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_Recherche\Publications\Publication_ecrite\En_Cours\Acces_litterature_Monde\Redaction\PEERJ\Re-soumission\A_soumettre_V2\"/>
    </mc:Choice>
  </mc:AlternateContent>
  <bookViews>
    <workbookView xWindow="0" yWindow="0" windowWidth="23040" windowHeight="9240" activeTab="1"/>
  </bookViews>
  <sheets>
    <sheet name="11103_articles" sheetId="1" r:id="rId1"/>
    <sheet name="200_random_study" sheetId="7" r:id="rId2"/>
    <sheet name="EuroToDollar" sheetId="9" r:id="rId3"/>
  </sheets>
  <definedNames>
    <definedName name="Euros_dollars">EuroToDollar!$A$1</definedName>
  </definedNames>
  <calcPr calcId="152511"/>
</workbook>
</file>

<file path=xl/calcChain.xml><?xml version="1.0" encoding="utf-8"?>
<calcChain xmlns="http://schemas.openxmlformats.org/spreadsheetml/2006/main">
  <c r="Y3" i="7" l="1"/>
  <c r="Y4" i="7"/>
  <c r="Y9" i="7"/>
  <c r="Y10" i="7"/>
  <c r="Y15" i="7"/>
  <c r="Y18" i="7"/>
  <c r="Y21" i="7"/>
  <c r="Y26" i="7"/>
  <c r="Y39" i="7"/>
  <c r="Y42" i="7"/>
  <c r="X57" i="7"/>
  <c r="Y57" i="7"/>
  <c r="X59" i="7"/>
  <c r="Y59" i="7"/>
  <c r="X66" i="7"/>
  <c r="Y66" i="7"/>
  <c r="X67" i="7"/>
  <c r="Y67" i="7"/>
  <c r="Y79" i="7"/>
  <c r="Y83" i="7"/>
  <c r="Y94" i="7"/>
  <c r="Y97" i="7"/>
  <c r="Y104" i="7"/>
  <c r="Y107" i="7"/>
  <c r="Y110" i="7"/>
  <c r="X112" i="7"/>
  <c r="Y112" i="7"/>
  <c r="Y113" i="7"/>
  <c r="X128" i="7"/>
  <c r="Y128" i="7"/>
  <c r="N116" i="7"/>
  <c r="N82" i="7"/>
  <c r="N33" i="7"/>
  <c r="N28" i="7"/>
  <c r="N22" i="7"/>
  <c r="N18" i="7"/>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N114" i="7"/>
  <c r="N99" i="7"/>
  <c r="N96" i="7"/>
  <c r="N88" i="7"/>
  <c r="N29" i="7"/>
  <c r="N26" i="7"/>
  <c r="R207" i="7"/>
  <c r="Q207" i="7"/>
  <c r="U207" i="7"/>
  <c r="N123" i="7"/>
  <c r="X100" i="7"/>
  <c r="X96" i="7"/>
  <c r="X91" i="7"/>
  <c r="X177" i="7"/>
  <c r="X80" i="7"/>
  <c r="X77" i="7"/>
  <c r="X71" i="7"/>
  <c r="X70" i="7"/>
  <c r="Y70" i="7"/>
  <c r="X64" i="7"/>
  <c r="X61" i="7"/>
  <c r="X58" i="7"/>
  <c r="X52" i="7"/>
  <c r="X48" i="7"/>
  <c r="X47" i="7"/>
  <c r="X45" i="7"/>
  <c r="X43" i="7"/>
  <c r="X40" i="7"/>
  <c r="Y40" i="7"/>
  <c r="X37" i="7"/>
  <c r="X36" i="7"/>
  <c r="X35" i="7"/>
  <c r="X34" i="7"/>
  <c r="N35" i="7"/>
  <c r="N30" i="7"/>
  <c r="Y2" i="7"/>
  <c r="Y5" i="7"/>
  <c r="Y7" i="7"/>
  <c r="Y8" i="7"/>
  <c r="Y11" i="7"/>
  <c r="Y13" i="7"/>
  <c r="Y17" i="7"/>
  <c r="Y22" i="7"/>
  <c r="Y24" i="7"/>
  <c r="Y25" i="7"/>
  <c r="Y27" i="7"/>
  <c r="Y28" i="7"/>
  <c r="Y29" i="7"/>
  <c r="Y30" i="7"/>
  <c r="Y31" i="7"/>
  <c r="Y32" i="7"/>
  <c r="Y33" i="7"/>
  <c r="Y34" i="7"/>
  <c r="Y35" i="7"/>
  <c r="Y36" i="7"/>
  <c r="Y37" i="7"/>
  <c r="Y38" i="7"/>
  <c r="Y41" i="7"/>
  <c r="Y43" i="7"/>
  <c r="Y44" i="7"/>
  <c r="Y45" i="7"/>
  <c r="Y46" i="7"/>
  <c r="Y47" i="7"/>
  <c r="Y155" i="7"/>
  <c r="Y48" i="7"/>
  <c r="Y49" i="7"/>
  <c r="Y50" i="7"/>
  <c r="Y51" i="7"/>
  <c r="Y52" i="7"/>
  <c r="Y53" i="7"/>
  <c r="Y54" i="7"/>
  <c r="Y55" i="7"/>
  <c r="Y56" i="7"/>
  <c r="Y58" i="7"/>
  <c r="Y60" i="7"/>
  <c r="Y61" i="7"/>
  <c r="Y62" i="7"/>
  <c r="Y63" i="7"/>
  <c r="Y64" i="7"/>
  <c r="Y65" i="7"/>
  <c r="Y69" i="7"/>
  <c r="Y71" i="7"/>
  <c r="Y72" i="7"/>
  <c r="Y73" i="7"/>
  <c r="Y74" i="7"/>
  <c r="Y75" i="7"/>
  <c r="Y76" i="7"/>
  <c r="Y77" i="7"/>
  <c r="Y78" i="7"/>
  <c r="Y80" i="7"/>
  <c r="Y81" i="7"/>
  <c r="Y177" i="7"/>
  <c r="Y84" i="7"/>
  <c r="Y86" i="7"/>
  <c r="Y87" i="7"/>
  <c r="Y88" i="7"/>
  <c r="Y89" i="7"/>
  <c r="Y90" i="7"/>
  <c r="Y91" i="7"/>
  <c r="Y92" i="7"/>
  <c r="Y93" i="7"/>
  <c r="Y187" i="7"/>
  <c r="Y95" i="7"/>
  <c r="Y96" i="7"/>
  <c r="Y98" i="7"/>
  <c r="Y99" i="7"/>
  <c r="Y100" i="7"/>
  <c r="Y101" i="7"/>
  <c r="Y102" i="7"/>
  <c r="Y103" i="7"/>
  <c r="Y105" i="7"/>
  <c r="Y108" i="7"/>
  <c r="Y111" i="7"/>
  <c r="Y114" i="7"/>
  <c r="Y115" i="7"/>
  <c r="Y116" i="7"/>
  <c r="X133" i="7"/>
  <c r="Y133" i="7"/>
  <c r="X23" i="7"/>
  <c r="Y23" i="7"/>
  <c r="X20" i="7"/>
  <c r="Y20" i="7"/>
  <c r="X19" i="7"/>
  <c r="Y19" i="7"/>
  <c r="X16" i="7"/>
  <c r="Y16" i="7"/>
  <c r="X14" i="7"/>
  <c r="Y14" i="7"/>
  <c r="X12" i="7"/>
  <c r="Y12" i="7"/>
  <c r="X130" i="7"/>
  <c r="Y130" i="7"/>
  <c r="X117" i="7"/>
  <c r="Y117" i="7"/>
  <c r="X118" i="7"/>
  <c r="Y118" i="7"/>
  <c r="X119" i="7"/>
  <c r="Y119" i="7"/>
  <c r="X120" i="7"/>
  <c r="Y120" i="7"/>
  <c r="X121" i="7"/>
  <c r="Y121" i="7"/>
  <c r="X122" i="7"/>
  <c r="Y122" i="7"/>
  <c r="X6" i="7"/>
  <c r="Y6" i="7"/>
  <c r="X123" i="7"/>
  <c r="Y123" i="7"/>
  <c r="X124" i="7"/>
  <c r="Y124" i="7"/>
  <c r="X125" i="7"/>
  <c r="Y125" i="7"/>
  <c r="X126" i="7"/>
  <c r="Y126" i="7"/>
  <c r="X127" i="7"/>
  <c r="Y127" i="7"/>
  <c r="X129" i="7"/>
  <c r="Y129" i="7"/>
  <c r="X131" i="7"/>
  <c r="Y131" i="7"/>
  <c r="X132" i="7"/>
  <c r="Y132" i="7"/>
  <c r="X134" i="7"/>
  <c r="Y134" i="7"/>
  <c r="X135" i="7"/>
  <c r="Y135" i="7"/>
  <c r="X136" i="7"/>
  <c r="Y136" i="7"/>
  <c r="X137" i="7"/>
  <c r="Y137" i="7"/>
  <c r="X138" i="7"/>
  <c r="Y138" i="7"/>
  <c r="X139" i="7"/>
  <c r="Y139" i="7"/>
  <c r="X140" i="7"/>
  <c r="Y140" i="7"/>
  <c r="X141" i="7"/>
  <c r="Y141" i="7"/>
  <c r="X142" i="7"/>
  <c r="Y142" i="7"/>
  <c r="X143" i="7"/>
  <c r="Y143" i="7"/>
  <c r="X144" i="7"/>
  <c r="Y144" i="7"/>
  <c r="X145" i="7"/>
  <c r="Y145" i="7"/>
  <c r="X146" i="7"/>
  <c r="Y146" i="7"/>
  <c r="X147" i="7"/>
  <c r="Y147" i="7"/>
  <c r="X148" i="7"/>
  <c r="Y148" i="7"/>
  <c r="X149" i="7"/>
  <c r="Y149" i="7"/>
  <c r="X150" i="7"/>
  <c r="Y150" i="7"/>
  <c r="X151" i="7"/>
  <c r="Y151" i="7"/>
  <c r="X152" i="7"/>
  <c r="Y152" i="7"/>
  <c r="X153" i="7"/>
  <c r="Y153" i="7"/>
  <c r="X154" i="7"/>
  <c r="Y154" i="7"/>
  <c r="X156" i="7"/>
  <c r="Y156" i="7"/>
  <c r="X157" i="7"/>
  <c r="Y157" i="7"/>
  <c r="X158" i="7"/>
  <c r="Y158" i="7"/>
  <c r="X159" i="7"/>
  <c r="Y159" i="7"/>
  <c r="X160" i="7"/>
  <c r="Y160" i="7"/>
  <c r="X161" i="7"/>
  <c r="Y161" i="7"/>
  <c r="X162" i="7"/>
  <c r="Y162" i="7"/>
  <c r="X163" i="7"/>
  <c r="Y163" i="7"/>
  <c r="X164" i="7"/>
  <c r="Y164" i="7"/>
  <c r="X165" i="7"/>
  <c r="Y165" i="7"/>
  <c r="X166" i="7"/>
  <c r="Y166" i="7"/>
  <c r="X167" i="7"/>
  <c r="Y167" i="7"/>
  <c r="X168" i="7"/>
  <c r="Y168" i="7"/>
  <c r="X169" i="7"/>
  <c r="Y169" i="7"/>
  <c r="X170" i="7"/>
  <c r="Y170" i="7"/>
  <c r="X171" i="7"/>
  <c r="Y171" i="7"/>
  <c r="X172" i="7"/>
  <c r="Y172" i="7"/>
  <c r="X173" i="7"/>
  <c r="Y173" i="7"/>
  <c r="X174" i="7"/>
  <c r="Y174" i="7"/>
  <c r="X175" i="7"/>
  <c r="Y175" i="7"/>
  <c r="X176" i="7"/>
  <c r="Y176" i="7"/>
  <c r="X178" i="7"/>
  <c r="Y178" i="7"/>
  <c r="X179" i="7"/>
  <c r="Y179" i="7"/>
  <c r="X180" i="7"/>
  <c r="Y180" i="7"/>
  <c r="X85" i="7"/>
  <c r="Y85" i="7"/>
  <c r="X181" i="7"/>
  <c r="Y181" i="7"/>
  <c r="X182" i="7"/>
  <c r="Y182" i="7"/>
  <c r="X183" i="7"/>
  <c r="Y183" i="7"/>
  <c r="X184" i="7"/>
  <c r="Y184" i="7"/>
  <c r="X185" i="7"/>
  <c r="Y185" i="7"/>
  <c r="X186" i="7"/>
  <c r="Y186" i="7"/>
  <c r="X188" i="7"/>
  <c r="Y188" i="7"/>
  <c r="X189" i="7"/>
  <c r="Y189" i="7"/>
  <c r="X190" i="7"/>
  <c r="Y190" i="7"/>
  <c r="X191" i="7"/>
  <c r="Y191" i="7"/>
  <c r="X192" i="7"/>
  <c r="Y192" i="7"/>
  <c r="X193" i="7"/>
  <c r="Y193" i="7"/>
  <c r="X194" i="7"/>
  <c r="Y194" i="7"/>
  <c r="X195" i="7"/>
  <c r="Y195" i="7"/>
  <c r="X196" i="7"/>
  <c r="Y196" i="7"/>
  <c r="X197" i="7"/>
  <c r="Y197" i="7"/>
  <c r="X106" i="7"/>
  <c r="Y106" i="7"/>
  <c r="X198" i="7"/>
  <c r="Y198" i="7"/>
  <c r="X109" i="7"/>
  <c r="Y109" i="7"/>
  <c r="X199" i="7"/>
  <c r="Y199" i="7"/>
  <c r="X200" i="7"/>
  <c r="Y200" i="7"/>
  <c r="X201" i="7"/>
  <c r="Y201" i="7"/>
  <c r="X202" i="7"/>
  <c r="Y202" i="7"/>
  <c r="X203" i="7"/>
  <c r="Y203" i="7"/>
  <c r="X204" i="7"/>
  <c r="Y204" i="7"/>
  <c r="X205" i="7"/>
  <c r="Y205" i="7"/>
  <c r="X206" i="7"/>
  <c r="Y206" i="7"/>
  <c r="Y207" i="7"/>
  <c r="N7" i="7"/>
  <c r="P207" i="7"/>
  <c r="T116" i="7"/>
  <c r="I116" i="7"/>
  <c r="T206" i="7"/>
  <c r="N206" i="7"/>
  <c r="I206" i="7"/>
  <c r="T205" i="7"/>
  <c r="N205" i="7"/>
  <c r="I205" i="7"/>
  <c r="T115" i="7"/>
  <c r="N115" i="7"/>
  <c r="I115" i="7"/>
  <c r="T204" i="7"/>
  <c r="N204" i="7"/>
  <c r="I204" i="7"/>
  <c r="T203" i="7"/>
  <c r="N203" i="7"/>
  <c r="I203" i="7"/>
  <c r="T114" i="7"/>
  <c r="I114" i="7"/>
  <c r="T113" i="7"/>
  <c r="N113" i="7"/>
  <c r="I113" i="7"/>
  <c r="T202" i="7"/>
  <c r="N202" i="7"/>
  <c r="I202" i="7"/>
  <c r="T201" i="7"/>
  <c r="N201" i="7"/>
  <c r="I201" i="7"/>
  <c r="T112" i="7"/>
  <c r="N112" i="7"/>
  <c r="I112" i="7"/>
  <c r="T200" i="7"/>
  <c r="N200" i="7"/>
  <c r="I200" i="7"/>
  <c r="T111" i="7"/>
  <c r="N111" i="7"/>
  <c r="I111" i="7"/>
  <c r="T199" i="7"/>
  <c r="N199" i="7"/>
  <c r="I199" i="7"/>
  <c r="T110" i="7"/>
  <c r="N110" i="7"/>
  <c r="I110" i="7"/>
  <c r="T109" i="7"/>
  <c r="N109" i="7"/>
  <c r="I109" i="7"/>
  <c r="T108" i="7"/>
  <c r="N108" i="7"/>
  <c r="I108" i="7"/>
  <c r="T107" i="7"/>
  <c r="N107" i="7"/>
  <c r="I107" i="7"/>
  <c r="T198" i="7"/>
  <c r="N198" i="7"/>
  <c r="I198" i="7"/>
  <c r="T106" i="7"/>
  <c r="N106" i="7"/>
  <c r="I106" i="7"/>
  <c r="T105" i="7"/>
  <c r="N105" i="7"/>
  <c r="I105" i="7"/>
  <c r="T197" i="7"/>
  <c r="N197" i="7"/>
  <c r="I197" i="7"/>
  <c r="T196" i="7"/>
  <c r="N196" i="7"/>
  <c r="I196" i="7"/>
  <c r="T104" i="7"/>
  <c r="N104" i="7"/>
  <c r="I104" i="7"/>
  <c r="T195" i="7"/>
  <c r="N195" i="7"/>
  <c r="I195" i="7"/>
  <c r="T103" i="7"/>
  <c r="N103" i="7"/>
  <c r="I103" i="7"/>
  <c r="T194" i="7"/>
  <c r="N194" i="7"/>
  <c r="I194" i="7"/>
  <c r="T193" i="7"/>
  <c r="N193" i="7"/>
  <c r="I193" i="7"/>
  <c r="T192" i="7"/>
  <c r="N192" i="7"/>
  <c r="I192" i="7"/>
  <c r="T102" i="7"/>
  <c r="N102" i="7"/>
  <c r="I102" i="7"/>
  <c r="T101" i="7"/>
  <c r="N101" i="7"/>
  <c r="I101" i="7"/>
  <c r="T191" i="7"/>
  <c r="N191" i="7"/>
  <c r="I191" i="7"/>
  <c r="T100" i="7"/>
  <c r="N100" i="7"/>
  <c r="I100" i="7"/>
  <c r="T190" i="7"/>
  <c r="N190" i="7"/>
  <c r="I190" i="7"/>
  <c r="T189" i="7"/>
  <c r="N189" i="7"/>
  <c r="I189" i="7"/>
  <c r="T99" i="7"/>
  <c r="I99" i="7"/>
  <c r="T98" i="7"/>
  <c r="N98" i="7"/>
  <c r="I98" i="7"/>
  <c r="T97" i="7"/>
  <c r="N97" i="7"/>
  <c r="I97" i="7"/>
  <c r="T188" i="7"/>
  <c r="N188" i="7"/>
  <c r="I188" i="7"/>
  <c r="T96" i="7"/>
  <c r="I96" i="7"/>
  <c r="T95" i="7"/>
  <c r="N95" i="7"/>
  <c r="I95" i="7"/>
  <c r="T187" i="7"/>
  <c r="N187" i="7"/>
  <c r="I187" i="7"/>
  <c r="T186" i="7"/>
  <c r="N186" i="7"/>
  <c r="I186" i="7"/>
  <c r="T185" i="7"/>
  <c r="N185" i="7"/>
  <c r="I185" i="7"/>
  <c r="T94" i="7"/>
  <c r="N94" i="7"/>
  <c r="I94" i="7"/>
  <c r="T93" i="7"/>
  <c r="N93" i="7"/>
  <c r="I93" i="7"/>
  <c r="T184" i="7"/>
  <c r="N184" i="7"/>
  <c r="I184" i="7"/>
  <c r="T92" i="7"/>
  <c r="N92" i="7"/>
  <c r="I92" i="7"/>
  <c r="T183" i="7"/>
  <c r="N183" i="7"/>
  <c r="I183" i="7"/>
  <c r="T91" i="7"/>
  <c r="N91" i="7"/>
  <c r="I91" i="7"/>
  <c r="T90" i="7"/>
  <c r="N90" i="7"/>
  <c r="I90" i="7"/>
  <c r="T182" i="7"/>
  <c r="N182" i="7"/>
  <c r="I182" i="7"/>
  <c r="T89" i="7"/>
  <c r="N89" i="7"/>
  <c r="I89" i="7"/>
  <c r="T88" i="7"/>
  <c r="I88" i="7"/>
  <c r="T87" i="7"/>
  <c r="N87" i="7"/>
  <c r="I87" i="7"/>
  <c r="T86" i="7"/>
  <c r="N86" i="7"/>
  <c r="I86" i="7"/>
  <c r="T181" i="7"/>
  <c r="N181" i="7"/>
  <c r="I181" i="7"/>
  <c r="T85" i="7"/>
  <c r="N85" i="7"/>
  <c r="I85" i="7"/>
  <c r="T84" i="7"/>
  <c r="N84" i="7"/>
  <c r="I84" i="7"/>
  <c r="T180" i="7"/>
  <c r="N180" i="7"/>
  <c r="I180" i="7"/>
  <c r="T179" i="7"/>
  <c r="N179" i="7"/>
  <c r="I179" i="7"/>
  <c r="T178" i="7"/>
  <c r="N178" i="7"/>
  <c r="I178" i="7"/>
  <c r="T83" i="7"/>
  <c r="N83" i="7"/>
  <c r="I83" i="7"/>
  <c r="T177" i="7"/>
  <c r="N177" i="7"/>
  <c r="I177" i="7"/>
  <c r="T176" i="7"/>
  <c r="N176" i="7"/>
  <c r="I176" i="7"/>
  <c r="T175" i="7"/>
  <c r="N175" i="7"/>
  <c r="I175" i="7"/>
  <c r="T82" i="7"/>
  <c r="I82" i="7"/>
  <c r="T81" i="7"/>
  <c r="N81" i="7"/>
  <c r="I81" i="7"/>
  <c r="T174" i="7"/>
  <c r="N174" i="7"/>
  <c r="I174" i="7"/>
  <c r="T80" i="7"/>
  <c r="N80" i="7"/>
  <c r="I80" i="7"/>
  <c r="T173" i="7"/>
  <c r="N173" i="7"/>
  <c r="I173" i="7"/>
  <c r="T172" i="7"/>
  <c r="N172" i="7"/>
  <c r="I172" i="7"/>
  <c r="T79" i="7"/>
  <c r="N79" i="7"/>
  <c r="I79" i="7"/>
  <c r="T78" i="7"/>
  <c r="N78" i="7"/>
  <c r="I78" i="7"/>
  <c r="T77" i="7"/>
  <c r="N77" i="7"/>
  <c r="I77" i="7"/>
  <c r="T171" i="7"/>
  <c r="N171" i="7"/>
  <c r="I171" i="7"/>
  <c r="T76" i="7"/>
  <c r="N76" i="7"/>
  <c r="I76" i="7"/>
  <c r="T75" i="7"/>
  <c r="N75" i="7"/>
  <c r="I75" i="7"/>
  <c r="T74" i="7"/>
  <c r="N74" i="7"/>
  <c r="I74" i="7"/>
  <c r="T73" i="7"/>
  <c r="N73" i="7"/>
  <c r="I73" i="7"/>
  <c r="T170" i="7"/>
  <c r="N170" i="7"/>
  <c r="I170" i="7"/>
  <c r="T72" i="7"/>
  <c r="N72" i="7"/>
  <c r="I72" i="7"/>
  <c r="T169" i="7"/>
  <c r="N169" i="7"/>
  <c r="I169" i="7"/>
  <c r="T168" i="7"/>
  <c r="N168" i="7"/>
  <c r="I168" i="7"/>
  <c r="T71" i="7"/>
  <c r="N71" i="7"/>
  <c r="I71" i="7"/>
  <c r="T167" i="7"/>
  <c r="N167" i="7"/>
  <c r="I167" i="7"/>
  <c r="T166" i="7"/>
  <c r="N166" i="7"/>
  <c r="I166" i="7"/>
  <c r="T165" i="7"/>
  <c r="N165" i="7"/>
  <c r="I165" i="7"/>
  <c r="T70" i="7"/>
  <c r="N70" i="7"/>
  <c r="I70" i="7"/>
  <c r="T69" i="7"/>
  <c r="N69" i="7"/>
  <c r="I69" i="7"/>
  <c r="T68" i="7"/>
  <c r="N68" i="7"/>
  <c r="I68" i="7"/>
  <c r="T67" i="7"/>
  <c r="N67" i="7"/>
  <c r="I67" i="7"/>
  <c r="T164" i="7"/>
  <c r="N164" i="7"/>
  <c r="I164" i="7"/>
  <c r="T163" i="7"/>
  <c r="N163" i="7"/>
  <c r="I163" i="7"/>
  <c r="T66" i="7"/>
  <c r="N66" i="7"/>
  <c r="I66" i="7"/>
  <c r="T65" i="7"/>
  <c r="N65" i="7"/>
  <c r="I65" i="7"/>
  <c r="T64" i="7"/>
  <c r="N64" i="7"/>
  <c r="I64" i="7"/>
  <c r="T63" i="7"/>
  <c r="N63" i="7"/>
  <c r="I63" i="7"/>
  <c r="T62" i="7"/>
  <c r="N62" i="7"/>
  <c r="I62" i="7"/>
  <c r="T162" i="7"/>
  <c r="N162" i="7"/>
  <c r="I162" i="7"/>
  <c r="T61" i="7"/>
  <c r="N61" i="7"/>
  <c r="I61" i="7"/>
  <c r="T60" i="7"/>
  <c r="N60" i="7"/>
  <c r="I60" i="7"/>
  <c r="T59" i="7"/>
  <c r="N59" i="7"/>
  <c r="I59" i="7"/>
  <c r="T58" i="7"/>
  <c r="N58" i="7"/>
  <c r="I58" i="7"/>
  <c r="T57" i="7"/>
  <c r="N57" i="7"/>
  <c r="I57" i="7"/>
  <c r="T161" i="7"/>
  <c r="N161" i="7"/>
  <c r="I161" i="7"/>
  <c r="T56" i="7"/>
  <c r="N56" i="7"/>
  <c r="I56" i="7"/>
  <c r="T160" i="7"/>
  <c r="N160" i="7"/>
  <c r="I160" i="7"/>
  <c r="T55" i="7"/>
  <c r="N55" i="7"/>
  <c r="I55" i="7"/>
  <c r="T159" i="7"/>
  <c r="N159" i="7"/>
  <c r="I159" i="7"/>
  <c r="T54" i="7"/>
  <c r="N54" i="7"/>
  <c r="I54" i="7"/>
  <c r="T53" i="7"/>
  <c r="N53" i="7"/>
  <c r="I53" i="7"/>
  <c r="T52" i="7"/>
  <c r="N52" i="7"/>
  <c r="I52" i="7"/>
  <c r="T158" i="7"/>
  <c r="N158" i="7"/>
  <c r="I158" i="7"/>
  <c r="T51" i="7"/>
  <c r="N51" i="7"/>
  <c r="I51" i="7"/>
  <c r="T157" i="7"/>
  <c r="N157" i="7"/>
  <c r="I157" i="7"/>
  <c r="T50" i="7"/>
  <c r="N50" i="7"/>
  <c r="I50" i="7"/>
  <c r="T49" i="7"/>
  <c r="N49" i="7"/>
  <c r="I49" i="7"/>
  <c r="T156" i="7"/>
  <c r="N156" i="7"/>
  <c r="I156" i="7"/>
  <c r="T48" i="7"/>
  <c r="N48" i="7"/>
  <c r="I48" i="7"/>
  <c r="T155" i="7"/>
  <c r="N155" i="7"/>
  <c r="I155" i="7"/>
  <c r="T47" i="7"/>
  <c r="N47" i="7"/>
  <c r="I47" i="7"/>
  <c r="T46" i="7"/>
  <c r="N46" i="7"/>
  <c r="I46" i="7"/>
  <c r="T154" i="7"/>
  <c r="N154" i="7"/>
  <c r="I154" i="7"/>
  <c r="T153" i="7"/>
  <c r="N153" i="7"/>
  <c r="I153" i="7"/>
  <c r="T45" i="7"/>
  <c r="N45" i="7"/>
  <c r="I45" i="7"/>
  <c r="T152" i="7"/>
  <c r="N152" i="7"/>
  <c r="I152" i="7"/>
  <c r="T44" i="7"/>
  <c r="N44" i="7"/>
  <c r="I44" i="7"/>
  <c r="T43" i="7"/>
  <c r="N43" i="7"/>
  <c r="I43" i="7"/>
  <c r="T151" i="7"/>
  <c r="N151" i="7"/>
  <c r="I151" i="7"/>
  <c r="T42" i="7"/>
  <c r="N42" i="7"/>
  <c r="I42" i="7"/>
  <c r="T150" i="7"/>
  <c r="N150" i="7"/>
  <c r="I150" i="7"/>
  <c r="T41" i="7"/>
  <c r="N41" i="7"/>
  <c r="I41" i="7"/>
  <c r="T149" i="7"/>
  <c r="N149" i="7"/>
  <c r="I149" i="7"/>
  <c r="T40" i="7"/>
  <c r="N40" i="7"/>
  <c r="I40" i="7"/>
  <c r="T39" i="7"/>
  <c r="N39" i="7"/>
  <c r="I39" i="7"/>
  <c r="T148" i="7"/>
  <c r="N148" i="7"/>
  <c r="I148" i="7"/>
  <c r="T38" i="7"/>
  <c r="N38" i="7"/>
  <c r="I38" i="7"/>
  <c r="T147" i="7"/>
  <c r="N147" i="7"/>
  <c r="I147" i="7"/>
  <c r="T37" i="7"/>
  <c r="N37" i="7"/>
  <c r="I37" i="7"/>
  <c r="T36" i="7"/>
  <c r="N36" i="7"/>
  <c r="I36" i="7"/>
  <c r="T35" i="7"/>
  <c r="I35" i="7"/>
  <c r="T34" i="7"/>
  <c r="N34" i="7"/>
  <c r="I34" i="7"/>
  <c r="T33" i="7"/>
  <c r="I33" i="7"/>
  <c r="T32" i="7"/>
  <c r="N32" i="7"/>
  <c r="I32" i="7"/>
  <c r="T31" i="7"/>
  <c r="N31" i="7"/>
  <c r="I31" i="7"/>
  <c r="T30" i="7"/>
  <c r="I30" i="7"/>
  <c r="T146" i="7"/>
  <c r="N146" i="7"/>
  <c r="I146" i="7"/>
  <c r="T145" i="7"/>
  <c r="N145" i="7"/>
  <c r="I145" i="7"/>
  <c r="T144" i="7"/>
  <c r="N144" i="7"/>
  <c r="I144" i="7"/>
  <c r="T29" i="7"/>
  <c r="I29" i="7"/>
  <c r="T28" i="7"/>
  <c r="I28" i="7"/>
  <c r="T143" i="7"/>
  <c r="N143" i="7"/>
  <c r="I143" i="7"/>
  <c r="T27" i="7"/>
  <c r="N27" i="7"/>
  <c r="I27" i="7"/>
  <c r="T26" i="7"/>
  <c r="I26" i="7"/>
  <c r="T25" i="7"/>
  <c r="N25" i="7"/>
  <c r="I25" i="7"/>
  <c r="T142" i="7"/>
  <c r="N142" i="7"/>
  <c r="I142" i="7"/>
  <c r="T24" i="7"/>
  <c r="N24" i="7"/>
  <c r="I24" i="7"/>
  <c r="T23" i="7"/>
  <c r="N23" i="7"/>
  <c r="I23" i="7"/>
  <c r="T141" i="7"/>
  <c r="N141" i="7"/>
  <c r="I141" i="7"/>
  <c r="T22" i="7"/>
  <c r="I22" i="7"/>
  <c r="T21" i="7"/>
  <c r="N21" i="7"/>
  <c r="I21" i="7"/>
  <c r="T140" i="7"/>
  <c r="N140" i="7"/>
  <c r="I140" i="7"/>
  <c r="T20" i="7"/>
  <c r="N20" i="7"/>
  <c r="I20" i="7"/>
  <c r="T139" i="7"/>
  <c r="N139" i="7"/>
  <c r="I139" i="7"/>
  <c r="T19" i="7"/>
  <c r="N19" i="7"/>
  <c r="I19" i="7"/>
  <c r="T18" i="7"/>
  <c r="I18" i="7"/>
  <c r="T138" i="7"/>
  <c r="N138" i="7"/>
  <c r="I138" i="7"/>
  <c r="T17" i="7"/>
  <c r="N17" i="7"/>
  <c r="I17" i="7"/>
  <c r="T16" i="7"/>
  <c r="N16" i="7"/>
  <c r="I16" i="7"/>
  <c r="T137" i="7"/>
  <c r="N137" i="7"/>
  <c r="I137" i="7"/>
  <c r="T136" i="7"/>
  <c r="N136" i="7"/>
  <c r="I136" i="7"/>
  <c r="T15" i="7"/>
  <c r="N15" i="7"/>
  <c r="I15" i="7"/>
  <c r="T14" i="7"/>
  <c r="N14" i="7"/>
  <c r="I14" i="7"/>
  <c r="T13" i="7"/>
  <c r="N13" i="7"/>
  <c r="I13" i="7"/>
  <c r="T12" i="7"/>
  <c r="N12" i="7"/>
  <c r="I12" i="7"/>
  <c r="T135" i="7"/>
  <c r="N135" i="7"/>
  <c r="I135" i="7"/>
  <c r="T11" i="7"/>
  <c r="N11" i="7"/>
  <c r="I11" i="7"/>
  <c r="T134" i="7"/>
  <c r="N134" i="7"/>
  <c r="I134" i="7"/>
  <c r="T133" i="7"/>
  <c r="N133" i="7"/>
  <c r="I133" i="7"/>
  <c r="T10" i="7"/>
  <c r="N10" i="7"/>
  <c r="I10" i="7"/>
  <c r="T132" i="7"/>
  <c r="N132" i="7"/>
  <c r="I132" i="7"/>
  <c r="T131" i="7"/>
  <c r="N131" i="7"/>
  <c r="I131" i="7"/>
  <c r="T130" i="7"/>
  <c r="N130" i="7"/>
  <c r="I130" i="7"/>
  <c r="T129" i="7"/>
  <c r="N129" i="7"/>
  <c r="I129" i="7"/>
  <c r="T9" i="7"/>
  <c r="N9" i="7"/>
  <c r="I9" i="7"/>
  <c r="T128" i="7"/>
  <c r="N128" i="7"/>
  <c r="I128" i="7"/>
  <c r="T8" i="7"/>
  <c r="N8" i="7"/>
  <c r="I8" i="7"/>
  <c r="T127" i="7"/>
  <c r="N127" i="7"/>
  <c r="I127" i="7"/>
  <c r="T126" i="7"/>
  <c r="N126" i="7"/>
  <c r="I126" i="7"/>
  <c r="T125" i="7"/>
  <c r="N125" i="7"/>
  <c r="I125" i="7"/>
  <c r="T7" i="7"/>
  <c r="I7" i="7"/>
  <c r="T124" i="7"/>
  <c r="N124" i="7"/>
  <c r="I124" i="7"/>
  <c r="T123" i="7"/>
  <c r="I123" i="7"/>
  <c r="T6" i="7"/>
  <c r="N6" i="7"/>
  <c r="I6" i="7"/>
  <c r="T5" i="7"/>
  <c r="N5" i="7"/>
  <c r="I5" i="7"/>
  <c r="T4" i="7"/>
  <c r="N4" i="7"/>
  <c r="I4" i="7"/>
  <c r="T122" i="7"/>
  <c r="N122" i="7"/>
  <c r="I122" i="7"/>
  <c r="T121" i="7"/>
  <c r="N121" i="7"/>
  <c r="I121" i="7"/>
  <c r="T120" i="7"/>
  <c r="N120" i="7"/>
  <c r="I120" i="7"/>
  <c r="T3" i="7"/>
  <c r="N3" i="7"/>
  <c r="I3" i="7"/>
  <c r="T119" i="7"/>
  <c r="N119" i="7"/>
  <c r="I119" i="7"/>
  <c r="T2" i="7"/>
  <c r="N2" i="7"/>
  <c r="I2" i="7"/>
  <c r="T118" i="7"/>
  <c r="N118" i="7"/>
  <c r="I118" i="7"/>
  <c r="T117" i="7"/>
  <c r="N117" i="7"/>
  <c r="I117" i="7"/>
  <c r="P211" i="7"/>
  <c r="U211" i="7"/>
  <c r="R211" i="7"/>
  <c r="Q211" i="7"/>
  <c r="T207" i="7"/>
  <c r="T211" i="7"/>
  <c r="AC7280" i="1"/>
  <c r="AC10136" i="1"/>
  <c r="AC6599" i="1"/>
  <c r="AC5179" i="1"/>
  <c r="AC5304" i="1"/>
  <c r="AC10515" i="1"/>
  <c r="AC6030" i="1"/>
  <c r="AC27" i="1"/>
  <c r="AC9410" i="1"/>
  <c r="AC9504" i="1"/>
  <c r="AC8106" i="1"/>
  <c r="AC4085" i="1"/>
  <c r="AC8936" i="1"/>
  <c r="AC2149" i="1"/>
  <c r="AC1748" i="1"/>
  <c r="AC4514" i="1"/>
  <c r="AC3441" i="1"/>
  <c r="AC3289" i="1"/>
  <c r="AC3694" i="1"/>
  <c r="AC2386" i="1"/>
  <c r="AC1711" i="1"/>
  <c r="AC10281" i="1"/>
  <c r="AC10618" i="1"/>
  <c r="AC9040" i="1"/>
  <c r="AC7668" i="1"/>
  <c r="AC10232" i="1"/>
  <c r="AC752" i="1"/>
  <c r="AC7733" i="1"/>
  <c r="AC5093" i="1"/>
  <c r="AC7017" i="1"/>
  <c r="AC7205" i="1"/>
  <c r="AC1865" i="1"/>
  <c r="AC10071" i="1"/>
  <c r="AC6194" i="1"/>
  <c r="AC2269" i="1"/>
  <c r="AC8150" i="1"/>
  <c r="AC6134" i="1"/>
  <c r="AC8448" i="1"/>
  <c r="AC10026" i="1"/>
  <c r="AC1584" i="1"/>
  <c r="AC7220" i="1"/>
  <c r="AC8100" i="1"/>
  <c r="AC5089" i="1"/>
  <c r="AC4612" i="1"/>
  <c r="AC7386" i="1"/>
  <c r="AC7464" i="1"/>
  <c r="AC8795" i="1"/>
  <c r="AC10293" i="1"/>
  <c r="AC5330" i="1"/>
  <c r="AC7427" i="1"/>
  <c r="AC5892" i="1"/>
  <c r="AC3424" i="1"/>
  <c r="AC6351" i="1"/>
  <c r="AC6237" i="1"/>
  <c r="AC2876" i="1"/>
  <c r="AC2621" i="1"/>
  <c r="AC9032" i="1"/>
  <c r="AC2848" i="1"/>
  <c r="AC6052" i="1"/>
  <c r="AC9662" i="1"/>
  <c r="AC6283" i="1"/>
  <c r="AC10990" i="1"/>
  <c r="AC3479" i="1"/>
  <c r="AC8860" i="1"/>
  <c r="AC9404" i="1"/>
  <c r="AC8583" i="1"/>
  <c r="AC7473" i="1"/>
  <c r="AC9540" i="1"/>
  <c r="AC7193" i="1"/>
  <c r="AC3509" i="1"/>
  <c r="AC8211" i="1"/>
  <c r="AC2901" i="1"/>
  <c r="AC6329" i="1"/>
  <c r="AC5907" i="1"/>
  <c r="AC7963" i="1"/>
  <c r="AC250" i="1"/>
  <c r="AC10824" i="1"/>
  <c r="AC469" i="1"/>
  <c r="AC6317" i="1"/>
  <c r="AC5343" i="1"/>
  <c r="AC8780" i="1"/>
  <c r="AC9020" i="1"/>
  <c r="AC8966" i="1"/>
  <c r="AC10098" i="1"/>
  <c r="AC9177" i="1"/>
  <c r="AC8264" i="1"/>
  <c r="AC10716" i="1"/>
  <c r="AC797" i="1"/>
  <c r="AC1961" i="1"/>
  <c r="AC6078" i="1"/>
  <c r="AC8744" i="1"/>
  <c r="AC7439" i="1"/>
  <c r="AC6602" i="1"/>
  <c r="AC6199" i="1"/>
  <c r="AC9322" i="1"/>
  <c r="AC3836" i="1"/>
  <c r="AC9003" i="1"/>
  <c r="AC6324" i="1"/>
  <c r="AC7710" i="1"/>
  <c r="AC6007" i="1"/>
  <c r="AC3644" i="1"/>
  <c r="AC678" i="1"/>
  <c r="AC8495" i="1"/>
  <c r="AC2025" i="1"/>
  <c r="AC6319" i="1"/>
  <c r="AC5726" i="1"/>
  <c r="AC3074" i="1"/>
  <c r="AC650" i="1"/>
  <c r="AC8697" i="1"/>
  <c r="AC1688" i="1"/>
  <c r="AC2899" i="1"/>
  <c r="AC2211" i="1"/>
  <c r="AC2184" i="1"/>
  <c r="AC3928" i="1"/>
  <c r="AC5994" i="1"/>
  <c r="AC5505" i="1"/>
  <c r="AC9527" i="1"/>
  <c r="AC6168" i="1"/>
  <c r="AC740" i="1"/>
  <c r="AC3830" i="1"/>
  <c r="AC2851" i="1"/>
  <c r="AC3084" i="1"/>
  <c r="AC8951" i="1"/>
  <c r="AC6785" i="1"/>
  <c r="AC10713" i="1"/>
  <c r="AC6055" i="1"/>
  <c r="AC10520" i="1"/>
  <c r="AC7156" i="1"/>
  <c r="AC10771" i="1"/>
  <c r="AC7929" i="1"/>
  <c r="AC2445" i="1"/>
  <c r="AC2299" i="1"/>
  <c r="AC1145" i="1"/>
  <c r="AC10237" i="1"/>
  <c r="AC9488" i="1"/>
  <c r="AC6895" i="1"/>
  <c r="AC6970" i="1"/>
  <c r="AC9260" i="1"/>
  <c r="AC5879" i="1"/>
  <c r="AC3744" i="1"/>
  <c r="AC8834" i="1"/>
  <c r="AC4233" i="1"/>
  <c r="AC1059" i="1"/>
  <c r="AC9153" i="1"/>
  <c r="AC4773" i="1"/>
  <c r="AC3323" i="1"/>
  <c r="AC1336" i="1"/>
  <c r="AC9640" i="1"/>
  <c r="AC4962" i="1"/>
  <c r="AC9271" i="1"/>
  <c r="AC4897" i="1"/>
  <c r="AC3773" i="1"/>
  <c r="AC1294" i="1"/>
  <c r="AC5194" i="1"/>
  <c r="AC485" i="1"/>
  <c r="AC7515" i="1"/>
  <c r="AC9970" i="1"/>
  <c r="AC3315" i="1"/>
  <c r="AC5939" i="1"/>
  <c r="AC6910" i="1"/>
  <c r="AC9393" i="1"/>
  <c r="AC7141" i="1"/>
  <c r="AC4064" i="1"/>
  <c r="AC172" i="1"/>
  <c r="AC10818" i="1"/>
  <c r="AC3683" i="1"/>
  <c r="AC1556" i="1"/>
  <c r="AC8786" i="1"/>
  <c r="AC9374" i="1"/>
  <c r="AC4747" i="1"/>
  <c r="AC3542" i="1"/>
  <c r="AC7295" i="1"/>
  <c r="AC178" i="1"/>
  <c r="AC9158" i="1"/>
  <c r="AC357" i="1"/>
  <c r="AC6301" i="1"/>
  <c r="AC6723" i="1"/>
  <c r="AC5895" i="1"/>
  <c r="AC8683" i="1"/>
  <c r="AC10701" i="1"/>
  <c r="AC6509" i="1"/>
  <c r="AC1826" i="1"/>
  <c r="AC6444" i="1"/>
  <c r="AC3769" i="1"/>
  <c r="AC7950" i="1"/>
  <c r="AC1082" i="1"/>
  <c r="AC11062" i="1"/>
  <c r="AC10447" i="1"/>
  <c r="AC283" i="1"/>
  <c r="AC592" i="1"/>
  <c r="AC7304" i="1"/>
  <c r="AC2622" i="1"/>
  <c r="AC3069" i="1"/>
  <c r="AC4216" i="1"/>
  <c r="AC10899" i="1"/>
  <c r="AC7569" i="1"/>
  <c r="AC273" i="1"/>
  <c r="AC1413" i="1"/>
  <c r="AC7105" i="1"/>
  <c r="AC1015" i="1"/>
  <c r="AC8940" i="1"/>
  <c r="AC1617" i="1"/>
  <c r="AC8695" i="1"/>
  <c r="AC10628" i="1"/>
  <c r="AC5835" i="1"/>
  <c r="AC6288" i="1"/>
  <c r="AC2762" i="1"/>
  <c r="AC4864" i="1"/>
  <c r="AC7217" i="1"/>
  <c r="AC3255" i="1"/>
  <c r="AC8968" i="1"/>
  <c r="AC322" i="1"/>
  <c r="AC10333" i="1"/>
  <c r="AC8462" i="1"/>
  <c r="AC2752" i="1"/>
  <c r="AC8714" i="1"/>
  <c r="AC332" i="1"/>
  <c r="AC6842" i="1"/>
  <c r="AC4665" i="1"/>
  <c r="AC6415" i="1"/>
  <c r="AC3365" i="1"/>
  <c r="AC297" i="1"/>
  <c r="AC8629" i="1"/>
  <c r="AC4588" i="1"/>
  <c r="AC10459" i="1"/>
  <c r="AC1669" i="1"/>
  <c r="AC1821" i="1"/>
  <c r="AC7919" i="1"/>
  <c r="AC10982" i="1"/>
  <c r="AC6037" i="1"/>
  <c r="AC9078" i="1"/>
  <c r="AC7436" i="1"/>
  <c r="AC1456" i="1"/>
  <c r="AC5333" i="1"/>
  <c r="AC3425" i="1"/>
  <c r="AC5549" i="1"/>
  <c r="AC6352" i="1"/>
  <c r="AC9391" i="1"/>
  <c r="AC5971" i="1"/>
  <c r="AC1968" i="1"/>
  <c r="AC4009" i="1"/>
  <c r="AC10485" i="1"/>
  <c r="AC349" i="1"/>
  <c r="AC9403" i="1"/>
  <c r="AC9360" i="1"/>
  <c r="AC7554" i="1"/>
  <c r="AC4173" i="1"/>
  <c r="AC4770" i="1"/>
  <c r="AC8813" i="1"/>
  <c r="AC4992" i="1"/>
  <c r="AC1307" i="1"/>
  <c r="AC2417" i="1"/>
  <c r="AC6477" i="1"/>
  <c r="AC9642" i="1"/>
  <c r="AC2225" i="1"/>
  <c r="AC8070" i="1"/>
  <c r="AC9450" i="1"/>
  <c r="AC993" i="1"/>
  <c r="AC963" i="1"/>
  <c r="AC6145" i="1"/>
  <c r="AC8560" i="1"/>
  <c r="AC8293" i="1"/>
  <c r="AC7552" i="1"/>
  <c r="AC7320" i="1"/>
  <c r="AC4261" i="1"/>
  <c r="AC163" i="1"/>
  <c r="AC3878" i="1"/>
  <c r="AC3752" i="1"/>
  <c r="AC8878" i="1"/>
  <c r="AC4270" i="1"/>
  <c r="AC20" i="1"/>
  <c r="AC4070" i="1"/>
  <c r="AC8431" i="1"/>
  <c r="AC6615" i="1"/>
  <c r="AC7300" i="1"/>
  <c r="AC8915" i="1"/>
  <c r="AC937" i="1"/>
  <c r="AC9167" i="1"/>
  <c r="AC831" i="1"/>
  <c r="AC3835" i="1"/>
  <c r="AC9892" i="1"/>
  <c r="AC1193" i="1"/>
  <c r="AC10027" i="1"/>
  <c r="AC8875" i="1"/>
  <c r="AC7180" i="1"/>
  <c r="AC8242" i="1"/>
  <c r="AC2217" i="1"/>
  <c r="AC5938" i="1"/>
  <c r="AC1564" i="1"/>
  <c r="AC6405" i="1"/>
  <c r="AC4246" i="1"/>
  <c r="AC3715" i="1"/>
  <c r="AC6822" i="1"/>
  <c r="AC9232" i="1"/>
  <c r="AC2900" i="1"/>
  <c r="AC7181" i="1"/>
  <c r="AC1417" i="1"/>
  <c r="AC10494" i="1"/>
  <c r="AC9808" i="1"/>
  <c r="AC225" i="1"/>
  <c r="AC3309" i="1"/>
  <c r="AC1950" i="1"/>
  <c r="AC2233" i="1"/>
  <c r="AC558" i="1"/>
  <c r="AC7854" i="1"/>
  <c r="AC6204" i="1"/>
  <c r="AC9275" i="1"/>
  <c r="AC7817" i="1"/>
  <c r="AC1816" i="1"/>
  <c r="AC8546" i="1"/>
  <c r="AC4539" i="1"/>
  <c r="AC9063" i="1"/>
  <c r="AC10738" i="1"/>
  <c r="AC5289" i="1"/>
  <c r="AC10812" i="1"/>
  <c r="AC1355" i="1"/>
  <c r="AC7121" i="1"/>
  <c r="AC9816" i="1"/>
  <c r="AC3041" i="1"/>
  <c r="AC3454" i="1"/>
  <c r="AC3524" i="1"/>
  <c r="AC1383" i="1"/>
  <c r="AC3560" i="1"/>
  <c r="AC2630" i="1"/>
  <c r="AC7248" i="1"/>
  <c r="AC7381" i="1"/>
  <c r="AC9847" i="1"/>
  <c r="AC154" i="1"/>
  <c r="AC4157" i="1"/>
  <c r="AC3261" i="1"/>
  <c r="AC5171" i="1"/>
  <c r="AC158" i="1"/>
  <c r="AC7746" i="1"/>
  <c r="AC2190" i="1"/>
  <c r="AC3380" i="1"/>
  <c r="AC6582" i="1"/>
  <c r="AC4223" i="1"/>
  <c r="AC1414" i="1"/>
  <c r="AC7895" i="1"/>
  <c r="AC3169" i="1"/>
  <c r="AC10369" i="1"/>
  <c r="AC10468" i="1"/>
  <c r="AC7739" i="1"/>
  <c r="AC4953" i="1"/>
  <c r="AC9967" i="1"/>
  <c r="AC4819" i="1"/>
  <c r="AC699" i="1"/>
  <c r="AC1948" i="1"/>
  <c r="AC11075" i="1"/>
  <c r="AC7978" i="1"/>
  <c r="AC600" i="1"/>
  <c r="AC1209" i="1"/>
  <c r="AC1013" i="1"/>
  <c r="AC1146" i="1"/>
  <c r="AC9747" i="1"/>
  <c r="AC4746" i="1"/>
  <c r="AC7899" i="1"/>
  <c r="AC7206" i="1"/>
  <c r="AC5862" i="1"/>
  <c r="AC10614" i="1"/>
  <c r="AC6571" i="1"/>
  <c r="AC5763" i="1"/>
  <c r="AC4839" i="1"/>
  <c r="AC7278" i="1"/>
  <c r="AC9284" i="1"/>
  <c r="AC3096" i="1"/>
  <c r="AC2736" i="1"/>
  <c r="AC205" i="1"/>
  <c r="AC1636" i="1"/>
  <c r="AC202" i="1"/>
  <c r="AC6445" i="1"/>
  <c r="AC9701" i="1"/>
  <c r="AC6793" i="1"/>
  <c r="AC2939" i="1"/>
  <c r="AC6824" i="1"/>
  <c r="AC70" i="1"/>
  <c r="AC7524" i="1"/>
  <c r="AC3227" i="1"/>
  <c r="AC7204" i="1"/>
  <c r="AC8518" i="1"/>
  <c r="AC2884" i="1"/>
  <c r="AC7258" i="1"/>
  <c r="AC2438" i="1"/>
  <c r="AC8218" i="1"/>
  <c r="AC7475" i="1"/>
  <c r="AC10728" i="1"/>
  <c r="AC2156" i="1"/>
  <c r="AC6334" i="1"/>
  <c r="AC6127" i="1"/>
  <c r="AC7043" i="1"/>
  <c r="AC5358" i="1"/>
  <c r="AC9986" i="1"/>
  <c r="AC1979" i="1"/>
  <c r="AC1573" i="1"/>
  <c r="AC10253" i="1"/>
  <c r="AC8686" i="1"/>
  <c r="AC11025" i="1"/>
  <c r="AC7040" i="1"/>
  <c r="AC2206" i="1"/>
  <c r="AC2811" i="1"/>
  <c r="AC6073" i="1"/>
  <c r="AC7159" i="1"/>
  <c r="AC6271" i="1"/>
  <c r="AC2231" i="1"/>
  <c r="AC6081" i="1"/>
  <c r="AC2372" i="1"/>
  <c r="AC9848" i="1"/>
  <c r="AC6243" i="1"/>
  <c r="AC415" i="1"/>
  <c r="AC8732" i="1"/>
  <c r="AC1087" i="1"/>
  <c r="AC2694" i="1"/>
  <c r="AC3483" i="1"/>
  <c r="AC9201" i="1"/>
  <c r="AC1116" i="1"/>
  <c r="AC6777" i="1"/>
  <c r="AC7267" i="1"/>
  <c r="AC6654" i="1"/>
  <c r="AC78" i="1"/>
  <c r="AC2898" i="1"/>
  <c r="AC10310" i="1"/>
  <c r="AC1488" i="1"/>
  <c r="AC1052" i="1"/>
  <c r="AC1575" i="1"/>
  <c r="AC8456" i="1"/>
  <c r="AC5027" i="1"/>
  <c r="AC7623" i="1"/>
  <c r="AC5493" i="1"/>
  <c r="AC9851" i="1"/>
  <c r="AC7621" i="1"/>
  <c r="AC11093" i="1"/>
  <c r="AC8912" i="1"/>
  <c r="AC288" i="1"/>
  <c r="AC2615" i="1"/>
  <c r="AC6813" i="1"/>
  <c r="AC4063" i="1"/>
  <c r="AC7168" i="1"/>
  <c r="AC847" i="1"/>
  <c r="AC4654" i="1"/>
  <c r="AC8789" i="1"/>
  <c r="AC6327" i="1"/>
  <c r="AC5648" i="1"/>
  <c r="AC8401" i="1"/>
  <c r="AC4789" i="1"/>
  <c r="AC10846" i="1"/>
  <c r="AC9417" i="1"/>
  <c r="AC6423" i="1"/>
  <c r="AC10934" i="1"/>
  <c r="AC5728" i="1"/>
  <c r="AC707" i="1"/>
  <c r="AC1966" i="1"/>
  <c r="AC2408" i="1"/>
  <c r="AC6287" i="1"/>
  <c r="AC3189" i="1"/>
  <c r="AC8525" i="1"/>
  <c r="AC6067" i="1"/>
  <c r="AC8986" i="1"/>
  <c r="AC7227" i="1"/>
  <c r="AC5853" i="1"/>
  <c r="AC591" i="1"/>
  <c r="AC10452" i="1"/>
  <c r="AC8990" i="1"/>
  <c r="AC4274" i="1"/>
  <c r="AC3890" i="1"/>
  <c r="AC2457" i="1"/>
  <c r="AC219" i="1"/>
  <c r="AC1328" i="1"/>
  <c r="AC10067" i="1"/>
  <c r="AC10864" i="1"/>
  <c r="AC1478" i="1"/>
  <c r="AC7284" i="1"/>
  <c r="AC8522" i="1"/>
  <c r="AC10486" i="1"/>
  <c r="AC10200" i="1"/>
  <c r="AC1635" i="1"/>
  <c r="AC3985" i="1"/>
  <c r="AC2997" i="1"/>
  <c r="AC5391" i="1"/>
  <c r="AC10706" i="1"/>
  <c r="AC1517" i="1"/>
  <c r="AC10837" i="1"/>
  <c r="AC150" i="1"/>
  <c r="AC10455" i="1"/>
  <c r="AC1290" i="1"/>
  <c r="AC8207" i="1"/>
  <c r="AC2395" i="1"/>
  <c r="AC1493" i="1"/>
  <c r="AC8589" i="1"/>
  <c r="AC9620" i="1"/>
  <c r="AC6640" i="1"/>
  <c r="AC2953" i="1"/>
  <c r="AC4921" i="1"/>
  <c r="AC2105" i="1"/>
  <c r="AC8928" i="1"/>
  <c r="AC5941" i="1"/>
  <c r="AC3293" i="1"/>
  <c r="AC284" i="1"/>
  <c r="AC2931" i="1"/>
  <c r="AC4151" i="1"/>
  <c r="AC2986" i="1"/>
  <c r="AC5516" i="1"/>
  <c r="AC7401" i="1"/>
  <c r="AC550" i="1"/>
  <c r="AC4280" i="1"/>
  <c r="AC1919" i="1"/>
  <c r="AC10491" i="1"/>
  <c r="AC2209" i="1"/>
  <c r="AC1838" i="1"/>
  <c r="AC5135" i="1"/>
  <c r="AC5960" i="1"/>
  <c r="AC10608" i="1"/>
  <c r="AC662" i="1"/>
  <c r="AC8281" i="1"/>
  <c r="AC4347" i="1"/>
  <c r="AC8752" i="1"/>
  <c r="AC3995" i="1"/>
  <c r="AC7323" i="1"/>
  <c r="AC10410" i="1"/>
  <c r="AC394" i="1"/>
  <c r="AC9189" i="1"/>
  <c r="AC8341" i="1"/>
  <c r="AC10904" i="1"/>
  <c r="AC7246" i="1"/>
  <c r="AC7167" i="1"/>
  <c r="AC3290" i="1"/>
  <c r="AC2004" i="1"/>
  <c r="AC2625" i="1"/>
  <c r="AC6559" i="1"/>
  <c r="AC9889" i="1"/>
  <c r="AC7375" i="1"/>
  <c r="AC5736" i="1"/>
  <c r="AC36" i="1"/>
  <c r="AC8349" i="1"/>
  <c r="AC8998" i="1"/>
  <c r="AC1626" i="1"/>
  <c r="AC1620" i="1"/>
  <c r="AC3606" i="1"/>
  <c r="AC5122" i="1"/>
  <c r="AC229" i="1"/>
  <c r="AC4162" i="1"/>
  <c r="AC3280" i="1"/>
  <c r="AC11094" i="1"/>
  <c r="AC9456" i="1"/>
  <c r="AC5364" i="1"/>
  <c r="AC2393" i="1"/>
  <c r="AC4859" i="1"/>
  <c r="AC7345" i="1"/>
  <c r="AC7066" i="1"/>
  <c r="AC4681" i="1"/>
  <c r="AC9891" i="1"/>
  <c r="AC5632" i="1"/>
  <c r="AC9564" i="1"/>
  <c r="AC5433" i="1"/>
  <c r="AC9344" i="1"/>
  <c r="AC8165" i="1"/>
  <c r="AC2332" i="1"/>
  <c r="AC10192" i="1"/>
  <c r="AC3313" i="1"/>
  <c r="AC512" i="1"/>
  <c r="AC9663" i="1"/>
  <c r="AC7272" i="1"/>
  <c r="AC8674" i="1"/>
  <c r="AC18" i="1"/>
  <c r="AC3763" i="1"/>
  <c r="AC1006" i="1"/>
  <c r="AC7906" i="1"/>
  <c r="AC2552" i="1"/>
  <c r="AC1474" i="1"/>
  <c r="AC5175" i="1"/>
  <c r="AC1118" i="1"/>
  <c r="AC8728" i="1"/>
  <c r="AC5669" i="1"/>
  <c r="AC3320" i="1"/>
  <c r="AC774" i="1"/>
  <c r="AC4713" i="1"/>
  <c r="AC4991" i="1"/>
  <c r="AC9976" i="1"/>
  <c r="AC4382" i="1"/>
  <c r="AC5768" i="1"/>
  <c r="AC8323" i="1"/>
  <c r="AC3976" i="1"/>
  <c r="AC8976" i="1"/>
  <c r="AC8047" i="1"/>
  <c r="AC7581" i="1"/>
  <c r="AC10789" i="1"/>
  <c r="AC5503" i="1"/>
  <c r="AC911" i="1"/>
  <c r="AC185" i="1"/>
  <c r="AC9449" i="1"/>
  <c r="AC7319" i="1"/>
  <c r="AC7259" i="1"/>
  <c r="AC3085" i="1"/>
  <c r="AC2134" i="1"/>
  <c r="AC364" i="1"/>
  <c r="AC8814" i="1"/>
  <c r="AC10456" i="1"/>
  <c r="AC6564" i="1"/>
  <c r="AC9416" i="1"/>
  <c r="AC307" i="1"/>
  <c r="AC1824" i="1"/>
  <c r="AC7354" i="1"/>
  <c r="AC4024" i="1"/>
  <c r="AC6465" i="1"/>
  <c r="AC10061" i="1"/>
  <c r="AC9470" i="1"/>
  <c r="AC4727" i="1"/>
  <c r="AC747" i="1"/>
  <c r="AC10757" i="1"/>
  <c r="AC1185" i="1"/>
  <c r="AC4075" i="1"/>
  <c r="AC2423" i="1"/>
  <c r="AC530" i="1"/>
  <c r="AC7902" i="1"/>
  <c r="AC6551" i="1"/>
  <c r="AC7790" i="1"/>
  <c r="AC3317" i="1"/>
  <c r="AC3012" i="1"/>
  <c r="AC6454" i="1"/>
  <c r="AC7230" i="1"/>
  <c r="AC8208" i="1"/>
  <c r="AC2703" i="1"/>
  <c r="AC8822" i="1"/>
  <c r="AC1674" i="1"/>
  <c r="AC6056" i="1"/>
  <c r="AC8884" i="1"/>
  <c r="AC3743" i="1"/>
  <c r="AC286" i="1"/>
  <c r="AC2839" i="1"/>
  <c r="AC8422" i="1"/>
  <c r="AC10385" i="1"/>
  <c r="AC3798" i="1"/>
  <c r="AC2226" i="1"/>
  <c r="AC1897" i="1"/>
  <c r="AC9315" i="1"/>
  <c r="AC6823" i="1"/>
  <c r="AC3789" i="1"/>
  <c r="AC8704" i="1"/>
  <c r="AC4140" i="1"/>
  <c r="AC6082" i="1"/>
  <c r="AC5010" i="1"/>
  <c r="AC9875" i="1"/>
  <c r="AC10621" i="1"/>
  <c r="AC4541" i="1"/>
  <c r="AC6730" i="1"/>
  <c r="AC8027" i="1"/>
  <c r="AC3418" i="1"/>
  <c r="AC7042" i="1"/>
  <c r="AC6885" i="1"/>
  <c r="AC8567" i="1"/>
  <c r="AC3232" i="1"/>
  <c r="AC525" i="1"/>
  <c r="AC9263" i="1"/>
  <c r="AC5812" i="1"/>
  <c r="AC5222" i="1"/>
  <c r="AC8336" i="1"/>
  <c r="AC9792" i="1"/>
  <c r="AC179" i="1"/>
  <c r="AC1097" i="1"/>
  <c r="AC6764" i="1"/>
  <c r="AC7641" i="1"/>
  <c r="AC3932" i="1"/>
  <c r="AC9929" i="1"/>
  <c r="AC2796" i="1"/>
  <c r="AC10318" i="1"/>
  <c r="AC5918" i="1"/>
  <c r="AC4481" i="1"/>
  <c r="AC5034" i="1"/>
  <c r="AC1656" i="1"/>
  <c r="AC7778" i="1"/>
  <c r="AC409" i="1"/>
  <c r="AC2210" i="1"/>
  <c r="AC9552" i="1"/>
  <c r="AC1397" i="1"/>
  <c r="AC10975" i="1"/>
  <c r="AC2911" i="1"/>
  <c r="AC6561" i="1"/>
  <c r="AC2456" i="1"/>
  <c r="AC10086" i="1"/>
  <c r="AC1148" i="1"/>
  <c r="AC10083" i="1"/>
  <c r="AC1720" i="1"/>
  <c r="AC4494" i="1"/>
  <c r="AC4580" i="1"/>
  <c r="AC9230" i="1"/>
  <c r="AC6604" i="1"/>
  <c r="AC2577" i="1"/>
  <c r="AC5754" i="1"/>
  <c r="AC6519" i="1"/>
  <c r="AC7789" i="1"/>
  <c r="AC3587" i="1"/>
  <c r="AC10870" i="1"/>
  <c r="AC2826" i="1"/>
  <c r="AC974" i="1"/>
  <c r="AC4739" i="1"/>
  <c r="AC10976" i="1"/>
  <c r="AC4631" i="1"/>
  <c r="AC82" i="1"/>
  <c r="AC9431" i="1"/>
  <c r="AC8133" i="1"/>
  <c r="AC1192" i="1"/>
  <c r="AC10157" i="1"/>
  <c r="AC10441" i="1"/>
  <c r="AC9759" i="1"/>
  <c r="AC10808" i="1"/>
  <c r="AC7679" i="1"/>
  <c r="AC6651" i="1"/>
  <c r="AC478" i="1"/>
  <c r="AC3586" i="1"/>
  <c r="AC5313" i="1"/>
  <c r="AC8779" i="1"/>
  <c r="AC9306" i="1"/>
  <c r="AC7735" i="1"/>
  <c r="AC10231" i="1"/>
  <c r="AC5828" i="1"/>
  <c r="AC2126" i="1"/>
  <c r="AC1424" i="1"/>
  <c r="AC9773" i="1"/>
  <c r="AC2766" i="1"/>
  <c r="AC7872" i="1"/>
  <c r="AC5323" i="1"/>
  <c r="AC10015" i="1"/>
  <c r="AC3190" i="1"/>
  <c r="AC9501" i="1"/>
  <c r="AC1630" i="1"/>
  <c r="AC484" i="1"/>
  <c r="AC10116" i="1"/>
  <c r="AC8619" i="1"/>
  <c r="AC2824" i="1"/>
  <c r="AC10501" i="1"/>
  <c r="AC8530" i="1"/>
  <c r="AC7853" i="1"/>
  <c r="AC8577" i="1"/>
  <c r="AC576" i="1"/>
  <c r="AC4243" i="1"/>
  <c r="AC7349" i="1"/>
  <c r="AC9586" i="1"/>
  <c r="AC2020" i="1"/>
  <c r="AC7189" i="1"/>
  <c r="AC2759" i="1"/>
  <c r="AC918" i="1"/>
  <c r="AC2312" i="1"/>
  <c r="AC9334" i="1"/>
  <c r="AC9678" i="1"/>
  <c r="AC7533" i="1"/>
  <c r="AC6798" i="1"/>
  <c r="AC2082" i="1"/>
  <c r="AC6385" i="1"/>
  <c r="AC2739" i="1"/>
  <c r="AC9904" i="1"/>
  <c r="AC3077" i="1"/>
  <c r="AC10142" i="1"/>
  <c r="AC96" i="1"/>
  <c r="AC8233" i="1"/>
  <c r="AC9007" i="1"/>
  <c r="AC6069" i="1"/>
  <c r="AC4055" i="1"/>
  <c r="AC4093" i="1"/>
  <c r="AC1410" i="1"/>
  <c r="AC3182" i="1"/>
  <c r="AC3535" i="1"/>
  <c r="AC1086" i="1"/>
  <c r="AC5955" i="1"/>
  <c r="AC1029" i="1"/>
  <c r="AC10632" i="1"/>
  <c r="AC1643" i="1"/>
  <c r="AC7145" i="1"/>
  <c r="AC9870" i="1"/>
  <c r="AC9281" i="1"/>
  <c r="AC7312" i="1"/>
  <c r="AC7943" i="1"/>
  <c r="AC3532" i="1"/>
  <c r="AC2659" i="1"/>
  <c r="AC4284" i="1"/>
  <c r="AC8033" i="1"/>
  <c r="AC4348" i="1"/>
  <c r="AC5473" i="1"/>
  <c r="AC7652" i="1"/>
  <c r="AC10343" i="1"/>
  <c r="AC5048" i="1"/>
  <c r="AC9599" i="1"/>
  <c r="AC931" i="1"/>
  <c r="AC10788" i="1"/>
  <c r="AC1778" i="1"/>
  <c r="AC10388" i="1"/>
  <c r="AC4540" i="1"/>
  <c r="AC7991" i="1"/>
  <c r="AC552" i="1"/>
  <c r="AC216" i="1"/>
  <c r="AC3067" i="1"/>
  <c r="AC9004" i="1"/>
  <c r="AC8312" i="1"/>
  <c r="AC6193" i="1"/>
  <c r="AC8031" i="1"/>
  <c r="AC2757" i="1"/>
  <c r="AC6380" i="1"/>
  <c r="AC8084" i="1"/>
  <c r="AC9653" i="1"/>
  <c r="AC4935" i="1"/>
  <c r="AC2823" i="1"/>
  <c r="AC8447" i="1"/>
  <c r="AC2751" i="1"/>
  <c r="AC1486" i="1"/>
  <c r="AC8774" i="1"/>
  <c r="AC10902" i="1"/>
  <c r="AC3599" i="1"/>
  <c r="AC5372" i="1"/>
  <c r="AC10979" i="1"/>
  <c r="AC9672" i="1"/>
  <c r="AC9561" i="1"/>
  <c r="AC2275" i="1"/>
  <c r="AC2063" i="1"/>
  <c r="AC2927" i="1"/>
  <c r="AC5554" i="1"/>
  <c r="AC10108" i="1"/>
  <c r="AC2872" i="1"/>
  <c r="AC4350" i="1"/>
  <c r="AC3934" i="1"/>
  <c r="AC3122" i="1"/>
  <c r="AC2816" i="1"/>
  <c r="AC3910" i="1"/>
  <c r="AC1017" i="1"/>
  <c r="AC7050" i="1"/>
  <c r="AC2294" i="1"/>
  <c r="AC4526" i="1"/>
  <c r="AC1450" i="1"/>
  <c r="AC6893" i="1"/>
  <c r="AC10023" i="1"/>
  <c r="AC7957" i="1"/>
  <c r="AC6554" i="1"/>
  <c r="AC5889" i="1"/>
  <c r="AC4725" i="1"/>
  <c r="AC2666" i="1"/>
  <c r="AC10689" i="1"/>
  <c r="AC5095" i="1"/>
  <c r="AC88" i="1"/>
  <c r="AC10349" i="1"/>
  <c r="AC3862" i="1"/>
  <c r="AC7056" i="1"/>
  <c r="AC4241" i="1"/>
  <c r="AC2527" i="1"/>
  <c r="AC5172" i="1"/>
  <c r="AC3461" i="1"/>
  <c r="AC2454" i="1"/>
  <c r="AC5052" i="1"/>
  <c r="AC2567" i="1"/>
  <c r="AC994" i="1"/>
  <c r="AC1306" i="1"/>
  <c r="AC8914" i="1"/>
  <c r="AC8471" i="1"/>
  <c r="AC7822" i="1"/>
  <c r="AC6870" i="1"/>
  <c r="AC10167" i="1"/>
  <c r="AC9802" i="1"/>
  <c r="AC1521" i="1"/>
  <c r="AC3242" i="1"/>
  <c r="AC3733" i="1"/>
  <c r="AC6410" i="1"/>
  <c r="AC6032" i="1"/>
  <c r="AC8656" i="1"/>
  <c r="AC5954" i="1"/>
  <c r="AC9643" i="1"/>
  <c r="AC601" i="1"/>
  <c r="AC7916" i="1"/>
  <c r="AC4267" i="1"/>
  <c r="AC1860" i="1"/>
  <c r="AC10007" i="1"/>
  <c r="AC4834" i="1"/>
  <c r="AC1311" i="1"/>
  <c r="AC3595" i="1"/>
  <c r="AC5116" i="1"/>
  <c r="AC8908" i="1"/>
  <c r="AC4470" i="1"/>
  <c r="AC11099" i="1"/>
  <c r="AC1022" i="1"/>
  <c r="AC4136" i="1"/>
  <c r="AC8256" i="1"/>
  <c r="AC6461" i="1"/>
  <c r="AC3840" i="1"/>
  <c r="AC7451" i="1"/>
  <c r="AC874" i="1"/>
  <c r="AC3802" i="1"/>
  <c r="AC5363" i="1"/>
  <c r="AC9175" i="1"/>
  <c r="AC9127" i="1"/>
  <c r="AC271" i="1"/>
  <c r="AC10408" i="1"/>
  <c r="AC10178" i="1"/>
  <c r="AC5185" i="1"/>
  <c r="AC1541" i="1"/>
  <c r="AC4648" i="1"/>
  <c r="AC8784" i="1"/>
  <c r="AC8388" i="1"/>
  <c r="AC9184" i="1"/>
  <c r="AC1679" i="1"/>
  <c r="AC10669" i="1"/>
  <c r="AC5855" i="1"/>
  <c r="AC4650" i="1"/>
  <c r="AC1691" i="1"/>
  <c r="AC9594" i="1"/>
  <c r="AC9962" i="1"/>
  <c r="AC4529" i="1"/>
  <c r="AC7094" i="1"/>
  <c r="AC3491" i="1"/>
  <c r="AC5920" i="1"/>
  <c r="AC9474" i="1"/>
  <c r="AC2973" i="1"/>
  <c r="AC11090" i="1"/>
  <c r="AC9985" i="1"/>
  <c r="AC306" i="1"/>
  <c r="AC5444" i="1"/>
  <c r="AC3569" i="1"/>
  <c r="AC3967" i="1"/>
  <c r="AC9901" i="1"/>
  <c r="AC2579" i="1"/>
  <c r="AC8609" i="1"/>
  <c r="AC4582" i="1"/>
  <c r="AC1151" i="1"/>
  <c r="AC1960" i="1"/>
  <c r="AC668" i="1"/>
  <c r="AC3001" i="1"/>
  <c r="AC8468" i="1"/>
  <c r="AC10194" i="1"/>
  <c r="AC7405" i="1"/>
  <c r="AC383" i="1"/>
  <c r="AC4272" i="1"/>
  <c r="AC5486" i="1"/>
  <c r="AC9071" i="1"/>
  <c r="AC9079" i="1"/>
  <c r="AC966" i="1"/>
  <c r="AC7550" i="1"/>
  <c r="AC1201" i="1"/>
  <c r="AC479" i="1"/>
  <c r="AC7561" i="1"/>
  <c r="AC4206" i="1"/>
  <c r="AC637" i="1"/>
  <c r="AC7802" i="1"/>
  <c r="AC6436" i="1"/>
  <c r="AC8079" i="1"/>
  <c r="AC11019" i="1"/>
  <c r="AC5255" i="1"/>
  <c r="AC252" i="1"/>
  <c r="AC9791" i="1"/>
  <c r="AC8790" i="1"/>
  <c r="AC5432" i="1"/>
  <c r="AC3014" i="1"/>
  <c r="AC139" i="1"/>
  <c r="AC3714" i="1"/>
  <c r="AC8174" i="1"/>
  <c r="AC8962" i="1"/>
  <c r="AC5312" i="1"/>
  <c r="AC1612" i="1"/>
  <c r="AC6139" i="1"/>
  <c r="AC10577" i="1"/>
  <c r="AC3176" i="1"/>
  <c r="AC7650" i="1"/>
  <c r="AC11" i="1"/>
  <c r="AC3609" i="1"/>
  <c r="AC5143" i="1"/>
  <c r="AC685" i="1"/>
  <c r="AC5084" i="1"/>
  <c r="AC4275" i="1"/>
  <c r="AC234" i="1"/>
  <c r="AC10154" i="1"/>
  <c r="AC4432" i="1"/>
  <c r="AC1388" i="1"/>
  <c r="AC7762" i="1"/>
  <c r="AC5226" i="1"/>
  <c r="AC7087" i="1"/>
  <c r="AC253" i="1"/>
  <c r="AC10623" i="1"/>
  <c r="AC1348" i="1"/>
  <c r="AC8514" i="1"/>
  <c r="AC3888" i="1"/>
  <c r="AC521" i="1"/>
  <c r="AC7150" i="1"/>
  <c r="AC9572" i="1"/>
  <c r="AC3616" i="1"/>
  <c r="AC809" i="1"/>
  <c r="AC10185" i="1"/>
  <c r="AC8902" i="1"/>
  <c r="AC8389" i="1"/>
  <c r="AC7576" i="1"/>
  <c r="AC2084" i="1"/>
  <c r="AC10797" i="1"/>
  <c r="AC5869" i="1"/>
  <c r="AC6156" i="1"/>
  <c r="AC8260" i="1"/>
  <c r="AC3881" i="1"/>
  <c r="AC9521" i="1"/>
  <c r="AC8340" i="1"/>
  <c r="AC9339" i="1"/>
  <c r="AC4798" i="1"/>
  <c r="AC10841" i="1"/>
  <c r="AC3239" i="1"/>
  <c r="AC4229" i="1"/>
  <c r="AC4788" i="1"/>
  <c r="AC8011" i="1"/>
  <c r="AC1228" i="1"/>
  <c r="AC8446" i="1"/>
  <c r="AC5331" i="1"/>
  <c r="AC1009" i="1"/>
  <c r="AC5642" i="1"/>
  <c r="AC9109" i="1"/>
  <c r="AC5263" i="1"/>
  <c r="AC8736" i="1"/>
  <c r="AC2960" i="1"/>
  <c r="AC4587" i="1"/>
  <c r="AC7208" i="1"/>
  <c r="AC5287" i="1"/>
  <c r="AC8638" i="1"/>
  <c r="AC9945" i="1"/>
  <c r="AC4718" i="1"/>
  <c r="AC5166" i="1"/>
  <c r="AC6529" i="1"/>
  <c r="AC3477" i="1"/>
  <c r="AC10925" i="1"/>
  <c r="AC2027" i="1"/>
  <c r="AC6485" i="1"/>
  <c r="AC2769" i="1"/>
  <c r="AC9024" i="1"/>
  <c r="AC6186" i="1"/>
  <c r="AC4372" i="1"/>
  <c r="AC4900" i="1"/>
  <c r="AC4369" i="1"/>
  <c r="AC346" i="1"/>
  <c r="AC9266" i="1"/>
  <c r="AC4087" i="1"/>
  <c r="AC507" i="1"/>
  <c r="AC7909" i="1"/>
  <c r="AC6598" i="1"/>
  <c r="AC3429" i="1"/>
  <c r="AC7607" i="1"/>
  <c r="AC7528" i="1"/>
  <c r="AC8900" i="1"/>
  <c r="AC1344" i="1"/>
  <c r="AC7749" i="1"/>
  <c r="AC4686" i="1"/>
  <c r="AC5860" i="1"/>
  <c r="AC3884" i="1"/>
  <c r="AC8073" i="1"/>
  <c r="AC2721" i="1"/>
  <c r="AC7100" i="1"/>
  <c r="AC10085" i="1"/>
  <c r="AC5827" i="1"/>
  <c r="AC8607" i="1"/>
  <c r="AC7688" i="1"/>
  <c r="AC4640" i="1"/>
  <c r="AC5265" i="1"/>
  <c r="AC6533" i="1"/>
  <c r="AC9789" i="1"/>
  <c r="AC9841" i="1"/>
  <c r="AC5428" i="1"/>
  <c r="AC5577" i="1"/>
  <c r="AC6068" i="1"/>
  <c r="AC7060" i="1"/>
  <c r="AC50" i="1"/>
  <c r="AC6482" i="1"/>
  <c r="AC9250" i="1"/>
  <c r="AC9204" i="1"/>
  <c r="AC33" i="1"/>
  <c r="AC2062" i="1"/>
  <c r="AC3842" i="1"/>
  <c r="AC2800" i="1"/>
  <c r="AC1931" i="1"/>
  <c r="AC5513" i="1"/>
  <c r="AC9911" i="1"/>
  <c r="AC8167" i="1"/>
  <c r="AC1337" i="1"/>
  <c r="AC6223" i="1"/>
  <c r="AC211" i="1"/>
  <c r="AC4106" i="1"/>
  <c r="AC6834" i="1"/>
  <c r="AC8012" i="1"/>
  <c r="AC7356" i="1"/>
  <c r="AC9224" i="1"/>
  <c r="AC8509" i="1"/>
  <c r="AC4089" i="1"/>
  <c r="AC5928" i="1"/>
  <c r="AC8826" i="1"/>
  <c r="AC5231" i="1"/>
  <c r="AC3351" i="1"/>
  <c r="AC4659" i="1"/>
  <c r="AC10854" i="1"/>
  <c r="AC7061" i="1"/>
  <c r="AC3168" i="1"/>
  <c r="AC248" i="1"/>
  <c r="AC10659" i="1"/>
  <c r="AC9067" i="1"/>
  <c r="AC3540" i="1"/>
  <c r="AC713" i="1"/>
  <c r="AC5857" i="1"/>
  <c r="AC10855" i="1"/>
  <c r="AC2348" i="1"/>
  <c r="AC1732" i="1"/>
  <c r="AC9570" i="1"/>
  <c r="AC6150" i="1"/>
  <c r="AC9447" i="1"/>
  <c r="AC3021" i="1"/>
  <c r="AC1933" i="1"/>
  <c r="AC9933" i="1"/>
  <c r="AC9196" i="1"/>
  <c r="AC7083" i="1"/>
  <c r="AC4078" i="1"/>
  <c r="AC1699" i="1"/>
  <c r="AC6820" i="1"/>
  <c r="AC5861" i="1"/>
  <c r="AC4783" i="1"/>
  <c r="AC5658" i="1"/>
  <c r="AC2618" i="1"/>
  <c r="AC1681" i="1"/>
  <c r="AC5014" i="1"/>
  <c r="AC4606" i="1"/>
  <c r="AC3049" i="1"/>
  <c r="AC1591" i="1"/>
  <c r="AC9876" i="1"/>
  <c r="AC5286" i="1"/>
  <c r="AC412" i="1"/>
  <c r="AC5221" i="1"/>
  <c r="AC2707" i="1"/>
  <c r="AC2650" i="1"/>
  <c r="AC11024" i="1"/>
  <c r="AC9269" i="1"/>
  <c r="AC613" i="1"/>
  <c r="AC4287" i="1"/>
  <c r="AC10970" i="1"/>
  <c r="AC9618" i="1"/>
  <c r="AC8637" i="1"/>
  <c r="AC2831" i="1"/>
  <c r="AC8758" i="1"/>
  <c r="AC9359" i="1"/>
  <c r="AC1891" i="1"/>
  <c r="AC7861" i="1"/>
  <c r="AC10271" i="1"/>
  <c r="AC8576" i="1"/>
  <c r="AC2616" i="1"/>
  <c r="AC2981" i="1"/>
  <c r="AC6753" i="1"/>
  <c r="AC3202" i="1"/>
  <c r="AC1299" i="1"/>
  <c r="AC7158" i="1"/>
  <c r="AC1958" i="1"/>
  <c r="AC872" i="1"/>
  <c r="AC5178" i="1"/>
  <c r="AC3952" i="1"/>
  <c r="AC7113" i="1"/>
  <c r="AC1158" i="1"/>
  <c r="AC2873" i="1"/>
  <c r="AC278" i="1"/>
  <c r="AC2144" i="1"/>
  <c r="AC5349" i="1"/>
  <c r="AC3819" i="1"/>
  <c r="AC1045" i="1"/>
  <c r="AC7481" i="1"/>
  <c r="AC6245" i="1"/>
  <c r="AC8066" i="1"/>
  <c r="AC6931" i="1"/>
  <c r="AC6887" i="1"/>
  <c r="AC8194" i="1"/>
  <c r="AC3758" i="1"/>
  <c r="AC2354" i="1"/>
  <c r="AC2252" i="1"/>
  <c r="AC10375" i="1"/>
  <c r="AC10177" i="1"/>
  <c r="AC4585" i="1"/>
  <c r="AC5663" i="1"/>
  <c r="AC4978" i="1"/>
  <c r="AC5347" i="1"/>
  <c r="AC3557" i="1"/>
  <c r="AC8721" i="1"/>
  <c r="AC6094" i="1"/>
  <c r="AC7239" i="1"/>
  <c r="AC9058" i="1"/>
  <c r="AC339" i="1"/>
  <c r="AC4728" i="1"/>
  <c r="AC6138" i="1"/>
  <c r="AC4756" i="1"/>
  <c r="AC2667" i="1"/>
  <c r="AC8444" i="1"/>
  <c r="AC5030" i="1"/>
  <c r="AC6659" i="1"/>
  <c r="AC7260" i="1"/>
  <c r="AC300" i="1"/>
  <c r="AC9557" i="1"/>
  <c r="AC4844" i="1"/>
  <c r="AC1929" i="1"/>
  <c r="AC1809" i="1"/>
  <c r="AC3038" i="1"/>
  <c r="AC4880" i="1"/>
  <c r="AC7711" i="1"/>
  <c r="AC9722" i="1"/>
  <c r="AC3433" i="1"/>
  <c r="AC7874" i="1"/>
  <c r="AC7540" i="1"/>
  <c r="AC824" i="1"/>
  <c r="AC8345" i="1"/>
  <c r="AC2451" i="1"/>
  <c r="AC2482" i="1"/>
  <c r="AC2425" i="1"/>
  <c r="AC5357" i="1"/>
  <c r="AC9745" i="1"/>
  <c r="AC3634" i="1"/>
  <c r="AC4852" i="1"/>
  <c r="AC1249" i="1"/>
  <c r="AC443" i="1"/>
  <c r="AC6381" i="1"/>
  <c r="AC4370" i="1"/>
  <c r="AC9008" i="1"/>
  <c r="AC7952" i="1"/>
  <c r="AC1330" i="1"/>
  <c r="AC1074" i="1"/>
  <c r="AC10345" i="1"/>
  <c r="AC2990" i="1"/>
  <c r="AC3681" i="1"/>
  <c r="AC932" i="1"/>
  <c r="AC955" i="1"/>
  <c r="AC4158" i="1"/>
  <c r="AC10374" i="1"/>
  <c r="AC10488" i="1"/>
  <c r="AC10827" i="1"/>
  <c r="AC9882" i="1"/>
  <c r="AC2819" i="1"/>
  <c r="AC7764" i="1"/>
  <c r="AC4256" i="1"/>
  <c r="AC7506" i="1"/>
  <c r="AC7310" i="1"/>
  <c r="AC915" i="1"/>
  <c r="AC10581" i="1"/>
  <c r="AC7355" i="1"/>
  <c r="AC8008" i="1"/>
  <c r="AC4453" i="1"/>
  <c r="AC4853" i="1"/>
  <c r="AC10373" i="1"/>
  <c r="AC11040" i="1"/>
  <c r="AC8358" i="1"/>
  <c r="AC594" i="1"/>
  <c r="AC1125" i="1"/>
  <c r="AC6962" i="1"/>
  <c r="AC8017" i="1"/>
  <c r="AC4367" i="1"/>
  <c r="AC2087" i="1"/>
  <c r="AC6062" i="1"/>
  <c r="AC3472" i="1"/>
  <c r="AC439" i="1"/>
  <c r="AC10843" i="1"/>
  <c r="AC2644" i="1"/>
  <c r="AC3444" i="1"/>
  <c r="AC8972" i="1"/>
  <c r="AC1890" i="1"/>
  <c r="AC8578" i="1"/>
  <c r="AC7587" i="1"/>
  <c r="AC10719" i="1"/>
  <c r="AC581" i="1"/>
  <c r="AC11056" i="1"/>
  <c r="AC2958" i="1"/>
  <c r="AC9994" i="1"/>
  <c r="AC8770" i="1"/>
  <c r="AC7430" i="1"/>
  <c r="AC3089" i="1"/>
  <c r="AC7183" i="1"/>
  <c r="AC5543" i="1"/>
  <c r="AC1639" i="1"/>
  <c r="AC4632" i="1"/>
  <c r="AC10531" i="1"/>
  <c r="AC1548" i="1"/>
  <c r="AC4123" i="1"/>
  <c r="AC1726" i="1"/>
  <c r="AC5223" i="1"/>
  <c r="AC9074" i="1"/>
  <c r="AC10729" i="1"/>
  <c r="AC5491" i="1"/>
  <c r="AC10037" i="1"/>
  <c r="AC6259" i="1"/>
  <c r="AC1562" i="1"/>
  <c r="AC9326" i="1"/>
  <c r="AC3741" i="1"/>
  <c r="AC5452" i="1"/>
  <c r="AC9086" i="1"/>
  <c r="AC1129" i="1"/>
  <c r="AC4149" i="1"/>
  <c r="AC4003" i="1"/>
  <c r="AC1362" i="1"/>
  <c r="AC4054" i="1"/>
  <c r="AC2794" i="1"/>
  <c r="AC10014" i="1"/>
  <c r="AC2489" i="1"/>
  <c r="AC4641" i="1"/>
  <c r="AC7433" i="1"/>
  <c r="AC9831" i="1"/>
  <c r="AC1550" i="1"/>
  <c r="AC3040" i="1"/>
  <c r="AC10440" i="1"/>
  <c r="AC5130" i="1"/>
  <c r="AC3671" i="1"/>
  <c r="AC7172" i="1"/>
  <c r="AC5351" i="1"/>
  <c r="AC5396" i="1"/>
  <c r="AC4595" i="1"/>
  <c r="AC6414" i="1"/>
  <c r="AC9926" i="1"/>
  <c r="AC6486" i="1"/>
  <c r="AC10831" i="1"/>
  <c r="AC7210" i="1"/>
  <c r="AC7095" i="1"/>
  <c r="AC8746" i="1"/>
  <c r="AC741" i="1"/>
  <c r="AC7542" i="1"/>
  <c r="AC4047" i="1"/>
  <c r="AC9842" i="1"/>
  <c r="AC5193" i="1"/>
  <c r="AC5054" i="1"/>
  <c r="AC4956" i="1"/>
  <c r="AC7488" i="1"/>
  <c r="AC3003" i="1"/>
  <c r="AC8846" i="1"/>
  <c r="AC3375" i="1"/>
  <c r="AC4802" i="1"/>
  <c r="AC3384" i="1"/>
  <c r="AC7620" i="1"/>
  <c r="AC4048" i="1"/>
  <c r="AC7732" i="1"/>
  <c r="AC2135" i="1"/>
  <c r="AC607" i="1"/>
  <c r="AC3825" i="1"/>
  <c r="AC10156" i="1"/>
  <c r="AC5891" i="1"/>
  <c r="AC10189" i="1"/>
  <c r="AC5693" i="1"/>
  <c r="AC10234" i="1"/>
  <c r="AC6751" i="1"/>
  <c r="AC2954" i="1"/>
  <c r="AC2249" i="1"/>
  <c r="AC6158" i="1"/>
  <c r="AC796" i="1"/>
  <c r="AC5765" i="1"/>
  <c r="AC7592" i="1"/>
  <c r="AC3193" i="1"/>
  <c r="AC9225" i="1"/>
  <c r="AC3112" i="1"/>
  <c r="AC5368" i="1"/>
  <c r="AC6972" i="1"/>
  <c r="AC4542" i="1"/>
  <c r="AC8693" i="1"/>
  <c r="AC4056" i="1"/>
  <c r="AC5608" i="1"/>
  <c r="AC1439" i="1"/>
  <c r="AC5773" i="1"/>
  <c r="AC523" i="1"/>
  <c r="AC9719" i="1"/>
  <c r="AC5915" i="1"/>
  <c r="AC4423" i="1"/>
  <c r="AC8224" i="1"/>
  <c r="AC7153" i="1"/>
  <c r="AC5425" i="1"/>
  <c r="AC4146" i="1"/>
  <c r="AC8053" i="1"/>
  <c r="AC3342" i="1"/>
  <c r="AC10816" i="1"/>
  <c r="AC6819" i="1"/>
  <c r="AC1819" i="1"/>
  <c r="AC9102" i="1"/>
  <c r="AC67" i="1"/>
  <c r="AC1305" i="1"/>
  <c r="AC4892" i="1"/>
  <c r="AC1280" i="1"/>
  <c r="AC8439" i="1"/>
  <c r="AC3000" i="1"/>
  <c r="AC52" i="1"/>
  <c r="AC6557" i="1"/>
  <c r="AC3779" i="1"/>
  <c r="AC9295" i="1"/>
  <c r="AC7483" i="1"/>
  <c r="AC10626" i="1"/>
  <c r="AC6286" i="1"/>
  <c r="AC3262" i="1"/>
  <c r="AC10910" i="1"/>
  <c r="AC9070" i="1"/>
  <c r="AC1857" i="1"/>
  <c r="AC4563" i="1"/>
  <c r="AC3152" i="1"/>
  <c r="AC3399" i="1"/>
  <c r="AC3101" i="1"/>
  <c r="AC1981" i="1"/>
  <c r="AC2720" i="1"/>
  <c r="AC5635" i="1"/>
  <c r="AC5613" i="1"/>
  <c r="AC10887" i="1"/>
  <c r="AC7096" i="1"/>
  <c r="AC4670" i="1"/>
  <c r="AC8645" i="1"/>
  <c r="AC9092" i="1"/>
  <c r="AC2830" i="1"/>
  <c r="AC8877" i="1"/>
  <c r="AC7003" i="1"/>
  <c r="AC2370" i="1"/>
  <c r="AC11006" i="1"/>
  <c r="AC5978" i="1"/>
  <c r="AC2053" i="1"/>
  <c r="AC7589" i="1"/>
  <c r="AC10389" i="1"/>
  <c r="AC8570" i="1"/>
  <c r="AC9069" i="1"/>
  <c r="AC9769" i="1"/>
  <c r="AC1206" i="1"/>
  <c r="AC6627" i="1"/>
  <c r="AC571" i="1"/>
  <c r="AC6999" i="1"/>
  <c r="AC9369" i="1"/>
  <c r="AC4221" i="1"/>
  <c r="AC8793" i="1"/>
  <c r="AC3806" i="1"/>
  <c r="AC2115" i="1"/>
  <c r="AC8756" i="1"/>
  <c r="AC8869" i="1"/>
  <c r="AC155" i="1"/>
  <c r="AC10549" i="1"/>
  <c r="AC10526" i="1"/>
  <c r="AC4766" i="1"/>
  <c r="AC2982" i="1"/>
  <c r="AC9171" i="1"/>
  <c r="AC6912" i="1"/>
  <c r="AC10380" i="1"/>
  <c r="AC3389" i="1"/>
  <c r="AC8325" i="1"/>
  <c r="AC8954" i="1"/>
  <c r="AC7701" i="1"/>
  <c r="AC4972" i="1"/>
  <c r="AC8057" i="1"/>
  <c r="AC7954" i="1"/>
  <c r="AC4452" i="1"/>
  <c r="AC1275" i="1"/>
  <c r="AC4874" i="1"/>
  <c r="AC7016" i="1"/>
  <c r="AC3386" i="1"/>
  <c r="AC8465" i="1"/>
  <c r="AC1463" i="1"/>
  <c r="AC9608" i="1"/>
  <c r="AC10616" i="1"/>
  <c r="AC9210" i="1"/>
  <c r="AC10476" i="1"/>
  <c r="AC2558" i="1"/>
  <c r="AC7570" i="1"/>
  <c r="AC7467" i="1"/>
  <c r="AC164" i="1"/>
  <c r="AC1607" i="1"/>
  <c r="AC1445" i="1"/>
  <c r="AC7571" i="1"/>
  <c r="AC10372" i="1"/>
  <c r="AC8136" i="1"/>
  <c r="AC717" i="1"/>
  <c r="AC1194" i="1"/>
  <c r="AC876" i="1"/>
  <c r="AC7719" i="1"/>
  <c r="AC4138" i="1"/>
  <c r="AC9682" i="1"/>
  <c r="AC6805" i="1"/>
  <c r="AC6532" i="1"/>
  <c r="AC7422" i="1"/>
  <c r="AC1216" i="1"/>
  <c r="AC4180" i="1"/>
  <c r="AC224" i="1"/>
  <c r="AC6124" i="1"/>
  <c r="AC7362" i="1"/>
  <c r="AC6233" i="1"/>
  <c r="AC944" i="1"/>
  <c r="AC10858" i="1"/>
  <c r="AC194" i="1"/>
  <c r="AC596" i="1"/>
  <c r="AC5903" i="1"/>
  <c r="AC10454" i="1"/>
  <c r="AC3448" i="1"/>
  <c r="AC9332" i="1"/>
  <c r="AC3529" i="1"/>
  <c r="AC9172" i="1"/>
  <c r="AC1309" i="1"/>
  <c r="AC9337" i="1"/>
  <c r="AC8153" i="1"/>
  <c r="AC4986" i="1"/>
  <c r="AC10707" i="1"/>
  <c r="AC7112" i="1"/>
  <c r="AC893" i="1"/>
  <c r="AC6591" i="1"/>
  <c r="AC4695" i="1"/>
  <c r="AC5759" i="1"/>
  <c r="AC122" i="1"/>
  <c r="AC1938" i="1"/>
  <c r="AC2098" i="1"/>
  <c r="AC7682" i="1"/>
  <c r="AC2988" i="1"/>
  <c r="AC6039" i="1"/>
  <c r="AC2421" i="1"/>
  <c r="AC6437" i="1"/>
  <c r="AC6438" i="1"/>
  <c r="AC7977" i="1"/>
  <c r="AC7685" i="1"/>
  <c r="AC8738" i="1"/>
  <c r="AC8883" i="1"/>
  <c r="AC9182" i="1"/>
  <c r="AC9061" i="1"/>
  <c r="AC4373" i="1"/>
  <c r="AC5785" i="1"/>
  <c r="AC2903" i="1"/>
  <c r="AC4326" i="1"/>
  <c r="AC8082" i="1"/>
  <c r="AC10034" i="1"/>
  <c r="AC4305" i="1"/>
  <c r="AC6701" i="1"/>
  <c r="AC2196" i="1"/>
  <c r="AC2778" i="1"/>
  <c r="AC3042" i="1"/>
  <c r="AC2599" i="1"/>
  <c r="AC10158" i="1"/>
  <c r="AC7449" i="1"/>
  <c r="AC8329" i="1"/>
  <c r="AC7755" i="1"/>
  <c r="AC4081" i="1"/>
  <c r="AC5158" i="1"/>
  <c r="AC4590" i="1"/>
  <c r="AC6394" i="1"/>
  <c r="AC4249" i="1"/>
  <c r="AC2481" i="1"/>
  <c r="AC7383" i="1"/>
  <c r="AC2710" i="1"/>
  <c r="AC6612" i="1"/>
  <c r="AC10443" i="1"/>
  <c r="AC7498" i="1"/>
  <c r="AC10779" i="1"/>
  <c r="AC1849" i="1"/>
  <c r="AC9565" i="1"/>
  <c r="AC8385" i="1"/>
  <c r="AC54" i="1"/>
  <c r="AC2572" i="1"/>
  <c r="AC6739" i="1"/>
  <c r="AC10637" i="1"/>
  <c r="AC10644" i="1"/>
  <c r="AC6786" i="1"/>
  <c r="AC1213" i="1"/>
  <c r="AC8137" i="1"/>
  <c r="AC4317" i="1"/>
  <c r="AC799" i="1"/>
  <c r="AC8680" i="1"/>
  <c r="AC4114" i="1"/>
  <c r="AC2980" i="1"/>
  <c r="AC7137" i="1"/>
  <c r="AC3393" i="1"/>
  <c r="AC1163" i="1"/>
  <c r="AC6346" i="1"/>
  <c r="AC1412" i="1"/>
  <c r="AC5547" i="1"/>
  <c r="AC9523" i="1"/>
  <c r="AC4898" i="1"/>
  <c r="AC6422" i="1"/>
  <c r="AC4116" i="1"/>
  <c r="AC9234" i="1"/>
  <c r="AC879" i="1"/>
  <c r="AC7187" i="1"/>
  <c r="AC6830" i="1"/>
  <c r="AC1730" i="1"/>
  <c r="AC5625" i="1"/>
  <c r="AC47" i="1"/>
  <c r="AC1810" i="1"/>
  <c r="AC8603" i="1"/>
  <c r="AC7135" i="1"/>
  <c r="AC8874" i="1"/>
  <c r="AC4645" i="1"/>
  <c r="AC8386" i="1"/>
  <c r="AC7263" i="1"/>
  <c r="AC4601" i="1"/>
  <c r="AC4161" i="1"/>
  <c r="AC10954" i="1"/>
  <c r="AC2390" i="1"/>
  <c r="AC4163" i="1"/>
  <c r="AC10006" i="1"/>
  <c r="AC6361" i="1"/>
  <c r="AC1139" i="1"/>
  <c r="AC1871" i="1"/>
  <c r="AC9350" i="1"/>
  <c r="AC4886" i="1"/>
  <c r="AC3765" i="1"/>
  <c r="AC6584" i="1"/>
  <c r="AC5204" i="1"/>
  <c r="AC7425" i="1"/>
  <c r="AC10688" i="1"/>
  <c r="AC4289" i="1"/>
  <c r="AC6505" i="1"/>
  <c r="AC7129" i="1"/>
  <c r="AC6130" i="1"/>
  <c r="AC5518" i="1"/>
  <c r="AC1902" i="1"/>
  <c r="AC3553" i="1"/>
  <c r="AC787" i="1"/>
  <c r="AC4279" i="1"/>
  <c r="AC6514" i="1"/>
  <c r="AC5617" i="1"/>
  <c r="AC2620" i="1"/>
  <c r="AC3364" i="1"/>
  <c r="AC6433" i="1"/>
  <c r="AC928" i="1"/>
  <c r="AC1501" i="1"/>
  <c r="AC10414" i="1"/>
  <c r="AC1237" i="1"/>
  <c r="AC9654" i="1"/>
  <c r="AC2610" i="1"/>
  <c r="AC1892" i="1"/>
  <c r="AC1149" i="1"/>
  <c r="AC6872" i="1"/>
  <c r="AC3362" i="1"/>
  <c r="AC7670" i="1"/>
  <c r="AC6443" i="1"/>
  <c r="AC6618" i="1"/>
  <c r="AC10517" i="1"/>
  <c r="AC6140" i="1"/>
  <c r="AC10109" i="1"/>
  <c r="AC10131" i="1"/>
  <c r="AC6781" i="1"/>
  <c r="AC7307" i="1"/>
  <c r="AC4604" i="1"/>
  <c r="AC10249" i="1"/>
  <c r="AC1942" i="1"/>
  <c r="AC6768" i="1"/>
  <c r="AC1004" i="1"/>
  <c r="AC2570" i="1"/>
  <c r="AC833" i="1"/>
  <c r="AC3658" i="1"/>
  <c r="AC10350" i="1"/>
  <c r="AC7578" i="1"/>
  <c r="AC4870" i="1"/>
  <c r="AC9681" i="1"/>
  <c r="AC5290" i="1"/>
  <c r="AC8803" i="1"/>
  <c r="AC5901" i="1"/>
  <c r="AC10732" i="1"/>
  <c r="AC4252" i="1"/>
  <c r="AC4068" i="1"/>
  <c r="AC118" i="1"/>
  <c r="AC6066" i="1"/>
  <c r="AC66" i="1"/>
  <c r="AC10536" i="1"/>
  <c r="AC213" i="1"/>
  <c r="AC6250" i="1"/>
  <c r="AC8796" i="1"/>
  <c r="AC3925" i="1"/>
  <c r="AC700" i="1"/>
  <c r="AC10463" i="1"/>
  <c r="AC9154" i="1"/>
  <c r="AC562" i="1"/>
  <c r="AC3921" i="1"/>
  <c r="AC1153" i="1"/>
  <c r="AC4360" i="1"/>
  <c r="AC8919" i="1"/>
  <c r="AC10834" i="1"/>
  <c r="AC3478" i="1"/>
  <c r="AC9028" i="1"/>
  <c r="AC294" i="1"/>
  <c r="AC6897" i="1"/>
  <c r="AC4755" i="1"/>
  <c r="AC1910" i="1"/>
  <c r="AC2692" i="1"/>
  <c r="AC4979" i="1"/>
  <c r="AC8523" i="1"/>
  <c r="AC7069" i="1"/>
  <c r="AC2185" i="1"/>
  <c r="AC9119" i="1"/>
  <c r="AC7770" i="1"/>
  <c r="AC8096" i="1"/>
  <c r="AC3197" i="1"/>
  <c r="AC6643" i="1"/>
  <c r="AC1187" i="1"/>
  <c r="AC4027" i="1"/>
  <c r="AC2642" i="1"/>
  <c r="AC2854" i="1"/>
  <c r="AC9768" i="1"/>
  <c r="AC7010" i="1"/>
  <c r="AC2364" i="1"/>
  <c r="AC2806" i="1"/>
  <c r="AC6035" i="1"/>
  <c r="AC1751" i="1"/>
  <c r="AC1321" i="1"/>
  <c r="AC5730" i="1"/>
  <c r="AC5630" i="1"/>
  <c r="AC2101" i="1"/>
  <c r="AC5786" i="1"/>
  <c r="AC2597" i="1"/>
  <c r="AC11104" i="1"/>
  <c r="AC435" i="1"/>
  <c r="AC9832" i="1"/>
  <c r="AC7536" i="1"/>
  <c r="AC4418" i="1"/>
  <c r="AC6791" i="1"/>
  <c r="AC1646" i="1"/>
  <c r="AC1632" i="1"/>
  <c r="AC8692" i="1"/>
  <c r="AC9903" i="1"/>
  <c r="AC4137" i="1"/>
  <c r="AC545" i="1"/>
  <c r="AC5612" i="1"/>
  <c r="AC9353" i="1"/>
  <c r="AC9666" i="1"/>
  <c r="AC3716" i="1"/>
  <c r="AC7559" i="1"/>
  <c r="AC9311" i="1"/>
  <c r="AC9146" i="1"/>
  <c r="AC6949" i="1"/>
  <c r="AC3812" i="1"/>
  <c r="AC3158" i="1"/>
  <c r="AC1553" i="1"/>
  <c r="AC3272" i="1"/>
  <c r="AC6748" i="1"/>
  <c r="AC5548" i="1"/>
  <c r="AC1716" i="1"/>
  <c r="AC4191" i="1"/>
  <c r="AC10983" i="1"/>
  <c r="AC9081" i="1"/>
  <c r="AC10172" i="1"/>
  <c r="AC4202" i="1"/>
  <c r="AC4998" i="1"/>
  <c r="AC5292" i="1"/>
  <c r="AC8938" i="1"/>
  <c r="AC6370" i="1"/>
  <c r="AC10743" i="1"/>
  <c r="AC2426" i="1"/>
  <c r="AC7522" i="1"/>
  <c r="AC7179" i="1"/>
  <c r="AC9647" i="1"/>
  <c r="AC746" i="1"/>
  <c r="AC8291" i="1"/>
  <c r="AC914" i="1"/>
  <c r="AC7329" i="1"/>
  <c r="AC2162" i="1"/>
  <c r="AC1197" i="1"/>
  <c r="AC8108" i="1"/>
  <c r="AC6122" i="1"/>
  <c r="AC9323" i="1"/>
  <c r="AC9509" i="1"/>
  <c r="AC6928" i="1"/>
  <c r="AC10295" i="1"/>
  <c r="AC3626" i="1"/>
  <c r="AC2288" i="1"/>
  <c r="AC4443" i="1"/>
  <c r="AC1046" i="1"/>
  <c r="AC6116" i="1"/>
  <c r="AC2021" i="1"/>
  <c r="AC5389" i="1"/>
  <c r="AC7843" i="1"/>
  <c r="AC3914" i="1"/>
  <c r="AC3133" i="1"/>
  <c r="AC19" i="1"/>
  <c r="AC6800" i="1"/>
  <c r="AC2847" i="1"/>
  <c r="AC4194" i="1"/>
  <c r="AC1984" i="1"/>
  <c r="AC6666" i="1"/>
  <c r="AC4411" i="1"/>
  <c r="AC5239" i="1"/>
  <c r="AC5997" i="1"/>
  <c r="AC3589" i="1"/>
  <c r="AC65" i="1"/>
  <c r="AC9554" i="1"/>
  <c r="AC1288" i="1"/>
  <c r="AC3630" i="1"/>
  <c r="AC3621" i="1"/>
  <c r="AC3114" i="1"/>
  <c r="AC3175" i="1"/>
  <c r="AC3727" i="1"/>
  <c r="AC3550" i="1"/>
  <c r="AC3516" i="1"/>
  <c r="AC3711" i="1"/>
  <c r="AC7368" i="1"/>
  <c r="AC4152" i="1"/>
  <c r="AC2566" i="1"/>
  <c r="AC5532" i="1"/>
  <c r="AC4945" i="1"/>
  <c r="AC6718" i="1"/>
  <c r="AC3947" i="1"/>
  <c r="AC1927" i="1"/>
  <c r="AC3381" i="1"/>
  <c r="AC2909" i="1"/>
  <c r="AC522" i="1"/>
  <c r="AC4710" i="1"/>
  <c r="AC10652" i="1"/>
  <c r="AC6818" i="1"/>
  <c r="AC5692" i="1"/>
  <c r="AC9199" i="1"/>
  <c r="AC8942" i="1"/>
  <c r="AC7445" i="1"/>
  <c r="AC794" i="1"/>
  <c r="AC5980" i="1"/>
  <c r="AC2479" i="1"/>
  <c r="AC3360" i="1"/>
  <c r="AC6142" i="1"/>
  <c r="AC1789" i="1"/>
  <c r="AC1512" i="1"/>
  <c r="AC8371" i="1"/>
  <c r="AC2730" i="1"/>
  <c r="AC4334" i="1"/>
  <c r="AC6120" i="1"/>
  <c r="AC2802" i="1"/>
  <c r="AC4182" i="1"/>
  <c r="AC1785" i="1"/>
  <c r="AC7673" i="1"/>
  <c r="AC7702" i="1"/>
  <c r="AC11087" i="1"/>
  <c r="AC9461" i="1"/>
  <c r="AC9034" i="1"/>
  <c r="AC8198" i="1"/>
  <c r="AC4356" i="1"/>
  <c r="AC3902" i="1"/>
  <c r="AC6292" i="1"/>
  <c r="AC26" i="1"/>
  <c r="AC10595" i="1"/>
  <c r="AC6876" i="1"/>
  <c r="AC956" i="1"/>
  <c r="AC865" i="1"/>
  <c r="AC7819" i="1"/>
  <c r="AC10386" i="1"/>
  <c r="AC8755" i="1"/>
  <c r="AC338" i="1"/>
  <c r="AC6171" i="1"/>
  <c r="AC10475" i="1"/>
  <c r="AC4694" i="1"/>
  <c r="AC8521" i="1"/>
  <c r="AC4939" i="1"/>
  <c r="AC4664" i="1"/>
  <c r="AC436" i="1"/>
  <c r="AC6435" i="1"/>
  <c r="AC7964" i="1"/>
  <c r="AC1420" i="1"/>
  <c r="AC9544" i="1"/>
  <c r="AC8171" i="1"/>
  <c r="AC11095" i="1"/>
  <c r="AC6135" i="1"/>
  <c r="AC111" i="1"/>
  <c r="AC6593" i="1"/>
  <c r="AC10610" i="1"/>
  <c r="AC10308" i="1"/>
  <c r="AC5156" i="1"/>
  <c r="AC7238" i="1"/>
  <c r="AC5927" i="1"/>
  <c r="AC10400" i="1"/>
  <c r="AC9762" i="1"/>
  <c r="AC656" i="1"/>
  <c r="AC1952" i="1"/>
  <c r="AC5798" i="1"/>
  <c r="AC5003" i="1"/>
  <c r="AC1220" i="1"/>
  <c r="AC10438" i="1"/>
  <c r="AC6947" i="1"/>
  <c r="AC1092" i="1"/>
  <c r="AC8499" i="1"/>
  <c r="AC840" i="1"/>
  <c r="AC7877" i="1"/>
  <c r="AC10001" i="1"/>
  <c r="AC3832" i="1"/>
  <c r="AC7603" i="1"/>
  <c r="AC3408" i="1"/>
  <c r="AC420" i="1"/>
  <c r="AC7998" i="1"/>
  <c r="AC3286" i="1"/>
  <c r="AC834" i="1"/>
  <c r="AC2683" i="1"/>
  <c r="AC1532" i="1"/>
  <c r="AC1775" i="1"/>
  <c r="AC9680" i="1"/>
  <c r="AC2407" i="1"/>
  <c r="AC2449" i="1"/>
  <c r="AC5098" i="1"/>
  <c r="AC1186" i="1"/>
  <c r="AC4799" i="1"/>
  <c r="AC3416" i="1"/>
  <c r="AC830" i="1"/>
  <c r="AC6516" i="1"/>
  <c r="AC806" i="1"/>
  <c r="AC2316" i="1"/>
  <c r="AC9814" i="1"/>
  <c r="AC6762" i="1"/>
  <c r="AC5654" i="1"/>
  <c r="AC9272" i="1"/>
  <c r="AC8367" i="1"/>
  <c r="AC10055" i="1"/>
  <c r="AC2689" i="1"/>
  <c r="AC10278" i="1"/>
  <c r="AC2392" i="1"/>
  <c r="AC8867" i="1"/>
  <c r="AC2638" i="1"/>
  <c r="AC8830" i="1"/>
  <c r="AC9781" i="1"/>
  <c r="AC6225" i="1"/>
  <c r="AC6303" i="1"/>
  <c r="AC7171" i="1"/>
  <c r="AC29" i="1"/>
  <c r="AC1256" i="1"/>
  <c r="AC5716" i="1"/>
  <c r="AC5297" i="1"/>
  <c r="AC3273" i="1"/>
  <c r="AC1346" i="1"/>
  <c r="AC3608" i="1"/>
  <c r="AC9057" i="1"/>
  <c r="AC4492" i="1"/>
  <c r="AC5005" i="1"/>
  <c r="AC7992" i="1"/>
  <c r="AC9422" i="1"/>
  <c r="AC9961" i="1"/>
  <c r="AC2828" i="1"/>
  <c r="AC10554" i="1"/>
  <c r="AC2545" i="1"/>
  <c r="AC11097" i="1"/>
  <c r="AC7226" i="1"/>
  <c r="AC472" i="1"/>
  <c r="AC6118" i="1"/>
  <c r="AC3548" i="1"/>
  <c r="AC7448" i="1"/>
  <c r="AC8866" i="1"/>
  <c r="AC379" i="1"/>
  <c r="AC7871" i="1"/>
  <c r="AC6355" i="1"/>
  <c r="AC4745" i="1"/>
  <c r="AC10031" i="1"/>
  <c r="AC5407" i="1"/>
  <c r="AC8244" i="1"/>
  <c r="AC3468" i="1"/>
  <c r="AC1914" i="1"/>
  <c r="AC5583" i="1"/>
  <c r="AC1542" i="1"/>
  <c r="AC1906" i="1"/>
  <c r="AC5748" i="1"/>
  <c r="AC10835" i="1"/>
  <c r="AC9418" i="1"/>
  <c r="AC6260" i="1"/>
  <c r="AC857" i="1"/>
  <c r="AC1040" i="1"/>
  <c r="AC758" i="1"/>
  <c r="AC9579" i="1"/>
  <c r="AC10574" i="1"/>
  <c r="AC5150" i="1"/>
  <c r="AC9160" i="1"/>
  <c r="AC2655" i="1"/>
  <c r="AC6080" i="1"/>
  <c r="AC7497" i="1"/>
  <c r="AC3796" i="1"/>
  <c r="AC7889" i="1"/>
  <c r="AC6862" i="1"/>
  <c r="AC4032" i="1"/>
  <c r="AC7675" i="1"/>
  <c r="AC6215" i="1"/>
  <c r="AC10871" i="1"/>
  <c r="AC3911" i="1"/>
  <c r="AC1174" i="1"/>
  <c r="AC9508" i="1"/>
  <c r="AC10724" i="1"/>
  <c r="AC8022" i="1"/>
  <c r="AC9771" i="1"/>
  <c r="AC5973" i="1"/>
  <c r="AC5593" i="1"/>
  <c r="AC7044" i="1"/>
  <c r="AC1418" i="1"/>
  <c r="AC5470" i="1"/>
  <c r="AC1959" i="1"/>
  <c r="AC3756" i="1"/>
  <c r="AC3231" i="1"/>
  <c r="AC6432" i="1"/>
  <c r="AC4351" i="1"/>
  <c r="AC6990" i="1"/>
  <c r="AC9304" i="1"/>
  <c r="AC3184" i="1"/>
  <c r="AC9073" i="1"/>
  <c r="AC3043" i="1"/>
  <c r="AC83" i="1"/>
  <c r="AC3203" i="1"/>
  <c r="AC7894" i="1"/>
  <c r="AC9444" i="1"/>
  <c r="AC7198" i="1"/>
  <c r="AC7469" i="1"/>
  <c r="AC4881" i="1"/>
  <c r="AC5174" i="1"/>
  <c r="AC39" i="1"/>
  <c r="AC3919" i="1"/>
  <c r="AC1075" i="1"/>
  <c r="AC1047" i="1"/>
  <c r="AC2309" i="1"/>
  <c r="AC3823" i="1"/>
  <c r="AC6669" i="1"/>
  <c r="AC9787" i="1"/>
  <c r="AC5125" i="1"/>
  <c r="AC1534" i="1"/>
  <c r="AC3785" i="1"/>
  <c r="AC1279" i="1"/>
  <c r="AC4207" i="1"/>
  <c r="AC6071" i="1"/>
  <c r="AC9454" i="1"/>
  <c r="AC7584" i="1"/>
  <c r="AC10895" i="1"/>
  <c r="AC10043" i="1"/>
  <c r="AC7618" i="1"/>
  <c r="AC8201" i="1"/>
  <c r="AC8816" i="1"/>
  <c r="AC3236" i="1"/>
  <c r="AC3244" i="1"/>
  <c r="AC432" i="1"/>
  <c r="AC775" i="1"/>
  <c r="AC10749" i="1"/>
  <c r="AC10062" i="1"/>
  <c r="AC5545" i="1"/>
  <c r="AC589" i="1"/>
  <c r="AC9515" i="1"/>
  <c r="AC7845" i="1"/>
  <c r="AC448" i="1"/>
  <c r="AC1854" i="1"/>
  <c r="AC885" i="1"/>
  <c r="AC1102" i="1"/>
  <c r="AC7594" i="1"/>
  <c r="AC3390" i="1"/>
  <c r="AC10479" i="1"/>
  <c r="AC9512" i="1"/>
  <c r="AC1972" i="1"/>
  <c r="AC9380" i="1"/>
  <c r="AC1176" i="1"/>
  <c r="AC10755" i="1"/>
  <c r="AC5076" i="1"/>
  <c r="AC8987" i="1"/>
  <c r="AC285" i="1"/>
  <c r="AC7494" i="1"/>
  <c r="AC7130" i="1"/>
  <c r="AC6093" i="1"/>
  <c r="AC7562" i="1"/>
  <c r="AC10874" i="1"/>
  <c r="AC695" i="1"/>
  <c r="AC5299" i="1"/>
  <c r="AC3411" i="1"/>
  <c r="AC1327" i="1"/>
  <c r="AC5740" i="1"/>
  <c r="AC1205" i="1"/>
  <c r="AC1743" i="1"/>
  <c r="AC5982" i="1"/>
  <c r="AC8071" i="1"/>
  <c r="AC2649" i="1"/>
  <c r="AC960" i="1"/>
  <c r="AC4761" i="1"/>
  <c r="AC10563" i="1"/>
  <c r="AC9286" i="1"/>
  <c r="AC9820" i="1"/>
  <c r="AC2726" i="1"/>
  <c r="AC7683" i="1"/>
  <c r="AC753" i="1"/>
  <c r="AC5164" i="1"/>
  <c r="AC11059" i="1"/>
  <c r="AC3269" i="1"/>
  <c r="AC7557" i="1"/>
  <c r="AC10335" i="1"/>
  <c r="AC4737" i="1"/>
  <c r="AC3065" i="1"/>
  <c r="AC2130" i="1"/>
  <c r="AC8310" i="1"/>
  <c r="AC8924" i="1"/>
  <c r="AC5633" i="1"/>
  <c r="AC8297" i="1"/>
  <c r="AC7797" i="1"/>
  <c r="AC2714" i="1"/>
  <c r="AC2163" i="1"/>
  <c r="AC10138" i="1"/>
  <c r="AC10099" i="1"/>
  <c r="AC8853" i="1"/>
  <c r="AC563" i="1"/>
  <c r="AC3171" i="1"/>
  <c r="AC319" i="1"/>
  <c r="AC372" i="1"/>
  <c r="AC10472" i="1"/>
  <c r="AC5161" i="1"/>
  <c r="AC1276" i="1"/>
  <c r="AC3643" i="1"/>
  <c r="AC6945" i="1"/>
  <c r="AC5672" i="1"/>
  <c r="AC5847" i="1"/>
  <c r="AC3358" i="1"/>
  <c r="AC8996" i="1"/>
  <c r="AC2064" i="1"/>
  <c r="AC7229" i="1"/>
  <c r="AC1325" i="1"/>
  <c r="AC2661" i="1"/>
  <c r="AC2044" i="1"/>
  <c r="AC5209" i="1"/>
  <c r="AC3591" i="1"/>
  <c r="AC10703" i="1"/>
  <c r="AC1776" i="1"/>
  <c r="AC10139" i="1"/>
  <c r="AC9328" i="1"/>
  <c r="AC9760" i="1"/>
  <c r="AC9261" i="1"/>
  <c r="AC2319" i="1"/>
  <c r="AC8102" i="1"/>
  <c r="AC8941" i="1"/>
  <c r="AC9395" i="1"/>
  <c r="AC6219" i="1"/>
  <c r="AC1583" i="1"/>
  <c r="AC344" i="1"/>
  <c r="AC919" i="1"/>
  <c r="AC10059" i="1"/>
  <c r="AC6567" i="1"/>
  <c r="AC691" i="1"/>
  <c r="AC9293" i="1"/>
  <c r="AC276" i="1"/>
  <c r="AC4041" i="1"/>
  <c r="AC6383" i="1"/>
  <c r="AC6504" i="1"/>
  <c r="AC10672" i="1"/>
  <c r="AC3328" i="1"/>
  <c r="AC1662" i="1"/>
  <c r="AC8623" i="1"/>
  <c r="AC1379" i="1"/>
  <c r="AC10114" i="1"/>
  <c r="AC670" i="1"/>
  <c r="AC704" i="1"/>
  <c r="AC6741" i="1"/>
  <c r="AC10606" i="1"/>
  <c r="AC450" i="1"/>
  <c r="AC10093" i="1"/>
  <c r="AC1690" i="1"/>
  <c r="AC6833" i="1"/>
  <c r="AC2116" i="1"/>
  <c r="AC697" i="1"/>
  <c r="AC6265" i="1"/>
  <c r="AC5569" i="1"/>
  <c r="AC4808" i="1"/>
  <c r="AC9758" i="1"/>
  <c r="AC8225" i="1"/>
  <c r="AC10675" i="1"/>
  <c r="AC2896" i="1"/>
  <c r="AC531" i="1"/>
  <c r="AC9691" i="1"/>
  <c r="AC124" i="1"/>
  <c r="AC8430" i="1"/>
  <c r="AC10857" i="1"/>
  <c r="AC8700" i="1"/>
  <c r="AC3816" i="1"/>
  <c r="AC10633" i="1"/>
  <c r="AC6899" i="1"/>
  <c r="AC8087" i="1"/>
  <c r="AC5651" i="1"/>
  <c r="AC2499" i="1"/>
  <c r="AC3058" i="1"/>
  <c r="AC9590" i="1"/>
  <c r="AC9908" i="1"/>
  <c r="AC3129" i="1"/>
  <c r="AC2075" i="1"/>
  <c r="AC10008" i="1"/>
  <c r="AC1334" i="1"/>
  <c r="AC466" i="1"/>
  <c r="AC2608" i="1"/>
  <c r="AC10421" i="1"/>
  <c r="AC3009" i="1"/>
  <c r="AC10130" i="1"/>
  <c r="AC9893" i="1"/>
  <c r="AC5626" i="1"/>
  <c r="AC3459" i="1"/>
  <c r="AC3450" i="1"/>
  <c r="AC5957" i="1"/>
  <c r="AC2129" i="1"/>
  <c r="AC8425" i="1"/>
  <c r="AC9742" i="1"/>
  <c r="AC4065" i="1"/>
  <c r="AC11011" i="1"/>
  <c r="AC9736" i="1"/>
  <c r="AC9600" i="1"/>
  <c r="AC2476" i="1"/>
  <c r="AC10413" i="1"/>
  <c r="AC3998" i="1"/>
  <c r="AC6555" i="1"/>
  <c r="AC1874" i="1"/>
  <c r="AC3" i="1"/>
  <c r="AC442" i="1"/>
  <c r="AC4818" i="1"/>
  <c r="AC9414" i="1"/>
  <c r="AC7456" i="1"/>
  <c r="AC4013" i="1"/>
  <c r="AC8068" i="1"/>
  <c r="AC5448" i="1"/>
  <c r="AC6220" i="1"/>
  <c r="AC381" i="1"/>
  <c r="AC1378" i="1"/>
  <c r="AC1879" i="1"/>
  <c r="AC10247" i="1"/>
  <c r="AC9220" i="1"/>
  <c r="AC2436" i="1"/>
  <c r="AC10923" i="1"/>
  <c r="AC8670" i="1"/>
  <c r="AC3900" i="1"/>
  <c r="AC3717" i="1"/>
  <c r="AC48" i="1"/>
  <c r="AC6841" i="1"/>
  <c r="AC10516" i="1"/>
  <c r="AC11023" i="1"/>
  <c r="AC5439" i="1"/>
  <c r="AC9018" i="1"/>
  <c r="AC7609" i="1"/>
  <c r="AC3117" i="1"/>
  <c r="AC1885" i="1"/>
  <c r="AC2719" i="1"/>
  <c r="AC1828" i="1"/>
  <c r="AC2195" i="1"/>
  <c r="AC1787" i="1"/>
  <c r="AC3268" i="1"/>
  <c r="AC3615" i="1"/>
  <c r="AC6927" i="1"/>
  <c r="AC8074" i="1"/>
  <c r="AC2024" i="1"/>
  <c r="AC6503" i="1"/>
  <c r="AC4715" i="1"/>
  <c r="AC366" i="1"/>
  <c r="AC1565" i="1"/>
  <c r="AC4657" i="1"/>
  <c r="AC10080" i="1"/>
  <c r="AC7961" i="1"/>
  <c r="AC5659" i="1"/>
  <c r="AC4049" i="1"/>
  <c r="AC3613" i="1"/>
  <c r="AC87" i="1"/>
  <c r="AC6369" i="1"/>
  <c r="AC1707" i="1"/>
  <c r="AC261" i="1"/>
  <c r="AC8314" i="1"/>
  <c r="AC7851" i="1"/>
  <c r="AC3019" i="1"/>
  <c r="AC8116" i="1"/>
  <c r="AC10901" i="1"/>
  <c r="AC24" i="1"/>
  <c r="AC10665" i="1"/>
  <c r="AC10553" i="1"/>
  <c r="AC3395" i="1"/>
  <c r="AC3803" i="1"/>
  <c r="AC672" i="1"/>
  <c r="AC6450" i="1"/>
  <c r="AC5047" i="1"/>
  <c r="AC5507" i="1"/>
  <c r="AC3849" i="1"/>
  <c r="AC864" i="1"/>
  <c r="AC3198" i="1"/>
  <c r="AC2611" i="1"/>
  <c r="AC9514" i="1"/>
  <c r="AC3379" i="1"/>
  <c r="AC4821" i="1"/>
  <c r="AC9378" i="1"/>
  <c r="AC488" i="1"/>
  <c r="AC6133" i="1"/>
  <c r="AC7901" i="1"/>
  <c r="AC641" i="1"/>
  <c r="AC6821" i="1"/>
  <c r="AC195" i="1"/>
  <c r="AC6434" i="1"/>
  <c r="AC5427" i="1"/>
  <c r="AC5264" i="1"/>
  <c r="AC6147" i="1"/>
  <c r="AC3210" i="1"/>
  <c r="AC6935" i="1"/>
  <c r="AC2311" i="1"/>
  <c r="AC1184" i="1"/>
  <c r="AC8381" i="1"/>
  <c r="AC1014" i="1"/>
  <c r="AC3465" i="1"/>
  <c r="AC8080" i="1"/>
  <c r="AC10774" i="1"/>
  <c r="AC748" i="1"/>
  <c r="AC10584" i="1"/>
  <c r="AC8139" i="1"/>
  <c r="AC2186" i="1"/>
  <c r="AC2336" i="1"/>
  <c r="AC7233" i="1"/>
  <c r="AC8559" i="1"/>
  <c r="AC3514" i="1"/>
  <c r="AC4723" i="1"/>
  <c r="AC5709" i="1"/>
  <c r="AC2573" i="1"/>
  <c r="AC6323" i="1"/>
  <c r="AC2532" i="1"/>
  <c r="AC3978" i="1"/>
  <c r="AC922" i="1"/>
  <c r="AC9658" i="1"/>
  <c r="AC1844" i="1"/>
  <c r="AC6837" i="1"/>
  <c r="AC5111" i="1"/>
  <c r="AC2957" i="1"/>
  <c r="AC10100" i="1"/>
  <c r="AC1755" i="1"/>
  <c r="AC8696" i="1"/>
  <c r="AC4060" i="1"/>
  <c r="AC7526" i="1"/>
  <c r="AC9279" i="1"/>
  <c r="AC4462" i="1"/>
  <c r="AC1629" i="1"/>
  <c r="AC910" i="1"/>
  <c r="AC4045" i="1"/>
  <c r="AC5537" i="1"/>
  <c r="AC10532" i="1"/>
  <c r="AC2711" i="1"/>
  <c r="AC9499" i="1"/>
  <c r="AC9607" i="1"/>
  <c r="AC10170" i="1"/>
  <c r="AC10121" i="1"/>
  <c r="AC182" i="1"/>
  <c r="AC9689" i="1"/>
  <c r="AC5445" i="1"/>
  <c r="AC114" i="1"/>
  <c r="AC10754" i="1"/>
  <c r="AC7968" i="1"/>
  <c r="AC7926" i="1"/>
  <c r="AC4343" i="1"/>
  <c r="AC9005" i="1"/>
  <c r="AC9341" i="1"/>
  <c r="AC6869" i="1"/>
  <c r="AC2333" i="1"/>
  <c r="AC9749" i="1"/>
  <c r="AC458" i="1"/>
  <c r="AC4314" i="1"/>
  <c r="AC8760" i="1"/>
  <c r="AC5109" i="1"/>
  <c r="AC7503" i="1"/>
  <c r="AC428" i="1"/>
  <c r="AC9928" i="1"/>
  <c r="AC3008" i="1"/>
  <c r="AC38" i="1"/>
  <c r="AC10687" i="1"/>
  <c r="AC10433" i="1"/>
  <c r="AC1109" i="1"/>
  <c r="AC6041" i="1"/>
  <c r="AC3946" i="1"/>
  <c r="AC3246" i="1"/>
  <c r="AC3649" i="1"/>
  <c r="AC6978" i="1"/>
  <c r="AC9915" i="1"/>
  <c r="AC6197" i="1"/>
  <c r="AC101" i="1"/>
  <c r="AC392" i="1"/>
  <c r="AC8246" i="1"/>
  <c r="AC3284" i="1"/>
  <c r="AC6216" i="1"/>
  <c r="AC4108" i="1"/>
  <c r="AC5677" i="1"/>
  <c r="AC9490" i="1"/>
  <c r="AC4461" i="1"/>
  <c r="AC9823" i="1"/>
  <c r="AC9162" i="1"/>
  <c r="AC1599" i="1"/>
  <c r="AC8724" i="1"/>
  <c r="AC8840" i="1"/>
  <c r="AC10867" i="1"/>
  <c r="AC7667" i="1"/>
  <c r="AC8360" i="1"/>
  <c r="AC6185" i="1"/>
  <c r="AC684" i="1"/>
  <c r="AC4985" i="1"/>
  <c r="AC6101" i="1"/>
  <c r="AC871" i="1"/>
  <c r="AC8765" i="1"/>
  <c r="AC6929" i="1"/>
  <c r="AC5259" i="1"/>
  <c r="AC9292" i="1"/>
  <c r="AC6993" i="1"/>
  <c r="AC1341" i="1"/>
  <c r="AC9309" i="1"/>
  <c r="AC10617" i="1"/>
  <c r="AC10464" i="1"/>
  <c r="AC9597" i="1"/>
  <c r="AC10555" i="1"/>
  <c r="AC4592" i="1"/>
  <c r="AC4488" i="1"/>
  <c r="AC2043" i="1"/>
  <c r="AC31" i="1"/>
  <c r="AC6478" i="1"/>
  <c r="AC4245" i="1"/>
  <c r="AC4006" i="1"/>
  <c r="AC10312" i="1"/>
  <c r="AC7848" i="1"/>
  <c r="AC56" i="1"/>
  <c r="AC8055" i="1"/>
  <c r="AC5092" i="1"/>
  <c r="AC6368" i="1"/>
  <c r="AC7125" i="1"/>
  <c r="AC2643" i="1"/>
  <c r="AC5369" i="1"/>
  <c r="AC6447" i="1"/>
  <c r="AC8235" i="1"/>
  <c r="AC5044" i="1"/>
  <c r="AC3552" i="1"/>
  <c r="AC9227" i="1"/>
  <c r="AC10796" i="1"/>
  <c r="AC2966" i="1"/>
  <c r="AC8644" i="1"/>
  <c r="AC7970" i="1"/>
  <c r="AC1038" i="1"/>
  <c r="AC2695" i="1"/>
  <c r="AC5107" i="1"/>
  <c r="AC1056" i="1"/>
  <c r="AC3651" i="1"/>
  <c r="AC8798" i="1"/>
  <c r="AC10176" i="1"/>
  <c r="AC2016" i="1"/>
  <c r="AC2287" i="1"/>
  <c r="AC7662" i="1"/>
  <c r="AC5647" i="1"/>
  <c r="AC5846" i="1"/>
  <c r="AC7678" i="1"/>
  <c r="AC4615" i="1"/>
  <c r="AC992" i="1"/>
  <c r="AC10499" i="1"/>
  <c r="AC4020" i="1"/>
  <c r="AC8536" i="1"/>
  <c r="AC9670" i="1"/>
  <c r="AC7930" i="1"/>
  <c r="AC9467" i="1"/>
  <c r="AC4150" i="1"/>
  <c r="AC8601" i="1"/>
  <c r="AC5641" i="1"/>
  <c r="AC2790" i="1"/>
  <c r="AC8903" i="1"/>
  <c r="AC3013" i="1"/>
  <c r="AC5438" i="1"/>
  <c r="AC8977" i="1"/>
  <c r="AC9686" i="1"/>
  <c r="AC9026" i="1"/>
  <c r="AC5459" i="1"/>
  <c r="AC378" i="1"/>
  <c r="AC6192" i="1"/>
  <c r="AC2645" i="1"/>
  <c r="AC468" i="1"/>
  <c r="AC633" i="1"/>
  <c r="AC10164" i="1"/>
  <c r="AC7084" i="1"/>
  <c r="AC222" i="1"/>
  <c r="AC7756" i="1"/>
  <c r="AC11007" i="1"/>
  <c r="AC505" i="1"/>
  <c r="AC3387" i="1"/>
  <c r="AC9972" i="1"/>
  <c r="AC7728" i="1"/>
  <c r="AC7980" i="1"/>
  <c r="AC2584" i="1"/>
  <c r="AC7051" i="1"/>
  <c r="AC4062" i="1"/>
  <c r="AC3652" i="1"/>
  <c r="AC1211" i="1"/>
  <c r="AC8058" i="1"/>
  <c r="AC6027" i="1"/>
  <c r="AC8690" i="1"/>
  <c r="AC8295" i="1"/>
  <c r="AC6761" i="1"/>
  <c r="AC5776" i="1"/>
  <c r="AC184" i="1"/>
  <c r="AC5681" i="1"/>
  <c r="AC1935" i="1"/>
  <c r="AC6911" i="1"/>
  <c r="AC2191" i="1"/>
  <c r="AC2789" i="1"/>
  <c r="AC1409" i="1"/>
  <c r="AC6689" i="1"/>
  <c r="AC9978" i="1"/>
  <c r="AC9869" i="1"/>
  <c r="AC9794" i="1"/>
  <c r="AC2032" i="1"/>
  <c r="AC3505" i="1"/>
  <c r="AC4407" i="1"/>
  <c r="AC4508" i="1"/>
  <c r="AC6624" i="1"/>
  <c r="AC10802" i="1"/>
  <c r="AC10395" i="1"/>
  <c r="AC3024" i="1"/>
  <c r="AC5911" i="1"/>
  <c r="AC1031" i="1"/>
  <c r="AC4602" i="1"/>
  <c r="AC5867" i="1"/>
  <c r="AC10032" i="1"/>
  <c r="AC9143" i="1"/>
  <c r="AC274" i="1"/>
  <c r="AC5050" i="1"/>
  <c r="AC5969" i="1"/>
  <c r="AC2832" i="1"/>
  <c r="AC4307" i="1"/>
  <c r="AC9865" i="1"/>
  <c r="AC6953" i="1"/>
  <c r="AC3975" i="1"/>
  <c r="AC971" i="1"/>
  <c r="AC6538" i="1"/>
  <c r="AC6285" i="1"/>
  <c r="AC7484" i="1"/>
  <c r="AC1818" i="1"/>
  <c r="AC5790" i="1"/>
  <c r="AC9883" i="1"/>
  <c r="AC848" i="1"/>
  <c r="AC3162" i="1"/>
  <c r="AC1407" i="1"/>
  <c r="AC4849" i="1"/>
  <c r="AC4642" i="1"/>
  <c r="AC6506" i="1"/>
  <c r="AC1543" i="1"/>
  <c r="AC10081" i="1"/>
  <c r="AC2460" i="1"/>
  <c r="AC8407" i="1"/>
  <c r="AC3421" i="1"/>
  <c r="AC1384" i="1"/>
  <c r="AC9589" i="1"/>
  <c r="AC5597" i="1"/>
  <c r="AC2161" i="1"/>
  <c r="AC9465" i="1"/>
  <c r="AC3271" i="1"/>
  <c r="AC4626" i="1"/>
  <c r="AC6345" i="1"/>
  <c r="AC6153" i="1"/>
  <c r="AC8203" i="1"/>
  <c r="AC1207" i="1"/>
  <c r="AC9282" i="1"/>
  <c r="AC4329" i="1"/>
  <c r="AC1099" i="1"/>
  <c r="AC1848" i="1"/>
  <c r="AC1083" i="1"/>
  <c r="AC10890" i="1"/>
  <c r="AC411" i="1"/>
  <c r="AC8113" i="1"/>
  <c r="AC2244" i="1"/>
  <c r="AC7769" i="1"/>
  <c r="AC7535" i="1"/>
  <c r="AC5744" i="1"/>
  <c r="AC6691" i="1"/>
  <c r="AC3296" i="1"/>
  <c r="AC4428" i="1"/>
  <c r="AC536" i="1"/>
  <c r="AC3747" i="1"/>
  <c r="AC7391" i="1"/>
  <c r="AC2590" i="1"/>
  <c r="AC1766" i="1"/>
  <c r="AC1868" i="1"/>
  <c r="AC492" i="1"/>
  <c r="AC6100" i="1"/>
  <c r="AC4408" i="1"/>
  <c r="AC1168" i="1"/>
  <c r="AC6765" i="1"/>
  <c r="AC2262" i="1"/>
  <c r="AC2030" i="1"/>
  <c r="AC7102" i="1"/>
  <c r="AC9112" i="1"/>
  <c r="AC676" i="1"/>
  <c r="AC8461" i="1"/>
  <c r="AC3949" i="1"/>
  <c r="AC1265" i="1"/>
  <c r="AC4188" i="1"/>
  <c r="AC8199" i="1"/>
  <c r="AC6330" i="1"/>
  <c r="AC4400" i="1"/>
  <c r="AC3144" i="1"/>
  <c r="AC10805" i="1"/>
  <c r="AC4549" i="1"/>
  <c r="AC1473" i="1"/>
  <c r="AC10453" i="1"/>
  <c r="AC2059" i="1"/>
  <c r="AC5789" i="1"/>
  <c r="AC4891" i="1"/>
  <c r="AC10120" i="1"/>
  <c r="AC7840" i="1"/>
  <c r="AC5397" i="1"/>
  <c r="AC816" i="1"/>
  <c r="AC10613" i="1"/>
  <c r="AC247" i="1"/>
  <c r="AC9021" i="1"/>
  <c r="AC7440" i="1"/>
  <c r="AC1373" i="1"/>
  <c r="AC6857" i="1"/>
  <c r="AC4357" i="1"/>
  <c r="AC8861" i="1"/>
  <c r="AC2722" i="1"/>
  <c r="AC3310" i="1"/>
  <c r="AC2188" i="1"/>
  <c r="AC6025" i="1"/>
  <c r="AC10276" i="1"/>
  <c r="AC4100" i="1"/>
  <c r="AC11083" i="1"/>
  <c r="AC3831" i="1"/>
  <c r="AC2095" i="1"/>
  <c r="AC5198" i="1"/>
  <c r="AC8592" i="1"/>
  <c r="AC6722" i="1"/>
  <c r="AC8502" i="1"/>
  <c r="AC10889" i="1"/>
  <c r="AC5940" i="1"/>
  <c r="AC6126" i="1"/>
  <c r="AC6568" i="1"/>
  <c r="AC2829" i="1"/>
  <c r="AC8971" i="1"/>
  <c r="AC5021" i="1"/>
  <c r="AC7697" i="1"/>
  <c r="AC6646" i="1"/>
  <c r="AC10645" i="1"/>
  <c r="AC1588" i="1"/>
  <c r="AC1693" i="1"/>
  <c r="AC275" i="1"/>
  <c r="AC6114" i="1"/>
  <c r="AC355" i="1"/>
  <c r="AC10325" i="1"/>
  <c r="AC3209" i="1"/>
  <c r="AC9401" i="1"/>
  <c r="AC4609" i="1"/>
  <c r="AC10320" i="1"/>
  <c r="AC10576" i="1"/>
  <c r="AC5081" i="1"/>
  <c r="AC11043" i="1"/>
  <c r="AC5808" i="1"/>
  <c r="AC1361" i="1"/>
  <c r="AC1546" i="1"/>
  <c r="AC8801" i="1"/>
  <c r="AC3338" i="1"/>
  <c r="AC9676" i="1"/>
  <c r="AC10077" i="1"/>
  <c r="AC1161" i="1"/>
  <c r="AC1566" i="1"/>
  <c r="AC5346" i="1"/>
  <c r="AC10930" i="1"/>
  <c r="AC612" i="1"/>
  <c r="AC9990" i="1"/>
  <c r="AC6051" i="1"/>
  <c r="AC8278" i="1"/>
  <c r="AC8661" i="1"/>
  <c r="AC7348" i="1"/>
  <c r="AC7754" i="1"/>
  <c r="AC5811" i="1"/>
  <c r="AC3083" i="1"/>
  <c r="AC1515" i="1"/>
  <c r="AC7099" i="1"/>
  <c r="AC10272" i="1"/>
  <c r="AC5880" i="1"/>
  <c r="AC365" i="1"/>
  <c r="AC7832" i="1"/>
  <c r="AC1359" i="1"/>
  <c r="AC5833" i="1"/>
  <c r="AC397" i="1"/>
  <c r="AC9045" i="1"/>
  <c r="AC10765" i="1"/>
  <c r="AC4474" i="1"/>
  <c r="AC6386" i="1"/>
  <c r="AC9679" i="1"/>
  <c r="AC10427" i="1"/>
  <c r="AC4644" i="1"/>
  <c r="AC5481" i="1"/>
  <c r="AC4997" i="1"/>
  <c r="AC2511" i="1"/>
  <c r="AC638" i="1"/>
  <c r="AC3730" i="1"/>
  <c r="AC1255" i="1"/>
  <c r="AC3504" i="1"/>
  <c r="AC9016" i="1"/>
  <c r="AC3915" i="1"/>
  <c r="AC1676" i="1"/>
  <c r="AC4698" i="1"/>
  <c r="AC1314" i="1"/>
  <c r="AC7057" i="1"/>
  <c r="AC2266" i="1"/>
  <c r="AC1442" i="1"/>
  <c r="AC10721" i="1"/>
  <c r="AC2240" i="1"/>
  <c r="AC11027" i="1"/>
  <c r="AC4843" i="1"/>
  <c r="AC5079" i="1"/>
  <c r="AC7885" i="1"/>
  <c r="AC7658" i="1"/>
  <c r="AC280" i="1"/>
  <c r="AC9441" i="1"/>
  <c r="AC10999" i="1"/>
  <c r="AC1367" i="1"/>
  <c r="AC11020" i="1"/>
  <c r="AC6903" i="1"/>
  <c r="AC8086" i="1"/>
  <c r="AC3492" i="1"/>
  <c r="AC3611" i="1"/>
  <c r="AC10625" i="1"/>
  <c r="AC8067" i="1"/>
  <c r="AC3432" i="1"/>
  <c r="AC10151" i="1"/>
  <c r="AC6959" i="1"/>
  <c r="AC8817" i="1"/>
  <c r="AC4639" i="1"/>
  <c r="AC2580" i="1"/>
  <c r="AC5778" i="1"/>
  <c r="AC3048" i="1"/>
  <c r="AC6981" i="1"/>
  <c r="AC9056" i="1"/>
  <c r="AC6210" i="1"/>
  <c r="AC10216" i="1"/>
  <c r="AC1286" i="1"/>
  <c r="AC3352" i="1"/>
  <c r="AC10316" i="1"/>
  <c r="AC9276" i="1"/>
  <c r="AC7855" i="1"/>
  <c r="AC6855" i="1"/>
  <c r="AC8238" i="1"/>
  <c r="AC1360" i="1"/>
  <c r="AC8195" i="1"/>
  <c r="AC8472" i="1"/>
  <c r="AC1705" i="1"/>
  <c r="AC9083" i="1"/>
  <c r="AC1936" i="1"/>
  <c r="AC7388" i="1"/>
  <c r="AC9217" i="1"/>
  <c r="AC7897" i="1"/>
  <c r="AC10214" i="1"/>
  <c r="AC8219" i="1"/>
  <c r="AC506" i="1"/>
  <c r="AC8481" i="1"/>
  <c r="AC2744" i="1"/>
  <c r="AC3859" i="1"/>
  <c r="AC9397" i="1"/>
  <c r="AC6799" i="1"/>
  <c r="AC6667" i="1"/>
  <c r="AC10302" i="1"/>
  <c r="AC1880" i="1"/>
  <c r="AC9161" i="1"/>
  <c r="AC769" i="1"/>
  <c r="AC3224" i="1"/>
  <c r="AC9244" i="1"/>
  <c r="AC10876" i="1"/>
  <c r="AC923" i="1"/>
  <c r="AC4784" i="1"/>
  <c r="AC5073" i="1"/>
  <c r="AC9699" i="1"/>
  <c r="AC5963" i="1"/>
  <c r="AC7251" i="1"/>
  <c r="AC7824" i="1"/>
  <c r="AC4543" i="1"/>
  <c r="AC8000" i="1"/>
  <c r="AC9316" i="1"/>
  <c r="AC3939" i="1"/>
  <c r="AC2753" i="1"/>
  <c r="AC2914" i="1"/>
  <c r="AC4714" i="1"/>
  <c r="AC9547" i="1"/>
  <c r="AC2402" i="1"/>
  <c r="AC10821" i="1"/>
  <c r="AC2919" i="1"/>
  <c r="AC8566" i="1"/>
  <c r="AC10017" i="1"/>
  <c r="AC10932" i="1"/>
  <c r="AC7311" i="1"/>
  <c r="AC5605" i="1"/>
  <c r="AC9615" i="1"/>
  <c r="AC1813" i="1"/>
  <c r="AC3518" i="1"/>
  <c r="AC10804" i="1"/>
  <c r="AC2448" i="1"/>
  <c r="AC621" i="1"/>
  <c r="AC6924" i="1"/>
  <c r="AC5218" i="1"/>
  <c r="AC5049" i="1"/>
  <c r="AC9436" i="1"/>
  <c r="AC842" i="1"/>
  <c r="AC5655" i="1"/>
  <c r="AC1572" i="1"/>
  <c r="AC9649" i="1"/>
  <c r="AC6176" i="1"/>
  <c r="AC9115" i="1"/>
  <c r="AC2352" i="1"/>
  <c r="AC1908" i="1"/>
  <c r="AC5929" i="1"/>
  <c r="AC2918" i="1"/>
  <c r="AC9400" i="1"/>
  <c r="AC11031" i="1"/>
  <c r="AC628" i="1"/>
  <c r="AC8131" i="1"/>
  <c r="AC6491" i="1"/>
  <c r="AC7969" i="1"/>
  <c r="AC2835" i="1"/>
  <c r="AC1717" i="1"/>
  <c r="AC6672" i="1"/>
  <c r="AC2313" i="1"/>
  <c r="AC4793" i="1"/>
  <c r="AC8266" i="1"/>
  <c r="AC6391" i="1"/>
  <c r="AC5874" i="1"/>
  <c r="AC1284" i="1"/>
  <c r="AC10940" i="1"/>
  <c r="AC3139" i="1"/>
  <c r="AC8600" i="1"/>
  <c r="AC7942" i="1"/>
  <c r="AC1750" i="1"/>
  <c r="AC9388" i="1"/>
  <c r="AC10407" i="1"/>
  <c r="AC10736" i="1"/>
  <c r="AC5542" i="1"/>
  <c r="AC10016" i="1"/>
  <c r="AC6898" i="1"/>
  <c r="AC2999" i="1"/>
  <c r="AC9433" i="1"/>
  <c r="AC9973" i="1"/>
  <c r="AC7450" i="1"/>
  <c r="AC11086" i="1"/>
  <c r="AC5441" i="1"/>
  <c r="AC3863" i="1"/>
  <c r="AC5420" i="1"/>
  <c r="AC8663" i="1"/>
  <c r="AC8668" i="1"/>
  <c r="AC5310" i="1"/>
  <c r="AC2631" i="1"/>
  <c r="AC3793" i="1"/>
  <c r="AC3909" i="1"/>
  <c r="AC422" i="1"/>
  <c r="AC9826" i="1"/>
  <c r="AC2292" i="1"/>
  <c r="AC1875" i="1"/>
  <c r="AC1912" i="1"/>
  <c r="AC2787" i="1"/>
  <c r="AC2467" i="1"/>
  <c r="AC7306" i="1"/>
  <c r="AC10336" i="1"/>
  <c r="AC980" i="1"/>
  <c r="AC6493" i="1"/>
  <c r="AC10602" i="1"/>
  <c r="AC10259" i="1"/>
  <c r="AC1825" i="1"/>
  <c r="AC7029" i="1"/>
  <c r="AC3689" i="1"/>
  <c r="AC10900" i="1"/>
  <c r="AC3852" i="1"/>
  <c r="AC2576" i="1"/>
  <c r="AC2818" i="1"/>
  <c r="AC1154" i="1"/>
  <c r="AC6179" i="1"/>
  <c r="AC1536" i="1"/>
  <c r="AC7031" i="1"/>
  <c r="AC3918" i="1"/>
  <c r="AC7344" i="1"/>
  <c r="AC10503" i="1"/>
  <c r="AC10095" i="1"/>
  <c r="AC1702" i="1"/>
  <c r="AC7487" i="1"/>
  <c r="AC7223" i="1"/>
  <c r="AC7074" i="1"/>
  <c r="AC9089" i="1"/>
  <c r="AC4247" i="1"/>
  <c r="AC2257" i="1"/>
  <c r="AC2119" i="1"/>
  <c r="AC398" i="1"/>
  <c r="AC5842" i="1"/>
  <c r="AC4736" i="1"/>
  <c r="AC10883" i="1"/>
  <c r="AC3205" i="1"/>
  <c r="AC10974" i="1"/>
  <c r="AC9116" i="1"/>
  <c r="AC9948" i="1"/>
  <c r="AC1199" i="1"/>
  <c r="AC5339" i="1"/>
  <c r="AC3214" i="1"/>
  <c r="AC8280" i="1"/>
  <c r="AC9717" i="1"/>
  <c r="AC4171" i="1"/>
  <c r="AC5646" i="1"/>
  <c r="AC6494" i="1"/>
  <c r="AC1878" i="1"/>
  <c r="AC9846" i="1"/>
  <c r="AC2328" i="1"/>
  <c r="AC10682" i="1"/>
  <c r="AC10104" i="1"/>
  <c r="AC6023" i="1"/>
  <c r="AC4059" i="1"/>
  <c r="AC10449" i="1"/>
  <c r="AC5806" i="1"/>
  <c r="AC6267" i="1"/>
  <c r="AC4285" i="1"/>
  <c r="AC6703" i="1"/>
  <c r="AC1756" i="1"/>
  <c r="AC8182" i="1"/>
  <c r="AC438" i="1"/>
  <c r="AC3641" i="1"/>
  <c r="AC1744" i="1"/>
  <c r="AC5662" i="1"/>
  <c r="AC11058" i="1"/>
  <c r="AC5950" i="1"/>
  <c r="AC733" i="1"/>
  <c r="AC1500" i="1"/>
  <c r="AC3571" i="1"/>
  <c r="AC1539" i="1"/>
  <c r="AC8085" i="1"/>
  <c r="AC5640" i="1"/>
  <c r="AC8370" i="1"/>
  <c r="AC5948" i="1"/>
  <c r="AC805" i="1"/>
  <c r="AC3749" i="1"/>
  <c r="AC2346" i="1"/>
  <c r="AC1313" i="1"/>
  <c r="AC5564" i="1"/>
  <c r="AC2470" i="1"/>
  <c r="AC10892" i="1"/>
  <c r="AC6943" i="1"/>
  <c r="AC4637" i="1"/>
  <c r="AC10622" i="1"/>
  <c r="AC8192" i="1"/>
  <c r="AC10658" i="1"/>
  <c r="AC3494" i="1"/>
  <c r="AC1695" i="1"/>
  <c r="AC4472" i="1"/>
  <c r="AC749" i="1"/>
  <c r="AC2248" i="1"/>
  <c r="AC8958" i="1"/>
  <c r="AC10572" i="1"/>
  <c r="AC9135" i="1"/>
  <c r="AC334" i="1"/>
  <c r="AC4426" i="1"/>
  <c r="AC11069" i="1"/>
  <c r="AC3748" i="1"/>
  <c r="AC1448" i="1"/>
  <c r="AC1718" i="1"/>
  <c r="AC6270" i="1"/>
  <c r="AC6180" i="1"/>
  <c r="AC308" i="1"/>
  <c r="AC5868" i="1"/>
  <c r="AC6585" i="1"/>
  <c r="AC10607" i="1"/>
  <c r="AC949" i="1"/>
  <c r="AC938" i="1"/>
  <c r="AC2455" i="1"/>
  <c r="AC680" i="1"/>
  <c r="AC11092" i="1"/>
  <c r="AC9002" i="1"/>
  <c r="AC2867" i="1"/>
  <c r="AC10207" i="1"/>
  <c r="AC1967" i="1"/>
  <c r="AC3850" i="1"/>
  <c r="AC5796" i="1"/>
  <c r="AC8957" i="1"/>
  <c r="AC8516" i="1"/>
  <c r="AC6710" i="1"/>
  <c r="AC2157" i="1"/>
  <c r="AC7409" i="1"/>
  <c r="AC9012" i="1"/>
  <c r="AC7523" i="1"/>
  <c r="AC2494" i="1"/>
  <c r="AC8720" i="1"/>
  <c r="AC639" i="1"/>
  <c r="AC984" i="1"/>
  <c r="AC2150" i="1"/>
  <c r="AC7712" i="1"/>
  <c r="AC8373" i="1"/>
  <c r="AC5727" i="1"/>
  <c r="AC3449" i="1"/>
  <c r="AC981" i="1"/>
  <c r="AC5990" i="1"/>
  <c r="AC1202" i="1"/>
  <c r="AC1356" i="1"/>
  <c r="AC4328" i="1"/>
  <c r="AC2737" i="1"/>
  <c r="AC10763" i="1"/>
  <c r="AC5779" i="1"/>
  <c r="AC1260" i="1"/>
  <c r="AC11057" i="1"/>
  <c r="AC3841" i="1"/>
  <c r="AC2684" i="1"/>
  <c r="AC7814" i="1"/>
  <c r="AC7935" i="1"/>
  <c r="AC1128" i="1"/>
  <c r="AC7212" i="1"/>
  <c r="AC4254" i="1"/>
  <c r="AC1475" i="1"/>
  <c r="AC3032" i="1"/>
  <c r="AC2296" i="1"/>
  <c r="AC9221" i="1"/>
  <c r="AC636" i="1"/>
  <c r="AC2182" i="1"/>
  <c r="AC11030" i="1"/>
  <c r="AC6731" i="1"/>
  <c r="AC5694" i="1"/>
  <c r="AC7941" i="1"/>
  <c r="AC3115" i="1"/>
  <c r="AC5269" i="1"/>
  <c r="AC10937" i="1"/>
  <c r="AC8989" i="1"/>
  <c r="AC5187" i="1"/>
  <c r="AC9129" i="1"/>
  <c r="AC9248" i="1"/>
  <c r="AC10331" i="1"/>
  <c r="AC11048" i="1"/>
  <c r="AC4871" i="1"/>
  <c r="AC1797" i="1"/>
  <c r="AC2504" i="1"/>
  <c r="AC1638" i="1"/>
  <c r="AC3930" i="1"/>
  <c r="AC6356" i="1"/>
  <c r="AC617" i="1"/>
  <c r="AC449" i="1"/>
  <c r="AC2633" i="1"/>
  <c r="AC7419" i="1"/>
  <c r="AC5201" i="1"/>
  <c r="AC3566" i="1"/>
  <c r="AC9715" i="1"/>
  <c r="AC6026" i="1"/>
  <c r="AC4548" i="1"/>
  <c r="AC5777" i="1"/>
  <c r="AC5529" i="1"/>
  <c r="AC905" i="1"/>
  <c r="AC1704" i="1"/>
  <c r="AC3702" i="1"/>
  <c r="AC762" i="1"/>
  <c r="AC825" i="1"/>
  <c r="AC6238" i="1"/>
  <c r="AC561" i="1"/>
  <c r="AC4926" i="1"/>
  <c r="AC2418" i="1"/>
  <c r="AC6284" i="1"/>
  <c r="AC1719" i="1"/>
  <c r="AC93" i="1"/>
  <c r="AC10988" i="1"/>
  <c r="AC476" i="1"/>
  <c r="AC6427" i="1"/>
  <c r="AC8209" i="1"/>
  <c r="AC2368" i="1"/>
  <c r="AC6404" i="1"/>
  <c r="AC5540" i="1"/>
  <c r="AC2652" i="1"/>
  <c r="AC3081" i="1"/>
  <c r="AC10112" i="1"/>
  <c r="AC10432" i="1"/>
  <c r="AC3778" i="1"/>
  <c r="AC4912" i="1"/>
  <c r="AC858" i="1"/>
  <c r="AC3471" i="1"/>
  <c r="AC2774" i="1"/>
  <c r="AC1233" i="1"/>
  <c r="AC1724" i="1"/>
  <c r="AC407" i="1"/>
  <c r="AC10751" i="1"/>
  <c r="AC8791" i="1"/>
  <c r="AC1404" i="1"/>
  <c r="AC5075" i="1"/>
  <c r="AC310" i="1"/>
  <c r="AC989" i="1"/>
  <c r="AC4340" i="1"/>
  <c r="AC6740" i="1"/>
  <c r="AC6076" i="1"/>
  <c r="AC8419" i="1"/>
  <c r="AC3631" i="1"/>
  <c r="AC3856" i="1"/>
  <c r="AC6816" i="1"/>
  <c r="AC4575" i="1"/>
  <c r="AC8699" i="1"/>
  <c r="AC10756" i="1"/>
  <c r="AC7955" i="1"/>
  <c r="AC10461" i="1"/>
  <c r="AC9439" i="1"/>
  <c r="AC7548" i="1"/>
  <c r="AC10051" i="1"/>
  <c r="AC7616" i="1"/>
  <c r="AC7103" i="1"/>
  <c r="AC2374" i="1"/>
  <c r="AC1752" i="1"/>
  <c r="AC9698" i="1"/>
  <c r="AC425" i="1"/>
  <c r="AC7806" i="1"/>
  <c r="AC5267" i="1"/>
  <c r="AC4774" i="1"/>
  <c r="AC206" i="1"/>
  <c r="AC1241" i="1"/>
  <c r="AC2222" i="1"/>
  <c r="AC10806" i="1"/>
  <c r="AC4450" i="1"/>
  <c r="AC807" i="1"/>
  <c r="AC2913" i="1"/>
  <c r="AC11032" i="1"/>
  <c r="AC10931" i="1"/>
  <c r="AC6520" i="1"/>
  <c r="AC7615" i="1"/>
  <c r="AC6905" i="1"/>
  <c r="AC6964" i="1"/>
  <c r="AC4905" i="1"/>
  <c r="AC10254" i="1"/>
  <c r="AC9537" i="1"/>
  <c r="AC4498" i="1"/>
  <c r="AC9535" i="1"/>
  <c r="AC7418" i="1"/>
  <c r="AC5993" i="1"/>
  <c r="AC1764" i="1"/>
  <c r="AC7807" i="1"/>
  <c r="AC5618" i="1"/>
  <c r="AC2495" i="1"/>
  <c r="AC2704" i="1"/>
  <c r="AC10518" i="1"/>
  <c r="AC4427" i="1"/>
  <c r="AC10987" i="1"/>
  <c r="AC7197" i="1"/>
  <c r="AC2922" i="1"/>
  <c r="AC7852" i="1"/>
  <c r="AC5057" i="1"/>
  <c r="AC7462" i="1"/>
  <c r="AC7773" i="1"/>
  <c r="AC10094" i="1"/>
  <c r="AC10881" i="1"/>
  <c r="AC583" i="1"/>
  <c r="AC10946" i="1"/>
  <c r="AC1859" i="1"/>
  <c r="AC7699" i="1"/>
  <c r="AC6006" i="1"/>
  <c r="AC337" i="1"/>
  <c r="AC8772" i="1"/>
  <c r="AC8046" i="1"/>
  <c r="AC9460" i="1"/>
  <c r="AC5413" i="1"/>
  <c r="AC6333" i="1"/>
  <c r="AC3208" i="1"/>
  <c r="AC754" i="1"/>
  <c r="AC965" i="1"/>
  <c r="AC4616" i="1"/>
  <c r="AC4518" i="1"/>
  <c r="AC3056" i="1"/>
  <c r="AC8356" i="1"/>
  <c r="AC7948" i="1"/>
  <c r="AC1627" i="1"/>
  <c r="AC2048" i="1"/>
  <c r="AC8103" i="1"/>
  <c r="AC7341" i="1"/>
  <c r="AC2303" i="1"/>
  <c r="AC7194" i="1"/>
  <c r="AC10630" i="1"/>
  <c r="AC6758" i="1"/>
  <c r="AC7372" i="1"/>
  <c r="AC5361" i="1"/>
  <c r="AC7164" i="1"/>
  <c r="AC2785" i="1"/>
  <c r="AC105" i="1"/>
  <c r="AC659" i="1"/>
  <c r="AC106" i="1"/>
  <c r="AC1647" i="1"/>
  <c r="AC10161" i="1"/>
  <c r="AC4721" i="1"/>
  <c r="AC2468" i="1"/>
  <c r="AC2687" i="1"/>
  <c r="AC1666" i="1"/>
  <c r="AC8214" i="1"/>
  <c r="AC2646" i="1"/>
  <c r="AC7545" i="1"/>
  <c r="AC4454" i="1"/>
  <c r="AC801" i="1"/>
  <c r="AC5522" i="1"/>
  <c r="AC4199" i="1"/>
  <c r="AC1835" i="1"/>
  <c r="AC5234" i="1"/>
  <c r="AC5967" i="1"/>
  <c r="AC2959" i="1"/>
  <c r="AC10428" i="1"/>
  <c r="AC925" i="1"/>
  <c r="AC3409" i="1"/>
  <c r="AC418" i="1"/>
  <c r="AC3377" i="1"/>
  <c r="AC9361" i="1"/>
  <c r="AC240" i="1"/>
  <c r="AC8587" i="1"/>
  <c r="AC6527" i="1"/>
  <c r="AC6464" i="1"/>
  <c r="AC2587" i="1"/>
  <c r="AC6430" i="1"/>
  <c r="AC5560" i="1"/>
  <c r="AC7687" i="1"/>
  <c r="AC8413" i="1"/>
  <c r="AC3294" i="1"/>
  <c r="AC2100" i="1"/>
  <c r="AC10044" i="1"/>
  <c r="AC7291" i="1"/>
  <c r="AC10561" i="1"/>
  <c r="AC8453" i="1"/>
  <c r="AC5416" i="1"/>
  <c r="AC10550" i="1"/>
  <c r="AC8005" i="1"/>
  <c r="AC990" i="1"/>
  <c r="AC1182" i="1"/>
  <c r="AC8076" i="1"/>
  <c r="AC1278" i="1"/>
  <c r="AC5024" i="1"/>
  <c r="AC4366" i="1"/>
  <c r="AC9347" i="1"/>
  <c r="AC9126" i="1"/>
  <c r="AC4868" i="1"/>
  <c r="AC463" i="1"/>
  <c r="AC2028" i="1"/>
  <c r="AC9646" i="1"/>
  <c r="AC2937" i="1"/>
  <c r="AC5882" i="1"/>
  <c r="AC7413" i="1"/>
  <c r="AC4491" i="1"/>
  <c r="AC7647" i="1"/>
  <c r="AC6746" i="1"/>
  <c r="AC7079" i="1"/>
  <c r="AC5888" i="1"/>
  <c r="AC4016" i="1"/>
  <c r="AC6366" i="1"/>
  <c r="AC3522" i="1"/>
  <c r="AC3525" i="1"/>
  <c r="AC5243" i="1"/>
  <c r="AC8627" i="1"/>
  <c r="AC10611" i="1"/>
  <c r="AC5219" i="1"/>
  <c r="AC5910" i="1"/>
  <c r="AC6420" i="1"/>
  <c r="AC7325" i="1"/>
  <c r="AC7629" i="1"/>
  <c r="AC6449" i="1"/>
  <c r="AC4084" i="1"/>
  <c r="AC4014" i="1"/>
  <c r="AC2137" i="1"/>
  <c r="AC4854" i="1"/>
  <c r="AC1519" i="1"/>
  <c r="AC9877" i="1"/>
  <c r="AC10586" i="1"/>
  <c r="AC6466" i="1"/>
  <c r="AC3343" i="1"/>
  <c r="AC5208" i="1"/>
  <c r="AC5277" i="1"/>
  <c r="AC2412" i="1"/>
  <c r="AC7014" i="1"/>
  <c r="AC5793" i="1"/>
  <c r="AC6732" i="1"/>
  <c r="AC4319" i="1"/>
  <c r="AC1689" i="1"/>
  <c r="AC10473" i="1"/>
  <c r="AC1100" i="1"/>
  <c r="AC4219" i="1"/>
  <c r="AC4479" i="1"/>
  <c r="AC5799" i="1"/>
  <c r="AC6581" i="1"/>
  <c r="AC121" i="1"/>
  <c r="AC967" i="1"/>
  <c r="AC9716" i="1"/>
  <c r="AC4785" i="1"/>
  <c r="AC8856" i="1"/>
  <c r="AC10784" i="1"/>
  <c r="AC5567" i="1"/>
  <c r="AC1304" i="1"/>
  <c r="AC10315" i="1"/>
  <c r="AC6705" i="1"/>
  <c r="AC5366" i="1"/>
  <c r="AC8927" i="1"/>
  <c r="AC6528" i="1"/>
  <c r="AC2365" i="1"/>
  <c r="AC2547" i="1"/>
  <c r="AC3415" i="1"/>
  <c r="AC374" i="1"/>
  <c r="AC5062" i="1"/>
  <c r="AC10700" i="1"/>
  <c r="AC8090" i="1"/>
  <c r="AC281" i="1"/>
  <c r="AC4957" i="1"/>
  <c r="AC8434" i="1"/>
  <c r="AC8257" i="1"/>
  <c r="AC5682" i="1"/>
  <c r="AC2382" i="1"/>
  <c r="AC3036" i="1"/>
  <c r="AC4511" i="1"/>
  <c r="AC5917" i="1"/>
  <c r="AC750" i="1"/>
  <c r="AC10696" i="1"/>
  <c r="AC1411" i="1"/>
  <c r="AC8255" i="1"/>
  <c r="AC8715" i="1"/>
  <c r="AC2735" i="1"/>
  <c r="AC2586" i="1"/>
  <c r="AC3933" i="1"/>
  <c r="AC10195" i="1"/>
  <c r="AC6570" i="1"/>
  <c r="AC2743" i="1"/>
  <c r="AC8886" i="1"/>
  <c r="AC5316" i="1"/>
  <c r="AC4160" i="1"/>
  <c r="AC1598" i="1"/>
  <c r="AC8978" i="1"/>
  <c r="AC11079" i="1"/>
  <c r="AC7766" i="1"/>
  <c r="AC6907" i="1"/>
  <c r="AC460" i="1"/>
  <c r="AC4520" i="1"/>
  <c r="AC4684" i="1"/>
  <c r="AC2475" i="1"/>
  <c r="AC3807" i="1"/>
  <c r="AC5949" i="1"/>
  <c r="AC3873" i="1"/>
  <c r="AC3414" i="1"/>
  <c r="AC5145" i="1"/>
  <c r="AC4230" i="1"/>
  <c r="AC6335" i="1"/>
  <c r="AC4814" i="1"/>
  <c r="AC6384" i="1"/>
  <c r="AC8054" i="1"/>
  <c r="AC1563" i="1"/>
  <c r="AC8197" i="1"/>
  <c r="AC6024" i="1"/>
  <c r="AC8573" i="1"/>
  <c r="AC2363" i="1"/>
  <c r="AC8648" i="1"/>
  <c r="AC2923" i="1"/>
  <c r="AC6922" i="1"/>
  <c r="AC5510" i="1"/>
  <c r="AC4290" i="1"/>
  <c r="AC7162" i="1"/>
  <c r="AC2885" i="1"/>
  <c r="AC6939" i="1"/>
  <c r="AC7085" i="1"/>
  <c r="AC4697" i="1"/>
  <c r="AC4434" i="1"/>
  <c r="AC201" i="1"/>
  <c r="AC10284" i="1"/>
  <c r="AC570" i="1"/>
  <c r="AC509" i="1"/>
  <c r="AC6675" i="1"/>
  <c r="AC2172" i="1"/>
  <c r="AC7301" i="1"/>
  <c r="AC1823" i="1"/>
  <c r="AC6110" i="1"/>
  <c r="AC8808" i="1"/>
  <c r="AC8999" i="1"/>
  <c r="AC8460" i="1"/>
  <c r="AC10417" i="1"/>
  <c r="AC6575" i="1"/>
  <c r="AC10564" i="1"/>
  <c r="AC3639" i="1"/>
  <c r="AC8876" i="1"/>
  <c r="AC447" i="1"/>
  <c r="AC8904" i="1"/>
  <c r="AC7986" i="1"/>
  <c r="AC4624" i="1"/>
  <c r="AC10327" i="1"/>
  <c r="AC2212" i="1"/>
  <c r="AC1137" i="1"/>
  <c r="AC5078" i="1"/>
  <c r="AC2686" i="1"/>
  <c r="AC475" i="1"/>
  <c r="AC7128" i="1"/>
  <c r="AC1870" i="1"/>
  <c r="AC8105" i="1"/>
  <c r="AC2169" i="1"/>
  <c r="AC5114" i="1"/>
  <c r="AC129" i="1"/>
  <c r="AC7508" i="1"/>
  <c r="AC5718" i="1"/>
  <c r="AC9335" i="1"/>
  <c r="AC5813" i="1"/>
  <c r="AC5409" i="1"/>
  <c r="AC8726" i="1"/>
  <c r="AC8230" i="1"/>
  <c r="AC3079" i="1"/>
  <c r="AC5284" i="1"/>
  <c r="AC4794" i="1"/>
  <c r="AC10957" i="1"/>
  <c r="AC8935" i="1"/>
  <c r="AC7173" i="1"/>
  <c r="AC7285" i="1"/>
  <c r="AC7761" i="1"/>
  <c r="AC6001" i="1"/>
  <c r="AC4107" i="1"/>
  <c r="AC6092" i="1"/>
  <c r="AC3677" i="1"/>
  <c r="AC4197" i="1"/>
  <c r="AC1173" i="1"/>
  <c r="AC8635" i="1"/>
  <c r="AC9399" i="1"/>
  <c r="AC4855" i="1"/>
  <c r="AC8537" i="1"/>
  <c r="AC6534" i="1"/>
  <c r="AC9566" i="1"/>
  <c r="AC2045" i="1"/>
  <c r="AC2201" i="1"/>
  <c r="AC11103" i="1"/>
  <c r="AC3361" i="1"/>
  <c r="AC5731" i="1"/>
  <c r="AC10714" i="1"/>
  <c r="AC7322" i="1"/>
  <c r="AC1048" i="1"/>
  <c r="AC10955" i="1"/>
  <c r="AC8350" i="1"/>
  <c r="AC725" i="1"/>
  <c r="AC8019" i="1"/>
  <c r="AC1516" i="1"/>
  <c r="AC6759" i="1"/>
  <c r="AC4324" i="1"/>
  <c r="AC8332" i="1"/>
  <c r="AC9186" i="1"/>
  <c r="AC6196" i="1"/>
  <c r="AC1219" i="1"/>
  <c r="AC8701" i="1"/>
  <c r="AC5962" i="1"/>
  <c r="AC5514" i="1"/>
  <c r="AC3770" i="1"/>
  <c r="AC2917" i="1"/>
  <c r="AC8476" i="1"/>
  <c r="AC5262" i="1"/>
  <c r="AC8309" i="1"/>
  <c r="AC4523" i="1"/>
  <c r="AC3669" i="1"/>
  <c r="AC10840" i="1"/>
  <c r="AC2110" i="1"/>
  <c r="AC3138" i="1"/>
  <c r="AC3251" i="1"/>
  <c r="AC8723" i="1"/>
  <c r="AC5348" i="1"/>
  <c r="AC8183" i="1"/>
  <c r="AC7104" i="1"/>
  <c r="AC4776" i="1"/>
  <c r="AC9924" i="1"/>
  <c r="AC175" i="1"/>
  <c r="AC2229" i="1"/>
  <c r="AC3719" i="1"/>
  <c r="AC3895" i="1"/>
  <c r="AC77" i="1"/>
  <c r="AC9180" i="1"/>
  <c r="AC8217" i="1"/>
  <c r="AC4099" i="1"/>
  <c r="AC5314" i="1"/>
  <c r="AC7008" i="1"/>
  <c r="AC8889" i="1"/>
  <c r="AC8550" i="1"/>
  <c r="AC4537" i="1"/>
  <c r="AC10500" i="1"/>
  <c r="AC9880" i="1"/>
  <c r="AC3698" i="1"/>
  <c r="AC8168" i="1"/>
  <c r="AC853" i="1"/>
  <c r="AC8678" i="1"/>
  <c r="AC7834" i="1"/>
  <c r="AC10877" i="1"/>
  <c r="AC1866" i="1"/>
  <c r="AC10437" i="1"/>
  <c r="AC4178" i="1"/>
  <c r="AC6950" i="1"/>
  <c r="AC7863" i="1"/>
  <c r="AC330" i="1"/>
  <c r="AC1869" i="1"/>
  <c r="AC327" i="1"/>
  <c r="AC6472" i="1"/>
  <c r="AC8911" i="1"/>
  <c r="AC2609" i="1"/>
  <c r="AC5064" i="1"/>
  <c r="AC7799" i="1"/>
  <c r="AC3063" i="1"/>
  <c r="AC599" i="1"/>
  <c r="AC1132" i="1"/>
  <c r="AC5845" i="1"/>
  <c r="AC6224" i="1"/>
  <c r="AC6475" i="1"/>
  <c r="AC7934" i="1"/>
  <c r="AC6526" i="1"/>
  <c r="AC5472" i="1"/>
  <c r="AC7228" i="1"/>
  <c r="AC2540" i="1"/>
  <c r="AC7037" i="1"/>
  <c r="AC7745" i="1"/>
  <c r="AC10229" i="1"/>
  <c r="AC3632" i="1"/>
  <c r="AC7350" i="1"/>
  <c r="AC2804" i="1"/>
  <c r="AC3075" i="1"/>
  <c r="AC1156" i="1"/>
  <c r="AC10991" i="1"/>
  <c r="AC2009" i="1"/>
  <c r="AC5578" i="1"/>
  <c r="AC8313" i="1"/>
  <c r="AC3865" i="1"/>
  <c r="AC4475" i="1"/>
  <c r="AC2361" i="1"/>
  <c r="AC1476" i="1"/>
  <c r="AC9370" i="1"/>
  <c r="AC8177" i="1"/>
  <c r="AC8048" i="1"/>
  <c r="AC5556" i="1"/>
  <c r="AC8585" i="1"/>
  <c r="AC2070" i="1"/>
  <c r="AC4674" i="1"/>
  <c r="AC3847" i="1"/>
  <c r="AC3986" i="1"/>
  <c r="AC8946" i="1"/>
  <c r="AC8933" i="1"/>
  <c r="AC4555" i="1"/>
  <c r="AC7517" i="1"/>
  <c r="AC1010" i="1"/>
  <c r="AC3877" i="1"/>
  <c r="AC850" i="1"/>
  <c r="AC1708" i="1"/>
  <c r="AC9516" i="1"/>
  <c r="AC1641" i="1"/>
  <c r="AC4415" i="1"/>
  <c r="AC5332" i="1"/>
  <c r="AC360" i="1"/>
  <c r="AC2619" i="1"/>
  <c r="AC9218" i="1"/>
  <c r="AC9257" i="1"/>
  <c r="AC982" i="1"/>
  <c r="AC11081" i="1"/>
  <c r="AC10148" i="1"/>
  <c r="AC430" i="1"/>
  <c r="AC5410" i="1"/>
  <c r="AC2807" i="1"/>
  <c r="AC4757" i="1"/>
  <c r="AC4389" i="1"/>
  <c r="AC729" i="1"/>
  <c r="AC241" i="1"/>
  <c r="AC9542" i="1"/>
  <c r="AC7803" i="1"/>
  <c r="AC6326" i="1"/>
  <c r="AC8305" i="1"/>
  <c r="AC6810" i="1"/>
  <c r="AC8703" i="1"/>
  <c r="AC8934" i="1"/>
  <c r="AC10570" i="1"/>
  <c r="AC10279" i="1"/>
  <c r="AC1098" i="1"/>
  <c r="AC9692" i="1"/>
  <c r="AC7318" i="1"/>
  <c r="AC8975" i="1"/>
  <c r="AC2398" i="1"/>
  <c r="AC9529" i="1"/>
  <c r="AC5706" i="1"/>
  <c r="AC7956" i="1"/>
  <c r="AC10106" i="1"/>
  <c r="AC1747" i="1"/>
  <c r="AC4005" i="1"/>
  <c r="AC4740" i="1"/>
  <c r="AC8304" i="1"/>
  <c r="AC1729" i="1"/>
  <c r="AC7395" i="1"/>
  <c r="AC6817" i="1"/>
  <c r="AC6605" i="1"/>
  <c r="AC4675" i="1"/>
  <c r="AC7055" i="1"/>
  <c r="AC10935" i="1"/>
  <c r="AC5818" i="1"/>
  <c r="AC1150" i="1"/>
  <c r="AC4824" i="1"/>
  <c r="AC3675" i="1"/>
  <c r="AC7809" i="1"/>
  <c r="AC3091" i="1"/>
  <c r="AC891" i="1"/>
  <c r="AC1499" i="1"/>
  <c r="AC10963" i="1"/>
  <c r="AC2008" i="1"/>
  <c r="AC1347" i="1"/>
  <c r="AC2341" i="1"/>
  <c r="AC210" i="1"/>
  <c r="AC8532" i="1"/>
  <c r="AC3690" i="1"/>
  <c r="AC4879" i="1"/>
  <c r="AC3848" i="1"/>
  <c r="AC10144" i="1"/>
  <c r="AC2518" i="1"/>
  <c r="AC4473" i="1"/>
  <c r="AC5854" i="1"/>
  <c r="AC231" i="1"/>
  <c r="AC6163" i="1"/>
  <c r="AC1873" i="1"/>
  <c r="AC4448" i="1"/>
  <c r="AC9442" i="1"/>
  <c r="AC5931" i="1"/>
  <c r="AC9581" i="1"/>
  <c r="AC2406" i="1"/>
  <c r="AC5462" i="1"/>
  <c r="AC702" i="1"/>
  <c r="AC1296" i="1"/>
  <c r="AC4838" i="1"/>
  <c r="AC9725" i="1"/>
  <c r="AC8579" i="1"/>
  <c r="AC6213" i="1"/>
  <c r="AC4169" i="1"/>
  <c r="AC9733" i="1"/>
  <c r="AC6660" i="1"/>
  <c r="AC8062" i="1"/>
  <c r="AC10069" i="1"/>
  <c r="AC7276" i="1"/>
  <c r="AC8963" i="1"/>
  <c r="AC8640" i="1"/>
  <c r="AC2452" i="1"/>
  <c r="AC6697" i="1"/>
  <c r="AC5160" i="1"/>
  <c r="AC1443" i="1"/>
  <c r="AC5898" i="1"/>
  <c r="AC4094" i="1"/>
  <c r="AC9464" i="1"/>
  <c r="AC8526" i="1"/>
  <c r="AC9694" i="1"/>
  <c r="AC1472" i="1"/>
  <c r="AC10311" i="1"/>
  <c r="AC5465" i="1"/>
  <c r="AC10495" i="1"/>
  <c r="AC4812" i="1"/>
  <c r="AC537" i="1"/>
  <c r="AC5466" i="1"/>
  <c r="AC4607" i="1"/>
  <c r="AC3335" i="1"/>
  <c r="AC9251" i="1"/>
  <c r="AC8276" i="1"/>
  <c r="AC5238" i="1"/>
  <c r="AC5376" i="1"/>
  <c r="AC10168" i="1"/>
  <c r="AC8909" i="1"/>
  <c r="AC6634" i="1"/>
  <c r="AC8007" i="1"/>
  <c r="AC10764" i="1"/>
  <c r="AC4571" i="1"/>
  <c r="AC2289" i="1"/>
  <c r="AC5859" i="1"/>
  <c r="AC6403" i="1"/>
  <c r="AC2353" i="1"/>
  <c r="AC1953" i="1"/>
  <c r="AC4300" i="1"/>
  <c r="AC6469" i="1"/>
  <c r="AC1786" i="1"/>
  <c r="AC2465" i="1"/>
  <c r="AC3279" i="1"/>
  <c r="AC2106" i="1"/>
  <c r="AC1453" i="1"/>
  <c r="AC9277" i="1"/>
  <c r="AC7165" i="1"/>
  <c r="AC9858" i="1"/>
  <c r="AC669" i="1"/>
  <c r="AC10186" i="1"/>
  <c r="AC8307" i="1"/>
  <c r="AC6982" i="1"/>
  <c r="AC4393" i="1"/>
  <c r="AC9259" i="1"/>
  <c r="AC10162" i="1"/>
  <c r="AC165" i="1"/>
  <c r="AC10091" i="1"/>
  <c r="AC1822" i="1"/>
  <c r="AC6229" i="1"/>
  <c r="AC10365" i="1"/>
  <c r="AC1468" i="1"/>
  <c r="AC4527" i="1"/>
  <c r="AC541" i="1"/>
  <c r="AC5680" i="1"/>
  <c r="AC8004" i="1"/>
  <c r="AC7379" i="1"/>
  <c r="AC5523" i="1"/>
  <c r="AC2651" i="1"/>
  <c r="AC8143" i="1"/>
  <c r="AC3007" i="1"/>
  <c r="AC1480" i="1"/>
  <c r="AC2777" i="1"/>
  <c r="AC4877" i="1"/>
  <c r="AC6332" i="1"/>
  <c r="AC5913" i="1"/>
  <c r="AC3799" i="1"/>
  <c r="AC2886" i="1"/>
  <c r="AC2081" i="1"/>
  <c r="AC2396" i="1"/>
  <c r="AC6695" i="1"/>
  <c r="AC9330" i="1"/>
  <c r="AC1181" i="1"/>
  <c r="AC3066" i="1"/>
  <c r="AC8617" i="1"/>
  <c r="AC10683" i="1"/>
  <c r="AC5240" i="1"/>
  <c r="AC408" i="1"/>
  <c r="AC7544" i="1"/>
  <c r="AC930" i="1"/>
  <c r="AC187" i="1"/>
  <c r="AC2429" i="1"/>
  <c r="AC8184" i="1"/>
  <c r="AC10013" i="1"/>
  <c r="AC10592" i="1"/>
  <c r="AC2671" i="1"/>
  <c r="AC619" i="1"/>
  <c r="AC10782" i="1"/>
  <c r="AC3705" i="1"/>
  <c r="AC4932" i="1"/>
  <c r="AC7676" i="1"/>
  <c r="AC2938" i="1"/>
  <c r="AC9993" i="1"/>
  <c r="AC3307" i="1"/>
  <c r="AC3100" i="1"/>
  <c r="AC4362" i="1"/>
  <c r="AC7815" i="1"/>
  <c r="AC3706" i="1"/>
  <c r="AC8984" i="1"/>
  <c r="AC4142" i="1"/>
  <c r="AC6190" i="1"/>
  <c r="AC486" i="1"/>
  <c r="AC4436" i="1"/>
  <c r="AC5943" i="1"/>
  <c r="AC8792" i="1"/>
  <c r="AC6664" i="1"/>
  <c r="AC7491" i="1"/>
  <c r="AC8451" i="1"/>
  <c r="AC7414" i="1"/>
  <c r="AC4214" i="1"/>
  <c r="AC9964" i="1"/>
  <c r="AC6775" i="1"/>
  <c r="AC1390" i="1"/>
  <c r="AC2596" i="1"/>
  <c r="AC446" i="1"/>
  <c r="AC2971" i="1"/>
  <c r="AC10767" i="1"/>
  <c r="AC1066" i="1"/>
  <c r="AC5689" i="1"/>
  <c r="AC9237" i="1"/>
  <c r="AC7077" i="1"/>
  <c r="AC2061" i="1"/>
  <c r="AC1177" i="1"/>
  <c r="AC9314" i="1"/>
  <c r="AC1790" i="1"/>
  <c r="AC2270" i="1"/>
  <c r="AC4433" i="1"/>
  <c r="AC8702" i="1"/>
  <c r="AC4297" i="1"/>
  <c r="AC832" i="1"/>
  <c r="AC8543" i="1"/>
  <c r="AC10319" i="1"/>
  <c r="AC9551" i="1"/>
  <c r="AC7281" i="1"/>
  <c r="AC10208" i="1"/>
  <c r="AC5359" i="1"/>
  <c r="AC3033" i="1"/>
  <c r="AC7244" i="1"/>
  <c r="AC11064" i="1"/>
  <c r="AC6054" i="1"/>
  <c r="AC9110" i="1"/>
  <c r="AC6431" i="1"/>
  <c r="AC1560" i="1"/>
  <c r="AC10547" i="1"/>
  <c r="AC1023" i="1"/>
  <c r="AC5723" i="1"/>
  <c r="AC8747" i="1"/>
  <c r="AC2236" i="1"/>
  <c r="AC4712" i="1"/>
  <c r="AC6149" i="1"/>
  <c r="AC4115" i="1"/>
  <c r="AC9942" i="1"/>
  <c r="AC979" i="1"/>
  <c r="AC8006" i="1"/>
  <c r="AC8666" i="1"/>
  <c r="AC5482" i="1"/>
  <c r="AC10879" i="1"/>
  <c r="AC6536" i="1"/>
  <c r="AC783" i="1"/>
  <c r="AC756" i="1"/>
  <c r="AC9659" i="1"/>
  <c r="AC5061" i="1"/>
  <c r="AC9977" i="1"/>
  <c r="AC1393" i="1"/>
  <c r="AC6236" i="1"/>
  <c r="AC5801" i="1"/>
  <c r="AC2022" i="1"/>
  <c r="AC2103" i="1"/>
  <c r="AC9351" i="1"/>
  <c r="AC8800" i="1"/>
  <c r="AC6353" i="1"/>
  <c r="AC7287" i="1"/>
  <c r="AC2200" i="1"/>
  <c r="AC9438" i="1"/>
  <c r="AC8956" i="1"/>
  <c r="AC2658" i="1"/>
  <c r="AC6203" i="1"/>
  <c r="AC5792" i="1"/>
  <c r="AC8581" i="1"/>
  <c r="AC5598" i="1"/>
  <c r="AC823" i="1"/>
  <c r="AC9122" i="1"/>
  <c r="AC1962" i="1"/>
  <c r="AC6013" i="1"/>
  <c r="AC2875" i="1"/>
  <c r="AC5043" i="1"/>
  <c r="AC5998" i="1"/>
  <c r="AC4937" i="1"/>
  <c r="AC8749" i="1"/>
  <c r="AC6803" i="1"/>
  <c r="AC8405" i="1"/>
  <c r="AC282" i="1"/>
  <c r="AC9475" i="1"/>
  <c r="AC1310" i="1"/>
  <c r="AC8368" i="1"/>
  <c r="AC1263" i="1"/>
  <c r="AC10513" i="1"/>
  <c r="AC9036" i="1"/>
  <c r="AC3592" i="1"/>
  <c r="AC564" i="1"/>
  <c r="AC560" i="1"/>
  <c r="AC10165" i="1"/>
  <c r="AC9650" i="1"/>
  <c r="AC1175" i="1"/>
  <c r="AC6848" i="1"/>
  <c r="AC8222" i="1"/>
  <c r="AC5148" i="1"/>
  <c r="AC5458" i="1"/>
  <c r="AC7289" i="1"/>
  <c r="AC1893" i="1"/>
  <c r="AC8910" i="1"/>
  <c r="AC9094" i="1"/>
  <c r="AC2975" i="1"/>
  <c r="AC7106" i="1"/>
  <c r="AC1244" i="1"/>
  <c r="AC7004" i="1"/>
  <c r="AC3750" i="1"/>
  <c r="AC5837" i="1"/>
  <c r="AC3318" i="1"/>
  <c r="AC108" i="1"/>
  <c r="AC1941" i="1"/>
  <c r="AC1232" i="1"/>
  <c r="AC3173" i="1"/>
  <c r="AC9173" i="1"/>
  <c r="AC10352" i="1"/>
  <c r="AC3254" i="1"/>
  <c r="AC3295" i="1"/>
  <c r="AC10636" i="1"/>
  <c r="AC2749" i="1"/>
  <c r="AC4365" i="1"/>
  <c r="AC6033" i="1"/>
  <c r="AC6531" i="1"/>
  <c r="AC4217" i="1"/>
  <c r="AC2473" i="1"/>
  <c r="AC5912" i="1"/>
  <c r="AC8759" i="1"/>
  <c r="AC10591" i="1"/>
  <c r="AC8653" i="1"/>
  <c r="AC1230" i="1"/>
  <c r="AC10011" i="1"/>
  <c r="AC5023" i="1"/>
  <c r="AC6713" i="1"/>
  <c r="AC4622" i="1"/>
  <c r="AC2542" i="1"/>
  <c r="AC9980" i="1"/>
  <c r="AC4296" i="1"/>
  <c r="AC8486" i="1"/>
  <c r="AC8534" i="1"/>
  <c r="AC11046" i="1"/>
  <c r="AC1027" i="1"/>
  <c r="AC8342" i="1"/>
  <c r="AC10958" i="1"/>
  <c r="AC2321" i="1"/>
  <c r="AC7496" i="1"/>
  <c r="AC9902" i="1"/>
  <c r="AC11010" i="1"/>
  <c r="AC10155" i="1"/>
  <c r="AC9231" i="1"/>
  <c r="AC7376" i="1"/>
  <c r="AC9408" i="1"/>
  <c r="AC869" i="1"/>
  <c r="AC4988" i="1"/>
  <c r="AC9485" i="1"/>
  <c r="AC2227" i="1"/>
  <c r="AC2405" i="1"/>
  <c r="AC3837" i="1"/>
  <c r="AC3912" i="1"/>
  <c r="AC10256" i="1"/>
  <c r="AC8159" i="1"/>
  <c r="AC7721" i="1"/>
  <c r="AC9169" i="1"/>
  <c r="AC6467" i="1"/>
  <c r="AC3004" i="1"/>
  <c r="AC1492" i="1"/>
  <c r="AC4565" i="1"/>
  <c r="AC9212" i="1"/>
  <c r="AC9243" i="1"/>
  <c r="AC3567" i="1"/>
  <c r="AC573" i="1"/>
  <c r="AC5384" i="1"/>
  <c r="AC1753" i="1"/>
  <c r="AC1631" i="1"/>
  <c r="AC8245" i="1"/>
  <c r="AC2314" i="1"/>
  <c r="AC10651" i="1"/>
  <c r="AC3047" i="1"/>
  <c r="AC8539" i="1"/>
  <c r="AC5362" i="1"/>
  <c r="AC9240" i="1"/>
  <c r="AC2934" i="1"/>
  <c r="AC3142" i="1"/>
  <c r="AC7500" i="1"/>
  <c r="AC5210" i="1"/>
  <c r="AC7780" i="1"/>
  <c r="AC7142" i="1"/>
  <c r="AC11014" i="1"/>
  <c r="AC5071" i="1"/>
  <c r="AC8109" i="1"/>
  <c r="AC10791" i="1"/>
  <c r="AC7480" i="1"/>
  <c r="AC3216" i="1"/>
  <c r="AC10000" i="1"/>
  <c r="AC3961" i="1"/>
  <c r="AC6119" i="1"/>
  <c r="AC1761" i="1"/>
  <c r="AC7774" i="1"/>
  <c r="AC7442" i="1"/>
  <c r="AC1734" i="1"/>
  <c r="AC6696" i="1"/>
  <c r="AC3647" i="1"/>
  <c r="AC1037" i="1"/>
  <c r="AC8750" i="1"/>
  <c r="AC500" i="1"/>
  <c r="AC1926" i="1"/>
  <c r="AC5735" i="1"/>
  <c r="AC6389" i="1"/>
  <c r="AC7556" i="1"/>
  <c r="AC2174" i="1"/>
  <c r="AC1634" i="1"/>
  <c r="AC2151" i="1"/>
  <c r="AC11070" i="1"/>
  <c r="AC5766" i="1"/>
  <c r="AC7703" i="1"/>
  <c r="AC8127" i="1"/>
  <c r="AC9394" i="1"/>
  <c r="AC7327" i="1"/>
  <c r="AC9625" i="1"/>
  <c r="AC9770" i="1"/>
  <c r="AC130" i="1"/>
  <c r="AC8124" i="1"/>
  <c r="AC10727" i="1"/>
  <c r="AC2782" i="1"/>
  <c r="AC1130" i="1"/>
  <c r="AC4768" i="1"/>
  <c r="AC9299" i="1"/>
  <c r="AC8722" i="1"/>
  <c r="AC9713" i="1"/>
  <c r="AC7911" i="1"/>
  <c r="AC3023" i="1"/>
  <c r="AC7600" i="1"/>
  <c r="AC7921" i="1"/>
  <c r="AC9538" i="1"/>
  <c r="AC6228" i="1"/>
  <c r="AC6996" i="1"/>
  <c r="AC9343" i="1"/>
  <c r="AC4800" i="1"/>
  <c r="AC4092" i="1"/>
  <c r="AC1896" i="1"/>
  <c r="AC2234" i="1"/>
  <c r="AC5897" i="1"/>
  <c r="AC1113" i="1"/>
  <c r="AC2781" i="1"/>
  <c r="AC764" i="1"/>
  <c r="AC5864" i="1"/>
  <c r="AC5587" i="1"/>
  <c r="AC2415" i="1"/>
  <c r="AC1271" i="1"/>
  <c r="AC3783" i="1"/>
  <c r="AC4586" i="1"/>
  <c r="AC1215" i="1"/>
  <c r="AC3281" i="1"/>
  <c r="AC6165" i="1"/>
  <c r="AC7072" i="1"/>
  <c r="AC3903" i="1"/>
  <c r="AC7195" i="1"/>
  <c r="AC8002" i="1"/>
  <c r="AC8098" i="1"/>
  <c r="AC5825" i="1"/>
  <c r="AC9711" i="1"/>
  <c r="AC2893" i="1"/>
  <c r="AC142" i="1"/>
  <c r="AC3022" i="1"/>
  <c r="AC10047" i="1"/>
  <c r="AC2340" i="1"/>
  <c r="AC926" i="1"/>
  <c r="AC6586" i="1"/>
  <c r="AC6877" i="1"/>
  <c r="AC3037" i="1"/>
  <c r="AC6083" i="1"/>
  <c r="AC5863" i="1"/>
  <c r="AC10394" i="1"/>
  <c r="AC9443" i="1"/>
  <c r="AC9888" i="1"/>
  <c r="AC10537" i="1"/>
  <c r="AC2432" i="1"/>
  <c r="AC10966" i="1"/>
  <c r="AC3977" i="1"/>
  <c r="AC10962" i="1"/>
  <c r="AC9274" i="1"/>
  <c r="AC3496" i="1"/>
  <c r="AC5987" i="1"/>
  <c r="AC1396" i="1"/>
  <c r="AC3968" i="1"/>
  <c r="AC7625" i="1"/>
  <c r="AC3691" i="1"/>
  <c r="AC9150" i="1"/>
  <c r="AC1399" i="1"/>
  <c r="AC2056" i="1"/>
  <c r="AC4295" i="1"/>
  <c r="AC8426" i="1"/>
  <c r="AC5235" i="1"/>
  <c r="AC10215" i="1"/>
  <c r="AC6549" i="1"/>
  <c r="AC2375" i="1"/>
  <c r="AC2998" i="1"/>
  <c r="AC4164" i="1"/>
  <c r="AC262" i="1"/>
  <c r="AC7704" i="1"/>
  <c r="AC232" i="1"/>
  <c r="AC8515" i="1"/>
  <c r="AC6315" i="1"/>
  <c r="AC4858" i="1"/>
  <c r="AC9969" i="1"/>
  <c r="AC9936" i="1"/>
  <c r="AC839" i="1"/>
  <c r="AC624" i="1"/>
  <c r="AC9107" i="1"/>
  <c r="AC3726" i="1"/>
  <c r="AC986" i="1"/>
  <c r="AC10668" i="1"/>
  <c r="AC192" i="1"/>
  <c r="AC7684" i="1"/>
  <c r="AC5449" i="1"/>
  <c r="AC168" i="1"/>
  <c r="AC2641" i="1"/>
  <c r="AC10793" i="1"/>
  <c r="AC3828" i="1"/>
  <c r="AC8302" i="1"/>
  <c r="AC4012" i="1"/>
  <c r="AC2606" i="1"/>
  <c r="AC1876" i="1"/>
  <c r="AC4509" i="1"/>
  <c r="AC889" i="1"/>
  <c r="AC9239" i="1"/>
  <c r="AC1592" i="1"/>
  <c r="AC4132" i="1"/>
  <c r="AC10505" i="1"/>
  <c r="AC7839" i="1"/>
  <c r="AC5013" i="1"/>
  <c r="AC6776" i="1"/>
  <c r="AC7669" i="1"/>
  <c r="AC6321" i="1"/>
  <c r="AC4333" i="1"/>
  <c r="AC7255" i="1"/>
  <c r="AC1858" i="1"/>
  <c r="AC3520" i="1"/>
  <c r="AC2331" i="1"/>
  <c r="AC7139" i="1"/>
  <c r="AC6843" i="1"/>
  <c r="AC2799" i="1"/>
  <c r="AC6510" i="1"/>
  <c r="AC999" i="1"/>
  <c r="AC2601" i="1"/>
  <c r="AC4198" i="1"/>
  <c r="AC10397" i="1"/>
  <c r="AC6747" i="1"/>
  <c r="AC6954" i="1"/>
  <c r="AC7231" i="1"/>
  <c r="AC10768" i="1"/>
  <c r="AC5703" i="1"/>
  <c r="AC10662" i="1"/>
  <c r="AC8735" i="1"/>
  <c r="AC2716" i="1"/>
  <c r="AC4019" i="1"/>
  <c r="AC11100" i="1"/>
  <c r="AC3002" i="1"/>
  <c r="AC8454" i="1"/>
  <c r="AC7192" i="1"/>
  <c r="AC907" i="1"/>
  <c r="AC7857" i="1"/>
  <c r="AC5469" i="1"/>
  <c r="AC3833" i="1"/>
  <c r="AC9644" i="1"/>
  <c r="AC325" i="1"/>
  <c r="AC7455" i="1"/>
  <c r="AC4748" i="1"/>
  <c r="AC7880" i="1"/>
  <c r="AC735" i="1"/>
  <c r="AC3297" i="1"/>
  <c r="AC6160" i="1"/>
  <c r="AC5405" i="1"/>
  <c r="AC4044" i="1"/>
  <c r="AC1316" i="1"/>
  <c r="AC1839" i="1"/>
  <c r="AC8538" i="1"/>
  <c r="AC3534" i="1"/>
  <c r="AC1370" i="1"/>
  <c r="AC1606" i="1"/>
  <c r="AC4777" i="1"/>
  <c r="AC9734" i="1"/>
  <c r="AC6633" i="1"/>
  <c r="AC11102" i="1"/>
  <c r="AC1266" i="1"/>
  <c r="AC6845" i="1"/>
  <c r="AC4210" i="1"/>
  <c r="AC9482" i="1"/>
  <c r="AC5271" i="1"/>
  <c r="AC1610" i="1"/>
  <c r="AC2948" i="1"/>
  <c r="AC7529" i="1"/>
  <c r="AC4386" i="1"/>
  <c r="AC2434" i="1"/>
  <c r="AC3625" i="1"/>
  <c r="AC2996" i="1"/>
  <c r="AC2531" i="1"/>
  <c r="AC5352" i="1"/>
  <c r="AC4250" i="1"/>
  <c r="AC2688" i="1"/>
  <c r="AC10878" i="1"/>
  <c r="AC8081" i="1"/>
  <c r="AC7664" i="1"/>
  <c r="AC9131" i="1"/>
  <c r="AC3110" i="1"/>
  <c r="AC7357" i="1"/>
  <c r="AC10102" i="1"/>
  <c r="AC1242" i="1"/>
  <c r="AC6070" i="1"/>
  <c r="AC4260" i="1"/>
  <c r="AC1345" i="1"/>
  <c r="AC5596" i="1"/>
  <c r="AC5717" i="1"/>
  <c r="AC5237" i="1"/>
  <c r="AC4303" i="1"/>
  <c r="AC604" i="1"/>
  <c r="AC2795" i="1"/>
  <c r="AC2154" i="1"/>
  <c r="AC6656" i="1"/>
  <c r="AC3027" i="1"/>
  <c r="AC2883" i="1"/>
  <c r="AC3076" i="1"/>
  <c r="AC1980" i="1"/>
  <c r="AC731" i="1"/>
  <c r="AC7335" i="1"/>
  <c r="AC7028" i="1"/>
  <c r="AC657" i="1"/>
  <c r="AC8392" i="1"/>
  <c r="AC10872" i="1"/>
  <c r="AC2318" i="1"/>
  <c r="AC1291" i="1"/>
  <c r="AC2278" i="1"/>
  <c r="AC610" i="1"/>
  <c r="AC1078" i="1"/>
  <c r="AC3988" i="1"/>
  <c r="AC4559" i="1"/>
  <c r="AC4568" i="1"/>
  <c r="AC5749" i="1"/>
  <c r="AC5478" i="1"/>
  <c r="AC10218" i="1"/>
  <c r="AC7788" i="1"/>
  <c r="AC10471" i="1"/>
  <c r="AC10951" i="1"/>
  <c r="AC2512" i="1"/>
  <c r="AC4918" i="1"/>
  <c r="AC1530" i="1"/>
  <c r="AC9009" i="1"/>
  <c r="AC8551" i="1"/>
  <c r="AC4104" i="1"/>
  <c r="AC2349" i="1"/>
  <c r="AC8463" i="1"/>
  <c r="AC1432" i="1"/>
  <c r="AC6829" i="1"/>
  <c r="AC4330" i="1"/>
  <c r="AC1802" i="1"/>
  <c r="AC10087" i="1"/>
  <c r="AC4125" i="1"/>
  <c r="AC1951" i="1"/>
  <c r="AC10845" i="1"/>
  <c r="AC2841" i="1"/>
  <c r="AC3886" i="1"/>
  <c r="AC606" i="1"/>
  <c r="AC5592" i="1"/>
  <c r="AC5036" i="1"/>
  <c r="AC4431" i="1"/>
  <c r="AC4703" i="1"/>
  <c r="AC1670" i="1"/>
  <c r="AC3759" i="1"/>
  <c r="AC7786" i="1"/>
  <c r="AC2431" i="1"/>
  <c r="AC7734" i="1"/>
  <c r="AC10470" i="1"/>
  <c r="AC6310" i="1"/>
  <c r="AC8753" i="1"/>
  <c r="AC1618" i="1"/>
  <c r="AC5072" i="1"/>
  <c r="AC630" i="1"/>
  <c r="AC952" i="1"/>
  <c r="AC9505" i="1"/>
  <c r="AC1940" i="1"/>
  <c r="AC431" i="1"/>
  <c r="AC4052" i="1"/>
  <c r="AC2143" i="1"/>
  <c r="AC5256" i="1"/>
  <c r="AC10303" i="1"/>
  <c r="AC4804" i="1"/>
  <c r="AC5653" i="1"/>
  <c r="AC10863" i="1"/>
  <c r="AC1735" i="1"/>
  <c r="AC9198" i="1"/>
  <c r="AC5893" i="1"/>
  <c r="AC7820" i="1"/>
  <c r="AC881" i="1"/>
  <c r="AC4583" i="1"/>
  <c r="AC1479" i="1"/>
  <c r="AC3916" i="1"/>
  <c r="AC8959" i="1"/>
  <c r="AC2345" i="1"/>
  <c r="AC2459" i="1"/>
  <c r="AC7432" i="1"/>
  <c r="AC4820" i="1"/>
  <c r="AC4015" i="1"/>
  <c r="AC10810" i="1"/>
  <c r="AC8132" i="1"/>
  <c r="AC8657" i="1"/>
  <c r="AC3962" i="1"/>
  <c r="AC10239" i="1"/>
  <c r="AC3990" i="1"/>
  <c r="AC8178" i="1"/>
  <c r="AC4822" i="1"/>
  <c r="AC5215" i="1"/>
  <c r="AC5199" i="1"/>
  <c r="AC4560" i="1"/>
  <c r="AC10244" i="1"/>
  <c r="AC4669" i="1"/>
  <c r="AC8698" i="1"/>
  <c r="AC808" i="1"/>
  <c r="AC11028" i="1"/>
  <c r="AC883" i="1"/>
  <c r="AC1900" i="1"/>
  <c r="AC4550" i="1"/>
  <c r="AC3349" i="1"/>
  <c r="AC3767" i="1"/>
  <c r="AC103" i="1"/>
  <c r="AC625" i="1"/>
  <c r="AC5097" i="1"/>
  <c r="AC10573" i="1"/>
  <c r="AC7966" i="1"/>
  <c r="AC5964" i="1"/>
  <c r="AC10435" i="1"/>
  <c r="AC7441" i="1"/>
  <c r="AC8013" i="1"/>
  <c r="AC2496" i="1"/>
  <c r="AC10068" i="1"/>
  <c r="AC7332" i="1"/>
  <c r="AC228" i="1"/>
  <c r="AC9795" i="1"/>
  <c r="AC169" i="1"/>
  <c r="AC7965" i="1"/>
  <c r="AC7147" i="1"/>
  <c r="AC453" i="1"/>
  <c r="AC3498" i="1"/>
  <c r="AC10936" i="1"/>
  <c r="AC5113" i="1"/>
  <c r="AC5712" i="1"/>
  <c r="AC690" i="1"/>
  <c r="AC10655" i="1"/>
  <c r="AC7315" i="1"/>
  <c r="AC622" i="1"/>
  <c r="AC3018" i="1"/>
  <c r="AC8347" i="1"/>
  <c r="AC376" i="1"/>
  <c r="AC3391" i="1"/>
  <c r="AC8316" i="1"/>
  <c r="AC5386" i="1"/>
  <c r="AC8016" i="1"/>
  <c r="AC9863" i="1"/>
  <c r="AC3235" i="1"/>
  <c r="AC9864" i="1"/>
  <c r="AC1843" i="1"/>
  <c r="AC1523" i="1"/>
  <c r="AC9377" i="1"/>
  <c r="AC1273" i="1"/>
  <c r="AC4023" i="1"/>
  <c r="AC6808" i="1"/>
  <c r="AC3938" i="1"/>
  <c r="AC5525" i="1"/>
  <c r="AC9677" i="1"/>
  <c r="AC6515" i="1"/>
  <c r="AC2290" i="1"/>
  <c r="AC3646" i="1"/>
  <c r="AC9905" i="1"/>
  <c r="AC249" i="1"/>
  <c r="AC8639" i="1"/>
  <c r="AC7138" i="1"/>
  <c r="AC2469" i="1"/>
  <c r="AC4029" i="1"/>
  <c r="AC6749" i="1"/>
  <c r="AC2563" i="1"/>
  <c r="AC6652" i="1"/>
  <c r="AC2628" i="1"/>
  <c r="AC634" i="1"/>
  <c r="AC7369" i="1"/>
  <c r="AC9052" i="1"/>
  <c r="AC10419" i="1"/>
  <c r="AC1026" i="1"/>
  <c r="AC2464" i="1"/>
  <c r="AC1640" i="1"/>
  <c r="AC2780" i="1"/>
  <c r="AC7474" i="1"/>
  <c r="AC3248" i="1"/>
  <c r="AC8572" i="1"/>
  <c r="AC2821" i="1"/>
  <c r="AC7262" i="1"/>
  <c r="AC7585" i="1"/>
  <c r="AC8191" i="1"/>
  <c r="AC11098" i="1"/>
  <c r="AC10924" i="1"/>
  <c r="AC5103" i="1"/>
  <c r="AC9038" i="1"/>
  <c r="AC991" i="1"/>
  <c r="AC4476" i="1"/>
  <c r="AC10583" i="1"/>
  <c r="AC3316" i="1"/>
  <c r="AC149" i="1"/>
  <c r="AC4414" i="1"/>
  <c r="AC10578" i="1"/>
  <c r="AC2293" i="1"/>
  <c r="AC11034" i="1"/>
  <c r="AC10571" i="1"/>
  <c r="AC5521" i="1"/>
  <c r="AC7765" i="1"/>
  <c r="AC8547" i="1"/>
  <c r="AC9001" i="1"/>
  <c r="AC5527" i="1"/>
  <c r="AC7429" i="1"/>
  <c r="AC3183" i="1"/>
  <c r="AC4699" i="1"/>
  <c r="AC5772" i="1"/>
  <c r="AC1514" i="1"/>
  <c r="AC6155" i="1"/>
  <c r="AC916" i="1"/>
  <c r="AC9041" i="1"/>
  <c r="AC1780" i="1"/>
  <c r="AC8782" i="1"/>
  <c r="AC8802" i="1"/>
  <c r="AC777" i="1"/>
  <c r="AC8659" i="1"/>
  <c r="AC9894" i="1"/>
  <c r="AC3979" i="1"/>
  <c r="AC7062" i="1"/>
  <c r="AC1464" i="1"/>
  <c r="AC10819" i="1"/>
  <c r="AC8655" i="1"/>
  <c r="AC2690" i="1"/>
  <c r="AC8893" i="1"/>
  <c r="AC4779" i="1"/>
  <c r="AC11067" i="1"/>
  <c r="AC221" i="1"/>
  <c r="AC7846" i="1"/>
  <c r="AC5429" i="1"/>
  <c r="AC4135" i="1"/>
  <c r="AC6548" i="1"/>
  <c r="AC10261" i="1"/>
  <c r="AC3237" i="1"/>
  <c r="AC7098" i="1"/>
  <c r="AC4316" i="1"/>
  <c r="AC3820" i="1"/>
  <c r="AC2724" i="1"/>
  <c r="AC1257" i="1"/>
  <c r="AC789" i="1"/>
  <c r="AC9114" i="1"/>
  <c r="AC3794" i="1"/>
  <c r="AC1085" i="1"/>
  <c r="AC3073" i="1"/>
  <c r="AC4026" i="1"/>
  <c r="AC3181" i="1"/>
  <c r="AC1800" i="1"/>
  <c r="AC681" i="1"/>
  <c r="AC3664" i="1"/>
  <c r="AC3936" i="1"/>
  <c r="AC2112" i="1"/>
  <c r="AC1537" i="1"/>
  <c r="AC1477" i="1"/>
  <c r="AC4398" i="1"/>
  <c r="AC2528" i="1"/>
  <c r="AC2005" i="1"/>
  <c r="AC786" i="1"/>
  <c r="AC692" i="1"/>
  <c r="AC8913" i="1"/>
  <c r="AC3493" i="1"/>
  <c r="AC6061" i="1"/>
  <c r="AC6148" i="1"/>
  <c r="AC7225" i="1"/>
  <c r="AC5695" i="1"/>
  <c r="AC9108" i="1"/>
  <c r="AC3958" i="1"/>
  <c r="AC10088" i="1"/>
  <c r="AC10431" i="1"/>
  <c r="AC767" i="1"/>
  <c r="AC10723" i="1"/>
  <c r="AC6227" i="1"/>
  <c r="AC69" i="1"/>
  <c r="AC5530" i="1"/>
  <c r="AC290" i="1"/>
  <c r="AC2779" i="1"/>
  <c r="AC8673" i="1"/>
  <c r="AC7001" i="1"/>
  <c r="AC6172" i="1"/>
  <c r="AC9387" i="1"/>
  <c r="AC312" i="1"/>
  <c r="AC9191" i="1"/>
  <c r="AC701" i="1"/>
  <c r="AC5211" i="1"/>
  <c r="AC9854" i="1"/>
  <c r="AC92" i="1"/>
  <c r="AC1301" i="1"/>
  <c r="AC1371" i="1"/>
  <c r="AC10416" i="1"/>
  <c r="AC10799" i="1"/>
  <c r="AC7661" i="1"/>
  <c r="AC2556" i="1"/>
  <c r="AC9091" i="1"/>
  <c r="AC7305" i="1"/>
  <c r="AC3327" i="1"/>
  <c r="AC8920" i="1"/>
  <c r="AC4364" i="1"/>
  <c r="AC6866" i="1"/>
  <c r="AC9333" i="1"/>
  <c r="AC5488" i="1"/>
  <c r="AC2992" i="1"/>
  <c r="AC8326" i="1"/>
  <c r="AC3846" i="1"/>
  <c r="AC2705" i="1"/>
  <c r="AC10299" i="1"/>
  <c r="AC7398" i="1"/>
  <c r="AC921" i="1"/>
  <c r="AC8428" i="1"/>
  <c r="AC9767" i="1"/>
  <c r="AC10175" i="1"/>
  <c r="AC1905" i="1"/>
  <c r="AC1687" i="1"/>
  <c r="AC5843" i="1"/>
  <c r="AC5770" i="1"/>
  <c r="AC8275" i="1"/>
  <c r="AC160" i="1"/>
  <c r="AC3126" i="1"/>
  <c r="AC9254" i="1"/>
  <c r="AC4031" i="1"/>
  <c r="AC336" i="1"/>
  <c r="AC9697" i="1"/>
  <c r="AC3502" i="1"/>
  <c r="AC9379" i="1"/>
  <c r="AC3348" i="1"/>
  <c r="AC3913" i="1"/>
  <c r="AC5733" i="1"/>
  <c r="AC3941" i="1"/>
  <c r="AC1243" i="1"/>
  <c r="AC8988" i="1"/>
  <c r="AC7045" i="1"/>
  <c r="AC10462" i="1"/>
  <c r="AC7656" i="1"/>
  <c r="AC2865" i="1"/>
  <c r="AC1738" i="1"/>
  <c r="AC2041" i="1"/>
  <c r="AC7321" i="1"/>
  <c r="AC1990" i="1"/>
  <c r="AC9419" i="1"/>
  <c r="AC4082" i="1"/>
  <c r="AC471" i="1"/>
  <c r="AC10193" i="1"/>
  <c r="AC7308" i="1"/>
  <c r="AC5106" i="1"/>
  <c r="AC5604" i="1"/>
  <c r="AC6112" i="1"/>
  <c r="AC569" i="1"/>
  <c r="AC7759" i="1"/>
  <c r="AC90" i="1"/>
  <c r="AC5402" i="1"/>
  <c r="AC4790" i="1"/>
  <c r="AC34" i="1"/>
  <c r="AC6676" i="1"/>
  <c r="AC9376" i="1"/>
  <c r="AC7114" i="1"/>
  <c r="AC8882" i="1"/>
  <c r="AC10514" i="1"/>
  <c r="AC4831" i="1"/>
  <c r="AC6354" i="1"/>
  <c r="AC6167" i="1"/>
  <c r="AC1401" i="1"/>
  <c r="AC5053" i="1"/>
  <c r="AC4077" i="1"/>
  <c r="AC11088" i="1"/>
  <c r="AC3180" i="1"/>
  <c r="AC10141" i="1"/>
  <c r="AC8739" i="1"/>
  <c r="AC10063" i="1"/>
  <c r="AC7605" i="1"/>
  <c r="AC5924" i="1"/>
  <c r="AC5515" i="1"/>
  <c r="AC5512" i="1"/>
  <c r="AC7293" i="1"/>
  <c r="AC8505" i="1"/>
  <c r="AC9051" i="1"/>
  <c r="AC329" i="1"/>
  <c r="AC3109" i="1"/>
  <c r="AC1190" i="1"/>
  <c r="AC718" i="1"/>
  <c r="AC6620" i="1"/>
  <c r="AC1434" i="1"/>
  <c r="AC6733" i="1"/>
  <c r="AC5146" i="1"/>
  <c r="AC5365" i="1"/>
  <c r="AC9125" i="1"/>
  <c r="AC4076" i="1"/>
  <c r="AC6047" i="1"/>
  <c r="AC6854" i="1"/>
  <c r="AC710" i="1"/>
  <c r="AC5896" i="1"/>
  <c r="AC7242" i="1"/>
  <c r="AC658" i="1"/>
  <c r="AC2537" i="1"/>
  <c r="AC4989" i="1"/>
  <c r="AC9849" i="1"/>
  <c r="AC4469" i="1"/>
  <c r="AC10944" i="1"/>
  <c r="AC4825" i="1"/>
  <c r="AC1973" i="1"/>
  <c r="AC4363" i="1"/>
  <c r="AC9170" i="1"/>
  <c r="AC6763" i="1"/>
  <c r="AC9797" i="1"/>
  <c r="AC9329" i="1"/>
  <c r="AC5696" i="1"/>
  <c r="AC4390" i="1"/>
  <c r="AC555" i="1"/>
  <c r="AC10759" i="1"/>
  <c r="AC5152" i="1"/>
  <c r="AC5968" i="1"/>
  <c r="AC4510" i="1"/>
  <c r="AC5534" i="1"/>
  <c r="AC2093" i="1"/>
  <c r="AC59" i="1"/>
  <c r="AC2746" i="1"/>
  <c r="AC3581" i="1"/>
  <c r="AC8519" i="1"/>
  <c r="AC7261" i="1"/>
  <c r="AC8176" i="1"/>
  <c r="AC1842" i="1"/>
  <c r="AC1663" i="1"/>
  <c r="AC8675" i="1"/>
  <c r="AC10110" i="1"/>
  <c r="AC10401" i="1"/>
  <c r="AC4807" i="1"/>
  <c r="AC6304" i="1"/>
  <c r="AC2466" i="1"/>
  <c r="AC7191" i="1"/>
  <c r="AC9471" i="1"/>
  <c r="AC10580" i="1"/>
  <c r="AC9166" i="1"/>
  <c r="AC5622" i="1"/>
  <c r="AC8916" i="1"/>
  <c r="AC9668" i="1"/>
  <c r="AC3619" i="1"/>
  <c r="AC7256" i="1"/>
  <c r="AC9327" i="1"/>
  <c r="AC367" i="1"/>
  <c r="AC3088" i="1"/>
  <c r="AC4954" i="1"/>
  <c r="AC8541" i="1"/>
  <c r="AC4908" i="1"/>
  <c r="AC9033" i="1"/>
  <c r="AC7648" i="1"/>
  <c r="AC4251" i="1"/>
  <c r="AC4966" i="1"/>
  <c r="AC6963" i="1"/>
  <c r="AC5037" i="1"/>
  <c r="AC4120" i="1"/>
  <c r="AC10054" i="1"/>
  <c r="AC6046" i="1"/>
  <c r="AC4113" i="1"/>
  <c r="AC10710" i="1"/>
  <c r="AC5934" i="1"/>
  <c r="AC11026" i="1"/>
  <c r="AC1686" i="1"/>
  <c r="AC6235" i="1"/>
  <c r="AC7975" i="1"/>
  <c r="AC3150" i="1"/>
  <c r="AC4080" i="1"/>
  <c r="AC10722" i="1"/>
  <c r="AC519" i="1"/>
  <c r="AC5683" i="1"/>
  <c r="AC4894" i="1"/>
  <c r="AC7495" i="1"/>
  <c r="AC4495" i="1"/>
  <c r="AC9786" i="1"/>
  <c r="AC6573" i="1"/>
  <c r="AC4268" i="1"/>
  <c r="AC270" i="1"/>
  <c r="AC6177" i="1"/>
  <c r="AC8654" i="1"/>
  <c r="AC8868" i="1"/>
  <c r="AC2102" i="1"/>
  <c r="AC6462" i="1"/>
  <c r="AC9959" i="1"/>
  <c r="AC6455" i="1"/>
  <c r="AC7574" i="1"/>
  <c r="AC574" i="1"/>
  <c r="AC6279" i="1"/>
  <c r="AC3855" i="1"/>
  <c r="AC1039" i="1"/>
  <c r="AC5015" i="1"/>
  <c r="AC597" i="1"/>
  <c r="AC7579" i="1"/>
  <c r="AC8249" i="1"/>
  <c r="AC6756" i="1"/>
  <c r="AC4471" i="1"/>
  <c r="AC6268" i="1"/>
  <c r="AC6616" i="1"/>
  <c r="AC4312" i="1"/>
  <c r="AC1872" i="1"/>
  <c r="AC6511" i="1"/>
  <c r="AC4902" i="1"/>
  <c r="AC978" i="1"/>
  <c r="AC6398" i="1"/>
  <c r="AC7245" i="1"/>
  <c r="AC1095" i="1"/>
  <c r="AC929" i="1"/>
  <c r="AC9495" i="1"/>
  <c r="AC5294" i="1"/>
  <c r="AC679" i="1"/>
  <c r="AC3253" i="1"/>
  <c r="AC5544" i="1"/>
  <c r="AC203" i="1"/>
  <c r="AC3872" i="1"/>
  <c r="AC7927" i="1"/>
  <c r="AC8827" i="1"/>
  <c r="AC8887" i="1"/>
  <c r="AC1217" i="1"/>
  <c r="AC5988" i="1"/>
  <c r="AC4384" i="1"/>
  <c r="AC4067" i="1"/>
  <c r="AC6249" i="1"/>
  <c r="AC3818" i="1"/>
  <c r="AC7025" i="1"/>
  <c r="AC413" i="1"/>
  <c r="AC4778" i="1"/>
  <c r="AC10664" i="1"/>
  <c r="AC9342" i="1"/>
  <c r="AC6175" i="1"/>
  <c r="AC8993" i="1"/>
  <c r="AC6038" i="1"/>
  <c r="AC3782" i="1"/>
  <c r="AC8343" i="1"/>
  <c r="AC10422" i="1"/>
  <c r="AC1957" i="1"/>
  <c r="AC6607" i="1"/>
  <c r="AC2351" i="1"/>
  <c r="AC8870" i="1"/>
  <c r="AC7457" i="1"/>
  <c r="AC892" i="1"/>
  <c r="AC2042" i="1"/>
  <c r="AC2034" i="1"/>
  <c r="AC533" i="1"/>
  <c r="AC6614" i="1"/>
  <c r="AC2197" i="1"/>
  <c r="AC6442" i="1"/>
  <c r="AC10663" i="1"/>
  <c r="AC3030" i="1"/>
  <c r="AC7928" i="1"/>
  <c r="AC1793" i="1"/>
  <c r="AC4507" i="1"/>
  <c r="AC8120" i="1"/>
  <c r="AC7692" i="1"/>
  <c r="AC335" i="1"/>
  <c r="AC5085" i="1"/>
  <c r="AC7271" i="1"/>
  <c r="AC2501" i="1"/>
  <c r="AC3486" i="1"/>
  <c r="AC782" i="1"/>
  <c r="AC2881" i="1"/>
  <c r="AC7920" i="1"/>
  <c r="AC4625" i="1"/>
  <c r="AC6986" i="1"/>
  <c r="AC1398" i="1"/>
  <c r="AC380" i="1"/>
  <c r="AC10412" i="1"/>
  <c r="AC9298" i="1"/>
  <c r="AC8299" i="1"/>
  <c r="AC410" i="1"/>
  <c r="AC10524" i="1"/>
  <c r="AC8810" i="1"/>
  <c r="AC2635" i="1"/>
  <c r="AC10588" i="1"/>
  <c r="AC9740" i="1"/>
  <c r="AC8757" i="1"/>
  <c r="AC6290" i="1"/>
  <c r="AC10956" i="1"/>
  <c r="AC10747" i="1"/>
  <c r="AC1863" i="1"/>
  <c r="AC5307" i="1"/>
  <c r="AC4066" i="1"/>
  <c r="AC2487" i="1"/>
  <c r="AC10648" i="1"/>
  <c r="AC9130" i="1"/>
  <c r="AC7987" i="1"/>
  <c r="AC7038" i="1"/>
  <c r="AC9939" i="1"/>
  <c r="AC8921" i="1"/>
  <c r="AC7654" i="1"/>
  <c r="AC9445" i="1"/>
  <c r="AC6293" i="1"/>
  <c r="AC7870" i="1"/>
  <c r="AC920" i="1"/>
  <c r="AC10122" i="1"/>
  <c r="AC1282" i="1"/>
  <c r="AC5451" i="1"/>
  <c r="AC9886" i="1"/>
  <c r="AC9462" i="1"/>
  <c r="AC4265" i="1"/>
  <c r="AC5121" i="1"/>
  <c r="AC10025" i="1"/>
  <c r="AC8618" i="1"/>
  <c r="AC3357" i="1"/>
  <c r="AC7389" i="1"/>
  <c r="AC6606" i="1"/>
  <c r="AC6595" i="1"/>
  <c r="AC7782" i="1"/>
  <c r="AC5229" i="1"/>
  <c r="AC1365" i="1"/>
  <c r="AC10557" i="1"/>
  <c r="AC8319" i="1"/>
  <c r="AC9194" i="1"/>
  <c r="AC7247" i="1"/>
  <c r="AC10029" i="1"/>
  <c r="AC10275" i="1"/>
  <c r="AC6328" i="1"/>
  <c r="AC11068" i="1"/>
  <c r="AC6835" i="1"/>
  <c r="AC3882" i="1"/>
  <c r="AC8843" i="1"/>
  <c r="AC10355" i="1"/>
  <c r="AC4671" i="1"/>
  <c r="AC7521" i="1"/>
  <c r="AC766" i="1"/>
  <c r="AC3382" i="1"/>
  <c r="AC4917" i="1"/>
  <c r="AC3656" i="1"/>
  <c r="AC5637" i="1"/>
  <c r="AC7146" i="1"/>
  <c r="AC2961" i="1"/>
  <c r="AC7009" i="1"/>
  <c r="AC6938" i="1"/>
  <c r="AC3538" i="1"/>
  <c r="AC2676" i="1"/>
  <c r="AC9546" i="1"/>
  <c r="AC776" i="1"/>
  <c r="AC4801" i="1"/>
  <c r="AC200" i="1"/>
  <c r="AC1700" i="1"/>
  <c r="AC5463" i="1"/>
  <c r="AC4519" i="1"/>
  <c r="AC5272" i="1"/>
  <c r="AC2074" i="1"/>
  <c r="AC7236" i="1"/>
  <c r="AC6115" i="1"/>
  <c r="AC6425" i="1"/>
  <c r="AC2574" i="1"/>
  <c r="AC2208" i="1"/>
  <c r="AC2378" i="1"/>
  <c r="AC100" i="1"/>
  <c r="AC5091" i="1"/>
  <c r="AC6261" i="1"/>
  <c r="AC3766" i="1"/>
  <c r="AC9149" i="1"/>
  <c r="AC9346" i="1"/>
  <c r="AC1353" i="1"/>
  <c r="AC6005" i="1"/>
  <c r="AC1005" i="1"/>
  <c r="AC3829" i="1"/>
  <c r="AC10906" i="1"/>
  <c r="AC6891" i="1"/>
  <c r="AC4948" i="1"/>
  <c r="AC8484" i="1"/>
  <c r="AC10860" i="1"/>
  <c r="AC1650" i="1"/>
  <c r="AC8028" i="1"/>
  <c r="AC10587" i="1"/>
  <c r="AC2107" i="1"/>
  <c r="AC6677" i="1"/>
  <c r="AC666" i="1"/>
  <c r="AC3325" i="1"/>
  <c r="AC10188" i="1"/>
  <c r="AC1227" i="1"/>
  <c r="AC2077" i="1"/>
  <c r="AC10133" i="1"/>
  <c r="AC10928" i="1"/>
  <c r="AC6342" i="1"/>
  <c r="AC5228" i="1"/>
  <c r="AC4291" i="1"/>
  <c r="AC2965" i="1"/>
  <c r="AC961" i="1"/>
  <c r="AC2728" i="1"/>
  <c r="AC1461" i="1"/>
  <c r="AC5732" i="1"/>
  <c r="AC9989" i="1"/>
  <c r="AC2984" i="1"/>
  <c r="AC8785" i="1"/>
  <c r="AC2079" i="1"/>
  <c r="AC1043" i="1"/>
  <c r="AC5851" i="1"/>
  <c r="AC4215" i="1"/>
  <c r="AC115" i="1"/>
  <c r="AC7359" i="1"/>
  <c r="AC9922" i="1"/>
  <c r="AC6540" i="1"/>
  <c r="AC9779" i="1"/>
  <c r="AC4200" i="1"/>
  <c r="AC6880" i="1"/>
  <c r="AC5533" i="1"/>
  <c r="AC7269" i="1"/>
  <c r="AC9541" i="1"/>
  <c r="AC5643" i="1"/>
  <c r="AC68" i="1"/>
  <c r="AC1829" i="1"/>
  <c r="AC4517" i="1"/>
  <c r="AC9520" i="1"/>
  <c r="AC10504" i="1"/>
  <c r="AC2165" i="1"/>
  <c r="AC3140" i="1"/>
  <c r="AC10597" i="1"/>
  <c r="AC1736" i="1"/>
  <c r="AC5447" i="1"/>
  <c r="AC2306" i="1"/>
  <c r="AC8947" i="1"/>
  <c r="AC10609" i="1"/>
  <c r="AC1867" i="1"/>
  <c r="AC1402" i="1"/>
  <c r="AC10368" i="1"/>
  <c r="AC3350" i="1"/>
  <c r="AC1995" i="1"/>
  <c r="AC1895" i="1"/>
  <c r="AC5975" i="1"/>
  <c r="AC4404" i="1"/>
  <c r="AC5467" i="1"/>
  <c r="AC3526" i="1"/>
  <c r="AC9163" i="1"/>
  <c r="AC7093" i="1"/>
  <c r="AC9522" i="1"/>
  <c r="AC2513" i="1"/>
  <c r="AC2969" i="1"/>
  <c r="AC7660" i="1"/>
  <c r="AC9349" i="1"/>
  <c r="AC5184" i="1"/>
  <c r="AC6987" i="1"/>
  <c r="AC269" i="1"/>
  <c r="AC2242" i="1"/>
  <c r="AC7604" i="1"/>
  <c r="AC8442" i="1"/>
  <c r="AC1389" i="1"/>
  <c r="AC3623" i="1"/>
  <c r="AC860" i="1"/>
  <c r="AC6757" i="1"/>
  <c r="AC132" i="1"/>
  <c r="AC644" i="1"/>
  <c r="AC6562" i="1"/>
  <c r="AC8010" i="1"/>
  <c r="AC3151" i="1"/>
  <c r="AC3306" i="1"/>
  <c r="AC9252" i="1"/>
  <c r="AC3696" i="1"/>
  <c r="AC8339" i="1"/>
  <c r="AC4928" i="1"/>
  <c r="AC4914" i="1"/>
  <c r="AC8658" i="1"/>
  <c r="AC3434" i="1"/>
  <c r="AC7595" i="1"/>
  <c r="AC2342" i="1"/>
  <c r="AC10364" i="1"/>
  <c r="AC10575" i="1"/>
  <c r="AC1837" i="1"/>
  <c r="AC4090" i="1"/>
  <c r="AC4231" i="1"/>
  <c r="AC9712" i="1"/>
  <c r="AC5752" i="1"/>
  <c r="AC10866" i="1"/>
  <c r="AC317" i="1"/>
  <c r="AC5909" i="1"/>
  <c r="AC7531" i="1"/>
  <c r="AC9944" i="1"/>
  <c r="AC11055" i="1"/>
  <c r="AC1483" i="1"/>
  <c r="AC11071" i="1"/>
  <c r="AC1019" i="1"/>
  <c r="AC1723" i="1"/>
  <c r="AC8554" i="1"/>
  <c r="AC4177" i="1"/>
  <c r="AC3340" i="1"/>
  <c r="AC4573" i="1"/>
  <c r="AC5782" i="1"/>
  <c r="AC171" i="1"/>
  <c r="AC4371" i="1"/>
  <c r="AC2530" i="1"/>
  <c r="AC3663" i="1"/>
  <c r="AC3974" i="1"/>
  <c r="AC565" i="1"/>
  <c r="AC2273" i="1"/>
  <c r="AC3954" i="1"/>
  <c r="AC6913" i="1"/>
  <c r="AC7858" i="1"/>
  <c r="AC7421" i="1"/>
  <c r="AC6809" i="1"/>
  <c r="AC3398" i="1"/>
  <c r="AC8459" i="1"/>
  <c r="AC10304" i="1"/>
  <c r="AC8205" i="1"/>
  <c r="AC964" i="1"/>
  <c r="AC2717" i="1"/>
  <c r="AC727" i="1"/>
  <c r="AC4277" i="1"/>
  <c r="AC4424" i="1"/>
  <c r="AC9963" i="1"/>
  <c r="AC9165" i="1"/>
  <c r="AC4196" i="1"/>
  <c r="AC2444" i="1"/>
  <c r="AC28" i="1"/>
  <c r="AC6313" i="1"/>
  <c r="AC2014" i="1"/>
  <c r="AC389" i="1"/>
  <c r="AC7944" i="1"/>
  <c r="AC4515" i="1"/>
  <c r="AC2035" i="1"/>
  <c r="AC759" i="1"/>
  <c r="AC1080" i="1"/>
  <c r="AC7555" i="1"/>
  <c r="AC8768" i="1"/>
  <c r="AC2235" i="1"/>
  <c r="AC4513" i="1"/>
  <c r="AC2656" i="1"/>
  <c r="AC2183" i="1"/>
  <c r="AC6919" i="1"/>
  <c r="AC9968" i="1"/>
  <c r="AC242" i="1"/>
  <c r="AC6642" i="1"/>
  <c r="AC2944" i="1"/>
  <c r="AC2788" i="1"/>
  <c r="AC6917" i="1"/>
  <c r="AC3149" i="1"/>
  <c r="AC5926" i="1"/>
  <c r="AC3005" i="1"/>
  <c r="AC6240" i="1"/>
  <c r="AC616" i="1"/>
  <c r="AC10478" i="1"/>
  <c r="AC10210" i="1"/>
  <c r="AC2697" i="1"/>
  <c r="AC4668" i="1"/>
  <c r="AC5704" i="1"/>
  <c r="AC5406" i="1"/>
  <c r="AC5760" i="1"/>
  <c r="AC772" i="1"/>
  <c r="AC7203" i="1"/>
  <c r="AC2497" i="1"/>
  <c r="AC7981" i="1"/>
  <c r="AC8754" i="1"/>
  <c r="AC8348" i="1"/>
  <c r="AC6248" i="1"/>
  <c r="AC10678" i="1"/>
  <c r="AC8075" i="1"/>
  <c r="AC779" i="1"/>
  <c r="AC5345" i="1"/>
  <c r="AC3353" i="1"/>
  <c r="AC9390" i="1"/>
  <c r="AC1030" i="1"/>
  <c r="AC10712" i="1"/>
  <c r="AC3368" i="1"/>
  <c r="AC7784" i="1"/>
  <c r="AC2637" i="1"/>
  <c r="AC3944" i="1"/>
  <c r="AC1138" i="1"/>
  <c r="AC6191" i="1"/>
  <c r="AC711" i="1"/>
  <c r="AC6507" i="1"/>
  <c r="AC3347" i="1"/>
  <c r="AC8396" i="1"/>
  <c r="AC2508" i="1"/>
  <c r="AC7727" i="1"/>
  <c r="AC5192" i="1"/>
  <c r="AC7632" i="1"/>
  <c r="AC2238" i="1"/>
  <c r="AC10402" i="1"/>
  <c r="AC3431" i="1"/>
  <c r="AC10942" i="1"/>
  <c r="AC1994" i="1"/>
  <c r="AC8507" i="1"/>
  <c r="AC5022" i="1"/>
  <c r="AC1547" i="1"/>
  <c r="AC5762" i="1"/>
  <c r="AC6712" i="1"/>
  <c r="AC3071" i="1"/>
  <c r="AC2263" i="1"/>
  <c r="AC1855" i="1"/>
  <c r="AC2712" i="1"/>
  <c r="AC6340" i="1"/>
  <c r="AC559" i="1"/>
  <c r="AC7082" i="1"/>
  <c r="AC9267" i="1"/>
  <c r="AC9193" i="1"/>
  <c r="AC3469" i="1"/>
  <c r="AC738" i="1"/>
  <c r="AC9268" i="1"/>
  <c r="AC4228" i="1"/>
  <c r="AC4385" i="1"/>
  <c r="AC2791" i="1"/>
  <c r="AC504" i="1"/>
  <c r="AC6487" i="1"/>
  <c r="AC7892" i="1"/>
  <c r="AC10005" i="1"/>
  <c r="AC10326" i="1"/>
  <c r="AC1246" i="1"/>
  <c r="AC3511" i="1"/>
  <c r="AC683" i="1"/>
  <c r="AC652" i="1"/>
  <c r="AC7864" i="1"/>
  <c r="AC6815" i="1"/>
  <c r="AC10973" i="1"/>
  <c r="AC7155" i="1"/>
  <c r="AC9235" i="1"/>
  <c r="AC3963" i="1"/>
  <c r="AC7538" i="1"/>
  <c r="AC2632" i="1"/>
  <c r="AC1191" i="1"/>
  <c r="AC2741" i="1"/>
  <c r="AC8287" i="1"/>
  <c r="AC3264" i="1"/>
  <c r="AC6992" i="1"/>
  <c r="AC6976" i="1"/>
  <c r="AC9860" i="1"/>
  <c r="AC9916" i="1"/>
  <c r="AC4782" i="1"/>
  <c r="AC3838" i="1"/>
  <c r="AC5099" i="1"/>
  <c r="AC5183" i="1"/>
  <c r="AC10868" i="1"/>
  <c r="AC10217" i="1"/>
  <c r="AC5404" i="1"/>
  <c r="AC5141" i="1"/>
  <c r="AC4904" i="1"/>
  <c r="AC7627" i="1"/>
  <c r="AC9373" i="1"/>
  <c r="AC635" i="1"/>
  <c r="AC9283" i="1"/>
  <c r="AC896" i="1"/>
  <c r="AC5877" i="1"/>
  <c r="AC4102" i="1"/>
  <c r="AC4594" i="1"/>
  <c r="AC8563" i="1"/>
  <c r="AC2915" i="1"/>
  <c r="AC3908" i="1"/>
  <c r="AC4574" i="1"/>
  <c r="AC2049" i="1"/>
  <c r="AC2300" i="1"/>
  <c r="AC4951" i="1"/>
  <c r="AC265" i="1"/>
  <c r="AC554" i="1"/>
  <c r="AC5639" i="1"/>
  <c r="AC514" i="1"/>
  <c r="AC1033" i="1"/>
  <c r="AC9365" i="1"/>
  <c r="AC6375" i="1"/>
  <c r="AC4552" i="1"/>
  <c r="AC3815" i="1"/>
  <c r="AC7299" i="1"/>
  <c r="AC9881" i="1"/>
  <c r="AC3686" i="1"/>
  <c r="AC7708" i="1"/>
  <c r="AC1141" i="1"/>
  <c r="AC4320" i="1"/>
  <c r="AC3898" i="1"/>
  <c r="AC5456" i="1"/>
  <c r="AC890" i="1"/>
  <c r="AC5489" i="1"/>
  <c r="AC7468" i="1"/>
  <c r="AC6610" i="1"/>
  <c r="AC1485" i="1"/>
  <c r="AC5878" i="1"/>
  <c r="AC1235" i="1"/>
  <c r="AC5699" i="1"/>
  <c r="AC3629" i="1"/>
  <c r="AC2536" i="1"/>
  <c r="AC9624" i="1"/>
  <c r="AC5816" i="1"/>
  <c r="AC4599" i="1"/>
  <c r="AC5570" i="1"/>
  <c r="AC3536" i="1"/>
  <c r="AC9473" i="1"/>
  <c r="AC5394" i="1"/>
  <c r="AC1134" i="1"/>
  <c r="AC2118" i="1"/>
  <c r="AC2416" i="1"/>
  <c r="AC2519" i="1"/>
  <c r="AC1042" i="1"/>
  <c r="AC3506" i="1"/>
  <c r="AC4380" i="1"/>
  <c r="AC7485" i="1"/>
  <c r="AC10330" i="1"/>
  <c r="AC8612" i="1"/>
  <c r="AC8180" i="1"/>
  <c r="AC11018" i="1"/>
  <c r="AC2050" i="1"/>
  <c r="AC9273" i="1"/>
  <c r="AC1324" i="1"/>
  <c r="AC8089" i="1"/>
  <c r="AC1918" i="1"/>
  <c r="AC9076" i="1"/>
  <c r="AC9305" i="1"/>
  <c r="AC3648" i="1"/>
  <c r="AC9559" i="1"/>
  <c r="AC2891" i="1"/>
  <c r="AC945" i="1"/>
  <c r="AC6714" i="1"/>
  <c r="AC10223" i="1"/>
  <c r="AC2850" i="1"/>
  <c r="AC8236" i="1"/>
  <c r="AC2591" i="1"/>
  <c r="AC9667" i="1"/>
  <c r="AC3685" i="1"/>
  <c r="AC8262" i="1"/>
  <c r="AC5035" i="1"/>
  <c r="AC10233" i="1"/>
  <c r="AC3057" i="1"/>
  <c r="AC5958" i="1"/>
  <c r="AC8836" i="1"/>
  <c r="AC8932" i="1"/>
  <c r="AC5747" i="1"/>
  <c r="AC2304" i="1"/>
  <c r="AC9735" i="1"/>
  <c r="AC2942" i="1"/>
  <c r="AC7805" i="1"/>
  <c r="AC1406" i="1"/>
  <c r="AC4147" i="1"/>
  <c r="AC251" i="1"/>
  <c r="AC632" i="1"/>
  <c r="AC10351" i="1"/>
  <c r="AC6849" i="1"/>
  <c r="AC491" i="1"/>
  <c r="AC11044" i="1"/>
  <c r="AC3951" i="1"/>
  <c r="AC3207" i="1"/>
  <c r="AC7052" i="1"/>
  <c r="AC8402" i="1"/>
  <c r="AC1484" i="1"/>
  <c r="AC10405" i="1"/>
  <c r="AC3866" i="1"/>
  <c r="AC7115" i="1"/>
  <c r="AC10915" i="1"/>
  <c r="AC4410" i="1"/>
  <c r="AC4242" i="1"/>
  <c r="AC4467" i="1"/>
  <c r="AC6010" i="1"/>
  <c r="AC1248" i="1"/>
  <c r="AC267" i="1"/>
  <c r="AC5619" i="1"/>
  <c r="AC9895" i="1"/>
  <c r="AC295" i="1"/>
  <c r="AC5490" i="1"/>
  <c r="AC4787" i="1"/>
  <c r="AC3435" i="1"/>
  <c r="AC4053" i="1"/>
  <c r="AC91" i="1"/>
  <c r="AC6769" i="1"/>
  <c r="AC10297" i="1"/>
  <c r="AC3935" i="1"/>
  <c r="AC5702" i="1"/>
  <c r="AC368" i="1"/>
  <c r="AC543" i="1"/>
  <c r="AC10629" i="1"/>
  <c r="AC7783" i="1"/>
  <c r="AC7294" i="1"/>
  <c r="AC4502" i="1"/>
  <c r="AC197" i="1"/>
  <c r="AC10173" i="1"/>
  <c r="AC4211" i="1"/>
  <c r="AC10196" i="1"/>
  <c r="AC1343" i="1"/>
  <c r="AC602" i="1"/>
  <c r="AC3970" i="1"/>
  <c r="AC8045" i="1"/>
  <c r="AC6744" i="1"/>
  <c r="AC7041" i="1"/>
  <c r="AC10579" i="1"/>
  <c r="AC4403" i="1"/>
  <c r="AC6207" i="1"/>
  <c r="AC5124" i="1"/>
  <c r="AC6325" i="1"/>
  <c r="AC9952" i="1"/>
  <c r="AC173" i="1"/>
  <c r="AC5600" i="1"/>
  <c r="AC107" i="1"/>
  <c r="AC7078" i="1"/>
  <c r="AC6853" i="1"/>
  <c r="AC2546" i="1"/>
  <c r="AC7371" i="1"/>
  <c r="AC3929" i="1"/>
  <c r="AC5819" i="1"/>
  <c r="AC2187" i="1"/>
  <c r="AC8925" i="1"/>
  <c r="AC9205" i="1"/>
  <c r="AC5423" i="1"/>
  <c r="AC1614" i="1"/>
  <c r="AC7046" i="1"/>
  <c r="AC7644" i="1"/>
  <c r="AC7214" i="1"/>
  <c r="AC10562" i="1"/>
  <c r="AC5350" i="1"/>
  <c r="AC395" i="1"/>
  <c r="AC5902" i="1"/>
  <c r="AC6690" i="1"/>
  <c r="AC7218" i="1"/>
  <c r="AC3397" i="1"/>
  <c r="AC2181" i="1"/>
  <c r="AC3544" i="1"/>
  <c r="AC6255" i="1"/>
  <c r="AC4236" i="1"/>
  <c r="AC9896" i="1"/>
  <c r="AC4248" i="1"/>
  <c r="AC7811" i="1"/>
  <c r="AC2951" i="1"/>
  <c r="AC1586" i="1"/>
  <c r="AC1331" i="1"/>
  <c r="AC2699" i="1"/>
  <c r="AC6401" i="1"/>
  <c r="AC4673" i="1"/>
  <c r="AC4780" i="1"/>
  <c r="AC2117" i="1"/>
  <c r="AC3177" i="1"/>
  <c r="AC9674" i="1"/>
  <c r="AC837" i="1"/>
  <c r="AC4376" i="1"/>
  <c r="AC8832" i="1"/>
  <c r="AC2732" i="1"/>
  <c r="AC8828" i="1"/>
  <c r="AC4183" i="1"/>
  <c r="AC6644" i="1"/>
  <c r="AC7599" i="1"/>
  <c r="AC4459" i="1"/>
  <c r="AC3953" i="1"/>
  <c r="AC8212" i="1"/>
  <c r="AC8112" i="1"/>
  <c r="AC5937" i="1"/>
  <c r="AC8710" i="1"/>
  <c r="AC5453" i="1"/>
  <c r="AC1939" i="1"/>
  <c r="AC6965" i="1"/>
  <c r="AC10674" i="1"/>
  <c r="AC1667" i="1"/>
  <c r="AC7842" i="1"/>
  <c r="AC8568" i="1"/>
  <c r="AC1594" i="1"/>
  <c r="AC3191" i="1"/>
  <c r="AC10744" i="1"/>
  <c r="AC141" i="1"/>
  <c r="AC8190" i="1"/>
  <c r="AC4662" i="1"/>
  <c r="AC2463" i="1"/>
  <c r="AC4224" i="1"/>
  <c r="AC9690" i="1"/>
  <c r="AC9494" i="1"/>
  <c r="AC8394" i="1"/>
  <c r="AC7940" i="1"/>
  <c r="AC8097" i="1"/>
  <c r="AC6518" i="1"/>
  <c r="AC10140" i="1"/>
  <c r="AC8582" i="1"/>
  <c r="AC9704" i="1"/>
  <c r="AC5715" i="1"/>
  <c r="AC5236" i="1"/>
  <c r="AC9906" i="1"/>
  <c r="AC10705" i="1"/>
  <c r="AC11050" i="1"/>
  <c r="AC10823" i="1"/>
  <c r="AC8418" i="1"/>
  <c r="AC2058" i="1"/>
  <c r="AC3753" i="1"/>
  <c r="AC13" i="1"/>
  <c r="AC4536" i="1"/>
  <c r="AC10612" i="1"/>
  <c r="AC4292" i="1"/>
  <c r="AC1852" i="1"/>
  <c r="AC2490" i="1"/>
  <c r="AC8929" i="1"/>
  <c r="AC461" i="1"/>
  <c r="AC6960" i="1"/>
  <c r="AC4835" i="1"/>
  <c r="AC2869" i="1"/>
  <c r="AC6359" i="1"/>
  <c r="AC8359" i="1"/>
  <c r="AC10996" i="1"/>
  <c r="AC1621" i="1"/>
  <c r="AC246" i="1"/>
  <c r="AC7117" i="1"/>
  <c r="AC8334" i="1"/>
  <c r="AC9155" i="1"/>
  <c r="AC10590" i="1"/>
  <c r="AC9300" i="1"/>
  <c r="AC10180" i="1"/>
  <c r="AC481" i="1"/>
  <c r="AC8372" i="1"/>
  <c r="AC10084" i="1"/>
  <c r="AC8863" i="1"/>
  <c r="AC4965" i="1"/>
  <c r="AC10989" i="1"/>
  <c r="AC8591" i="1"/>
  <c r="AC3369" i="1"/>
  <c r="AC2768" i="1"/>
  <c r="AC9270" i="1"/>
  <c r="AC1996" i="1"/>
  <c r="AC5638" i="1"/>
  <c r="AC2478" i="1"/>
  <c r="AC2562" i="1"/>
  <c r="AC3814" i="1"/>
  <c r="AC6378" i="1"/>
  <c r="AC7572" i="1"/>
  <c r="AC5454" i="1"/>
  <c r="AC1198" i="1"/>
  <c r="AC6048" i="1"/>
  <c r="AC2015" i="1"/>
  <c r="AC10986" i="1"/>
  <c r="AC10127" i="1"/>
  <c r="AC6890" i="1"/>
  <c r="AC2327" i="1"/>
  <c r="AC4544" i="1"/>
  <c r="AC6603" i="1"/>
  <c r="AC1769" i="1"/>
  <c r="AC3199" i="1"/>
  <c r="AC1881" i="1"/>
  <c r="AC10916" i="1"/>
  <c r="AC3274" i="1"/>
  <c r="AC2803" i="1"/>
  <c r="AC1195" i="1"/>
  <c r="AC9824" i="1"/>
  <c r="AC1436" i="1"/>
  <c r="AC8890" i="1"/>
  <c r="AC10600" i="1"/>
  <c r="AC2308" i="1"/>
  <c r="AC9336" i="1"/>
  <c r="AC3119" i="1"/>
  <c r="AC8540" i="1"/>
  <c r="AC7378" i="1"/>
  <c r="AC5745" i="1"/>
  <c r="AC8829" i="1"/>
  <c r="AC7917" i="1"/>
  <c r="AC6395" i="1"/>
  <c r="AC9776" i="1"/>
  <c r="AC1115" i="1"/>
  <c r="AC6239" i="1"/>
  <c r="AC3470" i="1"/>
  <c r="AC8504" i="1"/>
  <c r="AC7645" i="1"/>
  <c r="AC480" i="1"/>
  <c r="AC5476" i="1"/>
  <c r="AC4037" i="1"/>
  <c r="AC6715" i="1"/>
  <c r="AC8969" i="1"/>
  <c r="AC4444" i="1"/>
  <c r="AC1628" i="1"/>
  <c r="AC3354" i="1"/>
  <c r="AC7753" i="1"/>
  <c r="AC6955" i="1"/>
  <c r="AC5666" i="1"/>
  <c r="AC3539" i="1"/>
  <c r="AC4930" i="1"/>
  <c r="AC4127" i="1"/>
  <c r="AC1608" i="1"/>
  <c r="AC640" i="1"/>
  <c r="AC7290" i="1"/>
  <c r="AC8632" i="1"/>
  <c r="AC9918" i="1"/>
  <c r="AC1340" i="1"/>
  <c r="AC4534" i="1"/>
  <c r="AC6875" i="1"/>
  <c r="AC4866" i="1"/>
  <c r="AC5140" i="1"/>
  <c r="AC2700" i="1"/>
  <c r="AC1285" i="1"/>
  <c r="AC4696" i="1"/>
  <c r="AC3457" i="1"/>
  <c r="AC8427" i="1"/>
  <c r="AC10" i="1"/>
  <c r="AC4193" i="1"/>
  <c r="AC6558" i="1"/>
  <c r="AC6674" i="1"/>
  <c r="AC10382" i="1"/>
  <c r="AC10356" i="1"/>
  <c r="AC10731" i="1"/>
  <c r="AC11000" i="1"/>
  <c r="AC73" i="1"/>
  <c r="AC9185" i="1"/>
  <c r="AC4101" i="1"/>
  <c r="AC1068" i="1"/>
  <c r="AC1820" i="1"/>
  <c r="AC4628" i="1"/>
  <c r="AC6077" i="1"/>
  <c r="AC9957" i="1"/>
  <c r="AC627" i="1"/>
  <c r="AC820" i="1"/>
  <c r="AC8284" i="1"/>
  <c r="AC7423" i="1"/>
  <c r="AC9887" i="1"/>
  <c r="AC1504" i="1"/>
  <c r="AC1538" i="1"/>
  <c r="AC6446" i="1"/>
  <c r="AC2485" i="1"/>
  <c r="AC1911" i="1"/>
  <c r="AC1470" i="1"/>
  <c r="AC10733" i="1"/>
  <c r="AC2674" i="1"/>
  <c r="AC5809" i="1"/>
  <c r="AC1579" i="1"/>
  <c r="AC1727" i="1"/>
  <c r="AC3373" i="1"/>
  <c r="AC8943" i="1"/>
  <c r="AC3059" i="1"/>
  <c r="AC6417" i="1"/>
  <c r="AC5616" i="1"/>
  <c r="AC8677" i="1"/>
  <c r="AC7959" i="1"/>
  <c r="AC1292" i="1"/>
  <c r="AC10366" i="1"/>
  <c r="AC8290" i="1"/>
  <c r="AC6766" i="1"/>
  <c r="AC2701" i="1"/>
  <c r="AC5403" i="1"/>
  <c r="AC1269" i="1"/>
  <c r="AC716" i="1"/>
  <c r="AC2541" i="1"/>
  <c r="AC8664" i="1"/>
  <c r="AC1234" i="1"/>
  <c r="AC9481" i="1"/>
  <c r="AC7566" i="1"/>
  <c r="AC2450" i="1"/>
  <c r="AC6252" i="1"/>
  <c r="AC5737" i="1"/>
  <c r="AC2967" i="1"/>
  <c r="AC2046" i="1"/>
  <c r="AC2662" i="1"/>
  <c r="AC10820" i="1"/>
  <c r="AC673" i="1"/>
  <c r="AC3220" i="1"/>
  <c r="AC5367" i="1"/>
  <c r="AC8815" i="1"/>
  <c r="AC3672" i="1"/>
  <c r="AC8193" i="1"/>
  <c r="AC84" i="1"/>
  <c r="AC5129" i="1"/>
  <c r="AC6826" i="1"/>
  <c r="AC6211" i="1"/>
  <c r="AC1229" i="1"/>
  <c r="AC5750" i="1"/>
  <c r="AC4304" i="1"/>
  <c r="AC10288" i="1"/>
  <c r="AC10624" i="1"/>
  <c r="AC3035" i="1"/>
  <c r="AC7547" i="1"/>
  <c r="AC8781" i="1"/>
  <c r="AC6865" i="1"/>
  <c r="AC8606" i="1"/>
  <c r="AC9101" i="1"/>
  <c r="AC3674" i="1"/>
  <c r="AC8406" i="1"/>
  <c r="AC3451" i="1"/>
  <c r="AC1459" i="1"/>
  <c r="AC8542" i="1"/>
  <c r="AC7406" i="1"/>
  <c r="AC8226" i="1"/>
  <c r="AC9850" i="1"/>
  <c r="AC9060" i="1"/>
  <c r="AC2310" i="1"/>
  <c r="AC4535" i="1"/>
  <c r="AC6057" i="1"/>
  <c r="AC4769" i="1"/>
  <c r="AC7947" i="1"/>
  <c r="AC9982" i="1"/>
  <c r="AC8615" i="1"/>
  <c r="AC5168" i="1"/>
  <c r="AC1382" i="1"/>
  <c r="AC2199" i="1"/>
  <c r="AC3016" i="1"/>
  <c r="AC6637" i="1"/>
  <c r="AC7186" i="1"/>
  <c r="AC1127" i="1"/>
  <c r="AC3304" i="1"/>
  <c r="AC3136" i="1"/>
  <c r="AC10203" i="1"/>
  <c r="AC5006" i="1"/>
  <c r="AC1574" i="1"/>
  <c r="AC8763" i="1"/>
  <c r="AC3734" i="1"/>
  <c r="AC2663" i="1"/>
  <c r="AC6774" i="1"/>
  <c r="AC401" i="1"/>
  <c r="AC8970" i="1"/>
  <c r="AC4286" i="1"/>
  <c r="AC4744" i="1"/>
  <c r="AC8147" i="1"/>
  <c r="AC2175" i="1"/>
  <c r="AC3603" i="1"/>
  <c r="AC8253" i="1"/>
  <c r="AC361" i="1"/>
  <c r="AC8134" i="1"/>
  <c r="AC4772" i="1"/>
  <c r="AC4405" i="1"/>
  <c r="AC8967" i="1"/>
  <c r="AC10181" i="1"/>
  <c r="AC5945" i="1"/>
  <c r="AC4323" i="1"/>
  <c r="AC7426" i="1"/>
  <c r="AC6409" i="1"/>
  <c r="AC4795" i="1"/>
  <c r="AC6728" i="1"/>
  <c r="AC4306" i="1"/>
  <c r="AC1124" i="1"/>
  <c r="AC10785" i="1"/>
  <c r="AC10534" i="1"/>
  <c r="AC1084" i="1"/>
  <c r="AC8881" i="1"/>
  <c r="AC3510" i="1"/>
  <c r="AC1451" i="1"/>
  <c r="AC9463" i="1"/>
  <c r="AC4848" i="1"/>
  <c r="AC1904" i="1"/>
  <c r="AC6832" i="1"/>
  <c r="AC30" i="1"/>
  <c r="AC5096" i="1"/>
  <c r="AC8751" i="1"/>
  <c r="AC8234" i="1"/>
  <c r="AC3228" i="1"/>
  <c r="AC5691" i="1"/>
  <c r="AC9526" i="1"/>
  <c r="AC2301" i="1"/>
  <c r="AC7768" i="1"/>
  <c r="AC7818" i="1"/>
  <c r="AC3788" i="1"/>
  <c r="AC4504" i="1"/>
  <c r="AC444" i="1"/>
  <c r="AC10321" i="1"/>
  <c r="AC9287" i="1"/>
  <c r="AC9909" i="1"/>
  <c r="AC9513" i="1"/>
  <c r="AC60" i="1"/>
  <c r="AC5667" i="1"/>
  <c r="AC8114" i="1"/>
  <c r="AC9956" i="1"/>
  <c r="AC10387" i="1"/>
  <c r="AC7489" i="1"/>
  <c r="AC4873" i="1"/>
  <c r="AC6343" i="1"/>
  <c r="AC6632" i="1"/>
  <c r="AC2843" i="1"/>
  <c r="AC10869" i="1"/>
  <c r="AC4944" i="1"/>
  <c r="AC5624" i="1"/>
  <c r="AC7151" i="1"/>
  <c r="AC9921" i="1"/>
  <c r="AC7924" i="1"/>
  <c r="AC3287" i="1"/>
  <c r="AC5979" i="1"/>
  <c r="AC5528" i="1"/>
  <c r="AC5355" i="1"/>
  <c r="AC10105" i="1"/>
  <c r="AC289" i="1"/>
  <c r="AC1577" i="1"/>
  <c r="AC455" i="1"/>
  <c r="AC2373" i="1"/>
  <c r="AC868" i="1"/>
  <c r="AC7775" i="1"/>
  <c r="AC6499" i="1"/>
  <c r="AC5707" i="1"/>
  <c r="AC7424" i="1"/>
  <c r="AC4924" i="1"/>
  <c r="AC6162" i="1"/>
  <c r="AC6673" i="1"/>
  <c r="AC580" i="1"/>
  <c r="AC5119" i="1"/>
  <c r="AC10477" i="1"/>
  <c r="AC5899" i="1"/>
  <c r="AC4759" i="1"/>
  <c r="AC795" i="1"/>
  <c r="AC4661" i="1"/>
  <c r="AC8156" i="1"/>
  <c r="AC8330" i="1"/>
  <c r="AC9757" i="1"/>
  <c r="AC11073" i="1"/>
  <c r="AC7512" i="1"/>
  <c r="AC7988" i="1"/>
  <c r="AC4851" i="1"/>
  <c r="AC5203" i="1"/>
  <c r="AC1568" i="1"/>
  <c r="AC3697" i="1"/>
  <c r="AC3020" i="1"/>
  <c r="AC6636" i="1"/>
  <c r="AC8980" i="1"/>
  <c r="AC62" i="1"/>
  <c r="AC2972" i="1"/>
  <c r="AC89" i="1"/>
  <c r="AC9381" i="1"/>
  <c r="AC1363" i="1"/>
  <c r="AC2955" i="1"/>
  <c r="AC566" i="1"/>
  <c r="AC2202" i="1"/>
  <c r="AC3276" i="1"/>
  <c r="AC763" i="1"/>
  <c r="AC3488" i="1"/>
  <c r="AC6989" i="1"/>
  <c r="AC4676" i="1"/>
  <c r="AC8974" i="1"/>
  <c r="AC3851" i="1"/>
  <c r="AC578" i="1"/>
  <c r="AC841" i="1"/>
  <c r="AC4187" i="1"/>
  <c r="AC3321" i="1"/>
  <c r="AC6655" i="1"/>
  <c r="AC5584" i="1"/>
  <c r="AC8641" i="1"/>
  <c r="AC6552" i="1"/>
  <c r="AC5519" i="1"/>
  <c r="AC3332" i="1"/>
  <c r="AC8311" i="1"/>
  <c r="AC10036" i="1"/>
  <c r="AC3597" i="1"/>
  <c r="AC4796" i="1"/>
  <c r="AC10424" i="1"/>
  <c r="AC3481" i="1"/>
  <c r="AC8064" i="1"/>
  <c r="AC7365" i="1"/>
  <c r="AC7086" i="1"/>
  <c r="AC3439" i="1"/>
  <c r="AC8487" i="1"/>
  <c r="AC1762" i="1"/>
  <c r="AC2874" i="1"/>
  <c r="AC7836" i="1"/>
  <c r="AC4726" i="1"/>
  <c r="AC8044" i="1"/>
  <c r="AC8500" i="1"/>
  <c r="AC10298" i="1"/>
  <c r="AC1490" i="1"/>
  <c r="AC3438" i="1"/>
  <c r="AC7032" i="1"/>
  <c r="AC3519" i="1"/>
  <c r="AC9049" i="1"/>
  <c r="AC10949" i="1"/>
  <c r="AC257" i="1"/>
  <c r="AC1580" i="1"/>
  <c r="AC1096" i="1"/>
  <c r="AC5508" i="1"/>
  <c r="AC1437" i="1"/>
  <c r="AC2912" i="1"/>
  <c r="AC2283" i="1"/>
  <c r="AC6811" i="1"/>
  <c r="AC9345" i="1"/>
  <c r="AC10277" i="1"/>
  <c r="AC8228" i="1"/>
  <c r="AC8741" i="1"/>
  <c r="AC4061" i="1"/>
  <c r="AC5278" i="1"/>
  <c r="AC9750" i="1"/>
  <c r="AC3265" i="1"/>
  <c r="AC10862" i="1"/>
  <c r="AC2681" i="1"/>
  <c r="AC6894" i="1"/>
  <c r="AC5674" i="1"/>
  <c r="AC10070" i="1"/>
  <c r="AC9578" i="1"/>
  <c r="AC8115" i="1"/>
  <c r="AC1090" i="1"/>
  <c r="AC6546" i="1"/>
  <c r="AC4040" i="1"/>
  <c r="AC1788" i="1"/>
  <c r="AC10638" i="1"/>
  <c r="AC1426" i="1"/>
  <c r="AC6241" i="1"/>
  <c r="AC2509" i="1"/>
  <c r="AC3868" i="1"/>
  <c r="AC8301" i="1"/>
  <c r="AC1861" i="1"/>
  <c r="AC8361" i="1"/>
  <c r="AC80" i="1"/>
  <c r="AC4478" i="1"/>
  <c r="AC7346" i="1"/>
  <c r="AC371" i="1"/>
  <c r="AC2557" i="1"/>
  <c r="AC10829" i="1"/>
  <c r="AC3476" i="1"/>
  <c r="AC7893" i="1"/>
  <c r="AC2647" i="1"/>
  <c r="AC3556" i="1"/>
  <c r="AC6789" i="1"/>
  <c r="AC9763" i="1"/>
  <c r="AC5501" i="1"/>
  <c r="AC7410" i="1"/>
  <c r="AC2907" i="1"/>
  <c r="AC10786" i="1"/>
  <c r="AC8175" i="1"/>
  <c r="AC9064" i="1"/>
  <c r="AC2654" i="1"/>
  <c r="AC6470" i="1"/>
  <c r="AC6706" i="1"/>
  <c r="AC10092" i="1"/>
  <c r="AC7007" i="1"/>
  <c r="AC4809" i="1"/>
  <c r="AC9296" i="1"/>
  <c r="AC2607" i="1"/>
  <c r="AC7758" i="1"/>
  <c r="AC11008" i="1"/>
  <c r="AC3458" i="1"/>
  <c r="AC2583" i="1"/>
  <c r="AC9755" i="1"/>
  <c r="AC6932" i="1"/>
  <c r="AC6212" i="1"/>
  <c r="AC7190" i="1"/>
  <c r="AC6734" i="1"/>
  <c r="AC5576" i="1"/>
  <c r="AC2798" i="1"/>
  <c r="AC7080" i="1"/>
  <c r="AC9707" i="1"/>
  <c r="AC5319" i="1"/>
  <c r="AC5965" i="1"/>
  <c r="AC9844" i="1"/>
  <c r="AC2410" i="1"/>
  <c r="AC1058" i="1"/>
  <c r="AC8805" i="1"/>
  <c r="AC6086" i="1"/>
  <c r="AC5012" i="1"/>
  <c r="AC9723" i="1"/>
  <c r="AC10783" i="1"/>
  <c r="AC6628" i="1"/>
  <c r="AC6111" i="1"/>
  <c r="AC2245" i="1"/>
  <c r="AC1976" i="1"/>
  <c r="AC9822" i="1"/>
  <c r="AC10238" i="1"/>
  <c r="AC3186" i="1"/>
  <c r="AC10801" i="1"/>
  <c r="AC3102" i="1"/>
  <c r="AC9039" i="1"/>
  <c r="AC7201" i="1"/>
  <c r="AC8409" i="1"/>
  <c r="AC5684" i="1"/>
  <c r="AC1003" i="1"/>
  <c r="AC9383" i="1"/>
  <c r="AC5840" i="1"/>
  <c r="AC9148" i="1"/>
  <c r="AC230" i="1"/>
  <c r="AC5083" i="1"/>
  <c r="AC3713" i="1"/>
  <c r="AC11066" i="1"/>
  <c r="AC8172" i="1"/>
  <c r="AC2397" i="1"/>
  <c r="AC1070" i="1"/>
  <c r="AC10762" i="1"/>
  <c r="AC4109" i="1"/>
  <c r="AC8888" i="1"/>
  <c r="AC3588" i="1"/>
  <c r="AC8948" i="1"/>
  <c r="AC677" i="1"/>
  <c r="AC10206" i="1"/>
  <c r="AC3959" i="1"/>
  <c r="AC2921" i="1"/>
  <c r="AC5000" i="1"/>
  <c r="AC900" i="1"/>
  <c r="AC7593" i="1"/>
  <c r="AC2520" i="1"/>
  <c r="AC4916" i="1"/>
  <c r="AC10050" i="1"/>
  <c r="AC9582" i="1"/>
  <c r="AC6831" i="1"/>
  <c r="AC6597" i="1"/>
  <c r="AC6338" i="1"/>
  <c r="AC2734" i="1"/>
  <c r="AC10914" i="1"/>
  <c r="AC3736" i="1"/>
  <c r="AC3107" i="1"/>
  <c r="AC10003" i="1"/>
  <c r="AC7336" i="1"/>
  <c r="AC5387" i="1"/>
  <c r="AC643" i="1"/>
  <c r="AC1028" i="1"/>
  <c r="AC7606" i="1"/>
  <c r="AC5841" i="1"/>
  <c r="AC9093" i="1"/>
  <c r="AC7850" i="1"/>
  <c r="AC9534" i="1"/>
  <c r="AC482" i="1"/>
  <c r="AC10286" i="1"/>
  <c r="AC3655" i="1"/>
  <c r="AC5385" i="1"/>
  <c r="AC5133" i="1"/>
  <c r="AC3163" i="1"/>
  <c r="AC8357" i="1"/>
  <c r="AC9469" i="1"/>
  <c r="AC2403" i="1"/>
  <c r="AC2859" i="1"/>
  <c r="AC4634" i="1"/>
  <c r="AC5004" i="1"/>
  <c r="AC5650" i="1"/>
  <c r="AC119" i="1"/>
  <c r="AC4165" i="1"/>
  <c r="AC5063" i="1"/>
  <c r="AC343" i="1"/>
  <c r="AC8997" i="1"/>
  <c r="AC352" i="1"/>
  <c r="AC1433" i="1"/>
  <c r="AC10033" i="1"/>
  <c r="AC5615" i="1"/>
  <c r="AC8818" i="1"/>
  <c r="AC9636" i="1"/>
  <c r="AC7698" i="1"/>
  <c r="AC7207" i="1"/>
  <c r="AC3270" i="1"/>
  <c r="AC7482" i="1"/>
  <c r="AC6421" i="1"/>
  <c r="AC11042" i="1"/>
  <c r="AC9022" i="1"/>
  <c r="AC3407" i="1"/>
  <c r="AC6700" i="1"/>
  <c r="AC5627" i="1"/>
  <c r="AC10354" i="1"/>
  <c r="AC4212" i="1"/>
  <c r="AC3999" i="1"/>
  <c r="AC8352" i="1"/>
  <c r="AC3046" i="1"/>
  <c r="AC9382" i="1"/>
  <c r="AC9291" i="1"/>
  <c r="AC4865" i="1"/>
  <c r="AC10146" i="1"/>
  <c r="AC6157" i="1"/>
  <c r="AC7720" i="1"/>
  <c r="AC9423" i="1"/>
  <c r="AC8580" i="1"/>
  <c r="AC8353" i="1"/>
  <c r="AC7900" i="1"/>
  <c r="AC4528" i="1"/>
  <c r="AC7974" i="1"/>
  <c r="AC9050" i="1"/>
  <c r="AC5100" i="1"/>
  <c r="AC1535" i="1"/>
  <c r="AC8892" i="1"/>
  <c r="AC1721" i="1"/>
  <c r="AC9157" i="1"/>
  <c r="AC10383" i="1"/>
  <c r="AC8020" i="1"/>
  <c r="AC10692" i="1"/>
  <c r="AC5373" i="1"/>
  <c r="AC7757" i="1"/>
  <c r="AC3278" i="1"/>
  <c r="AC9818" i="1"/>
  <c r="AC3137" i="1"/>
  <c r="AC1698" i="1"/>
  <c r="AC2376" i="1"/>
  <c r="AC9632" i="1"/>
  <c r="AC6631" i="1"/>
  <c r="AC8315" i="1"/>
  <c r="AC2424" i="1"/>
  <c r="AC9103" i="1"/>
  <c r="AC9838" i="1"/>
  <c r="AC7174" i="1"/>
  <c r="AC4947" i="1"/>
  <c r="AC7353" i="1"/>
  <c r="AC4103" i="1"/>
  <c r="AC724" i="1"/>
  <c r="AC2461" i="1"/>
  <c r="AC10880" i="1"/>
  <c r="AC5411" i="1"/>
  <c r="AC4022" i="1"/>
  <c r="AC6611" i="1"/>
  <c r="AC9984" i="1"/>
  <c r="AC9919" i="1"/>
  <c r="AC309" i="1"/>
  <c r="AC4073" i="1"/>
  <c r="AC10604" i="1"/>
  <c r="AC2404" i="1"/>
  <c r="AC2740" i="1"/>
  <c r="AC2786" i="1"/>
  <c r="AC6125" i="1"/>
  <c r="AC9019" i="1"/>
  <c r="AC1225" i="1"/>
  <c r="AC8501" i="1"/>
  <c r="AC4359" i="1"/>
  <c r="AC9047" i="1"/>
  <c r="AC6969" i="1"/>
  <c r="AC10761" i="1"/>
  <c r="AC9362" i="1"/>
  <c r="AC7510" i="1"/>
  <c r="AC9655" i="1"/>
  <c r="AC9778" i="1"/>
  <c r="AC3827" i="1"/>
  <c r="AC6717" i="1"/>
  <c r="AC10888" i="1"/>
  <c r="AC1366" i="1"/>
  <c r="AC1712" i="1"/>
  <c r="AC1834" i="1"/>
  <c r="AC7601" i="1"/>
  <c r="AC4327" i="1"/>
  <c r="AC10434" i="1"/>
  <c r="AC166" i="1"/>
  <c r="AC5675" i="1"/>
  <c r="AC4829" i="1"/>
  <c r="AC1111" i="1"/>
  <c r="AC4711" i="1"/>
  <c r="AC667" i="1"/>
  <c r="AC3582" i="1"/>
  <c r="AC9702" i="1"/>
  <c r="AC3583" i="1"/>
  <c r="AC4493" i="1"/>
  <c r="AC1531" i="1"/>
  <c r="AC6940" i="1"/>
  <c r="AC4763" i="1"/>
  <c r="AC7993" i="1"/>
  <c r="AC7638" i="1"/>
  <c r="AC10686" i="1"/>
  <c r="AC400" i="1"/>
  <c r="AC2180" i="1"/>
  <c r="AC6208" i="1"/>
  <c r="AC6873" i="1"/>
  <c r="AC9687" i="1"/>
  <c r="AC10737" i="1"/>
  <c r="AC2578" i="1"/>
  <c r="AC4771" i="1"/>
  <c r="AC2173" i="1"/>
  <c r="AC2614" i="1"/>
  <c r="AC2844" i="1"/>
  <c r="AC8777" i="1"/>
  <c r="AC9318" i="1"/>
  <c r="AC3275" i="1"/>
  <c r="AC7999" i="1"/>
  <c r="AC6904" i="1"/>
  <c r="AC196" i="1"/>
  <c r="AC8705" i="1"/>
  <c r="AC5370" i="1"/>
  <c r="AC9954" i="1"/>
  <c r="AC8083" i="1"/>
  <c r="AC8548" i="1"/>
  <c r="AC9743" i="1"/>
  <c r="AC4933" i="1"/>
  <c r="AC9472" i="1"/>
  <c r="AC9752" i="1"/>
  <c r="AC5068" i="1"/>
  <c r="AC4724" i="1"/>
  <c r="AC2725" i="1"/>
  <c r="AC1836" i="1"/>
  <c r="AC10825" i="1"/>
  <c r="AC3593" i="1"/>
  <c r="AC10429" i="1"/>
  <c r="AC7564" i="1"/>
  <c r="AC405" i="1"/>
  <c r="AC10933" i="1"/>
  <c r="AC11051" i="1"/>
  <c r="AC819" i="1"/>
  <c r="AC10960" i="1"/>
  <c r="AC9104" i="1"/>
  <c r="AC8210" i="1"/>
  <c r="AC9634" i="1"/>
  <c r="AC11084" i="1"/>
  <c r="AC10340" i="1"/>
  <c r="AC10287" i="1"/>
  <c r="AC8458" i="1"/>
  <c r="AC6320" i="1"/>
  <c r="AC2357" i="1"/>
  <c r="AC6871" i="1"/>
  <c r="AC10426" i="1"/>
  <c r="AC9340" i="1"/>
  <c r="AC9724" i="1"/>
  <c r="AC2538" i="1"/>
  <c r="AC3093" i="1"/>
  <c r="AC7493" i="1"/>
  <c r="AC9775" i="1"/>
  <c r="AC10243" i="1"/>
  <c r="AC9290" i="1"/>
  <c r="AC7054" i="1"/>
  <c r="AC10117" i="1"/>
  <c r="AC8001" i="1"/>
  <c r="AC3692" i="1"/>
  <c r="AC4546" i="1"/>
  <c r="AC4598" i="1"/>
  <c r="AC3843" i="1"/>
  <c r="AC9641" i="1"/>
  <c r="AC3211" i="1"/>
  <c r="AC3555" i="1"/>
  <c r="AC2011" i="1"/>
  <c r="AC9825" i="1"/>
  <c r="AC7695" i="1"/>
  <c r="AC9744" i="1"/>
  <c r="AC151" i="1"/>
  <c r="AC1847" i="1"/>
  <c r="AC6311" i="1"/>
  <c r="AC10541" i="1"/>
  <c r="AC2987" i="1"/>
  <c r="AC7250" i="1"/>
  <c r="AC7971" i="1"/>
  <c r="AC81" i="1"/>
  <c r="AC9932" i="1"/>
  <c r="AC1395" i="1"/>
  <c r="AC7539" i="1"/>
  <c r="AC7118" i="1"/>
  <c r="AC8636" i="1"/>
  <c r="AC4816" i="1"/>
  <c r="AC2435" i="1"/>
  <c r="AC5832" i="1"/>
  <c r="AC1120" i="1"/>
  <c r="AC8346" i="1"/>
  <c r="AC3217" i="1"/>
  <c r="AC898" i="1"/>
  <c r="AC9621" i="1"/>
  <c r="AC3497" i="1"/>
  <c r="AC4361" i="1"/>
  <c r="AC8694" i="1"/>
  <c r="AC6200" i="1"/>
  <c r="AC8952" i="1"/>
  <c r="AC5966" i="1"/>
  <c r="AC10995" i="1"/>
  <c r="AC5557" i="1"/>
  <c r="AC5822" i="1"/>
  <c r="AC9137" i="1"/>
  <c r="AC5157" i="1"/>
  <c r="AC406" i="1"/>
  <c r="AC8630" i="1"/>
  <c r="AC2065" i="1"/>
  <c r="AC726" i="1"/>
  <c r="AC9027" i="1"/>
  <c r="AC4913" i="1"/>
  <c r="AC6040" i="1"/>
  <c r="AC9256" i="1"/>
  <c r="AC10670" i="1"/>
  <c r="AC10832" i="1"/>
  <c r="AC6590" i="1"/>
  <c r="AC10711" i="1"/>
  <c r="AC3801" i="1"/>
  <c r="AC8241" i="1"/>
  <c r="AC2529" i="1"/>
  <c r="AC5311" i="1"/>
  <c r="AC6767" i="1"/>
  <c r="AC9626" i="1"/>
  <c r="AC9550" i="1"/>
  <c r="AC4846" i="1"/>
  <c r="AC9209" i="1"/>
  <c r="AC10294" i="1"/>
  <c r="AC4395" i="1"/>
  <c r="AC3780" i="1"/>
  <c r="AC5661" i="1"/>
  <c r="AC4889" i="1"/>
  <c r="AC4977" i="1"/>
  <c r="AC8842" i="1"/>
  <c r="AC4532" i="1"/>
  <c r="AC5017" i="1"/>
  <c r="AC8479" i="1"/>
  <c r="AC8961" i="1"/>
  <c r="AC10639" i="1"/>
  <c r="AC2453" i="1"/>
  <c r="AC8584" i="1"/>
  <c r="AC4717" i="1"/>
  <c r="AC5524" i="1"/>
  <c r="AC609" i="1"/>
  <c r="AC8719" i="1"/>
  <c r="AC11085" i="1"/>
  <c r="AC7435" i="1"/>
  <c r="AC3598" i="1"/>
  <c r="AC2447" i="1"/>
  <c r="AC3657" i="1"/>
  <c r="AC3945" i="1"/>
  <c r="AC998" i="1"/>
  <c r="AC3635" i="1"/>
  <c r="AC8288" i="1"/>
  <c r="AC2548" i="1"/>
  <c r="AC10725" i="1"/>
  <c r="AC10347" i="1"/>
  <c r="AC4218" i="1"/>
  <c r="AC4882" i="1"/>
  <c r="AC751" i="1"/>
  <c r="AC9788" i="1"/>
  <c r="AC9665" i="1"/>
  <c r="AC11029" i="1"/>
  <c r="AC7898" i="1"/>
  <c r="AC6407" i="1"/>
  <c r="AC8660" i="1"/>
  <c r="AC3795" i="1"/>
  <c r="AC152" i="1"/>
  <c r="AC4840" i="1"/>
  <c r="AC843" i="1"/>
  <c r="AC10850" i="1"/>
  <c r="AC4909" i="1"/>
  <c r="AC9861" i="1"/>
  <c r="AC7107" i="1"/>
  <c r="AC4885" i="1"/>
  <c r="AC2754" i="1"/>
  <c r="AC8215" i="1"/>
  <c r="AC10849" i="1"/>
  <c r="AC10137" i="1"/>
  <c r="AC6367" i="1"/>
  <c r="AC6306" i="1"/>
  <c r="AC5876" i="1"/>
  <c r="AC5154" i="1"/>
  <c r="AC4232" i="1"/>
  <c r="AC4690" i="1"/>
  <c r="AC8773" i="1"/>
  <c r="AC260" i="1"/>
  <c r="AC5422" i="1"/>
  <c r="AC895" i="1"/>
  <c r="AC1831" i="1"/>
  <c r="AC655" i="1"/>
  <c r="AC6946" i="1"/>
  <c r="AC788" i="1"/>
  <c r="AC7776" i="1"/>
  <c r="AC328" i="1"/>
  <c r="AC9890" i="1"/>
  <c r="AC10021" i="1"/>
  <c r="AC10469" i="1"/>
  <c r="AC7292" i="1"/>
  <c r="AC1494" i="1"/>
  <c r="AC6719" i="1"/>
  <c r="AC7744" i="1"/>
  <c r="AC212" i="1"/>
  <c r="AC7303" i="1"/>
  <c r="AC5873" i="1"/>
  <c r="AC3679" i="1"/>
  <c r="AC1063" i="1"/>
  <c r="AC10993" i="1"/>
  <c r="AC7794" i="1"/>
  <c r="AC7913" i="1"/>
  <c r="AC4700" i="1"/>
  <c r="AC6141" i="1"/>
  <c r="AC2526" i="1"/>
  <c r="AC3870" i="1"/>
  <c r="AC7972" i="1"/>
  <c r="AC10010" i="1"/>
  <c r="AC7896" i="1"/>
  <c r="AC973" i="1"/>
  <c r="AC3130" i="1"/>
  <c r="AC5826" i="1"/>
  <c r="AC3160" i="1"/>
  <c r="AC1887" i="1"/>
  <c r="AC10439" i="1"/>
  <c r="AC9614" i="1"/>
  <c r="AC10467" i="1"/>
  <c r="AC3879" i="1"/>
  <c r="AC694" i="1"/>
  <c r="AC9819" i="1"/>
  <c r="AC2006" i="1"/>
  <c r="AC243" i="1"/>
  <c r="AC3501" i="1"/>
  <c r="AC487" i="1"/>
  <c r="AC8771" i="1"/>
  <c r="AC9633" i="1"/>
  <c r="AC1372" i="1"/>
  <c r="AC4687" i="1"/>
  <c r="AC2274" i="1"/>
  <c r="AC5283" i="1"/>
  <c r="AC730" i="1"/>
  <c r="AC7396" i="1"/>
  <c r="AC1081" i="1"/>
  <c r="AC5374" i="1"/>
  <c r="AC10927" i="1"/>
  <c r="AC4079" i="1"/>
  <c r="AC5139" i="1"/>
  <c r="AC3885" i="1"/>
  <c r="AC4600" i="1"/>
  <c r="AC5149" i="1"/>
  <c r="AC359" i="1"/>
  <c r="AC8590" i="1"/>
  <c r="AC976" i="1"/>
  <c r="AC5714" i="1"/>
  <c r="AC5069" i="1"/>
  <c r="AC6698" i="1"/>
  <c r="AC4610" i="1"/>
  <c r="AC5191" i="1"/>
  <c r="AC7254" i="1"/>
  <c r="AC1419" i="1"/>
  <c r="AC6711" i="1"/>
  <c r="AC8259" i="1"/>
  <c r="AC9784" i="1"/>
  <c r="AC10163" i="1"/>
  <c r="AC5676" i="1"/>
  <c r="AC8691" i="1"/>
  <c r="AC2775" i="1"/>
  <c r="AC10965" i="1"/>
  <c r="AC1338" i="1"/>
  <c r="AC8482" i="1"/>
  <c r="AC135" i="1"/>
  <c r="AC8258" i="1"/>
  <c r="AC2033" i="1"/>
  <c r="AC2507" i="1"/>
  <c r="AC3737" i="1"/>
  <c r="AC301" i="1"/>
  <c r="AC382" i="1"/>
  <c r="AC6524" i="1"/>
  <c r="AC6925" i="1"/>
  <c r="AC10313" i="1"/>
  <c r="AC10992" i="1"/>
  <c r="AC5609" i="1"/>
  <c r="AC7257" i="1"/>
  <c r="AC5087" i="1"/>
  <c r="AC8477" i="1"/>
  <c r="AC5829" i="1"/>
  <c r="AC4346" i="1"/>
  <c r="AC611" i="1"/>
  <c r="AC2772" i="1"/>
  <c r="AC5665" i="1"/>
  <c r="AC3887" i="1"/>
  <c r="AC4920" i="1"/>
  <c r="AC9673" i="1"/>
  <c r="AC457" i="1"/>
  <c r="AC6419" i="1"/>
  <c r="AC1391" i="1"/>
  <c r="AC7412" i="1"/>
  <c r="AC2640" i="1"/>
  <c r="AC9867" i="1"/>
  <c r="AC9934" i="1"/>
  <c r="AC3991" i="1"/>
  <c r="AC821" i="1"/>
  <c r="AC9855" i="1"/>
  <c r="AC7382" i="1"/>
  <c r="AC7364" i="1"/>
  <c r="AC2853" i="1"/>
  <c r="AC1527" i="1"/>
  <c r="AC7377" i="1"/>
  <c r="AC3322" i="1"/>
  <c r="AC1805" i="1"/>
  <c r="AC5273" i="1"/>
  <c r="AC4301" i="1"/>
  <c r="AC8333" i="1"/>
  <c r="AC2171" i="1"/>
  <c r="AC8498" i="1"/>
  <c r="AC1982" i="1"/>
  <c r="AC3025" i="1"/>
  <c r="AC1713" i="1"/>
  <c r="AC7596" i="1"/>
  <c r="AC4941" i="1"/>
  <c r="AC8553" i="1"/>
  <c r="AC3422" i="1"/>
  <c r="AC811" i="1"/>
  <c r="AC6011" i="1"/>
  <c r="AC5167" i="1"/>
  <c r="AC10183" i="1"/>
  <c r="AC9567" i="1"/>
  <c r="AC3266" i="1"/>
  <c r="AC263" i="1"/>
  <c r="AC2121" i="1"/>
  <c r="AC3464" i="1"/>
  <c r="AC8254" i="1"/>
  <c r="AC1212" i="1"/>
  <c r="AC2771" i="1"/>
  <c r="AC1364" i="1"/>
  <c r="AC9661" i="1"/>
  <c r="AC7351" i="1"/>
  <c r="AC771" i="1"/>
  <c r="AC7397" i="1"/>
  <c r="AC51" i="1"/>
  <c r="AC10406" i="1"/>
  <c r="AC5390" i="1"/>
  <c r="AC1094" i="1"/>
  <c r="AC7686" i="1"/>
  <c r="AC4322" i="1"/>
  <c r="AC5120" i="1"/>
  <c r="AC9352" i="1"/>
  <c r="AC9637" i="1"/>
  <c r="AC2139" i="1"/>
  <c r="AC2019" i="1"/>
  <c r="AC5817" i="1"/>
  <c r="AC7693" i="1"/>
  <c r="AC177" i="1"/>
  <c r="AC2797" i="1"/>
  <c r="AC3123" i="1"/>
  <c r="AC1746" i="1"/>
  <c r="AC1101" i="1"/>
  <c r="AC9790" i="1"/>
  <c r="AC1008" i="1"/>
  <c r="AC6017" i="1"/>
  <c r="AC4391" i="1"/>
  <c r="AC55" i="1"/>
  <c r="AC5155" i="1"/>
  <c r="AC10053" i="1"/>
  <c r="AC7184" i="1"/>
  <c r="AC5288" i="1"/>
  <c r="AC433" i="1"/>
  <c r="AC7176" i="1"/>
  <c r="AC866" i="1"/>
  <c r="AC5802" i="1"/>
  <c r="AC8324" i="1"/>
  <c r="AC10252" i="1"/>
  <c r="AC8604" i="1"/>
  <c r="AC1114" i="1"/>
  <c r="AC6547" i="1"/>
  <c r="AC7265" i="1"/>
  <c r="AC7519" i="1"/>
  <c r="AC5419" i="1"/>
  <c r="AC9082" i="1"/>
  <c r="AC5247" i="1"/>
  <c r="AC2524" i="1"/>
  <c r="AC8441" i="1"/>
  <c r="AC2517" i="1"/>
  <c r="AC10811" i="1"/>
  <c r="AC7131" i="1"/>
  <c r="AC3746" i="1"/>
  <c r="AC5426" i="1"/>
  <c r="AC6863" i="1"/>
  <c r="AC770" i="1"/>
  <c r="AC995" i="1"/>
  <c r="AC3428" i="1"/>
  <c r="AC4294" i="1"/>
  <c r="AC6294" i="1"/>
  <c r="AC9015" i="1"/>
  <c r="AC1739" i="1"/>
  <c r="AC1428" i="1"/>
  <c r="AC3104" i="1"/>
  <c r="AC9500" i="1"/>
  <c r="AC3170" i="1"/>
  <c r="AC7237" i="1"/>
  <c r="AC5128" i="1"/>
  <c r="AC849" i="1"/>
  <c r="AC2673" i="1"/>
  <c r="AC9996" i="1"/>
  <c r="AC25" i="1"/>
  <c r="AC6337" i="1"/>
  <c r="AC3927" i="1"/>
  <c r="AC2660" i="1"/>
  <c r="AC9375" i="1"/>
  <c r="AC1597" i="1"/>
  <c r="AC9813" i="1"/>
  <c r="AC6968" i="1"/>
  <c r="AC3982" i="1"/>
  <c r="AC7903" i="1"/>
  <c r="AC7161" i="1"/>
  <c r="AC7019" i="1"/>
  <c r="AC7983" i="1"/>
  <c r="AC7219" i="1"/>
  <c r="AC579" i="1"/>
  <c r="AC8634" i="1"/>
  <c r="AC351" i="1"/>
  <c r="AC8029" i="1"/>
  <c r="AC8709" i="1"/>
  <c r="AC1603" i="1"/>
  <c r="AC1653" i="1"/>
  <c r="AC9435" i="1"/>
  <c r="AC5186" i="1"/>
  <c r="AC5011" i="1"/>
  <c r="AC9611" i="1"/>
  <c r="AC3143" i="1"/>
  <c r="AC10509" i="1"/>
  <c r="AC9357" i="1"/>
  <c r="AC3600" i="1"/>
  <c r="AC3989" i="1"/>
  <c r="AC7034" i="1"/>
  <c r="AC5281" i="1"/>
  <c r="AC6497" i="1"/>
  <c r="AC3622" i="1"/>
  <c r="AC8267" i="1"/>
  <c r="AC7787" i="1"/>
  <c r="AC9215" i="1"/>
  <c r="AC10150" i="1"/>
  <c r="AC5249" i="1"/>
  <c r="AC5400" i="1"/>
  <c r="AC5741" i="1"/>
  <c r="AC568" i="1"/>
  <c r="AC3473" i="1"/>
  <c r="AC4341" i="1"/>
  <c r="AC1661" i="1"/>
  <c r="AC8682" i="1"/>
  <c r="AC755" i="1"/>
  <c r="AC2952" i="1"/>
  <c r="AC2837" i="1"/>
  <c r="AC6079" i="1"/>
  <c r="AC4971" i="1"/>
  <c r="AC5436" i="1"/>
  <c r="AC5875" i="1"/>
  <c r="AC8160" i="1"/>
  <c r="AC6121" i="1"/>
  <c r="AC9519" i="1"/>
  <c r="AC1992" i="1"/>
  <c r="AC6622" i="1"/>
  <c r="AC11005" i="1"/>
  <c r="AC1226" i="1"/>
  <c r="AC10815" i="1"/>
  <c r="AC7393" i="1"/>
  <c r="AC4205" i="1"/>
  <c r="AC4264" i="1"/>
  <c r="AC10978" i="1"/>
  <c r="AC4438" i="1"/>
  <c r="AC2483" i="1"/>
  <c r="AC1408" i="1"/>
  <c r="AC1208" i="1"/>
  <c r="AC9833" i="1"/>
  <c r="AC391" i="1"/>
  <c r="AC5088" i="1"/>
  <c r="AC10012" i="1"/>
  <c r="AC5595" i="1"/>
  <c r="AC3937" i="1"/>
  <c r="AC2989" i="1"/>
  <c r="AC8922" i="1"/>
  <c r="AC3087" i="1"/>
  <c r="AC6371" i="1"/>
  <c r="AC6617" i="1"/>
  <c r="AC6794" i="1"/>
  <c r="AC43" i="1"/>
  <c r="AC2767" i="1"/>
  <c r="AC8130" i="1"/>
  <c r="AC426" i="1"/>
  <c r="AC7509" i="1"/>
  <c r="AC1140" i="1"/>
  <c r="AC5951" i="1"/>
  <c r="AC9188" i="1"/>
  <c r="AC4970" i="1"/>
  <c r="AC7459" i="1"/>
  <c r="AC5746" i="1"/>
  <c r="AC188" i="1"/>
  <c r="AC4281" i="1"/>
  <c r="AC10826" i="1"/>
  <c r="AC6670" i="1"/>
  <c r="AC4651" i="1"/>
  <c r="AC6788" i="1"/>
  <c r="AC7504" i="1"/>
  <c r="AC7132" i="1"/>
  <c r="AC614" i="1"/>
  <c r="AC4578" i="1"/>
  <c r="AC5251" i="1"/>
  <c r="AC6699" i="1"/>
  <c r="AC6131" i="1"/>
  <c r="AC6152" i="1"/>
  <c r="AC10280" i="1"/>
  <c r="AC4185" i="1"/>
  <c r="AC7597" i="1"/>
  <c r="AC10790" i="1"/>
  <c r="AC4455" i="1"/>
  <c r="AC3682" i="1"/>
  <c r="AC6692" i="1"/>
  <c r="AC2193" i="1"/>
  <c r="AC5977" i="1"/>
  <c r="AC4689" i="1"/>
  <c r="AC4209" i="1"/>
  <c r="AC5309" i="1"/>
  <c r="AC7796" i="1"/>
  <c r="AC6363" i="1"/>
  <c r="AC11021" i="1"/>
  <c r="AC736" i="1"/>
  <c r="AC1970" i="1"/>
  <c r="AC4503" i="1"/>
  <c r="AC9223" i="1"/>
  <c r="AC7694" i="1"/>
  <c r="AC5738" i="1"/>
  <c r="AC3723" i="1"/>
  <c r="AC8467" i="1"/>
  <c r="AC8221" i="1"/>
  <c r="AC6665" i="1"/>
  <c r="AC7856" i="1"/>
  <c r="AC5412" i="1"/>
  <c r="AC4111" i="1"/>
  <c r="AC3172" i="1"/>
  <c r="AC7499" i="1"/>
  <c r="AC8321" i="1"/>
  <c r="AC6036" i="1"/>
  <c r="AC21" i="1"/>
  <c r="AC5266" i="1"/>
  <c r="AC9688" i="1"/>
  <c r="AC10545" i="1"/>
  <c r="AC8597" i="1"/>
  <c r="AC2488" i="1"/>
  <c r="AC9197" i="1"/>
  <c r="AC7071" i="1"/>
  <c r="AC8718" i="1"/>
  <c r="AC8569" i="1"/>
  <c r="AC4222" i="1"/>
  <c r="AC10720" i="1"/>
  <c r="AC941" i="1"/>
  <c r="AC5393" i="1"/>
  <c r="AC3010" i="1"/>
  <c r="AC3894" i="1"/>
  <c r="AC4153" i="1"/>
  <c r="AC10859" i="1"/>
  <c r="AC5771" i="1"/>
  <c r="AC6543" i="1"/>
  <c r="AC2347" i="1"/>
  <c r="AC10967" i="1"/>
  <c r="AC723" i="1"/>
  <c r="AC3676" i="1"/>
  <c r="AC4025" i="1"/>
  <c r="AC4335" i="1"/>
  <c r="AC954" i="1"/>
  <c r="AC3821" i="1"/>
  <c r="AC4339" i="1"/>
  <c r="AC8162" i="1"/>
  <c r="AC2889" i="1"/>
  <c r="AC9046" i="1"/>
  <c r="AC7366" i="1"/>
  <c r="AC2569" i="1"/>
  <c r="AC2568" i="1"/>
  <c r="AC2265" i="1"/>
  <c r="AC2978" i="1"/>
  <c r="AC9355" i="1"/>
  <c r="AC4489" i="1"/>
  <c r="AC2302" i="1"/>
  <c r="AC5807" i="1"/>
  <c r="AC370" i="1"/>
  <c r="AC8797" i="1"/>
  <c r="AC3034" i="1"/>
  <c r="AC4863" i="1"/>
  <c r="AC9075" i="1"/>
  <c r="AC2506" i="1"/>
  <c r="AC3336" i="1"/>
  <c r="AC9301" i="1"/>
  <c r="AC9983" i="1"/>
  <c r="AC1108" i="1"/>
  <c r="AC8069" i="1"/>
  <c r="AC255" i="1"/>
  <c r="AC888" i="1"/>
  <c r="AC8247" i="1"/>
  <c r="AC2250" i="1"/>
  <c r="AC7722" i="1"/>
  <c r="AC4499" i="1"/>
  <c r="AC3844" i="1"/>
  <c r="AC744" i="1"/>
  <c r="AC10107" i="1"/>
  <c r="AC3052" i="1"/>
  <c r="AC10270" i="1"/>
  <c r="AC7772" i="1"/>
  <c r="AC10640" i="1"/>
  <c r="AC851" i="1"/>
  <c r="AC5322" i="1"/>
  <c r="AC6806" i="1"/>
  <c r="AC1416" i="1"/>
  <c r="AC434" i="1"/>
  <c r="AC6859" i="1"/>
  <c r="AC6372" i="1"/>
  <c r="AC1169" i="1"/>
  <c r="AC6840" i="1"/>
  <c r="AC6988" i="1"/>
  <c r="AC2350" i="1"/>
  <c r="AC9999" i="1"/>
  <c r="AC2038" i="1"/>
  <c r="AC2141" i="1"/>
  <c r="AC9912" i="1"/>
  <c r="AC1482" i="1"/>
  <c r="AC4501" i="1"/>
  <c r="AC95" i="1"/>
  <c r="AC10709" i="1"/>
  <c r="AC9741" i="1"/>
  <c r="AC3650" i="1"/>
  <c r="AC7674" i="1"/>
  <c r="AC9609" i="1"/>
  <c r="AC10803" i="1"/>
  <c r="AC8009" i="1"/>
  <c r="AC183" i="1"/>
  <c r="AC4021" i="1"/>
  <c r="AC2047" i="1"/>
  <c r="AC10448" i="1"/>
  <c r="AC4775" i="1"/>
  <c r="AC5039" i="1"/>
  <c r="AC1351" i="1"/>
  <c r="AC7268" i="1"/>
  <c r="AC5040" i="1"/>
  <c r="AC4994" i="1"/>
  <c r="AC3547" i="1"/>
  <c r="AC7859" i="1"/>
  <c r="AC8647" i="1"/>
  <c r="AC9096" i="1"/>
  <c r="AC3406" i="1"/>
  <c r="AC1392" i="1"/>
  <c r="AC10224" i="1"/>
  <c r="AC9358" i="1"/>
  <c r="AC4895" i="1"/>
  <c r="AC10018" i="1"/>
  <c r="AC3688" i="1"/>
  <c r="AC6418" i="1"/>
  <c r="AC10341" i="1"/>
  <c r="AC556" i="1"/>
  <c r="AC5935" i="1"/>
  <c r="AC917" i="1"/>
  <c r="AC6280" i="1"/>
  <c r="AC4562" i="1"/>
  <c r="AC5137" i="1"/>
  <c r="AC2284" i="1"/>
  <c r="AC10891" i="1"/>
  <c r="AC2228" i="1"/>
  <c r="AC9656" i="1"/>
  <c r="AC6653" i="1"/>
  <c r="AC2094" i="1"/>
  <c r="AC1210" i="1"/>
  <c r="AC8110" i="1"/>
  <c r="AC9925" i="1"/>
  <c r="AC8119" i="1"/>
  <c r="AC3456" i="1"/>
  <c r="AC2315" i="1"/>
  <c r="AC2089" i="1"/>
  <c r="AC8362" i="1"/>
  <c r="AC10535" i="1"/>
  <c r="AC10981" i="1"/>
  <c r="AC1403" i="1"/>
  <c r="AC10445" i="1"/>
  <c r="AC4883" i="1"/>
  <c r="AC8374" i="1"/>
  <c r="AC664" i="1"/>
  <c r="AC2706" i="1"/>
  <c r="AC4633" i="1"/>
  <c r="AC10529" i="1"/>
  <c r="AC10641" i="1"/>
  <c r="AC8223" i="1"/>
  <c r="AC4597" i="1"/>
  <c r="AC4867" i="1"/>
  <c r="AC6053" i="1"/>
  <c r="AC204" i="1"/>
  <c r="AC2549" i="1"/>
  <c r="AC9720" i="1"/>
  <c r="AC9145" i="1"/>
  <c r="AC10598" i="1"/>
  <c r="AC4512" i="1"/>
  <c r="AC8767" i="1"/>
  <c r="AC5594" i="1"/>
  <c r="AC10358" i="1"/>
  <c r="AC1223" i="1"/>
  <c r="AC5942" i="1"/>
  <c r="AC9955" i="1"/>
  <c r="AC1850" i="1"/>
  <c r="AC8216" i="1"/>
  <c r="AC8344" i="1"/>
  <c r="AC6496" i="1"/>
  <c r="AC5871" i="1"/>
  <c r="AC6902" i="1"/>
  <c r="AC8895" i="1"/>
  <c r="AC9991" i="1"/>
  <c r="AC8544" i="1"/>
  <c r="AC1987" i="1"/>
  <c r="AC4929" i="1"/>
  <c r="AC3735" i="1"/>
  <c r="AC9764" i="1"/>
  <c r="AC1763" i="1"/>
  <c r="AC4484" i="1"/>
  <c r="AC8421" i="1"/>
  <c r="AC542" i="1"/>
  <c r="AC116" i="1"/>
  <c r="AC10450" i="1"/>
  <c r="AC8189" i="1"/>
  <c r="AC2259" i="1"/>
  <c r="AC2462" i="1"/>
  <c r="AC8930" i="1"/>
  <c r="AC9951" i="1"/>
  <c r="AC6282" i="1"/>
  <c r="AC2555" i="1"/>
  <c r="AC385" i="1"/>
  <c r="AC3134" i="1"/>
  <c r="AC3708" i="1"/>
  <c r="AC6542" i="1"/>
  <c r="AC8489" i="1"/>
  <c r="AC10342" i="1"/>
  <c r="AC8594" i="1"/>
  <c r="AC845" i="1"/>
  <c r="AC10370" i="1"/>
  <c r="AC5378" i="1"/>
  <c r="AC9213" i="1"/>
  <c r="AC3923" i="1"/>
  <c r="AC2679" i="1"/>
  <c r="AC5041" i="1"/>
  <c r="AC6535" i="1"/>
  <c r="AC3604" i="1"/>
  <c r="AC6246" i="1"/>
  <c r="AC1318" i="1"/>
  <c r="AC1615" i="1"/>
  <c r="AC8775" i="1"/>
  <c r="AC9593" i="1"/>
  <c r="AC3594" i="1"/>
  <c r="AC6948" i="1"/>
  <c r="AC10457" i="1"/>
  <c r="AC10781" i="1"/>
  <c r="AC1633" i="1"/>
  <c r="AC2677" i="1"/>
  <c r="AC1303" i="1"/>
  <c r="AC5031" i="1"/>
  <c r="AC9100" i="1"/>
  <c r="AC4996" i="1"/>
  <c r="AC1779" i="1"/>
  <c r="AC8595" i="1"/>
  <c r="AC7314" i="1"/>
  <c r="AC6088" i="1"/>
  <c r="AC8885" i="1"/>
  <c r="AC4466" i="1"/>
  <c r="AC8050" i="1"/>
  <c r="AC5176" i="1"/>
  <c r="AC10268" i="1"/>
  <c r="AC8679" i="1"/>
  <c r="AC8837" i="1"/>
  <c r="AC5169" i="1"/>
  <c r="AC9574" i="1"/>
  <c r="AC9530" i="1"/>
  <c r="AC4817" i="1"/>
  <c r="AC10490" i="1"/>
  <c r="AC7407" i="1"/>
  <c r="AC8285" i="1"/>
  <c r="AC11002" i="1"/>
  <c r="AC11013" i="1"/>
  <c r="AC5455" i="1"/>
  <c r="AC9446" i="1"/>
  <c r="AC6517" i="1"/>
  <c r="AC527" i="1"/>
  <c r="AC4043" i="1"/>
  <c r="AC6459" i="1"/>
  <c r="AC437" i="1"/>
  <c r="AC3292" i="1"/>
  <c r="AC7024" i="1"/>
  <c r="AC8128" i="1"/>
  <c r="AC5629" i="1"/>
  <c r="AC10929" i="1"/>
  <c r="AC1576" i="1"/>
  <c r="AC7946" i="1"/>
  <c r="AC5775" i="1"/>
  <c r="AC7841" i="1"/>
  <c r="AC2355" i="1"/>
  <c r="AC10911" i="1"/>
  <c r="AC2866" i="1"/>
  <c r="AC7923" i="1"/>
  <c r="AC9935" i="1"/>
  <c r="AC4337" i="1"/>
  <c r="AC5657" i="1"/>
  <c r="AC3777" i="1"/>
  <c r="AC9389" i="1"/>
  <c r="AC1441" i="1"/>
  <c r="AC5038" i="1"/>
  <c r="AC10560" i="1"/>
  <c r="AC4309" i="1"/>
  <c r="AC4131" i="1"/>
  <c r="AC9236" i="1"/>
  <c r="AC6778" i="1"/>
  <c r="AC11036" i="1"/>
  <c r="AC8649" i="1"/>
  <c r="AC3324" i="1"/>
  <c r="AC8250" i="1"/>
  <c r="AC5032" i="1"/>
  <c r="AC6686" i="1"/>
  <c r="AC5743" i="1"/>
  <c r="AC5804" i="1"/>
  <c r="AC8841" i="1"/>
  <c r="AC6065" i="1"/>
  <c r="AC1798" i="1"/>
  <c r="AC8078" i="1"/>
  <c r="AC2995" i="1"/>
  <c r="AC10444" i="1"/>
  <c r="AC1011" i="1"/>
  <c r="AC7404" i="1"/>
  <c r="AC5947" i="1"/>
  <c r="AC6218" i="1"/>
  <c r="AC1602" i="1"/>
  <c r="AC9006" i="1"/>
  <c r="AC9862" i="1"/>
  <c r="AC4758" i="1"/>
  <c r="AC6468" i="1"/>
  <c r="AC9090" i="1"/>
  <c r="AC110" i="1"/>
  <c r="AC5132" i="1"/>
  <c r="AC4893" i="1"/>
  <c r="AC2747" i="1"/>
  <c r="AC6298" i="1"/>
  <c r="AC3312" i="1"/>
  <c r="AC6961" i="1"/>
  <c r="AC5475" i="1"/>
  <c r="AC6579" i="1"/>
  <c r="AC648" i="1"/>
  <c r="AC3943" i="1"/>
  <c r="AC1281" i="1"/>
  <c r="AC7931" i="1"/>
  <c r="AC1349" i="1"/>
  <c r="AC10184" i="1"/>
  <c r="AC10953" i="1"/>
  <c r="AC7659" i="1"/>
  <c r="AC10950" i="1"/>
  <c r="AC10698" i="1"/>
  <c r="AC2994" i="1"/>
  <c r="AC5430" i="1"/>
  <c r="AC4042" i="1"/>
  <c r="AC6588" i="1"/>
  <c r="AC5483" i="1"/>
  <c r="AC2702" i="1"/>
  <c r="AC5252" i="1"/>
  <c r="AC7617" i="1"/>
  <c r="AC6874" i="1"/>
  <c r="AC4004" i="1"/>
  <c r="AC403" i="1"/>
  <c r="AC6020" i="1"/>
  <c r="AC7065" i="1"/>
  <c r="AC3905" i="1"/>
  <c r="AC2131" i="1"/>
  <c r="AC8620" i="1"/>
  <c r="AC7309" i="1"/>
  <c r="AC3607" i="1"/>
  <c r="AC1224" i="1"/>
  <c r="AC1385" i="1"/>
  <c r="AC10147" i="1"/>
  <c r="AC3864" i="1"/>
  <c r="AC11015" i="1"/>
  <c r="AC1155" i="1"/>
  <c r="AC5930" i="1"/>
  <c r="AC7" i="1"/>
  <c r="AC3206" i="1"/>
  <c r="AC7444" i="1"/>
  <c r="AC10079" i="1"/>
  <c r="AC3994" i="1"/>
  <c r="AC3754" i="1"/>
  <c r="AC1462" i="1"/>
  <c r="AC593" i="1"/>
  <c r="AC5834" i="1"/>
  <c r="AC7967" i="1"/>
  <c r="AC4387" i="1"/>
  <c r="AC4621" i="1"/>
  <c r="AC10191" i="1"/>
  <c r="AC4486" i="1"/>
  <c r="AC739" i="1"/>
  <c r="AC7011" i="1"/>
  <c r="AC10039" i="1"/>
  <c r="AC9097" i="1"/>
  <c r="AC5220" i="1"/>
  <c r="AC5606" i="1"/>
  <c r="AC9563" i="1"/>
  <c r="AC1300" i="1"/>
  <c r="AC3148" i="1"/>
  <c r="AC629" i="1"/>
  <c r="AC9801" i="1"/>
  <c r="AC2858" i="1"/>
  <c r="AC3345" i="1"/>
  <c r="AC6926" i="1"/>
  <c r="AC1354" i="1"/>
  <c r="AC5559" i="1"/>
  <c r="AC7048" i="1"/>
  <c r="AC1171" i="1"/>
  <c r="AC1503" i="1"/>
  <c r="AC2808" i="1"/>
  <c r="AC1159" i="1"/>
  <c r="AC386" i="1"/>
  <c r="AC9873" i="1"/>
  <c r="AC4091" i="1"/>
  <c r="AC6957" i="1"/>
  <c r="AC5162" i="1"/>
  <c r="AC6103" i="1"/>
  <c r="AC8766" i="1"/>
  <c r="AC6344" i="1"/>
  <c r="AC10800" i="1"/>
  <c r="AC7367" i="1"/>
  <c r="AC654" i="1"/>
  <c r="AC1601" i="1"/>
  <c r="AC598" i="1"/>
  <c r="AC3620" i="1"/>
  <c r="AC1710" i="1"/>
  <c r="AC5981" i="1"/>
  <c r="AC10540" i="1"/>
  <c r="AC5886" i="1"/>
  <c r="AC3817" i="1"/>
  <c r="AC5974" i="1"/>
  <c r="AC8206" i="1"/>
  <c r="AC8847" i="1"/>
  <c r="AC1106" i="1"/>
  <c r="AC6525" i="1"/>
  <c r="AC6752" i="1"/>
  <c r="AC6479" i="1"/>
  <c r="AC10635" i="1"/>
  <c r="AC10273" i="1"/>
  <c r="AC5202" i="1"/>
  <c r="AC835" i="1"/>
  <c r="AC3367" i="1"/>
  <c r="AC3871" i="1"/>
  <c r="AC9029" i="1"/>
  <c r="AC4278" i="1"/>
  <c r="AC7619" i="1"/>
  <c r="AC7551" i="1"/>
  <c r="AC6413" i="1"/>
  <c r="AC498" i="1"/>
  <c r="AC8737" i="1"/>
  <c r="AC9280" i="1"/>
  <c r="AC1851" i="1"/>
  <c r="AC2653" i="1"/>
  <c r="AC7185" i="1"/>
  <c r="AC10918" i="1"/>
  <c r="AC3551" i="1"/>
  <c r="AC9613" i="1"/>
  <c r="AC8091" i="1"/>
  <c r="AC9591" i="1"/>
  <c r="AC6181" i="1"/>
  <c r="AC10199" i="1"/>
  <c r="AC2221" i="1"/>
  <c r="AC123" i="1"/>
  <c r="AC7447" i="1"/>
  <c r="AC8186" i="1"/>
  <c r="AC8063" i="1"/>
  <c r="AC6896" i="1"/>
  <c r="AC313" i="1"/>
  <c r="AC5414" i="1"/>
  <c r="AC8300" i="1"/>
  <c r="AC6244" i="1"/>
  <c r="AC7492" i="1"/>
  <c r="AC5844" i="1"/>
  <c r="AC10556" i="1"/>
  <c r="AC298" i="1"/>
  <c r="AC10922" i="1"/>
  <c r="AC9424" i="1"/>
  <c r="AC6234" i="1"/>
  <c r="AC3883" i="1"/>
  <c r="AC6254" i="1"/>
  <c r="AC4480" i="1"/>
  <c r="AC2502" i="1"/>
  <c r="AC4442" i="1"/>
  <c r="AC9927" i="1"/>
  <c r="AC9571" i="1"/>
  <c r="AC6914" i="1"/>
  <c r="AC7830" i="1"/>
  <c r="AC8983" i="1"/>
  <c r="AC8613" i="1"/>
  <c r="AC5820" i="1"/>
  <c r="AC10337" i="1"/>
  <c r="AC2285" i="1"/>
  <c r="AC2214" i="1"/>
  <c r="AC1685" i="1"/>
  <c r="AC4923" i="1"/>
  <c r="AC8628" i="1"/>
  <c r="AC3637" i="1"/>
  <c r="AC5581" i="1"/>
  <c r="AC4226" i="1"/>
  <c r="AC3728" i="1"/>
  <c r="AC9192" i="1"/>
  <c r="AC7177" i="1"/>
  <c r="AC6357" i="1"/>
  <c r="AC9507" i="1"/>
  <c r="AC3068" i="1"/>
  <c r="AC10552" i="1"/>
  <c r="AC4833" i="1"/>
  <c r="AC10649" i="1"/>
  <c r="AC4505" i="1"/>
  <c r="AC946" i="1"/>
  <c r="AC1322" i="1"/>
  <c r="AC2039" i="1"/>
  <c r="AC8949" i="1"/>
  <c r="AC7611" i="1"/>
  <c r="AC3072" i="1"/>
  <c r="AC9785" i="1"/>
  <c r="AC6182" i="1"/>
  <c r="AC4896" i="1"/>
  <c r="AC5574" i="1"/>
  <c r="AC5276" i="1"/>
  <c r="AC423" i="1"/>
  <c r="AC5900" i="1"/>
  <c r="AC7033" i="1"/>
  <c r="AC4516" i="1"/>
  <c r="AC9484" i="1"/>
  <c r="AC9772" i="1"/>
  <c r="AC3419" i="1"/>
  <c r="AC1974" i="1"/>
  <c r="AC2813" i="1"/>
  <c r="AC968" i="1"/>
  <c r="AC1231" i="1"/>
  <c r="AC2505" i="1"/>
  <c r="AC9941" i="1"/>
  <c r="AC4860" i="1"/>
  <c r="AC8788" i="1"/>
  <c r="AC6347" i="1"/>
  <c r="AC8646" i="1"/>
  <c r="AC10201" i="1"/>
  <c r="AC4244" i="1"/>
  <c r="AC7018" i="1"/>
  <c r="AC1600" i="1"/>
  <c r="AC6457" i="1"/>
  <c r="AC6760" i="1"/>
  <c r="AC5371" i="1"/>
  <c r="AC10392" i="1"/>
  <c r="AC8065" i="1"/>
  <c r="AC9960" i="1"/>
  <c r="AC1489" i="1"/>
  <c r="AC235" i="1"/>
  <c r="AC1469" i="1"/>
  <c r="AC7747" i="1"/>
  <c r="AC5159" i="1"/>
  <c r="AC1064" i="1"/>
  <c r="AC5686" i="1"/>
  <c r="AC7154" i="1"/>
  <c r="AC7170" i="1"/>
  <c r="AC5611" i="1"/>
  <c r="AC1616" i="1"/>
  <c r="AC3385" i="1"/>
  <c r="AC6099" i="1"/>
  <c r="AC3225" i="1"/>
  <c r="AC6299" i="1"/>
  <c r="AC7343" i="1"/>
  <c r="AC590" i="1"/>
  <c r="AC7800" i="1"/>
  <c r="AC3940" i="1"/>
  <c r="AC9856" i="1"/>
  <c r="AC4872" i="1"/>
  <c r="AC7073" i="1"/>
  <c r="AC9159" i="1"/>
  <c r="AC3561" i="1"/>
  <c r="AC4556" i="1"/>
  <c r="AC11004" i="1"/>
  <c r="AC9476" i="1"/>
  <c r="AC8740" i="1"/>
  <c r="AC2877" i="1"/>
  <c r="AC9121" i="1"/>
  <c r="AC2623" i="1"/>
  <c r="AC4850" i="1"/>
  <c r="AC8126" i="1"/>
  <c r="AC3282" i="1"/>
  <c r="AC5328" i="1"/>
  <c r="AC2738" i="1"/>
  <c r="AC10436" i="1"/>
  <c r="AC5914" i="1"/>
  <c r="AC9206" i="1"/>
  <c r="AC4733" i="1"/>
  <c r="AC6556" i="1"/>
  <c r="AC1899" i="1"/>
  <c r="AC2639" i="1"/>
  <c r="AC5484" i="1"/>
  <c r="AC3924" i="1"/>
  <c r="AC10334" i="1"/>
  <c r="AC7810" i="1"/>
  <c r="AC3430" i="1"/>
  <c r="AC8187" i="1"/>
  <c r="AC10568" i="1"/>
  <c r="AC8897" i="1"/>
  <c r="AC3889" i="1"/>
  <c r="AC2840" i="1"/>
  <c r="AC8438" i="1"/>
  <c r="AC347" i="1"/>
  <c r="AC4593" i="1"/>
  <c r="AC9651" i="1"/>
  <c r="AC4331" i="1"/>
  <c r="AC9878" i="1"/>
  <c r="AC6129" i="1"/>
  <c r="AC8094" i="1"/>
  <c r="AC1571" i="1"/>
  <c r="AC9518" i="1"/>
  <c r="AC11076" i="1"/>
  <c r="AC3250" i="1"/>
  <c r="AC2949" i="1"/>
  <c r="AC3983" i="1"/>
  <c r="AC6318" i="1"/>
  <c r="AC1302" i="1"/>
  <c r="AC8823" i="1"/>
  <c r="AC2380" i="1"/>
  <c r="AC3854" i="1"/>
  <c r="AC218" i="1"/>
  <c r="AC477" i="1"/>
  <c r="AC9971" i="1"/>
  <c r="AC5353" i="1"/>
  <c r="AC1457" i="1"/>
  <c r="AC9685" i="1"/>
  <c r="AC1622" i="1"/>
  <c r="AC9630" i="1"/>
  <c r="AC7490" i="1"/>
  <c r="AC5561" i="1"/>
  <c r="AC2669" i="1"/>
  <c r="AC10338" i="1"/>
  <c r="AC7835" i="1"/>
  <c r="AC4283" i="1"/>
  <c r="AC7363" i="1"/>
  <c r="AC6566" i="1"/>
  <c r="AC4419" i="1"/>
  <c r="AC4437" i="1"/>
  <c r="AC2809" i="1"/>
  <c r="AC3720" i="1"/>
  <c r="AC1222" i="1"/>
  <c r="AC8395" i="1"/>
  <c r="AC3188" i="1"/>
  <c r="AC5460" i="1"/>
  <c r="AC6780" i="1"/>
  <c r="AC2114" i="1"/>
  <c r="AC10307" i="1"/>
  <c r="AC4497" i="1"/>
  <c r="AC3092" i="1"/>
  <c r="AC4368" i="1"/>
  <c r="AC10704" i="1"/>
  <c r="AC9728" i="1"/>
  <c r="AC1559" i="1"/>
  <c r="AC10603" i="1"/>
  <c r="AC8493" i="1"/>
  <c r="AC9289" i="1"/>
  <c r="AC8181" i="1"/>
  <c r="AC4731" i="1"/>
  <c r="AC9930" i="1"/>
  <c r="AC1812" i="1"/>
  <c r="AC8229" i="1"/>
  <c r="AC1377" i="1"/>
  <c r="AC10938" i="1"/>
  <c r="AC9138" i="1"/>
  <c r="AC3359" i="1"/>
  <c r="AC8506" i="1"/>
  <c r="AC5282" i="1"/>
  <c r="AC4901" i="1"/>
  <c r="AC10677" i="1"/>
  <c r="AC10543" i="1"/>
  <c r="AC1677" i="1"/>
  <c r="AC10393" i="1"/>
  <c r="AC9338" i="1"/>
  <c r="AC6128" i="1"/>
  <c r="AC4636" i="1"/>
  <c r="AC9297" i="1"/>
  <c r="AC7059" i="1"/>
  <c r="AC9602" i="1"/>
  <c r="AC8669" i="1"/>
  <c r="AC4567" i="1"/>
  <c r="AC6513" i="1"/>
  <c r="AC778" i="1"/>
  <c r="AC8142" i="1"/>
  <c r="AC855" i="1"/>
  <c r="AC3707" i="1"/>
  <c r="AC10404" i="1"/>
  <c r="AC10269" i="1"/>
  <c r="AC4531" i="1"/>
  <c r="AC4749" i="1"/>
  <c r="AC35" i="1"/>
  <c r="AC1524" i="1"/>
  <c r="AC4239" i="1"/>
  <c r="AC5885" i="1"/>
  <c r="AC9068" i="1"/>
  <c r="AC3221" i="1"/>
  <c r="AC4968" i="1"/>
  <c r="AC10694" i="1"/>
  <c r="AC2539" i="1"/>
  <c r="AC4553" i="1"/>
  <c r="AC3291" i="1"/>
  <c r="AC8158" i="1"/>
  <c r="AC8953" i="1"/>
  <c r="AC7202" i="1"/>
  <c r="AC8490" i="1"/>
  <c r="AC10480" i="1"/>
  <c r="AC9511" i="1"/>
  <c r="AC9553" i="1"/>
  <c r="AC6034" i="1"/>
  <c r="AC8833" i="1"/>
  <c r="AC10748" i="1"/>
  <c r="AC6348" i="1"/>
  <c r="AC9458" i="1"/>
  <c r="AC9562" i="1"/>
  <c r="AC10190" i="1"/>
  <c r="AC10740" i="1"/>
  <c r="AC10242" i="1"/>
  <c r="AC2055" i="1"/>
  <c r="AC4890" i="1"/>
  <c r="AC575" i="1"/>
  <c r="AC2237" i="1"/>
  <c r="AC6864" i="1"/>
  <c r="AC5678" i="1"/>
  <c r="AC2439" i="1"/>
  <c r="AC5337" i="1"/>
  <c r="AC1317" i="1"/>
  <c r="AC8625" i="1"/>
  <c r="AC4832" i="1"/>
  <c r="AC3624" i="1"/>
  <c r="AC4010" i="1"/>
  <c r="AC1447" i="1"/>
  <c r="AC4608" i="1"/>
  <c r="AC897" i="1"/>
  <c r="AC7812" i="1"/>
  <c r="AC1771" i="1"/>
  <c r="AC2696" i="1"/>
  <c r="AC5291" i="1"/>
  <c r="AC732" i="1"/>
  <c r="AC10920" i="1"/>
  <c r="AC9884" i="1"/>
  <c r="AC4963" i="1"/>
  <c r="AC10776" i="1"/>
  <c r="AC2367" i="1"/>
  <c r="AC8626" i="1"/>
  <c r="AC10551" i="1"/>
  <c r="AC7985" i="1"/>
  <c r="AC10291" i="1"/>
  <c r="AC4148" i="1"/>
  <c r="AC1446" i="1"/>
  <c r="AC5302" i="1"/>
  <c r="AC4762" i="1"/>
  <c r="AC8872" i="1"/>
  <c r="AC6708" i="1"/>
  <c r="AC714" i="1"/>
  <c r="AC459" i="1"/>
  <c r="AC5046" i="1"/>
  <c r="AC10739" i="1"/>
  <c r="AC7446" i="1"/>
  <c r="AC3174" i="1"/>
  <c r="AC712" i="1"/>
  <c r="AC6373" i="1"/>
  <c r="AC10528" i="1"/>
  <c r="AC511" i="1"/>
  <c r="AC887" i="1"/>
  <c r="AC1652" i="1"/>
  <c r="AC1465" i="1"/>
  <c r="AC3467" i="1"/>
  <c r="AC6019" i="1"/>
  <c r="AC9255" i="1"/>
  <c r="AC9617" i="1"/>
  <c r="AC7696" i="1"/>
  <c r="AC9721" i="1"/>
  <c r="AC362" i="1"/>
  <c r="AC3064" i="1"/>
  <c r="AC585" i="1"/>
  <c r="AC8151" i="1"/>
  <c r="AC4564" i="1"/>
  <c r="AC8270" i="1"/>
  <c r="AC2371" i="1"/>
  <c r="AC8807" i="1"/>
  <c r="AC10073" i="1"/>
  <c r="AC4691" i="1"/>
  <c r="AC5450" i="1"/>
  <c r="AC3628" i="1"/>
  <c r="AC1783" i="1"/>
  <c r="AC6681" i="1"/>
  <c r="AC11054" i="1"/>
  <c r="AC3060" i="1"/>
  <c r="AC5992" i="1"/>
  <c r="AC6247" i="1"/>
  <c r="AC7751" i="1"/>
  <c r="AC9325" i="1"/>
  <c r="AC9830" i="1"/>
  <c r="AC3776" i="1"/>
  <c r="AC5340" i="1"/>
  <c r="AC2258" i="1"/>
  <c r="AC4729" i="1"/>
  <c r="AC3577" i="1"/>
  <c r="AC6647" i="1"/>
  <c r="AC5839" i="1"/>
  <c r="AC10418" i="1"/>
  <c r="AC7036" i="1"/>
  <c r="AC3376" i="1"/>
  <c r="AC5959" i="1"/>
  <c r="AC3804" i="1"/>
  <c r="AC1203" i="1"/>
  <c r="AC5182" i="1"/>
  <c r="AC2827" i="1"/>
  <c r="AC793" i="1"/>
  <c r="AC7015" i="1"/>
  <c r="AC6621" i="1"/>
  <c r="AC1660" i="1"/>
  <c r="AC2377" i="1"/>
  <c r="AC7908" i="1"/>
  <c r="AC145" i="1"/>
  <c r="AC6682" i="1"/>
  <c r="AC6107" i="1"/>
  <c r="AC128" i="1"/>
  <c r="AC3302" i="1"/>
  <c r="AC4263" i="1"/>
  <c r="AC474" i="1"/>
  <c r="AC6305" i="1"/>
  <c r="AC6307" i="1"/>
  <c r="AC7748" i="1"/>
  <c r="AC6892" i="1"/>
  <c r="AC7324" i="1"/>
  <c r="AC9120" i="1"/>
  <c r="AC3374" i="1"/>
  <c r="AC10650" i="1"/>
  <c r="AC4069" i="1"/>
  <c r="AC7743" i="1"/>
  <c r="AC3568" i="1"/>
  <c r="AC3215" i="1"/>
  <c r="AC5477" i="1"/>
  <c r="AC11072" i="1"/>
  <c r="AC4008" i="1"/>
  <c r="AC2882" i="1"/>
  <c r="AC8880" i="1"/>
  <c r="AC6707" i="1"/>
  <c r="AC1289" i="1"/>
  <c r="AC3997" i="1"/>
  <c r="AC3132" i="1"/>
  <c r="AC886" i="1"/>
  <c r="AC10205" i="1"/>
  <c r="AC9839" i="1"/>
  <c r="AC4435" i="1"/>
  <c r="AC7671" i="1"/>
  <c r="AC3725" i="1"/>
  <c r="AC1934" i="1"/>
  <c r="AC3388" i="1"/>
  <c r="AC1054" i="1"/>
  <c r="AC5244" i="1"/>
  <c r="AC6635" i="1"/>
  <c r="AC5582" i="1"/>
  <c r="AC214" i="1"/>
  <c r="AC10980" i="1"/>
  <c r="AC3993" i="1"/>
  <c r="AC1740" i="1"/>
  <c r="AC8391" i="1"/>
  <c r="AC5555" i="1"/>
  <c r="AC10943" i="1"/>
  <c r="AC8906" i="1"/>
  <c r="AC6161" i="1"/>
  <c r="AC3826" i="1"/>
  <c r="AC2111" i="1"/>
  <c r="AC10153" i="1"/>
  <c r="AC9997" i="1"/>
  <c r="AC1358" i="1"/>
  <c r="AC8599" i="1"/>
  <c r="AC1817" i="1"/>
  <c r="AC2945" i="1"/>
  <c r="AC6553" i="1"/>
  <c r="AC5206" i="1"/>
  <c r="AC2083" i="1"/>
  <c r="AC3426" i="1"/>
  <c r="AC198" i="1"/>
  <c r="AC6004" i="1"/>
  <c r="AC6174" i="1"/>
  <c r="AC9077" i="1"/>
  <c r="AC935" i="1"/>
  <c r="AC3662" i="1"/>
  <c r="AC2323" i="1"/>
  <c r="AC1104" i="1"/>
  <c r="AC6009" i="1"/>
  <c r="AC1745" i="1"/>
  <c r="AC4638" i="1"/>
  <c r="AC9583" i="1"/>
  <c r="AC10128" i="1"/>
  <c r="AC4134" i="1"/>
  <c r="AC11035" i="1"/>
  <c r="AC2894" i="1"/>
  <c r="AC6173" i="1"/>
  <c r="AC7736" i="1"/>
  <c r="AC3402" i="1"/>
  <c r="AC6406" i="1"/>
  <c r="AC7838" i="1"/>
  <c r="AC311" i="1"/>
  <c r="AC22" i="1"/>
  <c r="AC10691" i="1"/>
  <c r="AC5670" i="1"/>
  <c r="AC2561" i="1"/>
  <c r="AC8379" i="1"/>
  <c r="AC9425" i="1"/>
  <c r="AC7133" i="1"/>
  <c r="AC4154" i="1"/>
  <c r="AC689" i="1"/>
  <c r="AC1422" i="1"/>
  <c r="AC11096" i="1"/>
  <c r="AC1999" i="1"/>
  <c r="AC1107" i="1"/>
  <c r="AC9683" i="1"/>
  <c r="AC5123" i="1"/>
  <c r="AC3436" i="1"/>
  <c r="AC5112" i="1"/>
  <c r="AC4753" i="1"/>
  <c r="AC7614" i="1"/>
  <c r="AC3787" i="1"/>
  <c r="AC1768" i="1"/>
  <c r="AC10715" i="1"/>
  <c r="AC10998" i="1"/>
  <c r="AC2260" i="1"/>
  <c r="AC6263" i="1"/>
  <c r="AC3165" i="1"/>
  <c r="AC7120" i="1"/>
  <c r="AC4649" i="1"/>
  <c r="AC97" i="1"/>
  <c r="AC2356" i="1"/>
  <c r="AC1352" i="1"/>
  <c r="AC6658" i="1"/>
  <c r="AC369" i="1"/>
  <c r="AC7070" i="1"/>
  <c r="AC2280" i="1"/>
  <c r="AC10959" i="1"/>
  <c r="AC5074" i="1"/>
  <c r="AC9486" i="1"/>
  <c r="AC5060" i="1"/>
  <c r="AC8375" i="1"/>
  <c r="AC3845" i="1"/>
  <c r="AC6314" i="1"/>
  <c r="AC10152" i="1"/>
  <c r="AC6725" i="1"/>
  <c r="AC6574" i="1"/>
  <c r="AC6488" i="1"/>
  <c r="AC1172" i="1"/>
  <c r="AC9766" i="1"/>
  <c r="AC8665" i="1"/>
  <c r="AC6745" i="1"/>
  <c r="AC10671" i="1"/>
  <c r="AC9348" i="1"/>
  <c r="AC4558" i="1"/>
  <c r="AC7416" i="1"/>
  <c r="AC3596" i="1"/>
  <c r="AC57" i="1"/>
  <c r="AC10082" i="1"/>
  <c r="AC9249" i="1"/>
  <c r="AC3489" i="1"/>
  <c r="AC1357" i="1"/>
  <c r="AC10661" i="1"/>
  <c r="AC1946" i="1"/>
  <c r="AC4576" i="1"/>
  <c r="AC2680" i="1"/>
  <c r="AC7399" i="1"/>
  <c r="AC9407" i="1"/>
  <c r="AC3330" i="1"/>
  <c r="AC1983" i="1"/>
  <c r="AC1143" i="1"/>
  <c r="AC4299" i="1"/>
  <c r="AC5870" i="1"/>
  <c r="AC4656" i="1"/>
  <c r="AC1807" i="1"/>
  <c r="AC6694" i="1"/>
  <c r="AC227" i="1"/>
  <c r="AC1545" i="1"/>
  <c r="AC2691" i="1"/>
  <c r="AC1435" i="1"/>
  <c r="AC8742" i="1"/>
  <c r="AC7577" i="1"/>
  <c r="AC11052" i="1"/>
  <c r="AC112" i="1"/>
  <c r="AC6804" i="1"/>
  <c r="AC9233" i="1"/>
  <c r="AC4204" i="1"/>
  <c r="AC189" i="1"/>
  <c r="AC4952" i="1"/>
  <c r="AC10465" i="1"/>
  <c r="AC8731" i="1"/>
  <c r="AC6743" i="1"/>
  <c r="AC7867" i="1"/>
  <c r="AC7881" i="1"/>
  <c r="AC5603" i="1"/>
  <c r="AC2492" i="1"/>
  <c r="AC8303" i="1"/>
  <c r="AC6411" i="1"/>
  <c r="AC4071" i="1"/>
  <c r="AC8848" i="1"/>
  <c r="AC9031" i="1"/>
  <c r="AC5890" i="1"/>
  <c r="AC7175" i="1"/>
  <c r="AC9835" i="1"/>
  <c r="AC4876" i="1"/>
  <c r="AC220" i="1"/>
  <c r="AC9958" i="1"/>
  <c r="AC7400" i="1"/>
  <c r="AC8283" i="1"/>
  <c r="AC3512" i="1"/>
  <c r="AC3334" i="1"/>
  <c r="AC9737" i="1"/>
  <c r="AC9946" i="1"/>
  <c r="AC1110" i="1"/>
  <c r="AC8306" i="1"/>
  <c r="AC1335" i="1"/>
  <c r="AC9555" i="1"/>
  <c r="AC9429" i="1"/>
  <c r="AC1697" i="1"/>
  <c r="AC4938" i="1"/>
  <c r="AC1665" i="1"/>
  <c r="AC2203" i="1"/>
  <c r="AC708" i="1"/>
  <c r="AC3413" i="1"/>
  <c r="AC1554" i="1"/>
  <c r="AC193" i="1"/>
  <c r="AC4130" i="1"/>
  <c r="AC10647" i="1"/>
  <c r="AC3718" i="1"/>
  <c r="AC6879" i="1"/>
  <c r="AC6600" i="1"/>
  <c r="AC1188" i="1"/>
  <c r="AC5685" i="1"/>
  <c r="AC5059" i="1"/>
  <c r="AC8651" i="1"/>
  <c r="AC1832" i="1"/>
  <c r="AC6090" i="1"/>
  <c r="AC1877" i="1"/>
  <c r="AC8393" i="1"/>
  <c r="AC9142" i="1"/>
  <c r="AC1814" i="1"/>
  <c r="AC2985" i="1"/>
  <c r="AC3956" i="1"/>
  <c r="AC356" i="1"/>
  <c r="AC5972" i="1"/>
  <c r="AC10945" i="1"/>
  <c r="AC1682" i="1"/>
  <c r="AC6742" i="1"/>
  <c r="AC9035" i="1"/>
  <c r="AC8508" i="1"/>
  <c r="AC7918" i="1"/>
  <c r="AC6452" i="1"/>
  <c r="AC256" i="1"/>
  <c r="AC8513" i="1"/>
  <c r="AC8169" i="1"/>
  <c r="AC10481" i="1"/>
  <c r="AC4088" i="1"/>
  <c r="AC3078" i="1"/>
  <c r="AC5225" i="1"/>
  <c r="AC7560" i="1"/>
  <c r="AC1529" i="1"/>
  <c r="AC2905" i="1"/>
  <c r="AC4702" i="1"/>
  <c r="AC988" i="1"/>
  <c r="AC1654" i="1"/>
  <c r="AC2624" i="1"/>
  <c r="AC7516" i="1"/>
  <c r="AC7224" i="1"/>
  <c r="AC1613" i="1"/>
  <c r="AC8762" i="1"/>
  <c r="AC4117" i="1"/>
  <c r="AC9803" i="1"/>
  <c r="AC3474" i="1"/>
  <c r="AC5335" i="1"/>
  <c r="AC933" i="1"/>
  <c r="AC7339" i="1"/>
  <c r="AC10009" i="1"/>
  <c r="AC7472" i="1"/>
  <c r="AC5308" i="1"/>
  <c r="AC1774" i="1"/>
  <c r="AC9010" i="1"/>
  <c r="AC5722" i="1"/>
  <c r="AC1758" i="1"/>
  <c r="AC1596" i="1"/>
  <c r="AC6500" i="1"/>
  <c r="AC9106" i="1"/>
  <c r="AC9222" i="1"/>
  <c r="AC6565" i="1"/>
  <c r="AC9053" i="1"/>
  <c r="AC6399" i="1"/>
  <c r="AC1549" i="1"/>
  <c r="AC1862" i="1"/>
  <c r="AC5144" i="1"/>
  <c r="AC1694" i="1"/>
  <c r="AC10697" i="1"/>
  <c r="AC10546" i="1"/>
  <c r="AC8152" i="1"/>
  <c r="AC3957" i="1"/>
  <c r="AC8552" i="1"/>
  <c r="AC10317" i="1"/>
  <c r="AC9671" i="1"/>
  <c r="AC2755" i="1"/>
  <c r="AC4730" i="1"/>
  <c r="AC2052" i="1"/>
  <c r="AC6541" i="1"/>
  <c r="AC5649" i="1"/>
  <c r="AC8614" i="1"/>
  <c r="AC45" i="1"/>
  <c r="AC2232" i="1"/>
  <c r="AC2612" i="1"/>
  <c r="AC5327" i="1"/>
  <c r="AC1142" i="1"/>
  <c r="AC1497" i="1"/>
  <c r="AC10202" i="1"/>
  <c r="AC6994" i="1"/>
  <c r="AC7860" i="1"/>
  <c r="AC4722" i="1"/>
  <c r="AC7717" i="1"/>
  <c r="AC6339" i="1"/>
  <c r="AC1077" i="1"/>
  <c r="AC5946" i="1"/>
  <c r="AC9746" i="1"/>
  <c r="AC8220" i="1"/>
  <c r="AC7453" i="1"/>
  <c r="AC10285" i="1"/>
  <c r="AC9384" i="1"/>
  <c r="AC4392" i="1"/>
  <c r="AC709" i="1"/>
  <c r="AC8593" i="1"/>
  <c r="AC2104" i="1"/>
  <c r="AC2379" i="1"/>
  <c r="AC8263" i="1"/>
  <c r="AC7313" i="1"/>
  <c r="AC8708" i="1"/>
  <c r="AC7643" i="1"/>
  <c r="AC7543" i="1"/>
  <c r="AC7431" i="1"/>
  <c r="AC2122" i="1"/>
  <c r="AC3118" i="1"/>
  <c r="AC5821" i="1"/>
  <c r="AC7434" i="1"/>
  <c r="AC7932" i="1"/>
  <c r="AC3513" i="1"/>
  <c r="AC8052" i="1"/>
  <c r="AC8383" i="1"/>
  <c r="AC3507" i="1"/>
  <c r="AC2381" i="1"/>
  <c r="AC8408" i="1"/>
  <c r="AC9806" i="1"/>
  <c r="AC321" i="1"/>
  <c r="AC7235" i="1"/>
  <c r="AC7338" i="1"/>
  <c r="AC4381" i="1"/>
  <c r="AC4234" i="1"/>
  <c r="AC4706" i="1"/>
  <c r="AC10359" i="1"/>
  <c r="AC9938" i="1"/>
  <c r="AC11001" i="1"/>
  <c r="AC4666" i="1"/>
  <c r="AC7793" i="1"/>
  <c r="AC4805" i="1"/>
  <c r="AC7537" i="1"/>
  <c r="AC7657" i="1"/>
  <c r="AC4257" i="1"/>
  <c r="AC11012" i="1"/>
  <c r="AC2817" i="1"/>
  <c r="AC2127" i="1"/>
  <c r="AC1955" i="1"/>
  <c r="AC8457" i="1"/>
  <c r="AC10718" i="1"/>
  <c r="AC5502" i="1"/>
  <c r="AC10894" i="1"/>
  <c r="AC9451" i="1"/>
  <c r="AC9829" i="1"/>
  <c r="AC7586" i="1"/>
  <c r="AC913" i="1"/>
  <c r="AC3045" i="1"/>
  <c r="AC10149" i="1"/>
  <c r="AC2437" i="1"/>
  <c r="AC8365" i="1"/>
  <c r="AC7144" i="1"/>
  <c r="AC11003" i="1"/>
  <c r="AC1526" i="1"/>
  <c r="AC2750" i="1"/>
  <c r="AC9765" i="1"/>
  <c r="AC2128" i="1"/>
  <c r="AC7394" i="1"/>
  <c r="AC863" i="1"/>
  <c r="AC3867" i="1"/>
  <c r="AC10391" i="1"/>
  <c r="AC2099" i="1"/>
  <c r="AC1423" i="1"/>
  <c r="AC6388" i="1"/>
  <c r="AC1949" i="1"/>
  <c r="AC5566" i="1"/>
  <c r="AC126" i="1"/>
  <c r="AC5471" i="1"/>
  <c r="AC3305" i="1"/>
  <c r="AC3654" i="1"/>
  <c r="AC7331" i="1"/>
  <c r="AC6272" i="1"/>
  <c r="AC8470" i="1"/>
  <c r="AC5117" i="1"/>
  <c r="AC7097" i="1"/>
  <c r="AC375" i="1"/>
  <c r="AC4352" i="1"/>
  <c r="AC3252" i="1"/>
  <c r="AC5320" i="1"/>
  <c r="AC159" i="1"/>
  <c r="AC6825" i="1"/>
  <c r="AC7081" i="1"/>
  <c r="AC7624" i="1"/>
  <c r="AC1956" i="1"/>
  <c r="AC7374" i="1"/>
  <c r="AC3412" i="1"/>
  <c r="AC9084" i="1"/>
  <c r="AC2067" i="1"/>
  <c r="AC6075" i="1"/>
  <c r="AC3922" i="1"/>
  <c r="AC9037" i="1"/>
  <c r="AC10735" i="1"/>
  <c r="AC10357" i="1"/>
  <c r="AC940" i="1"/>
  <c r="AC2383" i="1"/>
  <c r="AC8351" i="1"/>
  <c r="AC2709" i="1"/>
  <c r="AC6350" i="1"/>
  <c r="AC10245" i="1"/>
  <c r="AC4680" i="1"/>
  <c r="AC9396" i="1"/>
  <c r="AC2385" i="1"/>
  <c r="AC1427" i="1"/>
  <c r="AC813" i="1"/>
  <c r="AC5212" i="1"/>
  <c r="AC9604" i="1"/>
  <c r="AC1794" i="1"/>
  <c r="AC1737" i="1"/>
  <c r="AC3668" i="1"/>
  <c r="AC8716" i="1"/>
  <c r="AC8991" i="1"/>
  <c r="AC696" i="1"/>
  <c r="AC7665" i="1"/>
  <c r="AC4500" i="1"/>
  <c r="AC3562" i="1"/>
  <c r="AC5961" i="1"/>
  <c r="AC8825" i="1"/>
  <c r="AC8527" i="1"/>
  <c r="AC2908" i="1"/>
  <c r="AC3054" i="1"/>
  <c r="AC6084" i="1"/>
  <c r="AC5814" i="1"/>
  <c r="AC120" i="1"/>
  <c r="AC5536" i="1"/>
  <c r="AC9834" i="1"/>
  <c r="AC3226" i="1"/>
  <c r="AC10539" i="1"/>
  <c r="AC4046" i="1"/>
  <c r="AC5729" i="1"/>
  <c r="AC2864" i="1"/>
  <c r="AC2286" i="1"/>
  <c r="AC1971" i="1"/>
  <c r="AC10103" i="1"/>
  <c r="AC4964" i="1"/>
  <c r="AC2935" i="1"/>
  <c r="AC5254" i="1"/>
  <c r="AC5326" i="1"/>
  <c r="AC4273" i="1"/>
  <c r="AC464" i="1"/>
  <c r="AC10019" i="1"/>
  <c r="AC1076" i="1"/>
  <c r="AC8608" i="1"/>
  <c r="AC10038" i="1"/>
  <c r="AC1167" i="1"/>
  <c r="AC5823" i="1"/>
  <c r="AC2358" i="1"/>
  <c r="AC3792" i="1"/>
  <c r="AC8424" i="1"/>
  <c r="AC5008" i="1"/>
  <c r="AC7101" i="1"/>
  <c r="AC9042" i="1"/>
  <c r="AC9660" i="1"/>
  <c r="AC8023" i="1"/>
  <c r="AC7884" i="1"/>
  <c r="AC1671" i="1"/>
  <c r="AC4743" i="1"/>
  <c r="AC4551" i="1"/>
  <c r="AC7067" i="1"/>
  <c r="AC7408" i="1"/>
  <c r="AC2940" i="1"/>
  <c r="AC10430" i="1"/>
  <c r="AC8445" i="1"/>
  <c r="AC957" i="1"/>
  <c r="AC5457" i="1"/>
  <c r="AC2142" i="1"/>
  <c r="AC6113" i="1"/>
  <c r="AC2765" i="1"/>
  <c r="AC1049" i="1"/>
  <c r="AC1917" i="1"/>
  <c r="AC4522" i="1"/>
  <c r="AC6226" i="1"/>
  <c r="AC6429" i="1"/>
  <c r="AC859" i="1"/>
  <c r="AC5780" i="1"/>
  <c r="AC5697" i="1"/>
  <c r="AC10502" i="1"/>
  <c r="AC99" i="1"/>
  <c r="AC10836" i="1"/>
  <c r="AC9014" i="1"/>
  <c r="AC3612" i="1"/>
  <c r="AC3904" i="1"/>
  <c r="AC5708" i="1"/>
  <c r="AC3972" i="1"/>
  <c r="AC3678" i="1"/>
  <c r="AC8528" i="1"/>
  <c r="AC1178" i="1"/>
  <c r="AC5985" i="1"/>
  <c r="AC3960" i="1"/>
  <c r="AC7767" i="1"/>
  <c r="AC9783" i="1"/>
  <c r="AC10115" i="1"/>
  <c r="AC2023" i="1"/>
  <c r="AC6523" i="1"/>
  <c r="AC2433" i="1"/>
  <c r="AC7273" i="1"/>
  <c r="AC42" i="1"/>
  <c r="AC3710" i="1"/>
  <c r="AC7380" i="1"/>
  <c r="AC3576" i="1"/>
  <c r="AC8166" i="1"/>
  <c r="AC3839" i="1"/>
  <c r="AC6242" i="1"/>
  <c r="AC9652" i="1"/>
  <c r="AC3383" i="1"/>
  <c r="AC9241" i="1"/>
  <c r="AC10865" i="1"/>
  <c r="AC5341" i="1"/>
  <c r="AC10246" i="1"/>
  <c r="AC9178" i="1"/>
  <c r="AC8676" i="1"/>
  <c r="AC8261" i="1"/>
  <c r="AC6281" i="1"/>
  <c r="AC4888" i="1"/>
  <c r="AC2223" i="1"/>
  <c r="AC10913" i="1"/>
  <c r="AC6144" i="1"/>
  <c r="AC4338" i="1"/>
  <c r="AC5136" i="1"/>
  <c r="AC10642" i="1"/>
  <c r="AC3366" i="1"/>
  <c r="AC4220" i="1"/>
  <c r="AC9207" i="1"/>
  <c r="AC8992" i="1"/>
  <c r="AC6221" i="1"/>
  <c r="AC292" i="1"/>
  <c r="AC6569" i="1"/>
  <c r="AC1103" i="1"/>
  <c r="AC901" i="1"/>
  <c r="AC9727" i="1"/>
  <c r="AC1405" i="1"/>
  <c r="AC9853" i="1"/>
  <c r="AC5233" i="1"/>
  <c r="AC9610" i="1"/>
  <c r="AC2000" i="1"/>
  <c r="AC10250" i="1"/>
  <c r="AC8588" i="1"/>
  <c r="AC2472" i="1"/>
  <c r="AC8831" i="1"/>
  <c r="AC8003" i="1"/>
  <c r="AC117" i="1"/>
  <c r="AC293" i="1"/>
  <c r="AC9059" i="1"/>
  <c r="AC2846" i="1"/>
  <c r="AC7417" i="1"/>
  <c r="AC9631" i="1"/>
  <c r="AC8101" i="1"/>
  <c r="AC2571" i="1"/>
  <c r="AC1117" i="1"/>
  <c r="AC1706" i="1"/>
  <c r="AC1460" i="1"/>
  <c r="AC2124" i="1"/>
  <c r="AC353" i="1"/>
  <c r="AC1421" i="1"/>
  <c r="AC6087" i="1"/>
  <c r="AC4175" i="1"/>
  <c r="AC1623" i="1"/>
  <c r="AC7801" i="1"/>
  <c r="AC470" i="1"/>
  <c r="AC3341" i="1"/>
  <c r="AC8188" i="1"/>
  <c r="AC5591" i="1"/>
  <c r="AC6360" i="1"/>
  <c r="AC618" i="1"/>
  <c r="AC1625" i="1"/>
  <c r="AC4174" i="1"/>
  <c r="AC6178" i="1"/>
  <c r="AC6956" i="1"/>
  <c r="AC1121" i="1"/>
  <c r="AC939" i="1"/>
  <c r="AC7471" i="1"/>
  <c r="AC4001" i="1"/>
  <c r="AC1937" i="1"/>
  <c r="AC9979" i="1"/>
  <c r="AC3394" i="1"/>
  <c r="AC3090" i="1"/>
  <c r="AC2970" i="1"/>
  <c r="AC10042" i="1"/>
  <c r="AC947" i="1"/>
  <c r="AC79" i="1"/>
  <c r="AC5539" i="1"/>
  <c r="AC8149" i="1"/>
  <c r="AC74" i="1"/>
  <c r="AC5354" i="1"/>
  <c r="AC9258" i="1"/>
  <c r="AC176" i="1"/>
  <c r="AC5055" i="1"/>
  <c r="AC7995" i="1"/>
  <c r="AC7266" i="1"/>
  <c r="AC10058" i="1"/>
  <c r="AC8621" i="1"/>
  <c r="AC2179" i="1"/>
  <c r="AC7707" i="1"/>
  <c r="AC8483" i="1"/>
  <c r="AC8602" i="1"/>
  <c r="AC6312" i="1"/>
  <c r="AC9584" i="1"/>
  <c r="AC9588" i="1"/>
  <c r="AC7358" i="1"/>
  <c r="AC8141" i="1"/>
  <c r="AC10702" i="1"/>
  <c r="AC8122" i="1"/>
  <c r="AC1508" i="1"/>
  <c r="AC6169" i="1"/>
  <c r="AC9693" i="1"/>
  <c r="AC10022" i="1"/>
  <c r="AC419" i="1"/>
  <c r="AC7636" i="1"/>
  <c r="AC6085" i="1"/>
  <c r="AC8289" i="1"/>
  <c r="AC3490" i="1"/>
  <c r="AC10489" i="1"/>
  <c r="AC8939" i="1"/>
  <c r="AC7216" i="1"/>
  <c r="AC9907" i="1"/>
  <c r="AC660" i="1"/>
  <c r="AC5026" i="1"/>
  <c r="AC4186" i="1"/>
  <c r="AC3466" i="1"/>
  <c r="AC2471" i="1"/>
  <c r="AC2598" i="1"/>
  <c r="AC7826" i="1"/>
  <c r="AC9432" i="1"/>
  <c r="AC2521" i="1"/>
  <c r="AC6779" i="1"/>
  <c r="AC11061" i="1"/>
  <c r="AC4051" i="1"/>
  <c r="AC5344" i="1"/>
  <c r="AC6098" i="1"/>
  <c r="AC9491" i="1"/>
  <c r="AC9517" i="1"/>
  <c r="AC6977" i="1"/>
  <c r="AC3229" i="1"/>
  <c r="AC11082" i="1"/>
  <c r="AC7890" i="1"/>
  <c r="AC9828" i="1"/>
  <c r="AC943" i="1"/>
  <c r="AC5418" i="1"/>
  <c r="AC6704" i="1"/>
  <c r="AC1454" i="1"/>
  <c r="AC5509" i="1"/>
  <c r="AC5652" i="1"/>
  <c r="AC10241" i="1"/>
  <c r="AC5424" i="1"/>
  <c r="AC9242" i="1"/>
  <c r="AC9536" i="1"/>
  <c r="AC8845" i="1"/>
  <c r="AC7126" i="1"/>
  <c r="AC5431" i="1"/>
  <c r="AC4596" i="1"/>
  <c r="AC64" i="1"/>
  <c r="AC8496" i="1"/>
  <c r="AC10225" i="1"/>
  <c r="AC9648" i="1"/>
  <c r="AC10381" i="1"/>
  <c r="AC10961" i="1"/>
  <c r="AC10097" i="1"/>
  <c r="AC323" i="1"/>
  <c r="AC10255" i="1"/>
  <c r="AC4742" i="1"/>
  <c r="AC9751" i="1"/>
  <c r="AC10676" i="1"/>
  <c r="AC3907" i="1"/>
  <c r="AC7370" i="1"/>
  <c r="AC1245" i="1"/>
  <c r="AC5511" i="1"/>
  <c r="AC7502" i="1"/>
  <c r="AC8520" i="1"/>
  <c r="AC377" i="1"/>
  <c r="AC8125" i="1"/>
  <c r="AC10838" i="1"/>
  <c r="AC8849" i="1"/>
  <c r="AC9136" i="1"/>
  <c r="AC1315" i="1"/>
  <c r="AC2812" i="1"/>
  <c r="AC4" i="1"/>
  <c r="AC6650" i="1"/>
  <c r="AC2073" i="1"/>
  <c r="AC6058" i="1"/>
  <c r="AC10615" i="1"/>
  <c r="AC3543" i="1"/>
  <c r="AC7352" i="1"/>
  <c r="AC9684" i="1"/>
  <c r="AC9992" i="1"/>
  <c r="AC1425" i="1"/>
  <c r="AC6230" i="1"/>
  <c r="AC7252" i="1"/>
  <c r="AC9117" i="1"/>
  <c r="AC4143" i="1"/>
  <c r="AC3447" i="1"/>
  <c r="AC10822" i="1"/>
  <c r="AC9739" i="1"/>
  <c r="AC7847" i="1"/>
  <c r="AC9732" i="1"/>
  <c r="AC11078" i="1"/>
  <c r="AC10766" i="1"/>
  <c r="AC2974" i="1"/>
  <c r="AC9774" i="1"/>
  <c r="AC2427" i="1"/>
  <c r="AC2140" i="1"/>
  <c r="AC7588" i="1"/>
  <c r="AC2108" i="1"/>
  <c r="AC2515" i="1"/>
  <c r="AC1954" i="1"/>
  <c r="AC10166" i="1"/>
  <c r="AC191" i="1"/>
  <c r="AC8433" i="1"/>
  <c r="AC9872" i="1"/>
  <c r="AC5268" i="1"/>
  <c r="AC8926" i="1"/>
  <c r="AC1985" i="1"/>
  <c r="AC1759" i="1"/>
  <c r="AC5568" i="1"/>
  <c r="AC4276" i="1"/>
  <c r="AC1840" i="1"/>
  <c r="AC8274" i="1"/>
  <c r="AC6146" i="1"/>
  <c r="AC148" i="1"/>
  <c r="AC2675" i="1"/>
  <c r="AC6440" i="1"/>
  <c r="AC3853" i="1"/>
  <c r="AC4884" i="1"/>
  <c r="AC6983" i="1"/>
  <c r="AC5550" i="1"/>
  <c r="AC875" i="1"/>
  <c r="AC10460" i="1"/>
  <c r="AC4934" i="1"/>
  <c r="AC1144" i="1"/>
  <c r="AC8397" i="1"/>
  <c r="AC4950" i="1"/>
  <c r="AC5498" i="1"/>
  <c r="AC1715" i="1"/>
  <c r="AC6189" i="1"/>
  <c r="AC5756" i="1"/>
  <c r="AC951" i="1"/>
  <c r="AC3992" i="1"/>
  <c r="AC9709" i="1"/>
  <c r="AC2879" i="1"/>
  <c r="AC7334" i="1"/>
  <c r="AC1619" i="1"/>
  <c r="AC3824" i="1"/>
  <c r="AC8687" i="1"/>
  <c r="AC8616" i="1"/>
  <c r="AC6921" i="1"/>
  <c r="AC6358" i="1"/>
  <c r="AC4269" i="1"/>
  <c r="AC8440" i="1"/>
  <c r="AC1119" i="1"/>
  <c r="AC5227" i="1"/>
  <c r="AC5788" i="1"/>
  <c r="AC7960" i="1"/>
  <c r="AC7573" i="1"/>
  <c r="AC268" i="1"/>
  <c r="AC8364" i="1"/>
  <c r="AC8273" i="1"/>
  <c r="AC3775" i="1"/>
  <c r="AC8497" i="1"/>
  <c r="AC3784" i="1"/>
  <c r="AC6847" i="1"/>
  <c r="AC1993" i="1"/>
  <c r="AC6195" i="1"/>
  <c r="AC4422" i="1"/>
  <c r="AC5253" i="1"/>
  <c r="AC11101" i="1"/>
  <c r="AC16" i="1"/>
  <c r="AC5991" i="1"/>
  <c r="AC6802" i="1"/>
  <c r="AC10566" i="1"/>
  <c r="AC207" i="1"/>
  <c r="AC6014" i="1"/>
  <c r="AC2581" i="1"/>
  <c r="AC6397" i="1"/>
  <c r="AC7813" i="1"/>
  <c r="AC3642" i="1"/>
  <c r="AC264" i="1"/>
  <c r="AC4002" i="1"/>
  <c r="AC7726" i="1"/>
  <c r="AC3443" i="1"/>
  <c r="AC11063" i="1"/>
  <c r="AC3194" i="1"/>
  <c r="AC10348" i="1"/>
  <c r="AC9913" i="1"/>
  <c r="AC7270" i="1"/>
  <c r="AC9098" i="1"/>
  <c r="AC9211" i="1"/>
  <c r="AC1333" i="1"/>
  <c r="AC6836" i="1"/>
  <c r="AC6480" i="1"/>
  <c r="AC3781" i="1"/>
  <c r="AC1570" i="1"/>
  <c r="AC1287" i="1"/>
  <c r="AC10657" i="1"/>
  <c r="AC76" i="1"/>
  <c r="AC5865" i="1"/>
  <c r="AC6868" i="1"/>
  <c r="AC9533" i="1"/>
  <c r="AC94" i="1"/>
  <c r="AC6474" i="1"/>
  <c r="AC8571" i="1"/>
  <c r="AC7567" i="1"/>
  <c r="AC9140" i="1"/>
  <c r="AC9478" i="1"/>
  <c r="AC10096" i="1"/>
  <c r="AC8135" i="1"/>
  <c r="AC3948" i="1"/>
  <c r="AC5535" i="1"/>
  <c r="AC7715" i="1"/>
  <c r="AC6576" i="1"/>
  <c r="AC7143" i="1"/>
  <c r="AC1240" i="1"/>
  <c r="AC8" i="1"/>
  <c r="AC4430" i="1"/>
  <c r="AC8820" i="1"/>
  <c r="AC8355" i="1"/>
  <c r="AC8725" i="1"/>
  <c r="AC9543" i="1"/>
  <c r="AC1969" i="1"/>
  <c r="AC2863" i="1"/>
  <c r="AC10484" i="1"/>
  <c r="AC4765" i="1"/>
  <c r="AC6481" i="1"/>
  <c r="AC9669" i="1"/>
  <c r="AC1883" i="1"/>
  <c r="AC2682" i="1"/>
  <c r="AC3790" i="1"/>
  <c r="AC7119" i="1"/>
  <c r="AC802" i="1"/>
  <c r="AC7411" i="1"/>
  <c r="AC11017" i="1"/>
  <c r="AC2097" i="1"/>
  <c r="AC2664" i="1"/>
  <c r="AC10734" i="1"/>
  <c r="AC8092" i="1"/>
  <c r="AC5480" i="1"/>
  <c r="AC1268" i="1"/>
  <c r="AC5189" i="1"/>
  <c r="AC5094" i="1"/>
  <c r="AC4815" i="1"/>
  <c r="AC9011" i="1"/>
  <c r="AC2668" i="1"/>
  <c r="AC6852" i="1"/>
  <c r="AC9123" i="1"/>
  <c r="AC8717" i="1"/>
  <c r="AC1267" i="1"/>
  <c r="AC510" i="1"/>
  <c r="AC671" i="1"/>
  <c r="AC3860" i="1"/>
  <c r="AC2678" i="1"/>
  <c r="AC6787" i="1"/>
  <c r="AC10750" i="1"/>
  <c r="AC9308" i="1"/>
  <c r="AC6860" i="1"/>
  <c r="AC8899" i="1"/>
  <c r="AC1733" i="1"/>
  <c r="AC9616" i="1"/>
  <c r="AC6906" i="1"/>
  <c r="AC9754" i="1"/>
  <c r="AC7680" i="1"/>
  <c r="AC3392" i="1"/>
  <c r="AC10266" i="1"/>
  <c r="AC10908" i="1"/>
  <c r="AC2525" i="1"/>
  <c r="AC1135" i="1"/>
  <c r="AC8859" i="1"/>
  <c r="AC3124" i="1"/>
  <c r="AC9635" i="1"/>
  <c r="AC2742" i="1"/>
  <c r="AC7791" i="1"/>
  <c r="AC6387" i="1"/>
  <c r="AC1510" i="1"/>
  <c r="AC5700" i="1"/>
  <c r="AC1259" i="1"/>
  <c r="AC7053" i="1"/>
  <c r="AC2729" i="1"/>
  <c r="AC1913" i="1"/>
  <c r="AC8107" i="1"/>
  <c r="AC10985" i="1"/>
  <c r="AC6117" i="1"/>
  <c r="AC719" i="1"/>
  <c r="AC8035" i="1"/>
  <c r="AC649" i="1"/>
  <c r="AC1806" i="1"/>
  <c r="AC7063" i="1"/>
  <c r="AC8415" i="1"/>
  <c r="AC7630" i="1"/>
  <c r="AC4176" i="1"/>
  <c r="AC817" i="1"/>
  <c r="AC9807" i="1"/>
  <c r="AC3896" i="1"/>
  <c r="AC7718" i="1"/>
  <c r="AC2329" i="1"/>
  <c r="AC3499" i="1"/>
  <c r="AC9427" i="1"/>
  <c r="AC1214" i="1"/>
  <c r="AC10048" i="1"/>
  <c r="AC7792" i="1"/>
  <c r="AC9247" i="1"/>
  <c r="AC8891" i="1"/>
  <c r="AC10742" i="1"/>
  <c r="AC8025" i="1"/>
  <c r="AC8059" i="1"/>
  <c r="AC1997" i="1"/>
  <c r="AC6738" i="1"/>
  <c r="AC8111" i="1"/>
  <c r="AC5610" i="1"/>
  <c r="AC4399" i="1"/>
  <c r="AC4861" i="1"/>
  <c r="AC8517" i="1"/>
  <c r="AC2805" i="1"/>
  <c r="AC2533" i="1"/>
  <c r="AC5380" i="1"/>
  <c r="AC9080" i="1"/>
  <c r="AC2665" i="1"/>
  <c r="AC5296" i="1"/>
  <c r="AC10361" i="1"/>
  <c r="AC2634" i="1"/>
  <c r="AC3420" i="1"/>
  <c r="AC8689" i="1"/>
  <c r="AC10211" i="1"/>
  <c r="AC936" i="1"/>
  <c r="AC3965" i="1"/>
  <c r="AC9569" i="1"/>
  <c r="AC5517" i="1"/>
  <c r="AC4465" i="1"/>
  <c r="AC7049" i="1"/>
  <c r="AC8681" i="1"/>
  <c r="AC5395" i="1"/>
  <c r="AC2924" i="1"/>
  <c r="AC9598" i="1"/>
  <c r="AC10458" i="1"/>
  <c r="AC4569" i="1"/>
  <c r="AC5317" i="1"/>
  <c r="AC5303" i="1"/>
  <c r="AC2051" i="1"/>
  <c r="AC518" i="1"/>
  <c r="AC7134" i="1"/>
  <c r="AC3095" i="1"/>
  <c r="AC5656" i="1"/>
  <c r="AC6484" i="1"/>
  <c r="AC2078" i="1"/>
  <c r="AC970" i="1"/>
  <c r="AC6679" i="1"/>
  <c r="AC5628" i="1"/>
  <c r="AC608" i="1"/>
  <c r="AC7209" i="1"/>
  <c r="AC5258" i="1"/>
  <c r="AC7990" i="1"/>
  <c r="AC8138" i="1"/>
  <c r="AC6456" i="1"/>
  <c r="AC136" i="1"/>
  <c r="AC2362" i="1"/>
  <c r="AC4457" i="1"/>
  <c r="AC6918" i="1"/>
  <c r="AC1791" i="1"/>
  <c r="AC5849" i="1"/>
  <c r="AC11053" i="1"/>
  <c r="AC4828" i="1"/>
  <c r="AC2933" i="1"/>
  <c r="AC499" i="1"/>
  <c r="AC7882" i="1"/>
  <c r="AC5153" i="1"/>
  <c r="AC626" i="1"/>
  <c r="AC6022" i="1"/>
  <c r="AC1784" i="1"/>
  <c r="AC4313" i="1"/>
  <c r="AC2420" i="1"/>
  <c r="AC5690" i="1"/>
  <c r="AC1466" i="1"/>
  <c r="AC2842" i="1"/>
  <c r="AC7124" i="1"/>
  <c r="AC6883" i="1"/>
  <c r="AC6460" i="1"/>
  <c r="AC6400" i="1"/>
  <c r="AC1683" i="1"/>
  <c r="AC7415" i="1"/>
  <c r="AC10024" i="1"/>
  <c r="AC4692" i="1"/>
  <c r="AC7064" i="1"/>
  <c r="AC6684" i="1"/>
  <c r="AC2845" i="1"/>
  <c r="AC4813" i="1"/>
  <c r="AC6471" i="1"/>
  <c r="AC10174" i="1"/>
  <c r="AC6064" i="1"/>
  <c r="AC8318" i="1"/>
  <c r="AC2282" i="1"/>
  <c r="AC6587" i="1"/>
  <c r="AC4122" i="1"/>
  <c r="AC10667" i="1"/>
  <c r="AC217" i="1"/>
  <c r="AC2920" i="1"/>
  <c r="AC1036" i="1"/>
  <c r="AC7283" i="1"/>
  <c r="AC6300" i="1"/>
  <c r="AC8173" i="1"/>
  <c r="AC8512" i="1"/>
  <c r="AC7274" i="1"/>
  <c r="AC8937" i="1"/>
  <c r="AC3537" i="1"/>
  <c r="AC10875" i="1"/>
  <c r="AC10124" i="1"/>
  <c r="AC4349" i="1"/>
  <c r="AC6663" i="1"/>
  <c r="AC7091" i="1"/>
  <c r="AC10235" i="1"/>
  <c r="AC2253" i="1"/>
  <c r="AC7326" i="1"/>
  <c r="AC9313" i="1"/>
  <c r="AC6812" i="1"/>
  <c r="AC9714" i="1"/>
  <c r="AC1557" i="1"/>
  <c r="AC146" i="1"/>
  <c r="AC2588" i="1"/>
  <c r="AC10856" i="1"/>
  <c r="AC4086" i="1"/>
  <c r="AC6889" i="1"/>
  <c r="AC9428" i="1"/>
  <c r="AC5538" i="1"/>
  <c r="AC9914" i="1"/>
  <c r="AC6349" i="1"/>
  <c r="AC1069" i="1"/>
  <c r="AC8835" i="1"/>
  <c r="AC10496" i="1"/>
  <c r="AC4342" i="1"/>
  <c r="AC2147" i="1"/>
  <c r="AC2295" i="1"/>
  <c r="AC6867" i="1"/>
  <c r="AC2929" i="1"/>
  <c r="AC2334" i="1"/>
  <c r="AC1644" i="1"/>
  <c r="AC3661" i="1"/>
  <c r="AC4903" i="1"/>
  <c r="AC3371" i="1"/>
  <c r="AC3684" i="1"/>
  <c r="AC4105" i="1"/>
  <c r="AC4716" i="1"/>
  <c r="AC8707" i="1"/>
  <c r="AC526" i="1"/>
  <c r="AC4490" i="1"/>
  <c r="AC5437" i="1"/>
  <c r="AC9453" i="1"/>
  <c r="AC1274" i="1"/>
  <c r="AC5866" i="1"/>
  <c r="AC6671" i="1"/>
  <c r="AC5989" i="1"/>
  <c r="AC5687" i="1"/>
  <c r="AC2685" i="1"/>
  <c r="AC8743" i="1"/>
  <c r="AC10396" i="1"/>
  <c r="AC10403" i="1"/>
  <c r="AC7700" i="1"/>
  <c r="AC4862" i="1"/>
  <c r="AC5767" i="1"/>
  <c r="AC722" i="1"/>
  <c r="AC721" i="1"/>
  <c r="AC4034" i="1"/>
  <c r="AC8021" i="1"/>
  <c r="AC4940" i="1"/>
  <c r="AC1637" i="1"/>
  <c r="AC4394" i="1"/>
  <c r="AC4033" i="1"/>
  <c r="AC6289" i="1"/>
  <c r="AC5306" i="1"/>
  <c r="AC5033" i="1"/>
  <c r="AC5217" i="1"/>
  <c r="AC1350" i="1"/>
  <c r="AC4533" i="1"/>
  <c r="AC5375" i="1"/>
  <c r="AC2178" i="1"/>
  <c r="AC7253" i="1"/>
  <c r="AC1251" i="1"/>
  <c r="AC1928" i="1"/>
  <c r="AC11038" i="1"/>
  <c r="AC557" i="1"/>
  <c r="AC2941" i="1"/>
  <c r="AC4999" i="1"/>
  <c r="AC7816" i="1"/>
  <c r="AC9134" i="1"/>
  <c r="AC661" i="1"/>
  <c r="AC174" i="1"/>
  <c r="AC10972" i="1"/>
  <c r="AC1924" i="1"/>
  <c r="AC4603" i="1"/>
  <c r="AC7182" i="1"/>
  <c r="AC8154" i="1"/>
  <c r="AC161" i="1"/>
  <c r="AC5205" i="1"/>
  <c r="AC4975" i="1"/>
  <c r="AC7123" i="1"/>
  <c r="AC9585" i="1"/>
  <c r="AC190" i="1"/>
  <c r="AC9900" i="1"/>
  <c r="AC7849" i="1"/>
  <c r="AC2928" i="1"/>
  <c r="AC1922" i="1"/>
  <c r="AC8449" i="1"/>
  <c r="AC4577" i="1"/>
  <c r="AC977" i="1"/>
  <c r="AC2133" i="1"/>
  <c r="AC6688" i="1"/>
  <c r="AC4417" i="1"/>
  <c r="AC186" i="1"/>
  <c r="AC7681" i="1"/>
  <c r="AC2861" i="1"/>
  <c r="AC4842" i="1"/>
  <c r="AC5104" i="1"/>
  <c r="AC5872" i="1"/>
  <c r="AC9548" i="1"/>
  <c r="AC1369" i="1"/>
  <c r="AC1827" i="1"/>
  <c r="AC10926" i="1"/>
  <c r="AC4396" i="1"/>
  <c r="AC1308" i="1"/>
  <c r="AC2855" i="1"/>
  <c r="AC402" i="1"/>
  <c r="AC10746" i="1"/>
  <c r="AC784" i="1"/>
  <c r="AC10090" i="1"/>
  <c r="AC1025" i="1"/>
  <c r="AC4907" i="1"/>
  <c r="AC8851" i="1"/>
  <c r="AC6920" i="1"/>
  <c r="AC7865" i="1"/>
  <c r="AC9639" i="1"/>
  <c r="AC11039" i="1"/>
  <c r="AC6975" i="1"/>
  <c r="AC5334" i="1"/>
  <c r="AC9228" i="1"/>
  <c r="AC8685" i="1"/>
  <c r="AC7714" i="1"/>
  <c r="AC862" i="1"/>
  <c r="AC8964" i="1"/>
  <c r="AC3166" i="1"/>
  <c r="AC1930" i="1"/>
  <c r="AC844" i="1"/>
  <c r="AC7020" i="1"/>
  <c r="AC2554" i="1"/>
  <c r="AC3333" i="1"/>
  <c r="AC7027" i="1"/>
  <c r="AC4487" i="1"/>
  <c r="AC6143" i="1"/>
  <c r="AC8232" i="1"/>
  <c r="AC2422" i="1"/>
  <c r="AC5379" i="1"/>
  <c r="AC3955" i="1"/>
  <c r="AC7549" i="1"/>
  <c r="AC1645" i="1"/>
  <c r="AC138" i="1"/>
  <c r="AC3442" i="1"/>
  <c r="AC5165" i="1"/>
  <c r="AC8955" i="1"/>
  <c r="AC3966" i="1"/>
  <c r="AC9141" i="1"/>
  <c r="AC5887" i="1"/>
  <c r="AC10399" i="1"/>
  <c r="AC6814" i="1"/>
  <c r="AC1765" i="1"/>
  <c r="AC6662" i="1"/>
  <c r="AC3610" i="1"/>
  <c r="AC2251" i="1"/>
  <c r="AC9483" i="1"/>
  <c r="AC3822" i="1"/>
  <c r="AC2399" i="1"/>
  <c r="AC6657" i="1"/>
  <c r="AC9974" i="1"/>
  <c r="AC10143" i="1"/>
  <c r="AC3240" i="1"/>
  <c r="AC2491" i="1"/>
  <c r="AC2430" i="1"/>
  <c r="AC9448" i="1"/>
  <c r="AC2068" i="1"/>
  <c r="AC8185" i="1"/>
  <c r="AC6231" i="1"/>
  <c r="AC3617" i="1"/>
  <c r="AC854" i="1"/>
  <c r="AC17" i="1"/>
  <c r="AC11037" i="1"/>
  <c r="AC8524" i="1"/>
  <c r="AC4797" i="1"/>
  <c r="AC6645" i="1"/>
  <c r="AC4429" i="1"/>
  <c r="AC10544" i="1"/>
  <c r="AC2852" i="1"/>
  <c r="AC324" i="1"/>
  <c r="AC2514" i="1"/>
  <c r="AC1808" i="1"/>
  <c r="AC7795" i="1"/>
  <c r="AC387" i="1"/>
  <c r="AC10844" i="1"/>
  <c r="AC6720" i="1"/>
  <c r="AC9187" i="1"/>
  <c r="AC8376" i="1"/>
  <c r="AC5399" i="1"/>
  <c r="AC5324" i="1"/>
  <c r="AC3721" i="1"/>
  <c r="AC6031" i="1"/>
  <c r="AC445" i="1"/>
  <c r="AC1444" i="1"/>
  <c r="AC8014" i="1"/>
  <c r="AC6412" i="1"/>
  <c r="AC6416" i="1"/>
  <c r="AC2267" i="1"/>
  <c r="AC6105" i="1"/>
  <c r="AC215" i="1"/>
  <c r="AC1803" i="1"/>
  <c r="AC143" i="1"/>
  <c r="AC8622" i="1"/>
  <c r="AC9753" i="1"/>
  <c r="AC3154" i="1"/>
  <c r="AC3786" i="1"/>
  <c r="AC8561" i="1"/>
  <c r="AC2925" i="1"/>
  <c r="AC8610" i="1"/>
  <c r="AC6797" i="1"/>
  <c r="AC3680" i="1"/>
  <c r="AC2069" i="1"/>
  <c r="AC3006" i="1"/>
  <c r="AC9181" i="1"/>
  <c r="AC7518" i="1"/>
  <c r="AC8672" i="1"/>
  <c r="AC5922" i="1"/>
  <c r="AC10324" i="1"/>
  <c r="AC2930" i="1"/>
  <c r="AC8879" i="1"/>
  <c r="AC4355" i="1"/>
  <c r="AC9412" i="1"/>
  <c r="AC7705" i="1"/>
  <c r="AC3809" i="1"/>
  <c r="AC3410" i="1"/>
  <c r="AC1270" i="1"/>
  <c r="AC7691" i="1"/>
  <c r="AC4208" i="1"/>
  <c r="AC698" i="1"/>
  <c r="AC10695" i="1"/>
  <c r="AC912" i="1"/>
  <c r="AC8298" i="1"/>
  <c r="AC131" i="1"/>
  <c r="AC287" i="1"/>
  <c r="AC314" i="1"/>
  <c r="AC757" i="1"/>
  <c r="AC10589" i="1"/>
  <c r="AC3249" i="1"/>
  <c r="AC3761" i="1"/>
  <c r="AC6184" i="1"/>
  <c r="AC6222" i="1"/>
  <c r="AC10101" i="1"/>
  <c r="AC3155" i="1"/>
  <c r="AC2213" i="1"/>
  <c r="AC5070" i="1"/>
  <c r="AC997" i="1"/>
  <c r="AC6721" i="1"/>
  <c r="AC1481" i="1"/>
  <c r="AC10952" i="1"/>
  <c r="AC7088" i="1"/>
  <c r="AC1675" i="1"/>
  <c r="AC745" i="1"/>
  <c r="AC1032" i="1"/>
  <c r="AC404" i="1"/>
  <c r="AC2626" i="1"/>
  <c r="AC2897" i="1"/>
  <c r="AC3243" i="1"/>
  <c r="AC10398" i="1"/>
  <c r="AC5552" i="1"/>
  <c r="AC8631" i="1"/>
  <c r="AC6012" i="1"/>
  <c r="AC8435" i="1"/>
  <c r="AC2693" i="1"/>
  <c r="AC2268" i="1"/>
  <c r="AC1659" i="1"/>
  <c r="AC7663" i="1"/>
  <c r="AC4412" i="1"/>
  <c r="AC113" i="1"/>
  <c r="AC6042" i="1"/>
  <c r="AC4083" i="1"/>
  <c r="AC5468" i="1"/>
  <c r="AC8748" i="1"/>
  <c r="AC4750" i="1"/>
  <c r="AC8713" i="1"/>
  <c r="AC6309" i="1"/>
  <c r="AC9013" i="1"/>
  <c r="AC6489" i="1"/>
  <c r="AC6838" i="1"/>
  <c r="AC6771" i="1"/>
  <c r="AC8034" i="1"/>
  <c r="AC157" i="1"/>
  <c r="AC10519" i="1"/>
  <c r="AC2279" i="1"/>
  <c r="AC3234" i="1"/>
  <c r="AC5318" i="1"/>
  <c r="AC7637" i="1"/>
  <c r="AC5590" i="1"/>
  <c r="AC1236" i="1"/>
  <c r="AC8745" i="1"/>
  <c r="AC10451" i="1"/>
  <c r="AC489" i="1"/>
  <c r="AC5177" i="1"/>
  <c r="AC5479" i="1"/>
  <c r="AC909" i="1"/>
  <c r="AC7989" i="1"/>
  <c r="AC7361" i="1"/>
  <c r="AC7876" i="1"/>
  <c r="AC2534" i="1"/>
  <c r="AC9043" i="1"/>
  <c r="AC345" i="1"/>
  <c r="AC6266" i="1"/>
  <c r="AC10673" i="1"/>
  <c r="AC4845" i="1"/>
  <c r="AC1387" i="1"/>
  <c r="AC2602" i="1"/>
  <c r="AC4190" i="1"/>
  <c r="AC7454" i="1"/>
  <c r="AC1067" i="1"/>
  <c r="AC4915" i="1"/>
  <c r="AC9796" i="1"/>
  <c r="AC1319" i="1"/>
  <c r="AC9113" i="1"/>
  <c r="AC8850" i="1"/>
  <c r="AC5077" i="1"/>
  <c r="AC2344" i="1"/>
  <c r="AC2085" i="1"/>
  <c r="AC5905" i="1"/>
  <c r="AC6641" i="1"/>
  <c r="AC5474" i="1"/>
  <c r="AC2254" i="1"/>
  <c r="AC9923" i="1"/>
  <c r="AC6253" i="1"/>
  <c r="AC1021" i="1"/>
  <c r="AC9619" i="1"/>
  <c r="AC9897" i="1"/>
  <c r="AC8671" i="1"/>
  <c r="AC3797" i="1"/>
  <c r="AC4545" i="1"/>
  <c r="AC6277" i="1"/>
  <c r="AC10680" i="1"/>
  <c r="AC4172" i="1"/>
  <c r="AC9085" i="1"/>
  <c r="AC7241" i="1"/>
  <c r="AC4688" i="1"/>
  <c r="AC7240" i="1"/>
  <c r="AC3987" i="1"/>
  <c r="AC1830" i="1"/>
  <c r="AC37" i="1"/>
  <c r="AC7951" i="1"/>
  <c r="AC3869" i="1"/>
  <c r="AC7160" i="1"/>
  <c r="AC1943" i="1"/>
  <c r="AC682" i="1"/>
  <c r="AC8838" i="1"/>
  <c r="AC6072" i="1"/>
  <c r="AC5434" i="1"/>
  <c r="AC9044" i="1"/>
  <c r="AC2962" i="1"/>
  <c r="AC1342" i="1"/>
  <c r="AC10498" i="1"/>
  <c r="AC2090" i="1"/>
  <c r="AC10377" i="1"/>
  <c r="AC8688" i="1"/>
  <c r="AC9265" i="1"/>
  <c r="AC761" i="1"/>
  <c r="AC2698" i="1"/>
  <c r="AC8030" i="1"/>
  <c r="AC1673" i="1"/>
  <c r="AC3263" i="1"/>
  <c r="AC4683" i="1"/>
  <c r="AC1714" i="1"/>
  <c r="AC572" i="1"/>
  <c r="AC2878" i="1"/>
  <c r="AC8335" i="1"/>
  <c r="AC1898" i="1"/>
  <c r="AC10968" i="1"/>
  <c r="AC4124" i="1"/>
  <c r="AC8411" i="1"/>
  <c r="AC2480" i="1"/>
  <c r="AC4050" i="1"/>
  <c r="AC6979" i="1"/>
  <c r="AC3223" i="1"/>
  <c r="AC4990" i="1"/>
  <c r="AC6560" i="1"/>
  <c r="AC3565" i="1"/>
  <c r="AC2926" i="1"/>
  <c r="AC109" i="1"/>
  <c r="AC768" i="1"/>
  <c r="AC5270" i="1"/>
  <c r="AC2291" i="1"/>
  <c r="AC6839" i="1"/>
  <c r="AC2977" i="1"/>
  <c r="AC8123" i="1"/>
  <c r="AC1035" i="1"/>
  <c r="AC8734" i="1"/>
  <c r="AC4823" i="1"/>
  <c r="AC5131" i="1"/>
  <c r="AC8712" i="1"/>
  <c r="AC3218" i="1"/>
  <c r="AC9549" i="1"/>
  <c r="AC9748" i="1"/>
  <c r="AC8531" i="1"/>
  <c r="AC6828" i="1"/>
  <c r="AC2916" i="1"/>
  <c r="AC8894" i="1"/>
  <c r="AC7507" i="1"/>
  <c r="AC878" i="1"/>
  <c r="AC5573" i="1"/>
  <c r="AC5082" i="1"/>
  <c r="AC2066" i="1"/>
  <c r="AC10492" i="1"/>
  <c r="AC3044" i="1"/>
  <c r="AC3527" i="1"/>
  <c r="AC6376" i="1"/>
  <c r="AC9866" i="1"/>
  <c r="AC4837" i="1"/>
  <c r="AC4460" i="1"/>
  <c r="AC4581" i="1"/>
  <c r="AC104" i="1"/>
  <c r="AC10775" i="1"/>
  <c r="AC8268" i="1"/>
  <c r="AC1773" i="1"/>
  <c r="AC6424" i="1"/>
  <c r="AC7005" i="1"/>
  <c r="AC3673" i="1"/>
  <c r="AC5565" i="1"/>
  <c r="AC7888" i="1"/>
  <c r="AC5242" i="1"/>
  <c r="AC2132" i="1"/>
  <c r="AC440" i="1"/>
  <c r="AC2160" i="1"/>
  <c r="AC9452" i="1"/>
  <c r="AC5216" i="1"/>
  <c r="AC8901" i="1"/>
  <c r="AC11074" i="1"/>
  <c r="AC9437" i="1"/>
  <c r="AC9843" i="1"/>
  <c r="AC2670" i="1"/>
  <c r="AC1742" i="1"/>
  <c r="AC7534" i="1"/>
  <c r="AC5721" i="1"/>
  <c r="AC238" i="1"/>
  <c r="AC1034" i="1"/>
  <c r="AC7628" i="1"/>
  <c r="AC8369" i="1"/>
  <c r="AC9777" i="1"/>
  <c r="AC1293" i="1"/>
  <c r="AC5305" i="1"/>
  <c r="AC3590" i="1"/>
  <c r="AC10041" i="1"/>
  <c r="AC1509" i="1"/>
  <c r="AC6374" i="1"/>
  <c r="AC9592" i="1"/>
  <c r="AC4121" i="1"/>
  <c r="AC4440" i="1"/>
  <c r="AC9030" i="1"/>
  <c r="AC1909" i="1"/>
  <c r="AC10907" i="1"/>
  <c r="AC1162" i="1"/>
  <c r="AC6097" i="1"/>
  <c r="AC9898" i="1"/>
  <c r="AC3446" i="1"/>
  <c r="AC4240" i="1"/>
  <c r="AC1152" i="1"/>
  <c r="AC9371" i="1"/>
  <c r="AC5293" i="1"/>
  <c r="AC2838" i="1"/>
  <c r="AC9899" i="1"/>
  <c r="AC7936" i="1"/>
  <c r="AC1511" i="1"/>
  <c r="AC6998" i="1"/>
  <c r="AC10290" i="1"/>
  <c r="AC539" i="1"/>
  <c r="AC2360" i="1"/>
  <c r="AC10585" i="1"/>
  <c r="AC341" i="1"/>
  <c r="AC9411" i="1"/>
  <c r="AC10773" i="1"/>
  <c r="AC9596" i="1"/>
  <c r="AC3709" i="1"/>
  <c r="AC8469" i="1"/>
  <c r="AC3167" i="1"/>
  <c r="AC2335" i="1"/>
  <c r="AC10538" i="1"/>
  <c r="AC4235" i="1"/>
  <c r="AC4271" i="1"/>
  <c r="AC3482" i="1"/>
  <c r="AC5850" i="1"/>
  <c r="AC9966" i="1"/>
  <c r="AC10760" i="1"/>
  <c r="AC1853" i="1"/>
  <c r="AC6878" i="1"/>
  <c r="AC9950" i="1"/>
  <c r="AC1585" i="1"/>
  <c r="AC7750" i="1"/>
  <c r="AC5794" i="1"/>
  <c r="AC4097" i="1"/>
  <c r="AC3187" i="1"/>
  <c r="AC5956" i="1"/>
  <c r="AC9628" i="1"/>
  <c r="AC5921" i="1"/>
  <c r="AC3880" i="1"/>
  <c r="AC7777" i="1"/>
  <c r="AC10726" i="1"/>
  <c r="AC7211" i="1"/>
  <c r="AC8452" i="1"/>
  <c r="AC7565" i="1"/>
  <c r="AC10770" i="1"/>
  <c r="AC9324" i="1"/>
  <c r="AC2493" i="1"/>
  <c r="AC1978" i="1"/>
  <c r="AC4961" i="1"/>
  <c r="AC6269" i="1"/>
  <c r="AC7387" i="1"/>
  <c r="AC3311" i="1"/>
  <c r="AC3605" i="1"/>
  <c r="AC3645" i="1"/>
  <c r="AC4310" i="1"/>
  <c r="AC4525" i="1"/>
  <c r="AC6629" i="1"/>
  <c r="AC9953" i="1"/>
  <c r="AC8995" i="1"/>
  <c r="AC8420" i="1"/>
  <c r="AC10263" i="1"/>
  <c r="AC4936" i="1"/>
  <c r="AC8898" i="1"/>
  <c r="AC6944" i="1"/>
  <c r="AC7438" i="1"/>
  <c r="AC7868" i="1"/>
  <c r="AC9568" i="1"/>
  <c r="AC8494" i="1"/>
  <c r="AC9706" i="1"/>
  <c r="AC44" i="1"/>
  <c r="AC5" i="1"/>
  <c r="AC780" i="1"/>
  <c r="AC6973" i="1"/>
  <c r="AC10264" i="1"/>
  <c r="AC9246" i="1"/>
  <c r="AC3344" i="1"/>
  <c r="AC6501" i="1"/>
  <c r="AC856" i="1"/>
  <c r="AC4910" i="1"/>
  <c r="AC1061" i="1"/>
  <c r="AC7827" i="1"/>
  <c r="AC4258" i="1"/>
  <c r="AC7385" i="1"/>
  <c r="AC2330" i="1"/>
  <c r="AC7437" i="1"/>
  <c r="AC41" i="1"/>
  <c r="AC7030" i="1"/>
  <c r="AC8574" i="1"/>
  <c r="AC7360" i="1"/>
  <c r="AC3111" i="1"/>
  <c r="AC3178" i="1"/>
  <c r="AC3437" i="1"/>
  <c r="AC1089" i="1"/>
  <c r="AC2256" i="1"/>
  <c r="AC10741" i="1"/>
  <c r="AC2564" i="1"/>
  <c r="AC9310" i="1"/>
  <c r="AC7420" i="1"/>
  <c r="AC2895" i="1"/>
  <c r="AC5181" i="1"/>
  <c r="AC1569" i="1"/>
  <c r="AC1589" i="1"/>
  <c r="AC9363" i="1"/>
  <c r="AC2486" i="1"/>
  <c r="AC3108" i="1"/>
  <c r="AC1944" i="1"/>
  <c r="AC6936" i="1"/>
  <c r="AC8400" i="1"/>
  <c r="AC10848" i="1"/>
  <c r="AC7716" i="1"/>
  <c r="AC4679" i="1"/>
  <c r="AC10171" i="1"/>
  <c r="AC8811" i="1"/>
  <c r="AC9262" i="1"/>
  <c r="AC10792" i="1"/>
  <c r="AC4611" i="1"/>
  <c r="AC9156" i="1"/>
  <c r="AC7785" i="1"/>
  <c r="AC517" i="1"/>
  <c r="AC529" i="1"/>
  <c r="AC4735" i="1"/>
  <c r="AC4036" i="1"/>
  <c r="AC8824" i="1"/>
  <c r="AC8510" i="1"/>
  <c r="AC6059" i="1"/>
  <c r="AC4959" i="1"/>
  <c r="AC3346" i="1"/>
  <c r="AC8862" i="1"/>
  <c r="AC9645" i="1"/>
  <c r="AC5791" i="1"/>
  <c r="AC7828" i="1"/>
  <c r="AC10897" i="1"/>
  <c r="AC742" i="1"/>
  <c r="AC508" i="1"/>
  <c r="AC2592" i="1"/>
  <c r="AC904" i="1"/>
  <c r="AC5260" i="1"/>
  <c r="AC9885" i="1"/>
  <c r="AC5933" i="1"/>
  <c r="AC5858" i="1"/>
  <c r="AC399" i="1"/>
  <c r="AC2029" i="1"/>
  <c r="AC1609" i="1"/>
  <c r="AC3103" i="1"/>
  <c r="AC9099" i="1"/>
  <c r="AC3403" i="1"/>
  <c r="AC10896" i="1"/>
  <c r="AC8410" i="1"/>
  <c r="AC9756" i="1"/>
  <c r="AC1091" i="1"/>
  <c r="AC6984" i="1"/>
  <c r="AC305" i="1"/>
  <c r="AC9601" i="1"/>
  <c r="AC8155" i="1"/>
  <c r="AC4302" i="1"/>
  <c r="AC1668" i="1"/>
  <c r="AC2120" i="1"/>
  <c r="AC2516" i="1"/>
  <c r="AC5644" i="1"/>
  <c r="AC7541" i="1"/>
  <c r="AC9105" i="1"/>
  <c r="AC4483" i="1"/>
  <c r="AC10442" i="1"/>
  <c r="AC5207" i="1"/>
  <c r="AC10409" i="1"/>
  <c r="AC4058" i="1"/>
  <c r="AC5562" i="1"/>
  <c r="AC4682" i="1"/>
  <c r="AC4967" i="1"/>
  <c r="AC3695" i="1"/>
  <c r="AC2910" i="1"/>
  <c r="AC5713" i="1"/>
  <c r="AC1921" i="1"/>
  <c r="AC4007" i="1"/>
  <c r="AC10344" i="1"/>
  <c r="AC3874" i="1"/>
  <c r="AC8380" i="1"/>
  <c r="AC651" i="1"/>
  <c r="AC1050" i="1"/>
  <c r="AC8179" i="1"/>
  <c r="AC181" i="1"/>
  <c r="AC6396" i="1"/>
  <c r="AC373" i="1"/>
  <c r="AC49" i="1"/>
  <c r="AC8252" i="1"/>
  <c r="AC9510" i="1"/>
  <c r="AC5007" i="1"/>
  <c r="AC9152" i="1"/>
  <c r="AC5257" i="1"/>
  <c r="AC4402" i="1"/>
  <c r="AC4693" i="1"/>
  <c r="AC10132" i="1"/>
  <c r="AC2271" i="1"/>
  <c r="AC10212" i="1"/>
  <c r="AC3893" i="1"/>
  <c r="AC3161" i="1"/>
  <c r="AC2727" i="1"/>
  <c r="AC8474" i="1"/>
  <c r="AC7002" i="1"/>
  <c r="AC6638" i="1"/>
  <c r="AC3897" i="1"/>
  <c r="AC7277" i="1"/>
  <c r="AC9372" i="1"/>
  <c r="AC2148" i="1"/>
  <c r="AC3283" i="1"/>
  <c r="AC4538" i="1"/>
  <c r="AC6580" i="1"/>
  <c r="AC6735" i="1"/>
  <c r="AC10371" i="1"/>
  <c r="AC71" i="1"/>
  <c r="AC1165" i="1"/>
  <c r="AC8403" i="1"/>
  <c r="AC2207" i="1"/>
  <c r="AC7655" i="1"/>
  <c r="AC396" i="1"/>
  <c r="AC7477" i="1"/>
  <c r="AC5797" i="1"/>
  <c r="AC10795" i="1"/>
  <c r="AC333" i="1"/>
  <c r="AC8384" i="1"/>
  <c r="AC1642" i="1"/>
  <c r="AC6915" i="1"/>
  <c r="AC8040" i="1"/>
  <c r="AC2947" i="1"/>
  <c r="AC4155" i="1"/>
  <c r="AC8466" i="1"/>
  <c r="AC577" i="1"/>
  <c r="AC7904" i="1"/>
  <c r="AC1179" i="1"/>
  <c r="AC2298" i="1"/>
  <c r="AC5494" i="1"/>
  <c r="AC7886" i="1"/>
  <c r="AC4566" i="1"/>
  <c r="AC5824" i="1"/>
  <c r="AC803" i="1"/>
  <c r="AC5764" i="1"/>
  <c r="AC4982" i="1"/>
  <c r="AC5986" i="1"/>
  <c r="AC1147" i="1"/>
  <c r="AC10542" i="1"/>
  <c r="AC10666" i="1"/>
  <c r="AC2428" i="1"/>
  <c r="AC4353" i="1"/>
  <c r="AC5195" i="1"/>
  <c r="AC10817" i="1"/>
  <c r="AC2204" i="1"/>
  <c r="AC4293" i="1"/>
  <c r="AC5904" i="1"/>
  <c r="AC9857" i="1"/>
  <c r="AC836" i="1"/>
  <c r="AC8265" i="1"/>
  <c r="AC6901" i="1"/>
  <c r="AC6251" i="1"/>
  <c r="AC2946" i="1"/>
  <c r="AC5805" i="1"/>
  <c r="AC7530" i="1"/>
  <c r="AC3257" i="1"/>
  <c r="AC3762" i="1"/>
  <c r="AC8492" i="1"/>
  <c r="AC4792" i="1"/>
  <c r="AC4976" i="1"/>
  <c r="AC513" i="1"/>
  <c r="AC9319" i="1"/>
  <c r="AC2216" i="1"/>
  <c r="AC5443" i="1"/>
  <c r="AC4614" i="1"/>
  <c r="AC8118" i="1"/>
  <c r="AC2246" i="1"/>
  <c r="AC4617" i="1"/>
  <c r="AC2836" i="1"/>
  <c r="AC363" i="1"/>
  <c r="AC942" i="1"/>
  <c r="AC2324" i="1"/>
  <c r="AC1815" i="1"/>
  <c r="AC4225" i="1"/>
  <c r="AC3125" i="1"/>
  <c r="AC10159" i="1"/>
  <c r="AC9017" i="1"/>
  <c r="AC9219" i="1"/>
  <c r="AC818" i="1"/>
  <c r="AC6028" i="1"/>
  <c r="AC3745" i="1"/>
  <c r="AC7047" i="1"/>
  <c r="AC9321" i="1"/>
  <c r="AC10182" i="1"/>
  <c r="AC6755" i="1"/>
  <c r="AC2856" i="1"/>
  <c r="AC1380" i="1"/>
  <c r="AC5213" i="1"/>
  <c r="AC544" i="1"/>
  <c r="AC7501" i="1"/>
  <c r="AC5275" i="1"/>
  <c r="AC10631" i="1"/>
  <c r="AC5761" i="1"/>
  <c r="AC838" i="1"/>
  <c r="AC2773" i="1"/>
  <c r="AC7296" i="1"/>
  <c r="AC10446" i="1"/>
  <c r="AC4646" i="1"/>
  <c r="AC547" i="1"/>
  <c r="AC9366" i="1"/>
  <c r="AC6923" i="1"/>
  <c r="AC3774" i="1"/>
  <c r="AC5952" i="1"/>
  <c r="AC516" i="1"/>
  <c r="AC969" i="1"/>
  <c r="AC6045" i="1"/>
  <c r="AC2801" i="1"/>
  <c r="AC2320" i="1"/>
  <c r="AC2146" i="1"/>
  <c r="AC3440" i="1"/>
  <c r="AC9183" i="1"/>
  <c r="AC2409" i="1"/>
  <c r="AC4613" i="1"/>
  <c r="AC10605" i="1"/>
  <c r="AC9229" i="1"/>
  <c r="AC5241" i="1"/>
  <c r="AC2003" i="1"/>
  <c r="AC9195" i="1"/>
  <c r="AC2761" i="1"/>
  <c r="AC1072" i="1"/>
  <c r="AC10260" i="1"/>
  <c r="AC320" i="1"/>
  <c r="AC5065" i="1"/>
  <c r="AC2123" i="1"/>
  <c r="AC1901" i="1"/>
  <c r="AC4096" i="1"/>
  <c r="AC9703" i="1"/>
  <c r="AC743" i="1"/>
  <c r="AC8981" i="1"/>
  <c r="AC8761" i="1"/>
  <c r="AC8485" i="1"/>
  <c r="AC11009" i="1"/>
  <c r="AC8711" i="1"/>
  <c r="AC7222" i="1"/>
  <c r="AC8565" i="1"/>
  <c r="AC5995" i="1"/>
  <c r="AC7330" i="1"/>
  <c r="AC5783" i="1"/>
  <c r="AC3515" i="1"/>
  <c r="AC5944" i="1"/>
  <c r="AC3701" i="1"/>
  <c r="AC10289" i="1"/>
  <c r="AC631" i="1"/>
  <c r="AC5906" i="1"/>
  <c r="AC8450" i="1"/>
  <c r="AC6000" i="1"/>
  <c r="AC2326" i="1"/>
  <c r="AC9700" i="1"/>
  <c r="AC10525" i="1"/>
  <c r="AC503" i="1"/>
  <c r="AC1001" i="1"/>
  <c r="AC2763" i="1"/>
  <c r="AC2443" i="1"/>
  <c r="AC674" i="1"/>
  <c r="AC1112" i="1"/>
  <c r="AC4922" i="1"/>
  <c r="AC6639" i="1"/>
  <c r="AC9440" i="1"/>
  <c r="AC4927" i="1"/>
  <c r="AC899" i="1"/>
  <c r="AC10567" i="1"/>
  <c r="AC7602" i="1"/>
  <c r="AC3195" i="1"/>
  <c r="AC6784" i="1"/>
  <c r="AC5163" i="1"/>
  <c r="AC653" i="1"/>
  <c r="AC9812" i="1"/>
  <c r="AC1487" i="1"/>
  <c r="AC3627" i="1"/>
  <c r="AC4960" i="1"/>
  <c r="AC11033" i="1"/>
  <c r="AC416" i="1"/>
  <c r="AC9859" i="1"/>
  <c r="AC2648" i="1"/>
  <c r="AC454" i="1"/>
  <c r="AC6109" i="1"/>
  <c r="AC8338" i="1"/>
  <c r="AC4496" i="1"/>
  <c r="AC6439" i="1"/>
  <c r="AC5800" i="1"/>
  <c r="AC3011" i="1"/>
  <c r="AC7962" i="1"/>
  <c r="AC10251" i="1"/>
  <c r="AC2770" i="1"/>
  <c r="AC7075" i="1"/>
  <c r="AC6377" i="1"/>
  <c r="AC2224" i="1"/>
  <c r="AC6608" i="1"/>
  <c r="AC1561" i="1"/>
  <c r="AC7829" i="1"/>
  <c r="AC3026" i="1"/>
  <c r="AC2713" i="1"/>
  <c r="AC1544" i="1"/>
  <c r="AC540" i="1"/>
  <c r="AC3308" i="1"/>
  <c r="AC9560" i="1"/>
  <c r="AC10346" i="1"/>
  <c r="AC6792" i="1"/>
  <c r="AC1581" i="1"/>
  <c r="AC8204" i="1"/>
  <c r="AC5051" i="1"/>
  <c r="AC10226" i="1"/>
  <c r="AC10283" i="1"/>
  <c r="AC7689" i="1"/>
  <c r="AC10643" i="1"/>
  <c r="AC10593" i="1"/>
  <c r="AC9466" i="1"/>
  <c r="AC10752" i="1"/>
  <c r="AC7804" i="1"/>
  <c r="AC2338" i="1"/>
  <c r="AC3564" i="1"/>
  <c r="AC7317" i="1"/>
  <c r="AC4707" i="1"/>
  <c r="AC10717" i="1"/>
  <c r="AC10236" i="1"/>
  <c r="AC3484" i="1"/>
  <c r="AC2559" i="1"/>
  <c r="AC8129" i="1"/>
  <c r="AC6572" i="1"/>
  <c r="AC5442" i="1"/>
  <c r="AC3267" i="1"/>
  <c r="AC3070" i="1"/>
  <c r="AC3899" i="1"/>
  <c r="AC483" i="1"/>
  <c r="AC291" i="1"/>
  <c r="AC6530" i="1"/>
  <c r="AC5487" i="1"/>
  <c r="AC7741" i="1"/>
  <c r="AC5067" i="1"/>
  <c r="AC877" i="1"/>
  <c r="AC8950" i="1"/>
  <c r="AC1916" i="1"/>
  <c r="AC846" i="1"/>
  <c r="AC532" i="1"/>
  <c r="AC737" i="1"/>
  <c r="AC5086" i="1"/>
  <c r="AC3164" i="1"/>
  <c r="AC7635" i="1"/>
  <c r="AC5200" i="1"/>
  <c r="AC10040" i="1"/>
  <c r="AC4995" i="1"/>
  <c r="AC7582" i="1"/>
  <c r="AC208" i="1"/>
  <c r="AC3259" i="1"/>
  <c r="AC2247" i="1"/>
  <c r="AC9836" i="1"/>
  <c r="AC4685" i="1"/>
  <c r="AC8436" i="1"/>
  <c r="AC3147" i="1"/>
  <c r="AC5673" i="1"/>
  <c r="AC8918" i="1"/>
  <c r="AC6166" i="1"/>
  <c r="AC9761" i="1"/>
  <c r="AC8061" i="1"/>
  <c r="AC209" i="1"/>
  <c r="AC10282" i="1"/>
  <c r="AC10028" i="1"/>
  <c r="AC4647" i="1"/>
  <c r="AC5025" i="1"/>
  <c r="AC10376" i="1"/>
  <c r="AC2776" i="1"/>
  <c r="AC1170" i="1"/>
  <c r="AC7612" i="1"/>
  <c r="AC1582" i="1"/>
  <c r="AC962" i="1"/>
  <c r="AC2760" i="1"/>
  <c r="AC9587" i="1"/>
  <c r="AC10125" i="1"/>
  <c r="AC3500" i="1"/>
  <c r="AC1567" i="1"/>
  <c r="AC4445" i="1"/>
  <c r="AC1925" i="1"/>
  <c r="AC3196" i="1"/>
  <c r="AC10339" i="1"/>
  <c r="AC3585" i="1"/>
  <c r="AC8556" i="1"/>
  <c r="AC10378" i="1"/>
  <c r="AC7068" i="1"/>
  <c r="AC2523" i="1"/>
  <c r="AC9497" i="1"/>
  <c r="AC2904" i="1"/>
  <c r="AC3981" i="1"/>
  <c r="AC870" i="1"/>
  <c r="AC10363" i="1"/>
  <c r="AC8416" i="1"/>
  <c r="AC315" i="1"/>
  <c r="AC5671" i="1"/>
  <c r="AC6980" i="1"/>
  <c r="AC620" i="1"/>
  <c r="AC7891" i="1"/>
  <c r="AC10123" i="1"/>
  <c r="AC7996" i="1"/>
  <c r="AC9062" i="1"/>
  <c r="AC6997" i="1"/>
  <c r="AC2076" i="1"/>
  <c r="AC647" i="1"/>
  <c r="AC9612" i="1"/>
  <c r="AC4984" i="1"/>
  <c r="AC3508" i="1"/>
  <c r="AC7390" i="1"/>
  <c r="AC3699" i="1"/>
  <c r="AC7958" i="1"/>
  <c r="AC8960" i="1"/>
  <c r="AC3764" i="1"/>
  <c r="AC8730" i="1"/>
  <c r="AC4911" i="1"/>
  <c r="AC462" i="1"/>
  <c r="AC1757" i="1"/>
  <c r="AC5916" i="1"/>
  <c r="AC4987" i="1"/>
  <c r="AC2600" i="1"/>
  <c r="AC8596" i="1"/>
  <c r="AC75" i="1"/>
  <c r="AC9696" i="1"/>
  <c r="AC6104" i="1"/>
  <c r="AC3891" i="1"/>
  <c r="AC6123" i="1"/>
  <c r="AC127" i="1"/>
  <c r="AC7862" i="1"/>
  <c r="AC7347" i="1"/>
  <c r="AC10506" i="1"/>
  <c r="AC10487" i="1"/>
  <c r="AC3731" i="1"/>
  <c r="AC9545" i="1"/>
  <c r="AC2384" i="1"/>
  <c r="AC6308" i="1"/>
  <c r="AC7402" i="1"/>
  <c r="AC4836" i="1"/>
  <c r="AC8871" i="1"/>
  <c r="AC1020" i="1"/>
  <c r="AC7076" i="1"/>
  <c r="AC8277" i="1"/>
  <c r="AC10809" i="1"/>
  <c r="AC153" i="1"/>
  <c r="AC1136" i="1"/>
  <c r="AC9580" i="1"/>
  <c r="AC8799" i="1"/>
  <c r="AC2617" i="1"/>
  <c r="AC3670" i="1"/>
  <c r="AC7666" i="1"/>
  <c r="AC8727" i="1"/>
  <c r="AC7649" i="1"/>
  <c r="AC3950" i="1"/>
  <c r="AC8024" i="1"/>
  <c r="AC10708" i="1"/>
  <c r="AC9493" i="1"/>
  <c r="AC9811" i="1"/>
  <c r="AC10483" i="1"/>
  <c r="AC1312" i="1"/>
  <c r="AC2026" i="1"/>
  <c r="AC8390" i="1"/>
  <c r="AC1782" i="1"/>
  <c r="AC7709" i="1"/>
  <c r="AC663" i="1"/>
  <c r="AC10507" i="1"/>
  <c r="AC2166" i="1"/>
  <c r="AC10777" i="1"/>
  <c r="AC7831" i="1"/>
  <c r="AC10905" i="1"/>
  <c r="AC3192" i="1"/>
  <c r="AC587" i="1"/>
  <c r="AC4126" i="1"/>
  <c r="AC1587" i="1"/>
  <c r="AC7149" i="1"/>
  <c r="AC5464" i="1"/>
  <c r="AC7976" i="1"/>
  <c r="AC4752" i="1"/>
  <c r="AC2733" i="1"/>
  <c r="AC2510" i="1"/>
  <c r="AC8051" i="1"/>
  <c r="AC4981" i="1"/>
  <c r="AC8196" i="1"/>
  <c r="AC6941" i="1"/>
  <c r="AC2498" i="1"/>
  <c r="AC3703" i="1"/>
  <c r="AC156" i="1"/>
  <c r="AC5983" i="1"/>
  <c r="AC3760" i="1"/>
  <c r="AC2792" i="1"/>
  <c r="AC1658" i="1"/>
  <c r="AC861" i="1"/>
  <c r="AC8099" i="1"/>
  <c r="AC10367" i="1"/>
  <c r="AC8764" i="1"/>
  <c r="AC10527" i="1"/>
  <c r="AC8038" i="1"/>
  <c r="AC8896" i="1"/>
  <c r="AC40" i="1"/>
  <c r="AC8562" i="1"/>
  <c r="AC6089" i="1"/>
  <c r="AC2862" i="1"/>
  <c r="AC3517" i="1"/>
  <c r="AC3541" i="1"/>
  <c r="AC63" i="1"/>
  <c r="AC2389" i="1"/>
  <c r="AC2170" i="1"/>
  <c r="AC388" i="1"/>
  <c r="AC5787" i="1"/>
  <c r="AC46" i="1"/>
  <c r="AC2745" i="1"/>
  <c r="AC8088" i="1"/>
  <c r="AC8973" i="1"/>
  <c r="AC1604" i="1"/>
  <c r="AC5758" i="1"/>
  <c r="AC9805" i="1"/>
  <c r="AC1749" i="1"/>
  <c r="AC9708" i="1"/>
  <c r="AC8417" i="1"/>
  <c r="AC6297" i="1"/>
  <c r="AC959" i="1"/>
  <c r="AC10002" i="1"/>
  <c r="AC8529" i="1"/>
  <c r="AC8170" i="1"/>
  <c r="AC2629" i="1"/>
  <c r="AC348" i="1"/>
  <c r="AC582" i="1"/>
  <c r="AC3145" i="1"/>
  <c r="AC10134" i="1"/>
  <c r="AC6049" i="1"/>
  <c r="AC4375" i="1"/>
  <c r="AC5711" i="1"/>
  <c r="AC4589" i="1"/>
  <c r="AC5734" i="1"/>
  <c r="AC7653" i="1"/>
  <c r="AC5504" i="1"/>
  <c r="AC10851" i="1"/>
  <c r="AC10262" i="1"/>
  <c r="AC15" i="1"/>
  <c r="AC6563" i="1"/>
  <c r="AC3113" i="1"/>
  <c r="AC4946" i="1"/>
  <c r="AC8783" i="1"/>
  <c r="AC1133" i="1"/>
  <c r="AC2419" i="1"/>
  <c r="AC3156" i="1"/>
  <c r="AC9226" i="1"/>
  <c r="AC4579" i="1"/>
  <c r="AC6187" i="1"/>
  <c r="AC7013" i="1"/>
  <c r="AC170" i="1"/>
  <c r="AC4955" i="1"/>
  <c r="AC9151" i="1"/>
  <c r="AC3666" i="1"/>
  <c r="AC800" i="1"/>
  <c r="AC6498" i="1"/>
  <c r="AC9088" i="1"/>
  <c r="AC6382" i="1"/>
  <c r="AC687" i="1"/>
  <c r="AC8072" i="1"/>
  <c r="AC7933" i="1"/>
  <c r="AC4447" i="1"/>
  <c r="AC5757" i="1"/>
  <c r="AC10257" i="1"/>
  <c r="AC1709" i="1"/>
  <c r="AC10917" i="1"/>
  <c r="AC4213" i="1"/>
  <c r="AC9368" i="1"/>
  <c r="AC9874" i="1"/>
  <c r="AC424" i="1"/>
  <c r="AC5852" i="1"/>
  <c r="AC7470" i="1"/>
  <c r="AC9981" i="1"/>
  <c r="AC10660" i="1"/>
  <c r="AC3559" i="1"/>
  <c r="AC8503" i="1"/>
  <c r="AC4605" i="1"/>
  <c r="AC8564" i="1"/>
  <c r="AC6683" i="1"/>
  <c r="AC10209" i="1"/>
  <c r="AC3401" i="1"/>
  <c r="AC6" i="1"/>
  <c r="AC1728" i="1"/>
  <c r="AC8858" i="1"/>
  <c r="AC2815" i="1"/>
  <c r="AC8148" i="1"/>
  <c r="AC5214" i="1"/>
  <c r="AC7949" i="1"/>
  <c r="AC10753" i="1"/>
  <c r="AC7771" i="1"/>
  <c r="AC4397" i="1"/>
  <c r="AC1845" i="1"/>
  <c r="AC4754" i="1"/>
  <c r="AC2192" i="1"/>
  <c r="AC987" i="1"/>
  <c r="AC9253" i="1"/>
  <c r="AC3751" i="1"/>
  <c r="AC6630" i="1"/>
  <c r="AC496" i="1"/>
  <c r="AC9868" i="1"/>
  <c r="AC10353" i="1"/>
  <c r="AC10493" i="1"/>
  <c r="AC4482" i="1"/>
  <c r="AC7249" i="1"/>
  <c r="AC6702" i="1"/>
  <c r="AC5138" i="1"/>
  <c r="AC812" i="1"/>
  <c r="AC11045" i="1"/>
  <c r="AC8320" i="1"/>
  <c r="AC1741" i="1"/>
  <c r="AC8322" i="1"/>
  <c r="AC2339" i="1"/>
  <c r="AC615" i="1"/>
  <c r="AC2943" i="1"/>
  <c r="AC316" i="1"/>
  <c r="AC6782" i="1"/>
  <c r="AC5705" i="1"/>
  <c r="AC1458" i="1"/>
  <c r="AC4110" i="1"/>
  <c r="AC5401" i="1"/>
  <c r="AC1605" i="1"/>
  <c r="AC1533" i="1"/>
  <c r="AC1157" i="1"/>
  <c r="AC6448" i="1"/>
  <c r="AC2037" i="1"/>
  <c r="AC9245" i="1"/>
  <c r="AC8443" i="1"/>
  <c r="AC2849" i="1"/>
  <c r="AC9139" i="1"/>
  <c r="AC3185" i="1"/>
  <c r="AC2834" i="1"/>
  <c r="AC5496" i="1"/>
  <c r="AC1593" i="1"/>
  <c r="AC8819" i="1"/>
  <c r="AC2484" i="1"/>
  <c r="AC6322" i="1"/>
  <c r="AC8144" i="1"/>
  <c r="AC3917" i="1"/>
  <c r="AC4931" i="1"/>
  <c r="AC1903" i="1"/>
  <c r="AC2" i="1"/>
  <c r="AC9468" i="1"/>
  <c r="AC9871" i="1"/>
  <c r="AC5377" i="1"/>
  <c r="AC6003" i="1"/>
  <c r="AC5197" i="1"/>
  <c r="AC2218" i="1"/>
  <c r="AC2880" i="1"/>
  <c r="AC9111" i="1"/>
  <c r="AC10240" i="1"/>
  <c r="AC6331" i="1"/>
  <c r="AC3554" i="1"/>
  <c r="AC2820" i="1"/>
  <c r="AC1218" i="1"/>
  <c r="AC5279" i="1"/>
  <c r="AC9164" i="1"/>
  <c r="AC8931" i="1"/>
  <c r="AC23" i="1"/>
  <c r="AC4181" i="1"/>
  <c r="AC7340" i="1"/>
  <c r="AC1415" i="1"/>
  <c r="AC8667" i="1"/>
  <c r="AC10941" i="1"/>
  <c r="AC3724" i="1"/>
  <c r="AC2167" i="1"/>
  <c r="AC1277" i="1"/>
  <c r="AC10558" i="1"/>
  <c r="AC10198" i="1"/>
  <c r="AC4238" i="1"/>
  <c r="AC2748" i="1"/>
  <c r="AC3755" i="1"/>
  <c r="AC10533" i="1"/>
  <c r="AC2012" i="1"/>
  <c r="AC3247" i="1"/>
  <c r="AC1932" i="1"/>
  <c r="AC4057" i="1"/>
  <c r="AC5110" i="1"/>
  <c r="AC3355" i="1"/>
  <c r="AC8491" i="1"/>
  <c r="AC1760" i="1"/>
  <c r="AC9302" i="1"/>
  <c r="AC10220" i="1"/>
  <c r="AC894" i="1"/>
  <c r="AC6202" i="1"/>
  <c r="AC3614" i="1"/>
  <c r="AC8104" i="1"/>
  <c r="AC7127" i="1"/>
  <c r="AC1065" i="1"/>
  <c r="AC4561" i="1"/>
  <c r="AC5623" i="1"/>
  <c r="AC7328" i="1"/>
  <c r="AC10984" i="1"/>
  <c r="AC1558" i="1"/>
  <c r="AC3116" i="1"/>
  <c r="AC7808" i="1"/>
  <c r="AC6508" i="1"/>
  <c r="AC7221" i="1"/>
  <c r="AC11022" i="1"/>
  <c r="AC705" i="1"/>
  <c r="AC4899" i="1"/>
  <c r="AC6900" i="1"/>
  <c r="AC3980" i="1"/>
  <c r="AC9496" i="1"/>
  <c r="AC10301" i="1"/>
  <c r="AC6362" i="1"/>
  <c r="AC7844" i="1"/>
  <c r="AC2054" i="1"/>
  <c r="AC7527" i="1"/>
  <c r="AC4358" i="1"/>
  <c r="AC1998" i="1"/>
  <c r="AC8043" i="1"/>
  <c r="AC6262" i="1"/>
  <c r="AC7580" i="1"/>
  <c r="AC2272" i="1"/>
  <c r="AC8093" i="1"/>
  <c r="AC6951" i="1"/>
  <c r="AC2109" i="1"/>
  <c r="AC5614" i="1"/>
  <c r="AC6074" i="1"/>
  <c r="AC2500" i="1"/>
  <c r="AC3337" i="1"/>
  <c r="AC2155" i="1"/>
  <c r="AC3445" i="1"/>
  <c r="AC8994" i="1"/>
  <c r="AC7337" i="1"/>
  <c r="AC8917" i="1"/>
  <c r="AC1262" i="1"/>
  <c r="AC502" i="1"/>
  <c r="AC6206" i="1"/>
  <c r="AC3135" i="1"/>
  <c r="AC1455" i="1"/>
  <c r="AC7140" i="1"/>
  <c r="AC167" i="1"/>
  <c r="AC6594" i="1"/>
  <c r="AC7568" i="1"/>
  <c r="AC5056" i="1"/>
  <c r="AC4875" i="1"/>
  <c r="AC7546" i="1"/>
  <c r="AC3572" i="1"/>
  <c r="AC6159" i="1"/>
  <c r="AC9502" i="1"/>
  <c r="AC1651" i="1"/>
  <c r="AC3339" i="1"/>
  <c r="AC6858" i="1"/>
  <c r="AC10384" i="1"/>
  <c r="AC4321" i="1"/>
  <c r="AC728" i="1"/>
  <c r="AC2887" i="1"/>
  <c r="AC4655" i="1"/>
  <c r="AC9988" i="1"/>
  <c r="AC5607" i="1"/>
  <c r="AC6021" i="1"/>
  <c r="AC9947" i="1"/>
  <c r="AC8598" i="1"/>
  <c r="AC6623" i="1"/>
  <c r="AC6521" i="1"/>
  <c r="AC2255" i="1"/>
  <c r="AC9294" i="1"/>
  <c r="AC5701" i="1"/>
  <c r="AC3546" i="1"/>
  <c r="AC2441" i="1"/>
  <c r="AC9603" i="1"/>
  <c r="AC3722" i="1"/>
  <c r="AC7116" i="1"/>
  <c r="AC5645" i="1"/>
  <c r="AC6937" i="1"/>
  <c r="AC10360" i="1"/>
  <c r="AC1044" i="1"/>
  <c r="AC1796" i="1"/>
  <c r="AC452" i="1"/>
  <c r="AC5329" i="1"/>
  <c r="AC5461" i="1"/>
  <c r="AC162" i="1"/>
  <c r="AC3834" i="1"/>
  <c r="AC237" i="1"/>
  <c r="AC8423" i="1"/>
  <c r="AC8157" i="1"/>
  <c r="AC358" i="1"/>
  <c r="AC147" i="1"/>
  <c r="AC4095" i="1"/>
  <c r="AC4925" i="1"/>
  <c r="AC296" i="1"/>
  <c r="AC10300" i="1"/>
  <c r="AC4857" i="1"/>
  <c r="AC72" i="1"/>
  <c r="AC1247" i="1"/>
  <c r="AC3356" i="1"/>
  <c r="AC7752" i="1"/>
  <c r="AC3288" i="1"/>
  <c r="AC10160" i="1"/>
  <c r="AC3256" i="1"/>
  <c r="AC2440" i="1"/>
  <c r="AC4192" i="1"/>
  <c r="AC5338" i="1"/>
  <c r="AC3772" i="1"/>
  <c r="AC5634" i="1"/>
  <c r="AC451" i="1"/>
  <c r="AC1018" i="1"/>
  <c r="AC3238" i="1"/>
  <c r="AC6060" i="1"/>
  <c r="AC2458" i="1"/>
  <c r="AC9409" i="1"/>
  <c r="AC7866" i="1"/>
  <c r="AC3427" i="1"/>
  <c r="AC8387" i="1"/>
  <c r="AC4627" i="1"/>
  <c r="AC53" i="1"/>
  <c r="AC7513" i="1"/>
  <c r="AC9356" i="1"/>
  <c r="AC9048" i="1"/>
  <c r="AC6909" i="1"/>
  <c r="AC5856" i="1"/>
  <c r="AC9827" i="1"/>
  <c r="AC8844" i="1"/>
  <c r="AC9623" i="1"/>
  <c r="AC2168" i="1"/>
  <c r="AC5923" i="1"/>
  <c r="AC902" i="1"/>
  <c r="AC9179" i="1"/>
  <c r="AC199" i="1"/>
  <c r="AC4421" i="1"/>
  <c r="AC3687" i="1"/>
  <c r="AC10111" i="1"/>
  <c r="AC9810" i="1"/>
  <c r="AC2018" i="1"/>
  <c r="AC9477" i="1"/>
  <c r="AC6402" i="1"/>
  <c r="AC7403" i="1"/>
  <c r="AC538" i="1"/>
  <c r="AC4584" i="1"/>
  <c r="AC814" i="1"/>
  <c r="AC10939" i="1"/>
  <c r="AC3400" i="1"/>
  <c r="AC4738" i="1"/>
  <c r="AC1491" i="1"/>
  <c r="AC1264" i="1"/>
  <c r="AC3811" i="1"/>
  <c r="AC693" i="1"/>
  <c r="AC1183" i="1"/>
  <c r="AC4141" i="1"/>
  <c r="AC9965" i="1"/>
  <c r="AC586" i="1"/>
  <c r="AC10056" i="1"/>
  <c r="AC10482" i="1"/>
  <c r="AC1041" i="1"/>
  <c r="AC6428" i="1"/>
  <c r="AC86" i="1"/>
  <c r="AC4420" i="1"/>
  <c r="AC1295" i="1"/>
  <c r="AC1253" i="1"/>
  <c r="AC1122" i="1"/>
  <c r="AC7798" i="1"/>
  <c r="AC6783" i="1"/>
  <c r="AC8161" i="1"/>
  <c r="AC3204" i="1"/>
  <c r="AC7651" i="1"/>
  <c r="AC10582" i="1"/>
  <c r="AC595" i="1"/>
  <c r="AC10730" i="1"/>
  <c r="AC6578" i="1"/>
  <c r="AC5970" i="1"/>
  <c r="AC4074" i="1"/>
  <c r="AC6029" i="1"/>
  <c r="AC4974" i="1"/>
  <c r="AC8429" i="1"/>
  <c r="AC5497" i="1"/>
  <c r="AC6934" i="1"/>
  <c r="AC10778" i="1"/>
  <c r="AC3455" i="1"/>
  <c r="AC9738" i="1"/>
  <c r="AC6539" i="1"/>
  <c r="AC8140" i="1"/>
  <c r="AC10145" i="1"/>
  <c r="AC2337" i="1"/>
  <c r="AC1007" i="1"/>
  <c r="AC4451" i="1"/>
  <c r="AC8164" i="1"/>
  <c r="AC4011" i="1"/>
  <c r="AC9385" i="1"/>
  <c r="AC7922" i="1"/>
  <c r="AC4830" i="1"/>
  <c r="AC3299" i="1"/>
  <c r="AC1376" i="1"/>
  <c r="AC1368" i="1"/>
  <c r="AC7945" i="1"/>
  <c r="AC3942" i="1"/>
  <c r="AC2783" i="1"/>
  <c r="AC2086" i="1"/>
  <c r="AC4557" i="1"/>
  <c r="AC9837" i="1"/>
  <c r="AC2906" i="1"/>
  <c r="AC4547" i="1"/>
  <c r="AC4847" i="1"/>
  <c r="AC3099" i="1"/>
  <c r="AC7286" i="1"/>
  <c r="AC2153" i="1"/>
  <c r="AC8331" i="1"/>
  <c r="AC3700" i="1"/>
  <c r="AC3768" i="1"/>
  <c r="AC9573" i="1"/>
  <c r="AC6596" i="1"/>
  <c r="AC4406" i="1"/>
  <c r="AC5742" i="1"/>
  <c r="AC828" i="1"/>
  <c r="AC4993" i="1"/>
  <c r="AC3131" i="1"/>
  <c r="AC7476" i="1"/>
  <c r="AC7823" i="1"/>
  <c r="AC1495" i="1"/>
  <c r="AC3973" i="1"/>
  <c r="AC3285" i="1"/>
  <c r="AC4643" i="1"/>
  <c r="AC8296" i="1"/>
  <c r="AC7479" i="1"/>
  <c r="AC4456" i="1"/>
  <c r="AC4958" i="1"/>
  <c r="AC2892" i="1"/>
  <c r="AC8292" i="1"/>
  <c r="AC2400" i="1"/>
  <c r="AC8650" i="1"/>
  <c r="AC528" i="1"/>
  <c r="AC4878" i="1"/>
  <c r="AC1053" i="1"/>
  <c r="AC6709" i="1"/>
  <c r="AC5795" i="1"/>
  <c r="AC8480" i="1"/>
  <c r="AC9524" i="1"/>
  <c r="AC1525" i="1"/>
  <c r="AC2825" i="1"/>
  <c r="AC1725" i="1"/>
  <c r="AC4262" i="1"/>
  <c r="AC934" i="1"/>
  <c r="AC5398" i="1"/>
  <c r="AC10634" i="1"/>
  <c r="AC4705" i="1"/>
  <c r="AC7610" i="1"/>
  <c r="AC4653" i="1"/>
  <c r="AC781" i="1"/>
  <c r="AC3640" i="1"/>
  <c r="AC2164" i="1"/>
  <c r="AC4189" i="1"/>
  <c r="AC5894" i="1"/>
  <c r="AC8852" i="1"/>
  <c r="AC9132" i="1"/>
  <c r="AC10807" i="1"/>
  <c r="AC7169" i="1"/>
  <c r="AC4416" i="1"/>
  <c r="AC760" i="1"/>
  <c r="AC5803" i="1"/>
  <c r="AC1204" i="1"/>
  <c r="AC4425" i="1"/>
  <c r="AC7458" i="1"/>
  <c r="AC10769" i="1"/>
  <c r="AC8026" i="1"/>
  <c r="AC10222" i="1"/>
  <c r="AC9576" i="1"/>
  <c r="AC10814" i="1"/>
  <c r="AC546" i="1"/>
  <c r="AC4255" i="1"/>
  <c r="AC8251" i="1"/>
  <c r="AC1655" i="1"/>
  <c r="AC3732" i="1"/>
  <c r="AC9705" i="1"/>
  <c r="AC4485" i="1"/>
  <c r="AC5108" i="1"/>
  <c r="AC4098" i="1"/>
  <c r="AC9852" i="1"/>
  <c r="AC140" i="1"/>
  <c r="AC706" i="1"/>
  <c r="AC5755" i="1"/>
  <c r="AC1374" i="1"/>
  <c r="AC4791" i="1"/>
  <c r="AC7532" i="1"/>
  <c r="AC279" i="1"/>
  <c r="AC8317" i="1"/>
  <c r="AC1923" i="1"/>
  <c r="AC7821" i="1"/>
  <c r="AC9998" i="1"/>
  <c r="AC7282" i="1"/>
  <c r="AC7938" i="1"/>
  <c r="AC5520" i="1"/>
  <c r="AC7634" i="1"/>
  <c r="AC7023" i="1"/>
  <c r="AC8399" i="1"/>
  <c r="AC10045" i="1"/>
  <c r="AC350" i="1"/>
  <c r="AC10882" i="1"/>
  <c r="AC5408" i="1"/>
  <c r="AC5558" i="1"/>
  <c r="AC6661" i="1"/>
  <c r="AC6933" i="1"/>
  <c r="AC5551" i="1"/>
  <c r="AC8985" i="1"/>
  <c r="AC10964" i="1"/>
  <c r="AC10420" i="1"/>
  <c r="AC9406" i="1"/>
  <c r="AC549" i="1"/>
  <c r="AC1989" i="1"/>
  <c r="AC3531" i="1"/>
  <c r="AC302" i="1"/>
  <c r="AC3097" i="1"/>
  <c r="AC4035" i="1"/>
  <c r="AC798" i="1"/>
  <c r="AC10912" i="1"/>
  <c r="AC1731" i="1"/>
  <c r="AC7006" i="1"/>
  <c r="AC5170" i="1"/>
  <c r="AC10656" i="1"/>
  <c r="AC5188" i="1"/>
  <c r="AC5058" i="1"/>
  <c r="AC9525" i="1"/>
  <c r="AC10853" i="1"/>
  <c r="AC2585" i="1"/>
  <c r="AC1200" i="1"/>
  <c r="AC2604" i="1"/>
  <c r="AC3739" i="1"/>
  <c r="AC884" i="1"/>
  <c r="AC493" i="1"/>
  <c r="AC2756" i="1"/>
  <c r="AC7316" i="1"/>
  <c r="AC1252" i="1"/>
  <c r="AC1795" i="1"/>
  <c r="AC2243" i="1"/>
  <c r="AC2036" i="1"/>
  <c r="AC1680" i="1"/>
  <c r="AC1160" i="1"/>
  <c r="AC1060" i="1"/>
  <c r="AC1123" i="1"/>
  <c r="AC5953" i="1"/>
  <c r="AC10886" i="1"/>
  <c r="AC3051" i="1"/>
  <c r="AC7925" i="1"/>
  <c r="AC2092" i="1"/>
  <c r="AC5301" i="1"/>
  <c r="AC7152" i="1"/>
  <c r="AC7953" i="1"/>
  <c r="AC1811" i="1"/>
  <c r="AC7505" i="1"/>
  <c r="AC7724" i="1"/>
  <c r="AC6232" i="1"/>
  <c r="AC5485" i="1"/>
  <c r="AC1051" i="1"/>
  <c r="AC5499" i="1"/>
  <c r="AC5080" i="1"/>
  <c r="AC3372" i="1"/>
  <c r="AC4311" i="1"/>
  <c r="AC6801" i="1"/>
  <c r="AC8812" i="1"/>
  <c r="AC5719" i="1"/>
  <c r="AC1540" i="1"/>
  <c r="AC2414" i="1"/>
  <c r="AC7825" i="1"/>
  <c r="AC3545" i="1"/>
  <c r="AC1238" i="1"/>
  <c r="AC7178" i="1"/>
  <c r="AC4570" i="1"/>
  <c r="AC3742" i="1"/>
  <c r="AC10512" i="1"/>
  <c r="AC2784" i="1"/>
  <c r="AC2822" i="1"/>
  <c r="AC790" i="1"/>
  <c r="AC10064" i="1"/>
  <c r="AC10466" i="1"/>
  <c r="AC10565" i="1"/>
  <c r="AC5261" i="1"/>
  <c r="AC9718" i="1"/>
  <c r="AC9503" i="1"/>
  <c r="AC5572" i="1"/>
  <c r="AC9917" i="1"/>
  <c r="AC6680" i="1"/>
  <c r="AC5045" i="1"/>
  <c r="AC245" i="1"/>
  <c r="AC1841" i="1"/>
  <c r="AC5579" i="1"/>
  <c r="AC6648" i="1"/>
  <c r="AC4072" i="1"/>
  <c r="AC5601" i="1"/>
  <c r="AC8809" i="1"/>
  <c r="AC4388" i="1"/>
  <c r="AC6492" i="1"/>
  <c r="AC1381" i="1"/>
  <c r="AC10601" i="1"/>
  <c r="AC10228" i="1"/>
  <c r="AC9421" i="1"/>
  <c r="AC8286" i="1"/>
  <c r="AC7122" i="1"/>
  <c r="AC8056" i="1"/>
  <c r="AC3094" i="1"/>
  <c r="AC7713" i="1"/>
  <c r="AC4018" i="1"/>
  <c r="AC3329" i="1"/>
  <c r="AC7982" i="1"/>
  <c r="AC5571" i="1"/>
  <c r="AC8857" i="1"/>
  <c r="AC1977" i="1"/>
  <c r="AC10903" i="1"/>
  <c r="AC6091" i="1"/>
  <c r="AC603" i="1"/>
  <c r="AC9575" i="1"/>
  <c r="AC6577" i="1"/>
  <c r="AC4635" i="1"/>
  <c r="AC1431" i="1"/>
  <c r="AC6273" i="1"/>
  <c r="AC5248" i="1"/>
  <c r="AC7873" i="1"/>
  <c r="AC4266" i="1"/>
  <c r="AC3920" i="1"/>
  <c r="AC765" i="1"/>
  <c r="AC1701" i="1"/>
  <c r="AC5815" i="1"/>
  <c r="AC6341" i="1"/>
  <c r="AC5830" i="1"/>
  <c r="AC7633" i="1"/>
  <c r="AC1648" i="1"/>
  <c r="AC2138" i="1"/>
  <c r="AC7672" i="1"/>
  <c r="AC6827" i="1"/>
  <c r="AC9798" i="1"/>
  <c r="AC2343" i="1"/>
  <c r="AC8535" i="1"/>
  <c r="AC1386" i="1"/>
  <c r="AC6678" i="1"/>
  <c r="AC2553" i="1"/>
  <c r="AC8271" i="1"/>
  <c r="AC7298" i="1"/>
  <c r="AC7915" i="1"/>
  <c r="AC4377" i="1"/>
  <c r="AC501" i="1"/>
  <c r="AC10135" i="1"/>
  <c r="AC4227" i="1"/>
  <c r="AC7979" i="1"/>
  <c r="AC6336" i="1"/>
  <c r="AC2595" i="1"/>
  <c r="AC8533" i="1"/>
  <c r="AC5585" i="1"/>
  <c r="AC1057" i="1"/>
  <c r="AC8121" i="1"/>
  <c r="AC2868" i="1"/>
  <c r="AC6164" i="1"/>
  <c r="AC1991" i="1"/>
  <c r="AC10830" i="1"/>
  <c r="AC10179" i="1"/>
  <c r="AC2307" i="1"/>
  <c r="AC1964" i="1"/>
  <c r="AC7000" i="1"/>
  <c r="AC9675" i="1"/>
  <c r="AC10035" i="1"/>
  <c r="AC2189" i="1"/>
  <c r="AC10221" i="1"/>
  <c r="AC10379" i="1"/>
  <c r="AC254" i="1"/>
  <c r="AC10030" i="1"/>
  <c r="AC6995" i="1"/>
  <c r="AC3277" i="1"/>
  <c r="AC9168" i="1"/>
  <c r="AC5588" i="1"/>
  <c r="AC3015" i="1"/>
  <c r="AC2391" i="1"/>
  <c r="AC1239" i="1"/>
  <c r="AC10847" i="1"/>
  <c r="AC9817" i="1"/>
  <c r="AC4506" i="1"/>
  <c r="AC8839" i="1"/>
  <c r="AC8475" i="1"/>
  <c r="AC259" i="1"/>
  <c r="AC953" i="1"/>
  <c r="AC8248" i="1"/>
  <c r="AC4401" i="1"/>
  <c r="AC2205" i="1"/>
  <c r="AC8095" i="1"/>
  <c r="AC10772" i="1"/>
  <c r="AC9910" i="1"/>
  <c r="AC8308" i="1"/>
  <c r="AC102" i="1"/>
  <c r="AC7058" i="1"/>
  <c r="AC5710" i="1"/>
  <c r="AC490" i="1"/>
  <c r="AC3810" i="1"/>
  <c r="AC3638" i="1"/>
  <c r="AC7875" i="1"/>
  <c r="AC9920" i="1"/>
  <c r="AC4810" i="1"/>
  <c r="AC9174" i="1"/>
  <c r="AC958" i="1"/>
  <c r="AC8806" i="1"/>
  <c r="AC3931" i="1"/>
  <c r="AC9190" i="1"/>
  <c r="AC5836" i="1"/>
  <c r="AC2325" i="1"/>
  <c r="AC7525" i="1"/>
  <c r="AC6795" i="1"/>
  <c r="AC8282" i="1"/>
  <c r="AC3660" i="1"/>
  <c r="AC2125" i="1"/>
  <c r="AC9730" i="1"/>
  <c r="AC3405" i="1"/>
  <c r="AC6974" i="1"/>
  <c r="AC8557" i="1"/>
  <c r="AC8036" i="1"/>
  <c r="AC10197" i="1"/>
  <c r="AC2359" i="1"/>
  <c r="AC10521" i="1"/>
  <c r="AC5769" i="1"/>
  <c r="AC4133" i="1"/>
  <c r="AC5246" i="1"/>
  <c r="AC7690" i="1"/>
  <c r="AC5356" i="1"/>
  <c r="AC9804" i="1"/>
  <c r="AC1506" i="1"/>
  <c r="AC5848" i="1"/>
  <c r="AC10332" i="1"/>
  <c r="AC10390" i="1"/>
  <c r="AC4704" i="1"/>
  <c r="AC3485" i="1"/>
  <c r="AC4253" i="1"/>
  <c r="AC5066" i="1"/>
  <c r="AC10684" i="1"/>
  <c r="AC3857" i="1"/>
  <c r="AC1438" i="1"/>
  <c r="AC8624" i="1"/>
  <c r="AC6458" i="1"/>
  <c r="AC8037" i="1"/>
  <c r="AC6183" i="1"/>
  <c r="AC1498" i="1"/>
  <c r="AC4203" i="1"/>
  <c r="AC1522" i="1"/>
  <c r="AC5506" i="1"/>
  <c r="AC3298" i="1"/>
  <c r="AC3260" i="1"/>
  <c r="AC5224" i="1"/>
  <c r="AC2932" i="1"/>
  <c r="AC2152" i="1"/>
  <c r="AC9726" i="1"/>
  <c r="AC7012" i="1"/>
  <c r="AC2060" i="1"/>
  <c r="AC5421" i="1"/>
  <c r="AC10060" i="1"/>
  <c r="AC32" i="1"/>
  <c r="AC5636" i="1"/>
  <c r="AC6609" i="1"/>
  <c r="AC2281" i="1"/>
  <c r="AC3319" i="1"/>
  <c r="AC3200" i="1"/>
  <c r="AC10548" i="1"/>
  <c r="AC6750" i="1"/>
  <c r="AC3996" i="1"/>
  <c r="AC1804" i="1"/>
  <c r="AC3926" i="1"/>
  <c r="AC10794" i="1"/>
  <c r="AC304" i="1"/>
  <c r="AC5541" i="1"/>
  <c r="AC61" i="1"/>
  <c r="AC6649" i="1"/>
  <c r="AC5919" i="1"/>
  <c r="AC9782" i="1"/>
  <c r="AC5142" i="1"/>
  <c r="AC9710" i="1"/>
  <c r="AC3039" i="1"/>
  <c r="AC3423" i="1"/>
  <c r="AC4112" i="1"/>
  <c r="AC8511" i="1"/>
  <c r="AC3417" i="1"/>
  <c r="AC7157" i="1"/>
  <c r="AC421" i="1"/>
  <c r="AC6258" i="1"/>
  <c r="AC6257" i="1"/>
  <c r="AC9147" i="1"/>
  <c r="AC975" i="1"/>
  <c r="AC9054" i="1"/>
  <c r="AC7022" i="1"/>
  <c r="AC9434" i="1"/>
  <c r="AC4942" i="1"/>
  <c r="AC4678" i="1"/>
  <c r="AC5300" i="1"/>
  <c r="AC10129" i="1"/>
  <c r="AC5101" i="1"/>
  <c r="AC6916" i="1"/>
  <c r="AC7910" i="1"/>
  <c r="AC1754" i="1"/>
  <c r="AC10508" i="1"/>
  <c r="AC9208" i="1"/>
  <c r="AC2793" i="1"/>
  <c r="AC2040" i="1"/>
  <c r="AC688" i="1"/>
  <c r="AC5440" i="1"/>
  <c r="AC4856" i="1"/>
  <c r="AC10075" i="1"/>
  <c r="AC3120" i="1"/>
  <c r="AC4170" i="1"/>
  <c r="AC11080" i="1"/>
  <c r="AC9595" i="1"/>
  <c r="AC3618" i="1"/>
  <c r="AC9455" i="1"/>
  <c r="AC810" i="1"/>
  <c r="AC7243" i="1"/>
  <c r="AC244" i="1"/>
  <c r="AC1894" i="1"/>
  <c r="AC10020" i="1"/>
  <c r="AC10780" i="1"/>
  <c r="AC4667" i="1"/>
  <c r="AC1332" i="1"/>
  <c r="AC2002" i="1"/>
  <c r="AC9303" i="1"/>
  <c r="AC6726" i="1"/>
  <c r="AC11077" i="1"/>
  <c r="AC7613" i="1"/>
  <c r="AC4144" i="1"/>
  <c r="AC2176" i="1"/>
  <c r="AC6966" i="1"/>
  <c r="AC2860" i="1"/>
  <c r="AC3300" i="1"/>
  <c r="AC2870" i="1"/>
  <c r="AC4906" i="1"/>
  <c r="AC10745" i="1"/>
  <c r="AC6275" i="1"/>
  <c r="AC11089" i="1"/>
  <c r="AC8586" i="1"/>
  <c r="AC826" i="1"/>
  <c r="AC7779" i="1"/>
  <c r="AC7520" i="1"/>
  <c r="AC4166" i="1"/>
  <c r="AC551" i="1"/>
  <c r="AC6102" i="1"/>
  <c r="AC4521" i="1"/>
  <c r="AC1505" i="1"/>
  <c r="AC5725" i="1"/>
  <c r="AC10833" i="1"/>
  <c r="AC6888" i="1"/>
  <c r="AC1394" i="1"/>
  <c r="AC9264" i="1"/>
  <c r="AC10893" i="1"/>
  <c r="AC8778" i="1"/>
  <c r="AC7723" i="1"/>
  <c r="AC7213" i="1"/>
  <c r="AC8642" i="1"/>
  <c r="AC5932" i="1"/>
  <c r="AC6687" i="1"/>
  <c r="AC2560" i="1"/>
  <c r="AC5029" i="1"/>
  <c r="AC2230" i="1"/>
  <c r="AC2322" i="1"/>
  <c r="AC2627" i="1"/>
  <c r="AC8145" i="1"/>
  <c r="AC1767" i="1"/>
  <c r="AC9402" i="1"/>
  <c r="AC5774" i="1"/>
  <c r="AC1375" i="1"/>
  <c r="AC5342" i="1"/>
  <c r="AC4336" i="1"/>
  <c r="AC58" i="1"/>
  <c r="AC1777" i="1"/>
  <c r="AC9657" i="1"/>
  <c r="AC7111" i="1"/>
  <c r="AC4315" i="1"/>
  <c r="AC6132" i="1"/>
  <c r="AC5274" i="1"/>
  <c r="AC11065" i="1"/>
  <c r="AC3453" i="1"/>
  <c r="AC4195" i="1"/>
  <c r="AC6151" i="1"/>
  <c r="AC10646" i="1"/>
  <c r="AC7731" i="1"/>
  <c r="AC4741" i="1"/>
  <c r="AC495" i="1"/>
  <c r="AC5381" i="1"/>
  <c r="AC5118" i="1"/>
  <c r="AC7973" i="1"/>
  <c r="AC9354" i="1"/>
  <c r="AC827" i="1"/>
  <c r="AC2657" i="1"/>
  <c r="AC5664" i="1"/>
  <c r="AC588" i="1"/>
  <c r="AC5435" i="1"/>
  <c r="AC867" i="1"/>
  <c r="AC3805" i="1"/>
  <c r="AC2220" i="1"/>
  <c r="AC7234" i="1"/>
  <c r="AC1886" i="1"/>
  <c r="AC804" i="1"/>
  <c r="AC7575" i="1"/>
  <c r="AC4039" i="1"/>
  <c r="AC4619" i="1"/>
  <c r="AC10322" i="1"/>
  <c r="AC3141" i="1"/>
  <c r="AC5668" i="1"/>
  <c r="AC2241" i="1"/>
  <c r="AC9065" i="1"/>
  <c r="AC7460" i="1"/>
  <c r="AC7232" i="1"/>
  <c r="AC1884" i="1"/>
  <c r="AC5999" i="1"/>
  <c r="AC3222" i="1"/>
  <c r="AC6476" i="1"/>
  <c r="AC7725" i="1"/>
  <c r="AC5936" i="1"/>
  <c r="AC2305" i="1"/>
  <c r="AC8327" i="1"/>
  <c r="AC7912" i="1"/>
  <c r="AC9815" i="1"/>
  <c r="AC3800" i="1"/>
  <c r="AC3503" i="1"/>
  <c r="AC8015" i="1"/>
  <c r="AC906" i="1"/>
  <c r="AC4167" i="1"/>
  <c r="AC9940" i="1"/>
  <c r="AC8652" i="1"/>
  <c r="AC8432" i="1"/>
  <c r="AC3463" i="1"/>
  <c r="AC10839" i="1"/>
  <c r="AC180" i="1"/>
  <c r="AC7590" i="1"/>
  <c r="AC605" i="1"/>
  <c r="AC8269" i="1"/>
  <c r="AC1298" i="1"/>
  <c r="AC10305" i="1"/>
  <c r="AC6016" i="1"/>
  <c r="AC10076" i="1"/>
  <c r="AC3813" i="1"/>
  <c r="AC8239" i="1"/>
  <c r="AC646" i="1"/>
  <c r="AC3729" i="1"/>
  <c r="AC2991" i="1"/>
  <c r="AC9307" i="1"/>
  <c r="AC4663" i="1"/>
  <c r="AC5190" i="1"/>
  <c r="AC4672" i="1"/>
  <c r="AC785" i="1"/>
  <c r="AC10046" i="1"/>
  <c r="AC3738" i="1"/>
  <c r="AC1770" i="1"/>
  <c r="AC7511" i="1"/>
  <c r="AC623" i="1"/>
  <c r="AC4282" i="1"/>
  <c r="AC9975" i="1"/>
  <c r="AC8272" i="1"/>
  <c r="AC3653" i="1"/>
  <c r="AC2031" i="1"/>
  <c r="AC2010" i="1"/>
  <c r="AC7591" i="1"/>
  <c r="AC1012" i="1"/>
  <c r="AC2582" i="1"/>
  <c r="AC4629" i="1"/>
  <c r="AC10411" i="1"/>
  <c r="AC908" i="1"/>
  <c r="AC441" i="1"/>
  <c r="AC10885" i="1"/>
  <c r="AC6451" i="1"/>
  <c r="AC10089" i="1"/>
  <c r="AC6015" i="1"/>
  <c r="AC8821" i="1"/>
  <c r="AC2177" i="1"/>
  <c r="AC9144" i="1"/>
  <c r="AC6364" i="1"/>
  <c r="AC2136" i="1"/>
  <c r="AC8240" i="1"/>
  <c r="AC7039" i="1"/>
  <c r="AC10065" i="1"/>
  <c r="AC3969" i="1"/>
  <c r="AC7626" i="1"/>
  <c r="AC3301" i="1"/>
  <c r="AC10118" i="1"/>
  <c r="AC6619" i="1"/>
  <c r="AC4708" i="1"/>
  <c r="AC6754" i="1"/>
  <c r="AC6170" i="1"/>
  <c r="AC10078" i="1"/>
  <c r="AC4119" i="1"/>
  <c r="AC1528" i="1"/>
  <c r="AC4409" i="1"/>
  <c r="AC2276" i="1"/>
  <c r="AC9405" i="1"/>
  <c r="AC3245" i="1"/>
  <c r="AC6392" i="1"/>
  <c r="AC8398" i="1"/>
  <c r="AC10169" i="1"/>
  <c r="AC5147" i="1"/>
  <c r="AC8117" i="1"/>
  <c r="AC1864" i="1"/>
  <c r="AC7288" i="1"/>
  <c r="AC7878" i="1"/>
  <c r="AC8337" i="1"/>
  <c r="AC10425" i="1"/>
  <c r="AC535" i="1"/>
  <c r="AC1907" i="1"/>
  <c r="AC1882" i="1"/>
  <c r="AC299" i="1"/>
  <c r="AC3121" i="1"/>
  <c r="AC2198" i="1"/>
  <c r="AC2603" i="1"/>
  <c r="AC3105" i="1"/>
  <c r="AC5602" i="1"/>
  <c r="AC9238" i="1"/>
  <c r="AC8706" i="1"/>
  <c r="AC10265" i="1"/>
  <c r="AC8865" i="1"/>
  <c r="AC6716" i="1"/>
  <c r="AC4318" i="1"/>
  <c r="AC7461" i="1"/>
  <c r="AC7563" i="1"/>
  <c r="AC2976" i="1"/>
  <c r="AC10969" i="1"/>
  <c r="AC1452" i="1"/>
  <c r="AC6770" i="1"/>
  <c r="AC3665" i="1"/>
  <c r="AC6276" i="1"/>
  <c r="AC2857" i="1"/>
  <c r="AC6601" i="1"/>
  <c r="AC5984" i="1"/>
  <c r="AC3984" i="1"/>
  <c r="AC5417" i="1"/>
  <c r="AC3659" i="1"/>
  <c r="AC2215" i="1"/>
  <c r="AC5016" i="1"/>
  <c r="AC5019" i="1"/>
  <c r="AC3712" i="1"/>
  <c r="AC3858" i="1"/>
  <c r="AC1963" i="1"/>
  <c r="AC6583" i="1"/>
  <c r="AC1692" i="1"/>
  <c r="AC5831" i="1"/>
  <c r="AC98" i="1"/>
  <c r="AC8478" i="1"/>
  <c r="AC4652" i="1"/>
  <c r="AC1799" i="1"/>
  <c r="AC6008" i="1"/>
  <c r="AC2080" i="1"/>
  <c r="AC10653" i="1"/>
  <c r="AC9288" i="1"/>
  <c r="AC996" i="1"/>
  <c r="AC2936" i="1"/>
  <c r="AC6856" i="1"/>
  <c r="AC1965" i="1"/>
  <c r="AC4760" i="1"/>
  <c r="AC3303" i="1"/>
  <c r="AC393" i="1"/>
  <c r="AC2575" i="1"/>
  <c r="AC2968" i="1"/>
  <c r="AC4734" i="1"/>
  <c r="AC10522" i="1"/>
  <c r="AC14" i="1"/>
  <c r="AC7384" i="1"/>
  <c r="AC5810" i="1"/>
  <c r="AC5388" i="1"/>
  <c r="AC1611" i="1"/>
  <c r="AC10594" i="1"/>
  <c r="AC1221" i="1"/>
  <c r="AC6625" i="1"/>
  <c r="AC11049" i="1"/>
  <c r="AC1518" i="1"/>
  <c r="AC1781" i="1"/>
  <c r="AC2708" i="1"/>
  <c r="AC6188" i="1"/>
  <c r="AC6043" i="1"/>
  <c r="AC1105" i="1"/>
  <c r="AC9072" i="1"/>
  <c r="AC5028" i="1"/>
  <c r="AC10758" i="1"/>
  <c r="AC4413" i="1"/>
  <c r="AC473" i="1"/>
  <c r="AC8032" i="1"/>
  <c r="AC3791" i="1"/>
  <c r="AC6693" i="1"/>
  <c r="AC791" i="1"/>
  <c r="AC5415" i="1"/>
  <c r="AC6463" i="1"/>
  <c r="AC2017" i="1"/>
  <c r="AC10620" i="1"/>
  <c r="AC3475" i="1"/>
  <c r="AC4159" i="1"/>
  <c r="AC2442" i="1"/>
  <c r="AC8077" i="1"/>
  <c r="AC9821" i="1"/>
  <c r="AC2613" i="1"/>
  <c r="AC9128" i="1"/>
  <c r="AC5881" i="1"/>
  <c r="AC7297" i="1"/>
  <c r="AC5102" i="1"/>
  <c r="AC1915" i="1"/>
  <c r="AC5151" i="1"/>
  <c r="AC9095" i="1"/>
  <c r="AC3452" i="1"/>
  <c r="AC10227" i="1"/>
  <c r="AC6473" i="1"/>
  <c r="AC7373" i="1"/>
  <c r="AC2594" i="1"/>
  <c r="AC11041" i="1"/>
  <c r="AC2963" i="1"/>
  <c r="AC7199" i="1"/>
  <c r="AC5883" i="1"/>
  <c r="AC3771" i="1"/>
  <c r="AC8905" i="1"/>
  <c r="AC1196" i="1"/>
  <c r="AC6137" i="1"/>
  <c r="AC4869" i="1"/>
  <c r="AC9949" i="1"/>
  <c r="AC1166" i="1"/>
  <c r="AC4572" i="1"/>
  <c r="AC6544" i="1"/>
  <c r="AC4201" i="1"/>
  <c r="AC5232" i="1"/>
  <c r="AC4168" i="1"/>
  <c r="AC9606" i="1"/>
  <c r="AC9285" i="1"/>
  <c r="AC8575" i="1"/>
  <c r="AC9118" i="1"/>
  <c r="AC5315" i="1"/>
  <c r="AC7742" i="1"/>
  <c r="AC4887" i="1"/>
  <c r="AC5724" i="1"/>
  <c r="AC2219" i="1"/>
  <c r="AC10415" i="1"/>
  <c r="AC6991" i="1"/>
  <c r="AC6967" i="1"/>
  <c r="AC2888" i="1"/>
  <c r="AC9386" i="1"/>
  <c r="AC2411" i="1"/>
  <c r="AC9202" i="1"/>
  <c r="AC2503" i="1"/>
  <c r="AC924" i="1"/>
  <c r="AC3106" i="1"/>
  <c r="AC4591" i="1"/>
  <c r="AC10074" i="1"/>
  <c r="AC515" i="1"/>
  <c r="AC645" i="1"/>
  <c r="AC7514" i="1"/>
  <c r="AC3906" i="1"/>
  <c r="AC4658" i="1"/>
  <c r="AC4709" i="1"/>
  <c r="AC8363" i="1"/>
  <c r="AC2366" i="1"/>
  <c r="AC4983" i="1"/>
  <c r="AC6096" i="1"/>
  <c r="AC9664" i="1"/>
  <c r="AC6302" i="1"/>
  <c r="AC2394" i="1"/>
  <c r="AC7639" i="1"/>
  <c r="AC9331" i="1"/>
  <c r="AC7302" i="1"/>
  <c r="AC4288" i="1"/>
  <c r="AC9317" i="1"/>
  <c r="AC7642" i="1"/>
  <c r="AC5631" i="1"/>
  <c r="AC239" i="1"/>
  <c r="AC4623" i="1"/>
  <c r="AC1449" i="1"/>
  <c r="AC8854" i="1"/>
  <c r="AC948" i="1"/>
  <c r="AC9413" i="1"/>
  <c r="AC3704" i="1"/>
  <c r="AC6724" i="1"/>
  <c r="AC9" i="1"/>
  <c r="AC4660" i="1"/>
  <c r="AC4751" i="1"/>
  <c r="AC2979" i="1"/>
  <c r="AC258" i="1"/>
  <c r="AC1261" i="1"/>
  <c r="AC10994" i="1"/>
  <c r="AC534" i="1"/>
  <c r="AC8437" i="1"/>
  <c r="AC5495" i="1"/>
  <c r="AC2565" i="1"/>
  <c r="AC3667" i="1"/>
  <c r="AC7914" i="1"/>
  <c r="AC10510" i="1"/>
  <c r="AC4477" i="1"/>
  <c r="AC3233" i="1"/>
  <c r="AC125" i="1"/>
  <c r="AC9845" i="1"/>
  <c r="AC3031" i="1"/>
  <c r="AC2261" i="1"/>
  <c r="AC2731" i="1"/>
  <c r="AC10309" i="1"/>
  <c r="AC354" i="1"/>
  <c r="AC5586" i="1"/>
  <c r="AC2758" i="1"/>
  <c r="AC8945" i="1"/>
  <c r="AC2369" i="1"/>
  <c r="AC7478" i="1"/>
  <c r="AC2401" i="1"/>
  <c r="AC9943" i="1"/>
  <c r="AC5020" i="1"/>
  <c r="AC3055" i="1"/>
  <c r="AC9539" i="1"/>
  <c r="AC2317" i="1"/>
  <c r="AC1578" i="1"/>
  <c r="AC1002" i="1"/>
  <c r="AC318" i="1"/>
  <c r="AC11016" i="1"/>
  <c r="AC4677" i="1"/>
  <c r="AC6850" i="1"/>
  <c r="AC340" i="1"/>
  <c r="AC1624" i="1"/>
  <c r="AC10787" i="1"/>
  <c r="AC7760" i="1"/>
  <c r="AC567" i="1"/>
  <c r="AC6050" i="1"/>
  <c r="AC2239" i="1"/>
  <c r="AC5500" i="1"/>
  <c r="AC7465" i="1"/>
  <c r="AC1657" i="1"/>
  <c r="AC3331" i="1"/>
  <c r="AC331" i="1"/>
  <c r="AC7608" i="1"/>
  <c r="AC10052" i="1"/>
  <c r="AC6952" i="1"/>
  <c r="AC8412" i="1"/>
  <c r="AC720" i="1"/>
  <c r="AC5196" i="1"/>
  <c r="AC7583" i="1"/>
  <c r="AC2964" i="1"/>
  <c r="AC3875" i="1"/>
  <c r="AC3523" i="1"/>
  <c r="AC5325" i="1"/>
  <c r="AC10654" i="1"/>
  <c r="AC9214" i="1"/>
  <c r="AC5838" i="1"/>
  <c r="AC456" i="1"/>
  <c r="AC5781" i="1"/>
  <c r="AC3558" i="1"/>
  <c r="AC2091" i="1"/>
  <c r="AC1189" i="1"/>
  <c r="AC1552" i="1"/>
  <c r="AC6537" i="1"/>
  <c r="AC3258" i="1"/>
  <c r="AC3201" i="1"/>
  <c r="AC7092" i="1"/>
  <c r="AC2950" i="1"/>
  <c r="AC3757" i="1"/>
  <c r="AC467" i="1"/>
  <c r="AC1988" i="1"/>
  <c r="AC7553" i="1"/>
  <c r="AC7706" i="1"/>
  <c r="AC8611" i="1"/>
  <c r="AC12" i="1"/>
  <c r="AC4379" i="1"/>
  <c r="AC8965" i="1"/>
  <c r="AC10685" i="1"/>
  <c r="AC10362" i="1"/>
  <c r="AC8041" i="1"/>
  <c r="AC5751" i="1"/>
  <c r="AC8804" i="1"/>
  <c r="AC8231" i="1"/>
  <c r="AC8643" i="1"/>
  <c r="AC2672" i="1"/>
  <c r="AC10947" i="1"/>
  <c r="AC6291" i="1"/>
  <c r="AC4000" i="1"/>
  <c r="AC4764" i="1"/>
  <c r="AC9398" i="1"/>
  <c r="AC1467" i="1"/>
  <c r="AC773" i="1"/>
  <c r="AC7738" i="1"/>
  <c r="AC2388" i="1"/>
  <c r="AC4332" i="1"/>
  <c r="AC7883" i="1"/>
  <c r="AC8279" i="1"/>
  <c r="AC6408" i="1"/>
  <c r="AC2993" i="1"/>
  <c r="AC10997" i="1"/>
  <c r="AC903" i="1"/>
  <c r="AC4038" i="1"/>
  <c r="AC9532" i="1"/>
  <c r="AC5105" i="1"/>
  <c r="AC6930" i="1"/>
  <c r="AC4156" i="1"/>
  <c r="AC3029" i="1"/>
  <c r="AC10596" i="1"/>
  <c r="AC7729" i="1"/>
  <c r="AC1326" i="1"/>
  <c r="AC1073" i="1"/>
  <c r="AC1595" i="1"/>
  <c r="AC7887" i="1"/>
  <c r="AC7136" i="1"/>
  <c r="AC3230" i="1"/>
  <c r="AC9200" i="1"/>
  <c r="AC8633" i="1"/>
  <c r="AC3549" i="1"/>
  <c r="AC10559" i="1"/>
  <c r="AC4720" i="1"/>
  <c r="AC4439" i="1"/>
  <c r="AC6886" i="1"/>
  <c r="AC3127" i="1"/>
  <c r="AC3570" i="1"/>
  <c r="AC10909" i="1"/>
  <c r="AC10292" i="1"/>
  <c r="AC9879" i="1"/>
  <c r="AC6512" i="1"/>
  <c r="AC465" i="1"/>
  <c r="AC7196" i="1"/>
  <c r="AC5134" i="1"/>
  <c r="AC2543" i="1"/>
  <c r="AC5298" i="1"/>
  <c r="AC6441" i="1"/>
  <c r="AC3892" i="1"/>
  <c r="AC7869" i="1"/>
  <c r="AC144" i="1"/>
  <c r="AC1429" i="1"/>
  <c r="AC6545" i="1"/>
  <c r="AC6316" i="1"/>
  <c r="AC3901" i="1"/>
  <c r="AC1062" i="1"/>
  <c r="AC272" i="1"/>
  <c r="AC6214" i="1"/>
  <c r="AC2605" i="1"/>
  <c r="AC85" i="1"/>
  <c r="AC7279" i="1"/>
  <c r="AC1551" i="1"/>
  <c r="AC5589" i="1"/>
  <c r="AC8979" i="1"/>
  <c r="AC10328" i="1"/>
  <c r="AC6626" i="1"/>
  <c r="AC10219" i="1"/>
  <c r="AC1016" i="1"/>
  <c r="AC2013" i="1"/>
  <c r="AC4325" i="1"/>
  <c r="AC7089" i="1"/>
  <c r="AC675" i="1"/>
  <c r="AC4786" i="1"/>
  <c r="AC3326" i="1"/>
  <c r="AC1258" i="1"/>
  <c r="AC8864" i="1"/>
  <c r="AC10329" i="1"/>
  <c r="AC6205" i="1"/>
  <c r="AC8366" i="1"/>
  <c r="AC5563" i="1"/>
  <c r="AC10511" i="1"/>
  <c r="AC5018" i="1"/>
  <c r="AC4383" i="1"/>
  <c r="AC6201" i="1"/>
  <c r="AC9124" i="1"/>
  <c r="AC5180" i="1"/>
  <c r="AC4354" i="1"/>
  <c r="AC3601" i="1"/>
  <c r="AC5009" i="1"/>
  <c r="AC5127" i="1"/>
  <c r="AC10323" i="1"/>
  <c r="AC873" i="1"/>
  <c r="AC497" i="1"/>
  <c r="AC8354" i="1"/>
  <c r="AC4298" i="1"/>
  <c r="AC9216" i="1"/>
  <c r="AC10049" i="1"/>
  <c r="AC7677" i="1"/>
  <c r="AC2956" i="1"/>
  <c r="AC5660" i="1"/>
  <c r="AC9023" i="1"/>
  <c r="AC6495" i="1"/>
  <c r="AC9556" i="1"/>
  <c r="AC9937" i="1"/>
  <c r="AC665" i="1"/>
  <c r="AC5360" i="1"/>
  <c r="AC8923" i="1"/>
  <c r="AC9729" i="1"/>
  <c r="AC2522" i="1"/>
  <c r="AC7110" i="1"/>
  <c r="AC2902" i="1"/>
  <c r="AC6908" i="1"/>
  <c r="AC3575" i="1"/>
  <c r="AC8200" i="1"/>
  <c r="AC4118" i="1"/>
  <c r="AC4719" i="1"/>
  <c r="AC4128" i="1"/>
  <c r="AC3584" i="1"/>
  <c r="AC7879" i="1"/>
  <c r="AC3080" i="1"/>
  <c r="AC1283" i="1"/>
  <c r="AC1250" i="1"/>
  <c r="AC326" i="1"/>
  <c r="AC3693" i="1"/>
  <c r="AC10230" i="1"/>
  <c r="AC1801" i="1"/>
  <c r="AC266" i="1"/>
  <c r="AC9415" i="1"/>
  <c r="AC3241" i="1"/>
  <c r="AC4129" i="1"/>
  <c r="AC7622" i="1"/>
  <c r="AC5173" i="1"/>
  <c r="AC8237" i="1"/>
  <c r="AC4554" i="1"/>
  <c r="AC10204" i="1"/>
  <c r="AC6044" i="1"/>
  <c r="AC8042" i="1"/>
  <c r="AC10873" i="1"/>
  <c r="AC520" i="1"/>
  <c r="AC7021" i="1"/>
  <c r="AC7466" i="1"/>
  <c r="AC9731" i="1"/>
  <c r="AC8729" i="1"/>
  <c r="AC2810" i="1"/>
  <c r="AC4344" i="1"/>
  <c r="AC2593" i="1"/>
  <c r="AC1272" i="1"/>
  <c r="AC10267" i="1"/>
  <c r="AC10679" i="1"/>
  <c r="AC5753" i="1"/>
  <c r="AC9638" i="1"/>
  <c r="AC2446" i="1"/>
  <c r="AC4943" i="1"/>
  <c r="AC5925" i="1"/>
  <c r="AC9528" i="1"/>
  <c r="AC1520" i="1"/>
  <c r="AC2551" i="1"/>
  <c r="AC8163" i="1"/>
  <c r="AC9278" i="1"/>
  <c r="AC2145" i="1"/>
  <c r="AC815" i="1"/>
  <c r="AC3579" i="1"/>
  <c r="AC10113" i="1"/>
  <c r="AC3050" i="1"/>
  <c r="AC10971" i="1"/>
  <c r="AC6483" i="1"/>
  <c r="AC2007" i="1"/>
  <c r="AC4145" i="1"/>
  <c r="AC4464" i="1"/>
  <c r="AC1856" i="1"/>
  <c r="AC7342" i="1"/>
  <c r="AC1071" i="1"/>
  <c r="AC7833" i="1"/>
  <c r="AC2871" i="1"/>
  <c r="AC6592" i="1"/>
  <c r="AC1696" i="1"/>
  <c r="AC10842" i="1"/>
  <c r="AC2277" i="1"/>
  <c r="AC7108" i="1"/>
  <c r="AC5280" i="1"/>
  <c r="AC3128" i="1"/>
  <c r="AC9203" i="1"/>
  <c r="AC10699" i="1"/>
  <c r="AC1164" i="1"/>
  <c r="AC7264" i="1"/>
  <c r="AC10530" i="1"/>
  <c r="AC10423" i="1"/>
  <c r="AC6502" i="1"/>
  <c r="AC427" i="1"/>
  <c r="AC3578" i="1"/>
  <c r="AC3533" i="1"/>
  <c r="AC8146" i="1"/>
  <c r="AC4446" i="1"/>
  <c r="AC4139" i="1"/>
  <c r="AC4980" i="1"/>
  <c r="AC9420" i="1"/>
  <c r="AC1986" i="1"/>
  <c r="AC9498" i="1"/>
  <c r="AC5090" i="1"/>
  <c r="AC7148" i="1"/>
  <c r="AC7558" i="1"/>
  <c r="AC6390" i="1"/>
  <c r="AC4806" i="1"/>
  <c r="AC10066" i="1"/>
  <c r="AC6613" i="1"/>
  <c r="AC9459" i="1"/>
  <c r="AC8907" i="1"/>
  <c r="AC8545" i="1"/>
  <c r="AC10884" i="1"/>
  <c r="AC983" i="1"/>
  <c r="AC6736" i="1"/>
  <c r="AC9430" i="1"/>
  <c r="AC7730" i="1"/>
  <c r="AC8473" i="1"/>
  <c r="AC6685" i="1"/>
  <c r="AC10921" i="1"/>
  <c r="AC5546" i="1"/>
  <c r="AC2001" i="1"/>
  <c r="AC4841" i="1"/>
  <c r="AC1000" i="1"/>
  <c r="AC9780" i="1"/>
  <c r="AC2264" i="1"/>
  <c r="AC4524" i="1"/>
  <c r="AC7937" i="1"/>
  <c r="AC3157" i="1"/>
  <c r="AC792" i="1"/>
  <c r="AC10187" i="1"/>
  <c r="AC4028" i="1"/>
  <c r="AC3808" i="1"/>
  <c r="AC10828" i="1"/>
  <c r="AC4458" i="1"/>
  <c r="AC1678" i="1"/>
  <c r="AC6453" i="1"/>
  <c r="AC5115" i="1"/>
  <c r="AC3530" i="1"/>
  <c r="AC7631" i="1"/>
  <c r="AC4919" i="1"/>
  <c r="AC686" i="1"/>
  <c r="AC3086" i="1"/>
  <c r="AC7646" i="1"/>
  <c r="AC9392" i="1"/>
  <c r="AC5553" i="1"/>
  <c r="AC233" i="1"/>
  <c r="AC2477" i="1"/>
  <c r="AC7905" i="1"/>
  <c r="AC8733" i="1"/>
  <c r="AC1093" i="1"/>
  <c r="AC10523" i="1"/>
  <c r="AC8414" i="1"/>
  <c r="AC6807" i="1"/>
  <c r="AC2387" i="1"/>
  <c r="AC7275" i="1"/>
  <c r="AC10248" i="1"/>
  <c r="AC7463" i="1"/>
  <c r="AC5492" i="1"/>
  <c r="AC1649" i="1"/>
  <c r="AC8855" i="1"/>
  <c r="AC7907" i="1"/>
  <c r="AC137" i="1"/>
  <c r="AC4308" i="1"/>
  <c r="AC3146" i="1"/>
  <c r="AC6106" i="1"/>
  <c r="AC10274" i="1"/>
  <c r="AC9809" i="1"/>
  <c r="AC5784" i="1"/>
  <c r="AC1430" i="1"/>
  <c r="AC5679" i="1"/>
  <c r="AC5720" i="1"/>
  <c r="AC4184" i="1"/>
  <c r="AC303" i="1"/>
  <c r="AC1703" i="1"/>
  <c r="AC3495" i="1"/>
  <c r="AC414" i="1"/>
  <c r="AC7392" i="1"/>
  <c r="AC9627" i="1"/>
  <c r="AC3563" i="1"/>
  <c r="AC642" i="1"/>
  <c r="AC10627" i="1"/>
  <c r="AC2723" i="1"/>
  <c r="AC3213" i="1"/>
  <c r="AC9799" i="1"/>
  <c r="AC1329" i="1"/>
  <c r="AC4767" i="1"/>
  <c r="AC4441" i="1"/>
  <c r="AC5383" i="1"/>
  <c r="AC6729" i="1"/>
  <c r="AC11091" i="1"/>
  <c r="AC9312" i="1"/>
  <c r="AC6393" i="1"/>
  <c r="AC7090" i="1"/>
  <c r="AC9605" i="1"/>
  <c r="AC6942" i="1"/>
  <c r="AC8558" i="1"/>
  <c r="AC4969" i="1"/>
  <c r="AC3179" i="1"/>
  <c r="AC1792" i="1"/>
  <c r="AC5446" i="1"/>
  <c r="AC9987" i="1"/>
  <c r="AC10296" i="1"/>
  <c r="AC6985" i="1"/>
  <c r="AC5295" i="1"/>
  <c r="AC3487" i="1"/>
  <c r="AC1945" i="1"/>
  <c r="AC8202" i="1"/>
  <c r="AC5580" i="1"/>
  <c r="AC6727" i="1"/>
  <c r="AC223" i="1"/>
  <c r="AC8787" i="1"/>
  <c r="AC10119" i="1"/>
  <c r="AC524" i="1"/>
  <c r="AC10919" i="1"/>
  <c r="AC852" i="1"/>
  <c r="AC715" i="1"/>
  <c r="AC6108" i="1"/>
  <c r="AC1975" i="1"/>
  <c r="AC10898" i="1"/>
  <c r="AC4803" i="1"/>
  <c r="AC7994" i="1"/>
  <c r="AC3861" i="1"/>
  <c r="AC5884" i="1"/>
  <c r="AC7166" i="1"/>
  <c r="AC1440" i="1"/>
  <c r="AC8049" i="1"/>
  <c r="AC10861" i="1"/>
  <c r="AC8404" i="1"/>
  <c r="AC4378" i="1"/>
  <c r="AC6550" i="1"/>
  <c r="AC7737" i="1"/>
  <c r="AC829" i="1"/>
  <c r="AC9176" i="1"/>
  <c r="AC1088" i="1"/>
  <c r="AC4345" i="1"/>
  <c r="AC10681" i="1"/>
  <c r="AC5531" i="1"/>
  <c r="AC3212" i="1"/>
  <c r="AC1297" i="1"/>
  <c r="AC6095" i="1"/>
  <c r="AC3573" i="1"/>
  <c r="AC5908" i="1"/>
  <c r="AC6490" i="1"/>
  <c r="AC4949" i="1"/>
  <c r="AC6256" i="1"/>
  <c r="AC3876" i="1"/>
  <c r="AC9629" i="1"/>
  <c r="AC384" i="1"/>
  <c r="AC10126" i="1"/>
  <c r="AC8549" i="1"/>
  <c r="AC11047" i="1"/>
  <c r="AC10690" i="1"/>
  <c r="AC3480" i="1"/>
  <c r="AC822" i="1"/>
  <c r="AC950" i="1"/>
  <c r="AC3521" i="1"/>
  <c r="AC10852" i="1"/>
  <c r="AC11060" i="1"/>
  <c r="AC6264" i="1"/>
  <c r="AC5688" i="1"/>
  <c r="AC8464" i="1"/>
  <c r="AC3740" i="1"/>
  <c r="AC3636" i="1"/>
  <c r="AC4017" i="1"/>
  <c r="AC4973" i="1"/>
  <c r="AC2544" i="1"/>
  <c r="AC9087" i="1"/>
  <c r="AC5285" i="1"/>
  <c r="AC6296" i="1"/>
  <c r="AC6295" i="1"/>
  <c r="AC1513" i="1"/>
  <c r="AC8378" i="1"/>
  <c r="AC6278" i="1"/>
  <c r="AC2550" i="1"/>
  <c r="AC6365" i="1"/>
  <c r="AC2297" i="1"/>
  <c r="AC9506" i="1"/>
  <c r="AC2113" i="1"/>
  <c r="AC3964" i="1"/>
  <c r="AC3314" i="1"/>
  <c r="AC8294" i="1"/>
  <c r="AC8213" i="1"/>
  <c r="AC7984" i="1"/>
  <c r="AC5126" i="1"/>
  <c r="AC8873" i="1"/>
  <c r="AC4781" i="1"/>
  <c r="AC5250" i="1"/>
  <c r="AC3062" i="1"/>
  <c r="AC494" i="1"/>
  <c r="AC9480" i="1"/>
  <c r="AC927" i="1"/>
  <c r="AC3017" i="1"/>
  <c r="AC5698" i="1"/>
  <c r="AC6882" i="1"/>
  <c r="AC6136" i="1"/>
  <c r="AC1672" i="1"/>
  <c r="AC3370" i="1"/>
  <c r="AC5976" i="1"/>
  <c r="AC703" i="1"/>
  <c r="AC4449" i="1"/>
  <c r="AC277" i="1"/>
  <c r="AC9489" i="1"/>
  <c r="AC9364" i="1"/>
  <c r="AC8328" i="1"/>
  <c r="AC6154" i="1"/>
  <c r="AC3460" i="1"/>
  <c r="AC6589" i="1"/>
  <c r="AC9577" i="1"/>
  <c r="AC9492" i="1"/>
  <c r="AC2833" i="1"/>
  <c r="AC6018" i="1"/>
  <c r="AC985" i="1"/>
  <c r="AC6796" i="1"/>
  <c r="AC8982" i="1"/>
  <c r="AC2159" i="1"/>
  <c r="AC10314" i="1"/>
  <c r="AC342" i="1"/>
  <c r="AC3098" i="1"/>
  <c r="AC3028" i="1"/>
  <c r="AC3971" i="1"/>
  <c r="AC1180" i="1"/>
  <c r="AC1320" i="1"/>
  <c r="AC7215" i="1"/>
  <c r="AC7109" i="1"/>
  <c r="AC553" i="1"/>
  <c r="AC1126" i="1"/>
  <c r="AC2194" i="1"/>
  <c r="AC10813" i="1"/>
  <c r="AC3574" i="1"/>
  <c r="AC7428" i="1"/>
  <c r="AC7939" i="1"/>
  <c r="AC4030" i="1"/>
  <c r="AC5739" i="1"/>
  <c r="AC10072" i="1"/>
  <c r="AC9800" i="1"/>
  <c r="AC417" i="1"/>
  <c r="AC6958" i="1"/>
  <c r="AC4701" i="1"/>
  <c r="AC2158" i="1"/>
  <c r="AC10057" i="1"/>
  <c r="AC10599" i="1"/>
  <c r="AC9840" i="1"/>
  <c r="AC7188" i="1"/>
  <c r="AC1024" i="1"/>
  <c r="AC10213" i="1"/>
  <c r="AC7781" i="1"/>
  <c r="AC6861" i="1"/>
  <c r="AC2071" i="1"/>
  <c r="AC548" i="1"/>
  <c r="AC3396" i="1"/>
  <c r="AC3378" i="1"/>
  <c r="AC7333" i="1"/>
  <c r="AC9479" i="1"/>
  <c r="AC8377" i="1"/>
  <c r="AC6737" i="1"/>
  <c r="AC9426" i="1"/>
  <c r="AC1888" i="1"/>
  <c r="AC7200" i="1"/>
  <c r="AC3159" i="1"/>
  <c r="AC2718" i="1"/>
  <c r="AC7598" i="1"/>
  <c r="AC2088" i="1"/>
  <c r="AC5996" i="1"/>
  <c r="AC3153" i="1"/>
  <c r="AC4259" i="1"/>
  <c r="AC2589" i="1"/>
  <c r="AC6844" i="1"/>
  <c r="AC8039" i="1"/>
  <c r="AC5526" i="1"/>
  <c r="AC5245" i="1"/>
  <c r="AC8243" i="1"/>
  <c r="AC2413" i="1"/>
  <c r="AC9558" i="1"/>
  <c r="AC1722" i="1"/>
  <c r="AC6881" i="1"/>
  <c r="AC6851" i="1"/>
  <c r="AC8488" i="1"/>
  <c r="AC3462" i="1"/>
  <c r="AC6790" i="1"/>
  <c r="AC9367" i="1"/>
  <c r="AC4530" i="1"/>
  <c r="AC2636" i="1"/>
  <c r="AC4732" i="1"/>
  <c r="AC2764" i="1"/>
  <c r="AC390" i="1"/>
  <c r="AC1507" i="1"/>
  <c r="AC10977" i="1"/>
  <c r="AC9793" i="1"/>
  <c r="AC1254" i="1"/>
  <c r="AC10948" i="1"/>
  <c r="AC4827" i="1"/>
  <c r="AC134" i="1"/>
  <c r="AC8018" i="1"/>
  <c r="AC7997" i="1"/>
  <c r="AC6063" i="1"/>
  <c r="AC3528" i="1"/>
  <c r="AC5621" i="1"/>
  <c r="AC1889" i="1"/>
  <c r="AC10619" i="1"/>
  <c r="AC5620" i="1"/>
  <c r="AC5230" i="1"/>
  <c r="AC1947" i="1"/>
  <c r="AC8769" i="1"/>
  <c r="AC2535" i="1"/>
  <c r="AC6217" i="1"/>
  <c r="AC4374" i="1"/>
  <c r="AC4630" i="1"/>
  <c r="AC8555" i="1"/>
  <c r="AC8944" i="1"/>
  <c r="AC6426" i="1"/>
  <c r="AC1684" i="1"/>
  <c r="AC1555" i="1"/>
  <c r="AC7640" i="1"/>
  <c r="AC236" i="1"/>
  <c r="AC9320" i="1"/>
  <c r="AC584" i="1"/>
  <c r="AC9066" i="1"/>
  <c r="AC1055" i="1"/>
  <c r="AC3633" i="1"/>
  <c r="AC7026" i="1"/>
  <c r="AC226" i="1"/>
  <c r="AC4811" i="1"/>
  <c r="AC10569" i="1"/>
  <c r="AC2072" i="1"/>
  <c r="AC2715" i="1"/>
  <c r="AC3580" i="1"/>
  <c r="AC1833" i="1"/>
  <c r="AC7443" i="1"/>
  <c r="AC3219" i="1"/>
  <c r="AC5001" i="1"/>
  <c r="AC5336" i="1"/>
  <c r="AC972" i="1"/>
  <c r="AC3363" i="1"/>
  <c r="AC10258" i="1"/>
  <c r="AC6846" i="1"/>
  <c r="AC3061" i="1"/>
  <c r="AC4179" i="1"/>
  <c r="AC10004" i="1"/>
  <c r="AC6773" i="1"/>
  <c r="AC6209" i="1"/>
  <c r="AC10306" i="1"/>
  <c r="AC9457" i="1"/>
  <c r="AC5002" i="1"/>
  <c r="AC9487" i="1"/>
  <c r="AC8227" i="1"/>
  <c r="AC6379" i="1"/>
  <c r="AC10798" i="1"/>
  <c r="AC9133" i="1"/>
  <c r="AC1772" i="1"/>
  <c r="AC4620" i="1"/>
  <c r="AC1339" i="1"/>
  <c r="AC7837" i="1"/>
  <c r="AC2096" i="1"/>
  <c r="AC7486" i="1"/>
  <c r="AC2890" i="1"/>
  <c r="AC1502" i="1"/>
  <c r="AC6522" i="1"/>
  <c r="AC9622" i="1"/>
  <c r="AC880" i="1"/>
  <c r="AC9025" i="1"/>
  <c r="AC1400" i="1"/>
  <c r="AC2983" i="1"/>
  <c r="AC8060" i="1"/>
  <c r="AC6274" i="1"/>
  <c r="AC9000" i="1"/>
  <c r="AC734" i="1"/>
  <c r="AC4826" i="1"/>
  <c r="AC133" i="1"/>
  <c r="AC8776" i="1"/>
  <c r="AC8662" i="1"/>
  <c r="AC1131" i="1"/>
  <c r="AC1496" i="1"/>
  <c r="AC7740" i="1"/>
  <c r="AC1323" i="1"/>
  <c r="AC4468" i="1"/>
  <c r="AC2814" i="1"/>
  <c r="AC2057" i="1"/>
  <c r="AC5599" i="1"/>
  <c r="AC3053" i="1"/>
  <c r="AC8794" i="1"/>
  <c r="AC1664" i="1"/>
  <c r="AC6971" i="1"/>
  <c r="AC9531" i="1"/>
  <c r="AC8684" i="1"/>
  <c r="AC7163" i="1"/>
  <c r="AC7035" i="1"/>
  <c r="AC2474" i="1"/>
  <c r="AC8455" i="1"/>
  <c r="AC7763" i="1"/>
  <c r="AC10693" i="1"/>
  <c r="AC10497" i="1"/>
  <c r="AC1079" i="1"/>
  <c r="AC9931" i="1"/>
  <c r="AC5042" i="1"/>
  <c r="AC5575" i="1"/>
  <c r="AC10474" i="1"/>
  <c r="AC6002" i="1"/>
  <c r="AC882" i="1"/>
  <c r="AC3404" i="1"/>
  <c r="AC4237" i="1"/>
  <c r="AC8382" i="1"/>
  <c r="AC8605" i="1"/>
  <c r="AC9055" i="1"/>
  <c r="AC1590" i="1"/>
  <c r="AC4463" i="1"/>
  <c r="AC5382" i="1"/>
  <c r="AC5321" i="1"/>
  <c r="AC3082" i="1"/>
  <c r="AC3602" i="1"/>
  <c r="AC6668" i="1"/>
  <c r="AC9995" i="1"/>
  <c r="AC1471" i="1"/>
  <c r="AC7452" i="1"/>
  <c r="AC9695" i="1"/>
  <c r="AC6772" i="1"/>
  <c r="AC429" i="1"/>
  <c r="AC6198" i="1"/>
  <c r="AC5392" i="1"/>
  <c r="AC1920" i="1"/>
  <c r="AC1846" i="1"/>
  <c r="AC6884" i="1"/>
  <c r="AC4618" i="1"/>
  <c r="R1748" i="1"/>
  <c r="U1748" i="1"/>
  <c r="R4514" i="1"/>
  <c r="U4514" i="1"/>
  <c r="R3441" i="1"/>
  <c r="R3289" i="1"/>
  <c r="R3694" i="1"/>
  <c r="R2386" i="1"/>
  <c r="U2386" i="1"/>
  <c r="R1711" i="1"/>
  <c r="R10281" i="1"/>
  <c r="U10281" i="1"/>
  <c r="R10618" i="1"/>
  <c r="U10618" i="1"/>
  <c r="R9040" i="1"/>
  <c r="U9040" i="1"/>
  <c r="R7668" i="1"/>
  <c r="U7668" i="1"/>
  <c r="R10232" i="1"/>
  <c r="U10232" i="1"/>
  <c r="R752" i="1"/>
  <c r="U752" i="1"/>
  <c r="R7733" i="1"/>
  <c r="U7733" i="1"/>
  <c r="R5093" i="1"/>
  <c r="U5093" i="1"/>
  <c r="R7017" i="1"/>
  <c r="U7017" i="1"/>
  <c r="R7205" i="1"/>
  <c r="U7205" i="1"/>
  <c r="R1865" i="1"/>
  <c r="U1865" i="1"/>
  <c r="R10071" i="1"/>
  <c r="U10071" i="1"/>
  <c r="R6194" i="1"/>
  <c r="U6194" i="1"/>
  <c r="R2269" i="1"/>
  <c r="U2269" i="1"/>
  <c r="R8150" i="1"/>
  <c r="U8150" i="1"/>
  <c r="R6134" i="1"/>
  <c r="U6134" i="1"/>
  <c r="R8448" i="1"/>
  <c r="U8448" i="1"/>
  <c r="R10026" i="1"/>
  <c r="U10026" i="1"/>
  <c r="R1584" i="1"/>
  <c r="U1584" i="1"/>
  <c r="R7220" i="1"/>
  <c r="U7220" i="1"/>
  <c r="R8100" i="1"/>
  <c r="U8100" i="1"/>
  <c r="R5089" i="1"/>
  <c r="U5089" i="1"/>
  <c r="R4612" i="1"/>
  <c r="U4612" i="1"/>
  <c r="R7386" i="1"/>
  <c r="U7386" i="1"/>
  <c r="R7464" i="1"/>
  <c r="U7464" i="1"/>
  <c r="R8795" i="1"/>
  <c r="U8795" i="1"/>
  <c r="R10293" i="1"/>
  <c r="U10293" i="1"/>
  <c r="R5330" i="1"/>
  <c r="U5330" i="1"/>
  <c r="R7427" i="1"/>
  <c r="R5892" i="1"/>
  <c r="U5892" i="1"/>
  <c r="R3424" i="1"/>
  <c r="U3424" i="1"/>
  <c r="R6351" i="1"/>
  <c r="U6351" i="1"/>
  <c r="R6237" i="1"/>
  <c r="U6237" i="1"/>
  <c r="R2876" i="1"/>
  <c r="U2876" i="1"/>
  <c r="R2621" i="1"/>
  <c r="U2621" i="1"/>
  <c r="R9032" i="1"/>
  <c r="U9032" i="1"/>
  <c r="R2848" i="1"/>
  <c r="U2848" i="1"/>
  <c r="R6052" i="1"/>
  <c r="U6052" i="1"/>
  <c r="R9662" i="1"/>
  <c r="U9662" i="1"/>
  <c r="R6283" i="1"/>
  <c r="U6283" i="1"/>
  <c r="R10990" i="1"/>
  <c r="U10990" i="1"/>
  <c r="R3479" i="1"/>
  <c r="U3479" i="1"/>
  <c r="R8860" i="1"/>
  <c r="U8860" i="1"/>
  <c r="R9404" i="1"/>
  <c r="U9404" i="1"/>
  <c r="R8583" i="1"/>
  <c r="U8583" i="1"/>
  <c r="R7473" i="1"/>
  <c r="U7473" i="1"/>
  <c r="R9540" i="1"/>
  <c r="U9540" i="1"/>
  <c r="R7193" i="1"/>
  <c r="U7193" i="1"/>
  <c r="R3509" i="1"/>
  <c r="U3509" i="1"/>
  <c r="R8211" i="1"/>
  <c r="U8211" i="1"/>
  <c r="R2901" i="1"/>
  <c r="U2901" i="1"/>
  <c r="R6329" i="1"/>
  <c r="U6329" i="1"/>
  <c r="R5907" i="1"/>
  <c r="U5907" i="1"/>
  <c r="R7963" i="1"/>
  <c r="U7963" i="1"/>
  <c r="R250" i="1"/>
  <c r="U250" i="1"/>
  <c r="R10824" i="1"/>
  <c r="U10824" i="1"/>
  <c r="R469" i="1"/>
  <c r="U469" i="1"/>
  <c r="R6317" i="1"/>
  <c r="U6317" i="1"/>
  <c r="R5343" i="1"/>
  <c r="U5343" i="1"/>
  <c r="R8780" i="1"/>
  <c r="U8780" i="1"/>
  <c r="R9020" i="1"/>
  <c r="U9020" i="1"/>
  <c r="R8966" i="1"/>
  <c r="U8966" i="1"/>
  <c r="R10098" i="1"/>
  <c r="U10098" i="1"/>
  <c r="R9177" i="1"/>
  <c r="U9177" i="1"/>
  <c r="R8264" i="1"/>
  <c r="U8264" i="1"/>
  <c r="R10716" i="1"/>
  <c r="U10716" i="1"/>
  <c r="R797" i="1"/>
  <c r="U797" i="1"/>
  <c r="R1961" i="1"/>
  <c r="R6078" i="1"/>
  <c r="U6078" i="1"/>
  <c r="R8744" i="1"/>
  <c r="U8744" i="1"/>
  <c r="R7439" i="1"/>
  <c r="U7439" i="1"/>
  <c r="R6602" i="1"/>
  <c r="U6602" i="1"/>
  <c r="R6199" i="1"/>
  <c r="U6199" i="1"/>
  <c r="R9322" i="1"/>
  <c r="U9322" i="1"/>
  <c r="R3836" i="1"/>
  <c r="U3836" i="1"/>
  <c r="R9003" i="1"/>
  <c r="U9003" i="1"/>
  <c r="R6324" i="1"/>
  <c r="U6324" i="1"/>
  <c r="R7710" i="1"/>
  <c r="U7710" i="1"/>
  <c r="R6007" i="1"/>
  <c r="U6007" i="1"/>
  <c r="R3644" i="1"/>
  <c r="U3644" i="1"/>
  <c r="R678" i="1"/>
  <c r="U678" i="1"/>
  <c r="R8495" i="1"/>
  <c r="U8495" i="1"/>
  <c r="R2025" i="1"/>
  <c r="U2025" i="1"/>
  <c r="R6319" i="1"/>
  <c r="U6319" i="1"/>
  <c r="R5726" i="1"/>
  <c r="U5726" i="1"/>
  <c r="R3074" i="1"/>
  <c r="U3074" i="1"/>
  <c r="R650" i="1"/>
  <c r="U650" i="1"/>
  <c r="R8697" i="1"/>
  <c r="U8697" i="1"/>
  <c r="R1688" i="1"/>
  <c r="U1688" i="1"/>
  <c r="R2899" i="1"/>
  <c r="U2899" i="1"/>
  <c r="R2211" i="1"/>
  <c r="U2211" i="1"/>
  <c r="R2184" i="1"/>
  <c r="U2184" i="1"/>
  <c r="R3928" i="1"/>
  <c r="U3928" i="1"/>
  <c r="R5994" i="1"/>
  <c r="U5994" i="1"/>
  <c r="R5505" i="1"/>
  <c r="U5505" i="1"/>
  <c r="R9527" i="1"/>
  <c r="U9527" i="1"/>
  <c r="R6168" i="1"/>
  <c r="U6168" i="1"/>
  <c r="R740" i="1"/>
  <c r="U740" i="1"/>
  <c r="R3830" i="1"/>
  <c r="U3830" i="1"/>
  <c r="R2851" i="1"/>
  <c r="U2851" i="1"/>
  <c r="R3084" i="1"/>
  <c r="U3084" i="1"/>
  <c r="R8951" i="1"/>
  <c r="U8951" i="1"/>
  <c r="R6785" i="1"/>
  <c r="U6785" i="1"/>
  <c r="R10713" i="1"/>
  <c r="U10713" i="1"/>
  <c r="R6055" i="1"/>
  <c r="U6055" i="1"/>
  <c r="R10520" i="1"/>
  <c r="U10520" i="1"/>
  <c r="R7156" i="1"/>
  <c r="U7156" i="1"/>
  <c r="R10771" i="1"/>
  <c r="U10771" i="1"/>
  <c r="R7929" i="1"/>
  <c r="U7929" i="1"/>
  <c r="R2445" i="1"/>
  <c r="U2445" i="1"/>
  <c r="R2299" i="1"/>
  <c r="U2299" i="1"/>
  <c r="R1145" i="1"/>
  <c r="U1145" i="1"/>
  <c r="R10237" i="1"/>
  <c r="U10237" i="1"/>
  <c r="R9488" i="1"/>
  <c r="U9488" i="1"/>
  <c r="R6895" i="1"/>
  <c r="U6895" i="1"/>
  <c r="R6970" i="1"/>
  <c r="U6970" i="1"/>
  <c r="R9260" i="1"/>
  <c r="U9260" i="1"/>
  <c r="R5879" i="1"/>
  <c r="U5879" i="1"/>
  <c r="R3744" i="1"/>
  <c r="U3744" i="1"/>
  <c r="R8834" i="1"/>
  <c r="U8834" i="1"/>
  <c r="R4233" i="1"/>
  <c r="U4233" i="1"/>
  <c r="R1059" i="1"/>
  <c r="U1059" i="1"/>
  <c r="R9153" i="1"/>
  <c r="U9153" i="1"/>
  <c r="R4773" i="1"/>
  <c r="U4773" i="1"/>
  <c r="R3323" i="1"/>
  <c r="U3323" i="1"/>
  <c r="R1336" i="1"/>
  <c r="U1336" i="1"/>
  <c r="R9640" i="1"/>
  <c r="U9640" i="1"/>
  <c r="R4962" i="1"/>
  <c r="U4962" i="1"/>
  <c r="R9271" i="1"/>
  <c r="R4897" i="1"/>
  <c r="U4897" i="1"/>
  <c r="R3773" i="1"/>
  <c r="U3773" i="1"/>
  <c r="R1294" i="1"/>
  <c r="U1294" i="1"/>
  <c r="R5194" i="1"/>
  <c r="U5194" i="1"/>
  <c r="R485" i="1"/>
  <c r="U485" i="1"/>
  <c r="R7515" i="1"/>
  <c r="U7515" i="1"/>
  <c r="R9970" i="1"/>
  <c r="U9970" i="1"/>
  <c r="R3315" i="1"/>
  <c r="U3315" i="1"/>
  <c r="R5939" i="1"/>
  <c r="U5939" i="1"/>
  <c r="R6910" i="1"/>
  <c r="U6910" i="1"/>
  <c r="R9393" i="1"/>
  <c r="U9393" i="1"/>
  <c r="R7141" i="1"/>
  <c r="U7141" i="1"/>
  <c r="R4064" i="1"/>
  <c r="U4064" i="1"/>
  <c r="R172" i="1"/>
  <c r="U172" i="1"/>
  <c r="R10818" i="1"/>
  <c r="U10818" i="1"/>
  <c r="R3683" i="1"/>
  <c r="U3683" i="1"/>
  <c r="R1556" i="1"/>
  <c r="U1556" i="1"/>
  <c r="R8786" i="1"/>
  <c r="U8786" i="1"/>
  <c r="R9374" i="1"/>
  <c r="U9374" i="1"/>
  <c r="R4747" i="1"/>
  <c r="U4747" i="1"/>
  <c r="R3542" i="1"/>
  <c r="U3542" i="1"/>
  <c r="R7295" i="1"/>
  <c r="U7295" i="1"/>
  <c r="R178" i="1"/>
  <c r="U178" i="1"/>
  <c r="R9158" i="1"/>
  <c r="U9158" i="1"/>
  <c r="R357" i="1"/>
  <c r="U357" i="1"/>
  <c r="R6301" i="1"/>
  <c r="U6301" i="1"/>
  <c r="R6723" i="1"/>
  <c r="U6723" i="1"/>
  <c r="R5895" i="1"/>
  <c r="U5895" i="1"/>
  <c r="R8683" i="1"/>
  <c r="U8683" i="1"/>
  <c r="R10701" i="1"/>
  <c r="U10701" i="1"/>
  <c r="R6509" i="1"/>
  <c r="U6509" i="1"/>
  <c r="R1826" i="1"/>
  <c r="U1826" i="1"/>
  <c r="R6444" i="1"/>
  <c r="U6444" i="1"/>
  <c r="R3769" i="1"/>
  <c r="U3769" i="1"/>
  <c r="R7950" i="1"/>
  <c r="U7950" i="1"/>
  <c r="R1082" i="1"/>
  <c r="U1082" i="1"/>
  <c r="R11062" i="1"/>
  <c r="U11062" i="1"/>
  <c r="R10447" i="1"/>
  <c r="U10447" i="1"/>
  <c r="R283" i="1"/>
  <c r="U283" i="1"/>
  <c r="R592" i="1"/>
  <c r="U592" i="1"/>
  <c r="R7304" i="1"/>
  <c r="U7304" i="1"/>
  <c r="R2622" i="1"/>
  <c r="U2622" i="1"/>
  <c r="R3069" i="1"/>
  <c r="U3069" i="1"/>
  <c r="R4216" i="1"/>
  <c r="U4216" i="1"/>
  <c r="R10899" i="1"/>
  <c r="U10899" i="1"/>
  <c r="R7569" i="1"/>
  <c r="U7569" i="1"/>
  <c r="R273" i="1"/>
  <c r="U273" i="1"/>
  <c r="R1413" i="1"/>
  <c r="U1413" i="1"/>
  <c r="R7105" i="1"/>
  <c r="U7105" i="1"/>
  <c r="R1015" i="1"/>
  <c r="U1015" i="1"/>
  <c r="R8940" i="1"/>
  <c r="U8940" i="1"/>
  <c r="R1617" i="1"/>
  <c r="U1617" i="1"/>
  <c r="R8695" i="1"/>
  <c r="U8695" i="1"/>
  <c r="R10628" i="1"/>
  <c r="U10628" i="1"/>
  <c r="R5835" i="1"/>
  <c r="U5835" i="1"/>
  <c r="R6288" i="1"/>
  <c r="U6288" i="1"/>
  <c r="R2762" i="1"/>
  <c r="U2762" i="1"/>
  <c r="R4864" i="1"/>
  <c r="U4864" i="1"/>
  <c r="R7217" i="1"/>
  <c r="U7217" i="1"/>
  <c r="R3255" i="1"/>
  <c r="R8968" i="1"/>
  <c r="U8968" i="1"/>
  <c r="R322" i="1"/>
  <c r="U322" i="1"/>
  <c r="R10333" i="1"/>
  <c r="U10333" i="1"/>
  <c r="R8462" i="1"/>
  <c r="R2752" i="1"/>
  <c r="U2752" i="1"/>
  <c r="R8714" i="1"/>
  <c r="U8714" i="1"/>
  <c r="R332" i="1"/>
  <c r="U332" i="1"/>
  <c r="R6842" i="1"/>
  <c r="U6842" i="1"/>
  <c r="R4665" i="1"/>
  <c r="U4665" i="1"/>
  <c r="R6415" i="1"/>
  <c r="U6415" i="1"/>
  <c r="R3365" i="1"/>
  <c r="U3365" i="1"/>
  <c r="R297" i="1"/>
  <c r="U297" i="1"/>
  <c r="R8629" i="1"/>
  <c r="U8629" i="1"/>
  <c r="R4588" i="1"/>
  <c r="U4588" i="1"/>
  <c r="R10459" i="1"/>
  <c r="U10459" i="1"/>
  <c r="R1669" i="1"/>
  <c r="U1669" i="1"/>
  <c r="R1821" i="1"/>
  <c r="U1821" i="1"/>
  <c r="R7919" i="1"/>
  <c r="U7919" i="1"/>
  <c r="R10982" i="1"/>
  <c r="U10982" i="1"/>
  <c r="R6037" i="1"/>
  <c r="U6037" i="1"/>
  <c r="R9078" i="1"/>
  <c r="U9078" i="1"/>
  <c r="R7436" i="1"/>
  <c r="U7436" i="1"/>
  <c r="R1456" i="1"/>
  <c r="U1456" i="1"/>
  <c r="R5333" i="1"/>
  <c r="U5333" i="1"/>
  <c r="R3425" i="1"/>
  <c r="U3425" i="1"/>
  <c r="R5549" i="1"/>
  <c r="U5549" i="1"/>
  <c r="R6352" i="1"/>
  <c r="U6352" i="1"/>
  <c r="R9391" i="1"/>
  <c r="U9391" i="1"/>
  <c r="R5971" i="1"/>
  <c r="U5971" i="1"/>
  <c r="R1968" i="1"/>
  <c r="U1968" i="1"/>
  <c r="R4009" i="1"/>
  <c r="U4009" i="1"/>
  <c r="R10485" i="1"/>
  <c r="U10485" i="1"/>
  <c r="R349" i="1"/>
  <c r="U349" i="1"/>
  <c r="R9403" i="1"/>
  <c r="U9403" i="1"/>
  <c r="R9360" i="1"/>
  <c r="U9360" i="1"/>
  <c r="R7554" i="1"/>
  <c r="U7554" i="1"/>
  <c r="R4173" i="1"/>
  <c r="U4173" i="1"/>
  <c r="R4770" i="1"/>
  <c r="U4770" i="1"/>
  <c r="R8813" i="1"/>
  <c r="U8813" i="1"/>
  <c r="R4992" i="1"/>
  <c r="U4992" i="1"/>
  <c r="R1307" i="1"/>
  <c r="U1307" i="1"/>
  <c r="R2417" i="1"/>
  <c r="U2417" i="1"/>
  <c r="R6477" i="1"/>
  <c r="U6477" i="1"/>
  <c r="R9642" i="1"/>
  <c r="U9642" i="1"/>
  <c r="R2225" i="1"/>
  <c r="U2225" i="1"/>
  <c r="R8070" i="1"/>
  <c r="U8070" i="1"/>
  <c r="R9450" i="1"/>
  <c r="U9450" i="1"/>
  <c r="R993" i="1"/>
  <c r="U993" i="1"/>
  <c r="R963" i="1"/>
  <c r="U963" i="1"/>
  <c r="R6145" i="1"/>
  <c r="U6145" i="1"/>
  <c r="R8560" i="1"/>
  <c r="U8560" i="1"/>
  <c r="R8293" i="1"/>
  <c r="U8293" i="1"/>
  <c r="R7552" i="1"/>
  <c r="U7552" i="1"/>
  <c r="R7320" i="1"/>
  <c r="U7320" i="1"/>
  <c r="R4261" i="1"/>
  <c r="U4261" i="1"/>
  <c r="R163" i="1"/>
  <c r="U163" i="1"/>
  <c r="R3878" i="1"/>
  <c r="U3878" i="1"/>
  <c r="R3752" i="1"/>
  <c r="U3752" i="1"/>
  <c r="R8878" i="1"/>
  <c r="U8878" i="1"/>
  <c r="R4270" i="1"/>
  <c r="U4270" i="1"/>
  <c r="R20" i="1"/>
  <c r="U20" i="1"/>
  <c r="R4070" i="1"/>
  <c r="U4070" i="1"/>
  <c r="R8431" i="1"/>
  <c r="U8431" i="1"/>
  <c r="R6615" i="1"/>
  <c r="U6615" i="1"/>
  <c r="R7300" i="1"/>
  <c r="U7300" i="1"/>
  <c r="R8915" i="1"/>
  <c r="U8915" i="1"/>
  <c r="R937" i="1"/>
  <c r="U937" i="1"/>
  <c r="R9167" i="1"/>
  <c r="U9167" i="1"/>
  <c r="R831" i="1"/>
  <c r="U831" i="1"/>
  <c r="R3835" i="1"/>
  <c r="U3835" i="1"/>
  <c r="R9892" i="1"/>
  <c r="U9892" i="1"/>
  <c r="R1193" i="1"/>
  <c r="U1193" i="1"/>
  <c r="R10027" i="1"/>
  <c r="U10027" i="1"/>
  <c r="R8875" i="1"/>
  <c r="U8875" i="1"/>
  <c r="R7180" i="1"/>
  <c r="U7180" i="1"/>
  <c r="R8242" i="1"/>
  <c r="U8242" i="1"/>
  <c r="R2217" i="1"/>
  <c r="U2217" i="1"/>
  <c r="R5938" i="1"/>
  <c r="U5938" i="1"/>
  <c r="R1564" i="1"/>
  <c r="U1564" i="1"/>
  <c r="R6405" i="1"/>
  <c r="U6405" i="1"/>
  <c r="R4246" i="1"/>
  <c r="U4246" i="1"/>
  <c r="R3715" i="1"/>
  <c r="U3715" i="1"/>
  <c r="R6822" i="1"/>
  <c r="U6822" i="1"/>
  <c r="R9232" i="1"/>
  <c r="U9232" i="1"/>
  <c r="R2900" i="1"/>
  <c r="U2900" i="1"/>
  <c r="R7181" i="1"/>
  <c r="U7181" i="1"/>
  <c r="R1417" i="1"/>
  <c r="U1417" i="1"/>
  <c r="R10494" i="1"/>
  <c r="U10494" i="1"/>
  <c r="R9808" i="1"/>
  <c r="U9808" i="1"/>
  <c r="R225" i="1"/>
  <c r="U225" i="1"/>
  <c r="R3309" i="1"/>
  <c r="U3309" i="1"/>
  <c r="R1950" i="1"/>
  <c r="U1950" i="1"/>
  <c r="R2233" i="1"/>
  <c r="U2233" i="1"/>
  <c r="R558" i="1"/>
  <c r="U558" i="1"/>
  <c r="R7854" i="1"/>
  <c r="U7854" i="1"/>
  <c r="R6204" i="1"/>
  <c r="R9275" i="1"/>
  <c r="U9275" i="1"/>
  <c r="R7817" i="1"/>
  <c r="U7817" i="1"/>
  <c r="R1816" i="1"/>
  <c r="U1816" i="1"/>
  <c r="R8546" i="1"/>
  <c r="U8546" i="1"/>
  <c r="R4539" i="1"/>
  <c r="U4539" i="1"/>
  <c r="R9063" i="1"/>
  <c r="U9063" i="1"/>
  <c r="R10738" i="1"/>
  <c r="U10738" i="1"/>
  <c r="R5289" i="1"/>
  <c r="U5289" i="1"/>
  <c r="R10812" i="1"/>
  <c r="U10812" i="1"/>
  <c r="R1355" i="1"/>
  <c r="U1355" i="1"/>
  <c r="R7121" i="1"/>
  <c r="U7121" i="1"/>
  <c r="R9816" i="1"/>
  <c r="U9816" i="1"/>
  <c r="R3041" i="1"/>
  <c r="U3041" i="1"/>
  <c r="R3454" i="1"/>
  <c r="U3454" i="1"/>
  <c r="R3524" i="1"/>
  <c r="R1383" i="1"/>
  <c r="U1383" i="1"/>
  <c r="R3560" i="1"/>
  <c r="U3560" i="1"/>
  <c r="R2630" i="1"/>
  <c r="U2630" i="1"/>
  <c r="R7248" i="1"/>
  <c r="U7248" i="1"/>
  <c r="R7381" i="1"/>
  <c r="U7381" i="1"/>
  <c r="R9847" i="1"/>
  <c r="U9847" i="1"/>
  <c r="R154" i="1"/>
  <c r="U154" i="1"/>
  <c r="R4157" i="1"/>
  <c r="U4157" i="1"/>
  <c r="R3261" i="1"/>
  <c r="U3261" i="1"/>
  <c r="R5171" i="1"/>
  <c r="U5171" i="1"/>
  <c r="R158" i="1"/>
  <c r="U158" i="1"/>
  <c r="R7746" i="1"/>
  <c r="U7746" i="1"/>
  <c r="R2190" i="1"/>
  <c r="U2190" i="1"/>
  <c r="R3380" i="1"/>
  <c r="U3380" i="1"/>
  <c r="R6582" i="1"/>
  <c r="U6582" i="1"/>
  <c r="R4223" i="1"/>
  <c r="U4223" i="1"/>
  <c r="R1414" i="1"/>
  <c r="U1414" i="1"/>
  <c r="R7895" i="1"/>
  <c r="U7895" i="1"/>
  <c r="R3169" i="1"/>
  <c r="U3169" i="1"/>
  <c r="R10369" i="1"/>
  <c r="U10369" i="1"/>
  <c r="R10468" i="1"/>
  <c r="U10468" i="1"/>
  <c r="R7739" i="1"/>
  <c r="U7739" i="1"/>
  <c r="R4953" i="1"/>
  <c r="U4953" i="1"/>
  <c r="R9967" i="1"/>
  <c r="U9967" i="1"/>
  <c r="R4819" i="1"/>
  <c r="U4819" i="1"/>
  <c r="R699" i="1"/>
  <c r="U699" i="1"/>
  <c r="R1948" i="1"/>
  <c r="U1948" i="1"/>
  <c r="R11075" i="1"/>
  <c r="U11075" i="1"/>
  <c r="R7978" i="1"/>
  <c r="R600" i="1"/>
  <c r="U600" i="1"/>
  <c r="R1209" i="1"/>
  <c r="U1209" i="1"/>
  <c r="R1013" i="1"/>
  <c r="U1013" i="1"/>
  <c r="R1146" i="1"/>
  <c r="U1146" i="1"/>
  <c r="R9747" i="1"/>
  <c r="U9747" i="1"/>
  <c r="R4746" i="1"/>
  <c r="U4746" i="1"/>
  <c r="R7899" i="1"/>
  <c r="U7899" i="1"/>
  <c r="R7206" i="1"/>
  <c r="U7206" i="1"/>
  <c r="R5862" i="1"/>
  <c r="U5862" i="1"/>
  <c r="R10614" i="1"/>
  <c r="U10614" i="1"/>
  <c r="R6571" i="1"/>
  <c r="U6571" i="1"/>
  <c r="R5763" i="1"/>
  <c r="U5763" i="1"/>
  <c r="R4839" i="1"/>
  <c r="U4839" i="1"/>
  <c r="R7278" i="1"/>
  <c r="U7278" i="1"/>
  <c r="R9284" i="1"/>
  <c r="U9284" i="1"/>
  <c r="R3096" i="1"/>
  <c r="U3096" i="1"/>
  <c r="R2736" i="1"/>
  <c r="U2736" i="1"/>
  <c r="R205" i="1"/>
  <c r="U205" i="1"/>
  <c r="R1636" i="1"/>
  <c r="U1636" i="1"/>
  <c r="R202" i="1"/>
  <c r="U202" i="1"/>
  <c r="R6445" i="1"/>
  <c r="U6445" i="1"/>
  <c r="R9701" i="1"/>
  <c r="U9701" i="1"/>
  <c r="R6793" i="1"/>
  <c r="U6793" i="1"/>
  <c r="R2939" i="1"/>
  <c r="U2939" i="1"/>
  <c r="R6824" i="1"/>
  <c r="U6824" i="1"/>
  <c r="R70" i="1"/>
  <c r="U70" i="1"/>
  <c r="R7524" i="1"/>
  <c r="U7524" i="1"/>
  <c r="R3227" i="1"/>
  <c r="U3227" i="1"/>
  <c r="R7204" i="1"/>
  <c r="U7204" i="1"/>
  <c r="R8518" i="1"/>
  <c r="U8518" i="1"/>
  <c r="R2884" i="1"/>
  <c r="U2884" i="1"/>
  <c r="R7258" i="1"/>
  <c r="U7258" i="1"/>
  <c r="R2438" i="1"/>
  <c r="U2438" i="1"/>
  <c r="R8218" i="1"/>
  <c r="U8218" i="1"/>
  <c r="R7475" i="1"/>
  <c r="U7475" i="1"/>
  <c r="R10728" i="1"/>
  <c r="U10728" i="1"/>
  <c r="R2156" i="1"/>
  <c r="U2156" i="1"/>
  <c r="R6334" i="1"/>
  <c r="U6334" i="1"/>
  <c r="R6127" i="1"/>
  <c r="U6127" i="1"/>
  <c r="R7043" i="1"/>
  <c r="R5358" i="1"/>
  <c r="U5358" i="1"/>
  <c r="R9986" i="1"/>
  <c r="U9986" i="1"/>
  <c r="R1979" i="1"/>
  <c r="U1979" i="1"/>
  <c r="R1573" i="1"/>
  <c r="U1573" i="1"/>
  <c r="R10253" i="1"/>
  <c r="U10253" i="1"/>
  <c r="R8686" i="1"/>
  <c r="U8686" i="1"/>
  <c r="R11025" i="1"/>
  <c r="U11025" i="1"/>
  <c r="R7040" i="1"/>
  <c r="R2206" i="1"/>
  <c r="U2206" i="1"/>
  <c r="R2811" i="1"/>
  <c r="U2811" i="1"/>
  <c r="R6073" i="1"/>
  <c r="U6073" i="1"/>
  <c r="R7159" i="1"/>
  <c r="U7159" i="1"/>
  <c r="R6271" i="1"/>
  <c r="U6271" i="1"/>
  <c r="R2231" i="1"/>
  <c r="U2231" i="1"/>
  <c r="R6081" i="1"/>
  <c r="U6081" i="1"/>
  <c r="R2372" i="1"/>
  <c r="U2372" i="1"/>
  <c r="R9848" i="1"/>
  <c r="U9848" i="1"/>
  <c r="R6243" i="1"/>
  <c r="U6243" i="1"/>
  <c r="R415" i="1"/>
  <c r="U415" i="1"/>
  <c r="R8732" i="1"/>
  <c r="U8732" i="1"/>
  <c r="R1087" i="1"/>
  <c r="U1087" i="1"/>
  <c r="R2694" i="1"/>
  <c r="U2694" i="1"/>
  <c r="R3483" i="1"/>
  <c r="U3483" i="1"/>
  <c r="R9201" i="1"/>
  <c r="U9201" i="1"/>
  <c r="R1116" i="1"/>
  <c r="U1116" i="1"/>
  <c r="R6777" i="1"/>
  <c r="U6777" i="1"/>
  <c r="R7267" i="1"/>
  <c r="U7267" i="1"/>
  <c r="R6654" i="1"/>
  <c r="U6654" i="1"/>
  <c r="R78" i="1"/>
  <c r="U78" i="1"/>
  <c r="R2898" i="1"/>
  <c r="U2898" i="1"/>
  <c r="R10310" i="1"/>
  <c r="U10310" i="1"/>
  <c r="R1488" i="1"/>
  <c r="U1488" i="1"/>
  <c r="R1052" i="1"/>
  <c r="U1052" i="1"/>
  <c r="R1575" i="1"/>
  <c r="U1575" i="1"/>
  <c r="R8456" i="1"/>
  <c r="U8456" i="1"/>
  <c r="R5027" i="1"/>
  <c r="U5027" i="1"/>
  <c r="R7623" i="1"/>
  <c r="U7623" i="1"/>
  <c r="R5493" i="1"/>
  <c r="U5493" i="1"/>
  <c r="R9851" i="1"/>
  <c r="U9851" i="1"/>
  <c r="R7621" i="1"/>
  <c r="R11093" i="1"/>
  <c r="U11093" i="1"/>
  <c r="R8912" i="1"/>
  <c r="U8912" i="1"/>
  <c r="R288" i="1"/>
  <c r="U288" i="1"/>
  <c r="R2615" i="1"/>
  <c r="U2615" i="1"/>
  <c r="R6813" i="1"/>
  <c r="U6813" i="1"/>
  <c r="R4063" i="1"/>
  <c r="U4063" i="1"/>
  <c r="R7168" i="1"/>
  <c r="U7168" i="1"/>
  <c r="R847" i="1"/>
  <c r="U847" i="1"/>
  <c r="R4654" i="1"/>
  <c r="U4654" i="1"/>
  <c r="R8789" i="1"/>
  <c r="U8789" i="1"/>
  <c r="R6327" i="1"/>
  <c r="U6327" i="1"/>
  <c r="R5648" i="1"/>
  <c r="U5648" i="1"/>
  <c r="R8401" i="1"/>
  <c r="U8401" i="1"/>
  <c r="R4789" i="1"/>
  <c r="U4789" i="1"/>
  <c r="R10846" i="1"/>
  <c r="U10846" i="1"/>
  <c r="R9417" i="1"/>
  <c r="U9417" i="1"/>
  <c r="R6423" i="1"/>
  <c r="U6423" i="1"/>
  <c r="R10934" i="1"/>
  <c r="U10934" i="1"/>
  <c r="R5728" i="1"/>
  <c r="U5728" i="1"/>
  <c r="R707" i="1"/>
  <c r="U707" i="1"/>
  <c r="R1966" i="1"/>
  <c r="U1966" i="1"/>
  <c r="R2408" i="1"/>
  <c r="U2408" i="1"/>
  <c r="R6287" i="1"/>
  <c r="U6287" i="1"/>
  <c r="R3189" i="1"/>
  <c r="U3189" i="1"/>
  <c r="R8525" i="1"/>
  <c r="U8525" i="1"/>
  <c r="R6067" i="1"/>
  <c r="U6067" i="1"/>
  <c r="R8986" i="1"/>
  <c r="U8986" i="1"/>
  <c r="R7227" i="1"/>
  <c r="U7227" i="1"/>
  <c r="R5853" i="1"/>
  <c r="U5853" i="1"/>
  <c r="R591" i="1"/>
  <c r="U591" i="1"/>
  <c r="R10452" i="1"/>
  <c r="U10452" i="1"/>
  <c r="R8990" i="1"/>
  <c r="U8990" i="1"/>
  <c r="R4274" i="1"/>
  <c r="U4274" i="1"/>
  <c r="R3890" i="1"/>
  <c r="U3890" i="1"/>
  <c r="R2457" i="1"/>
  <c r="U2457" i="1"/>
  <c r="R219" i="1"/>
  <c r="U219" i="1"/>
  <c r="R1328" i="1"/>
  <c r="U1328" i="1"/>
  <c r="R10067" i="1"/>
  <c r="U10067" i="1"/>
  <c r="R10864" i="1"/>
  <c r="U10864" i="1"/>
  <c r="R1478" i="1"/>
  <c r="U1478" i="1"/>
  <c r="R7284" i="1"/>
  <c r="U7284" i="1"/>
  <c r="R8522" i="1"/>
  <c r="U8522" i="1"/>
  <c r="R10486" i="1"/>
  <c r="U10486" i="1"/>
  <c r="R10200" i="1"/>
  <c r="U10200" i="1"/>
  <c r="R1635" i="1"/>
  <c r="U1635" i="1"/>
  <c r="R3985" i="1"/>
  <c r="U3985" i="1"/>
  <c r="R2997" i="1"/>
  <c r="U2997" i="1"/>
  <c r="R5391" i="1"/>
  <c r="U5391" i="1"/>
  <c r="R10706" i="1"/>
  <c r="U10706" i="1"/>
  <c r="R1517" i="1"/>
  <c r="U1517" i="1"/>
  <c r="R10837" i="1"/>
  <c r="U10837" i="1"/>
  <c r="R150" i="1"/>
  <c r="U150" i="1"/>
  <c r="R10455" i="1"/>
  <c r="U10455" i="1"/>
  <c r="R1290" i="1"/>
  <c r="U1290" i="1"/>
  <c r="R8207" i="1"/>
  <c r="U8207" i="1"/>
  <c r="R2395" i="1"/>
  <c r="U2395" i="1"/>
  <c r="R1493" i="1"/>
  <c r="U1493" i="1"/>
  <c r="R8589" i="1"/>
  <c r="U8589" i="1"/>
  <c r="R9620" i="1"/>
  <c r="U9620" i="1"/>
  <c r="R6640" i="1"/>
  <c r="U6640" i="1"/>
  <c r="R2953" i="1"/>
  <c r="U2953" i="1"/>
  <c r="R4921" i="1"/>
  <c r="U4921" i="1"/>
  <c r="R2105" i="1"/>
  <c r="U2105" i="1"/>
  <c r="R8928" i="1"/>
  <c r="R5941" i="1"/>
  <c r="U5941" i="1"/>
  <c r="R3293" i="1"/>
  <c r="U3293" i="1"/>
  <c r="R284" i="1"/>
  <c r="U284" i="1"/>
  <c r="R2931" i="1"/>
  <c r="U2931" i="1"/>
  <c r="R4151" i="1"/>
  <c r="U4151" i="1"/>
  <c r="R2986" i="1"/>
  <c r="U2986" i="1"/>
  <c r="R5516" i="1"/>
  <c r="U5516" i="1"/>
  <c r="R7401" i="1"/>
  <c r="U7401" i="1"/>
  <c r="R550" i="1"/>
  <c r="U550" i="1"/>
  <c r="R4280" i="1"/>
  <c r="U4280" i="1"/>
  <c r="R1919" i="1"/>
  <c r="U1919" i="1"/>
  <c r="R10491" i="1"/>
  <c r="U10491" i="1"/>
  <c r="R2209" i="1"/>
  <c r="U2209" i="1"/>
  <c r="R1838" i="1"/>
  <c r="U1838" i="1"/>
  <c r="R5135" i="1"/>
  <c r="U5135" i="1"/>
  <c r="R5960" i="1"/>
  <c r="U5960" i="1"/>
  <c r="R10608" i="1"/>
  <c r="U10608" i="1"/>
  <c r="R662" i="1"/>
  <c r="U662" i="1"/>
  <c r="R8281" i="1"/>
  <c r="U8281" i="1"/>
  <c r="R4347" i="1"/>
  <c r="U4347" i="1"/>
  <c r="R8752" i="1"/>
  <c r="U8752" i="1"/>
  <c r="R3995" i="1"/>
  <c r="U3995" i="1"/>
  <c r="R7323" i="1"/>
  <c r="U7323" i="1"/>
  <c r="R10410" i="1"/>
  <c r="U10410" i="1"/>
  <c r="R394" i="1"/>
  <c r="U394" i="1"/>
  <c r="R9189" i="1"/>
  <c r="U9189" i="1"/>
  <c r="R8341" i="1"/>
  <c r="U8341" i="1"/>
  <c r="R10904" i="1"/>
  <c r="U10904" i="1"/>
  <c r="R7246" i="1"/>
  <c r="U7246" i="1"/>
  <c r="R7167" i="1"/>
  <c r="U7167" i="1"/>
  <c r="R3290" i="1"/>
  <c r="U3290" i="1"/>
  <c r="R2004" i="1"/>
  <c r="U2004" i="1"/>
  <c r="R2625" i="1"/>
  <c r="U2625" i="1"/>
  <c r="R6559" i="1"/>
  <c r="U6559" i="1"/>
  <c r="R9889" i="1"/>
  <c r="U9889" i="1"/>
  <c r="R7375" i="1"/>
  <c r="U7375" i="1"/>
  <c r="R5736" i="1"/>
  <c r="U5736" i="1"/>
  <c r="R36" i="1"/>
  <c r="U36" i="1"/>
  <c r="R8349" i="1"/>
  <c r="U8349" i="1"/>
  <c r="R8998" i="1"/>
  <c r="U8998" i="1"/>
  <c r="R1626" i="1"/>
  <c r="U1626" i="1"/>
  <c r="R1620" i="1"/>
  <c r="U1620" i="1"/>
  <c r="R3606" i="1"/>
  <c r="U3606" i="1"/>
  <c r="R5122" i="1"/>
  <c r="U5122" i="1"/>
  <c r="R229" i="1"/>
  <c r="U229" i="1"/>
  <c r="R4162" i="1"/>
  <c r="U4162" i="1"/>
  <c r="R3280" i="1"/>
  <c r="U3280" i="1"/>
  <c r="R11094" i="1"/>
  <c r="U11094" i="1"/>
  <c r="R9456" i="1"/>
  <c r="U9456" i="1"/>
  <c r="R5364" i="1"/>
  <c r="U5364" i="1"/>
  <c r="R2393" i="1"/>
  <c r="U2393" i="1"/>
  <c r="R4859" i="1"/>
  <c r="U4859" i="1"/>
  <c r="R7345" i="1"/>
  <c r="U7345" i="1"/>
  <c r="R7066" i="1"/>
  <c r="U7066" i="1"/>
  <c r="R4681" i="1"/>
  <c r="U4681" i="1"/>
  <c r="R9891" i="1"/>
  <c r="R5632" i="1"/>
  <c r="U5632" i="1"/>
  <c r="R9564" i="1"/>
  <c r="U9564" i="1"/>
  <c r="R5433" i="1"/>
  <c r="R9344" i="1"/>
  <c r="U9344" i="1"/>
  <c r="R8165" i="1"/>
  <c r="U8165" i="1"/>
  <c r="R2332" i="1"/>
  <c r="U2332" i="1"/>
  <c r="R10192" i="1"/>
  <c r="U10192" i="1"/>
  <c r="R3313" i="1"/>
  <c r="U3313" i="1"/>
  <c r="R512" i="1"/>
  <c r="U512" i="1"/>
  <c r="R9663" i="1"/>
  <c r="U9663" i="1"/>
  <c r="R7272" i="1"/>
  <c r="U7272" i="1"/>
  <c r="R8674" i="1"/>
  <c r="U8674" i="1"/>
  <c r="R18" i="1"/>
  <c r="U18" i="1"/>
  <c r="R3763" i="1"/>
  <c r="U3763" i="1"/>
  <c r="R1006" i="1"/>
  <c r="U1006" i="1"/>
  <c r="R7906" i="1"/>
  <c r="U7906" i="1"/>
  <c r="R2552" i="1"/>
  <c r="U2552" i="1"/>
  <c r="R1474" i="1"/>
  <c r="U1474" i="1"/>
  <c r="R5175" i="1"/>
  <c r="U5175" i="1"/>
  <c r="R1118" i="1"/>
  <c r="U1118" i="1"/>
  <c r="R8728" i="1"/>
  <c r="U8728" i="1"/>
  <c r="R5669" i="1"/>
  <c r="U5669" i="1"/>
  <c r="R3320" i="1"/>
  <c r="U3320" i="1"/>
  <c r="R774" i="1"/>
  <c r="U774" i="1"/>
  <c r="R4713" i="1"/>
  <c r="U4713" i="1"/>
  <c r="R4991" i="1"/>
  <c r="U4991" i="1"/>
  <c r="R9976" i="1"/>
  <c r="U9976" i="1"/>
  <c r="R4382" i="1"/>
  <c r="U4382" i="1"/>
  <c r="R5768" i="1"/>
  <c r="U5768" i="1"/>
  <c r="R8323" i="1"/>
  <c r="U8323" i="1"/>
  <c r="R3976" i="1"/>
  <c r="U3976" i="1"/>
  <c r="R8976" i="1"/>
  <c r="U8976" i="1"/>
  <c r="R8047" i="1"/>
  <c r="U8047" i="1"/>
  <c r="R7581" i="1"/>
  <c r="U7581" i="1"/>
  <c r="R10789" i="1"/>
  <c r="U10789" i="1"/>
  <c r="R5503" i="1"/>
  <c r="U5503" i="1"/>
  <c r="R911" i="1"/>
  <c r="U911" i="1"/>
  <c r="R185" i="1"/>
  <c r="U185" i="1"/>
  <c r="R9449" i="1"/>
  <c r="U9449" i="1"/>
  <c r="R7319" i="1"/>
  <c r="U7319" i="1"/>
  <c r="R7259" i="1"/>
  <c r="U7259" i="1"/>
  <c r="R3085" i="1"/>
  <c r="U3085" i="1"/>
  <c r="R2134" i="1"/>
  <c r="U2134" i="1"/>
  <c r="R364" i="1"/>
  <c r="U364" i="1"/>
  <c r="R8814" i="1"/>
  <c r="U8814" i="1"/>
  <c r="R10456" i="1"/>
  <c r="U10456" i="1"/>
  <c r="R6564" i="1"/>
  <c r="U6564" i="1"/>
  <c r="R9416" i="1"/>
  <c r="U9416" i="1"/>
  <c r="R307" i="1"/>
  <c r="U307" i="1"/>
  <c r="R1824" i="1"/>
  <c r="U1824" i="1"/>
  <c r="R7354" i="1"/>
  <c r="U7354" i="1"/>
  <c r="R4024" i="1"/>
  <c r="U4024" i="1"/>
  <c r="R6465" i="1"/>
  <c r="U6465" i="1"/>
  <c r="R10061" i="1"/>
  <c r="U10061" i="1"/>
  <c r="R9470" i="1"/>
  <c r="U9470" i="1"/>
  <c r="R4727" i="1"/>
  <c r="U4727" i="1"/>
  <c r="R747" i="1"/>
  <c r="U747" i="1"/>
  <c r="R10757" i="1"/>
  <c r="U10757" i="1"/>
  <c r="R1185" i="1"/>
  <c r="U1185" i="1"/>
  <c r="R4075" i="1"/>
  <c r="U4075" i="1"/>
  <c r="R2423" i="1"/>
  <c r="U2423" i="1"/>
  <c r="R530" i="1"/>
  <c r="U530" i="1"/>
  <c r="R7902" i="1"/>
  <c r="U7902" i="1"/>
  <c r="R6551" i="1"/>
  <c r="U6551" i="1"/>
  <c r="R7790" i="1"/>
  <c r="U7790" i="1"/>
  <c r="R3317" i="1"/>
  <c r="U3317" i="1"/>
  <c r="R3012" i="1"/>
  <c r="U3012" i="1"/>
  <c r="R6454" i="1"/>
  <c r="U6454" i="1"/>
  <c r="R7230" i="1"/>
  <c r="U7230" i="1"/>
  <c r="R8208" i="1"/>
  <c r="U8208" i="1"/>
  <c r="R2703" i="1"/>
  <c r="U2703" i="1"/>
  <c r="R8822" i="1"/>
  <c r="U8822" i="1"/>
  <c r="R1674" i="1"/>
  <c r="U1674" i="1"/>
  <c r="R6056" i="1"/>
  <c r="U6056" i="1"/>
  <c r="R8884" i="1"/>
  <c r="R3743" i="1"/>
  <c r="U3743" i="1"/>
  <c r="R286" i="1"/>
  <c r="U286" i="1"/>
  <c r="R2839" i="1"/>
  <c r="U2839" i="1"/>
  <c r="R8422" i="1"/>
  <c r="U8422" i="1"/>
  <c r="R10385" i="1"/>
  <c r="U10385" i="1"/>
  <c r="R3798" i="1"/>
  <c r="U3798" i="1"/>
  <c r="R2226" i="1"/>
  <c r="U2226" i="1"/>
  <c r="R1897" i="1"/>
  <c r="U1897" i="1"/>
  <c r="R9315" i="1"/>
  <c r="R6823" i="1"/>
  <c r="U6823" i="1"/>
  <c r="R3789" i="1"/>
  <c r="U3789" i="1"/>
  <c r="R8704" i="1"/>
  <c r="U8704" i="1"/>
  <c r="R4140" i="1"/>
  <c r="U4140" i="1"/>
  <c r="R6082" i="1"/>
  <c r="U6082" i="1"/>
  <c r="R5010" i="1"/>
  <c r="U5010" i="1"/>
  <c r="R9875" i="1"/>
  <c r="U9875" i="1"/>
  <c r="R10621" i="1"/>
  <c r="U10621" i="1"/>
  <c r="R4541" i="1"/>
  <c r="U4541" i="1"/>
  <c r="R6730" i="1"/>
  <c r="U6730" i="1"/>
  <c r="R8027" i="1"/>
  <c r="U8027" i="1"/>
  <c r="R3418" i="1"/>
  <c r="R7042" i="1"/>
  <c r="U7042" i="1"/>
  <c r="R6885" i="1"/>
  <c r="U6885" i="1"/>
  <c r="R8567" i="1"/>
  <c r="U8567" i="1"/>
  <c r="R3232" i="1"/>
  <c r="U3232" i="1"/>
  <c r="R525" i="1"/>
  <c r="U525" i="1"/>
  <c r="R9263" i="1"/>
  <c r="U9263" i="1"/>
  <c r="R5812" i="1"/>
  <c r="U5812" i="1"/>
  <c r="R5222" i="1"/>
  <c r="U5222" i="1"/>
  <c r="R8336" i="1"/>
  <c r="U8336" i="1"/>
  <c r="R9792" i="1"/>
  <c r="U9792" i="1"/>
  <c r="R179" i="1"/>
  <c r="U179" i="1"/>
  <c r="R1097" i="1"/>
  <c r="U1097" i="1"/>
  <c r="R6764" i="1"/>
  <c r="U6764" i="1"/>
  <c r="R7641" i="1"/>
  <c r="U7641" i="1"/>
  <c r="R3932" i="1"/>
  <c r="U3932" i="1"/>
  <c r="R9929" i="1"/>
  <c r="U9929" i="1"/>
  <c r="R2796" i="1"/>
  <c r="U2796" i="1"/>
  <c r="R10318" i="1"/>
  <c r="U10318" i="1"/>
  <c r="R5918" i="1"/>
  <c r="U5918" i="1"/>
  <c r="R4481" i="1"/>
  <c r="U4481" i="1"/>
  <c r="R5034" i="1"/>
  <c r="U5034" i="1"/>
  <c r="R1656" i="1"/>
  <c r="U1656" i="1"/>
  <c r="R7778" i="1"/>
  <c r="U7778" i="1"/>
  <c r="R409" i="1"/>
  <c r="U409" i="1"/>
  <c r="R2210" i="1"/>
  <c r="U2210" i="1"/>
  <c r="R9552" i="1"/>
  <c r="U9552" i="1"/>
  <c r="R1397" i="1"/>
  <c r="U1397" i="1"/>
  <c r="R10975" i="1"/>
  <c r="U10975" i="1"/>
  <c r="R2911" i="1"/>
  <c r="U2911" i="1"/>
  <c r="R6561" i="1"/>
  <c r="U6561" i="1"/>
  <c r="R2456" i="1"/>
  <c r="U2456" i="1"/>
  <c r="R10086" i="1"/>
  <c r="U10086" i="1"/>
  <c r="R1148" i="1"/>
  <c r="U1148" i="1"/>
  <c r="R10083" i="1"/>
  <c r="U10083" i="1"/>
  <c r="R1720" i="1"/>
  <c r="U1720" i="1"/>
  <c r="R4494" i="1"/>
  <c r="R4580" i="1"/>
  <c r="U4580" i="1"/>
  <c r="R9230" i="1"/>
  <c r="U9230" i="1"/>
  <c r="R6604" i="1"/>
  <c r="U6604" i="1"/>
  <c r="R2577" i="1"/>
  <c r="U2577" i="1"/>
  <c r="R5754" i="1"/>
  <c r="U5754" i="1"/>
  <c r="R6519" i="1"/>
  <c r="U6519" i="1"/>
  <c r="R7789" i="1"/>
  <c r="U7789" i="1"/>
  <c r="R3587" i="1"/>
  <c r="U3587" i="1"/>
  <c r="R10870" i="1"/>
  <c r="U10870" i="1"/>
  <c r="R2826" i="1"/>
  <c r="U2826" i="1"/>
  <c r="R974" i="1"/>
  <c r="U974" i="1"/>
  <c r="R4739" i="1"/>
  <c r="R10976" i="1"/>
  <c r="U10976" i="1"/>
  <c r="R4631" i="1"/>
  <c r="U4631" i="1"/>
  <c r="R82" i="1"/>
  <c r="U82" i="1"/>
  <c r="R9431" i="1"/>
  <c r="U9431" i="1"/>
  <c r="R8133" i="1"/>
  <c r="U8133" i="1"/>
  <c r="R1192" i="1"/>
  <c r="U1192" i="1"/>
  <c r="R10157" i="1"/>
  <c r="U10157" i="1"/>
  <c r="R10441" i="1"/>
  <c r="U10441" i="1"/>
  <c r="R9759" i="1"/>
  <c r="U9759" i="1"/>
  <c r="R10808" i="1"/>
  <c r="U10808" i="1"/>
  <c r="R7679" i="1"/>
  <c r="U7679" i="1"/>
  <c r="R6651" i="1"/>
  <c r="U6651" i="1"/>
  <c r="R478" i="1"/>
  <c r="U478" i="1"/>
  <c r="R3586" i="1"/>
  <c r="U3586" i="1"/>
  <c r="R5313" i="1"/>
  <c r="U5313" i="1"/>
  <c r="R8779" i="1"/>
  <c r="U8779" i="1"/>
  <c r="R9306" i="1"/>
  <c r="U9306" i="1"/>
  <c r="R7735" i="1"/>
  <c r="U7735" i="1"/>
  <c r="R10231" i="1"/>
  <c r="U10231" i="1"/>
  <c r="R5828" i="1"/>
  <c r="U5828" i="1"/>
  <c r="R2126" i="1"/>
  <c r="U2126" i="1"/>
  <c r="R1424" i="1"/>
  <c r="U1424" i="1"/>
  <c r="R9773" i="1"/>
  <c r="U9773" i="1"/>
  <c r="R2766" i="1"/>
  <c r="U2766" i="1"/>
  <c r="R7872" i="1"/>
  <c r="U7872" i="1"/>
  <c r="R5323" i="1"/>
  <c r="U5323" i="1"/>
  <c r="R10015" i="1"/>
  <c r="U10015" i="1"/>
  <c r="R3190" i="1"/>
  <c r="U3190" i="1"/>
  <c r="R9501" i="1"/>
  <c r="U9501" i="1"/>
  <c r="R1630" i="1"/>
  <c r="U1630" i="1"/>
  <c r="R484" i="1"/>
  <c r="U484" i="1"/>
  <c r="R10116" i="1"/>
  <c r="U10116" i="1"/>
  <c r="R8619" i="1"/>
  <c r="U8619" i="1"/>
  <c r="R2824" i="1"/>
  <c r="U2824" i="1"/>
  <c r="R10501" i="1"/>
  <c r="U10501" i="1"/>
  <c r="R8530" i="1"/>
  <c r="U8530" i="1"/>
  <c r="R7853" i="1"/>
  <c r="U7853" i="1"/>
  <c r="R8577" i="1"/>
  <c r="U8577" i="1"/>
  <c r="R576" i="1"/>
  <c r="U576" i="1"/>
  <c r="R4243" i="1"/>
  <c r="U4243" i="1"/>
  <c r="R7349" i="1"/>
  <c r="U7349" i="1"/>
  <c r="R9586" i="1"/>
  <c r="U9586" i="1"/>
  <c r="R2020" i="1"/>
  <c r="U2020" i="1"/>
  <c r="R7189" i="1"/>
  <c r="R2759" i="1"/>
  <c r="U2759" i="1"/>
  <c r="R918" i="1"/>
  <c r="U918" i="1"/>
  <c r="R2312" i="1"/>
  <c r="U2312" i="1"/>
  <c r="R9334" i="1"/>
  <c r="U9334" i="1"/>
  <c r="R9678" i="1"/>
  <c r="U9678" i="1"/>
  <c r="R7533" i="1"/>
  <c r="U7533" i="1"/>
  <c r="R6798" i="1"/>
  <c r="U6798" i="1"/>
  <c r="R2082" i="1"/>
  <c r="U2082" i="1"/>
  <c r="R6385" i="1"/>
  <c r="U6385" i="1"/>
  <c r="R2739" i="1"/>
  <c r="U2739" i="1"/>
  <c r="R9904" i="1"/>
  <c r="U9904" i="1"/>
  <c r="R3077" i="1"/>
  <c r="U3077" i="1"/>
  <c r="R10142" i="1"/>
  <c r="U10142" i="1"/>
  <c r="R96" i="1"/>
  <c r="U96" i="1"/>
  <c r="R8233" i="1"/>
  <c r="U8233" i="1"/>
  <c r="R9007" i="1"/>
  <c r="U9007" i="1"/>
  <c r="R6069" i="1"/>
  <c r="U6069" i="1"/>
  <c r="R4055" i="1"/>
  <c r="U4055" i="1"/>
  <c r="R4093" i="1"/>
  <c r="U4093" i="1"/>
  <c r="R1410" i="1"/>
  <c r="U1410" i="1"/>
  <c r="R3182" i="1"/>
  <c r="U3182" i="1"/>
  <c r="R3535" i="1"/>
  <c r="U3535" i="1"/>
  <c r="R1086" i="1"/>
  <c r="U1086" i="1"/>
  <c r="R5955" i="1"/>
  <c r="U5955" i="1"/>
  <c r="R1029" i="1"/>
  <c r="U1029" i="1"/>
  <c r="R10632" i="1"/>
  <c r="U10632" i="1"/>
  <c r="R1643" i="1"/>
  <c r="U1643" i="1"/>
  <c r="R7145" i="1"/>
  <c r="U7145" i="1"/>
  <c r="R9870" i="1"/>
  <c r="U9870" i="1"/>
  <c r="R9281" i="1"/>
  <c r="U9281" i="1"/>
  <c r="R7312" i="1"/>
  <c r="U7312" i="1"/>
  <c r="R7943" i="1"/>
  <c r="U7943" i="1"/>
  <c r="R3532" i="1"/>
  <c r="U3532" i="1"/>
  <c r="R2659" i="1"/>
  <c r="U2659" i="1"/>
  <c r="R4284" i="1"/>
  <c r="U4284" i="1"/>
  <c r="R8033" i="1"/>
  <c r="U8033" i="1"/>
  <c r="R4348" i="1"/>
  <c r="U4348" i="1"/>
  <c r="R5473" i="1"/>
  <c r="U5473" i="1"/>
  <c r="R7652" i="1"/>
  <c r="U7652" i="1"/>
  <c r="R10343" i="1"/>
  <c r="U10343" i="1"/>
  <c r="R5048" i="1"/>
  <c r="U5048" i="1"/>
  <c r="R9599" i="1"/>
  <c r="U9599" i="1"/>
  <c r="R931" i="1"/>
  <c r="U931" i="1"/>
  <c r="R10788" i="1"/>
  <c r="U10788" i="1"/>
  <c r="R1778" i="1"/>
  <c r="U1778" i="1"/>
  <c r="R10388" i="1"/>
  <c r="U10388" i="1"/>
  <c r="R4540" i="1"/>
  <c r="U4540" i="1"/>
  <c r="R7991" i="1"/>
  <c r="R552" i="1"/>
  <c r="U552" i="1"/>
  <c r="R216" i="1"/>
  <c r="U216" i="1"/>
  <c r="R3067" i="1"/>
  <c r="U3067" i="1"/>
  <c r="R9004" i="1"/>
  <c r="U9004" i="1"/>
  <c r="R8312" i="1"/>
  <c r="U8312" i="1"/>
  <c r="R6193" i="1"/>
  <c r="U6193" i="1"/>
  <c r="R8031" i="1"/>
  <c r="U8031" i="1"/>
  <c r="R2757" i="1"/>
  <c r="U2757" i="1"/>
  <c r="R6380" i="1"/>
  <c r="U6380" i="1"/>
  <c r="R8084" i="1"/>
  <c r="U8084" i="1"/>
  <c r="R9653" i="1"/>
  <c r="U9653" i="1"/>
  <c r="R4935" i="1"/>
  <c r="U4935" i="1"/>
  <c r="R2823" i="1"/>
  <c r="U2823" i="1"/>
  <c r="R8447" i="1"/>
  <c r="U8447" i="1"/>
  <c r="R2751" i="1"/>
  <c r="U2751" i="1"/>
  <c r="R1486" i="1"/>
  <c r="U1486" i="1"/>
  <c r="R8774" i="1"/>
  <c r="U8774" i="1"/>
  <c r="R10902" i="1"/>
  <c r="U10902" i="1"/>
  <c r="R3599" i="1"/>
  <c r="U3599" i="1"/>
  <c r="R5372" i="1"/>
  <c r="U5372" i="1"/>
  <c r="R10979" i="1"/>
  <c r="U10979" i="1"/>
  <c r="R9672" i="1"/>
  <c r="U9672" i="1"/>
  <c r="R9561" i="1"/>
  <c r="U9561" i="1"/>
  <c r="R2275" i="1"/>
  <c r="U2275" i="1"/>
  <c r="R2063" i="1"/>
  <c r="U2063" i="1"/>
  <c r="R2927" i="1"/>
  <c r="U2927" i="1"/>
  <c r="R5554" i="1"/>
  <c r="U5554" i="1"/>
  <c r="R10108" i="1"/>
  <c r="U10108" i="1"/>
  <c r="R2872" i="1"/>
  <c r="U2872" i="1"/>
  <c r="R4350" i="1"/>
  <c r="U4350" i="1"/>
  <c r="R3934" i="1"/>
  <c r="U3934" i="1"/>
  <c r="R3122" i="1"/>
  <c r="R2816" i="1"/>
  <c r="U2816" i="1"/>
  <c r="R3910" i="1"/>
  <c r="U3910" i="1"/>
  <c r="R1017" i="1"/>
  <c r="U1017" i="1"/>
  <c r="R7050" i="1"/>
  <c r="U7050" i="1"/>
  <c r="R2294" i="1"/>
  <c r="U2294" i="1"/>
  <c r="R4526" i="1"/>
  <c r="U4526" i="1"/>
  <c r="R1450" i="1"/>
  <c r="U1450" i="1"/>
  <c r="R6893" i="1"/>
  <c r="U6893" i="1"/>
  <c r="R10023" i="1"/>
  <c r="U10023" i="1"/>
  <c r="R7957" i="1"/>
  <c r="U7957" i="1"/>
  <c r="R6554" i="1"/>
  <c r="U6554" i="1"/>
  <c r="R5889" i="1"/>
  <c r="U5889" i="1"/>
  <c r="R4725" i="1"/>
  <c r="U4725" i="1"/>
  <c r="R2666" i="1"/>
  <c r="U2666" i="1"/>
  <c r="R10689" i="1"/>
  <c r="U10689" i="1"/>
  <c r="R5095" i="1"/>
  <c r="U5095" i="1"/>
  <c r="R88" i="1"/>
  <c r="U88" i="1"/>
  <c r="R10349" i="1"/>
  <c r="U10349" i="1"/>
  <c r="R3862" i="1"/>
  <c r="U3862" i="1"/>
  <c r="R7056" i="1"/>
  <c r="R4241" i="1"/>
  <c r="U4241" i="1"/>
  <c r="R2527" i="1"/>
  <c r="U2527" i="1"/>
  <c r="R5172" i="1"/>
  <c r="U5172" i="1"/>
  <c r="R3461" i="1"/>
  <c r="U3461" i="1"/>
  <c r="R2454" i="1"/>
  <c r="U2454" i="1"/>
  <c r="R5052" i="1"/>
  <c r="U5052" i="1"/>
  <c r="R2567" i="1"/>
  <c r="U2567" i="1"/>
  <c r="R994" i="1"/>
  <c r="U994" i="1"/>
  <c r="R1306" i="1"/>
  <c r="U1306" i="1"/>
  <c r="R8914" i="1"/>
  <c r="U8914" i="1"/>
  <c r="R8471" i="1"/>
  <c r="U8471" i="1"/>
  <c r="R7822" i="1"/>
  <c r="U7822" i="1"/>
  <c r="R6870" i="1"/>
  <c r="U6870" i="1"/>
  <c r="R10167" i="1"/>
  <c r="U10167" i="1"/>
  <c r="R9802" i="1"/>
  <c r="U9802" i="1"/>
  <c r="R1521" i="1"/>
  <c r="U1521" i="1"/>
  <c r="R3242" i="1"/>
  <c r="U3242" i="1"/>
  <c r="R3733" i="1"/>
  <c r="U3733" i="1"/>
  <c r="R6410" i="1"/>
  <c r="U6410" i="1"/>
  <c r="R6032" i="1"/>
  <c r="U6032" i="1"/>
  <c r="R8656" i="1"/>
  <c r="U8656" i="1"/>
  <c r="R5954" i="1"/>
  <c r="U5954" i="1"/>
  <c r="R9643" i="1"/>
  <c r="U9643" i="1"/>
  <c r="R601" i="1"/>
  <c r="U601" i="1"/>
  <c r="R7916" i="1"/>
  <c r="U7916" i="1"/>
  <c r="R4267" i="1"/>
  <c r="U4267" i="1"/>
  <c r="R1860" i="1"/>
  <c r="U1860" i="1"/>
  <c r="R10007" i="1"/>
  <c r="U10007" i="1"/>
  <c r="R4834" i="1"/>
  <c r="U4834" i="1"/>
  <c r="R1311" i="1"/>
  <c r="U1311" i="1"/>
  <c r="R3595" i="1"/>
  <c r="U3595" i="1"/>
  <c r="R5116" i="1"/>
  <c r="U5116" i="1"/>
  <c r="R8908" i="1"/>
  <c r="U8908" i="1"/>
  <c r="R4470" i="1"/>
  <c r="U4470" i="1"/>
  <c r="R11099" i="1"/>
  <c r="U11099" i="1"/>
  <c r="R1022" i="1"/>
  <c r="U1022" i="1"/>
  <c r="R4136" i="1"/>
  <c r="U4136" i="1"/>
  <c r="R8256" i="1"/>
  <c r="U8256" i="1"/>
  <c r="R6461" i="1"/>
  <c r="U6461" i="1"/>
  <c r="R3840" i="1"/>
  <c r="U3840" i="1"/>
  <c r="R7451" i="1"/>
  <c r="U7451" i="1"/>
  <c r="R874" i="1"/>
  <c r="U874" i="1"/>
  <c r="R3802" i="1"/>
  <c r="U3802" i="1"/>
  <c r="R5363" i="1"/>
  <c r="U5363" i="1"/>
  <c r="R9175" i="1"/>
  <c r="U9175" i="1"/>
  <c r="R9127" i="1"/>
  <c r="U9127" i="1"/>
  <c r="R271" i="1"/>
  <c r="U271" i="1"/>
  <c r="R10408" i="1"/>
  <c r="R10178" i="1"/>
  <c r="U10178" i="1"/>
  <c r="R5185" i="1"/>
  <c r="U5185" i="1"/>
  <c r="R1541" i="1"/>
  <c r="U1541" i="1"/>
  <c r="R4648" i="1"/>
  <c r="R8784" i="1"/>
  <c r="U8784" i="1"/>
  <c r="R8388" i="1"/>
  <c r="U8388" i="1"/>
  <c r="R9184" i="1"/>
  <c r="U9184" i="1"/>
  <c r="R1679" i="1"/>
  <c r="U1679" i="1"/>
  <c r="R10669" i="1"/>
  <c r="U10669" i="1"/>
  <c r="R5855" i="1"/>
  <c r="U5855" i="1"/>
  <c r="R4650" i="1"/>
  <c r="U4650" i="1"/>
  <c r="R1691" i="1"/>
  <c r="U1691" i="1"/>
  <c r="R9594" i="1"/>
  <c r="U9594" i="1"/>
  <c r="R9962" i="1"/>
  <c r="U9962" i="1"/>
  <c r="R4529" i="1"/>
  <c r="U4529" i="1"/>
  <c r="R7094" i="1"/>
  <c r="R3491" i="1"/>
  <c r="U3491" i="1"/>
  <c r="R5920" i="1"/>
  <c r="U5920" i="1"/>
  <c r="R9474" i="1"/>
  <c r="U9474" i="1"/>
  <c r="R2973" i="1"/>
  <c r="U2973" i="1"/>
  <c r="R11090" i="1"/>
  <c r="U11090" i="1"/>
  <c r="R9985" i="1"/>
  <c r="U9985" i="1"/>
  <c r="R306" i="1"/>
  <c r="U306" i="1"/>
  <c r="R5444" i="1"/>
  <c r="U5444" i="1"/>
  <c r="R3569" i="1"/>
  <c r="U3569" i="1"/>
  <c r="R3967" i="1"/>
  <c r="U3967" i="1"/>
  <c r="R9901" i="1"/>
  <c r="U9901" i="1"/>
  <c r="R2579" i="1"/>
  <c r="U2579" i="1"/>
  <c r="R8609" i="1"/>
  <c r="U8609" i="1"/>
  <c r="R4582" i="1"/>
  <c r="U4582" i="1"/>
  <c r="R1151" i="1"/>
  <c r="U1151" i="1"/>
  <c r="R1960" i="1"/>
  <c r="U1960" i="1"/>
  <c r="R668" i="1"/>
  <c r="U668" i="1"/>
  <c r="R3001" i="1"/>
  <c r="U3001" i="1"/>
  <c r="R8468" i="1"/>
  <c r="U8468" i="1"/>
  <c r="R10194" i="1"/>
  <c r="U10194" i="1"/>
  <c r="R7405" i="1"/>
  <c r="U7405" i="1"/>
  <c r="R383" i="1"/>
  <c r="U383" i="1"/>
  <c r="R4272" i="1"/>
  <c r="U4272" i="1"/>
  <c r="R5486" i="1"/>
  <c r="U5486" i="1"/>
  <c r="R9071" i="1"/>
  <c r="U9071" i="1"/>
  <c r="R9079" i="1"/>
  <c r="U9079" i="1"/>
  <c r="R966" i="1"/>
  <c r="U966" i="1"/>
  <c r="R7550" i="1"/>
  <c r="U7550" i="1"/>
  <c r="R1201" i="1"/>
  <c r="U1201" i="1"/>
  <c r="R479" i="1"/>
  <c r="U479" i="1"/>
  <c r="R7561" i="1"/>
  <c r="U7561" i="1"/>
  <c r="R4206" i="1"/>
  <c r="U4206" i="1"/>
  <c r="R637" i="1"/>
  <c r="U637" i="1"/>
  <c r="R7802" i="1"/>
  <c r="U7802" i="1"/>
  <c r="R6436" i="1"/>
  <c r="U6436" i="1"/>
  <c r="R8079" i="1"/>
  <c r="U8079" i="1"/>
  <c r="R11019" i="1"/>
  <c r="U11019" i="1"/>
  <c r="R5255" i="1"/>
  <c r="U5255" i="1"/>
  <c r="R252" i="1"/>
  <c r="U252" i="1"/>
  <c r="R9791" i="1"/>
  <c r="U9791" i="1"/>
  <c r="R8790" i="1"/>
  <c r="U8790" i="1"/>
  <c r="R5432" i="1"/>
  <c r="U5432" i="1"/>
  <c r="R3014" i="1"/>
  <c r="U3014" i="1"/>
  <c r="R139" i="1"/>
  <c r="R3714" i="1"/>
  <c r="U3714" i="1"/>
  <c r="R8174" i="1"/>
  <c r="U8174" i="1"/>
  <c r="R8962" i="1"/>
  <c r="U8962" i="1"/>
  <c r="R5312" i="1"/>
  <c r="U5312" i="1"/>
  <c r="R1612" i="1"/>
  <c r="U1612" i="1"/>
  <c r="R6139" i="1"/>
  <c r="U6139" i="1"/>
  <c r="R10577" i="1"/>
  <c r="U10577" i="1"/>
  <c r="R3176" i="1"/>
  <c r="U3176" i="1"/>
  <c r="R7650" i="1"/>
  <c r="U7650" i="1"/>
  <c r="R11" i="1"/>
  <c r="U11" i="1"/>
  <c r="R3609" i="1"/>
  <c r="U3609" i="1"/>
  <c r="R5143" i="1"/>
  <c r="U5143" i="1"/>
  <c r="R685" i="1"/>
  <c r="U685" i="1"/>
  <c r="R5084" i="1"/>
  <c r="U5084" i="1"/>
  <c r="R4275" i="1"/>
  <c r="U4275" i="1"/>
  <c r="R234" i="1"/>
  <c r="U234" i="1"/>
  <c r="R10154" i="1"/>
  <c r="U10154" i="1"/>
  <c r="R4432" i="1"/>
  <c r="U4432" i="1"/>
  <c r="R1388" i="1"/>
  <c r="U1388" i="1"/>
  <c r="R7762" i="1"/>
  <c r="R5226" i="1"/>
  <c r="U5226" i="1"/>
  <c r="R7087" i="1"/>
  <c r="U7087" i="1"/>
  <c r="R253" i="1"/>
  <c r="U253" i="1"/>
  <c r="R10623" i="1"/>
  <c r="U10623" i="1"/>
  <c r="R1348" i="1"/>
  <c r="U1348" i="1"/>
  <c r="R8514" i="1"/>
  <c r="U8514" i="1"/>
  <c r="R3888" i="1"/>
  <c r="U3888" i="1"/>
  <c r="R521" i="1"/>
  <c r="U521" i="1"/>
  <c r="R7150" i="1"/>
  <c r="U7150" i="1"/>
  <c r="R9572" i="1"/>
  <c r="U9572" i="1"/>
  <c r="R3616" i="1"/>
  <c r="U3616" i="1"/>
  <c r="R809" i="1"/>
  <c r="U809" i="1"/>
  <c r="R10185" i="1"/>
  <c r="U10185" i="1"/>
  <c r="R8902" i="1"/>
  <c r="U8902" i="1"/>
  <c r="R8389" i="1"/>
  <c r="U8389" i="1"/>
  <c r="R7576" i="1"/>
  <c r="U7576" i="1"/>
  <c r="R2084" i="1"/>
  <c r="U2084" i="1"/>
  <c r="R10797" i="1"/>
  <c r="U10797" i="1"/>
  <c r="R5869" i="1"/>
  <c r="U5869" i="1"/>
  <c r="R6156" i="1"/>
  <c r="R8260" i="1"/>
  <c r="U8260" i="1"/>
  <c r="R3881" i="1"/>
  <c r="U3881" i="1"/>
  <c r="R9521" i="1"/>
  <c r="U9521" i="1"/>
  <c r="R8340" i="1"/>
  <c r="U8340" i="1"/>
  <c r="R9339" i="1"/>
  <c r="U9339" i="1"/>
  <c r="R4798" i="1"/>
  <c r="U4798" i="1"/>
  <c r="R10841" i="1"/>
  <c r="U10841" i="1"/>
  <c r="R3239" i="1"/>
  <c r="U3239" i="1"/>
  <c r="R4229" i="1"/>
  <c r="U4229" i="1"/>
  <c r="R4788" i="1"/>
  <c r="U4788" i="1"/>
  <c r="R8011" i="1"/>
  <c r="U8011" i="1"/>
  <c r="R1228" i="1"/>
  <c r="U1228" i="1"/>
  <c r="R8446" i="1"/>
  <c r="U8446" i="1"/>
  <c r="R5331" i="1"/>
  <c r="U5331" i="1"/>
  <c r="R1009" i="1"/>
  <c r="U1009" i="1"/>
  <c r="R5642" i="1"/>
  <c r="U5642" i="1"/>
  <c r="R9109" i="1"/>
  <c r="U9109" i="1"/>
  <c r="R5263" i="1"/>
  <c r="U5263" i="1"/>
  <c r="R8736" i="1"/>
  <c r="U8736" i="1"/>
  <c r="R2960" i="1"/>
  <c r="U2960" i="1"/>
  <c r="R4587" i="1"/>
  <c r="U4587" i="1"/>
  <c r="R7208" i="1"/>
  <c r="U7208" i="1"/>
  <c r="R5287" i="1"/>
  <c r="U5287" i="1"/>
  <c r="R8638" i="1"/>
  <c r="U8638" i="1"/>
  <c r="R9945" i="1"/>
  <c r="U9945" i="1"/>
  <c r="R4718" i="1"/>
  <c r="U4718" i="1"/>
  <c r="R5166" i="1"/>
  <c r="U5166" i="1"/>
  <c r="R6529" i="1"/>
  <c r="U6529" i="1"/>
  <c r="R3477" i="1"/>
  <c r="U3477" i="1"/>
  <c r="R10925" i="1"/>
  <c r="U10925" i="1"/>
  <c r="R2027" i="1"/>
  <c r="U2027" i="1"/>
  <c r="R6485" i="1"/>
  <c r="U6485" i="1"/>
  <c r="R2769" i="1"/>
  <c r="U2769" i="1"/>
  <c r="R9024" i="1"/>
  <c r="U9024" i="1"/>
  <c r="R6186" i="1"/>
  <c r="U6186" i="1"/>
  <c r="R4372" i="1"/>
  <c r="U4372" i="1"/>
  <c r="R4900" i="1"/>
  <c r="U4900" i="1"/>
  <c r="R4369" i="1"/>
  <c r="U4369" i="1"/>
  <c r="R346" i="1"/>
  <c r="U346" i="1"/>
  <c r="R9266" i="1"/>
  <c r="U9266" i="1"/>
  <c r="R4087" i="1"/>
  <c r="U4087" i="1"/>
  <c r="R507" i="1"/>
  <c r="U507" i="1"/>
  <c r="R7909" i="1"/>
  <c r="U7909" i="1"/>
  <c r="R6598" i="1"/>
  <c r="U6598" i="1"/>
  <c r="R3429" i="1"/>
  <c r="U3429" i="1"/>
  <c r="R7607" i="1"/>
  <c r="U7607" i="1"/>
  <c r="R7528" i="1"/>
  <c r="U7528" i="1"/>
  <c r="R8900" i="1"/>
  <c r="U8900" i="1"/>
  <c r="R1344" i="1"/>
  <c r="U1344" i="1"/>
  <c r="R7749" i="1"/>
  <c r="U7749" i="1"/>
  <c r="R4686" i="1"/>
  <c r="U4686" i="1"/>
  <c r="R5860" i="1"/>
  <c r="U5860" i="1"/>
  <c r="R3884" i="1"/>
  <c r="U3884" i="1"/>
  <c r="R8073" i="1"/>
  <c r="U8073" i="1"/>
  <c r="R2721" i="1"/>
  <c r="U2721" i="1"/>
  <c r="R7100" i="1"/>
  <c r="U7100" i="1"/>
  <c r="R10085" i="1"/>
  <c r="U10085" i="1"/>
  <c r="R5827" i="1"/>
  <c r="U5827" i="1"/>
  <c r="R8607" i="1"/>
  <c r="U8607" i="1"/>
  <c r="R7688" i="1"/>
  <c r="R4640" i="1"/>
  <c r="U4640" i="1"/>
  <c r="R5265" i="1"/>
  <c r="U5265" i="1"/>
  <c r="R6533" i="1"/>
  <c r="U6533" i="1"/>
  <c r="R9789" i="1"/>
  <c r="U9789" i="1"/>
  <c r="R9841" i="1"/>
  <c r="U9841" i="1"/>
  <c r="R5428" i="1"/>
  <c r="U5428" i="1"/>
  <c r="R5577" i="1"/>
  <c r="U5577" i="1"/>
  <c r="R6068" i="1"/>
  <c r="U6068" i="1"/>
  <c r="R7060" i="1"/>
  <c r="U7060" i="1"/>
  <c r="R50" i="1"/>
  <c r="U50" i="1"/>
  <c r="R6482" i="1"/>
  <c r="U6482" i="1"/>
  <c r="R9250" i="1"/>
  <c r="U9250" i="1"/>
  <c r="R9204" i="1"/>
  <c r="U9204" i="1"/>
  <c r="R33" i="1"/>
  <c r="U33" i="1"/>
  <c r="R2062" i="1"/>
  <c r="U2062" i="1"/>
  <c r="R3842" i="1"/>
  <c r="U3842" i="1"/>
  <c r="R2800" i="1"/>
  <c r="U2800" i="1"/>
  <c r="R1931" i="1"/>
  <c r="U1931" i="1"/>
  <c r="R5513" i="1"/>
  <c r="U5513" i="1"/>
  <c r="R9911" i="1"/>
  <c r="U9911" i="1"/>
  <c r="R8167" i="1"/>
  <c r="U8167" i="1"/>
  <c r="R1337" i="1"/>
  <c r="U1337" i="1"/>
  <c r="R6223" i="1"/>
  <c r="U6223" i="1"/>
  <c r="R211" i="1"/>
  <c r="U211" i="1"/>
  <c r="R4106" i="1"/>
  <c r="U4106" i="1"/>
  <c r="R6834" i="1"/>
  <c r="U6834" i="1"/>
  <c r="R8012" i="1"/>
  <c r="U8012" i="1"/>
  <c r="R7356" i="1"/>
  <c r="U7356" i="1"/>
  <c r="R9224" i="1"/>
  <c r="U9224" i="1"/>
  <c r="R8509" i="1"/>
  <c r="U8509" i="1"/>
  <c r="R4089" i="1"/>
  <c r="U4089" i="1"/>
  <c r="R5928" i="1"/>
  <c r="U5928" i="1"/>
  <c r="R8826" i="1"/>
  <c r="U8826" i="1"/>
  <c r="R5231" i="1"/>
  <c r="U5231" i="1"/>
  <c r="R3351" i="1"/>
  <c r="U3351" i="1"/>
  <c r="R4659" i="1"/>
  <c r="U4659" i="1"/>
  <c r="R10854" i="1"/>
  <c r="U10854" i="1"/>
  <c r="R7061" i="1"/>
  <c r="U7061" i="1"/>
  <c r="R3168" i="1"/>
  <c r="U3168" i="1"/>
  <c r="R248" i="1"/>
  <c r="U248" i="1"/>
  <c r="R10659" i="1"/>
  <c r="U10659" i="1"/>
  <c r="R9067" i="1"/>
  <c r="U9067" i="1"/>
  <c r="R3540" i="1"/>
  <c r="U3540" i="1"/>
  <c r="R713" i="1"/>
  <c r="U713" i="1"/>
  <c r="R5857" i="1"/>
  <c r="U5857" i="1"/>
  <c r="R10855" i="1"/>
  <c r="U10855" i="1"/>
  <c r="R2348" i="1"/>
  <c r="U2348" i="1"/>
  <c r="R1732" i="1"/>
  <c r="U1732" i="1"/>
  <c r="R9570" i="1"/>
  <c r="U9570" i="1"/>
  <c r="R6150" i="1"/>
  <c r="U6150" i="1"/>
  <c r="R9447" i="1"/>
  <c r="U9447" i="1"/>
  <c r="R3021" i="1"/>
  <c r="U3021" i="1"/>
  <c r="R1933" i="1"/>
  <c r="U1933" i="1"/>
  <c r="R9933" i="1"/>
  <c r="U9933" i="1"/>
  <c r="R9196" i="1"/>
  <c r="U9196" i="1"/>
  <c r="R7083" i="1"/>
  <c r="U7083" i="1"/>
  <c r="R4078" i="1"/>
  <c r="U4078" i="1"/>
  <c r="R1699" i="1"/>
  <c r="U1699" i="1"/>
  <c r="R6820" i="1"/>
  <c r="U6820" i="1"/>
  <c r="R5861" i="1"/>
  <c r="U5861" i="1"/>
  <c r="R4783" i="1"/>
  <c r="U4783" i="1"/>
  <c r="R5658" i="1"/>
  <c r="U5658" i="1"/>
  <c r="R2618" i="1"/>
  <c r="U2618" i="1"/>
  <c r="R1681" i="1"/>
  <c r="R5014" i="1"/>
  <c r="U5014" i="1"/>
  <c r="R4606" i="1"/>
  <c r="U4606" i="1"/>
  <c r="R3049" i="1"/>
  <c r="U3049" i="1"/>
  <c r="R1591" i="1"/>
  <c r="R9876" i="1"/>
  <c r="U9876" i="1"/>
  <c r="R5286" i="1"/>
  <c r="U5286" i="1"/>
  <c r="R412" i="1"/>
  <c r="U412" i="1"/>
  <c r="R5221" i="1"/>
  <c r="U5221" i="1"/>
  <c r="R2707" i="1"/>
  <c r="U2707" i="1"/>
  <c r="R2650" i="1"/>
  <c r="U2650" i="1"/>
  <c r="R11024" i="1"/>
  <c r="U11024" i="1"/>
  <c r="R9269" i="1"/>
  <c r="U9269" i="1"/>
  <c r="R613" i="1"/>
  <c r="U613" i="1"/>
  <c r="R4287" i="1"/>
  <c r="U4287" i="1"/>
  <c r="R10970" i="1"/>
  <c r="U10970" i="1"/>
  <c r="R9618" i="1"/>
  <c r="U9618" i="1"/>
  <c r="R8637" i="1"/>
  <c r="U8637" i="1"/>
  <c r="R2831" i="1"/>
  <c r="U2831" i="1"/>
  <c r="R8758" i="1"/>
  <c r="U8758" i="1"/>
  <c r="R9359" i="1"/>
  <c r="U9359" i="1"/>
  <c r="R1891" i="1"/>
  <c r="U1891" i="1"/>
  <c r="R7861" i="1"/>
  <c r="U7861" i="1"/>
  <c r="R10271" i="1"/>
  <c r="U10271" i="1"/>
  <c r="R8576" i="1"/>
  <c r="U8576" i="1"/>
  <c r="R2616" i="1"/>
  <c r="U2616" i="1"/>
  <c r="R2981" i="1"/>
  <c r="U2981" i="1"/>
  <c r="R6753" i="1"/>
  <c r="R3202" i="1"/>
  <c r="R1299" i="1"/>
  <c r="U1299" i="1"/>
  <c r="R7158" i="1"/>
  <c r="U7158" i="1"/>
  <c r="R1958" i="1"/>
  <c r="U1958" i="1"/>
  <c r="R872" i="1"/>
  <c r="R5178" i="1"/>
  <c r="U5178" i="1"/>
  <c r="R3952" i="1"/>
  <c r="U3952" i="1"/>
  <c r="R7113" i="1"/>
  <c r="U7113" i="1"/>
  <c r="R1158" i="1"/>
  <c r="U1158" i="1"/>
  <c r="R2873" i="1"/>
  <c r="U2873" i="1"/>
  <c r="R278" i="1"/>
  <c r="U278" i="1"/>
  <c r="R2144" i="1"/>
  <c r="U2144" i="1"/>
  <c r="R5349" i="1"/>
  <c r="U5349" i="1"/>
  <c r="R3819" i="1"/>
  <c r="U3819" i="1"/>
  <c r="R1045" i="1"/>
  <c r="U1045" i="1"/>
  <c r="R7481" i="1"/>
  <c r="U7481" i="1"/>
  <c r="R6245" i="1"/>
  <c r="U6245" i="1"/>
  <c r="R8066" i="1"/>
  <c r="U8066" i="1"/>
  <c r="R6931" i="1"/>
  <c r="U6931" i="1"/>
  <c r="R6887" i="1"/>
  <c r="U6887" i="1"/>
  <c r="R8194" i="1"/>
  <c r="U8194" i="1"/>
  <c r="R3758" i="1"/>
  <c r="U3758" i="1"/>
  <c r="R2354" i="1"/>
  <c r="U2354" i="1"/>
  <c r="R2252" i="1"/>
  <c r="U2252" i="1"/>
  <c r="R10375" i="1"/>
  <c r="U10375" i="1"/>
  <c r="R10177" i="1"/>
  <c r="U10177" i="1"/>
  <c r="R4585" i="1"/>
  <c r="U4585" i="1"/>
  <c r="R5663" i="1"/>
  <c r="U5663" i="1"/>
  <c r="R4978" i="1"/>
  <c r="U4978" i="1"/>
  <c r="R5347" i="1"/>
  <c r="U5347" i="1"/>
  <c r="R3557" i="1"/>
  <c r="U3557" i="1"/>
  <c r="R8721" i="1"/>
  <c r="U8721" i="1"/>
  <c r="R6094" i="1"/>
  <c r="U6094" i="1"/>
  <c r="R7239" i="1"/>
  <c r="U7239" i="1"/>
  <c r="R9058" i="1"/>
  <c r="U9058" i="1"/>
  <c r="R339" i="1"/>
  <c r="U339" i="1"/>
  <c r="R4728" i="1"/>
  <c r="U4728" i="1"/>
  <c r="R6138" i="1"/>
  <c r="U6138" i="1"/>
  <c r="R4756" i="1"/>
  <c r="U4756" i="1"/>
  <c r="R2667" i="1"/>
  <c r="U2667" i="1"/>
  <c r="R8444" i="1"/>
  <c r="U8444" i="1"/>
  <c r="R5030" i="1"/>
  <c r="U5030" i="1"/>
  <c r="R6659" i="1"/>
  <c r="U6659" i="1"/>
  <c r="R7260" i="1"/>
  <c r="U7260" i="1"/>
  <c r="R300" i="1"/>
  <c r="U300" i="1"/>
  <c r="R9557" i="1"/>
  <c r="U9557" i="1"/>
  <c r="R4844" i="1"/>
  <c r="U4844" i="1"/>
  <c r="R1929" i="1"/>
  <c r="U1929" i="1"/>
  <c r="R1809" i="1"/>
  <c r="U1809" i="1"/>
  <c r="R3038" i="1"/>
  <c r="U3038" i="1"/>
  <c r="R4880" i="1"/>
  <c r="U4880" i="1"/>
  <c r="R7711" i="1"/>
  <c r="U7711" i="1"/>
  <c r="R9722" i="1"/>
  <c r="U9722" i="1"/>
  <c r="R3433" i="1"/>
  <c r="U3433" i="1"/>
  <c r="R7874" i="1"/>
  <c r="U7874" i="1"/>
  <c r="R7540" i="1"/>
  <c r="U7540" i="1"/>
  <c r="R824" i="1"/>
  <c r="U824" i="1"/>
  <c r="R8345" i="1"/>
  <c r="U8345" i="1"/>
  <c r="R2451" i="1"/>
  <c r="U2451" i="1"/>
  <c r="R2482" i="1"/>
  <c r="U2482" i="1"/>
  <c r="R2425" i="1"/>
  <c r="U2425" i="1"/>
  <c r="R5357" i="1"/>
  <c r="U5357" i="1"/>
  <c r="R9745" i="1"/>
  <c r="U9745" i="1"/>
  <c r="R3634" i="1"/>
  <c r="U3634" i="1"/>
  <c r="R4852" i="1"/>
  <c r="R1249" i="1"/>
  <c r="U1249" i="1"/>
  <c r="R443" i="1"/>
  <c r="U443" i="1"/>
  <c r="R6381" i="1"/>
  <c r="U6381" i="1"/>
  <c r="R4370" i="1"/>
  <c r="U4370" i="1"/>
  <c r="R9008" i="1"/>
  <c r="U9008" i="1"/>
  <c r="R7952" i="1"/>
  <c r="U7952" i="1"/>
  <c r="R1330" i="1"/>
  <c r="U1330" i="1"/>
  <c r="R1074" i="1"/>
  <c r="U1074" i="1"/>
  <c r="R10345" i="1"/>
  <c r="U10345" i="1"/>
  <c r="R2990" i="1"/>
  <c r="U2990" i="1"/>
  <c r="R3681" i="1"/>
  <c r="U3681" i="1"/>
  <c r="R932" i="1"/>
  <c r="U932" i="1"/>
  <c r="R955" i="1"/>
  <c r="U955" i="1"/>
  <c r="R4158" i="1"/>
  <c r="U4158" i="1"/>
  <c r="R10374" i="1"/>
  <c r="U10374" i="1"/>
  <c r="R10488" i="1"/>
  <c r="R10827" i="1"/>
  <c r="U10827" i="1"/>
  <c r="R9882" i="1"/>
  <c r="U9882" i="1"/>
  <c r="R2819" i="1"/>
  <c r="U2819" i="1"/>
  <c r="R7764" i="1"/>
  <c r="U7764" i="1"/>
  <c r="R4256" i="1"/>
  <c r="U4256" i="1"/>
  <c r="R7506" i="1"/>
  <c r="U7506" i="1"/>
  <c r="R7310" i="1"/>
  <c r="U7310" i="1"/>
  <c r="R915" i="1"/>
  <c r="U915" i="1"/>
  <c r="R10581" i="1"/>
  <c r="U10581" i="1"/>
  <c r="R7355" i="1"/>
  <c r="U7355" i="1"/>
  <c r="R8008" i="1"/>
  <c r="U8008" i="1"/>
  <c r="R4453" i="1"/>
  <c r="R4853" i="1"/>
  <c r="U4853" i="1"/>
  <c r="R10373" i="1"/>
  <c r="U10373" i="1"/>
  <c r="R11040" i="1"/>
  <c r="U11040" i="1"/>
  <c r="R8358" i="1"/>
  <c r="U8358" i="1"/>
  <c r="R594" i="1"/>
  <c r="U594" i="1"/>
  <c r="R1125" i="1"/>
  <c r="U1125" i="1"/>
  <c r="R6962" i="1"/>
  <c r="U6962" i="1"/>
  <c r="R8017" i="1"/>
  <c r="U8017" i="1"/>
  <c r="R4367" i="1"/>
  <c r="U4367" i="1"/>
  <c r="R2087" i="1"/>
  <c r="U2087" i="1"/>
  <c r="R6062" i="1"/>
  <c r="U6062" i="1"/>
  <c r="R3472" i="1"/>
  <c r="U3472" i="1"/>
  <c r="R439" i="1"/>
  <c r="U439" i="1"/>
  <c r="R10843" i="1"/>
  <c r="U10843" i="1"/>
  <c r="R2644" i="1"/>
  <c r="U2644" i="1"/>
  <c r="R3444" i="1"/>
  <c r="U3444" i="1"/>
  <c r="R8972" i="1"/>
  <c r="U8972" i="1"/>
  <c r="R1890" i="1"/>
  <c r="U1890" i="1"/>
  <c r="R8578" i="1"/>
  <c r="U8578" i="1"/>
  <c r="R7587" i="1"/>
  <c r="U7587" i="1"/>
  <c r="R10719" i="1"/>
  <c r="U10719" i="1"/>
  <c r="R581" i="1"/>
  <c r="U581" i="1"/>
  <c r="R11056" i="1"/>
  <c r="R2958" i="1"/>
  <c r="U2958" i="1"/>
  <c r="R9994" i="1"/>
  <c r="U9994" i="1"/>
  <c r="R8770" i="1"/>
  <c r="U8770" i="1"/>
  <c r="R7430" i="1"/>
  <c r="U7430" i="1"/>
  <c r="R3089" i="1"/>
  <c r="R7183" i="1"/>
  <c r="U7183" i="1"/>
  <c r="R5543" i="1"/>
  <c r="U5543" i="1"/>
  <c r="R1639" i="1"/>
  <c r="U1639" i="1"/>
  <c r="R4632" i="1"/>
  <c r="U4632" i="1"/>
  <c r="R10531" i="1"/>
  <c r="U10531" i="1"/>
  <c r="R1548" i="1"/>
  <c r="U1548" i="1"/>
  <c r="R4123" i="1"/>
  <c r="U4123" i="1"/>
  <c r="R1726" i="1"/>
  <c r="R5223" i="1"/>
  <c r="U5223" i="1"/>
  <c r="R9074" i="1"/>
  <c r="U9074" i="1"/>
  <c r="R10729" i="1"/>
  <c r="U10729" i="1"/>
  <c r="R5491" i="1"/>
  <c r="U5491" i="1"/>
  <c r="R10037" i="1"/>
  <c r="U10037" i="1"/>
  <c r="R6259" i="1"/>
  <c r="U6259" i="1"/>
  <c r="R1562" i="1"/>
  <c r="U1562" i="1"/>
  <c r="R9326" i="1"/>
  <c r="U9326" i="1"/>
  <c r="R3741" i="1"/>
  <c r="U3741" i="1"/>
  <c r="R5452" i="1"/>
  <c r="U5452" i="1"/>
  <c r="R9086" i="1"/>
  <c r="U9086" i="1"/>
  <c r="R1129" i="1"/>
  <c r="U1129" i="1"/>
  <c r="R4149" i="1"/>
  <c r="U4149" i="1"/>
  <c r="R4003" i="1"/>
  <c r="U4003" i="1"/>
  <c r="R1362" i="1"/>
  <c r="U1362" i="1"/>
  <c r="R4054" i="1"/>
  <c r="R2794" i="1"/>
  <c r="U2794" i="1"/>
  <c r="R10014" i="1"/>
  <c r="U10014" i="1"/>
  <c r="R2489" i="1"/>
  <c r="U2489" i="1"/>
  <c r="R4641" i="1"/>
  <c r="U4641" i="1"/>
  <c r="R7433" i="1"/>
  <c r="U7433" i="1"/>
  <c r="R9831" i="1"/>
  <c r="U9831" i="1"/>
  <c r="R1550" i="1"/>
  <c r="U1550" i="1"/>
  <c r="R3040" i="1"/>
  <c r="U3040" i="1"/>
  <c r="R10440" i="1"/>
  <c r="U10440" i="1"/>
  <c r="R5130" i="1"/>
  <c r="U5130" i="1"/>
  <c r="R3671" i="1"/>
  <c r="U3671" i="1"/>
  <c r="R7172" i="1"/>
  <c r="U7172" i="1"/>
  <c r="R5351" i="1"/>
  <c r="U5351" i="1"/>
  <c r="R5396" i="1"/>
  <c r="U5396" i="1"/>
  <c r="R4595" i="1"/>
  <c r="U4595" i="1"/>
  <c r="R6414" i="1"/>
  <c r="U6414" i="1"/>
  <c r="R9926" i="1"/>
  <c r="U9926" i="1"/>
  <c r="R6486" i="1"/>
  <c r="U6486" i="1"/>
  <c r="R10831" i="1"/>
  <c r="U10831" i="1"/>
  <c r="R7210" i="1"/>
  <c r="U7210" i="1"/>
  <c r="R7095" i="1"/>
  <c r="U7095" i="1"/>
  <c r="R8746" i="1"/>
  <c r="U8746" i="1"/>
  <c r="R741" i="1"/>
  <c r="U741" i="1"/>
  <c r="R7542" i="1"/>
  <c r="U7542" i="1"/>
  <c r="R4047" i="1"/>
  <c r="U4047" i="1"/>
  <c r="R9842" i="1"/>
  <c r="U9842" i="1"/>
  <c r="R5193" i="1"/>
  <c r="U5193" i="1"/>
  <c r="R5054" i="1"/>
  <c r="R4956" i="1"/>
  <c r="U4956" i="1"/>
  <c r="R7488" i="1"/>
  <c r="U7488" i="1"/>
  <c r="R3003" i="1"/>
  <c r="U3003" i="1"/>
  <c r="R8846" i="1"/>
  <c r="U8846" i="1"/>
  <c r="R3375" i="1"/>
  <c r="U3375" i="1"/>
  <c r="R4802" i="1"/>
  <c r="U4802" i="1"/>
  <c r="R3384" i="1"/>
  <c r="U3384" i="1"/>
  <c r="R7620" i="1"/>
  <c r="U7620" i="1"/>
  <c r="R4048" i="1"/>
  <c r="U4048" i="1"/>
  <c r="R7732" i="1"/>
  <c r="U7732" i="1"/>
  <c r="R2135" i="1"/>
  <c r="U2135" i="1"/>
  <c r="R607" i="1"/>
  <c r="R3825" i="1"/>
  <c r="U3825" i="1"/>
  <c r="R10156" i="1"/>
  <c r="U10156" i="1"/>
  <c r="R5891" i="1"/>
  <c r="U5891" i="1"/>
  <c r="R10189" i="1"/>
  <c r="U10189" i="1"/>
  <c r="R5693" i="1"/>
  <c r="U5693" i="1"/>
  <c r="R10234" i="1"/>
  <c r="U10234" i="1"/>
  <c r="R6751" i="1"/>
  <c r="U6751" i="1"/>
  <c r="R2954" i="1"/>
  <c r="U2954" i="1"/>
  <c r="R2249" i="1"/>
  <c r="U2249" i="1"/>
  <c r="R6158" i="1"/>
  <c r="U6158" i="1"/>
  <c r="R796" i="1"/>
  <c r="U796" i="1"/>
  <c r="R5765" i="1"/>
  <c r="U5765" i="1"/>
  <c r="R7592" i="1"/>
  <c r="U7592" i="1"/>
  <c r="R3193" i="1"/>
  <c r="U3193" i="1"/>
  <c r="R9225" i="1"/>
  <c r="U9225" i="1"/>
  <c r="R3112" i="1"/>
  <c r="R5368" i="1"/>
  <c r="U5368" i="1"/>
  <c r="R6972" i="1"/>
  <c r="U6972" i="1"/>
  <c r="R4542" i="1"/>
  <c r="U4542" i="1"/>
  <c r="R8693" i="1"/>
  <c r="U8693" i="1"/>
  <c r="R4056" i="1"/>
  <c r="U4056" i="1"/>
  <c r="R5608" i="1"/>
  <c r="U5608" i="1"/>
  <c r="R1439" i="1"/>
  <c r="U1439" i="1"/>
  <c r="R5773" i="1"/>
  <c r="U5773" i="1"/>
  <c r="R523" i="1"/>
  <c r="U523" i="1"/>
  <c r="R9719" i="1"/>
  <c r="U9719" i="1"/>
  <c r="R5915" i="1"/>
  <c r="U5915" i="1"/>
  <c r="R4423" i="1"/>
  <c r="U4423" i="1"/>
  <c r="R8224" i="1"/>
  <c r="U8224" i="1"/>
  <c r="R7153" i="1"/>
  <c r="U7153" i="1"/>
  <c r="R5425" i="1"/>
  <c r="U5425" i="1"/>
  <c r="R4146" i="1"/>
  <c r="U4146" i="1"/>
  <c r="R8053" i="1"/>
  <c r="U8053" i="1"/>
  <c r="R3342" i="1"/>
  <c r="U3342" i="1"/>
  <c r="R10816" i="1"/>
  <c r="U10816" i="1"/>
  <c r="R6819" i="1"/>
  <c r="U6819" i="1"/>
  <c r="R1819" i="1"/>
  <c r="U1819" i="1"/>
  <c r="R9102" i="1"/>
  <c r="U9102" i="1"/>
  <c r="R67" i="1"/>
  <c r="U67" i="1"/>
  <c r="R1305" i="1"/>
  <c r="U1305" i="1"/>
  <c r="R4892" i="1"/>
  <c r="U4892" i="1"/>
  <c r="R1280" i="1"/>
  <c r="U1280" i="1"/>
  <c r="R8439" i="1"/>
  <c r="U8439" i="1"/>
  <c r="R3000" i="1"/>
  <c r="U3000" i="1"/>
  <c r="R52" i="1"/>
  <c r="U52" i="1"/>
  <c r="R6557" i="1"/>
  <c r="U6557" i="1"/>
  <c r="R3779" i="1"/>
  <c r="U3779" i="1"/>
  <c r="R9295" i="1"/>
  <c r="U9295" i="1"/>
  <c r="R7483" i="1"/>
  <c r="U7483" i="1"/>
  <c r="R10626" i="1"/>
  <c r="U10626" i="1"/>
  <c r="R6286" i="1"/>
  <c r="U6286" i="1"/>
  <c r="R3262" i="1"/>
  <c r="U3262" i="1"/>
  <c r="R10910" i="1"/>
  <c r="U10910" i="1"/>
  <c r="R9070" i="1"/>
  <c r="U9070" i="1"/>
  <c r="R1857" i="1"/>
  <c r="U1857" i="1"/>
  <c r="R4563" i="1"/>
  <c r="R3152" i="1"/>
  <c r="U3152" i="1"/>
  <c r="R3399" i="1"/>
  <c r="U3399" i="1"/>
  <c r="R3101" i="1"/>
  <c r="U3101" i="1"/>
  <c r="R1981" i="1"/>
  <c r="U1981" i="1"/>
  <c r="R2720" i="1"/>
  <c r="U2720" i="1"/>
  <c r="R5635" i="1"/>
  <c r="U5635" i="1"/>
  <c r="R5613" i="1"/>
  <c r="U5613" i="1"/>
  <c r="R10887" i="1"/>
  <c r="R7096" i="1"/>
  <c r="U7096" i="1"/>
  <c r="R4670" i="1"/>
  <c r="U4670" i="1"/>
  <c r="R8645" i="1"/>
  <c r="U8645" i="1"/>
  <c r="R9092" i="1"/>
  <c r="U9092" i="1"/>
  <c r="R2830" i="1"/>
  <c r="U2830" i="1"/>
  <c r="R8877" i="1"/>
  <c r="U8877" i="1"/>
  <c r="R7003" i="1"/>
  <c r="U7003" i="1"/>
  <c r="R2370" i="1"/>
  <c r="U2370" i="1"/>
  <c r="R11006" i="1"/>
  <c r="U11006" i="1"/>
  <c r="R5978" i="1"/>
  <c r="U5978" i="1"/>
  <c r="R2053" i="1"/>
  <c r="U2053" i="1"/>
  <c r="R7589" i="1"/>
  <c r="U7589" i="1"/>
  <c r="R10389" i="1"/>
  <c r="U10389" i="1"/>
  <c r="R8570" i="1"/>
  <c r="U8570" i="1"/>
  <c r="R9069" i="1"/>
  <c r="U9069" i="1"/>
  <c r="R9769" i="1"/>
  <c r="U9769" i="1"/>
  <c r="R1206" i="1"/>
  <c r="U1206" i="1"/>
  <c r="R6627" i="1"/>
  <c r="U6627" i="1"/>
  <c r="R571" i="1"/>
  <c r="U571" i="1"/>
  <c r="R6999" i="1"/>
  <c r="R9369" i="1"/>
  <c r="U9369" i="1"/>
  <c r="R4221" i="1"/>
  <c r="U4221" i="1"/>
  <c r="R8793" i="1"/>
  <c r="U8793" i="1"/>
  <c r="R3806" i="1"/>
  <c r="U3806" i="1"/>
  <c r="R2115" i="1"/>
  <c r="U2115" i="1"/>
  <c r="R8756" i="1"/>
  <c r="U8756" i="1"/>
  <c r="R8869" i="1"/>
  <c r="U8869" i="1"/>
  <c r="R155" i="1"/>
  <c r="U155" i="1"/>
  <c r="R10549" i="1"/>
  <c r="U10549" i="1"/>
  <c r="R10526" i="1"/>
  <c r="U10526" i="1"/>
  <c r="R4766" i="1"/>
  <c r="U4766" i="1"/>
  <c r="R2982" i="1"/>
  <c r="U2982" i="1"/>
  <c r="R9171" i="1"/>
  <c r="U9171" i="1"/>
  <c r="R6912" i="1"/>
  <c r="U6912" i="1"/>
  <c r="R10380" i="1"/>
  <c r="U10380" i="1"/>
  <c r="R3389" i="1"/>
  <c r="U3389" i="1"/>
  <c r="R8325" i="1"/>
  <c r="U8325" i="1"/>
  <c r="R8954" i="1"/>
  <c r="U8954" i="1"/>
  <c r="R7701" i="1"/>
  <c r="U7701" i="1"/>
  <c r="R4972" i="1"/>
  <c r="U4972" i="1"/>
  <c r="R8057" i="1"/>
  <c r="U8057" i="1"/>
  <c r="R7954" i="1"/>
  <c r="U7954" i="1"/>
  <c r="R4452" i="1"/>
  <c r="U4452" i="1"/>
  <c r="R1275" i="1"/>
  <c r="U1275" i="1"/>
  <c r="R4874" i="1"/>
  <c r="U4874" i="1"/>
  <c r="R7016" i="1"/>
  <c r="U7016" i="1"/>
  <c r="R3386" i="1"/>
  <c r="U3386" i="1"/>
  <c r="R8465" i="1"/>
  <c r="U8465" i="1"/>
  <c r="R1463" i="1"/>
  <c r="U1463" i="1"/>
  <c r="R9608" i="1"/>
  <c r="U9608" i="1"/>
  <c r="R10616" i="1"/>
  <c r="U10616" i="1"/>
  <c r="R9210" i="1"/>
  <c r="U9210" i="1"/>
  <c r="R10476" i="1"/>
  <c r="U10476" i="1"/>
  <c r="R2558" i="1"/>
  <c r="U2558" i="1"/>
  <c r="R7570" i="1"/>
  <c r="U7570" i="1"/>
  <c r="R7467" i="1"/>
  <c r="U7467" i="1"/>
  <c r="R164" i="1"/>
  <c r="U164" i="1"/>
  <c r="R1607" i="1"/>
  <c r="U1607" i="1"/>
  <c r="R1445" i="1"/>
  <c r="R7571" i="1"/>
  <c r="U7571" i="1"/>
  <c r="R10372" i="1"/>
  <c r="U10372" i="1"/>
  <c r="R8136" i="1"/>
  <c r="U8136" i="1"/>
  <c r="R717" i="1"/>
  <c r="U717" i="1"/>
  <c r="R1194" i="1"/>
  <c r="U1194" i="1"/>
  <c r="R876" i="1"/>
  <c r="U876" i="1"/>
  <c r="R7719" i="1"/>
  <c r="U7719" i="1"/>
  <c r="R4138" i="1"/>
  <c r="U4138" i="1"/>
  <c r="R9682" i="1"/>
  <c r="U9682" i="1"/>
  <c r="R6805" i="1"/>
  <c r="U6805" i="1"/>
  <c r="R6532" i="1"/>
  <c r="U6532" i="1"/>
  <c r="R7422" i="1"/>
  <c r="U7422" i="1"/>
  <c r="R1216" i="1"/>
  <c r="U1216" i="1"/>
  <c r="R4180" i="1"/>
  <c r="U4180" i="1"/>
  <c r="R224" i="1"/>
  <c r="U224" i="1"/>
  <c r="R6124" i="1"/>
  <c r="U6124" i="1"/>
  <c r="R7362" i="1"/>
  <c r="U7362" i="1"/>
  <c r="R6233" i="1"/>
  <c r="U6233" i="1"/>
  <c r="R944" i="1"/>
  <c r="U944" i="1"/>
  <c r="R10858" i="1"/>
  <c r="U10858" i="1"/>
  <c r="R194" i="1"/>
  <c r="R596" i="1"/>
  <c r="U596" i="1"/>
  <c r="R5903" i="1"/>
  <c r="U5903" i="1"/>
  <c r="R10454" i="1"/>
  <c r="U10454" i="1"/>
  <c r="R3448" i="1"/>
  <c r="U3448" i="1"/>
  <c r="R9332" i="1"/>
  <c r="U9332" i="1"/>
  <c r="R3529" i="1"/>
  <c r="U3529" i="1"/>
  <c r="R9172" i="1"/>
  <c r="U9172" i="1"/>
  <c r="R1309" i="1"/>
  <c r="U1309" i="1"/>
  <c r="R9337" i="1"/>
  <c r="U9337" i="1"/>
  <c r="R8153" i="1"/>
  <c r="U8153" i="1"/>
  <c r="R4986" i="1"/>
  <c r="U4986" i="1"/>
  <c r="R10707" i="1"/>
  <c r="U10707" i="1"/>
  <c r="R7112" i="1"/>
  <c r="U7112" i="1"/>
  <c r="R893" i="1"/>
  <c r="U893" i="1"/>
  <c r="R6591" i="1"/>
  <c r="U6591" i="1"/>
  <c r="R4695" i="1"/>
  <c r="U4695" i="1"/>
  <c r="R5759" i="1"/>
  <c r="U5759" i="1"/>
  <c r="R122" i="1"/>
  <c r="U122" i="1"/>
  <c r="R1938" i="1"/>
  <c r="U1938" i="1"/>
  <c r="R2098" i="1"/>
  <c r="R7682" i="1"/>
  <c r="U7682" i="1"/>
  <c r="R2988" i="1"/>
  <c r="U2988" i="1"/>
  <c r="R6039" i="1"/>
  <c r="U6039" i="1"/>
  <c r="R2421" i="1"/>
  <c r="U2421" i="1"/>
  <c r="R6437" i="1"/>
  <c r="U6437" i="1"/>
  <c r="R6438" i="1"/>
  <c r="U6438" i="1"/>
  <c r="R7977" i="1"/>
  <c r="U7977" i="1"/>
  <c r="R7685" i="1"/>
  <c r="U7685" i="1"/>
  <c r="R8738" i="1"/>
  <c r="U8738" i="1"/>
  <c r="R8883" i="1"/>
  <c r="U8883" i="1"/>
  <c r="R9182" i="1"/>
  <c r="U9182" i="1"/>
  <c r="R9061" i="1"/>
  <c r="U9061" i="1"/>
  <c r="R4373" i="1"/>
  <c r="U4373" i="1"/>
  <c r="R5785" i="1"/>
  <c r="U5785" i="1"/>
  <c r="R2903" i="1"/>
  <c r="U2903" i="1"/>
  <c r="R4326" i="1"/>
  <c r="U4326" i="1"/>
  <c r="R8082" i="1"/>
  <c r="U8082" i="1"/>
  <c r="R10034" i="1"/>
  <c r="U10034" i="1"/>
  <c r="R4305" i="1"/>
  <c r="U4305" i="1"/>
  <c r="R6701" i="1"/>
  <c r="U6701" i="1"/>
  <c r="R2196" i="1"/>
  <c r="U2196" i="1"/>
  <c r="R2778" i="1"/>
  <c r="U2778" i="1"/>
  <c r="R3042" i="1"/>
  <c r="U3042" i="1"/>
  <c r="R2599" i="1"/>
  <c r="U2599" i="1"/>
  <c r="R10158" i="1"/>
  <c r="U10158" i="1"/>
  <c r="R7449" i="1"/>
  <c r="U7449" i="1"/>
  <c r="R8329" i="1"/>
  <c r="U8329" i="1"/>
  <c r="R7755" i="1"/>
  <c r="R4081" i="1"/>
  <c r="U4081" i="1"/>
  <c r="R5158" i="1"/>
  <c r="U5158" i="1"/>
  <c r="R4590" i="1"/>
  <c r="U4590" i="1"/>
  <c r="R6394" i="1"/>
  <c r="U6394" i="1"/>
  <c r="R4249" i="1"/>
  <c r="U4249" i="1"/>
  <c r="R2481" i="1"/>
  <c r="U2481" i="1"/>
  <c r="R7383" i="1"/>
  <c r="U7383" i="1"/>
  <c r="R2710" i="1"/>
  <c r="U2710" i="1"/>
  <c r="R6612" i="1"/>
  <c r="U6612" i="1"/>
  <c r="R10443" i="1"/>
  <c r="U10443" i="1"/>
  <c r="R7498" i="1"/>
  <c r="U7498" i="1"/>
  <c r="R10779" i="1"/>
  <c r="U10779" i="1"/>
  <c r="R1849" i="1"/>
  <c r="U1849" i="1"/>
  <c r="R9565" i="1"/>
  <c r="U9565" i="1"/>
  <c r="R8385" i="1"/>
  <c r="U8385" i="1"/>
  <c r="R54" i="1"/>
  <c r="U54" i="1"/>
  <c r="R2572" i="1"/>
  <c r="U2572" i="1"/>
  <c r="R6739" i="1"/>
  <c r="U6739" i="1"/>
  <c r="R10637" i="1"/>
  <c r="U10637" i="1"/>
  <c r="R10644" i="1"/>
  <c r="R6786" i="1"/>
  <c r="U6786" i="1"/>
  <c r="R1213" i="1"/>
  <c r="U1213" i="1"/>
  <c r="R8137" i="1"/>
  <c r="U8137" i="1"/>
  <c r="R4317" i="1"/>
  <c r="R799" i="1"/>
  <c r="U799" i="1"/>
  <c r="R8680" i="1"/>
  <c r="U8680" i="1"/>
  <c r="R4114" i="1"/>
  <c r="U4114" i="1"/>
  <c r="R2980" i="1"/>
  <c r="U2980" i="1"/>
  <c r="R7137" i="1"/>
  <c r="U7137" i="1"/>
  <c r="R3393" i="1"/>
  <c r="U3393" i="1"/>
  <c r="R1163" i="1"/>
  <c r="U1163" i="1"/>
  <c r="R6346" i="1"/>
  <c r="U6346" i="1"/>
  <c r="R1412" i="1"/>
  <c r="U1412" i="1"/>
  <c r="R5547" i="1"/>
  <c r="U5547" i="1"/>
  <c r="R9523" i="1"/>
  <c r="U9523" i="1"/>
  <c r="R4898" i="1"/>
  <c r="U4898" i="1"/>
  <c r="R6422" i="1"/>
  <c r="U6422" i="1"/>
  <c r="R4116" i="1"/>
  <c r="U4116" i="1"/>
  <c r="R9234" i="1"/>
  <c r="U9234" i="1"/>
  <c r="R879" i="1"/>
  <c r="U879" i="1"/>
  <c r="R7187" i="1"/>
  <c r="U7187" i="1"/>
  <c r="R6830" i="1"/>
  <c r="U6830" i="1"/>
  <c r="R1730" i="1"/>
  <c r="U1730" i="1"/>
  <c r="R5625" i="1"/>
  <c r="U5625" i="1"/>
  <c r="R47" i="1"/>
  <c r="U47" i="1"/>
  <c r="R1810" i="1"/>
  <c r="U1810" i="1"/>
  <c r="R8603" i="1"/>
  <c r="U8603" i="1"/>
  <c r="R7135" i="1"/>
  <c r="U7135" i="1"/>
  <c r="R8874" i="1"/>
  <c r="U8874" i="1"/>
  <c r="R4645" i="1"/>
  <c r="U4645" i="1"/>
  <c r="R8386" i="1"/>
  <c r="U8386" i="1"/>
  <c r="R7263" i="1"/>
  <c r="U7263" i="1"/>
  <c r="R4601" i="1"/>
  <c r="U4601" i="1"/>
  <c r="R4161" i="1"/>
  <c r="U4161" i="1"/>
  <c r="R10954" i="1"/>
  <c r="U10954" i="1"/>
  <c r="R2390" i="1"/>
  <c r="R4163" i="1"/>
  <c r="U4163" i="1"/>
  <c r="R10006" i="1"/>
  <c r="U10006" i="1"/>
  <c r="R6361" i="1"/>
  <c r="U6361" i="1"/>
  <c r="R1139" i="1"/>
  <c r="U1139" i="1"/>
  <c r="R1871" i="1"/>
  <c r="U1871" i="1"/>
  <c r="R9350" i="1"/>
  <c r="U9350" i="1"/>
  <c r="R4886" i="1"/>
  <c r="U4886" i="1"/>
  <c r="R3765" i="1"/>
  <c r="R6584" i="1"/>
  <c r="U6584" i="1"/>
  <c r="R5204" i="1"/>
  <c r="U5204" i="1"/>
  <c r="R7425" i="1"/>
  <c r="U7425" i="1"/>
  <c r="R10688" i="1"/>
  <c r="U10688" i="1"/>
  <c r="R4289" i="1"/>
  <c r="U4289" i="1"/>
  <c r="R6505" i="1"/>
  <c r="U6505" i="1"/>
  <c r="R7129" i="1"/>
  <c r="U7129" i="1"/>
  <c r="R6130" i="1"/>
  <c r="U6130" i="1"/>
  <c r="R5518" i="1"/>
  <c r="U5518" i="1"/>
  <c r="R1902" i="1"/>
  <c r="U1902" i="1"/>
  <c r="R3553" i="1"/>
  <c r="U3553" i="1"/>
  <c r="R787" i="1"/>
  <c r="U787" i="1"/>
  <c r="R4279" i="1"/>
  <c r="U4279" i="1"/>
  <c r="R6514" i="1"/>
  <c r="U6514" i="1"/>
  <c r="R5617" i="1"/>
  <c r="U5617" i="1"/>
  <c r="R2620" i="1"/>
  <c r="R3364" i="1"/>
  <c r="U3364" i="1"/>
  <c r="R6433" i="1"/>
  <c r="U6433" i="1"/>
  <c r="R928" i="1"/>
  <c r="U928" i="1"/>
  <c r="R1501" i="1"/>
  <c r="U1501" i="1"/>
  <c r="R10414" i="1"/>
  <c r="U10414" i="1"/>
  <c r="R1237" i="1"/>
  <c r="U1237" i="1"/>
  <c r="R9654" i="1"/>
  <c r="U9654" i="1"/>
  <c r="R2610" i="1"/>
  <c r="U2610" i="1"/>
  <c r="R1892" i="1"/>
  <c r="U1892" i="1"/>
  <c r="R1149" i="1"/>
  <c r="U1149" i="1"/>
  <c r="R6872" i="1"/>
  <c r="U6872" i="1"/>
  <c r="R3362" i="1"/>
  <c r="U3362" i="1"/>
  <c r="R7670" i="1"/>
  <c r="U7670" i="1"/>
  <c r="R6443" i="1"/>
  <c r="U6443" i="1"/>
  <c r="R6618" i="1"/>
  <c r="U6618" i="1"/>
  <c r="R10517" i="1"/>
  <c r="U10517" i="1"/>
  <c r="R6140" i="1"/>
  <c r="U6140" i="1"/>
  <c r="R10109" i="1"/>
  <c r="U10109" i="1"/>
  <c r="R10131" i="1"/>
  <c r="U10131" i="1"/>
  <c r="R6781" i="1"/>
  <c r="U6781" i="1"/>
  <c r="R7307" i="1"/>
  <c r="U7307" i="1"/>
  <c r="R4604" i="1"/>
  <c r="U4604" i="1"/>
  <c r="R10249" i="1"/>
  <c r="U10249" i="1"/>
  <c r="R1942" i="1"/>
  <c r="U1942" i="1"/>
  <c r="R6768" i="1"/>
  <c r="U6768" i="1"/>
  <c r="R1004" i="1"/>
  <c r="U1004" i="1"/>
  <c r="R2570" i="1"/>
  <c r="U2570" i="1"/>
  <c r="R833" i="1"/>
  <c r="U833" i="1"/>
  <c r="R3658" i="1"/>
  <c r="U3658" i="1"/>
  <c r="R10350" i="1"/>
  <c r="U10350" i="1"/>
  <c r="R7578" i="1"/>
  <c r="U7578" i="1"/>
  <c r="R4870" i="1"/>
  <c r="U4870" i="1"/>
  <c r="R9681" i="1"/>
  <c r="U9681" i="1"/>
  <c r="R5290" i="1"/>
  <c r="U5290" i="1"/>
  <c r="R8803" i="1"/>
  <c r="U8803" i="1"/>
  <c r="R5901" i="1"/>
  <c r="U5901" i="1"/>
  <c r="R10732" i="1"/>
  <c r="U10732" i="1"/>
  <c r="R4252" i="1"/>
  <c r="U4252" i="1"/>
  <c r="R4068" i="1"/>
  <c r="U4068" i="1"/>
  <c r="R118" i="1"/>
  <c r="R6066" i="1"/>
  <c r="U6066" i="1"/>
  <c r="R66" i="1"/>
  <c r="U66" i="1"/>
  <c r="R10536" i="1"/>
  <c r="U10536" i="1"/>
  <c r="R213" i="1"/>
  <c r="U213" i="1"/>
  <c r="R6250" i="1"/>
  <c r="U6250" i="1"/>
  <c r="R8796" i="1"/>
  <c r="U8796" i="1"/>
  <c r="R3925" i="1"/>
  <c r="U3925" i="1"/>
  <c r="R700" i="1"/>
  <c r="R10463" i="1"/>
  <c r="U10463" i="1"/>
  <c r="R9154" i="1"/>
  <c r="U9154" i="1"/>
  <c r="R562" i="1"/>
  <c r="U562" i="1"/>
  <c r="R3921" i="1"/>
  <c r="U3921" i="1"/>
  <c r="R1153" i="1"/>
  <c r="U1153" i="1"/>
  <c r="R4360" i="1"/>
  <c r="U4360" i="1"/>
  <c r="R8919" i="1"/>
  <c r="U8919" i="1"/>
  <c r="R10834" i="1"/>
  <c r="U10834" i="1"/>
  <c r="R3478" i="1"/>
  <c r="U3478" i="1"/>
  <c r="R9028" i="1"/>
  <c r="U9028" i="1"/>
  <c r="R294" i="1"/>
  <c r="U294" i="1"/>
  <c r="R6897" i="1"/>
  <c r="U6897" i="1"/>
  <c r="R4755" i="1"/>
  <c r="U4755" i="1"/>
  <c r="R1910" i="1"/>
  <c r="U1910" i="1"/>
  <c r="R2692" i="1"/>
  <c r="U2692" i="1"/>
  <c r="R4979" i="1"/>
  <c r="U4979" i="1"/>
  <c r="R8523" i="1"/>
  <c r="U8523" i="1"/>
  <c r="R7069" i="1"/>
  <c r="U7069" i="1"/>
  <c r="R2185" i="1"/>
  <c r="U2185" i="1"/>
  <c r="R9119" i="1"/>
  <c r="U9119" i="1"/>
  <c r="R7770" i="1"/>
  <c r="U7770" i="1"/>
  <c r="R8096" i="1"/>
  <c r="U8096" i="1"/>
  <c r="R3197" i="1"/>
  <c r="U3197" i="1"/>
  <c r="R6643" i="1"/>
  <c r="U6643" i="1"/>
  <c r="R1187" i="1"/>
  <c r="U1187" i="1"/>
  <c r="R4027" i="1"/>
  <c r="U4027" i="1"/>
  <c r="R2642" i="1"/>
  <c r="U2642" i="1"/>
  <c r="R2854" i="1"/>
  <c r="U2854" i="1"/>
  <c r="R9768" i="1"/>
  <c r="U9768" i="1"/>
  <c r="R7010" i="1"/>
  <c r="U7010" i="1"/>
  <c r="R2364" i="1"/>
  <c r="U2364" i="1"/>
  <c r="R2806" i="1"/>
  <c r="U2806" i="1"/>
  <c r="R6035" i="1"/>
  <c r="U6035" i="1"/>
  <c r="R1751" i="1"/>
  <c r="U1751" i="1"/>
  <c r="R1321" i="1"/>
  <c r="U1321" i="1"/>
  <c r="R5730" i="1"/>
  <c r="U5730" i="1"/>
  <c r="R5630" i="1"/>
  <c r="U5630" i="1"/>
  <c r="R2101" i="1"/>
  <c r="U2101" i="1"/>
  <c r="R5786" i="1"/>
  <c r="U5786" i="1"/>
  <c r="R2597" i="1"/>
  <c r="U2597" i="1"/>
  <c r="R11104" i="1"/>
  <c r="U11104" i="1"/>
  <c r="R435" i="1"/>
  <c r="U435" i="1"/>
  <c r="R9832" i="1"/>
  <c r="U9832" i="1"/>
  <c r="R7536" i="1"/>
  <c r="U7536" i="1"/>
  <c r="R4418" i="1"/>
  <c r="U4418" i="1"/>
  <c r="R6791" i="1"/>
  <c r="U6791" i="1"/>
  <c r="R1646" i="1"/>
  <c r="U1646" i="1"/>
  <c r="R1632" i="1"/>
  <c r="R8692" i="1"/>
  <c r="U8692" i="1"/>
  <c r="R9903" i="1"/>
  <c r="U9903" i="1"/>
  <c r="R4137" i="1"/>
  <c r="U4137" i="1"/>
  <c r="R545" i="1"/>
  <c r="U545" i="1"/>
  <c r="R5612" i="1"/>
  <c r="U5612" i="1"/>
  <c r="R9353" i="1"/>
  <c r="U9353" i="1"/>
  <c r="R9666" i="1"/>
  <c r="U9666" i="1"/>
  <c r="R3716" i="1"/>
  <c r="U3716" i="1"/>
  <c r="R7559" i="1"/>
  <c r="U7559" i="1"/>
  <c r="R9311" i="1"/>
  <c r="U9311" i="1"/>
  <c r="R9146" i="1"/>
  <c r="U9146" i="1"/>
  <c r="R6949" i="1"/>
  <c r="U6949" i="1"/>
  <c r="R3812" i="1"/>
  <c r="U3812" i="1"/>
  <c r="R3158" i="1"/>
  <c r="U3158" i="1"/>
  <c r="R1553" i="1"/>
  <c r="U1553" i="1"/>
  <c r="R3272" i="1"/>
  <c r="U3272" i="1"/>
  <c r="R6748" i="1"/>
  <c r="U6748" i="1"/>
  <c r="R5548" i="1"/>
  <c r="U5548" i="1"/>
  <c r="R1716" i="1"/>
  <c r="U1716" i="1"/>
  <c r="R4191" i="1"/>
  <c r="U4191" i="1"/>
  <c r="R10983" i="1"/>
  <c r="U10983" i="1"/>
  <c r="R9081" i="1"/>
  <c r="U9081" i="1"/>
  <c r="R10172" i="1"/>
  <c r="U10172" i="1"/>
  <c r="R4202" i="1"/>
  <c r="R4998" i="1"/>
  <c r="U4998" i="1"/>
  <c r="R5292" i="1"/>
  <c r="U5292" i="1"/>
  <c r="R8938" i="1"/>
  <c r="U8938" i="1"/>
  <c r="R6370" i="1"/>
  <c r="U6370" i="1"/>
  <c r="R10743" i="1"/>
  <c r="U10743" i="1"/>
  <c r="R2426" i="1"/>
  <c r="U2426" i="1"/>
  <c r="R7522" i="1"/>
  <c r="U7522" i="1"/>
  <c r="R7179" i="1"/>
  <c r="U7179" i="1"/>
  <c r="R9647" i="1"/>
  <c r="U9647" i="1"/>
  <c r="R746" i="1"/>
  <c r="U746" i="1"/>
  <c r="R8291" i="1"/>
  <c r="U8291" i="1"/>
  <c r="R914" i="1"/>
  <c r="U914" i="1"/>
  <c r="R7329" i="1"/>
  <c r="U7329" i="1"/>
  <c r="R2162" i="1"/>
  <c r="U2162" i="1"/>
  <c r="R1197" i="1"/>
  <c r="U1197" i="1"/>
  <c r="R8108" i="1"/>
  <c r="U8108" i="1"/>
  <c r="R6122" i="1"/>
  <c r="U6122" i="1"/>
  <c r="R9323" i="1"/>
  <c r="U9323" i="1"/>
  <c r="R9509" i="1"/>
  <c r="U9509" i="1"/>
  <c r="R6928" i="1"/>
  <c r="U6928" i="1"/>
  <c r="R10295" i="1"/>
  <c r="U10295" i="1"/>
  <c r="R3626" i="1"/>
  <c r="U3626" i="1"/>
  <c r="R2288" i="1"/>
  <c r="U2288" i="1"/>
  <c r="R4443" i="1"/>
  <c r="U4443" i="1"/>
  <c r="R1046" i="1"/>
  <c r="U1046" i="1"/>
  <c r="R6116" i="1"/>
  <c r="U6116" i="1"/>
  <c r="R2021" i="1"/>
  <c r="U2021" i="1"/>
  <c r="R5389" i="1"/>
  <c r="R7843" i="1"/>
  <c r="U7843" i="1"/>
  <c r="R3914" i="1"/>
  <c r="U3914" i="1"/>
  <c r="R3133" i="1"/>
  <c r="U3133" i="1"/>
  <c r="R19" i="1"/>
  <c r="U19" i="1"/>
  <c r="R6800" i="1"/>
  <c r="U6800" i="1"/>
  <c r="R2847" i="1"/>
  <c r="U2847" i="1"/>
  <c r="R4194" i="1"/>
  <c r="U4194" i="1"/>
  <c r="R1984" i="1"/>
  <c r="U1984" i="1"/>
  <c r="R6666" i="1"/>
  <c r="U6666" i="1"/>
  <c r="R4411" i="1"/>
  <c r="U4411" i="1"/>
  <c r="R5239" i="1"/>
  <c r="U5239" i="1"/>
  <c r="R5997" i="1"/>
  <c r="U5997" i="1"/>
  <c r="R3589" i="1"/>
  <c r="U3589" i="1"/>
  <c r="R65" i="1"/>
  <c r="U65" i="1"/>
  <c r="R9554" i="1"/>
  <c r="U9554" i="1"/>
  <c r="R1288" i="1"/>
  <c r="R3630" i="1"/>
  <c r="U3630" i="1"/>
  <c r="R3621" i="1"/>
  <c r="U3621" i="1"/>
  <c r="R3114" i="1"/>
  <c r="U3114" i="1"/>
  <c r="R3175" i="1"/>
  <c r="U3175" i="1"/>
  <c r="R3727" i="1"/>
  <c r="U3727" i="1"/>
  <c r="R3550" i="1"/>
  <c r="U3550" i="1"/>
  <c r="R3516" i="1"/>
  <c r="U3516" i="1"/>
  <c r="R3711" i="1"/>
  <c r="U3711" i="1"/>
  <c r="R7368" i="1"/>
  <c r="U7368" i="1"/>
  <c r="R4152" i="1"/>
  <c r="U4152" i="1"/>
  <c r="R2566" i="1"/>
  <c r="U2566" i="1"/>
  <c r="R5532" i="1"/>
  <c r="U5532" i="1"/>
  <c r="R4945" i="1"/>
  <c r="U4945" i="1"/>
  <c r="R6718" i="1"/>
  <c r="U6718" i="1"/>
  <c r="R3947" i="1"/>
  <c r="U3947" i="1"/>
  <c r="R1927" i="1"/>
  <c r="U1927" i="1"/>
  <c r="R3381" i="1"/>
  <c r="U3381" i="1"/>
  <c r="R2909" i="1"/>
  <c r="U2909" i="1"/>
  <c r="R522" i="1"/>
  <c r="U522" i="1"/>
  <c r="R4710" i="1"/>
  <c r="U4710" i="1"/>
  <c r="R10652" i="1"/>
  <c r="U10652" i="1"/>
  <c r="R6818" i="1"/>
  <c r="U6818" i="1"/>
  <c r="R5692" i="1"/>
  <c r="U5692" i="1"/>
  <c r="R9199" i="1"/>
  <c r="U9199" i="1"/>
  <c r="R8942" i="1"/>
  <c r="U8942" i="1"/>
  <c r="R7445" i="1"/>
  <c r="U7445" i="1"/>
  <c r="R794" i="1"/>
  <c r="U794" i="1"/>
  <c r="R5980" i="1"/>
  <c r="R2479" i="1"/>
  <c r="U2479" i="1"/>
  <c r="R3360" i="1"/>
  <c r="U3360" i="1"/>
  <c r="R6142" i="1"/>
  <c r="U6142" i="1"/>
  <c r="R1789" i="1"/>
  <c r="U1789" i="1"/>
  <c r="R1512" i="1"/>
  <c r="U1512" i="1"/>
  <c r="R8371" i="1"/>
  <c r="U8371" i="1"/>
  <c r="R2730" i="1"/>
  <c r="U2730" i="1"/>
  <c r="R4334" i="1"/>
  <c r="R6120" i="1"/>
  <c r="U6120" i="1"/>
  <c r="R2802" i="1"/>
  <c r="U2802" i="1"/>
  <c r="R4182" i="1"/>
  <c r="U4182" i="1"/>
  <c r="R1785" i="1"/>
  <c r="U1785" i="1"/>
  <c r="R7673" i="1"/>
  <c r="U7673" i="1"/>
  <c r="R7702" i="1"/>
  <c r="U7702" i="1"/>
  <c r="R11087" i="1"/>
  <c r="U11087" i="1"/>
  <c r="R9461" i="1"/>
  <c r="U9461" i="1"/>
  <c r="R9034" i="1"/>
  <c r="U9034" i="1"/>
  <c r="R8198" i="1"/>
  <c r="U8198" i="1"/>
  <c r="R4356" i="1"/>
  <c r="U4356" i="1"/>
  <c r="R3902" i="1"/>
  <c r="R6292" i="1"/>
  <c r="U6292" i="1"/>
  <c r="R26" i="1"/>
  <c r="U26" i="1"/>
  <c r="R10595" i="1"/>
  <c r="U10595" i="1"/>
  <c r="R6876" i="1"/>
  <c r="U6876" i="1"/>
  <c r="R956" i="1"/>
  <c r="U956" i="1"/>
  <c r="R865" i="1"/>
  <c r="U865" i="1"/>
  <c r="R7819" i="1"/>
  <c r="U7819" i="1"/>
  <c r="R10386" i="1"/>
  <c r="U10386" i="1"/>
  <c r="R8755" i="1"/>
  <c r="U8755" i="1"/>
  <c r="R338" i="1"/>
  <c r="U338" i="1"/>
  <c r="R6171" i="1"/>
  <c r="U6171" i="1"/>
  <c r="R10475" i="1"/>
  <c r="U10475" i="1"/>
  <c r="R4694" i="1"/>
  <c r="U4694" i="1"/>
  <c r="R8521" i="1"/>
  <c r="U8521" i="1"/>
  <c r="R4939" i="1"/>
  <c r="U4939" i="1"/>
  <c r="R4664" i="1"/>
  <c r="U4664" i="1"/>
  <c r="R436" i="1"/>
  <c r="U436" i="1"/>
  <c r="R6435" i="1"/>
  <c r="U6435" i="1"/>
  <c r="R7964" i="1"/>
  <c r="U7964" i="1"/>
  <c r="R1420" i="1"/>
  <c r="U1420" i="1"/>
  <c r="R9544" i="1"/>
  <c r="U9544" i="1"/>
  <c r="R8171" i="1"/>
  <c r="U8171" i="1"/>
  <c r="R11095" i="1"/>
  <c r="U11095" i="1"/>
  <c r="R6135" i="1"/>
  <c r="U6135" i="1"/>
  <c r="R111" i="1"/>
  <c r="U111" i="1"/>
  <c r="R6593" i="1"/>
  <c r="U6593" i="1"/>
  <c r="R10610" i="1"/>
  <c r="U10610" i="1"/>
  <c r="R10308" i="1"/>
  <c r="U10308" i="1"/>
  <c r="R5156" i="1"/>
  <c r="U5156" i="1"/>
  <c r="R7238" i="1"/>
  <c r="U7238" i="1"/>
  <c r="R5927" i="1"/>
  <c r="U5927" i="1"/>
  <c r="R10400" i="1"/>
  <c r="U10400" i="1"/>
  <c r="R9762" i="1"/>
  <c r="U9762" i="1"/>
  <c r="R656" i="1"/>
  <c r="U656" i="1"/>
  <c r="R1952" i="1"/>
  <c r="U1952" i="1"/>
  <c r="R5798" i="1"/>
  <c r="R5003" i="1"/>
  <c r="U5003" i="1"/>
  <c r="R1220" i="1"/>
  <c r="U1220" i="1"/>
  <c r="R10438" i="1"/>
  <c r="U10438" i="1"/>
  <c r="R6947" i="1"/>
  <c r="U6947" i="1"/>
  <c r="R1092" i="1"/>
  <c r="U1092" i="1"/>
  <c r="R8499" i="1"/>
  <c r="U8499" i="1"/>
  <c r="R840" i="1"/>
  <c r="U840" i="1"/>
  <c r="R7877" i="1"/>
  <c r="U7877" i="1"/>
  <c r="R10001" i="1"/>
  <c r="U10001" i="1"/>
  <c r="R3832" i="1"/>
  <c r="U3832" i="1"/>
  <c r="R7603" i="1"/>
  <c r="U7603" i="1"/>
  <c r="R3408" i="1"/>
  <c r="R420" i="1"/>
  <c r="U420" i="1"/>
  <c r="R7998" i="1"/>
  <c r="U7998" i="1"/>
  <c r="R3286" i="1"/>
  <c r="U3286" i="1"/>
  <c r="R834" i="1"/>
  <c r="U834" i="1"/>
  <c r="R2683" i="1"/>
  <c r="U2683" i="1"/>
  <c r="R1532" i="1"/>
  <c r="U1532" i="1"/>
  <c r="R1775" i="1"/>
  <c r="U1775" i="1"/>
  <c r="R9680" i="1"/>
  <c r="U9680" i="1"/>
  <c r="R2407" i="1"/>
  <c r="U2407" i="1"/>
  <c r="R2449" i="1"/>
  <c r="U2449" i="1"/>
  <c r="R5098" i="1"/>
  <c r="U5098" i="1"/>
  <c r="R1186" i="1"/>
  <c r="U1186" i="1"/>
  <c r="R4799" i="1"/>
  <c r="U4799" i="1"/>
  <c r="R3416" i="1"/>
  <c r="U3416" i="1"/>
  <c r="R830" i="1"/>
  <c r="U830" i="1"/>
  <c r="R6516" i="1"/>
  <c r="U6516" i="1"/>
  <c r="R806" i="1"/>
  <c r="U806" i="1"/>
  <c r="R2316" i="1"/>
  <c r="U2316" i="1"/>
  <c r="R9814" i="1"/>
  <c r="U9814" i="1"/>
  <c r="R6762" i="1"/>
  <c r="U6762" i="1"/>
  <c r="R5654" i="1"/>
  <c r="U5654" i="1"/>
  <c r="R9272" i="1"/>
  <c r="U9272" i="1"/>
  <c r="R8367" i="1"/>
  <c r="U8367" i="1"/>
  <c r="R10055" i="1"/>
  <c r="U10055" i="1"/>
  <c r="R2689" i="1"/>
  <c r="U2689" i="1"/>
  <c r="R10278" i="1"/>
  <c r="U10278" i="1"/>
  <c r="R2392" i="1"/>
  <c r="U2392" i="1"/>
  <c r="R8867" i="1"/>
  <c r="U8867" i="1"/>
  <c r="R2638" i="1"/>
  <c r="U2638" i="1"/>
  <c r="R8830" i="1"/>
  <c r="U8830" i="1"/>
  <c r="R9781" i="1"/>
  <c r="R6225" i="1"/>
  <c r="U6225" i="1"/>
  <c r="R6303" i="1"/>
  <c r="U6303" i="1"/>
  <c r="R7171" i="1"/>
  <c r="U7171" i="1"/>
  <c r="R29" i="1"/>
  <c r="U29" i="1"/>
  <c r="R1256" i="1"/>
  <c r="U1256" i="1"/>
  <c r="R5716" i="1"/>
  <c r="U5716" i="1"/>
  <c r="R5297" i="1"/>
  <c r="U5297" i="1"/>
  <c r="R3273" i="1"/>
  <c r="U3273" i="1"/>
  <c r="R1346" i="1"/>
  <c r="U1346" i="1"/>
  <c r="R3608" i="1"/>
  <c r="U3608" i="1"/>
  <c r="R9057" i="1"/>
  <c r="U9057" i="1"/>
  <c r="R4492" i="1"/>
  <c r="U4492" i="1"/>
  <c r="R5005" i="1"/>
  <c r="U5005" i="1"/>
  <c r="R7992" i="1"/>
  <c r="U7992" i="1"/>
  <c r="R9422" i="1"/>
  <c r="U9422" i="1"/>
  <c r="R9961" i="1"/>
  <c r="U9961" i="1"/>
  <c r="R2828" i="1"/>
  <c r="U2828" i="1"/>
  <c r="R10554" i="1"/>
  <c r="U10554" i="1"/>
  <c r="R2545" i="1"/>
  <c r="U2545" i="1"/>
  <c r="R11097" i="1"/>
  <c r="U11097" i="1"/>
  <c r="R7226" i="1"/>
  <c r="U7226" i="1"/>
  <c r="R472" i="1"/>
  <c r="U472" i="1"/>
  <c r="R6118" i="1"/>
  <c r="U6118" i="1"/>
  <c r="R3548" i="1"/>
  <c r="U3548" i="1"/>
  <c r="R7448" i="1"/>
  <c r="U7448" i="1"/>
  <c r="R8866" i="1"/>
  <c r="U8866" i="1"/>
  <c r="R379" i="1"/>
  <c r="U379" i="1"/>
  <c r="R7871" i="1"/>
  <c r="R6355" i="1"/>
  <c r="U6355" i="1"/>
  <c r="R4745" i="1"/>
  <c r="U4745" i="1"/>
  <c r="R10031" i="1"/>
  <c r="U10031" i="1"/>
  <c r="R5407" i="1"/>
  <c r="U5407" i="1"/>
  <c r="R8244" i="1"/>
  <c r="U8244" i="1"/>
  <c r="R3468" i="1"/>
  <c r="U3468" i="1"/>
  <c r="R1914" i="1"/>
  <c r="U1914" i="1"/>
  <c r="R5583" i="1"/>
  <c r="U5583" i="1"/>
  <c r="R1542" i="1"/>
  <c r="R1906" i="1"/>
  <c r="U1906" i="1"/>
  <c r="R5748" i="1"/>
  <c r="U5748" i="1"/>
  <c r="R10835" i="1"/>
  <c r="U10835" i="1"/>
  <c r="R9418" i="1"/>
  <c r="U9418" i="1"/>
  <c r="R6260" i="1"/>
  <c r="U6260" i="1"/>
  <c r="R857" i="1"/>
  <c r="U857" i="1"/>
  <c r="R1040" i="1"/>
  <c r="U1040" i="1"/>
  <c r="R758" i="1"/>
  <c r="U758" i="1"/>
  <c r="R9579" i="1"/>
  <c r="U9579" i="1"/>
  <c r="R10574" i="1"/>
  <c r="U10574" i="1"/>
  <c r="R5150" i="1"/>
  <c r="U5150" i="1"/>
  <c r="R9160" i="1"/>
  <c r="U9160" i="1"/>
  <c r="R2655" i="1"/>
  <c r="U2655" i="1"/>
  <c r="R6080" i="1"/>
  <c r="U6080" i="1"/>
  <c r="R7497" i="1"/>
  <c r="U7497" i="1"/>
  <c r="R3796" i="1"/>
  <c r="U3796" i="1"/>
  <c r="R7889" i="1"/>
  <c r="U7889" i="1"/>
  <c r="R6862" i="1"/>
  <c r="U6862" i="1"/>
  <c r="R4032" i="1"/>
  <c r="U4032" i="1"/>
  <c r="R7675" i="1"/>
  <c r="U7675" i="1"/>
  <c r="R6215" i="1"/>
  <c r="U6215" i="1"/>
  <c r="R10871" i="1"/>
  <c r="U10871" i="1"/>
  <c r="R3911" i="1"/>
  <c r="U3911" i="1"/>
  <c r="R1174" i="1"/>
  <c r="R9508" i="1"/>
  <c r="U9508" i="1"/>
  <c r="R10724" i="1"/>
  <c r="U10724" i="1"/>
  <c r="R8022" i="1"/>
  <c r="R9771" i="1"/>
  <c r="U9771" i="1"/>
  <c r="R5973" i="1"/>
  <c r="U5973" i="1"/>
  <c r="R5593" i="1"/>
  <c r="U5593" i="1"/>
  <c r="R7044" i="1"/>
  <c r="U7044" i="1"/>
  <c r="R1418" i="1"/>
  <c r="U1418" i="1"/>
  <c r="R5470" i="1"/>
  <c r="U5470" i="1"/>
  <c r="R1959" i="1"/>
  <c r="U1959" i="1"/>
  <c r="R3756" i="1"/>
  <c r="U3756" i="1"/>
  <c r="R3231" i="1"/>
  <c r="U3231" i="1"/>
  <c r="R6432" i="1"/>
  <c r="U6432" i="1"/>
  <c r="R4351" i="1"/>
  <c r="U4351" i="1"/>
  <c r="R6990" i="1"/>
  <c r="U6990" i="1"/>
  <c r="R9304" i="1"/>
  <c r="U9304" i="1"/>
  <c r="R3184" i="1"/>
  <c r="U3184" i="1"/>
  <c r="R9073" i="1"/>
  <c r="U9073" i="1"/>
  <c r="R3043" i="1"/>
  <c r="U3043" i="1"/>
  <c r="R83" i="1"/>
  <c r="U83" i="1"/>
  <c r="R3203" i="1"/>
  <c r="U3203" i="1"/>
  <c r="R7894" i="1"/>
  <c r="U7894" i="1"/>
  <c r="R9444" i="1"/>
  <c r="U9444" i="1"/>
  <c r="R7198" i="1"/>
  <c r="U7198" i="1"/>
  <c r="R7469" i="1"/>
  <c r="U7469" i="1"/>
  <c r="R4881" i="1"/>
  <c r="U4881" i="1"/>
  <c r="R5174" i="1"/>
  <c r="U5174" i="1"/>
  <c r="R39" i="1"/>
  <c r="U39" i="1"/>
  <c r="R3919" i="1"/>
  <c r="U3919" i="1"/>
  <c r="R1075" i="1"/>
  <c r="U1075" i="1"/>
  <c r="R1047" i="1"/>
  <c r="U1047" i="1"/>
  <c r="R2309" i="1"/>
  <c r="R3823" i="1"/>
  <c r="U3823" i="1"/>
  <c r="R6669" i="1"/>
  <c r="U6669" i="1"/>
  <c r="R9787" i="1"/>
  <c r="U9787" i="1"/>
  <c r="R5125" i="1"/>
  <c r="U5125" i="1"/>
  <c r="R1534" i="1"/>
  <c r="U1534" i="1"/>
  <c r="R3785" i="1"/>
  <c r="U3785" i="1"/>
  <c r="R1279" i="1"/>
  <c r="U1279" i="1"/>
  <c r="R4207" i="1"/>
  <c r="R6071" i="1"/>
  <c r="U6071" i="1"/>
  <c r="R9454" i="1"/>
  <c r="U9454" i="1"/>
  <c r="R7584" i="1"/>
  <c r="U7584" i="1"/>
  <c r="R10895" i="1"/>
  <c r="U10895" i="1"/>
  <c r="R10043" i="1"/>
  <c r="U10043" i="1"/>
  <c r="R7618" i="1"/>
  <c r="U7618" i="1"/>
  <c r="R8201" i="1"/>
  <c r="U8201" i="1"/>
  <c r="R8816" i="1"/>
  <c r="U8816" i="1"/>
  <c r="R3236" i="1"/>
  <c r="U3236" i="1"/>
  <c r="R3244" i="1"/>
  <c r="U3244" i="1"/>
  <c r="R432" i="1"/>
  <c r="U432" i="1"/>
  <c r="R775" i="1"/>
  <c r="U775" i="1"/>
  <c r="R10749" i="1"/>
  <c r="U10749" i="1"/>
  <c r="R10062" i="1"/>
  <c r="U10062" i="1"/>
  <c r="R5545" i="1"/>
  <c r="U5545" i="1"/>
  <c r="R589" i="1"/>
  <c r="U589" i="1"/>
  <c r="R9515" i="1"/>
  <c r="U9515" i="1"/>
  <c r="R7845" i="1"/>
  <c r="U7845" i="1"/>
  <c r="R448" i="1"/>
  <c r="U448" i="1"/>
  <c r="R1854" i="1"/>
  <c r="U1854" i="1"/>
  <c r="R885" i="1"/>
  <c r="U885" i="1"/>
  <c r="R1102" i="1"/>
  <c r="U1102" i="1"/>
  <c r="R7594" i="1"/>
  <c r="U7594" i="1"/>
  <c r="R3390" i="1"/>
  <c r="U3390" i="1"/>
  <c r="R10479" i="1"/>
  <c r="U10479" i="1"/>
  <c r="R9512" i="1"/>
  <c r="U9512" i="1"/>
  <c r="R1972" i="1"/>
  <c r="U1972" i="1"/>
  <c r="R9380" i="1"/>
  <c r="U9380" i="1"/>
  <c r="R1176" i="1"/>
  <c r="U1176" i="1"/>
  <c r="R10755" i="1"/>
  <c r="U10755" i="1"/>
  <c r="R5076" i="1"/>
  <c r="U5076" i="1"/>
  <c r="R8987" i="1"/>
  <c r="R285" i="1"/>
  <c r="U285" i="1"/>
  <c r="R7494" i="1"/>
  <c r="U7494" i="1"/>
  <c r="R7130" i="1"/>
  <c r="U7130" i="1"/>
  <c r="R6093" i="1"/>
  <c r="U6093" i="1"/>
  <c r="R7562" i="1"/>
  <c r="U7562" i="1"/>
  <c r="R10874" i="1"/>
  <c r="U10874" i="1"/>
  <c r="R695" i="1"/>
  <c r="U695" i="1"/>
  <c r="R5299" i="1"/>
  <c r="U5299" i="1"/>
  <c r="R3411" i="1"/>
  <c r="U3411" i="1"/>
  <c r="R1327" i="1"/>
  <c r="U1327" i="1"/>
  <c r="R5740" i="1"/>
  <c r="U5740" i="1"/>
  <c r="R1205" i="1"/>
  <c r="U1205" i="1"/>
  <c r="R1743" i="1"/>
  <c r="U1743" i="1"/>
  <c r="R5982" i="1"/>
  <c r="U5982" i="1"/>
  <c r="R8071" i="1"/>
  <c r="U8071" i="1"/>
  <c r="R2649" i="1"/>
  <c r="U2649" i="1"/>
  <c r="R960" i="1"/>
  <c r="U960" i="1"/>
  <c r="R4761" i="1"/>
  <c r="U4761" i="1"/>
  <c r="R10563" i="1"/>
  <c r="U10563" i="1"/>
  <c r="R9286" i="1"/>
  <c r="U9286" i="1"/>
  <c r="R9820" i="1"/>
  <c r="U9820" i="1"/>
  <c r="R2726" i="1"/>
  <c r="U2726" i="1"/>
  <c r="R7683" i="1"/>
  <c r="U7683" i="1"/>
  <c r="R753" i="1"/>
  <c r="U753" i="1"/>
  <c r="R5164" i="1"/>
  <c r="U5164" i="1"/>
  <c r="R11059" i="1"/>
  <c r="U11059" i="1"/>
  <c r="R3269" i="1"/>
  <c r="U3269" i="1"/>
  <c r="R7557" i="1"/>
  <c r="U7557" i="1"/>
  <c r="R10335" i="1"/>
  <c r="U10335" i="1"/>
  <c r="R4737" i="1"/>
  <c r="U4737" i="1"/>
  <c r="R3065" i="1"/>
  <c r="U3065" i="1"/>
  <c r="R2130" i="1"/>
  <c r="R8310" i="1"/>
  <c r="U8310" i="1"/>
  <c r="R8924" i="1"/>
  <c r="U8924" i="1"/>
  <c r="R5633" i="1"/>
  <c r="U5633" i="1"/>
  <c r="R8297" i="1"/>
  <c r="U8297" i="1"/>
  <c r="R7797" i="1"/>
  <c r="U7797" i="1"/>
  <c r="R2714" i="1"/>
  <c r="U2714" i="1"/>
  <c r="R2163" i="1"/>
  <c r="U2163" i="1"/>
  <c r="R10138" i="1"/>
  <c r="U10138" i="1"/>
  <c r="R10099" i="1"/>
  <c r="U10099" i="1"/>
  <c r="R8853" i="1"/>
  <c r="U8853" i="1"/>
  <c r="R563" i="1"/>
  <c r="U563" i="1"/>
  <c r="R3171" i="1"/>
  <c r="R319" i="1"/>
  <c r="U319" i="1"/>
  <c r="R372" i="1"/>
  <c r="U372" i="1"/>
  <c r="R10472" i="1"/>
  <c r="U10472" i="1"/>
  <c r="R5161" i="1"/>
  <c r="U5161" i="1"/>
  <c r="R1276" i="1"/>
  <c r="U1276" i="1"/>
  <c r="R3643" i="1"/>
  <c r="U3643" i="1"/>
  <c r="R6945" i="1"/>
  <c r="R5672" i="1"/>
  <c r="U5672" i="1"/>
  <c r="R5847" i="1"/>
  <c r="U5847" i="1"/>
  <c r="R3358" i="1"/>
  <c r="U3358" i="1"/>
  <c r="R8996" i="1"/>
  <c r="U8996" i="1"/>
  <c r="R2064" i="1"/>
  <c r="U2064" i="1"/>
  <c r="R7229" i="1"/>
  <c r="U7229" i="1"/>
  <c r="R1325" i="1"/>
  <c r="U1325" i="1"/>
  <c r="R2661" i="1"/>
  <c r="U2661" i="1"/>
  <c r="R2044" i="1"/>
  <c r="U2044" i="1"/>
  <c r="R5209" i="1"/>
  <c r="U5209" i="1"/>
  <c r="R3591" i="1"/>
  <c r="U3591" i="1"/>
  <c r="R10703" i="1"/>
  <c r="U10703" i="1"/>
  <c r="R1776" i="1"/>
  <c r="U1776" i="1"/>
  <c r="R10139" i="1"/>
  <c r="U10139" i="1"/>
  <c r="R9328" i="1"/>
  <c r="U9328" i="1"/>
  <c r="R9760" i="1"/>
  <c r="U9760" i="1"/>
  <c r="R9261" i="1"/>
  <c r="U9261" i="1"/>
  <c r="R2319" i="1"/>
  <c r="U2319" i="1"/>
  <c r="R8102" i="1"/>
  <c r="U8102" i="1"/>
  <c r="R8941" i="1"/>
  <c r="U8941" i="1"/>
  <c r="R9395" i="1"/>
  <c r="U9395" i="1"/>
  <c r="R6219" i="1"/>
  <c r="U6219" i="1"/>
  <c r="R1583" i="1"/>
  <c r="U1583" i="1"/>
  <c r="R344" i="1"/>
  <c r="U344" i="1"/>
  <c r="R919" i="1"/>
  <c r="U919" i="1"/>
  <c r="R10059" i="1"/>
  <c r="U10059" i="1"/>
  <c r="R6567" i="1"/>
  <c r="U6567" i="1"/>
  <c r="R691" i="1"/>
  <c r="U691" i="1"/>
  <c r="R9293" i="1"/>
  <c r="R276" i="1"/>
  <c r="U276" i="1"/>
  <c r="R4041" i="1"/>
  <c r="U4041" i="1"/>
  <c r="R6383" i="1"/>
  <c r="U6383" i="1"/>
  <c r="R6504" i="1"/>
  <c r="U6504" i="1"/>
  <c r="R10672" i="1"/>
  <c r="U10672" i="1"/>
  <c r="R3328" i="1"/>
  <c r="U3328" i="1"/>
  <c r="R1662" i="1"/>
  <c r="U1662" i="1"/>
  <c r="R8623" i="1"/>
  <c r="R1379" i="1"/>
  <c r="U1379" i="1"/>
  <c r="R10114" i="1"/>
  <c r="U10114" i="1"/>
  <c r="R670" i="1"/>
  <c r="U670" i="1"/>
  <c r="R704" i="1"/>
  <c r="U704" i="1"/>
  <c r="R6741" i="1"/>
  <c r="U6741" i="1"/>
  <c r="R10606" i="1"/>
  <c r="U10606" i="1"/>
  <c r="R450" i="1"/>
  <c r="U450" i="1"/>
  <c r="R10093" i="1"/>
  <c r="U10093" i="1"/>
  <c r="R1690" i="1"/>
  <c r="U1690" i="1"/>
  <c r="R6833" i="1"/>
  <c r="U6833" i="1"/>
  <c r="R2116" i="1"/>
  <c r="U2116" i="1"/>
  <c r="R697" i="1"/>
  <c r="U697" i="1"/>
  <c r="R6265" i="1"/>
  <c r="U6265" i="1"/>
  <c r="R5569" i="1"/>
  <c r="U5569" i="1"/>
  <c r="R4808" i="1"/>
  <c r="U4808" i="1"/>
  <c r="R9758" i="1"/>
  <c r="U9758" i="1"/>
  <c r="R8225" i="1"/>
  <c r="U8225" i="1"/>
  <c r="R10675" i="1"/>
  <c r="U10675" i="1"/>
  <c r="R2896" i="1"/>
  <c r="U2896" i="1"/>
  <c r="R531" i="1"/>
  <c r="U531" i="1"/>
  <c r="R9691" i="1"/>
  <c r="U9691" i="1"/>
  <c r="R124" i="1"/>
  <c r="U124" i="1"/>
  <c r="R8430" i="1"/>
  <c r="U8430" i="1"/>
  <c r="R10857" i="1"/>
  <c r="U10857" i="1"/>
  <c r="R8700" i="1"/>
  <c r="U8700" i="1"/>
  <c r="R3816" i="1"/>
  <c r="U3816" i="1"/>
  <c r="R10633" i="1"/>
  <c r="U10633" i="1"/>
  <c r="R6899" i="1"/>
  <c r="U6899" i="1"/>
  <c r="R8087" i="1"/>
  <c r="U8087" i="1"/>
  <c r="R5651" i="1"/>
  <c r="U5651" i="1"/>
  <c r="R2499" i="1"/>
  <c r="U2499" i="1"/>
  <c r="R3058" i="1"/>
  <c r="R9590" i="1"/>
  <c r="U9590" i="1"/>
  <c r="R9908" i="1"/>
  <c r="U9908" i="1"/>
  <c r="R3129" i="1"/>
  <c r="U3129" i="1"/>
  <c r="R2075" i="1"/>
  <c r="U2075" i="1"/>
  <c r="R10008" i="1"/>
  <c r="U10008" i="1"/>
  <c r="R1334" i="1"/>
  <c r="U1334" i="1"/>
  <c r="R466" i="1"/>
  <c r="U466" i="1"/>
  <c r="R2608" i="1"/>
  <c r="U2608" i="1"/>
  <c r="R10421" i="1"/>
  <c r="U10421" i="1"/>
  <c r="R3009" i="1"/>
  <c r="U3009" i="1"/>
  <c r="R10130" i="1"/>
  <c r="U10130" i="1"/>
  <c r="R9893" i="1"/>
  <c r="U9893" i="1"/>
  <c r="R5626" i="1"/>
  <c r="U5626" i="1"/>
  <c r="R3459" i="1"/>
  <c r="U3459" i="1"/>
  <c r="R3450" i="1"/>
  <c r="U3450" i="1"/>
  <c r="R5957" i="1"/>
  <c r="U5957" i="1"/>
  <c r="R2129" i="1"/>
  <c r="U2129" i="1"/>
  <c r="R8425" i="1"/>
  <c r="U8425" i="1"/>
  <c r="R9742" i="1"/>
  <c r="U9742" i="1"/>
  <c r="R4065" i="1"/>
  <c r="U4065" i="1"/>
  <c r="R11011" i="1"/>
  <c r="U11011" i="1"/>
  <c r="R9736" i="1"/>
  <c r="U9736" i="1"/>
  <c r="R9600" i="1"/>
  <c r="U9600" i="1"/>
  <c r="R2476" i="1"/>
  <c r="U2476" i="1"/>
  <c r="R10413" i="1"/>
  <c r="U10413" i="1"/>
  <c r="R3998" i="1"/>
  <c r="U3998" i="1"/>
  <c r="R6555" i="1"/>
  <c r="U6555" i="1"/>
  <c r="R1874" i="1"/>
  <c r="U1874" i="1"/>
  <c r="R3" i="1"/>
  <c r="U3" i="1"/>
  <c r="R442" i="1"/>
  <c r="U442" i="1"/>
  <c r="R4818" i="1"/>
  <c r="U4818" i="1"/>
  <c r="R9414" i="1"/>
  <c r="U9414" i="1"/>
  <c r="R7456" i="1"/>
  <c r="U7456" i="1"/>
  <c r="R4013" i="1"/>
  <c r="U4013" i="1"/>
  <c r="R8068" i="1"/>
  <c r="U8068" i="1"/>
  <c r="R5448" i="1"/>
  <c r="U5448" i="1"/>
  <c r="R6220" i="1"/>
  <c r="U6220" i="1"/>
  <c r="R381" i="1"/>
  <c r="U381" i="1"/>
  <c r="R1378" i="1"/>
  <c r="U1378" i="1"/>
  <c r="R1879" i="1"/>
  <c r="U1879" i="1"/>
  <c r="R10247" i="1"/>
  <c r="U10247" i="1"/>
  <c r="R9220" i="1"/>
  <c r="U9220" i="1"/>
  <c r="R2436" i="1"/>
  <c r="U2436" i="1"/>
  <c r="R10923" i="1"/>
  <c r="U10923" i="1"/>
  <c r="R8670" i="1"/>
  <c r="U8670" i="1"/>
  <c r="R3900" i="1"/>
  <c r="U3900" i="1"/>
  <c r="R3717" i="1"/>
  <c r="U3717" i="1"/>
  <c r="R48" i="1"/>
  <c r="U48" i="1"/>
  <c r="R6841" i="1"/>
  <c r="U6841" i="1"/>
  <c r="R10516" i="1"/>
  <c r="U10516" i="1"/>
  <c r="R11023" i="1"/>
  <c r="U11023" i="1"/>
  <c r="R5439" i="1"/>
  <c r="U5439" i="1"/>
  <c r="R9018" i="1"/>
  <c r="U9018" i="1"/>
  <c r="R7609" i="1"/>
  <c r="U7609" i="1"/>
  <c r="R3117" i="1"/>
  <c r="U3117" i="1"/>
  <c r="R1885" i="1"/>
  <c r="U1885" i="1"/>
  <c r="R2719" i="1"/>
  <c r="U2719" i="1"/>
  <c r="R1828" i="1"/>
  <c r="U1828" i="1"/>
  <c r="R2195" i="1"/>
  <c r="U2195" i="1"/>
  <c r="R1787" i="1"/>
  <c r="U1787" i="1"/>
  <c r="R3268" i="1"/>
  <c r="U3268" i="1"/>
  <c r="R3615" i="1"/>
  <c r="U3615" i="1"/>
  <c r="R6927" i="1"/>
  <c r="U6927" i="1"/>
  <c r="R8074" i="1"/>
  <c r="R2024" i="1"/>
  <c r="U2024" i="1"/>
  <c r="R6503" i="1"/>
  <c r="U6503" i="1"/>
  <c r="R4715" i="1"/>
  <c r="U4715" i="1"/>
  <c r="R366" i="1"/>
  <c r="U366" i="1"/>
  <c r="R1565" i="1"/>
  <c r="U1565" i="1"/>
  <c r="R4657" i="1"/>
  <c r="U4657" i="1"/>
  <c r="R10080" i="1"/>
  <c r="U10080" i="1"/>
  <c r="R7961" i="1"/>
  <c r="U7961" i="1"/>
  <c r="R5659" i="1"/>
  <c r="U5659" i="1"/>
  <c r="R4049" i="1"/>
  <c r="U4049" i="1"/>
  <c r="R3613" i="1"/>
  <c r="R87" i="1"/>
  <c r="U87" i="1"/>
  <c r="R6369" i="1"/>
  <c r="U6369" i="1"/>
  <c r="R1707" i="1"/>
  <c r="U1707" i="1"/>
  <c r="R261" i="1"/>
  <c r="U261" i="1"/>
  <c r="R8314" i="1"/>
  <c r="U8314" i="1"/>
  <c r="R7851" i="1"/>
  <c r="U7851" i="1"/>
  <c r="R3019" i="1"/>
  <c r="U3019" i="1"/>
  <c r="R8116" i="1"/>
  <c r="U8116" i="1"/>
  <c r="R10901" i="1"/>
  <c r="U10901" i="1"/>
  <c r="R24" i="1"/>
  <c r="U24" i="1"/>
  <c r="R10665" i="1"/>
  <c r="U10665" i="1"/>
  <c r="R10553" i="1"/>
  <c r="U10553" i="1"/>
  <c r="R3395" i="1"/>
  <c r="U3395" i="1"/>
  <c r="R3803" i="1"/>
  <c r="U3803" i="1"/>
  <c r="R672" i="1"/>
  <c r="U672" i="1"/>
  <c r="R6450" i="1"/>
  <c r="U6450" i="1"/>
  <c r="R5047" i="1"/>
  <c r="U5047" i="1"/>
  <c r="R5507" i="1"/>
  <c r="U5507" i="1"/>
  <c r="R3849" i="1"/>
  <c r="U3849" i="1"/>
  <c r="R864" i="1"/>
  <c r="U864" i="1"/>
  <c r="R3198" i="1"/>
  <c r="R2611" i="1"/>
  <c r="U2611" i="1"/>
  <c r="R9514" i="1"/>
  <c r="U9514" i="1"/>
  <c r="R3379" i="1"/>
  <c r="U3379" i="1"/>
  <c r="R4821" i="1"/>
  <c r="U4821" i="1"/>
  <c r="R9378" i="1"/>
  <c r="U9378" i="1"/>
  <c r="R488" i="1"/>
  <c r="U488" i="1"/>
  <c r="R6133" i="1"/>
  <c r="U6133" i="1"/>
  <c r="R7901" i="1"/>
  <c r="U7901" i="1"/>
  <c r="R641" i="1"/>
  <c r="U641" i="1"/>
  <c r="R6821" i="1"/>
  <c r="U6821" i="1"/>
  <c r="R195" i="1"/>
  <c r="U195" i="1"/>
  <c r="R6434" i="1"/>
  <c r="U6434" i="1"/>
  <c r="R5427" i="1"/>
  <c r="U5427" i="1"/>
  <c r="R5264" i="1"/>
  <c r="U5264" i="1"/>
  <c r="R6147" i="1"/>
  <c r="U6147" i="1"/>
  <c r="R3210" i="1"/>
  <c r="U3210" i="1"/>
  <c r="R6935" i="1"/>
  <c r="U6935" i="1"/>
  <c r="R2311" i="1"/>
  <c r="U2311" i="1"/>
  <c r="R1184" i="1"/>
  <c r="U1184" i="1"/>
  <c r="R8381" i="1"/>
  <c r="U8381" i="1"/>
  <c r="R1014" i="1"/>
  <c r="U1014" i="1"/>
  <c r="R3465" i="1"/>
  <c r="U3465" i="1"/>
  <c r="R8080" i="1"/>
  <c r="U8080" i="1"/>
  <c r="R10774" i="1"/>
  <c r="U10774" i="1"/>
  <c r="R748" i="1"/>
  <c r="U748" i="1"/>
  <c r="R10584" i="1"/>
  <c r="U10584" i="1"/>
  <c r="R8139" i="1"/>
  <c r="U8139" i="1"/>
  <c r="R2186" i="1"/>
  <c r="U2186" i="1"/>
  <c r="R2336" i="1"/>
  <c r="U2336" i="1"/>
  <c r="R7233" i="1"/>
  <c r="U7233" i="1"/>
  <c r="R8559" i="1"/>
  <c r="U8559" i="1"/>
  <c r="R3514" i="1"/>
  <c r="U3514" i="1"/>
  <c r="R4723" i="1"/>
  <c r="U4723" i="1"/>
  <c r="R5709" i="1"/>
  <c r="U5709" i="1"/>
  <c r="R2573" i="1"/>
  <c r="U2573" i="1"/>
  <c r="R6323" i="1"/>
  <c r="U6323" i="1"/>
  <c r="R2532" i="1"/>
  <c r="U2532" i="1"/>
  <c r="R3978" i="1"/>
  <c r="U3978" i="1"/>
  <c r="R922" i="1"/>
  <c r="U922" i="1"/>
  <c r="R9658" i="1"/>
  <c r="U9658" i="1"/>
  <c r="R1844" i="1"/>
  <c r="U1844" i="1"/>
  <c r="R6837" i="1"/>
  <c r="U6837" i="1"/>
  <c r="R5111" i="1"/>
  <c r="U5111" i="1"/>
  <c r="R2957" i="1"/>
  <c r="U2957" i="1"/>
  <c r="R10100" i="1"/>
  <c r="U10100" i="1"/>
  <c r="R1755" i="1"/>
  <c r="U1755" i="1"/>
  <c r="R8696" i="1"/>
  <c r="U8696" i="1"/>
  <c r="R4060" i="1"/>
  <c r="U4060" i="1"/>
  <c r="R7526" i="1"/>
  <c r="U7526" i="1"/>
  <c r="R9279" i="1"/>
  <c r="U9279" i="1"/>
  <c r="R4462" i="1"/>
  <c r="U4462" i="1"/>
  <c r="R1629" i="1"/>
  <c r="R910" i="1"/>
  <c r="U910" i="1"/>
  <c r="R4045" i="1"/>
  <c r="U4045" i="1"/>
  <c r="R5537" i="1"/>
  <c r="U5537" i="1"/>
  <c r="R10532" i="1"/>
  <c r="U10532" i="1"/>
  <c r="R2711" i="1"/>
  <c r="U2711" i="1"/>
  <c r="R9499" i="1"/>
  <c r="U9499" i="1"/>
  <c r="R9607" i="1"/>
  <c r="R10170" i="1"/>
  <c r="R10121" i="1"/>
  <c r="U10121" i="1"/>
  <c r="R182" i="1"/>
  <c r="U182" i="1"/>
  <c r="R9689" i="1"/>
  <c r="U9689" i="1"/>
  <c r="R5445" i="1"/>
  <c r="U5445" i="1"/>
  <c r="R114" i="1"/>
  <c r="U114" i="1"/>
  <c r="R10754" i="1"/>
  <c r="U10754" i="1"/>
  <c r="R7968" i="1"/>
  <c r="U7968" i="1"/>
  <c r="R7926" i="1"/>
  <c r="U7926" i="1"/>
  <c r="R4343" i="1"/>
  <c r="U4343" i="1"/>
  <c r="R9005" i="1"/>
  <c r="U9005" i="1"/>
  <c r="R9341" i="1"/>
  <c r="U9341" i="1"/>
  <c r="R6869" i="1"/>
  <c r="U6869" i="1"/>
  <c r="R2333" i="1"/>
  <c r="U2333" i="1"/>
  <c r="R9749" i="1"/>
  <c r="U9749" i="1"/>
  <c r="R458" i="1"/>
  <c r="R4314" i="1"/>
  <c r="R8760" i="1"/>
  <c r="U8760" i="1"/>
  <c r="R5109" i="1"/>
  <c r="U5109" i="1"/>
  <c r="R7503" i="1"/>
  <c r="U7503" i="1"/>
  <c r="R428" i="1"/>
  <c r="R9928" i="1"/>
  <c r="U9928" i="1"/>
  <c r="R3008" i="1"/>
  <c r="U3008" i="1"/>
  <c r="R38" i="1"/>
  <c r="U38" i="1"/>
  <c r="R10687" i="1"/>
  <c r="U10687" i="1"/>
  <c r="R10433" i="1"/>
  <c r="U10433" i="1"/>
  <c r="R1109" i="1"/>
  <c r="U1109" i="1"/>
  <c r="R6041" i="1"/>
  <c r="U6041" i="1"/>
  <c r="R3946" i="1"/>
  <c r="U3946" i="1"/>
  <c r="R3246" i="1"/>
  <c r="U3246" i="1"/>
  <c r="R3649" i="1"/>
  <c r="U3649" i="1"/>
  <c r="R6978" i="1"/>
  <c r="U6978" i="1"/>
  <c r="R9915" i="1"/>
  <c r="U9915" i="1"/>
  <c r="R6197" i="1"/>
  <c r="U6197" i="1"/>
  <c r="R101" i="1"/>
  <c r="U101" i="1"/>
  <c r="R392" i="1"/>
  <c r="U392" i="1"/>
  <c r="R8246" i="1"/>
  <c r="U8246" i="1"/>
  <c r="R3284" i="1"/>
  <c r="U3284" i="1"/>
  <c r="R6216" i="1"/>
  <c r="U6216" i="1"/>
  <c r="R4108" i="1"/>
  <c r="U4108" i="1"/>
  <c r="R5677" i="1"/>
  <c r="U5677" i="1"/>
  <c r="R9490" i="1"/>
  <c r="U9490" i="1"/>
  <c r="R4461" i="1"/>
  <c r="U4461" i="1"/>
  <c r="R9823" i="1"/>
  <c r="U9823" i="1"/>
  <c r="R9162" i="1"/>
  <c r="U9162" i="1"/>
  <c r="R1599" i="1"/>
  <c r="U1599" i="1"/>
  <c r="R8724" i="1"/>
  <c r="U8724" i="1"/>
  <c r="R8840" i="1"/>
  <c r="U8840" i="1"/>
  <c r="R10867" i="1"/>
  <c r="R7667" i="1"/>
  <c r="U7667" i="1"/>
  <c r="R8360" i="1"/>
  <c r="U8360" i="1"/>
  <c r="R6185" i="1"/>
  <c r="U6185" i="1"/>
  <c r="R684" i="1"/>
  <c r="U684" i="1"/>
  <c r="R4985" i="1"/>
  <c r="U4985" i="1"/>
  <c r="R6101" i="1"/>
  <c r="U6101" i="1"/>
  <c r="R871" i="1"/>
  <c r="U871" i="1"/>
  <c r="R8765" i="1"/>
  <c r="U8765" i="1"/>
  <c r="R6929" i="1"/>
  <c r="U6929" i="1"/>
  <c r="R5259" i="1"/>
  <c r="U5259" i="1"/>
  <c r="R9292" i="1"/>
  <c r="U9292" i="1"/>
  <c r="R6993" i="1"/>
  <c r="U6993" i="1"/>
  <c r="R1341" i="1"/>
  <c r="U1341" i="1"/>
  <c r="R9309" i="1"/>
  <c r="U9309" i="1"/>
  <c r="R10617" i="1"/>
  <c r="U10617" i="1"/>
  <c r="R10464" i="1"/>
  <c r="U10464" i="1"/>
  <c r="R9597" i="1"/>
  <c r="U9597" i="1"/>
  <c r="R10555" i="1"/>
  <c r="U10555" i="1"/>
  <c r="R4592" i="1"/>
  <c r="U4592" i="1"/>
  <c r="R4488" i="1"/>
  <c r="U4488" i="1"/>
  <c r="R2043" i="1"/>
  <c r="U2043" i="1"/>
  <c r="R31" i="1"/>
  <c r="U31" i="1"/>
  <c r="R6478" i="1"/>
  <c r="U6478" i="1"/>
  <c r="R4245" i="1"/>
  <c r="U4245" i="1"/>
  <c r="R4006" i="1"/>
  <c r="U4006" i="1"/>
  <c r="R10312" i="1"/>
  <c r="U10312" i="1"/>
  <c r="R7848" i="1"/>
  <c r="U7848" i="1"/>
  <c r="R56" i="1"/>
  <c r="U56" i="1"/>
  <c r="R8055" i="1"/>
  <c r="U8055" i="1"/>
  <c r="R5092" i="1"/>
  <c r="U5092" i="1"/>
  <c r="R6368" i="1"/>
  <c r="U6368" i="1"/>
  <c r="R7125" i="1"/>
  <c r="U7125" i="1"/>
  <c r="R2643" i="1"/>
  <c r="U2643" i="1"/>
  <c r="R5369" i="1"/>
  <c r="U5369" i="1"/>
  <c r="R6447" i="1"/>
  <c r="U6447" i="1"/>
  <c r="R8235" i="1"/>
  <c r="U8235" i="1"/>
  <c r="R5044" i="1"/>
  <c r="U5044" i="1"/>
  <c r="R3552" i="1"/>
  <c r="U3552" i="1"/>
  <c r="R9227" i="1"/>
  <c r="U9227" i="1"/>
  <c r="R10796" i="1"/>
  <c r="R2966" i="1"/>
  <c r="U2966" i="1"/>
  <c r="R8644" i="1"/>
  <c r="U8644" i="1"/>
  <c r="R7970" i="1"/>
  <c r="U7970" i="1"/>
  <c r="R1038" i="1"/>
  <c r="U1038" i="1"/>
  <c r="R2695" i="1"/>
  <c r="U2695" i="1"/>
  <c r="R5107" i="1"/>
  <c r="U5107" i="1"/>
  <c r="R1056" i="1"/>
  <c r="U1056" i="1"/>
  <c r="R3651" i="1"/>
  <c r="U3651" i="1"/>
  <c r="R8798" i="1"/>
  <c r="U8798" i="1"/>
  <c r="R10176" i="1"/>
  <c r="U10176" i="1"/>
  <c r="R2016" i="1"/>
  <c r="R2287" i="1"/>
  <c r="U2287" i="1"/>
  <c r="R7662" i="1"/>
  <c r="U7662" i="1"/>
  <c r="R5647" i="1"/>
  <c r="U5647" i="1"/>
  <c r="R5846" i="1"/>
  <c r="U5846" i="1"/>
  <c r="R7678" i="1"/>
  <c r="U7678" i="1"/>
  <c r="R4615" i="1"/>
  <c r="U4615" i="1"/>
  <c r="R992" i="1"/>
  <c r="U992" i="1"/>
  <c r="R10499" i="1"/>
  <c r="U10499" i="1"/>
  <c r="R4020" i="1"/>
  <c r="U4020" i="1"/>
  <c r="R8536" i="1"/>
  <c r="U8536" i="1"/>
  <c r="R9670" i="1"/>
  <c r="U9670" i="1"/>
  <c r="R7930" i="1"/>
  <c r="U7930" i="1"/>
  <c r="R9467" i="1"/>
  <c r="U9467" i="1"/>
  <c r="R4150" i="1"/>
  <c r="U4150" i="1"/>
  <c r="R8601" i="1"/>
  <c r="U8601" i="1"/>
  <c r="R5641" i="1"/>
  <c r="U5641" i="1"/>
  <c r="R2790" i="1"/>
  <c r="U2790" i="1"/>
  <c r="R8903" i="1"/>
  <c r="U8903" i="1"/>
  <c r="R3013" i="1"/>
  <c r="U3013" i="1"/>
  <c r="R5438" i="1"/>
  <c r="U5438" i="1"/>
  <c r="R8977" i="1"/>
  <c r="U8977" i="1"/>
  <c r="R9686" i="1"/>
  <c r="U9686" i="1"/>
  <c r="R9026" i="1"/>
  <c r="U9026" i="1"/>
  <c r="R5459" i="1"/>
  <c r="U5459" i="1"/>
  <c r="R378" i="1"/>
  <c r="U378" i="1"/>
  <c r="R6192" i="1"/>
  <c r="U6192" i="1"/>
  <c r="R2645" i="1"/>
  <c r="U2645" i="1"/>
  <c r="R468" i="1"/>
  <c r="U468" i="1"/>
  <c r="R633" i="1"/>
  <c r="U633" i="1"/>
  <c r="R10164" i="1"/>
  <c r="U10164" i="1"/>
  <c r="R7084" i="1"/>
  <c r="U7084" i="1"/>
  <c r="R222" i="1"/>
  <c r="U222" i="1"/>
  <c r="R7756" i="1"/>
  <c r="U7756" i="1"/>
  <c r="R11007" i="1"/>
  <c r="U11007" i="1"/>
  <c r="R505" i="1"/>
  <c r="U505" i="1"/>
  <c r="R3387" i="1"/>
  <c r="U3387" i="1"/>
  <c r="R9972" i="1"/>
  <c r="R7728" i="1"/>
  <c r="U7728" i="1"/>
  <c r="R7980" i="1"/>
  <c r="U7980" i="1"/>
  <c r="R2584" i="1"/>
  <c r="U2584" i="1"/>
  <c r="R7051" i="1"/>
  <c r="U7051" i="1"/>
  <c r="R4062" i="1"/>
  <c r="U4062" i="1"/>
  <c r="R3652" i="1"/>
  <c r="U3652" i="1"/>
  <c r="R1211" i="1"/>
  <c r="U1211" i="1"/>
  <c r="R8058" i="1"/>
  <c r="U8058" i="1"/>
  <c r="R6027" i="1"/>
  <c r="U6027" i="1"/>
  <c r="R8690" i="1"/>
  <c r="U8690" i="1"/>
  <c r="R8295" i="1"/>
  <c r="U8295" i="1"/>
  <c r="R6761" i="1"/>
  <c r="U6761" i="1"/>
  <c r="R5776" i="1"/>
  <c r="U5776" i="1"/>
  <c r="R184" i="1"/>
  <c r="U184" i="1"/>
  <c r="R5681" i="1"/>
  <c r="U5681" i="1"/>
  <c r="R1935" i="1"/>
  <c r="R6911" i="1"/>
  <c r="U6911" i="1"/>
  <c r="R2191" i="1"/>
  <c r="U2191" i="1"/>
  <c r="R2789" i="1"/>
  <c r="U2789" i="1"/>
  <c r="R1409" i="1"/>
  <c r="U1409" i="1"/>
  <c r="R6689" i="1"/>
  <c r="U6689" i="1"/>
  <c r="R9978" i="1"/>
  <c r="U9978" i="1"/>
  <c r="R9869" i="1"/>
  <c r="U9869" i="1"/>
  <c r="R9794" i="1"/>
  <c r="U9794" i="1"/>
  <c r="R2032" i="1"/>
  <c r="U2032" i="1"/>
  <c r="R3505" i="1"/>
  <c r="U3505" i="1"/>
  <c r="R4407" i="1"/>
  <c r="U4407" i="1"/>
  <c r="R4508" i="1"/>
  <c r="U4508" i="1"/>
  <c r="R6624" i="1"/>
  <c r="U6624" i="1"/>
  <c r="R10802" i="1"/>
  <c r="U10802" i="1"/>
  <c r="R10395" i="1"/>
  <c r="U10395" i="1"/>
  <c r="R3024" i="1"/>
  <c r="U3024" i="1"/>
  <c r="R5911" i="1"/>
  <c r="U5911" i="1"/>
  <c r="R1031" i="1"/>
  <c r="U1031" i="1"/>
  <c r="R4602" i="1"/>
  <c r="U4602" i="1"/>
  <c r="R5867" i="1"/>
  <c r="U5867" i="1"/>
  <c r="R10032" i="1"/>
  <c r="U10032" i="1"/>
  <c r="R9143" i="1"/>
  <c r="U9143" i="1"/>
  <c r="R274" i="1"/>
  <c r="U274" i="1"/>
  <c r="R5050" i="1"/>
  <c r="U5050" i="1"/>
  <c r="R5969" i="1"/>
  <c r="U5969" i="1"/>
  <c r="R2832" i="1"/>
  <c r="U2832" i="1"/>
  <c r="R4307" i="1"/>
  <c r="U4307" i="1"/>
  <c r="R9865" i="1"/>
  <c r="U9865" i="1"/>
  <c r="R6953" i="1"/>
  <c r="U6953" i="1"/>
  <c r="R3975" i="1"/>
  <c r="U3975" i="1"/>
  <c r="R971" i="1"/>
  <c r="U971" i="1"/>
  <c r="R6538" i="1"/>
  <c r="R6285" i="1"/>
  <c r="U6285" i="1"/>
  <c r="R7484" i="1"/>
  <c r="U7484" i="1"/>
  <c r="R1818" i="1"/>
  <c r="U1818" i="1"/>
  <c r="R5790" i="1"/>
  <c r="U5790" i="1"/>
  <c r="R9883" i="1"/>
  <c r="U9883" i="1"/>
  <c r="R848" i="1"/>
  <c r="U848" i="1"/>
  <c r="R3162" i="1"/>
  <c r="U3162" i="1"/>
  <c r="R1407" i="1"/>
  <c r="R4849" i="1"/>
  <c r="U4849" i="1"/>
  <c r="R4642" i="1"/>
  <c r="U4642" i="1"/>
  <c r="R6506" i="1"/>
  <c r="U6506" i="1"/>
  <c r="R1543" i="1"/>
  <c r="U1543" i="1"/>
  <c r="R10081" i="1"/>
  <c r="U10081" i="1"/>
  <c r="R2460" i="1"/>
  <c r="U2460" i="1"/>
  <c r="R8407" i="1"/>
  <c r="U8407" i="1"/>
  <c r="R3421" i="1"/>
  <c r="U3421" i="1"/>
  <c r="R1384" i="1"/>
  <c r="U1384" i="1"/>
  <c r="R9589" i="1"/>
  <c r="U9589" i="1"/>
  <c r="R5597" i="1"/>
  <c r="U5597" i="1"/>
  <c r="R2161" i="1"/>
  <c r="U2161" i="1"/>
  <c r="R9465" i="1"/>
  <c r="U9465" i="1"/>
  <c r="R3271" i="1"/>
  <c r="U3271" i="1"/>
  <c r="R4626" i="1"/>
  <c r="U4626" i="1"/>
  <c r="R6345" i="1"/>
  <c r="U6345" i="1"/>
  <c r="R6153" i="1"/>
  <c r="U6153" i="1"/>
  <c r="R8203" i="1"/>
  <c r="U8203" i="1"/>
  <c r="R1207" i="1"/>
  <c r="U1207" i="1"/>
  <c r="R9282" i="1"/>
  <c r="U9282" i="1"/>
  <c r="R4329" i="1"/>
  <c r="U4329" i="1"/>
  <c r="R1099" i="1"/>
  <c r="U1099" i="1"/>
  <c r="R1848" i="1"/>
  <c r="U1848" i="1"/>
  <c r="R1083" i="1"/>
  <c r="R10890" i="1"/>
  <c r="U10890" i="1"/>
  <c r="R411" i="1"/>
  <c r="U411" i="1"/>
  <c r="R8113" i="1"/>
  <c r="U8113" i="1"/>
  <c r="R2244" i="1"/>
  <c r="U2244" i="1"/>
  <c r="R7769" i="1"/>
  <c r="U7769" i="1"/>
  <c r="R7535" i="1"/>
  <c r="U7535" i="1"/>
  <c r="R5744" i="1"/>
  <c r="R6691" i="1"/>
  <c r="U6691" i="1"/>
  <c r="R3296" i="1"/>
  <c r="U3296" i="1"/>
  <c r="R4428" i="1"/>
  <c r="U4428" i="1"/>
  <c r="R536" i="1"/>
  <c r="U536" i="1"/>
  <c r="R3747" i="1"/>
  <c r="R7391" i="1"/>
  <c r="U7391" i="1"/>
  <c r="R2590" i="1"/>
  <c r="U2590" i="1"/>
  <c r="R1766" i="1"/>
  <c r="U1766" i="1"/>
  <c r="R1868" i="1"/>
  <c r="U1868" i="1"/>
  <c r="R492" i="1"/>
  <c r="U492" i="1"/>
  <c r="R6100" i="1"/>
  <c r="U6100" i="1"/>
  <c r="R4408" i="1"/>
  <c r="U4408" i="1"/>
  <c r="R1168" i="1"/>
  <c r="U1168" i="1"/>
  <c r="R6765" i="1"/>
  <c r="U6765" i="1"/>
  <c r="R2262" i="1"/>
  <c r="U2262" i="1"/>
  <c r="R2030" i="1"/>
  <c r="U2030" i="1"/>
  <c r="R7102" i="1"/>
  <c r="U7102" i="1"/>
  <c r="R9112" i="1"/>
  <c r="U9112" i="1"/>
  <c r="R676" i="1"/>
  <c r="U676" i="1"/>
  <c r="R8461" i="1"/>
  <c r="U8461" i="1"/>
  <c r="R3949" i="1"/>
  <c r="U3949" i="1"/>
  <c r="R1265" i="1"/>
  <c r="U1265" i="1"/>
  <c r="R4188" i="1"/>
  <c r="U4188" i="1"/>
  <c r="R8199" i="1"/>
  <c r="U8199" i="1"/>
  <c r="R6330" i="1"/>
  <c r="U6330" i="1"/>
  <c r="R4400" i="1"/>
  <c r="U4400" i="1"/>
  <c r="R3144" i="1"/>
  <c r="U3144" i="1"/>
  <c r="R10805" i="1"/>
  <c r="U10805" i="1"/>
  <c r="R4549" i="1"/>
  <c r="U4549" i="1"/>
  <c r="R1473" i="1"/>
  <c r="U1473" i="1"/>
  <c r="R10453" i="1"/>
  <c r="U10453" i="1"/>
  <c r="R2059" i="1"/>
  <c r="U2059" i="1"/>
  <c r="R5789" i="1"/>
  <c r="R4891" i="1"/>
  <c r="U4891" i="1"/>
  <c r="R10120" i="1"/>
  <c r="U10120" i="1"/>
  <c r="R7840" i="1"/>
  <c r="R5397" i="1"/>
  <c r="U5397" i="1"/>
  <c r="R816" i="1"/>
  <c r="U816" i="1"/>
  <c r="R10613" i="1"/>
  <c r="U10613" i="1"/>
  <c r="R247" i="1"/>
  <c r="U247" i="1"/>
  <c r="R9021" i="1"/>
  <c r="U9021" i="1"/>
  <c r="R7440" i="1"/>
  <c r="U7440" i="1"/>
  <c r="R1373" i="1"/>
  <c r="U1373" i="1"/>
  <c r="R6857" i="1"/>
  <c r="U6857" i="1"/>
  <c r="R4357" i="1"/>
  <c r="U4357" i="1"/>
  <c r="R8861" i="1"/>
  <c r="U8861" i="1"/>
  <c r="R2722" i="1"/>
  <c r="U2722" i="1"/>
  <c r="R3310" i="1"/>
  <c r="U3310" i="1"/>
  <c r="R2188" i="1"/>
  <c r="U2188" i="1"/>
  <c r="R6025" i="1"/>
  <c r="U6025" i="1"/>
  <c r="R10276" i="1"/>
  <c r="U10276" i="1"/>
  <c r="R4100" i="1"/>
  <c r="U4100" i="1"/>
  <c r="R11083" i="1"/>
  <c r="R3831" i="1"/>
  <c r="U3831" i="1"/>
  <c r="R2095" i="1"/>
  <c r="U2095" i="1"/>
  <c r="R5198" i="1"/>
  <c r="U5198" i="1"/>
  <c r="R8592" i="1"/>
  <c r="U8592" i="1"/>
  <c r="R6722" i="1"/>
  <c r="U6722" i="1"/>
  <c r="R8502" i="1"/>
  <c r="U8502" i="1"/>
  <c r="R10889" i="1"/>
  <c r="R5940" i="1"/>
  <c r="U5940" i="1"/>
  <c r="R6126" i="1"/>
  <c r="U6126" i="1"/>
  <c r="R6568" i="1"/>
  <c r="U6568" i="1"/>
  <c r="R2829" i="1"/>
  <c r="U2829" i="1"/>
  <c r="R8971" i="1"/>
  <c r="U8971" i="1"/>
  <c r="R5021" i="1"/>
  <c r="U5021" i="1"/>
  <c r="R7697" i="1"/>
  <c r="U7697" i="1"/>
  <c r="R6646" i="1"/>
  <c r="U6646" i="1"/>
  <c r="R10645" i="1"/>
  <c r="R1588" i="1"/>
  <c r="U1588" i="1"/>
  <c r="R1693" i="1"/>
  <c r="U1693" i="1"/>
  <c r="R275" i="1"/>
  <c r="U275" i="1"/>
  <c r="R6114" i="1"/>
  <c r="U6114" i="1"/>
  <c r="R355" i="1"/>
  <c r="U355" i="1"/>
  <c r="R10325" i="1"/>
  <c r="U10325" i="1"/>
  <c r="R3209" i="1"/>
  <c r="U3209" i="1"/>
  <c r="R9401" i="1"/>
  <c r="U9401" i="1"/>
  <c r="R4609" i="1"/>
  <c r="U4609" i="1"/>
  <c r="R10320" i="1"/>
  <c r="U10320" i="1"/>
  <c r="R10576" i="1"/>
  <c r="U10576" i="1"/>
  <c r="R5081" i="1"/>
  <c r="U5081" i="1"/>
  <c r="R11043" i="1"/>
  <c r="U11043" i="1"/>
  <c r="R5808" i="1"/>
  <c r="U5808" i="1"/>
  <c r="R1361" i="1"/>
  <c r="R1546" i="1"/>
  <c r="U1546" i="1"/>
  <c r="R8801" i="1"/>
  <c r="U8801" i="1"/>
  <c r="R3338" i="1"/>
  <c r="U3338" i="1"/>
  <c r="R9676" i="1"/>
  <c r="U9676" i="1"/>
  <c r="R10077" i="1"/>
  <c r="R1161" i="1"/>
  <c r="U1161" i="1"/>
  <c r="R1566" i="1"/>
  <c r="U1566" i="1"/>
  <c r="R5346" i="1"/>
  <c r="U5346" i="1"/>
  <c r="R10930" i="1"/>
  <c r="U10930" i="1"/>
  <c r="R612" i="1"/>
  <c r="U612" i="1"/>
  <c r="R9990" i="1"/>
  <c r="U9990" i="1"/>
  <c r="R6051" i="1"/>
  <c r="U6051" i="1"/>
  <c r="R8278" i="1"/>
  <c r="U8278" i="1"/>
  <c r="R8661" i="1"/>
  <c r="U8661" i="1"/>
  <c r="R7348" i="1"/>
  <c r="U7348" i="1"/>
  <c r="R7754" i="1"/>
  <c r="U7754" i="1"/>
  <c r="R5811" i="1"/>
  <c r="U5811" i="1"/>
  <c r="R3083" i="1"/>
  <c r="U3083" i="1"/>
  <c r="R1515" i="1"/>
  <c r="U1515" i="1"/>
  <c r="R7099" i="1"/>
  <c r="U7099" i="1"/>
  <c r="R10272" i="1"/>
  <c r="U10272" i="1"/>
  <c r="R5880" i="1"/>
  <c r="U5880" i="1"/>
  <c r="R365" i="1"/>
  <c r="U365" i="1"/>
  <c r="R7832" i="1"/>
  <c r="U7832" i="1"/>
  <c r="R1359" i="1"/>
  <c r="U1359" i="1"/>
  <c r="R5833" i="1"/>
  <c r="U5833" i="1"/>
  <c r="R397" i="1"/>
  <c r="U397" i="1"/>
  <c r="R9045" i="1"/>
  <c r="R10765" i="1"/>
  <c r="U10765" i="1"/>
  <c r="R4474" i="1"/>
  <c r="U4474" i="1"/>
  <c r="R6386" i="1"/>
  <c r="U6386" i="1"/>
  <c r="R9679" i="1"/>
  <c r="U9679" i="1"/>
  <c r="R10427" i="1"/>
  <c r="U10427" i="1"/>
  <c r="R4644" i="1"/>
  <c r="U4644" i="1"/>
  <c r="R5481" i="1"/>
  <c r="U5481" i="1"/>
  <c r="R4997" i="1"/>
  <c r="U4997" i="1"/>
  <c r="R2511" i="1"/>
  <c r="R638" i="1"/>
  <c r="U638" i="1"/>
  <c r="R3730" i="1"/>
  <c r="U3730" i="1"/>
  <c r="R1255" i="1"/>
  <c r="U1255" i="1"/>
  <c r="R3504" i="1"/>
  <c r="U3504" i="1"/>
  <c r="R9016" i="1"/>
  <c r="U9016" i="1"/>
  <c r="R3915" i="1"/>
  <c r="U3915" i="1"/>
  <c r="R1676" i="1"/>
  <c r="U1676" i="1"/>
  <c r="R4698" i="1"/>
  <c r="U4698" i="1"/>
  <c r="R1314" i="1"/>
  <c r="U1314" i="1"/>
  <c r="R7057" i="1"/>
  <c r="U7057" i="1"/>
  <c r="R2266" i="1"/>
  <c r="U2266" i="1"/>
  <c r="R1442" i="1"/>
  <c r="U1442" i="1"/>
  <c r="R10721" i="1"/>
  <c r="U10721" i="1"/>
  <c r="R2240" i="1"/>
  <c r="U2240" i="1"/>
  <c r="R11027" i="1"/>
  <c r="U11027" i="1"/>
  <c r="R4843" i="1"/>
  <c r="U4843" i="1"/>
  <c r="R5079" i="1"/>
  <c r="U5079" i="1"/>
  <c r="R7885" i="1"/>
  <c r="U7885" i="1"/>
  <c r="R7658" i="1"/>
  <c r="U7658" i="1"/>
  <c r="R280" i="1"/>
  <c r="U280" i="1"/>
  <c r="R9441" i="1"/>
  <c r="U9441" i="1"/>
  <c r="R10999" i="1"/>
  <c r="U10999" i="1"/>
  <c r="R1367" i="1"/>
  <c r="U1367" i="1"/>
  <c r="R11020" i="1"/>
  <c r="R6903" i="1"/>
  <c r="U6903" i="1"/>
  <c r="R8086" i="1"/>
  <c r="U8086" i="1"/>
  <c r="R3492" i="1"/>
  <c r="R3611" i="1"/>
  <c r="U3611" i="1"/>
  <c r="R10625" i="1"/>
  <c r="U10625" i="1"/>
  <c r="R8067" i="1"/>
  <c r="U8067" i="1"/>
  <c r="R3432" i="1"/>
  <c r="U3432" i="1"/>
  <c r="R10151" i="1"/>
  <c r="U10151" i="1"/>
  <c r="R6959" i="1"/>
  <c r="U6959" i="1"/>
  <c r="R8817" i="1"/>
  <c r="U8817" i="1"/>
  <c r="R4639" i="1"/>
  <c r="U4639" i="1"/>
  <c r="R2580" i="1"/>
  <c r="U2580" i="1"/>
  <c r="R5778" i="1"/>
  <c r="U5778" i="1"/>
  <c r="R3048" i="1"/>
  <c r="U3048" i="1"/>
  <c r="R6981" i="1"/>
  <c r="U6981" i="1"/>
  <c r="R9056" i="1"/>
  <c r="U9056" i="1"/>
  <c r="R6210" i="1"/>
  <c r="U6210" i="1"/>
  <c r="R10216" i="1"/>
  <c r="U10216" i="1"/>
  <c r="R1286" i="1"/>
  <c r="U1286" i="1"/>
  <c r="R3352" i="1"/>
  <c r="U3352" i="1"/>
  <c r="R10316" i="1"/>
  <c r="U10316" i="1"/>
  <c r="R9276" i="1"/>
  <c r="U9276" i="1"/>
  <c r="R7855" i="1"/>
  <c r="U7855" i="1"/>
  <c r="R6855" i="1"/>
  <c r="R8238" i="1"/>
  <c r="U8238" i="1"/>
  <c r="R1360" i="1"/>
  <c r="U1360" i="1"/>
  <c r="R8195" i="1"/>
  <c r="U8195" i="1"/>
  <c r="R8472" i="1"/>
  <c r="U8472" i="1"/>
  <c r="R1705" i="1"/>
  <c r="U1705" i="1"/>
  <c r="R9083" i="1"/>
  <c r="U9083" i="1"/>
  <c r="R1936" i="1"/>
  <c r="U1936" i="1"/>
  <c r="R7388" i="1"/>
  <c r="R9217" i="1"/>
  <c r="U9217" i="1"/>
  <c r="R7897" i="1"/>
  <c r="U7897" i="1"/>
  <c r="R10214" i="1"/>
  <c r="U10214" i="1"/>
  <c r="R8219" i="1"/>
  <c r="U8219" i="1"/>
  <c r="R506" i="1"/>
  <c r="U506" i="1"/>
  <c r="R8481" i="1"/>
  <c r="U8481" i="1"/>
  <c r="R2744" i="1"/>
  <c r="U2744" i="1"/>
  <c r="R3859" i="1"/>
  <c r="U3859" i="1"/>
  <c r="R9397" i="1"/>
  <c r="U9397" i="1"/>
  <c r="R6799" i="1"/>
  <c r="U6799" i="1"/>
  <c r="R6667" i="1"/>
  <c r="U6667" i="1"/>
  <c r="R10302" i="1"/>
  <c r="U10302" i="1"/>
  <c r="R1880" i="1"/>
  <c r="U1880" i="1"/>
  <c r="R9161" i="1"/>
  <c r="U9161" i="1"/>
  <c r="R769" i="1"/>
  <c r="U769" i="1"/>
  <c r="R3224" i="1"/>
  <c r="U3224" i="1"/>
  <c r="R9244" i="1"/>
  <c r="U9244" i="1"/>
  <c r="R10876" i="1"/>
  <c r="U10876" i="1"/>
  <c r="R923" i="1"/>
  <c r="U923" i="1"/>
  <c r="R4784" i="1"/>
  <c r="R5073" i="1"/>
  <c r="U5073" i="1"/>
  <c r="R9699" i="1"/>
  <c r="U9699" i="1"/>
  <c r="R5963" i="1"/>
  <c r="U5963" i="1"/>
  <c r="R7251" i="1"/>
  <c r="U7251" i="1"/>
  <c r="R7824" i="1"/>
  <c r="U7824" i="1"/>
  <c r="R4543" i="1"/>
  <c r="U4543" i="1"/>
  <c r="R8000" i="1"/>
  <c r="U8000" i="1"/>
  <c r="R9316" i="1"/>
  <c r="U9316" i="1"/>
  <c r="R3939" i="1"/>
  <c r="U3939" i="1"/>
  <c r="R2753" i="1"/>
  <c r="U2753" i="1"/>
  <c r="R2914" i="1"/>
  <c r="U2914" i="1"/>
  <c r="R4714" i="1"/>
  <c r="U4714" i="1"/>
  <c r="R9547" i="1"/>
  <c r="U9547" i="1"/>
  <c r="R2402" i="1"/>
  <c r="U2402" i="1"/>
  <c r="R10821" i="1"/>
  <c r="U10821" i="1"/>
  <c r="R2919" i="1"/>
  <c r="U2919" i="1"/>
  <c r="R8566" i="1"/>
  <c r="U8566" i="1"/>
  <c r="R10017" i="1"/>
  <c r="U10017" i="1"/>
  <c r="R10932" i="1"/>
  <c r="U10932" i="1"/>
  <c r="R7311" i="1"/>
  <c r="U7311" i="1"/>
  <c r="R5605" i="1"/>
  <c r="U5605" i="1"/>
  <c r="R9615" i="1"/>
  <c r="U9615" i="1"/>
  <c r="R1813" i="1"/>
  <c r="U1813" i="1"/>
  <c r="R3518" i="1"/>
  <c r="U3518" i="1"/>
  <c r="R10804" i="1"/>
  <c r="U10804" i="1"/>
  <c r="R2448" i="1"/>
  <c r="U2448" i="1"/>
  <c r="R621" i="1"/>
  <c r="U621" i="1"/>
  <c r="R6924" i="1"/>
  <c r="U6924" i="1"/>
  <c r="R5218" i="1"/>
  <c r="U5218" i="1"/>
  <c r="R5049" i="1"/>
  <c r="U5049" i="1"/>
  <c r="R9436" i="1"/>
  <c r="R842" i="1"/>
  <c r="U842" i="1"/>
  <c r="R5655" i="1"/>
  <c r="U5655" i="1"/>
  <c r="R1572" i="1"/>
  <c r="U1572" i="1"/>
  <c r="R9649" i="1"/>
  <c r="U9649" i="1"/>
  <c r="R6176" i="1"/>
  <c r="R9115" i="1"/>
  <c r="U9115" i="1"/>
  <c r="R2352" i="1"/>
  <c r="U2352" i="1"/>
  <c r="R1908" i="1"/>
  <c r="U1908" i="1"/>
  <c r="R5929" i="1"/>
  <c r="U5929" i="1"/>
  <c r="R2918" i="1"/>
  <c r="U2918" i="1"/>
  <c r="R9400" i="1"/>
  <c r="U9400" i="1"/>
  <c r="R11031" i="1"/>
  <c r="U11031" i="1"/>
  <c r="R628" i="1"/>
  <c r="U628" i="1"/>
  <c r="R8131" i="1"/>
  <c r="U8131" i="1"/>
  <c r="R6491" i="1"/>
  <c r="U6491" i="1"/>
  <c r="R7969" i="1"/>
  <c r="U7969" i="1"/>
  <c r="R2835" i="1"/>
  <c r="U2835" i="1"/>
  <c r="R1717" i="1"/>
  <c r="U1717" i="1"/>
  <c r="R6672" i="1"/>
  <c r="U6672" i="1"/>
  <c r="R2313" i="1"/>
  <c r="U2313" i="1"/>
  <c r="R4793" i="1"/>
  <c r="R8266" i="1"/>
  <c r="U8266" i="1"/>
  <c r="R6391" i="1"/>
  <c r="U6391" i="1"/>
  <c r="R5874" i="1"/>
  <c r="U5874" i="1"/>
  <c r="R1284" i="1"/>
  <c r="U1284" i="1"/>
  <c r="R10940" i="1"/>
  <c r="U10940" i="1"/>
  <c r="R3139" i="1"/>
  <c r="U3139" i="1"/>
  <c r="R8600" i="1"/>
  <c r="U8600" i="1"/>
  <c r="R7942" i="1"/>
  <c r="U7942" i="1"/>
  <c r="R1750" i="1"/>
  <c r="U1750" i="1"/>
  <c r="R9388" i="1"/>
  <c r="U9388" i="1"/>
  <c r="R10407" i="1"/>
  <c r="R10736" i="1"/>
  <c r="R5542" i="1"/>
  <c r="U5542" i="1"/>
  <c r="R10016" i="1"/>
  <c r="U10016" i="1"/>
  <c r="R6898" i="1"/>
  <c r="U6898" i="1"/>
  <c r="R2999" i="1"/>
  <c r="U2999" i="1"/>
  <c r="R9433" i="1"/>
  <c r="U9433" i="1"/>
  <c r="R9973" i="1"/>
  <c r="U9973" i="1"/>
  <c r="R7450" i="1"/>
  <c r="U7450" i="1"/>
  <c r="R11086" i="1"/>
  <c r="U11086" i="1"/>
  <c r="R5441" i="1"/>
  <c r="U5441" i="1"/>
  <c r="R3863" i="1"/>
  <c r="U3863" i="1"/>
  <c r="R5420" i="1"/>
  <c r="U5420" i="1"/>
  <c r="R8663" i="1"/>
  <c r="U8663" i="1"/>
  <c r="R8668" i="1"/>
  <c r="U8668" i="1"/>
  <c r="R5310" i="1"/>
  <c r="U5310" i="1"/>
  <c r="R2631" i="1"/>
  <c r="U2631" i="1"/>
  <c r="R3793" i="1"/>
  <c r="U3793" i="1"/>
  <c r="R3909" i="1"/>
  <c r="U3909" i="1"/>
  <c r="R422" i="1"/>
  <c r="U422" i="1"/>
  <c r="R9826" i="1"/>
  <c r="U9826" i="1"/>
  <c r="R2292" i="1"/>
  <c r="R1875" i="1"/>
  <c r="U1875" i="1"/>
  <c r="R1912" i="1"/>
  <c r="U1912" i="1"/>
  <c r="R2787" i="1"/>
  <c r="U2787" i="1"/>
  <c r="R2467" i="1"/>
  <c r="U2467" i="1"/>
  <c r="R7306" i="1"/>
  <c r="U7306" i="1"/>
  <c r="R10336" i="1"/>
  <c r="U10336" i="1"/>
  <c r="R980" i="1"/>
  <c r="U980" i="1"/>
  <c r="R6493" i="1"/>
  <c r="R10602" i="1"/>
  <c r="U10602" i="1"/>
  <c r="R10259" i="1"/>
  <c r="U10259" i="1"/>
  <c r="R1825" i="1"/>
  <c r="R7029" i="1"/>
  <c r="U7029" i="1"/>
  <c r="R3689" i="1"/>
  <c r="U3689" i="1"/>
  <c r="R10900" i="1"/>
  <c r="U10900" i="1"/>
  <c r="R3852" i="1"/>
  <c r="U3852" i="1"/>
  <c r="R2576" i="1"/>
  <c r="U2576" i="1"/>
  <c r="R2818" i="1"/>
  <c r="U2818" i="1"/>
  <c r="R1154" i="1"/>
  <c r="U1154" i="1"/>
  <c r="R6179" i="1"/>
  <c r="U6179" i="1"/>
  <c r="R1536" i="1"/>
  <c r="U1536" i="1"/>
  <c r="R7031" i="1"/>
  <c r="U7031" i="1"/>
  <c r="R3918" i="1"/>
  <c r="U3918" i="1"/>
  <c r="R7344" i="1"/>
  <c r="U7344" i="1"/>
  <c r="R10503" i="1"/>
  <c r="R10095" i="1"/>
  <c r="U10095" i="1"/>
  <c r="R1702" i="1"/>
  <c r="U1702" i="1"/>
  <c r="R7487" i="1"/>
  <c r="U7487" i="1"/>
  <c r="R7223" i="1"/>
  <c r="R7074" i="1"/>
  <c r="U7074" i="1"/>
  <c r="R9089" i="1"/>
  <c r="U9089" i="1"/>
  <c r="R4247" i="1"/>
  <c r="U4247" i="1"/>
  <c r="R2257" i="1"/>
  <c r="U2257" i="1"/>
  <c r="R2119" i="1"/>
  <c r="U2119" i="1"/>
  <c r="R398" i="1"/>
  <c r="U398" i="1"/>
  <c r="R5842" i="1"/>
  <c r="U5842" i="1"/>
  <c r="R4736" i="1"/>
  <c r="U4736" i="1"/>
  <c r="R10883" i="1"/>
  <c r="U10883" i="1"/>
  <c r="R3205" i="1"/>
  <c r="U3205" i="1"/>
  <c r="R10974" i="1"/>
  <c r="U10974" i="1"/>
  <c r="R9116" i="1"/>
  <c r="U9116" i="1"/>
  <c r="R9948" i="1"/>
  <c r="U9948" i="1"/>
  <c r="R1199" i="1"/>
  <c r="U1199" i="1"/>
  <c r="R5339" i="1"/>
  <c r="U5339" i="1"/>
  <c r="R3214" i="1"/>
  <c r="U3214" i="1"/>
  <c r="R8280" i="1"/>
  <c r="U8280" i="1"/>
  <c r="R9717" i="1"/>
  <c r="U9717" i="1"/>
  <c r="R4171" i="1"/>
  <c r="U4171" i="1"/>
  <c r="R5646" i="1"/>
  <c r="U5646" i="1"/>
  <c r="R6494" i="1"/>
  <c r="U6494" i="1"/>
  <c r="R1878" i="1"/>
  <c r="U1878" i="1"/>
  <c r="R9846" i="1"/>
  <c r="U9846" i="1"/>
  <c r="R2328" i="1"/>
  <c r="U2328" i="1"/>
  <c r="R10682" i="1"/>
  <c r="U10682" i="1"/>
  <c r="R10104" i="1"/>
  <c r="U10104" i="1"/>
  <c r="R6023" i="1"/>
  <c r="U6023" i="1"/>
  <c r="R4059" i="1"/>
  <c r="R10449" i="1"/>
  <c r="U10449" i="1"/>
  <c r="R5806" i="1"/>
  <c r="U5806" i="1"/>
  <c r="R6267" i="1"/>
  <c r="U6267" i="1"/>
  <c r="R4285" i="1"/>
  <c r="U4285" i="1"/>
  <c r="R6703" i="1"/>
  <c r="U6703" i="1"/>
  <c r="R1756" i="1"/>
  <c r="U1756" i="1"/>
  <c r="R8182" i="1"/>
  <c r="U8182" i="1"/>
  <c r="R438" i="1"/>
  <c r="U438" i="1"/>
  <c r="R3641" i="1"/>
  <c r="U3641" i="1"/>
  <c r="R1744" i="1"/>
  <c r="U1744" i="1"/>
  <c r="R5662" i="1"/>
  <c r="U5662" i="1"/>
  <c r="R11058" i="1"/>
  <c r="U11058" i="1"/>
  <c r="R5950" i="1"/>
  <c r="U5950" i="1"/>
  <c r="R733" i="1"/>
  <c r="U733" i="1"/>
  <c r="R1500" i="1"/>
  <c r="U1500" i="1"/>
  <c r="R3571" i="1"/>
  <c r="U3571" i="1"/>
  <c r="R1539" i="1"/>
  <c r="U1539" i="1"/>
  <c r="R8085" i="1"/>
  <c r="U8085" i="1"/>
  <c r="R5640" i="1"/>
  <c r="U5640" i="1"/>
  <c r="R8370" i="1"/>
  <c r="U8370" i="1"/>
  <c r="R5948" i="1"/>
  <c r="U5948" i="1"/>
  <c r="R805" i="1"/>
  <c r="U805" i="1"/>
  <c r="R3749" i="1"/>
  <c r="U3749" i="1"/>
  <c r="R2346" i="1"/>
  <c r="U2346" i="1"/>
  <c r="R1313" i="1"/>
  <c r="U1313" i="1"/>
  <c r="R5564" i="1"/>
  <c r="U5564" i="1"/>
  <c r="R2470" i="1"/>
  <c r="U2470" i="1"/>
  <c r="R10892" i="1"/>
  <c r="U10892" i="1"/>
  <c r="R6943" i="1"/>
  <c r="U6943" i="1"/>
  <c r="R4637" i="1"/>
  <c r="U4637" i="1"/>
  <c r="R10622" i="1"/>
  <c r="U10622" i="1"/>
  <c r="R8192" i="1"/>
  <c r="U8192" i="1"/>
  <c r="R10658" i="1"/>
  <c r="U10658" i="1"/>
  <c r="R3494" i="1"/>
  <c r="U3494" i="1"/>
  <c r="R1695" i="1"/>
  <c r="U1695" i="1"/>
  <c r="R4472" i="1"/>
  <c r="U4472" i="1"/>
  <c r="R749" i="1"/>
  <c r="U749" i="1"/>
  <c r="R2248" i="1"/>
  <c r="U2248" i="1"/>
  <c r="R8958" i="1"/>
  <c r="U8958" i="1"/>
  <c r="R10572" i="1"/>
  <c r="R9135" i="1"/>
  <c r="U9135" i="1"/>
  <c r="R334" i="1"/>
  <c r="U334" i="1"/>
  <c r="R4426" i="1"/>
  <c r="U4426" i="1"/>
  <c r="R11069" i="1"/>
  <c r="U11069" i="1"/>
  <c r="R3748" i="1"/>
  <c r="U3748" i="1"/>
  <c r="R1448" i="1"/>
  <c r="U1448" i="1"/>
  <c r="R1718" i="1"/>
  <c r="U1718" i="1"/>
  <c r="R6270" i="1"/>
  <c r="U6270" i="1"/>
  <c r="R6180" i="1"/>
  <c r="U6180" i="1"/>
  <c r="R308" i="1"/>
  <c r="U308" i="1"/>
  <c r="R5868" i="1"/>
  <c r="U5868" i="1"/>
  <c r="R6585" i="1"/>
  <c r="U6585" i="1"/>
  <c r="R10607" i="1"/>
  <c r="U10607" i="1"/>
  <c r="R949" i="1"/>
  <c r="U949" i="1"/>
  <c r="R938" i="1"/>
  <c r="U938" i="1"/>
  <c r="R2455" i="1"/>
  <c r="U2455" i="1"/>
  <c r="R680" i="1"/>
  <c r="U680" i="1"/>
  <c r="R11092" i="1"/>
  <c r="U11092" i="1"/>
  <c r="R9002" i="1"/>
  <c r="U9002" i="1"/>
  <c r="R2867" i="1"/>
  <c r="U2867" i="1"/>
  <c r="R10207" i="1"/>
  <c r="U10207" i="1"/>
  <c r="R1967" i="1"/>
  <c r="U1967" i="1"/>
  <c r="R3850" i="1"/>
  <c r="U3850" i="1"/>
  <c r="R5796" i="1"/>
  <c r="R8957" i="1"/>
  <c r="U8957" i="1"/>
  <c r="R8516" i="1"/>
  <c r="U8516" i="1"/>
  <c r="R6710" i="1"/>
  <c r="U6710" i="1"/>
  <c r="R2157" i="1"/>
  <c r="U2157" i="1"/>
  <c r="R7409" i="1"/>
  <c r="U7409" i="1"/>
  <c r="R9012" i="1"/>
  <c r="U9012" i="1"/>
  <c r="R7523" i="1"/>
  <c r="U7523" i="1"/>
  <c r="R2494" i="1"/>
  <c r="U2494" i="1"/>
  <c r="R8720" i="1"/>
  <c r="U8720" i="1"/>
  <c r="R639" i="1"/>
  <c r="U639" i="1"/>
  <c r="R984" i="1"/>
  <c r="U984" i="1"/>
  <c r="R2150" i="1"/>
  <c r="U2150" i="1"/>
  <c r="R7712" i="1"/>
  <c r="U7712" i="1"/>
  <c r="R8373" i="1"/>
  <c r="U8373" i="1"/>
  <c r="R5727" i="1"/>
  <c r="U5727" i="1"/>
  <c r="R3449" i="1"/>
  <c r="U3449" i="1"/>
  <c r="R981" i="1"/>
  <c r="U981" i="1"/>
  <c r="R5990" i="1"/>
  <c r="U5990" i="1"/>
  <c r="R1202" i="1"/>
  <c r="R1356" i="1"/>
  <c r="U1356" i="1"/>
  <c r="R4328" i="1"/>
  <c r="U4328" i="1"/>
  <c r="R2737" i="1"/>
  <c r="U2737" i="1"/>
  <c r="R10763" i="1"/>
  <c r="U10763" i="1"/>
  <c r="R5779" i="1"/>
  <c r="U5779" i="1"/>
  <c r="R1260" i="1"/>
  <c r="U1260" i="1"/>
  <c r="R11057" i="1"/>
  <c r="U11057" i="1"/>
  <c r="R3841" i="1"/>
  <c r="U3841" i="1"/>
  <c r="R2684" i="1"/>
  <c r="U2684" i="1"/>
  <c r="R7814" i="1"/>
  <c r="U7814" i="1"/>
  <c r="R7935" i="1"/>
  <c r="U7935" i="1"/>
  <c r="R1128" i="1"/>
  <c r="U1128" i="1"/>
  <c r="R7212" i="1"/>
  <c r="R4254" i="1"/>
  <c r="U4254" i="1"/>
  <c r="R1475" i="1"/>
  <c r="U1475" i="1"/>
  <c r="R3032" i="1"/>
  <c r="U3032" i="1"/>
  <c r="R2296" i="1"/>
  <c r="U2296" i="1"/>
  <c r="R9221" i="1"/>
  <c r="U9221" i="1"/>
  <c r="R636" i="1"/>
  <c r="U636" i="1"/>
  <c r="R2182" i="1"/>
  <c r="U2182" i="1"/>
  <c r="R11030" i="1"/>
  <c r="U11030" i="1"/>
  <c r="R6731" i="1"/>
  <c r="U6731" i="1"/>
  <c r="R5694" i="1"/>
  <c r="U5694" i="1"/>
  <c r="R7941" i="1"/>
  <c r="R3115" i="1"/>
  <c r="U3115" i="1"/>
  <c r="R5269" i="1"/>
  <c r="U5269" i="1"/>
  <c r="R10937" i="1"/>
  <c r="U10937" i="1"/>
  <c r="R8989" i="1"/>
  <c r="U8989" i="1"/>
  <c r="R5187" i="1"/>
  <c r="U5187" i="1"/>
  <c r="R9129" i="1"/>
  <c r="U9129" i="1"/>
  <c r="R9248" i="1"/>
  <c r="U9248" i="1"/>
  <c r="R10331" i="1"/>
  <c r="U10331" i="1"/>
  <c r="R11048" i="1"/>
  <c r="R4871" i="1"/>
  <c r="U4871" i="1"/>
  <c r="R1797" i="1"/>
  <c r="U1797" i="1"/>
  <c r="R2504" i="1"/>
  <c r="U2504" i="1"/>
  <c r="R1638" i="1"/>
  <c r="U1638" i="1"/>
  <c r="R3930" i="1"/>
  <c r="U3930" i="1"/>
  <c r="R6356" i="1"/>
  <c r="U6356" i="1"/>
  <c r="R617" i="1"/>
  <c r="U617" i="1"/>
  <c r="R449" i="1"/>
  <c r="U449" i="1"/>
  <c r="R2633" i="1"/>
  <c r="U2633" i="1"/>
  <c r="R7419" i="1"/>
  <c r="U7419" i="1"/>
  <c r="R5201" i="1"/>
  <c r="U5201" i="1"/>
  <c r="R3566" i="1"/>
  <c r="U3566" i="1"/>
  <c r="R9715" i="1"/>
  <c r="U9715" i="1"/>
  <c r="R6026" i="1"/>
  <c r="U6026" i="1"/>
  <c r="R4548" i="1"/>
  <c r="U4548" i="1"/>
  <c r="R5777" i="1"/>
  <c r="U5777" i="1"/>
  <c r="R5529" i="1"/>
  <c r="U5529" i="1"/>
  <c r="R905" i="1"/>
  <c r="U905" i="1"/>
  <c r="R1704" i="1"/>
  <c r="U1704" i="1"/>
  <c r="R3702" i="1"/>
  <c r="U3702" i="1"/>
  <c r="R762" i="1"/>
  <c r="U762" i="1"/>
  <c r="R825" i="1"/>
  <c r="U825" i="1"/>
  <c r="R6238" i="1"/>
  <c r="U6238" i="1"/>
  <c r="R561" i="1"/>
  <c r="U561" i="1"/>
  <c r="R4926" i="1"/>
  <c r="U4926" i="1"/>
  <c r="R2418" i="1"/>
  <c r="U2418" i="1"/>
  <c r="R6284" i="1"/>
  <c r="U6284" i="1"/>
  <c r="R1719" i="1"/>
  <c r="U1719" i="1"/>
  <c r="R93" i="1"/>
  <c r="U93" i="1"/>
  <c r="R10988" i="1"/>
  <c r="U10988" i="1"/>
  <c r="R476" i="1"/>
  <c r="U476" i="1"/>
  <c r="R6427" i="1"/>
  <c r="U6427" i="1"/>
  <c r="R8209" i="1"/>
  <c r="U8209" i="1"/>
  <c r="R2368" i="1"/>
  <c r="U2368" i="1"/>
  <c r="R6404" i="1"/>
  <c r="U6404" i="1"/>
  <c r="R5540" i="1"/>
  <c r="R2652" i="1"/>
  <c r="U2652" i="1"/>
  <c r="R3081" i="1"/>
  <c r="U3081" i="1"/>
  <c r="R10112" i="1"/>
  <c r="U10112" i="1"/>
  <c r="R10432" i="1"/>
  <c r="U10432" i="1"/>
  <c r="R3778" i="1"/>
  <c r="U3778" i="1"/>
  <c r="R4912" i="1"/>
  <c r="U4912" i="1"/>
  <c r="R858" i="1"/>
  <c r="U858" i="1"/>
  <c r="R3471" i="1"/>
  <c r="R2774" i="1"/>
  <c r="U2774" i="1"/>
  <c r="R1233" i="1"/>
  <c r="U1233" i="1"/>
  <c r="R1724" i="1"/>
  <c r="U1724" i="1"/>
  <c r="R407" i="1"/>
  <c r="R10751" i="1"/>
  <c r="U10751" i="1"/>
  <c r="R8791" i="1"/>
  <c r="U8791" i="1"/>
  <c r="R1404" i="1"/>
  <c r="U1404" i="1"/>
  <c r="R5075" i="1"/>
  <c r="U5075" i="1"/>
  <c r="R310" i="1"/>
  <c r="U310" i="1"/>
  <c r="R989" i="1"/>
  <c r="U989" i="1"/>
  <c r="R4340" i="1"/>
  <c r="U4340" i="1"/>
  <c r="R6740" i="1"/>
  <c r="U6740" i="1"/>
  <c r="R6076" i="1"/>
  <c r="U6076" i="1"/>
  <c r="R8419" i="1"/>
  <c r="U8419" i="1"/>
  <c r="R3631" i="1"/>
  <c r="U3631" i="1"/>
  <c r="R3856" i="1"/>
  <c r="U3856" i="1"/>
  <c r="R6816" i="1"/>
  <c r="U6816" i="1"/>
  <c r="R4575" i="1"/>
  <c r="U4575" i="1"/>
  <c r="R8699" i="1"/>
  <c r="U8699" i="1"/>
  <c r="R10756" i="1"/>
  <c r="U10756" i="1"/>
  <c r="R7955" i="1"/>
  <c r="U7955" i="1"/>
  <c r="R10461" i="1"/>
  <c r="U10461" i="1"/>
  <c r="R9439" i="1"/>
  <c r="U9439" i="1"/>
  <c r="R7548" i="1"/>
  <c r="U7548" i="1"/>
  <c r="R10051" i="1"/>
  <c r="U10051" i="1"/>
  <c r="R7616" i="1"/>
  <c r="U7616" i="1"/>
  <c r="R7103" i="1"/>
  <c r="U7103" i="1"/>
  <c r="R2374" i="1"/>
  <c r="U2374" i="1"/>
  <c r="R1752" i="1"/>
  <c r="U1752" i="1"/>
  <c r="R9698" i="1"/>
  <c r="U9698" i="1"/>
  <c r="R425" i="1"/>
  <c r="U425" i="1"/>
  <c r="R7806" i="1"/>
  <c r="U7806" i="1"/>
  <c r="R5267" i="1"/>
  <c r="U5267" i="1"/>
  <c r="R4774" i="1"/>
  <c r="U4774" i="1"/>
  <c r="R206" i="1"/>
  <c r="U206" i="1"/>
  <c r="R1241" i="1"/>
  <c r="R2222" i="1"/>
  <c r="U2222" i="1"/>
  <c r="R10806" i="1"/>
  <c r="U10806" i="1"/>
  <c r="R4450" i="1"/>
  <c r="U4450" i="1"/>
  <c r="R807" i="1"/>
  <c r="U807" i="1"/>
  <c r="R2913" i="1"/>
  <c r="U2913" i="1"/>
  <c r="R11032" i="1"/>
  <c r="U11032" i="1"/>
  <c r="R10931" i="1"/>
  <c r="U10931" i="1"/>
  <c r="R6520" i="1"/>
  <c r="U6520" i="1"/>
  <c r="R7615" i="1"/>
  <c r="U7615" i="1"/>
  <c r="R6905" i="1"/>
  <c r="U6905" i="1"/>
  <c r="R6964" i="1"/>
  <c r="R4905" i="1"/>
  <c r="U4905" i="1"/>
  <c r="R10254" i="1"/>
  <c r="U10254" i="1"/>
  <c r="R9537" i="1"/>
  <c r="U9537" i="1"/>
  <c r="R4498" i="1"/>
  <c r="U4498" i="1"/>
  <c r="R9535" i="1"/>
  <c r="U9535" i="1"/>
  <c r="R7418" i="1"/>
  <c r="U7418" i="1"/>
  <c r="R5993" i="1"/>
  <c r="U5993" i="1"/>
  <c r="R1764" i="1"/>
  <c r="U1764" i="1"/>
  <c r="R7807" i="1"/>
  <c r="R5618" i="1"/>
  <c r="U5618" i="1"/>
  <c r="R2495" i="1"/>
  <c r="U2495" i="1"/>
  <c r="R2704" i="1"/>
  <c r="U2704" i="1"/>
  <c r="R10518" i="1"/>
  <c r="U10518" i="1"/>
  <c r="R4427" i="1"/>
  <c r="U4427" i="1"/>
  <c r="R10987" i="1"/>
  <c r="U10987" i="1"/>
  <c r="R7197" i="1"/>
  <c r="U7197" i="1"/>
  <c r="R2922" i="1"/>
  <c r="U2922" i="1"/>
  <c r="R7852" i="1"/>
  <c r="U7852" i="1"/>
  <c r="R5057" i="1"/>
  <c r="U5057" i="1"/>
  <c r="R7462" i="1"/>
  <c r="U7462" i="1"/>
  <c r="R7773" i="1"/>
  <c r="U7773" i="1"/>
  <c r="R10094" i="1"/>
  <c r="U10094" i="1"/>
  <c r="R10881" i="1"/>
  <c r="U10881" i="1"/>
  <c r="R583" i="1"/>
  <c r="U583" i="1"/>
  <c r="R10946" i="1"/>
  <c r="U10946" i="1"/>
  <c r="R1859" i="1"/>
  <c r="U1859" i="1"/>
  <c r="R7699" i="1"/>
  <c r="U7699" i="1"/>
  <c r="R6006" i="1"/>
  <c r="U6006" i="1"/>
  <c r="R337" i="1"/>
  <c r="U337" i="1"/>
  <c r="R8772" i="1"/>
  <c r="U8772" i="1"/>
  <c r="R8046" i="1"/>
  <c r="U8046" i="1"/>
  <c r="R9460" i="1"/>
  <c r="U9460" i="1"/>
  <c r="R5413" i="1"/>
  <c r="U5413" i="1"/>
  <c r="R6333" i="1"/>
  <c r="U6333" i="1"/>
  <c r="R3208" i="1"/>
  <c r="U3208" i="1"/>
  <c r="R754" i="1"/>
  <c r="U754" i="1"/>
  <c r="R965" i="1"/>
  <c r="R4616" i="1"/>
  <c r="U4616" i="1"/>
  <c r="R4518" i="1"/>
  <c r="U4518" i="1"/>
  <c r="R3056" i="1"/>
  <c r="U3056" i="1"/>
  <c r="R8356" i="1"/>
  <c r="U8356" i="1"/>
  <c r="R7948" i="1"/>
  <c r="U7948" i="1"/>
  <c r="R1627" i="1"/>
  <c r="U1627" i="1"/>
  <c r="R2048" i="1"/>
  <c r="U2048" i="1"/>
  <c r="R8103" i="1"/>
  <c r="U8103" i="1"/>
  <c r="R7341" i="1"/>
  <c r="U7341" i="1"/>
  <c r="R2303" i="1"/>
  <c r="U2303" i="1"/>
  <c r="R7194" i="1"/>
  <c r="U7194" i="1"/>
  <c r="R10630" i="1"/>
  <c r="U10630" i="1"/>
  <c r="R6758" i="1"/>
  <c r="U6758" i="1"/>
  <c r="R7372" i="1"/>
  <c r="U7372" i="1"/>
  <c r="R5361" i="1"/>
  <c r="U5361" i="1"/>
  <c r="R7164" i="1"/>
  <c r="U7164" i="1"/>
  <c r="R2785" i="1"/>
  <c r="U2785" i="1"/>
  <c r="R105" i="1"/>
  <c r="U105" i="1"/>
  <c r="R659" i="1"/>
  <c r="U659" i="1"/>
  <c r="R106" i="1"/>
  <c r="U106" i="1"/>
  <c r="R1647" i="1"/>
  <c r="U1647" i="1"/>
  <c r="R10161" i="1"/>
  <c r="U10161" i="1"/>
  <c r="R4721" i="1"/>
  <c r="U4721" i="1"/>
  <c r="R2468" i="1"/>
  <c r="U2468" i="1"/>
  <c r="R2687" i="1"/>
  <c r="U2687" i="1"/>
  <c r="R1666" i="1"/>
  <c r="U1666" i="1"/>
  <c r="R8214" i="1"/>
  <c r="U8214" i="1"/>
  <c r="R2646" i="1"/>
  <c r="R7545" i="1"/>
  <c r="U7545" i="1"/>
  <c r="R4454" i="1"/>
  <c r="U4454" i="1"/>
  <c r="R801" i="1"/>
  <c r="R5522" i="1"/>
  <c r="U5522" i="1"/>
  <c r="R4199" i="1"/>
  <c r="U4199" i="1"/>
  <c r="R1835" i="1"/>
  <c r="U1835" i="1"/>
  <c r="R5234" i="1"/>
  <c r="U5234" i="1"/>
  <c r="R5967" i="1"/>
  <c r="U5967" i="1"/>
  <c r="R2959" i="1"/>
  <c r="U2959" i="1"/>
  <c r="R10428" i="1"/>
  <c r="U10428" i="1"/>
  <c r="R925" i="1"/>
  <c r="U925" i="1"/>
  <c r="R3409" i="1"/>
  <c r="U3409" i="1"/>
  <c r="R418" i="1"/>
  <c r="U418" i="1"/>
  <c r="R3377" i="1"/>
  <c r="U3377" i="1"/>
  <c r="R9361" i="1"/>
  <c r="U9361" i="1"/>
  <c r="R240" i="1"/>
  <c r="U240" i="1"/>
  <c r="R8587" i="1"/>
  <c r="U8587" i="1"/>
  <c r="R6527" i="1"/>
  <c r="U6527" i="1"/>
  <c r="R6464" i="1"/>
  <c r="U6464" i="1"/>
  <c r="R2587" i="1"/>
  <c r="U2587" i="1"/>
  <c r="R6430" i="1"/>
  <c r="U6430" i="1"/>
  <c r="R5560" i="1"/>
  <c r="U5560" i="1"/>
  <c r="R7687" i="1"/>
  <c r="U7687" i="1"/>
  <c r="R8413" i="1"/>
  <c r="U8413" i="1"/>
  <c r="R3294" i="1"/>
  <c r="U3294" i="1"/>
  <c r="R2100" i="1"/>
  <c r="U2100" i="1"/>
  <c r="R10044" i="1"/>
  <c r="U10044" i="1"/>
  <c r="R7291" i="1"/>
  <c r="U7291" i="1"/>
  <c r="R10561" i="1"/>
  <c r="U10561" i="1"/>
  <c r="R8453" i="1"/>
  <c r="U8453" i="1"/>
  <c r="R5416" i="1"/>
  <c r="U5416" i="1"/>
  <c r="R10550" i="1"/>
  <c r="U10550" i="1"/>
  <c r="R8005" i="1"/>
  <c r="U8005" i="1"/>
  <c r="R990" i="1"/>
  <c r="U990" i="1"/>
  <c r="R1182" i="1"/>
  <c r="U1182" i="1"/>
  <c r="R8076" i="1"/>
  <c r="U8076" i="1"/>
  <c r="R1278" i="1"/>
  <c r="U1278" i="1"/>
  <c r="R5024" i="1"/>
  <c r="U5024" i="1"/>
  <c r="R4366" i="1"/>
  <c r="U4366" i="1"/>
  <c r="R9347" i="1"/>
  <c r="U9347" i="1"/>
  <c r="R9126" i="1"/>
  <c r="U9126" i="1"/>
  <c r="R4868" i="1"/>
  <c r="U4868" i="1"/>
  <c r="R463" i="1"/>
  <c r="U463" i="1"/>
  <c r="R2028" i="1"/>
  <c r="U2028" i="1"/>
  <c r="R9646" i="1"/>
  <c r="U9646" i="1"/>
  <c r="R2937" i="1"/>
  <c r="U2937" i="1"/>
  <c r="R5882" i="1"/>
  <c r="U5882" i="1"/>
  <c r="R7413" i="1"/>
  <c r="U7413" i="1"/>
  <c r="R4491" i="1"/>
  <c r="U4491" i="1"/>
  <c r="R7647" i="1"/>
  <c r="U7647" i="1"/>
  <c r="R6746" i="1"/>
  <c r="R7079" i="1"/>
  <c r="R5888" i="1"/>
  <c r="U5888" i="1"/>
  <c r="R4016" i="1"/>
  <c r="U4016" i="1"/>
  <c r="R6366" i="1"/>
  <c r="U6366" i="1"/>
  <c r="R3522" i="1"/>
  <c r="U3522" i="1"/>
  <c r="R3525" i="1"/>
  <c r="U3525" i="1"/>
  <c r="R5243" i="1"/>
  <c r="U5243" i="1"/>
  <c r="R8627" i="1"/>
  <c r="U8627" i="1"/>
  <c r="R10611" i="1"/>
  <c r="U10611" i="1"/>
  <c r="R5219" i="1"/>
  <c r="U5219" i="1"/>
  <c r="R5910" i="1"/>
  <c r="U5910" i="1"/>
  <c r="R6420" i="1"/>
  <c r="U6420" i="1"/>
  <c r="R7325" i="1"/>
  <c r="U7325" i="1"/>
  <c r="R7629" i="1"/>
  <c r="U7629" i="1"/>
  <c r="R6449" i="1"/>
  <c r="U6449" i="1"/>
  <c r="R4084" i="1"/>
  <c r="U4084" i="1"/>
  <c r="R4014" i="1"/>
  <c r="U4014" i="1"/>
  <c r="R2137" i="1"/>
  <c r="U2137" i="1"/>
  <c r="R4854" i="1"/>
  <c r="U4854" i="1"/>
  <c r="R1519" i="1"/>
  <c r="U1519" i="1"/>
  <c r="R9877" i="1"/>
  <c r="U9877" i="1"/>
  <c r="R10586" i="1"/>
  <c r="U10586" i="1"/>
  <c r="R6466" i="1"/>
  <c r="U6466" i="1"/>
  <c r="R3343" i="1"/>
  <c r="U3343" i="1"/>
  <c r="R5208" i="1"/>
  <c r="U5208" i="1"/>
  <c r="R5277" i="1"/>
  <c r="U5277" i="1"/>
  <c r="R2412" i="1"/>
  <c r="U2412" i="1"/>
  <c r="R7014" i="1"/>
  <c r="U7014" i="1"/>
  <c r="R5793" i="1"/>
  <c r="R6732" i="1"/>
  <c r="U6732" i="1"/>
  <c r="R4319" i="1"/>
  <c r="U4319" i="1"/>
  <c r="R1689" i="1"/>
  <c r="U1689" i="1"/>
  <c r="R10473" i="1"/>
  <c r="U10473" i="1"/>
  <c r="R1100" i="1"/>
  <c r="U1100" i="1"/>
  <c r="R4219" i="1"/>
  <c r="U4219" i="1"/>
  <c r="R4479" i="1"/>
  <c r="U4479" i="1"/>
  <c r="R5799" i="1"/>
  <c r="U5799" i="1"/>
  <c r="R6581" i="1"/>
  <c r="U6581" i="1"/>
  <c r="R121" i="1"/>
  <c r="U121" i="1"/>
  <c r="R967" i="1"/>
  <c r="U967" i="1"/>
  <c r="R9716" i="1"/>
  <c r="U9716" i="1"/>
  <c r="R4785" i="1"/>
  <c r="U4785" i="1"/>
  <c r="R8856" i="1"/>
  <c r="U8856" i="1"/>
  <c r="R10784" i="1"/>
  <c r="U10784" i="1"/>
  <c r="R5567" i="1"/>
  <c r="U5567" i="1"/>
  <c r="R1304" i="1"/>
  <c r="U1304" i="1"/>
  <c r="R10315" i="1"/>
  <c r="U10315" i="1"/>
  <c r="R6705" i="1"/>
  <c r="R5366" i="1"/>
  <c r="U5366" i="1"/>
  <c r="R8927" i="1"/>
  <c r="U8927" i="1"/>
  <c r="R6528" i="1"/>
  <c r="U6528" i="1"/>
  <c r="R2365" i="1"/>
  <c r="U2365" i="1"/>
  <c r="R2547" i="1"/>
  <c r="U2547" i="1"/>
  <c r="R3415" i="1"/>
  <c r="U3415" i="1"/>
  <c r="R374" i="1"/>
  <c r="U374" i="1"/>
  <c r="R5062" i="1"/>
  <c r="U5062" i="1"/>
  <c r="R10700" i="1"/>
  <c r="U10700" i="1"/>
  <c r="R8090" i="1"/>
  <c r="U8090" i="1"/>
  <c r="R281" i="1"/>
  <c r="U281" i="1"/>
  <c r="R4957" i="1"/>
  <c r="U4957" i="1"/>
  <c r="R8434" i="1"/>
  <c r="U8434" i="1"/>
  <c r="R8257" i="1"/>
  <c r="U8257" i="1"/>
  <c r="R5682" i="1"/>
  <c r="U5682" i="1"/>
  <c r="R2382" i="1"/>
  <c r="U2382" i="1"/>
  <c r="R3036" i="1"/>
  <c r="R4511" i="1"/>
  <c r="U4511" i="1"/>
  <c r="R5917" i="1"/>
  <c r="U5917" i="1"/>
  <c r="R750" i="1"/>
  <c r="U750" i="1"/>
  <c r="R10696" i="1"/>
  <c r="R1411" i="1"/>
  <c r="U1411" i="1"/>
  <c r="R8255" i="1"/>
  <c r="U8255" i="1"/>
  <c r="R8715" i="1"/>
  <c r="U8715" i="1"/>
  <c r="R2735" i="1"/>
  <c r="U2735" i="1"/>
  <c r="R2586" i="1"/>
  <c r="U2586" i="1"/>
  <c r="R3933" i="1"/>
  <c r="U3933" i="1"/>
  <c r="R10195" i="1"/>
  <c r="U10195" i="1"/>
  <c r="R6570" i="1"/>
  <c r="U6570" i="1"/>
  <c r="R2743" i="1"/>
  <c r="U2743" i="1"/>
  <c r="R8886" i="1"/>
  <c r="U8886" i="1"/>
  <c r="R5316" i="1"/>
  <c r="U5316" i="1"/>
  <c r="R4160" i="1"/>
  <c r="U4160" i="1"/>
  <c r="R1598" i="1"/>
  <c r="U1598" i="1"/>
  <c r="R8978" i="1"/>
  <c r="U8978" i="1"/>
  <c r="R11079" i="1"/>
  <c r="U11079" i="1"/>
  <c r="R7766" i="1"/>
  <c r="U7766" i="1"/>
  <c r="R6907" i="1"/>
  <c r="U6907" i="1"/>
  <c r="R460" i="1"/>
  <c r="U460" i="1"/>
  <c r="R4520" i="1"/>
  <c r="U4520" i="1"/>
  <c r="R4684" i="1"/>
  <c r="U4684" i="1"/>
  <c r="R2475" i="1"/>
  <c r="U2475" i="1"/>
  <c r="R3807" i="1"/>
  <c r="U3807" i="1"/>
  <c r="R5949" i="1"/>
  <c r="U5949" i="1"/>
  <c r="R3873" i="1"/>
  <c r="R3414" i="1"/>
  <c r="U3414" i="1"/>
  <c r="R5145" i="1"/>
  <c r="U5145" i="1"/>
  <c r="R4230" i="1"/>
  <c r="U4230" i="1"/>
  <c r="R6335" i="1"/>
  <c r="U6335" i="1"/>
  <c r="R4814" i="1"/>
  <c r="U4814" i="1"/>
  <c r="R6384" i="1"/>
  <c r="U6384" i="1"/>
  <c r="R8054" i="1"/>
  <c r="U8054" i="1"/>
  <c r="R1563" i="1"/>
  <c r="R8197" i="1"/>
  <c r="U8197" i="1"/>
  <c r="R6024" i="1"/>
  <c r="U6024" i="1"/>
  <c r="R8573" i="1"/>
  <c r="U8573" i="1"/>
  <c r="R2363" i="1"/>
  <c r="U2363" i="1"/>
  <c r="R8648" i="1"/>
  <c r="U8648" i="1"/>
  <c r="R2923" i="1"/>
  <c r="U2923" i="1"/>
  <c r="R6922" i="1"/>
  <c r="U6922" i="1"/>
  <c r="R5510" i="1"/>
  <c r="U5510" i="1"/>
  <c r="R4290" i="1"/>
  <c r="U4290" i="1"/>
  <c r="R7162" i="1"/>
  <c r="U7162" i="1"/>
  <c r="R2885" i="1"/>
  <c r="R6939" i="1"/>
  <c r="R7085" i="1"/>
  <c r="U7085" i="1"/>
  <c r="R4697" i="1"/>
  <c r="U4697" i="1"/>
  <c r="R4434" i="1"/>
  <c r="U4434" i="1"/>
  <c r="R201" i="1"/>
  <c r="U201" i="1"/>
  <c r="R10284" i="1"/>
  <c r="U10284" i="1"/>
  <c r="R570" i="1"/>
  <c r="U570" i="1"/>
  <c r="R509" i="1"/>
  <c r="U509" i="1"/>
  <c r="R6675" i="1"/>
  <c r="U6675" i="1"/>
  <c r="R2172" i="1"/>
  <c r="U2172" i="1"/>
  <c r="R7301" i="1"/>
  <c r="U7301" i="1"/>
  <c r="R1823" i="1"/>
  <c r="U1823" i="1"/>
  <c r="R6110" i="1"/>
  <c r="U6110" i="1"/>
  <c r="R8808" i="1"/>
  <c r="U8808" i="1"/>
  <c r="R8999" i="1"/>
  <c r="U8999" i="1"/>
  <c r="R8460" i="1"/>
  <c r="U8460" i="1"/>
  <c r="R10417" i="1"/>
  <c r="R6575" i="1"/>
  <c r="U6575" i="1"/>
  <c r="R10564" i="1"/>
  <c r="U10564" i="1"/>
  <c r="R3639" i="1"/>
  <c r="U3639" i="1"/>
  <c r="R8876" i="1"/>
  <c r="U8876" i="1"/>
  <c r="R447" i="1"/>
  <c r="U447" i="1"/>
  <c r="R8904" i="1"/>
  <c r="U8904" i="1"/>
  <c r="R7986" i="1"/>
  <c r="U7986" i="1"/>
  <c r="R4624" i="1"/>
  <c r="U4624" i="1"/>
  <c r="R10327" i="1"/>
  <c r="U10327" i="1"/>
  <c r="R2212" i="1"/>
  <c r="U2212" i="1"/>
  <c r="R1137" i="1"/>
  <c r="R5078" i="1"/>
  <c r="R2686" i="1"/>
  <c r="U2686" i="1"/>
  <c r="R475" i="1"/>
  <c r="U475" i="1"/>
  <c r="R7128" i="1"/>
  <c r="U7128" i="1"/>
  <c r="R1870" i="1"/>
  <c r="U1870" i="1"/>
  <c r="R8105" i="1"/>
  <c r="U8105" i="1"/>
  <c r="R2169" i="1"/>
  <c r="U2169" i="1"/>
  <c r="R5114" i="1"/>
  <c r="U5114" i="1"/>
  <c r="R129" i="1"/>
  <c r="U129" i="1"/>
  <c r="R7508" i="1"/>
  <c r="U7508" i="1"/>
  <c r="R5718" i="1"/>
  <c r="U5718" i="1"/>
  <c r="R9335" i="1"/>
  <c r="U9335" i="1"/>
  <c r="R5813" i="1"/>
  <c r="U5813" i="1"/>
  <c r="R5409" i="1"/>
  <c r="U5409" i="1"/>
  <c r="R8726" i="1"/>
  <c r="U8726" i="1"/>
  <c r="R8230" i="1"/>
  <c r="U8230" i="1"/>
  <c r="R3079" i="1"/>
  <c r="U3079" i="1"/>
  <c r="R5284" i="1"/>
  <c r="U5284" i="1"/>
  <c r="R4794" i="1"/>
  <c r="U4794" i="1"/>
  <c r="R10957" i="1"/>
  <c r="U10957" i="1"/>
  <c r="R8935" i="1"/>
  <c r="R7173" i="1"/>
  <c r="U7173" i="1"/>
  <c r="R7285" i="1"/>
  <c r="U7285" i="1"/>
  <c r="R7761" i="1"/>
  <c r="U7761" i="1"/>
  <c r="R6001" i="1"/>
  <c r="U6001" i="1"/>
  <c r="R4107" i="1"/>
  <c r="U4107" i="1"/>
  <c r="R6092" i="1"/>
  <c r="U6092" i="1"/>
  <c r="R3677" i="1"/>
  <c r="U3677" i="1"/>
  <c r="R4197" i="1"/>
  <c r="U4197" i="1"/>
  <c r="R1173" i="1"/>
  <c r="U1173" i="1"/>
  <c r="R8635" i="1"/>
  <c r="U8635" i="1"/>
  <c r="R9399" i="1"/>
  <c r="U9399" i="1"/>
  <c r="R4855" i="1"/>
  <c r="U4855" i="1"/>
  <c r="R8537" i="1"/>
  <c r="U8537" i="1"/>
  <c r="R6534" i="1"/>
  <c r="U6534" i="1"/>
  <c r="R9566" i="1"/>
  <c r="U9566" i="1"/>
  <c r="R2045" i="1"/>
  <c r="U2045" i="1"/>
  <c r="R2201" i="1"/>
  <c r="U2201" i="1"/>
  <c r="R11103" i="1"/>
  <c r="U11103" i="1"/>
  <c r="R3361" i="1"/>
  <c r="U3361" i="1"/>
  <c r="R5731" i="1"/>
  <c r="U5731" i="1"/>
  <c r="R10714" i="1"/>
  <c r="U10714" i="1"/>
  <c r="R7322" i="1"/>
  <c r="U7322" i="1"/>
  <c r="R1048" i="1"/>
  <c r="U1048" i="1"/>
  <c r="R10955" i="1"/>
  <c r="U10955" i="1"/>
  <c r="R8350" i="1"/>
  <c r="U8350" i="1"/>
  <c r="R725" i="1"/>
  <c r="U725" i="1"/>
  <c r="R8019" i="1"/>
  <c r="U8019" i="1"/>
  <c r="R1516" i="1"/>
  <c r="R6759" i="1"/>
  <c r="U6759" i="1"/>
  <c r="R4324" i="1"/>
  <c r="U4324" i="1"/>
  <c r="R8332" i="1"/>
  <c r="U8332" i="1"/>
  <c r="R9186" i="1"/>
  <c r="U9186" i="1"/>
  <c r="R6196" i="1"/>
  <c r="U6196" i="1"/>
  <c r="R1219" i="1"/>
  <c r="U1219" i="1"/>
  <c r="R8701" i="1"/>
  <c r="U8701" i="1"/>
  <c r="R5962" i="1"/>
  <c r="U5962" i="1"/>
  <c r="R5514" i="1"/>
  <c r="U5514" i="1"/>
  <c r="R3770" i="1"/>
  <c r="U3770" i="1"/>
  <c r="R2917" i="1"/>
  <c r="U2917" i="1"/>
  <c r="R8476" i="1"/>
  <c r="U8476" i="1"/>
  <c r="R5262" i="1"/>
  <c r="U5262" i="1"/>
  <c r="R8309" i="1"/>
  <c r="U8309" i="1"/>
  <c r="R4523" i="1"/>
  <c r="U4523" i="1"/>
  <c r="R3669" i="1"/>
  <c r="R10840" i="1"/>
  <c r="U10840" i="1"/>
  <c r="R2110" i="1"/>
  <c r="U2110" i="1"/>
  <c r="R3138" i="1"/>
  <c r="U3138" i="1"/>
  <c r="R3251" i="1"/>
  <c r="U3251" i="1"/>
  <c r="R8723" i="1"/>
  <c r="U8723" i="1"/>
  <c r="R5348" i="1"/>
  <c r="U5348" i="1"/>
  <c r="R8183" i="1"/>
  <c r="U8183" i="1"/>
  <c r="R7104" i="1"/>
  <c r="U7104" i="1"/>
  <c r="R4776" i="1"/>
  <c r="U4776" i="1"/>
  <c r="R9924" i="1"/>
  <c r="U9924" i="1"/>
  <c r="R175" i="1"/>
  <c r="U175" i="1"/>
  <c r="R2229" i="1"/>
  <c r="U2229" i="1"/>
  <c r="R3719" i="1"/>
  <c r="U3719" i="1"/>
  <c r="R3895" i="1"/>
  <c r="U3895" i="1"/>
  <c r="R77" i="1"/>
  <c r="U77" i="1"/>
  <c r="R9180" i="1"/>
  <c r="U9180" i="1"/>
  <c r="R8217" i="1"/>
  <c r="U8217" i="1"/>
  <c r="R4099" i="1"/>
  <c r="U4099" i="1"/>
  <c r="R5314" i="1"/>
  <c r="U5314" i="1"/>
  <c r="R7008" i="1"/>
  <c r="U7008" i="1"/>
  <c r="R8889" i="1"/>
  <c r="U8889" i="1"/>
  <c r="R8550" i="1"/>
  <c r="U8550" i="1"/>
  <c r="R4537" i="1"/>
  <c r="U4537" i="1"/>
  <c r="R10500" i="1"/>
  <c r="U10500" i="1"/>
  <c r="R9880" i="1"/>
  <c r="U9880" i="1"/>
  <c r="R3698" i="1"/>
  <c r="U3698" i="1"/>
  <c r="R8168" i="1"/>
  <c r="U8168" i="1"/>
  <c r="R853" i="1"/>
  <c r="U853" i="1"/>
  <c r="R8678" i="1"/>
  <c r="U8678" i="1"/>
  <c r="R7834" i="1"/>
  <c r="U7834" i="1"/>
  <c r="R10877" i="1"/>
  <c r="U10877" i="1"/>
  <c r="R1866" i="1"/>
  <c r="U1866" i="1"/>
  <c r="R10437" i="1"/>
  <c r="U10437" i="1"/>
  <c r="R4178" i="1"/>
  <c r="U4178" i="1"/>
  <c r="R6950" i="1"/>
  <c r="U6950" i="1"/>
  <c r="R7863" i="1"/>
  <c r="U7863" i="1"/>
  <c r="R330" i="1"/>
  <c r="U330" i="1"/>
  <c r="R1869" i="1"/>
  <c r="U1869" i="1"/>
  <c r="R327" i="1"/>
  <c r="U327" i="1"/>
  <c r="R6472" i="1"/>
  <c r="U6472" i="1"/>
  <c r="R8911" i="1"/>
  <c r="U8911" i="1"/>
  <c r="R2609" i="1"/>
  <c r="U2609" i="1"/>
  <c r="R5064" i="1"/>
  <c r="U5064" i="1"/>
  <c r="R7799" i="1"/>
  <c r="U7799" i="1"/>
  <c r="R3063" i="1"/>
  <c r="U3063" i="1"/>
  <c r="R599" i="1"/>
  <c r="U599" i="1"/>
  <c r="R1132" i="1"/>
  <c r="U1132" i="1"/>
  <c r="R5845" i="1"/>
  <c r="U5845" i="1"/>
  <c r="R6224" i="1"/>
  <c r="U6224" i="1"/>
  <c r="R6475" i="1"/>
  <c r="U6475" i="1"/>
  <c r="R7934" i="1"/>
  <c r="U7934" i="1"/>
  <c r="R6526" i="1"/>
  <c r="R5472" i="1"/>
  <c r="U5472" i="1"/>
  <c r="R7228" i="1"/>
  <c r="U7228" i="1"/>
  <c r="R2540" i="1"/>
  <c r="U2540" i="1"/>
  <c r="R7037" i="1"/>
  <c r="U7037" i="1"/>
  <c r="R7745" i="1"/>
  <c r="U7745" i="1"/>
  <c r="R10229" i="1"/>
  <c r="U10229" i="1"/>
  <c r="R3632" i="1"/>
  <c r="R7350" i="1"/>
  <c r="U7350" i="1"/>
  <c r="R2804" i="1"/>
  <c r="U2804" i="1"/>
  <c r="R3075" i="1"/>
  <c r="U3075" i="1"/>
  <c r="R1156" i="1"/>
  <c r="U1156" i="1"/>
  <c r="R10991" i="1"/>
  <c r="U10991" i="1"/>
  <c r="R2009" i="1"/>
  <c r="U2009" i="1"/>
  <c r="R5578" i="1"/>
  <c r="U5578" i="1"/>
  <c r="R8313" i="1"/>
  <c r="U8313" i="1"/>
  <c r="R3865" i="1"/>
  <c r="U3865" i="1"/>
  <c r="R4475" i="1"/>
  <c r="U4475" i="1"/>
  <c r="R2361" i="1"/>
  <c r="U2361" i="1"/>
  <c r="R1476" i="1"/>
  <c r="U1476" i="1"/>
  <c r="R9370" i="1"/>
  <c r="R8177" i="1"/>
  <c r="U8177" i="1"/>
  <c r="R8048" i="1"/>
  <c r="U8048" i="1"/>
  <c r="R5556" i="1"/>
  <c r="U5556" i="1"/>
  <c r="R8585" i="1"/>
  <c r="U8585" i="1"/>
  <c r="R2070" i="1"/>
  <c r="U2070" i="1"/>
  <c r="R4674" i="1"/>
  <c r="U4674" i="1"/>
  <c r="R3847" i="1"/>
  <c r="U3847" i="1"/>
  <c r="R3986" i="1"/>
  <c r="U3986" i="1"/>
  <c r="R8946" i="1"/>
  <c r="U8946" i="1"/>
  <c r="R8933" i="1"/>
  <c r="U8933" i="1"/>
  <c r="R4555" i="1"/>
  <c r="U4555" i="1"/>
  <c r="R7517" i="1"/>
  <c r="U7517" i="1"/>
  <c r="R1010" i="1"/>
  <c r="U1010" i="1"/>
  <c r="R3877" i="1"/>
  <c r="U3877" i="1"/>
  <c r="R850" i="1"/>
  <c r="U850" i="1"/>
  <c r="R1708" i="1"/>
  <c r="U1708" i="1"/>
  <c r="R9516" i="1"/>
  <c r="U9516" i="1"/>
  <c r="R1641" i="1"/>
  <c r="U1641" i="1"/>
  <c r="R4415" i="1"/>
  <c r="U4415" i="1"/>
  <c r="R5332" i="1"/>
  <c r="U5332" i="1"/>
  <c r="R360" i="1"/>
  <c r="U360" i="1"/>
  <c r="R2619" i="1"/>
  <c r="U2619" i="1"/>
  <c r="R9218" i="1"/>
  <c r="U9218" i="1"/>
  <c r="R9257" i="1"/>
  <c r="U9257" i="1"/>
  <c r="R982" i="1"/>
  <c r="U982" i="1"/>
  <c r="R11081" i="1"/>
  <c r="U11081" i="1"/>
  <c r="R10148" i="1"/>
  <c r="R430" i="1"/>
  <c r="R5410" i="1"/>
  <c r="U5410" i="1"/>
  <c r="R2807" i="1"/>
  <c r="U2807" i="1"/>
  <c r="R4757" i="1"/>
  <c r="U4757" i="1"/>
  <c r="R4389" i="1"/>
  <c r="U4389" i="1"/>
  <c r="R729" i="1"/>
  <c r="U729" i="1"/>
  <c r="R241" i="1"/>
  <c r="U241" i="1"/>
  <c r="R9542" i="1"/>
  <c r="U9542" i="1"/>
  <c r="R7803" i="1"/>
  <c r="U7803" i="1"/>
  <c r="R6326" i="1"/>
  <c r="U6326" i="1"/>
  <c r="R8305" i="1"/>
  <c r="U8305" i="1"/>
  <c r="R6810" i="1"/>
  <c r="U6810" i="1"/>
  <c r="R8703" i="1"/>
  <c r="U8703" i="1"/>
  <c r="R8934" i="1"/>
  <c r="U8934" i="1"/>
  <c r="R10570" i="1"/>
  <c r="U10570" i="1"/>
  <c r="R10279" i="1"/>
  <c r="U10279" i="1"/>
  <c r="R1098" i="1"/>
  <c r="U1098" i="1"/>
  <c r="R9692" i="1"/>
  <c r="U9692" i="1"/>
  <c r="R7318" i="1"/>
  <c r="U7318" i="1"/>
  <c r="R8975" i="1"/>
  <c r="U8975" i="1"/>
  <c r="R2398" i="1"/>
  <c r="R9529" i="1"/>
  <c r="U9529" i="1"/>
  <c r="R5706" i="1"/>
  <c r="U5706" i="1"/>
  <c r="R7956" i="1"/>
  <c r="R10106" i="1"/>
  <c r="U10106" i="1"/>
  <c r="R1747" i="1"/>
  <c r="U1747" i="1"/>
  <c r="R4005" i="1"/>
  <c r="U4005" i="1"/>
  <c r="R4740" i="1"/>
  <c r="U4740" i="1"/>
  <c r="R8304" i="1"/>
  <c r="U8304" i="1"/>
  <c r="R1729" i="1"/>
  <c r="U1729" i="1"/>
  <c r="R7395" i="1"/>
  <c r="U7395" i="1"/>
  <c r="R6817" i="1"/>
  <c r="U6817" i="1"/>
  <c r="R6605" i="1"/>
  <c r="U6605" i="1"/>
  <c r="R4675" i="1"/>
  <c r="U4675" i="1"/>
  <c r="R7055" i="1"/>
  <c r="U7055" i="1"/>
  <c r="R10935" i="1"/>
  <c r="U10935" i="1"/>
  <c r="R5818" i="1"/>
  <c r="U5818" i="1"/>
  <c r="R1150" i="1"/>
  <c r="U1150" i="1"/>
  <c r="R4824" i="1"/>
  <c r="U4824" i="1"/>
  <c r="R3675" i="1"/>
  <c r="U3675" i="1"/>
  <c r="R7809" i="1"/>
  <c r="U7809" i="1"/>
  <c r="R3091" i="1"/>
  <c r="U3091" i="1"/>
  <c r="R891" i="1"/>
  <c r="U891" i="1"/>
  <c r="R1499" i="1"/>
  <c r="U1499" i="1"/>
  <c r="R10963" i="1"/>
  <c r="R2008" i="1"/>
  <c r="U2008" i="1"/>
  <c r="R1347" i="1"/>
  <c r="U1347" i="1"/>
  <c r="R2341" i="1"/>
  <c r="U2341" i="1"/>
  <c r="R210" i="1"/>
  <c r="R8532" i="1"/>
  <c r="U8532" i="1"/>
  <c r="R3690" i="1"/>
  <c r="U3690" i="1"/>
  <c r="R4879" i="1"/>
  <c r="U4879" i="1"/>
  <c r="R3848" i="1"/>
  <c r="U3848" i="1"/>
  <c r="R10144" i="1"/>
  <c r="U10144" i="1"/>
  <c r="R2518" i="1"/>
  <c r="U2518" i="1"/>
  <c r="R4473" i="1"/>
  <c r="U4473" i="1"/>
  <c r="R5854" i="1"/>
  <c r="U5854" i="1"/>
  <c r="R231" i="1"/>
  <c r="U231" i="1"/>
  <c r="R6163" i="1"/>
  <c r="U6163" i="1"/>
  <c r="R1873" i="1"/>
  <c r="U1873" i="1"/>
  <c r="R4448" i="1"/>
  <c r="U4448" i="1"/>
  <c r="R9442" i="1"/>
  <c r="U9442" i="1"/>
  <c r="R5931" i="1"/>
  <c r="U5931" i="1"/>
  <c r="R9581" i="1"/>
  <c r="U9581" i="1"/>
  <c r="R2406" i="1"/>
  <c r="U2406" i="1"/>
  <c r="R5462" i="1"/>
  <c r="U5462" i="1"/>
  <c r="R702" i="1"/>
  <c r="U702" i="1"/>
  <c r="R1296" i="1"/>
  <c r="U1296" i="1"/>
  <c r="R4838" i="1"/>
  <c r="U4838" i="1"/>
  <c r="R9725" i="1"/>
  <c r="U9725" i="1"/>
  <c r="R8579" i="1"/>
  <c r="U8579" i="1"/>
  <c r="R6213" i="1"/>
  <c r="U6213" i="1"/>
  <c r="R4169" i="1"/>
  <c r="U4169" i="1"/>
  <c r="R9733" i="1"/>
  <c r="U9733" i="1"/>
  <c r="R6660" i="1"/>
  <c r="U6660" i="1"/>
  <c r="R8062" i="1"/>
  <c r="U8062" i="1"/>
  <c r="R10069" i="1"/>
  <c r="R7276" i="1"/>
  <c r="U7276" i="1"/>
  <c r="R8963" i="1"/>
  <c r="U8963" i="1"/>
  <c r="R8640" i="1"/>
  <c r="U8640" i="1"/>
  <c r="R2452" i="1"/>
  <c r="U2452" i="1"/>
  <c r="R6697" i="1"/>
  <c r="U6697" i="1"/>
  <c r="R5160" i="1"/>
  <c r="U5160" i="1"/>
  <c r="R1443" i="1"/>
  <c r="U1443" i="1"/>
  <c r="R5898" i="1"/>
  <c r="R4094" i="1"/>
  <c r="U4094" i="1"/>
  <c r="R9464" i="1"/>
  <c r="U9464" i="1"/>
  <c r="R8526" i="1"/>
  <c r="U8526" i="1"/>
  <c r="R9694" i="1"/>
  <c r="U9694" i="1"/>
  <c r="R1472" i="1"/>
  <c r="U1472" i="1"/>
  <c r="R10311" i="1"/>
  <c r="U10311" i="1"/>
  <c r="R5465" i="1"/>
  <c r="U5465" i="1"/>
  <c r="R10495" i="1"/>
  <c r="U10495" i="1"/>
  <c r="R4812" i="1"/>
  <c r="U4812" i="1"/>
  <c r="R537" i="1"/>
  <c r="U537" i="1"/>
  <c r="R5466" i="1"/>
  <c r="U5466" i="1"/>
  <c r="R4607" i="1"/>
  <c r="U4607" i="1"/>
  <c r="R3335" i="1"/>
  <c r="U3335" i="1"/>
  <c r="R9251" i="1"/>
  <c r="U9251" i="1"/>
  <c r="R8276" i="1"/>
  <c r="U8276" i="1"/>
  <c r="R5238" i="1"/>
  <c r="U5238" i="1"/>
  <c r="R5376" i="1"/>
  <c r="U5376" i="1"/>
  <c r="R10168" i="1"/>
  <c r="U10168" i="1"/>
  <c r="R8909" i="1"/>
  <c r="U8909" i="1"/>
  <c r="R6634" i="1"/>
  <c r="U6634" i="1"/>
  <c r="R8007" i="1"/>
  <c r="U8007" i="1"/>
  <c r="R10764" i="1"/>
  <c r="U10764" i="1"/>
  <c r="R4571" i="1"/>
  <c r="U4571" i="1"/>
  <c r="R2289" i="1"/>
  <c r="R5859" i="1"/>
  <c r="U5859" i="1"/>
  <c r="R6403" i="1"/>
  <c r="U6403" i="1"/>
  <c r="R2353" i="1"/>
  <c r="U2353" i="1"/>
  <c r="R1953" i="1"/>
  <c r="R4300" i="1"/>
  <c r="U4300" i="1"/>
  <c r="R6469" i="1"/>
  <c r="U6469" i="1"/>
  <c r="R1786" i="1"/>
  <c r="U1786" i="1"/>
  <c r="R2465" i="1"/>
  <c r="U2465" i="1"/>
  <c r="R3279" i="1"/>
  <c r="U3279" i="1"/>
  <c r="R2106" i="1"/>
  <c r="U2106" i="1"/>
  <c r="R1453" i="1"/>
  <c r="U1453" i="1"/>
  <c r="R9277" i="1"/>
  <c r="U9277" i="1"/>
  <c r="R7165" i="1"/>
  <c r="U7165" i="1"/>
  <c r="R9858" i="1"/>
  <c r="U9858" i="1"/>
  <c r="R669" i="1"/>
  <c r="U669" i="1"/>
  <c r="R10186" i="1"/>
  <c r="U10186" i="1"/>
  <c r="R8307" i="1"/>
  <c r="U8307" i="1"/>
  <c r="R6982" i="1"/>
  <c r="U6982" i="1"/>
  <c r="R4393" i="1"/>
  <c r="U4393" i="1"/>
  <c r="R9259" i="1"/>
  <c r="U9259" i="1"/>
  <c r="R10162" i="1"/>
  <c r="U10162" i="1"/>
  <c r="R165" i="1"/>
  <c r="U165" i="1"/>
  <c r="R10091" i="1"/>
  <c r="U10091" i="1"/>
  <c r="R1822" i="1"/>
  <c r="U1822" i="1"/>
  <c r="R6229" i="1"/>
  <c r="U6229" i="1"/>
  <c r="R10365" i="1"/>
  <c r="U10365" i="1"/>
  <c r="R1468" i="1"/>
  <c r="R4527" i="1"/>
  <c r="U4527" i="1"/>
  <c r="R541" i="1"/>
  <c r="U541" i="1"/>
  <c r="R5680" i="1"/>
  <c r="U5680" i="1"/>
  <c r="R8004" i="1"/>
  <c r="U8004" i="1"/>
  <c r="R7379" i="1"/>
  <c r="U7379" i="1"/>
  <c r="R5523" i="1"/>
  <c r="U5523" i="1"/>
  <c r="R2651" i="1"/>
  <c r="U2651" i="1"/>
  <c r="R8143" i="1"/>
  <c r="U8143" i="1"/>
  <c r="R3007" i="1"/>
  <c r="U3007" i="1"/>
  <c r="R1480" i="1"/>
  <c r="U1480" i="1"/>
  <c r="R2777" i="1"/>
  <c r="U2777" i="1"/>
  <c r="R4877" i="1"/>
  <c r="U4877" i="1"/>
  <c r="R6332" i="1"/>
  <c r="R5913" i="1"/>
  <c r="U5913" i="1"/>
  <c r="R3799" i="1"/>
  <c r="U3799" i="1"/>
  <c r="R2886" i="1"/>
  <c r="R2081" i="1"/>
  <c r="U2081" i="1"/>
  <c r="R2396" i="1"/>
  <c r="U2396" i="1"/>
  <c r="R6695" i="1"/>
  <c r="U6695" i="1"/>
  <c r="R9330" i="1"/>
  <c r="U9330" i="1"/>
  <c r="R1181" i="1"/>
  <c r="R3066" i="1"/>
  <c r="U3066" i="1"/>
  <c r="R8617" i="1"/>
  <c r="U8617" i="1"/>
  <c r="R10683" i="1"/>
  <c r="U10683" i="1"/>
  <c r="R5240" i="1"/>
  <c r="U5240" i="1"/>
  <c r="R408" i="1"/>
  <c r="U408" i="1"/>
  <c r="R7544" i="1"/>
  <c r="U7544" i="1"/>
  <c r="R930" i="1"/>
  <c r="U930" i="1"/>
  <c r="R187" i="1"/>
  <c r="U187" i="1"/>
  <c r="R2429" i="1"/>
  <c r="U2429" i="1"/>
  <c r="R8184" i="1"/>
  <c r="U8184" i="1"/>
  <c r="R10013" i="1"/>
  <c r="U10013" i="1"/>
  <c r="R10592" i="1"/>
  <c r="U10592" i="1"/>
  <c r="R2671" i="1"/>
  <c r="U2671" i="1"/>
  <c r="R619" i="1"/>
  <c r="U619" i="1"/>
  <c r="R10782" i="1"/>
  <c r="R3705" i="1"/>
  <c r="U3705" i="1"/>
  <c r="R4932" i="1"/>
  <c r="U4932" i="1"/>
  <c r="R7676" i="1"/>
  <c r="U7676" i="1"/>
  <c r="R2938" i="1"/>
  <c r="U2938" i="1"/>
  <c r="R9993" i="1"/>
  <c r="R3307" i="1"/>
  <c r="U3307" i="1"/>
  <c r="R3100" i="1"/>
  <c r="U3100" i="1"/>
  <c r="R4362" i="1"/>
  <c r="U4362" i="1"/>
  <c r="R7815" i="1"/>
  <c r="U7815" i="1"/>
  <c r="R3706" i="1"/>
  <c r="U3706" i="1"/>
  <c r="R8984" i="1"/>
  <c r="U8984" i="1"/>
  <c r="R4142" i="1"/>
  <c r="U4142" i="1"/>
  <c r="R6190" i="1"/>
  <c r="U6190" i="1"/>
  <c r="R486" i="1"/>
  <c r="U486" i="1"/>
  <c r="R4436" i="1"/>
  <c r="U4436" i="1"/>
  <c r="R5943" i="1"/>
  <c r="R8792" i="1"/>
  <c r="U8792" i="1"/>
  <c r="R6664" i="1"/>
  <c r="U6664" i="1"/>
  <c r="R7491" i="1"/>
  <c r="U7491" i="1"/>
  <c r="R8451" i="1"/>
  <c r="U8451" i="1"/>
  <c r="R7414" i="1"/>
  <c r="U7414" i="1"/>
  <c r="R4214" i="1"/>
  <c r="U4214" i="1"/>
  <c r="R9964" i="1"/>
  <c r="U9964" i="1"/>
  <c r="R6775" i="1"/>
  <c r="U6775" i="1"/>
  <c r="R1390" i="1"/>
  <c r="U1390" i="1"/>
  <c r="R2596" i="1"/>
  <c r="U2596" i="1"/>
  <c r="R446" i="1"/>
  <c r="U446" i="1"/>
  <c r="R2971" i="1"/>
  <c r="R10767" i="1"/>
  <c r="U10767" i="1"/>
  <c r="R1066" i="1"/>
  <c r="U1066" i="1"/>
  <c r="R5689" i="1"/>
  <c r="U5689" i="1"/>
  <c r="R9237" i="1"/>
  <c r="U9237" i="1"/>
  <c r="R7077" i="1"/>
  <c r="U7077" i="1"/>
  <c r="R2061" i="1"/>
  <c r="U2061" i="1"/>
  <c r="R1177" i="1"/>
  <c r="U1177" i="1"/>
  <c r="R9314" i="1"/>
  <c r="U9314" i="1"/>
  <c r="R1790" i="1"/>
  <c r="U1790" i="1"/>
  <c r="R2270" i="1"/>
  <c r="U2270" i="1"/>
  <c r="R4433" i="1"/>
  <c r="U4433" i="1"/>
  <c r="R8702" i="1"/>
  <c r="U8702" i="1"/>
  <c r="R4297" i="1"/>
  <c r="U4297" i="1"/>
  <c r="R832" i="1"/>
  <c r="U832" i="1"/>
  <c r="R8543" i="1"/>
  <c r="U8543" i="1"/>
  <c r="R10319" i="1"/>
  <c r="R9551" i="1"/>
  <c r="U9551" i="1"/>
  <c r="R7281" i="1"/>
  <c r="U7281" i="1"/>
  <c r="R10208" i="1"/>
  <c r="U10208" i="1"/>
  <c r="R5359" i="1"/>
  <c r="U5359" i="1"/>
  <c r="R3033" i="1"/>
  <c r="U3033" i="1"/>
  <c r="R7244" i="1"/>
  <c r="U7244" i="1"/>
  <c r="R11064" i="1"/>
  <c r="U11064" i="1"/>
  <c r="R6054" i="1"/>
  <c r="R9110" i="1"/>
  <c r="U9110" i="1"/>
  <c r="R6431" i="1"/>
  <c r="U6431" i="1"/>
  <c r="R1560" i="1"/>
  <c r="U1560" i="1"/>
  <c r="R10547" i="1"/>
  <c r="U10547" i="1"/>
  <c r="R1023" i="1"/>
  <c r="R5723" i="1"/>
  <c r="U5723" i="1"/>
  <c r="R8747" i="1"/>
  <c r="U8747" i="1"/>
  <c r="R2236" i="1"/>
  <c r="U2236" i="1"/>
  <c r="R4712" i="1"/>
  <c r="U4712" i="1"/>
  <c r="R6149" i="1"/>
  <c r="U6149" i="1"/>
  <c r="R4115" i="1"/>
  <c r="U4115" i="1"/>
  <c r="R9942" i="1"/>
  <c r="R979" i="1"/>
  <c r="U979" i="1"/>
  <c r="R8006" i="1"/>
  <c r="U8006" i="1"/>
  <c r="R8666" i="1"/>
  <c r="U8666" i="1"/>
  <c r="R5482" i="1"/>
  <c r="U5482" i="1"/>
  <c r="R10879" i="1"/>
  <c r="U10879" i="1"/>
  <c r="R6536" i="1"/>
  <c r="U6536" i="1"/>
  <c r="R783" i="1"/>
  <c r="U783" i="1"/>
  <c r="R756" i="1"/>
  <c r="U756" i="1"/>
  <c r="R9659" i="1"/>
  <c r="R5061" i="1"/>
  <c r="U5061" i="1"/>
  <c r="R9977" i="1"/>
  <c r="U9977" i="1"/>
  <c r="R1393" i="1"/>
  <c r="U1393" i="1"/>
  <c r="R6236" i="1"/>
  <c r="U6236" i="1"/>
  <c r="R5801" i="1"/>
  <c r="U5801" i="1"/>
  <c r="R2022" i="1"/>
  <c r="U2022" i="1"/>
  <c r="R2103" i="1"/>
  <c r="U2103" i="1"/>
  <c r="R9351" i="1"/>
  <c r="U9351" i="1"/>
  <c r="R8800" i="1"/>
  <c r="U8800" i="1"/>
  <c r="R6353" i="1"/>
  <c r="U6353" i="1"/>
  <c r="R7287" i="1"/>
  <c r="U7287" i="1"/>
  <c r="R2200" i="1"/>
  <c r="R9438" i="1"/>
  <c r="U9438" i="1"/>
  <c r="R8956" i="1"/>
  <c r="U8956" i="1"/>
  <c r="R2658" i="1"/>
  <c r="U2658" i="1"/>
  <c r="R6203" i="1"/>
  <c r="U6203" i="1"/>
  <c r="R5792" i="1"/>
  <c r="U5792" i="1"/>
  <c r="R8581" i="1"/>
  <c r="U8581" i="1"/>
  <c r="R5598" i="1"/>
  <c r="U5598" i="1"/>
  <c r="R823" i="1"/>
  <c r="U823" i="1"/>
  <c r="R9122" i="1"/>
  <c r="U9122" i="1"/>
  <c r="R1962" i="1"/>
  <c r="U1962" i="1"/>
  <c r="R6013" i="1"/>
  <c r="U6013" i="1"/>
  <c r="R2875" i="1"/>
  <c r="U2875" i="1"/>
  <c r="R5043" i="1"/>
  <c r="U5043" i="1"/>
  <c r="R5998" i="1"/>
  <c r="U5998" i="1"/>
  <c r="R4937" i="1"/>
  <c r="R8749" i="1"/>
  <c r="U8749" i="1"/>
  <c r="R6803" i="1"/>
  <c r="U6803" i="1"/>
  <c r="R8405" i="1"/>
  <c r="U8405" i="1"/>
  <c r="R282" i="1"/>
  <c r="U282" i="1"/>
  <c r="R9475" i="1"/>
  <c r="R1310" i="1"/>
  <c r="U1310" i="1"/>
  <c r="R8368" i="1"/>
  <c r="U8368" i="1"/>
  <c r="R1263" i="1"/>
  <c r="U1263" i="1"/>
  <c r="R10513" i="1"/>
  <c r="U10513" i="1"/>
  <c r="R9036" i="1"/>
  <c r="U9036" i="1"/>
  <c r="R3592" i="1"/>
  <c r="U3592" i="1"/>
  <c r="R564" i="1"/>
  <c r="U564" i="1"/>
  <c r="R560" i="1"/>
  <c r="R10165" i="1"/>
  <c r="U10165" i="1"/>
  <c r="R9650" i="1"/>
  <c r="U9650" i="1"/>
  <c r="R1175" i="1"/>
  <c r="R6848" i="1"/>
  <c r="U6848" i="1"/>
  <c r="R8222" i="1"/>
  <c r="U8222" i="1"/>
  <c r="R5148" i="1"/>
  <c r="U5148" i="1"/>
  <c r="R5458" i="1"/>
  <c r="U5458" i="1"/>
  <c r="R7289" i="1"/>
  <c r="U7289" i="1"/>
  <c r="R1893" i="1"/>
  <c r="U1893" i="1"/>
  <c r="R8910" i="1"/>
  <c r="U8910" i="1"/>
  <c r="R9094" i="1"/>
  <c r="U9094" i="1"/>
  <c r="R2975" i="1"/>
  <c r="U2975" i="1"/>
  <c r="R7106" i="1"/>
  <c r="U7106" i="1"/>
  <c r="R1244" i="1"/>
  <c r="U1244" i="1"/>
  <c r="R7004" i="1"/>
  <c r="U7004" i="1"/>
  <c r="R3750" i="1"/>
  <c r="R5837" i="1"/>
  <c r="U5837" i="1"/>
  <c r="R3318" i="1"/>
  <c r="U3318" i="1"/>
  <c r="R108" i="1"/>
  <c r="U108" i="1"/>
  <c r="R1941" i="1"/>
  <c r="R1232" i="1"/>
  <c r="U1232" i="1"/>
  <c r="R3173" i="1"/>
  <c r="U3173" i="1"/>
  <c r="R9173" i="1"/>
  <c r="U9173" i="1"/>
  <c r="R10352" i="1"/>
  <c r="U10352" i="1"/>
  <c r="R3254" i="1"/>
  <c r="U3254" i="1"/>
  <c r="R3295" i="1"/>
  <c r="U3295" i="1"/>
  <c r="R10636" i="1"/>
  <c r="U10636" i="1"/>
  <c r="R2749" i="1"/>
  <c r="U2749" i="1"/>
  <c r="R4365" i="1"/>
  <c r="U4365" i="1"/>
  <c r="R6033" i="1"/>
  <c r="U6033" i="1"/>
  <c r="R6531" i="1"/>
  <c r="U6531" i="1"/>
  <c r="R4217" i="1"/>
  <c r="U4217" i="1"/>
  <c r="R2473" i="1"/>
  <c r="U2473" i="1"/>
  <c r="R5912" i="1"/>
  <c r="U5912" i="1"/>
  <c r="R8759" i="1"/>
  <c r="U8759" i="1"/>
  <c r="R10591" i="1"/>
  <c r="U10591" i="1"/>
  <c r="R8653" i="1"/>
  <c r="U8653" i="1"/>
  <c r="R1230" i="1"/>
  <c r="U1230" i="1"/>
  <c r="R10011" i="1"/>
  <c r="U10011" i="1"/>
  <c r="R5023" i="1"/>
  <c r="U5023" i="1"/>
  <c r="R6713" i="1"/>
  <c r="U6713" i="1"/>
  <c r="R4622" i="1"/>
  <c r="U4622" i="1"/>
  <c r="R2542" i="1"/>
  <c r="U2542" i="1"/>
  <c r="R9980" i="1"/>
  <c r="U9980" i="1"/>
  <c r="R4296" i="1"/>
  <c r="U4296" i="1"/>
  <c r="R8486" i="1"/>
  <c r="U8486" i="1"/>
  <c r="R8534" i="1"/>
  <c r="U8534" i="1"/>
  <c r="R11046" i="1"/>
  <c r="R1027" i="1"/>
  <c r="U1027" i="1"/>
  <c r="R8342" i="1"/>
  <c r="U8342" i="1"/>
  <c r="R10958" i="1"/>
  <c r="U10958" i="1"/>
  <c r="R2321" i="1"/>
  <c r="U2321" i="1"/>
  <c r="R7496" i="1"/>
  <c r="U7496" i="1"/>
  <c r="R9902" i="1"/>
  <c r="U9902" i="1"/>
  <c r="R11010" i="1"/>
  <c r="U11010" i="1"/>
  <c r="R10155" i="1"/>
  <c r="R9231" i="1"/>
  <c r="U9231" i="1"/>
  <c r="R7376" i="1"/>
  <c r="U7376" i="1"/>
  <c r="R9408" i="1"/>
  <c r="R869" i="1"/>
  <c r="U869" i="1"/>
  <c r="R4988" i="1"/>
  <c r="U4988" i="1"/>
  <c r="R9485" i="1"/>
  <c r="U9485" i="1"/>
  <c r="R2227" i="1"/>
  <c r="U2227" i="1"/>
  <c r="R2405" i="1"/>
  <c r="R3837" i="1"/>
  <c r="U3837" i="1"/>
  <c r="R3912" i="1"/>
  <c r="U3912" i="1"/>
  <c r="R10256" i="1"/>
  <c r="U10256" i="1"/>
  <c r="R8159" i="1"/>
  <c r="U8159" i="1"/>
  <c r="R7721" i="1"/>
  <c r="U7721" i="1"/>
  <c r="R9169" i="1"/>
  <c r="U9169" i="1"/>
  <c r="R6467" i="1"/>
  <c r="U6467" i="1"/>
  <c r="R3004" i="1"/>
  <c r="U3004" i="1"/>
  <c r="R1492" i="1"/>
  <c r="U1492" i="1"/>
  <c r="R4565" i="1"/>
  <c r="U4565" i="1"/>
  <c r="R9212" i="1"/>
  <c r="U9212" i="1"/>
  <c r="R9243" i="1"/>
  <c r="U9243" i="1"/>
  <c r="R3567" i="1"/>
  <c r="U3567" i="1"/>
  <c r="R573" i="1"/>
  <c r="U573" i="1"/>
  <c r="R5384" i="1"/>
  <c r="U5384" i="1"/>
  <c r="R1753" i="1"/>
  <c r="R1631" i="1"/>
  <c r="U1631" i="1"/>
  <c r="R8245" i="1"/>
  <c r="U8245" i="1"/>
  <c r="R2314" i="1"/>
  <c r="U2314" i="1"/>
  <c r="R10651" i="1"/>
  <c r="U10651" i="1"/>
  <c r="R3047" i="1"/>
  <c r="U3047" i="1"/>
  <c r="R8539" i="1"/>
  <c r="U8539" i="1"/>
  <c r="R5362" i="1"/>
  <c r="U5362" i="1"/>
  <c r="R9240" i="1"/>
  <c r="U9240" i="1"/>
  <c r="R2934" i="1"/>
  <c r="U2934" i="1"/>
  <c r="R3142" i="1"/>
  <c r="U3142" i="1"/>
  <c r="R7500" i="1"/>
  <c r="U7500" i="1"/>
  <c r="R5210" i="1"/>
  <c r="U5210" i="1"/>
  <c r="R7780" i="1"/>
  <c r="U7780" i="1"/>
  <c r="R7142" i="1"/>
  <c r="U7142" i="1"/>
  <c r="R11014" i="1"/>
  <c r="U11014" i="1"/>
  <c r="R5071" i="1"/>
  <c r="U5071" i="1"/>
  <c r="R8109" i="1"/>
  <c r="U8109" i="1"/>
  <c r="R10791" i="1"/>
  <c r="U10791" i="1"/>
  <c r="R7480" i="1"/>
  <c r="U7480" i="1"/>
  <c r="R3216" i="1"/>
  <c r="R10000" i="1"/>
  <c r="U10000" i="1"/>
  <c r="R3961" i="1"/>
  <c r="U3961" i="1"/>
  <c r="R6119" i="1"/>
  <c r="U6119" i="1"/>
  <c r="R1761" i="1"/>
  <c r="U1761" i="1"/>
  <c r="R7774" i="1"/>
  <c r="U7774" i="1"/>
  <c r="R7442" i="1"/>
  <c r="U7442" i="1"/>
  <c r="R1734" i="1"/>
  <c r="U1734" i="1"/>
  <c r="R6696" i="1"/>
  <c r="U6696" i="1"/>
  <c r="R3647" i="1"/>
  <c r="U3647" i="1"/>
  <c r="R1037" i="1"/>
  <c r="U1037" i="1"/>
  <c r="R8750" i="1"/>
  <c r="U8750" i="1"/>
  <c r="R500" i="1"/>
  <c r="R1926" i="1"/>
  <c r="U1926" i="1"/>
  <c r="R5735" i="1"/>
  <c r="U5735" i="1"/>
  <c r="R6389" i="1"/>
  <c r="U6389" i="1"/>
  <c r="R7556" i="1"/>
  <c r="U7556" i="1"/>
  <c r="R2174" i="1"/>
  <c r="U2174" i="1"/>
  <c r="R1634" i="1"/>
  <c r="U1634" i="1"/>
  <c r="R2151" i="1"/>
  <c r="U2151" i="1"/>
  <c r="R11070" i="1"/>
  <c r="U11070" i="1"/>
  <c r="R5766" i="1"/>
  <c r="U5766" i="1"/>
  <c r="R7703" i="1"/>
  <c r="U7703" i="1"/>
  <c r="R8127" i="1"/>
  <c r="U8127" i="1"/>
  <c r="R9394" i="1"/>
  <c r="U9394" i="1"/>
  <c r="R7327" i="1"/>
  <c r="U7327" i="1"/>
  <c r="R9625" i="1"/>
  <c r="U9625" i="1"/>
  <c r="R9770" i="1"/>
  <c r="U9770" i="1"/>
  <c r="R130" i="1"/>
  <c r="U130" i="1"/>
  <c r="R8124" i="1"/>
  <c r="U8124" i="1"/>
  <c r="R10727" i="1"/>
  <c r="U10727" i="1"/>
  <c r="R2782" i="1"/>
  <c r="R1130" i="1"/>
  <c r="U1130" i="1"/>
  <c r="R4768" i="1"/>
  <c r="U4768" i="1"/>
  <c r="R9299" i="1"/>
  <c r="U9299" i="1"/>
  <c r="R8722" i="1"/>
  <c r="U8722" i="1"/>
  <c r="R9713" i="1"/>
  <c r="U9713" i="1"/>
  <c r="R7911" i="1"/>
  <c r="U7911" i="1"/>
  <c r="R3023" i="1"/>
  <c r="U3023" i="1"/>
  <c r="R7600" i="1"/>
  <c r="U7600" i="1"/>
  <c r="R7921" i="1"/>
  <c r="U7921" i="1"/>
  <c r="R9538" i="1"/>
  <c r="U9538" i="1"/>
  <c r="R6228" i="1"/>
  <c r="U6228" i="1"/>
  <c r="R6996" i="1"/>
  <c r="U6996" i="1"/>
  <c r="R9343" i="1"/>
  <c r="U9343" i="1"/>
  <c r="R4800" i="1"/>
  <c r="U4800" i="1"/>
  <c r="R4092" i="1"/>
  <c r="U4092" i="1"/>
  <c r="R1896" i="1"/>
  <c r="U1896" i="1"/>
  <c r="R2234" i="1"/>
  <c r="R5897" i="1"/>
  <c r="U5897" i="1"/>
  <c r="R1113" i="1"/>
  <c r="U1113" i="1"/>
  <c r="R2781" i="1"/>
  <c r="U2781" i="1"/>
  <c r="R764" i="1"/>
  <c r="R5864" i="1"/>
  <c r="U5864" i="1"/>
  <c r="R5587" i="1"/>
  <c r="U5587" i="1"/>
  <c r="R2415" i="1"/>
  <c r="R1271" i="1"/>
  <c r="U1271" i="1"/>
  <c r="R3783" i="1"/>
  <c r="U3783" i="1"/>
  <c r="R4586" i="1"/>
  <c r="U4586" i="1"/>
  <c r="R1215" i="1"/>
  <c r="U1215" i="1"/>
  <c r="R3281" i="1"/>
  <c r="U3281" i="1"/>
  <c r="R6165" i="1"/>
  <c r="U6165" i="1"/>
  <c r="R7072" i="1"/>
  <c r="U7072" i="1"/>
  <c r="R3903" i="1"/>
  <c r="U3903" i="1"/>
  <c r="R7195" i="1"/>
  <c r="U7195" i="1"/>
  <c r="R8002" i="1"/>
  <c r="U8002" i="1"/>
  <c r="R8098" i="1"/>
  <c r="U8098" i="1"/>
  <c r="R5825" i="1"/>
  <c r="U5825" i="1"/>
  <c r="R9711" i="1"/>
  <c r="U9711" i="1"/>
  <c r="R2893" i="1"/>
  <c r="U2893" i="1"/>
  <c r="R142" i="1"/>
  <c r="U142" i="1"/>
  <c r="R3022" i="1"/>
  <c r="U3022" i="1"/>
  <c r="R10047" i="1"/>
  <c r="U10047" i="1"/>
  <c r="R2340" i="1"/>
  <c r="U2340" i="1"/>
  <c r="R926" i="1"/>
  <c r="U926" i="1"/>
  <c r="R6586" i="1"/>
  <c r="U6586" i="1"/>
  <c r="R6877" i="1"/>
  <c r="R3037" i="1"/>
  <c r="U3037" i="1"/>
  <c r="R6083" i="1"/>
  <c r="U6083" i="1"/>
  <c r="R5863" i="1"/>
  <c r="U5863" i="1"/>
  <c r="R10394" i="1"/>
  <c r="R9443" i="1"/>
  <c r="U9443" i="1"/>
  <c r="R9888" i="1"/>
  <c r="U9888" i="1"/>
  <c r="R10537" i="1"/>
  <c r="U10537" i="1"/>
  <c r="R2432" i="1"/>
  <c r="U2432" i="1"/>
  <c r="R10966" i="1"/>
  <c r="U10966" i="1"/>
  <c r="R3977" i="1"/>
  <c r="U3977" i="1"/>
  <c r="R10962" i="1"/>
  <c r="U10962" i="1"/>
  <c r="R9274" i="1"/>
  <c r="U9274" i="1"/>
  <c r="R3496" i="1"/>
  <c r="U3496" i="1"/>
  <c r="R5987" i="1"/>
  <c r="U5987" i="1"/>
  <c r="R1396" i="1"/>
  <c r="U1396" i="1"/>
  <c r="R3968" i="1"/>
  <c r="U3968" i="1"/>
  <c r="R7625" i="1"/>
  <c r="U7625" i="1"/>
  <c r="R3691" i="1"/>
  <c r="U3691" i="1"/>
  <c r="R9150" i="1"/>
  <c r="R1399" i="1"/>
  <c r="U1399" i="1"/>
  <c r="R2056" i="1"/>
  <c r="U2056" i="1"/>
  <c r="R4295" i="1"/>
  <c r="U4295" i="1"/>
  <c r="R8426" i="1"/>
  <c r="U8426" i="1"/>
  <c r="R5235" i="1"/>
  <c r="U5235" i="1"/>
  <c r="R10215" i="1"/>
  <c r="U10215" i="1"/>
  <c r="R6549" i="1"/>
  <c r="U6549" i="1"/>
  <c r="R2375" i="1"/>
  <c r="U2375" i="1"/>
  <c r="R2998" i="1"/>
  <c r="U2998" i="1"/>
  <c r="R4164" i="1"/>
  <c r="U4164" i="1"/>
  <c r="R262" i="1"/>
  <c r="U262" i="1"/>
  <c r="R7704" i="1"/>
  <c r="U7704" i="1"/>
  <c r="R232" i="1"/>
  <c r="U232" i="1"/>
  <c r="R8515" i="1"/>
  <c r="U8515" i="1"/>
  <c r="R6315" i="1"/>
  <c r="U6315" i="1"/>
  <c r="R4858" i="1"/>
  <c r="U4858" i="1"/>
  <c r="R9969" i="1"/>
  <c r="U9969" i="1"/>
  <c r="R9936" i="1"/>
  <c r="U9936" i="1"/>
  <c r="R839" i="1"/>
  <c r="U839" i="1"/>
  <c r="R624" i="1"/>
  <c r="U624" i="1"/>
  <c r="R9107" i="1"/>
  <c r="R3726" i="1"/>
  <c r="U3726" i="1"/>
  <c r="R986" i="1"/>
  <c r="U986" i="1"/>
  <c r="R10668" i="1"/>
  <c r="R192" i="1"/>
  <c r="U192" i="1"/>
  <c r="R7684" i="1"/>
  <c r="U7684" i="1"/>
  <c r="R5449" i="1"/>
  <c r="U5449" i="1"/>
  <c r="R168" i="1"/>
  <c r="U168" i="1"/>
  <c r="R2641" i="1"/>
  <c r="U2641" i="1"/>
  <c r="R10793" i="1"/>
  <c r="U10793" i="1"/>
  <c r="R3828" i="1"/>
  <c r="U3828" i="1"/>
  <c r="R8302" i="1"/>
  <c r="U8302" i="1"/>
  <c r="R4012" i="1"/>
  <c r="U4012" i="1"/>
  <c r="R2606" i="1"/>
  <c r="U2606" i="1"/>
  <c r="R1876" i="1"/>
  <c r="U1876" i="1"/>
  <c r="R4509" i="1"/>
  <c r="U4509" i="1"/>
  <c r="R889" i="1"/>
  <c r="U889" i="1"/>
  <c r="R9239" i="1"/>
  <c r="U9239" i="1"/>
  <c r="R1592" i="1"/>
  <c r="U1592" i="1"/>
  <c r="R4132" i="1"/>
  <c r="U4132" i="1"/>
  <c r="R10505" i="1"/>
  <c r="U10505" i="1"/>
  <c r="R7839" i="1"/>
  <c r="U7839" i="1"/>
  <c r="R5013" i="1"/>
  <c r="U5013" i="1"/>
  <c r="R6776" i="1"/>
  <c r="U6776" i="1"/>
  <c r="R7669" i="1"/>
  <c r="U7669" i="1"/>
  <c r="R6321" i="1"/>
  <c r="U6321" i="1"/>
  <c r="R4333" i="1"/>
  <c r="U4333" i="1"/>
  <c r="R7255" i="1"/>
  <c r="U7255" i="1"/>
  <c r="R1858" i="1"/>
  <c r="R3520" i="1"/>
  <c r="U3520" i="1"/>
  <c r="R2331" i="1"/>
  <c r="U2331" i="1"/>
  <c r="R7139" i="1"/>
  <c r="U7139" i="1"/>
  <c r="R6843" i="1"/>
  <c r="U6843" i="1"/>
  <c r="R2799" i="1"/>
  <c r="U2799" i="1"/>
  <c r="R6510" i="1"/>
  <c r="U6510" i="1"/>
  <c r="R999" i="1"/>
  <c r="U999" i="1"/>
  <c r="R2601" i="1"/>
  <c r="U2601" i="1"/>
  <c r="R4198" i="1"/>
  <c r="U4198" i="1"/>
  <c r="R10397" i="1"/>
  <c r="U10397" i="1"/>
  <c r="R6747" i="1"/>
  <c r="U6747" i="1"/>
  <c r="R6954" i="1"/>
  <c r="R7231" i="1"/>
  <c r="U7231" i="1"/>
  <c r="R10768" i="1"/>
  <c r="U10768" i="1"/>
  <c r="R5703" i="1"/>
  <c r="U5703" i="1"/>
  <c r="R10662" i="1"/>
  <c r="U10662" i="1"/>
  <c r="R8735" i="1"/>
  <c r="U8735" i="1"/>
  <c r="R2716" i="1"/>
  <c r="U2716" i="1"/>
  <c r="R4019" i="1"/>
  <c r="U4019" i="1"/>
  <c r="R11100" i="1"/>
  <c r="U11100" i="1"/>
  <c r="R3002" i="1"/>
  <c r="U3002" i="1"/>
  <c r="R8454" i="1"/>
  <c r="U8454" i="1"/>
  <c r="R7192" i="1"/>
  <c r="U7192" i="1"/>
  <c r="R907" i="1"/>
  <c r="U907" i="1"/>
  <c r="R7857" i="1"/>
  <c r="U7857" i="1"/>
  <c r="R5469" i="1"/>
  <c r="U5469" i="1"/>
  <c r="R3833" i="1"/>
  <c r="U3833" i="1"/>
  <c r="R9644" i="1"/>
  <c r="R325" i="1"/>
  <c r="U325" i="1"/>
  <c r="R7455" i="1"/>
  <c r="U7455" i="1"/>
  <c r="R4748" i="1"/>
  <c r="U4748" i="1"/>
  <c r="R7880" i="1"/>
  <c r="R735" i="1"/>
  <c r="U735" i="1"/>
  <c r="R3297" i="1"/>
  <c r="U3297" i="1"/>
  <c r="R6160" i="1"/>
  <c r="U6160" i="1"/>
  <c r="R5405" i="1"/>
  <c r="U5405" i="1"/>
  <c r="R4044" i="1"/>
  <c r="U4044" i="1"/>
  <c r="R1316" i="1"/>
  <c r="U1316" i="1"/>
  <c r="R1839" i="1"/>
  <c r="U1839" i="1"/>
  <c r="R8538" i="1"/>
  <c r="U8538" i="1"/>
  <c r="R3534" i="1"/>
  <c r="U3534" i="1"/>
  <c r="R1370" i="1"/>
  <c r="U1370" i="1"/>
  <c r="R1606" i="1"/>
  <c r="R4777" i="1"/>
  <c r="U4777" i="1"/>
  <c r="R9734" i="1"/>
  <c r="U9734" i="1"/>
  <c r="R6633" i="1"/>
  <c r="U6633" i="1"/>
  <c r="R11102" i="1"/>
  <c r="R1266" i="1"/>
  <c r="R6845" i="1"/>
  <c r="U6845" i="1"/>
  <c r="R4210" i="1"/>
  <c r="U4210" i="1"/>
  <c r="R9482" i="1"/>
  <c r="U9482" i="1"/>
  <c r="R5271" i="1"/>
  <c r="U5271" i="1"/>
  <c r="R1610" i="1"/>
  <c r="U1610" i="1"/>
  <c r="R2948" i="1"/>
  <c r="U2948" i="1"/>
  <c r="R7529" i="1"/>
  <c r="U7529" i="1"/>
  <c r="R4386" i="1"/>
  <c r="U4386" i="1"/>
  <c r="R2434" i="1"/>
  <c r="U2434" i="1"/>
  <c r="R3625" i="1"/>
  <c r="U3625" i="1"/>
  <c r="R2996" i="1"/>
  <c r="U2996" i="1"/>
  <c r="R2531" i="1"/>
  <c r="U2531" i="1"/>
  <c r="R5352" i="1"/>
  <c r="U5352" i="1"/>
  <c r="R4250" i="1"/>
  <c r="U4250" i="1"/>
  <c r="R2688" i="1"/>
  <c r="R10878" i="1"/>
  <c r="R8081" i="1"/>
  <c r="U8081" i="1"/>
  <c r="R7664" i="1"/>
  <c r="U7664" i="1"/>
  <c r="R9131" i="1"/>
  <c r="U9131" i="1"/>
  <c r="R3110" i="1"/>
  <c r="R7357" i="1"/>
  <c r="U7357" i="1"/>
  <c r="R10102" i="1"/>
  <c r="U10102" i="1"/>
  <c r="R1242" i="1"/>
  <c r="U1242" i="1"/>
  <c r="R6070" i="1"/>
  <c r="U6070" i="1"/>
  <c r="R4260" i="1"/>
  <c r="U4260" i="1"/>
  <c r="R1345" i="1"/>
  <c r="U1345" i="1"/>
  <c r="R5596" i="1"/>
  <c r="R5717" i="1"/>
  <c r="U5717" i="1"/>
  <c r="R5237" i="1"/>
  <c r="U5237" i="1"/>
  <c r="R4303" i="1"/>
  <c r="U4303" i="1"/>
  <c r="R604" i="1"/>
  <c r="U604" i="1"/>
  <c r="R2795" i="1"/>
  <c r="U2795" i="1"/>
  <c r="R2154" i="1"/>
  <c r="U2154" i="1"/>
  <c r="R6656" i="1"/>
  <c r="U6656" i="1"/>
  <c r="R3027" i="1"/>
  <c r="U3027" i="1"/>
  <c r="R2883" i="1"/>
  <c r="R3076" i="1"/>
  <c r="U3076" i="1"/>
  <c r="R1980" i="1"/>
  <c r="U1980" i="1"/>
  <c r="R731" i="1"/>
  <c r="U731" i="1"/>
  <c r="R7335" i="1"/>
  <c r="U7335" i="1"/>
  <c r="R7028" i="1"/>
  <c r="U7028" i="1"/>
  <c r="R657" i="1"/>
  <c r="U657" i="1"/>
  <c r="R8392" i="1"/>
  <c r="U8392" i="1"/>
  <c r="R10872" i="1"/>
  <c r="R2318" i="1"/>
  <c r="U2318" i="1"/>
  <c r="R1291" i="1"/>
  <c r="U1291" i="1"/>
  <c r="R2278" i="1"/>
  <c r="U2278" i="1"/>
  <c r="R610" i="1"/>
  <c r="R1078" i="1"/>
  <c r="U1078" i="1"/>
  <c r="R3988" i="1"/>
  <c r="U3988" i="1"/>
  <c r="R4559" i="1"/>
  <c r="U4559" i="1"/>
  <c r="R4568" i="1"/>
  <c r="U4568" i="1"/>
  <c r="R5749" i="1"/>
  <c r="U5749" i="1"/>
  <c r="R5478" i="1"/>
  <c r="U5478" i="1"/>
  <c r="R10218" i="1"/>
  <c r="U10218" i="1"/>
  <c r="R7788" i="1"/>
  <c r="U7788" i="1"/>
  <c r="R10471" i="1"/>
  <c r="U10471" i="1"/>
  <c r="R10951" i="1"/>
  <c r="U10951" i="1"/>
  <c r="R2512" i="1"/>
  <c r="U2512" i="1"/>
  <c r="R4918" i="1"/>
  <c r="U4918" i="1"/>
  <c r="R1530" i="1"/>
  <c r="U1530" i="1"/>
  <c r="R9009" i="1"/>
  <c r="U9009" i="1"/>
  <c r="R8551" i="1"/>
  <c r="U8551" i="1"/>
  <c r="R4104" i="1"/>
  <c r="U4104" i="1"/>
  <c r="R2349" i="1"/>
  <c r="U2349" i="1"/>
  <c r="R8463" i="1"/>
  <c r="U8463" i="1"/>
  <c r="R1432" i="1"/>
  <c r="U1432" i="1"/>
  <c r="R6829" i="1"/>
  <c r="U6829" i="1"/>
  <c r="R4330" i="1"/>
  <c r="U4330" i="1"/>
  <c r="R1802" i="1"/>
  <c r="U1802" i="1"/>
  <c r="R10087" i="1"/>
  <c r="U10087" i="1"/>
  <c r="R4125" i="1"/>
  <c r="U4125" i="1"/>
  <c r="R1951" i="1"/>
  <c r="U1951" i="1"/>
  <c r="R10845" i="1"/>
  <c r="U10845" i="1"/>
  <c r="R2841" i="1"/>
  <c r="U2841" i="1"/>
  <c r="R3886" i="1"/>
  <c r="U3886" i="1"/>
  <c r="R606" i="1"/>
  <c r="U606" i="1"/>
  <c r="R5592" i="1"/>
  <c r="U5592" i="1"/>
  <c r="R5036" i="1"/>
  <c r="U5036" i="1"/>
  <c r="R4431" i="1"/>
  <c r="U4431" i="1"/>
  <c r="R4703" i="1"/>
  <c r="U4703" i="1"/>
  <c r="R1670" i="1"/>
  <c r="U1670" i="1"/>
  <c r="R3759" i="1"/>
  <c r="U3759" i="1"/>
  <c r="R7786" i="1"/>
  <c r="U7786" i="1"/>
  <c r="R2431" i="1"/>
  <c r="U2431" i="1"/>
  <c r="R7734" i="1"/>
  <c r="U7734" i="1"/>
  <c r="R10470" i="1"/>
  <c r="U10470" i="1"/>
  <c r="R6310" i="1"/>
  <c r="U6310" i="1"/>
  <c r="R8753" i="1"/>
  <c r="U8753" i="1"/>
  <c r="R1618" i="1"/>
  <c r="U1618" i="1"/>
  <c r="R5072" i="1"/>
  <c r="U5072" i="1"/>
  <c r="R630" i="1"/>
  <c r="R952" i="1"/>
  <c r="U952" i="1"/>
  <c r="R9505" i="1"/>
  <c r="U9505" i="1"/>
  <c r="R1940" i="1"/>
  <c r="U1940" i="1"/>
  <c r="R431" i="1"/>
  <c r="U431" i="1"/>
  <c r="R4052" i="1"/>
  <c r="U4052" i="1"/>
  <c r="R2143" i="1"/>
  <c r="U2143" i="1"/>
  <c r="R5256" i="1"/>
  <c r="U5256" i="1"/>
  <c r="R10303" i="1"/>
  <c r="U10303" i="1"/>
  <c r="R4804" i="1"/>
  <c r="U4804" i="1"/>
  <c r="R5653" i="1"/>
  <c r="U5653" i="1"/>
  <c r="R10863" i="1"/>
  <c r="U10863" i="1"/>
  <c r="R1735" i="1"/>
  <c r="U1735" i="1"/>
  <c r="R9198" i="1"/>
  <c r="U9198" i="1"/>
  <c r="R5893" i="1"/>
  <c r="U5893" i="1"/>
  <c r="R7820" i="1"/>
  <c r="U7820" i="1"/>
  <c r="R881" i="1"/>
  <c r="U881" i="1"/>
  <c r="R4583" i="1"/>
  <c r="U4583" i="1"/>
  <c r="R1479" i="1"/>
  <c r="U1479" i="1"/>
  <c r="R3916" i="1"/>
  <c r="U3916" i="1"/>
  <c r="R8959" i="1"/>
  <c r="U8959" i="1"/>
  <c r="R2345" i="1"/>
  <c r="U2345" i="1"/>
  <c r="R2459" i="1"/>
  <c r="U2459" i="1"/>
  <c r="R7432" i="1"/>
  <c r="U7432" i="1"/>
  <c r="R4820" i="1"/>
  <c r="R4015" i="1"/>
  <c r="U4015" i="1"/>
  <c r="R10810" i="1"/>
  <c r="U10810" i="1"/>
  <c r="R8132" i="1"/>
  <c r="U8132" i="1"/>
  <c r="R8657" i="1"/>
  <c r="U8657" i="1"/>
  <c r="R3962" i="1"/>
  <c r="U3962" i="1"/>
  <c r="R10239" i="1"/>
  <c r="U10239" i="1"/>
  <c r="R3990" i="1"/>
  <c r="U3990" i="1"/>
  <c r="R8178" i="1"/>
  <c r="U8178" i="1"/>
  <c r="R4822" i="1"/>
  <c r="U4822" i="1"/>
  <c r="R5215" i="1"/>
  <c r="U5215" i="1"/>
  <c r="R5199" i="1"/>
  <c r="U5199" i="1"/>
  <c r="R4560" i="1"/>
  <c r="U4560" i="1"/>
  <c r="R10244" i="1"/>
  <c r="U10244" i="1"/>
  <c r="R4669" i="1"/>
  <c r="U4669" i="1"/>
  <c r="R8698" i="1"/>
  <c r="U8698" i="1"/>
  <c r="R808" i="1"/>
  <c r="U808" i="1"/>
  <c r="R11028" i="1"/>
  <c r="U11028" i="1"/>
  <c r="R883" i="1"/>
  <c r="U883" i="1"/>
  <c r="R1900" i="1"/>
  <c r="U1900" i="1"/>
  <c r="R4550" i="1"/>
  <c r="U4550" i="1"/>
  <c r="R3349" i="1"/>
  <c r="U3349" i="1"/>
  <c r="R3767" i="1"/>
  <c r="U3767" i="1"/>
  <c r="R103" i="1"/>
  <c r="U103" i="1"/>
  <c r="R625" i="1"/>
  <c r="U625" i="1"/>
  <c r="R5097" i="1"/>
  <c r="U5097" i="1"/>
  <c r="R10573" i="1"/>
  <c r="U10573" i="1"/>
  <c r="R7966" i="1"/>
  <c r="R5964" i="1"/>
  <c r="U5964" i="1"/>
  <c r="R10435" i="1"/>
  <c r="U10435" i="1"/>
  <c r="R7441" i="1"/>
  <c r="U7441" i="1"/>
  <c r="R8013" i="1"/>
  <c r="U8013" i="1"/>
  <c r="R2496" i="1"/>
  <c r="U2496" i="1"/>
  <c r="R10068" i="1"/>
  <c r="U10068" i="1"/>
  <c r="R7332" i="1"/>
  <c r="U7332" i="1"/>
  <c r="R228" i="1"/>
  <c r="U228" i="1"/>
  <c r="R9795" i="1"/>
  <c r="U9795" i="1"/>
  <c r="R169" i="1"/>
  <c r="U169" i="1"/>
  <c r="R7965" i="1"/>
  <c r="U7965" i="1"/>
  <c r="R7147" i="1"/>
  <c r="U7147" i="1"/>
  <c r="R453" i="1"/>
  <c r="U453" i="1"/>
  <c r="R3498" i="1"/>
  <c r="U3498" i="1"/>
  <c r="R10936" i="1"/>
  <c r="U10936" i="1"/>
  <c r="R5113" i="1"/>
  <c r="U5113" i="1"/>
  <c r="R5712" i="1"/>
  <c r="U5712" i="1"/>
  <c r="R690" i="1"/>
  <c r="U690" i="1"/>
  <c r="R10655" i="1"/>
  <c r="U10655" i="1"/>
  <c r="R7315" i="1"/>
  <c r="U7315" i="1"/>
  <c r="R622" i="1"/>
  <c r="R3018" i="1"/>
  <c r="U3018" i="1"/>
  <c r="R8347" i="1"/>
  <c r="U8347" i="1"/>
  <c r="R376" i="1"/>
  <c r="U376" i="1"/>
  <c r="R3391" i="1"/>
  <c r="U3391" i="1"/>
  <c r="R8316" i="1"/>
  <c r="U8316" i="1"/>
  <c r="R5386" i="1"/>
  <c r="U5386" i="1"/>
  <c r="R8016" i="1"/>
  <c r="U8016" i="1"/>
  <c r="R9863" i="1"/>
  <c r="R3235" i="1"/>
  <c r="U3235" i="1"/>
  <c r="R9864" i="1"/>
  <c r="U9864" i="1"/>
  <c r="R1843" i="1"/>
  <c r="U1843" i="1"/>
  <c r="R1523" i="1"/>
  <c r="U1523" i="1"/>
  <c r="R9377" i="1"/>
  <c r="U9377" i="1"/>
  <c r="R1273" i="1"/>
  <c r="U1273" i="1"/>
  <c r="R4023" i="1"/>
  <c r="U4023" i="1"/>
  <c r="R6808" i="1"/>
  <c r="U6808" i="1"/>
  <c r="R3938" i="1"/>
  <c r="U3938" i="1"/>
  <c r="R5525" i="1"/>
  <c r="U5525" i="1"/>
  <c r="R9677" i="1"/>
  <c r="U9677" i="1"/>
  <c r="R6515" i="1"/>
  <c r="U6515" i="1"/>
  <c r="R2290" i="1"/>
  <c r="U2290" i="1"/>
  <c r="R3646" i="1"/>
  <c r="U3646" i="1"/>
  <c r="R9905" i="1"/>
  <c r="U9905" i="1"/>
  <c r="R249" i="1"/>
  <c r="U249" i="1"/>
  <c r="R8639" i="1"/>
  <c r="U8639" i="1"/>
  <c r="R7138" i="1"/>
  <c r="U7138" i="1"/>
  <c r="R2469" i="1"/>
  <c r="U2469" i="1"/>
  <c r="R4029" i="1"/>
  <c r="U4029" i="1"/>
  <c r="R6749" i="1"/>
  <c r="U6749" i="1"/>
  <c r="R2563" i="1"/>
  <c r="U2563" i="1"/>
  <c r="R6652" i="1"/>
  <c r="U6652" i="1"/>
  <c r="R2628" i="1"/>
  <c r="U2628" i="1"/>
  <c r="R634" i="1"/>
  <c r="U634" i="1"/>
  <c r="R7369" i="1"/>
  <c r="U7369" i="1"/>
  <c r="R9052" i="1"/>
  <c r="U9052" i="1"/>
  <c r="R10419" i="1"/>
  <c r="U10419" i="1"/>
  <c r="R1026" i="1"/>
  <c r="U1026" i="1"/>
  <c r="R2464" i="1"/>
  <c r="U2464" i="1"/>
  <c r="R1640" i="1"/>
  <c r="U1640" i="1"/>
  <c r="R2780" i="1"/>
  <c r="U2780" i="1"/>
  <c r="R7474" i="1"/>
  <c r="U7474" i="1"/>
  <c r="R3248" i="1"/>
  <c r="U3248" i="1"/>
  <c r="R8572" i="1"/>
  <c r="U8572" i="1"/>
  <c r="R2821" i="1"/>
  <c r="U2821" i="1"/>
  <c r="R7262" i="1"/>
  <c r="U7262" i="1"/>
  <c r="R7585" i="1"/>
  <c r="U7585" i="1"/>
  <c r="R8191" i="1"/>
  <c r="U8191" i="1"/>
  <c r="R11098" i="1"/>
  <c r="R10924" i="1"/>
  <c r="U10924" i="1"/>
  <c r="R5103" i="1"/>
  <c r="U5103" i="1"/>
  <c r="R9038" i="1"/>
  <c r="U9038" i="1"/>
  <c r="R991" i="1"/>
  <c r="U991" i="1"/>
  <c r="R4476" i="1"/>
  <c r="U4476" i="1"/>
  <c r="R10583" i="1"/>
  <c r="U10583" i="1"/>
  <c r="R3316" i="1"/>
  <c r="R149" i="1"/>
  <c r="U149" i="1"/>
  <c r="R4414" i="1"/>
  <c r="U4414" i="1"/>
  <c r="R10578" i="1"/>
  <c r="U10578" i="1"/>
  <c r="R2293" i="1"/>
  <c r="U2293" i="1"/>
  <c r="R11034" i="1"/>
  <c r="U11034" i="1"/>
  <c r="R10571" i="1"/>
  <c r="U10571" i="1"/>
  <c r="R5521" i="1"/>
  <c r="U5521" i="1"/>
  <c r="R7765" i="1"/>
  <c r="U7765" i="1"/>
  <c r="R8547" i="1"/>
  <c r="U8547" i="1"/>
  <c r="R9001" i="1"/>
  <c r="U9001" i="1"/>
  <c r="R5527" i="1"/>
  <c r="U5527" i="1"/>
  <c r="R7429" i="1"/>
  <c r="U7429" i="1"/>
  <c r="R3183" i="1"/>
  <c r="U3183" i="1"/>
  <c r="R4699" i="1"/>
  <c r="U4699" i="1"/>
  <c r="R5772" i="1"/>
  <c r="U5772" i="1"/>
  <c r="R1514" i="1"/>
  <c r="U1514" i="1"/>
  <c r="R6155" i="1"/>
  <c r="U6155" i="1"/>
  <c r="R916" i="1"/>
  <c r="U916" i="1"/>
  <c r="R9041" i="1"/>
  <c r="U9041" i="1"/>
  <c r="R1780" i="1"/>
  <c r="U1780" i="1"/>
  <c r="R8782" i="1"/>
  <c r="R8802" i="1"/>
  <c r="U8802" i="1"/>
  <c r="R777" i="1"/>
  <c r="U777" i="1"/>
  <c r="R8659" i="1"/>
  <c r="U8659" i="1"/>
  <c r="R9894" i="1"/>
  <c r="U9894" i="1"/>
  <c r="R3979" i="1"/>
  <c r="U3979" i="1"/>
  <c r="R7062" i="1"/>
  <c r="U7062" i="1"/>
  <c r="R1464" i="1"/>
  <c r="U1464" i="1"/>
  <c r="R10819" i="1"/>
  <c r="U10819" i="1"/>
  <c r="R8655" i="1"/>
  <c r="U8655" i="1"/>
  <c r="R2690" i="1"/>
  <c r="U2690" i="1"/>
  <c r="R8893" i="1"/>
  <c r="U8893" i="1"/>
  <c r="R4779" i="1"/>
  <c r="U4779" i="1"/>
  <c r="R11067" i="1"/>
  <c r="U11067" i="1"/>
  <c r="R221" i="1"/>
  <c r="U221" i="1"/>
  <c r="R7846" i="1"/>
  <c r="U7846" i="1"/>
  <c r="R5429" i="1"/>
  <c r="R4135" i="1"/>
  <c r="U4135" i="1"/>
  <c r="R6548" i="1"/>
  <c r="U6548" i="1"/>
  <c r="R10261" i="1"/>
  <c r="U10261" i="1"/>
  <c r="R3237" i="1"/>
  <c r="U3237" i="1"/>
  <c r="R7098" i="1"/>
  <c r="U7098" i="1"/>
  <c r="R4316" i="1"/>
  <c r="U4316" i="1"/>
  <c r="R3820" i="1"/>
  <c r="U3820" i="1"/>
  <c r="R2724" i="1"/>
  <c r="U2724" i="1"/>
  <c r="R1257" i="1"/>
  <c r="U1257" i="1"/>
  <c r="R789" i="1"/>
  <c r="U789" i="1"/>
  <c r="R9114" i="1"/>
  <c r="U9114" i="1"/>
  <c r="R3794" i="1"/>
  <c r="U3794" i="1"/>
  <c r="R1085" i="1"/>
  <c r="U1085" i="1"/>
  <c r="R3073" i="1"/>
  <c r="U3073" i="1"/>
  <c r="R4026" i="1"/>
  <c r="U4026" i="1"/>
  <c r="R3181" i="1"/>
  <c r="U3181" i="1"/>
  <c r="R1800" i="1"/>
  <c r="U1800" i="1"/>
  <c r="R681" i="1"/>
  <c r="U681" i="1"/>
  <c r="R3664" i="1"/>
  <c r="U3664" i="1"/>
  <c r="R3936" i="1"/>
  <c r="U3936" i="1"/>
  <c r="R2112" i="1"/>
  <c r="U2112" i="1"/>
  <c r="R1537" i="1"/>
  <c r="U1537" i="1"/>
  <c r="R1477" i="1"/>
  <c r="U1477" i="1"/>
  <c r="R4398" i="1"/>
  <c r="U4398" i="1"/>
  <c r="R2528" i="1"/>
  <c r="U2528" i="1"/>
  <c r="R2005" i="1"/>
  <c r="U2005" i="1"/>
  <c r="R786" i="1"/>
  <c r="U786" i="1"/>
  <c r="R692" i="1"/>
  <c r="R8913" i="1"/>
  <c r="U8913" i="1"/>
  <c r="R3493" i="1"/>
  <c r="U3493" i="1"/>
  <c r="R6061" i="1"/>
  <c r="U6061" i="1"/>
  <c r="R6148" i="1"/>
  <c r="U6148" i="1"/>
  <c r="R7225" i="1"/>
  <c r="U7225" i="1"/>
  <c r="R5695" i="1"/>
  <c r="U5695" i="1"/>
  <c r="R9108" i="1"/>
  <c r="U9108" i="1"/>
  <c r="R3958" i="1"/>
  <c r="R10088" i="1"/>
  <c r="U10088" i="1"/>
  <c r="R10431" i="1"/>
  <c r="U10431" i="1"/>
  <c r="R767" i="1"/>
  <c r="U767" i="1"/>
  <c r="R10723" i="1"/>
  <c r="U10723" i="1"/>
  <c r="R6227" i="1"/>
  <c r="U6227" i="1"/>
  <c r="R69" i="1"/>
  <c r="U69" i="1"/>
  <c r="R5530" i="1"/>
  <c r="R290" i="1"/>
  <c r="U290" i="1"/>
  <c r="R2779" i="1"/>
  <c r="U2779" i="1"/>
  <c r="R8673" i="1"/>
  <c r="U8673" i="1"/>
  <c r="R7001" i="1"/>
  <c r="U7001" i="1"/>
  <c r="R6172" i="1"/>
  <c r="U6172" i="1"/>
  <c r="R9387" i="1"/>
  <c r="U9387" i="1"/>
  <c r="R312" i="1"/>
  <c r="U312" i="1"/>
  <c r="R9191" i="1"/>
  <c r="U9191" i="1"/>
  <c r="R701" i="1"/>
  <c r="U701" i="1"/>
  <c r="R5211" i="1"/>
  <c r="U5211" i="1"/>
  <c r="R9854" i="1"/>
  <c r="U9854" i="1"/>
  <c r="R92" i="1"/>
  <c r="U92" i="1"/>
  <c r="R1301" i="1"/>
  <c r="U1301" i="1"/>
  <c r="R1371" i="1"/>
  <c r="U1371" i="1"/>
  <c r="R10416" i="1"/>
  <c r="U10416" i="1"/>
  <c r="R10799" i="1"/>
  <c r="U10799" i="1"/>
  <c r="R7661" i="1"/>
  <c r="U7661" i="1"/>
  <c r="R2556" i="1"/>
  <c r="U2556" i="1"/>
  <c r="R9091" i="1"/>
  <c r="U9091" i="1"/>
  <c r="R7305" i="1"/>
  <c r="U7305" i="1"/>
  <c r="R3327" i="1"/>
  <c r="R8920" i="1"/>
  <c r="U8920" i="1"/>
  <c r="R4364" i="1"/>
  <c r="U4364" i="1"/>
  <c r="R6866" i="1"/>
  <c r="U6866" i="1"/>
  <c r="R9333" i="1"/>
  <c r="U9333" i="1"/>
  <c r="R5488" i="1"/>
  <c r="U5488" i="1"/>
  <c r="R2992" i="1"/>
  <c r="U2992" i="1"/>
  <c r="R8326" i="1"/>
  <c r="U8326" i="1"/>
  <c r="R3846" i="1"/>
  <c r="U3846" i="1"/>
  <c r="R2705" i="1"/>
  <c r="U2705" i="1"/>
  <c r="R10299" i="1"/>
  <c r="U10299" i="1"/>
  <c r="R7398" i="1"/>
  <c r="U7398" i="1"/>
  <c r="R921" i="1"/>
  <c r="R8428" i="1"/>
  <c r="U8428" i="1"/>
  <c r="R9767" i="1"/>
  <c r="U9767" i="1"/>
  <c r="R10175" i="1"/>
  <c r="U10175" i="1"/>
  <c r="R1905" i="1"/>
  <c r="U1905" i="1"/>
  <c r="R1687" i="1"/>
  <c r="U1687" i="1"/>
  <c r="R5843" i="1"/>
  <c r="U5843" i="1"/>
  <c r="R5770" i="1"/>
  <c r="U5770" i="1"/>
  <c r="R8275" i="1"/>
  <c r="U8275" i="1"/>
  <c r="R160" i="1"/>
  <c r="U160" i="1"/>
  <c r="R3126" i="1"/>
  <c r="U3126" i="1"/>
  <c r="R9254" i="1"/>
  <c r="U9254" i="1"/>
  <c r="R4031" i="1"/>
  <c r="U4031" i="1"/>
  <c r="R336" i="1"/>
  <c r="U336" i="1"/>
  <c r="R9697" i="1"/>
  <c r="U9697" i="1"/>
  <c r="R3502" i="1"/>
  <c r="U3502" i="1"/>
  <c r="R9379" i="1"/>
  <c r="U9379" i="1"/>
  <c r="R3348" i="1"/>
  <c r="U3348" i="1"/>
  <c r="R3913" i="1"/>
  <c r="U3913" i="1"/>
  <c r="R5733" i="1"/>
  <c r="R3941" i="1"/>
  <c r="U3941" i="1"/>
  <c r="R1243" i="1"/>
  <c r="U1243" i="1"/>
  <c r="R8988" i="1"/>
  <c r="U8988" i="1"/>
  <c r="R7045" i="1"/>
  <c r="U7045" i="1"/>
  <c r="R10462" i="1"/>
  <c r="U10462" i="1"/>
  <c r="R7656" i="1"/>
  <c r="U7656" i="1"/>
  <c r="R2865" i="1"/>
  <c r="U2865" i="1"/>
  <c r="R1738" i="1"/>
  <c r="U1738" i="1"/>
  <c r="R2041" i="1"/>
  <c r="U2041" i="1"/>
  <c r="R7321" i="1"/>
  <c r="U7321" i="1"/>
  <c r="R1990" i="1"/>
  <c r="U1990" i="1"/>
  <c r="R9419" i="1"/>
  <c r="U9419" i="1"/>
  <c r="R4082" i="1"/>
  <c r="U4082" i="1"/>
  <c r="R471" i="1"/>
  <c r="U471" i="1"/>
  <c r="R10193" i="1"/>
  <c r="U10193" i="1"/>
  <c r="R7308" i="1"/>
  <c r="U7308" i="1"/>
  <c r="R5106" i="1"/>
  <c r="R5604" i="1"/>
  <c r="U5604" i="1"/>
  <c r="R6112" i="1"/>
  <c r="U6112" i="1"/>
  <c r="R569" i="1"/>
  <c r="U569" i="1"/>
  <c r="R7759" i="1"/>
  <c r="U7759" i="1"/>
  <c r="R90" i="1"/>
  <c r="U90" i="1"/>
  <c r="R5402" i="1"/>
  <c r="U5402" i="1"/>
  <c r="R4790" i="1"/>
  <c r="U4790" i="1"/>
  <c r="R34" i="1"/>
  <c r="U34" i="1"/>
  <c r="R6676" i="1"/>
  <c r="U6676" i="1"/>
  <c r="R9376" i="1"/>
  <c r="U9376" i="1"/>
  <c r="R7114" i="1"/>
  <c r="U7114" i="1"/>
  <c r="R8882" i="1"/>
  <c r="U8882" i="1"/>
  <c r="R10514" i="1"/>
  <c r="U10514" i="1"/>
  <c r="R4831" i="1"/>
  <c r="U4831" i="1"/>
  <c r="R6354" i="1"/>
  <c r="U6354" i="1"/>
  <c r="R6167" i="1"/>
  <c r="U6167" i="1"/>
  <c r="R1401" i="1"/>
  <c r="U1401" i="1"/>
  <c r="R5053" i="1"/>
  <c r="U5053" i="1"/>
  <c r="R4077" i="1"/>
  <c r="U4077" i="1"/>
  <c r="R11088" i="1"/>
  <c r="U11088" i="1"/>
  <c r="R3180" i="1"/>
  <c r="U3180" i="1"/>
  <c r="R10141" i="1"/>
  <c r="U10141" i="1"/>
  <c r="R8739" i="1"/>
  <c r="R10063" i="1"/>
  <c r="U10063" i="1"/>
  <c r="R7605" i="1"/>
  <c r="U7605" i="1"/>
  <c r="R5924" i="1"/>
  <c r="U5924" i="1"/>
  <c r="R5515" i="1"/>
  <c r="U5515" i="1"/>
  <c r="R5512" i="1"/>
  <c r="U5512" i="1"/>
  <c r="R7293" i="1"/>
  <c r="U7293" i="1"/>
  <c r="R8505" i="1"/>
  <c r="U8505" i="1"/>
  <c r="R9051" i="1"/>
  <c r="U9051" i="1"/>
  <c r="R329" i="1"/>
  <c r="U329" i="1"/>
  <c r="R3109" i="1"/>
  <c r="U3109" i="1"/>
  <c r="R1190" i="1"/>
  <c r="U1190" i="1"/>
  <c r="R718" i="1"/>
  <c r="U718" i="1"/>
  <c r="R6620" i="1"/>
  <c r="U6620" i="1"/>
  <c r="R1434" i="1"/>
  <c r="U1434" i="1"/>
  <c r="R6733" i="1"/>
  <c r="U6733" i="1"/>
  <c r="R5146" i="1"/>
  <c r="U5146" i="1"/>
  <c r="R5365" i="1"/>
  <c r="U5365" i="1"/>
  <c r="R9125" i="1"/>
  <c r="U9125" i="1"/>
  <c r="R4076" i="1"/>
  <c r="U4076" i="1"/>
  <c r="R6047" i="1"/>
  <c r="R6854" i="1"/>
  <c r="U6854" i="1"/>
  <c r="R710" i="1"/>
  <c r="U710" i="1"/>
  <c r="R5896" i="1"/>
  <c r="U5896" i="1"/>
  <c r="R7242" i="1"/>
  <c r="U7242" i="1"/>
  <c r="R658" i="1"/>
  <c r="U658" i="1"/>
  <c r="R2537" i="1"/>
  <c r="U2537" i="1"/>
  <c r="R4989" i="1"/>
  <c r="U4989" i="1"/>
  <c r="R9849" i="1"/>
  <c r="U9849" i="1"/>
  <c r="R4469" i="1"/>
  <c r="R10944" i="1"/>
  <c r="U10944" i="1"/>
  <c r="R4825" i="1"/>
  <c r="U4825" i="1"/>
  <c r="R1973" i="1"/>
  <c r="U1973" i="1"/>
  <c r="R4363" i="1"/>
  <c r="U4363" i="1"/>
  <c r="R9170" i="1"/>
  <c r="U9170" i="1"/>
  <c r="R6763" i="1"/>
  <c r="U6763" i="1"/>
  <c r="R9797" i="1"/>
  <c r="U9797" i="1"/>
  <c r="R9329" i="1"/>
  <c r="U9329" i="1"/>
  <c r="R5696" i="1"/>
  <c r="U5696" i="1"/>
  <c r="R4390" i="1"/>
  <c r="U4390" i="1"/>
  <c r="R555" i="1"/>
  <c r="U555" i="1"/>
  <c r="R10759" i="1"/>
  <c r="U10759" i="1"/>
  <c r="R5152" i="1"/>
  <c r="U5152" i="1"/>
  <c r="R5968" i="1"/>
  <c r="U5968" i="1"/>
  <c r="R4510" i="1"/>
  <c r="U4510" i="1"/>
  <c r="R5534" i="1"/>
  <c r="U5534" i="1"/>
  <c r="R2093" i="1"/>
  <c r="U2093" i="1"/>
  <c r="R59" i="1"/>
  <c r="U59" i="1"/>
  <c r="R2746" i="1"/>
  <c r="R3581" i="1"/>
  <c r="U3581" i="1"/>
  <c r="R8519" i="1"/>
  <c r="U8519" i="1"/>
  <c r="R7261" i="1"/>
  <c r="U7261" i="1"/>
  <c r="R8176" i="1"/>
  <c r="U8176" i="1"/>
  <c r="R1842" i="1"/>
  <c r="U1842" i="1"/>
  <c r="R1663" i="1"/>
  <c r="U1663" i="1"/>
  <c r="R8675" i="1"/>
  <c r="U8675" i="1"/>
  <c r="R10110" i="1"/>
  <c r="U10110" i="1"/>
  <c r="R10401" i="1"/>
  <c r="R4807" i="1"/>
  <c r="U4807" i="1"/>
  <c r="R6304" i="1"/>
  <c r="U6304" i="1"/>
  <c r="R2466" i="1"/>
  <c r="U2466" i="1"/>
  <c r="R7191" i="1"/>
  <c r="U7191" i="1"/>
  <c r="R9471" i="1"/>
  <c r="U9471" i="1"/>
  <c r="R10580" i="1"/>
  <c r="U10580" i="1"/>
  <c r="R9166" i="1"/>
  <c r="U9166" i="1"/>
  <c r="R5622" i="1"/>
  <c r="U5622" i="1"/>
  <c r="R8916" i="1"/>
  <c r="U8916" i="1"/>
  <c r="R9668" i="1"/>
  <c r="U9668" i="1"/>
  <c r="R3619" i="1"/>
  <c r="U3619" i="1"/>
  <c r="R7256" i="1"/>
  <c r="U7256" i="1"/>
  <c r="R9327" i="1"/>
  <c r="U9327" i="1"/>
  <c r="R367" i="1"/>
  <c r="U367" i="1"/>
  <c r="R3088" i="1"/>
  <c r="U3088" i="1"/>
  <c r="R4954" i="1"/>
  <c r="U4954" i="1"/>
  <c r="R8541" i="1"/>
  <c r="U8541" i="1"/>
  <c r="R4908" i="1"/>
  <c r="U4908" i="1"/>
  <c r="R9033" i="1"/>
  <c r="U9033" i="1"/>
  <c r="R7648" i="1"/>
  <c r="U7648" i="1"/>
  <c r="R4251" i="1"/>
  <c r="U4251" i="1"/>
  <c r="R4966" i="1"/>
  <c r="U4966" i="1"/>
  <c r="R6963" i="1"/>
  <c r="U6963" i="1"/>
  <c r="R5037" i="1"/>
  <c r="U5037" i="1"/>
  <c r="R4120" i="1"/>
  <c r="U4120" i="1"/>
  <c r="R10054" i="1"/>
  <c r="U10054" i="1"/>
  <c r="R6046" i="1"/>
  <c r="U6046" i="1"/>
  <c r="R4113" i="1"/>
  <c r="U4113" i="1"/>
  <c r="R10710" i="1"/>
  <c r="U10710" i="1"/>
  <c r="R5934" i="1"/>
  <c r="U5934" i="1"/>
  <c r="R11026" i="1"/>
  <c r="U11026" i="1"/>
  <c r="R1686" i="1"/>
  <c r="U1686" i="1"/>
  <c r="R6235" i="1"/>
  <c r="U6235" i="1"/>
  <c r="R7975" i="1"/>
  <c r="U7975" i="1"/>
  <c r="R3150" i="1"/>
  <c r="U3150" i="1"/>
  <c r="R4080" i="1"/>
  <c r="R10722" i="1"/>
  <c r="U10722" i="1"/>
  <c r="R519" i="1"/>
  <c r="U519" i="1"/>
  <c r="R5683" i="1"/>
  <c r="U5683" i="1"/>
  <c r="R4894" i="1"/>
  <c r="U4894" i="1"/>
  <c r="R7495" i="1"/>
  <c r="U7495" i="1"/>
  <c r="R4495" i="1"/>
  <c r="U4495" i="1"/>
  <c r="R9786" i="1"/>
  <c r="R6573" i="1"/>
  <c r="U6573" i="1"/>
  <c r="R4268" i="1"/>
  <c r="U4268" i="1"/>
  <c r="R270" i="1"/>
  <c r="U270" i="1"/>
  <c r="R6177" i="1"/>
  <c r="U6177" i="1"/>
  <c r="R8654" i="1"/>
  <c r="U8654" i="1"/>
  <c r="R8868" i="1"/>
  <c r="U8868" i="1"/>
  <c r="R2102" i="1"/>
  <c r="U2102" i="1"/>
  <c r="R6462" i="1"/>
  <c r="U6462" i="1"/>
  <c r="R9959" i="1"/>
  <c r="U9959" i="1"/>
  <c r="R6455" i="1"/>
  <c r="U6455" i="1"/>
  <c r="R7574" i="1"/>
  <c r="U7574" i="1"/>
  <c r="R574" i="1"/>
  <c r="R6279" i="1"/>
  <c r="R3855" i="1"/>
  <c r="U3855" i="1"/>
  <c r="R1039" i="1"/>
  <c r="U1039" i="1"/>
  <c r="R5015" i="1"/>
  <c r="U5015" i="1"/>
  <c r="R597" i="1"/>
  <c r="U597" i="1"/>
  <c r="R7579" i="1"/>
  <c r="U7579" i="1"/>
  <c r="R8249" i="1"/>
  <c r="U8249" i="1"/>
  <c r="R6756" i="1"/>
  <c r="U6756" i="1"/>
  <c r="R4471" i="1"/>
  <c r="U4471" i="1"/>
  <c r="R6268" i="1"/>
  <c r="U6268" i="1"/>
  <c r="R6616" i="1"/>
  <c r="U6616" i="1"/>
  <c r="R4312" i="1"/>
  <c r="U4312" i="1"/>
  <c r="R1872" i="1"/>
  <c r="U1872" i="1"/>
  <c r="R6511" i="1"/>
  <c r="U6511" i="1"/>
  <c r="R4902" i="1"/>
  <c r="U4902" i="1"/>
  <c r="R978" i="1"/>
  <c r="U978" i="1"/>
  <c r="R6398" i="1"/>
  <c r="U6398" i="1"/>
  <c r="R7245" i="1"/>
  <c r="U7245" i="1"/>
  <c r="R1095" i="1"/>
  <c r="U1095" i="1"/>
  <c r="R929" i="1"/>
  <c r="U929" i="1"/>
  <c r="R9495" i="1"/>
  <c r="U9495" i="1"/>
  <c r="R5294" i="1"/>
  <c r="U5294" i="1"/>
  <c r="R679" i="1"/>
  <c r="U679" i="1"/>
  <c r="R3253" i="1"/>
  <c r="U3253" i="1"/>
  <c r="R5544" i="1"/>
  <c r="U5544" i="1"/>
  <c r="R203" i="1"/>
  <c r="U203" i="1"/>
  <c r="R3872" i="1"/>
  <c r="U3872" i="1"/>
  <c r="R7927" i="1"/>
  <c r="U7927" i="1"/>
  <c r="R8827" i="1"/>
  <c r="R8887" i="1"/>
  <c r="U8887" i="1"/>
  <c r="R1217" i="1"/>
  <c r="U1217" i="1"/>
  <c r="R5988" i="1"/>
  <c r="R4384" i="1"/>
  <c r="U4384" i="1"/>
  <c r="R4067" i="1"/>
  <c r="U4067" i="1"/>
  <c r="R6249" i="1"/>
  <c r="U6249" i="1"/>
  <c r="R3818" i="1"/>
  <c r="U3818" i="1"/>
  <c r="R7025" i="1"/>
  <c r="U7025" i="1"/>
  <c r="R413" i="1"/>
  <c r="U413" i="1"/>
  <c r="R4778" i="1"/>
  <c r="U4778" i="1"/>
  <c r="R10664" i="1"/>
  <c r="U10664" i="1"/>
  <c r="R9342" i="1"/>
  <c r="U9342" i="1"/>
  <c r="R6175" i="1"/>
  <c r="U6175" i="1"/>
  <c r="R8993" i="1"/>
  <c r="U8993" i="1"/>
  <c r="R6038" i="1"/>
  <c r="U6038" i="1"/>
  <c r="R3782" i="1"/>
  <c r="U3782" i="1"/>
  <c r="R8343" i="1"/>
  <c r="U8343" i="1"/>
  <c r="R10422" i="1"/>
  <c r="U10422" i="1"/>
  <c r="R1957" i="1"/>
  <c r="U1957" i="1"/>
  <c r="R6607" i="1"/>
  <c r="R2351" i="1"/>
  <c r="U2351" i="1"/>
  <c r="R8870" i="1"/>
  <c r="U8870" i="1"/>
  <c r="R7457" i="1"/>
  <c r="U7457" i="1"/>
  <c r="R892" i="1"/>
  <c r="U892" i="1"/>
  <c r="R2042" i="1"/>
  <c r="U2042" i="1"/>
  <c r="R2034" i="1"/>
  <c r="U2034" i="1"/>
  <c r="R533" i="1"/>
  <c r="U533" i="1"/>
  <c r="R6614" i="1"/>
  <c r="U6614" i="1"/>
  <c r="R2197" i="1"/>
  <c r="U2197" i="1"/>
  <c r="R6442" i="1"/>
  <c r="U6442" i="1"/>
  <c r="R10663" i="1"/>
  <c r="R3030" i="1"/>
  <c r="U3030" i="1"/>
  <c r="R7928" i="1"/>
  <c r="U7928" i="1"/>
  <c r="R1793" i="1"/>
  <c r="U1793" i="1"/>
  <c r="R4507" i="1"/>
  <c r="U4507" i="1"/>
  <c r="R8120" i="1"/>
  <c r="U8120" i="1"/>
  <c r="R7692" i="1"/>
  <c r="U7692" i="1"/>
  <c r="R335" i="1"/>
  <c r="U335" i="1"/>
  <c r="R5085" i="1"/>
  <c r="U5085" i="1"/>
  <c r="R7271" i="1"/>
  <c r="R2501" i="1"/>
  <c r="U2501" i="1"/>
  <c r="R3486" i="1"/>
  <c r="U3486" i="1"/>
  <c r="R782" i="1"/>
  <c r="U782" i="1"/>
  <c r="R2881" i="1"/>
  <c r="U2881" i="1"/>
  <c r="R7920" i="1"/>
  <c r="U7920" i="1"/>
  <c r="R4625" i="1"/>
  <c r="U4625" i="1"/>
  <c r="R6986" i="1"/>
  <c r="R1398" i="1"/>
  <c r="U1398" i="1"/>
  <c r="R380" i="1"/>
  <c r="U380" i="1"/>
  <c r="R10412" i="1"/>
  <c r="U10412" i="1"/>
  <c r="R9298" i="1"/>
  <c r="U9298" i="1"/>
  <c r="R8299" i="1"/>
  <c r="U8299" i="1"/>
  <c r="R410" i="1"/>
  <c r="U410" i="1"/>
  <c r="R10524" i="1"/>
  <c r="U10524" i="1"/>
  <c r="R8810" i="1"/>
  <c r="U8810" i="1"/>
  <c r="R2635" i="1"/>
  <c r="U2635" i="1"/>
  <c r="R10588" i="1"/>
  <c r="U10588" i="1"/>
  <c r="R9740" i="1"/>
  <c r="U9740" i="1"/>
  <c r="R8757" i="1"/>
  <c r="R6290" i="1"/>
  <c r="U6290" i="1"/>
  <c r="R10956" i="1"/>
  <c r="U10956" i="1"/>
  <c r="R10747" i="1"/>
  <c r="U10747" i="1"/>
  <c r="R1863" i="1"/>
  <c r="U1863" i="1"/>
  <c r="R5307" i="1"/>
  <c r="U5307" i="1"/>
  <c r="R4066" i="1"/>
  <c r="U4066" i="1"/>
  <c r="R2487" i="1"/>
  <c r="U2487" i="1"/>
  <c r="R10648" i="1"/>
  <c r="U10648" i="1"/>
  <c r="R9130" i="1"/>
  <c r="R7987" i="1"/>
  <c r="U7987" i="1"/>
  <c r="R7038" i="1"/>
  <c r="U7038" i="1"/>
  <c r="R9939" i="1"/>
  <c r="U9939" i="1"/>
  <c r="R8921" i="1"/>
  <c r="U8921" i="1"/>
  <c r="R7654" i="1"/>
  <c r="U7654" i="1"/>
  <c r="R9445" i="1"/>
  <c r="U9445" i="1"/>
  <c r="R6293" i="1"/>
  <c r="U6293" i="1"/>
  <c r="R7870" i="1"/>
  <c r="U7870" i="1"/>
  <c r="R920" i="1"/>
  <c r="U920" i="1"/>
  <c r="R10122" i="1"/>
  <c r="U10122" i="1"/>
  <c r="R1282" i="1"/>
  <c r="U1282" i="1"/>
  <c r="R5451" i="1"/>
  <c r="U5451" i="1"/>
  <c r="R9886" i="1"/>
  <c r="U9886" i="1"/>
  <c r="R9462" i="1"/>
  <c r="U9462" i="1"/>
  <c r="R4265" i="1"/>
  <c r="U4265" i="1"/>
  <c r="R5121" i="1"/>
  <c r="U5121" i="1"/>
  <c r="R10025" i="1"/>
  <c r="U10025" i="1"/>
  <c r="R8618" i="1"/>
  <c r="U8618" i="1"/>
  <c r="R3357" i="1"/>
  <c r="U3357" i="1"/>
  <c r="R7389" i="1"/>
  <c r="U7389" i="1"/>
  <c r="R6606" i="1"/>
  <c r="U6606" i="1"/>
  <c r="R6595" i="1"/>
  <c r="U6595" i="1"/>
  <c r="R7782" i="1"/>
  <c r="U7782" i="1"/>
  <c r="R5229" i="1"/>
  <c r="U5229" i="1"/>
  <c r="R1365" i="1"/>
  <c r="U1365" i="1"/>
  <c r="R10557" i="1"/>
  <c r="U10557" i="1"/>
  <c r="R8319" i="1"/>
  <c r="U8319" i="1"/>
  <c r="R9194" i="1"/>
  <c r="U9194" i="1"/>
  <c r="R7247" i="1"/>
  <c r="U7247" i="1"/>
  <c r="R10029" i="1"/>
  <c r="U10029" i="1"/>
  <c r="R10275" i="1"/>
  <c r="U10275" i="1"/>
  <c r="R6328" i="1"/>
  <c r="R11068" i="1"/>
  <c r="U11068" i="1"/>
  <c r="R6835" i="1"/>
  <c r="U6835" i="1"/>
  <c r="R3882" i="1"/>
  <c r="U3882" i="1"/>
  <c r="R8843" i="1"/>
  <c r="R10355" i="1"/>
  <c r="U10355" i="1"/>
  <c r="R4671" i="1"/>
  <c r="U4671" i="1"/>
  <c r="R7521" i="1"/>
  <c r="U7521" i="1"/>
  <c r="R766" i="1"/>
  <c r="U766" i="1"/>
  <c r="R3382" i="1"/>
  <c r="U3382" i="1"/>
  <c r="R4917" i="1"/>
  <c r="U4917" i="1"/>
  <c r="R3656" i="1"/>
  <c r="U3656" i="1"/>
  <c r="R5637" i="1"/>
  <c r="U5637" i="1"/>
  <c r="R7146" i="1"/>
  <c r="U7146" i="1"/>
  <c r="R2961" i="1"/>
  <c r="U2961" i="1"/>
  <c r="R7009" i="1"/>
  <c r="U7009" i="1"/>
  <c r="R6938" i="1"/>
  <c r="U6938" i="1"/>
  <c r="R3538" i="1"/>
  <c r="U3538" i="1"/>
  <c r="R2676" i="1"/>
  <c r="U2676" i="1"/>
  <c r="R9546" i="1"/>
  <c r="U9546" i="1"/>
  <c r="R776" i="1"/>
  <c r="U776" i="1"/>
  <c r="R4801" i="1"/>
  <c r="U4801" i="1"/>
  <c r="R200" i="1"/>
  <c r="U200" i="1"/>
  <c r="R1700" i="1"/>
  <c r="U1700" i="1"/>
  <c r="R5463" i="1"/>
  <c r="U5463" i="1"/>
  <c r="R4519" i="1"/>
  <c r="U4519" i="1"/>
  <c r="R5272" i="1"/>
  <c r="U5272" i="1"/>
  <c r="R2074" i="1"/>
  <c r="U2074" i="1"/>
  <c r="R7236" i="1"/>
  <c r="U7236" i="1"/>
  <c r="R6115" i="1"/>
  <c r="U6115" i="1"/>
  <c r="R6425" i="1"/>
  <c r="U6425" i="1"/>
  <c r="R2574" i="1"/>
  <c r="U2574" i="1"/>
  <c r="R2208" i="1"/>
  <c r="R2378" i="1"/>
  <c r="U2378" i="1"/>
  <c r="R100" i="1"/>
  <c r="U100" i="1"/>
  <c r="R5091" i="1"/>
  <c r="U5091" i="1"/>
  <c r="R6261" i="1"/>
  <c r="R3766" i="1"/>
  <c r="U3766" i="1"/>
  <c r="R9149" i="1"/>
  <c r="U9149" i="1"/>
  <c r="R9346" i="1"/>
  <c r="U9346" i="1"/>
  <c r="R1353" i="1"/>
  <c r="U1353" i="1"/>
  <c r="R6005" i="1"/>
  <c r="U6005" i="1"/>
  <c r="R1005" i="1"/>
  <c r="U1005" i="1"/>
  <c r="R3829" i="1"/>
  <c r="U3829" i="1"/>
  <c r="R10906" i="1"/>
  <c r="U10906" i="1"/>
  <c r="R6891" i="1"/>
  <c r="U6891" i="1"/>
  <c r="R4948" i="1"/>
  <c r="U4948" i="1"/>
  <c r="R8484" i="1"/>
  <c r="U8484" i="1"/>
  <c r="R10860" i="1"/>
  <c r="U10860" i="1"/>
  <c r="R1650" i="1"/>
  <c r="U1650" i="1"/>
  <c r="R8028" i="1"/>
  <c r="U8028" i="1"/>
  <c r="R10587" i="1"/>
  <c r="U10587" i="1"/>
  <c r="R2107" i="1"/>
  <c r="U2107" i="1"/>
  <c r="R6677" i="1"/>
  <c r="U6677" i="1"/>
  <c r="R666" i="1"/>
  <c r="U666" i="1"/>
  <c r="R3325" i="1"/>
  <c r="R10188" i="1"/>
  <c r="U10188" i="1"/>
  <c r="R1227" i="1"/>
  <c r="U1227" i="1"/>
  <c r="R2077" i="1"/>
  <c r="U2077" i="1"/>
  <c r="R10133" i="1"/>
  <c r="U10133" i="1"/>
  <c r="R10928" i="1"/>
  <c r="U10928" i="1"/>
  <c r="R6342" i="1"/>
  <c r="U6342" i="1"/>
  <c r="R5228" i="1"/>
  <c r="U5228" i="1"/>
  <c r="R4291" i="1"/>
  <c r="U4291" i="1"/>
  <c r="R2965" i="1"/>
  <c r="R961" i="1"/>
  <c r="U961" i="1"/>
  <c r="R2728" i="1"/>
  <c r="U2728" i="1"/>
  <c r="R1461" i="1"/>
  <c r="U1461" i="1"/>
  <c r="R5732" i="1"/>
  <c r="U5732" i="1"/>
  <c r="R9989" i="1"/>
  <c r="U9989" i="1"/>
  <c r="R2984" i="1"/>
  <c r="U2984" i="1"/>
  <c r="R8785" i="1"/>
  <c r="U8785" i="1"/>
  <c r="R2079" i="1"/>
  <c r="U2079" i="1"/>
  <c r="R1043" i="1"/>
  <c r="U1043" i="1"/>
  <c r="R5851" i="1"/>
  <c r="U5851" i="1"/>
  <c r="R4215" i="1"/>
  <c r="U4215" i="1"/>
  <c r="R115" i="1"/>
  <c r="R7359" i="1"/>
  <c r="U7359" i="1"/>
  <c r="R9922" i="1"/>
  <c r="U9922" i="1"/>
  <c r="R6540" i="1"/>
  <c r="U6540" i="1"/>
  <c r="R9779" i="1"/>
  <c r="U9779" i="1"/>
  <c r="R4200" i="1"/>
  <c r="U4200" i="1"/>
  <c r="R6880" i="1"/>
  <c r="U6880" i="1"/>
  <c r="R5533" i="1"/>
  <c r="U5533" i="1"/>
  <c r="R7269" i="1"/>
  <c r="U7269" i="1"/>
  <c r="R9541" i="1"/>
  <c r="U9541" i="1"/>
  <c r="R5643" i="1"/>
  <c r="U5643" i="1"/>
  <c r="R68" i="1"/>
  <c r="U68" i="1"/>
  <c r="R1829" i="1"/>
  <c r="U1829" i="1"/>
  <c r="R4517" i="1"/>
  <c r="U4517" i="1"/>
  <c r="R9520" i="1"/>
  <c r="U9520" i="1"/>
  <c r="R10504" i="1"/>
  <c r="U10504" i="1"/>
  <c r="R2165" i="1"/>
  <c r="U2165" i="1"/>
  <c r="R3140" i="1"/>
  <c r="U3140" i="1"/>
  <c r="R10597" i="1"/>
  <c r="U10597" i="1"/>
  <c r="R1736" i="1"/>
  <c r="U1736" i="1"/>
  <c r="R5447" i="1"/>
  <c r="U5447" i="1"/>
  <c r="R2306" i="1"/>
  <c r="U2306" i="1"/>
  <c r="R8947" i="1"/>
  <c r="U8947" i="1"/>
  <c r="R10609" i="1"/>
  <c r="U10609" i="1"/>
  <c r="R1867" i="1"/>
  <c r="R1402" i="1"/>
  <c r="U1402" i="1"/>
  <c r="R10368" i="1"/>
  <c r="U10368" i="1"/>
  <c r="R3350" i="1"/>
  <c r="U3350" i="1"/>
  <c r="R1995" i="1"/>
  <c r="U1995" i="1"/>
  <c r="R1895" i="1"/>
  <c r="U1895" i="1"/>
  <c r="R5975" i="1"/>
  <c r="U5975" i="1"/>
  <c r="R4404" i="1"/>
  <c r="U4404" i="1"/>
  <c r="R5467" i="1"/>
  <c r="U5467" i="1"/>
  <c r="R3526" i="1"/>
  <c r="U3526" i="1"/>
  <c r="R9163" i="1"/>
  <c r="U9163" i="1"/>
  <c r="R7093" i="1"/>
  <c r="R9522" i="1"/>
  <c r="U9522" i="1"/>
  <c r="R2513" i="1"/>
  <c r="U2513" i="1"/>
  <c r="R2969" i="1"/>
  <c r="U2969" i="1"/>
  <c r="R7660" i="1"/>
  <c r="U7660" i="1"/>
  <c r="R9349" i="1"/>
  <c r="U9349" i="1"/>
  <c r="R5184" i="1"/>
  <c r="U5184" i="1"/>
  <c r="R6987" i="1"/>
  <c r="U6987" i="1"/>
  <c r="R269" i="1"/>
  <c r="U269" i="1"/>
  <c r="R2242" i="1"/>
  <c r="U2242" i="1"/>
  <c r="R7604" i="1"/>
  <c r="U7604" i="1"/>
  <c r="R8442" i="1"/>
  <c r="U8442" i="1"/>
  <c r="R1389" i="1"/>
  <c r="U1389" i="1"/>
  <c r="R3623" i="1"/>
  <c r="U3623" i="1"/>
  <c r="R860" i="1"/>
  <c r="U860" i="1"/>
  <c r="R6757" i="1"/>
  <c r="U6757" i="1"/>
  <c r="R132" i="1"/>
  <c r="U132" i="1"/>
  <c r="R644" i="1"/>
  <c r="U644" i="1"/>
  <c r="R6562" i="1"/>
  <c r="U6562" i="1"/>
  <c r="R8010" i="1"/>
  <c r="U8010" i="1"/>
  <c r="R3151" i="1"/>
  <c r="U3151" i="1"/>
  <c r="R3306" i="1"/>
  <c r="R9252" i="1"/>
  <c r="U9252" i="1"/>
  <c r="R3696" i="1"/>
  <c r="U3696" i="1"/>
  <c r="R8339" i="1"/>
  <c r="U8339" i="1"/>
  <c r="R4928" i="1"/>
  <c r="U4928" i="1"/>
  <c r="R4914" i="1"/>
  <c r="U4914" i="1"/>
  <c r="R8658" i="1"/>
  <c r="U8658" i="1"/>
  <c r="R3434" i="1"/>
  <c r="U3434" i="1"/>
  <c r="R7595" i="1"/>
  <c r="R2342" i="1"/>
  <c r="U2342" i="1"/>
  <c r="R10364" i="1"/>
  <c r="U10364" i="1"/>
  <c r="R10575" i="1"/>
  <c r="U10575" i="1"/>
  <c r="R1837" i="1"/>
  <c r="U1837" i="1"/>
  <c r="R4090" i="1"/>
  <c r="U4090" i="1"/>
  <c r="R4231" i="1"/>
  <c r="U4231" i="1"/>
  <c r="R9712" i="1"/>
  <c r="U9712" i="1"/>
  <c r="R5752" i="1"/>
  <c r="U5752" i="1"/>
  <c r="R10866" i="1"/>
  <c r="U10866" i="1"/>
  <c r="R317" i="1"/>
  <c r="U317" i="1"/>
  <c r="R5909" i="1"/>
  <c r="U5909" i="1"/>
  <c r="R7531" i="1"/>
  <c r="U7531" i="1"/>
  <c r="R9944" i="1"/>
  <c r="U9944" i="1"/>
  <c r="R11055" i="1"/>
  <c r="U11055" i="1"/>
  <c r="R1483" i="1"/>
  <c r="R11071" i="1"/>
  <c r="U11071" i="1"/>
  <c r="R1019" i="1"/>
  <c r="U1019" i="1"/>
  <c r="R1723" i="1"/>
  <c r="U1723" i="1"/>
  <c r="R8554" i="1"/>
  <c r="U8554" i="1"/>
  <c r="R4177" i="1"/>
  <c r="R3340" i="1"/>
  <c r="U3340" i="1"/>
  <c r="R4573" i="1"/>
  <c r="U4573" i="1"/>
  <c r="R5782" i="1"/>
  <c r="U5782" i="1"/>
  <c r="R171" i="1"/>
  <c r="U171" i="1"/>
  <c r="R4371" i="1"/>
  <c r="U4371" i="1"/>
  <c r="R2530" i="1"/>
  <c r="U2530" i="1"/>
  <c r="R3663" i="1"/>
  <c r="U3663" i="1"/>
  <c r="R3974" i="1"/>
  <c r="U3974" i="1"/>
  <c r="R565" i="1"/>
  <c r="U565" i="1"/>
  <c r="R2273" i="1"/>
  <c r="U2273" i="1"/>
  <c r="R3954" i="1"/>
  <c r="U3954" i="1"/>
  <c r="R6913" i="1"/>
  <c r="U6913" i="1"/>
  <c r="R7858" i="1"/>
  <c r="U7858" i="1"/>
  <c r="R7421" i="1"/>
  <c r="U7421" i="1"/>
  <c r="R6809" i="1"/>
  <c r="R3398" i="1"/>
  <c r="U3398" i="1"/>
  <c r="R8459" i="1"/>
  <c r="U8459" i="1"/>
  <c r="R10304" i="1"/>
  <c r="U10304" i="1"/>
  <c r="R8205" i="1"/>
  <c r="U8205" i="1"/>
  <c r="R964" i="1"/>
  <c r="U964" i="1"/>
  <c r="R2717" i="1"/>
  <c r="U2717" i="1"/>
  <c r="R727" i="1"/>
  <c r="U727" i="1"/>
  <c r="R4277" i="1"/>
  <c r="U4277" i="1"/>
  <c r="R4424" i="1"/>
  <c r="U4424" i="1"/>
  <c r="R9963" i="1"/>
  <c r="U9963" i="1"/>
  <c r="R9165" i="1"/>
  <c r="U9165" i="1"/>
  <c r="R4196" i="1"/>
  <c r="R2444" i="1"/>
  <c r="U2444" i="1"/>
  <c r="R28" i="1"/>
  <c r="U28" i="1"/>
  <c r="R6313" i="1"/>
  <c r="U6313" i="1"/>
  <c r="R2014" i="1"/>
  <c r="R389" i="1"/>
  <c r="R7944" i="1"/>
  <c r="U7944" i="1"/>
  <c r="R4515" i="1"/>
  <c r="U4515" i="1"/>
  <c r="R2035" i="1"/>
  <c r="U2035" i="1"/>
  <c r="R759" i="1"/>
  <c r="U759" i="1"/>
  <c r="R1080" i="1"/>
  <c r="U1080" i="1"/>
  <c r="R7555" i="1"/>
  <c r="U7555" i="1"/>
  <c r="R8768" i="1"/>
  <c r="U8768" i="1"/>
  <c r="R2235" i="1"/>
  <c r="U2235" i="1"/>
  <c r="R4513" i="1"/>
  <c r="U4513" i="1"/>
  <c r="R2656" i="1"/>
  <c r="U2656" i="1"/>
  <c r="R2183" i="1"/>
  <c r="U2183" i="1"/>
  <c r="R6919" i="1"/>
  <c r="U6919" i="1"/>
  <c r="R9968" i="1"/>
  <c r="U9968" i="1"/>
  <c r="R242" i="1"/>
  <c r="U242" i="1"/>
  <c r="R6642" i="1"/>
  <c r="U6642" i="1"/>
  <c r="R2944" i="1"/>
  <c r="U2944" i="1"/>
  <c r="R2788" i="1"/>
  <c r="U2788" i="1"/>
  <c r="R6917" i="1"/>
  <c r="U6917" i="1"/>
  <c r="R3149" i="1"/>
  <c r="U3149" i="1"/>
  <c r="R5926" i="1"/>
  <c r="U5926" i="1"/>
  <c r="R3005" i="1"/>
  <c r="U3005" i="1"/>
  <c r="R6240" i="1"/>
  <c r="U6240" i="1"/>
  <c r="R616" i="1"/>
  <c r="U616" i="1"/>
  <c r="R10478" i="1"/>
  <c r="U10478" i="1"/>
  <c r="R10210" i="1"/>
  <c r="U10210" i="1"/>
  <c r="R2697" i="1"/>
  <c r="U2697" i="1"/>
  <c r="R4668" i="1"/>
  <c r="U4668" i="1"/>
  <c r="R5704" i="1"/>
  <c r="R5406" i="1"/>
  <c r="U5406" i="1"/>
  <c r="R5760" i="1"/>
  <c r="U5760" i="1"/>
  <c r="R772" i="1"/>
  <c r="U772" i="1"/>
  <c r="R7203" i="1"/>
  <c r="R2497" i="1"/>
  <c r="U2497" i="1"/>
  <c r="R7981" i="1"/>
  <c r="U7981" i="1"/>
  <c r="R8754" i="1"/>
  <c r="U8754" i="1"/>
  <c r="R8348" i="1"/>
  <c r="U8348" i="1"/>
  <c r="R6248" i="1"/>
  <c r="U6248" i="1"/>
  <c r="R10678" i="1"/>
  <c r="U10678" i="1"/>
  <c r="R8075" i="1"/>
  <c r="U8075" i="1"/>
  <c r="R779" i="1"/>
  <c r="U779" i="1"/>
  <c r="R5345" i="1"/>
  <c r="U5345" i="1"/>
  <c r="R3353" i="1"/>
  <c r="U3353" i="1"/>
  <c r="R9390" i="1"/>
  <c r="U9390" i="1"/>
  <c r="R1030" i="1"/>
  <c r="U1030" i="1"/>
  <c r="R10712" i="1"/>
  <c r="U10712" i="1"/>
  <c r="R3368" i="1"/>
  <c r="U3368" i="1"/>
  <c r="R7784" i="1"/>
  <c r="U7784" i="1"/>
  <c r="R2637" i="1"/>
  <c r="U2637" i="1"/>
  <c r="R3944" i="1"/>
  <c r="U3944" i="1"/>
  <c r="R1138" i="1"/>
  <c r="U1138" i="1"/>
  <c r="R6191" i="1"/>
  <c r="U6191" i="1"/>
  <c r="R711" i="1"/>
  <c r="U711" i="1"/>
  <c r="R6507" i="1"/>
  <c r="U6507" i="1"/>
  <c r="R3347" i="1"/>
  <c r="U3347" i="1"/>
  <c r="R8396" i="1"/>
  <c r="U8396" i="1"/>
  <c r="R2508" i="1"/>
  <c r="U2508" i="1"/>
  <c r="R7727" i="1"/>
  <c r="U7727" i="1"/>
  <c r="R5192" i="1"/>
  <c r="U5192" i="1"/>
  <c r="R7632" i="1"/>
  <c r="R2238" i="1"/>
  <c r="R10402" i="1"/>
  <c r="U10402" i="1"/>
  <c r="R3431" i="1"/>
  <c r="U3431" i="1"/>
  <c r="R10942" i="1"/>
  <c r="U10942" i="1"/>
  <c r="R1994" i="1"/>
  <c r="U1994" i="1"/>
  <c r="R8507" i="1"/>
  <c r="U8507" i="1"/>
  <c r="R5022" i="1"/>
  <c r="U5022" i="1"/>
  <c r="R1547" i="1"/>
  <c r="U1547" i="1"/>
  <c r="R5762" i="1"/>
  <c r="R6712" i="1"/>
  <c r="U6712" i="1"/>
  <c r="R3071" i="1"/>
  <c r="U3071" i="1"/>
  <c r="R2263" i="1"/>
  <c r="R1855" i="1"/>
  <c r="U1855" i="1"/>
  <c r="R2712" i="1"/>
  <c r="U2712" i="1"/>
  <c r="R6340" i="1"/>
  <c r="U6340" i="1"/>
  <c r="R559" i="1"/>
  <c r="U559" i="1"/>
  <c r="R7082" i="1"/>
  <c r="U7082" i="1"/>
  <c r="R9267" i="1"/>
  <c r="U9267" i="1"/>
  <c r="R9193" i="1"/>
  <c r="U9193" i="1"/>
  <c r="R3469" i="1"/>
  <c r="U3469" i="1"/>
  <c r="R738" i="1"/>
  <c r="U738" i="1"/>
  <c r="R9268" i="1"/>
  <c r="U9268" i="1"/>
  <c r="R4228" i="1"/>
  <c r="U4228" i="1"/>
  <c r="R4385" i="1"/>
  <c r="U4385" i="1"/>
  <c r="R2791" i="1"/>
  <c r="U2791" i="1"/>
  <c r="R504" i="1"/>
  <c r="U504" i="1"/>
  <c r="R6487" i="1"/>
  <c r="U6487" i="1"/>
  <c r="R7892" i="1"/>
  <c r="U7892" i="1"/>
  <c r="R10005" i="1"/>
  <c r="U10005" i="1"/>
  <c r="R10326" i="1"/>
  <c r="U10326" i="1"/>
  <c r="R1246" i="1"/>
  <c r="U1246" i="1"/>
  <c r="R3511" i="1"/>
  <c r="U3511" i="1"/>
  <c r="R683" i="1"/>
  <c r="U683" i="1"/>
  <c r="R652" i="1"/>
  <c r="U652" i="1"/>
  <c r="R7864" i="1"/>
  <c r="U7864" i="1"/>
  <c r="R6815" i="1"/>
  <c r="U6815" i="1"/>
  <c r="R10973" i="1"/>
  <c r="R7155" i="1"/>
  <c r="U7155" i="1"/>
  <c r="R9235" i="1"/>
  <c r="U9235" i="1"/>
  <c r="R3963" i="1"/>
  <c r="U3963" i="1"/>
  <c r="R7538" i="1"/>
  <c r="U7538" i="1"/>
  <c r="R2632" i="1"/>
  <c r="U2632" i="1"/>
  <c r="R1191" i="1"/>
  <c r="U1191" i="1"/>
  <c r="R2741" i="1"/>
  <c r="U2741" i="1"/>
  <c r="R8287" i="1"/>
  <c r="U8287" i="1"/>
  <c r="R3264" i="1"/>
  <c r="U3264" i="1"/>
  <c r="R6992" i="1"/>
  <c r="U6992" i="1"/>
  <c r="R6976" i="1"/>
  <c r="U6976" i="1"/>
  <c r="R9860" i="1"/>
  <c r="U9860" i="1"/>
  <c r="R9916" i="1"/>
  <c r="U9916" i="1"/>
  <c r="R4782" i="1"/>
  <c r="U4782" i="1"/>
  <c r="R3838" i="1"/>
  <c r="U3838" i="1"/>
  <c r="R5099" i="1"/>
  <c r="U5099" i="1"/>
  <c r="R5183" i="1"/>
  <c r="U5183" i="1"/>
  <c r="R10868" i="1"/>
  <c r="U10868" i="1"/>
  <c r="R10217" i="1"/>
  <c r="U10217" i="1"/>
  <c r="R5404" i="1"/>
  <c r="U5404" i="1"/>
  <c r="R5141" i="1"/>
  <c r="U5141" i="1"/>
  <c r="R4904" i="1"/>
  <c r="U4904" i="1"/>
  <c r="R7627" i="1"/>
  <c r="U7627" i="1"/>
  <c r="R9373" i="1"/>
  <c r="U9373" i="1"/>
  <c r="R635" i="1"/>
  <c r="U635" i="1"/>
  <c r="R9283" i="1"/>
  <c r="U9283" i="1"/>
  <c r="R896" i="1"/>
  <c r="U896" i="1"/>
  <c r="R5877" i="1"/>
  <c r="U5877" i="1"/>
  <c r="R4102" i="1"/>
  <c r="U4102" i="1"/>
  <c r="R4594" i="1"/>
  <c r="U4594" i="1"/>
  <c r="R8563" i="1"/>
  <c r="U8563" i="1"/>
  <c r="R2915" i="1"/>
  <c r="R3908" i="1"/>
  <c r="U3908" i="1"/>
  <c r="R4574" i="1"/>
  <c r="U4574" i="1"/>
  <c r="R2049" i="1"/>
  <c r="U2049" i="1"/>
  <c r="R2300" i="1"/>
  <c r="R4951" i="1"/>
  <c r="U4951" i="1"/>
  <c r="R265" i="1"/>
  <c r="U265" i="1"/>
  <c r="R554" i="1"/>
  <c r="U554" i="1"/>
  <c r="R5639" i="1"/>
  <c r="U5639" i="1"/>
  <c r="R514" i="1"/>
  <c r="U514" i="1"/>
  <c r="R1033" i="1"/>
  <c r="U1033" i="1"/>
  <c r="R9365" i="1"/>
  <c r="U9365" i="1"/>
  <c r="R6375" i="1"/>
  <c r="U6375" i="1"/>
  <c r="R4552" i="1"/>
  <c r="U4552" i="1"/>
  <c r="R3815" i="1"/>
  <c r="U3815" i="1"/>
  <c r="R7299" i="1"/>
  <c r="R9881" i="1"/>
  <c r="U9881" i="1"/>
  <c r="R3686" i="1"/>
  <c r="U3686" i="1"/>
  <c r="R7708" i="1"/>
  <c r="U7708" i="1"/>
  <c r="R1141" i="1"/>
  <c r="U1141" i="1"/>
  <c r="R4320" i="1"/>
  <c r="U4320" i="1"/>
  <c r="R3898" i="1"/>
  <c r="U3898" i="1"/>
  <c r="R5456" i="1"/>
  <c r="U5456" i="1"/>
  <c r="R890" i="1"/>
  <c r="U890" i="1"/>
  <c r="R5489" i="1"/>
  <c r="U5489" i="1"/>
  <c r="R7468" i="1"/>
  <c r="U7468" i="1"/>
  <c r="R6610" i="1"/>
  <c r="U6610" i="1"/>
  <c r="R1485" i="1"/>
  <c r="U1485" i="1"/>
  <c r="R5878" i="1"/>
  <c r="U5878" i="1"/>
  <c r="R1235" i="1"/>
  <c r="U1235" i="1"/>
  <c r="R5699" i="1"/>
  <c r="U5699" i="1"/>
  <c r="R3629" i="1"/>
  <c r="U3629" i="1"/>
  <c r="R2536" i="1"/>
  <c r="U2536" i="1"/>
  <c r="R9624" i="1"/>
  <c r="U9624" i="1"/>
  <c r="R5816" i="1"/>
  <c r="U5816" i="1"/>
  <c r="R4599" i="1"/>
  <c r="U4599" i="1"/>
  <c r="R5570" i="1"/>
  <c r="R3536" i="1"/>
  <c r="U3536" i="1"/>
  <c r="R9473" i="1"/>
  <c r="U9473" i="1"/>
  <c r="R5394" i="1"/>
  <c r="U5394" i="1"/>
  <c r="R1134" i="1"/>
  <c r="U1134" i="1"/>
  <c r="R2118" i="1"/>
  <c r="U2118" i="1"/>
  <c r="R2416" i="1"/>
  <c r="U2416" i="1"/>
  <c r="R2519" i="1"/>
  <c r="U2519" i="1"/>
  <c r="R1042" i="1"/>
  <c r="U1042" i="1"/>
  <c r="R3506" i="1"/>
  <c r="U3506" i="1"/>
  <c r="R4380" i="1"/>
  <c r="U4380" i="1"/>
  <c r="R7485" i="1"/>
  <c r="U7485" i="1"/>
  <c r="R10330" i="1"/>
  <c r="U10330" i="1"/>
  <c r="R8612" i="1"/>
  <c r="U8612" i="1"/>
  <c r="R8180" i="1"/>
  <c r="U8180" i="1"/>
  <c r="R11018" i="1"/>
  <c r="U11018" i="1"/>
  <c r="R2050" i="1"/>
  <c r="U2050" i="1"/>
  <c r="R9273" i="1"/>
  <c r="U9273" i="1"/>
  <c r="R1324" i="1"/>
  <c r="U1324" i="1"/>
  <c r="R8089" i="1"/>
  <c r="R1918" i="1"/>
  <c r="U1918" i="1"/>
  <c r="R9076" i="1"/>
  <c r="U9076" i="1"/>
  <c r="R9305" i="1"/>
  <c r="U9305" i="1"/>
  <c r="R3648" i="1"/>
  <c r="U3648" i="1"/>
  <c r="R9559" i="1"/>
  <c r="U9559" i="1"/>
  <c r="R2891" i="1"/>
  <c r="U2891" i="1"/>
  <c r="R945" i="1"/>
  <c r="U945" i="1"/>
  <c r="R6714" i="1"/>
  <c r="U6714" i="1"/>
  <c r="R10223" i="1"/>
  <c r="U10223" i="1"/>
  <c r="R2850" i="1"/>
  <c r="U2850" i="1"/>
  <c r="R8236" i="1"/>
  <c r="U8236" i="1"/>
  <c r="R2591" i="1"/>
  <c r="U2591" i="1"/>
  <c r="R9667" i="1"/>
  <c r="U9667" i="1"/>
  <c r="R3685" i="1"/>
  <c r="U3685" i="1"/>
  <c r="R8262" i="1"/>
  <c r="U8262" i="1"/>
  <c r="R5035" i="1"/>
  <c r="U5035" i="1"/>
  <c r="R10233" i="1"/>
  <c r="U10233" i="1"/>
  <c r="R3057" i="1"/>
  <c r="U3057" i="1"/>
  <c r="R5958" i="1"/>
  <c r="U5958" i="1"/>
  <c r="R8836" i="1"/>
  <c r="R8932" i="1"/>
  <c r="U8932" i="1"/>
  <c r="R5747" i="1"/>
  <c r="U5747" i="1"/>
  <c r="R2304" i="1"/>
  <c r="U2304" i="1"/>
  <c r="R9735" i="1"/>
  <c r="U9735" i="1"/>
  <c r="R2942" i="1"/>
  <c r="U2942" i="1"/>
  <c r="R7805" i="1"/>
  <c r="U7805" i="1"/>
  <c r="R1406" i="1"/>
  <c r="U1406" i="1"/>
  <c r="R4147" i="1"/>
  <c r="U4147" i="1"/>
  <c r="R251" i="1"/>
  <c r="U251" i="1"/>
  <c r="R632" i="1"/>
  <c r="U632" i="1"/>
  <c r="R10351" i="1"/>
  <c r="U10351" i="1"/>
  <c r="R6849" i="1"/>
  <c r="U6849" i="1"/>
  <c r="R491" i="1"/>
  <c r="U491" i="1"/>
  <c r="R11044" i="1"/>
  <c r="U11044" i="1"/>
  <c r="R3951" i="1"/>
  <c r="U3951" i="1"/>
  <c r="R3207" i="1"/>
  <c r="U3207" i="1"/>
  <c r="R7052" i="1"/>
  <c r="R8402" i="1"/>
  <c r="U8402" i="1"/>
  <c r="R1484" i="1"/>
  <c r="U1484" i="1"/>
  <c r="R10405" i="1"/>
  <c r="U10405" i="1"/>
  <c r="R3866" i="1"/>
  <c r="U3866" i="1"/>
  <c r="R7115" i="1"/>
  <c r="U7115" i="1"/>
  <c r="R10915" i="1"/>
  <c r="U10915" i="1"/>
  <c r="R4410" i="1"/>
  <c r="U4410" i="1"/>
  <c r="R4242" i="1"/>
  <c r="U4242" i="1"/>
  <c r="R4467" i="1"/>
  <c r="U4467" i="1"/>
  <c r="R6010" i="1"/>
  <c r="U6010" i="1"/>
  <c r="R1248" i="1"/>
  <c r="U1248" i="1"/>
  <c r="R267" i="1"/>
  <c r="U267" i="1"/>
  <c r="R5619" i="1"/>
  <c r="U5619" i="1"/>
  <c r="R9895" i="1"/>
  <c r="U9895" i="1"/>
  <c r="R295" i="1"/>
  <c r="U295" i="1"/>
  <c r="R5490" i="1"/>
  <c r="U5490" i="1"/>
  <c r="R4787" i="1"/>
  <c r="U4787" i="1"/>
  <c r="R3435" i="1"/>
  <c r="U3435" i="1"/>
  <c r="R4053" i="1"/>
  <c r="U4053" i="1"/>
  <c r="R91" i="1"/>
  <c r="U91" i="1"/>
  <c r="R6769" i="1"/>
  <c r="U6769" i="1"/>
  <c r="R10297" i="1"/>
  <c r="U10297" i="1"/>
  <c r="R3935" i="1"/>
  <c r="U3935" i="1"/>
  <c r="R5702" i="1"/>
  <c r="U5702" i="1"/>
  <c r="R368" i="1"/>
  <c r="U368" i="1"/>
  <c r="R543" i="1"/>
  <c r="U543" i="1"/>
  <c r="R10629" i="1"/>
  <c r="U10629" i="1"/>
  <c r="R7783" i="1"/>
  <c r="U7783" i="1"/>
  <c r="R7294" i="1"/>
  <c r="U7294" i="1"/>
  <c r="R4502" i="1"/>
  <c r="U4502" i="1"/>
  <c r="R197" i="1"/>
  <c r="U197" i="1"/>
  <c r="R10173" i="1"/>
  <c r="U10173" i="1"/>
  <c r="R4211" i="1"/>
  <c r="U4211" i="1"/>
  <c r="R10196" i="1"/>
  <c r="U10196" i="1"/>
  <c r="R1343" i="1"/>
  <c r="R602" i="1"/>
  <c r="U602" i="1"/>
  <c r="R3970" i="1"/>
  <c r="U3970" i="1"/>
  <c r="R8045" i="1"/>
  <c r="U8045" i="1"/>
  <c r="R6744" i="1"/>
  <c r="U6744" i="1"/>
  <c r="R7041" i="1"/>
  <c r="R10579" i="1"/>
  <c r="U10579" i="1"/>
  <c r="R4403" i="1"/>
  <c r="U4403" i="1"/>
  <c r="R6207" i="1"/>
  <c r="U6207" i="1"/>
  <c r="R5124" i="1"/>
  <c r="U5124" i="1"/>
  <c r="R6325" i="1"/>
  <c r="U6325" i="1"/>
  <c r="R9952" i="1"/>
  <c r="U9952" i="1"/>
  <c r="R173" i="1"/>
  <c r="R5600" i="1"/>
  <c r="U5600" i="1"/>
  <c r="R107" i="1"/>
  <c r="U107" i="1"/>
  <c r="R7078" i="1"/>
  <c r="U7078" i="1"/>
  <c r="R6853" i="1"/>
  <c r="U6853" i="1"/>
  <c r="R2546" i="1"/>
  <c r="U2546" i="1"/>
  <c r="R7371" i="1"/>
  <c r="U7371" i="1"/>
  <c r="R3929" i="1"/>
  <c r="U3929" i="1"/>
  <c r="R5819" i="1"/>
  <c r="U5819" i="1"/>
  <c r="R2187" i="1"/>
  <c r="U2187" i="1"/>
  <c r="R8925" i="1"/>
  <c r="U8925" i="1"/>
  <c r="R9205" i="1"/>
  <c r="U9205" i="1"/>
  <c r="R5423" i="1"/>
  <c r="R1614" i="1"/>
  <c r="U1614" i="1"/>
  <c r="R7046" i="1"/>
  <c r="U7046" i="1"/>
  <c r="R7644" i="1"/>
  <c r="U7644" i="1"/>
  <c r="R7214" i="1"/>
  <c r="U7214" i="1"/>
  <c r="R10562" i="1"/>
  <c r="U10562" i="1"/>
  <c r="R5350" i="1"/>
  <c r="U5350" i="1"/>
  <c r="R395" i="1"/>
  <c r="U395" i="1"/>
  <c r="R5902" i="1"/>
  <c r="U5902" i="1"/>
  <c r="R6690" i="1"/>
  <c r="U6690" i="1"/>
  <c r="R7218" i="1"/>
  <c r="U7218" i="1"/>
  <c r="R3397" i="1"/>
  <c r="U3397" i="1"/>
  <c r="R2181" i="1"/>
  <c r="U2181" i="1"/>
  <c r="R3544" i="1"/>
  <c r="U3544" i="1"/>
  <c r="R6255" i="1"/>
  <c r="U6255" i="1"/>
  <c r="R4236" i="1"/>
  <c r="U4236" i="1"/>
  <c r="R9896" i="1"/>
  <c r="R4248" i="1"/>
  <c r="U4248" i="1"/>
  <c r="R7811" i="1"/>
  <c r="U7811" i="1"/>
  <c r="R2951" i="1"/>
  <c r="U2951" i="1"/>
  <c r="R1586" i="1"/>
  <c r="U1586" i="1"/>
  <c r="R1331" i="1"/>
  <c r="U1331" i="1"/>
  <c r="R2699" i="1"/>
  <c r="U2699" i="1"/>
  <c r="R6401" i="1"/>
  <c r="U6401" i="1"/>
  <c r="R4673" i="1"/>
  <c r="U4673" i="1"/>
  <c r="R4780" i="1"/>
  <c r="R2117" i="1"/>
  <c r="U2117" i="1"/>
  <c r="R3177" i="1"/>
  <c r="U3177" i="1"/>
  <c r="R9674" i="1"/>
  <c r="U9674" i="1"/>
  <c r="R837" i="1"/>
  <c r="U837" i="1"/>
  <c r="R4376" i="1"/>
  <c r="U4376" i="1"/>
  <c r="R8832" i="1"/>
  <c r="U8832" i="1"/>
  <c r="R2732" i="1"/>
  <c r="R8828" i="1"/>
  <c r="U8828" i="1"/>
  <c r="R4183" i="1"/>
  <c r="U4183" i="1"/>
  <c r="R6644" i="1"/>
  <c r="U6644" i="1"/>
  <c r="R7599" i="1"/>
  <c r="U7599" i="1"/>
  <c r="R4459" i="1"/>
  <c r="U4459" i="1"/>
  <c r="R3953" i="1"/>
  <c r="U3953" i="1"/>
  <c r="R8212" i="1"/>
  <c r="U8212" i="1"/>
  <c r="R8112" i="1"/>
  <c r="U8112" i="1"/>
  <c r="R5937" i="1"/>
  <c r="U5937" i="1"/>
  <c r="R8710" i="1"/>
  <c r="U8710" i="1"/>
  <c r="R5453" i="1"/>
  <c r="U5453" i="1"/>
  <c r="R1939" i="1"/>
  <c r="U1939" i="1"/>
  <c r="R6965" i="1"/>
  <c r="U6965" i="1"/>
  <c r="R10674" i="1"/>
  <c r="U10674" i="1"/>
  <c r="R1667" i="1"/>
  <c r="U1667" i="1"/>
  <c r="R7842" i="1"/>
  <c r="U7842" i="1"/>
  <c r="R8568" i="1"/>
  <c r="U8568" i="1"/>
  <c r="R1594" i="1"/>
  <c r="U1594" i="1"/>
  <c r="R3191" i="1"/>
  <c r="U3191" i="1"/>
  <c r="R10744" i="1"/>
  <c r="U10744" i="1"/>
  <c r="R141" i="1"/>
  <c r="U141" i="1"/>
  <c r="R8190" i="1"/>
  <c r="U8190" i="1"/>
  <c r="R4662" i="1"/>
  <c r="U4662" i="1"/>
  <c r="R2463" i="1"/>
  <c r="U2463" i="1"/>
  <c r="R4224" i="1"/>
  <c r="U4224" i="1"/>
  <c r="R9690" i="1"/>
  <c r="U9690" i="1"/>
  <c r="R9494" i="1"/>
  <c r="U9494" i="1"/>
  <c r="R8394" i="1"/>
  <c r="U8394" i="1"/>
  <c r="R7940" i="1"/>
  <c r="U7940" i="1"/>
  <c r="R8097" i="1"/>
  <c r="U8097" i="1"/>
  <c r="R6518" i="1"/>
  <c r="U6518" i="1"/>
  <c r="R10140" i="1"/>
  <c r="U10140" i="1"/>
  <c r="R8582" i="1"/>
  <c r="U8582" i="1"/>
  <c r="R9704" i="1"/>
  <c r="U9704" i="1"/>
  <c r="R5715" i="1"/>
  <c r="U5715" i="1"/>
  <c r="R5236" i="1"/>
  <c r="R9906" i="1"/>
  <c r="U9906" i="1"/>
  <c r="R10705" i="1"/>
  <c r="U10705" i="1"/>
  <c r="R11050" i="1"/>
  <c r="U11050" i="1"/>
  <c r="R10823" i="1"/>
  <c r="U10823" i="1"/>
  <c r="R8418" i="1"/>
  <c r="U8418" i="1"/>
  <c r="R2058" i="1"/>
  <c r="U2058" i="1"/>
  <c r="R3753" i="1"/>
  <c r="U3753" i="1"/>
  <c r="R13" i="1"/>
  <c r="U13" i="1"/>
  <c r="R4536" i="1"/>
  <c r="U4536" i="1"/>
  <c r="R10612" i="1"/>
  <c r="U10612" i="1"/>
  <c r="R4292" i="1"/>
  <c r="U4292" i="1"/>
  <c r="R1852" i="1"/>
  <c r="U1852" i="1"/>
  <c r="R2490" i="1"/>
  <c r="U2490" i="1"/>
  <c r="R8929" i="1"/>
  <c r="U8929" i="1"/>
  <c r="R461" i="1"/>
  <c r="U461" i="1"/>
  <c r="R6960" i="1"/>
  <c r="R4835" i="1"/>
  <c r="U4835" i="1"/>
  <c r="R2869" i="1"/>
  <c r="U2869" i="1"/>
  <c r="R6359" i="1"/>
  <c r="U6359" i="1"/>
  <c r="R8359" i="1"/>
  <c r="U8359" i="1"/>
  <c r="R10996" i="1"/>
  <c r="U10996" i="1"/>
  <c r="R1621" i="1"/>
  <c r="U1621" i="1"/>
  <c r="R246" i="1"/>
  <c r="U246" i="1"/>
  <c r="R7117" i="1"/>
  <c r="U7117" i="1"/>
  <c r="R8334" i="1"/>
  <c r="U8334" i="1"/>
  <c r="R9155" i="1"/>
  <c r="U9155" i="1"/>
  <c r="R10590" i="1"/>
  <c r="U10590" i="1"/>
  <c r="R9300" i="1"/>
  <c r="U9300" i="1"/>
  <c r="R10180" i="1"/>
  <c r="U10180" i="1"/>
  <c r="R481" i="1"/>
  <c r="U481" i="1"/>
  <c r="R8372" i="1"/>
  <c r="U8372" i="1"/>
  <c r="R10084" i="1"/>
  <c r="U10084" i="1"/>
  <c r="R8863" i="1"/>
  <c r="U8863" i="1"/>
  <c r="R4965" i="1"/>
  <c r="U4965" i="1"/>
  <c r="R10989" i="1"/>
  <c r="U10989" i="1"/>
  <c r="R8591" i="1"/>
  <c r="U8591" i="1"/>
  <c r="R3369" i="1"/>
  <c r="U3369" i="1"/>
  <c r="R2768" i="1"/>
  <c r="U2768" i="1"/>
  <c r="R9270" i="1"/>
  <c r="U9270" i="1"/>
  <c r="R1996" i="1"/>
  <c r="U1996" i="1"/>
  <c r="R5638" i="1"/>
  <c r="U5638" i="1"/>
  <c r="R2478" i="1"/>
  <c r="U2478" i="1"/>
  <c r="R2562" i="1"/>
  <c r="U2562" i="1"/>
  <c r="R3814" i="1"/>
  <c r="U3814" i="1"/>
  <c r="R6378" i="1"/>
  <c r="U6378" i="1"/>
  <c r="R7572" i="1"/>
  <c r="U7572" i="1"/>
  <c r="R5454" i="1"/>
  <c r="U5454" i="1"/>
  <c r="R1198" i="1"/>
  <c r="U1198" i="1"/>
  <c r="R6048" i="1"/>
  <c r="U6048" i="1"/>
  <c r="R2015" i="1"/>
  <c r="U2015" i="1"/>
  <c r="R10986" i="1"/>
  <c r="U10986" i="1"/>
  <c r="R10127" i="1"/>
  <c r="U10127" i="1"/>
  <c r="R6890" i="1"/>
  <c r="U6890" i="1"/>
  <c r="R2327" i="1"/>
  <c r="U2327" i="1"/>
  <c r="R4544" i="1"/>
  <c r="U4544" i="1"/>
  <c r="R6603" i="1"/>
  <c r="U6603" i="1"/>
  <c r="R1769" i="1"/>
  <c r="R3199" i="1"/>
  <c r="U3199" i="1"/>
  <c r="R1881" i="1"/>
  <c r="U1881" i="1"/>
  <c r="R10916" i="1"/>
  <c r="R3274" i="1"/>
  <c r="U3274" i="1"/>
  <c r="R2803" i="1"/>
  <c r="U2803" i="1"/>
  <c r="R1195" i="1"/>
  <c r="U1195" i="1"/>
  <c r="R9824" i="1"/>
  <c r="U9824" i="1"/>
  <c r="R1436" i="1"/>
  <c r="U1436" i="1"/>
  <c r="R8890" i="1"/>
  <c r="U8890" i="1"/>
  <c r="R10600" i="1"/>
  <c r="U10600" i="1"/>
  <c r="R2308" i="1"/>
  <c r="U2308" i="1"/>
  <c r="R9336" i="1"/>
  <c r="U9336" i="1"/>
  <c r="R3119" i="1"/>
  <c r="U3119" i="1"/>
  <c r="R8540" i="1"/>
  <c r="U8540" i="1"/>
  <c r="R7378" i="1"/>
  <c r="U7378" i="1"/>
  <c r="R5745" i="1"/>
  <c r="U5745" i="1"/>
  <c r="R8829" i="1"/>
  <c r="U8829" i="1"/>
  <c r="R7917" i="1"/>
  <c r="U7917" i="1"/>
  <c r="R6395" i="1"/>
  <c r="U6395" i="1"/>
  <c r="R9776" i="1"/>
  <c r="U9776" i="1"/>
  <c r="R1115" i="1"/>
  <c r="U1115" i="1"/>
  <c r="R6239" i="1"/>
  <c r="U6239" i="1"/>
  <c r="R3470" i="1"/>
  <c r="U3470" i="1"/>
  <c r="R8504" i="1"/>
  <c r="U8504" i="1"/>
  <c r="R7645" i="1"/>
  <c r="U7645" i="1"/>
  <c r="R480" i="1"/>
  <c r="U480" i="1"/>
  <c r="R5476" i="1"/>
  <c r="U5476" i="1"/>
  <c r="R4037" i="1"/>
  <c r="U4037" i="1"/>
  <c r="R6715" i="1"/>
  <c r="U6715" i="1"/>
  <c r="R8969" i="1"/>
  <c r="U8969" i="1"/>
  <c r="R4444" i="1"/>
  <c r="U4444" i="1"/>
  <c r="R1628" i="1"/>
  <c r="U1628" i="1"/>
  <c r="R3354" i="1"/>
  <c r="U3354" i="1"/>
  <c r="R7753" i="1"/>
  <c r="U7753" i="1"/>
  <c r="R6955" i="1"/>
  <c r="U6955" i="1"/>
  <c r="R5666" i="1"/>
  <c r="U5666" i="1"/>
  <c r="R3539" i="1"/>
  <c r="U3539" i="1"/>
  <c r="R4930" i="1"/>
  <c r="U4930" i="1"/>
  <c r="R4127" i="1"/>
  <c r="U4127" i="1"/>
  <c r="R1608" i="1"/>
  <c r="U1608" i="1"/>
  <c r="R640" i="1"/>
  <c r="U640" i="1"/>
  <c r="R7290" i="1"/>
  <c r="U7290" i="1"/>
  <c r="R8632" i="1"/>
  <c r="U8632" i="1"/>
  <c r="R9918" i="1"/>
  <c r="U9918" i="1"/>
  <c r="R1340" i="1"/>
  <c r="U1340" i="1"/>
  <c r="R4534" i="1"/>
  <c r="U4534" i="1"/>
  <c r="R6875" i="1"/>
  <c r="U6875" i="1"/>
  <c r="R4866" i="1"/>
  <c r="R5140" i="1"/>
  <c r="U5140" i="1"/>
  <c r="R2700" i="1"/>
  <c r="U2700" i="1"/>
  <c r="R1285" i="1"/>
  <c r="U1285" i="1"/>
  <c r="R4696" i="1"/>
  <c r="U4696" i="1"/>
  <c r="R3457" i="1"/>
  <c r="U3457" i="1"/>
  <c r="R8427" i="1"/>
  <c r="U8427" i="1"/>
  <c r="R10" i="1"/>
  <c r="U10" i="1"/>
  <c r="R4193" i="1"/>
  <c r="U4193" i="1"/>
  <c r="R6558" i="1"/>
  <c r="U6558" i="1"/>
  <c r="R6674" i="1"/>
  <c r="U6674" i="1"/>
  <c r="R10382" i="1"/>
  <c r="U10382" i="1"/>
  <c r="R10356" i="1"/>
  <c r="U10356" i="1"/>
  <c r="R10731" i="1"/>
  <c r="U10731" i="1"/>
  <c r="R11000" i="1"/>
  <c r="U11000" i="1"/>
  <c r="R73" i="1"/>
  <c r="U73" i="1"/>
  <c r="R9185" i="1"/>
  <c r="R4101" i="1"/>
  <c r="U4101" i="1"/>
  <c r="R1068" i="1"/>
  <c r="U1068" i="1"/>
  <c r="R1820" i="1"/>
  <c r="U1820" i="1"/>
  <c r="R4628" i="1"/>
  <c r="U4628" i="1"/>
  <c r="R6077" i="1"/>
  <c r="U6077" i="1"/>
  <c r="R9957" i="1"/>
  <c r="U9957" i="1"/>
  <c r="R627" i="1"/>
  <c r="U627" i="1"/>
  <c r="R820" i="1"/>
  <c r="U820" i="1"/>
  <c r="R8284" i="1"/>
  <c r="U8284" i="1"/>
  <c r="R7423" i="1"/>
  <c r="U7423" i="1"/>
  <c r="R9887" i="1"/>
  <c r="R1504" i="1"/>
  <c r="U1504" i="1"/>
  <c r="R1538" i="1"/>
  <c r="U1538" i="1"/>
  <c r="R6446" i="1"/>
  <c r="U6446" i="1"/>
  <c r="R2485" i="1"/>
  <c r="U2485" i="1"/>
  <c r="R1911" i="1"/>
  <c r="U1911" i="1"/>
  <c r="R1470" i="1"/>
  <c r="U1470" i="1"/>
  <c r="R10733" i="1"/>
  <c r="U10733" i="1"/>
  <c r="R2674" i="1"/>
  <c r="U2674" i="1"/>
  <c r="R5809" i="1"/>
  <c r="U5809" i="1"/>
  <c r="R1579" i="1"/>
  <c r="U1579" i="1"/>
  <c r="R1727" i="1"/>
  <c r="U1727" i="1"/>
  <c r="R3373" i="1"/>
  <c r="U3373" i="1"/>
  <c r="R8943" i="1"/>
  <c r="U8943" i="1"/>
  <c r="R3059" i="1"/>
  <c r="U3059" i="1"/>
  <c r="R6417" i="1"/>
  <c r="U6417" i="1"/>
  <c r="R5616" i="1"/>
  <c r="U5616" i="1"/>
  <c r="R8677" i="1"/>
  <c r="R7959" i="1"/>
  <c r="U7959" i="1"/>
  <c r="R1292" i="1"/>
  <c r="U1292" i="1"/>
  <c r="R10366" i="1"/>
  <c r="U10366" i="1"/>
  <c r="R8290" i="1"/>
  <c r="U8290" i="1"/>
  <c r="R6766" i="1"/>
  <c r="U6766" i="1"/>
  <c r="R2701" i="1"/>
  <c r="U2701" i="1"/>
  <c r="R5403" i="1"/>
  <c r="U5403" i="1"/>
  <c r="R1269" i="1"/>
  <c r="U1269" i="1"/>
  <c r="R716" i="1"/>
  <c r="U716" i="1"/>
  <c r="R2541" i="1"/>
  <c r="U2541" i="1"/>
  <c r="R8664" i="1"/>
  <c r="U8664" i="1"/>
  <c r="R1234" i="1"/>
  <c r="U1234" i="1"/>
  <c r="R9481" i="1"/>
  <c r="U9481" i="1"/>
  <c r="R7566" i="1"/>
  <c r="U7566" i="1"/>
  <c r="R2450" i="1"/>
  <c r="U2450" i="1"/>
  <c r="R6252" i="1"/>
  <c r="U6252" i="1"/>
  <c r="R5737" i="1"/>
  <c r="U5737" i="1"/>
  <c r="R2967" i="1"/>
  <c r="U2967" i="1"/>
  <c r="R2046" i="1"/>
  <c r="U2046" i="1"/>
  <c r="R2662" i="1"/>
  <c r="U2662" i="1"/>
  <c r="R10820" i="1"/>
  <c r="U10820" i="1"/>
  <c r="R673" i="1"/>
  <c r="U673" i="1"/>
  <c r="R3220" i="1"/>
  <c r="U3220" i="1"/>
  <c r="R5367" i="1"/>
  <c r="U5367" i="1"/>
  <c r="R8815" i="1"/>
  <c r="U8815" i="1"/>
  <c r="R3672" i="1"/>
  <c r="U3672" i="1"/>
  <c r="R8193" i="1"/>
  <c r="U8193" i="1"/>
  <c r="R84" i="1"/>
  <c r="R5129" i="1"/>
  <c r="U5129" i="1"/>
  <c r="R6826" i="1"/>
  <c r="U6826" i="1"/>
  <c r="R6211" i="1"/>
  <c r="U6211" i="1"/>
  <c r="R1229" i="1"/>
  <c r="U1229" i="1"/>
  <c r="R5750" i="1"/>
  <c r="U5750" i="1"/>
  <c r="R4304" i="1"/>
  <c r="U4304" i="1"/>
  <c r="R10288" i="1"/>
  <c r="U10288" i="1"/>
  <c r="R10624" i="1"/>
  <c r="U10624" i="1"/>
  <c r="R3035" i="1"/>
  <c r="U3035" i="1"/>
  <c r="R7547" i="1"/>
  <c r="U7547" i="1"/>
  <c r="R8781" i="1"/>
  <c r="U8781" i="1"/>
  <c r="R6865" i="1"/>
  <c r="U6865" i="1"/>
  <c r="R8606" i="1"/>
  <c r="U8606" i="1"/>
  <c r="R9101" i="1"/>
  <c r="U9101" i="1"/>
  <c r="R3674" i="1"/>
  <c r="U3674" i="1"/>
  <c r="R8406" i="1"/>
  <c r="U8406" i="1"/>
  <c r="R3451" i="1"/>
  <c r="U3451" i="1"/>
  <c r="R1459" i="1"/>
  <c r="U1459" i="1"/>
  <c r="R8542" i="1"/>
  <c r="U8542" i="1"/>
  <c r="R7406" i="1"/>
  <c r="U7406" i="1"/>
  <c r="R8226" i="1"/>
  <c r="U8226" i="1"/>
  <c r="R9850" i="1"/>
  <c r="U9850" i="1"/>
  <c r="R9060" i="1"/>
  <c r="U9060" i="1"/>
  <c r="R2310" i="1"/>
  <c r="U2310" i="1"/>
  <c r="R4535" i="1"/>
  <c r="U4535" i="1"/>
  <c r="R6057" i="1"/>
  <c r="U6057" i="1"/>
  <c r="R4769" i="1"/>
  <c r="U4769" i="1"/>
  <c r="R7947" i="1"/>
  <c r="U7947" i="1"/>
  <c r="R9982" i="1"/>
  <c r="U9982" i="1"/>
  <c r="R8615" i="1"/>
  <c r="U8615" i="1"/>
  <c r="R5168" i="1"/>
  <c r="R1382" i="1"/>
  <c r="U1382" i="1"/>
  <c r="R2199" i="1"/>
  <c r="U2199" i="1"/>
  <c r="R3016" i="1"/>
  <c r="U3016" i="1"/>
  <c r="R6637" i="1"/>
  <c r="U6637" i="1"/>
  <c r="R7186" i="1"/>
  <c r="U7186" i="1"/>
  <c r="R1127" i="1"/>
  <c r="U1127" i="1"/>
  <c r="R3304" i="1"/>
  <c r="U3304" i="1"/>
  <c r="R3136" i="1"/>
  <c r="U3136" i="1"/>
  <c r="R10203" i="1"/>
  <c r="U10203" i="1"/>
  <c r="R5006" i="1"/>
  <c r="U5006" i="1"/>
  <c r="R1574" i="1"/>
  <c r="U1574" i="1"/>
  <c r="R8763" i="1"/>
  <c r="U8763" i="1"/>
  <c r="R3734" i="1"/>
  <c r="U3734" i="1"/>
  <c r="R2663" i="1"/>
  <c r="U2663" i="1"/>
  <c r="R6774" i="1"/>
  <c r="U6774" i="1"/>
  <c r="R401" i="1"/>
  <c r="U401" i="1"/>
  <c r="R8970" i="1"/>
  <c r="R4286" i="1"/>
  <c r="U4286" i="1"/>
  <c r="R4744" i="1"/>
  <c r="U4744" i="1"/>
  <c r="R8147" i="1"/>
  <c r="U8147" i="1"/>
  <c r="R2175" i="1"/>
  <c r="U2175" i="1"/>
  <c r="R3603" i="1"/>
  <c r="U3603" i="1"/>
  <c r="R8253" i="1"/>
  <c r="U8253" i="1"/>
  <c r="R361" i="1"/>
  <c r="U361" i="1"/>
  <c r="R8134" i="1"/>
  <c r="U8134" i="1"/>
  <c r="R4772" i="1"/>
  <c r="U4772" i="1"/>
  <c r="R4405" i="1"/>
  <c r="U4405" i="1"/>
  <c r="R8967" i="1"/>
  <c r="U8967" i="1"/>
  <c r="R10181" i="1"/>
  <c r="U10181" i="1"/>
  <c r="R5945" i="1"/>
  <c r="U5945" i="1"/>
  <c r="R4323" i="1"/>
  <c r="U4323" i="1"/>
  <c r="R7426" i="1"/>
  <c r="U7426" i="1"/>
  <c r="R6409" i="1"/>
  <c r="U6409" i="1"/>
  <c r="R4795" i="1"/>
  <c r="U4795" i="1"/>
  <c r="R6728" i="1"/>
  <c r="U6728" i="1"/>
  <c r="R4306" i="1"/>
  <c r="U4306" i="1"/>
  <c r="R1124" i="1"/>
  <c r="U1124" i="1"/>
  <c r="R10785" i="1"/>
  <c r="U10785" i="1"/>
  <c r="R10534" i="1"/>
  <c r="U10534" i="1"/>
  <c r="R1084" i="1"/>
  <c r="U1084" i="1"/>
  <c r="R8881" i="1"/>
  <c r="R3510" i="1"/>
  <c r="U3510" i="1"/>
  <c r="R1451" i="1"/>
  <c r="U1451" i="1"/>
  <c r="R9463" i="1"/>
  <c r="U9463" i="1"/>
  <c r="R4848" i="1"/>
  <c r="U4848" i="1"/>
  <c r="R1904" i="1"/>
  <c r="U1904" i="1"/>
  <c r="R6832" i="1"/>
  <c r="U6832" i="1"/>
  <c r="R30" i="1"/>
  <c r="U30" i="1"/>
  <c r="R5096" i="1"/>
  <c r="U5096" i="1"/>
  <c r="R8751" i="1"/>
  <c r="U8751" i="1"/>
  <c r="R8234" i="1"/>
  <c r="U8234" i="1"/>
  <c r="R3228" i="1"/>
  <c r="R5691" i="1"/>
  <c r="U5691" i="1"/>
  <c r="R9526" i="1"/>
  <c r="U9526" i="1"/>
  <c r="R2301" i="1"/>
  <c r="U2301" i="1"/>
  <c r="R7768" i="1"/>
  <c r="U7768" i="1"/>
  <c r="R7818" i="1"/>
  <c r="U7818" i="1"/>
  <c r="R3788" i="1"/>
  <c r="U3788" i="1"/>
  <c r="R4504" i="1"/>
  <c r="U4504" i="1"/>
  <c r="R444" i="1"/>
  <c r="U444" i="1"/>
  <c r="R10321" i="1"/>
  <c r="U10321" i="1"/>
  <c r="R9287" i="1"/>
  <c r="U9287" i="1"/>
  <c r="R9909" i="1"/>
  <c r="U9909" i="1"/>
  <c r="R9513" i="1"/>
  <c r="U9513" i="1"/>
  <c r="R60" i="1"/>
  <c r="U60" i="1"/>
  <c r="R5667" i="1"/>
  <c r="U5667" i="1"/>
  <c r="R8114" i="1"/>
  <c r="U8114" i="1"/>
  <c r="R9956" i="1"/>
  <c r="U9956" i="1"/>
  <c r="R10387" i="1"/>
  <c r="R7489" i="1"/>
  <c r="U7489" i="1"/>
  <c r="R4873" i="1"/>
  <c r="U4873" i="1"/>
  <c r="R6343" i="1"/>
  <c r="U6343" i="1"/>
  <c r="R6632" i="1"/>
  <c r="U6632" i="1"/>
  <c r="R2843" i="1"/>
  <c r="U2843" i="1"/>
  <c r="R10869" i="1"/>
  <c r="U10869" i="1"/>
  <c r="R4944" i="1"/>
  <c r="U4944" i="1"/>
  <c r="R5624" i="1"/>
  <c r="U5624" i="1"/>
  <c r="R7151" i="1"/>
  <c r="U7151" i="1"/>
  <c r="R9921" i="1"/>
  <c r="U9921" i="1"/>
  <c r="R7924" i="1"/>
  <c r="U7924" i="1"/>
  <c r="R3287" i="1"/>
  <c r="R5979" i="1"/>
  <c r="U5979" i="1"/>
  <c r="R5528" i="1"/>
  <c r="U5528" i="1"/>
  <c r="R5355" i="1"/>
  <c r="U5355" i="1"/>
  <c r="R10105" i="1"/>
  <c r="U10105" i="1"/>
  <c r="R289" i="1"/>
  <c r="U289" i="1"/>
  <c r="R1577" i="1"/>
  <c r="U1577" i="1"/>
  <c r="R455" i="1"/>
  <c r="U455" i="1"/>
  <c r="R2373" i="1"/>
  <c r="U2373" i="1"/>
  <c r="R868" i="1"/>
  <c r="U868" i="1"/>
  <c r="R7775" i="1"/>
  <c r="U7775" i="1"/>
  <c r="R6499" i="1"/>
  <c r="U6499" i="1"/>
  <c r="R5707" i="1"/>
  <c r="U5707" i="1"/>
  <c r="R7424" i="1"/>
  <c r="U7424" i="1"/>
  <c r="R4924" i="1"/>
  <c r="U4924" i="1"/>
  <c r="R6162" i="1"/>
  <c r="R6673" i="1"/>
  <c r="U6673" i="1"/>
  <c r="R580" i="1"/>
  <c r="U580" i="1"/>
  <c r="R5119" i="1"/>
  <c r="U5119" i="1"/>
  <c r="R10477" i="1"/>
  <c r="U10477" i="1"/>
  <c r="R5899" i="1"/>
  <c r="U5899" i="1"/>
  <c r="R4759" i="1"/>
  <c r="U4759" i="1"/>
  <c r="R795" i="1"/>
  <c r="U795" i="1"/>
  <c r="R4661" i="1"/>
  <c r="U4661" i="1"/>
  <c r="R8156" i="1"/>
  <c r="U8156" i="1"/>
  <c r="R8330" i="1"/>
  <c r="U8330" i="1"/>
  <c r="R9757" i="1"/>
  <c r="U9757" i="1"/>
  <c r="R11073" i="1"/>
  <c r="R7512" i="1"/>
  <c r="U7512" i="1"/>
  <c r="R7988" i="1"/>
  <c r="U7988" i="1"/>
  <c r="R4851" i="1"/>
  <c r="U4851" i="1"/>
  <c r="R5203" i="1"/>
  <c r="R1568" i="1"/>
  <c r="U1568" i="1"/>
  <c r="R3697" i="1"/>
  <c r="U3697" i="1"/>
  <c r="R3020" i="1"/>
  <c r="U3020" i="1"/>
  <c r="R6636" i="1"/>
  <c r="U6636" i="1"/>
  <c r="R8980" i="1"/>
  <c r="U8980" i="1"/>
  <c r="R62" i="1"/>
  <c r="U62" i="1"/>
  <c r="R2972" i="1"/>
  <c r="U2972" i="1"/>
  <c r="R89" i="1"/>
  <c r="U89" i="1"/>
  <c r="R9381" i="1"/>
  <c r="U9381" i="1"/>
  <c r="R1363" i="1"/>
  <c r="U1363" i="1"/>
  <c r="R2955" i="1"/>
  <c r="U2955" i="1"/>
  <c r="R566" i="1"/>
  <c r="R2202" i="1"/>
  <c r="U2202" i="1"/>
  <c r="R3276" i="1"/>
  <c r="U3276" i="1"/>
  <c r="R763" i="1"/>
  <c r="U763" i="1"/>
  <c r="R3488" i="1"/>
  <c r="U3488" i="1"/>
  <c r="R6989" i="1"/>
  <c r="U6989" i="1"/>
  <c r="R4676" i="1"/>
  <c r="U4676" i="1"/>
  <c r="R8974" i="1"/>
  <c r="U8974" i="1"/>
  <c r="R3851" i="1"/>
  <c r="U3851" i="1"/>
  <c r="R578" i="1"/>
  <c r="U578" i="1"/>
  <c r="R841" i="1"/>
  <c r="U841" i="1"/>
  <c r="R4187" i="1"/>
  <c r="U4187" i="1"/>
  <c r="R3321" i="1"/>
  <c r="U3321" i="1"/>
  <c r="R6655" i="1"/>
  <c r="U6655" i="1"/>
  <c r="R5584" i="1"/>
  <c r="U5584" i="1"/>
  <c r="R8641" i="1"/>
  <c r="U8641" i="1"/>
  <c r="R6552" i="1"/>
  <c r="U6552" i="1"/>
  <c r="R5519" i="1"/>
  <c r="U5519" i="1"/>
  <c r="R3332" i="1"/>
  <c r="U3332" i="1"/>
  <c r="R8311" i="1"/>
  <c r="U8311" i="1"/>
  <c r="R10036" i="1"/>
  <c r="U10036" i="1"/>
  <c r="R3597" i="1"/>
  <c r="U3597" i="1"/>
  <c r="R4796" i="1"/>
  <c r="U4796" i="1"/>
  <c r="R10424" i="1"/>
  <c r="U10424" i="1"/>
  <c r="R3481" i="1"/>
  <c r="U3481" i="1"/>
  <c r="R8064" i="1"/>
  <c r="U8064" i="1"/>
  <c r="R7365" i="1"/>
  <c r="U7365" i="1"/>
  <c r="R7086" i="1"/>
  <c r="U7086" i="1"/>
  <c r="R3439" i="1"/>
  <c r="U3439" i="1"/>
  <c r="R8487" i="1"/>
  <c r="R1762" i="1"/>
  <c r="U1762" i="1"/>
  <c r="R2874" i="1"/>
  <c r="U2874" i="1"/>
  <c r="R7836" i="1"/>
  <c r="U7836" i="1"/>
  <c r="R4726" i="1"/>
  <c r="U4726" i="1"/>
  <c r="R8044" i="1"/>
  <c r="U8044" i="1"/>
  <c r="R8500" i="1"/>
  <c r="U8500" i="1"/>
  <c r="R10298" i="1"/>
  <c r="U10298" i="1"/>
  <c r="R1490" i="1"/>
  <c r="R3438" i="1"/>
  <c r="U3438" i="1"/>
  <c r="R7032" i="1"/>
  <c r="U7032" i="1"/>
  <c r="R3519" i="1"/>
  <c r="U3519" i="1"/>
  <c r="R9049" i="1"/>
  <c r="U9049" i="1"/>
  <c r="R10949" i="1"/>
  <c r="U10949" i="1"/>
  <c r="R257" i="1"/>
  <c r="U257" i="1"/>
  <c r="R1580" i="1"/>
  <c r="U1580" i="1"/>
  <c r="R1096" i="1"/>
  <c r="U1096" i="1"/>
  <c r="R5508" i="1"/>
  <c r="U5508" i="1"/>
  <c r="R1437" i="1"/>
  <c r="U1437" i="1"/>
  <c r="R2912" i="1"/>
  <c r="U2912" i="1"/>
  <c r="R2283" i="1"/>
  <c r="U2283" i="1"/>
  <c r="R6811" i="1"/>
  <c r="U6811" i="1"/>
  <c r="R9345" i="1"/>
  <c r="U9345" i="1"/>
  <c r="R10277" i="1"/>
  <c r="U10277" i="1"/>
  <c r="R8228" i="1"/>
  <c r="U8228" i="1"/>
  <c r="R8741" i="1"/>
  <c r="U8741" i="1"/>
  <c r="R4061" i="1"/>
  <c r="U4061" i="1"/>
  <c r="R5278" i="1"/>
  <c r="U5278" i="1"/>
  <c r="R9750" i="1"/>
  <c r="U9750" i="1"/>
  <c r="R3265" i="1"/>
  <c r="U3265" i="1"/>
  <c r="R10862" i="1"/>
  <c r="U10862" i="1"/>
  <c r="R2681" i="1"/>
  <c r="U2681" i="1"/>
  <c r="R6894" i="1"/>
  <c r="U6894" i="1"/>
  <c r="R5674" i="1"/>
  <c r="U5674" i="1"/>
  <c r="R10070" i="1"/>
  <c r="U10070" i="1"/>
  <c r="R9578" i="1"/>
  <c r="U9578" i="1"/>
  <c r="R8115" i="1"/>
  <c r="U8115" i="1"/>
  <c r="R1090" i="1"/>
  <c r="U1090" i="1"/>
  <c r="R6546" i="1"/>
  <c r="U6546" i="1"/>
  <c r="R4040" i="1"/>
  <c r="U4040" i="1"/>
  <c r="R1788" i="1"/>
  <c r="U1788" i="1"/>
  <c r="R10638" i="1"/>
  <c r="U10638" i="1"/>
  <c r="R1426" i="1"/>
  <c r="U1426" i="1"/>
  <c r="R6241" i="1"/>
  <c r="U6241" i="1"/>
  <c r="R2509" i="1"/>
  <c r="U2509" i="1"/>
  <c r="R3868" i="1"/>
  <c r="U3868" i="1"/>
  <c r="R8301" i="1"/>
  <c r="U8301" i="1"/>
  <c r="R1861" i="1"/>
  <c r="U1861" i="1"/>
  <c r="R8361" i="1"/>
  <c r="U8361" i="1"/>
  <c r="R80" i="1"/>
  <c r="U80" i="1"/>
  <c r="R4478" i="1"/>
  <c r="U4478" i="1"/>
  <c r="R7346" i="1"/>
  <c r="U7346" i="1"/>
  <c r="R371" i="1"/>
  <c r="U371" i="1"/>
  <c r="R2557" i="1"/>
  <c r="U2557" i="1"/>
  <c r="R10829" i="1"/>
  <c r="U10829" i="1"/>
  <c r="R3476" i="1"/>
  <c r="U3476" i="1"/>
  <c r="R7893" i="1"/>
  <c r="U7893" i="1"/>
  <c r="R2647" i="1"/>
  <c r="U2647" i="1"/>
  <c r="R3556" i="1"/>
  <c r="U3556" i="1"/>
  <c r="R6789" i="1"/>
  <c r="U6789" i="1"/>
  <c r="R9763" i="1"/>
  <c r="U9763" i="1"/>
  <c r="R5501" i="1"/>
  <c r="U5501" i="1"/>
  <c r="R7410" i="1"/>
  <c r="U7410" i="1"/>
  <c r="R2907" i="1"/>
  <c r="U2907" i="1"/>
  <c r="R10786" i="1"/>
  <c r="U10786" i="1"/>
  <c r="R8175" i="1"/>
  <c r="U8175" i="1"/>
  <c r="R9064" i="1"/>
  <c r="U9064" i="1"/>
  <c r="R2654" i="1"/>
  <c r="U2654" i="1"/>
  <c r="R6470" i="1"/>
  <c r="U6470" i="1"/>
  <c r="R6706" i="1"/>
  <c r="U6706" i="1"/>
  <c r="R10092" i="1"/>
  <c r="U10092" i="1"/>
  <c r="R7007" i="1"/>
  <c r="U7007" i="1"/>
  <c r="R4809" i="1"/>
  <c r="U4809" i="1"/>
  <c r="R9296" i="1"/>
  <c r="U9296" i="1"/>
  <c r="R2607" i="1"/>
  <c r="U2607" i="1"/>
  <c r="R7758" i="1"/>
  <c r="U7758" i="1"/>
  <c r="R11008" i="1"/>
  <c r="U11008" i="1"/>
  <c r="R3458" i="1"/>
  <c r="U3458" i="1"/>
  <c r="R2583" i="1"/>
  <c r="U2583" i="1"/>
  <c r="R9755" i="1"/>
  <c r="U9755" i="1"/>
  <c r="R6932" i="1"/>
  <c r="R6212" i="1"/>
  <c r="U6212" i="1"/>
  <c r="R7190" i="1"/>
  <c r="U7190" i="1"/>
  <c r="R6734" i="1"/>
  <c r="R5576" i="1"/>
  <c r="U5576" i="1"/>
  <c r="R2798" i="1"/>
  <c r="U2798" i="1"/>
  <c r="R7080" i="1"/>
  <c r="U7080" i="1"/>
  <c r="R9707" i="1"/>
  <c r="U9707" i="1"/>
  <c r="R5319" i="1"/>
  <c r="U5319" i="1"/>
  <c r="R5965" i="1"/>
  <c r="U5965" i="1"/>
  <c r="R9844" i="1"/>
  <c r="U9844" i="1"/>
  <c r="R2410" i="1"/>
  <c r="U2410" i="1"/>
  <c r="R1058" i="1"/>
  <c r="U1058" i="1"/>
  <c r="R8805" i="1"/>
  <c r="U8805" i="1"/>
  <c r="R6086" i="1"/>
  <c r="U6086" i="1"/>
  <c r="R5012" i="1"/>
  <c r="U5012" i="1"/>
  <c r="R9723" i="1"/>
  <c r="U9723" i="1"/>
  <c r="R10783" i="1"/>
  <c r="U10783" i="1"/>
  <c r="R6628" i="1"/>
  <c r="U6628" i="1"/>
  <c r="R6111" i="1"/>
  <c r="U6111" i="1"/>
  <c r="R2245" i="1"/>
  <c r="U2245" i="1"/>
  <c r="R1976" i="1"/>
  <c r="U1976" i="1"/>
  <c r="R9822" i="1"/>
  <c r="U9822" i="1"/>
  <c r="R10238" i="1"/>
  <c r="R3186" i="1"/>
  <c r="U3186" i="1"/>
  <c r="R10801" i="1"/>
  <c r="U10801" i="1"/>
  <c r="R3102" i="1"/>
  <c r="U3102" i="1"/>
  <c r="R9039" i="1"/>
  <c r="U9039" i="1"/>
  <c r="R7201" i="1"/>
  <c r="U7201" i="1"/>
  <c r="R8409" i="1"/>
  <c r="U8409" i="1"/>
  <c r="R5684" i="1"/>
  <c r="U5684" i="1"/>
  <c r="R1003" i="1"/>
  <c r="U1003" i="1"/>
  <c r="R9383" i="1"/>
  <c r="U9383" i="1"/>
  <c r="R5840" i="1"/>
  <c r="U5840" i="1"/>
  <c r="R9148" i="1"/>
  <c r="U9148" i="1"/>
  <c r="R230" i="1"/>
  <c r="U230" i="1"/>
  <c r="R5083" i="1"/>
  <c r="U5083" i="1"/>
  <c r="R3713" i="1"/>
  <c r="U3713" i="1"/>
  <c r="R11066" i="1"/>
  <c r="U11066" i="1"/>
  <c r="R8172" i="1"/>
  <c r="U8172" i="1"/>
  <c r="R2397" i="1"/>
  <c r="U2397" i="1"/>
  <c r="R1070" i="1"/>
  <c r="U1070" i="1"/>
  <c r="R10762" i="1"/>
  <c r="U10762" i="1"/>
  <c r="R4109" i="1"/>
  <c r="U4109" i="1"/>
  <c r="R8888" i="1"/>
  <c r="U8888" i="1"/>
  <c r="R3588" i="1"/>
  <c r="U3588" i="1"/>
  <c r="R8948" i="1"/>
  <c r="U8948" i="1"/>
  <c r="R677" i="1"/>
  <c r="U677" i="1"/>
  <c r="R10206" i="1"/>
  <c r="U10206" i="1"/>
  <c r="R3959" i="1"/>
  <c r="U3959" i="1"/>
  <c r="R2921" i="1"/>
  <c r="U2921" i="1"/>
  <c r="R5000" i="1"/>
  <c r="U5000" i="1"/>
  <c r="R900" i="1"/>
  <c r="U900" i="1"/>
  <c r="R7593" i="1"/>
  <c r="U7593" i="1"/>
  <c r="R2520" i="1"/>
  <c r="U2520" i="1"/>
  <c r="R4916" i="1"/>
  <c r="U4916" i="1"/>
  <c r="R10050" i="1"/>
  <c r="R9582" i="1"/>
  <c r="U9582" i="1"/>
  <c r="R6831" i="1"/>
  <c r="U6831" i="1"/>
  <c r="R6597" i="1"/>
  <c r="U6597" i="1"/>
  <c r="R6338" i="1"/>
  <c r="U6338" i="1"/>
  <c r="R2734" i="1"/>
  <c r="U2734" i="1"/>
  <c r="R10914" i="1"/>
  <c r="U10914" i="1"/>
  <c r="R3736" i="1"/>
  <c r="U3736" i="1"/>
  <c r="R3107" i="1"/>
  <c r="R10003" i="1"/>
  <c r="U10003" i="1"/>
  <c r="R7336" i="1"/>
  <c r="U7336" i="1"/>
  <c r="R5387" i="1"/>
  <c r="U5387" i="1"/>
  <c r="R643" i="1"/>
  <c r="U643" i="1"/>
  <c r="R1028" i="1"/>
  <c r="U1028" i="1"/>
  <c r="R7606" i="1"/>
  <c r="U7606" i="1"/>
  <c r="R5841" i="1"/>
  <c r="U5841" i="1"/>
  <c r="R9093" i="1"/>
  <c r="U9093" i="1"/>
  <c r="R7850" i="1"/>
  <c r="U7850" i="1"/>
  <c r="R9534" i="1"/>
  <c r="U9534" i="1"/>
  <c r="R482" i="1"/>
  <c r="U482" i="1"/>
  <c r="R10286" i="1"/>
  <c r="U10286" i="1"/>
  <c r="R3655" i="1"/>
  <c r="U3655" i="1"/>
  <c r="R5385" i="1"/>
  <c r="U5385" i="1"/>
  <c r="R5133" i="1"/>
  <c r="U5133" i="1"/>
  <c r="R3163" i="1"/>
  <c r="U3163" i="1"/>
  <c r="R8357" i="1"/>
  <c r="U8357" i="1"/>
  <c r="R9469" i="1"/>
  <c r="U9469" i="1"/>
  <c r="R2403" i="1"/>
  <c r="U2403" i="1"/>
  <c r="R2859" i="1"/>
  <c r="U2859" i="1"/>
  <c r="R4634" i="1"/>
  <c r="U4634" i="1"/>
  <c r="R5004" i="1"/>
  <c r="U5004" i="1"/>
  <c r="R5650" i="1"/>
  <c r="U5650" i="1"/>
  <c r="R119" i="1"/>
  <c r="U119" i="1"/>
  <c r="R4165" i="1"/>
  <c r="U4165" i="1"/>
  <c r="R5063" i="1"/>
  <c r="U5063" i="1"/>
  <c r="R343" i="1"/>
  <c r="U343" i="1"/>
  <c r="R8997" i="1"/>
  <c r="U8997" i="1"/>
  <c r="R352" i="1"/>
  <c r="U352" i="1"/>
  <c r="R1433" i="1"/>
  <c r="U1433" i="1"/>
  <c r="R10033" i="1"/>
  <c r="U10033" i="1"/>
  <c r="R5615" i="1"/>
  <c r="U5615" i="1"/>
  <c r="R8818" i="1"/>
  <c r="U8818" i="1"/>
  <c r="R9636" i="1"/>
  <c r="U9636" i="1"/>
  <c r="R7698" i="1"/>
  <c r="U7698" i="1"/>
  <c r="R7207" i="1"/>
  <c r="U7207" i="1"/>
  <c r="R3270" i="1"/>
  <c r="U3270" i="1"/>
  <c r="R7482" i="1"/>
  <c r="U7482" i="1"/>
  <c r="R6421" i="1"/>
  <c r="U6421" i="1"/>
  <c r="R11042" i="1"/>
  <c r="U11042" i="1"/>
  <c r="R9022" i="1"/>
  <c r="U9022" i="1"/>
  <c r="R3407" i="1"/>
  <c r="U3407" i="1"/>
  <c r="R6700" i="1"/>
  <c r="U6700" i="1"/>
  <c r="R5627" i="1"/>
  <c r="U5627" i="1"/>
  <c r="R10354" i="1"/>
  <c r="U10354" i="1"/>
  <c r="R4212" i="1"/>
  <c r="U4212" i="1"/>
  <c r="R3999" i="1"/>
  <c r="U3999" i="1"/>
  <c r="R8352" i="1"/>
  <c r="U8352" i="1"/>
  <c r="R3046" i="1"/>
  <c r="U3046" i="1"/>
  <c r="R9382" i="1"/>
  <c r="U9382" i="1"/>
  <c r="R9291" i="1"/>
  <c r="U9291" i="1"/>
  <c r="R4865" i="1"/>
  <c r="U4865" i="1"/>
  <c r="R10146" i="1"/>
  <c r="U10146" i="1"/>
  <c r="R6157" i="1"/>
  <c r="U6157" i="1"/>
  <c r="R7720" i="1"/>
  <c r="R9423" i="1"/>
  <c r="R8580" i="1"/>
  <c r="U8580" i="1"/>
  <c r="R8353" i="1"/>
  <c r="U8353" i="1"/>
  <c r="R7900" i="1"/>
  <c r="U7900" i="1"/>
  <c r="R4528" i="1"/>
  <c r="U4528" i="1"/>
  <c r="R7974" i="1"/>
  <c r="U7974" i="1"/>
  <c r="R9050" i="1"/>
  <c r="U9050" i="1"/>
  <c r="R5100" i="1"/>
  <c r="U5100" i="1"/>
  <c r="R1535" i="1"/>
  <c r="U1535" i="1"/>
  <c r="R8892" i="1"/>
  <c r="U8892" i="1"/>
  <c r="R1721" i="1"/>
  <c r="U1721" i="1"/>
  <c r="R9157" i="1"/>
  <c r="U9157" i="1"/>
  <c r="R10383" i="1"/>
  <c r="U10383" i="1"/>
  <c r="R8020" i="1"/>
  <c r="U8020" i="1"/>
  <c r="R10692" i="1"/>
  <c r="U10692" i="1"/>
  <c r="R5373" i="1"/>
  <c r="U5373" i="1"/>
  <c r="R7757" i="1"/>
  <c r="U7757" i="1"/>
  <c r="R3278" i="1"/>
  <c r="U3278" i="1"/>
  <c r="R9818" i="1"/>
  <c r="U9818" i="1"/>
  <c r="R3137" i="1"/>
  <c r="U3137" i="1"/>
  <c r="R1698" i="1"/>
  <c r="U1698" i="1"/>
  <c r="R2376" i="1"/>
  <c r="U2376" i="1"/>
  <c r="R9632" i="1"/>
  <c r="U9632" i="1"/>
  <c r="R6631" i="1"/>
  <c r="U6631" i="1"/>
  <c r="R8315" i="1"/>
  <c r="U8315" i="1"/>
  <c r="R2424" i="1"/>
  <c r="U2424" i="1"/>
  <c r="R9103" i="1"/>
  <c r="U9103" i="1"/>
  <c r="R9838" i="1"/>
  <c r="U9838" i="1"/>
  <c r="R7174" i="1"/>
  <c r="U7174" i="1"/>
  <c r="R4947" i="1"/>
  <c r="U4947" i="1"/>
  <c r="R7353" i="1"/>
  <c r="U7353" i="1"/>
  <c r="R4103" i="1"/>
  <c r="U4103" i="1"/>
  <c r="R724" i="1"/>
  <c r="U724" i="1"/>
  <c r="R2461" i="1"/>
  <c r="U2461" i="1"/>
  <c r="R10880" i="1"/>
  <c r="U10880" i="1"/>
  <c r="R5411" i="1"/>
  <c r="U5411" i="1"/>
  <c r="R4022" i="1"/>
  <c r="U4022" i="1"/>
  <c r="R6611" i="1"/>
  <c r="U6611" i="1"/>
  <c r="R9984" i="1"/>
  <c r="U9984" i="1"/>
  <c r="R9919" i="1"/>
  <c r="U9919" i="1"/>
  <c r="R309" i="1"/>
  <c r="U309" i="1"/>
  <c r="R4073" i="1"/>
  <c r="U4073" i="1"/>
  <c r="R10604" i="1"/>
  <c r="U10604" i="1"/>
  <c r="R2404" i="1"/>
  <c r="U2404" i="1"/>
  <c r="R2740" i="1"/>
  <c r="U2740" i="1"/>
  <c r="R2786" i="1"/>
  <c r="U2786" i="1"/>
  <c r="R6125" i="1"/>
  <c r="U6125" i="1"/>
  <c r="R9019" i="1"/>
  <c r="U9019" i="1"/>
  <c r="R1225" i="1"/>
  <c r="R8501" i="1"/>
  <c r="U8501" i="1"/>
  <c r="R4359" i="1"/>
  <c r="U4359" i="1"/>
  <c r="R9047" i="1"/>
  <c r="U9047" i="1"/>
  <c r="R6969" i="1"/>
  <c r="U6969" i="1"/>
  <c r="R10761" i="1"/>
  <c r="U10761" i="1"/>
  <c r="R9362" i="1"/>
  <c r="U9362" i="1"/>
  <c r="R7510" i="1"/>
  <c r="U7510" i="1"/>
  <c r="R9655" i="1"/>
  <c r="U9655" i="1"/>
  <c r="R9778" i="1"/>
  <c r="U9778" i="1"/>
  <c r="R3827" i="1"/>
  <c r="U3827" i="1"/>
  <c r="R6717" i="1"/>
  <c r="U6717" i="1"/>
  <c r="R10888" i="1"/>
  <c r="U10888" i="1"/>
  <c r="R1366" i="1"/>
  <c r="U1366" i="1"/>
  <c r="R1712" i="1"/>
  <c r="U1712" i="1"/>
  <c r="R1834" i="1"/>
  <c r="U1834" i="1"/>
  <c r="R7601" i="1"/>
  <c r="U7601" i="1"/>
  <c r="R4327" i="1"/>
  <c r="U4327" i="1"/>
  <c r="R10434" i="1"/>
  <c r="U10434" i="1"/>
  <c r="R166" i="1"/>
  <c r="U166" i="1"/>
  <c r="R5675" i="1"/>
  <c r="U5675" i="1"/>
  <c r="R4829" i="1"/>
  <c r="U4829" i="1"/>
  <c r="R1111" i="1"/>
  <c r="U1111" i="1"/>
  <c r="R4711" i="1"/>
  <c r="U4711" i="1"/>
  <c r="R667" i="1"/>
  <c r="R3582" i="1"/>
  <c r="U3582" i="1"/>
  <c r="R9702" i="1"/>
  <c r="U9702" i="1"/>
  <c r="R3583" i="1"/>
  <c r="U3583" i="1"/>
  <c r="R4493" i="1"/>
  <c r="U4493" i="1"/>
  <c r="R1531" i="1"/>
  <c r="U1531" i="1"/>
  <c r="R6940" i="1"/>
  <c r="U6940" i="1"/>
  <c r="R4763" i="1"/>
  <c r="U4763" i="1"/>
  <c r="R7993" i="1"/>
  <c r="U7993" i="1"/>
  <c r="R7638" i="1"/>
  <c r="U7638" i="1"/>
  <c r="R10686" i="1"/>
  <c r="U10686" i="1"/>
  <c r="R400" i="1"/>
  <c r="U400" i="1"/>
  <c r="R2180" i="1"/>
  <c r="U2180" i="1"/>
  <c r="R6208" i="1"/>
  <c r="U6208" i="1"/>
  <c r="R6873" i="1"/>
  <c r="U6873" i="1"/>
  <c r="R9687" i="1"/>
  <c r="U9687" i="1"/>
  <c r="R10737" i="1"/>
  <c r="U10737" i="1"/>
  <c r="R2578" i="1"/>
  <c r="U2578" i="1"/>
  <c r="R4771" i="1"/>
  <c r="U4771" i="1"/>
  <c r="R2173" i="1"/>
  <c r="U2173" i="1"/>
  <c r="R2614" i="1"/>
  <c r="U2614" i="1"/>
  <c r="R2844" i="1"/>
  <c r="U2844" i="1"/>
  <c r="R8777" i="1"/>
  <c r="U8777" i="1"/>
  <c r="R9318" i="1"/>
  <c r="U9318" i="1"/>
  <c r="R3275" i="1"/>
  <c r="U3275" i="1"/>
  <c r="R7999" i="1"/>
  <c r="U7999" i="1"/>
  <c r="R6904" i="1"/>
  <c r="U6904" i="1"/>
  <c r="R196" i="1"/>
  <c r="U196" i="1"/>
  <c r="R8705" i="1"/>
  <c r="U8705" i="1"/>
  <c r="R5370" i="1"/>
  <c r="U5370" i="1"/>
  <c r="R9954" i="1"/>
  <c r="U9954" i="1"/>
  <c r="R8083" i="1"/>
  <c r="U8083" i="1"/>
  <c r="R8548" i="1"/>
  <c r="U8548" i="1"/>
  <c r="R9743" i="1"/>
  <c r="U9743" i="1"/>
  <c r="R4933" i="1"/>
  <c r="U4933" i="1"/>
  <c r="R9472" i="1"/>
  <c r="U9472" i="1"/>
  <c r="R9752" i="1"/>
  <c r="U9752" i="1"/>
  <c r="R5068" i="1"/>
  <c r="U5068" i="1"/>
  <c r="R4724" i="1"/>
  <c r="U4724" i="1"/>
  <c r="R2725" i="1"/>
  <c r="U2725" i="1"/>
  <c r="R1836" i="1"/>
  <c r="U1836" i="1"/>
  <c r="R10825" i="1"/>
  <c r="U10825" i="1"/>
  <c r="R3593" i="1"/>
  <c r="U3593" i="1"/>
  <c r="R10429" i="1"/>
  <c r="U10429" i="1"/>
  <c r="R7564" i="1"/>
  <c r="R405" i="1"/>
  <c r="U405" i="1"/>
  <c r="R10933" i="1"/>
  <c r="U10933" i="1"/>
  <c r="R11051" i="1"/>
  <c r="U11051" i="1"/>
  <c r="R819" i="1"/>
  <c r="U819" i="1"/>
  <c r="R10960" i="1"/>
  <c r="U10960" i="1"/>
  <c r="R9104" i="1"/>
  <c r="U9104" i="1"/>
  <c r="R8210" i="1"/>
  <c r="U8210" i="1"/>
  <c r="R9634" i="1"/>
  <c r="U9634" i="1"/>
  <c r="R11084" i="1"/>
  <c r="U11084" i="1"/>
  <c r="R10340" i="1"/>
  <c r="U10340" i="1"/>
  <c r="R10287" i="1"/>
  <c r="R8458" i="1"/>
  <c r="U8458" i="1"/>
  <c r="R6320" i="1"/>
  <c r="U6320" i="1"/>
  <c r="R2357" i="1"/>
  <c r="U2357" i="1"/>
  <c r="R6871" i="1"/>
  <c r="U6871" i="1"/>
  <c r="R10426" i="1"/>
  <c r="U10426" i="1"/>
  <c r="R9340" i="1"/>
  <c r="U9340" i="1"/>
  <c r="R9724" i="1"/>
  <c r="U9724" i="1"/>
  <c r="R2538" i="1"/>
  <c r="U2538" i="1"/>
  <c r="R3093" i="1"/>
  <c r="U3093" i="1"/>
  <c r="R7493" i="1"/>
  <c r="U7493" i="1"/>
  <c r="R9775" i="1"/>
  <c r="U9775" i="1"/>
  <c r="R10243" i="1"/>
  <c r="U10243" i="1"/>
  <c r="R9290" i="1"/>
  <c r="U9290" i="1"/>
  <c r="R7054" i="1"/>
  <c r="U7054" i="1"/>
  <c r="R10117" i="1"/>
  <c r="U10117" i="1"/>
  <c r="R8001" i="1"/>
  <c r="U8001" i="1"/>
  <c r="R3692" i="1"/>
  <c r="U3692" i="1"/>
  <c r="R4546" i="1"/>
  <c r="U4546" i="1"/>
  <c r="R4598" i="1"/>
  <c r="U4598" i="1"/>
  <c r="R3843" i="1"/>
  <c r="U3843" i="1"/>
  <c r="R9641" i="1"/>
  <c r="U9641" i="1"/>
  <c r="R3211" i="1"/>
  <c r="U3211" i="1"/>
  <c r="R3555" i="1"/>
  <c r="U3555" i="1"/>
  <c r="R2011" i="1"/>
  <c r="U2011" i="1"/>
  <c r="R9825" i="1"/>
  <c r="U9825" i="1"/>
  <c r="R7695" i="1"/>
  <c r="U7695" i="1"/>
  <c r="R9744" i="1"/>
  <c r="U9744" i="1"/>
  <c r="R151" i="1"/>
  <c r="U151" i="1"/>
  <c r="R1847" i="1"/>
  <c r="U1847" i="1"/>
  <c r="R6311" i="1"/>
  <c r="U6311" i="1"/>
  <c r="R10541" i="1"/>
  <c r="U10541" i="1"/>
  <c r="R2987" i="1"/>
  <c r="R7250" i="1"/>
  <c r="U7250" i="1"/>
  <c r="R7971" i="1"/>
  <c r="U7971" i="1"/>
  <c r="R81" i="1"/>
  <c r="U81" i="1"/>
  <c r="R9932" i="1"/>
  <c r="U9932" i="1"/>
  <c r="R1395" i="1"/>
  <c r="U1395" i="1"/>
  <c r="R7539" i="1"/>
  <c r="U7539" i="1"/>
  <c r="R7118" i="1"/>
  <c r="U7118" i="1"/>
  <c r="R8636" i="1"/>
  <c r="U8636" i="1"/>
  <c r="R4816" i="1"/>
  <c r="U4816" i="1"/>
  <c r="R2435" i="1"/>
  <c r="U2435" i="1"/>
  <c r="R5832" i="1"/>
  <c r="U5832" i="1"/>
  <c r="R1120" i="1"/>
  <c r="R8346" i="1"/>
  <c r="U8346" i="1"/>
  <c r="R3217" i="1"/>
  <c r="U3217" i="1"/>
  <c r="R898" i="1"/>
  <c r="U898" i="1"/>
  <c r="R9621" i="1"/>
  <c r="U9621" i="1"/>
  <c r="R3497" i="1"/>
  <c r="U3497" i="1"/>
  <c r="R4361" i="1"/>
  <c r="U4361" i="1"/>
  <c r="R8694" i="1"/>
  <c r="U8694" i="1"/>
  <c r="R6200" i="1"/>
  <c r="U6200" i="1"/>
  <c r="R8952" i="1"/>
  <c r="U8952" i="1"/>
  <c r="R5966" i="1"/>
  <c r="U5966" i="1"/>
  <c r="R10995" i="1"/>
  <c r="U10995" i="1"/>
  <c r="R5557" i="1"/>
  <c r="U5557" i="1"/>
  <c r="R5822" i="1"/>
  <c r="U5822" i="1"/>
  <c r="R9137" i="1"/>
  <c r="U9137" i="1"/>
  <c r="R5157" i="1"/>
  <c r="U5157" i="1"/>
  <c r="R406" i="1"/>
  <c r="R8630" i="1"/>
  <c r="U8630" i="1"/>
  <c r="R2065" i="1"/>
  <c r="U2065" i="1"/>
  <c r="R726" i="1"/>
  <c r="U726" i="1"/>
  <c r="R9027" i="1"/>
  <c r="U9027" i="1"/>
  <c r="R4913" i="1"/>
  <c r="R6040" i="1"/>
  <c r="U6040" i="1"/>
  <c r="R9256" i="1"/>
  <c r="U9256" i="1"/>
  <c r="R10670" i="1"/>
  <c r="R10832" i="1"/>
  <c r="U10832" i="1"/>
  <c r="R6590" i="1"/>
  <c r="U6590" i="1"/>
  <c r="R10711" i="1"/>
  <c r="U10711" i="1"/>
  <c r="R3801" i="1"/>
  <c r="U3801" i="1"/>
  <c r="R8241" i="1"/>
  <c r="U8241" i="1"/>
  <c r="R2529" i="1"/>
  <c r="U2529" i="1"/>
  <c r="R5311" i="1"/>
  <c r="U5311" i="1"/>
  <c r="R6767" i="1"/>
  <c r="U6767" i="1"/>
  <c r="R9626" i="1"/>
  <c r="U9626" i="1"/>
  <c r="R9550" i="1"/>
  <c r="U9550" i="1"/>
  <c r="R4846" i="1"/>
  <c r="U4846" i="1"/>
  <c r="R9209" i="1"/>
  <c r="U9209" i="1"/>
  <c r="R10294" i="1"/>
  <c r="U10294" i="1"/>
  <c r="R4395" i="1"/>
  <c r="U4395" i="1"/>
  <c r="R3780" i="1"/>
  <c r="U3780" i="1"/>
  <c r="R5661" i="1"/>
  <c r="U5661" i="1"/>
  <c r="R4889" i="1"/>
  <c r="U4889" i="1"/>
  <c r="R4977" i="1"/>
  <c r="U4977" i="1"/>
  <c r="R8842" i="1"/>
  <c r="U8842" i="1"/>
  <c r="R4532" i="1"/>
  <c r="U4532" i="1"/>
  <c r="R5017" i="1"/>
  <c r="U5017" i="1"/>
  <c r="R8479" i="1"/>
  <c r="U8479" i="1"/>
  <c r="R8961" i="1"/>
  <c r="U8961" i="1"/>
  <c r="R10639" i="1"/>
  <c r="U10639" i="1"/>
  <c r="R2453" i="1"/>
  <c r="U2453" i="1"/>
  <c r="R8584" i="1"/>
  <c r="U8584" i="1"/>
  <c r="R4717" i="1"/>
  <c r="U4717" i="1"/>
  <c r="R5524" i="1"/>
  <c r="U5524" i="1"/>
  <c r="R609" i="1"/>
  <c r="U609" i="1"/>
  <c r="R8719" i="1"/>
  <c r="U8719" i="1"/>
  <c r="R11085" i="1"/>
  <c r="U11085" i="1"/>
  <c r="R7435" i="1"/>
  <c r="U7435" i="1"/>
  <c r="R3598" i="1"/>
  <c r="U3598" i="1"/>
  <c r="R2447" i="1"/>
  <c r="U2447" i="1"/>
  <c r="R3657" i="1"/>
  <c r="U3657" i="1"/>
  <c r="R3945" i="1"/>
  <c r="U3945" i="1"/>
  <c r="R998" i="1"/>
  <c r="U998" i="1"/>
  <c r="R3635" i="1"/>
  <c r="U3635" i="1"/>
  <c r="R8288" i="1"/>
  <c r="U8288" i="1"/>
  <c r="R2548" i="1"/>
  <c r="R10725" i="1"/>
  <c r="U10725" i="1"/>
  <c r="R10347" i="1"/>
  <c r="U10347" i="1"/>
  <c r="R4218" i="1"/>
  <c r="U4218" i="1"/>
  <c r="R4882" i="1"/>
  <c r="U4882" i="1"/>
  <c r="R751" i="1"/>
  <c r="U751" i="1"/>
  <c r="R9788" i="1"/>
  <c r="U9788" i="1"/>
  <c r="R9665" i="1"/>
  <c r="U9665" i="1"/>
  <c r="R11029" i="1"/>
  <c r="U11029" i="1"/>
  <c r="R7898" i="1"/>
  <c r="U7898" i="1"/>
  <c r="R6407" i="1"/>
  <c r="U6407" i="1"/>
  <c r="R8660" i="1"/>
  <c r="U8660" i="1"/>
  <c r="R3795" i="1"/>
  <c r="U3795" i="1"/>
  <c r="R152" i="1"/>
  <c r="U152" i="1"/>
  <c r="R4840" i="1"/>
  <c r="U4840" i="1"/>
  <c r="R843" i="1"/>
  <c r="U843" i="1"/>
  <c r="R10850" i="1"/>
  <c r="U10850" i="1"/>
  <c r="R4909" i="1"/>
  <c r="U4909" i="1"/>
  <c r="R9861" i="1"/>
  <c r="U9861" i="1"/>
  <c r="R7107" i="1"/>
  <c r="U7107" i="1"/>
  <c r="R4885" i="1"/>
  <c r="R2754" i="1"/>
  <c r="R8215" i="1"/>
  <c r="U8215" i="1"/>
  <c r="R10849" i="1"/>
  <c r="U10849" i="1"/>
  <c r="R10137" i="1"/>
  <c r="U10137" i="1"/>
  <c r="R6367" i="1"/>
  <c r="U6367" i="1"/>
  <c r="R6306" i="1"/>
  <c r="U6306" i="1"/>
  <c r="R5876" i="1"/>
  <c r="U5876" i="1"/>
  <c r="R5154" i="1"/>
  <c r="U5154" i="1"/>
  <c r="R4232" i="1"/>
  <c r="U4232" i="1"/>
  <c r="R4690" i="1"/>
  <c r="U4690" i="1"/>
  <c r="R8773" i="1"/>
  <c r="U8773" i="1"/>
  <c r="R260" i="1"/>
  <c r="U260" i="1"/>
  <c r="R5422" i="1"/>
  <c r="U5422" i="1"/>
  <c r="R895" i="1"/>
  <c r="U895" i="1"/>
  <c r="R1831" i="1"/>
  <c r="U1831" i="1"/>
  <c r="R655" i="1"/>
  <c r="U655" i="1"/>
  <c r="R6946" i="1"/>
  <c r="U6946" i="1"/>
  <c r="R788" i="1"/>
  <c r="U788" i="1"/>
  <c r="R7776" i="1"/>
  <c r="U7776" i="1"/>
  <c r="R328" i="1"/>
  <c r="U328" i="1"/>
  <c r="R9890" i="1"/>
  <c r="U9890" i="1"/>
  <c r="R10021" i="1"/>
  <c r="U10021" i="1"/>
  <c r="R10469" i="1"/>
  <c r="U10469" i="1"/>
  <c r="R7292" i="1"/>
  <c r="U7292" i="1"/>
  <c r="R1494" i="1"/>
  <c r="U1494" i="1"/>
  <c r="R6719" i="1"/>
  <c r="U6719" i="1"/>
  <c r="R7744" i="1"/>
  <c r="U7744" i="1"/>
  <c r="R212" i="1"/>
  <c r="U212" i="1"/>
  <c r="R7303" i="1"/>
  <c r="U7303" i="1"/>
  <c r="R5873" i="1"/>
  <c r="U5873" i="1"/>
  <c r="R3679" i="1"/>
  <c r="U3679" i="1"/>
  <c r="R1063" i="1"/>
  <c r="U1063" i="1"/>
  <c r="R10993" i="1"/>
  <c r="U10993" i="1"/>
  <c r="R7794" i="1"/>
  <c r="U7794" i="1"/>
  <c r="R7913" i="1"/>
  <c r="U7913" i="1"/>
  <c r="R4700" i="1"/>
  <c r="R6141" i="1"/>
  <c r="U6141" i="1"/>
  <c r="R2526" i="1"/>
  <c r="U2526" i="1"/>
  <c r="R3870" i="1"/>
  <c r="U3870" i="1"/>
  <c r="R7972" i="1"/>
  <c r="U7972" i="1"/>
  <c r="R10010" i="1"/>
  <c r="U10010" i="1"/>
  <c r="R7896" i="1"/>
  <c r="U7896" i="1"/>
  <c r="R973" i="1"/>
  <c r="U973" i="1"/>
  <c r="R3130" i="1"/>
  <c r="U3130" i="1"/>
  <c r="R5826" i="1"/>
  <c r="U5826" i="1"/>
  <c r="R3160" i="1"/>
  <c r="U3160" i="1"/>
  <c r="R1887" i="1"/>
  <c r="U1887" i="1"/>
  <c r="R10439" i="1"/>
  <c r="U10439" i="1"/>
  <c r="R9614" i="1"/>
  <c r="U9614" i="1"/>
  <c r="R10467" i="1"/>
  <c r="U10467" i="1"/>
  <c r="R3879" i="1"/>
  <c r="U3879" i="1"/>
  <c r="R694" i="1"/>
  <c r="U694" i="1"/>
  <c r="R9819" i="1"/>
  <c r="U9819" i="1"/>
  <c r="R2006" i="1"/>
  <c r="U2006" i="1"/>
  <c r="R243" i="1"/>
  <c r="U243" i="1"/>
  <c r="R3501" i="1"/>
  <c r="U3501" i="1"/>
  <c r="R487" i="1"/>
  <c r="R8771" i="1"/>
  <c r="U8771" i="1"/>
  <c r="R9633" i="1"/>
  <c r="U9633" i="1"/>
  <c r="R1372" i="1"/>
  <c r="U1372" i="1"/>
  <c r="R4687" i="1"/>
  <c r="U4687" i="1"/>
  <c r="R2274" i="1"/>
  <c r="U2274" i="1"/>
  <c r="R5283" i="1"/>
  <c r="U5283" i="1"/>
  <c r="R730" i="1"/>
  <c r="U730" i="1"/>
  <c r="R7396" i="1"/>
  <c r="R1081" i="1"/>
  <c r="U1081" i="1"/>
  <c r="R5374" i="1"/>
  <c r="U5374" i="1"/>
  <c r="R10927" i="1"/>
  <c r="U10927" i="1"/>
  <c r="R4079" i="1"/>
  <c r="U4079" i="1"/>
  <c r="R5139" i="1"/>
  <c r="U5139" i="1"/>
  <c r="R3885" i="1"/>
  <c r="U3885" i="1"/>
  <c r="R4600" i="1"/>
  <c r="U4600" i="1"/>
  <c r="R5149" i="1"/>
  <c r="U5149" i="1"/>
  <c r="R359" i="1"/>
  <c r="U359" i="1"/>
  <c r="R8590" i="1"/>
  <c r="U8590" i="1"/>
  <c r="R976" i="1"/>
  <c r="U976" i="1"/>
  <c r="R5714" i="1"/>
  <c r="U5714" i="1"/>
  <c r="R5069" i="1"/>
  <c r="U5069" i="1"/>
  <c r="R6698" i="1"/>
  <c r="U6698" i="1"/>
  <c r="R4610" i="1"/>
  <c r="R5191" i="1"/>
  <c r="U5191" i="1"/>
  <c r="R7254" i="1"/>
  <c r="U7254" i="1"/>
  <c r="R1419" i="1"/>
  <c r="U1419" i="1"/>
  <c r="R6711" i="1"/>
  <c r="U6711" i="1"/>
  <c r="R8259" i="1"/>
  <c r="U8259" i="1"/>
  <c r="R9784" i="1"/>
  <c r="U9784" i="1"/>
  <c r="R10163" i="1"/>
  <c r="U10163" i="1"/>
  <c r="R5676" i="1"/>
  <c r="U5676" i="1"/>
  <c r="R8691" i="1"/>
  <c r="R2775" i="1"/>
  <c r="U2775" i="1"/>
  <c r="R10965" i="1"/>
  <c r="U10965" i="1"/>
  <c r="R1338" i="1"/>
  <c r="R8482" i="1"/>
  <c r="U8482" i="1"/>
  <c r="R135" i="1"/>
  <c r="U135" i="1"/>
  <c r="R8258" i="1"/>
  <c r="U8258" i="1"/>
  <c r="R2033" i="1"/>
  <c r="U2033" i="1"/>
  <c r="R2507" i="1"/>
  <c r="U2507" i="1"/>
  <c r="R3737" i="1"/>
  <c r="U3737" i="1"/>
  <c r="R301" i="1"/>
  <c r="U301" i="1"/>
  <c r="R382" i="1"/>
  <c r="U382" i="1"/>
  <c r="R6524" i="1"/>
  <c r="U6524" i="1"/>
  <c r="R6925" i="1"/>
  <c r="U6925" i="1"/>
  <c r="R10313" i="1"/>
  <c r="U10313" i="1"/>
  <c r="R10992" i="1"/>
  <c r="U10992" i="1"/>
  <c r="R5609" i="1"/>
  <c r="U5609" i="1"/>
  <c r="R7257" i="1"/>
  <c r="U7257" i="1"/>
  <c r="R5087" i="1"/>
  <c r="U5087" i="1"/>
  <c r="R8477" i="1"/>
  <c r="U8477" i="1"/>
  <c r="R5829" i="1"/>
  <c r="U5829" i="1"/>
  <c r="R4346" i="1"/>
  <c r="U4346" i="1"/>
  <c r="R611" i="1"/>
  <c r="U611" i="1"/>
  <c r="R2772" i="1"/>
  <c r="U2772" i="1"/>
  <c r="R5665" i="1"/>
  <c r="U5665" i="1"/>
  <c r="R3887" i="1"/>
  <c r="U3887" i="1"/>
  <c r="R4920" i="1"/>
  <c r="U4920" i="1"/>
  <c r="R9673" i="1"/>
  <c r="R457" i="1"/>
  <c r="U457" i="1"/>
  <c r="R6419" i="1"/>
  <c r="U6419" i="1"/>
  <c r="R1391" i="1"/>
  <c r="U1391" i="1"/>
  <c r="R7412" i="1"/>
  <c r="U7412" i="1"/>
  <c r="R2640" i="1"/>
  <c r="U2640" i="1"/>
  <c r="R9867" i="1"/>
  <c r="U9867" i="1"/>
  <c r="R9934" i="1"/>
  <c r="U9934" i="1"/>
  <c r="R3991" i="1"/>
  <c r="U3991" i="1"/>
  <c r="R821" i="1"/>
  <c r="U821" i="1"/>
  <c r="R9855" i="1"/>
  <c r="U9855" i="1"/>
  <c r="R7382" i="1"/>
  <c r="U7382" i="1"/>
  <c r="R7364" i="1"/>
  <c r="U7364" i="1"/>
  <c r="R2853" i="1"/>
  <c r="U2853" i="1"/>
  <c r="R1527" i="1"/>
  <c r="U1527" i="1"/>
  <c r="R7377" i="1"/>
  <c r="U7377" i="1"/>
  <c r="R3322" i="1"/>
  <c r="R1805" i="1"/>
  <c r="U1805" i="1"/>
  <c r="R5273" i="1"/>
  <c r="U5273" i="1"/>
  <c r="R4301" i="1"/>
  <c r="U4301" i="1"/>
  <c r="R8333" i="1"/>
  <c r="U8333" i="1"/>
  <c r="R2171" i="1"/>
  <c r="R8498" i="1"/>
  <c r="U8498" i="1"/>
  <c r="R1982" i="1"/>
  <c r="U1982" i="1"/>
  <c r="R3025" i="1"/>
  <c r="U3025" i="1"/>
  <c r="R1713" i="1"/>
  <c r="U1713" i="1"/>
  <c r="R7596" i="1"/>
  <c r="U7596" i="1"/>
  <c r="R4941" i="1"/>
  <c r="U4941" i="1"/>
  <c r="R8553" i="1"/>
  <c r="U8553" i="1"/>
  <c r="R3422" i="1"/>
  <c r="U3422" i="1"/>
  <c r="R811" i="1"/>
  <c r="U811" i="1"/>
  <c r="R6011" i="1"/>
  <c r="U6011" i="1"/>
  <c r="R5167" i="1"/>
  <c r="U5167" i="1"/>
  <c r="R10183" i="1"/>
  <c r="U10183" i="1"/>
  <c r="R9567" i="1"/>
  <c r="U9567" i="1"/>
  <c r="R3266" i="1"/>
  <c r="U3266" i="1"/>
  <c r="R263" i="1"/>
  <c r="U263" i="1"/>
  <c r="R2121" i="1"/>
  <c r="U2121" i="1"/>
  <c r="R3464" i="1"/>
  <c r="U3464" i="1"/>
  <c r="R8254" i="1"/>
  <c r="U8254" i="1"/>
  <c r="R1212" i="1"/>
  <c r="U1212" i="1"/>
  <c r="R2771" i="1"/>
  <c r="U2771" i="1"/>
  <c r="R1364" i="1"/>
  <c r="U1364" i="1"/>
  <c r="R9661" i="1"/>
  <c r="U9661" i="1"/>
  <c r="R7351" i="1"/>
  <c r="U7351" i="1"/>
  <c r="R771" i="1"/>
  <c r="U771" i="1"/>
  <c r="R7397" i="1"/>
  <c r="U7397" i="1"/>
  <c r="R51" i="1"/>
  <c r="U51" i="1"/>
  <c r="R10406" i="1"/>
  <c r="R5390" i="1"/>
  <c r="U5390" i="1"/>
  <c r="R1094" i="1"/>
  <c r="U1094" i="1"/>
  <c r="R7686" i="1"/>
  <c r="U7686" i="1"/>
  <c r="R4322" i="1"/>
  <c r="U4322" i="1"/>
  <c r="R5120" i="1"/>
  <c r="U5120" i="1"/>
  <c r="R9352" i="1"/>
  <c r="U9352" i="1"/>
  <c r="R9637" i="1"/>
  <c r="U9637" i="1"/>
  <c r="R2139" i="1"/>
  <c r="U2139" i="1"/>
  <c r="R2019" i="1"/>
  <c r="U2019" i="1"/>
  <c r="R5817" i="1"/>
  <c r="U5817" i="1"/>
  <c r="R7693" i="1"/>
  <c r="U7693" i="1"/>
  <c r="R177" i="1"/>
  <c r="U177" i="1"/>
  <c r="R2797" i="1"/>
  <c r="R3123" i="1"/>
  <c r="U3123" i="1"/>
  <c r="R1746" i="1"/>
  <c r="U1746" i="1"/>
  <c r="R1101" i="1"/>
  <c r="U1101" i="1"/>
  <c r="R9790" i="1"/>
  <c r="R1008" i="1"/>
  <c r="U1008" i="1"/>
  <c r="R6017" i="1"/>
  <c r="U6017" i="1"/>
  <c r="R4391" i="1"/>
  <c r="U4391" i="1"/>
  <c r="R55" i="1"/>
  <c r="U55" i="1"/>
  <c r="R5155" i="1"/>
  <c r="U5155" i="1"/>
  <c r="R10053" i="1"/>
  <c r="U10053" i="1"/>
  <c r="R7184" i="1"/>
  <c r="U7184" i="1"/>
  <c r="R5288" i="1"/>
  <c r="U5288" i="1"/>
  <c r="R433" i="1"/>
  <c r="U433" i="1"/>
  <c r="R7176" i="1"/>
  <c r="U7176" i="1"/>
  <c r="R866" i="1"/>
  <c r="U866" i="1"/>
  <c r="R5802" i="1"/>
  <c r="U5802" i="1"/>
  <c r="R8324" i="1"/>
  <c r="U8324" i="1"/>
  <c r="R10252" i="1"/>
  <c r="U10252" i="1"/>
  <c r="R8604" i="1"/>
  <c r="U8604" i="1"/>
  <c r="R1114" i="1"/>
  <c r="U1114" i="1"/>
  <c r="R6547" i="1"/>
  <c r="U6547" i="1"/>
  <c r="R7265" i="1"/>
  <c r="U7265" i="1"/>
  <c r="R7519" i="1"/>
  <c r="U7519" i="1"/>
  <c r="R5419" i="1"/>
  <c r="U5419" i="1"/>
  <c r="R9082" i="1"/>
  <c r="U9082" i="1"/>
  <c r="R5247" i="1"/>
  <c r="U5247" i="1"/>
  <c r="R2524" i="1"/>
  <c r="U2524" i="1"/>
  <c r="R8441" i="1"/>
  <c r="U8441" i="1"/>
  <c r="R2517" i="1"/>
  <c r="U2517" i="1"/>
  <c r="R10811" i="1"/>
  <c r="U10811" i="1"/>
  <c r="R7131" i="1"/>
  <c r="R3746" i="1"/>
  <c r="U3746" i="1"/>
  <c r="R5426" i="1"/>
  <c r="U5426" i="1"/>
  <c r="R6863" i="1"/>
  <c r="U6863" i="1"/>
  <c r="R770" i="1"/>
  <c r="U770" i="1"/>
  <c r="R995" i="1"/>
  <c r="U995" i="1"/>
  <c r="R3428" i="1"/>
  <c r="U3428" i="1"/>
  <c r="R4294" i="1"/>
  <c r="U4294" i="1"/>
  <c r="R6294" i="1"/>
  <c r="U6294" i="1"/>
  <c r="R9015" i="1"/>
  <c r="U9015" i="1"/>
  <c r="R1739" i="1"/>
  <c r="U1739" i="1"/>
  <c r="R1428" i="1"/>
  <c r="U1428" i="1"/>
  <c r="R3104" i="1"/>
  <c r="R9500" i="1"/>
  <c r="U9500" i="1"/>
  <c r="R3170" i="1"/>
  <c r="U3170" i="1"/>
  <c r="R7237" i="1"/>
  <c r="U7237" i="1"/>
  <c r="R5128" i="1"/>
  <c r="U5128" i="1"/>
  <c r="R849" i="1"/>
  <c r="U849" i="1"/>
  <c r="R2673" i="1"/>
  <c r="U2673" i="1"/>
  <c r="R9996" i="1"/>
  <c r="U9996" i="1"/>
  <c r="R25" i="1"/>
  <c r="U25" i="1"/>
  <c r="R6337" i="1"/>
  <c r="U6337" i="1"/>
  <c r="R3927" i="1"/>
  <c r="U3927" i="1"/>
  <c r="R2660" i="1"/>
  <c r="U2660" i="1"/>
  <c r="R9375" i="1"/>
  <c r="U9375" i="1"/>
  <c r="R1597" i="1"/>
  <c r="U1597" i="1"/>
  <c r="R9813" i="1"/>
  <c r="U9813" i="1"/>
  <c r="R6968" i="1"/>
  <c r="U6968" i="1"/>
  <c r="R3982" i="1"/>
  <c r="U3982" i="1"/>
  <c r="R7903" i="1"/>
  <c r="U7903" i="1"/>
  <c r="R7161" i="1"/>
  <c r="U7161" i="1"/>
  <c r="R7019" i="1"/>
  <c r="U7019" i="1"/>
  <c r="R7983" i="1"/>
  <c r="U7983" i="1"/>
  <c r="R7219" i="1"/>
  <c r="R579" i="1"/>
  <c r="U579" i="1"/>
  <c r="R8634" i="1"/>
  <c r="U8634" i="1"/>
  <c r="R351" i="1"/>
  <c r="U351" i="1"/>
  <c r="R8029" i="1"/>
  <c r="U8029" i="1"/>
  <c r="R8709" i="1"/>
  <c r="U8709" i="1"/>
  <c r="R1603" i="1"/>
  <c r="U1603" i="1"/>
  <c r="R1653" i="1"/>
  <c r="U1653" i="1"/>
  <c r="R9435" i="1"/>
  <c r="U9435" i="1"/>
  <c r="R5186" i="1"/>
  <c r="U5186" i="1"/>
  <c r="R5011" i="1"/>
  <c r="U5011" i="1"/>
  <c r="R9611" i="1"/>
  <c r="U9611" i="1"/>
  <c r="R3143" i="1"/>
  <c r="U3143" i="1"/>
  <c r="R10509" i="1"/>
  <c r="U10509" i="1"/>
  <c r="R9357" i="1"/>
  <c r="U9357" i="1"/>
  <c r="R3600" i="1"/>
  <c r="U3600" i="1"/>
  <c r="R3989" i="1"/>
  <c r="U3989" i="1"/>
  <c r="R7034" i="1"/>
  <c r="U7034" i="1"/>
  <c r="R5281" i="1"/>
  <c r="U5281" i="1"/>
  <c r="R6497" i="1"/>
  <c r="U6497" i="1"/>
  <c r="R3622" i="1"/>
  <c r="U3622" i="1"/>
  <c r="R8267" i="1"/>
  <c r="U8267" i="1"/>
  <c r="R7787" i="1"/>
  <c r="U7787" i="1"/>
  <c r="R9215" i="1"/>
  <c r="U9215" i="1"/>
  <c r="R10150" i="1"/>
  <c r="U10150" i="1"/>
  <c r="R5249" i="1"/>
  <c r="U5249" i="1"/>
  <c r="R5400" i="1"/>
  <c r="U5400" i="1"/>
  <c r="R5741" i="1"/>
  <c r="U5741" i="1"/>
  <c r="R568" i="1"/>
  <c r="U568" i="1"/>
  <c r="R3473" i="1"/>
  <c r="U3473" i="1"/>
  <c r="R4341" i="1"/>
  <c r="U4341" i="1"/>
  <c r="R1661" i="1"/>
  <c r="U1661" i="1"/>
  <c r="R8682" i="1"/>
  <c r="U8682" i="1"/>
  <c r="R755" i="1"/>
  <c r="U755" i="1"/>
  <c r="R2952" i="1"/>
  <c r="U2952" i="1"/>
  <c r="R2837" i="1"/>
  <c r="U2837" i="1"/>
  <c r="R6079" i="1"/>
  <c r="U6079" i="1"/>
  <c r="R4971" i="1"/>
  <c r="U4971" i="1"/>
  <c r="R5436" i="1"/>
  <c r="U5436" i="1"/>
  <c r="R5875" i="1"/>
  <c r="U5875" i="1"/>
  <c r="R8160" i="1"/>
  <c r="U8160" i="1"/>
  <c r="R6121" i="1"/>
  <c r="U6121" i="1"/>
  <c r="R9519" i="1"/>
  <c r="U9519" i="1"/>
  <c r="R1992" i="1"/>
  <c r="U1992" i="1"/>
  <c r="R6622" i="1"/>
  <c r="U6622" i="1"/>
  <c r="R11005" i="1"/>
  <c r="U11005" i="1"/>
  <c r="R1226" i="1"/>
  <c r="U1226" i="1"/>
  <c r="R10815" i="1"/>
  <c r="U10815" i="1"/>
  <c r="R7393" i="1"/>
  <c r="U7393" i="1"/>
  <c r="R4205" i="1"/>
  <c r="U4205" i="1"/>
  <c r="R4264" i="1"/>
  <c r="U4264" i="1"/>
  <c r="R10978" i="1"/>
  <c r="U10978" i="1"/>
  <c r="R4438" i="1"/>
  <c r="U4438" i="1"/>
  <c r="R2483" i="1"/>
  <c r="U2483" i="1"/>
  <c r="R1408" i="1"/>
  <c r="U1408" i="1"/>
  <c r="R1208" i="1"/>
  <c r="U1208" i="1"/>
  <c r="R9833" i="1"/>
  <c r="U9833" i="1"/>
  <c r="R391" i="1"/>
  <c r="U391" i="1"/>
  <c r="R5088" i="1"/>
  <c r="U5088" i="1"/>
  <c r="R10012" i="1"/>
  <c r="R5595" i="1"/>
  <c r="U5595" i="1"/>
  <c r="R3937" i="1"/>
  <c r="U3937" i="1"/>
  <c r="R2989" i="1"/>
  <c r="U2989" i="1"/>
  <c r="R8922" i="1"/>
  <c r="U8922" i="1"/>
  <c r="R3087" i="1"/>
  <c r="R6371" i="1"/>
  <c r="U6371" i="1"/>
  <c r="R6617" i="1"/>
  <c r="U6617" i="1"/>
  <c r="R6794" i="1"/>
  <c r="U6794" i="1"/>
  <c r="R43" i="1"/>
  <c r="U43" i="1"/>
  <c r="R2767" i="1"/>
  <c r="U2767" i="1"/>
  <c r="R8130" i="1"/>
  <c r="U8130" i="1"/>
  <c r="R426" i="1"/>
  <c r="U426" i="1"/>
  <c r="R7509" i="1"/>
  <c r="U7509" i="1"/>
  <c r="R1140" i="1"/>
  <c r="U1140" i="1"/>
  <c r="R5951" i="1"/>
  <c r="U5951" i="1"/>
  <c r="R9188" i="1"/>
  <c r="U9188" i="1"/>
  <c r="R4970" i="1"/>
  <c r="U4970" i="1"/>
  <c r="R7459" i="1"/>
  <c r="U7459" i="1"/>
  <c r="R5746" i="1"/>
  <c r="U5746" i="1"/>
  <c r="R188" i="1"/>
  <c r="U188" i="1"/>
  <c r="R4281" i="1"/>
  <c r="U4281" i="1"/>
  <c r="R10826" i="1"/>
  <c r="U10826" i="1"/>
  <c r="R6670" i="1"/>
  <c r="U6670" i="1"/>
  <c r="R4651" i="1"/>
  <c r="U4651" i="1"/>
  <c r="R6788" i="1"/>
  <c r="U6788" i="1"/>
  <c r="R7504" i="1"/>
  <c r="U7504" i="1"/>
  <c r="R7132" i="1"/>
  <c r="U7132" i="1"/>
  <c r="R614" i="1"/>
  <c r="U614" i="1"/>
  <c r="R4578" i="1"/>
  <c r="U4578" i="1"/>
  <c r="R5251" i="1"/>
  <c r="U5251" i="1"/>
  <c r="R6699" i="1"/>
  <c r="U6699" i="1"/>
  <c r="R6131" i="1"/>
  <c r="U6131" i="1"/>
  <c r="R6152" i="1"/>
  <c r="U6152" i="1"/>
  <c r="R10280" i="1"/>
  <c r="U10280" i="1"/>
  <c r="R4185" i="1"/>
  <c r="U4185" i="1"/>
  <c r="R7597" i="1"/>
  <c r="U7597" i="1"/>
  <c r="R10790" i="1"/>
  <c r="U10790" i="1"/>
  <c r="R4455" i="1"/>
  <c r="U4455" i="1"/>
  <c r="R3682" i="1"/>
  <c r="U3682" i="1"/>
  <c r="R6692" i="1"/>
  <c r="U6692" i="1"/>
  <c r="R2193" i="1"/>
  <c r="U2193" i="1"/>
  <c r="R5977" i="1"/>
  <c r="U5977" i="1"/>
  <c r="R4689" i="1"/>
  <c r="U4689" i="1"/>
  <c r="R4209" i="1"/>
  <c r="U4209" i="1"/>
  <c r="R5309" i="1"/>
  <c r="U5309" i="1"/>
  <c r="R7796" i="1"/>
  <c r="U7796" i="1"/>
  <c r="R6363" i="1"/>
  <c r="U6363" i="1"/>
  <c r="R11021" i="1"/>
  <c r="U11021" i="1"/>
  <c r="R736" i="1"/>
  <c r="U736" i="1"/>
  <c r="R1970" i="1"/>
  <c r="U1970" i="1"/>
  <c r="R4503" i="1"/>
  <c r="U4503" i="1"/>
  <c r="R9223" i="1"/>
  <c r="U9223" i="1"/>
  <c r="R7694" i="1"/>
  <c r="U7694" i="1"/>
  <c r="R5738" i="1"/>
  <c r="U5738" i="1"/>
  <c r="R3723" i="1"/>
  <c r="U3723" i="1"/>
  <c r="R8467" i="1"/>
  <c r="U8467" i="1"/>
  <c r="R8221" i="1"/>
  <c r="U8221" i="1"/>
  <c r="R6665" i="1"/>
  <c r="U6665" i="1"/>
  <c r="R7856" i="1"/>
  <c r="U7856" i="1"/>
  <c r="R5412" i="1"/>
  <c r="U5412" i="1"/>
  <c r="R4111" i="1"/>
  <c r="U4111" i="1"/>
  <c r="R3172" i="1"/>
  <c r="U3172" i="1"/>
  <c r="R7499" i="1"/>
  <c r="U7499" i="1"/>
  <c r="R8321" i="1"/>
  <c r="U8321" i="1"/>
  <c r="R6036" i="1"/>
  <c r="U6036" i="1"/>
  <c r="R21" i="1"/>
  <c r="U21" i="1"/>
  <c r="R5266" i="1"/>
  <c r="U5266" i="1"/>
  <c r="R9688" i="1"/>
  <c r="U9688" i="1"/>
  <c r="R10545" i="1"/>
  <c r="U10545" i="1"/>
  <c r="R8597" i="1"/>
  <c r="U8597" i="1"/>
  <c r="R2488" i="1"/>
  <c r="U2488" i="1"/>
  <c r="R9197" i="1"/>
  <c r="U9197" i="1"/>
  <c r="R7071" i="1"/>
  <c r="R8718" i="1"/>
  <c r="U8718" i="1"/>
  <c r="R8569" i="1"/>
  <c r="U8569" i="1"/>
  <c r="R4222" i="1"/>
  <c r="U4222" i="1"/>
  <c r="R10720" i="1"/>
  <c r="R941" i="1"/>
  <c r="U941" i="1"/>
  <c r="R5393" i="1"/>
  <c r="U5393" i="1"/>
  <c r="R3010" i="1"/>
  <c r="U3010" i="1"/>
  <c r="R3894" i="1"/>
  <c r="U3894" i="1"/>
  <c r="R4153" i="1"/>
  <c r="U4153" i="1"/>
  <c r="R10859" i="1"/>
  <c r="U10859" i="1"/>
  <c r="R5771" i="1"/>
  <c r="U5771" i="1"/>
  <c r="R6543" i="1"/>
  <c r="U6543" i="1"/>
  <c r="R2347" i="1"/>
  <c r="U2347" i="1"/>
  <c r="R10967" i="1"/>
  <c r="U10967" i="1"/>
  <c r="R723" i="1"/>
  <c r="U723" i="1"/>
  <c r="R3676" i="1"/>
  <c r="U3676" i="1"/>
  <c r="R4025" i="1"/>
  <c r="U4025" i="1"/>
  <c r="R4335" i="1"/>
  <c r="U4335" i="1"/>
  <c r="R954" i="1"/>
  <c r="U954" i="1"/>
  <c r="R3821" i="1"/>
  <c r="U3821" i="1"/>
  <c r="R4339" i="1"/>
  <c r="U4339" i="1"/>
  <c r="R8162" i="1"/>
  <c r="U8162" i="1"/>
  <c r="R2889" i="1"/>
  <c r="U2889" i="1"/>
  <c r="R9046" i="1"/>
  <c r="U9046" i="1"/>
  <c r="R7366" i="1"/>
  <c r="U7366" i="1"/>
  <c r="R2569" i="1"/>
  <c r="U2569" i="1"/>
  <c r="R2568" i="1"/>
  <c r="U2568" i="1"/>
  <c r="R2265" i="1"/>
  <c r="U2265" i="1"/>
  <c r="R2978" i="1"/>
  <c r="U2978" i="1"/>
  <c r="R9355" i="1"/>
  <c r="U9355" i="1"/>
  <c r="R4489" i="1"/>
  <c r="U4489" i="1"/>
  <c r="R2302" i="1"/>
  <c r="U2302" i="1"/>
  <c r="R5807" i="1"/>
  <c r="U5807" i="1"/>
  <c r="R370" i="1"/>
  <c r="U370" i="1"/>
  <c r="R8797" i="1"/>
  <c r="U8797" i="1"/>
  <c r="R3034" i="1"/>
  <c r="U3034" i="1"/>
  <c r="R4863" i="1"/>
  <c r="U4863" i="1"/>
  <c r="R9075" i="1"/>
  <c r="U9075" i="1"/>
  <c r="R2506" i="1"/>
  <c r="U2506" i="1"/>
  <c r="R3336" i="1"/>
  <c r="U3336" i="1"/>
  <c r="R9301" i="1"/>
  <c r="U9301" i="1"/>
  <c r="R9983" i="1"/>
  <c r="U9983" i="1"/>
  <c r="R1108" i="1"/>
  <c r="U1108" i="1"/>
  <c r="R8069" i="1"/>
  <c r="U8069" i="1"/>
  <c r="R255" i="1"/>
  <c r="U255" i="1"/>
  <c r="R888" i="1"/>
  <c r="U888" i="1"/>
  <c r="R8247" i="1"/>
  <c r="U8247" i="1"/>
  <c r="R2250" i="1"/>
  <c r="U2250" i="1"/>
  <c r="R7722" i="1"/>
  <c r="U7722" i="1"/>
  <c r="R4499" i="1"/>
  <c r="U4499" i="1"/>
  <c r="R3844" i="1"/>
  <c r="U3844" i="1"/>
  <c r="R744" i="1"/>
  <c r="U744" i="1"/>
  <c r="R10107" i="1"/>
  <c r="U10107" i="1"/>
  <c r="R3052" i="1"/>
  <c r="U3052" i="1"/>
  <c r="R10270" i="1"/>
  <c r="R7772" i="1"/>
  <c r="U7772" i="1"/>
  <c r="R10640" i="1"/>
  <c r="U10640" i="1"/>
  <c r="R851" i="1"/>
  <c r="U851" i="1"/>
  <c r="R5322" i="1"/>
  <c r="U5322" i="1"/>
  <c r="R6806" i="1"/>
  <c r="U6806" i="1"/>
  <c r="R1416" i="1"/>
  <c r="U1416" i="1"/>
  <c r="R434" i="1"/>
  <c r="U434" i="1"/>
  <c r="R6859" i="1"/>
  <c r="R6372" i="1"/>
  <c r="U6372" i="1"/>
  <c r="R1169" i="1"/>
  <c r="U1169" i="1"/>
  <c r="R6840" i="1"/>
  <c r="U6840" i="1"/>
  <c r="R6988" i="1"/>
  <c r="U6988" i="1"/>
  <c r="R2350" i="1"/>
  <c r="U2350" i="1"/>
  <c r="R9999" i="1"/>
  <c r="U9999" i="1"/>
  <c r="R2038" i="1"/>
  <c r="U2038" i="1"/>
  <c r="R2141" i="1"/>
  <c r="U2141" i="1"/>
  <c r="R9912" i="1"/>
  <c r="U9912" i="1"/>
  <c r="R1482" i="1"/>
  <c r="U1482" i="1"/>
  <c r="R4501" i="1"/>
  <c r="U4501" i="1"/>
  <c r="R95" i="1"/>
  <c r="U95" i="1"/>
  <c r="R10709" i="1"/>
  <c r="U10709" i="1"/>
  <c r="R9741" i="1"/>
  <c r="U9741" i="1"/>
  <c r="R3650" i="1"/>
  <c r="U3650" i="1"/>
  <c r="R7674" i="1"/>
  <c r="U7674" i="1"/>
  <c r="R9609" i="1"/>
  <c r="U9609" i="1"/>
  <c r="R10803" i="1"/>
  <c r="U10803" i="1"/>
  <c r="R8009" i="1"/>
  <c r="U8009" i="1"/>
  <c r="R183" i="1"/>
  <c r="U183" i="1"/>
  <c r="R4021" i="1"/>
  <c r="U4021" i="1"/>
  <c r="R2047" i="1"/>
  <c r="U2047" i="1"/>
  <c r="R10448" i="1"/>
  <c r="U10448" i="1"/>
  <c r="R4775" i="1"/>
  <c r="U4775" i="1"/>
  <c r="R5039" i="1"/>
  <c r="U5039" i="1"/>
  <c r="R1351" i="1"/>
  <c r="U1351" i="1"/>
  <c r="R7268" i="1"/>
  <c r="U7268" i="1"/>
  <c r="R5040" i="1"/>
  <c r="R4994" i="1"/>
  <c r="U4994" i="1"/>
  <c r="R3547" i="1"/>
  <c r="U3547" i="1"/>
  <c r="R7859" i="1"/>
  <c r="U7859" i="1"/>
  <c r="R8647" i="1"/>
  <c r="U8647" i="1"/>
  <c r="R9096" i="1"/>
  <c r="U9096" i="1"/>
  <c r="R3406" i="1"/>
  <c r="U3406" i="1"/>
  <c r="R1392" i="1"/>
  <c r="U1392" i="1"/>
  <c r="R10224" i="1"/>
  <c r="U10224" i="1"/>
  <c r="R9358" i="1"/>
  <c r="U9358" i="1"/>
  <c r="R4895" i="1"/>
  <c r="U4895" i="1"/>
  <c r="R10018" i="1"/>
  <c r="U10018" i="1"/>
  <c r="R3688" i="1"/>
  <c r="R6418" i="1"/>
  <c r="U6418" i="1"/>
  <c r="R10341" i="1"/>
  <c r="U10341" i="1"/>
  <c r="R556" i="1"/>
  <c r="U556" i="1"/>
  <c r="R5935" i="1"/>
  <c r="U5935" i="1"/>
  <c r="R917" i="1"/>
  <c r="U917" i="1"/>
  <c r="R6280" i="1"/>
  <c r="U6280" i="1"/>
  <c r="R4562" i="1"/>
  <c r="U4562" i="1"/>
  <c r="R5137" i="1"/>
  <c r="U5137" i="1"/>
  <c r="R2284" i="1"/>
  <c r="R10891" i="1"/>
  <c r="U10891" i="1"/>
  <c r="R2228" i="1"/>
  <c r="U2228" i="1"/>
  <c r="R9656" i="1"/>
  <c r="U9656" i="1"/>
  <c r="R6653" i="1"/>
  <c r="U6653" i="1"/>
  <c r="R2094" i="1"/>
  <c r="U2094" i="1"/>
  <c r="R1210" i="1"/>
  <c r="U1210" i="1"/>
  <c r="R8110" i="1"/>
  <c r="U8110" i="1"/>
  <c r="R9925" i="1"/>
  <c r="U9925" i="1"/>
  <c r="R8119" i="1"/>
  <c r="U8119" i="1"/>
  <c r="R3456" i="1"/>
  <c r="U3456" i="1"/>
  <c r="R2315" i="1"/>
  <c r="U2315" i="1"/>
  <c r="R2089" i="1"/>
  <c r="U2089" i="1"/>
  <c r="R8362" i="1"/>
  <c r="U8362" i="1"/>
  <c r="R10535" i="1"/>
  <c r="U10535" i="1"/>
  <c r="R10981" i="1"/>
  <c r="U10981" i="1"/>
  <c r="R1403" i="1"/>
  <c r="U1403" i="1"/>
  <c r="R10445" i="1"/>
  <c r="U10445" i="1"/>
  <c r="R4883" i="1"/>
  <c r="U4883" i="1"/>
  <c r="R8374" i="1"/>
  <c r="U8374" i="1"/>
  <c r="R664" i="1"/>
  <c r="U664" i="1"/>
  <c r="R2706" i="1"/>
  <c r="U2706" i="1"/>
  <c r="R4633" i="1"/>
  <c r="U4633" i="1"/>
  <c r="R10529" i="1"/>
  <c r="U10529" i="1"/>
  <c r="R10641" i="1"/>
  <c r="U10641" i="1"/>
  <c r="R8223" i="1"/>
  <c r="U8223" i="1"/>
  <c r="R4597" i="1"/>
  <c r="U4597" i="1"/>
  <c r="R4867" i="1"/>
  <c r="U4867" i="1"/>
  <c r="R6053" i="1"/>
  <c r="U6053" i="1"/>
  <c r="R204" i="1"/>
  <c r="U204" i="1"/>
  <c r="R2549" i="1"/>
  <c r="U2549" i="1"/>
  <c r="R9720" i="1"/>
  <c r="U9720" i="1"/>
  <c r="R9145" i="1"/>
  <c r="U9145" i="1"/>
  <c r="R10598" i="1"/>
  <c r="U10598" i="1"/>
  <c r="R4512" i="1"/>
  <c r="U4512" i="1"/>
  <c r="R8767" i="1"/>
  <c r="U8767" i="1"/>
  <c r="R5594" i="1"/>
  <c r="U5594" i="1"/>
  <c r="R10358" i="1"/>
  <c r="U10358" i="1"/>
  <c r="R1223" i="1"/>
  <c r="U1223" i="1"/>
  <c r="R5942" i="1"/>
  <c r="U5942" i="1"/>
  <c r="R9955" i="1"/>
  <c r="U9955" i="1"/>
  <c r="R1850" i="1"/>
  <c r="U1850" i="1"/>
  <c r="R8216" i="1"/>
  <c r="U8216" i="1"/>
  <c r="R8344" i="1"/>
  <c r="U8344" i="1"/>
  <c r="R6496" i="1"/>
  <c r="U6496" i="1"/>
  <c r="R5871" i="1"/>
  <c r="U5871" i="1"/>
  <c r="R6902" i="1"/>
  <c r="U6902" i="1"/>
  <c r="R8895" i="1"/>
  <c r="U8895" i="1"/>
  <c r="R9991" i="1"/>
  <c r="U9991" i="1"/>
  <c r="R8544" i="1"/>
  <c r="U8544" i="1"/>
  <c r="R1987" i="1"/>
  <c r="U1987" i="1"/>
  <c r="R4929" i="1"/>
  <c r="U4929" i="1"/>
  <c r="R3735" i="1"/>
  <c r="U3735" i="1"/>
  <c r="R9764" i="1"/>
  <c r="U9764" i="1"/>
  <c r="R1763" i="1"/>
  <c r="U1763" i="1"/>
  <c r="R4484" i="1"/>
  <c r="U4484" i="1"/>
  <c r="R8421" i="1"/>
  <c r="U8421" i="1"/>
  <c r="R542" i="1"/>
  <c r="U542" i="1"/>
  <c r="R116" i="1"/>
  <c r="U116" i="1"/>
  <c r="R10450" i="1"/>
  <c r="U10450" i="1"/>
  <c r="R8189" i="1"/>
  <c r="U8189" i="1"/>
  <c r="R2259" i="1"/>
  <c r="U2259" i="1"/>
  <c r="R2462" i="1"/>
  <c r="U2462" i="1"/>
  <c r="R8930" i="1"/>
  <c r="U8930" i="1"/>
  <c r="R9951" i="1"/>
  <c r="U9951" i="1"/>
  <c r="R6282" i="1"/>
  <c r="U6282" i="1"/>
  <c r="R2555" i="1"/>
  <c r="U2555" i="1"/>
  <c r="R385" i="1"/>
  <c r="U385" i="1"/>
  <c r="R3134" i="1"/>
  <c r="U3134" i="1"/>
  <c r="R3708" i="1"/>
  <c r="U3708" i="1"/>
  <c r="R6542" i="1"/>
  <c r="U6542" i="1"/>
  <c r="R8489" i="1"/>
  <c r="R10342" i="1"/>
  <c r="U10342" i="1"/>
  <c r="R8594" i="1"/>
  <c r="U8594" i="1"/>
  <c r="R845" i="1"/>
  <c r="U845" i="1"/>
  <c r="R10370" i="1"/>
  <c r="U10370" i="1"/>
  <c r="R5378" i="1"/>
  <c r="R9213" i="1"/>
  <c r="U9213" i="1"/>
  <c r="R3923" i="1"/>
  <c r="U3923" i="1"/>
  <c r="R2679" i="1"/>
  <c r="U2679" i="1"/>
  <c r="R5041" i="1"/>
  <c r="U5041" i="1"/>
  <c r="R6535" i="1"/>
  <c r="U6535" i="1"/>
  <c r="R3604" i="1"/>
  <c r="U3604" i="1"/>
  <c r="R6246" i="1"/>
  <c r="U6246" i="1"/>
  <c r="R1318" i="1"/>
  <c r="U1318" i="1"/>
  <c r="R1615" i="1"/>
  <c r="U1615" i="1"/>
  <c r="R8775" i="1"/>
  <c r="U8775" i="1"/>
  <c r="R9593" i="1"/>
  <c r="U9593" i="1"/>
  <c r="R3594" i="1"/>
  <c r="U3594" i="1"/>
  <c r="R6948" i="1"/>
  <c r="U6948" i="1"/>
  <c r="R10457" i="1"/>
  <c r="U10457" i="1"/>
  <c r="R10781" i="1"/>
  <c r="R1633" i="1"/>
  <c r="U1633" i="1"/>
  <c r="R2677" i="1"/>
  <c r="U2677" i="1"/>
  <c r="R1303" i="1"/>
  <c r="U1303" i="1"/>
  <c r="R5031" i="1"/>
  <c r="U5031" i="1"/>
  <c r="R9100" i="1"/>
  <c r="U9100" i="1"/>
  <c r="R4996" i="1"/>
  <c r="U4996" i="1"/>
  <c r="R1779" i="1"/>
  <c r="U1779" i="1"/>
  <c r="R8595" i="1"/>
  <c r="U8595" i="1"/>
  <c r="R7314" i="1"/>
  <c r="R6088" i="1"/>
  <c r="U6088" i="1"/>
  <c r="R8885" i="1"/>
  <c r="U8885" i="1"/>
  <c r="R4466" i="1"/>
  <c r="U4466" i="1"/>
  <c r="R8050" i="1"/>
  <c r="U8050" i="1"/>
  <c r="R5176" i="1"/>
  <c r="U5176" i="1"/>
  <c r="R10268" i="1"/>
  <c r="U10268" i="1"/>
  <c r="R8679" i="1"/>
  <c r="U8679" i="1"/>
  <c r="R8837" i="1"/>
  <c r="U8837" i="1"/>
  <c r="R5169" i="1"/>
  <c r="U5169" i="1"/>
  <c r="R9574" i="1"/>
  <c r="U9574" i="1"/>
  <c r="R9530" i="1"/>
  <c r="U9530" i="1"/>
  <c r="R4817" i="1"/>
  <c r="U4817" i="1"/>
  <c r="R10490" i="1"/>
  <c r="U10490" i="1"/>
  <c r="R7407" i="1"/>
  <c r="U7407" i="1"/>
  <c r="R8285" i="1"/>
  <c r="U8285" i="1"/>
  <c r="R11002" i="1"/>
  <c r="R11013" i="1"/>
  <c r="U11013" i="1"/>
  <c r="R5455" i="1"/>
  <c r="U5455" i="1"/>
  <c r="R9446" i="1"/>
  <c r="U9446" i="1"/>
  <c r="R6517" i="1"/>
  <c r="U6517" i="1"/>
  <c r="R527" i="1"/>
  <c r="U527" i="1"/>
  <c r="R4043" i="1"/>
  <c r="U4043" i="1"/>
  <c r="R6459" i="1"/>
  <c r="U6459" i="1"/>
  <c r="R437" i="1"/>
  <c r="U437" i="1"/>
  <c r="R3292" i="1"/>
  <c r="U3292" i="1"/>
  <c r="R7024" i="1"/>
  <c r="U7024" i="1"/>
  <c r="R8128" i="1"/>
  <c r="U8128" i="1"/>
  <c r="R5629" i="1"/>
  <c r="U5629" i="1"/>
  <c r="R10929" i="1"/>
  <c r="U10929" i="1"/>
  <c r="R1576" i="1"/>
  <c r="U1576" i="1"/>
  <c r="R7946" i="1"/>
  <c r="U7946" i="1"/>
  <c r="R5775" i="1"/>
  <c r="U5775" i="1"/>
  <c r="R7841" i="1"/>
  <c r="U7841" i="1"/>
  <c r="R2355" i="1"/>
  <c r="U2355" i="1"/>
  <c r="R10911" i="1"/>
  <c r="U10911" i="1"/>
  <c r="R2866" i="1"/>
  <c r="U2866" i="1"/>
  <c r="R7923" i="1"/>
  <c r="U7923" i="1"/>
  <c r="R9935" i="1"/>
  <c r="U9935" i="1"/>
  <c r="R4337" i="1"/>
  <c r="U4337" i="1"/>
  <c r="R5657" i="1"/>
  <c r="U5657" i="1"/>
  <c r="R3777" i="1"/>
  <c r="U3777" i="1"/>
  <c r="R9389" i="1"/>
  <c r="U9389" i="1"/>
  <c r="R1441" i="1"/>
  <c r="U1441" i="1"/>
  <c r="R5038" i="1"/>
  <c r="U5038" i="1"/>
  <c r="R10560" i="1"/>
  <c r="U10560" i="1"/>
  <c r="R4309" i="1"/>
  <c r="U4309" i="1"/>
  <c r="R4131" i="1"/>
  <c r="U4131" i="1"/>
  <c r="R9236" i="1"/>
  <c r="U9236" i="1"/>
  <c r="R6778" i="1"/>
  <c r="U6778" i="1"/>
  <c r="R11036" i="1"/>
  <c r="U11036" i="1"/>
  <c r="R8649" i="1"/>
  <c r="U8649" i="1"/>
  <c r="R3324" i="1"/>
  <c r="U3324" i="1"/>
  <c r="R8250" i="1"/>
  <c r="U8250" i="1"/>
  <c r="R5032" i="1"/>
  <c r="U5032" i="1"/>
  <c r="R6686" i="1"/>
  <c r="U6686" i="1"/>
  <c r="R5743" i="1"/>
  <c r="R5804" i="1"/>
  <c r="U5804" i="1"/>
  <c r="R8841" i="1"/>
  <c r="U8841" i="1"/>
  <c r="R6065" i="1"/>
  <c r="U6065" i="1"/>
  <c r="R1798" i="1"/>
  <c r="U1798" i="1"/>
  <c r="R8078" i="1"/>
  <c r="U8078" i="1"/>
  <c r="R2995" i="1"/>
  <c r="U2995" i="1"/>
  <c r="R10444" i="1"/>
  <c r="U10444" i="1"/>
  <c r="R1011" i="1"/>
  <c r="U1011" i="1"/>
  <c r="R7404" i="1"/>
  <c r="U7404" i="1"/>
  <c r="R5947" i="1"/>
  <c r="U5947" i="1"/>
  <c r="R6218" i="1"/>
  <c r="U6218" i="1"/>
  <c r="R1602" i="1"/>
  <c r="U1602" i="1"/>
  <c r="R9006" i="1"/>
  <c r="U9006" i="1"/>
  <c r="R9862" i="1"/>
  <c r="U9862" i="1"/>
  <c r="R4758" i="1"/>
  <c r="R6468" i="1"/>
  <c r="U6468" i="1"/>
  <c r="R9090" i="1"/>
  <c r="U9090" i="1"/>
  <c r="R110" i="1"/>
  <c r="U110" i="1"/>
  <c r="R5132" i="1"/>
  <c r="U5132" i="1"/>
  <c r="R4893" i="1"/>
  <c r="U4893" i="1"/>
  <c r="R2747" i="1"/>
  <c r="U2747" i="1"/>
  <c r="R6298" i="1"/>
  <c r="U6298" i="1"/>
  <c r="R3312" i="1"/>
  <c r="U3312" i="1"/>
  <c r="R6961" i="1"/>
  <c r="U6961" i="1"/>
  <c r="R5475" i="1"/>
  <c r="U5475" i="1"/>
  <c r="R6579" i="1"/>
  <c r="U6579" i="1"/>
  <c r="R648" i="1"/>
  <c r="R3943" i="1"/>
  <c r="U3943" i="1"/>
  <c r="R1281" i="1"/>
  <c r="U1281" i="1"/>
  <c r="R7931" i="1"/>
  <c r="U7931" i="1"/>
  <c r="R1349" i="1"/>
  <c r="U1349" i="1"/>
  <c r="R10184" i="1"/>
  <c r="U10184" i="1"/>
  <c r="R10953" i="1"/>
  <c r="U10953" i="1"/>
  <c r="R7659" i="1"/>
  <c r="U7659" i="1"/>
  <c r="R10950" i="1"/>
  <c r="U10950" i="1"/>
  <c r="R10698" i="1"/>
  <c r="R2994" i="1"/>
  <c r="U2994" i="1"/>
  <c r="R5430" i="1"/>
  <c r="U5430" i="1"/>
  <c r="R4042" i="1"/>
  <c r="U4042" i="1"/>
  <c r="R6588" i="1"/>
  <c r="U6588" i="1"/>
  <c r="R5483" i="1"/>
  <c r="U5483" i="1"/>
  <c r="R2702" i="1"/>
  <c r="U2702" i="1"/>
  <c r="R5252" i="1"/>
  <c r="U5252" i="1"/>
  <c r="R7617" i="1"/>
  <c r="U7617" i="1"/>
  <c r="R6874" i="1"/>
  <c r="U6874" i="1"/>
  <c r="R4004" i="1"/>
  <c r="U4004" i="1"/>
  <c r="R403" i="1"/>
  <c r="U403" i="1"/>
  <c r="R6020" i="1"/>
  <c r="U6020" i="1"/>
  <c r="R7065" i="1"/>
  <c r="U7065" i="1"/>
  <c r="R3905" i="1"/>
  <c r="U3905" i="1"/>
  <c r="R2131" i="1"/>
  <c r="U2131" i="1"/>
  <c r="R8620" i="1"/>
  <c r="U8620" i="1"/>
  <c r="R7309" i="1"/>
  <c r="U7309" i="1"/>
  <c r="R3607" i="1"/>
  <c r="U3607" i="1"/>
  <c r="R1224" i="1"/>
  <c r="U1224" i="1"/>
  <c r="R1385" i="1"/>
  <c r="U1385" i="1"/>
  <c r="R10147" i="1"/>
  <c r="U10147" i="1"/>
  <c r="R3864" i="1"/>
  <c r="U3864" i="1"/>
  <c r="R11015" i="1"/>
  <c r="U11015" i="1"/>
  <c r="R1155" i="1"/>
  <c r="U1155" i="1"/>
  <c r="R5930" i="1"/>
  <c r="U5930" i="1"/>
  <c r="R7" i="1"/>
  <c r="U7" i="1"/>
  <c r="R3206" i="1"/>
  <c r="U3206" i="1"/>
  <c r="R7444" i="1"/>
  <c r="U7444" i="1"/>
  <c r="R10079" i="1"/>
  <c r="U10079" i="1"/>
  <c r="R3994" i="1"/>
  <c r="U3994" i="1"/>
  <c r="R3754" i="1"/>
  <c r="U3754" i="1"/>
  <c r="R1462" i="1"/>
  <c r="U1462" i="1"/>
  <c r="R593" i="1"/>
  <c r="U593" i="1"/>
  <c r="R5834" i="1"/>
  <c r="U5834" i="1"/>
  <c r="R7967" i="1"/>
  <c r="U7967" i="1"/>
  <c r="R4387" i="1"/>
  <c r="R4621" i="1"/>
  <c r="U4621" i="1"/>
  <c r="R10191" i="1"/>
  <c r="U10191" i="1"/>
  <c r="R4486" i="1"/>
  <c r="U4486" i="1"/>
  <c r="R739" i="1"/>
  <c r="U739" i="1"/>
  <c r="R7011" i="1"/>
  <c r="U7011" i="1"/>
  <c r="R10039" i="1"/>
  <c r="U10039" i="1"/>
  <c r="R9097" i="1"/>
  <c r="U9097" i="1"/>
  <c r="R5220" i="1"/>
  <c r="U5220" i="1"/>
  <c r="R5606" i="1"/>
  <c r="U5606" i="1"/>
  <c r="R9563" i="1"/>
  <c r="U9563" i="1"/>
  <c r="R1300" i="1"/>
  <c r="U1300" i="1"/>
  <c r="R3148" i="1"/>
  <c r="U3148" i="1"/>
  <c r="R629" i="1"/>
  <c r="U629" i="1"/>
  <c r="R9801" i="1"/>
  <c r="U9801" i="1"/>
  <c r="R2858" i="1"/>
  <c r="U2858" i="1"/>
  <c r="R3345" i="1"/>
  <c r="R6926" i="1"/>
  <c r="U6926" i="1"/>
  <c r="R1354" i="1"/>
  <c r="U1354" i="1"/>
  <c r="R5559" i="1"/>
  <c r="U5559" i="1"/>
  <c r="R7048" i="1"/>
  <c r="U7048" i="1"/>
  <c r="R1171" i="1"/>
  <c r="U1171" i="1"/>
  <c r="R1503" i="1"/>
  <c r="U1503" i="1"/>
  <c r="R2808" i="1"/>
  <c r="U2808" i="1"/>
  <c r="R1159" i="1"/>
  <c r="U1159" i="1"/>
  <c r="R386" i="1"/>
  <c r="U386" i="1"/>
  <c r="R9873" i="1"/>
  <c r="U9873" i="1"/>
  <c r="R4091" i="1"/>
  <c r="U4091" i="1"/>
  <c r="R6957" i="1"/>
  <c r="U6957" i="1"/>
  <c r="R5162" i="1"/>
  <c r="U5162" i="1"/>
  <c r="R6103" i="1"/>
  <c r="U6103" i="1"/>
  <c r="R8766" i="1"/>
  <c r="U8766" i="1"/>
  <c r="R6344" i="1"/>
  <c r="U6344" i="1"/>
  <c r="R10800" i="1"/>
  <c r="U10800" i="1"/>
  <c r="R7367" i="1"/>
  <c r="U7367" i="1"/>
  <c r="R654" i="1"/>
  <c r="U654" i="1"/>
  <c r="R1601" i="1"/>
  <c r="U1601" i="1"/>
  <c r="R598" i="1"/>
  <c r="U598" i="1"/>
  <c r="R3620" i="1"/>
  <c r="U3620" i="1"/>
  <c r="R1710" i="1"/>
  <c r="U1710" i="1"/>
  <c r="R5981" i="1"/>
  <c r="U5981" i="1"/>
  <c r="R10540" i="1"/>
  <c r="U10540" i="1"/>
  <c r="R5886" i="1"/>
  <c r="U5886" i="1"/>
  <c r="R3817" i="1"/>
  <c r="U3817" i="1"/>
  <c r="R5974" i="1"/>
  <c r="U5974" i="1"/>
  <c r="R8206" i="1"/>
  <c r="U8206" i="1"/>
  <c r="R8847" i="1"/>
  <c r="U8847" i="1"/>
  <c r="R1106" i="1"/>
  <c r="U1106" i="1"/>
  <c r="R6525" i="1"/>
  <c r="U6525" i="1"/>
  <c r="R6752" i="1"/>
  <c r="U6752" i="1"/>
  <c r="R6479" i="1"/>
  <c r="U6479" i="1"/>
  <c r="R10635" i="1"/>
  <c r="U10635" i="1"/>
  <c r="R10273" i="1"/>
  <c r="U10273" i="1"/>
  <c r="R5202" i="1"/>
  <c r="U5202" i="1"/>
  <c r="R835" i="1"/>
  <c r="U835" i="1"/>
  <c r="R3367" i="1"/>
  <c r="U3367" i="1"/>
  <c r="R3871" i="1"/>
  <c r="R9029" i="1"/>
  <c r="U9029" i="1"/>
  <c r="R4278" i="1"/>
  <c r="U4278" i="1"/>
  <c r="R7619" i="1"/>
  <c r="U7619" i="1"/>
  <c r="R7551" i="1"/>
  <c r="U7551" i="1"/>
  <c r="R6413" i="1"/>
  <c r="U6413" i="1"/>
  <c r="R498" i="1"/>
  <c r="U498" i="1"/>
  <c r="R8737" i="1"/>
  <c r="U8737" i="1"/>
  <c r="R9280" i="1"/>
  <c r="U9280" i="1"/>
  <c r="R1851" i="1"/>
  <c r="U1851" i="1"/>
  <c r="R2653" i="1"/>
  <c r="U2653" i="1"/>
  <c r="R7185" i="1"/>
  <c r="U7185" i="1"/>
  <c r="R10918" i="1"/>
  <c r="U10918" i="1"/>
  <c r="R3551" i="1"/>
  <c r="U3551" i="1"/>
  <c r="R9613" i="1"/>
  <c r="U9613" i="1"/>
  <c r="R8091" i="1"/>
  <c r="R9591" i="1"/>
  <c r="U9591" i="1"/>
  <c r="R6181" i="1"/>
  <c r="U6181" i="1"/>
  <c r="R10199" i="1"/>
  <c r="U10199" i="1"/>
  <c r="R2221" i="1"/>
  <c r="U2221" i="1"/>
  <c r="R123" i="1"/>
  <c r="U123" i="1"/>
  <c r="R7447" i="1"/>
  <c r="U7447" i="1"/>
  <c r="R8186" i="1"/>
  <c r="U8186" i="1"/>
  <c r="R8063" i="1"/>
  <c r="U8063" i="1"/>
  <c r="R6896" i="1"/>
  <c r="U6896" i="1"/>
  <c r="R313" i="1"/>
  <c r="U313" i="1"/>
  <c r="R5414" i="1"/>
  <c r="U5414" i="1"/>
  <c r="R8300" i="1"/>
  <c r="R6244" i="1"/>
  <c r="U6244" i="1"/>
  <c r="R7492" i="1"/>
  <c r="U7492" i="1"/>
  <c r="R5844" i="1"/>
  <c r="U5844" i="1"/>
  <c r="R10556" i="1"/>
  <c r="U10556" i="1"/>
  <c r="R298" i="1"/>
  <c r="U298" i="1"/>
  <c r="R10922" i="1"/>
  <c r="U10922" i="1"/>
  <c r="R9424" i="1"/>
  <c r="U9424" i="1"/>
  <c r="R6234" i="1"/>
  <c r="U6234" i="1"/>
  <c r="R3883" i="1"/>
  <c r="R6254" i="1"/>
  <c r="U6254" i="1"/>
  <c r="R4480" i="1"/>
  <c r="U4480" i="1"/>
  <c r="R2502" i="1"/>
  <c r="U2502" i="1"/>
  <c r="R4442" i="1"/>
  <c r="U4442" i="1"/>
  <c r="R9927" i="1"/>
  <c r="U9927" i="1"/>
  <c r="R9571" i="1"/>
  <c r="U9571" i="1"/>
  <c r="R6914" i="1"/>
  <c r="U6914" i="1"/>
  <c r="R7830" i="1"/>
  <c r="U7830" i="1"/>
  <c r="R8983" i="1"/>
  <c r="U8983" i="1"/>
  <c r="R8613" i="1"/>
  <c r="U8613" i="1"/>
  <c r="R5820" i="1"/>
  <c r="U5820" i="1"/>
  <c r="R10337" i="1"/>
  <c r="U10337" i="1"/>
  <c r="R2285" i="1"/>
  <c r="U2285" i="1"/>
  <c r="R2214" i="1"/>
  <c r="U2214" i="1"/>
  <c r="R1685" i="1"/>
  <c r="U1685" i="1"/>
  <c r="R4923" i="1"/>
  <c r="U4923" i="1"/>
  <c r="R8628" i="1"/>
  <c r="U8628" i="1"/>
  <c r="R3637" i="1"/>
  <c r="U3637" i="1"/>
  <c r="R5581" i="1"/>
  <c r="U5581" i="1"/>
  <c r="R4226" i="1"/>
  <c r="U4226" i="1"/>
  <c r="R3728" i="1"/>
  <c r="U3728" i="1"/>
  <c r="R9192" i="1"/>
  <c r="U9192" i="1"/>
  <c r="R7177" i="1"/>
  <c r="U7177" i="1"/>
  <c r="R6357" i="1"/>
  <c r="U6357" i="1"/>
  <c r="R9507" i="1"/>
  <c r="U9507" i="1"/>
  <c r="R3068" i="1"/>
  <c r="U3068" i="1"/>
  <c r="R10552" i="1"/>
  <c r="R4833" i="1"/>
  <c r="U4833" i="1"/>
  <c r="R10649" i="1"/>
  <c r="U10649" i="1"/>
  <c r="R4505" i="1"/>
  <c r="U4505" i="1"/>
  <c r="R946" i="1"/>
  <c r="U946" i="1"/>
  <c r="R1322" i="1"/>
  <c r="U1322" i="1"/>
  <c r="R2039" i="1"/>
  <c r="U2039" i="1"/>
  <c r="R8949" i="1"/>
  <c r="U8949" i="1"/>
  <c r="R7611" i="1"/>
  <c r="U7611" i="1"/>
  <c r="R3072" i="1"/>
  <c r="U3072" i="1"/>
  <c r="R9785" i="1"/>
  <c r="U9785" i="1"/>
  <c r="R6182" i="1"/>
  <c r="U6182" i="1"/>
  <c r="R4896" i="1"/>
  <c r="U4896" i="1"/>
  <c r="R5574" i="1"/>
  <c r="U5574" i="1"/>
  <c r="R5276" i="1"/>
  <c r="U5276" i="1"/>
  <c r="R423" i="1"/>
  <c r="U423" i="1"/>
  <c r="R5900" i="1"/>
  <c r="U5900" i="1"/>
  <c r="R7033" i="1"/>
  <c r="R4516" i="1"/>
  <c r="U4516" i="1"/>
  <c r="R9484" i="1"/>
  <c r="U9484" i="1"/>
  <c r="R9772" i="1"/>
  <c r="U9772" i="1"/>
  <c r="R3419" i="1"/>
  <c r="U3419" i="1"/>
  <c r="R1974" i="1"/>
  <c r="U1974" i="1"/>
  <c r="R2813" i="1"/>
  <c r="U2813" i="1"/>
  <c r="R968" i="1"/>
  <c r="U968" i="1"/>
  <c r="R1231" i="1"/>
  <c r="U1231" i="1"/>
  <c r="R2505" i="1"/>
  <c r="U2505" i="1"/>
  <c r="R9941" i="1"/>
  <c r="U9941" i="1"/>
  <c r="R4860" i="1"/>
  <c r="U4860" i="1"/>
  <c r="R8788" i="1"/>
  <c r="U8788" i="1"/>
  <c r="R6347" i="1"/>
  <c r="U6347" i="1"/>
  <c r="R8646" i="1"/>
  <c r="U8646" i="1"/>
  <c r="R10201" i="1"/>
  <c r="U10201" i="1"/>
  <c r="R4244" i="1"/>
  <c r="U4244" i="1"/>
  <c r="R7018" i="1"/>
  <c r="U7018" i="1"/>
  <c r="R1600" i="1"/>
  <c r="U1600" i="1"/>
  <c r="R6457" i="1"/>
  <c r="U6457" i="1"/>
  <c r="R6760" i="1"/>
  <c r="U6760" i="1"/>
  <c r="R5371" i="1"/>
  <c r="U5371" i="1"/>
  <c r="R10392" i="1"/>
  <c r="U10392" i="1"/>
  <c r="R8065" i="1"/>
  <c r="U8065" i="1"/>
  <c r="R9960" i="1"/>
  <c r="U9960" i="1"/>
  <c r="R1489" i="1"/>
  <c r="U1489" i="1"/>
  <c r="R235" i="1"/>
  <c r="U235" i="1"/>
  <c r="R1469" i="1"/>
  <c r="U1469" i="1"/>
  <c r="R7747" i="1"/>
  <c r="U7747" i="1"/>
  <c r="R5159" i="1"/>
  <c r="U5159" i="1"/>
  <c r="R1064" i="1"/>
  <c r="U1064" i="1"/>
  <c r="R5686" i="1"/>
  <c r="U5686" i="1"/>
  <c r="R7154" i="1"/>
  <c r="U7154" i="1"/>
  <c r="R7170" i="1"/>
  <c r="U7170" i="1"/>
  <c r="R5611" i="1"/>
  <c r="U5611" i="1"/>
  <c r="R1616" i="1"/>
  <c r="U1616" i="1"/>
  <c r="R3385" i="1"/>
  <c r="R6099" i="1"/>
  <c r="U6099" i="1"/>
  <c r="R3225" i="1"/>
  <c r="U3225" i="1"/>
  <c r="R6299" i="1"/>
  <c r="U6299" i="1"/>
  <c r="R7343" i="1"/>
  <c r="U7343" i="1"/>
  <c r="R590" i="1"/>
  <c r="U590" i="1"/>
  <c r="R7800" i="1"/>
  <c r="U7800" i="1"/>
  <c r="R3940" i="1"/>
  <c r="U3940" i="1"/>
  <c r="R9856" i="1"/>
  <c r="U9856" i="1"/>
  <c r="R4872" i="1"/>
  <c r="U4872" i="1"/>
  <c r="R7073" i="1"/>
  <c r="U7073" i="1"/>
  <c r="R9159" i="1"/>
  <c r="U9159" i="1"/>
  <c r="R3561" i="1"/>
  <c r="U3561" i="1"/>
  <c r="R4556" i="1"/>
  <c r="U4556" i="1"/>
  <c r="R11004" i="1"/>
  <c r="U11004" i="1"/>
  <c r="R9476" i="1"/>
  <c r="R8740" i="1"/>
  <c r="U8740" i="1"/>
  <c r="R2877" i="1"/>
  <c r="U2877" i="1"/>
  <c r="R9121" i="1"/>
  <c r="U9121" i="1"/>
  <c r="R2623" i="1"/>
  <c r="U2623" i="1"/>
  <c r="R4850" i="1"/>
  <c r="U4850" i="1"/>
  <c r="R8126" i="1"/>
  <c r="U8126" i="1"/>
  <c r="R3282" i="1"/>
  <c r="U3282" i="1"/>
  <c r="R5328" i="1"/>
  <c r="U5328" i="1"/>
  <c r="R2738" i="1"/>
  <c r="U2738" i="1"/>
  <c r="R10436" i="1"/>
  <c r="U10436" i="1"/>
  <c r="R5914" i="1"/>
  <c r="U5914" i="1"/>
  <c r="R9206" i="1"/>
  <c r="U9206" i="1"/>
  <c r="R4733" i="1"/>
  <c r="U4733" i="1"/>
  <c r="R6556" i="1"/>
  <c r="U6556" i="1"/>
  <c r="R1899" i="1"/>
  <c r="U1899" i="1"/>
  <c r="R2639" i="1"/>
  <c r="U2639" i="1"/>
  <c r="R5484" i="1"/>
  <c r="U5484" i="1"/>
  <c r="R3924" i="1"/>
  <c r="U3924" i="1"/>
  <c r="R10334" i="1"/>
  <c r="U10334" i="1"/>
  <c r="R7810" i="1"/>
  <c r="U7810" i="1"/>
  <c r="R3430" i="1"/>
  <c r="U3430" i="1"/>
  <c r="R8187" i="1"/>
  <c r="U8187" i="1"/>
  <c r="R10568" i="1"/>
  <c r="U10568" i="1"/>
  <c r="R8897" i="1"/>
  <c r="U8897" i="1"/>
  <c r="R3889" i="1"/>
  <c r="U3889" i="1"/>
  <c r="R2840" i="1"/>
  <c r="U2840" i="1"/>
  <c r="R8438" i="1"/>
  <c r="U8438" i="1"/>
  <c r="R347" i="1"/>
  <c r="U347" i="1"/>
  <c r="R4593" i="1"/>
  <c r="U4593" i="1"/>
  <c r="R9651" i="1"/>
  <c r="U9651" i="1"/>
  <c r="R4331" i="1"/>
  <c r="U4331" i="1"/>
  <c r="R9878" i="1"/>
  <c r="R6129" i="1"/>
  <c r="U6129" i="1"/>
  <c r="R8094" i="1"/>
  <c r="U8094" i="1"/>
  <c r="R1571" i="1"/>
  <c r="U1571" i="1"/>
  <c r="R9518" i="1"/>
  <c r="U9518" i="1"/>
  <c r="R11076" i="1"/>
  <c r="U11076" i="1"/>
  <c r="R3250" i="1"/>
  <c r="U3250" i="1"/>
  <c r="R2949" i="1"/>
  <c r="U2949" i="1"/>
  <c r="R3983" i="1"/>
  <c r="R6318" i="1"/>
  <c r="U6318" i="1"/>
  <c r="R1302" i="1"/>
  <c r="U1302" i="1"/>
  <c r="R8823" i="1"/>
  <c r="U8823" i="1"/>
  <c r="R2380" i="1"/>
  <c r="U2380" i="1"/>
  <c r="R3854" i="1"/>
  <c r="U3854" i="1"/>
  <c r="R218" i="1"/>
  <c r="U218" i="1"/>
  <c r="R477" i="1"/>
  <c r="U477" i="1"/>
  <c r="R9971" i="1"/>
  <c r="R5353" i="1"/>
  <c r="U5353" i="1"/>
  <c r="R1457" i="1"/>
  <c r="U1457" i="1"/>
  <c r="R9685" i="1"/>
  <c r="U9685" i="1"/>
  <c r="R1622" i="1"/>
  <c r="U1622" i="1"/>
  <c r="R9630" i="1"/>
  <c r="U9630" i="1"/>
  <c r="R7490" i="1"/>
  <c r="U7490" i="1"/>
  <c r="R5561" i="1"/>
  <c r="U5561" i="1"/>
  <c r="R2669" i="1"/>
  <c r="U2669" i="1"/>
  <c r="R10338" i="1"/>
  <c r="U10338" i="1"/>
  <c r="R7835" i="1"/>
  <c r="U7835" i="1"/>
  <c r="R4283" i="1"/>
  <c r="U4283" i="1"/>
  <c r="R7363" i="1"/>
  <c r="U7363" i="1"/>
  <c r="R6566" i="1"/>
  <c r="R4419" i="1"/>
  <c r="U4419" i="1"/>
  <c r="R4437" i="1"/>
  <c r="U4437" i="1"/>
  <c r="R2809" i="1"/>
  <c r="R3720" i="1"/>
  <c r="U3720" i="1"/>
  <c r="R1222" i="1"/>
  <c r="U1222" i="1"/>
  <c r="R8395" i="1"/>
  <c r="U8395" i="1"/>
  <c r="R3188" i="1"/>
  <c r="U3188" i="1"/>
  <c r="R5460" i="1"/>
  <c r="U5460" i="1"/>
  <c r="R6780" i="1"/>
  <c r="U6780" i="1"/>
  <c r="R2114" i="1"/>
  <c r="U2114" i="1"/>
  <c r="R10307" i="1"/>
  <c r="U10307" i="1"/>
  <c r="R4497" i="1"/>
  <c r="U4497" i="1"/>
  <c r="R3092" i="1"/>
  <c r="U3092" i="1"/>
  <c r="R4368" i="1"/>
  <c r="U4368" i="1"/>
  <c r="R10704" i="1"/>
  <c r="U10704" i="1"/>
  <c r="R9728" i="1"/>
  <c r="U9728" i="1"/>
  <c r="R1559" i="1"/>
  <c r="U1559" i="1"/>
  <c r="R10603" i="1"/>
  <c r="U10603" i="1"/>
  <c r="R8493" i="1"/>
  <c r="U8493" i="1"/>
  <c r="R9289" i="1"/>
  <c r="U9289" i="1"/>
  <c r="R8181" i="1"/>
  <c r="U8181" i="1"/>
  <c r="R4731" i="1"/>
  <c r="U4731" i="1"/>
  <c r="R9930" i="1"/>
  <c r="U9930" i="1"/>
  <c r="R1812" i="1"/>
  <c r="U1812" i="1"/>
  <c r="R8229" i="1"/>
  <c r="U8229" i="1"/>
  <c r="R1377" i="1"/>
  <c r="U1377" i="1"/>
  <c r="R10938" i="1"/>
  <c r="U10938" i="1"/>
  <c r="R9138" i="1"/>
  <c r="U9138" i="1"/>
  <c r="R3359" i="1"/>
  <c r="U3359" i="1"/>
  <c r="R8506" i="1"/>
  <c r="U8506" i="1"/>
  <c r="R5282" i="1"/>
  <c r="U5282" i="1"/>
  <c r="R4901" i="1"/>
  <c r="U4901" i="1"/>
  <c r="R10677" i="1"/>
  <c r="U10677" i="1"/>
  <c r="R10543" i="1"/>
  <c r="U10543" i="1"/>
  <c r="R1677" i="1"/>
  <c r="U1677" i="1"/>
  <c r="R10393" i="1"/>
  <c r="U10393" i="1"/>
  <c r="R9338" i="1"/>
  <c r="U9338" i="1"/>
  <c r="R6128" i="1"/>
  <c r="U6128" i="1"/>
  <c r="R4636" i="1"/>
  <c r="U4636" i="1"/>
  <c r="R9297" i="1"/>
  <c r="U9297" i="1"/>
  <c r="R7059" i="1"/>
  <c r="U7059" i="1"/>
  <c r="R9602" i="1"/>
  <c r="U9602" i="1"/>
  <c r="R8669" i="1"/>
  <c r="R4567" i="1"/>
  <c r="U4567" i="1"/>
  <c r="R6513" i="1"/>
  <c r="U6513" i="1"/>
  <c r="R778" i="1"/>
  <c r="U778" i="1"/>
  <c r="R8142" i="1"/>
  <c r="U8142" i="1"/>
  <c r="R855" i="1"/>
  <c r="R3707" i="1"/>
  <c r="U3707" i="1"/>
  <c r="R10404" i="1"/>
  <c r="U10404" i="1"/>
  <c r="R10269" i="1"/>
  <c r="U10269" i="1"/>
  <c r="R4531" i="1"/>
  <c r="U4531" i="1"/>
  <c r="R4749" i="1"/>
  <c r="U4749" i="1"/>
  <c r="R35" i="1"/>
  <c r="U35" i="1"/>
  <c r="R1524" i="1"/>
  <c r="U1524" i="1"/>
  <c r="R4239" i="1"/>
  <c r="U4239" i="1"/>
  <c r="R5885" i="1"/>
  <c r="U5885" i="1"/>
  <c r="R9068" i="1"/>
  <c r="U9068" i="1"/>
  <c r="R3221" i="1"/>
  <c r="U3221" i="1"/>
  <c r="R4968" i="1"/>
  <c r="U4968" i="1"/>
  <c r="R10694" i="1"/>
  <c r="U10694" i="1"/>
  <c r="R2539" i="1"/>
  <c r="U2539" i="1"/>
  <c r="R4553" i="1"/>
  <c r="R3291" i="1"/>
  <c r="R8158" i="1"/>
  <c r="U8158" i="1"/>
  <c r="R8953" i="1"/>
  <c r="U8953" i="1"/>
  <c r="R7202" i="1"/>
  <c r="U7202" i="1"/>
  <c r="R8490" i="1"/>
  <c r="U8490" i="1"/>
  <c r="R10480" i="1"/>
  <c r="U10480" i="1"/>
  <c r="R9511" i="1"/>
  <c r="U9511" i="1"/>
  <c r="R9553" i="1"/>
  <c r="U9553" i="1"/>
  <c r="R6034" i="1"/>
  <c r="R8833" i="1"/>
  <c r="U8833" i="1"/>
  <c r="R10748" i="1"/>
  <c r="U10748" i="1"/>
  <c r="R6348" i="1"/>
  <c r="U6348" i="1"/>
  <c r="R9458" i="1"/>
  <c r="U9458" i="1"/>
  <c r="R9562" i="1"/>
  <c r="U9562" i="1"/>
  <c r="R10190" i="1"/>
  <c r="U10190" i="1"/>
  <c r="R10740" i="1"/>
  <c r="U10740" i="1"/>
  <c r="R10242" i="1"/>
  <c r="U10242" i="1"/>
  <c r="R2055" i="1"/>
  <c r="U2055" i="1"/>
  <c r="R4890" i="1"/>
  <c r="U4890" i="1"/>
  <c r="R575" i="1"/>
  <c r="U575" i="1"/>
  <c r="R2237" i="1"/>
  <c r="U2237" i="1"/>
  <c r="R6864" i="1"/>
  <c r="U6864" i="1"/>
  <c r="R5678" i="1"/>
  <c r="U5678" i="1"/>
  <c r="R2439" i="1"/>
  <c r="U2439" i="1"/>
  <c r="R5337" i="1"/>
  <c r="U5337" i="1"/>
  <c r="R1317" i="1"/>
  <c r="U1317" i="1"/>
  <c r="R8625" i="1"/>
  <c r="U8625" i="1"/>
  <c r="R4832" i="1"/>
  <c r="U4832" i="1"/>
  <c r="R3624" i="1"/>
  <c r="U3624" i="1"/>
  <c r="R4010" i="1"/>
  <c r="U4010" i="1"/>
  <c r="R1447" i="1"/>
  <c r="U1447" i="1"/>
  <c r="R4608" i="1"/>
  <c r="U4608" i="1"/>
  <c r="R897" i="1"/>
  <c r="U897" i="1"/>
  <c r="R7812" i="1"/>
  <c r="U7812" i="1"/>
  <c r="R1771" i="1"/>
  <c r="U1771" i="1"/>
  <c r="R2696" i="1"/>
  <c r="U2696" i="1"/>
  <c r="R5291" i="1"/>
  <c r="U5291" i="1"/>
  <c r="R732" i="1"/>
  <c r="U732" i="1"/>
  <c r="R10920" i="1"/>
  <c r="U10920" i="1"/>
  <c r="R9884" i="1"/>
  <c r="U9884" i="1"/>
  <c r="R4963" i="1"/>
  <c r="U4963" i="1"/>
  <c r="R10776" i="1"/>
  <c r="U10776" i="1"/>
  <c r="R2367" i="1"/>
  <c r="U2367" i="1"/>
  <c r="R8626" i="1"/>
  <c r="U8626" i="1"/>
  <c r="R10551" i="1"/>
  <c r="U10551" i="1"/>
  <c r="R7985" i="1"/>
  <c r="U7985" i="1"/>
  <c r="R10291" i="1"/>
  <c r="U10291" i="1"/>
  <c r="R4148" i="1"/>
  <c r="U4148" i="1"/>
  <c r="R1446" i="1"/>
  <c r="U1446" i="1"/>
  <c r="R5302" i="1"/>
  <c r="U5302" i="1"/>
  <c r="R4762" i="1"/>
  <c r="U4762" i="1"/>
  <c r="R8872" i="1"/>
  <c r="R6708" i="1"/>
  <c r="R714" i="1"/>
  <c r="U714" i="1"/>
  <c r="R459" i="1"/>
  <c r="U459" i="1"/>
  <c r="R5046" i="1"/>
  <c r="U5046" i="1"/>
  <c r="R10739" i="1"/>
  <c r="U10739" i="1"/>
  <c r="R7446" i="1"/>
  <c r="U7446" i="1"/>
  <c r="R3174" i="1"/>
  <c r="U3174" i="1"/>
  <c r="R712" i="1"/>
  <c r="U712" i="1"/>
  <c r="R6373" i="1"/>
  <c r="U6373" i="1"/>
  <c r="R10528" i="1"/>
  <c r="U10528" i="1"/>
  <c r="R511" i="1"/>
  <c r="U511" i="1"/>
  <c r="R887" i="1"/>
  <c r="U887" i="1"/>
  <c r="R1652" i="1"/>
  <c r="U1652" i="1"/>
  <c r="R1465" i="1"/>
  <c r="U1465" i="1"/>
  <c r="R3467" i="1"/>
  <c r="U3467" i="1"/>
  <c r="R6019" i="1"/>
  <c r="U6019" i="1"/>
  <c r="R9255" i="1"/>
  <c r="U9255" i="1"/>
  <c r="R9617" i="1"/>
  <c r="U9617" i="1"/>
  <c r="R7696" i="1"/>
  <c r="U7696" i="1"/>
  <c r="R9721" i="1"/>
  <c r="U9721" i="1"/>
  <c r="R362" i="1"/>
  <c r="U362" i="1"/>
  <c r="R3064" i="1"/>
  <c r="U3064" i="1"/>
  <c r="R585" i="1"/>
  <c r="U585" i="1"/>
  <c r="R8151" i="1"/>
  <c r="U8151" i="1"/>
  <c r="R4564" i="1"/>
  <c r="U4564" i="1"/>
  <c r="R8270" i="1"/>
  <c r="U8270" i="1"/>
  <c r="R2371" i="1"/>
  <c r="U2371" i="1"/>
  <c r="R8807" i="1"/>
  <c r="U8807" i="1"/>
  <c r="R10073" i="1"/>
  <c r="U10073" i="1"/>
  <c r="R4691" i="1"/>
  <c r="U4691" i="1"/>
  <c r="R5450" i="1"/>
  <c r="U5450" i="1"/>
  <c r="R3628" i="1"/>
  <c r="U3628" i="1"/>
  <c r="R1783" i="1"/>
  <c r="R6681" i="1"/>
  <c r="U6681" i="1"/>
  <c r="R11054" i="1"/>
  <c r="U11054" i="1"/>
  <c r="R3060" i="1"/>
  <c r="U3060" i="1"/>
  <c r="R5992" i="1"/>
  <c r="U5992" i="1"/>
  <c r="R6247" i="1"/>
  <c r="U6247" i="1"/>
  <c r="R7751" i="1"/>
  <c r="U7751" i="1"/>
  <c r="R9325" i="1"/>
  <c r="U9325" i="1"/>
  <c r="R9830" i="1"/>
  <c r="U9830" i="1"/>
  <c r="R3776" i="1"/>
  <c r="U3776" i="1"/>
  <c r="R5340" i="1"/>
  <c r="U5340" i="1"/>
  <c r="R2258" i="1"/>
  <c r="U2258" i="1"/>
  <c r="R4729" i="1"/>
  <c r="U4729" i="1"/>
  <c r="R3577" i="1"/>
  <c r="U3577" i="1"/>
  <c r="R6647" i="1"/>
  <c r="U6647" i="1"/>
  <c r="R5839" i="1"/>
  <c r="U5839" i="1"/>
  <c r="R10418" i="1"/>
  <c r="U10418" i="1"/>
  <c r="R7036" i="1"/>
  <c r="U7036" i="1"/>
  <c r="R3376" i="1"/>
  <c r="U3376" i="1"/>
  <c r="R5959" i="1"/>
  <c r="U5959" i="1"/>
  <c r="R3804" i="1"/>
  <c r="U3804" i="1"/>
  <c r="R1203" i="1"/>
  <c r="U1203" i="1"/>
  <c r="R5182" i="1"/>
  <c r="U5182" i="1"/>
  <c r="R2827" i="1"/>
  <c r="U2827" i="1"/>
  <c r="R793" i="1"/>
  <c r="U793" i="1"/>
  <c r="R7015" i="1"/>
  <c r="U7015" i="1"/>
  <c r="R6621" i="1"/>
  <c r="U6621" i="1"/>
  <c r="R1660" i="1"/>
  <c r="U1660" i="1"/>
  <c r="R2377" i="1"/>
  <c r="R7908" i="1"/>
  <c r="U7908" i="1"/>
  <c r="R145" i="1"/>
  <c r="U145" i="1"/>
  <c r="R6682" i="1"/>
  <c r="R6107" i="1"/>
  <c r="U6107" i="1"/>
  <c r="R128" i="1"/>
  <c r="U128" i="1"/>
  <c r="R3302" i="1"/>
  <c r="U3302" i="1"/>
  <c r="R4263" i="1"/>
  <c r="U4263" i="1"/>
  <c r="R474" i="1"/>
  <c r="U474" i="1"/>
  <c r="R6305" i="1"/>
  <c r="U6305" i="1"/>
  <c r="R6307" i="1"/>
  <c r="U6307" i="1"/>
  <c r="R7748" i="1"/>
  <c r="U7748" i="1"/>
  <c r="R6892" i="1"/>
  <c r="U6892" i="1"/>
  <c r="R7324" i="1"/>
  <c r="U7324" i="1"/>
  <c r="R9120" i="1"/>
  <c r="U9120" i="1"/>
  <c r="R3374" i="1"/>
  <c r="U3374" i="1"/>
  <c r="R10650" i="1"/>
  <c r="U10650" i="1"/>
  <c r="R4069" i="1"/>
  <c r="U4069" i="1"/>
  <c r="R7743" i="1"/>
  <c r="U7743" i="1"/>
  <c r="R3568" i="1"/>
  <c r="R3215" i="1"/>
  <c r="U3215" i="1"/>
  <c r="R5477" i="1"/>
  <c r="U5477" i="1"/>
  <c r="R11072" i="1"/>
  <c r="U11072" i="1"/>
  <c r="R4008" i="1"/>
  <c r="U4008" i="1"/>
  <c r="R2882" i="1"/>
  <c r="U2882" i="1"/>
  <c r="R8880" i="1"/>
  <c r="U8880" i="1"/>
  <c r="R6707" i="1"/>
  <c r="U6707" i="1"/>
  <c r="R1289" i="1"/>
  <c r="U1289" i="1"/>
  <c r="R3997" i="1"/>
  <c r="U3997" i="1"/>
  <c r="R3132" i="1"/>
  <c r="U3132" i="1"/>
  <c r="R886" i="1"/>
  <c r="U886" i="1"/>
  <c r="R10205" i="1"/>
  <c r="U10205" i="1"/>
  <c r="R9839" i="1"/>
  <c r="U9839" i="1"/>
  <c r="R4435" i="1"/>
  <c r="U4435" i="1"/>
  <c r="R7671" i="1"/>
  <c r="U7671" i="1"/>
  <c r="R3725" i="1"/>
  <c r="U3725" i="1"/>
  <c r="R1934" i="1"/>
  <c r="R3388" i="1"/>
  <c r="U3388" i="1"/>
  <c r="R1054" i="1"/>
  <c r="U1054" i="1"/>
  <c r="R5244" i="1"/>
  <c r="U5244" i="1"/>
  <c r="R6635" i="1"/>
  <c r="U6635" i="1"/>
  <c r="R5582" i="1"/>
  <c r="U5582" i="1"/>
  <c r="R214" i="1"/>
  <c r="U214" i="1"/>
  <c r="R10980" i="1"/>
  <c r="U10980" i="1"/>
  <c r="R3993" i="1"/>
  <c r="U3993" i="1"/>
  <c r="R1740" i="1"/>
  <c r="U1740" i="1"/>
  <c r="R8391" i="1"/>
  <c r="U8391" i="1"/>
  <c r="R5555" i="1"/>
  <c r="U5555" i="1"/>
  <c r="R10943" i="1"/>
  <c r="U10943" i="1"/>
  <c r="R8906" i="1"/>
  <c r="U8906" i="1"/>
  <c r="R6161" i="1"/>
  <c r="U6161" i="1"/>
  <c r="R3826" i="1"/>
  <c r="U3826" i="1"/>
  <c r="R2111" i="1"/>
  <c r="U2111" i="1"/>
  <c r="R10153" i="1"/>
  <c r="U10153" i="1"/>
  <c r="R9997" i="1"/>
  <c r="U9997" i="1"/>
  <c r="R1358" i="1"/>
  <c r="U1358" i="1"/>
  <c r="R8599" i="1"/>
  <c r="U8599" i="1"/>
  <c r="R1817" i="1"/>
  <c r="U1817" i="1"/>
  <c r="R2945" i="1"/>
  <c r="U2945" i="1"/>
  <c r="R6553" i="1"/>
  <c r="U6553" i="1"/>
  <c r="R5206" i="1"/>
  <c r="U5206" i="1"/>
  <c r="R2083" i="1"/>
  <c r="U2083" i="1"/>
  <c r="R3426" i="1"/>
  <c r="U3426" i="1"/>
  <c r="R198" i="1"/>
  <c r="U198" i="1"/>
  <c r="R6004" i="1"/>
  <c r="U6004" i="1"/>
  <c r="R6174" i="1"/>
  <c r="U6174" i="1"/>
  <c r="R9077" i="1"/>
  <c r="U9077" i="1"/>
  <c r="R935" i="1"/>
  <c r="R3662" i="1"/>
  <c r="R2323" i="1"/>
  <c r="U2323" i="1"/>
  <c r="R1104" i="1"/>
  <c r="U1104" i="1"/>
  <c r="R6009" i="1"/>
  <c r="U6009" i="1"/>
  <c r="R1745" i="1"/>
  <c r="U1745" i="1"/>
  <c r="R4638" i="1"/>
  <c r="U4638" i="1"/>
  <c r="R9583" i="1"/>
  <c r="U9583" i="1"/>
  <c r="R10128" i="1"/>
  <c r="R4134" i="1"/>
  <c r="U4134" i="1"/>
  <c r="R11035" i="1"/>
  <c r="U11035" i="1"/>
  <c r="R2894" i="1"/>
  <c r="U2894" i="1"/>
  <c r="R6173" i="1"/>
  <c r="R7736" i="1"/>
  <c r="U7736" i="1"/>
  <c r="R3402" i="1"/>
  <c r="U3402" i="1"/>
  <c r="R6406" i="1"/>
  <c r="U6406" i="1"/>
  <c r="R7838" i="1"/>
  <c r="U7838" i="1"/>
  <c r="R311" i="1"/>
  <c r="U311" i="1"/>
  <c r="R22" i="1"/>
  <c r="U22" i="1"/>
  <c r="R10691" i="1"/>
  <c r="U10691" i="1"/>
  <c r="R5670" i="1"/>
  <c r="U5670" i="1"/>
  <c r="R2561" i="1"/>
  <c r="U2561" i="1"/>
  <c r="R8379" i="1"/>
  <c r="U8379" i="1"/>
  <c r="R9425" i="1"/>
  <c r="U9425" i="1"/>
  <c r="R7133" i="1"/>
  <c r="U7133" i="1"/>
  <c r="R4154" i="1"/>
  <c r="U4154" i="1"/>
  <c r="R689" i="1"/>
  <c r="U689" i="1"/>
  <c r="R1422" i="1"/>
  <c r="U1422" i="1"/>
  <c r="R11096" i="1"/>
  <c r="R1999" i="1"/>
  <c r="R1107" i="1"/>
  <c r="U1107" i="1"/>
  <c r="R9683" i="1"/>
  <c r="U9683" i="1"/>
  <c r="R5123" i="1"/>
  <c r="U5123" i="1"/>
  <c r="R3436" i="1"/>
  <c r="U3436" i="1"/>
  <c r="R5112" i="1"/>
  <c r="U5112" i="1"/>
  <c r="R4753" i="1"/>
  <c r="U4753" i="1"/>
  <c r="R7614" i="1"/>
  <c r="U7614" i="1"/>
  <c r="R3787" i="1"/>
  <c r="U3787" i="1"/>
  <c r="R1768" i="1"/>
  <c r="U1768" i="1"/>
  <c r="R10715" i="1"/>
  <c r="U10715" i="1"/>
  <c r="R10998" i="1"/>
  <c r="R2260" i="1"/>
  <c r="U2260" i="1"/>
  <c r="R6263" i="1"/>
  <c r="U6263" i="1"/>
  <c r="R3165" i="1"/>
  <c r="U3165" i="1"/>
  <c r="R7120" i="1"/>
  <c r="U7120" i="1"/>
  <c r="R4649" i="1"/>
  <c r="U4649" i="1"/>
  <c r="R97" i="1"/>
  <c r="U97" i="1"/>
  <c r="R2356" i="1"/>
  <c r="U2356" i="1"/>
  <c r="R1352" i="1"/>
  <c r="U1352" i="1"/>
  <c r="R6658" i="1"/>
  <c r="R369" i="1"/>
  <c r="U369" i="1"/>
  <c r="R7070" i="1"/>
  <c r="U7070" i="1"/>
  <c r="R2280" i="1"/>
  <c r="U2280" i="1"/>
  <c r="R10959" i="1"/>
  <c r="U10959" i="1"/>
  <c r="R5074" i="1"/>
  <c r="U5074" i="1"/>
  <c r="R9486" i="1"/>
  <c r="U9486" i="1"/>
  <c r="R5060" i="1"/>
  <c r="U5060" i="1"/>
  <c r="R8375" i="1"/>
  <c r="U8375" i="1"/>
  <c r="R3845" i="1"/>
  <c r="U3845" i="1"/>
  <c r="R6314" i="1"/>
  <c r="U6314" i="1"/>
  <c r="R10152" i="1"/>
  <c r="U10152" i="1"/>
  <c r="R6725" i="1"/>
  <c r="R6574" i="1"/>
  <c r="U6574" i="1"/>
  <c r="R6488" i="1"/>
  <c r="U6488" i="1"/>
  <c r="R1172" i="1"/>
  <c r="U1172" i="1"/>
  <c r="R9766" i="1"/>
  <c r="U9766" i="1"/>
  <c r="R8665" i="1"/>
  <c r="U8665" i="1"/>
  <c r="R6745" i="1"/>
  <c r="U6745" i="1"/>
  <c r="R10671" i="1"/>
  <c r="U10671" i="1"/>
  <c r="R9348" i="1"/>
  <c r="U9348" i="1"/>
  <c r="R4558" i="1"/>
  <c r="U4558" i="1"/>
  <c r="R7416" i="1"/>
  <c r="U7416" i="1"/>
  <c r="R3596" i="1"/>
  <c r="U3596" i="1"/>
  <c r="R57" i="1"/>
  <c r="U57" i="1"/>
  <c r="R10082" i="1"/>
  <c r="U10082" i="1"/>
  <c r="R9249" i="1"/>
  <c r="U9249" i="1"/>
  <c r="R3489" i="1"/>
  <c r="U3489" i="1"/>
  <c r="R1357" i="1"/>
  <c r="U1357" i="1"/>
  <c r="R10661" i="1"/>
  <c r="U10661" i="1"/>
  <c r="R1946" i="1"/>
  <c r="U1946" i="1"/>
  <c r="R4576" i="1"/>
  <c r="U4576" i="1"/>
  <c r="R2680" i="1"/>
  <c r="U2680" i="1"/>
  <c r="R7399" i="1"/>
  <c r="U7399" i="1"/>
  <c r="R9407" i="1"/>
  <c r="U9407" i="1"/>
  <c r="R3330" i="1"/>
  <c r="U3330" i="1"/>
  <c r="R1983" i="1"/>
  <c r="U1983" i="1"/>
  <c r="R1143" i="1"/>
  <c r="U1143" i="1"/>
  <c r="R4299" i="1"/>
  <c r="U4299" i="1"/>
  <c r="R5870" i="1"/>
  <c r="U5870" i="1"/>
  <c r="R4656" i="1"/>
  <c r="U4656" i="1"/>
  <c r="R1807" i="1"/>
  <c r="U1807" i="1"/>
  <c r="R6694" i="1"/>
  <c r="U6694" i="1"/>
  <c r="R227" i="1"/>
  <c r="U227" i="1"/>
  <c r="R1545" i="1"/>
  <c r="U1545" i="1"/>
  <c r="R2691" i="1"/>
  <c r="U2691" i="1"/>
  <c r="R1435" i="1"/>
  <c r="U1435" i="1"/>
  <c r="R8742" i="1"/>
  <c r="U8742" i="1"/>
  <c r="R7577" i="1"/>
  <c r="U7577" i="1"/>
  <c r="R11052" i="1"/>
  <c r="U11052" i="1"/>
  <c r="R112" i="1"/>
  <c r="U112" i="1"/>
  <c r="R6804" i="1"/>
  <c r="U6804" i="1"/>
  <c r="R9233" i="1"/>
  <c r="R4204" i="1"/>
  <c r="U4204" i="1"/>
  <c r="R189" i="1"/>
  <c r="U189" i="1"/>
  <c r="R4952" i="1"/>
  <c r="U4952" i="1"/>
  <c r="R10465" i="1"/>
  <c r="U10465" i="1"/>
  <c r="R8731" i="1"/>
  <c r="U8731" i="1"/>
  <c r="R6743" i="1"/>
  <c r="U6743" i="1"/>
  <c r="R7867" i="1"/>
  <c r="U7867" i="1"/>
  <c r="R7881" i="1"/>
  <c r="U7881" i="1"/>
  <c r="R5603" i="1"/>
  <c r="U5603" i="1"/>
  <c r="R2492" i="1"/>
  <c r="U2492" i="1"/>
  <c r="R8303" i="1"/>
  <c r="U8303" i="1"/>
  <c r="R6411" i="1"/>
  <c r="R4071" i="1"/>
  <c r="U4071" i="1"/>
  <c r="R8848" i="1"/>
  <c r="U8848" i="1"/>
  <c r="R9031" i="1"/>
  <c r="U9031" i="1"/>
  <c r="R5890" i="1"/>
  <c r="U5890" i="1"/>
  <c r="R7175" i="1"/>
  <c r="U7175" i="1"/>
  <c r="R9835" i="1"/>
  <c r="U9835" i="1"/>
  <c r="R4876" i="1"/>
  <c r="U4876" i="1"/>
  <c r="R220" i="1"/>
  <c r="U220" i="1"/>
  <c r="R9958" i="1"/>
  <c r="U9958" i="1"/>
  <c r="R7400" i="1"/>
  <c r="U7400" i="1"/>
  <c r="R8283" i="1"/>
  <c r="U8283" i="1"/>
  <c r="R3512" i="1"/>
  <c r="U3512" i="1"/>
  <c r="R3334" i="1"/>
  <c r="U3334" i="1"/>
  <c r="R9737" i="1"/>
  <c r="U9737" i="1"/>
  <c r="R9946" i="1"/>
  <c r="U9946" i="1"/>
  <c r="R1110" i="1"/>
  <c r="U1110" i="1"/>
  <c r="R8306" i="1"/>
  <c r="U8306" i="1"/>
  <c r="R1335" i="1"/>
  <c r="U1335" i="1"/>
  <c r="R9555" i="1"/>
  <c r="U9555" i="1"/>
  <c r="R9429" i="1"/>
  <c r="U9429" i="1"/>
  <c r="R1697" i="1"/>
  <c r="U1697" i="1"/>
  <c r="R4938" i="1"/>
  <c r="U4938" i="1"/>
  <c r="R1665" i="1"/>
  <c r="U1665" i="1"/>
  <c r="R2203" i="1"/>
  <c r="U2203" i="1"/>
  <c r="R708" i="1"/>
  <c r="U708" i="1"/>
  <c r="R3413" i="1"/>
  <c r="U3413" i="1"/>
  <c r="R1554" i="1"/>
  <c r="U1554" i="1"/>
  <c r="R193" i="1"/>
  <c r="U193" i="1"/>
  <c r="R4130" i="1"/>
  <c r="U4130" i="1"/>
  <c r="R10647" i="1"/>
  <c r="U10647" i="1"/>
  <c r="R3718" i="1"/>
  <c r="U3718" i="1"/>
  <c r="R6879" i="1"/>
  <c r="U6879" i="1"/>
  <c r="R6600" i="1"/>
  <c r="U6600" i="1"/>
  <c r="R1188" i="1"/>
  <c r="U1188" i="1"/>
  <c r="R5685" i="1"/>
  <c r="U5685" i="1"/>
  <c r="R5059" i="1"/>
  <c r="U5059" i="1"/>
  <c r="R8651" i="1"/>
  <c r="U8651" i="1"/>
  <c r="R1832" i="1"/>
  <c r="U1832" i="1"/>
  <c r="R6090" i="1"/>
  <c r="U6090" i="1"/>
  <c r="R1877" i="1"/>
  <c r="U1877" i="1"/>
  <c r="R8393" i="1"/>
  <c r="U8393" i="1"/>
  <c r="R9142" i="1"/>
  <c r="U9142" i="1"/>
  <c r="R1814" i="1"/>
  <c r="U1814" i="1"/>
  <c r="R2985" i="1"/>
  <c r="R3956" i="1"/>
  <c r="U3956" i="1"/>
  <c r="R356" i="1"/>
  <c r="U356" i="1"/>
  <c r="R5972" i="1"/>
  <c r="U5972" i="1"/>
  <c r="R10945" i="1"/>
  <c r="R1682" i="1"/>
  <c r="U1682" i="1"/>
  <c r="R6742" i="1"/>
  <c r="U6742" i="1"/>
  <c r="R9035" i="1"/>
  <c r="U9035" i="1"/>
  <c r="R8508" i="1"/>
  <c r="U8508" i="1"/>
  <c r="R7918" i="1"/>
  <c r="U7918" i="1"/>
  <c r="R6452" i="1"/>
  <c r="U6452" i="1"/>
  <c r="R256" i="1"/>
  <c r="U256" i="1"/>
  <c r="R8513" i="1"/>
  <c r="U8513" i="1"/>
  <c r="R8169" i="1"/>
  <c r="U8169" i="1"/>
  <c r="R10481" i="1"/>
  <c r="U10481" i="1"/>
  <c r="R4088" i="1"/>
  <c r="U4088" i="1"/>
  <c r="R3078" i="1"/>
  <c r="U3078" i="1"/>
  <c r="R5225" i="1"/>
  <c r="U5225" i="1"/>
  <c r="R7560" i="1"/>
  <c r="U7560" i="1"/>
  <c r="R1529" i="1"/>
  <c r="U1529" i="1"/>
  <c r="R2905" i="1"/>
  <c r="U2905" i="1"/>
  <c r="R4702" i="1"/>
  <c r="U4702" i="1"/>
  <c r="R988" i="1"/>
  <c r="U988" i="1"/>
  <c r="R1654" i="1"/>
  <c r="U1654" i="1"/>
  <c r="R2624" i="1"/>
  <c r="U2624" i="1"/>
  <c r="R7516" i="1"/>
  <c r="U7516" i="1"/>
  <c r="R7224" i="1"/>
  <c r="U7224" i="1"/>
  <c r="R1613" i="1"/>
  <c r="U1613" i="1"/>
  <c r="R8762" i="1"/>
  <c r="U8762" i="1"/>
  <c r="R4117" i="1"/>
  <c r="U4117" i="1"/>
  <c r="R9803" i="1"/>
  <c r="U9803" i="1"/>
  <c r="R3474" i="1"/>
  <c r="U3474" i="1"/>
  <c r="R5335" i="1"/>
  <c r="R933" i="1"/>
  <c r="U933" i="1"/>
  <c r="R7339" i="1"/>
  <c r="U7339" i="1"/>
  <c r="R10009" i="1"/>
  <c r="U10009" i="1"/>
  <c r="R7472" i="1"/>
  <c r="R5308" i="1"/>
  <c r="U5308" i="1"/>
  <c r="R1774" i="1"/>
  <c r="U1774" i="1"/>
  <c r="R9010" i="1"/>
  <c r="U9010" i="1"/>
  <c r="R5722" i="1"/>
  <c r="U5722" i="1"/>
  <c r="R1758" i="1"/>
  <c r="U1758" i="1"/>
  <c r="R1596" i="1"/>
  <c r="U1596" i="1"/>
  <c r="R6500" i="1"/>
  <c r="U6500" i="1"/>
  <c r="R9106" i="1"/>
  <c r="U9106" i="1"/>
  <c r="R9222" i="1"/>
  <c r="U9222" i="1"/>
  <c r="R6565" i="1"/>
  <c r="U6565" i="1"/>
  <c r="R9053" i="1"/>
  <c r="R6399" i="1"/>
  <c r="U6399" i="1"/>
  <c r="R1549" i="1"/>
  <c r="U1549" i="1"/>
  <c r="R1862" i="1"/>
  <c r="U1862" i="1"/>
  <c r="R5144" i="1"/>
  <c r="U5144" i="1"/>
  <c r="R1694" i="1"/>
  <c r="U1694" i="1"/>
  <c r="R10697" i="1"/>
  <c r="U10697" i="1"/>
  <c r="R10546" i="1"/>
  <c r="U10546" i="1"/>
  <c r="R8152" i="1"/>
  <c r="U8152" i="1"/>
  <c r="R3957" i="1"/>
  <c r="R8552" i="1"/>
  <c r="U8552" i="1"/>
  <c r="R10317" i="1"/>
  <c r="U10317" i="1"/>
  <c r="R9671" i="1"/>
  <c r="U9671" i="1"/>
  <c r="R2755" i="1"/>
  <c r="U2755" i="1"/>
  <c r="R4730" i="1"/>
  <c r="U4730" i="1"/>
  <c r="R2052" i="1"/>
  <c r="U2052" i="1"/>
  <c r="R6541" i="1"/>
  <c r="U6541" i="1"/>
  <c r="R5649" i="1"/>
  <c r="R8614" i="1"/>
  <c r="U8614" i="1"/>
  <c r="R45" i="1"/>
  <c r="U45" i="1"/>
  <c r="R2232" i="1"/>
  <c r="U2232" i="1"/>
  <c r="R2612" i="1"/>
  <c r="U2612" i="1"/>
  <c r="R5327" i="1"/>
  <c r="U5327" i="1"/>
  <c r="R1142" i="1"/>
  <c r="U1142" i="1"/>
  <c r="R1497" i="1"/>
  <c r="U1497" i="1"/>
  <c r="R10202" i="1"/>
  <c r="U10202" i="1"/>
  <c r="R6994" i="1"/>
  <c r="U6994" i="1"/>
  <c r="R7860" i="1"/>
  <c r="U7860" i="1"/>
  <c r="R4722" i="1"/>
  <c r="U4722" i="1"/>
  <c r="R7717" i="1"/>
  <c r="U7717" i="1"/>
  <c r="R6339" i="1"/>
  <c r="U6339" i="1"/>
  <c r="R1077" i="1"/>
  <c r="U1077" i="1"/>
  <c r="R5946" i="1"/>
  <c r="U5946" i="1"/>
  <c r="R9746" i="1"/>
  <c r="U9746" i="1"/>
  <c r="R8220" i="1"/>
  <c r="U8220" i="1"/>
  <c r="R7453" i="1"/>
  <c r="U7453" i="1"/>
  <c r="R10285" i="1"/>
  <c r="U10285" i="1"/>
  <c r="R9384" i="1"/>
  <c r="R4392" i="1"/>
  <c r="U4392" i="1"/>
  <c r="R709" i="1"/>
  <c r="U709" i="1"/>
  <c r="R8593" i="1"/>
  <c r="U8593" i="1"/>
  <c r="R2104" i="1"/>
  <c r="U2104" i="1"/>
  <c r="R2379" i="1"/>
  <c r="U2379" i="1"/>
  <c r="R8263" i="1"/>
  <c r="U8263" i="1"/>
  <c r="R7313" i="1"/>
  <c r="U7313" i="1"/>
  <c r="R8708" i="1"/>
  <c r="U8708" i="1"/>
  <c r="R7643" i="1"/>
  <c r="U7643" i="1"/>
  <c r="R7543" i="1"/>
  <c r="U7543" i="1"/>
  <c r="R7431" i="1"/>
  <c r="U7431" i="1"/>
  <c r="R2122" i="1"/>
  <c r="R3118" i="1"/>
  <c r="U3118" i="1"/>
  <c r="R5821" i="1"/>
  <c r="U5821" i="1"/>
  <c r="R7434" i="1"/>
  <c r="U7434" i="1"/>
  <c r="R7932" i="1"/>
  <c r="U7932" i="1"/>
  <c r="R3513" i="1"/>
  <c r="U3513" i="1"/>
  <c r="R8052" i="1"/>
  <c r="U8052" i="1"/>
  <c r="R8383" i="1"/>
  <c r="U8383" i="1"/>
  <c r="R3507" i="1"/>
  <c r="U3507" i="1"/>
  <c r="R2381" i="1"/>
  <c r="U2381" i="1"/>
  <c r="R8408" i="1"/>
  <c r="U8408" i="1"/>
  <c r="R9806" i="1"/>
  <c r="U9806" i="1"/>
  <c r="R321" i="1"/>
  <c r="U321" i="1"/>
  <c r="R7235" i="1"/>
  <c r="U7235" i="1"/>
  <c r="R7338" i="1"/>
  <c r="U7338" i="1"/>
  <c r="R4381" i="1"/>
  <c r="U4381" i="1"/>
  <c r="R4234" i="1"/>
  <c r="U4234" i="1"/>
  <c r="R4706" i="1"/>
  <c r="U4706" i="1"/>
  <c r="R10359" i="1"/>
  <c r="U10359" i="1"/>
  <c r="R9938" i="1"/>
  <c r="R11001" i="1"/>
  <c r="U11001" i="1"/>
  <c r="R4666" i="1"/>
  <c r="U4666" i="1"/>
  <c r="R7793" i="1"/>
  <c r="U7793" i="1"/>
  <c r="R4805" i="1"/>
  <c r="U4805" i="1"/>
  <c r="R7537" i="1"/>
  <c r="R7657" i="1"/>
  <c r="U7657" i="1"/>
  <c r="R4257" i="1"/>
  <c r="U4257" i="1"/>
  <c r="R11012" i="1"/>
  <c r="U11012" i="1"/>
  <c r="R2817" i="1"/>
  <c r="U2817" i="1"/>
  <c r="R2127" i="1"/>
  <c r="U2127" i="1"/>
  <c r="R1955" i="1"/>
  <c r="U1955" i="1"/>
  <c r="R8457" i="1"/>
  <c r="U8457" i="1"/>
  <c r="R10718" i="1"/>
  <c r="U10718" i="1"/>
  <c r="R5502" i="1"/>
  <c r="U5502" i="1"/>
  <c r="R10894" i="1"/>
  <c r="U10894" i="1"/>
  <c r="R9451" i="1"/>
  <c r="U9451" i="1"/>
  <c r="R9829" i="1"/>
  <c r="U9829" i="1"/>
  <c r="R7586" i="1"/>
  <c r="U7586" i="1"/>
  <c r="R913" i="1"/>
  <c r="U913" i="1"/>
  <c r="R3045" i="1"/>
  <c r="U3045" i="1"/>
  <c r="R10149" i="1"/>
  <c r="U10149" i="1"/>
  <c r="R2437" i="1"/>
  <c r="U2437" i="1"/>
  <c r="R8365" i="1"/>
  <c r="U8365" i="1"/>
  <c r="R7144" i="1"/>
  <c r="U7144" i="1"/>
  <c r="R11003" i="1"/>
  <c r="U11003" i="1"/>
  <c r="R1526" i="1"/>
  <c r="U1526" i="1"/>
  <c r="R2750" i="1"/>
  <c r="U2750" i="1"/>
  <c r="R9765" i="1"/>
  <c r="U9765" i="1"/>
  <c r="R2128" i="1"/>
  <c r="U2128" i="1"/>
  <c r="R7394" i="1"/>
  <c r="U7394" i="1"/>
  <c r="R863" i="1"/>
  <c r="U863" i="1"/>
  <c r="R3867" i="1"/>
  <c r="U3867" i="1"/>
  <c r="R10391" i="1"/>
  <c r="R2099" i="1"/>
  <c r="U2099" i="1"/>
  <c r="R1423" i="1"/>
  <c r="U1423" i="1"/>
  <c r="R6388" i="1"/>
  <c r="U6388" i="1"/>
  <c r="R1949" i="1"/>
  <c r="U1949" i="1"/>
  <c r="R5566" i="1"/>
  <c r="U5566" i="1"/>
  <c r="R126" i="1"/>
  <c r="U126" i="1"/>
  <c r="R5471" i="1"/>
  <c r="U5471" i="1"/>
  <c r="R3305" i="1"/>
  <c r="U3305" i="1"/>
  <c r="R3654" i="1"/>
  <c r="U3654" i="1"/>
  <c r="R7331" i="1"/>
  <c r="U7331" i="1"/>
  <c r="R6272" i="1"/>
  <c r="U6272" i="1"/>
  <c r="R8470" i="1"/>
  <c r="R5117" i="1"/>
  <c r="U5117" i="1"/>
  <c r="R7097" i="1"/>
  <c r="U7097" i="1"/>
  <c r="R375" i="1"/>
  <c r="U375" i="1"/>
  <c r="R4352" i="1"/>
  <c r="U4352" i="1"/>
  <c r="R3252" i="1"/>
  <c r="U3252" i="1"/>
  <c r="R5320" i="1"/>
  <c r="U5320" i="1"/>
  <c r="R159" i="1"/>
  <c r="U159" i="1"/>
  <c r="R6825" i="1"/>
  <c r="U6825" i="1"/>
  <c r="R7081" i="1"/>
  <c r="U7081" i="1"/>
  <c r="R7624" i="1"/>
  <c r="U7624" i="1"/>
  <c r="R1956" i="1"/>
  <c r="U1956" i="1"/>
  <c r="R7374" i="1"/>
  <c r="U7374" i="1"/>
  <c r="R3412" i="1"/>
  <c r="U3412" i="1"/>
  <c r="R9084" i="1"/>
  <c r="U9084" i="1"/>
  <c r="R2067" i="1"/>
  <c r="U2067" i="1"/>
  <c r="R6075" i="1"/>
  <c r="R3922" i="1"/>
  <c r="U3922" i="1"/>
  <c r="R9037" i="1"/>
  <c r="U9037" i="1"/>
  <c r="R10735" i="1"/>
  <c r="U10735" i="1"/>
  <c r="R10357" i="1"/>
  <c r="U10357" i="1"/>
  <c r="R940" i="1"/>
  <c r="U940" i="1"/>
  <c r="R2383" i="1"/>
  <c r="U2383" i="1"/>
  <c r="R8351" i="1"/>
  <c r="U8351" i="1"/>
  <c r="R2709" i="1"/>
  <c r="R6350" i="1"/>
  <c r="U6350" i="1"/>
  <c r="R10245" i="1"/>
  <c r="U10245" i="1"/>
  <c r="R4680" i="1"/>
  <c r="U4680" i="1"/>
  <c r="R9396" i="1"/>
  <c r="U9396" i="1"/>
  <c r="R2385" i="1"/>
  <c r="U2385" i="1"/>
  <c r="R1427" i="1"/>
  <c r="U1427" i="1"/>
  <c r="R813" i="1"/>
  <c r="U813" i="1"/>
  <c r="R5212" i="1"/>
  <c r="U5212" i="1"/>
  <c r="R9604" i="1"/>
  <c r="U9604" i="1"/>
  <c r="R1794" i="1"/>
  <c r="U1794" i="1"/>
  <c r="R1737" i="1"/>
  <c r="U1737" i="1"/>
  <c r="R3668" i="1"/>
  <c r="U3668" i="1"/>
  <c r="R8716" i="1"/>
  <c r="U8716" i="1"/>
  <c r="R8991" i="1"/>
  <c r="U8991" i="1"/>
  <c r="R696" i="1"/>
  <c r="U696" i="1"/>
  <c r="R7665" i="1"/>
  <c r="U7665" i="1"/>
  <c r="R4500" i="1"/>
  <c r="U4500" i="1"/>
  <c r="R3562" i="1"/>
  <c r="U3562" i="1"/>
  <c r="R5961" i="1"/>
  <c r="U5961" i="1"/>
  <c r="R8825" i="1"/>
  <c r="U8825" i="1"/>
  <c r="R8527" i="1"/>
  <c r="U8527" i="1"/>
  <c r="R2908" i="1"/>
  <c r="U2908" i="1"/>
  <c r="R3054" i="1"/>
  <c r="U3054" i="1"/>
  <c r="R6084" i="1"/>
  <c r="U6084" i="1"/>
  <c r="R5814" i="1"/>
  <c r="U5814" i="1"/>
  <c r="R120" i="1"/>
  <c r="U120" i="1"/>
  <c r="R5536" i="1"/>
  <c r="U5536" i="1"/>
  <c r="R9834" i="1"/>
  <c r="R3226" i="1"/>
  <c r="U3226" i="1"/>
  <c r="R10539" i="1"/>
  <c r="U10539" i="1"/>
  <c r="R4046" i="1"/>
  <c r="U4046" i="1"/>
  <c r="R5729" i="1"/>
  <c r="U5729" i="1"/>
  <c r="R2864" i="1"/>
  <c r="U2864" i="1"/>
  <c r="R2286" i="1"/>
  <c r="U2286" i="1"/>
  <c r="R1971" i="1"/>
  <c r="U1971" i="1"/>
  <c r="R10103" i="1"/>
  <c r="U10103" i="1"/>
  <c r="R4964" i="1"/>
  <c r="U4964" i="1"/>
  <c r="R2935" i="1"/>
  <c r="U2935" i="1"/>
  <c r="R5254" i="1"/>
  <c r="U5254" i="1"/>
  <c r="R5326" i="1"/>
  <c r="R4273" i="1"/>
  <c r="U4273" i="1"/>
  <c r="R464" i="1"/>
  <c r="U464" i="1"/>
  <c r="R10019" i="1"/>
  <c r="U10019" i="1"/>
  <c r="R1076" i="1"/>
  <c r="U1076" i="1"/>
  <c r="R8608" i="1"/>
  <c r="U8608" i="1"/>
  <c r="R10038" i="1"/>
  <c r="U10038" i="1"/>
  <c r="R1167" i="1"/>
  <c r="U1167" i="1"/>
  <c r="R5823" i="1"/>
  <c r="U5823" i="1"/>
  <c r="R2358" i="1"/>
  <c r="U2358" i="1"/>
  <c r="R3792" i="1"/>
  <c r="U3792" i="1"/>
  <c r="R8424" i="1"/>
  <c r="U8424" i="1"/>
  <c r="R5008" i="1"/>
  <c r="U5008" i="1"/>
  <c r="R7101" i="1"/>
  <c r="U7101" i="1"/>
  <c r="R9042" i="1"/>
  <c r="U9042" i="1"/>
  <c r="R9660" i="1"/>
  <c r="U9660" i="1"/>
  <c r="R8023" i="1"/>
  <c r="U8023" i="1"/>
  <c r="R7884" i="1"/>
  <c r="U7884" i="1"/>
  <c r="R1671" i="1"/>
  <c r="U1671" i="1"/>
  <c r="R4743" i="1"/>
  <c r="R4551" i="1"/>
  <c r="U4551" i="1"/>
  <c r="R7067" i="1"/>
  <c r="U7067" i="1"/>
  <c r="R7408" i="1"/>
  <c r="U7408" i="1"/>
  <c r="R2940" i="1"/>
  <c r="U2940" i="1"/>
  <c r="R10430" i="1"/>
  <c r="U10430" i="1"/>
  <c r="R8445" i="1"/>
  <c r="U8445" i="1"/>
  <c r="R957" i="1"/>
  <c r="U957" i="1"/>
  <c r="R5457" i="1"/>
  <c r="U5457" i="1"/>
  <c r="R2142" i="1"/>
  <c r="U2142" i="1"/>
  <c r="R6113" i="1"/>
  <c r="U6113" i="1"/>
  <c r="R2765" i="1"/>
  <c r="U2765" i="1"/>
  <c r="R1049" i="1"/>
  <c r="U1049" i="1"/>
  <c r="R1917" i="1"/>
  <c r="R4522" i="1"/>
  <c r="U4522" i="1"/>
  <c r="R6226" i="1"/>
  <c r="U6226" i="1"/>
  <c r="R6429" i="1"/>
  <c r="U6429" i="1"/>
  <c r="R859" i="1"/>
  <c r="U859" i="1"/>
  <c r="R5780" i="1"/>
  <c r="U5780" i="1"/>
  <c r="R5697" i="1"/>
  <c r="U5697" i="1"/>
  <c r="R10502" i="1"/>
  <c r="U10502" i="1"/>
  <c r="R99" i="1"/>
  <c r="U99" i="1"/>
  <c r="R10836" i="1"/>
  <c r="U10836" i="1"/>
  <c r="R9014" i="1"/>
  <c r="U9014" i="1"/>
  <c r="R3612" i="1"/>
  <c r="U3612" i="1"/>
  <c r="R3904" i="1"/>
  <c r="U3904" i="1"/>
  <c r="R5708" i="1"/>
  <c r="U5708" i="1"/>
  <c r="R3972" i="1"/>
  <c r="U3972" i="1"/>
  <c r="R3678" i="1"/>
  <c r="U3678" i="1"/>
  <c r="R8528" i="1"/>
  <c r="U8528" i="1"/>
  <c r="R1178" i="1"/>
  <c r="U1178" i="1"/>
  <c r="R5985" i="1"/>
  <c r="U5985" i="1"/>
  <c r="R3960" i="1"/>
  <c r="U3960" i="1"/>
  <c r="R7767" i="1"/>
  <c r="U7767" i="1"/>
  <c r="R9783" i="1"/>
  <c r="U9783" i="1"/>
  <c r="R10115" i="1"/>
  <c r="U10115" i="1"/>
  <c r="R2023" i="1"/>
  <c r="U2023" i="1"/>
  <c r="R6523" i="1"/>
  <c r="U6523" i="1"/>
  <c r="R2433" i="1"/>
  <c r="U2433" i="1"/>
  <c r="R7273" i="1"/>
  <c r="U7273" i="1"/>
  <c r="R42" i="1"/>
  <c r="U42" i="1"/>
  <c r="R3710" i="1"/>
  <c r="U3710" i="1"/>
  <c r="R7380" i="1"/>
  <c r="U7380" i="1"/>
  <c r="R3576" i="1"/>
  <c r="U3576" i="1"/>
  <c r="R8166" i="1"/>
  <c r="U8166" i="1"/>
  <c r="R3839" i="1"/>
  <c r="R6242" i="1"/>
  <c r="U6242" i="1"/>
  <c r="R9652" i="1"/>
  <c r="U9652" i="1"/>
  <c r="R3383" i="1"/>
  <c r="R9241" i="1"/>
  <c r="U9241" i="1"/>
  <c r="R10865" i="1"/>
  <c r="U10865" i="1"/>
  <c r="R5341" i="1"/>
  <c r="U5341" i="1"/>
  <c r="R10246" i="1"/>
  <c r="U10246" i="1"/>
  <c r="R9178" i="1"/>
  <c r="U9178" i="1"/>
  <c r="R8676" i="1"/>
  <c r="U8676" i="1"/>
  <c r="R8261" i="1"/>
  <c r="U8261" i="1"/>
  <c r="R6281" i="1"/>
  <c r="U6281" i="1"/>
  <c r="R4888" i="1"/>
  <c r="U4888" i="1"/>
  <c r="R2223" i="1"/>
  <c r="U2223" i="1"/>
  <c r="R10913" i="1"/>
  <c r="U10913" i="1"/>
  <c r="R6144" i="1"/>
  <c r="U6144" i="1"/>
  <c r="R4338" i="1"/>
  <c r="U4338" i="1"/>
  <c r="R5136" i="1"/>
  <c r="U5136" i="1"/>
  <c r="R10642" i="1"/>
  <c r="U10642" i="1"/>
  <c r="R3366" i="1"/>
  <c r="U3366" i="1"/>
  <c r="R4220" i="1"/>
  <c r="U4220" i="1"/>
  <c r="R9207" i="1"/>
  <c r="U9207" i="1"/>
  <c r="R8992" i="1"/>
  <c r="U8992" i="1"/>
  <c r="R6221" i="1"/>
  <c r="U6221" i="1"/>
  <c r="R292" i="1"/>
  <c r="R6569" i="1"/>
  <c r="U6569" i="1"/>
  <c r="R1103" i="1"/>
  <c r="U1103" i="1"/>
  <c r="R901" i="1"/>
  <c r="U901" i="1"/>
  <c r="R9727" i="1"/>
  <c r="U9727" i="1"/>
  <c r="R1405" i="1"/>
  <c r="U1405" i="1"/>
  <c r="R9853" i="1"/>
  <c r="U9853" i="1"/>
  <c r="R5233" i="1"/>
  <c r="U5233" i="1"/>
  <c r="R9610" i="1"/>
  <c r="R2000" i="1"/>
  <c r="U2000" i="1"/>
  <c r="R10250" i="1"/>
  <c r="U10250" i="1"/>
  <c r="R8588" i="1"/>
  <c r="U8588" i="1"/>
  <c r="R2472" i="1"/>
  <c r="U2472" i="1"/>
  <c r="R8831" i="1"/>
  <c r="U8831" i="1"/>
  <c r="R8003" i="1"/>
  <c r="U8003" i="1"/>
  <c r="R117" i="1"/>
  <c r="U117" i="1"/>
  <c r="R293" i="1"/>
  <c r="U293" i="1"/>
  <c r="R9059" i="1"/>
  <c r="U9059" i="1"/>
  <c r="R2846" i="1"/>
  <c r="U2846" i="1"/>
  <c r="R7417" i="1"/>
  <c r="U7417" i="1"/>
  <c r="R9631" i="1"/>
  <c r="U9631" i="1"/>
  <c r="R8101" i="1"/>
  <c r="U8101" i="1"/>
  <c r="R2571" i="1"/>
  <c r="U2571" i="1"/>
  <c r="R1117" i="1"/>
  <c r="U1117" i="1"/>
  <c r="R1706" i="1"/>
  <c r="U1706" i="1"/>
  <c r="R1460" i="1"/>
  <c r="U1460" i="1"/>
  <c r="R2124" i="1"/>
  <c r="U2124" i="1"/>
  <c r="R353" i="1"/>
  <c r="U353" i="1"/>
  <c r="R1421" i="1"/>
  <c r="U1421" i="1"/>
  <c r="R6087" i="1"/>
  <c r="U6087" i="1"/>
  <c r="R4175" i="1"/>
  <c r="U4175" i="1"/>
  <c r="R1623" i="1"/>
  <c r="U1623" i="1"/>
  <c r="R7801" i="1"/>
  <c r="U7801" i="1"/>
  <c r="R470" i="1"/>
  <c r="U470" i="1"/>
  <c r="R3341" i="1"/>
  <c r="U3341" i="1"/>
  <c r="R8188" i="1"/>
  <c r="R5591" i="1"/>
  <c r="U5591" i="1"/>
  <c r="R6360" i="1"/>
  <c r="U6360" i="1"/>
  <c r="R618" i="1"/>
  <c r="U618" i="1"/>
  <c r="R1625" i="1"/>
  <c r="U1625" i="1"/>
  <c r="R4174" i="1"/>
  <c r="U4174" i="1"/>
  <c r="R6178" i="1"/>
  <c r="U6178" i="1"/>
  <c r="R6956" i="1"/>
  <c r="U6956" i="1"/>
  <c r="R1121" i="1"/>
  <c r="U1121" i="1"/>
  <c r="R939" i="1"/>
  <c r="R7471" i="1"/>
  <c r="U7471" i="1"/>
  <c r="R4001" i="1"/>
  <c r="U4001" i="1"/>
  <c r="R1937" i="1"/>
  <c r="U1937" i="1"/>
  <c r="R9979" i="1"/>
  <c r="U9979" i="1"/>
  <c r="R3394" i="1"/>
  <c r="U3394" i="1"/>
  <c r="R3090" i="1"/>
  <c r="U3090" i="1"/>
  <c r="R2970" i="1"/>
  <c r="R10042" i="1"/>
  <c r="U10042" i="1"/>
  <c r="R947" i="1"/>
  <c r="U947" i="1"/>
  <c r="R79" i="1"/>
  <c r="U79" i="1"/>
  <c r="R5539" i="1"/>
  <c r="U5539" i="1"/>
  <c r="R8149" i="1"/>
  <c r="U8149" i="1"/>
  <c r="R74" i="1"/>
  <c r="U74" i="1"/>
  <c r="R5354" i="1"/>
  <c r="U5354" i="1"/>
  <c r="R9258" i="1"/>
  <c r="U9258" i="1"/>
  <c r="R176" i="1"/>
  <c r="U176" i="1"/>
  <c r="R5055" i="1"/>
  <c r="U5055" i="1"/>
  <c r="R7995" i="1"/>
  <c r="U7995" i="1"/>
  <c r="R7266" i="1"/>
  <c r="U7266" i="1"/>
  <c r="R10058" i="1"/>
  <c r="R8621" i="1"/>
  <c r="U8621" i="1"/>
  <c r="R2179" i="1"/>
  <c r="U2179" i="1"/>
  <c r="R7707" i="1"/>
  <c r="U7707" i="1"/>
  <c r="R8483" i="1"/>
  <c r="U8483" i="1"/>
  <c r="R8602" i="1"/>
  <c r="U8602" i="1"/>
  <c r="R6312" i="1"/>
  <c r="U6312" i="1"/>
  <c r="R9584" i="1"/>
  <c r="U9584" i="1"/>
  <c r="R9588" i="1"/>
  <c r="R7358" i="1"/>
  <c r="U7358" i="1"/>
  <c r="R8141" i="1"/>
  <c r="U8141" i="1"/>
  <c r="R10702" i="1"/>
  <c r="U10702" i="1"/>
  <c r="R8122" i="1"/>
  <c r="U8122" i="1"/>
  <c r="R1508" i="1"/>
  <c r="U1508" i="1"/>
  <c r="R6169" i="1"/>
  <c r="U6169" i="1"/>
  <c r="R9693" i="1"/>
  <c r="U9693" i="1"/>
  <c r="R10022" i="1"/>
  <c r="U10022" i="1"/>
  <c r="R419" i="1"/>
  <c r="U419" i="1"/>
  <c r="R7636" i="1"/>
  <c r="U7636" i="1"/>
  <c r="R6085" i="1"/>
  <c r="U6085" i="1"/>
  <c r="R8289" i="1"/>
  <c r="U8289" i="1"/>
  <c r="R3490" i="1"/>
  <c r="U3490" i="1"/>
  <c r="R10489" i="1"/>
  <c r="U10489" i="1"/>
  <c r="R8939" i="1"/>
  <c r="U8939" i="1"/>
  <c r="R7216" i="1"/>
  <c r="U7216" i="1"/>
  <c r="R9907" i="1"/>
  <c r="U9907" i="1"/>
  <c r="R660" i="1"/>
  <c r="U660" i="1"/>
  <c r="R5026" i="1"/>
  <c r="U5026" i="1"/>
  <c r="R4186" i="1"/>
  <c r="U4186" i="1"/>
  <c r="R3466" i="1"/>
  <c r="U3466" i="1"/>
  <c r="R2471" i="1"/>
  <c r="U2471" i="1"/>
  <c r="R2598" i="1"/>
  <c r="U2598" i="1"/>
  <c r="R7826" i="1"/>
  <c r="U7826" i="1"/>
  <c r="R9432" i="1"/>
  <c r="U9432" i="1"/>
  <c r="R2521" i="1"/>
  <c r="U2521" i="1"/>
  <c r="R6779" i="1"/>
  <c r="R11061" i="1"/>
  <c r="U11061" i="1"/>
  <c r="R4051" i="1"/>
  <c r="U4051" i="1"/>
  <c r="R5344" i="1"/>
  <c r="U5344" i="1"/>
  <c r="R6098" i="1"/>
  <c r="U6098" i="1"/>
  <c r="R9491" i="1"/>
  <c r="R9517" i="1"/>
  <c r="U9517" i="1"/>
  <c r="R6977" i="1"/>
  <c r="U6977" i="1"/>
  <c r="R3229" i="1"/>
  <c r="U3229" i="1"/>
  <c r="R11082" i="1"/>
  <c r="U11082" i="1"/>
  <c r="R7890" i="1"/>
  <c r="U7890" i="1"/>
  <c r="R9828" i="1"/>
  <c r="U9828" i="1"/>
  <c r="R943" i="1"/>
  <c r="U943" i="1"/>
  <c r="R5418" i="1"/>
  <c r="U5418" i="1"/>
  <c r="R6704" i="1"/>
  <c r="U6704" i="1"/>
  <c r="R1454" i="1"/>
  <c r="U1454" i="1"/>
  <c r="R5509" i="1"/>
  <c r="U5509" i="1"/>
  <c r="R5652" i="1"/>
  <c r="U5652" i="1"/>
  <c r="R10241" i="1"/>
  <c r="U10241" i="1"/>
  <c r="R5424" i="1"/>
  <c r="U5424" i="1"/>
  <c r="R9242" i="1"/>
  <c r="R9536" i="1"/>
  <c r="R8845" i="1"/>
  <c r="U8845" i="1"/>
  <c r="R7126" i="1"/>
  <c r="U7126" i="1"/>
  <c r="R5431" i="1"/>
  <c r="U5431" i="1"/>
  <c r="R4596" i="1"/>
  <c r="U4596" i="1"/>
  <c r="R64" i="1"/>
  <c r="U64" i="1"/>
  <c r="R8496" i="1"/>
  <c r="U8496" i="1"/>
  <c r="R10225" i="1"/>
  <c r="U10225" i="1"/>
  <c r="R9648" i="1"/>
  <c r="U9648" i="1"/>
  <c r="R10381" i="1"/>
  <c r="U10381" i="1"/>
  <c r="R10961" i="1"/>
  <c r="U10961" i="1"/>
  <c r="R10097" i="1"/>
  <c r="U10097" i="1"/>
  <c r="R323" i="1"/>
  <c r="U323" i="1"/>
  <c r="R10255" i="1"/>
  <c r="U10255" i="1"/>
  <c r="R4742" i="1"/>
  <c r="U4742" i="1"/>
  <c r="R9751" i="1"/>
  <c r="R10676" i="1"/>
  <c r="U10676" i="1"/>
  <c r="R3907" i="1"/>
  <c r="U3907" i="1"/>
  <c r="R7370" i="1"/>
  <c r="U7370" i="1"/>
  <c r="R1245" i="1"/>
  <c r="U1245" i="1"/>
  <c r="R5511" i="1"/>
  <c r="U5511" i="1"/>
  <c r="R7502" i="1"/>
  <c r="U7502" i="1"/>
  <c r="R8520" i="1"/>
  <c r="U8520" i="1"/>
  <c r="R377" i="1"/>
  <c r="U377" i="1"/>
  <c r="R8125" i="1"/>
  <c r="U8125" i="1"/>
  <c r="R10838" i="1"/>
  <c r="U10838" i="1"/>
  <c r="R8849" i="1"/>
  <c r="U8849" i="1"/>
  <c r="R9136" i="1"/>
  <c r="R1315" i="1"/>
  <c r="U1315" i="1"/>
  <c r="R2812" i="1"/>
  <c r="U2812" i="1"/>
  <c r="R4" i="1"/>
  <c r="U4" i="1"/>
  <c r="R6650" i="1"/>
  <c r="U6650" i="1"/>
  <c r="R2073" i="1"/>
  <c r="U2073" i="1"/>
  <c r="R6058" i="1"/>
  <c r="U6058" i="1"/>
  <c r="R10615" i="1"/>
  <c r="U10615" i="1"/>
  <c r="R3543" i="1"/>
  <c r="R7352" i="1"/>
  <c r="U7352" i="1"/>
  <c r="R9684" i="1"/>
  <c r="U9684" i="1"/>
  <c r="R9992" i="1"/>
  <c r="U9992" i="1"/>
  <c r="R1425" i="1"/>
  <c r="U1425" i="1"/>
  <c r="R6230" i="1"/>
  <c r="U6230" i="1"/>
  <c r="R7252" i="1"/>
  <c r="U7252" i="1"/>
  <c r="R9117" i="1"/>
  <c r="U9117" i="1"/>
  <c r="R4143" i="1"/>
  <c r="U4143" i="1"/>
  <c r="R3447" i="1"/>
  <c r="U3447" i="1"/>
  <c r="R10822" i="1"/>
  <c r="U10822" i="1"/>
  <c r="R9739" i="1"/>
  <c r="U9739" i="1"/>
  <c r="R7847" i="1"/>
  <c r="U7847" i="1"/>
  <c r="R9732" i="1"/>
  <c r="U9732" i="1"/>
  <c r="R11078" i="1"/>
  <c r="U11078" i="1"/>
  <c r="R10766" i="1"/>
  <c r="U10766" i="1"/>
  <c r="R2974" i="1"/>
  <c r="R9774" i="1"/>
  <c r="R2427" i="1"/>
  <c r="U2427" i="1"/>
  <c r="R2140" i="1"/>
  <c r="U2140" i="1"/>
  <c r="R7588" i="1"/>
  <c r="U7588" i="1"/>
  <c r="R2108" i="1"/>
  <c r="R2515" i="1"/>
  <c r="U2515" i="1"/>
  <c r="R1954" i="1"/>
  <c r="U1954" i="1"/>
  <c r="R10166" i="1"/>
  <c r="U10166" i="1"/>
  <c r="R191" i="1"/>
  <c r="U191" i="1"/>
  <c r="R8433" i="1"/>
  <c r="U8433" i="1"/>
  <c r="R9872" i="1"/>
  <c r="U9872" i="1"/>
  <c r="R5268" i="1"/>
  <c r="U5268" i="1"/>
  <c r="R8926" i="1"/>
  <c r="U8926" i="1"/>
  <c r="R1985" i="1"/>
  <c r="U1985" i="1"/>
  <c r="R1759" i="1"/>
  <c r="U1759" i="1"/>
  <c r="R5568" i="1"/>
  <c r="U5568" i="1"/>
  <c r="R4276" i="1"/>
  <c r="U4276" i="1"/>
  <c r="R1840" i="1"/>
  <c r="U1840" i="1"/>
  <c r="R8274" i="1"/>
  <c r="U8274" i="1"/>
  <c r="R6146" i="1"/>
  <c r="U6146" i="1"/>
  <c r="R148" i="1"/>
  <c r="U148" i="1"/>
  <c r="R2675" i="1"/>
  <c r="U2675" i="1"/>
  <c r="R6440" i="1"/>
  <c r="U6440" i="1"/>
  <c r="R3853" i="1"/>
  <c r="U3853" i="1"/>
  <c r="R4884" i="1"/>
  <c r="U4884" i="1"/>
  <c r="R6983" i="1"/>
  <c r="U6983" i="1"/>
  <c r="R5550" i="1"/>
  <c r="U5550" i="1"/>
  <c r="R875" i="1"/>
  <c r="U875" i="1"/>
  <c r="R10460" i="1"/>
  <c r="U10460" i="1"/>
  <c r="R4934" i="1"/>
  <c r="U4934" i="1"/>
  <c r="R1144" i="1"/>
  <c r="U1144" i="1"/>
  <c r="R8397" i="1"/>
  <c r="U8397" i="1"/>
  <c r="R4950" i="1"/>
  <c r="R5498" i="1"/>
  <c r="U5498" i="1"/>
  <c r="R1715" i="1"/>
  <c r="U1715" i="1"/>
  <c r="R6189" i="1"/>
  <c r="U6189" i="1"/>
  <c r="R5756" i="1"/>
  <c r="U5756" i="1"/>
  <c r="R951" i="1"/>
  <c r="U951" i="1"/>
  <c r="R3992" i="1"/>
  <c r="U3992" i="1"/>
  <c r="R9709" i="1"/>
  <c r="U9709" i="1"/>
  <c r="R2879" i="1"/>
  <c r="U2879" i="1"/>
  <c r="R7334" i="1"/>
  <c r="U7334" i="1"/>
  <c r="R1619" i="1"/>
  <c r="U1619" i="1"/>
  <c r="R3824" i="1"/>
  <c r="U3824" i="1"/>
  <c r="R8687" i="1"/>
  <c r="U8687" i="1"/>
  <c r="R8616" i="1"/>
  <c r="U8616" i="1"/>
  <c r="R6921" i="1"/>
  <c r="U6921" i="1"/>
  <c r="R6358" i="1"/>
  <c r="R4269" i="1"/>
  <c r="U4269" i="1"/>
  <c r="R8440" i="1"/>
  <c r="U8440" i="1"/>
  <c r="R1119" i="1"/>
  <c r="U1119" i="1"/>
  <c r="R5227" i="1"/>
  <c r="U5227" i="1"/>
  <c r="R5788" i="1"/>
  <c r="U5788" i="1"/>
  <c r="R7960" i="1"/>
  <c r="U7960" i="1"/>
  <c r="R7573" i="1"/>
  <c r="U7573" i="1"/>
  <c r="R268" i="1"/>
  <c r="U268" i="1"/>
  <c r="R8364" i="1"/>
  <c r="U8364" i="1"/>
  <c r="R8273" i="1"/>
  <c r="U8273" i="1"/>
  <c r="R3775" i="1"/>
  <c r="U3775" i="1"/>
  <c r="R8497" i="1"/>
  <c r="U8497" i="1"/>
  <c r="R3784" i="1"/>
  <c r="U3784" i="1"/>
  <c r="R6847" i="1"/>
  <c r="U6847" i="1"/>
  <c r="R1993" i="1"/>
  <c r="U1993" i="1"/>
  <c r="R6195" i="1"/>
  <c r="U6195" i="1"/>
  <c r="R4422" i="1"/>
  <c r="U4422" i="1"/>
  <c r="R5253" i="1"/>
  <c r="U5253" i="1"/>
  <c r="R11101" i="1"/>
  <c r="U11101" i="1"/>
  <c r="R16" i="1"/>
  <c r="U16" i="1"/>
  <c r="R5991" i="1"/>
  <c r="R6802" i="1"/>
  <c r="U6802" i="1"/>
  <c r="R10566" i="1"/>
  <c r="U10566" i="1"/>
  <c r="R207" i="1"/>
  <c r="U207" i="1"/>
  <c r="R6014" i="1"/>
  <c r="U6014" i="1"/>
  <c r="R2581" i="1"/>
  <c r="U2581" i="1"/>
  <c r="R6397" i="1"/>
  <c r="U6397" i="1"/>
  <c r="R7813" i="1"/>
  <c r="U7813" i="1"/>
  <c r="R3642" i="1"/>
  <c r="R264" i="1"/>
  <c r="U264" i="1"/>
  <c r="R4002" i="1"/>
  <c r="U4002" i="1"/>
  <c r="R7726" i="1"/>
  <c r="U7726" i="1"/>
  <c r="R3443" i="1"/>
  <c r="U3443" i="1"/>
  <c r="R11063" i="1"/>
  <c r="U11063" i="1"/>
  <c r="R3194" i="1"/>
  <c r="U3194" i="1"/>
  <c r="R10348" i="1"/>
  <c r="U10348" i="1"/>
  <c r="R9913" i="1"/>
  <c r="U9913" i="1"/>
  <c r="R7270" i="1"/>
  <c r="U7270" i="1"/>
  <c r="R9098" i="1"/>
  <c r="U9098" i="1"/>
  <c r="R9211" i="1"/>
  <c r="U9211" i="1"/>
  <c r="R1333" i="1"/>
  <c r="U1333" i="1"/>
  <c r="R6836" i="1"/>
  <c r="U6836" i="1"/>
  <c r="R6480" i="1"/>
  <c r="U6480" i="1"/>
  <c r="R3781" i="1"/>
  <c r="U3781" i="1"/>
  <c r="R1570" i="1"/>
  <c r="U1570" i="1"/>
  <c r="R1287" i="1"/>
  <c r="U1287" i="1"/>
  <c r="R10657" i="1"/>
  <c r="U10657" i="1"/>
  <c r="R76" i="1"/>
  <c r="U76" i="1"/>
  <c r="R5865" i="1"/>
  <c r="U5865" i="1"/>
  <c r="R6868" i="1"/>
  <c r="U6868" i="1"/>
  <c r="R9533" i="1"/>
  <c r="U9533" i="1"/>
  <c r="R94" i="1"/>
  <c r="U94" i="1"/>
  <c r="R6474" i="1"/>
  <c r="R8571" i="1"/>
  <c r="U8571" i="1"/>
  <c r="R7567" i="1"/>
  <c r="U7567" i="1"/>
  <c r="R9140" i="1"/>
  <c r="U9140" i="1"/>
  <c r="R9478" i="1"/>
  <c r="U9478" i="1"/>
  <c r="R10096" i="1"/>
  <c r="U10096" i="1"/>
  <c r="R8135" i="1"/>
  <c r="U8135" i="1"/>
  <c r="R3948" i="1"/>
  <c r="U3948" i="1"/>
  <c r="R5535" i="1"/>
  <c r="U5535" i="1"/>
  <c r="R7715" i="1"/>
  <c r="U7715" i="1"/>
  <c r="R6576" i="1"/>
  <c r="U6576" i="1"/>
  <c r="R7143" i="1"/>
  <c r="R1240" i="1"/>
  <c r="U1240" i="1"/>
  <c r="R8" i="1"/>
  <c r="U8" i="1"/>
  <c r="R4430" i="1"/>
  <c r="U4430" i="1"/>
  <c r="R8820" i="1"/>
  <c r="U8820" i="1"/>
  <c r="R8355" i="1"/>
  <c r="U8355" i="1"/>
  <c r="R8725" i="1"/>
  <c r="U8725" i="1"/>
  <c r="R9543" i="1"/>
  <c r="U9543" i="1"/>
  <c r="R1969" i="1"/>
  <c r="U1969" i="1"/>
  <c r="R2863" i="1"/>
  <c r="U2863" i="1"/>
  <c r="R10484" i="1"/>
  <c r="U10484" i="1"/>
  <c r="R4765" i="1"/>
  <c r="U4765" i="1"/>
  <c r="R6481" i="1"/>
  <c r="U6481" i="1"/>
  <c r="R9669" i="1"/>
  <c r="U9669" i="1"/>
  <c r="R1883" i="1"/>
  <c r="U1883" i="1"/>
  <c r="R2682" i="1"/>
  <c r="U2682" i="1"/>
  <c r="R3790" i="1"/>
  <c r="U3790" i="1"/>
  <c r="R7119" i="1"/>
  <c r="U7119" i="1"/>
  <c r="R802" i="1"/>
  <c r="U802" i="1"/>
  <c r="R7411" i="1"/>
  <c r="U7411" i="1"/>
  <c r="R11017" i="1"/>
  <c r="U11017" i="1"/>
  <c r="R2097" i="1"/>
  <c r="R2664" i="1"/>
  <c r="U2664" i="1"/>
  <c r="R10734" i="1"/>
  <c r="U10734" i="1"/>
  <c r="R8092" i="1"/>
  <c r="U8092" i="1"/>
  <c r="R5480" i="1"/>
  <c r="U5480" i="1"/>
  <c r="R1268" i="1"/>
  <c r="U1268" i="1"/>
  <c r="R5189" i="1"/>
  <c r="U5189" i="1"/>
  <c r="R5094" i="1"/>
  <c r="U5094" i="1"/>
  <c r="R4815" i="1"/>
  <c r="R9011" i="1"/>
  <c r="U9011" i="1"/>
  <c r="R2668" i="1"/>
  <c r="U2668" i="1"/>
  <c r="R6852" i="1"/>
  <c r="U6852" i="1"/>
  <c r="R9123" i="1"/>
  <c r="U9123" i="1"/>
  <c r="R8717" i="1"/>
  <c r="U8717" i="1"/>
  <c r="R1267" i="1"/>
  <c r="U1267" i="1"/>
  <c r="R510" i="1"/>
  <c r="U510" i="1"/>
  <c r="R671" i="1"/>
  <c r="U671" i="1"/>
  <c r="R3860" i="1"/>
  <c r="U3860" i="1"/>
  <c r="R2678" i="1"/>
  <c r="U2678" i="1"/>
  <c r="R6787" i="1"/>
  <c r="U6787" i="1"/>
  <c r="R10750" i="1"/>
  <c r="U10750" i="1"/>
  <c r="R9308" i="1"/>
  <c r="U9308" i="1"/>
  <c r="R6860" i="1"/>
  <c r="U6860" i="1"/>
  <c r="R8899" i="1"/>
  <c r="U8899" i="1"/>
  <c r="R1733" i="1"/>
  <c r="U1733" i="1"/>
  <c r="R9616" i="1"/>
  <c r="U9616" i="1"/>
  <c r="R6906" i="1"/>
  <c r="U6906" i="1"/>
  <c r="R9754" i="1"/>
  <c r="U9754" i="1"/>
  <c r="R7680" i="1"/>
  <c r="U7680" i="1"/>
  <c r="R3392" i="1"/>
  <c r="U3392" i="1"/>
  <c r="R10266" i="1"/>
  <c r="U10266" i="1"/>
  <c r="R10908" i="1"/>
  <c r="U10908" i="1"/>
  <c r="R2525" i="1"/>
  <c r="R1135" i="1"/>
  <c r="U1135" i="1"/>
  <c r="R8859" i="1"/>
  <c r="U8859" i="1"/>
  <c r="R3124" i="1"/>
  <c r="U3124" i="1"/>
  <c r="R9635" i="1"/>
  <c r="U9635" i="1"/>
  <c r="R2742" i="1"/>
  <c r="U2742" i="1"/>
  <c r="R7791" i="1"/>
  <c r="U7791" i="1"/>
  <c r="R6387" i="1"/>
  <c r="U6387" i="1"/>
  <c r="R1510" i="1"/>
  <c r="U1510" i="1"/>
  <c r="R5700" i="1"/>
  <c r="U5700" i="1"/>
  <c r="R1259" i="1"/>
  <c r="U1259" i="1"/>
  <c r="R7053" i="1"/>
  <c r="U7053" i="1"/>
  <c r="R2729" i="1"/>
  <c r="R1913" i="1"/>
  <c r="U1913" i="1"/>
  <c r="R8107" i="1"/>
  <c r="U8107" i="1"/>
  <c r="R10985" i="1"/>
  <c r="U10985" i="1"/>
  <c r="R6117" i="1"/>
  <c r="U6117" i="1"/>
  <c r="R719" i="1"/>
  <c r="U719" i="1"/>
  <c r="R8035" i="1"/>
  <c r="U8035" i="1"/>
  <c r="R649" i="1"/>
  <c r="U649" i="1"/>
  <c r="R1806" i="1"/>
  <c r="U1806" i="1"/>
  <c r="R7063" i="1"/>
  <c r="U7063" i="1"/>
  <c r="R8415" i="1"/>
  <c r="U8415" i="1"/>
  <c r="R7630" i="1"/>
  <c r="U7630" i="1"/>
  <c r="R4176" i="1"/>
  <c r="U4176" i="1"/>
  <c r="R817" i="1"/>
  <c r="U817" i="1"/>
  <c r="R9807" i="1"/>
  <c r="U9807" i="1"/>
  <c r="R3896" i="1"/>
  <c r="U3896" i="1"/>
  <c r="R7718" i="1"/>
  <c r="U7718" i="1"/>
  <c r="R2329" i="1"/>
  <c r="U2329" i="1"/>
  <c r="R3499" i="1"/>
  <c r="U3499" i="1"/>
  <c r="R9427" i="1"/>
  <c r="U9427" i="1"/>
  <c r="R1214" i="1"/>
  <c r="U1214" i="1"/>
  <c r="R10048" i="1"/>
  <c r="U10048" i="1"/>
  <c r="R7792" i="1"/>
  <c r="U7792" i="1"/>
  <c r="R9247" i="1"/>
  <c r="U9247" i="1"/>
  <c r="R8891" i="1"/>
  <c r="U8891" i="1"/>
  <c r="R10742" i="1"/>
  <c r="U10742" i="1"/>
  <c r="R8025" i="1"/>
  <c r="U8025" i="1"/>
  <c r="R8059" i="1"/>
  <c r="U8059" i="1"/>
  <c r="R1997" i="1"/>
  <c r="R6738" i="1"/>
  <c r="U6738" i="1"/>
  <c r="R8111" i="1"/>
  <c r="U8111" i="1"/>
  <c r="R5610" i="1"/>
  <c r="R4399" i="1"/>
  <c r="U4399" i="1"/>
  <c r="R4861" i="1"/>
  <c r="U4861" i="1"/>
  <c r="R8517" i="1"/>
  <c r="U8517" i="1"/>
  <c r="R2805" i="1"/>
  <c r="U2805" i="1"/>
  <c r="R2533" i="1"/>
  <c r="U2533" i="1"/>
  <c r="R5380" i="1"/>
  <c r="U5380" i="1"/>
  <c r="R9080" i="1"/>
  <c r="U9080" i="1"/>
  <c r="R2665" i="1"/>
  <c r="U2665" i="1"/>
  <c r="R5296" i="1"/>
  <c r="U5296" i="1"/>
  <c r="R10361" i="1"/>
  <c r="U10361" i="1"/>
  <c r="R2634" i="1"/>
  <c r="U2634" i="1"/>
  <c r="R3420" i="1"/>
  <c r="U3420" i="1"/>
  <c r="R8689" i="1"/>
  <c r="U8689" i="1"/>
  <c r="R10211" i="1"/>
  <c r="U10211" i="1"/>
  <c r="R936" i="1"/>
  <c r="U936" i="1"/>
  <c r="R3965" i="1"/>
  <c r="U3965" i="1"/>
  <c r="R9569" i="1"/>
  <c r="U9569" i="1"/>
  <c r="R5517" i="1"/>
  <c r="U5517" i="1"/>
  <c r="R4465" i="1"/>
  <c r="U4465" i="1"/>
  <c r="R7049" i="1"/>
  <c r="U7049" i="1"/>
  <c r="R8681" i="1"/>
  <c r="R5395" i="1"/>
  <c r="U5395" i="1"/>
  <c r="R2924" i="1"/>
  <c r="U2924" i="1"/>
  <c r="R9598" i="1"/>
  <c r="U9598" i="1"/>
  <c r="R10458" i="1"/>
  <c r="U10458" i="1"/>
  <c r="R4569" i="1"/>
  <c r="U4569" i="1"/>
  <c r="R5317" i="1"/>
  <c r="U5317" i="1"/>
  <c r="R5303" i="1"/>
  <c r="U5303" i="1"/>
  <c r="R2051" i="1"/>
  <c r="U2051" i="1"/>
  <c r="R518" i="1"/>
  <c r="U518" i="1"/>
  <c r="R7134" i="1"/>
  <c r="U7134" i="1"/>
  <c r="R3095" i="1"/>
  <c r="U3095" i="1"/>
  <c r="R5656" i="1"/>
  <c r="R6484" i="1"/>
  <c r="U6484" i="1"/>
  <c r="R2078" i="1"/>
  <c r="U2078" i="1"/>
  <c r="R970" i="1"/>
  <c r="U970" i="1"/>
  <c r="R6679" i="1"/>
  <c r="U6679" i="1"/>
  <c r="R5628" i="1"/>
  <c r="U5628" i="1"/>
  <c r="R608" i="1"/>
  <c r="U608" i="1"/>
  <c r="R7209" i="1"/>
  <c r="U7209" i="1"/>
  <c r="R5258" i="1"/>
  <c r="U5258" i="1"/>
  <c r="R7990" i="1"/>
  <c r="U7990" i="1"/>
  <c r="R8138" i="1"/>
  <c r="U8138" i="1"/>
  <c r="R6456" i="1"/>
  <c r="U6456" i="1"/>
  <c r="R136" i="1"/>
  <c r="U136" i="1"/>
  <c r="R2362" i="1"/>
  <c r="U2362" i="1"/>
  <c r="R4457" i="1"/>
  <c r="U4457" i="1"/>
  <c r="R6918" i="1"/>
  <c r="U6918" i="1"/>
  <c r="R1791" i="1"/>
  <c r="U1791" i="1"/>
  <c r="R5849" i="1"/>
  <c r="U5849" i="1"/>
  <c r="R11053" i="1"/>
  <c r="U11053" i="1"/>
  <c r="R4828" i="1"/>
  <c r="U4828" i="1"/>
  <c r="R2933" i="1"/>
  <c r="U2933" i="1"/>
  <c r="R499" i="1"/>
  <c r="U499" i="1"/>
  <c r="R7882" i="1"/>
  <c r="U7882" i="1"/>
  <c r="R5153" i="1"/>
  <c r="U5153" i="1"/>
  <c r="R626" i="1"/>
  <c r="U626" i="1"/>
  <c r="R6022" i="1"/>
  <c r="U6022" i="1"/>
  <c r="R1784" i="1"/>
  <c r="U1784" i="1"/>
  <c r="R4313" i="1"/>
  <c r="U4313" i="1"/>
  <c r="R2420" i="1"/>
  <c r="R5690" i="1"/>
  <c r="U5690" i="1"/>
  <c r="R1466" i="1"/>
  <c r="U1466" i="1"/>
  <c r="R2842" i="1"/>
  <c r="R7124" i="1"/>
  <c r="U7124" i="1"/>
  <c r="R6883" i="1"/>
  <c r="U6883" i="1"/>
  <c r="R6460" i="1"/>
  <c r="U6460" i="1"/>
  <c r="R6400" i="1"/>
  <c r="U6400" i="1"/>
  <c r="R1683" i="1"/>
  <c r="U1683" i="1"/>
  <c r="R7415" i="1"/>
  <c r="U7415" i="1"/>
  <c r="R10024" i="1"/>
  <c r="U10024" i="1"/>
  <c r="R4692" i="1"/>
  <c r="U4692" i="1"/>
  <c r="R7064" i="1"/>
  <c r="U7064" i="1"/>
  <c r="R6684" i="1"/>
  <c r="U6684" i="1"/>
  <c r="R2845" i="1"/>
  <c r="U2845" i="1"/>
  <c r="R4813" i="1"/>
  <c r="U4813" i="1"/>
  <c r="R6471" i="1"/>
  <c r="U6471" i="1"/>
  <c r="R10174" i="1"/>
  <c r="U10174" i="1"/>
  <c r="R6064" i="1"/>
  <c r="U6064" i="1"/>
  <c r="R8318" i="1"/>
  <c r="U8318" i="1"/>
  <c r="R2282" i="1"/>
  <c r="U2282" i="1"/>
  <c r="R6587" i="1"/>
  <c r="U6587" i="1"/>
  <c r="R4122" i="1"/>
  <c r="U4122" i="1"/>
  <c r="R10667" i="1"/>
  <c r="U10667" i="1"/>
  <c r="R217" i="1"/>
  <c r="R2920" i="1"/>
  <c r="U2920" i="1"/>
  <c r="R1036" i="1"/>
  <c r="U1036" i="1"/>
  <c r="R7283" i="1"/>
  <c r="U7283" i="1"/>
  <c r="R6300" i="1"/>
  <c r="U6300" i="1"/>
  <c r="R8173" i="1"/>
  <c r="U8173" i="1"/>
  <c r="R8512" i="1"/>
  <c r="U8512" i="1"/>
  <c r="R7274" i="1"/>
  <c r="U7274" i="1"/>
  <c r="R8937" i="1"/>
  <c r="U8937" i="1"/>
  <c r="R3537" i="1"/>
  <c r="U3537" i="1"/>
  <c r="R10875" i="1"/>
  <c r="U10875" i="1"/>
  <c r="R10124" i="1"/>
  <c r="U10124" i="1"/>
  <c r="R4349" i="1"/>
  <c r="R6663" i="1"/>
  <c r="U6663" i="1"/>
  <c r="R7091" i="1"/>
  <c r="U7091" i="1"/>
  <c r="R10235" i="1"/>
  <c r="U10235" i="1"/>
  <c r="R2253" i="1"/>
  <c r="U2253" i="1"/>
  <c r="R7326" i="1"/>
  <c r="U7326" i="1"/>
  <c r="R9313" i="1"/>
  <c r="U9313" i="1"/>
  <c r="R6812" i="1"/>
  <c r="U6812" i="1"/>
  <c r="R9714" i="1"/>
  <c r="U9714" i="1"/>
  <c r="R1557" i="1"/>
  <c r="U1557" i="1"/>
  <c r="R146" i="1"/>
  <c r="U146" i="1"/>
  <c r="R2588" i="1"/>
  <c r="U2588" i="1"/>
  <c r="R10856" i="1"/>
  <c r="U10856" i="1"/>
  <c r="R4086" i="1"/>
  <c r="U4086" i="1"/>
  <c r="R6889" i="1"/>
  <c r="U6889" i="1"/>
  <c r="R9428" i="1"/>
  <c r="U9428" i="1"/>
  <c r="R5538" i="1"/>
  <c r="U5538" i="1"/>
  <c r="R9914" i="1"/>
  <c r="U9914" i="1"/>
  <c r="R6349" i="1"/>
  <c r="U6349" i="1"/>
  <c r="R1069" i="1"/>
  <c r="U1069" i="1"/>
  <c r="R8835" i="1"/>
  <c r="U8835" i="1"/>
  <c r="R10496" i="1"/>
  <c r="U10496" i="1"/>
  <c r="R4342" i="1"/>
  <c r="U4342" i="1"/>
  <c r="R2147" i="1"/>
  <c r="U2147" i="1"/>
  <c r="R2295" i="1"/>
  <c r="U2295" i="1"/>
  <c r="R6867" i="1"/>
  <c r="U6867" i="1"/>
  <c r="R2929" i="1"/>
  <c r="U2929" i="1"/>
  <c r="R2334" i="1"/>
  <c r="U2334" i="1"/>
  <c r="R1644" i="1"/>
  <c r="R3661" i="1"/>
  <c r="U3661" i="1"/>
  <c r="R4903" i="1"/>
  <c r="U4903" i="1"/>
  <c r="R3371" i="1"/>
  <c r="U3371" i="1"/>
  <c r="R3684" i="1"/>
  <c r="U3684" i="1"/>
  <c r="R4105" i="1"/>
  <c r="U4105" i="1"/>
  <c r="R4716" i="1"/>
  <c r="U4716" i="1"/>
  <c r="R8707" i="1"/>
  <c r="U8707" i="1"/>
  <c r="R526" i="1"/>
  <c r="U526" i="1"/>
  <c r="R4490" i="1"/>
  <c r="U4490" i="1"/>
  <c r="R5437" i="1"/>
  <c r="U5437" i="1"/>
  <c r="R9453" i="1"/>
  <c r="U9453" i="1"/>
  <c r="R1274" i="1"/>
  <c r="U1274" i="1"/>
  <c r="R5866" i="1"/>
  <c r="U5866" i="1"/>
  <c r="R6671" i="1"/>
  <c r="U6671" i="1"/>
  <c r="R5989" i="1"/>
  <c r="U5989" i="1"/>
  <c r="R5687" i="1"/>
  <c r="R2685" i="1"/>
  <c r="U2685" i="1"/>
  <c r="R8743" i="1"/>
  <c r="U8743" i="1"/>
  <c r="R10396" i="1"/>
  <c r="U10396" i="1"/>
  <c r="R10403" i="1"/>
  <c r="U10403" i="1"/>
  <c r="R7700" i="1"/>
  <c r="U7700" i="1"/>
  <c r="R4862" i="1"/>
  <c r="U4862" i="1"/>
  <c r="R5767" i="1"/>
  <c r="U5767" i="1"/>
  <c r="R722" i="1"/>
  <c r="U722" i="1"/>
  <c r="R721" i="1"/>
  <c r="U721" i="1"/>
  <c r="R4034" i="1"/>
  <c r="U4034" i="1"/>
  <c r="R8021" i="1"/>
  <c r="U8021" i="1"/>
  <c r="R4940" i="1"/>
  <c r="U4940" i="1"/>
  <c r="R1637" i="1"/>
  <c r="U1637" i="1"/>
  <c r="R4394" i="1"/>
  <c r="U4394" i="1"/>
  <c r="R4033" i="1"/>
  <c r="U4033" i="1"/>
  <c r="R6289" i="1"/>
  <c r="U6289" i="1"/>
  <c r="R5306" i="1"/>
  <c r="U5306" i="1"/>
  <c r="R5033" i="1"/>
  <c r="U5033" i="1"/>
  <c r="R5217" i="1"/>
  <c r="U5217" i="1"/>
  <c r="R1350" i="1"/>
  <c r="U1350" i="1"/>
  <c r="R4533" i="1"/>
  <c r="U4533" i="1"/>
  <c r="R5375" i="1"/>
  <c r="U5375" i="1"/>
  <c r="R2178" i="1"/>
  <c r="U2178" i="1"/>
  <c r="R7253" i="1"/>
  <c r="U7253" i="1"/>
  <c r="R1251" i="1"/>
  <c r="U1251" i="1"/>
  <c r="R1928" i="1"/>
  <c r="U1928" i="1"/>
  <c r="R11038" i="1"/>
  <c r="U11038" i="1"/>
  <c r="R557" i="1"/>
  <c r="U557" i="1"/>
  <c r="R2941" i="1"/>
  <c r="U2941" i="1"/>
  <c r="R4999" i="1"/>
  <c r="U4999" i="1"/>
  <c r="R7816" i="1"/>
  <c r="U7816" i="1"/>
  <c r="R9134" i="1"/>
  <c r="R661" i="1"/>
  <c r="U661" i="1"/>
  <c r="R174" i="1"/>
  <c r="U174" i="1"/>
  <c r="R10972" i="1"/>
  <c r="U10972" i="1"/>
  <c r="R1924" i="1"/>
  <c r="R4603" i="1"/>
  <c r="U4603" i="1"/>
  <c r="R7182" i="1"/>
  <c r="U7182" i="1"/>
  <c r="R8154" i="1"/>
  <c r="U8154" i="1"/>
  <c r="R161" i="1"/>
  <c r="U161" i="1"/>
  <c r="R5205" i="1"/>
  <c r="U5205" i="1"/>
  <c r="R4975" i="1"/>
  <c r="U4975" i="1"/>
  <c r="R7123" i="1"/>
  <c r="U7123" i="1"/>
  <c r="R9585" i="1"/>
  <c r="U9585" i="1"/>
  <c r="R190" i="1"/>
  <c r="U190" i="1"/>
  <c r="R9900" i="1"/>
  <c r="U9900" i="1"/>
  <c r="R7849" i="1"/>
  <c r="U7849" i="1"/>
  <c r="R2928" i="1"/>
  <c r="U2928" i="1"/>
  <c r="R1922" i="1"/>
  <c r="U1922" i="1"/>
  <c r="R8449" i="1"/>
  <c r="U8449" i="1"/>
  <c r="R4577" i="1"/>
  <c r="U4577" i="1"/>
  <c r="R977" i="1"/>
  <c r="U977" i="1"/>
  <c r="R2133" i="1"/>
  <c r="U2133" i="1"/>
  <c r="R6688" i="1"/>
  <c r="U6688" i="1"/>
  <c r="R4417" i="1"/>
  <c r="U4417" i="1"/>
  <c r="R186" i="1"/>
  <c r="R7681" i="1"/>
  <c r="U7681" i="1"/>
  <c r="R2861" i="1"/>
  <c r="U2861" i="1"/>
  <c r="R4842" i="1"/>
  <c r="U4842" i="1"/>
  <c r="R5104" i="1"/>
  <c r="U5104" i="1"/>
  <c r="R5872" i="1"/>
  <c r="U5872" i="1"/>
  <c r="R9548" i="1"/>
  <c r="U9548" i="1"/>
  <c r="R1369" i="1"/>
  <c r="U1369" i="1"/>
  <c r="R1827" i="1"/>
  <c r="R10926" i="1"/>
  <c r="U10926" i="1"/>
  <c r="R4396" i="1"/>
  <c r="U4396" i="1"/>
  <c r="R1308" i="1"/>
  <c r="U1308" i="1"/>
  <c r="R2855" i="1"/>
  <c r="U2855" i="1"/>
  <c r="R402" i="1"/>
  <c r="U402" i="1"/>
  <c r="R10746" i="1"/>
  <c r="U10746" i="1"/>
  <c r="R784" i="1"/>
  <c r="U784" i="1"/>
  <c r="R10090" i="1"/>
  <c r="U10090" i="1"/>
  <c r="R1025" i="1"/>
  <c r="U1025" i="1"/>
  <c r="R4907" i="1"/>
  <c r="U4907" i="1"/>
  <c r="R8851" i="1"/>
  <c r="U8851" i="1"/>
  <c r="R6920" i="1"/>
  <c r="U6920" i="1"/>
  <c r="R7865" i="1"/>
  <c r="U7865" i="1"/>
  <c r="R9639" i="1"/>
  <c r="U9639" i="1"/>
  <c r="R11039" i="1"/>
  <c r="U11039" i="1"/>
  <c r="R6975" i="1"/>
  <c r="U6975" i="1"/>
  <c r="R5334" i="1"/>
  <c r="U5334" i="1"/>
  <c r="R9228" i="1"/>
  <c r="U9228" i="1"/>
  <c r="R8685" i="1"/>
  <c r="U8685" i="1"/>
  <c r="R7714" i="1"/>
  <c r="U7714" i="1"/>
  <c r="R862" i="1"/>
  <c r="U862" i="1"/>
  <c r="R8964" i="1"/>
  <c r="U8964" i="1"/>
  <c r="R3166" i="1"/>
  <c r="U3166" i="1"/>
  <c r="R1930" i="1"/>
  <c r="U1930" i="1"/>
  <c r="R844" i="1"/>
  <c r="U844" i="1"/>
  <c r="R7020" i="1"/>
  <c r="U7020" i="1"/>
  <c r="R2554" i="1"/>
  <c r="U2554" i="1"/>
  <c r="R3333" i="1"/>
  <c r="U3333" i="1"/>
  <c r="R7027" i="1"/>
  <c r="U7027" i="1"/>
  <c r="R4487" i="1"/>
  <c r="U4487" i="1"/>
  <c r="R6143" i="1"/>
  <c r="U6143" i="1"/>
  <c r="R8232" i="1"/>
  <c r="R2422" i="1"/>
  <c r="U2422" i="1"/>
  <c r="R5379" i="1"/>
  <c r="U5379" i="1"/>
  <c r="R3955" i="1"/>
  <c r="U3955" i="1"/>
  <c r="R7549" i="1"/>
  <c r="U7549" i="1"/>
  <c r="R1645" i="1"/>
  <c r="U1645" i="1"/>
  <c r="R138" i="1"/>
  <c r="U138" i="1"/>
  <c r="R3442" i="1"/>
  <c r="U3442" i="1"/>
  <c r="R5165" i="1"/>
  <c r="R8955" i="1"/>
  <c r="U8955" i="1"/>
  <c r="R3966" i="1"/>
  <c r="U3966" i="1"/>
  <c r="R9141" i="1"/>
  <c r="U9141" i="1"/>
  <c r="R5887" i="1"/>
  <c r="U5887" i="1"/>
  <c r="R10399" i="1"/>
  <c r="U10399" i="1"/>
  <c r="R6814" i="1"/>
  <c r="U6814" i="1"/>
  <c r="R1765" i="1"/>
  <c r="U1765" i="1"/>
  <c r="R6662" i="1"/>
  <c r="U6662" i="1"/>
  <c r="R3610" i="1"/>
  <c r="U3610" i="1"/>
  <c r="R2251" i="1"/>
  <c r="U2251" i="1"/>
  <c r="R9483" i="1"/>
  <c r="U9483" i="1"/>
  <c r="R3822" i="1"/>
  <c r="U3822" i="1"/>
  <c r="R2399" i="1"/>
  <c r="U2399" i="1"/>
  <c r="R6657" i="1"/>
  <c r="U6657" i="1"/>
  <c r="R9974" i="1"/>
  <c r="U9974" i="1"/>
  <c r="R10143" i="1"/>
  <c r="U10143" i="1"/>
  <c r="R3240" i="1"/>
  <c r="U3240" i="1"/>
  <c r="R2491" i="1"/>
  <c r="U2491" i="1"/>
  <c r="R2430" i="1"/>
  <c r="U2430" i="1"/>
  <c r="R9448" i="1"/>
  <c r="U9448" i="1"/>
  <c r="R2068" i="1"/>
  <c r="U2068" i="1"/>
  <c r="R8185" i="1"/>
  <c r="U8185" i="1"/>
  <c r="R6231" i="1"/>
  <c r="U6231" i="1"/>
  <c r="R3617" i="1"/>
  <c r="U3617" i="1"/>
  <c r="R854" i="1"/>
  <c r="U854" i="1"/>
  <c r="R17" i="1"/>
  <c r="U17" i="1"/>
  <c r="R11037" i="1"/>
  <c r="U11037" i="1"/>
  <c r="R8524" i="1"/>
  <c r="R4797" i="1"/>
  <c r="U4797" i="1"/>
  <c r="R6645" i="1"/>
  <c r="U6645" i="1"/>
  <c r="R4429" i="1"/>
  <c r="U4429" i="1"/>
  <c r="R10544" i="1"/>
  <c r="R2852" i="1"/>
  <c r="U2852" i="1"/>
  <c r="R324" i="1"/>
  <c r="U324" i="1"/>
  <c r="R2514" i="1"/>
  <c r="U2514" i="1"/>
  <c r="R1808" i="1"/>
  <c r="U1808" i="1"/>
  <c r="R7795" i="1"/>
  <c r="U7795" i="1"/>
  <c r="R387" i="1"/>
  <c r="U387" i="1"/>
  <c r="R10844" i="1"/>
  <c r="U10844" i="1"/>
  <c r="R6720" i="1"/>
  <c r="U6720" i="1"/>
  <c r="R9187" i="1"/>
  <c r="U9187" i="1"/>
  <c r="R8376" i="1"/>
  <c r="U8376" i="1"/>
  <c r="R5399" i="1"/>
  <c r="R5324" i="1"/>
  <c r="U5324" i="1"/>
  <c r="R3721" i="1"/>
  <c r="U3721" i="1"/>
  <c r="R6031" i="1"/>
  <c r="U6031" i="1"/>
  <c r="R445" i="1"/>
  <c r="U445" i="1"/>
  <c r="R1444" i="1"/>
  <c r="U1444" i="1"/>
  <c r="R8014" i="1"/>
  <c r="U8014" i="1"/>
  <c r="R6412" i="1"/>
  <c r="U6412" i="1"/>
  <c r="R6416" i="1"/>
  <c r="U6416" i="1"/>
  <c r="R2267" i="1"/>
  <c r="U2267" i="1"/>
  <c r="R6105" i="1"/>
  <c r="U6105" i="1"/>
  <c r="R215" i="1"/>
  <c r="U215" i="1"/>
  <c r="R1803" i="1"/>
  <c r="U1803" i="1"/>
  <c r="R143" i="1"/>
  <c r="U143" i="1"/>
  <c r="R8622" i="1"/>
  <c r="U8622" i="1"/>
  <c r="R9753" i="1"/>
  <c r="U9753" i="1"/>
  <c r="R3154" i="1"/>
  <c r="U3154" i="1"/>
  <c r="R3786" i="1"/>
  <c r="R8561" i="1"/>
  <c r="U8561" i="1"/>
  <c r="R2925" i="1"/>
  <c r="U2925" i="1"/>
  <c r="R8610" i="1"/>
  <c r="U8610" i="1"/>
  <c r="R6797" i="1"/>
  <c r="R3680" i="1"/>
  <c r="U3680" i="1"/>
  <c r="R2069" i="1"/>
  <c r="U2069" i="1"/>
  <c r="R3006" i="1"/>
  <c r="U3006" i="1"/>
  <c r="R9181" i="1"/>
  <c r="U9181" i="1"/>
  <c r="R7518" i="1"/>
  <c r="U7518" i="1"/>
  <c r="R8672" i="1"/>
  <c r="U8672" i="1"/>
  <c r="R5922" i="1"/>
  <c r="U5922" i="1"/>
  <c r="R10324" i="1"/>
  <c r="U10324" i="1"/>
  <c r="R2930" i="1"/>
  <c r="U2930" i="1"/>
  <c r="R8879" i="1"/>
  <c r="U8879" i="1"/>
  <c r="R4355" i="1"/>
  <c r="U4355" i="1"/>
  <c r="R9412" i="1"/>
  <c r="U9412" i="1"/>
  <c r="R7705" i="1"/>
  <c r="U7705" i="1"/>
  <c r="R3809" i="1"/>
  <c r="U3809" i="1"/>
  <c r="R3410" i="1"/>
  <c r="U3410" i="1"/>
  <c r="R1270" i="1"/>
  <c r="U1270" i="1"/>
  <c r="R7691" i="1"/>
  <c r="U7691" i="1"/>
  <c r="R4208" i="1"/>
  <c r="U4208" i="1"/>
  <c r="R698" i="1"/>
  <c r="U698" i="1"/>
  <c r="R10695" i="1"/>
  <c r="U10695" i="1"/>
  <c r="R912" i="1"/>
  <c r="U912" i="1"/>
  <c r="R8298" i="1"/>
  <c r="U8298" i="1"/>
  <c r="R131" i="1"/>
  <c r="U131" i="1"/>
  <c r="R287" i="1"/>
  <c r="U287" i="1"/>
  <c r="R314" i="1"/>
  <c r="U314" i="1"/>
  <c r="R757" i="1"/>
  <c r="U757" i="1"/>
  <c r="R10589" i="1"/>
  <c r="U10589" i="1"/>
  <c r="R3249" i="1"/>
  <c r="R3761" i="1"/>
  <c r="U3761" i="1"/>
  <c r="R6184" i="1"/>
  <c r="U6184" i="1"/>
  <c r="R6222" i="1"/>
  <c r="U6222" i="1"/>
  <c r="R10101" i="1"/>
  <c r="U10101" i="1"/>
  <c r="R3155" i="1"/>
  <c r="U3155" i="1"/>
  <c r="R2213" i="1"/>
  <c r="U2213" i="1"/>
  <c r="R5070" i="1"/>
  <c r="U5070" i="1"/>
  <c r="R997" i="1"/>
  <c r="U997" i="1"/>
  <c r="R6721" i="1"/>
  <c r="U6721" i="1"/>
  <c r="R1481" i="1"/>
  <c r="U1481" i="1"/>
  <c r="R10952" i="1"/>
  <c r="U10952" i="1"/>
  <c r="R7088" i="1"/>
  <c r="U7088" i="1"/>
  <c r="R1675" i="1"/>
  <c r="U1675" i="1"/>
  <c r="R745" i="1"/>
  <c r="U745" i="1"/>
  <c r="R1032" i="1"/>
  <c r="R404" i="1"/>
  <c r="U404" i="1"/>
  <c r="R2626" i="1"/>
  <c r="U2626" i="1"/>
  <c r="R2897" i="1"/>
  <c r="U2897" i="1"/>
  <c r="R3243" i="1"/>
  <c r="U3243" i="1"/>
  <c r="R10398" i="1"/>
  <c r="U10398" i="1"/>
  <c r="R5552" i="1"/>
  <c r="U5552" i="1"/>
  <c r="R8631" i="1"/>
  <c r="U8631" i="1"/>
  <c r="R6012" i="1"/>
  <c r="U6012" i="1"/>
  <c r="R8435" i="1"/>
  <c r="U8435" i="1"/>
  <c r="R2693" i="1"/>
  <c r="U2693" i="1"/>
  <c r="R2268" i="1"/>
  <c r="U2268" i="1"/>
  <c r="R1659" i="1"/>
  <c r="U1659" i="1"/>
  <c r="R7663" i="1"/>
  <c r="U7663" i="1"/>
  <c r="R4412" i="1"/>
  <c r="U4412" i="1"/>
  <c r="R113" i="1"/>
  <c r="U113" i="1"/>
  <c r="R6042" i="1"/>
  <c r="U6042" i="1"/>
  <c r="R4083" i="1"/>
  <c r="U4083" i="1"/>
  <c r="R5468" i="1"/>
  <c r="U5468" i="1"/>
  <c r="R8748" i="1"/>
  <c r="U8748" i="1"/>
  <c r="R4750" i="1"/>
  <c r="U4750" i="1"/>
  <c r="R8713" i="1"/>
  <c r="R6309" i="1"/>
  <c r="U6309" i="1"/>
  <c r="R9013" i="1"/>
  <c r="U9013" i="1"/>
  <c r="R6489" i="1"/>
  <c r="U6489" i="1"/>
  <c r="R6838" i="1"/>
  <c r="U6838" i="1"/>
  <c r="R6771" i="1"/>
  <c r="U6771" i="1"/>
  <c r="R8034" i="1"/>
  <c r="U8034" i="1"/>
  <c r="R157" i="1"/>
  <c r="U157" i="1"/>
  <c r="R10519" i="1"/>
  <c r="R2279" i="1"/>
  <c r="U2279" i="1"/>
  <c r="R3234" i="1"/>
  <c r="U3234" i="1"/>
  <c r="R5318" i="1"/>
  <c r="R7637" i="1"/>
  <c r="U7637" i="1"/>
  <c r="R5590" i="1"/>
  <c r="U5590" i="1"/>
  <c r="R1236" i="1"/>
  <c r="U1236" i="1"/>
  <c r="R8745" i="1"/>
  <c r="U8745" i="1"/>
  <c r="R10451" i="1"/>
  <c r="U10451" i="1"/>
  <c r="R489" i="1"/>
  <c r="U489" i="1"/>
  <c r="R5177" i="1"/>
  <c r="U5177" i="1"/>
  <c r="R5479" i="1"/>
  <c r="U5479" i="1"/>
  <c r="R909" i="1"/>
  <c r="U909" i="1"/>
  <c r="R7989" i="1"/>
  <c r="U7989" i="1"/>
  <c r="R7361" i="1"/>
  <c r="U7361" i="1"/>
  <c r="R7876" i="1"/>
  <c r="U7876" i="1"/>
  <c r="R2534" i="1"/>
  <c r="U2534" i="1"/>
  <c r="R9043" i="1"/>
  <c r="U9043" i="1"/>
  <c r="R345" i="1"/>
  <c r="U345" i="1"/>
  <c r="R6266" i="1"/>
  <c r="U6266" i="1"/>
  <c r="R10673" i="1"/>
  <c r="R4845" i="1"/>
  <c r="U4845" i="1"/>
  <c r="R1387" i="1"/>
  <c r="U1387" i="1"/>
  <c r="R2602" i="1"/>
  <c r="U2602" i="1"/>
  <c r="R4190" i="1"/>
  <c r="R7454" i="1"/>
  <c r="U7454" i="1"/>
  <c r="R1067" i="1"/>
  <c r="U1067" i="1"/>
  <c r="R4915" i="1"/>
  <c r="U4915" i="1"/>
  <c r="R9796" i="1"/>
  <c r="U9796" i="1"/>
  <c r="R1319" i="1"/>
  <c r="U1319" i="1"/>
  <c r="R9113" i="1"/>
  <c r="U9113" i="1"/>
  <c r="R8850" i="1"/>
  <c r="U8850" i="1"/>
  <c r="R5077" i="1"/>
  <c r="U5077" i="1"/>
  <c r="R2344" i="1"/>
  <c r="U2344" i="1"/>
  <c r="R2085" i="1"/>
  <c r="U2085" i="1"/>
  <c r="R5905" i="1"/>
  <c r="U5905" i="1"/>
  <c r="R6641" i="1"/>
  <c r="U6641" i="1"/>
  <c r="R5474" i="1"/>
  <c r="U5474" i="1"/>
  <c r="R2254" i="1"/>
  <c r="U2254" i="1"/>
  <c r="R9923" i="1"/>
  <c r="U9923" i="1"/>
  <c r="R6253" i="1"/>
  <c r="U6253" i="1"/>
  <c r="R1021" i="1"/>
  <c r="U1021" i="1"/>
  <c r="R9619" i="1"/>
  <c r="U9619" i="1"/>
  <c r="R9897" i="1"/>
  <c r="U9897" i="1"/>
  <c r="R8671" i="1"/>
  <c r="U8671" i="1"/>
  <c r="R3797" i="1"/>
  <c r="U3797" i="1"/>
  <c r="R4545" i="1"/>
  <c r="U4545" i="1"/>
  <c r="R6277" i="1"/>
  <c r="U6277" i="1"/>
  <c r="R10680" i="1"/>
  <c r="U10680" i="1"/>
  <c r="R4172" i="1"/>
  <c r="U4172" i="1"/>
  <c r="R9085" i="1"/>
  <c r="U9085" i="1"/>
  <c r="R7241" i="1"/>
  <c r="R4688" i="1"/>
  <c r="R7240" i="1"/>
  <c r="U7240" i="1"/>
  <c r="R3987" i="1"/>
  <c r="U3987" i="1"/>
  <c r="R1830" i="1"/>
  <c r="U1830" i="1"/>
  <c r="R37" i="1"/>
  <c r="U37" i="1"/>
  <c r="R7951" i="1"/>
  <c r="U7951" i="1"/>
  <c r="R3869" i="1"/>
  <c r="U3869" i="1"/>
  <c r="R7160" i="1"/>
  <c r="U7160" i="1"/>
  <c r="R1943" i="1"/>
  <c r="U1943" i="1"/>
  <c r="R682" i="1"/>
  <c r="U682" i="1"/>
  <c r="R8838" i="1"/>
  <c r="U8838" i="1"/>
  <c r="R6072" i="1"/>
  <c r="U6072" i="1"/>
  <c r="R5434" i="1"/>
  <c r="R9044" i="1"/>
  <c r="U9044" i="1"/>
  <c r="R2962" i="1"/>
  <c r="U2962" i="1"/>
  <c r="R1342" i="1"/>
  <c r="R10498" i="1"/>
  <c r="U10498" i="1"/>
  <c r="R2090" i="1"/>
  <c r="U2090" i="1"/>
  <c r="R10377" i="1"/>
  <c r="U10377" i="1"/>
  <c r="R8688" i="1"/>
  <c r="U8688" i="1"/>
  <c r="R9265" i="1"/>
  <c r="U9265" i="1"/>
  <c r="R761" i="1"/>
  <c r="U761" i="1"/>
  <c r="R2698" i="1"/>
  <c r="U2698" i="1"/>
  <c r="R8030" i="1"/>
  <c r="U8030" i="1"/>
  <c r="R1673" i="1"/>
  <c r="U1673" i="1"/>
  <c r="R3263" i="1"/>
  <c r="U3263" i="1"/>
  <c r="R4683" i="1"/>
  <c r="U4683" i="1"/>
  <c r="R1714" i="1"/>
  <c r="U1714" i="1"/>
  <c r="R572" i="1"/>
  <c r="U572" i="1"/>
  <c r="R2878" i="1"/>
  <c r="U2878" i="1"/>
  <c r="R8335" i="1"/>
  <c r="U8335" i="1"/>
  <c r="R1898" i="1"/>
  <c r="U1898" i="1"/>
  <c r="R10968" i="1"/>
  <c r="R4124" i="1"/>
  <c r="U4124" i="1"/>
  <c r="R8411" i="1"/>
  <c r="U8411" i="1"/>
  <c r="R2480" i="1"/>
  <c r="U2480" i="1"/>
  <c r="R4050" i="1"/>
  <c r="R6979" i="1"/>
  <c r="U6979" i="1"/>
  <c r="R3223" i="1"/>
  <c r="U3223" i="1"/>
  <c r="R4990" i="1"/>
  <c r="U4990" i="1"/>
  <c r="R6560" i="1"/>
  <c r="U6560" i="1"/>
  <c r="R3565" i="1"/>
  <c r="U3565" i="1"/>
  <c r="R2926" i="1"/>
  <c r="U2926" i="1"/>
  <c r="R109" i="1"/>
  <c r="U109" i="1"/>
  <c r="R768" i="1"/>
  <c r="U768" i="1"/>
  <c r="R5270" i="1"/>
  <c r="U5270" i="1"/>
  <c r="R2291" i="1"/>
  <c r="U2291" i="1"/>
  <c r="R6839" i="1"/>
  <c r="U6839" i="1"/>
  <c r="R2977" i="1"/>
  <c r="U2977" i="1"/>
  <c r="R8123" i="1"/>
  <c r="U8123" i="1"/>
  <c r="R1035" i="1"/>
  <c r="U1035" i="1"/>
  <c r="R8734" i="1"/>
  <c r="U8734" i="1"/>
  <c r="R4823" i="1"/>
  <c r="U4823" i="1"/>
  <c r="R5131" i="1"/>
  <c r="U5131" i="1"/>
  <c r="R8712" i="1"/>
  <c r="U8712" i="1"/>
  <c r="R3218" i="1"/>
  <c r="U3218" i="1"/>
  <c r="R9549" i="1"/>
  <c r="U9549" i="1"/>
  <c r="R9748" i="1"/>
  <c r="U9748" i="1"/>
  <c r="R8531" i="1"/>
  <c r="U8531" i="1"/>
  <c r="R6828" i="1"/>
  <c r="U6828" i="1"/>
  <c r="R2916" i="1"/>
  <c r="U2916" i="1"/>
  <c r="R8894" i="1"/>
  <c r="U8894" i="1"/>
  <c r="R7507" i="1"/>
  <c r="U7507" i="1"/>
  <c r="R878" i="1"/>
  <c r="U878" i="1"/>
  <c r="R5573" i="1"/>
  <c r="U5573" i="1"/>
  <c r="R5082" i="1"/>
  <c r="U5082" i="1"/>
  <c r="R2066" i="1"/>
  <c r="U2066" i="1"/>
  <c r="R10492" i="1"/>
  <c r="U10492" i="1"/>
  <c r="R3044" i="1"/>
  <c r="R3527" i="1"/>
  <c r="U3527" i="1"/>
  <c r="R6376" i="1"/>
  <c r="U6376" i="1"/>
  <c r="R9866" i="1"/>
  <c r="U9866" i="1"/>
  <c r="R4837" i="1"/>
  <c r="U4837" i="1"/>
  <c r="R4460" i="1"/>
  <c r="U4460" i="1"/>
  <c r="R4581" i="1"/>
  <c r="U4581" i="1"/>
  <c r="R104" i="1"/>
  <c r="U104" i="1"/>
  <c r="R10775" i="1"/>
  <c r="R8268" i="1"/>
  <c r="U8268" i="1"/>
  <c r="R1773" i="1"/>
  <c r="U1773" i="1"/>
  <c r="R6424" i="1"/>
  <c r="U6424" i="1"/>
  <c r="R7005" i="1"/>
  <c r="U7005" i="1"/>
  <c r="R3673" i="1"/>
  <c r="U3673" i="1"/>
  <c r="R5565" i="1"/>
  <c r="U5565" i="1"/>
  <c r="R7888" i="1"/>
  <c r="U7888" i="1"/>
  <c r="R5242" i="1"/>
  <c r="U5242" i="1"/>
  <c r="R2132" i="1"/>
  <c r="U2132" i="1"/>
  <c r="R440" i="1"/>
  <c r="U440" i="1"/>
  <c r="R2160" i="1"/>
  <c r="U2160" i="1"/>
  <c r="R9452" i="1"/>
  <c r="U9452" i="1"/>
  <c r="R5216" i="1"/>
  <c r="U5216" i="1"/>
  <c r="R8901" i="1"/>
  <c r="U8901" i="1"/>
  <c r="R11074" i="1"/>
  <c r="R9437" i="1"/>
  <c r="U9437" i="1"/>
  <c r="R9843" i="1"/>
  <c r="U9843" i="1"/>
  <c r="R2670" i="1"/>
  <c r="U2670" i="1"/>
  <c r="R1742" i="1"/>
  <c r="U1742" i="1"/>
  <c r="R7534" i="1"/>
  <c r="R5721" i="1"/>
  <c r="U5721" i="1"/>
  <c r="R238" i="1"/>
  <c r="U238" i="1"/>
  <c r="R1034" i="1"/>
  <c r="U1034" i="1"/>
  <c r="R7628" i="1"/>
  <c r="U7628" i="1"/>
  <c r="R8369" i="1"/>
  <c r="U8369" i="1"/>
  <c r="R9777" i="1"/>
  <c r="U9777" i="1"/>
  <c r="R1293" i="1"/>
  <c r="R5305" i="1"/>
  <c r="U5305" i="1"/>
  <c r="R3590" i="1"/>
  <c r="U3590" i="1"/>
  <c r="R10041" i="1"/>
  <c r="U10041" i="1"/>
  <c r="R1509" i="1"/>
  <c r="U1509" i="1"/>
  <c r="R6374" i="1"/>
  <c r="U6374" i="1"/>
  <c r="R9592" i="1"/>
  <c r="U9592" i="1"/>
  <c r="R4121" i="1"/>
  <c r="U4121" i="1"/>
  <c r="R4440" i="1"/>
  <c r="U4440" i="1"/>
  <c r="R9030" i="1"/>
  <c r="U9030" i="1"/>
  <c r="R1909" i="1"/>
  <c r="U1909" i="1"/>
  <c r="R10907" i="1"/>
  <c r="U10907" i="1"/>
  <c r="R1162" i="1"/>
  <c r="U1162" i="1"/>
  <c r="R6097" i="1"/>
  <c r="U6097" i="1"/>
  <c r="R9898" i="1"/>
  <c r="U9898" i="1"/>
  <c r="R3446" i="1"/>
  <c r="U3446" i="1"/>
  <c r="R4240" i="1"/>
  <c r="U4240" i="1"/>
  <c r="R1152" i="1"/>
  <c r="U1152" i="1"/>
  <c r="R9371" i="1"/>
  <c r="U9371" i="1"/>
  <c r="R5293" i="1"/>
  <c r="U5293" i="1"/>
  <c r="R2838" i="1"/>
  <c r="U2838" i="1"/>
  <c r="R9899" i="1"/>
  <c r="U9899" i="1"/>
  <c r="R7936" i="1"/>
  <c r="U7936" i="1"/>
  <c r="R1511" i="1"/>
  <c r="U1511" i="1"/>
  <c r="R6998" i="1"/>
  <c r="U6998" i="1"/>
  <c r="R10290" i="1"/>
  <c r="U10290" i="1"/>
  <c r="R539" i="1"/>
  <c r="U539" i="1"/>
  <c r="R2360" i="1"/>
  <c r="U2360" i="1"/>
  <c r="R10585" i="1"/>
  <c r="U10585" i="1"/>
  <c r="R341" i="1"/>
  <c r="R9411" i="1"/>
  <c r="U9411" i="1"/>
  <c r="R10773" i="1"/>
  <c r="U10773" i="1"/>
  <c r="R9596" i="1"/>
  <c r="U9596" i="1"/>
  <c r="R3709" i="1"/>
  <c r="U3709" i="1"/>
  <c r="R8469" i="1"/>
  <c r="U8469" i="1"/>
  <c r="R3167" i="1"/>
  <c r="U3167" i="1"/>
  <c r="R2335" i="1"/>
  <c r="U2335" i="1"/>
  <c r="R10538" i="1"/>
  <c r="R4235" i="1"/>
  <c r="U4235" i="1"/>
  <c r="R4271" i="1"/>
  <c r="U4271" i="1"/>
  <c r="R3482" i="1"/>
  <c r="U3482" i="1"/>
  <c r="R5850" i="1"/>
  <c r="U5850" i="1"/>
  <c r="R9966" i="1"/>
  <c r="U9966" i="1"/>
  <c r="R10760" i="1"/>
  <c r="U10760" i="1"/>
  <c r="R1853" i="1"/>
  <c r="U1853" i="1"/>
  <c r="R6878" i="1"/>
  <c r="U6878" i="1"/>
  <c r="R9950" i="1"/>
  <c r="U9950" i="1"/>
  <c r="R1585" i="1"/>
  <c r="U1585" i="1"/>
  <c r="R7750" i="1"/>
  <c r="U7750" i="1"/>
  <c r="R5794" i="1"/>
  <c r="U5794" i="1"/>
  <c r="R4097" i="1"/>
  <c r="U4097" i="1"/>
  <c r="R3187" i="1"/>
  <c r="U3187" i="1"/>
  <c r="R5956" i="1"/>
  <c r="U5956" i="1"/>
  <c r="R9628" i="1"/>
  <c r="U9628" i="1"/>
  <c r="R5921" i="1"/>
  <c r="U5921" i="1"/>
  <c r="R3880" i="1"/>
  <c r="U3880" i="1"/>
  <c r="R7777" i="1"/>
  <c r="U7777" i="1"/>
  <c r="R10726" i="1"/>
  <c r="U10726" i="1"/>
  <c r="R7211" i="1"/>
  <c r="U7211" i="1"/>
  <c r="R8452" i="1"/>
  <c r="U8452" i="1"/>
  <c r="R7565" i="1"/>
  <c r="U7565" i="1"/>
  <c r="R10770" i="1"/>
  <c r="R9324" i="1"/>
  <c r="U9324" i="1"/>
  <c r="R2493" i="1"/>
  <c r="U2493" i="1"/>
  <c r="R1978" i="1"/>
  <c r="U1978" i="1"/>
  <c r="R4961" i="1"/>
  <c r="U4961" i="1"/>
  <c r="R6269" i="1"/>
  <c r="U6269" i="1"/>
  <c r="R7387" i="1"/>
  <c r="U7387" i="1"/>
  <c r="R3311" i="1"/>
  <c r="U3311" i="1"/>
  <c r="R3605" i="1"/>
  <c r="U3605" i="1"/>
  <c r="R3645" i="1"/>
  <c r="U3645" i="1"/>
  <c r="R4310" i="1"/>
  <c r="U4310" i="1"/>
  <c r="R4525" i="1"/>
  <c r="U4525" i="1"/>
  <c r="R6629" i="1"/>
  <c r="R9953" i="1"/>
  <c r="U9953" i="1"/>
  <c r="R8995" i="1"/>
  <c r="U8995" i="1"/>
  <c r="R8420" i="1"/>
  <c r="U8420" i="1"/>
  <c r="R10263" i="1"/>
  <c r="U10263" i="1"/>
  <c r="R4936" i="1"/>
  <c r="U4936" i="1"/>
  <c r="R8898" i="1"/>
  <c r="U8898" i="1"/>
  <c r="R6944" i="1"/>
  <c r="U6944" i="1"/>
  <c r="R7438" i="1"/>
  <c r="U7438" i="1"/>
  <c r="R7868" i="1"/>
  <c r="U7868" i="1"/>
  <c r="R9568" i="1"/>
  <c r="U9568" i="1"/>
  <c r="R8494" i="1"/>
  <c r="U8494" i="1"/>
  <c r="R9706" i="1"/>
  <c r="U9706" i="1"/>
  <c r="R44" i="1"/>
  <c r="U44" i="1"/>
  <c r="R5" i="1"/>
  <c r="U5" i="1"/>
  <c r="R780" i="1"/>
  <c r="U780" i="1"/>
  <c r="R6973" i="1"/>
  <c r="U6973" i="1"/>
  <c r="R10264" i="1"/>
  <c r="U10264" i="1"/>
  <c r="R9246" i="1"/>
  <c r="U9246" i="1"/>
  <c r="R3344" i="1"/>
  <c r="U3344" i="1"/>
  <c r="R6501" i="1"/>
  <c r="U6501" i="1"/>
  <c r="R856" i="1"/>
  <c r="U856" i="1"/>
  <c r="R4910" i="1"/>
  <c r="U4910" i="1"/>
  <c r="R1061" i="1"/>
  <c r="U1061" i="1"/>
  <c r="R7827" i="1"/>
  <c r="U7827" i="1"/>
  <c r="R4258" i="1"/>
  <c r="U4258" i="1"/>
  <c r="R7385" i="1"/>
  <c r="U7385" i="1"/>
  <c r="R2330" i="1"/>
  <c r="R7437" i="1"/>
  <c r="U7437" i="1"/>
  <c r="R41" i="1"/>
  <c r="U41" i="1"/>
  <c r="R7030" i="1"/>
  <c r="U7030" i="1"/>
  <c r="R8574" i="1"/>
  <c r="U8574" i="1"/>
  <c r="R7360" i="1"/>
  <c r="U7360" i="1"/>
  <c r="R3111" i="1"/>
  <c r="U3111" i="1"/>
  <c r="R3178" i="1"/>
  <c r="U3178" i="1"/>
  <c r="R3437" i="1"/>
  <c r="U3437" i="1"/>
  <c r="R1089" i="1"/>
  <c r="R2256" i="1"/>
  <c r="U2256" i="1"/>
  <c r="R10741" i="1"/>
  <c r="U10741" i="1"/>
  <c r="R2564" i="1"/>
  <c r="U2564" i="1"/>
  <c r="R9310" i="1"/>
  <c r="U9310" i="1"/>
  <c r="R7420" i="1"/>
  <c r="U7420" i="1"/>
  <c r="R2895" i="1"/>
  <c r="U2895" i="1"/>
  <c r="R5181" i="1"/>
  <c r="U5181" i="1"/>
  <c r="R1569" i="1"/>
  <c r="U1569" i="1"/>
  <c r="R1589" i="1"/>
  <c r="U1589" i="1"/>
  <c r="R9363" i="1"/>
  <c r="U9363" i="1"/>
  <c r="R2486" i="1"/>
  <c r="U2486" i="1"/>
  <c r="R3108" i="1"/>
  <c r="U3108" i="1"/>
  <c r="R1944" i="1"/>
  <c r="U1944" i="1"/>
  <c r="R6936" i="1"/>
  <c r="U6936" i="1"/>
  <c r="R8400" i="1"/>
  <c r="U8400" i="1"/>
  <c r="R10848" i="1"/>
  <c r="U10848" i="1"/>
  <c r="R7716" i="1"/>
  <c r="U7716" i="1"/>
  <c r="R4679" i="1"/>
  <c r="U4679" i="1"/>
  <c r="R10171" i="1"/>
  <c r="U10171" i="1"/>
  <c r="R8811" i="1"/>
  <c r="U8811" i="1"/>
  <c r="R9262" i="1"/>
  <c r="U9262" i="1"/>
  <c r="R10792" i="1"/>
  <c r="U10792" i="1"/>
  <c r="R4611" i="1"/>
  <c r="R9156" i="1"/>
  <c r="U9156" i="1"/>
  <c r="R7785" i="1"/>
  <c r="U7785" i="1"/>
  <c r="R517" i="1"/>
  <c r="U517" i="1"/>
  <c r="R529" i="1"/>
  <c r="U529" i="1"/>
  <c r="R4735" i="1"/>
  <c r="R4036" i="1"/>
  <c r="U4036" i="1"/>
  <c r="R8824" i="1"/>
  <c r="U8824" i="1"/>
  <c r="R8510" i="1"/>
  <c r="U8510" i="1"/>
  <c r="R6059" i="1"/>
  <c r="U6059" i="1"/>
  <c r="R4959" i="1"/>
  <c r="U4959" i="1"/>
  <c r="R3346" i="1"/>
  <c r="U3346" i="1"/>
  <c r="R8862" i="1"/>
  <c r="U8862" i="1"/>
  <c r="R9645" i="1"/>
  <c r="U9645" i="1"/>
  <c r="R5791" i="1"/>
  <c r="U5791" i="1"/>
  <c r="R7828" i="1"/>
  <c r="U7828" i="1"/>
  <c r="R10897" i="1"/>
  <c r="U10897" i="1"/>
  <c r="R742" i="1"/>
  <c r="U742" i="1"/>
  <c r="R508" i="1"/>
  <c r="U508" i="1"/>
  <c r="R2592" i="1"/>
  <c r="U2592" i="1"/>
  <c r="R904" i="1"/>
  <c r="U904" i="1"/>
  <c r="R5260" i="1"/>
  <c r="U5260" i="1"/>
  <c r="R9885" i="1"/>
  <c r="U9885" i="1"/>
  <c r="R5933" i="1"/>
  <c r="U5933" i="1"/>
  <c r="R5858" i="1"/>
  <c r="U5858" i="1"/>
  <c r="R399" i="1"/>
  <c r="U399" i="1"/>
  <c r="R2029" i="1"/>
  <c r="U2029" i="1"/>
  <c r="R1609" i="1"/>
  <c r="U1609" i="1"/>
  <c r="R3103" i="1"/>
  <c r="U3103" i="1"/>
  <c r="R9099" i="1"/>
  <c r="U9099" i="1"/>
  <c r="R3403" i="1"/>
  <c r="U3403" i="1"/>
  <c r="R10896" i="1"/>
  <c r="U10896" i="1"/>
  <c r="R8410" i="1"/>
  <c r="U8410" i="1"/>
  <c r="R9756" i="1"/>
  <c r="R1091" i="1"/>
  <c r="U1091" i="1"/>
  <c r="R6984" i="1"/>
  <c r="U6984" i="1"/>
  <c r="R305" i="1"/>
  <c r="R9601" i="1"/>
  <c r="U9601" i="1"/>
  <c r="R8155" i="1"/>
  <c r="U8155" i="1"/>
  <c r="R4302" i="1"/>
  <c r="U4302" i="1"/>
  <c r="R1668" i="1"/>
  <c r="U1668" i="1"/>
  <c r="R2120" i="1"/>
  <c r="U2120" i="1"/>
  <c r="R2516" i="1"/>
  <c r="U2516" i="1"/>
  <c r="R5644" i="1"/>
  <c r="U5644" i="1"/>
  <c r="R7541" i="1"/>
  <c r="U7541" i="1"/>
  <c r="R9105" i="1"/>
  <c r="U9105" i="1"/>
  <c r="R4483" i="1"/>
  <c r="U4483" i="1"/>
  <c r="R10442" i="1"/>
  <c r="U10442" i="1"/>
  <c r="R5207" i="1"/>
  <c r="U5207" i="1"/>
  <c r="R10409" i="1"/>
  <c r="U10409" i="1"/>
  <c r="R4058" i="1"/>
  <c r="U4058" i="1"/>
  <c r="R5562" i="1"/>
  <c r="U5562" i="1"/>
  <c r="R4682" i="1"/>
  <c r="U4682" i="1"/>
  <c r="R4967" i="1"/>
  <c r="U4967" i="1"/>
  <c r="R3695" i="1"/>
  <c r="U3695" i="1"/>
  <c r="R2910" i="1"/>
  <c r="U2910" i="1"/>
  <c r="R5713" i="1"/>
  <c r="U5713" i="1"/>
  <c r="R1921" i="1"/>
  <c r="R4007" i="1"/>
  <c r="U4007" i="1"/>
  <c r="R10344" i="1"/>
  <c r="U10344" i="1"/>
  <c r="R3874" i="1"/>
  <c r="U3874" i="1"/>
  <c r="R8380" i="1"/>
  <c r="U8380" i="1"/>
  <c r="R651" i="1"/>
  <c r="U651" i="1"/>
  <c r="R1050" i="1"/>
  <c r="U1050" i="1"/>
  <c r="R8179" i="1"/>
  <c r="U8179" i="1"/>
  <c r="R181" i="1"/>
  <c r="U181" i="1"/>
  <c r="R6396" i="1"/>
  <c r="U6396" i="1"/>
  <c r="R373" i="1"/>
  <c r="U373" i="1"/>
  <c r="R49" i="1"/>
  <c r="U49" i="1"/>
  <c r="R8252" i="1"/>
  <c r="U8252" i="1"/>
  <c r="R9510" i="1"/>
  <c r="U9510" i="1"/>
  <c r="R5007" i="1"/>
  <c r="U5007" i="1"/>
  <c r="R9152" i="1"/>
  <c r="U9152" i="1"/>
  <c r="R5257" i="1"/>
  <c r="U5257" i="1"/>
  <c r="R4402" i="1"/>
  <c r="U4402" i="1"/>
  <c r="R4693" i="1"/>
  <c r="U4693" i="1"/>
  <c r="R10132" i="1"/>
  <c r="U10132" i="1"/>
  <c r="R2271" i="1"/>
  <c r="U2271" i="1"/>
  <c r="R10212" i="1"/>
  <c r="U10212" i="1"/>
  <c r="R3893" i="1"/>
  <c r="U3893" i="1"/>
  <c r="R3161" i="1"/>
  <c r="U3161" i="1"/>
  <c r="R2727" i="1"/>
  <c r="R8474" i="1"/>
  <c r="U8474" i="1"/>
  <c r="R7002" i="1"/>
  <c r="U7002" i="1"/>
  <c r="R6638" i="1"/>
  <c r="U6638" i="1"/>
  <c r="R3897" i="1"/>
  <c r="U3897" i="1"/>
  <c r="R7277" i="1"/>
  <c r="U7277" i="1"/>
  <c r="R9372" i="1"/>
  <c r="U9372" i="1"/>
  <c r="R2148" i="1"/>
  <c r="U2148" i="1"/>
  <c r="R3283" i="1"/>
  <c r="U3283" i="1"/>
  <c r="R4538" i="1"/>
  <c r="U4538" i="1"/>
  <c r="R6580" i="1"/>
  <c r="U6580" i="1"/>
  <c r="R6735" i="1"/>
  <c r="U6735" i="1"/>
  <c r="R10371" i="1"/>
  <c r="U10371" i="1"/>
  <c r="R71" i="1"/>
  <c r="U71" i="1"/>
  <c r="R1165" i="1"/>
  <c r="U1165" i="1"/>
  <c r="R8403" i="1"/>
  <c r="U8403" i="1"/>
  <c r="R2207" i="1"/>
  <c r="U2207" i="1"/>
  <c r="R7655" i="1"/>
  <c r="U7655" i="1"/>
  <c r="R396" i="1"/>
  <c r="U396" i="1"/>
  <c r="R7477" i="1"/>
  <c r="U7477" i="1"/>
  <c r="R5797" i="1"/>
  <c r="U5797" i="1"/>
  <c r="R10795" i="1"/>
  <c r="U10795" i="1"/>
  <c r="R333" i="1"/>
  <c r="U333" i="1"/>
  <c r="R8384" i="1"/>
  <c r="U8384" i="1"/>
  <c r="R1642" i="1"/>
  <c r="R6915" i="1"/>
  <c r="U6915" i="1"/>
  <c r="R8040" i="1"/>
  <c r="U8040" i="1"/>
  <c r="R2947" i="1"/>
  <c r="U2947" i="1"/>
  <c r="R4155" i="1"/>
  <c r="U4155" i="1"/>
  <c r="R8466" i="1"/>
  <c r="U8466" i="1"/>
  <c r="R577" i="1"/>
  <c r="U577" i="1"/>
  <c r="R7904" i="1"/>
  <c r="U7904" i="1"/>
  <c r="R1179" i="1"/>
  <c r="R2298" i="1"/>
  <c r="U2298" i="1"/>
  <c r="R5494" i="1"/>
  <c r="U5494" i="1"/>
  <c r="R7886" i="1"/>
  <c r="U7886" i="1"/>
  <c r="R4566" i="1"/>
  <c r="U4566" i="1"/>
  <c r="R5824" i="1"/>
  <c r="U5824" i="1"/>
  <c r="R803" i="1"/>
  <c r="U803" i="1"/>
  <c r="R5764" i="1"/>
  <c r="U5764" i="1"/>
  <c r="R4982" i="1"/>
  <c r="U4982" i="1"/>
  <c r="R5986" i="1"/>
  <c r="U5986" i="1"/>
  <c r="R1147" i="1"/>
  <c r="U1147" i="1"/>
  <c r="R10542" i="1"/>
  <c r="U10542" i="1"/>
  <c r="R10666" i="1"/>
  <c r="U10666" i="1"/>
  <c r="R2428" i="1"/>
  <c r="U2428" i="1"/>
  <c r="R4353" i="1"/>
  <c r="U4353" i="1"/>
  <c r="R5195" i="1"/>
  <c r="U5195" i="1"/>
  <c r="R10817" i="1"/>
  <c r="U10817" i="1"/>
  <c r="R2204" i="1"/>
  <c r="U2204" i="1"/>
  <c r="R4293" i="1"/>
  <c r="U4293" i="1"/>
  <c r="R5904" i="1"/>
  <c r="U5904" i="1"/>
  <c r="R9857" i="1"/>
  <c r="U9857" i="1"/>
  <c r="R836" i="1"/>
  <c r="U836" i="1"/>
  <c r="R8265" i="1"/>
  <c r="U8265" i="1"/>
  <c r="R6901" i="1"/>
  <c r="U6901" i="1"/>
  <c r="R6251" i="1"/>
  <c r="U6251" i="1"/>
  <c r="R2946" i="1"/>
  <c r="U2946" i="1"/>
  <c r="R5805" i="1"/>
  <c r="U5805" i="1"/>
  <c r="R7530" i="1"/>
  <c r="R3257" i="1"/>
  <c r="U3257" i="1"/>
  <c r="R3762" i="1"/>
  <c r="U3762" i="1"/>
  <c r="R8492" i="1"/>
  <c r="U8492" i="1"/>
  <c r="R4792" i="1"/>
  <c r="U4792" i="1"/>
  <c r="R4976" i="1"/>
  <c r="R513" i="1"/>
  <c r="U513" i="1"/>
  <c r="R9319" i="1"/>
  <c r="U9319" i="1"/>
  <c r="R2216" i="1"/>
  <c r="U2216" i="1"/>
  <c r="R5443" i="1"/>
  <c r="U5443" i="1"/>
  <c r="R4614" i="1"/>
  <c r="U4614" i="1"/>
  <c r="R8118" i="1"/>
  <c r="U8118" i="1"/>
  <c r="R2246" i="1"/>
  <c r="U2246" i="1"/>
  <c r="R4617" i="1"/>
  <c r="U4617" i="1"/>
  <c r="R2836" i="1"/>
  <c r="U2836" i="1"/>
  <c r="R363" i="1"/>
  <c r="U363" i="1"/>
  <c r="R942" i="1"/>
  <c r="U942" i="1"/>
  <c r="R2324" i="1"/>
  <c r="U2324" i="1"/>
  <c r="R1815" i="1"/>
  <c r="U1815" i="1"/>
  <c r="R4225" i="1"/>
  <c r="U4225" i="1"/>
  <c r="R3125" i="1"/>
  <c r="R10159" i="1"/>
  <c r="R9017" i="1"/>
  <c r="U9017" i="1"/>
  <c r="R9219" i="1"/>
  <c r="U9219" i="1"/>
  <c r="R818" i="1"/>
  <c r="U818" i="1"/>
  <c r="R6028" i="1"/>
  <c r="U6028" i="1"/>
  <c r="R3745" i="1"/>
  <c r="U3745" i="1"/>
  <c r="R7047" i="1"/>
  <c r="U7047" i="1"/>
  <c r="R9321" i="1"/>
  <c r="U9321" i="1"/>
  <c r="R10182" i="1"/>
  <c r="U10182" i="1"/>
  <c r="R6755" i="1"/>
  <c r="U6755" i="1"/>
  <c r="R2856" i="1"/>
  <c r="U2856" i="1"/>
  <c r="R1380" i="1"/>
  <c r="U1380" i="1"/>
  <c r="R5213" i="1"/>
  <c r="U5213" i="1"/>
  <c r="R544" i="1"/>
  <c r="U544" i="1"/>
  <c r="R7501" i="1"/>
  <c r="U7501" i="1"/>
  <c r="R5275" i="1"/>
  <c r="R10631" i="1"/>
  <c r="U10631" i="1"/>
  <c r="R5761" i="1"/>
  <c r="U5761" i="1"/>
  <c r="R838" i="1"/>
  <c r="U838" i="1"/>
  <c r="R2773" i="1"/>
  <c r="U2773" i="1"/>
  <c r="R7296" i="1"/>
  <c r="U7296" i="1"/>
  <c r="R10446" i="1"/>
  <c r="U10446" i="1"/>
  <c r="R4646" i="1"/>
  <c r="U4646" i="1"/>
  <c r="R547" i="1"/>
  <c r="U547" i="1"/>
  <c r="R9366" i="1"/>
  <c r="U9366" i="1"/>
  <c r="R6923" i="1"/>
  <c r="U6923" i="1"/>
  <c r="R3774" i="1"/>
  <c r="U3774" i="1"/>
  <c r="R5952" i="1"/>
  <c r="R516" i="1"/>
  <c r="U516" i="1"/>
  <c r="R969" i="1"/>
  <c r="U969" i="1"/>
  <c r="R6045" i="1"/>
  <c r="U6045" i="1"/>
  <c r="R2801" i="1"/>
  <c r="U2801" i="1"/>
  <c r="R2320" i="1"/>
  <c r="U2320" i="1"/>
  <c r="R2146" i="1"/>
  <c r="U2146" i="1"/>
  <c r="R3440" i="1"/>
  <c r="U3440" i="1"/>
  <c r="R9183" i="1"/>
  <c r="R2409" i="1"/>
  <c r="U2409" i="1"/>
  <c r="R4613" i="1"/>
  <c r="U4613" i="1"/>
  <c r="R10605" i="1"/>
  <c r="U10605" i="1"/>
  <c r="R9229" i="1"/>
  <c r="U9229" i="1"/>
  <c r="R5241" i="1"/>
  <c r="U5241" i="1"/>
  <c r="R2003" i="1"/>
  <c r="U2003" i="1"/>
  <c r="R9195" i="1"/>
  <c r="U9195" i="1"/>
  <c r="R2761" i="1"/>
  <c r="U2761" i="1"/>
  <c r="R1072" i="1"/>
  <c r="U1072" i="1"/>
  <c r="R10260" i="1"/>
  <c r="U10260" i="1"/>
  <c r="R320" i="1"/>
  <c r="U320" i="1"/>
  <c r="R5065" i="1"/>
  <c r="U5065" i="1"/>
  <c r="R2123" i="1"/>
  <c r="U2123" i="1"/>
  <c r="R1901" i="1"/>
  <c r="U1901" i="1"/>
  <c r="R4096" i="1"/>
  <c r="U4096" i="1"/>
  <c r="R9703" i="1"/>
  <c r="R743" i="1"/>
  <c r="R8981" i="1"/>
  <c r="U8981" i="1"/>
  <c r="R8761" i="1"/>
  <c r="U8761" i="1"/>
  <c r="R8485" i="1"/>
  <c r="U8485" i="1"/>
  <c r="R11009" i="1"/>
  <c r="R8711" i="1"/>
  <c r="U8711" i="1"/>
  <c r="R7222" i="1"/>
  <c r="U7222" i="1"/>
  <c r="R8565" i="1"/>
  <c r="U8565" i="1"/>
  <c r="R5995" i="1"/>
  <c r="U5995" i="1"/>
  <c r="R7330" i="1"/>
  <c r="U7330" i="1"/>
  <c r="R5783" i="1"/>
  <c r="U5783" i="1"/>
  <c r="R3515" i="1"/>
  <c r="U3515" i="1"/>
  <c r="R5944" i="1"/>
  <c r="U5944" i="1"/>
  <c r="R3701" i="1"/>
  <c r="U3701" i="1"/>
  <c r="R10289" i="1"/>
  <c r="U10289" i="1"/>
  <c r="R631" i="1"/>
  <c r="R5906" i="1"/>
  <c r="U5906" i="1"/>
  <c r="R8450" i="1"/>
  <c r="U8450" i="1"/>
  <c r="R6000" i="1"/>
  <c r="U6000" i="1"/>
  <c r="R2326" i="1"/>
  <c r="U2326" i="1"/>
  <c r="R9700" i="1"/>
  <c r="U9700" i="1"/>
  <c r="R10525" i="1"/>
  <c r="U10525" i="1"/>
  <c r="R503" i="1"/>
  <c r="U503" i="1"/>
  <c r="R1001" i="1"/>
  <c r="U1001" i="1"/>
  <c r="R2763" i="1"/>
  <c r="U2763" i="1"/>
  <c r="R2443" i="1"/>
  <c r="U2443" i="1"/>
  <c r="R674" i="1"/>
  <c r="U674" i="1"/>
  <c r="R1112" i="1"/>
  <c r="U1112" i="1"/>
  <c r="R4922" i="1"/>
  <c r="R6639" i="1"/>
  <c r="U6639" i="1"/>
  <c r="R9440" i="1"/>
  <c r="U9440" i="1"/>
  <c r="R4927" i="1"/>
  <c r="U4927" i="1"/>
  <c r="R899" i="1"/>
  <c r="U899" i="1"/>
  <c r="R10567" i="1"/>
  <c r="U10567" i="1"/>
  <c r="R7602" i="1"/>
  <c r="U7602" i="1"/>
  <c r="R3195" i="1"/>
  <c r="U3195" i="1"/>
  <c r="R6784" i="1"/>
  <c r="R5163" i="1"/>
  <c r="U5163" i="1"/>
  <c r="R653" i="1"/>
  <c r="U653" i="1"/>
  <c r="R9812" i="1"/>
  <c r="U9812" i="1"/>
  <c r="R1487" i="1"/>
  <c r="U1487" i="1"/>
  <c r="R3627" i="1"/>
  <c r="U3627" i="1"/>
  <c r="R4960" i="1"/>
  <c r="U4960" i="1"/>
  <c r="R11033" i="1"/>
  <c r="R416" i="1"/>
  <c r="U416" i="1"/>
  <c r="R9859" i="1"/>
  <c r="U9859" i="1"/>
  <c r="R2648" i="1"/>
  <c r="U2648" i="1"/>
  <c r="R454" i="1"/>
  <c r="R6109" i="1"/>
  <c r="U6109" i="1"/>
  <c r="R8338" i="1"/>
  <c r="U8338" i="1"/>
  <c r="R4496" i="1"/>
  <c r="U4496" i="1"/>
  <c r="R6439" i="1"/>
  <c r="U6439" i="1"/>
  <c r="R5800" i="1"/>
  <c r="U5800" i="1"/>
  <c r="R3011" i="1"/>
  <c r="U3011" i="1"/>
  <c r="R7962" i="1"/>
  <c r="U7962" i="1"/>
  <c r="R10251" i="1"/>
  <c r="U10251" i="1"/>
  <c r="R2770" i="1"/>
  <c r="U2770" i="1"/>
  <c r="R7075" i="1"/>
  <c r="U7075" i="1"/>
  <c r="R6377" i="1"/>
  <c r="U6377" i="1"/>
  <c r="R2224" i="1"/>
  <c r="U2224" i="1"/>
  <c r="R6608" i="1"/>
  <c r="R1561" i="1"/>
  <c r="U1561" i="1"/>
  <c r="R7829" i="1"/>
  <c r="U7829" i="1"/>
  <c r="R3026" i="1"/>
  <c r="R2713" i="1"/>
  <c r="U2713" i="1"/>
  <c r="R1544" i="1"/>
  <c r="U1544" i="1"/>
  <c r="R540" i="1"/>
  <c r="U540" i="1"/>
  <c r="R3308" i="1"/>
  <c r="U3308" i="1"/>
  <c r="R9560" i="1"/>
  <c r="U9560" i="1"/>
  <c r="R10346" i="1"/>
  <c r="U10346" i="1"/>
  <c r="R6792" i="1"/>
  <c r="U6792" i="1"/>
  <c r="R1581" i="1"/>
  <c r="R8204" i="1"/>
  <c r="U8204" i="1"/>
  <c r="R5051" i="1"/>
  <c r="U5051" i="1"/>
  <c r="R10226" i="1"/>
  <c r="U10226" i="1"/>
  <c r="R10283" i="1"/>
  <c r="R7689" i="1"/>
  <c r="R10643" i="1"/>
  <c r="U10643" i="1"/>
  <c r="R10593" i="1"/>
  <c r="U10593" i="1"/>
  <c r="R9466" i="1"/>
  <c r="U9466" i="1"/>
  <c r="R10752" i="1"/>
  <c r="U10752" i="1"/>
  <c r="R7804" i="1"/>
  <c r="U7804" i="1"/>
  <c r="R2338" i="1"/>
  <c r="U2338" i="1"/>
  <c r="R3564" i="1"/>
  <c r="U3564" i="1"/>
  <c r="R7317" i="1"/>
  <c r="U7317" i="1"/>
  <c r="R4707" i="1"/>
  <c r="U4707" i="1"/>
  <c r="R10717" i="1"/>
  <c r="U10717" i="1"/>
  <c r="R10236" i="1"/>
  <c r="U10236" i="1"/>
  <c r="R3484" i="1"/>
  <c r="U3484" i="1"/>
  <c r="R2559" i="1"/>
  <c r="U2559" i="1"/>
  <c r="R8129" i="1"/>
  <c r="U8129" i="1"/>
  <c r="R6572" i="1"/>
  <c r="R5442" i="1"/>
  <c r="U5442" i="1"/>
  <c r="R3267" i="1"/>
  <c r="U3267" i="1"/>
  <c r="R3070" i="1"/>
  <c r="U3070" i="1"/>
  <c r="R3899" i="1"/>
  <c r="U3899" i="1"/>
  <c r="R483" i="1"/>
  <c r="R291" i="1"/>
  <c r="U291" i="1"/>
  <c r="R6530" i="1"/>
  <c r="U6530" i="1"/>
  <c r="R5487" i="1"/>
  <c r="U5487" i="1"/>
  <c r="R7741" i="1"/>
  <c r="U7741" i="1"/>
  <c r="R5067" i="1"/>
  <c r="U5067" i="1"/>
  <c r="R877" i="1"/>
  <c r="U877" i="1"/>
  <c r="R8950" i="1"/>
  <c r="R1916" i="1"/>
  <c r="U1916" i="1"/>
  <c r="R846" i="1"/>
  <c r="U846" i="1"/>
  <c r="R532" i="1"/>
  <c r="U532" i="1"/>
  <c r="R737" i="1"/>
  <c r="U737" i="1"/>
  <c r="R5086" i="1"/>
  <c r="U5086" i="1"/>
  <c r="R3164" i="1"/>
  <c r="U3164" i="1"/>
  <c r="R7635" i="1"/>
  <c r="U7635" i="1"/>
  <c r="R5200" i="1"/>
  <c r="U5200" i="1"/>
  <c r="R10040" i="1"/>
  <c r="U10040" i="1"/>
  <c r="R4995" i="1"/>
  <c r="U4995" i="1"/>
  <c r="R7582" i="1"/>
  <c r="U7582" i="1"/>
  <c r="R208" i="1"/>
  <c r="U208" i="1"/>
  <c r="R3259" i="1"/>
  <c r="U3259" i="1"/>
  <c r="R2247" i="1"/>
  <c r="U2247" i="1"/>
  <c r="R9836" i="1"/>
  <c r="U9836" i="1"/>
  <c r="R4685" i="1"/>
  <c r="U4685" i="1"/>
  <c r="R8436" i="1"/>
  <c r="U8436" i="1"/>
  <c r="R3147" i="1"/>
  <c r="U3147" i="1"/>
  <c r="R5673" i="1"/>
  <c r="U5673" i="1"/>
  <c r="R8918" i="1"/>
  <c r="U8918" i="1"/>
  <c r="R6166" i="1"/>
  <c r="U6166" i="1"/>
  <c r="R9761" i="1"/>
  <c r="U9761" i="1"/>
  <c r="R8061" i="1"/>
  <c r="U8061" i="1"/>
  <c r="R209" i="1"/>
  <c r="U209" i="1"/>
  <c r="R10282" i="1"/>
  <c r="U10282" i="1"/>
  <c r="R10028" i="1"/>
  <c r="U10028" i="1"/>
  <c r="R4647" i="1"/>
  <c r="U4647" i="1"/>
  <c r="R5025" i="1"/>
  <c r="U5025" i="1"/>
  <c r="R10376" i="1"/>
  <c r="R2776" i="1"/>
  <c r="U2776" i="1"/>
  <c r="R1170" i="1"/>
  <c r="U1170" i="1"/>
  <c r="R7612" i="1"/>
  <c r="U7612" i="1"/>
  <c r="R1582" i="1"/>
  <c r="U1582" i="1"/>
  <c r="R962" i="1"/>
  <c r="U962" i="1"/>
  <c r="R2760" i="1"/>
  <c r="U2760" i="1"/>
  <c r="R9587" i="1"/>
  <c r="U9587" i="1"/>
  <c r="R10125" i="1"/>
  <c r="R3500" i="1"/>
  <c r="U3500" i="1"/>
  <c r="R1567" i="1"/>
  <c r="U1567" i="1"/>
  <c r="R4445" i="1"/>
  <c r="U4445" i="1"/>
  <c r="R1925" i="1"/>
  <c r="U1925" i="1"/>
  <c r="R3196" i="1"/>
  <c r="U3196" i="1"/>
  <c r="R10339" i="1"/>
  <c r="U10339" i="1"/>
  <c r="R3585" i="1"/>
  <c r="U3585" i="1"/>
  <c r="R8556" i="1"/>
  <c r="U8556" i="1"/>
  <c r="R10378" i="1"/>
  <c r="U10378" i="1"/>
  <c r="R7068" i="1"/>
  <c r="U7068" i="1"/>
  <c r="R2523" i="1"/>
  <c r="U2523" i="1"/>
  <c r="R9497" i="1"/>
  <c r="U9497" i="1"/>
  <c r="R2904" i="1"/>
  <c r="U2904" i="1"/>
  <c r="R3981" i="1"/>
  <c r="U3981" i="1"/>
  <c r="R870" i="1"/>
  <c r="U870" i="1"/>
  <c r="R10363" i="1"/>
  <c r="U10363" i="1"/>
  <c r="R8416" i="1"/>
  <c r="U8416" i="1"/>
  <c r="R315" i="1"/>
  <c r="U315" i="1"/>
  <c r="R5671" i="1"/>
  <c r="U5671" i="1"/>
  <c r="R6980" i="1"/>
  <c r="R620" i="1"/>
  <c r="U620" i="1"/>
  <c r="R7891" i="1"/>
  <c r="U7891" i="1"/>
  <c r="R10123" i="1"/>
  <c r="U10123" i="1"/>
  <c r="R7996" i="1"/>
  <c r="U7996" i="1"/>
  <c r="R9062" i="1"/>
  <c r="U9062" i="1"/>
  <c r="R6997" i="1"/>
  <c r="U6997" i="1"/>
  <c r="R2076" i="1"/>
  <c r="U2076" i="1"/>
  <c r="R647" i="1"/>
  <c r="R9612" i="1"/>
  <c r="U9612" i="1"/>
  <c r="R4984" i="1"/>
  <c r="U4984" i="1"/>
  <c r="R3508" i="1"/>
  <c r="U3508" i="1"/>
  <c r="R7390" i="1"/>
  <c r="U7390" i="1"/>
  <c r="R3699" i="1"/>
  <c r="U3699" i="1"/>
  <c r="R7958" i="1"/>
  <c r="U7958" i="1"/>
  <c r="R8960" i="1"/>
  <c r="U8960" i="1"/>
  <c r="R3764" i="1"/>
  <c r="U3764" i="1"/>
  <c r="R8730" i="1"/>
  <c r="U8730" i="1"/>
  <c r="R4911" i="1"/>
  <c r="U4911" i="1"/>
  <c r="R462" i="1"/>
  <c r="U462" i="1"/>
  <c r="R1757" i="1"/>
  <c r="U1757" i="1"/>
  <c r="R5916" i="1"/>
  <c r="U5916" i="1"/>
  <c r="R4987" i="1"/>
  <c r="U4987" i="1"/>
  <c r="R2600" i="1"/>
  <c r="R8596" i="1"/>
  <c r="R75" i="1"/>
  <c r="U75" i="1"/>
  <c r="R9696" i="1"/>
  <c r="U9696" i="1"/>
  <c r="R6104" i="1"/>
  <c r="U6104" i="1"/>
  <c r="R3891" i="1"/>
  <c r="U3891" i="1"/>
  <c r="R6123" i="1"/>
  <c r="U6123" i="1"/>
  <c r="R127" i="1"/>
  <c r="U127" i="1"/>
  <c r="R7862" i="1"/>
  <c r="U7862" i="1"/>
  <c r="R7347" i="1"/>
  <c r="R10506" i="1"/>
  <c r="U10506" i="1"/>
  <c r="R10487" i="1"/>
  <c r="U10487" i="1"/>
  <c r="R3731" i="1"/>
  <c r="U3731" i="1"/>
  <c r="R9545" i="1"/>
  <c r="U9545" i="1"/>
  <c r="R2384" i="1"/>
  <c r="U2384" i="1"/>
  <c r="R6308" i="1"/>
  <c r="U6308" i="1"/>
  <c r="R7402" i="1"/>
  <c r="R4836" i="1"/>
  <c r="U4836" i="1"/>
  <c r="R8871" i="1"/>
  <c r="U8871" i="1"/>
  <c r="R1020" i="1"/>
  <c r="U1020" i="1"/>
  <c r="R7076" i="1"/>
  <c r="U7076" i="1"/>
  <c r="R8277" i="1"/>
  <c r="U8277" i="1"/>
  <c r="R10809" i="1"/>
  <c r="U10809" i="1"/>
  <c r="R153" i="1"/>
  <c r="U153" i="1"/>
  <c r="R1136" i="1"/>
  <c r="U1136" i="1"/>
  <c r="R9580" i="1"/>
  <c r="R8799" i="1"/>
  <c r="U8799" i="1"/>
  <c r="R2617" i="1"/>
  <c r="U2617" i="1"/>
  <c r="R3670" i="1"/>
  <c r="U3670" i="1"/>
  <c r="R7666" i="1"/>
  <c r="U7666" i="1"/>
  <c r="R8727" i="1"/>
  <c r="U8727" i="1"/>
  <c r="R7649" i="1"/>
  <c r="U7649" i="1"/>
  <c r="R3950" i="1"/>
  <c r="U3950" i="1"/>
  <c r="R8024" i="1"/>
  <c r="R10708" i="1"/>
  <c r="U10708" i="1"/>
  <c r="R9493" i="1"/>
  <c r="U9493" i="1"/>
  <c r="R9811" i="1"/>
  <c r="U9811" i="1"/>
  <c r="R10483" i="1"/>
  <c r="U10483" i="1"/>
  <c r="R1312" i="1"/>
  <c r="U1312" i="1"/>
  <c r="R2026" i="1"/>
  <c r="U2026" i="1"/>
  <c r="R8390" i="1"/>
  <c r="U8390" i="1"/>
  <c r="R1782" i="1"/>
  <c r="U1782" i="1"/>
  <c r="R7709" i="1"/>
  <c r="U7709" i="1"/>
  <c r="R663" i="1"/>
  <c r="U663" i="1"/>
  <c r="R10507" i="1"/>
  <c r="U10507" i="1"/>
  <c r="R2166" i="1"/>
  <c r="U2166" i="1"/>
  <c r="R10777" i="1"/>
  <c r="U10777" i="1"/>
  <c r="R7831" i="1"/>
  <c r="U7831" i="1"/>
  <c r="R10905" i="1"/>
  <c r="R3192" i="1"/>
  <c r="R587" i="1"/>
  <c r="U587" i="1"/>
  <c r="R4126" i="1"/>
  <c r="U4126" i="1"/>
  <c r="R1587" i="1"/>
  <c r="U1587" i="1"/>
  <c r="R7149" i="1"/>
  <c r="R5464" i="1"/>
  <c r="U5464" i="1"/>
  <c r="R7976" i="1"/>
  <c r="U7976" i="1"/>
  <c r="R4752" i="1"/>
  <c r="U4752" i="1"/>
  <c r="R2733" i="1"/>
  <c r="U2733" i="1"/>
  <c r="R2510" i="1"/>
  <c r="U2510" i="1"/>
  <c r="R8051" i="1"/>
  <c r="U8051" i="1"/>
  <c r="R4981" i="1"/>
  <c r="U4981" i="1"/>
  <c r="R8196" i="1"/>
  <c r="U8196" i="1"/>
  <c r="R6941" i="1"/>
  <c r="U6941" i="1"/>
  <c r="R2498" i="1"/>
  <c r="U2498" i="1"/>
  <c r="R3703" i="1"/>
  <c r="R156" i="1"/>
  <c r="U156" i="1"/>
  <c r="R5983" i="1"/>
  <c r="U5983" i="1"/>
  <c r="R3760" i="1"/>
  <c r="U3760" i="1"/>
  <c r="R2792" i="1"/>
  <c r="U2792" i="1"/>
  <c r="R1658" i="1"/>
  <c r="R861" i="1"/>
  <c r="U861" i="1"/>
  <c r="R8099" i="1"/>
  <c r="U8099" i="1"/>
  <c r="R10367" i="1"/>
  <c r="U10367" i="1"/>
  <c r="R8764" i="1"/>
  <c r="U8764" i="1"/>
  <c r="R10527" i="1"/>
  <c r="U10527" i="1"/>
  <c r="R8038" i="1"/>
  <c r="U8038" i="1"/>
  <c r="R8896" i="1"/>
  <c r="U8896" i="1"/>
  <c r="R40" i="1"/>
  <c r="U40" i="1"/>
  <c r="R8562" i="1"/>
  <c r="U8562" i="1"/>
  <c r="R6089" i="1"/>
  <c r="U6089" i="1"/>
  <c r="R2862" i="1"/>
  <c r="R3517" i="1"/>
  <c r="U3517" i="1"/>
  <c r="R3541" i="1"/>
  <c r="U3541" i="1"/>
  <c r="R63" i="1"/>
  <c r="U63" i="1"/>
  <c r="R2389" i="1"/>
  <c r="U2389" i="1"/>
  <c r="R2170" i="1"/>
  <c r="U2170" i="1"/>
  <c r="R388" i="1"/>
  <c r="U388" i="1"/>
  <c r="R5787" i="1"/>
  <c r="U5787" i="1"/>
  <c r="R46" i="1"/>
  <c r="U46" i="1"/>
  <c r="R2745" i="1"/>
  <c r="U2745" i="1"/>
  <c r="R8088" i="1"/>
  <c r="U8088" i="1"/>
  <c r="R8973" i="1"/>
  <c r="U8973" i="1"/>
  <c r="R1604" i="1"/>
  <c r="U1604" i="1"/>
  <c r="R5758" i="1"/>
  <c r="U5758" i="1"/>
  <c r="R9805" i="1"/>
  <c r="U9805" i="1"/>
  <c r="R1749" i="1"/>
  <c r="U1749" i="1"/>
  <c r="R9708" i="1"/>
  <c r="U9708" i="1"/>
  <c r="R8417" i="1"/>
  <c r="R6297" i="1"/>
  <c r="U6297" i="1"/>
  <c r="R959" i="1"/>
  <c r="U959" i="1"/>
  <c r="R10002" i="1"/>
  <c r="U10002" i="1"/>
  <c r="R8529" i="1"/>
  <c r="U8529" i="1"/>
  <c r="R8170" i="1"/>
  <c r="U8170" i="1"/>
  <c r="R2629" i="1"/>
  <c r="U2629" i="1"/>
  <c r="R348" i="1"/>
  <c r="U348" i="1"/>
  <c r="R582" i="1"/>
  <c r="U582" i="1"/>
  <c r="R3145" i="1"/>
  <c r="U3145" i="1"/>
  <c r="R10134" i="1"/>
  <c r="U10134" i="1"/>
  <c r="R6049" i="1"/>
  <c r="U6049" i="1"/>
  <c r="R4375" i="1"/>
  <c r="U4375" i="1"/>
  <c r="R5711" i="1"/>
  <c r="U5711" i="1"/>
  <c r="R4589" i="1"/>
  <c r="U4589" i="1"/>
  <c r="R5734" i="1"/>
  <c r="U5734" i="1"/>
  <c r="R7653" i="1"/>
  <c r="R5504" i="1"/>
  <c r="U5504" i="1"/>
  <c r="R10851" i="1"/>
  <c r="U10851" i="1"/>
  <c r="R10262" i="1"/>
  <c r="U10262" i="1"/>
  <c r="R15" i="1"/>
  <c r="R6563" i="1"/>
  <c r="U6563" i="1"/>
  <c r="R3113" i="1"/>
  <c r="U3113" i="1"/>
  <c r="R4946" i="1"/>
  <c r="U4946" i="1"/>
  <c r="R8783" i="1"/>
  <c r="U8783" i="1"/>
  <c r="R1133" i="1"/>
  <c r="U1133" i="1"/>
  <c r="R2419" i="1"/>
  <c r="U2419" i="1"/>
  <c r="R3156" i="1"/>
  <c r="U3156" i="1"/>
  <c r="R9226" i="1"/>
  <c r="U9226" i="1"/>
  <c r="R4579" i="1"/>
  <c r="U4579" i="1"/>
  <c r="R6187" i="1"/>
  <c r="U6187" i="1"/>
  <c r="R7013" i="1"/>
  <c r="U7013" i="1"/>
  <c r="R170" i="1"/>
  <c r="U170" i="1"/>
  <c r="R4955" i="1"/>
  <c r="U4955" i="1"/>
  <c r="R9151" i="1"/>
  <c r="U9151" i="1"/>
  <c r="R3666" i="1"/>
  <c r="U3666" i="1"/>
  <c r="R800" i="1"/>
  <c r="U800" i="1"/>
  <c r="R6498" i="1"/>
  <c r="U6498" i="1"/>
  <c r="R9088" i="1"/>
  <c r="U9088" i="1"/>
  <c r="R6382" i="1"/>
  <c r="U6382" i="1"/>
  <c r="R687" i="1"/>
  <c r="R8072" i="1"/>
  <c r="U8072" i="1"/>
  <c r="R7933" i="1"/>
  <c r="U7933" i="1"/>
  <c r="R4447" i="1"/>
  <c r="U4447" i="1"/>
  <c r="R5757" i="1"/>
  <c r="U5757" i="1"/>
  <c r="R10257" i="1"/>
  <c r="U10257" i="1"/>
  <c r="R1709" i="1"/>
  <c r="U1709" i="1"/>
  <c r="R10917" i="1"/>
  <c r="U10917" i="1"/>
  <c r="R4213" i="1"/>
  <c r="U4213" i="1"/>
  <c r="R9368" i="1"/>
  <c r="U9368" i="1"/>
  <c r="R9874" i="1"/>
  <c r="U9874" i="1"/>
  <c r="R424" i="1"/>
  <c r="U424" i="1"/>
  <c r="R5852" i="1"/>
  <c r="R7470" i="1"/>
  <c r="U7470" i="1"/>
  <c r="R9981" i="1"/>
  <c r="U9981" i="1"/>
  <c r="R10660" i="1"/>
  <c r="U10660" i="1"/>
  <c r="R3559" i="1"/>
  <c r="U3559" i="1"/>
  <c r="R8503" i="1"/>
  <c r="U8503" i="1"/>
  <c r="R4605" i="1"/>
  <c r="U4605" i="1"/>
  <c r="R8564" i="1"/>
  <c r="U8564" i="1"/>
  <c r="R6683" i="1"/>
  <c r="U6683" i="1"/>
  <c r="R10209" i="1"/>
  <c r="U10209" i="1"/>
  <c r="R3401" i="1"/>
  <c r="U3401" i="1"/>
  <c r="R6" i="1"/>
  <c r="U6" i="1"/>
  <c r="R1728" i="1"/>
  <c r="U1728" i="1"/>
  <c r="R8858" i="1"/>
  <c r="U8858" i="1"/>
  <c r="R2815" i="1"/>
  <c r="U2815" i="1"/>
  <c r="R8148" i="1"/>
  <c r="U8148" i="1"/>
  <c r="R5214" i="1"/>
  <c r="U5214" i="1"/>
  <c r="R7949" i="1"/>
  <c r="U7949" i="1"/>
  <c r="R10753" i="1"/>
  <c r="U10753" i="1"/>
  <c r="R7771" i="1"/>
  <c r="U7771" i="1"/>
  <c r="R4397" i="1"/>
  <c r="R1845" i="1"/>
  <c r="U1845" i="1"/>
  <c r="R4754" i="1"/>
  <c r="U4754" i="1"/>
  <c r="R2192" i="1"/>
  <c r="U2192" i="1"/>
  <c r="R987" i="1"/>
  <c r="U987" i="1"/>
  <c r="R9253" i="1"/>
  <c r="U9253" i="1"/>
  <c r="R3751" i="1"/>
  <c r="U3751" i="1"/>
  <c r="R6630" i="1"/>
  <c r="U6630" i="1"/>
  <c r="R496" i="1"/>
  <c r="R9868" i="1"/>
  <c r="U9868" i="1"/>
  <c r="R10353" i="1"/>
  <c r="U10353" i="1"/>
  <c r="R10493" i="1"/>
  <c r="U10493" i="1"/>
  <c r="R4482" i="1"/>
  <c r="U4482" i="1"/>
  <c r="R7249" i="1"/>
  <c r="U7249" i="1"/>
  <c r="R6702" i="1"/>
  <c r="U6702" i="1"/>
  <c r="R5138" i="1"/>
  <c r="U5138" i="1"/>
  <c r="R812" i="1"/>
  <c r="U812" i="1"/>
  <c r="R11045" i="1"/>
  <c r="U11045" i="1"/>
  <c r="R8320" i="1"/>
  <c r="U8320" i="1"/>
  <c r="R1741" i="1"/>
  <c r="U1741" i="1"/>
  <c r="R8322" i="1"/>
  <c r="U8322" i="1"/>
  <c r="R2339" i="1"/>
  <c r="U2339" i="1"/>
  <c r="R615" i="1"/>
  <c r="U615" i="1"/>
  <c r="R2943" i="1"/>
  <c r="U2943" i="1"/>
  <c r="R316" i="1"/>
  <c r="U316" i="1"/>
  <c r="R6782" i="1"/>
  <c r="U6782" i="1"/>
  <c r="R5705" i="1"/>
  <c r="U5705" i="1"/>
  <c r="R1458" i="1"/>
  <c r="R4110" i="1"/>
  <c r="R5401" i="1"/>
  <c r="U5401" i="1"/>
  <c r="R1605" i="1"/>
  <c r="U1605" i="1"/>
  <c r="R1533" i="1"/>
  <c r="U1533" i="1"/>
  <c r="R1157" i="1"/>
  <c r="U1157" i="1"/>
  <c r="R6448" i="1"/>
  <c r="U6448" i="1"/>
  <c r="R2037" i="1"/>
  <c r="U2037" i="1"/>
  <c r="R9245" i="1"/>
  <c r="U9245" i="1"/>
  <c r="R8443" i="1"/>
  <c r="U8443" i="1"/>
  <c r="R2849" i="1"/>
  <c r="U2849" i="1"/>
  <c r="R9139" i="1"/>
  <c r="U9139" i="1"/>
  <c r="R3185" i="1"/>
  <c r="U3185" i="1"/>
  <c r="R2834" i="1"/>
  <c r="U2834" i="1"/>
  <c r="R5496" i="1"/>
  <c r="U5496" i="1"/>
  <c r="R1593" i="1"/>
  <c r="U1593" i="1"/>
  <c r="R8819" i="1"/>
  <c r="R2484" i="1"/>
  <c r="R6322" i="1"/>
  <c r="U6322" i="1"/>
  <c r="R8144" i="1"/>
  <c r="U8144" i="1"/>
  <c r="R3917" i="1"/>
  <c r="U3917" i="1"/>
  <c r="R4931" i="1"/>
  <c r="U4931" i="1"/>
  <c r="R1903" i="1"/>
  <c r="U1903" i="1"/>
  <c r="R2" i="1"/>
  <c r="U2" i="1"/>
  <c r="R9468" i="1"/>
  <c r="U9468" i="1"/>
  <c r="R9871" i="1"/>
  <c r="U9871" i="1"/>
  <c r="R5377" i="1"/>
  <c r="U5377" i="1"/>
  <c r="R6003" i="1"/>
  <c r="U6003" i="1"/>
  <c r="R5197" i="1"/>
  <c r="U5197" i="1"/>
  <c r="R2218" i="1"/>
  <c r="R2880" i="1"/>
  <c r="U2880" i="1"/>
  <c r="R9111" i="1"/>
  <c r="U9111" i="1"/>
  <c r="R10240" i="1"/>
  <c r="U10240" i="1"/>
  <c r="R6331" i="1"/>
  <c r="U6331" i="1"/>
  <c r="R3554" i="1"/>
  <c r="U3554" i="1"/>
  <c r="R2820" i="1"/>
  <c r="U2820" i="1"/>
  <c r="R1218" i="1"/>
  <c r="U1218" i="1"/>
  <c r="R5279" i="1"/>
  <c r="U5279" i="1"/>
  <c r="R9164" i="1"/>
  <c r="U9164" i="1"/>
  <c r="R8931" i="1"/>
  <c r="U8931" i="1"/>
  <c r="R23" i="1"/>
  <c r="U23" i="1"/>
  <c r="R4181" i="1"/>
  <c r="U4181" i="1"/>
  <c r="R7340" i="1"/>
  <c r="U7340" i="1"/>
  <c r="R1415" i="1"/>
  <c r="U1415" i="1"/>
  <c r="R8667" i="1"/>
  <c r="U8667" i="1"/>
  <c r="R10941" i="1"/>
  <c r="U10941" i="1"/>
  <c r="R3724" i="1"/>
  <c r="U3724" i="1"/>
  <c r="R2167" i="1"/>
  <c r="U2167" i="1"/>
  <c r="R1277" i="1"/>
  <c r="U1277" i="1"/>
  <c r="R10558" i="1"/>
  <c r="R10198" i="1"/>
  <c r="U10198" i="1"/>
  <c r="R4238" i="1"/>
  <c r="U4238" i="1"/>
  <c r="R2748" i="1"/>
  <c r="U2748" i="1"/>
  <c r="R3755" i="1"/>
  <c r="R10533" i="1"/>
  <c r="U10533" i="1"/>
  <c r="R2012" i="1"/>
  <c r="U2012" i="1"/>
  <c r="R3247" i="1"/>
  <c r="U3247" i="1"/>
  <c r="R1932" i="1"/>
  <c r="U1932" i="1"/>
  <c r="R4057" i="1"/>
  <c r="U4057" i="1"/>
  <c r="R5110" i="1"/>
  <c r="U5110" i="1"/>
  <c r="R3355" i="1"/>
  <c r="U3355" i="1"/>
  <c r="R8491" i="1"/>
  <c r="U8491" i="1"/>
  <c r="R1760" i="1"/>
  <c r="U1760" i="1"/>
  <c r="R9302" i="1"/>
  <c r="U9302" i="1"/>
  <c r="R10220" i="1"/>
  <c r="U10220" i="1"/>
  <c r="R894" i="1"/>
  <c r="U894" i="1"/>
  <c r="R6202" i="1"/>
  <c r="U6202" i="1"/>
  <c r="R3614" i="1"/>
  <c r="U3614" i="1"/>
  <c r="R8104" i="1"/>
  <c r="U8104" i="1"/>
  <c r="R7127" i="1"/>
  <c r="U7127" i="1"/>
  <c r="R1065" i="1"/>
  <c r="U1065" i="1"/>
  <c r="R4561" i="1"/>
  <c r="U4561" i="1"/>
  <c r="R5623" i="1"/>
  <c r="U5623" i="1"/>
  <c r="R7328" i="1"/>
  <c r="U7328" i="1"/>
  <c r="R10984" i="1"/>
  <c r="U10984" i="1"/>
  <c r="R1558" i="1"/>
  <c r="U1558" i="1"/>
  <c r="R3116" i="1"/>
  <c r="U3116" i="1"/>
  <c r="R7808" i="1"/>
  <c r="R6508" i="1"/>
  <c r="U6508" i="1"/>
  <c r="R7221" i="1"/>
  <c r="U7221" i="1"/>
  <c r="R11022" i="1"/>
  <c r="R705" i="1"/>
  <c r="U705" i="1"/>
  <c r="R4899" i="1"/>
  <c r="U4899" i="1"/>
  <c r="R6900" i="1"/>
  <c r="U6900" i="1"/>
  <c r="R3980" i="1"/>
  <c r="U3980" i="1"/>
  <c r="R9496" i="1"/>
  <c r="U9496" i="1"/>
  <c r="R10301" i="1"/>
  <c r="U10301" i="1"/>
  <c r="R6362" i="1"/>
  <c r="U6362" i="1"/>
  <c r="R7844" i="1"/>
  <c r="U7844" i="1"/>
  <c r="R2054" i="1"/>
  <c r="U2054" i="1"/>
  <c r="R7527" i="1"/>
  <c r="U7527" i="1"/>
  <c r="R4358" i="1"/>
  <c r="U4358" i="1"/>
  <c r="R1998" i="1"/>
  <c r="U1998" i="1"/>
  <c r="R8043" i="1"/>
  <c r="U8043" i="1"/>
  <c r="R6262" i="1"/>
  <c r="U6262" i="1"/>
  <c r="R7580" i="1"/>
  <c r="U7580" i="1"/>
  <c r="R2272" i="1"/>
  <c r="U2272" i="1"/>
  <c r="R8093" i="1"/>
  <c r="U8093" i="1"/>
  <c r="R6951" i="1"/>
  <c r="U6951" i="1"/>
  <c r="R2109" i="1"/>
  <c r="U2109" i="1"/>
  <c r="R5614" i="1"/>
  <c r="U5614" i="1"/>
  <c r="R6074" i="1"/>
  <c r="R2500" i="1"/>
  <c r="U2500" i="1"/>
  <c r="R3337" i="1"/>
  <c r="U3337" i="1"/>
  <c r="R2155" i="1"/>
  <c r="U2155" i="1"/>
  <c r="R3445" i="1"/>
  <c r="U3445" i="1"/>
  <c r="R8994" i="1"/>
  <c r="U8994" i="1"/>
  <c r="R7337" i="1"/>
  <c r="U7337" i="1"/>
  <c r="R8917" i="1"/>
  <c r="U8917" i="1"/>
  <c r="R1262" i="1"/>
  <c r="U1262" i="1"/>
  <c r="R502" i="1"/>
  <c r="U502" i="1"/>
  <c r="R6206" i="1"/>
  <c r="U6206" i="1"/>
  <c r="R3135" i="1"/>
  <c r="U3135" i="1"/>
  <c r="R1455" i="1"/>
  <c r="U1455" i="1"/>
  <c r="R7140" i="1"/>
  <c r="U7140" i="1"/>
  <c r="R167" i="1"/>
  <c r="U167" i="1"/>
  <c r="R6594" i="1"/>
  <c r="U6594" i="1"/>
  <c r="R7568" i="1"/>
  <c r="R5056" i="1"/>
  <c r="U5056" i="1"/>
  <c r="R4875" i="1"/>
  <c r="U4875" i="1"/>
  <c r="R7546" i="1"/>
  <c r="U7546" i="1"/>
  <c r="R3572" i="1"/>
  <c r="U3572" i="1"/>
  <c r="R6159" i="1"/>
  <c r="U6159" i="1"/>
  <c r="R9502" i="1"/>
  <c r="U9502" i="1"/>
  <c r="R1651" i="1"/>
  <c r="U1651" i="1"/>
  <c r="R3339" i="1"/>
  <c r="U3339" i="1"/>
  <c r="R6858" i="1"/>
  <c r="U6858" i="1"/>
  <c r="R10384" i="1"/>
  <c r="U10384" i="1"/>
  <c r="R4321" i="1"/>
  <c r="U4321" i="1"/>
  <c r="R728" i="1"/>
  <c r="U728" i="1"/>
  <c r="R2887" i="1"/>
  <c r="U2887" i="1"/>
  <c r="R4655" i="1"/>
  <c r="U4655" i="1"/>
  <c r="R9988" i="1"/>
  <c r="U9988" i="1"/>
  <c r="R5607" i="1"/>
  <c r="R6021" i="1"/>
  <c r="U6021" i="1"/>
  <c r="R9947" i="1"/>
  <c r="U9947" i="1"/>
  <c r="R8598" i="1"/>
  <c r="U8598" i="1"/>
  <c r="R6623" i="1"/>
  <c r="U6623" i="1"/>
  <c r="R6521" i="1"/>
  <c r="U6521" i="1"/>
  <c r="R2255" i="1"/>
  <c r="U2255" i="1"/>
  <c r="R9294" i="1"/>
  <c r="U9294" i="1"/>
  <c r="R5701" i="1"/>
  <c r="U5701" i="1"/>
  <c r="R3546" i="1"/>
  <c r="U3546" i="1"/>
  <c r="R2441" i="1"/>
  <c r="U2441" i="1"/>
  <c r="R9603" i="1"/>
  <c r="U9603" i="1"/>
  <c r="R3722" i="1"/>
  <c r="U3722" i="1"/>
  <c r="R7116" i="1"/>
  <c r="U7116" i="1"/>
  <c r="R5645" i="1"/>
  <c r="U5645" i="1"/>
  <c r="R6937" i="1"/>
  <c r="U6937" i="1"/>
  <c r="R10360" i="1"/>
  <c r="U10360" i="1"/>
  <c r="R1044" i="1"/>
  <c r="U1044" i="1"/>
  <c r="R1796" i="1"/>
  <c r="U1796" i="1"/>
  <c r="R452" i="1"/>
  <c r="U452" i="1"/>
  <c r="R5329" i="1"/>
  <c r="U5329" i="1"/>
  <c r="R5461" i="1"/>
  <c r="U5461" i="1"/>
  <c r="R162" i="1"/>
  <c r="U162" i="1"/>
  <c r="R3834" i="1"/>
  <c r="R237" i="1"/>
  <c r="U237" i="1"/>
  <c r="R8423" i="1"/>
  <c r="U8423" i="1"/>
  <c r="R8157" i="1"/>
  <c r="U8157" i="1"/>
  <c r="R358" i="1"/>
  <c r="U358" i="1"/>
  <c r="R147" i="1"/>
  <c r="R4095" i="1"/>
  <c r="U4095" i="1"/>
  <c r="R4925" i="1"/>
  <c r="U4925" i="1"/>
  <c r="R296" i="1"/>
  <c r="U296" i="1"/>
  <c r="R10300" i="1"/>
  <c r="U10300" i="1"/>
  <c r="R4857" i="1"/>
  <c r="U4857" i="1"/>
  <c r="R72" i="1"/>
  <c r="U72" i="1"/>
  <c r="R1247" i="1"/>
  <c r="R3356" i="1"/>
  <c r="U3356" i="1"/>
  <c r="R7752" i="1"/>
  <c r="U7752" i="1"/>
  <c r="R3288" i="1"/>
  <c r="U3288" i="1"/>
  <c r="R10160" i="1"/>
  <c r="U10160" i="1"/>
  <c r="R3256" i="1"/>
  <c r="U3256" i="1"/>
  <c r="R2440" i="1"/>
  <c r="U2440" i="1"/>
  <c r="R4192" i="1"/>
  <c r="U4192" i="1"/>
  <c r="R5338" i="1"/>
  <c r="U5338" i="1"/>
  <c r="R3772" i="1"/>
  <c r="R5634" i="1"/>
  <c r="U5634" i="1"/>
  <c r="R451" i="1"/>
  <c r="U451" i="1"/>
  <c r="R1018" i="1"/>
  <c r="U1018" i="1"/>
  <c r="R3238" i="1"/>
  <c r="R6060" i="1"/>
  <c r="U6060" i="1"/>
  <c r="R2458" i="1"/>
  <c r="U2458" i="1"/>
  <c r="R9409" i="1"/>
  <c r="U9409" i="1"/>
  <c r="R7866" i="1"/>
  <c r="U7866" i="1"/>
  <c r="R3427" i="1"/>
  <c r="U3427" i="1"/>
  <c r="R8387" i="1"/>
  <c r="U8387" i="1"/>
  <c r="R4627" i="1"/>
  <c r="U4627" i="1"/>
  <c r="R53" i="1"/>
  <c r="U53" i="1"/>
  <c r="R7513" i="1"/>
  <c r="U7513" i="1"/>
  <c r="R9356" i="1"/>
  <c r="U9356" i="1"/>
  <c r="R9048" i="1"/>
  <c r="U9048" i="1"/>
  <c r="R6909" i="1"/>
  <c r="U6909" i="1"/>
  <c r="R5856" i="1"/>
  <c r="U5856" i="1"/>
  <c r="R9827" i="1"/>
  <c r="U9827" i="1"/>
  <c r="R8844" i="1"/>
  <c r="U8844" i="1"/>
  <c r="R9623" i="1"/>
  <c r="U9623" i="1"/>
  <c r="R2168" i="1"/>
  <c r="U2168" i="1"/>
  <c r="R5923" i="1"/>
  <c r="U5923" i="1"/>
  <c r="R902" i="1"/>
  <c r="U902" i="1"/>
  <c r="R9179" i="1"/>
  <c r="U9179" i="1"/>
  <c r="R199" i="1"/>
  <c r="U199" i="1"/>
  <c r="R4421" i="1"/>
  <c r="U4421" i="1"/>
  <c r="R3687" i="1"/>
  <c r="U3687" i="1"/>
  <c r="R10111" i="1"/>
  <c r="R9810" i="1"/>
  <c r="U9810" i="1"/>
  <c r="R2018" i="1"/>
  <c r="U2018" i="1"/>
  <c r="R9477" i="1"/>
  <c r="U9477" i="1"/>
  <c r="R6402" i="1"/>
  <c r="U6402" i="1"/>
  <c r="R7403" i="1"/>
  <c r="U7403" i="1"/>
  <c r="R538" i="1"/>
  <c r="U538" i="1"/>
  <c r="R4584" i="1"/>
  <c r="U4584" i="1"/>
  <c r="R814" i="1"/>
  <c r="U814" i="1"/>
  <c r="R10939" i="1"/>
  <c r="U10939" i="1"/>
  <c r="R3400" i="1"/>
  <c r="U3400" i="1"/>
  <c r="R4738" i="1"/>
  <c r="U4738" i="1"/>
  <c r="R1491" i="1"/>
  <c r="U1491" i="1"/>
  <c r="R1264" i="1"/>
  <c r="U1264" i="1"/>
  <c r="R3811" i="1"/>
  <c r="U3811" i="1"/>
  <c r="R693" i="1"/>
  <c r="U693" i="1"/>
  <c r="R1183" i="1"/>
  <c r="U1183" i="1"/>
  <c r="R4141" i="1"/>
  <c r="U4141" i="1"/>
  <c r="R9965" i="1"/>
  <c r="U9965" i="1"/>
  <c r="R586" i="1"/>
  <c r="U586" i="1"/>
  <c r="R10056" i="1"/>
  <c r="R10482" i="1"/>
  <c r="U10482" i="1"/>
  <c r="R1041" i="1"/>
  <c r="U1041" i="1"/>
  <c r="R6428" i="1"/>
  <c r="U6428" i="1"/>
  <c r="R86" i="1"/>
  <c r="U86" i="1"/>
  <c r="R4420" i="1"/>
  <c r="U4420" i="1"/>
  <c r="R1295" i="1"/>
  <c r="U1295" i="1"/>
  <c r="R1253" i="1"/>
  <c r="U1253" i="1"/>
  <c r="R1122" i="1"/>
  <c r="U1122" i="1"/>
  <c r="R7798" i="1"/>
  <c r="U7798" i="1"/>
  <c r="R6783" i="1"/>
  <c r="U6783" i="1"/>
  <c r="R8161" i="1"/>
  <c r="U8161" i="1"/>
  <c r="R3204" i="1"/>
  <c r="R7651" i="1"/>
  <c r="U7651" i="1"/>
  <c r="R10582" i="1"/>
  <c r="U10582" i="1"/>
  <c r="R595" i="1"/>
  <c r="U595" i="1"/>
  <c r="R10730" i="1"/>
  <c r="U10730" i="1"/>
  <c r="R6578" i="1"/>
  <c r="U6578" i="1"/>
  <c r="R5970" i="1"/>
  <c r="U5970" i="1"/>
  <c r="R4074" i="1"/>
  <c r="U4074" i="1"/>
  <c r="R6029" i="1"/>
  <c r="U6029" i="1"/>
  <c r="R4974" i="1"/>
  <c r="U4974" i="1"/>
  <c r="R8429" i="1"/>
  <c r="U8429" i="1"/>
  <c r="R5497" i="1"/>
  <c r="U5497" i="1"/>
  <c r="R6934" i="1"/>
  <c r="U6934" i="1"/>
  <c r="R10778" i="1"/>
  <c r="U10778" i="1"/>
  <c r="R3455" i="1"/>
  <c r="U3455" i="1"/>
  <c r="R9738" i="1"/>
  <c r="U9738" i="1"/>
  <c r="R6539" i="1"/>
  <c r="U6539" i="1"/>
  <c r="R8140" i="1"/>
  <c r="U8140" i="1"/>
  <c r="R10145" i="1"/>
  <c r="U10145" i="1"/>
  <c r="R2337" i="1"/>
  <c r="U2337" i="1"/>
  <c r="R1007" i="1"/>
  <c r="R4451" i="1"/>
  <c r="U4451" i="1"/>
  <c r="R8164" i="1"/>
  <c r="U8164" i="1"/>
  <c r="R4011" i="1"/>
  <c r="U4011" i="1"/>
  <c r="R9385" i="1"/>
  <c r="R7922" i="1"/>
  <c r="U7922" i="1"/>
  <c r="R4830" i="1"/>
  <c r="U4830" i="1"/>
  <c r="R3299" i="1"/>
  <c r="U3299" i="1"/>
  <c r="R1376" i="1"/>
  <c r="U1376" i="1"/>
  <c r="R1368" i="1"/>
  <c r="U1368" i="1"/>
  <c r="R7945" i="1"/>
  <c r="U7945" i="1"/>
  <c r="R3942" i="1"/>
  <c r="U3942" i="1"/>
  <c r="R2783" i="1"/>
  <c r="U2783" i="1"/>
  <c r="R2086" i="1"/>
  <c r="U2086" i="1"/>
  <c r="R4557" i="1"/>
  <c r="U4557" i="1"/>
  <c r="R9837" i="1"/>
  <c r="R2906" i="1"/>
  <c r="R4547" i="1"/>
  <c r="U4547" i="1"/>
  <c r="R4847" i="1"/>
  <c r="U4847" i="1"/>
  <c r="R3099" i="1"/>
  <c r="U3099" i="1"/>
  <c r="R7286" i="1"/>
  <c r="R2153" i="1"/>
  <c r="U2153" i="1"/>
  <c r="R8331" i="1"/>
  <c r="U8331" i="1"/>
  <c r="R3700" i="1"/>
  <c r="U3700" i="1"/>
  <c r="R3768" i="1"/>
  <c r="U3768" i="1"/>
  <c r="R9573" i="1"/>
  <c r="U9573" i="1"/>
  <c r="R6596" i="1"/>
  <c r="U6596" i="1"/>
  <c r="R4406" i="1"/>
  <c r="U4406" i="1"/>
  <c r="R5742" i="1"/>
  <c r="U5742" i="1"/>
  <c r="R828" i="1"/>
  <c r="U828" i="1"/>
  <c r="R4993" i="1"/>
  <c r="U4993" i="1"/>
  <c r="R3131" i="1"/>
  <c r="U3131" i="1"/>
  <c r="R7476" i="1"/>
  <c r="U7476" i="1"/>
  <c r="R7823" i="1"/>
  <c r="U7823" i="1"/>
  <c r="R1495" i="1"/>
  <c r="U1495" i="1"/>
  <c r="R3973" i="1"/>
  <c r="U3973" i="1"/>
  <c r="R3285" i="1"/>
  <c r="U3285" i="1"/>
  <c r="R4643" i="1"/>
  <c r="U4643" i="1"/>
  <c r="R8296" i="1"/>
  <c r="U8296" i="1"/>
  <c r="R7479" i="1"/>
  <c r="U7479" i="1"/>
  <c r="R4456" i="1"/>
  <c r="U4456" i="1"/>
  <c r="R4958" i="1"/>
  <c r="U4958" i="1"/>
  <c r="R2892" i="1"/>
  <c r="U2892" i="1"/>
  <c r="R8292" i="1"/>
  <c r="U8292" i="1"/>
  <c r="R2400" i="1"/>
  <c r="R8650" i="1"/>
  <c r="U8650" i="1"/>
  <c r="R528" i="1"/>
  <c r="U528" i="1"/>
  <c r="R4878" i="1"/>
  <c r="U4878" i="1"/>
  <c r="R1053" i="1"/>
  <c r="U1053" i="1"/>
  <c r="R6709" i="1"/>
  <c r="U6709" i="1"/>
  <c r="R5795" i="1"/>
  <c r="U5795" i="1"/>
  <c r="R8480" i="1"/>
  <c r="U8480" i="1"/>
  <c r="R9524" i="1"/>
  <c r="R1525" i="1"/>
  <c r="U1525" i="1"/>
  <c r="R2825" i="1"/>
  <c r="U2825" i="1"/>
  <c r="R1725" i="1"/>
  <c r="U1725" i="1"/>
  <c r="R4262" i="1"/>
  <c r="U4262" i="1"/>
  <c r="R934" i="1"/>
  <c r="U934" i="1"/>
  <c r="R5398" i="1"/>
  <c r="U5398" i="1"/>
  <c r="R10634" i="1"/>
  <c r="U10634" i="1"/>
  <c r="R4705" i="1"/>
  <c r="U4705" i="1"/>
  <c r="R7610" i="1"/>
  <c r="U7610" i="1"/>
  <c r="R4653" i="1"/>
  <c r="U4653" i="1"/>
  <c r="R781" i="1"/>
  <c r="U781" i="1"/>
  <c r="R3640" i="1"/>
  <c r="U3640" i="1"/>
  <c r="R2164" i="1"/>
  <c r="U2164" i="1"/>
  <c r="R4189" i="1"/>
  <c r="U4189" i="1"/>
  <c r="R5894" i="1"/>
  <c r="U5894" i="1"/>
  <c r="R8852" i="1"/>
  <c r="R9132" i="1"/>
  <c r="U9132" i="1"/>
  <c r="R10807" i="1"/>
  <c r="U10807" i="1"/>
  <c r="R7169" i="1"/>
  <c r="U7169" i="1"/>
  <c r="R4416" i="1"/>
  <c r="U4416" i="1"/>
  <c r="R760" i="1"/>
  <c r="U760" i="1"/>
  <c r="R5803" i="1"/>
  <c r="U5803" i="1"/>
  <c r="R1204" i="1"/>
  <c r="U1204" i="1"/>
  <c r="R4425" i="1"/>
  <c r="U4425" i="1"/>
  <c r="R7458" i="1"/>
  <c r="U7458" i="1"/>
  <c r="R10769" i="1"/>
  <c r="U10769" i="1"/>
  <c r="R8026" i="1"/>
  <c r="U8026" i="1"/>
  <c r="R10222" i="1"/>
  <c r="U10222" i="1"/>
  <c r="R9576" i="1"/>
  <c r="U9576" i="1"/>
  <c r="R10814" i="1"/>
  <c r="U10814" i="1"/>
  <c r="R546" i="1"/>
  <c r="U546" i="1"/>
  <c r="R4255" i="1"/>
  <c r="U4255" i="1"/>
  <c r="R8251" i="1"/>
  <c r="U8251" i="1"/>
  <c r="R1655" i="1"/>
  <c r="U1655" i="1"/>
  <c r="R3732" i="1"/>
  <c r="U3732" i="1"/>
  <c r="R9705" i="1"/>
  <c r="U9705" i="1"/>
  <c r="R4485" i="1"/>
  <c r="U4485" i="1"/>
  <c r="R5108" i="1"/>
  <c r="U5108" i="1"/>
  <c r="R4098" i="1"/>
  <c r="U4098" i="1"/>
  <c r="R9852" i="1"/>
  <c r="R140" i="1"/>
  <c r="U140" i="1"/>
  <c r="R706" i="1"/>
  <c r="U706" i="1"/>
  <c r="R5755" i="1"/>
  <c r="U5755" i="1"/>
  <c r="R1374" i="1"/>
  <c r="R4791" i="1"/>
  <c r="U4791" i="1"/>
  <c r="R7532" i="1"/>
  <c r="U7532" i="1"/>
  <c r="R279" i="1"/>
  <c r="U279" i="1"/>
  <c r="R8317" i="1"/>
  <c r="U8317" i="1"/>
  <c r="R1923" i="1"/>
  <c r="U1923" i="1"/>
  <c r="R7821" i="1"/>
  <c r="U7821" i="1"/>
  <c r="R9998" i="1"/>
  <c r="R7282" i="1"/>
  <c r="U7282" i="1"/>
  <c r="R7938" i="1"/>
  <c r="U7938" i="1"/>
  <c r="R5520" i="1"/>
  <c r="U5520" i="1"/>
  <c r="R7634" i="1"/>
  <c r="U7634" i="1"/>
  <c r="R7023" i="1"/>
  <c r="U7023" i="1"/>
  <c r="R8399" i="1"/>
  <c r="U8399" i="1"/>
  <c r="R10045" i="1"/>
  <c r="U10045" i="1"/>
  <c r="R350" i="1"/>
  <c r="U350" i="1"/>
  <c r="R10882" i="1"/>
  <c r="R5408" i="1"/>
  <c r="U5408" i="1"/>
  <c r="R5558" i="1"/>
  <c r="U5558" i="1"/>
  <c r="R6661" i="1"/>
  <c r="U6661" i="1"/>
  <c r="R6933" i="1"/>
  <c r="U6933" i="1"/>
  <c r="R5551" i="1"/>
  <c r="U5551" i="1"/>
  <c r="R8985" i="1"/>
  <c r="U8985" i="1"/>
  <c r="R10964" i="1"/>
  <c r="U10964" i="1"/>
  <c r="R10420" i="1"/>
  <c r="U10420" i="1"/>
  <c r="R9406" i="1"/>
  <c r="U9406" i="1"/>
  <c r="R549" i="1"/>
  <c r="U549" i="1"/>
  <c r="R1989" i="1"/>
  <c r="U1989" i="1"/>
  <c r="R3531" i="1"/>
  <c r="R302" i="1"/>
  <c r="U302" i="1"/>
  <c r="R3097" i="1"/>
  <c r="U3097" i="1"/>
  <c r="R4035" i="1"/>
  <c r="U4035" i="1"/>
  <c r="R798" i="1"/>
  <c r="U798" i="1"/>
  <c r="R10912" i="1"/>
  <c r="U10912" i="1"/>
  <c r="R1731" i="1"/>
  <c r="U1731" i="1"/>
  <c r="R7006" i="1"/>
  <c r="U7006" i="1"/>
  <c r="R5170" i="1"/>
  <c r="U5170" i="1"/>
  <c r="R10656" i="1"/>
  <c r="U10656" i="1"/>
  <c r="R5188" i="1"/>
  <c r="U5188" i="1"/>
  <c r="R5058" i="1"/>
  <c r="U5058" i="1"/>
  <c r="R9525" i="1"/>
  <c r="U9525" i="1"/>
  <c r="R10853" i="1"/>
  <c r="U10853" i="1"/>
  <c r="R2585" i="1"/>
  <c r="U2585" i="1"/>
  <c r="R1200" i="1"/>
  <c r="U1200" i="1"/>
  <c r="R2604" i="1"/>
  <c r="R3739" i="1"/>
  <c r="U3739" i="1"/>
  <c r="R884" i="1"/>
  <c r="U884" i="1"/>
  <c r="R493" i="1"/>
  <c r="U493" i="1"/>
  <c r="R2756" i="1"/>
  <c r="U2756" i="1"/>
  <c r="R7316" i="1"/>
  <c r="U7316" i="1"/>
  <c r="R1252" i="1"/>
  <c r="U1252" i="1"/>
  <c r="R1795" i="1"/>
  <c r="U1795" i="1"/>
  <c r="R2243" i="1"/>
  <c r="U2243" i="1"/>
  <c r="R2036" i="1"/>
  <c r="U2036" i="1"/>
  <c r="R1680" i="1"/>
  <c r="U1680" i="1"/>
  <c r="R1160" i="1"/>
  <c r="U1160" i="1"/>
  <c r="R1060" i="1"/>
  <c r="U1060" i="1"/>
  <c r="R1123" i="1"/>
  <c r="U1123" i="1"/>
  <c r="R5953" i="1"/>
  <c r="U5953" i="1"/>
  <c r="R10886" i="1"/>
  <c r="U10886" i="1"/>
  <c r="R3051" i="1"/>
  <c r="U3051" i="1"/>
  <c r="R7925" i="1"/>
  <c r="U7925" i="1"/>
  <c r="R2092" i="1"/>
  <c r="U2092" i="1"/>
  <c r="R5301" i="1"/>
  <c r="U5301" i="1"/>
  <c r="R7152" i="1"/>
  <c r="R7953" i="1"/>
  <c r="U7953" i="1"/>
  <c r="R1811" i="1"/>
  <c r="U1811" i="1"/>
  <c r="R7505" i="1"/>
  <c r="U7505" i="1"/>
  <c r="R7724" i="1"/>
  <c r="R6232" i="1"/>
  <c r="U6232" i="1"/>
  <c r="R5485" i="1"/>
  <c r="U5485" i="1"/>
  <c r="R1051" i="1"/>
  <c r="U1051" i="1"/>
  <c r="R5499" i="1"/>
  <c r="U5499" i="1"/>
  <c r="R5080" i="1"/>
  <c r="U5080" i="1"/>
  <c r="R3372" i="1"/>
  <c r="U3372" i="1"/>
  <c r="R4311" i="1"/>
  <c r="U4311" i="1"/>
  <c r="R6801" i="1"/>
  <c r="U6801" i="1"/>
  <c r="R8812" i="1"/>
  <c r="U8812" i="1"/>
  <c r="R5719" i="1"/>
  <c r="U5719" i="1"/>
  <c r="R1540" i="1"/>
  <c r="R2414" i="1"/>
  <c r="U2414" i="1"/>
  <c r="R7825" i="1"/>
  <c r="U7825" i="1"/>
  <c r="R3545" i="1"/>
  <c r="U3545" i="1"/>
  <c r="R1238" i="1"/>
  <c r="U1238" i="1"/>
  <c r="R7178" i="1"/>
  <c r="R4570" i="1"/>
  <c r="U4570" i="1"/>
  <c r="R3742" i="1"/>
  <c r="U3742" i="1"/>
  <c r="R10512" i="1"/>
  <c r="U10512" i="1"/>
  <c r="R2784" i="1"/>
  <c r="U2784" i="1"/>
  <c r="R2822" i="1"/>
  <c r="U2822" i="1"/>
  <c r="R790" i="1"/>
  <c r="U790" i="1"/>
  <c r="R10064" i="1"/>
  <c r="U10064" i="1"/>
  <c r="R10466" i="1"/>
  <c r="U10466" i="1"/>
  <c r="R10565" i="1"/>
  <c r="U10565" i="1"/>
  <c r="R5261" i="1"/>
  <c r="U5261" i="1"/>
  <c r="R9718" i="1"/>
  <c r="U9718" i="1"/>
  <c r="R9503" i="1"/>
  <c r="R5572" i="1"/>
  <c r="U5572" i="1"/>
  <c r="R9917" i="1"/>
  <c r="U9917" i="1"/>
  <c r="R6680" i="1"/>
  <c r="U6680" i="1"/>
  <c r="R5045" i="1"/>
  <c r="U5045" i="1"/>
  <c r="R245" i="1"/>
  <c r="U245" i="1"/>
  <c r="R1841" i="1"/>
  <c r="U1841" i="1"/>
  <c r="R5579" i="1"/>
  <c r="U5579" i="1"/>
  <c r="R6648" i="1"/>
  <c r="U6648" i="1"/>
  <c r="R4072" i="1"/>
  <c r="U4072" i="1"/>
  <c r="R5601" i="1"/>
  <c r="U5601" i="1"/>
  <c r="R8809" i="1"/>
  <c r="U8809" i="1"/>
  <c r="R4388" i="1"/>
  <c r="U4388" i="1"/>
  <c r="R6492" i="1"/>
  <c r="U6492" i="1"/>
  <c r="R1381" i="1"/>
  <c r="U1381" i="1"/>
  <c r="R10601" i="1"/>
  <c r="U10601" i="1"/>
  <c r="R10228" i="1"/>
  <c r="R9421" i="1"/>
  <c r="U9421" i="1"/>
  <c r="R8286" i="1"/>
  <c r="U8286" i="1"/>
  <c r="R7122" i="1"/>
  <c r="U7122" i="1"/>
  <c r="R8056" i="1"/>
  <c r="R3094" i="1"/>
  <c r="U3094" i="1"/>
  <c r="R7713" i="1"/>
  <c r="U7713" i="1"/>
  <c r="R4018" i="1"/>
  <c r="U4018" i="1"/>
  <c r="R3329" i="1"/>
  <c r="U3329" i="1"/>
  <c r="R7982" i="1"/>
  <c r="U7982" i="1"/>
  <c r="R5571" i="1"/>
  <c r="U5571" i="1"/>
  <c r="R8857" i="1"/>
  <c r="U8857" i="1"/>
  <c r="R1977" i="1"/>
  <c r="U1977" i="1"/>
  <c r="R10903" i="1"/>
  <c r="U10903" i="1"/>
  <c r="R6091" i="1"/>
  <c r="U6091" i="1"/>
  <c r="R603" i="1"/>
  <c r="U603" i="1"/>
  <c r="R9575" i="1"/>
  <c r="U9575" i="1"/>
  <c r="R6577" i="1"/>
  <c r="U6577" i="1"/>
  <c r="R4635" i="1"/>
  <c r="U4635" i="1"/>
  <c r="R1431" i="1"/>
  <c r="U1431" i="1"/>
  <c r="R6273" i="1"/>
  <c r="R5248" i="1"/>
  <c r="U5248" i="1"/>
  <c r="R7873" i="1"/>
  <c r="U7873" i="1"/>
  <c r="R4266" i="1"/>
  <c r="R3920" i="1"/>
  <c r="U3920" i="1"/>
  <c r="R765" i="1"/>
  <c r="U765" i="1"/>
  <c r="R1701" i="1"/>
  <c r="U1701" i="1"/>
  <c r="R5815" i="1"/>
  <c r="U5815" i="1"/>
  <c r="R6341" i="1"/>
  <c r="U6341" i="1"/>
  <c r="R5830" i="1"/>
  <c r="U5830" i="1"/>
  <c r="R7633" i="1"/>
  <c r="U7633" i="1"/>
  <c r="R1648" i="1"/>
  <c r="U1648" i="1"/>
  <c r="R2138" i="1"/>
  <c r="U2138" i="1"/>
  <c r="R7672" i="1"/>
  <c r="U7672" i="1"/>
  <c r="R6827" i="1"/>
  <c r="U6827" i="1"/>
  <c r="R9798" i="1"/>
  <c r="U9798" i="1"/>
  <c r="R2343" i="1"/>
  <c r="R8535" i="1"/>
  <c r="U8535" i="1"/>
  <c r="R1386" i="1"/>
  <c r="U1386" i="1"/>
  <c r="R6678" i="1"/>
  <c r="U6678" i="1"/>
  <c r="R2553" i="1"/>
  <c r="U2553" i="1"/>
  <c r="R8271" i="1"/>
  <c r="U8271" i="1"/>
  <c r="R7298" i="1"/>
  <c r="U7298" i="1"/>
  <c r="R7915" i="1"/>
  <c r="U7915" i="1"/>
  <c r="R4377" i="1"/>
  <c r="R501" i="1"/>
  <c r="U501" i="1"/>
  <c r="R10135" i="1"/>
  <c r="U10135" i="1"/>
  <c r="R4227" i="1"/>
  <c r="U4227" i="1"/>
  <c r="R7979" i="1"/>
  <c r="U7979" i="1"/>
  <c r="R6336" i="1"/>
  <c r="U6336" i="1"/>
  <c r="R2595" i="1"/>
  <c r="U2595" i="1"/>
  <c r="R8533" i="1"/>
  <c r="U8533" i="1"/>
  <c r="R5585" i="1"/>
  <c r="U5585" i="1"/>
  <c r="R1057" i="1"/>
  <c r="U1057" i="1"/>
  <c r="R8121" i="1"/>
  <c r="U8121" i="1"/>
  <c r="R2868" i="1"/>
  <c r="U2868" i="1"/>
  <c r="R6164" i="1"/>
  <c r="U6164" i="1"/>
  <c r="R1991" i="1"/>
  <c r="U1991" i="1"/>
  <c r="R10830" i="1"/>
  <c r="U10830" i="1"/>
  <c r="R10179" i="1"/>
  <c r="U10179" i="1"/>
  <c r="R2307" i="1"/>
  <c r="R1964" i="1"/>
  <c r="U1964" i="1"/>
  <c r="R7000" i="1"/>
  <c r="U7000" i="1"/>
  <c r="R9675" i="1"/>
  <c r="U9675" i="1"/>
  <c r="R10035" i="1"/>
  <c r="R2189" i="1"/>
  <c r="U2189" i="1"/>
  <c r="R10221" i="1"/>
  <c r="U10221" i="1"/>
  <c r="R10379" i="1"/>
  <c r="U10379" i="1"/>
  <c r="R254" i="1"/>
  <c r="U254" i="1"/>
  <c r="R10030" i="1"/>
  <c r="U10030" i="1"/>
  <c r="R6995" i="1"/>
  <c r="U6995" i="1"/>
  <c r="R3277" i="1"/>
  <c r="U3277" i="1"/>
  <c r="R9168" i="1"/>
  <c r="U9168" i="1"/>
  <c r="R5588" i="1"/>
  <c r="U5588" i="1"/>
  <c r="R3015" i="1"/>
  <c r="U3015" i="1"/>
  <c r="R2391" i="1"/>
  <c r="U2391" i="1"/>
  <c r="R1239" i="1"/>
  <c r="U1239" i="1"/>
  <c r="R10847" i="1"/>
  <c r="U10847" i="1"/>
  <c r="R9817" i="1"/>
  <c r="U9817" i="1"/>
  <c r="R4506" i="1"/>
  <c r="U4506" i="1"/>
  <c r="R8839" i="1"/>
  <c r="U8839" i="1"/>
  <c r="R8475" i="1"/>
  <c r="U8475" i="1"/>
  <c r="R259" i="1"/>
  <c r="U259" i="1"/>
  <c r="R953" i="1"/>
  <c r="U953" i="1"/>
  <c r="R8248" i="1"/>
  <c r="R4401" i="1"/>
  <c r="U4401" i="1"/>
  <c r="R2205" i="1"/>
  <c r="U2205" i="1"/>
  <c r="R8095" i="1"/>
  <c r="U8095" i="1"/>
  <c r="R10772" i="1"/>
  <c r="U10772" i="1"/>
  <c r="R9910" i="1"/>
  <c r="U9910" i="1"/>
  <c r="R8308" i="1"/>
  <c r="U8308" i="1"/>
  <c r="R102" i="1"/>
  <c r="U102" i="1"/>
  <c r="R7058" i="1"/>
  <c r="R5710" i="1"/>
  <c r="U5710" i="1"/>
  <c r="R490" i="1"/>
  <c r="U490" i="1"/>
  <c r="R3810" i="1"/>
  <c r="U3810" i="1"/>
  <c r="R3638" i="1"/>
  <c r="U3638" i="1"/>
  <c r="R7875" i="1"/>
  <c r="U7875" i="1"/>
  <c r="R9920" i="1"/>
  <c r="U9920" i="1"/>
  <c r="R4810" i="1"/>
  <c r="U4810" i="1"/>
  <c r="R9174" i="1"/>
  <c r="U9174" i="1"/>
  <c r="R958" i="1"/>
  <c r="U958" i="1"/>
  <c r="R8806" i="1"/>
  <c r="U8806" i="1"/>
  <c r="R3931" i="1"/>
  <c r="U3931" i="1"/>
  <c r="R9190" i="1"/>
  <c r="U9190" i="1"/>
  <c r="R5836" i="1"/>
  <c r="U5836" i="1"/>
  <c r="R2325" i="1"/>
  <c r="U2325" i="1"/>
  <c r="R7525" i="1"/>
  <c r="U7525" i="1"/>
  <c r="R6795" i="1"/>
  <c r="R8282" i="1"/>
  <c r="U8282" i="1"/>
  <c r="R3660" i="1"/>
  <c r="U3660" i="1"/>
  <c r="R2125" i="1"/>
  <c r="U2125" i="1"/>
  <c r="R9730" i="1"/>
  <c r="R3405" i="1"/>
  <c r="U3405" i="1"/>
  <c r="R6974" i="1"/>
  <c r="U6974" i="1"/>
  <c r="R8557" i="1"/>
  <c r="U8557" i="1"/>
  <c r="R8036" i="1"/>
  <c r="U8036" i="1"/>
  <c r="R10197" i="1"/>
  <c r="U10197" i="1"/>
  <c r="R2359" i="1"/>
  <c r="U2359" i="1"/>
  <c r="R10521" i="1"/>
  <c r="U10521" i="1"/>
  <c r="R5769" i="1"/>
  <c r="U5769" i="1"/>
  <c r="R4133" i="1"/>
  <c r="U4133" i="1"/>
  <c r="R5246" i="1"/>
  <c r="U5246" i="1"/>
  <c r="R7690" i="1"/>
  <c r="R5356" i="1"/>
  <c r="U5356" i="1"/>
  <c r="R9804" i="1"/>
  <c r="U9804" i="1"/>
  <c r="R1506" i="1"/>
  <c r="U1506" i="1"/>
  <c r="R5848" i="1"/>
  <c r="U5848" i="1"/>
  <c r="R10332" i="1"/>
  <c r="R10390" i="1"/>
  <c r="U10390" i="1"/>
  <c r="R4704" i="1"/>
  <c r="U4704" i="1"/>
  <c r="R3485" i="1"/>
  <c r="U3485" i="1"/>
  <c r="R4253" i="1"/>
  <c r="R5066" i="1"/>
  <c r="U5066" i="1"/>
  <c r="R10684" i="1"/>
  <c r="U10684" i="1"/>
  <c r="R3857" i="1"/>
  <c r="U3857" i="1"/>
  <c r="R1438" i="1"/>
  <c r="U1438" i="1"/>
  <c r="R8624" i="1"/>
  <c r="U8624" i="1"/>
  <c r="R6458" i="1"/>
  <c r="U6458" i="1"/>
  <c r="R8037" i="1"/>
  <c r="U8037" i="1"/>
  <c r="R6183" i="1"/>
  <c r="U6183" i="1"/>
  <c r="R1498" i="1"/>
  <c r="U1498" i="1"/>
  <c r="R4203" i="1"/>
  <c r="U4203" i="1"/>
  <c r="R1522" i="1"/>
  <c r="U1522" i="1"/>
  <c r="R5506" i="1"/>
  <c r="U5506" i="1"/>
  <c r="R3298" i="1"/>
  <c r="U3298" i="1"/>
  <c r="R3260" i="1"/>
  <c r="U3260" i="1"/>
  <c r="R5224" i="1"/>
  <c r="U5224" i="1"/>
  <c r="R2932" i="1"/>
  <c r="U2932" i="1"/>
  <c r="R2152" i="1"/>
  <c r="U2152" i="1"/>
  <c r="R9726" i="1"/>
  <c r="U9726" i="1"/>
  <c r="R7012" i="1"/>
  <c r="U7012" i="1"/>
  <c r="R2060" i="1"/>
  <c r="U2060" i="1"/>
  <c r="R5421" i="1"/>
  <c r="U5421" i="1"/>
  <c r="R10060" i="1"/>
  <c r="U10060" i="1"/>
  <c r="R32" i="1"/>
  <c r="U32" i="1"/>
  <c r="R5636" i="1"/>
  <c r="R6609" i="1"/>
  <c r="U6609" i="1"/>
  <c r="R2281" i="1"/>
  <c r="U2281" i="1"/>
  <c r="R3319" i="1"/>
  <c r="U3319" i="1"/>
  <c r="R3200" i="1"/>
  <c r="U3200" i="1"/>
  <c r="R10548" i="1"/>
  <c r="U10548" i="1"/>
  <c r="R6750" i="1"/>
  <c r="U6750" i="1"/>
  <c r="R3996" i="1"/>
  <c r="U3996" i="1"/>
  <c r="R1804" i="1"/>
  <c r="U1804" i="1"/>
  <c r="R3926" i="1"/>
  <c r="U3926" i="1"/>
  <c r="R10794" i="1"/>
  <c r="U10794" i="1"/>
  <c r="R304" i="1"/>
  <c r="U304" i="1"/>
  <c r="R5541" i="1"/>
  <c r="U5541" i="1"/>
  <c r="R61" i="1"/>
  <c r="U61" i="1"/>
  <c r="R6649" i="1"/>
  <c r="U6649" i="1"/>
  <c r="R5919" i="1"/>
  <c r="U5919" i="1"/>
  <c r="R9782" i="1"/>
  <c r="R5142" i="1"/>
  <c r="U5142" i="1"/>
  <c r="R9710" i="1"/>
  <c r="U9710" i="1"/>
  <c r="R3039" i="1"/>
  <c r="U3039" i="1"/>
  <c r="R3423" i="1"/>
  <c r="U3423" i="1"/>
  <c r="R4112" i="1"/>
  <c r="U4112" i="1"/>
  <c r="R8511" i="1"/>
  <c r="U8511" i="1"/>
  <c r="R3417" i="1"/>
  <c r="U3417" i="1"/>
  <c r="R7157" i="1"/>
  <c r="R421" i="1"/>
  <c r="U421" i="1"/>
  <c r="R6258" i="1"/>
  <c r="U6258" i="1"/>
  <c r="R6257" i="1"/>
  <c r="U6257" i="1"/>
  <c r="R9147" i="1"/>
  <c r="U9147" i="1"/>
  <c r="R975" i="1"/>
  <c r="U975" i="1"/>
  <c r="R9054" i="1"/>
  <c r="U9054" i="1"/>
  <c r="R7022" i="1"/>
  <c r="R9434" i="1"/>
  <c r="U9434" i="1"/>
  <c r="R4942" i="1"/>
  <c r="U4942" i="1"/>
  <c r="R4678" i="1"/>
  <c r="U4678" i="1"/>
  <c r="R5300" i="1"/>
  <c r="U5300" i="1"/>
  <c r="R10129" i="1"/>
  <c r="U10129" i="1"/>
  <c r="R5101" i="1"/>
  <c r="U5101" i="1"/>
  <c r="R6916" i="1"/>
  <c r="U6916" i="1"/>
  <c r="R7910" i="1"/>
  <c r="U7910" i="1"/>
  <c r="R1754" i="1"/>
  <c r="R10508" i="1"/>
  <c r="U10508" i="1"/>
  <c r="R9208" i="1"/>
  <c r="U9208" i="1"/>
  <c r="R2793" i="1"/>
  <c r="U2793" i="1"/>
  <c r="R2040" i="1"/>
  <c r="U2040" i="1"/>
  <c r="R688" i="1"/>
  <c r="U688" i="1"/>
  <c r="R5440" i="1"/>
  <c r="U5440" i="1"/>
  <c r="R4856" i="1"/>
  <c r="R10075" i="1"/>
  <c r="U10075" i="1"/>
  <c r="R3120" i="1"/>
  <c r="U3120" i="1"/>
  <c r="R4170" i="1"/>
  <c r="U4170" i="1"/>
  <c r="R11080" i="1"/>
  <c r="U11080" i="1"/>
  <c r="R9595" i="1"/>
  <c r="U9595" i="1"/>
  <c r="R3618" i="1"/>
  <c r="U3618" i="1"/>
  <c r="R9455" i="1"/>
  <c r="U9455" i="1"/>
  <c r="R810" i="1"/>
  <c r="U810" i="1"/>
  <c r="R7243" i="1"/>
  <c r="U7243" i="1"/>
  <c r="R244" i="1"/>
  <c r="U244" i="1"/>
  <c r="R1894" i="1"/>
  <c r="U1894" i="1"/>
  <c r="R10020" i="1"/>
  <c r="U10020" i="1"/>
  <c r="R10780" i="1"/>
  <c r="U10780" i="1"/>
  <c r="R4667" i="1"/>
  <c r="U4667" i="1"/>
  <c r="R1332" i="1"/>
  <c r="U1332" i="1"/>
  <c r="R2002" i="1"/>
  <c r="U2002" i="1"/>
  <c r="R9303" i="1"/>
  <c r="R6726" i="1"/>
  <c r="U6726" i="1"/>
  <c r="R11077" i="1"/>
  <c r="U11077" i="1"/>
  <c r="R7613" i="1"/>
  <c r="U7613" i="1"/>
  <c r="R4144" i="1"/>
  <c r="U4144" i="1"/>
  <c r="R2176" i="1"/>
  <c r="U2176" i="1"/>
  <c r="R6966" i="1"/>
  <c r="U6966" i="1"/>
  <c r="R2860" i="1"/>
  <c r="U2860" i="1"/>
  <c r="R3300" i="1"/>
  <c r="U3300" i="1"/>
  <c r="R2870" i="1"/>
  <c r="U2870" i="1"/>
  <c r="R4906" i="1"/>
  <c r="U4906" i="1"/>
  <c r="R10745" i="1"/>
  <c r="U10745" i="1"/>
  <c r="R6275" i="1"/>
  <c r="U6275" i="1"/>
  <c r="R11089" i="1"/>
  <c r="U11089" i="1"/>
  <c r="R8586" i="1"/>
  <c r="U8586" i="1"/>
  <c r="R826" i="1"/>
  <c r="U826" i="1"/>
  <c r="R7779" i="1"/>
  <c r="R7520" i="1"/>
  <c r="U7520" i="1"/>
  <c r="R4166" i="1"/>
  <c r="U4166" i="1"/>
  <c r="R551" i="1"/>
  <c r="U551" i="1"/>
  <c r="R6102" i="1"/>
  <c r="R4521" i="1"/>
  <c r="U4521" i="1"/>
  <c r="R1505" i="1"/>
  <c r="U1505" i="1"/>
  <c r="R5725" i="1"/>
  <c r="U5725" i="1"/>
  <c r="R10833" i="1"/>
  <c r="U10833" i="1"/>
  <c r="R6888" i="1"/>
  <c r="U6888" i="1"/>
  <c r="R1394" i="1"/>
  <c r="U1394" i="1"/>
  <c r="R9264" i="1"/>
  <c r="U9264" i="1"/>
  <c r="R10893" i="1"/>
  <c r="U10893" i="1"/>
  <c r="R8778" i="1"/>
  <c r="U8778" i="1"/>
  <c r="R7723" i="1"/>
  <c r="U7723" i="1"/>
  <c r="R7213" i="1"/>
  <c r="U7213" i="1"/>
  <c r="R8642" i="1"/>
  <c r="U8642" i="1"/>
  <c r="R5932" i="1"/>
  <c r="U5932" i="1"/>
  <c r="R6687" i="1"/>
  <c r="U6687" i="1"/>
  <c r="R2560" i="1"/>
  <c r="U2560" i="1"/>
  <c r="R5029" i="1"/>
  <c r="U5029" i="1"/>
  <c r="R2230" i="1"/>
  <c r="U2230" i="1"/>
  <c r="R2322" i="1"/>
  <c r="U2322" i="1"/>
  <c r="R2627" i="1"/>
  <c r="U2627" i="1"/>
  <c r="R8145" i="1"/>
  <c r="R1767" i="1"/>
  <c r="U1767" i="1"/>
  <c r="R9402" i="1"/>
  <c r="U9402" i="1"/>
  <c r="R5774" i="1"/>
  <c r="U5774" i="1"/>
  <c r="R1375" i="1"/>
  <c r="U1375" i="1"/>
  <c r="R5342" i="1"/>
  <c r="U5342" i="1"/>
  <c r="R4336" i="1"/>
  <c r="U4336" i="1"/>
  <c r="R58" i="1"/>
  <c r="U58" i="1"/>
  <c r="R1777" i="1"/>
  <c r="R9657" i="1"/>
  <c r="U9657" i="1"/>
  <c r="R7111" i="1"/>
  <c r="U7111" i="1"/>
  <c r="R4315" i="1"/>
  <c r="U4315" i="1"/>
  <c r="R6132" i="1"/>
  <c r="U6132" i="1"/>
  <c r="R5274" i="1"/>
  <c r="U5274" i="1"/>
  <c r="R11065" i="1"/>
  <c r="U11065" i="1"/>
  <c r="R3453" i="1"/>
  <c r="U3453" i="1"/>
  <c r="R4195" i="1"/>
  <c r="U4195" i="1"/>
  <c r="R6151" i="1"/>
  <c r="U6151" i="1"/>
  <c r="R10646" i="1"/>
  <c r="U10646" i="1"/>
  <c r="R7731" i="1"/>
  <c r="U7731" i="1"/>
  <c r="R4741" i="1"/>
  <c r="U4741" i="1"/>
  <c r="R495" i="1"/>
  <c r="U495" i="1"/>
  <c r="R5381" i="1"/>
  <c r="U5381" i="1"/>
  <c r="R5118" i="1"/>
  <c r="U5118" i="1"/>
  <c r="R7973" i="1"/>
  <c r="U7973" i="1"/>
  <c r="R9354" i="1"/>
  <c r="U9354" i="1"/>
  <c r="R827" i="1"/>
  <c r="U827" i="1"/>
  <c r="R2657" i="1"/>
  <c r="U2657" i="1"/>
  <c r="R5664" i="1"/>
  <c r="R588" i="1"/>
  <c r="U588" i="1"/>
  <c r="R5435" i="1"/>
  <c r="U5435" i="1"/>
  <c r="R867" i="1"/>
  <c r="U867" i="1"/>
  <c r="R3805" i="1"/>
  <c r="R2220" i="1"/>
  <c r="U2220" i="1"/>
  <c r="R7234" i="1"/>
  <c r="U7234" i="1"/>
  <c r="R1886" i="1"/>
  <c r="U1886" i="1"/>
  <c r="R804" i="1"/>
  <c r="U804" i="1"/>
  <c r="R7575" i="1"/>
  <c r="U7575" i="1"/>
  <c r="R4039" i="1"/>
  <c r="U4039" i="1"/>
  <c r="R4619" i="1"/>
  <c r="U4619" i="1"/>
  <c r="R10322" i="1"/>
  <c r="U10322" i="1"/>
  <c r="R3141" i="1"/>
  <c r="U3141" i="1"/>
  <c r="R5668" i="1"/>
  <c r="U5668" i="1"/>
  <c r="R2241" i="1"/>
  <c r="U2241" i="1"/>
  <c r="R9065" i="1"/>
  <c r="U9065" i="1"/>
  <c r="R7460" i="1"/>
  <c r="U7460" i="1"/>
  <c r="R7232" i="1"/>
  <c r="U7232" i="1"/>
  <c r="R1884" i="1"/>
  <c r="U1884" i="1"/>
  <c r="R5999" i="1"/>
  <c r="R3222" i="1"/>
  <c r="U3222" i="1"/>
  <c r="R6476" i="1"/>
  <c r="U6476" i="1"/>
  <c r="R7725" i="1"/>
  <c r="U7725" i="1"/>
  <c r="R5936" i="1"/>
  <c r="U5936" i="1"/>
  <c r="R2305" i="1"/>
  <c r="U2305" i="1"/>
  <c r="R8327" i="1"/>
  <c r="U8327" i="1"/>
  <c r="R7912" i="1"/>
  <c r="U7912" i="1"/>
  <c r="R9815" i="1"/>
  <c r="U9815" i="1"/>
  <c r="R3800" i="1"/>
  <c r="U3800" i="1"/>
  <c r="R3503" i="1"/>
  <c r="U3503" i="1"/>
  <c r="R8015" i="1"/>
  <c r="U8015" i="1"/>
  <c r="R906" i="1"/>
  <c r="U906" i="1"/>
  <c r="R4167" i="1"/>
  <c r="U4167" i="1"/>
  <c r="R9940" i="1"/>
  <c r="U9940" i="1"/>
  <c r="R8652" i="1"/>
  <c r="U8652" i="1"/>
  <c r="R8432" i="1"/>
  <c r="U8432" i="1"/>
  <c r="R3463" i="1"/>
  <c r="U3463" i="1"/>
  <c r="R10839" i="1"/>
  <c r="U10839" i="1"/>
  <c r="R180" i="1"/>
  <c r="U180" i="1"/>
  <c r="R7590" i="1"/>
  <c r="U7590" i="1"/>
  <c r="R605" i="1"/>
  <c r="U605" i="1"/>
  <c r="R8269" i="1"/>
  <c r="U8269" i="1"/>
  <c r="R1298" i="1"/>
  <c r="U1298" i="1"/>
  <c r="R10305" i="1"/>
  <c r="R6016" i="1"/>
  <c r="U6016" i="1"/>
  <c r="R10076" i="1"/>
  <c r="U10076" i="1"/>
  <c r="R3813" i="1"/>
  <c r="U3813" i="1"/>
  <c r="R8239" i="1"/>
  <c r="R646" i="1"/>
  <c r="U646" i="1"/>
  <c r="R3729" i="1"/>
  <c r="U3729" i="1"/>
  <c r="R2991" i="1"/>
  <c r="U2991" i="1"/>
  <c r="R9307" i="1"/>
  <c r="U9307" i="1"/>
  <c r="R4663" i="1"/>
  <c r="U4663" i="1"/>
  <c r="R5190" i="1"/>
  <c r="U5190" i="1"/>
  <c r="R4672" i="1"/>
  <c r="U4672" i="1"/>
  <c r="R785" i="1"/>
  <c r="U785" i="1"/>
  <c r="R10046" i="1"/>
  <c r="U10046" i="1"/>
  <c r="R3738" i="1"/>
  <c r="U3738" i="1"/>
  <c r="R1770" i="1"/>
  <c r="U1770" i="1"/>
  <c r="R7511" i="1"/>
  <c r="U7511" i="1"/>
  <c r="R623" i="1"/>
  <c r="U623" i="1"/>
  <c r="R4282" i="1"/>
  <c r="U4282" i="1"/>
  <c r="R9975" i="1"/>
  <c r="U9975" i="1"/>
  <c r="R8272" i="1"/>
  <c r="R3653" i="1"/>
  <c r="U3653" i="1"/>
  <c r="R2031" i="1"/>
  <c r="U2031" i="1"/>
  <c r="R2010" i="1"/>
  <c r="U2010" i="1"/>
  <c r="R7591" i="1"/>
  <c r="R1012" i="1"/>
  <c r="U1012" i="1"/>
  <c r="R2582" i="1"/>
  <c r="U2582" i="1"/>
  <c r="R4629" i="1"/>
  <c r="U4629" i="1"/>
  <c r="R10411" i="1"/>
  <c r="U10411" i="1"/>
  <c r="R908" i="1"/>
  <c r="U908" i="1"/>
  <c r="R441" i="1"/>
  <c r="U441" i="1"/>
  <c r="R10885" i="1"/>
  <c r="U10885" i="1"/>
  <c r="R6451" i="1"/>
  <c r="U6451" i="1"/>
  <c r="R10089" i="1"/>
  <c r="U10089" i="1"/>
  <c r="R6015" i="1"/>
  <c r="U6015" i="1"/>
  <c r="R8821" i="1"/>
  <c r="U8821" i="1"/>
  <c r="R2177" i="1"/>
  <c r="U2177" i="1"/>
  <c r="R9144" i="1"/>
  <c r="U9144" i="1"/>
  <c r="R6364" i="1"/>
  <c r="U6364" i="1"/>
  <c r="R2136" i="1"/>
  <c r="U2136" i="1"/>
  <c r="R8240" i="1"/>
  <c r="R7039" i="1"/>
  <c r="U7039" i="1"/>
  <c r="R10065" i="1"/>
  <c r="U10065" i="1"/>
  <c r="R3969" i="1"/>
  <c r="U3969" i="1"/>
  <c r="R7626" i="1"/>
  <c r="U7626" i="1"/>
  <c r="R3301" i="1"/>
  <c r="U3301" i="1"/>
  <c r="R10118" i="1"/>
  <c r="U10118" i="1"/>
  <c r="R6619" i="1"/>
  <c r="U6619" i="1"/>
  <c r="R4708" i="1"/>
  <c r="R6754" i="1"/>
  <c r="U6754" i="1"/>
  <c r="R6170" i="1"/>
  <c r="U6170" i="1"/>
  <c r="R10078" i="1"/>
  <c r="U10078" i="1"/>
  <c r="R4119" i="1"/>
  <c r="U4119" i="1"/>
  <c r="R1528" i="1"/>
  <c r="U1528" i="1"/>
  <c r="R4409" i="1"/>
  <c r="U4409" i="1"/>
  <c r="R2276" i="1"/>
  <c r="U2276" i="1"/>
  <c r="R9405" i="1"/>
  <c r="U9405" i="1"/>
  <c r="R3245" i="1"/>
  <c r="U3245" i="1"/>
  <c r="R6392" i="1"/>
  <c r="U6392" i="1"/>
  <c r="R8398" i="1"/>
  <c r="U8398" i="1"/>
  <c r="R10169" i="1"/>
  <c r="U10169" i="1"/>
  <c r="R5147" i="1"/>
  <c r="U5147" i="1"/>
  <c r="R8117" i="1"/>
  <c r="U8117" i="1"/>
  <c r="R1864" i="1"/>
  <c r="U1864" i="1"/>
  <c r="R7288" i="1"/>
  <c r="U7288" i="1"/>
  <c r="R7878" i="1"/>
  <c r="U7878" i="1"/>
  <c r="R8337" i="1"/>
  <c r="U8337" i="1"/>
  <c r="R10425" i="1"/>
  <c r="U10425" i="1"/>
  <c r="R535" i="1"/>
  <c r="R1907" i="1"/>
  <c r="U1907" i="1"/>
  <c r="R1882" i="1"/>
  <c r="U1882" i="1"/>
  <c r="R299" i="1"/>
  <c r="U299" i="1"/>
  <c r="R3121" i="1"/>
  <c r="R2198" i="1"/>
  <c r="U2198" i="1"/>
  <c r="R2603" i="1"/>
  <c r="U2603" i="1"/>
  <c r="R3105" i="1"/>
  <c r="U3105" i="1"/>
  <c r="R5602" i="1"/>
  <c r="U5602" i="1"/>
  <c r="R9238" i="1"/>
  <c r="U9238" i="1"/>
  <c r="R8706" i="1"/>
  <c r="U8706" i="1"/>
  <c r="R10265" i="1"/>
  <c r="U10265" i="1"/>
  <c r="R8865" i="1"/>
  <c r="U8865" i="1"/>
  <c r="R6716" i="1"/>
  <c r="U6716" i="1"/>
  <c r="R4318" i="1"/>
  <c r="U4318" i="1"/>
  <c r="R7461" i="1"/>
  <c r="U7461" i="1"/>
  <c r="R7563" i="1"/>
  <c r="U7563" i="1"/>
  <c r="R2976" i="1"/>
  <c r="U2976" i="1"/>
  <c r="R10969" i="1"/>
  <c r="U10969" i="1"/>
  <c r="R1452" i="1"/>
  <c r="U1452" i="1"/>
  <c r="R6770" i="1"/>
  <c r="R3665" i="1"/>
  <c r="U3665" i="1"/>
  <c r="R6276" i="1"/>
  <c r="U6276" i="1"/>
  <c r="R2857" i="1"/>
  <c r="U2857" i="1"/>
  <c r="R6601" i="1"/>
  <c r="U6601" i="1"/>
  <c r="R5984" i="1"/>
  <c r="U5984" i="1"/>
  <c r="R3984" i="1"/>
  <c r="U3984" i="1"/>
  <c r="R5417" i="1"/>
  <c r="U5417" i="1"/>
  <c r="R3659" i="1"/>
  <c r="R2215" i="1"/>
  <c r="U2215" i="1"/>
  <c r="R5016" i="1"/>
  <c r="U5016" i="1"/>
  <c r="R5019" i="1"/>
  <c r="U5019" i="1"/>
  <c r="R3712" i="1"/>
  <c r="U3712" i="1"/>
  <c r="R3858" i="1"/>
  <c r="U3858" i="1"/>
  <c r="R1963" i="1"/>
  <c r="U1963" i="1"/>
  <c r="R6583" i="1"/>
  <c r="U6583" i="1"/>
  <c r="R1692" i="1"/>
  <c r="U1692" i="1"/>
  <c r="R5831" i="1"/>
  <c r="U5831" i="1"/>
  <c r="R98" i="1"/>
  <c r="U98" i="1"/>
  <c r="R8478" i="1"/>
  <c r="U8478" i="1"/>
  <c r="R4652" i="1"/>
  <c r="U4652" i="1"/>
  <c r="R1799" i="1"/>
  <c r="U1799" i="1"/>
  <c r="R6008" i="1"/>
  <c r="U6008" i="1"/>
  <c r="R2080" i="1"/>
  <c r="U2080" i="1"/>
  <c r="R10653" i="1"/>
  <c r="R9288" i="1"/>
  <c r="U9288" i="1"/>
  <c r="R996" i="1"/>
  <c r="U996" i="1"/>
  <c r="R2936" i="1"/>
  <c r="U2936" i="1"/>
  <c r="R6856" i="1"/>
  <c r="R1965" i="1"/>
  <c r="U1965" i="1"/>
  <c r="R4760" i="1"/>
  <c r="U4760" i="1"/>
  <c r="R3303" i="1"/>
  <c r="U3303" i="1"/>
  <c r="R393" i="1"/>
  <c r="U393" i="1"/>
  <c r="R2575" i="1"/>
  <c r="U2575" i="1"/>
  <c r="R2968" i="1"/>
  <c r="U2968" i="1"/>
  <c r="R4734" i="1"/>
  <c r="U4734" i="1"/>
  <c r="R10522" i="1"/>
  <c r="U10522" i="1"/>
  <c r="R14" i="1"/>
  <c r="U14" i="1"/>
  <c r="R7384" i="1"/>
  <c r="U7384" i="1"/>
  <c r="R5810" i="1"/>
  <c r="U5810" i="1"/>
  <c r="R5388" i="1"/>
  <c r="U5388" i="1"/>
  <c r="R1611" i="1"/>
  <c r="U1611" i="1"/>
  <c r="R10594" i="1"/>
  <c r="U10594" i="1"/>
  <c r="R1221" i="1"/>
  <c r="U1221" i="1"/>
  <c r="R6625" i="1"/>
  <c r="R11049" i="1"/>
  <c r="U11049" i="1"/>
  <c r="R1518" i="1"/>
  <c r="U1518" i="1"/>
  <c r="R1781" i="1"/>
  <c r="U1781" i="1"/>
  <c r="R2708" i="1"/>
  <c r="R6188" i="1"/>
  <c r="U6188" i="1"/>
  <c r="R6043" i="1"/>
  <c r="U6043" i="1"/>
  <c r="R1105" i="1"/>
  <c r="U1105" i="1"/>
  <c r="R9072" i="1"/>
  <c r="U9072" i="1"/>
  <c r="R5028" i="1"/>
  <c r="U5028" i="1"/>
  <c r="R10758" i="1"/>
  <c r="U10758" i="1"/>
  <c r="R4413" i="1"/>
  <c r="U4413" i="1"/>
  <c r="R473" i="1"/>
  <c r="U473" i="1"/>
  <c r="R8032" i="1"/>
  <c r="U8032" i="1"/>
  <c r="R3791" i="1"/>
  <c r="U3791" i="1"/>
  <c r="R6693" i="1"/>
  <c r="U6693" i="1"/>
  <c r="R791" i="1"/>
  <c r="U791" i="1"/>
  <c r="R5415" i="1"/>
  <c r="U5415" i="1"/>
  <c r="R6463" i="1"/>
  <c r="U6463" i="1"/>
  <c r="R2017" i="1"/>
  <c r="U2017" i="1"/>
  <c r="R10620" i="1"/>
  <c r="R3475" i="1"/>
  <c r="U3475" i="1"/>
  <c r="R4159" i="1"/>
  <c r="U4159" i="1"/>
  <c r="R2442" i="1"/>
  <c r="U2442" i="1"/>
  <c r="R8077" i="1"/>
  <c r="U8077" i="1"/>
  <c r="R9821" i="1"/>
  <c r="U9821" i="1"/>
  <c r="R2613" i="1"/>
  <c r="U2613" i="1"/>
  <c r="R9128" i="1"/>
  <c r="R5881" i="1"/>
  <c r="U5881" i="1"/>
  <c r="R7297" i="1"/>
  <c r="U7297" i="1"/>
  <c r="R5102" i="1"/>
  <c r="U5102" i="1"/>
  <c r="R1915" i="1"/>
  <c r="U1915" i="1"/>
  <c r="R5151" i="1"/>
  <c r="U5151" i="1"/>
  <c r="R9095" i="1"/>
  <c r="U9095" i="1"/>
  <c r="R3452" i="1"/>
  <c r="U3452" i="1"/>
  <c r="R10227" i="1"/>
  <c r="U10227" i="1"/>
  <c r="R6473" i="1"/>
  <c r="U6473" i="1"/>
  <c r="R7373" i="1"/>
  <c r="U7373" i="1"/>
  <c r="R2594" i="1"/>
  <c r="U2594" i="1"/>
  <c r="R11041" i="1"/>
  <c r="U11041" i="1"/>
  <c r="R2963" i="1"/>
  <c r="U2963" i="1"/>
  <c r="R7199" i="1"/>
  <c r="U7199" i="1"/>
  <c r="R5883" i="1"/>
  <c r="U5883" i="1"/>
  <c r="R3771" i="1"/>
  <c r="U3771" i="1"/>
  <c r="R8905" i="1"/>
  <c r="U8905" i="1"/>
  <c r="R1196" i="1"/>
  <c r="U1196" i="1"/>
  <c r="R6137" i="1"/>
  <c r="U6137" i="1"/>
  <c r="R4869" i="1"/>
  <c r="U4869" i="1"/>
  <c r="R9949" i="1"/>
  <c r="R1166" i="1"/>
  <c r="U1166" i="1"/>
  <c r="R4572" i="1"/>
  <c r="U4572" i="1"/>
  <c r="R6544" i="1"/>
  <c r="U6544" i="1"/>
  <c r="R4201" i="1"/>
  <c r="U4201" i="1"/>
  <c r="R5232" i="1"/>
  <c r="U5232" i="1"/>
  <c r="R4168" i="1"/>
  <c r="U4168" i="1"/>
  <c r="R9606" i="1"/>
  <c r="U9606" i="1"/>
  <c r="R9285" i="1"/>
  <c r="U9285" i="1"/>
  <c r="R8575" i="1"/>
  <c r="U8575" i="1"/>
  <c r="R9118" i="1"/>
  <c r="U9118" i="1"/>
  <c r="R5315" i="1"/>
  <c r="U5315" i="1"/>
  <c r="R7742" i="1"/>
  <c r="U7742" i="1"/>
  <c r="R4887" i="1"/>
  <c r="U4887" i="1"/>
  <c r="R5724" i="1"/>
  <c r="U5724" i="1"/>
  <c r="R2219" i="1"/>
  <c r="U2219" i="1"/>
  <c r="R10415" i="1"/>
  <c r="U10415" i="1"/>
  <c r="R6991" i="1"/>
  <c r="U6991" i="1"/>
  <c r="R6967" i="1"/>
  <c r="U6967" i="1"/>
  <c r="R2888" i="1"/>
  <c r="U2888" i="1"/>
  <c r="R9386" i="1"/>
  <c r="R2411" i="1"/>
  <c r="U2411" i="1"/>
  <c r="R9202" i="1"/>
  <c r="U9202" i="1"/>
  <c r="R2503" i="1"/>
  <c r="R924" i="1"/>
  <c r="U924" i="1"/>
  <c r="R3106" i="1"/>
  <c r="U3106" i="1"/>
  <c r="R4591" i="1"/>
  <c r="U4591" i="1"/>
  <c r="R10074" i="1"/>
  <c r="U10074" i="1"/>
  <c r="R515" i="1"/>
  <c r="U515" i="1"/>
  <c r="R645" i="1"/>
  <c r="U645" i="1"/>
  <c r="R7514" i="1"/>
  <c r="U7514" i="1"/>
  <c r="R3906" i="1"/>
  <c r="U3906" i="1"/>
  <c r="R4658" i="1"/>
  <c r="U4658" i="1"/>
  <c r="R4709" i="1"/>
  <c r="U4709" i="1"/>
  <c r="R8363" i="1"/>
  <c r="U8363" i="1"/>
  <c r="R2366" i="1"/>
  <c r="U2366" i="1"/>
  <c r="R4983" i="1"/>
  <c r="U4983" i="1"/>
  <c r="R6096" i="1"/>
  <c r="U6096" i="1"/>
  <c r="R9664" i="1"/>
  <c r="U9664" i="1"/>
  <c r="R6302" i="1"/>
  <c r="U6302" i="1"/>
  <c r="R2394" i="1"/>
  <c r="U2394" i="1"/>
  <c r="R7639" i="1"/>
  <c r="U7639" i="1"/>
  <c r="R9331" i="1"/>
  <c r="U9331" i="1"/>
  <c r="R7302" i="1"/>
  <c r="U7302" i="1"/>
  <c r="R4288" i="1"/>
  <c r="R9317" i="1"/>
  <c r="U9317" i="1"/>
  <c r="R7642" i="1"/>
  <c r="U7642" i="1"/>
  <c r="R5631" i="1"/>
  <c r="U5631" i="1"/>
  <c r="R239" i="1"/>
  <c r="R4623" i="1"/>
  <c r="U4623" i="1"/>
  <c r="R1449" i="1"/>
  <c r="U1449" i="1"/>
  <c r="R8854" i="1"/>
  <c r="U8854" i="1"/>
  <c r="R948" i="1"/>
  <c r="U948" i="1"/>
  <c r="R9413" i="1"/>
  <c r="U9413" i="1"/>
  <c r="R3704" i="1"/>
  <c r="U3704" i="1"/>
  <c r="R6724" i="1"/>
  <c r="U6724" i="1"/>
  <c r="R9" i="1"/>
  <c r="U9" i="1"/>
  <c r="R4660" i="1"/>
  <c r="U4660" i="1"/>
  <c r="R4751" i="1"/>
  <c r="U4751" i="1"/>
  <c r="R2979" i="1"/>
  <c r="U2979" i="1"/>
  <c r="R258" i="1"/>
  <c r="U258" i="1"/>
  <c r="R1261" i="1"/>
  <c r="U1261" i="1"/>
  <c r="R10994" i="1"/>
  <c r="U10994" i="1"/>
  <c r="R534" i="1"/>
  <c r="U534" i="1"/>
  <c r="R8437" i="1"/>
  <c r="R5495" i="1"/>
  <c r="U5495" i="1"/>
  <c r="R2565" i="1"/>
  <c r="U2565" i="1"/>
  <c r="R3667" i="1"/>
  <c r="U3667" i="1"/>
  <c r="R7914" i="1"/>
  <c r="U7914" i="1"/>
  <c r="R10510" i="1"/>
  <c r="U10510" i="1"/>
  <c r="R4477" i="1"/>
  <c r="U4477" i="1"/>
  <c r="R3233" i="1"/>
  <c r="U3233" i="1"/>
  <c r="R125" i="1"/>
  <c r="U125" i="1"/>
  <c r="R9845" i="1"/>
  <c r="U9845" i="1"/>
  <c r="R3031" i="1"/>
  <c r="U3031" i="1"/>
  <c r="R2261" i="1"/>
  <c r="U2261" i="1"/>
  <c r="R2731" i="1"/>
  <c r="R10309" i="1"/>
  <c r="U10309" i="1"/>
  <c r="R354" i="1"/>
  <c r="U354" i="1"/>
  <c r="R5586" i="1"/>
  <c r="U5586" i="1"/>
  <c r="R2758" i="1"/>
  <c r="U2758" i="1"/>
  <c r="R8945" i="1"/>
  <c r="U8945" i="1"/>
  <c r="R2369" i="1"/>
  <c r="U2369" i="1"/>
  <c r="R7478" i="1"/>
  <c r="U7478" i="1"/>
  <c r="R2401" i="1"/>
  <c r="U2401" i="1"/>
  <c r="R9943" i="1"/>
  <c r="U9943" i="1"/>
  <c r="R5020" i="1"/>
  <c r="U5020" i="1"/>
  <c r="R3055" i="1"/>
  <c r="U3055" i="1"/>
  <c r="R9539" i="1"/>
  <c r="U9539" i="1"/>
  <c r="R2317" i="1"/>
  <c r="U2317" i="1"/>
  <c r="R1578" i="1"/>
  <c r="U1578" i="1"/>
  <c r="R1002" i="1"/>
  <c r="U1002" i="1"/>
  <c r="R318" i="1"/>
  <c r="U318" i="1"/>
  <c r="R11016" i="1"/>
  <c r="U11016" i="1"/>
  <c r="R4677" i="1"/>
  <c r="U4677" i="1"/>
  <c r="R6850" i="1"/>
  <c r="U6850" i="1"/>
  <c r="R340" i="1"/>
  <c r="R1624" i="1"/>
  <c r="U1624" i="1"/>
  <c r="R10787" i="1"/>
  <c r="U10787" i="1"/>
  <c r="R7760" i="1"/>
  <c r="U7760" i="1"/>
  <c r="R567" i="1"/>
  <c r="U567" i="1"/>
  <c r="R6050" i="1"/>
  <c r="U6050" i="1"/>
  <c r="R2239" i="1"/>
  <c r="U2239" i="1"/>
  <c r="R5500" i="1"/>
  <c r="U5500" i="1"/>
  <c r="R7465" i="1"/>
  <c r="U7465" i="1"/>
  <c r="R1657" i="1"/>
  <c r="U1657" i="1"/>
  <c r="R3331" i="1"/>
  <c r="U3331" i="1"/>
  <c r="R331" i="1"/>
  <c r="U331" i="1"/>
  <c r="R7608" i="1"/>
  <c r="U7608" i="1"/>
  <c r="R10052" i="1"/>
  <c r="U10052" i="1"/>
  <c r="R6952" i="1"/>
  <c r="U6952" i="1"/>
  <c r="R8412" i="1"/>
  <c r="R720" i="1"/>
  <c r="R5196" i="1"/>
  <c r="U5196" i="1"/>
  <c r="R7583" i="1"/>
  <c r="U7583" i="1"/>
  <c r="R2964" i="1"/>
  <c r="U2964" i="1"/>
  <c r="R3875" i="1"/>
  <c r="R3523" i="1"/>
  <c r="U3523" i="1"/>
  <c r="R5325" i="1"/>
  <c r="U5325" i="1"/>
  <c r="R10654" i="1"/>
  <c r="U10654" i="1"/>
  <c r="R9214" i="1"/>
  <c r="U9214" i="1"/>
  <c r="R5838" i="1"/>
  <c r="U5838" i="1"/>
  <c r="R456" i="1"/>
  <c r="U456" i="1"/>
  <c r="R5781" i="1"/>
  <c r="U5781" i="1"/>
  <c r="R3558" i="1"/>
  <c r="U3558" i="1"/>
  <c r="R2091" i="1"/>
  <c r="U2091" i="1"/>
  <c r="R1189" i="1"/>
  <c r="U1189" i="1"/>
  <c r="R1552" i="1"/>
  <c r="U1552" i="1"/>
  <c r="R6537" i="1"/>
  <c r="U6537" i="1"/>
  <c r="R3258" i="1"/>
  <c r="U3258" i="1"/>
  <c r="R3201" i="1"/>
  <c r="U3201" i="1"/>
  <c r="R7092" i="1"/>
  <c r="U7092" i="1"/>
  <c r="R2950" i="1"/>
  <c r="R3757" i="1"/>
  <c r="U3757" i="1"/>
  <c r="R467" i="1"/>
  <c r="U467" i="1"/>
  <c r="R1988" i="1"/>
  <c r="U1988" i="1"/>
  <c r="R7553" i="1"/>
  <c r="U7553" i="1"/>
  <c r="R7706" i="1"/>
  <c r="U7706" i="1"/>
  <c r="R8611" i="1"/>
  <c r="U8611" i="1"/>
  <c r="R12" i="1"/>
  <c r="U12" i="1"/>
  <c r="R4379" i="1"/>
  <c r="U4379" i="1"/>
  <c r="R8965" i="1"/>
  <c r="U8965" i="1"/>
  <c r="R10685" i="1"/>
  <c r="U10685" i="1"/>
  <c r="R10362" i="1"/>
  <c r="U10362" i="1"/>
  <c r="R8041" i="1"/>
  <c r="R5751" i="1"/>
  <c r="U5751" i="1"/>
  <c r="R8804" i="1"/>
  <c r="U8804" i="1"/>
  <c r="R8231" i="1"/>
  <c r="U8231" i="1"/>
  <c r="R8643" i="1"/>
  <c r="U8643" i="1"/>
  <c r="R2672" i="1"/>
  <c r="U2672" i="1"/>
  <c r="R10947" i="1"/>
  <c r="U10947" i="1"/>
  <c r="R6291" i="1"/>
  <c r="U6291" i="1"/>
  <c r="R4000" i="1"/>
  <c r="U4000" i="1"/>
  <c r="R4764" i="1"/>
  <c r="U4764" i="1"/>
  <c r="R9398" i="1"/>
  <c r="U9398" i="1"/>
  <c r="R1467" i="1"/>
  <c r="U1467" i="1"/>
  <c r="R773" i="1"/>
  <c r="U773" i="1"/>
  <c r="R7738" i="1"/>
  <c r="U7738" i="1"/>
  <c r="R2388" i="1"/>
  <c r="U2388" i="1"/>
  <c r="R4332" i="1"/>
  <c r="U4332" i="1"/>
  <c r="R7883" i="1"/>
  <c r="U7883" i="1"/>
  <c r="R8279" i="1"/>
  <c r="U8279" i="1"/>
  <c r="R6408" i="1"/>
  <c r="U6408" i="1"/>
  <c r="R2993" i="1"/>
  <c r="U2993" i="1"/>
  <c r="R10997" i="1"/>
  <c r="R903" i="1"/>
  <c r="U903" i="1"/>
  <c r="R4038" i="1"/>
  <c r="U4038" i="1"/>
  <c r="R9532" i="1"/>
  <c r="U9532" i="1"/>
  <c r="R5105" i="1"/>
  <c r="U5105" i="1"/>
  <c r="R6930" i="1"/>
  <c r="U6930" i="1"/>
  <c r="R4156" i="1"/>
  <c r="U4156" i="1"/>
  <c r="R3029" i="1"/>
  <c r="U3029" i="1"/>
  <c r="R10596" i="1"/>
  <c r="R7729" i="1"/>
  <c r="U7729" i="1"/>
  <c r="R1326" i="1"/>
  <c r="U1326" i="1"/>
  <c r="R1073" i="1"/>
  <c r="U1073" i="1"/>
  <c r="R1595" i="1"/>
  <c r="U1595" i="1"/>
  <c r="R7887" i="1"/>
  <c r="U7887" i="1"/>
  <c r="R7136" i="1"/>
  <c r="U7136" i="1"/>
  <c r="R3230" i="1"/>
  <c r="U3230" i="1"/>
  <c r="R9200" i="1"/>
  <c r="U9200" i="1"/>
  <c r="R8633" i="1"/>
  <c r="U8633" i="1"/>
  <c r="R3549" i="1"/>
  <c r="U3549" i="1"/>
  <c r="R10559" i="1"/>
  <c r="U10559" i="1"/>
  <c r="R4720" i="1"/>
  <c r="U4720" i="1"/>
  <c r="R4439" i="1"/>
  <c r="U4439" i="1"/>
  <c r="R6886" i="1"/>
  <c r="U6886" i="1"/>
  <c r="R3127" i="1"/>
  <c r="U3127" i="1"/>
  <c r="R3570" i="1"/>
  <c r="R10909" i="1"/>
  <c r="U10909" i="1"/>
  <c r="R10292" i="1"/>
  <c r="U10292" i="1"/>
  <c r="R9879" i="1"/>
  <c r="U9879" i="1"/>
  <c r="R6512" i="1"/>
  <c r="R465" i="1"/>
  <c r="U465" i="1"/>
  <c r="R7196" i="1"/>
  <c r="U7196" i="1"/>
  <c r="R5134" i="1"/>
  <c r="U5134" i="1"/>
  <c r="R2543" i="1"/>
  <c r="U2543" i="1"/>
  <c r="R5298" i="1"/>
  <c r="U5298" i="1"/>
  <c r="R6441" i="1"/>
  <c r="U6441" i="1"/>
  <c r="R3892" i="1"/>
  <c r="U3892" i="1"/>
  <c r="R7869" i="1"/>
  <c r="U7869" i="1"/>
  <c r="R144" i="1"/>
  <c r="U144" i="1"/>
  <c r="R1429" i="1"/>
  <c r="U1429" i="1"/>
  <c r="R6545" i="1"/>
  <c r="U6545" i="1"/>
  <c r="R6316" i="1"/>
  <c r="U6316" i="1"/>
  <c r="R3901" i="1"/>
  <c r="U3901" i="1"/>
  <c r="R1062" i="1"/>
  <c r="U1062" i="1"/>
  <c r="R272" i="1"/>
  <c r="U272" i="1"/>
  <c r="R6214" i="1"/>
  <c r="U6214" i="1"/>
  <c r="R2605" i="1"/>
  <c r="U2605" i="1"/>
  <c r="R85" i="1"/>
  <c r="U85" i="1"/>
  <c r="R7279" i="1"/>
  <c r="U7279" i="1"/>
  <c r="R1551" i="1"/>
  <c r="U1551" i="1"/>
  <c r="R5589" i="1"/>
  <c r="U5589" i="1"/>
  <c r="R8979" i="1"/>
  <c r="U8979" i="1"/>
  <c r="R10328" i="1"/>
  <c r="U10328" i="1"/>
  <c r="R6626" i="1"/>
  <c r="U6626" i="1"/>
  <c r="R10219" i="1"/>
  <c r="U10219" i="1"/>
  <c r="R1016" i="1"/>
  <c r="U1016" i="1"/>
  <c r="R2013" i="1"/>
  <c r="U2013" i="1"/>
  <c r="R4325" i="1"/>
  <c r="U4325" i="1"/>
  <c r="R7089" i="1"/>
  <c r="U7089" i="1"/>
  <c r="R675" i="1"/>
  <c r="U675" i="1"/>
  <c r="R4786" i="1"/>
  <c r="U4786" i="1"/>
  <c r="R3326" i="1"/>
  <c r="U3326" i="1"/>
  <c r="R1258" i="1"/>
  <c r="U1258" i="1"/>
  <c r="R8864" i="1"/>
  <c r="U8864" i="1"/>
  <c r="R10329" i="1"/>
  <c r="U10329" i="1"/>
  <c r="R6205" i="1"/>
  <c r="U6205" i="1"/>
  <c r="R8366" i="1"/>
  <c r="U8366" i="1"/>
  <c r="R5563" i="1"/>
  <c r="U5563" i="1"/>
  <c r="R10511" i="1"/>
  <c r="U10511" i="1"/>
  <c r="R5018" i="1"/>
  <c r="U5018" i="1"/>
  <c r="R4383" i="1"/>
  <c r="U4383" i="1"/>
  <c r="R6201" i="1"/>
  <c r="U6201" i="1"/>
  <c r="R9124" i="1"/>
  <c r="U9124" i="1"/>
  <c r="R5180" i="1"/>
  <c r="U5180" i="1"/>
  <c r="R4354" i="1"/>
  <c r="U4354" i="1"/>
  <c r="R3601" i="1"/>
  <c r="U3601" i="1"/>
  <c r="R5009" i="1"/>
  <c r="U5009" i="1"/>
  <c r="R5127" i="1"/>
  <c r="U5127" i="1"/>
  <c r="R10323" i="1"/>
  <c r="U10323" i="1"/>
  <c r="R873" i="1"/>
  <c r="U873" i="1"/>
  <c r="R497" i="1"/>
  <c r="U497" i="1"/>
  <c r="R8354" i="1"/>
  <c r="U8354" i="1"/>
  <c r="R4298" i="1"/>
  <c r="U4298" i="1"/>
  <c r="R9216" i="1"/>
  <c r="U9216" i="1"/>
  <c r="R10049" i="1"/>
  <c r="U10049" i="1"/>
  <c r="R7677" i="1"/>
  <c r="U7677" i="1"/>
  <c r="R2956" i="1"/>
  <c r="U2956" i="1"/>
  <c r="R5660" i="1"/>
  <c r="U5660" i="1"/>
  <c r="R9023" i="1"/>
  <c r="R6495" i="1"/>
  <c r="U6495" i="1"/>
  <c r="R9556" i="1"/>
  <c r="U9556" i="1"/>
  <c r="R9937" i="1"/>
  <c r="U9937" i="1"/>
  <c r="R665" i="1"/>
  <c r="U665" i="1"/>
  <c r="R5360" i="1"/>
  <c r="U5360" i="1"/>
  <c r="R8923" i="1"/>
  <c r="U8923" i="1"/>
  <c r="R9729" i="1"/>
  <c r="U9729" i="1"/>
  <c r="R2522" i="1"/>
  <c r="U2522" i="1"/>
  <c r="R7110" i="1"/>
  <c r="U7110" i="1"/>
  <c r="R2902" i="1"/>
  <c r="U2902" i="1"/>
  <c r="R6908" i="1"/>
  <c r="U6908" i="1"/>
  <c r="R3575" i="1"/>
  <c r="U3575" i="1"/>
  <c r="R8200" i="1"/>
  <c r="U8200" i="1"/>
  <c r="R4118" i="1"/>
  <c r="U4118" i="1"/>
  <c r="R4719" i="1"/>
  <c r="U4719" i="1"/>
  <c r="R4128" i="1"/>
  <c r="U4128" i="1"/>
  <c r="R3584" i="1"/>
  <c r="U3584" i="1"/>
  <c r="R7879" i="1"/>
  <c r="U7879" i="1"/>
  <c r="R3080" i="1"/>
  <c r="U3080" i="1"/>
  <c r="R1283" i="1"/>
  <c r="U1283" i="1"/>
  <c r="R1250" i="1"/>
  <c r="U1250" i="1"/>
  <c r="R326" i="1"/>
  <c r="U326" i="1"/>
  <c r="R3693" i="1"/>
  <c r="U3693" i="1"/>
  <c r="R10230" i="1"/>
  <c r="U10230" i="1"/>
  <c r="R1801" i="1"/>
  <c r="U1801" i="1"/>
  <c r="R266" i="1"/>
  <c r="U266" i="1"/>
  <c r="R9415" i="1"/>
  <c r="U9415" i="1"/>
  <c r="R3241" i="1"/>
  <c r="U3241" i="1"/>
  <c r="R4129" i="1"/>
  <c r="U4129" i="1"/>
  <c r="R7622" i="1"/>
  <c r="U7622" i="1"/>
  <c r="R5173" i="1"/>
  <c r="U5173" i="1"/>
  <c r="R8237" i="1"/>
  <c r="U8237" i="1"/>
  <c r="R4554" i="1"/>
  <c r="U4554" i="1"/>
  <c r="R10204" i="1"/>
  <c r="U10204" i="1"/>
  <c r="R6044" i="1"/>
  <c r="U6044" i="1"/>
  <c r="R8042" i="1"/>
  <c r="U8042" i="1"/>
  <c r="R10873" i="1"/>
  <c r="U10873" i="1"/>
  <c r="R520" i="1"/>
  <c r="U520" i="1"/>
  <c r="R7021" i="1"/>
  <c r="U7021" i="1"/>
  <c r="R7466" i="1"/>
  <c r="U7466" i="1"/>
  <c r="R9731" i="1"/>
  <c r="U9731" i="1"/>
  <c r="R8729" i="1"/>
  <c r="U8729" i="1"/>
  <c r="R2810" i="1"/>
  <c r="U2810" i="1"/>
  <c r="R4344" i="1"/>
  <c r="U4344" i="1"/>
  <c r="R2593" i="1"/>
  <c r="U2593" i="1"/>
  <c r="R1272" i="1"/>
  <c r="U1272" i="1"/>
  <c r="R10267" i="1"/>
  <c r="U10267" i="1"/>
  <c r="R10679" i="1"/>
  <c r="U10679" i="1"/>
  <c r="R5753" i="1"/>
  <c r="U5753" i="1"/>
  <c r="R9638" i="1"/>
  <c r="U9638" i="1"/>
  <c r="R2446" i="1"/>
  <c r="U2446" i="1"/>
  <c r="R4943" i="1"/>
  <c r="U4943" i="1"/>
  <c r="R5925" i="1"/>
  <c r="U5925" i="1"/>
  <c r="R9528" i="1"/>
  <c r="U9528" i="1"/>
  <c r="R1520" i="1"/>
  <c r="U1520" i="1"/>
  <c r="R2551" i="1"/>
  <c r="U2551" i="1"/>
  <c r="R8163" i="1"/>
  <c r="U8163" i="1"/>
  <c r="R9278" i="1"/>
  <c r="U9278" i="1"/>
  <c r="R2145" i="1"/>
  <c r="U2145" i="1"/>
  <c r="R815" i="1"/>
  <c r="U815" i="1"/>
  <c r="R3579" i="1"/>
  <c r="U3579" i="1"/>
  <c r="R10113" i="1"/>
  <c r="U10113" i="1"/>
  <c r="R3050" i="1"/>
  <c r="U3050" i="1"/>
  <c r="R10971" i="1"/>
  <c r="U10971" i="1"/>
  <c r="R6483" i="1"/>
  <c r="U6483" i="1"/>
  <c r="R2007" i="1"/>
  <c r="U2007" i="1"/>
  <c r="R4145" i="1"/>
  <c r="U4145" i="1"/>
  <c r="R4464" i="1"/>
  <c r="U4464" i="1"/>
  <c r="R1856" i="1"/>
  <c r="U1856" i="1"/>
  <c r="R7342" i="1"/>
  <c r="U7342" i="1"/>
  <c r="R1071" i="1"/>
  <c r="U1071" i="1"/>
  <c r="R7833" i="1"/>
  <c r="U7833" i="1"/>
  <c r="R2871" i="1"/>
  <c r="U2871" i="1"/>
  <c r="R6592" i="1"/>
  <c r="U6592" i="1"/>
  <c r="R1696" i="1"/>
  <c r="U1696" i="1"/>
  <c r="R10842" i="1"/>
  <c r="U10842" i="1"/>
  <c r="R2277" i="1"/>
  <c r="U2277" i="1"/>
  <c r="R7108" i="1"/>
  <c r="U7108" i="1"/>
  <c r="R5280" i="1"/>
  <c r="U5280" i="1"/>
  <c r="R3128" i="1"/>
  <c r="U3128" i="1"/>
  <c r="R9203" i="1"/>
  <c r="U9203" i="1"/>
  <c r="R10699" i="1"/>
  <c r="U10699" i="1"/>
  <c r="R1164" i="1"/>
  <c r="U1164" i="1"/>
  <c r="R7264" i="1"/>
  <c r="U7264" i="1"/>
  <c r="R10530" i="1"/>
  <c r="U10530" i="1"/>
  <c r="R10423" i="1"/>
  <c r="U10423" i="1"/>
  <c r="R6502" i="1"/>
  <c r="U6502" i="1"/>
  <c r="R427" i="1"/>
  <c r="U427" i="1"/>
  <c r="R3578" i="1"/>
  <c r="U3578" i="1"/>
  <c r="R3533" i="1"/>
  <c r="U3533" i="1"/>
  <c r="R8146" i="1"/>
  <c r="U8146" i="1"/>
  <c r="R4446" i="1"/>
  <c r="U4446" i="1"/>
  <c r="R4139" i="1"/>
  <c r="U4139" i="1"/>
  <c r="R4980" i="1"/>
  <c r="U4980" i="1"/>
  <c r="R9420" i="1"/>
  <c r="U9420" i="1"/>
  <c r="R1986" i="1"/>
  <c r="U1986" i="1"/>
  <c r="R9498" i="1"/>
  <c r="U9498" i="1"/>
  <c r="R5090" i="1"/>
  <c r="U5090" i="1"/>
  <c r="R7148" i="1"/>
  <c r="U7148" i="1"/>
  <c r="R7558" i="1"/>
  <c r="U7558" i="1"/>
  <c r="R6390" i="1"/>
  <c r="U6390" i="1"/>
  <c r="R4806" i="1"/>
  <c r="U4806" i="1"/>
  <c r="R10066" i="1"/>
  <c r="U10066" i="1"/>
  <c r="R6613" i="1"/>
  <c r="U6613" i="1"/>
  <c r="R9459" i="1"/>
  <c r="U9459" i="1"/>
  <c r="R8907" i="1"/>
  <c r="U8907" i="1"/>
  <c r="R8545" i="1"/>
  <c r="U8545" i="1"/>
  <c r="R10884" i="1"/>
  <c r="U10884" i="1"/>
  <c r="R983" i="1"/>
  <c r="U983" i="1"/>
  <c r="R6736" i="1"/>
  <c r="U6736" i="1"/>
  <c r="R9430" i="1"/>
  <c r="U9430" i="1"/>
  <c r="R7730" i="1"/>
  <c r="U7730" i="1"/>
  <c r="R8473" i="1"/>
  <c r="U8473" i="1"/>
  <c r="R6685" i="1"/>
  <c r="U6685" i="1"/>
  <c r="R10921" i="1"/>
  <c r="U10921" i="1"/>
  <c r="R5546" i="1"/>
  <c r="U5546" i="1"/>
  <c r="R2001" i="1"/>
  <c r="U2001" i="1"/>
  <c r="R4841" i="1"/>
  <c r="U4841" i="1"/>
  <c r="R1000" i="1"/>
  <c r="U1000" i="1"/>
  <c r="R9780" i="1"/>
  <c r="U9780" i="1"/>
  <c r="R2264" i="1"/>
  <c r="U2264" i="1"/>
  <c r="R4524" i="1"/>
  <c r="U4524" i="1"/>
  <c r="R7937" i="1"/>
  <c r="U7937" i="1"/>
  <c r="R3157" i="1"/>
  <c r="U3157" i="1"/>
  <c r="R792" i="1"/>
  <c r="U792" i="1"/>
  <c r="R10187" i="1"/>
  <c r="U10187" i="1"/>
  <c r="R4028" i="1"/>
  <c r="U4028" i="1"/>
  <c r="R3808" i="1"/>
  <c r="U3808" i="1"/>
  <c r="R10828" i="1"/>
  <c r="U10828" i="1"/>
  <c r="R4458" i="1"/>
  <c r="U4458" i="1"/>
  <c r="R1678" i="1"/>
  <c r="U1678" i="1"/>
  <c r="R6453" i="1"/>
  <c r="U6453" i="1"/>
  <c r="R5115" i="1"/>
  <c r="U5115" i="1"/>
  <c r="R3530" i="1"/>
  <c r="U3530" i="1"/>
  <c r="R7631" i="1"/>
  <c r="U7631" i="1"/>
  <c r="R4919" i="1"/>
  <c r="U4919" i="1"/>
  <c r="R686" i="1"/>
  <c r="U686" i="1"/>
  <c r="R3086" i="1"/>
  <c r="U3086" i="1"/>
  <c r="R7646" i="1"/>
  <c r="U7646" i="1"/>
  <c r="R9392" i="1"/>
  <c r="U9392" i="1"/>
  <c r="R5553" i="1"/>
  <c r="U5553" i="1"/>
  <c r="R233" i="1"/>
  <c r="U233" i="1"/>
  <c r="R2477" i="1"/>
  <c r="U2477" i="1"/>
  <c r="R7905" i="1"/>
  <c r="R8733" i="1"/>
  <c r="U8733" i="1"/>
  <c r="R1093" i="1"/>
  <c r="U1093" i="1"/>
  <c r="R10523" i="1"/>
  <c r="U10523" i="1"/>
  <c r="R8414" i="1"/>
  <c r="U8414" i="1"/>
  <c r="R6807" i="1"/>
  <c r="U6807" i="1"/>
  <c r="R2387" i="1"/>
  <c r="U2387" i="1"/>
  <c r="R7275" i="1"/>
  <c r="U7275" i="1"/>
  <c r="R10248" i="1"/>
  <c r="U10248" i="1"/>
  <c r="R7463" i="1"/>
  <c r="U7463" i="1"/>
  <c r="R5492" i="1"/>
  <c r="U5492" i="1"/>
  <c r="R1649" i="1"/>
  <c r="U1649" i="1"/>
  <c r="R8855" i="1"/>
  <c r="U8855" i="1"/>
  <c r="R7907" i="1"/>
  <c r="U7907" i="1"/>
  <c r="R137" i="1"/>
  <c r="U137" i="1"/>
  <c r="R4308" i="1"/>
  <c r="U4308" i="1"/>
  <c r="R3146" i="1"/>
  <c r="U3146" i="1"/>
  <c r="R6106" i="1"/>
  <c r="U6106" i="1"/>
  <c r="R10274" i="1"/>
  <c r="U10274" i="1"/>
  <c r="R9809" i="1"/>
  <c r="U9809" i="1"/>
  <c r="R5784" i="1"/>
  <c r="U5784" i="1"/>
  <c r="R1430" i="1"/>
  <c r="U1430" i="1"/>
  <c r="R5679" i="1"/>
  <c r="U5679" i="1"/>
  <c r="R5720" i="1"/>
  <c r="U5720" i="1"/>
  <c r="R4184" i="1"/>
  <c r="U4184" i="1"/>
  <c r="R303" i="1"/>
  <c r="U303" i="1"/>
  <c r="R1703" i="1"/>
  <c r="U1703" i="1"/>
  <c r="R3495" i="1"/>
  <c r="U3495" i="1"/>
  <c r="R414" i="1"/>
  <c r="U414" i="1"/>
  <c r="R7392" i="1"/>
  <c r="U7392" i="1"/>
  <c r="R9627" i="1"/>
  <c r="U9627" i="1"/>
  <c r="R3563" i="1"/>
  <c r="U3563" i="1"/>
  <c r="R642" i="1"/>
  <c r="U642" i="1"/>
  <c r="R10627" i="1"/>
  <c r="U10627" i="1"/>
  <c r="R2723" i="1"/>
  <c r="U2723" i="1"/>
  <c r="R3213" i="1"/>
  <c r="U3213" i="1"/>
  <c r="R9799" i="1"/>
  <c r="U9799" i="1"/>
  <c r="R1329" i="1"/>
  <c r="U1329" i="1"/>
  <c r="R4767" i="1"/>
  <c r="U4767" i="1"/>
  <c r="R4441" i="1"/>
  <c r="U4441" i="1"/>
  <c r="R5383" i="1"/>
  <c r="U5383" i="1"/>
  <c r="R6729" i="1"/>
  <c r="U6729" i="1"/>
  <c r="R11091" i="1"/>
  <c r="U11091" i="1"/>
  <c r="R9312" i="1"/>
  <c r="U9312" i="1"/>
  <c r="R6393" i="1"/>
  <c r="U6393" i="1"/>
  <c r="R7090" i="1"/>
  <c r="U7090" i="1"/>
  <c r="R9605" i="1"/>
  <c r="U9605" i="1"/>
  <c r="R6942" i="1"/>
  <c r="U6942" i="1"/>
  <c r="R8558" i="1"/>
  <c r="U8558" i="1"/>
  <c r="R4969" i="1"/>
  <c r="U4969" i="1"/>
  <c r="R3179" i="1"/>
  <c r="U3179" i="1"/>
  <c r="R1792" i="1"/>
  <c r="U1792" i="1"/>
  <c r="R5446" i="1"/>
  <c r="U5446" i="1"/>
  <c r="R9987" i="1"/>
  <c r="U9987" i="1"/>
  <c r="R10296" i="1"/>
  <c r="U10296" i="1"/>
  <c r="R6985" i="1"/>
  <c r="U6985" i="1"/>
  <c r="R5295" i="1"/>
  <c r="U5295" i="1"/>
  <c r="R3487" i="1"/>
  <c r="U3487" i="1"/>
  <c r="R1945" i="1"/>
  <c r="U1945" i="1"/>
  <c r="R8202" i="1"/>
  <c r="U8202" i="1"/>
  <c r="R5580" i="1"/>
  <c r="U5580" i="1"/>
  <c r="R6727" i="1"/>
  <c r="U6727" i="1"/>
  <c r="R223" i="1"/>
  <c r="U223" i="1"/>
  <c r="R8787" i="1"/>
  <c r="U8787" i="1"/>
  <c r="R10119" i="1"/>
  <c r="U10119" i="1"/>
  <c r="R524" i="1"/>
  <c r="U524" i="1"/>
  <c r="R10919" i="1"/>
  <c r="U10919" i="1"/>
  <c r="R852" i="1"/>
  <c r="U852" i="1"/>
  <c r="R715" i="1"/>
  <c r="U715" i="1"/>
  <c r="R6108" i="1"/>
  <c r="U6108" i="1"/>
  <c r="R1975" i="1"/>
  <c r="U1975" i="1"/>
  <c r="R10898" i="1"/>
  <c r="U10898" i="1"/>
  <c r="R4803" i="1"/>
  <c r="U4803" i="1"/>
  <c r="R7994" i="1"/>
  <c r="U7994" i="1"/>
  <c r="R3861" i="1"/>
  <c r="U3861" i="1"/>
  <c r="R5884" i="1"/>
  <c r="U5884" i="1"/>
  <c r="R7166" i="1"/>
  <c r="U7166" i="1"/>
  <c r="R1440" i="1"/>
  <c r="U1440" i="1"/>
  <c r="R8049" i="1"/>
  <c r="U8049" i="1"/>
  <c r="R10861" i="1"/>
  <c r="U10861" i="1"/>
  <c r="R8404" i="1"/>
  <c r="U8404" i="1"/>
  <c r="R4378" i="1"/>
  <c r="U4378" i="1"/>
  <c r="R6550" i="1"/>
  <c r="U6550" i="1"/>
  <c r="R7737" i="1"/>
  <c r="U7737" i="1"/>
  <c r="R829" i="1"/>
  <c r="U829" i="1"/>
  <c r="R9176" i="1"/>
  <c r="U9176" i="1"/>
  <c r="R1088" i="1"/>
  <c r="U1088" i="1"/>
  <c r="R4345" i="1"/>
  <c r="U4345" i="1"/>
  <c r="R10681" i="1"/>
  <c r="U10681" i="1"/>
  <c r="R5531" i="1"/>
  <c r="U5531" i="1"/>
  <c r="R3212" i="1"/>
  <c r="U3212" i="1"/>
  <c r="R1297" i="1"/>
  <c r="U1297" i="1"/>
  <c r="R6095" i="1"/>
  <c r="U6095" i="1"/>
  <c r="R3573" i="1"/>
  <c r="U3573" i="1"/>
  <c r="R5908" i="1"/>
  <c r="U5908" i="1"/>
  <c r="R6490" i="1"/>
  <c r="U6490" i="1"/>
  <c r="R4949" i="1"/>
  <c r="U4949" i="1"/>
  <c r="R6256" i="1"/>
  <c r="U6256" i="1"/>
  <c r="R3876" i="1"/>
  <c r="U3876" i="1"/>
  <c r="R9629" i="1"/>
  <c r="U9629" i="1"/>
  <c r="R384" i="1"/>
  <c r="U384" i="1"/>
  <c r="R10126" i="1"/>
  <c r="U10126" i="1"/>
  <c r="R8549" i="1"/>
  <c r="U8549" i="1"/>
  <c r="R11047" i="1"/>
  <c r="U11047" i="1"/>
  <c r="R10690" i="1"/>
  <c r="U10690" i="1"/>
  <c r="R3480" i="1"/>
  <c r="U3480" i="1"/>
  <c r="R822" i="1"/>
  <c r="U822" i="1"/>
  <c r="R950" i="1"/>
  <c r="U950" i="1"/>
  <c r="R3521" i="1"/>
  <c r="U3521" i="1"/>
  <c r="R10852" i="1"/>
  <c r="U10852" i="1"/>
  <c r="R11060" i="1"/>
  <c r="U11060" i="1"/>
  <c r="R6264" i="1"/>
  <c r="U6264" i="1"/>
  <c r="R5688" i="1"/>
  <c r="U5688" i="1"/>
  <c r="R8464" i="1"/>
  <c r="U8464" i="1"/>
  <c r="R3740" i="1"/>
  <c r="U3740" i="1"/>
  <c r="R3636" i="1"/>
  <c r="U3636" i="1"/>
  <c r="R4017" i="1"/>
  <c r="U4017" i="1"/>
  <c r="R4973" i="1"/>
  <c r="U4973" i="1"/>
  <c r="R2544" i="1"/>
  <c r="U2544" i="1"/>
  <c r="R9087" i="1"/>
  <c r="U9087" i="1"/>
  <c r="R5285" i="1"/>
  <c r="U5285" i="1"/>
  <c r="R6296" i="1"/>
  <c r="U6296" i="1"/>
  <c r="R6295" i="1"/>
  <c r="U6295" i="1"/>
  <c r="R1513" i="1"/>
  <c r="U1513" i="1"/>
  <c r="R8378" i="1"/>
  <c r="U8378" i="1"/>
  <c r="R6278" i="1"/>
  <c r="U6278" i="1"/>
  <c r="R2550" i="1"/>
  <c r="U2550" i="1"/>
  <c r="R6365" i="1"/>
  <c r="U6365" i="1"/>
  <c r="R2297" i="1"/>
  <c r="U2297" i="1"/>
  <c r="R9506" i="1"/>
  <c r="U9506" i="1"/>
  <c r="R2113" i="1"/>
  <c r="U2113" i="1"/>
  <c r="R3964" i="1"/>
  <c r="U3964" i="1"/>
  <c r="R3314" i="1"/>
  <c r="U3314" i="1"/>
  <c r="R8294" i="1"/>
  <c r="U8294" i="1"/>
  <c r="R8213" i="1"/>
  <c r="U8213" i="1"/>
  <c r="R7984" i="1"/>
  <c r="U7984" i="1"/>
  <c r="R5126" i="1"/>
  <c r="U5126" i="1"/>
  <c r="R8873" i="1"/>
  <c r="U8873" i="1"/>
  <c r="R4781" i="1"/>
  <c r="U4781" i="1"/>
  <c r="R5250" i="1"/>
  <c r="U5250" i="1"/>
  <c r="R3062" i="1"/>
  <c r="U3062" i="1"/>
  <c r="R494" i="1"/>
  <c r="U494" i="1"/>
  <c r="R9480" i="1"/>
  <c r="U9480" i="1"/>
  <c r="R927" i="1"/>
  <c r="U927" i="1"/>
  <c r="R3017" i="1"/>
  <c r="U3017" i="1"/>
  <c r="R5698" i="1"/>
  <c r="U5698" i="1"/>
  <c r="R6882" i="1"/>
  <c r="U6882" i="1"/>
  <c r="R6136" i="1"/>
  <c r="U6136" i="1"/>
  <c r="R1672" i="1"/>
  <c r="U1672" i="1"/>
  <c r="R3370" i="1"/>
  <c r="U3370" i="1"/>
  <c r="R5976" i="1"/>
  <c r="U5976" i="1"/>
  <c r="R703" i="1"/>
  <c r="U703" i="1"/>
  <c r="R4449" i="1"/>
  <c r="U4449" i="1"/>
  <c r="R277" i="1"/>
  <c r="U277" i="1"/>
  <c r="R9489" i="1"/>
  <c r="U9489" i="1"/>
  <c r="R9364" i="1"/>
  <c r="U9364" i="1"/>
  <c r="R8328" i="1"/>
  <c r="U8328" i="1"/>
  <c r="R6154" i="1"/>
  <c r="U6154" i="1"/>
  <c r="R3460" i="1"/>
  <c r="U3460" i="1"/>
  <c r="R6589" i="1"/>
  <c r="U6589" i="1"/>
  <c r="R9577" i="1"/>
  <c r="R9492" i="1"/>
  <c r="U9492" i="1"/>
  <c r="R2833" i="1"/>
  <c r="U2833" i="1"/>
  <c r="R6018" i="1"/>
  <c r="U6018" i="1"/>
  <c r="R985" i="1"/>
  <c r="U985" i="1"/>
  <c r="R6796" i="1"/>
  <c r="U6796" i="1"/>
  <c r="R8982" i="1"/>
  <c r="U8982" i="1"/>
  <c r="R2159" i="1"/>
  <c r="U2159" i="1"/>
  <c r="R10314" i="1"/>
  <c r="U10314" i="1"/>
  <c r="R342" i="1"/>
  <c r="U342" i="1"/>
  <c r="R3098" i="1"/>
  <c r="U3098" i="1"/>
  <c r="R3028" i="1"/>
  <c r="U3028" i="1"/>
  <c r="R3971" i="1"/>
  <c r="U3971" i="1"/>
  <c r="R1180" i="1"/>
  <c r="U1180" i="1"/>
  <c r="R1320" i="1"/>
  <c r="U1320" i="1"/>
  <c r="R7215" i="1"/>
  <c r="U7215" i="1"/>
  <c r="R7109" i="1"/>
  <c r="U7109" i="1"/>
  <c r="R553" i="1"/>
  <c r="U553" i="1"/>
  <c r="R1126" i="1"/>
  <c r="U1126" i="1"/>
  <c r="R2194" i="1"/>
  <c r="U2194" i="1"/>
  <c r="R10813" i="1"/>
  <c r="U10813" i="1"/>
  <c r="R3574" i="1"/>
  <c r="U3574" i="1"/>
  <c r="R7428" i="1"/>
  <c r="U7428" i="1"/>
  <c r="R7939" i="1"/>
  <c r="U7939" i="1"/>
  <c r="R4030" i="1"/>
  <c r="U4030" i="1"/>
  <c r="R5739" i="1"/>
  <c r="U5739" i="1"/>
  <c r="R10072" i="1"/>
  <c r="U10072" i="1"/>
  <c r="R9800" i="1"/>
  <c r="U9800" i="1"/>
  <c r="R417" i="1"/>
  <c r="U417" i="1"/>
  <c r="R6958" i="1"/>
  <c r="U6958" i="1"/>
  <c r="R4701" i="1"/>
  <c r="U4701" i="1"/>
  <c r="R2158" i="1"/>
  <c r="U2158" i="1"/>
  <c r="R10057" i="1"/>
  <c r="U10057" i="1"/>
  <c r="R10599" i="1"/>
  <c r="U10599" i="1"/>
  <c r="R9840" i="1"/>
  <c r="U9840" i="1"/>
  <c r="R7188" i="1"/>
  <c r="U7188" i="1"/>
  <c r="R1024" i="1"/>
  <c r="U1024" i="1"/>
  <c r="R10213" i="1"/>
  <c r="U10213" i="1"/>
  <c r="R7781" i="1"/>
  <c r="U7781" i="1"/>
  <c r="R6861" i="1"/>
  <c r="U6861" i="1"/>
  <c r="R2071" i="1"/>
  <c r="U2071" i="1"/>
  <c r="R548" i="1"/>
  <c r="U548" i="1"/>
  <c r="R3396" i="1"/>
  <c r="U3396" i="1"/>
  <c r="R3378" i="1"/>
  <c r="U3378" i="1"/>
  <c r="R7333" i="1"/>
  <c r="U7333" i="1"/>
  <c r="R9479" i="1"/>
  <c r="U9479" i="1"/>
  <c r="R8377" i="1"/>
  <c r="U8377" i="1"/>
  <c r="R6737" i="1"/>
  <c r="U6737" i="1"/>
  <c r="R9426" i="1"/>
  <c r="U9426" i="1"/>
  <c r="R1888" i="1"/>
  <c r="U1888" i="1"/>
  <c r="R7200" i="1"/>
  <c r="U7200" i="1"/>
  <c r="R3159" i="1"/>
  <c r="U3159" i="1"/>
  <c r="R2718" i="1"/>
  <c r="U2718" i="1"/>
  <c r="R7598" i="1"/>
  <c r="U7598" i="1"/>
  <c r="R2088" i="1"/>
  <c r="U2088" i="1"/>
  <c r="R5996" i="1"/>
  <c r="U5996" i="1"/>
  <c r="R3153" i="1"/>
  <c r="U3153" i="1"/>
  <c r="R4259" i="1"/>
  <c r="U4259" i="1"/>
  <c r="R2589" i="1"/>
  <c r="U2589" i="1"/>
  <c r="R6844" i="1"/>
  <c r="U6844" i="1"/>
  <c r="R8039" i="1"/>
  <c r="U8039" i="1"/>
  <c r="R5526" i="1"/>
  <c r="U5526" i="1"/>
  <c r="R5245" i="1"/>
  <c r="U5245" i="1"/>
  <c r="R8243" i="1"/>
  <c r="U8243" i="1"/>
  <c r="R2413" i="1"/>
  <c r="U2413" i="1"/>
  <c r="R9558" i="1"/>
  <c r="U9558" i="1"/>
  <c r="R1722" i="1"/>
  <c r="U1722" i="1"/>
  <c r="R6881" i="1"/>
  <c r="U6881" i="1"/>
  <c r="R6851" i="1"/>
  <c r="U6851" i="1"/>
  <c r="R8488" i="1"/>
  <c r="U8488" i="1"/>
  <c r="R3462" i="1"/>
  <c r="U3462" i="1"/>
  <c r="R6790" i="1"/>
  <c r="U6790" i="1"/>
  <c r="R9367" i="1"/>
  <c r="U9367" i="1"/>
  <c r="R4530" i="1"/>
  <c r="U4530" i="1"/>
  <c r="R2636" i="1"/>
  <c r="U2636" i="1"/>
  <c r="R4732" i="1"/>
  <c r="U4732" i="1"/>
  <c r="R2764" i="1"/>
  <c r="U2764" i="1"/>
  <c r="R390" i="1"/>
  <c r="U390" i="1"/>
  <c r="R1507" i="1"/>
  <c r="U1507" i="1"/>
  <c r="R10977" i="1"/>
  <c r="U10977" i="1"/>
  <c r="R9793" i="1"/>
  <c r="U9793" i="1"/>
  <c r="R1254" i="1"/>
  <c r="U1254" i="1"/>
  <c r="R10948" i="1"/>
  <c r="U10948" i="1"/>
  <c r="R4827" i="1"/>
  <c r="U4827" i="1"/>
  <c r="R134" i="1"/>
  <c r="U134" i="1"/>
  <c r="R8018" i="1"/>
  <c r="U8018" i="1"/>
  <c r="R7997" i="1"/>
  <c r="U7997" i="1"/>
  <c r="R6063" i="1"/>
  <c r="U6063" i="1"/>
  <c r="R3528" i="1"/>
  <c r="U3528" i="1"/>
  <c r="R5621" i="1"/>
  <c r="U5621" i="1"/>
  <c r="R1889" i="1"/>
  <c r="U1889" i="1"/>
  <c r="R10619" i="1"/>
  <c r="U10619" i="1"/>
  <c r="R5620" i="1"/>
  <c r="U5620" i="1"/>
  <c r="R5230" i="1"/>
  <c r="U5230" i="1"/>
  <c r="R1947" i="1"/>
  <c r="U1947" i="1"/>
  <c r="R8769" i="1"/>
  <c r="U8769" i="1"/>
  <c r="R2535" i="1"/>
  <c r="U2535" i="1"/>
  <c r="R6217" i="1"/>
  <c r="U6217" i="1"/>
  <c r="R4374" i="1"/>
  <c r="U4374" i="1"/>
  <c r="R4630" i="1"/>
  <c r="U4630" i="1"/>
  <c r="R8555" i="1"/>
  <c r="U8555" i="1"/>
  <c r="R8944" i="1"/>
  <c r="U8944" i="1"/>
  <c r="R6426" i="1"/>
  <c r="U6426" i="1"/>
  <c r="R1684" i="1"/>
  <c r="U1684" i="1"/>
  <c r="R1555" i="1"/>
  <c r="U1555" i="1"/>
  <c r="R7640" i="1"/>
  <c r="U7640" i="1"/>
  <c r="R236" i="1"/>
  <c r="U236" i="1"/>
  <c r="R9320" i="1"/>
  <c r="U9320" i="1"/>
  <c r="R584" i="1"/>
  <c r="U584" i="1"/>
  <c r="R9066" i="1"/>
  <c r="U9066" i="1"/>
  <c r="R1055" i="1"/>
  <c r="U1055" i="1"/>
  <c r="R3633" i="1"/>
  <c r="U3633" i="1"/>
  <c r="R7026" i="1"/>
  <c r="R226" i="1"/>
  <c r="U226" i="1"/>
  <c r="R4811" i="1"/>
  <c r="U4811" i="1"/>
  <c r="R10569" i="1"/>
  <c r="U10569" i="1"/>
  <c r="R2072" i="1"/>
  <c r="U2072" i="1"/>
  <c r="R2715" i="1"/>
  <c r="U2715" i="1"/>
  <c r="R3580" i="1"/>
  <c r="U3580" i="1"/>
  <c r="R1833" i="1"/>
  <c r="U1833" i="1"/>
  <c r="R7443" i="1"/>
  <c r="U7443" i="1"/>
  <c r="R3219" i="1"/>
  <c r="U3219" i="1"/>
  <c r="R5001" i="1"/>
  <c r="U5001" i="1"/>
  <c r="R5336" i="1"/>
  <c r="U5336" i="1"/>
  <c r="R972" i="1"/>
  <c r="U972" i="1"/>
  <c r="R3363" i="1"/>
  <c r="U3363" i="1"/>
  <c r="R10258" i="1"/>
  <c r="U10258" i="1"/>
  <c r="R6846" i="1"/>
  <c r="U6846" i="1"/>
  <c r="R3061" i="1"/>
  <c r="U3061" i="1"/>
  <c r="R4179" i="1"/>
  <c r="U4179" i="1"/>
  <c r="R10004" i="1"/>
  <c r="U10004" i="1"/>
  <c r="R6773" i="1"/>
  <c r="U6773" i="1"/>
  <c r="R6209" i="1"/>
  <c r="U6209" i="1"/>
  <c r="R10306" i="1"/>
  <c r="U10306" i="1"/>
  <c r="R9457" i="1"/>
  <c r="U9457" i="1"/>
  <c r="R5002" i="1"/>
  <c r="U5002" i="1"/>
  <c r="R9487" i="1"/>
  <c r="U9487" i="1"/>
  <c r="R8227" i="1"/>
  <c r="U8227" i="1"/>
  <c r="R6379" i="1"/>
  <c r="U6379" i="1"/>
  <c r="R10798" i="1"/>
  <c r="U10798" i="1"/>
  <c r="R9133" i="1"/>
  <c r="U9133" i="1"/>
  <c r="R1772" i="1"/>
  <c r="U1772" i="1"/>
  <c r="R4620" i="1"/>
  <c r="U4620" i="1"/>
  <c r="R1339" i="1"/>
  <c r="U1339" i="1"/>
  <c r="R7837" i="1"/>
  <c r="U7837" i="1"/>
  <c r="R2096" i="1"/>
  <c r="U2096" i="1"/>
  <c r="R7486" i="1"/>
  <c r="U7486" i="1"/>
  <c r="R2890" i="1"/>
  <c r="U2890" i="1"/>
  <c r="R1502" i="1"/>
  <c r="U1502" i="1"/>
  <c r="R6522" i="1"/>
  <c r="U6522" i="1"/>
  <c r="R9622" i="1"/>
  <c r="U9622" i="1"/>
  <c r="R880" i="1"/>
  <c r="U880" i="1"/>
  <c r="R9025" i="1"/>
  <c r="U9025" i="1"/>
  <c r="R1400" i="1"/>
  <c r="U1400" i="1"/>
  <c r="R2983" i="1"/>
  <c r="U2983" i="1"/>
  <c r="R8060" i="1"/>
  <c r="U8060" i="1"/>
  <c r="R6274" i="1"/>
  <c r="U6274" i="1"/>
  <c r="R9000" i="1"/>
  <c r="U9000" i="1"/>
  <c r="R734" i="1"/>
  <c r="U734" i="1"/>
  <c r="R4826" i="1"/>
  <c r="U4826" i="1"/>
  <c r="R133" i="1"/>
  <c r="U133" i="1"/>
  <c r="R8776" i="1"/>
  <c r="U8776" i="1"/>
  <c r="R8662" i="1"/>
  <c r="U8662" i="1"/>
  <c r="R1131" i="1"/>
  <c r="U1131" i="1"/>
  <c r="R1496" i="1"/>
  <c r="U1496" i="1"/>
  <c r="R7740" i="1"/>
  <c r="U7740" i="1"/>
  <c r="R1323" i="1"/>
  <c r="U1323" i="1"/>
  <c r="R4468" i="1"/>
  <c r="U4468" i="1"/>
  <c r="R2814" i="1"/>
  <c r="U2814" i="1"/>
  <c r="R2057" i="1"/>
  <c r="U2057" i="1"/>
  <c r="R5599" i="1"/>
  <c r="U5599" i="1"/>
  <c r="R3053" i="1"/>
  <c r="U3053" i="1"/>
  <c r="R8794" i="1"/>
  <c r="U8794" i="1"/>
  <c r="R1664" i="1"/>
  <c r="U1664" i="1"/>
  <c r="R6971" i="1"/>
  <c r="U6971" i="1"/>
  <c r="R9531" i="1"/>
  <c r="U9531" i="1"/>
  <c r="R8684" i="1"/>
  <c r="U8684" i="1"/>
  <c r="R7163" i="1"/>
  <c r="U7163" i="1"/>
  <c r="R7035" i="1"/>
  <c r="U7035" i="1"/>
  <c r="R2474" i="1"/>
  <c r="U2474" i="1"/>
  <c r="R8455" i="1"/>
  <c r="U8455" i="1"/>
  <c r="R7763" i="1"/>
  <c r="U7763" i="1"/>
  <c r="R10693" i="1"/>
  <c r="U10693" i="1"/>
  <c r="R10497" i="1"/>
  <c r="U10497" i="1"/>
  <c r="R1079" i="1"/>
  <c r="U1079" i="1"/>
  <c r="R9931" i="1"/>
  <c r="U9931" i="1"/>
  <c r="R5042" i="1"/>
  <c r="U5042" i="1"/>
  <c r="R5575" i="1"/>
  <c r="U5575" i="1"/>
  <c r="R10474" i="1"/>
  <c r="U10474" i="1"/>
  <c r="R6002" i="1"/>
  <c r="U6002" i="1"/>
  <c r="R882" i="1"/>
  <c r="U882" i="1"/>
  <c r="R3404" i="1"/>
  <c r="U3404" i="1"/>
  <c r="R4237" i="1"/>
  <c r="U4237" i="1"/>
  <c r="R8382" i="1"/>
  <c r="U8382" i="1"/>
  <c r="R8605" i="1"/>
  <c r="U8605" i="1"/>
  <c r="R9055" i="1"/>
  <c r="U9055" i="1"/>
  <c r="R1590" i="1"/>
  <c r="U1590" i="1"/>
  <c r="R4463" i="1"/>
  <c r="U4463" i="1"/>
  <c r="R5382" i="1"/>
  <c r="U5382" i="1"/>
  <c r="R5321" i="1"/>
  <c r="U5321" i="1"/>
  <c r="R3082" i="1"/>
  <c r="U3082" i="1"/>
  <c r="R3602" i="1"/>
  <c r="U3602" i="1"/>
  <c r="R6668" i="1"/>
  <c r="U6668" i="1"/>
  <c r="R9995" i="1"/>
  <c r="U9995" i="1"/>
  <c r="R1471" i="1"/>
  <c r="U1471" i="1"/>
  <c r="R7452" i="1"/>
  <c r="U7452" i="1"/>
  <c r="R9695" i="1"/>
  <c r="U9695" i="1"/>
  <c r="R6772" i="1"/>
  <c r="U6772" i="1"/>
  <c r="R429" i="1"/>
  <c r="U429" i="1"/>
  <c r="R6198" i="1"/>
  <c r="U6198" i="1"/>
  <c r="R5392" i="1"/>
  <c r="U5392" i="1"/>
  <c r="R1920" i="1"/>
  <c r="U1920" i="1"/>
  <c r="R1846" i="1"/>
  <c r="U1846" i="1"/>
  <c r="R6884" i="1"/>
  <c r="U6884" i="1"/>
  <c r="R4618" i="1"/>
  <c r="U4618" i="1"/>
  <c r="U3441" i="1"/>
  <c r="U3289" i="1"/>
  <c r="U3694" i="1"/>
  <c r="U1711" i="1"/>
  <c r="U7427" i="1"/>
  <c r="U1961" i="1"/>
  <c r="U9271" i="1"/>
  <c r="U3255" i="1"/>
  <c r="U8462" i="1"/>
  <c r="U6204" i="1"/>
  <c r="U3524" i="1"/>
  <c r="U7978" i="1"/>
  <c r="U7043" i="1"/>
  <c r="U7040" i="1"/>
  <c r="U7621" i="1"/>
  <c r="U8928" i="1"/>
  <c r="U9891" i="1"/>
  <c r="U5433" i="1"/>
  <c r="U8884" i="1"/>
  <c r="U9315" i="1"/>
  <c r="U3418" i="1"/>
  <c r="U4494" i="1"/>
  <c r="U4739" i="1"/>
  <c r="U7189" i="1"/>
  <c r="U7991" i="1"/>
  <c r="U3122" i="1"/>
  <c r="U7056" i="1"/>
  <c r="U10408" i="1"/>
  <c r="U4648" i="1"/>
  <c r="U7094" i="1"/>
  <c r="U139" i="1"/>
  <c r="U7762" i="1"/>
  <c r="U6156" i="1"/>
  <c r="U7688" i="1"/>
  <c r="U1681" i="1"/>
  <c r="U1591" i="1"/>
  <c r="U6753" i="1"/>
  <c r="U3202" i="1"/>
  <c r="U872" i="1"/>
  <c r="U4852" i="1"/>
  <c r="U10488" i="1"/>
  <c r="U4453" i="1"/>
  <c r="U11056" i="1"/>
  <c r="U3089" i="1"/>
  <c r="U1726" i="1"/>
  <c r="U4054" i="1"/>
  <c r="U5054" i="1"/>
  <c r="U607" i="1"/>
  <c r="U3112" i="1"/>
  <c r="U4563" i="1"/>
  <c r="U10887" i="1"/>
  <c r="U6999" i="1"/>
  <c r="U1445" i="1"/>
  <c r="U194" i="1"/>
  <c r="U2098" i="1"/>
  <c r="U7755" i="1"/>
  <c r="U10644" i="1"/>
  <c r="U4317" i="1"/>
  <c r="U2390" i="1"/>
  <c r="U3765" i="1"/>
  <c r="U2620" i="1"/>
  <c r="U118" i="1"/>
  <c r="U700" i="1"/>
  <c r="U1632" i="1"/>
  <c r="U4202" i="1"/>
  <c r="U5389" i="1"/>
  <c r="U1288" i="1"/>
  <c r="U5980" i="1"/>
  <c r="U4334" i="1"/>
  <c r="U3902" i="1"/>
  <c r="U5798" i="1"/>
  <c r="U3408" i="1"/>
  <c r="U9781" i="1"/>
  <c r="U7871" i="1"/>
  <c r="U1542" i="1"/>
  <c r="U1174" i="1"/>
  <c r="U8022" i="1"/>
  <c r="U2309" i="1"/>
  <c r="U4207" i="1"/>
  <c r="U8987" i="1"/>
  <c r="U2130" i="1"/>
  <c r="U3171" i="1"/>
  <c r="U6945" i="1"/>
  <c r="U9293" i="1"/>
  <c r="U8623" i="1"/>
  <c r="U3058" i="1"/>
  <c r="U8074" i="1"/>
  <c r="U3613" i="1"/>
  <c r="U3198" i="1"/>
  <c r="U1629" i="1"/>
  <c r="U9607" i="1"/>
  <c r="U10170" i="1"/>
  <c r="U458" i="1"/>
  <c r="U4314" i="1"/>
  <c r="U428" i="1"/>
  <c r="U10867" i="1"/>
  <c r="U10796" i="1"/>
  <c r="U2016" i="1"/>
  <c r="U9972" i="1"/>
  <c r="U1935" i="1"/>
  <c r="U6538" i="1"/>
  <c r="U1407" i="1"/>
  <c r="U1083" i="1"/>
  <c r="U5744" i="1"/>
  <c r="U3747" i="1"/>
  <c r="U5789" i="1"/>
  <c r="U7840" i="1"/>
  <c r="U11083" i="1"/>
  <c r="U10889" i="1"/>
  <c r="U10645" i="1"/>
  <c r="U1361" i="1"/>
  <c r="U10077" i="1"/>
  <c r="U9045" i="1"/>
  <c r="U2511" i="1"/>
  <c r="U11020" i="1"/>
  <c r="U3492" i="1"/>
  <c r="U6855" i="1"/>
  <c r="U7388" i="1"/>
  <c r="U4784" i="1"/>
  <c r="U9436" i="1"/>
  <c r="U6176" i="1"/>
  <c r="U4793" i="1"/>
  <c r="U10407" i="1"/>
  <c r="U10736" i="1"/>
  <c r="U2292" i="1"/>
  <c r="U6493" i="1"/>
  <c r="U1825" i="1"/>
  <c r="U10503" i="1"/>
  <c r="U7223" i="1"/>
  <c r="U4059" i="1"/>
  <c r="U10572" i="1"/>
  <c r="U5796" i="1"/>
  <c r="U1202" i="1"/>
  <c r="U7212" i="1"/>
  <c r="U7941" i="1"/>
  <c r="U11048" i="1"/>
  <c r="U5540" i="1"/>
  <c r="U3471" i="1"/>
  <c r="U407" i="1"/>
  <c r="U1241" i="1"/>
  <c r="U6964" i="1"/>
  <c r="U7807" i="1"/>
  <c r="U965" i="1"/>
  <c r="U2646" i="1"/>
  <c r="U801" i="1"/>
  <c r="U6746" i="1"/>
  <c r="U7079" i="1"/>
  <c r="U5793" i="1"/>
  <c r="U6705" i="1"/>
  <c r="U3036" i="1"/>
  <c r="U10696" i="1"/>
  <c r="U3873" i="1"/>
  <c r="U1563" i="1"/>
  <c r="U2885" i="1"/>
  <c r="U6939" i="1"/>
  <c r="U10417" i="1"/>
  <c r="U1137" i="1"/>
  <c r="U5078" i="1"/>
  <c r="U8935" i="1"/>
  <c r="U1516" i="1"/>
  <c r="U3669" i="1"/>
  <c r="U6526" i="1"/>
  <c r="U3632" i="1"/>
  <c r="U9370" i="1"/>
  <c r="U10148" i="1"/>
  <c r="U430" i="1"/>
  <c r="U2398" i="1"/>
  <c r="U7956" i="1"/>
  <c r="U10963" i="1"/>
  <c r="U210" i="1"/>
  <c r="U10069" i="1"/>
  <c r="U5898" i="1"/>
  <c r="U2289" i="1"/>
  <c r="U1953" i="1"/>
  <c r="U1468" i="1"/>
  <c r="U6332" i="1"/>
  <c r="U2886" i="1"/>
  <c r="U1181" i="1"/>
  <c r="U10782" i="1"/>
  <c r="U9993" i="1"/>
  <c r="U5943" i="1"/>
  <c r="U2971" i="1"/>
  <c r="U10319" i="1"/>
  <c r="U6054" i="1"/>
  <c r="U1023" i="1"/>
  <c r="U9942" i="1"/>
  <c r="U9659" i="1"/>
  <c r="U2200" i="1"/>
  <c r="U4937" i="1"/>
  <c r="U9475" i="1"/>
  <c r="U560" i="1"/>
  <c r="U1175" i="1"/>
  <c r="U3750" i="1"/>
  <c r="U1941" i="1"/>
  <c r="U11046" i="1"/>
  <c r="U10155" i="1"/>
  <c r="U9408" i="1"/>
  <c r="U2405" i="1"/>
  <c r="U1753" i="1"/>
  <c r="U3216" i="1"/>
  <c r="U500" i="1"/>
  <c r="U2782" i="1"/>
  <c r="U2234" i="1"/>
  <c r="U764" i="1"/>
  <c r="U2415" i="1"/>
  <c r="U6877" i="1"/>
  <c r="U10394" i="1"/>
  <c r="U9150" i="1"/>
  <c r="U9107" i="1"/>
  <c r="U10668" i="1"/>
  <c r="U1858" i="1"/>
  <c r="U6954" i="1"/>
  <c r="U9644" i="1"/>
  <c r="U7880" i="1"/>
  <c r="U1606" i="1"/>
  <c r="U11102" i="1"/>
  <c r="U1266" i="1"/>
  <c r="U2688" i="1"/>
  <c r="U10878" i="1"/>
  <c r="U3110" i="1"/>
  <c r="U5596" i="1"/>
  <c r="U2883" i="1"/>
  <c r="U10872" i="1"/>
  <c r="U610" i="1"/>
  <c r="U630" i="1"/>
  <c r="U4820" i="1"/>
  <c r="U7966" i="1"/>
  <c r="U622" i="1"/>
  <c r="U9863" i="1"/>
  <c r="U11098" i="1"/>
  <c r="U3316" i="1"/>
  <c r="U8782" i="1"/>
  <c r="U5429" i="1"/>
  <c r="U692" i="1"/>
  <c r="U3958" i="1"/>
  <c r="U5530" i="1"/>
  <c r="U3327" i="1"/>
  <c r="U921" i="1"/>
  <c r="U5733" i="1"/>
  <c r="U5106" i="1"/>
  <c r="U8739" i="1"/>
  <c r="U6047" i="1"/>
  <c r="U4469" i="1"/>
  <c r="U2746" i="1"/>
  <c r="U10401" i="1"/>
  <c r="U4080" i="1"/>
  <c r="U9786" i="1"/>
  <c r="U574" i="1"/>
  <c r="U6279" i="1"/>
  <c r="U8827" i="1"/>
  <c r="U5988" i="1"/>
  <c r="U6607" i="1"/>
  <c r="U10663" i="1"/>
  <c r="U7271" i="1"/>
  <c r="U6986" i="1"/>
  <c r="U8757" i="1"/>
  <c r="U9130" i="1"/>
  <c r="U6328" i="1"/>
  <c r="U8843" i="1"/>
  <c r="U2208" i="1"/>
  <c r="U6261" i="1"/>
  <c r="U3325" i="1"/>
  <c r="U2965" i="1"/>
  <c r="U115" i="1"/>
  <c r="U1867" i="1"/>
  <c r="U7093" i="1"/>
  <c r="U3306" i="1"/>
  <c r="U7595" i="1"/>
  <c r="U1483" i="1"/>
  <c r="U4177" i="1"/>
  <c r="U6809" i="1"/>
  <c r="U4196" i="1"/>
  <c r="U2014" i="1"/>
  <c r="U389" i="1"/>
  <c r="U5704" i="1"/>
  <c r="U7203" i="1"/>
  <c r="U7632" i="1"/>
  <c r="U2238" i="1"/>
  <c r="U5762" i="1"/>
  <c r="U2263" i="1"/>
  <c r="U10973" i="1"/>
  <c r="U2915" i="1"/>
  <c r="U2300" i="1"/>
  <c r="U7299" i="1"/>
  <c r="U5570" i="1"/>
  <c r="U8089" i="1"/>
  <c r="U8836" i="1"/>
  <c r="U7052" i="1"/>
  <c r="U1343" i="1"/>
  <c r="U7041" i="1"/>
  <c r="U173" i="1"/>
  <c r="U5423" i="1"/>
  <c r="U9896" i="1"/>
  <c r="U4780" i="1"/>
  <c r="U2732" i="1"/>
  <c r="U5236" i="1"/>
  <c r="U6960" i="1"/>
  <c r="U1769" i="1"/>
  <c r="U10916" i="1"/>
  <c r="U4866" i="1"/>
  <c r="U9185" i="1"/>
  <c r="U9887" i="1"/>
  <c r="U8677" i="1"/>
  <c r="U84" i="1"/>
  <c r="U5168" i="1"/>
  <c r="U8970" i="1"/>
  <c r="U8881" i="1"/>
  <c r="U3228" i="1"/>
  <c r="U10387" i="1"/>
  <c r="U3287" i="1"/>
  <c r="U6162" i="1"/>
  <c r="U11073" i="1"/>
  <c r="U5203" i="1"/>
  <c r="U566" i="1"/>
  <c r="U8487" i="1"/>
  <c r="U1490" i="1"/>
  <c r="U6932" i="1"/>
  <c r="U6734" i="1"/>
  <c r="U10238" i="1"/>
  <c r="U10050" i="1"/>
  <c r="U3107" i="1"/>
  <c r="U7720" i="1"/>
  <c r="U9423" i="1"/>
  <c r="U1225" i="1"/>
  <c r="U667" i="1"/>
  <c r="U7564" i="1"/>
  <c r="U10287" i="1"/>
  <c r="U2987" i="1"/>
  <c r="U1120" i="1"/>
  <c r="U406" i="1"/>
  <c r="U4913" i="1"/>
  <c r="U10670" i="1"/>
  <c r="U2548" i="1"/>
  <c r="U4885" i="1"/>
  <c r="U2754" i="1"/>
  <c r="U4700" i="1"/>
  <c r="U487" i="1"/>
  <c r="U7396" i="1"/>
  <c r="U4610" i="1"/>
  <c r="U8691" i="1"/>
  <c r="U1338" i="1"/>
  <c r="U9673" i="1"/>
  <c r="U3322" i="1"/>
  <c r="U2171" i="1"/>
  <c r="U10406" i="1"/>
  <c r="U2797" i="1"/>
  <c r="U9790" i="1"/>
  <c r="U7131" i="1"/>
  <c r="U3104" i="1"/>
  <c r="U7219" i="1"/>
  <c r="U10012" i="1"/>
  <c r="U3087" i="1"/>
  <c r="U7071" i="1"/>
  <c r="U10720" i="1"/>
  <c r="U10270" i="1"/>
  <c r="U6859" i="1"/>
  <c r="U5040" i="1"/>
  <c r="U3688" i="1"/>
  <c r="U2284" i="1"/>
  <c r="U8489" i="1"/>
  <c r="U5378" i="1"/>
  <c r="U10781" i="1"/>
  <c r="U7314" i="1"/>
  <c r="U11002" i="1"/>
  <c r="U5743" i="1"/>
  <c r="U4758" i="1"/>
  <c r="U648" i="1"/>
  <c r="U10698" i="1"/>
  <c r="U4387" i="1"/>
  <c r="U3345" i="1"/>
  <c r="U3871" i="1"/>
  <c r="U8091" i="1"/>
  <c r="U8300" i="1"/>
  <c r="U3883" i="1"/>
  <c r="U10552" i="1"/>
  <c r="U7033" i="1"/>
  <c r="U3385" i="1"/>
  <c r="U9476" i="1"/>
  <c r="U9878" i="1"/>
  <c r="U3983" i="1"/>
  <c r="U9971" i="1"/>
  <c r="U6566" i="1"/>
  <c r="U2809" i="1"/>
  <c r="U8669" i="1"/>
  <c r="U855" i="1"/>
  <c r="U4553" i="1"/>
  <c r="U3291" i="1"/>
  <c r="U6034" i="1"/>
  <c r="U8872" i="1"/>
  <c r="U6708" i="1"/>
  <c r="U1783" i="1"/>
  <c r="U2377" i="1"/>
  <c r="U6682" i="1"/>
  <c r="U3568" i="1"/>
  <c r="U1934" i="1"/>
  <c r="U935" i="1"/>
  <c r="U3662" i="1"/>
  <c r="U10128" i="1"/>
  <c r="U6173" i="1"/>
  <c r="U11096" i="1"/>
  <c r="U1999" i="1"/>
  <c r="U10998" i="1"/>
  <c r="U6658" i="1"/>
  <c r="U6725" i="1"/>
  <c r="U9233" i="1"/>
  <c r="U6411" i="1"/>
  <c r="U2985" i="1"/>
  <c r="U10945" i="1"/>
  <c r="U5335" i="1"/>
  <c r="U7472" i="1"/>
  <c r="U9053" i="1"/>
  <c r="U3957" i="1"/>
  <c r="U5649" i="1"/>
  <c r="U9384" i="1"/>
  <c r="U2122" i="1"/>
  <c r="U9938" i="1"/>
  <c r="U7537" i="1"/>
  <c r="U10391" i="1"/>
  <c r="U8470" i="1"/>
  <c r="U6075" i="1"/>
  <c r="U2709" i="1"/>
  <c r="U9834" i="1"/>
  <c r="U5326" i="1"/>
  <c r="U4743" i="1"/>
  <c r="U1917" i="1"/>
  <c r="U3839" i="1"/>
  <c r="U3383" i="1"/>
  <c r="U292" i="1"/>
  <c r="U9610" i="1"/>
  <c r="U8188" i="1"/>
  <c r="U939" i="1"/>
  <c r="U2970" i="1"/>
  <c r="U10058" i="1"/>
  <c r="U9588" i="1"/>
  <c r="U6779" i="1"/>
  <c r="U9491" i="1"/>
  <c r="U9242" i="1"/>
  <c r="U9536" i="1"/>
  <c r="U9751" i="1"/>
  <c r="U9136" i="1"/>
  <c r="U3543" i="1"/>
  <c r="U2974" i="1"/>
  <c r="U9774" i="1"/>
  <c r="U2108" i="1"/>
  <c r="U4950" i="1"/>
  <c r="U6358" i="1"/>
  <c r="U5991" i="1"/>
  <c r="U3642" i="1"/>
  <c r="U6474" i="1"/>
  <c r="U7143" i="1"/>
  <c r="U2097" i="1"/>
  <c r="U4815" i="1"/>
  <c r="U2525" i="1"/>
  <c r="U2729" i="1"/>
  <c r="U1997" i="1"/>
  <c r="U5610" i="1"/>
  <c r="U8681" i="1"/>
  <c r="U5656" i="1"/>
  <c r="U2420" i="1"/>
  <c r="U2842" i="1"/>
  <c r="U217" i="1"/>
  <c r="U4349" i="1"/>
  <c r="U1644" i="1"/>
  <c r="U5687" i="1"/>
  <c r="U9134" i="1"/>
  <c r="U1924" i="1"/>
  <c r="U186" i="1"/>
  <c r="U1827" i="1"/>
  <c r="U8232" i="1"/>
  <c r="U5165" i="1"/>
  <c r="U8524" i="1"/>
  <c r="U10544" i="1"/>
  <c r="U5399" i="1"/>
  <c r="U3786" i="1"/>
  <c r="U6797" i="1"/>
  <c r="U3249" i="1"/>
  <c r="U1032" i="1"/>
  <c r="U8713" i="1"/>
  <c r="U10519" i="1"/>
  <c r="U5318" i="1"/>
  <c r="U10673" i="1"/>
  <c r="U4190" i="1"/>
  <c r="U7241" i="1"/>
  <c r="U4688" i="1"/>
  <c r="U5434" i="1"/>
  <c r="U1342" i="1"/>
  <c r="U10968" i="1"/>
  <c r="U4050" i="1"/>
  <c r="U3044" i="1"/>
  <c r="U10775" i="1"/>
  <c r="U11074" i="1"/>
  <c r="U7534" i="1"/>
  <c r="U1293" i="1"/>
  <c r="U341" i="1"/>
  <c r="U10538" i="1"/>
  <c r="U10770" i="1"/>
  <c r="U6629" i="1"/>
  <c r="U2330" i="1"/>
  <c r="U1089" i="1"/>
  <c r="U4611" i="1"/>
  <c r="U4735" i="1"/>
  <c r="U9756" i="1"/>
  <c r="U305" i="1"/>
  <c r="U1921" i="1"/>
  <c r="U2727" i="1"/>
  <c r="U1642" i="1"/>
  <c r="U1179" i="1"/>
  <c r="U7530" i="1"/>
  <c r="U4976" i="1"/>
  <c r="U3125" i="1"/>
  <c r="U10159" i="1"/>
  <c r="U5275" i="1"/>
  <c r="U5952" i="1"/>
  <c r="U9183" i="1"/>
  <c r="U9703" i="1"/>
  <c r="U743" i="1"/>
  <c r="U11009" i="1"/>
  <c r="U631" i="1"/>
  <c r="U4922" i="1"/>
  <c r="U6784" i="1"/>
  <c r="U11033" i="1"/>
  <c r="U454" i="1"/>
  <c r="U6608" i="1"/>
  <c r="U3026" i="1"/>
  <c r="U1581" i="1"/>
  <c r="U10283" i="1"/>
  <c r="U7689" i="1"/>
  <c r="U6572" i="1"/>
  <c r="U483" i="1"/>
  <c r="U8950" i="1"/>
  <c r="U10376" i="1"/>
  <c r="U10125" i="1"/>
  <c r="U6980" i="1"/>
  <c r="U647" i="1"/>
  <c r="U2600" i="1"/>
  <c r="U8596" i="1"/>
  <c r="U7347" i="1"/>
  <c r="U7402" i="1"/>
  <c r="U9580" i="1"/>
  <c r="U8024" i="1"/>
  <c r="U10905" i="1"/>
  <c r="U3192" i="1"/>
  <c r="U7149" i="1"/>
  <c r="U3703" i="1"/>
  <c r="U1658" i="1"/>
  <c r="U2862" i="1"/>
  <c r="U8417" i="1"/>
  <c r="U7653" i="1"/>
  <c r="U15" i="1"/>
  <c r="U687" i="1"/>
  <c r="U5852" i="1"/>
  <c r="U4397" i="1"/>
  <c r="U496" i="1"/>
  <c r="U1458" i="1"/>
  <c r="U4110" i="1"/>
  <c r="U8819" i="1"/>
  <c r="U2484" i="1"/>
  <c r="U2218" i="1"/>
  <c r="U10558" i="1"/>
  <c r="U3755" i="1"/>
  <c r="U7808" i="1"/>
  <c r="U11022" i="1"/>
  <c r="U6074" i="1"/>
  <c r="U7568" i="1"/>
  <c r="U5607" i="1"/>
  <c r="U3834" i="1"/>
  <c r="U147" i="1"/>
  <c r="U1247" i="1"/>
  <c r="U3772" i="1"/>
  <c r="U3238" i="1"/>
  <c r="U10111" i="1"/>
  <c r="U10056" i="1"/>
  <c r="U3204" i="1"/>
  <c r="U1007" i="1"/>
  <c r="U9385" i="1"/>
  <c r="U9837" i="1"/>
  <c r="U2906" i="1"/>
  <c r="U7286" i="1"/>
  <c r="U2400" i="1"/>
  <c r="U9524" i="1"/>
  <c r="U8852" i="1"/>
  <c r="U9852" i="1"/>
  <c r="U1374" i="1"/>
  <c r="U9998" i="1"/>
  <c r="U10882" i="1"/>
  <c r="U3531" i="1"/>
  <c r="U2604" i="1"/>
  <c r="U7152" i="1"/>
  <c r="U7724" i="1"/>
  <c r="U1540" i="1"/>
  <c r="U7178" i="1"/>
  <c r="U9503" i="1"/>
  <c r="U10228" i="1"/>
  <c r="U8056" i="1"/>
  <c r="U6273" i="1"/>
  <c r="U4266" i="1"/>
  <c r="U2343" i="1"/>
  <c r="U4377" i="1"/>
  <c r="U2307" i="1"/>
  <c r="U10035" i="1"/>
  <c r="U8248" i="1"/>
  <c r="U7058" i="1"/>
  <c r="U6795" i="1"/>
  <c r="U9730" i="1"/>
  <c r="U7690" i="1"/>
  <c r="U10332" i="1"/>
  <c r="U4253" i="1"/>
  <c r="U5636" i="1"/>
  <c r="U9782" i="1"/>
  <c r="U7157" i="1"/>
  <c r="U7022" i="1"/>
  <c r="U1754" i="1"/>
  <c r="U4856" i="1"/>
  <c r="U9303" i="1"/>
  <c r="U7779" i="1"/>
  <c r="U6102" i="1"/>
  <c r="U8145" i="1"/>
  <c r="U1777" i="1"/>
  <c r="U5664" i="1"/>
  <c r="U3805" i="1"/>
  <c r="U5999" i="1"/>
  <c r="U10305" i="1"/>
  <c r="U8239" i="1"/>
  <c r="U8272" i="1"/>
  <c r="U7591" i="1"/>
  <c r="U8240" i="1"/>
  <c r="U4708" i="1"/>
  <c r="U535" i="1"/>
  <c r="U3121" i="1"/>
  <c r="U6770" i="1"/>
  <c r="U3659" i="1"/>
  <c r="U10653" i="1"/>
  <c r="U6856" i="1"/>
  <c r="U6625" i="1"/>
  <c r="U2708" i="1"/>
  <c r="U10620" i="1"/>
  <c r="U9128" i="1"/>
  <c r="U9949" i="1"/>
  <c r="U9386" i="1"/>
  <c r="U2503" i="1"/>
  <c r="U4288" i="1"/>
  <c r="U239" i="1"/>
  <c r="U8437" i="1"/>
  <c r="U2731" i="1"/>
  <c r="U340" i="1"/>
  <c r="U8412" i="1"/>
  <c r="U720" i="1"/>
  <c r="U3875" i="1"/>
  <c r="U2950" i="1"/>
  <c r="U8041" i="1"/>
  <c r="U10997" i="1"/>
  <c r="U10596" i="1"/>
  <c r="U3570" i="1"/>
  <c r="U6512" i="1"/>
  <c r="U9023" i="1"/>
  <c r="U7905" i="1"/>
  <c r="U9577" i="1"/>
  <c r="U7026" i="1"/>
  <c r="Y1748" i="1"/>
  <c r="Y4514" i="1"/>
  <c r="Y3441" i="1"/>
  <c r="Y3289" i="1"/>
  <c r="Y3694" i="1"/>
  <c r="Y2386" i="1"/>
  <c r="Y1711" i="1"/>
  <c r="Y10281" i="1"/>
  <c r="Y10618" i="1"/>
  <c r="Y9040" i="1"/>
  <c r="Y7668" i="1"/>
  <c r="Y10232" i="1"/>
  <c r="Y752" i="1"/>
  <c r="Y7733" i="1"/>
  <c r="Z7733" i="1"/>
  <c r="Y5093" i="1"/>
  <c r="Y7017" i="1"/>
  <c r="Y7205" i="1"/>
  <c r="Y1865" i="1"/>
  <c r="Y10071" i="1"/>
  <c r="Y6194" i="1"/>
  <c r="Y2269" i="1"/>
  <c r="Y8150" i="1"/>
  <c r="Y6134" i="1"/>
  <c r="Y8448" i="1"/>
  <c r="Y10026" i="1"/>
  <c r="Y1584" i="1"/>
  <c r="Y7220" i="1"/>
  <c r="Y8100" i="1"/>
  <c r="Y5089" i="1"/>
  <c r="Y4612" i="1"/>
  <c r="Y7386" i="1"/>
  <c r="Y7464" i="1"/>
  <c r="Y8795" i="1"/>
  <c r="Y10293" i="1"/>
  <c r="Y5330" i="1"/>
  <c r="Y7427" i="1"/>
  <c r="Y5892" i="1"/>
  <c r="Y3424" i="1"/>
  <c r="Y6351" i="1"/>
  <c r="Y6237" i="1"/>
  <c r="Y2876" i="1"/>
  <c r="Y2621" i="1"/>
  <c r="Y9032" i="1"/>
  <c r="Y2848" i="1"/>
  <c r="Y6052" i="1"/>
  <c r="Y9662" i="1"/>
  <c r="Y6283" i="1"/>
  <c r="Y10990" i="1"/>
  <c r="Y3479" i="1"/>
  <c r="Y8860" i="1"/>
  <c r="Y9404" i="1"/>
  <c r="Y8583" i="1"/>
  <c r="Y7473" i="1"/>
  <c r="Y9540" i="1"/>
  <c r="Y7193" i="1"/>
  <c r="Y3509" i="1"/>
  <c r="Y8211" i="1"/>
  <c r="Y2901" i="1"/>
  <c r="Y6329" i="1"/>
  <c r="Y5907" i="1"/>
  <c r="Y7963" i="1"/>
  <c r="Y250" i="1"/>
  <c r="Y10824" i="1"/>
  <c r="Y469" i="1"/>
  <c r="Y6317" i="1"/>
  <c r="Y5343" i="1"/>
  <c r="Y8780" i="1"/>
  <c r="Y9020" i="1"/>
  <c r="Y8966" i="1"/>
  <c r="Y10098" i="1"/>
  <c r="Y9177" i="1"/>
  <c r="Y8264" i="1"/>
  <c r="Y10716" i="1"/>
  <c r="Y797" i="1"/>
  <c r="Y1961" i="1"/>
  <c r="Y6078" i="1"/>
  <c r="Y8744" i="1"/>
  <c r="Y7439" i="1"/>
  <c r="Y6602" i="1"/>
  <c r="Y6199" i="1"/>
  <c r="Y9322" i="1"/>
  <c r="Y3836" i="1"/>
  <c r="Z3836" i="1"/>
  <c r="Y9003" i="1"/>
  <c r="Y6324" i="1"/>
  <c r="Y7710" i="1"/>
  <c r="Y6007" i="1"/>
  <c r="Y3644" i="1"/>
  <c r="Y678" i="1"/>
  <c r="Y8495" i="1"/>
  <c r="Y2025" i="1"/>
  <c r="Y6319" i="1"/>
  <c r="Y5726" i="1"/>
  <c r="Y3074" i="1"/>
  <c r="Y650" i="1"/>
  <c r="Z650" i="1"/>
  <c r="Y8697" i="1"/>
  <c r="Y1688" i="1"/>
  <c r="Y2899" i="1"/>
  <c r="Y2211" i="1"/>
  <c r="Y2184" i="1"/>
  <c r="Y3928" i="1"/>
  <c r="Y5994" i="1"/>
  <c r="Y5505" i="1"/>
  <c r="Y9527" i="1"/>
  <c r="Y6168" i="1"/>
  <c r="Y740" i="1"/>
  <c r="Y3830" i="1"/>
  <c r="Y2851" i="1"/>
  <c r="Y3084" i="1"/>
  <c r="Y8951" i="1"/>
  <c r="Y6785" i="1"/>
  <c r="Y10713" i="1"/>
  <c r="Y6055" i="1"/>
  <c r="Y10520" i="1"/>
  <c r="Y7156" i="1"/>
  <c r="Y10771" i="1"/>
  <c r="Y7929" i="1"/>
  <c r="Y2445" i="1"/>
  <c r="Y2299" i="1"/>
  <c r="Y1145" i="1"/>
  <c r="Y10237" i="1"/>
  <c r="Y9488" i="1"/>
  <c r="Y6895" i="1"/>
  <c r="Y6970" i="1"/>
  <c r="Y9260" i="1"/>
  <c r="Y5879" i="1"/>
  <c r="Y3744" i="1"/>
  <c r="Y8834" i="1"/>
  <c r="Y4233" i="1"/>
  <c r="Y1059" i="1"/>
  <c r="Y9153" i="1"/>
  <c r="Y4773" i="1"/>
  <c r="Y3323" i="1"/>
  <c r="Y1336" i="1"/>
  <c r="Y9640" i="1"/>
  <c r="Y4962" i="1"/>
  <c r="Y9271" i="1"/>
  <c r="Y4897" i="1"/>
  <c r="Y3773" i="1"/>
  <c r="Y1294" i="1"/>
  <c r="Y5194" i="1"/>
  <c r="Y485" i="1"/>
  <c r="Y7515" i="1"/>
  <c r="Y9970" i="1"/>
  <c r="Y3315" i="1"/>
  <c r="Y5939" i="1"/>
  <c r="Y6910" i="1"/>
  <c r="Y9393" i="1"/>
  <c r="Y7141" i="1"/>
  <c r="Y4064" i="1"/>
  <c r="Y172" i="1"/>
  <c r="Y10818" i="1"/>
  <c r="Y3683" i="1"/>
  <c r="Y1556" i="1"/>
  <c r="Y8786" i="1"/>
  <c r="Y9374" i="1"/>
  <c r="Y4747" i="1"/>
  <c r="Y3542" i="1"/>
  <c r="Y7295" i="1"/>
  <c r="Y178" i="1"/>
  <c r="Y9158" i="1"/>
  <c r="Y357" i="1"/>
  <c r="Y6301" i="1"/>
  <c r="Y6723" i="1"/>
  <c r="Y5895" i="1"/>
  <c r="Y8683" i="1"/>
  <c r="Y10701" i="1"/>
  <c r="Y6509" i="1"/>
  <c r="Y1826" i="1"/>
  <c r="Y6444" i="1"/>
  <c r="Y3769" i="1"/>
  <c r="Y7950" i="1"/>
  <c r="Y1082" i="1"/>
  <c r="Y11062" i="1"/>
  <c r="Y10447" i="1"/>
  <c r="Y283" i="1"/>
  <c r="Y592" i="1"/>
  <c r="Y7304" i="1"/>
  <c r="Y2622" i="1"/>
  <c r="Y3069" i="1"/>
  <c r="Y4216" i="1"/>
  <c r="Y10899" i="1"/>
  <c r="Y7569" i="1"/>
  <c r="Y273" i="1"/>
  <c r="Y1413" i="1"/>
  <c r="Y7105" i="1"/>
  <c r="Y1015" i="1"/>
  <c r="Y8940" i="1"/>
  <c r="Y1617" i="1"/>
  <c r="Y8695" i="1"/>
  <c r="Y10628" i="1"/>
  <c r="Y5835" i="1"/>
  <c r="Y6288" i="1"/>
  <c r="Y2762" i="1"/>
  <c r="Y4864" i="1"/>
  <c r="Y7217" i="1"/>
  <c r="Y3255" i="1"/>
  <c r="Y8968" i="1"/>
  <c r="Y322" i="1"/>
  <c r="Y10333" i="1"/>
  <c r="Y8462" i="1"/>
  <c r="Y2752" i="1"/>
  <c r="Y8714" i="1"/>
  <c r="Y332" i="1"/>
  <c r="Y6842" i="1"/>
  <c r="Y4665" i="1"/>
  <c r="Y6415" i="1"/>
  <c r="Y3365" i="1"/>
  <c r="Y297" i="1"/>
  <c r="Y8629" i="1"/>
  <c r="Y4588" i="1"/>
  <c r="Y10459" i="1"/>
  <c r="Y1669" i="1"/>
  <c r="Y1821" i="1"/>
  <c r="Y7919" i="1"/>
  <c r="Y10982" i="1"/>
  <c r="Y6037" i="1"/>
  <c r="Y9078" i="1"/>
  <c r="Y7436" i="1"/>
  <c r="Y1456" i="1"/>
  <c r="Y5333" i="1"/>
  <c r="Y3425" i="1"/>
  <c r="Y5549" i="1"/>
  <c r="Y6352" i="1"/>
  <c r="Y9391" i="1"/>
  <c r="Y5971" i="1"/>
  <c r="Y1968" i="1"/>
  <c r="Y4009" i="1"/>
  <c r="Y10485" i="1"/>
  <c r="Y349" i="1"/>
  <c r="Y9403" i="1"/>
  <c r="Y9360" i="1"/>
  <c r="Y7554" i="1"/>
  <c r="Y4173" i="1"/>
  <c r="Y4770" i="1"/>
  <c r="Y8813" i="1"/>
  <c r="Y4992" i="1"/>
  <c r="Y1307" i="1"/>
  <c r="Y2417" i="1"/>
  <c r="Y6477" i="1"/>
  <c r="Y9642" i="1"/>
  <c r="Y2225" i="1"/>
  <c r="Y8070" i="1"/>
  <c r="Y9450" i="1"/>
  <c r="Y993" i="1"/>
  <c r="Y963" i="1"/>
  <c r="Y6145" i="1"/>
  <c r="Z6145" i="1"/>
  <c r="Y8560" i="1"/>
  <c r="Y8293" i="1"/>
  <c r="Y7552" i="1"/>
  <c r="Y7320" i="1"/>
  <c r="Y4261" i="1"/>
  <c r="Y163" i="1"/>
  <c r="Y3878" i="1"/>
  <c r="Y3752" i="1"/>
  <c r="Y8878" i="1"/>
  <c r="Y4270" i="1"/>
  <c r="Y20" i="1"/>
  <c r="Y4070" i="1"/>
  <c r="Y8431" i="1"/>
  <c r="Y6615" i="1"/>
  <c r="Y7300" i="1"/>
  <c r="Y8915" i="1"/>
  <c r="Y937" i="1"/>
  <c r="Y9167" i="1"/>
  <c r="Y831" i="1"/>
  <c r="Y3835" i="1"/>
  <c r="Y9892" i="1"/>
  <c r="Y1193" i="1"/>
  <c r="Y10027" i="1"/>
  <c r="Y8875" i="1"/>
  <c r="Y7180" i="1"/>
  <c r="Y8242" i="1"/>
  <c r="Y2217" i="1"/>
  <c r="Y5938" i="1"/>
  <c r="Y1564" i="1"/>
  <c r="Y6405" i="1"/>
  <c r="Y4246" i="1"/>
  <c r="Y3715" i="1"/>
  <c r="Y6822" i="1"/>
  <c r="Y9232" i="1"/>
  <c r="Y2900" i="1"/>
  <c r="Y7181" i="1"/>
  <c r="Y1417" i="1"/>
  <c r="Y10494" i="1"/>
  <c r="Y9808" i="1"/>
  <c r="Y225" i="1"/>
  <c r="Y3309" i="1"/>
  <c r="Y1950" i="1"/>
  <c r="Y2233" i="1"/>
  <c r="Y558" i="1"/>
  <c r="Y7854" i="1"/>
  <c r="Y6204" i="1"/>
  <c r="Y9275" i="1"/>
  <c r="Y7817" i="1"/>
  <c r="Y1816" i="1"/>
  <c r="Y8546" i="1"/>
  <c r="Y4539" i="1"/>
  <c r="Y9063" i="1"/>
  <c r="Y10738" i="1"/>
  <c r="Y5289" i="1"/>
  <c r="Y10812" i="1"/>
  <c r="Y1355" i="1"/>
  <c r="Y7121" i="1"/>
  <c r="Y9816" i="1"/>
  <c r="Y3041" i="1"/>
  <c r="Y3454" i="1"/>
  <c r="Y3524" i="1"/>
  <c r="Y1383" i="1"/>
  <c r="Y3560" i="1"/>
  <c r="Y2630" i="1"/>
  <c r="Y7248" i="1"/>
  <c r="Y7381" i="1"/>
  <c r="Y9847" i="1"/>
  <c r="Y154" i="1"/>
  <c r="Z154" i="1"/>
  <c r="Y4157" i="1"/>
  <c r="Y3261" i="1"/>
  <c r="Y5171" i="1"/>
  <c r="Y158" i="1"/>
  <c r="Y7746" i="1"/>
  <c r="Y2190" i="1"/>
  <c r="Y3380" i="1"/>
  <c r="Y6582" i="1"/>
  <c r="Y4223" i="1"/>
  <c r="Y1414" i="1"/>
  <c r="Y7895" i="1"/>
  <c r="Y3169" i="1"/>
  <c r="Y10369" i="1"/>
  <c r="Y10468" i="1"/>
  <c r="Y7739" i="1"/>
  <c r="Y4953" i="1"/>
  <c r="Y9967" i="1"/>
  <c r="Y4819" i="1"/>
  <c r="Y699" i="1"/>
  <c r="Y1948" i="1"/>
  <c r="Y11075" i="1"/>
  <c r="Y7978" i="1"/>
  <c r="Y600" i="1"/>
  <c r="Y1209" i="1"/>
  <c r="Y1013" i="1"/>
  <c r="Y1146" i="1"/>
  <c r="Y9747" i="1"/>
  <c r="Y4746" i="1"/>
  <c r="Y7899" i="1"/>
  <c r="Y7206" i="1"/>
  <c r="Y5862" i="1"/>
  <c r="Y10614" i="1"/>
  <c r="Y6571" i="1"/>
  <c r="Y5763" i="1"/>
  <c r="Y4839" i="1"/>
  <c r="Y7278" i="1"/>
  <c r="Y9284" i="1"/>
  <c r="Y3096" i="1"/>
  <c r="Y2736" i="1"/>
  <c r="Y205" i="1"/>
  <c r="Y1636" i="1"/>
  <c r="Y202" i="1"/>
  <c r="Y6445" i="1"/>
  <c r="Y9701" i="1"/>
  <c r="Y6793" i="1"/>
  <c r="Y2939" i="1"/>
  <c r="Y6824" i="1"/>
  <c r="Y70" i="1"/>
  <c r="Y7524" i="1"/>
  <c r="Y3227" i="1"/>
  <c r="Y7204" i="1"/>
  <c r="Y8518" i="1"/>
  <c r="Y2884" i="1"/>
  <c r="Y7258" i="1"/>
  <c r="Y2438" i="1"/>
  <c r="Y8218" i="1"/>
  <c r="Y7475" i="1"/>
  <c r="Y10728" i="1"/>
  <c r="Y2156" i="1"/>
  <c r="Y6334" i="1"/>
  <c r="Y6127" i="1"/>
  <c r="Y7043" i="1"/>
  <c r="Y5358" i="1"/>
  <c r="Y9986" i="1"/>
  <c r="Y1979" i="1"/>
  <c r="Y1573" i="1"/>
  <c r="Y10253" i="1"/>
  <c r="Y8686" i="1"/>
  <c r="Y11025" i="1"/>
  <c r="Y7040" i="1"/>
  <c r="Y2206" i="1"/>
  <c r="Y2811" i="1"/>
  <c r="Y6073" i="1"/>
  <c r="Y7159" i="1"/>
  <c r="Y6271" i="1"/>
  <c r="Y2231" i="1"/>
  <c r="Y6081" i="1"/>
  <c r="Y2372" i="1"/>
  <c r="Y9848" i="1"/>
  <c r="Y6243" i="1"/>
  <c r="Y415" i="1"/>
  <c r="Y8732" i="1"/>
  <c r="Y1087" i="1"/>
  <c r="Y2694" i="1"/>
  <c r="Z2694" i="1"/>
  <c r="Y3483" i="1"/>
  <c r="Y9201" i="1"/>
  <c r="Y1116" i="1"/>
  <c r="Y6777" i="1"/>
  <c r="Y7267" i="1"/>
  <c r="Y6654" i="1"/>
  <c r="Y78" i="1"/>
  <c r="Y2898" i="1"/>
  <c r="Y10310" i="1"/>
  <c r="Y1488" i="1"/>
  <c r="Y1052" i="1"/>
  <c r="Y1575" i="1"/>
  <c r="Y8456" i="1"/>
  <c r="Y5027" i="1"/>
  <c r="Y7623" i="1"/>
  <c r="Y5493" i="1"/>
  <c r="Y9851" i="1"/>
  <c r="Y7621" i="1"/>
  <c r="Y11093" i="1"/>
  <c r="Y8912" i="1"/>
  <c r="Y288" i="1"/>
  <c r="Y2615" i="1"/>
  <c r="Y6813" i="1"/>
  <c r="Y4063" i="1"/>
  <c r="Y7168" i="1"/>
  <c r="Y847" i="1"/>
  <c r="Y4654" i="1"/>
  <c r="Y8789" i="1"/>
  <c r="Y6327" i="1"/>
  <c r="Y5648" i="1"/>
  <c r="Z5648" i="1"/>
  <c r="Y8401" i="1"/>
  <c r="Y4789" i="1"/>
  <c r="Y10846" i="1"/>
  <c r="Y9417" i="1"/>
  <c r="Y6423" i="1"/>
  <c r="Y10934" i="1"/>
  <c r="Y5728" i="1"/>
  <c r="Y707" i="1"/>
  <c r="Y1966" i="1"/>
  <c r="Y2408" i="1"/>
  <c r="Y6287" i="1"/>
  <c r="Y3189" i="1"/>
  <c r="Y8525" i="1"/>
  <c r="Y6067" i="1"/>
  <c r="Y8986" i="1"/>
  <c r="Y7227" i="1"/>
  <c r="Y5853" i="1"/>
  <c r="Y591" i="1"/>
  <c r="Y10452" i="1"/>
  <c r="Y8990" i="1"/>
  <c r="Y4274" i="1"/>
  <c r="Y3890" i="1"/>
  <c r="Y2457" i="1"/>
  <c r="Y219" i="1"/>
  <c r="Y1328" i="1"/>
  <c r="Y10067" i="1"/>
  <c r="Y10864" i="1"/>
  <c r="Y1478" i="1"/>
  <c r="Y7284" i="1"/>
  <c r="Y8522" i="1"/>
  <c r="Y10486" i="1"/>
  <c r="Y10200" i="1"/>
  <c r="Y1635" i="1"/>
  <c r="Y3985" i="1"/>
  <c r="Y2997" i="1"/>
  <c r="Y5391" i="1"/>
  <c r="Y10706" i="1"/>
  <c r="Y1517" i="1"/>
  <c r="Y10837" i="1"/>
  <c r="Y150" i="1"/>
  <c r="Y10455" i="1"/>
  <c r="Y1290" i="1"/>
  <c r="Y8207" i="1"/>
  <c r="Y2395" i="1"/>
  <c r="Y1493" i="1"/>
  <c r="Y8589" i="1"/>
  <c r="Y9620" i="1"/>
  <c r="Y6640" i="1"/>
  <c r="Y2953" i="1"/>
  <c r="Y4921" i="1"/>
  <c r="Y2105" i="1"/>
  <c r="Y8928" i="1"/>
  <c r="Y5941" i="1"/>
  <c r="Y3293" i="1"/>
  <c r="Y284" i="1"/>
  <c r="Y2931" i="1"/>
  <c r="Y4151" i="1"/>
  <c r="Y2986" i="1"/>
  <c r="Y5516" i="1"/>
  <c r="Y7401" i="1"/>
  <c r="Y550" i="1"/>
  <c r="Y4280" i="1"/>
  <c r="Y1919" i="1"/>
  <c r="Y10491" i="1"/>
  <c r="Y2209" i="1"/>
  <c r="Y1838" i="1"/>
  <c r="Y5135" i="1"/>
  <c r="Y5960" i="1"/>
  <c r="Y10608" i="1"/>
  <c r="Y662" i="1"/>
  <c r="Y8281" i="1"/>
  <c r="Y4347" i="1"/>
  <c r="Y8752" i="1"/>
  <c r="Y3995" i="1"/>
  <c r="Y7323" i="1"/>
  <c r="Y10410" i="1"/>
  <c r="Y394" i="1"/>
  <c r="Y9189" i="1"/>
  <c r="Y8341" i="1"/>
  <c r="Y10904" i="1"/>
  <c r="Y7246" i="1"/>
  <c r="Y7167" i="1"/>
  <c r="Y3290" i="1"/>
  <c r="Y2004" i="1"/>
  <c r="Y2625" i="1"/>
  <c r="Y6559" i="1"/>
  <c r="Y9889" i="1"/>
  <c r="Y7375" i="1"/>
  <c r="Y5736" i="1"/>
  <c r="Y36" i="1"/>
  <c r="Y8349" i="1"/>
  <c r="Y8998" i="1"/>
  <c r="Y1626" i="1"/>
  <c r="Y1620" i="1"/>
  <c r="Y3606" i="1"/>
  <c r="Y5122" i="1"/>
  <c r="Y229" i="1"/>
  <c r="Y4162" i="1"/>
  <c r="Y3280" i="1"/>
  <c r="Y11094" i="1"/>
  <c r="Y9456" i="1"/>
  <c r="Y5364" i="1"/>
  <c r="Y2393" i="1"/>
  <c r="Y4859" i="1"/>
  <c r="Y7345" i="1"/>
  <c r="Y7066" i="1"/>
  <c r="Y4681" i="1"/>
  <c r="Y9891" i="1"/>
  <c r="Y5632" i="1"/>
  <c r="Y9564" i="1"/>
  <c r="Y5433" i="1"/>
  <c r="Y9344" i="1"/>
  <c r="Y8165" i="1"/>
  <c r="Y2332" i="1"/>
  <c r="Y10192" i="1"/>
  <c r="Y3313" i="1"/>
  <c r="Y512" i="1"/>
  <c r="Y9663" i="1"/>
  <c r="Y7272" i="1"/>
  <c r="Y8674" i="1"/>
  <c r="Y18" i="1"/>
  <c r="Y3763" i="1"/>
  <c r="Y1006" i="1"/>
  <c r="Y7906" i="1"/>
  <c r="Y2552" i="1"/>
  <c r="Y1474" i="1"/>
  <c r="Y5175" i="1"/>
  <c r="Y1118" i="1"/>
  <c r="Y8728" i="1"/>
  <c r="Y5669" i="1"/>
  <c r="Y3320" i="1"/>
  <c r="Y774" i="1"/>
  <c r="Y4713" i="1"/>
  <c r="Y4991" i="1"/>
  <c r="Y9976" i="1"/>
  <c r="Y4382" i="1"/>
  <c r="Y5768" i="1"/>
  <c r="Y8323" i="1"/>
  <c r="Y3976" i="1"/>
  <c r="Y8976" i="1"/>
  <c r="Y8047" i="1"/>
  <c r="Y7581" i="1"/>
  <c r="Y10789" i="1"/>
  <c r="Y5503" i="1"/>
  <c r="Y911" i="1"/>
  <c r="Y185" i="1"/>
  <c r="Y9449" i="1"/>
  <c r="Y7319" i="1"/>
  <c r="Y7259" i="1"/>
  <c r="Y3085" i="1"/>
  <c r="Y2134" i="1"/>
  <c r="Y364" i="1"/>
  <c r="Y8814" i="1"/>
  <c r="Y10456" i="1"/>
  <c r="Y6564" i="1"/>
  <c r="Y9416" i="1"/>
  <c r="Y307" i="1"/>
  <c r="Y1824" i="1"/>
  <c r="Y7354" i="1"/>
  <c r="Y4024" i="1"/>
  <c r="Y6465" i="1"/>
  <c r="Y10061" i="1"/>
  <c r="Y9470" i="1"/>
  <c r="Y4727" i="1"/>
  <c r="Y747" i="1"/>
  <c r="Y10757" i="1"/>
  <c r="Y1185" i="1"/>
  <c r="Y4075" i="1"/>
  <c r="Y2423" i="1"/>
  <c r="Y530" i="1"/>
  <c r="Y7902" i="1"/>
  <c r="Y6551" i="1"/>
  <c r="Y7790" i="1"/>
  <c r="Y3317" i="1"/>
  <c r="Y3012" i="1"/>
  <c r="Y6454" i="1"/>
  <c r="Y7230" i="1"/>
  <c r="Y8208" i="1"/>
  <c r="Y2703" i="1"/>
  <c r="Y8822" i="1"/>
  <c r="Y1674" i="1"/>
  <c r="Y6056" i="1"/>
  <c r="Y8884" i="1"/>
  <c r="Y3743" i="1"/>
  <c r="Y286" i="1"/>
  <c r="Y2839" i="1"/>
  <c r="Y8422" i="1"/>
  <c r="Y10385" i="1"/>
  <c r="Y3798" i="1"/>
  <c r="Y2226" i="1"/>
  <c r="Y1897" i="1"/>
  <c r="Y9315" i="1"/>
  <c r="Y6823" i="1"/>
  <c r="Y3789" i="1"/>
  <c r="Z3789" i="1"/>
  <c r="Y8704" i="1"/>
  <c r="Y4140" i="1"/>
  <c r="Y6082" i="1"/>
  <c r="Y5010" i="1"/>
  <c r="Y9875" i="1"/>
  <c r="Y10621" i="1"/>
  <c r="Y4541" i="1"/>
  <c r="Y6730" i="1"/>
  <c r="Y8027" i="1"/>
  <c r="Y3418" i="1"/>
  <c r="Y7042" i="1"/>
  <c r="Y6885" i="1"/>
  <c r="Y8567" i="1"/>
  <c r="Y3232" i="1"/>
  <c r="Y525" i="1"/>
  <c r="Y9263" i="1"/>
  <c r="Y5812" i="1"/>
  <c r="Y5222" i="1"/>
  <c r="Y8336" i="1"/>
  <c r="Y9792" i="1"/>
  <c r="Y179" i="1"/>
  <c r="Y1097" i="1"/>
  <c r="Y6764" i="1"/>
  <c r="Y7641" i="1"/>
  <c r="Y3932" i="1"/>
  <c r="Y9929" i="1"/>
  <c r="Y2796" i="1"/>
  <c r="Y10318" i="1"/>
  <c r="Y5918" i="1"/>
  <c r="Y4481" i="1"/>
  <c r="Y5034" i="1"/>
  <c r="Y1656" i="1"/>
  <c r="Y7778" i="1"/>
  <c r="Y409" i="1"/>
  <c r="Y2210" i="1"/>
  <c r="Y9552" i="1"/>
  <c r="Y1397" i="1"/>
  <c r="Y10975" i="1"/>
  <c r="Y2911" i="1"/>
  <c r="Y6561" i="1"/>
  <c r="Y2456" i="1"/>
  <c r="Y10086" i="1"/>
  <c r="Y1148" i="1"/>
  <c r="Y10083" i="1"/>
  <c r="Y1720" i="1"/>
  <c r="Y4494" i="1"/>
  <c r="Y4580" i="1"/>
  <c r="Y9230" i="1"/>
  <c r="Y6604" i="1"/>
  <c r="Y2577" i="1"/>
  <c r="Y5754" i="1"/>
  <c r="Y6519" i="1"/>
  <c r="Y7789" i="1"/>
  <c r="Y3587" i="1"/>
  <c r="Y10870" i="1"/>
  <c r="Y2826" i="1"/>
  <c r="Y974" i="1"/>
  <c r="Y4739" i="1"/>
  <c r="Y10976" i="1"/>
  <c r="Y4631" i="1"/>
  <c r="Y82" i="1"/>
  <c r="Y9431" i="1"/>
  <c r="Y8133" i="1"/>
  <c r="Y1192" i="1"/>
  <c r="Y10157" i="1"/>
  <c r="Y10441" i="1"/>
  <c r="Y9759" i="1"/>
  <c r="Y10808" i="1"/>
  <c r="Y7679" i="1"/>
  <c r="Y6651" i="1"/>
  <c r="Y478" i="1"/>
  <c r="Y3586" i="1"/>
  <c r="Y5313" i="1"/>
  <c r="Y8779" i="1"/>
  <c r="Y9306" i="1"/>
  <c r="Y7735" i="1"/>
  <c r="Y10231" i="1"/>
  <c r="Y5828" i="1"/>
  <c r="Y2126" i="1"/>
  <c r="Y1424" i="1"/>
  <c r="Y9773" i="1"/>
  <c r="Y2766" i="1"/>
  <c r="Y7872" i="1"/>
  <c r="Y5323" i="1"/>
  <c r="Y10015" i="1"/>
  <c r="Y3190" i="1"/>
  <c r="Y9501" i="1"/>
  <c r="Y1630" i="1"/>
  <c r="Y484" i="1"/>
  <c r="Y10116" i="1"/>
  <c r="Y8619" i="1"/>
  <c r="Y2824" i="1"/>
  <c r="Y10501" i="1"/>
  <c r="Y8530" i="1"/>
  <c r="Y7853" i="1"/>
  <c r="Y8577" i="1"/>
  <c r="Y576" i="1"/>
  <c r="Y4243" i="1"/>
  <c r="Y7349" i="1"/>
  <c r="Y9586" i="1"/>
  <c r="Y2020" i="1"/>
  <c r="Y7189" i="1"/>
  <c r="Y2759" i="1"/>
  <c r="Y918" i="1"/>
  <c r="Y2312" i="1"/>
  <c r="Y9334" i="1"/>
  <c r="Y9678" i="1"/>
  <c r="Y7533" i="1"/>
  <c r="Y6798" i="1"/>
  <c r="Y2082" i="1"/>
  <c r="Y6385" i="1"/>
  <c r="Y2739" i="1"/>
  <c r="Y9904" i="1"/>
  <c r="Y3077" i="1"/>
  <c r="Y10142" i="1"/>
  <c r="Y96" i="1"/>
  <c r="Y8233" i="1"/>
  <c r="Y9007" i="1"/>
  <c r="Y6069" i="1"/>
  <c r="Y4055" i="1"/>
  <c r="Y4093" i="1"/>
  <c r="Y1410" i="1"/>
  <c r="Y3182" i="1"/>
  <c r="Y3535" i="1"/>
  <c r="Y1086" i="1"/>
  <c r="Y5955" i="1"/>
  <c r="Y1029" i="1"/>
  <c r="Y10632" i="1"/>
  <c r="Y1643" i="1"/>
  <c r="Y7145" i="1"/>
  <c r="Y9870" i="1"/>
  <c r="Y9281" i="1"/>
  <c r="Y7312" i="1"/>
  <c r="Y7943" i="1"/>
  <c r="Y3532" i="1"/>
  <c r="Y2659" i="1"/>
  <c r="Y4284" i="1"/>
  <c r="Y8033" i="1"/>
  <c r="Y4348" i="1"/>
  <c r="Y5473" i="1"/>
  <c r="Y7652" i="1"/>
  <c r="Y10343" i="1"/>
  <c r="Y5048" i="1"/>
  <c r="Y9599" i="1"/>
  <c r="Y931" i="1"/>
  <c r="Y10788" i="1"/>
  <c r="Y1778" i="1"/>
  <c r="Y10388" i="1"/>
  <c r="Y4540" i="1"/>
  <c r="Y7991" i="1"/>
  <c r="Y552" i="1"/>
  <c r="Y216" i="1"/>
  <c r="Y3067" i="1"/>
  <c r="Y9004" i="1"/>
  <c r="Y8312" i="1"/>
  <c r="Y6193" i="1"/>
  <c r="Y8031" i="1"/>
  <c r="Y2757" i="1"/>
  <c r="Y6380" i="1"/>
  <c r="Y8084" i="1"/>
  <c r="Y9653" i="1"/>
  <c r="Y4935" i="1"/>
  <c r="Y2823" i="1"/>
  <c r="Y8447" i="1"/>
  <c r="Y2751" i="1"/>
  <c r="Y1486" i="1"/>
  <c r="Y8774" i="1"/>
  <c r="Y10902" i="1"/>
  <c r="Y3599" i="1"/>
  <c r="Y5372" i="1"/>
  <c r="Y10979" i="1"/>
  <c r="Y9672" i="1"/>
  <c r="Y9561" i="1"/>
  <c r="Y2275" i="1"/>
  <c r="Y2063" i="1"/>
  <c r="Y2927" i="1"/>
  <c r="Y5554" i="1"/>
  <c r="Y10108" i="1"/>
  <c r="Y2872" i="1"/>
  <c r="Y4350" i="1"/>
  <c r="Y3934" i="1"/>
  <c r="Y3122" i="1"/>
  <c r="Y2816" i="1"/>
  <c r="Y3910" i="1"/>
  <c r="Y1017" i="1"/>
  <c r="Y7050" i="1"/>
  <c r="Y2294" i="1"/>
  <c r="Y4526" i="1"/>
  <c r="Y1450" i="1"/>
  <c r="Y6893" i="1"/>
  <c r="Y10023" i="1"/>
  <c r="Y7957" i="1"/>
  <c r="Y6554" i="1"/>
  <c r="Y5889" i="1"/>
  <c r="Y4725" i="1"/>
  <c r="Y2666" i="1"/>
  <c r="Y10689" i="1"/>
  <c r="Y5095" i="1"/>
  <c r="Y88" i="1"/>
  <c r="Y10349" i="1"/>
  <c r="Y3862" i="1"/>
  <c r="Y7056" i="1"/>
  <c r="Y4241" i="1"/>
  <c r="Y2527" i="1"/>
  <c r="Y5172" i="1"/>
  <c r="Y3461" i="1"/>
  <c r="Y2454" i="1"/>
  <c r="Y5052" i="1"/>
  <c r="Y2567" i="1"/>
  <c r="Y994" i="1"/>
  <c r="Y1306" i="1"/>
  <c r="Y8914" i="1"/>
  <c r="Y8471" i="1"/>
  <c r="Y7822" i="1"/>
  <c r="Y6870" i="1"/>
  <c r="Y10167" i="1"/>
  <c r="Y9802" i="1"/>
  <c r="Y1521" i="1"/>
  <c r="Y3242" i="1"/>
  <c r="Y3733" i="1"/>
  <c r="Y6410" i="1"/>
  <c r="Y6032" i="1"/>
  <c r="Y8656" i="1"/>
  <c r="Y5954" i="1"/>
  <c r="Y9643" i="1"/>
  <c r="Y601" i="1"/>
  <c r="Y7916" i="1"/>
  <c r="Y4267" i="1"/>
  <c r="Y1860" i="1"/>
  <c r="Y10007" i="1"/>
  <c r="Y4834" i="1"/>
  <c r="Y1311" i="1"/>
  <c r="Y3595" i="1"/>
  <c r="Y5116" i="1"/>
  <c r="Y8908" i="1"/>
  <c r="Y4470" i="1"/>
  <c r="Y11099" i="1"/>
  <c r="Y1022" i="1"/>
  <c r="Y4136" i="1"/>
  <c r="Y8256" i="1"/>
  <c r="Y6461" i="1"/>
  <c r="Y3840" i="1"/>
  <c r="Y7451" i="1"/>
  <c r="Y874" i="1"/>
  <c r="Y3802" i="1"/>
  <c r="Y5363" i="1"/>
  <c r="Y9175" i="1"/>
  <c r="Y9127" i="1"/>
  <c r="Y271" i="1"/>
  <c r="Y10408" i="1"/>
  <c r="Y10178" i="1"/>
  <c r="Y5185" i="1"/>
  <c r="Y1541" i="1"/>
  <c r="Y4648" i="1"/>
  <c r="Y8784" i="1"/>
  <c r="Y8388" i="1"/>
  <c r="Y9184" i="1"/>
  <c r="Y1679" i="1"/>
  <c r="Y10669" i="1"/>
  <c r="Y5855" i="1"/>
  <c r="Y4650" i="1"/>
  <c r="Y1691" i="1"/>
  <c r="Y9594" i="1"/>
  <c r="Y9962" i="1"/>
  <c r="Y4529" i="1"/>
  <c r="Y7094" i="1"/>
  <c r="Y3491" i="1"/>
  <c r="Y5920" i="1"/>
  <c r="Y9474" i="1"/>
  <c r="Y2973" i="1"/>
  <c r="Y11090" i="1"/>
  <c r="Y9985" i="1"/>
  <c r="Y306" i="1"/>
  <c r="Y5444" i="1"/>
  <c r="Y3569" i="1"/>
  <c r="Y3967" i="1"/>
  <c r="Y9901" i="1"/>
  <c r="Y2579" i="1"/>
  <c r="Y8609" i="1"/>
  <c r="Y4582" i="1"/>
  <c r="Y1151" i="1"/>
  <c r="Y1960" i="1"/>
  <c r="Y668" i="1"/>
  <c r="Y3001" i="1"/>
  <c r="Y8468" i="1"/>
  <c r="Y10194" i="1"/>
  <c r="Y7405" i="1"/>
  <c r="Y383" i="1"/>
  <c r="Y4272" i="1"/>
  <c r="Y5486" i="1"/>
  <c r="Y9071" i="1"/>
  <c r="Y9079" i="1"/>
  <c r="Y966" i="1"/>
  <c r="Y7550" i="1"/>
  <c r="Y1201" i="1"/>
  <c r="Y479" i="1"/>
  <c r="Y7561" i="1"/>
  <c r="Y4206" i="1"/>
  <c r="Y637" i="1"/>
  <c r="Y7802" i="1"/>
  <c r="Y6436" i="1"/>
  <c r="Y8079" i="1"/>
  <c r="Y11019" i="1"/>
  <c r="Y5255" i="1"/>
  <c r="Y252" i="1"/>
  <c r="Y9791" i="1"/>
  <c r="Y8790" i="1"/>
  <c r="Y5432" i="1"/>
  <c r="Y3014" i="1"/>
  <c r="Y139" i="1"/>
  <c r="Y3714" i="1"/>
  <c r="Y8174" i="1"/>
  <c r="Y8962" i="1"/>
  <c r="Y5312" i="1"/>
  <c r="Y1612" i="1"/>
  <c r="Y6139" i="1"/>
  <c r="Y10577" i="1"/>
  <c r="Y3176" i="1"/>
  <c r="Y7650" i="1"/>
  <c r="Y11" i="1"/>
  <c r="Y3609" i="1"/>
  <c r="Y5143" i="1"/>
  <c r="Y685" i="1"/>
  <c r="Y5084" i="1"/>
  <c r="Y4275" i="1"/>
  <c r="Y234" i="1"/>
  <c r="Y10154" i="1"/>
  <c r="Y4432" i="1"/>
  <c r="Y1388" i="1"/>
  <c r="Y7762" i="1"/>
  <c r="Y5226" i="1"/>
  <c r="Y7087" i="1"/>
  <c r="Y253" i="1"/>
  <c r="Y10623" i="1"/>
  <c r="Y1348" i="1"/>
  <c r="Y8514" i="1"/>
  <c r="Y3888" i="1"/>
  <c r="Y521" i="1"/>
  <c r="Y7150" i="1"/>
  <c r="Y9572" i="1"/>
  <c r="Y3616" i="1"/>
  <c r="Y809" i="1"/>
  <c r="Y10185" i="1"/>
  <c r="Y8902" i="1"/>
  <c r="Y8389" i="1"/>
  <c r="Y7576" i="1"/>
  <c r="Y2084" i="1"/>
  <c r="Y10797" i="1"/>
  <c r="Y5869" i="1"/>
  <c r="Y6156" i="1"/>
  <c r="Y8260" i="1"/>
  <c r="Y3881" i="1"/>
  <c r="Y9521" i="1"/>
  <c r="Y8340" i="1"/>
  <c r="Y9339" i="1"/>
  <c r="Y4798" i="1"/>
  <c r="Y10841" i="1"/>
  <c r="Y3239" i="1"/>
  <c r="Y4229" i="1"/>
  <c r="Y4788" i="1"/>
  <c r="Y8011" i="1"/>
  <c r="Y1228" i="1"/>
  <c r="Y8446" i="1"/>
  <c r="Y5331" i="1"/>
  <c r="Y1009" i="1"/>
  <c r="Y5642" i="1"/>
  <c r="Y9109" i="1"/>
  <c r="Y5263" i="1"/>
  <c r="Y8736" i="1"/>
  <c r="Y2960" i="1"/>
  <c r="Y4587" i="1"/>
  <c r="Y7208" i="1"/>
  <c r="Y5287" i="1"/>
  <c r="Y8638" i="1"/>
  <c r="Y9945" i="1"/>
  <c r="Y4718" i="1"/>
  <c r="Y5166" i="1"/>
  <c r="Y6529" i="1"/>
  <c r="Y3477" i="1"/>
  <c r="Y10925" i="1"/>
  <c r="Y2027" i="1"/>
  <c r="Y6485" i="1"/>
  <c r="Y2769" i="1"/>
  <c r="Y9024" i="1"/>
  <c r="Y6186" i="1"/>
  <c r="Y4372" i="1"/>
  <c r="Y4900" i="1"/>
  <c r="Y4369" i="1"/>
  <c r="Y346" i="1"/>
  <c r="Y9266" i="1"/>
  <c r="Y4087" i="1"/>
  <c r="Y507" i="1"/>
  <c r="Y7909" i="1"/>
  <c r="Y6598" i="1"/>
  <c r="Y3429" i="1"/>
  <c r="Y7607" i="1"/>
  <c r="Y7528" i="1"/>
  <c r="Y8900" i="1"/>
  <c r="Y1344" i="1"/>
  <c r="Y7749" i="1"/>
  <c r="Y4686" i="1"/>
  <c r="Y5860" i="1"/>
  <c r="Y3884" i="1"/>
  <c r="Y8073" i="1"/>
  <c r="Y2721" i="1"/>
  <c r="Y7100" i="1"/>
  <c r="Y10085" i="1"/>
  <c r="Y5827" i="1"/>
  <c r="Y8607" i="1"/>
  <c r="Y7688" i="1"/>
  <c r="Y4640" i="1"/>
  <c r="Y5265" i="1"/>
  <c r="Y6533" i="1"/>
  <c r="Y9789" i="1"/>
  <c r="Y9841" i="1"/>
  <c r="Y5428" i="1"/>
  <c r="Y5577" i="1"/>
  <c r="Y6068" i="1"/>
  <c r="Y7060" i="1"/>
  <c r="Y50" i="1"/>
  <c r="Y6482" i="1"/>
  <c r="Y9250" i="1"/>
  <c r="Y9204" i="1"/>
  <c r="Y33" i="1"/>
  <c r="Y2062" i="1"/>
  <c r="Y3842" i="1"/>
  <c r="Y2800" i="1"/>
  <c r="Y1931" i="1"/>
  <c r="Y5513" i="1"/>
  <c r="Y9911" i="1"/>
  <c r="Y8167" i="1"/>
  <c r="Y1337" i="1"/>
  <c r="Y6223" i="1"/>
  <c r="Y211" i="1"/>
  <c r="Y4106" i="1"/>
  <c r="Y6834" i="1"/>
  <c r="Y8012" i="1"/>
  <c r="Y7356" i="1"/>
  <c r="Y9224" i="1"/>
  <c r="Y8509" i="1"/>
  <c r="Y4089" i="1"/>
  <c r="Y5928" i="1"/>
  <c r="Y8826" i="1"/>
  <c r="Y5231" i="1"/>
  <c r="Y3351" i="1"/>
  <c r="Y4659" i="1"/>
  <c r="Y10854" i="1"/>
  <c r="Y7061" i="1"/>
  <c r="Y3168" i="1"/>
  <c r="Y248" i="1"/>
  <c r="Y10659" i="1"/>
  <c r="Y9067" i="1"/>
  <c r="Y3540" i="1"/>
  <c r="Y713" i="1"/>
  <c r="Y5857" i="1"/>
  <c r="Y10855" i="1"/>
  <c r="Y2348" i="1"/>
  <c r="Y1732" i="1"/>
  <c r="Y9570" i="1"/>
  <c r="Y6150" i="1"/>
  <c r="Y9447" i="1"/>
  <c r="Y3021" i="1"/>
  <c r="Y1933" i="1"/>
  <c r="Y9933" i="1"/>
  <c r="Y9196" i="1"/>
  <c r="Y7083" i="1"/>
  <c r="Y4078" i="1"/>
  <c r="Y1699" i="1"/>
  <c r="Y6820" i="1"/>
  <c r="Y5861" i="1"/>
  <c r="Y4783" i="1"/>
  <c r="Y5658" i="1"/>
  <c r="Y2618" i="1"/>
  <c r="Y1681" i="1"/>
  <c r="Y5014" i="1"/>
  <c r="Y4606" i="1"/>
  <c r="Y3049" i="1"/>
  <c r="Y1591" i="1"/>
  <c r="Y9876" i="1"/>
  <c r="Y5286" i="1"/>
  <c r="Y412" i="1"/>
  <c r="Y5221" i="1"/>
  <c r="Y2707" i="1"/>
  <c r="Y2650" i="1"/>
  <c r="Y11024" i="1"/>
  <c r="Y9269" i="1"/>
  <c r="Y613" i="1"/>
  <c r="Y4287" i="1"/>
  <c r="Y10970" i="1"/>
  <c r="Y9618" i="1"/>
  <c r="Y8637" i="1"/>
  <c r="Y2831" i="1"/>
  <c r="Y8758" i="1"/>
  <c r="Y9359" i="1"/>
  <c r="Y1891" i="1"/>
  <c r="Y7861" i="1"/>
  <c r="Y10271" i="1"/>
  <c r="Y8576" i="1"/>
  <c r="Y2616" i="1"/>
  <c r="Y2981" i="1"/>
  <c r="Y6753" i="1"/>
  <c r="Y3202" i="1"/>
  <c r="Y1299" i="1"/>
  <c r="Y7158" i="1"/>
  <c r="Y1958" i="1"/>
  <c r="Y872" i="1"/>
  <c r="Y5178" i="1"/>
  <c r="Y3952" i="1"/>
  <c r="Y7113" i="1"/>
  <c r="Y1158" i="1"/>
  <c r="Y2873" i="1"/>
  <c r="Y278" i="1"/>
  <c r="Y2144" i="1"/>
  <c r="Y5349" i="1"/>
  <c r="Y3819" i="1"/>
  <c r="Y1045" i="1"/>
  <c r="Y7481" i="1"/>
  <c r="Y6245" i="1"/>
  <c r="Y8066" i="1"/>
  <c r="Y6931" i="1"/>
  <c r="Y6887" i="1"/>
  <c r="Y8194" i="1"/>
  <c r="Y3758" i="1"/>
  <c r="Y2354" i="1"/>
  <c r="Y2252" i="1"/>
  <c r="Y10375" i="1"/>
  <c r="Y10177" i="1"/>
  <c r="Y4585" i="1"/>
  <c r="Y5663" i="1"/>
  <c r="Y4978" i="1"/>
  <c r="Y5347" i="1"/>
  <c r="Y3557" i="1"/>
  <c r="Y8721" i="1"/>
  <c r="Y6094" i="1"/>
  <c r="Y7239" i="1"/>
  <c r="Y9058" i="1"/>
  <c r="Y339" i="1"/>
  <c r="Y4728" i="1"/>
  <c r="Y6138" i="1"/>
  <c r="Y4756" i="1"/>
  <c r="Y2667" i="1"/>
  <c r="Y8444" i="1"/>
  <c r="Y5030" i="1"/>
  <c r="Y6659" i="1"/>
  <c r="Y7260" i="1"/>
  <c r="Y300" i="1"/>
  <c r="Y9557" i="1"/>
  <c r="Y4844" i="1"/>
  <c r="Y1929" i="1"/>
  <c r="Y1809" i="1"/>
  <c r="Y3038" i="1"/>
  <c r="Y4880" i="1"/>
  <c r="Y7711" i="1"/>
  <c r="Y9722" i="1"/>
  <c r="Y3433" i="1"/>
  <c r="Y7874" i="1"/>
  <c r="Y7540" i="1"/>
  <c r="Y824" i="1"/>
  <c r="Y8345" i="1"/>
  <c r="Y2451" i="1"/>
  <c r="Y2482" i="1"/>
  <c r="Y2425" i="1"/>
  <c r="Y5357" i="1"/>
  <c r="Y9745" i="1"/>
  <c r="Y3634" i="1"/>
  <c r="Y4852" i="1"/>
  <c r="Y1249" i="1"/>
  <c r="Y443" i="1"/>
  <c r="Y6381" i="1"/>
  <c r="Y4370" i="1"/>
  <c r="Y9008" i="1"/>
  <c r="Y7952" i="1"/>
  <c r="Y1330" i="1"/>
  <c r="Y1074" i="1"/>
  <c r="Y10345" i="1"/>
  <c r="Y2990" i="1"/>
  <c r="Y3681" i="1"/>
  <c r="Y932" i="1"/>
  <c r="Y955" i="1"/>
  <c r="Y4158" i="1"/>
  <c r="Y10374" i="1"/>
  <c r="Y10488" i="1"/>
  <c r="Y10827" i="1"/>
  <c r="Y9882" i="1"/>
  <c r="Y2819" i="1"/>
  <c r="Y7764" i="1"/>
  <c r="Y4256" i="1"/>
  <c r="Y7506" i="1"/>
  <c r="Y7310" i="1"/>
  <c r="Y915" i="1"/>
  <c r="Y10581" i="1"/>
  <c r="Y7355" i="1"/>
  <c r="Y8008" i="1"/>
  <c r="Y4453" i="1"/>
  <c r="Y4853" i="1"/>
  <c r="Y10373" i="1"/>
  <c r="Y11040" i="1"/>
  <c r="Y8358" i="1"/>
  <c r="Y594" i="1"/>
  <c r="Y1125" i="1"/>
  <c r="Y6962" i="1"/>
  <c r="Y8017" i="1"/>
  <c r="Y4367" i="1"/>
  <c r="Y2087" i="1"/>
  <c r="Y6062" i="1"/>
  <c r="Y3472" i="1"/>
  <c r="Y439" i="1"/>
  <c r="Y10843" i="1"/>
  <c r="Y2644" i="1"/>
  <c r="Y3444" i="1"/>
  <c r="Y8972" i="1"/>
  <c r="Y1890" i="1"/>
  <c r="Y8578" i="1"/>
  <c r="Y7587" i="1"/>
  <c r="Y10719" i="1"/>
  <c r="Y581" i="1"/>
  <c r="Y11056" i="1"/>
  <c r="Y2958" i="1"/>
  <c r="Y9994" i="1"/>
  <c r="Y8770" i="1"/>
  <c r="Y7430" i="1"/>
  <c r="Y3089" i="1"/>
  <c r="Y7183" i="1"/>
  <c r="Y5543" i="1"/>
  <c r="Y1639" i="1"/>
  <c r="Y4632" i="1"/>
  <c r="Y10531" i="1"/>
  <c r="Y1548" i="1"/>
  <c r="Y4123" i="1"/>
  <c r="Y1726" i="1"/>
  <c r="Y5223" i="1"/>
  <c r="Y9074" i="1"/>
  <c r="Y10729" i="1"/>
  <c r="Y5491" i="1"/>
  <c r="Y10037" i="1"/>
  <c r="Y6259" i="1"/>
  <c r="Y1562" i="1"/>
  <c r="Y9326" i="1"/>
  <c r="Y3741" i="1"/>
  <c r="Y5452" i="1"/>
  <c r="Y9086" i="1"/>
  <c r="Y1129" i="1"/>
  <c r="Y4149" i="1"/>
  <c r="Y4003" i="1"/>
  <c r="Y1362" i="1"/>
  <c r="Y4054" i="1"/>
  <c r="Y2794" i="1"/>
  <c r="Y10014" i="1"/>
  <c r="Y2489" i="1"/>
  <c r="Y4641" i="1"/>
  <c r="Y7433" i="1"/>
  <c r="Y9831" i="1"/>
  <c r="Y1550" i="1"/>
  <c r="Y3040" i="1"/>
  <c r="Y10440" i="1"/>
  <c r="Y5130" i="1"/>
  <c r="Y3671" i="1"/>
  <c r="Y7172" i="1"/>
  <c r="Y5351" i="1"/>
  <c r="Y5396" i="1"/>
  <c r="Y4595" i="1"/>
  <c r="Y6414" i="1"/>
  <c r="Y9926" i="1"/>
  <c r="Y6486" i="1"/>
  <c r="Y10831" i="1"/>
  <c r="Y7210" i="1"/>
  <c r="Y7095" i="1"/>
  <c r="Y8746" i="1"/>
  <c r="Y741" i="1"/>
  <c r="Y7542" i="1"/>
  <c r="Y4047" i="1"/>
  <c r="Y9842" i="1"/>
  <c r="Y5193" i="1"/>
  <c r="Y5054" i="1"/>
  <c r="Y4956" i="1"/>
  <c r="Y7488" i="1"/>
  <c r="Y3003" i="1"/>
  <c r="Y8846" i="1"/>
  <c r="Y3375" i="1"/>
  <c r="Y4802" i="1"/>
  <c r="Y3384" i="1"/>
  <c r="Y7620" i="1"/>
  <c r="Y4048" i="1"/>
  <c r="Y7732" i="1"/>
  <c r="Y2135" i="1"/>
  <c r="Y607" i="1"/>
  <c r="Y3825" i="1"/>
  <c r="Y10156" i="1"/>
  <c r="Y5891" i="1"/>
  <c r="Y10189" i="1"/>
  <c r="Y5693" i="1"/>
  <c r="Y10234" i="1"/>
  <c r="Y6751" i="1"/>
  <c r="Y2954" i="1"/>
  <c r="Y2249" i="1"/>
  <c r="Y6158" i="1"/>
  <c r="Y796" i="1"/>
  <c r="Y5765" i="1"/>
  <c r="Y7592" i="1"/>
  <c r="Y3193" i="1"/>
  <c r="Y9225" i="1"/>
  <c r="Y3112" i="1"/>
  <c r="Y5368" i="1"/>
  <c r="Y6972" i="1"/>
  <c r="Y4542" i="1"/>
  <c r="Y8693" i="1"/>
  <c r="Y4056" i="1"/>
  <c r="Y5608" i="1"/>
  <c r="Y1439" i="1"/>
  <c r="Y5773" i="1"/>
  <c r="Y523" i="1"/>
  <c r="Y9719" i="1"/>
  <c r="Y5915" i="1"/>
  <c r="Y4423" i="1"/>
  <c r="Y8224" i="1"/>
  <c r="Y7153" i="1"/>
  <c r="Y5425" i="1"/>
  <c r="Y4146" i="1"/>
  <c r="Y8053" i="1"/>
  <c r="Y3342" i="1"/>
  <c r="Y10816" i="1"/>
  <c r="Y6819" i="1"/>
  <c r="Y1819" i="1"/>
  <c r="Y9102" i="1"/>
  <c r="Y67" i="1"/>
  <c r="Y1305" i="1"/>
  <c r="Y4892" i="1"/>
  <c r="Y1280" i="1"/>
  <c r="Y8439" i="1"/>
  <c r="Y3000" i="1"/>
  <c r="Y52" i="1"/>
  <c r="Y6557" i="1"/>
  <c r="Y3779" i="1"/>
  <c r="Y9295" i="1"/>
  <c r="Y7483" i="1"/>
  <c r="Y10626" i="1"/>
  <c r="Y6286" i="1"/>
  <c r="Y3262" i="1"/>
  <c r="Y10910" i="1"/>
  <c r="Y9070" i="1"/>
  <c r="Y1857" i="1"/>
  <c r="Y4563" i="1"/>
  <c r="Y3152" i="1"/>
  <c r="Y3399" i="1"/>
  <c r="Y3101" i="1"/>
  <c r="Y1981" i="1"/>
  <c r="Y2720" i="1"/>
  <c r="Y5635" i="1"/>
  <c r="Y5613" i="1"/>
  <c r="Y10887" i="1"/>
  <c r="Y7096" i="1"/>
  <c r="Y4670" i="1"/>
  <c r="Y8645" i="1"/>
  <c r="Y9092" i="1"/>
  <c r="Y2830" i="1"/>
  <c r="Y8877" i="1"/>
  <c r="Y7003" i="1"/>
  <c r="Y2370" i="1"/>
  <c r="Y11006" i="1"/>
  <c r="Y5978" i="1"/>
  <c r="Y2053" i="1"/>
  <c r="Y7589" i="1"/>
  <c r="Y10389" i="1"/>
  <c r="Y8570" i="1"/>
  <c r="Y9069" i="1"/>
  <c r="Y9769" i="1"/>
  <c r="Y1206" i="1"/>
  <c r="Y6627" i="1"/>
  <c r="Y571" i="1"/>
  <c r="Y6999" i="1"/>
  <c r="Y9369" i="1"/>
  <c r="Y4221" i="1"/>
  <c r="Y8793" i="1"/>
  <c r="Y3806" i="1"/>
  <c r="Y2115" i="1"/>
  <c r="Y8756" i="1"/>
  <c r="Y8869" i="1"/>
  <c r="Y155" i="1"/>
  <c r="Y10549" i="1"/>
  <c r="Y10526" i="1"/>
  <c r="Y4766" i="1"/>
  <c r="Y2982" i="1"/>
  <c r="Y9171" i="1"/>
  <c r="Y6912" i="1"/>
  <c r="Y10380" i="1"/>
  <c r="Y3389" i="1"/>
  <c r="Y8325" i="1"/>
  <c r="Y8954" i="1"/>
  <c r="Y7701" i="1"/>
  <c r="Y4972" i="1"/>
  <c r="Y8057" i="1"/>
  <c r="Y7954" i="1"/>
  <c r="Y4452" i="1"/>
  <c r="Y1275" i="1"/>
  <c r="Y4874" i="1"/>
  <c r="Y7016" i="1"/>
  <c r="Y3386" i="1"/>
  <c r="Y8465" i="1"/>
  <c r="Y1463" i="1"/>
  <c r="Y9608" i="1"/>
  <c r="Y10616" i="1"/>
  <c r="Y9210" i="1"/>
  <c r="Y10476" i="1"/>
  <c r="Y2558" i="1"/>
  <c r="Y7570" i="1"/>
  <c r="Y7467" i="1"/>
  <c r="Y164" i="1"/>
  <c r="Y1607" i="1"/>
  <c r="Y1445" i="1"/>
  <c r="Y7571" i="1"/>
  <c r="Y10372" i="1"/>
  <c r="Y8136" i="1"/>
  <c r="Y717" i="1"/>
  <c r="Y1194" i="1"/>
  <c r="Y876" i="1"/>
  <c r="Y7719" i="1"/>
  <c r="Y4138" i="1"/>
  <c r="Y9682" i="1"/>
  <c r="Y6805" i="1"/>
  <c r="Y6532" i="1"/>
  <c r="Y7422" i="1"/>
  <c r="Y1216" i="1"/>
  <c r="Y4180" i="1"/>
  <c r="Y224" i="1"/>
  <c r="Y6124" i="1"/>
  <c r="Y7362" i="1"/>
  <c r="Y6233" i="1"/>
  <c r="Y944" i="1"/>
  <c r="Y10858" i="1"/>
  <c r="Y194" i="1"/>
  <c r="Y596" i="1"/>
  <c r="Y5903" i="1"/>
  <c r="Y10454" i="1"/>
  <c r="Y3448" i="1"/>
  <c r="Y9332" i="1"/>
  <c r="Y3529" i="1"/>
  <c r="Y9172" i="1"/>
  <c r="Y1309" i="1"/>
  <c r="Y9337" i="1"/>
  <c r="Y8153" i="1"/>
  <c r="Y4986" i="1"/>
  <c r="Y10707" i="1"/>
  <c r="Y7112" i="1"/>
  <c r="Y893" i="1"/>
  <c r="Y6591" i="1"/>
  <c r="Y4695" i="1"/>
  <c r="Y5759" i="1"/>
  <c r="Y122" i="1"/>
  <c r="Y1938" i="1"/>
  <c r="Y2098" i="1"/>
  <c r="Y7682" i="1"/>
  <c r="Y2988" i="1"/>
  <c r="Y6039" i="1"/>
  <c r="Y2421" i="1"/>
  <c r="Y6437" i="1"/>
  <c r="Y6438" i="1"/>
  <c r="Y7977" i="1"/>
  <c r="Y7685" i="1"/>
  <c r="Y8738" i="1"/>
  <c r="Y8883" i="1"/>
  <c r="Y9182" i="1"/>
  <c r="Y9061" i="1"/>
  <c r="Y4373" i="1"/>
  <c r="Y5785" i="1"/>
  <c r="Y2903" i="1"/>
  <c r="Y4326" i="1"/>
  <c r="Y8082" i="1"/>
  <c r="Y10034" i="1"/>
  <c r="Y4305" i="1"/>
  <c r="Y6701" i="1"/>
  <c r="Y2196" i="1"/>
  <c r="Y2778" i="1"/>
  <c r="Y3042" i="1"/>
  <c r="Y2599" i="1"/>
  <c r="Y10158" i="1"/>
  <c r="Y7449" i="1"/>
  <c r="Y8329" i="1"/>
  <c r="Y7755" i="1"/>
  <c r="Y4081" i="1"/>
  <c r="Y5158" i="1"/>
  <c r="Y4590" i="1"/>
  <c r="Y6394" i="1"/>
  <c r="Y4249" i="1"/>
  <c r="Y2481" i="1"/>
  <c r="Y7383" i="1"/>
  <c r="Y2710" i="1"/>
  <c r="Y6612" i="1"/>
  <c r="Y10443" i="1"/>
  <c r="Y7498" i="1"/>
  <c r="Y10779" i="1"/>
  <c r="Y1849" i="1"/>
  <c r="Y9565" i="1"/>
  <c r="Y8385" i="1"/>
  <c r="Y54" i="1"/>
  <c r="Y2572" i="1"/>
  <c r="Y6739" i="1"/>
  <c r="Y10637" i="1"/>
  <c r="Y10644" i="1"/>
  <c r="Y6786" i="1"/>
  <c r="Y1213" i="1"/>
  <c r="Y8137" i="1"/>
  <c r="Y4317" i="1"/>
  <c r="Y799" i="1"/>
  <c r="Y8680" i="1"/>
  <c r="Y4114" i="1"/>
  <c r="Y2980" i="1"/>
  <c r="Y7137" i="1"/>
  <c r="Y3393" i="1"/>
  <c r="Y1163" i="1"/>
  <c r="Y6346" i="1"/>
  <c r="Y1412" i="1"/>
  <c r="Y5547" i="1"/>
  <c r="Y9523" i="1"/>
  <c r="Y4898" i="1"/>
  <c r="Y6422" i="1"/>
  <c r="Y4116" i="1"/>
  <c r="Y9234" i="1"/>
  <c r="Y879" i="1"/>
  <c r="Y7187" i="1"/>
  <c r="Y6830" i="1"/>
  <c r="Y1730" i="1"/>
  <c r="Y5625" i="1"/>
  <c r="Y47" i="1"/>
  <c r="Y1810" i="1"/>
  <c r="Y8603" i="1"/>
  <c r="Y7135" i="1"/>
  <c r="Y8874" i="1"/>
  <c r="Y4645" i="1"/>
  <c r="Y8386" i="1"/>
  <c r="Y7263" i="1"/>
  <c r="Y4601" i="1"/>
  <c r="Y4161" i="1"/>
  <c r="Y10954" i="1"/>
  <c r="Y2390" i="1"/>
  <c r="Y4163" i="1"/>
  <c r="Y10006" i="1"/>
  <c r="Y6361" i="1"/>
  <c r="Y1139" i="1"/>
  <c r="Y1871" i="1"/>
  <c r="Y9350" i="1"/>
  <c r="Y4886" i="1"/>
  <c r="Y3765" i="1"/>
  <c r="Y6584" i="1"/>
  <c r="Y5204" i="1"/>
  <c r="Y7425" i="1"/>
  <c r="Y10688" i="1"/>
  <c r="Y4289" i="1"/>
  <c r="Y6505" i="1"/>
  <c r="Y7129" i="1"/>
  <c r="Y6130" i="1"/>
  <c r="Y5518" i="1"/>
  <c r="Y1902" i="1"/>
  <c r="Y3553" i="1"/>
  <c r="Y787" i="1"/>
  <c r="Y4279" i="1"/>
  <c r="Y6514" i="1"/>
  <c r="Y5617" i="1"/>
  <c r="Y2620" i="1"/>
  <c r="Y3364" i="1"/>
  <c r="Y6433" i="1"/>
  <c r="Y928" i="1"/>
  <c r="Y1501" i="1"/>
  <c r="Y10414" i="1"/>
  <c r="Y1237" i="1"/>
  <c r="Y9654" i="1"/>
  <c r="Y2610" i="1"/>
  <c r="Y1892" i="1"/>
  <c r="Y1149" i="1"/>
  <c r="Y6872" i="1"/>
  <c r="Y3362" i="1"/>
  <c r="Y7670" i="1"/>
  <c r="Y6443" i="1"/>
  <c r="Y6618" i="1"/>
  <c r="Y10517" i="1"/>
  <c r="Y6140" i="1"/>
  <c r="Y10109" i="1"/>
  <c r="Y10131" i="1"/>
  <c r="Y6781" i="1"/>
  <c r="Y7307" i="1"/>
  <c r="Y4604" i="1"/>
  <c r="Y10249" i="1"/>
  <c r="Y1942" i="1"/>
  <c r="Y6768" i="1"/>
  <c r="Y1004" i="1"/>
  <c r="Y2570" i="1"/>
  <c r="Y833" i="1"/>
  <c r="Y3658" i="1"/>
  <c r="Y10350" i="1"/>
  <c r="Y7578" i="1"/>
  <c r="Y4870" i="1"/>
  <c r="Y9681" i="1"/>
  <c r="Y5290" i="1"/>
  <c r="Y8803" i="1"/>
  <c r="Y5901" i="1"/>
  <c r="Y10732" i="1"/>
  <c r="Y4252" i="1"/>
  <c r="Y4068" i="1"/>
  <c r="Y118" i="1"/>
  <c r="Y6066" i="1"/>
  <c r="Y66" i="1"/>
  <c r="Y10536" i="1"/>
  <c r="Y213" i="1"/>
  <c r="Y6250" i="1"/>
  <c r="Y8796" i="1"/>
  <c r="Y3925" i="1"/>
  <c r="Y700" i="1"/>
  <c r="Y10463" i="1"/>
  <c r="Y9154" i="1"/>
  <c r="Y562" i="1"/>
  <c r="Y3921" i="1"/>
  <c r="Y1153" i="1"/>
  <c r="Y4360" i="1"/>
  <c r="Y8919" i="1"/>
  <c r="Y10834" i="1"/>
  <c r="Y3478" i="1"/>
  <c r="Y9028" i="1"/>
  <c r="Y294" i="1"/>
  <c r="Y6897" i="1"/>
  <c r="Y4755" i="1"/>
  <c r="Y1910" i="1"/>
  <c r="Y2692" i="1"/>
  <c r="Y4979" i="1"/>
  <c r="Y8523" i="1"/>
  <c r="Y7069" i="1"/>
  <c r="Y2185" i="1"/>
  <c r="Y9119" i="1"/>
  <c r="Y7770" i="1"/>
  <c r="Y8096" i="1"/>
  <c r="Y3197" i="1"/>
  <c r="Y6643" i="1"/>
  <c r="Y1187" i="1"/>
  <c r="Y4027" i="1"/>
  <c r="Y2642" i="1"/>
  <c r="Y2854" i="1"/>
  <c r="Y9768" i="1"/>
  <c r="Y7010" i="1"/>
  <c r="Y2364" i="1"/>
  <c r="Y2806" i="1"/>
  <c r="Y6035" i="1"/>
  <c r="Y1751" i="1"/>
  <c r="Y1321" i="1"/>
  <c r="Y5730" i="1"/>
  <c r="Y5630" i="1"/>
  <c r="Y2101" i="1"/>
  <c r="Y5786" i="1"/>
  <c r="Y2597" i="1"/>
  <c r="Y11104" i="1"/>
  <c r="Y435" i="1"/>
  <c r="Y9832" i="1"/>
  <c r="Y7536" i="1"/>
  <c r="Y4418" i="1"/>
  <c r="Y6791" i="1"/>
  <c r="Y1646" i="1"/>
  <c r="Y1632" i="1"/>
  <c r="Y8692" i="1"/>
  <c r="Y9903" i="1"/>
  <c r="Y4137" i="1"/>
  <c r="Y545" i="1"/>
  <c r="Y5612" i="1"/>
  <c r="Y9353" i="1"/>
  <c r="Y9666" i="1"/>
  <c r="Y3716" i="1"/>
  <c r="Y7559" i="1"/>
  <c r="Y9311" i="1"/>
  <c r="Y9146" i="1"/>
  <c r="Y6949" i="1"/>
  <c r="Y3812" i="1"/>
  <c r="Y3158" i="1"/>
  <c r="Y1553" i="1"/>
  <c r="Y3272" i="1"/>
  <c r="Y6748" i="1"/>
  <c r="Y5548" i="1"/>
  <c r="Y1716" i="1"/>
  <c r="Y4191" i="1"/>
  <c r="Y10983" i="1"/>
  <c r="Y9081" i="1"/>
  <c r="Y10172" i="1"/>
  <c r="Y4202" i="1"/>
  <c r="Y4998" i="1"/>
  <c r="Y5292" i="1"/>
  <c r="Y8938" i="1"/>
  <c r="Y6370" i="1"/>
  <c r="Y10743" i="1"/>
  <c r="Y2426" i="1"/>
  <c r="Y7522" i="1"/>
  <c r="Y7179" i="1"/>
  <c r="Y9647" i="1"/>
  <c r="Y746" i="1"/>
  <c r="Y8291" i="1"/>
  <c r="Y914" i="1"/>
  <c r="Y7329" i="1"/>
  <c r="Y2162" i="1"/>
  <c r="Y1197" i="1"/>
  <c r="Y8108" i="1"/>
  <c r="Y6122" i="1"/>
  <c r="Y9323" i="1"/>
  <c r="Y9509" i="1"/>
  <c r="Y6928" i="1"/>
  <c r="Y10295" i="1"/>
  <c r="Y3626" i="1"/>
  <c r="Y2288" i="1"/>
  <c r="Y4443" i="1"/>
  <c r="Y1046" i="1"/>
  <c r="Y6116" i="1"/>
  <c r="Y2021" i="1"/>
  <c r="Y5389" i="1"/>
  <c r="Y7843" i="1"/>
  <c r="Y3914" i="1"/>
  <c r="Y3133" i="1"/>
  <c r="Y19" i="1"/>
  <c r="Y6800" i="1"/>
  <c r="Y2847" i="1"/>
  <c r="Y4194" i="1"/>
  <c r="Y1984" i="1"/>
  <c r="Y6666" i="1"/>
  <c r="Y4411" i="1"/>
  <c r="Y5239" i="1"/>
  <c r="Y5997" i="1"/>
  <c r="Y3589" i="1"/>
  <c r="Y65" i="1"/>
  <c r="Y9554" i="1"/>
  <c r="Y1288" i="1"/>
  <c r="Y3630" i="1"/>
  <c r="Y3621" i="1"/>
  <c r="Y3114" i="1"/>
  <c r="Y3175" i="1"/>
  <c r="Y3727" i="1"/>
  <c r="Y3550" i="1"/>
  <c r="Y3516" i="1"/>
  <c r="Y3711" i="1"/>
  <c r="Y7368" i="1"/>
  <c r="Y4152" i="1"/>
  <c r="Y2566" i="1"/>
  <c r="Y5532" i="1"/>
  <c r="Y4945" i="1"/>
  <c r="Y6718" i="1"/>
  <c r="Y3947" i="1"/>
  <c r="Y1927" i="1"/>
  <c r="Y3381" i="1"/>
  <c r="Y2909" i="1"/>
  <c r="Y522" i="1"/>
  <c r="Y4710" i="1"/>
  <c r="Y10652" i="1"/>
  <c r="Y6818" i="1"/>
  <c r="Y5692" i="1"/>
  <c r="Y9199" i="1"/>
  <c r="Y8942" i="1"/>
  <c r="Y7445" i="1"/>
  <c r="Y794" i="1"/>
  <c r="Y5980" i="1"/>
  <c r="Y2479" i="1"/>
  <c r="Y3360" i="1"/>
  <c r="Y6142" i="1"/>
  <c r="Y1789" i="1"/>
  <c r="Y1512" i="1"/>
  <c r="Y8371" i="1"/>
  <c r="Y2730" i="1"/>
  <c r="Y4334" i="1"/>
  <c r="Y6120" i="1"/>
  <c r="Y2802" i="1"/>
  <c r="Y4182" i="1"/>
  <c r="Y1785" i="1"/>
  <c r="Y7673" i="1"/>
  <c r="Y7702" i="1"/>
  <c r="Y11087" i="1"/>
  <c r="Y9461" i="1"/>
  <c r="Y9034" i="1"/>
  <c r="Y8198" i="1"/>
  <c r="Y4356" i="1"/>
  <c r="Y3902" i="1"/>
  <c r="Y6292" i="1"/>
  <c r="Y26" i="1"/>
  <c r="Y10595" i="1"/>
  <c r="Y6876" i="1"/>
  <c r="Y956" i="1"/>
  <c r="Y865" i="1"/>
  <c r="Y7819" i="1"/>
  <c r="Y10386" i="1"/>
  <c r="Y8755" i="1"/>
  <c r="Y338" i="1"/>
  <c r="Y6171" i="1"/>
  <c r="Y10475" i="1"/>
  <c r="Y4694" i="1"/>
  <c r="Y8521" i="1"/>
  <c r="Y4939" i="1"/>
  <c r="Y4664" i="1"/>
  <c r="Y436" i="1"/>
  <c r="Y6435" i="1"/>
  <c r="Y7964" i="1"/>
  <c r="Y1420" i="1"/>
  <c r="Y9544" i="1"/>
  <c r="Y8171" i="1"/>
  <c r="Y11095" i="1"/>
  <c r="Y6135" i="1"/>
  <c r="Y111" i="1"/>
  <c r="Y6593" i="1"/>
  <c r="Y10610" i="1"/>
  <c r="Y10308" i="1"/>
  <c r="Y5156" i="1"/>
  <c r="Y7238" i="1"/>
  <c r="Y5927" i="1"/>
  <c r="Y10400" i="1"/>
  <c r="Y9762" i="1"/>
  <c r="Y656" i="1"/>
  <c r="Y1952" i="1"/>
  <c r="Y5798" i="1"/>
  <c r="Y5003" i="1"/>
  <c r="Y1220" i="1"/>
  <c r="Y10438" i="1"/>
  <c r="Y6947" i="1"/>
  <c r="Y1092" i="1"/>
  <c r="Y8499" i="1"/>
  <c r="Y840" i="1"/>
  <c r="Y7877" i="1"/>
  <c r="Y10001" i="1"/>
  <c r="Y3832" i="1"/>
  <c r="Y7603" i="1"/>
  <c r="Y3408" i="1"/>
  <c r="Y420" i="1"/>
  <c r="Y7998" i="1"/>
  <c r="Y3286" i="1"/>
  <c r="Y834" i="1"/>
  <c r="Y2683" i="1"/>
  <c r="Y1532" i="1"/>
  <c r="Y1775" i="1"/>
  <c r="Y9680" i="1"/>
  <c r="Y2407" i="1"/>
  <c r="Y2449" i="1"/>
  <c r="Y5098" i="1"/>
  <c r="Y1186" i="1"/>
  <c r="Y4799" i="1"/>
  <c r="Y3416" i="1"/>
  <c r="Y830" i="1"/>
  <c r="Y6516" i="1"/>
  <c r="Y806" i="1"/>
  <c r="Y2316" i="1"/>
  <c r="Y9814" i="1"/>
  <c r="Y6762" i="1"/>
  <c r="Y5654" i="1"/>
  <c r="Y9272" i="1"/>
  <c r="Y8367" i="1"/>
  <c r="Y10055" i="1"/>
  <c r="Y2689" i="1"/>
  <c r="Y10278" i="1"/>
  <c r="Y2392" i="1"/>
  <c r="Y8867" i="1"/>
  <c r="Y2638" i="1"/>
  <c r="Y8830" i="1"/>
  <c r="Y9781" i="1"/>
  <c r="Y6225" i="1"/>
  <c r="Y6303" i="1"/>
  <c r="Y7171" i="1"/>
  <c r="Y29" i="1"/>
  <c r="Y1256" i="1"/>
  <c r="Y5716" i="1"/>
  <c r="Y5297" i="1"/>
  <c r="Y3273" i="1"/>
  <c r="Y1346" i="1"/>
  <c r="Y3608" i="1"/>
  <c r="Y9057" i="1"/>
  <c r="Y4492" i="1"/>
  <c r="Y5005" i="1"/>
  <c r="Y7992" i="1"/>
  <c r="Y9422" i="1"/>
  <c r="Y9961" i="1"/>
  <c r="Y2828" i="1"/>
  <c r="Y10554" i="1"/>
  <c r="Y2545" i="1"/>
  <c r="Y11097" i="1"/>
  <c r="Y7226" i="1"/>
  <c r="Y472" i="1"/>
  <c r="Y6118" i="1"/>
  <c r="Y3548" i="1"/>
  <c r="Y7448" i="1"/>
  <c r="Y8866" i="1"/>
  <c r="Y379" i="1"/>
  <c r="Y7871" i="1"/>
  <c r="Y6355" i="1"/>
  <c r="Y4745" i="1"/>
  <c r="Y10031" i="1"/>
  <c r="Y5407" i="1"/>
  <c r="Y8244" i="1"/>
  <c r="Y3468" i="1"/>
  <c r="Y1914" i="1"/>
  <c r="Y5583" i="1"/>
  <c r="Y1542" i="1"/>
  <c r="Y1906" i="1"/>
  <c r="Y5748" i="1"/>
  <c r="Y10835" i="1"/>
  <c r="Y9418" i="1"/>
  <c r="Y6260" i="1"/>
  <c r="Y857" i="1"/>
  <c r="Y1040" i="1"/>
  <c r="Y758" i="1"/>
  <c r="Y9579" i="1"/>
  <c r="Y10574" i="1"/>
  <c r="Y5150" i="1"/>
  <c r="Y9160" i="1"/>
  <c r="Y2655" i="1"/>
  <c r="Y6080" i="1"/>
  <c r="Y7497" i="1"/>
  <c r="Y3796" i="1"/>
  <c r="Y7889" i="1"/>
  <c r="Y6862" i="1"/>
  <c r="Y4032" i="1"/>
  <c r="Y7675" i="1"/>
  <c r="Y6215" i="1"/>
  <c r="Y10871" i="1"/>
  <c r="Y3911" i="1"/>
  <c r="Y1174" i="1"/>
  <c r="Y9508" i="1"/>
  <c r="Y10724" i="1"/>
  <c r="Y8022" i="1"/>
  <c r="Y9771" i="1"/>
  <c r="Y5973" i="1"/>
  <c r="Y5593" i="1"/>
  <c r="Y7044" i="1"/>
  <c r="Y1418" i="1"/>
  <c r="Y5470" i="1"/>
  <c r="Y1959" i="1"/>
  <c r="Y3756" i="1"/>
  <c r="Y3231" i="1"/>
  <c r="Y6432" i="1"/>
  <c r="Y4351" i="1"/>
  <c r="Y6990" i="1"/>
  <c r="Y9304" i="1"/>
  <c r="Y3184" i="1"/>
  <c r="Y9073" i="1"/>
  <c r="Y3043" i="1"/>
  <c r="Y83" i="1"/>
  <c r="Y3203" i="1"/>
  <c r="Y7894" i="1"/>
  <c r="Y9444" i="1"/>
  <c r="Y7198" i="1"/>
  <c r="Y7469" i="1"/>
  <c r="Y4881" i="1"/>
  <c r="Y5174" i="1"/>
  <c r="Y39" i="1"/>
  <c r="Y3919" i="1"/>
  <c r="Y1075" i="1"/>
  <c r="Y1047" i="1"/>
  <c r="Y2309" i="1"/>
  <c r="Y3823" i="1"/>
  <c r="Y6669" i="1"/>
  <c r="Y9787" i="1"/>
  <c r="Y5125" i="1"/>
  <c r="Y1534" i="1"/>
  <c r="Y3785" i="1"/>
  <c r="Y1279" i="1"/>
  <c r="Y4207" i="1"/>
  <c r="Y6071" i="1"/>
  <c r="Y9454" i="1"/>
  <c r="Y7584" i="1"/>
  <c r="Y10895" i="1"/>
  <c r="Y10043" i="1"/>
  <c r="Y7618" i="1"/>
  <c r="Y8201" i="1"/>
  <c r="Y8816" i="1"/>
  <c r="Y3236" i="1"/>
  <c r="Y3244" i="1"/>
  <c r="Y432" i="1"/>
  <c r="Y775" i="1"/>
  <c r="Y10749" i="1"/>
  <c r="Y10062" i="1"/>
  <c r="Y5545" i="1"/>
  <c r="Y589" i="1"/>
  <c r="Y9515" i="1"/>
  <c r="Y7845" i="1"/>
  <c r="Y448" i="1"/>
  <c r="Y1854" i="1"/>
  <c r="Y885" i="1"/>
  <c r="Y1102" i="1"/>
  <c r="Y7594" i="1"/>
  <c r="Y3390" i="1"/>
  <c r="Y10479" i="1"/>
  <c r="Y9512" i="1"/>
  <c r="Y1972" i="1"/>
  <c r="Y9380" i="1"/>
  <c r="Y1176" i="1"/>
  <c r="Y10755" i="1"/>
  <c r="Y5076" i="1"/>
  <c r="Y8987" i="1"/>
  <c r="Y285" i="1"/>
  <c r="Y7494" i="1"/>
  <c r="Y7130" i="1"/>
  <c r="Y6093" i="1"/>
  <c r="Y7562" i="1"/>
  <c r="Y10874" i="1"/>
  <c r="Y695" i="1"/>
  <c r="Y5299" i="1"/>
  <c r="Y3411" i="1"/>
  <c r="Y1327" i="1"/>
  <c r="Y5740" i="1"/>
  <c r="Y1205" i="1"/>
  <c r="Y1743" i="1"/>
  <c r="Y5982" i="1"/>
  <c r="Y8071" i="1"/>
  <c r="Y2649" i="1"/>
  <c r="Y960" i="1"/>
  <c r="Y4761" i="1"/>
  <c r="Y10563" i="1"/>
  <c r="Y9286" i="1"/>
  <c r="Y9820" i="1"/>
  <c r="Y2726" i="1"/>
  <c r="Y7683" i="1"/>
  <c r="Y753" i="1"/>
  <c r="Y5164" i="1"/>
  <c r="Y11059" i="1"/>
  <c r="Y3269" i="1"/>
  <c r="Y7557" i="1"/>
  <c r="Y10335" i="1"/>
  <c r="Y4737" i="1"/>
  <c r="Y3065" i="1"/>
  <c r="Y2130" i="1"/>
  <c r="Y8310" i="1"/>
  <c r="Y8924" i="1"/>
  <c r="Y5633" i="1"/>
  <c r="Y8297" i="1"/>
  <c r="Y7797" i="1"/>
  <c r="Y2714" i="1"/>
  <c r="Y2163" i="1"/>
  <c r="Y10138" i="1"/>
  <c r="Y10099" i="1"/>
  <c r="Y8853" i="1"/>
  <c r="Y563" i="1"/>
  <c r="Y3171" i="1"/>
  <c r="Y319" i="1"/>
  <c r="Y372" i="1"/>
  <c r="Y10472" i="1"/>
  <c r="Y5161" i="1"/>
  <c r="Y1276" i="1"/>
  <c r="Y3643" i="1"/>
  <c r="Y6945" i="1"/>
  <c r="Y5672" i="1"/>
  <c r="Y5847" i="1"/>
  <c r="Y3358" i="1"/>
  <c r="Y8996" i="1"/>
  <c r="Y2064" i="1"/>
  <c r="Y7229" i="1"/>
  <c r="Y1325" i="1"/>
  <c r="Y2661" i="1"/>
  <c r="Y2044" i="1"/>
  <c r="Y5209" i="1"/>
  <c r="Y3591" i="1"/>
  <c r="Y10703" i="1"/>
  <c r="Y1776" i="1"/>
  <c r="Y10139" i="1"/>
  <c r="Y9328" i="1"/>
  <c r="Y9760" i="1"/>
  <c r="Y9261" i="1"/>
  <c r="Y2319" i="1"/>
  <c r="Y8102" i="1"/>
  <c r="Y8941" i="1"/>
  <c r="Y9395" i="1"/>
  <c r="Y6219" i="1"/>
  <c r="Y1583" i="1"/>
  <c r="Y344" i="1"/>
  <c r="Y919" i="1"/>
  <c r="Y10059" i="1"/>
  <c r="Y6567" i="1"/>
  <c r="Y691" i="1"/>
  <c r="Y9293" i="1"/>
  <c r="Y276" i="1"/>
  <c r="Y4041" i="1"/>
  <c r="Y6383" i="1"/>
  <c r="Y6504" i="1"/>
  <c r="Y10672" i="1"/>
  <c r="Y3328" i="1"/>
  <c r="Y1662" i="1"/>
  <c r="Y8623" i="1"/>
  <c r="Y1379" i="1"/>
  <c r="Y10114" i="1"/>
  <c r="Y670" i="1"/>
  <c r="Y704" i="1"/>
  <c r="Y6741" i="1"/>
  <c r="Y10606" i="1"/>
  <c r="Y450" i="1"/>
  <c r="Y10093" i="1"/>
  <c r="Y1690" i="1"/>
  <c r="Y6833" i="1"/>
  <c r="Y2116" i="1"/>
  <c r="Y697" i="1"/>
  <c r="Y6265" i="1"/>
  <c r="Y5569" i="1"/>
  <c r="Y4808" i="1"/>
  <c r="Y9758" i="1"/>
  <c r="Y8225" i="1"/>
  <c r="Y10675" i="1"/>
  <c r="Y2896" i="1"/>
  <c r="Y531" i="1"/>
  <c r="Y9691" i="1"/>
  <c r="Y124" i="1"/>
  <c r="Y8430" i="1"/>
  <c r="Y10857" i="1"/>
  <c r="Y8700" i="1"/>
  <c r="Y3816" i="1"/>
  <c r="Y10633" i="1"/>
  <c r="Y6899" i="1"/>
  <c r="Y8087" i="1"/>
  <c r="Y5651" i="1"/>
  <c r="Y2499" i="1"/>
  <c r="Y3058" i="1"/>
  <c r="Y9590" i="1"/>
  <c r="Y9908" i="1"/>
  <c r="Y3129" i="1"/>
  <c r="Y2075" i="1"/>
  <c r="Y10008" i="1"/>
  <c r="Y1334" i="1"/>
  <c r="Y466" i="1"/>
  <c r="Y2608" i="1"/>
  <c r="Y10421" i="1"/>
  <c r="Y3009" i="1"/>
  <c r="Y10130" i="1"/>
  <c r="Y9893" i="1"/>
  <c r="Y5626" i="1"/>
  <c r="Y3459" i="1"/>
  <c r="Y3450" i="1"/>
  <c r="Y5957" i="1"/>
  <c r="Y2129" i="1"/>
  <c r="Y8425" i="1"/>
  <c r="Y9742" i="1"/>
  <c r="Y4065" i="1"/>
  <c r="Y11011" i="1"/>
  <c r="Y9736" i="1"/>
  <c r="Y9600" i="1"/>
  <c r="Y2476" i="1"/>
  <c r="Y10413" i="1"/>
  <c r="Y3998" i="1"/>
  <c r="Y6555" i="1"/>
  <c r="Y1874" i="1"/>
  <c r="Y3" i="1"/>
  <c r="Y442" i="1"/>
  <c r="Y4818" i="1"/>
  <c r="Y9414" i="1"/>
  <c r="Y7456" i="1"/>
  <c r="Y4013" i="1"/>
  <c r="Y8068" i="1"/>
  <c r="Y5448" i="1"/>
  <c r="Y6220" i="1"/>
  <c r="Y381" i="1"/>
  <c r="Y1378" i="1"/>
  <c r="Y1879" i="1"/>
  <c r="Y10247" i="1"/>
  <c r="Y9220" i="1"/>
  <c r="Y2436" i="1"/>
  <c r="Y10923" i="1"/>
  <c r="Y8670" i="1"/>
  <c r="Y3900" i="1"/>
  <c r="Y3717" i="1"/>
  <c r="Y48" i="1"/>
  <c r="Y6841" i="1"/>
  <c r="Y10516" i="1"/>
  <c r="Y11023" i="1"/>
  <c r="Y5439" i="1"/>
  <c r="Y9018" i="1"/>
  <c r="Y7609" i="1"/>
  <c r="Y3117" i="1"/>
  <c r="Y1885" i="1"/>
  <c r="Y2719" i="1"/>
  <c r="Y1828" i="1"/>
  <c r="Y2195" i="1"/>
  <c r="Y1787" i="1"/>
  <c r="Y3268" i="1"/>
  <c r="Y3615" i="1"/>
  <c r="Y6927" i="1"/>
  <c r="Y8074" i="1"/>
  <c r="Y2024" i="1"/>
  <c r="Y6503" i="1"/>
  <c r="Y4715" i="1"/>
  <c r="Y366" i="1"/>
  <c r="Y1565" i="1"/>
  <c r="Y4657" i="1"/>
  <c r="Y10080" i="1"/>
  <c r="Y7961" i="1"/>
  <c r="Y5659" i="1"/>
  <c r="Y4049" i="1"/>
  <c r="Y3613" i="1"/>
  <c r="Y87" i="1"/>
  <c r="Y6369" i="1"/>
  <c r="Y1707" i="1"/>
  <c r="Y261" i="1"/>
  <c r="Y8314" i="1"/>
  <c r="Y7851" i="1"/>
  <c r="Y3019" i="1"/>
  <c r="Y8116" i="1"/>
  <c r="Y10901" i="1"/>
  <c r="Y24" i="1"/>
  <c r="Y10665" i="1"/>
  <c r="Y10553" i="1"/>
  <c r="Y3395" i="1"/>
  <c r="Y3803" i="1"/>
  <c r="Y672" i="1"/>
  <c r="Y6450" i="1"/>
  <c r="Y5047" i="1"/>
  <c r="Y5507" i="1"/>
  <c r="Y3849" i="1"/>
  <c r="Y864" i="1"/>
  <c r="Y3198" i="1"/>
  <c r="Y2611" i="1"/>
  <c r="Y9514" i="1"/>
  <c r="Y3379" i="1"/>
  <c r="Y4821" i="1"/>
  <c r="Y9378" i="1"/>
  <c r="Y488" i="1"/>
  <c r="Y6133" i="1"/>
  <c r="Y7901" i="1"/>
  <c r="Y641" i="1"/>
  <c r="Y6821" i="1"/>
  <c r="Y195" i="1"/>
  <c r="Y6434" i="1"/>
  <c r="Y5427" i="1"/>
  <c r="Y5264" i="1"/>
  <c r="Y6147" i="1"/>
  <c r="Y3210" i="1"/>
  <c r="Y6935" i="1"/>
  <c r="Y2311" i="1"/>
  <c r="Y1184" i="1"/>
  <c r="Y8381" i="1"/>
  <c r="Y1014" i="1"/>
  <c r="Y3465" i="1"/>
  <c r="Y8080" i="1"/>
  <c r="Y10774" i="1"/>
  <c r="Y748" i="1"/>
  <c r="Y10584" i="1"/>
  <c r="Y8139" i="1"/>
  <c r="Y2186" i="1"/>
  <c r="Y2336" i="1"/>
  <c r="Y7233" i="1"/>
  <c r="Y8559" i="1"/>
  <c r="Y3514" i="1"/>
  <c r="Y4723" i="1"/>
  <c r="Y5709" i="1"/>
  <c r="Y2573" i="1"/>
  <c r="Y6323" i="1"/>
  <c r="Y2532" i="1"/>
  <c r="Y3978" i="1"/>
  <c r="Y922" i="1"/>
  <c r="Y9658" i="1"/>
  <c r="Y1844" i="1"/>
  <c r="Y6837" i="1"/>
  <c r="Y5111" i="1"/>
  <c r="Y2957" i="1"/>
  <c r="Y10100" i="1"/>
  <c r="Y1755" i="1"/>
  <c r="Y8696" i="1"/>
  <c r="Y4060" i="1"/>
  <c r="Y7526" i="1"/>
  <c r="Y9279" i="1"/>
  <c r="Y4462" i="1"/>
  <c r="Y1629" i="1"/>
  <c r="Y910" i="1"/>
  <c r="Y4045" i="1"/>
  <c r="Y5537" i="1"/>
  <c r="Y10532" i="1"/>
  <c r="Y2711" i="1"/>
  <c r="Y9499" i="1"/>
  <c r="Y9607" i="1"/>
  <c r="Y10170" i="1"/>
  <c r="Y10121" i="1"/>
  <c r="Y182" i="1"/>
  <c r="Y9689" i="1"/>
  <c r="Y5445" i="1"/>
  <c r="Y114" i="1"/>
  <c r="Y10754" i="1"/>
  <c r="Y7968" i="1"/>
  <c r="Y7926" i="1"/>
  <c r="Y4343" i="1"/>
  <c r="Y9005" i="1"/>
  <c r="Y9341" i="1"/>
  <c r="Y6869" i="1"/>
  <c r="Y2333" i="1"/>
  <c r="Y9749" i="1"/>
  <c r="Y458" i="1"/>
  <c r="Y4314" i="1"/>
  <c r="Y8760" i="1"/>
  <c r="Y5109" i="1"/>
  <c r="Y7503" i="1"/>
  <c r="Y428" i="1"/>
  <c r="Y9928" i="1"/>
  <c r="Y3008" i="1"/>
  <c r="Y38" i="1"/>
  <c r="Y10687" i="1"/>
  <c r="Y10433" i="1"/>
  <c r="Y1109" i="1"/>
  <c r="Y6041" i="1"/>
  <c r="Y3946" i="1"/>
  <c r="Y3246" i="1"/>
  <c r="Y3649" i="1"/>
  <c r="Y6978" i="1"/>
  <c r="Y9915" i="1"/>
  <c r="Y6197" i="1"/>
  <c r="Y101" i="1"/>
  <c r="Y392" i="1"/>
  <c r="Y8246" i="1"/>
  <c r="Y3284" i="1"/>
  <c r="Y6216" i="1"/>
  <c r="Y4108" i="1"/>
  <c r="Y5677" i="1"/>
  <c r="Y9490" i="1"/>
  <c r="Y4461" i="1"/>
  <c r="Y9823" i="1"/>
  <c r="Y9162" i="1"/>
  <c r="Y1599" i="1"/>
  <c r="Y8724" i="1"/>
  <c r="Y8840" i="1"/>
  <c r="Y10867" i="1"/>
  <c r="Y7667" i="1"/>
  <c r="Y8360" i="1"/>
  <c r="Y6185" i="1"/>
  <c r="Y684" i="1"/>
  <c r="Y4985" i="1"/>
  <c r="Y6101" i="1"/>
  <c r="Y871" i="1"/>
  <c r="Y8765" i="1"/>
  <c r="Y6929" i="1"/>
  <c r="Y5259" i="1"/>
  <c r="Y9292" i="1"/>
  <c r="Y6993" i="1"/>
  <c r="Y1341" i="1"/>
  <c r="Y9309" i="1"/>
  <c r="Y10617" i="1"/>
  <c r="Y10464" i="1"/>
  <c r="Y9597" i="1"/>
  <c r="Y10555" i="1"/>
  <c r="Y4592" i="1"/>
  <c r="Y4488" i="1"/>
  <c r="Y2043" i="1"/>
  <c r="Y31" i="1"/>
  <c r="Y6478" i="1"/>
  <c r="Y4245" i="1"/>
  <c r="Y4006" i="1"/>
  <c r="Y10312" i="1"/>
  <c r="Y7848" i="1"/>
  <c r="Y56" i="1"/>
  <c r="Y8055" i="1"/>
  <c r="Y5092" i="1"/>
  <c r="Y6368" i="1"/>
  <c r="Y7125" i="1"/>
  <c r="Y2643" i="1"/>
  <c r="Y5369" i="1"/>
  <c r="Y6447" i="1"/>
  <c r="Y8235" i="1"/>
  <c r="Y5044" i="1"/>
  <c r="Y3552" i="1"/>
  <c r="Y9227" i="1"/>
  <c r="Y10796" i="1"/>
  <c r="Y2966" i="1"/>
  <c r="Y8644" i="1"/>
  <c r="Y7970" i="1"/>
  <c r="Y1038" i="1"/>
  <c r="Y2695" i="1"/>
  <c r="Y5107" i="1"/>
  <c r="Y1056" i="1"/>
  <c r="Y3651" i="1"/>
  <c r="Y8798" i="1"/>
  <c r="Y10176" i="1"/>
  <c r="Y2016" i="1"/>
  <c r="Y2287" i="1"/>
  <c r="Y7662" i="1"/>
  <c r="Y5647" i="1"/>
  <c r="Y5846" i="1"/>
  <c r="Y7678" i="1"/>
  <c r="Y4615" i="1"/>
  <c r="Y992" i="1"/>
  <c r="Y10499" i="1"/>
  <c r="Y4020" i="1"/>
  <c r="Y8536" i="1"/>
  <c r="Y9670" i="1"/>
  <c r="Y7930" i="1"/>
  <c r="Y9467" i="1"/>
  <c r="Y4150" i="1"/>
  <c r="Y8601" i="1"/>
  <c r="Y5641" i="1"/>
  <c r="Y2790" i="1"/>
  <c r="Y8903" i="1"/>
  <c r="Y3013" i="1"/>
  <c r="Y5438" i="1"/>
  <c r="Y8977" i="1"/>
  <c r="Y9686" i="1"/>
  <c r="Y9026" i="1"/>
  <c r="Y5459" i="1"/>
  <c r="Y378" i="1"/>
  <c r="Y6192" i="1"/>
  <c r="Y2645" i="1"/>
  <c r="Y468" i="1"/>
  <c r="Y633" i="1"/>
  <c r="Y10164" i="1"/>
  <c r="Y7084" i="1"/>
  <c r="Y222" i="1"/>
  <c r="Y7756" i="1"/>
  <c r="Y11007" i="1"/>
  <c r="Y505" i="1"/>
  <c r="Y3387" i="1"/>
  <c r="Y9972" i="1"/>
  <c r="Y7728" i="1"/>
  <c r="Y7980" i="1"/>
  <c r="Y2584" i="1"/>
  <c r="Y7051" i="1"/>
  <c r="Y4062" i="1"/>
  <c r="Y3652" i="1"/>
  <c r="Y1211" i="1"/>
  <c r="Y8058" i="1"/>
  <c r="Y6027" i="1"/>
  <c r="Y8690" i="1"/>
  <c r="Y8295" i="1"/>
  <c r="Y6761" i="1"/>
  <c r="Y5776" i="1"/>
  <c r="Y184" i="1"/>
  <c r="Y5681" i="1"/>
  <c r="Y1935" i="1"/>
  <c r="Y6911" i="1"/>
  <c r="Y2191" i="1"/>
  <c r="Y2789" i="1"/>
  <c r="Y1409" i="1"/>
  <c r="Y6689" i="1"/>
  <c r="Y9978" i="1"/>
  <c r="Y9869" i="1"/>
  <c r="Y9794" i="1"/>
  <c r="Y2032" i="1"/>
  <c r="Y3505" i="1"/>
  <c r="Y4407" i="1"/>
  <c r="Y4508" i="1"/>
  <c r="Y6624" i="1"/>
  <c r="Y10802" i="1"/>
  <c r="Y10395" i="1"/>
  <c r="Y3024" i="1"/>
  <c r="Y5911" i="1"/>
  <c r="Y1031" i="1"/>
  <c r="Y4602" i="1"/>
  <c r="Y5867" i="1"/>
  <c r="Y10032" i="1"/>
  <c r="Y9143" i="1"/>
  <c r="Y274" i="1"/>
  <c r="Y5050" i="1"/>
  <c r="Y5969" i="1"/>
  <c r="Y2832" i="1"/>
  <c r="Y4307" i="1"/>
  <c r="Y9865" i="1"/>
  <c r="Y6953" i="1"/>
  <c r="Y3975" i="1"/>
  <c r="Y971" i="1"/>
  <c r="Y6538" i="1"/>
  <c r="Y6285" i="1"/>
  <c r="Y7484" i="1"/>
  <c r="Y1818" i="1"/>
  <c r="Y5790" i="1"/>
  <c r="Y9883" i="1"/>
  <c r="Y848" i="1"/>
  <c r="Y3162" i="1"/>
  <c r="Y1407" i="1"/>
  <c r="Y4849" i="1"/>
  <c r="Y4642" i="1"/>
  <c r="Y6506" i="1"/>
  <c r="Y1543" i="1"/>
  <c r="Y10081" i="1"/>
  <c r="Y2460" i="1"/>
  <c r="Y8407" i="1"/>
  <c r="Y3421" i="1"/>
  <c r="Y1384" i="1"/>
  <c r="Y9589" i="1"/>
  <c r="Y5597" i="1"/>
  <c r="Y2161" i="1"/>
  <c r="Y9465" i="1"/>
  <c r="Y3271" i="1"/>
  <c r="Y4626" i="1"/>
  <c r="Y6345" i="1"/>
  <c r="Y6153" i="1"/>
  <c r="Y8203" i="1"/>
  <c r="Y1207" i="1"/>
  <c r="Y9282" i="1"/>
  <c r="Y4329" i="1"/>
  <c r="Y1099" i="1"/>
  <c r="Y1848" i="1"/>
  <c r="Y1083" i="1"/>
  <c r="Y10890" i="1"/>
  <c r="Y411" i="1"/>
  <c r="Y8113" i="1"/>
  <c r="Y2244" i="1"/>
  <c r="Y7769" i="1"/>
  <c r="Y7535" i="1"/>
  <c r="Y5744" i="1"/>
  <c r="Y6691" i="1"/>
  <c r="Y3296" i="1"/>
  <c r="Y4428" i="1"/>
  <c r="Y536" i="1"/>
  <c r="Y3747" i="1"/>
  <c r="Y7391" i="1"/>
  <c r="Y2590" i="1"/>
  <c r="Y1766" i="1"/>
  <c r="Y1868" i="1"/>
  <c r="Y492" i="1"/>
  <c r="Y6100" i="1"/>
  <c r="Y4408" i="1"/>
  <c r="Y1168" i="1"/>
  <c r="Y6765" i="1"/>
  <c r="Y2262" i="1"/>
  <c r="Y2030" i="1"/>
  <c r="Y7102" i="1"/>
  <c r="Y9112" i="1"/>
  <c r="Y676" i="1"/>
  <c r="Y8461" i="1"/>
  <c r="Y3949" i="1"/>
  <c r="Y1265" i="1"/>
  <c r="Y4188" i="1"/>
  <c r="Y8199" i="1"/>
  <c r="Y6330" i="1"/>
  <c r="Y4400" i="1"/>
  <c r="Y3144" i="1"/>
  <c r="Y10805" i="1"/>
  <c r="Y4549" i="1"/>
  <c r="Y1473" i="1"/>
  <c r="Y10453" i="1"/>
  <c r="Y2059" i="1"/>
  <c r="Y5789" i="1"/>
  <c r="Y4891" i="1"/>
  <c r="Y10120" i="1"/>
  <c r="Y7840" i="1"/>
  <c r="Y5397" i="1"/>
  <c r="Y816" i="1"/>
  <c r="Y10613" i="1"/>
  <c r="Y247" i="1"/>
  <c r="Y9021" i="1"/>
  <c r="Y7440" i="1"/>
  <c r="Y1373" i="1"/>
  <c r="Y6857" i="1"/>
  <c r="Y4357" i="1"/>
  <c r="Y8861" i="1"/>
  <c r="Y2722" i="1"/>
  <c r="Y3310" i="1"/>
  <c r="Y2188" i="1"/>
  <c r="Y6025" i="1"/>
  <c r="Y10276" i="1"/>
  <c r="Y4100" i="1"/>
  <c r="Y11083" i="1"/>
  <c r="Y3831" i="1"/>
  <c r="Y2095" i="1"/>
  <c r="Y5198" i="1"/>
  <c r="Y8592" i="1"/>
  <c r="Y6722" i="1"/>
  <c r="Y8502" i="1"/>
  <c r="Y10889" i="1"/>
  <c r="Y5940" i="1"/>
  <c r="Y6126" i="1"/>
  <c r="Y6568" i="1"/>
  <c r="Y2829" i="1"/>
  <c r="Y8971" i="1"/>
  <c r="Y5021" i="1"/>
  <c r="Y7697" i="1"/>
  <c r="Y6646" i="1"/>
  <c r="Y10645" i="1"/>
  <c r="Z10645" i="1"/>
  <c r="Y1588" i="1"/>
  <c r="Y1693" i="1"/>
  <c r="Y275" i="1"/>
  <c r="Y6114" i="1"/>
  <c r="Y355" i="1"/>
  <c r="Y10325" i="1"/>
  <c r="Y3209" i="1"/>
  <c r="Y9401" i="1"/>
  <c r="Y4609" i="1"/>
  <c r="Y10320" i="1"/>
  <c r="Y10576" i="1"/>
  <c r="Y5081" i="1"/>
  <c r="Y11043" i="1"/>
  <c r="Y5808" i="1"/>
  <c r="Y1361" i="1"/>
  <c r="Y1546" i="1"/>
  <c r="Y8801" i="1"/>
  <c r="Y3338" i="1"/>
  <c r="Y9676" i="1"/>
  <c r="Y10077" i="1"/>
  <c r="Y1161" i="1"/>
  <c r="Y1566" i="1"/>
  <c r="Y5346" i="1"/>
  <c r="Y10930" i="1"/>
  <c r="Y612" i="1"/>
  <c r="Y9990" i="1"/>
  <c r="Y6051" i="1"/>
  <c r="Y8278" i="1"/>
  <c r="Y8661" i="1"/>
  <c r="Y7348" i="1"/>
  <c r="Y7754" i="1"/>
  <c r="Y5811" i="1"/>
  <c r="Y3083" i="1"/>
  <c r="Y1515" i="1"/>
  <c r="Y7099" i="1"/>
  <c r="Y10272" i="1"/>
  <c r="Y5880" i="1"/>
  <c r="Y365" i="1"/>
  <c r="Y7832" i="1"/>
  <c r="Y1359" i="1"/>
  <c r="Y5833" i="1"/>
  <c r="Y397" i="1"/>
  <c r="Y9045" i="1"/>
  <c r="Y10765" i="1"/>
  <c r="Y4474" i="1"/>
  <c r="Y6386" i="1"/>
  <c r="Y9679" i="1"/>
  <c r="Y10427" i="1"/>
  <c r="Y4644" i="1"/>
  <c r="Y5481" i="1"/>
  <c r="Y4997" i="1"/>
  <c r="Y2511" i="1"/>
  <c r="Y638" i="1"/>
  <c r="Y3730" i="1"/>
  <c r="Y1255" i="1"/>
  <c r="Y3504" i="1"/>
  <c r="Y9016" i="1"/>
  <c r="Y3915" i="1"/>
  <c r="Y1676" i="1"/>
  <c r="Y4698" i="1"/>
  <c r="Y1314" i="1"/>
  <c r="Y7057" i="1"/>
  <c r="Y2266" i="1"/>
  <c r="Y1442" i="1"/>
  <c r="Y10721" i="1"/>
  <c r="Y2240" i="1"/>
  <c r="Y11027" i="1"/>
  <c r="Y4843" i="1"/>
  <c r="Y5079" i="1"/>
  <c r="Y7885" i="1"/>
  <c r="Y7658" i="1"/>
  <c r="Y280" i="1"/>
  <c r="Y9441" i="1"/>
  <c r="Y10999" i="1"/>
  <c r="Y1367" i="1"/>
  <c r="Y11020" i="1"/>
  <c r="Y6903" i="1"/>
  <c r="Y8086" i="1"/>
  <c r="Y3492" i="1"/>
  <c r="Y3611" i="1"/>
  <c r="Y10625" i="1"/>
  <c r="Y8067" i="1"/>
  <c r="Y3432" i="1"/>
  <c r="Y10151" i="1"/>
  <c r="Y6959" i="1"/>
  <c r="Y8817" i="1"/>
  <c r="Y4639" i="1"/>
  <c r="Y2580" i="1"/>
  <c r="Y5778" i="1"/>
  <c r="Y3048" i="1"/>
  <c r="Y6981" i="1"/>
  <c r="Y9056" i="1"/>
  <c r="Y6210" i="1"/>
  <c r="Y10216" i="1"/>
  <c r="Y1286" i="1"/>
  <c r="Y3352" i="1"/>
  <c r="Y10316" i="1"/>
  <c r="Y9276" i="1"/>
  <c r="Y7855" i="1"/>
  <c r="Y6855" i="1"/>
  <c r="Y8238" i="1"/>
  <c r="Y1360" i="1"/>
  <c r="Y8195" i="1"/>
  <c r="Y8472" i="1"/>
  <c r="Y1705" i="1"/>
  <c r="Y9083" i="1"/>
  <c r="Y1936" i="1"/>
  <c r="Y7388" i="1"/>
  <c r="Y9217" i="1"/>
  <c r="Y7897" i="1"/>
  <c r="Y10214" i="1"/>
  <c r="Y8219" i="1"/>
  <c r="Y506" i="1"/>
  <c r="Y8481" i="1"/>
  <c r="Y2744" i="1"/>
  <c r="Y3859" i="1"/>
  <c r="Y9397" i="1"/>
  <c r="Y6799" i="1"/>
  <c r="Y6667" i="1"/>
  <c r="Y10302" i="1"/>
  <c r="Y1880" i="1"/>
  <c r="Y9161" i="1"/>
  <c r="Y769" i="1"/>
  <c r="Y3224" i="1"/>
  <c r="Y9244" i="1"/>
  <c r="Y10876" i="1"/>
  <c r="Y923" i="1"/>
  <c r="Y4784" i="1"/>
  <c r="Y5073" i="1"/>
  <c r="Y9699" i="1"/>
  <c r="Y5963" i="1"/>
  <c r="Y7251" i="1"/>
  <c r="Y7824" i="1"/>
  <c r="Y4543" i="1"/>
  <c r="Y8000" i="1"/>
  <c r="Y9316" i="1"/>
  <c r="Y3939" i="1"/>
  <c r="Y2753" i="1"/>
  <c r="Y2914" i="1"/>
  <c r="Y4714" i="1"/>
  <c r="Y9547" i="1"/>
  <c r="Y2402" i="1"/>
  <c r="Y10821" i="1"/>
  <c r="Y2919" i="1"/>
  <c r="Y8566" i="1"/>
  <c r="Y10017" i="1"/>
  <c r="Y10932" i="1"/>
  <c r="Y7311" i="1"/>
  <c r="Y5605" i="1"/>
  <c r="Y9615" i="1"/>
  <c r="Y1813" i="1"/>
  <c r="Y3518" i="1"/>
  <c r="Y10804" i="1"/>
  <c r="Y2448" i="1"/>
  <c r="Y621" i="1"/>
  <c r="Y6924" i="1"/>
  <c r="Y5218" i="1"/>
  <c r="Y5049" i="1"/>
  <c r="Y9436" i="1"/>
  <c r="Y842" i="1"/>
  <c r="Y5655" i="1"/>
  <c r="Y1572" i="1"/>
  <c r="Y9649" i="1"/>
  <c r="Y6176" i="1"/>
  <c r="Y9115" i="1"/>
  <c r="Y2352" i="1"/>
  <c r="Y1908" i="1"/>
  <c r="Y5929" i="1"/>
  <c r="Y2918" i="1"/>
  <c r="Y9400" i="1"/>
  <c r="Y11031" i="1"/>
  <c r="Y628" i="1"/>
  <c r="Y8131" i="1"/>
  <c r="Y6491" i="1"/>
  <c r="Y7969" i="1"/>
  <c r="Y2835" i="1"/>
  <c r="Y1717" i="1"/>
  <c r="Y6672" i="1"/>
  <c r="Y2313" i="1"/>
  <c r="Y4793" i="1"/>
  <c r="Y8266" i="1"/>
  <c r="Y6391" i="1"/>
  <c r="Y5874" i="1"/>
  <c r="Y1284" i="1"/>
  <c r="Y10940" i="1"/>
  <c r="Y3139" i="1"/>
  <c r="Y8600" i="1"/>
  <c r="Y7942" i="1"/>
  <c r="Y1750" i="1"/>
  <c r="Y9388" i="1"/>
  <c r="Y10407" i="1"/>
  <c r="Y10736" i="1"/>
  <c r="Y5542" i="1"/>
  <c r="Y10016" i="1"/>
  <c r="Y6898" i="1"/>
  <c r="Y2999" i="1"/>
  <c r="Y9433" i="1"/>
  <c r="Y9973" i="1"/>
  <c r="Y7450" i="1"/>
  <c r="Y11086" i="1"/>
  <c r="Y5441" i="1"/>
  <c r="Y3863" i="1"/>
  <c r="Y5420" i="1"/>
  <c r="Y8663" i="1"/>
  <c r="Y8668" i="1"/>
  <c r="Y5310" i="1"/>
  <c r="Y2631" i="1"/>
  <c r="Y3793" i="1"/>
  <c r="Y3909" i="1"/>
  <c r="Y422" i="1"/>
  <c r="Y9826" i="1"/>
  <c r="Y2292" i="1"/>
  <c r="Y1875" i="1"/>
  <c r="Y1912" i="1"/>
  <c r="Y2787" i="1"/>
  <c r="Y2467" i="1"/>
  <c r="Y7306" i="1"/>
  <c r="Y10336" i="1"/>
  <c r="Y980" i="1"/>
  <c r="Y6493" i="1"/>
  <c r="Y10602" i="1"/>
  <c r="Y10259" i="1"/>
  <c r="Y1825" i="1"/>
  <c r="Y7029" i="1"/>
  <c r="Y3689" i="1"/>
  <c r="Y10900" i="1"/>
  <c r="Y3852" i="1"/>
  <c r="Y2576" i="1"/>
  <c r="Y2818" i="1"/>
  <c r="Y1154" i="1"/>
  <c r="Y6179" i="1"/>
  <c r="Y1536" i="1"/>
  <c r="Y7031" i="1"/>
  <c r="Y3918" i="1"/>
  <c r="Y7344" i="1"/>
  <c r="Y10503" i="1"/>
  <c r="Y10095" i="1"/>
  <c r="Y1702" i="1"/>
  <c r="Y7487" i="1"/>
  <c r="Y7223" i="1"/>
  <c r="Y7074" i="1"/>
  <c r="Y9089" i="1"/>
  <c r="Y4247" i="1"/>
  <c r="Y2257" i="1"/>
  <c r="Y2119" i="1"/>
  <c r="Y398" i="1"/>
  <c r="Y5842" i="1"/>
  <c r="Y4736" i="1"/>
  <c r="Y10883" i="1"/>
  <c r="Y3205" i="1"/>
  <c r="Y10974" i="1"/>
  <c r="Y9116" i="1"/>
  <c r="Y9948" i="1"/>
  <c r="Y1199" i="1"/>
  <c r="Y5339" i="1"/>
  <c r="Y3214" i="1"/>
  <c r="Y8280" i="1"/>
  <c r="Y9717" i="1"/>
  <c r="Y4171" i="1"/>
  <c r="Y5646" i="1"/>
  <c r="Y6494" i="1"/>
  <c r="Y1878" i="1"/>
  <c r="Y9846" i="1"/>
  <c r="Y2328" i="1"/>
  <c r="Y10682" i="1"/>
  <c r="Y10104" i="1"/>
  <c r="Y6023" i="1"/>
  <c r="Y4059" i="1"/>
  <c r="Y10449" i="1"/>
  <c r="Y5806" i="1"/>
  <c r="Y6267" i="1"/>
  <c r="Y4285" i="1"/>
  <c r="Y6703" i="1"/>
  <c r="Y1756" i="1"/>
  <c r="Y8182" i="1"/>
  <c r="Y438" i="1"/>
  <c r="Y3641" i="1"/>
  <c r="Y1744" i="1"/>
  <c r="Y5662" i="1"/>
  <c r="Y11058" i="1"/>
  <c r="Y5950" i="1"/>
  <c r="Y733" i="1"/>
  <c r="Y1500" i="1"/>
  <c r="Y3571" i="1"/>
  <c r="Y1539" i="1"/>
  <c r="Y8085" i="1"/>
  <c r="Y5640" i="1"/>
  <c r="Y8370" i="1"/>
  <c r="Y5948" i="1"/>
  <c r="Y805" i="1"/>
  <c r="Y3749" i="1"/>
  <c r="Y2346" i="1"/>
  <c r="Y1313" i="1"/>
  <c r="Y5564" i="1"/>
  <c r="Y2470" i="1"/>
  <c r="Y10892" i="1"/>
  <c r="Y6943" i="1"/>
  <c r="Y4637" i="1"/>
  <c r="Y10622" i="1"/>
  <c r="Y8192" i="1"/>
  <c r="Y10658" i="1"/>
  <c r="Y3494" i="1"/>
  <c r="Y1695" i="1"/>
  <c r="Y4472" i="1"/>
  <c r="Y749" i="1"/>
  <c r="Y2248" i="1"/>
  <c r="Y8958" i="1"/>
  <c r="Y10572" i="1"/>
  <c r="Y9135" i="1"/>
  <c r="Y334" i="1"/>
  <c r="Y4426" i="1"/>
  <c r="Y11069" i="1"/>
  <c r="Y3748" i="1"/>
  <c r="Y1448" i="1"/>
  <c r="Y1718" i="1"/>
  <c r="Y6270" i="1"/>
  <c r="Y6180" i="1"/>
  <c r="Y308" i="1"/>
  <c r="Y5868" i="1"/>
  <c r="Y6585" i="1"/>
  <c r="Y10607" i="1"/>
  <c r="Y949" i="1"/>
  <c r="Y938" i="1"/>
  <c r="Y2455" i="1"/>
  <c r="Y680" i="1"/>
  <c r="Y11092" i="1"/>
  <c r="Y9002" i="1"/>
  <c r="Y2867" i="1"/>
  <c r="Y10207" i="1"/>
  <c r="Y1967" i="1"/>
  <c r="Y3850" i="1"/>
  <c r="Y5796" i="1"/>
  <c r="Y8957" i="1"/>
  <c r="Y8516" i="1"/>
  <c r="Y6710" i="1"/>
  <c r="Y2157" i="1"/>
  <c r="Y7409" i="1"/>
  <c r="Y9012" i="1"/>
  <c r="Y7523" i="1"/>
  <c r="Y2494" i="1"/>
  <c r="Y8720" i="1"/>
  <c r="Y639" i="1"/>
  <c r="Y984" i="1"/>
  <c r="Y2150" i="1"/>
  <c r="Y7712" i="1"/>
  <c r="Y8373" i="1"/>
  <c r="Y5727" i="1"/>
  <c r="Y3449" i="1"/>
  <c r="Y981" i="1"/>
  <c r="Y5990" i="1"/>
  <c r="Y1202" i="1"/>
  <c r="Y1356" i="1"/>
  <c r="Y4328" i="1"/>
  <c r="Y2737" i="1"/>
  <c r="Y10763" i="1"/>
  <c r="Y5779" i="1"/>
  <c r="Y1260" i="1"/>
  <c r="Y11057" i="1"/>
  <c r="Y3841" i="1"/>
  <c r="Y2684" i="1"/>
  <c r="Y7814" i="1"/>
  <c r="Y7935" i="1"/>
  <c r="Y1128" i="1"/>
  <c r="Y7212" i="1"/>
  <c r="Y4254" i="1"/>
  <c r="Y1475" i="1"/>
  <c r="Y3032" i="1"/>
  <c r="Y2296" i="1"/>
  <c r="Y9221" i="1"/>
  <c r="Y636" i="1"/>
  <c r="Y2182" i="1"/>
  <c r="Y11030" i="1"/>
  <c r="Y6731" i="1"/>
  <c r="Y5694" i="1"/>
  <c r="Y7941" i="1"/>
  <c r="Y3115" i="1"/>
  <c r="Y5269" i="1"/>
  <c r="Y10937" i="1"/>
  <c r="Y8989" i="1"/>
  <c r="Y5187" i="1"/>
  <c r="Y9129" i="1"/>
  <c r="Y9248" i="1"/>
  <c r="Y10331" i="1"/>
  <c r="Y11048" i="1"/>
  <c r="Y4871" i="1"/>
  <c r="Y1797" i="1"/>
  <c r="Y2504" i="1"/>
  <c r="Y1638" i="1"/>
  <c r="Y3930" i="1"/>
  <c r="Y6356" i="1"/>
  <c r="Y617" i="1"/>
  <c r="Y449" i="1"/>
  <c r="Y2633" i="1"/>
  <c r="Y7419" i="1"/>
  <c r="Y5201" i="1"/>
  <c r="Y3566" i="1"/>
  <c r="Y9715" i="1"/>
  <c r="Y6026" i="1"/>
  <c r="Y4548" i="1"/>
  <c r="Y5777" i="1"/>
  <c r="Y5529" i="1"/>
  <c r="Y905" i="1"/>
  <c r="Y1704" i="1"/>
  <c r="Y3702" i="1"/>
  <c r="Y762" i="1"/>
  <c r="Y825" i="1"/>
  <c r="Y6238" i="1"/>
  <c r="Y561" i="1"/>
  <c r="Y4926" i="1"/>
  <c r="Y2418" i="1"/>
  <c r="Y6284" i="1"/>
  <c r="Y1719" i="1"/>
  <c r="Y93" i="1"/>
  <c r="Y10988" i="1"/>
  <c r="Y476" i="1"/>
  <c r="Y6427" i="1"/>
  <c r="Y8209" i="1"/>
  <c r="Y2368" i="1"/>
  <c r="Y6404" i="1"/>
  <c r="Y5540" i="1"/>
  <c r="Y2652" i="1"/>
  <c r="Y3081" i="1"/>
  <c r="Y10112" i="1"/>
  <c r="Y10432" i="1"/>
  <c r="Y3778" i="1"/>
  <c r="Y4912" i="1"/>
  <c r="Y858" i="1"/>
  <c r="Y3471" i="1"/>
  <c r="Y2774" i="1"/>
  <c r="Y1233" i="1"/>
  <c r="Y1724" i="1"/>
  <c r="Y407" i="1"/>
  <c r="Y10751" i="1"/>
  <c r="Y8791" i="1"/>
  <c r="Y1404" i="1"/>
  <c r="Y5075" i="1"/>
  <c r="Y310" i="1"/>
  <c r="Y989" i="1"/>
  <c r="Y4340" i="1"/>
  <c r="Y6740" i="1"/>
  <c r="Y6076" i="1"/>
  <c r="Y8419" i="1"/>
  <c r="Y3631" i="1"/>
  <c r="Y3856" i="1"/>
  <c r="Y6816" i="1"/>
  <c r="Y4575" i="1"/>
  <c r="Y8699" i="1"/>
  <c r="Y10756" i="1"/>
  <c r="Y7955" i="1"/>
  <c r="Y10461" i="1"/>
  <c r="Y9439" i="1"/>
  <c r="Y7548" i="1"/>
  <c r="Y10051" i="1"/>
  <c r="Y7616" i="1"/>
  <c r="Y7103" i="1"/>
  <c r="Y2374" i="1"/>
  <c r="Y1752" i="1"/>
  <c r="Y9698" i="1"/>
  <c r="Y425" i="1"/>
  <c r="Y7806" i="1"/>
  <c r="Y5267" i="1"/>
  <c r="Y4774" i="1"/>
  <c r="Y206" i="1"/>
  <c r="Y1241" i="1"/>
  <c r="Y2222" i="1"/>
  <c r="Y10806" i="1"/>
  <c r="Y4450" i="1"/>
  <c r="Y807" i="1"/>
  <c r="Y2913" i="1"/>
  <c r="Y11032" i="1"/>
  <c r="Y10931" i="1"/>
  <c r="Y6520" i="1"/>
  <c r="Y7615" i="1"/>
  <c r="Y6905" i="1"/>
  <c r="Y6964" i="1"/>
  <c r="Y4905" i="1"/>
  <c r="Y10254" i="1"/>
  <c r="Y9537" i="1"/>
  <c r="Y4498" i="1"/>
  <c r="Y9535" i="1"/>
  <c r="Y7418" i="1"/>
  <c r="Y5993" i="1"/>
  <c r="Y1764" i="1"/>
  <c r="Y7807" i="1"/>
  <c r="Y5618" i="1"/>
  <c r="Y2495" i="1"/>
  <c r="Y2704" i="1"/>
  <c r="Y10518" i="1"/>
  <c r="Y4427" i="1"/>
  <c r="Y10987" i="1"/>
  <c r="Y7197" i="1"/>
  <c r="Y2922" i="1"/>
  <c r="Y7852" i="1"/>
  <c r="Y5057" i="1"/>
  <c r="Y7462" i="1"/>
  <c r="Y7773" i="1"/>
  <c r="Y10094" i="1"/>
  <c r="Y10881" i="1"/>
  <c r="Y583" i="1"/>
  <c r="Y10946" i="1"/>
  <c r="Y1859" i="1"/>
  <c r="Y7699" i="1"/>
  <c r="Y6006" i="1"/>
  <c r="Y337" i="1"/>
  <c r="Y8772" i="1"/>
  <c r="Y8046" i="1"/>
  <c r="Y9460" i="1"/>
  <c r="Y5413" i="1"/>
  <c r="Y6333" i="1"/>
  <c r="Y3208" i="1"/>
  <c r="Y754" i="1"/>
  <c r="Y965" i="1"/>
  <c r="Y4616" i="1"/>
  <c r="Y4518" i="1"/>
  <c r="Y3056" i="1"/>
  <c r="Y8356" i="1"/>
  <c r="Z8356" i="1"/>
  <c r="Y7948" i="1"/>
  <c r="Y1627" i="1"/>
  <c r="Y2048" i="1"/>
  <c r="Y8103" i="1"/>
  <c r="Y7341" i="1"/>
  <c r="Y2303" i="1"/>
  <c r="Y7194" i="1"/>
  <c r="Y10630" i="1"/>
  <c r="Y6758" i="1"/>
  <c r="Y7372" i="1"/>
  <c r="Y5361" i="1"/>
  <c r="Y7164" i="1"/>
  <c r="Y2785" i="1"/>
  <c r="Y105" i="1"/>
  <c r="Y659" i="1"/>
  <c r="Y106" i="1"/>
  <c r="Y1647" i="1"/>
  <c r="Y10161" i="1"/>
  <c r="Y4721" i="1"/>
  <c r="Y2468" i="1"/>
  <c r="Y2687" i="1"/>
  <c r="Y1666" i="1"/>
  <c r="Y8214" i="1"/>
  <c r="Y2646" i="1"/>
  <c r="Y7545" i="1"/>
  <c r="Y4454" i="1"/>
  <c r="Y801" i="1"/>
  <c r="Y5522" i="1"/>
  <c r="Y4199" i="1"/>
  <c r="Y1835" i="1"/>
  <c r="Y5234" i="1"/>
  <c r="Y5967" i="1"/>
  <c r="Y2959" i="1"/>
  <c r="Y10428" i="1"/>
  <c r="Y925" i="1"/>
  <c r="Y3409" i="1"/>
  <c r="Y418" i="1"/>
  <c r="Y3377" i="1"/>
  <c r="Y9361" i="1"/>
  <c r="Y240" i="1"/>
  <c r="Y8587" i="1"/>
  <c r="Y6527" i="1"/>
  <c r="Y6464" i="1"/>
  <c r="Y2587" i="1"/>
  <c r="Y6430" i="1"/>
  <c r="Y5560" i="1"/>
  <c r="Y7687" i="1"/>
  <c r="Y8413" i="1"/>
  <c r="Y3294" i="1"/>
  <c r="Y2100" i="1"/>
  <c r="Y10044" i="1"/>
  <c r="Y7291" i="1"/>
  <c r="Y10561" i="1"/>
  <c r="Y8453" i="1"/>
  <c r="Y5416" i="1"/>
  <c r="Y10550" i="1"/>
  <c r="Y8005" i="1"/>
  <c r="Y990" i="1"/>
  <c r="Y1182" i="1"/>
  <c r="Y8076" i="1"/>
  <c r="Y1278" i="1"/>
  <c r="Y5024" i="1"/>
  <c r="Y4366" i="1"/>
  <c r="Y9347" i="1"/>
  <c r="Y9126" i="1"/>
  <c r="Y4868" i="1"/>
  <c r="Y463" i="1"/>
  <c r="Y2028" i="1"/>
  <c r="Y9646" i="1"/>
  <c r="Y2937" i="1"/>
  <c r="Y5882" i="1"/>
  <c r="Y7413" i="1"/>
  <c r="Y4491" i="1"/>
  <c r="Y7647" i="1"/>
  <c r="Y6746" i="1"/>
  <c r="Y7079" i="1"/>
  <c r="Y5888" i="1"/>
  <c r="Y4016" i="1"/>
  <c r="Y6366" i="1"/>
  <c r="Y3522" i="1"/>
  <c r="Y3525" i="1"/>
  <c r="Y5243" i="1"/>
  <c r="Y8627" i="1"/>
  <c r="Y10611" i="1"/>
  <c r="Y5219" i="1"/>
  <c r="Y5910" i="1"/>
  <c r="Y6420" i="1"/>
  <c r="Y7325" i="1"/>
  <c r="Y7629" i="1"/>
  <c r="Y6449" i="1"/>
  <c r="Y4084" i="1"/>
  <c r="Y4014" i="1"/>
  <c r="Y2137" i="1"/>
  <c r="Y4854" i="1"/>
  <c r="Y1519" i="1"/>
  <c r="Y9877" i="1"/>
  <c r="Y10586" i="1"/>
  <c r="Y6466" i="1"/>
  <c r="Y3343" i="1"/>
  <c r="Y5208" i="1"/>
  <c r="Y5277" i="1"/>
  <c r="Y2412" i="1"/>
  <c r="Y7014" i="1"/>
  <c r="Y5793" i="1"/>
  <c r="Y6732" i="1"/>
  <c r="Y4319" i="1"/>
  <c r="Y1689" i="1"/>
  <c r="Y10473" i="1"/>
  <c r="Y1100" i="1"/>
  <c r="Y4219" i="1"/>
  <c r="Y4479" i="1"/>
  <c r="Y5799" i="1"/>
  <c r="Y6581" i="1"/>
  <c r="Y121" i="1"/>
  <c r="Y967" i="1"/>
  <c r="Y9716" i="1"/>
  <c r="Y4785" i="1"/>
  <c r="Y8856" i="1"/>
  <c r="Y10784" i="1"/>
  <c r="Y5567" i="1"/>
  <c r="Y1304" i="1"/>
  <c r="Y10315" i="1"/>
  <c r="Y6705" i="1"/>
  <c r="Y5366" i="1"/>
  <c r="Y8927" i="1"/>
  <c r="Y6528" i="1"/>
  <c r="Y2365" i="1"/>
  <c r="Y2547" i="1"/>
  <c r="Y3415" i="1"/>
  <c r="Y374" i="1"/>
  <c r="Y5062" i="1"/>
  <c r="Y10700" i="1"/>
  <c r="Y8090" i="1"/>
  <c r="Y281" i="1"/>
  <c r="Y4957" i="1"/>
  <c r="Y8434" i="1"/>
  <c r="Y8257" i="1"/>
  <c r="Y5682" i="1"/>
  <c r="Y2382" i="1"/>
  <c r="Y3036" i="1"/>
  <c r="Y4511" i="1"/>
  <c r="Y5917" i="1"/>
  <c r="Y750" i="1"/>
  <c r="Y10696" i="1"/>
  <c r="Y1411" i="1"/>
  <c r="Y8255" i="1"/>
  <c r="Y8715" i="1"/>
  <c r="Y2735" i="1"/>
  <c r="Y2586" i="1"/>
  <c r="Y3933" i="1"/>
  <c r="Y10195" i="1"/>
  <c r="Y6570" i="1"/>
  <c r="Y2743" i="1"/>
  <c r="Y8886" i="1"/>
  <c r="Y5316" i="1"/>
  <c r="Y4160" i="1"/>
  <c r="Y1598" i="1"/>
  <c r="Y8978" i="1"/>
  <c r="Y11079" i="1"/>
  <c r="Y7766" i="1"/>
  <c r="Y6907" i="1"/>
  <c r="Y460" i="1"/>
  <c r="Y4520" i="1"/>
  <c r="Y4684" i="1"/>
  <c r="Y2475" i="1"/>
  <c r="Y3807" i="1"/>
  <c r="Y5949" i="1"/>
  <c r="Y3873" i="1"/>
  <c r="Y3414" i="1"/>
  <c r="Y5145" i="1"/>
  <c r="Y4230" i="1"/>
  <c r="Y6335" i="1"/>
  <c r="Y4814" i="1"/>
  <c r="Y6384" i="1"/>
  <c r="Y8054" i="1"/>
  <c r="Y1563" i="1"/>
  <c r="Y8197" i="1"/>
  <c r="Y6024" i="1"/>
  <c r="Y8573" i="1"/>
  <c r="Y2363" i="1"/>
  <c r="Y8648" i="1"/>
  <c r="Y2923" i="1"/>
  <c r="Y6922" i="1"/>
  <c r="Y5510" i="1"/>
  <c r="Y4290" i="1"/>
  <c r="Y7162" i="1"/>
  <c r="Y2885" i="1"/>
  <c r="Y6939" i="1"/>
  <c r="Y7085" i="1"/>
  <c r="Y4697" i="1"/>
  <c r="Y4434" i="1"/>
  <c r="Y201" i="1"/>
  <c r="Y10284" i="1"/>
  <c r="Y570" i="1"/>
  <c r="Y509" i="1"/>
  <c r="Y6675" i="1"/>
  <c r="Y2172" i="1"/>
  <c r="Y7301" i="1"/>
  <c r="Y1823" i="1"/>
  <c r="Y6110" i="1"/>
  <c r="Y8808" i="1"/>
  <c r="Y8999" i="1"/>
  <c r="Y8460" i="1"/>
  <c r="Y10417" i="1"/>
  <c r="Y6575" i="1"/>
  <c r="Y10564" i="1"/>
  <c r="Y3639" i="1"/>
  <c r="Y8876" i="1"/>
  <c r="Y447" i="1"/>
  <c r="Y8904" i="1"/>
  <c r="Y7986" i="1"/>
  <c r="Y4624" i="1"/>
  <c r="Y10327" i="1"/>
  <c r="Y2212" i="1"/>
  <c r="Y1137" i="1"/>
  <c r="Y5078" i="1"/>
  <c r="Y2686" i="1"/>
  <c r="Y475" i="1"/>
  <c r="Y7128" i="1"/>
  <c r="Y1870" i="1"/>
  <c r="Y8105" i="1"/>
  <c r="Y2169" i="1"/>
  <c r="Y5114" i="1"/>
  <c r="Y129" i="1"/>
  <c r="Y7508" i="1"/>
  <c r="Y5718" i="1"/>
  <c r="Y9335" i="1"/>
  <c r="Y5813" i="1"/>
  <c r="Y5409" i="1"/>
  <c r="Y8726" i="1"/>
  <c r="Y8230" i="1"/>
  <c r="Y3079" i="1"/>
  <c r="Y5284" i="1"/>
  <c r="Y4794" i="1"/>
  <c r="Y10957" i="1"/>
  <c r="Y8935" i="1"/>
  <c r="Y7173" i="1"/>
  <c r="Y7285" i="1"/>
  <c r="Y7761" i="1"/>
  <c r="Y6001" i="1"/>
  <c r="Y4107" i="1"/>
  <c r="Y6092" i="1"/>
  <c r="Y3677" i="1"/>
  <c r="Y4197" i="1"/>
  <c r="Y1173" i="1"/>
  <c r="Y8635" i="1"/>
  <c r="Y9399" i="1"/>
  <c r="Y4855" i="1"/>
  <c r="Y8537" i="1"/>
  <c r="Y6534" i="1"/>
  <c r="Y9566" i="1"/>
  <c r="Y2045" i="1"/>
  <c r="Y2201" i="1"/>
  <c r="Y11103" i="1"/>
  <c r="Y3361" i="1"/>
  <c r="Y5731" i="1"/>
  <c r="Y10714" i="1"/>
  <c r="Y7322" i="1"/>
  <c r="Y1048" i="1"/>
  <c r="Y10955" i="1"/>
  <c r="Y8350" i="1"/>
  <c r="Y725" i="1"/>
  <c r="Y8019" i="1"/>
  <c r="Y1516" i="1"/>
  <c r="Y6759" i="1"/>
  <c r="Y4324" i="1"/>
  <c r="Y8332" i="1"/>
  <c r="Y9186" i="1"/>
  <c r="Z9186" i="1"/>
  <c r="Y6196" i="1"/>
  <c r="Y1219" i="1"/>
  <c r="Y8701" i="1"/>
  <c r="Y5962" i="1"/>
  <c r="Y5514" i="1"/>
  <c r="Y3770" i="1"/>
  <c r="Y2917" i="1"/>
  <c r="Y8476" i="1"/>
  <c r="Y5262" i="1"/>
  <c r="Y8309" i="1"/>
  <c r="Y4523" i="1"/>
  <c r="Y3669" i="1"/>
  <c r="Y10840" i="1"/>
  <c r="Y2110" i="1"/>
  <c r="Y3138" i="1"/>
  <c r="Y3251" i="1"/>
  <c r="Y8723" i="1"/>
  <c r="Y5348" i="1"/>
  <c r="Y8183" i="1"/>
  <c r="Y7104" i="1"/>
  <c r="Y4776" i="1"/>
  <c r="Y9924" i="1"/>
  <c r="Y175" i="1"/>
  <c r="Y2229" i="1"/>
  <c r="Y3719" i="1"/>
  <c r="Y3895" i="1"/>
  <c r="Y77" i="1"/>
  <c r="Y9180" i="1"/>
  <c r="Y8217" i="1"/>
  <c r="Y4099" i="1"/>
  <c r="Y5314" i="1"/>
  <c r="Y7008" i="1"/>
  <c r="Y8889" i="1"/>
  <c r="Y8550" i="1"/>
  <c r="Y4537" i="1"/>
  <c r="Y10500" i="1"/>
  <c r="Y9880" i="1"/>
  <c r="Y3698" i="1"/>
  <c r="Y8168" i="1"/>
  <c r="Y853" i="1"/>
  <c r="Y8678" i="1"/>
  <c r="Y7834" i="1"/>
  <c r="Y10877" i="1"/>
  <c r="Y1866" i="1"/>
  <c r="Y10437" i="1"/>
  <c r="Y4178" i="1"/>
  <c r="Y6950" i="1"/>
  <c r="Y7863" i="1"/>
  <c r="Y330" i="1"/>
  <c r="Y1869" i="1"/>
  <c r="Y327" i="1"/>
  <c r="Y6472" i="1"/>
  <c r="Y8911" i="1"/>
  <c r="Y2609" i="1"/>
  <c r="Y5064" i="1"/>
  <c r="Y7799" i="1"/>
  <c r="Y3063" i="1"/>
  <c r="Y599" i="1"/>
  <c r="Y1132" i="1"/>
  <c r="Y5845" i="1"/>
  <c r="Y6224" i="1"/>
  <c r="Y6475" i="1"/>
  <c r="Y7934" i="1"/>
  <c r="Y6526" i="1"/>
  <c r="Y5472" i="1"/>
  <c r="Y7228" i="1"/>
  <c r="Y2540" i="1"/>
  <c r="Y7037" i="1"/>
  <c r="Y7745" i="1"/>
  <c r="Y10229" i="1"/>
  <c r="Y3632" i="1"/>
  <c r="Y7350" i="1"/>
  <c r="Y2804" i="1"/>
  <c r="Y3075" i="1"/>
  <c r="Y1156" i="1"/>
  <c r="Y10991" i="1"/>
  <c r="Y2009" i="1"/>
  <c r="Y5578" i="1"/>
  <c r="Y8313" i="1"/>
  <c r="Y3865" i="1"/>
  <c r="Y4475" i="1"/>
  <c r="Y2361" i="1"/>
  <c r="Y1476" i="1"/>
  <c r="Y9370" i="1"/>
  <c r="Y8177" i="1"/>
  <c r="Y8048" i="1"/>
  <c r="Y5556" i="1"/>
  <c r="Y8585" i="1"/>
  <c r="Y2070" i="1"/>
  <c r="Y4674" i="1"/>
  <c r="Y3847" i="1"/>
  <c r="Y3986" i="1"/>
  <c r="Y8946" i="1"/>
  <c r="Y8933" i="1"/>
  <c r="Y4555" i="1"/>
  <c r="Y7517" i="1"/>
  <c r="Y1010" i="1"/>
  <c r="Y3877" i="1"/>
  <c r="Y850" i="1"/>
  <c r="Y1708" i="1"/>
  <c r="Y9516" i="1"/>
  <c r="Y1641" i="1"/>
  <c r="Y4415" i="1"/>
  <c r="Y5332" i="1"/>
  <c r="Y360" i="1"/>
  <c r="Y2619" i="1"/>
  <c r="Y9218" i="1"/>
  <c r="Y9257" i="1"/>
  <c r="Y982" i="1"/>
  <c r="Y11081" i="1"/>
  <c r="Y10148" i="1"/>
  <c r="Y430" i="1"/>
  <c r="Y5410" i="1"/>
  <c r="Y2807" i="1"/>
  <c r="Y4757" i="1"/>
  <c r="Y4389" i="1"/>
  <c r="Y729" i="1"/>
  <c r="Y241" i="1"/>
  <c r="Y9542" i="1"/>
  <c r="Y7803" i="1"/>
  <c r="Y6326" i="1"/>
  <c r="Y8305" i="1"/>
  <c r="Y6810" i="1"/>
  <c r="Y8703" i="1"/>
  <c r="Y8934" i="1"/>
  <c r="Y10570" i="1"/>
  <c r="Y10279" i="1"/>
  <c r="Y1098" i="1"/>
  <c r="Y9692" i="1"/>
  <c r="Y7318" i="1"/>
  <c r="Y8975" i="1"/>
  <c r="Y2398" i="1"/>
  <c r="Y9529" i="1"/>
  <c r="Y5706" i="1"/>
  <c r="Y7956" i="1"/>
  <c r="Y10106" i="1"/>
  <c r="Y1747" i="1"/>
  <c r="Y4005" i="1"/>
  <c r="Y4740" i="1"/>
  <c r="Y8304" i="1"/>
  <c r="Y1729" i="1"/>
  <c r="Y7395" i="1"/>
  <c r="Y6817" i="1"/>
  <c r="Y6605" i="1"/>
  <c r="Y4675" i="1"/>
  <c r="Y7055" i="1"/>
  <c r="Y10935" i="1"/>
  <c r="Y5818" i="1"/>
  <c r="Y1150" i="1"/>
  <c r="Y4824" i="1"/>
  <c r="Y3675" i="1"/>
  <c r="Y7809" i="1"/>
  <c r="Y3091" i="1"/>
  <c r="Y891" i="1"/>
  <c r="Y1499" i="1"/>
  <c r="Y10963" i="1"/>
  <c r="Y2008" i="1"/>
  <c r="Y1347" i="1"/>
  <c r="Y2341" i="1"/>
  <c r="Y210" i="1"/>
  <c r="Y8532" i="1"/>
  <c r="Y3690" i="1"/>
  <c r="Y4879" i="1"/>
  <c r="Y3848" i="1"/>
  <c r="Y10144" i="1"/>
  <c r="Y2518" i="1"/>
  <c r="Y4473" i="1"/>
  <c r="Y5854" i="1"/>
  <c r="Y231" i="1"/>
  <c r="Y6163" i="1"/>
  <c r="Y1873" i="1"/>
  <c r="Y4448" i="1"/>
  <c r="Y9442" i="1"/>
  <c r="Y5931" i="1"/>
  <c r="Y9581" i="1"/>
  <c r="Y2406" i="1"/>
  <c r="Y5462" i="1"/>
  <c r="Y702" i="1"/>
  <c r="Y1296" i="1"/>
  <c r="Y4838" i="1"/>
  <c r="Y9725" i="1"/>
  <c r="Y8579" i="1"/>
  <c r="Y6213" i="1"/>
  <c r="Y4169" i="1"/>
  <c r="Y9733" i="1"/>
  <c r="Y6660" i="1"/>
  <c r="Y8062" i="1"/>
  <c r="Y10069" i="1"/>
  <c r="Y7276" i="1"/>
  <c r="Y8963" i="1"/>
  <c r="Y8640" i="1"/>
  <c r="Y2452" i="1"/>
  <c r="Y6697" i="1"/>
  <c r="Y5160" i="1"/>
  <c r="Y1443" i="1"/>
  <c r="Y5898" i="1"/>
  <c r="Y4094" i="1"/>
  <c r="Y9464" i="1"/>
  <c r="Y8526" i="1"/>
  <c r="Y9694" i="1"/>
  <c r="Y1472" i="1"/>
  <c r="Y10311" i="1"/>
  <c r="Y5465" i="1"/>
  <c r="Y10495" i="1"/>
  <c r="Y4812" i="1"/>
  <c r="Y537" i="1"/>
  <c r="Y5466" i="1"/>
  <c r="Y4607" i="1"/>
  <c r="Y3335" i="1"/>
  <c r="Y9251" i="1"/>
  <c r="Y8276" i="1"/>
  <c r="Y5238" i="1"/>
  <c r="Y5376" i="1"/>
  <c r="Y10168" i="1"/>
  <c r="Y8909" i="1"/>
  <c r="Y6634" i="1"/>
  <c r="Y8007" i="1"/>
  <c r="Y10764" i="1"/>
  <c r="Y4571" i="1"/>
  <c r="Y2289" i="1"/>
  <c r="Y5859" i="1"/>
  <c r="Y6403" i="1"/>
  <c r="Y2353" i="1"/>
  <c r="Y1953" i="1"/>
  <c r="Y4300" i="1"/>
  <c r="Y6469" i="1"/>
  <c r="Y1786" i="1"/>
  <c r="Y2465" i="1"/>
  <c r="Y3279" i="1"/>
  <c r="Y2106" i="1"/>
  <c r="Y1453" i="1"/>
  <c r="Y9277" i="1"/>
  <c r="Y7165" i="1"/>
  <c r="Y9858" i="1"/>
  <c r="Y669" i="1"/>
  <c r="Y10186" i="1"/>
  <c r="Y8307" i="1"/>
  <c r="Y6982" i="1"/>
  <c r="Y4393" i="1"/>
  <c r="Y9259" i="1"/>
  <c r="Y10162" i="1"/>
  <c r="Y165" i="1"/>
  <c r="Y10091" i="1"/>
  <c r="Y1822" i="1"/>
  <c r="Y6229" i="1"/>
  <c r="Y10365" i="1"/>
  <c r="Y1468" i="1"/>
  <c r="Y4527" i="1"/>
  <c r="Y541" i="1"/>
  <c r="Y5680" i="1"/>
  <c r="Y8004" i="1"/>
  <c r="Y7379" i="1"/>
  <c r="Y5523" i="1"/>
  <c r="Y2651" i="1"/>
  <c r="Y8143" i="1"/>
  <c r="Y3007" i="1"/>
  <c r="Y1480" i="1"/>
  <c r="Y2777" i="1"/>
  <c r="Y4877" i="1"/>
  <c r="Y6332" i="1"/>
  <c r="Y5913" i="1"/>
  <c r="Y3799" i="1"/>
  <c r="Y2886" i="1"/>
  <c r="Y2081" i="1"/>
  <c r="Y2396" i="1"/>
  <c r="Y6695" i="1"/>
  <c r="Y9330" i="1"/>
  <c r="Y1181" i="1"/>
  <c r="Y3066" i="1"/>
  <c r="Y8617" i="1"/>
  <c r="Y10683" i="1"/>
  <c r="Y5240" i="1"/>
  <c r="Y408" i="1"/>
  <c r="Y7544" i="1"/>
  <c r="Y930" i="1"/>
  <c r="Y187" i="1"/>
  <c r="Y2429" i="1"/>
  <c r="Y8184" i="1"/>
  <c r="Y10013" i="1"/>
  <c r="Y10592" i="1"/>
  <c r="Y2671" i="1"/>
  <c r="Y619" i="1"/>
  <c r="Y10782" i="1"/>
  <c r="Y3705" i="1"/>
  <c r="Y4932" i="1"/>
  <c r="Y7676" i="1"/>
  <c r="Y2938" i="1"/>
  <c r="Y9993" i="1"/>
  <c r="Y3307" i="1"/>
  <c r="Y3100" i="1"/>
  <c r="Y4362" i="1"/>
  <c r="Y7815" i="1"/>
  <c r="Y3706" i="1"/>
  <c r="Y8984" i="1"/>
  <c r="Y4142" i="1"/>
  <c r="Y6190" i="1"/>
  <c r="Y486" i="1"/>
  <c r="Y4436" i="1"/>
  <c r="Y5943" i="1"/>
  <c r="Y8792" i="1"/>
  <c r="Y6664" i="1"/>
  <c r="Y7491" i="1"/>
  <c r="Y8451" i="1"/>
  <c r="Y7414" i="1"/>
  <c r="Y4214" i="1"/>
  <c r="Y9964" i="1"/>
  <c r="Y6775" i="1"/>
  <c r="Y1390" i="1"/>
  <c r="Y2596" i="1"/>
  <c r="Y446" i="1"/>
  <c r="Y2971" i="1"/>
  <c r="Y10767" i="1"/>
  <c r="Y1066" i="1"/>
  <c r="Y5689" i="1"/>
  <c r="Y9237" i="1"/>
  <c r="Y7077" i="1"/>
  <c r="Y2061" i="1"/>
  <c r="Y1177" i="1"/>
  <c r="Y9314" i="1"/>
  <c r="Y1790" i="1"/>
  <c r="Y2270" i="1"/>
  <c r="Y4433" i="1"/>
  <c r="Y8702" i="1"/>
  <c r="Y4297" i="1"/>
  <c r="Y832" i="1"/>
  <c r="Y8543" i="1"/>
  <c r="Y10319" i="1"/>
  <c r="Y9551" i="1"/>
  <c r="Y7281" i="1"/>
  <c r="Y10208" i="1"/>
  <c r="Y5359" i="1"/>
  <c r="Y3033" i="1"/>
  <c r="Y7244" i="1"/>
  <c r="Y11064" i="1"/>
  <c r="Y6054" i="1"/>
  <c r="Y9110" i="1"/>
  <c r="Y6431" i="1"/>
  <c r="Y1560" i="1"/>
  <c r="Y10547" i="1"/>
  <c r="Y1023" i="1"/>
  <c r="Y5723" i="1"/>
  <c r="Y8747" i="1"/>
  <c r="Y2236" i="1"/>
  <c r="Y4712" i="1"/>
  <c r="Y6149" i="1"/>
  <c r="Y4115" i="1"/>
  <c r="Y9942" i="1"/>
  <c r="Y979" i="1"/>
  <c r="Y8006" i="1"/>
  <c r="Y8666" i="1"/>
  <c r="Y5482" i="1"/>
  <c r="Y10879" i="1"/>
  <c r="Y6536" i="1"/>
  <c r="Y783" i="1"/>
  <c r="Y756" i="1"/>
  <c r="Y9659" i="1"/>
  <c r="Y5061" i="1"/>
  <c r="Y9977" i="1"/>
  <c r="Y1393" i="1"/>
  <c r="Y6236" i="1"/>
  <c r="Y5801" i="1"/>
  <c r="Y2022" i="1"/>
  <c r="Y2103" i="1"/>
  <c r="Y9351" i="1"/>
  <c r="Y8800" i="1"/>
  <c r="Y6353" i="1"/>
  <c r="Y7287" i="1"/>
  <c r="Y2200" i="1"/>
  <c r="Y9438" i="1"/>
  <c r="Y8956" i="1"/>
  <c r="Y2658" i="1"/>
  <c r="Y6203" i="1"/>
  <c r="Y5792" i="1"/>
  <c r="Y8581" i="1"/>
  <c r="Y5598" i="1"/>
  <c r="Y823" i="1"/>
  <c r="Z823" i="1"/>
  <c r="Y9122" i="1"/>
  <c r="Y1962" i="1"/>
  <c r="Y6013" i="1"/>
  <c r="Y2875" i="1"/>
  <c r="Y5043" i="1"/>
  <c r="Y5998" i="1"/>
  <c r="Y4937" i="1"/>
  <c r="Y8749" i="1"/>
  <c r="Y6803" i="1"/>
  <c r="Y8405" i="1"/>
  <c r="Y282" i="1"/>
  <c r="Y9475" i="1"/>
  <c r="Y1310" i="1"/>
  <c r="Y8368" i="1"/>
  <c r="Y1263" i="1"/>
  <c r="Y10513" i="1"/>
  <c r="Y9036" i="1"/>
  <c r="Y3592" i="1"/>
  <c r="Y564" i="1"/>
  <c r="Y560" i="1"/>
  <c r="Y10165" i="1"/>
  <c r="Y9650" i="1"/>
  <c r="Y1175" i="1"/>
  <c r="Y6848" i="1"/>
  <c r="Y8222" i="1"/>
  <c r="Y5148" i="1"/>
  <c r="Y5458" i="1"/>
  <c r="Y7289" i="1"/>
  <c r="Y1893" i="1"/>
  <c r="Y8910" i="1"/>
  <c r="Y9094" i="1"/>
  <c r="Y2975" i="1"/>
  <c r="Y7106" i="1"/>
  <c r="Y1244" i="1"/>
  <c r="Y7004" i="1"/>
  <c r="Y3750" i="1"/>
  <c r="Y5837" i="1"/>
  <c r="Y3318" i="1"/>
  <c r="Y108" i="1"/>
  <c r="Y1941" i="1"/>
  <c r="Y1232" i="1"/>
  <c r="Y3173" i="1"/>
  <c r="Y9173" i="1"/>
  <c r="Y10352" i="1"/>
  <c r="Y3254" i="1"/>
  <c r="Y3295" i="1"/>
  <c r="Y10636" i="1"/>
  <c r="Y2749" i="1"/>
  <c r="Y4365" i="1"/>
  <c r="Y6033" i="1"/>
  <c r="Y6531" i="1"/>
  <c r="Y4217" i="1"/>
  <c r="Y2473" i="1"/>
  <c r="Y5912" i="1"/>
  <c r="Y8759" i="1"/>
  <c r="Y10591" i="1"/>
  <c r="Y8653" i="1"/>
  <c r="Y1230" i="1"/>
  <c r="Y10011" i="1"/>
  <c r="Y5023" i="1"/>
  <c r="Y6713" i="1"/>
  <c r="Y4622" i="1"/>
  <c r="Y2542" i="1"/>
  <c r="Y9980" i="1"/>
  <c r="Y4296" i="1"/>
  <c r="Y8486" i="1"/>
  <c r="Y8534" i="1"/>
  <c r="Y11046" i="1"/>
  <c r="Y1027" i="1"/>
  <c r="Y8342" i="1"/>
  <c r="Y10958" i="1"/>
  <c r="Y2321" i="1"/>
  <c r="Y7496" i="1"/>
  <c r="Y9902" i="1"/>
  <c r="Y11010" i="1"/>
  <c r="Y10155" i="1"/>
  <c r="Y9231" i="1"/>
  <c r="Y7376" i="1"/>
  <c r="Y9408" i="1"/>
  <c r="Y869" i="1"/>
  <c r="Y4988" i="1"/>
  <c r="Y9485" i="1"/>
  <c r="Y2227" i="1"/>
  <c r="Y2405" i="1"/>
  <c r="Y3837" i="1"/>
  <c r="Y3912" i="1"/>
  <c r="Y10256" i="1"/>
  <c r="Y8159" i="1"/>
  <c r="Y7721" i="1"/>
  <c r="Y9169" i="1"/>
  <c r="Y6467" i="1"/>
  <c r="Y3004" i="1"/>
  <c r="Y1492" i="1"/>
  <c r="Y4565" i="1"/>
  <c r="Y9212" i="1"/>
  <c r="Y9243" i="1"/>
  <c r="Y3567" i="1"/>
  <c r="Y573" i="1"/>
  <c r="Y5384" i="1"/>
  <c r="Y1753" i="1"/>
  <c r="Y1631" i="1"/>
  <c r="Y8245" i="1"/>
  <c r="Y2314" i="1"/>
  <c r="Y10651" i="1"/>
  <c r="Y3047" i="1"/>
  <c r="Y8539" i="1"/>
  <c r="Y5362" i="1"/>
  <c r="Y9240" i="1"/>
  <c r="Y2934" i="1"/>
  <c r="Y3142" i="1"/>
  <c r="Y7500" i="1"/>
  <c r="Y5210" i="1"/>
  <c r="Y7780" i="1"/>
  <c r="Y7142" i="1"/>
  <c r="Y11014" i="1"/>
  <c r="Y5071" i="1"/>
  <c r="Y8109" i="1"/>
  <c r="Y10791" i="1"/>
  <c r="Y7480" i="1"/>
  <c r="Y3216" i="1"/>
  <c r="Y10000" i="1"/>
  <c r="Y3961" i="1"/>
  <c r="Y6119" i="1"/>
  <c r="Y1761" i="1"/>
  <c r="Y7774" i="1"/>
  <c r="Y7442" i="1"/>
  <c r="Y1734" i="1"/>
  <c r="Y6696" i="1"/>
  <c r="Y3647" i="1"/>
  <c r="Y1037" i="1"/>
  <c r="Y8750" i="1"/>
  <c r="Y500" i="1"/>
  <c r="Y1926" i="1"/>
  <c r="Y5735" i="1"/>
  <c r="Y6389" i="1"/>
  <c r="Y7556" i="1"/>
  <c r="Y2174" i="1"/>
  <c r="Y1634" i="1"/>
  <c r="Y2151" i="1"/>
  <c r="Y11070" i="1"/>
  <c r="Y5766" i="1"/>
  <c r="Y7703" i="1"/>
  <c r="Y8127" i="1"/>
  <c r="Y9394" i="1"/>
  <c r="Y7327" i="1"/>
  <c r="Y9625" i="1"/>
  <c r="Y9770" i="1"/>
  <c r="Y130" i="1"/>
  <c r="Y8124" i="1"/>
  <c r="Y10727" i="1"/>
  <c r="Y2782" i="1"/>
  <c r="Y1130" i="1"/>
  <c r="Y4768" i="1"/>
  <c r="Y9299" i="1"/>
  <c r="Y8722" i="1"/>
  <c r="Y9713" i="1"/>
  <c r="Y7911" i="1"/>
  <c r="Y3023" i="1"/>
  <c r="Y7600" i="1"/>
  <c r="Y7921" i="1"/>
  <c r="Y9538" i="1"/>
  <c r="Y6228" i="1"/>
  <c r="Y6996" i="1"/>
  <c r="Y9343" i="1"/>
  <c r="Y4800" i="1"/>
  <c r="Y4092" i="1"/>
  <c r="Y1896" i="1"/>
  <c r="Y2234" i="1"/>
  <c r="Y5897" i="1"/>
  <c r="Y1113" i="1"/>
  <c r="Y2781" i="1"/>
  <c r="Y764" i="1"/>
  <c r="Y5864" i="1"/>
  <c r="Y5587" i="1"/>
  <c r="Y2415" i="1"/>
  <c r="Y1271" i="1"/>
  <c r="Y3783" i="1"/>
  <c r="Y4586" i="1"/>
  <c r="Y1215" i="1"/>
  <c r="Y3281" i="1"/>
  <c r="Y6165" i="1"/>
  <c r="Y7072" i="1"/>
  <c r="Y3903" i="1"/>
  <c r="Y7195" i="1"/>
  <c r="Y8002" i="1"/>
  <c r="Y8098" i="1"/>
  <c r="Y5825" i="1"/>
  <c r="Y9711" i="1"/>
  <c r="Y2893" i="1"/>
  <c r="Y142" i="1"/>
  <c r="Y3022" i="1"/>
  <c r="Y10047" i="1"/>
  <c r="Y2340" i="1"/>
  <c r="Y926" i="1"/>
  <c r="Y6586" i="1"/>
  <c r="Y6877" i="1"/>
  <c r="Y3037" i="1"/>
  <c r="Y6083" i="1"/>
  <c r="Y5863" i="1"/>
  <c r="Y10394" i="1"/>
  <c r="Y9443" i="1"/>
  <c r="Y9888" i="1"/>
  <c r="Y10537" i="1"/>
  <c r="Y2432" i="1"/>
  <c r="Z2432" i="1"/>
  <c r="Y10966" i="1"/>
  <c r="Y3977" i="1"/>
  <c r="Y10962" i="1"/>
  <c r="Y9274" i="1"/>
  <c r="Y3496" i="1"/>
  <c r="Y5987" i="1"/>
  <c r="Y1396" i="1"/>
  <c r="Y3968" i="1"/>
  <c r="Y7625" i="1"/>
  <c r="Y3691" i="1"/>
  <c r="Y9150" i="1"/>
  <c r="Y1399" i="1"/>
  <c r="Y2056" i="1"/>
  <c r="Y4295" i="1"/>
  <c r="Y8426" i="1"/>
  <c r="Y5235" i="1"/>
  <c r="Y10215" i="1"/>
  <c r="Y6549" i="1"/>
  <c r="Y2375" i="1"/>
  <c r="Y2998" i="1"/>
  <c r="Y4164" i="1"/>
  <c r="Y262" i="1"/>
  <c r="Y7704" i="1"/>
  <c r="Y232" i="1"/>
  <c r="Y8515" i="1"/>
  <c r="Y6315" i="1"/>
  <c r="Y4858" i="1"/>
  <c r="Y9969" i="1"/>
  <c r="Y9936" i="1"/>
  <c r="Y839" i="1"/>
  <c r="Y624" i="1"/>
  <c r="Y9107" i="1"/>
  <c r="Y3726" i="1"/>
  <c r="Y986" i="1"/>
  <c r="Y10668" i="1"/>
  <c r="Y192" i="1"/>
  <c r="Y7684" i="1"/>
  <c r="Y5449" i="1"/>
  <c r="Y168" i="1"/>
  <c r="Y2641" i="1"/>
  <c r="Y10793" i="1"/>
  <c r="Y3828" i="1"/>
  <c r="Y8302" i="1"/>
  <c r="Y4012" i="1"/>
  <c r="Y2606" i="1"/>
  <c r="Y1876" i="1"/>
  <c r="Y4509" i="1"/>
  <c r="Y889" i="1"/>
  <c r="Y9239" i="1"/>
  <c r="Y1592" i="1"/>
  <c r="Y4132" i="1"/>
  <c r="Y10505" i="1"/>
  <c r="Z10505" i="1"/>
  <c r="Y7839" i="1"/>
  <c r="Y5013" i="1"/>
  <c r="Y6776" i="1"/>
  <c r="Y7669" i="1"/>
  <c r="Y6321" i="1"/>
  <c r="Y4333" i="1"/>
  <c r="Y7255" i="1"/>
  <c r="Y1858" i="1"/>
  <c r="Y3520" i="1"/>
  <c r="Y2331" i="1"/>
  <c r="Y7139" i="1"/>
  <c r="Y6843" i="1"/>
  <c r="Y2799" i="1"/>
  <c r="Y6510" i="1"/>
  <c r="Y999" i="1"/>
  <c r="Y2601" i="1"/>
  <c r="Y4198" i="1"/>
  <c r="Y10397" i="1"/>
  <c r="Y6747" i="1"/>
  <c r="Y6954" i="1"/>
  <c r="Y7231" i="1"/>
  <c r="Y10768" i="1"/>
  <c r="Y5703" i="1"/>
  <c r="Y10662" i="1"/>
  <c r="Y8735" i="1"/>
  <c r="Y2716" i="1"/>
  <c r="Y4019" i="1"/>
  <c r="Y11100" i="1"/>
  <c r="Y3002" i="1"/>
  <c r="Y8454" i="1"/>
  <c r="Y7192" i="1"/>
  <c r="Y907" i="1"/>
  <c r="Y7857" i="1"/>
  <c r="Y5469" i="1"/>
  <c r="Y3833" i="1"/>
  <c r="Y9644" i="1"/>
  <c r="Y325" i="1"/>
  <c r="Y7455" i="1"/>
  <c r="Y4748" i="1"/>
  <c r="Y7880" i="1"/>
  <c r="Y735" i="1"/>
  <c r="Y3297" i="1"/>
  <c r="Y6160" i="1"/>
  <c r="Y5405" i="1"/>
  <c r="Y4044" i="1"/>
  <c r="Y1316" i="1"/>
  <c r="Y1839" i="1"/>
  <c r="Y8538" i="1"/>
  <c r="Y3534" i="1"/>
  <c r="Y1370" i="1"/>
  <c r="Y1606" i="1"/>
  <c r="Y4777" i="1"/>
  <c r="Y9734" i="1"/>
  <c r="Y6633" i="1"/>
  <c r="Y11102" i="1"/>
  <c r="Y1266" i="1"/>
  <c r="Y6845" i="1"/>
  <c r="Y4210" i="1"/>
  <c r="Y9482" i="1"/>
  <c r="Y5271" i="1"/>
  <c r="Y1610" i="1"/>
  <c r="Y2948" i="1"/>
  <c r="Y7529" i="1"/>
  <c r="Y4386" i="1"/>
  <c r="Y2434" i="1"/>
  <c r="Y3625" i="1"/>
  <c r="Y2996" i="1"/>
  <c r="Y2531" i="1"/>
  <c r="Y5352" i="1"/>
  <c r="Y4250" i="1"/>
  <c r="Y2688" i="1"/>
  <c r="Y10878" i="1"/>
  <c r="Y8081" i="1"/>
  <c r="Y7664" i="1"/>
  <c r="Y9131" i="1"/>
  <c r="Y3110" i="1"/>
  <c r="Y7357" i="1"/>
  <c r="Y10102" i="1"/>
  <c r="Y1242" i="1"/>
  <c r="Y6070" i="1"/>
  <c r="Y4260" i="1"/>
  <c r="Y1345" i="1"/>
  <c r="Y5596" i="1"/>
  <c r="Y5717" i="1"/>
  <c r="Y5237" i="1"/>
  <c r="Y4303" i="1"/>
  <c r="Y604" i="1"/>
  <c r="Y2795" i="1"/>
  <c r="Y2154" i="1"/>
  <c r="Y6656" i="1"/>
  <c r="Y3027" i="1"/>
  <c r="Y2883" i="1"/>
  <c r="Y3076" i="1"/>
  <c r="Y1980" i="1"/>
  <c r="Y731" i="1"/>
  <c r="Y7335" i="1"/>
  <c r="Y7028" i="1"/>
  <c r="Y657" i="1"/>
  <c r="Y8392" i="1"/>
  <c r="Y10872" i="1"/>
  <c r="Y2318" i="1"/>
  <c r="Y1291" i="1"/>
  <c r="Y2278" i="1"/>
  <c r="Y610" i="1"/>
  <c r="Y1078" i="1"/>
  <c r="Y3988" i="1"/>
  <c r="Y4559" i="1"/>
  <c r="Y4568" i="1"/>
  <c r="Y5749" i="1"/>
  <c r="Y5478" i="1"/>
  <c r="Y10218" i="1"/>
  <c r="Y7788" i="1"/>
  <c r="Y10471" i="1"/>
  <c r="Y10951" i="1"/>
  <c r="Y2512" i="1"/>
  <c r="Y4918" i="1"/>
  <c r="Y1530" i="1"/>
  <c r="Y9009" i="1"/>
  <c r="Y8551" i="1"/>
  <c r="Y4104" i="1"/>
  <c r="Y2349" i="1"/>
  <c r="Y8463" i="1"/>
  <c r="Y1432" i="1"/>
  <c r="Y6829" i="1"/>
  <c r="Y4330" i="1"/>
  <c r="Y1802" i="1"/>
  <c r="Y10087" i="1"/>
  <c r="Y4125" i="1"/>
  <c r="Y1951" i="1"/>
  <c r="Y10845" i="1"/>
  <c r="Y2841" i="1"/>
  <c r="Y3886" i="1"/>
  <c r="Y606" i="1"/>
  <c r="Y5592" i="1"/>
  <c r="Y5036" i="1"/>
  <c r="Y4431" i="1"/>
  <c r="Y4703" i="1"/>
  <c r="Y1670" i="1"/>
  <c r="Y3759" i="1"/>
  <c r="Y7786" i="1"/>
  <c r="Y2431" i="1"/>
  <c r="Y7734" i="1"/>
  <c r="Y10470" i="1"/>
  <c r="Y6310" i="1"/>
  <c r="Y8753" i="1"/>
  <c r="Y1618" i="1"/>
  <c r="Y5072" i="1"/>
  <c r="Y630" i="1"/>
  <c r="Y952" i="1"/>
  <c r="Y9505" i="1"/>
  <c r="Y1940" i="1"/>
  <c r="Y431" i="1"/>
  <c r="Y4052" i="1"/>
  <c r="Y2143" i="1"/>
  <c r="Y5256" i="1"/>
  <c r="Y10303" i="1"/>
  <c r="Y4804" i="1"/>
  <c r="Y5653" i="1"/>
  <c r="Y10863" i="1"/>
  <c r="Y1735" i="1"/>
  <c r="Y9198" i="1"/>
  <c r="Y5893" i="1"/>
  <c r="Y7820" i="1"/>
  <c r="Y881" i="1"/>
  <c r="Y4583" i="1"/>
  <c r="Y1479" i="1"/>
  <c r="Y3916" i="1"/>
  <c r="Y8959" i="1"/>
  <c r="Y2345" i="1"/>
  <c r="Y2459" i="1"/>
  <c r="Y7432" i="1"/>
  <c r="Y4820" i="1"/>
  <c r="Y4015" i="1"/>
  <c r="Y10810" i="1"/>
  <c r="Y8132" i="1"/>
  <c r="Y8657" i="1"/>
  <c r="Y3962" i="1"/>
  <c r="Y10239" i="1"/>
  <c r="Y3990" i="1"/>
  <c r="Y8178" i="1"/>
  <c r="Y4822" i="1"/>
  <c r="Y5215" i="1"/>
  <c r="Y5199" i="1"/>
  <c r="Y4560" i="1"/>
  <c r="Y10244" i="1"/>
  <c r="Y4669" i="1"/>
  <c r="Y8698" i="1"/>
  <c r="Y808" i="1"/>
  <c r="Y11028" i="1"/>
  <c r="Y883" i="1"/>
  <c r="Y1900" i="1"/>
  <c r="Y4550" i="1"/>
  <c r="Y3349" i="1"/>
  <c r="Y3767" i="1"/>
  <c r="Y103" i="1"/>
  <c r="Y625" i="1"/>
  <c r="Y5097" i="1"/>
  <c r="Y10573" i="1"/>
  <c r="Y7966" i="1"/>
  <c r="Y5964" i="1"/>
  <c r="Y10435" i="1"/>
  <c r="Y7441" i="1"/>
  <c r="Y8013" i="1"/>
  <c r="Y2496" i="1"/>
  <c r="Z2496" i="1"/>
  <c r="Y10068" i="1"/>
  <c r="Y7332" i="1"/>
  <c r="Y228" i="1"/>
  <c r="Y9795" i="1"/>
  <c r="Y169" i="1"/>
  <c r="Y7965" i="1"/>
  <c r="Y7147" i="1"/>
  <c r="Y453" i="1"/>
  <c r="Y3498" i="1"/>
  <c r="Y10936" i="1"/>
  <c r="Y5113" i="1"/>
  <c r="Y5712" i="1"/>
  <c r="Y690" i="1"/>
  <c r="Y10655" i="1"/>
  <c r="Y7315" i="1"/>
  <c r="Y622" i="1"/>
  <c r="Y3018" i="1"/>
  <c r="Y8347" i="1"/>
  <c r="Y376" i="1"/>
  <c r="Y3391" i="1"/>
  <c r="Y8316" i="1"/>
  <c r="Y5386" i="1"/>
  <c r="Y8016" i="1"/>
  <c r="Y9863" i="1"/>
  <c r="Y3235" i="1"/>
  <c r="Y9864" i="1"/>
  <c r="Y1843" i="1"/>
  <c r="Y1523" i="1"/>
  <c r="Y9377" i="1"/>
  <c r="Y1273" i="1"/>
  <c r="Y4023" i="1"/>
  <c r="Y6808" i="1"/>
  <c r="Y3938" i="1"/>
  <c r="Y5525" i="1"/>
  <c r="Y9677" i="1"/>
  <c r="Y6515" i="1"/>
  <c r="Y2290" i="1"/>
  <c r="Y3646" i="1"/>
  <c r="Y9905" i="1"/>
  <c r="Y249" i="1"/>
  <c r="Y8639" i="1"/>
  <c r="Y7138" i="1"/>
  <c r="Y2469" i="1"/>
  <c r="Y4029" i="1"/>
  <c r="Y6749" i="1"/>
  <c r="Y2563" i="1"/>
  <c r="Y6652" i="1"/>
  <c r="Y2628" i="1"/>
  <c r="Y634" i="1"/>
  <c r="Y7369" i="1"/>
  <c r="Y9052" i="1"/>
  <c r="Y10419" i="1"/>
  <c r="Y1026" i="1"/>
  <c r="Y2464" i="1"/>
  <c r="Y1640" i="1"/>
  <c r="Y2780" i="1"/>
  <c r="Y7474" i="1"/>
  <c r="Y3248" i="1"/>
  <c r="Y8572" i="1"/>
  <c r="Y2821" i="1"/>
  <c r="Y7262" i="1"/>
  <c r="Y7585" i="1"/>
  <c r="Y8191" i="1"/>
  <c r="Y11098" i="1"/>
  <c r="Y10924" i="1"/>
  <c r="Y5103" i="1"/>
  <c r="Y9038" i="1"/>
  <c r="Y991" i="1"/>
  <c r="Y4476" i="1"/>
  <c r="Y10583" i="1"/>
  <c r="Y3316" i="1"/>
  <c r="Y149" i="1"/>
  <c r="Y4414" i="1"/>
  <c r="Y10578" i="1"/>
  <c r="Y2293" i="1"/>
  <c r="Y11034" i="1"/>
  <c r="Y10571" i="1"/>
  <c r="Y5521" i="1"/>
  <c r="Y7765" i="1"/>
  <c r="Y8547" i="1"/>
  <c r="Y9001" i="1"/>
  <c r="Y5527" i="1"/>
  <c r="Y7429" i="1"/>
  <c r="Y3183" i="1"/>
  <c r="Y4699" i="1"/>
  <c r="Y5772" i="1"/>
  <c r="Y1514" i="1"/>
  <c r="Y6155" i="1"/>
  <c r="Y916" i="1"/>
  <c r="Y9041" i="1"/>
  <c r="Y1780" i="1"/>
  <c r="Y8782" i="1"/>
  <c r="Y8802" i="1"/>
  <c r="Y777" i="1"/>
  <c r="Y8659" i="1"/>
  <c r="Y9894" i="1"/>
  <c r="Y3979" i="1"/>
  <c r="Y7062" i="1"/>
  <c r="Y1464" i="1"/>
  <c r="Y10819" i="1"/>
  <c r="Y8655" i="1"/>
  <c r="Y2690" i="1"/>
  <c r="Y8893" i="1"/>
  <c r="Y4779" i="1"/>
  <c r="Y11067" i="1"/>
  <c r="Y221" i="1"/>
  <c r="Y7846" i="1"/>
  <c r="Y5429" i="1"/>
  <c r="Y4135" i="1"/>
  <c r="Y6548" i="1"/>
  <c r="Y10261" i="1"/>
  <c r="Y3237" i="1"/>
  <c r="Y7098" i="1"/>
  <c r="Y4316" i="1"/>
  <c r="Y3820" i="1"/>
  <c r="Y2724" i="1"/>
  <c r="Y1257" i="1"/>
  <c r="Y789" i="1"/>
  <c r="Y9114" i="1"/>
  <c r="Y3794" i="1"/>
  <c r="Y1085" i="1"/>
  <c r="Y3073" i="1"/>
  <c r="Y4026" i="1"/>
  <c r="Y3181" i="1"/>
  <c r="Y1800" i="1"/>
  <c r="Y681" i="1"/>
  <c r="Y3664" i="1"/>
  <c r="Y3936" i="1"/>
  <c r="Y2112" i="1"/>
  <c r="Y1537" i="1"/>
  <c r="Y1477" i="1"/>
  <c r="Y4398" i="1"/>
  <c r="Y2528" i="1"/>
  <c r="Y2005" i="1"/>
  <c r="Y786" i="1"/>
  <c r="Y692" i="1"/>
  <c r="Y8913" i="1"/>
  <c r="Y3493" i="1"/>
  <c r="Y6061" i="1"/>
  <c r="Y6148" i="1"/>
  <c r="Y7225" i="1"/>
  <c r="Y5695" i="1"/>
  <c r="Y9108" i="1"/>
  <c r="Y3958" i="1"/>
  <c r="Y10088" i="1"/>
  <c r="Y10431" i="1"/>
  <c r="Y767" i="1"/>
  <c r="Y10723" i="1"/>
  <c r="Y6227" i="1"/>
  <c r="Y69" i="1"/>
  <c r="Y5530" i="1"/>
  <c r="Y290" i="1"/>
  <c r="Y2779" i="1"/>
  <c r="Y8673" i="1"/>
  <c r="Y7001" i="1"/>
  <c r="Y6172" i="1"/>
  <c r="Y9387" i="1"/>
  <c r="Y312" i="1"/>
  <c r="Y9191" i="1"/>
  <c r="Y701" i="1"/>
  <c r="Y5211" i="1"/>
  <c r="Y9854" i="1"/>
  <c r="Y92" i="1"/>
  <c r="Y1301" i="1"/>
  <c r="Y1371" i="1"/>
  <c r="Y10416" i="1"/>
  <c r="Y10799" i="1"/>
  <c r="Y7661" i="1"/>
  <c r="Y2556" i="1"/>
  <c r="Y9091" i="1"/>
  <c r="Y7305" i="1"/>
  <c r="Y3327" i="1"/>
  <c r="Y8920" i="1"/>
  <c r="Y4364" i="1"/>
  <c r="Y6866" i="1"/>
  <c r="Y9333" i="1"/>
  <c r="Y5488" i="1"/>
  <c r="Y2992" i="1"/>
  <c r="Y8326" i="1"/>
  <c r="Y3846" i="1"/>
  <c r="Y2705" i="1"/>
  <c r="Y10299" i="1"/>
  <c r="Y7398" i="1"/>
  <c r="Y921" i="1"/>
  <c r="Y8428" i="1"/>
  <c r="Y9767" i="1"/>
  <c r="Y10175" i="1"/>
  <c r="Y1905" i="1"/>
  <c r="Y1687" i="1"/>
  <c r="Y5843" i="1"/>
  <c r="Y5770" i="1"/>
  <c r="Y8275" i="1"/>
  <c r="Y160" i="1"/>
  <c r="Y3126" i="1"/>
  <c r="Y9254" i="1"/>
  <c r="Y4031" i="1"/>
  <c r="Y336" i="1"/>
  <c r="Y9697" i="1"/>
  <c r="Y3502" i="1"/>
  <c r="Y9379" i="1"/>
  <c r="Y3348" i="1"/>
  <c r="Y3913" i="1"/>
  <c r="Y5733" i="1"/>
  <c r="Y3941" i="1"/>
  <c r="Z3941" i="1"/>
  <c r="Y1243" i="1"/>
  <c r="Y8988" i="1"/>
  <c r="Y7045" i="1"/>
  <c r="Y10462" i="1"/>
  <c r="Y7656" i="1"/>
  <c r="Y2865" i="1"/>
  <c r="Y1738" i="1"/>
  <c r="Y2041" i="1"/>
  <c r="Y7321" i="1"/>
  <c r="Y1990" i="1"/>
  <c r="Y9419" i="1"/>
  <c r="Y4082" i="1"/>
  <c r="Y471" i="1"/>
  <c r="Y10193" i="1"/>
  <c r="Y7308" i="1"/>
  <c r="Y5106" i="1"/>
  <c r="Y5604" i="1"/>
  <c r="Y6112" i="1"/>
  <c r="Y569" i="1"/>
  <c r="Y7759" i="1"/>
  <c r="Y90" i="1"/>
  <c r="Y5402" i="1"/>
  <c r="Y4790" i="1"/>
  <c r="Y34" i="1"/>
  <c r="Y6676" i="1"/>
  <c r="Y9376" i="1"/>
  <c r="Y7114" i="1"/>
  <c r="Y8882" i="1"/>
  <c r="Y10514" i="1"/>
  <c r="Y4831" i="1"/>
  <c r="Y6354" i="1"/>
  <c r="Y6167" i="1"/>
  <c r="Y1401" i="1"/>
  <c r="Y5053" i="1"/>
  <c r="Y4077" i="1"/>
  <c r="Y11088" i="1"/>
  <c r="Y3180" i="1"/>
  <c r="Y10141" i="1"/>
  <c r="Y8739" i="1"/>
  <c r="Y10063" i="1"/>
  <c r="Y7605" i="1"/>
  <c r="Y5924" i="1"/>
  <c r="Y5515" i="1"/>
  <c r="Y5512" i="1"/>
  <c r="Y7293" i="1"/>
  <c r="Y8505" i="1"/>
  <c r="Y9051" i="1"/>
  <c r="Y329" i="1"/>
  <c r="Y3109" i="1"/>
  <c r="Y1190" i="1"/>
  <c r="Y718" i="1"/>
  <c r="Y6620" i="1"/>
  <c r="Y1434" i="1"/>
  <c r="Y6733" i="1"/>
  <c r="Y5146" i="1"/>
  <c r="Y5365" i="1"/>
  <c r="Y9125" i="1"/>
  <c r="Y4076" i="1"/>
  <c r="Y6047" i="1"/>
  <c r="Y6854" i="1"/>
  <c r="Y710" i="1"/>
  <c r="Y5896" i="1"/>
  <c r="Y7242" i="1"/>
  <c r="Y658" i="1"/>
  <c r="Y2537" i="1"/>
  <c r="Y4989" i="1"/>
  <c r="Y9849" i="1"/>
  <c r="Y4469" i="1"/>
  <c r="Y10944" i="1"/>
  <c r="Y4825" i="1"/>
  <c r="Y1973" i="1"/>
  <c r="Y4363" i="1"/>
  <c r="Y9170" i="1"/>
  <c r="Y6763" i="1"/>
  <c r="Y9797" i="1"/>
  <c r="Y9329" i="1"/>
  <c r="Y5696" i="1"/>
  <c r="Y4390" i="1"/>
  <c r="Y555" i="1"/>
  <c r="Y10759" i="1"/>
  <c r="Y5152" i="1"/>
  <c r="Y5968" i="1"/>
  <c r="Y4510" i="1"/>
  <c r="Y5534" i="1"/>
  <c r="Y2093" i="1"/>
  <c r="Y59" i="1"/>
  <c r="Y2746" i="1"/>
  <c r="Y3581" i="1"/>
  <c r="Y8519" i="1"/>
  <c r="Y7261" i="1"/>
  <c r="Y8176" i="1"/>
  <c r="Y1842" i="1"/>
  <c r="Y1663" i="1"/>
  <c r="Y8675" i="1"/>
  <c r="Y10110" i="1"/>
  <c r="Y10401" i="1"/>
  <c r="Y4807" i="1"/>
  <c r="Y6304" i="1"/>
  <c r="Y2466" i="1"/>
  <c r="Y7191" i="1"/>
  <c r="Y9471" i="1"/>
  <c r="Y10580" i="1"/>
  <c r="Y9166" i="1"/>
  <c r="Y5622" i="1"/>
  <c r="Y8916" i="1"/>
  <c r="Y9668" i="1"/>
  <c r="Y3619" i="1"/>
  <c r="Y7256" i="1"/>
  <c r="Y9327" i="1"/>
  <c r="Y367" i="1"/>
  <c r="Y3088" i="1"/>
  <c r="Y4954" i="1"/>
  <c r="Y8541" i="1"/>
  <c r="Y4908" i="1"/>
  <c r="Y9033" i="1"/>
  <c r="Y7648" i="1"/>
  <c r="Y4251" i="1"/>
  <c r="Y4966" i="1"/>
  <c r="Y6963" i="1"/>
  <c r="Y5037" i="1"/>
  <c r="Y4120" i="1"/>
  <c r="Y10054" i="1"/>
  <c r="Y6046" i="1"/>
  <c r="Y4113" i="1"/>
  <c r="Y10710" i="1"/>
  <c r="Y5934" i="1"/>
  <c r="Y11026" i="1"/>
  <c r="Y1686" i="1"/>
  <c r="Y6235" i="1"/>
  <c r="Y7975" i="1"/>
  <c r="Y3150" i="1"/>
  <c r="Y4080" i="1"/>
  <c r="Y10722" i="1"/>
  <c r="Y519" i="1"/>
  <c r="Y5683" i="1"/>
  <c r="Y4894" i="1"/>
  <c r="Y7495" i="1"/>
  <c r="Y4495" i="1"/>
  <c r="Y9786" i="1"/>
  <c r="Y6573" i="1"/>
  <c r="Y4268" i="1"/>
  <c r="Y270" i="1"/>
  <c r="Y6177" i="1"/>
  <c r="Y8654" i="1"/>
  <c r="Y8868" i="1"/>
  <c r="Y2102" i="1"/>
  <c r="Y6462" i="1"/>
  <c r="Y9959" i="1"/>
  <c r="Y6455" i="1"/>
  <c r="Y7574" i="1"/>
  <c r="Y574" i="1"/>
  <c r="Y6279" i="1"/>
  <c r="Y3855" i="1"/>
  <c r="Y1039" i="1"/>
  <c r="Y5015" i="1"/>
  <c r="Y597" i="1"/>
  <c r="Y7579" i="1"/>
  <c r="Y8249" i="1"/>
  <c r="Y6756" i="1"/>
  <c r="Y4471" i="1"/>
  <c r="Y6268" i="1"/>
  <c r="Y6616" i="1"/>
  <c r="Y4312" i="1"/>
  <c r="Y1872" i="1"/>
  <c r="Y6511" i="1"/>
  <c r="Y4902" i="1"/>
  <c r="Y978" i="1"/>
  <c r="Y6398" i="1"/>
  <c r="Y7245" i="1"/>
  <c r="Y1095" i="1"/>
  <c r="Y929" i="1"/>
  <c r="Y9495" i="1"/>
  <c r="Y5294" i="1"/>
  <c r="Y679" i="1"/>
  <c r="Y3253" i="1"/>
  <c r="Y5544" i="1"/>
  <c r="Y203" i="1"/>
  <c r="Y3872" i="1"/>
  <c r="Y7927" i="1"/>
  <c r="Y8827" i="1"/>
  <c r="Y8887" i="1"/>
  <c r="Y1217" i="1"/>
  <c r="Y5988" i="1"/>
  <c r="Y4384" i="1"/>
  <c r="Y4067" i="1"/>
  <c r="Y6249" i="1"/>
  <c r="Y3818" i="1"/>
  <c r="Y7025" i="1"/>
  <c r="Y413" i="1"/>
  <c r="Y4778" i="1"/>
  <c r="Y10664" i="1"/>
  <c r="Y9342" i="1"/>
  <c r="Y6175" i="1"/>
  <c r="Y8993" i="1"/>
  <c r="Y6038" i="1"/>
  <c r="Y3782" i="1"/>
  <c r="Y8343" i="1"/>
  <c r="Y10422" i="1"/>
  <c r="Y1957" i="1"/>
  <c r="Y6607" i="1"/>
  <c r="Y2351" i="1"/>
  <c r="Y8870" i="1"/>
  <c r="Y7457" i="1"/>
  <c r="Y892" i="1"/>
  <c r="Y2042" i="1"/>
  <c r="Y2034" i="1"/>
  <c r="Y533" i="1"/>
  <c r="Y6614" i="1"/>
  <c r="Y2197" i="1"/>
  <c r="Y6442" i="1"/>
  <c r="Y10663" i="1"/>
  <c r="Y3030" i="1"/>
  <c r="Y7928" i="1"/>
  <c r="Y1793" i="1"/>
  <c r="Y4507" i="1"/>
  <c r="Y8120" i="1"/>
  <c r="Y7692" i="1"/>
  <c r="Y335" i="1"/>
  <c r="Y5085" i="1"/>
  <c r="Y7271" i="1"/>
  <c r="Y2501" i="1"/>
  <c r="Y3486" i="1"/>
  <c r="Y782" i="1"/>
  <c r="Y2881" i="1"/>
  <c r="Y7920" i="1"/>
  <c r="Y4625" i="1"/>
  <c r="Y6986" i="1"/>
  <c r="Y1398" i="1"/>
  <c r="Y380" i="1"/>
  <c r="Y10412" i="1"/>
  <c r="Y9298" i="1"/>
  <c r="Y8299" i="1"/>
  <c r="Y410" i="1"/>
  <c r="Y10524" i="1"/>
  <c r="Y8810" i="1"/>
  <c r="Y2635" i="1"/>
  <c r="Y10588" i="1"/>
  <c r="Y9740" i="1"/>
  <c r="Y8757" i="1"/>
  <c r="Y6290" i="1"/>
  <c r="Y10956" i="1"/>
  <c r="Y10747" i="1"/>
  <c r="Y1863" i="1"/>
  <c r="Y5307" i="1"/>
  <c r="Y4066" i="1"/>
  <c r="Y2487" i="1"/>
  <c r="Y10648" i="1"/>
  <c r="Y9130" i="1"/>
  <c r="Y7987" i="1"/>
  <c r="Y7038" i="1"/>
  <c r="Y9939" i="1"/>
  <c r="Y8921" i="1"/>
  <c r="Y7654" i="1"/>
  <c r="Y9445" i="1"/>
  <c r="Y6293" i="1"/>
  <c r="Y7870" i="1"/>
  <c r="Y920" i="1"/>
  <c r="Y10122" i="1"/>
  <c r="Y1282" i="1"/>
  <c r="Y5451" i="1"/>
  <c r="Y9886" i="1"/>
  <c r="Y9462" i="1"/>
  <c r="Y4265" i="1"/>
  <c r="Y5121" i="1"/>
  <c r="Y10025" i="1"/>
  <c r="Y8618" i="1"/>
  <c r="Y3357" i="1"/>
  <c r="Y7389" i="1"/>
  <c r="Y6606" i="1"/>
  <c r="Y6595" i="1"/>
  <c r="Y7782" i="1"/>
  <c r="Y5229" i="1"/>
  <c r="Y1365" i="1"/>
  <c r="Y10557" i="1"/>
  <c r="Y8319" i="1"/>
  <c r="Y9194" i="1"/>
  <c r="Y7247" i="1"/>
  <c r="Y10029" i="1"/>
  <c r="Y10275" i="1"/>
  <c r="Y6328" i="1"/>
  <c r="Y11068" i="1"/>
  <c r="Y6835" i="1"/>
  <c r="Y3882" i="1"/>
  <c r="Y8843" i="1"/>
  <c r="Y10355" i="1"/>
  <c r="Y4671" i="1"/>
  <c r="Y7521" i="1"/>
  <c r="Y766" i="1"/>
  <c r="Y3382" i="1"/>
  <c r="Y4917" i="1"/>
  <c r="Y3656" i="1"/>
  <c r="Y5637" i="1"/>
  <c r="Y7146" i="1"/>
  <c r="Y2961" i="1"/>
  <c r="Y7009" i="1"/>
  <c r="Y6938" i="1"/>
  <c r="Y3538" i="1"/>
  <c r="Y2676" i="1"/>
  <c r="Y9546" i="1"/>
  <c r="Y776" i="1"/>
  <c r="Y4801" i="1"/>
  <c r="Y200" i="1"/>
  <c r="Y1700" i="1"/>
  <c r="Y5463" i="1"/>
  <c r="Y4519" i="1"/>
  <c r="Y5272" i="1"/>
  <c r="Y2074" i="1"/>
  <c r="Y7236" i="1"/>
  <c r="Y6115" i="1"/>
  <c r="Y6425" i="1"/>
  <c r="Y2574" i="1"/>
  <c r="Y2208" i="1"/>
  <c r="Y2378" i="1"/>
  <c r="Y100" i="1"/>
  <c r="Y5091" i="1"/>
  <c r="Y6261" i="1"/>
  <c r="Y3766" i="1"/>
  <c r="Y9149" i="1"/>
  <c r="Y9346" i="1"/>
  <c r="Y1353" i="1"/>
  <c r="Z1353" i="1"/>
  <c r="Y6005" i="1"/>
  <c r="Y1005" i="1"/>
  <c r="Y3829" i="1"/>
  <c r="Y10906" i="1"/>
  <c r="Y6891" i="1"/>
  <c r="Y4948" i="1"/>
  <c r="Y8484" i="1"/>
  <c r="Y10860" i="1"/>
  <c r="Y1650" i="1"/>
  <c r="Y8028" i="1"/>
  <c r="Y10587" i="1"/>
  <c r="Y2107" i="1"/>
  <c r="Y6677" i="1"/>
  <c r="Y666" i="1"/>
  <c r="Y3325" i="1"/>
  <c r="Y10188" i="1"/>
  <c r="Y1227" i="1"/>
  <c r="Y2077" i="1"/>
  <c r="Y10133" i="1"/>
  <c r="Y10928" i="1"/>
  <c r="Y6342" i="1"/>
  <c r="Y5228" i="1"/>
  <c r="Y4291" i="1"/>
  <c r="Y2965" i="1"/>
  <c r="Y961" i="1"/>
  <c r="Y2728" i="1"/>
  <c r="Y1461" i="1"/>
  <c r="Y5732" i="1"/>
  <c r="Y9989" i="1"/>
  <c r="Y2984" i="1"/>
  <c r="Y8785" i="1"/>
  <c r="Y2079" i="1"/>
  <c r="Y1043" i="1"/>
  <c r="Y5851" i="1"/>
  <c r="Y4215" i="1"/>
  <c r="Y115" i="1"/>
  <c r="Y7359" i="1"/>
  <c r="Y9922" i="1"/>
  <c r="Y6540" i="1"/>
  <c r="Y9779" i="1"/>
  <c r="Y4200" i="1"/>
  <c r="Y6880" i="1"/>
  <c r="Y5533" i="1"/>
  <c r="Y7269" i="1"/>
  <c r="Y9541" i="1"/>
  <c r="Y5643" i="1"/>
  <c r="Y68" i="1"/>
  <c r="Y1829" i="1"/>
  <c r="Y4517" i="1"/>
  <c r="Y9520" i="1"/>
  <c r="Y10504" i="1"/>
  <c r="Y2165" i="1"/>
  <c r="Y3140" i="1"/>
  <c r="Y10597" i="1"/>
  <c r="Y1736" i="1"/>
  <c r="Y5447" i="1"/>
  <c r="Y2306" i="1"/>
  <c r="Y8947" i="1"/>
  <c r="Y10609" i="1"/>
  <c r="Y1867" i="1"/>
  <c r="Y1402" i="1"/>
  <c r="Y10368" i="1"/>
  <c r="Y3350" i="1"/>
  <c r="Y1995" i="1"/>
  <c r="Y1895" i="1"/>
  <c r="Y5975" i="1"/>
  <c r="Y4404" i="1"/>
  <c r="Y5467" i="1"/>
  <c r="Y3526" i="1"/>
  <c r="Y9163" i="1"/>
  <c r="Y7093" i="1"/>
  <c r="Y9522" i="1"/>
  <c r="Y2513" i="1"/>
  <c r="Y2969" i="1"/>
  <c r="Y7660" i="1"/>
  <c r="Y9349" i="1"/>
  <c r="Y5184" i="1"/>
  <c r="Y6987" i="1"/>
  <c r="Y269" i="1"/>
  <c r="Y2242" i="1"/>
  <c r="Y7604" i="1"/>
  <c r="Y8442" i="1"/>
  <c r="Y1389" i="1"/>
  <c r="Y3623" i="1"/>
  <c r="Y860" i="1"/>
  <c r="Y6757" i="1"/>
  <c r="Y132" i="1"/>
  <c r="Y644" i="1"/>
  <c r="Y6562" i="1"/>
  <c r="Y8010" i="1"/>
  <c r="Y3151" i="1"/>
  <c r="Y3306" i="1"/>
  <c r="Y9252" i="1"/>
  <c r="Y3696" i="1"/>
  <c r="Y8339" i="1"/>
  <c r="Y4928" i="1"/>
  <c r="Y4914" i="1"/>
  <c r="Y8658" i="1"/>
  <c r="Y3434" i="1"/>
  <c r="Y7595" i="1"/>
  <c r="Y2342" i="1"/>
  <c r="Y10364" i="1"/>
  <c r="Y10575" i="1"/>
  <c r="Y1837" i="1"/>
  <c r="Y4090" i="1"/>
  <c r="Y4231" i="1"/>
  <c r="Y9712" i="1"/>
  <c r="Y5752" i="1"/>
  <c r="Y10866" i="1"/>
  <c r="Y317" i="1"/>
  <c r="Y5909" i="1"/>
  <c r="Y7531" i="1"/>
  <c r="Y9944" i="1"/>
  <c r="Y11055" i="1"/>
  <c r="Y1483" i="1"/>
  <c r="Y11071" i="1"/>
  <c r="Y1019" i="1"/>
  <c r="Y1723" i="1"/>
  <c r="Y8554" i="1"/>
  <c r="Y4177" i="1"/>
  <c r="Y3340" i="1"/>
  <c r="Y4573" i="1"/>
  <c r="Y5782" i="1"/>
  <c r="Y171" i="1"/>
  <c r="Y4371" i="1"/>
  <c r="Y2530" i="1"/>
  <c r="Y3663" i="1"/>
  <c r="Y3974" i="1"/>
  <c r="Y565" i="1"/>
  <c r="Y2273" i="1"/>
  <c r="Y3954" i="1"/>
  <c r="Y6913" i="1"/>
  <c r="Y7858" i="1"/>
  <c r="Y7421" i="1"/>
  <c r="Y6809" i="1"/>
  <c r="Y3398" i="1"/>
  <c r="Y8459" i="1"/>
  <c r="Y10304" i="1"/>
  <c r="Y8205" i="1"/>
  <c r="Y964" i="1"/>
  <c r="Y2717" i="1"/>
  <c r="Y727" i="1"/>
  <c r="Y4277" i="1"/>
  <c r="Y4424" i="1"/>
  <c r="Y9963" i="1"/>
  <c r="Y9165" i="1"/>
  <c r="Y4196" i="1"/>
  <c r="Y2444" i="1"/>
  <c r="Y28" i="1"/>
  <c r="Y6313" i="1"/>
  <c r="Y2014" i="1"/>
  <c r="Y389" i="1"/>
  <c r="Y7944" i="1"/>
  <c r="Y4515" i="1"/>
  <c r="Y2035" i="1"/>
  <c r="Y759" i="1"/>
  <c r="Y1080" i="1"/>
  <c r="Y7555" i="1"/>
  <c r="Y8768" i="1"/>
  <c r="Y2235" i="1"/>
  <c r="Y4513" i="1"/>
  <c r="Y2656" i="1"/>
  <c r="Y2183" i="1"/>
  <c r="Y6919" i="1"/>
  <c r="Y9968" i="1"/>
  <c r="Y242" i="1"/>
  <c r="Y6642" i="1"/>
  <c r="Y2944" i="1"/>
  <c r="Y2788" i="1"/>
  <c r="Y6917" i="1"/>
  <c r="Y3149" i="1"/>
  <c r="Y5926" i="1"/>
  <c r="Y3005" i="1"/>
  <c r="Y6240" i="1"/>
  <c r="Y616" i="1"/>
  <c r="Y10478" i="1"/>
  <c r="Y10210" i="1"/>
  <c r="Y2697" i="1"/>
  <c r="Y4668" i="1"/>
  <c r="Y5704" i="1"/>
  <c r="Y5406" i="1"/>
  <c r="Y5760" i="1"/>
  <c r="Y772" i="1"/>
  <c r="Y7203" i="1"/>
  <c r="Y2497" i="1"/>
  <c r="Y7981" i="1"/>
  <c r="Y8754" i="1"/>
  <c r="Y8348" i="1"/>
  <c r="Y6248" i="1"/>
  <c r="Y10678" i="1"/>
  <c r="Y8075" i="1"/>
  <c r="Y779" i="1"/>
  <c r="Z779" i="1"/>
  <c r="Y5345" i="1"/>
  <c r="Y3353" i="1"/>
  <c r="Y9390" i="1"/>
  <c r="Y1030" i="1"/>
  <c r="Y10712" i="1"/>
  <c r="Y3368" i="1"/>
  <c r="Y7784" i="1"/>
  <c r="Y2637" i="1"/>
  <c r="Y3944" i="1"/>
  <c r="Y1138" i="1"/>
  <c r="Y6191" i="1"/>
  <c r="Y711" i="1"/>
  <c r="Y6507" i="1"/>
  <c r="Y3347" i="1"/>
  <c r="Y8396" i="1"/>
  <c r="Y2508" i="1"/>
  <c r="Y7727" i="1"/>
  <c r="Y5192" i="1"/>
  <c r="Y7632" i="1"/>
  <c r="Y2238" i="1"/>
  <c r="Y10402" i="1"/>
  <c r="Y3431" i="1"/>
  <c r="Y10942" i="1"/>
  <c r="Y1994" i="1"/>
  <c r="Y8507" i="1"/>
  <c r="Y5022" i="1"/>
  <c r="Y1547" i="1"/>
  <c r="Y5762" i="1"/>
  <c r="Y6712" i="1"/>
  <c r="Y3071" i="1"/>
  <c r="Y2263" i="1"/>
  <c r="Y1855" i="1"/>
  <c r="Y2712" i="1"/>
  <c r="Y6340" i="1"/>
  <c r="Y559" i="1"/>
  <c r="Y7082" i="1"/>
  <c r="Y9267" i="1"/>
  <c r="Y9193" i="1"/>
  <c r="Y3469" i="1"/>
  <c r="Y738" i="1"/>
  <c r="Y9268" i="1"/>
  <c r="Y4228" i="1"/>
  <c r="Y4385" i="1"/>
  <c r="Y2791" i="1"/>
  <c r="Y504" i="1"/>
  <c r="Y6487" i="1"/>
  <c r="Y7892" i="1"/>
  <c r="Y10005" i="1"/>
  <c r="Y10326" i="1"/>
  <c r="Y1246" i="1"/>
  <c r="Y3511" i="1"/>
  <c r="Y683" i="1"/>
  <c r="Y652" i="1"/>
  <c r="Y7864" i="1"/>
  <c r="Y6815" i="1"/>
  <c r="Y10973" i="1"/>
  <c r="Y7155" i="1"/>
  <c r="Y9235" i="1"/>
  <c r="Y3963" i="1"/>
  <c r="Y7538" i="1"/>
  <c r="Y2632" i="1"/>
  <c r="Y1191" i="1"/>
  <c r="Y2741" i="1"/>
  <c r="Y8287" i="1"/>
  <c r="Y3264" i="1"/>
  <c r="Y6992" i="1"/>
  <c r="Y6976" i="1"/>
  <c r="Y9860" i="1"/>
  <c r="Y9916" i="1"/>
  <c r="Y4782" i="1"/>
  <c r="Y3838" i="1"/>
  <c r="Y5099" i="1"/>
  <c r="Y5183" i="1"/>
  <c r="Y10868" i="1"/>
  <c r="Y10217" i="1"/>
  <c r="Y5404" i="1"/>
  <c r="Y5141" i="1"/>
  <c r="Y4904" i="1"/>
  <c r="Y7627" i="1"/>
  <c r="Y9373" i="1"/>
  <c r="Y635" i="1"/>
  <c r="Y9283" i="1"/>
  <c r="Y896" i="1"/>
  <c r="Y5877" i="1"/>
  <c r="Y4102" i="1"/>
  <c r="Y4594" i="1"/>
  <c r="Y8563" i="1"/>
  <c r="Y2915" i="1"/>
  <c r="Y3908" i="1"/>
  <c r="Y4574" i="1"/>
  <c r="Y2049" i="1"/>
  <c r="Y2300" i="1"/>
  <c r="Y4951" i="1"/>
  <c r="Y265" i="1"/>
  <c r="Y554" i="1"/>
  <c r="Y5639" i="1"/>
  <c r="Y514" i="1"/>
  <c r="Y1033" i="1"/>
  <c r="Y9365" i="1"/>
  <c r="Y6375" i="1"/>
  <c r="Y4552" i="1"/>
  <c r="Y3815" i="1"/>
  <c r="Y7299" i="1"/>
  <c r="Y9881" i="1"/>
  <c r="Y3686" i="1"/>
  <c r="Y7708" i="1"/>
  <c r="Y1141" i="1"/>
  <c r="Y4320" i="1"/>
  <c r="Y3898" i="1"/>
  <c r="Y5456" i="1"/>
  <c r="Y890" i="1"/>
  <c r="Y5489" i="1"/>
  <c r="Y7468" i="1"/>
  <c r="Y6610" i="1"/>
  <c r="Y1485" i="1"/>
  <c r="Y5878" i="1"/>
  <c r="Y1235" i="1"/>
  <c r="Y5699" i="1"/>
  <c r="Y3629" i="1"/>
  <c r="Y2536" i="1"/>
  <c r="Y9624" i="1"/>
  <c r="Y5816" i="1"/>
  <c r="Y4599" i="1"/>
  <c r="Y5570" i="1"/>
  <c r="Y3536" i="1"/>
  <c r="Y9473" i="1"/>
  <c r="Y5394" i="1"/>
  <c r="Y1134" i="1"/>
  <c r="Y2118" i="1"/>
  <c r="Y2416" i="1"/>
  <c r="Y2519" i="1"/>
  <c r="Y1042" i="1"/>
  <c r="Y3506" i="1"/>
  <c r="Y4380" i="1"/>
  <c r="Y7485" i="1"/>
  <c r="Y10330" i="1"/>
  <c r="Y8612" i="1"/>
  <c r="Y8180" i="1"/>
  <c r="Y11018" i="1"/>
  <c r="Y2050" i="1"/>
  <c r="Y9273" i="1"/>
  <c r="Y1324" i="1"/>
  <c r="Y8089" i="1"/>
  <c r="Y1918" i="1"/>
  <c r="Y9076" i="1"/>
  <c r="Y9305" i="1"/>
  <c r="Y3648" i="1"/>
  <c r="Y9559" i="1"/>
  <c r="Y2891" i="1"/>
  <c r="Y945" i="1"/>
  <c r="Y6714" i="1"/>
  <c r="Y10223" i="1"/>
  <c r="Y2850" i="1"/>
  <c r="Y8236" i="1"/>
  <c r="Y2591" i="1"/>
  <c r="Y9667" i="1"/>
  <c r="Y3685" i="1"/>
  <c r="Y8262" i="1"/>
  <c r="Y5035" i="1"/>
  <c r="Y10233" i="1"/>
  <c r="Y3057" i="1"/>
  <c r="Y5958" i="1"/>
  <c r="Y8836" i="1"/>
  <c r="Y8932" i="1"/>
  <c r="Y5747" i="1"/>
  <c r="Y2304" i="1"/>
  <c r="Y9735" i="1"/>
  <c r="Y2942" i="1"/>
  <c r="Y7805" i="1"/>
  <c r="Y1406" i="1"/>
  <c r="Y4147" i="1"/>
  <c r="Y251" i="1"/>
  <c r="Y632" i="1"/>
  <c r="Y10351" i="1"/>
  <c r="Y6849" i="1"/>
  <c r="Y491" i="1"/>
  <c r="Y11044" i="1"/>
  <c r="Y3951" i="1"/>
  <c r="Y3207" i="1"/>
  <c r="Y7052" i="1"/>
  <c r="Y8402" i="1"/>
  <c r="Y1484" i="1"/>
  <c r="Y10405" i="1"/>
  <c r="Y3866" i="1"/>
  <c r="Y7115" i="1"/>
  <c r="Y10915" i="1"/>
  <c r="Y4410" i="1"/>
  <c r="Y4242" i="1"/>
  <c r="Y4467" i="1"/>
  <c r="Y6010" i="1"/>
  <c r="Y1248" i="1"/>
  <c r="Y267" i="1"/>
  <c r="Y5619" i="1"/>
  <c r="Y9895" i="1"/>
  <c r="Y295" i="1"/>
  <c r="Y5490" i="1"/>
  <c r="Y4787" i="1"/>
  <c r="Y3435" i="1"/>
  <c r="Y4053" i="1"/>
  <c r="Y91" i="1"/>
  <c r="Y6769" i="1"/>
  <c r="Y10297" i="1"/>
  <c r="Y3935" i="1"/>
  <c r="Y5702" i="1"/>
  <c r="Y368" i="1"/>
  <c r="Y543" i="1"/>
  <c r="Y10629" i="1"/>
  <c r="Y7783" i="1"/>
  <c r="Y7294" i="1"/>
  <c r="Y4502" i="1"/>
  <c r="Y197" i="1"/>
  <c r="Y10173" i="1"/>
  <c r="Y4211" i="1"/>
  <c r="Y10196" i="1"/>
  <c r="Y1343" i="1"/>
  <c r="Y602" i="1"/>
  <c r="Y3970" i="1"/>
  <c r="Y8045" i="1"/>
  <c r="Y6744" i="1"/>
  <c r="Y7041" i="1"/>
  <c r="Y10579" i="1"/>
  <c r="Y4403" i="1"/>
  <c r="Y6207" i="1"/>
  <c r="Y5124" i="1"/>
  <c r="Z5124" i="1"/>
  <c r="Y6325" i="1"/>
  <c r="Y9952" i="1"/>
  <c r="Y173" i="1"/>
  <c r="Y5600" i="1"/>
  <c r="Y107" i="1"/>
  <c r="Y7078" i="1"/>
  <c r="Y6853" i="1"/>
  <c r="Y2546" i="1"/>
  <c r="Y7371" i="1"/>
  <c r="Y3929" i="1"/>
  <c r="Y5819" i="1"/>
  <c r="Y2187" i="1"/>
  <c r="Y8925" i="1"/>
  <c r="Y9205" i="1"/>
  <c r="Y5423" i="1"/>
  <c r="Y1614" i="1"/>
  <c r="Y7046" i="1"/>
  <c r="Y7644" i="1"/>
  <c r="Y7214" i="1"/>
  <c r="Y10562" i="1"/>
  <c r="Y5350" i="1"/>
  <c r="Y395" i="1"/>
  <c r="Y5902" i="1"/>
  <c r="Y6690" i="1"/>
  <c r="Y7218" i="1"/>
  <c r="Y3397" i="1"/>
  <c r="Y2181" i="1"/>
  <c r="Y3544" i="1"/>
  <c r="Y6255" i="1"/>
  <c r="Y4236" i="1"/>
  <c r="Y9896" i="1"/>
  <c r="Y4248" i="1"/>
  <c r="Y7811" i="1"/>
  <c r="Y2951" i="1"/>
  <c r="Y1586" i="1"/>
  <c r="Y1331" i="1"/>
  <c r="Y2699" i="1"/>
  <c r="Y6401" i="1"/>
  <c r="Y4673" i="1"/>
  <c r="Y4780" i="1"/>
  <c r="Y2117" i="1"/>
  <c r="Y3177" i="1"/>
  <c r="Y9674" i="1"/>
  <c r="Y837" i="1"/>
  <c r="Y4376" i="1"/>
  <c r="Y8832" i="1"/>
  <c r="Y2732" i="1"/>
  <c r="Y8828" i="1"/>
  <c r="Z8828" i="1"/>
  <c r="Y4183" i="1"/>
  <c r="Y6644" i="1"/>
  <c r="Y7599" i="1"/>
  <c r="Y4459" i="1"/>
  <c r="Y3953" i="1"/>
  <c r="Y8212" i="1"/>
  <c r="Y8112" i="1"/>
  <c r="Y5937" i="1"/>
  <c r="Z5937" i="1"/>
  <c r="Y8710" i="1"/>
  <c r="Y5453" i="1"/>
  <c r="Y1939" i="1"/>
  <c r="Y6965" i="1"/>
  <c r="Y10674" i="1"/>
  <c r="Y1667" i="1"/>
  <c r="Y7842" i="1"/>
  <c r="Y8568" i="1"/>
  <c r="Z8568" i="1"/>
  <c r="Y1594" i="1"/>
  <c r="Y3191" i="1"/>
  <c r="Y10744" i="1"/>
  <c r="Y141" i="1"/>
  <c r="Y8190" i="1"/>
  <c r="Y4662" i="1"/>
  <c r="Y2463" i="1"/>
  <c r="Y4224" i="1"/>
  <c r="Z4224" i="1"/>
  <c r="Y9690" i="1"/>
  <c r="Y9494" i="1"/>
  <c r="Y8394" i="1"/>
  <c r="Y7940" i="1"/>
  <c r="Y8097" i="1"/>
  <c r="Y6518" i="1"/>
  <c r="Y10140" i="1"/>
  <c r="Y8582" i="1"/>
  <c r="Z8582" i="1"/>
  <c r="Y9704" i="1"/>
  <c r="Y5715" i="1"/>
  <c r="Y5236" i="1"/>
  <c r="Y9906" i="1"/>
  <c r="Z9906" i="1"/>
  <c r="Y10705" i="1"/>
  <c r="Y11050" i="1"/>
  <c r="Y10823" i="1"/>
  <c r="Y8418" i="1"/>
  <c r="Z8418" i="1"/>
  <c r="Y2058" i="1"/>
  <c r="Y3753" i="1"/>
  <c r="Y13" i="1"/>
  <c r="Y4536" i="1"/>
  <c r="Y10612" i="1"/>
  <c r="Y4292" i="1"/>
  <c r="Y1852" i="1"/>
  <c r="Y2490" i="1"/>
  <c r="Z2490" i="1"/>
  <c r="Y8929" i="1"/>
  <c r="Y461" i="1"/>
  <c r="Y6960" i="1"/>
  <c r="Y4835" i="1"/>
  <c r="Z4835" i="1"/>
  <c r="Y2869" i="1"/>
  <c r="Y6359" i="1"/>
  <c r="Y8359" i="1"/>
  <c r="Y10996" i="1"/>
  <c r="Y1621" i="1"/>
  <c r="Y246" i="1"/>
  <c r="Y7117" i="1"/>
  <c r="Y8334" i="1"/>
  <c r="Y9155" i="1"/>
  <c r="Y10590" i="1"/>
  <c r="Y9300" i="1"/>
  <c r="Y10180" i="1"/>
  <c r="Z10180" i="1"/>
  <c r="Y481" i="1"/>
  <c r="Y8372" i="1"/>
  <c r="Y10084" i="1"/>
  <c r="Y8863" i="1"/>
  <c r="Z8863" i="1"/>
  <c r="Y4965" i="1"/>
  <c r="Y10989" i="1"/>
  <c r="Y8591" i="1"/>
  <c r="Y3369" i="1"/>
  <c r="Y2768" i="1"/>
  <c r="Y9270" i="1"/>
  <c r="Y1996" i="1"/>
  <c r="Y5638" i="1"/>
  <c r="Y2478" i="1"/>
  <c r="Y2562" i="1"/>
  <c r="Y3814" i="1"/>
  <c r="Y6378" i="1"/>
  <c r="Z6378" i="1"/>
  <c r="Y7572" i="1"/>
  <c r="Y5454" i="1"/>
  <c r="Y1198" i="1"/>
  <c r="Y6048" i="1"/>
  <c r="Y2015" i="1"/>
  <c r="Y10986" i="1"/>
  <c r="Y10127" i="1"/>
  <c r="Y6890" i="1"/>
  <c r="Z6890" i="1"/>
  <c r="Y2327" i="1"/>
  <c r="Y4544" i="1"/>
  <c r="Y6603" i="1"/>
  <c r="Y1769" i="1"/>
  <c r="Y3199" i="1"/>
  <c r="Y1881" i="1"/>
  <c r="Y10916" i="1"/>
  <c r="Y3274" i="1"/>
  <c r="Z3274" i="1"/>
  <c r="Y2803" i="1"/>
  <c r="Y1195" i="1"/>
  <c r="Y9824" i="1"/>
  <c r="Y1436" i="1"/>
  <c r="Z1436" i="1"/>
  <c r="Y8890" i="1"/>
  <c r="Y10600" i="1"/>
  <c r="Y2308" i="1"/>
  <c r="Y9336" i="1"/>
  <c r="Y3119" i="1"/>
  <c r="Y8540" i="1"/>
  <c r="Y7378" i="1"/>
  <c r="Y5745" i="1"/>
  <c r="Y8829" i="1"/>
  <c r="Y7917" i="1"/>
  <c r="Y6395" i="1"/>
  <c r="Y9776" i="1"/>
  <c r="Z9776" i="1"/>
  <c r="Y1115" i="1"/>
  <c r="Y6239" i="1"/>
  <c r="Y3470" i="1"/>
  <c r="Y8504" i="1"/>
  <c r="Z8504" i="1"/>
  <c r="Y7645" i="1"/>
  <c r="Y480" i="1"/>
  <c r="Y5476" i="1"/>
  <c r="Y4037" i="1"/>
  <c r="Y6715" i="1"/>
  <c r="Y8969" i="1"/>
  <c r="Y4444" i="1"/>
  <c r="Y1628" i="1"/>
  <c r="Y3354" i="1"/>
  <c r="Y7753" i="1"/>
  <c r="Y6955" i="1"/>
  <c r="Y5666" i="1"/>
  <c r="Z5666" i="1"/>
  <c r="Y3539" i="1"/>
  <c r="Y4930" i="1"/>
  <c r="Y4127" i="1"/>
  <c r="Y1608" i="1"/>
  <c r="Y640" i="1"/>
  <c r="Y7290" i="1"/>
  <c r="Y8632" i="1"/>
  <c r="Y9918" i="1"/>
  <c r="Z9918" i="1"/>
  <c r="Y1340" i="1"/>
  <c r="Y4534" i="1"/>
  <c r="Y6875" i="1"/>
  <c r="Y4866" i="1"/>
  <c r="Y5140" i="1"/>
  <c r="Y2700" i="1"/>
  <c r="Y1285" i="1"/>
  <c r="Y4696" i="1"/>
  <c r="Z4696" i="1"/>
  <c r="Y3457" i="1"/>
  <c r="Y8427" i="1"/>
  <c r="Y10" i="1"/>
  <c r="Y4193" i="1"/>
  <c r="Y6558" i="1"/>
  <c r="Y6674" i="1"/>
  <c r="Y10382" i="1"/>
  <c r="Y10356" i="1"/>
  <c r="Z10356" i="1"/>
  <c r="Y10731" i="1"/>
  <c r="Y11000" i="1"/>
  <c r="Y73" i="1"/>
  <c r="Y9185" i="1"/>
  <c r="Y4101" i="1"/>
  <c r="Y1068" i="1"/>
  <c r="Y1820" i="1"/>
  <c r="Y4628" i="1"/>
  <c r="Z4628" i="1"/>
  <c r="Y6077" i="1"/>
  <c r="Y9957" i="1"/>
  <c r="Y627" i="1"/>
  <c r="Y820" i="1"/>
  <c r="Y8284" i="1"/>
  <c r="Y7423" i="1"/>
  <c r="Y9887" i="1"/>
  <c r="Y1504" i="1"/>
  <c r="Z1504" i="1"/>
  <c r="Y1538" i="1"/>
  <c r="Y6446" i="1"/>
  <c r="Y2485" i="1"/>
  <c r="Y1911" i="1"/>
  <c r="Y1470" i="1"/>
  <c r="Y10733" i="1"/>
  <c r="Y2674" i="1"/>
  <c r="Y5809" i="1"/>
  <c r="Z5809" i="1"/>
  <c r="Y1579" i="1"/>
  <c r="Y1727" i="1"/>
  <c r="Y3373" i="1"/>
  <c r="Y8943" i="1"/>
  <c r="Z8943" i="1"/>
  <c r="Y3059" i="1"/>
  <c r="Y6417" i="1"/>
  <c r="Y5616" i="1"/>
  <c r="Y8677" i="1"/>
  <c r="Y7959" i="1"/>
  <c r="Y1292" i="1"/>
  <c r="Y10366" i="1"/>
  <c r="Y8290" i="1"/>
  <c r="Y6766" i="1"/>
  <c r="Y2701" i="1"/>
  <c r="Y5403" i="1"/>
  <c r="Y1269" i="1"/>
  <c r="Z1269" i="1"/>
  <c r="Y716" i="1"/>
  <c r="Y2541" i="1"/>
  <c r="Y8664" i="1"/>
  <c r="Y1234" i="1"/>
  <c r="Y9481" i="1"/>
  <c r="Y7566" i="1"/>
  <c r="Y2450" i="1"/>
  <c r="Y6252" i="1"/>
  <c r="Z6252" i="1"/>
  <c r="Y5737" i="1"/>
  <c r="Y2967" i="1"/>
  <c r="Y2046" i="1"/>
  <c r="Y2662" i="1"/>
  <c r="Y10820" i="1"/>
  <c r="Y673" i="1"/>
  <c r="Y3220" i="1"/>
  <c r="Y5367" i="1"/>
  <c r="Z5367" i="1"/>
  <c r="Y8815" i="1"/>
  <c r="Y3672" i="1"/>
  <c r="Y8193" i="1"/>
  <c r="Y84" i="1"/>
  <c r="Y5129" i="1"/>
  <c r="Y6826" i="1"/>
  <c r="Y6211" i="1"/>
  <c r="Y1229" i="1"/>
  <c r="Z1229" i="1"/>
  <c r="Y5750" i="1"/>
  <c r="Y4304" i="1"/>
  <c r="Y10288" i="1"/>
  <c r="Y10624" i="1"/>
  <c r="Y3035" i="1"/>
  <c r="Y7547" i="1"/>
  <c r="Y8781" i="1"/>
  <c r="Y6865" i="1"/>
  <c r="Z6865" i="1"/>
  <c r="Y8606" i="1"/>
  <c r="Y9101" i="1"/>
  <c r="Y3674" i="1"/>
  <c r="Y8406" i="1"/>
  <c r="Z8406" i="1"/>
  <c r="Y3451" i="1"/>
  <c r="Y1459" i="1"/>
  <c r="Y8542" i="1"/>
  <c r="Y7406" i="1"/>
  <c r="Z7406" i="1"/>
  <c r="Y8226" i="1"/>
  <c r="Y9850" i="1"/>
  <c r="Y9060" i="1"/>
  <c r="Y2310" i="1"/>
  <c r="Y4535" i="1"/>
  <c r="Y6057" i="1"/>
  <c r="Y4769" i="1"/>
  <c r="Y7947" i="1"/>
  <c r="Z7947" i="1"/>
  <c r="Y9982" i="1"/>
  <c r="Y8615" i="1"/>
  <c r="Y5168" i="1"/>
  <c r="Y1382" i="1"/>
  <c r="Z1382" i="1"/>
  <c r="Y2199" i="1"/>
  <c r="Y3016" i="1"/>
  <c r="Y6637" i="1"/>
  <c r="Y7186" i="1"/>
  <c r="Y1127" i="1"/>
  <c r="Y3304" i="1"/>
  <c r="Y3136" i="1"/>
  <c r="Y10203" i="1"/>
  <c r="Y5006" i="1"/>
  <c r="Y1574" i="1"/>
  <c r="Y8763" i="1"/>
  <c r="Y3734" i="1"/>
  <c r="Z3734" i="1"/>
  <c r="Y2663" i="1"/>
  <c r="Y6774" i="1"/>
  <c r="Y401" i="1"/>
  <c r="Y8970" i="1"/>
  <c r="Y4286" i="1"/>
  <c r="Y4744" i="1"/>
  <c r="Y8147" i="1"/>
  <c r="Y2175" i="1"/>
  <c r="Y3603" i="1"/>
  <c r="Y8253" i="1"/>
  <c r="Y361" i="1"/>
  <c r="Y8134" i="1"/>
  <c r="Y4772" i="1"/>
  <c r="Y4405" i="1"/>
  <c r="Y8967" i="1"/>
  <c r="Y10181" i="1"/>
  <c r="Z10181" i="1"/>
  <c r="Y5945" i="1"/>
  <c r="Y4323" i="1"/>
  <c r="Y7426" i="1"/>
  <c r="Y6409" i="1"/>
  <c r="Z6409" i="1"/>
  <c r="Y4795" i="1"/>
  <c r="Y6728" i="1"/>
  <c r="Y4306" i="1"/>
  <c r="Y1124" i="1"/>
  <c r="Z1124" i="1"/>
  <c r="Y10785" i="1"/>
  <c r="Y10534" i="1"/>
  <c r="Y1084" i="1"/>
  <c r="Y8881" i="1"/>
  <c r="Y3510" i="1"/>
  <c r="Y1451" i="1"/>
  <c r="Y9463" i="1"/>
  <c r="Y4848" i="1"/>
  <c r="Z4848" i="1"/>
  <c r="Y1904" i="1"/>
  <c r="Y6832" i="1"/>
  <c r="Y30" i="1"/>
  <c r="Y5096" i="1"/>
  <c r="Y8751" i="1"/>
  <c r="Y8234" i="1"/>
  <c r="Y3228" i="1"/>
  <c r="Y5691" i="1"/>
  <c r="Z5691" i="1"/>
  <c r="Y9526" i="1"/>
  <c r="Y2301" i="1"/>
  <c r="Y7768" i="1"/>
  <c r="Y7818" i="1"/>
  <c r="Y3788" i="1"/>
  <c r="Y4504" i="1"/>
  <c r="Y444" i="1"/>
  <c r="Y10321" i="1"/>
  <c r="Z10321" i="1"/>
  <c r="Y9287" i="1"/>
  <c r="Y9909" i="1"/>
  <c r="Y9513" i="1"/>
  <c r="Y60" i="1"/>
  <c r="Z60" i="1"/>
  <c r="Y5667" i="1"/>
  <c r="Y8114" i="1"/>
  <c r="Y9956" i="1"/>
  <c r="Y10387" i="1"/>
  <c r="Y7489" i="1"/>
  <c r="Y4873" i="1"/>
  <c r="Y6343" i="1"/>
  <c r="Y6632" i="1"/>
  <c r="Y2843" i="1"/>
  <c r="Y10869" i="1"/>
  <c r="Y4944" i="1"/>
  <c r="Y5624" i="1"/>
  <c r="Z5624" i="1"/>
  <c r="Y7151" i="1"/>
  <c r="Y9921" i="1"/>
  <c r="Y7924" i="1"/>
  <c r="Y3287" i="1"/>
  <c r="Y5979" i="1"/>
  <c r="Y5528" i="1"/>
  <c r="Y5355" i="1"/>
  <c r="Y10105" i="1"/>
  <c r="Z10105" i="1"/>
  <c r="Y289" i="1"/>
  <c r="Y1577" i="1"/>
  <c r="Y455" i="1"/>
  <c r="Y2373" i="1"/>
  <c r="Y868" i="1"/>
  <c r="Y7775" i="1"/>
  <c r="Y6499" i="1"/>
  <c r="Y5707" i="1"/>
  <c r="Z5707" i="1"/>
  <c r="Y7424" i="1"/>
  <c r="Y4924" i="1"/>
  <c r="Y6162" i="1"/>
  <c r="Y6673" i="1"/>
  <c r="Y580" i="1"/>
  <c r="Y5119" i="1"/>
  <c r="Y10477" i="1"/>
  <c r="Y5899" i="1"/>
  <c r="Z5899" i="1"/>
  <c r="Y4759" i="1"/>
  <c r="Y795" i="1"/>
  <c r="Y4661" i="1"/>
  <c r="Y8156" i="1"/>
  <c r="Y8330" i="1"/>
  <c r="Y9757" i="1"/>
  <c r="Y11073" i="1"/>
  <c r="Y7512" i="1"/>
  <c r="Z7512" i="1"/>
  <c r="Y7988" i="1"/>
  <c r="Y4851" i="1"/>
  <c r="Y5203" i="1"/>
  <c r="Y1568" i="1"/>
  <c r="Z1568" i="1"/>
  <c r="Y3697" i="1"/>
  <c r="Y3020" i="1"/>
  <c r="Y6636" i="1"/>
  <c r="Y8980" i="1"/>
  <c r="Z8980" i="1"/>
  <c r="Y62" i="1"/>
  <c r="Y2972" i="1"/>
  <c r="Y89" i="1"/>
  <c r="Y9381" i="1"/>
  <c r="Y1363" i="1"/>
  <c r="Y2955" i="1"/>
  <c r="Y566" i="1"/>
  <c r="Y2202" i="1"/>
  <c r="Z2202" i="1"/>
  <c r="Y3276" i="1"/>
  <c r="Y763" i="1"/>
  <c r="Y3488" i="1"/>
  <c r="Y6989" i="1"/>
  <c r="Z6989" i="1"/>
  <c r="Y4676" i="1"/>
  <c r="Y8974" i="1"/>
  <c r="Y3851" i="1"/>
  <c r="Y578" i="1"/>
  <c r="Z578" i="1"/>
  <c r="Y841" i="1"/>
  <c r="Y4187" i="1"/>
  <c r="Y3321" i="1"/>
  <c r="Y6655" i="1"/>
  <c r="Y5584" i="1"/>
  <c r="Y8641" i="1"/>
  <c r="Y6552" i="1"/>
  <c r="Y5519" i="1"/>
  <c r="Z5519" i="1"/>
  <c r="Y3332" i="1"/>
  <c r="Y8311" i="1"/>
  <c r="Y10036" i="1"/>
  <c r="Y3597" i="1"/>
  <c r="Y4796" i="1"/>
  <c r="Y10424" i="1"/>
  <c r="Y3481" i="1"/>
  <c r="Y8064" i="1"/>
  <c r="Z8064" i="1"/>
  <c r="Y7365" i="1"/>
  <c r="Y7086" i="1"/>
  <c r="Y3439" i="1"/>
  <c r="Y8487" i="1"/>
  <c r="Y1762" i="1"/>
  <c r="Y2874" i="1"/>
  <c r="Y7836" i="1"/>
  <c r="Y4726" i="1"/>
  <c r="Z4726" i="1"/>
  <c r="Y8044" i="1"/>
  <c r="Y8500" i="1"/>
  <c r="Y10298" i="1"/>
  <c r="Y1490" i="1"/>
  <c r="Y3438" i="1"/>
  <c r="Y7032" i="1"/>
  <c r="Y3519" i="1"/>
  <c r="Y9049" i="1"/>
  <c r="Z9049" i="1"/>
  <c r="Y10949" i="1"/>
  <c r="Y257" i="1"/>
  <c r="Y1580" i="1"/>
  <c r="Y1096" i="1"/>
  <c r="Y5508" i="1"/>
  <c r="Y1437" i="1"/>
  <c r="Y2912" i="1"/>
  <c r="Y2283" i="1"/>
  <c r="Z2283" i="1"/>
  <c r="Y6811" i="1"/>
  <c r="Y9345" i="1"/>
  <c r="Y10277" i="1"/>
  <c r="Y8228" i="1"/>
  <c r="Z8228" i="1"/>
  <c r="Y8741" i="1"/>
  <c r="Y4061" i="1"/>
  <c r="Y5278" i="1"/>
  <c r="Y9750" i="1"/>
  <c r="Y3265" i="1"/>
  <c r="Y10862" i="1"/>
  <c r="Y2681" i="1"/>
  <c r="Y6894" i="1"/>
  <c r="Y5674" i="1"/>
  <c r="Y10070" i="1"/>
  <c r="Y9578" i="1"/>
  <c r="Y8115" i="1"/>
  <c r="Z8115" i="1"/>
  <c r="Y1090" i="1"/>
  <c r="Y6546" i="1"/>
  <c r="Y4040" i="1"/>
  <c r="Y1788" i="1"/>
  <c r="Z1788" i="1"/>
  <c r="Y10638" i="1"/>
  <c r="Y1426" i="1"/>
  <c r="Y6241" i="1"/>
  <c r="Y2509" i="1"/>
  <c r="Z2509" i="1"/>
  <c r="Y3868" i="1"/>
  <c r="Y8301" i="1"/>
  <c r="Y1861" i="1"/>
  <c r="Y8361" i="1"/>
  <c r="Y80" i="1"/>
  <c r="Y4478" i="1"/>
  <c r="Y7346" i="1"/>
  <c r="Y371" i="1"/>
  <c r="Z371" i="1"/>
  <c r="Y2557" i="1"/>
  <c r="Y10829" i="1"/>
  <c r="Y3476" i="1"/>
  <c r="Y7893" i="1"/>
  <c r="Y2647" i="1"/>
  <c r="Y3556" i="1"/>
  <c r="Y6789" i="1"/>
  <c r="Y9763" i="1"/>
  <c r="Y5501" i="1"/>
  <c r="Y7410" i="1"/>
  <c r="Y2907" i="1"/>
  <c r="Y10786" i="1"/>
  <c r="Y8175" i="1"/>
  <c r="Y9064" i="1"/>
  <c r="Y2654" i="1"/>
  <c r="Y6470" i="1"/>
  <c r="Z6470" i="1"/>
  <c r="Y6706" i="1"/>
  <c r="Y10092" i="1"/>
  <c r="Y7007" i="1"/>
  <c r="Y4809" i="1"/>
  <c r="Y9296" i="1"/>
  <c r="Y2607" i="1"/>
  <c r="Y7758" i="1"/>
  <c r="Y11008" i="1"/>
  <c r="Z11008" i="1"/>
  <c r="Y3458" i="1"/>
  <c r="Y2583" i="1"/>
  <c r="Y9755" i="1"/>
  <c r="Y6932" i="1"/>
  <c r="Y6212" i="1"/>
  <c r="Y7190" i="1"/>
  <c r="Y6734" i="1"/>
  <c r="Y5576" i="1"/>
  <c r="Z5576" i="1"/>
  <c r="Y2798" i="1"/>
  <c r="Y7080" i="1"/>
  <c r="Y9707" i="1"/>
  <c r="Y5319" i="1"/>
  <c r="Y5965" i="1"/>
  <c r="Y9844" i="1"/>
  <c r="Y2410" i="1"/>
  <c r="Y1058" i="1"/>
  <c r="Z1058" i="1"/>
  <c r="Y8805" i="1"/>
  <c r="Y6086" i="1"/>
  <c r="Y5012" i="1"/>
  <c r="Y9723" i="1"/>
  <c r="Y10783" i="1"/>
  <c r="Y6628" i="1"/>
  <c r="Y6111" i="1"/>
  <c r="Y2245" i="1"/>
  <c r="Z2245" i="1"/>
  <c r="Y1976" i="1"/>
  <c r="Y9822" i="1"/>
  <c r="Y10238" i="1"/>
  <c r="Y3186" i="1"/>
  <c r="Z3186" i="1"/>
  <c r="Y10801" i="1"/>
  <c r="Y3102" i="1"/>
  <c r="Y9039" i="1"/>
  <c r="Y7201" i="1"/>
  <c r="Y8409" i="1"/>
  <c r="Y5684" i="1"/>
  <c r="Y1003" i="1"/>
  <c r="Y9383" i="1"/>
  <c r="Y5840" i="1"/>
  <c r="Y9148" i="1"/>
  <c r="Y230" i="1"/>
  <c r="Y5083" i="1"/>
  <c r="Z5083" i="1"/>
  <c r="Y3713" i="1"/>
  <c r="Y11066" i="1"/>
  <c r="Y8172" i="1"/>
  <c r="Y2397" i="1"/>
  <c r="Y1070" i="1"/>
  <c r="Y10762" i="1"/>
  <c r="Y4109" i="1"/>
  <c r="Y8888" i="1"/>
  <c r="Z8888" i="1"/>
  <c r="Y3588" i="1"/>
  <c r="Y8948" i="1"/>
  <c r="Y677" i="1"/>
  <c r="Y10206" i="1"/>
  <c r="Y3959" i="1"/>
  <c r="Y2921" i="1"/>
  <c r="Y5000" i="1"/>
  <c r="Y900" i="1"/>
  <c r="Z900" i="1"/>
  <c r="Y7593" i="1"/>
  <c r="Y2520" i="1"/>
  <c r="Y4916" i="1"/>
  <c r="Y10050" i="1"/>
  <c r="Y9582" i="1"/>
  <c r="Y6831" i="1"/>
  <c r="Y6597" i="1"/>
  <c r="Y6338" i="1"/>
  <c r="Z6338" i="1"/>
  <c r="Y2734" i="1"/>
  <c r="Y10914" i="1"/>
  <c r="Y3736" i="1"/>
  <c r="Y3107" i="1"/>
  <c r="Y10003" i="1"/>
  <c r="Y7336" i="1"/>
  <c r="Y5387" i="1"/>
  <c r="Y643" i="1"/>
  <c r="Z643" i="1"/>
  <c r="Y1028" i="1"/>
  <c r="Y7606" i="1"/>
  <c r="Y5841" i="1"/>
  <c r="Y9093" i="1"/>
  <c r="Y7850" i="1"/>
  <c r="Y9534" i="1"/>
  <c r="Y482" i="1"/>
  <c r="Y10286" i="1"/>
  <c r="Z10286" i="1"/>
  <c r="Y3655" i="1"/>
  <c r="Y5385" i="1"/>
  <c r="Y5133" i="1"/>
  <c r="Y3163" i="1"/>
  <c r="Y8357" i="1"/>
  <c r="Y9469" i="1"/>
  <c r="Y2403" i="1"/>
  <c r="Y2859" i="1"/>
  <c r="Z2859" i="1"/>
  <c r="Y4634" i="1"/>
  <c r="Y5004" i="1"/>
  <c r="Y5650" i="1"/>
  <c r="Y119" i="1"/>
  <c r="Z119" i="1"/>
  <c r="Y4165" i="1"/>
  <c r="Y5063" i="1"/>
  <c r="Y343" i="1"/>
  <c r="Y8997" i="1"/>
  <c r="Y352" i="1"/>
  <c r="Y1433" i="1"/>
  <c r="Y10033" i="1"/>
  <c r="Y5615" i="1"/>
  <c r="Y8818" i="1"/>
  <c r="Y9636" i="1"/>
  <c r="Y7698" i="1"/>
  <c r="Y7207" i="1"/>
  <c r="Z7207" i="1"/>
  <c r="Y3270" i="1"/>
  <c r="Y7482" i="1"/>
  <c r="Y6421" i="1"/>
  <c r="Y11042" i="1"/>
  <c r="Y9022" i="1"/>
  <c r="Y3407" i="1"/>
  <c r="Y6700" i="1"/>
  <c r="Y5627" i="1"/>
  <c r="Z5627" i="1"/>
  <c r="Y10354" i="1"/>
  <c r="Y4212" i="1"/>
  <c r="Y3999" i="1"/>
  <c r="Y8352" i="1"/>
  <c r="Y3046" i="1"/>
  <c r="Y9382" i="1"/>
  <c r="Y9291" i="1"/>
  <c r="Y4865" i="1"/>
  <c r="Z4865" i="1"/>
  <c r="Y10146" i="1"/>
  <c r="Y6157" i="1"/>
  <c r="Y7720" i="1"/>
  <c r="Y9423" i="1"/>
  <c r="Y8580" i="1"/>
  <c r="Y8353" i="1"/>
  <c r="Y7900" i="1"/>
  <c r="Y4528" i="1"/>
  <c r="Z4528" i="1"/>
  <c r="Y7974" i="1"/>
  <c r="Y9050" i="1"/>
  <c r="Y5100" i="1"/>
  <c r="Y1535" i="1"/>
  <c r="Y8892" i="1"/>
  <c r="Y1721" i="1"/>
  <c r="Y9157" i="1"/>
  <c r="Y10383" i="1"/>
  <c r="Z10383" i="1"/>
  <c r="Y8020" i="1"/>
  <c r="Y10692" i="1"/>
  <c r="Y5373" i="1"/>
  <c r="Y7757" i="1"/>
  <c r="Y3278" i="1"/>
  <c r="Y9818" i="1"/>
  <c r="Y3137" i="1"/>
  <c r="Y1698" i="1"/>
  <c r="Z1698" i="1"/>
  <c r="Y2376" i="1"/>
  <c r="Y9632" i="1"/>
  <c r="Y6631" i="1"/>
  <c r="Y8315" i="1"/>
  <c r="Y2424" i="1"/>
  <c r="Y9103" i="1"/>
  <c r="Y9838" i="1"/>
  <c r="Y7174" i="1"/>
  <c r="Z7174" i="1"/>
  <c r="Y4947" i="1"/>
  <c r="Y7353" i="1"/>
  <c r="Y4103" i="1"/>
  <c r="Y724" i="1"/>
  <c r="Z724" i="1"/>
  <c r="Y2461" i="1"/>
  <c r="Y10880" i="1"/>
  <c r="Y5411" i="1"/>
  <c r="Y4022" i="1"/>
  <c r="Y6611" i="1"/>
  <c r="Y9984" i="1"/>
  <c r="Y9919" i="1"/>
  <c r="Y309" i="1"/>
  <c r="Y4073" i="1"/>
  <c r="Y10604" i="1"/>
  <c r="Y2404" i="1"/>
  <c r="Y2740" i="1"/>
  <c r="Z2740" i="1"/>
  <c r="Y2786" i="1"/>
  <c r="Y6125" i="1"/>
  <c r="Y9019" i="1"/>
  <c r="Y1225" i="1"/>
  <c r="Y8501" i="1"/>
  <c r="Y4359" i="1"/>
  <c r="Y9047" i="1"/>
  <c r="Y6969" i="1"/>
  <c r="Z6969" i="1"/>
  <c r="Y10761" i="1"/>
  <c r="Y9362" i="1"/>
  <c r="Y7510" i="1"/>
  <c r="Y9655" i="1"/>
  <c r="Y9778" i="1"/>
  <c r="Y3827" i="1"/>
  <c r="Y6717" i="1"/>
  <c r="Y10888" i="1"/>
  <c r="Z10888" i="1"/>
  <c r="Y1366" i="1"/>
  <c r="Y1712" i="1"/>
  <c r="Y1834" i="1"/>
  <c r="Y7601" i="1"/>
  <c r="Y4327" i="1"/>
  <c r="Y10434" i="1"/>
  <c r="Y166" i="1"/>
  <c r="Y5675" i="1"/>
  <c r="Z5675" i="1"/>
  <c r="Y4829" i="1"/>
  <c r="Y1111" i="1"/>
  <c r="Y4711" i="1"/>
  <c r="Y667" i="1"/>
  <c r="Y3582" i="1"/>
  <c r="Y9702" i="1"/>
  <c r="Y3583" i="1"/>
  <c r="Y4493" i="1"/>
  <c r="Z4493" i="1"/>
  <c r="Y1531" i="1"/>
  <c r="Y6940" i="1"/>
  <c r="Y4763" i="1"/>
  <c r="Y7993" i="1"/>
  <c r="Y7638" i="1"/>
  <c r="Y10686" i="1"/>
  <c r="Y400" i="1"/>
  <c r="Y2180" i="1"/>
  <c r="Z2180" i="1"/>
  <c r="Y6208" i="1"/>
  <c r="Y6873" i="1"/>
  <c r="Y9687" i="1"/>
  <c r="Y10737" i="1"/>
  <c r="Y2578" i="1"/>
  <c r="Y4771" i="1"/>
  <c r="Y2173" i="1"/>
  <c r="Y2614" i="1"/>
  <c r="Z2614" i="1"/>
  <c r="Y2844" i="1"/>
  <c r="Y8777" i="1"/>
  <c r="Y9318" i="1"/>
  <c r="Y3275" i="1"/>
  <c r="Z3275" i="1"/>
  <c r="Y7999" i="1"/>
  <c r="Y6904" i="1"/>
  <c r="Y196" i="1"/>
  <c r="Y8705" i="1"/>
  <c r="Z8705" i="1"/>
  <c r="Y5370" i="1"/>
  <c r="Y9954" i="1"/>
  <c r="Y8083" i="1"/>
  <c r="Y8548" i="1"/>
  <c r="Y9743" i="1"/>
  <c r="Y4933" i="1"/>
  <c r="Y9472" i="1"/>
  <c r="Y9752" i="1"/>
  <c r="Z9752" i="1"/>
  <c r="Y5068" i="1"/>
  <c r="Y4724" i="1"/>
  <c r="Y2725" i="1"/>
  <c r="Y1836" i="1"/>
  <c r="Y10825" i="1"/>
  <c r="Y3593" i="1"/>
  <c r="Y10429" i="1"/>
  <c r="Y7564" i="1"/>
  <c r="Y405" i="1"/>
  <c r="Y10933" i="1"/>
  <c r="Y11051" i="1"/>
  <c r="Y819" i="1"/>
  <c r="Y10960" i="1"/>
  <c r="Y9104" i="1"/>
  <c r="Y8210" i="1"/>
  <c r="Y9634" i="1"/>
  <c r="Z9634" i="1"/>
  <c r="Y11084" i="1"/>
  <c r="Y10340" i="1"/>
  <c r="Y10287" i="1"/>
  <c r="Y8458" i="1"/>
  <c r="Y6320" i="1"/>
  <c r="Y2357" i="1"/>
  <c r="Y6871" i="1"/>
  <c r="Y10426" i="1"/>
  <c r="Z10426" i="1"/>
  <c r="Y9340" i="1"/>
  <c r="Y9724" i="1"/>
  <c r="Y2538" i="1"/>
  <c r="Y3093" i="1"/>
  <c r="Y7493" i="1"/>
  <c r="Y9775" i="1"/>
  <c r="Y10243" i="1"/>
  <c r="Y9290" i="1"/>
  <c r="Z9290" i="1"/>
  <c r="Y7054" i="1"/>
  <c r="Y10117" i="1"/>
  <c r="Y8001" i="1"/>
  <c r="Y3692" i="1"/>
  <c r="Y4546" i="1"/>
  <c r="Y4598" i="1"/>
  <c r="Y3843" i="1"/>
  <c r="Y9641" i="1"/>
  <c r="Y3211" i="1"/>
  <c r="Y3555" i="1"/>
  <c r="Y2011" i="1"/>
  <c r="Y9825" i="1"/>
  <c r="Y7695" i="1"/>
  <c r="Y9744" i="1"/>
  <c r="Y151" i="1"/>
  <c r="Y1847" i="1"/>
  <c r="Z1847" i="1"/>
  <c r="Y6311" i="1"/>
  <c r="Y10541" i="1"/>
  <c r="Y2987" i="1"/>
  <c r="Y7250" i="1"/>
  <c r="Z7250" i="1"/>
  <c r="Y7971" i="1"/>
  <c r="Y81" i="1"/>
  <c r="Y9932" i="1"/>
  <c r="Y1395" i="1"/>
  <c r="Z1395" i="1"/>
  <c r="Y7539" i="1"/>
  <c r="Y7118" i="1"/>
  <c r="Y8636" i="1"/>
  <c r="Y4816" i="1"/>
  <c r="Y2435" i="1"/>
  <c r="Y5832" i="1"/>
  <c r="Y1120" i="1"/>
  <c r="Y8346" i="1"/>
  <c r="Z8346" i="1"/>
  <c r="Y3217" i="1"/>
  <c r="Y898" i="1"/>
  <c r="Y9621" i="1"/>
  <c r="Y3497" i="1"/>
  <c r="Y4361" i="1"/>
  <c r="Y8694" i="1"/>
  <c r="Y6200" i="1"/>
  <c r="Y8952" i="1"/>
  <c r="Z8952" i="1"/>
  <c r="Y5966" i="1"/>
  <c r="Y10995" i="1"/>
  <c r="Y5557" i="1"/>
  <c r="Y5822" i="1"/>
  <c r="Y9137" i="1"/>
  <c r="Y5157" i="1"/>
  <c r="Y406" i="1"/>
  <c r="Y8630" i="1"/>
  <c r="Z8630" i="1"/>
  <c r="Y2065" i="1"/>
  <c r="Y726" i="1"/>
  <c r="Y9027" i="1"/>
  <c r="Y4913" i="1"/>
  <c r="Y6040" i="1"/>
  <c r="Y9256" i="1"/>
  <c r="Y10670" i="1"/>
  <c r="Y10832" i="1"/>
  <c r="Y6590" i="1"/>
  <c r="Y10711" i="1"/>
  <c r="Y3801" i="1"/>
  <c r="Y8241" i="1"/>
  <c r="Y2529" i="1"/>
  <c r="Y5311" i="1"/>
  <c r="Y6767" i="1"/>
  <c r="Y9626" i="1"/>
  <c r="Z9626" i="1"/>
  <c r="Y9550" i="1"/>
  <c r="Y4846" i="1"/>
  <c r="Y9209" i="1"/>
  <c r="Y10294" i="1"/>
  <c r="Z10294" i="1"/>
  <c r="Y4395" i="1"/>
  <c r="Y3780" i="1"/>
  <c r="Y5661" i="1"/>
  <c r="Y4889" i="1"/>
  <c r="Y4977" i="1"/>
  <c r="Y8842" i="1"/>
  <c r="Y4532" i="1"/>
  <c r="Y5017" i="1"/>
  <c r="Y8479" i="1"/>
  <c r="Y8961" i="1"/>
  <c r="Y10639" i="1"/>
  <c r="Y2453" i="1"/>
  <c r="Z2453" i="1"/>
  <c r="Y8584" i="1"/>
  <c r="Y4717" i="1"/>
  <c r="Y5524" i="1"/>
  <c r="Y609" i="1"/>
  <c r="Z609" i="1"/>
  <c r="Y8719" i="1"/>
  <c r="Y11085" i="1"/>
  <c r="Y7435" i="1"/>
  <c r="Y3598" i="1"/>
  <c r="Z3598" i="1"/>
  <c r="Y2447" i="1"/>
  <c r="Y3657" i="1"/>
  <c r="Y3945" i="1"/>
  <c r="Y998" i="1"/>
  <c r="Y3635" i="1"/>
  <c r="Y8288" i="1"/>
  <c r="Y2548" i="1"/>
  <c r="Y10725" i="1"/>
  <c r="Y10347" i="1"/>
  <c r="Y4218" i="1"/>
  <c r="Y4882" i="1"/>
  <c r="Y751" i="1"/>
  <c r="Y9788" i="1"/>
  <c r="Y9665" i="1"/>
  <c r="Y11029" i="1"/>
  <c r="Y7898" i="1"/>
  <c r="Y6407" i="1"/>
  <c r="Y8660" i="1"/>
  <c r="Y3795" i="1"/>
  <c r="Y152" i="1"/>
  <c r="Y4840" i="1"/>
  <c r="Y843" i="1"/>
  <c r="Y10850" i="1"/>
  <c r="Y4909" i="1"/>
  <c r="Y9861" i="1"/>
  <c r="Y7107" i="1"/>
  <c r="Y4885" i="1"/>
  <c r="Y2754" i="1"/>
  <c r="Y8215" i="1"/>
  <c r="Y10849" i="1"/>
  <c r="Y10137" i="1"/>
  <c r="Y6367" i="1"/>
  <c r="Y6306" i="1"/>
  <c r="Y5876" i="1"/>
  <c r="Y5154" i="1"/>
  <c r="Y4232" i="1"/>
  <c r="Y4690" i="1"/>
  <c r="Y8773" i="1"/>
  <c r="Y260" i="1"/>
  <c r="Y5422" i="1"/>
  <c r="Y895" i="1"/>
  <c r="Y1831" i="1"/>
  <c r="Y655" i="1"/>
  <c r="Y6946" i="1"/>
  <c r="Y788" i="1"/>
  <c r="Y7776" i="1"/>
  <c r="Y328" i="1"/>
  <c r="Y9890" i="1"/>
  <c r="Y10021" i="1"/>
  <c r="Y10469" i="1"/>
  <c r="Y7292" i="1"/>
  <c r="Y1494" i="1"/>
  <c r="Y6719" i="1"/>
  <c r="Y7744" i="1"/>
  <c r="Z7744" i="1"/>
  <c r="Y212" i="1"/>
  <c r="Y7303" i="1"/>
  <c r="Y5873" i="1"/>
  <c r="Y3679" i="1"/>
  <c r="Y1063" i="1"/>
  <c r="Y10993" i="1"/>
  <c r="Y7794" i="1"/>
  <c r="Y7913" i="1"/>
  <c r="Y4700" i="1"/>
  <c r="Y6141" i="1"/>
  <c r="Y2526" i="1"/>
  <c r="Y3870" i="1"/>
  <c r="Y7972" i="1"/>
  <c r="Y10010" i="1"/>
  <c r="Y7896" i="1"/>
  <c r="Y973" i="1"/>
  <c r="Y3130" i="1"/>
  <c r="Y5826" i="1"/>
  <c r="Y3160" i="1"/>
  <c r="Y1887" i="1"/>
  <c r="Y10439" i="1"/>
  <c r="Y9614" i="1"/>
  <c r="Y10467" i="1"/>
  <c r="Y3879" i="1"/>
  <c r="Y694" i="1"/>
  <c r="Y9819" i="1"/>
  <c r="Y2006" i="1"/>
  <c r="Y243" i="1"/>
  <c r="Y3501" i="1"/>
  <c r="Y487" i="1"/>
  <c r="Y8771" i="1"/>
  <c r="Y9633" i="1"/>
  <c r="Y1372" i="1"/>
  <c r="Y4687" i="1"/>
  <c r="Y2274" i="1"/>
  <c r="Y5283" i="1"/>
  <c r="Y730" i="1"/>
  <c r="Y7396" i="1"/>
  <c r="Y1081" i="1"/>
  <c r="Y5374" i="1"/>
  <c r="Y10927" i="1"/>
  <c r="Y4079" i="1"/>
  <c r="Y5139" i="1"/>
  <c r="Y3885" i="1"/>
  <c r="Z3885" i="1"/>
  <c r="Y4600" i="1"/>
  <c r="Y5149" i="1"/>
  <c r="Y359" i="1"/>
  <c r="Y8590" i="1"/>
  <c r="Y976" i="1"/>
  <c r="Y5714" i="1"/>
  <c r="Y5069" i="1"/>
  <c r="Y6698" i="1"/>
  <c r="Y4610" i="1"/>
  <c r="Y5191" i="1"/>
  <c r="Y7254" i="1"/>
  <c r="Y1419" i="1"/>
  <c r="Y6711" i="1"/>
  <c r="Y8259" i="1"/>
  <c r="Y9784" i="1"/>
  <c r="Y10163" i="1"/>
  <c r="Y5676" i="1"/>
  <c r="Y8691" i="1"/>
  <c r="Y2775" i="1"/>
  <c r="Y10965" i="1"/>
  <c r="Z10965" i="1"/>
  <c r="Y1338" i="1"/>
  <c r="Y8482" i="1"/>
  <c r="Y135" i="1"/>
  <c r="Y8258" i="1"/>
  <c r="Y2033" i="1"/>
  <c r="Y2507" i="1"/>
  <c r="Y3737" i="1"/>
  <c r="Y301" i="1"/>
  <c r="Y382" i="1"/>
  <c r="Y6524" i="1"/>
  <c r="Y6925" i="1"/>
  <c r="Y10313" i="1"/>
  <c r="Y10992" i="1"/>
  <c r="Y5609" i="1"/>
  <c r="Y7257" i="1"/>
  <c r="Y5087" i="1"/>
  <c r="Y8477" i="1"/>
  <c r="Y5829" i="1"/>
  <c r="Y4346" i="1"/>
  <c r="Y611" i="1"/>
  <c r="Y2772" i="1"/>
  <c r="Y5665" i="1"/>
  <c r="Y3887" i="1"/>
  <c r="Y4920" i="1"/>
  <c r="Y9673" i="1"/>
  <c r="Y457" i="1"/>
  <c r="Y6419" i="1"/>
  <c r="Y1391" i="1"/>
  <c r="Y7412" i="1"/>
  <c r="Y2640" i="1"/>
  <c r="Y9867" i="1"/>
  <c r="Y9934" i="1"/>
  <c r="Y3991" i="1"/>
  <c r="Y821" i="1"/>
  <c r="Y9855" i="1"/>
  <c r="Y7382" i="1"/>
  <c r="Y7364" i="1"/>
  <c r="Y2853" i="1"/>
  <c r="Y1527" i="1"/>
  <c r="Y7377" i="1"/>
  <c r="Y3322" i="1"/>
  <c r="Y1805" i="1"/>
  <c r="Y5273" i="1"/>
  <c r="Y4301" i="1"/>
  <c r="Z4301" i="1"/>
  <c r="Y8333" i="1"/>
  <c r="Y2171" i="1"/>
  <c r="Y8498" i="1"/>
  <c r="Y1982" i="1"/>
  <c r="Y3025" i="1"/>
  <c r="Y1713" i="1"/>
  <c r="Y7596" i="1"/>
  <c r="Y4941" i="1"/>
  <c r="Y8553" i="1"/>
  <c r="Y3422" i="1"/>
  <c r="Y811" i="1"/>
  <c r="Y6011" i="1"/>
  <c r="Y5167" i="1"/>
  <c r="Y10183" i="1"/>
  <c r="Y9567" i="1"/>
  <c r="Y3266" i="1"/>
  <c r="Y263" i="1"/>
  <c r="Y2121" i="1"/>
  <c r="Y3464" i="1"/>
  <c r="Y8254" i="1"/>
  <c r="Z8254" i="1"/>
  <c r="Y1212" i="1"/>
  <c r="Y2771" i="1"/>
  <c r="Y1364" i="1"/>
  <c r="Y9661" i="1"/>
  <c r="Y7351" i="1"/>
  <c r="Y771" i="1"/>
  <c r="Y7397" i="1"/>
  <c r="Y51" i="1"/>
  <c r="Y10406" i="1"/>
  <c r="Y5390" i="1"/>
  <c r="Y1094" i="1"/>
  <c r="Y7686" i="1"/>
  <c r="Y4322" i="1"/>
  <c r="Y5120" i="1"/>
  <c r="Y9352" i="1"/>
  <c r="Y9637" i="1"/>
  <c r="Y2139" i="1"/>
  <c r="Y2019" i="1"/>
  <c r="Y5817" i="1"/>
  <c r="Y7693" i="1"/>
  <c r="Y177" i="1"/>
  <c r="Y2797" i="1"/>
  <c r="Y3123" i="1"/>
  <c r="Y1746" i="1"/>
  <c r="Y1101" i="1"/>
  <c r="Y9790" i="1"/>
  <c r="Y1008" i="1"/>
  <c r="Y6017" i="1"/>
  <c r="Y4391" i="1"/>
  <c r="Y55" i="1"/>
  <c r="Y5155" i="1"/>
  <c r="Y10053" i="1"/>
  <c r="Y7184" i="1"/>
  <c r="Y5288" i="1"/>
  <c r="Y433" i="1"/>
  <c r="Y7176" i="1"/>
  <c r="Y866" i="1"/>
  <c r="Y5802" i="1"/>
  <c r="Y8324" i="1"/>
  <c r="Y10252" i="1"/>
  <c r="Y8604" i="1"/>
  <c r="Y1114" i="1"/>
  <c r="Y6547" i="1"/>
  <c r="Y7265" i="1"/>
  <c r="Z7265" i="1"/>
  <c r="Y7519" i="1"/>
  <c r="Y5419" i="1"/>
  <c r="Y9082" i="1"/>
  <c r="Y5247" i="1"/>
  <c r="Y2524" i="1"/>
  <c r="Y8441" i="1"/>
  <c r="Y2517" i="1"/>
  <c r="Y10811" i="1"/>
  <c r="Y7131" i="1"/>
  <c r="Y3746" i="1"/>
  <c r="Y5426" i="1"/>
  <c r="Y6863" i="1"/>
  <c r="Y770" i="1"/>
  <c r="Y995" i="1"/>
  <c r="Y3428" i="1"/>
  <c r="Y4294" i="1"/>
  <c r="Y6294" i="1"/>
  <c r="Y9015" i="1"/>
  <c r="Y1739" i="1"/>
  <c r="Y1428" i="1"/>
  <c r="Z1428" i="1"/>
  <c r="Y3104" i="1"/>
  <c r="Y9500" i="1"/>
  <c r="Y3170" i="1"/>
  <c r="Y7237" i="1"/>
  <c r="Y5128" i="1"/>
  <c r="Y849" i="1"/>
  <c r="Y2673" i="1"/>
  <c r="Y9996" i="1"/>
  <c r="Y25" i="1"/>
  <c r="Y6337" i="1"/>
  <c r="Y3927" i="1"/>
  <c r="Y2660" i="1"/>
  <c r="Y9375" i="1"/>
  <c r="Y1597" i="1"/>
  <c r="Y9813" i="1"/>
  <c r="Y6968" i="1"/>
  <c r="Y3982" i="1"/>
  <c r="Y7903" i="1"/>
  <c r="Y7161" i="1"/>
  <c r="Y7019" i="1"/>
  <c r="Y7983" i="1"/>
  <c r="Y7219" i="1"/>
  <c r="Y579" i="1"/>
  <c r="Y8634" i="1"/>
  <c r="Y351" i="1"/>
  <c r="Y8029" i="1"/>
  <c r="Y8709" i="1"/>
  <c r="Y1603" i="1"/>
  <c r="Y1653" i="1"/>
  <c r="Y9435" i="1"/>
  <c r="Y5186" i="1"/>
  <c r="Y5011" i="1"/>
  <c r="Y9611" i="1"/>
  <c r="Y3143" i="1"/>
  <c r="Y10509" i="1"/>
  <c r="Y9357" i="1"/>
  <c r="Y3600" i="1"/>
  <c r="Y3989" i="1"/>
  <c r="Y7034" i="1"/>
  <c r="Y5281" i="1"/>
  <c r="Y6497" i="1"/>
  <c r="Y3622" i="1"/>
  <c r="Y8267" i="1"/>
  <c r="Y7787" i="1"/>
  <c r="Z7787" i="1"/>
  <c r="Y9215" i="1"/>
  <c r="Y10150" i="1"/>
  <c r="Y5249" i="1"/>
  <c r="Y5400" i="1"/>
  <c r="Y5741" i="1"/>
  <c r="Y568" i="1"/>
  <c r="Y3473" i="1"/>
  <c r="Y4341" i="1"/>
  <c r="Y1661" i="1"/>
  <c r="Y8682" i="1"/>
  <c r="Y755" i="1"/>
  <c r="Y2952" i="1"/>
  <c r="Y2837" i="1"/>
  <c r="Y6079" i="1"/>
  <c r="Y4971" i="1"/>
  <c r="Y5436" i="1"/>
  <c r="Y5875" i="1"/>
  <c r="Y8160" i="1"/>
  <c r="Y6121" i="1"/>
  <c r="Y9519" i="1"/>
  <c r="Z9519" i="1"/>
  <c r="Y1992" i="1"/>
  <c r="Y6622" i="1"/>
  <c r="Y11005" i="1"/>
  <c r="Y1226" i="1"/>
  <c r="Y10815" i="1"/>
  <c r="Y7393" i="1"/>
  <c r="Y4205" i="1"/>
  <c r="Y4264" i="1"/>
  <c r="Y10978" i="1"/>
  <c r="Y4438" i="1"/>
  <c r="Y2483" i="1"/>
  <c r="Y1408" i="1"/>
  <c r="Y1208" i="1"/>
  <c r="Y9833" i="1"/>
  <c r="Y391" i="1"/>
  <c r="Y5088" i="1"/>
  <c r="Y10012" i="1"/>
  <c r="Y5595" i="1"/>
  <c r="Y3937" i="1"/>
  <c r="Y2989" i="1"/>
  <c r="Y8922" i="1"/>
  <c r="Y3087" i="1"/>
  <c r="Y6371" i="1"/>
  <c r="Y6617" i="1"/>
  <c r="Y6794" i="1"/>
  <c r="Y43" i="1"/>
  <c r="Y2767" i="1"/>
  <c r="Y8130" i="1"/>
  <c r="Y426" i="1"/>
  <c r="Y7509" i="1"/>
  <c r="Y1140" i="1"/>
  <c r="Y5951" i="1"/>
  <c r="Y9188" i="1"/>
  <c r="Y4970" i="1"/>
  <c r="Y7459" i="1"/>
  <c r="Y5746" i="1"/>
  <c r="Y188" i="1"/>
  <c r="Y4281" i="1"/>
  <c r="Y10826" i="1"/>
  <c r="Y6670" i="1"/>
  <c r="Y4651" i="1"/>
  <c r="Y6788" i="1"/>
  <c r="Y7504" i="1"/>
  <c r="Y7132" i="1"/>
  <c r="Z7132" i="1"/>
  <c r="Y614" i="1"/>
  <c r="Y4578" i="1"/>
  <c r="Y5251" i="1"/>
  <c r="Y6699" i="1"/>
  <c r="Y6131" i="1"/>
  <c r="Y6152" i="1"/>
  <c r="Y10280" i="1"/>
  <c r="Y4185" i="1"/>
  <c r="Y7597" i="1"/>
  <c r="Y10790" i="1"/>
  <c r="Y4455" i="1"/>
  <c r="Y3682" i="1"/>
  <c r="Y6692" i="1"/>
  <c r="Y2193" i="1"/>
  <c r="Y5977" i="1"/>
  <c r="Y4689" i="1"/>
  <c r="Y4209" i="1"/>
  <c r="Y5309" i="1"/>
  <c r="Y7796" i="1"/>
  <c r="Y6363" i="1"/>
  <c r="Y11021" i="1"/>
  <c r="Y736" i="1"/>
  <c r="Y1970" i="1"/>
  <c r="Y4503" i="1"/>
  <c r="Y9223" i="1"/>
  <c r="Y7694" i="1"/>
  <c r="Y5738" i="1"/>
  <c r="Y3723" i="1"/>
  <c r="Y8467" i="1"/>
  <c r="Y8221" i="1"/>
  <c r="Y6665" i="1"/>
  <c r="Y7856" i="1"/>
  <c r="Y5412" i="1"/>
  <c r="Y4111" i="1"/>
  <c r="Y3172" i="1"/>
  <c r="Y7499" i="1"/>
  <c r="Y8321" i="1"/>
  <c r="Y6036" i="1"/>
  <c r="Y21" i="1"/>
  <c r="Y5266" i="1"/>
  <c r="Y9688" i="1"/>
  <c r="Y10545" i="1"/>
  <c r="Y8597" i="1"/>
  <c r="Y2488" i="1"/>
  <c r="Y9197" i="1"/>
  <c r="Y7071" i="1"/>
  <c r="Y8718" i="1"/>
  <c r="Y8569" i="1"/>
  <c r="Y4222" i="1"/>
  <c r="Y10720" i="1"/>
  <c r="Y941" i="1"/>
  <c r="Y5393" i="1"/>
  <c r="Z5393" i="1"/>
  <c r="Y3010" i="1"/>
  <c r="Y3894" i="1"/>
  <c r="Y4153" i="1"/>
  <c r="Y10859" i="1"/>
  <c r="Y5771" i="1"/>
  <c r="Y6543" i="1"/>
  <c r="Y2347" i="1"/>
  <c r="Y10967" i="1"/>
  <c r="Y723" i="1"/>
  <c r="Y3676" i="1"/>
  <c r="Y4025" i="1"/>
  <c r="Y4335" i="1"/>
  <c r="Y954" i="1"/>
  <c r="Y3821" i="1"/>
  <c r="Y4339" i="1"/>
  <c r="Y8162" i="1"/>
  <c r="Y2889" i="1"/>
  <c r="Y9046" i="1"/>
  <c r="Y7366" i="1"/>
  <c r="Y2569" i="1"/>
  <c r="Y2568" i="1"/>
  <c r="Y2265" i="1"/>
  <c r="Y2978" i="1"/>
  <c r="Y9355" i="1"/>
  <c r="Y4489" i="1"/>
  <c r="Y2302" i="1"/>
  <c r="Y5807" i="1"/>
  <c r="Y370" i="1"/>
  <c r="Y8797" i="1"/>
  <c r="Y3034" i="1"/>
  <c r="Y4863" i="1"/>
  <c r="Y9075" i="1"/>
  <c r="Y2506" i="1"/>
  <c r="Y3336" i="1"/>
  <c r="Y9301" i="1"/>
  <c r="Y9983" i="1"/>
  <c r="Y1108" i="1"/>
  <c r="Y8069" i="1"/>
  <c r="Y255" i="1"/>
  <c r="Y888" i="1"/>
  <c r="Y8247" i="1"/>
  <c r="Y2250" i="1"/>
  <c r="Y7722" i="1"/>
  <c r="Y4499" i="1"/>
  <c r="Y3844" i="1"/>
  <c r="Y744" i="1"/>
  <c r="Y10107" i="1"/>
  <c r="Y3052" i="1"/>
  <c r="Y10270" i="1"/>
  <c r="Y7772" i="1"/>
  <c r="Y10640" i="1"/>
  <c r="Y851" i="1"/>
  <c r="Y5322" i="1"/>
  <c r="Y6806" i="1"/>
  <c r="Y1416" i="1"/>
  <c r="Y434" i="1"/>
  <c r="Y6859" i="1"/>
  <c r="Y6372" i="1"/>
  <c r="Y1169" i="1"/>
  <c r="Y6840" i="1"/>
  <c r="Y6988" i="1"/>
  <c r="Y2350" i="1"/>
  <c r="Y9999" i="1"/>
  <c r="Y2038" i="1"/>
  <c r="Y2141" i="1"/>
  <c r="Y9912" i="1"/>
  <c r="Y1482" i="1"/>
  <c r="Y4501" i="1"/>
  <c r="Y95" i="1"/>
  <c r="Y10709" i="1"/>
  <c r="Y9741" i="1"/>
  <c r="Y3650" i="1"/>
  <c r="Y7674" i="1"/>
  <c r="Y9609" i="1"/>
  <c r="Y10803" i="1"/>
  <c r="Y8009" i="1"/>
  <c r="Z8009" i="1"/>
  <c r="Y183" i="1"/>
  <c r="Y4021" i="1"/>
  <c r="Y2047" i="1"/>
  <c r="Y10448" i="1"/>
  <c r="Y4775" i="1"/>
  <c r="Y5039" i="1"/>
  <c r="Y1351" i="1"/>
  <c r="Y7268" i="1"/>
  <c r="Y5040" i="1"/>
  <c r="Y4994" i="1"/>
  <c r="Y3547" i="1"/>
  <c r="Y7859" i="1"/>
  <c r="Y8647" i="1"/>
  <c r="Y9096" i="1"/>
  <c r="Y3406" i="1"/>
  <c r="Y1392" i="1"/>
  <c r="Y10224" i="1"/>
  <c r="Y9358" i="1"/>
  <c r="Y4895" i="1"/>
  <c r="Y10018" i="1"/>
  <c r="Y3688" i="1"/>
  <c r="Y6418" i="1"/>
  <c r="Y10341" i="1"/>
  <c r="Y556" i="1"/>
  <c r="Y5935" i="1"/>
  <c r="Y917" i="1"/>
  <c r="Y6280" i="1"/>
  <c r="Y4562" i="1"/>
  <c r="Y5137" i="1"/>
  <c r="Y2284" i="1"/>
  <c r="Y10891" i="1"/>
  <c r="Y2228" i="1"/>
  <c r="Y9656" i="1"/>
  <c r="Y6653" i="1"/>
  <c r="Y2094" i="1"/>
  <c r="Y1210" i="1"/>
  <c r="Y8110" i="1"/>
  <c r="Y9925" i="1"/>
  <c r="Y8119" i="1"/>
  <c r="Y3456" i="1"/>
  <c r="Y2315" i="1"/>
  <c r="Y2089" i="1"/>
  <c r="Y8362" i="1"/>
  <c r="Y10535" i="1"/>
  <c r="Y10981" i="1"/>
  <c r="Y1403" i="1"/>
  <c r="Y10445" i="1"/>
  <c r="Y4883" i="1"/>
  <c r="Y8374" i="1"/>
  <c r="Y664" i="1"/>
  <c r="Y2706" i="1"/>
  <c r="Y4633" i="1"/>
  <c r="Z4633" i="1"/>
  <c r="Y10529" i="1"/>
  <c r="Y10641" i="1"/>
  <c r="Y8223" i="1"/>
  <c r="Y4597" i="1"/>
  <c r="Y4867" i="1"/>
  <c r="Y6053" i="1"/>
  <c r="Y204" i="1"/>
  <c r="Y2549" i="1"/>
  <c r="Y9720" i="1"/>
  <c r="Y9145" i="1"/>
  <c r="Y10598" i="1"/>
  <c r="Y4512" i="1"/>
  <c r="Y8767" i="1"/>
  <c r="Y5594" i="1"/>
  <c r="Y10358" i="1"/>
  <c r="Y1223" i="1"/>
  <c r="Y5942" i="1"/>
  <c r="Y9955" i="1"/>
  <c r="Y1850" i="1"/>
  <c r="Y8216" i="1"/>
  <c r="Y8344" i="1"/>
  <c r="Y6496" i="1"/>
  <c r="Y5871" i="1"/>
  <c r="Y6902" i="1"/>
  <c r="Y8895" i="1"/>
  <c r="Y9991" i="1"/>
  <c r="Y8544" i="1"/>
  <c r="Y1987" i="1"/>
  <c r="Y4929" i="1"/>
  <c r="Y3735" i="1"/>
  <c r="Y9764" i="1"/>
  <c r="Y1763" i="1"/>
  <c r="Y4484" i="1"/>
  <c r="Y8421" i="1"/>
  <c r="Y542" i="1"/>
  <c r="Y116" i="1"/>
  <c r="Y10450" i="1"/>
  <c r="Y8189" i="1"/>
  <c r="Y2259" i="1"/>
  <c r="Y2462" i="1"/>
  <c r="Y8930" i="1"/>
  <c r="Y9951" i="1"/>
  <c r="Y6282" i="1"/>
  <c r="Y2555" i="1"/>
  <c r="Y385" i="1"/>
  <c r="Y3134" i="1"/>
  <c r="Y3708" i="1"/>
  <c r="Y6542" i="1"/>
  <c r="Y8489" i="1"/>
  <c r="Y10342" i="1"/>
  <c r="Y8594" i="1"/>
  <c r="Y845" i="1"/>
  <c r="Y10370" i="1"/>
  <c r="Y5378" i="1"/>
  <c r="Y9213" i="1"/>
  <c r="Y3923" i="1"/>
  <c r="Y2679" i="1"/>
  <c r="Y5041" i="1"/>
  <c r="Y6535" i="1"/>
  <c r="Y3604" i="1"/>
  <c r="Y6246" i="1"/>
  <c r="Y1318" i="1"/>
  <c r="Y1615" i="1"/>
  <c r="Y8775" i="1"/>
  <c r="Y9593" i="1"/>
  <c r="Y3594" i="1"/>
  <c r="Y6948" i="1"/>
  <c r="Y10457" i="1"/>
  <c r="Y10781" i="1"/>
  <c r="Y1633" i="1"/>
  <c r="Y2677" i="1"/>
  <c r="Y1303" i="1"/>
  <c r="Y5031" i="1"/>
  <c r="Y9100" i="1"/>
  <c r="Y4996" i="1"/>
  <c r="Y1779" i="1"/>
  <c r="Y8595" i="1"/>
  <c r="Y7314" i="1"/>
  <c r="Y6088" i="1"/>
  <c r="Y8885" i="1"/>
  <c r="Y4466" i="1"/>
  <c r="Y8050" i="1"/>
  <c r="Y5176" i="1"/>
  <c r="Y10268" i="1"/>
  <c r="Y8679" i="1"/>
  <c r="Y8837" i="1"/>
  <c r="Y5169" i="1"/>
  <c r="Y9574" i="1"/>
  <c r="Y9530" i="1"/>
  <c r="Y4817" i="1"/>
  <c r="Y10490" i="1"/>
  <c r="Y7407" i="1"/>
  <c r="Y8285" i="1"/>
  <c r="Y11002" i="1"/>
  <c r="Y11013" i="1"/>
  <c r="Y5455" i="1"/>
  <c r="Y9446" i="1"/>
  <c r="Y6517" i="1"/>
  <c r="Y527" i="1"/>
  <c r="Y4043" i="1"/>
  <c r="Y6459" i="1"/>
  <c r="Y437" i="1"/>
  <c r="Y3292" i="1"/>
  <c r="Y7024" i="1"/>
  <c r="Y8128" i="1"/>
  <c r="Y5629" i="1"/>
  <c r="Y10929" i="1"/>
  <c r="Y1576" i="1"/>
  <c r="Y7946" i="1"/>
  <c r="Y5775" i="1"/>
  <c r="Y7841" i="1"/>
  <c r="Y2355" i="1"/>
  <c r="Y10911" i="1"/>
  <c r="Y2866" i="1"/>
  <c r="Y7923" i="1"/>
  <c r="Y9935" i="1"/>
  <c r="Y4337" i="1"/>
  <c r="Y5657" i="1"/>
  <c r="Y3777" i="1"/>
  <c r="Y9389" i="1"/>
  <c r="Y1441" i="1"/>
  <c r="Y5038" i="1"/>
  <c r="Y10560" i="1"/>
  <c r="Y4309" i="1"/>
  <c r="Y4131" i="1"/>
  <c r="Y9236" i="1"/>
  <c r="Y6778" i="1"/>
  <c r="Y11036" i="1"/>
  <c r="Y8649" i="1"/>
  <c r="Y3324" i="1"/>
  <c r="Y8250" i="1"/>
  <c r="Y5032" i="1"/>
  <c r="Y6686" i="1"/>
  <c r="Y5743" i="1"/>
  <c r="Y5804" i="1"/>
  <c r="Y8841" i="1"/>
  <c r="Y6065" i="1"/>
  <c r="Y1798" i="1"/>
  <c r="Y8078" i="1"/>
  <c r="Y2995" i="1"/>
  <c r="Y10444" i="1"/>
  <c r="Y1011" i="1"/>
  <c r="Y7404" i="1"/>
  <c r="Y5947" i="1"/>
  <c r="Y6218" i="1"/>
  <c r="Y1602" i="1"/>
  <c r="Y9006" i="1"/>
  <c r="Y9862" i="1"/>
  <c r="Y4758" i="1"/>
  <c r="Y6468" i="1"/>
  <c r="Y9090" i="1"/>
  <c r="Y110" i="1"/>
  <c r="Y5132" i="1"/>
  <c r="Y4893" i="1"/>
  <c r="Y2747" i="1"/>
  <c r="Y6298" i="1"/>
  <c r="Y3312" i="1"/>
  <c r="Y6961" i="1"/>
  <c r="Y5475" i="1"/>
  <c r="Y6579" i="1"/>
  <c r="Y648" i="1"/>
  <c r="Y3943" i="1"/>
  <c r="Y1281" i="1"/>
  <c r="Y7931" i="1"/>
  <c r="Y1349" i="1"/>
  <c r="Y10184" i="1"/>
  <c r="Y10953" i="1"/>
  <c r="Y7659" i="1"/>
  <c r="Y10950" i="1"/>
  <c r="Y10698" i="1"/>
  <c r="Y2994" i="1"/>
  <c r="Y5430" i="1"/>
  <c r="Y4042" i="1"/>
  <c r="Y6588" i="1"/>
  <c r="Y5483" i="1"/>
  <c r="Y2702" i="1"/>
  <c r="Y5252" i="1"/>
  <c r="Y7617" i="1"/>
  <c r="Y6874" i="1"/>
  <c r="Y4004" i="1"/>
  <c r="Y403" i="1"/>
  <c r="Y6020" i="1"/>
  <c r="Y7065" i="1"/>
  <c r="Y3905" i="1"/>
  <c r="Y2131" i="1"/>
  <c r="Y8620" i="1"/>
  <c r="Y7309" i="1"/>
  <c r="Y3607" i="1"/>
  <c r="Y1224" i="1"/>
  <c r="Y1385" i="1"/>
  <c r="Y10147" i="1"/>
  <c r="Y3864" i="1"/>
  <c r="Y11015" i="1"/>
  <c r="Y1155" i="1"/>
  <c r="Y5930" i="1"/>
  <c r="Y7" i="1"/>
  <c r="Y3206" i="1"/>
  <c r="Y7444" i="1"/>
  <c r="Y10079" i="1"/>
  <c r="Y3994" i="1"/>
  <c r="Y3754" i="1"/>
  <c r="Y1462" i="1"/>
  <c r="Y593" i="1"/>
  <c r="Y5834" i="1"/>
  <c r="Z5834" i="1"/>
  <c r="Y7967" i="1"/>
  <c r="Y4387" i="1"/>
  <c r="Y4621" i="1"/>
  <c r="Y10191" i="1"/>
  <c r="Y4486" i="1"/>
  <c r="Y739" i="1"/>
  <c r="Y7011" i="1"/>
  <c r="Y10039" i="1"/>
  <c r="Y9097" i="1"/>
  <c r="Y5220" i="1"/>
  <c r="Y5606" i="1"/>
  <c r="Y9563" i="1"/>
  <c r="Y1300" i="1"/>
  <c r="Y3148" i="1"/>
  <c r="Y629" i="1"/>
  <c r="Y9801" i="1"/>
  <c r="Y2858" i="1"/>
  <c r="Y3345" i="1"/>
  <c r="Y6926" i="1"/>
  <c r="Y1354" i="1"/>
  <c r="Y5559" i="1"/>
  <c r="Y7048" i="1"/>
  <c r="Y1171" i="1"/>
  <c r="Y1503" i="1"/>
  <c r="Y2808" i="1"/>
  <c r="Y1159" i="1"/>
  <c r="Y386" i="1"/>
  <c r="Y9873" i="1"/>
  <c r="Y4091" i="1"/>
  <c r="Y6957" i="1"/>
  <c r="Y5162" i="1"/>
  <c r="Y6103" i="1"/>
  <c r="Y8766" i="1"/>
  <c r="Y6344" i="1"/>
  <c r="Y10800" i="1"/>
  <c r="Y7367" i="1"/>
  <c r="Y654" i="1"/>
  <c r="Y1601" i="1"/>
  <c r="Y598" i="1"/>
  <c r="Y3620" i="1"/>
  <c r="Y1710" i="1"/>
  <c r="Y5981" i="1"/>
  <c r="Y10540" i="1"/>
  <c r="Y5886" i="1"/>
  <c r="Y3817" i="1"/>
  <c r="Y5974" i="1"/>
  <c r="Y8206" i="1"/>
  <c r="Y8847" i="1"/>
  <c r="Y1106" i="1"/>
  <c r="Y6525" i="1"/>
  <c r="Y6752" i="1"/>
  <c r="Y6479" i="1"/>
  <c r="Y10635" i="1"/>
  <c r="Y10273" i="1"/>
  <c r="Y5202" i="1"/>
  <c r="Y835" i="1"/>
  <c r="Y3367" i="1"/>
  <c r="Y3871" i="1"/>
  <c r="Y9029" i="1"/>
  <c r="Y4278" i="1"/>
  <c r="Y7619" i="1"/>
  <c r="Y7551" i="1"/>
  <c r="Y6413" i="1"/>
  <c r="Y498" i="1"/>
  <c r="Y8737" i="1"/>
  <c r="Y9280" i="1"/>
  <c r="Y1851" i="1"/>
  <c r="Y2653" i="1"/>
  <c r="Y7185" i="1"/>
  <c r="Y10918" i="1"/>
  <c r="Y3551" i="1"/>
  <c r="Y9613" i="1"/>
  <c r="Y8091" i="1"/>
  <c r="Y9591" i="1"/>
  <c r="Y6181" i="1"/>
  <c r="Y10199" i="1"/>
  <c r="Y2221" i="1"/>
  <c r="Y123" i="1"/>
  <c r="Y7447" i="1"/>
  <c r="Y8186" i="1"/>
  <c r="Y8063" i="1"/>
  <c r="Y6896" i="1"/>
  <c r="Y313" i="1"/>
  <c r="Y5414" i="1"/>
  <c r="Y8300" i="1"/>
  <c r="Y6244" i="1"/>
  <c r="Y7492" i="1"/>
  <c r="Y5844" i="1"/>
  <c r="Y10556" i="1"/>
  <c r="Y298" i="1"/>
  <c r="Y10922" i="1"/>
  <c r="Y9424" i="1"/>
  <c r="Y6234" i="1"/>
  <c r="Y3883" i="1"/>
  <c r="Y6254" i="1"/>
  <c r="Y4480" i="1"/>
  <c r="Y2502" i="1"/>
  <c r="Y4442" i="1"/>
  <c r="Y9927" i="1"/>
  <c r="Y9571" i="1"/>
  <c r="Y6914" i="1"/>
  <c r="Y7830" i="1"/>
  <c r="Y8983" i="1"/>
  <c r="Y8613" i="1"/>
  <c r="Y5820" i="1"/>
  <c r="Y10337" i="1"/>
  <c r="Y2285" i="1"/>
  <c r="Y2214" i="1"/>
  <c r="Y1685" i="1"/>
  <c r="Y4923" i="1"/>
  <c r="Y8628" i="1"/>
  <c r="Y3637" i="1"/>
  <c r="Y5581" i="1"/>
  <c r="Y4226" i="1"/>
  <c r="Y3728" i="1"/>
  <c r="Y9192" i="1"/>
  <c r="Y7177" i="1"/>
  <c r="Y6357" i="1"/>
  <c r="Y9507" i="1"/>
  <c r="Y3068" i="1"/>
  <c r="Y10552" i="1"/>
  <c r="Y4833" i="1"/>
  <c r="Y10649" i="1"/>
  <c r="Y4505" i="1"/>
  <c r="Y946" i="1"/>
  <c r="Y1322" i="1"/>
  <c r="Y2039" i="1"/>
  <c r="Y8949" i="1"/>
  <c r="Y7611" i="1"/>
  <c r="Y3072" i="1"/>
  <c r="Y9785" i="1"/>
  <c r="Y6182" i="1"/>
  <c r="Y4896" i="1"/>
  <c r="Y5574" i="1"/>
  <c r="Y5276" i="1"/>
  <c r="Y423" i="1"/>
  <c r="Y5900" i="1"/>
  <c r="Y7033" i="1"/>
  <c r="Y4516" i="1"/>
  <c r="Y9484" i="1"/>
  <c r="Y9772" i="1"/>
  <c r="Y3419" i="1"/>
  <c r="Y1974" i="1"/>
  <c r="Y2813" i="1"/>
  <c r="Y968" i="1"/>
  <c r="Y1231" i="1"/>
  <c r="Y2505" i="1"/>
  <c r="Y9941" i="1"/>
  <c r="Y4860" i="1"/>
  <c r="Y8788" i="1"/>
  <c r="Y6347" i="1"/>
  <c r="Y8646" i="1"/>
  <c r="Y10201" i="1"/>
  <c r="Y4244" i="1"/>
  <c r="Y7018" i="1"/>
  <c r="Y1600" i="1"/>
  <c r="Y6457" i="1"/>
  <c r="Y6760" i="1"/>
  <c r="Y5371" i="1"/>
  <c r="Y10392" i="1"/>
  <c r="Y8065" i="1"/>
  <c r="Y9960" i="1"/>
  <c r="Y1489" i="1"/>
  <c r="Y235" i="1"/>
  <c r="Y1469" i="1"/>
  <c r="Y7747" i="1"/>
  <c r="Y5159" i="1"/>
  <c r="Y1064" i="1"/>
  <c r="Y5686" i="1"/>
  <c r="Y7154" i="1"/>
  <c r="Y7170" i="1"/>
  <c r="Y5611" i="1"/>
  <c r="Y1616" i="1"/>
  <c r="Y3385" i="1"/>
  <c r="Y6099" i="1"/>
  <c r="Y3225" i="1"/>
  <c r="Y6299" i="1"/>
  <c r="Y7343" i="1"/>
  <c r="Y590" i="1"/>
  <c r="Y7800" i="1"/>
  <c r="Y3940" i="1"/>
  <c r="Y9856" i="1"/>
  <c r="Y4872" i="1"/>
  <c r="Y7073" i="1"/>
  <c r="Y9159" i="1"/>
  <c r="Y3561" i="1"/>
  <c r="Y4556" i="1"/>
  <c r="Y11004" i="1"/>
  <c r="Y9476" i="1"/>
  <c r="Y8740" i="1"/>
  <c r="Y2877" i="1"/>
  <c r="Y9121" i="1"/>
  <c r="Y2623" i="1"/>
  <c r="Y4850" i="1"/>
  <c r="Y8126" i="1"/>
  <c r="Y3282" i="1"/>
  <c r="Y5328" i="1"/>
  <c r="Y2738" i="1"/>
  <c r="Y10436" i="1"/>
  <c r="Y5914" i="1"/>
  <c r="Y9206" i="1"/>
  <c r="Y4733" i="1"/>
  <c r="Y6556" i="1"/>
  <c r="Y1899" i="1"/>
  <c r="Y2639" i="1"/>
  <c r="Y5484" i="1"/>
  <c r="Y3924" i="1"/>
  <c r="Y10334" i="1"/>
  <c r="Y7810" i="1"/>
  <c r="Y3430" i="1"/>
  <c r="Y8187" i="1"/>
  <c r="Y10568" i="1"/>
  <c r="Y8897" i="1"/>
  <c r="Y3889" i="1"/>
  <c r="Y2840" i="1"/>
  <c r="Y8438" i="1"/>
  <c r="Y347" i="1"/>
  <c r="Y4593" i="1"/>
  <c r="Y9651" i="1"/>
  <c r="Y4331" i="1"/>
  <c r="Y9878" i="1"/>
  <c r="Y6129" i="1"/>
  <c r="Y8094" i="1"/>
  <c r="Y1571" i="1"/>
  <c r="Y9518" i="1"/>
  <c r="Y11076" i="1"/>
  <c r="Z11076" i="1"/>
  <c r="Y3250" i="1"/>
  <c r="Y2949" i="1"/>
  <c r="Y3983" i="1"/>
  <c r="Y6318" i="1"/>
  <c r="Y1302" i="1"/>
  <c r="Y8823" i="1"/>
  <c r="Y2380" i="1"/>
  <c r="Y3854" i="1"/>
  <c r="Y218" i="1"/>
  <c r="Y477" i="1"/>
  <c r="Y9971" i="1"/>
  <c r="Y5353" i="1"/>
  <c r="Y1457" i="1"/>
  <c r="Y9685" i="1"/>
  <c r="Y1622" i="1"/>
  <c r="Y9630" i="1"/>
  <c r="Y7490" i="1"/>
  <c r="Y5561" i="1"/>
  <c r="Y2669" i="1"/>
  <c r="Y10338" i="1"/>
  <c r="Y7835" i="1"/>
  <c r="Y4283" i="1"/>
  <c r="Y7363" i="1"/>
  <c r="Y6566" i="1"/>
  <c r="Y4419" i="1"/>
  <c r="Y4437" i="1"/>
  <c r="Y2809" i="1"/>
  <c r="Y3720" i="1"/>
  <c r="Y1222" i="1"/>
  <c r="Y8395" i="1"/>
  <c r="Y3188" i="1"/>
  <c r="Y5460" i="1"/>
  <c r="Z5460" i="1"/>
  <c r="Y6780" i="1"/>
  <c r="Y2114" i="1"/>
  <c r="Z2114" i="1"/>
  <c r="Y10307" i="1"/>
  <c r="Y4497" i="1"/>
  <c r="Y3092" i="1"/>
  <c r="Y4368" i="1"/>
  <c r="Y10704" i="1"/>
  <c r="Y9728" i="1"/>
  <c r="Y1559" i="1"/>
  <c r="Y10603" i="1"/>
  <c r="Y8493" i="1"/>
  <c r="Y9289" i="1"/>
  <c r="Y8181" i="1"/>
  <c r="Y4731" i="1"/>
  <c r="Y9930" i="1"/>
  <c r="Y1812" i="1"/>
  <c r="Y8229" i="1"/>
  <c r="Y1377" i="1"/>
  <c r="Y10938" i="1"/>
  <c r="Y9138" i="1"/>
  <c r="Y3359" i="1"/>
  <c r="Y8506" i="1"/>
  <c r="Y5282" i="1"/>
  <c r="Y4901" i="1"/>
  <c r="Y10677" i="1"/>
  <c r="Y10543" i="1"/>
  <c r="Y1677" i="1"/>
  <c r="Y10393" i="1"/>
  <c r="Y9338" i="1"/>
  <c r="Y6128" i="1"/>
  <c r="Y4636" i="1"/>
  <c r="Y9297" i="1"/>
  <c r="Z9297" i="1"/>
  <c r="Y7059" i="1"/>
  <c r="Y9602" i="1"/>
  <c r="Y8669" i="1"/>
  <c r="Y4567" i="1"/>
  <c r="Y6513" i="1"/>
  <c r="Y778" i="1"/>
  <c r="Y8142" i="1"/>
  <c r="Y855" i="1"/>
  <c r="Y3707" i="1"/>
  <c r="Y10404" i="1"/>
  <c r="Y10269" i="1"/>
  <c r="Y4531" i="1"/>
  <c r="Y4749" i="1"/>
  <c r="Y35" i="1"/>
  <c r="Y1524" i="1"/>
  <c r="Y4239" i="1"/>
  <c r="Y5885" i="1"/>
  <c r="Y9068" i="1"/>
  <c r="Z9068" i="1"/>
  <c r="Y3221" i="1"/>
  <c r="Y4968" i="1"/>
  <c r="Y10694" i="1"/>
  <c r="Y2539" i="1"/>
  <c r="Y4553" i="1"/>
  <c r="Y3291" i="1"/>
  <c r="Y8158" i="1"/>
  <c r="Y8953" i="1"/>
  <c r="Y7202" i="1"/>
  <c r="Y8490" i="1"/>
  <c r="Y10480" i="1"/>
  <c r="Y9511" i="1"/>
  <c r="Y9553" i="1"/>
  <c r="Y6034" i="1"/>
  <c r="Y8833" i="1"/>
  <c r="Y10748" i="1"/>
  <c r="Y6348" i="1"/>
  <c r="Y9458" i="1"/>
  <c r="Y9562" i="1"/>
  <c r="Y10190" i="1"/>
  <c r="Y10740" i="1"/>
  <c r="Y10242" i="1"/>
  <c r="Y2055" i="1"/>
  <c r="Y4890" i="1"/>
  <c r="Y575" i="1"/>
  <c r="Y2237" i="1"/>
  <c r="Y6864" i="1"/>
  <c r="Y5678" i="1"/>
  <c r="Y2439" i="1"/>
  <c r="Y5337" i="1"/>
  <c r="Y1317" i="1"/>
  <c r="Y8625" i="1"/>
  <c r="Z8625" i="1"/>
  <c r="Y4832" i="1"/>
  <c r="Y3624" i="1"/>
  <c r="Y4010" i="1"/>
  <c r="Y1447" i="1"/>
  <c r="Y4608" i="1"/>
  <c r="Y897" i="1"/>
  <c r="Y7812" i="1"/>
  <c r="Y1771" i="1"/>
  <c r="Y2696" i="1"/>
  <c r="Y5291" i="1"/>
  <c r="Y732" i="1"/>
  <c r="Y10920" i="1"/>
  <c r="Y9884" i="1"/>
  <c r="Y4963" i="1"/>
  <c r="Z4963" i="1"/>
  <c r="Y10776" i="1"/>
  <c r="Y2367" i="1"/>
  <c r="Y8626" i="1"/>
  <c r="Y10551" i="1"/>
  <c r="Y7985" i="1"/>
  <c r="Y10291" i="1"/>
  <c r="Y4148" i="1"/>
  <c r="Y1446" i="1"/>
  <c r="Y5302" i="1"/>
  <c r="Y4762" i="1"/>
  <c r="Y8872" i="1"/>
  <c r="Y6708" i="1"/>
  <c r="Y714" i="1"/>
  <c r="Y459" i="1"/>
  <c r="Y5046" i="1"/>
  <c r="Y10739" i="1"/>
  <c r="Y7446" i="1"/>
  <c r="Y3174" i="1"/>
  <c r="Y712" i="1"/>
  <c r="Y6373" i="1"/>
  <c r="Y10528" i="1"/>
  <c r="Y511" i="1"/>
  <c r="Y887" i="1"/>
  <c r="Y1652" i="1"/>
  <c r="Y1465" i="1"/>
  <c r="Y3467" i="1"/>
  <c r="Y6019" i="1"/>
  <c r="Y9255" i="1"/>
  <c r="Y9617" i="1"/>
  <c r="Y7696" i="1"/>
  <c r="Y9721" i="1"/>
  <c r="Y362" i="1"/>
  <c r="Z362" i="1"/>
  <c r="Y3064" i="1"/>
  <c r="Y585" i="1"/>
  <c r="Y8151" i="1"/>
  <c r="Y4564" i="1"/>
  <c r="Y8270" i="1"/>
  <c r="Y2371" i="1"/>
  <c r="Y8807" i="1"/>
  <c r="Y10073" i="1"/>
  <c r="Y4691" i="1"/>
  <c r="Y5450" i="1"/>
  <c r="Y3628" i="1"/>
  <c r="Y1783" i="1"/>
  <c r="Y6681" i="1"/>
  <c r="Y11054" i="1"/>
  <c r="Y3060" i="1"/>
  <c r="Y5992" i="1"/>
  <c r="Y6247" i="1"/>
  <c r="Y7751" i="1"/>
  <c r="Y9325" i="1"/>
  <c r="Y9830" i="1"/>
  <c r="Y3776" i="1"/>
  <c r="Y5340" i="1"/>
  <c r="Y2258" i="1"/>
  <c r="Y4729" i="1"/>
  <c r="Y3577" i="1"/>
  <c r="Y6647" i="1"/>
  <c r="Y5839" i="1"/>
  <c r="Y10418" i="1"/>
  <c r="Y7036" i="1"/>
  <c r="Y3376" i="1"/>
  <c r="Y5959" i="1"/>
  <c r="Y3804" i="1"/>
  <c r="Z3804" i="1"/>
  <c r="Y1203" i="1"/>
  <c r="Y5182" i="1"/>
  <c r="Y2827" i="1"/>
  <c r="Y793" i="1"/>
  <c r="Y7015" i="1"/>
  <c r="Y6621" i="1"/>
  <c r="Y1660" i="1"/>
  <c r="Y2377" i="1"/>
  <c r="Y7908" i="1"/>
  <c r="Y145" i="1"/>
  <c r="Y6682" i="1"/>
  <c r="Y6107" i="1"/>
  <c r="Z6107" i="1"/>
  <c r="Y128" i="1"/>
  <c r="Y3302" i="1"/>
  <c r="Z3302" i="1"/>
  <c r="Y4263" i="1"/>
  <c r="Y474" i="1"/>
  <c r="Y6305" i="1"/>
  <c r="Y6307" i="1"/>
  <c r="Y7748" i="1"/>
  <c r="Y6892" i="1"/>
  <c r="Z6892" i="1"/>
  <c r="Y7324" i="1"/>
  <c r="Y9120" i="1"/>
  <c r="Y3374" i="1"/>
  <c r="Y10650" i="1"/>
  <c r="Y4069" i="1"/>
  <c r="Y7743" i="1"/>
  <c r="Y3568" i="1"/>
  <c r="Y3215" i="1"/>
  <c r="Z3215" i="1"/>
  <c r="Y5477" i="1"/>
  <c r="Y11072" i="1"/>
  <c r="Z11072" i="1"/>
  <c r="Y4008" i="1"/>
  <c r="Y2882" i="1"/>
  <c r="Y8880" i="1"/>
  <c r="Y6707" i="1"/>
  <c r="Y1289" i="1"/>
  <c r="Y3997" i="1"/>
  <c r="Z3997" i="1"/>
  <c r="Y3132" i="1"/>
  <c r="Y886" i="1"/>
  <c r="Y10205" i="1"/>
  <c r="Y9839" i="1"/>
  <c r="Y4435" i="1"/>
  <c r="Y7671" i="1"/>
  <c r="Y3725" i="1"/>
  <c r="Y1934" i="1"/>
  <c r="Y3388" i="1"/>
  <c r="Y1054" i="1"/>
  <c r="Y5244" i="1"/>
  <c r="Y6635" i="1"/>
  <c r="Y5582" i="1"/>
  <c r="Y214" i="1"/>
  <c r="Y10980" i="1"/>
  <c r="Y3993" i="1"/>
  <c r="Z3993" i="1"/>
  <c r="Y1740" i="1"/>
  <c r="Y8391" i="1"/>
  <c r="Y5555" i="1"/>
  <c r="Y10943" i="1"/>
  <c r="Y8906" i="1"/>
  <c r="Y6161" i="1"/>
  <c r="Y3826" i="1"/>
  <c r="Y2111" i="1"/>
  <c r="Y10153" i="1"/>
  <c r="Y9997" i="1"/>
  <c r="Z9997" i="1"/>
  <c r="Y1358" i="1"/>
  <c r="Y8599" i="1"/>
  <c r="Y1817" i="1"/>
  <c r="Y2945" i="1"/>
  <c r="Y6553" i="1"/>
  <c r="Y5206" i="1"/>
  <c r="Z5206" i="1"/>
  <c r="Y2083" i="1"/>
  <c r="Y3426" i="1"/>
  <c r="Y198" i="1"/>
  <c r="Y6004" i="1"/>
  <c r="Y6174" i="1"/>
  <c r="Y9077" i="1"/>
  <c r="Y935" i="1"/>
  <c r="Y3662" i="1"/>
  <c r="Z3662" i="1"/>
  <c r="Y2323" i="1"/>
  <c r="Y1104" i="1"/>
  <c r="Y6009" i="1"/>
  <c r="Y1745" i="1"/>
  <c r="Z1745" i="1"/>
  <c r="Y4638" i="1"/>
  <c r="Y9583" i="1"/>
  <c r="Y10128" i="1"/>
  <c r="Y4134" i="1"/>
  <c r="Z4134" i="1"/>
  <c r="Y11035" i="1"/>
  <c r="Y2894" i="1"/>
  <c r="Y6173" i="1"/>
  <c r="Y7736" i="1"/>
  <c r="Y3402" i="1"/>
  <c r="Y6406" i="1"/>
  <c r="Y7838" i="1"/>
  <c r="Y311" i="1"/>
  <c r="Z311" i="1"/>
  <c r="Y22" i="1"/>
  <c r="Y10691" i="1"/>
  <c r="Y5670" i="1"/>
  <c r="Y2561" i="1"/>
  <c r="Y8379" i="1"/>
  <c r="Y9425" i="1"/>
  <c r="Y7133" i="1"/>
  <c r="Y4154" i="1"/>
  <c r="Z4154" i="1"/>
  <c r="Y689" i="1"/>
  <c r="Y1422" i="1"/>
  <c r="Y11096" i="1"/>
  <c r="Y1999" i="1"/>
  <c r="Y1107" i="1"/>
  <c r="Y9683" i="1"/>
  <c r="Y5123" i="1"/>
  <c r="Y3436" i="1"/>
  <c r="Y5112" i="1"/>
  <c r="Y4753" i="1"/>
  <c r="Y7614" i="1"/>
  <c r="Y3787" i="1"/>
  <c r="Y1768" i="1"/>
  <c r="Y10715" i="1"/>
  <c r="Y10998" i="1"/>
  <c r="Y2260" i="1"/>
  <c r="Z2260" i="1"/>
  <c r="Y6263" i="1"/>
  <c r="Y3165" i="1"/>
  <c r="Y7120" i="1"/>
  <c r="Y4649" i="1"/>
  <c r="Y97" i="1"/>
  <c r="Y2356" i="1"/>
  <c r="Z2356" i="1"/>
  <c r="Y1352" i="1"/>
  <c r="Y6658" i="1"/>
  <c r="Y369" i="1"/>
  <c r="Y7070" i="1"/>
  <c r="Y2280" i="1"/>
  <c r="Y10959" i="1"/>
  <c r="Y5074" i="1"/>
  <c r="Y9486" i="1"/>
  <c r="Y5060" i="1"/>
  <c r="Y8375" i="1"/>
  <c r="Z8375" i="1"/>
  <c r="Y3845" i="1"/>
  <c r="Y6314" i="1"/>
  <c r="Y10152" i="1"/>
  <c r="Y6725" i="1"/>
  <c r="Y6574" i="1"/>
  <c r="Y6488" i="1"/>
  <c r="Y1172" i="1"/>
  <c r="Y9766" i="1"/>
  <c r="Y8665" i="1"/>
  <c r="Y6745" i="1"/>
  <c r="Y10671" i="1"/>
  <c r="Y9348" i="1"/>
  <c r="Y4558" i="1"/>
  <c r="Y7416" i="1"/>
  <c r="Y3596" i="1"/>
  <c r="Y57" i="1"/>
  <c r="Z57" i="1"/>
  <c r="Y10082" i="1"/>
  <c r="Y9249" i="1"/>
  <c r="Y3489" i="1"/>
  <c r="Y1357" i="1"/>
  <c r="Y10661" i="1"/>
  <c r="Y1946" i="1"/>
  <c r="Y4576" i="1"/>
  <c r="Y2680" i="1"/>
  <c r="Z2680" i="1"/>
  <c r="Y7399" i="1"/>
  <c r="Y9407" i="1"/>
  <c r="Y3330" i="1"/>
  <c r="Y1983" i="1"/>
  <c r="Y1143" i="1"/>
  <c r="Y4299" i="1"/>
  <c r="Y5870" i="1"/>
  <c r="Y4656" i="1"/>
  <c r="Z4656" i="1"/>
  <c r="Y1807" i="1"/>
  <c r="Y6694" i="1"/>
  <c r="Y227" i="1"/>
  <c r="Y1545" i="1"/>
  <c r="Y2691" i="1"/>
  <c r="Y1435" i="1"/>
  <c r="Y8742" i="1"/>
  <c r="Y7577" i="1"/>
  <c r="Y11052" i="1"/>
  <c r="Y112" i="1"/>
  <c r="Y6804" i="1"/>
  <c r="Y9233" i="1"/>
  <c r="Y4204" i="1"/>
  <c r="Y189" i="1"/>
  <c r="Y4952" i="1"/>
  <c r="Y10465" i="1"/>
  <c r="Z10465" i="1"/>
  <c r="Y8731" i="1"/>
  <c r="Y6743" i="1"/>
  <c r="Y7867" i="1"/>
  <c r="Y7881" i="1"/>
  <c r="Y5603" i="1"/>
  <c r="Y2492" i="1"/>
  <c r="Z2492" i="1"/>
  <c r="Y8303" i="1"/>
  <c r="Y6411" i="1"/>
  <c r="Y4071" i="1"/>
  <c r="Y8848" i="1"/>
  <c r="Y9031" i="1"/>
  <c r="Y5890" i="1"/>
  <c r="Y7175" i="1"/>
  <c r="Y9835" i="1"/>
  <c r="Y4876" i="1"/>
  <c r="Y220" i="1"/>
  <c r="Z220" i="1"/>
  <c r="Y9958" i="1"/>
  <c r="Y7400" i="1"/>
  <c r="Y8283" i="1"/>
  <c r="Y3512" i="1"/>
  <c r="Y3334" i="1"/>
  <c r="Y9737" i="1"/>
  <c r="Z9737" i="1"/>
  <c r="Y9946" i="1"/>
  <c r="Y1110" i="1"/>
  <c r="Y8306" i="1"/>
  <c r="Y1335" i="1"/>
  <c r="Y9555" i="1"/>
  <c r="Y9429" i="1"/>
  <c r="Y1697" i="1"/>
  <c r="Y4938" i="1"/>
  <c r="Y1665" i="1"/>
  <c r="Y2203" i="1"/>
  <c r="Z2203" i="1"/>
  <c r="Y708" i="1"/>
  <c r="Y3413" i="1"/>
  <c r="Y1554" i="1"/>
  <c r="Y193" i="1"/>
  <c r="Y4130" i="1"/>
  <c r="Y10647" i="1"/>
  <c r="Y3718" i="1"/>
  <c r="Y6879" i="1"/>
  <c r="Z6879" i="1"/>
  <c r="Y6600" i="1"/>
  <c r="Y1188" i="1"/>
  <c r="Y5685" i="1"/>
  <c r="Y5059" i="1"/>
  <c r="Y8651" i="1"/>
  <c r="Y1832" i="1"/>
  <c r="Y6090" i="1"/>
  <c r="Y1877" i="1"/>
  <c r="Z1877" i="1"/>
  <c r="Y8393" i="1"/>
  <c r="Y9142" i="1"/>
  <c r="Y1814" i="1"/>
  <c r="Y2985" i="1"/>
  <c r="Y3956" i="1"/>
  <c r="Y356" i="1"/>
  <c r="Y5972" i="1"/>
  <c r="Y10945" i="1"/>
  <c r="Y1682" i="1"/>
  <c r="Y6742" i="1"/>
  <c r="Y9035" i="1"/>
  <c r="Y8508" i="1"/>
  <c r="Y7918" i="1"/>
  <c r="Y6452" i="1"/>
  <c r="Y256" i="1"/>
  <c r="Y8513" i="1"/>
  <c r="Z8513" i="1"/>
  <c r="Y8169" i="1"/>
  <c r="Y10481" i="1"/>
  <c r="Y4088" i="1"/>
  <c r="Y3078" i="1"/>
  <c r="Y5225" i="1"/>
  <c r="Y7560" i="1"/>
  <c r="Y1529" i="1"/>
  <c r="Y2905" i="1"/>
  <c r="Y4702" i="1"/>
  <c r="Y988" i="1"/>
  <c r="Y1654" i="1"/>
  <c r="Y2624" i="1"/>
  <c r="Y7516" i="1"/>
  <c r="Y7224" i="1"/>
  <c r="Y1613" i="1"/>
  <c r="Y8762" i="1"/>
  <c r="Z8762" i="1"/>
  <c r="Y4117" i="1"/>
  <c r="Y9803" i="1"/>
  <c r="Y3474" i="1"/>
  <c r="Y5335" i="1"/>
  <c r="Y933" i="1"/>
  <c r="Y7339" i="1"/>
  <c r="Y10009" i="1"/>
  <c r="Y7472" i="1"/>
  <c r="Y5308" i="1"/>
  <c r="Y1774" i="1"/>
  <c r="Y9010" i="1"/>
  <c r="Y5722" i="1"/>
  <c r="Y1758" i="1"/>
  <c r="Y1596" i="1"/>
  <c r="Y6500" i="1"/>
  <c r="Y9106" i="1"/>
  <c r="Z9106" i="1"/>
  <c r="Y9222" i="1"/>
  <c r="Y6565" i="1"/>
  <c r="Y9053" i="1"/>
  <c r="Y6399" i="1"/>
  <c r="Y1549" i="1"/>
  <c r="Y1862" i="1"/>
  <c r="Y5144" i="1"/>
  <c r="Y1694" i="1"/>
  <c r="Z1694" i="1"/>
  <c r="Y10697" i="1"/>
  <c r="Y10546" i="1"/>
  <c r="Y8152" i="1"/>
  <c r="Y3957" i="1"/>
  <c r="Y8552" i="1"/>
  <c r="Y10317" i="1"/>
  <c r="Y9671" i="1"/>
  <c r="Y2755" i="1"/>
  <c r="Z2755" i="1"/>
  <c r="Y4730" i="1"/>
  <c r="Y2052" i="1"/>
  <c r="Y6541" i="1"/>
  <c r="Y5649" i="1"/>
  <c r="Y8614" i="1"/>
  <c r="Y45" i="1"/>
  <c r="Y2232" i="1"/>
  <c r="Y2612" i="1"/>
  <c r="Y5327" i="1"/>
  <c r="Y1142" i="1"/>
  <c r="Y1497" i="1"/>
  <c r="Y10202" i="1"/>
  <c r="Y6994" i="1"/>
  <c r="Y7860" i="1"/>
  <c r="Y4722" i="1"/>
  <c r="Y7717" i="1"/>
  <c r="Z7717" i="1"/>
  <c r="Y6339" i="1"/>
  <c r="Y1077" i="1"/>
  <c r="Y5946" i="1"/>
  <c r="Y9746" i="1"/>
  <c r="Y8220" i="1"/>
  <c r="Y7453" i="1"/>
  <c r="Y10285" i="1"/>
  <c r="Y9384" i="1"/>
  <c r="Y4392" i="1"/>
  <c r="Y709" i="1"/>
  <c r="Y8593" i="1"/>
  <c r="Y2104" i="1"/>
  <c r="Y2379" i="1"/>
  <c r="Y8263" i="1"/>
  <c r="Y7313" i="1"/>
  <c r="Y8708" i="1"/>
  <c r="Z8708" i="1"/>
  <c r="Y7643" i="1"/>
  <c r="Y7543" i="1"/>
  <c r="Y7431" i="1"/>
  <c r="Y2122" i="1"/>
  <c r="Y3118" i="1"/>
  <c r="Y5821" i="1"/>
  <c r="Y7434" i="1"/>
  <c r="Y7932" i="1"/>
  <c r="Y3513" i="1"/>
  <c r="Y8052" i="1"/>
  <c r="Y8383" i="1"/>
  <c r="Y3507" i="1"/>
  <c r="Y2381" i="1"/>
  <c r="Y8408" i="1"/>
  <c r="Y9806" i="1"/>
  <c r="Y321" i="1"/>
  <c r="Z321" i="1"/>
  <c r="Y7235" i="1"/>
  <c r="Y7338" i="1"/>
  <c r="Y4381" i="1"/>
  <c r="Y4234" i="1"/>
  <c r="Y4706" i="1"/>
  <c r="Y10359" i="1"/>
  <c r="Y9938" i="1"/>
  <c r="Y11001" i="1"/>
  <c r="Z11001" i="1"/>
  <c r="Y4666" i="1"/>
  <c r="Y7793" i="1"/>
  <c r="Y4805" i="1"/>
  <c r="Y7537" i="1"/>
  <c r="Y7657" i="1"/>
  <c r="Y4257" i="1"/>
  <c r="Z4257" i="1"/>
  <c r="Y11012" i="1"/>
  <c r="Y2817" i="1"/>
  <c r="Z2817" i="1"/>
  <c r="Y2127" i="1"/>
  <c r="Y1955" i="1"/>
  <c r="Y8457" i="1"/>
  <c r="Y10718" i="1"/>
  <c r="Y5502" i="1"/>
  <c r="Y10894" i="1"/>
  <c r="Y9451" i="1"/>
  <c r="Y9829" i="1"/>
  <c r="Y7586" i="1"/>
  <c r="Y913" i="1"/>
  <c r="Y3045" i="1"/>
  <c r="Y10149" i="1"/>
  <c r="Y2437" i="1"/>
  <c r="Y8365" i="1"/>
  <c r="Y7144" i="1"/>
  <c r="Y11003" i="1"/>
  <c r="Z11003" i="1"/>
  <c r="Y1526" i="1"/>
  <c r="Y2750" i="1"/>
  <c r="Y9765" i="1"/>
  <c r="Y2128" i="1"/>
  <c r="Y7394" i="1"/>
  <c r="Y863" i="1"/>
  <c r="Y3867" i="1"/>
  <c r="Y10391" i="1"/>
  <c r="Z10391" i="1"/>
  <c r="Y2099" i="1"/>
  <c r="Y1423" i="1"/>
  <c r="Y6388" i="1"/>
  <c r="Y1949" i="1"/>
  <c r="Y5566" i="1"/>
  <c r="Y126" i="1"/>
  <c r="Y5471" i="1"/>
  <c r="Y3305" i="1"/>
  <c r="Z3305" i="1"/>
  <c r="Y3654" i="1"/>
  <c r="Y7331" i="1"/>
  <c r="Y6272" i="1"/>
  <c r="Y8470" i="1"/>
  <c r="Y5117" i="1"/>
  <c r="Y7097" i="1"/>
  <c r="Y375" i="1"/>
  <c r="Y4352" i="1"/>
  <c r="Y3252" i="1"/>
  <c r="Y5320" i="1"/>
  <c r="Y159" i="1"/>
  <c r="Y6825" i="1"/>
  <c r="Y7081" i="1"/>
  <c r="Y7624" i="1"/>
  <c r="Y1956" i="1"/>
  <c r="Y7374" i="1"/>
  <c r="Z7374" i="1"/>
  <c r="Y3412" i="1"/>
  <c r="Y9084" i="1"/>
  <c r="Y2067" i="1"/>
  <c r="Y6075" i="1"/>
  <c r="Y3922" i="1"/>
  <c r="Y9037" i="1"/>
  <c r="Y10735" i="1"/>
  <c r="Y10357" i="1"/>
  <c r="Z10357" i="1"/>
  <c r="Y940" i="1"/>
  <c r="Y2383" i="1"/>
  <c r="Y8351" i="1"/>
  <c r="Y2709" i="1"/>
  <c r="Y6350" i="1"/>
  <c r="Y10245" i="1"/>
  <c r="Y4680" i="1"/>
  <c r="Y9396" i="1"/>
  <c r="Z9396" i="1"/>
  <c r="Y2385" i="1"/>
  <c r="Y1427" i="1"/>
  <c r="Y813" i="1"/>
  <c r="Y5212" i="1"/>
  <c r="Y9604" i="1"/>
  <c r="Y1794" i="1"/>
  <c r="Y1737" i="1"/>
  <c r="Y3668" i="1"/>
  <c r="Y8716" i="1"/>
  <c r="Y8991" i="1"/>
  <c r="Y696" i="1"/>
  <c r="Y7665" i="1"/>
  <c r="Y4500" i="1"/>
  <c r="Y3562" i="1"/>
  <c r="Z3562" i="1"/>
  <c r="Y5961" i="1"/>
  <c r="Y8825" i="1"/>
  <c r="Z8825" i="1"/>
  <c r="Y8527" i="1"/>
  <c r="Y2908" i="1"/>
  <c r="Y3054" i="1"/>
  <c r="Y6084" i="1"/>
  <c r="Y5814" i="1"/>
  <c r="Y120" i="1"/>
  <c r="Y5536" i="1"/>
  <c r="Y9834" i="1"/>
  <c r="Y3226" i="1"/>
  <c r="Y10539" i="1"/>
  <c r="Y4046" i="1"/>
  <c r="Y5729" i="1"/>
  <c r="Y2864" i="1"/>
  <c r="Y2286" i="1"/>
  <c r="Y1971" i="1"/>
  <c r="Y10103" i="1"/>
  <c r="Z10103" i="1"/>
  <c r="Y4964" i="1"/>
  <c r="Y2935" i="1"/>
  <c r="Y5254" i="1"/>
  <c r="Y5326" i="1"/>
  <c r="Y4273" i="1"/>
  <c r="Y464" i="1"/>
  <c r="Y10019" i="1"/>
  <c r="Y1076" i="1"/>
  <c r="Y8608" i="1"/>
  <c r="Y10038" i="1"/>
  <c r="Y1167" i="1"/>
  <c r="Y5823" i="1"/>
  <c r="Y2358" i="1"/>
  <c r="Y3792" i="1"/>
  <c r="Y8424" i="1"/>
  <c r="Y5008" i="1"/>
  <c r="Z5008" i="1"/>
  <c r="Y7101" i="1"/>
  <c r="Y9042" i="1"/>
  <c r="Y9660" i="1"/>
  <c r="Y8023" i="1"/>
  <c r="Y7884" i="1"/>
  <c r="Y1671" i="1"/>
  <c r="Y4743" i="1"/>
  <c r="Y4551" i="1"/>
  <c r="Z4551" i="1"/>
  <c r="Y7067" i="1"/>
  <c r="Y7408" i="1"/>
  <c r="Y2940" i="1"/>
  <c r="Y10430" i="1"/>
  <c r="Y8445" i="1"/>
  <c r="Y957" i="1"/>
  <c r="Y5457" i="1"/>
  <c r="Y2142" i="1"/>
  <c r="Z2142" i="1"/>
  <c r="Y6113" i="1"/>
  <c r="Y2765" i="1"/>
  <c r="Y1049" i="1"/>
  <c r="Y1917" i="1"/>
  <c r="Y4522" i="1"/>
  <c r="Y6226" i="1"/>
  <c r="Y6429" i="1"/>
  <c r="Y859" i="1"/>
  <c r="Y5780" i="1"/>
  <c r="Y5697" i="1"/>
  <c r="Y10502" i="1"/>
  <c r="Y99" i="1"/>
  <c r="Y10836" i="1"/>
  <c r="Y9014" i="1"/>
  <c r="Y3612" i="1"/>
  <c r="Y3904" i="1"/>
  <c r="Z3904" i="1"/>
  <c r="Y5708" i="1"/>
  <c r="Y3972" i="1"/>
  <c r="Y3678" i="1"/>
  <c r="Y8528" i="1"/>
  <c r="Y1178" i="1"/>
  <c r="Y5985" i="1"/>
  <c r="Y3960" i="1"/>
  <c r="Y7767" i="1"/>
  <c r="Z7767" i="1"/>
  <c r="Y9783" i="1"/>
  <c r="Y10115" i="1"/>
  <c r="Y2023" i="1"/>
  <c r="Y6523" i="1"/>
  <c r="Y2433" i="1"/>
  <c r="Y7273" i="1"/>
  <c r="Y42" i="1"/>
  <c r="Y3710" i="1"/>
  <c r="Z3710" i="1"/>
  <c r="Y7380" i="1"/>
  <c r="Y3576" i="1"/>
  <c r="Y8166" i="1"/>
  <c r="Y3839" i="1"/>
  <c r="Y6242" i="1"/>
  <c r="Y9652" i="1"/>
  <c r="Y3383" i="1"/>
  <c r="Y9241" i="1"/>
  <c r="Y10865" i="1"/>
  <c r="Y5341" i="1"/>
  <c r="Z5341" i="1"/>
  <c r="Y10246" i="1"/>
  <c r="Y9178" i="1"/>
  <c r="Y8676" i="1"/>
  <c r="Y8261" i="1"/>
  <c r="Y6281" i="1"/>
  <c r="Y4888" i="1"/>
  <c r="Z4888" i="1"/>
  <c r="Y2223" i="1"/>
  <c r="Y10913" i="1"/>
  <c r="Y6144" i="1"/>
  <c r="Y4338" i="1"/>
  <c r="Y5136" i="1"/>
  <c r="Y10642" i="1"/>
  <c r="Y3366" i="1"/>
  <c r="Y4220" i="1"/>
  <c r="Z4220" i="1"/>
  <c r="Y9207" i="1"/>
  <c r="Y8992" i="1"/>
  <c r="Y6221" i="1"/>
  <c r="Y292" i="1"/>
  <c r="Y6569" i="1"/>
  <c r="Y1103" i="1"/>
  <c r="Y901" i="1"/>
  <c r="Y9727" i="1"/>
  <c r="Z9727" i="1"/>
  <c r="Y1405" i="1"/>
  <c r="Y9853" i="1"/>
  <c r="Y5233" i="1"/>
  <c r="Y9610" i="1"/>
  <c r="Y2000" i="1"/>
  <c r="Y10250" i="1"/>
  <c r="Y8588" i="1"/>
  <c r="Y2472" i="1"/>
  <c r="Z2472" i="1"/>
  <c r="Y8831" i="1"/>
  <c r="Y8003" i="1"/>
  <c r="Y117" i="1"/>
  <c r="Y293" i="1"/>
  <c r="Y9059" i="1"/>
  <c r="Y2846" i="1"/>
  <c r="Y7417" i="1"/>
  <c r="Y9631" i="1"/>
  <c r="Z9631" i="1"/>
  <c r="Y8101" i="1"/>
  <c r="Y2571" i="1"/>
  <c r="Y1117" i="1"/>
  <c r="Y1706" i="1"/>
  <c r="Y1460" i="1"/>
  <c r="Y2124" i="1"/>
  <c r="Y353" i="1"/>
  <c r="Y1421" i="1"/>
  <c r="Y6087" i="1"/>
  <c r="Y4175" i="1"/>
  <c r="Y1623" i="1"/>
  <c r="Y7801" i="1"/>
  <c r="Y470" i="1"/>
  <c r="Y3341" i="1"/>
  <c r="Y8188" i="1"/>
  <c r="Y5591" i="1"/>
  <c r="Z5591" i="1"/>
  <c r="Y6360" i="1"/>
  <c r="Y618" i="1"/>
  <c r="Y1625" i="1"/>
  <c r="Y4174" i="1"/>
  <c r="Y6178" i="1"/>
  <c r="Y6956" i="1"/>
  <c r="Y1121" i="1"/>
  <c r="Y939" i="1"/>
  <c r="Y7471" i="1"/>
  <c r="Y4001" i="1"/>
  <c r="Y1937" i="1"/>
  <c r="Y9979" i="1"/>
  <c r="Y3394" i="1"/>
  <c r="Y3090" i="1"/>
  <c r="Y2970" i="1"/>
  <c r="Y10042" i="1"/>
  <c r="Z10042" i="1"/>
  <c r="Y947" i="1"/>
  <c r="Y79" i="1"/>
  <c r="Y5539" i="1"/>
  <c r="Y8149" i="1"/>
  <c r="Y74" i="1"/>
  <c r="Y5354" i="1"/>
  <c r="Y9258" i="1"/>
  <c r="Y176" i="1"/>
  <c r="Z176" i="1"/>
  <c r="Y5055" i="1"/>
  <c r="Y7995" i="1"/>
  <c r="Y7266" i="1"/>
  <c r="Y10058" i="1"/>
  <c r="Y8621" i="1"/>
  <c r="Y2179" i="1"/>
  <c r="Y7707" i="1"/>
  <c r="Y8483" i="1"/>
  <c r="Z8483" i="1"/>
  <c r="Y8602" i="1"/>
  <c r="Y6312" i="1"/>
  <c r="Y9584" i="1"/>
  <c r="Y9588" i="1"/>
  <c r="Y7358" i="1"/>
  <c r="Y8141" i="1"/>
  <c r="Y10702" i="1"/>
  <c r="Y8122" i="1"/>
  <c r="Y1508" i="1"/>
  <c r="Y6169" i="1"/>
  <c r="Y9693" i="1"/>
  <c r="Y10022" i="1"/>
  <c r="Y419" i="1"/>
  <c r="Y7636" i="1"/>
  <c r="Y6085" i="1"/>
  <c r="Y8289" i="1"/>
  <c r="Z8289" i="1"/>
  <c r="Y3490" i="1"/>
  <c r="Y10489" i="1"/>
  <c r="Y8939" i="1"/>
  <c r="Y7216" i="1"/>
  <c r="Y9907" i="1"/>
  <c r="Y660" i="1"/>
  <c r="Y5026" i="1"/>
  <c r="Y4186" i="1"/>
  <c r="Y3466" i="1"/>
  <c r="Y2471" i="1"/>
  <c r="Y2598" i="1"/>
  <c r="Y7826" i="1"/>
  <c r="Y9432" i="1"/>
  <c r="Y2521" i="1"/>
  <c r="Y6779" i="1"/>
  <c r="Y11061" i="1"/>
  <c r="Z11061" i="1"/>
  <c r="Y4051" i="1"/>
  <c r="Y5344" i="1"/>
  <c r="Y6098" i="1"/>
  <c r="Y9491" i="1"/>
  <c r="Y9517" i="1"/>
  <c r="Y6977" i="1"/>
  <c r="Y3229" i="1"/>
  <c r="Y11082" i="1"/>
  <c r="Z11082" i="1"/>
  <c r="Y7890" i="1"/>
  <c r="Y9828" i="1"/>
  <c r="Y943" i="1"/>
  <c r="Y5418" i="1"/>
  <c r="Y6704" i="1"/>
  <c r="Y1454" i="1"/>
  <c r="Y5509" i="1"/>
  <c r="Y5652" i="1"/>
  <c r="Z5652" i="1"/>
  <c r="Y10241" i="1"/>
  <c r="Y5424" i="1"/>
  <c r="Y9242" i="1"/>
  <c r="Y9536" i="1"/>
  <c r="Y8845" i="1"/>
  <c r="Y7126" i="1"/>
  <c r="Y5431" i="1"/>
  <c r="Y4596" i="1"/>
  <c r="Z4596" i="1"/>
  <c r="Y64" i="1"/>
  <c r="Y8496" i="1"/>
  <c r="Y10225" i="1"/>
  <c r="Y9648" i="1"/>
  <c r="Y10381" i="1"/>
  <c r="Y10961" i="1"/>
  <c r="Y10097" i="1"/>
  <c r="Y323" i="1"/>
  <c r="Z323" i="1"/>
  <c r="Y10255" i="1"/>
  <c r="Y4742" i="1"/>
  <c r="Y9751" i="1"/>
  <c r="Y10676" i="1"/>
  <c r="Y3907" i="1"/>
  <c r="Y7370" i="1"/>
  <c r="Y1245" i="1"/>
  <c r="Y5511" i="1"/>
  <c r="Y7502" i="1"/>
  <c r="Y8520" i="1"/>
  <c r="Y377" i="1"/>
  <c r="Y8125" i="1"/>
  <c r="Y10838" i="1"/>
  <c r="Y8849" i="1"/>
  <c r="Y9136" i="1"/>
  <c r="Y1315" i="1"/>
  <c r="Z1315" i="1"/>
  <c r="Y2812" i="1"/>
  <c r="Y4" i="1"/>
  <c r="Y6650" i="1"/>
  <c r="Y2073" i="1"/>
  <c r="Y6058" i="1"/>
  <c r="Y10615" i="1"/>
  <c r="Y3543" i="1"/>
  <c r="Y7352" i="1"/>
  <c r="Y9684" i="1"/>
  <c r="Y9992" i="1"/>
  <c r="Y1425" i="1"/>
  <c r="Y6230" i="1"/>
  <c r="Y7252" i="1"/>
  <c r="Y9117" i="1"/>
  <c r="Y4143" i="1"/>
  <c r="Y3447" i="1"/>
  <c r="Z3447" i="1"/>
  <c r="Y10822" i="1"/>
  <c r="Y9739" i="1"/>
  <c r="Y7847" i="1"/>
  <c r="Y9732" i="1"/>
  <c r="Y11078" i="1"/>
  <c r="Y10766" i="1"/>
  <c r="Y2974" i="1"/>
  <c r="Y9774" i="1"/>
  <c r="Z9774" i="1"/>
  <c r="Y2427" i="1"/>
  <c r="Y2140" i="1"/>
  <c r="Y7588" i="1"/>
  <c r="Y2108" i="1"/>
  <c r="Y2515" i="1"/>
  <c r="Y1954" i="1"/>
  <c r="Y10166" i="1"/>
  <c r="Y191" i="1"/>
  <c r="Z191" i="1"/>
  <c r="Y8433" i="1"/>
  <c r="Y9872" i="1"/>
  <c r="Y5268" i="1"/>
  <c r="Y8926" i="1"/>
  <c r="Y1985" i="1"/>
  <c r="Y1759" i="1"/>
  <c r="Y5568" i="1"/>
  <c r="Y4276" i="1"/>
  <c r="Z4276" i="1"/>
  <c r="Y1840" i="1"/>
  <c r="Y8274" i="1"/>
  <c r="Y6146" i="1"/>
  <c r="Y148" i="1"/>
  <c r="Y2675" i="1"/>
  <c r="Y6440" i="1"/>
  <c r="Y3853" i="1"/>
  <c r="Y4884" i="1"/>
  <c r="Z4884" i="1"/>
  <c r="Y6983" i="1"/>
  <c r="Y5550" i="1"/>
  <c r="Y875" i="1"/>
  <c r="Y10460" i="1"/>
  <c r="Y4934" i="1"/>
  <c r="Y1144" i="1"/>
  <c r="Y8397" i="1"/>
  <c r="Y4950" i="1"/>
  <c r="Z4950" i="1"/>
  <c r="Y5498" i="1"/>
  <c r="Y1715" i="1"/>
  <c r="Y6189" i="1"/>
  <c r="Y5756" i="1"/>
  <c r="Y951" i="1"/>
  <c r="Y3992" i="1"/>
  <c r="Y9709" i="1"/>
  <c r="Y2879" i="1"/>
  <c r="Z2879" i="1"/>
  <c r="Y7334" i="1"/>
  <c r="Y1619" i="1"/>
  <c r="Y3824" i="1"/>
  <c r="Y8687" i="1"/>
  <c r="Y8616" i="1"/>
  <c r="Y6921" i="1"/>
  <c r="Y6358" i="1"/>
  <c r="Y4269" i="1"/>
  <c r="Y8440" i="1"/>
  <c r="Y1119" i="1"/>
  <c r="Y5227" i="1"/>
  <c r="Y5788" i="1"/>
  <c r="Y7960" i="1"/>
  <c r="Y7573" i="1"/>
  <c r="Y268" i="1"/>
  <c r="Y8364" i="1"/>
  <c r="Z8364" i="1"/>
  <c r="Y8273" i="1"/>
  <c r="Y3775" i="1"/>
  <c r="Y8497" i="1"/>
  <c r="Y3784" i="1"/>
  <c r="Y6847" i="1"/>
  <c r="Y1993" i="1"/>
  <c r="Y6195" i="1"/>
  <c r="Y4422" i="1"/>
  <c r="Y5253" i="1"/>
  <c r="Y11101" i="1"/>
  <c r="Y16" i="1"/>
  <c r="Y5991" i="1"/>
  <c r="Y6802" i="1"/>
  <c r="Y10566" i="1"/>
  <c r="Y207" i="1"/>
  <c r="Y6014" i="1"/>
  <c r="Z6014" i="1"/>
  <c r="Y2581" i="1"/>
  <c r="Y6397" i="1"/>
  <c r="Y7813" i="1"/>
  <c r="Y3642" i="1"/>
  <c r="Y264" i="1"/>
  <c r="Y4002" i="1"/>
  <c r="Y7726" i="1"/>
  <c r="Y3443" i="1"/>
  <c r="Z3443" i="1"/>
  <c r="Y11063" i="1"/>
  <c r="Y3194" i="1"/>
  <c r="Y10348" i="1"/>
  <c r="Y9913" i="1"/>
  <c r="Y7270" i="1"/>
  <c r="Y9098" i="1"/>
  <c r="Y9211" i="1"/>
  <c r="Y1333" i="1"/>
  <c r="Z1333" i="1"/>
  <c r="Y6836" i="1"/>
  <c r="Y6480" i="1"/>
  <c r="Y3781" i="1"/>
  <c r="Y1570" i="1"/>
  <c r="Y1287" i="1"/>
  <c r="Y10657" i="1"/>
  <c r="Y76" i="1"/>
  <c r="Y5865" i="1"/>
  <c r="Y6868" i="1"/>
  <c r="Y9533" i="1"/>
  <c r="Y94" i="1"/>
  <c r="Y6474" i="1"/>
  <c r="Y8571" i="1"/>
  <c r="Y7567" i="1"/>
  <c r="Y9140" i="1"/>
  <c r="Y9478" i="1"/>
  <c r="Z9478" i="1"/>
  <c r="Y10096" i="1"/>
  <c r="Y8135" i="1"/>
  <c r="Y3948" i="1"/>
  <c r="Y5535" i="1"/>
  <c r="Y7715" i="1"/>
  <c r="Y6576" i="1"/>
  <c r="Y7143" i="1"/>
  <c r="Y1240" i="1"/>
  <c r="Y8" i="1"/>
  <c r="Y4430" i="1"/>
  <c r="Y8820" i="1"/>
  <c r="Y8355" i="1"/>
  <c r="Y8725" i="1"/>
  <c r="Y9543" i="1"/>
  <c r="Y1969" i="1"/>
  <c r="Y2863" i="1"/>
  <c r="Z2863" i="1"/>
  <c r="Y10484" i="1"/>
  <c r="Y4765" i="1"/>
  <c r="Y6481" i="1"/>
  <c r="Y9669" i="1"/>
  <c r="Y1883" i="1"/>
  <c r="Y2682" i="1"/>
  <c r="Y3790" i="1"/>
  <c r="Y7119" i="1"/>
  <c r="Y802" i="1"/>
  <c r="Y7411" i="1"/>
  <c r="Y11017" i="1"/>
  <c r="Y2097" i="1"/>
  <c r="Y2664" i="1"/>
  <c r="Y10734" i="1"/>
  <c r="Y8092" i="1"/>
  <c r="Y5480" i="1"/>
  <c r="Z5480" i="1"/>
  <c r="Y1268" i="1"/>
  <c r="Y5189" i="1"/>
  <c r="Y5094" i="1"/>
  <c r="Y4815" i="1"/>
  <c r="Y9011" i="1"/>
  <c r="Y2668" i="1"/>
  <c r="Y6852" i="1"/>
  <c r="Y9123" i="1"/>
  <c r="Z9123" i="1"/>
  <c r="Y8717" i="1"/>
  <c r="Y1267" i="1"/>
  <c r="Y510" i="1"/>
  <c r="Y671" i="1"/>
  <c r="Y3860" i="1"/>
  <c r="Y2678" i="1"/>
  <c r="Y6787" i="1"/>
  <c r="Y10750" i="1"/>
  <c r="Z10750" i="1"/>
  <c r="Y9308" i="1"/>
  <c r="Y6860" i="1"/>
  <c r="Y8899" i="1"/>
  <c r="Y1733" i="1"/>
  <c r="Y9616" i="1"/>
  <c r="Y6906" i="1"/>
  <c r="Y9754" i="1"/>
  <c r="Y7680" i="1"/>
  <c r="Z7680" i="1"/>
  <c r="Y3392" i="1"/>
  <c r="Y10266" i="1"/>
  <c r="Y10908" i="1"/>
  <c r="Y2525" i="1"/>
  <c r="Y1135" i="1"/>
  <c r="Y8859" i="1"/>
  <c r="Y3124" i="1"/>
  <c r="Y9635" i="1"/>
  <c r="Z9635" i="1"/>
  <c r="Y2742" i="1"/>
  <c r="Y7791" i="1"/>
  <c r="Y6387" i="1"/>
  <c r="Y1510" i="1"/>
  <c r="Y5700" i="1"/>
  <c r="Y1259" i="1"/>
  <c r="Y7053" i="1"/>
  <c r="Y2729" i="1"/>
  <c r="Y1913" i="1"/>
  <c r="Y8107" i="1"/>
  <c r="Y10985" i="1"/>
  <c r="Y6117" i="1"/>
  <c r="Y719" i="1"/>
  <c r="Y8035" i="1"/>
  <c r="Y649" i="1"/>
  <c r="Y1806" i="1"/>
  <c r="Z1806" i="1"/>
  <c r="Y7063" i="1"/>
  <c r="Y8415" i="1"/>
  <c r="Y7630" i="1"/>
  <c r="Y4176" i="1"/>
  <c r="Y817" i="1"/>
  <c r="Y9807" i="1"/>
  <c r="Y3896" i="1"/>
  <c r="Y7718" i="1"/>
  <c r="Y2329" i="1"/>
  <c r="Y3499" i="1"/>
  <c r="Y9427" i="1"/>
  <c r="Y1214" i="1"/>
  <c r="Y10048" i="1"/>
  <c r="Y7792" i="1"/>
  <c r="Z7792" i="1"/>
  <c r="Y9247" i="1"/>
  <c r="Y8891" i="1"/>
  <c r="Z8891" i="1"/>
  <c r="Y10742" i="1"/>
  <c r="Y8025" i="1"/>
  <c r="Y8059" i="1"/>
  <c r="Y1997" i="1"/>
  <c r="Y6738" i="1"/>
  <c r="Y8111" i="1"/>
  <c r="Y5610" i="1"/>
  <c r="Y4399" i="1"/>
  <c r="Z4399" i="1"/>
  <c r="Y4861" i="1"/>
  <c r="Y8517" i="1"/>
  <c r="Y2805" i="1"/>
  <c r="Y2533" i="1"/>
  <c r="Y5380" i="1"/>
  <c r="Y9080" i="1"/>
  <c r="Y2665" i="1"/>
  <c r="Y5296" i="1"/>
  <c r="Z5296" i="1"/>
  <c r="Y10361" i="1"/>
  <c r="Y2634" i="1"/>
  <c r="Y3420" i="1"/>
  <c r="Y8689" i="1"/>
  <c r="Y10211" i="1"/>
  <c r="Y936" i="1"/>
  <c r="Y3965" i="1"/>
  <c r="Y9569" i="1"/>
  <c r="Y5517" i="1"/>
  <c r="Y4465" i="1"/>
  <c r="Y7049" i="1"/>
  <c r="Y8681" i="1"/>
  <c r="Y5395" i="1"/>
  <c r="Y2924" i="1"/>
  <c r="Z2924" i="1"/>
  <c r="Y9598" i="1"/>
  <c r="Y10458" i="1"/>
  <c r="Z10458" i="1"/>
  <c r="Y4569" i="1"/>
  <c r="Y5317" i="1"/>
  <c r="Y5303" i="1"/>
  <c r="Y2051" i="1"/>
  <c r="Y518" i="1"/>
  <c r="Y7134" i="1"/>
  <c r="Y3095" i="1"/>
  <c r="Y5656" i="1"/>
  <c r="Y6484" i="1"/>
  <c r="Y2078" i="1"/>
  <c r="Y970" i="1"/>
  <c r="Y6679" i="1"/>
  <c r="Y5628" i="1"/>
  <c r="Y608" i="1"/>
  <c r="Y7209" i="1"/>
  <c r="Y5258" i="1"/>
  <c r="Z5258" i="1"/>
  <c r="Y7990" i="1"/>
  <c r="Y8138" i="1"/>
  <c r="Y6456" i="1"/>
  <c r="Y136" i="1"/>
  <c r="Y2362" i="1"/>
  <c r="Y4457" i="1"/>
  <c r="Y6918" i="1"/>
  <c r="Y1791" i="1"/>
  <c r="Y5849" i="1"/>
  <c r="Y11053" i="1"/>
  <c r="Y4828" i="1"/>
  <c r="Y2933" i="1"/>
  <c r="Z2933" i="1"/>
  <c r="Y499" i="1"/>
  <c r="Y7882" i="1"/>
  <c r="Y5153" i="1"/>
  <c r="Y626" i="1"/>
  <c r="Z626" i="1"/>
  <c r="Y6022" i="1"/>
  <c r="Y1784" i="1"/>
  <c r="Y4313" i="1"/>
  <c r="Y2420" i="1"/>
  <c r="Y5690" i="1"/>
  <c r="Y1466" i="1"/>
  <c r="Y2842" i="1"/>
  <c r="Y7124" i="1"/>
  <c r="Z7124" i="1"/>
  <c r="Y6883" i="1"/>
  <c r="Y6460" i="1"/>
  <c r="Y6400" i="1"/>
  <c r="Y1683" i="1"/>
  <c r="Y7415" i="1"/>
  <c r="Y10024" i="1"/>
  <c r="Y4692" i="1"/>
  <c r="Y7064" i="1"/>
  <c r="Y6684" i="1"/>
  <c r="Y2845" i="1"/>
  <c r="Y4813" i="1"/>
  <c r="Y6471" i="1"/>
  <c r="Y10174" i="1"/>
  <c r="Y6064" i="1"/>
  <c r="Y8318" i="1"/>
  <c r="Y2282" i="1"/>
  <c r="Y6587" i="1"/>
  <c r="Y4122" i="1"/>
  <c r="Y10667" i="1"/>
  <c r="Y217" i="1"/>
  <c r="Y2920" i="1"/>
  <c r="Y1036" i="1"/>
  <c r="Y7283" i="1"/>
  <c r="Y6300" i="1"/>
  <c r="Z6300" i="1"/>
  <c r="Y8173" i="1"/>
  <c r="Y8512" i="1"/>
  <c r="Y7274" i="1"/>
  <c r="Y8937" i="1"/>
  <c r="Y3537" i="1"/>
  <c r="Y10875" i="1"/>
  <c r="Y10124" i="1"/>
  <c r="Y4349" i="1"/>
  <c r="Y6663" i="1"/>
  <c r="Y7091" i="1"/>
  <c r="Y10235" i="1"/>
  <c r="Y2253" i="1"/>
  <c r="Y7326" i="1"/>
  <c r="Y9313" i="1"/>
  <c r="Y6812" i="1"/>
  <c r="Y9714" i="1"/>
  <c r="Z9714" i="1"/>
  <c r="Y1557" i="1"/>
  <c r="Y146" i="1"/>
  <c r="Y2588" i="1"/>
  <c r="Y10856" i="1"/>
  <c r="Y4086" i="1"/>
  <c r="Y6889" i="1"/>
  <c r="Y9428" i="1"/>
  <c r="Y5538" i="1"/>
  <c r="Y9914" i="1"/>
  <c r="Y6349" i="1"/>
  <c r="Y1069" i="1"/>
  <c r="Y8835" i="1"/>
  <c r="Y10496" i="1"/>
  <c r="Y4342" i="1"/>
  <c r="Y2147" i="1"/>
  <c r="Y2295" i="1"/>
  <c r="Z2295" i="1"/>
  <c r="Y6867" i="1"/>
  <c r="Y2929" i="1"/>
  <c r="Y2334" i="1"/>
  <c r="Y1644" i="1"/>
  <c r="Y3661" i="1"/>
  <c r="Y4903" i="1"/>
  <c r="Y3371" i="1"/>
  <c r="Y3684" i="1"/>
  <c r="Z3684" i="1"/>
  <c r="Y4105" i="1"/>
  <c r="Y4716" i="1"/>
  <c r="Y8707" i="1"/>
  <c r="Y526" i="1"/>
  <c r="Y4490" i="1"/>
  <c r="Y5437" i="1"/>
  <c r="Y9453" i="1"/>
  <c r="Y1274" i="1"/>
  <c r="Z1274" i="1"/>
  <c r="Y5866" i="1"/>
  <c r="Y6671" i="1"/>
  <c r="Y5989" i="1"/>
  <c r="Y5687" i="1"/>
  <c r="Y2685" i="1"/>
  <c r="Y8743" i="1"/>
  <c r="Y10396" i="1"/>
  <c r="Y10403" i="1"/>
  <c r="Y7700" i="1"/>
  <c r="Y4862" i="1"/>
  <c r="Y5767" i="1"/>
  <c r="Y722" i="1"/>
  <c r="Y721" i="1"/>
  <c r="Y4034" i="1"/>
  <c r="Y8021" i="1"/>
  <c r="Y4940" i="1"/>
  <c r="Z4940" i="1"/>
  <c r="Y1637" i="1"/>
  <c r="Y4394" i="1"/>
  <c r="Y4033" i="1"/>
  <c r="Y6289" i="1"/>
  <c r="Y5306" i="1"/>
  <c r="Y5033" i="1"/>
  <c r="Y5217" i="1"/>
  <c r="Y1350" i="1"/>
  <c r="Y4533" i="1"/>
  <c r="Y5375" i="1"/>
  <c r="Y2178" i="1"/>
  <c r="Y7253" i="1"/>
  <c r="Y1251" i="1"/>
  <c r="Y1928" i="1"/>
  <c r="Y11038" i="1"/>
  <c r="Y557" i="1"/>
  <c r="Z557" i="1"/>
  <c r="Y2941" i="1"/>
  <c r="Y4999" i="1"/>
  <c r="Y7816" i="1"/>
  <c r="Y9134" i="1"/>
  <c r="Y661" i="1"/>
  <c r="Y174" i="1"/>
  <c r="Y10972" i="1"/>
  <c r="Y1924" i="1"/>
  <c r="Y4603" i="1"/>
  <c r="Y7182" i="1"/>
  <c r="Z7182" i="1"/>
  <c r="Y8154" i="1"/>
  <c r="Y161" i="1"/>
  <c r="Y5205" i="1"/>
  <c r="Y4975" i="1"/>
  <c r="Y7123" i="1"/>
  <c r="Y9585" i="1"/>
  <c r="Z9585" i="1"/>
  <c r="Y190" i="1"/>
  <c r="Y9900" i="1"/>
  <c r="Y7849" i="1"/>
  <c r="Y2928" i="1"/>
  <c r="Y1922" i="1"/>
  <c r="Y8449" i="1"/>
  <c r="Y4577" i="1"/>
  <c r="Y977" i="1"/>
  <c r="Z977" i="1"/>
  <c r="Y2133" i="1"/>
  <c r="Y6688" i="1"/>
  <c r="Y4417" i="1"/>
  <c r="Y186" i="1"/>
  <c r="Y7681" i="1"/>
  <c r="Y2861" i="1"/>
  <c r="Y4842" i="1"/>
  <c r="Y5104" i="1"/>
  <c r="Z5104" i="1"/>
  <c r="Y5872" i="1"/>
  <c r="Y9548" i="1"/>
  <c r="Y1369" i="1"/>
  <c r="Y1827" i="1"/>
  <c r="Y10926" i="1"/>
  <c r="Y4396" i="1"/>
  <c r="Y1308" i="1"/>
  <c r="Y2855" i="1"/>
  <c r="Y402" i="1"/>
  <c r="Y10746" i="1"/>
  <c r="Y784" i="1"/>
  <c r="Y10090" i="1"/>
  <c r="Y1025" i="1"/>
  <c r="Y4907" i="1"/>
  <c r="Y8851" i="1"/>
  <c r="Y6920" i="1"/>
  <c r="Z6920" i="1"/>
  <c r="Y7865" i="1"/>
  <c r="Y9639" i="1"/>
  <c r="Y11039" i="1"/>
  <c r="Y6975" i="1"/>
  <c r="Y5334" i="1"/>
  <c r="Y9228" i="1"/>
  <c r="Y8685" i="1"/>
  <c r="Y7714" i="1"/>
  <c r="Y862" i="1"/>
  <c r="Y8964" i="1"/>
  <c r="Y3166" i="1"/>
  <c r="Y1930" i="1"/>
  <c r="Y844" i="1"/>
  <c r="Y7020" i="1"/>
  <c r="Y2554" i="1"/>
  <c r="Y3333" i="1"/>
  <c r="Z3333" i="1"/>
  <c r="Y7027" i="1"/>
  <c r="Y4487" i="1"/>
  <c r="Y6143" i="1"/>
  <c r="Y8232" i="1"/>
  <c r="Y2422" i="1"/>
  <c r="Y5379" i="1"/>
  <c r="Y3955" i="1"/>
  <c r="Y7549" i="1"/>
  <c r="Y1645" i="1"/>
  <c r="Y138" i="1"/>
  <c r="Y3442" i="1"/>
  <c r="Y5165" i="1"/>
  <c r="Y8955" i="1"/>
  <c r="Y3966" i="1"/>
  <c r="Y9141" i="1"/>
  <c r="Y5887" i="1"/>
  <c r="Z5887" i="1"/>
  <c r="Y10399" i="1"/>
  <c r="Y6814" i="1"/>
  <c r="Y1765" i="1"/>
  <c r="Y6662" i="1"/>
  <c r="Y3610" i="1"/>
  <c r="Y2251" i="1"/>
  <c r="Y9483" i="1"/>
  <c r="Y3822" i="1"/>
  <c r="Z3822" i="1"/>
  <c r="Y2399" i="1"/>
  <c r="Y6657" i="1"/>
  <c r="Y9974" i="1"/>
  <c r="Y10143" i="1"/>
  <c r="Y3240" i="1"/>
  <c r="Y2491" i="1"/>
  <c r="Y2430" i="1"/>
  <c r="Y9448" i="1"/>
  <c r="Z9448" i="1"/>
  <c r="Y2068" i="1"/>
  <c r="Y8185" i="1"/>
  <c r="Y6231" i="1"/>
  <c r="Y3617" i="1"/>
  <c r="Y854" i="1"/>
  <c r="Y17" i="1"/>
  <c r="Y11037" i="1"/>
  <c r="Y8524" i="1"/>
  <c r="Z8524" i="1"/>
  <c r="Y4797" i="1"/>
  <c r="Y6645" i="1"/>
  <c r="Y4429" i="1"/>
  <c r="Y10544" i="1"/>
  <c r="Y2852" i="1"/>
  <c r="Y324" i="1"/>
  <c r="Y2514" i="1"/>
  <c r="Y1808" i="1"/>
  <c r="Z1808" i="1"/>
  <c r="Y7795" i="1"/>
  <c r="Y387" i="1"/>
  <c r="Y10844" i="1"/>
  <c r="Y6720" i="1"/>
  <c r="Y9187" i="1"/>
  <c r="Y8376" i="1"/>
  <c r="Z8376" i="1"/>
  <c r="Y5399" i="1"/>
  <c r="Y5324" i="1"/>
  <c r="Y3721" i="1"/>
  <c r="Y6031" i="1"/>
  <c r="Y445" i="1"/>
  <c r="Y1444" i="1"/>
  <c r="Y8014" i="1"/>
  <c r="Y6412" i="1"/>
  <c r="Y6416" i="1"/>
  <c r="Y2267" i="1"/>
  <c r="Z2267" i="1"/>
  <c r="Y6105" i="1"/>
  <c r="Y215" i="1"/>
  <c r="Y1803" i="1"/>
  <c r="Y143" i="1"/>
  <c r="Y8622" i="1"/>
  <c r="Y9753" i="1"/>
  <c r="Y3154" i="1"/>
  <c r="Y3786" i="1"/>
  <c r="Y8561" i="1"/>
  <c r="Y2925" i="1"/>
  <c r="Y8610" i="1"/>
  <c r="Y6797" i="1"/>
  <c r="Y3680" i="1"/>
  <c r="Y2069" i="1"/>
  <c r="Y3006" i="1"/>
  <c r="Y9181" i="1"/>
  <c r="Z9181" i="1"/>
  <c r="Y7518" i="1"/>
  <c r="Y8672" i="1"/>
  <c r="Y5922" i="1"/>
  <c r="Y10324" i="1"/>
  <c r="Y2930" i="1"/>
  <c r="Y8879" i="1"/>
  <c r="Y4355" i="1"/>
  <c r="Y9412" i="1"/>
  <c r="Z9412" i="1"/>
  <c r="Y7705" i="1"/>
  <c r="Y3809" i="1"/>
  <c r="Y3410" i="1"/>
  <c r="Y1270" i="1"/>
  <c r="Y7691" i="1"/>
  <c r="Y4208" i="1"/>
  <c r="Y698" i="1"/>
  <c r="Y10695" i="1"/>
  <c r="Y912" i="1"/>
  <c r="Y8298" i="1"/>
  <c r="Z8298" i="1"/>
  <c r="Y131" i="1"/>
  <c r="Y287" i="1"/>
  <c r="Y314" i="1"/>
  <c r="Y757" i="1"/>
  <c r="Y10589" i="1"/>
  <c r="Y3249" i="1"/>
  <c r="Y3761" i="1"/>
  <c r="Y6184" i="1"/>
  <c r="Y6222" i="1"/>
  <c r="Y10101" i="1"/>
  <c r="Y3155" i="1"/>
  <c r="Y2213" i="1"/>
  <c r="Y5070" i="1"/>
  <c r="Y997" i="1"/>
  <c r="Z997" i="1"/>
  <c r="Y6721" i="1"/>
  <c r="Y1481" i="1"/>
  <c r="Y10952" i="1"/>
  <c r="Y7088" i="1"/>
  <c r="Y1675" i="1"/>
  <c r="Y745" i="1"/>
  <c r="Y1032" i="1"/>
  <c r="Y404" i="1"/>
  <c r="Y2626" i="1"/>
  <c r="Y2897" i="1"/>
  <c r="Y3243" i="1"/>
  <c r="Y10398" i="1"/>
  <c r="Y5552" i="1"/>
  <c r="Y8631" i="1"/>
  <c r="Y6012" i="1"/>
  <c r="Y8435" i="1"/>
  <c r="Z8435" i="1"/>
  <c r="Y2693" i="1"/>
  <c r="Y2268" i="1"/>
  <c r="Y1659" i="1"/>
  <c r="Y7663" i="1"/>
  <c r="Y4412" i="1"/>
  <c r="Y113" i="1"/>
  <c r="Y6042" i="1"/>
  <c r="Y4083" i="1"/>
  <c r="Y5468" i="1"/>
  <c r="Y8748" i="1"/>
  <c r="Y4750" i="1"/>
  <c r="Y8713" i="1"/>
  <c r="Y6309" i="1"/>
  <c r="Y9013" i="1"/>
  <c r="Y6489" i="1"/>
  <c r="Y6838" i="1"/>
  <c r="Z6838" i="1"/>
  <c r="Y6771" i="1"/>
  <c r="Y8034" i="1"/>
  <c r="Y157" i="1"/>
  <c r="Y10519" i="1"/>
  <c r="Y2279" i="1"/>
  <c r="Y3234" i="1"/>
  <c r="Y5318" i="1"/>
  <c r="Y7637" i="1"/>
  <c r="Z7637" i="1"/>
  <c r="Y5590" i="1"/>
  <c r="Y1236" i="1"/>
  <c r="Y8745" i="1"/>
  <c r="Y10451" i="1"/>
  <c r="Y489" i="1"/>
  <c r="Y5177" i="1"/>
  <c r="Y5479" i="1"/>
  <c r="Y909" i="1"/>
  <c r="Z909" i="1"/>
  <c r="Y7989" i="1"/>
  <c r="Y7361" i="1"/>
  <c r="Z7361" i="1"/>
  <c r="Y7876" i="1"/>
  <c r="Y2534" i="1"/>
  <c r="Y9043" i="1"/>
  <c r="Y345" i="1"/>
  <c r="Y6266" i="1"/>
  <c r="Y10673" i="1"/>
  <c r="Z10673" i="1"/>
  <c r="Y4845" i="1"/>
  <c r="Y1387" i="1"/>
  <c r="Y2602" i="1"/>
  <c r="Y4190" i="1"/>
  <c r="Y7454" i="1"/>
  <c r="Y1067" i="1"/>
  <c r="Y4915" i="1"/>
  <c r="Y9796" i="1"/>
  <c r="Z9796" i="1"/>
  <c r="Y1319" i="1"/>
  <c r="Y9113" i="1"/>
  <c r="Y8850" i="1"/>
  <c r="Y5077" i="1"/>
  <c r="Y2344" i="1"/>
  <c r="Y2085" i="1"/>
  <c r="Y5905" i="1"/>
  <c r="Y6641" i="1"/>
  <c r="Y5474" i="1"/>
  <c r="Y2254" i="1"/>
  <c r="Y9923" i="1"/>
  <c r="Y6253" i="1"/>
  <c r="Y1021" i="1"/>
  <c r="Y9619" i="1"/>
  <c r="Y9897" i="1"/>
  <c r="Y8671" i="1"/>
  <c r="Z8671" i="1"/>
  <c r="Y3797" i="1"/>
  <c r="Y4545" i="1"/>
  <c r="Y6277" i="1"/>
  <c r="Y10680" i="1"/>
  <c r="Y4172" i="1"/>
  <c r="Y9085" i="1"/>
  <c r="Y7241" i="1"/>
  <c r="Y4688" i="1"/>
  <c r="Y7240" i="1"/>
  <c r="Y3987" i="1"/>
  <c r="Y1830" i="1"/>
  <c r="Y37" i="1"/>
  <c r="Y7951" i="1"/>
  <c r="Y3869" i="1"/>
  <c r="Y7160" i="1"/>
  <c r="Y1943" i="1"/>
  <c r="Z1943" i="1"/>
  <c r="Y682" i="1"/>
  <c r="Y8838" i="1"/>
  <c r="Y6072" i="1"/>
  <c r="Y5434" i="1"/>
  <c r="Y9044" i="1"/>
  <c r="Y2962" i="1"/>
  <c r="Y1342" i="1"/>
  <c r="Y10498" i="1"/>
  <c r="Z10498" i="1"/>
  <c r="Y2090" i="1"/>
  <c r="Y10377" i="1"/>
  <c r="Y8688" i="1"/>
  <c r="Y9265" i="1"/>
  <c r="Y761" i="1"/>
  <c r="Y2698" i="1"/>
  <c r="Y8030" i="1"/>
  <c r="Y1673" i="1"/>
  <c r="Z1673" i="1"/>
  <c r="Y3263" i="1"/>
  <c r="Y4683" i="1"/>
  <c r="Y1714" i="1"/>
  <c r="Y572" i="1"/>
  <c r="Y2878" i="1"/>
  <c r="Y8335" i="1"/>
  <c r="Y1898" i="1"/>
  <c r="Y10968" i="1"/>
  <c r="Y4124" i="1"/>
  <c r="Y8411" i="1"/>
  <c r="Y2480" i="1"/>
  <c r="Y4050" i="1"/>
  <c r="Y6979" i="1"/>
  <c r="Y3223" i="1"/>
  <c r="Y4990" i="1"/>
  <c r="Y6560" i="1"/>
  <c r="Z6560" i="1"/>
  <c r="Y3565" i="1"/>
  <c r="Y2926" i="1"/>
  <c r="Y109" i="1"/>
  <c r="Y768" i="1"/>
  <c r="Y5270" i="1"/>
  <c r="Y2291" i="1"/>
  <c r="Y6839" i="1"/>
  <c r="Y2977" i="1"/>
  <c r="Y8123" i="1"/>
  <c r="Y1035" i="1"/>
  <c r="Y8734" i="1"/>
  <c r="Y4823" i="1"/>
  <c r="Y5131" i="1"/>
  <c r="Y8712" i="1"/>
  <c r="Y3218" i="1"/>
  <c r="Y9549" i="1"/>
  <c r="Z9549" i="1"/>
  <c r="Y9748" i="1"/>
  <c r="Y8531" i="1"/>
  <c r="Y6828" i="1"/>
  <c r="Y2916" i="1"/>
  <c r="Y8894" i="1"/>
  <c r="Y7507" i="1"/>
  <c r="Y878" i="1"/>
  <c r="Y5573" i="1"/>
  <c r="Y5082" i="1"/>
  <c r="Y2066" i="1"/>
  <c r="Y10492" i="1"/>
  <c r="Y3044" i="1"/>
  <c r="Y3527" i="1"/>
  <c r="Y6376" i="1"/>
  <c r="Y9866" i="1"/>
  <c r="Y4837" i="1"/>
  <c r="Z4837" i="1"/>
  <c r="Y4460" i="1"/>
  <c r="Y4581" i="1"/>
  <c r="Y104" i="1"/>
  <c r="Y10775" i="1"/>
  <c r="Y8268" i="1"/>
  <c r="Y1773" i="1"/>
  <c r="Y6424" i="1"/>
  <c r="Y7005" i="1"/>
  <c r="Z7005" i="1"/>
  <c r="Y3673" i="1"/>
  <c r="Y5565" i="1"/>
  <c r="Y7888" i="1"/>
  <c r="Y5242" i="1"/>
  <c r="Y2132" i="1"/>
  <c r="Y440" i="1"/>
  <c r="Y2160" i="1"/>
  <c r="Y9452" i="1"/>
  <c r="Z9452" i="1"/>
  <c r="Y5216" i="1"/>
  <c r="Y8901" i="1"/>
  <c r="Y11074" i="1"/>
  <c r="Y9437" i="1"/>
  <c r="Y9843" i="1"/>
  <c r="Y2670" i="1"/>
  <c r="Y1742" i="1"/>
  <c r="Y7534" i="1"/>
  <c r="Z7534" i="1"/>
  <c r="Y5721" i="1"/>
  <c r="Y238" i="1"/>
  <c r="Y1034" i="1"/>
  <c r="Y7628" i="1"/>
  <c r="Y8369" i="1"/>
  <c r="Y9777" i="1"/>
  <c r="Y1293" i="1"/>
  <c r="Y5305" i="1"/>
  <c r="Z5305" i="1"/>
  <c r="Y3590" i="1"/>
  <c r="Y10041" i="1"/>
  <c r="Y1509" i="1"/>
  <c r="Y6374" i="1"/>
  <c r="Y9592" i="1"/>
  <c r="Y4121" i="1"/>
  <c r="Y4440" i="1"/>
  <c r="Y9030" i="1"/>
  <c r="Y1909" i="1"/>
  <c r="Y10907" i="1"/>
  <c r="Y1162" i="1"/>
  <c r="Y6097" i="1"/>
  <c r="Y9898" i="1"/>
  <c r="Y3446" i="1"/>
  <c r="Y4240" i="1"/>
  <c r="Y1152" i="1"/>
  <c r="Z1152" i="1"/>
  <c r="Y9371" i="1"/>
  <c r="Y5293" i="1"/>
  <c r="Y2838" i="1"/>
  <c r="Y9899" i="1"/>
  <c r="Y7936" i="1"/>
  <c r="Y1511" i="1"/>
  <c r="Y6998" i="1"/>
  <c r="Y10290" i="1"/>
  <c r="Y539" i="1"/>
  <c r="Y2360" i="1"/>
  <c r="Y10585" i="1"/>
  <c r="Y341" i="1"/>
  <c r="Y9411" i="1"/>
  <c r="Y10773" i="1"/>
  <c r="Y9596" i="1"/>
  <c r="Y3709" i="1"/>
  <c r="Z3709" i="1"/>
  <c r="Y8469" i="1"/>
  <c r="Y3167" i="1"/>
  <c r="Y2335" i="1"/>
  <c r="Y10538" i="1"/>
  <c r="Y4235" i="1"/>
  <c r="Y4271" i="1"/>
  <c r="Y3482" i="1"/>
  <c r="Y5850" i="1"/>
  <c r="Z5850" i="1"/>
  <c r="Y9966" i="1"/>
  <c r="Y10760" i="1"/>
  <c r="Y1853" i="1"/>
  <c r="Y6878" i="1"/>
  <c r="Y9950" i="1"/>
  <c r="Y1585" i="1"/>
  <c r="Y7750" i="1"/>
  <c r="Y5794" i="1"/>
  <c r="Z5794" i="1"/>
  <c r="Y4097" i="1"/>
  <c r="Y3187" i="1"/>
  <c r="Y5956" i="1"/>
  <c r="Y9628" i="1"/>
  <c r="Y5921" i="1"/>
  <c r="Y3880" i="1"/>
  <c r="Y7777" i="1"/>
  <c r="Y10726" i="1"/>
  <c r="Y7211" i="1"/>
  <c r="Y8452" i="1"/>
  <c r="Z8452" i="1"/>
  <c r="Y7565" i="1"/>
  <c r="Y10770" i="1"/>
  <c r="Y9324" i="1"/>
  <c r="Y2493" i="1"/>
  <c r="Y1978" i="1"/>
  <c r="Y4961" i="1"/>
  <c r="Z4961" i="1"/>
  <c r="Y6269" i="1"/>
  <c r="Y7387" i="1"/>
  <c r="Y3311" i="1"/>
  <c r="Y3605" i="1"/>
  <c r="Y3645" i="1"/>
  <c r="Y4310" i="1"/>
  <c r="Y4525" i="1"/>
  <c r="Y6629" i="1"/>
  <c r="Y9953" i="1"/>
  <c r="Y8995" i="1"/>
  <c r="Z8995" i="1"/>
  <c r="Y8420" i="1"/>
  <c r="Y10263" i="1"/>
  <c r="Y4936" i="1"/>
  <c r="Y8898" i="1"/>
  <c r="Y6944" i="1"/>
  <c r="Y7438" i="1"/>
  <c r="Z7438" i="1"/>
  <c r="Y7868" i="1"/>
  <c r="Y9568" i="1"/>
  <c r="Y8494" i="1"/>
  <c r="Y9706" i="1"/>
  <c r="Y44" i="1"/>
  <c r="Y5" i="1"/>
  <c r="Y780" i="1"/>
  <c r="Y6973" i="1"/>
  <c r="Z6973" i="1"/>
  <c r="Y10264" i="1"/>
  <c r="Y9246" i="1"/>
  <c r="Z9246" i="1"/>
  <c r="Y3344" i="1"/>
  <c r="Y6501" i="1"/>
  <c r="Y856" i="1"/>
  <c r="Y4910" i="1"/>
  <c r="Y1061" i="1"/>
  <c r="Y7827" i="1"/>
  <c r="Z7827" i="1"/>
  <c r="Y4258" i="1"/>
  <c r="Y7385" i="1"/>
  <c r="Y2330" i="1"/>
  <c r="Y7437" i="1"/>
  <c r="Y41" i="1"/>
  <c r="Y7030" i="1"/>
  <c r="Y8574" i="1"/>
  <c r="Y7360" i="1"/>
  <c r="Z7360" i="1"/>
  <c r="Y3111" i="1"/>
  <c r="Y3178" i="1"/>
  <c r="Z3178" i="1"/>
  <c r="Y3437" i="1"/>
  <c r="Y1089" i="1"/>
  <c r="Y2256" i="1"/>
  <c r="Y10741" i="1"/>
  <c r="Y2564" i="1"/>
  <c r="Y9310" i="1"/>
  <c r="Z9310" i="1"/>
  <c r="Y7420" i="1"/>
  <c r="Y2895" i="1"/>
  <c r="Y5181" i="1"/>
  <c r="Y1569" i="1"/>
  <c r="Y1589" i="1"/>
  <c r="Y9363" i="1"/>
  <c r="Y2486" i="1"/>
  <c r="Y3108" i="1"/>
  <c r="Z3108" i="1"/>
  <c r="Y1944" i="1"/>
  <c r="Y6936" i="1"/>
  <c r="Z6936" i="1"/>
  <c r="Y8400" i="1"/>
  <c r="Y10848" i="1"/>
  <c r="Y7716" i="1"/>
  <c r="Y4679" i="1"/>
  <c r="Y10171" i="1"/>
  <c r="Y8811" i="1"/>
  <c r="Z8811" i="1"/>
  <c r="Y9262" i="1"/>
  <c r="Y10792" i="1"/>
  <c r="Y4611" i="1"/>
  <c r="Y9156" i="1"/>
  <c r="Y7785" i="1"/>
  <c r="Y517" i="1"/>
  <c r="Y529" i="1"/>
  <c r="Y4735" i="1"/>
  <c r="Z4735" i="1"/>
  <c r="Y4036" i="1"/>
  <c r="Y8824" i="1"/>
  <c r="Z8824" i="1"/>
  <c r="Y8510" i="1"/>
  <c r="Y6059" i="1"/>
  <c r="Y4959" i="1"/>
  <c r="Y3346" i="1"/>
  <c r="Y8862" i="1"/>
  <c r="Y9645" i="1"/>
  <c r="Z9645" i="1"/>
  <c r="Y5791" i="1"/>
  <c r="Y7828" i="1"/>
  <c r="Y10897" i="1"/>
  <c r="Y742" i="1"/>
  <c r="Y508" i="1"/>
  <c r="Y2592" i="1"/>
  <c r="Y904" i="1"/>
  <c r="Y5260" i="1"/>
  <c r="Y9885" i="1"/>
  <c r="Y5933" i="1"/>
  <c r="Z5933" i="1"/>
  <c r="Y5858" i="1"/>
  <c r="Y399" i="1"/>
  <c r="Y2029" i="1"/>
  <c r="Y1609" i="1"/>
  <c r="Y3103" i="1"/>
  <c r="Y9099" i="1"/>
  <c r="Z9099" i="1"/>
  <c r="Y3403" i="1"/>
  <c r="Y10896" i="1"/>
  <c r="Y8410" i="1"/>
  <c r="Y9756" i="1"/>
  <c r="Y1091" i="1"/>
  <c r="Y6984" i="1"/>
  <c r="Z6984" i="1"/>
  <c r="Y305" i="1"/>
  <c r="Y9601" i="1"/>
  <c r="Z9601" i="1"/>
  <c r="Y8155" i="1"/>
  <c r="Y4302" i="1"/>
  <c r="Y1668" i="1"/>
  <c r="Y2120" i="1"/>
  <c r="Y2516" i="1"/>
  <c r="Y5644" i="1"/>
  <c r="Y7541" i="1"/>
  <c r="Y9105" i="1"/>
  <c r="Z9105" i="1"/>
  <c r="Y4483" i="1"/>
  <c r="Y10442" i="1"/>
  <c r="Y5207" i="1"/>
  <c r="Y10409" i="1"/>
  <c r="Y4058" i="1"/>
  <c r="Y5562" i="1"/>
  <c r="Z5562" i="1"/>
  <c r="Y4682" i="1"/>
  <c r="Y4967" i="1"/>
  <c r="Z4967" i="1"/>
  <c r="Y3695" i="1"/>
  <c r="Y2910" i="1"/>
  <c r="Y5713" i="1"/>
  <c r="Y1921" i="1"/>
  <c r="Y4007" i="1"/>
  <c r="Y10344" i="1"/>
  <c r="Y3874" i="1"/>
  <c r="Y8380" i="1"/>
  <c r="Z8380" i="1"/>
  <c r="Y651" i="1"/>
  <c r="Y1050" i="1"/>
  <c r="Y8179" i="1"/>
  <c r="Y181" i="1"/>
  <c r="Y6396" i="1"/>
  <c r="Y373" i="1"/>
  <c r="Z373" i="1"/>
  <c r="Y49" i="1"/>
  <c r="Y8252" i="1"/>
  <c r="Y9510" i="1"/>
  <c r="Y5007" i="1"/>
  <c r="Y9152" i="1"/>
  <c r="Y5257" i="1"/>
  <c r="Y4402" i="1"/>
  <c r="Y4693" i="1"/>
  <c r="Y10132" i="1"/>
  <c r="Y2271" i="1"/>
  <c r="Z2271" i="1"/>
  <c r="Y10212" i="1"/>
  <c r="Y3893" i="1"/>
  <c r="Y3161" i="1"/>
  <c r="Y2727" i="1"/>
  <c r="Y8474" i="1"/>
  <c r="Y7002" i="1"/>
  <c r="Y6638" i="1"/>
  <c r="Y3897" i="1"/>
  <c r="Z3897" i="1"/>
  <c r="Y7277" i="1"/>
  <c r="Y9372" i="1"/>
  <c r="Y2148" i="1"/>
  <c r="Y3283" i="1"/>
  <c r="Y4538" i="1"/>
  <c r="Y6580" i="1"/>
  <c r="Y6735" i="1"/>
  <c r="Y10371" i="1"/>
  <c r="Z10371" i="1"/>
  <c r="Y71" i="1"/>
  <c r="Y1165" i="1"/>
  <c r="Y8403" i="1"/>
  <c r="Y2207" i="1"/>
  <c r="Y7655" i="1"/>
  <c r="Y396" i="1"/>
  <c r="Z396" i="1"/>
  <c r="Y7477" i="1"/>
  <c r="Y5797" i="1"/>
  <c r="Z5797" i="1"/>
  <c r="Y10795" i="1"/>
  <c r="Y333" i="1"/>
  <c r="Y8384" i="1"/>
  <c r="Y1642" i="1"/>
  <c r="Y6915" i="1"/>
  <c r="Y8040" i="1"/>
  <c r="Y2947" i="1"/>
  <c r="Y4155" i="1"/>
  <c r="Z4155" i="1"/>
  <c r="Y8466" i="1"/>
  <c r="Y577" i="1"/>
  <c r="Y7904" i="1"/>
  <c r="Y1179" i="1"/>
  <c r="Y2298" i="1"/>
  <c r="Y5494" i="1"/>
  <c r="Y7886" i="1"/>
  <c r="Y4566" i="1"/>
  <c r="Z4566" i="1"/>
  <c r="Y5824" i="1"/>
  <c r="Y803" i="1"/>
  <c r="Y5764" i="1"/>
  <c r="Y4982" i="1"/>
  <c r="Y5986" i="1"/>
  <c r="Y1147" i="1"/>
  <c r="Y10542" i="1"/>
  <c r="Y10666" i="1"/>
  <c r="Z10666" i="1"/>
  <c r="Y2428" i="1"/>
  <c r="Y4353" i="1"/>
  <c r="Y5195" i="1"/>
  <c r="Y10817" i="1"/>
  <c r="Y2204" i="1"/>
  <c r="Y4293" i="1"/>
  <c r="Z4293" i="1"/>
  <c r="Y5904" i="1"/>
  <c r="Y9857" i="1"/>
  <c r="Z9857" i="1"/>
  <c r="Y836" i="1"/>
  <c r="Y8265" i="1"/>
  <c r="Y6901" i="1"/>
  <c r="Y6251" i="1"/>
  <c r="Y2946" i="1"/>
  <c r="Y5805" i="1"/>
  <c r="Y7530" i="1"/>
  <c r="Y3257" i="1"/>
  <c r="Z3257" i="1"/>
  <c r="Y3762" i="1"/>
  <c r="Y8492" i="1"/>
  <c r="Y4792" i="1"/>
  <c r="Y4976" i="1"/>
  <c r="Y513" i="1"/>
  <c r="Y9319" i="1"/>
  <c r="Z9319" i="1"/>
  <c r="Y2216" i="1"/>
  <c r="Y5443" i="1"/>
  <c r="Z5443" i="1"/>
  <c r="Y4614" i="1"/>
  <c r="Y8118" i="1"/>
  <c r="Y2246" i="1"/>
  <c r="Y4617" i="1"/>
  <c r="Y2836" i="1"/>
  <c r="Y363" i="1"/>
  <c r="Y942" i="1"/>
  <c r="Y2324" i="1"/>
  <c r="Z2324" i="1"/>
  <c r="Y1815" i="1"/>
  <c r="Y4225" i="1"/>
  <c r="Y3125" i="1"/>
  <c r="Y10159" i="1"/>
  <c r="Y9017" i="1"/>
  <c r="Y9219" i="1"/>
  <c r="Y818" i="1"/>
  <c r="Y6028" i="1"/>
  <c r="Z6028" i="1"/>
  <c r="Y3745" i="1"/>
  <c r="Y7047" i="1"/>
  <c r="Y9321" i="1"/>
  <c r="Y10182" i="1"/>
  <c r="Y6755" i="1"/>
  <c r="Y2856" i="1"/>
  <c r="Y1380" i="1"/>
  <c r="Y5213" i="1"/>
  <c r="Z5213" i="1"/>
  <c r="Y544" i="1"/>
  <c r="Y7501" i="1"/>
  <c r="Z7501" i="1"/>
  <c r="Y5275" i="1"/>
  <c r="Y10631" i="1"/>
  <c r="Y5761" i="1"/>
  <c r="Y838" i="1"/>
  <c r="Y2773" i="1"/>
  <c r="Y7296" i="1"/>
  <c r="Y10446" i="1"/>
  <c r="Y4646" i="1"/>
  <c r="Y547" i="1"/>
  <c r="Y9366" i="1"/>
  <c r="Y6923" i="1"/>
  <c r="Y3774" i="1"/>
  <c r="Y5952" i="1"/>
  <c r="Y516" i="1"/>
  <c r="Z516" i="1"/>
  <c r="Y969" i="1"/>
  <c r="Y6045" i="1"/>
  <c r="Y2801" i="1"/>
  <c r="Y2320" i="1"/>
  <c r="Y2146" i="1"/>
  <c r="Y3440" i="1"/>
  <c r="Y9183" i="1"/>
  <c r="Y2409" i="1"/>
  <c r="Z2409" i="1"/>
  <c r="Y4613" i="1"/>
  <c r="Y10605" i="1"/>
  <c r="Y9229" i="1"/>
  <c r="Y5241" i="1"/>
  <c r="Y2003" i="1"/>
  <c r="Y9195" i="1"/>
  <c r="Y2761" i="1"/>
  <c r="Y1072" i="1"/>
  <c r="Z1072" i="1"/>
  <c r="Y10260" i="1"/>
  <c r="Y320" i="1"/>
  <c r="Z320" i="1"/>
  <c r="Y5065" i="1"/>
  <c r="Y2123" i="1"/>
  <c r="Y1901" i="1"/>
  <c r="Y4096" i="1"/>
  <c r="Y9703" i="1"/>
  <c r="Y743" i="1"/>
  <c r="Y8981" i="1"/>
  <c r="Y8761" i="1"/>
  <c r="Y8485" i="1"/>
  <c r="Y11009" i="1"/>
  <c r="Y8711" i="1"/>
  <c r="Y7222" i="1"/>
  <c r="Y8565" i="1"/>
  <c r="Y5995" i="1"/>
  <c r="Z5995" i="1"/>
  <c r="Y7330" i="1"/>
  <c r="Y5783" i="1"/>
  <c r="Y3515" i="1"/>
  <c r="Y5944" i="1"/>
  <c r="Y3701" i="1"/>
  <c r="Y10289" i="1"/>
  <c r="Y631" i="1"/>
  <c r="Y5906" i="1"/>
  <c r="Z5906" i="1"/>
  <c r="Y8450" i="1"/>
  <c r="Y6000" i="1"/>
  <c r="Y2326" i="1"/>
  <c r="Y9700" i="1"/>
  <c r="Y10525" i="1"/>
  <c r="Y503" i="1"/>
  <c r="Y1001" i="1"/>
  <c r="Y2763" i="1"/>
  <c r="Z2763" i="1"/>
  <c r="Y2443" i="1"/>
  <c r="Y674" i="1"/>
  <c r="Y1112" i="1"/>
  <c r="Y4922" i="1"/>
  <c r="Y6639" i="1"/>
  <c r="Y9440" i="1"/>
  <c r="Y4927" i="1"/>
  <c r="Y899" i="1"/>
  <c r="Y10567" i="1"/>
  <c r="Y7602" i="1"/>
  <c r="Y3195" i="1"/>
  <c r="Y6784" i="1"/>
  <c r="Y5163" i="1"/>
  <c r="Y653" i="1"/>
  <c r="Y9812" i="1"/>
  <c r="Y1487" i="1"/>
  <c r="Z1487" i="1"/>
  <c r="Y3627" i="1"/>
  <c r="Y4960" i="1"/>
  <c r="Y11033" i="1"/>
  <c r="Y416" i="1"/>
  <c r="Y9859" i="1"/>
  <c r="Y2648" i="1"/>
  <c r="Y454" i="1"/>
  <c r="Y6109" i="1"/>
  <c r="Z6109" i="1"/>
  <c r="Y8338" i="1"/>
  <c r="Y4496" i="1"/>
  <c r="Y6439" i="1"/>
  <c r="Y5800" i="1"/>
  <c r="Y3011" i="1"/>
  <c r="Y7962" i="1"/>
  <c r="Y10251" i="1"/>
  <c r="Y2770" i="1"/>
  <c r="Z2770" i="1"/>
  <c r="Y7075" i="1"/>
  <c r="Y6377" i="1"/>
  <c r="Z6377" i="1"/>
  <c r="Y2224" i="1"/>
  <c r="Y6608" i="1"/>
  <c r="Y1561" i="1"/>
  <c r="Y7829" i="1"/>
  <c r="Y3026" i="1"/>
  <c r="Y2713" i="1"/>
  <c r="Z2713" i="1"/>
  <c r="Y1544" i="1"/>
  <c r="Y540" i="1"/>
  <c r="Y3308" i="1"/>
  <c r="Y9560" i="1"/>
  <c r="Z9560" i="1"/>
  <c r="Y10346" i="1"/>
  <c r="Y6792" i="1"/>
  <c r="Y1581" i="1"/>
  <c r="Y8204" i="1"/>
  <c r="Z8204" i="1"/>
  <c r="Y5051" i="1"/>
  <c r="Y10226" i="1"/>
  <c r="Y10283" i="1"/>
  <c r="Y7689" i="1"/>
  <c r="Y10643" i="1"/>
  <c r="Y10593" i="1"/>
  <c r="Y9466" i="1"/>
  <c r="Y10752" i="1"/>
  <c r="Z10752" i="1"/>
  <c r="Y7804" i="1"/>
  <c r="Y2338" i="1"/>
  <c r="Y3564" i="1"/>
  <c r="Y7317" i="1"/>
  <c r="Y4707" i="1"/>
  <c r="Y10717" i="1"/>
  <c r="Y10236" i="1"/>
  <c r="Y3484" i="1"/>
  <c r="Z3484" i="1"/>
  <c r="Y2559" i="1"/>
  <c r="Y8129" i="1"/>
  <c r="Y6572" i="1"/>
  <c r="Y5442" i="1"/>
  <c r="Y3267" i="1"/>
  <c r="Y3070" i="1"/>
  <c r="Y3899" i="1"/>
  <c r="Y483" i="1"/>
  <c r="Z483" i="1"/>
  <c r="Y291" i="1"/>
  <c r="Y6530" i="1"/>
  <c r="Y5487" i="1"/>
  <c r="Y7741" i="1"/>
  <c r="Y5067" i="1"/>
  <c r="Y877" i="1"/>
  <c r="Z877" i="1"/>
  <c r="Y8950" i="1"/>
  <c r="Y1916" i="1"/>
  <c r="Z1916" i="1"/>
  <c r="Y846" i="1"/>
  <c r="Y532" i="1"/>
  <c r="Y737" i="1"/>
  <c r="Y5086" i="1"/>
  <c r="Y3164" i="1"/>
  <c r="Y7635" i="1"/>
  <c r="Y5200" i="1"/>
  <c r="Y10040" i="1"/>
  <c r="Z10040" i="1"/>
  <c r="Y4995" i="1"/>
  <c r="Y7582" i="1"/>
  <c r="Y208" i="1"/>
  <c r="Y3259" i="1"/>
  <c r="Y2247" i="1"/>
  <c r="Y9836" i="1"/>
  <c r="Y4685" i="1"/>
  <c r="Y8436" i="1"/>
  <c r="Z8436" i="1"/>
  <c r="Y3147" i="1"/>
  <c r="Y5673" i="1"/>
  <c r="Y8918" i="1"/>
  <c r="Y6166" i="1"/>
  <c r="Y9761" i="1"/>
  <c r="Y8061" i="1"/>
  <c r="Y209" i="1"/>
  <c r="Y10282" i="1"/>
  <c r="Y10028" i="1"/>
  <c r="Y4647" i="1"/>
  <c r="Y5025" i="1"/>
  <c r="Y10376" i="1"/>
  <c r="Y2776" i="1"/>
  <c r="Y1170" i="1"/>
  <c r="Y7612" i="1"/>
  <c r="Y1582" i="1"/>
  <c r="Z1582" i="1"/>
  <c r="Y962" i="1"/>
  <c r="Y2760" i="1"/>
  <c r="Y9587" i="1"/>
  <c r="Y10125" i="1"/>
  <c r="Y3500" i="1"/>
  <c r="Y1567" i="1"/>
  <c r="Y4445" i="1"/>
  <c r="Y1925" i="1"/>
  <c r="Y3196" i="1"/>
  <c r="Y10339" i="1"/>
  <c r="Y3585" i="1"/>
  <c r="Y8556" i="1"/>
  <c r="Y10378" i="1"/>
  <c r="Y7068" i="1"/>
  <c r="Y2523" i="1"/>
  <c r="Y9497" i="1"/>
  <c r="Z9497" i="1"/>
  <c r="Y2904" i="1"/>
  <c r="Y3981" i="1"/>
  <c r="Y870" i="1"/>
  <c r="Y10363" i="1"/>
  <c r="Y8416" i="1"/>
  <c r="Y315" i="1"/>
  <c r="Y5671" i="1"/>
  <c r="Y6980" i="1"/>
  <c r="Y620" i="1"/>
  <c r="Y7891" i="1"/>
  <c r="Y10123" i="1"/>
  <c r="Y7996" i="1"/>
  <c r="Y9062" i="1"/>
  <c r="Y6997" i="1"/>
  <c r="Z6997" i="1"/>
  <c r="Y2076" i="1"/>
  <c r="Y647" i="1"/>
  <c r="Y9612" i="1"/>
  <c r="Y4984" i="1"/>
  <c r="Y3508" i="1"/>
  <c r="Y7390" i="1"/>
  <c r="Y3699" i="1"/>
  <c r="Y7958" i="1"/>
  <c r="Y8960" i="1"/>
  <c r="Y3764" i="1"/>
  <c r="Z3764" i="1"/>
  <c r="Y8730" i="1"/>
  <c r="Y4911" i="1"/>
  <c r="Y462" i="1"/>
  <c r="Y1757" i="1"/>
  <c r="Y5916" i="1"/>
  <c r="Y4987" i="1"/>
  <c r="Y2600" i="1"/>
  <c r="Y8596" i="1"/>
  <c r="Z8596" i="1"/>
  <c r="Y75" i="1"/>
  <c r="Y9696" i="1"/>
  <c r="Y6104" i="1"/>
  <c r="Y3891" i="1"/>
  <c r="Y6123" i="1"/>
  <c r="Y127" i="1"/>
  <c r="Y7862" i="1"/>
  <c r="Y7347" i="1"/>
  <c r="Y10506" i="1"/>
  <c r="Y10487" i="1"/>
  <c r="Y3731" i="1"/>
  <c r="Y9545" i="1"/>
  <c r="Z9545" i="1"/>
  <c r="Y2384" i="1"/>
  <c r="Y6308" i="1"/>
  <c r="Y7402" i="1"/>
  <c r="Y4836" i="1"/>
  <c r="Z4836" i="1"/>
  <c r="Y8871" i="1"/>
  <c r="Y1020" i="1"/>
  <c r="Y7076" i="1"/>
  <c r="Y8277" i="1"/>
  <c r="Y10809" i="1"/>
  <c r="Y153" i="1"/>
  <c r="Y1136" i="1"/>
  <c r="Y9580" i="1"/>
  <c r="Y8799" i="1"/>
  <c r="Y2617" i="1"/>
  <c r="Y3670" i="1"/>
  <c r="Y7666" i="1"/>
  <c r="Y8727" i="1"/>
  <c r="Y7649" i="1"/>
  <c r="Y3950" i="1"/>
  <c r="Y8024" i="1"/>
  <c r="Y10708" i="1"/>
  <c r="Y9493" i="1"/>
  <c r="Y9811" i="1"/>
  <c r="Y10483" i="1"/>
  <c r="Y1312" i="1"/>
  <c r="Y2026" i="1"/>
  <c r="Y8390" i="1"/>
  <c r="Y1782" i="1"/>
  <c r="Y7709" i="1"/>
  <c r="Y663" i="1"/>
  <c r="Y10507" i="1"/>
  <c r="Y2166" i="1"/>
  <c r="Y10777" i="1"/>
  <c r="Y7831" i="1"/>
  <c r="Y10905" i="1"/>
  <c r="Y3192" i="1"/>
  <c r="Z3192" i="1"/>
  <c r="Y587" i="1"/>
  <c r="Y4126" i="1"/>
  <c r="Y1587" i="1"/>
  <c r="Y7149" i="1"/>
  <c r="Y5464" i="1"/>
  <c r="Y7976" i="1"/>
  <c r="Y4752" i="1"/>
  <c r="Y2733" i="1"/>
  <c r="Y2510" i="1"/>
  <c r="Y8051" i="1"/>
  <c r="Y4981" i="1"/>
  <c r="Y8196" i="1"/>
  <c r="Y6941" i="1"/>
  <c r="Y2498" i="1"/>
  <c r="Y3703" i="1"/>
  <c r="Y156" i="1"/>
  <c r="Z156" i="1"/>
  <c r="Y5983" i="1"/>
  <c r="Y3760" i="1"/>
  <c r="Y2792" i="1"/>
  <c r="Y1658" i="1"/>
  <c r="Y861" i="1"/>
  <c r="Y8099" i="1"/>
  <c r="Y10367" i="1"/>
  <c r="Y8764" i="1"/>
  <c r="Y10527" i="1"/>
  <c r="Y8038" i="1"/>
  <c r="Y8896" i="1"/>
  <c r="Y40" i="1"/>
  <c r="Y8562" i="1"/>
  <c r="Y6089" i="1"/>
  <c r="Y2862" i="1"/>
  <c r="Y3517" i="1"/>
  <c r="Z3517" i="1"/>
  <c r="Y3541" i="1"/>
  <c r="Y63" i="1"/>
  <c r="Y2389" i="1"/>
  <c r="Y2170" i="1"/>
  <c r="Y388" i="1"/>
  <c r="Y5787" i="1"/>
  <c r="Y46" i="1"/>
  <c r="Y2745" i="1"/>
  <c r="Y8088" i="1"/>
  <c r="Y8973" i="1"/>
  <c r="Y1604" i="1"/>
  <c r="Y5758" i="1"/>
  <c r="Y9805" i="1"/>
  <c r="Y1749" i="1"/>
  <c r="Y9708" i="1"/>
  <c r="Y8417" i="1"/>
  <c r="Y6297" i="1"/>
  <c r="Y959" i="1"/>
  <c r="Y10002" i="1"/>
  <c r="Y8529" i="1"/>
  <c r="Y8170" i="1"/>
  <c r="Y2629" i="1"/>
  <c r="Y348" i="1"/>
  <c r="Y582" i="1"/>
  <c r="Y3145" i="1"/>
  <c r="Y10134" i="1"/>
  <c r="Y6049" i="1"/>
  <c r="Y4375" i="1"/>
  <c r="Y5711" i="1"/>
  <c r="Y4589" i="1"/>
  <c r="Y5734" i="1"/>
  <c r="Y7653" i="1"/>
  <c r="Z7653" i="1"/>
  <c r="Y5504" i="1"/>
  <c r="Y10851" i="1"/>
  <c r="Y10262" i="1"/>
  <c r="Y15" i="1"/>
  <c r="Y6563" i="1"/>
  <c r="Y3113" i="1"/>
  <c r="Y4946" i="1"/>
  <c r="Y8783" i="1"/>
  <c r="Y1133" i="1"/>
  <c r="Y2419" i="1"/>
  <c r="Y3156" i="1"/>
  <c r="Y9226" i="1"/>
  <c r="Y4579" i="1"/>
  <c r="Y6187" i="1"/>
  <c r="Y7013" i="1"/>
  <c r="Y170" i="1"/>
  <c r="Z170" i="1"/>
  <c r="Y4955" i="1"/>
  <c r="Y9151" i="1"/>
  <c r="Y3666" i="1"/>
  <c r="Y800" i="1"/>
  <c r="Y6498" i="1"/>
  <c r="Y9088" i="1"/>
  <c r="Y6382" i="1"/>
  <c r="Y687" i="1"/>
  <c r="Z687" i="1"/>
  <c r="Y8072" i="1"/>
  <c r="Y7933" i="1"/>
  <c r="Y4447" i="1"/>
  <c r="Y5757" i="1"/>
  <c r="Z5757" i="1"/>
  <c r="Y10257" i="1"/>
  <c r="Y1709" i="1"/>
  <c r="Y10917" i="1"/>
  <c r="Y4213" i="1"/>
  <c r="Y9368" i="1"/>
  <c r="Y9874" i="1"/>
  <c r="Y424" i="1"/>
  <c r="Y5852" i="1"/>
  <c r="Y7470" i="1"/>
  <c r="Y9981" i="1"/>
  <c r="Y10660" i="1"/>
  <c r="Y3559" i="1"/>
  <c r="Z3559" i="1"/>
  <c r="Y8503" i="1"/>
  <c r="Y4605" i="1"/>
  <c r="Y8564" i="1"/>
  <c r="Y6683" i="1"/>
  <c r="Y10209" i="1"/>
  <c r="Y3401" i="1"/>
  <c r="Y6" i="1"/>
  <c r="Y1728" i="1"/>
  <c r="Z1728" i="1"/>
  <c r="Y8858" i="1"/>
  <c r="Y2815" i="1"/>
  <c r="Y8148" i="1"/>
  <c r="Y5214" i="1"/>
  <c r="Y7949" i="1"/>
  <c r="Y10753" i="1"/>
  <c r="Y7771" i="1"/>
  <c r="Y4397" i="1"/>
  <c r="Y1845" i="1"/>
  <c r="Y4754" i="1"/>
  <c r="Y2192" i="1"/>
  <c r="Y987" i="1"/>
  <c r="Y9253" i="1"/>
  <c r="Y3751" i="1"/>
  <c r="Y6630" i="1"/>
  <c r="Y496" i="1"/>
  <c r="Y9868" i="1"/>
  <c r="Y10353" i="1"/>
  <c r="Y10493" i="1"/>
  <c r="Y4482" i="1"/>
  <c r="Y7249" i="1"/>
  <c r="Y6702" i="1"/>
  <c r="Y5138" i="1"/>
  <c r="Y812" i="1"/>
  <c r="Y11045" i="1"/>
  <c r="Y8320" i="1"/>
  <c r="Y1741" i="1"/>
  <c r="Y8322" i="1"/>
  <c r="Y2339" i="1"/>
  <c r="Y615" i="1"/>
  <c r="Y2943" i="1"/>
  <c r="Y316" i="1"/>
  <c r="Z316" i="1"/>
  <c r="Y6782" i="1"/>
  <c r="Y5705" i="1"/>
  <c r="Y1458" i="1"/>
  <c r="Y4110" i="1"/>
  <c r="Y5401" i="1"/>
  <c r="Y1605" i="1"/>
  <c r="Y1533" i="1"/>
  <c r="Y1157" i="1"/>
  <c r="Z1157" i="1"/>
  <c r="Y6448" i="1"/>
  <c r="Y2037" i="1"/>
  <c r="Y9245" i="1"/>
  <c r="Y8443" i="1"/>
  <c r="Y2849" i="1"/>
  <c r="Y9139" i="1"/>
  <c r="Y3185" i="1"/>
  <c r="Y2834" i="1"/>
  <c r="Y5496" i="1"/>
  <c r="Y1593" i="1"/>
  <c r="Y8819" i="1"/>
  <c r="Y2484" i="1"/>
  <c r="Y6322" i="1"/>
  <c r="Y8144" i="1"/>
  <c r="Y3917" i="1"/>
  <c r="Y4931" i="1"/>
  <c r="Z4931" i="1"/>
  <c r="Y1903" i="1"/>
  <c r="Y2" i="1"/>
  <c r="Y9468" i="1"/>
  <c r="Y9871" i="1"/>
  <c r="Y5377" i="1"/>
  <c r="Y6003" i="1"/>
  <c r="Y5197" i="1"/>
  <c r="Y2218" i="1"/>
  <c r="Y2880" i="1"/>
  <c r="Y9111" i="1"/>
  <c r="Y10240" i="1"/>
  <c r="Y6331" i="1"/>
  <c r="Y3554" i="1"/>
  <c r="Y2820" i="1"/>
  <c r="Y1218" i="1"/>
  <c r="Y5279" i="1"/>
  <c r="Z5279" i="1"/>
  <c r="Y9164" i="1"/>
  <c r="Y8931" i="1"/>
  <c r="Y23" i="1"/>
  <c r="Y4181" i="1"/>
  <c r="Y7340" i="1"/>
  <c r="Y1415" i="1"/>
  <c r="Y8667" i="1"/>
  <c r="Y10941" i="1"/>
  <c r="Y3724" i="1"/>
  <c r="Y2167" i="1"/>
  <c r="Y1277" i="1"/>
  <c r="Y10558" i="1"/>
  <c r="Y10198" i="1"/>
  <c r="Y4238" i="1"/>
  <c r="Y2748" i="1"/>
  <c r="Y3755" i="1"/>
  <c r="Z3755" i="1"/>
  <c r="Y10533" i="1"/>
  <c r="Y2012" i="1"/>
  <c r="Y3247" i="1"/>
  <c r="Y1932" i="1"/>
  <c r="Y4057" i="1"/>
  <c r="Y5110" i="1"/>
  <c r="Y3355" i="1"/>
  <c r="Y8491" i="1"/>
  <c r="Y1760" i="1"/>
  <c r="Y9302" i="1"/>
  <c r="Y10220" i="1"/>
  <c r="Y894" i="1"/>
  <c r="Y6202" i="1"/>
  <c r="Y3614" i="1"/>
  <c r="Y8104" i="1"/>
  <c r="Y7127" i="1"/>
  <c r="Y1065" i="1"/>
  <c r="Y4561" i="1"/>
  <c r="Y5623" i="1"/>
  <c r="Y7328" i="1"/>
  <c r="Z7328" i="1"/>
  <c r="Y10984" i="1"/>
  <c r="Y1558" i="1"/>
  <c r="Y3116" i="1"/>
  <c r="Y7808" i="1"/>
  <c r="Z7808" i="1"/>
  <c r="Y6508" i="1"/>
  <c r="Y7221" i="1"/>
  <c r="Y11022" i="1"/>
  <c r="Y705" i="1"/>
  <c r="Y4899" i="1"/>
  <c r="Y6900" i="1"/>
  <c r="Y3980" i="1"/>
  <c r="Y9496" i="1"/>
  <c r="Z9496" i="1"/>
  <c r="Y10301" i="1"/>
  <c r="Y6362" i="1"/>
  <c r="Y7844" i="1"/>
  <c r="Y2054" i="1"/>
  <c r="Y7527" i="1"/>
  <c r="Y4358" i="1"/>
  <c r="Y1998" i="1"/>
  <c r="Y8043" i="1"/>
  <c r="Z8043" i="1"/>
  <c r="Y6262" i="1"/>
  <c r="Y7580" i="1"/>
  <c r="Y2272" i="1"/>
  <c r="Y8093" i="1"/>
  <c r="Y6951" i="1"/>
  <c r="Y2109" i="1"/>
  <c r="Y5614" i="1"/>
  <c r="Y6074" i="1"/>
  <c r="Y2500" i="1"/>
  <c r="Y3337" i="1"/>
  <c r="Y2155" i="1"/>
  <c r="Y3445" i="1"/>
  <c r="Y8994" i="1"/>
  <c r="Y7337" i="1"/>
  <c r="Y8917" i="1"/>
  <c r="Y1262" i="1"/>
  <c r="Y502" i="1"/>
  <c r="Y6206" i="1"/>
  <c r="Z6206" i="1"/>
  <c r="Y3135" i="1"/>
  <c r="Y1455" i="1"/>
  <c r="Y7140" i="1"/>
  <c r="Y167" i="1"/>
  <c r="Y6594" i="1"/>
  <c r="Y7568" i="1"/>
  <c r="Z7568" i="1"/>
  <c r="Y5056" i="1"/>
  <c r="Y4875" i="1"/>
  <c r="Y7546" i="1"/>
  <c r="Y3572" i="1"/>
  <c r="Y6159" i="1"/>
  <c r="Y9502" i="1"/>
  <c r="Y1651" i="1"/>
  <c r="Y3339" i="1"/>
  <c r="Y6858" i="1"/>
  <c r="Y10384" i="1"/>
  <c r="Y4321" i="1"/>
  <c r="Y728" i="1"/>
  <c r="Y2887" i="1"/>
  <c r="Y4655" i="1"/>
  <c r="Y9988" i="1"/>
  <c r="Y5607" i="1"/>
  <c r="Y6021" i="1"/>
  <c r="Y9947" i="1"/>
  <c r="Y8598" i="1"/>
  <c r="Y6623" i="1"/>
  <c r="Y6521" i="1"/>
  <c r="Y2255" i="1"/>
  <c r="Y9294" i="1"/>
  <c r="Y5701" i="1"/>
  <c r="Y3546" i="1"/>
  <c r="Y2441" i="1"/>
  <c r="Z2441" i="1"/>
  <c r="Y9603" i="1"/>
  <c r="Y3722" i="1"/>
  <c r="Y7116" i="1"/>
  <c r="Y5645" i="1"/>
  <c r="Y6937" i="1"/>
  <c r="Y10360" i="1"/>
  <c r="Y1044" i="1"/>
  <c r="Y1796" i="1"/>
  <c r="Y452" i="1"/>
  <c r="Y5329" i="1"/>
  <c r="Y5461" i="1"/>
  <c r="Y162" i="1"/>
  <c r="Y3834" i="1"/>
  <c r="Y237" i="1"/>
  <c r="Z237" i="1"/>
  <c r="Y8423" i="1"/>
  <c r="Y8157" i="1"/>
  <c r="Z8157" i="1"/>
  <c r="Y358" i="1"/>
  <c r="Y147" i="1"/>
  <c r="Y4095" i="1"/>
  <c r="Y4925" i="1"/>
  <c r="Y296" i="1"/>
  <c r="Y10300" i="1"/>
  <c r="Y4857" i="1"/>
  <c r="Y72" i="1"/>
  <c r="Y1247" i="1"/>
  <c r="Y3356" i="1"/>
  <c r="Y7752" i="1"/>
  <c r="Y3288" i="1"/>
  <c r="Y10160" i="1"/>
  <c r="Y3256" i="1"/>
  <c r="Z3256" i="1"/>
  <c r="Y2440" i="1"/>
  <c r="Y4192" i="1"/>
  <c r="Z4192" i="1"/>
  <c r="Y5338" i="1"/>
  <c r="Y3772" i="1"/>
  <c r="Y5634" i="1"/>
  <c r="Y451" i="1"/>
  <c r="Y1018" i="1"/>
  <c r="Y3238" i="1"/>
  <c r="Y6060" i="1"/>
  <c r="Y2458" i="1"/>
  <c r="Y9409" i="1"/>
  <c r="Y7866" i="1"/>
  <c r="Y3427" i="1"/>
  <c r="Y8387" i="1"/>
  <c r="Y4627" i="1"/>
  <c r="Y53" i="1"/>
  <c r="Y7513" i="1"/>
  <c r="Y9356" i="1"/>
  <c r="Y9048" i="1"/>
  <c r="Y6909" i="1"/>
  <c r="Y5856" i="1"/>
  <c r="Y9827" i="1"/>
  <c r="Y8844" i="1"/>
  <c r="Y9623" i="1"/>
  <c r="Z9623" i="1"/>
  <c r="Y2168" i="1"/>
  <c r="Y5923" i="1"/>
  <c r="Y902" i="1"/>
  <c r="Y9179" i="1"/>
  <c r="Z9179" i="1"/>
  <c r="Y199" i="1"/>
  <c r="Y4421" i="1"/>
  <c r="Y3687" i="1"/>
  <c r="Y10111" i="1"/>
  <c r="Y9810" i="1"/>
  <c r="Y2018" i="1"/>
  <c r="Z2018" i="1"/>
  <c r="Y9477" i="1"/>
  <c r="Y6402" i="1"/>
  <c r="Y7403" i="1"/>
  <c r="Y538" i="1"/>
  <c r="Y4584" i="1"/>
  <c r="Y814" i="1"/>
  <c r="Y10939" i="1"/>
  <c r="Y3400" i="1"/>
  <c r="Y4738" i="1"/>
  <c r="Y1491" i="1"/>
  <c r="Y1264" i="1"/>
  <c r="Y3811" i="1"/>
  <c r="Y693" i="1"/>
  <c r="Y1183" i="1"/>
  <c r="Z1183" i="1"/>
  <c r="Y4141" i="1"/>
  <c r="Y9965" i="1"/>
  <c r="Y586" i="1"/>
  <c r="Y10056" i="1"/>
  <c r="Y10482" i="1"/>
  <c r="Y1041" i="1"/>
  <c r="Y6428" i="1"/>
  <c r="Y86" i="1"/>
  <c r="Y4420" i="1"/>
  <c r="Y1295" i="1"/>
  <c r="Y1253" i="1"/>
  <c r="Y1122" i="1"/>
  <c r="Y7798" i="1"/>
  <c r="Y6783" i="1"/>
  <c r="Y8161" i="1"/>
  <c r="Y3204" i="1"/>
  <c r="Y7651" i="1"/>
  <c r="Y10582" i="1"/>
  <c r="Z10582" i="1"/>
  <c r="Y595" i="1"/>
  <c r="Y10730" i="1"/>
  <c r="Y6578" i="1"/>
  <c r="Y5970" i="1"/>
  <c r="Y4074" i="1"/>
  <c r="Y6029" i="1"/>
  <c r="Y4974" i="1"/>
  <c r="Y8429" i="1"/>
  <c r="Y5497" i="1"/>
  <c r="Y6934" i="1"/>
  <c r="Y10778" i="1"/>
  <c r="Y3455" i="1"/>
  <c r="Y9738" i="1"/>
  <c r="Y6539" i="1"/>
  <c r="Y8140" i="1"/>
  <c r="Y10145" i="1"/>
  <c r="Y2337" i="1"/>
  <c r="Y1007" i="1"/>
  <c r="Y4451" i="1"/>
  <c r="Y8164" i="1"/>
  <c r="Y4011" i="1"/>
  <c r="Y9385" i="1"/>
  <c r="Z9385" i="1"/>
  <c r="Y7922" i="1"/>
  <c r="Y4830" i="1"/>
  <c r="Y3299" i="1"/>
  <c r="Y1376" i="1"/>
  <c r="Y1368" i="1"/>
  <c r="Y7945" i="1"/>
  <c r="Y3942" i="1"/>
  <c r="Y2783" i="1"/>
  <c r="Z2783" i="1"/>
  <c r="Y2086" i="1"/>
  <c r="Y4557" i="1"/>
  <c r="Z4557" i="1"/>
  <c r="Y9837" i="1"/>
  <c r="Y2906" i="1"/>
  <c r="Y4547" i="1"/>
  <c r="Y4847" i="1"/>
  <c r="Y3099" i="1"/>
  <c r="Y7286" i="1"/>
  <c r="Y2153" i="1"/>
  <c r="Y8331" i="1"/>
  <c r="Y3700" i="1"/>
  <c r="Y3768" i="1"/>
  <c r="Z3768" i="1"/>
  <c r="Y9573" i="1"/>
  <c r="Y6596" i="1"/>
  <c r="Y4406" i="1"/>
  <c r="Y5742" i="1"/>
  <c r="Y828" i="1"/>
  <c r="Y4993" i="1"/>
  <c r="Z4993" i="1"/>
  <c r="Y3131" i="1"/>
  <c r="Y7476" i="1"/>
  <c r="Y7823" i="1"/>
  <c r="Y1495" i="1"/>
  <c r="Y3973" i="1"/>
  <c r="Y3285" i="1"/>
  <c r="Y4643" i="1"/>
  <c r="Y8296" i="1"/>
  <c r="Y7479" i="1"/>
  <c r="Y4456" i="1"/>
  <c r="Y4958" i="1"/>
  <c r="Y2892" i="1"/>
  <c r="Y8292" i="1"/>
  <c r="Y2400" i="1"/>
  <c r="Y8650" i="1"/>
  <c r="Y528" i="1"/>
  <c r="Z528" i="1"/>
  <c r="Y4878" i="1"/>
  <c r="Y1053" i="1"/>
  <c r="Y6709" i="1"/>
  <c r="Y5795" i="1"/>
  <c r="Y8480" i="1"/>
  <c r="Y9524" i="1"/>
  <c r="Y1525" i="1"/>
  <c r="Y2825" i="1"/>
  <c r="Y1725" i="1"/>
  <c r="Y4262" i="1"/>
  <c r="Z4262" i="1"/>
  <c r="Y934" i="1"/>
  <c r="Y5398" i="1"/>
  <c r="Y10634" i="1"/>
  <c r="Y4705" i="1"/>
  <c r="Z4705" i="1"/>
  <c r="Y7610" i="1"/>
  <c r="Y4653" i="1"/>
  <c r="Y781" i="1"/>
  <c r="Y3640" i="1"/>
  <c r="Y2164" i="1"/>
  <c r="Y4189" i="1"/>
  <c r="Y5894" i="1"/>
  <c r="Y8852" i="1"/>
  <c r="Z8852" i="1"/>
  <c r="Y9132" i="1"/>
  <c r="Y10807" i="1"/>
  <c r="Y7169" i="1"/>
  <c r="Y4416" i="1"/>
  <c r="Y760" i="1"/>
  <c r="Y5803" i="1"/>
  <c r="Y1204" i="1"/>
  <c r="Y4425" i="1"/>
  <c r="Y7458" i="1"/>
  <c r="Y10769" i="1"/>
  <c r="Y8026" i="1"/>
  <c r="Y10222" i="1"/>
  <c r="Y9576" i="1"/>
  <c r="Y10814" i="1"/>
  <c r="Y546" i="1"/>
  <c r="Y4255" i="1"/>
  <c r="Y8251" i="1"/>
  <c r="Y1655" i="1"/>
  <c r="Y3732" i="1"/>
  <c r="Y9705" i="1"/>
  <c r="Z9705" i="1"/>
  <c r="Y4485" i="1"/>
  <c r="Y5108" i="1"/>
  <c r="Y4098" i="1"/>
  <c r="Y9852" i="1"/>
  <c r="Y140" i="1"/>
  <c r="Y706" i="1"/>
  <c r="Y5755" i="1"/>
  <c r="Y1374" i="1"/>
  <c r="Y4791" i="1"/>
  <c r="Y7532" i="1"/>
  <c r="Y279" i="1"/>
  <c r="Y8317" i="1"/>
  <c r="Y1923" i="1"/>
  <c r="Y7821" i="1"/>
  <c r="Y9998" i="1"/>
  <c r="Y7282" i="1"/>
  <c r="Y7938" i="1"/>
  <c r="Y5520" i="1"/>
  <c r="Y7634" i="1"/>
  <c r="Y7023" i="1"/>
  <c r="Z7023" i="1"/>
  <c r="Y8399" i="1"/>
  <c r="Y10045" i="1"/>
  <c r="Z10045" i="1"/>
  <c r="Y350" i="1"/>
  <c r="Y10882" i="1"/>
  <c r="Y5408" i="1"/>
  <c r="Y5558" i="1"/>
  <c r="Y6661" i="1"/>
  <c r="Y6933" i="1"/>
  <c r="Y5551" i="1"/>
  <c r="Y8985" i="1"/>
  <c r="Y10964" i="1"/>
  <c r="Y10420" i="1"/>
  <c r="Z10420" i="1"/>
  <c r="Y9406" i="1"/>
  <c r="Y549" i="1"/>
  <c r="Y1989" i="1"/>
  <c r="Y3531" i="1"/>
  <c r="Y302" i="1"/>
  <c r="Y3097" i="1"/>
  <c r="Y4035" i="1"/>
  <c r="Y798" i="1"/>
  <c r="Y10912" i="1"/>
  <c r="Y1731" i="1"/>
  <c r="Y7006" i="1"/>
  <c r="Y5170" i="1"/>
  <c r="Y10656" i="1"/>
  <c r="Y5188" i="1"/>
  <c r="Y5058" i="1"/>
  <c r="Y9525" i="1"/>
  <c r="Y10853" i="1"/>
  <c r="Y2585" i="1"/>
  <c r="Y1200" i="1"/>
  <c r="Y2604" i="1"/>
  <c r="Z2604" i="1"/>
  <c r="Y3739" i="1"/>
  <c r="Y884" i="1"/>
  <c r="Z884" i="1"/>
  <c r="Y493" i="1"/>
  <c r="Y2756" i="1"/>
  <c r="Y7316" i="1"/>
  <c r="Y1252" i="1"/>
  <c r="Y1795" i="1"/>
  <c r="Y2243" i="1"/>
  <c r="Z2243" i="1"/>
  <c r="Y2036" i="1"/>
  <c r="Y1680" i="1"/>
  <c r="Y1160" i="1"/>
  <c r="Y1060" i="1"/>
  <c r="Z1060" i="1"/>
  <c r="Y1123" i="1"/>
  <c r="Y5953" i="1"/>
  <c r="Y10886" i="1"/>
  <c r="Y3051" i="1"/>
  <c r="Y7925" i="1"/>
  <c r="Y2092" i="1"/>
  <c r="Y5301" i="1"/>
  <c r="Y7152" i="1"/>
  <c r="Y7953" i="1"/>
  <c r="Y1811" i="1"/>
  <c r="Y7505" i="1"/>
  <c r="Y7724" i="1"/>
  <c r="Z7724" i="1"/>
  <c r="Y6232" i="1"/>
  <c r="Y5485" i="1"/>
  <c r="Y1051" i="1"/>
  <c r="Y5499" i="1"/>
  <c r="Y5080" i="1"/>
  <c r="Y3372" i="1"/>
  <c r="Y4311" i="1"/>
  <c r="Y6801" i="1"/>
  <c r="Y8812" i="1"/>
  <c r="Y5719" i="1"/>
  <c r="Z5719" i="1"/>
  <c r="Y1540" i="1"/>
  <c r="Y2414" i="1"/>
  <c r="Y7825" i="1"/>
  <c r="Y3545" i="1"/>
  <c r="Y1238" i="1"/>
  <c r="Y7178" i="1"/>
  <c r="Z7178" i="1"/>
  <c r="Y4570" i="1"/>
  <c r="Y3742" i="1"/>
  <c r="Y10512" i="1"/>
  <c r="Y2784" i="1"/>
  <c r="Z2784" i="1"/>
  <c r="Y2822" i="1"/>
  <c r="Y790" i="1"/>
  <c r="Y10064" i="1"/>
  <c r="Y10466" i="1"/>
  <c r="Y10565" i="1"/>
  <c r="Y5261" i="1"/>
  <c r="Y9718" i="1"/>
  <c r="Y9503" i="1"/>
  <c r="Y5572" i="1"/>
  <c r="Y9917" i="1"/>
  <c r="Y6680" i="1"/>
  <c r="Y5045" i="1"/>
  <c r="Y245" i="1"/>
  <c r="Y1841" i="1"/>
  <c r="Y5579" i="1"/>
  <c r="Y6648" i="1"/>
  <c r="Y4072" i="1"/>
  <c r="Y5601" i="1"/>
  <c r="Y8809" i="1"/>
  <c r="Y4388" i="1"/>
  <c r="Y6492" i="1"/>
  <c r="Y1381" i="1"/>
  <c r="Z1381" i="1"/>
  <c r="Y10601" i="1"/>
  <c r="Y10228" i="1"/>
  <c r="Y9421" i="1"/>
  <c r="Y8286" i="1"/>
  <c r="Y7122" i="1"/>
  <c r="Y8056" i="1"/>
  <c r="Z8056" i="1"/>
  <c r="Y3094" i="1"/>
  <c r="Y7713" i="1"/>
  <c r="Y4018" i="1"/>
  <c r="Y3329" i="1"/>
  <c r="Z3329" i="1"/>
  <c r="Y7982" i="1"/>
  <c r="Y5571" i="1"/>
  <c r="Y8857" i="1"/>
  <c r="Y1977" i="1"/>
  <c r="Y10903" i="1"/>
  <c r="Y6091" i="1"/>
  <c r="Y603" i="1"/>
  <c r="Y9575" i="1"/>
  <c r="Y6577" i="1"/>
  <c r="Y4635" i="1"/>
  <c r="Y1431" i="1"/>
  <c r="Y6273" i="1"/>
  <c r="Z6273" i="1"/>
  <c r="Y5248" i="1"/>
  <c r="Y7873" i="1"/>
  <c r="Y4266" i="1"/>
  <c r="Y3920" i="1"/>
  <c r="Y765" i="1"/>
  <c r="Y1701" i="1"/>
  <c r="Y5815" i="1"/>
  <c r="Y6341" i="1"/>
  <c r="Z6341" i="1"/>
  <c r="Y5830" i="1"/>
  <c r="Y7633" i="1"/>
  <c r="Z7633" i="1"/>
  <c r="Y1648" i="1"/>
  <c r="Y2138" i="1"/>
  <c r="Y7672" i="1"/>
  <c r="Y6827" i="1"/>
  <c r="Y9798" i="1"/>
  <c r="Y2343" i="1"/>
  <c r="Y8535" i="1"/>
  <c r="Y1386" i="1"/>
  <c r="Y6678" i="1"/>
  <c r="Y2553" i="1"/>
  <c r="Z2553" i="1"/>
  <c r="Y8271" i="1"/>
  <c r="Y7298" i="1"/>
  <c r="Y7915" i="1"/>
  <c r="Y4377" i="1"/>
  <c r="Z4377" i="1"/>
  <c r="Y501" i="1"/>
  <c r="Y10135" i="1"/>
  <c r="Y4227" i="1"/>
  <c r="Y7979" i="1"/>
  <c r="Y6336" i="1"/>
  <c r="Y2595" i="1"/>
  <c r="Y8533" i="1"/>
  <c r="Y5585" i="1"/>
  <c r="Y1057" i="1"/>
  <c r="Y8121" i="1"/>
  <c r="Y2868" i="1"/>
  <c r="Y6164" i="1"/>
  <c r="Y1991" i="1"/>
  <c r="Y10830" i="1"/>
  <c r="Y10179" i="1"/>
  <c r="Y2307" i="1"/>
  <c r="Z2307" i="1"/>
  <c r="Y1964" i="1"/>
  <c r="Y7000" i="1"/>
  <c r="Z7000" i="1"/>
  <c r="Y9675" i="1"/>
  <c r="Y10035" i="1"/>
  <c r="Y2189" i="1"/>
  <c r="Y10221" i="1"/>
  <c r="Y10379" i="1"/>
  <c r="Y254" i="1"/>
  <c r="Y10030" i="1"/>
  <c r="Y6995" i="1"/>
  <c r="Y3277" i="1"/>
  <c r="Y9168" i="1"/>
  <c r="Z9168" i="1"/>
  <c r="Y5588" i="1"/>
  <c r="Y3015" i="1"/>
  <c r="Y2391" i="1"/>
  <c r="Y1239" i="1"/>
  <c r="Z1239" i="1"/>
  <c r="Y10847" i="1"/>
  <c r="Y9817" i="1"/>
  <c r="Y4506" i="1"/>
  <c r="Y8839" i="1"/>
  <c r="Y8475" i="1"/>
  <c r="Y259" i="1"/>
  <c r="Y953" i="1"/>
  <c r="Y8248" i="1"/>
  <c r="Y4401" i="1"/>
  <c r="Y2205" i="1"/>
  <c r="Y8095" i="1"/>
  <c r="Y10772" i="1"/>
  <c r="Y9910" i="1"/>
  <c r="Y8308" i="1"/>
  <c r="Y102" i="1"/>
  <c r="Y7058" i="1"/>
  <c r="Y5710" i="1"/>
  <c r="Y490" i="1"/>
  <c r="Z490" i="1"/>
  <c r="Y3810" i="1"/>
  <c r="Y3638" i="1"/>
  <c r="Y7875" i="1"/>
  <c r="Y9920" i="1"/>
  <c r="Y4810" i="1"/>
  <c r="Y9174" i="1"/>
  <c r="Z9174" i="1"/>
  <c r="Y958" i="1"/>
  <c r="Y8806" i="1"/>
  <c r="Y3931" i="1"/>
  <c r="Y9190" i="1"/>
  <c r="Z9190" i="1"/>
  <c r="Y5836" i="1"/>
  <c r="Y2325" i="1"/>
  <c r="Y7525" i="1"/>
  <c r="Y6795" i="1"/>
  <c r="Z6795" i="1"/>
  <c r="Y8282" i="1"/>
  <c r="Y3660" i="1"/>
  <c r="Y2125" i="1"/>
  <c r="Y9730" i="1"/>
  <c r="Y3405" i="1"/>
  <c r="Y6974" i="1"/>
  <c r="Y8557" i="1"/>
  <c r="Y8036" i="1"/>
  <c r="Y10197" i="1"/>
  <c r="Y2359" i="1"/>
  <c r="Y10521" i="1"/>
  <c r="Y5769" i="1"/>
  <c r="Y4133" i="1"/>
  <c r="Y5246" i="1"/>
  <c r="Y7690" i="1"/>
  <c r="Y5356" i="1"/>
  <c r="Z5356" i="1"/>
  <c r="Y9804" i="1"/>
  <c r="Y1506" i="1"/>
  <c r="Z1506" i="1"/>
  <c r="Y5848" i="1"/>
  <c r="Y10332" i="1"/>
  <c r="Y10390" i="1"/>
  <c r="Y4704" i="1"/>
  <c r="Y3485" i="1"/>
  <c r="Y4253" i="1"/>
  <c r="Y5066" i="1"/>
  <c r="Y10684" i="1"/>
  <c r="Y3857" i="1"/>
  <c r="Y1438" i="1"/>
  <c r="Z1438" i="1"/>
  <c r="Y8624" i="1"/>
  <c r="Y6458" i="1"/>
  <c r="Y8037" i="1"/>
  <c r="Y6183" i="1"/>
  <c r="Z6183" i="1"/>
  <c r="Y1498" i="1"/>
  <c r="Y4203" i="1"/>
  <c r="Y1522" i="1"/>
  <c r="Y5506" i="1"/>
  <c r="Y3298" i="1"/>
  <c r="Y3260" i="1"/>
  <c r="Y5224" i="1"/>
  <c r="Y2932" i="1"/>
  <c r="Y2152" i="1"/>
  <c r="Y9726" i="1"/>
  <c r="Y7012" i="1"/>
  <c r="Y2060" i="1"/>
  <c r="Y5421" i="1"/>
  <c r="Y10060" i="1"/>
  <c r="Y32" i="1"/>
  <c r="Y5636" i="1"/>
  <c r="Y6609" i="1"/>
  <c r="Y2281" i="1"/>
  <c r="Z2281" i="1"/>
  <c r="Y3319" i="1"/>
  <c r="Y3200" i="1"/>
  <c r="Y10548" i="1"/>
  <c r="Y6750" i="1"/>
  <c r="Y3996" i="1"/>
  <c r="Y1804" i="1"/>
  <c r="Z1804" i="1"/>
  <c r="Y3926" i="1"/>
  <c r="Y10794" i="1"/>
  <c r="Y304" i="1"/>
  <c r="Y5541" i="1"/>
  <c r="Z5541" i="1"/>
  <c r="Y61" i="1"/>
  <c r="Y6649" i="1"/>
  <c r="Y5919" i="1"/>
  <c r="Y9782" i="1"/>
  <c r="Y5142" i="1"/>
  <c r="Y9710" i="1"/>
  <c r="Z9710" i="1"/>
  <c r="Y3039" i="1"/>
  <c r="Y3423" i="1"/>
  <c r="Y4112" i="1"/>
  <c r="Y8511" i="1"/>
  <c r="Y3417" i="1"/>
  <c r="Y7157" i="1"/>
  <c r="Y421" i="1"/>
  <c r="Y6258" i="1"/>
  <c r="Y6257" i="1"/>
  <c r="Y9147" i="1"/>
  <c r="Y975" i="1"/>
  <c r="Y9054" i="1"/>
  <c r="Y7022" i="1"/>
  <c r="Y9434" i="1"/>
  <c r="Z9434" i="1"/>
  <c r="Y4942" i="1"/>
  <c r="Y4678" i="1"/>
  <c r="Z4678" i="1"/>
  <c r="Y5300" i="1"/>
  <c r="Y10129" i="1"/>
  <c r="Y5101" i="1"/>
  <c r="Y6916" i="1"/>
  <c r="Y7910" i="1"/>
  <c r="Y1754" i="1"/>
  <c r="Y10508" i="1"/>
  <c r="Y9208" i="1"/>
  <c r="Y2793" i="1"/>
  <c r="Y2040" i="1"/>
  <c r="Z2040" i="1"/>
  <c r="Y688" i="1"/>
  <c r="Y5440" i="1"/>
  <c r="Y4856" i="1"/>
  <c r="Y10075" i="1"/>
  <c r="Z10075" i="1"/>
  <c r="Y3120" i="1"/>
  <c r="Y4170" i="1"/>
  <c r="Z4170" i="1"/>
  <c r="Y11080" i="1"/>
  <c r="Y9595" i="1"/>
  <c r="Y3618" i="1"/>
  <c r="Y9455" i="1"/>
  <c r="Y810" i="1"/>
  <c r="Y7243" i="1"/>
  <c r="Y244" i="1"/>
  <c r="Y1894" i="1"/>
  <c r="Y10020" i="1"/>
  <c r="Y10780" i="1"/>
  <c r="Y4667" i="1"/>
  <c r="Y1332" i="1"/>
  <c r="Y2002" i="1"/>
  <c r="Y9303" i="1"/>
  <c r="Z9303" i="1"/>
  <c r="Y6726" i="1"/>
  <c r="Y11077" i="1"/>
  <c r="Z11077" i="1"/>
  <c r="Y7613" i="1"/>
  <c r="Y4144" i="1"/>
  <c r="Y2176" i="1"/>
  <c r="Y6966" i="1"/>
  <c r="Y2860" i="1"/>
  <c r="Y3300" i="1"/>
  <c r="Y2870" i="1"/>
  <c r="Y4906" i="1"/>
  <c r="Y10745" i="1"/>
  <c r="Y6275" i="1"/>
  <c r="Z6275" i="1"/>
  <c r="Y11089" i="1"/>
  <c r="Y8586" i="1"/>
  <c r="Y826" i="1"/>
  <c r="Y7779" i="1"/>
  <c r="Z7779" i="1"/>
  <c r="Y7520" i="1"/>
  <c r="Y4166" i="1"/>
  <c r="Z4166" i="1"/>
  <c r="Y551" i="1"/>
  <c r="Y6102" i="1"/>
  <c r="Y4521" i="1"/>
  <c r="Y1505" i="1"/>
  <c r="Y5725" i="1"/>
  <c r="Y10833" i="1"/>
  <c r="Z10833" i="1"/>
  <c r="Y6888" i="1"/>
  <c r="Y1394" i="1"/>
  <c r="Y9264" i="1"/>
  <c r="Y10893" i="1"/>
  <c r="Y8778" i="1"/>
  <c r="Y7723" i="1"/>
  <c r="Y7213" i="1"/>
  <c r="Y8642" i="1"/>
  <c r="Y5932" i="1"/>
  <c r="Y6687" i="1"/>
  <c r="Z6687" i="1"/>
  <c r="Y2560" i="1"/>
  <c r="Y5029" i="1"/>
  <c r="Y2230" i="1"/>
  <c r="Y2322" i="1"/>
  <c r="Y2627" i="1"/>
  <c r="Y8145" i="1"/>
  <c r="Z8145" i="1"/>
  <c r="Y1767" i="1"/>
  <c r="Y9402" i="1"/>
  <c r="Y5774" i="1"/>
  <c r="Y1375" i="1"/>
  <c r="Z1375" i="1"/>
  <c r="Y5342" i="1"/>
  <c r="Y4336" i="1"/>
  <c r="Y58" i="1"/>
  <c r="Y1777" i="1"/>
  <c r="Y9657" i="1"/>
  <c r="Y7111" i="1"/>
  <c r="Y4315" i="1"/>
  <c r="Y6132" i="1"/>
  <c r="Y5274" i="1"/>
  <c r="Y11065" i="1"/>
  <c r="Y3453" i="1"/>
  <c r="Y4195" i="1"/>
  <c r="Y6151" i="1"/>
  <c r="Y10646" i="1"/>
  <c r="Y7731" i="1"/>
  <c r="Y4741" i="1"/>
  <c r="Y495" i="1"/>
  <c r="Y5381" i="1"/>
  <c r="Y5118" i="1"/>
  <c r="Y7973" i="1"/>
  <c r="Y9354" i="1"/>
  <c r="Y827" i="1"/>
  <c r="Y2657" i="1"/>
  <c r="Y5664" i="1"/>
  <c r="Y588" i="1"/>
  <c r="Y5435" i="1"/>
  <c r="Y867" i="1"/>
  <c r="Y3805" i="1"/>
  <c r="Y2220" i="1"/>
  <c r="Y7234" i="1"/>
  <c r="Y1886" i="1"/>
  <c r="Y804" i="1"/>
  <c r="Z804" i="1"/>
  <c r="Y7575" i="1"/>
  <c r="Y4039" i="1"/>
  <c r="Y4619" i="1"/>
  <c r="Y10322" i="1"/>
  <c r="Y3141" i="1"/>
  <c r="Y5668" i="1"/>
  <c r="Y2241" i="1"/>
  <c r="Y9065" i="1"/>
  <c r="Y7460" i="1"/>
  <c r="Y7232" i="1"/>
  <c r="Y1884" i="1"/>
  <c r="Y5999" i="1"/>
  <c r="Z5999" i="1"/>
  <c r="Y3222" i="1"/>
  <c r="Y6476" i="1"/>
  <c r="Y7725" i="1"/>
  <c r="Y5936" i="1"/>
  <c r="Y2305" i="1"/>
  <c r="Y8327" i="1"/>
  <c r="Y7912" i="1"/>
  <c r="Y9815" i="1"/>
  <c r="Y3800" i="1"/>
  <c r="Y3503" i="1"/>
  <c r="Z3503" i="1"/>
  <c r="Y8015" i="1"/>
  <c r="Y906" i="1"/>
  <c r="Y4167" i="1"/>
  <c r="Y9940" i="1"/>
  <c r="Y8652" i="1"/>
  <c r="Y8432" i="1"/>
  <c r="Z8432" i="1"/>
  <c r="Y3463" i="1"/>
  <c r="Y10839" i="1"/>
  <c r="Y180" i="1"/>
  <c r="Y7590" i="1"/>
  <c r="Z7590" i="1"/>
  <c r="Y605" i="1"/>
  <c r="Y8269" i="1"/>
  <c r="Y1298" i="1"/>
  <c r="Y10305" i="1"/>
  <c r="Y6016" i="1"/>
  <c r="Y10076" i="1"/>
  <c r="Y3813" i="1"/>
  <c r="Y8239" i="1"/>
  <c r="Y646" i="1"/>
  <c r="Y3729" i="1"/>
  <c r="Y2991" i="1"/>
  <c r="Y9307" i="1"/>
  <c r="Z9307" i="1"/>
  <c r="Y4663" i="1"/>
  <c r="Y5190" i="1"/>
  <c r="Y4672" i="1"/>
  <c r="Y785" i="1"/>
  <c r="Y10046" i="1"/>
  <c r="Y3738" i="1"/>
  <c r="Y1770" i="1"/>
  <c r="Y7511" i="1"/>
  <c r="Y623" i="1"/>
  <c r="Y4282" i="1"/>
  <c r="Y9975" i="1"/>
  <c r="Y8272" i="1"/>
  <c r="Y3653" i="1"/>
  <c r="Y2031" i="1"/>
  <c r="Y2010" i="1"/>
  <c r="Y7591" i="1"/>
  <c r="Z7591" i="1"/>
  <c r="Y1012" i="1"/>
  <c r="Y2582" i="1"/>
  <c r="Y4629" i="1"/>
  <c r="Y10411" i="1"/>
  <c r="Z10411" i="1"/>
  <c r="Y908" i="1"/>
  <c r="Y441" i="1"/>
  <c r="Y10885" i="1"/>
  <c r="Y6451" i="1"/>
  <c r="Z6451" i="1"/>
  <c r="Y10089" i="1"/>
  <c r="Y6015" i="1"/>
  <c r="Y8821" i="1"/>
  <c r="Y2177" i="1"/>
  <c r="Y9144" i="1"/>
  <c r="Y6364" i="1"/>
  <c r="Y2136" i="1"/>
  <c r="Y8240" i="1"/>
  <c r="Y7039" i="1"/>
  <c r="Y10065" i="1"/>
  <c r="Y3969" i="1"/>
  <c r="Y7626" i="1"/>
  <c r="Y3301" i="1"/>
  <c r="Y10118" i="1"/>
  <c r="Y6619" i="1"/>
  <c r="Y4708" i="1"/>
  <c r="Y6754" i="1"/>
  <c r="Y6170" i="1"/>
  <c r="Y10078" i="1"/>
  <c r="Y4119" i="1"/>
  <c r="Y1528" i="1"/>
  <c r="Y4409" i="1"/>
  <c r="Y2276" i="1"/>
  <c r="Y9405" i="1"/>
  <c r="Y3245" i="1"/>
  <c r="Y6392" i="1"/>
  <c r="Y8398" i="1"/>
  <c r="Y10169" i="1"/>
  <c r="Z10169" i="1"/>
  <c r="Y5147" i="1"/>
  <c r="Y8117" i="1"/>
  <c r="Y1864" i="1"/>
  <c r="Y7288" i="1"/>
  <c r="Y7878" i="1"/>
  <c r="Y8337" i="1"/>
  <c r="Y10425" i="1"/>
  <c r="Y535" i="1"/>
  <c r="Y1907" i="1"/>
  <c r="Y1882" i="1"/>
  <c r="Y299" i="1"/>
  <c r="Y3121" i="1"/>
  <c r="Y2198" i="1"/>
  <c r="Y2603" i="1"/>
  <c r="Y3105" i="1"/>
  <c r="Y5602" i="1"/>
  <c r="Y9238" i="1"/>
  <c r="Y8706" i="1"/>
  <c r="Y10265" i="1"/>
  <c r="Y8865" i="1"/>
  <c r="Z8865" i="1"/>
  <c r="Y6716" i="1"/>
  <c r="Y4318" i="1"/>
  <c r="Y7461" i="1"/>
  <c r="Y7563" i="1"/>
  <c r="Y2976" i="1"/>
  <c r="Y10969" i="1"/>
  <c r="Y1452" i="1"/>
  <c r="Y6770" i="1"/>
  <c r="Y3665" i="1"/>
  <c r="Y6276" i="1"/>
  <c r="Y2857" i="1"/>
  <c r="Y6601" i="1"/>
  <c r="Z6601" i="1"/>
  <c r="Y5984" i="1"/>
  <c r="Y3984" i="1"/>
  <c r="Y5417" i="1"/>
  <c r="Y3659" i="1"/>
  <c r="Z3659" i="1"/>
  <c r="Y2215" i="1"/>
  <c r="Y5016" i="1"/>
  <c r="Y5019" i="1"/>
  <c r="Y3712" i="1"/>
  <c r="Y3858" i="1"/>
  <c r="Y1963" i="1"/>
  <c r="Y6583" i="1"/>
  <c r="Y1692" i="1"/>
  <c r="Z1692" i="1"/>
  <c r="Y5831" i="1"/>
  <c r="Y98" i="1"/>
  <c r="Y8478" i="1"/>
  <c r="Y4652" i="1"/>
  <c r="Y1799" i="1"/>
  <c r="Y6008" i="1"/>
  <c r="Y2080" i="1"/>
  <c r="Y10653" i="1"/>
  <c r="Y9288" i="1"/>
  <c r="Y996" i="1"/>
  <c r="Z996" i="1"/>
  <c r="Y2936" i="1"/>
  <c r="Y6856" i="1"/>
  <c r="Y1965" i="1"/>
  <c r="Y4760" i="1"/>
  <c r="Y3303" i="1"/>
  <c r="Y393" i="1"/>
  <c r="Z393" i="1"/>
  <c r="Y2575" i="1"/>
  <c r="Y2968" i="1"/>
  <c r="Y4734" i="1"/>
  <c r="Y10522" i="1"/>
  <c r="Z10522" i="1"/>
  <c r="Y14" i="1"/>
  <c r="Y7384" i="1"/>
  <c r="Y5810" i="1"/>
  <c r="Y5388" i="1"/>
  <c r="Y1611" i="1"/>
  <c r="Y10594" i="1"/>
  <c r="Y1221" i="1"/>
  <c r="Y6625" i="1"/>
  <c r="Y11049" i="1"/>
  <c r="Y1518" i="1"/>
  <c r="Y1781" i="1"/>
  <c r="Y2708" i="1"/>
  <c r="Z2708" i="1"/>
  <c r="Y6188" i="1"/>
  <c r="Y6043" i="1"/>
  <c r="Y1105" i="1"/>
  <c r="Y9072" i="1"/>
  <c r="Y5028" i="1"/>
  <c r="Y10758" i="1"/>
  <c r="Y4413" i="1"/>
  <c r="Y473" i="1"/>
  <c r="Y8032" i="1"/>
  <c r="Y3791" i="1"/>
  <c r="Y6693" i="1"/>
  <c r="Y791" i="1"/>
  <c r="Y5415" i="1"/>
  <c r="Y6463" i="1"/>
  <c r="Y2017" i="1"/>
  <c r="Y10620" i="1"/>
  <c r="Y3475" i="1"/>
  <c r="Y4159" i="1"/>
  <c r="Y2442" i="1"/>
  <c r="Y8077" i="1"/>
  <c r="Z8077" i="1"/>
  <c r="Y9821" i="1"/>
  <c r="Y2613" i="1"/>
  <c r="Y9128" i="1"/>
  <c r="Y5881" i="1"/>
  <c r="Y7297" i="1"/>
  <c r="Y5102" i="1"/>
  <c r="Y1915" i="1"/>
  <c r="Y5151" i="1"/>
  <c r="Y9095" i="1"/>
  <c r="Y3452" i="1"/>
  <c r="Y10227" i="1"/>
  <c r="Y6473" i="1"/>
  <c r="Y7373" i="1"/>
  <c r="Y2594" i="1"/>
  <c r="Y11041" i="1"/>
  <c r="Y2963" i="1"/>
  <c r="Y7199" i="1"/>
  <c r="Y5883" i="1"/>
  <c r="Y3771" i="1"/>
  <c r="Y8905" i="1"/>
  <c r="Y1196" i="1"/>
  <c r="Y6137" i="1"/>
  <c r="Z6137" i="1"/>
  <c r="Y4869" i="1"/>
  <c r="Y9949" i="1"/>
  <c r="Y1166" i="1"/>
  <c r="Y4572" i="1"/>
  <c r="Y6544" i="1"/>
  <c r="Y4201" i="1"/>
  <c r="Z4201" i="1"/>
  <c r="Y5232" i="1"/>
  <c r="Y4168" i="1"/>
  <c r="Y9606" i="1"/>
  <c r="Y9285" i="1"/>
  <c r="Z9285" i="1"/>
  <c r="Y8575" i="1"/>
  <c r="Y9118" i="1"/>
  <c r="Y5315" i="1"/>
  <c r="Y7742" i="1"/>
  <c r="Y4887" i="1"/>
  <c r="Y5724" i="1"/>
  <c r="Y2219" i="1"/>
  <c r="Y10415" i="1"/>
  <c r="Y6991" i="1"/>
  <c r="Y6967" i="1"/>
  <c r="Y2888" i="1"/>
  <c r="Y9386" i="1"/>
  <c r="Z9386" i="1"/>
  <c r="Y2411" i="1"/>
  <c r="Y9202" i="1"/>
  <c r="Y2503" i="1"/>
  <c r="Y924" i="1"/>
  <c r="Y3106" i="1"/>
  <c r="Y4591" i="1"/>
  <c r="Y10074" i="1"/>
  <c r="Y515" i="1"/>
  <c r="Y645" i="1"/>
  <c r="Y7514" i="1"/>
  <c r="Y3906" i="1"/>
  <c r="Y4658" i="1"/>
  <c r="Y4709" i="1"/>
  <c r="Y8363" i="1"/>
  <c r="Y2366" i="1"/>
  <c r="Y4983" i="1"/>
  <c r="Y6096" i="1"/>
  <c r="Y9664" i="1"/>
  <c r="Y6302" i="1"/>
  <c r="Y2394" i="1"/>
  <c r="Z2394" i="1"/>
  <c r="Y7639" i="1"/>
  <c r="Y9331" i="1"/>
  <c r="Y7302" i="1"/>
  <c r="Y4288" i="1"/>
  <c r="Y9317" i="1"/>
  <c r="Y7642" i="1"/>
  <c r="Y5631" i="1"/>
  <c r="Y239" i="1"/>
  <c r="Y4623" i="1"/>
  <c r="Y1449" i="1"/>
  <c r="Y8854" i="1"/>
  <c r="Y948" i="1"/>
  <c r="Y9413" i="1"/>
  <c r="Y3704" i="1"/>
  <c r="Y6724" i="1"/>
  <c r="Y9" i="1"/>
  <c r="Y4660" i="1"/>
  <c r="Y4751" i="1"/>
  <c r="Y2979" i="1"/>
  <c r="Y258" i="1"/>
  <c r="Z258" i="1"/>
  <c r="Y1261" i="1"/>
  <c r="Y10994" i="1"/>
  <c r="Z10994" i="1"/>
  <c r="Y534" i="1"/>
  <c r="Y8437" i="1"/>
  <c r="Y5495" i="1"/>
  <c r="Y2565" i="1"/>
  <c r="Y3667" i="1"/>
  <c r="Y7914" i="1"/>
  <c r="Z7914" i="1"/>
  <c r="Y10510" i="1"/>
  <c r="Y4477" i="1"/>
  <c r="Y3233" i="1"/>
  <c r="Y125" i="1"/>
  <c r="Z125" i="1"/>
  <c r="Y9845" i="1"/>
  <c r="Y3031" i="1"/>
  <c r="Y2261" i="1"/>
  <c r="Y2731" i="1"/>
  <c r="Y10309" i="1"/>
  <c r="Y354" i="1"/>
  <c r="Y5586" i="1"/>
  <c r="Y2758" i="1"/>
  <c r="Y8945" i="1"/>
  <c r="Y2369" i="1"/>
  <c r="Y7478" i="1"/>
  <c r="Y2401" i="1"/>
  <c r="Y9943" i="1"/>
  <c r="Y5020" i="1"/>
  <c r="Y3055" i="1"/>
  <c r="Y9539" i="1"/>
  <c r="Y2317" i="1"/>
  <c r="Y1578" i="1"/>
  <c r="Y1002" i="1"/>
  <c r="Y318" i="1"/>
  <c r="Z318" i="1"/>
  <c r="Y11016" i="1"/>
  <c r="Y4677" i="1"/>
  <c r="Y6850" i="1"/>
  <c r="Y340" i="1"/>
  <c r="Y1624" i="1"/>
  <c r="Y10787" i="1"/>
  <c r="Y7760" i="1"/>
  <c r="Y567" i="1"/>
  <c r="Z567" i="1"/>
  <c r="Y6050" i="1"/>
  <c r="Y2239" i="1"/>
  <c r="Y5500" i="1"/>
  <c r="Y7465" i="1"/>
  <c r="Z7465" i="1"/>
  <c r="Y1657" i="1"/>
  <c r="Y3331" i="1"/>
  <c r="Y331" i="1"/>
  <c r="Y7608" i="1"/>
  <c r="Y10052" i="1"/>
  <c r="Y6952" i="1"/>
  <c r="Y8412" i="1"/>
  <c r="Y720" i="1"/>
  <c r="Y5196" i="1"/>
  <c r="Y7583" i="1"/>
  <c r="Y2964" i="1"/>
  <c r="Y3875" i="1"/>
  <c r="Y3523" i="1"/>
  <c r="Y5325" i="1"/>
  <c r="Y10654" i="1"/>
  <c r="Y9214" i="1"/>
  <c r="Y5838" i="1"/>
  <c r="Y456" i="1"/>
  <c r="Y5781" i="1"/>
  <c r="Y3558" i="1"/>
  <c r="Z3558" i="1"/>
  <c r="Y2091" i="1"/>
  <c r="Y1189" i="1"/>
  <c r="Z1189" i="1"/>
  <c r="Y1552" i="1"/>
  <c r="Y6537" i="1"/>
  <c r="Y3258" i="1"/>
  <c r="Y3201" i="1"/>
  <c r="Y7092" i="1"/>
  <c r="Y2950" i="1"/>
  <c r="Y3757" i="1"/>
  <c r="Y467" i="1"/>
  <c r="Y1988" i="1"/>
  <c r="Y7553" i="1"/>
  <c r="Z7553" i="1"/>
  <c r="Y7706" i="1"/>
  <c r="Y8611" i="1"/>
  <c r="Y12" i="1"/>
  <c r="Y4379" i="1"/>
  <c r="Y8965" i="1"/>
  <c r="Y10685" i="1"/>
  <c r="Y10362" i="1"/>
  <c r="Y8041" i="1"/>
  <c r="Y5751" i="1"/>
  <c r="Y8804" i="1"/>
  <c r="Y8231" i="1"/>
  <c r="Y8643" i="1"/>
  <c r="Y2672" i="1"/>
  <c r="Y10947" i="1"/>
  <c r="Y6291" i="1"/>
  <c r="Y4000" i="1"/>
  <c r="Y4764" i="1"/>
  <c r="Y9398" i="1"/>
  <c r="Y1467" i="1"/>
  <c r="Y773" i="1"/>
  <c r="Z773" i="1"/>
  <c r="Y7738" i="1"/>
  <c r="Y2388" i="1"/>
  <c r="Z2388" i="1"/>
  <c r="Y4332" i="1"/>
  <c r="Y7883" i="1"/>
  <c r="Y8279" i="1"/>
  <c r="Y6408" i="1"/>
  <c r="Y2993" i="1"/>
  <c r="Y10997" i="1"/>
  <c r="Z10997" i="1"/>
  <c r="Y903" i="1"/>
  <c r="Y4038" i="1"/>
  <c r="Y9532" i="1"/>
  <c r="Y5105" i="1"/>
  <c r="Z5105" i="1"/>
  <c r="Y6930" i="1"/>
  <c r="Y4156" i="1"/>
  <c r="Y3029" i="1"/>
  <c r="Y10596" i="1"/>
  <c r="Y7729" i="1"/>
  <c r="Y1326" i="1"/>
  <c r="Z1326" i="1"/>
  <c r="Y1073" i="1"/>
  <c r="Y1595" i="1"/>
  <c r="Y7887" i="1"/>
  <c r="Y7136" i="1"/>
  <c r="Y3230" i="1"/>
  <c r="Y9200" i="1"/>
  <c r="Y8633" i="1"/>
  <c r="Y3549" i="1"/>
  <c r="Y10559" i="1"/>
  <c r="Y4720" i="1"/>
  <c r="Y4439" i="1"/>
  <c r="Y6886" i="1"/>
  <c r="Y3127" i="1"/>
  <c r="Y3570" i="1"/>
  <c r="Y10909" i="1"/>
  <c r="Y10292" i="1"/>
  <c r="Z10292" i="1"/>
  <c r="Y9879" i="1"/>
  <c r="Y6512" i="1"/>
  <c r="Y465" i="1"/>
  <c r="Y7196" i="1"/>
  <c r="Y5134" i="1"/>
  <c r="Y2543" i="1"/>
  <c r="Y5298" i="1"/>
  <c r="Y6441" i="1"/>
  <c r="Y3892" i="1"/>
  <c r="Y7869" i="1"/>
  <c r="Z7869" i="1"/>
  <c r="Y144" i="1"/>
  <c r="Y1429" i="1"/>
  <c r="Y6545" i="1"/>
  <c r="Y6316" i="1"/>
  <c r="Z6316" i="1"/>
  <c r="Y3901" i="1"/>
  <c r="Y1062" i="1"/>
  <c r="Z1062" i="1"/>
  <c r="Y272" i="1"/>
  <c r="Y6214" i="1"/>
  <c r="Y2605" i="1"/>
  <c r="Y85" i="1"/>
  <c r="Y7279" i="1"/>
  <c r="Y1551" i="1"/>
  <c r="Z1551" i="1"/>
  <c r="Y5589" i="1"/>
  <c r="Y8979" i="1"/>
  <c r="Y10328" i="1"/>
  <c r="Y6626" i="1"/>
  <c r="Y10219" i="1"/>
  <c r="Y1016" i="1"/>
  <c r="Y2013" i="1"/>
  <c r="Y4325" i="1"/>
  <c r="Z4325" i="1"/>
  <c r="Y7089" i="1"/>
  <c r="Y675" i="1"/>
  <c r="Z675" i="1"/>
  <c r="Y4786" i="1"/>
  <c r="Y3326" i="1"/>
  <c r="Y1258" i="1"/>
  <c r="Y8864" i="1"/>
  <c r="Y10329" i="1"/>
  <c r="Y6205" i="1"/>
  <c r="Z6205" i="1"/>
  <c r="Y8366" i="1"/>
  <c r="Y5563" i="1"/>
  <c r="Y10511" i="1"/>
  <c r="Y5018" i="1"/>
  <c r="Z5018" i="1"/>
  <c r="Y4383" i="1"/>
  <c r="Y6201" i="1"/>
  <c r="Y9124" i="1"/>
  <c r="Y5180" i="1"/>
  <c r="Z5180" i="1"/>
  <c r="Y4354" i="1"/>
  <c r="Y3601" i="1"/>
  <c r="Z3601" i="1"/>
  <c r="Y5009" i="1"/>
  <c r="Y5127" i="1"/>
  <c r="Y10323" i="1"/>
  <c r="Y873" i="1"/>
  <c r="Y497" i="1"/>
  <c r="Y8354" i="1"/>
  <c r="Z8354" i="1"/>
  <c r="Y4298" i="1"/>
  <c r="Y9216" i="1"/>
  <c r="Y10049" i="1"/>
  <c r="Y7677" i="1"/>
  <c r="Y2956" i="1"/>
  <c r="Y5660" i="1"/>
  <c r="Y9023" i="1"/>
  <c r="Y6495" i="1"/>
  <c r="Z6495" i="1"/>
  <c r="Y9556" i="1"/>
  <c r="Y9937" i="1"/>
  <c r="Z9937" i="1"/>
  <c r="Y665" i="1"/>
  <c r="Y5360" i="1"/>
  <c r="Y8923" i="1"/>
  <c r="Y9729" i="1"/>
  <c r="Y2522" i="1"/>
  <c r="Y7110" i="1"/>
  <c r="Z7110" i="1"/>
  <c r="Y2902" i="1"/>
  <c r="Y6908" i="1"/>
  <c r="Y3575" i="1"/>
  <c r="Y8200" i="1"/>
  <c r="Z8200" i="1"/>
  <c r="Y4118" i="1"/>
  <c r="Y4719" i="1"/>
  <c r="Y4128" i="1"/>
  <c r="Y3584" i="1"/>
  <c r="Z3584" i="1"/>
  <c r="Y7879" i="1"/>
  <c r="Y3080" i="1"/>
  <c r="Z3080" i="1"/>
  <c r="Y1283" i="1"/>
  <c r="Y1250" i="1"/>
  <c r="Y326" i="1"/>
  <c r="Y3693" i="1"/>
  <c r="Y10230" i="1"/>
  <c r="Y1801" i="1"/>
  <c r="Z1801" i="1"/>
  <c r="Y266" i="1"/>
  <c r="Y9415" i="1"/>
  <c r="Y3241" i="1"/>
  <c r="Y4129" i="1"/>
  <c r="Y7622" i="1"/>
  <c r="Y5173" i="1"/>
  <c r="Y8237" i="1"/>
  <c r="Y4554" i="1"/>
  <c r="Z4554" i="1"/>
  <c r="Y10204" i="1"/>
  <c r="Y6044" i="1"/>
  <c r="Z6044" i="1"/>
  <c r="Y8042" i="1"/>
  <c r="Y10873" i="1"/>
  <c r="Y520" i="1"/>
  <c r="Y7021" i="1"/>
  <c r="Y7466" i="1"/>
  <c r="Y9731" i="1"/>
  <c r="Z9731" i="1"/>
  <c r="Y8729" i="1"/>
  <c r="Y2810" i="1"/>
  <c r="Y4344" i="1"/>
  <c r="Y2593" i="1"/>
  <c r="Z2593" i="1"/>
  <c r="Y1272" i="1"/>
  <c r="Y10267" i="1"/>
  <c r="Y10679" i="1"/>
  <c r="Y5753" i="1"/>
  <c r="Z5753" i="1"/>
  <c r="Y9638" i="1"/>
  <c r="Y2446" i="1"/>
  <c r="Z2446" i="1"/>
  <c r="Y4943" i="1"/>
  <c r="Y5925" i="1"/>
  <c r="Y9528" i="1"/>
  <c r="Y1520" i="1"/>
  <c r="Y2551" i="1"/>
  <c r="Y8163" i="1"/>
  <c r="Z8163" i="1"/>
  <c r="Y9278" i="1"/>
  <c r="Y2145" i="1"/>
  <c r="Y815" i="1"/>
  <c r="Y3579" i="1"/>
  <c r="Y10113" i="1"/>
  <c r="Y3050" i="1"/>
  <c r="Y10971" i="1"/>
  <c r="Y6483" i="1"/>
  <c r="Z6483" i="1"/>
  <c r="Y2007" i="1"/>
  <c r="Y4145" i="1"/>
  <c r="Z4145" i="1"/>
  <c r="Y4464" i="1"/>
  <c r="Y1856" i="1"/>
  <c r="Y7342" i="1"/>
  <c r="Y1071" i="1"/>
  <c r="Y7833" i="1"/>
  <c r="Y2871" i="1"/>
  <c r="Z2871" i="1"/>
  <c r="Y6592" i="1"/>
  <c r="Y1696" i="1"/>
  <c r="Y10842" i="1"/>
  <c r="Y2277" i="1"/>
  <c r="Z2277" i="1"/>
  <c r="Y7108" i="1"/>
  <c r="Y5280" i="1"/>
  <c r="Y3128" i="1"/>
  <c r="Y9203" i="1"/>
  <c r="Z9203" i="1"/>
  <c r="Y10699" i="1"/>
  <c r="Y1164" i="1"/>
  <c r="Z1164" i="1"/>
  <c r="Y7264" i="1"/>
  <c r="Y10530" i="1"/>
  <c r="Y10423" i="1"/>
  <c r="Y6502" i="1"/>
  <c r="Y427" i="1"/>
  <c r="Y3578" i="1"/>
  <c r="Z3578" i="1"/>
  <c r="Y3533" i="1"/>
  <c r="Y8146" i="1"/>
  <c r="Y4446" i="1"/>
  <c r="Y4139" i="1"/>
  <c r="Y4980" i="1"/>
  <c r="Y9420" i="1"/>
  <c r="Y1986" i="1"/>
  <c r="Y9498" i="1"/>
  <c r="Z9498" i="1"/>
  <c r="Y5090" i="1"/>
  <c r="Y7148" i="1"/>
  <c r="Z7148" i="1"/>
  <c r="Y7558" i="1"/>
  <c r="Y6390" i="1"/>
  <c r="Y4806" i="1"/>
  <c r="Y10066" i="1"/>
  <c r="Y6613" i="1"/>
  <c r="Y9459" i="1"/>
  <c r="Z9459" i="1"/>
  <c r="Y8907" i="1"/>
  <c r="Y8545" i="1"/>
  <c r="Y10884" i="1"/>
  <c r="Y983" i="1"/>
  <c r="Z983" i="1"/>
  <c r="Y6736" i="1"/>
  <c r="Y9430" i="1"/>
  <c r="Y7730" i="1"/>
  <c r="Y8473" i="1"/>
  <c r="Z8473" i="1"/>
  <c r="Y6685" i="1"/>
  <c r="Y10921" i="1"/>
  <c r="Z10921" i="1"/>
  <c r="Y5546" i="1"/>
  <c r="Y2001" i="1"/>
  <c r="Y4841" i="1"/>
  <c r="Y1000" i="1"/>
  <c r="Y9780" i="1"/>
  <c r="Y2264" i="1"/>
  <c r="Z2264" i="1"/>
  <c r="Y4524" i="1"/>
  <c r="Y7937" i="1"/>
  <c r="Y3157" i="1"/>
  <c r="Y792" i="1"/>
  <c r="Y10187" i="1"/>
  <c r="Y4028" i="1"/>
  <c r="Y3808" i="1"/>
  <c r="Y10828" i="1"/>
  <c r="Z10828" i="1"/>
  <c r="Y4458" i="1"/>
  <c r="Y1678" i="1"/>
  <c r="Y6453" i="1"/>
  <c r="Y5115" i="1"/>
  <c r="Y3530" i="1"/>
  <c r="Y7631" i="1"/>
  <c r="Y4919" i="1"/>
  <c r="Y686" i="1"/>
  <c r="Z686" i="1"/>
  <c r="Y3086" i="1"/>
  <c r="Y7646" i="1"/>
  <c r="Y9392" i="1"/>
  <c r="Y5553" i="1"/>
  <c r="Z5553" i="1"/>
  <c r="Y233" i="1"/>
  <c r="Y2477" i="1"/>
  <c r="Y7905" i="1"/>
  <c r="Y8733" i="1"/>
  <c r="Z8733" i="1"/>
  <c r="Y1093" i="1"/>
  <c r="Y10523" i="1"/>
  <c r="Z10523" i="1"/>
  <c r="Y8414" i="1"/>
  <c r="Y6807" i="1"/>
  <c r="Y2387" i="1"/>
  <c r="Y7275" i="1"/>
  <c r="Y10248" i="1"/>
  <c r="Y7463" i="1"/>
  <c r="Y5492" i="1"/>
  <c r="Y1649" i="1"/>
  <c r="Y8855" i="1"/>
  <c r="Y7907" i="1"/>
  <c r="Y137" i="1"/>
  <c r="Y4308" i="1"/>
  <c r="Y3146" i="1"/>
  <c r="Y6106" i="1"/>
  <c r="Z6106" i="1"/>
  <c r="Y10274" i="1"/>
  <c r="Y9809" i="1"/>
  <c r="Z9809" i="1"/>
  <c r="Y5784" i="1"/>
  <c r="Y1430" i="1"/>
  <c r="Y5679" i="1"/>
  <c r="Y5720" i="1"/>
  <c r="Y4184" i="1"/>
  <c r="Y303" i="1"/>
  <c r="Z303" i="1"/>
  <c r="Y1703" i="1"/>
  <c r="Y3495" i="1"/>
  <c r="Y414" i="1"/>
  <c r="Y7392" i="1"/>
  <c r="Z7392" i="1"/>
  <c r="Y9627" i="1"/>
  <c r="Y3563" i="1"/>
  <c r="Y642" i="1"/>
  <c r="Y10627" i="1"/>
  <c r="Z10627" i="1"/>
  <c r="Y2723" i="1"/>
  <c r="Y3213" i="1"/>
  <c r="Z3213" i="1"/>
  <c r="Y9799" i="1"/>
  <c r="Y1329" i="1"/>
  <c r="Y4767" i="1"/>
  <c r="Y4441" i="1"/>
  <c r="Y5383" i="1"/>
  <c r="Y6729" i="1"/>
  <c r="Z6729" i="1"/>
  <c r="Y11091" i="1"/>
  <c r="Y9312" i="1"/>
  <c r="Y6393" i="1"/>
  <c r="Y7090" i="1"/>
  <c r="Y9605" i="1"/>
  <c r="Y6942" i="1"/>
  <c r="Y8558" i="1"/>
  <c r="Y4969" i="1"/>
  <c r="Z4969" i="1"/>
  <c r="Y3179" i="1"/>
  <c r="Y1792" i="1"/>
  <c r="Z1792" i="1"/>
  <c r="Y5446" i="1"/>
  <c r="Y9987" i="1"/>
  <c r="Y10296" i="1"/>
  <c r="Y6985" i="1"/>
  <c r="Y5295" i="1"/>
  <c r="Y3487" i="1"/>
  <c r="Z3487" i="1"/>
  <c r="Y1945" i="1"/>
  <c r="Y8202" i="1"/>
  <c r="Y5580" i="1"/>
  <c r="Y6727" i="1"/>
  <c r="Z6727" i="1"/>
  <c r="Y223" i="1"/>
  <c r="Y8787" i="1"/>
  <c r="Y10119" i="1"/>
  <c r="Y524" i="1"/>
  <c r="Z524" i="1"/>
  <c r="Y10919" i="1"/>
  <c r="Y852" i="1"/>
  <c r="Z852" i="1"/>
  <c r="Y715" i="1"/>
  <c r="Y6108" i="1"/>
  <c r="Y1975" i="1"/>
  <c r="Y10898" i="1"/>
  <c r="Y4803" i="1"/>
  <c r="Y7994" i="1"/>
  <c r="Z7994" i="1"/>
  <c r="Y3861" i="1"/>
  <c r="Y5884" i="1"/>
  <c r="Y7166" i="1"/>
  <c r="Y1440" i="1"/>
  <c r="Y8049" i="1"/>
  <c r="Y10861" i="1"/>
  <c r="Y8404" i="1"/>
  <c r="Y4378" i="1"/>
  <c r="Z4378" i="1"/>
  <c r="Y6550" i="1"/>
  <c r="Y7737" i="1"/>
  <c r="Z7737" i="1"/>
  <c r="Y829" i="1"/>
  <c r="Y9176" i="1"/>
  <c r="Y1088" i="1"/>
  <c r="Y4345" i="1"/>
  <c r="Y10681" i="1"/>
  <c r="Y5531" i="1"/>
  <c r="Z5531" i="1"/>
  <c r="Y3212" i="1"/>
  <c r="Y1297" i="1"/>
  <c r="Y6095" i="1"/>
  <c r="Y3573" i="1"/>
  <c r="Z3573" i="1"/>
  <c r="Y5908" i="1"/>
  <c r="Y6490" i="1"/>
  <c r="Y4949" i="1"/>
  <c r="Y6256" i="1"/>
  <c r="Z6256" i="1"/>
  <c r="Y3876" i="1"/>
  <c r="Y9629" i="1"/>
  <c r="Z9629" i="1"/>
  <c r="Y384" i="1"/>
  <c r="Y10126" i="1"/>
  <c r="Y8549" i="1"/>
  <c r="Y11047" i="1"/>
  <c r="Y10690" i="1"/>
  <c r="Y3480" i="1"/>
  <c r="Z3480" i="1"/>
  <c r="Y822" i="1"/>
  <c r="Y950" i="1"/>
  <c r="Y3521" i="1"/>
  <c r="Y10852" i="1"/>
  <c r="Y11060" i="1"/>
  <c r="Y6264" i="1"/>
  <c r="Y5688" i="1"/>
  <c r="Y8464" i="1"/>
  <c r="Z8464" i="1"/>
  <c r="Y3740" i="1"/>
  <c r="Y3636" i="1"/>
  <c r="Z3636" i="1"/>
  <c r="Y4017" i="1"/>
  <c r="Y4973" i="1"/>
  <c r="Y2544" i="1"/>
  <c r="Y9087" i="1"/>
  <c r="Y5285" i="1"/>
  <c r="Y6296" i="1"/>
  <c r="Z6296" i="1"/>
  <c r="Y6295" i="1"/>
  <c r="Y1513" i="1"/>
  <c r="Y8378" i="1"/>
  <c r="Y6278" i="1"/>
  <c r="Z6278" i="1"/>
  <c r="Y2550" i="1"/>
  <c r="Y6365" i="1"/>
  <c r="Y2297" i="1"/>
  <c r="Y9506" i="1"/>
  <c r="Z9506" i="1"/>
  <c r="Y2113" i="1"/>
  <c r="Y3964" i="1"/>
  <c r="Z3964" i="1"/>
  <c r="Y3314" i="1"/>
  <c r="Y8294" i="1"/>
  <c r="Y8213" i="1"/>
  <c r="Y7984" i="1"/>
  <c r="Y5126" i="1"/>
  <c r="Y8873" i="1"/>
  <c r="Z8873" i="1"/>
  <c r="Y4781" i="1"/>
  <c r="Y5250" i="1"/>
  <c r="Y3062" i="1"/>
  <c r="Y494" i="1"/>
  <c r="Y9480" i="1"/>
  <c r="Y927" i="1"/>
  <c r="Y3017" i="1"/>
  <c r="Y5698" i="1"/>
  <c r="Z5698" i="1"/>
  <c r="Y6882" i="1"/>
  <c r="Y6136" i="1"/>
  <c r="Z6136" i="1"/>
  <c r="Y1672" i="1"/>
  <c r="Y3370" i="1"/>
  <c r="Y5976" i="1"/>
  <c r="Y703" i="1"/>
  <c r="Y4449" i="1"/>
  <c r="Y277" i="1"/>
  <c r="Z277" i="1"/>
  <c r="Y9489" i="1"/>
  <c r="Y9364" i="1"/>
  <c r="Y8328" i="1"/>
  <c r="Y6154" i="1"/>
  <c r="Z6154" i="1"/>
  <c r="Y3460" i="1"/>
  <c r="Y6589" i="1"/>
  <c r="Y9577" i="1"/>
  <c r="Y9492" i="1"/>
  <c r="Z9492" i="1"/>
  <c r="Y2833" i="1"/>
  <c r="Y6018" i="1"/>
  <c r="Z6018" i="1"/>
  <c r="Y985" i="1"/>
  <c r="Y6796" i="1"/>
  <c r="Y8982" i="1"/>
  <c r="Y2159" i="1"/>
  <c r="Y10314" i="1"/>
  <c r="Y342" i="1"/>
  <c r="Z342" i="1"/>
  <c r="Y3098" i="1"/>
  <c r="Y3028" i="1"/>
  <c r="Y3971" i="1"/>
  <c r="Y1180" i="1"/>
  <c r="Y1320" i="1"/>
  <c r="Y7215" i="1"/>
  <c r="Y7109" i="1"/>
  <c r="Y553" i="1"/>
  <c r="Z553" i="1"/>
  <c r="Y1126" i="1"/>
  <c r="Y2194" i="1"/>
  <c r="Z2194" i="1"/>
  <c r="Y10813" i="1"/>
  <c r="Y3574" i="1"/>
  <c r="Y7428" i="1"/>
  <c r="Y7939" i="1"/>
  <c r="Y4030" i="1"/>
  <c r="Y5739" i="1"/>
  <c r="Z5739" i="1"/>
  <c r="Y10072" i="1"/>
  <c r="Y9800" i="1"/>
  <c r="Y417" i="1"/>
  <c r="Y6958" i="1"/>
  <c r="Z6958" i="1"/>
  <c r="Y4701" i="1"/>
  <c r="Y2158" i="1"/>
  <c r="Y10057" i="1"/>
  <c r="Y10599" i="1"/>
  <c r="Z10599" i="1"/>
  <c r="Y9840" i="1"/>
  <c r="Y7188" i="1"/>
  <c r="Z7188" i="1"/>
  <c r="Y1024" i="1"/>
  <c r="Y10213" i="1"/>
  <c r="Y7781" i="1"/>
  <c r="Y6861" i="1"/>
  <c r="Y2071" i="1"/>
  <c r="Y548" i="1"/>
  <c r="Z548" i="1"/>
  <c r="Y3396" i="1"/>
  <c r="Y3378" i="1"/>
  <c r="Y7333" i="1"/>
  <c r="Y9479" i="1"/>
  <c r="Y8377" i="1"/>
  <c r="Y6737" i="1"/>
  <c r="Y9426" i="1"/>
  <c r="Y1888" i="1"/>
  <c r="Z1888" i="1"/>
  <c r="Y7200" i="1"/>
  <c r="Y3159" i="1"/>
  <c r="Z3159" i="1"/>
  <c r="Y2718" i="1"/>
  <c r="Y7598" i="1"/>
  <c r="Y2088" i="1"/>
  <c r="Y5996" i="1"/>
  <c r="Y3153" i="1"/>
  <c r="Y4259" i="1"/>
  <c r="Z4259" i="1"/>
  <c r="Y2589" i="1"/>
  <c r="Y6844" i="1"/>
  <c r="Y8039" i="1"/>
  <c r="Y5526" i="1"/>
  <c r="Z5526" i="1"/>
  <c r="Y5245" i="1"/>
  <c r="Y8243" i="1"/>
  <c r="Y2413" i="1"/>
  <c r="Y9558" i="1"/>
  <c r="Z9558" i="1"/>
  <c r="Y1722" i="1"/>
  <c r="Y6881" i="1"/>
  <c r="Z6881" i="1"/>
  <c r="Y6851" i="1"/>
  <c r="Y8488" i="1"/>
  <c r="Y3462" i="1"/>
  <c r="Y6790" i="1"/>
  <c r="Y9367" i="1"/>
  <c r="Y4530" i="1"/>
  <c r="Z4530" i="1"/>
  <c r="Y2636" i="1"/>
  <c r="Y4732" i="1"/>
  <c r="Y2764" i="1"/>
  <c r="Y390" i="1"/>
  <c r="Y1507" i="1"/>
  <c r="Y10977" i="1"/>
  <c r="Y9793" i="1"/>
  <c r="Y1254" i="1"/>
  <c r="Z1254" i="1"/>
  <c r="Y10948" i="1"/>
  <c r="Y4827" i="1"/>
  <c r="Z4827" i="1"/>
  <c r="Y134" i="1"/>
  <c r="Y8018" i="1"/>
  <c r="Y7997" i="1"/>
  <c r="Y6063" i="1"/>
  <c r="Y3528" i="1"/>
  <c r="Y5621" i="1"/>
  <c r="Z5621" i="1"/>
  <c r="Y1889" i="1"/>
  <c r="Y10619" i="1"/>
  <c r="Y5620" i="1"/>
  <c r="Y5230" i="1"/>
  <c r="Z5230" i="1"/>
  <c r="Y1947" i="1"/>
  <c r="Y8769" i="1"/>
  <c r="Y2535" i="1"/>
  <c r="Y6217" i="1"/>
  <c r="Z6217" i="1"/>
  <c r="Y4374" i="1"/>
  <c r="Y4630" i="1"/>
  <c r="Z4630" i="1"/>
  <c r="Y8555" i="1"/>
  <c r="Y8944" i="1"/>
  <c r="Y6426" i="1"/>
  <c r="Y1684" i="1"/>
  <c r="Y1555" i="1"/>
  <c r="Y7640" i="1"/>
  <c r="Y236" i="1"/>
  <c r="Y9320" i="1"/>
  <c r="Y584" i="1"/>
  <c r="Y9066" i="1"/>
  <c r="Y1055" i="1"/>
  <c r="Y3633" i="1"/>
  <c r="Y7026" i="1"/>
  <c r="Y226" i="1"/>
  <c r="Z226" i="1"/>
  <c r="Y4811" i="1"/>
  <c r="Y10569" i="1"/>
  <c r="Y2072" i="1"/>
  <c r="Y2715" i="1"/>
  <c r="Y3580" i="1"/>
  <c r="Y1833" i="1"/>
  <c r="Y7443" i="1"/>
  <c r="Y3219" i="1"/>
  <c r="Z3219" i="1"/>
  <c r="Y5001" i="1"/>
  <c r="Y5336" i="1"/>
  <c r="Y972" i="1"/>
  <c r="Y3363" i="1"/>
  <c r="Z3363" i="1"/>
  <c r="Y10258" i="1"/>
  <c r="Y6846" i="1"/>
  <c r="Y3061" i="1"/>
  <c r="Y4179" i="1"/>
  <c r="Z4179" i="1"/>
  <c r="Y10004" i="1"/>
  <c r="Y6773" i="1"/>
  <c r="Z6773" i="1"/>
  <c r="Y6209" i="1"/>
  <c r="Y10306" i="1"/>
  <c r="Y9457" i="1"/>
  <c r="Y5002" i="1"/>
  <c r="Y9487" i="1"/>
  <c r="Y8227" i="1"/>
  <c r="Z8227" i="1"/>
  <c r="Y6379" i="1"/>
  <c r="Y10798" i="1"/>
  <c r="Y9133" i="1"/>
  <c r="Y1772" i="1"/>
  <c r="Y4620" i="1"/>
  <c r="Y1339" i="1"/>
  <c r="Y7837" i="1"/>
  <c r="Y2096" i="1"/>
  <c r="Z2096" i="1"/>
  <c r="Y7486" i="1"/>
  <c r="Y2890" i="1"/>
  <c r="Y1502" i="1"/>
  <c r="Y6522" i="1"/>
  <c r="Y9622" i="1"/>
  <c r="Y880" i="1"/>
  <c r="Y9025" i="1"/>
  <c r="Y1400" i="1"/>
  <c r="Z1400" i="1"/>
  <c r="Y2983" i="1"/>
  <c r="Y8060" i="1"/>
  <c r="Y6274" i="1"/>
  <c r="Y9000" i="1"/>
  <c r="Z9000" i="1"/>
  <c r="Y734" i="1"/>
  <c r="Y4826" i="1"/>
  <c r="Y133" i="1"/>
  <c r="Y8776" i="1"/>
  <c r="Z8776" i="1"/>
  <c r="Y8662" i="1"/>
  <c r="Y1131" i="1"/>
  <c r="Z1131" i="1"/>
  <c r="Y1496" i="1"/>
  <c r="Y7740" i="1"/>
  <c r="Z7740" i="1"/>
  <c r="Y1323" i="1"/>
  <c r="Y4468" i="1"/>
  <c r="Y2814" i="1"/>
  <c r="Y2057" i="1"/>
  <c r="Z2057" i="1"/>
  <c r="Y5599" i="1"/>
  <c r="Y3053" i="1"/>
  <c r="Y8794" i="1"/>
  <c r="Y1664" i="1"/>
  <c r="Z1664" i="1"/>
  <c r="Y6971" i="1"/>
  <c r="Y9531" i="1"/>
  <c r="Y8684" i="1"/>
  <c r="Y7163" i="1"/>
  <c r="Z7163" i="1"/>
  <c r="Y7035" i="1"/>
  <c r="Y2474" i="1"/>
  <c r="Y8455" i="1"/>
  <c r="Y7763" i="1"/>
  <c r="Y10693" i="1"/>
  <c r="Y10497" i="1"/>
  <c r="Y1079" i="1"/>
  <c r="Y9931" i="1"/>
  <c r="Z9931" i="1"/>
  <c r="Y5042" i="1"/>
  <c r="Y5575" i="1"/>
  <c r="Y10474" i="1"/>
  <c r="Y6002" i="1"/>
  <c r="Z6002" i="1"/>
  <c r="Y882" i="1"/>
  <c r="Y3404" i="1"/>
  <c r="Y4237" i="1"/>
  <c r="Y8382" i="1"/>
  <c r="Z8382" i="1"/>
  <c r="Y8605" i="1"/>
  <c r="Y9055" i="1"/>
  <c r="Y1590" i="1"/>
  <c r="Y4463" i="1"/>
  <c r="Y5382" i="1"/>
  <c r="Y5321" i="1"/>
  <c r="Y3082" i="1"/>
  <c r="Y3602" i="1"/>
  <c r="Z3602" i="1"/>
  <c r="Y6668" i="1"/>
  <c r="Y9995" i="1"/>
  <c r="Y1471" i="1"/>
  <c r="Y7452" i="1"/>
  <c r="Z7452" i="1"/>
  <c r="Y9695" i="1"/>
  <c r="Y6772" i="1"/>
  <c r="Y429" i="1"/>
  <c r="Y6198" i="1"/>
  <c r="Z6198" i="1"/>
  <c r="Y5392" i="1"/>
  <c r="Y1920" i="1"/>
  <c r="Y1846" i="1"/>
  <c r="Y6884" i="1"/>
  <c r="Y4618" i="1"/>
  <c r="Z4514" i="1"/>
  <c r="Z7668" i="1"/>
  <c r="AB1748" i="1"/>
  <c r="AB4514" i="1"/>
  <c r="AB3441" i="1"/>
  <c r="AB3289" i="1"/>
  <c r="AB3694" i="1"/>
  <c r="AB2386" i="1"/>
  <c r="AB1711" i="1"/>
  <c r="AB10281" i="1"/>
  <c r="AB10618" i="1"/>
  <c r="AB9040" i="1"/>
  <c r="AB7668" i="1"/>
  <c r="AB10232" i="1"/>
  <c r="AB752" i="1"/>
  <c r="AB7733" i="1"/>
  <c r="AB5093" i="1"/>
  <c r="AB7017" i="1"/>
  <c r="AB7205" i="1"/>
  <c r="AB1865" i="1"/>
  <c r="AB10071" i="1"/>
  <c r="AB6194" i="1"/>
  <c r="AB2269" i="1"/>
  <c r="AB8150" i="1"/>
  <c r="AB6134" i="1"/>
  <c r="AB8448" i="1"/>
  <c r="AB10026" i="1"/>
  <c r="AB1584" i="1"/>
  <c r="AB7220" i="1"/>
  <c r="AB8100" i="1"/>
  <c r="AB5089" i="1"/>
  <c r="AB4612" i="1"/>
  <c r="AB7386" i="1"/>
  <c r="AB7464" i="1"/>
  <c r="AB8795" i="1"/>
  <c r="AB10293" i="1"/>
  <c r="AB5330" i="1"/>
  <c r="AB7427" i="1"/>
  <c r="AB5892" i="1"/>
  <c r="AB3424" i="1"/>
  <c r="AB6351" i="1"/>
  <c r="AB6237" i="1"/>
  <c r="AB2876" i="1"/>
  <c r="AB2621" i="1"/>
  <c r="AB9032" i="1"/>
  <c r="AB2848" i="1"/>
  <c r="AB6052" i="1"/>
  <c r="AB9662" i="1"/>
  <c r="AB6283" i="1"/>
  <c r="AB10990" i="1"/>
  <c r="AB3479" i="1"/>
  <c r="AB8860" i="1"/>
  <c r="AB9404" i="1"/>
  <c r="AB8583" i="1"/>
  <c r="AB7473" i="1"/>
  <c r="AB9540" i="1"/>
  <c r="AB7193" i="1"/>
  <c r="AB3509" i="1"/>
  <c r="AB8211" i="1"/>
  <c r="AB2901" i="1"/>
  <c r="AB6329" i="1"/>
  <c r="AB5907" i="1"/>
  <c r="AB7963" i="1"/>
  <c r="AB250" i="1"/>
  <c r="AB10824" i="1"/>
  <c r="AB469" i="1"/>
  <c r="AB6317" i="1"/>
  <c r="AB5343" i="1"/>
  <c r="AB8780" i="1"/>
  <c r="AB9020" i="1"/>
  <c r="AB8966" i="1"/>
  <c r="AB10098" i="1"/>
  <c r="AB9177" i="1"/>
  <c r="AB8264" i="1"/>
  <c r="AB10716" i="1"/>
  <c r="AB797" i="1"/>
  <c r="AB1961" i="1"/>
  <c r="AB6078" i="1"/>
  <c r="AB8744" i="1"/>
  <c r="AB7439" i="1"/>
  <c r="AB6602" i="1"/>
  <c r="AB6199" i="1"/>
  <c r="AB9322" i="1"/>
  <c r="AB3836" i="1"/>
  <c r="AB9003" i="1"/>
  <c r="AB6324" i="1"/>
  <c r="AB7710" i="1"/>
  <c r="AB6007" i="1"/>
  <c r="AB3644" i="1"/>
  <c r="AB678" i="1"/>
  <c r="AB8495" i="1"/>
  <c r="AB2025" i="1"/>
  <c r="AB6319" i="1"/>
  <c r="AB5726" i="1"/>
  <c r="AB3074" i="1"/>
  <c r="AB650" i="1"/>
  <c r="AB8697" i="1"/>
  <c r="AB1688" i="1"/>
  <c r="AB2899" i="1"/>
  <c r="AB2211" i="1"/>
  <c r="AB2184" i="1"/>
  <c r="AB3928" i="1"/>
  <c r="AB5994" i="1"/>
  <c r="AB5505" i="1"/>
  <c r="AB9527" i="1"/>
  <c r="AB6168" i="1"/>
  <c r="AB740" i="1"/>
  <c r="AB3830" i="1"/>
  <c r="AB2851" i="1"/>
  <c r="AB3084" i="1"/>
  <c r="AB8951" i="1"/>
  <c r="AB6785" i="1"/>
  <c r="AB10713" i="1"/>
  <c r="AB6055" i="1"/>
  <c r="AB10520" i="1"/>
  <c r="AB7156" i="1"/>
  <c r="AB10771" i="1"/>
  <c r="AB7929" i="1"/>
  <c r="AB2445" i="1"/>
  <c r="AB2299" i="1"/>
  <c r="AB1145" i="1"/>
  <c r="AB10237" i="1"/>
  <c r="AB9488" i="1"/>
  <c r="AB6895" i="1"/>
  <c r="AB6970" i="1"/>
  <c r="AB9260" i="1"/>
  <c r="AB5879" i="1"/>
  <c r="AB3744" i="1"/>
  <c r="AB8834" i="1"/>
  <c r="AB4233" i="1"/>
  <c r="AB1059" i="1"/>
  <c r="AB9153" i="1"/>
  <c r="AB4773" i="1"/>
  <c r="AB3323" i="1"/>
  <c r="AB1336" i="1"/>
  <c r="AB9640" i="1"/>
  <c r="AB4962" i="1"/>
  <c r="AB9271" i="1"/>
  <c r="AB4897" i="1"/>
  <c r="AB3773" i="1"/>
  <c r="AB1294" i="1"/>
  <c r="AB5194" i="1"/>
  <c r="AB485" i="1"/>
  <c r="AB7515" i="1"/>
  <c r="AB9970" i="1"/>
  <c r="AB3315" i="1"/>
  <c r="AB5939" i="1"/>
  <c r="AB6910" i="1"/>
  <c r="AB9393" i="1"/>
  <c r="AB7141" i="1"/>
  <c r="AB4064" i="1"/>
  <c r="AB172" i="1"/>
  <c r="AB10818" i="1"/>
  <c r="AB3683" i="1"/>
  <c r="AB1556" i="1"/>
  <c r="AB8786" i="1"/>
  <c r="AB9374" i="1"/>
  <c r="AB4747" i="1"/>
  <c r="AB3542" i="1"/>
  <c r="AB7295" i="1"/>
  <c r="AB178" i="1"/>
  <c r="AB9158" i="1"/>
  <c r="AB357" i="1"/>
  <c r="AB6301" i="1"/>
  <c r="AB6723" i="1"/>
  <c r="AB5895" i="1"/>
  <c r="AB8683" i="1"/>
  <c r="AB10701" i="1"/>
  <c r="AB6509" i="1"/>
  <c r="AB1826" i="1"/>
  <c r="AB6444" i="1"/>
  <c r="AB3769" i="1"/>
  <c r="AB7950" i="1"/>
  <c r="AB1082" i="1"/>
  <c r="AB11062" i="1"/>
  <c r="AB10447" i="1"/>
  <c r="AB283" i="1"/>
  <c r="AB592" i="1"/>
  <c r="AB7304" i="1"/>
  <c r="AB2622" i="1"/>
  <c r="AB3069" i="1"/>
  <c r="AB4216" i="1"/>
  <c r="AB10899" i="1"/>
  <c r="AB7569" i="1"/>
  <c r="AB273" i="1"/>
  <c r="AB1413" i="1"/>
  <c r="AB7105" i="1"/>
  <c r="AB1015" i="1"/>
  <c r="AB8940" i="1"/>
  <c r="AB1617" i="1"/>
  <c r="AB8695" i="1"/>
  <c r="AB10628" i="1"/>
  <c r="AB5835" i="1"/>
  <c r="AB6288" i="1"/>
  <c r="AB2762" i="1"/>
  <c r="AB4864" i="1"/>
  <c r="AB7217" i="1"/>
  <c r="AB3255" i="1"/>
  <c r="AB8968" i="1"/>
  <c r="AB322" i="1"/>
  <c r="AB10333" i="1"/>
  <c r="AB8462" i="1"/>
  <c r="AB2752" i="1"/>
  <c r="AB8714" i="1"/>
  <c r="AB332" i="1"/>
  <c r="AB6842" i="1"/>
  <c r="AB4665" i="1"/>
  <c r="AB6415" i="1"/>
  <c r="AB3365" i="1"/>
  <c r="AB297" i="1"/>
  <c r="AB8629" i="1"/>
  <c r="AB4588" i="1"/>
  <c r="AB10459" i="1"/>
  <c r="AB1669" i="1"/>
  <c r="AB1821" i="1"/>
  <c r="AB7919" i="1"/>
  <c r="AB10982" i="1"/>
  <c r="AB6037" i="1"/>
  <c r="AB9078" i="1"/>
  <c r="AB7436" i="1"/>
  <c r="AB1456" i="1"/>
  <c r="AB5333" i="1"/>
  <c r="AB3425" i="1"/>
  <c r="AB5549" i="1"/>
  <c r="AB6352" i="1"/>
  <c r="AB9391" i="1"/>
  <c r="AB5971" i="1"/>
  <c r="AB1968" i="1"/>
  <c r="AB4009" i="1"/>
  <c r="AB10485" i="1"/>
  <c r="AB349" i="1"/>
  <c r="AB9403" i="1"/>
  <c r="AB9360" i="1"/>
  <c r="AB7554" i="1"/>
  <c r="AB4173" i="1"/>
  <c r="AB4770" i="1"/>
  <c r="AB8813" i="1"/>
  <c r="AB4992" i="1"/>
  <c r="AB1307" i="1"/>
  <c r="AB2417" i="1"/>
  <c r="AB6477" i="1"/>
  <c r="AB9642" i="1"/>
  <c r="AB2225" i="1"/>
  <c r="AB8070" i="1"/>
  <c r="AB9450" i="1"/>
  <c r="AB993" i="1"/>
  <c r="AB963" i="1"/>
  <c r="AB6145" i="1"/>
  <c r="AB8560" i="1"/>
  <c r="AB8293" i="1"/>
  <c r="AB7552" i="1"/>
  <c r="AB7320" i="1"/>
  <c r="AB4261" i="1"/>
  <c r="AB163" i="1"/>
  <c r="AB3878" i="1"/>
  <c r="AB3752" i="1"/>
  <c r="AB8878" i="1"/>
  <c r="AB4270" i="1"/>
  <c r="AB20" i="1"/>
  <c r="AB4070" i="1"/>
  <c r="AB8431" i="1"/>
  <c r="AB6615" i="1"/>
  <c r="AB7300" i="1"/>
  <c r="AB8915" i="1"/>
  <c r="AB937" i="1"/>
  <c r="AB9167" i="1"/>
  <c r="AB831" i="1"/>
  <c r="AB3835" i="1"/>
  <c r="AB9892" i="1"/>
  <c r="AB1193" i="1"/>
  <c r="AB10027" i="1"/>
  <c r="AB8875" i="1"/>
  <c r="AB7180" i="1"/>
  <c r="AB8242" i="1"/>
  <c r="AB2217" i="1"/>
  <c r="AB5938" i="1"/>
  <c r="AB1564" i="1"/>
  <c r="AB6405" i="1"/>
  <c r="AB4246" i="1"/>
  <c r="AB3715" i="1"/>
  <c r="AB6822" i="1"/>
  <c r="AB9232" i="1"/>
  <c r="AB2900" i="1"/>
  <c r="AB7181" i="1"/>
  <c r="AB1417" i="1"/>
  <c r="AB10494" i="1"/>
  <c r="AB9808" i="1"/>
  <c r="AB225" i="1"/>
  <c r="AB3309" i="1"/>
  <c r="AB1950" i="1"/>
  <c r="AB2233" i="1"/>
  <c r="AB558" i="1"/>
  <c r="AB7854" i="1"/>
  <c r="AB6204" i="1"/>
  <c r="AB9275" i="1"/>
  <c r="AB7817" i="1"/>
  <c r="AB1816" i="1"/>
  <c r="AB8546" i="1"/>
  <c r="AB4539" i="1"/>
  <c r="AB9063" i="1"/>
  <c r="AB10738" i="1"/>
  <c r="AB5289" i="1"/>
  <c r="AB10812" i="1"/>
  <c r="AB1355" i="1"/>
  <c r="AB7121" i="1"/>
  <c r="AB9816" i="1"/>
  <c r="AB3041" i="1"/>
  <c r="AB3454" i="1"/>
  <c r="AB3524" i="1"/>
  <c r="AB1383" i="1"/>
  <c r="AB3560" i="1"/>
  <c r="AB2630" i="1"/>
  <c r="AB7248" i="1"/>
  <c r="AB7381" i="1"/>
  <c r="AB9847" i="1"/>
  <c r="AB154" i="1"/>
  <c r="AB4157" i="1"/>
  <c r="AB3261" i="1"/>
  <c r="AB5171" i="1"/>
  <c r="AB158" i="1"/>
  <c r="AB7746" i="1"/>
  <c r="AB2190" i="1"/>
  <c r="AB3380" i="1"/>
  <c r="AB6582" i="1"/>
  <c r="AB4223" i="1"/>
  <c r="AB1414" i="1"/>
  <c r="AB7895" i="1"/>
  <c r="AB3169" i="1"/>
  <c r="AB10369" i="1"/>
  <c r="AB10468" i="1"/>
  <c r="AB7739" i="1"/>
  <c r="AB4953" i="1"/>
  <c r="AB9967" i="1"/>
  <c r="AB4819" i="1"/>
  <c r="AB699" i="1"/>
  <c r="AB1948" i="1"/>
  <c r="AB11075" i="1"/>
  <c r="AB7978" i="1"/>
  <c r="AB600" i="1"/>
  <c r="AB1209" i="1"/>
  <c r="AB1013" i="1"/>
  <c r="AB1146" i="1"/>
  <c r="AB9747" i="1"/>
  <c r="AB4746" i="1"/>
  <c r="AB7899" i="1"/>
  <c r="AB7206" i="1"/>
  <c r="AB5862" i="1"/>
  <c r="AB10614" i="1"/>
  <c r="AB6571" i="1"/>
  <c r="AB5763" i="1"/>
  <c r="AB4839" i="1"/>
  <c r="AB7278" i="1"/>
  <c r="AB9284" i="1"/>
  <c r="AB3096" i="1"/>
  <c r="AB2736" i="1"/>
  <c r="AB205" i="1"/>
  <c r="AB1636" i="1"/>
  <c r="AB202" i="1"/>
  <c r="AB6445" i="1"/>
  <c r="AB9701" i="1"/>
  <c r="AB6793" i="1"/>
  <c r="AB2939" i="1"/>
  <c r="AB6824" i="1"/>
  <c r="AB70" i="1"/>
  <c r="AB7524" i="1"/>
  <c r="AB3227" i="1"/>
  <c r="AB7204" i="1"/>
  <c r="AB8518" i="1"/>
  <c r="AB2884" i="1"/>
  <c r="AB7258" i="1"/>
  <c r="AB2438" i="1"/>
  <c r="AB8218" i="1"/>
  <c r="AB7475" i="1"/>
  <c r="AB10728" i="1"/>
  <c r="AB2156" i="1"/>
  <c r="AB6334" i="1"/>
  <c r="AB6127" i="1"/>
  <c r="AB7043" i="1"/>
  <c r="AB5358" i="1"/>
  <c r="AB9986" i="1"/>
  <c r="AB1979" i="1"/>
  <c r="AB1573" i="1"/>
  <c r="AB10253" i="1"/>
  <c r="AB8686" i="1"/>
  <c r="AB11025" i="1"/>
  <c r="AB7040" i="1"/>
  <c r="AB2206" i="1"/>
  <c r="AB2811" i="1"/>
  <c r="AB6073" i="1"/>
  <c r="AB7159" i="1"/>
  <c r="AB6271" i="1"/>
  <c r="AB2231" i="1"/>
  <c r="AB6081" i="1"/>
  <c r="AB2372" i="1"/>
  <c r="AB9848" i="1"/>
  <c r="AB6243" i="1"/>
  <c r="AB415" i="1"/>
  <c r="AB8732" i="1"/>
  <c r="AB1087" i="1"/>
  <c r="AB2694" i="1"/>
  <c r="AB3483" i="1"/>
  <c r="AB9201" i="1"/>
  <c r="AB1116" i="1"/>
  <c r="AB6777" i="1"/>
  <c r="AB7267" i="1"/>
  <c r="AB6654" i="1"/>
  <c r="AB78" i="1"/>
  <c r="AB2898" i="1"/>
  <c r="AB10310" i="1"/>
  <c r="AB1488" i="1"/>
  <c r="AB1052" i="1"/>
  <c r="AB1575" i="1"/>
  <c r="AB8456" i="1"/>
  <c r="AB5027" i="1"/>
  <c r="AB7623" i="1"/>
  <c r="AB5493" i="1"/>
  <c r="AB9851" i="1"/>
  <c r="AB7621" i="1"/>
  <c r="AB11093" i="1"/>
  <c r="AB8912" i="1"/>
  <c r="AB288" i="1"/>
  <c r="AB2615" i="1"/>
  <c r="AB6813" i="1"/>
  <c r="AB4063" i="1"/>
  <c r="AB7168" i="1"/>
  <c r="AB847" i="1"/>
  <c r="AB4654" i="1"/>
  <c r="AB8789" i="1"/>
  <c r="AB6327" i="1"/>
  <c r="AB5648" i="1"/>
  <c r="AB8401" i="1"/>
  <c r="AB4789" i="1"/>
  <c r="AB10846" i="1"/>
  <c r="AB9417" i="1"/>
  <c r="AB6423" i="1"/>
  <c r="AB10934" i="1"/>
  <c r="AB5728" i="1"/>
  <c r="AB707" i="1"/>
  <c r="AB1966" i="1"/>
  <c r="AB2408" i="1"/>
  <c r="AB6287" i="1"/>
  <c r="AB3189" i="1"/>
  <c r="AB8525" i="1"/>
  <c r="AB6067" i="1"/>
  <c r="AB8986" i="1"/>
  <c r="AB7227" i="1"/>
  <c r="AB5853" i="1"/>
  <c r="AB591" i="1"/>
  <c r="AB10452" i="1"/>
  <c r="AB8990" i="1"/>
  <c r="AB4274" i="1"/>
  <c r="AB3890" i="1"/>
  <c r="AB2457" i="1"/>
  <c r="AB219" i="1"/>
  <c r="AB1328" i="1"/>
  <c r="AB10067" i="1"/>
  <c r="AB10864" i="1"/>
  <c r="AB1478" i="1"/>
  <c r="AB7284" i="1"/>
  <c r="AB8522" i="1"/>
  <c r="AB10486" i="1"/>
  <c r="AB10200" i="1"/>
  <c r="AB1635" i="1"/>
  <c r="AB3985" i="1"/>
  <c r="AB2997" i="1"/>
  <c r="AB5391" i="1"/>
  <c r="AB10706" i="1"/>
  <c r="AB1517" i="1"/>
  <c r="AB10837" i="1"/>
  <c r="AB150" i="1"/>
  <c r="AB10455" i="1"/>
  <c r="AB1290" i="1"/>
  <c r="AB8207" i="1"/>
  <c r="AB2395" i="1"/>
  <c r="AB1493" i="1"/>
  <c r="AB8589" i="1"/>
  <c r="AB9620" i="1"/>
  <c r="AB6640" i="1"/>
  <c r="AB2953" i="1"/>
  <c r="AB4921" i="1"/>
  <c r="AB2105" i="1"/>
  <c r="AB8928" i="1"/>
  <c r="AB5941" i="1"/>
  <c r="AB3293" i="1"/>
  <c r="AB284" i="1"/>
  <c r="AB2931" i="1"/>
  <c r="AB4151" i="1"/>
  <c r="AB2986" i="1"/>
  <c r="AB5516" i="1"/>
  <c r="AB7401" i="1"/>
  <c r="AB550" i="1"/>
  <c r="AB4280" i="1"/>
  <c r="AB1919" i="1"/>
  <c r="AB10491" i="1"/>
  <c r="AB2209" i="1"/>
  <c r="AB1838" i="1"/>
  <c r="AB5135" i="1"/>
  <c r="AB5960" i="1"/>
  <c r="AB10608" i="1"/>
  <c r="AB662" i="1"/>
  <c r="AB8281" i="1"/>
  <c r="AB4347" i="1"/>
  <c r="AB8752" i="1"/>
  <c r="AB3995" i="1"/>
  <c r="AB7323" i="1"/>
  <c r="AB10410" i="1"/>
  <c r="AB394" i="1"/>
  <c r="AB9189" i="1"/>
  <c r="AB8341" i="1"/>
  <c r="AB10904" i="1"/>
  <c r="AB7246" i="1"/>
  <c r="AB7167" i="1"/>
  <c r="AB3290" i="1"/>
  <c r="AB2004" i="1"/>
  <c r="AB2625" i="1"/>
  <c r="AB6559" i="1"/>
  <c r="AB9889" i="1"/>
  <c r="AB7375" i="1"/>
  <c r="AB5736" i="1"/>
  <c r="AB36" i="1"/>
  <c r="AB8349" i="1"/>
  <c r="AB8998" i="1"/>
  <c r="AB1626" i="1"/>
  <c r="AB1620" i="1"/>
  <c r="AB3606" i="1"/>
  <c r="AB5122" i="1"/>
  <c r="AB229" i="1"/>
  <c r="AB4162" i="1"/>
  <c r="AB3280" i="1"/>
  <c r="AB11094" i="1"/>
  <c r="AB9456" i="1"/>
  <c r="AB5364" i="1"/>
  <c r="AB2393" i="1"/>
  <c r="AB4859" i="1"/>
  <c r="AB7345" i="1"/>
  <c r="AB7066" i="1"/>
  <c r="AB4681" i="1"/>
  <c r="AB9891" i="1"/>
  <c r="AB5632" i="1"/>
  <c r="AB9564" i="1"/>
  <c r="AB5433" i="1"/>
  <c r="AB9344" i="1"/>
  <c r="AB8165" i="1"/>
  <c r="AB2332" i="1"/>
  <c r="AB10192" i="1"/>
  <c r="AB3313" i="1"/>
  <c r="AB512" i="1"/>
  <c r="AB9663" i="1"/>
  <c r="AB7272" i="1"/>
  <c r="AB8674" i="1"/>
  <c r="AB18" i="1"/>
  <c r="AB3763" i="1"/>
  <c r="AB1006" i="1"/>
  <c r="AB7906" i="1"/>
  <c r="AB2552" i="1"/>
  <c r="AB1474" i="1"/>
  <c r="AB5175" i="1"/>
  <c r="AB1118" i="1"/>
  <c r="AB8728" i="1"/>
  <c r="AB5669" i="1"/>
  <c r="AB3320" i="1"/>
  <c r="AB774" i="1"/>
  <c r="AB4713" i="1"/>
  <c r="AB4991" i="1"/>
  <c r="AB9976" i="1"/>
  <c r="AB4382" i="1"/>
  <c r="AB5768" i="1"/>
  <c r="AB8323" i="1"/>
  <c r="AB3976" i="1"/>
  <c r="AB8976" i="1"/>
  <c r="AB8047" i="1"/>
  <c r="AB7581" i="1"/>
  <c r="AB10789" i="1"/>
  <c r="AB5503" i="1"/>
  <c r="AB911" i="1"/>
  <c r="AB185" i="1"/>
  <c r="AB9449" i="1"/>
  <c r="AB7319" i="1"/>
  <c r="AB7259" i="1"/>
  <c r="AB3085" i="1"/>
  <c r="AB2134" i="1"/>
  <c r="AB364" i="1"/>
  <c r="AB8814" i="1"/>
  <c r="AB10456" i="1"/>
  <c r="AB6564" i="1"/>
  <c r="AB9416" i="1"/>
  <c r="AB307" i="1"/>
  <c r="AB1824" i="1"/>
  <c r="AB7354" i="1"/>
  <c r="AB4024" i="1"/>
  <c r="AB6465" i="1"/>
  <c r="AB10061" i="1"/>
  <c r="AB9470" i="1"/>
  <c r="AB4727" i="1"/>
  <c r="AB747" i="1"/>
  <c r="AB10757" i="1"/>
  <c r="AB1185" i="1"/>
  <c r="AB4075" i="1"/>
  <c r="AB2423" i="1"/>
  <c r="AB530" i="1"/>
  <c r="AB7902" i="1"/>
  <c r="AB6551" i="1"/>
  <c r="AB7790" i="1"/>
  <c r="AB3317" i="1"/>
  <c r="AB3012" i="1"/>
  <c r="AB6454" i="1"/>
  <c r="AB7230" i="1"/>
  <c r="AB8208" i="1"/>
  <c r="AB2703" i="1"/>
  <c r="AB8822" i="1"/>
  <c r="AB1674" i="1"/>
  <c r="AB6056" i="1"/>
  <c r="AB8884" i="1"/>
  <c r="AB3743" i="1"/>
  <c r="AB286" i="1"/>
  <c r="AB2839" i="1"/>
  <c r="AB8422" i="1"/>
  <c r="AB10385" i="1"/>
  <c r="AB3798" i="1"/>
  <c r="AB2226" i="1"/>
  <c r="AB1897" i="1"/>
  <c r="AB9315" i="1"/>
  <c r="AB6823" i="1"/>
  <c r="AB3789" i="1"/>
  <c r="AB8704" i="1"/>
  <c r="AB4140" i="1"/>
  <c r="AB6082" i="1"/>
  <c r="AB5010" i="1"/>
  <c r="AB9875" i="1"/>
  <c r="AB10621" i="1"/>
  <c r="AB4541" i="1"/>
  <c r="AB6730" i="1"/>
  <c r="AB8027" i="1"/>
  <c r="AB3418" i="1"/>
  <c r="AB7042" i="1"/>
  <c r="AB6885" i="1"/>
  <c r="AB8567" i="1"/>
  <c r="AB3232" i="1"/>
  <c r="AB525" i="1"/>
  <c r="AB9263" i="1"/>
  <c r="AB5812" i="1"/>
  <c r="AB5222" i="1"/>
  <c r="AB8336" i="1"/>
  <c r="AB9792" i="1"/>
  <c r="AB179" i="1"/>
  <c r="AB1097" i="1"/>
  <c r="AB6764" i="1"/>
  <c r="AB7641" i="1"/>
  <c r="AB3932" i="1"/>
  <c r="AB9929" i="1"/>
  <c r="AB2796" i="1"/>
  <c r="AB10318" i="1"/>
  <c r="AB5918" i="1"/>
  <c r="AB4481" i="1"/>
  <c r="AB5034" i="1"/>
  <c r="AB1656" i="1"/>
  <c r="AB7778" i="1"/>
  <c r="AB409" i="1"/>
  <c r="AB2210" i="1"/>
  <c r="AB9552" i="1"/>
  <c r="AB1397" i="1"/>
  <c r="AB10975" i="1"/>
  <c r="AB2911" i="1"/>
  <c r="AB6561" i="1"/>
  <c r="AB2456" i="1"/>
  <c r="AB10086" i="1"/>
  <c r="AB1148" i="1"/>
  <c r="AB10083" i="1"/>
  <c r="AB1720" i="1"/>
  <c r="AB4494" i="1"/>
  <c r="AB4580" i="1"/>
  <c r="AB9230" i="1"/>
  <c r="AB6604" i="1"/>
  <c r="AB2577" i="1"/>
  <c r="AB5754" i="1"/>
  <c r="AB6519" i="1"/>
  <c r="AB7789" i="1"/>
  <c r="AB3587" i="1"/>
  <c r="AB10870" i="1"/>
  <c r="AB2826" i="1"/>
  <c r="AB974" i="1"/>
  <c r="AB4739" i="1"/>
  <c r="AB10976" i="1"/>
  <c r="AB4631" i="1"/>
  <c r="AB82" i="1"/>
  <c r="AB9431" i="1"/>
  <c r="AB8133" i="1"/>
  <c r="AB1192" i="1"/>
  <c r="AB10157" i="1"/>
  <c r="AB10441" i="1"/>
  <c r="AB9759" i="1"/>
  <c r="AB10808" i="1"/>
  <c r="AB7679" i="1"/>
  <c r="AB6651" i="1"/>
  <c r="AB478" i="1"/>
  <c r="AB3586" i="1"/>
  <c r="AB5313" i="1"/>
  <c r="AB8779" i="1"/>
  <c r="AB9306" i="1"/>
  <c r="AB7735" i="1"/>
  <c r="AB10231" i="1"/>
  <c r="AB5828" i="1"/>
  <c r="AB2126" i="1"/>
  <c r="AB1424" i="1"/>
  <c r="AB9773" i="1"/>
  <c r="AB2766" i="1"/>
  <c r="AB7872" i="1"/>
  <c r="AB5323" i="1"/>
  <c r="AB10015" i="1"/>
  <c r="AB3190" i="1"/>
  <c r="AB9501" i="1"/>
  <c r="AB1630" i="1"/>
  <c r="AB484" i="1"/>
  <c r="AB10116" i="1"/>
  <c r="AB8619" i="1"/>
  <c r="AB2824" i="1"/>
  <c r="AB10501" i="1"/>
  <c r="AB8530" i="1"/>
  <c r="AB7853" i="1"/>
  <c r="AB8577" i="1"/>
  <c r="AB576" i="1"/>
  <c r="AB4243" i="1"/>
  <c r="AB7349" i="1"/>
  <c r="AB9586" i="1"/>
  <c r="AB2020" i="1"/>
  <c r="AB7189" i="1"/>
  <c r="AB2759" i="1"/>
  <c r="AB918" i="1"/>
  <c r="AB2312" i="1"/>
  <c r="AB9334" i="1"/>
  <c r="AB9678" i="1"/>
  <c r="AB7533" i="1"/>
  <c r="AB6798" i="1"/>
  <c r="AB2082" i="1"/>
  <c r="AB6385" i="1"/>
  <c r="AB2739" i="1"/>
  <c r="AB9904" i="1"/>
  <c r="AB3077" i="1"/>
  <c r="AB10142" i="1"/>
  <c r="AB96" i="1"/>
  <c r="AB8233" i="1"/>
  <c r="AB9007" i="1"/>
  <c r="AB6069" i="1"/>
  <c r="AB4055" i="1"/>
  <c r="AB4093" i="1"/>
  <c r="AB1410" i="1"/>
  <c r="AB3182" i="1"/>
  <c r="AB3535" i="1"/>
  <c r="AB1086" i="1"/>
  <c r="AB5955" i="1"/>
  <c r="AB1029" i="1"/>
  <c r="AB10632" i="1"/>
  <c r="AB1643" i="1"/>
  <c r="AB7145" i="1"/>
  <c r="AB9870" i="1"/>
  <c r="AB9281" i="1"/>
  <c r="AB7312" i="1"/>
  <c r="AB7943" i="1"/>
  <c r="AB3532" i="1"/>
  <c r="AB2659" i="1"/>
  <c r="AB4284" i="1"/>
  <c r="AB8033" i="1"/>
  <c r="AB4348" i="1"/>
  <c r="AB5473" i="1"/>
  <c r="AB7652" i="1"/>
  <c r="AB10343" i="1"/>
  <c r="AB5048" i="1"/>
  <c r="AB9599" i="1"/>
  <c r="AB931" i="1"/>
  <c r="AB10788" i="1"/>
  <c r="AB1778" i="1"/>
  <c r="AB10388" i="1"/>
  <c r="AB4540" i="1"/>
  <c r="AB7991" i="1"/>
  <c r="AB552" i="1"/>
  <c r="AB216" i="1"/>
  <c r="AB3067" i="1"/>
  <c r="AB9004" i="1"/>
  <c r="AB8312" i="1"/>
  <c r="AB6193" i="1"/>
  <c r="AB8031" i="1"/>
  <c r="AB2757" i="1"/>
  <c r="AB6380" i="1"/>
  <c r="AB8084" i="1"/>
  <c r="AB9653" i="1"/>
  <c r="AB4935" i="1"/>
  <c r="AB2823" i="1"/>
  <c r="AB8447" i="1"/>
  <c r="AB2751" i="1"/>
  <c r="AB1486" i="1"/>
  <c r="AB8774" i="1"/>
  <c r="AB10902" i="1"/>
  <c r="AB3599" i="1"/>
  <c r="AB5372" i="1"/>
  <c r="AB10979" i="1"/>
  <c r="AB9672" i="1"/>
  <c r="AB9561" i="1"/>
  <c r="AB2275" i="1"/>
  <c r="AB2063" i="1"/>
  <c r="AB2927" i="1"/>
  <c r="AB5554" i="1"/>
  <c r="AB10108" i="1"/>
  <c r="AB2872" i="1"/>
  <c r="AB4350" i="1"/>
  <c r="AB3934" i="1"/>
  <c r="AB3122" i="1"/>
  <c r="AB2816" i="1"/>
  <c r="AB3910" i="1"/>
  <c r="AB1017" i="1"/>
  <c r="AB7050" i="1"/>
  <c r="AB2294" i="1"/>
  <c r="AB4526" i="1"/>
  <c r="AB1450" i="1"/>
  <c r="AB6893" i="1"/>
  <c r="AB10023" i="1"/>
  <c r="AB7957" i="1"/>
  <c r="AB6554" i="1"/>
  <c r="AB5889" i="1"/>
  <c r="AB4725" i="1"/>
  <c r="AB2666" i="1"/>
  <c r="AB10689" i="1"/>
  <c r="AB5095" i="1"/>
  <c r="AB88" i="1"/>
  <c r="AB10349" i="1"/>
  <c r="AB3862" i="1"/>
  <c r="AB7056" i="1"/>
  <c r="AB4241" i="1"/>
  <c r="AB2527" i="1"/>
  <c r="AB5172" i="1"/>
  <c r="AB3461" i="1"/>
  <c r="AB2454" i="1"/>
  <c r="AB5052" i="1"/>
  <c r="AB2567" i="1"/>
  <c r="AB994" i="1"/>
  <c r="AB1306" i="1"/>
  <c r="AB8914" i="1"/>
  <c r="AB8471" i="1"/>
  <c r="AB7822" i="1"/>
  <c r="AB6870" i="1"/>
  <c r="AB10167" i="1"/>
  <c r="AB9802" i="1"/>
  <c r="AB1521" i="1"/>
  <c r="AB3242" i="1"/>
  <c r="AB3733" i="1"/>
  <c r="AB6410" i="1"/>
  <c r="AB6032" i="1"/>
  <c r="AB8656" i="1"/>
  <c r="AB5954" i="1"/>
  <c r="AB9643" i="1"/>
  <c r="AB601" i="1"/>
  <c r="AB7916" i="1"/>
  <c r="AB4267" i="1"/>
  <c r="AB1860" i="1"/>
  <c r="AB10007" i="1"/>
  <c r="AB4834" i="1"/>
  <c r="AB1311" i="1"/>
  <c r="AB3595" i="1"/>
  <c r="AB5116" i="1"/>
  <c r="AB8908" i="1"/>
  <c r="AB4470" i="1"/>
  <c r="AB11099" i="1"/>
  <c r="AB1022" i="1"/>
  <c r="AB4136" i="1"/>
  <c r="AB8256" i="1"/>
  <c r="AB6461" i="1"/>
  <c r="AB3840" i="1"/>
  <c r="AB7451" i="1"/>
  <c r="AB874" i="1"/>
  <c r="AB3802" i="1"/>
  <c r="AB5363" i="1"/>
  <c r="AB9175" i="1"/>
  <c r="AB9127" i="1"/>
  <c r="AB271" i="1"/>
  <c r="AB10408" i="1"/>
  <c r="AB10178" i="1"/>
  <c r="AB5185" i="1"/>
  <c r="AB1541" i="1"/>
  <c r="AB4648" i="1"/>
  <c r="AB8784" i="1"/>
  <c r="AB8388" i="1"/>
  <c r="AB9184" i="1"/>
  <c r="AB1679" i="1"/>
  <c r="AB10669" i="1"/>
  <c r="AB5855" i="1"/>
  <c r="AB4650" i="1"/>
  <c r="AB1691" i="1"/>
  <c r="AB9594" i="1"/>
  <c r="AB9962" i="1"/>
  <c r="AB4529" i="1"/>
  <c r="AB7094" i="1"/>
  <c r="AB3491" i="1"/>
  <c r="AB5920" i="1"/>
  <c r="AB9474" i="1"/>
  <c r="AB2973" i="1"/>
  <c r="AB11090" i="1"/>
  <c r="AB9985" i="1"/>
  <c r="AB306" i="1"/>
  <c r="AB5444" i="1"/>
  <c r="AB3569" i="1"/>
  <c r="AB3967" i="1"/>
  <c r="AB9901" i="1"/>
  <c r="AB2579" i="1"/>
  <c r="AB8609" i="1"/>
  <c r="AB4582" i="1"/>
  <c r="AB1151" i="1"/>
  <c r="AB1960" i="1"/>
  <c r="AB668" i="1"/>
  <c r="AB3001" i="1"/>
  <c r="AB8468" i="1"/>
  <c r="AB10194" i="1"/>
  <c r="AB7405" i="1"/>
  <c r="AB383" i="1"/>
  <c r="AB4272" i="1"/>
  <c r="AB5486" i="1"/>
  <c r="AB9071" i="1"/>
  <c r="AB9079" i="1"/>
  <c r="AB966" i="1"/>
  <c r="AB7550" i="1"/>
  <c r="AB1201" i="1"/>
  <c r="AB479" i="1"/>
  <c r="AB7561" i="1"/>
  <c r="AB4206" i="1"/>
  <c r="AB637" i="1"/>
  <c r="AB7802" i="1"/>
  <c r="AB6436" i="1"/>
  <c r="AB8079" i="1"/>
  <c r="AB11019" i="1"/>
  <c r="AB5255" i="1"/>
  <c r="AB252" i="1"/>
  <c r="AB9791" i="1"/>
  <c r="AB8790" i="1"/>
  <c r="AB5432" i="1"/>
  <c r="AB3014" i="1"/>
  <c r="AB139" i="1"/>
  <c r="AB3714" i="1"/>
  <c r="AB8174" i="1"/>
  <c r="AB8962" i="1"/>
  <c r="AB5312" i="1"/>
  <c r="AB1612" i="1"/>
  <c r="AB6139" i="1"/>
  <c r="AB10577" i="1"/>
  <c r="AB3176" i="1"/>
  <c r="AB7650" i="1"/>
  <c r="AB11" i="1"/>
  <c r="AB3609" i="1"/>
  <c r="AB5143" i="1"/>
  <c r="AB685" i="1"/>
  <c r="AB5084" i="1"/>
  <c r="AB4275" i="1"/>
  <c r="AB234" i="1"/>
  <c r="AB10154" i="1"/>
  <c r="AB4432" i="1"/>
  <c r="AB1388" i="1"/>
  <c r="AB7762" i="1"/>
  <c r="AB5226" i="1"/>
  <c r="AB7087" i="1"/>
  <c r="AB253" i="1"/>
  <c r="AB10623" i="1"/>
  <c r="AB1348" i="1"/>
  <c r="AB8514" i="1"/>
  <c r="AB3888" i="1"/>
  <c r="AB521" i="1"/>
  <c r="AB7150" i="1"/>
  <c r="AB9572" i="1"/>
  <c r="AB3616" i="1"/>
  <c r="AB809" i="1"/>
  <c r="AB10185" i="1"/>
  <c r="AB8902" i="1"/>
  <c r="AB8389" i="1"/>
  <c r="AB7576" i="1"/>
  <c r="AB2084" i="1"/>
  <c r="AB10797" i="1"/>
  <c r="AB5869" i="1"/>
  <c r="AB6156" i="1"/>
  <c r="AB8260" i="1"/>
  <c r="AB3881" i="1"/>
  <c r="AB9521" i="1"/>
  <c r="AB8340" i="1"/>
  <c r="AB9339" i="1"/>
  <c r="AB4798" i="1"/>
  <c r="AB10841" i="1"/>
  <c r="AB3239" i="1"/>
  <c r="AB4229" i="1"/>
  <c r="AB4788" i="1"/>
  <c r="AB8011" i="1"/>
  <c r="AB1228" i="1"/>
  <c r="AB8446" i="1"/>
  <c r="AB5331" i="1"/>
  <c r="AB1009" i="1"/>
  <c r="AB5642" i="1"/>
  <c r="AB9109" i="1"/>
  <c r="AB5263" i="1"/>
  <c r="AB8736" i="1"/>
  <c r="AB2960" i="1"/>
  <c r="AB4587" i="1"/>
  <c r="AB7208" i="1"/>
  <c r="AB5287" i="1"/>
  <c r="AB8638" i="1"/>
  <c r="AB9945" i="1"/>
  <c r="AB4718" i="1"/>
  <c r="AB5166" i="1"/>
  <c r="AB6529" i="1"/>
  <c r="AB3477" i="1"/>
  <c r="AB10925" i="1"/>
  <c r="AB2027" i="1"/>
  <c r="AB6485" i="1"/>
  <c r="AB2769" i="1"/>
  <c r="AB9024" i="1"/>
  <c r="AB6186" i="1"/>
  <c r="AB4372" i="1"/>
  <c r="AB4900" i="1"/>
  <c r="AB4369" i="1"/>
  <c r="AB346" i="1"/>
  <c r="AB9266" i="1"/>
  <c r="AB4087" i="1"/>
  <c r="AB507" i="1"/>
  <c r="AB7909" i="1"/>
  <c r="AB6598" i="1"/>
  <c r="AB3429" i="1"/>
  <c r="AB7607" i="1"/>
  <c r="AB7528" i="1"/>
  <c r="AB8900" i="1"/>
  <c r="AB1344" i="1"/>
  <c r="AB7749" i="1"/>
  <c r="AB4686" i="1"/>
  <c r="AB5860" i="1"/>
  <c r="AB3884" i="1"/>
  <c r="AB8073" i="1"/>
  <c r="AB2721" i="1"/>
  <c r="AB7100" i="1"/>
  <c r="AB10085" i="1"/>
  <c r="AB5827" i="1"/>
  <c r="AB8607" i="1"/>
  <c r="AB7688" i="1"/>
  <c r="AB4640" i="1"/>
  <c r="AB5265" i="1"/>
  <c r="AB6533" i="1"/>
  <c r="AB9789" i="1"/>
  <c r="AB9841" i="1"/>
  <c r="AB5428" i="1"/>
  <c r="AB5577" i="1"/>
  <c r="AB6068" i="1"/>
  <c r="AB7060" i="1"/>
  <c r="AB50" i="1"/>
  <c r="AB6482" i="1"/>
  <c r="AB9250" i="1"/>
  <c r="AB9204" i="1"/>
  <c r="AB33" i="1"/>
  <c r="AB2062" i="1"/>
  <c r="AB3842" i="1"/>
  <c r="AB2800" i="1"/>
  <c r="AB1931" i="1"/>
  <c r="AB5513" i="1"/>
  <c r="AB9911" i="1"/>
  <c r="AB8167" i="1"/>
  <c r="AB1337" i="1"/>
  <c r="AB6223" i="1"/>
  <c r="AB211" i="1"/>
  <c r="AB4106" i="1"/>
  <c r="AB6834" i="1"/>
  <c r="AB8012" i="1"/>
  <c r="AB7356" i="1"/>
  <c r="AB9224" i="1"/>
  <c r="AB8509" i="1"/>
  <c r="AB4089" i="1"/>
  <c r="AB5928" i="1"/>
  <c r="AB8826" i="1"/>
  <c r="AB5231" i="1"/>
  <c r="AB3351" i="1"/>
  <c r="AB4659" i="1"/>
  <c r="AB10854" i="1"/>
  <c r="AB7061" i="1"/>
  <c r="AB3168" i="1"/>
  <c r="AB248" i="1"/>
  <c r="AB10659" i="1"/>
  <c r="AB9067" i="1"/>
  <c r="AB3540" i="1"/>
  <c r="AB713" i="1"/>
  <c r="AB5857" i="1"/>
  <c r="AB10855" i="1"/>
  <c r="AB2348" i="1"/>
  <c r="AB1732" i="1"/>
  <c r="AB9570" i="1"/>
  <c r="AB6150" i="1"/>
  <c r="AB9447" i="1"/>
  <c r="AB3021" i="1"/>
  <c r="AB1933" i="1"/>
  <c r="AB9933" i="1"/>
  <c r="AB9196" i="1"/>
  <c r="AB7083" i="1"/>
  <c r="AB4078" i="1"/>
  <c r="AB1699" i="1"/>
  <c r="AB6820" i="1"/>
  <c r="AB5861" i="1"/>
  <c r="AB4783" i="1"/>
  <c r="AB5658" i="1"/>
  <c r="AB2618" i="1"/>
  <c r="AB1681" i="1"/>
  <c r="AB5014" i="1"/>
  <c r="AB4606" i="1"/>
  <c r="AB3049" i="1"/>
  <c r="AB1591" i="1"/>
  <c r="AB9876" i="1"/>
  <c r="AB5286" i="1"/>
  <c r="AB412" i="1"/>
  <c r="AB5221" i="1"/>
  <c r="AB2707" i="1"/>
  <c r="AB2650" i="1"/>
  <c r="AB11024" i="1"/>
  <c r="AB9269" i="1"/>
  <c r="AB613" i="1"/>
  <c r="AB4287" i="1"/>
  <c r="AB10970" i="1"/>
  <c r="AB9618" i="1"/>
  <c r="AB8637" i="1"/>
  <c r="AB2831" i="1"/>
  <c r="AB8758" i="1"/>
  <c r="AB9359" i="1"/>
  <c r="AB1891" i="1"/>
  <c r="AB7861" i="1"/>
  <c r="AB10271" i="1"/>
  <c r="AB8576" i="1"/>
  <c r="AB2616" i="1"/>
  <c r="AB2981" i="1"/>
  <c r="AB6753" i="1"/>
  <c r="AB3202" i="1"/>
  <c r="AB1299" i="1"/>
  <c r="AB7158" i="1"/>
  <c r="AB1958" i="1"/>
  <c r="AB872" i="1"/>
  <c r="AB5178" i="1"/>
  <c r="AB3952" i="1"/>
  <c r="AB7113" i="1"/>
  <c r="AB1158" i="1"/>
  <c r="AB2873" i="1"/>
  <c r="AB278" i="1"/>
  <c r="AB2144" i="1"/>
  <c r="AB5349" i="1"/>
  <c r="AB3819" i="1"/>
  <c r="AB1045" i="1"/>
  <c r="AB7481" i="1"/>
  <c r="AB6245" i="1"/>
  <c r="AB8066" i="1"/>
  <c r="AB6931" i="1"/>
  <c r="AB6887" i="1"/>
  <c r="AB8194" i="1"/>
  <c r="AB3758" i="1"/>
  <c r="AB2354" i="1"/>
  <c r="AB2252" i="1"/>
  <c r="AB10375" i="1"/>
  <c r="AB10177" i="1"/>
  <c r="AB4585" i="1"/>
  <c r="AB5663" i="1"/>
  <c r="AB4978" i="1"/>
  <c r="AB5347" i="1"/>
  <c r="AB3557" i="1"/>
  <c r="AB8721" i="1"/>
  <c r="AB6094" i="1"/>
  <c r="AB7239" i="1"/>
  <c r="AB9058" i="1"/>
  <c r="AB339" i="1"/>
  <c r="AB4728" i="1"/>
  <c r="AB6138" i="1"/>
  <c r="AB4756" i="1"/>
  <c r="AB2667" i="1"/>
  <c r="AB8444" i="1"/>
  <c r="AB5030" i="1"/>
  <c r="AB6659" i="1"/>
  <c r="AB7260" i="1"/>
  <c r="AB300" i="1"/>
  <c r="AB9557" i="1"/>
  <c r="AB4844" i="1"/>
  <c r="AB1929" i="1"/>
  <c r="AB1809" i="1"/>
  <c r="AB3038" i="1"/>
  <c r="AB4880" i="1"/>
  <c r="AB7711" i="1"/>
  <c r="AB9722" i="1"/>
  <c r="AB3433" i="1"/>
  <c r="AB7874" i="1"/>
  <c r="AB7540" i="1"/>
  <c r="AB824" i="1"/>
  <c r="AB8345" i="1"/>
  <c r="AB2451" i="1"/>
  <c r="AB2482" i="1"/>
  <c r="AB2425" i="1"/>
  <c r="AB5357" i="1"/>
  <c r="AB9745" i="1"/>
  <c r="AB3634" i="1"/>
  <c r="AB4852" i="1"/>
  <c r="AB1249" i="1"/>
  <c r="AB443" i="1"/>
  <c r="AB6381" i="1"/>
  <c r="AB4370" i="1"/>
  <c r="AB9008" i="1"/>
  <c r="AB7952" i="1"/>
  <c r="AB1330" i="1"/>
  <c r="AB1074" i="1"/>
  <c r="AB10345" i="1"/>
  <c r="AB2990" i="1"/>
  <c r="AB3681" i="1"/>
  <c r="AB932" i="1"/>
  <c r="AB955" i="1"/>
  <c r="AB4158" i="1"/>
  <c r="AB10374" i="1"/>
  <c r="AB10488" i="1"/>
  <c r="AB10827" i="1"/>
  <c r="AB9882" i="1"/>
  <c r="AB2819" i="1"/>
  <c r="AB7764" i="1"/>
  <c r="AB4256" i="1"/>
  <c r="AB7506" i="1"/>
  <c r="AB7310" i="1"/>
  <c r="AB915" i="1"/>
  <c r="AB10581" i="1"/>
  <c r="AB7355" i="1"/>
  <c r="AB8008" i="1"/>
  <c r="AB4453" i="1"/>
  <c r="AB4853" i="1"/>
  <c r="AB10373" i="1"/>
  <c r="AB11040" i="1"/>
  <c r="AB8358" i="1"/>
  <c r="AB594" i="1"/>
  <c r="AB1125" i="1"/>
  <c r="AB6962" i="1"/>
  <c r="AB8017" i="1"/>
  <c r="AB4367" i="1"/>
  <c r="AB2087" i="1"/>
  <c r="AB6062" i="1"/>
  <c r="AB3472" i="1"/>
  <c r="AB439" i="1"/>
  <c r="AB10843" i="1"/>
  <c r="AB2644" i="1"/>
  <c r="AB3444" i="1"/>
  <c r="AB8972" i="1"/>
  <c r="AB1890" i="1"/>
  <c r="AB8578" i="1"/>
  <c r="AB7587" i="1"/>
  <c r="AB10719" i="1"/>
  <c r="AB581" i="1"/>
  <c r="AB11056" i="1"/>
  <c r="AB2958" i="1"/>
  <c r="AB9994" i="1"/>
  <c r="AB8770" i="1"/>
  <c r="AB7430" i="1"/>
  <c r="AB3089" i="1"/>
  <c r="AB7183" i="1"/>
  <c r="AB5543" i="1"/>
  <c r="AB1639" i="1"/>
  <c r="AB4632" i="1"/>
  <c r="AB10531" i="1"/>
  <c r="AB1548" i="1"/>
  <c r="AB4123" i="1"/>
  <c r="AB1726" i="1"/>
  <c r="AB5223" i="1"/>
  <c r="AB9074" i="1"/>
  <c r="AB10729" i="1"/>
  <c r="AB5491" i="1"/>
  <c r="AB10037" i="1"/>
  <c r="AB6259" i="1"/>
  <c r="AB1562" i="1"/>
  <c r="AB9326" i="1"/>
  <c r="AB3741" i="1"/>
  <c r="AB5452" i="1"/>
  <c r="AB9086" i="1"/>
  <c r="AB1129" i="1"/>
  <c r="AB4149" i="1"/>
  <c r="AB4003" i="1"/>
  <c r="AB1362" i="1"/>
  <c r="AB4054" i="1"/>
  <c r="AB2794" i="1"/>
  <c r="AB10014" i="1"/>
  <c r="AB2489" i="1"/>
  <c r="AB4641" i="1"/>
  <c r="AB7433" i="1"/>
  <c r="AB9831" i="1"/>
  <c r="AB1550" i="1"/>
  <c r="AB3040" i="1"/>
  <c r="AB10440" i="1"/>
  <c r="AB5130" i="1"/>
  <c r="AB3671" i="1"/>
  <c r="AB7172" i="1"/>
  <c r="AB5351" i="1"/>
  <c r="AB5396" i="1"/>
  <c r="AB4595" i="1"/>
  <c r="AB6414" i="1"/>
  <c r="AB9926" i="1"/>
  <c r="AB6486" i="1"/>
  <c r="AB10831" i="1"/>
  <c r="AB7210" i="1"/>
  <c r="AB7095" i="1"/>
  <c r="AB8746" i="1"/>
  <c r="AB741" i="1"/>
  <c r="AB7542" i="1"/>
  <c r="AB4047" i="1"/>
  <c r="AB9842" i="1"/>
  <c r="AB5193" i="1"/>
  <c r="AB5054" i="1"/>
  <c r="AB4956" i="1"/>
  <c r="AB7488" i="1"/>
  <c r="AB3003" i="1"/>
  <c r="AB8846" i="1"/>
  <c r="AB3375" i="1"/>
  <c r="AB4802" i="1"/>
  <c r="AB3384" i="1"/>
  <c r="AB7620" i="1"/>
  <c r="AB4048" i="1"/>
  <c r="AB7732" i="1"/>
  <c r="AB2135" i="1"/>
  <c r="AB607" i="1"/>
  <c r="AB3825" i="1"/>
  <c r="AB10156" i="1"/>
  <c r="AB5891" i="1"/>
  <c r="AB10189" i="1"/>
  <c r="AB5693" i="1"/>
  <c r="AB10234" i="1"/>
  <c r="AB6751" i="1"/>
  <c r="AB2954" i="1"/>
  <c r="AB2249" i="1"/>
  <c r="AB6158" i="1"/>
  <c r="AB796" i="1"/>
  <c r="AB5765" i="1"/>
  <c r="AB7592" i="1"/>
  <c r="AB3193" i="1"/>
  <c r="AB9225" i="1"/>
  <c r="AB3112" i="1"/>
  <c r="AB5368" i="1"/>
  <c r="AB6972" i="1"/>
  <c r="AB4542" i="1"/>
  <c r="AB8693" i="1"/>
  <c r="AB4056" i="1"/>
  <c r="AB5608" i="1"/>
  <c r="AB1439" i="1"/>
  <c r="AB5773" i="1"/>
  <c r="AB523" i="1"/>
  <c r="AB9719" i="1"/>
  <c r="AB5915" i="1"/>
  <c r="AB4423" i="1"/>
  <c r="AB8224" i="1"/>
  <c r="AB7153" i="1"/>
  <c r="AB5425" i="1"/>
  <c r="AB4146" i="1"/>
  <c r="AB8053" i="1"/>
  <c r="AB3342" i="1"/>
  <c r="AB10816" i="1"/>
  <c r="AB6819" i="1"/>
  <c r="AB1819" i="1"/>
  <c r="AB9102" i="1"/>
  <c r="AB67" i="1"/>
  <c r="AB1305" i="1"/>
  <c r="AB4892" i="1"/>
  <c r="AB1280" i="1"/>
  <c r="AB8439" i="1"/>
  <c r="AB3000" i="1"/>
  <c r="AB52" i="1"/>
  <c r="AB6557" i="1"/>
  <c r="AB3779" i="1"/>
  <c r="AB9295" i="1"/>
  <c r="AB7483" i="1"/>
  <c r="AB10626" i="1"/>
  <c r="AB6286" i="1"/>
  <c r="AB3262" i="1"/>
  <c r="AB10910" i="1"/>
  <c r="AB9070" i="1"/>
  <c r="AB1857" i="1"/>
  <c r="AB4563" i="1"/>
  <c r="AB3152" i="1"/>
  <c r="AB3399" i="1"/>
  <c r="AB3101" i="1"/>
  <c r="AB1981" i="1"/>
  <c r="AB2720" i="1"/>
  <c r="AB5635" i="1"/>
  <c r="AB5613" i="1"/>
  <c r="AB10887" i="1"/>
  <c r="AB7096" i="1"/>
  <c r="AB4670" i="1"/>
  <c r="AB8645" i="1"/>
  <c r="AB9092" i="1"/>
  <c r="AB2830" i="1"/>
  <c r="AB8877" i="1"/>
  <c r="AB7003" i="1"/>
  <c r="AB2370" i="1"/>
  <c r="AB11006" i="1"/>
  <c r="AB5978" i="1"/>
  <c r="AB2053" i="1"/>
  <c r="AB7589" i="1"/>
  <c r="AB10389" i="1"/>
  <c r="AB8570" i="1"/>
  <c r="AB9069" i="1"/>
  <c r="AB9769" i="1"/>
  <c r="AB1206" i="1"/>
  <c r="AB6627" i="1"/>
  <c r="AB571" i="1"/>
  <c r="AB6999" i="1"/>
  <c r="AB9369" i="1"/>
  <c r="AB4221" i="1"/>
  <c r="AB8793" i="1"/>
  <c r="AB3806" i="1"/>
  <c r="AB2115" i="1"/>
  <c r="AB8756" i="1"/>
  <c r="AB8869" i="1"/>
  <c r="AB155" i="1"/>
  <c r="AB10549" i="1"/>
  <c r="AB10526" i="1"/>
  <c r="AB4766" i="1"/>
  <c r="AB2982" i="1"/>
  <c r="AB9171" i="1"/>
  <c r="AB6912" i="1"/>
  <c r="AB10380" i="1"/>
  <c r="AB3389" i="1"/>
  <c r="AB8325" i="1"/>
  <c r="AB8954" i="1"/>
  <c r="AB7701" i="1"/>
  <c r="AB4972" i="1"/>
  <c r="AB8057" i="1"/>
  <c r="AB7954" i="1"/>
  <c r="AB4452" i="1"/>
  <c r="AB1275" i="1"/>
  <c r="AB4874" i="1"/>
  <c r="AB7016" i="1"/>
  <c r="AB3386" i="1"/>
  <c r="AB8465" i="1"/>
  <c r="AB1463" i="1"/>
  <c r="AB9608" i="1"/>
  <c r="AB10616" i="1"/>
  <c r="AB9210" i="1"/>
  <c r="AB10476" i="1"/>
  <c r="AB2558" i="1"/>
  <c r="AB7570" i="1"/>
  <c r="AB7467" i="1"/>
  <c r="AB164" i="1"/>
  <c r="AB1607" i="1"/>
  <c r="AB1445" i="1"/>
  <c r="AB7571" i="1"/>
  <c r="AB10372" i="1"/>
  <c r="AB8136" i="1"/>
  <c r="AB717" i="1"/>
  <c r="AB1194" i="1"/>
  <c r="AB876" i="1"/>
  <c r="AB7719" i="1"/>
  <c r="AB4138" i="1"/>
  <c r="AB9682" i="1"/>
  <c r="AB6805" i="1"/>
  <c r="AB6532" i="1"/>
  <c r="AB7422" i="1"/>
  <c r="AB1216" i="1"/>
  <c r="AB4180" i="1"/>
  <c r="AB224" i="1"/>
  <c r="AB6124" i="1"/>
  <c r="AB7362" i="1"/>
  <c r="AB6233" i="1"/>
  <c r="AB944" i="1"/>
  <c r="AB10858" i="1"/>
  <c r="AB194" i="1"/>
  <c r="AB596" i="1"/>
  <c r="AB5903" i="1"/>
  <c r="AB10454" i="1"/>
  <c r="AB3448" i="1"/>
  <c r="AB9332" i="1"/>
  <c r="AB3529" i="1"/>
  <c r="AB9172" i="1"/>
  <c r="AB1309" i="1"/>
  <c r="AB9337" i="1"/>
  <c r="AB8153" i="1"/>
  <c r="AB4986" i="1"/>
  <c r="AB10707" i="1"/>
  <c r="AB7112" i="1"/>
  <c r="AB893" i="1"/>
  <c r="AB6591" i="1"/>
  <c r="AB4695" i="1"/>
  <c r="AB5759" i="1"/>
  <c r="AB122" i="1"/>
  <c r="AB1938" i="1"/>
  <c r="AB2098" i="1"/>
  <c r="AB7682" i="1"/>
  <c r="AB2988" i="1"/>
  <c r="AB6039" i="1"/>
  <c r="AB2421" i="1"/>
  <c r="AB6437" i="1"/>
  <c r="AB6438" i="1"/>
  <c r="AB7977" i="1"/>
  <c r="AB7685" i="1"/>
  <c r="AB8738" i="1"/>
  <c r="AB8883" i="1"/>
  <c r="AB9182" i="1"/>
  <c r="AB9061" i="1"/>
  <c r="AB4373" i="1"/>
  <c r="AB5785" i="1"/>
  <c r="AB2903" i="1"/>
  <c r="AB4326" i="1"/>
  <c r="AB8082" i="1"/>
  <c r="AB10034" i="1"/>
  <c r="AB4305" i="1"/>
  <c r="AB6701" i="1"/>
  <c r="AB2196" i="1"/>
  <c r="AB2778" i="1"/>
  <c r="AB3042" i="1"/>
  <c r="AB2599" i="1"/>
  <c r="AB10158" i="1"/>
  <c r="AB7449" i="1"/>
  <c r="AB8329" i="1"/>
  <c r="AB7755" i="1"/>
  <c r="AB4081" i="1"/>
  <c r="AB5158" i="1"/>
  <c r="AB4590" i="1"/>
  <c r="AB6394" i="1"/>
  <c r="AB4249" i="1"/>
  <c r="AB2481" i="1"/>
  <c r="AB7383" i="1"/>
  <c r="AB2710" i="1"/>
  <c r="AB6612" i="1"/>
  <c r="AB10443" i="1"/>
  <c r="AB7498" i="1"/>
  <c r="AB10779" i="1"/>
  <c r="AB1849" i="1"/>
  <c r="AB9565" i="1"/>
  <c r="AB8385" i="1"/>
  <c r="AB54" i="1"/>
  <c r="AB2572" i="1"/>
  <c r="AB6739" i="1"/>
  <c r="AB10637" i="1"/>
  <c r="AB10644" i="1"/>
  <c r="AB6786" i="1"/>
  <c r="AB1213" i="1"/>
  <c r="AB8137" i="1"/>
  <c r="AB4317" i="1"/>
  <c r="AB799" i="1"/>
  <c r="AB8680" i="1"/>
  <c r="AB4114" i="1"/>
  <c r="AB2980" i="1"/>
  <c r="AB7137" i="1"/>
  <c r="AB3393" i="1"/>
  <c r="AB1163" i="1"/>
  <c r="AB6346" i="1"/>
  <c r="AB1412" i="1"/>
  <c r="AB5547" i="1"/>
  <c r="AB9523" i="1"/>
  <c r="AB4898" i="1"/>
  <c r="AB6422" i="1"/>
  <c r="AB4116" i="1"/>
  <c r="AB9234" i="1"/>
  <c r="AB879" i="1"/>
  <c r="AB7187" i="1"/>
  <c r="AB6830" i="1"/>
  <c r="AB1730" i="1"/>
  <c r="AB5625" i="1"/>
  <c r="AB47" i="1"/>
  <c r="AB1810" i="1"/>
  <c r="AB8603" i="1"/>
  <c r="AB7135" i="1"/>
  <c r="AB8874" i="1"/>
  <c r="AB4645" i="1"/>
  <c r="AB8386" i="1"/>
  <c r="AB7263" i="1"/>
  <c r="AB4601" i="1"/>
  <c r="AB4161" i="1"/>
  <c r="AB10954" i="1"/>
  <c r="AB2390" i="1"/>
  <c r="AB4163" i="1"/>
  <c r="AB10006" i="1"/>
  <c r="AB6361" i="1"/>
  <c r="AB1139" i="1"/>
  <c r="AB1871" i="1"/>
  <c r="AB9350" i="1"/>
  <c r="AB4886" i="1"/>
  <c r="AB3765" i="1"/>
  <c r="AB6584" i="1"/>
  <c r="AB5204" i="1"/>
  <c r="AB7425" i="1"/>
  <c r="AB10688" i="1"/>
  <c r="AB4289" i="1"/>
  <c r="AB6505" i="1"/>
  <c r="AB7129" i="1"/>
  <c r="AB6130" i="1"/>
  <c r="AB5518" i="1"/>
  <c r="AB1902" i="1"/>
  <c r="AB3553" i="1"/>
  <c r="AB787" i="1"/>
  <c r="AB4279" i="1"/>
  <c r="AB6514" i="1"/>
  <c r="AB5617" i="1"/>
  <c r="AB2620" i="1"/>
  <c r="AB3364" i="1"/>
  <c r="AB6433" i="1"/>
  <c r="AB928" i="1"/>
  <c r="AB1501" i="1"/>
  <c r="AB10414" i="1"/>
  <c r="AB1237" i="1"/>
  <c r="AB9654" i="1"/>
  <c r="AB2610" i="1"/>
  <c r="AB1892" i="1"/>
  <c r="AB1149" i="1"/>
  <c r="AB6872" i="1"/>
  <c r="AB3362" i="1"/>
  <c r="AB7670" i="1"/>
  <c r="AB6443" i="1"/>
  <c r="AB6618" i="1"/>
  <c r="AB10517" i="1"/>
  <c r="AB6140" i="1"/>
  <c r="AB10109" i="1"/>
  <c r="AB10131" i="1"/>
  <c r="AB6781" i="1"/>
  <c r="AB7307" i="1"/>
  <c r="AB4604" i="1"/>
  <c r="AB10249" i="1"/>
  <c r="AB1942" i="1"/>
  <c r="AB6768" i="1"/>
  <c r="AB1004" i="1"/>
  <c r="AB2570" i="1"/>
  <c r="AB833" i="1"/>
  <c r="AB3658" i="1"/>
  <c r="AB10350" i="1"/>
  <c r="AB7578" i="1"/>
  <c r="AB4870" i="1"/>
  <c r="AB9681" i="1"/>
  <c r="AB5290" i="1"/>
  <c r="AB8803" i="1"/>
  <c r="AB5901" i="1"/>
  <c r="AB10732" i="1"/>
  <c r="AB4252" i="1"/>
  <c r="AB4068" i="1"/>
  <c r="AB118" i="1"/>
  <c r="AB6066" i="1"/>
  <c r="AB66" i="1"/>
  <c r="AB10536" i="1"/>
  <c r="AB213" i="1"/>
  <c r="AB6250" i="1"/>
  <c r="AB8796" i="1"/>
  <c r="AB3925" i="1"/>
  <c r="AB700" i="1"/>
  <c r="AB10463" i="1"/>
  <c r="AB9154" i="1"/>
  <c r="AB562" i="1"/>
  <c r="AB3921" i="1"/>
  <c r="AB1153" i="1"/>
  <c r="AB4360" i="1"/>
  <c r="AB8919" i="1"/>
  <c r="AB10834" i="1"/>
  <c r="AB3478" i="1"/>
  <c r="AB9028" i="1"/>
  <c r="AB294" i="1"/>
  <c r="AB6897" i="1"/>
  <c r="AB4755" i="1"/>
  <c r="AB1910" i="1"/>
  <c r="AB2692" i="1"/>
  <c r="AB4979" i="1"/>
  <c r="AB8523" i="1"/>
  <c r="AB7069" i="1"/>
  <c r="AB2185" i="1"/>
  <c r="AB9119" i="1"/>
  <c r="AB7770" i="1"/>
  <c r="AB8096" i="1"/>
  <c r="AB3197" i="1"/>
  <c r="AB6643" i="1"/>
  <c r="AB1187" i="1"/>
  <c r="AB4027" i="1"/>
  <c r="AB2642" i="1"/>
  <c r="AB2854" i="1"/>
  <c r="AB9768" i="1"/>
  <c r="AB7010" i="1"/>
  <c r="AB2364" i="1"/>
  <c r="AB2806" i="1"/>
  <c r="AB6035" i="1"/>
  <c r="AB1751" i="1"/>
  <c r="AB1321" i="1"/>
  <c r="AB5730" i="1"/>
  <c r="AB5630" i="1"/>
  <c r="AB2101" i="1"/>
  <c r="AB5786" i="1"/>
  <c r="AB2597" i="1"/>
  <c r="AB11104" i="1"/>
  <c r="AB435" i="1"/>
  <c r="AB9832" i="1"/>
  <c r="AB7536" i="1"/>
  <c r="AB4418" i="1"/>
  <c r="AB6791" i="1"/>
  <c r="AB1646" i="1"/>
  <c r="AB1632" i="1"/>
  <c r="AB8692" i="1"/>
  <c r="AB9903" i="1"/>
  <c r="AB4137" i="1"/>
  <c r="AB545" i="1"/>
  <c r="AB5612" i="1"/>
  <c r="AB9353" i="1"/>
  <c r="AB9666" i="1"/>
  <c r="AB3716" i="1"/>
  <c r="AB7559" i="1"/>
  <c r="AB9311" i="1"/>
  <c r="AB9146" i="1"/>
  <c r="AB6949" i="1"/>
  <c r="AB3812" i="1"/>
  <c r="AB3158" i="1"/>
  <c r="AB1553" i="1"/>
  <c r="AB3272" i="1"/>
  <c r="AB6748" i="1"/>
  <c r="AB5548" i="1"/>
  <c r="AB1716" i="1"/>
  <c r="AB4191" i="1"/>
  <c r="AB10983" i="1"/>
  <c r="AB9081" i="1"/>
  <c r="AB10172" i="1"/>
  <c r="AB4202" i="1"/>
  <c r="AB4998" i="1"/>
  <c r="AB5292" i="1"/>
  <c r="AB8938" i="1"/>
  <c r="AB6370" i="1"/>
  <c r="AB10743" i="1"/>
  <c r="AB2426" i="1"/>
  <c r="AB7522" i="1"/>
  <c r="AB7179" i="1"/>
  <c r="AB9647" i="1"/>
  <c r="AB746" i="1"/>
  <c r="AB8291" i="1"/>
  <c r="AB914" i="1"/>
  <c r="AB7329" i="1"/>
  <c r="AB2162" i="1"/>
  <c r="AB1197" i="1"/>
  <c r="AB8108" i="1"/>
  <c r="AB6122" i="1"/>
  <c r="AB9323" i="1"/>
  <c r="AB9509" i="1"/>
  <c r="AB6928" i="1"/>
  <c r="AB10295" i="1"/>
  <c r="AB3626" i="1"/>
  <c r="AB2288" i="1"/>
  <c r="AB4443" i="1"/>
  <c r="AB1046" i="1"/>
  <c r="AB6116" i="1"/>
  <c r="AB2021" i="1"/>
  <c r="AB5389" i="1"/>
  <c r="AB7843" i="1"/>
  <c r="AB3914" i="1"/>
  <c r="AB3133" i="1"/>
  <c r="AB19" i="1"/>
  <c r="AB6800" i="1"/>
  <c r="AB2847" i="1"/>
  <c r="AB4194" i="1"/>
  <c r="AB1984" i="1"/>
  <c r="AB6666" i="1"/>
  <c r="AB4411" i="1"/>
  <c r="AB5239" i="1"/>
  <c r="AB5997" i="1"/>
  <c r="AB3589" i="1"/>
  <c r="AB65" i="1"/>
  <c r="AB9554" i="1"/>
  <c r="AB1288" i="1"/>
  <c r="AB3630" i="1"/>
  <c r="AB3621" i="1"/>
  <c r="AB3114" i="1"/>
  <c r="AB3175" i="1"/>
  <c r="AB3727" i="1"/>
  <c r="AB3550" i="1"/>
  <c r="AB3516" i="1"/>
  <c r="AB3711" i="1"/>
  <c r="AB7368" i="1"/>
  <c r="AB4152" i="1"/>
  <c r="AB2566" i="1"/>
  <c r="AB5532" i="1"/>
  <c r="AB4945" i="1"/>
  <c r="AB6718" i="1"/>
  <c r="AB3947" i="1"/>
  <c r="AB1927" i="1"/>
  <c r="AB3381" i="1"/>
  <c r="AB2909" i="1"/>
  <c r="AB522" i="1"/>
  <c r="AB4710" i="1"/>
  <c r="AB10652" i="1"/>
  <c r="AB6818" i="1"/>
  <c r="AB5692" i="1"/>
  <c r="AB9199" i="1"/>
  <c r="AB8942" i="1"/>
  <c r="AB7445" i="1"/>
  <c r="AB794" i="1"/>
  <c r="AB5980" i="1"/>
  <c r="AB2479" i="1"/>
  <c r="AB3360" i="1"/>
  <c r="AB6142" i="1"/>
  <c r="AB1789" i="1"/>
  <c r="AB1512" i="1"/>
  <c r="AB8371" i="1"/>
  <c r="AB2730" i="1"/>
  <c r="AB4334" i="1"/>
  <c r="AB6120" i="1"/>
  <c r="AB2802" i="1"/>
  <c r="AB4182" i="1"/>
  <c r="AB1785" i="1"/>
  <c r="AB7673" i="1"/>
  <c r="AB7702" i="1"/>
  <c r="AB11087" i="1"/>
  <c r="AB9461" i="1"/>
  <c r="AB9034" i="1"/>
  <c r="AB8198" i="1"/>
  <c r="AB4356" i="1"/>
  <c r="AB3902" i="1"/>
  <c r="AB6292" i="1"/>
  <c r="AB26" i="1"/>
  <c r="AB10595" i="1"/>
  <c r="AB6876" i="1"/>
  <c r="AB956" i="1"/>
  <c r="AB865" i="1"/>
  <c r="AB7819" i="1"/>
  <c r="AB10386" i="1"/>
  <c r="AB8755" i="1"/>
  <c r="AB338" i="1"/>
  <c r="AB6171" i="1"/>
  <c r="AB10475" i="1"/>
  <c r="AB4694" i="1"/>
  <c r="AB8521" i="1"/>
  <c r="AB4939" i="1"/>
  <c r="AB4664" i="1"/>
  <c r="AB436" i="1"/>
  <c r="AB6435" i="1"/>
  <c r="AB7964" i="1"/>
  <c r="AB1420" i="1"/>
  <c r="AB9544" i="1"/>
  <c r="AB8171" i="1"/>
  <c r="AB11095" i="1"/>
  <c r="AB6135" i="1"/>
  <c r="AB111" i="1"/>
  <c r="AB6593" i="1"/>
  <c r="AB10610" i="1"/>
  <c r="AB10308" i="1"/>
  <c r="AB5156" i="1"/>
  <c r="AB7238" i="1"/>
  <c r="AB5927" i="1"/>
  <c r="AB10400" i="1"/>
  <c r="AB9762" i="1"/>
  <c r="AB656" i="1"/>
  <c r="AB1952" i="1"/>
  <c r="AB5798" i="1"/>
  <c r="AB5003" i="1"/>
  <c r="AB1220" i="1"/>
  <c r="AB10438" i="1"/>
  <c r="AB6947" i="1"/>
  <c r="AB1092" i="1"/>
  <c r="AB8499" i="1"/>
  <c r="AB840" i="1"/>
  <c r="AB7877" i="1"/>
  <c r="AB10001" i="1"/>
  <c r="AB3832" i="1"/>
  <c r="AB7603" i="1"/>
  <c r="AB3408" i="1"/>
  <c r="AB420" i="1"/>
  <c r="AB7998" i="1"/>
  <c r="AB3286" i="1"/>
  <c r="AB834" i="1"/>
  <c r="AB2683" i="1"/>
  <c r="AB1532" i="1"/>
  <c r="AB1775" i="1"/>
  <c r="AB9680" i="1"/>
  <c r="AB2407" i="1"/>
  <c r="AB2449" i="1"/>
  <c r="AB5098" i="1"/>
  <c r="AB1186" i="1"/>
  <c r="AB4799" i="1"/>
  <c r="AB3416" i="1"/>
  <c r="AB830" i="1"/>
  <c r="AB6516" i="1"/>
  <c r="AB806" i="1"/>
  <c r="AB2316" i="1"/>
  <c r="AB9814" i="1"/>
  <c r="AB6762" i="1"/>
  <c r="AB5654" i="1"/>
  <c r="AB9272" i="1"/>
  <c r="AB8367" i="1"/>
  <c r="AB10055" i="1"/>
  <c r="AB2689" i="1"/>
  <c r="AB10278" i="1"/>
  <c r="AB2392" i="1"/>
  <c r="AB8867" i="1"/>
  <c r="AB2638" i="1"/>
  <c r="AB8830" i="1"/>
  <c r="AB9781" i="1"/>
  <c r="AB6225" i="1"/>
  <c r="AB6303" i="1"/>
  <c r="AB7171" i="1"/>
  <c r="AB29" i="1"/>
  <c r="AB1256" i="1"/>
  <c r="AB5716" i="1"/>
  <c r="AB5297" i="1"/>
  <c r="AB3273" i="1"/>
  <c r="AB1346" i="1"/>
  <c r="AB3608" i="1"/>
  <c r="AB9057" i="1"/>
  <c r="AB4492" i="1"/>
  <c r="AB5005" i="1"/>
  <c r="AB7992" i="1"/>
  <c r="AB9422" i="1"/>
  <c r="AB9961" i="1"/>
  <c r="AB2828" i="1"/>
  <c r="AB10554" i="1"/>
  <c r="AB2545" i="1"/>
  <c r="AB11097" i="1"/>
  <c r="AB7226" i="1"/>
  <c r="AB472" i="1"/>
  <c r="AB6118" i="1"/>
  <c r="AB3548" i="1"/>
  <c r="AB7448" i="1"/>
  <c r="AB8866" i="1"/>
  <c r="AB379" i="1"/>
  <c r="AB7871" i="1"/>
  <c r="AB6355" i="1"/>
  <c r="AB4745" i="1"/>
  <c r="AB10031" i="1"/>
  <c r="AB5407" i="1"/>
  <c r="AB8244" i="1"/>
  <c r="AB3468" i="1"/>
  <c r="AB1914" i="1"/>
  <c r="AB5583" i="1"/>
  <c r="AB1542" i="1"/>
  <c r="AB1906" i="1"/>
  <c r="AB5748" i="1"/>
  <c r="AB10835" i="1"/>
  <c r="AB9418" i="1"/>
  <c r="AB6260" i="1"/>
  <c r="AB857" i="1"/>
  <c r="AB1040" i="1"/>
  <c r="AB758" i="1"/>
  <c r="AB9579" i="1"/>
  <c r="AB10574" i="1"/>
  <c r="AB5150" i="1"/>
  <c r="AB9160" i="1"/>
  <c r="AB2655" i="1"/>
  <c r="AB6080" i="1"/>
  <c r="AB7497" i="1"/>
  <c r="AB3796" i="1"/>
  <c r="AB7889" i="1"/>
  <c r="AB6862" i="1"/>
  <c r="AB4032" i="1"/>
  <c r="AB7675" i="1"/>
  <c r="AB6215" i="1"/>
  <c r="AB10871" i="1"/>
  <c r="AB3911" i="1"/>
  <c r="AB1174" i="1"/>
  <c r="AB9508" i="1"/>
  <c r="AB10724" i="1"/>
  <c r="AB8022" i="1"/>
  <c r="AB9771" i="1"/>
  <c r="AB5973" i="1"/>
  <c r="AB5593" i="1"/>
  <c r="AB7044" i="1"/>
  <c r="AB1418" i="1"/>
  <c r="AB5470" i="1"/>
  <c r="AB1959" i="1"/>
  <c r="AB3756" i="1"/>
  <c r="AB3231" i="1"/>
  <c r="AB6432" i="1"/>
  <c r="AB4351" i="1"/>
  <c r="AB6990" i="1"/>
  <c r="AB9304" i="1"/>
  <c r="AB3184" i="1"/>
  <c r="AB9073" i="1"/>
  <c r="AB3043" i="1"/>
  <c r="AB83" i="1"/>
  <c r="AB3203" i="1"/>
  <c r="AB7894" i="1"/>
  <c r="AB9444" i="1"/>
  <c r="AB7198" i="1"/>
  <c r="AB7469" i="1"/>
  <c r="AB4881" i="1"/>
  <c r="AB5174" i="1"/>
  <c r="AB39" i="1"/>
  <c r="AB3919" i="1"/>
  <c r="AB1075" i="1"/>
  <c r="AB1047" i="1"/>
  <c r="AB2309" i="1"/>
  <c r="AB3823" i="1"/>
  <c r="AB6669" i="1"/>
  <c r="AB9787" i="1"/>
  <c r="AB5125" i="1"/>
  <c r="AB1534" i="1"/>
  <c r="AB3785" i="1"/>
  <c r="AB1279" i="1"/>
  <c r="AB4207" i="1"/>
  <c r="AB6071" i="1"/>
  <c r="AB9454" i="1"/>
  <c r="AB7584" i="1"/>
  <c r="AB10895" i="1"/>
  <c r="AB10043" i="1"/>
  <c r="AB7618" i="1"/>
  <c r="AB8201" i="1"/>
  <c r="AB8816" i="1"/>
  <c r="AB3236" i="1"/>
  <c r="AB3244" i="1"/>
  <c r="AB432" i="1"/>
  <c r="AB775" i="1"/>
  <c r="AB10749" i="1"/>
  <c r="AB10062" i="1"/>
  <c r="AB5545" i="1"/>
  <c r="AB589" i="1"/>
  <c r="AB9515" i="1"/>
  <c r="AB7845" i="1"/>
  <c r="AB448" i="1"/>
  <c r="AB1854" i="1"/>
  <c r="AB885" i="1"/>
  <c r="AB1102" i="1"/>
  <c r="AB7594" i="1"/>
  <c r="AB3390" i="1"/>
  <c r="AB10479" i="1"/>
  <c r="AB9512" i="1"/>
  <c r="AB1972" i="1"/>
  <c r="AB9380" i="1"/>
  <c r="AB1176" i="1"/>
  <c r="AB10755" i="1"/>
  <c r="AB5076" i="1"/>
  <c r="AB8987" i="1"/>
  <c r="AB285" i="1"/>
  <c r="AB7494" i="1"/>
  <c r="AB7130" i="1"/>
  <c r="AB6093" i="1"/>
  <c r="AB7562" i="1"/>
  <c r="AB10874" i="1"/>
  <c r="AB695" i="1"/>
  <c r="AB5299" i="1"/>
  <c r="AB3411" i="1"/>
  <c r="AB1327" i="1"/>
  <c r="AB5740" i="1"/>
  <c r="AB1205" i="1"/>
  <c r="AB1743" i="1"/>
  <c r="AB5982" i="1"/>
  <c r="AB8071" i="1"/>
  <c r="AB2649" i="1"/>
  <c r="AB960" i="1"/>
  <c r="AB4761" i="1"/>
  <c r="AB10563" i="1"/>
  <c r="AB9286" i="1"/>
  <c r="AB9820" i="1"/>
  <c r="AB2726" i="1"/>
  <c r="AB7683" i="1"/>
  <c r="AB753" i="1"/>
  <c r="AB5164" i="1"/>
  <c r="AB11059" i="1"/>
  <c r="AB3269" i="1"/>
  <c r="AB7557" i="1"/>
  <c r="AB10335" i="1"/>
  <c r="AB4737" i="1"/>
  <c r="AB3065" i="1"/>
  <c r="AB2130" i="1"/>
  <c r="AB8310" i="1"/>
  <c r="AB8924" i="1"/>
  <c r="AB5633" i="1"/>
  <c r="AB8297" i="1"/>
  <c r="AB7797" i="1"/>
  <c r="AB2714" i="1"/>
  <c r="AB2163" i="1"/>
  <c r="AB10138" i="1"/>
  <c r="AB10099" i="1"/>
  <c r="AB8853" i="1"/>
  <c r="AB563" i="1"/>
  <c r="AB3171" i="1"/>
  <c r="AB319" i="1"/>
  <c r="AB372" i="1"/>
  <c r="AB10472" i="1"/>
  <c r="AB5161" i="1"/>
  <c r="AB1276" i="1"/>
  <c r="AB3643" i="1"/>
  <c r="AB6945" i="1"/>
  <c r="AB5672" i="1"/>
  <c r="AB5847" i="1"/>
  <c r="AB3358" i="1"/>
  <c r="AB8996" i="1"/>
  <c r="AB2064" i="1"/>
  <c r="AB7229" i="1"/>
  <c r="AB1325" i="1"/>
  <c r="AB2661" i="1"/>
  <c r="AB2044" i="1"/>
  <c r="AB5209" i="1"/>
  <c r="AB3591" i="1"/>
  <c r="AB10703" i="1"/>
  <c r="AB1776" i="1"/>
  <c r="AB10139" i="1"/>
  <c r="AB9328" i="1"/>
  <c r="AB9760" i="1"/>
  <c r="AB9261" i="1"/>
  <c r="AB2319" i="1"/>
  <c r="AB8102" i="1"/>
  <c r="AB8941" i="1"/>
  <c r="AB9395" i="1"/>
  <c r="AB6219" i="1"/>
  <c r="AB1583" i="1"/>
  <c r="AB344" i="1"/>
  <c r="AB919" i="1"/>
  <c r="AB10059" i="1"/>
  <c r="AB6567" i="1"/>
  <c r="AB691" i="1"/>
  <c r="AB9293" i="1"/>
  <c r="AB276" i="1"/>
  <c r="AB4041" i="1"/>
  <c r="AB6383" i="1"/>
  <c r="AB6504" i="1"/>
  <c r="AB10672" i="1"/>
  <c r="AB3328" i="1"/>
  <c r="AB1662" i="1"/>
  <c r="AB8623" i="1"/>
  <c r="AB1379" i="1"/>
  <c r="AB10114" i="1"/>
  <c r="AB670" i="1"/>
  <c r="AB704" i="1"/>
  <c r="AB6741" i="1"/>
  <c r="AB10606" i="1"/>
  <c r="AB450" i="1"/>
  <c r="AB10093" i="1"/>
  <c r="AB1690" i="1"/>
  <c r="AB6833" i="1"/>
  <c r="AB2116" i="1"/>
  <c r="AB697" i="1"/>
  <c r="AB6265" i="1"/>
  <c r="AB5569" i="1"/>
  <c r="AB4808" i="1"/>
  <c r="AB9758" i="1"/>
  <c r="AB8225" i="1"/>
  <c r="AB10675" i="1"/>
  <c r="AB2896" i="1"/>
  <c r="AB531" i="1"/>
  <c r="AB9691" i="1"/>
  <c r="AB124" i="1"/>
  <c r="AB8430" i="1"/>
  <c r="AB10857" i="1"/>
  <c r="AB8700" i="1"/>
  <c r="AB3816" i="1"/>
  <c r="AB10633" i="1"/>
  <c r="AB6899" i="1"/>
  <c r="AB8087" i="1"/>
  <c r="AB5651" i="1"/>
  <c r="AB2499" i="1"/>
  <c r="AB3058" i="1"/>
  <c r="AB9590" i="1"/>
  <c r="AB9908" i="1"/>
  <c r="AB3129" i="1"/>
  <c r="AB2075" i="1"/>
  <c r="AB10008" i="1"/>
  <c r="AB1334" i="1"/>
  <c r="AB466" i="1"/>
  <c r="AB2608" i="1"/>
  <c r="AB10421" i="1"/>
  <c r="AB3009" i="1"/>
  <c r="AB10130" i="1"/>
  <c r="AB9893" i="1"/>
  <c r="AB5626" i="1"/>
  <c r="AB3459" i="1"/>
  <c r="AB3450" i="1"/>
  <c r="AB5957" i="1"/>
  <c r="AB2129" i="1"/>
  <c r="AB8425" i="1"/>
  <c r="AB9742" i="1"/>
  <c r="AB4065" i="1"/>
  <c r="AB11011" i="1"/>
  <c r="AB9736" i="1"/>
  <c r="AB9600" i="1"/>
  <c r="AB2476" i="1"/>
  <c r="AB10413" i="1"/>
  <c r="AB3998" i="1"/>
  <c r="AB6555" i="1"/>
  <c r="AB1874" i="1"/>
  <c r="AB3" i="1"/>
  <c r="AB442" i="1"/>
  <c r="AB4818" i="1"/>
  <c r="AB9414" i="1"/>
  <c r="AB7456" i="1"/>
  <c r="AB4013" i="1"/>
  <c r="AB8068" i="1"/>
  <c r="AB5448" i="1"/>
  <c r="AB6220" i="1"/>
  <c r="AB381" i="1"/>
  <c r="AB1378" i="1"/>
  <c r="AB1879" i="1"/>
  <c r="AB10247" i="1"/>
  <c r="AB9220" i="1"/>
  <c r="AB2436" i="1"/>
  <c r="AB10923" i="1"/>
  <c r="AB8670" i="1"/>
  <c r="AB3900" i="1"/>
  <c r="AB3717" i="1"/>
  <c r="AB48" i="1"/>
  <c r="AB6841" i="1"/>
  <c r="AB10516" i="1"/>
  <c r="AB11023" i="1"/>
  <c r="AB5439" i="1"/>
  <c r="AB9018" i="1"/>
  <c r="AB7609" i="1"/>
  <c r="AB3117" i="1"/>
  <c r="AB1885" i="1"/>
  <c r="AB2719" i="1"/>
  <c r="AB1828" i="1"/>
  <c r="AB2195" i="1"/>
  <c r="AB1787" i="1"/>
  <c r="AB3268" i="1"/>
  <c r="AB3615" i="1"/>
  <c r="AB6927" i="1"/>
  <c r="AB8074" i="1"/>
  <c r="AB2024" i="1"/>
  <c r="AB6503" i="1"/>
  <c r="AB4715" i="1"/>
  <c r="AB366" i="1"/>
  <c r="AB1565" i="1"/>
  <c r="AB4657" i="1"/>
  <c r="AB10080" i="1"/>
  <c r="AB7961" i="1"/>
  <c r="AB5659" i="1"/>
  <c r="AB4049" i="1"/>
  <c r="AB3613" i="1"/>
  <c r="AB87" i="1"/>
  <c r="AB6369" i="1"/>
  <c r="AB1707" i="1"/>
  <c r="AB261" i="1"/>
  <c r="AB8314" i="1"/>
  <c r="AB7851" i="1"/>
  <c r="AB3019" i="1"/>
  <c r="AB8116" i="1"/>
  <c r="AB10901" i="1"/>
  <c r="AB24" i="1"/>
  <c r="AB10665" i="1"/>
  <c r="AB10553" i="1"/>
  <c r="AB3395" i="1"/>
  <c r="AB3803" i="1"/>
  <c r="AB672" i="1"/>
  <c r="AB6450" i="1"/>
  <c r="AB5047" i="1"/>
  <c r="AB5507" i="1"/>
  <c r="AB3849" i="1"/>
  <c r="AB864" i="1"/>
  <c r="AB3198" i="1"/>
  <c r="AB2611" i="1"/>
  <c r="AB9514" i="1"/>
  <c r="AB3379" i="1"/>
  <c r="AB4821" i="1"/>
  <c r="AB9378" i="1"/>
  <c r="AB488" i="1"/>
  <c r="AB6133" i="1"/>
  <c r="AB7901" i="1"/>
  <c r="AB641" i="1"/>
  <c r="AB6821" i="1"/>
  <c r="AB195" i="1"/>
  <c r="AB6434" i="1"/>
  <c r="AB5427" i="1"/>
  <c r="AB5264" i="1"/>
  <c r="AB6147" i="1"/>
  <c r="AB3210" i="1"/>
  <c r="AB6935" i="1"/>
  <c r="AB2311" i="1"/>
  <c r="AB1184" i="1"/>
  <c r="AB8381" i="1"/>
  <c r="AB1014" i="1"/>
  <c r="AB3465" i="1"/>
  <c r="AB8080" i="1"/>
  <c r="AB10774" i="1"/>
  <c r="AB748" i="1"/>
  <c r="AB10584" i="1"/>
  <c r="AB8139" i="1"/>
  <c r="AB2186" i="1"/>
  <c r="AB2336" i="1"/>
  <c r="AB7233" i="1"/>
  <c r="AB8559" i="1"/>
  <c r="AB3514" i="1"/>
  <c r="AB4723" i="1"/>
  <c r="AB5709" i="1"/>
  <c r="AB2573" i="1"/>
  <c r="AB6323" i="1"/>
  <c r="AB2532" i="1"/>
  <c r="AB3978" i="1"/>
  <c r="AB922" i="1"/>
  <c r="AB9658" i="1"/>
  <c r="AB1844" i="1"/>
  <c r="AB6837" i="1"/>
  <c r="AB5111" i="1"/>
  <c r="AB2957" i="1"/>
  <c r="AB10100" i="1"/>
  <c r="AB1755" i="1"/>
  <c r="AB8696" i="1"/>
  <c r="AB4060" i="1"/>
  <c r="AB7526" i="1"/>
  <c r="AB9279" i="1"/>
  <c r="AB4462" i="1"/>
  <c r="AB1629" i="1"/>
  <c r="AB910" i="1"/>
  <c r="AB4045" i="1"/>
  <c r="AB5537" i="1"/>
  <c r="AB10532" i="1"/>
  <c r="AB2711" i="1"/>
  <c r="AB9499" i="1"/>
  <c r="AB9607" i="1"/>
  <c r="AB10170" i="1"/>
  <c r="AB10121" i="1"/>
  <c r="AB182" i="1"/>
  <c r="AB9689" i="1"/>
  <c r="AB5445" i="1"/>
  <c r="AB114" i="1"/>
  <c r="AB10754" i="1"/>
  <c r="AB7968" i="1"/>
  <c r="AB7926" i="1"/>
  <c r="AB4343" i="1"/>
  <c r="AB9005" i="1"/>
  <c r="AB9341" i="1"/>
  <c r="AB6869" i="1"/>
  <c r="AB2333" i="1"/>
  <c r="AB9749" i="1"/>
  <c r="AB458" i="1"/>
  <c r="AB4314" i="1"/>
  <c r="AB8760" i="1"/>
  <c r="AB5109" i="1"/>
  <c r="AB7503" i="1"/>
  <c r="AB428" i="1"/>
  <c r="AB9928" i="1"/>
  <c r="AB3008" i="1"/>
  <c r="AB38" i="1"/>
  <c r="AB10687" i="1"/>
  <c r="AB10433" i="1"/>
  <c r="AB1109" i="1"/>
  <c r="AB6041" i="1"/>
  <c r="AB3946" i="1"/>
  <c r="AB3246" i="1"/>
  <c r="AB3649" i="1"/>
  <c r="AB6978" i="1"/>
  <c r="AB9915" i="1"/>
  <c r="AB6197" i="1"/>
  <c r="AB101" i="1"/>
  <c r="AB392" i="1"/>
  <c r="AB8246" i="1"/>
  <c r="AB3284" i="1"/>
  <c r="AB6216" i="1"/>
  <c r="AB4108" i="1"/>
  <c r="AB5677" i="1"/>
  <c r="AB9490" i="1"/>
  <c r="AB4461" i="1"/>
  <c r="AB9823" i="1"/>
  <c r="AB9162" i="1"/>
  <c r="AB1599" i="1"/>
  <c r="AB8724" i="1"/>
  <c r="AB8840" i="1"/>
  <c r="AB10867" i="1"/>
  <c r="AB7667" i="1"/>
  <c r="AB8360" i="1"/>
  <c r="AB6185" i="1"/>
  <c r="AB684" i="1"/>
  <c r="AB4985" i="1"/>
  <c r="AB6101" i="1"/>
  <c r="AB871" i="1"/>
  <c r="AB8765" i="1"/>
  <c r="AB6929" i="1"/>
  <c r="AB5259" i="1"/>
  <c r="AB9292" i="1"/>
  <c r="AB6993" i="1"/>
  <c r="AB1341" i="1"/>
  <c r="AB9309" i="1"/>
  <c r="AB10617" i="1"/>
  <c r="AB10464" i="1"/>
  <c r="AB9597" i="1"/>
  <c r="AB10555" i="1"/>
  <c r="AB4592" i="1"/>
  <c r="AB4488" i="1"/>
  <c r="AB2043" i="1"/>
  <c r="AB31" i="1"/>
  <c r="AB6478" i="1"/>
  <c r="AB4245" i="1"/>
  <c r="AB4006" i="1"/>
  <c r="AB10312" i="1"/>
  <c r="AB7848" i="1"/>
  <c r="AB56" i="1"/>
  <c r="AB8055" i="1"/>
  <c r="AB5092" i="1"/>
  <c r="AB6368" i="1"/>
  <c r="AB7125" i="1"/>
  <c r="AB2643" i="1"/>
  <c r="AB5369" i="1"/>
  <c r="AB6447" i="1"/>
  <c r="AB8235" i="1"/>
  <c r="AB5044" i="1"/>
  <c r="AB3552" i="1"/>
  <c r="AB9227" i="1"/>
  <c r="AB10796" i="1"/>
  <c r="AB2966" i="1"/>
  <c r="AB8644" i="1"/>
  <c r="AB7970" i="1"/>
  <c r="AB1038" i="1"/>
  <c r="AB2695" i="1"/>
  <c r="AB5107" i="1"/>
  <c r="AB1056" i="1"/>
  <c r="AB3651" i="1"/>
  <c r="AB8798" i="1"/>
  <c r="AB10176" i="1"/>
  <c r="AB2016" i="1"/>
  <c r="AB2287" i="1"/>
  <c r="AB7662" i="1"/>
  <c r="AB5647" i="1"/>
  <c r="AB5846" i="1"/>
  <c r="AB7678" i="1"/>
  <c r="AB4615" i="1"/>
  <c r="AB992" i="1"/>
  <c r="AB10499" i="1"/>
  <c r="AB4020" i="1"/>
  <c r="AB8536" i="1"/>
  <c r="AB9670" i="1"/>
  <c r="AB7930" i="1"/>
  <c r="AB9467" i="1"/>
  <c r="AB4150" i="1"/>
  <c r="AB8601" i="1"/>
  <c r="AB5641" i="1"/>
  <c r="AB2790" i="1"/>
  <c r="AB8903" i="1"/>
  <c r="AB3013" i="1"/>
  <c r="AB5438" i="1"/>
  <c r="AB8977" i="1"/>
  <c r="AB9686" i="1"/>
  <c r="AB9026" i="1"/>
  <c r="AB5459" i="1"/>
  <c r="AB378" i="1"/>
  <c r="AB6192" i="1"/>
  <c r="AB2645" i="1"/>
  <c r="AB468" i="1"/>
  <c r="AB633" i="1"/>
  <c r="AB10164" i="1"/>
  <c r="AB7084" i="1"/>
  <c r="AB222" i="1"/>
  <c r="AB7756" i="1"/>
  <c r="AB11007" i="1"/>
  <c r="AB505" i="1"/>
  <c r="AB3387" i="1"/>
  <c r="AB9972" i="1"/>
  <c r="AB7728" i="1"/>
  <c r="AB7980" i="1"/>
  <c r="AB2584" i="1"/>
  <c r="AB7051" i="1"/>
  <c r="AB4062" i="1"/>
  <c r="AB3652" i="1"/>
  <c r="AB1211" i="1"/>
  <c r="AB8058" i="1"/>
  <c r="AB6027" i="1"/>
  <c r="AB8690" i="1"/>
  <c r="AB8295" i="1"/>
  <c r="AB6761" i="1"/>
  <c r="AB5776" i="1"/>
  <c r="AB184" i="1"/>
  <c r="AB5681" i="1"/>
  <c r="AB1935" i="1"/>
  <c r="AB6911" i="1"/>
  <c r="AB2191" i="1"/>
  <c r="AB2789" i="1"/>
  <c r="AB1409" i="1"/>
  <c r="AB6689" i="1"/>
  <c r="AB9978" i="1"/>
  <c r="AB9869" i="1"/>
  <c r="AB9794" i="1"/>
  <c r="AB2032" i="1"/>
  <c r="AB3505" i="1"/>
  <c r="AB4407" i="1"/>
  <c r="AB4508" i="1"/>
  <c r="AB6624" i="1"/>
  <c r="AB10802" i="1"/>
  <c r="AB10395" i="1"/>
  <c r="AB3024" i="1"/>
  <c r="AB5911" i="1"/>
  <c r="AB1031" i="1"/>
  <c r="AB4602" i="1"/>
  <c r="AB5867" i="1"/>
  <c r="AB10032" i="1"/>
  <c r="AB9143" i="1"/>
  <c r="AB274" i="1"/>
  <c r="AB5050" i="1"/>
  <c r="AB5969" i="1"/>
  <c r="AB2832" i="1"/>
  <c r="AB4307" i="1"/>
  <c r="AB9865" i="1"/>
  <c r="AB6953" i="1"/>
  <c r="AB3975" i="1"/>
  <c r="AB971" i="1"/>
  <c r="AB6538" i="1"/>
  <c r="AB6285" i="1"/>
  <c r="AB7484" i="1"/>
  <c r="AB1818" i="1"/>
  <c r="AB5790" i="1"/>
  <c r="AB9883" i="1"/>
  <c r="AB848" i="1"/>
  <c r="AB3162" i="1"/>
  <c r="AB1407" i="1"/>
  <c r="AB4849" i="1"/>
  <c r="AB4642" i="1"/>
  <c r="AB6506" i="1"/>
  <c r="AB1543" i="1"/>
  <c r="AB10081" i="1"/>
  <c r="AB2460" i="1"/>
  <c r="AB8407" i="1"/>
  <c r="AB3421" i="1"/>
  <c r="AB1384" i="1"/>
  <c r="AB9589" i="1"/>
  <c r="AB5597" i="1"/>
  <c r="AB2161" i="1"/>
  <c r="AB9465" i="1"/>
  <c r="AB3271" i="1"/>
  <c r="AB4626" i="1"/>
  <c r="AB6345" i="1"/>
  <c r="AB6153" i="1"/>
  <c r="AB8203" i="1"/>
  <c r="AB1207" i="1"/>
  <c r="AB9282" i="1"/>
  <c r="AB4329" i="1"/>
  <c r="AB1099" i="1"/>
  <c r="AB1848" i="1"/>
  <c r="AB1083" i="1"/>
  <c r="AB10890" i="1"/>
  <c r="AB411" i="1"/>
  <c r="AB8113" i="1"/>
  <c r="AB2244" i="1"/>
  <c r="AB7769" i="1"/>
  <c r="AB7535" i="1"/>
  <c r="AB5744" i="1"/>
  <c r="AB6691" i="1"/>
  <c r="AB3296" i="1"/>
  <c r="AB4428" i="1"/>
  <c r="AB536" i="1"/>
  <c r="AB3747" i="1"/>
  <c r="AB7391" i="1"/>
  <c r="AB2590" i="1"/>
  <c r="AB1766" i="1"/>
  <c r="AB1868" i="1"/>
  <c r="AB492" i="1"/>
  <c r="AB6100" i="1"/>
  <c r="AB4408" i="1"/>
  <c r="AB1168" i="1"/>
  <c r="AB6765" i="1"/>
  <c r="AB2262" i="1"/>
  <c r="AB2030" i="1"/>
  <c r="AB7102" i="1"/>
  <c r="AB9112" i="1"/>
  <c r="AB676" i="1"/>
  <c r="AB8461" i="1"/>
  <c r="AB3949" i="1"/>
  <c r="AB1265" i="1"/>
  <c r="AB4188" i="1"/>
  <c r="AB8199" i="1"/>
  <c r="AB6330" i="1"/>
  <c r="AB4400" i="1"/>
  <c r="AB3144" i="1"/>
  <c r="AB10805" i="1"/>
  <c r="AB4549" i="1"/>
  <c r="AB1473" i="1"/>
  <c r="AB10453" i="1"/>
  <c r="AB2059" i="1"/>
  <c r="AB5789" i="1"/>
  <c r="AB4891" i="1"/>
  <c r="AB10120" i="1"/>
  <c r="AB7840" i="1"/>
  <c r="AB5397" i="1"/>
  <c r="AB816" i="1"/>
  <c r="AB10613" i="1"/>
  <c r="AB247" i="1"/>
  <c r="AB9021" i="1"/>
  <c r="AB7440" i="1"/>
  <c r="AB1373" i="1"/>
  <c r="AB6857" i="1"/>
  <c r="AB4357" i="1"/>
  <c r="AB8861" i="1"/>
  <c r="AB2722" i="1"/>
  <c r="AB3310" i="1"/>
  <c r="AB2188" i="1"/>
  <c r="AB6025" i="1"/>
  <c r="AB10276" i="1"/>
  <c r="AB4100" i="1"/>
  <c r="AB11083" i="1"/>
  <c r="AB3831" i="1"/>
  <c r="AB2095" i="1"/>
  <c r="AB5198" i="1"/>
  <c r="AB8592" i="1"/>
  <c r="AB6722" i="1"/>
  <c r="AB8502" i="1"/>
  <c r="AB10889" i="1"/>
  <c r="AB5940" i="1"/>
  <c r="AB6126" i="1"/>
  <c r="AB6568" i="1"/>
  <c r="AB2829" i="1"/>
  <c r="AB8971" i="1"/>
  <c r="AB5021" i="1"/>
  <c r="AB7697" i="1"/>
  <c r="AB6646" i="1"/>
  <c r="AB10645" i="1"/>
  <c r="AB1588" i="1"/>
  <c r="AB1693" i="1"/>
  <c r="AB275" i="1"/>
  <c r="AB6114" i="1"/>
  <c r="AB355" i="1"/>
  <c r="AB10325" i="1"/>
  <c r="AB3209" i="1"/>
  <c r="AB9401" i="1"/>
  <c r="AB4609" i="1"/>
  <c r="AB10320" i="1"/>
  <c r="AB10576" i="1"/>
  <c r="AB5081" i="1"/>
  <c r="AB11043" i="1"/>
  <c r="AB5808" i="1"/>
  <c r="AB1361" i="1"/>
  <c r="AB1546" i="1"/>
  <c r="AB8801" i="1"/>
  <c r="AB3338" i="1"/>
  <c r="AB9676" i="1"/>
  <c r="AB10077" i="1"/>
  <c r="AB1161" i="1"/>
  <c r="AB1566" i="1"/>
  <c r="AB5346" i="1"/>
  <c r="AB10930" i="1"/>
  <c r="AB612" i="1"/>
  <c r="AB9990" i="1"/>
  <c r="AB6051" i="1"/>
  <c r="AB8278" i="1"/>
  <c r="AB8661" i="1"/>
  <c r="AB7348" i="1"/>
  <c r="AB7754" i="1"/>
  <c r="AB5811" i="1"/>
  <c r="AB3083" i="1"/>
  <c r="AB1515" i="1"/>
  <c r="AB7099" i="1"/>
  <c r="AB10272" i="1"/>
  <c r="AB5880" i="1"/>
  <c r="AB365" i="1"/>
  <c r="AB7832" i="1"/>
  <c r="AB1359" i="1"/>
  <c r="AB5833" i="1"/>
  <c r="AB397" i="1"/>
  <c r="AB9045" i="1"/>
  <c r="AB10765" i="1"/>
  <c r="AB4474" i="1"/>
  <c r="AB6386" i="1"/>
  <c r="AB9679" i="1"/>
  <c r="AB10427" i="1"/>
  <c r="AB4644" i="1"/>
  <c r="AB5481" i="1"/>
  <c r="AB4997" i="1"/>
  <c r="AB2511" i="1"/>
  <c r="AB638" i="1"/>
  <c r="AB3730" i="1"/>
  <c r="AB1255" i="1"/>
  <c r="AB3504" i="1"/>
  <c r="AB9016" i="1"/>
  <c r="AB3915" i="1"/>
  <c r="AB1676" i="1"/>
  <c r="AB4698" i="1"/>
  <c r="AB1314" i="1"/>
  <c r="AB7057" i="1"/>
  <c r="AB2266" i="1"/>
  <c r="AB1442" i="1"/>
  <c r="AB10721" i="1"/>
  <c r="AB2240" i="1"/>
  <c r="AB11027" i="1"/>
  <c r="AB4843" i="1"/>
  <c r="AB5079" i="1"/>
  <c r="AB7885" i="1"/>
  <c r="AB7658" i="1"/>
  <c r="AB280" i="1"/>
  <c r="AB9441" i="1"/>
  <c r="AB10999" i="1"/>
  <c r="AB1367" i="1"/>
  <c r="AB11020" i="1"/>
  <c r="AB6903" i="1"/>
  <c r="AB8086" i="1"/>
  <c r="AB3492" i="1"/>
  <c r="AB3611" i="1"/>
  <c r="AB10625" i="1"/>
  <c r="AB8067" i="1"/>
  <c r="AB3432" i="1"/>
  <c r="AB10151" i="1"/>
  <c r="AB6959" i="1"/>
  <c r="AB8817" i="1"/>
  <c r="AB4639" i="1"/>
  <c r="AB2580" i="1"/>
  <c r="AB5778" i="1"/>
  <c r="AB3048" i="1"/>
  <c r="AB6981" i="1"/>
  <c r="AB9056" i="1"/>
  <c r="AB6210" i="1"/>
  <c r="AB10216" i="1"/>
  <c r="AB1286" i="1"/>
  <c r="AB3352" i="1"/>
  <c r="AB10316" i="1"/>
  <c r="AB9276" i="1"/>
  <c r="AB7855" i="1"/>
  <c r="AB6855" i="1"/>
  <c r="AB8238" i="1"/>
  <c r="AB1360" i="1"/>
  <c r="AB8195" i="1"/>
  <c r="AB8472" i="1"/>
  <c r="AB1705" i="1"/>
  <c r="AB9083" i="1"/>
  <c r="AB1936" i="1"/>
  <c r="AB7388" i="1"/>
  <c r="AB9217" i="1"/>
  <c r="AB7897" i="1"/>
  <c r="AB10214" i="1"/>
  <c r="AB8219" i="1"/>
  <c r="AB506" i="1"/>
  <c r="AB8481" i="1"/>
  <c r="AB2744" i="1"/>
  <c r="AB3859" i="1"/>
  <c r="AB9397" i="1"/>
  <c r="AB6799" i="1"/>
  <c r="AB6667" i="1"/>
  <c r="AB10302" i="1"/>
  <c r="AB1880" i="1"/>
  <c r="AB9161" i="1"/>
  <c r="AB769" i="1"/>
  <c r="AB3224" i="1"/>
  <c r="AB9244" i="1"/>
  <c r="AB10876" i="1"/>
  <c r="AB923" i="1"/>
  <c r="AB4784" i="1"/>
  <c r="AB5073" i="1"/>
  <c r="AB9699" i="1"/>
  <c r="AB5963" i="1"/>
  <c r="AB7251" i="1"/>
  <c r="AB7824" i="1"/>
  <c r="AB4543" i="1"/>
  <c r="AB8000" i="1"/>
  <c r="AB9316" i="1"/>
  <c r="AB3939" i="1"/>
  <c r="AB2753" i="1"/>
  <c r="AB2914" i="1"/>
  <c r="AB4714" i="1"/>
  <c r="AB9547" i="1"/>
  <c r="AB2402" i="1"/>
  <c r="AB10821" i="1"/>
  <c r="AB2919" i="1"/>
  <c r="AB8566" i="1"/>
  <c r="AB10017" i="1"/>
  <c r="AB10932" i="1"/>
  <c r="AB7311" i="1"/>
  <c r="AB5605" i="1"/>
  <c r="AB9615" i="1"/>
  <c r="AB1813" i="1"/>
  <c r="AB3518" i="1"/>
  <c r="AB10804" i="1"/>
  <c r="AB2448" i="1"/>
  <c r="AB621" i="1"/>
  <c r="AB6924" i="1"/>
  <c r="AB5218" i="1"/>
  <c r="AB5049" i="1"/>
  <c r="AB9436" i="1"/>
  <c r="AB842" i="1"/>
  <c r="AB5655" i="1"/>
  <c r="AB1572" i="1"/>
  <c r="AB9649" i="1"/>
  <c r="AB6176" i="1"/>
  <c r="AB9115" i="1"/>
  <c r="AB2352" i="1"/>
  <c r="AB1908" i="1"/>
  <c r="AB5929" i="1"/>
  <c r="AB2918" i="1"/>
  <c r="AB9400" i="1"/>
  <c r="AB11031" i="1"/>
  <c r="AB628" i="1"/>
  <c r="AB8131" i="1"/>
  <c r="AB6491" i="1"/>
  <c r="AB7969" i="1"/>
  <c r="AB2835" i="1"/>
  <c r="AB1717" i="1"/>
  <c r="AB6672" i="1"/>
  <c r="AB2313" i="1"/>
  <c r="AB4793" i="1"/>
  <c r="AB8266" i="1"/>
  <c r="AB6391" i="1"/>
  <c r="AB5874" i="1"/>
  <c r="AB1284" i="1"/>
  <c r="AB10940" i="1"/>
  <c r="AB3139" i="1"/>
  <c r="AB8600" i="1"/>
  <c r="AB7942" i="1"/>
  <c r="AB1750" i="1"/>
  <c r="AB9388" i="1"/>
  <c r="AB10407" i="1"/>
  <c r="AB10736" i="1"/>
  <c r="AB5542" i="1"/>
  <c r="AB10016" i="1"/>
  <c r="AB6898" i="1"/>
  <c r="AB2999" i="1"/>
  <c r="AB9433" i="1"/>
  <c r="AB9973" i="1"/>
  <c r="AB7450" i="1"/>
  <c r="AB11086" i="1"/>
  <c r="AB5441" i="1"/>
  <c r="AB3863" i="1"/>
  <c r="AB5420" i="1"/>
  <c r="AB8663" i="1"/>
  <c r="AB8668" i="1"/>
  <c r="AB5310" i="1"/>
  <c r="AB2631" i="1"/>
  <c r="AB3793" i="1"/>
  <c r="AB3909" i="1"/>
  <c r="AB422" i="1"/>
  <c r="AB9826" i="1"/>
  <c r="AB2292" i="1"/>
  <c r="AB1875" i="1"/>
  <c r="AB1912" i="1"/>
  <c r="AB2787" i="1"/>
  <c r="AB2467" i="1"/>
  <c r="AB7306" i="1"/>
  <c r="AB10336" i="1"/>
  <c r="AB980" i="1"/>
  <c r="AB6493" i="1"/>
  <c r="AB10602" i="1"/>
  <c r="AB10259" i="1"/>
  <c r="AB1825" i="1"/>
  <c r="AB7029" i="1"/>
  <c r="AB3689" i="1"/>
  <c r="AB10900" i="1"/>
  <c r="AB3852" i="1"/>
  <c r="AB2576" i="1"/>
  <c r="AB2818" i="1"/>
  <c r="AB1154" i="1"/>
  <c r="AB6179" i="1"/>
  <c r="AB1536" i="1"/>
  <c r="AB7031" i="1"/>
  <c r="AB3918" i="1"/>
  <c r="AB7344" i="1"/>
  <c r="AB10503" i="1"/>
  <c r="AB10095" i="1"/>
  <c r="AB1702" i="1"/>
  <c r="AB7487" i="1"/>
  <c r="AB7223" i="1"/>
  <c r="AB7074" i="1"/>
  <c r="AB9089" i="1"/>
  <c r="AB4247" i="1"/>
  <c r="AB2257" i="1"/>
  <c r="AB2119" i="1"/>
  <c r="AB398" i="1"/>
  <c r="AB5842" i="1"/>
  <c r="AB4736" i="1"/>
  <c r="AB10883" i="1"/>
  <c r="AB3205" i="1"/>
  <c r="AB10974" i="1"/>
  <c r="AB9116" i="1"/>
  <c r="AB9948" i="1"/>
  <c r="AB1199" i="1"/>
  <c r="AB5339" i="1"/>
  <c r="AB3214" i="1"/>
  <c r="AB8280" i="1"/>
  <c r="AB9717" i="1"/>
  <c r="AB4171" i="1"/>
  <c r="AB5646" i="1"/>
  <c r="AB6494" i="1"/>
  <c r="AB1878" i="1"/>
  <c r="AB9846" i="1"/>
  <c r="AB2328" i="1"/>
  <c r="AB10682" i="1"/>
  <c r="AB10104" i="1"/>
  <c r="AB6023" i="1"/>
  <c r="AB4059" i="1"/>
  <c r="AB10449" i="1"/>
  <c r="AB5806" i="1"/>
  <c r="AB6267" i="1"/>
  <c r="AB4285" i="1"/>
  <c r="AB6703" i="1"/>
  <c r="AB1756" i="1"/>
  <c r="AB8182" i="1"/>
  <c r="AB438" i="1"/>
  <c r="AB3641" i="1"/>
  <c r="AB1744" i="1"/>
  <c r="AB5662" i="1"/>
  <c r="AB11058" i="1"/>
  <c r="AB5950" i="1"/>
  <c r="AB733" i="1"/>
  <c r="AB1500" i="1"/>
  <c r="AB3571" i="1"/>
  <c r="AB1539" i="1"/>
  <c r="AB8085" i="1"/>
  <c r="AB5640" i="1"/>
  <c r="AB8370" i="1"/>
  <c r="AB5948" i="1"/>
  <c r="AB805" i="1"/>
  <c r="AB3749" i="1"/>
  <c r="AB2346" i="1"/>
  <c r="AB1313" i="1"/>
  <c r="AB5564" i="1"/>
  <c r="AB2470" i="1"/>
  <c r="AB10892" i="1"/>
  <c r="AB6943" i="1"/>
  <c r="AB4637" i="1"/>
  <c r="AB10622" i="1"/>
  <c r="AB8192" i="1"/>
  <c r="AB10658" i="1"/>
  <c r="AB3494" i="1"/>
  <c r="AB1695" i="1"/>
  <c r="AB4472" i="1"/>
  <c r="AB749" i="1"/>
  <c r="AB2248" i="1"/>
  <c r="AB8958" i="1"/>
  <c r="AB10572" i="1"/>
  <c r="AB9135" i="1"/>
  <c r="AB334" i="1"/>
  <c r="AB4426" i="1"/>
  <c r="AB11069" i="1"/>
  <c r="AB3748" i="1"/>
  <c r="AB1448" i="1"/>
  <c r="AB1718" i="1"/>
  <c r="AB6270" i="1"/>
  <c r="AB6180" i="1"/>
  <c r="AB308" i="1"/>
  <c r="AB5868" i="1"/>
  <c r="AB6585" i="1"/>
  <c r="AB10607" i="1"/>
  <c r="AB949" i="1"/>
  <c r="AB938" i="1"/>
  <c r="AB2455" i="1"/>
  <c r="AB680" i="1"/>
  <c r="AB11092" i="1"/>
  <c r="AB9002" i="1"/>
  <c r="AB2867" i="1"/>
  <c r="AB10207" i="1"/>
  <c r="AB1967" i="1"/>
  <c r="AB3850" i="1"/>
  <c r="AB5796" i="1"/>
  <c r="AB8957" i="1"/>
  <c r="AB8516" i="1"/>
  <c r="AB6710" i="1"/>
  <c r="AB2157" i="1"/>
  <c r="AB7409" i="1"/>
  <c r="AB9012" i="1"/>
  <c r="AB7523" i="1"/>
  <c r="AB2494" i="1"/>
  <c r="AB8720" i="1"/>
  <c r="AB639" i="1"/>
  <c r="AB984" i="1"/>
  <c r="AB2150" i="1"/>
  <c r="AB7712" i="1"/>
  <c r="AB8373" i="1"/>
  <c r="AB5727" i="1"/>
  <c r="AB3449" i="1"/>
  <c r="AB981" i="1"/>
  <c r="AB5990" i="1"/>
  <c r="AB1202" i="1"/>
  <c r="AB1356" i="1"/>
  <c r="AB4328" i="1"/>
  <c r="AB2737" i="1"/>
  <c r="AB10763" i="1"/>
  <c r="AB5779" i="1"/>
  <c r="AB1260" i="1"/>
  <c r="AB11057" i="1"/>
  <c r="AB3841" i="1"/>
  <c r="AB2684" i="1"/>
  <c r="AB7814" i="1"/>
  <c r="AB7935" i="1"/>
  <c r="AB1128" i="1"/>
  <c r="AB7212" i="1"/>
  <c r="AB4254" i="1"/>
  <c r="AB1475" i="1"/>
  <c r="AB3032" i="1"/>
  <c r="AB2296" i="1"/>
  <c r="AB9221" i="1"/>
  <c r="AB636" i="1"/>
  <c r="AB2182" i="1"/>
  <c r="AB11030" i="1"/>
  <c r="AB6731" i="1"/>
  <c r="AB5694" i="1"/>
  <c r="AB7941" i="1"/>
  <c r="AB3115" i="1"/>
  <c r="AB5269" i="1"/>
  <c r="AB10937" i="1"/>
  <c r="AB8989" i="1"/>
  <c r="AB5187" i="1"/>
  <c r="AB9129" i="1"/>
  <c r="AB9248" i="1"/>
  <c r="AB10331" i="1"/>
  <c r="AB11048" i="1"/>
  <c r="AB4871" i="1"/>
  <c r="AB1797" i="1"/>
  <c r="AB2504" i="1"/>
  <c r="AB1638" i="1"/>
  <c r="AB3930" i="1"/>
  <c r="AB6356" i="1"/>
  <c r="AB617" i="1"/>
  <c r="AB449" i="1"/>
  <c r="AB2633" i="1"/>
  <c r="AB7419" i="1"/>
  <c r="AB5201" i="1"/>
  <c r="AB3566" i="1"/>
  <c r="AB9715" i="1"/>
  <c r="AB6026" i="1"/>
  <c r="AB4548" i="1"/>
  <c r="AB5777" i="1"/>
  <c r="AB5529" i="1"/>
  <c r="AB905" i="1"/>
  <c r="AB1704" i="1"/>
  <c r="AB3702" i="1"/>
  <c r="AB762" i="1"/>
  <c r="AB825" i="1"/>
  <c r="AB6238" i="1"/>
  <c r="AB561" i="1"/>
  <c r="AB4926" i="1"/>
  <c r="AB2418" i="1"/>
  <c r="AB6284" i="1"/>
  <c r="AB1719" i="1"/>
  <c r="AB93" i="1"/>
  <c r="AB10988" i="1"/>
  <c r="AB476" i="1"/>
  <c r="AB6427" i="1"/>
  <c r="AB8209" i="1"/>
  <c r="AB2368" i="1"/>
  <c r="AB6404" i="1"/>
  <c r="AB5540" i="1"/>
  <c r="AB2652" i="1"/>
  <c r="AB3081" i="1"/>
  <c r="AB10112" i="1"/>
  <c r="AB10432" i="1"/>
  <c r="AB3778" i="1"/>
  <c r="AB4912" i="1"/>
  <c r="AB858" i="1"/>
  <c r="AB3471" i="1"/>
  <c r="AB2774" i="1"/>
  <c r="AB1233" i="1"/>
  <c r="AB1724" i="1"/>
  <c r="AB407" i="1"/>
  <c r="AB10751" i="1"/>
  <c r="AB8791" i="1"/>
  <c r="AB1404" i="1"/>
  <c r="AB5075" i="1"/>
  <c r="AB310" i="1"/>
  <c r="AB989" i="1"/>
  <c r="AB4340" i="1"/>
  <c r="AB6740" i="1"/>
  <c r="AB6076" i="1"/>
  <c r="AB8419" i="1"/>
  <c r="AB3631" i="1"/>
  <c r="AB3856" i="1"/>
  <c r="AB6816" i="1"/>
  <c r="AB4575" i="1"/>
  <c r="AB8699" i="1"/>
  <c r="AB10756" i="1"/>
  <c r="AB7955" i="1"/>
  <c r="AB10461" i="1"/>
  <c r="AB9439" i="1"/>
  <c r="AB7548" i="1"/>
  <c r="AB10051" i="1"/>
  <c r="AB7616" i="1"/>
  <c r="AB7103" i="1"/>
  <c r="AB2374" i="1"/>
  <c r="AB1752" i="1"/>
  <c r="AB9698" i="1"/>
  <c r="AB425" i="1"/>
  <c r="AB7806" i="1"/>
  <c r="AB5267" i="1"/>
  <c r="AB4774" i="1"/>
  <c r="AB206" i="1"/>
  <c r="AB1241" i="1"/>
  <c r="AB2222" i="1"/>
  <c r="AB10806" i="1"/>
  <c r="AB4450" i="1"/>
  <c r="AB807" i="1"/>
  <c r="AB2913" i="1"/>
  <c r="AB11032" i="1"/>
  <c r="AB10931" i="1"/>
  <c r="AB6520" i="1"/>
  <c r="AB7615" i="1"/>
  <c r="AB6905" i="1"/>
  <c r="AB6964" i="1"/>
  <c r="AB4905" i="1"/>
  <c r="AB10254" i="1"/>
  <c r="AB9537" i="1"/>
  <c r="AB4498" i="1"/>
  <c r="AB9535" i="1"/>
  <c r="AB7418" i="1"/>
  <c r="AB5993" i="1"/>
  <c r="AB1764" i="1"/>
  <c r="AB7807" i="1"/>
  <c r="AB5618" i="1"/>
  <c r="AB2495" i="1"/>
  <c r="AB2704" i="1"/>
  <c r="AB10518" i="1"/>
  <c r="AB4427" i="1"/>
  <c r="AB10987" i="1"/>
  <c r="AB7197" i="1"/>
  <c r="AB2922" i="1"/>
  <c r="AB7852" i="1"/>
  <c r="AB5057" i="1"/>
  <c r="AB7462" i="1"/>
  <c r="AB7773" i="1"/>
  <c r="AB10094" i="1"/>
  <c r="AB10881" i="1"/>
  <c r="AB583" i="1"/>
  <c r="AB10946" i="1"/>
  <c r="AB1859" i="1"/>
  <c r="AB7699" i="1"/>
  <c r="AB6006" i="1"/>
  <c r="AB337" i="1"/>
  <c r="AB8772" i="1"/>
  <c r="AB8046" i="1"/>
  <c r="AB9460" i="1"/>
  <c r="AB5413" i="1"/>
  <c r="AB6333" i="1"/>
  <c r="AB3208" i="1"/>
  <c r="AB754" i="1"/>
  <c r="AB965" i="1"/>
  <c r="AB4616" i="1"/>
  <c r="AB4518" i="1"/>
  <c r="AB3056" i="1"/>
  <c r="AB8356" i="1"/>
  <c r="AB7948" i="1"/>
  <c r="AB1627" i="1"/>
  <c r="AB2048" i="1"/>
  <c r="AB8103" i="1"/>
  <c r="AB7341" i="1"/>
  <c r="AB2303" i="1"/>
  <c r="AB7194" i="1"/>
  <c r="AB10630" i="1"/>
  <c r="AB6758" i="1"/>
  <c r="AB7372" i="1"/>
  <c r="AB5361" i="1"/>
  <c r="AB7164" i="1"/>
  <c r="AB2785" i="1"/>
  <c r="AB105" i="1"/>
  <c r="AB659" i="1"/>
  <c r="AB106" i="1"/>
  <c r="AB1647" i="1"/>
  <c r="AB10161" i="1"/>
  <c r="AB4721" i="1"/>
  <c r="AB2468" i="1"/>
  <c r="AB2687" i="1"/>
  <c r="AB1666" i="1"/>
  <c r="AB8214" i="1"/>
  <c r="AB2646" i="1"/>
  <c r="AB7545" i="1"/>
  <c r="AB4454" i="1"/>
  <c r="AB801" i="1"/>
  <c r="AB5522" i="1"/>
  <c r="AB4199" i="1"/>
  <c r="AB1835" i="1"/>
  <c r="AB5234" i="1"/>
  <c r="AB5967" i="1"/>
  <c r="AB2959" i="1"/>
  <c r="AB10428" i="1"/>
  <c r="AB925" i="1"/>
  <c r="AB3409" i="1"/>
  <c r="AB418" i="1"/>
  <c r="AB3377" i="1"/>
  <c r="AB9361" i="1"/>
  <c r="AB240" i="1"/>
  <c r="AB8587" i="1"/>
  <c r="AB6527" i="1"/>
  <c r="AB6464" i="1"/>
  <c r="AB2587" i="1"/>
  <c r="AB6430" i="1"/>
  <c r="AB5560" i="1"/>
  <c r="AB7687" i="1"/>
  <c r="AB8413" i="1"/>
  <c r="AB3294" i="1"/>
  <c r="AB2100" i="1"/>
  <c r="AB10044" i="1"/>
  <c r="AB7291" i="1"/>
  <c r="AB10561" i="1"/>
  <c r="AB8453" i="1"/>
  <c r="AB5416" i="1"/>
  <c r="AB10550" i="1"/>
  <c r="AB8005" i="1"/>
  <c r="AB990" i="1"/>
  <c r="AB1182" i="1"/>
  <c r="AB8076" i="1"/>
  <c r="AB1278" i="1"/>
  <c r="AB5024" i="1"/>
  <c r="AB4366" i="1"/>
  <c r="AB9347" i="1"/>
  <c r="AB9126" i="1"/>
  <c r="AB4868" i="1"/>
  <c r="AB463" i="1"/>
  <c r="AB2028" i="1"/>
  <c r="AB9646" i="1"/>
  <c r="AB2937" i="1"/>
  <c r="AB5882" i="1"/>
  <c r="AB7413" i="1"/>
  <c r="AB4491" i="1"/>
  <c r="AB7647" i="1"/>
  <c r="AB6746" i="1"/>
  <c r="AB7079" i="1"/>
  <c r="AB5888" i="1"/>
  <c r="AB4016" i="1"/>
  <c r="AB6366" i="1"/>
  <c r="AB3522" i="1"/>
  <c r="AB3525" i="1"/>
  <c r="AB5243" i="1"/>
  <c r="AB8627" i="1"/>
  <c r="AB10611" i="1"/>
  <c r="AB5219" i="1"/>
  <c r="AB5910" i="1"/>
  <c r="AB6420" i="1"/>
  <c r="AB7325" i="1"/>
  <c r="AB7629" i="1"/>
  <c r="AB6449" i="1"/>
  <c r="AB4084" i="1"/>
  <c r="AB4014" i="1"/>
  <c r="AB2137" i="1"/>
  <c r="AB4854" i="1"/>
  <c r="AB1519" i="1"/>
  <c r="AB9877" i="1"/>
  <c r="AB10586" i="1"/>
  <c r="AB6466" i="1"/>
  <c r="AB3343" i="1"/>
  <c r="AB5208" i="1"/>
  <c r="AB5277" i="1"/>
  <c r="AB2412" i="1"/>
  <c r="AB7014" i="1"/>
  <c r="AB5793" i="1"/>
  <c r="AB6732" i="1"/>
  <c r="AB4319" i="1"/>
  <c r="AB1689" i="1"/>
  <c r="AB10473" i="1"/>
  <c r="AB1100" i="1"/>
  <c r="AB4219" i="1"/>
  <c r="AB4479" i="1"/>
  <c r="AB5799" i="1"/>
  <c r="AB6581" i="1"/>
  <c r="AB121" i="1"/>
  <c r="AB967" i="1"/>
  <c r="AB9716" i="1"/>
  <c r="AB4785" i="1"/>
  <c r="AB8856" i="1"/>
  <c r="AB10784" i="1"/>
  <c r="AB5567" i="1"/>
  <c r="AB1304" i="1"/>
  <c r="AB10315" i="1"/>
  <c r="AB6705" i="1"/>
  <c r="AB5366" i="1"/>
  <c r="AB8927" i="1"/>
  <c r="AB6528" i="1"/>
  <c r="AB2365" i="1"/>
  <c r="AB2547" i="1"/>
  <c r="AB3415" i="1"/>
  <c r="AB374" i="1"/>
  <c r="AB5062" i="1"/>
  <c r="AB10700" i="1"/>
  <c r="AB8090" i="1"/>
  <c r="AB281" i="1"/>
  <c r="AB4957" i="1"/>
  <c r="AB8434" i="1"/>
  <c r="AB8257" i="1"/>
  <c r="AB5682" i="1"/>
  <c r="AB2382" i="1"/>
  <c r="AB3036" i="1"/>
  <c r="AB4511" i="1"/>
  <c r="AB5917" i="1"/>
  <c r="AB750" i="1"/>
  <c r="AB10696" i="1"/>
  <c r="AB1411" i="1"/>
  <c r="AB8255" i="1"/>
  <c r="AB8715" i="1"/>
  <c r="AB2735" i="1"/>
  <c r="AB2586" i="1"/>
  <c r="AB3933" i="1"/>
  <c r="AB10195" i="1"/>
  <c r="AB6570" i="1"/>
  <c r="AB2743" i="1"/>
  <c r="AB8886" i="1"/>
  <c r="AB5316" i="1"/>
  <c r="AB4160" i="1"/>
  <c r="AB1598" i="1"/>
  <c r="AB8978" i="1"/>
  <c r="AB11079" i="1"/>
  <c r="AB7766" i="1"/>
  <c r="AB6907" i="1"/>
  <c r="AB460" i="1"/>
  <c r="AB4520" i="1"/>
  <c r="AB4684" i="1"/>
  <c r="AB2475" i="1"/>
  <c r="AB3807" i="1"/>
  <c r="AB5949" i="1"/>
  <c r="AB3873" i="1"/>
  <c r="AB3414" i="1"/>
  <c r="AB5145" i="1"/>
  <c r="AB4230" i="1"/>
  <c r="AB6335" i="1"/>
  <c r="AB4814" i="1"/>
  <c r="AB6384" i="1"/>
  <c r="AB8054" i="1"/>
  <c r="AB1563" i="1"/>
  <c r="AB8197" i="1"/>
  <c r="AB6024" i="1"/>
  <c r="AB8573" i="1"/>
  <c r="AB2363" i="1"/>
  <c r="AB8648" i="1"/>
  <c r="AB2923" i="1"/>
  <c r="AB6922" i="1"/>
  <c r="AB5510" i="1"/>
  <c r="AB4290" i="1"/>
  <c r="AB7162" i="1"/>
  <c r="AB2885" i="1"/>
  <c r="AB6939" i="1"/>
  <c r="AB7085" i="1"/>
  <c r="AB4697" i="1"/>
  <c r="AB4434" i="1"/>
  <c r="AB201" i="1"/>
  <c r="AB10284" i="1"/>
  <c r="AB570" i="1"/>
  <c r="AB509" i="1"/>
  <c r="AB6675" i="1"/>
  <c r="AB2172" i="1"/>
  <c r="AB7301" i="1"/>
  <c r="AB1823" i="1"/>
  <c r="AB6110" i="1"/>
  <c r="AB8808" i="1"/>
  <c r="AB8999" i="1"/>
  <c r="AB8460" i="1"/>
  <c r="AB10417" i="1"/>
  <c r="AB6575" i="1"/>
  <c r="AB10564" i="1"/>
  <c r="AB3639" i="1"/>
  <c r="AB8876" i="1"/>
  <c r="AB447" i="1"/>
  <c r="AB8904" i="1"/>
  <c r="AB7986" i="1"/>
  <c r="AB4624" i="1"/>
  <c r="AB10327" i="1"/>
  <c r="AB2212" i="1"/>
  <c r="AB1137" i="1"/>
  <c r="AB5078" i="1"/>
  <c r="AB2686" i="1"/>
  <c r="AB475" i="1"/>
  <c r="AB7128" i="1"/>
  <c r="AB1870" i="1"/>
  <c r="AB8105" i="1"/>
  <c r="AB2169" i="1"/>
  <c r="AB5114" i="1"/>
  <c r="AB129" i="1"/>
  <c r="AB7508" i="1"/>
  <c r="AB5718" i="1"/>
  <c r="AB9335" i="1"/>
  <c r="AB5813" i="1"/>
  <c r="AB5409" i="1"/>
  <c r="AB8726" i="1"/>
  <c r="AB8230" i="1"/>
  <c r="AB3079" i="1"/>
  <c r="AB5284" i="1"/>
  <c r="AB4794" i="1"/>
  <c r="AB10957" i="1"/>
  <c r="AB8935" i="1"/>
  <c r="AB7173" i="1"/>
  <c r="AB7285" i="1"/>
  <c r="AB7761" i="1"/>
  <c r="AB6001" i="1"/>
  <c r="AB4107" i="1"/>
  <c r="AB6092" i="1"/>
  <c r="AB3677" i="1"/>
  <c r="AB4197" i="1"/>
  <c r="AB1173" i="1"/>
  <c r="AB8635" i="1"/>
  <c r="AB9399" i="1"/>
  <c r="AB4855" i="1"/>
  <c r="AB8537" i="1"/>
  <c r="AB6534" i="1"/>
  <c r="AB9566" i="1"/>
  <c r="AB2045" i="1"/>
  <c r="AB2201" i="1"/>
  <c r="AB11103" i="1"/>
  <c r="AB3361" i="1"/>
  <c r="AB5731" i="1"/>
  <c r="AB10714" i="1"/>
  <c r="AB7322" i="1"/>
  <c r="AB1048" i="1"/>
  <c r="AB10955" i="1"/>
  <c r="AB8350" i="1"/>
  <c r="AB725" i="1"/>
  <c r="AB8019" i="1"/>
  <c r="AB1516" i="1"/>
  <c r="AB6759" i="1"/>
  <c r="AB4324" i="1"/>
  <c r="AB8332" i="1"/>
  <c r="AB9186" i="1"/>
  <c r="AB6196" i="1"/>
  <c r="AB1219" i="1"/>
  <c r="AB8701" i="1"/>
  <c r="AB5962" i="1"/>
  <c r="AB5514" i="1"/>
  <c r="AB3770" i="1"/>
  <c r="AB2917" i="1"/>
  <c r="AB8476" i="1"/>
  <c r="AB5262" i="1"/>
  <c r="AB8309" i="1"/>
  <c r="AB4523" i="1"/>
  <c r="AB3669" i="1"/>
  <c r="AB10840" i="1"/>
  <c r="AB2110" i="1"/>
  <c r="AB3138" i="1"/>
  <c r="AB3251" i="1"/>
  <c r="AB8723" i="1"/>
  <c r="AB5348" i="1"/>
  <c r="AB8183" i="1"/>
  <c r="AB7104" i="1"/>
  <c r="AB4776" i="1"/>
  <c r="AB9924" i="1"/>
  <c r="AB175" i="1"/>
  <c r="AB2229" i="1"/>
  <c r="AB3719" i="1"/>
  <c r="AB3895" i="1"/>
  <c r="AB77" i="1"/>
  <c r="AB9180" i="1"/>
  <c r="AB8217" i="1"/>
  <c r="AB4099" i="1"/>
  <c r="AB5314" i="1"/>
  <c r="AB7008" i="1"/>
  <c r="AB8889" i="1"/>
  <c r="AB8550" i="1"/>
  <c r="AB4537" i="1"/>
  <c r="AB10500" i="1"/>
  <c r="AB9880" i="1"/>
  <c r="AB3698" i="1"/>
  <c r="AB8168" i="1"/>
  <c r="AB853" i="1"/>
  <c r="AB8678" i="1"/>
  <c r="AB7834" i="1"/>
  <c r="AB10877" i="1"/>
  <c r="AB1866" i="1"/>
  <c r="AB10437" i="1"/>
  <c r="AB4178" i="1"/>
  <c r="AB6950" i="1"/>
  <c r="AB7863" i="1"/>
  <c r="AB330" i="1"/>
  <c r="AB1869" i="1"/>
  <c r="AB327" i="1"/>
  <c r="AB6472" i="1"/>
  <c r="AB8911" i="1"/>
  <c r="AB2609" i="1"/>
  <c r="AB5064" i="1"/>
  <c r="AB7799" i="1"/>
  <c r="AB3063" i="1"/>
  <c r="AB599" i="1"/>
  <c r="AB1132" i="1"/>
  <c r="AB5845" i="1"/>
  <c r="AB6224" i="1"/>
  <c r="AB6475" i="1"/>
  <c r="AB7934" i="1"/>
  <c r="AB6526" i="1"/>
  <c r="AB5472" i="1"/>
  <c r="AB7228" i="1"/>
  <c r="AB2540" i="1"/>
  <c r="AB7037" i="1"/>
  <c r="AB7745" i="1"/>
  <c r="AB10229" i="1"/>
  <c r="AB3632" i="1"/>
  <c r="AB7350" i="1"/>
  <c r="AB2804" i="1"/>
  <c r="AB3075" i="1"/>
  <c r="AB1156" i="1"/>
  <c r="AB10991" i="1"/>
  <c r="AB2009" i="1"/>
  <c r="AB5578" i="1"/>
  <c r="AB8313" i="1"/>
  <c r="AB3865" i="1"/>
  <c r="AB4475" i="1"/>
  <c r="AB2361" i="1"/>
  <c r="AB1476" i="1"/>
  <c r="AB9370" i="1"/>
  <c r="AB8177" i="1"/>
  <c r="AB8048" i="1"/>
  <c r="AB5556" i="1"/>
  <c r="AB8585" i="1"/>
  <c r="AB2070" i="1"/>
  <c r="AB4674" i="1"/>
  <c r="AB3847" i="1"/>
  <c r="AB3986" i="1"/>
  <c r="AB8946" i="1"/>
  <c r="AB8933" i="1"/>
  <c r="AB4555" i="1"/>
  <c r="AB7517" i="1"/>
  <c r="AB1010" i="1"/>
  <c r="AB3877" i="1"/>
  <c r="AB850" i="1"/>
  <c r="AB1708" i="1"/>
  <c r="AB9516" i="1"/>
  <c r="AB1641" i="1"/>
  <c r="AB4415" i="1"/>
  <c r="AB5332" i="1"/>
  <c r="AB360" i="1"/>
  <c r="AB2619" i="1"/>
  <c r="AB9218" i="1"/>
  <c r="AB9257" i="1"/>
  <c r="AB982" i="1"/>
  <c r="AB11081" i="1"/>
  <c r="AB10148" i="1"/>
  <c r="AB430" i="1"/>
  <c r="AB5410" i="1"/>
  <c r="AB2807" i="1"/>
  <c r="AB4757" i="1"/>
  <c r="AB4389" i="1"/>
  <c r="AB729" i="1"/>
  <c r="AB241" i="1"/>
  <c r="AB9542" i="1"/>
  <c r="AB7803" i="1"/>
  <c r="AB6326" i="1"/>
  <c r="AB8305" i="1"/>
  <c r="AB6810" i="1"/>
  <c r="AB8703" i="1"/>
  <c r="AB8934" i="1"/>
  <c r="AB10570" i="1"/>
  <c r="AB10279" i="1"/>
  <c r="AB1098" i="1"/>
  <c r="AB9692" i="1"/>
  <c r="AB7318" i="1"/>
  <c r="AB8975" i="1"/>
  <c r="AB2398" i="1"/>
  <c r="AB9529" i="1"/>
  <c r="AB5706" i="1"/>
  <c r="AB7956" i="1"/>
  <c r="AB10106" i="1"/>
  <c r="AB1747" i="1"/>
  <c r="AB4005" i="1"/>
  <c r="AB4740" i="1"/>
  <c r="AB8304" i="1"/>
  <c r="AB1729" i="1"/>
  <c r="AB7395" i="1"/>
  <c r="AB6817" i="1"/>
  <c r="AB6605" i="1"/>
  <c r="AB4675" i="1"/>
  <c r="AB7055" i="1"/>
  <c r="AB10935" i="1"/>
  <c r="AB5818" i="1"/>
  <c r="AB1150" i="1"/>
  <c r="AB4824" i="1"/>
  <c r="AB3675" i="1"/>
  <c r="AB7809" i="1"/>
  <c r="AB3091" i="1"/>
  <c r="AB891" i="1"/>
  <c r="AB1499" i="1"/>
  <c r="AB10963" i="1"/>
  <c r="AB2008" i="1"/>
  <c r="AB1347" i="1"/>
  <c r="AB2341" i="1"/>
  <c r="AB210" i="1"/>
  <c r="AB8532" i="1"/>
  <c r="AB3690" i="1"/>
  <c r="AB4879" i="1"/>
  <c r="AB3848" i="1"/>
  <c r="AB10144" i="1"/>
  <c r="AB2518" i="1"/>
  <c r="AB4473" i="1"/>
  <c r="AB5854" i="1"/>
  <c r="AB231" i="1"/>
  <c r="AB6163" i="1"/>
  <c r="AB1873" i="1"/>
  <c r="AB4448" i="1"/>
  <c r="AB9442" i="1"/>
  <c r="AB5931" i="1"/>
  <c r="AB9581" i="1"/>
  <c r="AB2406" i="1"/>
  <c r="AB5462" i="1"/>
  <c r="AB702" i="1"/>
  <c r="AB1296" i="1"/>
  <c r="AB4838" i="1"/>
  <c r="AB9725" i="1"/>
  <c r="AB8579" i="1"/>
  <c r="AB6213" i="1"/>
  <c r="AB4169" i="1"/>
  <c r="AB9733" i="1"/>
  <c r="AB6660" i="1"/>
  <c r="AB8062" i="1"/>
  <c r="AB10069" i="1"/>
  <c r="AB7276" i="1"/>
  <c r="AB8963" i="1"/>
  <c r="AB8640" i="1"/>
  <c r="AB2452" i="1"/>
  <c r="AB6697" i="1"/>
  <c r="AB5160" i="1"/>
  <c r="AB1443" i="1"/>
  <c r="AB5898" i="1"/>
  <c r="AB4094" i="1"/>
  <c r="AB9464" i="1"/>
  <c r="AB8526" i="1"/>
  <c r="AB9694" i="1"/>
  <c r="AB1472" i="1"/>
  <c r="AB10311" i="1"/>
  <c r="AB5465" i="1"/>
  <c r="AB10495" i="1"/>
  <c r="AB4812" i="1"/>
  <c r="AB537" i="1"/>
  <c r="AB5466" i="1"/>
  <c r="AB4607" i="1"/>
  <c r="AB3335" i="1"/>
  <c r="AB9251" i="1"/>
  <c r="AB8276" i="1"/>
  <c r="AB5238" i="1"/>
  <c r="AB5376" i="1"/>
  <c r="AB10168" i="1"/>
  <c r="AB8909" i="1"/>
  <c r="AB6634" i="1"/>
  <c r="AB8007" i="1"/>
  <c r="AB10764" i="1"/>
  <c r="AB4571" i="1"/>
  <c r="AB2289" i="1"/>
  <c r="AB5859" i="1"/>
  <c r="AB6403" i="1"/>
  <c r="AB2353" i="1"/>
  <c r="AB1953" i="1"/>
  <c r="AB4300" i="1"/>
  <c r="AB6469" i="1"/>
  <c r="AB1786" i="1"/>
  <c r="AB2465" i="1"/>
  <c r="AB3279" i="1"/>
  <c r="AB2106" i="1"/>
  <c r="AB1453" i="1"/>
  <c r="AB9277" i="1"/>
  <c r="AB7165" i="1"/>
  <c r="AB9858" i="1"/>
  <c r="AB669" i="1"/>
  <c r="AB10186" i="1"/>
  <c r="AB8307" i="1"/>
  <c r="AB6982" i="1"/>
  <c r="AB4393" i="1"/>
  <c r="AB9259" i="1"/>
  <c r="AB10162" i="1"/>
  <c r="AB165" i="1"/>
  <c r="AB10091" i="1"/>
  <c r="AB1822" i="1"/>
  <c r="AB6229" i="1"/>
  <c r="AB10365" i="1"/>
  <c r="AB1468" i="1"/>
  <c r="AB4527" i="1"/>
  <c r="AB541" i="1"/>
  <c r="AB5680" i="1"/>
  <c r="AB8004" i="1"/>
  <c r="AB7379" i="1"/>
  <c r="AB5523" i="1"/>
  <c r="AB2651" i="1"/>
  <c r="AB8143" i="1"/>
  <c r="AB3007" i="1"/>
  <c r="AB1480" i="1"/>
  <c r="AB2777" i="1"/>
  <c r="AB4877" i="1"/>
  <c r="AB6332" i="1"/>
  <c r="AB5913" i="1"/>
  <c r="AB3799" i="1"/>
  <c r="AB2886" i="1"/>
  <c r="AB2081" i="1"/>
  <c r="AB2396" i="1"/>
  <c r="AB6695" i="1"/>
  <c r="AB9330" i="1"/>
  <c r="AB1181" i="1"/>
  <c r="AB3066" i="1"/>
  <c r="AB8617" i="1"/>
  <c r="AB10683" i="1"/>
  <c r="AB5240" i="1"/>
  <c r="AB408" i="1"/>
  <c r="AB7544" i="1"/>
  <c r="AB930" i="1"/>
  <c r="AB187" i="1"/>
  <c r="AB2429" i="1"/>
  <c r="AB8184" i="1"/>
  <c r="AB10013" i="1"/>
  <c r="AB10592" i="1"/>
  <c r="AB2671" i="1"/>
  <c r="AB619" i="1"/>
  <c r="AB10782" i="1"/>
  <c r="AB3705" i="1"/>
  <c r="AB4932" i="1"/>
  <c r="AB7676" i="1"/>
  <c r="AB2938" i="1"/>
  <c r="AB9993" i="1"/>
  <c r="AB3307" i="1"/>
  <c r="AB3100" i="1"/>
  <c r="AB4362" i="1"/>
  <c r="AB7815" i="1"/>
  <c r="AB3706" i="1"/>
  <c r="AB8984" i="1"/>
  <c r="AB4142" i="1"/>
  <c r="AB6190" i="1"/>
  <c r="AB486" i="1"/>
  <c r="AB4436" i="1"/>
  <c r="AB5943" i="1"/>
  <c r="AB8792" i="1"/>
  <c r="AB6664" i="1"/>
  <c r="AB7491" i="1"/>
  <c r="AB8451" i="1"/>
  <c r="AB7414" i="1"/>
  <c r="AB4214" i="1"/>
  <c r="AB9964" i="1"/>
  <c r="AB6775" i="1"/>
  <c r="AB1390" i="1"/>
  <c r="AB2596" i="1"/>
  <c r="AB446" i="1"/>
  <c r="AB2971" i="1"/>
  <c r="AB10767" i="1"/>
  <c r="AB1066" i="1"/>
  <c r="AB5689" i="1"/>
  <c r="AB9237" i="1"/>
  <c r="AB7077" i="1"/>
  <c r="AB2061" i="1"/>
  <c r="AB1177" i="1"/>
  <c r="AB9314" i="1"/>
  <c r="AB1790" i="1"/>
  <c r="AB2270" i="1"/>
  <c r="AB4433" i="1"/>
  <c r="AB8702" i="1"/>
  <c r="AB4297" i="1"/>
  <c r="AB832" i="1"/>
  <c r="AB8543" i="1"/>
  <c r="AB10319" i="1"/>
  <c r="AB9551" i="1"/>
  <c r="AB7281" i="1"/>
  <c r="AB10208" i="1"/>
  <c r="AB5359" i="1"/>
  <c r="AB3033" i="1"/>
  <c r="AB7244" i="1"/>
  <c r="AB11064" i="1"/>
  <c r="AB6054" i="1"/>
  <c r="AB9110" i="1"/>
  <c r="AB6431" i="1"/>
  <c r="AB1560" i="1"/>
  <c r="AB10547" i="1"/>
  <c r="AB1023" i="1"/>
  <c r="AB5723" i="1"/>
  <c r="AB8747" i="1"/>
  <c r="AB2236" i="1"/>
  <c r="AB4712" i="1"/>
  <c r="AB6149" i="1"/>
  <c r="AB4115" i="1"/>
  <c r="AB9942" i="1"/>
  <c r="AB979" i="1"/>
  <c r="AB8006" i="1"/>
  <c r="AB8666" i="1"/>
  <c r="AB5482" i="1"/>
  <c r="AB10879" i="1"/>
  <c r="AB6536" i="1"/>
  <c r="AB783" i="1"/>
  <c r="AB756" i="1"/>
  <c r="AB9659" i="1"/>
  <c r="AB5061" i="1"/>
  <c r="AB9977" i="1"/>
  <c r="AB1393" i="1"/>
  <c r="AB6236" i="1"/>
  <c r="AB5801" i="1"/>
  <c r="AB2022" i="1"/>
  <c r="AB2103" i="1"/>
  <c r="AB9351" i="1"/>
  <c r="AB8800" i="1"/>
  <c r="AB6353" i="1"/>
  <c r="AB7287" i="1"/>
  <c r="AB2200" i="1"/>
  <c r="AB9438" i="1"/>
  <c r="AB8956" i="1"/>
  <c r="AB2658" i="1"/>
  <c r="AB6203" i="1"/>
  <c r="AB5792" i="1"/>
  <c r="AB8581" i="1"/>
  <c r="AB5598" i="1"/>
  <c r="AB823" i="1"/>
  <c r="AB9122" i="1"/>
  <c r="AB1962" i="1"/>
  <c r="AB6013" i="1"/>
  <c r="AB2875" i="1"/>
  <c r="AB5043" i="1"/>
  <c r="AB5998" i="1"/>
  <c r="AB4937" i="1"/>
  <c r="AB8749" i="1"/>
  <c r="AB6803" i="1"/>
  <c r="AB8405" i="1"/>
  <c r="AB282" i="1"/>
  <c r="AB9475" i="1"/>
  <c r="AB1310" i="1"/>
  <c r="AB8368" i="1"/>
  <c r="AB1263" i="1"/>
  <c r="AB10513" i="1"/>
  <c r="AB9036" i="1"/>
  <c r="AB3592" i="1"/>
  <c r="AB564" i="1"/>
  <c r="AB560" i="1"/>
  <c r="AB10165" i="1"/>
  <c r="AB9650" i="1"/>
  <c r="AB1175" i="1"/>
  <c r="AB6848" i="1"/>
  <c r="AB8222" i="1"/>
  <c r="AB5148" i="1"/>
  <c r="AB5458" i="1"/>
  <c r="AB7289" i="1"/>
  <c r="AB1893" i="1"/>
  <c r="AB8910" i="1"/>
  <c r="AB9094" i="1"/>
  <c r="AB2975" i="1"/>
  <c r="AB7106" i="1"/>
  <c r="AB1244" i="1"/>
  <c r="AB7004" i="1"/>
  <c r="AB3750" i="1"/>
  <c r="AB5837" i="1"/>
  <c r="AB3318" i="1"/>
  <c r="AB108" i="1"/>
  <c r="AB1941" i="1"/>
  <c r="AB1232" i="1"/>
  <c r="AB3173" i="1"/>
  <c r="AB9173" i="1"/>
  <c r="AB10352" i="1"/>
  <c r="AB3254" i="1"/>
  <c r="AB3295" i="1"/>
  <c r="AB10636" i="1"/>
  <c r="AB2749" i="1"/>
  <c r="AB4365" i="1"/>
  <c r="AB6033" i="1"/>
  <c r="AB6531" i="1"/>
  <c r="AB4217" i="1"/>
  <c r="AB2473" i="1"/>
  <c r="AB5912" i="1"/>
  <c r="AB8759" i="1"/>
  <c r="AB10591" i="1"/>
  <c r="AB8653" i="1"/>
  <c r="AB1230" i="1"/>
  <c r="AB10011" i="1"/>
  <c r="AB5023" i="1"/>
  <c r="AB6713" i="1"/>
  <c r="AB4622" i="1"/>
  <c r="AB2542" i="1"/>
  <c r="AB9980" i="1"/>
  <c r="AB4296" i="1"/>
  <c r="AB8486" i="1"/>
  <c r="AB8534" i="1"/>
  <c r="AB11046" i="1"/>
  <c r="AB1027" i="1"/>
  <c r="AB8342" i="1"/>
  <c r="AB10958" i="1"/>
  <c r="AB2321" i="1"/>
  <c r="AB7496" i="1"/>
  <c r="AB9902" i="1"/>
  <c r="AB11010" i="1"/>
  <c r="AB10155" i="1"/>
  <c r="AB9231" i="1"/>
  <c r="AB7376" i="1"/>
  <c r="AB9408" i="1"/>
  <c r="AB869" i="1"/>
  <c r="AB4988" i="1"/>
  <c r="AB9485" i="1"/>
  <c r="AB2227" i="1"/>
  <c r="AB2405" i="1"/>
  <c r="AB3837" i="1"/>
  <c r="AB3912" i="1"/>
  <c r="AB10256" i="1"/>
  <c r="AB8159" i="1"/>
  <c r="AB7721" i="1"/>
  <c r="AB9169" i="1"/>
  <c r="AB6467" i="1"/>
  <c r="AB3004" i="1"/>
  <c r="AB1492" i="1"/>
  <c r="AB4565" i="1"/>
  <c r="AB9212" i="1"/>
  <c r="AB9243" i="1"/>
  <c r="AB3567" i="1"/>
  <c r="AB573" i="1"/>
  <c r="AB5384" i="1"/>
  <c r="AB1753" i="1"/>
  <c r="AB1631" i="1"/>
  <c r="AB8245" i="1"/>
  <c r="AB2314" i="1"/>
  <c r="AB10651" i="1"/>
  <c r="AB3047" i="1"/>
  <c r="AB8539" i="1"/>
  <c r="AB5362" i="1"/>
  <c r="AB9240" i="1"/>
  <c r="AB2934" i="1"/>
  <c r="AB3142" i="1"/>
  <c r="AB7500" i="1"/>
  <c r="AB5210" i="1"/>
  <c r="AB7780" i="1"/>
  <c r="AB7142" i="1"/>
  <c r="AB11014" i="1"/>
  <c r="AB5071" i="1"/>
  <c r="AB8109" i="1"/>
  <c r="AB10791" i="1"/>
  <c r="AB7480" i="1"/>
  <c r="AB3216" i="1"/>
  <c r="AB10000" i="1"/>
  <c r="AB3961" i="1"/>
  <c r="AB6119" i="1"/>
  <c r="AB1761" i="1"/>
  <c r="AB7774" i="1"/>
  <c r="AB7442" i="1"/>
  <c r="AB1734" i="1"/>
  <c r="AB6696" i="1"/>
  <c r="AB3647" i="1"/>
  <c r="AB1037" i="1"/>
  <c r="AB8750" i="1"/>
  <c r="AB500" i="1"/>
  <c r="AB1926" i="1"/>
  <c r="AB5735" i="1"/>
  <c r="AB6389" i="1"/>
  <c r="AB7556" i="1"/>
  <c r="AB2174" i="1"/>
  <c r="AB1634" i="1"/>
  <c r="AB2151" i="1"/>
  <c r="AB11070" i="1"/>
  <c r="AB5766" i="1"/>
  <c r="AB7703" i="1"/>
  <c r="AB8127" i="1"/>
  <c r="AB9394" i="1"/>
  <c r="AB7327" i="1"/>
  <c r="AB9625" i="1"/>
  <c r="AB9770" i="1"/>
  <c r="AB130" i="1"/>
  <c r="AB8124" i="1"/>
  <c r="AB10727" i="1"/>
  <c r="AB2782" i="1"/>
  <c r="AB1130" i="1"/>
  <c r="AB4768" i="1"/>
  <c r="AB9299" i="1"/>
  <c r="AB8722" i="1"/>
  <c r="AB9713" i="1"/>
  <c r="AB7911" i="1"/>
  <c r="AB3023" i="1"/>
  <c r="AB7600" i="1"/>
  <c r="AB7921" i="1"/>
  <c r="AB9538" i="1"/>
  <c r="AB6228" i="1"/>
  <c r="AB6996" i="1"/>
  <c r="AB9343" i="1"/>
  <c r="AB4800" i="1"/>
  <c r="AB4092" i="1"/>
  <c r="AB1896" i="1"/>
  <c r="AB2234" i="1"/>
  <c r="AB5897" i="1"/>
  <c r="AB1113" i="1"/>
  <c r="AB2781" i="1"/>
  <c r="AB764" i="1"/>
  <c r="AB5864" i="1"/>
  <c r="AB5587" i="1"/>
  <c r="AB2415" i="1"/>
  <c r="AB1271" i="1"/>
  <c r="AB3783" i="1"/>
  <c r="AB4586" i="1"/>
  <c r="AB1215" i="1"/>
  <c r="AB3281" i="1"/>
  <c r="AB6165" i="1"/>
  <c r="AB7072" i="1"/>
  <c r="AB3903" i="1"/>
  <c r="AB7195" i="1"/>
  <c r="AB8002" i="1"/>
  <c r="AB8098" i="1"/>
  <c r="AB5825" i="1"/>
  <c r="AB9711" i="1"/>
  <c r="AB2893" i="1"/>
  <c r="AB142" i="1"/>
  <c r="AB3022" i="1"/>
  <c r="AB10047" i="1"/>
  <c r="AB2340" i="1"/>
  <c r="AB926" i="1"/>
  <c r="AB6586" i="1"/>
  <c r="AB6877" i="1"/>
  <c r="AB3037" i="1"/>
  <c r="AB6083" i="1"/>
  <c r="AB5863" i="1"/>
  <c r="AB10394" i="1"/>
  <c r="AB9443" i="1"/>
  <c r="AB9888" i="1"/>
  <c r="AB10537" i="1"/>
  <c r="AB2432" i="1"/>
  <c r="AB10966" i="1"/>
  <c r="AB3977" i="1"/>
  <c r="AB10962" i="1"/>
  <c r="AB9274" i="1"/>
  <c r="AB3496" i="1"/>
  <c r="AB5987" i="1"/>
  <c r="AB1396" i="1"/>
  <c r="AB3968" i="1"/>
  <c r="AB7625" i="1"/>
  <c r="AB3691" i="1"/>
  <c r="AB9150" i="1"/>
  <c r="AB1399" i="1"/>
  <c r="AB2056" i="1"/>
  <c r="AB4295" i="1"/>
  <c r="AB8426" i="1"/>
  <c r="AB5235" i="1"/>
  <c r="AB10215" i="1"/>
  <c r="AB6549" i="1"/>
  <c r="AB2375" i="1"/>
  <c r="AB2998" i="1"/>
  <c r="AB4164" i="1"/>
  <c r="AB262" i="1"/>
  <c r="AB7704" i="1"/>
  <c r="AB232" i="1"/>
  <c r="AB8515" i="1"/>
  <c r="AB6315" i="1"/>
  <c r="AB4858" i="1"/>
  <c r="AB9969" i="1"/>
  <c r="AB9936" i="1"/>
  <c r="AB839" i="1"/>
  <c r="AB624" i="1"/>
  <c r="AB9107" i="1"/>
  <c r="AB3726" i="1"/>
  <c r="AB986" i="1"/>
  <c r="AB10668" i="1"/>
  <c r="AB192" i="1"/>
  <c r="AB7684" i="1"/>
  <c r="AB5449" i="1"/>
  <c r="AB168" i="1"/>
  <c r="AB2641" i="1"/>
  <c r="AB10793" i="1"/>
  <c r="AB3828" i="1"/>
  <c r="AB8302" i="1"/>
  <c r="AB4012" i="1"/>
  <c r="AB2606" i="1"/>
  <c r="AB1876" i="1"/>
  <c r="AB4509" i="1"/>
  <c r="AB889" i="1"/>
  <c r="AB9239" i="1"/>
  <c r="AB1592" i="1"/>
  <c r="AB4132" i="1"/>
  <c r="AB10505" i="1"/>
  <c r="AB7839" i="1"/>
  <c r="AB5013" i="1"/>
  <c r="AB6776" i="1"/>
  <c r="AB7669" i="1"/>
  <c r="AB6321" i="1"/>
  <c r="AB4333" i="1"/>
  <c r="AB7255" i="1"/>
  <c r="AB1858" i="1"/>
  <c r="AB3520" i="1"/>
  <c r="AB2331" i="1"/>
  <c r="AB7139" i="1"/>
  <c r="AB6843" i="1"/>
  <c r="AB2799" i="1"/>
  <c r="AB6510" i="1"/>
  <c r="AB999" i="1"/>
  <c r="AB2601" i="1"/>
  <c r="AB4198" i="1"/>
  <c r="AB10397" i="1"/>
  <c r="AB6747" i="1"/>
  <c r="AB6954" i="1"/>
  <c r="AB7231" i="1"/>
  <c r="AB10768" i="1"/>
  <c r="AB5703" i="1"/>
  <c r="AB10662" i="1"/>
  <c r="AB8735" i="1"/>
  <c r="AB2716" i="1"/>
  <c r="AB4019" i="1"/>
  <c r="AB11100" i="1"/>
  <c r="AB3002" i="1"/>
  <c r="AB8454" i="1"/>
  <c r="AB7192" i="1"/>
  <c r="AB907" i="1"/>
  <c r="AB7857" i="1"/>
  <c r="AB5469" i="1"/>
  <c r="AB3833" i="1"/>
  <c r="AB9644" i="1"/>
  <c r="AB325" i="1"/>
  <c r="AB7455" i="1"/>
  <c r="AB4748" i="1"/>
  <c r="AB7880" i="1"/>
  <c r="AB735" i="1"/>
  <c r="AB3297" i="1"/>
  <c r="AB6160" i="1"/>
  <c r="AB5405" i="1"/>
  <c r="AB4044" i="1"/>
  <c r="AB1316" i="1"/>
  <c r="AB1839" i="1"/>
  <c r="AB8538" i="1"/>
  <c r="AB3534" i="1"/>
  <c r="AB1370" i="1"/>
  <c r="AB1606" i="1"/>
  <c r="AB4777" i="1"/>
  <c r="AB9734" i="1"/>
  <c r="AB6633" i="1"/>
  <c r="AB11102" i="1"/>
  <c r="AB1266" i="1"/>
  <c r="AB6845" i="1"/>
  <c r="AB4210" i="1"/>
  <c r="AB9482" i="1"/>
  <c r="AB5271" i="1"/>
  <c r="AB1610" i="1"/>
  <c r="AB2948" i="1"/>
  <c r="AB7529" i="1"/>
  <c r="AB4386" i="1"/>
  <c r="AB2434" i="1"/>
  <c r="AB3625" i="1"/>
  <c r="AB2996" i="1"/>
  <c r="AB2531" i="1"/>
  <c r="AB5352" i="1"/>
  <c r="AB4250" i="1"/>
  <c r="AB2688" i="1"/>
  <c r="AB10878" i="1"/>
  <c r="AB8081" i="1"/>
  <c r="AB7664" i="1"/>
  <c r="AB9131" i="1"/>
  <c r="AB3110" i="1"/>
  <c r="AB7357" i="1"/>
  <c r="AB10102" i="1"/>
  <c r="AB1242" i="1"/>
  <c r="AB6070" i="1"/>
  <c r="AB4260" i="1"/>
  <c r="AB1345" i="1"/>
  <c r="AB5596" i="1"/>
  <c r="AB5717" i="1"/>
  <c r="AB5237" i="1"/>
  <c r="AB4303" i="1"/>
  <c r="AB604" i="1"/>
  <c r="AB2795" i="1"/>
  <c r="AB2154" i="1"/>
  <c r="AB6656" i="1"/>
  <c r="AB3027" i="1"/>
  <c r="AB2883" i="1"/>
  <c r="AB3076" i="1"/>
  <c r="AB1980" i="1"/>
  <c r="AB731" i="1"/>
  <c r="AB7335" i="1"/>
  <c r="AB7028" i="1"/>
  <c r="AB657" i="1"/>
  <c r="AB8392" i="1"/>
  <c r="AB10872" i="1"/>
  <c r="AB2318" i="1"/>
  <c r="AB1291" i="1"/>
  <c r="AB2278" i="1"/>
  <c r="AB610" i="1"/>
  <c r="AB1078" i="1"/>
  <c r="AB3988" i="1"/>
  <c r="AB4559" i="1"/>
  <c r="AB4568" i="1"/>
  <c r="AB5749" i="1"/>
  <c r="AB5478" i="1"/>
  <c r="AB10218" i="1"/>
  <c r="AB7788" i="1"/>
  <c r="AB10471" i="1"/>
  <c r="AB10951" i="1"/>
  <c r="AB2512" i="1"/>
  <c r="AB4918" i="1"/>
  <c r="AB1530" i="1"/>
  <c r="AB9009" i="1"/>
  <c r="AB8551" i="1"/>
  <c r="AB4104" i="1"/>
  <c r="AB2349" i="1"/>
  <c r="AB8463" i="1"/>
  <c r="AB1432" i="1"/>
  <c r="AB6829" i="1"/>
  <c r="AB4330" i="1"/>
  <c r="AB1802" i="1"/>
  <c r="AB10087" i="1"/>
  <c r="AB4125" i="1"/>
  <c r="AB1951" i="1"/>
  <c r="AB10845" i="1"/>
  <c r="AB2841" i="1"/>
  <c r="AB3886" i="1"/>
  <c r="AB606" i="1"/>
  <c r="AB5592" i="1"/>
  <c r="AB5036" i="1"/>
  <c r="AB4431" i="1"/>
  <c r="AB4703" i="1"/>
  <c r="AB1670" i="1"/>
  <c r="AB3759" i="1"/>
  <c r="AB7786" i="1"/>
  <c r="AB2431" i="1"/>
  <c r="AB7734" i="1"/>
  <c r="AB10470" i="1"/>
  <c r="AB6310" i="1"/>
  <c r="AB8753" i="1"/>
  <c r="AB1618" i="1"/>
  <c r="AB5072" i="1"/>
  <c r="AB630" i="1"/>
  <c r="AB952" i="1"/>
  <c r="AB9505" i="1"/>
  <c r="AB1940" i="1"/>
  <c r="AB431" i="1"/>
  <c r="AB4052" i="1"/>
  <c r="AB2143" i="1"/>
  <c r="AB5256" i="1"/>
  <c r="AB10303" i="1"/>
  <c r="AB4804" i="1"/>
  <c r="AB5653" i="1"/>
  <c r="AB10863" i="1"/>
  <c r="AB1735" i="1"/>
  <c r="AB9198" i="1"/>
  <c r="AB5893" i="1"/>
  <c r="AB7820" i="1"/>
  <c r="AB881" i="1"/>
  <c r="AB4583" i="1"/>
  <c r="AB1479" i="1"/>
  <c r="AB3916" i="1"/>
  <c r="AB8959" i="1"/>
  <c r="AB2345" i="1"/>
  <c r="AB2459" i="1"/>
  <c r="AB7432" i="1"/>
  <c r="AB4820" i="1"/>
  <c r="AB4015" i="1"/>
  <c r="AB10810" i="1"/>
  <c r="AB8132" i="1"/>
  <c r="AB8657" i="1"/>
  <c r="AB3962" i="1"/>
  <c r="AB10239" i="1"/>
  <c r="AB3990" i="1"/>
  <c r="AB8178" i="1"/>
  <c r="AB4822" i="1"/>
  <c r="AB5215" i="1"/>
  <c r="AB5199" i="1"/>
  <c r="AB4560" i="1"/>
  <c r="AB10244" i="1"/>
  <c r="AB4669" i="1"/>
  <c r="AB8698" i="1"/>
  <c r="AB808" i="1"/>
  <c r="AB11028" i="1"/>
  <c r="AB883" i="1"/>
  <c r="AB1900" i="1"/>
  <c r="AB4550" i="1"/>
  <c r="AB3349" i="1"/>
  <c r="AB3767" i="1"/>
  <c r="AB103" i="1"/>
  <c r="AB625" i="1"/>
  <c r="AB5097" i="1"/>
  <c r="AB10573" i="1"/>
  <c r="AB7966" i="1"/>
  <c r="AB5964" i="1"/>
  <c r="AB10435" i="1"/>
  <c r="AB7441" i="1"/>
  <c r="AB8013" i="1"/>
  <c r="AB2496" i="1"/>
  <c r="AB10068" i="1"/>
  <c r="AB7332" i="1"/>
  <c r="AB228" i="1"/>
  <c r="AB9795" i="1"/>
  <c r="AB169" i="1"/>
  <c r="AB7965" i="1"/>
  <c r="AB7147" i="1"/>
  <c r="AB453" i="1"/>
  <c r="AB3498" i="1"/>
  <c r="AB10936" i="1"/>
  <c r="AB5113" i="1"/>
  <c r="AB5712" i="1"/>
  <c r="AB690" i="1"/>
  <c r="AB10655" i="1"/>
  <c r="AB7315" i="1"/>
  <c r="AB622" i="1"/>
  <c r="AB3018" i="1"/>
  <c r="AB8347" i="1"/>
  <c r="AB376" i="1"/>
  <c r="AB3391" i="1"/>
  <c r="AB8316" i="1"/>
  <c r="AB5386" i="1"/>
  <c r="AB8016" i="1"/>
  <c r="AB9863" i="1"/>
  <c r="AB3235" i="1"/>
  <c r="AB9864" i="1"/>
  <c r="AB1843" i="1"/>
  <c r="AB1523" i="1"/>
  <c r="AB9377" i="1"/>
  <c r="AB1273" i="1"/>
  <c r="AB4023" i="1"/>
  <c r="AB6808" i="1"/>
  <c r="AB3938" i="1"/>
  <c r="AB5525" i="1"/>
  <c r="AB9677" i="1"/>
  <c r="AB6515" i="1"/>
  <c r="AB2290" i="1"/>
  <c r="AB3646" i="1"/>
  <c r="AB9905" i="1"/>
  <c r="AB249" i="1"/>
  <c r="AB8639" i="1"/>
  <c r="AB7138" i="1"/>
  <c r="AB2469" i="1"/>
  <c r="AB4029" i="1"/>
  <c r="AB6749" i="1"/>
  <c r="AB2563" i="1"/>
  <c r="AB6652" i="1"/>
  <c r="AB2628" i="1"/>
  <c r="AB634" i="1"/>
  <c r="AB7369" i="1"/>
  <c r="AB9052" i="1"/>
  <c r="AB10419" i="1"/>
  <c r="AB1026" i="1"/>
  <c r="AB2464" i="1"/>
  <c r="AB1640" i="1"/>
  <c r="AB2780" i="1"/>
  <c r="AB7474" i="1"/>
  <c r="AB3248" i="1"/>
  <c r="AB8572" i="1"/>
  <c r="AB2821" i="1"/>
  <c r="AB7262" i="1"/>
  <c r="AB7585" i="1"/>
  <c r="AB8191" i="1"/>
  <c r="AB11098" i="1"/>
  <c r="AB10924" i="1"/>
  <c r="AB5103" i="1"/>
  <c r="AB9038" i="1"/>
  <c r="AB991" i="1"/>
  <c r="AB4476" i="1"/>
  <c r="AB10583" i="1"/>
  <c r="AB3316" i="1"/>
  <c r="AB149" i="1"/>
  <c r="AB4414" i="1"/>
  <c r="AB10578" i="1"/>
  <c r="AB2293" i="1"/>
  <c r="AB11034" i="1"/>
  <c r="AB10571" i="1"/>
  <c r="AB5521" i="1"/>
  <c r="AB7765" i="1"/>
  <c r="AB8547" i="1"/>
  <c r="AB9001" i="1"/>
  <c r="AB5527" i="1"/>
  <c r="AB7429" i="1"/>
  <c r="AB3183" i="1"/>
  <c r="AB4699" i="1"/>
  <c r="AB5772" i="1"/>
  <c r="AB1514" i="1"/>
  <c r="AB6155" i="1"/>
  <c r="AB916" i="1"/>
  <c r="AB9041" i="1"/>
  <c r="AB1780" i="1"/>
  <c r="AB8782" i="1"/>
  <c r="AB8802" i="1"/>
  <c r="AB777" i="1"/>
  <c r="AB8659" i="1"/>
  <c r="AB9894" i="1"/>
  <c r="AB3979" i="1"/>
  <c r="AB7062" i="1"/>
  <c r="AB1464" i="1"/>
  <c r="AB10819" i="1"/>
  <c r="AB8655" i="1"/>
  <c r="AB2690" i="1"/>
  <c r="AB8893" i="1"/>
  <c r="AB4779" i="1"/>
  <c r="AB11067" i="1"/>
  <c r="AB221" i="1"/>
  <c r="AB7846" i="1"/>
  <c r="AB5429" i="1"/>
  <c r="AB4135" i="1"/>
  <c r="AB6548" i="1"/>
  <c r="AB10261" i="1"/>
  <c r="AB3237" i="1"/>
  <c r="AB7098" i="1"/>
  <c r="AB4316" i="1"/>
  <c r="AB3820" i="1"/>
  <c r="AB2724" i="1"/>
  <c r="AB1257" i="1"/>
  <c r="AB789" i="1"/>
  <c r="AB9114" i="1"/>
  <c r="AB3794" i="1"/>
  <c r="AB1085" i="1"/>
  <c r="AB3073" i="1"/>
  <c r="AB4026" i="1"/>
  <c r="AB3181" i="1"/>
  <c r="AB1800" i="1"/>
  <c r="AB681" i="1"/>
  <c r="AB3664" i="1"/>
  <c r="AB3936" i="1"/>
  <c r="AB2112" i="1"/>
  <c r="AB1537" i="1"/>
  <c r="AB1477" i="1"/>
  <c r="AB4398" i="1"/>
  <c r="AB2528" i="1"/>
  <c r="AB2005" i="1"/>
  <c r="AB786" i="1"/>
  <c r="AB692" i="1"/>
  <c r="AB8913" i="1"/>
  <c r="AB3493" i="1"/>
  <c r="AB6061" i="1"/>
  <c r="AB6148" i="1"/>
  <c r="AB7225" i="1"/>
  <c r="AB5695" i="1"/>
  <c r="AB9108" i="1"/>
  <c r="AB3958" i="1"/>
  <c r="AB10088" i="1"/>
  <c r="AB10431" i="1"/>
  <c r="AB767" i="1"/>
  <c r="AB10723" i="1"/>
  <c r="AB6227" i="1"/>
  <c r="AB69" i="1"/>
  <c r="AB5530" i="1"/>
  <c r="AB290" i="1"/>
  <c r="AB2779" i="1"/>
  <c r="AB8673" i="1"/>
  <c r="AB7001" i="1"/>
  <c r="AB6172" i="1"/>
  <c r="AB9387" i="1"/>
  <c r="AB312" i="1"/>
  <c r="AB9191" i="1"/>
  <c r="AB701" i="1"/>
  <c r="AB5211" i="1"/>
  <c r="AB9854" i="1"/>
  <c r="AB92" i="1"/>
  <c r="AB1301" i="1"/>
  <c r="AB1371" i="1"/>
  <c r="AB10416" i="1"/>
  <c r="AB10799" i="1"/>
  <c r="AB7661" i="1"/>
  <c r="AB2556" i="1"/>
  <c r="AB9091" i="1"/>
  <c r="AB7305" i="1"/>
  <c r="AB3327" i="1"/>
  <c r="AB8920" i="1"/>
  <c r="AB4364" i="1"/>
  <c r="AB6866" i="1"/>
  <c r="AB9333" i="1"/>
  <c r="AB5488" i="1"/>
  <c r="AB2992" i="1"/>
  <c r="AB8326" i="1"/>
  <c r="AB3846" i="1"/>
  <c r="AB2705" i="1"/>
  <c r="AB10299" i="1"/>
  <c r="AB7398" i="1"/>
  <c r="AB921" i="1"/>
  <c r="AB8428" i="1"/>
  <c r="AB9767" i="1"/>
  <c r="AB10175" i="1"/>
  <c r="AB1905" i="1"/>
  <c r="AB1687" i="1"/>
  <c r="AB5843" i="1"/>
  <c r="AB5770" i="1"/>
  <c r="AB8275" i="1"/>
  <c r="AB160" i="1"/>
  <c r="AB3126" i="1"/>
  <c r="AB9254" i="1"/>
  <c r="AB4031" i="1"/>
  <c r="AB336" i="1"/>
  <c r="AB9697" i="1"/>
  <c r="AB3502" i="1"/>
  <c r="AB9379" i="1"/>
  <c r="AB3348" i="1"/>
  <c r="AB3913" i="1"/>
  <c r="AB5733" i="1"/>
  <c r="AB3941" i="1"/>
  <c r="AB1243" i="1"/>
  <c r="AB8988" i="1"/>
  <c r="AB7045" i="1"/>
  <c r="AB10462" i="1"/>
  <c r="AB7656" i="1"/>
  <c r="AB2865" i="1"/>
  <c r="AB1738" i="1"/>
  <c r="AB2041" i="1"/>
  <c r="AB7321" i="1"/>
  <c r="AB1990" i="1"/>
  <c r="AB9419" i="1"/>
  <c r="AB4082" i="1"/>
  <c r="AB471" i="1"/>
  <c r="AB10193" i="1"/>
  <c r="AB7308" i="1"/>
  <c r="AB5106" i="1"/>
  <c r="AB5604" i="1"/>
  <c r="AB6112" i="1"/>
  <c r="AB569" i="1"/>
  <c r="AB7759" i="1"/>
  <c r="AB90" i="1"/>
  <c r="AB5402" i="1"/>
  <c r="AB4790" i="1"/>
  <c r="AB34" i="1"/>
  <c r="AB6676" i="1"/>
  <c r="AB9376" i="1"/>
  <c r="AB7114" i="1"/>
  <c r="AB8882" i="1"/>
  <c r="AB10514" i="1"/>
  <c r="AB4831" i="1"/>
  <c r="AB6354" i="1"/>
  <c r="AB6167" i="1"/>
  <c r="AB1401" i="1"/>
  <c r="AB5053" i="1"/>
  <c r="AB4077" i="1"/>
  <c r="AB11088" i="1"/>
  <c r="AB3180" i="1"/>
  <c r="AB10141" i="1"/>
  <c r="AB8739" i="1"/>
  <c r="AB10063" i="1"/>
  <c r="AB7605" i="1"/>
  <c r="AB5924" i="1"/>
  <c r="AB5515" i="1"/>
  <c r="AB5512" i="1"/>
  <c r="AB7293" i="1"/>
  <c r="AB8505" i="1"/>
  <c r="AB9051" i="1"/>
  <c r="AB329" i="1"/>
  <c r="AB3109" i="1"/>
  <c r="AB1190" i="1"/>
  <c r="AB718" i="1"/>
  <c r="AB6620" i="1"/>
  <c r="AB1434" i="1"/>
  <c r="AB6733" i="1"/>
  <c r="AB5146" i="1"/>
  <c r="AB5365" i="1"/>
  <c r="AB9125" i="1"/>
  <c r="AB4076" i="1"/>
  <c r="AB6047" i="1"/>
  <c r="AB6854" i="1"/>
  <c r="AB710" i="1"/>
  <c r="AB5896" i="1"/>
  <c r="AB7242" i="1"/>
  <c r="AB658" i="1"/>
  <c r="AB2537" i="1"/>
  <c r="AB4989" i="1"/>
  <c r="AB9849" i="1"/>
  <c r="AB4469" i="1"/>
  <c r="AB10944" i="1"/>
  <c r="AB4825" i="1"/>
  <c r="AB1973" i="1"/>
  <c r="AB4363" i="1"/>
  <c r="AB9170" i="1"/>
  <c r="AB6763" i="1"/>
  <c r="AB9797" i="1"/>
  <c r="AB9329" i="1"/>
  <c r="AB5696" i="1"/>
  <c r="AB4390" i="1"/>
  <c r="AB555" i="1"/>
  <c r="AB10759" i="1"/>
  <c r="AB5152" i="1"/>
  <c r="AB5968" i="1"/>
  <c r="AB4510" i="1"/>
  <c r="AB5534" i="1"/>
  <c r="AB2093" i="1"/>
  <c r="AB59" i="1"/>
  <c r="AB2746" i="1"/>
  <c r="AB3581" i="1"/>
  <c r="AB8519" i="1"/>
  <c r="AB7261" i="1"/>
  <c r="AB8176" i="1"/>
  <c r="AB1842" i="1"/>
  <c r="AB1663" i="1"/>
  <c r="AB8675" i="1"/>
  <c r="AB10110" i="1"/>
  <c r="AB10401" i="1"/>
  <c r="AB4807" i="1"/>
  <c r="AB6304" i="1"/>
  <c r="AB2466" i="1"/>
  <c r="AB7191" i="1"/>
  <c r="AB9471" i="1"/>
  <c r="AB10580" i="1"/>
  <c r="AB9166" i="1"/>
  <c r="AB5622" i="1"/>
  <c r="AB8916" i="1"/>
  <c r="AB9668" i="1"/>
  <c r="AB3619" i="1"/>
  <c r="AB7256" i="1"/>
  <c r="AB9327" i="1"/>
  <c r="AB367" i="1"/>
  <c r="AB3088" i="1"/>
  <c r="AB4954" i="1"/>
  <c r="AB8541" i="1"/>
  <c r="AB4908" i="1"/>
  <c r="AB9033" i="1"/>
  <c r="AB7648" i="1"/>
  <c r="AB4251" i="1"/>
  <c r="AB4966" i="1"/>
  <c r="AB6963" i="1"/>
  <c r="AB5037" i="1"/>
  <c r="AB4120" i="1"/>
  <c r="AB10054" i="1"/>
  <c r="AB6046" i="1"/>
  <c r="AB4113" i="1"/>
  <c r="AB10710" i="1"/>
  <c r="AB5934" i="1"/>
  <c r="AB11026" i="1"/>
  <c r="AB1686" i="1"/>
  <c r="AB6235" i="1"/>
  <c r="AB7975" i="1"/>
  <c r="AB3150" i="1"/>
  <c r="AB4080" i="1"/>
  <c r="AB10722" i="1"/>
  <c r="AB519" i="1"/>
  <c r="AB5683" i="1"/>
  <c r="AB4894" i="1"/>
  <c r="AB7495" i="1"/>
  <c r="AB4495" i="1"/>
  <c r="AB9786" i="1"/>
  <c r="AB6573" i="1"/>
  <c r="AB4268" i="1"/>
  <c r="AB270" i="1"/>
  <c r="AB6177" i="1"/>
  <c r="AB8654" i="1"/>
  <c r="AB8868" i="1"/>
  <c r="AB2102" i="1"/>
  <c r="AB6462" i="1"/>
  <c r="AB9959" i="1"/>
  <c r="AB6455" i="1"/>
  <c r="AB7574" i="1"/>
  <c r="AB574" i="1"/>
  <c r="AB6279" i="1"/>
  <c r="AB3855" i="1"/>
  <c r="AB1039" i="1"/>
  <c r="AB5015" i="1"/>
  <c r="AB597" i="1"/>
  <c r="AB7579" i="1"/>
  <c r="AB8249" i="1"/>
  <c r="AB6756" i="1"/>
  <c r="AB4471" i="1"/>
  <c r="AB6268" i="1"/>
  <c r="AB6616" i="1"/>
  <c r="AB4312" i="1"/>
  <c r="AB1872" i="1"/>
  <c r="AB6511" i="1"/>
  <c r="AB4902" i="1"/>
  <c r="AB978" i="1"/>
  <c r="AB6398" i="1"/>
  <c r="AB7245" i="1"/>
  <c r="AB1095" i="1"/>
  <c r="AB929" i="1"/>
  <c r="AB9495" i="1"/>
  <c r="AB5294" i="1"/>
  <c r="AB679" i="1"/>
  <c r="AB3253" i="1"/>
  <c r="AB5544" i="1"/>
  <c r="AB203" i="1"/>
  <c r="AB3872" i="1"/>
  <c r="AB7927" i="1"/>
  <c r="AB8827" i="1"/>
  <c r="AB8887" i="1"/>
  <c r="AB1217" i="1"/>
  <c r="AB5988" i="1"/>
  <c r="AB4384" i="1"/>
  <c r="AB4067" i="1"/>
  <c r="AB6249" i="1"/>
  <c r="AB3818" i="1"/>
  <c r="AB7025" i="1"/>
  <c r="AB413" i="1"/>
  <c r="AB4778" i="1"/>
  <c r="AB10664" i="1"/>
  <c r="AB9342" i="1"/>
  <c r="AB6175" i="1"/>
  <c r="AB8993" i="1"/>
  <c r="AB6038" i="1"/>
  <c r="AB3782" i="1"/>
  <c r="AB8343" i="1"/>
  <c r="AB10422" i="1"/>
  <c r="AB1957" i="1"/>
  <c r="AB6607" i="1"/>
  <c r="AB2351" i="1"/>
  <c r="AB8870" i="1"/>
  <c r="AB7457" i="1"/>
  <c r="AB892" i="1"/>
  <c r="AB2042" i="1"/>
  <c r="AB2034" i="1"/>
  <c r="AB533" i="1"/>
  <c r="AB6614" i="1"/>
  <c r="AB2197" i="1"/>
  <c r="AB6442" i="1"/>
  <c r="AB10663" i="1"/>
  <c r="AB3030" i="1"/>
  <c r="AB7928" i="1"/>
  <c r="AB1793" i="1"/>
  <c r="AB4507" i="1"/>
  <c r="AB8120" i="1"/>
  <c r="AB7692" i="1"/>
  <c r="AB335" i="1"/>
  <c r="AB5085" i="1"/>
  <c r="AB7271" i="1"/>
  <c r="AB2501" i="1"/>
  <c r="AB3486" i="1"/>
  <c r="AB782" i="1"/>
  <c r="AB2881" i="1"/>
  <c r="AB7920" i="1"/>
  <c r="AB4625" i="1"/>
  <c r="AB6986" i="1"/>
  <c r="AB1398" i="1"/>
  <c r="AB380" i="1"/>
  <c r="AB10412" i="1"/>
  <c r="AB9298" i="1"/>
  <c r="AB8299" i="1"/>
  <c r="AB410" i="1"/>
  <c r="AB10524" i="1"/>
  <c r="AB8810" i="1"/>
  <c r="AB2635" i="1"/>
  <c r="AB10588" i="1"/>
  <c r="AB9740" i="1"/>
  <c r="AB8757" i="1"/>
  <c r="AB6290" i="1"/>
  <c r="AB10956" i="1"/>
  <c r="AB10747" i="1"/>
  <c r="AB1863" i="1"/>
  <c r="AB5307" i="1"/>
  <c r="AB4066" i="1"/>
  <c r="AB2487" i="1"/>
  <c r="AB10648" i="1"/>
  <c r="AB9130" i="1"/>
  <c r="AB7987" i="1"/>
  <c r="AB7038" i="1"/>
  <c r="AB9939" i="1"/>
  <c r="AB8921" i="1"/>
  <c r="AB7654" i="1"/>
  <c r="AB9445" i="1"/>
  <c r="AB6293" i="1"/>
  <c r="AB7870" i="1"/>
  <c r="AB920" i="1"/>
  <c r="AB10122" i="1"/>
  <c r="AB1282" i="1"/>
  <c r="AB5451" i="1"/>
  <c r="AB9886" i="1"/>
  <c r="AB9462" i="1"/>
  <c r="AB4265" i="1"/>
  <c r="AB5121" i="1"/>
  <c r="AB10025" i="1"/>
  <c r="AB8618" i="1"/>
  <c r="AB3357" i="1"/>
  <c r="AB7389" i="1"/>
  <c r="AB6606" i="1"/>
  <c r="AB6595" i="1"/>
  <c r="AB7782" i="1"/>
  <c r="AB5229" i="1"/>
  <c r="AB1365" i="1"/>
  <c r="AB10557" i="1"/>
  <c r="AB8319" i="1"/>
  <c r="AB9194" i="1"/>
  <c r="AB7247" i="1"/>
  <c r="AB10029" i="1"/>
  <c r="AB10275" i="1"/>
  <c r="AB6328" i="1"/>
  <c r="AB11068" i="1"/>
  <c r="AB6835" i="1"/>
  <c r="AB3882" i="1"/>
  <c r="AB8843" i="1"/>
  <c r="AB10355" i="1"/>
  <c r="AB4671" i="1"/>
  <c r="AB7521" i="1"/>
  <c r="AB766" i="1"/>
  <c r="AB3382" i="1"/>
  <c r="AB4917" i="1"/>
  <c r="AB3656" i="1"/>
  <c r="AB5637" i="1"/>
  <c r="AB7146" i="1"/>
  <c r="AB2961" i="1"/>
  <c r="AB7009" i="1"/>
  <c r="AB6938" i="1"/>
  <c r="AB3538" i="1"/>
  <c r="AB2676" i="1"/>
  <c r="AB9546" i="1"/>
  <c r="AB776" i="1"/>
  <c r="AB4801" i="1"/>
  <c r="AB200" i="1"/>
  <c r="AB1700" i="1"/>
  <c r="AB5463" i="1"/>
  <c r="AB4519" i="1"/>
  <c r="AB5272" i="1"/>
  <c r="AB2074" i="1"/>
  <c r="AB7236" i="1"/>
  <c r="AB6115" i="1"/>
  <c r="AB6425" i="1"/>
  <c r="AB2574" i="1"/>
  <c r="AB2208" i="1"/>
  <c r="AB2378" i="1"/>
  <c r="AB100" i="1"/>
  <c r="AB5091" i="1"/>
  <c r="AB6261" i="1"/>
  <c r="AB3766" i="1"/>
  <c r="AB9149" i="1"/>
  <c r="AB9346" i="1"/>
  <c r="AB1353" i="1"/>
  <c r="AB6005" i="1"/>
  <c r="AB1005" i="1"/>
  <c r="AB3829" i="1"/>
  <c r="AB10906" i="1"/>
  <c r="AB6891" i="1"/>
  <c r="AB4948" i="1"/>
  <c r="AB8484" i="1"/>
  <c r="AB10860" i="1"/>
  <c r="AB1650" i="1"/>
  <c r="AB8028" i="1"/>
  <c r="AB10587" i="1"/>
  <c r="AB2107" i="1"/>
  <c r="AB6677" i="1"/>
  <c r="AB666" i="1"/>
  <c r="AB3325" i="1"/>
  <c r="AB10188" i="1"/>
  <c r="AB1227" i="1"/>
  <c r="AB2077" i="1"/>
  <c r="AB10133" i="1"/>
  <c r="AB10928" i="1"/>
  <c r="AB6342" i="1"/>
  <c r="AB5228" i="1"/>
  <c r="AB4291" i="1"/>
  <c r="AB2965" i="1"/>
  <c r="AB961" i="1"/>
  <c r="AB2728" i="1"/>
  <c r="AB1461" i="1"/>
  <c r="AB5732" i="1"/>
  <c r="AB9989" i="1"/>
  <c r="AB2984" i="1"/>
  <c r="AB8785" i="1"/>
  <c r="AB2079" i="1"/>
  <c r="AB1043" i="1"/>
  <c r="AB5851" i="1"/>
  <c r="AB4215" i="1"/>
  <c r="AB115" i="1"/>
  <c r="AB7359" i="1"/>
  <c r="AB9922" i="1"/>
  <c r="AB6540" i="1"/>
  <c r="AB9779" i="1"/>
  <c r="AB4200" i="1"/>
  <c r="AB6880" i="1"/>
  <c r="AB5533" i="1"/>
  <c r="AB7269" i="1"/>
  <c r="AB9541" i="1"/>
  <c r="AB5643" i="1"/>
  <c r="AB68" i="1"/>
  <c r="AB1829" i="1"/>
  <c r="AB4517" i="1"/>
  <c r="AB9520" i="1"/>
  <c r="AB10504" i="1"/>
  <c r="AB2165" i="1"/>
  <c r="AB3140" i="1"/>
  <c r="AB10597" i="1"/>
  <c r="AB1736" i="1"/>
  <c r="AB5447" i="1"/>
  <c r="AB2306" i="1"/>
  <c r="AB8947" i="1"/>
  <c r="AB10609" i="1"/>
  <c r="AB1867" i="1"/>
  <c r="AB1402" i="1"/>
  <c r="AB10368" i="1"/>
  <c r="AB3350" i="1"/>
  <c r="AB1995" i="1"/>
  <c r="AB1895" i="1"/>
  <c r="AB5975" i="1"/>
  <c r="AB4404" i="1"/>
  <c r="AB5467" i="1"/>
  <c r="AB3526" i="1"/>
  <c r="AB9163" i="1"/>
  <c r="AB7093" i="1"/>
  <c r="AB9522" i="1"/>
  <c r="AB2513" i="1"/>
  <c r="AB2969" i="1"/>
  <c r="AB7660" i="1"/>
  <c r="AB9349" i="1"/>
  <c r="AB5184" i="1"/>
  <c r="AB6987" i="1"/>
  <c r="AB269" i="1"/>
  <c r="AB2242" i="1"/>
  <c r="AB7604" i="1"/>
  <c r="AB8442" i="1"/>
  <c r="AB1389" i="1"/>
  <c r="AB3623" i="1"/>
  <c r="AB860" i="1"/>
  <c r="AB6757" i="1"/>
  <c r="AB132" i="1"/>
  <c r="AB644" i="1"/>
  <c r="AB6562" i="1"/>
  <c r="AB8010" i="1"/>
  <c r="AB3151" i="1"/>
  <c r="AB3306" i="1"/>
  <c r="AB9252" i="1"/>
  <c r="AB3696" i="1"/>
  <c r="AB8339" i="1"/>
  <c r="AB4928" i="1"/>
  <c r="AB4914" i="1"/>
  <c r="AB8658" i="1"/>
  <c r="AB3434" i="1"/>
  <c r="AB7595" i="1"/>
  <c r="AB2342" i="1"/>
  <c r="AB10364" i="1"/>
  <c r="AB10575" i="1"/>
  <c r="AB1837" i="1"/>
  <c r="AB4090" i="1"/>
  <c r="AB4231" i="1"/>
  <c r="AB9712" i="1"/>
  <c r="AB5752" i="1"/>
  <c r="AB10866" i="1"/>
  <c r="AB317" i="1"/>
  <c r="AB5909" i="1"/>
  <c r="AB7531" i="1"/>
  <c r="AB9944" i="1"/>
  <c r="AB11055" i="1"/>
  <c r="AB1483" i="1"/>
  <c r="AB11071" i="1"/>
  <c r="AB1019" i="1"/>
  <c r="AB1723" i="1"/>
  <c r="AB8554" i="1"/>
  <c r="AB4177" i="1"/>
  <c r="AB3340" i="1"/>
  <c r="AB4573" i="1"/>
  <c r="AB5782" i="1"/>
  <c r="AB171" i="1"/>
  <c r="AB4371" i="1"/>
  <c r="AB2530" i="1"/>
  <c r="AB3663" i="1"/>
  <c r="AB3974" i="1"/>
  <c r="AB565" i="1"/>
  <c r="AB2273" i="1"/>
  <c r="AB3954" i="1"/>
  <c r="AB6913" i="1"/>
  <c r="AB7858" i="1"/>
  <c r="AB7421" i="1"/>
  <c r="AB6809" i="1"/>
  <c r="AB3398" i="1"/>
  <c r="AB8459" i="1"/>
  <c r="AB10304" i="1"/>
  <c r="AB8205" i="1"/>
  <c r="AB964" i="1"/>
  <c r="AB2717" i="1"/>
  <c r="AB727" i="1"/>
  <c r="AB4277" i="1"/>
  <c r="AB4424" i="1"/>
  <c r="AB9963" i="1"/>
  <c r="AB9165" i="1"/>
  <c r="AB4196" i="1"/>
  <c r="AB2444" i="1"/>
  <c r="AB28" i="1"/>
  <c r="AB6313" i="1"/>
  <c r="AB2014" i="1"/>
  <c r="AB389" i="1"/>
  <c r="AB7944" i="1"/>
  <c r="AB4515" i="1"/>
  <c r="AB2035" i="1"/>
  <c r="AB759" i="1"/>
  <c r="AB1080" i="1"/>
  <c r="AB7555" i="1"/>
  <c r="AB8768" i="1"/>
  <c r="AB2235" i="1"/>
  <c r="AB4513" i="1"/>
  <c r="AB2656" i="1"/>
  <c r="AB2183" i="1"/>
  <c r="AB6919" i="1"/>
  <c r="AB9968" i="1"/>
  <c r="AB242" i="1"/>
  <c r="AB6642" i="1"/>
  <c r="AB2944" i="1"/>
  <c r="AB2788" i="1"/>
  <c r="AB6917" i="1"/>
  <c r="AB3149" i="1"/>
  <c r="AB5926" i="1"/>
  <c r="AB3005" i="1"/>
  <c r="AB6240" i="1"/>
  <c r="AB616" i="1"/>
  <c r="AB10478" i="1"/>
  <c r="AB10210" i="1"/>
  <c r="AB2697" i="1"/>
  <c r="AB4668" i="1"/>
  <c r="AB5704" i="1"/>
  <c r="AB5406" i="1"/>
  <c r="AB5760" i="1"/>
  <c r="AB772" i="1"/>
  <c r="AB7203" i="1"/>
  <c r="AB2497" i="1"/>
  <c r="AB7981" i="1"/>
  <c r="AB8754" i="1"/>
  <c r="AB8348" i="1"/>
  <c r="AB6248" i="1"/>
  <c r="AB10678" i="1"/>
  <c r="AB8075" i="1"/>
  <c r="AB779" i="1"/>
  <c r="AB5345" i="1"/>
  <c r="AB3353" i="1"/>
  <c r="AB9390" i="1"/>
  <c r="AB1030" i="1"/>
  <c r="AB10712" i="1"/>
  <c r="AB3368" i="1"/>
  <c r="AB7784" i="1"/>
  <c r="AB2637" i="1"/>
  <c r="AB3944" i="1"/>
  <c r="AB1138" i="1"/>
  <c r="AB6191" i="1"/>
  <c r="AB711" i="1"/>
  <c r="AB6507" i="1"/>
  <c r="AB3347" i="1"/>
  <c r="AB8396" i="1"/>
  <c r="AB2508" i="1"/>
  <c r="AB7727" i="1"/>
  <c r="AB5192" i="1"/>
  <c r="AB7632" i="1"/>
  <c r="AB2238" i="1"/>
  <c r="AB10402" i="1"/>
  <c r="AB3431" i="1"/>
  <c r="AB10942" i="1"/>
  <c r="AB1994" i="1"/>
  <c r="AB8507" i="1"/>
  <c r="AB5022" i="1"/>
  <c r="AB1547" i="1"/>
  <c r="AB5762" i="1"/>
  <c r="AB6712" i="1"/>
  <c r="AB3071" i="1"/>
  <c r="AB2263" i="1"/>
  <c r="AB1855" i="1"/>
  <c r="AB2712" i="1"/>
  <c r="AB6340" i="1"/>
  <c r="AB559" i="1"/>
  <c r="AB7082" i="1"/>
  <c r="AB9267" i="1"/>
  <c r="AB9193" i="1"/>
  <c r="AB3469" i="1"/>
  <c r="AB738" i="1"/>
  <c r="AB9268" i="1"/>
  <c r="AB4228" i="1"/>
  <c r="AB4385" i="1"/>
  <c r="AB2791" i="1"/>
  <c r="AB504" i="1"/>
  <c r="AB6487" i="1"/>
  <c r="AB7892" i="1"/>
  <c r="AB10005" i="1"/>
  <c r="AB10326" i="1"/>
  <c r="AB1246" i="1"/>
  <c r="AB3511" i="1"/>
  <c r="AB683" i="1"/>
  <c r="AB652" i="1"/>
  <c r="AB7864" i="1"/>
  <c r="AB6815" i="1"/>
  <c r="AB10973" i="1"/>
  <c r="AB7155" i="1"/>
  <c r="AB9235" i="1"/>
  <c r="AB3963" i="1"/>
  <c r="AB7538" i="1"/>
  <c r="AB2632" i="1"/>
  <c r="AB1191" i="1"/>
  <c r="AB2741" i="1"/>
  <c r="AB8287" i="1"/>
  <c r="AB3264" i="1"/>
  <c r="AB6992" i="1"/>
  <c r="AB6976" i="1"/>
  <c r="AB9860" i="1"/>
  <c r="AB9916" i="1"/>
  <c r="AB4782" i="1"/>
  <c r="AB3838" i="1"/>
  <c r="AB5099" i="1"/>
  <c r="AB5183" i="1"/>
  <c r="AB10868" i="1"/>
  <c r="AB10217" i="1"/>
  <c r="AB5404" i="1"/>
  <c r="AB5141" i="1"/>
  <c r="AB4904" i="1"/>
  <c r="AB7627" i="1"/>
  <c r="AB9373" i="1"/>
  <c r="AB635" i="1"/>
  <c r="AB9283" i="1"/>
  <c r="AB896" i="1"/>
  <c r="AB5877" i="1"/>
  <c r="AB4102" i="1"/>
  <c r="AB4594" i="1"/>
  <c r="AB8563" i="1"/>
  <c r="AB2915" i="1"/>
  <c r="AB3908" i="1"/>
  <c r="AB4574" i="1"/>
  <c r="AB2049" i="1"/>
  <c r="AB2300" i="1"/>
  <c r="AB4951" i="1"/>
  <c r="AB265" i="1"/>
  <c r="AB554" i="1"/>
  <c r="AB5639" i="1"/>
  <c r="AB514" i="1"/>
  <c r="AB1033" i="1"/>
  <c r="AB9365" i="1"/>
  <c r="AB6375" i="1"/>
  <c r="AB4552" i="1"/>
  <c r="AB3815" i="1"/>
  <c r="AB7299" i="1"/>
  <c r="AB9881" i="1"/>
  <c r="AB3686" i="1"/>
  <c r="AB7708" i="1"/>
  <c r="AB1141" i="1"/>
  <c r="AB4320" i="1"/>
  <c r="AB3898" i="1"/>
  <c r="AB5456" i="1"/>
  <c r="AB890" i="1"/>
  <c r="AB5489" i="1"/>
  <c r="AB7468" i="1"/>
  <c r="AB6610" i="1"/>
  <c r="AB1485" i="1"/>
  <c r="AB5878" i="1"/>
  <c r="AB1235" i="1"/>
  <c r="AB5699" i="1"/>
  <c r="AB3629" i="1"/>
  <c r="AB2536" i="1"/>
  <c r="AB9624" i="1"/>
  <c r="AB5816" i="1"/>
  <c r="AB4599" i="1"/>
  <c r="AB5570" i="1"/>
  <c r="AB3536" i="1"/>
  <c r="AB9473" i="1"/>
  <c r="AB5394" i="1"/>
  <c r="AB1134" i="1"/>
  <c r="AB2118" i="1"/>
  <c r="AB2416" i="1"/>
  <c r="AB2519" i="1"/>
  <c r="AB1042" i="1"/>
  <c r="AB3506" i="1"/>
  <c r="AB4380" i="1"/>
  <c r="AB7485" i="1"/>
  <c r="AB10330" i="1"/>
  <c r="AB8612" i="1"/>
  <c r="AB8180" i="1"/>
  <c r="AB11018" i="1"/>
  <c r="AB2050" i="1"/>
  <c r="AB9273" i="1"/>
  <c r="AB1324" i="1"/>
  <c r="AB8089" i="1"/>
  <c r="AB1918" i="1"/>
  <c r="AB9076" i="1"/>
  <c r="AB9305" i="1"/>
  <c r="AB3648" i="1"/>
  <c r="AB9559" i="1"/>
  <c r="AB2891" i="1"/>
  <c r="AB945" i="1"/>
  <c r="AB6714" i="1"/>
  <c r="AB10223" i="1"/>
  <c r="AB2850" i="1"/>
  <c r="AB8236" i="1"/>
  <c r="AB2591" i="1"/>
  <c r="AB9667" i="1"/>
  <c r="AB3685" i="1"/>
  <c r="AB8262" i="1"/>
  <c r="AB5035" i="1"/>
  <c r="AB10233" i="1"/>
  <c r="AB3057" i="1"/>
  <c r="AB5958" i="1"/>
  <c r="AB8836" i="1"/>
  <c r="AB8932" i="1"/>
  <c r="AB5747" i="1"/>
  <c r="AB2304" i="1"/>
  <c r="AB9735" i="1"/>
  <c r="AB2942" i="1"/>
  <c r="AB7805" i="1"/>
  <c r="AB1406" i="1"/>
  <c r="AB4147" i="1"/>
  <c r="AB251" i="1"/>
  <c r="AB632" i="1"/>
  <c r="AB10351" i="1"/>
  <c r="AB6849" i="1"/>
  <c r="AB491" i="1"/>
  <c r="AB11044" i="1"/>
  <c r="AB3951" i="1"/>
  <c r="AB3207" i="1"/>
  <c r="AB7052" i="1"/>
  <c r="AB8402" i="1"/>
  <c r="AB1484" i="1"/>
  <c r="AB10405" i="1"/>
  <c r="AB3866" i="1"/>
  <c r="AB7115" i="1"/>
  <c r="AB10915" i="1"/>
  <c r="AB4410" i="1"/>
  <c r="AB4242" i="1"/>
  <c r="AB4467" i="1"/>
  <c r="AB6010" i="1"/>
  <c r="AB1248" i="1"/>
  <c r="AB267" i="1"/>
  <c r="AB5619" i="1"/>
  <c r="AB9895" i="1"/>
  <c r="AB295" i="1"/>
  <c r="AB5490" i="1"/>
  <c r="AB4787" i="1"/>
  <c r="AB3435" i="1"/>
  <c r="AB4053" i="1"/>
  <c r="AB91" i="1"/>
  <c r="AB6769" i="1"/>
  <c r="AB10297" i="1"/>
  <c r="AB3935" i="1"/>
  <c r="AB5702" i="1"/>
  <c r="AB368" i="1"/>
  <c r="AB543" i="1"/>
  <c r="AB10629" i="1"/>
  <c r="AB7783" i="1"/>
  <c r="AB7294" i="1"/>
  <c r="AB4502" i="1"/>
  <c r="AB197" i="1"/>
  <c r="AB10173" i="1"/>
  <c r="AB4211" i="1"/>
  <c r="AB10196" i="1"/>
  <c r="AB1343" i="1"/>
  <c r="AB602" i="1"/>
  <c r="AB3970" i="1"/>
  <c r="AB8045" i="1"/>
  <c r="AB6744" i="1"/>
  <c r="AB7041" i="1"/>
  <c r="AB10579" i="1"/>
  <c r="AB4403" i="1"/>
  <c r="AB6207" i="1"/>
  <c r="AB5124" i="1"/>
  <c r="AB6325" i="1"/>
  <c r="AB9952" i="1"/>
  <c r="AB173" i="1"/>
  <c r="AB5600" i="1"/>
  <c r="AB107" i="1"/>
  <c r="AB7078" i="1"/>
  <c r="AB6853" i="1"/>
  <c r="AB2546" i="1"/>
  <c r="AB7371" i="1"/>
  <c r="AB3929" i="1"/>
  <c r="AB5819" i="1"/>
  <c r="AB2187" i="1"/>
  <c r="AB8925" i="1"/>
  <c r="AB9205" i="1"/>
  <c r="AB5423" i="1"/>
  <c r="AB1614" i="1"/>
  <c r="AB7046" i="1"/>
  <c r="AB7644" i="1"/>
  <c r="AB7214" i="1"/>
  <c r="AB10562" i="1"/>
  <c r="AB5350" i="1"/>
  <c r="AB395" i="1"/>
  <c r="AB5902" i="1"/>
  <c r="AB6690" i="1"/>
  <c r="AB7218" i="1"/>
  <c r="AB3397" i="1"/>
  <c r="AB2181" i="1"/>
  <c r="AB3544" i="1"/>
  <c r="AB6255" i="1"/>
  <c r="AB4236" i="1"/>
  <c r="AB9896" i="1"/>
  <c r="AB4248" i="1"/>
  <c r="AB7811" i="1"/>
  <c r="AB2951" i="1"/>
  <c r="AB1586" i="1"/>
  <c r="AB1331" i="1"/>
  <c r="AB2699" i="1"/>
  <c r="AB6401" i="1"/>
  <c r="AB4673" i="1"/>
  <c r="AB4780" i="1"/>
  <c r="AB2117" i="1"/>
  <c r="AB3177" i="1"/>
  <c r="AB9674" i="1"/>
  <c r="AB837" i="1"/>
  <c r="AB4376" i="1"/>
  <c r="AB8832" i="1"/>
  <c r="AB2732" i="1"/>
  <c r="AB8828" i="1"/>
  <c r="AB4183" i="1"/>
  <c r="AB6644" i="1"/>
  <c r="AB7599" i="1"/>
  <c r="AB4459" i="1"/>
  <c r="AB3953" i="1"/>
  <c r="AB8212" i="1"/>
  <c r="AB8112" i="1"/>
  <c r="AB5937" i="1"/>
  <c r="AB8710" i="1"/>
  <c r="AB5453" i="1"/>
  <c r="AB1939" i="1"/>
  <c r="AB6965" i="1"/>
  <c r="AB10674" i="1"/>
  <c r="AB1667" i="1"/>
  <c r="AB7842" i="1"/>
  <c r="AB8568" i="1"/>
  <c r="AB1594" i="1"/>
  <c r="AB3191" i="1"/>
  <c r="AB10744" i="1"/>
  <c r="AB141" i="1"/>
  <c r="AB8190" i="1"/>
  <c r="AB4662" i="1"/>
  <c r="AB2463" i="1"/>
  <c r="AB4224" i="1"/>
  <c r="AB9690" i="1"/>
  <c r="AB9494" i="1"/>
  <c r="AB8394" i="1"/>
  <c r="AB7940" i="1"/>
  <c r="AB8097" i="1"/>
  <c r="AB6518" i="1"/>
  <c r="AB10140" i="1"/>
  <c r="AB8582" i="1"/>
  <c r="AB9704" i="1"/>
  <c r="AB5715" i="1"/>
  <c r="AB5236" i="1"/>
  <c r="AB9906" i="1"/>
  <c r="AB10705" i="1"/>
  <c r="AB11050" i="1"/>
  <c r="AB10823" i="1"/>
  <c r="AB8418" i="1"/>
  <c r="AB2058" i="1"/>
  <c r="AB3753" i="1"/>
  <c r="AB13" i="1"/>
  <c r="AB4536" i="1"/>
  <c r="AB10612" i="1"/>
  <c r="AB4292" i="1"/>
  <c r="AB1852" i="1"/>
  <c r="AB2490" i="1"/>
  <c r="AB8929" i="1"/>
  <c r="AB461" i="1"/>
  <c r="AB6960" i="1"/>
  <c r="AB4835" i="1"/>
  <c r="AB2869" i="1"/>
  <c r="AB6359" i="1"/>
  <c r="AB8359" i="1"/>
  <c r="AB10996" i="1"/>
  <c r="AB1621" i="1"/>
  <c r="AB246" i="1"/>
  <c r="AB7117" i="1"/>
  <c r="AB8334" i="1"/>
  <c r="AB9155" i="1"/>
  <c r="AB10590" i="1"/>
  <c r="AB9300" i="1"/>
  <c r="AB10180" i="1"/>
  <c r="AB481" i="1"/>
  <c r="AB8372" i="1"/>
  <c r="AB10084" i="1"/>
  <c r="AB8863" i="1"/>
  <c r="AB4965" i="1"/>
  <c r="AB10989" i="1"/>
  <c r="AB8591" i="1"/>
  <c r="AB3369" i="1"/>
  <c r="AB2768" i="1"/>
  <c r="AB9270" i="1"/>
  <c r="AB1996" i="1"/>
  <c r="AB5638" i="1"/>
  <c r="AB2478" i="1"/>
  <c r="AB2562" i="1"/>
  <c r="AB3814" i="1"/>
  <c r="AB6378" i="1"/>
  <c r="AB7572" i="1"/>
  <c r="AB5454" i="1"/>
  <c r="AB1198" i="1"/>
  <c r="AB6048" i="1"/>
  <c r="AB2015" i="1"/>
  <c r="AB10986" i="1"/>
  <c r="AB10127" i="1"/>
  <c r="AB6890" i="1"/>
  <c r="AB2327" i="1"/>
  <c r="AB4544" i="1"/>
  <c r="AB6603" i="1"/>
  <c r="AB1769" i="1"/>
  <c r="AB3199" i="1"/>
  <c r="AB1881" i="1"/>
  <c r="AB10916" i="1"/>
  <c r="AB3274" i="1"/>
  <c r="AB2803" i="1"/>
  <c r="AB1195" i="1"/>
  <c r="AB9824" i="1"/>
  <c r="AB1436" i="1"/>
  <c r="AB8890" i="1"/>
  <c r="AB10600" i="1"/>
  <c r="AB2308" i="1"/>
  <c r="AB9336" i="1"/>
  <c r="AB3119" i="1"/>
  <c r="AB8540" i="1"/>
  <c r="AB7378" i="1"/>
  <c r="AB5745" i="1"/>
  <c r="AB8829" i="1"/>
  <c r="AB7917" i="1"/>
  <c r="AB6395" i="1"/>
  <c r="AB9776" i="1"/>
  <c r="AB1115" i="1"/>
  <c r="AB6239" i="1"/>
  <c r="AB3470" i="1"/>
  <c r="AB8504" i="1"/>
  <c r="AB7645" i="1"/>
  <c r="AB480" i="1"/>
  <c r="AB5476" i="1"/>
  <c r="AB4037" i="1"/>
  <c r="AB6715" i="1"/>
  <c r="AB8969" i="1"/>
  <c r="AB4444" i="1"/>
  <c r="AB1628" i="1"/>
  <c r="AB3354" i="1"/>
  <c r="AB7753" i="1"/>
  <c r="AB6955" i="1"/>
  <c r="AB5666" i="1"/>
  <c r="AB3539" i="1"/>
  <c r="AB4930" i="1"/>
  <c r="AB4127" i="1"/>
  <c r="AB1608" i="1"/>
  <c r="AB640" i="1"/>
  <c r="AB7290" i="1"/>
  <c r="AB8632" i="1"/>
  <c r="AB9918" i="1"/>
  <c r="AB1340" i="1"/>
  <c r="AB4534" i="1"/>
  <c r="AB6875" i="1"/>
  <c r="AB4866" i="1"/>
  <c r="AB5140" i="1"/>
  <c r="AB2700" i="1"/>
  <c r="AB1285" i="1"/>
  <c r="AB4696" i="1"/>
  <c r="AB3457" i="1"/>
  <c r="AB8427" i="1"/>
  <c r="AB10" i="1"/>
  <c r="AB4193" i="1"/>
  <c r="AB6558" i="1"/>
  <c r="AB6674" i="1"/>
  <c r="AB10382" i="1"/>
  <c r="AB10356" i="1"/>
  <c r="AB10731" i="1"/>
  <c r="AB11000" i="1"/>
  <c r="AB73" i="1"/>
  <c r="AB9185" i="1"/>
  <c r="AB4101" i="1"/>
  <c r="AB1068" i="1"/>
  <c r="AB1820" i="1"/>
  <c r="AB4628" i="1"/>
  <c r="AB6077" i="1"/>
  <c r="AB9957" i="1"/>
  <c r="AB627" i="1"/>
  <c r="AB820" i="1"/>
  <c r="AB8284" i="1"/>
  <c r="AB7423" i="1"/>
  <c r="AB9887" i="1"/>
  <c r="AB1504" i="1"/>
  <c r="AB1538" i="1"/>
  <c r="AB6446" i="1"/>
  <c r="AB2485" i="1"/>
  <c r="AB1911" i="1"/>
  <c r="AB1470" i="1"/>
  <c r="AB10733" i="1"/>
  <c r="AB2674" i="1"/>
  <c r="AB5809" i="1"/>
  <c r="AB1579" i="1"/>
  <c r="AB1727" i="1"/>
  <c r="AB3373" i="1"/>
  <c r="AB8943" i="1"/>
  <c r="AB3059" i="1"/>
  <c r="AB6417" i="1"/>
  <c r="AB5616" i="1"/>
  <c r="AB8677" i="1"/>
  <c r="AB7959" i="1"/>
  <c r="AB1292" i="1"/>
  <c r="AB10366" i="1"/>
  <c r="AB8290" i="1"/>
  <c r="AB6766" i="1"/>
  <c r="AB2701" i="1"/>
  <c r="AB5403" i="1"/>
  <c r="AB1269" i="1"/>
  <c r="AB716" i="1"/>
  <c r="AB2541" i="1"/>
  <c r="AB8664" i="1"/>
  <c r="AB1234" i="1"/>
  <c r="AB9481" i="1"/>
  <c r="AB7566" i="1"/>
  <c r="AB2450" i="1"/>
  <c r="AB6252" i="1"/>
  <c r="AB5737" i="1"/>
  <c r="AB2967" i="1"/>
  <c r="AB2046" i="1"/>
  <c r="AB2662" i="1"/>
  <c r="AB10820" i="1"/>
  <c r="AB673" i="1"/>
  <c r="AB3220" i="1"/>
  <c r="AB5367" i="1"/>
  <c r="AB8815" i="1"/>
  <c r="AB3672" i="1"/>
  <c r="AB8193" i="1"/>
  <c r="AB84" i="1"/>
  <c r="AB5129" i="1"/>
  <c r="AB6826" i="1"/>
  <c r="AB6211" i="1"/>
  <c r="AB1229" i="1"/>
  <c r="AB5750" i="1"/>
  <c r="AB4304" i="1"/>
  <c r="AB10288" i="1"/>
  <c r="AB10624" i="1"/>
  <c r="AB3035" i="1"/>
  <c r="AB7547" i="1"/>
  <c r="AB8781" i="1"/>
  <c r="AB6865" i="1"/>
  <c r="AB8606" i="1"/>
  <c r="AB9101" i="1"/>
  <c r="AB3674" i="1"/>
  <c r="AB8406" i="1"/>
  <c r="AB3451" i="1"/>
  <c r="AB1459" i="1"/>
  <c r="AB8542" i="1"/>
  <c r="AB7406" i="1"/>
  <c r="AB8226" i="1"/>
  <c r="AB9850" i="1"/>
  <c r="AB9060" i="1"/>
  <c r="AB2310" i="1"/>
  <c r="AB4535" i="1"/>
  <c r="AB6057" i="1"/>
  <c r="AB4769" i="1"/>
  <c r="AB7947" i="1"/>
  <c r="AB9982" i="1"/>
  <c r="AB8615" i="1"/>
  <c r="AB5168" i="1"/>
  <c r="AB1382" i="1"/>
  <c r="AB2199" i="1"/>
  <c r="AB3016" i="1"/>
  <c r="AB6637" i="1"/>
  <c r="AB7186" i="1"/>
  <c r="AB1127" i="1"/>
  <c r="AB3304" i="1"/>
  <c r="AB3136" i="1"/>
  <c r="AB10203" i="1"/>
  <c r="AB5006" i="1"/>
  <c r="AB1574" i="1"/>
  <c r="AB8763" i="1"/>
  <c r="AB3734" i="1"/>
  <c r="AB2663" i="1"/>
  <c r="AB6774" i="1"/>
  <c r="AB401" i="1"/>
  <c r="AB8970" i="1"/>
  <c r="AB4286" i="1"/>
  <c r="AB4744" i="1"/>
  <c r="AB8147" i="1"/>
  <c r="AB2175" i="1"/>
  <c r="AB3603" i="1"/>
  <c r="AB8253" i="1"/>
  <c r="AB361" i="1"/>
  <c r="AB8134" i="1"/>
  <c r="AB4772" i="1"/>
  <c r="AB4405" i="1"/>
  <c r="AB8967" i="1"/>
  <c r="AB10181" i="1"/>
  <c r="AB5945" i="1"/>
  <c r="AB4323" i="1"/>
  <c r="AB7426" i="1"/>
  <c r="AB6409" i="1"/>
  <c r="AB4795" i="1"/>
  <c r="AB6728" i="1"/>
  <c r="AB4306" i="1"/>
  <c r="AB1124" i="1"/>
  <c r="AB10785" i="1"/>
  <c r="AB10534" i="1"/>
  <c r="AB1084" i="1"/>
  <c r="AB8881" i="1"/>
  <c r="AB3510" i="1"/>
  <c r="AB1451" i="1"/>
  <c r="AB9463" i="1"/>
  <c r="AB4848" i="1"/>
  <c r="AB1904" i="1"/>
  <c r="AB6832" i="1"/>
  <c r="AB30" i="1"/>
  <c r="AB5096" i="1"/>
  <c r="AB8751" i="1"/>
  <c r="AB8234" i="1"/>
  <c r="AB3228" i="1"/>
  <c r="AB5691" i="1"/>
  <c r="AB9526" i="1"/>
  <c r="AB2301" i="1"/>
  <c r="AB7768" i="1"/>
  <c r="AB7818" i="1"/>
  <c r="AB3788" i="1"/>
  <c r="AB4504" i="1"/>
  <c r="AB444" i="1"/>
  <c r="AB10321" i="1"/>
  <c r="AB9287" i="1"/>
  <c r="AB9909" i="1"/>
  <c r="AB9513" i="1"/>
  <c r="AB60" i="1"/>
  <c r="AB5667" i="1"/>
  <c r="AB8114" i="1"/>
  <c r="AB9956" i="1"/>
  <c r="AB10387" i="1"/>
  <c r="AB7489" i="1"/>
  <c r="AB4873" i="1"/>
  <c r="AB6343" i="1"/>
  <c r="AB6632" i="1"/>
  <c r="AB2843" i="1"/>
  <c r="AB10869" i="1"/>
  <c r="AB4944" i="1"/>
  <c r="AB5624" i="1"/>
  <c r="AB7151" i="1"/>
  <c r="AB9921" i="1"/>
  <c r="AB7924" i="1"/>
  <c r="AB3287" i="1"/>
  <c r="AB5979" i="1"/>
  <c r="AB5528" i="1"/>
  <c r="AB5355" i="1"/>
  <c r="AB10105" i="1"/>
  <c r="AB289" i="1"/>
  <c r="AB1577" i="1"/>
  <c r="AB455" i="1"/>
  <c r="AB2373" i="1"/>
  <c r="AB868" i="1"/>
  <c r="AB7775" i="1"/>
  <c r="AB6499" i="1"/>
  <c r="AB5707" i="1"/>
  <c r="AB7424" i="1"/>
  <c r="AB4924" i="1"/>
  <c r="AB6162" i="1"/>
  <c r="AB6673" i="1"/>
  <c r="AB580" i="1"/>
  <c r="AB5119" i="1"/>
  <c r="AB10477" i="1"/>
  <c r="AB5899" i="1"/>
  <c r="AB4759" i="1"/>
  <c r="AB795" i="1"/>
  <c r="AB4661" i="1"/>
  <c r="AB8156" i="1"/>
  <c r="AB8330" i="1"/>
  <c r="AB9757" i="1"/>
  <c r="AB11073" i="1"/>
  <c r="AB7512" i="1"/>
  <c r="AB7988" i="1"/>
  <c r="AB4851" i="1"/>
  <c r="AB5203" i="1"/>
  <c r="AB1568" i="1"/>
  <c r="AB3697" i="1"/>
  <c r="AB3020" i="1"/>
  <c r="AB6636" i="1"/>
  <c r="AB8980" i="1"/>
  <c r="AB62" i="1"/>
  <c r="AB2972" i="1"/>
  <c r="AB89" i="1"/>
  <c r="AB9381" i="1"/>
  <c r="AB1363" i="1"/>
  <c r="AB2955" i="1"/>
  <c r="AB566" i="1"/>
  <c r="AB2202" i="1"/>
  <c r="AB3276" i="1"/>
  <c r="AB763" i="1"/>
  <c r="AB3488" i="1"/>
  <c r="AB6989" i="1"/>
  <c r="AB4676" i="1"/>
  <c r="AB8974" i="1"/>
  <c r="AB3851" i="1"/>
  <c r="AB578" i="1"/>
  <c r="AB841" i="1"/>
  <c r="AB4187" i="1"/>
  <c r="AB3321" i="1"/>
  <c r="AB6655" i="1"/>
  <c r="AB5584" i="1"/>
  <c r="AB8641" i="1"/>
  <c r="AB6552" i="1"/>
  <c r="AB5519" i="1"/>
  <c r="AB3332" i="1"/>
  <c r="AB8311" i="1"/>
  <c r="AB10036" i="1"/>
  <c r="AB3597" i="1"/>
  <c r="AB4796" i="1"/>
  <c r="AB10424" i="1"/>
  <c r="AB3481" i="1"/>
  <c r="AB8064" i="1"/>
  <c r="AB7365" i="1"/>
  <c r="AB7086" i="1"/>
  <c r="AB3439" i="1"/>
  <c r="AB8487" i="1"/>
  <c r="AB1762" i="1"/>
  <c r="AB2874" i="1"/>
  <c r="AB7836" i="1"/>
  <c r="AB4726" i="1"/>
  <c r="AB8044" i="1"/>
  <c r="AB8500" i="1"/>
  <c r="AB10298" i="1"/>
  <c r="AB1490" i="1"/>
  <c r="AB3438" i="1"/>
  <c r="AB7032" i="1"/>
  <c r="AB3519" i="1"/>
  <c r="AB9049" i="1"/>
  <c r="AB10949" i="1"/>
  <c r="AB257" i="1"/>
  <c r="AB1580" i="1"/>
  <c r="AB1096" i="1"/>
  <c r="AB5508" i="1"/>
  <c r="AB1437" i="1"/>
  <c r="AB2912" i="1"/>
  <c r="AB2283" i="1"/>
  <c r="AB6811" i="1"/>
  <c r="AB9345" i="1"/>
  <c r="AB10277" i="1"/>
  <c r="AB8228" i="1"/>
  <c r="AB8741" i="1"/>
  <c r="AB4061" i="1"/>
  <c r="AB5278" i="1"/>
  <c r="AB9750" i="1"/>
  <c r="AB3265" i="1"/>
  <c r="AB10862" i="1"/>
  <c r="AB2681" i="1"/>
  <c r="AB6894" i="1"/>
  <c r="AB5674" i="1"/>
  <c r="AB10070" i="1"/>
  <c r="AB9578" i="1"/>
  <c r="AB8115" i="1"/>
  <c r="AB1090" i="1"/>
  <c r="AB6546" i="1"/>
  <c r="AB4040" i="1"/>
  <c r="AB1788" i="1"/>
  <c r="AB10638" i="1"/>
  <c r="AB1426" i="1"/>
  <c r="AB6241" i="1"/>
  <c r="AB2509" i="1"/>
  <c r="AB3868" i="1"/>
  <c r="AB8301" i="1"/>
  <c r="AB1861" i="1"/>
  <c r="AB8361" i="1"/>
  <c r="AB80" i="1"/>
  <c r="AB4478" i="1"/>
  <c r="AB7346" i="1"/>
  <c r="AB371" i="1"/>
  <c r="AB2557" i="1"/>
  <c r="AB10829" i="1"/>
  <c r="AB3476" i="1"/>
  <c r="AB7893" i="1"/>
  <c r="AB2647" i="1"/>
  <c r="AB3556" i="1"/>
  <c r="AB6789" i="1"/>
  <c r="AB9763" i="1"/>
  <c r="AB5501" i="1"/>
  <c r="AB7410" i="1"/>
  <c r="AB2907" i="1"/>
  <c r="AB10786" i="1"/>
  <c r="AB8175" i="1"/>
  <c r="AB9064" i="1"/>
  <c r="AB2654" i="1"/>
  <c r="AB6470" i="1"/>
  <c r="AB6706" i="1"/>
  <c r="AB10092" i="1"/>
  <c r="AB7007" i="1"/>
  <c r="AB4809" i="1"/>
  <c r="AB9296" i="1"/>
  <c r="AB2607" i="1"/>
  <c r="AB7758" i="1"/>
  <c r="AB11008" i="1"/>
  <c r="AB3458" i="1"/>
  <c r="AB2583" i="1"/>
  <c r="AB9755" i="1"/>
  <c r="AB6932" i="1"/>
  <c r="AB6212" i="1"/>
  <c r="AB7190" i="1"/>
  <c r="AB6734" i="1"/>
  <c r="AB5576" i="1"/>
  <c r="AB2798" i="1"/>
  <c r="AB7080" i="1"/>
  <c r="AB9707" i="1"/>
  <c r="AB5319" i="1"/>
  <c r="AB5965" i="1"/>
  <c r="AB9844" i="1"/>
  <c r="AB2410" i="1"/>
  <c r="AB1058" i="1"/>
  <c r="AB8805" i="1"/>
  <c r="AB6086" i="1"/>
  <c r="AB5012" i="1"/>
  <c r="AB9723" i="1"/>
  <c r="AB10783" i="1"/>
  <c r="AB6628" i="1"/>
  <c r="AB6111" i="1"/>
  <c r="AB2245" i="1"/>
  <c r="AB1976" i="1"/>
  <c r="AB9822" i="1"/>
  <c r="AB10238" i="1"/>
  <c r="AB3186" i="1"/>
  <c r="AB10801" i="1"/>
  <c r="AB3102" i="1"/>
  <c r="AB9039" i="1"/>
  <c r="AB7201" i="1"/>
  <c r="AB8409" i="1"/>
  <c r="AB5684" i="1"/>
  <c r="AB1003" i="1"/>
  <c r="AB9383" i="1"/>
  <c r="AB5840" i="1"/>
  <c r="AB9148" i="1"/>
  <c r="AB230" i="1"/>
  <c r="AB5083" i="1"/>
  <c r="AB3713" i="1"/>
  <c r="AB11066" i="1"/>
  <c r="AB8172" i="1"/>
  <c r="AB2397" i="1"/>
  <c r="AB1070" i="1"/>
  <c r="AB10762" i="1"/>
  <c r="AB4109" i="1"/>
  <c r="AB8888" i="1"/>
  <c r="AB3588" i="1"/>
  <c r="AB8948" i="1"/>
  <c r="AB677" i="1"/>
  <c r="AB10206" i="1"/>
  <c r="AB3959" i="1"/>
  <c r="AB2921" i="1"/>
  <c r="AB5000" i="1"/>
  <c r="AB900" i="1"/>
  <c r="AB7593" i="1"/>
  <c r="AB2520" i="1"/>
  <c r="AB4916" i="1"/>
  <c r="AB10050" i="1"/>
  <c r="AB9582" i="1"/>
  <c r="AB6831" i="1"/>
  <c r="AB6597" i="1"/>
  <c r="AB6338" i="1"/>
  <c r="AB2734" i="1"/>
  <c r="AB10914" i="1"/>
  <c r="AB3736" i="1"/>
  <c r="AB3107" i="1"/>
  <c r="AB10003" i="1"/>
  <c r="AB7336" i="1"/>
  <c r="AB5387" i="1"/>
  <c r="AB643" i="1"/>
  <c r="AB1028" i="1"/>
  <c r="AB7606" i="1"/>
  <c r="AB5841" i="1"/>
  <c r="AB9093" i="1"/>
  <c r="AB7850" i="1"/>
  <c r="AB9534" i="1"/>
  <c r="AB482" i="1"/>
  <c r="AB10286" i="1"/>
  <c r="AB3655" i="1"/>
  <c r="AB5385" i="1"/>
  <c r="AB5133" i="1"/>
  <c r="AB3163" i="1"/>
  <c r="AB8357" i="1"/>
  <c r="AB9469" i="1"/>
  <c r="AB2403" i="1"/>
  <c r="AB2859" i="1"/>
  <c r="AB4634" i="1"/>
  <c r="AB5004" i="1"/>
  <c r="AB5650" i="1"/>
  <c r="AB119" i="1"/>
  <c r="AB4165" i="1"/>
  <c r="AB5063" i="1"/>
  <c r="AB343" i="1"/>
  <c r="AB8997" i="1"/>
  <c r="AB352" i="1"/>
  <c r="AB1433" i="1"/>
  <c r="AB10033" i="1"/>
  <c r="AB5615" i="1"/>
  <c r="AB8818" i="1"/>
  <c r="AB9636" i="1"/>
  <c r="AB7698" i="1"/>
  <c r="AB7207" i="1"/>
  <c r="AB3270" i="1"/>
  <c r="AB7482" i="1"/>
  <c r="AB6421" i="1"/>
  <c r="AB11042" i="1"/>
  <c r="AB9022" i="1"/>
  <c r="AB3407" i="1"/>
  <c r="AB6700" i="1"/>
  <c r="AB5627" i="1"/>
  <c r="AB10354" i="1"/>
  <c r="AB4212" i="1"/>
  <c r="AB3999" i="1"/>
  <c r="AB8352" i="1"/>
  <c r="AB3046" i="1"/>
  <c r="AB9382" i="1"/>
  <c r="AB9291" i="1"/>
  <c r="AB4865" i="1"/>
  <c r="AB10146" i="1"/>
  <c r="AB6157" i="1"/>
  <c r="AB7720" i="1"/>
  <c r="AB9423" i="1"/>
  <c r="AB8580" i="1"/>
  <c r="AB8353" i="1"/>
  <c r="AB7900" i="1"/>
  <c r="AB4528" i="1"/>
  <c r="AB7974" i="1"/>
  <c r="AB9050" i="1"/>
  <c r="AB5100" i="1"/>
  <c r="AB1535" i="1"/>
  <c r="AB8892" i="1"/>
  <c r="AB1721" i="1"/>
  <c r="AB9157" i="1"/>
  <c r="AB10383" i="1"/>
  <c r="AB8020" i="1"/>
  <c r="AB10692" i="1"/>
  <c r="AB5373" i="1"/>
  <c r="AB7757" i="1"/>
  <c r="AB3278" i="1"/>
  <c r="AB9818" i="1"/>
  <c r="AB3137" i="1"/>
  <c r="AB1698" i="1"/>
  <c r="AB2376" i="1"/>
  <c r="AB9632" i="1"/>
  <c r="AB6631" i="1"/>
  <c r="AB8315" i="1"/>
  <c r="AB2424" i="1"/>
  <c r="AB9103" i="1"/>
  <c r="AB9838" i="1"/>
  <c r="AB7174" i="1"/>
  <c r="AB4947" i="1"/>
  <c r="AB7353" i="1"/>
  <c r="AB4103" i="1"/>
  <c r="AB724" i="1"/>
  <c r="AB2461" i="1"/>
  <c r="AB10880" i="1"/>
  <c r="AB5411" i="1"/>
  <c r="AB4022" i="1"/>
  <c r="AB6611" i="1"/>
  <c r="AB9984" i="1"/>
  <c r="AB9919" i="1"/>
  <c r="AB309" i="1"/>
  <c r="AB4073" i="1"/>
  <c r="AB10604" i="1"/>
  <c r="AB2404" i="1"/>
  <c r="AB2740" i="1"/>
  <c r="AB2786" i="1"/>
  <c r="AB6125" i="1"/>
  <c r="AB9019" i="1"/>
  <c r="AB1225" i="1"/>
  <c r="AB8501" i="1"/>
  <c r="AB4359" i="1"/>
  <c r="AB9047" i="1"/>
  <c r="AB6969" i="1"/>
  <c r="AB10761" i="1"/>
  <c r="AB9362" i="1"/>
  <c r="AB7510" i="1"/>
  <c r="AB9655" i="1"/>
  <c r="AB9778" i="1"/>
  <c r="AB3827" i="1"/>
  <c r="AB6717" i="1"/>
  <c r="AB10888" i="1"/>
  <c r="AB1366" i="1"/>
  <c r="AB1712" i="1"/>
  <c r="AB1834" i="1"/>
  <c r="AB7601" i="1"/>
  <c r="AB4327" i="1"/>
  <c r="AB10434" i="1"/>
  <c r="AB166" i="1"/>
  <c r="AB5675" i="1"/>
  <c r="AB4829" i="1"/>
  <c r="AB1111" i="1"/>
  <c r="AB4711" i="1"/>
  <c r="AB667" i="1"/>
  <c r="AB3582" i="1"/>
  <c r="AB9702" i="1"/>
  <c r="AB3583" i="1"/>
  <c r="AB4493" i="1"/>
  <c r="AB1531" i="1"/>
  <c r="AB6940" i="1"/>
  <c r="AB4763" i="1"/>
  <c r="AB7993" i="1"/>
  <c r="AB7638" i="1"/>
  <c r="AB10686" i="1"/>
  <c r="AB400" i="1"/>
  <c r="AB2180" i="1"/>
  <c r="AB6208" i="1"/>
  <c r="AB6873" i="1"/>
  <c r="AB9687" i="1"/>
  <c r="AB10737" i="1"/>
  <c r="AB2578" i="1"/>
  <c r="AB4771" i="1"/>
  <c r="AB2173" i="1"/>
  <c r="AB2614" i="1"/>
  <c r="AB2844" i="1"/>
  <c r="AB8777" i="1"/>
  <c r="AB9318" i="1"/>
  <c r="AB3275" i="1"/>
  <c r="AB7999" i="1"/>
  <c r="AB6904" i="1"/>
  <c r="AB196" i="1"/>
  <c r="AB8705" i="1"/>
  <c r="AB5370" i="1"/>
  <c r="AB9954" i="1"/>
  <c r="AB8083" i="1"/>
  <c r="AB8548" i="1"/>
  <c r="AB9743" i="1"/>
  <c r="AB4933" i="1"/>
  <c r="AB9472" i="1"/>
  <c r="AB9752" i="1"/>
  <c r="AB5068" i="1"/>
  <c r="AB4724" i="1"/>
  <c r="AB2725" i="1"/>
  <c r="AB1836" i="1"/>
  <c r="AB10825" i="1"/>
  <c r="AB3593" i="1"/>
  <c r="AB10429" i="1"/>
  <c r="AB7564" i="1"/>
  <c r="AB405" i="1"/>
  <c r="AB10933" i="1"/>
  <c r="AB11051" i="1"/>
  <c r="AB819" i="1"/>
  <c r="AB10960" i="1"/>
  <c r="AB9104" i="1"/>
  <c r="AB8210" i="1"/>
  <c r="AB9634" i="1"/>
  <c r="AB11084" i="1"/>
  <c r="AB10340" i="1"/>
  <c r="AB10287" i="1"/>
  <c r="AB8458" i="1"/>
  <c r="AB6320" i="1"/>
  <c r="AB2357" i="1"/>
  <c r="AB6871" i="1"/>
  <c r="AB10426" i="1"/>
  <c r="AB9340" i="1"/>
  <c r="AB9724" i="1"/>
  <c r="AB2538" i="1"/>
  <c r="AB3093" i="1"/>
  <c r="AB7493" i="1"/>
  <c r="AB9775" i="1"/>
  <c r="AB10243" i="1"/>
  <c r="AB9290" i="1"/>
  <c r="AB7054" i="1"/>
  <c r="AB10117" i="1"/>
  <c r="AB8001" i="1"/>
  <c r="AB3692" i="1"/>
  <c r="AB4546" i="1"/>
  <c r="AB4598" i="1"/>
  <c r="AB3843" i="1"/>
  <c r="AB9641" i="1"/>
  <c r="AB3211" i="1"/>
  <c r="AB3555" i="1"/>
  <c r="AB2011" i="1"/>
  <c r="AB9825" i="1"/>
  <c r="AB7695" i="1"/>
  <c r="AB9744" i="1"/>
  <c r="AB151" i="1"/>
  <c r="AB1847" i="1"/>
  <c r="AB6311" i="1"/>
  <c r="AB10541" i="1"/>
  <c r="AB2987" i="1"/>
  <c r="AB7250" i="1"/>
  <c r="AB7971" i="1"/>
  <c r="AB81" i="1"/>
  <c r="AB9932" i="1"/>
  <c r="AB1395" i="1"/>
  <c r="AB7539" i="1"/>
  <c r="AB7118" i="1"/>
  <c r="AB8636" i="1"/>
  <c r="AB4816" i="1"/>
  <c r="AB2435" i="1"/>
  <c r="AB5832" i="1"/>
  <c r="AB1120" i="1"/>
  <c r="AB8346" i="1"/>
  <c r="AB3217" i="1"/>
  <c r="AB898" i="1"/>
  <c r="AB9621" i="1"/>
  <c r="AB3497" i="1"/>
  <c r="AB4361" i="1"/>
  <c r="AB8694" i="1"/>
  <c r="AB6200" i="1"/>
  <c r="AB8952" i="1"/>
  <c r="AB5966" i="1"/>
  <c r="AB10995" i="1"/>
  <c r="AB5557" i="1"/>
  <c r="AB5822" i="1"/>
  <c r="AB9137" i="1"/>
  <c r="AB5157" i="1"/>
  <c r="AB406" i="1"/>
  <c r="AB8630" i="1"/>
  <c r="AB2065" i="1"/>
  <c r="AB726" i="1"/>
  <c r="AB9027" i="1"/>
  <c r="AB4913" i="1"/>
  <c r="AB6040" i="1"/>
  <c r="AB9256" i="1"/>
  <c r="AB10670" i="1"/>
  <c r="AB10832" i="1"/>
  <c r="AB6590" i="1"/>
  <c r="AB10711" i="1"/>
  <c r="AB3801" i="1"/>
  <c r="AB8241" i="1"/>
  <c r="AB2529" i="1"/>
  <c r="AB5311" i="1"/>
  <c r="AB6767" i="1"/>
  <c r="AB9626" i="1"/>
  <c r="AB9550" i="1"/>
  <c r="AB4846" i="1"/>
  <c r="AB9209" i="1"/>
  <c r="AB10294" i="1"/>
  <c r="AB4395" i="1"/>
  <c r="AB3780" i="1"/>
  <c r="AB5661" i="1"/>
  <c r="AB4889" i="1"/>
  <c r="AB4977" i="1"/>
  <c r="AB8842" i="1"/>
  <c r="AB4532" i="1"/>
  <c r="AB5017" i="1"/>
  <c r="AB8479" i="1"/>
  <c r="AB8961" i="1"/>
  <c r="AB10639" i="1"/>
  <c r="AB2453" i="1"/>
  <c r="AB8584" i="1"/>
  <c r="AB4717" i="1"/>
  <c r="AB5524" i="1"/>
  <c r="AB609" i="1"/>
  <c r="AB8719" i="1"/>
  <c r="AB11085" i="1"/>
  <c r="AB7435" i="1"/>
  <c r="AB3598" i="1"/>
  <c r="AB2447" i="1"/>
  <c r="AB3657" i="1"/>
  <c r="AB3945" i="1"/>
  <c r="AB998" i="1"/>
  <c r="AB3635" i="1"/>
  <c r="AB8288" i="1"/>
  <c r="AB2548" i="1"/>
  <c r="AB10725" i="1"/>
  <c r="AB10347" i="1"/>
  <c r="AB4218" i="1"/>
  <c r="AB4882" i="1"/>
  <c r="AB751" i="1"/>
  <c r="AB9788" i="1"/>
  <c r="AB9665" i="1"/>
  <c r="AB11029" i="1"/>
  <c r="AB7898" i="1"/>
  <c r="AB6407" i="1"/>
  <c r="AB8660" i="1"/>
  <c r="AB3795" i="1"/>
  <c r="AB152" i="1"/>
  <c r="AB4840" i="1"/>
  <c r="AB843" i="1"/>
  <c r="AB10850" i="1"/>
  <c r="AB4909" i="1"/>
  <c r="AB9861" i="1"/>
  <c r="AB7107" i="1"/>
  <c r="AB4885" i="1"/>
  <c r="AB2754" i="1"/>
  <c r="AB8215" i="1"/>
  <c r="AB10849" i="1"/>
  <c r="AB10137" i="1"/>
  <c r="AB6367" i="1"/>
  <c r="AB6306" i="1"/>
  <c r="AB5876" i="1"/>
  <c r="AB5154" i="1"/>
  <c r="AB4232" i="1"/>
  <c r="AB4690" i="1"/>
  <c r="AB8773" i="1"/>
  <c r="AB260" i="1"/>
  <c r="AB5422" i="1"/>
  <c r="AB895" i="1"/>
  <c r="AB1831" i="1"/>
  <c r="AB655" i="1"/>
  <c r="AB6946" i="1"/>
  <c r="AB788" i="1"/>
  <c r="AB7776" i="1"/>
  <c r="AB328" i="1"/>
  <c r="AB9890" i="1"/>
  <c r="AB10021" i="1"/>
  <c r="AB10469" i="1"/>
  <c r="AB7292" i="1"/>
  <c r="AB1494" i="1"/>
  <c r="AB6719" i="1"/>
  <c r="AB7744" i="1"/>
  <c r="AB212" i="1"/>
  <c r="AB7303" i="1"/>
  <c r="AB5873" i="1"/>
  <c r="AB3679" i="1"/>
  <c r="AB1063" i="1"/>
  <c r="AB10993" i="1"/>
  <c r="AB7794" i="1"/>
  <c r="AB7913" i="1"/>
  <c r="AB4700" i="1"/>
  <c r="AB6141" i="1"/>
  <c r="AB2526" i="1"/>
  <c r="AB3870" i="1"/>
  <c r="AB7972" i="1"/>
  <c r="AB10010" i="1"/>
  <c r="AB7896" i="1"/>
  <c r="AB973" i="1"/>
  <c r="AB3130" i="1"/>
  <c r="AB5826" i="1"/>
  <c r="AB3160" i="1"/>
  <c r="AB1887" i="1"/>
  <c r="AB10439" i="1"/>
  <c r="AB9614" i="1"/>
  <c r="AB10467" i="1"/>
  <c r="AB3879" i="1"/>
  <c r="AB694" i="1"/>
  <c r="AB9819" i="1"/>
  <c r="AB2006" i="1"/>
  <c r="AB243" i="1"/>
  <c r="AB3501" i="1"/>
  <c r="AB487" i="1"/>
  <c r="AB8771" i="1"/>
  <c r="AB9633" i="1"/>
  <c r="AB1372" i="1"/>
  <c r="AB4687" i="1"/>
  <c r="AB2274" i="1"/>
  <c r="AB5283" i="1"/>
  <c r="AB730" i="1"/>
  <c r="AB7396" i="1"/>
  <c r="AB1081" i="1"/>
  <c r="AB5374" i="1"/>
  <c r="AB10927" i="1"/>
  <c r="AB4079" i="1"/>
  <c r="AB5139" i="1"/>
  <c r="AB3885" i="1"/>
  <c r="AB4600" i="1"/>
  <c r="AB5149" i="1"/>
  <c r="AB359" i="1"/>
  <c r="AB8590" i="1"/>
  <c r="AB976" i="1"/>
  <c r="AB5714" i="1"/>
  <c r="AB5069" i="1"/>
  <c r="AB6698" i="1"/>
  <c r="AB4610" i="1"/>
  <c r="AB5191" i="1"/>
  <c r="AB7254" i="1"/>
  <c r="AB1419" i="1"/>
  <c r="AB6711" i="1"/>
  <c r="AB8259" i="1"/>
  <c r="AB9784" i="1"/>
  <c r="AB10163" i="1"/>
  <c r="AB5676" i="1"/>
  <c r="AB8691" i="1"/>
  <c r="AB2775" i="1"/>
  <c r="AB10965" i="1"/>
  <c r="AB1338" i="1"/>
  <c r="AB8482" i="1"/>
  <c r="AB135" i="1"/>
  <c r="AB8258" i="1"/>
  <c r="AB2033" i="1"/>
  <c r="AB2507" i="1"/>
  <c r="AB3737" i="1"/>
  <c r="AB301" i="1"/>
  <c r="AB382" i="1"/>
  <c r="AB6524" i="1"/>
  <c r="AB6925" i="1"/>
  <c r="AB10313" i="1"/>
  <c r="AB10992" i="1"/>
  <c r="AB5609" i="1"/>
  <c r="AB7257" i="1"/>
  <c r="AB5087" i="1"/>
  <c r="AB8477" i="1"/>
  <c r="AB5829" i="1"/>
  <c r="AB4346" i="1"/>
  <c r="AB611" i="1"/>
  <c r="AB2772" i="1"/>
  <c r="AB5665" i="1"/>
  <c r="AB3887" i="1"/>
  <c r="AB4920" i="1"/>
  <c r="AB9673" i="1"/>
  <c r="AB457" i="1"/>
  <c r="AB6419" i="1"/>
  <c r="AB1391" i="1"/>
  <c r="AB7412" i="1"/>
  <c r="AB2640" i="1"/>
  <c r="AB9867" i="1"/>
  <c r="AB9934" i="1"/>
  <c r="AB3991" i="1"/>
  <c r="AB821" i="1"/>
  <c r="AB9855" i="1"/>
  <c r="AB7382" i="1"/>
  <c r="AB7364" i="1"/>
  <c r="AB2853" i="1"/>
  <c r="AB1527" i="1"/>
  <c r="AB7377" i="1"/>
  <c r="AB3322" i="1"/>
  <c r="AB1805" i="1"/>
  <c r="AB5273" i="1"/>
  <c r="AB4301" i="1"/>
  <c r="AB8333" i="1"/>
  <c r="AB2171" i="1"/>
  <c r="AB8498" i="1"/>
  <c r="AB1982" i="1"/>
  <c r="AB3025" i="1"/>
  <c r="AB1713" i="1"/>
  <c r="AB7596" i="1"/>
  <c r="AB4941" i="1"/>
  <c r="AB8553" i="1"/>
  <c r="AB3422" i="1"/>
  <c r="AB811" i="1"/>
  <c r="AB6011" i="1"/>
  <c r="AB5167" i="1"/>
  <c r="AB10183" i="1"/>
  <c r="AB9567" i="1"/>
  <c r="AB3266" i="1"/>
  <c r="AB263" i="1"/>
  <c r="AB2121" i="1"/>
  <c r="AB3464" i="1"/>
  <c r="AB8254" i="1"/>
  <c r="AB1212" i="1"/>
  <c r="AB2771" i="1"/>
  <c r="AB1364" i="1"/>
  <c r="AB9661" i="1"/>
  <c r="AB7351" i="1"/>
  <c r="AB771" i="1"/>
  <c r="AB7397" i="1"/>
  <c r="AB51" i="1"/>
  <c r="AB10406" i="1"/>
  <c r="AB5390" i="1"/>
  <c r="AB1094" i="1"/>
  <c r="AB7686" i="1"/>
  <c r="AB4322" i="1"/>
  <c r="AB5120" i="1"/>
  <c r="AB9352" i="1"/>
  <c r="AB9637" i="1"/>
  <c r="AB2139" i="1"/>
  <c r="AB2019" i="1"/>
  <c r="AB5817" i="1"/>
  <c r="AB7693" i="1"/>
  <c r="AB177" i="1"/>
  <c r="AB2797" i="1"/>
  <c r="AB3123" i="1"/>
  <c r="AB1746" i="1"/>
  <c r="AB1101" i="1"/>
  <c r="AB9790" i="1"/>
  <c r="AB1008" i="1"/>
  <c r="AB6017" i="1"/>
  <c r="AB4391" i="1"/>
  <c r="AB55" i="1"/>
  <c r="AB5155" i="1"/>
  <c r="AB10053" i="1"/>
  <c r="AB7184" i="1"/>
  <c r="AB5288" i="1"/>
  <c r="AB433" i="1"/>
  <c r="AB7176" i="1"/>
  <c r="AB866" i="1"/>
  <c r="AB5802" i="1"/>
  <c r="AB8324" i="1"/>
  <c r="AB10252" i="1"/>
  <c r="AB8604" i="1"/>
  <c r="AB1114" i="1"/>
  <c r="AB6547" i="1"/>
  <c r="AB7265" i="1"/>
  <c r="AB7519" i="1"/>
  <c r="AB5419" i="1"/>
  <c r="AB9082" i="1"/>
  <c r="AB5247" i="1"/>
  <c r="AB2524" i="1"/>
  <c r="AB8441" i="1"/>
  <c r="AB2517" i="1"/>
  <c r="AB10811" i="1"/>
  <c r="AB7131" i="1"/>
  <c r="AB3746" i="1"/>
  <c r="AB5426" i="1"/>
  <c r="AB6863" i="1"/>
  <c r="AB770" i="1"/>
  <c r="AB995" i="1"/>
  <c r="AB3428" i="1"/>
  <c r="AB4294" i="1"/>
  <c r="AB6294" i="1"/>
  <c r="AB9015" i="1"/>
  <c r="AB1739" i="1"/>
  <c r="AB1428" i="1"/>
  <c r="AB3104" i="1"/>
  <c r="AB9500" i="1"/>
  <c r="AB3170" i="1"/>
  <c r="AB7237" i="1"/>
  <c r="AB5128" i="1"/>
  <c r="AB849" i="1"/>
  <c r="AB2673" i="1"/>
  <c r="AB9996" i="1"/>
  <c r="AB25" i="1"/>
  <c r="AB6337" i="1"/>
  <c r="AB3927" i="1"/>
  <c r="AB2660" i="1"/>
  <c r="AB9375" i="1"/>
  <c r="AB1597" i="1"/>
  <c r="AB9813" i="1"/>
  <c r="AB6968" i="1"/>
  <c r="AB3982" i="1"/>
  <c r="AB7903" i="1"/>
  <c r="AB7161" i="1"/>
  <c r="AB7019" i="1"/>
  <c r="AB7983" i="1"/>
  <c r="AB7219" i="1"/>
  <c r="AB579" i="1"/>
  <c r="AB8634" i="1"/>
  <c r="AB351" i="1"/>
  <c r="AB8029" i="1"/>
  <c r="AB8709" i="1"/>
  <c r="AB1603" i="1"/>
  <c r="AB1653" i="1"/>
  <c r="AB9435" i="1"/>
  <c r="AB5186" i="1"/>
  <c r="AB5011" i="1"/>
  <c r="AB9611" i="1"/>
  <c r="AB3143" i="1"/>
  <c r="AB10509" i="1"/>
  <c r="AB9357" i="1"/>
  <c r="AB3600" i="1"/>
  <c r="AB3989" i="1"/>
  <c r="AB7034" i="1"/>
  <c r="AB5281" i="1"/>
  <c r="AB6497" i="1"/>
  <c r="AB3622" i="1"/>
  <c r="AB8267" i="1"/>
  <c r="AB7787" i="1"/>
  <c r="AB9215" i="1"/>
  <c r="AB10150" i="1"/>
  <c r="AB5249" i="1"/>
  <c r="AB5400" i="1"/>
  <c r="AB5741" i="1"/>
  <c r="AB568" i="1"/>
  <c r="AB3473" i="1"/>
  <c r="AB4341" i="1"/>
  <c r="AB1661" i="1"/>
  <c r="AB8682" i="1"/>
  <c r="AB755" i="1"/>
  <c r="AB2952" i="1"/>
  <c r="AB2837" i="1"/>
  <c r="AB6079" i="1"/>
  <c r="AB4971" i="1"/>
  <c r="AB5436" i="1"/>
  <c r="AB5875" i="1"/>
  <c r="AB8160" i="1"/>
  <c r="AB6121" i="1"/>
  <c r="AB9519" i="1"/>
  <c r="AB1992" i="1"/>
  <c r="AB6622" i="1"/>
  <c r="AB11005" i="1"/>
  <c r="AB1226" i="1"/>
  <c r="AB10815" i="1"/>
  <c r="AB7393" i="1"/>
  <c r="AB4205" i="1"/>
  <c r="AB4264" i="1"/>
  <c r="AB10978" i="1"/>
  <c r="AB4438" i="1"/>
  <c r="AB2483" i="1"/>
  <c r="AB1408" i="1"/>
  <c r="AB1208" i="1"/>
  <c r="AB9833" i="1"/>
  <c r="AB391" i="1"/>
  <c r="AB5088" i="1"/>
  <c r="AB10012" i="1"/>
  <c r="AB5595" i="1"/>
  <c r="AB3937" i="1"/>
  <c r="AB2989" i="1"/>
  <c r="AB8922" i="1"/>
  <c r="AB3087" i="1"/>
  <c r="AB6371" i="1"/>
  <c r="AB6617" i="1"/>
  <c r="AB6794" i="1"/>
  <c r="AB43" i="1"/>
  <c r="AB2767" i="1"/>
  <c r="AB8130" i="1"/>
  <c r="AB426" i="1"/>
  <c r="AB7509" i="1"/>
  <c r="AB1140" i="1"/>
  <c r="AB5951" i="1"/>
  <c r="AB9188" i="1"/>
  <c r="AB4970" i="1"/>
  <c r="AB7459" i="1"/>
  <c r="AB5746" i="1"/>
  <c r="AB188" i="1"/>
  <c r="AB4281" i="1"/>
  <c r="AB10826" i="1"/>
  <c r="AB6670" i="1"/>
  <c r="AB4651" i="1"/>
  <c r="AB6788" i="1"/>
  <c r="AB7504" i="1"/>
  <c r="AB7132" i="1"/>
  <c r="AB614" i="1"/>
  <c r="AB4578" i="1"/>
  <c r="AB5251" i="1"/>
  <c r="AB6699" i="1"/>
  <c r="AB6131" i="1"/>
  <c r="AB6152" i="1"/>
  <c r="AB10280" i="1"/>
  <c r="AB4185" i="1"/>
  <c r="AB7597" i="1"/>
  <c r="AB10790" i="1"/>
  <c r="AB4455" i="1"/>
  <c r="AB3682" i="1"/>
  <c r="AB6692" i="1"/>
  <c r="AB2193" i="1"/>
  <c r="AB5977" i="1"/>
  <c r="AB4689" i="1"/>
  <c r="AB4209" i="1"/>
  <c r="AB5309" i="1"/>
  <c r="AB7796" i="1"/>
  <c r="AB6363" i="1"/>
  <c r="AB11021" i="1"/>
  <c r="AB736" i="1"/>
  <c r="AB1970" i="1"/>
  <c r="AB4503" i="1"/>
  <c r="AB9223" i="1"/>
  <c r="AB7694" i="1"/>
  <c r="AB5738" i="1"/>
  <c r="AB3723" i="1"/>
  <c r="AB8467" i="1"/>
  <c r="AB8221" i="1"/>
  <c r="AB6665" i="1"/>
  <c r="AB7856" i="1"/>
  <c r="AB5412" i="1"/>
  <c r="AB4111" i="1"/>
  <c r="AB3172" i="1"/>
  <c r="AB7499" i="1"/>
  <c r="AB8321" i="1"/>
  <c r="AB6036" i="1"/>
  <c r="AB21" i="1"/>
  <c r="AB5266" i="1"/>
  <c r="AB9688" i="1"/>
  <c r="AB10545" i="1"/>
  <c r="AB8597" i="1"/>
  <c r="AB2488" i="1"/>
  <c r="AB9197" i="1"/>
  <c r="AB7071" i="1"/>
  <c r="AB8718" i="1"/>
  <c r="AB8569" i="1"/>
  <c r="AB4222" i="1"/>
  <c r="AB10720" i="1"/>
  <c r="AB941" i="1"/>
  <c r="AB5393" i="1"/>
  <c r="AB3010" i="1"/>
  <c r="AB3894" i="1"/>
  <c r="AB4153" i="1"/>
  <c r="AB10859" i="1"/>
  <c r="AB5771" i="1"/>
  <c r="AB6543" i="1"/>
  <c r="AB2347" i="1"/>
  <c r="AB10967" i="1"/>
  <c r="AB723" i="1"/>
  <c r="AB3676" i="1"/>
  <c r="AB4025" i="1"/>
  <c r="AB4335" i="1"/>
  <c r="AB954" i="1"/>
  <c r="AB3821" i="1"/>
  <c r="AB4339" i="1"/>
  <c r="AB8162" i="1"/>
  <c r="AB2889" i="1"/>
  <c r="AB9046" i="1"/>
  <c r="AB7366" i="1"/>
  <c r="AB2569" i="1"/>
  <c r="AB2568" i="1"/>
  <c r="AB2265" i="1"/>
  <c r="AB2978" i="1"/>
  <c r="AB9355" i="1"/>
  <c r="AB4489" i="1"/>
  <c r="AB2302" i="1"/>
  <c r="AB5807" i="1"/>
  <c r="AB370" i="1"/>
  <c r="AB8797" i="1"/>
  <c r="AB3034" i="1"/>
  <c r="AB4863" i="1"/>
  <c r="AB9075" i="1"/>
  <c r="AB2506" i="1"/>
  <c r="AB3336" i="1"/>
  <c r="AB9301" i="1"/>
  <c r="AB9983" i="1"/>
  <c r="AB1108" i="1"/>
  <c r="AB8069" i="1"/>
  <c r="AB255" i="1"/>
  <c r="AB888" i="1"/>
  <c r="AB8247" i="1"/>
  <c r="AB2250" i="1"/>
  <c r="AB7722" i="1"/>
  <c r="AB4499" i="1"/>
  <c r="AB3844" i="1"/>
  <c r="AB744" i="1"/>
  <c r="AB10107" i="1"/>
  <c r="AB3052" i="1"/>
  <c r="AB10270" i="1"/>
  <c r="AB7772" i="1"/>
  <c r="AB10640" i="1"/>
  <c r="AB851" i="1"/>
  <c r="AB5322" i="1"/>
  <c r="AB6806" i="1"/>
  <c r="AB1416" i="1"/>
  <c r="AB434" i="1"/>
  <c r="AB6859" i="1"/>
  <c r="AB6372" i="1"/>
  <c r="AB1169" i="1"/>
  <c r="AB6840" i="1"/>
  <c r="AB6988" i="1"/>
  <c r="AB2350" i="1"/>
  <c r="AB9999" i="1"/>
  <c r="AB2038" i="1"/>
  <c r="AB2141" i="1"/>
  <c r="AB9912" i="1"/>
  <c r="AB1482" i="1"/>
  <c r="AB4501" i="1"/>
  <c r="AB95" i="1"/>
  <c r="AB10709" i="1"/>
  <c r="AB9741" i="1"/>
  <c r="AB3650" i="1"/>
  <c r="AB7674" i="1"/>
  <c r="AB9609" i="1"/>
  <c r="AB10803" i="1"/>
  <c r="AB8009" i="1"/>
  <c r="AB183" i="1"/>
  <c r="AB4021" i="1"/>
  <c r="AB2047" i="1"/>
  <c r="AB10448" i="1"/>
  <c r="AB4775" i="1"/>
  <c r="AB5039" i="1"/>
  <c r="AB1351" i="1"/>
  <c r="AB7268" i="1"/>
  <c r="AB5040" i="1"/>
  <c r="AB4994" i="1"/>
  <c r="AB3547" i="1"/>
  <c r="AB7859" i="1"/>
  <c r="AB8647" i="1"/>
  <c r="AB9096" i="1"/>
  <c r="AB3406" i="1"/>
  <c r="AB1392" i="1"/>
  <c r="AB10224" i="1"/>
  <c r="AB9358" i="1"/>
  <c r="AB4895" i="1"/>
  <c r="AB10018" i="1"/>
  <c r="AB3688" i="1"/>
  <c r="AB6418" i="1"/>
  <c r="AB10341" i="1"/>
  <c r="AB556" i="1"/>
  <c r="AB5935" i="1"/>
  <c r="AB917" i="1"/>
  <c r="AB6280" i="1"/>
  <c r="AB4562" i="1"/>
  <c r="AB5137" i="1"/>
  <c r="AB2284" i="1"/>
  <c r="AB10891" i="1"/>
  <c r="AB2228" i="1"/>
  <c r="AB9656" i="1"/>
  <c r="AB6653" i="1"/>
  <c r="AB2094" i="1"/>
  <c r="AB1210" i="1"/>
  <c r="AB8110" i="1"/>
  <c r="AB9925" i="1"/>
  <c r="AB8119" i="1"/>
  <c r="AB3456" i="1"/>
  <c r="AB2315" i="1"/>
  <c r="AB2089" i="1"/>
  <c r="AB8362" i="1"/>
  <c r="AB10535" i="1"/>
  <c r="AB10981" i="1"/>
  <c r="AB1403" i="1"/>
  <c r="AB10445" i="1"/>
  <c r="AB4883" i="1"/>
  <c r="AB8374" i="1"/>
  <c r="AB664" i="1"/>
  <c r="AB2706" i="1"/>
  <c r="AB4633" i="1"/>
  <c r="AB10529" i="1"/>
  <c r="AB10641" i="1"/>
  <c r="AB8223" i="1"/>
  <c r="AB4597" i="1"/>
  <c r="AB4867" i="1"/>
  <c r="AB6053" i="1"/>
  <c r="AB204" i="1"/>
  <c r="AB2549" i="1"/>
  <c r="AB9720" i="1"/>
  <c r="AB9145" i="1"/>
  <c r="AB10598" i="1"/>
  <c r="AB4512" i="1"/>
  <c r="AB8767" i="1"/>
  <c r="AB5594" i="1"/>
  <c r="AB10358" i="1"/>
  <c r="AB1223" i="1"/>
  <c r="AB5942" i="1"/>
  <c r="AB9955" i="1"/>
  <c r="AB1850" i="1"/>
  <c r="AB8216" i="1"/>
  <c r="AB8344" i="1"/>
  <c r="AB6496" i="1"/>
  <c r="AB5871" i="1"/>
  <c r="AB6902" i="1"/>
  <c r="AB8895" i="1"/>
  <c r="AB9991" i="1"/>
  <c r="AB8544" i="1"/>
  <c r="AB1987" i="1"/>
  <c r="AB4929" i="1"/>
  <c r="AB3735" i="1"/>
  <c r="AB9764" i="1"/>
  <c r="AB1763" i="1"/>
  <c r="AB4484" i="1"/>
  <c r="AB8421" i="1"/>
  <c r="AB542" i="1"/>
  <c r="AB116" i="1"/>
  <c r="AB10450" i="1"/>
  <c r="AB8189" i="1"/>
  <c r="AB2259" i="1"/>
  <c r="AB2462" i="1"/>
  <c r="AB8930" i="1"/>
  <c r="AB9951" i="1"/>
  <c r="AB6282" i="1"/>
  <c r="AB2555" i="1"/>
  <c r="AB385" i="1"/>
  <c r="AB3134" i="1"/>
  <c r="AB3708" i="1"/>
  <c r="AB6542" i="1"/>
  <c r="AB8489" i="1"/>
  <c r="AB10342" i="1"/>
  <c r="AB8594" i="1"/>
  <c r="AB845" i="1"/>
  <c r="AB10370" i="1"/>
  <c r="AB5378" i="1"/>
  <c r="AB9213" i="1"/>
  <c r="AB3923" i="1"/>
  <c r="AB2679" i="1"/>
  <c r="AB5041" i="1"/>
  <c r="AB6535" i="1"/>
  <c r="AB3604" i="1"/>
  <c r="AB6246" i="1"/>
  <c r="AB1318" i="1"/>
  <c r="AB1615" i="1"/>
  <c r="AB8775" i="1"/>
  <c r="AB9593" i="1"/>
  <c r="AB3594" i="1"/>
  <c r="AB6948" i="1"/>
  <c r="AB10457" i="1"/>
  <c r="AB10781" i="1"/>
  <c r="AB1633" i="1"/>
  <c r="AB2677" i="1"/>
  <c r="AB1303" i="1"/>
  <c r="AB5031" i="1"/>
  <c r="AB9100" i="1"/>
  <c r="AB4996" i="1"/>
  <c r="AB1779" i="1"/>
  <c r="AB8595" i="1"/>
  <c r="AB7314" i="1"/>
  <c r="AB6088" i="1"/>
  <c r="AB8885" i="1"/>
  <c r="AB4466" i="1"/>
  <c r="AB8050" i="1"/>
  <c r="AB5176" i="1"/>
  <c r="AB10268" i="1"/>
  <c r="AB8679" i="1"/>
  <c r="AB8837" i="1"/>
  <c r="AB5169" i="1"/>
  <c r="AB9574" i="1"/>
  <c r="AB9530" i="1"/>
  <c r="AB4817" i="1"/>
  <c r="AB10490" i="1"/>
  <c r="AB7407" i="1"/>
  <c r="AB8285" i="1"/>
  <c r="AB11002" i="1"/>
  <c r="AB11013" i="1"/>
  <c r="AB5455" i="1"/>
  <c r="AB9446" i="1"/>
  <c r="AB6517" i="1"/>
  <c r="AB527" i="1"/>
  <c r="AB4043" i="1"/>
  <c r="AB6459" i="1"/>
  <c r="AB437" i="1"/>
  <c r="AB3292" i="1"/>
  <c r="AB7024" i="1"/>
  <c r="AB8128" i="1"/>
  <c r="AB5629" i="1"/>
  <c r="AB10929" i="1"/>
  <c r="AB1576" i="1"/>
  <c r="AB7946" i="1"/>
  <c r="AB5775" i="1"/>
  <c r="AB7841" i="1"/>
  <c r="AB2355" i="1"/>
  <c r="AB10911" i="1"/>
  <c r="AB2866" i="1"/>
  <c r="AB7923" i="1"/>
  <c r="AB9935" i="1"/>
  <c r="AB4337" i="1"/>
  <c r="AB5657" i="1"/>
  <c r="AB3777" i="1"/>
  <c r="AB9389" i="1"/>
  <c r="AB1441" i="1"/>
  <c r="AB5038" i="1"/>
  <c r="AB10560" i="1"/>
  <c r="AB4309" i="1"/>
  <c r="AB4131" i="1"/>
  <c r="AB9236" i="1"/>
  <c r="AB6778" i="1"/>
  <c r="AB11036" i="1"/>
  <c r="AB8649" i="1"/>
  <c r="AB3324" i="1"/>
  <c r="AB8250" i="1"/>
  <c r="AB5032" i="1"/>
  <c r="AB6686" i="1"/>
  <c r="AB5743" i="1"/>
  <c r="AB5804" i="1"/>
  <c r="AB8841" i="1"/>
  <c r="AB6065" i="1"/>
  <c r="AB1798" i="1"/>
  <c r="AB8078" i="1"/>
  <c r="AB2995" i="1"/>
  <c r="AB10444" i="1"/>
  <c r="AB1011" i="1"/>
  <c r="AB7404" i="1"/>
  <c r="AB5947" i="1"/>
  <c r="AB6218" i="1"/>
  <c r="AB1602" i="1"/>
  <c r="AB9006" i="1"/>
  <c r="AB9862" i="1"/>
  <c r="AB4758" i="1"/>
  <c r="AB6468" i="1"/>
  <c r="AB9090" i="1"/>
  <c r="AB110" i="1"/>
  <c r="AB5132" i="1"/>
  <c r="AB4893" i="1"/>
  <c r="AB2747" i="1"/>
  <c r="AB6298" i="1"/>
  <c r="AB3312" i="1"/>
  <c r="AB6961" i="1"/>
  <c r="AB5475" i="1"/>
  <c r="AB6579" i="1"/>
  <c r="AB648" i="1"/>
  <c r="AB3943" i="1"/>
  <c r="AB1281" i="1"/>
  <c r="AB7931" i="1"/>
  <c r="AB1349" i="1"/>
  <c r="AB10184" i="1"/>
  <c r="AB10953" i="1"/>
  <c r="AB7659" i="1"/>
  <c r="AB10950" i="1"/>
  <c r="AB10698" i="1"/>
  <c r="AB2994" i="1"/>
  <c r="AB5430" i="1"/>
  <c r="AB4042" i="1"/>
  <c r="AB6588" i="1"/>
  <c r="AB5483" i="1"/>
  <c r="AB2702" i="1"/>
  <c r="AB5252" i="1"/>
  <c r="AB7617" i="1"/>
  <c r="AB6874" i="1"/>
  <c r="AB4004" i="1"/>
  <c r="AB403" i="1"/>
  <c r="AB6020" i="1"/>
  <c r="AB7065" i="1"/>
  <c r="AB3905" i="1"/>
  <c r="AB2131" i="1"/>
  <c r="AB8620" i="1"/>
  <c r="AB7309" i="1"/>
  <c r="AB3607" i="1"/>
  <c r="AB1224" i="1"/>
  <c r="AB1385" i="1"/>
  <c r="AB10147" i="1"/>
  <c r="AB3864" i="1"/>
  <c r="AB11015" i="1"/>
  <c r="AB1155" i="1"/>
  <c r="AB5930" i="1"/>
  <c r="AB7" i="1"/>
  <c r="AB3206" i="1"/>
  <c r="AB7444" i="1"/>
  <c r="AB10079" i="1"/>
  <c r="AB3994" i="1"/>
  <c r="AB3754" i="1"/>
  <c r="AB1462" i="1"/>
  <c r="AB593" i="1"/>
  <c r="AB5834" i="1"/>
  <c r="AB7967" i="1"/>
  <c r="AB4387" i="1"/>
  <c r="AB4621" i="1"/>
  <c r="AB10191" i="1"/>
  <c r="AB4486" i="1"/>
  <c r="AB739" i="1"/>
  <c r="AB7011" i="1"/>
  <c r="AB10039" i="1"/>
  <c r="AB9097" i="1"/>
  <c r="AB5220" i="1"/>
  <c r="AB5606" i="1"/>
  <c r="AB9563" i="1"/>
  <c r="AB1300" i="1"/>
  <c r="AB3148" i="1"/>
  <c r="AB629" i="1"/>
  <c r="AB9801" i="1"/>
  <c r="AB2858" i="1"/>
  <c r="AB3345" i="1"/>
  <c r="AB6926" i="1"/>
  <c r="AB1354" i="1"/>
  <c r="AB5559" i="1"/>
  <c r="AB7048" i="1"/>
  <c r="AB1171" i="1"/>
  <c r="AB1503" i="1"/>
  <c r="AB2808" i="1"/>
  <c r="AB1159" i="1"/>
  <c r="AB386" i="1"/>
  <c r="AB9873" i="1"/>
  <c r="AB4091" i="1"/>
  <c r="AB6957" i="1"/>
  <c r="AB5162" i="1"/>
  <c r="AB6103" i="1"/>
  <c r="AB8766" i="1"/>
  <c r="AB6344" i="1"/>
  <c r="AB10800" i="1"/>
  <c r="AB7367" i="1"/>
  <c r="AB654" i="1"/>
  <c r="AB1601" i="1"/>
  <c r="AB598" i="1"/>
  <c r="AB3620" i="1"/>
  <c r="AB1710" i="1"/>
  <c r="AB5981" i="1"/>
  <c r="AB10540" i="1"/>
  <c r="AB5886" i="1"/>
  <c r="AB3817" i="1"/>
  <c r="AB5974" i="1"/>
  <c r="AB8206" i="1"/>
  <c r="AB8847" i="1"/>
  <c r="AB1106" i="1"/>
  <c r="AB6525" i="1"/>
  <c r="AB6752" i="1"/>
  <c r="AB6479" i="1"/>
  <c r="AB10635" i="1"/>
  <c r="AB10273" i="1"/>
  <c r="AB5202" i="1"/>
  <c r="AB835" i="1"/>
  <c r="AB3367" i="1"/>
  <c r="AB3871" i="1"/>
  <c r="AB9029" i="1"/>
  <c r="AB4278" i="1"/>
  <c r="AB7619" i="1"/>
  <c r="AB7551" i="1"/>
  <c r="AB6413" i="1"/>
  <c r="AB498" i="1"/>
  <c r="AB8737" i="1"/>
  <c r="AB9280" i="1"/>
  <c r="AB1851" i="1"/>
  <c r="AB2653" i="1"/>
  <c r="AB7185" i="1"/>
  <c r="AB10918" i="1"/>
  <c r="AB3551" i="1"/>
  <c r="AB9613" i="1"/>
  <c r="AB8091" i="1"/>
  <c r="AB9591" i="1"/>
  <c r="AB6181" i="1"/>
  <c r="AB10199" i="1"/>
  <c r="AB2221" i="1"/>
  <c r="AB123" i="1"/>
  <c r="AB7447" i="1"/>
  <c r="AB8186" i="1"/>
  <c r="AB8063" i="1"/>
  <c r="AB6896" i="1"/>
  <c r="AB313" i="1"/>
  <c r="AB5414" i="1"/>
  <c r="AB8300" i="1"/>
  <c r="AB6244" i="1"/>
  <c r="AB7492" i="1"/>
  <c r="AB5844" i="1"/>
  <c r="AB10556" i="1"/>
  <c r="AB298" i="1"/>
  <c r="AB10922" i="1"/>
  <c r="AB9424" i="1"/>
  <c r="AB6234" i="1"/>
  <c r="AB3883" i="1"/>
  <c r="AB6254" i="1"/>
  <c r="AB4480" i="1"/>
  <c r="AB2502" i="1"/>
  <c r="AB4442" i="1"/>
  <c r="AB9927" i="1"/>
  <c r="AB9571" i="1"/>
  <c r="AB6914" i="1"/>
  <c r="AB7830" i="1"/>
  <c r="AB8983" i="1"/>
  <c r="AB8613" i="1"/>
  <c r="AB5820" i="1"/>
  <c r="AB10337" i="1"/>
  <c r="AB2285" i="1"/>
  <c r="AB2214" i="1"/>
  <c r="AB1685" i="1"/>
  <c r="AB4923" i="1"/>
  <c r="AB8628" i="1"/>
  <c r="AB3637" i="1"/>
  <c r="AB5581" i="1"/>
  <c r="AB4226" i="1"/>
  <c r="AB3728" i="1"/>
  <c r="AB9192" i="1"/>
  <c r="AB7177" i="1"/>
  <c r="AB6357" i="1"/>
  <c r="AB9507" i="1"/>
  <c r="AB3068" i="1"/>
  <c r="AB10552" i="1"/>
  <c r="AB4833" i="1"/>
  <c r="AB10649" i="1"/>
  <c r="AB4505" i="1"/>
  <c r="AB946" i="1"/>
  <c r="AB1322" i="1"/>
  <c r="AB2039" i="1"/>
  <c r="AB8949" i="1"/>
  <c r="AB7611" i="1"/>
  <c r="AB3072" i="1"/>
  <c r="AB9785" i="1"/>
  <c r="AB6182" i="1"/>
  <c r="AB4896" i="1"/>
  <c r="AB5574" i="1"/>
  <c r="AB5276" i="1"/>
  <c r="AB423" i="1"/>
  <c r="AB5900" i="1"/>
  <c r="AB7033" i="1"/>
  <c r="AB4516" i="1"/>
  <c r="AB9484" i="1"/>
  <c r="AB9772" i="1"/>
  <c r="AB3419" i="1"/>
  <c r="AB1974" i="1"/>
  <c r="AB2813" i="1"/>
  <c r="AB968" i="1"/>
  <c r="AB1231" i="1"/>
  <c r="AB2505" i="1"/>
  <c r="AB9941" i="1"/>
  <c r="AB4860" i="1"/>
  <c r="AB8788" i="1"/>
  <c r="AB6347" i="1"/>
  <c r="AB8646" i="1"/>
  <c r="AB10201" i="1"/>
  <c r="AB4244" i="1"/>
  <c r="AB7018" i="1"/>
  <c r="AB1600" i="1"/>
  <c r="AB6457" i="1"/>
  <c r="AB6760" i="1"/>
  <c r="AB5371" i="1"/>
  <c r="AB10392" i="1"/>
  <c r="AB8065" i="1"/>
  <c r="AB9960" i="1"/>
  <c r="AB1489" i="1"/>
  <c r="AB235" i="1"/>
  <c r="AB1469" i="1"/>
  <c r="AB7747" i="1"/>
  <c r="AB5159" i="1"/>
  <c r="AB1064" i="1"/>
  <c r="AB5686" i="1"/>
  <c r="AB7154" i="1"/>
  <c r="AB7170" i="1"/>
  <c r="AB5611" i="1"/>
  <c r="AB1616" i="1"/>
  <c r="AB3385" i="1"/>
  <c r="AB6099" i="1"/>
  <c r="AB3225" i="1"/>
  <c r="AB6299" i="1"/>
  <c r="AB7343" i="1"/>
  <c r="AB590" i="1"/>
  <c r="AB7800" i="1"/>
  <c r="AB3940" i="1"/>
  <c r="AB9856" i="1"/>
  <c r="AB4872" i="1"/>
  <c r="AB7073" i="1"/>
  <c r="AB9159" i="1"/>
  <c r="AB3561" i="1"/>
  <c r="AB4556" i="1"/>
  <c r="AB11004" i="1"/>
  <c r="AB9476" i="1"/>
  <c r="AB8740" i="1"/>
  <c r="AB2877" i="1"/>
  <c r="AB9121" i="1"/>
  <c r="AB2623" i="1"/>
  <c r="AB4850" i="1"/>
  <c r="AB8126" i="1"/>
  <c r="AB3282" i="1"/>
  <c r="AB5328" i="1"/>
  <c r="AB2738" i="1"/>
  <c r="AB10436" i="1"/>
  <c r="AB5914" i="1"/>
  <c r="AB9206" i="1"/>
  <c r="AB4733" i="1"/>
  <c r="AB6556" i="1"/>
  <c r="AB1899" i="1"/>
  <c r="AB2639" i="1"/>
  <c r="AB5484" i="1"/>
  <c r="AB3924" i="1"/>
  <c r="AB10334" i="1"/>
  <c r="AB7810" i="1"/>
  <c r="AB3430" i="1"/>
  <c r="AB8187" i="1"/>
  <c r="AB10568" i="1"/>
  <c r="AB8897" i="1"/>
  <c r="AB3889" i="1"/>
  <c r="AB2840" i="1"/>
  <c r="AB8438" i="1"/>
  <c r="AB347" i="1"/>
  <c r="AB4593" i="1"/>
  <c r="AB9651" i="1"/>
  <c r="AB4331" i="1"/>
  <c r="AB9878" i="1"/>
  <c r="AB6129" i="1"/>
  <c r="AB8094" i="1"/>
  <c r="AB1571" i="1"/>
  <c r="AB9518" i="1"/>
  <c r="AB11076" i="1"/>
  <c r="AB3250" i="1"/>
  <c r="AB2949" i="1"/>
  <c r="AB3983" i="1"/>
  <c r="AB6318" i="1"/>
  <c r="AB1302" i="1"/>
  <c r="AB8823" i="1"/>
  <c r="AB2380" i="1"/>
  <c r="AB3854" i="1"/>
  <c r="AB218" i="1"/>
  <c r="AB477" i="1"/>
  <c r="AB9971" i="1"/>
  <c r="AB5353" i="1"/>
  <c r="AB1457" i="1"/>
  <c r="AB9685" i="1"/>
  <c r="AB1622" i="1"/>
  <c r="AB9630" i="1"/>
  <c r="AB7490" i="1"/>
  <c r="AB5561" i="1"/>
  <c r="AB2669" i="1"/>
  <c r="AB10338" i="1"/>
  <c r="AB7835" i="1"/>
  <c r="AB4283" i="1"/>
  <c r="AB7363" i="1"/>
  <c r="AB6566" i="1"/>
  <c r="AB4419" i="1"/>
  <c r="AB4437" i="1"/>
  <c r="AB2809" i="1"/>
  <c r="AB3720" i="1"/>
  <c r="AB1222" i="1"/>
  <c r="AB8395" i="1"/>
  <c r="AB3188" i="1"/>
  <c r="AB5460" i="1"/>
  <c r="AB6780" i="1"/>
  <c r="AB2114" i="1"/>
  <c r="AB10307" i="1"/>
  <c r="AB4497" i="1"/>
  <c r="AB3092" i="1"/>
  <c r="AB4368" i="1"/>
  <c r="AB10704" i="1"/>
  <c r="AB9728" i="1"/>
  <c r="AB1559" i="1"/>
  <c r="AB10603" i="1"/>
  <c r="AB8493" i="1"/>
  <c r="AB9289" i="1"/>
  <c r="AB8181" i="1"/>
  <c r="AB4731" i="1"/>
  <c r="AB9930" i="1"/>
  <c r="AB1812" i="1"/>
  <c r="AB8229" i="1"/>
  <c r="AB1377" i="1"/>
  <c r="AB10938" i="1"/>
  <c r="AB9138" i="1"/>
  <c r="AB3359" i="1"/>
  <c r="AB8506" i="1"/>
  <c r="AB5282" i="1"/>
  <c r="AB4901" i="1"/>
  <c r="AB10677" i="1"/>
  <c r="AB10543" i="1"/>
  <c r="AB1677" i="1"/>
  <c r="AB10393" i="1"/>
  <c r="AB9338" i="1"/>
  <c r="AB6128" i="1"/>
  <c r="AB4636" i="1"/>
  <c r="AB9297" i="1"/>
  <c r="AB7059" i="1"/>
  <c r="AB9602" i="1"/>
  <c r="AB8669" i="1"/>
  <c r="AB4567" i="1"/>
  <c r="AB6513" i="1"/>
  <c r="AB778" i="1"/>
  <c r="AB8142" i="1"/>
  <c r="AB855" i="1"/>
  <c r="AB3707" i="1"/>
  <c r="AB10404" i="1"/>
  <c r="AB10269" i="1"/>
  <c r="AB4531" i="1"/>
  <c r="AB4749" i="1"/>
  <c r="AB35" i="1"/>
  <c r="AB1524" i="1"/>
  <c r="AB4239" i="1"/>
  <c r="AB5885" i="1"/>
  <c r="AB9068" i="1"/>
  <c r="AB3221" i="1"/>
  <c r="AB4968" i="1"/>
  <c r="AB10694" i="1"/>
  <c r="AB2539" i="1"/>
  <c r="AB4553" i="1"/>
  <c r="AB3291" i="1"/>
  <c r="AB8158" i="1"/>
  <c r="AB8953" i="1"/>
  <c r="AB7202" i="1"/>
  <c r="AB8490" i="1"/>
  <c r="AB10480" i="1"/>
  <c r="AB9511" i="1"/>
  <c r="AB9553" i="1"/>
  <c r="AB6034" i="1"/>
  <c r="AB8833" i="1"/>
  <c r="AB10748" i="1"/>
  <c r="AB6348" i="1"/>
  <c r="AB9458" i="1"/>
  <c r="AB9562" i="1"/>
  <c r="AB10190" i="1"/>
  <c r="AB10740" i="1"/>
  <c r="AB10242" i="1"/>
  <c r="AB2055" i="1"/>
  <c r="AB4890" i="1"/>
  <c r="AB575" i="1"/>
  <c r="AB2237" i="1"/>
  <c r="AB6864" i="1"/>
  <c r="AB5678" i="1"/>
  <c r="AB2439" i="1"/>
  <c r="AB5337" i="1"/>
  <c r="AB1317" i="1"/>
  <c r="AB8625" i="1"/>
  <c r="AB4832" i="1"/>
  <c r="AB3624" i="1"/>
  <c r="AB4010" i="1"/>
  <c r="AB1447" i="1"/>
  <c r="AB4608" i="1"/>
  <c r="AB897" i="1"/>
  <c r="AB7812" i="1"/>
  <c r="AB1771" i="1"/>
  <c r="AB2696" i="1"/>
  <c r="AB5291" i="1"/>
  <c r="AB732" i="1"/>
  <c r="AB10920" i="1"/>
  <c r="AB9884" i="1"/>
  <c r="AB4963" i="1"/>
  <c r="AB10776" i="1"/>
  <c r="AB2367" i="1"/>
  <c r="AB8626" i="1"/>
  <c r="AB10551" i="1"/>
  <c r="AB7985" i="1"/>
  <c r="AB10291" i="1"/>
  <c r="AB4148" i="1"/>
  <c r="AB1446" i="1"/>
  <c r="AB5302" i="1"/>
  <c r="AB4762" i="1"/>
  <c r="AB8872" i="1"/>
  <c r="AB6708" i="1"/>
  <c r="AB714" i="1"/>
  <c r="AB459" i="1"/>
  <c r="AB5046" i="1"/>
  <c r="AB10739" i="1"/>
  <c r="AB7446" i="1"/>
  <c r="AB3174" i="1"/>
  <c r="AB712" i="1"/>
  <c r="AB6373" i="1"/>
  <c r="AB10528" i="1"/>
  <c r="AB511" i="1"/>
  <c r="AB887" i="1"/>
  <c r="AB1652" i="1"/>
  <c r="AB1465" i="1"/>
  <c r="AB3467" i="1"/>
  <c r="AB6019" i="1"/>
  <c r="AB9255" i="1"/>
  <c r="AB9617" i="1"/>
  <c r="AB7696" i="1"/>
  <c r="AB9721" i="1"/>
  <c r="AB362" i="1"/>
  <c r="AB3064" i="1"/>
  <c r="AB585" i="1"/>
  <c r="AB8151" i="1"/>
  <c r="AB4564" i="1"/>
  <c r="AB8270" i="1"/>
  <c r="AB2371" i="1"/>
  <c r="AB8807" i="1"/>
  <c r="AB10073" i="1"/>
  <c r="AB4691" i="1"/>
  <c r="AB5450" i="1"/>
  <c r="AB3628" i="1"/>
  <c r="AB1783" i="1"/>
  <c r="AB6681" i="1"/>
  <c r="AB11054" i="1"/>
  <c r="AB3060" i="1"/>
  <c r="AB5992" i="1"/>
  <c r="AB6247" i="1"/>
  <c r="AB7751" i="1"/>
  <c r="AB9325" i="1"/>
  <c r="AB9830" i="1"/>
  <c r="AB3776" i="1"/>
  <c r="AB5340" i="1"/>
  <c r="AB2258" i="1"/>
  <c r="AB4729" i="1"/>
  <c r="AB3577" i="1"/>
  <c r="AB6647" i="1"/>
  <c r="AB5839" i="1"/>
  <c r="AB10418" i="1"/>
  <c r="AB7036" i="1"/>
  <c r="AB3376" i="1"/>
  <c r="AB5959" i="1"/>
  <c r="AB3804" i="1"/>
  <c r="AB1203" i="1"/>
  <c r="AB5182" i="1"/>
  <c r="AB2827" i="1"/>
  <c r="AB793" i="1"/>
  <c r="AB7015" i="1"/>
  <c r="AB6621" i="1"/>
  <c r="AB1660" i="1"/>
  <c r="AB2377" i="1"/>
  <c r="AB7908" i="1"/>
  <c r="AB145" i="1"/>
  <c r="AB6682" i="1"/>
  <c r="AB6107" i="1"/>
  <c r="AB128" i="1"/>
  <c r="AB3302" i="1"/>
  <c r="AB4263" i="1"/>
  <c r="AB474" i="1"/>
  <c r="AB6305" i="1"/>
  <c r="AB6307" i="1"/>
  <c r="AB7748" i="1"/>
  <c r="AB6892" i="1"/>
  <c r="AB7324" i="1"/>
  <c r="AB9120" i="1"/>
  <c r="AB3374" i="1"/>
  <c r="AB10650" i="1"/>
  <c r="AB4069" i="1"/>
  <c r="AB7743" i="1"/>
  <c r="AB3568" i="1"/>
  <c r="AB3215" i="1"/>
  <c r="AB5477" i="1"/>
  <c r="AB11072" i="1"/>
  <c r="AB4008" i="1"/>
  <c r="AB2882" i="1"/>
  <c r="AB8880" i="1"/>
  <c r="AB6707" i="1"/>
  <c r="AB1289" i="1"/>
  <c r="AB3997" i="1"/>
  <c r="AB3132" i="1"/>
  <c r="AB886" i="1"/>
  <c r="AB10205" i="1"/>
  <c r="AB9839" i="1"/>
  <c r="AB4435" i="1"/>
  <c r="AB7671" i="1"/>
  <c r="AB3725" i="1"/>
  <c r="AB1934" i="1"/>
  <c r="AB3388" i="1"/>
  <c r="AB1054" i="1"/>
  <c r="AB5244" i="1"/>
  <c r="AB6635" i="1"/>
  <c r="AB5582" i="1"/>
  <c r="AB214" i="1"/>
  <c r="AB10980" i="1"/>
  <c r="AB3993" i="1"/>
  <c r="AB1740" i="1"/>
  <c r="AB8391" i="1"/>
  <c r="AB5555" i="1"/>
  <c r="AB10943" i="1"/>
  <c r="AB8906" i="1"/>
  <c r="AB6161" i="1"/>
  <c r="AB3826" i="1"/>
  <c r="AB2111" i="1"/>
  <c r="AB10153" i="1"/>
  <c r="AB9997" i="1"/>
  <c r="AB1358" i="1"/>
  <c r="AB8599" i="1"/>
  <c r="AB1817" i="1"/>
  <c r="AB2945" i="1"/>
  <c r="AB6553" i="1"/>
  <c r="AB5206" i="1"/>
  <c r="AB2083" i="1"/>
  <c r="AB3426" i="1"/>
  <c r="AB198" i="1"/>
  <c r="AB6004" i="1"/>
  <c r="AB6174" i="1"/>
  <c r="AB9077" i="1"/>
  <c r="AB935" i="1"/>
  <c r="AB3662" i="1"/>
  <c r="AB2323" i="1"/>
  <c r="AB1104" i="1"/>
  <c r="AB6009" i="1"/>
  <c r="AB1745" i="1"/>
  <c r="AB4638" i="1"/>
  <c r="AB9583" i="1"/>
  <c r="AB10128" i="1"/>
  <c r="AB4134" i="1"/>
  <c r="AB11035" i="1"/>
  <c r="AB2894" i="1"/>
  <c r="AB6173" i="1"/>
  <c r="AB7736" i="1"/>
  <c r="AB3402" i="1"/>
  <c r="AB6406" i="1"/>
  <c r="AB7838" i="1"/>
  <c r="AB311" i="1"/>
  <c r="AB22" i="1"/>
  <c r="AB10691" i="1"/>
  <c r="AB5670" i="1"/>
  <c r="AB2561" i="1"/>
  <c r="AB8379" i="1"/>
  <c r="AB9425" i="1"/>
  <c r="AB7133" i="1"/>
  <c r="AB4154" i="1"/>
  <c r="AB689" i="1"/>
  <c r="AB1422" i="1"/>
  <c r="AB11096" i="1"/>
  <c r="AB1999" i="1"/>
  <c r="AB1107" i="1"/>
  <c r="AB9683" i="1"/>
  <c r="AB5123" i="1"/>
  <c r="AB3436" i="1"/>
  <c r="AB5112" i="1"/>
  <c r="AB4753" i="1"/>
  <c r="AB7614" i="1"/>
  <c r="AB3787" i="1"/>
  <c r="AB1768" i="1"/>
  <c r="AB10715" i="1"/>
  <c r="AB10998" i="1"/>
  <c r="AB2260" i="1"/>
  <c r="AB6263" i="1"/>
  <c r="AB3165" i="1"/>
  <c r="AB7120" i="1"/>
  <c r="AB4649" i="1"/>
  <c r="AB97" i="1"/>
  <c r="AB2356" i="1"/>
  <c r="AB1352" i="1"/>
  <c r="AB6658" i="1"/>
  <c r="AB369" i="1"/>
  <c r="AB7070" i="1"/>
  <c r="AB2280" i="1"/>
  <c r="AB10959" i="1"/>
  <c r="AB5074" i="1"/>
  <c r="AB9486" i="1"/>
  <c r="AB5060" i="1"/>
  <c r="AB8375" i="1"/>
  <c r="AB3845" i="1"/>
  <c r="AB6314" i="1"/>
  <c r="AB10152" i="1"/>
  <c r="AB6725" i="1"/>
  <c r="AB6574" i="1"/>
  <c r="AB6488" i="1"/>
  <c r="AB1172" i="1"/>
  <c r="AB9766" i="1"/>
  <c r="AB8665" i="1"/>
  <c r="AB6745" i="1"/>
  <c r="AB10671" i="1"/>
  <c r="AB9348" i="1"/>
  <c r="AB4558" i="1"/>
  <c r="AB7416" i="1"/>
  <c r="AB3596" i="1"/>
  <c r="AB57" i="1"/>
  <c r="AB10082" i="1"/>
  <c r="AB9249" i="1"/>
  <c r="AB3489" i="1"/>
  <c r="AB1357" i="1"/>
  <c r="AB10661" i="1"/>
  <c r="AB1946" i="1"/>
  <c r="AB4576" i="1"/>
  <c r="AB2680" i="1"/>
  <c r="AB7399" i="1"/>
  <c r="AB9407" i="1"/>
  <c r="AB3330" i="1"/>
  <c r="AB1983" i="1"/>
  <c r="AB1143" i="1"/>
  <c r="AB4299" i="1"/>
  <c r="AB5870" i="1"/>
  <c r="AB4656" i="1"/>
  <c r="AB1807" i="1"/>
  <c r="AB6694" i="1"/>
  <c r="AB227" i="1"/>
  <c r="AB1545" i="1"/>
  <c r="AB2691" i="1"/>
  <c r="AB1435" i="1"/>
  <c r="AB8742" i="1"/>
  <c r="AB7577" i="1"/>
  <c r="AB11052" i="1"/>
  <c r="AB112" i="1"/>
  <c r="AB6804" i="1"/>
  <c r="AB9233" i="1"/>
  <c r="AB4204" i="1"/>
  <c r="AB189" i="1"/>
  <c r="AB4952" i="1"/>
  <c r="AB10465" i="1"/>
  <c r="AB8731" i="1"/>
  <c r="AB6743" i="1"/>
  <c r="AB7867" i="1"/>
  <c r="AB7881" i="1"/>
  <c r="AB5603" i="1"/>
  <c r="AB2492" i="1"/>
  <c r="AB8303" i="1"/>
  <c r="AB6411" i="1"/>
  <c r="AB4071" i="1"/>
  <c r="AB8848" i="1"/>
  <c r="AB9031" i="1"/>
  <c r="AB5890" i="1"/>
  <c r="AB7175" i="1"/>
  <c r="AB9835" i="1"/>
  <c r="AB4876" i="1"/>
  <c r="AB220" i="1"/>
  <c r="AB9958" i="1"/>
  <c r="AB7400" i="1"/>
  <c r="AB8283" i="1"/>
  <c r="AB3512" i="1"/>
  <c r="AB3334" i="1"/>
  <c r="AB9737" i="1"/>
  <c r="AB9946" i="1"/>
  <c r="AB1110" i="1"/>
  <c r="AB8306" i="1"/>
  <c r="AB1335" i="1"/>
  <c r="AB9555" i="1"/>
  <c r="AB9429" i="1"/>
  <c r="AB1697" i="1"/>
  <c r="AB4938" i="1"/>
  <c r="AB1665" i="1"/>
  <c r="AB2203" i="1"/>
  <c r="AB708" i="1"/>
  <c r="AB3413" i="1"/>
  <c r="AB1554" i="1"/>
  <c r="AB193" i="1"/>
  <c r="AB4130" i="1"/>
  <c r="AB10647" i="1"/>
  <c r="AB3718" i="1"/>
  <c r="AB6879" i="1"/>
  <c r="AB6600" i="1"/>
  <c r="AB1188" i="1"/>
  <c r="AB5685" i="1"/>
  <c r="AB5059" i="1"/>
  <c r="AB8651" i="1"/>
  <c r="AB1832" i="1"/>
  <c r="AB6090" i="1"/>
  <c r="AB1877" i="1"/>
  <c r="AB8393" i="1"/>
  <c r="AB9142" i="1"/>
  <c r="AB1814" i="1"/>
  <c r="AB2985" i="1"/>
  <c r="AB3956" i="1"/>
  <c r="AB356" i="1"/>
  <c r="AB5972" i="1"/>
  <c r="AB10945" i="1"/>
  <c r="AB1682" i="1"/>
  <c r="AB6742" i="1"/>
  <c r="AB9035" i="1"/>
  <c r="AB8508" i="1"/>
  <c r="AB7918" i="1"/>
  <c r="AB6452" i="1"/>
  <c r="AB256" i="1"/>
  <c r="AB8513" i="1"/>
  <c r="AB8169" i="1"/>
  <c r="AB10481" i="1"/>
  <c r="AB4088" i="1"/>
  <c r="AB3078" i="1"/>
  <c r="AB5225" i="1"/>
  <c r="AB7560" i="1"/>
  <c r="AB1529" i="1"/>
  <c r="AB2905" i="1"/>
  <c r="AB4702" i="1"/>
  <c r="AB988" i="1"/>
  <c r="AB1654" i="1"/>
  <c r="AB2624" i="1"/>
  <c r="AB7516" i="1"/>
  <c r="AB7224" i="1"/>
  <c r="AB1613" i="1"/>
  <c r="AB8762" i="1"/>
  <c r="AB4117" i="1"/>
  <c r="AB9803" i="1"/>
  <c r="AB3474" i="1"/>
  <c r="AB5335" i="1"/>
  <c r="AB933" i="1"/>
  <c r="AB7339" i="1"/>
  <c r="AB10009" i="1"/>
  <c r="AB7472" i="1"/>
  <c r="AB5308" i="1"/>
  <c r="AB1774" i="1"/>
  <c r="AB9010" i="1"/>
  <c r="AB5722" i="1"/>
  <c r="AB1758" i="1"/>
  <c r="AB1596" i="1"/>
  <c r="AB6500" i="1"/>
  <c r="AB9106" i="1"/>
  <c r="AB9222" i="1"/>
  <c r="AB6565" i="1"/>
  <c r="AB9053" i="1"/>
  <c r="AB6399" i="1"/>
  <c r="AB1549" i="1"/>
  <c r="AB1862" i="1"/>
  <c r="AB5144" i="1"/>
  <c r="AB1694" i="1"/>
  <c r="AB10697" i="1"/>
  <c r="AB10546" i="1"/>
  <c r="AB8152" i="1"/>
  <c r="AB3957" i="1"/>
  <c r="AB8552" i="1"/>
  <c r="AB10317" i="1"/>
  <c r="AB9671" i="1"/>
  <c r="AB2755" i="1"/>
  <c r="AB4730" i="1"/>
  <c r="AB2052" i="1"/>
  <c r="AB6541" i="1"/>
  <c r="AB5649" i="1"/>
  <c r="AB8614" i="1"/>
  <c r="AB45" i="1"/>
  <c r="AB2232" i="1"/>
  <c r="AB2612" i="1"/>
  <c r="AB5327" i="1"/>
  <c r="AB1142" i="1"/>
  <c r="AB1497" i="1"/>
  <c r="AB10202" i="1"/>
  <c r="AB6994" i="1"/>
  <c r="AB7860" i="1"/>
  <c r="AB4722" i="1"/>
  <c r="AB7717" i="1"/>
  <c r="AB6339" i="1"/>
  <c r="AB1077" i="1"/>
  <c r="AB5946" i="1"/>
  <c r="AB9746" i="1"/>
  <c r="AB8220" i="1"/>
  <c r="AB7453" i="1"/>
  <c r="AB10285" i="1"/>
  <c r="AB9384" i="1"/>
  <c r="AB4392" i="1"/>
  <c r="AB709" i="1"/>
  <c r="AB8593" i="1"/>
  <c r="AB2104" i="1"/>
  <c r="AB2379" i="1"/>
  <c r="AB8263" i="1"/>
  <c r="AB7313" i="1"/>
  <c r="AB8708" i="1"/>
  <c r="AB7643" i="1"/>
  <c r="AB7543" i="1"/>
  <c r="AB7431" i="1"/>
  <c r="AB2122" i="1"/>
  <c r="AB3118" i="1"/>
  <c r="AB5821" i="1"/>
  <c r="AB7434" i="1"/>
  <c r="AB7932" i="1"/>
  <c r="AB3513" i="1"/>
  <c r="AB8052" i="1"/>
  <c r="AB8383" i="1"/>
  <c r="AB3507" i="1"/>
  <c r="AB2381" i="1"/>
  <c r="AB8408" i="1"/>
  <c r="AB9806" i="1"/>
  <c r="AB321" i="1"/>
  <c r="AB7235" i="1"/>
  <c r="AB7338" i="1"/>
  <c r="AB4381" i="1"/>
  <c r="AB4234" i="1"/>
  <c r="AB4706" i="1"/>
  <c r="AB10359" i="1"/>
  <c r="AB9938" i="1"/>
  <c r="AB11001" i="1"/>
  <c r="AB4666" i="1"/>
  <c r="AB7793" i="1"/>
  <c r="AB4805" i="1"/>
  <c r="AB7537" i="1"/>
  <c r="AB7657" i="1"/>
  <c r="AB4257" i="1"/>
  <c r="AB11012" i="1"/>
  <c r="AB2817" i="1"/>
  <c r="AB2127" i="1"/>
  <c r="AB1955" i="1"/>
  <c r="AB8457" i="1"/>
  <c r="AB10718" i="1"/>
  <c r="AB5502" i="1"/>
  <c r="AB10894" i="1"/>
  <c r="AB9451" i="1"/>
  <c r="AB9829" i="1"/>
  <c r="AB7586" i="1"/>
  <c r="AB913" i="1"/>
  <c r="AB3045" i="1"/>
  <c r="AB10149" i="1"/>
  <c r="AB2437" i="1"/>
  <c r="AB8365" i="1"/>
  <c r="AB7144" i="1"/>
  <c r="AB11003" i="1"/>
  <c r="AB1526" i="1"/>
  <c r="AB2750" i="1"/>
  <c r="AB9765" i="1"/>
  <c r="AB2128" i="1"/>
  <c r="AB7394" i="1"/>
  <c r="AB863" i="1"/>
  <c r="AB3867" i="1"/>
  <c r="AB10391" i="1"/>
  <c r="AB2099" i="1"/>
  <c r="AB1423" i="1"/>
  <c r="AB6388" i="1"/>
  <c r="AB1949" i="1"/>
  <c r="AB5566" i="1"/>
  <c r="AB126" i="1"/>
  <c r="AB5471" i="1"/>
  <c r="AB3305" i="1"/>
  <c r="AB3654" i="1"/>
  <c r="AB7331" i="1"/>
  <c r="AB6272" i="1"/>
  <c r="AB8470" i="1"/>
  <c r="AB5117" i="1"/>
  <c r="AB7097" i="1"/>
  <c r="AB375" i="1"/>
  <c r="AB4352" i="1"/>
  <c r="AB3252" i="1"/>
  <c r="AB5320" i="1"/>
  <c r="AB159" i="1"/>
  <c r="AB6825" i="1"/>
  <c r="AB7081" i="1"/>
  <c r="AB7624" i="1"/>
  <c r="AB1956" i="1"/>
  <c r="AB7374" i="1"/>
  <c r="AB3412" i="1"/>
  <c r="AB9084" i="1"/>
  <c r="AB2067" i="1"/>
  <c r="AB6075" i="1"/>
  <c r="AB3922" i="1"/>
  <c r="AB9037" i="1"/>
  <c r="AB10735" i="1"/>
  <c r="AB10357" i="1"/>
  <c r="AB940" i="1"/>
  <c r="AB2383" i="1"/>
  <c r="AB8351" i="1"/>
  <c r="AB2709" i="1"/>
  <c r="AB6350" i="1"/>
  <c r="AB10245" i="1"/>
  <c r="AB4680" i="1"/>
  <c r="AB9396" i="1"/>
  <c r="AB2385" i="1"/>
  <c r="AB1427" i="1"/>
  <c r="AB813" i="1"/>
  <c r="AB5212" i="1"/>
  <c r="AB9604" i="1"/>
  <c r="AB1794" i="1"/>
  <c r="AB1737" i="1"/>
  <c r="AB3668" i="1"/>
  <c r="AB8716" i="1"/>
  <c r="AB8991" i="1"/>
  <c r="AB696" i="1"/>
  <c r="AB7665" i="1"/>
  <c r="AB4500" i="1"/>
  <c r="AB3562" i="1"/>
  <c r="AB5961" i="1"/>
  <c r="AB8825" i="1"/>
  <c r="AB8527" i="1"/>
  <c r="AB2908" i="1"/>
  <c r="AB3054" i="1"/>
  <c r="AB6084" i="1"/>
  <c r="AB5814" i="1"/>
  <c r="AB120" i="1"/>
  <c r="AB5536" i="1"/>
  <c r="AB9834" i="1"/>
  <c r="AB3226" i="1"/>
  <c r="AB10539" i="1"/>
  <c r="AB4046" i="1"/>
  <c r="AB5729" i="1"/>
  <c r="AB2864" i="1"/>
  <c r="AB2286" i="1"/>
  <c r="AB1971" i="1"/>
  <c r="AB10103" i="1"/>
  <c r="AB4964" i="1"/>
  <c r="AB2935" i="1"/>
  <c r="AB5254" i="1"/>
  <c r="AB5326" i="1"/>
  <c r="AB4273" i="1"/>
  <c r="AB464" i="1"/>
  <c r="AB10019" i="1"/>
  <c r="AB1076" i="1"/>
  <c r="AB8608" i="1"/>
  <c r="AB10038" i="1"/>
  <c r="AB1167" i="1"/>
  <c r="AB5823" i="1"/>
  <c r="AB2358" i="1"/>
  <c r="AB3792" i="1"/>
  <c r="AB8424" i="1"/>
  <c r="AB5008" i="1"/>
  <c r="AB7101" i="1"/>
  <c r="AB9042" i="1"/>
  <c r="AB9660" i="1"/>
  <c r="AB8023" i="1"/>
  <c r="AB7884" i="1"/>
  <c r="AB1671" i="1"/>
  <c r="AB4743" i="1"/>
  <c r="AB4551" i="1"/>
  <c r="AB7067" i="1"/>
  <c r="AB7408" i="1"/>
  <c r="AB2940" i="1"/>
  <c r="AB10430" i="1"/>
  <c r="AB8445" i="1"/>
  <c r="AB957" i="1"/>
  <c r="AB5457" i="1"/>
  <c r="AB2142" i="1"/>
  <c r="AB6113" i="1"/>
  <c r="AB2765" i="1"/>
  <c r="AB1049" i="1"/>
  <c r="AB1917" i="1"/>
  <c r="AB4522" i="1"/>
  <c r="AB6226" i="1"/>
  <c r="AB6429" i="1"/>
  <c r="AB859" i="1"/>
  <c r="AB5780" i="1"/>
  <c r="AB5697" i="1"/>
  <c r="AB10502" i="1"/>
  <c r="AB99" i="1"/>
  <c r="AB10836" i="1"/>
  <c r="AB9014" i="1"/>
  <c r="AB3612" i="1"/>
  <c r="AB3904" i="1"/>
  <c r="AB5708" i="1"/>
  <c r="AB3972" i="1"/>
  <c r="AB3678" i="1"/>
  <c r="AB8528" i="1"/>
  <c r="AB1178" i="1"/>
  <c r="AB5985" i="1"/>
  <c r="AB3960" i="1"/>
  <c r="AB7767" i="1"/>
  <c r="AB9783" i="1"/>
  <c r="AB10115" i="1"/>
  <c r="AB2023" i="1"/>
  <c r="AB6523" i="1"/>
  <c r="AB2433" i="1"/>
  <c r="AB7273" i="1"/>
  <c r="AB42" i="1"/>
  <c r="AB3710" i="1"/>
  <c r="AB7380" i="1"/>
  <c r="AB3576" i="1"/>
  <c r="AB8166" i="1"/>
  <c r="AB3839" i="1"/>
  <c r="AB6242" i="1"/>
  <c r="AB9652" i="1"/>
  <c r="AB3383" i="1"/>
  <c r="AB9241" i="1"/>
  <c r="AB10865" i="1"/>
  <c r="AB5341" i="1"/>
  <c r="AB10246" i="1"/>
  <c r="AB9178" i="1"/>
  <c r="AB8676" i="1"/>
  <c r="AB8261" i="1"/>
  <c r="AB6281" i="1"/>
  <c r="AB4888" i="1"/>
  <c r="AB2223" i="1"/>
  <c r="AB10913" i="1"/>
  <c r="AB6144" i="1"/>
  <c r="AB4338" i="1"/>
  <c r="AB5136" i="1"/>
  <c r="AB10642" i="1"/>
  <c r="AB3366" i="1"/>
  <c r="AB4220" i="1"/>
  <c r="AB9207" i="1"/>
  <c r="AB8992" i="1"/>
  <c r="AB6221" i="1"/>
  <c r="AB292" i="1"/>
  <c r="AB6569" i="1"/>
  <c r="AB1103" i="1"/>
  <c r="AB901" i="1"/>
  <c r="AB9727" i="1"/>
  <c r="AB1405" i="1"/>
  <c r="AB9853" i="1"/>
  <c r="AB5233" i="1"/>
  <c r="AB9610" i="1"/>
  <c r="AB2000" i="1"/>
  <c r="AB10250" i="1"/>
  <c r="AB8588" i="1"/>
  <c r="AB2472" i="1"/>
  <c r="AB8831" i="1"/>
  <c r="AB8003" i="1"/>
  <c r="AB117" i="1"/>
  <c r="AB293" i="1"/>
  <c r="AB9059" i="1"/>
  <c r="AB2846" i="1"/>
  <c r="AB7417" i="1"/>
  <c r="AB9631" i="1"/>
  <c r="AB8101" i="1"/>
  <c r="AB2571" i="1"/>
  <c r="AB1117" i="1"/>
  <c r="AB1706" i="1"/>
  <c r="AB1460" i="1"/>
  <c r="AB2124" i="1"/>
  <c r="AB353" i="1"/>
  <c r="AB1421" i="1"/>
  <c r="AB6087" i="1"/>
  <c r="AB4175" i="1"/>
  <c r="AB1623" i="1"/>
  <c r="AB7801" i="1"/>
  <c r="AB470" i="1"/>
  <c r="AB3341" i="1"/>
  <c r="AB8188" i="1"/>
  <c r="AB5591" i="1"/>
  <c r="AB6360" i="1"/>
  <c r="AB618" i="1"/>
  <c r="AB1625" i="1"/>
  <c r="AB4174" i="1"/>
  <c r="AB6178" i="1"/>
  <c r="AB6956" i="1"/>
  <c r="AB1121" i="1"/>
  <c r="AB939" i="1"/>
  <c r="AB7471" i="1"/>
  <c r="AB4001" i="1"/>
  <c r="AB1937" i="1"/>
  <c r="AB9979" i="1"/>
  <c r="AB3394" i="1"/>
  <c r="AB3090" i="1"/>
  <c r="AB2970" i="1"/>
  <c r="AB10042" i="1"/>
  <c r="AB947" i="1"/>
  <c r="AB79" i="1"/>
  <c r="AB5539" i="1"/>
  <c r="AB8149" i="1"/>
  <c r="AB74" i="1"/>
  <c r="AB5354" i="1"/>
  <c r="AB9258" i="1"/>
  <c r="AB176" i="1"/>
  <c r="AB5055" i="1"/>
  <c r="AB7995" i="1"/>
  <c r="AB7266" i="1"/>
  <c r="AB10058" i="1"/>
  <c r="AB8621" i="1"/>
  <c r="AB2179" i="1"/>
  <c r="AB7707" i="1"/>
  <c r="AB8483" i="1"/>
  <c r="AB8602" i="1"/>
  <c r="AB6312" i="1"/>
  <c r="AB9584" i="1"/>
  <c r="AB9588" i="1"/>
  <c r="AB7358" i="1"/>
  <c r="AB8141" i="1"/>
  <c r="AB10702" i="1"/>
  <c r="AB8122" i="1"/>
  <c r="AB1508" i="1"/>
  <c r="AB6169" i="1"/>
  <c r="AB9693" i="1"/>
  <c r="AB10022" i="1"/>
  <c r="AB419" i="1"/>
  <c r="AB7636" i="1"/>
  <c r="AB6085" i="1"/>
  <c r="AB8289" i="1"/>
  <c r="AB3490" i="1"/>
  <c r="AB10489" i="1"/>
  <c r="AB8939" i="1"/>
  <c r="AB7216" i="1"/>
  <c r="AB9907" i="1"/>
  <c r="AB660" i="1"/>
  <c r="AB5026" i="1"/>
  <c r="AB4186" i="1"/>
  <c r="AB3466" i="1"/>
  <c r="AB2471" i="1"/>
  <c r="AB2598" i="1"/>
  <c r="AB7826" i="1"/>
  <c r="AB9432" i="1"/>
  <c r="AB2521" i="1"/>
  <c r="AB6779" i="1"/>
  <c r="AB11061" i="1"/>
  <c r="AB4051" i="1"/>
  <c r="AB5344" i="1"/>
  <c r="AB6098" i="1"/>
  <c r="AB9491" i="1"/>
  <c r="AB9517" i="1"/>
  <c r="AB6977" i="1"/>
  <c r="AB3229" i="1"/>
  <c r="AB11082" i="1"/>
  <c r="AB7890" i="1"/>
  <c r="AB9828" i="1"/>
  <c r="AB943" i="1"/>
  <c r="AB5418" i="1"/>
  <c r="AB6704" i="1"/>
  <c r="AB1454" i="1"/>
  <c r="AB5509" i="1"/>
  <c r="AB5652" i="1"/>
  <c r="AB10241" i="1"/>
  <c r="AB5424" i="1"/>
  <c r="AB9242" i="1"/>
  <c r="AB9536" i="1"/>
  <c r="AB8845" i="1"/>
  <c r="AB7126" i="1"/>
  <c r="AB5431" i="1"/>
  <c r="AB4596" i="1"/>
  <c r="AB64" i="1"/>
  <c r="AB8496" i="1"/>
  <c r="AB10225" i="1"/>
  <c r="AB9648" i="1"/>
  <c r="AB10381" i="1"/>
  <c r="AB10961" i="1"/>
  <c r="AB10097" i="1"/>
  <c r="AB323" i="1"/>
  <c r="AB10255" i="1"/>
  <c r="AB4742" i="1"/>
  <c r="AB9751" i="1"/>
  <c r="AB10676" i="1"/>
  <c r="AB3907" i="1"/>
  <c r="AB7370" i="1"/>
  <c r="AB1245" i="1"/>
  <c r="AB5511" i="1"/>
  <c r="AB7502" i="1"/>
  <c r="AB8520" i="1"/>
  <c r="AB377" i="1"/>
  <c r="AB8125" i="1"/>
  <c r="AB10838" i="1"/>
  <c r="AB8849" i="1"/>
  <c r="AB9136" i="1"/>
  <c r="AB1315" i="1"/>
  <c r="AB2812" i="1"/>
  <c r="AB4" i="1"/>
  <c r="AB6650" i="1"/>
  <c r="AB2073" i="1"/>
  <c r="AB6058" i="1"/>
  <c r="AB10615" i="1"/>
  <c r="AB3543" i="1"/>
  <c r="AB7352" i="1"/>
  <c r="AB9684" i="1"/>
  <c r="AB9992" i="1"/>
  <c r="AB1425" i="1"/>
  <c r="AB6230" i="1"/>
  <c r="AB7252" i="1"/>
  <c r="AB9117" i="1"/>
  <c r="AB4143" i="1"/>
  <c r="AB3447" i="1"/>
  <c r="AB10822" i="1"/>
  <c r="AB9739" i="1"/>
  <c r="AB7847" i="1"/>
  <c r="AB9732" i="1"/>
  <c r="AB11078" i="1"/>
  <c r="AB10766" i="1"/>
  <c r="AB2974" i="1"/>
  <c r="AB9774" i="1"/>
  <c r="AB2427" i="1"/>
  <c r="AB2140" i="1"/>
  <c r="AB7588" i="1"/>
  <c r="AB2108" i="1"/>
  <c r="AB2515" i="1"/>
  <c r="AB1954" i="1"/>
  <c r="AB10166" i="1"/>
  <c r="AB191" i="1"/>
  <c r="AB8433" i="1"/>
  <c r="AB9872" i="1"/>
  <c r="AB5268" i="1"/>
  <c r="AB8926" i="1"/>
  <c r="AB1985" i="1"/>
  <c r="AB1759" i="1"/>
  <c r="AB5568" i="1"/>
  <c r="AB4276" i="1"/>
  <c r="AB1840" i="1"/>
  <c r="AB8274" i="1"/>
  <c r="AB6146" i="1"/>
  <c r="AB148" i="1"/>
  <c r="AB2675" i="1"/>
  <c r="AB6440" i="1"/>
  <c r="AB3853" i="1"/>
  <c r="AB4884" i="1"/>
  <c r="AB6983" i="1"/>
  <c r="AB5550" i="1"/>
  <c r="AB875" i="1"/>
  <c r="AB10460" i="1"/>
  <c r="AB4934" i="1"/>
  <c r="AB1144" i="1"/>
  <c r="AB8397" i="1"/>
  <c r="AB4950" i="1"/>
  <c r="AB5498" i="1"/>
  <c r="AB1715" i="1"/>
  <c r="AB6189" i="1"/>
  <c r="AB5756" i="1"/>
  <c r="AB951" i="1"/>
  <c r="AB3992" i="1"/>
  <c r="AB9709" i="1"/>
  <c r="AB2879" i="1"/>
  <c r="AB7334" i="1"/>
  <c r="AB1619" i="1"/>
  <c r="AB3824" i="1"/>
  <c r="AB8687" i="1"/>
  <c r="AB8616" i="1"/>
  <c r="AB6921" i="1"/>
  <c r="AB6358" i="1"/>
  <c r="AB4269" i="1"/>
  <c r="AB8440" i="1"/>
  <c r="AB1119" i="1"/>
  <c r="AB5227" i="1"/>
  <c r="AB5788" i="1"/>
  <c r="AB7960" i="1"/>
  <c r="AB7573" i="1"/>
  <c r="AB268" i="1"/>
  <c r="AB8364" i="1"/>
  <c r="AB8273" i="1"/>
  <c r="AB3775" i="1"/>
  <c r="AB8497" i="1"/>
  <c r="AB3784" i="1"/>
  <c r="AB6847" i="1"/>
  <c r="AB1993" i="1"/>
  <c r="AB6195" i="1"/>
  <c r="AB4422" i="1"/>
  <c r="AB5253" i="1"/>
  <c r="AB11101" i="1"/>
  <c r="AB16" i="1"/>
  <c r="AB5991" i="1"/>
  <c r="AB6802" i="1"/>
  <c r="AB10566" i="1"/>
  <c r="AB207" i="1"/>
  <c r="AB6014" i="1"/>
  <c r="AB2581" i="1"/>
  <c r="AB6397" i="1"/>
  <c r="AB7813" i="1"/>
  <c r="AB3642" i="1"/>
  <c r="AB264" i="1"/>
  <c r="AB4002" i="1"/>
  <c r="AB7726" i="1"/>
  <c r="AB3443" i="1"/>
  <c r="AB11063" i="1"/>
  <c r="AB3194" i="1"/>
  <c r="AB10348" i="1"/>
  <c r="AB9913" i="1"/>
  <c r="AB7270" i="1"/>
  <c r="AB9098" i="1"/>
  <c r="AB9211" i="1"/>
  <c r="AB1333" i="1"/>
  <c r="AB6836" i="1"/>
  <c r="AB6480" i="1"/>
  <c r="AB3781" i="1"/>
  <c r="AB1570" i="1"/>
  <c r="AB1287" i="1"/>
  <c r="AB10657" i="1"/>
  <c r="AB76" i="1"/>
  <c r="AB5865" i="1"/>
  <c r="AB6868" i="1"/>
  <c r="AB9533" i="1"/>
  <c r="AB94" i="1"/>
  <c r="AB6474" i="1"/>
  <c r="AB8571" i="1"/>
  <c r="AB7567" i="1"/>
  <c r="AB9140" i="1"/>
  <c r="AB9478" i="1"/>
  <c r="AB10096" i="1"/>
  <c r="AB8135" i="1"/>
  <c r="AB3948" i="1"/>
  <c r="AB5535" i="1"/>
  <c r="AB7715" i="1"/>
  <c r="AB6576" i="1"/>
  <c r="AB7143" i="1"/>
  <c r="AB1240" i="1"/>
  <c r="AB8" i="1"/>
  <c r="AB4430" i="1"/>
  <c r="AB8820" i="1"/>
  <c r="AB8355" i="1"/>
  <c r="AB8725" i="1"/>
  <c r="AB9543" i="1"/>
  <c r="AB1969" i="1"/>
  <c r="AB2863" i="1"/>
  <c r="AB10484" i="1"/>
  <c r="AB4765" i="1"/>
  <c r="AB6481" i="1"/>
  <c r="AB9669" i="1"/>
  <c r="AB1883" i="1"/>
  <c r="AB2682" i="1"/>
  <c r="AB3790" i="1"/>
  <c r="AB7119" i="1"/>
  <c r="AB802" i="1"/>
  <c r="AB7411" i="1"/>
  <c r="AB11017" i="1"/>
  <c r="AB2097" i="1"/>
  <c r="AB2664" i="1"/>
  <c r="AB10734" i="1"/>
  <c r="AB8092" i="1"/>
  <c r="AB5480" i="1"/>
  <c r="AB1268" i="1"/>
  <c r="AB5189" i="1"/>
  <c r="AB5094" i="1"/>
  <c r="AB4815" i="1"/>
  <c r="AB9011" i="1"/>
  <c r="AB2668" i="1"/>
  <c r="AB6852" i="1"/>
  <c r="AB9123" i="1"/>
  <c r="AB8717" i="1"/>
  <c r="AB1267" i="1"/>
  <c r="AB510" i="1"/>
  <c r="AB671" i="1"/>
  <c r="AB3860" i="1"/>
  <c r="AB2678" i="1"/>
  <c r="AB6787" i="1"/>
  <c r="AB10750" i="1"/>
  <c r="AB9308" i="1"/>
  <c r="AB6860" i="1"/>
  <c r="AB8899" i="1"/>
  <c r="AB1733" i="1"/>
  <c r="AB9616" i="1"/>
  <c r="AB6906" i="1"/>
  <c r="AB9754" i="1"/>
  <c r="AB7680" i="1"/>
  <c r="AB3392" i="1"/>
  <c r="AB10266" i="1"/>
  <c r="AB10908" i="1"/>
  <c r="AB2525" i="1"/>
  <c r="AB1135" i="1"/>
  <c r="AB8859" i="1"/>
  <c r="AB3124" i="1"/>
  <c r="AB9635" i="1"/>
  <c r="AB2742" i="1"/>
  <c r="AB7791" i="1"/>
  <c r="AB6387" i="1"/>
  <c r="AB1510" i="1"/>
  <c r="AB5700" i="1"/>
  <c r="AB1259" i="1"/>
  <c r="AB7053" i="1"/>
  <c r="AB2729" i="1"/>
  <c r="AB1913" i="1"/>
  <c r="AB8107" i="1"/>
  <c r="AB10985" i="1"/>
  <c r="AB6117" i="1"/>
  <c r="AB719" i="1"/>
  <c r="AB8035" i="1"/>
  <c r="AB649" i="1"/>
  <c r="AB1806" i="1"/>
  <c r="AB7063" i="1"/>
  <c r="AB8415" i="1"/>
  <c r="AB7630" i="1"/>
  <c r="AB4176" i="1"/>
  <c r="AB817" i="1"/>
  <c r="AB9807" i="1"/>
  <c r="AB3896" i="1"/>
  <c r="AB7718" i="1"/>
  <c r="AB2329" i="1"/>
  <c r="AB3499" i="1"/>
  <c r="AB9427" i="1"/>
  <c r="AB1214" i="1"/>
  <c r="AB10048" i="1"/>
  <c r="AB7792" i="1"/>
  <c r="AB9247" i="1"/>
  <c r="AB8891" i="1"/>
  <c r="AB10742" i="1"/>
  <c r="AB8025" i="1"/>
  <c r="AB8059" i="1"/>
  <c r="AB1997" i="1"/>
  <c r="AB6738" i="1"/>
  <c r="AB8111" i="1"/>
  <c r="AB5610" i="1"/>
  <c r="AB4399" i="1"/>
  <c r="AB4861" i="1"/>
  <c r="AB8517" i="1"/>
  <c r="AB2805" i="1"/>
  <c r="AB2533" i="1"/>
  <c r="AB5380" i="1"/>
  <c r="AB9080" i="1"/>
  <c r="AB2665" i="1"/>
  <c r="AB5296" i="1"/>
  <c r="AB10361" i="1"/>
  <c r="AB2634" i="1"/>
  <c r="AB3420" i="1"/>
  <c r="AB8689" i="1"/>
  <c r="AB10211" i="1"/>
  <c r="AB936" i="1"/>
  <c r="AB3965" i="1"/>
  <c r="AB9569" i="1"/>
  <c r="AB5517" i="1"/>
  <c r="AB4465" i="1"/>
  <c r="AB7049" i="1"/>
  <c r="AB8681" i="1"/>
  <c r="AB5395" i="1"/>
  <c r="AB2924" i="1"/>
  <c r="AB9598" i="1"/>
  <c r="AB10458" i="1"/>
  <c r="AB4569" i="1"/>
  <c r="AB5317" i="1"/>
  <c r="AB5303" i="1"/>
  <c r="AB2051" i="1"/>
  <c r="AB518" i="1"/>
  <c r="AB7134" i="1"/>
  <c r="AB3095" i="1"/>
  <c r="AB5656" i="1"/>
  <c r="AB6484" i="1"/>
  <c r="AB2078" i="1"/>
  <c r="AB970" i="1"/>
  <c r="AB6679" i="1"/>
  <c r="AB5628" i="1"/>
  <c r="AB608" i="1"/>
  <c r="AB7209" i="1"/>
  <c r="AB5258" i="1"/>
  <c r="AB7990" i="1"/>
  <c r="AB8138" i="1"/>
  <c r="AB6456" i="1"/>
  <c r="AB136" i="1"/>
  <c r="AB2362" i="1"/>
  <c r="AB4457" i="1"/>
  <c r="AB6918" i="1"/>
  <c r="AB1791" i="1"/>
  <c r="AB5849" i="1"/>
  <c r="AB11053" i="1"/>
  <c r="AB4828" i="1"/>
  <c r="AB2933" i="1"/>
  <c r="AB499" i="1"/>
  <c r="AB7882" i="1"/>
  <c r="AB5153" i="1"/>
  <c r="AB626" i="1"/>
  <c r="AB6022" i="1"/>
  <c r="AB1784" i="1"/>
  <c r="AB4313" i="1"/>
  <c r="AB2420" i="1"/>
  <c r="AB5690" i="1"/>
  <c r="AB1466" i="1"/>
  <c r="AB2842" i="1"/>
  <c r="AB7124" i="1"/>
  <c r="AB6883" i="1"/>
  <c r="AB6460" i="1"/>
  <c r="AB6400" i="1"/>
  <c r="AB1683" i="1"/>
  <c r="AB7415" i="1"/>
  <c r="AB10024" i="1"/>
  <c r="AB4692" i="1"/>
  <c r="AB7064" i="1"/>
  <c r="AB6684" i="1"/>
  <c r="AB2845" i="1"/>
  <c r="AB4813" i="1"/>
  <c r="AB6471" i="1"/>
  <c r="AB10174" i="1"/>
  <c r="AB6064" i="1"/>
  <c r="AB8318" i="1"/>
  <c r="AB2282" i="1"/>
  <c r="AB6587" i="1"/>
  <c r="AB4122" i="1"/>
  <c r="AB10667" i="1"/>
  <c r="AB217" i="1"/>
  <c r="AB2920" i="1"/>
  <c r="AB1036" i="1"/>
  <c r="AB7283" i="1"/>
  <c r="AB6300" i="1"/>
  <c r="AB8173" i="1"/>
  <c r="AB8512" i="1"/>
  <c r="AB7274" i="1"/>
  <c r="AB8937" i="1"/>
  <c r="AB3537" i="1"/>
  <c r="AB10875" i="1"/>
  <c r="AB10124" i="1"/>
  <c r="AB4349" i="1"/>
  <c r="AB6663" i="1"/>
  <c r="AB7091" i="1"/>
  <c r="AB10235" i="1"/>
  <c r="AB2253" i="1"/>
  <c r="AB7326" i="1"/>
  <c r="AB9313" i="1"/>
  <c r="AB6812" i="1"/>
  <c r="AB9714" i="1"/>
  <c r="AB1557" i="1"/>
  <c r="AB146" i="1"/>
  <c r="AB2588" i="1"/>
  <c r="AB10856" i="1"/>
  <c r="AB4086" i="1"/>
  <c r="AB6889" i="1"/>
  <c r="AB9428" i="1"/>
  <c r="AB5538" i="1"/>
  <c r="AB9914" i="1"/>
  <c r="AB6349" i="1"/>
  <c r="AB1069" i="1"/>
  <c r="AB8835" i="1"/>
  <c r="AB10496" i="1"/>
  <c r="AB4342" i="1"/>
  <c r="AB2147" i="1"/>
  <c r="AB2295" i="1"/>
  <c r="AB6867" i="1"/>
  <c r="AB2929" i="1"/>
  <c r="AB2334" i="1"/>
  <c r="AB1644" i="1"/>
  <c r="AB3661" i="1"/>
  <c r="AB4903" i="1"/>
  <c r="AB3371" i="1"/>
  <c r="AB3684" i="1"/>
  <c r="AB4105" i="1"/>
  <c r="AB4716" i="1"/>
  <c r="AB8707" i="1"/>
  <c r="AB526" i="1"/>
  <c r="AB4490" i="1"/>
  <c r="AB5437" i="1"/>
  <c r="AB9453" i="1"/>
  <c r="AB1274" i="1"/>
  <c r="AB5866" i="1"/>
  <c r="AB6671" i="1"/>
  <c r="AB5989" i="1"/>
  <c r="AB5687" i="1"/>
  <c r="AB2685" i="1"/>
  <c r="AB8743" i="1"/>
  <c r="AB10396" i="1"/>
  <c r="AB10403" i="1"/>
  <c r="AB7700" i="1"/>
  <c r="AB4862" i="1"/>
  <c r="AB5767" i="1"/>
  <c r="AB722" i="1"/>
  <c r="AB721" i="1"/>
  <c r="AB4034" i="1"/>
  <c r="AB8021" i="1"/>
  <c r="AB4940" i="1"/>
  <c r="AB1637" i="1"/>
  <c r="AB4394" i="1"/>
  <c r="AB4033" i="1"/>
  <c r="AB6289" i="1"/>
  <c r="AB5306" i="1"/>
  <c r="AB5033" i="1"/>
  <c r="AB5217" i="1"/>
  <c r="AB1350" i="1"/>
  <c r="AB4533" i="1"/>
  <c r="AB5375" i="1"/>
  <c r="AB2178" i="1"/>
  <c r="AB7253" i="1"/>
  <c r="AB1251" i="1"/>
  <c r="AB1928" i="1"/>
  <c r="AB11038" i="1"/>
  <c r="AB557" i="1"/>
  <c r="AB2941" i="1"/>
  <c r="AB4999" i="1"/>
  <c r="AB7816" i="1"/>
  <c r="AB9134" i="1"/>
  <c r="AB661" i="1"/>
  <c r="AB174" i="1"/>
  <c r="AB10972" i="1"/>
  <c r="AB1924" i="1"/>
  <c r="AB4603" i="1"/>
  <c r="AB7182" i="1"/>
  <c r="AB8154" i="1"/>
  <c r="AB161" i="1"/>
  <c r="AB5205" i="1"/>
  <c r="AB4975" i="1"/>
  <c r="AB7123" i="1"/>
  <c r="AB9585" i="1"/>
  <c r="AB190" i="1"/>
  <c r="AB9900" i="1"/>
  <c r="AB7849" i="1"/>
  <c r="AB2928" i="1"/>
  <c r="AB1922" i="1"/>
  <c r="AB8449" i="1"/>
  <c r="AB4577" i="1"/>
  <c r="AB977" i="1"/>
  <c r="AB2133" i="1"/>
  <c r="AB6688" i="1"/>
  <c r="AB4417" i="1"/>
  <c r="AB186" i="1"/>
  <c r="AB7681" i="1"/>
  <c r="AB2861" i="1"/>
  <c r="AB4842" i="1"/>
  <c r="AB5104" i="1"/>
  <c r="AB5872" i="1"/>
  <c r="AB9548" i="1"/>
  <c r="AB1369" i="1"/>
  <c r="AB1827" i="1"/>
  <c r="AB10926" i="1"/>
  <c r="AB4396" i="1"/>
  <c r="AB1308" i="1"/>
  <c r="AB2855" i="1"/>
  <c r="AB402" i="1"/>
  <c r="AB10746" i="1"/>
  <c r="AB784" i="1"/>
  <c r="AB10090" i="1"/>
  <c r="AB1025" i="1"/>
  <c r="AB4907" i="1"/>
  <c r="AB8851" i="1"/>
  <c r="AB6920" i="1"/>
  <c r="AB7865" i="1"/>
  <c r="AB9639" i="1"/>
  <c r="AB11039" i="1"/>
  <c r="AB6975" i="1"/>
  <c r="AB5334" i="1"/>
  <c r="AB9228" i="1"/>
  <c r="AB8685" i="1"/>
  <c r="AB7714" i="1"/>
  <c r="AB862" i="1"/>
  <c r="AB8964" i="1"/>
  <c r="AB3166" i="1"/>
  <c r="AB1930" i="1"/>
  <c r="AB844" i="1"/>
  <c r="AB7020" i="1"/>
  <c r="AB2554" i="1"/>
  <c r="AB3333" i="1"/>
  <c r="AB7027" i="1"/>
  <c r="AB4487" i="1"/>
  <c r="AB6143" i="1"/>
  <c r="AB8232" i="1"/>
  <c r="AB2422" i="1"/>
  <c r="AB5379" i="1"/>
  <c r="AB3955" i="1"/>
  <c r="AB7549" i="1"/>
  <c r="AB1645" i="1"/>
  <c r="AB138" i="1"/>
  <c r="AB3442" i="1"/>
  <c r="AB5165" i="1"/>
  <c r="AB8955" i="1"/>
  <c r="AB3966" i="1"/>
  <c r="AB9141" i="1"/>
  <c r="AB5887" i="1"/>
  <c r="AB10399" i="1"/>
  <c r="AB6814" i="1"/>
  <c r="AB1765" i="1"/>
  <c r="AB6662" i="1"/>
  <c r="AB3610" i="1"/>
  <c r="AB2251" i="1"/>
  <c r="AB9483" i="1"/>
  <c r="AB3822" i="1"/>
  <c r="AB2399" i="1"/>
  <c r="AB6657" i="1"/>
  <c r="AB9974" i="1"/>
  <c r="AB10143" i="1"/>
  <c r="AB3240" i="1"/>
  <c r="AB2491" i="1"/>
  <c r="AB2430" i="1"/>
  <c r="AB9448" i="1"/>
  <c r="AB2068" i="1"/>
  <c r="AB8185" i="1"/>
  <c r="AB6231" i="1"/>
  <c r="AB3617" i="1"/>
  <c r="AB854" i="1"/>
  <c r="AB17" i="1"/>
  <c r="AB11037" i="1"/>
  <c r="AB8524" i="1"/>
  <c r="AB4797" i="1"/>
  <c r="AB6645" i="1"/>
  <c r="AB4429" i="1"/>
  <c r="AB10544" i="1"/>
  <c r="AB2852" i="1"/>
  <c r="AB324" i="1"/>
  <c r="AB2514" i="1"/>
  <c r="AB1808" i="1"/>
  <c r="AB7795" i="1"/>
  <c r="AB387" i="1"/>
  <c r="AB10844" i="1"/>
  <c r="AB6720" i="1"/>
  <c r="AB9187" i="1"/>
  <c r="AB8376" i="1"/>
  <c r="AB5399" i="1"/>
  <c r="AB5324" i="1"/>
  <c r="AB3721" i="1"/>
  <c r="AB6031" i="1"/>
  <c r="AB445" i="1"/>
  <c r="AB1444" i="1"/>
  <c r="AB8014" i="1"/>
  <c r="AB6412" i="1"/>
  <c r="AB6416" i="1"/>
  <c r="AB2267" i="1"/>
  <c r="AB6105" i="1"/>
  <c r="AB215" i="1"/>
  <c r="AB1803" i="1"/>
  <c r="AB143" i="1"/>
  <c r="AB8622" i="1"/>
  <c r="AB9753" i="1"/>
  <c r="AB3154" i="1"/>
  <c r="AB3786" i="1"/>
  <c r="AB8561" i="1"/>
  <c r="AB2925" i="1"/>
  <c r="AB8610" i="1"/>
  <c r="AB6797" i="1"/>
  <c r="AB3680" i="1"/>
  <c r="AB2069" i="1"/>
  <c r="AB3006" i="1"/>
  <c r="AB9181" i="1"/>
  <c r="AB7518" i="1"/>
  <c r="AB8672" i="1"/>
  <c r="AB5922" i="1"/>
  <c r="AB10324" i="1"/>
  <c r="AB2930" i="1"/>
  <c r="AB8879" i="1"/>
  <c r="AB4355" i="1"/>
  <c r="AB9412" i="1"/>
  <c r="AB7705" i="1"/>
  <c r="AB3809" i="1"/>
  <c r="AB3410" i="1"/>
  <c r="AB1270" i="1"/>
  <c r="AB7691" i="1"/>
  <c r="AB4208" i="1"/>
  <c r="AB698" i="1"/>
  <c r="AB10695" i="1"/>
  <c r="AB912" i="1"/>
  <c r="AB8298" i="1"/>
  <c r="AB131" i="1"/>
  <c r="AB287" i="1"/>
  <c r="AB314" i="1"/>
  <c r="AB757" i="1"/>
  <c r="AB10589" i="1"/>
  <c r="AB3249" i="1"/>
  <c r="AB3761" i="1"/>
  <c r="AB6184" i="1"/>
  <c r="AB6222" i="1"/>
  <c r="AB10101" i="1"/>
  <c r="AB3155" i="1"/>
  <c r="AB2213" i="1"/>
  <c r="AB5070" i="1"/>
  <c r="AB997" i="1"/>
  <c r="AB6721" i="1"/>
  <c r="AB1481" i="1"/>
  <c r="AB10952" i="1"/>
  <c r="AB7088" i="1"/>
  <c r="AB1675" i="1"/>
  <c r="AB745" i="1"/>
  <c r="AB1032" i="1"/>
  <c r="AB404" i="1"/>
  <c r="AB2626" i="1"/>
  <c r="AB2897" i="1"/>
  <c r="AB3243" i="1"/>
  <c r="AB10398" i="1"/>
  <c r="AB5552" i="1"/>
  <c r="AB8631" i="1"/>
  <c r="AB6012" i="1"/>
  <c r="AB8435" i="1"/>
  <c r="AB2693" i="1"/>
  <c r="AB2268" i="1"/>
  <c r="AB1659" i="1"/>
  <c r="AB7663" i="1"/>
  <c r="AB4412" i="1"/>
  <c r="AB113" i="1"/>
  <c r="AB6042" i="1"/>
  <c r="AB4083" i="1"/>
  <c r="AB5468" i="1"/>
  <c r="AB8748" i="1"/>
  <c r="AB4750" i="1"/>
  <c r="AB8713" i="1"/>
  <c r="AB6309" i="1"/>
  <c r="AB9013" i="1"/>
  <c r="AB6489" i="1"/>
  <c r="AB6838" i="1"/>
  <c r="AB6771" i="1"/>
  <c r="AB8034" i="1"/>
  <c r="AB157" i="1"/>
  <c r="AB10519" i="1"/>
  <c r="AB2279" i="1"/>
  <c r="AB3234" i="1"/>
  <c r="AB5318" i="1"/>
  <c r="AB7637" i="1"/>
  <c r="AB5590" i="1"/>
  <c r="AB1236" i="1"/>
  <c r="AB8745" i="1"/>
  <c r="AB10451" i="1"/>
  <c r="AB489" i="1"/>
  <c r="AB5177" i="1"/>
  <c r="AB5479" i="1"/>
  <c r="AB909" i="1"/>
  <c r="AB7989" i="1"/>
  <c r="AB7361" i="1"/>
  <c r="AB7876" i="1"/>
  <c r="AB2534" i="1"/>
  <c r="AB9043" i="1"/>
  <c r="AB345" i="1"/>
  <c r="AB6266" i="1"/>
  <c r="AB10673" i="1"/>
  <c r="AB4845" i="1"/>
  <c r="AB1387" i="1"/>
  <c r="AB2602" i="1"/>
  <c r="AB4190" i="1"/>
  <c r="AB7454" i="1"/>
  <c r="AB1067" i="1"/>
  <c r="AB4915" i="1"/>
  <c r="AB9796" i="1"/>
  <c r="AB1319" i="1"/>
  <c r="AB9113" i="1"/>
  <c r="AB8850" i="1"/>
  <c r="AB5077" i="1"/>
  <c r="AB2344" i="1"/>
  <c r="AB2085" i="1"/>
  <c r="AB5905" i="1"/>
  <c r="AB6641" i="1"/>
  <c r="AB5474" i="1"/>
  <c r="AB2254" i="1"/>
  <c r="AB9923" i="1"/>
  <c r="AB6253" i="1"/>
  <c r="AB1021" i="1"/>
  <c r="AB9619" i="1"/>
  <c r="AB9897" i="1"/>
  <c r="AB8671" i="1"/>
  <c r="AB3797" i="1"/>
  <c r="AB4545" i="1"/>
  <c r="AB6277" i="1"/>
  <c r="AB10680" i="1"/>
  <c r="AB4172" i="1"/>
  <c r="AB9085" i="1"/>
  <c r="AB7241" i="1"/>
  <c r="AB4688" i="1"/>
  <c r="AB7240" i="1"/>
  <c r="AB3987" i="1"/>
  <c r="AB1830" i="1"/>
  <c r="AB37" i="1"/>
  <c r="AB7951" i="1"/>
  <c r="AB3869" i="1"/>
  <c r="AB7160" i="1"/>
  <c r="AB1943" i="1"/>
  <c r="AB682" i="1"/>
  <c r="AB8838" i="1"/>
  <c r="AB6072" i="1"/>
  <c r="AB5434" i="1"/>
  <c r="AB9044" i="1"/>
  <c r="AB2962" i="1"/>
  <c r="AB1342" i="1"/>
  <c r="AB10498" i="1"/>
  <c r="AB2090" i="1"/>
  <c r="AB10377" i="1"/>
  <c r="AB8688" i="1"/>
  <c r="AB9265" i="1"/>
  <c r="AB761" i="1"/>
  <c r="AB2698" i="1"/>
  <c r="AB8030" i="1"/>
  <c r="AB1673" i="1"/>
  <c r="AB3263" i="1"/>
  <c r="AB4683" i="1"/>
  <c r="AB1714" i="1"/>
  <c r="AB572" i="1"/>
  <c r="AB2878" i="1"/>
  <c r="AB8335" i="1"/>
  <c r="AB1898" i="1"/>
  <c r="AB10968" i="1"/>
  <c r="AB4124" i="1"/>
  <c r="AB8411" i="1"/>
  <c r="AB2480" i="1"/>
  <c r="AB4050" i="1"/>
  <c r="AB6979" i="1"/>
  <c r="AB3223" i="1"/>
  <c r="AB4990" i="1"/>
  <c r="AB6560" i="1"/>
  <c r="AB3565" i="1"/>
  <c r="AB2926" i="1"/>
  <c r="AB109" i="1"/>
  <c r="AB768" i="1"/>
  <c r="AB5270" i="1"/>
  <c r="AB2291" i="1"/>
  <c r="AB6839" i="1"/>
  <c r="AB2977" i="1"/>
  <c r="AB8123" i="1"/>
  <c r="AB1035" i="1"/>
  <c r="AB8734" i="1"/>
  <c r="AB4823" i="1"/>
  <c r="AB5131" i="1"/>
  <c r="AB8712" i="1"/>
  <c r="AB3218" i="1"/>
  <c r="AB9549" i="1"/>
  <c r="AB9748" i="1"/>
  <c r="AB8531" i="1"/>
  <c r="AB6828" i="1"/>
  <c r="AB2916" i="1"/>
  <c r="AB8894" i="1"/>
  <c r="AB7507" i="1"/>
  <c r="AB878" i="1"/>
  <c r="AB5573" i="1"/>
  <c r="AB5082" i="1"/>
  <c r="AB2066" i="1"/>
  <c r="AB10492" i="1"/>
  <c r="AB3044" i="1"/>
  <c r="AB3527" i="1"/>
  <c r="AB6376" i="1"/>
  <c r="AB9866" i="1"/>
  <c r="AB4837" i="1"/>
  <c r="AB4460" i="1"/>
  <c r="AB4581" i="1"/>
  <c r="AB104" i="1"/>
  <c r="AB10775" i="1"/>
  <c r="AB8268" i="1"/>
  <c r="AB1773" i="1"/>
  <c r="AB6424" i="1"/>
  <c r="AB7005" i="1"/>
  <c r="AB3673" i="1"/>
  <c r="AB5565" i="1"/>
  <c r="AB7888" i="1"/>
  <c r="AB5242" i="1"/>
  <c r="AB2132" i="1"/>
  <c r="AB440" i="1"/>
  <c r="AB2160" i="1"/>
  <c r="AB9452" i="1"/>
  <c r="AB5216" i="1"/>
  <c r="AB8901" i="1"/>
  <c r="AB11074" i="1"/>
  <c r="AB9437" i="1"/>
  <c r="AB9843" i="1"/>
  <c r="AB2670" i="1"/>
  <c r="AB1742" i="1"/>
  <c r="AB7534" i="1"/>
  <c r="AB5721" i="1"/>
  <c r="AB238" i="1"/>
  <c r="AB1034" i="1"/>
  <c r="AB7628" i="1"/>
  <c r="AB8369" i="1"/>
  <c r="AB9777" i="1"/>
  <c r="AB1293" i="1"/>
  <c r="AB5305" i="1"/>
  <c r="AB3590" i="1"/>
  <c r="AB10041" i="1"/>
  <c r="AB1509" i="1"/>
  <c r="AB6374" i="1"/>
  <c r="AB9592" i="1"/>
  <c r="AB4121" i="1"/>
  <c r="AB4440" i="1"/>
  <c r="AB9030" i="1"/>
  <c r="AB1909" i="1"/>
  <c r="AB10907" i="1"/>
  <c r="AB1162" i="1"/>
  <c r="AB6097" i="1"/>
  <c r="AB9898" i="1"/>
  <c r="AB3446" i="1"/>
  <c r="AB4240" i="1"/>
  <c r="AB1152" i="1"/>
  <c r="AB9371" i="1"/>
  <c r="AB5293" i="1"/>
  <c r="AB2838" i="1"/>
  <c r="AB9899" i="1"/>
  <c r="AB7936" i="1"/>
  <c r="AB1511" i="1"/>
  <c r="AB6998" i="1"/>
  <c r="AB10290" i="1"/>
  <c r="AB539" i="1"/>
  <c r="AB2360" i="1"/>
  <c r="AB10585" i="1"/>
  <c r="AB341" i="1"/>
  <c r="AB9411" i="1"/>
  <c r="AB10773" i="1"/>
  <c r="AB9596" i="1"/>
  <c r="AB3709" i="1"/>
  <c r="AB8469" i="1"/>
  <c r="AB3167" i="1"/>
  <c r="AB2335" i="1"/>
  <c r="AB10538" i="1"/>
  <c r="AB4235" i="1"/>
  <c r="AB4271" i="1"/>
  <c r="AB3482" i="1"/>
  <c r="AB5850" i="1"/>
  <c r="AB9966" i="1"/>
  <c r="AB10760" i="1"/>
  <c r="AB1853" i="1"/>
  <c r="AB6878" i="1"/>
  <c r="AB9950" i="1"/>
  <c r="AB1585" i="1"/>
  <c r="AB7750" i="1"/>
  <c r="AB5794" i="1"/>
  <c r="AB4097" i="1"/>
  <c r="AB3187" i="1"/>
  <c r="AB5956" i="1"/>
  <c r="AB9628" i="1"/>
  <c r="AB5921" i="1"/>
  <c r="AB3880" i="1"/>
  <c r="AB7777" i="1"/>
  <c r="AB10726" i="1"/>
  <c r="AB7211" i="1"/>
  <c r="AB8452" i="1"/>
  <c r="AB7565" i="1"/>
  <c r="AB10770" i="1"/>
  <c r="AB9324" i="1"/>
  <c r="AB2493" i="1"/>
  <c r="AB1978" i="1"/>
  <c r="AB4961" i="1"/>
  <c r="AB6269" i="1"/>
  <c r="AB7387" i="1"/>
  <c r="AB3311" i="1"/>
  <c r="AB3605" i="1"/>
  <c r="AB3645" i="1"/>
  <c r="AB4310" i="1"/>
  <c r="AB4525" i="1"/>
  <c r="AB6629" i="1"/>
  <c r="AB9953" i="1"/>
  <c r="AB8995" i="1"/>
  <c r="AB8420" i="1"/>
  <c r="AB10263" i="1"/>
  <c r="AB4936" i="1"/>
  <c r="AB8898" i="1"/>
  <c r="AB6944" i="1"/>
  <c r="AB7438" i="1"/>
  <c r="AB7868" i="1"/>
  <c r="AB9568" i="1"/>
  <c r="AB8494" i="1"/>
  <c r="AB9706" i="1"/>
  <c r="AB44" i="1"/>
  <c r="AB5" i="1"/>
  <c r="AB780" i="1"/>
  <c r="AB6973" i="1"/>
  <c r="AB10264" i="1"/>
  <c r="AB9246" i="1"/>
  <c r="AB3344" i="1"/>
  <c r="AB6501" i="1"/>
  <c r="AB856" i="1"/>
  <c r="AB4910" i="1"/>
  <c r="AB1061" i="1"/>
  <c r="AB7827" i="1"/>
  <c r="AB4258" i="1"/>
  <c r="AB7385" i="1"/>
  <c r="AB2330" i="1"/>
  <c r="AB7437" i="1"/>
  <c r="AB41" i="1"/>
  <c r="AB7030" i="1"/>
  <c r="AB8574" i="1"/>
  <c r="AB7360" i="1"/>
  <c r="AB3111" i="1"/>
  <c r="AB3178" i="1"/>
  <c r="AB3437" i="1"/>
  <c r="AB1089" i="1"/>
  <c r="AB2256" i="1"/>
  <c r="AB10741" i="1"/>
  <c r="AB2564" i="1"/>
  <c r="AB9310" i="1"/>
  <c r="AB7420" i="1"/>
  <c r="AB2895" i="1"/>
  <c r="AB5181" i="1"/>
  <c r="AB1569" i="1"/>
  <c r="AB1589" i="1"/>
  <c r="AB9363" i="1"/>
  <c r="AB2486" i="1"/>
  <c r="AB3108" i="1"/>
  <c r="AB1944" i="1"/>
  <c r="AB6936" i="1"/>
  <c r="AB8400" i="1"/>
  <c r="AB10848" i="1"/>
  <c r="AB7716" i="1"/>
  <c r="AB4679" i="1"/>
  <c r="AB10171" i="1"/>
  <c r="AB8811" i="1"/>
  <c r="AB9262" i="1"/>
  <c r="AB10792" i="1"/>
  <c r="AB4611" i="1"/>
  <c r="AB9156" i="1"/>
  <c r="AB7785" i="1"/>
  <c r="AB517" i="1"/>
  <c r="AB529" i="1"/>
  <c r="AB4735" i="1"/>
  <c r="AB4036" i="1"/>
  <c r="AB8824" i="1"/>
  <c r="AB8510" i="1"/>
  <c r="AB6059" i="1"/>
  <c r="AB4959" i="1"/>
  <c r="AB3346" i="1"/>
  <c r="AB8862" i="1"/>
  <c r="AB9645" i="1"/>
  <c r="AB5791" i="1"/>
  <c r="AB7828" i="1"/>
  <c r="AB10897" i="1"/>
  <c r="AB742" i="1"/>
  <c r="AB508" i="1"/>
  <c r="AB2592" i="1"/>
  <c r="AB904" i="1"/>
  <c r="AB5260" i="1"/>
  <c r="AB9885" i="1"/>
  <c r="AB5933" i="1"/>
  <c r="AB5858" i="1"/>
  <c r="AB399" i="1"/>
  <c r="AB2029" i="1"/>
  <c r="AB1609" i="1"/>
  <c r="AB3103" i="1"/>
  <c r="AB9099" i="1"/>
  <c r="AB3403" i="1"/>
  <c r="AB10896" i="1"/>
  <c r="AB8410" i="1"/>
  <c r="AB9756" i="1"/>
  <c r="AB1091" i="1"/>
  <c r="AB6984" i="1"/>
  <c r="AB305" i="1"/>
  <c r="AB9601" i="1"/>
  <c r="AB8155" i="1"/>
  <c r="AB4302" i="1"/>
  <c r="AB1668" i="1"/>
  <c r="AB2120" i="1"/>
  <c r="AB2516" i="1"/>
  <c r="AB5644" i="1"/>
  <c r="AB7541" i="1"/>
  <c r="AB9105" i="1"/>
  <c r="AB4483" i="1"/>
  <c r="AB10442" i="1"/>
  <c r="AB5207" i="1"/>
  <c r="AB10409" i="1"/>
  <c r="AB4058" i="1"/>
  <c r="AB5562" i="1"/>
  <c r="AB4682" i="1"/>
  <c r="AB4967" i="1"/>
  <c r="AB3695" i="1"/>
  <c r="AB2910" i="1"/>
  <c r="AB5713" i="1"/>
  <c r="AB1921" i="1"/>
  <c r="AB4007" i="1"/>
  <c r="AB10344" i="1"/>
  <c r="AB3874" i="1"/>
  <c r="AB8380" i="1"/>
  <c r="AB651" i="1"/>
  <c r="AB1050" i="1"/>
  <c r="AB8179" i="1"/>
  <c r="AB181" i="1"/>
  <c r="AB6396" i="1"/>
  <c r="AB373" i="1"/>
  <c r="AB49" i="1"/>
  <c r="AB8252" i="1"/>
  <c r="AB9510" i="1"/>
  <c r="AB5007" i="1"/>
  <c r="AB9152" i="1"/>
  <c r="AB5257" i="1"/>
  <c r="AB4402" i="1"/>
  <c r="AB4693" i="1"/>
  <c r="AB10132" i="1"/>
  <c r="AB2271" i="1"/>
  <c r="AB10212" i="1"/>
  <c r="AB3893" i="1"/>
  <c r="AB3161" i="1"/>
  <c r="AB2727" i="1"/>
  <c r="AB8474" i="1"/>
  <c r="AB7002" i="1"/>
  <c r="AB6638" i="1"/>
  <c r="AB3897" i="1"/>
  <c r="AB7277" i="1"/>
  <c r="AB9372" i="1"/>
  <c r="AB2148" i="1"/>
  <c r="AB3283" i="1"/>
  <c r="AB4538" i="1"/>
  <c r="AB6580" i="1"/>
  <c r="AB6735" i="1"/>
  <c r="AB10371" i="1"/>
  <c r="AB71" i="1"/>
  <c r="AB1165" i="1"/>
  <c r="AB8403" i="1"/>
  <c r="AB2207" i="1"/>
  <c r="AB7655" i="1"/>
  <c r="AB396" i="1"/>
  <c r="AB7477" i="1"/>
  <c r="AB5797" i="1"/>
  <c r="AB10795" i="1"/>
  <c r="AB333" i="1"/>
  <c r="AB8384" i="1"/>
  <c r="AB1642" i="1"/>
  <c r="AB6915" i="1"/>
  <c r="AB8040" i="1"/>
  <c r="AB2947" i="1"/>
  <c r="AB4155" i="1"/>
  <c r="AB8466" i="1"/>
  <c r="AB577" i="1"/>
  <c r="AB7904" i="1"/>
  <c r="AB1179" i="1"/>
  <c r="AB2298" i="1"/>
  <c r="AB5494" i="1"/>
  <c r="AB7886" i="1"/>
  <c r="AB4566" i="1"/>
  <c r="AB5824" i="1"/>
  <c r="AB803" i="1"/>
  <c r="AB5764" i="1"/>
  <c r="AB4982" i="1"/>
  <c r="AB5986" i="1"/>
  <c r="AB1147" i="1"/>
  <c r="AB10542" i="1"/>
  <c r="AB10666" i="1"/>
  <c r="AB2428" i="1"/>
  <c r="AB4353" i="1"/>
  <c r="AB5195" i="1"/>
  <c r="AB10817" i="1"/>
  <c r="AB2204" i="1"/>
  <c r="AB4293" i="1"/>
  <c r="AB5904" i="1"/>
  <c r="AB9857" i="1"/>
  <c r="AB836" i="1"/>
  <c r="AB8265" i="1"/>
  <c r="AB6901" i="1"/>
  <c r="AB6251" i="1"/>
  <c r="AB2946" i="1"/>
  <c r="AB5805" i="1"/>
  <c r="AB7530" i="1"/>
  <c r="AB3257" i="1"/>
  <c r="AB3762" i="1"/>
  <c r="AB8492" i="1"/>
  <c r="AB4792" i="1"/>
  <c r="AB4976" i="1"/>
  <c r="AB513" i="1"/>
  <c r="AB9319" i="1"/>
  <c r="AB2216" i="1"/>
  <c r="AB5443" i="1"/>
  <c r="AB4614" i="1"/>
  <c r="AB8118" i="1"/>
  <c r="AB2246" i="1"/>
  <c r="AB4617" i="1"/>
  <c r="AB2836" i="1"/>
  <c r="AB363" i="1"/>
  <c r="AB942" i="1"/>
  <c r="AB2324" i="1"/>
  <c r="AB1815" i="1"/>
  <c r="AB4225" i="1"/>
  <c r="AB3125" i="1"/>
  <c r="AB10159" i="1"/>
  <c r="AB9017" i="1"/>
  <c r="AB9219" i="1"/>
  <c r="AB818" i="1"/>
  <c r="AB6028" i="1"/>
  <c r="AB3745" i="1"/>
  <c r="AB7047" i="1"/>
  <c r="AB9321" i="1"/>
  <c r="AB10182" i="1"/>
  <c r="AB6755" i="1"/>
  <c r="AB2856" i="1"/>
  <c r="AB1380" i="1"/>
  <c r="AB5213" i="1"/>
  <c r="AB544" i="1"/>
  <c r="AB7501" i="1"/>
  <c r="AB5275" i="1"/>
  <c r="AB10631" i="1"/>
  <c r="AB5761" i="1"/>
  <c r="AB838" i="1"/>
  <c r="AB2773" i="1"/>
  <c r="AB7296" i="1"/>
  <c r="AB10446" i="1"/>
  <c r="AB4646" i="1"/>
  <c r="AB547" i="1"/>
  <c r="AB9366" i="1"/>
  <c r="AB6923" i="1"/>
  <c r="AB3774" i="1"/>
  <c r="AB5952" i="1"/>
  <c r="AB516" i="1"/>
  <c r="AB969" i="1"/>
  <c r="AB6045" i="1"/>
  <c r="AB2801" i="1"/>
  <c r="AB2320" i="1"/>
  <c r="AB2146" i="1"/>
  <c r="AB3440" i="1"/>
  <c r="AB9183" i="1"/>
  <c r="AB2409" i="1"/>
  <c r="AB4613" i="1"/>
  <c r="AB10605" i="1"/>
  <c r="AB9229" i="1"/>
  <c r="AB5241" i="1"/>
  <c r="AB2003" i="1"/>
  <c r="AB9195" i="1"/>
  <c r="AB2761" i="1"/>
  <c r="AB1072" i="1"/>
  <c r="AB10260" i="1"/>
  <c r="AB320" i="1"/>
  <c r="AB5065" i="1"/>
  <c r="AB2123" i="1"/>
  <c r="AB1901" i="1"/>
  <c r="AB4096" i="1"/>
  <c r="AB9703" i="1"/>
  <c r="AB743" i="1"/>
  <c r="AB8981" i="1"/>
  <c r="AB8761" i="1"/>
  <c r="AB8485" i="1"/>
  <c r="AB11009" i="1"/>
  <c r="AB8711" i="1"/>
  <c r="AB7222" i="1"/>
  <c r="AB8565" i="1"/>
  <c r="AB5995" i="1"/>
  <c r="AB7330" i="1"/>
  <c r="AB5783" i="1"/>
  <c r="AB3515" i="1"/>
  <c r="AB5944" i="1"/>
  <c r="AB3701" i="1"/>
  <c r="AB10289" i="1"/>
  <c r="AB631" i="1"/>
  <c r="AB5906" i="1"/>
  <c r="AB8450" i="1"/>
  <c r="AB6000" i="1"/>
  <c r="AB2326" i="1"/>
  <c r="AB9700" i="1"/>
  <c r="AB10525" i="1"/>
  <c r="AB503" i="1"/>
  <c r="AB1001" i="1"/>
  <c r="AB2763" i="1"/>
  <c r="AB2443" i="1"/>
  <c r="AB674" i="1"/>
  <c r="AB1112" i="1"/>
  <c r="AB4922" i="1"/>
  <c r="AB6639" i="1"/>
  <c r="AB9440" i="1"/>
  <c r="AB4927" i="1"/>
  <c r="AB899" i="1"/>
  <c r="AB10567" i="1"/>
  <c r="AB7602" i="1"/>
  <c r="AB3195" i="1"/>
  <c r="AB6784" i="1"/>
  <c r="AB5163" i="1"/>
  <c r="AB653" i="1"/>
  <c r="AB9812" i="1"/>
  <c r="AB1487" i="1"/>
  <c r="AB3627" i="1"/>
  <c r="AB4960" i="1"/>
  <c r="AB11033" i="1"/>
  <c r="AB416" i="1"/>
  <c r="AB9859" i="1"/>
  <c r="AB2648" i="1"/>
  <c r="AB454" i="1"/>
  <c r="AB6109" i="1"/>
  <c r="AB8338" i="1"/>
  <c r="AB4496" i="1"/>
  <c r="AB6439" i="1"/>
  <c r="AB5800" i="1"/>
  <c r="AB3011" i="1"/>
  <c r="AB7962" i="1"/>
  <c r="AB10251" i="1"/>
  <c r="AB2770" i="1"/>
  <c r="AB7075" i="1"/>
  <c r="AB6377" i="1"/>
  <c r="AB2224" i="1"/>
  <c r="AB6608" i="1"/>
  <c r="AB1561" i="1"/>
  <c r="AB7829" i="1"/>
  <c r="AB3026" i="1"/>
  <c r="AB2713" i="1"/>
  <c r="AB1544" i="1"/>
  <c r="AB540" i="1"/>
  <c r="AB3308" i="1"/>
  <c r="AB9560" i="1"/>
  <c r="AB10346" i="1"/>
  <c r="AB6792" i="1"/>
  <c r="AB1581" i="1"/>
  <c r="AB8204" i="1"/>
  <c r="AB5051" i="1"/>
  <c r="AB10226" i="1"/>
  <c r="AB10283" i="1"/>
  <c r="AB7689" i="1"/>
  <c r="AB10643" i="1"/>
  <c r="AB10593" i="1"/>
  <c r="AB9466" i="1"/>
  <c r="AB10752" i="1"/>
  <c r="AB7804" i="1"/>
  <c r="AB2338" i="1"/>
  <c r="AB3564" i="1"/>
  <c r="AB7317" i="1"/>
  <c r="AB4707" i="1"/>
  <c r="AB10717" i="1"/>
  <c r="AB10236" i="1"/>
  <c r="AB3484" i="1"/>
  <c r="AB2559" i="1"/>
  <c r="AB8129" i="1"/>
  <c r="AB6572" i="1"/>
  <c r="AB5442" i="1"/>
  <c r="AB3267" i="1"/>
  <c r="AB3070" i="1"/>
  <c r="AB3899" i="1"/>
  <c r="AB483" i="1"/>
  <c r="AB291" i="1"/>
  <c r="AB6530" i="1"/>
  <c r="AB5487" i="1"/>
  <c r="AB7741" i="1"/>
  <c r="AB5067" i="1"/>
  <c r="AB877" i="1"/>
  <c r="AB8950" i="1"/>
  <c r="AB1916" i="1"/>
  <c r="AB846" i="1"/>
  <c r="AB532" i="1"/>
  <c r="AB737" i="1"/>
  <c r="AB5086" i="1"/>
  <c r="AB3164" i="1"/>
  <c r="AB7635" i="1"/>
  <c r="AB5200" i="1"/>
  <c r="AB10040" i="1"/>
  <c r="AB4995" i="1"/>
  <c r="AB7582" i="1"/>
  <c r="AB208" i="1"/>
  <c r="AB3259" i="1"/>
  <c r="AB2247" i="1"/>
  <c r="AB9836" i="1"/>
  <c r="AB4685" i="1"/>
  <c r="AB8436" i="1"/>
  <c r="AB3147" i="1"/>
  <c r="AB5673" i="1"/>
  <c r="AB8918" i="1"/>
  <c r="AB6166" i="1"/>
  <c r="AB9761" i="1"/>
  <c r="AB8061" i="1"/>
  <c r="AB209" i="1"/>
  <c r="AB10282" i="1"/>
  <c r="AB10028" i="1"/>
  <c r="AB4647" i="1"/>
  <c r="AB5025" i="1"/>
  <c r="AB10376" i="1"/>
  <c r="AB2776" i="1"/>
  <c r="AB1170" i="1"/>
  <c r="AB7612" i="1"/>
  <c r="AB1582" i="1"/>
  <c r="AB962" i="1"/>
  <c r="AB2760" i="1"/>
  <c r="AB9587" i="1"/>
  <c r="AB10125" i="1"/>
  <c r="AB3500" i="1"/>
  <c r="AB1567" i="1"/>
  <c r="AB4445" i="1"/>
  <c r="AB1925" i="1"/>
  <c r="AB3196" i="1"/>
  <c r="AB10339" i="1"/>
  <c r="AB3585" i="1"/>
  <c r="AB8556" i="1"/>
  <c r="AB10378" i="1"/>
  <c r="AB7068" i="1"/>
  <c r="AB2523" i="1"/>
  <c r="AB9497" i="1"/>
  <c r="AB2904" i="1"/>
  <c r="AB3981" i="1"/>
  <c r="AB870" i="1"/>
  <c r="AB10363" i="1"/>
  <c r="AB8416" i="1"/>
  <c r="AB315" i="1"/>
  <c r="AB5671" i="1"/>
  <c r="AB6980" i="1"/>
  <c r="AB620" i="1"/>
  <c r="AB7891" i="1"/>
  <c r="AB10123" i="1"/>
  <c r="AB7996" i="1"/>
  <c r="AB9062" i="1"/>
  <c r="AB6997" i="1"/>
  <c r="AB2076" i="1"/>
  <c r="AB647" i="1"/>
  <c r="AB9612" i="1"/>
  <c r="AB4984" i="1"/>
  <c r="AB3508" i="1"/>
  <c r="AB7390" i="1"/>
  <c r="AB3699" i="1"/>
  <c r="AB7958" i="1"/>
  <c r="AB8960" i="1"/>
  <c r="AB3764" i="1"/>
  <c r="AB8730" i="1"/>
  <c r="AB4911" i="1"/>
  <c r="AB462" i="1"/>
  <c r="AB1757" i="1"/>
  <c r="AB5916" i="1"/>
  <c r="AB4987" i="1"/>
  <c r="AB2600" i="1"/>
  <c r="AB8596" i="1"/>
  <c r="AB75" i="1"/>
  <c r="AB9696" i="1"/>
  <c r="AB6104" i="1"/>
  <c r="AB3891" i="1"/>
  <c r="AB6123" i="1"/>
  <c r="AB127" i="1"/>
  <c r="AB7862" i="1"/>
  <c r="AB7347" i="1"/>
  <c r="AB10506" i="1"/>
  <c r="AB10487" i="1"/>
  <c r="AB3731" i="1"/>
  <c r="AB9545" i="1"/>
  <c r="AB2384" i="1"/>
  <c r="AB6308" i="1"/>
  <c r="AB7402" i="1"/>
  <c r="AB4836" i="1"/>
  <c r="AB8871" i="1"/>
  <c r="AB1020" i="1"/>
  <c r="AB7076" i="1"/>
  <c r="AB8277" i="1"/>
  <c r="AB10809" i="1"/>
  <c r="AB153" i="1"/>
  <c r="AB1136" i="1"/>
  <c r="AB9580" i="1"/>
  <c r="AB8799" i="1"/>
  <c r="AB2617" i="1"/>
  <c r="AB3670" i="1"/>
  <c r="AB7666" i="1"/>
  <c r="AB8727" i="1"/>
  <c r="AB7649" i="1"/>
  <c r="AB3950" i="1"/>
  <c r="AB8024" i="1"/>
  <c r="AB10708" i="1"/>
  <c r="AB9493" i="1"/>
  <c r="AB9811" i="1"/>
  <c r="AB10483" i="1"/>
  <c r="AB1312" i="1"/>
  <c r="AB2026" i="1"/>
  <c r="AB8390" i="1"/>
  <c r="AB1782" i="1"/>
  <c r="AB7709" i="1"/>
  <c r="AB663" i="1"/>
  <c r="AB10507" i="1"/>
  <c r="AB2166" i="1"/>
  <c r="AB10777" i="1"/>
  <c r="AB7831" i="1"/>
  <c r="AB10905" i="1"/>
  <c r="AB3192" i="1"/>
  <c r="AB587" i="1"/>
  <c r="AB4126" i="1"/>
  <c r="AB1587" i="1"/>
  <c r="AB7149" i="1"/>
  <c r="AB5464" i="1"/>
  <c r="AB7976" i="1"/>
  <c r="AB4752" i="1"/>
  <c r="AB2733" i="1"/>
  <c r="AB2510" i="1"/>
  <c r="AB8051" i="1"/>
  <c r="AB4981" i="1"/>
  <c r="AB8196" i="1"/>
  <c r="AB6941" i="1"/>
  <c r="AB2498" i="1"/>
  <c r="AB3703" i="1"/>
  <c r="AB156" i="1"/>
  <c r="AB5983" i="1"/>
  <c r="AB3760" i="1"/>
  <c r="AB2792" i="1"/>
  <c r="AB1658" i="1"/>
  <c r="AB861" i="1"/>
  <c r="AB8099" i="1"/>
  <c r="AB10367" i="1"/>
  <c r="AB8764" i="1"/>
  <c r="AB10527" i="1"/>
  <c r="AB8038" i="1"/>
  <c r="AB8896" i="1"/>
  <c r="AB40" i="1"/>
  <c r="AB8562" i="1"/>
  <c r="AB6089" i="1"/>
  <c r="AB2862" i="1"/>
  <c r="AB3517" i="1"/>
  <c r="AB3541" i="1"/>
  <c r="AB63" i="1"/>
  <c r="AB2389" i="1"/>
  <c r="AB2170" i="1"/>
  <c r="AB388" i="1"/>
  <c r="AB5787" i="1"/>
  <c r="AB46" i="1"/>
  <c r="AB2745" i="1"/>
  <c r="AB8088" i="1"/>
  <c r="AB8973" i="1"/>
  <c r="AB1604" i="1"/>
  <c r="AB5758" i="1"/>
  <c r="AB9805" i="1"/>
  <c r="AB1749" i="1"/>
  <c r="AB9708" i="1"/>
  <c r="AB8417" i="1"/>
  <c r="AB6297" i="1"/>
  <c r="AB959" i="1"/>
  <c r="AB10002" i="1"/>
  <c r="AB8529" i="1"/>
  <c r="AB8170" i="1"/>
  <c r="AB2629" i="1"/>
  <c r="AB348" i="1"/>
  <c r="AB582" i="1"/>
  <c r="AB3145" i="1"/>
  <c r="AB10134" i="1"/>
  <c r="AB6049" i="1"/>
  <c r="AB4375" i="1"/>
  <c r="AB5711" i="1"/>
  <c r="AB4589" i="1"/>
  <c r="AB5734" i="1"/>
  <c r="AB7653" i="1"/>
  <c r="AB5504" i="1"/>
  <c r="AB10851" i="1"/>
  <c r="AB10262" i="1"/>
  <c r="AB15" i="1"/>
  <c r="AB6563" i="1"/>
  <c r="AB3113" i="1"/>
  <c r="AB4946" i="1"/>
  <c r="AB8783" i="1"/>
  <c r="AB1133" i="1"/>
  <c r="AB2419" i="1"/>
  <c r="AB3156" i="1"/>
  <c r="AB9226" i="1"/>
  <c r="AB4579" i="1"/>
  <c r="AB6187" i="1"/>
  <c r="AB7013" i="1"/>
  <c r="AB170" i="1"/>
  <c r="AB4955" i="1"/>
  <c r="AB9151" i="1"/>
  <c r="AB3666" i="1"/>
  <c r="AB800" i="1"/>
  <c r="AB6498" i="1"/>
  <c r="AB9088" i="1"/>
  <c r="AB6382" i="1"/>
  <c r="AB687" i="1"/>
  <c r="AB8072" i="1"/>
  <c r="AB7933" i="1"/>
  <c r="AB4447" i="1"/>
  <c r="AB5757" i="1"/>
  <c r="AB10257" i="1"/>
  <c r="AB1709" i="1"/>
  <c r="AB10917" i="1"/>
  <c r="AB4213" i="1"/>
  <c r="AB9368" i="1"/>
  <c r="AB9874" i="1"/>
  <c r="AB424" i="1"/>
  <c r="AB5852" i="1"/>
  <c r="AB7470" i="1"/>
  <c r="AB9981" i="1"/>
  <c r="AB10660" i="1"/>
  <c r="AB3559" i="1"/>
  <c r="AB8503" i="1"/>
  <c r="AB4605" i="1"/>
  <c r="AB8564" i="1"/>
  <c r="AB6683" i="1"/>
  <c r="AB10209" i="1"/>
  <c r="AB3401" i="1"/>
  <c r="AB6" i="1"/>
  <c r="AB1728" i="1"/>
  <c r="AB8858" i="1"/>
  <c r="AB2815" i="1"/>
  <c r="AB8148" i="1"/>
  <c r="AB5214" i="1"/>
  <c r="AB7949" i="1"/>
  <c r="AB10753" i="1"/>
  <c r="AB7771" i="1"/>
  <c r="AB4397" i="1"/>
  <c r="AB1845" i="1"/>
  <c r="AB4754" i="1"/>
  <c r="AB2192" i="1"/>
  <c r="AB987" i="1"/>
  <c r="AB9253" i="1"/>
  <c r="AB3751" i="1"/>
  <c r="AB6630" i="1"/>
  <c r="AB496" i="1"/>
  <c r="AB9868" i="1"/>
  <c r="AB10353" i="1"/>
  <c r="AB10493" i="1"/>
  <c r="AB4482" i="1"/>
  <c r="AB7249" i="1"/>
  <c r="AB6702" i="1"/>
  <c r="AB5138" i="1"/>
  <c r="AB812" i="1"/>
  <c r="AB11045" i="1"/>
  <c r="AB8320" i="1"/>
  <c r="AB1741" i="1"/>
  <c r="AB8322" i="1"/>
  <c r="AB2339" i="1"/>
  <c r="AB615" i="1"/>
  <c r="AB2943" i="1"/>
  <c r="AB316" i="1"/>
  <c r="AB6782" i="1"/>
  <c r="AB5705" i="1"/>
  <c r="AB1458" i="1"/>
  <c r="AB4110" i="1"/>
  <c r="AB5401" i="1"/>
  <c r="AB1605" i="1"/>
  <c r="AB1533" i="1"/>
  <c r="AB1157" i="1"/>
  <c r="AB6448" i="1"/>
  <c r="AB2037" i="1"/>
  <c r="AB9245" i="1"/>
  <c r="AB8443" i="1"/>
  <c r="AB2849" i="1"/>
  <c r="AB9139" i="1"/>
  <c r="AB3185" i="1"/>
  <c r="AB2834" i="1"/>
  <c r="AB5496" i="1"/>
  <c r="AB1593" i="1"/>
  <c r="AB8819" i="1"/>
  <c r="AB2484" i="1"/>
  <c r="AB6322" i="1"/>
  <c r="AB8144" i="1"/>
  <c r="AB3917" i="1"/>
  <c r="AB4931" i="1"/>
  <c r="AB1903" i="1"/>
  <c r="AB2" i="1"/>
  <c r="AB9468" i="1"/>
  <c r="AB9871" i="1"/>
  <c r="AB5377" i="1"/>
  <c r="AB6003" i="1"/>
  <c r="AB5197" i="1"/>
  <c r="AB2218" i="1"/>
  <c r="AB2880" i="1"/>
  <c r="AB9111" i="1"/>
  <c r="AB10240" i="1"/>
  <c r="AB6331" i="1"/>
  <c r="AB3554" i="1"/>
  <c r="AB2820" i="1"/>
  <c r="AB1218" i="1"/>
  <c r="AB5279" i="1"/>
  <c r="AB9164" i="1"/>
  <c r="AB8931" i="1"/>
  <c r="AB23" i="1"/>
  <c r="AB4181" i="1"/>
  <c r="AB7340" i="1"/>
  <c r="AB1415" i="1"/>
  <c r="AB8667" i="1"/>
  <c r="AB10941" i="1"/>
  <c r="AB3724" i="1"/>
  <c r="AB2167" i="1"/>
  <c r="AB1277" i="1"/>
  <c r="AB10558" i="1"/>
  <c r="AB10198" i="1"/>
  <c r="AB4238" i="1"/>
  <c r="AB2748" i="1"/>
  <c r="AB3755" i="1"/>
  <c r="AB10533" i="1"/>
  <c r="AB2012" i="1"/>
  <c r="AB3247" i="1"/>
  <c r="AB1932" i="1"/>
  <c r="AB4057" i="1"/>
  <c r="AB5110" i="1"/>
  <c r="AB3355" i="1"/>
  <c r="AB8491" i="1"/>
  <c r="AB1760" i="1"/>
  <c r="AB9302" i="1"/>
  <c r="AB10220" i="1"/>
  <c r="AB894" i="1"/>
  <c r="AB6202" i="1"/>
  <c r="AB3614" i="1"/>
  <c r="AB8104" i="1"/>
  <c r="AB7127" i="1"/>
  <c r="AB1065" i="1"/>
  <c r="AB4561" i="1"/>
  <c r="AB5623" i="1"/>
  <c r="AB7328" i="1"/>
  <c r="AB10984" i="1"/>
  <c r="AB1558" i="1"/>
  <c r="AB3116" i="1"/>
  <c r="AB7808" i="1"/>
  <c r="AB6508" i="1"/>
  <c r="AB7221" i="1"/>
  <c r="AB11022" i="1"/>
  <c r="AB705" i="1"/>
  <c r="AB4899" i="1"/>
  <c r="AB6900" i="1"/>
  <c r="AB3980" i="1"/>
  <c r="AB9496" i="1"/>
  <c r="AB10301" i="1"/>
  <c r="AB6362" i="1"/>
  <c r="AB7844" i="1"/>
  <c r="AB2054" i="1"/>
  <c r="AB7527" i="1"/>
  <c r="AB4358" i="1"/>
  <c r="AB1998" i="1"/>
  <c r="AB8043" i="1"/>
  <c r="AB6262" i="1"/>
  <c r="AB7580" i="1"/>
  <c r="AB2272" i="1"/>
  <c r="AB8093" i="1"/>
  <c r="AB6951" i="1"/>
  <c r="AB2109" i="1"/>
  <c r="AB5614" i="1"/>
  <c r="AB6074" i="1"/>
  <c r="AB2500" i="1"/>
  <c r="AB3337" i="1"/>
  <c r="AB2155" i="1"/>
  <c r="AB3445" i="1"/>
  <c r="AB8994" i="1"/>
  <c r="AB7337" i="1"/>
  <c r="AB8917" i="1"/>
  <c r="AB1262" i="1"/>
  <c r="AB502" i="1"/>
  <c r="AB6206" i="1"/>
  <c r="AB3135" i="1"/>
  <c r="AB1455" i="1"/>
  <c r="AB7140" i="1"/>
  <c r="AB167" i="1"/>
  <c r="AB6594" i="1"/>
  <c r="AB7568" i="1"/>
  <c r="AB5056" i="1"/>
  <c r="AB4875" i="1"/>
  <c r="AB7546" i="1"/>
  <c r="AB3572" i="1"/>
  <c r="AB6159" i="1"/>
  <c r="AB9502" i="1"/>
  <c r="AB1651" i="1"/>
  <c r="AB3339" i="1"/>
  <c r="AB6858" i="1"/>
  <c r="AB10384" i="1"/>
  <c r="AB4321" i="1"/>
  <c r="AB728" i="1"/>
  <c r="AB2887" i="1"/>
  <c r="AB4655" i="1"/>
  <c r="AB9988" i="1"/>
  <c r="AB5607" i="1"/>
  <c r="AB6021" i="1"/>
  <c r="AB9947" i="1"/>
  <c r="AB8598" i="1"/>
  <c r="AB6623" i="1"/>
  <c r="AB6521" i="1"/>
  <c r="AB2255" i="1"/>
  <c r="AB9294" i="1"/>
  <c r="AB5701" i="1"/>
  <c r="AB3546" i="1"/>
  <c r="AB2441" i="1"/>
  <c r="AB9603" i="1"/>
  <c r="AB3722" i="1"/>
  <c r="AB7116" i="1"/>
  <c r="AB5645" i="1"/>
  <c r="AB6937" i="1"/>
  <c r="AB10360" i="1"/>
  <c r="AB1044" i="1"/>
  <c r="AB1796" i="1"/>
  <c r="AB452" i="1"/>
  <c r="AB5329" i="1"/>
  <c r="AB5461" i="1"/>
  <c r="AB162" i="1"/>
  <c r="AB3834" i="1"/>
  <c r="AB237" i="1"/>
  <c r="AB8423" i="1"/>
  <c r="AB8157" i="1"/>
  <c r="AB358" i="1"/>
  <c r="AB147" i="1"/>
  <c r="AB4095" i="1"/>
  <c r="AB4925" i="1"/>
  <c r="AB296" i="1"/>
  <c r="AB10300" i="1"/>
  <c r="AB4857" i="1"/>
  <c r="AB72" i="1"/>
  <c r="AB1247" i="1"/>
  <c r="AB3356" i="1"/>
  <c r="AB7752" i="1"/>
  <c r="AB3288" i="1"/>
  <c r="AB10160" i="1"/>
  <c r="AB3256" i="1"/>
  <c r="AB2440" i="1"/>
  <c r="AB4192" i="1"/>
  <c r="AB5338" i="1"/>
  <c r="AB3772" i="1"/>
  <c r="AB5634" i="1"/>
  <c r="AB451" i="1"/>
  <c r="AB1018" i="1"/>
  <c r="AB3238" i="1"/>
  <c r="AB6060" i="1"/>
  <c r="AB2458" i="1"/>
  <c r="AB9409" i="1"/>
  <c r="AB7866" i="1"/>
  <c r="AB3427" i="1"/>
  <c r="AB8387" i="1"/>
  <c r="AB4627" i="1"/>
  <c r="AB53" i="1"/>
  <c r="AB7513" i="1"/>
  <c r="AB9356" i="1"/>
  <c r="AB9048" i="1"/>
  <c r="AB6909" i="1"/>
  <c r="AB5856" i="1"/>
  <c r="AB9827" i="1"/>
  <c r="AB8844" i="1"/>
  <c r="AB9623" i="1"/>
  <c r="AB2168" i="1"/>
  <c r="AB5923" i="1"/>
  <c r="AB902" i="1"/>
  <c r="AB9179" i="1"/>
  <c r="AB199" i="1"/>
  <c r="AB4421" i="1"/>
  <c r="AB3687" i="1"/>
  <c r="AB10111" i="1"/>
  <c r="AB9810" i="1"/>
  <c r="AB2018" i="1"/>
  <c r="AB9477" i="1"/>
  <c r="AB6402" i="1"/>
  <c r="AB7403" i="1"/>
  <c r="AB538" i="1"/>
  <c r="AB4584" i="1"/>
  <c r="AB814" i="1"/>
  <c r="AB10939" i="1"/>
  <c r="AB3400" i="1"/>
  <c r="AB4738" i="1"/>
  <c r="AB1491" i="1"/>
  <c r="AB1264" i="1"/>
  <c r="AB3811" i="1"/>
  <c r="AB693" i="1"/>
  <c r="AB1183" i="1"/>
  <c r="AB4141" i="1"/>
  <c r="AB9965" i="1"/>
  <c r="AB586" i="1"/>
  <c r="AB10056" i="1"/>
  <c r="AB10482" i="1"/>
  <c r="AB1041" i="1"/>
  <c r="AB6428" i="1"/>
  <c r="AB86" i="1"/>
  <c r="AB4420" i="1"/>
  <c r="AB1295" i="1"/>
  <c r="AB1253" i="1"/>
  <c r="AB1122" i="1"/>
  <c r="AB7798" i="1"/>
  <c r="AB6783" i="1"/>
  <c r="AB8161" i="1"/>
  <c r="AB3204" i="1"/>
  <c r="AB7651" i="1"/>
  <c r="AB10582" i="1"/>
  <c r="AB595" i="1"/>
  <c r="AB10730" i="1"/>
  <c r="AB6578" i="1"/>
  <c r="AB5970" i="1"/>
  <c r="AB4074" i="1"/>
  <c r="AB6029" i="1"/>
  <c r="AB4974" i="1"/>
  <c r="AB8429" i="1"/>
  <c r="AB5497" i="1"/>
  <c r="AB6934" i="1"/>
  <c r="AB10778" i="1"/>
  <c r="AB3455" i="1"/>
  <c r="AB9738" i="1"/>
  <c r="AB6539" i="1"/>
  <c r="AB8140" i="1"/>
  <c r="AB10145" i="1"/>
  <c r="AB2337" i="1"/>
  <c r="AB1007" i="1"/>
  <c r="AB4451" i="1"/>
  <c r="AB8164" i="1"/>
  <c r="AB4011" i="1"/>
  <c r="AB9385" i="1"/>
  <c r="AB7922" i="1"/>
  <c r="AB4830" i="1"/>
  <c r="AB3299" i="1"/>
  <c r="AB1376" i="1"/>
  <c r="AB1368" i="1"/>
  <c r="AB7945" i="1"/>
  <c r="AB3942" i="1"/>
  <c r="AB2783" i="1"/>
  <c r="AB2086" i="1"/>
  <c r="AB4557" i="1"/>
  <c r="AB9837" i="1"/>
  <c r="AB2906" i="1"/>
  <c r="AB4547" i="1"/>
  <c r="AB4847" i="1"/>
  <c r="AB3099" i="1"/>
  <c r="AB7286" i="1"/>
  <c r="AB2153" i="1"/>
  <c r="AB8331" i="1"/>
  <c r="AB3700" i="1"/>
  <c r="AB3768" i="1"/>
  <c r="AB9573" i="1"/>
  <c r="AB6596" i="1"/>
  <c r="AB4406" i="1"/>
  <c r="AB5742" i="1"/>
  <c r="AB828" i="1"/>
  <c r="AB4993" i="1"/>
  <c r="AB3131" i="1"/>
  <c r="AB7476" i="1"/>
  <c r="AB7823" i="1"/>
  <c r="AB1495" i="1"/>
  <c r="AB3973" i="1"/>
  <c r="AB3285" i="1"/>
  <c r="AB4643" i="1"/>
  <c r="AB8296" i="1"/>
  <c r="AB7479" i="1"/>
  <c r="AB4456" i="1"/>
  <c r="AB4958" i="1"/>
  <c r="AB2892" i="1"/>
  <c r="AB8292" i="1"/>
  <c r="AB2400" i="1"/>
  <c r="AB8650" i="1"/>
  <c r="AB528" i="1"/>
  <c r="AB4878" i="1"/>
  <c r="AB1053" i="1"/>
  <c r="AB6709" i="1"/>
  <c r="AB5795" i="1"/>
  <c r="AB8480" i="1"/>
  <c r="AB9524" i="1"/>
  <c r="AB1525" i="1"/>
  <c r="AB2825" i="1"/>
  <c r="AB1725" i="1"/>
  <c r="AB4262" i="1"/>
  <c r="AB934" i="1"/>
  <c r="AB5398" i="1"/>
  <c r="AB10634" i="1"/>
  <c r="AB4705" i="1"/>
  <c r="AB7610" i="1"/>
  <c r="AB4653" i="1"/>
  <c r="AB781" i="1"/>
  <c r="AB3640" i="1"/>
  <c r="AB2164" i="1"/>
  <c r="AB4189" i="1"/>
  <c r="AB5894" i="1"/>
  <c r="AB8852" i="1"/>
  <c r="AB9132" i="1"/>
  <c r="AB10807" i="1"/>
  <c r="AB7169" i="1"/>
  <c r="AB4416" i="1"/>
  <c r="AB760" i="1"/>
  <c r="AB5803" i="1"/>
  <c r="AB1204" i="1"/>
  <c r="AB4425" i="1"/>
  <c r="AB7458" i="1"/>
  <c r="AB10769" i="1"/>
  <c r="AB8026" i="1"/>
  <c r="AB10222" i="1"/>
  <c r="AB9576" i="1"/>
  <c r="AB10814" i="1"/>
  <c r="AB546" i="1"/>
  <c r="AB4255" i="1"/>
  <c r="AB8251" i="1"/>
  <c r="AB1655" i="1"/>
  <c r="AB3732" i="1"/>
  <c r="AB9705" i="1"/>
  <c r="AB4485" i="1"/>
  <c r="AB5108" i="1"/>
  <c r="AB4098" i="1"/>
  <c r="AB9852" i="1"/>
  <c r="AB140" i="1"/>
  <c r="AB706" i="1"/>
  <c r="AB5755" i="1"/>
  <c r="AB1374" i="1"/>
  <c r="AB4791" i="1"/>
  <c r="AB7532" i="1"/>
  <c r="AB279" i="1"/>
  <c r="AB8317" i="1"/>
  <c r="AB1923" i="1"/>
  <c r="AB7821" i="1"/>
  <c r="AB9998" i="1"/>
  <c r="AB7282" i="1"/>
  <c r="AB7938" i="1"/>
  <c r="AB5520" i="1"/>
  <c r="AB7634" i="1"/>
  <c r="AB7023" i="1"/>
  <c r="AB8399" i="1"/>
  <c r="AB10045" i="1"/>
  <c r="AB350" i="1"/>
  <c r="AB10882" i="1"/>
  <c r="AB5408" i="1"/>
  <c r="AB5558" i="1"/>
  <c r="AB6661" i="1"/>
  <c r="AB6933" i="1"/>
  <c r="AB5551" i="1"/>
  <c r="AB8985" i="1"/>
  <c r="AB10964" i="1"/>
  <c r="AB10420" i="1"/>
  <c r="AB9406" i="1"/>
  <c r="AB549" i="1"/>
  <c r="AB1989" i="1"/>
  <c r="AB3531" i="1"/>
  <c r="AB302" i="1"/>
  <c r="AB3097" i="1"/>
  <c r="AB4035" i="1"/>
  <c r="AB798" i="1"/>
  <c r="AB10912" i="1"/>
  <c r="AB1731" i="1"/>
  <c r="AB7006" i="1"/>
  <c r="AB5170" i="1"/>
  <c r="AB10656" i="1"/>
  <c r="AB5188" i="1"/>
  <c r="AB5058" i="1"/>
  <c r="AB9525" i="1"/>
  <c r="AB10853" i="1"/>
  <c r="AB2585" i="1"/>
  <c r="AB1200" i="1"/>
  <c r="AB2604" i="1"/>
  <c r="AB3739" i="1"/>
  <c r="AB884" i="1"/>
  <c r="AB493" i="1"/>
  <c r="AB2756" i="1"/>
  <c r="AB7316" i="1"/>
  <c r="AB1252" i="1"/>
  <c r="AB1795" i="1"/>
  <c r="AB2243" i="1"/>
  <c r="AB2036" i="1"/>
  <c r="AB1680" i="1"/>
  <c r="AB1160" i="1"/>
  <c r="AB1060" i="1"/>
  <c r="AB1123" i="1"/>
  <c r="AB5953" i="1"/>
  <c r="AB10886" i="1"/>
  <c r="AB3051" i="1"/>
  <c r="AB7925" i="1"/>
  <c r="AB2092" i="1"/>
  <c r="AB5301" i="1"/>
  <c r="AB7152" i="1"/>
  <c r="AB7953" i="1"/>
  <c r="AB1811" i="1"/>
  <c r="AB7505" i="1"/>
  <c r="AB7724" i="1"/>
  <c r="AB6232" i="1"/>
  <c r="AB5485" i="1"/>
  <c r="AB1051" i="1"/>
  <c r="AB5499" i="1"/>
  <c r="AB5080" i="1"/>
  <c r="AB3372" i="1"/>
  <c r="AB4311" i="1"/>
  <c r="AB6801" i="1"/>
  <c r="AB8812" i="1"/>
  <c r="AB5719" i="1"/>
  <c r="AB1540" i="1"/>
  <c r="AB2414" i="1"/>
  <c r="AB7825" i="1"/>
  <c r="AB3545" i="1"/>
  <c r="AB1238" i="1"/>
  <c r="AB7178" i="1"/>
  <c r="AB4570" i="1"/>
  <c r="AB3742" i="1"/>
  <c r="AB10512" i="1"/>
  <c r="AB2784" i="1"/>
  <c r="AB2822" i="1"/>
  <c r="AB790" i="1"/>
  <c r="AB10064" i="1"/>
  <c r="AB10466" i="1"/>
  <c r="AB10565" i="1"/>
  <c r="AB5261" i="1"/>
  <c r="AB9718" i="1"/>
  <c r="AB9503" i="1"/>
  <c r="AB5572" i="1"/>
  <c r="AB9917" i="1"/>
  <c r="AB6680" i="1"/>
  <c r="AB5045" i="1"/>
  <c r="AB245" i="1"/>
  <c r="AB1841" i="1"/>
  <c r="AB5579" i="1"/>
  <c r="AB6648" i="1"/>
  <c r="AB4072" i="1"/>
  <c r="AB5601" i="1"/>
  <c r="AB8809" i="1"/>
  <c r="AB4388" i="1"/>
  <c r="AB6492" i="1"/>
  <c r="AB1381" i="1"/>
  <c r="AB10601" i="1"/>
  <c r="AB10228" i="1"/>
  <c r="AB9421" i="1"/>
  <c r="AB8286" i="1"/>
  <c r="AB7122" i="1"/>
  <c r="AB8056" i="1"/>
  <c r="AB3094" i="1"/>
  <c r="AB7713" i="1"/>
  <c r="AB4018" i="1"/>
  <c r="AB3329" i="1"/>
  <c r="AB7982" i="1"/>
  <c r="AB5571" i="1"/>
  <c r="AB8857" i="1"/>
  <c r="AB1977" i="1"/>
  <c r="AB10903" i="1"/>
  <c r="AB6091" i="1"/>
  <c r="AB603" i="1"/>
  <c r="AB9575" i="1"/>
  <c r="AB6577" i="1"/>
  <c r="AB4635" i="1"/>
  <c r="AB1431" i="1"/>
  <c r="AB6273" i="1"/>
  <c r="AB5248" i="1"/>
  <c r="AB7873" i="1"/>
  <c r="AB4266" i="1"/>
  <c r="AB3920" i="1"/>
  <c r="AB765" i="1"/>
  <c r="AB1701" i="1"/>
  <c r="AB5815" i="1"/>
  <c r="AB6341" i="1"/>
  <c r="AB5830" i="1"/>
  <c r="AB7633" i="1"/>
  <c r="AB1648" i="1"/>
  <c r="AB2138" i="1"/>
  <c r="AB7672" i="1"/>
  <c r="AB6827" i="1"/>
  <c r="AB9798" i="1"/>
  <c r="AB2343" i="1"/>
  <c r="AB8535" i="1"/>
  <c r="AB1386" i="1"/>
  <c r="AB6678" i="1"/>
  <c r="AB2553" i="1"/>
  <c r="AB8271" i="1"/>
  <c r="AB7298" i="1"/>
  <c r="AB7915" i="1"/>
  <c r="AB4377" i="1"/>
  <c r="AB501" i="1"/>
  <c r="AB10135" i="1"/>
  <c r="AB4227" i="1"/>
  <c r="AB7979" i="1"/>
  <c r="AB6336" i="1"/>
  <c r="AB2595" i="1"/>
  <c r="AB8533" i="1"/>
  <c r="AB5585" i="1"/>
  <c r="AB1057" i="1"/>
  <c r="AB8121" i="1"/>
  <c r="AB2868" i="1"/>
  <c r="AB6164" i="1"/>
  <c r="AB1991" i="1"/>
  <c r="AB10830" i="1"/>
  <c r="AB10179" i="1"/>
  <c r="AB2307" i="1"/>
  <c r="AB1964" i="1"/>
  <c r="AB7000" i="1"/>
  <c r="AB9675" i="1"/>
  <c r="AB10035" i="1"/>
  <c r="AB2189" i="1"/>
  <c r="AB10221" i="1"/>
  <c r="AB10379" i="1"/>
  <c r="AB254" i="1"/>
  <c r="AB10030" i="1"/>
  <c r="AB6995" i="1"/>
  <c r="AB3277" i="1"/>
  <c r="AB9168" i="1"/>
  <c r="AB5588" i="1"/>
  <c r="AB3015" i="1"/>
  <c r="AB2391" i="1"/>
  <c r="AB1239" i="1"/>
  <c r="AB10847" i="1"/>
  <c r="AB9817" i="1"/>
  <c r="AB4506" i="1"/>
  <c r="AB8839" i="1"/>
  <c r="AB8475" i="1"/>
  <c r="AB259" i="1"/>
  <c r="AB953" i="1"/>
  <c r="AB8248" i="1"/>
  <c r="AB4401" i="1"/>
  <c r="AB2205" i="1"/>
  <c r="AB8095" i="1"/>
  <c r="AB10772" i="1"/>
  <c r="AB9910" i="1"/>
  <c r="AB8308" i="1"/>
  <c r="AB102" i="1"/>
  <c r="AB7058" i="1"/>
  <c r="AB5710" i="1"/>
  <c r="AB490" i="1"/>
  <c r="AB3810" i="1"/>
  <c r="AB3638" i="1"/>
  <c r="AB7875" i="1"/>
  <c r="AB9920" i="1"/>
  <c r="AB4810" i="1"/>
  <c r="AB9174" i="1"/>
  <c r="AB958" i="1"/>
  <c r="AB8806" i="1"/>
  <c r="AB3931" i="1"/>
  <c r="AB9190" i="1"/>
  <c r="AB5836" i="1"/>
  <c r="AB2325" i="1"/>
  <c r="AB7525" i="1"/>
  <c r="AB6795" i="1"/>
  <c r="AB8282" i="1"/>
  <c r="AB3660" i="1"/>
  <c r="AB2125" i="1"/>
  <c r="AB9730" i="1"/>
  <c r="AB3405" i="1"/>
  <c r="AB6974" i="1"/>
  <c r="AB8557" i="1"/>
  <c r="AB8036" i="1"/>
  <c r="AB10197" i="1"/>
  <c r="AB2359" i="1"/>
  <c r="AB10521" i="1"/>
  <c r="AB5769" i="1"/>
  <c r="AB4133" i="1"/>
  <c r="AB5246" i="1"/>
  <c r="AB7690" i="1"/>
  <c r="AB5356" i="1"/>
  <c r="AB9804" i="1"/>
  <c r="AB1506" i="1"/>
  <c r="AB5848" i="1"/>
  <c r="AB10332" i="1"/>
  <c r="AB10390" i="1"/>
  <c r="AB4704" i="1"/>
  <c r="AB3485" i="1"/>
  <c r="AB4253" i="1"/>
  <c r="AB5066" i="1"/>
  <c r="AB10684" i="1"/>
  <c r="AB3857" i="1"/>
  <c r="AB1438" i="1"/>
  <c r="AB8624" i="1"/>
  <c r="AB6458" i="1"/>
  <c r="AB8037" i="1"/>
  <c r="AB6183" i="1"/>
  <c r="AB1498" i="1"/>
  <c r="AB4203" i="1"/>
  <c r="AB1522" i="1"/>
  <c r="AB5506" i="1"/>
  <c r="AB3298" i="1"/>
  <c r="AB3260" i="1"/>
  <c r="AB5224" i="1"/>
  <c r="AB2932" i="1"/>
  <c r="AB2152" i="1"/>
  <c r="AB9726" i="1"/>
  <c r="AB7012" i="1"/>
  <c r="AB2060" i="1"/>
  <c r="AB5421" i="1"/>
  <c r="AB10060" i="1"/>
  <c r="AB32" i="1"/>
  <c r="AB5636" i="1"/>
  <c r="AB6609" i="1"/>
  <c r="AB2281" i="1"/>
  <c r="AB3319" i="1"/>
  <c r="AB3200" i="1"/>
  <c r="AB10548" i="1"/>
  <c r="AB6750" i="1"/>
  <c r="AB3996" i="1"/>
  <c r="AB1804" i="1"/>
  <c r="AB3926" i="1"/>
  <c r="AB10794" i="1"/>
  <c r="AB304" i="1"/>
  <c r="AB5541" i="1"/>
  <c r="AB61" i="1"/>
  <c r="AB6649" i="1"/>
  <c r="AB5919" i="1"/>
  <c r="AB9782" i="1"/>
  <c r="AB5142" i="1"/>
  <c r="AB9710" i="1"/>
  <c r="AB3039" i="1"/>
  <c r="AB3423" i="1"/>
  <c r="AB4112" i="1"/>
  <c r="AB8511" i="1"/>
  <c r="AB3417" i="1"/>
  <c r="AB7157" i="1"/>
  <c r="AB421" i="1"/>
  <c r="AB6258" i="1"/>
  <c r="AB6257" i="1"/>
  <c r="AB9147" i="1"/>
  <c r="AB975" i="1"/>
  <c r="AB9054" i="1"/>
  <c r="AB7022" i="1"/>
  <c r="AB9434" i="1"/>
  <c r="AB4942" i="1"/>
  <c r="AB4678" i="1"/>
  <c r="AB5300" i="1"/>
  <c r="AB10129" i="1"/>
  <c r="AB5101" i="1"/>
  <c r="AB6916" i="1"/>
  <c r="AB7910" i="1"/>
  <c r="AB1754" i="1"/>
  <c r="AB10508" i="1"/>
  <c r="AB9208" i="1"/>
  <c r="AB2793" i="1"/>
  <c r="AB2040" i="1"/>
  <c r="AB688" i="1"/>
  <c r="AB5440" i="1"/>
  <c r="AB4856" i="1"/>
  <c r="AB10075" i="1"/>
  <c r="AB3120" i="1"/>
  <c r="AB4170" i="1"/>
  <c r="AB11080" i="1"/>
  <c r="AB9595" i="1"/>
  <c r="AB3618" i="1"/>
  <c r="AB9455" i="1"/>
  <c r="AB810" i="1"/>
  <c r="AB7243" i="1"/>
  <c r="AB244" i="1"/>
  <c r="AB1894" i="1"/>
  <c r="AB10020" i="1"/>
  <c r="AB10780" i="1"/>
  <c r="AB4667" i="1"/>
  <c r="AB1332" i="1"/>
  <c r="AB2002" i="1"/>
  <c r="AB9303" i="1"/>
  <c r="AB6726" i="1"/>
  <c r="AB11077" i="1"/>
  <c r="AB7613" i="1"/>
  <c r="AB4144" i="1"/>
  <c r="AB2176" i="1"/>
  <c r="AB6966" i="1"/>
  <c r="AB2860" i="1"/>
  <c r="AB3300" i="1"/>
  <c r="AB2870" i="1"/>
  <c r="AB4906" i="1"/>
  <c r="AB10745" i="1"/>
  <c r="AB6275" i="1"/>
  <c r="AB11089" i="1"/>
  <c r="AB8586" i="1"/>
  <c r="AB826" i="1"/>
  <c r="AB7779" i="1"/>
  <c r="AB7520" i="1"/>
  <c r="AB4166" i="1"/>
  <c r="AB551" i="1"/>
  <c r="AB6102" i="1"/>
  <c r="AB4521" i="1"/>
  <c r="AB1505" i="1"/>
  <c r="AB5725" i="1"/>
  <c r="AB10833" i="1"/>
  <c r="AB6888" i="1"/>
  <c r="AB1394" i="1"/>
  <c r="AB9264" i="1"/>
  <c r="AB10893" i="1"/>
  <c r="AB8778" i="1"/>
  <c r="AB7723" i="1"/>
  <c r="AB7213" i="1"/>
  <c r="AB8642" i="1"/>
  <c r="AB5932" i="1"/>
  <c r="AB6687" i="1"/>
  <c r="AB2560" i="1"/>
  <c r="AB5029" i="1"/>
  <c r="AB2230" i="1"/>
  <c r="AB2322" i="1"/>
  <c r="AB2627" i="1"/>
  <c r="AB8145" i="1"/>
  <c r="AB1767" i="1"/>
  <c r="AB9402" i="1"/>
  <c r="AB5774" i="1"/>
  <c r="AB1375" i="1"/>
  <c r="AB5342" i="1"/>
  <c r="AB4336" i="1"/>
  <c r="AB58" i="1"/>
  <c r="AB1777" i="1"/>
  <c r="AB9657" i="1"/>
  <c r="AB7111" i="1"/>
  <c r="AB4315" i="1"/>
  <c r="AB6132" i="1"/>
  <c r="AB5274" i="1"/>
  <c r="AB11065" i="1"/>
  <c r="AB3453" i="1"/>
  <c r="AB4195" i="1"/>
  <c r="AB6151" i="1"/>
  <c r="AB10646" i="1"/>
  <c r="AB7731" i="1"/>
  <c r="AB4741" i="1"/>
  <c r="AB495" i="1"/>
  <c r="AB5381" i="1"/>
  <c r="AB5118" i="1"/>
  <c r="AB7973" i="1"/>
  <c r="AB9354" i="1"/>
  <c r="AB827" i="1"/>
  <c r="AB2657" i="1"/>
  <c r="AB5664" i="1"/>
  <c r="AB588" i="1"/>
  <c r="AB5435" i="1"/>
  <c r="AB867" i="1"/>
  <c r="AB3805" i="1"/>
  <c r="AB2220" i="1"/>
  <c r="AB7234" i="1"/>
  <c r="AB1886" i="1"/>
  <c r="AB804" i="1"/>
  <c r="AB7575" i="1"/>
  <c r="AB4039" i="1"/>
  <c r="AB4619" i="1"/>
  <c r="AB10322" i="1"/>
  <c r="AB3141" i="1"/>
  <c r="AB5668" i="1"/>
  <c r="AB2241" i="1"/>
  <c r="AB9065" i="1"/>
  <c r="AB7460" i="1"/>
  <c r="AB7232" i="1"/>
  <c r="AB1884" i="1"/>
  <c r="AB5999" i="1"/>
  <c r="AB3222" i="1"/>
  <c r="AB6476" i="1"/>
  <c r="AB7725" i="1"/>
  <c r="AB5936" i="1"/>
  <c r="AB2305" i="1"/>
  <c r="AB8327" i="1"/>
  <c r="AB7912" i="1"/>
  <c r="AB9815" i="1"/>
  <c r="AB3800" i="1"/>
  <c r="AB3503" i="1"/>
  <c r="AB8015" i="1"/>
  <c r="AB906" i="1"/>
  <c r="AB4167" i="1"/>
  <c r="AB9940" i="1"/>
  <c r="AB8652" i="1"/>
  <c r="AB8432" i="1"/>
  <c r="AB3463" i="1"/>
  <c r="AB10839" i="1"/>
  <c r="AB180" i="1"/>
  <c r="AB7590" i="1"/>
  <c r="AB605" i="1"/>
  <c r="AB8269" i="1"/>
  <c r="AB1298" i="1"/>
  <c r="AB10305" i="1"/>
  <c r="AB6016" i="1"/>
  <c r="AB10076" i="1"/>
  <c r="AB3813" i="1"/>
  <c r="AB8239" i="1"/>
  <c r="AB646" i="1"/>
  <c r="AB3729" i="1"/>
  <c r="AB2991" i="1"/>
  <c r="AB9307" i="1"/>
  <c r="AB4663" i="1"/>
  <c r="AB5190" i="1"/>
  <c r="AB4672" i="1"/>
  <c r="AB785" i="1"/>
  <c r="AB10046" i="1"/>
  <c r="AB3738" i="1"/>
  <c r="AB1770" i="1"/>
  <c r="AB7511" i="1"/>
  <c r="AB623" i="1"/>
  <c r="AB4282" i="1"/>
  <c r="AB9975" i="1"/>
  <c r="AB8272" i="1"/>
  <c r="AB3653" i="1"/>
  <c r="AB2031" i="1"/>
  <c r="AB2010" i="1"/>
  <c r="AB7591" i="1"/>
  <c r="AB1012" i="1"/>
  <c r="AB2582" i="1"/>
  <c r="AB4629" i="1"/>
  <c r="AB10411" i="1"/>
  <c r="AB908" i="1"/>
  <c r="AB441" i="1"/>
  <c r="AB10885" i="1"/>
  <c r="AB6451" i="1"/>
  <c r="AB10089" i="1"/>
  <c r="AB6015" i="1"/>
  <c r="AB8821" i="1"/>
  <c r="AB2177" i="1"/>
  <c r="AB9144" i="1"/>
  <c r="AB6364" i="1"/>
  <c r="AB2136" i="1"/>
  <c r="AB8240" i="1"/>
  <c r="AB7039" i="1"/>
  <c r="AB10065" i="1"/>
  <c r="AB3969" i="1"/>
  <c r="AB7626" i="1"/>
  <c r="AB3301" i="1"/>
  <c r="AB10118" i="1"/>
  <c r="AB6619" i="1"/>
  <c r="AB4708" i="1"/>
  <c r="AB6754" i="1"/>
  <c r="AB6170" i="1"/>
  <c r="AB10078" i="1"/>
  <c r="AB4119" i="1"/>
  <c r="AB1528" i="1"/>
  <c r="AB4409" i="1"/>
  <c r="AB2276" i="1"/>
  <c r="AB9405" i="1"/>
  <c r="AB3245" i="1"/>
  <c r="AB6392" i="1"/>
  <c r="AB8398" i="1"/>
  <c r="AB10169" i="1"/>
  <c r="AB5147" i="1"/>
  <c r="AB8117" i="1"/>
  <c r="AB1864" i="1"/>
  <c r="AB7288" i="1"/>
  <c r="AB7878" i="1"/>
  <c r="AB8337" i="1"/>
  <c r="AB10425" i="1"/>
  <c r="AB535" i="1"/>
  <c r="AB1907" i="1"/>
  <c r="AB1882" i="1"/>
  <c r="AB299" i="1"/>
  <c r="AB3121" i="1"/>
  <c r="AB2198" i="1"/>
  <c r="AB2603" i="1"/>
  <c r="AB3105" i="1"/>
  <c r="AB5602" i="1"/>
  <c r="AB9238" i="1"/>
  <c r="AB8706" i="1"/>
  <c r="AB10265" i="1"/>
  <c r="AB8865" i="1"/>
  <c r="AB6716" i="1"/>
  <c r="AB4318" i="1"/>
  <c r="AB7461" i="1"/>
  <c r="AB7563" i="1"/>
  <c r="AB2976" i="1"/>
  <c r="AB10969" i="1"/>
  <c r="AB1452" i="1"/>
  <c r="AB6770" i="1"/>
  <c r="AB3665" i="1"/>
  <c r="AB6276" i="1"/>
  <c r="AB2857" i="1"/>
  <c r="AB6601" i="1"/>
  <c r="AB5984" i="1"/>
  <c r="AB3984" i="1"/>
  <c r="AB5417" i="1"/>
  <c r="AB3659" i="1"/>
  <c r="AB2215" i="1"/>
  <c r="AB5016" i="1"/>
  <c r="AB5019" i="1"/>
  <c r="AB3712" i="1"/>
  <c r="AB3858" i="1"/>
  <c r="AB1963" i="1"/>
  <c r="AB6583" i="1"/>
  <c r="AB1692" i="1"/>
  <c r="AB5831" i="1"/>
  <c r="AB98" i="1"/>
  <c r="AB8478" i="1"/>
  <c r="AB4652" i="1"/>
  <c r="AB1799" i="1"/>
  <c r="AB6008" i="1"/>
  <c r="AB2080" i="1"/>
  <c r="AB10653" i="1"/>
  <c r="AB9288" i="1"/>
  <c r="AB996" i="1"/>
  <c r="AB2936" i="1"/>
  <c r="AB6856" i="1"/>
  <c r="AB1965" i="1"/>
  <c r="AB4760" i="1"/>
  <c r="AB3303" i="1"/>
  <c r="AB393" i="1"/>
  <c r="AB2575" i="1"/>
  <c r="AB2968" i="1"/>
  <c r="AB4734" i="1"/>
  <c r="AB10522" i="1"/>
  <c r="AB14" i="1"/>
  <c r="AB7384" i="1"/>
  <c r="AB5810" i="1"/>
  <c r="AB5388" i="1"/>
  <c r="AB1611" i="1"/>
  <c r="AB10594" i="1"/>
  <c r="AB1221" i="1"/>
  <c r="AB6625" i="1"/>
  <c r="AB11049" i="1"/>
  <c r="AB1518" i="1"/>
  <c r="AB1781" i="1"/>
  <c r="AB2708" i="1"/>
  <c r="AB6188" i="1"/>
  <c r="AB6043" i="1"/>
  <c r="AB1105" i="1"/>
  <c r="AB9072" i="1"/>
  <c r="AB5028" i="1"/>
  <c r="AB10758" i="1"/>
  <c r="AB4413" i="1"/>
  <c r="AB473" i="1"/>
  <c r="AB8032" i="1"/>
  <c r="AB3791" i="1"/>
  <c r="AB6693" i="1"/>
  <c r="AB791" i="1"/>
  <c r="AB5415" i="1"/>
  <c r="AB6463" i="1"/>
  <c r="AB2017" i="1"/>
  <c r="AB10620" i="1"/>
  <c r="AB3475" i="1"/>
  <c r="AB4159" i="1"/>
  <c r="AB2442" i="1"/>
  <c r="AB8077" i="1"/>
  <c r="AB9821" i="1"/>
  <c r="AB2613" i="1"/>
  <c r="AB9128" i="1"/>
  <c r="AB5881" i="1"/>
  <c r="AB7297" i="1"/>
  <c r="AB5102" i="1"/>
  <c r="AB1915" i="1"/>
  <c r="AB5151" i="1"/>
  <c r="AB9095" i="1"/>
  <c r="AB3452" i="1"/>
  <c r="AB10227" i="1"/>
  <c r="AB6473" i="1"/>
  <c r="AB7373" i="1"/>
  <c r="AB2594" i="1"/>
  <c r="AB11041" i="1"/>
  <c r="AB2963" i="1"/>
  <c r="AB7199" i="1"/>
  <c r="AB5883" i="1"/>
  <c r="AB3771" i="1"/>
  <c r="AB8905" i="1"/>
  <c r="AB1196" i="1"/>
  <c r="AB6137" i="1"/>
  <c r="AB4869" i="1"/>
  <c r="AB9949" i="1"/>
  <c r="AB1166" i="1"/>
  <c r="AB4572" i="1"/>
  <c r="AB6544" i="1"/>
  <c r="AB4201" i="1"/>
  <c r="AB5232" i="1"/>
  <c r="AB4168" i="1"/>
  <c r="AB9606" i="1"/>
  <c r="AB9285" i="1"/>
  <c r="AB8575" i="1"/>
  <c r="AB9118" i="1"/>
  <c r="AB5315" i="1"/>
  <c r="AB7742" i="1"/>
  <c r="AB4887" i="1"/>
  <c r="AB5724" i="1"/>
  <c r="AB2219" i="1"/>
  <c r="AB10415" i="1"/>
  <c r="AB6991" i="1"/>
  <c r="AB6967" i="1"/>
  <c r="AB2888" i="1"/>
  <c r="AB9386" i="1"/>
  <c r="AB2411" i="1"/>
  <c r="AB9202" i="1"/>
  <c r="AB2503" i="1"/>
  <c r="AB924" i="1"/>
  <c r="AB3106" i="1"/>
  <c r="AB4591" i="1"/>
  <c r="AB10074" i="1"/>
  <c r="AB515" i="1"/>
  <c r="AB645" i="1"/>
  <c r="AB7514" i="1"/>
  <c r="AB3906" i="1"/>
  <c r="AB4658" i="1"/>
  <c r="AB4709" i="1"/>
  <c r="AB8363" i="1"/>
  <c r="AB2366" i="1"/>
  <c r="AB4983" i="1"/>
  <c r="AB6096" i="1"/>
  <c r="AB9664" i="1"/>
  <c r="AB6302" i="1"/>
  <c r="AB2394" i="1"/>
  <c r="AB7639" i="1"/>
  <c r="AB9331" i="1"/>
  <c r="AB7302" i="1"/>
  <c r="AB4288" i="1"/>
  <c r="AB9317" i="1"/>
  <c r="AB7642" i="1"/>
  <c r="AB5631" i="1"/>
  <c r="AB239" i="1"/>
  <c r="AB4623" i="1"/>
  <c r="AB1449" i="1"/>
  <c r="AB8854" i="1"/>
  <c r="AB948" i="1"/>
  <c r="AB9413" i="1"/>
  <c r="AB3704" i="1"/>
  <c r="AB6724" i="1"/>
  <c r="AB9" i="1"/>
  <c r="AB4660" i="1"/>
  <c r="AB4751" i="1"/>
  <c r="AB2979" i="1"/>
  <c r="AB258" i="1"/>
  <c r="AB1261" i="1"/>
  <c r="AB10994" i="1"/>
  <c r="AB534" i="1"/>
  <c r="AB8437" i="1"/>
  <c r="AB5495" i="1"/>
  <c r="AB2565" i="1"/>
  <c r="AB3667" i="1"/>
  <c r="AB7914" i="1"/>
  <c r="AB10510" i="1"/>
  <c r="AB4477" i="1"/>
  <c r="AB3233" i="1"/>
  <c r="AB125" i="1"/>
  <c r="AB9845" i="1"/>
  <c r="AB3031" i="1"/>
  <c r="AB2261" i="1"/>
  <c r="AB2731" i="1"/>
  <c r="AB10309" i="1"/>
  <c r="AB354" i="1"/>
  <c r="AB5586" i="1"/>
  <c r="AB2758" i="1"/>
  <c r="AB8945" i="1"/>
  <c r="AB2369" i="1"/>
  <c r="AB7478" i="1"/>
  <c r="AB2401" i="1"/>
  <c r="AB9943" i="1"/>
  <c r="AB5020" i="1"/>
  <c r="AB3055" i="1"/>
  <c r="AB9539" i="1"/>
  <c r="AB2317" i="1"/>
  <c r="AB1578" i="1"/>
  <c r="AB1002" i="1"/>
  <c r="AB318" i="1"/>
  <c r="AB11016" i="1"/>
  <c r="AB4677" i="1"/>
  <c r="AB6850" i="1"/>
  <c r="AB340" i="1"/>
  <c r="AB1624" i="1"/>
  <c r="AB10787" i="1"/>
  <c r="AB7760" i="1"/>
  <c r="AB567" i="1"/>
  <c r="AB6050" i="1"/>
  <c r="AB2239" i="1"/>
  <c r="AB5500" i="1"/>
  <c r="AB7465" i="1"/>
  <c r="AB1657" i="1"/>
  <c r="AB3331" i="1"/>
  <c r="AB331" i="1"/>
  <c r="AB7608" i="1"/>
  <c r="AB10052" i="1"/>
  <c r="AB6952" i="1"/>
  <c r="AB8412" i="1"/>
  <c r="AB720" i="1"/>
  <c r="AB5196" i="1"/>
  <c r="AB7583" i="1"/>
  <c r="AB2964" i="1"/>
  <c r="AB3875" i="1"/>
  <c r="AB3523" i="1"/>
  <c r="AB5325" i="1"/>
  <c r="AB10654" i="1"/>
  <c r="AB9214" i="1"/>
  <c r="AB5838" i="1"/>
  <c r="AB456" i="1"/>
  <c r="AB5781" i="1"/>
  <c r="AB3558" i="1"/>
  <c r="AB2091" i="1"/>
  <c r="AB1189" i="1"/>
  <c r="AB1552" i="1"/>
  <c r="AB6537" i="1"/>
  <c r="AB3258" i="1"/>
  <c r="AB3201" i="1"/>
  <c r="AB7092" i="1"/>
  <c r="AB2950" i="1"/>
  <c r="AB3757" i="1"/>
  <c r="AB467" i="1"/>
  <c r="AB1988" i="1"/>
  <c r="AB7553" i="1"/>
  <c r="AB7706" i="1"/>
  <c r="AB8611" i="1"/>
  <c r="AB12" i="1"/>
  <c r="AB4379" i="1"/>
  <c r="AB8965" i="1"/>
  <c r="AB10685" i="1"/>
  <c r="AB10362" i="1"/>
  <c r="AB8041" i="1"/>
  <c r="AB5751" i="1"/>
  <c r="AB8804" i="1"/>
  <c r="AB8231" i="1"/>
  <c r="AB8643" i="1"/>
  <c r="AB2672" i="1"/>
  <c r="AB10947" i="1"/>
  <c r="AB6291" i="1"/>
  <c r="AB4000" i="1"/>
  <c r="AB4764" i="1"/>
  <c r="AB9398" i="1"/>
  <c r="AB1467" i="1"/>
  <c r="AB773" i="1"/>
  <c r="AB7738" i="1"/>
  <c r="AB2388" i="1"/>
  <c r="AB4332" i="1"/>
  <c r="AB7883" i="1"/>
  <c r="AB8279" i="1"/>
  <c r="AB6408" i="1"/>
  <c r="AB2993" i="1"/>
  <c r="AB10997" i="1"/>
  <c r="AB903" i="1"/>
  <c r="AB4038" i="1"/>
  <c r="AB9532" i="1"/>
  <c r="AB5105" i="1"/>
  <c r="AB6930" i="1"/>
  <c r="AB4156" i="1"/>
  <c r="AB3029" i="1"/>
  <c r="AB10596" i="1"/>
  <c r="AB7729" i="1"/>
  <c r="AB1326" i="1"/>
  <c r="AB1073" i="1"/>
  <c r="AB1595" i="1"/>
  <c r="AB7887" i="1"/>
  <c r="AB7136" i="1"/>
  <c r="AB3230" i="1"/>
  <c r="AB9200" i="1"/>
  <c r="AB8633" i="1"/>
  <c r="AB3549" i="1"/>
  <c r="AB10559" i="1"/>
  <c r="AB4720" i="1"/>
  <c r="AB4439" i="1"/>
  <c r="AB6886" i="1"/>
  <c r="AB3127" i="1"/>
  <c r="AB3570" i="1"/>
  <c r="AB10909" i="1"/>
  <c r="AB10292" i="1"/>
  <c r="AB9879" i="1"/>
  <c r="AB6512" i="1"/>
  <c r="AB465" i="1"/>
  <c r="AB7196" i="1"/>
  <c r="AB5134" i="1"/>
  <c r="AB2543" i="1"/>
  <c r="AB5298" i="1"/>
  <c r="AB6441" i="1"/>
  <c r="AB3892" i="1"/>
  <c r="AB7869" i="1"/>
  <c r="AB144" i="1"/>
  <c r="AB1429" i="1"/>
  <c r="AB6545" i="1"/>
  <c r="AB6316" i="1"/>
  <c r="AB3901" i="1"/>
  <c r="AB1062" i="1"/>
  <c r="AB272" i="1"/>
  <c r="AB6214" i="1"/>
  <c r="AB2605" i="1"/>
  <c r="AB85" i="1"/>
  <c r="AB7279" i="1"/>
  <c r="AB1551" i="1"/>
  <c r="AB5589" i="1"/>
  <c r="AB8979" i="1"/>
  <c r="AB10328" i="1"/>
  <c r="AB6626" i="1"/>
  <c r="AB10219" i="1"/>
  <c r="AB1016" i="1"/>
  <c r="AB2013" i="1"/>
  <c r="AB4325" i="1"/>
  <c r="AB7089" i="1"/>
  <c r="AB675" i="1"/>
  <c r="AB4786" i="1"/>
  <c r="AB3326" i="1"/>
  <c r="AB1258" i="1"/>
  <c r="AB8864" i="1"/>
  <c r="AB10329" i="1"/>
  <c r="AB6205" i="1"/>
  <c r="AB8366" i="1"/>
  <c r="AB5563" i="1"/>
  <c r="AB10511" i="1"/>
  <c r="AB5018" i="1"/>
  <c r="AB4383" i="1"/>
  <c r="AB6201" i="1"/>
  <c r="AB9124" i="1"/>
  <c r="AB5180" i="1"/>
  <c r="AB4354" i="1"/>
  <c r="AB3601" i="1"/>
  <c r="AB5009" i="1"/>
  <c r="AB5127" i="1"/>
  <c r="AB10323" i="1"/>
  <c r="AB873" i="1"/>
  <c r="AB497" i="1"/>
  <c r="AB8354" i="1"/>
  <c r="AB4298" i="1"/>
  <c r="AB9216" i="1"/>
  <c r="AB10049" i="1"/>
  <c r="AB7677" i="1"/>
  <c r="AB2956" i="1"/>
  <c r="AB5660" i="1"/>
  <c r="AB9023" i="1"/>
  <c r="AB6495" i="1"/>
  <c r="AB9556" i="1"/>
  <c r="AB9937" i="1"/>
  <c r="AB665" i="1"/>
  <c r="AB5360" i="1"/>
  <c r="AB8923" i="1"/>
  <c r="AB9729" i="1"/>
  <c r="AB2522" i="1"/>
  <c r="AB7110" i="1"/>
  <c r="AB2902" i="1"/>
  <c r="AB6908" i="1"/>
  <c r="AB3575" i="1"/>
  <c r="AB8200" i="1"/>
  <c r="AB4118" i="1"/>
  <c r="AB4719" i="1"/>
  <c r="AB4128" i="1"/>
  <c r="AB3584" i="1"/>
  <c r="AB7879" i="1"/>
  <c r="AB3080" i="1"/>
  <c r="AB1283" i="1"/>
  <c r="AB1250" i="1"/>
  <c r="AB326" i="1"/>
  <c r="AB3693" i="1"/>
  <c r="AB10230" i="1"/>
  <c r="AB1801" i="1"/>
  <c r="AB266" i="1"/>
  <c r="AB9415" i="1"/>
  <c r="AB3241" i="1"/>
  <c r="AB4129" i="1"/>
  <c r="AB7622" i="1"/>
  <c r="AB5173" i="1"/>
  <c r="AB8237" i="1"/>
  <c r="AB4554" i="1"/>
  <c r="AB10204" i="1"/>
  <c r="AB6044" i="1"/>
  <c r="AB8042" i="1"/>
  <c r="AB10873" i="1"/>
  <c r="AB520" i="1"/>
  <c r="AB7021" i="1"/>
  <c r="AB7466" i="1"/>
  <c r="AB9731" i="1"/>
  <c r="AB8729" i="1"/>
  <c r="AB2810" i="1"/>
  <c r="AB4344" i="1"/>
  <c r="AB2593" i="1"/>
  <c r="AB1272" i="1"/>
  <c r="AB10267" i="1"/>
  <c r="AB10679" i="1"/>
  <c r="AB5753" i="1"/>
  <c r="AB9638" i="1"/>
  <c r="AB2446" i="1"/>
  <c r="AB4943" i="1"/>
  <c r="AB5925" i="1"/>
  <c r="AB9528" i="1"/>
  <c r="AB1520" i="1"/>
  <c r="AB2551" i="1"/>
  <c r="AB8163" i="1"/>
  <c r="AB9278" i="1"/>
  <c r="AB2145" i="1"/>
  <c r="AB815" i="1"/>
  <c r="AB3579" i="1"/>
  <c r="AB10113" i="1"/>
  <c r="AB3050" i="1"/>
  <c r="AB10971" i="1"/>
  <c r="AB6483" i="1"/>
  <c r="AB2007" i="1"/>
  <c r="AB4145" i="1"/>
  <c r="AB4464" i="1"/>
  <c r="AB1856" i="1"/>
  <c r="AB7342" i="1"/>
  <c r="AB1071" i="1"/>
  <c r="AB7833" i="1"/>
  <c r="AB2871" i="1"/>
  <c r="AB6592" i="1"/>
  <c r="AB1696" i="1"/>
  <c r="AB10842" i="1"/>
  <c r="AB2277" i="1"/>
  <c r="AB7108" i="1"/>
  <c r="AB5280" i="1"/>
  <c r="AB3128" i="1"/>
  <c r="AB9203" i="1"/>
  <c r="AB10699" i="1"/>
  <c r="AB1164" i="1"/>
  <c r="AB7264" i="1"/>
  <c r="AB10530" i="1"/>
  <c r="AB10423" i="1"/>
  <c r="AB6502" i="1"/>
  <c r="AB427" i="1"/>
  <c r="AB3578" i="1"/>
  <c r="AB3533" i="1"/>
  <c r="AB8146" i="1"/>
  <c r="AB4446" i="1"/>
  <c r="AB4139" i="1"/>
  <c r="AB4980" i="1"/>
  <c r="AB9420" i="1"/>
  <c r="AB1986" i="1"/>
  <c r="AB9498" i="1"/>
  <c r="AB5090" i="1"/>
  <c r="AB7148" i="1"/>
  <c r="AB7558" i="1"/>
  <c r="AB6390" i="1"/>
  <c r="AB4806" i="1"/>
  <c r="AB10066" i="1"/>
  <c r="AB6613" i="1"/>
  <c r="AB9459" i="1"/>
  <c r="AB8907" i="1"/>
  <c r="AB8545" i="1"/>
  <c r="AB10884" i="1"/>
  <c r="AB983" i="1"/>
  <c r="AB6736" i="1"/>
  <c r="AB9430" i="1"/>
  <c r="AB7730" i="1"/>
  <c r="AB8473" i="1"/>
  <c r="AB6685" i="1"/>
  <c r="AB10921" i="1"/>
  <c r="AB5546" i="1"/>
  <c r="AB2001" i="1"/>
  <c r="AB4841" i="1"/>
  <c r="AB1000" i="1"/>
  <c r="AB9780" i="1"/>
  <c r="AB2264" i="1"/>
  <c r="AB4524" i="1"/>
  <c r="AB7937" i="1"/>
  <c r="AB3157" i="1"/>
  <c r="AB792" i="1"/>
  <c r="AB10187" i="1"/>
  <c r="AB4028" i="1"/>
  <c r="AB3808" i="1"/>
  <c r="AB10828" i="1"/>
  <c r="AB4458" i="1"/>
  <c r="AB1678" i="1"/>
  <c r="AB6453" i="1"/>
  <c r="AB5115" i="1"/>
  <c r="AB3530" i="1"/>
  <c r="AB7631" i="1"/>
  <c r="AB4919" i="1"/>
  <c r="AB686" i="1"/>
  <c r="AB3086" i="1"/>
  <c r="AB7646" i="1"/>
  <c r="AB9392" i="1"/>
  <c r="AB5553" i="1"/>
  <c r="AB233" i="1"/>
  <c r="AB2477" i="1"/>
  <c r="AB7905" i="1"/>
  <c r="AB8733" i="1"/>
  <c r="AB1093" i="1"/>
  <c r="AB10523" i="1"/>
  <c r="AB8414" i="1"/>
  <c r="AB6807" i="1"/>
  <c r="AB2387" i="1"/>
  <c r="AB7275" i="1"/>
  <c r="AB10248" i="1"/>
  <c r="AB7463" i="1"/>
  <c r="AB5492" i="1"/>
  <c r="AB1649" i="1"/>
  <c r="AB8855" i="1"/>
  <c r="AB7907" i="1"/>
  <c r="AB137" i="1"/>
  <c r="AB4308" i="1"/>
  <c r="AB3146" i="1"/>
  <c r="AB6106" i="1"/>
  <c r="AB10274" i="1"/>
  <c r="AB9809" i="1"/>
  <c r="AB5784" i="1"/>
  <c r="AB1430" i="1"/>
  <c r="AB5679" i="1"/>
  <c r="AB5720" i="1"/>
  <c r="AB4184" i="1"/>
  <c r="AB303" i="1"/>
  <c r="AB1703" i="1"/>
  <c r="AB3495" i="1"/>
  <c r="AB414" i="1"/>
  <c r="AB7392" i="1"/>
  <c r="AB9627" i="1"/>
  <c r="AB3563" i="1"/>
  <c r="AB642" i="1"/>
  <c r="AB10627" i="1"/>
  <c r="AB2723" i="1"/>
  <c r="AB3213" i="1"/>
  <c r="AB9799" i="1"/>
  <c r="AB1329" i="1"/>
  <c r="AB4767" i="1"/>
  <c r="AB4441" i="1"/>
  <c r="AB5383" i="1"/>
  <c r="AB6729" i="1"/>
  <c r="AB11091" i="1"/>
  <c r="AB9312" i="1"/>
  <c r="AB6393" i="1"/>
  <c r="AB7090" i="1"/>
  <c r="AB9605" i="1"/>
  <c r="AB6942" i="1"/>
  <c r="AB8558" i="1"/>
  <c r="AB4969" i="1"/>
  <c r="AB3179" i="1"/>
  <c r="AB1792" i="1"/>
  <c r="AB5446" i="1"/>
  <c r="AB9987" i="1"/>
  <c r="AB10296" i="1"/>
  <c r="AB6985" i="1"/>
  <c r="AB5295" i="1"/>
  <c r="AB3487" i="1"/>
  <c r="AB1945" i="1"/>
  <c r="AB8202" i="1"/>
  <c r="AB5580" i="1"/>
  <c r="AB6727" i="1"/>
  <c r="AB223" i="1"/>
  <c r="AB8787" i="1"/>
  <c r="AB10119" i="1"/>
  <c r="AB524" i="1"/>
  <c r="AB10919" i="1"/>
  <c r="AB852" i="1"/>
  <c r="AB715" i="1"/>
  <c r="AB6108" i="1"/>
  <c r="AB1975" i="1"/>
  <c r="AB10898" i="1"/>
  <c r="AB4803" i="1"/>
  <c r="AB7994" i="1"/>
  <c r="AB3861" i="1"/>
  <c r="AB5884" i="1"/>
  <c r="AB7166" i="1"/>
  <c r="AB1440" i="1"/>
  <c r="AB8049" i="1"/>
  <c r="AB10861" i="1"/>
  <c r="AB8404" i="1"/>
  <c r="AB4378" i="1"/>
  <c r="AB6550" i="1"/>
  <c r="AB7737" i="1"/>
  <c r="AB829" i="1"/>
  <c r="AB9176" i="1"/>
  <c r="AB1088" i="1"/>
  <c r="AB4345" i="1"/>
  <c r="AB10681" i="1"/>
  <c r="AB5531" i="1"/>
  <c r="AB3212" i="1"/>
  <c r="AB1297" i="1"/>
  <c r="AB6095" i="1"/>
  <c r="AB3573" i="1"/>
  <c r="AB5908" i="1"/>
  <c r="AB6490" i="1"/>
  <c r="AB4949" i="1"/>
  <c r="AB6256" i="1"/>
  <c r="AB3876" i="1"/>
  <c r="AB9629" i="1"/>
  <c r="AB384" i="1"/>
  <c r="AB10126" i="1"/>
  <c r="AB8549" i="1"/>
  <c r="AB11047" i="1"/>
  <c r="AB10690" i="1"/>
  <c r="AB3480" i="1"/>
  <c r="AB822" i="1"/>
  <c r="AB950" i="1"/>
  <c r="AB3521" i="1"/>
  <c r="AB10852" i="1"/>
  <c r="AB11060" i="1"/>
  <c r="AB6264" i="1"/>
  <c r="AB5688" i="1"/>
  <c r="AB8464" i="1"/>
  <c r="AB3740" i="1"/>
  <c r="AB3636" i="1"/>
  <c r="AB4017" i="1"/>
  <c r="AB4973" i="1"/>
  <c r="AB2544" i="1"/>
  <c r="AB9087" i="1"/>
  <c r="AB5285" i="1"/>
  <c r="AB6296" i="1"/>
  <c r="AB6295" i="1"/>
  <c r="AB1513" i="1"/>
  <c r="AB8378" i="1"/>
  <c r="AB6278" i="1"/>
  <c r="AB2550" i="1"/>
  <c r="AB6365" i="1"/>
  <c r="AB2297" i="1"/>
  <c r="AB9506" i="1"/>
  <c r="AB2113" i="1"/>
  <c r="AB3964" i="1"/>
  <c r="AB3314" i="1"/>
  <c r="AB8294" i="1"/>
  <c r="AB8213" i="1"/>
  <c r="AB7984" i="1"/>
  <c r="AB5126" i="1"/>
  <c r="AB8873" i="1"/>
  <c r="AB4781" i="1"/>
  <c r="AB5250" i="1"/>
  <c r="AB3062" i="1"/>
  <c r="AB494" i="1"/>
  <c r="AB9480" i="1"/>
  <c r="AB927" i="1"/>
  <c r="AB3017" i="1"/>
  <c r="AB5698" i="1"/>
  <c r="AB6882" i="1"/>
  <c r="AB6136" i="1"/>
  <c r="AB1672" i="1"/>
  <c r="AB3370" i="1"/>
  <c r="AB5976" i="1"/>
  <c r="AB703" i="1"/>
  <c r="AB4449" i="1"/>
  <c r="AB277" i="1"/>
  <c r="AB9489" i="1"/>
  <c r="AB9364" i="1"/>
  <c r="AB8328" i="1"/>
  <c r="AB6154" i="1"/>
  <c r="AB3460" i="1"/>
  <c r="AB6589" i="1"/>
  <c r="AB9577" i="1"/>
  <c r="AB9492" i="1"/>
  <c r="AB2833" i="1"/>
  <c r="AB6018" i="1"/>
  <c r="AB985" i="1"/>
  <c r="AB6796" i="1"/>
  <c r="AB8982" i="1"/>
  <c r="AB2159" i="1"/>
  <c r="AB10314" i="1"/>
  <c r="AB342" i="1"/>
  <c r="AB3098" i="1"/>
  <c r="AB3028" i="1"/>
  <c r="AB3971" i="1"/>
  <c r="AB1180" i="1"/>
  <c r="AB1320" i="1"/>
  <c r="AB7215" i="1"/>
  <c r="AB7109" i="1"/>
  <c r="AB553" i="1"/>
  <c r="AB1126" i="1"/>
  <c r="AB2194" i="1"/>
  <c r="AB10813" i="1"/>
  <c r="AB3574" i="1"/>
  <c r="AB7428" i="1"/>
  <c r="AB7939" i="1"/>
  <c r="AB4030" i="1"/>
  <c r="AB5739" i="1"/>
  <c r="AB10072" i="1"/>
  <c r="AB9800" i="1"/>
  <c r="AB417" i="1"/>
  <c r="AB6958" i="1"/>
  <c r="AB4701" i="1"/>
  <c r="AB2158" i="1"/>
  <c r="AB10057" i="1"/>
  <c r="AB10599" i="1"/>
  <c r="AB9840" i="1"/>
  <c r="AB7188" i="1"/>
  <c r="AB1024" i="1"/>
  <c r="AB10213" i="1"/>
  <c r="AB7781" i="1"/>
  <c r="AB6861" i="1"/>
  <c r="AB2071" i="1"/>
  <c r="AB548" i="1"/>
  <c r="AB3396" i="1"/>
  <c r="AB3378" i="1"/>
  <c r="AB7333" i="1"/>
  <c r="AB9479" i="1"/>
  <c r="AB8377" i="1"/>
  <c r="AB6737" i="1"/>
  <c r="AB9426" i="1"/>
  <c r="AB1888" i="1"/>
  <c r="AB7200" i="1"/>
  <c r="AB3159" i="1"/>
  <c r="AB2718" i="1"/>
  <c r="AB7598" i="1"/>
  <c r="AB2088" i="1"/>
  <c r="AB5996" i="1"/>
  <c r="AB3153" i="1"/>
  <c r="AB4259" i="1"/>
  <c r="AB2589" i="1"/>
  <c r="AB6844" i="1"/>
  <c r="AB8039" i="1"/>
  <c r="AB5526" i="1"/>
  <c r="AB5245" i="1"/>
  <c r="AB8243" i="1"/>
  <c r="AB2413" i="1"/>
  <c r="AB9558" i="1"/>
  <c r="AB1722" i="1"/>
  <c r="AB6881" i="1"/>
  <c r="AB6851" i="1"/>
  <c r="AB8488" i="1"/>
  <c r="AB3462" i="1"/>
  <c r="AB6790" i="1"/>
  <c r="AB9367" i="1"/>
  <c r="AB4530" i="1"/>
  <c r="AB2636" i="1"/>
  <c r="AB4732" i="1"/>
  <c r="AB2764" i="1"/>
  <c r="AB390" i="1"/>
  <c r="AB1507" i="1"/>
  <c r="AB10977" i="1"/>
  <c r="AB9793" i="1"/>
  <c r="AB1254" i="1"/>
  <c r="AB10948" i="1"/>
  <c r="AB4827" i="1"/>
  <c r="AB134" i="1"/>
  <c r="AB8018" i="1"/>
  <c r="AB7997" i="1"/>
  <c r="AB6063" i="1"/>
  <c r="AB3528" i="1"/>
  <c r="AB5621" i="1"/>
  <c r="AB1889" i="1"/>
  <c r="AB10619" i="1"/>
  <c r="AB5620" i="1"/>
  <c r="AB5230" i="1"/>
  <c r="AB1947" i="1"/>
  <c r="AB8769" i="1"/>
  <c r="AB2535" i="1"/>
  <c r="AB6217" i="1"/>
  <c r="AB4374" i="1"/>
  <c r="AB4630" i="1"/>
  <c r="AB8555" i="1"/>
  <c r="AB8944" i="1"/>
  <c r="AB6426" i="1"/>
  <c r="AB1684" i="1"/>
  <c r="AB1555" i="1"/>
  <c r="AB7640" i="1"/>
  <c r="AB236" i="1"/>
  <c r="AB9320" i="1"/>
  <c r="AB584" i="1"/>
  <c r="AB9066" i="1"/>
  <c r="AB1055" i="1"/>
  <c r="AB3633" i="1"/>
  <c r="AB7026" i="1"/>
  <c r="AB226" i="1"/>
  <c r="AB4811" i="1"/>
  <c r="AB10569" i="1"/>
  <c r="AB2072" i="1"/>
  <c r="AB2715" i="1"/>
  <c r="AB3580" i="1"/>
  <c r="AB1833" i="1"/>
  <c r="AB7443" i="1"/>
  <c r="AB3219" i="1"/>
  <c r="AB5001" i="1"/>
  <c r="AB5336" i="1"/>
  <c r="AB972" i="1"/>
  <c r="AB3363" i="1"/>
  <c r="AB10258" i="1"/>
  <c r="AB6846" i="1"/>
  <c r="AB3061" i="1"/>
  <c r="AB4179" i="1"/>
  <c r="AB10004" i="1"/>
  <c r="AB6773" i="1"/>
  <c r="AB6209" i="1"/>
  <c r="AB10306" i="1"/>
  <c r="AB9457" i="1"/>
  <c r="AB5002" i="1"/>
  <c r="AB9487" i="1"/>
  <c r="AB8227" i="1"/>
  <c r="AB6379" i="1"/>
  <c r="AB10798" i="1"/>
  <c r="AB9133" i="1"/>
  <c r="AB1772" i="1"/>
  <c r="AB4620" i="1"/>
  <c r="AB1339" i="1"/>
  <c r="AB7837" i="1"/>
  <c r="AB2096" i="1"/>
  <c r="AB7486" i="1"/>
  <c r="AB2890" i="1"/>
  <c r="AB1502" i="1"/>
  <c r="AB6522" i="1"/>
  <c r="AB9622" i="1"/>
  <c r="AB880" i="1"/>
  <c r="AB9025" i="1"/>
  <c r="AB1400" i="1"/>
  <c r="AB2983" i="1"/>
  <c r="AB8060" i="1"/>
  <c r="AB6274" i="1"/>
  <c r="AB9000" i="1"/>
  <c r="AB734" i="1"/>
  <c r="AB4826" i="1"/>
  <c r="AB133" i="1"/>
  <c r="AB8776" i="1"/>
  <c r="AB8662" i="1"/>
  <c r="AB1131" i="1"/>
  <c r="AB1496" i="1"/>
  <c r="AB7740" i="1"/>
  <c r="AB1323" i="1"/>
  <c r="AB4468" i="1"/>
  <c r="AB2814" i="1"/>
  <c r="AB2057" i="1"/>
  <c r="AB5599" i="1"/>
  <c r="AB3053" i="1"/>
  <c r="AB8794" i="1"/>
  <c r="AB1664" i="1"/>
  <c r="AB6971" i="1"/>
  <c r="AB9531" i="1"/>
  <c r="AB8684" i="1"/>
  <c r="AB7163" i="1"/>
  <c r="AB7035" i="1"/>
  <c r="AB2474" i="1"/>
  <c r="AB8455" i="1"/>
  <c r="AB7763" i="1"/>
  <c r="AB10693" i="1"/>
  <c r="AB10497" i="1"/>
  <c r="AB1079" i="1"/>
  <c r="AB9931" i="1"/>
  <c r="AB5042" i="1"/>
  <c r="AB5575" i="1"/>
  <c r="AB10474" i="1"/>
  <c r="AB6002" i="1"/>
  <c r="AB882" i="1"/>
  <c r="AB3404" i="1"/>
  <c r="AB4237" i="1"/>
  <c r="AB8382" i="1"/>
  <c r="AB8605" i="1"/>
  <c r="AB9055" i="1"/>
  <c r="AB1590" i="1"/>
  <c r="AB4463" i="1"/>
  <c r="AB5382" i="1"/>
  <c r="AB5321" i="1"/>
  <c r="AB3082" i="1"/>
  <c r="AB3602" i="1"/>
  <c r="AB6668" i="1"/>
  <c r="AB9995" i="1"/>
  <c r="AB1471" i="1"/>
  <c r="AB7452" i="1"/>
  <c r="AB9695" i="1"/>
  <c r="AB6772" i="1"/>
  <c r="AB429" i="1"/>
  <c r="AB6198" i="1"/>
  <c r="AB5392" i="1"/>
  <c r="AB1920" i="1"/>
  <c r="AB1846" i="1"/>
  <c r="AB6884" i="1"/>
  <c r="AB4618" i="1"/>
  <c r="Z10198" i="1"/>
  <c r="Z6322" i="1"/>
  <c r="Z7249" i="1"/>
  <c r="Z6563" i="1"/>
  <c r="Z388" i="1"/>
  <c r="Z5464" i="1"/>
  <c r="Z10809" i="1"/>
  <c r="Z3699" i="1"/>
  <c r="Z3500" i="1"/>
  <c r="Z3164" i="1"/>
  <c r="Z9859" i="1"/>
  <c r="Z3701" i="1"/>
  <c r="Z2146" i="1"/>
  <c r="Z10596" i="1"/>
  <c r="Z3875" i="1"/>
  <c r="Z3531" i="1"/>
  <c r="Z3204" i="1"/>
  <c r="Z8417" i="1"/>
  <c r="Z8024" i="1"/>
  <c r="Z2204" i="1"/>
  <c r="Z7655" i="1"/>
  <c r="Z6396" i="1"/>
  <c r="Z7785" i="1"/>
  <c r="Z41" i="1"/>
  <c r="Z3645" i="1"/>
  <c r="Z4235" i="1"/>
  <c r="Z9592" i="1"/>
  <c r="Z8268" i="1"/>
  <c r="Z5270" i="1"/>
  <c r="Z2344" i="1"/>
  <c r="Z2279" i="1"/>
  <c r="Z1675" i="1"/>
  <c r="Z9187" i="1"/>
  <c r="Z3610" i="1"/>
  <c r="Z5334" i="1"/>
  <c r="Z1922" i="1"/>
  <c r="Z5306" i="1"/>
  <c r="Z3661" i="1"/>
  <c r="Z3537" i="1"/>
  <c r="Z5690" i="1"/>
  <c r="Z518" i="1"/>
  <c r="Z6738" i="1"/>
  <c r="Z5700" i="1"/>
  <c r="Z7715" i="1"/>
  <c r="Z264" i="1"/>
  <c r="Z8616" i="1"/>
  <c r="Z1985" i="1"/>
  <c r="Z6058" i="1"/>
  <c r="Z8845" i="1"/>
  <c r="Z9907" i="1"/>
  <c r="Z1460" i="1"/>
  <c r="Z5136" i="1"/>
  <c r="Z1178" i="1"/>
  <c r="Z5814" i="1"/>
  <c r="Z3922" i="1"/>
  <c r="Z7394" i="1"/>
  <c r="Z4706" i="1"/>
  <c r="Z8220" i="1"/>
  <c r="Z1549" i="1"/>
  <c r="Z5225" i="1"/>
  <c r="Z5603" i="1"/>
  <c r="Z10661" i="1"/>
  <c r="Z97" i="1"/>
  <c r="Z3402" i="1"/>
  <c r="Z8906" i="1"/>
  <c r="Z4069" i="1"/>
  <c r="Z3577" i="1"/>
  <c r="Z1465" i="1"/>
  <c r="Z7812" i="1"/>
  <c r="Z8158" i="1"/>
  <c r="Z10677" i="1"/>
  <c r="Z9651" i="1"/>
  <c r="Z590" i="1"/>
  <c r="Z7018" i="1"/>
  <c r="Z2505" i="1"/>
  <c r="Z4516" i="1"/>
  <c r="Z9030" i="1"/>
  <c r="Z404" i="1"/>
  <c r="Z6797" i="1"/>
  <c r="Z7714" i="1"/>
  <c r="Z161" i="1"/>
  <c r="Z5538" i="1"/>
  <c r="Z5656" i="1"/>
  <c r="Z2729" i="1"/>
  <c r="Z7119" i="1"/>
  <c r="Z4269" i="1"/>
  <c r="Z2108" i="1"/>
  <c r="Z7352" i="1"/>
  <c r="Z5511" i="1"/>
  <c r="Z8122" i="1"/>
  <c r="Z939" i="1"/>
  <c r="Z4352" i="1"/>
  <c r="Z2612" i="1"/>
  <c r="Z7472" i="1"/>
  <c r="Z10945" i="1"/>
  <c r="Z3436" i="1"/>
  <c r="Z6034" i="1"/>
  <c r="Z3430" i="1"/>
  <c r="Z4850" i="1"/>
  <c r="Z4578" i="1"/>
  <c r="Z4913" i="1"/>
  <c r="Z9641" i="1"/>
  <c r="Z3093" i="1"/>
  <c r="Z7564" i="1"/>
  <c r="Z1225" i="1"/>
  <c r="Z4022" i="1"/>
  <c r="Z9423" i="1"/>
  <c r="Z11042" i="1"/>
  <c r="Z10050" i="1"/>
  <c r="Z7201" i="1"/>
  <c r="Z1490" i="1"/>
  <c r="Z6673" i="1"/>
  <c r="Z8970" i="1"/>
  <c r="Z10624" i="1"/>
  <c r="Z10996" i="1"/>
  <c r="Z141" i="1"/>
  <c r="Z2874" i="1"/>
  <c r="Z2417" i="1"/>
  <c r="Z8518" i="1"/>
  <c r="Z10628" i="1"/>
  <c r="Z3792" i="1"/>
  <c r="Z6452" i="1"/>
  <c r="Z10643" i="1"/>
  <c r="Z4379" i="1"/>
  <c r="Z10322" i="1"/>
  <c r="Z2733" i="1"/>
  <c r="Z37" i="1"/>
  <c r="Z2855" i="1"/>
  <c r="Z1240" i="1"/>
  <c r="Z3668" i="1"/>
  <c r="Z1824" i="1"/>
  <c r="Z8961" i="1"/>
  <c r="Z10711" i="1"/>
  <c r="Z9744" i="1"/>
  <c r="Z9724" i="1"/>
  <c r="Z4771" i="1"/>
  <c r="Z1111" i="1"/>
  <c r="Z1721" i="1"/>
  <c r="Z9382" i="1"/>
  <c r="Z10914" i="1"/>
  <c r="Z5684" i="1"/>
  <c r="Z2583" i="1"/>
  <c r="Z8301" i="1"/>
  <c r="Z257" i="1"/>
  <c r="Z7086" i="1"/>
  <c r="Z7664" i="1"/>
  <c r="Z3297" i="1"/>
  <c r="Z2331" i="1"/>
  <c r="Z9888" i="1"/>
  <c r="Z1113" i="1"/>
  <c r="Z1634" i="1"/>
  <c r="Z9902" i="1"/>
  <c r="Z3173" i="1"/>
  <c r="Z8405" i="1"/>
  <c r="Z8984" i="1"/>
  <c r="Z3799" i="1"/>
  <c r="Z2106" i="1"/>
  <c r="Z9464" i="1"/>
  <c r="Z702" i="1"/>
  <c r="Z7055" i="1"/>
  <c r="Z2807" i="1"/>
  <c r="Z2361" i="1"/>
  <c r="Z2609" i="1"/>
  <c r="Z9924" i="1"/>
  <c r="Z7322" i="1"/>
  <c r="Z475" i="1"/>
  <c r="Z6384" i="1"/>
  <c r="Z4219" i="1"/>
  <c r="Z7699" i="1"/>
  <c r="Z9698" i="1"/>
  <c r="Z7419" i="1"/>
  <c r="Z8085" i="1"/>
  <c r="Z10259" i="1"/>
  <c r="Z6672" i="1"/>
  <c r="Z8481" i="1"/>
  <c r="Z3730" i="1"/>
  <c r="Z8502" i="1"/>
  <c r="Z2262" i="1"/>
  <c r="Z10555" i="1"/>
  <c r="Z2311" i="1"/>
  <c r="Z1334" i="1"/>
  <c r="Z3591" i="1"/>
  <c r="Z10755" i="1"/>
  <c r="Z5593" i="1"/>
  <c r="Z8171" i="1"/>
  <c r="Z7445" i="1"/>
  <c r="Z2426" i="1"/>
  <c r="Z1751" i="1"/>
  <c r="Z10109" i="1"/>
  <c r="Z2988" i="1"/>
  <c r="Z6627" i="1"/>
  <c r="Z7732" i="1"/>
  <c r="Z1548" i="1"/>
  <c r="Z6659" i="1"/>
  <c r="Z9572" i="1"/>
  <c r="Z8256" i="1"/>
  <c r="Z3733" i="1"/>
  <c r="Z10167" i="1"/>
  <c r="Z2527" i="1"/>
  <c r="Z2666" i="1"/>
  <c r="Z4350" i="1"/>
  <c r="Z2927" i="1"/>
  <c r="Z8084" i="1"/>
  <c r="Z6193" i="1"/>
  <c r="Z5473" i="1"/>
  <c r="Z9281" i="1"/>
  <c r="Z96" i="1"/>
  <c r="Z2739" i="1"/>
  <c r="Z8577" i="1"/>
  <c r="Z2824" i="1"/>
  <c r="Z9785" i="1"/>
  <c r="Z10649" i="1"/>
  <c r="Z3728" i="1"/>
  <c r="Z2285" i="1"/>
  <c r="Z9927" i="1"/>
  <c r="Z313" i="1"/>
  <c r="Z6181" i="1"/>
  <c r="Z1851" i="1"/>
  <c r="Z6752" i="1"/>
  <c r="Z10540" i="1"/>
  <c r="Z10800" i="1"/>
  <c r="Z6926" i="1"/>
  <c r="Z5606" i="1"/>
  <c r="Z4621" i="1"/>
  <c r="Z10079" i="1"/>
  <c r="Z10147" i="1"/>
  <c r="Z7065" i="1"/>
  <c r="Z5483" i="1"/>
  <c r="Z10953" i="1"/>
  <c r="Z5475" i="1"/>
  <c r="Z9090" i="1"/>
  <c r="Z7404" i="1"/>
  <c r="Z6778" i="1"/>
  <c r="Z3777" i="1"/>
  <c r="Z7841" i="1"/>
  <c r="Z11013" i="1"/>
  <c r="Z5169" i="1"/>
  <c r="Z6088" i="1"/>
  <c r="Z1615" i="1"/>
  <c r="Z9213" i="1"/>
  <c r="Z3708" i="1"/>
  <c r="Z2259" i="1"/>
  <c r="Z9764" i="1"/>
  <c r="Z5871" i="1"/>
  <c r="Z10358" i="1"/>
  <c r="Z2706" i="1"/>
  <c r="Z8362" i="1"/>
  <c r="Z2094" i="1"/>
  <c r="Z6280" i="1"/>
  <c r="Z4895" i="1"/>
  <c r="Z3547" i="1"/>
  <c r="Z2047" i="1"/>
  <c r="Z9999" i="1"/>
  <c r="Z1416" i="1"/>
  <c r="Z10107" i="1"/>
  <c r="Z4863" i="1"/>
  <c r="Z2978" i="1"/>
  <c r="Z4339" i="1"/>
  <c r="Z941" i="1"/>
  <c r="Z8597" i="1"/>
  <c r="Z3172" i="1"/>
  <c r="Z5738" i="1"/>
  <c r="Z7796" i="1"/>
  <c r="Z4455" i="1"/>
  <c r="Z5251" i="1"/>
  <c r="Z10826" i="1"/>
  <c r="Z1140" i="1"/>
  <c r="Z391" i="1"/>
  <c r="Z6121" i="1"/>
  <c r="Z5249" i="1"/>
  <c r="Z7034" i="1"/>
  <c r="Z5186" i="1"/>
  <c r="Z579" i="1"/>
  <c r="Z9813" i="1"/>
  <c r="Z1739" i="1"/>
  <c r="Z9082" i="1"/>
  <c r="Z5155" i="1"/>
  <c r="Z3123" i="1"/>
  <c r="Z9352" i="1"/>
  <c r="Z3464" i="1"/>
  <c r="Z811" i="1"/>
  <c r="Z8498" i="1"/>
  <c r="Z9867" i="1"/>
  <c r="Z7257" i="1"/>
  <c r="Z2775" i="1"/>
  <c r="Z7254" i="1"/>
  <c r="Z359" i="1"/>
  <c r="Z1081" i="1"/>
  <c r="Z8771" i="1"/>
  <c r="Z7896" i="1"/>
  <c r="Z6719" i="1"/>
  <c r="Z4690" i="1"/>
  <c r="Z8215" i="1"/>
  <c r="Z4840" i="1"/>
  <c r="Z9788" i="1"/>
  <c r="Z3635" i="1"/>
  <c r="Z8479" i="1"/>
  <c r="Z2529" i="1"/>
  <c r="Z9137" i="1"/>
  <c r="Z4361" i="1"/>
  <c r="Z2435" i="1"/>
  <c r="Z7695" i="1"/>
  <c r="Z4546" i="1"/>
  <c r="Z7493" i="1"/>
  <c r="Z10960" i="1"/>
  <c r="Z9743" i="1"/>
  <c r="Z2578" i="1"/>
  <c r="Z7638" i="1"/>
  <c r="Z3582" i="1"/>
  <c r="Z4327" i="1"/>
  <c r="Z9778" i="1"/>
  <c r="Z2424" i="1"/>
  <c r="Z3278" i="1"/>
  <c r="Z8892" i="1"/>
  <c r="Z3046" i="1"/>
  <c r="Z4165" i="1"/>
  <c r="Z8357" i="1"/>
  <c r="Z10003" i="1"/>
  <c r="Z1070" i="1"/>
  <c r="Z5840" i="1"/>
  <c r="Z6212" i="1"/>
  <c r="Z9296" i="1"/>
  <c r="Z80" i="1"/>
  <c r="Z5674" i="1"/>
  <c r="Z1762" i="1"/>
  <c r="Z1363" i="1"/>
  <c r="Z3697" i="1"/>
  <c r="Z5979" i="1"/>
  <c r="Z5667" i="1"/>
  <c r="Z4795" i="1"/>
  <c r="Z4772" i="1"/>
  <c r="Z2199" i="1"/>
  <c r="Z4535" i="1"/>
  <c r="Z10820" i="1"/>
  <c r="Z9481" i="1"/>
  <c r="Z8284" i="1"/>
  <c r="Z4101" i="1"/>
  <c r="Z640" i="1"/>
  <c r="Z3354" i="1"/>
  <c r="Z3199" i="1"/>
  <c r="Z2478" i="1"/>
  <c r="Z10612" i="1"/>
  <c r="Z10705" i="1"/>
  <c r="Z3953" i="1"/>
  <c r="Z5350" i="1"/>
  <c r="Z107" i="1"/>
  <c r="Z368" i="1"/>
  <c r="Z4787" i="1"/>
  <c r="Z5747" i="1"/>
  <c r="Z3685" i="1"/>
  <c r="Z3506" i="1"/>
  <c r="Z1235" i="1"/>
  <c r="Z4102" i="1"/>
  <c r="Z652" i="1"/>
  <c r="Z6712" i="1"/>
  <c r="Z6507" i="1"/>
  <c r="Z10712" i="1"/>
  <c r="Z6248" i="1"/>
  <c r="Z5406" i="1"/>
  <c r="Z10210" i="1"/>
  <c r="Z3005" i="1"/>
  <c r="Z2788" i="1"/>
  <c r="Z9968" i="1"/>
  <c r="Z1080" i="1"/>
  <c r="Z28" i="1"/>
  <c r="Z2717" i="1"/>
  <c r="Z8459" i="1"/>
  <c r="Z7858" i="1"/>
  <c r="Z4371" i="1"/>
  <c r="Z1019" i="1"/>
  <c r="Z9944" i="1"/>
  <c r="Z10866" i="1"/>
  <c r="Z2342" i="1"/>
  <c r="Z9252" i="1"/>
  <c r="Z860" i="1"/>
  <c r="Z5184" i="1"/>
  <c r="Z2513" i="1"/>
  <c r="Z8458" i="1"/>
  <c r="Z7993" i="1"/>
  <c r="Z9763" i="1"/>
  <c r="Z10387" i="1"/>
  <c r="Z5096" i="1"/>
  <c r="Z84" i="1"/>
  <c r="Z8677" i="1"/>
  <c r="Z820" i="1"/>
  <c r="Z3526" i="1"/>
  <c r="Z1402" i="1"/>
  <c r="Z3140" i="1"/>
  <c r="Z4517" i="1"/>
  <c r="Z9541" i="1"/>
  <c r="Z7359" i="1"/>
  <c r="Z9989" i="1"/>
  <c r="Z6342" i="1"/>
  <c r="Z6677" i="1"/>
  <c r="Z1650" i="1"/>
  <c r="Z6891" i="1"/>
  <c r="Z3766" i="1"/>
  <c r="Z6115" i="1"/>
  <c r="Z4519" i="1"/>
  <c r="Z4801" i="1"/>
  <c r="Z7146" i="1"/>
  <c r="Z10355" i="1"/>
  <c r="Z7247" i="1"/>
  <c r="Z6606" i="1"/>
  <c r="Z10025" i="1"/>
  <c r="Z9886" i="1"/>
  <c r="Z7654" i="1"/>
  <c r="Z4066" i="1"/>
  <c r="Z10956" i="1"/>
  <c r="Z10588" i="1"/>
  <c r="Z380" i="1"/>
  <c r="Z2501" i="1"/>
  <c r="Z7928" i="1"/>
  <c r="Z2042" i="1"/>
  <c r="Z2351" i="1"/>
  <c r="Z8343" i="1"/>
  <c r="Z413" i="1"/>
  <c r="Z8887" i="1"/>
  <c r="Z203" i="1"/>
  <c r="Z5294" i="1"/>
  <c r="Z6511" i="1"/>
  <c r="Z7579" i="1"/>
  <c r="Z6455" i="1"/>
  <c r="Z4268" i="1"/>
  <c r="Z7495" i="1"/>
  <c r="Z10722" i="1"/>
  <c r="Z10710" i="1"/>
  <c r="Z4251" i="1"/>
  <c r="Z8541" i="1"/>
  <c r="Z9327" i="1"/>
  <c r="Z9471" i="1"/>
  <c r="Z1663" i="1"/>
  <c r="Z3254" i="1"/>
  <c r="Z1310" i="1"/>
  <c r="Z5061" i="1"/>
  <c r="Z832" i="1"/>
  <c r="Z3706" i="1"/>
  <c r="Z5913" i="1"/>
  <c r="Z3279" i="1"/>
  <c r="Z10144" i="1"/>
  <c r="Z9529" i="1"/>
  <c r="Z9516" i="1"/>
  <c r="Z9880" i="1"/>
  <c r="Z5514" i="1"/>
  <c r="Z4107" i="1"/>
  <c r="Z447" i="1"/>
  <c r="Z8197" i="1"/>
  <c r="Z1411" i="1"/>
  <c r="Z6581" i="1"/>
  <c r="Z3294" i="1"/>
  <c r="Z1647" i="1"/>
  <c r="Z1859" i="1"/>
  <c r="Z2913" i="1"/>
  <c r="Z310" i="1"/>
  <c r="Z762" i="1"/>
  <c r="Z6731" i="1"/>
  <c r="Z9135" i="1"/>
  <c r="Z3641" i="1"/>
  <c r="Z2119" i="1"/>
  <c r="Z8266" i="1"/>
  <c r="Z5605" i="1"/>
  <c r="Z9397" i="1"/>
  <c r="Z638" i="1"/>
  <c r="Z7735" i="1"/>
  <c r="Z10808" i="1"/>
  <c r="Z6519" i="1"/>
  <c r="Z9230" i="1"/>
  <c r="Z1656" i="1"/>
  <c r="Z10318" i="1"/>
  <c r="Z6885" i="1"/>
  <c r="Z5010" i="1"/>
  <c r="Z6056" i="1"/>
  <c r="Z8208" i="1"/>
  <c r="Z10061" i="1"/>
  <c r="Z8323" i="1"/>
  <c r="Z3763" i="1"/>
  <c r="Z9663" i="1"/>
  <c r="Z5364" i="1"/>
  <c r="Z4162" i="1"/>
  <c r="Z7167" i="1"/>
  <c r="Z3995" i="1"/>
  <c r="Z2986" i="1"/>
  <c r="Z3293" i="1"/>
  <c r="Z1517" i="1"/>
  <c r="Z3985" i="1"/>
  <c r="Z10934" i="1"/>
  <c r="Z8912" i="1"/>
  <c r="Z5493" i="1"/>
  <c r="Z2231" i="1"/>
  <c r="Z6334" i="1"/>
  <c r="Z8218" i="1"/>
  <c r="Z7278" i="1"/>
  <c r="Z1948" i="1"/>
  <c r="Z3169" i="1"/>
  <c r="Z3454" i="1"/>
  <c r="Z7181" i="1"/>
  <c r="Z3715" i="1"/>
  <c r="Z4070" i="1"/>
  <c r="Z7320" i="1"/>
  <c r="Z9403" i="1"/>
  <c r="Z7436" i="1"/>
  <c r="Z4864" i="1"/>
  <c r="Z3769" i="1"/>
  <c r="Z10701" i="1"/>
  <c r="Z6910" i="1"/>
  <c r="Z9640" i="1"/>
  <c r="Z7156" i="1"/>
  <c r="Z3830" i="1"/>
  <c r="Z6007" i="1"/>
  <c r="Z2901" i="1"/>
  <c r="Z3424" i="1"/>
  <c r="Z4612" i="1"/>
  <c r="Z9017" i="1"/>
  <c r="Z1091" i="1"/>
  <c r="Z9029" i="1"/>
  <c r="Z5804" i="1"/>
  <c r="Z204" i="1"/>
  <c r="Z2347" i="1"/>
  <c r="Z755" i="1"/>
  <c r="Z5426" i="1"/>
  <c r="Z1527" i="1"/>
  <c r="Z3737" i="1"/>
  <c r="Z7794" i="1"/>
  <c r="Z4395" i="1"/>
  <c r="Z7971" i="1"/>
  <c r="Z10825" i="1"/>
  <c r="Z7999" i="1"/>
  <c r="Z9022" i="1"/>
  <c r="Z8818" i="1"/>
  <c r="Z7850" i="1"/>
  <c r="Z10801" i="1"/>
  <c r="Z10783" i="1"/>
  <c r="Z5965" i="1"/>
  <c r="Z8175" i="1"/>
  <c r="Z10638" i="1"/>
  <c r="Z4796" i="1"/>
  <c r="Z5584" i="1"/>
  <c r="Z4676" i="1"/>
  <c r="Z8330" i="1"/>
  <c r="Z580" i="1"/>
  <c r="Z868" i="1"/>
  <c r="Z3788" i="1"/>
  <c r="Z8751" i="1"/>
  <c r="Z3510" i="1"/>
  <c r="Z4286" i="1"/>
  <c r="Z5006" i="1"/>
  <c r="Z3451" i="1"/>
  <c r="Z5129" i="1"/>
  <c r="Z6558" i="1"/>
  <c r="Z5140" i="1"/>
  <c r="Z2015" i="1"/>
  <c r="Z4376" i="1"/>
  <c r="Z2699" i="1"/>
  <c r="Z6255" i="1"/>
  <c r="Z10579" i="1"/>
  <c r="Z4467" i="1"/>
  <c r="Z8402" i="1"/>
  <c r="Z632" i="1"/>
  <c r="Z2891" i="1"/>
  <c r="Z9273" i="1"/>
  <c r="Z3898" i="1"/>
  <c r="Z4552" i="1"/>
  <c r="Z4951" i="1"/>
  <c r="Z2497" i="1"/>
  <c r="Z7944" i="1"/>
  <c r="Z3340" i="1"/>
  <c r="Z4914" i="1"/>
  <c r="Z7604" i="1"/>
  <c r="Z2306" i="1"/>
  <c r="Z1043" i="1"/>
  <c r="Z1227" i="1"/>
  <c r="Z6005" i="1"/>
  <c r="Z3538" i="1"/>
  <c r="Z11068" i="1"/>
  <c r="Z920" i="1"/>
  <c r="Z410" i="1"/>
  <c r="Z7692" i="1"/>
  <c r="Z2197" i="1"/>
  <c r="Z4067" i="1"/>
  <c r="Z6268" i="1"/>
  <c r="Z8868" i="1"/>
  <c r="Z4120" i="1"/>
  <c r="Z8916" i="1"/>
  <c r="Z4094" i="1"/>
  <c r="Z7745" i="1"/>
  <c r="Z2930" i="1"/>
  <c r="Z7700" i="1"/>
  <c r="Z9011" i="1"/>
  <c r="Z7884" i="1"/>
  <c r="Z10922" i="1"/>
  <c r="Z3292" i="1"/>
  <c r="Z2677" i="1"/>
  <c r="Z9741" i="1"/>
  <c r="Z255" i="1"/>
  <c r="Z6371" i="1"/>
  <c r="Z4205" i="1"/>
  <c r="Z2673" i="1"/>
  <c r="Z8324" i="1"/>
  <c r="Z7397" i="1"/>
  <c r="Z3887" i="1"/>
  <c r="Z10467" i="1"/>
  <c r="Z8719" i="1"/>
  <c r="Z6040" i="1"/>
  <c r="Z6320" i="1"/>
  <c r="Z8501" i="1"/>
  <c r="Z4073" i="1"/>
  <c r="Z2461" i="1"/>
  <c r="Z8580" i="1"/>
  <c r="Z9582" i="1"/>
  <c r="Z3959" i="1"/>
  <c r="Z2647" i="1"/>
  <c r="Z8741" i="1"/>
  <c r="Z5508" i="1"/>
  <c r="Z3438" i="1"/>
  <c r="Z2843" i="1"/>
  <c r="Z3035" i="1"/>
  <c r="Z6766" i="1"/>
  <c r="Z3059" i="1"/>
  <c r="Z1470" i="1"/>
  <c r="Z7645" i="1"/>
  <c r="Z8829" i="1"/>
  <c r="Z8890" i="1"/>
  <c r="Z4965" i="1"/>
  <c r="Z9155" i="1"/>
  <c r="Z2869" i="1"/>
  <c r="Z8097" i="1"/>
  <c r="Z8190" i="1"/>
  <c r="Z10674" i="1"/>
  <c r="Z8925" i="1"/>
  <c r="Z4211" i="1"/>
  <c r="Z3536" i="1"/>
  <c r="Z10402" i="1"/>
  <c r="Z4513" i="1"/>
  <c r="Z9963" i="1"/>
  <c r="Z565" i="1"/>
  <c r="Z4090" i="1"/>
  <c r="Z6562" i="1"/>
  <c r="Z1895" i="1"/>
  <c r="Z4200" i="1"/>
  <c r="Z961" i="1"/>
  <c r="Z2378" i="1"/>
  <c r="Z3382" i="1"/>
  <c r="Z1365" i="1"/>
  <c r="Z7987" i="1"/>
  <c r="Z7920" i="1"/>
  <c r="Z6175" i="1"/>
  <c r="Z7245" i="1"/>
  <c r="Z3855" i="1"/>
  <c r="Z6235" i="1"/>
  <c r="Z4807" i="1"/>
  <c r="Z3525" i="1"/>
  <c r="Z8720" i="1"/>
  <c r="Z1875" i="1"/>
  <c r="Z6959" i="1"/>
  <c r="Z2617" i="1"/>
  <c r="Z7470" i="1"/>
  <c r="Z9044" i="1"/>
  <c r="Z74" i="1"/>
  <c r="Z4130" i="1"/>
  <c r="Z4419" i="1"/>
  <c r="Z4556" i="1"/>
  <c r="Z386" i="1"/>
  <c r="Z788" i="1"/>
  <c r="Z1678" i="1"/>
  <c r="Z6170" i="1"/>
  <c r="Z10769" i="1"/>
  <c r="Z5494" i="1"/>
  <c r="Z7091" i="1"/>
  <c r="Z7882" i="1"/>
  <c r="Z10115" i="1"/>
  <c r="Z1435" i="1"/>
  <c r="Z3376" i="1"/>
  <c r="Z3174" i="1"/>
  <c r="Z8948" i="1"/>
  <c r="Z7410" i="1"/>
  <c r="Z4470" i="1"/>
  <c r="Z8914" i="1"/>
  <c r="Z1192" i="1"/>
  <c r="Z9263" i="1"/>
  <c r="Z185" i="1"/>
  <c r="Z9189" i="1"/>
  <c r="Z2408" i="1"/>
  <c r="Z4789" i="1"/>
  <c r="Z205" i="1"/>
  <c r="Z1209" i="1"/>
  <c r="Z225" i="1"/>
  <c r="Z3835" i="1"/>
  <c r="Z7919" i="1"/>
  <c r="Z322" i="1"/>
  <c r="Z3773" i="1"/>
  <c r="Z2299" i="1"/>
  <c r="Z250" i="1"/>
  <c r="Z1584" i="1"/>
  <c r="Z9040" i="1"/>
  <c r="Z2386" i="1"/>
  <c r="Z3910" i="1"/>
  <c r="Z4280" i="1"/>
  <c r="Z1424" i="1"/>
  <c r="Z4921" i="1"/>
  <c r="Z2630" i="1"/>
  <c r="Z172" i="1"/>
  <c r="Z4187" i="1"/>
  <c r="Z795" i="1"/>
  <c r="Z1577" i="1"/>
  <c r="Z4873" i="1"/>
  <c r="Z10534" i="1"/>
  <c r="Z8253" i="1"/>
  <c r="Z4304" i="1"/>
  <c r="Z2967" i="1"/>
  <c r="Z1292" i="1"/>
  <c r="Z11000" i="1"/>
  <c r="Z4534" i="1"/>
  <c r="Z8969" i="1"/>
  <c r="Z4544" i="1"/>
  <c r="Z9270" i="1"/>
  <c r="Z246" i="1"/>
  <c r="Z9494" i="1"/>
  <c r="Z5453" i="1"/>
  <c r="Z3177" i="1"/>
  <c r="Z3929" i="1"/>
  <c r="Z8045" i="1"/>
  <c r="Z10297" i="1"/>
  <c r="Z1406" i="1"/>
  <c r="Z8236" i="1"/>
  <c r="Z8180" i="1"/>
  <c r="Z7708" i="1"/>
  <c r="Z4574" i="1"/>
  <c r="Z1191" i="1"/>
  <c r="Z4228" i="1"/>
  <c r="Z6112" i="1"/>
  <c r="Z5843" i="1"/>
  <c r="Z312" i="1"/>
  <c r="Z777" i="1"/>
  <c r="Z7585" i="1"/>
  <c r="Z1273" i="1"/>
  <c r="Z2459" i="1"/>
  <c r="Z1670" i="1"/>
  <c r="Z839" i="1"/>
  <c r="Z8539" i="1"/>
  <c r="Z2100" i="1"/>
  <c r="Z9143" i="1"/>
  <c r="Z3008" i="1"/>
  <c r="Z5297" i="1"/>
  <c r="Z2650" i="1"/>
  <c r="Z8388" i="1"/>
  <c r="Z1311" i="1"/>
  <c r="Z5954" i="1"/>
  <c r="Z5052" i="1"/>
  <c r="Z7957" i="1"/>
  <c r="Z4526" i="1"/>
  <c r="Z9672" i="1"/>
  <c r="Z8447" i="1"/>
  <c r="Z10388" i="1"/>
  <c r="Z9599" i="1"/>
  <c r="Z10632" i="1"/>
  <c r="Z3535" i="1"/>
  <c r="Z7533" i="1"/>
  <c r="Z9586" i="1"/>
  <c r="Z5323" i="1"/>
  <c r="Z4631" i="1"/>
  <c r="Z10083" i="1"/>
  <c r="Z9552" i="1"/>
  <c r="Z9792" i="1"/>
  <c r="Z2226" i="1"/>
  <c r="Z3317" i="1"/>
  <c r="Z10757" i="1"/>
  <c r="Z3085" i="1"/>
  <c r="Z4991" i="1"/>
  <c r="Z5669" i="1"/>
  <c r="Z2332" i="1"/>
  <c r="Z7066" i="1"/>
  <c r="Z36" i="1"/>
  <c r="Z6559" i="1"/>
  <c r="Z662" i="1"/>
  <c r="Z1838" i="1"/>
  <c r="Z1290" i="1"/>
  <c r="Z3890" i="1"/>
  <c r="Z591" i="1"/>
  <c r="Z4063" i="1"/>
  <c r="Z2898" i="1"/>
  <c r="Z6777" i="1"/>
  <c r="Z2811" i="1"/>
  <c r="Z8686" i="1"/>
  <c r="Z9701" i="1"/>
  <c r="Z4746" i="1"/>
  <c r="Z6582" i="1"/>
  <c r="Z9063" i="1"/>
  <c r="Z7817" i="1"/>
  <c r="Z5938" i="1"/>
  <c r="Z8915" i="1"/>
  <c r="Z8070" i="1"/>
  <c r="Z4770" i="1"/>
  <c r="Z4588" i="1"/>
  <c r="Z1015" i="1"/>
  <c r="Z2622" i="1"/>
  <c r="Z8786" i="1"/>
  <c r="Z9153" i="1"/>
  <c r="Z6895" i="1"/>
  <c r="Z5505" i="1"/>
  <c r="Z2025" i="1"/>
  <c r="Z10098" i="1"/>
  <c r="Z5343" i="1"/>
  <c r="Z9540" i="1"/>
  <c r="Z9662" i="1"/>
  <c r="Z2543" i="1"/>
  <c r="Z3570" i="1"/>
  <c r="Z9200" i="1"/>
  <c r="Z2950" i="1"/>
  <c r="Z7608" i="1"/>
  <c r="Z2401" i="1"/>
  <c r="Z2731" i="1"/>
  <c r="Z948" i="1"/>
  <c r="Z4288" i="1"/>
  <c r="Z4983" i="1"/>
  <c r="Z515" i="1"/>
  <c r="Z7742" i="1"/>
  <c r="Z8905" i="1"/>
  <c r="Z6473" i="1"/>
  <c r="Z5881" i="1"/>
  <c r="Z10620" i="1"/>
  <c r="Z473" i="1"/>
  <c r="Z5388" i="1"/>
  <c r="Z10653" i="1"/>
  <c r="Z6770" i="1"/>
  <c r="Z7288" i="1"/>
  <c r="Z9405" i="1"/>
  <c r="Z4708" i="1"/>
  <c r="Z8240" i="1"/>
  <c r="Z7511" i="1"/>
  <c r="Z10305" i="1"/>
  <c r="Z9815" i="1"/>
  <c r="Z3805" i="1"/>
  <c r="Z7973" i="1"/>
  <c r="Z4195" i="1"/>
  <c r="Z1777" i="1"/>
  <c r="Z8642" i="1"/>
  <c r="Z3300" i="1"/>
  <c r="Z7243" i="1"/>
  <c r="Z1754" i="1"/>
  <c r="Z7157" i="1"/>
  <c r="Z9782" i="1"/>
  <c r="Z5636" i="1"/>
  <c r="Z4253" i="1"/>
  <c r="Z8036" i="1"/>
  <c r="Z7058" i="1"/>
  <c r="Z8248" i="1"/>
  <c r="Z254" i="1"/>
  <c r="Z5585" i="1"/>
  <c r="Z2343" i="1"/>
  <c r="Z1977" i="1"/>
  <c r="Z4388" i="1"/>
  <c r="Z10466" i="1"/>
  <c r="Z6801" i="1"/>
  <c r="Z3051" i="1"/>
  <c r="Z5170" i="1"/>
  <c r="Z6933" i="1"/>
  <c r="Z9852" i="1"/>
  <c r="Z4255" i="1"/>
  <c r="Z4425" i="1"/>
  <c r="Z9524" i="1"/>
  <c r="Z2400" i="1"/>
  <c r="Z3285" i="1"/>
  <c r="Z5742" i="1"/>
  <c r="Z7286" i="1"/>
  <c r="Z6539" i="1"/>
  <c r="Z6029" i="1"/>
  <c r="Z86" i="1"/>
  <c r="Z814" i="1"/>
  <c r="Z10111" i="1"/>
  <c r="Z53" i="1"/>
  <c r="Z3238" i="1"/>
  <c r="Z10300" i="1"/>
  <c r="Z10360" i="1"/>
  <c r="Z5701" i="1"/>
  <c r="Z5607" i="1"/>
  <c r="Z3339" i="1"/>
  <c r="Z1262" i="1"/>
  <c r="Z7127" i="1"/>
  <c r="Z8491" i="1"/>
  <c r="Z10941" i="1"/>
  <c r="Z2218" i="1"/>
  <c r="Z2834" i="1"/>
  <c r="Z812" i="1"/>
  <c r="Z496" i="1"/>
  <c r="Z4397" i="1"/>
  <c r="Z4213" i="1"/>
  <c r="Z8783" i="1"/>
  <c r="Z582" i="1"/>
  <c r="Z2745" i="1"/>
  <c r="Z8764" i="1"/>
  <c r="Z9580" i="1"/>
  <c r="Z7347" i="1"/>
  <c r="Z647" i="1"/>
  <c r="Z6980" i="1"/>
  <c r="Z1925" i="1"/>
  <c r="Z10282" i="1"/>
  <c r="Z899" i="1"/>
  <c r="Z743" i="1"/>
  <c r="Z4617" i="1"/>
  <c r="Z8252" i="1"/>
  <c r="Z399" i="1"/>
  <c r="Z5260" i="1"/>
  <c r="Z6629" i="1"/>
  <c r="Z341" i="1"/>
  <c r="Z10290" i="1"/>
  <c r="Z2977" i="1"/>
  <c r="Z10968" i="1"/>
  <c r="Z4688" i="1"/>
  <c r="Z6641" i="1"/>
  <c r="Z4083" i="1"/>
  <c r="Z3249" i="1"/>
  <c r="Z3786" i="1"/>
  <c r="Z7549" i="1"/>
  <c r="Z1924" i="1"/>
  <c r="Z1350" i="1"/>
  <c r="Z10403" i="1"/>
  <c r="Z4349" i="1"/>
  <c r="Z2282" i="1"/>
  <c r="Z1791" i="1"/>
  <c r="Z9569" i="1"/>
  <c r="Z7718" i="1"/>
  <c r="Z5865" i="1"/>
  <c r="Z4422" i="1"/>
  <c r="Z4186" i="1"/>
  <c r="Z9979" i="1"/>
  <c r="Z1421" i="1"/>
  <c r="Z859" i="1"/>
  <c r="Z5823" i="1"/>
  <c r="Z1076" i="1"/>
  <c r="Z9834" i="1"/>
  <c r="Z3507" i="1"/>
  <c r="Z7932" i="1"/>
  <c r="Z9384" i="1"/>
  <c r="Z2905" i="1"/>
  <c r="Z1110" i="1"/>
  <c r="Z6411" i="1"/>
  <c r="Z7577" i="1"/>
  <c r="Z9766" i="1"/>
  <c r="Z6658" i="1"/>
  <c r="Z2111" i="1"/>
  <c r="Z1934" i="1"/>
  <c r="Z4889" i="1"/>
  <c r="Z3497" i="1"/>
  <c r="Z3692" i="1"/>
  <c r="Z1836" i="1"/>
  <c r="Z7601" i="1"/>
  <c r="Z7757" i="1"/>
  <c r="Z8997" i="1"/>
  <c r="Z9093" i="1"/>
  <c r="Z2397" i="1"/>
  <c r="Z5319" i="1"/>
  <c r="Z4809" i="1"/>
  <c r="Z7893" i="1"/>
  <c r="Z9750" i="1"/>
  <c r="Z3287" i="1"/>
  <c r="Z2175" i="1"/>
  <c r="Z7186" i="1"/>
  <c r="Z1234" i="1"/>
  <c r="Z4193" i="1"/>
  <c r="Z4037" i="1"/>
  <c r="Z9336" i="1"/>
  <c r="Z6048" i="1"/>
  <c r="Z3369" i="1"/>
  <c r="Z2165" i="1"/>
  <c r="Z10756" i="1"/>
  <c r="Z10796" i="1"/>
  <c r="Z1161" i="1"/>
  <c r="Z6722" i="1"/>
  <c r="Z4400" i="1"/>
  <c r="Z10890" i="1"/>
  <c r="Z6285" i="1"/>
  <c r="Z6911" i="1"/>
  <c r="Z9686" i="1"/>
  <c r="Z2966" i="1"/>
  <c r="Z10232" i="1"/>
  <c r="Z3289" i="1"/>
  <c r="Z3441" i="1"/>
  <c r="Z2092" i="1"/>
  <c r="Z9098" i="1"/>
  <c r="Z4782" i="1"/>
  <c r="Z6985" i="1"/>
  <c r="Z9228" i="1"/>
  <c r="Z6479" i="1"/>
  <c r="Z7885" i="1"/>
  <c r="Z9564" i="1"/>
  <c r="Z558" i="1"/>
  <c r="Z1968" i="1"/>
  <c r="Z8714" i="1"/>
  <c r="Z7569" i="1"/>
  <c r="Z6301" i="1"/>
  <c r="Z7295" i="1"/>
  <c r="Z2211" i="1"/>
  <c r="Z797" i="1"/>
  <c r="Z8860" i="1"/>
  <c r="Z2621" i="1"/>
  <c r="Z8150" i="1"/>
  <c r="Z2360" i="1"/>
  <c r="Z51" i="1"/>
  <c r="Z6041" i="1"/>
  <c r="Z3117" i="1"/>
  <c r="Z10472" i="1"/>
  <c r="Z7497" i="1"/>
  <c r="Z10595" i="1"/>
  <c r="Z5786" i="1"/>
  <c r="Z9234" i="1"/>
  <c r="Z7701" i="1"/>
  <c r="Z4595" i="1"/>
  <c r="Z8721" i="1"/>
  <c r="Z6820" i="1"/>
  <c r="Z9196" i="1"/>
  <c r="Z2721" i="1"/>
  <c r="Z3616" i="1"/>
  <c r="Z3888" i="1"/>
  <c r="Z9901" i="1"/>
  <c r="Z306" i="1"/>
  <c r="Z9773" i="1"/>
  <c r="Z5812" i="1"/>
  <c r="Z9449" i="1"/>
  <c r="Z3290" i="1"/>
  <c r="Z10452" i="1"/>
  <c r="Z11025" i="1"/>
  <c r="Z7746" i="1"/>
  <c r="Z8878" i="1"/>
  <c r="Z5835" i="1"/>
  <c r="Z8834" i="1"/>
  <c r="Z10824" i="1"/>
  <c r="Z3404" i="1"/>
  <c r="Z9531" i="1"/>
  <c r="Z4468" i="1"/>
  <c r="Z880" i="1"/>
  <c r="Z3633" i="1"/>
  <c r="Z9320" i="1"/>
  <c r="Z10619" i="1"/>
  <c r="Z9548" i="1"/>
  <c r="Z5033" i="1"/>
  <c r="Z8743" i="1"/>
  <c r="Z4342" i="1"/>
  <c r="Z1267" i="1"/>
  <c r="Z7411" i="1"/>
  <c r="Z4430" i="1"/>
  <c r="Z7567" i="1"/>
  <c r="Z10566" i="1"/>
  <c r="Z1144" i="1"/>
  <c r="Z2140" i="1"/>
  <c r="Z9992" i="1"/>
  <c r="Z10961" i="1"/>
  <c r="Z1454" i="1"/>
  <c r="Z2471" i="1"/>
  <c r="Z6956" i="1"/>
  <c r="Z2124" i="1"/>
  <c r="Z6226" i="1"/>
  <c r="Z464" i="1"/>
  <c r="Z2383" i="1"/>
  <c r="Z4938" i="1"/>
  <c r="Z189" i="1"/>
  <c r="Z7416" i="1"/>
  <c r="Z9425" i="1"/>
  <c r="Z9583" i="1"/>
  <c r="Z6161" i="1"/>
  <c r="Z7671" i="1"/>
  <c r="Z6707" i="1"/>
  <c r="Z9511" i="1"/>
  <c r="Z6128" i="1"/>
  <c r="Z477" i="1"/>
  <c r="Z1571" i="1"/>
  <c r="Z3282" i="1"/>
  <c r="Z5611" i="1"/>
  <c r="Z9484" i="1"/>
  <c r="Z6182" i="1"/>
  <c r="Z9192" i="1"/>
  <c r="Z9873" i="1"/>
  <c r="Z3905" i="1"/>
  <c r="Z7659" i="1"/>
  <c r="Z5947" i="1"/>
  <c r="Z9574" i="1"/>
  <c r="Z2462" i="1"/>
  <c r="Z4512" i="1"/>
  <c r="Z2228" i="1"/>
  <c r="Z10018" i="1"/>
  <c r="Z888" i="1"/>
  <c r="Z8162" i="1"/>
  <c r="Z2488" i="1"/>
  <c r="Z3723" i="1"/>
  <c r="Z6699" i="1"/>
  <c r="Z1408" i="1"/>
  <c r="Z1603" i="1"/>
  <c r="Z2660" i="1"/>
  <c r="Z6017" i="1"/>
  <c r="Z1982" i="1"/>
  <c r="Z9934" i="1"/>
  <c r="Z4920" i="1"/>
  <c r="Z1419" i="1"/>
  <c r="Z9633" i="1"/>
  <c r="Z3870" i="1"/>
  <c r="Z7913" i="1"/>
  <c r="Z7776" i="1"/>
  <c r="Z8773" i="1"/>
  <c r="Z843" i="1"/>
  <c r="Z8660" i="1"/>
  <c r="Z9665" i="1"/>
  <c r="Z3657" i="1"/>
  <c r="Z11085" i="1"/>
  <c r="Z3780" i="1"/>
  <c r="Z5311" i="1"/>
  <c r="Z5157" i="1"/>
  <c r="Z10995" i="1"/>
  <c r="Z8694" i="1"/>
  <c r="Z7118" i="1"/>
  <c r="Z81" i="1"/>
  <c r="Z4598" i="1"/>
  <c r="Z9775" i="1"/>
  <c r="Z9104" i="1"/>
  <c r="Z10933" i="1"/>
  <c r="Z9954" i="1"/>
  <c r="Z6904" i="1"/>
  <c r="Z10686" i="1"/>
  <c r="Z9702" i="1"/>
  <c r="Z3827" i="1"/>
  <c r="Z9362" i="1"/>
  <c r="Z4359" i="1"/>
  <c r="Z9984" i="1"/>
  <c r="Z10880" i="1"/>
  <c r="Z9103" i="1"/>
  <c r="Z9818" i="1"/>
  <c r="Z9050" i="1"/>
  <c r="Z4212" i="1"/>
  <c r="Z3407" i="1"/>
  <c r="Z1433" i="1"/>
  <c r="Z5063" i="1"/>
  <c r="Z9534" i="1"/>
  <c r="Z2921" i="1"/>
  <c r="Z10762" i="1"/>
  <c r="Z3102" i="1"/>
  <c r="Z6628" i="1"/>
  <c r="Z9844" i="1"/>
  <c r="Z7190" i="1"/>
  <c r="Z9064" i="1"/>
  <c r="Z3556" i="1"/>
  <c r="Z1426" i="1"/>
  <c r="Z10070" i="1"/>
  <c r="Z4061" i="1"/>
  <c r="Z1437" i="1"/>
  <c r="Z10424" i="1"/>
  <c r="Z8974" i="1"/>
  <c r="Z2955" i="1"/>
  <c r="Z3020" i="1"/>
  <c r="Z9757" i="1"/>
  <c r="Z7775" i="1"/>
  <c r="Z5528" i="1"/>
  <c r="Z8114" i="1"/>
  <c r="Z4504" i="1"/>
  <c r="Z8234" i="1"/>
  <c r="Z1451" i="1"/>
  <c r="Z4405" i="1"/>
  <c r="Z4744" i="1"/>
  <c r="Z3016" i="1"/>
  <c r="Z6057" i="1"/>
  <c r="Z1459" i="1"/>
  <c r="Z7547" i="1"/>
  <c r="Z673" i="1"/>
  <c r="Z7566" i="1"/>
  <c r="Z6417" i="1"/>
  <c r="Z10733" i="1"/>
  <c r="Z7423" i="1"/>
  <c r="Z1068" i="1"/>
  <c r="Z2700" i="1"/>
  <c r="Z7290" i="1"/>
  <c r="Z480" i="1"/>
  <c r="Z7917" i="1"/>
  <c r="Z1881" i="1"/>
  <c r="Z2562" i="1"/>
  <c r="Z10989" i="1"/>
  <c r="Z6359" i="1"/>
  <c r="Z4292" i="1"/>
  <c r="Z11050" i="1"/>
  <c r="Z6518" i="1"/>
  <c r="Z1667" i="1"/>
  <c r="Z8212" i="1"/>
  <c r="Z6401" i="1"/>
  <c r="Z4236" i="1"/>
  <c r="Z395" i="1"/>
  <c r="Z9205" i="1"/>
  <c r="Z4403" i="1"/>
  <c r="Z10196" i="1"/>
  <c r="Z3435" i="1"/>
  <c r="Z6010" i="1"/>
  <c r="Z1484" i="1"/>
  <c r="Z10351" i="1"/>
  <c r="Z8262" i="1"/>
  <c r="Z945" i="1"/>
  <c r="Z4380" i="1"/>
  <c r="Z9473" i="1"/>
  <c r="Z5699" i="1"/>
  <c r="Z5456" i="1"/>
  <c r="Z265" i="1"/>
  <c r="Z4594" i="1"/>
  <c r="Z10868" i="1"/>
  <c r="Z7864" i="1"/>
  <c r="Z6487" i="1"/>
  <c r="Z3071" i="1"/>
  <c r="Z5022" i="1"/>
  <c r="Z3431" i="1"/>
  <c r="Z1138" i="1"/>
  <c r="Z3368" i="1"/>
  <c r="Z10678" i="1"/>
  <c r="Z5760" i="1"/>
  <c r="Z6240" i="1"/>
  <c r="Z6917" i="1"/>
  <c r="Z7555" i="1"/>
  <c r="Z4515" i="1"/>
  <c r="Z6313" i="1"/>
  <c r="Z10304" i="1"/>
  <c r="Z7421" i="1"/>
  <c r="Z2530" i="1"/>
  <c r="Z1723" i="1"/>
  <c r="Z4231" i="1"/>
  <c r="Z3696" i="1"/>
  <c r="Z8010" i="1"/>
  <c r="Z6757" i="1"/>
  <c r="Z2969" i="1"/>
  <c r="Z9163" i="1"/>
  <c r="Z10368" i="1"/>
  <c r="Z8947" i="1"/>
  <c r="Z10597" i="1"/>
  <c r="Z5643" i="1"/>
  <c r="Z6880" i="1"/>
  <c r="Z9922" i="1"/>
  <c r="Z5851" i="1"/>
  <c r="Z2984" i="1"/>
  <c r="Z5228" i="1"/>
  <c r="Z2077" i="1"/>
  <c r="Z666" i="1"/>
  <c r="Z8028" i="1"/>
  <c r="Z4948" i="1"/>
  <c r="Z1005" i="1"/>
  <c r="Z9149" i="1"/>
  <c r="Z6425" i="1"/>
  <c r="Z200" i="1"/>
  <c r="Z2676" i="1"/>
  <c r="Z2961" i="1"/>
  <c r="Z4917" i="1"/>
  <c r="Z4671" i="1"/>
  <c r="Z6835" i="1"/>
  <c r="Z10029" i="1"/>
  <c r="Z10557" i="1"/>
  <c r="Z6595" i="1"/>
  <c r="Z8618" i="1"/>
  <c r="Z9462" i="1"/>
  <c r="Z9445" i="1"/>
  <c r="Z2487" i="1"/>
  <c r="Z10747" i="1"/>
  <c r="Z9740" i="1"/>
  <c r="Z10524" i="1"/>
  <c r="Z10412" i="1"/>
  <c r="Z4625" i="1"/>
  <c r="Z3486" i="1"/>
  <c r="Z1793" i="1"/>
  <c r="Z6442" i="1"/>
  <c r="Z2034" i="1"/>
  <c r="Z8870" i="1"/>
  <c r="Z10422" i="1"/>
  <c r="Z4778" i="1"/>
  <c r="Z6249" i="1"/>
  <c r="Z1217" i="1"/>
  <c r="Z679" i="1"/>
  <c r="Z1095" i="1"/>
  <c r="Z4902" i="1"/>
  <c r="Z6616" i="1"/>
  <c r="Z8249" i="1"/>
  <c r="Z1039" i="1"/>
  <c r="Z7574" i="1"/>
  <c r="Z270" i="1"/>
  <c r="Z4495" i="1"/>
  <c r="Z519" i="1"/>
  <c r="Z5934" i="1"/>
  <c r="Z10054" i="1"/>
  <c r="Z4966" i="1"/>
  <c r="Z4908" i="1"/>
  <c r="Z367" i="1"/>
  <c r="Z9668" i="1"/>
  <c r="Z10580" i="1"/>
  <c r="Z8675" i="1"/>
  <c r="Z59" i="1"/>
  <c r="Z4390" i="1"/>
  <c r="Z6763" i="1"/>
  <c r="Z4825" i="1"/>
  <c r="Z4989" i="1"/>
  <c r="Z5896" i="1"/>
  <c r="Z4076" i="1"/>
  <c r="Z6733" i="1"/>
  <c r="Z8505" i="1"/>
  <c r="Z5924" i="1"/>
  <c r="Z10141" i="1"/>
  <c r="Z5053" i="1"/>
  <c r="Z4831" i="1"/>
  <c r="Z5402" i="1"/>
  <c r="Z10193" i="1"/>
  <c r="Z1990" i="1"/>
  <c r="Z2865" i="1"/>
  <c r="Z3913" i="1"/>
  <c r="Z9697" i="1"/>
  <c r="Z3126" i="1"/>
  <c r="Z9767" i="1"/>
  <c r="Z10299" i="1"/>
  <c r="Z2992" i="1"/>
  <c r="Z9091" i="1"/>
  <c r="Z9854" i="1"/>
  <c r="Z8673" i="1"/>
  <c r="Z69" i="1"/>
  <c r="Z10431" i="1"/>
  <c r="Z5695" i="1"/>
  <c r="Z3493" i="1"/>
  <c r="Z2005" i="1"/>
  <c r="Z1537" i="1"/>
  <c r="Z3073" i="1"/>
  <c r="Z789" i="1"/>
  <c r="Z4316" i="1"/>
  <c r="Z6548" i="1"/>
  <c r="Z221" i="1"/>
  <c r="Z2690" i="1"/>
  <c r="Z7062" i="1"/>
  <c r="Z9041" i="1"/>
  <c r="Z5772" i="1"/>
  <c r="Z5527" i="1"/>
  <c r="Z10578" i="1"/>
  <c r="Z10583" i="1"/>
  <c r="Z5103" i="1"/>
  <c r="Z3248" i="1"/>
  <c r="Z2464" i="1"/>
  <c r="Z7369" i="1"/>
  <c r="Z2563" i="1"/>
  <c r="Z7138" i="1"/>
  <c r="Z5525" i="1"/>
  <c r="Z9864" i="1"/>
  <c r="Z5386" i="1"/>
  <c r="Z8347" i="1"/>
  <c r="Z10655" i="1"/>
  <c r="Z10936" i="1"/>
  <c r="Z7965" i="1"/>
  <c r="Z7332" i="1"/>
  <c r="Z10573" i="1"/>
  <c r="Z3767" i="1"/>
  <c r="Z883" i="1"/>
  <c r="Z4669" i="1"/>
  <c r="Z5215" i="1"/>
  <c r="Z10239" i="1"/>
  <c r="Z10810" i="1"/>
  <c r="Z1479" i="1"/>
  <c r="Z5893" i="1"/>
  <c r="Z5653" i="1"/>
  <c r="Z2143" i="1"/>
  <c r="Z9505" i="1"/>
  <c r="Z1618" i="1"/>
  <c r="Z7734" i="1"/>
  <c r="Z5592" i="1"/>
  <c r="Z10845" i="1"/>
  <c r="Z1802" i="1"/>
  <c r="Z8463" i="1"/>
  <c r="Z9009" i="1"/>
  <c r="Z10951" i="1"/>
  <c r="Z5478" i="1"/>
  <c r="Z1291" i="1"/>
  <c r="Z657" i="1"/>
  <c r="Z1980" i="1"/>
  <c r="Z6656" i="1"/>
  <c r="Z4303" i="1"/>
  <c r="Z1345" i="1"/>
  <c r="Z10102" i="1"/>
  <c r="Z4250" i="1"/>
  <c r="Z3625" i="1"/>
  <c r="Z2948" i="1"/>
  <c r="Z4210" i="1"/>
  <c r="Z6633" i="1"/>
  <c r="Z1370" i="1"/>
  <c r="Z1316" i="1"/>
  <c r="Z7455" i="1"/>
  <c r="Z5469" i="1"/>
  <c r="Z8454" i="1"/>
  <c r="Z2716" i="1"/>
  <c r="Z10768" i="1"/>
  <c r="Z10397" i="1"/>
  <c r="Z6510" i="1"/>
  <c r="Z4333" i="1"/>
  <c r="Z5013" i="1"/>
  <c r="Z1592" i="1"/>
  <c r="Z1876" i="1"/>
  <c r="Z3828" i="1"/>
  <c r="Z5449" i="1"/>
  <c r="Z986" i="1"/>
  <c r="Z6315" i="1"/>
  <c r="Z262" i="1"/>
  <c r="Z6549" i="1"/>
  <c r="Z4295" i="1"/>
  <c r="Z3691" i="1"/>
  <c r="Z5987" i="1"/>
  <c r="Z3977" i="1"/>
  <c r="Z926" i="1"/>
  <c r="Z142" i="1"/>
  <c r="Z8098" i="1"/>
  <c r="Z7072" i="1"/>
  <c r="Z4586" i="1"/>
  <c r="Z5587" i="1"/>
  <c r="Z4092" i="1"/>
  <c r="Z6228" i="1"/>
  <c r="Z3023" i="1"/>
  <c r="Z9299" i="1"/>
  <c r="Z10727" i="1"/>
  <c r="Z9625" i="1"/>
  <c r="Z7703" i="1"/>
  <c r="Z5735" i="1"/>
  <c r="Z1037" i="1"/>
  <c r="Z7442" i="1"/>
  <c r="Z3961" i="1"/>
  <c r="Z10791" i="1"/>
  <c r="Z7142" i="1"/>
  <c r="Z3142" i="1"/>
  <c r="Z8245" i="1"/>
  <c r="Z573" i="1"/>
  <c r="Z4565" i="1"/>
  <c r="Z9169" i="1"/>
  <c r="Z3912" i="1"/>
  <c r="Z9485" i="1"/>
  <c r="Z7376" i="1"/>
  <c r="Z8342" i="1"/>
  <c r="Z8486" i="1"/>
  <c r="Z4622" i="1"/>
  <c r="Z1230" i="1"/>
  <c r="Z5912" i="1"/>
  <c r="Z6033" i="1"/>
  <c r="Z3295" i="1"/>
  <c r="Z3318" i="1"/>
  <c r="Z1244" i="1"/>
  <c r="Z8910" i="1"/>
  <c r="Z5148" i="1"/>
  <c r="Z9650" i="1"/>
  <c r="Z3592" i="1"/>
  <c r="Z8368" i="1"/>
  <c r="Z5998" i="1"/>
  <c r="Z1962" i="1"/>
  <c r="Z8581" i="1"/>
  <c r="Z8956" i="1"/>
  <c r="Z6353" i="1"/>
  <c r="Z2022" i="1"/>
  <c r="Z9977" i="1"/>
  <c r="Z8666" i="1"/>
  <c r="Z4115" i="1"/>
  <c r="Z8747" i="1"/>
  <c r="Z1560" i="1"/>
  <c r="Z11064" i="1"/>
  <c r="Z10208" i="1"/>
  <c r="Z8543" i="1"/>
  <c r="Z4433" i="1"/>
  <c r="Z1177" i="1"/>
  <c r="Z5689" i="1"/>
  <c r="Z446" i="1"/>
  <c r="Z9964" i="1"/>
  <c r="Z7491" i="1"/>
  <c r="Z4436" i="1"/>
  <c r="Z3100" i="1"/>
  <c r="Z7676" i="1"/>
  <c r="Z619" i="1"/>
  <c r="Z8184" i="1"/>
  <c r="Z7544" i="1"/>
  <c r="Z8617" i="1"/>
  <c r="Z6695" i="1"/>
  <c r="Z2777" i="1"/>
  <c r="Z2651" i="1"/>
  <c r="Z5680" i="1"/>
  <c r="Z10365" i="1"/>
  <c r="Z165" i="1"/>
  <c r="Z6982" i="1"/>
  <c r="Z9858" i="1"/>
  <c r="Z6469" i="1"/>
  <c r="Z6403" i="1"/>
  <c r="Z10764" i="1"/>
  <c r="Z10168" i="1"/>
  <c r="Z9251" i="1"/>
  <c r="Z537" i="1"/>
  <c r="Z10311" i="1"/>
  <c r="Z5160" i="1"/>
  <c r="Z8963" i="1"/>
  <c r="Z6660" i="1"/>
  <c r="Z8579" i="1"/>
  <c r="Z5931" i="1"/>
  <c r="Z6163" i="1"/>
  <c r="Z2518" i="1"/>
  <c r="Z3690" i="1"/>
  <c r="Z1347" i="1"/>
  <c r="Z891" i="1"/>
  <c r="Z4824" i="1"/>
  <c r="Z7395" i="1"/>
  <c r="Z4005" i="1"/>
  <c r="Z5706" i="1"/>
  <c r="Z7318" i="1"/>
  <c r="Z10570" i="1"/>
  <c r="Z8305" i="1"/>
  <c r="Z241" i="1"/>
  <c r="Z11081" i="1"/>
  <c r="Z2619" i="1"/>
  <c r="Z1641" i="1"/>
  <c r="Z3877" i="1"/>
  <c r="Z8933" i="1"/>
  <c r="Z4674" i="1"/>
  <c r="Z8048" i="1"/>
  <c r="Z5578" i="1"/>
  <c r="Z3075" i="1"/>
  <c r="Z10229" i="1"/>
  <c r="Z7228" i="1"/>
  <c r="Z6475" i="1"/>
  <c r="Z599" i="1"/>
  <c r="Z1869" i="1"/>
  <c r="Z4178" i="1"/>
  <c r="Z7834" i="1"/>
  <c r="Z3698" i="1"/>
  <c r="Z8550" i="1"/>
  <c r="Z4099" i="1"/>
  <c r="Z3895" i="1"/>
  <c r="Z5348" i="1"/>
  <c r="Z2110" i="1"/>
  <c r="Z8309" i="1"/>
  <c r="Z3770" i="1"/>
  <c r="Z1219" i="1"/>
  <c r="Z4324" i="1"/>
  <c r="Z725" i="1"/>
  <c r="Z11103" i="1"/>
  <c r="Z6534" i="1"/>
  <c r="Z8635" i="1"/>
  <c r="Z6092" i="1"/>
  <c r="Z7285" i="1"/>
  <c r="Z4794" i="1"/>
  <c r="Z8726" i="1"/>
  <c r="Z5718" i="1"/>
  <c r="Z2169" i="1"/>
  <c r="Z2212" i="1"/>
  <c r="Z10564" i="1"/>
  <c r="Z8999" i="1"/>
  <c r="Z7301" i="1"/>
  <c r="Z570" i="1"/>
  <c r="Z4697" i="1"/>
  <c r="Z7162" i="1"/>
  <c r="Z2923" i="1"/>
  <c r="Z6024" i="1"/>
  <c r="Z5145" i="1"/>
  <c r="Z3807" i="1"/>
  <c r="Z460" i="1"/>
  <c r="Z8978" i="1"/>
  <c r="Z8886" i="1"/>
  <c r="Z3933" i="1"/>
  <c r="Z8255" i="1"/>
  <c r="Z5917" i="1"/>
  <c r="Z5682" i="1"/>
  <c r="Z281" i="1"/>
  <c r="Z374" i="1"/>
  <c r="Z6528" i="1"/>
  <c r="Z10315" i="1"/>
  <c r="Z8856" i="1"/>
  <c r="Z121" i="1"/>
  <c r="Z4319" i="1"/>
  <c r="Z2412" i="1"/>
  <c r="Z6466" i="1"/>
  <c r="Z4854" i="1"/>
  <c r="Z6449" i="1"/>
  <c r="Z5910" i="1"/>
  <c r="Z5243" i="1"/>
  <c r="Z4016" i="1"/>
  <c r="Z7647" i="1"/>
  <c r="Z2937" i="1"/>
  <c r="Z4868" i="1"/>
  <c r="Z5024" i="1"/>
  <c r="Z990" i="1"/>
  <c r="Z8453" i="1"/>
  <c r="Z5560" i="1"/>
  <c r="Z6527" i="1"/>
  <c r="Z3377" i="1"/>
  <c r="Z10428" i="1"/>
  <c r="Z1835" i="1"/>
  <c r="Z4454" i="1"/>
  <c r="Z1666" i="1"/>
  <c r="Z105" i="1"/>
  <c r="Z7372" i="1"/>
  <c r="Z2303" i="1"/>
  <c r="Z1627" i="1"/>
  <c r="Z4518" i="1"/>
  <c r="Z3208" i="1"/>
  <c r="Z8046" i="1"/>
  <c r="Z10881" i="1"/>
  <c r="Z5057" i="1"/>
  <c r="Z10987" i="1"/>
  <c r="Z2495" i="1"/>
  <c r="Z5993" i="1"/>
  <c r="Z9537" i="1"/>
  <c r="Z6905" i="1"/>
  <c r="Z11032" i="1"/>
  <c r="Z10806" i="1"/>
  <c r="Z4774" i="1"/>
  <c r="Z7616" i="1"/>
  <c r="Z10461" i="1"/>
  <c r="Z4575" i="1"/>
  <c r="Z8419" i="1"/>
  <c r="Z989" i="1"/>
  <c r="Z8791" i="1"/>
  <c r="Z1233" i="1"/>
  <c r="Z4912" i="1"/>
  <c r="Z3081" i="1"/>
  <c r="Z2368" i="1"/>
  <c r="Z10988" i="1"/>
  <c r="Z825" i="1"/>
  <c r="Z905" i="1"/>
  <c r="Z6026" i="1"/>
  <c r="Z6356" i="1"/>
  <c r="Z1797" i="1"/>
  <c r="Z9248" i="1"/>
  <c r="Z10937" i="1"/>
  <c r="Z5694" i="1"/>
  <c r="Z636" i="1"/>
  <c r="Z1475" i="1"/>
  <c r="Z7935" i="1"/>
  <c r="Z11057" i="1"/>
  <c r="Z2737" i="1"/>
  <c r="Z5990" i="1"/>
  <c r="Z8373" i="1"/>
  <c r="Z639" i="1"/>
  <c r="Z9012" i="1"/>
  <c r="Z8516" i="1"/>
  <c r="Z1967" i="1"/>
  <c r="Z949" i="1"/>
  <c r="Z308" i="1"/>
  <c r="Z1448" i="1"/>
  <c r="Z334" i="1"/>
  <c r="Z2248" i="1"/>
  <c r="Z3494" i="1"/>
  <c r="Z4637" i="1"/>
  <c r="Z5564" i="1"/>
  <c r="Z805" i="1"/>
  <c r="Z733" i="1"/>
  <c r="Z1744" i="1"/>
  <c r="Z1756" i="1"/>
  <c r="Z5806" i="1"/>
  <c r="Z10104" i="1"/>
  <c r="Z1878" i="1"/>
  <c r="Z9717" i="1"/>
  <c r="Z1199" i="1"/>
  <c r="Z3205" i="1"/>
  <c r="Z398" i="1"/>
  <c r="Z9089" i="1"/>
  <c r="Z1702" i="1"/>
  <c r="Z3918" i="1"/>
  <c r="Z1154" i="1"/>
  <c r="Z10900" i="1"/>
  <c r="Z10336" i="1"/>
  <c r="Z422" i="1"/>
  <c r="Z5310" i="1"/>
  <c r="Z3863" i="1"/>
  <c r="Z9973" i="1"/>
  <c r="Z10016" i="1"/>
  <c r="Z9388" i="1"/>
  <c r="Z3139" i="1"/>
  <c r="Z6391" i="1"/>
  <c r="Z6491" i="1"/>
  <c r="Z9400" i="1"/>
  <c r="Z2352" i="1"/>
  <c r="Z1572" i="1"/>
  <c r="Z2448" i="1"/>
  <c r="Z9615" i="1"/>
  <c r="Z10017" i="1"/>
  <c r="Z2402" i="1"/>
  <c r="Z2753" i="1"/>
  <c r="Z4543" i="1"/>
  <c r="Z10876" i="1"/>
  <c r="Z9161" i="1"/>
  <c r="Z6799" i="1"/>
  <c r="Z7897" i="1"/>
  <c r="Z9083" i="1"/>
  <c r="Z1360" i="1"/>
  <c r="Z9276" i="1"/>
  <c r="Z10216" i="1"/>
  <c r="Z3048" i="1"/>
  <c r="Z8067" i="1"/>
  <c r="Z8086" i="1"/>
  <c r="Z10999" i="1"/>
  <c r="Z2240" i="1"/>
  <c r="Z7057" i="1"/>
  <c r="Z3915" i="1"/>
  <c r="Z5481" i="1"/>
  <c r="Z6386" i="1"/>
  <c r="Z397" i="1"/>
  <c r="Z1515" i="1"/>
  <c r="Z7348" i="1"/>
  <c r="Z9990" i="1"/>
  <c r="Z1566" i="1"/>
  <c r="Z3338" i="1"/>
  <c r="Z5808" i="1"/>
  <c r="Z10320" i="1"/>
  <c r="Z10325" i="1"/>
  <c r="Z1693" i="1"/>
  <c r="Z7697" i="1"/>
  <c r="Z6568" i="1"/>
  <c r="Z2095" i="1"/>
  <c r="Z2722" i="1"/>
  <c r="Z1373" i="1"/>
  <c r="Z10613" i="1"/>
  <c r="Z10120" i="1"/>
  <c r="Z10453" i="1"/>
  <c r="Z3144" i="1"/>
  <c r="Z4188" i="1"/>
  <c r="Z6100" i="1"/>
  <c r="Z2590" i="1"/>
  <c r="Z4428" i="1"/>
  <c r="Z7535" i="1"/>
  <c r="Z411" i="1"/>
  <c r="Z8203" i="1"/>
  <c r="Z3271" i="1"/>
  <c r="Z9589" i="1"/>
  <c r="Z2460" i="1"/>
  <c r="Z4642" i="1"/>
  <c r="Z848" i="1"/>
  <c r="Z7484" i="1"/>
  <c r="Z2832" i="1"/>
  <c r="Z1031" i="1"/>
  <c r="Z10802" i="1"/>
  <c r="Z3505" i="1"/>
  <c r="Z9978" i="1"/>
  <c r="Z2191" i="1"/>
  <c r="Z184" i="1"/>
  <c r="Z3652" i="1"/>
  <c r="Z7980" i="1"/>
  <c r="Z505" i="1"/>
  <c r="Z7084" i="1"/>
  <c r="Z2645" i="1"/>
  <c r="Z9026" i="1"/>
  <c r="Z3013" i="1"/>
  <c r="Z9670" i="1"/>
  <c r="Z992" i="1"/>
  <c r="Z5647" i="1"/>
  <c r="Z10176" i="1"/>
  <c r="Z5107" i="1"/>
  <c r="Z8644" i="1"/>
  <c r="Z5369" i="1"/>
  <c r="Z5092" i="1"/>
  <c r="Z10312" i="1"/>
  <c r="Z31" i="1"/>
  <c r="Z9309" i="1"/>
  <c r="Z5259" i="1"/>
  <c r="Z6101" i="1"/>
  <c r="Z8724" i="1"/>
  <c r="Z4461" i="1"/>
  <c r="Z6216" i="1"/>
  <c r="Z101" i="1"/>
  <c r="Z3649" i="1"/>
  <c r="Z1109" i="1"/>
  <c r="Z9749" i="1"/>
  <c r="Z9005" i="1"/>
  <c r="Z10754" i="1"/>
  <c r="Z9499" i="1"/>
  <c r="Z4045" i="1"/>
  <c r="Z9279" i="1"/>
  <c r="Z6837" i="1"/>
  <c r="Z3978" i="1"/>
  <c r="Z5709" i="1"/>
  <c r="Z7233" i="1"/>
  <c r="Z10584" i="1"/>
  <c r="Z3465" i="1"/>
  <c r="Z6821" i="1"/>
  <c r="Z488" i="1"/>
  <c r="Z9514" i="1"/>
  <c r="Z3849" i="1"/>
  <c r="Z672" i="1"/>
  <c r="Z10665" i="1"/>
  <c r="Z3019" i="1"/>
  <c r="Z4049" i="1"/>
  <c r="Z4657" i="1"/>
  <c r="Z6503" i="1"/>
  <c r="Z3615" i="1"/>
  <c r="Z1828" i="1"/>
  <c r="Z7609" i="1"/>
  <c r="Z10516" i="1"/>
  <c r="Z9220" i="1"/>
  <c r="Z381" i="1"/>
  <c r="Z4013" i="1"/>
  <c r="Z442" i="1"/>
  <c r="Z3998" i="1"/>
  <c r="Z9736" i="1"/>
  <c r="Z8425" i="1"/>
  <c r="Z3459" i="1"/>
  <c r="Z3009" i="1"/>
  <c r="Z9908" i="1"/>
  <c r="Z5651" i="1"/>
  <c r="Z3816" i="1"/>
  <c r="Z124" i="1"/>
  <c r="Z10675" i="1"/>
  <c r="Z5569" i="1"/>
  <c r="Z6833" i="1"/>
  <c r="Z10606" i="1"/>
  <c r="Z10114" i="1"/>
  <c r="Z3328" i="1"/>
  <c r="Z4041" i="1"/>
  <c r="Z6567" i="1"/>
  <c r="Z1583" i="1"/>
  <c r="Z8102" i="1"/>
  <c r="Z9328" i="1"/>
  <c r="Z1325" i="1"/>
  <c r="Z3358" i="1"/>
  <c r="Z3643" i="1"/>
  <c r="Z372" i="1"/>
  <c r="Z8853" i="1"/>
  <c r="Z2714" i="1"/>
  <c r="Z8924" i="1"/>
  <c r="Z4737" i="1"/>
  <c r="Z11059" i="1"/>
  <c r="Z2726" i="1"/>
  <c r="Z4761" i="1"/>
  <c r="Z5982" i="1"/>
  <c r="Z1327" i="1"/>
  <c r="Z10874" i="1"/>
  <c r="Z7494" i="1"/>
  <c r="Z9512" i="1"/>
  <c r="Z1102" i="1"/>
  <c r="Z7845" i="1"/>
  <c r="Z3244" i="1"/>
  <c r="Z7618" i="1"/>
  <c r="Z9454" i="1"/>
  <c r="Z3785" i="1"/>
  <c r="Z6669" i="1"/>
  <c r="Z1075" i="1"/>
  <c r="Z4881" i="1"/>
  <c r="Z7894" i="1"/>
  <c r="Z9073" i="1"/>
  <c r="Z4351" i="1"/>
  <c r="Z1959" i="1"/>
  <c r="Z10724" i="1"/>
  <c r="Z10871" i="1"/>
  <c r="Z6862" i="1"/>
  <c r="Z6080" i="1"/>
  <c r="Z10574" i="1"/>
  <c r="Z857" i="1"/>
  <c r="Z5748" i="1"/>
  <c r="Z1914" i="1"/>
  <c r="Z10031" i="1"/>
  <c r="Z379" i="1"/>
  <c r="Z6118" i="1"/>
  <c r="Z9422" i="1"/>
  <c r="Z9057" i="1"/>
  <c r="Z7171" i="1"/>
  <c r="Z8830" i="1"/>
  <c r="Z10278" i="1"/>
  <c r="Z9272" i="1"/>
  <c r="Z2316" i="1"/>
  <c r="Z3416" i="1"/>
  <c r="Z2449" i="1"/>
  <c r="Z1532" i="1"/>
  <c r="Z7998" i="1"/>
  <c r="Z3832" i="1"/>
  <c r="Z8499" i="1"/>
  <c r="Z1220" i="1"/>
  <c r="Z656" i="1"/>
  <c r="Z7238" i="1"/>
  <c r="Z6593" i="1"/>
  <c r="Z6435" i="1"/>
  <c r="Z8521" i="1"/>
  <c r="Z338" i="1"/>
  <c r="Z865" i="1"/>
  <c r="Z26" i="1"/>
  <c r="Z8198" i="1"/>
  <c r="Z7702" i="1"/>
  <c r="Z2802" i="1"/>
  <c r="Z8371" i="1"/>
  <c r="Z3360" i="1"/>
  <c r="Z6818" i="1"/>
  <c r="Z2909" i="1"/>
  <c r="Z6718" i="1"/>
  <c r="Z4152" i="1"/>
  <c r="Z3550" i="1"/>
  <c r="Z3621" i="1"/>
  <c r="Z65" i="1"/>
  <c r="Z4411" i="1"/>
  <c r="Z2847" i="1"/>
  <c r="Z3914" i="1"/>
  <c r="Z6116" i="1"/>
  <c r="Z3626" i="1"/>
  <c r="Z9323" i="1"/>
  <c r="Z2162" i="1"/>
  <c r="Z746" i="1"/>
  <c r="Z5292" i="1"/>
  <c r="Z9081" i="1"/>
  <c r="Z5548" i="1"/>
  <c r="Z3158" i="1"/>
  <c r="Z9311" i="1"/>
  <c r="Z9353" i="1"/>
  <c r="Z9903" i="1"/>
  <c r="Z6791" i="1"/>
  <c r="Z435" i="1"/>
  <c r="Z2101" i="1"/>
  <c r="Z7010" i="1"/>
  <c r="Z4027" i="1"/>
  <c r="Z8096" i="1"/>
  <c r="Z7069" i="1"/>
  <c r="Z1910" i="1"/>
  <c r="Z9028" i="1"/>
  <c r="Z4360" i="1"/>
  <c r="Z9154" i="1"/>
  <c r="Z8796" i="1"/>
  <c r="Z66" i="1"/>
  <c r="Z4252" i="1"/>
  <c r="Z5290" i="1"/>
  <c r="Z10350" i="1"/>
  <c r="Z1004" i="1"/>
  <c r="Z4604" i="1"/>
  <c r="Z6443" i="1"/>
  <c r="Z1149" i="1"/>
  <c r="Z1237" i="1"/>
  <c r="Z6433" i="1"/>
  <c r="Z6514" i="1"/>
  <c r="Z1902" i="1"/>
  <c r="Z6505" i="1"/>
  <c r="Z5204" i="1"/>
  <c r="Z9350" i="1"/>
  <c r="Z10006" i="1"/>
  <c r="Z4161" i="1"/>
  <c r="Z4645" i="1"/>
  <c r="Z1810" i="1"/>
  <c r="Z4116" i="1"/>
  <c r="Z5547" i="1"/>
  <c r="Z3393" i="1"/>
  <c r="Z8680" i="1"/>
  <c r="Z1213" i="1"/>
  <c r="Z6739" i="1"/>
  <c r="Z9565" i="1"/>
  <c r="Z10443" i="1"/>
  <c r="Z2481" i="1"/>
  <c r="Z5158" i="1"/>
  <c r="Z7449" i="1"/>
  <c r="Z2778" i="1"/>
  <c r="Z10034" i="1"/>
  <c r="Z5785" i="1"/>
  <c r="Z8883" i="1"/>
  <c r="Z6438" i="1"/>
  <c r="Z122" i="1"/>
  <c r="Z893" i="1"/>
  <c r="Z8153" i="1"/>
  <c r="Z3529" i="1"/>
  <c r="Z5903" i="1"/>
  <c r="Z944" i="1"/>
  <c r="Z224" i="1"/>
  <c r="Z6532" i="1"/>
  <c r="Z7719" i="1"/>
  <c r="Z8136" i="1"/>
  <c r="Z1607" i="1"/>
  <c r="Z2558" i="1"/>
  <c r="Z9608" i="1"/>
  <c r="Z7016" i="1"/>
  <c r="Z7954" i="1"/>
  <c r="Z8954" i="1"/>
  <c r="Z6912" i="1"/>
  <c r="Z10526" i="1"/>
  <c r="Z8756" i="1"/>
  <c r="Z4221" i="1"/>
  <c r="Z8570" i="1"/>
  <c r="Z5978" i="1"/>
  <c r="Z8877" i="1"/>
  <c r="Z4670" i="1"/>
  <c r="Z5635" i="1"/>
  <c r="Z3399" i="1"/>
  <c r="Z9070" i="1"/>
  <c r="Z10626" i="1"/>
  <c r="Z6557" i="1"/>
  <c r="Z1280" i="1"/>
  <c r="Z9102" i="1"/>
  <c r="Z3342" i="1"/>
  <c r="Z7153" i="1"/>
  <c r="Z9719" i="1"/>
  <c r="Z5608" i="1"/>
  <c r="Z6972" i="1"/>
  <c r="Z3193" i="1"/>
  <c r="Z6158" i="1"/>
  <c r="Z10234" i="1"/>
  <c r="Z10156" i="1"/>
  <c r="Z4802" i="1"/>
  <c r="Z7488" i="1"/>
  <c r="Z9842" i="1"/>
  <c r="Z8746" i="1"/>
  <c r="Z6486" i="1"/>
  <c r="Z5396" i="1"/>
  <c r="Z5130" i="1"/>
  <c r="Z9831" i="1"/>
  <c r="Z10014" i="1"/>
  <c r="Z4003" i="1"/>
  <c r="Z5452" i="1"/>
  <c r="Z6259" i="1"/>
  <c r="Z9074" i="1"/>
  <c r="Z5543" i="1"/>
  <c r="Z8770" i="1"/>
  <c r="Z581" i="1"/>
  <c r="Z1890" i="1"/>
  <c r="Z10843" i="1"/>
  <c r="Z2087" i="1"/>
  <c r="Z1125" i="1"/>
  <c r="Z10373" i="1"/>
  <c r="Z7355" i="1"/>
  <c r="Z7506" i="1"/>
  <c r="Z9882" i="1"/>
  <c r="Z4158" i="1"/>
  <c r="Z2990" i="1"/>
  <c r="Z7952" i="1"/>
  <c r="Z443" i="1"/>
  <c r="Z9745" i="1"/>
  <c r="Z2451" i="1"/>
  <c r="Z7874" i="1"/>
  <c r="Z4880" i="1"/>
  <c r="Z4844" i="1"/>
  <c r="Z4756" i="1"/>
  <c r="Z9058" i="1"/>
  <c r="Z3557" i="1"/>
  <c r="Z4585" i="1"/>
  <c r="Z2354" i="1"/>
  <c r="Z6931" i="1"/>
  <c r="Z1045" i="1"/>
  <c r="Z278" i="1"/>
  <c r="Z3952" i="1"/>
  <c r="Z7158" i="1"/>
  <c r="Z2981" i="1"/>
  <c r="Z7861" i="1"/>
  <c r="Z2831" i="1"/>
  <c r="Z4287" i="1"/>
  <c r="Z5286" i="1"/>
  <c r="Z4606" i="1"/>
  <c r="Z5658" i="1"/>
  <c r="Z1699" i="1"/>
  <c r="Z9933" i="1"/>
  <c r="Z6150" i="1"/>
  <c r="Z10855" i="1"/>
  <c r="Z9067" i="1"/>
  <c r="Z7061" i="1"/>
  <c r="Z5231" i="1"/>
  <c r="Z8509" i="1"/>
  <c r="Z6834" i="1"/>
  <c r="Z1337" i="1"/>
  <c r="Z1931" i="1"/>
  <c r="Z33" i="1"/>
  <c r="Z50" i="1"/>
  <c r="Z5428" i="1"/>
  <c r="Z5265" i="1"/>
  <c r="Z5827" i="1"/>
  <c r="Z8073" i="1"/>
  <c r="Z7749" i="1"/>
  <c r="Z7607" i="1"/>
  <c r="Z507" i="1"/>
  <c r="Z4369" i="1"/>
  <c r="Z9024" i="1"/>
  <c r="Z10925" i="1"/>
  <c r="Z4718" i="1"/>
  <c r="Z7208" i="1"/>
  <c r="Z5263" i="1"/>
  <c r="Z5331" i="1"/>
  <c r="Z4788" i="1"/>
  <c r="Z4798" i="1"/>
  <c r="Z3881" i="1"/>
  <c r="Z10797" i="1"/>
  <c r="Z8902" i="1"/>
  <c r="Z8514" i="1"/>
  <c r="Z7087" i="1"/>
  <c r="Z4432" i="1"/>
  <c r="Z5084" i="1"/>
  <c r="Z11" i="1"/>
  <c r="Z6139" i="1"/>
  <c r="Z8174" i="1"/>
  <c r="Z5432" i="1"/>
  <c r="Z5255" i="1"/>
  <c r="Z7802" i="1"/>
  <c r="Z479" i="1"/>
  <c r="Z9079" i="1"/>
  <c r="Z383" i="1"/>
  <c r="Z3001" i="1"/>
  <c r="Z4582" i="1"/>
  <c r="Z3967" i="1"/>
  <c r="Z9985" i="1"/>
  <c r="Z5920" i="1"/>
  <c r="Z9962" i="1"/>
  <c r="Z5855" i="1"/>
  <c r="Z5185" i="1"/>
  <c r="Z9127" i="1"/>
  <c r="Z3053" i="1"/>
  <c r="Z10569" i="1"/>
  <c r="Z7939" i="1"/>
  <c r="Z927" i="1"/>
  <c r="Z11047" i="1"/>
  <c r="Z4308" i="1"/>
  <c r="Z9420" i="1"/>
  <c r="Z5173" i="1"/>
  <c r="Z7136" i="1"/>
  <c r="Z467" i="1"/>
  <c r="Z4477" i="1"/>
  <c r="Z98" i="1"/>
  <c r="Z10065" i="1"/>
  <c r="Z6476" i="1"/>
  <c r="Z4203" i="1"/>
  <c r="Z2205" i="1"/>
  <c r="Z7713" i="1"/>
  <c r="Z1655" i="1"/>
  <c r="Z5923" i="1"/>
  <c r="Z4875" i="1"/>
  <c r="Z9302" i="1"/>
  <c r="Z1415" i="1"/>
  <c r="Z2" i="1"/>
  <c r="Z3751" i="1"/>
  <c r="Z4605" i="1"/>
  <c r="Z9151" i="1"/>
  <c r="Z8973" i="1"/>
  <c r="Z7831" i="1"/>
  <c r="Z5575" i="1"/>
  <c r="Z4732" i="1"/>
  <c r="Z3378" i="1"/>
  <c r="Z3028" i="1"/>
  <c r="Z1513" i="1"/>
  <c r="Z3495" i="1"/>
  <c r="Z1578" i="1"/>
  <c r="Z9664" i="1"/>
  <c r="Z4591" i="1"/>
  <c r="Z6967" i="1"/>
  <c r="Z9118" i="1"/>
  <c r="Z4572" i="1"/>
  <c r="Z5883" i="1"/>
  <c r="Z6463" i="1"/>
  <c r="Z6043" i="1"/>
  <c r="Z7384" i="1"/>
  <c r="Z3984" i="1"/>
  <c r="Z1882" i="1"/>
  <c r="Z6364" i="1"/>
  <c r="Z2582" i="1"/>
  <c r="Z3738" i="1"/>
  <c r="Z7232" i="1"/>
  <c r="Z7234" i="1"/>
  <c r="Z11065" i="1"/>
  <c r="Z4336" i="1"/>
  <c r="Z2322" i="1"/>
  <c r="Z7723" i="1"/>
  <c r="Z6966" i="1"/>
  <c r="Z1894" i="1"/>
  <c r="Z9208" i="1"/>
  <c r="Z9054" i="1"/>
  <c r="Z10794" i="1"/>
  <c r="Z10060" i="1"/>
  <c r="Z3260" i="1"/>
  <c r="Z6458" i="1"/>
  <c r="Z4704" i="1"/>
  <c r="Z5246" i="1"/>
  <c r="Z3015" i="1"/>
  <c r="Z10221" i="1"/>
  <c r="Z10830" i="1"/>
  <c r="Z6827" i="1"/>
  <c r="Z1701" i="1"/>
  <c r="Z9917" i="1"/>
  <c r="Z790" i="1"/>
  <c r="Z3545" i="1"/>
  <c r="Z3372" i="1"/>
  <c r="Z1731" i="1"/>
  <c r="Z5398" i="1"/>
  <c r="Z5795" i="1"/>
  <c r="Z8331" i="1"/>
  <c r="Z7945" i="1"/>
  <c r="Z8429" i="1"/>
  <c r="Z6783" i="1"/>
  <c r="Z538" i="1"/>
  <c r="Z4421" i="1"/>
  <c r="Z451" i="1"/>
  <c r="Z162" i="1"/>
  <c r="Z5645" i="1"/>
  <c r="Z4655" i="1"/>
  <c r="Z9502" i="1"/>
  <c r="Z167" i="1"/>
  <c r="Z9219" i="1"/>
  <c r="Z8118" i="1"/>
  <c r="Z8492" i="1"/>
  <c r="Z8265" i="1"/>
  <c r="Z4353" i="1"/>
  <c r="Z803" i="1"/>
  <c r="Z6580" i="1"/>
  <c r="Z1050" i="1"/>
  <c r="Z10442" i="1"/>
  <c r="Z10896" i="1"/>
  <c r="Z7828" i="1"/>
  <c r="Z3346" i="1"/>
  <c r="Z517" i="1"/>
  <c r="Z10792" i="1"/>
  <c r="Z2895" i="1"/>
  <c r="Z10741" i="1"/>
  <c r="Z7030" i="1"/>
  <c r="Z8901" i="1"/>
  <c r="Z745" i="1"/>
  <c r="Z709" i="1"/>
  <c r="Z1774" i="1"/>
  <c r="Z356" i="1"/>
  <c r="Z1832" i="1"/>
  <c r="Z7070" i="1"/>
  <c r="Z10715" i="1"/>
  <c r="Z7751" i="1"/>
  <c r="Z4890" i="1"/>
  <c r="Z35" i="1"/>
  <c r="Z4331" i="1"/>
  <c r="Z9121" i="1"/>
  <c r="Z3225" i="1"/>
  <c r="Z9941" i="1"/>
  <c r="Z3637" i="1"/>
  <c r="Z10199" i="1"/>
  <c r="Z8847" i="1"/>
  <c r="Z1354" i="1"/>
  <c r="Z5430" i="1"/>
  <c r="Z2995" i="1"/>
  <c r="Z3923" i="1"/>
  <c r="Z1763" i="1"/>
  <c r="Z6902" i="1"/>
  <c r="Z2038" i="1"/>
  <c r="Z9355" i="1"/>
  <c r="Z8569" i="1"/>
  <c r="Z3682" i="1"/>
  <c r="Z4264" i="1"/>
  <c r="Z5400" i="1"/>
  <c r="Z5011" i="1"/>
  <c r="Z8634" i="1"/>
  <c r="Z6863" i="1"/>
  <c r="Z1746" i="1"/>
  <c r="Z7686" i="1"/>
  <c r="Z8864" i="1"/>
  <c r="Z6362" i="1"/>
  <c r="Z5673" i="1"/>
  <c r="Z2291" i="1"/>
  <c r="Z8849" i="1"/>
  <c r="Z10691" i="1"/>
  <c r="Z1576" i="1"/>
  <c r="Z5876" i="1"/>
  <c r="Z3304" i="1"/>
  <c r="Z317" i="1"/>
  <c r="Z182" i="1"/>
  <c r="Z5321" i="1"/>
  <c r="Z10497" i="1"/>
  <c r="Z1833" i="1"/>
  <c r="Z9800" i="1"/>
  <c r="Z5250" i="1"/>
  <c r="Z1297" i="1"/>
  <c r="Z8202" i="1"/>
  <c r="Z1649" i="1"/>
  <c r="Z7646" i="1"/>
  <c r="Z7937" i="1"/>
  <c r="Z9430" i="1"/>
  <c r="Z8545" i="1"/>
  <c r="Z8146" i="1"/>
  <c r="Z5280" i="1"/>
  <c r="Z1696" i="1"/>
  <c r="Z2145" i="1"/>
  <c r="Z10267" i="1"/>
  <c r="Z2810" i="1"/>
  <c r="Z4719" i="1"/>
  <c r="Z6908" i="1"/>
  <c r="Z6201" i="1"/>
  <c r="Z5563" i="1"/>
  <c r="Z8979" i="1"/>
  <c r="Z3549" i="1"/>
  <c r="Z10947" i="1"/>
  <c r="Z8611" i="1"/>
  <c r="Z3201" i="1"/>
  <c r="Z7583" i="1"/>
  <c r="Z3331" i="1"/>
  <c r="Z10787" i="1"/>
  <c r="Z5020" i="1"/>
  <c r="Z1449" i="1"/>
  <c r="Z9331" i="1"/>
  <c r="Z2613" i="1"/>
  <c r="Z4760" i="1"/>
  <c r="Z6008" i="1"/>
  <c r="Z10969" i="1"/>
  <c r="Z2603" i="1"/>
  <c r="Z8117" i="1"/>
  <c r="Z4409" i="1"/>
  <c r="Z10118" i="1"/>
  <c r="Z2031" i="1"/>
  <c r="Z5190" i="1"/>
  <c r="Z3729" i="1"/>
  <c r="Z8269" i="1"/>
  <c r="Z9940" i="1"/>
  <c r="Z8327" i="1"/>
  <c r="Z5435" i="1"/>
  <c r="Z10646" i="1"/>
  <c r="Z4906" i="1"/>
  <c r="Z1332" i="1"/>
  <c r="Z9455" i="1"/>
  <c r="Z6258" i="1"/>
  <c r="Z6750" i="1"/>
  <c r="Z9726" i="1"/>
  <c r="Z6974" i="1"/>
  <c r="Z2325" i="1"/>
  <c r="Z9920" i="1"/>
  <c r="Z8308" i="1"/>
  <c r="Z259" i="1"/>
  <c r="Z2595" i="1"/>
  <c r="Z4635" i="1"/>
  <c r="Z5571" i="1"/>
  <c r="Z8286" i="1"/>
  <c r="Z5601" i="1"/>
  <c r="Z1252" i="1"/>
  <c r="Z2585" i="1"/>
  <c r="Z549" i="1"/>
  <c r="Z5558" i="1"/>
  <c r="Z5520" i="1"/>
  <c r="Z7532" i="1"/>
  <c r="Z5108" i="1"/>
  <c r="Z10814" i="1"/>
  <c r="Z5803" i="1"/>
  <c r="Z2825" i="1"/>
  <c r="Z2892" i="1"/>
  <c r="Z1495" i="1"/>
  <c r="Z8164" i="1"/>
  <c r="Z3455" i="1"/>
  <c r="Z5970" i="1"/>
  <c r="Z1295" i="1"/>
  <c r="Z9827" i="1"/>
  <c r="Z3288" i="1"/>
  <c r="Z4925" i="1"/>
  <c r="Z2255" i="1"/>
  <c r="Z7337" i="1"/>
  <c r="Z3774" i="1"/>
  <c r="Z7047" i="1"/>
  <c r="Z4225" i="1"/>
  <c r="Z5805" i="1"/>
  <c r="Z1165" i="1"/>
  <c r="Z9372" i="1"/>
  <c r="Z5007" i="1"/>
  <c r="Z2910" i="1"/>
  <c r="Z4302" i="1"/>
  <c r="Z9363" i="1"/>
  <c r="Z7385" i="1"/>
  <c r="Z4910" i="1"/>
  <c r="Z9568" i="1"/>
  <c r="Z4310" i="1"/>
  <c r="Z7387" i="1"/>
  <c r="Z3187" i="1"/>
  <c r="Z4121" i="1"/>
  <c r="Z2066" i="1"/>
  <c r="Z4683" i="1"/>
  <c r="Z3987" i="1"/>
  <c r="Z2085" i="1"/>
  <c r="Z8748" i="1"/>
  <c r="Z8185" i="1"/>
  <c r="Z2078" i="1"/>
  <c r="Z936" i="1"/>
  <c r="Z8517" i="1"/>
  <c r="Z7995" i="1"/>
  <c r="Z8408" i="1"/>
  <c r="Z45" i="1"/>
  <c r="Z10317" i="1"/>
  <c r="Z9407" i="1"/>
  <c r="Z9077" i="1"/>
  <c r="Z585" i="1"/>
  <c r="Z10543" i="1"/>
  <c r="Z1377" i="1"/>
  <c r="Z5561" i="1"/>
  <c r="Z10392" i="1"/>
  <c r="Z9424" i="1"/>
  <c r="Z498" i="1"/>
  <c r="Z6103" i="1"/>
  <c r="Z10191" i="1"/>
  <c r="Z4309" i="1"/>
  <c r="Z8885" i="1"/>
  <c r="Z8775" i="1"/>
  <c r="Z4883" i="1"/>
  <c r="Z434" i="1"/>
  <c r="Z4335" i="1"/>
  <c r="Z7856" i="1"/>
  <c r="Z6363" i="1"/>
  <c r="Z5951" i="1"/>
  <c r="Z6617" i="1"/>
  <c r="Z2952" i="1"/>
  <c r="Z6011" i="1"/>
  <c r="Z1391" i="1"/>
  <c r="Z10313" i="1"/>
  <c r="Z301" i="1"/>
  <c r="Z8590" i="1"/>
  <c r="Z243" i="1"/>
  <c r="Z4168" i="1"/>
  <c r="Z5705" i="1"/>
  <c r="Z653" i="1"/>
  <c r="Z6064" i="1"/>
  <c r="Z1103" i="1"/>
  <c r="Z4762" i="1"/>
  <c r="Z10448" i="1"/>
  <c r="Z3593" i="1"/>
  <c r="Z10600" i="1"/>
  <c r="Z6304" i="1"/>
  <c r="Z10062" i="1"/>
  <c r="Z6772" i="1"/>
  <c r="Z4826" i="1"/>
  <c r="Z1339" i="1"/>
  <c r="Z5002" i="1"/>
  <c r="Z6846" i="1"/>
  <c r="Z6844" i="1"/>
  <c r="Z9364" i="1"/>
  <c r="Z950" i="1"/>
  <c r="Z5884" i="1"/>
  <c r="Z9312" i="1"/>
  <c r="Z7275" i="1"/>
  <c r="Z2477" i="1"/>
  <c r="Z9415" i="1"/>
  <c r="Z9216" i="1"/>
  <c r="Z1429" i="1"/>
  <c r="Z6441" i="1"/>
  <c r="Z4038" i="1"/>
  <c r="Z456" i="1"/>
  <c r="Z2239" i="1"/>
  <c r="Z2369" i="1"/>
  <c r="Z3031" i="1"/>
  <c r="Z2565" i="1"/>
  <c r="Z4751" i="1"/>
  <c r="Z8363" i="1"/>
  <c r="Z9202" i="1"/>
  <c r="Z3452" i="1"/>
  <c r="Z4159" i="1"/>
  <c r="Z10758" i="1"/>
  <c r="Z1518" i="1"/>
  <c r="Z1963" i="1"/>
  <c r="Z6276" i="1"/>
  <c r="Z8706" i="1"/>
  <c r="Z441" i="1"/>
  <c r="Z4039" i="1"/>
  <c r="Z5381" i="1"/>
  <c r="Z1505" i="1"/>
  <c r="Z7298" i="1"/>
  <c r="Z1386" i="1"/>
  <c r="Z7873" i="1"/>
  <c r="Z1811" i="1"/>
  <c r="Z5953" i="1"/>
  <c r="Z8985" i="1"/>
  <c r="Z7821" i="1"/>
  <c r="Z4189" i="1"/>
  <c r="Z8296" i="1"/>
  <c r="Z6596" i="1"/>
  <c r="Z4847" i="1"/>
  <c r="Z4830" i="1"/>
  <c r="Z1041" i="1"/>
  <c r="Z3811" i="1"/>
  <c r="Z8387" i="1"/>
  <c r="Z2458" i="1"/>
  <c r="Z9947" i="1"/>
  <c r="Z3760" i="1"/>
  <c r="Z9696" i="1"/>
  <c r="Z10339" i="1"/>
  <c r="Z2338" i="1"/>
  <c r="Z6000" i="1"/>
  <c r="Z577" i="1"/>
  <c r="Z333" i="1"/>
  <c r="Z3893" i="1"/>
  <c r="Z138" i="1"/>
  <c r="Z9807" i="1"/>
  <c r="Z1259" i="1"/>
  <c r="Z6906" i="1"/>
  <c r="Z1993" i="1"/>
  <c r="Z6921" i="1"/>
  <c r="Z8274" i="1"/>
  <c r="Z7636" i="1"/>
  <c r="Z863" i="1"/>
  <c r="Z10546" i="1"/>
  <c r="Z7339" i="1"/>
  <c r="Z988" i="1"/>
  <c r="Z1335" i="1"/>
  <c r="Z6745" i="1"/>
  <c r="Z145" i="1"/>
  <c r="Z5450" i="1"/>
  <c r="Z459" i="1"/>
  <c r="Z1771" i="1"/>
  <c r="Z8395" i="1"/>
  <c r="Z2214" i="1"/>
  <c r="Z5414" i="1"/>
  <c r="Z3864" i="1"/>
  <c r="Z110" i="1"/>
  <c r="Z9389" i="1"/>
  <c r="Z5455" i="1"/>
  <c r="Z3604" i="1"/>
  <c r="Z4562" i="1"/>
  <c r="Z7859" i="1"/>
  <c r="Z6840" i="1"/>
  <c r="Z4499" i="1"/>
  <c r="Z9075" i="1"/>
  <c r="Z9996" i="1"/>
  <c r="Z5247" i="1"/>
  <c r="Z10053" i="1"/>
  <c r="Z3879" i="1"/>
  <c r="Z7336" i="1"/>
  <c r="Z6790" i="1"/>
  <c r="Z8586" i="1"/>
  <c r="Z4589" i="1"/>
  <c r="Z2925" i="1"/>
  <c r="Z5320" i="1"/>
  <c r="Z1899" i="1"/>
  <c r="Z8130" i="1"/>
  <c r="Z9469" i="1"/>
  <c r="Z6830" i="1"/>
  <c r="Z2545" i="1"/>
  <c r="Z10067" i="1"/>
  <c r="Z1920" i="1"/>
  <c r="Z9995" i="1"/>
  <c r="Z9055" i="1"/>
  <c r="Z2474" i="1"/>
  <c r="Z8060" i="1"/>
  <c r="Z2890" i="1"/>
  <c r="Z10798" i="1"/>
  <c r="Z5336" i="1"/>
  <c r="Z1684" i="1"/>
  <c r="Z8769" i="1"/>
  <c r="Z6063" i="1"/>
  <c r="Z10977" i="1"/>
  <c r="Z8243" i="1"/>
  <c r="Z5996" i="1"/>
  <c r="Z6737" i="1"/>
  <c r="Z6861" i="1"/>
  <c r="Z2158" i="1"/>
  <c r="Z7215" i="1"/>
  <c r="Z2159" i="1"/>
  <c r="Z6589" i="1"/>
  <c r="Z703" i="1"/>
  <c r="Z7984" i="1"/>
  <c r="Z6365" i="1"/>
  <c r="Z9087" i="1"/>
  <c r="Z6264" i="1"/>
  <c r="Z6490" i="1"/>
  <c r="Z4345" i="1"/>
  <c r="Z10861" i="1"/>
  <c r="Z10898" i="1"/>
  <c r="Z8787" i="1"/>
  <c r="Z6942" i="1"/>
  <c r="Z4441" i="1"/>
  <c r="Z3563" i="1"/>
  <c r="Z5720" i="1"/>
  <c r="Z7631" i="1"/>
  <c r="Z4028" i="1"/>
  <c r="Z1000" i="1"/>
  <c r="Z10066" i="1"/>
  <c r="Z6502" i="1"/>
  <c r="Z1071" i="1"/>
  <c r="Z3050" i="1"/>
  <c r="Z1520" i="1"/>
  <c r="Z7021" i="1"/>
  <c r="Z3693" i="1"/>
  <c r="Z9729" i="1"/>
  <c r="Z5660" i="1"/>
  <c r="Z873" i="1"/>
  <c r="Z1016" i="1"/>
  <c r="Z85" i="1"/>
  <c r="Z7196" i="1"/>
  <c r="Z6886" i="1"/>
  <c r="Z4156" i="1"/>
  <c r="Z6408" i="1"/>
  <c r="Z9398" i="1"/>
  <c r="Z8804" i="1"/>
  <c r="Z10685" i="1"/>
  <c r="Z5325" i="1"/>
  <c r="Z6952" i="1"/>
  <c r="Z4677" i="1"/>
  <c r="Z354" i="1"/>
  <c r="Z3704" i="1"/>
  <c r="Z7642" i="1"/>
  <c r="Z7514" i="1"/>
  <c r="Z5724" i="1"/>
  <c r="Z2594" i="1"/>
  <c r="Z5102" i="1"/>
  <c r="Z3791" i="1"/>
  <c r="Z10594" i="1"/>
  <c r="Z2968" i="1"/>
  <c r="Z5016" i="1"/>
  <c r="Z4318" i="1"/>
  <c r="Z8337" i="1"/>
  <c r="Z6392" i="1"/>
  <c r="Z6015" i="1"/>
  <c r="Z4282" i="1"/>
  <c r="Z10076" i="1"/>
  <c r="Z10839" i="1"/>
  <c r="Z5668" i="1"/>
  <c r="Z827" i="1"/>
  <c r="Z7111" i="1"/>
  <c r="Z9402" i="1"/>
  <c r="Z1394" i="1"/>
  <c r="Z5440" i="1"/>
  <c r="Z6916" i="1"/>
  <c r="Z8511" i="1"/>
  <c r="Z6649" i="1"/>
  <c r="Z10684" i="1"/>
  <c r="Z2359" i="1"/>
  <c r="Z3660" i="1"/>
  <c r="Z8806" i="1"/>
  <c r="Z9817" i="1"/>
  <c r="Z6995" i="1"/>
  <c r="Z8121" i="1"/>
  <c r="Z10135" i="1"/>
  <c r="Z6091" i="1"/>
  <c r="Z1841" i="1"/>
  <c r="Z5261" i="1"/>
  <c r="Z3742" i="1"/>
  <c r="Z5485" i="1"/>
  <c r="Z1680" i="1"/>
  <c r="Z5188" i="1"/>
  <c r="Z3097" i="1"/>
  <c r="Z706" i="1"/>
  <c r="Z10807" i="1"/>
  <c r="Z4653" i="1"/>
  <c r="Z10145" i="1"/>
  <c r="Z9965" i="1"/>
  <c r="Z3400" i="1"/>
  <c r="Z9356" i="1"/>
  <c r="Z72" i="1"/>
  <c r="Z1796" i="1"/>
  <c r="Z10384" i="1"/>
  <c r="Z3337" i="1"/>
  <c r="Z2109" i="1"/>
  <c r="Z7580" i="1"/>
  <c r="Z4358" i="1"/>
  <c r="Z6900" i="1"/>
  <c r="Z7221" i="1"/>
  <c r="Z1558" i="1"/>
  <c r="Z4561" i="1"/>
  <c r="Z3614" i="1"/>
  <c r="Z5110" i="1"/>
  <c r="Z2012" i="1"/>
  <c r="Z4238" i="1"/>
  <c r="Z2167" i="1"/>
  <c r="Z8931" i="1"/>
  <c r="Z2820" i="1"/>
  <c r="Z9111" i="1"/>
  <c r="Z6003" i="1"/>
  <c r="Z8144" i="1"/>
  <c r="Z1593" i="1"/>
  <c r="Z9139" i="1"/>
  <c r="Z2037" i="1"/>
  <c r="Z1605" i="1"/>
  <c r="Z615" i="1"/>
  <c r="Z8320" i="1"/>
  <c r="Z6702" i="1"/>
  <c r="Z10353" i="1"/>
  <c r="Z4754" i="1"/>
  <c r="Z10753" i="1"/>
  <c r="Z2815" i="1"/>
  <c r="Z3401" i="1"/>
  <c r="Z9981" i="1"/>
  <c r="Z9874" i="1"/>
  <c r="Z1709" i="1"/>
  <c r="Z7933" i="1"/>
  <c r="Z9088" i="1"/>
  <c r="Z6187" i="1"/>
  <c r="Z2419" i="1"/>
  <c r="Z3113" i="1"/>
  <c r="Z10851" i="1"/>
  <c r="Z10134" i="1"/>
  <c r="Z2629" i="1"/>
  <c r="Z959" i="1"/>
  <c r="Z1749" i="1"/>
  <c r="Z5787" i="1"/>
  <c r="Z63" i="1"/>
  <c r="Z6089" i="1"/>
  <c r="Z8038" i="1"/>
  <c r="Z8099" i="1"/>
  <c r="Z2498" i="1"/>
  <c r="Z8051" i="1"/>
  <c r="Z7976" i="1"/>
  <c r="Z4126" i="1"/>
  <c r="Z663" i="1"/>
  <c r="Z2026" i="1"/>
  <c r="Z9493" i="1"/>
  <c r="Z7649" i="1"/>
  <c r="Z153" i="1"/>
  <c r="Z1020" i="1"/>
  <c r="Z6308" i="1"/>
  <c r="Z10487" i="1"/>
  <c r="Z127" i="1"/>
  <c r="Z4987" i="1"/>
  <c r="Z4911" i="1"/>
  <c r="Z7958" i="1"/>
  <c r="Z4984" i="1"/>
  <c r="Z7891" i="1"/>
  <c r="Z315" i="1"/>
  <c r="Z3981" i="1"/>
  <c r="Z7068" i="1"/>
  <c r="Z1567" i="1"/>
  <c r="Z2760" i="1"/>
  <c r="Z1170" i="1"/>
  <c r="Z4647" i="1"/>
  <c r="Z8061" i="1"/>
  <c r="Z9836" i="1"/>
  <c r="Z7582" i="1"/>
  <c r="Z7635" i="1"/>
  <c r="Z532" i="1"/>
  <c r="Z6530" i="1"/>
  <c r="Z3070" i="1"/>
  <c r="Z8129" i="1"/>
  <c r="Z10717" i="1"/>
  <c r="Z10593" i="1"/>
  <c r="Z10226" i="1"/>
  <c r="Z6792" i="1"/>
  <c r="Z540" i="1"/>
  <c r="Z7962" i="1"/>
  <c r="Z4496" i="1"/>
  <c r="Z4960" i="1"/>
  <c r="Z7602" i="1"/>
  <c r="Z674" i="1"/>
  <c r="Z503" i="1"/>
  <c r="Z5783" i="1"/>
  <c r="Z7222" i="1"/>
  <c r="Z8761" i="1"/>
  <c r="Z9195" i="1"/>
  <c r="Z10605" i="1"/>
  <c r="Z6045" i="1"/>
  <c r="Z4646" i="1"/>
  <c r="Z2856" i="1"/>
  <c r="Z363" i="1"/>
  <c r="Z8040" i="1"/>
  <c r="Z7002" i="1"/>
  <c r="Z4693" i="1"/>
  <c r="Z5644" i="1"/>
  <c r="Z1609" i="1"/>
  <c r="Z4679" i="1"/>
  <c r="Z5" i="1"/>
  <c r="Z2493" i="1"/>
  <c r="Z3880" i="1"/>
  <c r="Z10760" i="1"/>
  <c r="Z4271" i="1"/>
  <c r="Z3167" i="1"/>
  <c r="Z1511" i="1"/>
  <c r="Z5293" i="1"/>
  <c r="Z10907" i="1"/>
  <c r="Z10041" i="1"/>
  <c r="Z238" i="1"/>
  <c r="Z2670" i="1"/>
  <c r="Z5565" i="1"/>
  <c r="Z1773" i="1"/>
  <c r="Z4581" i="1"/>
  <c r="Z7507" i="1"/>
  <c r="Z8531" i="1"/>
  <c r="Z1035" i="1"/>
  <c r="Z2926" i="1"/>
  <c r="Z8411" i="1"/>
  <c r="Z8335" i="1"/>
  <c r="Z10377" i="1"/>
  <c r="Z2962" i="1"/>
  <c r="Z8838" i="1"/>
  <c r="Z9085" i="1"/>
  <c r="Z4545" i="1"/>
  <c r="Z2254" i="1"/>
  <c r="Z9113" i="1"/>
  <c r="Z1387" i="1"/>
  <c r="Z345" i="1"/>
  <c r="Z1236" i="1"/>
  <c r="Z3234" i="1"/>
  <c r="Z8034" i="1"/>
  <c r="Z113" i="1"/>
  <c r="Z2268" i="1"/>
  <c r="Z2897" i="1"/>
  <c r="Z1481" i="1"/>
  <c r="Z6184" i="1"/>
  <c r="Z757" i="1"/>
  <c r="Z3809" i="1"/>
  <c r="Z8879" i="1"/>
  <c r="Z8672" i="1"/>
  <c r="Z9753" i="1"/>
  <c r="Z215" i="1"/>
  <c r="Z6031" i="1"/>
  <c r="Z387" i="1"/>
  <c r="Z6645" i="1"/>
  <c r="Z17" i="1"/>
  <c r="Z6657" i="1"/>
  <c r="Z2251" i="1"/>
  <c r="Z6814" i="1"/>
  <c r="Z5379" i="1"/>
  <c r="Z4487" i="1"/>
  <c r="Z8964" i="1"/>
  <c r="Z9639" i="1"/>
  <c r="Z10746" i="1"/>
  <c r="Z4396" i="1"/>
  <c r="Z6688" i="1"/>
  <c r="Z8449" i="1"/>
  <c r="Z9900" i="1"/>
  <c r="Z174" i="1"/>
  <c r="Z4999" i="1"/>
  <c r="Z5375" i="1"/>
  <c r="Z4394" i="1"/>
  <c r="Z4862" i="1"/>
  <c r="Z5437" i="1"/>
  <c r="Z4716" i="1"/>
  <c r="Z4903" i="1"/>
  <c r="Z6349" i="1"/>
  <c r="Z6889" i="1"/>
  <c r="Z9313" i="1"/>
  <c r="Z10875" i="1"/>
  <c r="Z1036" i="1"/>
  <c r="Z4122" i="1"/>
  <c r="Z10024" i="1"/>
  <c r="Z6460" i="1"/>
  <c r="Z1466" i="1"/>
  <c r="Z11053" i="1"/>
  <c r="Z4457" i="1"/>
  <c r="Z608" i="1"/>
  <c r="Z7134" i="1"/>
  <c r="Z4465" i="1"/>
  <c r="Z9080" i="1"/>
  <c r="Z8111" i="1"/>
  <c r="Z3499" i="1"/>
  <c r="Z8107" i="1"/>
  <c r="Z8859" i="1"/>
  <c r="Z2678" i="1"/>
  <c r="Z10734" i="1"/>
  <c r="Z2682" i="1"/>
  <c r="Z6576" i="1"/>
  <c r="Z10657" i="1"/>
  <c r="Z3194" i="1"/>
  <c r="Z11101" i="1"/>
  <c r="Z1119" i="1"/>
  <c r="Z3992" i="1"/>
  <c r="Z6440" i="1"/>
  <c r="Z1954" i="1"/>
  <c r="Z10766" i="1"/>
  <c r="Z10615" i="1"/>
  <c r="Z7370" i="1"/>
  <c r="Z8496" i="1"/>
  <c r="Z9828" i="1"/>
  <c r="Z660" i="1"/>
  <c r="Z2179" i="1"/>
  <c r="Z3090" i="1"/>
  <c r="Z4175" i="1"/>
  <c r="Z10250" i="1"/>
  <c r="Z8992" i="1"/>
  <c r="Z9652" i="1"/>
  <c r="Z9014" i="1"/>
  <c r="Z957" i="1"/>
  <c r="Z10038" i="1"/>
  <c r="Z120" i="1"/>
  <c r="Z1794" i="1"/>
  <c r="Z7624" i="1"/>
  <c r="Z1423" i="1"/>
  <c r="Z8365" i="1"/>
  <c r="Z7793" i="1"/>
  <c r="Z5821" i="1"/>
  <c r="Z7453" i="1"/>
  <c r="Z7829" i="1"/>
  <c r="Z2648" i="1"/>
  <c r="Z9440" i="1"/>
  <c r="Z10289" i="1"/>
  <c r="Z4096" i="1"/>
  <c r="Z3440" i="1"/>
  <c r="Z838" i="1"/>
  <c r="Z1147" i="1"/>
  <c r="Z10344" i="1"/>
  <c r="Z2592" i="1"/>
  <c r="Z8898" i="1"/>
  <c r="Z1585" i="1"/>
  <c r="Z10773" i="1"/>
  <c r="Z3446" i="1"/>
  <c r="Z9777" i="1"/>
  <c r="Z440" i="1"/>
  <c r="Z6376" i="1"/>
  <c r="Z8712" i="1"/>
  <c r="Z3223" i="1"/>
  <c r="Z2698" i="1"/>
  <c r="Z3869" i="1"/>
  <c r="Z9619" i="1"/>
  <c r="Z1067" i="1"/>
  <c r="Z5177" i="1"/>
  <c r="Z9013" i="1"/>
  <c r="Z8631" i="1"/>
  <c r="Z2213" i="1"/>
  <c r="Z4208" i="1"/>
  <c r="Z2069" i="1"/>
  <c r="Z6412" i="1"/>
  <c r="Z324" i="1"/>
  <c r="Z2491" i="1"/>
  <c r="Z3966" i="1"/>
  <c r="Z7020" i="1"/>
  <c r="Z4907" i="1"/>
  <c r="Z2861" i="1"/>
  <c r="Z4975" i="1"/>
  <c r="Z1928" i="1"/>
  <c r="Z4034" i="1"/>
  <c r="Z6671" i="1"/>
  <c r="Z2929" i="1"/>
  <c r="Z146" i="1"/>
  <c r="Z8512" i="1"/>
  <c r="Z2845" i="1"/>
  <c r="Z1784" i="1"/>
  <c r="Z8138" i="1"/>
  <c r="Z5317" i="1"/>
  <c r="Z2634" i="1"/>
  <c r="Z8025" i="1"/>
  <c r="Z8415" i="1"/>
  <c r="Z8035" i="1"/>
  <c r="Z7791" i="1"/>
  <c r="Z10266" i="1"/>
  <c r="Z6860" i="1"/>
  <c r="Z2668" i="1"/>
  <c r="Z5189" i="1"/>
  <c r="Z4765" i="1"/>
  <c r="Z9543" i="1"/>
  <c r="Z8135" i="1"/>
  <c r="Z9533" i="1"/>
  <c r="Z6480" i="1"/>
  <c r="Z4002" i="1"/>
  <c r="Z6397" i="1"/>
  <c r="Z3775" i="1"/>
  <c r="Z7573" i="1"/>
  <c r="Z1619" i="1"/>
  <c r="Z1715" i="1"/>
  <c r="Z5550" i="1"/>
  <c r="Z1759" i="1"/>
  <c r="Z9872" i="1"/>
  <c r="Z9739" i="1"/>
  <c r="Z9117" i="1"/>
  <c r="Z4" i="1"/>
  <c r="Z8520" i="1"/>
  <c r="Z4742" i="1"/>
  <c r="Z7126" i="1"/>
  <c r="Z5424" i="1"/>
  <c r="Z6977" i="1"/>
  <c r="Z5344" i="1"/>
  <c r="Z2521" i="1"/>
  <c r="Z10489" i="1"/>
  <c r="Z6169" i="1"/>
  <c r="Z8141" i="1"/>
  <c r="Z6312" i="1"/>
  <c r="Z5354" i="1"/>
  <c r="Z79" i="1"/>
  <c r="Z4001" i="1"/>
  <c r="Z618" i="1"/>
  <c r="Z3341" i="1"/>
  <c r="Z2571" i="1"/>
  <c r="Z2846" i="1"/>
  <c r="Z8003" i="1"/>
  <c r="Z9853" i="1"/>
  <c r="Z10642" i="1"/>
  <c r="Z10913" i="1"/>
  <c r="Z8261" i="1"/>
  <c r="Z3576" i="1"/>
  <c r="Z7273" i="1"/>
  <c r="Z5985" i="1"/>
  <c r="Z3972" i="1"/>
  <c r="Z5697" i="1"/>
  <c r="Z2765" i="1"/>
  <c r="Z7408" i="1"/>
  <c r="Z1671" i="1"/>
  <c r="Z9042" i="1"/>
  <c r="Z2935" i="1"/>
  <c r="Z2286" i="1"/>
  <c r="Z10539" i="1"/>
  <c r="Z2908" i="1"/>
  <c r="Z8991" i="1"/>
  <c r="Z1427" i="1"/>
  <c r="Z10245" i="1"/>
  <c r="Z9037" i="1"/>
  <c r="Z9084" i="1"/>
  <c r="Z7097" i="1"/>
  <c r="Z7331" i="1"/>
  <c r="Z126" i="1"/>
  <c r="Z2750" i="1"/>
  <c r="Z913" i="1"/>
  <c r="Z10894" i="1"/>
  <c r="Z1955" i="1"/>
  <c r="Z10359" i="1"/>
  <c r="Z7338" i="1"/>
  <c r="Z8052" i="1"/>
  <c r="Z7543" i="1"/>
  <c r="Z8263" i="1"/>
  <c r="Z1077" i="1"/>
  <c r="Z7860" i="1"/>
  <c r="Z1142" i="1"/>
  <c r="Z2052" i="1"/>
  <c r="Z1862" i="1"/>
  <c r="Z6565" i="1"/>
  <c r="Z1596" i="1"/>
  <c r="Z9803" i="1"/>
  <c r="Z7224" i="1"/>
  <c r="Z7560" i="1"/>
  <c r="Z10481" i="1"/>
  <c r="Z6742" i="1"/>
  <c r="Z9142" i="1"/>
  <c r="Z1188" i="1"/>
  <c r="Z10647" i="1"/>
  <c r="Z3413" i="1"/>
  <c r="Z7400" i="1"/>
  <c r="Z9835" i="1"/>
  <c r="Z8848" i="1"/>
  <c r="Z6743" i="1"/>
  <c r="Z112" i="1"/>
  <c r="Z6694" i="1"/>
  <c r="Z4299" i="1"/>
  <c r="Z1946" i="1"/>
  <c r="Z9249" i="1"/>
  <c r="Z6488" i="1"/>
  <c r="Z6314" i="1"/>
  <c r="Z9486" i="1"/>
  <c r="Z3165" i="1"/>
  <c r="Z4753" i="1"/>
  <c r="Z9683" i="1"/>
  <c r="Z1422" i="1"/>
  <c r="Z6406" i="1"/>
  <c r="Z2894" i="1"/>
  <c r="Z1104" i="1"/>
  <c r="Z3426" i="1"/>
  <c r="Z2945" i="1"/>
  <c r="Z8391" i="1"/>
  <c r="Z214" i="1"/>
  <c r="Z1054" i="1"/>
  <c r="Z886" i="1"/>
  <c r="Z7743" i="1"/>
  <c r="Z9120" i="1"/>
  <c r="Z6307" i="1"/>
  <c r="Z6621" i="1"/>
  <c r="Z5182" i="1"/>
  <c r="Z6647" i="1"/>
  <c r="Z5340" i="1"/>
  <c r="Z11054" i="1"/>
  <c r="Z2371" i="1"/>
  <c r="Z7696" i="1"/>
  <c r="Z3467" i="1"/>
  <c r="Z511" i="1"/>
  <c r="Z10291" i="1"/>
  <c r="Z2367" i="1"/>
  <c r="Z10920" i="1"/>
  <c r="Z1447" i="1"/>
  <c r="Z5678" i="1"/>
  <c r="Z10190" i="1"/>
  <c r="Z10748" i="1"/>
  <c r="Z8953" i="1"/>
  <c r="Z2539" i="1"/>
  <c r="Z10404" i="1"/>
  <c r="Z778" i="1"/>
  <c r="Z9602" i="1"/>
  <c r="Z8506" i="1"/>
  <c r="Z4731" i="1"/>
  <c r="Z10603" i="1"/>
  <c r="Z4368" i="1"/>
  <c r="Z4437" i="1"/>
  <c r="Z4283" i="1"/>
  <c r="Z9685" i="1"/>
  <c r="Z8823" i="1"/>
  <c r="Z2949" i="1"/>
  <c r="Z8438" i="1"/>
  <c r="Z10568" i="1"/>
  <c r="Z10334" i="1"/>
  <c r="Z5914" i="1"/>
  <c r="Z11004" i="1"/>
  <c r="Z7073" i="1"/>
  <c r="Z7800" i="1"/>
  <c r="Z1064" i="1"/>
  <c r="Z235" i="1"/>
  <c r="Z1600" i="1"/>
  <c r="Z8646" i="1"/>
  <c r="Z2813" i="1"/>
  <c r="Z423" i="1"/>
  <c r="Z8949" i="1"/>
  <c r="Z4505" i="1"/>
  <c r="Z3068" i="1"/>
  <c r="Z8613" i="1"/>
  <c r="Z9571" i="1"/>
  <c r="Z4480" i="1"/>
  <c r="Z5844" i="1"/>
  <c r="Z8186" i="1"/>
  <c r="Z9613" i="1"/>
  <c r="Z2653" i="1"/>
  <c r="Z4278" i="1"/>
  <c r="Z835" i="1"/>
  <c r="Z5886" i="1"/>
  <c r="Z3620" i="1"/>
  <c r="Z7367" i="1"/>
  <c r="Z1503" i="1"/>
  <c r="Z9801" i="1"/>
  <c r="Z9563" i="1"/>
  <c r="Z10039" i="1"/>
  <c r="Z3994" i="1"/>
  <c r="Z7" i="1"/>
  <c r="Z3607" i="1"/>
  <c r="Z4004" i="1"/>
  <c r="Z2702" i="1"/>
  <c r="Z7931" i="1"/>
  <c r="Z6579" i="1"/>
  <c r="Z6298" i="1"/>
  <c r="Z9862" i="1"/>
  <c r="Z11036" i="1"/>
  <c r="Z7024" i="1"/>
  <c r="Z1779" i="1"/>
  <c r="Z2555" i="1"/>
  <c r="Z1223" i="1"/>
  <c r="Z10535" i="1"/>
  <c r="Z8841" i="1"/>
  <c r="Z5032" i="1"/>
  <c r="Z9935" i="1"/>
  <c r="Z2355" i="1"/>
  <c r="Z4043" i="1"/>
  <c r="Z7407" i="1"/>
  <c r="Z10268" i="1"/>
  <c r="Z1303" i="1"/>
  <c r="Z10457" i="1"/>
  <c r="Z845" i="1"/>
  <c r="Z6542" i="1"/>
  <c r="Z116" i="1"/>
  <c r="Z1987" i="1"/>
  <c r="Z8216" i="1"/>
  <c r="Z2549" i="1"/>
  <c r="Z4597" i="1"/>
  <c r="Z3456" i="1"/>
  <c r="Z1210" i="1"/>
  <c r="Z556" i="1"/>
  <c r="Z1392" i="1"/>
  <c r="Z7268" i="1"/>
  <c r="Z3650" i="1"/>
  <c r="Z4501" i="1"/>
  <c r="Z851" i="1"/>
  <c r="Z3052" i="1"/>
  <c r="Z9983" i="1"/>
  <c r="Z370" i="1"/>
  <c r="Z2569" i="1"/>
  <c r="Z10967" i="1"/>
  <c r="Z10859" i="1"/>
  <c r="Z5266" i="1"/>
  <c r="Z7499" i="1"/>
  <c r="Z4503" i="1"/>
  <c r="Z4689" i="1"/>
  <c r="Z4185" i="1"/>
  <c r="Z6670" i="1"/>
  <c r="Z5746" i="1"/>
  <c r="Z2989" i="1"/>
  <c r="Z5088" i="1"/>
  <c r="Z1226" i="1"/>
  <c r="Z5436" i="1"/>
  <c r="Z4341" i="1"/>
  <c r="Z5281" i="1"/>
  <c r="Z9357" i="1"/>
  <c r="Z7019" i="1"/>
  <c r="Z6968" i="1"/>
  <c r="Z7237" i="1"/>
  <c r="Z4294" i="1"/>
  <c r="Z10811" i="1"/>
  <c r="Z10252" i="1"/>
  <c r="Z7176" i="1"/>
  <c r="Z7693" i="1"/>
  <c r="Z9637" i="1"/>
  <c r="Z9661" i="1"/>
  <c r="Z3266" i="1"/>
  <c r="Z4941" i="1"/>
  <c r="Z7377" i="1"/>
  <c r="Z7382" i="1"/>
  <c r="Z611" i="1"/>
  <c r="Z5087" i="1"/>
  <c r="Z8258" i="1"/>
  <c r="Z10163" i="1"/>
  <c r="Z6698" i="1"/>
  <c r="Z5374" i="1"/>
  <c r="Z5283" i="1"/>
  <c r="Z1887" i="1"/>
  <c r="Z973" i="1"/>
  <c r="Z3679" i="1"/>
  <c r="Z10469" i="1"/>
  <c r="Z1831" i="1"/>
  <c r="Z10849" i="1"/>
  <c r="Z7107" i="1"/>
  <c r="Z4218" i="1"/>
  <c r="Z8288" i="1"/>
  <c r="Z4717" i="1"/>
  <c r="Z8842" i="1"/>
  <c r="Z4846" i="1"/>
  <c r="Z9256" i="1"/>
  <c r="Z726" i="1"/>
  <c r="Z898" i="1"/>
  <c r="Z5832" i="1"/>
  <c r="Z10541" i="1"/>
  <c r="Z3555" i="1"/>
  <c r="Z10117" i="1"/>
  <c r="Z2357" i="1"/>
  <c r="Z10340" i="1"/>
  <c r="Z4724" i="1"/>
  <c r="Z4933" i="1"/>
  <c r="Z8777" i="1"/>
  <c r="Z6873" i="1"/>
  <c r="Z6940" i="1"/>
  <c r="Z10434" i="1"/>
  <c r="Z1712" i="1"/>
  <c r="Z6125" i="1"/>
  <c r="Z10604" i="1"/>
  <c r="Z7353" i="1"/>
  <c r="Z9632" i="1"/>
  <c r="Z10692" i="1"/>
  <c r="Z8353" i="1"/>
  <c r="Z6157" i="1"/>
  <c r="Z7482" i="1"/>
  <c r="Z9636" i="1"/>
  <c r="Z5004" i="1"/>
  <c r="Z5385" i="1"/>
  <c r="Z7606" i="1"/>
  <c r="Z6831" i="1"/>
  <c r="Z2520" i="1"/>
  <c r="Z11066" i="1"/>
  <c r="Z9148" i="1"/>
  <c r="Z9822" i="1"/>
  <c r="Z6086" i="1"/>
  <c r="Z7080" i="1"/>
  <c r="Z2607" i="1"/>
  <c r="Z10092" i="1"/>
  <c r="Z10829" i="1"/>
  <c r="Z4478" i="1"/>
  <c r="Z6546" i="1"/>
  <c r="Z10862" i="1"/>
  <c r="Z9345" i="1"/>
  <c r="Z7032" i="1"/>
  <c r="Z8500" i="1"/>
  <c r="Z8311" i="1"/>
  <c r="Z8641" i="1"/>
  <c r="Z763" i="1"/>
  <c r="Z2972" i="1"/>
  <c r="Z4851" i="1"/>
  <c r="Z5119" i="1"/>
  <c r="Z4924" i="1"/>
  <c r="Z10869" i="1"/>
  <c r="Z2301" i="1"/>
  <c r="Z6728" i="1"/>
  <c r="Z1574" i="1"/>
  <c r="Z9850" i="1"/>
  <c r="Z6826" i="1"/>
  <c r="Z2701" i="1"/>
  <c r="Z6446" i="1"/>
  <c r="Z6674" i="1"/>
  <c r="Z7753" i="1"/>
  <c r="Z8540" i="1"/>
  <c r="Z10986" i="1"/>
  <c r="Z10590" i="1"/>
  <c r="Z3753" i="1"/>
  <c r="Z4662" i="1"/>
  <c r="Z8832" i="1"/>
  <c r="Z3397" i="1"/>
  <c r="Z7078" i="1"/>
  <c r="Z543" i="1"/>
  <c r="Z10915" i="1"/>
  <c r="Z2304" i="1"/>
  <c r="Z1324" i="1"/>
  <c r="Z5816" i="1"/>
  <c r="Z3815" i="1"/>
  <c r="Z4904" i="1"/>
  <c r="Z9235" i="1"/>
  <c r="Z9193" i="1"/>
  <c r="Z3347" i="1"/>
  <c r="Z7981" i="1"/>
  <c r="Z242" i="1"/>
  <c r="Z727" i="1"/>
  <c r="Z4573" i="1"/>
  <c r="Z10364" i="1"/>
  <c r="Z6987" i="1"/>
  <c r="Z9520" i="1"/>
  <c r="Z100" i="1"/>
  <c r="Z7038" i="1"/>
  <c r="Z8993" i="1"/>
  <c r="Z2102" i="1"/>
  <c r="Z5968" i="1"/>
  <c r="Z9376" i="1"/>
  <c r="Z4364" i="1"/>
  <c r="Z874" i="1"/>
  <c r="Z4267" i="1"/>
  <c r="Z10349" i="1"/>
  <c r="Z10902" i="1"/>
  <c r="Z2659" i="1"/>
  <c r="Z4055" i="1"/>
  <c r="Z918" i="1"/>
  <c r="Z1630" i="1"/>
  <c r="Z3586" i="1"/>
  <c r="Z2826" i="1"/>
  <c r="Z6561" i="1"/>
  <c r="Z7641" i="1"/>
  <c r="Z6730" i="1"/>
  <c r="Z2839" i="1"/>
  <c r="Z10456" i="1"/>
  <c r="Z7581" i="1"/>
  <c r="Z1474" i="1"/>
  <c r="Z1620" i="1"/>
  <c r="Z8589" i="1"/>
  <c r="Z8522" i="1"/>
  <c r="Z6067" i="1"/>
  <c r="Z8789" i="1"/>
  <c r="Z1575" i="1"/>
  <c r="Z6243" i="1"/>
  <c r="Z9986" i="1"/>
  <c r="Z70" i="1"/>
  <c r="Z10614" i="1"/>
  <c r="Z4953" i="1"/>
  <c r="Z158" i="1"/>
  <c r="Z1355" i="1"/>
  <c r="Z8875" i="1"/>
  <c r="Z3752" i="1"/>
  <c r="Z5549" i="1"/>
  <c r="Z6415" i="1"/>
  <c r="Z10447" i="1"/>
  <c r="Z7515" i="1"/>
  <c r="Z3744" i="1"/>
  <c r="Z6785" i="1"/>
  <c r="Z7439" i="1"/>
  <c r="Z10293" i="1"/>
  <c r="Z1865" i="1"/>
  <c r="Z216" i="1"/>
  <c r="Z530" i="1"/>
  <c r="Z9921" i="1"/>
  <c r="Z9909" i="1"/>
  <c r="Z6832" i="1"/>
  <c r="Z4323" i="1"/>
  <c r="Z6774" i="1"/>
  <c r="Z8615" i="1"/>
  <c r="Z9101" i="1"/>
  <c r="Z3672" i="1"/>
  <c r="Z2541" i="1"/>
  <c r="Z1727" i="1"/>
  <c r="Z9957" i="1"/>
  <c r="Z8427" i="1"/>
  <c r="Z4930" i="1"/>
  <c r="Z6239" i="1"/>
  <c r="Z1195" i="1"/>
  <c r="Z5454" i="1"/>
  <c r="Z8372" i="1"/>
  <c r="Z461" i="1"/>
  <c r="Z5715" i="1"/>
  <c r="Z3191" i="1"/>
  <c r="Z6644" i="1"/>
  <c r="Z2951" i="1"/>
  <c r="Z7644" i="1"/>
  <c r="Z9952" i="1"/>
  <c r="Z4502" i="1"/>
  <c r="Z9895" i="1"/>
  <c r="Z3951" i="1"/>
  <c r="Z5958" i="1"/>
  <c r="Z9305" i="1"/>
  <c r="Z2416" i="1"/>
  <c r="Z6610" i="1"/>
  <c r="Z1033" i="1"/>
  <c r="Z9283" i="1"/>
  <c r="Z6992" i="1"/>
  <c r="Z1246" i="1"/>
  <c r="Z6340" i="1"/>
  <c r="Z5192" i="1"/>
  <c r="Z3353" i="1"/>
  <c r="Z2697" i="1"/>
  <c r="Z2656" i="1"/>
  <c r="Z9165" i="1"/>
  <c r="Z2273" i="1"/>
  <c r="Z11055" i="1"/>
  <c r="Z8658" i="1"/>
  <c r="Z8442" i="1"/>
  <c r="Z5975" i="1"/>
  <c r="Z2728" i="1"/>
  <c r="Z5272" i="1"/>
  <c r="Z10122" i="1"/>
  <c r="Z335" i="1"/>
  <c r="Z3872" i="1"/>
  <c r="Z7975" i="1"/>
  <c r="Z7261" i="1"/>
  <c r="Z1190" i="1"/>
  <c r="Z8988" i="1"/>
  <c r="Z10416" i="1"/>
  <c r="Z681" i="1"/>
  <c r="Z5521" i="1"/>
  <c r="Z3646" i="1"/>
  <c r="Z7441" i="1"/>
  <c r="Z3988" i="1"/>
  <c r="Z6083" i="1"/>
  <c r="Z783" i="1"/>
  <c r="Z8904" i="1"/>
  <c r="Z10161" i="1"/>
  <c r="Z2418" i="1"/>
  <c r="Z11092" i="1"/>
  <c r="Z1912" i="1"/>
  <c r="Z5049" i="1"/>
  <c r="Z9699" i="1"/>
  <c r="Z8817" i="1"/>
  <c r="Z365" i="1"/>
  <c r="Z10276" i="1"/>
  <c r="Z676" i="1"/>
  <c r="Z1099" i="1"/>
  <c r="Z3975" i="1"/>
  <c r="Z8690" i="1"/>
  <c r="Z8601" i="1"/>
  <c r="Z3552" i="1"/>
  <c r="Z8360" i="1"/>
  <c r="Z5109" i="1"/>
  <c r="Z1755" i="1"/>
  <c r="Z5264" i="1"/>
  <c r="Z1707" i="1"/>
  <c r="Z3900" i="1"/>
  <c r="Z5045" i="1"/>
  <c r="Z5573" i="1"/>
  <c r="Z5324" i="1"/>
  <c r="Z2097" i="1"/>
  <c r="Z9241" i="1"/>
  <c r="Z9829" i="1"/>
  <c r="Z9429" i="1"/>
  <c r="Z1011" i="1"/>
  <c r="Z3597" i="1"/>
  <c r="Z1608" i="1"/>
  <c r="Z4686" i="1"/>
  <c r="Z2567" i="1"/>
  <c r="Z931" i="1"/>
  <c r="Z4618" i="1"/>
  <c r="Z6668" i="1"/>
  <c r="Z882" i="1"/>
  <c r="Z7035" i="1"/>
  <c r="Z1323" i="1"/>
  <c r="Z2983" i="1"/>
  <c r="Z6379" i="1"/>
  <c r="Z10258" i="1"/>
  <c r="Z4811" i="1"/>
  <c r="Z6426" i="1"/>
  <c r="Z1889" i="1"/>
  <c r="Z1507" i="1"/>
  <c r="Z1722" i="1"/>
  <c r="Z2088" i="1"/>
  <c r="Z3396" i="1"/>
  <c r="Z4701" i="1"/>
  <c r="Z3460" i="1"/>
  <c r="Z5976" i="1"/>
  <c r="Z9480" i="1"/>
  <c r="Z2550" i="1"/>
  <c r="Z2544" i="1"/>
  <c r="Z8549" i="1"/>
  <c r="Z3212" i="1"/>
  <c r="Z3861" i="1"/>
  <c r="Z10919" i="1"/>
  <c r="Z10296" i="1"/>
  <c r="Z11091" i="1"/>
  <c r="Z9627" i="1"/>
  <c r="Z137" i="1"/>
  <c r="Z233" i="1"/>
  <c r="Z3530" i="1"/>
  <c r="Z4524" i="1"/>
  <c r="Z6736" i="1"/>
  <c r="Z4980" i="1"/>
  <c r="Z7108" i="1"/>
  <c r="Z9638" i="1"/>
  <c r="Z2956" i="1"/>
  <c r="Z4354" i="1"/>
  <c r="Z1258" i="1"/>
  <c r="Z2605" i="1"/>
  <c r="Z4439" i="1"/>
  <c r="Z903" i="1"/>
  <c r="Z2672" i="1"/>
  <c r="Z3757" i="1"/>
  <c r="Z3523" i="1"/>
  <c r="Z1657" i="1"/>
  <c r="Z11016" i="1"/>
  <c r="Z10510" i="1"/>
  <c r="Z9413" i="1"/>
  <c r="Z7639" i="1"/>
  <c r="Z4709" i="1"/>
  <c r="Z6991" i="1"/>
  <c r="Z1166" i="1"/>
  <c r="Z7297" i="1"/>
  <c r="Z8032" i="1"/>
  <c r="Z11049" i="1"/>
  <c r="Z9288" i="1"/>
  <c r="Z2215" i="1"/>
  <c r="Z2976" i="1"/>
  <c r="Z7878" i="1"/>
  <c r="Z6754" i="1"/>
  <c r="Z646" i="1"/>
  <c r="Z4167" i="1"/>
  <c r="Z7460" i="1"/>
  <c r="Z588" i="1"/>
  <c r="Z5274" i="1"/>
  <c r="Z5932" i="1"/>
  <c r="Z2870" i="1"/>
  <c r="Z244" i="1"/>
  <c r="Z10508" i="1"/>
  <c r="Z421" i="1"/>
  <c r="Z4112" i="1"/>
  <c r="Z10548" i="1"/>
  <c r="Z1498" i="1"/>
  <c r="Z9804" i="1"/>
  <c r="Z8282" i="1"/>
  <c r="Z4401" i="1"/>
  <c r="Z10030" i="1"/>
  <c r="Z1964" i="1"/>
  <c r="Z8535" i="1"/>
  <c r="Z5248" i="1"/>
  <c r="Z3094" i="1"/>
  <c r="Z9421" i="1"/>
  <c r="Z5572" i="1"/>
  <c r="Z7825" i="1"/>
  <c r="Z7925" i="1"/>
  <c r="Z7316" i="1"/>
  <c r="Z10912" i="1"/>
  <c r="Z8399" i="1"/>
  <c r="Z4791" i="1"/>
  <c r="Z9576" i="1"/>
  <c r="Z2164" i="1"/>
  <c r="Z6709" i="1"/>
  <c r="Z7823" i="1"/>
  <c r="Z4547" i="1"/>
  <c r="Z8140" i="1"/>
  <c r="Z7651" i="1"/>
  <c r="Z10482" i="1"/>
  <c r="Z7403" i="1"/>
  <c r="Z7513" i="1"/>
  <c r="Z2440" i="1"/>
  <c r="Z8423" i="1"/>
  <c r="Z3546" i="1"/>
  <c r="Z6858" i="1"/>
  <c r="Z8994" i="1"/>
  <c r="Z6262" i="1"/>
  <c r="Z10984" i="1"/>
  <c r="Z1760" i="1"/>
  <c r="Z3724" i="1"/>
  <c r="Z6782" i="1"/>
  <c r="Z9868" i="1"/>
  <c r="Z7949" i="1"/>
  <c r="Z8503" i="1"/>
  <c r="Z8072" i="1"/>
  <c r="Z1133" i="1"/>
  <c r="Z3145" i="1"/>
  <c r="Z9805" i="1"/>
  <c r="Z10527" i="1"/>
  <c r="Z6941" i="1"/>
  <c r="Z10777" i="1"/>
  <c r="Z10708" i="1"/>
  <c r="Z8871" i="1"/>
  <c r="Z6123" i="1"/>
  <c r="Z8730" i="1"/>
  <c r="Z620" i="1"/>
  <c r="Z10378" i="1"/>
  <c r="Z2776" i="1"/>
  <c r="Z3147" i="1"/>
  <c r="Z846" i="1"/>
  <c r="Z1561" i="1"/>
  <c r="Z8338" i="1"/>
  <c r="Z10567" i="1"/>
  <c r="Z10525" i="1"/>
  <c r="Z8711" i="1"/>
  <c r="Z10260" i="1"/>
  <c r="Z969" i="1"/>
  <c r="Z513" i="1"/>
  <c r="Z836" i="1"/>
  <c r="Z5824" i="1"/>
  <c r="Z10795" i="1"/>
  <c r="Z7277" i="1"/>
  <c r="Z4402" i="1"/>
  <c r="Z4007" i="1"/>
  <c r="Z4058" i="1"/>
  <c r="Z8155" i="1"/>
  <c r="Z508" i="1"/>
  <c r="Z4036" i="1"/>
  <c r="Z44" i="1"/>
  <c r="Z4936" i="1"/>
  <c r="Z9324" i="1"/>
  <c r="Z4097" i="1"/>
  <c r="Z8469" i="1"/>
  <c r="Z9371" i="1"/>
  <c r="Z3590" i="1"/>
  <c r="Z8894" i="1"/>
  <c r="Z5131" i="1"/>
  <c r="Z4124" i="1"/>
  <c r="Z761" i="1"/>
  <c r="Z7951" i="1"/>
  <c r="Z4172" i="1"/>
  <c r="Z1021" i="1"/>
  <c r="Z7454" i="1"/>
  <c r="Z7989" i="1"/>
  <c r="Z6771" i="1"/>
  <c r="Z2693" i="1"/>
  <c r="Z6721" i="1"/>
  <c r="Z314" i="1"/>
  <c r="Z7691" i="1"/>
  <c r="Z3680" i="1"/>
  <c r="Z6105" i="1"/>
  <c r="Z7795" i="1"/>
  <c r="Z854" i="1"/>
  <c r="Z2399" i="1"/>
  <c r="Z8955" i="1"/>
  <c r="Z7027" i="1"/>
  <c r="Z7865" i="1"/>
  <c r="Z661" i="1"/>
  <c r="Z1251" i="1"/>
  <c r="Z1637" i="1"/>
  <c r="Z10496" i="1"/>
  <c r="Z9914" i="1"/>
  <c r="Z7326" i="1"/>
  <c r="Z8173" i="1"/>
  <c r="Z2920" i="1"/>
  <c r="Z6587" i="1"/>
  <c r="Z10174" i="1"/>
  <c r="Z6684" i="1"/>
  <c r="Z7415" i="1"/>
  <c r="Z6883" i="1"/>
  <c r="Z6022" i="1"/>
  <c r="Z499" i="1"/>
  <c r="Z5849" i="1"/>
  <c r="Z2362" i="1"/>
  <c r="Z7990" i="1"/>
  <c r="Z5628" i="1"/>
  <c r="Z6484" i="1"/>
  <c r="Z4569" i="1"/>
  <c r="Z5395" i="1"/>
  <c r="Z5517" i="1"/>
  <c r="Z10211" i="1"/>
  <c r="Z10361" i="1"/>
  <c r="Z5380" i="1"/>
  <c r="Z4861" i="1"/>
  <c r="Z10742" i="1"/>
  <c r="Z10048" i="1"/>
  <c r="Z2329" i="1"/>
  <c r="Z817" i="1"/>
  <c r="Z7063" i="1"/>
  <c r="Z719" i="1"/>
  <c r="Z1913" i="1"/>
  <c r="Z2742" i="1"/>
  <c r="Z1135" i="1"/>
  <c r="Z3392" i="1"/>
  <c r="Z9616" i="1"/>
  <c r="Z9308" i="1"/>
  <c r="Z3860" i="1"/>
  <c r="Z8717" i="1"/>
  <c r="Z1268" i="1"/>
  <c r="Z2664" i="1"/>
  <c r="Z802" i="1"/>
  <c r="Z1883" i="1"/>
  <c r="Z10484" i="1"/>
  <c r="Z8725" i="1"/>
  <c r="Z8" i="1"/>
  <c r="Z10096" i="1"/>
  <c r="Z8571" i="1"/>
  <c r="Z6868" i="1"/>
  <c r="Z1287" i="1"/>
  <c r="Z6836" i="1"/>
  <c r="Z7270" i="1"/>
  <c r="Z11063" i="1"/>
  <c r="Z2581" i="1"/>
  <c r="Z6802" i="1"/>
  <c r="Z5253" i="1"/>
  <c r="Z6847" i="1"/>
  <c r="Z8273" i="1"/>
  <c r="Z7960" i="1"/>
  <c r="Z8440" i="1"/>
  <c r="Z7334" i="1"/>
  <c r="Z951" i="1"/>
  <c r="Z5498" i="1"/>
  <c r="Z4934" i="1"/>
  <c r="Z6983" i="1"/>
  <c r="Z2675" i="1"/>
  <c r="Z1840" i="1"/>
  <c r="Z8433" i="1"/>
  <c r="Z2515" i="1"/>
  <c r="Z2427" i="1"/>
  <c r="Z11078" i="1"/>
  <c r="Z10822" i="1"/>
  <c r="Z7252" i="1"/>
  <c r="Z9684" i="1"/>
  <c r="Z2812" i="1"/>
  <c r="Z10838" i="1"/>
  <c r="Z7502" i="1"/>
  <c r="Z3907" i="1"/>
  <c r="Z10255" i="1"/>
  <c r="Z10381" i="1"/>
  <c r="Z64" i="1"/>
  <c r="Z10241" i="1"/>
  <c r="Z6704" i="1"/>
  <c r="Z7890" i="1"/>
  <c r="Z9517" i="1"/>
  <c r="Z4051" i="1"/>
  <c r="Z9432" i="1"/>
  <c r="Z3466" i="1"/>
  <c r="Z3490" i="1"/>
  <c r="Z419" i="1"/>
  <c r="Z1508" i="1"/>
  <c r="Z7358" i="1"/>
  <c r="Z8602" i="1"/>
  <c r="Z8621" i="1"/>
  <c r="Z5055" i="1"/>
  <c r="Z947" i="1"/>
  <c r="Z3394" i="1"/>
  <c r="Z7471" i="1"/>
  <c r="Z6178" i="1"/>
  <c r="Z6360" i="1"/>
  <c r="Z470" i="1"/>
  <c r="Z6087" i="1"/>
  <c r="Z8101" i="1"/>
  <c r="Z9059" i="1"/>
  <c r="Z8831" i="1"/>
  <c r="Z2000" i="1"/>
  <c r="Z1405" i="1"/>
  <c r="Z6569" i="1"/>
  <c r="Z9207" i="1"/>
  <c r="Z2223" i="1"/>
  <c r="Z8676" i="1"/>
  <c r="Z10865" i="1"/>
  <c r="Z6242" i="1"/>
  <c r="Z7380" i="1"/>
  <c r="Z2433" i="1"/>
  <c r="Z9783" i="1"/>
  <c r="Z5708" i="1"/>
  <c r="Z10836" i="1"/>
  <c r="Z5780" i="1"/>
  <c r="Z4522" i="1"/>
  <c r="Z6113" i="1"/>
  <c r="Z8445" i="1"/>
  <c r="Z7067" i="1"/>
  <c r="Z7101" i="1"/>
  <c r="Z2358" i="1"/>
  <c r="Z8608" i="1"/>
  <c r="Z4273" i="1"/>
  <c r="Z4964" i="1"/>
  <c r="Z2864" i="1"/>
  <c r="Z3226" i="1"/>
  <c r="Z8527" i="1"/>
  <c r="Z4500" i="1"/>
  <c r="Z8716" i="1"/>
  <c r="Z9604" i="1"/>
  <c r="Z2385" i="1"/>
  <c r="Z6350" i="1"/>
  <c r="Z940" i="1"/>
  <c r="Z3412" i="1"/>
  <c r="Z7081" i="1"/>
  <c r="Z3252" i="1"/>
  <c r="Z2099" i="1"/>
  <c r="Z1526" i="1"/>
  <c r="Z2437" i="1"/>
  <c r="Z7586" i="1"/>
  <c r="Z5502" i="1"/>
  <c r="Z2127" i="1"/>
  <c r="Z7657" i="1"/>
  <c r="Z4666" i="1"/>
  <c r="Z7235" i="1"/>
  <c r="Z2381" i="1"/>
  <c r="Z3513" i="1"/>
  <c r="Z3118" i="1"/>
  <c r="Z7643" i="1"/>
  <c r="Z2379" i="1"/>
  <c r="Z4392" i="1"/>
  <c r="Z6339" i="1"/>
  <c r="Z6994" i="1"/>
  <c r="Z5327" i="1"/>
  <c r="Z8614" i="1"/>
  <c r="Z4730" i="1"/>
  <c r="Z8552" i="1"/>
  <c r="Z10697" i="1"/>
  <c r="Z9222" i="1"/>
  <c r="Z1758" i="1"/>
  <c r="Z5308" i="1"/>
  <c r="Z933" i="1"/>
  <c r="Z4117" i="1"/>
  <c r="Z7516" i="1"/>
  <c r="Z4702" i="1"/>
  <c r="Z8169" i="1"/>
  <c r="Z7918" i="1"/>
  <c r="Z1682" i="1"/>
  <c r="Z3956" i="1"/>
  <c r="Z8393" i="1"/>
  <c r="Z8651" i="1"/>
  <c r="Z6600" i="1"/>
  <c r="Z708" i="1"/>
  <c r="Z1697" i="1"/>
  <c r="Z8306" i="1"/>
  <c r="Z3334" i="1"/>
  <c r="Z9958" i="1"/>
  <c r="Z7175" i="1"/>
  <c r="Z4071" i="1"/>
  <c r="Z8731" i="1"/>
  <c r="Z4204" i="1"/>
  <c r="Z11052" i="1"/>
  <c r="Z2691" i="1"/>
  <c r="Z1807" i="1"/>
  <c r="Z1143" i="1"/>
  <c r="Z7399" i="1"/>
  <c r="Z10082" i="1"/>
  <c r="Z4558" i="1"/>
  <c r="Z8665" i="1"/>
  <c r="Z6574" i="1"/>
  <c r="Z3845" i="1"/>
  <c r="Z5074" i="1"/>
  <c r="Z369" i="1"/>
  <c r="Z6263" i="1"/>
  <c r="Z1768" i="1"/>
  <c r="Z5112" i="1"/>
  <c r="Z1107" i="1"/>
  <c r="Z689" i="1"/>
  <c r="Z8379" i="1"/>
  <c r="Z22" i="1"/>
  <c r="Z11035" i="1"/>
  <c r="Z4638" i="1"/>
  <c r="Z2323" i="1"/>
  <c r="Z6174" i="1"/>
  <c r="Z2083" i="1"/>
  <c r="Z1817" i="1"/>
  <c r="Z10153" i="1"/>
  <c r="Z1740" i="1"/>
  <c r="Z5582" i="1"/>
  <c r="Z3388" i="1"/>
  <c r="Z4435" i="1"/>
  <c r="Z3132" i="1"/>
  <c r="Z8880" i="1"/>
  <c r="Z5477" i="1"/>
  <c r="Z7324" i="1"/>
  <c r="Z6305" i="1"/>
  <c r="Z128" i="1"/>
  <c r="Z7908" i="1"/>
  <c r="Z7015" i="1"/>
  <c r="Z1203" i="1"/>
  <c r="Z7036" i="1"/>
  <c r="Z3776" i="1"/>
  <c r="Z6247" i="1"/>
  <c r="Z6681" i="1"/>
  <c r="Z4691" i="1"/>
  <c r="Z8270" i="1"/>
  <c r="Z3064" i="1"/>
  <c r="Z9617" i="1"/>
  <c r="Z10528" i="1"/>
  <c r="Z7446" i="1"/>
  <c r="Z714" i="1"/>
  <c r="Z5302" i="1"/>
  <c r="Z7985" i="1"/>
  <c r="Z10776" i="1"/>
  <c r="Z732" i="1"/>
  <c r="Z4010" i="1"/>
  <c r="Z1317" i="1"/>
  <c r="Z6864" i="1"/>
  <c r="Z2055" i="1"/>
  <c r="Z9562" i="1"/>
  <c r="Z8833" i="1"/>
  <c r="Z10480" i="1"/>
  <c r="Z10694" i="1"/>
  <c r="Z5885" i="1"/>
  <c r="Z4749" i="1"/>
  <c r="Z3707" i="1"/>
  <c r="Z6513" i="1"/>
  <c r="Z7059" i="1"/>
  <c r="Z9338" i="1"/>
  <c r="Z3359" i="1"/>
  <c r="Z8229" i="1"/>
  <c r="Z8181" i="1"/>
  <c r="Z1559" i="1"/>
  <c r="Z3092" i="1"/>
  <c r="Z6780" i="1"/>
  <c r="Z1222" i="1"/>
  <c r="Z7835" i="1"/>
  <c r="Z7490" i="1"/>
  <c r="Z1457" i="1"/>
  <c r="Z218" i="1"/>
  <c r="Z1302" i="1"/>
  <c r="Z3250" i="1"/>
  <c r="Z8094" i="1"/>
  <c r="Z2840" i="1"/>
  <c r="Z8187" i="1"/>
  <c r="Z3924" i="1"/>
  <c r="Z6556" i="1"/>
  <c r="Z10436" i="1"/>
  <c r="Z8126" i="1"/>
  <c r="Z7170" i="1"/>
  <c r="Z5159" i="1"/>
  <c r="Z1489" i="1"/>
  <c r="Z10423" i="1"/>
  <c r="Z7342" i="1"/>
  <c r="Z9278" i="1"/>
  <c r="Z8729" i="1"/>
  <c r="Z266" i="1"/>
  <c r="Z4118" i="1"/>
  <c r="Z4298" i="1"/>
  <c r="Z4383" i="1"/>
  <c r="Z10219" i="1"/>
  <c r="Z5298" i="1"/>
  <c r="Z10909" i="1"/>
  <c r="Z7729" i="1"/>
  <c r="Z4764" i="1"/>
  <c r="Z7706" i="1"/>
  <c r="Z5838" i="1"/>
  <c r="Z10052" i="1"/>
  <c r="Z2317" i="1"/>
  <c r="Z10309" i="1"/>
  <c r="Z1261" i="1"/>
  <c r="Z4623" i="1"/>
  <c r="Z645" i="1"/>
  <c r="Z5232" i="1"/>
  <c r="Z7373" i="1"/>
  <c r="Z3475" i="1"/>
  <c r="Z5028" i="1"/>
  <c r="Z1611" i="1"/>
  <c r="Z1965" i="1"/>
  <c r="Z3858" i="1"/>
  <c r="Z6716" i="1"/>
  <c r="Z1907" i="1"/>
  <c r="Z3245" i="1"/>
  <c r="Z7039" i="1"/>
  <c r="Z10089" i="1"/>
  <c r="Z4663" i="1"/>
  <c r="Z3463" i="1"/>
  <c r="Z3222" i="1"/>
  <c r="Z3141" i="1"/>
  <c r="Z9354" i="1"/>
  <c r="Z9657" i="1"/>
  <c r="Z8778" i="1"/>
  <c r="Z4521" i="1"/>
  <c r="Z4667" i="1"/>
  <c r="Z3618" i="1"/>
  <c r="Z975" i="1"/>
  <c r="Z3926" i="1"/>
  <c r="Z6609" i="1"/>
  <c r="Z3298" i="1"/>
  <c r="Z10390" i="1"/>
  <c r="Z3405" i="1"/>
  <c r="Z5710" i="1"/>
  <c r="Z10847" i="1"/>
  <c r="Z1991" i="1"/>
  <c r="Z8271" i="1"/>
  <c r="Z5830" i="1"/>
  <c r="Z6577" i="1"/>
  <c r="Z245" i="1"/>
  <c r="Z2822" i="1"/>
  <c r="Z5080" i="1"/>
  <c r="Z7953" i="1"/>
  <c r="Z3739" i="1"/>
  <c r="Z302" i="1"/>
  <c r="Z5408" i="1"/>
  <c r="Z140" i="1"/>
  <c r="Z7458" i="1"/>
  <c r="Z7610" i="1"/>
  <c r="Z8650" i="1"/>
  <c r="Z828" i="1"/>
  <c r="Z7922" i="1"/>
  <c r="Z4974" i="1"/>
  <c r="Z4420" i="1"/>
  <c r="Z10939" i="1"/>
  <c r="Z2168" i="1"/>
  <c r="Z6060" i="1"/>
  <c r="Z4857" i="1"/>
  <c r="Z1044" i="1"/>
  <c r="Z6021" i="1"/>
  <c r="Z6159" i="1"/>
  <c r="Z502" i="1"/>
  <c r="Z7527" i="1"/>
  <c r="Z6508" i="1"/>
  <c r="Z2880" i="1"/>
  <c r="Z5496" i="1"/>
  <c r="Z1312" i="1"/>
  <c r="Z8799" i="1"/>
  <c r="Z2384" i="1"/>
  <c r="Z75" i="1"/>
  <c r="Z9612" i="1"/>
  <c r="Z8416" i="1"/>
  <c r="Z3196" i="1"/>
  <c r="Z10028" i="1"/>
  <c r="Z2247" i="1"/>
  <c r="Z5067" i="1"/>
  <c r="Z2559" i="1"/>
  <c r="Z5051" i="1"/>
  <c r="Z6639" i="1"/>
  <c r="Z8450" i="1"/>
  <c r="Z8981" i="1"/>
  <c r="Z2003" i="1"/>
  <c r="Z6923" i="1"/>
  <c r="Z544" i="1"/>
  <c r="Z1815" i="1"/>
  <c r="Z2298" i="1"/>
  <c r="Z6915" i="1"/>
  <c r="Z71" i="1"/>
  <c r="Z8474" i="1"/>
  <c r="Z9510" i="1"/>
  <c r="Z3695" i="1"/>
  <c r="Z2516" i="1"/>
  <c r="Z2029" i="1"/>
  <c r="Z5791" i="1"/>
  <c r="Z9262" i="1"/>
  <c r="Z1589" i="1"/>
  <c r="Z2256" i="1"/>
  <c r="Z856" i="1"/>
  <c r="Z9953" i="1"/>
  <c r="Z7211" i="1"/>
  <c r="Z9950" i="1"/>
  <c r="Z9411" i="1"/>
  <c r="Z9843" i="1"/>
  <c r="Z3673" i="1"/>
  <c r="Z5082" i="1"/>
  <c r="Z8123" i="1"/>
  <c r="Z6979" i="1"/>
  <c r="Z7240" i="1"/>
  <c r="Z5474" i="1"/>
  <c r="Z4845" i="1"/>
  <c r="Z489" i="1"/>
  <c r="Z5468" i="1"/>
  <c r="Z4412" i="1"/>
  <c r="Z2626" i="1"/>
  <c r="Z3761" i="1"/>
  <c r="Z7705" i="1"/>
  <c r="Z8561" i="1"/>
  <c r="Z8014" i="1"/>
  <c r="Z2852" i="1"/>
  <c r="Z2068" i="1"/>
  <c r="Z10399" i="1"/>
  <c r="Z2422" i="1"/>
  <c r="Z844" i="1"/>
  <c r="Z1025" i="1"/>
  <c r="Z5872" i="1"/>
  <c r="Z190" i="1"/>
  <c r="Z2685" i="1"/>
  <c r="Z4105" i="1"/>
  <c r="Z6867" i="1"/>
  <c r="Z6663" i="1"/>
  <c r="Z5117" i="1"/>
  <c r="Z3653" i="1"/>
  <c r="Z9695" i="1"/>
  <c r="Z8605" i="1"/>
  <c r="Z10693" i="1"/>
  <c r="Z5599" i="1"/>
  <c r="Z734" i="1"/>
  <c r="Z7486" i="1"/>
  <c r="Z10004" i="1"/>
  <c r="Z3580" i="1"/>
  <c r="Z236" i="1"/>
  <c r="Z1947" i="1"/>
  <c r="Z10948" i="1"/>
  <c r="Z3462" i="1"/>
  <c r="Z2589" i="1"/>
  <c r="Z8377" i="1"/>
  <c r="Z9840" i="1"/>
  <c r="Z7428" i="1"/>
  <c r="Z1320" i="1"/>
  <c r="Z2113" i="1"/>
  <c r="Z3740" i="1"/>
  <c r="Z3876" i="1"/>
  <c r="Z1088" i="1"/>
  <c r="Z8049" i="1"/>
  <c r="Z223" i="1"/>
  <c r="Z3179" i="1"/>
  <c r="Z4767" i="1"/>
  <c r="Z1703" i="1"/>
  <c r="Z5492" i="1"/>
  <c r="Z1093" i="1"/>
  <c r="Z4458" i="1"/>
  <c r="Z4841" i="1"/>
  <c r="Z8907" i="1"/>
  <c r="Z5090" i="1"/>
  <c r="Z10699" i="1"/>
  <c r="Z2007" i="1"/>
  <c r="Z9528" i="1"/>
  <c r="Z520" i="1"/>
  <c r="Z326" i="1"/>
  <c r="Z2902" i="1"/>
  <c r="Z9556" i="1"/>
  <c r="Z8366" i="1"/>
  <c r="Z5589" i="1"/>
  <c r="Z144" i="1"/>
  <c r="Z465" i="1"/>
  <c r="Z7887" i="1"/>
  <c r="Z7738" i="1"/>
  <c r="Z5751" i="1"/>
  <c r="Z3258" i="1"/>
  <c r="Z6050" i="1"/>
  <c r="Z9943" i="1"/>
  <c r="Z9845" i="1"/>
  <c r="Z4660" i="1"/>
  <c r="Z9317" i="1"/>
  <c r="Z3106" i="1"/>
  <c r="Z4887" i="1"/>
  <c r="Z7199" i="1"/>
  <c r="Z9821" i="1"/>
  <c r="Z6188" i="1"/>
  <c r="Z2575" i="1"/>
  <c r="Z5831" i="1"/>
  <c r="Z5984" i="1"/>
  <c r="Z2198" i="1"/>
  <c r="Z1528" i="1"/>
  <c r="Z9144" i="1"/>
  <c r="Z908" i="1"/>
  <c r="Z10046" i="1"/>
  <c r="Z6016" i="1"/>
  <c r="Z2305" i="1"/>
  <c r="Z2220" i="1"/>
  <c r="Z495" i="1"/>
  <c r="Z5342" i="1"/>
  <c r="Z2230" i="1"/>
  <c r="Z11089" i="1"/>
  <c r="Z2176" i="1"/>
  <c r="Z688" i="1"/>
  <c r="Z4942" i="1"/>
  <c r="Z61" i="1"/>
  <c r="Z5421" i="1"/>
  <c r="Z8624" i="1"/>
  <c r="Z10197" i="1"/>
  <c r="Z958" i="1"/>
  <c r="Z9910" i="1"/>
  <c r="Z8475" i="1"/>
  <c r="Z1057" i="1"/>
  <c r="Z501" i="1"/>
  <c r="Z7672" i="1"/>
  <c r="Z10903" i="1"/>
  <c r="Z4072" i="1"/>
  <c r="Z4570" i="1"/>
  <c r="Z6232" i="1"/>
  <c r="Z2036" i="1"/>
  <c r="Z10656" i="1"/>
  <c r="Z9406" i="1"/>
  <c r="Z7938" i="1"/>
  <c r="Z4485" i="1"/>
  <c r="Z9132" i="1"/>
  <c r="Z934" i="1"/>
  <c r="Z4958" i="1"/>
  <c r="Z9573" i="1"/>
  <c r="Z2086" i="1"/>
  <c r="Z4451" i="1"/>
  <c r="Z6578" i="1"/>
  <c r="Z1264" i="1"/>
  <c r="Z199" i="1"/>
  <c r="Z3427" i="1"/>
  <c r="Z7752" i="1"/>
  <c r="Z5461" i="1"/>
  <c r="Z6521" i="1"/>
  <c r="Z5056" i="1"/>
  <c r="Z2500" i="1"/>
  <c r="Z10301" i="1"/>
  <c r="Z6202" i="1"/>
  <c r="Z4057" i="1"/>
  <c r="Z7340" i="1"/>
  <c r="Z3554" i="1"/>
  <c r="Z1903" i="1"/>
  <c r="Z6448" i="1"/>
  <c r="Z2339" i="1"/>
  <c r="Z1845" i="1"/>
  <c r="Z10209" i="1"/>
  <c r="Z10257" i="1"/>
  <c r="Z4955" i="1"/>
  <c r="Z5504" i="1"/>
  <c r="Z8170" i="1"/>
  <c r="Z8088" i="1"/>
  <c r="Z8562" i="1"/>
  <c r="Z5983" i="1"/>
  <c r="Z587" i="1"/>
  <c r="Z291" i="1"/>
  <c r="Z7804" i="1"/>
  <c r="Z1544" i="1"/>
  <c r="Z7075" i="1"/>
  <c r="Z5163" i="1"/>
  <c r="Z1901" i="1"/>
  <c r="Z4613" i="1"/>
  <c r="Z10446" i="1"/>
  <c r="Z3745" i="1"/>
  <c r="Z2836" i="1"/>
  <c r="Z3762" i="1"/>
  <c r="Z2428" i="1"/>
  <c r="Z8466" i="1"/>
  <c r="Z4538" i="1"/>
  <c r="Z10212" i="1"/>
  <c r="Z651" i="1"/>
  <c r="Z4483" i="1"/>
  <c r="Z3403" i="1"/>
  <c r="Z1944" i="1"/>
  <c r="Z3111" i="1"/>
  <c r="Z10264" i="1"/>
  <c r="Z7868" i="1"/>
  <c r="Z6269" i="1"/>
  <c r="Z7936" i="1"/>
  <c r="Z1909" i="1"/>
  <c r="Z5721" i="1"/>
  <c r="Z2132" i="1"/>
  <c r="Z3527" i="1"/>
  <c r="Z9748" i="1"/>
  <c r="Z3565" i="1"/>
  <c r="Z3263" i="1"/>
  <c r="Z682" i="1"/>
  <c r="Z9043" i="1"/>
  <c r="Z5590" i="1"/>
  <c r="Z6309" i="1"/>
  <c r="Z5552" i="1"/>
  <c r="Z3155" i="1"/>
  <c r="Z912" i="1"/>
  <c r="Z7518" i="1"/>
  <c r="Z4797" i="1"/>
  <c r="Z3240" i="1"/>
  <c r="Z1645" i="1"/>
  <c r="Z862" i="1"/>
  <c r="Z402" i="1"/>
  <c r="Z2133" i="1"/>
  <c r="Z4603" i="1"/>
  <c r="Z2941" i="1"/>
  <c r="Z4533" i="1"/>
  <c r="Z721" i="1"/>
  <c r="Z5866" i="1"/>
  <c r="Z1557" i="1"/>
  <c r="Z5566" i="1"/>
  <c r="Z5392" i="1"/>
  <c r="Z5382" i="1"/>
  <c r="Z5042" i="1"/>
  <c r="Z6971" i="1"/>
  <c r="Z8662" i="1"/>
  <c r="Z9622" i="1"/>
  <c r="Z4620" i="1"/>
  <c r="Z9457" i="1"/>
  <c r="Z5001" i="1"/>
  <c r="Z1055" i="1"/>
  <c r="Z4374" i="1"/>
  <c r="Z7997" i="1"/>
  <c r="Z2636" i="1"/>
  <c r="Z5245" i="1"/>
  <c r="Z7200" i="1"/>
  <c r="Z7781" i="1"/>
  <c r="Z10072" i="1"/>
  <c r="Z1126" i="1"/>
  <c r="Z3098" i="1"/>
  <c r="Z2833" i="1"/>
  <c r="Z9489" i="1"/>
  <c r="Z6882" i="1"/>
  <c r="Z8213" i="1"/>
  <c r="Z6295" i="1"/>
  <c r="Z11060" i="1"/>
  <c r="Z822" i="1"/>
  <c r="Z5908" i="1"/>
  <c r="Z6550" i="1"/>
  <c r="Z1975" i="1"/>
  <c r="Z1945" i="1"/>
  <c r="Z9605" i="1"/>
  <c r="Z2723" i="1"/>
  <c r="Z5679" i="1"/>
  <c r="Z10274" i="1"/>
  <c r="Z2387" i="1"/>
  <c r="Z3086" i="1"/>
  <c r="Z10187" i="1"/>
  <c r="Z6685" i="1"/>
  <c r="Z4806" i="1"/>
  <c r="Z3533" i="1"/>
  <c r="Z6592" i="1"/>
  <c r="Z10113" i="1"/>
  <c r="Z1272" i="1"/>
  <c r="Z10204" i="1"/>
  <c r="Z7622" i="1"/>
  <c r="Z7879" i="1"/>
  <c r="Z8923" i="1"/>
  <c r="Z10323" i="1"/>
  <c r="Z7089" i="1"/>
  <c r="Z3901" i="1"/>
  <c r="Z8633" i="1"/>
  <c r="Z6930" i="1"/>
  <c r="Z8279" i="1"/>
  <c r="Z8965" i="1"/>
  <c r="Z2091" i="1"/>
  <c r="Z5196" i="1"/>
  <c r="Z1624" i="1"/>
  <c r="Z8945" i="1"/>
  <c r="Z5495" i="1"/>
  <c r="Z6096" i="1"/>
  <c r="Z2411" i="1"/>
  <c r="Z8575" i="1"/>
  <c r="Z1196" i="1"/>
  <c r="Z9095" i="1"/>
  <c r="Z5415" i="1"/>
  <c r="Z14" i="1"/>
  <c r="Z1799" i="1"/>
  <c r="Z3665" i="1"/>
  <c r="Z9238" i="1"/>
  <c r="Z5147" i="1"/>
  <c r="Z3301" i="1"/>
  <c r="Z1012" i="1"/>
  <c r="Z623" i="1"/>
  <c r="Z605" i="1"/>
  <c r="Z3800" i="1"/>
  <c r="Z7575" i="1"/>
  <c r="Z6151" i="1"/>
  <c r="Z1767" i="1"/>
  <c r="Z6888" i="1"/>
  <c r="Z7520" i="1"/>
  <c r="Z6726" i="1"/>
  <c r="Z3120" i="1"/>
  <c r="Z5101" i="1"/>
  <c r="Z5142" i="1"/>
  <c r="Z2152" i="1"/>
  <c r="Z5066" i="1"/>
  <c r="Z4133" i="1"/>
  <c r="Z5836" i="1"/>
  <c r="Z7875" i="1"/>
  <c r="Z5588" i="1"/>
  <c r="Z2189" i="1"/>
  <c r="Z6336" i="1"/>
  <c r="Z765" i="1"/>
  <c r="Z7982" i="1"/>
  <c r="Z6492" i="1"/>
  <c r="Z10565" i="1"/>
  <c r="Z8812" i="1"/>
  <c r="Z1123" i="1"/>
  <c r="Z10853" i="1"/>
  <c r="Z5551" i="1"/>
  <c r="Z1923" i="1"/>
  <c r="Z8251" i="1"/>
  <c r="Z760" i="1"/>
  <c r="Z1525" i="1"/>
  <c r="Z4643" i="1"/>
  <c r="Z2153" i="1"/>
  <c r="Z1368" i="1"/>
  <c r="Z10778" i="1"/>
  <c r="Z7798" i="1"/>
  <c r="Z4141" i="1"/>
  <c r="Z9810" i="1"/>
  <c r="Z5856" i="1"/>
  <c r="Z5634" i="1"/>
  <c r="Z4095" i="1"/>
  <c r="Z7116" i="1"/>
  <c r="Z2887" i="1"/>
  <c r="Z7140" i="1"/>
  <c r="Z6951" i="1"/>
  <c r="Z4899" i="1"/>
  <c r="Z1065" i="1"/>
  <c r="Z10533" i="1"/>
  <c r="Z9164" i="1"/>
  <c r="Z5377" i="1"/>
  <c r="Z2849" i="1"/>
  <c r="Z5401" i="1"/>
  <c r="Z11045" i="1"/>
  <c r="Z9253" i="1"/>
  <c r="Z8858" i="1"/>
  <c r="Z9368" i="1"/>
  <c r="Z6498" i="1"/>
  <c r="Z4579" i="1"/>
  <c r="Z5711" i="1"/>
  <c r="Z6297" i="1"/>
  <c r="Z3541" i="1"/>
  <c r="Z861" i="1"/>
  <c r="Z2510" i="1"/>
  <c r="Z7709" i="1"/>
  <c r="Z8727" i="1"/>
  <c r="Z10506" i="1"/>
  <c r="Z5916" i="1"/>
  <c r="Z9062" i="1"/>
  <c r="Z2904" i="1"/>
  <c r="Z962" i="1"/>
  <c r="Z9761" i="1"/>
  <c r="Z4995" i="1"/>
  <c r="Z3267" i="1"/>
  <c r="Z4707" i="1"/>
  <c r="Z10346" i="1"/>
  <c r="Z3011" i="1"/>
  <c r="Z3627" i="1"/>
  <c r="Z2443" i="1"/>
  <c r="Z7330" i="1"/>
  <c r="Z5761" i="1"/>
  <c r="Z6755" i="1"/>
  <c r="Z4614" i="1"/>
  <c r="Z2946" i="1"/>
  <c r="Z5986" i="1"/>
  <c r="Z9885" i="1"/>
  <c r="Z4959" i="1"/>
  <c r="Z7716" i="1"/>
  <c r="Z7420" i="1"/>
  <c r="Z4258" i="1"/>
  <c r="Z5921" i="1"/>
  <c r="Z9966" i="1"/>
  <c r="Z539" i="1"/>
  <c r="Z9898" i="1"/>
  <c r="Z8369" i="1"/>
  <c r="Z5216" i="1"/>
  <c r="Z4460" i="1"/>
  <c r="Z2878" i="1"/>
  <c r="Z2090" i="1"/>
  <c r="Z3797" i="1"/>
  <c r="Z1319" i="1"/>
  <c r="Z8622" i="1"/>
  <c r="Z3721" i="1"/>
  <c r="Z10926" i="1"/>
  <c r="Z7681" i="1"/>
  <c r="Z5205" i="1"/>
  <c r="Z4490" i="1"/>
  <c r="Z4086" i="1"/>
  <c r="Z3654" i="1"/>
  <c r="Z8982" i="1"/>
  <c r="Z4781" i="1"/>
  <c r="Z2877" i="1"/>
  <c r="Z4872" i="1"/>
  <c r="Z6099" i="1"/>
  <c r="Z5371" i="1"/>
  <c r="Z6347" i="1"/>
  <c r="Z1974" i="1"/>
  <c r="Z5276" i="1"/>
  <c r="Z2039" i="1"/>
  <c r="Z9507" i="1"/>
  <c r="Z8628" i="1"/>
  <c r="Z8983" i="1"/>
  <c r="Z6254" i="1"/>
  <c r="Z7492" i="1"/>
  <c r="Z7447" i="1"/>
  <c r="Z3551" i="1"/>
  <c r="Z6413" i="1"/>
  <c r="Z5202" i="1"/>
  <c r="Z8206" i="1"/>
  <c r="Z598" i="1"/>
  <c r="Z5162" i="1"/>
  <c r="Z1171" i="1"/>
  <c r="Z629" i="1"/>
  <c r="Z7011" i="1"/>
  <c r="Z593" i="1"/>
  <c r="Z5930" i="1"/>
  <c r="Z7309" i="1"/>
  <c r="Z6874" i="1"/>
  <c r="Z2994" i="1"/>
  <c r="Z1281" i="1"/>
  <c r="Z2747" i="1"/>
  <c r="Z9006" i="1"/>
  <c r="Z8078" i="1"/>
  <c r="Z8250" i="1"/>
  <c r="Z10560" i="1"/>
  <c r="Z7923" i="1"/>
  <c r="Z10929" i="1"/>
  <c r="Z527" i="1"/>
  <c r="Z10490" i="1"/>
  <c r="Z5176" i="1"/>
  <c r="Z4996" i="1"/>
  <c r="Z6948" i="1"/>
  <c r="Z6535" i="1"/>
  <c r="Z8594" i="1"/>
  <c r="Z6282" i="1"/>
  <c r="Z542" i="1"/>
  <c r="Z8544" i="1"/>
  <c r="Z1850" i="1"/>
  <c r="Z10598" i="1"/>
  <c r="Z8223" i="1"/>
  <c r="Z10445" i="1"/>
  <c r="Z8119" i="1"/>
  <c r="Z10891" i="1"/>
  <c r="Z10341" i="1"/>
  <c r="Z3406" i="1"/>
  <c r="Z1351" i="1"/>
  <c r="Z10803" i="1"/>
  <c r="Z1482" i="1"/>
  <c r="Z1169" i="1"/>
  <c r="Z10640" i="1"/>
  <c r="Z7722" i="1"/>
  <c r="Z9301" i="1"/>
  <c r="Z5807" i="1"/>
  <c r="Z7366" i="1"/>
  <c r="Z4025" i="1"/>
  <c r="Z4153" i="1"/>
  <c r="Z8718" i="1"/>
  <c r="Z21" i="1"/>
  <c r="Z6665" i="1"/>
  <c r="Z1970" i="1"/>
  <c r="Z5977" i="1"/>
  <c r="Z10280" i="1"/>
  <c r="Z7504" i="1"/>
  <c r="Z7459" i="1"/>
  <c r="Z2767" i="1"/>
  <c r="Z3937" i="1"/>
  <c r="Z2483" i="1"/>
  <c r="Z11005" i="1"/>
  <c r="Z4971" i="1"/>
  <c r="Z3473" i="1"/>
  <c r="Z8267" i="1"/>
  <c r="Z10509" i="1"/>
  <c r="Z8709" i="1"/>
  <c r="Z7161" i="1"/>
  <c r="Z3927" i="1"/>
  <c r="Z3170" i="1"/>
  <c r="Z3428" i="1"/>
  <c r="Z2517" i="1"/>
  <c r="Z6547" i="1"/>
  <c r="Z433" i="1"/>
  <c r="Z1008" i="1"/>
  <c r="Z5817" i="1"/>
  <c r="Z1094" i="1"/>
  <c r="Z1364" i="1"/>
  <c r="Z9567" i="1"/>
  <c r="Z7596" i="1"/>
  <c r="Z5273" i="1"/>
  <c r="Z9855" i="1"/>
  <c r="Z6419" i="1"/>
  <c r="Z4346" i="1"/>
  <c r="Z6925" i="1"/>
  <c r="Z135" i="1"/>
  <c r="Z9784" i="1"/>
  <c r="Z5069" i="1"/>
  <c r="Z5139" i="1"/>
  <c r="Z2274" i="1"/>
  <c r="Z2006" i="1"/>
  <c r="Z3160" i="1"/>
  <c r="Z2526" i="1"/>
  <c r="Z5873" i="1"/>
  <c r="Z10021" i="1"/>
  <c r="Z895" i="1"/>
  <c r="Z6306" i="1"/>
  <c r="Z9861" i="1"/>
  <c r="Z6407" i="1"/>
  <c r="Z10347" i="1"/>
  <c r="Z2447" i="1"/>
  <c r="Z8584" i="1"/>
  <c r="Z4977" i="1"/>
  <c r="Z9550" i="1"/>
  <c r="Z6590" i="1"/>
  <c r="Z2065" i="1"/>
  <c r="Z5966" i="1"/>
  <c r="Z3217" i="1"/>
  <c r="Z7539" i="1"/>
  <c r="Z6311" i="1"/>
  <c r="Z3211" i="1"/>
  <c r="Z7054" i="1"/>
  <c r="Z9340" i="1"/>
  <c r="Z11084" i="1"/>
  <c r="Z405" i="1"/>
  <c r="Z5068" i="1"/>
  <c r="Z5370" i="1"/>
  <c r="Z2844" i="1"/>
  <c r="Z6208" i="1"/>
  <c r="Z1531" i="1"/>
  <c r="Z4829" i="1"/>
  <c r="Z1366" i="1"/>
  <c r="Z10761" i="1"/>
  <c r="Z2786" i="1"/>
  <c r="Z6611" i="1"/>
  <c r="Z4947" i="1"/>
  <c r="Z2376" i="1"/>
  <c r="Z8020" i="1"/>
  <c r="Z7974" i="1"/>
  <c r="Z10146" i="1"/>
  <c r="Z10354" i="1"/>
  <c r="Z3270" i="1"/>
  <c r="Z352" i="1"/>
  <c r="Z4634" i="1"/>
  <c r="Z3655" i="1"/>
  <c r="Z1028" i="1"/>
  <c r="Z2734" i="1"/>
  <c r="Z7593" i="1"/>
  <c r="Z3588" i="1"/>
  <c r="Z3713" i="1"/>
  <c r="Z8409" i="1"/>
  <c r="Z1976" i="1"/>
  <c r="Z8805" i="1"/>
  <c r="Z2798" i="1"/>
  <c r="Z3458" i="1"/>
  <c r="Z6706" i="1"/>
  <c r="Z5501" i="1"/>
  <c r="Z2557" i="1"/>
  <c r="Z3868" i="1"/>
  <c r="Z1090" i="1"/>
  <c r="Z3265" i="1"/>
  <c r="Z6811" i="1"/>
  <c r="Z10949" i="1"/>
  <c r="Z8044" i="1"/>
  <c r="Z7365" i="1"/>
  <c r="Z3332" i="1"/>
  <c r="Z841" i="1"/>
  <c r="Z3276" i="1"/>
  <c r="Z62" i="1"/>
  <c r="Z7988" i="1"/>
  <c r="Z4759" i="1"/>
  <c r="Z7424" i="1"/>
  <c r="Z289" i="1"/>
  <c r="Z7151" i="1"/>
  <c r="Z7489" i="1"/>
  <c r="Z9287" i="1"/>
  <c r="Z9526" i="1"/>
  <c r="Z1904" i="1"/>
  <c r="Z10785" i="1"/>
  <c r="Z5945" i="1"/>
  <c r="Z3603" i="1"/>
  <c r="Z2663" i="1"/>
  <c r="Z1127" i="1"/>
  <c r="Z9982" i="1"/>
  <c r="Z8226" i="1"/>
  <c r="Z8606" i="1"/>
  <c r="Z5750" i="1"/>
  <c r="Z8815" i="1"/>
  <c r="Z5737" i="1"/>
  <c r="Z716" i="1"/>
  <c r="Z7959" i="1"/>
  <c r="Z1579" i="1"/>
  <c r="Z1538" i="1"/>
  <c r="Z6077" i="1"/>
  <c r="Z10731" i="1"/>
  <c r="Z3457" i="1"/>
  <c r="Z1340" i="1"/>
  <c r="Z3539" i="1"/>
  <c r="Z6715" i="1"/>
  <c r="Z1115" i="1"/>
  <c r="Z3119" i="1"/>
  <c r="Z2803" i="1"/>
  <c r="Z2327" i="1"/>
  <c r="Z7572" i="1"/>
  <c r="Z2768" i="1"/>
  <c r="Z481" i="1"/>
  <c r="Z1621" i="1"/>
  <c r="Z8929" i="1"/>
  <c r="Z2058" i="1"/>
  <c r="Z9704" i="1"/>
  <c r="Z9690" i="1"/>
  <c r="Z1594" i="1"/>
  <c r="Z8710" i="1"/>
  <c r="Z4183" i="1"/>
  <c r="Z2117" i="1"/>
  <c r="Z7811" i="1"/>
  <c r="Z7218" i="1"/>
  <c r="Z7046" i="1"/>
  <c r="Z7371" i="1"/>
  <c r="Z6325" i="1"/>
  <c r="Z3970" i="1"/>
  <c r="Z7294" i="1"/>
  <c r="Z6769" i="1"/>
  <c r="Z5619" i="1"/>
  <c r="Z7115" i="1"/>
  <c r="Z11044" i="1"/>
  <c r="Z7805" i="1"/>
  <c r="Z3057" i="1"/>
  <c r="Z2850" i="1"/>
  <c r="Z9076" i="1"/>
  <c r="Z8612" i="1"/>
  <c r="Z2118" i="1"/>
  <c r="Z9624" i="1"/>
  <c r="Z7468" i="1"/>
  <c r="Z3686" i="1"/>
  <c r="Z514" i="1"/>
  <c r="Z3908" i="1"/>
  <c r="Z635" i="1"/>
  <c r="Z5141" i="1"/>
  <c r="Z5183" i="1"/>
  <c r="Z9916" i="1"/>
  <c r="Z3264" i="1"/>
  <c r="Z2632" i="1"/>
  <c r="Z7155" i="1"/>
  <c r="Z10326" i="1"/>
  <c r="Z504" i="1"/>
  <c r="Z9268" i="1"/>
  <c r="Z9267" i="1"/>
  <c r="Z2712" i="1"/>
  <c r="Z5152" i="1"/>
  <c r="Z10944" i="1"/>
  <c r="Z710" i="1"/>
  <c r="Z7293" i="1"/>
  <c r="Z1401" i="1"/>
  <c r="Z90" i="1"/>
  <c r="Z471" i="1"/>
  <c r="Z1243" i="1"/>
  <c r="Z160" i="1"/>
  <c r="Z2705" i="1"/>
  <c r="Z2556" i="1"/>
  <c r="Z9387" i="1"/>
  <c r="Z10088" i="1"/>
  <c r="Z2528" i="1"/>
  <c r="Z1085" i="1"/>
  <c r="Z4135" i="1"/>
  <c r="Z3979" i="1"/>
  <c r="Z4699" i="1"/>
  <c r="Z10571" i="1"/>
  <c r="Z7262" i="1"/>
  <c r="Z634" i="1"/>
  <c r="Z6749" i="1"/>
  <c r="Z3235" i="1"/>
  <c r="Z3018" i="1"/>
  <c r="Z169" i="1"/>
  <c r="Z5097" i="1"/>
  <c r="Z10244" i="1"/>
  <c r="Z4015" i="1"/>
  <c r="Z9198" i="1"/>
  <c r="Z952" i="1"/>
  <c r="Z4703" i="1"/>
  <c r="Z4330" i="1"/>
  <c r="Z10471" i="1"/>
  <c r="Z7028" i="1"/>
  <c r="Z2154" i="1"/>
  <c r="Z7357" i="1"/>
  <c r="Z2434" i="1"/>
  <c r="Z9734" i="1"/>
  <c r="Z735" i="1"/>
  <c r="Z3002" i="1"/>
  <c r="Z7231" i="1"/>
  <c r="Z3520" i="1"/>
  <c r="Z9239" i="1"/>
  <c r="Z7684" i="1"/>
  <c r="Z8515" i="1"/>
  <c r="Z7625" i="1"/>
  <c r="Z9443" i="1"/>
  <c r="Z2893" i="1"/>
  <c r="Z8002" i="1"/>
  <c r="Z5864" i="1"/>
  <c r="Z4768" i="1"/>
  <c r="Z5766" i="1"/>
  <c r="Z3647" i="1"/>
  <c r="Z7774" i="1"/>
  <c r="Z7780" i="1"/>
  <c r="Z1631" i="1"/>
  <c r="Z7721" i="1"/>
  <c r="Z9231" i="1"/>
  <c r="Z4296" i="1"/>
  <c r="Z8653" i="1"/>
  <c r="Z4365" i="1"/>
  <c r="Z5837" i="1"/>
  <c r="Z8222" i="1"/>
  <c r="Z9036" i="1"/>
  <c r="Z5043" i="1"/>
  <c r="Z9438" i="1"/>
  <c r="Z5801" i="1"/>
  <c r="Z8006" i="1"/>
  <c r="Z5723" i="1"/>
  <c r="Z1066" i="1"/>
  <c r="Z4932" i="1"/>
  <c r="Z2396" i="1"/>
  <c r="Z541" i="1"/>
  <c r="Z8307" i="1"/>
  <c r="Z4300" i="1"/>
  <c r="Z9725" i="1"/>
  <c r="Z231" i="1"/>
  <c r="Z3091" i="1"/>
  <c r="Z1729" i="1"/>
  <c r="Z8934" i="1"/>
  <c r="Z5410" i="1"/>
  <c r="Z1010" i="1"/>
  <c r="Z8911" i="1"/>
  <c r="Z8678" i="1"/>
  <c r="Z3719" i="1"/>
  <c r="Z10840" i="1"/>
  <c r="Z8350" i="1"/>
  <c r="Z2201" i="1"/>
  <c r="Z7173" i="1"/>
  <c r="Z10327" i="1"/>
  <c r="Z2172" i="1"/>
  <c r="Z7085" i="1"/>
  <c r="Z3414" i="1"/>
  <c r="Z1598" i="1"/>
  <c r="Z4511" i="1"/>
  <c r="Z10586" i="1"/>
  <c r="Z7629" i="1"/>
  <c r="Z4491" i="1"/>
  <c r="Z1278" i="1"/>
  <c r="Z6430" i="1"/>
  <c r="Z4199" i="1"/>
  <c r="Z2785" i="1"/>
  <c r="Z7948" i="1"/>
  <c r="Z6333" i="1"/>
  <c r="Z7852" i="1"/>
  <c r="Z10051" i="1"/>
  <c r="Z6816" i="1"/>
  <c r="Z2774" i="1"/>
  <c r="Z8209" i="1"/>
  <c r="Z5529" i="1"/>
  <c r="Z10207" i="1"/>
  <c r="Z6180" i="1"/>
  <c r="Z10658" i="1"/>
  <c r="Z5948" i="1"/>
  <c r="Z10682" i="1"/>
  <c r="Z9948" i="1"/>
  <c r="Z10095" i="1"/>
  <c r="Z3689" i="1"/>
  <c r="Z3909" i="1"/>
  <c r="Z9115" i="1"/>
  <c r="Z5655" i="1"/>
  <c r="Z9547" i="1"/>
  <c r="Z5073" i="1"/>
  <c r="Z506" i="1"/>
  <c r="Z8238" i="1"/>
  <c r="Z5778" i="1"/>
  <c r="Z6903" i="1"/>
  <c r="Z1314" i="1"/>
  <c r="Z4474" i="1"/>
  <c r="Z3083" i="1"/>
  <c r="Z8801" i="1"/>
  <c r="Z8861" i="1"/>
  <c r="Z1473" i="1"/>
  <c r="Z6765" i="1"/>
  <c r="Z7769" i="1"/>
  <c r="Z9465" i="1"/>
  <c r="Z4849" i="1"/>
  <c r="Z5969" i="1"/>
  <c r="Z6624" i="1"/>
  <c r="Z5776" i="1"/>
  <c r="Z8536" i="1"/>
  <c r="Z8798" i="1"/>
  <c r="Z2643" i="1"/>
  <c r="Z4006" i="1"/>
  <c r="Z478" i="1"/>
  <c r="Z2671" i="1"/>
  <c r="Z3066" i="1"/>
  <c r="Z5523" i="1"/>
  <c r="Z10162" i="1"/>
  <c r="Z5859" i="1"/>
  <c r="Z3335" i="1"/>
  <c r="Z6697" i="1"/>
  <c r="Z1150" i="1"/>
  <c r="Z1747" i="1"/>
  <c r="Z6326" i="1"/>
  <c r="Z982" i="1"/>
  <c r="Z8946" i="1"/>
  <c r="Z4475" i="1"/>
  <c r="Z5472" i="1"/>
  <c r="Z4776" i="1"/>
  <c r="Z5262" i="1"/>
  <c r="Z6759" i="1"/>
  <c r="Z8537" i="1"/>
  <c r="Z5284" i="1"/>
  <c r="Z10284" i="1"/>
  <c r="Z8648" i="1"/>
  <c r="Z4814" i="1"/>
  <c r="Z6907" i="1"/>
  <c r="Z2586" i="1"/>
  <c r="Z8090" i="1"/>
  <c r="Z4785" i="1"/>
  <c r="Z6732" i="1"/>
  <c r="Z2137" i="1"/>
  <c r="Z5888" i="1"/>
  <c r="Z2959" i="1"/>
  <c r="Z2687" i="1"/>
  <c r="Z7341" i="1"/>
  <c r="Z4616" i="1"/>
  <c r="Z10094" i="1"/>
  <c r="Z7418" i="1"/>
  <c r="Z5267" i="1"/>
  <c r="Z7955" i="1"/>
  <c r="Z10751" i="1"/>
  <c r="Z2652" i="1"/>
  <c r="Z4926" i="1"/>
  <c r="Z9715" i="1"/>
  <c r="Z4871" i="1"/>
  <c r="Z9221" i="1"/>
  <c r="Z1260" i="1"/>
  <c r="Z981" i="1"/>
  <c r="Z8957" i="1"/>
  <c r="Z10607" i="1"/>
  <c r="Z749" i="1"/>
  <c r="Z6494" i="1"/>
  <c r="Z10883" i="1"/>
  <c r="Z9433" i="1"/>
  <c r="Z1750" i="1"/>
  <c r="Z1717" i="1"/>
  <c r="Z7824" i="1"/>
  <c r="Z1880" i="1"/>
  <c r="Z1705" i="1"/>
  <c r="Z6210" i="1"/>
  <c r="Z9441" i="1"/>
  <c r="Z10721" i="1"/>
  <c r="Z4644" i="1"/>
  <c r="Z11043" i="1"/>
  <c r="Z6126" i="1"/>
  <c r="Z7440" i="1"/>
  <c r="Z4891" i="1"/>
  <c r="Z9112" i="1"/>
  <c r="Z7391" i="1"/>
  <c r="Z4329" i="1"/>
  <c r="Z10032" i="1"/>
  <c r="Z6689" i="1"/>
  <c r="Z6027" i="1"/>
  <c r="Z11007" i="1"/>
  <c r="Z8903" i="1"/>
  <c r="Z4615" i="1"/>
  <c r="Z2695" i="1"/>
  <c r="Z8055" i="1"/>
  <c r="Z8507" i="1"/>
  <c r="Z7727" i="1"/>
  <c r="Z3944" i="1"/>
  <c r="Z5345" i="1"/>
  <c r="Z2093" i="1"/>
  <c r="Z9170" i="1"/>
  <c r="Z9125" i="1"/>
  <c r="Z3109" i="1"/>
  <c r="Z3180" i="1"/>
  <c r="Z6676" i="1"/>
  <c r="Z7321" i="1"/>
  <c r="Z3348" i="1"/>
  <c r="Z1687" i="1"/>
  <c r="Z8920" i="1"/>
  <c r="Z5211" i="1"/>
  <c r="Z6227" i="1"/>
  <c r="Z8913" i="1"/>
  <c r="Z1800" i="1"/>
  <c r="Z7098" i="1"/>
  <c r="Z11067" i="1"/>
  <c r="Z916" i="1"/>
  <c r="Z4414" i="1"/>
  <c r="Z10924" i="1"/>
  <c r="Z7474" i="1"/>
  <c r="Z2290" i="1"/>
  <c r="Z9377" i="1"/>
  <c r="Z690" i="1"/>
  <c r="Z10068" i="1"/>
  <c r="Z3349" i="1"/>
  <c r="Z4822" i="1"/>
  <c r="Z2345" i="1"/>
  <c r="Z4804" i="1"/>
  <c r="Z8753" i="1"/>
  <c r="Z606" i="1"/>
  <c r="Z2349" i="1"/>
  <c r="Z5749" i="1"/>
  <c r="Z2318" i="1"/>
  <c r="Z5237" i="1"/>
  <c r="Z8081" i="1"/>
  <c r="Z1610" i="1"/>
  <c r="Z3534" i="1"/>
  <c r="Z325" i="1"/>
  <c r="Z8735" i="1"/>
  <c r="Z2799" i="1"/>
  <c r="Z7839" i="1"/>
  <c r="Z10793" i="1"/>
  <c r="Z9936" i="1"/>
  <c r="Z10215" i="1"/>
  <c r="Z3496" i="1"/>
  <c r="Z3037" i="1"/>
  <c r="Z3783" i="1"/>
  <c r="Z4800" i="1"/>
  <c r="Z9538" i="1"/>
  <c r="Z8124" i="1"/>
  <c r="Z1926" i="1"/>
  <c r="Z10000" i="1"/>
  <c r="Z2934" i="1"/>
  <c r="Z3567" i="1"/>
  <c r="Z4988" i="1"/>
  <c r="Z1027" i="1"/>
  <c r="Z7106" i="1"/>
  <c r="Z9122" i="1"/>
  <c r="Z6149" i="1"/>
  <c r="Z7244" i="1"/>
  <c r="Z2270" i="1"/>
  <c r="Z2596" i="1"/>
  <c r="Z6664" i="1"/>
  <c r="Z3307" i="1"/>
  <c r="Z408" i="1"/>
  <c r="Z1480" i="1"/>
  <c r="Z5376" i="1"/>
  <c r="Z4812" i="1"/>
  <c r="Z7276" i="1"/>
  <c r="Z9442" i="1"/>
  <c r="Z8532" i="1"/>
  <c r="Z729" i="1"/>
  <c r="Z360" i="1"/>
  <c r="Z2070" i="1"/>
  <c r="Z2009" i="1"/>
  <c r="Z6224" i="1"/>
  <c r="Z330" i="1"/>
  <c r="Z8889" i="1"/>
  <c r="Z10714" i="1"/>
  <c r="Z1173" i="1"/>
  <c r="Z5409" i="1"/>
  <c r="Z8105" i="1"/>
  <c r="Z6575" i="1"/>
  <c r="Z3415" i="1"/>
  <c r="Z1304" i="1"/>
  <c r="Z5277" i="1"/>
  <c r="Z5219" i="1"/>
  <c r="Z9646" i="1"/>
  <c r="Z8005" i="1"/>
  <c r="Z418" i="1"/>
  <c r="Z7545" i="1"/>
  <c r="Z6758" i="1"/>
  <c r="Z8772" i="1"/>
  <c r="Z4427" i="1"/>
  <c r="Z7615" i="1"/>
  <c r="Z1752" i="1"/>
  <c r="Z6076" i="1"/>
  <c r="Z3778" i="1"/>
  <c r="Z93" i="1"/>
  <c r="Z2633" i="1"/>
  <c r="Z9129" i="1"/>
  <c r="Z4254" i="1"/>
  <c r="Z4328" i="1"/>
  <c r="Z7409" i="1"/>
  <c r="Z1313" i="1"/>
  <c r="Z1539" i="1"/>
  <c r="Z6703" i="1"/>
  <c r="Z7031" i="1"/>
  <c r="Z7306" i="1"/>
  <c r="Z8668" i="1"/>
  <c r="Z5542" i="1"/>
  <c r="Z2918" i="1"/>
  <c r="Z5218" i="1"/>
  <c r="Z8566" i="1"/>
  <c r="Z5079" i="1"/>
  <c r="Z9016" i="1"/>
  <c r="Z5833" i="1"/>
  <c r="Z8661" i="1"/>
  <c r="Z4609" i="1"/>
  <c r="Z1588" i="1"/>
  <c r="Z6025" i="1"/>
  <c r="Z492" i="1"/>
  <c r="Z3296" i="1"/>
  <c r="Z6153" i="1"/>
  <c r="Z10081" i="1"/>
  <c r="Z6953" i="1"/>
  <c r="Z5911" i="1"/>
  <c r="Z2032" i="1"/>
  <c r="Z4062" i="1"/>
  <c r="Z6192" i="1"/>
  <c r="Z2043" i="1"/>
  <c r="Z8519" i="1"/>
  <c r="Z5696" i="1"/>
  <c r="Z2537" i="1"/>
  <c r="Z1434" i="1"/>
  <c r="Z7605" i="1"/>
  <c r="Z10514" i="1"/>
  <c r="Z5604" i="1"/>
  <c r="Z7656" i="1"/>
  <c r="Z336" i="1"/>
  <c r="Z8428" i="1"/>
  <c r="Z5488" i="1"/>
  <c r="Z1371" i="1"/>
  <c r="Z2779" i="1"/>
  <c r="Z7225" i="1"/>
  <c r="Z2112" i="1"/>
  <c r="Z1257" i="1"/>
  <c r="Z8655" i="1"/>
  <c r="Z8802" i="1"/>
  <c r="Z9001" i="1"/>
  <c r="Z4476" i="1"/>
  <c r="Z1026" i="1"/>
  <c r="Z8639" i="1"/>
  <c r="Z3938" i="1"/>
  <c r="Z8316" i="1"/>
  <c r="Z3498" i="1"/>
  <c r="Z10435" i="1"/>
  <c r="Z11028" i="1"/>
  <c r="Z3962" i="1"/>
  <c r="Z4583" i="1"/>
  <c r="Z4052" i="1"/>
  <c r="Z2431" i="1"/>
  <c r="Z1951" i="1"/>
  <c r="Z1530" i="1"/>
  <c r="Z1078" i="1"/>
  <c r="Z3076" i="1"/>
  <c r="Z4260" i="1"/>
  <c r="Z5352" i="1"/>
  <c r="Z6845" i="1"/>
  <c r="Z4044" i="1"/>
  <c r="Z7857" i="1"/>
  <c r="Z4198" i="1"/>
  <c r="Z6321" i="1"/>
  <c r="Z2606" i="1"/>
  <c r="Z3726" i="1"/>
  <c r="Z4164" i="1"/>
  <c r="Z2056" i="1"/>
  <c r="Z10966" i="1"/>
  <c r="Z2340" i="1"/>
  <c r="Z6165" i="1"/>
  <c r="Z5897" i="1"/>
  <c r="Z7911" i="1"/>
  <c r="Z7327" i="1"/>
  <c r="Z2174" i="1"/>
  <c r="Z8109" i="1"/>
  <c r="Z3047" i="1"/>
  <c r="Z1492" i="1"/>
  <c r="Z3837" i="1"/>
  <c r="Z7496" i="1"/>
  <c r="Z6713" i="1"/>
  <c r="Z2473" i="1"/>
  <c r="Z1232" i="1"/>
  <c r="Z1893" i="1"/>
  <c r="Z10165" i="1"/>
  <c r="Z6803" i="1"/>
  <c r="Z5792" i="1"/>
  <c r="Z8800" i="1"/>
  <c r="Z6536" i="1"/>
  <c r="Z6431" i="1"/>
  <c r="Z7281" i="1"/>
  <c r="Z2061" i="1"/>
  <c r="Z4214" i="1"/>
  <c r="Z486" i="1"/>
  <c r="Z2429" i="1"/>
  <c r="Z6229" i="1"/>
  <c r="Z7165" i="1"/>
  <c r="Z8007" i="1"/>
  <c r="Z1472" i="1"/>
  <c r="Z9733" i="1"/>
  <c r="Z5462" i="1"/>
  <c r="Z2008" i="1"/>
  <c r="Z4675" i="1"/>
  <c r="Z9692" i="1"/>
  <c r="Z8177" i="1"/>
  <c r="Z2804" i="1"/>
  <c r="Z3063" i="1"/>
  <c r="Z10437" i="1"/>
  <c r="Z8217" i="1"/>
  <c r="Z8723" i="1"/>
  <c r="Z6196" i="1"/>
  <c r="Z7508" i="1"/>
  <c r="Z2686" i="1"/>
  <c r="Z8808" i="1"/>
  <c r="Z4290" i="1"/>
  <c r="Z2475" i="1"/>
  <c r="Z2743" i="1"/>
  <c r="Z8257" i="1"/>
  <c r="Z8927" i="1"/>
  <c r="Z1100" i="1"/>
  <c r="Z9126" i="1"/>
  <c r="Z10561" i="1"/>
  <c r="Z8587" i="1"/>
  <c r="Z5618" i="1"/>
  <c r="Z10254" i="1"/>
  <c r="Z2222" i="1"/>
  <c r="Z3930" i="1"/>
  <c r="Z5269" i="1"/>
  <c r="Z7814" i="1"/>
  <c r="Z7712" i="1"/>
  <c r="Z680" i="1"/>
  <c r="Z3748" i="1"/>
  <c r="Z6943" i="1"/>
  <c r="Z5950" i="1"/>
  <c r="Z10449" i="1"/>
  <c r="Z8280" i="1"/>
  <c r="Z7074" i="1"/>
  <c r="Z2818" i="1"/>
  <c r="Z10602" i="1"/>
  <c r="Z5441" i="1"/>
  <c r="Z10940" i="1"/>
  <c r="Z8131" i="1"/>
  <c r="Z10804" i="1"/>
  <c r="Z3939" i="1"/>
  <c r="Z9244" i="1"/>
  <c r="Z9217" i="1"/>
  <c r="Z10316" i="1"/>
  <c r="Z10625" i="1"/>
  <c r="Z5880" i="1"/>
  <c r="Z612" i="1"/>
  <c r="Z355" i="1"/>
  <c r="Z5021" i="1"/>
  <c r="Z3831" i="1"/>
  <c r="Z816" i="1"/>
  <c r="Z1265" i="1"/>
  <c r="Z1384" i="1"/>
  <c r="Z9883" i="1"/>
  <c r="Z7728" i="1"/>
  <c r="Z10164" i="1"/>
  <c r="Z4150" i="1"/>
  <c r="Z7662" i="1"/>
  <c r="Z5044" i="1"/>
  <c r="Z9597" i="1"/>
  <c r="Z390" i="1"/>
  <c r="Z9479" i="1"/>
  <c r="Z1180" i="1"/>
  <c r="Z494" i="1"/>
  <c r="Z10852" i="1"/>
  <c r="Z10126" i="1"/>
  <c r="Z9987" i="1"/>
  <c r="Z1329" i="1"/>
  <c r="Z5115" i="1"/>
  <c r="Z2001" i="1"/>
  <c r="Z4139" i="1"/>
  <c r="Z3579" i="1"/>
  <c r="Z5925" i="1"/>
  <c r="Z7677" i="1"/>
  <c r="Z6214" i="1"/>
  <c r="Z1595" i="1"/>
  <c r="Z8041" i="1"/>
  <c r="Z9539" i="1"/>
  <c r="Z2758" i="1"/>
  <c r="Z4658" i="1"/>
  <c r="Z9949" i="1"/>
  <c r="Z4652" i="1"/>
  <c r="Z5602" i="1"/>
  <c r="Z7626" i="1"/>
  <c r="Z2177" i="1"/>
  <c r="Z906" i="1"/>
  <c r="Z9065" i="1"/>
  <c r="Z5029" i="1"/>
  <c r="Z10893" i="1"/>
  <c r="Z2060" i="1"/>
  <c r="Z5769" i="1"/>
  <c r="Z3638" i="1"/>
  <c r="Z10035" i="1"/>
  <c r="Z2138" i="1"/>
  <c r="Z5499" i="1"/>
  <c r="Z7152" i="1"/>
  <c r="Z10882" i="1"/>
  <c r="Z4456" i="1"/>
  <c r="Z1376" i="1"/>
  <c r="Z1122" i="1"/>
  <c r="Z10056" i="1"/>
  <c r="Z6909" i="1"/>
  <c r="Z6623" i="1"/>
  <c r="Z728" i="1"/>
  <c r="Z3572" i="1"/>
  <c r="Z3445" i="1"/>
  <c r="Z8093" i="1"/>
  <c r="Z4181" i="1"/>
  <c r="Z8443" i="1"/>
  <c r="Z987" i="1"/>
  <c r="Z5214" i="1"/>
  <c r="Z10376" i="1"/>
  <c r="Z7741" i="1"/>
  <c r="Z5442" i="1"/>
  <c r="Z6251" i="1"/>
  <c r="Z2727" i="1"/>
  <c r="Z1921" i="1"/>
  <c r="Z2120" i="1"/>
  <c r="Z9756" i="1"/>
  <c r="Z1089" i="1"/>
  <c r="Z10726" i="1"/>
  <c r="Z6878" i="1"/>
  <c r="Z6097" i="1"/>
  <c r="Z6374" i="1"/>
  <c r="Z10775" i="1"/>
  <c r="Z768" i="1"/>
  <c r="Z10680" i="1"/>
  <c r="Z2534" i="1"/>
  <c r="Z143" i="1"/>
  <c r="Z1444" i="1"/>
  <c r="Z10143" i="1"/>
  <c r="Z6662" i="1"/>
  <c r="Z6975" i="1"/>
  <c r="Z9134" i="1"/>
  <c r="Z8835" i="1"/>
  <c r="Z217" i="1"/>
  <c r="Z6471" i="1"/>
  <c r="Z1683" i="1"/>
  <c r="Z6679" i="1"/>
  <c r="Z2051" i="1"/>
  <c r="Z8681" i="1"/>
  <c r="Z1214" i="1"/>
  <c r="Z4176" i="1"/>
  <c r="Z1733" i="1"/>
  <c r="Z671" i="1"/>
  <c r="Z1570" i="1"/>
  <c r="Z9913" i="1"/>
  <c r="Z3642" i="1"/>
  <c r="Z8687" i="1"/>
  <c r="Z8926" i="1"/>
  <c r="Z2073" i="1"/>
  <c r="Z7826" i="1"/>
  <c r="Z10058" i="1"/>
  <c r="Z7801" i="1"/>
  <c r="Z292" i="1"/>
  <c r="Z5729" i="1"/>
  <c r="Z8470" i="1"/>
  <c r="Z1949" i="1"/>
  <c r="Z7537" i="1"/>
  <c r="Z2104" i="1"/>
  <c r="Z3957" i="1"/>
  <c r="Z8508" i="1"/>
  <c r="Z2985" i="1"/>
  <c r="Z9233" i="1"/>
  <c r="Z9348" i="1"/>
  <c r="Z3787" i="1"/>
  <c r="Z1999" i="1"/>
  <c r="Z474" i="1"/>
  <c r="Z793" i="1"/>
  <c r="Z1812" i="1"/>
  <c r="Z9960" i="1"/>
  <c r="Z3345" i="1"/>
  <c r="Z4387" i="1"/>
  <c r="Z1385" i="1"/>
  <c r="Z6653" i="1"/>
  <c r="Z9358" i="1"/>
  <c r="Z2350" i="1"/>
  <c r="Z744" i="1"/>
  <c r="Z10720" i="1"/>
  <c r="Z5017" i="1"/>
  <c r="Z10737" i="1"/>
  <c r="Z9655" i="1"/>
  <c r="Z5615" i="1"/>
  <c r="Z3163" i="1"/>
  <c r="Z3107" i="1"/>
  <c r="Z10206" i="1"/>
  <c r="Z9383" i="1"/>
  <c r="Z9723" i="1"/>
  <c r="Z6932" i="1"/>
  <c r="Z10786" i="1"/>
  <c r="Z8361" i="1"/>
  <c r="Z6894" i="1"/>
  <c r="Z1096" i="1"/>
  <c r="Z8487" i="1"/>
  <c r="Z6655" i="1"/>
  <c r="Z9381" i="1"/>
  <c r="Z8156" i="1"/>
  <c r="Z2373" i="1"/>
  <c r="Z6632" i="1"/>
  <c r="Z7818" i="1"/>
  <c r="Z8881" i="1"/>
  <c r="Z8134" i="1"/>
  <c r="Z10203" i="1"/>
  <c r="Z2310" i="1"/>
  <c r="Z2662" i="1"/>
  <c r="Z8290" i="1"/>
  <c r="Z1911" i="1"/>
  <c r="Z9185" i="1"/>
  <c r="Z4866" i="1"/>
  <c r="Z1628" i="1"/>
  <c r="Z5745" i="1"/>
  <c r="Z1769" i="1"/>
  <c r="Z5638" i="1"/>
  <c r="Z8334" i="1"/>
  <c r="Z4536" i="1"/>
  <c r="Z7940" i="1"/>
  <c r="Z6965" i="1"/>
  <c r="Z4459" i="1"/>
  <c r="Z837" i="1"/>
  <c r="Z4780" i="1"/>
  <c r="Z1331" i="1"/>
  <c r="Z4248" i="1"/>
  <c r="Z3544" i="1"/>
  <c r="Z6690" i="1"/>
  <c r="Z10562" i="1"/>
  <c r="Z1614" i="1"/>
  <c r="Z2187" i="1"/>
  <c r="Z2546" i="1"/>
  <c r="Z5600" i="1"/>
  <c r="Z7041" i="1"/>
  <c r="Z602" i="1"/>
  <c r="Z10173" i="1"/>
  <c r="Z7783" i="1"/>
  <c r="Z5702" i="1"/>
  <c r="Z91" i="1"/>
  <c r="Z5490" i="1"/>
  <c r="Z267" i="1"/>
  <c r="Z4242" i="1"/>
  <c r="Z3866" i="1"/>
  <c r="Z7052" i="1"/>
  <c r="Z491" i="1"/>
  <c r="Z251" i="1"/>
  <c r="Z2942" i="1"/>
  <c r="Z8932" i="1"/>
  <c r="Z10233" i="1"/>
  <c r="Z9667" i="1"/>
  <c r="Z10223" i="1"/>
  <c r="Z9559" i="1"/>
  <c r="Z1918" i="1"/>
  <c r="Z2050" i="1"/>
  <c r="Z10330" i="1"/>
  <c r="Z1042" i="1"/>
  <c r="Z1134" i="1"/>
  <c r="Z5570" i="1"/>
  <c r="Z2536" i="1"/>
  <c r="Z5878" i="1"/>
  <c r="Z5489" i="1"/>
  <c r="Z4320" i="1"/>
  <c r="Z9881" i="1"/>
  <c r="Z6375" i="1"/>
  <c r="Z5639" i="1"/>
  <c r="Z2300" i="1"/>
  <c r="Z2915" i="1"/>
  <c r="Z5877" i="1"/>
  <c r="Z9373" i="1"/>
  <c r="Z5404" i="1"/>
  <c r="Z5099" i="1"/>
  <c r="Z9860" i="1"/>
  <c r="Z8287" i="1"/>
  <c r="Z7538" i="1"/>
  <c r="Z10973" i="1"/>
  <c r="Z683" i="1"/>
  <c r="Z10005" i="1"/>
  <c r="Z2791" i="1"/>
  <c r="Z738" i="1"/>
  <c r="Z7082" i="1"/>
  <c r="Z1855" i="1"/>
  <c r="Z5762" i="1"/>
  <c r="Z1994" i="1"/>
  <c r="Z2238" i="1"/>
  <c r="Z2508" i="1"/>
  <c r="Z711" i="1"/>
  <c r="Z2637" i="1"/>
  <c r="Z1030" i="1"/>
  <c r="Z8348" i="1"/>
  <c r="Z7203" i="1"/>
  <c r="Z5704" i="1"/>
  <c r="Z10478" i="1"/>
  <c r="Z5926" i="1"/>
  <c r="Z2944" i="1"/>
  <c r="Z6919" i="1"/>
  <c r="Z2235" i="1"/>
  <c r="Z759" i="1"/>
  <c r="Z389" i="1"/>
  <c r="Z2444" i="1"/>
  <c r="Z4424" i="1"/>
  <c r="Z964" i="1"/>
  <c r="Z3398" i="1"/>
  <c r="Z6913" i="1"/>
  <c r="Z3974" i="1"/>
  <c r="Z171" i="1"/>
  <c r="Z4177" i="1"/>
  <c r="Z11071" i="1"/>
  <c r="Z7531" i="1"/>
  <c r="Z5752" i="1"/>
  <c r="Z1837" i="1"/>
  <c r="Z7595" i="1"/>
  <c r="Z4928" i="1"/>
  <c r="Z3306" i="1"/>
  <c r="Z644" i="1"/>
  <c r="Z3623" i="1"/>
  <c r="Z2242" i="1"/>
  <c r="Z9349" i="1"/>
  <c r="Z9522" i="1"/>
  <c r="Z5467" i="1"/>
  <c r="Z1995" i="1"/>
  <c r="Z1867" i="1"/>
  <c r="Z5447" i="1"/>
  <c r="Z1829" i="1"/>
  <c r="Z7269" i="1"/>
  <c r="Z9779" i="1"/>
  <c r="Z115" i="1"/>
  <c r="Z2079" i="1"/>
  <c r="Z5732" i="1"/>
  <c r="Z2965" i="1"/>
  <c r="Z10928" i="1"/>
  <c r="Z10188" i="1"/>
  <c r="Z2107" i="1"/>
  <c r="Z10860" i="1"/>
  <c r="Z10906" i="1"/>
  <c r="Z6261" i="1"/>
  <c r="Z2208" i="1"/>
  <c r="Z7236" i="1"/>
  <c r="Z5463" i="1"/>
  <c r="Z776" i="1"/>
  <c r="Z6938" i="1"/>
  <c r="Z5637" i="1"/>
  <c r="Z766" i="1"/>
  <c r="Z8843" i="1"/>
  <c r="Z6328" i="1"/>
  <c r="Z9194" i="1"/>
  <c r="Z5229" i="1"/>
  <c r="Z7389" i="1"/>
  <c r="Z5121" i="1"/>
  <c r="Z5451" i="1"/>
  <c r="Z7870" i="1"/>
  <c r="Z8921" i="1"/>
  <c r="Z9130" i="1"/>
  <c r="Z5307" i="1"/>
  <c r="Z6290" i="1"/>
  <c r="Z2635" i="1"/>
  <c r="Z8299" i="1"/>
  <c r="Z1398" i="1"/>
  <c r="Z2881" i="1"/>
  <c r="Z7271" i="1"/>
  <c r="Z8120" i="1"/>
  <c r="Z3030" i="1"/>
  <c r="Z6614" i="1"/>
  <c r="Z892" i="1"/>
  <c r="Z6607" i="1"/>
  <c r="Z3782" i="1"/>
  <c r="Z9342" i="1"/>
  <c r="Z7025" i="1"/>
  <c r="Z4384" i="1"/>
  <c r="Z8827" i="1"/>
  <c r="Z5544" i="1"/>
  <c r="Z9495" i="1"/>
  <c r="Z6398" i="1"/>
  <c r="Z1872" i="1"/>
  <c r="Z4471" i="1"/>
  <c r="Z597" i="1"/>
  <c r="Z6279" i="1"/>
  <c r="Z9959" i="1"/>
  <c r="Z8654" i="1"/>
  <c r="Z6573" i="1"/>
  <c r="Z4894" i="1"/>
  <c r="Z4080" i="1"/>
  <c r="Z1686" i="1"/>
  <c r="Z4113" i="1"/>
  <c r="Z5037" i="1"/>
  <c r="Z7648" i="1"/>
  <c r="Z4954" i="1"/>
  <c r="Z7256" i="1"/>
  <c r="Z5622" i="1"/>
  <c r="Z7191" i="1"/>
  <c r="Z10401" i="1"/>
  <c r="Z1842" i="1"/>
  <c r="Z3581" i="1"/>
  <c r="Z5534" i="1"/>
  <c r="Z10759" i="1"/>
  <c r="Z9329" i="1"/>
  <c r="Z4363" i="1"/>
  <c r="Z4469" i="1"/>
  <c r="Z658" i="1"/>
  <c r="Z6854" i="1"/>
  <c r="Z5365" i="1"/>
  <c r="Z6620" i="1"/>
  <c r="Z329" i="1"/>
  <c r="Z5512" i="1"/>
  <c r="Z10063" i="1"/>
  <c r="Z11088" i="1"/>
  <c r="Z6167" i="1"/>
  <c r="Z8882" i="1"/>
  <c r="Z34" i="1"/>
  <c r="Z7759" i="1"/>
  <c r="Z5106" i="1"/>
  <c r="Z4082" i="1"/>
  <c r="Z2041" i="1"/>
  <c r="Z10462" i="1"/>
  <c r="Z9379" i="1"/>
  <c r="Z4031" i="1"/>
  <c r="Z8275" i="1"/>
  <c r="Z1905" i="1"/>
  <c r="Z921" i="1"/>
  <c r="Z3846" i="1"/>
  <c r="Z9333" i="1"/>
  <c r="Z3327" i="1"/>
  <c r="Z7661" i="1"/>
  <c r="Z1301" i="1"/>
  <c r="Z701" i="1"/>
  <c r="Z6172" i="1"/>
  <c r="Z290" i="1"/>
  <c r="Z10723" i="1"/>
  <c r="Z3958" i="1"/>
  <c r="Z6148" i="1"/>
  <c r="Z692" i="1"/>
  <c r="Z4398" i="1"/>
  <c r="Z3936" i="1"/>
  <c r="Z3181" i="1"/>
  <c r="Z3794" i="1"/>
  <c r="Z2724" i="1"/>
  <c r="Z3237" i="1"/>
  <c r="Z5429" i="1"/>
  <c r="Z4779" i="1"/>
  <c r="Z10819" i="1"/>
  <c r="Z9894" i="1"/>
  <c r="Z8782" i="1"/>
  <c r="Z6155" i="1"/>
  <c r="Z3183" i="1"/>
  <c r="Z8547" i="1"/>
  <c r="Z11034" i="1"/>
  <c r="Z149" i="1"/>
  <c r="Z991" i="1"/>
  <c r="Z11098" i="1"/>
  <c r="Z2821" i="1"/>
  <c r="Z2780" i="1"/>
  <c r="Z10419" i="1"/>
  <c r="Z2628" i="1"/>
  <c r="Z4029" i="1"/>
  <c r="Z249" i="1"/>
  <c r="Z6515" i="1"/>
  <c r="Z6808" i="1"/>
  <c r="Z1523" i="1"/>
  <c r="Z9863" i="1"/>
  <c r="Z3391" i="1"/>
  <c r="Z622" i="1"/>
  <c r="Z5712" i="1"/>
  <c r="Z453" i="1"/>
  <c r="Z9795" i="1"/>
  <c r="Z5964" i="1"/>
  <c r="Z625" i="1"/>
  <c r="Z4550" i="1"/>
  <c r="Z808" i="1"/>
  <c r="Z4560" i="1"/>
  <c r="Z8178" i="1"/>
  <c r="Z8657" i="1"/>
  <c r="Z4820" i="1"/>
  <c r="Z8959" i="1"/>
  <c r="Z881" i="1"/>
  <c r="Z1735" i="1"/>
  <c r="Z431" i="1"/>
  <c r="Z4463" i="1"/>
  <c r="Z9066" i="1"/>
  <c r="Z8018" i="1"/>
  <c r="Z3574" i="1"/>
  <c r="Z8294" i="1"/>
  <c r="Z1440" i="1"/>
  <c r="Z6108" i="1"/>
  <c r="Z1430" i="1"/>
  <c r="Z1856" i="1"/>
  <c r="Z5360" i="1"/>
  <c r="Z5127" i="1"/>
  <c r="Z4720" i="1"/>
  <c r="Z4000" i="1"/>
  <c r="Z9214" i="1"/>
  <c r="Z720" i="1"/>
  <c r="Z924" i="1"/>
  <c r="Z10415" i="1"/>
  <c r="Z791" i="1"/>
  <c r="Z3712" i="1"/>
  <c r="Z4119" i="1"/>
  <c r="Z8239" i="1"/>
  <c r="Z5664" i="1"/>
  <c r="Z4741" i="1"/>
  <c r="Z10129" i="1"/>
  <c r="Z5506" i="1"/>
  <c r="Z9730" i="1"/>
  <c r="Z3920" i="1"/>
  <c r="Z9575" i="1"/>
  <c r="Z2414" i="1"/>
  <c r="Z7282" i="1"/>
  <c r="Z10222" i="1"/>
  <c r="Z1053" i="1"/>
  <c r="Z7866" i="1"/>
  <c r="Z3772" i="1"/>
  <c r="Z3356" i="1"/>
  <c r="Z147" i="1"/>
  <c r="Z5329" i="1"/>
  <c r="Z1932" i="1"/>
  <c r="Z9871" i="1"/>
  <c r="Z2484" i="1"/>
  <c r="Z4482" i="1"/>
  <c r="Z800" i="1"/>
  <c r="Z8529" i="1"/>
  <c r="Z1658" i="1"/>
  <c r="Z8196" i="1"/>
  <c r="Z7149" i="1"/>
  <c r="Z2166" i="1"/>
  <c r="Z10483" i="1"/>
  <c r="Z8277" i="1"/>
  <c r="Z8556" i="1"/>
  <c r="Z3259" i="1"/>
  <c r="Z7317" i="1"/>
  <c r="Z7689" i="1"/>
  <c r="Z416" i="1"/>
  <c r="Z6784" i="1"/>
  <c r="Z11009" i="1"/>
  <c r="Z2123" i="1"/>
  <c r="Z5241" i="1"/>
  <c r="Z9366" i="1"/>
  <c r="Z10631" i="1"/>
  <c r="Z4982" i="1"/>
  <c r="Z3283" i="1"/>
  <c r="Z742" i="1"/>
  <c r="Z1569" i="1"/>
  <c r="Z10770" i="1"/>
  <c r="Z9628" i="1"/>
  <c r="Z9899" i="1"/>
  <c r="Z9437" i="1"/>
  <c r="Z2916" i="1"/>
  <c r="Z572" i="1"/>
  <c r="Z4190" i="1"/>
  <c r="Z8713" i="1"/>
  <c r="Z7663" i="1"/>
  <c r="Z5165" i="1"/>
  <c r="Z7253" i="1"/>
  <c r="Z6289" i="1"/>
  <c r="Z1644" i="1"/>
  <c r="Z8937" i="1"/>
  <c r="Z6117" i="1"/>
  <c r="Z2525" i="1"/>
  <c r="Z4815" i="1"/>
  <c r="Z5756" i="1"/>
  <c r="Z10460" i="1"/>
  <c r="Z8125" i="1"/>
  <c r="Z5418" i="1"/>
  <c r="Z10022" i="1"/>
  <c r="Z9588" i="1"/>
  <c r="Z293" i="1"/>
  <c r="Z9178" i="1"/>
  <c r="Z5326" i="1"/>
  <c r="Z6825" i="1"/>
  <c r="Z2122" i="1"/>
  <c r="Z5649" i="1"/>
  <c r="Z5335" i="1"/>
  <c r="Z2624" i="1"/>
  <c r="Z5059" i="1"/>
  <c r="Z193" i="1"/>
  <c r="Z7881" i="1"/>
  <c r="Z10959" i="1"/>
  <c r="Z2561" i="1"/>
  <c r="Z6635" i="1"/>
  <c r="Z9839" i="1"/>
  <c r="Z10739" i="1"/>
  <c r="Z9630" i="1"/>
  <c r="Z3072" i="1"/>
  <c r="Z4226" i="1"/>
  <c r="Z6896" i="1"/>
  <c r="Z6525" i="1"/>
  <c r="Z6344" i="1"/>
  <c r="Z9236" i="1"/>
  <c r="Z5775" i="1"/>
  <c r="Z1318" i="1"/>
  <c r="Z4021" i="1"/>
  <c r="Z5309" i="1"/>
  <c r="Z9435" i="1"/>
  <c r="Z1597" i="1"/>
  <c r="Z9015" i="1"/>
  <c r="Z5419" i="1"/>
  <c r="Z55" i="1"/>
  <c r="Z5120" i="1"/>
  <c r="Z487" i="1"/>
  <c r="Z4232" i="1"/>
  <c r="Z152" i="1"/>
  <c r="Z8241" i="1"/>
  <c r="Z9825" i="1"/>
  <c r="Z8548" i="1"/>
  <c r="Z6884" i="1"/>
  <c r="Z6522" i="1"/>
  <c r="Z1772" i="1"/>
  <c r="Z10306" i="1"/>
  <c r="Z8944" i="1"/>
  <c r="Z7598" i="1"/>
  <c r="Z6796" i="1"/>
  <c r="Z4973" i="1"/>
  <c r="Z7090" i="1"/>
  <c r="Z7463" i="1"/>
  <c r="Z792" i="1"/>
  <c r="Z6390" i="1"/>
  <c r="Z4129" i="1"/>
  <c r="Z1250" i="1"/>
  <c r="Z6626" i="1"/>
  <c r="Z6512" i="1"/>
  <c r="Z7883" i="1"/>
  <c r="Z340" i="1"/>
  <c r="Z8437" i="1"/>
  <c r="Z2963" i="1"/>
  <c r="Z5151" i="1"/>
  <c r="Z6856" i="1"/>
  <c r="Z535" i="1"/>
  <c r="Z8272" i="1"/>
  <c r="Z6102" i="1"/>
  <c r="Z9595" i="1"/>
  <c r="Z3423" i="1"/>
  <c r="Z10332" i="1"/>
  <c r="Z6164" i="1"/>
  <c r="Z7979" i="1"/>
  <c r="Z10228" i="1"/>
  <c r="Z9525" i="1"/>
  <c r="Z798" i="1"/>
  <c r="Z1374" i="1"/>
  <c r="Z7476" i="1"/>
  <c r="Z1007" i="1"/>
  <c r="Z6934" i="1"/>
  <c r="Z1491" i="1"/>
  <c r="Z3722" i="1"/>
  <c r="Z1455" i="1"/>
  <c r="Z2054" i="1"/>
  <c r="Z705" i="1"/>
  <c r="Z10558" i="1"/>
  <c r="Z9226" i="1"/>
  <c r="Z5758" i="1"/>
  <c r="Z2170" i="1"/>
  <c r="Z7666" i="1"/>
  <c r="Z7996" i="1"/>
  <c r="Z10363" i="1"/>
  <c r="Z6166" i="1"/>
  <c r="Z5800" i="1"/>
  <c r="Z9700" i="1"/>
  <c r="Z5944" i="1"/>
  <c r="Z2320" i="1"/>
  <c r="Z7296" i="1"/>
  <c r="Z10182" i="1"/>
  <c r="Z10159" i="1"/>
  <c r="Z10817" i="1"/>
  <c r="Z5257" i="1"/>
  <c r="Z10409" i="1"/>
  <c r="Z10848" i="1"/>
  <c r="Z6501" i="1"/>
  <c r="Z9706" i="1"/>
  <c r="Z10263" i="1"/>
  <c r="Z7628" i="1"/>
  <c r="Z3044" i="1"/>
  <c r="Z4050" i="1"/>
  <c r="Z5434" i="1"/>
  <c r="Z5077" i="1"/>
  <c r="Z10398" i="1"/>
  <c r="Z1270" i="1"/>
  <c r="Z10324" i="1"/>
  <c r="Z6720" i="1"/>
  <c r="Z10544" i="1"/>
  <c r="Z3617" i="1"/>
  <c r="Z8232" i="1"/>
  <c r="Z1930" i="1"/>
  <c r="Z186" i="1"/>
  <c r="Z722" i="1"/>
  <c r="Z5687" i="1"/>
  <c r="Z10856" i="1"/>
  <c r="Z2253" i="1"/>
  <c r="Z6474" i="1"/>
  <c r="Z5991" i="1"/>
  <c r="Z3784" i="1"/>
  <c r="Z5788" i="1"/>
  <c r="Z148" i="1"/>
  <c r="Z9732" i="1"/>
  <c r="Z6230" i="1"/>
  <c r="Z9648" i="1"/>
  <c r="Z9536" i="1"/>
  <c r="Z7216" i="1"/>
  <c r="Z4174" i="1"/>
  <c r="Z1706" i="1"/>
  <c r="Z4338" i="1"/>
  <c r="Z8528" i="1"/>
  <c r="Z99" i="1"/>
  <c r="Z1917" i="1"/>
  <c r="Z7665" i="1"/>
  <c r="Z5212" i="1"/>
  <c r="Z2709" i="1"/>
  <c r="Z6075" i="1"/>
  <c r="Z2128" i="1"/>
  <c r="Z10149" i="1"/>
  <c r="Z10718" i="1"/>
  <c r="Z10202" i="1"/>
  <c r="Z5722" i="1"/>
  <c r="Z5890" i="1"/>
  <c r="Z1983" i="1"/>
  <c r="Z1357" i="1"/>
  <c r="Z4649" i="1"/>
  <c r="Z6004" i="1"/>
  <c r="Z8599" i="1"/>
  <c r="Z2882" i="1"/>
  <c r="Z10650" i="1"/>
  <c r="Z4239" i="1"/>
  <c r="Z9280" i="1"/>
  <c r="Z6961" i="1"/>
  <c r="Z2640" i="1"/>
  <c r="Z5609" i="1"/>
  <c r="Z5822" i="1"/>
  <c r="Z4816" i="1"/>
  <c r="Z667" i="1"/>
  <c r="Z309" i="1"/>
  <c r="Z8352" i="1"/>
  <c r="Z7763" i="1"/>
  <c r="Z2715" i="1"/>
  <c r="Z8488" i="1"/>
  <c r="Z10213" i="1"/>
  <c r="Z3370" i="1"/>
  <c r="Z9176" i="1"/>
  <c r="Z7907" i="1"/>
  <c r="Z6807" i="1"/>
  <c r="Z10530" i="1"/>
  <c r="Z10873" i="1"/>
  <c r="Z3326" i="1"/>
  <c r="Z8643" i="1"/>
  <c r="Z6537" i="1"/>
  <c r="Z9" i="1"/>
  <c r="Z239" i="1"/>
  <c r="Z9072" i="1"/>
  <c r="Z6625" i="1"/>
  <c r="Z7563" i="1"/>
  <c r="Z785" i="1"/>
  <c r="Z5936" i="1"/>
  <c r="Z6132" i="1"/>
  <c r="Z4144" i="1"/>
  <c r="Z10780" i="1"/>
  <c r="Z9147" i="1"/>
  <c r="Z3200" i="1"/>
  <c r="Z10772" i="1"/>
  <c r="Z8839" i="1"/>
  <c r="Z6648" i="1"/>
  <c r="Z9503" i="1"/>
  <c r="Z2756" i="1"/>
  <c r="Z4416" i="1"/>
  <c r="Z3640" i="1"/>
  <c r="Z2906" i="1"/>
  <c r="Z10730" i="1"/>
  <c r="Z6402" i="1"/>
  <c r="Z894" i="1"/>
  <c r="Z6331" i="1"/>
  <c r="Z4110" i="1"/>
  <c r="Z8322" i="1"/>
  <c r="Z6683" i="1"/>
  <c r="Z5852" i="1"/>
  <c r="Z15" i="1"/>
  <c r="Z4375" i="1"/>
  <c r="Z40" i="1"/>
  <c r="Z3891" i="1"/>
  <c r="Z1757" i="1"/>
  <c r="Z7390" i="1"/>
  <c r="Z10125" i="1"/>
  <c r="Z5086" i="1"/>
  <c r="Z6608" i="1"/>
  <c r="Z4922" i="1"/>
  <c r="Z4976" i="1"/>
  <c r="Z1179" i="1"/>
  <c r="Z1642" i="1"/>
  <c r="Z2207" i="1"/>
  <c r="Z181" i="1"/>
  <c r="Z6059" i="1"/>
  <c r="Z9156" i="1"/>
  <c r="Z7437" i="1"/>
  <c r="Z3605" i="1"/>
  <c r="Z10538" i="1"/>
  <c r="Z5242" i="1"/>
  <c r="Z4823" i="1"/>
  <c r="Z9265" i="1"/>
  <c r="Z6253" i="1"/>
  <c r="Z10451" i="1"/>
  <c r="Z10519" i="1"/>
  <c r="Z7088" i="1"/>
  <c r="Z10101" i="1"/>
  <c r="Z287" i="1"/>
  <c r="Z10090" i="1"/>
  <c r="Z1827" i="1"/>
  <c r="Z2928" i="1"/>
  <c r="Z526" i="1"/>
  <c r="Z2420" i="1"/>
  <c r="Z136" i="1"/>
  <c r="Z8689" i="1"/>
  <c r="Z2533" i="1"/>
  <c r="Z1997" i="1"/>
  <c r="Z1510" i="1"/>
  <c r="Z9669" i="1"/>
  <c r="Z8355" i="1"/>
  <c r="Z5535" i="1"/>
  <c r="Z10676" i="1"/>
  <c r="Z9491" i="1"/>
  <c r="Z8149" i="1"/>
  <c r="Z9610" i="1"/>
  <c r="Z3839" i="1"/>
  <c r="Z6523" i="1"/>
  <c r="Z10430" i="1"/>
  <c r="Z8023" i="1"/>
  <c r="Z6084" i="1"/>
  <c r="Z4234" i="1"/>
  <c r="Z9746" i="1"/>
  <c r="Z6399" i="1"/>
  <c r="Z3078" i="1"/>
  <c r="Z3512" i="1"/>
  <c r="Z1545" i="1"/>
  <c r="Z6725" i="1"/>
  <c r="Z7736" i="1"/>
  <c r="Z10943" i="1"/>
  <c r="Z5992" i="1"/>
  <c r="Z5337" i="1"/>
  <c r="Z7343" i="1"/>
  <c r="Z1231" i="1"/>
  <c r="Z4442" i="1"/>
  <c r="Z6588" i="1"/>
  <c r="Z11002" i="1"/>
  <c r="Z7314" i="1"/>
  <c r="Z3134" i="1"/>
  <c r="Z3735" i="1"/>
  <c r="Z5594" i="1"/>
  <c r="Z664" i="1"/>
  <c r="Z3034" i="1"/>
  <c r="Z3821" i="1"/>
  <c r="Z4111" i="1"/>
  <c r="Z7509" i="1"/>
  <c r="Z9833" i="1"/>
  <c r="Z8160" i="1"/>
  <c r="Z10150" i="1"/>
  <c r="Z2121" i="1"/>
  <c r="Z2171" i="1"/>
  <c r="Z8691" i="1"/>
  <c r="Z5149" i="1"/>
  <c r="Z10010" i="1"/>
  <c r="Z1494" i="1"/>
  <c r="Z998" i="1"/>
  <c r="Z819" i="1"/>
  <c r="Z8315" i="1"/>
  <c r="Z1535" i="1"/>
  <c r="Z5271" i="1"/>
  <c r="Z5405" i="1"/>
  <c r="Z11100" i="1"/>
  <c r="Z2641" i="1"/>
  <c r="Z232" i="1"/>
  <c r="Z3968" i="1"/>
  <c r="Z10394" i="1"/>
  <c r="Z9711" i="1"/>
  <c r="Z764" i="1"/>
  <c r="Z9713" i="1"/>
  <c r="Z11070" i="1"/>
  <c r="Z1761" i="1"/>
  <c r="Z9243" i="1"/>
  <c r="Z8159" i="1"/>
  <c r="Z2321" i="1"/>
  <c r="Z10591" i="1"/>
  <c r="Z1941" i="1"/>
  <c r="Z6236" i="1"/>
  <c r="Z4712" i="1"/>
  <c r="Z3033" i="1"/>
  <c r="Z7077" i="1"/>
  <c r="Z8792" i="1"/>
  <c r="Z10592" i="1"/>
  <c r="Z2081" i="1"/>
  <c r="Z4527" i="1"/>
  <c r="Z9259" i="1"/>
  <c r="Z1953" i="1"/>
  <c r="Z4607" i="1"/>
  <c r="Z2452" i="1"/>
  <c r="Z2406" i="1"/>
  <c r="Z210" i="1"/>
  <c r="Z6605" i="1"/>
  <c r="Z7803" i="1"/>
  <c r="Z5332" i="1"/>
  <c r="Z7517" i="1"/>
  <c r="Z10991" i="1"/>
  <c r="Z5845" i="1"/>
  <c r="Z1866" i="1"/>
  <c r="Z9180" i="1"/>
  <c r="Z3251" i="1"/>
  <c r="Z5962" i="1"/>
  <c r="Z5731" i="1"/>
  <c r="Z8935" i="1"/>
  <c r="Z1870" i="1"/>
  <c r="Z10417" i="1"/>
  <c r="Z201" i="1"/>
  <c r="Z6335" i="1"/>
  <c r="Z7766" i="1"/>
  <c r="Z10696" i="1"/>
  <c r="Z2547" i="1"/>
  <c r="Z10473" i="1"/>
  <c r="Z4014" i="1"/>
  <c r="Z7079" i="1"/>
  <c r="Z10550" i="1"/>
  <c r="Z5967" i="1"/>
  <c r="Z10946" i="1"/>
  <c r="Z10518" i="1"/>
  <c r="Z4905" i="1"/>
  <c r="Z1241" i="1"/>
  <c r="Z7548" i="1"/>
  <c r="Z5075" i="1"/>
  <c r="Z5540" i="1"/>
  <c r="Z5777" i="1"/>
  <c r="Z1638" i="1"/>
  <c r="Z2296" i="1"/>
  <c r="Z5779" i="1"/>
  <c r="Z2494" i="1"/>
  <c r="Z6585" i="1"/>
  <c r="Z11058" i="1"/>
  <c r="Z4059" i="1"/>
  <c r="Z5646" i="1"/>
  <c r="Z10503" i="1"/>
  <c r="Z2467" i="1"/>
  <c r="Z2292" i="1"/>
  <c r="Z2999" i="1"/>
  <c r="Z4793" i="1"/>
  <c r="Z6176" i="1"/>
  <c r="Z2919" i="1"/>
  <c r="Z4784" i="1"/>
  <c r="Z3859" i="1"/>
  <c r="Z6855" i="1"/>
  <c r="Z10151" i="1"/>
  <c r="Z1442" i="1"/>
  <c r="Z2511" i="1"/>
  <c r="Z10272" i="1"/>
  <c r="Z8278" i="1"/>
  <c r="Z1546" i="1"/>
  <c r="Z6114" i="1"/>
  <c r="Z8592" i="1"/>
  <c r="Z9021" i="1"/>
  <c r="Z6330" i="1"/>
  <c r="Z1168" i="1"/>
  <c r="Z6691" i="1"/>
  <c r="Z9282" i="1"/>
  <c r="Z2161" i="1"/>
  <c r="Z1543" i="1"/>
  <c r="Z5790" i="1"/>
  <c r="Z9865" i="1"/>
  <c r="Z3024" i="1"/>
  <c r="Z9794" i="1"/>
  <c r="Z1935" i="1"/>
  <c r="Z8058" i="1"/>
  <c r="Z7756" i="1"/>
  <c r="Z378" i="1"/>
  <c r="Z2790" i="1"/>
  <c r="Z7125" i="1"/>
  <c r="Z4245" i="1"/>
  <c r="Z10464" i="1"/>
  <c r="Z684" i="1"/>
  <c r="Z9162" i="1"/>
  <c r="Z8246" i="1"/>
  <c r="Z9915" i="1"/>
  <c r="Z428" i="1"/>
  <c r="Z6869" i="1"/>
  <c r="Z7926" i="1"/>
  <c r="Z10532" i="1"/>
  <c r="Z4060" i="1"/>
  <c r="Z9658" i="1"/>
  <c r="Z3514" i="1"/>
  <c r="Z10774" i="1"/>
  <c r="Z3210" i="1"/>
  <c r="Z6434" i="1"/>
  <c r="Z4821" i="1"/>
  <c r="Z5047" i="1"/>
  <c r="Z10901" i="1"/>
  <c r="Z87" i="1"/>
  <c r="Z366" i="1"/>
  <c r="Z1787" i="1"/>
  <c r="Z5439" i="1"/>
  <c r="Z10923" i="1"/>
  <c r="Z5448" i="1"/>
  <c r="Z1874" i="1"/>
  <c r="Z4065" i="1"/>
  <c r="Z9893" i="1"/>
  <c r="Z2075" i="1"/>
  <c r="Z6899" i="1"/>
  <c r="Z531" i="1"/>
  <c r="Z697" i="1"/>
  <c r="Z704" i="1"/>
  <c r="Z6504" i="1"/>
  <c r="Z919" i="1"/>
  <c r="Z1776" i="1"/>
  <c r="Z2064" i="1"/>
  <c r="Z5161" i="1"/>
  <c r="Z3171" i="1"/>
  <c r="Z8297" i="1"/>
  <c r="Z7557" i="1"/>
  <c r="Z9286" i="1"/>
  <c r="Z1205" i="1"/>
  <c r="Z6093" i="1"/>
  <c r="Z9380" i="1"/>
  <c r="Z1854" i="1"/>
  <c r="Z775" i="1"/>
  <c r="Z10895" i="1"/>
  <c r="Z5125" i="1"/>
  <c r="Z7198" i="1"/>
  <c r="Z9304" i="1"/>
  <c r="Z3231" i="1"/>
  <c r="Z9771" i="1"/>
  <c r="Z7675" i="1"/>
  <c r="Z9160" i="1"/>
  <c r="Z9418" i="1"/>
  <c r="Z8244" i="1"/>
  <c r="Z7448" i="1"/>
  <c r="Z5005" i="1"/>
  <c r="Z1346" i="1"/>
  <c r="Z6225" i="1"/>
  <c r="Z10055" i="1"/>
  <c r="Z6516" i="1"/>
  <c r="Z9680" i="1"/>
  <c r="Z3408" i="1"/>
  <c r="Z6947" i="1"/>
  <c r="Z10400" i="1"/>
  <c r="Z1420" i="1"/>
  <c r="Z4664" i="1"/>
  <c r="Z10386" i="1"/>
  <c r="Z9461" i="1"/>
  <c r="Z4334" i="1"/>
  <c r="Z5980" i="1"/>
  <c r="Z4710" i="1"/>
  <c r="Z5532" i="1"/>
  <c r="Z3175" i="1"/>
  <c r="Z5997" i="1"/>
  <c r="Z19" i="1"/>
  <c r="Z4443" i="1"/>
  <c r="Z8108" i="1"/>
  <c r="Z7179" i="1"/>
  <c r="Z4202" i="1"/>
  <c r="Z6949" i="1"/>
  <c r="Z545" i="1"/>
  <c r="Z7536" i="1"/>
  <c r="Z5730" i="1"/>
  <c r="Z2854" i="1"/>
  <c r="Z9119" i="1"/>
  <c r="Z6897" i="1"/>
  <c r="Z3921" i="1"/>
  <c r="Z213" i="1"/>
  <c r="Z5901" i="1"/>
  <c r="Z833" i="1"/>
  <c r="Z10517" i="1"/>
  <c r="Z2610" i="1"/>
  <c r="Z2620" i="1"/>
  <c r="Z6130" i="1"/>
  <c r="Z3765" i="1"/>
  <c r="Z2390" i="1"/>
  <c r="Z7135" i="1"/>
  <c r="Z879" i="1"/>
  <c r="Z6346" i="1"/>
  <c r="Z2980" i="1"/>
  <c r="Z10644" i="1"/>
  <c r="Z10779" i="1"/>
  <c r="Z6394" i="1"/>
  <c r="Z6701" i="1"/>
  <c r="Z9061" i="1"/>
  <c r="Z2421" i="1"/>
  <c r="Z2098" i="1"/>
  <c r="Z10707" i="1"/>
  <c r="Z3448" i="1"/>
  <c r="Z7362" i="1"/>
  <c r="Z9682" i="1"/>
  <c r="Z7571" i="1"/>
  <c r="Z9210" i="1"/>
  <c r="Z1275" i="1"/>
  <c r="Z3389" i="1"/>
  <c r="Z155" i="1"/>
  <c r="Z9769" i="1"/>
  <c r="Z2370" i="1"/>
  <c r="Z10887" i="1"/>
  <c r="Z4563" i="1"/>
  <c r="Z3262" i="1"/>
  <c r="Z3000" i="1"/>
  <c r="Z6819" i="1"/>
  <c r="Z4423" i="1"/>
  <c r="Z8693" i="1"/>
  <c r="Z5765" i="1"/>
  <c r="Z10189" i="1"/>
  <c r="Z7620" i="1"/>
  <c r="Z5054" i="1"/>
  <c r="Z7210" i="1"/>
  <c r="Z3040" i="1"/>
  <c r="Z4054" i="1"/>
  <c r="Z9326" i="1"/>
  <c r="Z1726" i="1"/>
  <c r="Z4632" i="1"/>
  <c r="Z7587" i="1"/>
  <c r="Z3472" i="1"/>
  <c r="Z8358" i="1"/>
  <c r="Z915" i="1"/>
  <c r="Z10488" i="1"/>
  <c r="Z932" i="1"/>
  <c r="Z4370" i="1"/>
  <c r="Z4852" i="1"/>
  <c r="Z2425" i="1"/>
  <c r="Z824" i="1"/>
  <c r="Z9722" i="1"/>
  <c r="Z1809" i="1"/>
  <c r="Z300" i="1"/>
  <c r="Z8444" i="1"/>
  <c r="Z4728" i="1"/>
  <c r="Z6094" i="1"/>
  <c r="Z4978" i="1"/>
  <c r="Z10375" i="1"/>
  <c r="Z8194" i="1"/>
  <c r="Z6245" i="1"/>
  <c r="Z5349" i="1"/>
  <c r="Z1158" i="1"/>
  <c r="Z872" i="1"/>
  <c r="Z3202" i="1"/>
  <c r="Z8576" i="1"/>
  <c r="Z9359" i="1"/>
  <c r="Z9618" i="1"/>
  <c r="Z9269" i="1"/>
  <c r="Z5221" i="1"/>
  <c r="Z1591" i="1"/>
  <c r="Z1681" i="1"/>
  <c r="Z5861" i="1"/>
  <c r="Z7083" i="1"/>
  <c r="Z3021" i="1"/>
  <c r="Z248" i="1"/>
  <c r="Z7786" i="1"/>
  <c r="Z4125" i="1"/>
  <c r="Z4918" i="1"/>
  <c r="Z4568" i="1"/>
  <c r="Z7335" i="1"/>
  <c r="Z5717" i="1"/>
  <c r="Z10878" i="1"/>
  <c r="Z4777" i="1"/>
  <c r="Z9644" i="1"/>
  <c r="Z6954" i="1"/>
  <c r="Z1858" i="1"/>
  <c r="Z192" i="1"/>
  <c r="Z2998" i="1"/>
  <c r="Z1399" i="1"/>
  <c r="Z6877" i="1"/>
  <c r="Z7195" i="1"/>
  <c r="Z9343" i="1"/>
  <c r="Z130" i="1"/>
  <c r="Z500" i="1"/>
  <c r="Z5210" i="1"/>
  <c r="Z9240" i="1"/>
  <c r="Z2405" i="1"/>
  <c r="Z11046" i="1"/>
  <c r="Z2749" i="1"/>
  <c r="Z2975" i="1"/>
  <c r="Z560" i="1"/>
  <c r="Z8749" i="1"/>
  <c r="Z6203" i="1"/>
  <c r="Z9659" i="1"/>
  <c r="Z9110" i="1"/>
  <c r="Z1790" i="1"/>
  <c r="Z7414" i="1"/>
  <c r="Z9993" i="1"/>
  <c r="Z187" i="1"/>
  <c r="Z6332" i="1"/>
  <c r="Z1822" i="1"/>
  <c r="Z2465" i="1"/>
  <c r="Z5238" i="1"/>
  <c r="Z5898" i="1"/>
  <c r="Z4838" i="1"/>
  <c r="Z3848" i="1"/>
  <c r="Z5818" i="1"/>
  <c r="Z2398" i="1"/>
  <c r="Z4389" i="1"/>
  <c r="Z1708" i="1"/>
  <c r="Z9370" i="1"/>
  <c r="Z3865" i="1"/>
  <c r="Z6526" i="1"/>
  <c r="Z7863" i="1"/>
  <c r="Z7008" i="1"/>
  <c r="Z7104" i="1"/>
  <c r="Z3669" i="1"/>
  <c r="Z10955" i="1"/>
  <c r="Z4855" i="1"/>
  <c r="Z3079" i="1"/>
  <c r="Z4624" i="1"/>
  <c r="Z6110" i="1"/>
  <c r="Z5510" i="1"/>
  <c r="Z4684" i="1"/>
  <c r="Z2735" i="1"/>
  <c r="Z10700" i="1"/>
  <c r="Z9716" i="1"/>
  <c r="Z5208" i="1"/>
  <c r="Z10611" i="1"/>
  <c r="Z2028" i="1"/>
  <c r="Z7291" i="1"/>
  <c r="Z3409" i="1"/>
  <c r="Z2468" i="1"/>
  <c r="Z7164" i="1"/>
  <c r="Z965" i="1"/>
  <c r="Z7773" i="1"/>
  <c r="Z7807" i="1"/>
  <c r="Z6520" i="1"/>
  <c r="Z7806" i="1"/>
  <c r="Z3856" i="1"/>
  <c r="Z10432" i="1"/>
  <c r="Z561" i="1"/>
  <c r="Z449" i="1"/>
  <c r="Z3115" i="1"/>
  <c r="Z2684" i="1"/>
  <c r="Z2150" i="1"/>
  <c r="Z2867" i="1"/>
  <c r="Z11069" i="1"/>
  <c r="Z8192" i="1"/>
  <c r="Z3571" i="1"/>
  <c r="Z9116" i="1"/>
  <c r="Z7223" i="1"/>
  <c r="Z7029" i="1"/>
  <c r="Z8663" i="1"/>
  <c r="Z1284" i="1"/>
  <c r="Z5929" i="1"/>
  <c r="Z3518" i="1"/>
  <c r="Z9316" i="1"/>
  <c r="Z10302" i="1"/>
  <c r="Z8472" i="1"/>
  <c r="Z2580" i="1"/>
  <c r="Z280" i="1"/>
  <c r="Z3504" i="1"/>
  <c r="Z1359" i="1"/>
  <c r="Z10930" i="1"/>
  <c r="Z9401" i="1"/>
  <c r="Z5940" i="1"/>
  <c r="Z4357" i="1"/>
  <c r="Z5789" i="1"/>
  <c r="Z7102" i="1"/>
  <c r="Z3747" i="1"/>
  <c r="Z2244" i="1"/>
  <c r="Z6345" i="1"/>
  <c r="Z3421" i="1"/>
  <c r="Z1407" i="1"/>
  <c r="Z6538" i="1"/>
  <c r="Z5867" i="1"/>
  <c r="Z4508" i="1"/>
  <c r="Z1409" i="1"/>
  <c r="Z6761" i="1"/>
  <c r="Z9972" i="1"/>
  <c r="Z633" i="1"/>
  <c r="Z8977" i="1"/>
  <c r="Z9467" i="1"/>
  <c r="Z4020" i="1"/>
  <c r="Z7678" i="1"/>
  <c r="Z2287" i="1"/>
  <c r="Z3651" i="1"/>
  <c r="Z1038" i="1"/>
  <c r="Z8235" i="1"/>
  <c r="Z56" i="1"/>
  <c r="Z4488" i="1"/>
  <c r="Z6993" i="1"/>
  <c r="Z8765" i="1"/>
  <c r="Z10867" i="1"/>
  <c r="Z5677" i="1"/>
  <c r="Z3946" i="1"/>
  <c r="Z10687" i="1"/>
  <c r="Z4314" i="1"/>
  <c r="Z5445" i="1"/>
  <c r="Z10170" i="1"/>
  <c r="Z1629" i="1"/>
  <c r="Z2957" i="1"/>
  <c r="Z6323" i="1"/>
  <c r="Z2186" i="1"/>
  <c r="Z8381" i="1"/>
  <c r="Z7901" i="1"/>
  <c r="Z3198" i="1"/>
  <c r="Z3395" i="1"/>
  <c r="Z8314" i="1"/>
  <c r="Z7961" i="1"/>
  <c r="Z8074" i="1"/>
  <c r="Z1885" i="1"/>
  <c r="Z48" i="1"/>
  <c r="Z1879" i="1"/>
  <c r="Z9414" i="1"/>
  <c r="Z2476" i="1"/>
  <c r="Z5957" i="1"/>
  <c r="Z2608" i="1"/>
  <c r="Z3058" i="1"/>
  <c r="Z10857" i="1"/>
  <c r="Z9758" i="1"/>
  <c r="Z10093" i="1"/>
  <c r="Z8623" i="1"/>
  <c r="Z9293" i="1"/>
  <c r="Z9395" i="1"/>
  <c r="Z9261" i="1"/>
  <c r="Z2044" i="1"/>
  <c r="Z5672" i="1"/>
  <c r="Z10138" i="1"/>
  <c r="Z2130" i="1"/>
  <c r="Z753" i="1"/>
  <c r="Z2649" i="1"/>
  <c r="Z5299" i="1"/>
  <c r="Z8987" i="1"/>
  <c r="Z3390" i="1"/>
  <c r="Z589" i="1"/>
  <c r="Z8816" i="1"/>
  <c r="Z4207" i="1"/>
  <c r="Z2309" i="1"/>
  <c r="Z39" i="1"/>
  <c r="Z83" i="1"/>
  <c r="Z1418" i="1"/>
  <c r="Z1174" i="1"/>
  <c r="Z3796" i="1"/>
  <c r="Z758" i="1"/>
  <c r="Z1542" i="1"/>
  <c r="Z6355" i="1"/>
  <c r="Z7226" i="1"/>
  <c r="Z2828" i="1"/>
  <c r="Z1256" i="1"/>
  <c r="Z8867" i="1"/>
  <c r="Z6762" i="1"/>
  <c r="Z1186" i="1"/>
  <c r="Z834" i="1"/>
  <c r="Z7877" i="1"/>
  <c r="Z5798" i="1"/>
  <c r="Z10308" i="1"/>
  <c r="Z6135" i="1"/>
  <c r="Z10475" i="1"/>
  <c r="Z6876" i="1"/>
  <c r="Z3902" i="1"/>
  <c r="Z1785" i="1"/>
  <c r="Z1789" i="1"/>
  <c r="Z9199" i="1"/>
  <c r="Z1927" i="1"/>
  <c r="Z3711" i="1"/>
  <c r="Z1288" i="1"/>
  <c r="Z1984" i="1"/>
  <c r="Z5389" i="1"/>
  <c r="Z6928" i="1"/>
  <c r="Z914" i="1"/>
  <c r="Z6370" i="1"/>
  <c r="Z4191" i="1"/>
  <c r="Z3272" i="1"/>
  <c r="Z3716" i="1"/>
  <c r="Z1632" i="1"/>
  <c r="Z2597" i="1"/>
  <c r="Z2806" i="1"/>
  <c r="Z6643" i="1"/>
  <c r="Z4979" i="1"/>
  <c r="Z10834" i="1"/>
  <c r="Z700" i="1"/>
  <c r="Z118" i="1"/>
  <c r="Z4870" i="1"/>
  <c r="Z1942" i="1"/>
  <c r="Z6781" i="1"/>
  <c r="Z3362" i="1"/>
  <c r="Z1501" i="1"/>
  <c r="Z787" i="1"/>
  <c r="Z10688" i="1"/>
  <c r="Z1139" i="1"/>
  <c r="Z7263" i="1"/>
  <c r="Z5625" i="1"/>
  <c r="Z4898" i="1"/>
  <c r="Z4317" i="1"/>
  <c r="Z54" i="1"/>
  <c r="Z2710" i="1"/>
  <c r="Z7755" i="1"/>
  <c r="Z2599" i="1"/>
  <c r="Z4326" i="1"/>
  <c r="Z7685" i="1"/>
  <c r="Z4695" i="1"/>
  <c r="Z1309" i="1"/>
  <c r="Z194" i="1"/>
  <c r="Z1216" i="1"/>
  <c r="Z1194" i="1"/>
  <c r="Z7467" i="1"/>
  <c r="Z8465" i="1"/>
  <c r="Z4972" i="1"/>
  <c r="Z2982" i="1"/>
  <c r="Z3806" i="1"/>
  <c r="Z6999" i="1"/>
  <c r="Z7589" i="1"/>
  <c r="Z9092" i="1"/>
  <c r="Z1981" i="1"/>
  <c r="Z9295" i="1"/>
  <c r="Z1305" i="1"/>
  <c r="Z4146" i="1"/>
  <c r="Z5773" i="1"/>
  <c r="Z3112" i="1"/>
  <c r="Z2954" i="1"/>
  <c r="Z607" i="1"/>
  <c r="Z8846" i="1"/>
  <c r="Z7542" i="1"/>
  <c r="Z6414" i="1"/>
  <c r="Z7172" i="1"/>
  <c r="Z4641" i="1"/>
  <c r="Z1129" i="1"/>
  <c r="Z5491" i="1"/>
  <c r="Z3089" i="1"/>
  <c r="Z2958" i="1"/>
  <c r="Z3444" i="1"/>
  <c r="Z8017" i="1"/>
  <c r="Z4453" i="1"/>
  <c r="Z7764" i="1"/>
  <c r="Z1074" i="1"/>
  <c r="Z1732" i="1"/>
  <c r="Z6310" i="1"/>
  <c r="Z3886" i="1"/>
  <c r="Z4104" i="1"/>
  <c r="Z610" i="1"/>
  <c r="Z2883" i="1"/>
  <c r="Z6070" i="1"/>
  <c r="Z4386" i="1"/>
  <c r="Z8538" i="1"/>
  <c r="Z7880" i="1"/>
  <c r="Z10662" i="1"/>
  <c r="Z6843" i="1"/>
  <c r="Z889" i="1"/>
  <c r="Z9107" i="1"/>
  <c r="Z5235" i="1"/>
  <c r="Z9274" i="1"/>
  <c r="Z10047" i="1"/>
  <c r="Z3281" i="1"/>
  <c r="Z2234" i="1"/>
  <c r="Z1130" i="1"/>
  <c r="Z6696" i="1"/>
  <c r="Z5071" i="1"/>
  <c r="Z10651" i="1"/>
  <c r="Z869" i="1"/>
  <c r="Z9980" i="1"/>
  <c r="Z4217" i="1"/>
  <c r="Z3750" i="1"/>
  <c r="Z6848" i="1"/>
  <c r="Z9475" i="1"/>
  <c r="Z2200" i="1"/>
  <c r="Z10879" i="1"/>
  <c r="Z1023" i="1"/>
  <c r="Z4297" i="1"/>
  <c r="Z1390" i="1"/>
  <c r="Z7815" i="1"/>
  <c r="Z5240" i="1"/>
  <c r="Z3007" i="1"/>
  <c r="Z9277" i="1"/>
  <c r="Z6634" i="1"/>
  <c r="Z9694" i="1"/>
  <c r="Z4169" i="1"/>
  <c r="Z5854" i="1"/>
  <c r="Z7809" i="1"/>
  <c r="Z8304" i="1"/>
  <c r="Z1098" i="1"/>
  <c r="Z9257" i="1"/>
  <c r="Z3986" i="1"/>
  <c r="Z7350" i="1"/>
  <c r="Z7799" i="1"/>
  <c r="Z853" i="1"/>
  <c r="Z2229" i="1"/>
  <c r="Z8476" i="1"/>
  <c r="Z1516" i="1"/>
  <c r="Z4197" i="1"/>
  <c r="Z5813" i="1"/>
  <c r="Z5078" i="1"/>
  <c r="Z6675" i="1"/>
  <c r="Z2363" i="1"/>
  <c r="Z3873" i="1"/>
  <c r="Z6570" i="1"/>
  <c r="Z8434" i="1"/>
  <c r="Z5567" i="1"/>
  <c r="Z5793" i="1"/>
  <c r="Z7325" i="1"/>
  <c r="Z7413" i="1"/>
  <c r="Z8076" i="1"/>
  <c r="Z2587" i="1"/>
  <c r="Z2646" i="1"/>
  <c r="Z10630" i="1"/>
  <c r="Z5413" i="1"/>
  <c r="Z3471" i="1"/>
  <c r="Z1719" i="1"/>
  <c r="Z3566" i="1"/>
  <c r="Z5187" i="1"/>
  <c r="Z7212" i="1"/>
  <c r="Z3449" i="1"/>
  <c r="Z5796" i="1"/>
  <c r="Z6270" i="1"/>
  <c r="Z4472" i="1"/>
  <c r="Z2346" i="1"/>
  <c r="Z4285" i="1"/>
  <c r="Z3214" i="1"/>
  <c r="Z2257" i="1"/>
  <c r="Z2576" i="1"/>
  <c r="Z3793" i="1"/>
  <c r="Z7942" i="1"/>
  <c r="Z628" i="1"/>
  <c r="Z6924" i="1"/>
  <c r="Z4714" i="1"/>
  <c r="Z3224" i="1"/>
  <c r="Z7388" i="1"/>
  <c r="Z3352" i="1"/>
  <c r="Z3611" i="1"/>
  <c r="Z4843" i="1"/>
  <c r="Z10427" i="1"/>
  <c r="Z5811" i="1"/>
  <c r="Z10077" i="1"/>
  <c r="Z5081" i="1"/>
  <c r="Z8971" i="1"/>
  <c r="Z2188" i="1"/>
  <c r="Z4549" i="1"/>
  <c r="Z5050" i="1"/>
  <c r="Z713" i="1"/>
  <c r="Z10303" i="1"/>
  <c r="Z630" i="1"/>
  <c r="Z4431" i="1"/>
  <c r="Z6829" i="1"/>
  <c r="Z7788" i="1"/>
  <c r="Z10872" i="1"/>
  <c r="Z2795" i="1"/>
  <c r="Z3110" i="1"/>
  <c r="Z2531" i="1"/>
  <c r="Z1266" i="1"/>
  <c r="Z907" i="1"/>
  <c r="Z2601" i="1"/>
  <c r="Z7669" i="1"/>
  <c r="Z4012" i="1"/>
  <c r="Z9969" i="1"/>
  <c r="Z1271" i="1"/>
  <c r="Z7921" i="1"/>
  <c r="Z9394" i="1"/>
  <c r="Z7556" i="1"/>
  <c r="Z3216" i="1"/>
  <c r="Z1753" i="1"/>
  <c r="Z3004" i="1"/>
  <c r="Z10155" i="1"/>
  <c r="Z5023" i="1"/>
  <c r="Z10352" i="1"/>
  <c r="Z7289" i="1"/>
  <c r="Z10513" i="1"/>
  <c r="Z2875" i="1"/>
  <c r="Z9351" i="1"/>
  <c r="Z979" i="1"/>
  <c r="Z9551" i="1"/>
  <c r="Z10767" i="1"/>
  <c r="Z6190" i="1"/>
  <c r="Z3705" i="1"/>
  <c r="Z1181" i="1"/>
  <c r="Z7379" i="1"/>
  <c r="Z10186" i="1"/>
  <c r="Z2289" i="1"/>
  <c r="Z10495" i="1"/>
  <c r="Z10069" i="1"/>
  <c r="Z4448" i="1"/>
  <c r="Z10963" i="1"/>
  <c r="Z10106" i="1"/>
  <c r="Z8703" i="1"/>
  <c r="Z430" i="1"/>
  <c r="Z8585" i="1"/>
  <c r="Z7037" i="1"/>
  <c r="Z6472" i="1"/>
  <c r="Z10500" i="1"/>
  <c r="Z2045" i="1"/>
  <c r="Z6001" i="1"/>
  <c r="Z129" i="1"/>
  <c r="Z8876" i="1"/>
  <c r="Z6939" i="1"/>
  <c r="Z1563" i="1"/>
  <c r="Z4160" i="1"/>
  <c r="Z3036" i="1"/>
  <c r="Z5366" i="1"/>
  <c r="Z5799" i="1"/>
  <c r="Z9877" i="1"/>
  <c r="Z3522" i="1"/>
  <c r="Z9347" i="1"/>
  <c r="Z8413" i="1"/>
  <c r="Z240" i="1"/>
  <c r="Z5522" i="1"/>
  <c r="Z106" i="1"/>
  <c r="Z8103" i="1"/>
  <c r="Z337" i="1"/>
  <c r="Z2922" i="1"/>
  <c r="Z9535" i="1"/>
  <c r="Z807" i="1"/>
  <c r="Z2374" i="1"/>
  <c r="Z6740" i="1"/>
  <c r="Z407" i="1"/>
  <c r="Z6427" i="1"/>
  <c r="Z3702" i="1"/>
  <c r="Z11048" i="1"/>
  <c r="Z11030" i="1"/>
  <c r="Z1356" i="1"/>
  <c r="Z2157" i="1"/>
  <c r="Z2455" i="1"/>
  <c r="Z10572" i="1"/>
  <c r="Z10892" i="1"/>
  <c r="Z8370" i="1"/>
  <c r="Z438" i="1"/>
  <c r="Z2328" i="1"/>
  <c r="Z4736" i="1"/>
  <c r="Z1536" i="1"/>
  <c r="Z6493" i="1"/>
  <c r="Z11086" i="1"/>
  <c r="Z10736" i="1"/>
  <c r="Z2835" i="1"/>
  <c r="Z842" i="1"/>
  <c r="Z7311" i="1"/>
  <c r="Z7251" i="1"/>
  <c r="Z8219" i="1"/>
  <c r="Z9056" i="1"/>
  <c r="Z11020" i="1"/>
  <c r="Z4698" i="1"/>
  <c r="Z10765" i="1"/>
  <c r="Z11083" i="1"/>
  <c r="Z5397" i="1"/>
  <c r="Z3949" i="1"/>
  <c r="Z1868" i="1"/>
  <c r="Z1083" i="1"/>
  <c r="Z7051" i="1"/>
  <c r="Z4659" i="1"/>
  <c r="Z5928" i="1"/>
  <c r="Z7356" i="1"/>
  <c r="Z211" i="1"/>
  <c r="Z9911" i="1"/>
  <c r="Z3842" i="1"/>
  <c r="Z9250" i="1"/>
  <c r="Z6068" i="1"/>
  <c r="Z9789" i="1"/>
  <c r="Z7688" i="1"/>
  <c r="Z7100" i="1"/>
  <c r="Z5860" i="1"/>
  <c r="Z8900" i="1"/>
  <c r="Z6598" i="1"/>
  <c r="Z9266" i="1"/>
  <c r="Z4372" i="1"/>
  <c r="Z6485" i="1"/>
  <c r="Z6529" i="1"/>
  <c r="Z8638" i="1"/>
  <c r="Z2960" i="1"/>
  <c r="Z5642" i="1"/>
  <c r="Z1228" i="1"/>
  <c r="Z3239" i="1"/>
  <c r="Z8340" i="1"/>
  <c r="Z6156" i="1"/>
  <c r="Z7576" i="1"/>
  <c r="Z809" i="1"/>
  <c r="Z521" i="1"/>
  <c r="Z10623" i="1"/>
  <c r="Z7762" i="1"/>
  <c r="Z234" i="1"/>
  <c r="Z5143" i="1"/>
  <c r="Z3176" i="1"/>
  <c r="Z5312" i="1"/>
  <c r="Z139" i="1"/>
  <c r="Z9791" i="1"/>
  <c r="Z8079" i="1"/>
  <c r="Z4206" i="1"/>
  <c r="Z7550" i="1"/>
  <c r="Z5486" i="1"/>
  <c r="Z10194" i="1"/>
  <c r="Z1960" i="1"/>
  <c r="Z2579" i="1"/>
  <c r="Z5444" i="1"/>
  <c r="Z2973" i="1"/>
  <c r="Z7094" i="1"/>
  <c r="Z1691" i="1"/>
  <c r="Z1679" i="1"/>
  <c r="Z4648" i="1"/>
  <c r="Z10408" i="1"/>
  <c r="Z5363" i="1"/>
  <c r="Z3840" i="1"/>
  <c r="Z1022" i="1"/>
  <c r="Z5116" i="1"/>
  <c r="Z10007" i="1"/>
  <c r="Z601" i="1"/>
  <c r="Z6032" i="1"/>
  <c r="Z1521" i="1"/>
  <c r="Z7822" i="1"/>
  <c r="Z994" i="1"/>
  <c r="Z3461" i="1"/>
  <c r="Z7056" i="1"/>
  <c r="Z5095" i="1"/>
  <c r="Z5889" i="1"/>
  <c r="Z6893" i="1"/>
  <c r="Z7050" i="1"/>
  <c r="Z3122" i="1"/>
  <c r="Z10108" i="1"/>
  <c r="Z2275" i="1"/>
  <c r="Z5372" i="1"/>
  <c r="Z1486" i="1"/>
  <c r="Z4935" i="1"/>
  <c r="Z2757" i="1"/>
  <c r="Z9004" i="1"/>
  <c r="Z7991" i="1"/>
  <c r="Z10788" i="1"/>
  <c r="Z10343" i="1"/>
  <c r="Z8033" i="1"/>
  <c r="Z7943" i="1"/>
  <c r="Z7145" i="1"/>
  <c r="Z5955" i="1"/>
  <c r="Z1410" i="1"/>
  <c r="Z9007" i="1"/>
  <c r="Z3077" i="1"/>
  <c r="Z2082" i="1"/>
  <c r="Z9334" i="1"/>
  <c r="Z7189" i="1"/>
  <c r="Z4243" i="1"/>
  <c r="Z8530" i="1"/>
  <c r="Z10116" i="1"/>
  <c r="Z3190" i="1"/>
  <c r="Z2766" i="1"/>
  <c r="Z5828" i="1"/>
  <c r="Z8779" i="1"/>
  <c r="Z6651" i="1"/>
  <c r="Z10441" i="1"/>
  <c r="Z9431" i="1"/>
  <c r="Z4739" i="1"/>
  <c r="Z3587" i="1"/>
  <c r="Z2577" i="1"/>
  <c r="Z4494" i="1"/>
  <c r="Z10086" i="1"/>
  <c r="Z10975" i="1"/>
  <c r="Z409" i="1"/>
  <c r="Z4481" i="1"/>
  <c r="Z9929" i="1"/>
  <c r="Z1097" i="1"/>
  <c r="Z5222" i="1"/>
  <c r="Z3232" i="1"/>
  <c r="Z3418" i="1"/>
  <c r="Z10621" i="1"/>
  <c r="Z4140" i="1"/>
  <c r="Z9315" i="1"/>
  <c r="Z10385" i="1"/>
  <c r="Z3743" i="1"/>
  <c r="Z8822" i="1"/>
  <c r="Z6454" i="1"/>
  <c r="Z6551" i="1"/>
  <c r="Z4075" i="1"/>
  <c r="Z4727" i="1"/>
  <c r="Z4024" i="1"/>
  <c r="Z9416" i="1"/>
  <c r="Z364" i="1"/>
  <c r="Z7319" i="1"/>
  <c r="Z5503" i="1"/>
  <c r="Z8976" i="1"/>
  <c r="Z4382" i="1"/>
  <c r="Z774" i="1"/>
  <c r="Z1118" i="1"/>
  <c r="Z7906" i="1"/>
  <c r="Z8674" i="1"/>
  <c r="Z3313" i="1"/>
  <c r="Z9344" i="1"/>
  <c r="Z9891" i="1"/>
  <c r="Z4859" i="1"/>
  <c r="Z11094" i="1"/>
  <c r="Z5122" i="1"/>
  <c r="Z8998" i="1"/>
  <c r="Z7375" i="1"/>
  <c r="Z2004" i="1"/>
  <c r="Z10904" i="1"/>
  <c r="Z10410" i="1"/>
  <c r="Z4347" i="1"/>
  <c r="Z5960" i="1"/>
  <c r="Z10491" i="1"/>
  <c r="Z7401" i="1"/>
  <c r="Z2931" i="1"/>
  <c r="Z8928" i="1"/>
  <c r="Z6640" i="1"/>
  <c r="Z2395" i="1"/>
  <c r="Z150" i="1"/>
  <c r="Z5391" i="1"/>
  <c r="Z10200" i="1"/>
  <c r="Z1478" i="1"/>
  <c r="Z219" i="1"/>
  <c r="Z8990" i="1"/>
  <c r="Z7227" i="1"/>
  <c r="Z3189" i="1"/>
  <c r="Z707" i="1"/>
  <c r="Z9417" i="1"/>
  <c r="Z847" i="1"/>
  <c r="Z2615" i="1"/>
  <c r="Z7621" i="1"/>
  <c r="Z5027" i="1"/>
  <c r="Z1488" i="1"/>
  <c r="Z6654" i="1"/>
  <c r="Z9201" i="1"/>
  <c r="Z8732" i="1"/>
  <c r="Z2372" i="1"/>
  <c r="Z7159" i="1"/>
  <c r="Z7040" i="1"/>
  <c r="Z1573" i="1"/>
  <c r="Z7043" i="1"/>
  <c r="Z10728" i="1"/>
  <c r="Z7258" i="1"/>
  <c r="Z3227" i="1"/>
  <c r="Z2939" i="1"/>
  <c r="Z202" i="1"/>
  <c r="Z3096" i="1"/>
  <c r="Z5763" i="1"/>
  <c r="Z7206" i="1"/>
  <c r="Z1146" i="1"/>
  <c r="Z7978" i="1"/>
  <c r="Z10468" i="1"/>
  <c r="Z1414" i="1"/>
  <c r="Z3261" i="1"/>
  <c r="Z7381" i="1"/>
  <c r="Z1383" i="1"/>
  <c r="Z9816" i="1"/>
  <c r="Z5289" i="1"/>
  <c r="Z8546" i="1"/>
  <c r="Z6204" i="1"/>
  <c r="Z1950" i="1"/>
  <c r="Z10494" i="1"/>
  <c r="Z9232" i="1"/>
  <c r="Z6405" i="1"/>
  <c r="Z8242" i="1"/>
  <c r="Z1193" i="1"/>
  <c r="Z9167" i="1"/>
  <c r="Z6615" i="1"/>
  <c r="Z4270" i="1"/>
  <c r="Z163" i="1"/>
  <c r="Z8293" i="1"/>
  <c r="Z993" i="1"/>
  <c r="Z9642" i="1"/>
  <c r="Z4992" i="1"/>
  <c r="Z7554" i="1"/>
  <c r="Z10485" i="1"/>
  <c r="Z9391" i="1"/>
  <c r="Z5333" i="1"/>
  <c r="Z6037" i="1"/>
  <c r="Z1669" i="1"/>
  <c r="Z297" i="1"/>
  <c r="Z8462" i="1"/>
  <c r="Z3255" i="1"/>
  <c r="Z1617" i="1"/>
  <c r="Z1413" i="1"/>
  <c r="Z4216" i="1"/>
  <c r="Z592" i="1"/>
  <c r="Z1082" i="1"/>
  <c r="Z1826" i="1"/>
  <c r="Z5895" i="1"/>
  <c r="Z9158" i="1"/>
  <c r="Z4747" i="1"/>
  <c r="Z3683" i="1"/>
  <c r="Z7141" i="1"/>
  <c r="Z3315" i="1"/>
  <c r="Z5194" i="1"/>
  <c r="Z9271" i="1"/>
  <c r="Z3323" i="1"/>
  <c r="Z4233" i="1"/>
  <c r="Z9260" i="1"/>
  <c r="Z10237" i="1"/>
  <c r="Z7929" i="1"/>
  <c r="Z6055" i="1"/>
  <c r="Z6168" i="1"/>
  <c r="Z3928" i="1"/>
  <c r="Z5726" i="1"/>
  <c r="Z678" i="1"/>
  <c r="Z6324" i="1"/>
  <c r="Z6199" i="1"/>
  <c r="Z8264" i="1"/>
  <c r="Z9020" i="1"/>
  <c r="Z5907" i="1"/>
  <c r="Z3509" i="1"/>
  <c r="Z8583" i="1"/>
  <c r="Z10990" i="1"/>
  <c r="Z6237" i="1"/>
  <c r="Z7427" i="1"/>
  <c r="Z8100" i="1"/>
  <c r="Z8448" i="1"/>
  <c r="Z6194" i="1"/>
  <c r="Z7017" i="1"/>
  <c r="Z10281" i="1"/>
  <c r="Z2932" i="1"/>
  <c r="Z7640" i="1"/>
  <c r="Z8317" i="1"/>
  <c r="Z6074" i="1"/>
  <c r="Z3121" i="1"/>
  <c r="Z1782" i="1"/>
  <c r="Z2377" i="1"/>
  <c r="Z10418" i="1"/>
  <c r="Z4729" i="1"/>
  <c r="Z9830" i="1"/>
  <c r="Z1783" i="1"/>
  <c r="Z10073" i="1"/>
  <c r="Z4564" i="1"/>
  <c r="Z9255" i="1"/>
  <c r="Z1652" i="1"/>
  <c r="Z6373" i="1"/>
  <c r="Z6708" i="1"/>
  <c r="Z1446" i="1"/>
  <c r="Z10551" i="1"/>
  <c r="Z5291" i="1"/>
  <c r="Z897" i="1"/>
  <c r="Z3624" i="1"/>
  <c r="Z2237" i="1"/>
  <c r="Z9458" i="1"/>
  <c r="Z8490" i="1"/>
  <c r="Z3291" i="1"/>
  <c r="Z4968" i="1"/>
  <c r="Z4531" i="1"/>
  <c r="Z855" i="1"/>
  <c r="Z4567" i="1"/>
  <c r="Z10393" i="1"/>
  <c r="Z4901" i="1"/>
  <c r="Z9138" i="1"/>
  <c r="Z9289" i="1"/>
  <c r="Z9728" i="1"/>
  <c r="Z4497" i="1"/>
  <c r="Z3720" i="1"/>
  <c r="Z6566" i="1"/>
  <c r="Z10338" i="1"/>
  <c r="Z5353" i="1"/>
  <c r="Z3854" i="1"/>
  <c r="Z6318" i="1"/>
  <c r="Z6129" i="1"/>
  <c r="Z4593" i="1"/>
  <c r="Z3889" i="1"/>
  <c r="Z5484" i="1"/>
  <c r="Z4733" i="1"/>
  <c r="Z2738" i="1"/>
  <c r="Z8740" i="1"/>
  <c r="Z3561" i="1"/>
  <c r="Z9856" i="1"/>
  <c r="Z3385" i="1"/>
  <c r="Z7154" i="1"/>
  <c r="Z7747" i="1"/>
  <c r="Z6760" i="1"/>
  <c r="Z4244" i="1"/>
  <c r="Z8788" i="1"/>
  <c r="Z3419" i="1"/>
  <c r="Z7033" i="1"/>
  <c r="Z5574" i="1"/>
  <c r="Z1322" i="1"/>
  <c r="Z4833" i="1"/>
  <c r="Z6357" i="1"/>
  <c r="Z4923" i="1"/>
  <c r="Z10337" i="1"/>
  <c r="Z7830" i="1"/>
  <c r="Z3883" i="1"/>
  <c r="Z298" i="1"/>
  <c r="Z6244" i="1"/>
  <c r="Z123" i="1"/>
  <c r="Z9591" i="1"/>
  <c r="Z10918" i="1"/>
  <c r="Z3871" i="1"/>
  <c r="Z10273" i="1"/>
  <c r="Z5974" i="1"/>
  <c r="Z5981" i="1"/>
  <c r="Z1601" i="1"/>
  <c r="Z6957" i="1"/>
  <c r="Z1159" i="1"/>
  <c r="Z7048" i="1"/>
  <c r="Z3148" i="1"/>
  <c r="Z5220" i="1"/>
  <c r="Z739" i="1"/>
  <c r="Z1462" i="1"/>
  <c r="Z7444" i="1"/>
  <c r="Z1155" i="1"/>
  <c r="Z8620" i="1"/>
  <c r="Z6020" i="1"/>
  <c r="Z7617" i="1"/>
  <c r="Z10698" i="1"/>
  <c r="Z10184" i="1"/>
  <c r="Z3943" i="1"/>
  <c r="Z4893" i="1"/>
  <c r="Z6468" i="1"/>
  <c r="Z1602" i="1"/>
  <c r="Z1798" i="1"/>
  <c r="Z5743" i="1"/>
  <c r="Z3324" i="1"/>
  <c r="Z5038" i="1"/>
  <c r="Z5657" i="1"/>
  <c r="Z2866" i="1"/>
  <c r="Z5629" i="1"/>
  <c r="Z437" i="1"/>
  <c r="Z6517" i="1"/>
  <c r="Z4817" i="1"/>
  <c r="Z8837" i="1"/>
  <c r="Z8050" i="1"/>
  <c r="Z9100" i="1"/>
  <c r="Z1633" i="1"/>
  <c r="Z3594" i="1"/>
  <c r="Z5041" i="1"/>
  <c r="Z5378" i="1"/>
  <c r="Z10342" i="1"/>
  <c r="Z9951" i="1"/>
  <c r="Z8189" i="1"/>
  <c r="Z8421" i="1"/>
  <c r="Z9991" i="1"/>
  <c r="Z6496" i="1"/>
  <c r="Z9955" i="1"/>
  <c r="Z9145" i="1"/>
  <c r="Z6053" i="1"/>
  <c r="Z10641" i="1"/>
  <c r="Z1403" i="1"/>
  <c r="Z2089" i="1"/>
  <c r="Z9925" i="1"/>
  <c r="Z2284" i="1"/>
  <c r="Z917" i="1"/>
  <c r="Z6418" i="1"/>
  <c r="Z9096" i="1"/>
  <c r="Z4994" i="1"/>
  <c r="Z5039" i="1"/>
  <c r="Z9609" i="1"/>
  <c r="Z10709" i="1"/>
  <c r="Z9912" i="1"/>
  <c r="Z6372" i="1"/>
  <c r="Z6806" i="1"/>
  <c r="Z7772" i="1"/>
  <c r="Z2250" i="1"/>
  <c r="Z8069" i="1"/>
  <c r="Z3336" i="1"/>
  <c r="Z2302" i="1"/>
  <c r="Z2265" i="1"/>
  <c r="Z9046" i="1"/>
  <c r="Z3676" i="1"/>
  <c r="Z6543" i="1"/>
  <c r="Z3894" i="1"/>
  <c r="Z7071" i="1"/>
  <c r="Z10545" i="1"/>
  <c r="Z6036" i="1"/>
  <c r="Z8221" i="1"/>
  <c r="Z7694" i="1"/>
  <c r="Z736" i="1"/>
  <c r="Z2193" i="1"/>
  <c r="Z10790" i="1"/>
  <c r="Z6152" i="1"/>
  <c r="Z6788" i="1"/>
  <c r="Z4281" i="1"/>
  <c r="Z4970" i="1"/>
  <c r="Z43" i="1"/>
  <c r="Z3087" i="1"/>
  <c r="Z5595" i="1"/>
  <c r="Z4438" i="1"/>
  <c r="Z7393" i="1"/>
  <c r="Z6622" i="1"/>
  <c r="Z6079" i="1"/>
  <c r="Z8682" i="1"/>
  <c r="Z568" i="1"/>
  <c r="Z3622" i="1"/>
  <c r="Z3989" i="1"/>
  <c r="Z3143" i="1"/>
  <c r="Z8029" i="1"/>
  <c r="Z7219" i="1"/>
  <c r="Z7903" i="1"/>
  <c r="Z6337" i="1"/>
  <c r="Z849" i="1"/>
  <c r="Z9500" i="1"/>
  <c r="Z995" i="1"/>
  <c r="Z3746" i="1"/>
  <c r="Z8441" i="1"/>
  <c r="Z1114" i="1"/>
  <c r="Z5802" i="1"/>
  <c r="Z5288" i="1"/>
  <c r="Z9790" i="1"/>
  <c r="Z2797" i="1"/>
  <c r="Z2019" i="1"/>
  <c r="Z5390" i="1"/>
  <c r="Z771" i="1"/>
  <c r="Z2771" i="1"/>
  <c r="Z10183" i="1"/>
  <c r="Z3422" i="1"/>
  <c r="Z1713" i="1"/>
  <c r="Z1805" i="1"/>
  <c r="Z2853" i="1"/>
  <c r="Z821" i="1"/>
  <c r="Z457" i="1"/>
  <c r="Z5665" i="1"/>
  <c r="Z5829" i="1"/>
  <c r="Z6524" i="1"/>
  <c r="Z2507" i="1"/>
  <c r="Z8482" i="1"/>
  <c r="Z8259" i="1"/>
  <c r="Z5191" i="1"/>
  <c r="Z5714" i="1"/>
  <c r="Z4079" i="1"/>
  <c r="Z7396" i="1"/>
  <c r="Z4687" i="1"/>
  <c r="Z9819" i="1"/>
  <c r="Z9614" i="1"/>
  <c r="Z5826" i="1"/>
  <c r="Z6141" i="1"/>
  <c r="Z10993" i="1"/>
  <c r="Z7303" i="1"/>
  <c r="Z9890" i="1"/>
  <c r="Z6946" i="1"/>
  <c r="Z5422" i="1"/>
  <c r="Z6367" i="1"/>
  <c r="Z2754" i="1"/>
  <c r="Z4909" i="1"/>
  <c r="Z7898" i="1"/>
  <c r="Z751" i="1"/>
  <c r="Z10725" i="1"/>
  <c r="Z10695" i="1"/>
  <c r="Z7551" i="1"/>
  <c r="Z7064" i="1"/>
  <c r="Z10242" i="1"/>
  <c r="Z10832" i="1"/>
  <c r="Z3082" i="1"/>
  <c r="Z10474" i="1"/>
  <c r="Z8794" i="1"/>
  <c r="Z133" i="1"/>
  <c r="Z1502" i="1"/>
  <c r="Z9487" i="1"/>
  <c r="Z7443" i="1"/>
  <c r="Z584" i="1"/>
  <c r="Z2535" i="1"/>
  <c r="Z2764" i="1"/>
  <c r="Z2413" i="1"/>
  <c r="Z3153" i="1"/>
  <c r="Z7333" i="1"/>
  <c r="Z1024" i="1"/>
  <c r="Z4030" i="1"/>
  <c r="Z7109" i="1"/>
  <c r="Z985" i="1"/>
  <c r="Z4449" i="1"/>
  <c r="Z3062" i="1"/>
  <c r="Z2297" i="1"/>
  <c r="Z4017" i="1"/>
  <c r="Z10690" i="1"/>
  <c r="Z6095" i="1"/>
  <c r="Z8404" i="1"/>
  <c r="Z715" i="1"/>
  <c r="Z5295" i="1"/>
  <c r="Z6393" i="1"/>
  <c r="Z9799" i="1"/>
  <c r="Z414" i="1"/>
  <c r="Z3146" i="1"/>
  <c r="Z8414" i="1"/>
  <c r="Z4919" i="1"/>
  <c r="Z5546" i="1"/>
  <c r="Z10884" i="1"/>
  <c r="Z1986" i="1"/>
  <c r="Z427" i="1"/>
  <c r="Z10842" i="1"/>
  <c r="Z10971" i="1"/>
  <c r="Z4943" i="1"/>
  <c r="Z8042" i="1"/>
  <c r="Z4128" i="1"/>
  <c r="Z9023" i="1"/>
  <c r="Z9124" i="1"/>
  <c r="Z2013" i="1"/>
  <c r="Z3892" i="1"/>
  <c r="Z10559" i="1"/>
  <c r="Z9532" i="1"/>
  <c r="Z6291" i="1"/>
  <c r="Z7092" i="1"/>
  <c r="Z2964" i="1"/>
  <c r="Z7760" i="1"/>
  <c r="Z3055" i="1"/>
  <c r="Z3233" i="1"/>
  <c r="Z534" i="1"/>
  <c r="Z5631" i="1"/>
  <c r="Z2503" i="1"/>
  <c r="Z9606" i="1"/>
  <c r="Z10227" i="1"/>
  <c r="Z2017" i="1"/>
  <c r="Z1781" i="1"/>
  <c r="Z1221" i="1"/>
  <c r="Z2080" i="1"/>
  <c r="Z5417" i="1"/>
  <c r="Z299" i="1"/>
  <c r="Z2276" i="1"/>
  <c r="Z2136" i="1"/>
  <c r="Z4629" i="1"/>
  <c r="Z1770" i="1"/>
  <c r="Z180" i="1"/>
  <c r="Z7725" i="1"/>
  <c r="Z4619" i="1"/>
  <c r="Z7731" i="1"/>
  <c r="Z5774" i="1"/>
  <c r="Z7213" i="1"/>
  <c r="Z10745" i="1"/>
  <c r="Z2002" i="1"/>
  <c r="Z11080" i="1"/>
  <c r="Z6257" i="1"/>
  <c r="Z3996" i="1"/>
  <c r="Z7012" i="1"/>
  <c r="Z3857" i="1"/>
  <c r="Z8557" i="1"/>
  <c r="Z4810" i="1"/>
  <c r="Z953" i="1"/>
  <c r="Z10379" i="1"/>
  <c r="Z2868" i="1"/>
  <c r="Z6678" i="1"/>
  <c r="Z1431" i="1"/>
  <c r="Z7122" i="1"/>
  <c r="Z6680" i="1"/>
  <c r="Z10512" i="1"/>
  <c r="Z1051" i="1"/>
  <c r="Z1795" i="1"/>
  <c r="Z5058" i="1"/>
  <c r="Z1989" i="1"/>
  <c r="Z7634" i="1"/>
  <c r="Z3732" i="1"/>
  <c r="Z7169" i="1"/>
  <c r="Z1725" i="1"/>
  <c r="Z3973" i="1"/>
  <c r="Z3099" i="1"/>
  <c r="Z3299" i="1"/>
  <c r="Z9738" i="1"/>
  <c r="Z595" i="1"/>
  <c r="Z586" i="1"/>
  <c r="Z902" i="1"/>
  <c r="Z9409" i="1"/>
  <c r="Z10160" i="1"/>
  <c r="Z358" i="1"/>
  <c r="Z9294" i="1"/>
  <c r="Z7546" i="1"/>
  <c r="Z2155" i="1"/>
  <c r="Z7844" i="1"/>
  <c r="Z3116" i="1"/>
  <c r="Z3355" i="1"/>
  <c r="Z8667" i="1"/>
  <c r="Z8819" i="1"/>
  <c r="Z1293" i="1"/>
  <c r="Z429" i="1"/>
  <c r="Z4237" i="1"/>
  <c r="Z8455" i="1"/>
  <c r="Z1496" i="1"/>
  <c r="Z9025" i="1"/>
  <c r="Z9133" i="1"/>
  <c r="Z3061" i="1"/>
  <c r="Z7026" i="1"/>
  <c r="Z8555" i="1"/>
  <c r="Z3528" i="1"/>
  <c r="Z134" i="1"/>
  <c r="Z9367" i="1"/>
  <c r="Z8039" i="1"/>
  <c r="Z9426" i="1"/>
  <c r="Z10057" i="1"/>
  <c r="Z10813" i="1"/>
  <c r="Z10314" i="1"/>
  <c r="Z8328" i="1"/>
  <c r="Z3017" i="1"/>
  <c r="Z3314" i="1"/>
  <c r="Z5285" i="1"/>
  <c r="Z3521" i="1"/>
  <c r="Z4949" i="1"/>
  <c r="Z829" i="1"/>
  <c r="Z4803" i="1"/>
  <c r="Z5580" i="1"/>
  <c r="Z8558" i="1"/>
  <c r="Z642" i="1"/>
  <c r="Z5784" i="1"/>
  <c r="Z10248" i="1"/>
  <c r="Z9392" i="1"/>
  <c r="Z3808" i="1"/>
  <c r="Z9780" i="1"/>
  <c r="Z6613" i="1"/>
  <c r="Z4446" i="1"/>
  <c r="Z3128" i="1"/>
  <c r="Z4464" i="1"/>
  <c r="Z2551" i="1"/>
  <c r="Z7466" i="1"/>
  <c r="Z3241" i="1"/>
  <c r="Z2522" i="1"/>
  <c r="Z497" i="1"/>
  <c r="Z10329" i="1"/>
  <c r="Z7279" i="1"/>
  <c r="Z6545" i="1"/>
  <c r="Z3127" i="1"/>
  <c r="Z3029" i="1"/>
  <c r="Z1467" i="1"/>
  <c r="Z12" i="1"/>
  <c r="Z1552" i="1"/>
  <c r="Z8412" i="1"/>
  <c r="Z6850" i="1"/>
  <c r="Z5586" i="1"/>
  <c r="Z8854" i="1"/>
  <c r="Z7302" i="1"/>
  <c r="Z3906" i="1"/>
  <c r="Z5315" i="1"/>
  <c r="Z3771" i="1"/>
  <c r="Z9128" i="1"/>
  <c r="Z1105" i="1"/>
  <c r="Z3303" i="1"/>
  <c r="Z6583" i="1"/>
  <c r="Z2857" i="1"/>
  <c r="Z3105" i="1"/>
  <c r="Z10425" i="1"/>
  <c r="Z10078" i="1"/>
  <c r="Z8821" i="1"/>
  <c r="Z9975" i="1"/>
  <c r="Z3813" i="1"/>
  <c r="Z7912" i="1"/>
  <c r="Z1886" i="1"/>
  <c r="Z3453" i="1"/>
  <c r="Z2627" i="1"/>
  <c r="Z9264" i="1"/>
  <c r="Z551" i="1"/>
  <c r="Z7613" i="1"/>
  <c r="Z7910" i="1"/>
  <c r="Z3417" i="1"/>
  <c r="Z5919" i="1"/>
  <c r="Z32" i="1"/>
  <c r="Z3485" i="1"/>
  <c r="Z10521" i="1"/>
  <c r="Z3931" i="1"/>
  <c r="Z8095" i="1"/>
  <c r="Z3277" i="1"/>
  <c r="Z8533" i="1"/>
  <c r="Z7915" i="1"/>
  <c r="Z5815" i="1"/>
  <c r="Z4018" i="1"/>
  <c r="Z8809" i="1"/>
  <c r="Z9718" i="1"/>
  <c r="Z1540" i="1"/>
  <c r="Z1160" i="1"/>
  <c r="Z7006" i="1"/>
  <c r="Z10964" i="1"/>
  <c r="Z350" i="1"/>
  <c r="Z4098" i="1"/>
  <c r="Z8026" i="1"/>
  <c r="Z781" i="1"/>
  <c r="Z8292" i="1"/>
  <c r="Z4406" i="1"/>
  <c r="Z3942" i="1"/>
  <c r="Z5497" i="1"/>
  <c r="Z1253" i="1"/>
  <c r="Z4584" i="1"/>
  <c r="Z8844" i="1"/>
  <c r="Z1018" i="1"/>
  <c r="Z1247" i="1"/>
  <c r="Z3834" i="1"/>
  <c r="Z9988" i="1"/>
  <c r="Z1651" i="1"/>
  <c r="Z3135" i="1"/>
  <c r="Z2272" i="1"/>
  <c r="Z11022" i="1"/>
  <c r="Z10220" i="1"/>
  <c r="Z9468" i="1"/>
  <c r="Z109" i="1"/>
  <c r="Z1846" i="1"/>
  <c r="Z1590" i="1"/>
  <c r="Z8684" i="1"/>
  <c r="Z972" i="1"/>
  <c r="Z10679" i="1"/>
  <c r="Z8237" i="1"/>
  <c r="Z1283" i="1"/>
  <c r="Z665" i="1"/>
  <c r="Z5009" i="1"/>
  <c r="Z10328" i="1"/>
  <c r="Z5134" i="1"/>
  <c r="Z3230" i="1"/>
  <c r="Z2993" i="1"/>
  <c r="Z8231" i="1"/>
  <c r="Z1988" i="1"/>
  <c r="Z10654" i="1"/>
  <c r="Z331" i="1"/>
  <c r="Z7478" i="1"/>
  <c r="Z3667" i="1"/>
  <c r="Z2979" i="1"/>
  <c r="Z2366" i="1"/>
  <c r="Z2888" i="1"/>
  <c r="Z6544" i="1"/>
  <c r="Z11041" i="1"/>
  <c r="Z2442" i="1"/>
  <c r="Z6693" i="1"/>
  <c r="Z4734" i="1"/>
  <c r="Z8478" i="1"/>
  <c r="Z1452" i="1"/>
  <c r="Z10265" i="1"/>
  <c r="Z1864" i="1"/>
  <c r="Z6619" i="1"/>
  <c r="Z10885" i="1"/>
  <c r="Z4672" i="1"/>
  <c r="Z1298" i="1"/>
  <c r="Z1884" i="1"/>
  <c r="Z867" i="1"/>
  <c r="Z2657" i="1"/>
  <c r="Z4315" i="1"/>
  <c r="Z2560" i="1"/>
  <c r="Z826" i="1"/>
  <c r="Z10020" i="1"/>
  <c r="Z2793" i="1"/>
  <c r="Z7022" i="1"/>
  <c r="Z304" i="1"/>
  <c r="Z5224" i="1"/>
  <c r="Z8037" i="1"/>
  <c r="Z7690" i="1"/>
  <c r="Z2125" i="1"/>
  <c r="Z3810" i="1"/>
  <c r="Z2391" i="1"/>
  <c r="Z10179" i="1"/>
  <c r="Z9798" i="1"/>
  <c r="Z4266" i="1"/>
  <c r="Z8857" i="1"/>
  <c r="Z5579" i="1"/>
  <c r="Z1238" i="1"/>
  <c r="Z7505" i="1"/>
  <c r="Z10886" i="1"/>
  <c r="Z493" i="1"/>
  <c r="Z4035" i="1"/>
  <c r="Z279" i="1"/>
  <c r="Z546" i="1"/>
  <c r="Z5894" i="1"/>
  <c r="Z8480" i="1"/>
  <c r="Z7479" i="1"/>
  <c r="Z3700" i="1"/>
  <c r="Z4011" i="1"/>
  <c r="Z4074" i="1"/>
  <c r="Z6428" i="1"/>
  <c r="Z4738" i="1"/>
  <c r="Z3687" i="1"/>
  <c r="Z4627" i="1"/>
  <c r="Z296" i="1"/>
  <c r="Z6937" i="1"/>
  <c r="Z8598" i="1"/>
  <c r="Z6594" i="1"/>
  <c r="Z5614" i="1"/>
  <c r="Z3980" i="1"/>
  <c r="Z8104" i="1"/>
  <c r="Z2748" i="1"/>
  <c r="Z23" i="1"/>
  <c r="Z9245" i="1"/>
  <c r="Z4990" i="1"/>
  <c r="Z1471" i="1"/>
  <c r="Z1079" i="1"/>
  <c r="Z2814" i="1"/>
  <c r="Z6274" i="1"/>
  <c r="Z7837" i="1"/>
  <c r="Z6209" i="1"/>
  <c r="Z2072" i="1"/>
  <c r="Z1555" i="1"/>
  <c r="Z5620" i="1"/>
  <c r="Z9793" i="1"/>
  <c r="Z6851" i="1"/>
  <c r="Z2718" i="1"/>
  <c r="Z2071" i="1"/>
  <c r="Z417" i="1"/>
  <c r="Z3971" i="1"/>
  <c r="Z9577" i="1"/>
  <c r="Z1672" i="1"/>
  <c r="Z5126" i="1"/>
  <c r="Z8378" i="1"/>
  <c r="Z5688" i="1"/>
  <c r="Z384" i="1"/>
  <c r="Z10681" i="1"/>
  <c r="Z7166" i="1"/>
  <c r="Z10119" i="1"/>
  <c r="Z5446" i="1"/>
  <c r="Z5383" i="1"/>
  <c r="Z4184" i="1"/>
  <c r="Z8855" i="1"/>
  <c r="Z7905" i="1"/>
  <c r="Z6453" i="1"/>
  <c r="Z3157" i="1"/>
  <c r="Z7730" i="1"/>
  <c r="Z7558" i="1"/>
  <c r="Z7264" i="1"/>
  <c r="Z7833" i="1"/>
  <c r="Z815" i="1"/>
  <c r="Z4344" i="1"/>
  <c r="Z10230" i="1"/>
  <c r="Z3575" i="1"/>
  <c r="Z10049" i="1"/>
  <c r="Z10511" i="1"/>
  <c r="Z4786" i="1"/>
  <c r="Z272" i="1"/>
  <c r="Z9879" i="1"/>
  <c r="Z1073" i="1"/>
  <c r="Z4332" i="1"/>
  <c r="Z10362" i="1"/>
  <c r="Z5781" i="1"/>
  <c r="Z5500" i="1"/>
  <c r="Z1002" i="1"/>
  <c r="Z2261" i="1"/>
  <c r="Z6724" i="1"/>
  <c r="Z6302" i="1"/>
  <c r="Z10074" i="1"/>
  <c r="Z2219" i="1"/>
  <c r="Z4869" i="1"/>
  <c r="Z1915" i="1"/>
  <c r="Z4413" i="1"/>
  <c r="Z5810" i="1"/>
  <c r="Z2936" i="1"/>
  <c r="Z5019" i="1"/>
  <c r="Z7461" i="1"/>
  <c r="Z8398" i="1"/>
  <c r="Z3969" i="1"/>
  <c r="Z2010" i="1"/>
  <c r="Z2991" i="1"/>
  <c r="Z8652" i="1"/>
  <c r="Z8015" i="1"/>
  <c r="Z2241" i="1"/>
  <c r="Z5118" i="1"/>
  <c r="Z58" i="1"/>
  <c r="Z5725" i="1"/>
  <c r="Z2860" i="1"/>
  <c r="Z810" i="1"/>
  <c r="Z4856" i="1"/>
  <c r="Z5300" i="1"/>
  <c r="Z3039" i="1"/>
  <c r="Z3319" i="1"/>
  <c r="Z1522" i="1"/>
  <c r="Z5848" i="1"/>
  <c r="Z7525" i="1"/>
  <c r="Z102" i="1"/>
  <c r="Z4506" i="1"/>
  <c r="Z9675" i="1"/>
  <c r="Z4227" i="1"/>
  <c r="Z1648" i="1"/>
  <c r="Z603" i="1"/>
  <c r="Z10601" i="1"/>
  <c r="Z10064" i="1"/>
  <c r="Z4311" i="1"/>
  <c r="Z5301" i="1"/>
  <c r="Z1200" i="1"/>
  <c r="Z6661" i="1"/>
  <c r="Z9998" i="1"/>
  <c r="Z5755" i="1"/>
  <c r="Z1204" i="1"/>
  <c r="Z10634" i="1"/>
  <c r="Z4878" i="1"/>
  <c r="Z3131" i="1"/>
  <c r="Z9837" i="1"/>
  <c r="Z2337" i="1"/>
  <c r="Z8161" i="1"/>
  <c r="Z693" i="1"/>
  <c r="Z9477" i="1"/>
  <c r="Z9048" i="1"/>
  <c r="Z5338" i="1"/>
  <c r="Z452" i="1"/>
  <c r="Z9603" i="1"/>
  <c r="Z4321" i="1"/>
  <c r="Z8917" i="1"/>
  <c r="Z1998" i="1"/>
  <c r="Z5623" i="1"/>
  <c r="Z3247" i="1"/>
  <c r="Z1277" i="1"/>
  <c r="Z1218" i="1"/>
  <c r="Z10240" i="1"/>
  <c r="Z5197" i="1"/>
  <c r="Z3917" i="1"/>
  <c r="Z3185" i="1"/>
  <c r="Z1533" i="1"/>
  <c r="Z1458" i="1"/>
  <c r="Z2943" i="1"/>
  <c r="Z1741" i="1"/>
  <c r="Z5138" i="1"/>
  <c r="Z10493" i="1"/>
  <c r="Z6630" i="1"/>
  <c r="Z2192" i="1"/>
  <c r="Z7771" i="1"/>
  <c r="Z8148" i="1"/>
  <c r="Z6" i="1"/>
  <c r="Z8564" i="1"/>
  <c r="Z10660" i="1"/>
  <c r="Z424" i="1"/>
  <c r="Z10917" i="1"/>
  <c r="Z4447" i="1"/>
  <c r="Z6382" i="1"/>
  <c r="Z3666" i="1"/>
  <c r="Z7013" i="1"/>
  <c r="Z3156" i="1"/>
  <c r="Z4946" i="1"/>
  <c r="Z10262" i="1"/>
  <c r="Z5734" i="1"/>
  <c r="Z6049" i="1"/>
  <c r="Z348" i="1"/>
  <c r="Z10002" i="1"/>
  <c r="Z9708" i="1"/>
  <c r="Z1604" i="1"/>
  <c r="Z46" i="1"/>
  <c r="Z2389" i="1"/>
  <c r="Z2862" i="1"/>
  <c r="Z8896" i="1"/>
  <c r="Z10367" i="1"/>
  <c r="Z2792" i="1"/>
  <c r="Z3703" i="1"/>
  <c r="Z4981" i="1"/>
  <c r="Z4752" i="1"/>
  <c r="Z1587" i="1"/>
  <c r="Z10905" i="1"/>
  <c r="Z10507" i="1"/>
  <c r="Z8390" i="1"/>
  <c r="Z9811" i="1"/>
  <c r="Z3950" i="1"/>
  <c r="Z3670" i="1"/>
  <c r="Z1136" i="1"/>
  <c r="Z7076" i="1"/>
  <c r="Z7402" i="1"/>
  <c r="Z3731" i="1"/>
  <c r="Z7862" i="1"/>
  <c r="Z6104" i="1"/>
  <c r="Z2600" i="1"/>
  <c r="Z462" i="1"/>
  <c r="Z8960" i="1"/>
  <c r="Z3508" i="1"/>
  <c r="Z2076" i="1"/>
  <c r="Z10123" i="1"/>
  <c r="Z5671" i="1"/>
  <c r="Z870" i="1"/>
  <c r="Z2523" i="1"/>
  <c r="Z3585" i="1"/>
  <c r="Z4445" i="1"/>
  <c r="Z9587" i="1"/>
  <c r="Z7612" i="1"/>
  <c r="Z5025" i="1"/>
  <c r="Z209" i="1"/>
  <c r="Z8918" i="1"/>
  <c r="Z4685" i="1"/>
  <c r="Z208" i="1"/>
  <c r="Z5200" i="1"/>
  <c r="Z737" i="1"/>
  <c r="Z8950" i="1"/>
  <c r="Z5487" i="1"/>
  <c r="Z3899" i="1"/>
  <c r="Z6572" i="1"/>
  <c r="Z10236" i="1"/>
  <c r="Z3564" i="1"/>
  <c r="Z9466" i="1"/>
  <c r="Z10283" i="1"/>
  <c r="Z1581" i="1"/>
  <c r="Z3308" i="1"/>
  <c r="Z3026" i="1"/>
  <c r="Z2224" i="1"/>
  <c r="Z10251" i="1"/>
  <c r="Z6439" i="1"/>
  <c r="Z454" i="1"/>
  <c r="Z11033" i="1"/>
  <c r="Z9812" i="1"/>
  <c r="Z3195" i="1"/>
  <c r="Z4927" i="1"/>
  <c r="Z1112" i="1"/>
  <c r="Z1001" i="1"/>
  <c r="Z2326" i="1"/>
  <c r="Z631" i="1"/>
  <c r="Z3515" i="1"/>
  <c r="Z8565" i="1"/>
  <c r="Z8485" i="1"/>
  <c r="Z9703" i="1"/>
  <c r="Z5065" i="1"/>
  <c r="Z2761" i="1"/>
  <c r="Z9229" i="1"/>
  <c r="Z9183" i="1"/>
  <c r="Z2801" i="1"/>
  <c r="Z5952" i="1"/>
  <c r="Z547" i="1"/>
  <c r="Z2773" i="1"/>
  <c r="Z5275" i="1"/>
  <c r="Z1380" i="1"/>
  <c r="Z9321" i="1"/>
  <c r="Z818" i="1"/>
  <c r="Z3125" i="1"/>
  <c r="Z942" i="1"/>
  <c r="Z2246" i="1"/>
  <c r="Z2216" i="1"/>
  <c r="Z4792" i="1"/>
  <c r="Z7530" i="1"/>
  <c r="Z6901" i="1"/>
  <c r="Z5904" i="1"/>
  <c r="Z5195" i="1"/>
  <c r="Z10542" i="1"/>
  <c r="Z5764" i="1"/>
  <c r="Z7886" i="1"/>
  <c r="Z7904" i="1"/>
  <c r="Z2947" i="1"/>
  <c r="Z8384" i="1"/>
  <c r="Z7477" i="1"/>
  <c r="Z8403" i="1"/>
  <c r="Z6735" i="1"/>
  <c r="Z2148" i="1"/>
  <c r="Z6638" i="1"/>
  <c r="Z3161" i="1"/>
  <c r="Z10132" i="1"/>
  <c r="Z9152" i="1"/>
  <c r="Z49" i="1"/>
  <c r="Z8179" i="1"/>
  <c r="Z3874" i="1"/>
  <c r="Z5713" i="1"/>
  <c r="Z4682" i="1"/>
  <c r="Z5207" i="1"/>
  <c r="Z7541" i="1"/>
  <c r="Z1668" i="1"/>
  <c r="Z305" i="1"/>
  <c r="Z8410" i="1"/>
  <c r="Z3103" i="1"/>
  <c r="Z5858" i="1"/>
  <c r="Z904" i="1"/>
  <c r="Z10897" i="1"/>
  <c r="Z8862" i="1"/>
  <c r="Z8510" i="1"/>
  <c r="Z529" i="1"/>
  <c r="Z4611" i="1"/>
  <c r="Z10171" i="1"/>
  <c r="Z8400" i="1"/>
  <c r="Z2486" i="1"/>
  <c r="Z5181" i="1"/>
  <c r="Z2564" i="1"/>
  <c r="Z3437" i="1"/>
  <c r="Z8574" i="1"/>
  <c r="Z2330" i="1"/>
  <c r="Z1061" i="1"/>
  <c r="Z3344" i="1"/>
  <c r="Z780" i="1"/>
  <c r="Z8494" i="1"/>
  <c r="Z6944" i="1"/>
  <c r="Z8420" i="1"/>
  <c r="Z4525" i="1"/>
  <c r="Z3311" i="1"/>
  <c r="Z1978" i="1"/>
  <c r="Z7565" i="1"/>
  <c r="Z7777" i="1"/>
  <c r="Z5956" i="1"/>
  <c r="Z7750" i="1"/>
  <c r="Z1853" i="1"/>
  <c r="Z3482" i="1"/>
  <c r="Z2335" i="1"/>
  <c r="Z9596" i="1"/>
  <c r="Z10585" i="1"/>
  <c r="Z6998" i="1"/>
  <c r="Z2838" i="1"/>
  <c r="Z4240" i="1"/>
  <c r="Z1162" i="1"/>
  <c r="Z4440" i="1"/>
  <c r="Z1509" i="1"/>
  <c r="Z1034" i="1"/>
  <c r="Z1742" i="1"/>
  <c r="Z11074" i="1"/>
  <c r="Z2160" i="1"/>
  <c r="Z7888" i="1"/>
  <c r="Z6424" i="1"/>
  <c r="Z104" i="1"/>
  <c r="Z9866" i="1"/>
  <c r="Z10492" i="1"/>
  <c r="Z878" i="1"/>
  <c r="Z6828" i="1"/>
  <c r="Z3218" i="1"/>
  <c r="Z8734" i="1"/>
  <c r="Z6839" i="1"/>
  <c r="Z2480" i="1"/>
  <c r="Z1898" i="1"/>
  <c r="Z1714" i="1"/>
  <c r="Z8030" i="1"/>
  <c r="Z8688" i="1"/>
  <c r="Z1342" i="1"/>
  <c r="Z6072" i="1"/>
  <c r="Z7160" i="1"/>
  <c r="Z1830" i="1"/>
  <c r="Z7241" i="1"/>
  <c r="Z6277" i="1"/>
  <c r="Z9897" i="1"/>
  <c r="Z9923" i="1"/>
  <c r="Z5905" i="1"/>
  <c r="Z8850" i="1"/>
  <c r="Z4915" i="1"/>
  <c r="Z2602" i="1"/>
  <c r="Z6266" i="1"/>
  <c r="Z7876" i="1"/>
  <c r="Z5479" i="1"/>
  <c r="Z8745" i="1"/>
  <c r="Z5318" i="1"/>
  <c r="Z157" i="1"/>
  <c r="Z6489" i="1"/>
  <c r="Z4750" i="1"/>
  <c r="Z6042" i="1"/>
  <c r="Z1659" i="1"/>
  <c r="Z6012" i="1"/>
  <c r="Z3243" i="1"/>
  <c r="Z1032" i="1"/>
  <c r="Z10952" i="1"/>
  <c r="Z5070" i="1"/>
  <c r="Z6222" i="1"/>
  <c r="Z10589" i="1"/>
  <c r="Z131" i="1"/>
  <c r="Z698" i="1"/>
  <c r="Z3410" i="1"/>
  <c r="Z4355" i="1"/>
  <c r="Z5922" i="1"/>
  <c r="Z3006" i="1"/>
  <c r="Z8610" i="1"/>
  <c r="Z3154" i="1"/>
  <c r="Z1803" i="1"/>
  <c r="Z6416" i="1"/>
  <c r="Z445" i="1"/>
  <c r="Z5399" i="1"/>
  <c r="Z10844" i="1"/>
  <c r="Z2514" i="1"/>
  <c r="Z4429" i="1"/>
  <c r="Z11037" i="1"/>
  <c r="Z6231" i="1"/>
  <c r="Z2430" i="1"/>
  <c r="Z9974" i="1"/>
  <c r="Z9483" i="1"/>
  <c r="Z1765" i="1"/>
  <c r="Z9141" i="1"/>
  <c r="Z3442" i="1"/>
  <c r="Z3955" i="1"/>
  <c r="Z6143" i="1"/>
  <c r="Z2554" i="1"/>
  <c r="Z3166" i="1"/>
  <c r="Z8685" i="1"/>
  <c r="Z11039" i="1"/>
  <c r="Z8851" i="1"/>
  <c r="Z784" i="1"/>
  <c r="Z1308" i="1"/>
  <c r="Z1369" i="1"/>
  <c r="Z4842" i="1"/>
  <c r="Z4417" i="1"/>
  <c r="Z4577" i="1"/>
  <c r="Z7849" i="1"/>
  <c r="Z7123" i="1"/>
  <c r="Z8154" i="1"/>
  <c r="Z10972" i="1"/>
  <c r="Z7816" i="1"/>
  <c r="Z11038" i="1"/>
  <c r="Z2178" i="1"/>
  <c r="Z5217" i="1"/>
  <c r="Z4033" i="1"/>
  <c r="Z8021" i="1"/>
  <c r="Z5767" i="1"/>
  <c r="Z10396" i="1"/>
  <c r="Z5989" i="1"/>
  <c r="Z9453" i="1"/>
  <c r="Z8707" i="1"/>
  <c r="Z3371" i="1"/>
  <c r="Z2334" i="1"/>
  <c r="Z2147" i="1"/>
  <c r="Z1069" i="1"/>
  <c r="Z9428" i="1"/>
  <c r="Z2588" i="1"/>
  <c r="Z6812" i="1"/>
  <c r="Z10235" i="1"/>
  <c r="Z10124" i="1"/>
  <c r="Z7274" i="1"/>
  <c r="Z7283" i="1"/>
  <c r="Z10667" i="1"/>
  <c r="Z8318" i="1"/>
  <c r="Z4813" i="1"/>
  <c r="Z4692" i="1"/>
  <c r="Z6400" i="1"/>
  <c r="Z2842" i="1"/>
  <c r="Z4313" i="1"/>
  <c r="Z5153" i="1"/>
  <c r="Z4828" i="1"/>
  <c r="Z6918" i="1"/>
  <c r="Z6456" i="1"/>
  <c r="Z7209" i="1"/>
  <c r="Z970" i="1"/>
  <c r="Z3095" i="1"/>
  <c r="Z5303" i="1"/>
  <c r="Z9598" i="1"/>
  <c r="Z7049" i="1"/>
  <c r="Z3965" i="1"/>
  <c r="Z3420" i="1"/>
  <c r="Z2665" i="1"/>
  <c r="Z2805" i="1"/>
  <c r="Z5610" i="1"/>
  <c r="Z8059" i="1"/>
  <c r="Z9247" i="1"/>
  <c r="Z9427" i="1"/>
  <c r="Z3896" i="1"/>
  <c r="Z7630" i="1"/>
  <c r="Z649" i="1"/>
  <c r="Z10985" i="1"/>
  <c r="Z7053" i="1"/>
  <c r="Z6387" i="1"/>
  <c r="Z3124" i="1"/>
  <c r="Z10908" i="1"/>
  <c r="Z9754" i="1"/>
  <c r="Z8899" i="1"/>
  <c r="Z6787" i="1"/>
  <c r="Z510" i="1"/>
  <c r="Z6852" i="1"/>
  <c r="Z5094" i="1"/>
  <c r="Z8092" i="1"/>
  <c r="Z11017" i="1"/>
  <c r="Z3790" i="1"/>
  <c r="Z6481" i="1"/>
  <c r="Z1969" i="1"/>
  <c r="Z8820" i="1"/>
  <c r="Z7143" i="1"/>
  <c r="Z3948" i="1"/>
  <c r="Z9140" i="1"/>
  <c r="Z94" i="1"/>
  <c r="Z76" i="1"/>
  <c r="Z3781" i="1"/>
  <c r="Z9211" i="1"/>
  <c r="Z10348" i="1"/>
  <c r="Z7726" i="1"/>
  <c r="Z7813" i="1"/>
  <c r="Z207" i="1"/>
  <c r="Z16" i="1"/>
  <c r="Z6195" i="1"/>
  <c r="Z8497" i="1"/>
  <c r="Z268" i="1"/>
  <c r="Z5227" i="1"/>
  <c r="Z6358" i="1"/>
  <c r="Z3824" i="1"/>
  <c r="Z9709" i="1"/>
  <c r="Z6189" i="1"/>
  <c r="Z8397" i="1"/>
  <c r="Z875" i="1"/>
  <c r="Z3853" i="1"/>
  <c r="Z6146" i="1"/>
  <c r="Z5568" i="1"/>
  <c r="Z5268" i="1"/>
  <c r="Z10166" i="1"/>
  <c r="Z7588" i="1"/>
  <c r="Z2974" i="1"/>
  <c r="Z7847" i="1"/>
  <c r="Z4143" i="1"/>
  <c r="Z1425" i="1"/>
  <c r="Z3543" i="1"/>
  <c r="Z6650" i="1"/>
  <c r="Z9136" i="1"/>
  <c r="Z377" i="1"/>
  <c r="Z1245" i="1"/>
  <c r="Z9751" i="1"/>
  <c r="Z10097" i="1"/>
  <c r="Z10225" i="1"/>
  <c r="Z5431" i="1"/>
  <c r="Z9242" i="1"/>
  <c r="Z5509" i="1"/>
  <c r="Z943" i="1"/>
  <c r="Z3229" i="1"/>
  <c r="Z6098" i="1"/>
  <c r="Z6779" i="1"/>
  <c r="Z2598" i="1"/>
  <c r="Z5026" i="1"/>
  <c r="Z8939" i="1"/>
  <c r="Z6085" i="1"/>
  <c r="Z9693" i="1"/>
  <c r="Z10702" i="1"/>
  <c r="Z9584" i="1"/>
  <c r="Z7707" i="1"/>
  <c r="Z7266" i="1"/>
  <c r="Z9258" i="1"/>
  <c r="Z5539" i="1"/>
  <c r="Z2970" i="1"/>
  <c r="Z1937" i="1"/>
  <c r="Z1121" i="1"/>
  <c r="Z1625" i="1"/>
  <c r="Z8188" i="1"/>
  <c r="Z1623" i="1"/>
  <c r="Z353" i="1"/>
  <c r="Z1117" i="1"/>
  <c r="Z7417" i="1"/>
  <c r="Z117" i="1"/>
  <c r="Z8588" i="1"/>
  <c r="Z5233" i="1"/>
  <c r="Z901" i="1"/>
  <c r="Z6221" i="1"/>
  <c r="Z3366" i="1"/>
  <c r="Z6144" i="1"/>
  <c r="Z6281" i="1"/>
  <c r="Z10246" i="1"/>
  <c r="Z3383" i="1"/>
  <c r="Z8166" i="1"/>
  <c r="Z42" i="1"/>
  <c r="Z2023" i="1"/>
  <c r="Z3960" i="1"/>
  <c r="Z3678" i="1"/>
  <c r="Z3612" i="1"/>
  <c r="Z10502" i="1"/>
  <c r="Z6429" i="1"/>
  <c r="Z1049" i="1"/>
  <c r="Z5457" i="1"/>
  <c r="Z2940" i="1"/>
  <c r="Z4743" i="1"/>
  <c r="Z9660" i="1"/>
  <c r="Z8424" i="1"/>
  <c r="Z1167" i="1"/>
  <c r="Z10019" i="1"/>
  <c r="Z5254" i="1"/>
  <c r="Z1971" i="1"/>
  <c r="Z4046" i="1"/>
  <c r="Z5536" i="1"/>
  <c r="Z3054" i="1"/>
  <c r="Z5961" i="1"/>
  <c r="Z696" i="1"/>
  <c r="Z1737" i="1"/>
  <c r="Z813" i="1"/>
  <c r="Z4680" i="1"/>
  <c r="Z8351" i="1"/>
  <c r="Z10735" i="1"/>
  <c r="Z2067" i="1"/>
  <c r="Z1956" i="1"/>
  <c r="Z159" i="1"/>
  <c r="Z375" i="1"/>
  <c r="Z6272" i="1"/>
  <c r="Z5471" i="1"/>
  <c r="Z6388" i="1"/>
  <c r="Z3867" i="1"/>
  <c r="Z9765" i="1"/>
  <c r="Z7144" i="1"/>
  <c r="Z3045" i="1"/>
  <c r="Z9451" i="1"/>
  <c r="Z8457" i="1"/>
  <c r="Z11012" i="1"/>
  <c r="Z4805" i="1"/>
  <c r="Z9938" i="1"/>
  <c r="Z4381" i="1"/>
  <c r="Z9806" i="1"/>
  <c r="Z8383" i="1"/>
  <c r="Z7434" i="1"/>
  <c r="Z7431" i="1"/>
  <c r="Z7313" i="1"/>
  <c r="Z8593" i="1"/>
  <c r="Z10285" i="1"/>
  <c r="Z5946" i="1"/>
  <c r="Z4722" i="1"/>
  <c r="Z1497" i="1"/>
  <c r="Z2232" i="1"/>
  <c r="Z6541" i="1"/>
  <c r="Z9671" i="1"/>
  <c r="Z8152" i="1"/>
  <c r="Z5144" i="1"/>
  <c r="Z9053" i="1"/>
  <c r="Z6500" i="1"/>
  <c r="Z9010" i="1"/>
  <c r="Z10009" i="1"/>
  <c r="Z3474" i="1"/>
  <c r="Z1613" i="1"/>
  <c r="Z1654" i="1"/>
  <c r="Z1529" i="1"/>
  <c r="Z4088" i="1"/>
  <c r="Z256" i="1"/>
  <c r="Z9035" i="1"/>
  <c r="Z5972" i="1"/>
  <c r="Z1814" i="1"/>
  <c r="Z6090" i="1"/>
  <c r="Z5685" i="1"/>
  <c r="Z3718" i="1"/>
  <c r="Z1554" i="1"/>
  <c r="Z1665" i="1"/>
  <c r="Z9555" i="1"/>
  <c r="Z9946" i="1"/>
  <c r="Z8283" i="1"/>
  <c r="Z4876" i="1"/>
  <c r="Z9031" i="1"/>
  <c r="Z8303" i="1"/>
  <c r="Z7867" i="1"/>
  <c r="Z4952" i="1"/>
  <c r="Z6804" i="1"/>
  <c r="Z8742" i="1"/>
  <c r="Z227" i="1"/>
  <c r="Z5870" i="1"/>
  <c r="Z3330" i="1"/>
  <c r="Z4576" i="1"/>
  <c r="Z3489" i="1"/>
  <c r="Z3596" i="1"/>
  <c r="Z10671" i="1"/>
  <c r="Z1172" i="1"/>
  <c r="Z10152" i="1"/>
  <c r="Z5060" i="1"/>
  <c r="Z2280" i="1"/>
  <c r="Z1352" i="1"/>
  <c r="Z7120" i="1"/>
  <c r="Z10998" i="1"/>
  <c r="Z7614" i="1"/>
  <c r="Z5123" i="1"/>
  <c r="Z11096" i="1"/>
  <c r="Z7133" i="1"/>
  <c r="Z5670" i="1"/>
  <c r="Z7838" i="1"/>
  <c r="Z6173" i="1"/>
  <c r="Z10128" i="1"/>
  <c r="Z6009" i="1"/>
  <c r="Z935" i="1"/>
  <c r="Z198" i="1"/>
  <c r="Z6553" i="1"/>
  <c r="Z1358" i="1"/>
  <c r="Z3826" i="1"/>
  <c r="Z5555" i="1"/>
  <c r="Z10980" i="1"/>
  <c r="Z5244" i="1"/>
  <c r="Z3725" i="1"/>
  <c r="Z10205" i="1"/>
  <c r="Z1289" i="1"/>
  <c r="Z4008" i="1"/>
  <c r="Z3568" i="1"/>
  <c r="Z3374" i="1"/>
  <c r="Z7748" i="1"/>
  <c r="Z4263" i="1"/>
  <c r="Z6682" i="1"/>
  <c r="Z1660" i="1"/>
  <c r="Z2827" i="1"/>
  <c r="Z5959" i="1"/>
  <c r="Z5839" i="1"/>
  <c r="Z2258" i="1"/>
  <c r="Z9325" i="1"/>
  <c r="Z3060" i="1"/>
  <c r="Z3628" i="1"/>
  <c r="Z8807" i="1"/>
  <c r="Z8151" i="1"/>
  <c r="Z9721" i="1"/>
  <c r="Z6019" i="1"/>
  <c r="Z887" i="1"/>
  <c r="Z712" i="1"/>
  <c r="Z5046" i="1"/>
  <c r="Z8872" i="1"/>
  <c r="Z4148" i="1"/>
  <c r="Z8626" i="1"/>
  <c r="Z9884" i="1"/>
  <c r="Z2696" i="1"/>
  <c r="Z4608" i="1"/>
  <c r="Z4832" i="1"/>
  <c r="Z2439" i="1"/>
  <c r="Z575" i="1"/>
  <c r="Z10740" i="1"/>
  <c r="Z6348" i="1"/>
  <c r="Z9553" i="1"/>
  <c r="Z7202" i="1"/>
  <c r="Z4553" i="1"/>
  <c r="Z3221" i="1"/>
  <c r="Z1524" i="1"/>
  <c r="Z10269" i="1"/>
  <c r="Z8142" i="1"/>
  <c r="Z8669" i="1"/>
  <c r="Z4636" i="1"/>
  <c r="Z1677" i="1"/>
  <c r="Z5282" i="1"/>
  <c r="Z10938" i="1"/>
  <c r="Z9930" i="1"/>
  <c r="Z8493" i="1"/>
  <c r="Z10704" i="1"/>
  <c r="Z10307" i="1"/>
  <c r="Z3188" i="1"/>
  <c r="Z2809" i="1"/>
  <c r="Z7363" i="1"/>
  <c r="Z2669" i="1"/>
  <c r="Z1622" i="1"/>
  <c r="Z9971" i="1"/>
  <c r="Z2380" i="1"/>
  <c r="Z3983" i="1"/>
  <c r="Z9518" i="1"/>
  <c r="Z9878" i="1"/>
  <c r="Z347" i="1"/>
  <c r="Z8897" i="1"/>
  <c r="Z7810" i="1"/>
  <c r="Z2639" i="1"/>
  <c r="Z9206" i="1"/>
  <c r="Z5328" i="1"/>
  <c r="Z2623" i="1"/>
  <c r="Z9476" i="1"/>
  <c r="Z9159" i="1"/>
  <c r="Z3940" i="1"/>
  <c r="Z6299" i="1"/>
  <c r="Z1616" i="1"/>
  <c r="Z5686" i="1"/>
  <c r="Z1469" i="1"/>
  <c r="Z8065" i="1"/>
  <c r="Z6457" i="1"/>
  <c r="Z10201" i="1"/>
  <c r="Z4860" i="1"/>
  <c r="Z968" i="1"/>
  <c r="Z9772" i="1"/>
  <c r="Z5900" i="1"/>
  <c r="Z4896" i="1"/>
  <c r="Z7611" i="1"/>
  <c r="Z946" i="1"/>
  <c r="Z10552" i="1"/>
  <c r="Z7177" i="1"/>
  <c r="Z5581" i="1"/>
  <c r="Z1685" i="1"/>
  <c r="Z5820" i="1"/>
  <c r="Z6914" i="1"/>
  <c r="Z2502" i="1"/>
  <c r="Z6234" i="1"/>
  <c r="Z10556" i="1"/>
  <c r="Z8300" i="1"/>
  <c r="Z8063" i="1"/>
  <c r="Z2221" i="1"/>
  <c r="Z8091" i="1"/>
  <c r="Z7185" i="1"/>
  <c r="Z8737" i="1"/>
  <c r="Z7619" i="1"/>
  <c r="Z3367" i="1"/>
  <c r="Z10635" i="1"/>
  <c r="Z1106" i="1"/>
  <c r="Z3817" i="1"/>
  <c r="Z1710" i="1"/>
  <c r="Z654" i="1"/>
  <c r="Z8766" i="1"/>
  <c r="Z4091" i="1"/>
  <c r="Z2808" i="1"/>
  <c r="Z5559" i="1"/>
  <c r="Z2858" i="1"/>
  <c r="Z1300" i="1"/>
  <c r="Z9097" i="1"/>
  <c r="Z4486" i="1"/>
  <c r="Z7967" i="1"/>
  <c r="Z3754" i="1"/>
  <c r="Z3206" i="1"/>
  <c r="Z11015" i="1"/>
  <c r="Z1224" i="1"/>
  <c r="Z2131" i="1"/>
  <c r="Z403" i="1"/>
  <c r="Z5252" i="1"/>
  <c r="Z4042" i="1"/>
  <c r="Z10950" i="1"/>
  <c r="Z1349" i="1"/>
  <c r="Z648" i="1"/>
  <c r="Z3312" i="1"/>
  <c r="Z5132" i="1"/>
  <c r="Z4758" i="1"/>
  <c r="Z6218" i="1"/>
  <c r="Z10444" i="1"/>
  <c r="Z6065" i="1"/>
  <c r="Z6686" i="1"/>
  <c r="Z8649" i="1"/>
  <c r="Z4131" i="1"/>
  <c r="Z1441" i="1"/>
  <c r="Z4337" i="1"/>
  <c r="Z10911" i="1"/>
  <c r="Z7946" i="1"/>
  <c r="Z8128" i="1"/>
  <c r="Z6459" i="1"/>
  <c r="Z9446" i="1"/>
  <c r="Z8285" i="1"/>
  <c r="Z9530" i="1"/>
  <c r="Z8679" i="1"/>
  <c r="Z4466" i="1"/>
  <c r="Z8595" i="1"/>
  <c r="Z5031" i="1"/>
  <c r="Z10781" i="1"/>
  <c r="Z9593" i="1"/>
  <c r="Z6246" i="1"/>
  <c r="Z2679" i="1"/>
  <c r="Z10370" i="1"/>
  <c r="Z8489" i="1"/>
  <c r="Z385" i="1"/>
  <c r="Z8930" i="1"/>
  <c r="Z10450" i="1"/>
  <c r="Z4484" i="1"/>
  <c r="Z4929" i="1"/>
  <c r="Z8895" i="1"/>
  <c r="Z8344" i="1"/>
  <c r="Z5942" i="1"/>
  <c r="Z8767" i="1"/>
  <c r="Z9720" i="1"/>
  <c r="Z4867" i="1"/>
  <c r="Z10529" i="1"/>
  <c r="Z8374" i="1"/>
  <c r="Z10981" i="1"/>
  <c r="Z2315" i="1"/>
  <c r="Z8110" i="1"/>
  <c r="Z9656" i="1"/>
  <c r="Z5137" i="1"/>
  <c r="Z5935" i="1"/>
  <c r="Z3688" i="1"/>
  <c r="Z10224" i="1"/>
  <c r="Z8647" i="1"/>
  <c r="Z5040" i="1"/>
  <c r="Z4775" i="1"/>
  <c r="Z183" i="1"/>
  <c r="Z7674" i="1"/>
  <c r="Z95" i="1"/>
  <c r="Z2141" i="1"/>
  <c r="Z6988" i="1"/>
  <c r="Z6859" i="1"/>
  <c r="Z5322" i="1"/>
  <c r="Z10270" i="1"/>
  <c r="Z3844" i="1"/>
  <c r="Z8247" i="1"/>
  <c r="Z1108" i="1"/>
  <c r="Z2506" i="1"/>
  <c r="Z8797" i="1"/>
  <c r="Z4489" i="1"/>
  <c r="Z2568" i="1"/>
  <c r="Z2889" i="1"/>
  <c r="Z954" i="1"/>
  <c r="Z723" i="1"/>
  <c r="Z5771" i="1"/>
  <c r="Z3010" i="1"/>
  <c r="Z4222" i="1"/>
  <c r="Z9197" i="1"/>
  <c r="Z9688" i="1"/>
  <c r="Z8321" i="1"/>
  <c r="Z5412" i="1"/>
  <c r="Z8467" i="1"/>
  <c r="Z9223" i="1"/>
  <c r="Z11021" i="1"/>
  <c r="Z4209" i="1"/>
  <c r="Z6692" i="1"/>
  <c r="Z7597" i="1"/>
  <c r="Z6131" i="1"/>
  <c r="Z614" i="1"/>
  <c r="Z4651" i="1"/>
  <c r="Z188" i="1"/>
  <c r="Z9188" i="1"/>
  <c r="Z426" i="1"/>
  <c r="Z6794" i="1"/>
  <c r="Z8922" i="1"/>
  <c r="Z10012" i="1"/>
  <c r="Z1208" i="1"/>
  <c r="Z10978" i="1"/>
  <c r="Z10815" i="1"/>
  <c r="Z1992" i="1"/>
  <c r="Z5875" i="1"/>
  <c r="Z2837" i="1"/>
  <c r="Z1661" i="1"/>
  <c r="Z5741" i="1"/>
  <c r="Z9215" i="1"/>
  <c r="Z6497" i="1"/>
  <c r="Z3600" i="1"/>
  <c r="Z9611" i="1"/>
  <c r="Z1653" i="1"/>
  <c r="Z351" i="1"/>
  <c r="Z7983" i="1"/>
  <c r="Z3982" i="1"/>
  <c r="Z9375" i="1"/>
  <c r="Z25" i="1"/>
  <c r="Z5128" i="1"/>
  <c r="Z3104" i="1"/>
  <c r="Z6294" i="1"/>
  <c r="Z770" i="1"/>
  <c r="Z7131" i="1"/>
  <c r="Z2524" i="1"/>
  <c r="Z7519" i="1"/>
  <c r="Z8604" i="1"/>
  <c r="Z866" i="1"/>
  <c r="Z7184" i="1"/>
  <c r="Z4391" i="1"/>
  <c r="Z1101" i="1"/>
  <c r="Z177" i="1"/>
  <c r="Z2139" i="1"/>
  <c r="Z4322" i="1"/>
  <c r="Z10406" i="1"/>
  <c r="Z7351" i="1"/>
  <c r="Z1212" i="1"/>
  <c r="Z263" i="1"/>
  <c r="Z5167" i="1"/>
  <c r="Z8553" i="1"/>
  <c r="Z3025" i="1"/>
  <c r="Z8333" i="1"/>
  <c r="Z3322" i="1"/>
  <c r="Z7364" i="1"/>
  <c r="Z3991" i="1"/>
  <c r="Z7412" i="1"/>
  <c r="Z9673" i="1"/>
  <c r="Z2772" i="1"/>
  <c r="Z8477" i="1"/>
  <c r="Z10992" i="1"/>
  <c r="Z382" i="1"/>
  <c r="Z2033" i="1"/>
  <c r="Z1338" i="1"/>
  <c r="Z5676" i="1"/>
  <c r="Z6711" i="1"/>
  <c r="Z4610" i="1"/>
  <c r="Z976" i="1"/>
  <c r="Z4600" i="1"/>
  <c r="Z10927" i="1"/>
  <c r="Z730" i="1"/>
  <c r="Z1372" i="1"/>
  <c r="Z3501" i="1"/>
  <c r="Z694" i="1"/>
  <c r="Z10439" i="1"/>
  <c r="Z3130" i="1"/>
  <c r="Z7972" i="1"/>
  <c r="Z4700" i="1"/>
  <c r="Z1063" i="1"/>
  <c r="Z212" i="1"/>
  <c r="Z7292" i="1"/>
  <c r="Z328" i="1"/>
  <c r="Z655" i="1"/>
  <c r="Z260" i="1"/>
  <c r="Z5154" i="1"/>
  <c r="Z10137" i="1"/>
  <c r="Z4885" i="1"/>
  <c r="Z10850" i="1"/>
  <c r="Z3795" i="1"/>
  <c r="Z11029" i="1"/>
  <c r="Z4882" i="1"/>
  <c r="Z2548" i="1"/>
  <c r="Z3945" i="1"/>
  <c r="Z7435" i="1"/>
  <c r="Z5524" i="1"/>
  <c r="Z10639" i="1"/>
  <c r="Z4532" i="1"/>
  <c r="Z5661" i="1"/>
  <c r="Z9209" i="1"/>
  <c r="Z6767" i="1"/>
  <c r="Z3801" i="1"/>
  <c r="Z10670" i="1"/>
  <c r="Z9027" i="1"/>
  <c r="Z406" i="1"/>
  <c r="Z5557" i="1"/>
  <c r="Z6200" i="1"/>
  <c r="Z9621" i="1"/>
  <c r="Z1120" i="1"/>
  <c r="Z8636" i="1"/>
  <c r="Z9932" i="1"/>
  <c r="Z2987" i="1"/>
  <c r="Z151" i="1"/>
  <c r="Z2011" i="1"/>
  <c r="Z3843" i="1"/>
  <c r="Z8001" i="1"/>
  <c r="Z10243" i="1"/>
  <c r="Z2538" i="1"/>
  <c r="Z6871" i="1"/>
  <c r="Z10287" i="1"/>
  <c r="Z8210" i="1"/>
  <c r="Z11051" i="1"/>
  <c r="Z10429" i="1"/>
  <c r="Z2725" i="1"/>
  <c r="Z9472" i="1"/>
  <c r="Z8083" i="1"/>
  <c r="Z196" i="1"/>
  <c r="Z9318" i="1"/>
  <c r="Z2173" i="1"/>
  <c r="Z9687" i="1"/>
  <c r="Z400" i="1"/>
  <c r="Z4763" i="1"/>
  <c r="Z3583" i="1"/>
  <c r="Z4711" i="1"/>
  <c r="Z166" i="1"/>
  <c r="Z1834" i="1"/>
  <c r="Z6717" i="1"/>
  <c r="Z7510" i="1"/>
  <c r="Z9047" i="1"/>
  <c r="Z9019" i="1"/>
  <c r="Z2404" i="1"/>
  <c r="Z9919" i="1"/>
  <c r="Z5411" i="1"/>
  <c r="Z4103" i="1"/>
  <c r="Z9838" i="1"/>
  <c r="Z6631" i="1"/>
  <c r="Z3137" i="1"/>
  <c r="Z5373" i="1"/>
  <c r="Z9157" i="1"/>
  <c r="Z5100" i="1"/>
  <c r="Z7900" i="1"/>
  <c r="Z7720" i="1"/>
  <c r="Z9291" i="1"/>
  <c r="Z3999" i="1"/>
  <c r="Z6700" i="1"/>
  <c r="Z6421" i="1"/>
  <c r="Z7698" i="1"/>
  <c r="Z10033" i="1"/>
  <c r="Z343" i="1"/>
  <c r="Z5650" i="1"/>
  <c r="Z2403" i="1"/>
  <c r="Z5133" i="1"/>
  <c r="Z482" i="1"/>
  <c r="Z5841" i="1"/>
  <c r="Z5387" i="1"/>
  <c r="Z3736" i="1"/>
  <c r="Z6597" i="1"/>
  <c r="Z4916" i="1"/>
  <c r="Z5000" i="1"/>
  <c r="Z677" i="1"/>
  <c r="Z4109" i="1"/>
  <c r="Z8172" i="1"/>
  <c r="Z230" i="1"/>
  <c r="Z1003" i="1"/>
  <c r="Z9039" i="1"/>
  <c r="Z10238" i="1"/>
  <c r="Z6111" i="1"/>
  <c r="Z5012" i="1"/>
  <c r="Z2410" i="1"/>
  <c r="Z9707" i="1"/>
  <c r="Z6734" i="1"/>
  <c r="Z9755" i="1"/>
  <c r="Z7758" i="1"/>
  <c r="Z7007" i="1"/>
  <c r="Z2654" i="1"/>
  <c r="Z2907" i="1"/>
  <c r="Z6789" i="1"/>
  <c r="Z3476" i="1"/>
  <c r="Z7346" i="1"/>
  <c r="Z1861" i="1"/>
  <c r="Z6241" i="1"/>
  <c r="Z4040" i="1"/>
  <c r="Z9578" i="1"/>
  <c r="Z2681" i="1"/>
  <c r="Z5278" i="1"/>
  <c r="Z10277" i="1"/>
  <c r="Z2912" i="1"/>
  <c r="Z1580" i="1"/>
  <c r="Z3519" i="1"/>
  <c r="Z10298" i="1"/>
  <c r="Z7836" i="1"/>
  <c r="Z3439" i="1"/>
  <c r="Z3481" i="1"/>
  <c r="Z10036" i="1"/>
  <c r="Z6552" i="1"/>
  <c r="Z3321" i="1"/>
  <c r="Z3851" i="1"/>
  <c r="Z3488" i="1"/>
  <c r="Z566" i="1"/>
  <c r="Z89" i="1"/>
  <c r="Z6636" i="1"/>
  <c r="Z5203" i="1"/>
  <c r="Z11073" i="1"/>
  <c r="Z4661" i="1"/>
  <c r="Z10477" i="1"/>
  <c r="Z6162" i="1"/>
  <c r="Z6499" i="1"/>
  <c r="Z455" i="1"/>
  <c r="Z5355" i="1"/>
  <c r="Z7924" i="1"/>
  <c r="Z4944" i="1"/>
  <c r="Z6343" i="1"/>
  <c r="Z9956" i="1"/>
  <c r="Z9513" i="1"/>
  <c r="Z444" i="1"/>
  <c r="Z7768" i="1"/>
  <c r="Z3228" i="1"/>
  <c r="Z30" i="1"/>
  <c r="Z9463" i="1"/>
  <c r="Z1084" i="1"/>
  <c r="Z4306" i="1"/>
  <c r="Z7426" i="1"/>
  <c r="Z8967" i="1"/>
  <c r="Z361" i="1"/>
  <c r="Z8147" i="1"/>
  <c r="Z401" i="1"/>
  <c r="Z8763" i="1"/>
  <c r="Z3136" i="1"/>
  <c r="Z6637" i="1"/>
  <c r="Z5168" i="1"/>
  <c r="Z4769" i="1"/>
  <c r="Z9060" i="1"/>
  <c r="Z8542" i="1"/>
  <c r="Z3674" i="1"/>
  <c r="Z8781" i="1"/>
  <c r="Z10288" i="1"/>
  <c r="Z6211" i="1"/>
  <c r="Z8193" i="1"/>
  <c r="Z3220" i="1"/>
  <c r="Z2046" i="1"/>
  <c r="Z2450" i="1"/>
  <c r="Z8664" i="1"/>
  <c r="Z5403" i="1"/>
  <c r="Z10366" i="1"/>
  <c r="Z5616" i="1"/>
  <c r="Z3373" i="1"/>
  <c r="Z2674" i="1"/>
  <c r="Z2485" i="1"/>
  <c r="Z9887" i="1"/>
  <c r="Z627" i="1"/>
  <c r="Z1820" i="1"/>
  <c r="Z73" i="1"/>
  <c r="Z10382" i="1"/>
  <c r="Z10" i="1"/>
  <c r="Z1285" i="1"/>
  <c r="Z6875" i="1"/>
  <c r="Z8632" i="1"/>
  <c r="Z4127" i="1"/>
  <c r="Z6955" i="1"/>
  <c r="Z4444" i="1"/>
  <c r="Z5476" i="1"/>
  <c r="Z3470" i="1"/>
  <c r="Z6395" i="1"/>
  <c r="Z7378" i="1"/>
  <c r="Z2308" i="1"/>
  <c r="Z9824" i="1"/>
  <c r="Z10916" i="1"/>
  <c r="Z6603" i="1"/>
  <c r="Z10127" i="1"/>
  <c r="Z1198" i="1"/>
  <c r="Z3814" i="1"/>
  <c r="Z1996" i="1"/>
  <c r="Z8591" i="1"/>
  <c r="Z10084" i="1"/>
  <c r="Z9300" i="1"/>
  <c r="Z7117" i="1"/>
  <c r="Z8359" i="1"/>
  <c r="Z6960" i="1"/>
  <c r="Z1852" i="1"/>
  <c r="Z13" i="1"/>
  <c r="Z10823" i="1"/>
  <c r="Z5236" i="1"/>
  <c r="Z10140" i="1"/>
  <c r="Z8394" i="1"/>
  <c r="Z2463" i="1"/>
  <c r="Z10744" i="1"/>
  <c r="Z7842" i="1"/>
  <c r="Z1939" i="1"/>
  <c r="Z8112" i="1"/>
  <c r="Z7599" i="1"/>
  <c r="Z2732" i="1"/>
  <c r="Z9674" i="1"/>
  <c r="Z4673" i="1"/>
  <c r="Z1586" i="1"/>
  <c r="Z9896" i="1"/>
  <c r="Z2181" i="1"/>
  <c r="Z5902" i="1"/>
  <c r="Z7214" i="1"/>
  <c r="Z5423" i="1"/>
  <c r="Z5819" i="1"/>
  <c r="Z6853" i="1"/>
  <c r="Z173" i="1"/>
  <c r="Z6207" i="1"/>
  <c r="Z6744" i="1"/>
  <c r="Z1343" i="1"/>
  <c r="Z197" i="1"/>
  <c r="Z10629" i="1"/>
  <c r="Z3935" i="1"/>
  <c r="Z4053" i="1"/>
  <c r="Z295" i="1"/>
  <c r="Z1248" i="1"/>
  <c r="Z4410" i="1"/>
  <c r="Z10405" i="1"/>
  <c r="Z3207" i="1"/>
  <c r="Z6849" i="1"/>
  <c r="Z4147" i="1"/>
  <c r="Z9735" i="1"/>
  <c r="Z8836" i="1"/>
  <c r="Z5035" i="1"/>
  <c r="Z2591" i="1"/>
  <c r="Z6714" i="1"/>
  <c r="Z3648" i="1"/>
  <c r="Z8089" i="1"/>
  <c r="Z11018" i="1"/>
  <c r="Z7485" i="1"/>
  <c r="Z2519" i="1"/>
  <c r="Z5394" i="1"/>
  <c r="Z4599" i="1"/>
  <c r="Z3629" i="1"/>
  <c r="Z1485" i="1"/>
  <c r="Z890" i="1"/>
  <c r="Z1141" i="1"/>
  <c r="Z7299" i="1"/>
  <c r="Z9365" i="1"/>
  <c r="Z554" i="1"/>
  <c r="Z2049" i="1"/>
  <c r="Z8563" i="1"/>
  <c r="Z896" i="1"/>
  <c r="Z7627" i="1"/>
  <c r="Z10217" i="1"/>
  <c r="Z3838" i="1"/>
  <c r="Z6976" i="1"/>
  <c r="Z2741" i="1"/>
  <c r="Z3963" i="1"/>
  <c r="Z6815" i="1"/>
  <c r="Z3511" i="1"/>
  <c r="Z7892" i="1"/>
  <c r="Z4385" i="1"/>
  <c r="Z3469" i="1"/>
  <c r="Z559" i="1"/>
  <c r="Z2263" i="1"/>
  <c r="Z1547" i="1"/>
  <c r="Z10942" i="1"/>
  <c r="Z7632" i="1"/>
  <c r="Z8396" i="1"/>
  <c r="Z6191" i="1"/>
  <c r="Z7784" i="1"/>
  <c r="Z9390" i="1"/>
  <c r="Z8075" i="1"/>
  <c r="Z8754" i="1"/>
  <c r="Z772" i="1"/>
  <c r="Z4668" i="1"/>
  <c r="Z616" i="1"/>
  <c r="Z3149" i="1"/>
  <c r="Z6642" i="1"/>
  <c r="Z2183" i="1"/>
  <c r="Z8768" i="1"/>
  <c r="Z2035" i="1"/>
  <c r="Z2014" i="1"/>
  <c r="Z4196" i="1"/>
  <c r="Z4277" i="1"/>
  <c r="Z8205" i="1"/>
  <c r="Z6809" i="1"/>
  <c r="Z3954" i="1"/>
  <c r="Z3663" i="1"/>
  <c r="Z5782" i="1"/>
  <c r="Z8554" i="1"/>
  <c r="Z1483" i="1"/>
  <c r="Z5909" i="1"/>
  <c r="Z9712" i="1"/>
  <c r="Z10575" i="1"/>
  <c r="Z3434" i="1"/>
  <c r="Z8339" i="1"/>
  <c r="Z3151" i="1"/>
  <c r="Z132" i="1"/>
  <c r="Z1389" i="1"/>
  <c r="Z269" i="1"/>
  <c r="Z7660" i="1"/>
  <c r="Z7093" i="1"/>
  <c r="Z4404" i="1"/>
  <c r="Z3350" i="1"/>
  <c r="Z10609" i="1"/>
  <c r="Z1736" i="1"/>
  <c r="Z10504" i="1"/>
  <c r="Z68" i="1"/>
  <c r="Z5533" i="1"/>
  <c r="Z6540" i="1"/>
  <c r="Z4215" i="1"/>
  <c r="Z8785" i="1"/>
  <c r="Z1461" i="1"/>
  <c r="Z4291" i="1"/>
  <c r="Z10133" i="1"/>
  <c r="Z3325" i="1"/>
  <c r="Z10587" i="1"/>
  <c r="Z8484" i="1"/>
  <c r="Z3829" i="1"/>
  <c r="Z9346" i="1"/>
  <c r="Z5091" i="1"/>
  <c r="Z2574" i="1"/>
  <c r="Z2074" i="1"/>
  <c r="Z1700" i="1"/>
  <c r="Z9546" i="1"/>
  <c r="Z7009" i="1"/>
  <c r="Z3656" i="1"/>
  <c r="Z7521" i="1"/>
  <c r="Z3882" i="1"/>
  <c r="Z10275" i="1"/>
  <c r="Z8319" i="1"/>
  <c r="Z7782" i="1"/>
  <c r="Z3357" i="1"/>
  <c r="Z4265" i="1"/>
  <c r="Z1282" i="1"/>
  <c r="Z6293" i="1"/>
  <c r="Z9939" i="1"/>
  <c r="Z10648" i="1"/>
  <c r="Z1863" i="1"/>
  <c r="Z8757" i="1"/>
  <c r="Z8810" i="1"/>
  <c r="Z9298" i="1"/>
  <c r="Z6986" i="1"/>
  <c r="Z782" i="1"/>
  <c r="Z5085" i="1"/>
  <c r="Z4507" i="1"/>
  <c r="Z10663" i="1"/>
  <c r="Z533" i="1"/>
  <c r="Z7457" i="1"/>
  <c r="Z1957" i="1"/>
  <c r="Z6038" i="1"/>
  <c r="Z10664" i="1"/>
  <c r="Z3818" i="1"/>
  <c r="Z5988" i="1"/>
  <c r="Z7927" i="1"/>
  <c r="Z3253" i="1"/>
  <c r="Z929" i="1"/>
  <c r="Z978" i="1"/>
  <c r="Z4312" i="1"/>
  <c r="Z6756" i="1"/>
  <c r="Z5015" i="1"/>
  <c r="Z574" i="1"/>
  <c r="Z6462" i="1"/>
  <c r="Z6177" i="1"/>
  <c r="Z9786" i="1"/>
  <c r="Z5683" i="1"/>
  <c r="Z3150" i="1"/>
  <c r="Z11026" i="1"/>
  <c r="Z6046" i="1"/>
  <c r="Z6963" i="1"/>
  <c r="Z9033" i="1"/>
  <c r="Z3088" i="1"/>
  <c r="Z3619" i="1"/>
  <c r="Z9166" i="1"/>
  <c r="Z2466" i="1"/>
  <c r="Z10110" i="1"/>
  <c r="Z8176" i="1"/>
  <c r="Z2746" i="1"/>
  <c r="Z4510" i="1"/>
  <c r="Z555" i="1"/>
  <c r="Z9797" i="1"/>
  <c r="Z1973" i="1"/>
  <c r="Z9849" i="1"/>
  <c r="Z7242" i="1"/>
  <c r="Z6047" i="1"/>
  <c r="Z5146" i="1"/>
  <c r="Z718" i="1"/>
  <c r="Z9051" i="1"/>
  <c r="Z5515" i="1"/>
  <c r="Z8739" i="1"/>
  <c r="Z4077" i="1"/>
  <c r="Z6354" i="1"/>
  <c r="Z7114" i="1"/>
  <c r="Z4790" i="1"/>
  <c r="Z569" i="1"/>
  <c r="Z7308" i="1"/>
  <c r="Z9419" i="1"/>
  <c r="Z1738" i="1"/>
  <c r="Z7045" i="1"/>
  <c r="Z5733" i="1"/>
  <c r="Z3502" i="1"/>
  <c r="Z9254" i="1"/>
  <c r="Z5770" i="1"/>
  <c r="Z10175" i="1"/>
  <c r="Z7398" i="1"/>
  <c r="Z8326" i="1"/>
  <c r="Z6866" i="1"/>
  <c r="Z7305" i="1"/>
  <c r="Z10799" i="1"/>
  <c r="Z92" i="1"/>
  <c r="Z9191" i="1"/>
  <c r="Z7001" i="1"/>
  <c r="Z5530" i="1"/>
  <c r="Z767" i="1"/>
  <c r="Z9108" i="1"/>
  <c r="Z6061" i="1"/>
  <c r="Z786" i="1"/>
  <c r="Z1477" i="1"/>
  <c r="Z3664" i="1"/>
  <c r="Z4026" i="1"/>
  <c r="Z9114" i="1"/>
  <c r="Z3820" i="1"/>
  <c r="Z10261" i="1"/>
  <c r="Z7846" i="1"/>
  <c r="Z8893" i="1"/>
  <c r="Z1464" i="1"/>
  <c r="Z8659" i="1"/>
  <c r="Z1780" i="1"/>
  <c r="Z1514" i="1"/>
  <c r="Z7429" i="1"/>
  <c r="Z7765" i="1"/>
  <c r="Z2293" i="1"/>
  <c r="Z3316" i="1"/>
  <c r="Z9038" i="1"/>
  <c r="Z8191" i="1"/>
  <c r="Z8572" i="1"/>
  <c r="Z1640" i="1"/>
  <c r="Z9052" i="1"/>
  <c r="Z6652" i="1"/>
  <c r="Z2469" i="1"/>
  <c r="Z9905" i="1"/>
  <c r="Z9677" i="1"/>
  <c r="Z4023" i="1"/>
  <c r="Z1843" i="1"/>
  <c r="Z8016" i="1"/>
  <c r="Z376" i="1"/>
  <c r="Z7315" i="1"/>
  <c r="Z5113" i="1"/>
  <c r="Z7147" i="1"/>
  <c r="Z228" i="1"/>
  <c r="Z8013" i="1"/>
  <c r="Z7966" i="1"/>
  <c r="Z103" i="1"/>
  <c r="Z1900" i="1"/>
  <c r="Z8698" i="1"/>
  <c r="Z5199" i="1"/>
  <c r="Z3990" i="1"/>
  <c r="Z8132" i="1"/>
  <c r="Z7432" i="1"/>
  <c r="Z3916" i="1"/>
  <c r="Z7820" i="1"/>
  <c r="Z10863" i="1"/>
  <c r="Z5256" i="1"/>
  <c r="Z1940" i="1"/>
  <c r="Z5072" i="1"/>
  <c r="Z10470" i="1"/>
  <c r="Z3759" i="1"/>
  <c r="Z5036" i="1"/>
  <c r="Z2841" i="1"/>
  <c r="Z10087" i="1"/>
  <c r="Z1432" i="1"/>
  <c r="Z8551" i="1"/>
  <c r="Z2512" i="1"/>
  <c r="Z10218" i="1"/>
  <c r="Z4559" i="1"/>
  <c r="Z2278" i="1"/>
  <c r="Z8392" i="1"/>
  <c r="Z731" i="1"/>
  <c r="Z3027" i="1"/>
  <c r="Z604" i="1"/>
  <c r="Z5596" i="1"/>
  <c r="Z1242" i="1"/>
  <c r="Z9131" i="1"/>
  <c r="Z2688" i="1"/>
  <c r="Z2996" i="1"/>
  <c r="Z7529" i="1"/>
  <c r="Z9482" i="1"/>
  <c r="Z11102" i="1"/>
  <c r="Z1606" i="1"/>
  <c r="Z1839" i="1"/>
  <c r="Z6160" i="1"/>
  <c r="Z4748" i="1"/>
  <c r="Z3833" i="1"/>
  <c r="Z7192" i="1"/>
  <c r="Z4019" i="1"/>
  <c r="Z5703" i="1"/>
  <c r="Z6747" i="1"/>
  <c r="Z999" i="1"/>
  <c r="Z7139" i="1"/>
  <c r="Z7255" i="1"/>
  <c r="Z6776" i="1"/>
  <c r="Z4132" i="1"/>
  <c r="Z4509" i="1"/>
  <c r="Z8302" i="1"/>
  <c r="Z168" i="1"/>
  <c r="Z10668" i="1"/>
  <c r="Z624" i="1"/>
  <c r="Z4858" i="1"/>
  <c r="Z7704" i="1"/>
  <c r="Z2375" i="1"/>
  <c r="Z8426" i="1"/>
  <c r="Z9150" i="1"/>
  <c r="Z1396" i="1"/>
  <c r="Z10962" i="1"/>
  <c r="Z10537" i="1"/>
  <c r="Z5863" i="1"/>
  <c r="Z6586" i="1"/>
  <c r="Z3022" i="1"/>
  <c r="Z5825" i="1"/>
  <c r="Z3903" i="1"/>
  <c r="Z1215" i="1"/>
  <c r="Z2415" i="1"/>
  <c r="Z2781" i="1"/>
  <c r="Z1896" i="1"/>
  <c r="Z6996" i="1"/>
  <c r="Z7600" i="1"/>
  <c r="Z8722" i="1"/>
  <c r="Z2782" i="1"/>
  <c r="Z9770" i="1"/>
  <c r="Z8127" i="1"/>
  <c r="Z2151" i="1"/>
  <c r="Z6389" i="1"/>
  <c r="Z8750" i="1"/>
  <c r="Z1734" i="1"/>
  <c r="Z6119" i="1"/>
  <c r="Z7480" i="1"/>
  <c r="Z11014" i="1"/>
  <c r="Z7500" i="1"/>
  <c r="Z5362" i="1"/>
  <c r="Z2314" i="1"/>
  <c r="Z5384" i="1"/>
  <c r="Z9212" i="1"/>
  <c r="Z6467" i="1"/>
  <c r="Z10256" i="1"/>
  <c r="Z2227" i="1"/>
  <c r="Z9408" i="1"/>
  <c r="Z11010" i="1"/>
  <c r="Z10958" i="1"/>
  <c r="Z8534" i="1"/>
  <c r="Z2542" i="1"/>
  <c r="Z10011" i="1"/>
  <c r="Z8759" i="1"/>
  <c r="Z6531" i="1"/>
  <c r="Z10636" i="1"/>
  <c r="Z9173" i="1"/>
  <c r="Z108" i="1"/>
  <c r="Z7004" i="1"/>
  <c r="Z9094" i="1"/>
  <c r="Z5458" i="1"/>
  <c r="Z1175" i="1"/>
  <c r="Z564" i="1"/>
  <c r="Z1263" i="1"/>
  <c r="Z282" i="1"/>
  <c r="Z4937" i="1"/>
  <c r="Z6013" i="1"/>
  <c r="Z5598" i="1"/>
  <c r="Z2658" i="1"/>
  <c r="Z7287" i="1"/>
  <c r="Z2103" i="1"/>
  <c r="Z1393" i="1"/>
  <c r="Z756" i="1"/>
  <c r="Z5482" i="1"/>
  <c r="Z9942" i="1"/>
  <c r="Z2236" i="1"/>
  <c r="Z10547" i="1"/>
  <c r="Z6054" i="1"/>
  <c r="Z5359" i="1"/>
  <c r="Z10319" i="1"/>
  <c r="Z8702" i="1"/>
  <c r="Z9314" i="1"/>
  <c r="Z9237" i="1"/>
  <c r="Z2971" i="1"/>
  <c r="Z6775" i="1"/>
  <c r="Z8451" i="1"/>
  <c r="Z5943" i="1"/>
  <c r="Z4142" i="1"/>
  <c r="Z4362" i="1"/>
  <c r="Z2938" i="1"/>
  <c r="Z10782" i="1"/>
  <c r="Z10013" i="1"/>
  <c r="Z930" i="1"/>
  <c r="Z10683" i="1"/>
  <c r="Z9330" i="1"/>
  <c r="Z2886" i="1"/>
  <c r="Z4877" i="1"/>
  <c r="Z8143" i="1"/>
  <c r="Z8004" i="1"/>
  <c r="Z1468" i="1"/>
  <c r="Z10091" i="1"/>
  <c r="Z4393" i="1"/>
  <c r="Z669" i="1"/>
  <c r="Z1453" i="1"/>
  <c r="Z1786" i="1"/>
  <c r="Z2353" i="1"/>
  <c r="Z4571" i="1"/>
  <c r="Z8909" i="1"/>
  <c r="Z8276" i="1"/>
  <c r="Z5466" i="1"/>
  <c r="Z5465" i="1"/>
  <c r="Z8526" i="1"/>
  <c r="Z1443" i="1"/>
  <c r="Z8640" i="1"/>
  <c r="Z8062" i="1"/>
  <c r="Z6213" i="1"/>
  <c r="Z1296" i="1"/>
  <c r="Z9581" i="1"/>
  <c r="Z1873" i="1"/>
  <c r="Z4473" i="1"/>
  <c r="Z4879" i="1"/>
  <c r="Z2341" i="1"/>
  <c r="Z1499" i="1"/>
  <c r="Z3675" i="1"/>
  <c r="Z10935" i="1"/>
  <c r="Z6817" i="1"/>
  <c r="Z4740" i="1"/>
  <c r="Z7956" i="1"/>
  <c r="Z8975" i="1"/>
  <c r="Z10279" i="1"/>
  <c r="Z6810" i="1"/>
  <c r="Z9542" i="1"/>
  <c r="Z4757" i="1"/>
  <c r="Z10148" i="1"/>
  <c r="Z9218" i="1"/>
  <c r="Z4415" i="1"/>
  <c r="Z850" i="1"/>
  <c r="Z4555" i="1"/>
  <c r="Z3847" i="1"/>
  <c r="Z5556" i="1"/>
  <c r="Z1476" i="1"/>
  <c r="Z8313" i="1"/>
  <c r="Z1156" i="1"/>
  <c r="Z3632" i="1"/>
  <c r="Z2540" i="1"/>
  <c r="Z7934" i="1"/>
  <c r="Z1132" i="1"/>
  <c r="Z5064" i="1"/>
  <c r="Z327" i="1"/>
  <c r="Z6950" i="1"/>
  <c r="Z10877" i="1"/>
  <c r="Z8168" i="1"/>
  <c r="Z4537" i="1"/>
  <c r="Z5314" i="1"/>
  <c r="Z77" i="1"/>
  <c r="Z175" i="1"/>
  <c r="Z8183" i="1"/>
  <c r="Z3138" i="1"/>
  <c r="Z4523" i="1"/>
  <c r="Z2917" i="1"/>
  <c r="Z8701" i="1"/>
  <c r="Z8332" i="1"/>
  <c r="Z8019" i="1"/>
  <c r="Z1048" i="1"/>
  <c r="Z3361" i="1"/>
  <c r="Z9566" i="1"/>
  <c r="Z9399" i="1"/>
  <c r="Z3677" i="1"/>
  <c r="Z7761" i="1"/>
  <c r="Z10957" i="1"/>
  <c r="Z8230" i="1"/>
  <c r="Z9335" i="1"/>
  <c r="Z5114" i="1"/>
  <c r="Z7128" i="1"/>
  <c r="Z1137" i="1"/>
  <c r="Z7986" i="1"/>
  <c r="Z3639" i="1"/>
  <c r="Z8460" i="1"/>
  <c r="Z1823" i="1"/>
  <c r="Z509" i="1"/>
  <c r="Z4434" i="1"/>
  <c r="Z2885" i="1"/>
  <c r="Z6922" i="1"/>
  <c r="Z8573" i="1"/>
  <c r="Z8054" i="1"/>
  <c r="Z4230" i="1"/>
  <c r="Z5949" i="1"/>
  <c r="Z4520" i="1"/>
  <c r="Z11079" i="1"/>
  <c r="Z5316" i="1"/>
  <c r="Z10195" i="1"/>
  <c r="Z8715" i="1"/>
  <c r="Z750" i="1"/>
  <c r="Z2382" i="1"/>
  <c r="Z4957" i="1"/>
  <c r="Z5062" i="1"/>
  <c r="Z2365" i="1"/>
  <c r="Z6705" i="1"/>
  <c r="Z10784" i="1"/>
  <c r="Z967" i="1"/>
  <c r="Z4479" i="1"/>
  <c r="Z1689" i="1"/>
  <c r="Z7014" i="1"/>
  <c r="Z3343" i="1"/>
  <c r="Z1519" i="1"/>
  <c r="Z4084" i="1"/>
  <c r="Z6420" i="1"/>
  <c r="Z8627" i="1"/>
  <c r="Z6366" i="1"/>
  <c r="Z6746" i="1"/>
  <c r="Z5882" i="1"/>
  <c r="Z463" i="1"/>
  <c r="Z4366" i="1"/>
  <c r="Z1182" i="1"/>
  <c r="Z5416" i="1"/>
  <c r="Z10044" i="1"/>
  <c r="Z7687" i="1"/>
  <c r="Z6464" i="1"/>
  <c r="Z9361" i="1"/>
  <c r="Z925" i="1"/>
  <c r="Z5234" i="1"/>
  <c r="Z801" i="1"/>
  <c r="Z8214" i="1"/>
  <c r="Z4721" i="1"/>
  <c r="Z659" i="1"/>
  <c r="Z5361" i="1"/>
  <c r="Z7194" i="1"/>
  <c r="Z2048" i="1"/>
  <c r="Z3056" i="1"/>
  <c r="Z754" i="1"/>
  <c r="Z9460" i="1"/>
  <c r="Z6006" i="1"/>
  <c r="Z583" i="1"/>
  <c r="Z7462" i="1"/>
  <c r="Z7197" i="1"/>
  <c r="Z2704" i="1"/>
  <c r="Z1764" i="1"/>
  <c r="Z4498" i="1"/>
  <c r="Z6964" i="1"/>
  <c r="Z10931" i="1"/>
  <c r="Z4450" i="1"/>
  <c r="Z206" i="1"/>
  <c r="Z425" i="1"/>
  <c r="Z7103" i="1"/>
  <c r="Z9439" i="1"/>
  <c r="Z8699" i="1"/>
  <c r="Z3631" i="1"/>
  <c r="Z4340" i="1"/>
  <c r="Z1404" i="1"/>
  <c r="Z1724" i="1"/>
  <c r="Z858" i="1"/>
  <c r="Z10112" i="1"/>
  <c r="Z6404" i="1"/>
  <c r="Z476" i="1"/>
  <c r="Z6284" i="1"/>
  <c r="Z6238" i="1"/>
  <c r="Z1704" i="1"/>
  <c r="Z4548" i="1"/>
  <c r="Z5201" i="1"/>
  <c r="Z617" i="1"/>
  <c r="Z2504" i="1"/>
  <c r="Z10331" i="1"/>
  <c r="Z8989" i="1"/>
  <c r="Z7941" i="1"/>
  <c r="Z2182" i="1"/>
  <c r="Z3032" i="1"/>
  <c r="Z1128" i="1"/>
  <c r="Z3841" i="1"/>
  <c r="Z10763" i="1"/>
  <c r="Z1202" i="1"/>
  <c r="Z5727" i="1"/>
  <c r="Z984" i="1"/>
  <c r="Z7523" i="1"/>
  <c r="Z6710" i="1"/>
  <c r="Z3850" i="1"/>
  <c r="Z9002" i="1"/>
  <c r="Z938" i="1"/>
  <c r="Z5868" i="1"/>
  <c r="Z1718" i="1"/>
  <c r="Z4426" i="1"/>
  <c r="Z8958" i="1"/>
  <c r="Z1695" i="1"/>
  <c r="Z10622" i="1"/>
  <c r="Z2470" i="1"/>
  <c r="Z3749" i="1"/>
  <c r="Z5640" i="1"/>
  <c r="Z1500" i="1"/>
  <c r="Z5662" i="1"/>
  <c r="Z8182" i="1"/>
  <c r="Z6267" i="1"/>
  <c r="Z6023" i="1"/>
  <c r="Z9846" i="1"/>
  <c r="Z4171" i="1"/>
  <c r="Z5339" i="1"/>
  <c r="Z10974" i="1"/>
  <c r="Z5842" i="1"/>
  <c r="Z4247" i="1"/>
  <c r="Z7487" i="1"/>
  <c r="Z7344" i="1"/>
  <c r="Z6179" i="1"/>
  <c r="Z3852" i="1"/>
  <c r="Z1825" i="1"/>
  <c r="Z980" i="1"/>
  <c r="Z2787" i="1"/>
  <c r="Z9826" i="1"/>
  <c r="Z2631" i="1"/>
  <c r="Z5420" i="1"/>
  <c r="Z7450" i="1"/>
  <c r="Z6898" i="1"/>
  <c r="Z10407" i="1"/>
  <c r="Z8600" i="1"/>
  <c r="Z5874" i="1"/>
  <c r="Z2313" i="1"/>
  <c r="Z7969" i="1"/>
  <c r="Z11031" i="1"/>
  <c r="Z1908" i="1"/>
  <c r="Z9649" i="1"/>
  <c r="Z9436" i="1"/>
  <c r="Z621" i="1"/>
  <c r="Z1813" i="1"/>
  <c r="Z10932" i="1"/>
  <c r="Z10821" i="1"/>
  <c r="Z2914" i="1"/>
  <c r="Z8000" i="1"/>
  <c r="Z5963" i="1"/>
  <c r="Z923" i="1"/>
  <c r="Z769" i="1"/>
  <c r="Z6667" i="1"/>
  <c r="Z2744" i="1"/>
  <c r="Z10214" i="1"/>
  <c r="Z1936" i="1"/>
  <c r="Z8195" i="1"/>
  <c r="Z7855" i="1"/>
  <c r="Z1286" i="1"/>
  <c r="Z6981" i="1"/>
  <c r="Z4639" i="1"/>
  <c r="Z3432" i="1"/>
  <c r="Z3492" i="1"/>
  <c r="Z1367" i="1"/>
  <c r="Z7658" i="1"/>
  <c r="Z11027" i="1"/>
  <c r="Z2266" i="1"/>
  <c r="Z1676" i="1"/>
  <c r="Z1255" i="1"/>
  <c r="Z4997" i="1"/>
  <c r="Z9679" i="1"/>
  <c r="Z9045" i="1"/>
  <c r="Z7832" i="1"/>
  <c r="Z7099" i="1"/>
  <c r="Z7754" i="1"/>
  <c r="Z6051" i="1"/>
  <c r="Z5346" i="1"/>
  <c r="Z9676" i="1"/>
  <c r="Z1361" i="1"/>
  <c r="Z10576" i="1"/>
  <c r="Z3209" i="1"/>
  <c r="Z275" i="1"/>
  <c r="Z6646" i="1"/>
  <c r="Z2829" i="1"/>
  <c r="Z10889" i="1"/>
  <c r="Z5198" i="1"/>
  <c r="Z4100" i="1"/>
  <c r="Z3310" i="1"/>
  <c r="Z6857" i="1"/>
  <c r="Z247" i="1"/>
  <c r="Z7840" i="1"/>
  <c r="Z2059" i="1"/>
  <c r="Z10805" i="1"/>
  <c r="Z8199" i="1"/>
  <c r="Z8461" i="1"/>
  <c r="Z2030" i="1"/>
  <c r="Z4408" i="1"/>
  <c r="Z1766" i="1"/>
  <c r="Z536" i="1"/>
  <c r="Z5744" i="1"/>
  <c r="Z8113" i="1"/>
  <c r="Z1848" i="1"/>
  <c r="Z1207" i="1"/>
  <c r="Z4626" i="1"/>
  <c r="Z5597" i="1"/>
  <c r="Z8407" i="1"/>
  <c r="Z6506" i="1"/>
  <c r="Z3162" i="1"/>
  <c r="Z1818" i="1"/>
  <c r="Z971" i="1"/>
  <c r="Z4307" i="1"/>
  <c r="Z274" i="1"/>
  <c r="Z4602" i="1"/>
  <c r="Z10395" i="1"/>
  <c r="Z4407" i="1"/>
  <c r="Z9869" i="1"/>
  <c r="Z2789" i="1"/>
  <c r="Z5681" i="1"/>
  <c r="Z8295" i="1"/>
  <c r="Z1211" i="1"/>
  <c r="Z2584" i="1"/>
  <c r="Z3387" i="1"/>
  <c r="Z222" i="1"/>
  <c r="Z468" i="1"/>
  <c r="Z5459" i="1"/>
  <c r="Z5438" i="1"/>
  <c r="Z5641" i="1"/>
  <c r="Z7930" i="1"/>
  <c r="Z10499" i="1"/>
  <c r="Z5846" i="1"/>
  <c r="Z2016" i="1"/>
  <c r="Z1056" i="1"/>
  <c r="Z7970" i="1"/>
  <c r="Z9227" i="1"/>
  <c r="Z6447" i="1"/>
  <c r="Z6368" i="1"/>
  <c r="Z7848" i="1"/>
  <c r="Z6478" i="1"/>
  <c r="Z4592" i="1"/>
  <c r="Z10617" i="1"/>
  <c r="Z9292" i="1"/>
  <c r="Z871" i="1"/>
  <c r="Z6185" i="1"/>
  <c r="Z8840" i="1"/>
  <c r="Z9823" i="1"/>
  <c r="Z4108" i="1"/>
  <c r="Z392" i="1"/>
  <c r="Z6978" i="1"/>
  <c r="Z38" i="1"/>
  <c r="Z7503" i="1"/>
  <c r="Z458" i="1"/>
  <c r="Z9341" i="1"/>
  <c r="Z7968" i="1"/>
  <c r="Z9689" i="1"/>
  <c r="Z9607" i="1"/>
  <c r="Z5537" i="1"/>
  <c r="Z4462" i="1"/>
  <c r="Z8696" i="1"/>
  <c r="Z5111" i="1"/>
  <c r="Z922" i="1"/>
  <c r="Z2573" i="1"/>
  <c r="Z8559" i="1"/>
  <c r="Z8139" i="1"/>
  <c r="Z8080" i="1"/>
  <c r="Z1184" i="1"/>
  <c r="Z6147" i="1"/>
  <c r="Z195" i="1"/>
  <c r="Z6133" i="1"/>
  <c r="Z3379" i="1"/>
  <c r="Z864" i="1"/>
  <c r="Z6450" i="1"/>
  <c r="Z10553" i="1"/>
  <c r="Z8116" i="1"/>
  <c r="Z261" i="1"/>
  <c r="Z3613" i="1"/>
  <c r="Z10080" i="1"/>
  <c r="Z4715" i="1"/>
  <c r="Z6927" i="1"/>
  <c r="Z2195" i="1"/>
  <c r="Z11023" i="1"/>
  <c r="Z3717" i="1"/>
  <c r="Z2436" i="1"/>
  <c r="Z1378" i="1"/>
  <c r="Z8068" i="1"/>
  <c r="Z4818" i="1"/>
  <c r="Z6555" i="1"/>
  <c r="Z9600" i="1"/>
  <c r="Z9742" i="1"/>
  <c r="Z3450" i="1"/>
  <c r="Z10130" i="1"/>
  <c r="Z466" i="1"/>
  <c r="Z3129" i="1"/>
  <c r="Z2499" i="1"/>
  <c r="Z10633" i="1"/>
  <c r="Z8430" i="1"/>
  <c r="Z2896" i="1"/>
  <c r="Z4808" i="1"/>
  <c r="Z2116" i="1"/>
  <c r="Z450" i="1"/>
  <c r="Z670" i="1"/>
  <c r="Z1662" i="1"/>
  <c r="Z6383" i="1"/>
  <c r="Z691" i="1"/>
  <c r="Z344" i="1"/>
  <c r="Z8941" i="1"/>
  <c r="Z9760" i="1"/>
  <c r="Z10703" i="1"/>
  <c r="Z2661" i="1"/>
  <c r="Z8996" i="1"/>
  <c r="Z6945" i="1"/>
  <c r="Z563" i="1"/>
  <c r="Z2163" i="1"/>
  <c r="Z5633" i="1"/>
  <c r="Z3065" i="1"/>
  <c r="Z3269" i="1"/>
  <c r="Z7683" i="1"/>
  <c r="Z10563" i="1"/>
  <c r="Z8071" i="1"/>
  <c r="Z5740" i="1"/>
  <c r="Z695" i="1"/>
  <c r="Z7130" i="1"/>
  <c r="Z5076" i="1"/>
  <c r="Z1972" i="1"/>
  <c r="Z7594" i="1"/>
  <c r="Z448" i="1"/>
  <c r="Z5545" i="1"/>
  <c r="Z432" i="1"/>
  <c r="Z8201" i="1"/>
  <c r="Z7584" i="1"/>
  <c r="Z1279" i="1"/>
  <c r="Z9787" i="1"/>
  <c r="Z1047" i="1"/>
  <c r="Z5174" i="1"/>
  <c r="Z9444" i="1"/>
  <c r="Z3043" i="1"/>
  <c r="Z6990" i="1"/>
  <c r="Z3756" i="1"/>
  <c r="Z7044" i="1"/>
  <c r="Z8022" i="1"/>
  <c r="Z3911" i="1"/>
  <c r="Z4032" i="1"/>
  <c r="Z5150" i="1"/>
  <c r="Z1040" i="1"/>
  <c r="Z10835" i="1"/>
  <c r="Z5583" i="1"/>
  <c r="Z5407" i="1"/>
  <c r="Z7871" i="1"/>
  <c r="Z3548" i="1"/>
  <c r="Z11097" i="1"/>
  <c r="Z9961" i="1"/>
  <c r="Z4492" i="1"/>
  <c r="Z3273" i="1"/>
  <c r="Z29" i="1"/>
  <c r="Z9781" i="1"/>
  <c r="Z2392" i="1"/>
  <c r="Z8367" i="1"/>
  <c r="Z9814" i="1"/>
  <c r="Z830" i="1"/>
  <c r="Z5098" i="1"/>
  <c r="Z1775" i="1"/>
  <c r="Z3286" i="1"/>
  <c r="Z7603" i="1"/>
  <c r="Z840" i="1"/>
  <c r="Z10438" i="1"/>
  <c r="Z1952" i="1"/>
  <c r="Z5927" i="1"/>
  <c r="Z10610" i="1"/>
  <c r="Z11095" i="1"/>
  <c r="Z7964" i="1"/>
  <c r="Z4939" i="1"/>
  <c r="Z6171" i="1"/>
  <c r="Z7819" i="1"/>
  <c r="Z4356" i="1"/>
  <c r="Z11087" i="1"/>
  <c r="Z4182" i="1"/>
  <c r="Z2730" i="1"/>
  <c r="Z6142" i="1"/>
  <c r="Z794" i="1"/>
  <c r="Z5692" i="1"/>
  <c r="Z522" i="1"/>
  <c r="Z3947" i="1"/>
  <c r="Z2566" i="1"/>
  <c r="Z3516" i="1"/>
  <c r="Z3114" i="1"/>
  <c r="Z9554" i="1"/>
  <c r="Z5239" i="1"/>
  <c r="Z4194" i="1"/>
  <c r="Z3133" i="1"/>
  <c r="Z2021" i="1"/>
  <c r="Z2288" i="1"/>
  <c r="Z9509" i="1"/>
  <c r="Z1197" i="1"/>
  <c r="Z8291" i="1"/>
  <c r="Z7522" i="1"/>
  <c r="Z8938" i="1"/>
  <c r="Z10172" i="1"/>
  <c r="Z1716" i="1"/>
  <c r="Z1553" i="1"/>
  <c r="Z9146" i="1"/>
  <c r="Z9666" i="1"/>
  <c r="Z4137" i="1"/>
  <c r="Z1646" i="1"/>
  <c r="Z9832" i="1"/>
  <c r="Z1321" i="1"/>
  <c r="Z2364" i="1"/>
  <c r="Z2642" i="1"/>
  <c r="Z3197" i="1"/>
  <c r="Z2185" i="1"/>
  <c r="Z2692" i="1"/>
  <c r="Z294" i="1"/>
  <c r="Z8919" i="1"/>
  <c r="Z562" i="1"/>
  <c r="Z3925" i="1"/>
  <c r="Z10536" i="1"/>
  <c r="Z4068" i="1"/>
  <c r="Z8803" i="1"/>
  <c r="Z7578" i="1"/>
  <c r="Z2570" i="1"/>
  <c r="Z10249" i="1"/>
  <c r="Z10131" i="1"/>
  <c r="Z6618" i="1"/>
  <c r="Z6872" i="1"/>
  <c r="Z9654" i="1"/>
  <c r="Z928" i="1"/>
  <c r="Z5617" i="1"/>
  <c r="Z3553" i="1"/>
  <c r="Z7129" i="1"/>
  <c r="Z7425" i="1"/>
  <c r="Z4886" i="1"/>
  <c r="Z6361" i="1"/>
  <c r="Z10954" i="1"/>
  <c r="Z8386" i="1"/>
  <c r="Z8603" i="1"/>
  <c r="Z1730" i="1"/>
  <c r="Z9523" i="1"/>
  <c r="Z1163" i="1"/>
  <c r="Z4114" i="1"/>
  <c r="Z8137" i="1"/>
  <c r="Z10637" i="1"/>
  <c r="Z8385" i="1"/>
  <c r="Z7498" i="1"/>
  <c r="Z7383" i="1"/>
  <c r="Z4590" i="1"/>
  <c r="Z8329" i="1"/>
  <c r="Z3042" i="1"/>
  <c r="Z4305" i="1"/>
  <c r="Z2903" i="1"/>
  <c r="Z9182" i="1"/>
  <c r="Z7977" i="1"/>
  <c r="Z6039" i="1"/>
  <c r="Z1938" i="1"/>
  <c r="Z6591" i="1"/>
  <c r="Z4986" i="1"/>
  <c r="Z9172" i="1"/>
  <c r="Z10454" i="1"/>
  <c r="Z10858" i="1"/>
  <c r="Z6124" i="1"/>
  <c r="Z7422" i="1"/>
  <c r="Z4138" i="1"/>
  <c r="Z717" i="1"/>
  <c r="Z1445" i="1"/>
  <c r="Z7570" i="1"/>
  <c r="Z10616" i="1"/>
  <c r="Z3386" i="1"/>
  <c r="Z4452" i="1"/>
  <c r="Z10380" i="1"/>
  <c r="Z4766" i="1"/>
  <c r="Z8869" i="1"/>
  <c r="Z8793" i="1"/>
  <c r="Z571" i="1"/>
  <c r="Z9069" i="1"/>
  <c r="Z2053" i="1"/>
  <c r="Z7003" i="1"/>
  <c r="Z8645" i="1"/>
  <c r="Z5613" i="1"/>
  <c r="Z3101" i="1"/>
  <c r="Z1857" i="1"/>
  <c r="Z6286" i="1"/>
  <c r="Z3779" i="1"/>
  <c r="Z8439" i="1"/>
  <c r="Z67" i="1"/>
  <c r="Z10816" i="1"/>
  <c r="Z5425" i="1"/>
  <c r="Z5915" i="1"/>
  <c r="Z1439" i="1"/>
  <c r="Z4542" i="1"/>
  <c r="Z9225" i="1"/>
  <c r="Z796" i="1"/>
  <c r="Z6751" i="1"/>
  <c r="Z5891" i="1"/>
  <c r="Z2135" i="1"/>
  <c r="Z3384" i="1"/>
  <c r="Z3003" i="1"/>
  <c r="Z5193" i="1"/>
  <c r="Z741" i="1"/>
  <c r="Z10831" i="1"/>
  <c r="Z3671" i="1"/>
  <c r="Z1550" i="1"/>
  <c r="Z2489" i="1"/>
  <c r="Z1362" i="1"/>
  <c r="Z9086" i="1"/>
  <c r="Z1562" i="1"/>
  <c r="Z10729" i="1"/>
  <c r="Z4123" i="1"/>
  <c r="Z1639" i="1"/>
  <c r="Z7430" i="1"/>
  <c r="Z11056" i="1"/>
  <c r="Z8578" i="1"/>
  <c r="Z2644" i="1"/>
  <c r="Z6062" i="1"/>
  <c r="Z6962" i="1"/>
  <c r="Z11040" i="1"/>
  <c r="Z8008" i="1"/>
  <c r="Z7310" i="1"/>
  <c r="Z2819" i="1"/>
  <c r="Z10374" i="1"/>
  <c r="Z3681" i="1"/>
  <c r="Z1330" i="1"/>
  <c r="Z6381" i="1"/>
  <c r="Z3634" i="1"/>
  <c r="Z2482" i="1"/>
  <c r="Z7540" i="1"/>
  <c r="Z7711" i="1"/>
  <c r="Z1929" i="1"/>
  <c r="Z7260" i="1"/>
  <c r="Z2667" i="1"/>
  <c r="Z339" i="1"/>
  <c r="Z5663" i="1"/>
  <c r="Z2252" i="1"/>
  <c r="Z6887" i="1"/>
  <c r="Z7481" i="1"/>
  <c r="Z2144" i="1"/>
  <c r="Z7113" i="1"/>
  <c r="Z1958" i="1"/>
  <c r="Z6753" i="1"/>
  <c r="Z10271" i="1"/>
  <c r="Z8758" i="1"/>
  <c r="Z8567" i="1"/>
  <c r="Z10970" i="1"/>
  <c r="Z11024" i="1"/>
  <c r="Z412" i="1"/>
  <c r="Z3049" i="1"/>
  <c r="Z2618" i="1"/>
  <c r="Z9447" i="1"/>
  <c r="Z2348" i="1"/>
  <c r="Z3540" i="1"/>
  <c r="Z3168" i="1"/>
  <c r="Z3351" i="1"/>
  <c r="Z4089" i="1"/>
  <c r="Z8012" i="1"/>
  <c r="Z6223" i="1"/>
  <c r="Z5513" i="1"/>
  <c r="Z2062" i="1"/>
  <c r="Z6482" i="1"/>
  <c r="Z5577" i="1"/>
  <c r="Z6533" i="1"/>
  <c r="Z8607" i="1"/>
  <c r="Z7528" i="1"/>
  <c r="Z7909" i="1"/>
  <c r="Z346" i="1"/>
  <c r="Z6186" i="1"/>
  <c r="Z2027" i="1"/>
  <c r="Z5166" i="1"/>
  <c r="Z5287" i="1"/>
  <c r="Z8736" i="1"/>
  <c r="Z1009" i="1"/>
  <c r="Z8011" i="1"/>
  <c r="Z10841" i="1"/>
  <c r="Z9521" i="1"/>
  <c r="Z5869" i="1"/>
  <c r="Z8389" i="1"/>
  <c r="Z253" i="1"/>
  <c r="Z1388" i="1"/>
  <c r="Z4275" i="1"/>
  <c r="Z3609" i="1"/>
  <c r="Z10577" i="1"/>
  <c r="Z8962" i="1"/>
  <c r="Z3014" i="1"/>
  <c r="Z252" i="1"/>
  <c r="Z6436" i="1"/>
  <c r="Z7561" i="1"/>
  <c r="Z966" i="1"/>
  <c r="Z4272" i="1"/>
  <c r="Z8468" i="1"/>
  <c r="Z1151" i="1"/>
  <c r="Z9474" i="1"/>
  <c r="Z4529" i="1"/>
  <c r="Z4650" i="1"/>
  <c r="Z9184" i="1"/>
  <c r="Z1541" i="1"/>
  <c r="Z271" i="1"/>
  <c r="Z3802" i="1"/>
  <c r="Z6461" i="1"/>
  <c r="Z11099" i="1"/>
  <c r="Z3595" i="1"/>
  <c r="Z1860" i="1"/>
  <c r="Z9643" i="1"/>
  <c r="Z6410" i="1"/>
  <c r="Z9802" i="1"/>
  <c r="Z8471" i="1"/>
  <c r="Z5172" i="1"/>
  <c r="Z3862" i="1"/>
  <c r="Z10689" i="1"/>
  <c r="Z6554" i="1"/>
  <c r="Z1450" i="1"/>
  <c r="Z1017" i="1"/>
  <c r="Z3934" i="1"/>
  <c r="Z5554" i="1"/>
  <c r="Z9561" i="1"/>
  <c r="Z3599" i="1"/>
  <c r="Z2751" i="1"/>
  <c r="Z9653" i="1"/>
  <c r="Z8031" i="1"/>
  <c r="Z3067" i="1"/>
  <c r="Z4540" i="1"/>
  <c r="Z7652" i="1"/>
  <c r="Z4284" i="1"/>
  <c r="Z7312" i="1"/>
  <c r="Z1643" i="1"/>
  <c r="Z1086" i="1"/>
  <c r="Z4093" i="1"/>
  <c r="Z8233" i="1"/>
  <c r="Z9904" i="1"/>
  <c r="Z6798" i="1"/>
  <c r="Z2312" i="1"/>
  <c r="Z2020" i="1"/>
  <c r="Z576" i="1"/>
  <c r="Z10501" i="1"/>
  <c r="Z484" i="1"/>
  <c r="Z10015" i="1"/>
  <c r="Z10231" i="1"/>
  <c r="Z5313" i="1"/>
  <c r="Z7679" i="1"/>
  <c r="Z10157" i="1"/>
  <c r="Z82" i="1"/>
  <c r="Z974" i="1"/>
  <c r="Z7789" i="1"/>
  <c r="Z6604" i="1"/>
  <c r="Z1720" i="1"/>
  <c r="Z2456" i="1"/>
  <c r="Z1397" i="1"/>
  <c r="Z7778" i="1"/>
  <c r="Z5918" i="1"/>
  <c r="Z3932" i="1"/>
  <c r="Z179" i="1"/>
  <c r="Z8027" i="1"/>
  <c r="Z9875" i="1"/>
  <c r="Z8704" i="1"/>
  <c r="Z1897" i="1"/>
  <c r="Z8422" i="1"/>
  <c r="Z8884" i="1"/>
  <c r="Z2703" i="1"/>
  <c r="Z3012" i="1"/>
  <c r="Z7902" i="1"/>
  <c r="Z1185" i="1"/>
  <c r="Z9470" i="1"/>
  <c r="Z7354" i="1"/>
  <c r="Z6564" i="1"/>
  <c r="Z2134" i="1"/>
  <c r="Z10789" i="1"/>
  <c r="Z3976" i="1"/>
  <c r="Z9976" i="1"/>
  <c r="Z3320" i="1"/>
  <c r="Z5175" i="1"/>
  <c r="Z1006" i="1"/>
  <c r="Z7272" i="1"/>
  <c r="Z10192" i="1"/>
  <c r="Z5433" i="1"/>
  <c r="Z4681" i="1"/>
  <c r="Z2393" i="1"/>
  <c r="Z3280" i="1"/>
  <c r="Z3606" i="1"/>
  <c r="Z8349" i="1"/>
  <c r="Z9889" i="1"/>
  <c r="Z8341" i="1"/>
  <c r="Z7323" i="1"/>
  <c r="Z8281" i="1"/>
  <c r="Z5135" i="1"/>
  <c r="Z1919" i="1"/>
  <c r="Z5516" i="1"/>
  <c r="Z284" i="1"/>
  <c r="Z2105" i="1"/>
  <c r="Z9620" i="1"/>
  <c r="Z8207" i="1"/>
  <c r="Z10837" i="1"/>
  <c r="Z2997" i="1"/>
  <c r="Z10486" i="1"/>
  <c r="Z10864" i="1"/>
  <c r="Z2457" i="1"/>
  <c r="Z8986" i="1"/>
  <c r="Z6287" i="1"/>
  <c r="Z5728" i="1"/>
  <c r="Z10846" i="1"/>
  <c r="Z6327" i="1"/>
  <c r="Z7168" i="1"/>
  <c r="Z288" i="1"/>
  <c r="Z9851" i="1"/>
  <c r="Z8456" i="1"/>
  <c r="Z10310" i="1"/>
  <c r="Z7267" i="1"/>
  <c r="Z3483" i="1"/>
  <c r="Z415" i="1"/>
  <c r="Z6081" i="1"/>
  <c r="Z6073" i="1"/>
  <c r="Z1979" i="1"/>
  <c r="Z6127" i="1"/>
  <c r="Z7475" i="1"/>
  <c r="Z2884" i="1"/>
  <c r="Z7524" i="1"/>
  <c r="Z6793" i="1"/>
  <c r="Z1636" i="1"/>
  <c r="Z9284" i="1"/>
  <c r="Z6571" i="1"/>
  <c r="Z7899" i="1"/>
  <c r="Z1013" i="1"/>
  <c r="Z11075" i="1"/>
  <c r="Z9967" i="1"/>
  <c r="Z10369" i="1"/>
  <c r="Z4223" i="1"/>
  <c r="Z4157" i="1"/>
  <c r="Z7248" i="1"/>
  <c r="Z3524" i="1"/>
  <c r="Z7121" i="1"/>
  <c r="Z10738" i="1"/>
  <c r="Z1816" i="1"/>
  <c r="Z7854" i="1"/>
  <c r="Z3309" i="1"/>
  <c r="Z1417" i="1"/>
  <c r="Z6822" i="1"/>
  <c r="Z1564" i="1"/>
  <c r="Z7180" i="1"/>
  <c r="Z9892" i="1"/>
  <c r="Z937" i="1"/>
  <c r="Z8431" i="1"/>
  <c r="Z4261" i="1"/>
  <c r="Z8560" i="1"/>
  <c r="Z9450" i="1"/>
  <c r="Z6477" i="1"/>
  <c r="Z8813" i="1"/>
  <c r="Z9360" i="1"/>
  <c r="Z4009" i="1"/>
  <c r="Z6352" i="1"/>
  <c r="Z1456" i="1"/>
  <c r="Z10982" i="1"/>
  <c r="Z10459" i="1"/>
  <c r="Z3365" i="1"/>
  <c r="Z332" i="1"/>
  <c r="Z10333" i="1"/>
  <c r="Z7217" i="1"/>
  <c r="Z8940" i="1"/>
  <c r="Z273" i="1"/>
  <c r="Z3069" i="1"/>
  <c r="Z283" i="1"/>
  <c r="Z7950" i="1"/>
  <c r="Z6509" i="1"/>
  <c r="Z6723" i="1"/>
  <c r="Z178" i="1"/>
  <c r="Z9374" i="1"/>
  <c r="Z10818" i="1"/>
  <c r="Z9393" i="1"/>
  <c r="Z9970" i="1"/>
  <c r="Z1294" i="1"/>
  <c r="Z4962" i="1"/>
  <c r="Z4773" i="1"/>
  <c r="Z6970" i="1"/>
  <c r="Z1145" i="1"/>
  <c r="Z10771" i="1"/>
  <c r="Z10713" i="1"/>
  <c r="Z2851" i="1"/>
  <c r="Z9527" i="1"/>
  <c r="Z2184" i="1"/>
  <c r="Z8697" i="1"/>
  <c r="Z6319" i="1"/>
  <c r="Z3644" i="1"/>
  <c r="Z9003" i="1"/>
  <c r="Z6602" i="1"/>
  <c r="Z1961" i="1"/>
  <c r="Z9177" i="1"/>
  <c r="Z8780" i="1"/>
  <c r="Z6329" i="1"/>
  <c r="Z7193" i="1"/>
  <c r="Z9404" i="1"/>
  <c r="Z6283" i="1"/>
  <c r="Z9032" i="1"/>
  <c r="Z6351" i="1"/>
  <c r="Z5330" i="1"/>
  <c r="Z7386" i="1"/>
  <c r="Z7220" i="1"/>
  <c r="Z6134" i="1"/>
  <c r="Z10071" i="1"/>
  <c r="Z5093" i="1"/>
  <c r="Z1711" i="1"/>
  <c r="Z1341" i="1"/>
  <c r="Z6929" i="1"/>
  <c r="Z4985" i="1"/>
  <c r="Z7667" i="1"/>
  <c r="Z1599" i="1"/>
  <c r="Z9490" i="1"/>
  <c r="Z3284" i="1"/>
  <c r="Z6197" i="1"/>
  <c r="Z3246" i="1"/>
  <c r="Z10433" i="1"/>
  <c r="Z9928" i="1"/>
  <c r="Z8760" i="1"/>
  <c r="Z2333" i="1"/>
  <c r="Z4343" i="1"/>
  <c r="Z114" i="1"/>
  <c r="Z10121" i="1"/>
  <c r="Z2711" i="1"/>
  <c r="Z910" i="1"/>
  <c r="Z7526" i="1"/>
  <c r="Z10100" i="1"/>
  <c r="Z1844" i="1"/>
  <c r="Z2532" i="1"/>
  <c r="Z4723" i="1"/>
  <c r="Z2336" i="1"/>
  <c r="Z748" i="1"/>
  <c r="Z1014" i="1"/>
  <c r="Z6935" i="1"/>
  <c r="Z5427" i="1"/>
  <c r="Z641" i="1"/>
  <c r="Z9378" i="1"/>
  <c r="Z2611" i="1"/>
  <c r="Z5507" i="1"/>
  <c r="Z3803" i="1"/>
  <c r="Z24" i="1"/>
  <c r="Z7851" i="1"/>
  <c r="Z6369" i="1"/>
  <c r="Z5659" i="1"/>
  <c r="Z1565" i="1"/>
  <c r="Z2024" i="1"/>
  <c r="Z3268" i="1"/>
  <c r="Z2719" i="1"/>
  <c r="Z9018" i="1"/>
  <c r="Z6841" i="1"/>
  <c r="Z8670" i="1"/>
  <c r="Z10247" i="1"/>
  <c r="Z6220" i="1"/>
  <c r="Z7456" i="1"/>
  <c r="Z3" i="1"/>
  <c r="Z10413" i="1"/>
  <c r="Z11011" i="1"/>
  <c r="Z2129" i="1"/>
  <c r="Z5626" i="1"/>
  <c r="Z10421" i="1"/>
  <c r="Z10008" i="1"/>
  <c r="Z9590" i="1"/>
  <c r="Z8087" i="1"/>
  <c r="Z8700" i="1"/>
  <c r="Z9691" i="1"/>
  <c r="Z8225" i="1"/>
  <c r="Z6265" i="1"/>
  <c r="Z1690" i="1"/>
  <c r="Z6741" i="1"/>
  <c r="Z1379" i="1"/>
  <c r="Z10672" i="1"/>
  <c r="Z276" i="1"/>
  <c r="Z10059" i="1"/>
  <c r="Z6219" i="1"/>
  <c r="Z2319" i="1"/>
  <c r="Z10139" i="1"/>
  <c r="Z5209" i="1"/>
  <c r="Z7229" i="1"/>
  <c r="Z5847" i="1"/>
  <c r="Z1276" i="1"/>
  <c r="Z319" i="1"/>
  <c r="Z10099" i="1"/>
  <c r="Z7797" i="1"/>
  <c r="Z8310" i="1"/>
  <c r="Z10335" i="1"/>
  <c r="Z5164" i="1"/>
  <c r="Z9820" i="1"/>
  <c r="Z960" i="1"/>
  <c r="Z1743" i="1"/>
  <c r="Z3411" i="1"/>
  <c r="Z7562" i="1"/>
  <c r="Z285" i="1"/>
  <c r="Z1176" i="1"/>
  <c r="Z10479" i="1"/>
  <c r="Z885" i="1"/>
  <c r="Z9515" i="1"/>
  <c r="Z10749" i="1"/>
  <c r="Z3236" i="1"/>
  <c r="Z10043" i="1"/>
  <c r="Z6071" i="1"/>
  <c r="Z1534" i="1"/>
  <c r="Z3823" i="1"/>
  <c r="Z3919" i="1"/>
  <c r="Z7469" i="1"/>
  <c r="Z3203" i="1"/>
  <c r="Z3184" i="1"/>
  <c r="Z6432" i="1"/>
  <c r="Z5470" i="1"/>
  <c r="Z5973" i="1"/>
  <c r="Z9508" i="1"/>
  <c r="Z6215" i="1"/>
  <c r="Z7889" i="1"/>
  <c r="Z2655" i="1"/>
  <c r="Z9579" i="1"/>
  <c r="Z6260" i="1"/>
  <c r="Z1906" i="1"/>
  <c r="Z3468" i="1"/>
  <c r="Z4745" i="1"/>
  <c r="Z8866" i="1"/>
  <c r="Z472" i="1"/>
  <c r="Z10554" i="1"/>
  <c r="Z7992" i="1"/>
  <c r="Z3608" i="1"/>
  <c r="Z5716" i="1"/>
  <c r="Z6303" i="1"/>
  <c r="Z2638" i="1"/>
  <c r="Z2689" i="1"/>
  <c r="Z5654" i="1"/>
  <c r="Z806" i="1"/>
  <c r="Z4799" i="1"/>
  <c r="Z2407" i="1"/>
  <c r="Z2683" i="1"/>
  <c r="Z420" i="1"/>
  <c r="Z10001" i="1"/>
  <c r="Z1092" i="1"/>
  <c r="Z5003" i="1"/>
  <c r="Z9762" i="1"/>
  <c r="Z5156" i="1"/>
  <c r="Z111" i="1"/>
  <c r="Z9544" i="1"/>
  <c r="Z436" i="1"/>
  <c r="Z4694" i="1"/>
  <c r="Z8755" i="1"/>
  <c r="Z956" i="1"/>
  <c r="Z6292" i="1"/>
  <c r="Z9034" i="1"/>
  <c r="Z7673" i="1"/>
  <c r="Z6120" i="1"/>
  <c r="Z1512" i="1"/>
  <c r="Z2479" i="1"/>
  <c r="Z8942" i="1"/>
  <c r="Z10652" i="1"/>
  <c r="Z3381" i="1"/>
  <c r="Z4945" i="1"/>
  <c r="Z7368" i="1"/>
  <c r="Z3727" i="1"/>
  <c r="Z3630" i="1"/>
  <c r="Z3589" i="1"/>
  <c r="Z6666" i="1"/>
  <c r="Z6800" i="1"/>
  <c r="Z7843" i="1"/>
  <c r="Z1046" i="1"/>
  <c r="Z10295" i="1"/>
  <c r="Z6122" i="1"/>
  <c r="Z7329" i="1"/>
  <c r="Z9647" i="1"/>
  <c r="Z10743" i="1"/>
  <c r="Z4998" i="1"/>
  <c r="Z10983" i="1"/>
  <c r="Z6748" i="1"/>
  <c r="Z3812" i="1"/>
  <c r="Z7559" i="1"/>
  <c r="Z5612" i="1"/>
  <c r="Z8692" i="1"/>
  <c r="Z4418" i="1"/>
  <c r="Z11104" i="1"/>
  <c r="Z5630" i="1"/>
  <c r="Z6035" i="1"/>
  <c r="Z9768" i="1"/>
  <c r="Z1187" i="1"/>
  <c r="Z7770" i="1"/>
  <c r="Z8523" i="1"/>
  <c r="Z4755" i="1"/>
  <c r="Z3478" i="1"/>
  <c r="Z1153" i="1"/>
  <c r="Z10463" i="1"/>
  <c r="Z6250" i="1"/>
  <c r="Z6066" i="1"/>
  <c r="Z10732" i="1"/>
  <c r="Z9681" i="1"/>
  <c r="Z3658" i="1"/>
  <c r="Z6768" i="1"/>
  <c r="Z7307" i="1"/>
  <c r="Z6140" i="1"/>
  <c r="Z7670" i="1"/>
  <c r="Z1892" i="1"/>
  <c r="Z10414" i="1"/>
  <c r="Z3364" i="1"/>
  <c r="Z4279" i="1"/>
  <c r="Z5518" i="1"/>
  <c r="Z4289" i="1"/>
  <c r="Z6584" i="1"/>
  <c r="Z1871" i="1"/>
  <c r="Z4163" i="1"/>
  <c r="Z4601" i="1"/>
  <c r="Z8874" i="1"/>
  <c r="Z47" i="1"/>
  <c r="Z7187" i="1"/>
  <c r="Z6422" i="1"/>
  <c r="Z1412" i="1"/>
  <c r="Z7137" i="1"/>
  <c r="Z799" i="1"/>
  <c r="Z6786" i="1"/>
  <c r="Z2572" i="1"/>
  <c r="Z1849" i="1"/>
  <c r="Z6612" i="1"/>
  <c r="Z4249" i="1"/>
  <c r="Z4081" i="1"/>
  <c r="Z10158" i="1"/>
  <c r="Z2196" i="1"/>
  <c r="Z8082" i="1"/>
  <c r="Z4373" i="1"/>
  <c r="Z8738" i="1"/>
  <c r="Z6437" i="1"/>
  <c r="Z7682" i="1"/>
  <c r="Z5759" i="1"/>
  <c r="Z7112" i="1"/>
  <c r="Z9337" i="1"/>
  <c r="Z9332" i="1"/>
  <c r="Z596" i="1"/>
  <c r="Z6233" i="1"/>
  <c r="Z4180" i="1"/>
  <c r="Z6805" i="1"/>
  <c r="Z876" i="1"/>
  <c r="Z10372" i="1"/>
  <c r="Z164" i="1"/>
  <c r="Z10476" i="1"/>
  <c r="Z1463" i="1"/>
  <c r="Z4874" i="1"/>
  <c r="Z8057" i="1"/>
  <c r="Z8325" i="1"/>
  <c r="Z9171" i="1"/>
  <c r="Z10549" i="1"/>
  <c r="Z2115" i="1"/>
  <c r="Z9369" i="1"/>
  <c r="Z1206" i="1"/>
  <c r="Z10389" i="1"/>
  <c r="Z11006" i="1"/>
  <c r="Z2830" i="1"/>
  <c r="Z7096" i="1"/>
  <c r="Z2720" i="1"/>
  <c r="Z3152" i="1"/>
  <c r="Z10910" i="1"/>
  <c r="Z7483" i="1"/>
  <c r="Z52" i="1"/>
  <c r="Z4892" i="1"/>
  <c r="Z1819" i="1"/>
  <c r="Z8053" i="1"/>
  <c r="Z8224" i="1"/>
  <c r="Z523" i="1"/>
  <c r="Z4056" i="1"/>
  <c r="Z5368" i="1"/>
  <c r="Z7592" i="1"/>
  <c r="Z2249" i="1"/>
  <c r="Z5693" i="1"/>
  <c r="Z3825" i="1"/>
  <c r="Z4048" i="1"/>
  <c r="Z3375" i="1"/>
  <c r="Z4956" i="1"/>
  <c r="Z4047" i="1"/>
  <c r="Z7095" i="1"/>
  <c r="Z9926" i="1"/>
  <c r="Z5351" i="1"/>
  <c r="Z10440" i="1"/>
  <c r="Z7433" i="1"/>
  <c r="Z2794" i="1"/>
  <c r="Z4149" i="1"/>
  <c r="Z3741" i="1"/>
  <c r="Z10037" i="1"/>
  <c r="Z5223" i="1"/>
  <c r="Z10531" i="1"/>
  <c r="Z7183" i="1"/>
  <c r="Z9994" i="1"/>
  <c r="Z10719" i="1"/>
  <c r="Z8972" i="1"/>
  <c r="Z439" i="1"/>
  <c r="Z4367" i="1"/>
  <c r="Z594" i="1"/>
  <c r="Z4853" i="1"/>
  <c r="Z10581" i="1"/>
  <c r="Z4256" i="1"/>
  <c r="Z10827" i="1"/>
  <c r="Z955" i="1"/>
  <c r="Z10345" i="1"/>
  <c r="Z9008" i="1"/>
  <c r="Z1249" i="1"/>
  <c r="Z5357" i="1"/>
  <c r="Z8345" i="1"/>
  <c r="Z3433" i="1"/>
  <c r="Z3038" i="1"/>
  <c r="Z9557" i="1"/>
  <c r="Z5030" i="1"/>
  <c r="Z6138" i="1"/>
  <c r="Z7239" i="1"/>
  <c r="Z5347" i="1"/>
  <c r="Z10177" i="1"/>
  <c r="Z3758" i="1"/>
  <c r="Z8066" i="1"/>
  <c r="Z3819" i="1"/>
  <c r="Z2873" i="1"/>
  <c r="Z5178" i="1"/>
  <c r="Z1299" i="1"/>
  <c r="Z2616" i="1"/>
  <c r="Z1891" i="1"/>
  <c r="Z8637" i="1"/>
  <c r="Z613" i="1"/>
  <c r="Z2707" i="1"/>
  <c r="Z9876" i="1"/>
  <c r="Z5014" i="1"/>
  <c r="Z4783" i="1"/>
  <c r="Z4078" i="1"/>
  <c r="Z1933" i="1"/>
  <c r="Z9570" i="1"/>
  <c r="Z5857" i="1"/>
  <c r="Z10659" i="1"/>
  <c r="Z10854" i="1"/>
  <c r="Z8826" i="1"/>
  <c r="Z9224" i="1"/>
  <c r="Z4106" i="1"/>
  <c r="Z8167" i="1"/>
  <c r="Z2800" i="1"/>
  <c r="Z9204" i="1"/>
  <c r="Z7060" i="1"/>
  <c r="Z9841" i="1"/>
  <c r="Z4640" i="1"/>
  <c r="Z10085" i="1"/>
  <c r="Z3884" i="1"/>
  <c r="Z1344" i="1"/>
  <c r="Z3429" i="1"/>
  <c r="Z4087" i="1"/>
  <c r="Z4900" i="1"/>
  <c r="Z2769" i="1"/>
  <c r="Z3477" i="1"/>
  <c r="Z9945" i="1"/>
  <c r="Z4587" i="1"/>
  <c r="Z9109" i="1"/>
  <c r="Z8446" i="1"/>
  <c r="Z4229" i="1"/>
  <c r="Z9339" i="1"/>
  <c r="Z8260" i="1"/>
  <c r="Z2084" i="1"/>
  <c r="Z10185" i="1"/>
  <c r="Z7150" i="1"/>
  <c r="Z1348" i="1"/>
  <c r="Z5226" i="1"/>
  <c r="Z10154" i="1"/>
  <c r="Z685" i="1"/>
  <c r="Z7650" i="1"/>
  <c r="Z1612" i="1"/>
  <c r="Z3714" i="1"/>
  <c r="Z8790" i="1"/>
  <c r="Z11019" i="1"/>
  <c r="Z637" i="1"/>
  <c r="Z1201" i="1"/>
  <c r="Z9071" i="1"/>
  <c r="Z7405" i="1"/>
  <c r="Z668" i="1"/>
  <c r="Z8609" i="1"/>
  <c r="Z3569" i="1"/>
  <c r="Z11090" i="1"/>
  <c r="Z3491" i="1"/>
  <c r="Z9594" i="1"/>
  <c r="Z10669" i="1"/>
  <c r="Z8784" i="1"/>
  <c r="Z10178" i="1"/>
  <c r="Z9175" i="1"/>
  <c r="Z7451" i="1"/>
  <c r="Z4136" i="1"/>
  <c r="Z8908" i="1"/>
  <c r="Z4834" i="1"/>
  <c r="Z7916" i="1"/>
  <c r="Z8656" i="1"/>
  <c r="Z3242" i="1"/>
  <c r="Z6870" i="1"/>
  <c r="Z1306" i="1"/>
  <c r="Z2454" i="1"/>
  <c r="Z4241" i="1"/>
  <c r="Z88" i="1"/>
  <c r="Z4725" i="1"/>
  <c r="Z10023" i="1"/>
  <c r="Z2294" i="1"/>
  <c r="Z2816" i="1"/>
  <c r="Z2872" i="1"/>
  <c r="Z2063" i="1"/>
  <c r="Z10979" i="1"/>
  <c r="Z8774" i="1"/>
  <c r="Z2823" i="1"/>
  <c r="Z6380" i="1"/>
  <c r="Z8312" i="1"/>
  <c r="Z552" i="1"/>
  <c r="Z1778" i="1"/>
  <c r="Z5048" i="1"/>
  <c r="Z4348" i="1"/>
  <c r="Z3532" i="1"/>
  <c r="Z9870" i="1"/>
  <c r="Z1029" i="1"/>
  <c r="Z3182" i="1"/>
  <c r="Z6069" i="1"/>
  <c r="Z10142" i="1"/>
  <c r="Z6385" i="1"/>
  <c r="Z9678" i="1"/>
  <c r="Z2759" i="1"/>
  <c r="Z7349" i="1"/>
  <c r="Z7853" i="1"/>
  <c r="Z8619" i="1"/>
  <c r="Z9501" i="1"/>
  <c r="Z7872" i="1"/>
  <c r="Z2126" i="1"/>
  <c r="Z9306" i="1"/>
  <c r="Z9759" i="1"/>
  <c r="Z8133" i="1"/>
  <c r="Z10976" i="1"/>
  <c r="Z10870" i="1"/>
  <c r="Z5754" i="1"/>
  <c r="Z4580" i="1"/>
  <c r="Z1148" i="1"/>
  <c r="Z2911" i="1"/>
  <c r="Z2210" i="1"/>
  <c r="Z5034" i="1"/>
  <c r="Z2796" i="1"/>
  <c r="Z6764" i="1"/>
  <c r="Z8336" i="1"/>
  <c r="Z525" i="1"/>
  <c r="Z7042" i="1"/>
  <c r="Z4541" i="1"/>
  <c r="Z6082" i="1"/>
  <c r="Z6823" i="1"/>
  <c r="Z3798" i="1"/>
  <c r="Z286" i="1"/>
  <c r="Z1674" i="1"/>
  <c r="Z7230" i="1"/>
  <c r="Z7790" i="1"/>
  <c r="Z2423" i="1"/>
  <c r="Z4819" i="1"/>
  <c r="Z2190" i="1"/>
  <c r="Z6842" i="1"/>
  <c r="Z6288" i="1"/>
  <c r="Z6078" i="1"/>
  <c r="Z469" i="1"/>
  <c r="Z7895" i="1"/>
  <c r="Z7300" i="1"/>
  <c r="Z8968" i="1"/>
  <c r="Z1336" i="1"/>
  <c r="Z3084" i="1"/>
  <c r="Z5994" i="1"/>
  <c r="Z1688" i="1"/>
  <c r="Z8966" i="1"/>
  <c r="Z2848" i="1"/>
  <c r="Z5892" i="1"/>
  <c r="Z7464" i="1"/>
  <c r="Z3694" i="1"/>
  <c r="Z3380" i="1"/>
  <c r="Z20" i="1"/>
  <c r="Z2762" i="1"/>
  <c r="Z1059" i="1"/>
  <c r="Z2899" i="1"/>
  <c r="Z6317" i="1"/>
  <c r="Z8795" i="1"/>
  <c r="Z1748" i="1"/>
  <c r="Z747" i="1"/>
  <c r="Z6465" i="1"/>
  <c r="Z307" i="1"/>
  <c r="Z8814" i="1"/>
  <c r="Z7259" i="1"/>
  <c r="Z911" i="1"/>
  <c r="Z8047" i="1"/>
  <c r="Z5768" i="1"/>
  <c r="Z4713" i="1"/>
  <c r="Z8728" i="1"/>
  <c r="Z2552" i="1"/>
  <c r="Z18" i="1"/>
  <c r="Z512" i="1"/>
  <c r="Z8165" i="1"/>
  <c r="Z5632" i="1"/>
  <c r="Z7345" i="1"/>
  <c r="Z9456" i="1"/>
  <c r="Z229" i="1"/>
  <c r="Z1626" i="1"/>
  <c r="Z5736" i="1"/>
  <c r="Z2625" i="1"/>
  <c r="Z7246" i="1"/>
  <c r="Z394" i="1"/>
  <c r="Z8752" i="1"/>
  <c r="Z10608" i="1"/>
  <c r="Z2209" i="1"/>
  <c r="Z550" i="1"/>
  <c r="Z4151" i="1"/>
  <c r="Z5941" i="1"/>
  <c r="Z2953" i="1"/>
  <c r="Z1493" i="1"/>
  <c r="Z10455" i="1"/>
  <c r="Z10706" i="1"/>
  <c r="Z1635" i="1"/>
  <c r="Z7284" i="1"/>
  <c r="Z1328" i="1"/>
  <c r="Z4274" i="1"/>
  <c r="Z5853" i="1"/>
  <c r="Z8525" i="1"/>
  <c r="Z1966" i="1"/>
  <c r="Z6423" i="1"/>
  <c r="Z8401" i="1"/>
  <c r="Z4654" i="1"/>
  <c r="Z6813" i="1"/>
  <c r="Z11093" i="1"/>
  <c r="Z7623" i="1"/>
  <c r="Z1052" i="1"/>
  <c r="Z78" i="1"/>
  <c r="Z1116" i="1"/>
  <c r="Z1087" i="1"/>
  <c r="Z9848" i="1"/>
  <c r="Z6271" i="1"/>
  <c r="Z2206" i="1"/>
  <c r="Z10253" i="1"/>
  <c r="Z5358" i="1"/>
  <c r="Z2156" i="1"/>
  <c r="Z2438" i="1"/>
  <c r="Z7204" i="1"/>
  <c r="Z6824" i="1"/>
  <c r="Z6445" i="1"/>
  <c r="Z2736" i="1"/>
  <c r="Z4839" i="1"/>
  <c r="Z5862" i="1"/>
  <c r="Z9747" i="1"/>
  <c r="Z600" i="1"/>
  <c r="Z3560" i="1"/>
  <c r="Z3041" i="1"/>
  <c r="Z4246" i="1"/>
  <c r="Z2217" i="1"/>
  <c r="Z963" i="1"/>
  <c r="Z2225" i="1"/>
  <c r="Z1821" i="1"/>
  <c r="Z8629" i="1"/>
  <c r="Z10899" i="1"/>
  <c r="Z7304" i="1"/>
  <c r="Z4064" i="1"/>
  <c r="Z5939" i="1"/>
  <c r="Z2233" i="1"/>
  <c r="Z5971" i="1"/>
  <c r="Z357" i="1"/>
  <c r="Z9275" i="1"/>
  <c r="Z349" i="1"/>
  <c r="Z8683" i="1"/>
  <c r="Z699" i="1"/>
  <c r="Z7739" i="1"/>
  <c r="Z5171" i="1"/>
  <c r="Z9847" i="1"/>
  <c r="Z10812" i="1"/>
  <c r="Z4539" i="1"/>
  <c r="Z9808" i="1"/>
  <c r="Z2900" i="1"/>
  <c r="Z10027" i="1"/>
  <c r="Z831" i="1"/>
  <c r="Z3878" i="1"/>
  <c r="Z7552" i="1"/>
  <c r="Z1307" i="1"/>
  <c r="Z4173" i="1"/>
  <c r="Z3425" i="1"/>
  <c r="Z9078" i="1"/>
  <c r="Z4665" i="1"/>
  <c r="Z2752" i="1"/>
  <c r="Z8695" i="1"/>
  <c r="Z7105" i="1"/>
  <c r="Z11062" i="1"/>
  <c r="Z6444" i="1"/>
  <c r="Z3542" i="1"/>
  <c r="Z1556" i="1"/>
  <c r="Z485" i="1"/>
  <c r="Z4897" i="1"/>
  <c r="Z5879" i="1"/>
  <c r="Z9488" i="1"/>
  <c r="Z8951" i="1"/>
  <c r="Z740" i="1"/>
  <c r="Z3074" i="1"/>
  <c r="Z8495" i="1"/>
  <c r="Z8744" i="1"/>
  <c r="Z10716" i="1"/>
  <c r="Z7963" i="1"/>
  <c r="Z8211" i="1"/>
  <c r="Z6052" i="1"/>
  <c r="Z2876" i="1"/>
  <c r="Z5089" i="1"/>
  <c r="Z10026" i="1"/>
  <c r="Z752" i="1"/>
  <c r="Z10618" i="1"/>
  <c r="Z10520" i="1"/>
  <c r="Z9322" i="1"/>
  <c r="Z3479" i="1"/>
  <c r="Z7205" i="1"/>
  <c r="Z2445" i="1"/>
  <c r="Z7710" i="1"/>
  <c r="Z7473" i="1"/>
  <c r="Z2269" i="1"/>
  <c r="M11105" i="1"/>
  <c r="W11105" i="1"/>
  <c r="AB7280" i="1"/>
  <c r="AB10136" i="1"/>
  <c r="AB6599" i="1"/>
  <c r="AB5179" i="1"/>
  <c r="AB5304" i="1"/>
  <c r="AB10515" i="1"/>
  <c r="AB6030" i="1"/>
  <c r="AB27" i="1"/>
  <c r="AB9410" i="1"/>
  <c r="AB9504" i="1"/>
  <c r="AB8106" i="1"/>
  <c r="AB4085" i="1"/>
  <c r="AB8936" i="1"/>
  <c r="AB2149" i="1"/>
  <c r="X11105" i="1"/>
  <c r="T11105" i="1"/>
  <c r="Y7280" i="1"/>
  <c r="Y10136" i="1"/>
  <c r="Y6599" i="1"/>
  <c r="Y5179" i="1"/>
  <c r="Y5304" i="1"/>
  <c r="Y10515" i="1"/>
  <c r="Y6030" i="1"/>
  <c r="Y27" i="1"/>
  <c r="Y9410" i="1"/>
  <c r="Y9504" i="1"/>
  <c r="Y8106" i="1"/>
  <c r="Y4085" i="1"/>
  <c r="Y8936" i="1"/>
  <c r="Y2149" i="1"/>
  <c r="R7280" i="1"/>
  <c r="R10136" i="1"/>
  <c r="U10136" i="1"/>
  <c r="R6599" i="1"/>
  <c r="U6599" i="1"/>
  <c r="R5179" i="1"/>
  <c r="U5179" i="1"/>
  <c r="R5304" i="1"/>
  <c r="U5304" i="1"/>
  <c r="R10515" i="1"/>
  <c r="U10515" i="1"/>
  <c r="R6030" i="1"/>
  <c r="U6030" i="1"/>
  <c r="R27" i="1"/>
  <c r="U27" i="1"/>
  <c r="R9410" i="1"/>
  <c r="U9410" i="1"/>
  <c r="R9504" i="1"/>
  <c r="U9504" i="1"/>
  <c r="R8106" i="1"/>
  <c r="U8106" i="1"/>
  <c r="R4085" i="1"/>
  <c r="U4085" i="1"/>
  <c r="R8936" i="1"/>
  <c r="U8936" i="1"/>
  <c r="R2149" i="1"/>
  <c r="U2149" i="1"/>
  <c r="R11105" i="1"/>
  <c r="R11106" i="1"/>
  <c r="U7280" i="1"/>
  <c r="Z7280" i="1"/>
  <c r="Y11105" i="1"/>
  <c r="O11105" i="1"/>
  <c r="N11105" i="1"/>
  <c r="S11105" i="1"/>
  <c r="T11108" i="1"/>
  <c r="H11105" i="1"/>
  <c r="Z2149" i="1"/>
  <c r="Z8936" i="1"/>
  <c r="Z5304" i="1"/>
  <c r="Z4085" i="1"/>
  <c r="Z10136" i="1"/>
  <c r="Z5179" i="1"/>
  <c r="Z9504" i="1"/>
  <c r="Z6030" i="1"/>
  <c r="Z6599" i="1"/>
  <c r="Z8106" i="1"/>
  <c r="Z27" i="1"/>
  <c r="Z9410" i="1"/>
  <c r="Z10515" i="1"/>
  <c r="U11105" i="1"/>
  <c r="U11106" i="1"/>
  <c r="Z11105" i="1"/>
</calcChain>
</file>

<file path=xl/sharedStrings.xml><?xml version="1.0" encoding="utf-8"?>
<sst xmlns="http://schemas.openxmlformats.org/spreadsheetml/2006/main" count="56552" uniqueCount="45589">
  <si>
    <t>Title</t>
  </si>
  <si>
    <t>Details</t>
  </si>
  <si>
    <t>Sickle cell disease and the eye.</t>
  </si>
  <si>
    <t>Do BK, Rodger DC.</t>
  </si>
  <si>
    <t>Curr Opin Ophthalmol. 2017 Nov;28(6):623-628. doi: 10.1097/ICU.0000000000000423. Review.</t>
  </si>
  <si>
    <t>[No authors listed]</t>
  </si>
  <si>
    <t>Uveal Melanoma: GNAQ and GNA11 Mutations in a Greek Population.</t>
  </si>
  <si>
    <t>Psinakis F, Katseli A, Koutsandrea C, Frangia K, Florentin L, Apostolopoulou D, Dimakopoulou K, Papakonstantinou D, Georgopoulou E, Brouzas D.</t>
  </si>
  <si>
    <t>Anticancer Res. 2017 Oct;37(10):5719-5726.</t>
  </si>
  <si>
    <t>Cost-Utility Analysis of Extending Public Health Insurance Coverage to Include Diabetic Retinopathy Screening by Optometrists.</t>
  </si>
  <si>
    <t>van Katwyk S, Jin YP, Trope GE, Buys Y, Masucci L, Wedge R, Flanagan J, Brent MH, El-Defrawy S, Tu HA, Thavorn K.</t>
  </si>
  <si>
    <t>Value Health. 2017 Sep;20(8):1034-1040. doi: 10.1016/j.jval.2017.04.015. Epub 2017 Jun 1.</t>
  </si>
  <si>
    <t>Behçet's disease: review with emphasis on dermatological aspects.</t>
  </si>
  <si>
    <t>Scherrer MAR, Rocha VB, Garcia LC.</t>
  </si>
  <si>
    <t>An Bras Dermatol. 2017 Jul-Aug;92(4):452-464. doi: 10.1590/abd1806-4841.20177359. Review.</t>
  </si>
  <si>
    <t>TSH/IGF-1 Receptor Cross-Talk Rapidly Activates Extracellular Signal-Regulated Kinases in Multiple Cell Types.</t>
  </si>
  <si>
    <t>Krieger CC, Perry JD, Morgan SJ, Kahaly GJ, Gershengorn MC.</t>
  </si>
  <si>
    <t>Endocrinology. 2017 Oct 1;158(10):3676-3683. doi: 10.1210/en.2017-00528.</t>
  </si>
  <si>
    <t>Comparative Evaluation of Corneal Endothelium in Patients with Diabetes Undergoing Phacoemulsification.</t>
  </si>
  <si>
    <t>Sahu PK, Das GK, Agrawal S, Kumar S.</t>
  </si>
  <si>
    <t>Middle East Afr J Ophthalmol. 2017 Apr-Jun;24(2):74-80. doi: 10.4103/meajo.MEAJO_242_15.</t>
  </si>
  <si>
    <t>Pathogenesis, Transmissibility, and Tropism of a Highly Pathogenic Avian Influenza A(H7N7) Virus Associated With Human Conjunctivitis in Italy, 2013.</t>
  </si>
  <si>
    <t>Belser JA, Creager HM, Zeng H, Maines TR, Tumpey TM.</t>
  </si>
  <si>
    <t>J Infect Dis. 2017 Sep 15;216(suppl_4):S508-S511. doi: 10.1093/infdis/jiw559.</t>
  </si>
  <si>
    <t>Intraocular Infection with a Trematode.</t>
  </si>
  <si>
    <t>Guzman-Salas PJ, Serna-Ojeda JC.</t>
  </si>
  <si>
    <t xml:space="preserve">N Engl J Med. 2017 Sep 21;377(12):e15. doi: 10.1056/NEJMicm1615038. No abstract available. </t>
  </si>
  <si>
    <t>A Comparative Analysis of Serum IgG4 Levels in Patients With IgG4-Related Disease and Other Disorders.</t>
  </si>
  <si>
    <t>Wang L, Chu X, Ma Y, Zhang M, Wang X, Jin L, Tan Z, Li X, Li X.</t>
  </si>
  <si>
    <t>Am J Med Sci. 2017 Sep;354(3):252-256. doi: 10.1016/j.amjms.2017.05.009. Epub 2017 May 24.</t>
  </si>
  <si>
    <t>Design, Synthesis, and Some Aspects of the Biological Activity of Mitochondria-Targeted Antioxidants.</t>
  </si>
  <si>
    <t>Korshunova GA, Shishkina AV, Skulachev MV.</t>
  </si>
  <si>
    <t>Biochemistry (Mosc). 2017 Jul;82(7):760-777. doi: 10.1134/S0006297917070021. Review.</t>
  </si>
  <si>
    <t>Corneal angiogenesis based on different protocols of alkaline cauterization in murine models.</t>
  </si>
  <si>
    <t>Claros-Chacaltana FDY, Kobashigawa KK, Padua IRM, Valdetaro GP, Aldrovani M, Laus JL.</t>
  </si>
  <si>
    <t>Acta Cir Bras. 2017 Aug;32(8):607-616. doi: 10.1590/s0102-865020170080000002.</t>
  </si>
  <si>
    <t>Biochemical Measurements of Free Opsin in Macular Degeneration Eyes: Examining the 11-CIS Retinal Deficiency Hypothesis of Delayed Dark Adaptation (An American Ophthalmological Society Thesis).</t>
  </si>
  <si>
    <t>Hanneken A, Neikirk T, Johnson J, Kono M.</t>
  </si>
  <si>
    <t>Trans Am Ophthalmol Soc. 2017 Aug 22;115:T1. eCollection 2017 Aug. Review.</t>
  </si>
  <si>
    <t>PPARγ agonists: Potential treatments for exudative age-related macular degeneration.</t>
  </si>
  <si>
    <t>Vallée A, Lecarpentier Y, Guillevin R, Vallée JN.</t>
  </si>
  <si>
    <t>Life Sci. 2017 Nov 1;188:123-130. doi: 10.1016/j.lfs.2017.09.008. Epub 2017 Sep 6. Review.</t>
  </si>
  <si>
    <t>Vision Screening in Children Aged 6 Months to 5 Years: US Preventive Services Task Force Recommendation Statement.</t>
  </si>
  <si>
    <t>US Preventive Services Task Force., Grossman DC, Curry SJ, Owens DK, Barry MJ, Davidson KW, Doubeni CA, Epling JW Jr, Kemper AR, Krist AH, Kurth AE, Landefeld CS, Mangione CM, Phipps MG, Silverstein M, Simon MA, Tseng CW.</t>
  </si>
  <si>
    <t>JAMA. 2017 Sep 5;318(9):836-844. doi: 10.1001/jama.2017.11260.</t>
  </si>
  <si>
    <t>KLF9 and JNK3 Interact to Suppress Axon Regeneration in the Adult CNS.</t>
  </si>
  <si>
    <t>Apara A, Galvao J, Wang Y, Blackmore M, Trillo A, Iwao K, Brown DP Jr, Fernandes KA, Huang A, Nguyen T, Ashouri M, Zhang X, Shaw PX, Kunzevitzky NJ, Moore DL, Libby RT, Goldberg JL.</t>
  </si>
  <si>
    <t>J Neurosci. 2017 Oct 4;37(40):9632-9644. doi: 10.1523/JNEUROSCI.0643-16.2017. Epub 2017 Sep 4.</t>
  </si>
  <si>
    <t>Proliferative retinopathy during hyperbaric oxygen treatment.</t>
  </si>
  <si>
    <t>Tran V, Smart D.</t>
  </si>
  <si>
    <t>Diving Hyperb Med. 2017 Sep;47(3):203. Review.</t>
  </si>
  <si>
    <t>Mouth-clicks used by blind expert human echolocators - signal description and model based signal synthesis.</t>
  </si>
  <si>
    <t>Thaler L, Reich GM, Zhang X, Wang D, Smith GE, Tao Z, Abdullah RSABR, Cherniakov M, Baker CJ, Kish D, Antoniou M.</t>
  </si>
  <si>
    <t>PLoS Comput Biol. 2017 Aug 31;13(8):e1005670. doi: 10.1371/journal.pcbi.1005670. eCollection 2017 Aug.</t>
  </si>
  <si>
    <t>Comparative effectiveness of antiepileptic drugs in patients with mesial temporal lobe epilepsy with hippocampal sclerosis.</t>
  </si>
  <si>
    <t>Androsova G, Krause R, Borghei M, Wassenaar M, Auce P, Avbersek A, Becker F, Berghuis B, Campbell E, Coppola A, Francis B, Wolking S, Cavalleri GL, Craig J, Delanty N, Koeleman BPC, Kunz WS, Lerche H, Marson AG, Sander JW, Sills GJ, Striano P, et al.</t>
  </si>
  <si>
    <t>Epilepsia. 2017 Oct;58(10):1734-1741. doi: 10.1111/epi.13871. Epub 2017 Aug 31.</t>
  </si>
  <si>
    <t>Histological, morphometric, protein and gene expression analyses of rat retinas with ischaemia-reperfusion injury model treated with sildenafil citrate.</t>
  </si>
  <si>
    <t>Zanoni DS, Da Silva GA, Ezra-Elia R, Carvalho M, Quitzan JG, Ofri R, Laus JL, Laufer-Amorim R.</t>
  </si>
  <si>
    <t>Int J Exp Pathol. 2017 Jun;98(3):147-157. doi: 10.1111/iep.12233.</t>
  </si>
  <si>
    <t>A Treatment Algorithm for Patients Presenting with Sagittal Craniosynostosis after the Age of 1 Year.</t>
  </si>
  <si>
    <t>Ruane EJ, Garland CB, Camison L, Fenton RA, Nischal KK, Pollack IF, Tamber MS, Grunwaldt LJ, Losee JE, Goldstein JA.</t>
  </si>
  <si>
    <t>Plast Reconstr Surg. 2017 Sep;140(3):582-590. doi: 10.1097/PRS.0000000000003602.</t>
  </si>
  <si>
    <t>Keratitis in association with herpes zoster and varicella vaccines.</t>
  </si>
  <si>
    <t>Grillo AP, Fraunfelder FW.</t>
  </si>
  <si>
    <t>Drugs Today (Barc). 2017 Jul;53(7):393-397. doi: 10.1358/dot.2017.53.7.2667582.</t>
  </si>
  <si>
    <t>Successful treatment of fungal endophthalmitis using intravitreal caspofungin.</t>
  </si>
  <si>
    <t>Danielescu C, Cantemir A, Chiselita D.</t>
  </si>
  <si>
    <t>Arq Bras Oftalmol. 2017 Jun;80(3):196-198. doi: 10.5935/0004-2749.20170048.</t>
  </si>
  <si>
    <t>High-dose B-vitamin supplements and risk for age-related cataract: a population-based prospective study of men and women.</t>
  </si>
  <si>
    <t>Selin JZ, Lindblad BE, Bottai M, Morgenstern R, Wolk A.</t>
  </si>
  <si>
    <t>Br J Nutr. 2017 Jul;118(2):154-160. doi: 10.1017/S0007114517001994.</t>
  </si>
  <si>
    <t>Use of validated community-based trachoma trichiasis (TT) case finders to measure the total backlog and detect when elimination threshold is achieved: a TT methodology paper.</t>
  </si>
  <si>
    <t>Karimurio J, Rono H, Njomo D, Sironka J, Kareko C, Gichangi M, Barasa E, Mwangi A, Ronald K, Kiio F.</t>
  </si>
  <si>
    <t>Pan Afr Med J. 2017 Jun 5;27:84. doi: 10.11604/pamj.2017.27.84.11266. eCollection 2017.</t>
  </si>
  <si>
    <t>Risk Behaviors for Contact Lens-Related Eye Infections Among Adults and Adolescents - United States, 2016.</t>
  </si>
  <si>
    <t>Cope JR, Collier SA, Nethercut H, Jones JM, Yates K, Yoder JS.</t>
  </si>
  <si>
    <t>MMWR Morb Mortal Wkly Rep. 2017 Aug 18;66(32):841-845. doi: 10.15585/mmwr.mm6632a2.</t>
  </si>
  <si>
    <t>Current drug and molecular therapies for the treatment of atrophic age-related macular degeneration: phase I to phase III clinical development.</t>
  </si>
  <si>
    <t>Li H, Chintalapudi SR, Jablonski MM.</t>
  </si>
  <si>
    <t>Expert Opin Investig Drugs. 2017 Oct;26(10):1103-1114. doi: 10.1080/13543784.2017.1369042. Epub 2017 Aug 24. Review.</t>
  </si>
  <si>
    <t>CE: Can Your Older Patients Drive Safely?</t>
  </si>
  <si>
    <t>Staplin L, Lococo KH, Mastromatto T, Sifrit KJ, Trazzera KM.</t>
  </si>
  <si>
    <t>Am J Nurs. 2017 Sep;117(9):34-43. doi: 10.1097/01.NAJ.0000524519.45105.8d. Review.</t>
  </si>
  <si>
    <t>A novel RIPK1 inhibitor that prevents retinal degeneration in a rat glaucoma model.</t>
  </si>
  <si>
    <t>Do YJ, Sul JW, Jang KH, Kang NS, Kim YH, Kim YG, Kim E.</t>
  </si>
  <si>
    <t>Exp Cell Res. 2017 Oct 1;359(1):30-38. doi: 10.1016/j.yexcr.2017.08.012. Epub 2017 Aug 9.</t>
  </si>
  <si>
    <t>Proteome analysis of vitreous humor in retinal detachment using two different flow-charts for protein fractionation.</t>
  </si>
  <si>
    <t>Gaspar LM, Santos FM, Albuquerque T, Castro-de-Sousa JP, Passarinha LA, Tomaz CT.</t>
  </si>
  <si>
    <t>J Chromatogr B Analyt Technol Biomed Life Sci. 2017 Sep 1;1061-1062:334-341. doi: 10.1016/j.jchromb.2017.07.049. Epub 2017 Jul 29.</t>
  </si>
  <si>
    <t>High serum creatinine is associated with reduction of vision impaired in patients with NMOSD.</t>
  </si>
  <si>
    <t>Zhu DS, Yu L, Li M, Han L, Huang XX, Wang XQ, Yang XL, Zhu Y, Zhou XJ, Guan YT.</t>
  </si>
  <si>
    <t>J Neuroimmunol. 2017 Sep 15;310:32-37. doi: 10.1016/j.jneuroim.2017.06.003. Epub 2017 Jun 13.</t>
  </si>
  <si>
    <t>A meta-analysis and review examining a possible role for oxidative stress and singlet oxygen in diverse diseases.</t>
  </si>
  <si>
    <t>Petrou AL, Terzidaki A.</t>
  </si>
  <si>
    <t>Biochem J. 2017 Aug 2;474(16):2713-2731. doi: 10.1042/BCJ20161058. Review.</t>
  </si>
  <si>
    <t>Retinal changes in solid organ and bone marrow transplantation patients.</t>
  </si>
  <si>
    <t>Malerbi FK, Teixeira SH, Hirai LGG, Matsudo NH, Carneiro ABM.</t>
  </si>
  <si>
    <t xml:space="preserve">Einstein (Sao Paulo). 2017 Apr-Jun;15(2):123-129. doi: 10.1590/S1679-45082017AO3992. English, Portuguese. </t>
  </si>
  <si>
    <t>Infectious keratoconjunctivitis and occurrence of Mycoplasma conjunctivae and Chlamydiaceae in small domestic ruminants from Central Karakoram, Pakistan.</t>
  </si>
  <si>
    <t>Fernández-Aguilar X, Rossi L, Cabezón Ó, Giorgino A, Victoriano Llopis I, Frey J, López-Olvera JR.</t>
  </si>
  <si>
    <t>Vet Rec. 2017 Sep 2;181(9):237. doi: 10.1136/vr.103948. Epub 2017 Aug 1.</t>
  </si>
  <si>
    <t>Impact of LCA-Associated E14L LRAT Mutation on Protein Stability and Retinoid Homeostasis.</t>
  </si>
  <si>
    <t>Chelstowska S, Widjaja-Adhi MAK, Silvaroli JA, Golczak M.</t>
  </si>
  <si>
    <t>Biochemistry. 2017 Aug 29;56(34):4489-4499. doi: 10.1021/acs.biochem.7b00451. Epub 2017 Aug 15.</t>
  </si>
  <si>
    <t>Emerging vascular endothelial growth factor antagonists to treat neovascular age-related macular degeneration.</t>
  </si>
  <si>
    <t>Hussain RM, Ciulla TA.</t>
  </si>
  <si>
    <t>Expert Opin Emerg Drugs. 2017 Sep;22(3):235-246. doi: 10.1080/14728214.2017.1362390. Epub 2017 Aug 4. Review.</t>
  </si>
  <si>
    <t>Cysteamine prevents vascular leakage through inhibiting transglutaminase in diabetic retina.</t>
  </si>
  <si>
    <t>Lee YJ, Jung SH, Hwang J, Jeon S, Han ET, Park WS, Hong SH, Kim YM, Ha KS.</t>
  </si>
  <si>
    <t>J Endocrinol. 2017 Oct;235(1):39-48. doi: 10.1530/JOE-17-0109. Epub 2017 Jul 27.</t>
  </si>
  <si>
    <t>INVESTIGATION OF ENROFLOXACIN-ASSOCIATED RETINAL TOXICITY IN NONDOMESTIC FELIDS.</t>
  </si>
  <si>
    <t>Newkirk KM, Beard LK, Sun X, Ramsay EC.</t>
  </si>
  <si>
    <t>J Zoo Wildl Med. 2017 Jun;48(2):518-520. doi: 10.1638/2016-0225.1.</t>
  </si>
  <si>
    <t>Commentary on Chlorhexidine Keratitis.</t>
  </si>
  <si>
    <t>Whole exome sequencing unveils a frameshift mutation in CNGB3 for cone dystrophy: A case report of an Indian family.</t>
  </si>
  <si>
    <t>Gupta S, Chaurasia A, Pathak E, Mishra R, Chaudhry VN, Chaudhry P, Mukherjee A, Mutsuddi M.</t>
  </si>
  <si>
    <t>Medicine (Baltimore). 2017 Jul;96(30):e7490. doi: 10.1097/MD.0000000000007490.</t>
  </si>
  <si>
    <t>A single base deletion in the SLC45A2 gene in a Bullmastiff with oculocutaneous albinism.</t>
  </si>
  <si>
    <t>Caduff M, Bauer A, Jagannathan V, Leeb T.</t>
  </si>
  <si>
    <t>Anim Genet. 2017 Oct;48(5):619-621. doi: 10.1111/age.12582. Epub 2017 Jul 24.</t>
  </si>
  <si>
    <t>1,3-Oxazole-based selective picomolar inhibitors of cytosolic human carbonic anhydrase II alleviate ocular hypertension in rabbits: Potency is supported by X-ray crystallography of two leads.</t>
  </si>
  <si>
    <t>Ferraroni M, Lucarini L, Masini E, Korsakov M, Scozzafava A, Supuran CT, Krasavin M.</t>
  </si>
  <si>
    <t>Bioorg Med Chem. 2017 Sep 1;25(17):4560-4565. doi: 10.1016/j.bmc.2017.06.054. Epub 2017 Jul 11.</t>
  </si>
  <si>
    <t>EXPANDED PHENOTYPE OF TMEM67 GENE MUTATION (CASE REPORT).</t>
  </si>
  <si>
    <t>Tkemaladze T, Melikishvili G, Kherkheulidze V, Melikishvili A, Davitaia T.</t>
  </si>
  <si>
    <t>Georgian Med News. 2017 Jun;(267):100-103.</t>
  </si>
  <si>
    <t>The fluorescence lifetime of lipofuscin granule fluorophores contained in the retinal pigment epithelium cells from human cadaver eyes in normal state and in the case of visualized pathology.</t>
  </si>
  <si>
    <t>Yakovleva MA, Feldman TB, Arbukhanova PM, Borzenok SA, Kuzmin VA, Ostrovsky MA.</t>
  </si>
  <si>
    <t>Dokl Biochem Biophys. 2017 May;474(1):239-243. doi: 10.1134/S1607672917030231. Epub 2017 Jul 20.</t>
  </si>
  <si>
    <t>TPL2 (Therapeutic Targeting Tumor Progression Locus-2)/ATF4 (Activating Transcription Factor-4)/SDF1α (Chemokine Stromal Cell-Derived Factor-α) Axis Suppresses Diabetic Retinopathy.</t>
  </si>
  <si>
    <t>Lai DW, Lin KH, Sheu WH, Lee MR, Chen CY, Lee WJ, Hung YW, Shen CC, Chung TJ, Liu SH, Sheu ML.</t>
  </si>
  <si>
    <t>Circ Res. 2017 Sep 1;121(6):e37-e52. doi: 10.1161/CIRCRESAHA.117.311066. Epub 2017 Jul 19.</t>
  </si>
  <si>
    <t>The New APGAR SCORE: A Checklist to Enhance Quality of Life in Geriatric Patients with Hip Fracture.</t>
  </si>
  <si>
    <t>Bernstein J, Weintraub S, Hume E, Neuman MD, Kates SL, Ahn J.</t>
  </si>
  <si>
    <t>J Bone Joint Surg Am. 2017 Jul 19;99(14):e77. doi: 10.2106/JBJS.16.01149.</t>
  </si>
  <si>
    <t>Optic nerve regeneration in mammals: Regenerated or spared axons?</t>
  </si>
  <si>
    <t>Fischer D, Harvey AR, Pernet V, Lemmon VP, Park KK.</t>
  </si>
  <si>
    <t>Exp Neurol. 2017 Oct;296:83-88. doi: 10.1016/j.expneurol.2017.07.008. Epub 2017 Jul 14. Review.</t>
  </si>
  <si>
    <t>Screening Criteria for Ophthalmic Manifestations of Congenital Zika Virus Infection.</t>
  </si>
  <si>
    <t>Zin AA, Tsui I, Rossetto J, Vasconcelos Z, Adachi K, Valderramos S, Halai UA, Pone MVDS, Pone SM, Silveira Filho JCB, Aibe MS, da Costa ACC, Zin OA, Belfort R Jr, Brasil P, Nielsen-Saines K, Moreira MEL.</t>
  </si>
  <si>
    <t>JAMA Pediatr. 2017 Sep 1;171(9):847-854. doi: 10.1001/jamapediatrics.2017.1474.</t>
  </si>
  <si>
    <t>Sengers Syndrome-Associated Mitochondrial Acylglycerol Kinase Is a Subunit of the Human TIM22 Protein Import Complex.</t>
  </si>
  <si>
    <t>Kang Y, Stroud DA, Baker MJ, De Souza DP, Frazier AE, Liem M, Tull D, Mathivanan S, McConville MJ, Thorburn DR, Ryan MT, Stojanovski D.</t>
  </si>
  <si>
    <t>Mol Cell. 2017 Aug 3;67(3):457-470.e5. doi: 10.1016/j.molcel.2017.06.014. Epub 2017 Jul 14.</t>
  </si>
  <si>
    <t>Xue-fu-Zhu-Yu decoction protects rats against retinal ischemia by downregulation of HIF-1α and VEGF via inhibition of RBP2 and PKM2.</t>
  </si>
  <si>
    <t>Tan SQ, Geng X, Liu JH, Pan WH, Wang LX, Liu HK, Hu L, Chao HM.</t>
  </si>
  <si>
    <t>BMC Complement Altern Med. 2017 Jul 14;17(1):365. doi: 10.1186/s12906-017-1857-2.</t>
  </si>
  <si>
    <t>Monoclonal Antibodies, Derived from Humans Vaccinated with the RV144 HIV Vaccine Containing the HVEM Binding Domain of Herpes Simplex Virus (HSV) Glycoprotein D, Neutralize HSV Infection, Mediate Antibody-Dependent Cellular Cytotoxicity, and Protect Mice from Ocular Challenge with HSV-1.</t>
  </si>
  <si>
    <t>Wang K, Tomaras GD, Jegaskanda S, Moody MA, Liao HX, Goodman KN, Berman PW, Rerks-Ngarm S, Pitisuttithum P, Nitayapan S, Kaewkungwal J, Haynes BF, Cohen JI.</t>
  </si>
  <si>
    <t>J Virol. 2017 Sep 12;91(19). pii: e00411-17. doi: 10.1128/JVI.00411-17. Print 2017 Oct 1.</t>
  </si>
  <si>
    <t>The Ketogenic Diet: Making a Comeback.</t>
  </si>
  <si>
    <t>Walczyk T, Wick JY.</t>
  </si>
  <si>
    <t>Consult Pharm. 2017 Jul 1;32(7):388-396. doi: 10.4140/TCP.n.2017.388.</t>
  </si>
  <si>
    <t>Prospective evaluation of chronic organ damage in adult sickle cell patients: A seven-year follow-up study.</t>
  </si>
  <si>
    <t>van Tuijn CFJ, Schimmel M, van Beers EJ, Nur E, Biemond BJ.</t>
  </si>
  <si>
    <t>Am J Hematol. 2017 Oct;92(10):E584-E590. doi: 10.1002/ajh.24855. Epub 2017 Jul 29.</t>
  </si>
  <si>
    <t>Incidence of Ophthalmic Disorders in Patients Treated with the Antineoplastic Agent S-1.</t>
  </si>
  <si>
    <t>Moriya K, Shimizu H, Handa S, Sasaki T, Sasaki Y, Takahashi H, Nakamura S, Yoshida H, Kato Y.</t>
  </si>
  <si>
    <t>Gan To Kagaku Ryoho. 2017 Jun;44(6):501-506.</t>
  </si>
  <si>
    <t>Distribution of Chlamydia trachomatis genotypes in neonatal conjunctivitis in Hungary.</t>
  </si>
  <si>
    <t>Balla E, Petrovay F, Erdősi T, Balázs A, Henczkó J, Urbán E, Donders GGG.</t>
  </si>
  <si>
    <t>J Med Microbiol. 2017 Jul;66(7):915-918. doi: 10.1099/jmm.0.000523. Epub 2017 Jul 10.</t>
  </si>
  <si>
    <t>Zebrafish zic2 controls formation of periocular neural crest and choroid fissure morphogenesis.</t>
  </si>
  <si>
    <t>Sedykh I, Yoon B, Roberson L, Moskvin O, Dewey CN, Grinblat Y.</t>
  </si>
  <si>
    <t>Dev Biol. 2017 Sep 1;429(1):92-104. doi: 10.1016/j.ydbio.2017.07.003. Epub 2017 Jul 6.</t>
  </si>
  <si>
    <t>Paediatric orbital cellulitis and the relationship to underlying sinonasal anatomy on computed tomography.</t>
  </si>
  <si>
    <t>Crosbie RA, Clement WA, Kubba H.</t>
  </si>
  <si>
    <t>J Laryngol Otol. 2017 Aug;131(8):714-718. doi: 10.1017/S0022215117001347. Epub 2017 Jul 7.</t>
  </si>
  <si>
    <t>Negative regulators of angiogenesis: important targets for treatment of exudative AMD.</t>
  </si>
  <si>
    <t>Farnoodian M, Wang S, Dietz J, Nickells RW, Sorenson CM, Sheibani N.</t>
  </si>
  <si>
    <t>Clin Sci (Lond). 2017 Jul 5;131(15):1763-1780. doi: 10.1042/CS20170066. Print 2017 Aug 1. Review.</t>
  </si>
  <si>
    <t>Using High-Resolution 3D Magnetic Resonance Imaging to Quantitatively Analyze the Shape of Eyeballs with High Myopia and Provide Assistance for Posterior Scleral Reinforcement.</t>
  </si>
  <si>
    <t>Wen B, Yang G, Cheng J, Jin X, Zhang H, Wang F, Yan C, Zheng D, Xu T.</t>
  </si>
  <si>
    <t>Ophthalmologica. 2017;238(3):154-162. doi: 10.1159/000477466. Epub 2017 Jul 5.</t>
  </si>
  <si>
    <t>Adverse Events in Endoscopic Sinus Surgery for Infectious Orbital Complications of Sinusitis: 30-Day NSQIP Pediatric Outcomes.</t>
  </si>
  <si>
    <t>Cheng J, Liu B, Farjat AE, Jang DW.</t>
  </si>
  <si>
    <t>Otolaryngol Head Neck Surg. 2017 Oct;157(4):716-721. doi: 10.1177/0194599817717675. Epub 2017 Jul 4.</t>
  </si>
  <si>
    <t>Refractive Eye Surgery: Helping Patients Make Informed Decisions About LASIK.</t>
  </si>
  <si>
    <t>Wilkinson JM, Cozine EW, Kahn AR.</t>
  </si>
  <si>
    <t>Am Fam Physician. 2017 May 15;95(10):637-644. Review.</t>
  </si>
  <si>
    <t>Novel sequence variants of viral hexon and fibre genes in two dogs with canine adenovirus type 1-associated disease.</t>
  </si>
  <si>
    <t>Balboni A, Dondi F, Agnoli C, Verin R, Gruarin M, Morini M, Battilani M.</t>
  </si>
  <si>
    <t>Vet J. 2017 May;223:73-75. doi: 10.1016/j.tvjl.2017.05.011. Epub 2017 May 31.</t>
  </si>
  <si>
    <t>Nonaccidental Injury in Pediatric Patients: Detection, Evaluation, and Treatment</t>
  </si>
  <si>
    <t>Tiyyagura G, Beucher M, Bechtel K.</t>
  </si>
  <si>
    <t>Pediatr Emerg Med Pract. 2017 Jul 1;14(7):1-32. Print 2017 Jul. Review.</t>
  </si>
  <si>
    <t>Lutein Activates the Transcription Factor Nrf2 in Human Retinal Pigment Epithelial Cells.</t>
  </si>
  <si>
    <t>Frede K, Ebert F, Kipp AP, Schwerdtle T, Baldermann S.</t>
  </si>
  <si>
    <t>J Agric Food Chem. 2017 Jul 26;65(29):5944-5952. doi: 10.1021/acs.jafc.7b01929. Epub 2017 Jul 13.</t>
  </si>
  <si>
    <t>Preserving vision and promoting visual health in older people.</t>
  </si>
  <si>
    <t>Marsden J.</t>
  </si>
  <si>
    <t>Nurs Older People. 2017 Jun 30;29(6):22-26. doi: 10.7748/nop.2017.e935.</t>
  </si>
  <si>
    <t>Bilateral Morganella Morganii keratitis in a patient with facial topical corticosteroid-induced rosacea-like dermatitis: a case report.</t>
  </si>
  <si>
    <t>Zhang B, Pan F, Zhu K.</t>
  </si>
  <si>
    <t>BMC Ophthalmol. 2017 Jun 28;17(1):106. doi: 10.1186/s12886-017-0504-5.</t>
  </si>
  <si>
    <t>Paraneoplastic syndromes associated with gynecological cancers: A systematic review.</t>
  </si>
  <si>
    <t>Viau M, Renaud MC, Grégoire J, Sebastianelli A, Plante M.</t>
  </si>
  <si>
    <t>Gynecol Oncol. 2017 Sep;146(3):661-671. doi: 10.1016/j.ygyno.2017.06.025. Epub 2017 Jun 24. Review.</t>
  </si>
  <si>
    <t>Advances in progressive supranuclear palsy: new diagnostic criteria, biomarkers, and therapeutic approaches.</t>
  </si>
  <si>
    <t>Boxer AL, Yu JT, Golbe LI, Litvan I, Lang AE, Höglinger GU.</t>
  </si>
  <si>
    <t>Lancet Neurol. 2017 Jul;16(7):552-563. doi: 10.1016/S1474-4422(17)30157-6. Epub 2017 Jun 13. Review.</t>
  </si>
  <si>
    <t>Prognostic factors and outcomes in metastatic uveal melanoma treated with programmed cell death-1 or combined PD-1/cytotoxic T-lymphocyte antigen-4 inhibition.</t>
  </si>
  <si>
    <t>Heppt MV, Heinzerling L, Kähler KC, Forschner A, Kirchberger MC, Loquai C, Meissner M, Meier F, Terheyden P, Schell B, Herbst R, Göppner D, Kiecker F, Rafei-Shamsabadi D, Haferkamp S, Huber MA, Utikal J, Ziemer M, Bumeder I, Pfeiffer C, Schäd SG, Schmid-Tannwald C, et al.</t>
  </si>
  <si>
    <t>Eur J Cancer. 2017 Sep;82:56-65. doi: 10.1016/j.ejca.2017.05.038. Epub 2017 Jun 22.</t>
  </si>
  <si>
    <t>Eye Injuries in High School and Collegiate Athletes.</t>
  </si>
  <si>
    <t>Boden BP, Pierpoint LA, Boden RG, Comstock RD, Kerr ZY.</t>
  </si>
  <si>
    <t>Sports Health. 2017 Sep/Oct;9(5):444-449. doi: 10.1177/1941738117712425. Epub 2017 Jun 23.</t>
  </si>
  <si>
    <t>Implementation of Instrument-Based Vision Screening for Preschool-Age Children in Primary Care.</t>
  </si>
  <si>
    <t>Modest JR, Majzoub KM, Moore B, Bhambhani V, McLaughlin SR, Vernacchio L.</t>
  </si>
  <si>
    <t>Pediatrics. 2017 Jul;140(1). pii: e20163745. doi: 10.1542/peds.2016-3745. Epub 2017 Jun 21.</t>
  </si>
  <si>
    <t>Restoration of CFTR Activity in Ducts Rescues Acinar Cell Function and Reduces Inflammation in Pancreatic and Salivary Glands of Mice.</t>
  </si>
  <si>
    <t>Zeng M, Szymczak M, Ahuja M, Zheng C, Yin H, Swaim W, Chiorini JA, Bridges RJ, Muallem S.</t>
  </si>
  <si>
    <t>Gastroenterology. 2017 Oct;153(4):1148-1159. doi: 10.1053/j.gastro.2017.06.011. Epub 2017 Jun 19.</t>
  </si>
  <si>
    <t>T-Cell Intracellular Antigens and Hu Antigen R Antagonistically Modulate Mitochondrial Activity and Dynamics by Regulating Optic Atrophy 1 Gene Expression.</t>
  </si>
  <si>
    <t>Carrascoso I, Alcalde J, Sánchez-Jiménez C, González-Sánchez P, Izquierdo JM.</t>
  </si>
  <si>
    <t>Mol Cell Biol. 2017 Aug 11;37(17). pii: e00174-17. doi: 10.1128/MCB.00174-17. Print 2017 Sep 1.</t>
  </si>
  <si>
    <t>Experiment of vitreous liquefaction induced by C3F8.</t>
  </si>
  <si>
    <t>Wang J, Li Q.</t>
  </si>
  <si>
    <t>Pak J Pharm Sci. 2017 Jan;30(1 Suppl):281-287.</t>
  </si>
  <si>
    <t>Optical properties of the human lens constituents.</t>
  </si>
  <si>
    <t>Zelentsova EA, Yanshole LV, Fursova AZ, Tsentalovich YP.</t>
  </si>
  <si>
    <t>J Photochem Photobiol B. 2017 Aug;173:318-324. doi: 10.1016/j.jphotobiol.2017.06.005. Epub 2017 Jun 3.</t>
  </si>
  <si>
    <t>Dizziness, Unsteadiness, Visual Disturbances, and Sensorimotor Control in Traumatic Neck Pain.</t>
  </si>
  <si>
    <t>Treleaven J.</t>
  </si>
  <si>
    <t>J Orthop Sports Phys Ther. 2017 Jul;47(7):492-502. doi: 10.2519/jospt.2017.7052. Epub 2017 Jun 16.</t>
  </si>
  <si>
    <t>Angiopoietin receptor TEK interacts with CYP1B1 in primary congenital glaucoma.</t>
  </si>
  <si>
    <t>Kabra M, Zhang W, Rathi S, Mandal AK, Senthil S, Pyatla G, Ramappa M, Banerjee S, Shekhar K, Marmamula S, Mettla AL, Kaur I, Khanna RC, Khanna H, Chakrabarti S.</t>
  </si>
  <si>
    <t>Hum Genet. 2017 Aug;136(8):941-949. doi: 10.1007/s00439-017-1823-6. Epub 2017 Jun 15.</t>
  </si>
  <si>
    <t>Burden of trachoma in five counties of Eastern Equatoria state, South Sudan: Results from population-based surveys.</t>
  </si>
  <si>
    <t>Sanders AM, Stewart AEP, Makoy S, Chebet JJ, Magok P, Kuol A, Blauvelt C, Lako R, Rumunu J, Callahan EK, Nash SD.</t>
  </si>
  <si>
    <t>PLoS Negl Trop Dis. 2017 Jun 14;11(6):e0005658. doi: 10.1371/journal.pntd.0005658. eCollection 2017 Jun.</t>
  </si>
  <si>
    <t>Endothelium-Independent Primitive Myxoid Vascularization Creates Invertebrate-Like Channels to Maintain Blood Supply in Optic Gliomas.</t>
  </si>
  <si>
    <t>Snuderl M, Zhang G, Wu P, Jennings TS, Shroff S, Ortenzi V, Jain R, Cohen B, Reidy JJ, Dushay MS, Wisoff JH, Harter DH, Karajannis MA, Fenyo D, Neubert TA, Zagzag D.</t>
  </si>
  <si>
    <t>Am J Pathol. 2017 Aug;187(8):1867-1878. doi: 10.1016/j.ajpath.2017.04.004. Epub 2017 Jun 9.</t>
  </si>
  <si>
    <t>Joubert syndrome.</t>
  </si>
  <si>
    <t>Crawford D, Dearmun A.</t>
  </si>
  <si>
    <t>Nurs Child Young People. 2017 Jun 12;29(5):15. doi: 10.7748/ncyp.29.5.15.s19.</t>
  </si>
  <si>
    <t>Incomplete Miller-Fisher Syndrome with Advanced Stage Burkitt Lymphoma.</t>
  </si>
  <si>
    <t>Özdemir ZC, Kar YD, Yarar C, Þaylýsoy S, Bör Ö.</t>
  </si>
  <si>
    <t>Indian Pediatr. 2017 May 15;54(5):413-415.</t>
  </si>
  <si>
    <t>Rapid Vision Correction by Special Operations Forces.</t>
  </si>
  <si>
    <t>Reynolds ME.</t>
  </si>
  <si>
    <t>J Spec Oper Med. Summer 2017;17(2):60-64.</t>
  </si>
  <si>
    <t>Obstructive Sleep Apnea and Retinopathy in Patients with Type 2 Diabetes. A Longitudinal Study.</t>
  </si>
  <si>
    <t>Altaf QA, Dodson P, Ali A, Raymond NT, Wharton H, Fellows H, Hampshire-Bancroft R, Shah M, Shepherd E, Miah J, Barnett AH, Tahrani AA.</t>
  </si>
  <si>
    <t>Am J Respir Crit Care Med. 2017 Oct 1;196(7):892-900. doi: 10.1164/rccm.201701-0175OC.</t>
  </si>
  <si>
    <t>A Short History and Description of Drosophila melanogaster Classical Genetics: Chromosome Aberrations, Forward Genetic Screens, and the Nature of Mutations.</t>
  </si>
  <si>
    <t>Kaufman TC.</t>
  </si>
  <si>
    <t>Genetics. 2017 Jun;206(2):665-689. doi: 10.1534/genetics.117.199950.</t>
  </si>
  <si>
    <t>Oculopharyngeal Muscular Dystrophy and Inherited Retinal Dystrophy in Bukhara Jews Due to Linked Mutations in the PABPN1 and NRL Genes.</t>
  </si>
  <si>
    <t>Braverman I, Blumen SC, Newman H, Rizel L, Khayat M, Hanna R, St Guily JL, Tiosano B, Ben-Yosef T.</t>
  </si>
  <si>
    <t>Genet Test Mol Biomarkers. 2017 Jul;21(7):450-453. doi: 10.1089/gtmb.2016.0429. Epub 2017 Jun 7.</t>
  </si>
  <si>
    <t>All-trans retinoic acid upregulates the expression of ciliary neurotrophic factor in retinal pigment epithelial cells.</t>
  </si>
  <si>
    <t>Zhou WD, Wang LL, Zhou LB, Bin W, Bao TP, Zhang Y, Shu J, Yang WX, Hui LL, Jin R, Zhuang LL, Zhou GP.</t>
  </si>
  <si>
    <t>Cell Biochem Funct. 2017 Jun;35(4):202-208. doi: 10.1002/cbf.3264.</t>
  </si>
  <si>
    <t>Food components and ocular pathophysiology: a critical appraisal of the role of oxidative mechanisms.</t>
  </si>
  <si>
    <t>Raman R, Vaghefi E, Braakhuis AJ.</t>
  </si>
  <si>
    <t>Asia Pac J Clin Nutr. 2017;26(4):572-585. doi: 10.6133/apjcn.082016.01.</t>
  </si>
  <si>
    <t>Corneal ulcer due to a rare pleosporalean member of the genus Bipolaris following cow tail injury to the eye: A case report and review of literature.</t>
  </si>
  <si>
    <t>Pai HV, Jamal E, Yegneswaran PP.</t>
  </si>
  <si>
    <t>Indian J Ophthalmol. 2017 May;65(5):403-405. doi: 10.4103/ijo.IJO_836_16. Review.</t>
  </si>
  <si>
    <t>Thyrotoxicosis - investigation and management .</t>
  </si>
  <si>
    <t>Gilbert J.</t>
  </si>
  <si>
    <t>Clin Med (Lond). 2017 Jun;17(3):274-277. doi: 10.7861/clinmedicine.17-3-274. Review.</t>
  </si>
  <si>
    <t>Climate and the eye: Case-crossover analysis of retinal detachment after exposure to ambient heat.</t>
  </si>
  <si>
    <t>Auger N, Rhéaume MA, Bilodeau-Bertrand M, Tang T, Kosatsky T.</t>
  </si>
  <si>
    <t>Environ Res. 2017 Aug;157:103-109. doi: 10.1016/j.envres.2017.05.017. Epub 2017 May 23.</t>
  </si>
  <si>
    <t>The relationship of the subtypes of preterm birth with retinopathy of prematurity.</t>
  </si>
  <si>
    <t>Lynch AM, Wagner BD, Hodges JK, Thevarajah TS, McCourt EA, Cerda AM, Mandava N, Gibbs RS, Palestine AG.</t>
  </si>
  <si>
    <t>Am J Obstet Gynecol. 2017 Sep;217(3):354.e1-354.e8. doi: 10.1016/j.ajog.2017.05.029. Epub 2017 May 22.</t>
  </si>
  <si>
    <t>Female Sex, Bilateral Disease, Age Below 3 Years, and Apprehension for Enucleation Contribute to Treatment Abandonment in Retinoblastoma.</t>
  </si>
  <si>
    <t>Bhargav A, Singh U, Trehan A, Zadeng Z, Bansal D.</t>
  </si>
  <si>
    <t>J Pediatr Hematol Oncol. 2017 Jul;39(5):e249-e253. doi: 10.1097/MPH.0000000000000856.</t>
  </si>
  <si>
    <t>Long Non-Coding RNA KCNQ1OT1 Promotes Cataractogenesis via miR-214 and Activation of the Caspase-1 Pathway.</t>
  </si>
  <si>
    <t>Jin X, Jin H, Shi Y, Guo Y, Zhang H.</t>
  </si>
  <si>
    <t>Cell Physiol Biochem. 2017;42(1):295-305. doi: 10.1159/000477330. Epub 2017 May 25.</t>
  </si>
  <si>
    <t>Multifocal visual evoked potentials in optic neuritis and multiple sclerosis: A review.</t>
  </si>
  <si>
    <t>Pihl-Jensen G, Schmidt MF, Frederiksen JL.</t>
  </si>
  <si>
    <t>Clin Neurophysiol. 2017 Jul;128(7):1234-1245. doi: 10.1016/j.clinph.2017.03.047. Epub 2017 Apr 11. Review.</t>
  </si>
  <si>
    <t>Diabetes Update: Prevention and Management of Diabetes Complications.</t>
  </si>
  <si>
    <t>Choby B.</t>
  </si>
  <si>
    <t>FP Essent. 2017 May;456:36-40. Review.</t>
  </si>
  <si>
    <t>Backwards Medicine: Female Atavism, Whiteness, and the Medical Profession in "The Pineal Eye".</t>
  </si>
  <si>
    <t>Scherger DG.</t>
  </si>
  <si>
    <t>Lit Med. 2017;35(1):98-122. doi: 10.1353/lm.2017.0004.</t>
  </si>
  <si>
    <t>Gene therapy for the long term treatment of wet AMD.</t>
  </si>
  <si>
    <t>Rakoczy EP.</t>
  </si>
  <si>
    <t xml:space="preserve">Lancet. 2017 Jul 1;390(10089):6-7. doi: 10.1016/S0140-6736(17)31262-X. Epub 2017 May 16. No abstract available. </t>
  </si>
  <si>
    <t>Multiomic disease signatures converge to cytotoxic CD8 T cells in primary Sjögren's syndrome.</t>
  </si>
  <si>
    <t>Tasaki S, Suzuki K, Nishikawa A, Kassai Y, Takiguchi M, Kurisu R, Okuzono Y, Miyazaki T, Takeshita M, Yoshimoto K, Yasuoka H, Yamaoka K, Ikeura K, Tsunoda K, Morita R, Yoshimura A, Toyoshiba H, Takeuchi T.</t>
  </si>
  <si>
    <t>Ann Rheum Dis. 2017 Aug;76(8):1458-1466. doi: 10.1136/annrheumdis-2016-210788. Epub 2017 May 18.</t>
  </si>
  <si>
    <t>A quick, simple method for detecting circulating fluorescent advanced glycation end-products: Correlation with in vitro and in vivo non-enzymatic glycation.</t>
  </si>
  <si>
    <t>Villa M, Parravano M, Micheli A, Gaddini L, Matteucci A, Mallozzi C, Facchiano F, Malchiodi-Albedi F, Pricci F.</t>
  </si>
  <si>
    <t>Metabolism. 2017 Jun;71:64-69. doi: 10.1016/j.metabol.2017.03.004. Epub 2017 Mar 9.</t>
  </si>
  <si>
    <t>Regular graveyard in the stronghold versus settlement burials in the bailey. Comparison of Early Medieval populations from Pohansko (Czech Republic).</t>
  </si>
  <si>
    <t>Kalová K, Přichystalová R, Boberová K, Pavlůsková A.</t>
  </si>
  <si>
    <t>Anthropol Anz. 2017 Jul 1;74(2):155-171. doi: 10.1127/anthranz/2017/0680. Epub 2017 May 15.</t>
  </si>
  <si>
    <t>Focus on cutaneous and uveal melanoma specificities.</t>
  </si>
  <si>
    <t>Pandiani C, Béranger GE, Leclerc J, Ballotti R, Bertolotto C.</t>
  </si>
  <si>
    <t>Genes Dev. 2017 Apr 15;31(8):724-743. doi: 10.1101/gad.296962.117. Review.</t>
  </si>
  <si>
    <t>Human myosin VIIa is a very slow processive motor protein on various cellular actin structures.</t>
  </si>
  <si>
    <t>Sato O, Komatsu S, Sakai T, Tsukasaki Y, Tanaka R, Mizutani T, Watanabe TM, Ikebe R, Ikebe M.</t>
  </si>
  <si>
    <t>J Biol Chem. 2017 Jun 30;292(26):10950-10960. doi: 10.1074/jbc.M116.765966. Epub 2017 May 15.</t>
  </si>
  <si>
    <t>The transcriptional coactivator TAZ regulates reciprocal differentiation of T(H)17 cells and T(reg) cells.</t>
  </si>
  <si>
    <t>Geng J, Yu S, Zhao H, Sun X, Li X, Wang P, Xiong X, Hong L, Xie C, Gao J, Shi Y, Peng J, Johnson RL, Xiao N, Lu L, Han J, Zhou D, Chen L.</t>
  </si>
  <si>
    <t>The P2X7 receptor-NLRP3 inflammasome complex predicts the development of non-Hodgkin's lymphoma in Sjogren's syndrome: a prospective, observational, single-centre study.</t>
  </si>
  <si>
    <t>Baldini C, Santini E, Rossi C, Donati V, Solini A.</t>
  </si>
  <si>
    <t>J Intern Med. 2017 Aug;282(2):175-186. doi: 10.1111/joim.12631. Epub 2017 Jun 6.</t>
  </si>
  <si>
    <t>The difference between cycloplegic and non-cycloplegic autorefraction and its association with progression of refractive error in Beijing urban children.</t>
  </si>
  <si>
    <t>Lin Z, Vasudevan B, Ciuffreda KJ, Zhou HJ, Mao GY, Wang NL, Liang YB.</t>
  </si>
  <si>
    <t>Ophthalmic Physiol Opt. 2017 Jul;37(4):489-497. doi: 10.1111/opo.12381. Epub 2017 May 15.</t>
  </si>
  <si>
    <t>Scaffolding the Communication of People With Congenital Deafblindness: An Analysis of Sequential Interaction Patterns.</t>
  </si>
  <si>
    <t>Damen S, Janssen MJ, Ruijssenaars WA, Schuengel C.</t>
  </si>
  <si>
    <t>Medicare Beneficiaries' High Out-of-Pocket Costs: Cost Burdens by Income and Health Status.</t>
  </si>
  <si>
    <t>Schoen C, Davis K, Willink A.</t>
  </si>
  <si>
    <t>Issue Brief (Commonw Fund). 2017 May;11:1-14.</t>
  </si>
  <si>
    <t>Alleviating effects of artificial tear instillation on S-1-induced ocular toxicity in dogs.</t>
  </si>
  <si>
    <t>Kanie S, Fujieda M, Hitotsumachi T, Suzuki S, Morita F, Hakoi K, Yasui H.</t>
  </si>
  <si>
    <t>J Toxicol Sci. 2017;42(3):291-300. doi: 10.2131/jts.42.291.</t>
  </si>
  <si>
    <t>Investigation of corneal autoantibodies in horses with immune mediated keratitis (IMMK).</t>
  </si>
  <si>
    <t>Braus BK, Miller I, Kummer S, Kleinwort KJH, Hirmer S, Hauck SM, McMullen RJ Jr, Kerschbaumer M, Deeg CA.</t>
  </si>
  <si>
    <t>Vet Immunol Immunopathol. 2017 May;187:48-54. doi: 10.1016/j.vetimm.2017.04.002. Epub 2017 Apr 11.</t>
  </si>
  <si>
    <t>Feasibility of the Participation and Activity Inventory for Children and Youth (PAI-CY) and Young Adults (PAI-YA) with a visual impairment: a pilot study.</t>
  </si>
  <si>
    <t>Elsman EBM, van Nispen RMA, van Rens GHMB.</t>
  </si>
  <si>
    <t>Health Qual Life Outcomes. 2017 May 11;15(1):98. doi: 10.1186/s12955-017-0677-x.</t>
  </si>
  <si>
    <t>Long term risk of severe retinopathy in childhood-onset type 1 diabetes: a data linkage study.</t>
  </si>
  <si>
    <t>White M, Sabin MA, Magnussen CG, O'Connell MA, Colman PG, Cameron F.</t>
  </si>
  <si>
    <t>Med J Aust. 2017 May 15;206(9):398-401.</t>
  </si>
  <si>
    <t>Mucosal fluid glycoprotein DMBT1 suppresses twitching motility and virulence of the opportunistic pathogen Pseudomonas aeruginosa.</t>
  </si>
  <si>
    <t>Li J, Metruccio MME, Evans DJ, Fleiszig SMJ.</t>
  </si>
  <si>
    <t xml:space="preserve">PLoS Pathog. 2017 May 10;13(5):e1006392. doi: 10.1371/journal.ppat.1006392. eCollection 2017 May. Erratum in: PLoS Pathog. 2017 Sep 12;13(9):e1006612. </t>
  </si>
  <si>
    <t>RasGRP3 Mediates MAPK Pathway Activation in GNAQ Mutant Uveal Melanoma.</t>
  </si>
  <si>
    <t>Chen X, Wu Q, Depeille P, Chen P, Thornton S, Kalirai H, Coupland SE, Roose JP, Bastian BC.</t>
  </si>
  <si>
    <t>Cancer Cell. 2017 May 8;31(5):685-696.e6. doi: 10.1016/j.ccell.2017.04.002.</t>
  </si>
  <si>
    <t>Complications of Sialendoscopy in Patients With Sjögren Syndrome.</t>
  </si>
  <si>
    <t>Karagozoglu KH, De Visscher JG, Forouzanfar T, van der Meij EH, Jager DJ.</t>
  </si>
  <si>
    <t>J Oral Maxillofac Surg. 2017 May;75(5):978-983. doi: 10.1016/j.joms.2016.09.046. Epub 2016 Oct 6.</t>
  </si>
  <si>
    <t>P2X7 receptor antagonism: Implications in diabetic retinopathy.</t>
  </si>
  <si>
    <t>Platania CBM, Giurdanella G, Di Paola L, Leggio GM, Drago F, Salomone S, Bucolo C.</t>
  </si>
  <si>
    <t>Biochem Pharmacol. 2017 Aug 15;138:130-139. doi: 10.1016/j.bcp.2017.05.001. Epub 2017 May 4.</t>
  </si>
  <si>
    <t>Related visual impairment to mother-infant interaction and development in infants with bilateral retinoblastoma.</t>
  </si>
  <si>
    <t>Nagayoshi M, Hirose T, Toju K, Suzuki S, Okamitsu M, Teramoto T, Omori T, Kawamura A, Takeo N.</t>
  </si>
  <si>
    <t>Eur J Oncol Nurs. 2017 Jun;28:28-34. doi: 10.1016/j.ejon.2017.02.002. Epub 2017 Mar 7.</t>
  </si>
  <si>
    <t>Safety and Efficacy Evaluation of rAAV2tYF-PR1.7-hCNGA3 Vector Delivered by Subretinal Injection in CNGA3 Mutant Achromatopsia Sheep.</t>
  </si>
  <si>
    <t>Gootwine E, Ofri R, Banin E, Obolensky A, Averbukh E, Ezra-Elia R, Ross M, Honig H, Rosov A, Yamin E, Ye GJ, Knop DR, Robinson PM, Chulay JD, Shearman MS.</t>
  </si>
  <si>
    <t>Hum Gene Ther Clin Dev. 2017 Jun;28(2):96-107. doi: 10.1089/humc.2017.028. Epub 2017 May 5.</t>
  </si>
  <si>
    <t>Rational Tuning of Visual Cycle Modulator Pharmacodynamics.</t>
  </si>
  <si>
    <t>Kiser PD, Zhang J, Badiee M, Kinoshita J, Peachey NS, Tochtrop GP, Palczewski K.</t>
  </si>
  <si>
    <t>J Pharmacol Exp Ther. 2017 Jul;362(1):131-145. doi: 10.1124/jpet.117.240721. Epub 2017 May 5.</t>
  </si>
  <si>
    <t>The Dynamic Epigenetic Landscape of the Retina During Development, Reprogramming, and Tumorigenesis.</t>
  </si>
  <si>
    <t>Aldiri I, Xu B, Wang L, Chen X, Hiler D, Griffiths L, Valentine M, Shirinifard A, Thiagarajan S, Sablauer A, Barabas ME, Zhang J, Johnson D, Frase S, Zhou X, Easton J, Zhang J, Mardis ER, Wilson RK, Downing JR, Dyer MA; St. Jude Children’s Research Hospital—Washington University Pediatric Cancer Genome Project..</t>
  </si>
  <si>
    <t>Neuron. 2017 May 3;94(3):550-568.e10. doi: 10.1016/j.neuron.2017.04.022.</t>
  </si>
  <si>
    <t>Visual Impairment in Preschool Children in the United States: Demographic and Geographic Variations From 2015 to 2060.</t>
  </si>
  <si>
    <t>Varma R, Tarczy-Hornoch K, Jiang X.</t>
  </si>
  <si>
    <t>JAMA Ophthalmol. 2017 Jun 1;135(6):610-616. doi: 10.1001/jamaophthalmol.2017.1021.</t>
  </si>
  <si>
    <t>Comprehensive analysis of mouse retinal mononuclear phagocytes.</t>
  </si>
  <si>
    <t>Lückoff A, Scholz R, Sennlaub F, Xu H, Langmann T.</t>
  </si>
  <si>
    <t>Nat Protoc. 2017 Jun;12(6):1136-1150. doi: 10.1038/nprot.2017.032. Epub 2017 May 4.</t>
  </si>
  <si>
    <t>MicroRNA-370 suppresses the retinal capillary endothelial cell growth by targeting KDR gene.</t>
  </si>
  <si>
    <t>Wang XH, Chen L.</t>
  </si>
  <si>
    <t>Bratisl Lek Listy. 2017;118(4):202-207. doi: 10.4149/BLL_2017_040.</t>
  </si>
  <si>
    <t>Dietary intake of α-linolenic acid and risk of age-related macular degeneration.</t>
  </si>
  <si>
    <t>Wu J, Cho E, Giovannucci EL, Rosner BA, Sastry SM, Schaumberg DA, Willett WC.</t>
  </si>
  <si>
    <t>Am J Clin Nutr. 2017 Jun;105(6):1483-1492. doi: 10.3945/ajcn.116.143453. Epub 2017 May 3.</t>
  </si>
  <si>
    <t>Epidemiology of blindness in children.</t>
  </si>
  <si>
    <t>Solebo AL, Teoh L, Rahi J.</t>
  </si>
  <si>
    <t>Arch Dis Child. 2017 Sep;102(9):853-857. doi: 10.1136/archdischild-2016-310532. Epub 2017 May 2. Review.</t>
  </si>
  <si>
    <t>Quercetin and cyanidin-3-glucoside protect against photooxidation and photodegradation of A2E in retinal pigment epithelial cells.</t>
  </si>
  <si>
    <t>Wang Y, Kim HJ, Sparrow JR.</t>
  </si>
  <si>
    <t>Exp Eye Res. 2017 Jul;160:45-55. doi: 10.1016/j.exer.2017.04.010. Epub 2017 Apr 28.</t>
  </si>
  <si>
    <t>Novel Application of Quantitative Single-Photon Emission Computed Tomography/Computed Tomography to Predict Early Response to Methimazole in Graves' Disease.</t>
  </si>
  <si>
    <t>Kim HJ, Bang JI, Kim JY, Moon JH, So Y, Lee WW.</t>
  </si>
  <si>
    <t>Korean J Radiol. 2017 May-Jun;18(3):543-550. doi: 10.3348/kjr.2017.18.3.543. Epub 2017 Apr 3.</t>
  </si>
  <si>
    <t>Retrospective Study Evaluating Treatment Decisions and Outcomes of Childhood Uveitis Not Associated with Juvenile Idiopathic Arthritis.</t>
  </si>
  <si>
    <t>Sardar E, Dusser P, Rousseau A, Bodaghi B, Labetoulle M, Koné-Paut I.</t>
  </si>
  <si>
    <t>J Pediatr. 2017 Jul;186:131-137.e1. doi: 10.1016/j.jpeds.2017.03.052. Epub 2017 Apr 27.</t>
  </si>
  <si>
    <t>Relationship between vitamin D deficiency and diabetic retinopathy: a meta-analysis.</t>
  </si>
  <si>
    <t>Zhang J, Upala S, Sanguankeo A.</t>
  </si>
  <si>
    <t>Can J Ophthalmol. 2017 Apr;52(2):219-224. doi: 10.1016/j.jcjo.2016.10.004. Epub 2017 Jan 10. Review.</t>
  </si>
  <si>
    <t>In vitro and in vivo anti-uveal melanoma activity of JSL-1, a novel HDAC inhibitor.</t>
  </si>
  <si>
    <t>Wang Y, Liu M, Jin Y, Jiang S, Pan J.</t>
  </si>
  <si>
    <t>Cancer Lett. 2017 Aug 1;400:47-60. doi: 10.1016/j.canlet.2017.04.028. Epub 2017 Apr 26.</t>
  </si>
  <si>
    <t>Amyloid β-Sheet Secondary Structure Identified in UV-Induced Cataracts of Porcine Lenses using 2D IR Spectroscopy.</t>
  </si>
  <si>
    <t>Zhang TO, Alperstein AM, Zanni MT.</t>
  </si>
  <si>
    <t>J Mol Biol. 2017 Jun 2;429(11):1705-1721. doi: 10.1016/j.jmb.2017.04.014. Epub 2017 Apr 26.</t>
  </si>
  <si>
    <t>Dynamic Contrast-Enhanced Magnetic Resonance Imaging of Ocular Melanoma as a Tool to Predict Metastatic Potential.</t>
  </si>
  <si>
    <t>Wei W, Jia G, von Tengg-Kobligk H, Heverhagen JT, Abdel-Rahman M, Wei L, Christoforidis JB, Davidorf F, Knopp MV.</t>
  </si>
  <si>
    <t>J Comput Assist Tomogr. 2017 Sep/Oct;41(5):823-827. doi: 10.1097/RCT.0000000000000598.</t>
  </si>
  <si>
    <t>Determining the Spatial Relationship of Membrane-Bound Aquaporin-4 Autoantibodies by STED Nanoscopy.</t>
  </si>
  <si>
    <t>Soltys JN, Meyer SA, Schumann H, Gibson EA, Restrepo D, Bennett JL.</t>
  </si>
  <si>
    <t>Biophys J. 2017 Apr 25;112(8):1692-1702. doi: 10.1016/j.bpj.2017.03.012.</t>
  </si>
  <si>
    <t>A novel missense mutation of Mip causes semi-dominant cataracts in the Nat mouse.</t>
  </si>
  <si>
    <t>Takahashi G, Hasegawa S, Fukutomi Y, Harada C, Furugori M, Seki Y, Kikkawa Y, Wada K.</t>
  </si>
  <si>
    <t>Exp Anim. 2017 Aug 5;66(3):271-282. doi: 10.1538/expanim.17-0012. Epub 2017 Apr 24.</t>
  </si>
  <si>
    <t>Phase 1 dose-escalation study of mirvetuximab soravtansine (IMGN853), a folate receptor α-targeting antibody-drug conjugate, in patients with solid tumors.</t>
  </si>
  <si>
    <t>Moore KN, Borghaei H, O'Malley DM, Jeong W, Seward SM, Bauer TM, Perez RP, Matulonis UA, Running KL, Zhang X, Ponte JF, Ruiz-Soto R, Birrer MJ.</t>
  </si>
  <si>
    <t>Cancer. 2017 Aug 15;123(16):3080-3087. doi: 10.1002/cncr.30736. Epub 2017 Apr 25.</t>
  </si>
  <si>
    <t>Functional vision and cognition in infants with congenital disorders of the peripheral visual system.</t>
  </si>
  <si>
    <t>Dale N, Sakkalou E, O'Reilly M, Springall C, De Haan M, Salt A.</t>
  </si>
  <si>
    <t>Dev Med Child Neurol. 2017 Jul;59(7):725-731. doi: 10.1111/dmcn.13429. Epub 2017 Apr 25.</t>
  </si>
  <si>
    <t>Evaluation of EX-PRESS glaucoma implant in elderly diabetic patients after 23G vitrectomy.</t>
  </si>
  <si>
    <t>Lyssek-Boroń A, Wylęgała A, Dobrowolski D, Kowalczyk E, Polanowska K, Wylęgała E.</t>
  </si>
  <si>
    <t>Clin Interv Aging. 2017 Apr 10;12:653-658. doi: 10.2147/CIA.S128618. eCollection 2017.</t>
  </si>
  <si>
    <t>Proteins oxidation and autoantibodies' reactivity against hydrogen peroxide and malondialdehyde -oxidized thyroid antigens in patients' plasmas with Graves' disease and Hashimoto Thyroiditis.</t>
  </si>
  <si>
    <t>Mseddi M, Ben Mansour R, Gargouri B, Mnif F, El Ghawi S, Hammami B, Ghorbel A, Abid M, Lassoued S.</t>
  </si>
  <si>
    <t>Chem Biol Interact. 2017 Jun 25;272:145-152. doi: 10.1016/j.cbi.2017.04.013. Epub 2017 Apr 18.</t>
  </si>
  <si>
    <t>Inhibition of thyroid hormone receptor locally in the retina is a therapeutic strategy for retinal degeneration.</t>
  </si>
  <si>
    <t>Ma H, Yang F, Butler MR, Belcher J, Redmond TM, Placzek AT, Scanlan TS, Ding XQ.</t>
  </si>
  <si>
    <t>FASEB J. 2017 Aug;31(8):3425-3438. doi: 10.1096/fj.201601166RR. Epub 2017 Apr 20.</t>
  </si>
  <si>
    <t>Diagnosis of corneal limbal stem cell deficiency.</t>
  </si>
  <si>
    <t>Kim KH, Mian SI.</t>
  </si>
  <si>
    <t>Curr Opin Ophthalmol. 2017 Jul;28(4):355-362. doi: 10.1097/ICU.0000000000000387. Review.</t>
  </si>
  <si>
    <t>A missense mutation in damage-specific DNA binding protein 2 is a genetic risk factor for limbal squamous cell carcinoma in horses.</t>
  </si>
  <si>
    <t>Bellone RR, Liu J, Petersen JL, Mack M, Singer-Berk M, Drögemüller C, Malvick J, Wallner B, Brem G, Penedo MC, Lassaline M.</t>
  </si>
  <si>
    <t>Int J Cancer. 2017 Jul 15;141(2):342-353. doi: 10.1002/ijc.30744. Epub 2017 May 8.</t>
  </si>
  <si>
    <t>Corneal repair: a clear vision.</t>
  </si>
  <si>
    <t>Holmes D.</t>
  </si>
  <si>
    <t xml:space="preserve">Nature. 2017 Apr 19;544(7650):S1. doi: 10.1038/544S1a. No abstract available. </t>
  </si>
  <si>
    <t>Macrovascular Complications and Prevalence of Urgency Incontinence in Japanese Patients with Type 2 Diabetes Mellitus: The Dogo Study.</t>
  </si>
  <si>
    <t>Furukawa S, Sakai T, Niiya T, Miyaoka H, Miyake T, Yamamoto S, Kanzaki S, Maruyama K, Tanaka K, Ueda T, Senba H, Torisu M, Minami H, Onji M, Tanigawa T, Matsuura B, Hiasa Y, Miyake Y.</t>
  </si>
  <si>
    <t>Intern Med. 2017;56(8):889-893. doi: 10.2169/internalmedicine.56.8063. Epub 2017 Apr 15.</t>
  </si>
  <si>
    <t>Identification of LRP5 mutations in families with familial exudative vitreoretinopathy.</t>
  </si>
  <si>
    <t>Liu YQ, Zhu X, Li SJ, Yang YM, Yang M, Zhao PQ, Zhu XJ.</t>
  </si>
  <si>
    <t>Yi Chuan. 2017 Mar 20;39(3):241-249. doi: 10.16288/j.yczz.16-339.</t>
  </si>
  <si>
    <t>Optical Coherence Tomography Angiography Features in Melanocytoma of the Optic Nerve.</t>
  </si>
  <si>
    <t>Carnevali A, Querques L, Zucchiatti I, Scorcia V, Bandello F, Querques G.</t>
  </si>
  <si>
    <t>Ophthalmic Surg Lasers Imaging Retina. 2017 Apr 1;48(4):364-366. doi: 10.3928/23258160-20170329-14.</t>
  </si>
  <si>
    <t>Characterization and risk estimate of cancer in patients with primary Sjögren syndrome.</t>
  </si>
  <si>
    <t>Brito-Zerón P, Kostov B, Fraile G, Caravia-Durán D, Maure B, Rascón FJ, Zamora M, Casanovas A, Lopez-Dupla M, Ripoll M, Pinilla B, Fonseca E, Akasbi M, de la Red G, Duarte-Millán MA, Fanlo P, Guisado-Vasco P, Pérez-Alvarez R, Chamorro AJ, Morcillo C, Jiménez-Heredia I, Sánchez-Berná I, et al.</t>
  </si>
  <si>
    <t>J Hematol Oncol. 2017 Apr 17;10(1):90. doi: 10.1186/s13045-017-0464-5.</t>
  </si>
  <si>
    <t>Pseudomonas aeruginosa endophthalmitis caused by accidental iatrogenic ocular injury with a hypodermic needle.</t>
  </si>
  <si>
    <t>Lu CW, Hao JL, Liu XF, Liang LL, Zhou DD.</t>
  </si>
  <si>
    <t>J Int Med Res. 2017 Apr;45(2):882-885. doi: 10.1177/0300060517694570. Epub 2017 Mar 16.</t>
  </si>
  <si>
    <t>Part 3: Impact of systemic conditions and medications on oral health.</t>
  </si>
  <si>
    <t>Critchlow D.</t>
  </si>
  <si>
    <t>Br J Community Nurs. 2017 Apr 2;22(4):181-190. doi: 10.12968/bjcn.2017.22.4.181. Review.</t>
  </si>
  <si>
    <t>Goniosynechialysis and Repositioning of Intraocular Lens in a Case of Secondary Angle Closure Glaucoma.</t>
  </si>
  <si>
    <t>Fujita M, Ogata M, Suzuki Y, Ichihashi T, Nagahara M, Kawai K.</t>
  </si>
  <si>
    <t>Tokai J Exp Clin Med. 2017 Apr 20;42(1):25-29.</t>
  </si>
  <si>
    <t>Elevated C-X-C motif ligand 13 and B-cell-activating factor levels in neuromyelitis optica during remission.</t>
  </si>
  <si>
    <t>Wang S, Yang T, Wan J, Zhang Y, Fan Y.</t>
  </si>
  <si>
    <t>Brain Behav. 2017 Mar 10;7(4):e00648. doi: 10.1002/brb3.648. eCollection 2017 Apr.</t>
  </si>
  <si>
    <t>Multireceptor fingerprints in progressive supranuclear palsy.</t>
  </si>
  <si>
    <t>Chiu WZ, Donker Kaat L, Boon AJW, Kamphorst W, Schleicher A, Zilles K, van Swieten JC, Palomero-Gallagher N.</t>
  </si>
  <si>
    <t>Alzheimers Res Ther. 2017 Apr 17;9(1):28. doi: 10.1186/s13195-017-0259-5.</t>
  </si>
  <si>
    <t>Loss of Arf4 causes severe degeneration of the exocrine pancreas but not cystic kidney disease or retinal degeneration.</t>
  </si>
  <si>
    <t>Pearring JN, San Agustin JT, Lobanova ES, Gabriel CJ, Lieu EC, Monis WJ, Stuck MW, Strittmatter L, Jaber SM, Arshavsky VY, Pazour GJ.</t>
  </si>
  <si>
    <t>PLoS Genet. 2017 Apr 14;13(4):e1006740. doi: 10.1371/journal.pgen.1006740. eCollection 2017 Apr.</t>
  </si>
  <si>
    <t>Functional food supplements to ameliorate the secondary complications in high fructose fed diabetic rats.</t>
  </si>
  <si>
    <t>Gite SS, Yadav SA, Nilegaonkar SS, Agte VV.</t>
  </si>
  <si>
    <t>Food Funct. 2017 May 24;8(5):1840-1850. doi: 10.1039/c7fo00283a.</t>
  </si>
  <si>
    <t>Cost-effectiveness and cost utility of community screening for glaucoma in urban India.</t>
  </si>
  <si>
    <t>John D, Parikh R.</t>
  </si>
  <si>
    <t>Public Health. 2017 Jul;148:37-48. doi: 10.1016/j.puhe.2017.02.016. Epub 2017 Apr 6.</t>
  </si>
  <si>
    <t>Immunosuppressive Treatment of Non-infectious Uveitis: History and Current Choices.</t>
  </si>
  <si>
    <t>Zhao C, Zhang M.</t>
  </si>
  <si>
    <t>Chin Med Sci J. 2017 Apr 10;32(1):48-61. Review.</t>
  </si>
  <si>
    <t>Long-term Visual and Ocular Sequelae in Patients With Congenital Cytomegalovirus Infection.</t>
  </si>
  <si>
    <t>Jin HD, Demmler-Harrison GJ, Coats DK, Paysse EA, Bhatt A, Edmond JC, Yen KG, Steinkuller P, Miller J; Congenital CMV Longitudinal Study Group..</t>
  </si>
  <si>
    <t>Pediatr Infect Dis J. 2017 Sep;36(9):877-882. doi: 10.1097/INF.0000000000001599.</t>
  </si>
  <si>
    <t>The effects and safety of intravitreal triamcinolone injections in the treatment of diabetic macular edema.</t>
  </si>
  <si>
    <t>Zając-Pytrus HM, Kaczmarek R, Strońska-Lipowicz D, Pomorska M, Misiuk-Hojło M.</t>
  </si>
  <si>
    <t>Adv Clin Exp Med. 2017 Jan-Feb;26(1):45-49. doi: 10.17219/acem/29849.</t>
  </si>
  <si>
    <t>Treatment of metastatic uveal melanoma with adoptive transfer of tumour-infiltrating lymphocytes: a single-centre, two-stage, single-arm, phase 2 study.</t>
  </si>
  <si>
    <t>Chandran SS, Somerville RPT, Yang JC, Sherry RM, Klebanoff CA, Goff SL, Wunderlich JR, Danforth DN, Zlott D, Paria BC, Sabesan AC, Srivastava AK, Xi L, Pham TH, Raffeld M, White DE, Toomey MA, Rosenberg SA, Kammula US.</t>
  </si>
  <si>
    <t>Lancet Oncol. 2017 Jun;18(6):792-802. doi: 10.1016/S1470-2045(17)30251-6. Epub 2017 Apr 7.</t>
  </si>
  <si>
    <t>Efficacy of curcumin in inducing apoptosis and inhibiting the expression of VEGF in human pterygium fibroblasts.</t>
  </si>
  <si>
    <t>Lu CW, Hao JL, Yao L, Li HJ, Zhou DD.</t>
  </si>
  <si>
    <t>Int J Mol Med. 2017 May;39(5):1149-1154. doi: 10.3892/ijmm.2017.2944. Epub 2017 Apr 7.</t>
  </si>
  <si>
    <t>Genetic evolution of uveal melanoma guides the development of an inflammatory microenvironment.</t>
  </si>
  <si>
    <t>Gezgin G, Dogrusöz M, van Essen TH, Kroes WGM, Luyten GPM, van der Velden PA, Walter V, Verdijk RM, van Hall T, van der Burg SH, Jager MJ.</t>
  </si>
  <si>
    <t>Cancer Immunol Immunother. 2017 Jul;66(7):903-912. doi: 10.1007/s00262-017-1991-1. Epub 2017 Apr 8.</t>
  </si>
  <si>
    <t>A 19-Year-Old College Student With Headache, Photophobia, and Flulike Illness.</t>
  </si>
  <si>
    <t>Mourad MR, Siwoski OM, Brownback KR.</t>
  </si>
  <si>
    <t>Chest. 2017 Apr;151(4):e95-e98. doi: 10.1016/j.chest.2016.10.047.</t>
  </si>
  <si>
    <t>Management of orbital cellulitis and subperiosteal orbital abscess in pediatric patients: A ten-year review.</t>
  </si>
  <si>
    <t>Sciarretta V, Demattè M, Farneti P, Fornaciari M, Corsini I, Piccin O, Saggese D, Fernandez IJ.</t>
  </si>
  <si>
    <t>Int J Pediatr Otorhinolaryngol. 2017 May;96:72-76. doi: 10.1016/j.ijporl.2017.02.031. Epub 2017 Mar 6.</t>
  </si>
  <si>
    <t>Paraoxonase and Arylesterase Levels in Behcet's Disease and Their Relations with the Disease Activity.</t>
  </si>
  <si>
    <t>Kul A, Uzkeser H, Ozturk N.</t>
  </si>
  <si>
    <t>Biochem Genet. 2017 Aug;55(4):335-344. doi: 10.1007/s10528-017-9800-2. Epub 2017 Apr 7.</t>
  </si>
  <si>
    <t>Review of Vestibular and Oculomotor Screening and Concussion Rehabilitation.</t>
  </si>
  <si>
    <t>Kontos AP, Deitrick JM, Collins MW, Mucha A.</t>
  </si>
  <si>
    <t>J Athl Train. 2017 Mar;52(3):256-261. doi: 10.4085/1062-6050-51.11.05. Review.</t>
  </si>
  <si>
    <t>Thalamocortical Connectivity and Microstructural Changes in Congenital and Late Blindness.</t>
  </si>
  <si>
    <t>Reislev NH, Dyrby TB, Siebner HR, Lundell H, Ptito M, Kupers R.</t>
  </si>
  <si>
    <t>Neural Plast. 2017;2017:9807512. doi: 10.1155/2017/9807512. Epub 2017 Mar 13.</t>
  </si>
  <si>
    <t>Silent Brain Infarctions and Leukoaraiosis in Patients With Retinal Ischemia: A Prospective Single-Center Observational Study.</t>
  </si>
  <si>
    <t>Golsari A, Bittersohl D, Cheng B, Griem P, Beck C, Hassenstein A, Nedelmann M, Magnus T, Fiehler J, Gerloff C, Thomalla G.</t>
  </si>
  <si>
    <t>Stroke. 2017 May;48(5):1392-1396. doi: 10.1161/STROKEAHA.117.016467. Epub 2017 Apr 6.</t>
  </si>
  <si>
    <t>More than meets the eye: deafness and in/visible disabilities.</t>
  </si>
  <si>
    <t>Healey K.</t>
  </si>
  <si>
    <t xml:space="preserve">CMAJ. 2017 Apr 3;189(13):E506-E507. doi: 10.1503/cmaj.160905. No abstract available. </t>
  </si>
  <si>
    <t>The 5-minute Apgar Score as a Prognostic Factor for Development and Progression of Retinopathy of Prematurity.</t>
  </si>
  <si>
    <t>Marinov VG, Koleva-Georgieva DN, Sivkova NP, Krasteva MB.</t>
  </si>
  <si>
    <t>Folia Med (Plovdiv). 2017 Mar 1;59(1):78-83. doi: 10.1515/folmed-2017-0011.</t>
  </si>
  <si>
    <t>What do Cochrane systematic reviews say about diabetic retinopathy?</t>
  </si>
  <si>
    <t>Mozetic V, Daou JP, Martimbianco AL, Riera R.</t>
  </si>
  <si>
    <t>Sao Paulo Med J. 2017 Jan-Feb;135(1):79-87. doi: 10.1590/1516-3180.2016.0356040117.</t>
  </si>
  <si>
    <t>School Hygiene as a Tool of Modernization: European Culture and Jewish Colonies in Galilee (1882-1939).</t>
  </si>
  <si>
    <t>Seltenreich Y.</t>
  </si>
  <si>
    <t>Can Bull Med Hist. 2017 Spring;34(1):179-205. doi: 10.3138/cbmh.142-27012015. Epub 2017 Jan 9.</t>
  </si>
  <si>
    <t>Retinal Photoreceptor Functions Are Compromised in Patients With Resistance to Thyroid Hormone Syndrome (RTHβ).</t>
  </si>
  <si>
    <t>Campi I, Cammarata G, Bianchi Marzoli S, Beck-Peccoz P, Santarsiero D, Dazzi D, Bottari de Castello A, Taroni EG, Viola F, Mian C, Watutantrige-Fernando S, Pelusi C, Muzza M, Maffini MA, Persani L.</t>
  </si>
  <si>
    <t>J Clin Endocrinol Metab. 2017 Jul 1;102(7):2620-2627. doi: 10.1210/jc.2016-3671.</t>
  </si>
  <si>
    <t>Absence of Alzheimer Disease Neuropathologic Changes in Eyes of Subjects With Alzheimer Disease.</t>
  </si>
  <si>
    <t>Williams EA, McGuone D, Frosch MP, Hyman BT, Laver N, Stemmer-Rachamimov A.</t>
  </si>
  <si>
    <t>J Neuropathol Exp Neurol. 2017 May 1;76(5):376-383. doi: 10.1093/jnen/nlx020.</t>
  </si>
  <si>
    <t>Restoration of Tear Secretion in a Murine Dry Eye Model by Oral Administration of Palmitoleic Acid.</t>
  </si>
  <si>
    <t>Kimura Y, Mori D, Imada T, Izuta Y, Shibuya M, Sakaguchi H, Oonishi E, Okada N, Matsumoto K, Tsubota K.</t>
  </si>
  <si>
    <t>Nutrients. 2017 Apr 5;9(4). pii: E364. doi: 10.3390/nu9040364.</t>
  </si>
  <si>
    <t>Subthreshold micropulse yellow 577 nm laser therapy of diabetic macular oedema in rural and urban patients of south-eastern Poland.</t>
  </si>
  <si>
    <t>Latalska M, Prokopiuk A, Wróbel-Dudzińska D, Mackiewicz J.</t>
  </si>
  <si>
    <t>Ann Agric Environ Med. 2017 Mar 21;24(1):96-99. doi: 10.5604/12321966.1233899.</t>
  </si>
  <si>
    <t>Severe neurodegeneration, progressive cerebral volume loss and diffuse hypomyelination associated with a homozygous frameshift mutation in CSTB.</t>
  </si>
  <si>
    <t>O'Brien A, Marshall CR, Blaser S, Ray PN, Yoon G.</t>
  </si>
  <si>
    <t>Eur J Hum Genet. 2017 Jun;25(6):775-778. doi: 10.1038/ejhg.2017.39. Epub 2017 Apr 5.</t>
  </si>
  <si>
    <t>Effect of compatible herbs on the pharmacokinetics of effective components of Panax notoginseng in Fufang Xueshuantong Capsule.</t>
  </si>
  <si>
    <t>Pang HH, Li MY, Wang Y, Tang MK, Ma CH, Huang JM.</t>
  </si>
  <si>
    <t>J Zhejiang Univ Sci B. 2017 Apr.;18(4):343-352. doi: 10.1631/jzus.B1600235.</t>
  </si>
  <si>
    <t>The Correlation of CD206, CD209, and Disease Severity in Behçet's Disease with Arthritis.</t>
  </si>
  <si>
    <t>Choi B, Suh CH, Kim HA, Sayeed HM, Sohn S.</t>
  </si>
  <si>
    <t>Mediators Inflamm. 2017;2017:7539529. doi: 10.1155/2017/7539529. Epub 2017 Mar 9.</t>
  </si>
  <si>
    <t>The challenging management of pediatric corneal transplantation: an overview of surgical and clinical experiences.</t>
  </si>
  <si>
    <t>Di Zazzo A, Bonini S, Crugliano S, Fortunato M.</t>
  </si>
  <si>
    <t>Jpn J Ophthalmol. 2017 May;61(3):207-217. doi: 10.1007/s10384-017-0510-4. Epub 2017 Apr 3. Review.</t>
  </si>
  <si>
    <t>Ocular Emergencies: Red Eye.</t>
  </si>
  <si>
    <t>Tarff A, Behrens A.</t>
  </si>
  <si>
    <t>Med Clin North Am. 2017 May;101(3):615-639. doi: 10.1016/j.mcna.2016.12.013. Epub 2017 Mar 8. Review.</t>
  </si>
  <si>
    <t>Mortality in Joubert syndrome.</t>
  </si>
  <si>
    <t>Dempsey JC, Phelps IG, Bachmann-Gagescu R, Glass IA, Tully HM, Doherty D.</t>
  </si>
  <si>
    <t>Am J Med Genet A. 2017 May;173(5):1237-1242. doi: 10.1002/ajmg.a.38158. Epub 2017 Mar 28.</t>
  </si>
  <si>
    <t>An experimental comparison of human and bovine rhodopsin provides insight into the molecular basis of retinal disease.</t>
  </si>
  <si>
    <t>Morrow JM, Castiglione GM, Dungan SZ, Tang PL, Bhattacharyya N, Hauser FE, Chang BSW.</t>
  </si>
  <si>
    <t>FEBS Lett. 2017 Jun;591(12):1720-1731. doi: 10.1002/1873-3468.12637. Epub 2017 May 31.</t>
  </si>
  <si>
    <t>Reviewing primary Sjögren's syndrome: beyond the dryness - From pathophysiology to diagnosis and treatment.</t>
  </si>
  <si>
    <t>Both T, Dalm VA, van Hagen PM, van Daele PL.</t>
  </si>
  <si>
    <t>Int J Med Sci. 2017 Feb 23;14(3):191-200. doi: 10.7150/ijms.17718. eCollection 2017. Review.</t>
  </si>
  <si>
    <t>Health effects of manganese exposures for welders in Qingdao City, China.</t>
  </si>
  <si>
    <t>Zhang H, Xu C, Wang H, Frank AL.</t>
  </si>
  <si>
    <t>Int J Occup Med Environ Health. 2017 Mar 30;30(2):241-247. doi: 10.13075/ijomeh.1896.00694. Epub 2016 Oct 21.</t>
  </si>
  <si>
    <t>Role of altered coagulation-fibrinolytic system in the pathophysiology of diabetic retinopathy.</t>
  </si>
  <si>
    <t>Behl T, Velpandian T, Kotwani A.</t>
  </si>
  <si>
    <t>Vascul Pharmacol. 2017 May;92:1-5. doi: 10.1016/j.vph.2017.03.005. Epub 2017 Mar 31. Review.</t>
  </si>
  <si>
    <t>Aflibercept: A Review in Macular Oedema Secondary to Branch Retinal Vein Occlusion.</t>
  </si>
  <si>
    <t>Hoy SM.</t>
  </si>
  <si>
    <t>Drugs Aging. 2017 May;34(5):393-400. doi: 10.1007/s40266-017-0458-6. Review.</t>
  </si>
  <si>
    <t>The Spectrum of Vestibular and Ocular Motor Abnormalities in Thiamine Deficiency.</t>
  </si>
  <si>
    <t>Kattah JC.</t>
  </si>
  <si>
    <t>Curr Neurol Neurosci Rep. 2017 May;17(5):40. doi: 10.1007/s11910-017-0747-9. Review.</t>
  </si>
  <si>
    <t>Distinct brain imaging characteristics of autoantibody-mediated CNS conditions and multiple sclerosis.</t>
  </si>
  <si>
    <t>Jurynczyk M, Geraldes R, Probert F, Woodhall MR, Waters P, Tackley G, DeLuca G, Chandratre S, Leite MI, Vincent A, Palace J.</t>
  </si>
  <si>
    <t>Brain. 2017 Mar 1;140(3):617-627. doi: 10.1093/brain/aww350.</t>
  </si>
  <si>
    <t>Behl T, Kotwani A.</t>
  </si>
  <si>
    <t>Do MRPS18-2 and RB proteins cooperate to control cell stemness and differentiation, preventing cancer development?</t>
  </si>
  <si>
    <t>Kashuba E, Mushtaq M.</t>
  </si>
  <si>
    <t>Exp Oncol. 2017 Mar;39(1):12-16.</t>
  </si>
  <si>
    <t>Ensuring the timely supply and management of medicines for preventive chemotherapy against neglected tropical diseases.</t>
  </si>
  <si>
    <t xml:space="preserve">Wkly Epidemiol Rec. 2017 Mar 31;92(13):155-64. English, French.  No abstract available. </t>
  </si>
  <si>
    <t>The 2016 classification criteria for primary Sjogren's syndrome: what's new?</t>
  </si>
  <si>
    <t>Franceschini F, Cavazzana I, Andreoli L, Tincani A.</t>
  </si>
  <si>
    <t>BMC Med. 2017 Mar 31;15(1):69. doi: 10.1186/s12916-017-0837-1.</t>
  </si>
  <si>
    <t>Radiation Therapy of Periorbital Lymphoma in a Blue-and-Gold Macaw (Ara ararauna).</t>
  </si>
  <si>
    <t>Alexander AB, Griffin L, Johnston MS.</t>
  </si>
  <si>
    <t>J Avian Med Surg. 2017 Mar;31(1):39-46. doi: 10.1647/2015-116.</t>
  </si>
  <si>
    <t>Novel Pharmacologic Candidates for Treatment of Primary Open-Angle Glaucoma.</t>
  </si>
  <si>
    <t>Lu LJ, Tsai JC, Liu J.</t>
  </si>
  <si>
    <t>Yale J Biol Med. 2017 Mar 29;90(1):111-118. eCollection 2017 Mar. Review.</t>
  </si>
  <si>
    <t>Ocular disorders: Vitamin B(3) blocks glaucoma.</t>
  </si>
  <si>
    <t>Crunkhorn S.</t>
  </si>
  <si>
    <t xml:space="preserve">Nat Rev Drug Discov. 2017 Mar 30;16(4):240. doi: 10.1038/nrd.2017.51. No abstract available. </t>
  </si>
  <si>
    <t>Antibody-Mediated Inhibition of Tspan12 Ameliorates Vasoproliferative Retinopathy Through Suppression of β-Catenin Signaling.</t>
  </si>
  <si>
    <t>Bucher F, Zhang D, Aguilar E, Sakimoto S, Diaz-Aguilar S, Rosenfeld M, Zha Z, Zhang H, Friedlander M, Yea K.</t>
  </si>
  <si>
    <t>Circulation. 2017 Jul 11;136(2):180-195. doi: 10.1161/CIRCULATIONAHA.116.025604. Epub 2017 Mar 29.</t>
  </si>
  <si>
    <t>HMGB1 siRNA can reduce damage to retinal cells induced by high glucose in vitro and in vivo.</t>
  </si>
  <si>
    <t>Jiang S, Chen X.</t>
  </si>
  <si>
    <t>Drug Des Devel Ther. 2017 Mar 15;11:783-795. doi: 10.2147/DDDT.S129913. eCollection 2017.</t>
  </si>
  <si>
    <t>Short-term increase in prevalence of nasopharyngeal carriage of macrolide-resistant Staphylococcus aureus following mass drug administration with azithromycin for trachoma control.</t>
  </si>
  <si>
    <t>Bojang E, Jafali J, Perreten V, Hart J, Harding-Esch EM, Sillah A, Mabey DC, Holland MJ, Bailey RL, Roca A, Burr SE.</t>
  </si>
  <si>
    <t>BMC Microbiol. 2017 Mar 28;17(1):75. doi: 10.1186/s12866-017-0982-x.</t>
  </si>
  <si>
    <t>MiR-613 suppresses retinoblastoma cell proliferation, invasion, and tumor formation by targeting E2F5.</t>
  </si>
  <si>
    <t>Zhang Y, Zhu X, Zhu X, Wu Y, Liu Y, Yao B, Huang Z.</t>
  </si>
  <si>
    <t>Tumour Biol. 2017 Mar;39(3):1010428317691674. doi: 10.1177/1010428317691674.</t>
  </si>
  <si>
    <t>Central Macular Thickness Monitoring after a Taxane-Based Therapy in Visually Asymptomatic Patients.</t>
  </si>
  <si>
    <t>Chelala E, Arej N, Antoun J, Kourie HR, Zaarour K, Haddad FG, Farhat F, El Karak F, Kattan J.</t>
  </si>
  <si>
    <t>Chemotherapy. 2017;62(3):199-204. doi: 10.1159/000456653. Epub 2017 Mar 29.</t>
  </si>
  <si>
    <t>Macular Edema of Choroidal Origin.</t>
  </si>
  <si>
    <t>Soubrane G.</t>
  </si>
  <si>
    <t>Dev Ophthalmol. 2017;58:202-219. doi: 10.1159/000455282. Epub 2017 Mar 28. Review.</t>
  </si>
  <si>
    <t>Concurrence of chromosome 3 and 4 aberrations in human uveal melanoma.</t>
  </si>
  <si>
    <t>Sipos E, Hegyi K, Treszl A, Steiber Z, Mehes G, Dobos N, Fodor K, Olah G, Szekvolgyi L, Schally AV, Halmos G.</t>
  </si>
  <si>
    <t>Oncol Rep. 2017 Apr;37(4):1927-1934. doi: 10.3892/or.2017.5496. Epub 2017 Mar 8.</t>
  </si>
  <si>
    <t>Genetic pleiotropy between age-related macular degeneration and 16 complex diseases and traits.</t>
  </si>
  <si>
    <t>Grassmann F, Kiel C, Zimmermann ME, Gorski M, Grassmann V, Stark K; International AMD Genomics Consortium (IAMDGC)., Heid IM, Weber BH.</t>
  </si>
  <si>
    <t>Genome Med. 2017 Mar 27;9(1):29. doi: 10.1186/s13073-017-0418-0.</t>
  </si>
  <si>
    <t>Disseminated peripheral neuroblastoma in a Rhodesian Ridgeback dog.</t>
  </si>
  <si>
    <t>Cook RW, Abraham LA, McCowan CI.</t>
  </si>
  <si>
    <t>Aust Vet J. 2017 Apr;95(4):129-133. doi: 10.1111/avj.12565.</t>
  </si>
  <si>
    <t>Implementation and Evaluation of a Large-Scale Teleretinal Diabetic Retinopathy Screening Program in the Los Angeles County Department of Health Services.</t>
  </si>
  <si>
    <t>Daskivich LP, Vasquez C, Martinez C Jr, Tseng CH, Mangione CM.</t>
  </si>
  <si>
    <t>JAMA Intern Med. 2017 May 1;177(5):642-649. doi: 10.1001/jamainternmed.2017.0204.</t>
  </si>
  <si>
    <t>Guidance on radiation dose limits for the lens of the eye: overview of the recommendations in NCRP Commentary No. 26.</t>
  </si>
  <si>
    <t>Dauer LT, Ainsbury EA, Dynlacht J, Hoel D, Klein BEK, Mayer D, Prescott CR, Thornton RH, Vano E, Woloschak GE, Flannery CM, Goldstein LE, Hamada N, Tran PK, Grissom MP, Blakely EA.</t>
  </si>
  <si>
    <t>Int J Radiat Biol. 2017 Oct;93(10):1015-1023. doi: 10.1080/09553002.2017.1304669. Epub 2017 Apr 3. Review.</t>
  </si>
  <si>
    <t>Antidepressants and risk of cataract development: A population-based, nested case-control study.</t>
  </si>
  <si>
    <t>Chou PH, Chu CS, Chen YH, Hsu MY, Huang MW, Lan TH, Lin CH.</t>
  </si>
  <si>
    <t>J Affect Disord. 2017 Jun;215:237-244. doi: 10.1016/j.jad.2017.03.044. Epub 2017 Mar 18.</t>
  </si>
  <si>
    <t>Optimisation of an exemplar oculomotor model using multi-objective genetic algorithms executed on a GPU-CPU combination.</t>
  </si>
  <si>
    <t>Avramidis E, Akman OE.</t>
  </si>
  <si>
    <t>BMC Syst Biol. 2017 Mar 24;11(1):40. doi: 10.1186/s12918-017-0416-2.</t>
  </si>
  <si>
    <t>Psychogenic convergence spasm mimicking ocular myasthenia.</t>
  </si>
  <si>
    <t>Scoppetta C, Di Gennaro G.</t>
  </si>
  <si>
    <t>Eur Rev Med Pharmacol Sci. 2017 Mar;21(5):1088-1090.</t>
  </si>
  <si>
    <t>Idiopathic intracranial hypertension in a paediatric population: a retrospective observational study on epidemiology, symptoms and treatment.</t>
  </si>
  <si>
    <t>Barbagallo M, Vitaliti G, Greco F, Pavone P, Matin N, Panta G, Lubrano R, Falsaperla R.</t>
  </si>
  <si>
    <t>J Biol Regul Homeost Agents. 2017 Jan-Mar;31(1):195-200.</t>
  </si>
  <si>
    <t>ICF-specific DNMT3B dysfunction interferes with intragenic regulation of mRNA transcription and alternative splicing.</t>
  </si>
  <si>
    <t>Gatto S, Gagliardi M, Franzese M, Leppert S, Papa M, Cammisa M, Grillo G, Velasco G, Francastel C, Toubiana S, D'Esposito M, Angelini C, Matarazzo MR.</t>
  </si>
  <si>
    <t>Nucleic Acids Res. 2017 Jun 2;45(10):5739-5756. doi: 10.1093/nar/gkx163.</t>
  </si>
  <si>
    <t>Teaching identity matching of braille characters to beginning braille readers.</t>
  </si>
  <si>
    <t>Toussaint KA, Scheithauer MC, Tiger JH, Saunders KJ.</t>
  </si>
  <si>
    <t>J Appl Behav Anal. 2017 Apr;50(2):278-289. doi: 10.1002/jaba.382. Epub 2017 Mar 23.</t>
  </si>
  <si>
    <t>Orbital MALT Lymphoma after Autologous Stem Cell Transplantation for Follicular Lymphoma as Relapse of Diffuse Large B-Cell Lymphoma.</t>
  </si>
  <si>
    <t>Matsuo T, Tanaka T, Fujii N.</t>
  </si>
  <si>
    <t>J Clin Exp Hematop. 2017;56(3):170-175. doi: 10.3960/jslrt.56.170.</t>
  </si>
  <si>
    <t>Lichen planus of the eyelids: a case report and review of the literature.</t>
  </si>
  <si>
    <t>Huang YY, Wang CM, Potenziani S, Hsu S.</t>
  </si>
  <si>
    <t>Dermatol Online J. 2017 Feb 15;23(2). pii: 13030/qt1c04h08s. Review.</t>
  </si>
  <si>
    <t>Swine models, genomic tools and services to enhance our understanding of human health and diseases.</t>
  </si>
  <si>
    <t>Walters EM, Wells KD, Bryda EC, Schommer S, Prather RS.</t>
  </si>
  <si>
    <t>Lab Anim (NY). 2017 Mar 22;46(4):167-172. doi: 10.1038/laban.1215.</t>
  </si>
  <si>
    <t>Squared-Off Nuclei and "Appliqué" Pattern as a Histopathological Clue to Periocular Sebaceous Carcinoma: A Clinicopathological Study of 50 Neoplasms From 46 Patients.</t>
  </si>
  <si>
    <t>Broekaert SM, Flux K, Kyrpychova L, Kacerovska D, Ivan D, Schön MP, Ströbel P, Michal M, Denisjuk N, Kerl K, Kazakov DV.</t>
  </si>
  <si>
    <t>Am J Dermatopathol. 2017 Apr;39(4):275-278. doi: 10.1097/DAD.0000000000000651.</t>
  </si>
  <si>
    <t>Psychological implications of a vision disorder.</t>
  </si>
  <si>
    <t>Weber BE.</t>
  </si>
  <si>
    <t>J Anal Psychol. 2017 Apr;62(2):205-226. doi: 10.1111/1468-5922.12305.</t>
  </si>
  <si>
    <t>ANA IIF Automation: Moving towards Harmonization? Results of a Multicenter Study.</t>
  </si>
  <si>
    <t>Van den Bremt S, Schouwers S, Van Blerk M, Van Hoovels L.</t>
  </si>
  <si>
    <t>J Immunol Res. 2017;2017:6038137. doi: 10.1155/2017/6038137. Epub 2017 Feb 21.</t>
  </si>
  <si>
    <t>Cystoid macular edema associated with preservative-free latanoprost after uncomplicated cataract surgery: case report and review of the literature.</t>
  </si>
  <si>
    <t>Makri OE, Tsapardoni FN, Plotas P, Ifantis N, Xanthopoulou PT, Georgakopoulos CD.</t>
  </si>
  <si>
    <t>BMC Res Notes. 2017 Mar 20;10(1):127. doi: 10.1186/s13104-017-2448-5. Review.</t>
  </si>
  <si>
    <t>Ischemic optic neuropathy as a model of neurodegenerative disorder: A review of pathogenic mechanism of axonal degeneration and the role of neuroprotection.</t>
  </si>
  <si>
    <t>J Neurol Sci. 2017 Apr 15;375:430-441. doi: 10.1016/j.jns.2016.12.044. Epub 2016 Dec 26. Review.</t>
  </si>
  <si>
    <t>Oculo-Dento-Digital Dysplasia (ODDD) Due to a GJA1 Mutation: Report of a Case with Emphasis on Dental Manifestations.</t>
  </si>
  <si>
    <t>Hadjichristou C, Christophidou-Anastasiadou V, Bakopoulou A, Tanteles GA, Loizidou MA, Kyriacou K, Hadjisavvas A, Michalakis K, Pissiotis A, Koidis P.</t>
  </si>
  <si>
    <t>Int J Prosthodont. 2017 May/June;30(3):280–285. doi: 10.11607/ijp.5130. Epub 2017 Mar 20.</t>
  </si>
  <si>
    <t>Toll-like receptor 4 inhibitor protects against retinal ganglion cell damage induced by optic nerve crush in mice.</t>
  </si>
  <si>
    <t>Nakano Y, Shimazawa M, Ojino K, Izawa H, Takeuchi H, Inoue Y, Tsuruma K, Hara H.</t>
  </si>
  <si>
    <t>J Pharmacol Sci. 2017 Mar;133(3):176-183. doi: 10.1016/j.jphs.2017.02.012. Epub 2017 Mar 2.</t>
  </si>
  <si>
    <t>Quality of Life, Burden of Disease, Co-morbidities, and Systemic Effects in Vitiligo Patients.</t>
  </si>
  <si>
    <t>Elbuluk N, Ezzedine K.</t>
  </si>
  <si>
    <t>Dermatol Clin. 2017 Apr;35(2):117-128. doi: 10.1016/j.det.2016.11.002. Review.</t>
  </si>
  <si>
    <t>Early postoperative evaluation of retinal function by electroretinography after vitreous surgery for idiopathic epimacular membrane.</t>
  </si>
  <si>
    <t>Watanabe A, Gekka T, Arai K, Kohzaki K, Tsuneoka H.</t>
  </si>
  <si>
    <t>Doc Ophthalmol. 2017 Jun;134(3):167-173. doi: 10.1007/s10633-017-9583-0. Epub 2017 Mar 18.</t>
  </si>
  <si>
    <t>The beginning of using X-rays and the evolution of equipment for the treatment of ocular cancer.</t>
  </si>
  <si>
    <t>Laios K, Zozolou M, Generalis G, Lymperi M, Koutsandrea C, Moschos MM.</t>
  </si>
  <si>
    <t>Hell J Nucl Med. 2017 Jan-Apr;20(1):83-85. doi: 10.1967/s002449910512. Epub 2017 Mar 20.</t>
  </si>
  <si>
    <t>Epidemiology of Facial Injuries in Sport.</t>
  </si>
  <si>
    <t>Black AM, Eliason PH, Patton DA, Emery CA.</t>
  </si>
  <si>
    <t>Clin Sports Med. 2017 Apr;36(2):237-255. doi: 10.1016/j.csm.2016.11.001. Epub 2017 Jan 11. Review.</t>
  </si>
  <si>
    <t>Intravitreally-administered dopamine D2-like (and D4), but not D1-like, receptor agonists reduce form-deprivation myopia in tree shrews.</t>
  </si>
  <si>
    <t>Ward AH, Siegwart JT, Frost MR, Norton TT.</t>
  </si>
  <si>
    <t>Vis Neurosci. 2017 Jan;34:E003. doi: 10.1017/S0952523816000195.</t>
  </si>
  <si>
    <t>Evaluation of loop-mediated isothermal amplification assay for rapid diagnosis of Acanthamoeba keratitis.</t>
  </si>
  <si>
    <t>Mewara A, Khurana S, Yoonus S, Megha K, Tanwar P, Gupta A, Sehgal R.</t>
  </si>
  <si>
    <t>Indian J Med Microbiol. 2017 Jan-Mar;35(1):90-94. doi: 10.4103/ijmm.IJMM_16_227.</t>
  </si>
  <si>
    <t>Identification of two novel mutations in the SLC45A2 gene in a Hungarian pedigree affected by unusual OCA type 4.</t>
  </si>
  <si>
    <t>Tóth L, Fábos B, Farkas K, Sulák A, Tripolszki K, Széll M, Nagy N.</t>
  </si>
  <si>
    <t>BMC Med Genet. 2017 Mar 15;18(1):27. doi: 10.1186/s12881-017-0386-7.</t>
  </si>
  <si>
    <t>Measuring TSH receptor antibody to influence treatment choices in Graves' disease.</t>
  </si>
  <si>
    <t>Hesarghatta Shyamasunder A, Abraham P.</t>
  </si>
  <si>
    <t>Clin Endocrinol (Oxf). 2017 May;86(5):652-657. doi: 10.1111/cen.13327. Review.</t>
  </si>
  <si>
    <t>Using critical flicker frequency in the evaluation of visual impairment in preeclamptic women.</t>
  </si>
  <si>
    <t>Maier M, Brückmann A, Schleußner E, Schlembach D.</t>
  </si>
  <si>
    <t>Eur J Obstet Gynecol Reprod Biol. 2017 Apr;211:188-193. doi: 10.1016/j.ejogrb.2017.02.029. Epub 2017 Mar 1.</t>
  </si>
  <si>
    <t>Ocular bacterial infections at Quiha Ophthalmic Hospital, Northern Ethiopia: an evaluation according to the risk factors and the antimicrobial susceptibility of bacterial isolates.</t>
  </si>
  <si>
    <t>Teweldemedhin M, Saravanan M, Gebreyesus A, Gebreegziabiher D.</t>
  </si>
  <si>
    <t>BMC Infect Dis. 2017 Mar 14;17(1):207. doi: 10.1186/s12879-017-2304-1.</t>
  </si>
  <si>
    <t>Utilization of a 3D printer to fabricate boluses used for electron therapy of skin lesions of the eye canthi.</t>
  </si>
  <si>
    <t>Łukowiak M, Jezierska K, Boehlke M, Więcko M, Łukowiak A, Podraza W, Lewocki M, Masojć B, Falco M.</t>
  </si>
  <si>
    <t>J Appl Clin Med Phys. 2017 Jan;18(1):76-81. doi: 10.1002/acm2.12013. Epub 2016 Nov 30.</t>
  </si>
  <si>
    <t>Harlequin sign concomitant with Horner syndrome after anterior cervical discectomy: a case of intrusion into the cervical sympathetic system.</t>
  </si>
  <si>
    <t>Fringeli Y, Humm AM, Ansorge A, Maestretti G.</t>
  </si>
  <si>
    <t>J Neurosurg Spine. 2017 Jun;26(6):684-687. doi: 10.3171/2016.11.SPINE16711. Epub 2017 Mar 10.</t>
  </si>
  <si>
    <t>A deletion in the Hermansky-Pudlak syndrome 4 (Hps4) gene appears to be responsible for albinism in channel catfish.</t>
  </si>
  <si>
    <t>Li Y, Geng X, Bao L, Elaswad A, Huggins KW, Dunham R, Liu Z.</t>
  </si>
  <si>
    <t>Mol Genet Genomics. 2017 Jun;292(3):663-670. doi: 10.1007/s00438-017-1302-8. Epub 2017 Mar 13.</t>
  </si>
  <si>
    <t>Ocular adnexal marginal zone lymphoma: Clinical presentation, pathogenesis, diagnosis, prognosis, and treatment.</t>
  </si>
  <si>
    <t>Sassone M, Ponzoni M, Ferreri AJ.</t>
  </si>
  <si>
    <t>Best Pract Res Clin Haematol. 2017 Mar - Jun;30(1-2):118-130. doi: 10.1016/j.beha.2016.11.002. Epub 2016 Dec 7. Review.</t>
  </si>
  <si>
    <t>Profiling and validation of individual and patterns of Chlamydia trachomatis-specific antibody responses in trachomatous trichiasis.</t>
  </si>
  <si>
    <t>Pickering H, Burr SE, Derrick T, Makalo P, Joof H, Hayward RD, Holland MJ.</t>
  </si>
  <si>
    <t>Parasit Vectors. 2017 Mar 13;10(1):143. doi: 10.1186/s13071-017-2078-8.</t>
  </si>
  <si>
    <t>Autodisplay of the La/SSB protein on LPS-free E. coli for the diagnosis of Sjögren's syndrome.</t>
  </si>
  <si>
    <t>Yoo G, Dilkaute C, Bong JH, Song HW, Lee M, Kang MJ, Jose J, Pyun JC.</t>
  </si>
  <si>
    <t>Enzyme Microb Technol. 2017 May;100:1-10. doi: 10.1016/j.enzmictec.2017.01.007. Epub 2017 Jan 24.</t>
  </si>
  <si>
    <t>The utility of apoptosis inhibitor of macrophages as a possible diagnostic marker in patients with Crohn's disease.</t>
  </si>
  <si>
    <t>Ono Y, Kanmura S, Morinaga Y, Oda K, Kawabata K, Arima S, Sasaki F, Nasu Y, Tanoue S, Hashimoto S, Taguchi H, Uto H, Tsubouchi H, Ido A.</t>
  </si>
  <si>
    <t>BMC Gastroenterol. 2017 Mar 11;17(1):40. doi: 10.1186/s12876-017-0591-z.</t>
  </si>
  <si>
    <t>Decision Support System for Detection of Papilledema through Fundus Retinal Images.</t>
  </si>
  <si>
    <t>Akbar S, Akram MU, Sharif M, Tariq A, Yasin UU.</t>
  </si>
  <si>
    <t>J Med Syst. 2017 Apr;41(4):66. doi: 10.1007/s10916-017-0712-9. Epub 2017 Mar 10.</t>
  </si>
  <si>
    <t>Birmingham Behçet's service: classification of disease and application of the 2014 International Criteria for Behçet's Disease (ICBD) to a UK cohort.</t>
  </si>
  <si>
    <t>Blake T, Pickup L, Carruthers D, Damato EM, Denniston A, Hamburger J, Maxton C, Mitton D, Murray PI, Nightingale P, Poveda-Gallego A, Richards A, Whallett A, Situnayake D.</t>
  </si>
  <si>
    <t>BMC Musculoskelet Disord. 2017 Mar 11;18(1):101. doi: 10.1186/s12891-017-1463-y.</t>
  </si>
  <si>
    <t>CXCL9 compensates for the absence of CXCL10 during recurrent Herpetic stromal keratitis.</t>
  </si>
  <si>
    <t>Tajfirouz D, West DM, Yin XT, Potter CA, Klein R, Stuart PM.</t>
  </si>
  <si>
    <t>Virology. 2017 Jun;506:7-13. doi: 10.1016/j.virol.2017.02.022. Epub 2017 Mar 7.</t>
  </si>
  <si>
    <t>The efficacy of intravitreal antivascular endothelial growth factor as primary treatment of retinopathy of prematurity: Experience from a tertiary hospital.</t>
  </si>
  <si>
    <t>Kana H, Mayet I, Soma D, Dawood Alli H, Biddulph S.</t>
  </si>
  <si>
    <t>S Afr Med J. 2017 Feb 27;107(3):215-218. doi: 10.7196/SAMJ.2017.v107i3.11080.</t>
  </si>
  <si>
    <t>Headache in Neuromyelitis Optica.</t>
  </si>
  <si>
    <t>Masters-Israilov A, Robbins MS.</t>
  </si>
  <si>
    <t>Curr Pain Headache Rep. 2017 Apr;21(4):20. doi: 10.1007/s11916-017-0620-1. Review.</t>
  </si>
  <si>
    <t>Occupational lifting and rhegmatogenous retinal detachment: a follow-up study of Swedish conscripts.</t>
  </si>
  <si>
    <t>Farioli A, Kriebel D, Mattioli S, Kjellberg K, Hemmingsson T.</t>
  </si>
  <si>
    <t>Occup Environ Med. 2017 Jul;74(7):489-495. doi: 10.1136/oemed-2016-104172. Epub 2017 Mar 9.</t>
  </si>
  <si>
    <t>A super-infection in the cornea caused by Stemphylium, Acremonium, and α-Streptococcus.</t>
  </si>
  <si>
    <t>Hotta F, Eguchi H, Nishimura K, Kogiso M, Ishimaru M, Kusaka S, Shimomura Y, Yaguchi T.</t>
  </si>
  <si>
    <t>Ann Clin Microbiol Antimicrob. 2017 Mar 9;16(1):11. doi: 10.1186/s12941-017-0187-z.</t>
  </si>
  <si>
    <t>Biomechanic Factors Associated With Orbital Floor Fractures.</t>
  </si>
  <si>
    <t>Patel S, Andrecovich C, Silverman M, Zhang L, Shkoukani M.</t>
  </si>
  <si>
    <t>JAMA Facial Plast Surg. 2017 Jul 1;19(4):298-302. doi: 10.1001/jamafacial.2016.2153.</t>
  </si>
  <si>
    <t>Adenovirus-based strategies enhance antitumor capability through p53-mediated downregulation of MGMT in uveal melanoma.</t>
  </si>
  <si>
    <t>Li X, Yuan L, Zhao J, Yang H, Yang Y, Zhang Y, Cun B.</t>
  </si>
  <si>
    <t>Cancer Biol Ther. 2017 Mar 4;18(3):194-199. doi: 10.1080/15384047.2017.1294287. Epub 2017 Feb 21.</t>
  </si>
  <si>
    <t>Immune-related ocular toxicities in solid tumor patients treated with immune checkpoint inhibitors: a systematic review.</t>
  </si>
  <si>
    <t>Abdel-Rahman O, Oweira H, Petrausch U, Helbling D, Schmidt J, Mannhart M, Mehrabi A, Schöb O, Giryes A.</t>
  </si>
  <si>
    <t>Expert Rev Anticancer Ther. 2017 Apr;17(4):387-394. doi: 10.1080/14737140.2017.1296765. Epub 2017 Feb 24. Review.</t>
  </si>
  <si>
    <t>Evaluation of the relationship between salivary concentration of anti-heat shock protein immunoglobulin and clinical manifestations of Behçet's disease.</t>
  </si>
  <si>
    <t>Doino M, Yokoyama M, Sasaki Y, Kondo K, Yasuda Y, Arakawa S.</t>
  </si>
  <si>
    <t>Scand J Rheumatol. 2017 Sep;46(5):381-387. doi: 10.1080/03009742.2016.1249942. Epub 2017 Feb 14.</t>
  </si>
  <si>
    <t>Development of a laser controlled device to modulate intraocular pressure.</t>
  </si>
  <si>
    <t>Olson JL, Bhandari R, Groman-Lupa S, Santos-Cantu D, Velez-Montoya R.</t>
  </si>
  <si>
    <t>Expert Rev Med Devices. 2017 Mar;14(3):229-236. doi: 10.1080/17434440.2017.1299571. Epub 2017 Mar 6. Review.</t>
  </si>
  <si>
    <t>A novel tool reflecting the role of oxidative stress in the cataracts: thiol/disulfide homeostasis.</t>
  </si>
  <si>
    <t>Elbay A, Ozer OF, Altinisik M, Elbay AE, Sezer T, Bayraktar H, Ozdemir H.</t>
  </si>
  <si>
    <t>Scand J Clin Lab Invest. 2017 May;77(3):223-227. doi: 10.1080/00365513.2017.1292539. Epub 2017 Feb 28.</t>
  </si>
  <si>
    <t>Curcumolide reduces diabetic retinal vascular leukostasis and leakage partly via inhibition of the p38MAPK/NF-κ B signaling.</t>
  </si>
  <si>
    <t>Cai Y, Li W, Tu H, Chen N, Zhong Z, Yan P, Dong J.</t>
  </si>
  <si>
    <t>Bioorg Med Chem Lett. 2017 Apr 15;27(8):1835-1839. doi: 10.1016/j.bmcl.2017.02.045. Epub 2017 Feb 22.</t>
  </si>
  <si>
    <t>Self-Reported Allergic Rhinitis and/or Allergic Conjunctivitis Associate with IL13 rs20541 Polymorphism in Finnish Adult Asthma Patients.</t>
  </si>
  <si>
    <t>Ådjers K, Luukkainen A, Pekkanen J, Hurme M, Huhtala H, Renkonen R, Wang Y, Mäkelä MJ, Karjalainen J, Toppila-Salmi S.</t>
  </si>
  <si>
    <t>Int Arch Allergy Immunol. 2017;172(2):123-128. doi: 10.1159/000456009. Epub 2017 Mar 9.</t>
  </si>
  <si>
    <t>Comparisons of serum miRNA expression profiles in patients with diabetic retinopathy and type 2 diabetes mellitus.</t>
  </si>
  <si>
    <t>Ma J, Wang J, Liu Y, Wang C, Duan D, Lu N, Wang K, Zhang L, Gu K, Chen S, Zhang T, You D, Han L.</t>
  </si>
  <si>
    <t>Clinics (Sao Paulo). 2017 Feb 1;72(2):111-115. doi: 10.6061/clinics/2017(02)08.</t>
  </si>
  <si>
    <t>Shared genetic risk between corticobasal degeneration, progressive supranuclear palsy, and frontotemporal dementia.</t>
  </si>
  <si>
    <t>Yokoyama JS, Karch CM, Fan CC, Bonham LW, Kouri N, Ross OA, Rademakers R, Kim J, Wang Y, Höglinger GU, Müller U, Ferrari R, Hardy J; International FTD-Genomics Consortium (IFGC)., Momeni P, Sugrue LP, Hess CP, James Barkovich A, Boxer AL, Seeley WW, Rabinovici GD, Rosen HJ, et al.</t>
  </si>
  <si>
    <t>Acta Neuropathol. 2017 May;133(5):825-837. doi: 10.1007/s00401-017-1693-y. Epub 2017 Mar 7.</t>
  </si>
  <si>
    <t>Complementary Keratoconus Indices Based on Topographical Interpretation of Biomechanical Waveform Parameters: A Supplement to Established Keratoconus Indices.</t>
  </si>
  <si>
    <t>Goebels S, Eppig T, Wagenpfeil S, Cayless A, Seitz B, Langenbucher A.</t>
  </si>
  <si>
    <t>Comput Math Methods Med. 2017;2017:5293573. doi: 10.1155/2017/5293573. Epub 2017 Feb 7.</t>
  </si>
  <si>
    <t>Pathogenic Role of microRNA-21 in Diabetic Retinopathy Through Downregulation of PPARα.</t>
  </si>
  <si>
    <t>Chen Q, Qiu F, Zhou K, Matlock HG, Takahashi Y, Rajala RVS, Yang Y, Moran E, Ma JX.</t>
  </si>
  <si>
    <t>Diabetes. 2017 Jun;66(6):1671-1682. doi: 10.2337/db16-1246. Epub 2017 Mar 7.</t>
  </si>
  <si>
    <t>Differences in incidence of diabetic retinopathy between type 1 and 2 diabetes mellitus: a nine-year follow-up study.</t>
  </si>
  <si>
    <t>Romero-Aroca P, Navarro-Gil R, Valls-Mateu A, Sagarra-Alamo R, Moreno-Ribas A, Soler N.</t>
  </si>
  <si>
    <t>Br J Ophthalmol. 2017 Oct;101(10):1346-1351. doi: 10.1136/bjophthalmol-2016-310063. Epub 2017 Mar 7.</t>
  </si>
  <si>
    <t>Advances in Mouse Models of Sjögren's Syndrome.</t>
  </si>
  <si>
    <t>Yuan S, Wang X, Hao W.</t>
  </si>
  <si>
    <t>Zhongguo Yi Xue Ke Xue Yuan Xue Bao. 2017 Feb 20;39(1):156-161. doi: 10.3881/j.issn.1000-503X.2017.01.026. Review.</t>
  </si>
  <si>
    <t>Understanding the Knowledge Gap Experienced by U.S. Safety Net Patients in Teleretinal Screening.</t>
  </si>
  <si>
    <t>George SM, Hayes EM, Fish A, Daskivich LP, Ogunyemi OI.</t>
  </si>
  <si>
    <t>AMIA Annu Symp Proc. 2017 Feb 10;2016:590-599. eCollection 2016.</t>
  </si>
  <si>
    <t>Quantitative efficacy of external and internal browpexy performed in conjunction with blepharoplasty.</t>
  </si>
  <si>
    <t>Mokhtarzadeh A, Massry GG, Bitrian E, Harrison AR.</t>
  </si>
  <si>
    <t>Orbit. 2017 Apr;36(2):102-109. doi: 10.1080/01676830.2017.1279661. Epub 2017 Mar 7.</t>
  </si>
  <si>
    <t>Oxidative Stress-Related Mechanisms and Antioxidant Therapy in Diabetic Retinopathy.</t>
  </si>
  <si>
    <t>Li C, Miao X, Li F, Wang S, Liu Q, Wang Y, Sun J.</t>
  </si>
  <si>
    <t>Oxid Med Cell Longev. 2017;2017:9702820. doi: 10.1155/2017/9702820. Epub 2017 Feb 6. Review.</t>
  </si>
  <si>
    <t>A rare presentation of myxofibrosarcoma as a Pancoast tumor: a case report.</t>
  </si>
  <si>
    <t>Jevremovic V, Yousuf A, Hussain Z, Abboud A, Chedrawy EG.</t>
  </si>
  <si>
    <t>J Med Case Rep. 2017 Mar 7;11(1):61. doi: 10.1186/s13256-017-1223-5.</t>
  </si>
  <si>
    <t>Kerato-lenticular ocular deposits and visual impairment with prolonged chlorpromazine use: A case series.</t>
  </si>
  <si>
    <t>Gowda GS, Hegde A, Shanbhag V, Narayanaswamy JC, Jaisoorya TS.</t>
  </si>
  <si>
    <t>Asian J Psychiatr. 2017 Feb;25:188-190. doi: 10.1016/j.ajp.2016.11.002. Epub 2016 Nov 11.</t>
  </si>
  <si>
    <t>Lesions of the posterior limb of the internal capsule in neuromyelitis optica spectrum disorder.</t>
  </si>
  <si>
    <t>Long Y, Wu L, Zhong R, Ouyang X, Liang J, Gao C, Chen X, Qiu W, Chang Y, Wang Z, Ye J.</t>
  </si>
  <si>
    <t>Neurol Res. 2017 May;39(5):448-452. doi: 10.1080/01616412.2017.1298230. Epub 2017 Mar 6.</t>
  </si>
  <si>
    <t>Evaluation of anatomical and functional outcomes in patients undergoing repair of traumatic canalicular laceration.</t>
  </si>
  <si>
    <t>Aytoğan H, Karadeniz Uğurlu Ş.</t>
  </si>
  <si>
    <t>Ulus Travma Acil Cerrahi Derg. 2017 Jan;23(1):66-71. doi: 10.5505/tjtes.2016.65021.</t>
  </si>
  <si>
    <t>Descemet Stripping Automated Endothelial Keratoplasty: Our Experience at King Hussein Medical Center.</t>
  </si>
  <si>
    <t>Al-Thawabi A, Asfour W, Al-Madani M.</t>
  </si>
  <si>
    <t>Exp Clin Transplant. 2017 Feb;15(Suppl 1):124-127.</t>
  </si>
  <si>
    <t>Managing corneal foreign bodies in office-based general practice.</t>
  </si>
  <si>
    <t>Fraenkel A, Lee LR, Lee GA.</t>
  </si>
  <si>
    <t>Aust Fam Physician. 2017 Mar;46(3):89-93.</t>
  </si>
  <si>
    <t>Diagnostic Accuracy of Fine Needle Aspiration in Thyroid Nodules Arising in Patients with Graves Disease.</t>
  </si>
  <si>
    <t>Hang JF, Lilo MT, Bishop JA, Ali SZ.</t>
  </si>
  <si>
    <t>Acta Cytol. 2017;61(2):117-124. doi: 10.1159/000464094. Epub 2017 Mar 4.</t>
  </si>
  <si>
    <t>Clinical and molecular phenotyping of a child with Hermansky-Pudlak syndrome-7, an uncommon genetic type of HPS.</t>
  </si>
  <si>
    <t>Mol Genet Metab. 2017 Apr;120(4):378-383. doi: 10.1016/j.ymgme.2017.02.007. Epub 2017 Feb 27.</t>
  </si>
  <si>
    <t>Infectious keratoconjunctivitis in wild Caprinae: merging field observations and molecular analyses sheds light on factors shaping outbreak dynamics.</t>
  </si>
  <si>
    <t>Gelormini G, Gauthier D, Vilei EM, Crampe JP, Frey J, Ryser-Degiorgis MP.</t>
  </si>
  <si>
    <t>BMC Vet Res. 2017 Mar 4;13(1):67. doi: 10.1186/s12917-017-0972-0.</t>
  </si>
  <si>
    <t>Aquaporins in the Eye.</t>
  </si>
  <si>
    <t>Tran TL, Hamann S, Heegaard S.</t>
  </si>
  <si>
    <t>Adv Exp Med Biol. 2017;969:193-198. doi: 10.1007/978-94-024-1057-0_12. Review.</t>
  </si>
  <si>
    <t>Multidisciplinary Approach to Complicated Pregnancy.</t>
  </si>
  <si>
    <t>Borovac JA, Bozic J, Ticinovic Kurir T, Zaja N, Kolic K, Hrboka V.</t>
  </si>
  <si>
    <t>South Med J. 2017 Mar;110(3):154-160. doi: 10.14423/SMJ.0000000000000618.</t>
  </si>
  <si>
    <t>Pathologic correlates of supranuclear gaze palsy with parkinsonism.</t>
  </si>
  <si>
    <t>Martin WRW, Hartlein J, Racette BA, Cairns N, Perlmutter JS.</t>
  </si>
  <si>
    <t>Parkinsonism Relat Disord. 2017 May;38:68-71. doi: 10.1016/j.parkreldis.2017.02.027. Epub 2017 Feb 24.</t>
  </si>
  <si>
    <t>E-Prostanoid 3 Receptor Mediates Sprouting Angiogenesis Through Suppression of the Protein Kinase A/β-Catenin/Notch Pathway.</t>
  </si>
  <si>
    <t>Chen D, Tang J, Wan Q, Zhang J, Wang K, Shen Y, Yu Y.</t>
  </si>
  <si>
    <t>Arterioscler Thromb Vasc Biol. 2017 May;37(5):856-866. doi: 10.1161/ATVBAHA.116.308587. Epub 2017 Mar 2.</t>
  </si>
  <si>
    <t>Evaluation of moderate and severe blepharoptosis correction using the interdigitated part of the frontalis muscle and orbicularis oculi muscle suspension technique: A cohort study of 235 cases.</t>
  </si>
  <si>
    <t>Wang T, Li X, Wang X, Wang Q, Li W, Zhou L, Song W, Wang J.</t>
  </si>
  <si>
    <t>J Plast Reconstr Aesthet Surg. 2017 May;70(5):692-698. doi: 10.1016/j.bjps.2016.10.013. Epub 2016 Nov 16.</t>
  </si>
  <si>
    <t>Personalized plasma-based medicine to treat age-related diseases.</t>
  </si>
  <si>
    <t>Anitua E, Troya M, Zalduendo M, Orive G.</t>
  </si>
  <si>
    <t>Mater Sci Eng C Mater Biol Appl. 2017 May 1;74:459-464. doi: 10.1016/j.msec.2016.12.040. Epub 2016 Dec 13. Review.</t>
  </si>
  <si>
    <t>Cho P, Cheung SW.</t>
  </si>
  <si>
    <t>Observation and Clinical Pattern in Patients with White Dot Syndromes: The Role of Color Photography in Monitoring Ocular Changes in Long-Term Observation.</t>
  </si>
  <si>
    <t>Brydak-Godowska J, Gołębiewska J, Turczyńska M, Moneta-Wielgoś J, Samsel A, Borkowski PK, Ciszek M, Płonecka-Rodzoch A, Kużnik-Borkowska A, Ciszewska J, Makomaska-Szaroszyk E, Brydak LB, Kęcik D.</t>
  </si>
  <si>
    <t>Med Sci Monit. 2017 Mar 2;23:1106-1115.</t>
  </si>
  <si>
    <t>Increased incidence of open-angle glaucoma among hypertensive patients: an 11-year nationwide retrospective cohort study.</t>
  </si>
  <si>
    <t>Rim TH, Lee SY, Kim SH, Kim SS, Kim CY.</t>
  </si>
  <si>
    <t>J Hypertens. 2017 Apr;35(4):729-736. doi: 10.1097/HJH.0000000000001225.</t>
  </si>
  <si>
    <t>Effect of preoperative topical diclofenac on intraocular interleukin-12 concentration and macular edema after cataract surgery in patients with diabetic retinopathy: a randomized controlled trial.</t>
  </si>
  <si>
    <t>Medić A, Jukić T, Matas A, Vukojević K, Sapunar A, Znaor L.</t>
  </si>
  <si>
    <t>Croat Med J. 2017 Feb 28;58(1):49-55.</t>
  </si>
  <si>
    <t>A Mouse Model for Ocular Surface Staphylococcus aureus Infection.</t>
  </si>
  <si>
    <t>Zhang Z, Abdel-Razek O, Wang G.</t>
  </si>
  <si>
    <t>Curr Protoc Mouse Biol. 2017 Mar 2;7(1):55-63. doi: 10.1002/cpmo.23.</t>
  </si>
  <si>
    <t>Predictors of survival in progressive supranuclear palsy and multiple system atrophy: a systematic review and meta-analysis.</t>
  </si>
  <si>
    <t>Glasmacher SA, Leigh PN, Saha RA.</t>
  </si>
  <si>
    <t>J Neurol Neurosurg Psychiatry. 2017 May;88(5):402-411. doi: 10.1136/jnnp-2016-314956. Epub 2017 Mar 1. Review.</t>
  </si>
  <si>
    <t>Whole Exome Sequencing Identifies a Novel Mutation in the PITX3 Gene, Causing Autosomal Dominant Congenital Cataracts in a Chinese Family.</t>
  </si>
  <si>
    <t>Liu H, Liu H, Tang J, Lin Q, Sun Y, Wang C, Yang H, Khan MR, Peerbux MW, Ahmad S, Bukhari I, Zhu J.</t>
  </si>
  <si>
    <t>Ann Clin Lab Sci. 2017 Jan;47(1):92-95.</t>
  </si>
  <si>
    <t>Enhancement of scutellarin oral delivery efficacy by vitamin B12-modified amphiphilic chitosan derivatives to treat type II diabetes induced-retinopathy.</t>
  </si>
  <si>
    <t>Wang J, Tan J, Luo J, Huang P, Zhou W, Chen L, Long L, Zhang LM, Zhu B, Yang L, Deng DY.</t>
  </si>
  <si>
    <t>J Nanobiotechnology. 2017 Mar 1;15(1):18. doi: 10.1186/s12951-017-0251-z.</t>
  </si>
  <si>
    <t>Stroke Associated With Varicella Zoster Vasculopathy: A Clinicoradiological Profile of 3 Patients.</t>
  </si>
  <si>
    <t>Maurya PK, Kulshreshtha D, Singh AK, Thacker AK.</t>
  </si>
  <si>
    <t>Neurologist. 2017 Mar;22(2):64-67. doi: 10.1097/NRL.0000000000000111.</t>
  </si>
  <si>
    <t>Visual Outcomes and Prognostic Factors after Pars Plana Vitrectomy for Traumatic Endophthalmitis.</t>
  </si>
  <si>
    <t>Jiang T, Jiang J, Wang R, Lei J, Zhou Y.</t>
  </si>
  <si>
    <t>Biomed Res Int. 2017;2017:5851318. doi: 10.1155/2017/5851318. Epub 2017 Jan 26.</t>
  </si>
  <si>
    <t>Severe unilateral buphthalmos in a 4-month-old kitten.</t>
  </si>
  <si>
    <t>Finnie G.</t>
  </si>
  <si>
    <t>Can Vet J. 2017 Mar;58(3):299-301.</t>
  </si>
  <si>
    <t>Autoantibodies to box A of high mobility group box 1 in systemic lupus erythematosus.</t>
  </si>
  <si>
    <t>Schaper F, de Leeuw K, Horst G, Maas F, Bootsma H, Heeringa P, Limburg PC, Westra J.</t>
  </si>
  <si>
    <t>Clin Exp Immunol. 2017 Jun;188(3):412-419. doi: 10.1111/cei.12951. Epub 2017 Mar 27.</t>
  </si>
  <si>
    <t>Eidolons: Novel stimuli for vision research.</t>
  </si>
  <si>
    <t>Koenderink J, Valsecchi M, van Doorn A, Wagemans J, Gegenfurtner K.</t>
  </si>
  <si>
    <t>J Vis. 2017 Feb 1;17(2):7. doi: 10.1167/17.2.7.</t>
  </si>
  <si>
    <t>Autologous serum eye drops for dry eye.</t>
  </si>
  <si>
    <t>Pan Q, Angelina A, Marrone M, Stark WJ, Akpek EK.</t>
  </si>
  <si>
    <t>Cochrane Database Syst Rev. 2017 Feb 28;2:CD009327. doi: 10.1002/14651858.CD009327.pub3. Review.</t>
  </si>
  <si>
    <t>Ischemic Optic Neuropathy in Cardiac Surgery: Incidence and Risk Factors in the United States from the National Inpatient Sample 1998 to 2013.</t>
  </si>
  <si>
    <t>Rubin DS, Matsumoto MM, Moss HE, Joslin CE, Tung A, Roth S.</t>
  </si>
  <si>
    <t>Anesthesiology. 2017 May;126(5):810-821. doi: 10.1097/ALN.0000000000001533.</t>
  </si>
  <si>
    <t>Non-Dietary Correlates and Determinants of Plasma Lutein and Zeaxanthin Concentrations in the Irish Population.</t>
  </si>
  <si>
    <t>Moran R, Nolan JM, Stack J, O'Halloran AM, Feeney J, Akuffo KO, Kenny RA, Beatty S.</t>
  </si>
  <si>
    <t>J Nutr Health Aging. 2017;21(3):254-261. doi: 10.1007/s12603-016-0729-7.</t>
  </si>
  <si>
    <t>Immediate Postoperative Intraocular Pressure Adjustment Reduces Risk of Cystoid Macular Edema after Uncomplicated Micro Incision Coaxial Phacoemulsification Cataract Surgery.</t>
  </si>
  <si>
    <t>Jarstad JS, Jarstad AR, Chung GW, Tester RA, Day LE.</t>
  </si>
  <si>
    <t>Korean J Ophthalmol. 2017 Feb;31(1):39-43. doi: 10.3341/kjo.2017.31.1.39. Epub 2017 Feb 2.</t>
  </si>
  <si>
    <t>A positive feedback loop between nitric oxide and amyloid β (1-42) accelerates mitochondrial damage in human lens epithelial cells.</t>
  </si>
  <si>
    <t>Nagai N, Ito Y, Shibata T, Kubo E, Sasaki H.</t>
  </si>
  <si>
    <t>Toxicology. 2017 Apr 15;381:19-30. doi: 10.1016/j.tox.2017.02.014. Epub 2017 Feb 24.</t>
  </si>
  <si>
    <t>Vitiligo and overt thyroid diseases: A nationwide population-based study in Korea.</t>
  </si>
  <si>
    <t>Bae JM, Lee JH, Yun JS, Han B, Han TY.</t>
  </si>
  <si>
    <t>J Am Acad Dermatol. 2017 May;76(5):871-878. doi: 10.1016/j.jaad.2016.12.034. Epub 2017 Feb 24.</t>
  </si>
  <si>
    <t>Crocin Inhibits Oxidative Stress and Pro-inflammatory Response of Microglial Cells Associated with Diabetic Retinopathy Through the Activation of PI3K/Akt Signaling Pathway.</t>
  </si>
  <si>
    <t>Yang X, Huo F, Liu B, Liu J, Chen T, Li J, Zhu Z, Lv B.</t>
  </si>
  <si>
    <t>J Mol Neurosci. 2017 Apr;61(4):581-589. doi: 10.1007/s12031-017-0899-8. Epub 2017 Feb 25.</t>
  </si>
  <si>
    <t>Effect of chronic administration of sildenafil citrate (Viagra) on the histology of the retina and optic nerve of adult male rat.</t>
  </si>
  <si>
    <t>Eltony SA, Abdelhameed SY.</t>
  </si>
  <si>
    <t>Tissue Cell. 2017 Apr;49(2 Pt B):323-335. doi: 10.1016/j.tice.2017.01.006. Epub 2017 Feb 5.</t>
  </si>
  <si>
    <t>The Heidenhain variant of Creutzfeldt-Jakob disease and concomitant tau pathology: A case report.</t>
  </si>
  <si>
    <t>Ehler E, Pipka M, Meleková A, Mandysová P, Johanidesová S, Matěj R, Rusina R.</t>
  </si>
  <si>
    <t>Neurol Neurochir Pol. 2017 Mar - Apr;51(2):197-200. doi: 10.1016/j.pjnns.2017.01.011. Epub 2017 Feb 10.</t>
  </si>
  <si>
    <t>Comparison of endoscopic and conventional open thyroidectomy for Graves' disease: A meta-analysis.</t>
  </si>
  <si>
    <t>Zhang Y, Dong Z, Li J, Yang J, Yang W, Wang C.</t>
  </si>
  <si>
    <t>Int J Surg. 2017 Apr;40:52-59. doi: 10.1016/j.ijsu.2017.02.054. Epub 2017 Feb 22.</t>
  </si>
  <si>
    <t>Management of isolated infraorbital neuralgia by ultrasound-guided infraorbital nerve block with combination of steroid and local anesthetic.</t>
  </si>
  <si>
    <t>Cok OY, Deniz S, Eker HE, Oguzkurt L, Aribogan A.</t>
  </si>
  <si>
    <t>J Clin Anesth. 2017 Feb;37:146-148. doi: 10.1016/j.jclinane.2016.12.007. Epub 2017 Jan 10.</t>
  </si>
  <si>
    <t>Lens apoptosis in the Astyanax blind cavefish is not triggered by its small size or defects in morphogenesis.</t>
  </si>
  <si>
    <t>Hinaux H, Recher G, Alié A, Legendre L, Blin M, Rétaux S.</t>
  </si>
  <si>
    <t>PLoS One. 2017 Feb 24;12(2):e0172302. doi: 10.1371/journal.pone.0172302. eCollection 2017.</t>
  </si>
  <si>
    <t>Latanoprostene bunod ophthalmic solution 0.024% for IOP lowering in glaucoma and ocular hypertension.</t>
  </si>
  <si>
    <t>Kaufman PL.</t>
  </si>
  <si>
    <t>Expert Opin Pharmacother. 2017 Mar;18(4):433-444. doi: 10.1080/14656566.2017.1293654. Epub 2017 Feb 20. Review.</t>
  </si>
  <si>
    <t>Nano-ophthalmology: Applications and considerations.</t>
  </si>
  <si>
    <t>Kamaleddin MA.</t>
  </si>
  <si>
    <t>Nanomedicine. 2017 May;13(4):1459-1472. doi: 10.1016/j.nano.2017.02.007. Epub 2017 Feb 21. Review.</t>
  </si>
  <si>
    <t>Adalimumab: A Review in Non-Infectious Non-Anterior Uveitis.</t>
  </si>
  <si>
    <t>BioDrugs. 2017 Apr;31(2):135-142. doi: 10.1007/s40259-017-0213-x. Review.</t>
  </si>
  <si>
    <t>The biology of uveal melanoma.</t>
  </si>
  <si>
    <t>Amaro A, Gangemi R, Piaggio F, Angelini G, Barisione G, Ferrini S, Pfeffer U.</t>
  </si>
  <si>
    <t>Cancer Metastasis Rev. 2017 Mar;36(1):109-140. doi: 10.1007/s10555-017-9663-3. Review.</t>
  </si>
  <si>
    <t>Complement Factor H Inhibits CD47-Mediated Resolution of Inflammation.</t>
  </si>
  <si>
    <t>Calippe B, Augustin S, Beguier F, Charles-Messance H, Poupel L, Conart JB, Hu SJ, Lavalette S, Fauvet A, Rayes J, Levy O, Raoul W, Fitting C, Denèfle T, Pickering MC, Harris C, Jorieux S, Sullivan PM, Sahel JA, Karoyan P, Sapieha P, Guillonneau X, et al.</t>
  </si>
  <si>
    <t>Immunity. 2017 Feb 21;46(2):261-272. doi: 10.1016/j.immuni.2017.01.006.</t>
  </si>
  <si>
    <t>A de novo Pericentric Inversion in Chromosome 4 Associated with Disruption of PITX2 and a Microdeletion in 4p15.2 in a Patient with Axenfeld-Rieger Syndrome and Developmental Delay.</t>
  </si>
  <si>
    <t>Maldžienė Ž, Preikšaitienė E, Ignotienė S, Kapitanova N, Utkus A, Kučinskas V.</t>
  </si>
  <si>
    <t>Cytogenet Genome Res. 2017;151(1):5-9. doi: 10.1159/000456695. Epub 2017 Feb 23.</t>
  </si>
  <si>
    <t>Neuromyelitis optica: phenotypic characteristics in a Brazilian case series.</t>
  </si>
  <si>
    <t>Del Negro MC, Marinho PB, Papais-Alvarenga RM.</t>
  </si>
  <si>
    <t>Arq Neuropsiquiatr. 2017 Feb;75(2):81-86. doi: 10.1590/0004-282X20160193.</t>
  </si>
  <si>
    <t>Association between C1q gene polymorphisms and autoimmune thyroid diseases.</t>
  </si>
  <si>
    <t>Yao Q, Li J, An X, Jiang W, Qin Q, Song R, Yan N, Li D, Jiang Y, Wang W, Shi L, Zhang JA.</t>
  </si>
  <si>
    <t>Arch Endocrinol Metab. 2017 Jul-Aug;61(4):337-342. doi: 10.1590/2359-3997000000256. Epub 2017 Feb 16.</t>
  </si>
  <si>
    <t>Decreased Frequencies of Peripheral Blood CD4+CD25+CD127-Foxp3+ in Patients with Graves' Disease and Graves' Orbitopathy: Enhancing Effect of Insulin Growth Factor-1 on Treg Cells.</t>
  </si>
  <si>
    <t>Pawlowski P, Grubczak K, Kostecki J, Ilendo-Poskrobko E, Moniuszko M, Pawlowska M, Rejdak R, Reszec J, Mysliwiec J.</t>
  </si>
  <si>
    <t>Horm Metab Res. 2017 Mar;49(3):185-191. doi: 10.1055/s-0042-122780. Epub 2017 Feb 21.</t>
  </si>
  <si>
    <t>Vascular risk factors are associated with retinal arteriolar narrowing and venular widening in children and adolescents with type 1 diabetes.</t>
  </si>
  <si>
    <t>Keel S, Itsiopoulos C, Koklanis K, Vukicevic M, Cameron F, Brazionis L.</t>
  </si>
  <si>
    <t>J Pediatr Endocrinol Metab. 2017 Mar 1;30(3):301-309. doi: 10.1515/jpem-2016-0398.</t>
  </si>
  <si>
    <t>Alzheimer's and Danish dementia peptides induce cataract and perturb retinal architecture in rats.</t>
  </si>
  <si>
    <t>Reddy GB, Reddy PY, Surolia A.</t>
  </si>
  <si>
    <t>Biomol Concepts. 2017 Mar 1;8(1):45-84. doi: 10.1515/bmc-2016-0025.</t>
  </si>
  <si>
    <t>Chimpanzee Down syndrome: a case study of trisomy 22 in a captive chimpanzee.</t>
  </si>
  <si>
    <t>Hirata S, Hirai H, Nogami E, Morimura N, Udono T.</t>
  </si>
  <si>
    <t>Primates. 2017 Apr;58(2):267-273. doi: 10.1007/s10329-017-0597-8. Epub 2017 Feb 21.</t>
  </si>
  <si>
    <t>Valved Conduit Attached to Left Ventricular Outflow Tract for Valve Detachment in Behçet's Disease.</t>
  </si>
  <si>
    <t>Chen LW, Wu XJ, Cao H, Dai XF.</t>
  </si>
  <si>
    <t>Ann Thorac Surg. 2017 Mar;103(3):e301-e303. doi: 10.1016/j.athoracsur.2016.09.063.</t>
  </si>
  <si>
    <t>MST-4 and TRAF-6 expression in the peripheral blood mononuclear cells of patients with Graves' disease and its significance.</t>
  </si>
  <si>
    <t>Guo A, Tan Y, Liu C, Zheng X.</t>
  </si>
  <si>
    <t>BMC Endocr Disord. 2017 Feb 20;17(1):11. doi: 10.1186/s12902-017-0161-y.</t>
  </si>
  <si>
    <t>Vision-related fitness to drive mobility scooters: A practical driving test.</t>
  </si>
  <si>
    <t>Cordes C, Heutink J, Tucha OM, Brookhuis KA, Brouwer WH, Melis-Dankers BJ.</t>
  </si>
  <si>
    <t>J Rehabil Med. 2017 Mar 6;49(3):270-276. doi: 10.2340/16501977-2194.</t>
  </si>
  <si>
    <t>A case of in vivo iontophoresis-assisted corneal collagen cross-linking for keratoconus: An immunohistochemical study.</t>
  </si>
  <si>
    <t>Manetti M, Favuzza E, Sgambati E, Mencucci R, Marini M.</t>
  </si>
  <si>
    <t>Acta Histochem. 2017 Apr;119(3):343-347. doi: 10.1016/j.acthis.2017.02.001. Epub 2017 Feb 16.</t>
  </si>
  <si>
    <t>Interocular suppression in children with deprivation amblyopia.</t>
  </si>
  <si>
    <t>Hamm L, Chen Z, Li J, Black J, Dai S, Yuan J, Yu M, Thompson B.</t>
  </si>
  <si>
    <t>Vision Res. 2017 Apr;133:112-120. doi: 10.1016/j.visres.2017.01.004. Epub 2017 Mar 30.</t>
  </si>
  <si>
    <t>Long-chain unsaturated fatty acids as possible important metabolites for primary angle-closure glaucoma based on targeted metabolomic analysis.</t>
  </si>
  <si>
    <t>Rong S, Li Y, Guan Y, Zhu L, Zhou Q, Gao M, Pan H, Zou L, Chang D.</t>
  </si>
  <si>
    <t>Biomed Chromatogr. 2017 Sep;31(9). doi: 10.1002/bmc.3963. Epub 2017 Mar 26.</t>
  </si>
  <si>
    <t>Evaluation of a field test for antibodies against Chlamydia trachomatis during trachoma surveillance in Nepal.</t>
  </si>
  <si>
    <t>Sun MJ, Zambrano AI, Dize L, Munoz B, Gwyn S, Mishra S, Martin DL, Sharma S, West SK.</t>
  </si>
  <si>
    <t>Diagn Microbiol Infect Dis. 2017 May;88(1):3-6. doi: 10.1016/j.diagmicrobio.2017.01.004. Epub 2017 Jan 17.</t>
  </si>
  <si>
    <t>Multiple cranial nerve neuropathies, ataxia and, areflexia: Miller Fisher syndrome in a child and review.</t>
  </si>
  <si>
    <t>Muñiz AE.</t>
  </si>
  <si>
    <t xml:space="preserve">Am J Emerg Med. 2017 Apr;35(4):661.e1-661.e4. doi: 10.1016/j.ajem.2016.07.042. Epub 2016 Jul 25. Review. No abstract available. </t>
  </si>
  <si>
    <t>Docosahexaenoic acid phospholipid differentially modulates the conformation of G90V and N55K rhodopsin mutants associated with retinitis pigmentosa.</t>
  </si>
  <si>
    <t>Dong X, Herrera-Hernández MG, Ramon E, Garriga P.</t>
  </si>
  <si>
    <t>Biochim Biophys Acta. 2017 May;1859(5):975-981. doi: 10.1016/j.bbamem.2017.02.006. Epub 2017 Feb 16.</t>
  </si>
  <si>
    <t>Hemangioma, aortic coarctation and intracranial dolichoectasia: PHACE syndrome.</t>
  </si>
  <si>
    <t>Castellano-Martínez A, Rodriguez-Gonzalez M, Benavente-Fernandez I, Zuazo-Ojeda A.</t>
  </si>
  <si>
    <t xml:space="preserve">Pediatr Int. 2017 Feb;59(2):230-233. doi: 10.1111/ped.13177. No abstract available. </t>
  </si>
  <si>
    <t>Transplantation of lineage-negative stem cells in pterygopalatine artery ligation induced retinal ischemia-reperfusion injury in mice.</t>
  </si>
  <si>
    <t>Minhas G, Prabhakar S, Morishita R, Shimamura M, Bansal R, Anand A.</t>
  </si>
  <si>
    <t>Mol Cell Biochem. 2017 May;429(1-2):123-136. doi: 10.1007/s11010-017-2941-0. Epub 2017 Feb 16.</t>
  </si>
  <si>
    <t>Vitamin B(3) modulates mitochondrial vulnerability and prevents glaucoma in aged mice.</t>
  </si>
  <si>
    <t>Williams PA, Harder JM, Foxworth NE, Cochran KE, Philip VM, Porciatti V, Smithies O, John SW.</t>
  </si>
  <si>
    <t>Science. 2017 Feb 17;355(6326):756-760. doi: 10.1126/science.aal0092.</t>
  </si>
  <si>
    <t>Impaired visual competition in patients with homonymous visual field defects.</t>
  </si>
  <si>
    <t>Geuzebroek AC, van den Berg AV.</t>
  </si>
  <si>
    <t>Neuropsychologia. 2017 Mar;97:152-162. doi: 10.1016/j.neuropsychologia.2017.02.011. Epub 2017 Feb 14.</t>
  </si>
  <si>
    <t>Japanese guidelines for allergic conjunctival diseases 2017.</t>
  </si>
  <si>
    <t>Takamura E, Uchio E, Ebihara N, Ohno S, Ohashi Y, Okamoto S, Kumagai N, Satake Y, Shoji J, Nakagawa Y, Namba K, Fukagawa K, Fukushima A, Fujishima H; Japanese Society of Allergology..</t>
  </si>
  <si>
    <t>Allergol Int. 2017 Apr;66(2):220-229. doi: 10.1016/j.alit.2016.12.004. Epub 2017 Feb 10. Review.</t>
  </si>
  <si>
    <t>MRI findings of optic pathway involvement in Miller Fisher syndrome in 3 pediatric patients and a review of the literature.</t>
  </si>
  <si>
    <t>Malhotra A, Zhang M, Wu X, Jindal S, Durand D, Makhani N.</t>
  </si>
  <si>
    <t>J Clin Neurosci. 2017 May;39:63-67. doi: 10.1016/j.jocn.2016.12.049. Epub 2017 Feb 10. Review.</t>
  </si>
  <si>
    <t>Epithelial downgrowth. Report of 2 cases diagnosed by ocular biopsy.</t>
  </si>
  <si>
    <t>Patel HR, Margo CE.</t>
  </si>
  <si>
    <t>Ann Diagn Pathol. 2017 Feb;26:60-63. doi: 10.1016/j.anndiagpath.2016.10.004. Epub 2016 Oct 14. Review.</t>
  </si>
  <si>
    <t>Meta-Analysis on the Association of ALDH2 Polymorphisms and Type 2 Diabetic Mellitus, Diabetic Retinopathy.</t>
  </si>
  <si>
    <t>Li GY, Li ZB, Li F, Dong LP, Tang L, Xiang J, Li JM, Bao MH.</t>
  </si>
  <si>
    <t>Int J Environ Res Public Health. 2017 Feb 8;14(2). pii: E165. doi: 10.3390/ijerph14020165.</t>
  </si>
  <si>
    <t>Visual Loss and Subsequent Activity Limitations in the Elderly: The French Three-City Cohort.</t>
  </si>
  <si>
    <t>Pérès K, Matharan F, Daien V, Nael V, Edjolo A, Bourdel-Marchasson I 1st, Ritchie K, Tzourio C, Delcourt C, Carrière I.</t>
  </si>
  <si>
    <t>Am J Public Health. 2017 Apr;107(4):564-569. doi: 10.2105/AJPH.2016.303631. Epub 2017 Feb 16.</t>
  </si>
  <si>
    <t>Ocular involvement of multicentric malignant B-cell lymphoma in a ewe. A case report.</t>
  </si>
  <si>
    <t>Rushton JO, Thaller D, Krametter-Froetscher R.</t>
  </si>
  <si>
    <t>Tierarztl Prax Ausg G Grosstiere Nutztiere. 2017 Jun 20;45(3):182-186. doi: 10.15653/TPG-160480. Epub 2017 Feb 16.</t>
  </si>
  <si>
    <t>Ectopic lymphoid neogenesis in rheumatic autoimmune diseases.</t>
  </si>
  <si>
    <t>Bombardieri M, Lewis M, Pitzalis C.</t>
  </si>
  <si>
    <t>Nat Rev Rheumatol. 2017 Mar;13(3):141-154. doi: 10.1038/nrrheum.2016.217. Epub 2017 Feb 9. Review.</t>
  </si>
  <si>
    <t>Expression of DNA repair genes in lens cortex of age-related cortical cataract.</t>
  </si>
  <si>
    <t>Wang Y, Zhang J, Wu J, Guan H.</t>
  </si>
  <si>
    <t>Exp Mol Pathol. 2017 Apr;102(2):219-223. doi: 10.1016/j.yexmp.2017.02.006. Epub 2017 Feb 12.</t>
  </si>
  <si>
    <t>Proteomic Profiling Analysis Reveals a Link between Experimental Autoimmune Uveitis and Complement Activation in Rats.</t>
  </si>
  <si>
    <t>Guo DD, Hu B, Tang HY, Sun YY, Liu B, Tian QM, Bi HS.</t>
  </si>
  <si>
    <t>Scand J Immunol. 2017 May;85(5):331-342. doi: 10.1111/sji.12539.</t>
  </si>
  <si>
    <t>Genetic risk models: Influence of model size on risk estimates and precision.</t>
  </si>
  <si>
    <t>Shan Y, Tromp G, Kuivaniemi H, Smelser DT, Verma SS, Ritchie MD, Elmore JR, Carey DJ, Conley YP, Gorin MB, Weeks DE.</t>
  </si>
  <si>
    <t>Genet Epidemiol. 2017 May;41(4):282-296. doi: 10.1002/gepi.22035. Epub 2017 Feb 15.</t>
  </si>
  <si>
    <t>Therapeutic Options in Refractory Diabetic Macular Oedema.</t>
  </si>
  <si>
    <t>Shah SU, Maturi RK.</t>
  </si>
  <si>
    <t>Drugs. 2017 Apr;77(5):481-492. doi: 10.1007/s40265-017-0704-6. Review.</t>
  </si>
  <si>
    <t>Three Cases of Exotropic Moebius Syndrome.</t>
  </si>
  <si>
    <t>Bagheri A, Feizi M.</t>
  </si>
  <si>
    <t>J Pediatr Ophthalmol Strabismus. 2017 Feb 14;54:e9-e12. doi: 10.3928/01913913-20170201-02.</t>
  </si>
  <si>
    <t>Intraindividual variation of microRNA expression levels in plasma and peripheral blood mononuclear cells and the associations of these levels with the pathogenesis of autoimmune thyroid diseases.</t>
  </si>
  <si>
    <t>Otsu H, Watanabe M, Inoue N, Masutani R, Iwatani Y.</t>
  </si>
  <si>
    <t>Clin Chem Lab Med. 2017 May 1;55(5):626-635. doi: 10.1515/cclm-2016-0449.</t>
  </si>
  <si>
    <t>Physiological modeling for detecting degree of perception of a color-deficient person.</t>
  </si>
  <si>
    <t>Rajalakshmi T, Prince S.</t>
  </si>
  <si>
    <t>Proc Inst Mech Eng H. 2017 Apr;231(4):276-285. doi: 10.1177/0954411917690762. Epub 2017 Feb 14.</t>
  </si>
  <si>
    <t>De novo mutational profile in RB1 clarified using a mutation rate modeling algorithm.</t>
  </si>
  <si>
    <t>Aggarwala V, Ganguly A, Voight BF.</t>
  </si>
  <si>
    <t>BMC Genomics. 2017 Feb 14;18(1):155. doi: 10.1186/s12864-017-3522-z.</t>
  </si>
  <si>
    <t>Association of sleep quality in Behcet disease with disease activity, depression, and quality of life in Korean population.</t>
  </si>
  <si>
    <t>Lee J, Kim SS, Jeong HJ, Son CN, Kim JM, Cho YW, Kim SH.</t>
  </si>
  <si>
    <t>Korean J Intern Med. 2017 Mar;32(2):352-359. doi: 10.3904/kjim.2016.367. Epub 2017 Feb 16.</t>
  </si>
  <si>
    <t>Photorefractive Keratectomy With Mitomycin-C for High Myopia: Three Year Follow-Up Results.</t>
  </si>
  <si>
    <t>Hashemi H, Salimi Y, Pir P, Asgari S.</t>
  </si>
  <si>
    <t>Acta Med Iran. 2017 Jan;55(1):42-48.</t>
  </si>
  <si>
    <t>The Clinical Effectiveness of Ranibizumab Treat and Extend Regimen in nAMD: Systematic Review and Network Meta-Analysis.</t>
  </si>
  <si>
    <t>Danyliv A, Glanville J, McCool R, Ferreira A, Skelly A, Jacob RP.</t>
  </si>
  <si>
    <t>A novel mutation of laminin β2 (LAMB2) in two siblings with renal failure.</t>
  </si>
  <si>
    <t>Falix FA, Bennebroek CA, van der Zwaag B, Lapid-Gortzak R, Florquin S, Oosterveld MJ.</t>
  </si>
  <si>
    <t>Eur J Pediatr. 2017 Apr;176(4):515-519. doi: 10.1007/s00431-017-2871-6. Epub 2017 Feb 10.</t>
  </si>
  <si>
    <t>Analysis of sphingolipids in human corneal fibroblasts from normal and keratoconus patients.</t>
  </si>
  <si>
    <t>Qi H, Priyadarsini S, Nicholas SE, Sarker-Nag A, Allegood J, Chalfant CE, Mandal NA, Karamichos D.</t>
  </si>
  <si>
    <t>J Lipid Res. 2017 Apr;58(4):636-648. doi: 10.1194/jlr.M067264. Epub 2017 Feb 10.</t>
  </si>
  <si>
    <t>Parallel definition of tear film maps on distributed-memory clusters for the support of dry eye diagnosis.</t>
  </si>
  <si>
    <t>González-Domínguez J, Remeseiro B, Martín MJ.</t>
  </si>
  <si>
    <t>Comput Methods Programs Biomed. 2017 Feb;139:51-60. doi: 10.1016/j.cmpb.2016.10.027. Epub 2016 Oct 31.</t>
  </si>
  <si>
    <t>Availability of Mental Health Services for Individuals Who Are Deaf or Deaf-Blind.</t>
  </si>
  <si>
    <t>McDonnall MC, Crudden A, LeJeune BJ, Steverson AC.</t>
  </si>
  <si>
    <t>J Soc Work Disabil Rehabil. 2017 Jan-Mar;16(1):1-13. doi: 10.1080/1536710X.2017.1260515.</t>
  </si>
  <si>
    <t>Blepharospasm 40 years later.</t>
  </si>
  <si>
    <t>Defazio G, Hallett M, Jinnah HA, Conte A, Berardelli A.</t>
  </si>
  <si>
    <t>Mov Disord. 2017 Apr;32(4):498-509. doi: 10.1002/mds.26934. Epub 2017 Feb 10. Review.</t>
  </si>
  <si>
    <t>Treatment plan optimization and robustness of (106)Ru eye plaque brachytherapy using a novel software tool.</t>
  </si>
  <si>
    <t>Heilemann G, Fetty L, Dulovits M, Blaickner M, Nesvacil N, Georg D, Dunavoelgyi R.</t>
  </si>
  <si>
    <t>Radiother Oncol. 2017 Apr;123(1):119-124. doi: 10.1016/j.radonc.2017.01.010. Epub 2017 Feb 6.</t>
  </si>
  <si>
    <t>Treatment by rituximab on six Grave's ophthalmopathies resistant to corticosteroids.</t>
  </si>
  <si>
    <t>Précausta F, Arsène S, Renoult-Pierre P, Laure B, Crinière L, Pisella PJ.</t>
  </si>
  <si>
    <t>Ann Endocrinol (Paris). 2017 Feb;78(1):20-26. doi: 10.1016/j.ando.2016.12.002. Epub 2017 Feb 6.</t>
  </si>
  <si>
    <t>Psychiatric comorbidities and photophobia in patients with migraine.</t>
  </si>
  <si>
    <t>Seidel S, Beisteiner R, Manecke M, Aslan TS, Wöber C.</t>
  </si>
  <si>
    <t xml:space="preserve">J Headache Pain. 2017 Dec;18(1):18. doi: 10.1186/s10194-017-0718-1. Epub 2017 Feb 9. Erratum in: J Headache Pain. 2017 Dec;18(1):33. </t>
  </si>
  <si>
    <t>Visual evoked potentials in diagnostics of optic neuropathy associated with renal failure.</t>
  </si>
  <si>
    <t>Jurys M, Sirek S, Kolonko A, Pojda-Wilczek D.</t>
  </si>
  <si>
    <t>Postepy Hig Med Dosw (Online). 2017 Jan 22;71(0):32-39. doi: 10.5604/17322693.1229345. Review.</t>
  </si>
  <si>
    <t>Systematic review of laser therapy in xanthelasma palpebrarum.</t>
  </si>
  <si>
    <t>Nguyen AH, Vaudreuil AM, Huerter CJ.</t>
  </si>
  <si>
    <t>Int J Dermatol. 2017 Mar;56(3):e47-e55. doi: 10.1111/ijd.13534. Review.</t>
  </si>
  <si>
    <t>Blood-based NfL: A biomarker for differential diagnosis of parkinsonian disorder.</t>
  </si>
  <si>
    <t>Hansson O, Janelidze S, Hall S, Magdalinou N, Lees AJ, Andreasson U, Norgren N, Linder J, Forsgren L, Constantinescu R, Zetterberg H, Blennow K; Swedish BioFINDER study..</t>
  </si>
  <si>
    <t>Neurology. 2017 Mar 7;88(10):930-937. doi: 10.1212/WNL.0000000000003680. Epub 2017 Feb 8.</t>
  </si>
  <si>
    <t>Pediatric Lambert-Eaton Myasthenic Syndrome.</t>
  </si>
  <si>
    <t>Avina Fierro JA, Hernandez Avina DA.</t>
  </si>
  <si>
    <t xml:space="preserve">Minerva Pediatr. 2017 Apr;69(2):161-162. doi: 10.23736/S0026-4946.16.04332-2. No abstract available. </t>
  </si>
  <si>
    <t>Pott's puffy tumor.</t>
  </si>
  <si>
    <t>Bakshi SS.</t>
  </si>
  <si>
    <t xml:space="preserve">N Z Med J. 2017 Jan 27;130(1449):62-63. No abstract available. </t>
  </si>
  <si>
    <t>Chemosaturation With Percutaneous Hepatic Perfusion in Unresectable Hepatic Metastases.</t>
  </si>
  <si>
    <t>Glazer ES, Zager JS.</t>
  </si>
  <si>
    <t>Cancer Control. 2017 Jan;24(1):96-101. Review.</t>
  </si>
  <si>
    <t>The oxidized thiol proteome in aging and cataractous mouse and human lens revealed by ICAT labeling.</t>
  </si>
  <si>
    <t>Wang B, Hom G, Zhou S, Guo M, Li B, Yang J, Monnier VM, Fan X.</t>
  </si>
  <si>
    <t>Aging Cell. 2017 Apr;16(2):244-261. doi: 10.1111/acel.12548. Epub 2016 Nov 13.</t>
  </si>
  <si>
    <t>miRNAs that associate with conjunctival inflammation and ocular Chlamydia trachomatis infection do not predict progressive disease.</t>
  </si>
  <si>
    <t>Derrick T, Ramadhani AM, Mtengai K, Massae P, Burton MJ, Holland MJ.</t>
  </si>
  <si>
    <t>Pathog Dis. 2017 Mar 1;75(2). doi: 10.1093/femspd/ftx016.</t>
  </si>
  <si>
    <t>Metabolic changes in normal-appearing white matter in patients with neuromyelitis optica and multiple sclerosis: a comparative magnetic resonance spectroscopy study.</t>
  </si>
  <si>
    <t>Duan Y, Liu Z, Liu Y, Huang J, Ren Z, Sun Z, Chen H, Dong H, Ye J, Li K.</t>
  </si>
  <si>
    <t>Acta Radiol. 2017 Sep;58(9):1132-1137. doi: 10.1177/0284185116683575. Epub 2017 Feb 7.</t>
  </si>
  <si>
    <t>24-Hour Contact Lens Sensor Monitoring of Intraocular Pressure-Related Profiles in Normal-Tension Glaucoma and Rates of Disease Progression.</t>
  </si>
  <si>
    <t>Hoban K, Peden R, Megaw R, Halpin P, Tatham AJ.</t>
  </si>
  <si>
    <t>Ophthalmic Res. 2017;57(4):208-215. doi: 10.1159/000455153. Epub 2017 Feb 8.</t>
  </si>
  <si>
    <t>The Oculist's Eye: Connections between Cataract Couching, Anatomy, and Visual Theory in the Renaissance.</t>
  </si>
  <si>
    <t>Baker T.</t>
  </si>
  <si>
    <t>J Hist Med Allied Sci. 2017 Jan 1;72(1):51-66. doi: 10.1093/jhmas/jrw040.</t>
  </si>
  <si>
    <t>Purification and characterization of human dehydrodolychil diphosphate synthase (DHDDS) overexpressed in E. coli.</t>
  </si>
  <si>
    <t>Giladi M, Edri I, Goldenberg M, Newman H, Strulovich R, Khananshvili D, Haitin Y, Loewenstein A.</t>
  </si>
  <si>
    <t>Protein Expr Purif. 2017 Apr;132:138-142. doi: 10.1016/j.pep.2017.02.001. Epub 2017 Feb 3.</t>
  </si>
  <si>
    <t>Effects of display curvature, display zone, and task duration on legibility and visual fatigue during visual search task.</t>
  </si>
  <si>
    <t>Park S, Choi D, Yi J, Lee S, Lee JE, Choi B, Lee S, Kyung G.</t>
  </si>
  <si>
    <t>Appl Ergon. 2017 Apr;60:183-193. doi: 10.1016/j.apergo.2016.11.012. Epub 2016 Dec 9.</t>
  </si>
  <si>
    <t>Protanopia (red color-blindness) in medaka: a simple system for producing color-blind fish and testing their spectral sensitivity.</t>
  </si>
  <si>
    <t>Homma N, Harada Y, Uchikawa T, Kamei Y, Fukamachi S.</t>
  </si>
  <si>
    <t>BMC Genet. 2017 Feb 6;18(1):10. doi: 10.1186/s12863-017-0477-7.</t>
  </si>
  <si>
    <t>Short-term Vision Loss Following Whipple Surgery: A Case Report.</t>
  </si>
  <si>
    <t>Gollapalli L, Kumar AJ, Sood K, Muppuri R.</t>
  </si>
  <si>
    <t>A A Case Rep. 2017 Apr 15;8(8):216-218. doi: 10.1213/XAA.0000000000000470.</t>
  </si>
  <si>
    <t>No One Saw This Coming: Endoparasitic Mites Behind the Eyes of a Double-Crested Cormorant.</t>
  </si>
  <si>
    <t>Sheehan KL, Spicer GS, OConnor BM, Hechinger RF.</t>
  </si>
  <si>
    <t>J Parasitol. 2017 Jun;103(3):295-297. doi: 10.1645/16-182. Epub 2017 Feb 6.</t>
  </si>
  <si>
    <t>The essentials of fundoscopy.</t>
  </si>
  <si>
    <t>Ramsamy G, Arunakirinathan M, Coombes A.</t>
  </si>
  <si>
    <t xml:space="preserve">Br J Hosp Med (Lond). 2017 Feb 2;78(2):C28-C32. doi: 10.12968/hmed.2017.78.2.C28. Review. No abstract available. </t>
  </si>
  <si>
    <t>Gene therapy restores auditory and vestibular function in a mouse model of Usher syndrome type 1c.</t>
  </si>
  <si>
    <t>Pan B, Askew C, Galvin A, Heman-Ackah S, Asai Y, Indzhykulian AA, Jodelka FM, Hastings ML, Lentz JJ, Vandenberghe LH, Holt JR, Géléoc GS.</t>
  </si>
  <si>
    <t>Nat Biotechnol. 2017 Mar;35(3):264-272. doi: 10.1038/nbt.3801. Epub 2017 Feb 6.</t>
  </si>
  <si>
    <t>A mouse model of MYCN-driven retinoblastoma reveals MYCN-independent tumor reemergence.</t>
  </si>
  <si>
    <t>Wu N, Jia D, Bates B, Basom R, Eberhart CG, MacPherson D.</t>
  </si>
  <si>
    <t>J Clin Invest. 2017 Mar 1;127(3):888-898. doi: 10.1172/JCI88508. Epub 2017 Feb 6.</t>
  </si>
  <si>
    <t>Medical Care of the Homeless: An American and International Issue.</t>
  </si>
  <si>
    <t>Fleisch SB, Nash R.</t>
  </si>
  <si>
    <t>Prim Care. 2017 Mar;44(1):57-65. doi: 10.1016/j.pop.2016.09.009. Epub 2016 Dec 30. Review.</t>
  </si>
  <si>
    <t>The IL15 +96522 A&gt;T functional polymorphism is related to the differentiation of Th17 cells and the severity of Hashimoto's disease.</t>
  </si>
  <si>
    <t>Arakawa Y, Watanabe M, Takemura K, Inoue N, Hidaka Y, Iwatani Y.</t>
  </si>
  <si>
    <t>Int J Immunogenet. 2017 Apr;44(2):41-50. doi: 10.1111/iji.12305. Epub 2017 Feb 5.</t>
  </si>
  <si>
    <t>Effect of human umbilical cord blood mesenchymal stem cells administered by intravenous or intravitreal routes on cryo-induced retinal injury.</t>
  </si>
  <si>
    <t>Mohamed EM, Abdelrahman SA, Hussein S, Shalaby SM, Mosaad H, Awad AM.</t>
  </si>
  <si>
    <t>IUBMB Life. 2017 Mar;69(3):188-201. doi: 10.1002/iub.1608. Epub 2017 Feb 5.</t>
  </si>
  <si>
    <t>Lacking applicability of in vitro eye irritation methods to identify seriously eye irritating agrochemical formulations: Results of bovine cornea opacity and permeability assay, isolated chicken eye test and the EpiOcular™ ET-50 method to classify according to UN GHS.</t>
  </si>
  <si>
    <t>Kolle SN, Van Cott A, van Ravenzwaay B, Landsiedel R.</t>
  </si>
  <si>
    <t>Regul Toxicol Pharmacol. 2017 Apr;85:33-47. doi: 10.1016/j.yrtph.2017.01.013. Epub 2017 Feb 2.</t>
  </si>
  <si>
    <t>The Use of Microperimetry to Detect Functional Progression in Non-Neovascular Age-Related Macular Degeneration: A Systematic Review.</t>
  </si>
  <si>
    <t>Wong EN, Chew AL, Morgan WH, Patel PJ, Chen FK.</t>
  </si>
  <si>
    <t>Asia Pac J Ophthalmol (Phila). 2017 Jan-Feb;6(1):70-79. doi: 10.22608/APO.201643. Review.</t>
  </si>
  <si>
    <t>Dosimetric and radiobiologic comparison of (103)Pd COMS plaque brachytherapy and Gamma Knife radiosurgery for choroidal melanoma.</t>
  </si>
  <si>
    <t>Gorovets D, Gagne NL, Melhus CS.</t>
  </si>
  <si>
    <t>Brachytherapy. 2017 Mar - Apr;16(2):433-443. doi: 10.1016/j.brachy.2016.12.003. Epub 2017 Feb 1.</t>
  </si>
  <si>
    <t>Osteoporosis in Stickler syndrome. A new family case with bone histology study.</t>
  </si>
  <si>
    <t>Insalaco P, Legrand E, Bouvard B, Audran M.</t>
  </si>
  <si>
    <t>Morphologie. 2017 Mar;101(332):33-38. doi: 10.1016/j.morpho.2016.10.001. Epub 2017 Jan 31.</t>
  </si>
  <si>
    <t>Revertant mosaicism repairs skin lesions in a patient with keratitis-ichthyosis-deafness syndrome by second-site mutations in connexin 26.</t>
  </si>
  <si>
    <t>Gudmundsson S, Wilbe M, Ekvall S, Ameur A, Cahill N, Alexandrov LB, Virtanen M, Hellström Pigg M, Vahlquist A, Törmä H, Bondeson ML.</t>
  </si>
  <si>
    <t>Hum Mol Genet. 2017 Mar 15;26(6):1070-1077. doi: 10.1093/hmg/ddx017.</t>
  </si>
  <si>
    <t>Elderly people need an eye examination before entering nursing homes.</t>
  </si>
  <si>
    <t>Jensen H, Tubæk G.</t>
  </si>
  <si>
    <t>Dan Med J. 2017 Feb;64(2). pii: A5325.</t>
  </si>
  <si>
    <t>Positron emission tomography imaging of tau pathology in progressive supranuclear palsy.</t>
  </si>
  <si>
    <t>Coakeley S, Cho SS, Koshimori Y, Rusjan P, Harris M, Ghadery C, Kim J, Lang AE, Wilson A, Houle S, Strafella AP.</t>
  </si>
  <si>
    <t>J Cereb Blood Flow Metab. 2017 Sep;37(9):3150-3160. doi: 10.1177/0271678X16683695. Epub 2016 Dec 22.</t>
  </si>
  <si>
    <t>Optimizing novel penetration enhancing hybridized vesicles for augmenting the in-vivo effect of an anti-glaucoma drug.</t>
  </si>
  <si>
    <t>Naguib SS, Hathout RM, Mansour S.</t>
  </si>
  <si>
    <t>Drug Deliv. 2017 Nov;24(1):99-108. doi: 10.1080/10717544.2016.1233588.</t>
  </si>
  <si>
    <t>Recognizing age-related macular degeneration in primary care.</t>
  </si>
  <si>
    <t>Cunningham J.</t>
  </si>
  <si>
    <t>JAAPA. 2017 Mar;30(3):18-22. doi: 10.1097/01.JAA.0000512227.85313.05. Review.</t>
  </si>
  <si>
    <t>Neutralizing antibodies against adeno-associated viruses in Sjögren's patients: implications for gene therapy.</t>
  </si>
  <si>
    <t>Corden A, Handelman B, Yin H, Cotrim A, Alevizos I, Chiorini JA.</t>
  </si>
  <si>
    <t>Gene Ther. 2017 Apr;24(4):241-244. doi: 10.1038/gt.2017.1. Epub 2017 Feb 2.</t>
  </si>
  <si>
    <t>Multiple Aneurysms and a Transplanted Kidney in Behçet Disease.</t>
  </si>
  <si>
    <t>Ali O, Nicholl P, Carruthers D, Geoghegan J, Tiwari A.</t>
  </si>
  <si>
    <t>Vasc Endovascular Surg. 2017 Feb;51(2):108-110. doi: 10.1177/1538574417689982. Epub 2017 Feb 1.</t>
  </si>
  <si>
    <t>A Novel Convergent Synthesis of the Potent Antiglaucoma Agent Tafluprost.</t>
  </si>
  <si>
    <t>Krupa M, Chodyński M, Ostaszewska A, Cmoch P, Dams I.</t>
  </si>
  <si>
    <t>Molecules. 2017 Jan 31;22(2). pii: E217. doi: 10.3390/molecules22020217.</t>
  </si>
  <si>
    <t>Frequency and Clinical Characteristics of Hydroxychloroquine Retinopathy in Korean Patients with Rheumatologic Diseases.</t>
  </si>
  <si>
    <t>Eo DR, Lee MG, Ham DI, Kang SW, Lee J, Cha HS, Koh E, Kim SJ.</t>
  </si>
  <si>
    <t>J Korean Med Sci. 2017 Mar;32(3):522-527. doi: 10.3346/jkms.2017.32.3.522.</t>
  </si>
  <si>
    <t>Efficacy and toxicity of transarterial chemoembolization therapy using cisplatin and gelatin sponge in patients with liver metastases from uveal melanoma in an Asian population.</t>
  </si>
  <si>
    <t>Shibayama Y, Namikawa K, Sone M, Takahashi A, Tsutsumida A, Sugawara S, Arai Y, Aihara Y, Suzuki S, Nakayama J, Imafuku S, Yamazaki N.</t>
  </si>
  <si>
    <t>Int J Clin Oncol. 2017 Jun;22(3):577-584. doi: 10.1007/s10147-017-1095-0. Epub 2017 Jan 31.</t>
  </si>
  <si>
    <t>Cone Genesis Tracing by the Chrnb4-EGFP Mouse Line: Evidences of Cellular Material Fusion after Cone Precursor Transplantation.</t>
  </si>
  <si>
    <t>Decembrini S, Martin C, Sennlaub F, Chemtob S, Biel M, Samardzija M, Moulin A, Behar-Cohen F, Arsenijevic Y.</t>
  </si>
  <si>
    <t>Mol Ther. 2017 Mar 1;25(3):634-653. doi: 10.1016/j.ymthe.2016.12.015. Epub 2017 Jan 28.</t>
  </si>
  <si>
    <t>Orthopedic, ophthalmic, and psychiatric diseases primarily affect activity limitation for Japanese males and females: Based on the Comprehensive Survey of Living Conditions.</t>
  </si>
  <si>
    <t>Myojin T, Ojima T, Kikuchi K, Okada E, Shibata Y, Nakamura M, Hashimoto S.</t>
  </si>
  <si>
    <t>J Epidemiol. 2017 Feb;27(2):75-79. doi: 10.1016/j.je.2016.09.007. Epub 2016 Nov 15.</t>
  </si>
  <si>
    <t>Bell's facial nerve palsy in pregnancy: a clinical review.</t>
  </si>
  <si>
    <t>Hussain A, Nduka C, Moth P, Malhotra R.</t>
  </si>
  <si>
    <t>J Obstet Gynaecol. 2017 May;37(4):409-415. doi: 10.1080/01443615.2016.1256973. Epub 2017 Jan 31. Review.</t>
  </si>
  <si>
    <t>The role of Mincle in innate immune to fungal keratitis.</t>
  </si>
  <si>
    <t>Zhao G, Xu Q, Lin J, Chen W, Cui T, Hu L, Jiang N.</t>
  </si>
  <si>
    <t>J Infect Dev Ctries. 2017 Jan 30;11(1):89-97. doi: 10.3855/jidc.7570.</t>
  </si>
  <si>
    <t>Adalimumab for the treatment of uveitis.</t>
  </si>
  <si>
    <t>LaMattina KC, Goldstein DA.</t>
  </si>
  <si>
    <t>Expert Rev Clin Immunol. 2017 Mar;13(3):181-188. doi: 10.1080/1744666X.2017.1288097. Review.</t>
  </si>
  <si>
    <t>Alterations in conjunctival bacteria and antimicrobial susceptibility during topical administration of ofloxacin after cataract surgery in dogs.</t>
  </si>
  <si>
    <t>Sandmeyer LS, Bauer BS, Mohaghegh Poor SM, Feng CX, Chirino-Trejo M.</t>
  </si>
  <si>
    <t>Am J Vet Res. 2017 Feb;78(2):207-214. doi: 10.2460/ajvr.78.2.207.</t>
  </si>
  <si>
    <t>Effects of lactoferrin on the viability and the encystment of Acanthamoeba trophozoites.</t>
  </si>
  <si>
    <t>Tomita S, Suzuki C, Wada H, Nomachi M, Imayasu M, Araki-Sasaki K.</t>
  </si>
  <si>
    <t>Biochem Cell Biol. 2017 Feb;95(1):48-52. doi: 10.1139/bcb-2016-0054. Epub 2016 Nov 15.</t>
  </si>
  <si>
    <t>Corneal Biomechanical Parameters and Asymmetric Visual Field Damage in Patients with Untreated Normal Tension Glaucoma.</t>
  </si>
  <si>
    <t>Li BB, Cai Y, Pan YZ, Li M, Qiao RH, Fang Y, Tian T.</t>
  </si>
  <si>
    <t>Chin Med J (Engl). 2017 Feb 5;130(3):334-339. doi: 10.4103/0366-6999.198920.</t>
  </si>
  <si>
    <t>Pars plana vitrectomy with 360° versus localized laser retinopexy in the management of retinal detachment with undetected breaks intraoperatively: a retrospective, comparative, interventional study.</t>
  </si>
  <si>
    <t>Zhou C, Zheng Z, Qiu Q.</t>
  </si>
  <si>
    <t>Lasers Med Sci. 2017 Apr;32(3):583-589. doi: 10.1007/s10103-017-2152-7. Epub 2017 Jan 30.</t>
  </si>
  <si>
    <t>Clinical Comparison of Retinopathy-Positive and Retinopathy-Negative Cerebral Malaria.</t>
  </si>
  <si>
    <t>Villaverde C, Namazzi R, Shabani E, Opoka RO, John CC.</t>
  </si>
  <si>
    <t>Am J Trop Med Hyg. 2017 May;96(5):1176-1184. doi: 10.4269/ajtmh.16-0315. Epub 2017 Jan 30.</t>
  </si>
  <si>
    <t>Co-targeting HGF/cMET Signaling with MEK Inhibitors in Metastatic Uveal Melanoma.</t>
  </si>
  <si>
    <t>Cheng H, Chua V, Liao C, Purwin TJ, Terai M, Kageyama K, Davies MA, Sato T, Aplin AE.</t>
  </si>
  <si>
    <t>Mol Cancer Ther. 2017 Mar;16(3):516-528. doi: 10.1158/1535-7163.MCT-16-0552. Epub 2017 Jan 30.</t>
  </si>
  <si>
    <t>Can innate and autoimmune reactivity forecast early and advance stages of age-related macular degeneration?</t>
  </si>
  <si>
    <t>Adamus G.</t>
  </si>
  <si>
    <t>Autoimmun Rev. 2017 Mar;16(3):231-236. doi: 10.1016/j.autrev.2017.01.005. Epub 2017 Jan 28. Review.</t>
  </si>
  <si>
    <t>Development of Potent, Selective SRPK1 Inhibitors as Potential Topical Therapeutics for Neovascular Eye Disease.</t>
  </si>
  <si>
    <t>Batson J, Toop HD, Redondo C, Babaei-Jadidi R, Chaikuad A, Wearmouth SF, Gibbons B, Allen C, Tallant C, Zhang J, Du C, Hancox JC, Hawtrey T, Da Rocha J, Griffith R, Knapp S, Bates DO, Morris JC.</t>
  </si>
  <si>
    <t>ACS Chem Biol. 2017 Mar 17;12(3):825-832. doi: 10.1021/acschembio.6b01048. Epub 2017 Feb 6.</t>
  </si>
  <si>
    <t>Promoting fluid intake for patients with dementia or visual impairments.</t>
  </si>
  <si>
    <t>Kingston T.</t>
  </si>
  <si>
    <t xml:space="preserve">Br J Nurs. 2017 Jan 26;26(2):98-99. doi: 10.12968/bjon.2017.26.2.98. No abstract available. </t>
  </si>
  <si>
    <t>Mistaking 2C-P for 2C-B: What a Difference a Letter Makes.</t>
  </si>
  <si>
    <t>Stoller A, Dolder PC, Bodmer M, Hammann F, Rentsch KM, Exadaktylos AK, Liechti ME, Liakoni E.</t>
  </si>
  <si>
    <t>J Anal Toxicol. 2017 Jan;41(1):77-79. doi: 10.1093/jat/bkw108. Epub 2016 Oct 6.</t>
  </si>
  <si>
    <t>Genetic analysis of 10 pedigrees with inherited retinal degeneration by exome sequencing and phenotype-genotype association.</t>
  </si>
  <si>
    <t>Biswas P, Duncan JL, Maranhao B, Kozak I, Branham K, Gabriel L, Lin JH, Barteselli G, Navani M, Suk J, Parke M, Schlechter C, Weleber RG, Heckenlively JR, Dagnelie G, Lee P, Riazuddin SA, Ayyagari R.</t>
  </si>
  <si>
    <t>Physiol Genomics. 2017 Apr 1;49(4):216-229. doi: 10.1152/physiolgenomics.00096.2016. Epub 2017 Jan 27.</t>
  </si>
  <si>
    <t>Efficient evaluation of humoral immune responses by the use of serum pools.</t>
  </si>
  <si>
    <t>Sternbæk L, Draborg AH, Nielsen CT, Jacobsen S, Iversen LV, Troelsen L, Theander E, Houen G.</t>
  </si>
  <si>
    <t>J Immunol Methods. 2017 Apr;443:1-8. doi: 10.1016/j.jim.2017.01.006. Epub 2017 Jan 25.</t>
  </si>
  <si>
    <t>Next-generation sequencing analysis of the ARMS2 gene in Turkish exudative age-related macular degeneration patients.</t>
  </si>
  <si>
    <t>Bardak H, Gunay M, Ercalik Y, Bardak Y, Ozbas H, Bagci O.</t>
  </si>
  <si>
    <t>Genet Mol Res. 2017 Jan 23;16(1). doi: 10.4238/gmr16019135.</t>
  </si>
  <si>
    <t>TSHR as a therapeutic target in Graves' disease.</t>
  </si>
  <si>
    <t>Smith TJ.</t>
  </si>
  <si>
    <t>Expert Opin Ther Targets. 2017 Apr;21(4):427-432. doi: 10.1080/14728222.2017.1288215. Epub 2017 Feb 6. Review.</t>
  </si>
  <si>
    <t>The evaluation of central corneal thickness and intraocular pressure in conjunction with tear IGF-1 levels in patients with acromegaly.</t>
  </si>
  <si>
    <t>Kan E, Kan EK, Okuyucu A.</t>
  </si>
  <si>
    <t>Eur J Ophthalmol. 2017 Aug 30;27(5):531-534. doi: 10.5301/ejo.5000932. Epub 2017 Jan 27.</t>
  </si>
  <si>
    <t>Ursodeoxycholic Acid Attenuates Endoplasmic Reticulum Stress-Related Retinal Pericyte Loss in Streptozotocin-Induced Diabetic Mice.</t>
  </si>
  <si>
    <t>Chung YR, Choi JA, Koh JY, Yoon YH.</t>
  </si>
  <si>
    <t>J Diabetes Res. 2017;2017:1763292. doi: 10.1155/2017/1763292. Epub 2017 Jan 3.</t>
  </si>
  <si>
    <t>Evisceration and ocular tumors: What are the consequences?</t>
  </si>
  <si>
    <t>Lemaître S, Lecler A, Lévy-Gabriel C, Reyes C, Desjardins L, Gentien D, Zmuda M, Jacomet PV, Lumbroso-Le Rouic L, Dendale R, Vincent-Salomon A, Pierron G, Galatoire O, Cassoux N.</t>
  </si>
  <si>
    <t>J Fr Ophtalmol. 2017 Feb;40(2):93-101. doi: 10.1016/j.jfo.2016.10.007. Epub 2017 Jan 23.</t>
  </si>
  <si>
    <t>The Long Non-Coding RNA RHPN1-AS1 Promotes Uveal Melanoma Progression.</t>
  </si>
  <si>
    <t>Lu L, Yu X, Zhang L, Ding X, Pan H, Wen X, Xu S, Xing Y, Fan J, Ge S, Zhang H, Jia R, Fan X.</t>
  </si>
  <si>
    <t>Int J Mol Sci. 2017 Jan 23;18(1). pii: E226. doi: 10.3390/ijms18010226.</t>
  </si>
  <si>
    <t>Focus on lens connexins.</t>
  </si>
  <si>
    <t>Berthoud VM, Ngezahayo A.</t>
  </si>
  <si>
    <t>BMC Cell Biol. 2017 Jan 17;18(Suppl 1):6. doi: 10.1186/s12860-016-0116-6. Review.</t>
  </si>
  <si>
    <t>Evaluation of the effectiveness of tea tree oil in treatment of Acanthamoeba infection.</t>
  </si>
  <si>
    <t>Hadaś E, Derda M, Cholewiński M.</t>
  </si>
  <si>
    <t>Parasitol Res. 2017 Mar;116(3):997-1001. doi: 10.1007/s00436-017-5377-2. Epub 2017 Jan 26.</t>
  </si>
  <si>
    <t>Olive and ginkgo extracts as potential cataract therapy with differential inhibitory activity on aldose reductase.</t>
  </si>
  <si>
    <t>Elimam DM, Ibrahim AS, Liou GI, Badria FA.</t>
  </si>
  <si>
    <t>Drug Discov Ther. 2017 Mar 22;11(1):41-46. doi: 10.5582/ddt.2016.01071. Epub 2017 Jan 26.</t>
  </si>
  <si>
    <t>Sensitive Skin: Assessment of the Skin Barrier Using Confocal Raman Microspectroscopy.</t>
  </si>
  <si>
    <t>Richters RJ, Falcone D, Uzunbajakava NE, Varghese B, Caspers PJ, Puppels GJ, van Erp PE, van de Kerkhof PC.</t>
  </si>
  <si>
    <t>Skin Pharmacol Physiol. 2017;30(1):1-12. doi: 10.1159/000452152. Epub 2017 Jan 26.</t>
  </si>
  <si>
    <t>Correlations between Preoperative Angle Parameters and Postoperative Unpredicted Refractive Errors after Cataract Surgery in Open Angle Glaucoma (AOD 500).</t>
  </si>
  <si>
    <t>Lee W, Bae HW, Lee SH, Kim CY, Seong GJ.</t>
  </si>
  <si>
    <t>Yonsei Med J. 2017 Mar;58(2):432-438. doi: 10.3349/ymj.2017.58.2.432.</t>
  </si>
  <si>
    <t>Survey, Culture, and Genome Analysis of Ocular Chlamydia trachomatis in Tibetan Boarding Primary Schools in Qinghai Province, China.</t>
  </si>
  <si>
    <t>Feng L, Lu X, Yu Y, Wang T, Luo S, Sun Z, Duan Q, Wang N, Song L.</t>
  </si>
  <si>
    <t>Front Cell Infect Microbiol. 2017 Jan 9;6:207. doi: 10.3389/fcimb.2016.00207. eCollection 2016.</t>
  </si>
  <si>
    <t>Topical ocular treatment with monoclonal antibody Fab fragments targeting Japanese cedar pollen Cry j 1 inhibits Japanese cedar pollen-induced allergic conjunctivitis in mice.</t>
  </si>
  <si>
    <t>Mizutani N, Nabe T, Yoshino S.</t>
  </si>
  <si>
    <t>Eur J Pharmacol. 2017 Mar 5;798:105-112. doi: 10.1016/j.ejphar.2017.01.028. Epub 2017 Jan 21.</t>
  </si>
  <si>
    <t>Evaluation of the Efficacy and Safety of the New Susanna Glaucoma Drainage Device in Refractory Glaucomas: Short-term Results.</t>
  </si>
  <si>
    <t>Biteli LG, Prata TS, Gracitelli CP, Kanadani FN, Villas Boas F, Hatanaka M, Paranhos Junior A.</t>
  </si>
  <si>
    <t>J Glaucoma. 2017 Apr;26(4):356-360. doi: 10.1097/IJG.0000000000000620.</t>
  </si>
  <si>
    <t>Hemodynamic instability and Horner's syndrome following a labour lumbar neuraxial block: A warning sign of a potentially lethal event?</t>
  </si>
  <si>
    <t>Smith DI, Chiem JL, Burk S, Borovcanin ZC, Tran NH.</t>
  </si>
  <si>
    <t>J R Soc Med. 2017 Jun;110(6):245-248. doi: 10.1177/0141076816681745. Epub 2017 Jan 24.</t>
  </si>
  <si>
    <t>Tool for Screening Visual Acuity in Older Individuals With Dementia.</t>
  </si>
  <si>
    <t>Kergoat H, Law C, Chriqui E, Leclerc BS, Kergoat MJ.</t>
  </si>
  <si>
    <t>Am J Alzheimers Dis Other Demen. 2017 Mar;32(2):96-100. doi: 10.1177/1533317517689877. Epub 2017 Jan 24.</t>
  </si>
  <si>
    <t>Corneal transplantation: study of the data of a regional eye bank for the year 2013 and analysis of the evolution of the adverse events reported in France since 2010.</t>
  </si>
  <si>
    <t>Gauthier AS, Castelbou M, Garnier MB, Pizzuto J, Roux S, Gain P, Pouthier F, Delbosc B.</t>
  </si>
  <si>
    <t>Cell Tissue Bank. 2017 Mar;18(1):83-89. doi: 10.1007/s10561-016-9593-2. Epub 2017 Jan 23.</t>
  </si>
  <si>
    <t>Preparation of arginine-glycine-aspartic acid-modified biopolymeric nanoparticles containing epigalloccatechin-3-gallate for targeting vascular endothelial cells to inhibit corneal neovascularization.</t>
  </si>
  <si>
    <t>Chang CY, Wang MC, Miyagawa T, Chen ZY, Lin FH, Chen KH, Liu GS, Tseng CL.</t>
  </si>
  <si>
    <t>Int J Nanomedicine. 2016 Dec 30;12:279-294. doi: 10.2147/IJN.S114754. eCollection 2017.</t>
  </si>
  <si>
    <t>Eyedrop Inoculation Causes Sublethal Leptospirosis in Mice.</t>
  </si>
  <si>
    <t>Sullivan JP, Nair N, Potula HH, Gomes-Solecki M.</t>
  </si>
  <si>
    <t>Infect Immun. 2017 Mar 23;85(4). pii: e01050-16. doi: 10.1128/IAI.01050-16. Print 2017 Apr.</t>
  </si>
  <si>
    <t>Long-term consequences of topical dexamethasone treatment during acute corneal HSV-1 infection on the immune system.</t>
  </si>
  <si>
    <t>Chucair-Elliott AJ, Carr MM, Carr DJJ.</t>
  </si>
  <si>
    <t>J Leukoc Biol. 2017 May;101(5):1253-1261. doi: 10.1189/jlb.4A1116-459R. Epub 2017 Jan 23.</t>
  </si>
  <si>
    <t>Rifampin Enhances the Activity of Amphotericin B against Fusarium solani Species Complex and Aspergillus flavus Species Complex Isolates from Keratitis Patients.</t>
  </si>
  <si>
    <t>He Y, Zhou L, Gao C, Han L, Xu Y.</t>
  </si>
  <si>
    <t>Antimicrob Agents Chemother. 2017 Mar 24;61(4). pii: e02069-16. doi: 10.1128/AAC.02069-16. Print 2017 Apr.</t>
  </si>
  <si>
    <t>Application of hairless mouse strain to bioluminescence imaging of Arc expression in mouse brain.</t>
  </si>
  <si>
    <t>Izumi H, Ishimoto T, Yamamoto H, Mori H.</t>
  </si>
  <si>
    <t>BMC Neurosci. 2017 Jan 23;18(1):18. doi: 10.1186/s12868-017-0335-6.</t>
  </si>
  <si>
    <t>Small molecules targeting glycogen synthase kinase 3 as potential drug candidates for the treatment of retinitis pigmentosa.</t>
  </si>
  <si>
    <t>Marchena M, Villarejo-Zori B, Zaldivar-Diez J, Palomo V, Gil C, Hernández-Sánchez C, Martínez A, de la Rosa EJ.</t>
  </si>
  <si>
    <t>J Enzyme Inhib Med Chem. 2017 Dec;32(1):522-526. doi: 10.1080/14756366.2016.1265522.</t>
  </si>
  <si>
    <t>Two-Tactor Vibrotactile Navigation Information for the Blind: Directional Resolution and Intuitive Interpretation.</t>
  </si>
  <si>
    <t>Kessler R, Bach M, Heinrich SP.</t>
  </si>
  <si>
    <t>IEEE Trans Neural Syst Rehabil Eng. 2017 Mar;25(3):279-286. doi: 10.1109/TNSRE.2016.2569258. Epub 2016 May 19.</t>
  </si>
  <si>
    <t>Validity of the modified Berg Balance Scale in adults with intellectual and visual disabilities.</t>
  </si>
  <si>
    <t>Dijkhuizen A, Krijnen WP, van der Schans CP, Waninge A.</t>
  </si>
  <si>
    <t>Res Dev Disabil. 2017 Mar;62:58-68. doi: 10.1016/j.ridd.2017.01.005. Epub 2017 Jan 20.</t>
  </si>
  <si>
    <t>Association of Socio-Economic Status and Visual Impairment: A Population-Based Study in Iran.</t>
  </si>
  <si>
    <t>Katibeh M, Rajavi Z, Yaseri M, Hosseini S, Hosseini S, Akbarian S, Sehat M.</t>
  </si>
  <si>
    <t>Arch Iran Med. 2017 Jan;20(1):43-48. doi: 0172001/AIM.0010.</t>
  </si>
  <si>
    <t>Identification of a missense mutation in the tyrosinase gene in a Chinese family with oculocutaneous albinism type 1.</t>
  </si>
  <si>
    <t>Lu Q, Yuan L, Xu H, Huang X, Yang Z, Yi J, Ni B, Chen Y, Deng H.</t>
  </si>
  <si>
    <t>Mol Med Rep. 2017 Mar;15(3):1426-1430. doi: 10.3892/mmr.2017.6137. Epub 2017 Jan 23.</t>
  </si>
  <si>
    <t>Radiation Cataractogenesis: The Progression of Our Understanding and Its Clinical Consequences.</t>
  </si>
  <si>
    <t>Khan DZ, Lacasse MC, Khan R, Murphy KJ.</t>
  </si>
  <si>
    <t>J Vasc Interv Radiol. 2017 Mar;28(3):412-419. doi: 10.1016/j.jvir.2016.11.043. Epub 2017 Jan 19. Review.</t>
  </si>
  <si>
    <t>Novel FREM1 mutations in a patient with MOTA syndrome: Clinical findings, mutation update and review of FREM1-related disorders literature.</t>
  </si>
  <si>
    <t>Chacon-Camacho OF, Zenker M, Schanze D, Ledesma-Gil J, Zenteno JC.</t>
  </si>
  <si>
    <t>Eur J Med Genet. 2017 Mar;60(3):190-194. doi: 10.1016/j.ejmg.2017.01.005. Epub 2017 Jan 19. Review.</t>
  </si>
  <si>
    <t>CLIPPERS and the need for long-term immunosuppression.</t>
  </si>
  <si>
    <t>Abkur TM, Kearney H, Hennessy MJ.</t>
  </si>
  <si>
    <t>Scott Med J. 2017 Feb;62(1):28-33. doi: 10.1177/0036933016689006. Epub 2017 Jan 22.</t>
  </si>
  <si>
    <t>Mucosal immune tolerance at the ocular surface in health and disease.</t>
  </si>
  <si>
    <t>Galletti JG, Guzmán M, Giordano MN.</t>
  </si>
  <si>
    <t>Immunology. 2017 Apr;150(4):397-407. doi: 10.1111/imm.12716. Epub 2017 Feb 20. Review.</t>
  </si>
  <si>
    <t>Interaction of AR and iNOS in lens epithelial cell: A new pathogenesis and potential therapeutic targets of diabetic cataract.</t>
  </si>
  <si>
    <t>Li X, Liu W, Huang X, Xiong J, Wei X.</t>
  </si>
  <si>
    <t>Arch Biochem Biophys. 2017 Feb 1;615:44-52. doi: 10.1016/j.abb.2017.01.007. Epub 2017 Jan 17.</t>
  </si>
  <si>
    <t>A polymorphism in mir-34b/c as a potential biomarker for early onset of hereditary retinoblastoma.</t>
  </si>
  <si>
    <t>Carvalho IN, Reis AH, Dos Santos AC, Vargas FR.</t>
  </si>
  <si>
    <t>Cancer Biomark. 2017;18(3):313-317. doi: 10.3233/CBM-160248.</t>
  </si>
  <si>
    <t>Gigantol from Dendrobium chrysotoxum Lindl. binds and inhibits aldose reductase gene to exert its anti-cataract activity: An in vitro mechanistic study.</t>
  </si>
  <si>
    <t>Wu J, Li X, Wan W, Yang Q, Ma W, Chen D, Hu J, Chen CO, Wei X.</t>
  </si>
  <si>
    <t>J Ethnopharmacol. 2017 Feb 23;198:255-261. doi: 10.1016/j.jep.2017.01.026. Epub 2017 Jan 16.</t>
  </si>
  <si>
    <t>Severe structural and functional visual system damage leads to profound loss of vision-related quality of life in patients with neuromyelitis optica spectrum disorders.</t>
  </si>
  <si>
    <t>Schmidt F, Zimmermann H, Mikolajczak J, Oertel FC, Pache F, Weinhold M, Schinzel J, Bellmann-Strobl J, Ruprecht K, Paul F, Brandt AU.</t>
  </si>
  <si>
    <t>Mult Scler Relat Disord. 2017 Jan;11:45-50. doi: 10.1016/j.msard.2016.11.008. Epub 2016 Nov 20.</t>
  </si>
  <si>
    <t>Phase II randomised discontinuation trial of the MET/VEGF receptor inhibitor cabozantinib in metastatic melanoma.</t>
  </si>
  <si>
    <t>Daud A, Kluger HM, Kurzrock R, Schimmoller F, Weitzman AL, Samuel TA, Moussa AH, Gordon MS, Shapiro GI.</t>
  </si>
  <si>
    <t>Br J Cancer. 2017 Feb 14;116(4):432-440. doi: 10.1038/bjc.2016.419. Epub 2017 Jan 19.</t>
  </si>
  <si>
    <t>Soluble form of LR11 is highly increased in the vitreous fluids of patients with idiopathic epiretinal membrane.</t>
  </si>
  <si>
    <t>Hashimoto R, Jiang M, Shiba T, Hiruta N, Takahashi M, Higashi M, Hori Y, Bujo H, Maeno T.</t>
  </si>
  <si>
    <t>Graefes Arch Clin Exp Ophthalmol. 2017 May;255(5):885-891. doi: 10.1007/s00417-017-3585-1. Epub 2017 Jan 19.</t>
  </si>
  <si>
    <t>Pseudoherpetic transient acantholytic dermatosis (Grover disease): case series and review of the literature.</t>
  </si>
  <si>
    <t>Motaparthi K.</t>
  </si>
  <si>
    <t>J Cutan Pathol. 2017 May;44(5):486-489. doi: 10.1111/cup.12909. Epub 2017 Feb 16. Review.</t>
  </si>
  <si>
    <t>External validation of the GREAT score to predict relapse risk in Graves' disease: results from a multicenter, retrospective study with 741 patients.</t>
  </si>
  <si>
    <t>Struja T, Kaeslin M, Boesiger F, Jutzi R, Imahorn N, Kutz A, Bernasconi L, Mundwiler E, Mueller B, Christ-Crain M, Meienberg F, Ebrahimi F, Henzen C, Fischli S, Kraenzlin M, Meier C, Schuetz P.</t>
  </si>
  <si>
    <t>Eur J Endocrinol. 2017 Apr;176(4):413-419. doi: 10.1530/EJE-16-0986. Epub 2017 Jan 18.</t>
  </si>
  <si>
    <t>Ocular surface squamous neoplasia treated with topical interferon α 2b.</t>
  </si>
  <si>
    <t>Pujari A.</t>
  </si>
  <si>
    <t xml:space="preserve">BMJ Case Rep. 2017 Jan 18;2017. pii: bcr2016218344. doi: 10.1136/bcr-2016-218344. No abstract available. </t>
  </si>
  <si>
    <t>Nanomolar-Potency Aminophenyl-1,3,5-triazine Activators of the Cystic Fibrosis Transmembrane Conductance Regulator (CFTR) Chloride Channel for Prosecretory Therapy of Dry Eye Diseases.</t>
  </si>
  <si>
    <t>Lee S, Phuan PW, Felix CM, Tan JA, Levin MH, Verkman AS.</t>
  </si>
  <si>
    <t>J Med Chem. 2017 Feb 9;60(3):1210-1218. doi: 10.1021/acs.jmedchem.6b01792. Epub 2017 Jan 31.</t>
  </si>
  <si>
    <t>Effects of periodontal treatment on primary sjȫgren's syndrome symptoms.</t>
  </si>
  <si>
    <t>Ambrósio LM, Rovai ES, França BN, Balzarini DA, Abreu IS, Lopes SB, Nunes TB, Lourenço SV, Pasoto SG, Saraiva L, Holzhausen M.</t>
  </si>
  <si>
    <t>Braz Oral Res. 2017 Jan 16;31:e8. doi: 10.1590/1807-3107BOR-2017.vol31.0008.</t>
  </si>
  <si>
    <t>How to prevent the microvascular complications of type 2 diabetes beyond glucose control.</t>
  </si>
  <si>
    <t>Valencia WM, Florez H.</t>
  </si>
  <si>
    <t>Sensitization from ketotifen fumarate in eye drops presenting as chronic conjunctivitis.</t>
  </si>
  <si>
    <t>Smets K, Werbrouck J, Goossens A, Gilissen L.</t>
  </si>
  <si>
    <t xml:space="preserve">Contact Dermatitis. 2017 Feb;76(2):124-126. doi: 10.1111/cod.12695. No abstract available. </t>
  </si>
  <si>
    <t>Multidisciplinary assessment of post-Ebola sequelae in Guinea (Postebogui): an observational cohort study.</t>
  </si>
  <si>
    <t>Etard JF, Sow MS, Leroy S, Touré A, Taverne B, Keita AK, Msellati P, Magassouba N, Baize S, Raoul H, Izard S, Kpamou C, March L, Savane I, Barry M, Delaporte E; Postebogui Study Group..</t>
  </si>
  <si>
    <t>Lancet Infect Dis. 2017 May;17(5):545-552. doi: 10.1016/S1473-3099(16)30516-3. Epub 2017 Jan 14.</t>
  </si>
  <si>
    <t>Therapeutic complement inhibition: a promising approach for treatment of neuroimmunological diseases.</t>
  </si>
  <si>
    <t>Pilch KS, Spaeth PJ, Yuki N, Wakerley BR.</t>
  </si>
  <si>
    <t>Expert Rev Neurother. 2017 Jun;17(6):579-591. doi: 10.1080/14737175.2017.1282821. Epub 2017 Mar 6. Review.</t>
  </si>
  <si>
    <t>A Case of Miller Fisher Syndrome, Thromboembolic Disease, and Angioedema: Association or Coincidence?</t>
  </si>
  <si>
    <t>Salehi N, Choi ED, Garrison RC.</t>
  </si>
  <si>
    <t>Am J Case Rep. 2017 Jan 16;18:52-59.</t>
  </si>
  <si>
    <t>Immunosuppression via Loss of IL2rγ Enhances Long-Term Functional Integration of hESC-Derived Photoreceptors in the Mouse Retina.</t>
  </si>
  <si>
    <t>Zhu J, Cifuentes H, Reynolds J, Lamba DA.</t>
  </si>
  <si>
    <t>Cell Stem Cell. 2017 Mar 2;20(3):374-384.e5. doi: 10.1016/j.stem.2016.11.019. Epub 2017 Jan 12.</t>
  </si>
  <si>
    <t>Effects of simvastatin on CAT-1-mediated arginine transport and NO level under high glucose conditions in conditionally immortalized rat inner blood-retinal barrier cell lines (TR-iBRB).</t>
  </si>
  <si>
    <t>Tun T, Kang YS.</t>
  </si>
  <si>
    <t>Microvasc Res. 2017 May;111:60-66. doi: 10.1016/j.mvr.2017.01.002. Epub 2017 Jan 12.</t>
  </si>
  <si>
    <t>Prophylactic propranolol for prevention of ROP and visual outcome at 1 year (PreROP trial).</t>
  </si>
  <si>
    <t>Sanghvi KP, Kabra NS, Padhi P, Singh U, Dash SK, Avasthi BS.</t>
  </si>
  <si>
    <t>Arch Dis Child Fetal Neonatal Ed. 2017 Sep;102(5):F389-F394. doi: 10.1136/archdischild-2016-311548. Epub 2017 Jan 13.</t>
  </si>
  <si>
    <t>Bilateral blepharoptosis in a juvenile.</t>
  </si>
  <si>
    <t>Yamaguchi H, Tanaka T, Toyoshima D, Maruyama A, Ichinose A, Nagase H.</t>
  </si>
  <si>
    <t>Brain Dev. 2017 May;39(5):452-454. doi: 10.1016/j.braindev.2016.12.006. Epub 2017 Jan 10.</t>
  </si>
  <si>
    <t>Age-related macular degeneration associated polymorphism rs10490924 in ARMS2 results in deficiency of a complement activator.</t>
  </si>
  <si>
    <t>Micklisch S, Lin Y, Jacob S, Karlstetter M, Dannhausen K, Dasari P, von der Heide M, Dahse HM, Schmölz L, Grassmann F, Alene M, Fauser S, Neumann H, Lorkowski S, Pauly D, Weber BH, Joussen AM, Langmann T, Zipfel PF, Skerka C.</t>
  </si>
  <si>
    <t>J Neuroinflammation. 2017 Jan 5;14(1):4. doi: 10.1186/s12974-016-0776-3.</t>
  </si>
  <si>
    <t>Bariatric surgery and diabetic retinopathy: a systematic review and meta-analysis of controlled clinical studies.</t>
  </si>
  <si>
    <t>Merlotti C, Ceriani V, Morabito A, Pontiroli AE.</t>
  </si>
  <si>
    <t>Obes Rev. 2017 Mar;18(3):309-316. doi: 10.1111/obr.12490. Epub 2017 Jan 13. Review.</t>
  </si>
  <si>
    <t>Inflammation and N-formyl peptide receptors mediate the angiogenic activity of human vitreous humour in proliferative diabetic retinopathy.</t>
  </si>
  <si>
    <t>Rezzola S, Corsini M, Chiodelli P, Cancarini A, Nawaz IM, Coltrini D, Mitola S, Ronca R, Belleri M, Lista L, Rusciano D, De Rosa M, Pavone V, Semeraro F, Presta M.</t>
  </si>
  <si>
    <t>Diabetologia. 2017 Apr;60(4):719-728. doi: 10.1007/s00125-016-4204-0. Epub 2017 Jan 13.</t>
  </si>
  <si>
    <t>Associations of OCA2-HERC2 SNPs and haplotypes with human pigmentation characteristics in the Brazilian population.</t>
  </si>
  <si>
    <t>Andrade ES, Fracasso NCA, Strazza Júnior PS, Simões AL, Mendes-Junior CT.</t>
  </si>
  <si>
    <t>Leg Med (Tokyo). 2017 Jan;24:78-83. doi: 10.1016/j.legalmed.2016.12.003. Epub 2016 Dec 18.</t>
  </si>
  <si>
    <t>The expression and function of the neonatal Fc receptor in thyrocytes of Hashimoto's thyroiditis.</t>
  </si>
  <si>
    <t>Zhao C, Gao Y, Zhao L, Li Y, Zhang Y, Wang S, Zhang H, Lu G, Guo X.</t>
  </si>
  <si>
    <t>Int Immunopharmacol. 2017 Mar;44:53-60. doi: 10.1016/j.intimp.2016.12.032. Epub 2017 Jan 10.</t>
  </si>
  <si>
    <t>Biological function and mechanism of lncRNA-MEG3 in Tenon's capsule fibroblasts proliferation: By MEG3-Nrf2 protein interaction.</t>
  </si>
  <si>
    <t>Wang Y, Wang J, Wei LJ, Zhu DM, Zhang JS.</t>
  </si>
  <si>
    <t>Biomed Pharmacother. 2017 Mar;87:548-554. doi: 10.1016/j.biopha.2016.12.040. Epub 2017 Jan 9.</t>
  </si>
  <si>
    <t>Diabetes diagnostic thresholds of the glycated hemoglobin A1c and fasting plasma glucose levels considering the 5-year incidence of retinopathy.</t>
  </si>
  <si>
    <t>Nakagami T, Takahashi K, Suto C, Oya J, Tanaka Y, Kurita M, Isago C, Hasegawa Y, Ito A, Uchigata Y.</t>
  </si>
  <si>
    <t>Diabetes Res Clin Pract. 2017 Feb;124:20-29. doi: 10.1016/j.diabres.2016.12.013. Epub 2016 Dec 27.</t>
  </si>
  <si>
    <t>Sjögren Syndrome and Pregnancy: A Literature Review.</t>
  </si>
  <si>
    <t>Gupta S, Gupta N.</t>
  </si>
  <si>
    <t>Perm J. 2017;21. pii: 16-047. doi: 10.7812/TPP/16-047. Epub 2016 Nov 9. Review.</t>
  </si>
  <si>
    <t>Serum levels of vitamin A, visual function and ocular surface after bariatric surgery.</t>
  </si>
  <si>
    <t>Brandão LP, Vilar L, Cavalcanti BM, Brandão PH, Arantes TE, Campos JM.</t>
  </si>
  <si>
    <t>Arq Gastroenterol. 2017 Jan-Mar;54(1):65-69. doi: 10.1590/S0004-2803.2017v54n1-13.</t>
  </si>
  <si>
    <t>Besifloxacin Ophthalmic Suspension 0.6% Compared with Gatifloxacin Ophthalmic Solution 0.3% for the Treatment of Bacterial Conjunctivitis in Neonates.</t>
  </si>
  <si>
    <t>Sanfilippo CM, Allaire CM, DeCory HH.</t>
  </si>
  <si>
    <t>Drugs R D. 2017 Mar;17(1):167-175. doi: 10.1007/s40268-016-0164-6.</t>
  </si>
  <si>
    <t>Muscarinic acetylcholine receptor-mediated tight junction opening is involved in epiphora in late phase of submandibular gland transplantation.</t>
  </si>
  <si>
    <t>Yang NY, Ding C, Li J, Zhang Y, Xiang RL, Wu LL, Yu GY, Cong X.</t>
  </si>
  <si>
    <t>J Mol Histol. 2017 Apr;48(2):99-111. doi: 10.1007/s10735-016-9709-9. Epub 2017 Jan 11.</t>
  </si>
  <si>
    <t>Role of the cerebellum in high stages of motor planning hierarchy.</t>
  </si>
  <si>
    <t>Casartelli L, Federici A, Cesareo A, Biffi E, Valtorta G, Molteni M, Ronconi L, Borgatti R.</t>
  </si>
  <si>
    <t>J Neurophysiol. 2017 Apr 1;117(4):1474-1482. doi: 10.1152/jn.00771.2016. Epub 2017 Jan 11.</t>
  </si>
  <si>
    <t>A kind of rd1 mouse in C57BL/6J mice from crossing with a mutated Kunming mouse.</t>
  </si>
  <si>
    <t>Yan W, Yao L, Liu W, Sun K, Zhang Z, Zhang L.</t>
  </si>
  <si>
    <t>Gene. 2017 Apr 5;607:9-15. doi: 10.1016/j.gene.2017.01.006. Epub 2017 Jan 8.</t>
  </si>
  <si>
    <t>Rodent models of glaucoma and their applicability for drug discovery.</t>
  </si>
  <si>
    <t>Agarwal R, Agarwal P.</t>
  </si>
  <si>
    <t>Expert Opin Drug Discov. 2017 Mar;12(3):261-270. doi: 10.1080/17460441.2017.1281244. Epub 2017 Jan 18. Review.</t>
  </si>
  <si>
    <t>Standing Up for Scope.</t>
  </si>
  <si>
    <t>Berlin J.</t>
  </si>
  <si>
    <t>Tex Med. 2017 Jan 1;113(1):33-39.</t>
  </si>
  <si>
    <t>Role of AQP4 Antibody Serostatus and its Prediction of Visual Outcome in Neuromyelitis Optica: A Systematic Review and Meta-Analysis.</t>
  </si>
  <si>
    <t>Lin N, Liu Q, Wang X, Ma J, Li Y.</t>
  </si>
  <si>
    <t>Protein Pept Lett. 2017;24(3):245-252. doi: 10.2174/0929866524666170110150436. Review.</t>
  </si>
  <si>
    <t>Retinal vascular lesions.</t>
  </si>
  <si>
    <t>Tripathy K, Sharma YR.</t>
  </si>
  <si>
    <t xml:space="preserve">J Paediatr Child Health. 2017 Jan;53(1):89. doi: 10.1111/jpc.1_13237. No abstract available. </t>
  </si>
  <si>
    <t>MRI detection of cerebral lesions in post-traumatic anisocoria: specificity and prognostic significance.</t>
  </si>
  <si>
    <t>Woischneck D, Schmitz B, Kapapa T.</t>
  </si>
  <si>
    <t>Clin Radiol. 2017 May;72(5):426.e7-426.e15. doi: 10.1016/j.crad.2016.11.011. Epub 2017 Jan 7.</t>
  </si>
  <si>
    <t>Screening for onconeural antibodies in neuromyelitis optica spectrum disorders.</t>
  </si>
  <si>
    <t>Berger B, Hottenrott T, Rauer S, Stich O.</t>
  </si>
  <si>
    <t>BMC Neurol. 2017 Jan 10;17(1):5. doi: 10.1186/s12883-016-0779-9.</t>
  </si>
  <si>
    <t>Herniated gyrus rectus causing idiopathic compression of the optic chiasm.</t>
  </si>
  <si>
    <t>Smith J, Jack MM, Peterson JC, Chamoun RB.</t>
  </si>
  <si>
    <t>Clin Neurol Neurosurg. 2017 Feb;153:79-81. doi: 10.1016/j.clineuro.2016.12.010. Epub 2017 Jan 3.</t>
  </si>
  <si>
    <t>A Prospective Study to Compare Visual Outcomes Between Wavefront-optimized and Topography-guided Ablation Profiles in Contralateral Eyes With Myopia.</t>
  </si>
  <si>
    <t>Shetty R, Shroff R, Deshpande K, Gowda R, Lahane S, Jayadev C.</t>
  </si>
  <si>
    <t>J Refract Surg. 2017 Jan 1;33(1):6-10. doi: 10.3928/1081597X-20161006-01.</t>
  </si>
  <si>
    <t>Early Postoperative Imaging of the Labyrinth by Cone Beam CT After Stapes Surgery for Otosclerosis With Correlation to Audiovestibular Outcome.</t>
  </si>
  <si>
    <t>Vandevoorde A, Williams MT, Ukkola-Pons E, Daval M, Ayache D.</t>
  </si>
  <si>
    <t>Otol Neurotol. 2017 Feb;38(2):168-172. doi: 10.1097/MAO.0000000000001306.</t>
  </si>
  <si>
    <t>De novo mutations in SMCHD1 cause Bosma arhinia microphthalmia syndrome and abrogate nasal development.</t>
  </si>
  <si>
    <t>Gordon CT, Xue S, Yigit G, Filali H, Chen K, Rosin N, Yoshiura KI, Oufadem M, Beck TJ, McGowan R, Magee AC, Altmüller J, Dion C, Thiele H, Gurzau AD, Nürnberg P, Meschede D, Mühlbauer W, Okamoto N, Varghese V, Irving R, Sigaudy S, et al.</t>
  </si>
  <si>
    <t>Nat Genet. 2017 Feb;49(2):249-255. doi: 10.1038/ng.3765. Epub 2017 Jan 9.</t>
  </si>
  <si>
    <t>Pathogenic role of endogenous TNF-α in the development of Sjögren's-like sialadenitis and secretory dysfunction in non-obese diabetic mice.</t>
  </si>
  <si>
    <t>Zhou J, Kawai T, Yu Q.</t>
  </si>
  <si>
    <t>Lab Invest. 2017 Apr;97(4):458-467. doi: 10.1038/labinvest.2016.141. Epub 2017 Jan 9.</t>
  </si>
  <si>
    <t>Evaluation of Long-term Outcomes of Correction of Severe Blepharoptosis with Advancement of External Levator Muscle Complex: Descriptive Statistical Analysis of the Results.</t>
  </si>
  <si>
    <t>Innocenti A, Mori F, Melita D, Dreassi E, Ciancio F, Innocenti M.</t>
  </si>
  <si>
    <t>In Vivo. 2017 Jan 2;31(1):111-115.</t>
  </si>
  <si>
    <t>Superoxide dismutase 3 attenuates experimental Th2-driven allergic conjunctivitis.</t>
  </si>
  <si>
    <t>Lee HJ, Kim BM, Shin S, Kim TY, Chung SH.</t>
  </si>
  <si>
    <t>Clin Immunol. 2017 Mar;176:49-54. doi: 10.1016/j.clim.2016.12.010. Epub 2017 Jan 4.</t>
  </si>
  <si>
    <t>Violet Light Exposure Can Be a Preventive Strategy Against Myopia Progression.</t>
  </si>
  <si>
    <t>Torii H, Kurihara T, Seko Y, Negishi K, Ohnuma K, Inaba T, Kawashima M, Jiang X, Kondo S, Miyauchi M, Miwa Y, Katada Y, Mori K, Kato K, Tsubota K, Goto H, Oda M, Hatori M, Tsubota K.</t>
  </si>
  <si>
    <t>EBioMedicine. 2017 Feb;15:210-219. doi: 10.1016/j.ebiom.2016.12.007. Epub 2016 Dec 16.</t>
  </si>
  <si>
    <t>Subclinical Herpes Simplex Virus Type 1 Infections Provide Site-Specific Resistance to an Unrelated Pathogen.</t>
  </si>
  <si>
    <t>Rowe AM, Yun H, Treat BR, Kinchington PR, Hendricks RL.</t>
  </si>
  <si>
    <t>J Immunol. 2017 Feb 15;198(4):1706-1717. doi: 10.4049/jimmunol.1601310. Epub 2017 Jan 6.</t>
  </si>
  <si>
    <t>Intracranial and Intraocular Pressure During Various Degrees of Head-Down Tilt.</t>
  </si>
  <si>
    <t>Marshall-Goebel K, Mulder E, Bershad E, Laing C, Eklund A, Malm J, Stern C, Rittweger J.</t>
  </si>
  <si>
    <t>Aerosp Med Hum Perform. 2017 Jan 1;88(1):10-16. doi: 10.3357/AMHP.4653.2017.</t>
  </si>
  <si>
    <t>Bulbar conjunctival metastasis from mucoepidermoid carcinoma of parotid-a case report and review of literature.</t>
  </si>
  <si>
    <t>Yadav R, Battoo AJ, Mir AW, Haji AG.</t>
  </si>
  <si>
    <t>World J Surg Oncol. 2017 Jan 7;15(1):10. doi: 10.1186/s12957-016-1077-0.</t>
  </si>
  <si>
    <t>Association of statin use and hypertriglyceridemia with diabetic macular edema in patients with type 2 diabetes and diabetic retinopathy.</t>
  </si>
  <si>
    <t>Chung YR, Park SW, Choi SY, Kim SW, Moon KY, Kim JH, Lee K.</t>
  </si>
  <si>
    <t>Cardiovasc Diabetol. 2017 Jan 7;16(1):4. doi: 10.1186/s12933-016-0486-2.</t>
  </si>
  <si>
    <t>Validation of International Chronic Ocular Graft-Versus-Host Disease (GVHD) Group Diagnostic Criteria as a Chronic Ocular GVHD-Specific Metric.</t>
  </si>
  <si>
    <t>Rapoport Y, Freeman T, Koyama T, Engelhardt BG, Jagasia M, Savani BN, Tran U, Kassim AA.</t>
  </si>
  <si>
    <t>Cornea. 2017 Feb;36(2):258-263. doi: 10.1097/ICO.0000000000001109.</t>
  </si>
  <si>
    <t>Deletional tolerance prevents AQP4-directed autoimmunity in mice.</t>
  </si>
  <si>
    <t>Vogel AL, Knier B, Lammens K, Kalluri SR, Kuhlmann T, Bennett JL, Korn T.</t>
  </si>
  <si>
    <t>Eur J Immunol. 2017 Mar;47(3):458-469. doi: 10.1002/eji.201646855. Epub 2017 Jan 25.</t>
  </si>
  <si>
    <t>Exposure Stress Induces Reversible Corneal Graft Opacity in Recipients With Herpes Simplex Virus-1 Infections.</t>
  </si>
  <si>
    <t>Rowe AM, Yun H, Hendricks RL.</t>
  </si>
  <si>
    <t>Invest Ophthalmol Vis Sci. 2017 Jan 1;58(1):35-41. doi: 10.1167/iovs.16-19673.</t>
  </si>
  <si>
    <t>Diagnosis and management of allergic conjunctivitis in pediatric patients.</t>
  </si>
  <si>
    <t>Berger WE, Granet DB, Kabat AG.</t>
  </si>
  <si>
    <t>Allergy Asthma Proc. 2017 Jan 1;38(1):16-27. doi: 10.2500/aap.2017.38.4003. Review.</t>
  </si>
  <si>
    <t>Natural language processing to ascertain two key variables from operative reports in ophthalmology.</t>
  </si>
  <si>
    <t>Liu L, Shorstein NH, Amsden LB, Herrinton LJ.</t>
  </si>
  <si>
    <t>Pharmacoepidemiol Drug Saf. 2017 Apr;26(4):378-385. doi: 10.1002/pds.4149. Epub 2017 Jan 3.</t>
  </si>
  <si>
    <t>Joubert Plus Syndrome with Self-Mutilation: A Case report.</t>
  </si>
  <si>
    <t>Mowafy YN, Wahba NA, Sharaf AA.</t>
  </si>
  <si>
    <t>J Clin Pediatr Dent. 2017;41(1):66-69. doi: 10.17796/1053-4628-41.1.66.</t>
  </si>
  <si>
    <t>Subconjunctival injection of antagomir-21 alleviates corneal neovascularization in a mouse model of alkali-burned cornea.</t>
  </si>
  <si>
    <t>Zhang Y, Zhang T, Ma X, Zou J.</t>
  </si>
  <si>
    <t>Oncotarget. 2017 Feb 14;8(7):11797-11808. doi: 10.18632/oncotarget.14370.</t>
  </si>
  <si>
    <t>Monte Carlo simulation of ruthenium eye plaques with GEANT4: influence of multiple scattering algorithms, the spectrum and the geometry on depth dose profiles.</t>
  </si>
  <si>
    <t>Sommer H, Ebenau M, Spaan B, Eichmann M.</t>
  </si>
  <si>
    <t>Phys Med Biol. 2017 Mar 7;62(5):1848-1864. doi: 10.1088/1361-6560/aa5696. Epub 2017 Jan 4.</t>
  </si>
  <si>
    <t>The Efficacy of Rituximab Combined with 131I for Ophthalmic Outcomes of Graves' Ophthalmopathy Patients.</t>
  </si>
  <si>
    <t>Li J, Xiao Z, Hu X, Li Y, Zhang X, Zhang S, Gong W, Zhao J, Ye X.</t>
  </si>
  <si>
    <t>Pharmacology. 2017;99(3-4):144-152. doi: 10.1159/000453618. Epub 2017 Jan 4.</t>
  </si>
  <si>
    <t>Gut microbiota as a source of a surrogate antigen that triggers autoimmunity in an immune privileged site.</t>
  </si>
  <si>
    <t>Zárate-Bladés CR, Horai R, Mattapallil MJ, Ajami NJ, Wong M, Petrosino JF, Itoh K, Chan CC, Caspi RR.</t>
  </si>
  <si>
    <t>Gut Microbes. 2017 Jan 2;8(1):59-66. doi: 10.1080/19490976.2016.1273996. Epub 2017 Jan 3. Review.</t>
  </si>
  <si>
    <t>Neuroimaging of ocular involvement in patients with sickle cell disease and review of the literature.</t>
  </si>
  <si>
    <t>Vallejo Diaz JF, Glikstein R, Dos Santos MP, Torres C.</t>
  </si>
  <si>
    <t>Neuroradiol J. 2017 Feb;30(1):92-95. doi: 10.1177/1971400916678242. Epub 2017 Jan 3. Review.</t>
  </si>
  <si>
    <t>Long-Term Outcomes and Predictors of Sustained Response in Patients with Intestinal Behcet's Disease Treated with Infliximab.</t>
  </si>
  <si>
    <t>Zou J, Ji DN, Cai JF, Guan JL, Bao ZJ.</t>
  </si>
  <si>
    <t>Dig Dis Sci. 2017 Feb;62(2):441-447. doi: 10.1007/s10620-016-4395-8. Epub 2017 Jan 2.</t>
  </si>
  <si>
    <t>Extensively hydrolyzed casein formula containing Lactobacillus rhamnosus GG reduces the occurrence of other allergic manifestations in children with cow's milk allergy: 3-year randomized controlled trial.</t>
  </si>
  <si>
    <t>Berni Canani R, Di Costanzo M, Bedogni G, Amoroso A, Cosenza L, Di Scala C, Granata V, Nocerino R.</t>
  </si>
  <si>
    <t>J Allergy Clin Immunol. 2017 Jun;139(6):1906-1913.e4. doi: 10.1016/j.jaci.2016.10.050. Epub 2016 Dec 30.</t>
  </si>
  <si>
    <t>Identification of multi-targeted anti-migraine potential of nystatin and development of its brain targeted chitosan nanoformulation.</t>
  </si>
  <si>
    <t>Girotra P, Thakur A, Kumar A, Singh SK.</t>
  </si>
  <si>
    <t>Int J Biol Macromol. 2017 Mar;96:687-696. doi: 10.1016/j.ijbiomac.2016.12.065. Epub 2016 Dec 29.</t>
  </si>
  <si>
    <t>Comprehensive Rare Variant Analysis via Whole-Genome Sequencing to Determine the Molecular Pathology of Inherited Retinal Disease.</t>
  </si>
  <si>
    <t>Carss KJ, Arno G, Erwood M, Stephens J, Sanchis-Juan A, Hull S, Megy K, Grozeva D, Dewhurst E, Malka S, Plagnol V, Penkett C, Stirrups K, Rizzo R, Wright G, Josifova D, Bitner-Glindzicz M, Scott RH, Clement E, Allen L, Armstrong R, Brady AF, et al.</t>
  </si>
  <si>
    <t>Am J Hum Genet. 2017 Jan 5;100(1):75-90. doi: 10.1016/j.ajhg.2016.12.003. Epub 2016 Dec 29.</t>
  </si>
  <si>
    <t>Visual impairment at baseline is associated with future poor physical functioning among middle-aged women: The Study of Women's Health Across the Nation, Michigan Site.</t>
  </si>
  <si>
    <t>Chandrasekaran N, Harlow S, Moroi S, Musch D, Peng Q, Karvonen-Gutierrez C.</t>
  </si>
  <si>
    <t>Maturitas. 2017 Feb;96:33-38. doi: 10.1016/j.maturitas.2016.11.009. Epub 2016 Nov 15.</t>
  </si>
  <si>
    <t>Proangiogenic characteristics of activated macrophages from patients with age-related macular degeneration.</t>
  </si>
  <si>
    <t>Hagbi-Levi S, Grunin M, Jaouni T, Tiosano L, Rinsky B, Elbaz-Hayoun S, Peled A, Chowers I.</t>
  </si>
  <si>
    <t>Neurobiol Aging. 2017 Mar;51:71-82. doi: 10.1016/j.neurobiolaging.2016.11.018. Epub 2016 Dec 10.</t>
  </si>
  <si>
    <t>Discontinuation of orthokeratology on eyeball elongation (DOEE).</t>
  </si>
  <si>
    <t>Cont Lens Anterior Eye. 2017 Apr;40(2):82-87. doi: 10.1016/j.clae.2016.12.002. Epub 2016 Dec 27.</t>
  </si>
  <si>
    <t>A computer-aided diagnostic system for detecting diabetic retinopathy in optical coherence tomography images.</t>
  </si>
  <si>
    <t>ElTanboly A, Ismail M, Shalaby A, Switala A, El-Baz A, Schaal S, Gimel'farb G, El-Azab M.</t>
  </si>
  <si>
    <t>Med Phys. 2017 Mar;44(3):914-923. doi: 10.1002/mp.12071.</t>
  </si>
  <si>
    <t>Screening for retinopathy of prematurity and treatment outcome in a tertiary hospital in Hong Kong.</t>
  </si>
  <si>
    <t>Iu LP, Lai CH, Fan MC, Wong IY, Lai JS.</t>
  </si>
  <si>
    <t>Hong Kong Med J. 2017 Feb;23(1):41-7. doi: 10.12809/hkmj154811. Epub 2016 Dec 30.</t>
  </si>
  <si>
    <t>Diagnosis and management of childhood squints: investigation and examination with reference to red flags and referral letters.</t>
  </si>
  <si>
    <t>Sawers N, Jewsbury H, Ali N.</t>
  </si>
  <si>
    <t xml:space="preserve">Br J Gen Pract. 2017 Jan;67(654):42-43. doi: 10.3399/bjgp17X688801. No abstract available. </t>
  </si>
  <si>
    <t>18F-FDG and 68Ga-DOTATATE PET/CT in von Hippel-Lindau Disease-Associated Retinal Hemangioblastoma.</t>
  </si>
  <si>
    <t>Papadakis GZ, Millo C, Jassel IS, Bagci U, Sadowski SM, Karantanas AH, Patronas NJ.</t>
  </si>
  <si>
    <t>Clin Nucl Med. 2017 Mar;42(3):189-190. doi: 10.1097/RLU.0000000000001511.</t>
  </si>
  <si>
    <t>Genetic origin of Behçet's disease population in Denizli, Turkey; population genetics data analysis; historical demography and geographical perspectives based on β-globin gene cluster haplotype variation.</t>
  </si>
  <si>
    <t>Ozturk O, Arikan S, Bahadir A, Atalay A, Atalay EO.</t>
  </si>
  <si>
    <t>Genes Immun. 2017 Jan;18(1):28-32. doi: 10.1038/gene.2016.46. Epub 2016 Dec 29.</t>
  </si>
  <si>
    <t>Pathology of Ischemic Optic Neuropathy.</t>
  </si>
  <si>
    <t>Arch Pathol Lab Med. 2017 Jan;141(1):162-166. doi: 10.5858/arpa.2016-0027-RS. Review.</t>
  </si>
  <si>
    <t>Safety and Activity of Mirvetuximab Soravtansine (IMGN853), a Folate Receptor Alpha-Targeting Antibody-Drug Conjugate, in Platinum-Resistant Ovarian, Fallopian Tube, or Primary Peritoneal Cancer: A Phase I Expansion Study.</t>
  </si>
  <si>
    <t>Moore KN, Martin LP, O'Malley DM, Matulonis UA, Konner JA, Perez RP, Bauer TM, Ruiz-Soto R, Birrer MJ.</t>
  </si>
  <si>
    <t>J Clin Oncol. 2017 Apr 1;35(10):1112-1118. doi: 10.1200/JCO.2016.69.9538. Epub 2016 Dec 28.</t>
  </si>
  <si>
    <t>Bipolar cell reduction precedes retinal ganglion neuron loss in a complex 1 knockout mouse model.</t>
  </si>
  <si>
    <t>Song L, Yu A, Murray K, Cortopassi G.</t>
  </si>
  <si>
    <t>Brain Res. 2017 Feb 15;1657:232-244. doi: 10.1016/j.brainres.2016.12.019. Epub 2016 Dec 24.</t>
  </si>
  <si>
    <t>Correlation between intravoxel incoherent motion MR parameters and MR nodular grade of parotid glands in patients with Sjögren's syndrome: A pilot study.</t>
  </si>
  <si>
    <t>Chu C, Zhou N, Zhang H, Dou X, Li M, Liu S, Zhu Y, Chen W, Chan Q, He J, Sun L, Zhou Z.</t>
  </si>
  <si>
    <t>Eur J Radiol. 2017 Jan;86:241-247. doi: 10.1016/j.ejrad.2016.11.021. Epub 2016 Nov 27.</t>
  </si>
  <si>
    <t>Hydrophilic modification of intraocular lens via surface initiated reversible addition-fragmentation chain transfer polymerization for reduced posterior capsular opacification.</t>
  </si>
  <si>
    <t>Lin Q, Tang J, Han Y, Xu X, Hao X, Chen H.</t>
  </si>
  <si>
    <t>Colloids Surf B Biointerfaces. 2017 Mar 1;151:271-279. doi: 10.1016/j.colsurfb.2016.12.028. Epub 2016 Dec 21.</t>
  </si>
  <si>
    <t>Activating the AKT2-nuclear factor-κB-lipocalin-2 axis elicits an inflammatory response in age-related macular degeneration.</t>
  </si>
  <si>
    <t>Ghosh S, Shang P, Yazdankhah M, Bhutto I, Hose S, Montezuma SR, Luo T, Chattopadhyay S, Qian J, Lutty GA, Ferrington DA, Zigler JS Jr, Sinha D.</t>
  </si>
  <si>
    <t>J Pathol. 2017 Apr;241(5):583-588. doi: 10.1002/path.4870. Epub 2017 Feb 20.</t>
  </si>
  <si>
    <t>Horizontal Gaze Palsy in Two Brothers with Compound Heterozygous ROBO3 Gene Mutations.</t>
  </si>
  <si>
    <t>Hackenberg A, Boltshauser E, Gerth-Kahlert C, Stahr N, Azzarello-Burri S, Plecko B.</t>
  </si>
  <si>
    <t xml:space="preserve">Neuropediatrics. 2017 Feb;48(1):57-58. doi: 10.1055/s-0036-1597610. Epub 2016 Dec 26. No abstract available. </t>
  </si>
  <si>
    <t>Bimatoprost Sustained-Release Implants for Glaucoma Therapy: 6-Month Results From a Phase I/II Clinical Trial.</t>
  </si>
  <si>
    <t>Lewis RA, Christie WC, Day DG, Craven ER, Walters T, Bejanian M, Lee SS, Goodkin ML, Zhang J, Whitcup SM, Robinson MR; Bimatoprost SR Study Group..</t>
  </si>
  <si>
    <t>Am J Ophthalmol. 2017 Mar;175:137-147. doi: 10.1016/j.ajo.2016.11.020. Epub 2016 Dec 22.</t>
  </si>
  <si>
    <t>Internal limiting membrane: The innermost retinal barrier.</t>
  </si>
  <si>
    <t>Chawla R, Tripathy K, Temkar S, Kumar V.</t>
  </si>
  <si>
    <t>Med Hypotheses. 2017 Jan;98:60-62. doi: 10.1016/j.mehy.2016.11.017. Epub 2016 Nov 25.</t>
  </si>
  <si>
    <t>A novel solution to prosthetic valve dehiscence after aortic valve surgery in Behçet's disease.</t>
  </si>
  <si>
    <t>Jung Y, Ahn BH, Lee KS, Jeong IS, Kim KH, Na KJ, Ryu SW, Oh SG.</t>
  </si>
  <si>
    <t>Interact Cardiovasc Thorac Surg. 2017 Mar 1;24(3):342-347. doi: 10.1093/icvts/ivw361.</t>
  </si>
  <si>
    <t>Contour Symmetry of the Upper Eyelid Following Bilateral Conjunctival-Müller's Muscle Resection.</t>
  </si>
  <si>
    <t>Golbert M, Pereira FJ, Garcia DM, Cruz AAV.</t>
  </si>
  <si>
    <t>Aesthet Surg J. 2017 Mar 1;37(3):269-275. doi: 10.1093/asj/sjw242.</t>
  </si>
  <si>
    <t>The modified operative technique of partial eversion carotid endarterectomy.</t>
  </si>
  <si>
    <t>McBride R, Porter J, Al-Khaffaf H.</t>
  </si>
  <si>
    <t>J Vasc Surg. 2017 Jan;65(1):263-266. doi: 10.1016/j.jvs.2016.10.057.</t>
  </si>
  <si>
    <t>Biesman B.</t>
  </si>
  <si>
    <t xml:space="preserve">Dermatol Surg. 2017 Jan;43(1):7-8. doi: 10.1097/DSS.0000000000000978. No abstract available. </t>
  </si>
  <si>
    <t>Report of effective trametinib therapy in 2 children with progressive hypothalamic optic pathway pilocytic astrocytoma: documentation of volumetric response.</t>
  </si>
  <si>
    <t>Miller C, Guillaume D, Dusenbery K, Clark HB, Moertel C.</t>
  </si>
  <si>
    <t>J Neurosurg Pediatr. 2017 Mar;19(3):319-324. doi: 10.3171/2016.9.PEDS16328. Epub 2016 Dec 23.</t>
  </si>
  <si>
    <t>Redness response phenotypes of allergic conjunctivitis in an allergen challenge chamber.</t>
  </si>
  <si>
    <t>Jacobs RL, Ramirez DA, Rather CG, Andrews CP, Jupiter DC, Trujillo F, Shulman DG.</t>
  </si>
  <si>
    <t>Ann Allergy Asthma Immunol. 2017 Jan;118(1):86-93.e2. doi: 10.1016/j.anai.2016.10.023.</t>
  </si>
  <si>
    <t>Psycho-ophthalmology: Contributions of Health psychology to the assessment and treatment of glaucoma.</t>
  </si>
  <si>
    <t>Méndez-Ulrich JL, Sanz A.</t>
  </si>
  <si>
    <t>Psychol Health. 2017 Mar;32(3):330-342. doi: 10.1080/08870446.2016.1268690. Epub 2016 Dec 22. Review.</t>
  </si>
  <si>
    <t>Polysialic acid blocks mononuclear phagocyte reactivity, inhibits complement activation, and protects from vascular damage in the retina.</t>
  </si>
  <si>
    <t>Karlstetter M, Kopatz J, Aslanidis A, Shahraz A, Caramoy A, Linnartz-Gerlach B, Lin Y, Lückoff A, Fauser S, Düker K, Claude J, Wang Y, Ackermann J, Schmidt T, Hornung V, Skerka C, Langmann T, Neumann H.</t>
  </si>
  <si>
    <t>EMBO Mol Med. 2017 Feb;9(2):154-166. doi: 10.15252/emmm.201606627.</t>
  </si>
  <si>
    <t>Immunoglobulin G4-Related Disease Involving the Sclera.</t>
  </si>
  <si>
    <t>Ortiz AC, Gallo J, Paira S, Paira N.</t>
  </si>
  <si>
    <t xml:space="preserve">J Clin Rheumatol. 2017 Jan;23(1):44-46. doi: 10.1097/RHU.0000000000000479. No abstract available. </t>
  </si>
  <si>
    <t>Measurement Properties of the Persian Translated Version of Graves Orbitopathy Quality of Life Questionnaire: A Validation Study.</t>
  </si>
  <si>
    <t>Kashkouli MB, Karimi N, Aghamirsalim M, Abtahi MB, Nojomi M, Shahrad-Bejestani H, Salehi M.</t>
  </si>
  <si>
    <t>Ophthalmic Epidemiol. 2017 Feb;24(1):3-10. doi: 10.1080/09286586.2016.1255974. Epub 2016 Dec 21.</t>
  </si>
  <si>
    <t>Evaluation of potential risk factors for development of primary angle-closure glaucoma in Bouviers des Flandres.</t>
  </si>
  <si>
    <t>Dubin AJ, Bentley E, Buhr KA, Miller PE.</t>
  </si>
  <si>
    <t>J Am Vet Med Assoc. 2017 Jan 1;250(1):60-67. doi: 10.2460/javma.250.1.60.</t>
  </si>
  <si>
    <t>INPP5E regulates phosphoinositide-dependent cilia transition zone function.</t>
  </si>
  <si>
    <t>Dyson JM, Conduit SE, Feeney SJ, Hakim S, DiTommaso T, Fulcher AJ, Sriratana A, Ramm G, Horan KA, Gurung R, Wicking C, Smyth I, Mitchell CA.</t>
  </si>
  <si>
    <t>J Cell Biol. 2017 Jan 2;216(1):247-263. doi: 10.1083/jcb.201511055. Epub 2016 Dec 20.</t>
  </si>
  <si>
    <t>Pathogenesis of microbial keratitis.</t>
  </si>
  <si>
    <t>Lakhundi S, Siddiqui R, Khan NA.</t>
  </si>
  <si>
    <t>Microb Pathog. 2017 Mar;104:97-109. doi: 10.1016/j.micpath.2016.12.013. Epub 2016 Dec 18. Review.</t>
  </si>
  <si>
    <t>Cerebrospinal Fluid Findings in Neurological Diseases Associated with Sjögren's Syndrome.</t>
  </si>
  <si>
    <t>Pars K, Pul R, Schwenkenbecher P, Sühs KW, Wurster U, Witte T, Bronzlik P, Stangel M, Skripuletz T.</t>
  </si>
  <si>
    <t>Eur Neurol. 2017;77(1-2):91-102. doi: 10.1159/000454765. Epub 2016 Dec 21.</t>
  </si>
  <si>
    <t>Pathological correlations of [F-18]-AV-1451 imaging in non-alzheimer tauopathies.</t>
  </si>
  <si>
    <t>Marquié M, Normandin MD, Meltzer AC, Siao Tick Chong M, Andrea NV, Antón-Fernández A, Klunk WE, Mathis CA, Ikonomovic MD, Debnath M, Bien EA, Vanderburg CR, Costantino I, Makaretz S, DeVos SL, Oakley DH, Gomperts SN, Growdon JH, Domoto-Reilly K, Lucente D, Dickerson BC, Frosch MP, et al.</t>
  </si>
  <si>
    <t>Ann Neurol. 2017 Jan;81(1):117-128. doi: 10.1002/ana.24844.</t>
  </si>
  <si>
    <t>The X-linked juvenile retinoschisis protein retinoschisin is a novel regulator of mitogen-activated protein kinase signalling and apoptosis in the retina.</t>
  </si>
  <si>
    <t>Plössl K, Weber BH, Friedrich U.</t>
  </si>
  <si>
    <t>J Cell Mol Med. 2017 Apr;21(4):768-780. doi: 10.1111/jcmm.13019. Epub 2016 Dec 20.</t>
  </si>
  <si>
    <t>Tripartite Motif 8 (TRIM8) Positively Regulates Pro-inflammatory Responses in Pseudomonas aeruginosa-Induced Keratitis Through Promoting K63-Linked Polyubiquitination of TAK1 Protein.</t>
  </si>
  <si>
    <t>Guo L, Dong W, Fu X, Lin J, Dong Z, Tan X, Zhang T.</t>
  </si>
  <si>
    <t>Inflammation. 2017 Apr;40(2):454-463. doi: 10.1007/s10753-016-0491-3.</t>
  </si>
  <si>
    <t>An Epha4/Sipa1l3/Wnt pathway regulates eye development and lens maturation.</t>
  </si>
  <si>
    <t>Rothe M, Kanwal N, Dietmann P, Seigfried FA, Hempel A, Schütz D, Reim D, Engels R, Linnemann A, Schmeisser MJ, Bockmann J, Kühl M, Boeckers TM, Kühl SJ.</t>
  </si>
  <si>
    <t>Development. 2017 Jan 15;144(2):321-333. doi: 10.1242/dev.147462. Epub 2016 Dec 19.</t>
  </si>
  <si>
    <t>Comparison of the effects of various lubricant eye drops on the in vitro rabbit corneal healing and toxicity.</t>
  </si>
  <si>
    <t>Dutescu RM, Panfil C, Schrage N.</t>
  </si>
  <si>
    <t>Exp Toxicol Pathol. 2017 Mar 2;69(3):123-129. doi: 10.1016/j.etp.2016.12.002. Epub 2016 Dec 15.</t>
  </si>
  <si>
    <t>Label-free electrical sensing of bacteria in eye wash samples: A step towards point-of-care detection of pathogens in patients with infectious keratitis.</t>
  </si>
  <si>
    <t>Pandya HJ, Kanakasabapathy MK, Verma S, Chug MK, Memic A, Gadjeva M, Shafiee H.</t>
  </si>
  <si>
    <t>Biosens Bioelectron. 2017 May 15;91:32-39. doi: 10.1016/j.bios.2016.12.035. Epub 2016 Dec 13.</t>
  </si>
  <si>
    <t>Influence of Behçet's disease on first and second trimester serum screening markers.</t>
  </si>
  <si>
    <t>Yılmaz ZV, Türkmen GG, Yılmaz E, Dağlar K, Kırbaş A, Sanhal C, Yücel A, Uygur D.</t>
  </si>
  <si>
    <t>J Obstet Gynaecol Res. 2017 Mar;43(3):511-515. doi: 10.1111/jog.13237. Epub 2016 Dec 17.</t>
  </si>
  <si>
    <t>Overview of retinal differentiation potential of mesenchymal stem cells: A promising approach for retinal cell therapy.</t>
  </si>
  <si>
    <t>Salehi H, Amirpour N, Razavi S, Esfandiari E, Zavar R.</t>
  </si>
  <si>
    <t>Ann Anat. 2017 Mar;210:52-63. doi: 10.1016/j.aanat.2016.11.010. Epub 2016 Dec 13. Review.</t>
  </si>
  <si>
    <t>Gaze-evoked nystagmus induced by alcohol intoxication.</t>
  </si>
  <si>
    <t>Romano F, Tarnutzer AA, Straumann D, Ramat S, Bertolini G.</t>
  </si>
  <si>
    <t>J Physiol. 2017 Mar 15;595(6):2161-2173. doi: 10.1113/JP273204. Epub 2017 Jan 17.</t>
  </si>
  <si>
    <t>Raccoon eyes in amyloidosis.</t>
  </si>
  <si>
    <t>Emiroglu N, Su O, Cengiz FP, Tosuner Z, Demirkesen C, Onsun N.</t>
  </si>
  <si>
    <t xml:space="preserve">G Ital Dermatol Venereol. 2017 Feb;152(1):80-82. doi: 10.23736/S0392-0488.16.05160-9. No abstract available. </t>
  </si>
  <si>
    <t>Management of Fetal and Neonatal Graves' Disease.</t>
  </si>
  <si>
    <t>Léger J.</t>
  </si>
  <si>
    <t>Horm Res Paediatr. 2017;87(1):1-6. doi: 10.1159/000453065. Epub 2016 Dec 16. Review.</t>
  </si>
  <si>
    <t>The Need for Overcorrection When Using a Suborbital Cervicofacial Hike Flap.</t>
  </si>
  <si>
    <t>Sinno S, Kadel R, Tanna N, Zide BM.</t>
  </si>
  <si>
    <t>J Craniofac Surg. 2017 Jan;28(1):122-124. doi: 10.1097/SCS.0000000000003359.</t>
  </si>
  <si>
    <t>Oculomotor Abnormalities in Children with Attention-Deficit/Hyperactivity Disorder Are Improved by Methylphenidate.</t>
  </si>
  <si>
    <t>Bucci MP, Stordeur C, Septier M, Acquaviva E, Peyre H, Delorme R.</t>
  </si>
  <si>
    <t>J Child Adolesc Psychopharmacol. 2017 Apr;27(3):274-280. doi: 10.1089/cap.2016.0162. Epub 2016 Dec 15.</t>
  </si>
  <si>
    <t>Recent advances in acetylcholinesterase Inhibitors and Reactivators: an update on the patent literature (2012-2015).</t>
  </si>
  <si>
    <t>McHardy SF, Wang HL, McCowen SV, Valdez MC.</t>
  </si>
  <si>
    <t>Expert Opin Ther Pat. 2017 Apr;27(4):455-476. doi: 10.1080/13543776.2017.1272571. Epub 2017 Jan 17. Review.</t>
  </si>
  <si>
    <t>A SURVEY OF CLINICAL PRACTICE PATTERNS IN MANAGEMENT OF GRAVES DISEASE IN THE MIDDLE EAST AND NORTH AFRICA.</t>
  </si>
  <si>
    <t>Beshyah SA, Khalil AB, Sherif IH, Benbarka MM, Raza SA, Hussein W, Alzahrani AS, Chadli A.</t>
  </si>
  <si>
    <t>Endocr Pract. 2017 Mar;23(3):299-308. doi: 10.4158/EP161607.OR. Epub 2016 Dec 14.</t>
  </si>
  <si>
    <t>Complement Dysregulation and Disease: Insights from Contemporary Genetics.</t>
  </si>
  <si>
    <t>Liszewski MK, Java A, Schramm EC, Atkinson JP.</t>
  </si>
  <si>
    <t>Annu Rev Pathol. 2017 Jan 24;12:25-52. doi: 10.1146/annurev-pathol-012615-044145. Epub 2016 Dec 5. Review.</t>
  </si>
  <si>
    <t>Tired in the Reading Room: The Influence of Fatigue in Radiology.</t>
  </si>
  <si>
    <t>Waite S, Kolla S, Jeudy J, Legasto A, Macknik SL, Martinez-Conde S, Krupinski EA, Reede DL.</t>
  </si>
  <si>
    <t>J Am Coll Radiol. 2017 Feb;14(2):191-197. doi: 10.1016/j.jacr.2016.10.009. Epub 2016 Dec 9. Review.</t>
  </si>
  <si>
    <t>Covalent Surface Modification of Gallium Arsenide Photocathodes for Water Splitting in Highly Acidic Electrolyte.</t>
  </si>
  <si>
    <t>Garner LE, Steirer KX, Young JL, Anderson NC, Miller EM, Tinkham JS, Deutsch TG, Sellinger A, Turner JA, Neale NR.</t>
  </si>
  <si>
    <t>ChemSusChem. 2017 Feb 22;10(4):767-773. doi: 10.1002/cssc.201601408. Epub 2017 Jan 23.</t>
  </si>
  <si>
    <t>Characterization of Neurologic and Ophthalmologic Safety of Oral Administration of Tedizolid for Up to 21 Days in Healthy Volunteers.</t>
  </si>
  <si>
    <t>Fang E, Muñoz KA, Prokocimer P.</t>
  </si>
  <si>
    <t>Am J Ther. 2017 Mar/Apr;24(2):e227-e233. doi: 10.1097/MJT.0000000000000534.</t>
  </si>
  <si>
    <t>The anti-ALS drug riluzole attenuates pericyte loss in the diabetic retinopathy of streptozotocin-treated mice.</t>
  </si>
  <si>
    <t>Choi JA, Chung YR, Byun HR, Park H, Koh JY, Yoon YH.</t>
  </si>
  <si>
    <t>Toxicol Appl Pharmacol. 2017 Jan 15;315:80-89. doi: 10.1016/j.taap.2016.12.004. Epub 2016 Dec 8.</t>
  </si>
  <si>
    <t>The complement system in age-related macular degeneration: A review of rare genetic variants and implications for personalized treatment.</t>
  </si>
  <si>
    <t>Geerlings MJ, de Jong EK, den Hollander AI.</t>
  </si>
  <si>
    <t>Mol Immunol. 2017 Apr;84:65-76. doi: 10.1016/j.molimm.2016.11.016. Epub 2016 Dec 6. Review.</t>
  </si>
  <si>
    <t>Outcome of a Severe Blunt Trauma after SMILE (Small Incision Lenticule Extraction).</t>
  </si>
  <si>
    <t>Kostin O, Rebrikov S, Ovchinnikov A, Stepanov A, Takhchidi K.</t>
  </si>
  <si>
    <t xml:space="preserve">Klin Monbl Augenheilkd. 2017 Jan;234(1):123-124. doi: 10.1055/s-0042-118185. Epub 2016 Dec 9. No abstract available. </t>
  </si>
  <si>
    <t>Percutaneous Biopsy of Retrobulbar Masses: Anatomical Considerations and MRI Guidance.</t>
  </si>
  <si>
    <t>Edalat F, Cazzato RL, Garnon J, Tsoumakidou G, Avérous G, Caudrelier J, Koch G, Gangi A.</t>
  </si>
  <si>
    <t>Cardiovasc Intervent Radiol. 2017 Apr;40(4):591-595. doi: 10.1007/s00270-016-1523-y. Epub 2016 Dec 8.</t>
  </si>
  <si>
    <t>Serum levels of neurotrophic factors in active toxoplasmic retinochoroiditis.</t>
  </si>
  <si>
    <t>Cordeiro CA, Vieira EL, Rocha NP, Castro VM, Oréfice JL, Barichello T, Costa RA, Oréfice F, Young L, Teixeira AL.</t>
  </si>
  <si>
    <t>Braz J Infect Dis. 2017 Mar - Apr;21(2):176-179. doi: 10.1016/j.bjid.2016.11.005. Epub 2016 Dec 5.</t>
  </si>
  <si>
    <t>Exposures to traditional automatic dishwashing tablets and a comparison with exposures to soluble film tablets reported to the United Kingdom National Poisons Information Service 2008-2015.</t>
  </si>
  <si>
    <t>Day R, Eddleston M, Thomas SH, Thompson JP, Vale JA.</t>
  </si>
  <si>
    <t>Clin Toxicol (Phila). 2017 Mar;55(3):206-212. doi: 10.1080/15563650.2016.1264588. Epub 2016 Dec 8.</t>
  </si>
  <si>
    <t>BRAF V600E-dependent role of autophagy in uveal melanoma.</t>
  </si>
  <si>
    <t>Zhao Y, Wang W, Min I, Wyrwas B, Moore M, Zarnegar R, Fahey TJ 3rd.</t>
  </si>
  <si>
    <t>J Cancer Res Clin Oncol. 2017 Mar;143(3):447-455. doi: 10.1007/s00432-016-2317-y. Epub 2016 Dec 7.</t>
  </si>
  <si>
    <t>Internuclear ophthalmoplegia.</t>
  </si>
  <si>
    <t>Virgo JD, Plant GT.</t>
  </si>
  <si>
    <t>Pract Neurol. 2017 Apr;17(2):149-153. doi: 10.1136/practneurol-2016-001428. Epub 2016 Dec 7.</t>
  </si>
  <si>
    <t>Regulation of ciliary retrograde protein trafficking by the Joubert syndrome proteins ARL13B and INPP5E.</t>
  </si>
  <si>
    <t>Nozaki S, Katoh Y, Terada M, Michisaka S, Funabashi T, Takahashi S, Kontani K, Nakayama K.</t>
  </si>
  <si>
    <t>J Cell Sci. 2017 Feb 1;130(3):563-576. doi: 10.1242/jcs.197004. Epub 2016 Dec 7.</t>
  </si>
  <si>
    <t>Measurement of Peripheral Vision Reaction Time Identifies White Matter Disruption in Patients with Mild Traumatic Brain Injury.</t>
  </si>
  <si>
    <t>Womack KB, Paliotta C, Strain JF, Ho JS, Skolnick Y, Lytton WW, Turtzo LC, McColl R, Diaz-Arrastia R, Bergold PJ.</t>
  </si>
  <si>
    <t>J Neurotrauma. 2017 Apr 15;34(8):1539-1545. doi: 10.1089/neu.2016.4670. Epub 2017 Jan 13.</t>
  </si>
  <si>
    <t>Clinical efficacy of Yingliu mixture combined with metimazole for treating diffuse goitre with hyperthyroidism and its impact on related cytokines.</t>
  </si>
  <si>
    <t>Yang H, Cong Y, Wu T, Tang H, Ma M, Zeng J, Zhang W, Lian Z, Yang X.</t>
  </si>
  <si>
    <t>Pharm Biol. 2017 Dec;55(1):258-263.</t>
  </si>
  <si>
    <t>Hydroxychloroquine in systemic lupus erythematosus (SLE).</t>
  </si>
  <si>
    <t>Ponticelli C, Moroni G.</t>
  </si>
  <si>
    <t>Expert Opin Drug Saf. 2017 Mar;16(3):411-419. doi: 10.1080/14740338.2017.1269168. Epub 2016 Dec 14. Review.</t>
  </si>
  <si>
    <t>Isolated oculomotor nerve palsy in patients with mild head injury.</t>
  </si>
  <si>
    <t>Tajsic T, Kolias AG, Das T, Scoffings D, Muthusamy B, Garnett MR, Hutchinson PJ.</t>
  </si>
  <si>
    <t>Br J Neurosurg. 2017 Feb;31(1):94-95. doi: 10.1080/02688697.2016.1265093. Epub 2016 Dec 7.</t>
  </si>
  <si>
    <t>Preeclampsia and Long-term Risk of Maternal Retinal Disorders.</t>
  </si>
  <si>
    <t>Auger N, Fraser WD, Paradis G, Healy-Profitós J, Hsieh A, Rhéaume MA.</t>
  </si>
  <si>
    <t>Obstet Gynecol. 2017 Jan;129(1):42-49. doi: 10.1097/AOG.0000000000001758.</t>
  </si>
  <si>
    <t>LAMB2 mutation with different phenotypes in China .</t>
  </si>
  <si>
    <t>Zhang H, Cui J, Wang F, Xiao H, Ding J, Yao Y.</t>
  </si>
  <si>
    <t>Clin Nephrol. 2017 Jan;87 (2017)(1):33-38.</t>
  </si>
  <si>
    <t>Risk factors and outcomes of acute lower gastrointestinal bleeding in intestinal Behçet's disease.</t>
  </si>
  <si>
    <t>Park J, Cheon JH, Park YE, Lee YJ, Lee HJ, Park SJ, Hong SP, Kim TI, Kim WH.</t>
  </si>
  <si>
    <t>Int J Colorectal Dis. 2017 May;32(5):745-751. doi: 10.1007/s00384-016-2728-x. Epub 2016 Dec 6.</t>
  </si>
  <si>
    <t>Estrogen activation of microglia underlies the sexually dimorphic differences in Nf1 optic glioma-induced retinal pathology.</t>
  </si>
  <si>
    <t>Toonen JA, Solga AC, Ma Y, Gutmann DH.</t>
  </si>
  <si>
    <t>J Exp Med. 2017 Jan;214(1):17-25. doi: 10.1084/jem.20160447. Epub 2016 Dec 6.</t>
  </si>
  <si>
    <t>Antihypertensive Medication Postpones the Onset of Glaucoma: Evidence From a Nationwide Study.</t>
  </si>
  <si>
    <t>Horwitz A, Klemp M, Jeppesen J, Tsai JC, Torp-Pedersen C, Kolko M.</t>
  </si>
  <si>
    <t>Hypertension. 2017 Feb;69(2):202-210. doi: 10.1161/HYPERTENSIONAHA.116.08068. Epub 2016 Dec 5.</t>
  </si>
  <si>
    <t>Role of cyclic AMP in the eye with glaucoma.</t>
  </si>
  <si>
    <t>Shim MS, Kim KY, Ju WK.</t>
  </si>
  <si>
    <t>BMB Rep. 2017 Feb;50(2):60-70. Review.</t>
  </si>
  <si>
    <t>Ovarian metastasis from uveal melanoma with MLH1/PMS2 protein loss in a patient with germline MLH1 mutated Lynch syndrome: consequence or coincidence?</t>
  </si>
  <si>
    <t>Lobo J, Pinto C, Freitas M, Pinheiro M, Vizcaino R, Oliva E, Teixeira MR, Jerónimo C, Bartosch C.</t>
  </si>
  <si>
    <t>Virchows Arch. 2017 Mar;470(3):347-352. doi: 10.1007/s00428-016-2052-4. Epub 2016 Dec 3.</t>
  </si>
  <si>
    <t>Self-reported visual impairment, physical activity and all-cause mortality: The HUNT Study.</t>
  </si>
  <si>
    <t>Brunes A, Flanders WD, Augestad LB.</t>
  </si>
  <si>
    <t>Scand J Public Health. 2017 Feb;45(1):33-41. doi: 10.1177/1403494816680795.</t>
  </si>
  <si>
    <t>Novel Small Molecule JP-153 Targets the Src-FAK-Paxillin Signaling Complex to Inhibit VEGF-Induced Retinal Angiogenesis.</t>
  </si>
  <si>
    <t>Toutounchian JJ, Pagadala J, Miller DD, Baudry J, Park F, Chaum E, Yates CR.</t>
  </si>
  <si>
    <t>Downregulated Brain-Derived Neurotrophic Factor-Induced Oxidative Stress in the Pathophysiology of Diabetic Retinopathy.</t>
  </si>
  <si>
    <t>Can J Diabetes. 2017 Apr;41(2):241-246. doi: 10.1016/j.jcjd.2016.08.228. Epub 2016 Nov 29. Review.</t>
  </si>
  <si>
    <t>Anti-PD1 treatment in metastatic uveal melanoma in the Netherlands.</t>
  </si>
  <si>
    <t>van der Kooij MK, Joosse A, Speetjens FM, Hospers GA, Bisschop C, de Groot JW, Koornstra R, Blank CU, Kapiteijn E.</t>
  </si>
  <si>
    <t xml:space="preserve">Acta Oncol. 2017 Jan;56(1):101-103. doi: 10.1080/0284186X.2016.1260773. Epub 2016 Dec 2. No abstract available. </t>
  </si>
  <si>
    <t>Apolipoprotein A-I and B and Subjective Global Assessment relationship can reflect lipid defects in diabetic retinopathy.</t>
  </si>
  <si>
    <t>Sharma Y, Saxena S, Mishra A, Saxena A, Natu SM.</t>
  </si>
  <si>
    <t>Nutrition. 2017 Jan;33:70-75. doi: 10.1016/j.nut.2016.08.012. Epub 2016 Sep 20.</t>
  </si>
  <si>
    <t>Protective effect of magnesium acetyltaurate against NMDA-induced retinal damage involves restoration of minerals and trace elements homeostasis.</t>
  </si>
  <si>
    <t>Jafri AJA, Arfuzir NNN, Lambuk L, Iezhitsa I, Agarwal R, Agarwal P, Razali N, Krasilnikova A, Kharitonova M, Demidov V, Serebryansky E, Skalny A, Spasov A, Yusof APM, Ismail NM.</t>
  </si>
  <si>
    <t>J Trace Elem Med Biol. 2017 Jan;39:147-154. doi: 10.1016/j.jtemb.2016.09.005. Epub 2016 Sep 17.</t>
  </si>
  <si>
    <t>Evaluation of the Potential Optical Radiation Hazards with Led Lamps Intended for Home Use.</t>
  </si>
  <si>
    <t>James RH, Landry RJ, Walker BN, Ilev IK.</t>
  </si>
  <si>
    <t>Health Phys. 2017 Jan;112(1):11-17.</t>
  </si>
  <si>
    <t>Association Between Cataract and Risk of Incident Atrial Fibrillation: A Nationwide Population-Based Retrospective Cohort Study.</t>
  </si>
  <si>
    <t>Hu WS, Lin CL.</t>
  </si>
  <si>
    <t>Mayo Clin Proc. 2017 Mar;92(3):370-375. doi: 10.1016/j.mayocp.2016.08.019. Epub 2016 Oct 27.</t>
  </si>
  <si>
    <t>Assessment of interstitial lung disease in Sjögren's syndrome by lung ultrasound: a pilot study of correlation with high-resolution chest tomography.</t>
  </si>
  <si>
    <t>Vasco PG, de Luna Cardenal G, Garrido IM, Pinilla JM, Rodríguez GF, Mateo JJ, Ruiz DC.</t>
  </si>
  <si>
    <t>Intern Emerg Med. 2017 Apr;12(3):327-331. doi: 10.1007/s11739-016-1582-8. Epub 2016 Nov 29.</t>
  </si>
  <si>
    <t>Autophagy regulates death of retinal pigment epithelium cells in age-related macular degeneration.</t>
  </si>
  <si>
    <t>Kaarniranta K, Tokarz P, Koskela A, Paterno J, Blasiak J.</t>
  </si>
  <si>
    <t>Cell Biol Toxicol. 2017 Apr;33(2):113-128. doi: 10.1007/s10565-016-9371-8. Epub 2016 Nov 29. Review.</t>
  </si>
  <si>
    <t>Hemianopic line bisection error in a patient with Alzheimer's disease.</t>
  </si>
  <si>
    <t>Kang H, Kim SK, Park KJ, Choi NC, Kwon OY, Lim BH.</t>
  </si>
  <si>
    <t>Neurol Sci. 2017 Mar;38(3):489-491. doi: 10.1007/s10072-016-2785-5. Epub 2016 Nov 28.</t>
  </si>
  <si>
    <t>Distinct patterns of imprecise consonant articulation among Parkinson's disease, progressive supranuclear palsy and multiple system atrophy.</t>
  </si>
  <si>
    <t>Tykalova T, Rusz J, Klempir J, Cmejla R, Ruzicka E.</t>
  </si>
  <si>
    <t>Brain Lang. 2017 Feb;165:1-9. doi: 10.1016/j.bandl.2016.11.005. Epub 2016 Nov 25.</t>
  </si>
  <si>
    <t>Relevant variations and neuroprotecive effect of hydrogen sulfide in a rat glaucoma model.</t>
  </si>
  <si>
    <t>Huang S, Huang P, Liu X, Lin Z, Wang J, Xu S, Guo L, Leung CK, Zhong Y.</t>
  </si>
  <si>
    <t>Neuroscience. 2017 Jan 26;341:27-41. doi: 10.1016/j.neuroscience.2016.11.019. Epub 2016 Nov 24.</t>
  </si>
  <si>
    <t>Diplopia: What to Double Check in Radiographic Imaging of Double Vision.</t>
  </si>
  <si>
    <t>Kirsch CF, Black K.</t>
  </si>
  <si>
    <t>Radiol Clin North Am. 2017 Jan;55(1):69-81. doi: 10.1016/j.rcl.2016.08.008. Review.</t>
  </si>
  <si>
    <t>Pharmaceutical technology can turn a traditional drug, dexamethasone into a first-line ocular medicine. A global perspective and future trends.</t>
  </si>
  <si>
    <t>Rodríguez Villanueva J, Rodríguez Villanueva L, Guzmán Navarro M.</t>
  </si>
  <si>
    <t>Int J Pharm. 2017 Jan 10;516(1-2):342-351. doi: 10.1016/j.ijpharm.2016.11.053. Epub 2016 Nov 23. Review.</t>
  </si>
  <si>
    <t>Periorbital Scar Correction.</t>
  </si>
  <si>
    <t>Chambers CB, Moe KS.</t>
  </si>
  <si>
    <t>Facial Plast Surg Clin North Am. 2017 Feb;25(1):25-36. doi: 10.1016/j.fsc.2016.08.007. Review.</t>
  </si>
  <si>
    <t>Adverse Effect Profile of Topical Ocular Administration of Fingolimod for Treatment of Dry Eye Disease.</t>
  </si>
  <si>
    <t>Xiao W, Sun L, Zhang N, Ye W.</t>
  </si>
  <si>
    <t>Basic Clin Pharmacol Toxicol. 2017 Apr;120(4):398-406. doi: 10.1111/bcpt.12717. Epub 2017 Jan 22.</t>
  </si>
  <si>
    <t>Homonymous Hemianopia and Vision Restoration Therapy.</t>
  </si>
  <si>
    <t>Frolov A, Feuerstein J, Subramanian PS.</t>
  </si>
  <si>
    <t>Neurol Clin. 2017 Feb;35(1):29-43. doi: 10.1016/j.ncl.2016.08.010. Review.</t>
  </si>
  <si>
    <t>Changes of normal appearing optic nerve head on diffusion-weighted imaging in patients with diabetic retinopathy.</t>
  </si>
  <si>
    <t>Yılmaz S, Yumusak E, Burulday V.</t>
  </si>
  <si>
    <t>Clin Imaging. 2017 Mar - Apr;42:60-63. doi: 10.1016/j.clinimag.2016.11.012. Epub 2016 Nov 16.</t>
  </si>
  <si>
    <t>Reducing radiation-related morbidity in the treatment of nasopharyngeal carcinoma.</t>
  </si>
  <si>
    <t>Chan JW, Parvathaneni U, Yom SS.</t>
  </si>
  <si>
    <t>Future Oncol. 2017 Feb;13(5):425-431. doi: 10.2217/fon-2016-0410. Epub 2016 Nov 23. Review.</t>
  </si>
  <si>
    <t>Gonococcal Conjunctivitis: A Case Report of an Unusual Mode of Transmission.</t>
  </si>
  <si>
    <t>Bodurtha Smith AJ, Holzman SB, Manesh RS, Perl TM.</t>
  </si>
  <si>
    <t>J Pediatr Adolesc Gynecol. 2017 Aug;30(4):501-502. doi: 10.1016/j.jpag.2016.11.003. Epub 2016 Nov 18.</t>
  </si>
  <si>
    <t>Eye of the Finch: characterization of the ocular microbiome of house finches in relation to mycoplasmal conjunctivitis.</t>
  </si>
  <si>
    <t>Thomason CA, Leon A, Kirkpatrick LT, Belden LK, Hawley DM.</t>
  </si>
  <si>
    <t>Environ Microbiol. 2017 Apr;19(4):1439-1449. doi: 10.1111/1462-2920.13625. Epub 2017 Jan 25.</t>
  </si>
  <si>
    <t>Benefits, Potential Harms, and Optimal Use of Nutritional Supplementation for Preventing Progression of Age-Related Macular Degeneration.</t>
  </si>
  <si>
    <t>Rojas-Fernandez CH, Tyber K.</t>
  </si>
  <si>
    <t>Ann Pharmacother. 2017 Mar;51(3):264-270. doi: 10.1177/1060028016680643. Epub 2016 Nov 19. Review.</t>
  </si>
  <si>
    <t>Aberrant mTOR signaling and disrupted autophagy: The missing link in potential vigabatrin-associated ocular toxicity?</t>
  </si>
  <si>
    <t>Vogel KR, Ainslie GR, Pearl PL, Gibson KM.</t>
  </si>
  <si>
    <t>Clin Pharmacol Ther. 2017 Apr;101(4):458-461. doi: 10.1002/cpt.581. Epub 2017 Feb 7.</t>
  </si>
  <si>
    <t>Expression Levels of Warburg-Effect Related microRNAs Correlate with each Other and that of Histone Deacetylase Enzymes in Adult Hematological Malignancies with Emphasis on Acute Myeloid Leukemia.</t>
  </si>
  <si>
    <t>Gaál Z, Oláh É, Rejtő L, Bálint BL, Csernoch L.</t>
  </si>
  <si>
    <t>Pathol Oncol Res. 2017 Jan;23(1):207-216. doi: 10.1007/s12253-016-0151-9. Epub 2016 Nov 18.</t>
  </si>
  <si>
    <t>Comparative analysis of radioactive iodine versus thyroidectomy for definitive treatment of Graves disease.</t>
  </si>
  <si>
    <t>Wu VT, Lorenzen AW, Beck AC, Reid VJ, Sugg SL, Howe JR, Pollard JH, Lal G, Weigel RJ.</t>
  </si>
  <si>
    <t>Surgery. 2017 Jan;161(1):147-155. doi: 10.1016/j.surg.2016.06.066. Epub 2016 Nov 15.</t>
  </si>
  <si>
    <t>Transorbital Sonography and Visual Outcome for the Diagnosis and Monitoring of Optic Neuritis.</t>
  </si>
  <si>
    <t>Lochner P, Leone MA, Fassbender K, Cantello R, Coppo L, Nardone R, Zorzi G, Lesmeister M, Comi C, Brigo F.</t>
  </si>
  <si>
    <t>J Neuroimaging. 2017 Jan;27(1):92-96. doi: 10.1111/jon.12405. Epub 2016 Nov 13.</t>
  </si>
  <si>
    <t>Raine Syndrome (OMIM #259775), Caused By FAM20C Mutation, Is Congenital Sclerosing Osteomalacia With Cerebral Calcification (OMIM 259660).</t>
  </si>
  <si>
    <t>Whyte MP, McAlister WH, Fallon MD, Pierpont ME, Bijanki VN, Duan S, Otaify GA, Sly WS, Mumm S.</t>
  </si>
  <si>
    <t>J Bone Miner Res. 2017 Apr;32(4):757-769. doi: 10.1002/jbmr.3034. Epub 2016 Dec 14.</t>
  </si>
  <si>
    <t>Correlations of AFAP1, GMDS and PTGFR gene polymorphisms with intra-ocular pressure response to latanoprost in patients with primary open-angle glaucoma.</t>
  </si>
  <si>
    <t>Cui XJ, Zhao AG, Wang XL.</t>
  </si>
  <si>
    <t>J Clin Pharm Ther. 2017 Feb;42(1):87-92. doi: 10.1111/jcpt.12468. Epub 2016 Nov 12.</t>
  </si>
  <si>
    <t>Design of an intraocular pressure curve protocol for use in dogs.</t>
  </si>
  <si>
    <t>Sanchez RF, Vieira da Silva MJ, Dawson C.</t>
  </si>
  <si>
    <t>J Small Anim Pract. 2017 Jan;58(1):42-48. doi: 10.1111/jsap.12600. Epub 2016 Nov 9.</t>
  </si>
  <si>
    <t>OPA1 haploinsufficiency induces a BNIP3-dependent decrease in mitophagy in neurons: relevance to Dominant Optic Atrophy.</t>
  </si>
  <si>
    <t>Moulis MF, Millet AM, Daloyau M, Miquel MC, Ronsin B, Wissinger B, Arnauné-Pelloquin L, Belenguer P.</t>
  </si>
  <si>
    <t>J Neurochem. 2017 Feb;140(3):485-494. doi: 10.1111/jnc.13894. Epub 2016 Dec 20.</t>
  </si>
  <si>
    <t>Factors Influencing Transitions Between Frailty States in Elderly Adults: The Progetto Veneto Anziani Longitudinal Study.</t>
  </si>
  <si>
    <t>Trevisan C, Veronese N, Maggi S, Baggio G, Toffanello ED, Zambon S, Sartori L, Musacchio E, Perissinotto E, Crepaldi G, Manzato E, Sergi G.</t>
  </si>
  <si>
    <t>J Am Geriatr Soc. 2017 Jan;65(1):179-184. doi: 10.1111/jgs.14515. Epub 2016 Nov 14.</t>
  </si>
  <si>
    <t>Development and validation of an eye care educational programme for intensive care unit nurses.</t>
  </si>
  <si>
    <t>Cho OH, Yoo YS, Yun SH, Hwang KH.</t>
  </si>
  <si>
    <t>J Clin Nurs. 2017 Jul;26(13-14):2073-2082. doi: 10.1111/jocn.13635. Epub 2017 Mar 20.</t>
  </si>
  <si>
    <t>Chimney sweeps in Sweden: a questionnaire-based assessment of long-term changes in work conditions, and current eye and airway symptoms.</t>
  </si>
  <si>
    <t>Alhamdow A, Gustavsson P, Rylander L, Jakobsson K, Tinnerberg H, Broberg K.</t>
  </si>
  <si>
    <t>Int Arch Occup Environ Health. 2017 Feb;90(2):207-216. doi: 10.1007/s00420-016-1186-7. Epub 2016 Nov 17.</t>
  </si>
  <si>
    <t>Reprogramming of retinoblastoma cancer cells into cancer stem cells.</t>
  </si>
  <si>
    <t>Yue F, Hirashima K, Tomotsune D, Takizawa-Shirasawa S, Yokoyama T, Sasaki K.</t>
  </si>
  <si>
    <t>Biochem Biophys Res Commun. 2017 Jan 22;482(4):549-555. doi: 10.1016/j.bbrc.2016.11.072. Epub 2016 Nov 14.</t>
  </si>
  <si>
    <t>Hemophagocytic lymphohistiocytosis in a patient with Sjögren's syndrome: case report and review.</t>
  </si>
  <si>
    <t>García-Montoya L, Sáenz-Tenorio CN, Janta I, Menárguez J, López-Longo FJ, Monteagudo I, Naredo E.</t>
  </si>
  <si>
    <t>Rheumatol Int. 2017 Apr;37(4):663-669. doi: 10.1007/s00296-016-3601-5. Epub 2016 Nov 16. Review.</t>
  </si>
  <si>
    <t>Genetic variants associated with primary open angle glaucoma in Indian population.</t>
  </si>
  <si>
    <t>Kumar S, Malik MA, K S, Sihota R, Kaur J.</t>
  </si>
  <si>
    <t>Genomics. 2017 Jan;109(1):27-35. doi: 10.1016/j.ygeno.2016.11.003. Epub 2016 Nov 13. Review.</t>
  </si>
  <si>
    <t>Erbium:yttrium aluminum garnet laser versus Q-switched neodymium:yttrium aluminum garnet laser for the treatment of xanthelasma palpebrarum.</t>
  </si>
  <si>
    <t>Balevi A, Ustuner P, Ozdemir M.</t>
  </si>
  <si>
    <t>J Cosmet Laser Ther. 2017 Apr;19(2):100-105. doi: 10.1080/14764172.2016.1256488. Epub 2017 Feb 2.</t>
  </si>
  <si>
    <t>Pediatric intestinal Behçet disease complicated by myeloid malignancies.</t>
  </si>
  <si>
    <t>Kanamitsu K, Shimada A, Nishiuchi R, Shigemura T, Nakazawa Y, Koike K, Kodama Y, Shinkoda Y, Kawano Y, Yasui K, Sasaki K, Kajiwara R, Tsukahara H, Manabe A.</t>
  </si>
  <si>
    <t>Int J Hematol. 2017 Mar;105(3):377-382. doi: 10.1007/s12185-016-2127-7. Epub 2016 Nov 15.</t>
  </si>
  <si>
    <t>Investigating Leber's hereditary optic neuropathy: Cell models and future perspectives.</t>
  </si>
  <si>
    <t>Jankauskaitė E, Bartnik E, Kodroń A.</t>
  </si>
  <si>
    <t>Mitochondrion. 2017 Jan;32:19-26. doi: 10.1016/j.mito.2016.11.006. Epub 2016 Nov 12. Review.</t>
  </si>
  <si>
    <t>Ocular Motor Palsy After Spinal Puncture.</t>
  </si>
  <si>
    <t>Del-Rio-Vellosillo M, Garcia-Medina JJ, Pinazo-Duran MD, Abengochea-Cotaina A, Barbera-Alacreu M.</t>
  </si>
  <si>
    <t>Reg Anesth Pain Med. 2017 Jan/Feb;42(1):1-9. doi: 10.1097/AAP.0000000000000504. Review.</t>
  </si>
  <si>
    <t>Myelin-oligodendrocyte-glycoprotein (MOG) autoantibodies as potential markers of severe optic neuritis and subclinical retinal axonal degeneration.</t>
  </si>
  <si>
    <t>Havla J, Kümpfel T, Schinner R, Spadaro M, Schuh E, Meinl E, Hohlfeld R, Outteryck O.</t>
  </si>
  <si>
    <t>J Neurol. 2017 Jan;264(1):139-151. doi: 10.1007/s00415-016-8333-7. Epub 2016 Nov 14.</t>
  </si>
  <si>
    <t>A 63-Year-Old Man With Progressive Visual Symptoms.</t>
  </si>
  <si>
    <t>Mitchell SB, Lucente D, Larvie M, Cobos MI, Frosch M, Dickerson BC.</t>
  </si>
  <si>
    <t>JAMA Neurol. 2017 Jan 1;74(1):114-118. doi: 10.1001/jamaneurol.2016.2210.</t>
  </si>
  <si>
    <t>Temporal Evolution and Dose-Volume Histogram Predictors of Visual Acuity After Proton Beam Radiation Therapy of Uveal Melanoma.</t>
  </si>
  <si>
    <t>Polishchuk AL, Mishra KK, Weinberg V, Daftari IK, Nguyen JM, Cole TB, Quivey JM, Phillips TL, Char DH.</t>
  </si>
  <si>
    <t>Int J Radiat Oncol Biol Phys. 2017 Jan 1;97(1):91-97. doi: 10.1016/j.ijrobp.2016.09.019. Epub 2016 Sep 23.</t>
  </si>
  <si>
    <t>A Case of Hypertensive Encephalopathy with Enlarged Optic Nerve Sheath Measured by Transorbital Sonography.</t>
  </si>
  <si>
    <t>Kitano T, Nezu T, Mukai T, Uemura J, Wada Y, Yagita Y.</t>
  </si>
  <si>
    <t>J Stroke Cerebrovasc Dis. 2017 Jan;26(1):e20-e21. doi: 10.1016/j.jstrokecerebrovasdis.2016.10.014. Epub 2016 Nov 9.</t>
  </si>
  <si>
    <t>Auditory spatial representations of the world are compressed in blind humans.</t>
  </si>
  <si>
    <t>Kolarik AJ, Pardhan S, Cirstea S, Moore BC.</t>
  </si>
  <si>
    <t>Exp Brain Res. 2017 Feb;235(2):597-606. doi: 10.1007/s00221-016-4823-1. Epub 2016 Nov 11.</t>
  </si>
  <si>
    <t>Herpetiform keratitis and palmoplantar hyperkeratosis: warning signs for Richner-Hanhart syndrome.</t>
  </si>
  <si>
    <t>Soares DC, Stroparo MN, Lian YC, Takakura CY, Wolf S, Betz R, Kim CA.</t>
  </si>
  <si>
    <t>J Inherit Metab Dis. 2017 May;40(3):461-462. doi: 10.1007/s10545-016-9996-z. Epub 2016 Nov 10.</t>
  </si>
  <si>
    <t>Gender-dependent and age-of-onset-specific association of the rs11675434 single-nucleotide polymorphism near TPO with susceptibility to Graves' ophthalmopathy.</t>
  </si>
  <si>
    <t>Kuś A, Szymański K, Jurecka-Lubieniecka B, Pawlak-Adamska E, Kula D, Miśkiewicz P, Bolanowski M, Płoski R, Bossowski A, Daroszewski J, Jarząb B, Bednarczuk T.</t>
  </si>
  <si>
    <t>J Hum Genet. 2017 Mar;62(3):373-377. doi: 10.1038/jhg.2016.135. Epub 2016 Nov 10.</t>
  </si>
  <si>
    <t>Uptake of prenatal diagnostic testing for retinoblastoma compared to other hereditary cancer syndromes in the Netherlands.</t>
  </si>
  <si>
    <t>Dommering CJ, Henneman L, van der Hout AH, Jonker MA, Tops CM, van den Ouweland AM, van der Luijt RB, Mensenkamp AR, Hogervorst FB, Redeker EJ, de Die-Smulders CE, Moll AC, Meijers-Heijboer H.</t>
  </si>
  <si>
    <t>Fam Cancer. 2017 Apr;16(2):271-277. doi: 10.1007/s10689-016-9943-z.</t>
  </si>
  <si>
    <t>Aspergillus flavus Keratitis: Experience of a Tertiary Eye Clinic in Turkey.</t>
  </si>
  <si>
    <t>Erdem E, Yagmur M, Boral H, Ilkit M, Ersoz R, Seyedmousavi S.</t>
  </si>
  <si>
    <t>Mycopathologia. 2017 Apr;182(3-4):379-385. doi: 10.1007/s11046-016-0089-1. Epub 2016 Nov 8.</t>
  </si>
  <si>
    <t>DSS1 promoter hypomethylation and overexpression predict poor prognosis in melanoma and squamous cell carcinoma patients.</t>
  </si>
  <si>
    <t>Venza M, Visalli M, Catalano T, Beninati C, Teti D, Venza I.</t>
  </si>
  <si>
    <t>Hum Pathol. 2017 Feb;60:137-146. doi: 10.1016/j.humpath.2016.10.018. Epub 2016 Nov 4.</t>
  </si>
  <si>
    <t>Mediterranean Diet Score and Its Association with Age-Related Macular Degeneration: The European Eye Study.</t>
  </si>
  <si>
    <t>Hogg RE, Woodside JV, McGrath A, Young IS, Vioque JL, Chakravarthy U, de Jong PT, Rahu M, Seland J, Soubrane G, Tomazzoli L, Topouzis F, Fletcher AE.</t>
  </si>
  <si>
    <t>Ophthalmology. 2017 Jan;124(1):82-89. doi: 10.1016/j.ophtha.2016.09.019. Epub 2016 Nov 5.</t>
  </si>
  <si>
    <t>Probable pseudotumor cerebri complex in 25 children. Further support of a concept.</t>
  </si>
  <si>
    <t>Tibussek D, Distelmaier F, Karenfort M, Harmsen S, Klee D, Mayatepek E.</t>
  </si>
  <si>
    <t>Eur J Paediatr Neurol. 2017 Mar;21(2):280-285. doi: 10.1016/j.ejpn.2016.10.004. Epub 2016 Oct 27.</t>
  </si>
  <si>
    <t>Magnetic resonance imaging in the pre-operative evaluation of obstructive epiphora: true-FISP and VIBE vs gadolinium.</t>
  </si>
  <si>
    <t>Somma F, d'Agostino V, Tortora F, Serra N, Sorrentino G, Piscitelli V, Somma A, Gamerra M.</t>
  </si>
  <si>
    <t>Radiol Med. 2017 Feb;122(2):123-130. doi: 10.1007/s11547-016-0696-4. Epub 2016 Nov 5.</t>
  </si>
  <si>
    <t>Contributors to Poor Mobility in Older Adults: Integrating White Matter Hyperintensities and Conditions Affecting Other Systems.</t>
  </si>
  <si>
    <t>Rosso AL, Studenski SA, Longstreth WT Jr, Brach JS, Boudreau RM, Rosano C.</t>
  </si>
  <si>
    <t>J Gerontol A Biol Sci Med Sci. 2017 Sep 1;72(9):1246-1251. doi: 10.1093/gerona/glw224.</t>
  </si>
  <si>
    <t>Ocular dirofilariasis by Dirofilaria immitis in a child in Iran: A case report and review of the literature.</t>
  </si>
  <si>
    <t>Mirahmadi H, Maleki A, Hasanzadeh R, Ahoo MB, Mobedi I, Rostami A.</t>
  </si>
  <si>
    <t>Parasitol Int. 2017 Feb;66(1):978-981. doi: 10.1016/j.parint.2016.10.022. Epub 2016 Nov 1. Review.</t>
  </si>
  <si>
    <t>Comparison of indocyanine green angiography and optical coherence tomographic angiography in polypoidal choroidal vasculopathy.</t>
  </si>
  <si>
    <t>Takayama K, Ito Y, Kaneko H, Kataoka K, Sugita T, Maruko R, Hattori K, Ra E, Haga F, Terasaki H.</t>
  </si>
  <si>
    <t>Eye (Lond). 2017 Jan;31(1):45-52. doi: 10.1038/eye.2016.232. Epub 2016 Nov 4.</t>
  </si>
  <si>
    <t>Common phenotype and different non-HLA genes in Graves' disease and alopecia areata.</t>
  </si>
  <si>
    <t>Taketomo Y, Noso S, Babaya N, Hiromine Y, Ito H, Kanto K, Niwano F, Oiso N, Kawada A, Kawabata Y, Ikegami H.</t>
  </si>
  <si>
    <t>Hum Immunol. 2017 Feb;78(2):185-189. doi: 10.1016/j.humimm.2016.10.019. Epub 2016 Oct 31.</t>
  </si>
  <si>
    <t>Onset of Graves' disease during pregnancy in a woman with established hypothyroidism.</t>
  </si>
  <si>
    <t>Alberiche M, Sánchez-Hernández RM, López Mérida X, Wägner AM.</t>
  </si>
  <si>
    <t>Gynecol Endocrinol. 2017 Jan;33(1):16-18. doi: 10.1080/09513590.2016.1240773. Epub 2016 Nov 4.</t>
  </si>
  <si>
    <t>European consensus-based (S2k) Guideline on the Management of Herpes Zoster - guided by the European Dermatology Forum (EDF) in cooperation with the European Academy of Dermatology and Venereology (EADV), Part 2: Treatment.</t>
  </si>
  <si>
    <t>Werner RN, Nikkels AF, Marinović B, Schäfer M, Czarnecka-Operacz M, Agius AM, Bata-Csörgő Z, Breuer J, Girolomoni G, Gross GE, Langan S, Lapid-Gortzak R, Lesser TH, Pleyer U, Sellner J, Verjans GM, Wutzler P, Dressler C, Erdmann R, Rosumeck S, Nast A.</t>
  </si>
  <si>
    <t>J Eur Acad Dermatol Venereol. 2017 Jan;31(1):20-29. doi: 10.1111/jdv.13957. Epub 2016 Nov 2.</t>
  </si>
  <si>
    <t>Road traffic crashes among farm vehicle drivers in southern China: A cross-sectional survey.</t>
  </si>
  <si>
    <t>Zhang X, Yang Y, Chen Y, Yao H, Wu M, Cui M, Li Y, Hu J, Zhang C, Li Z, Stallones L, Xiang H.</t>
  </si>
  <si>
    <t>Traffic Inj Prev. 2017 Jan 2;18(1):83-87. Epub 2016 Jun 3.</t>
  </si>
  <si>
    <t>Human Leucocyte Antigen B50 Is Associated with Conversion to Generalized Myasthenia Gravis in Patients with Pure Ocular Onset.</t>
  </si>
  <si>
    <t>Tiftikcioglu BI, Uludag IF, Zorlu Y, Pirim İ, Sener U, Tokucoglu F, Korucuk M.</t>
  </si>
  <si>
    <t>Med Princ Pract. 2017;26(1):71-77. doi: 10.1159/000452954. Epub 2016 Oct 31.</t>
  </si>
  <si>
    <t>Iris Atrophy: A Novel Sign of Repeated Self-inflicted Laser Pointer Maculopathy.</t>
  </si>
  <si>
    <t>Dolz-Marco R, Cunha Souza E, Iida T, Moreira CA Jr, Nakashima A, Hasegawa T, Freund KB.</t>
  </si>
  <si>
    <t xml:space="preserve">Retina. 2017 Mar;37(3):e26-e28. doi: 10.1097/IAE.0000000000001354. No abstract available. </t>
  </si>
  <si>
    <t>Differential Progression of Midbrain Atrophy in Parkinsonism: Longitudinal MRI Study.</t>
  </si>
  <si>
    <t>Hwang M, Yang H, Kim Y, Youn J, Park J, Huh YE, Kim HT, Cho JW.</t>
  </si>
  <si>
    <t>Neurodegener Dis. 2017;17(1):31-37. Epub 2016 Sep 10.</t>
  </si>
  <si>
    <t>Shiboski CH, Shiboski SC, Seror R, Criswell LA, Labetoulle M, Lietman TM, Rasmussen A, Scofield H, Vitali C, Bowman SJ, Mariette X; International Sjögren's Syndrome Criteria Working Group..</t>
  </si>
  <si>
    <t>Unexpected complications with head and neck hydrogel microsphere particle embolization: A case series and a technical note.</t>
  </si>
  <si>
    <t>Khoury NN, Champagne PO, Kotowski M, Raymond J, Roy D, Weill A.</t>
  </si>
  <si>
    <t>Interv Neuroradiol. 2017 Feb;23(1):107-111. doi: 10.1177/1591019916668840. Epub 2016 Oct 22.</t>
  </si>
  <si>
    <t>Long-term course of patients with primary ocular adnexal MALT lymphoma: a large single-institution cohort study.</t>
  </si>
  <si>
    <t>Desai A, Joag MG, Lekakis L, Chapman JR, Vega F, Tibshirani R, Tse D, Markoe A, Lossos IS.</t>
  </si>
  <si>
    <t>Blood. 2017 Jan 19;129(3):324-332. doi: 10.1182/blood-2016-05-714584. Epub 2016 Oct 27.</t>
  </si>
  <si>
    <t>A Positive Vestibular/Ocular Motor Screening (VOMS) Is Associated With Increased Recovery Time After Sports-Related Concussion in Youth and Adolescent Athletes.</t>
  </si>
  <si>
    <t>Anzalone AJ, Blueitt D, Case T, McGuffin T, Pollard K, Garrison JC, Jones MT, Pavur R, Turner S, Oliver JM.</t>
  </si>
  <si>
    <t>Am J Sports Med. 2017 Feb;45(2):474-479. doi: 10.1177/0363546516668624. Epub 2016 Oct 28.</t>
  </si>
  <si>
    <t>Sánchez-López E, Espina M, Doktorovova S, Souto EB, García ML.</t>
  </si>
  <si>
    <t>Lipid nanoparticles (SLN, NLC): Overcoming the anatomical and physiological barriers of the eye - Part I - Barriers and determining factors in ocular delivery.</t>
  </si>
  <si>
    <t>Eur J Pharm Biopharm. 2017 Jan;110:70-75. doi: 10.1016/j.ejpb.2016.10.009. Epub 2016 Oct 24. Review.</t>
  </si>
  <si>
    <t>Distinctive characteristics of early-onset and late-onset neuromyelitis optica spectrum disorders.</t>
  </si>
  <si>
    <t>Zhang LJ, Yang LN, Li T, Wang J, Qi Y, Zhang DQ, Yang CS, Yang L.</t>
  </si>
  <si>
    <t>Int J Neurosci. 2017 Apr;127(4):334-338. doi: 10.1080/00207454.2016.1254630. Epub 2016 Dec 7.</t>
  </si>
  <si>
    <t>Modulatory effects of 1,25-dihydroxyvitamin D3 on eye disorders: A critical review.</t>
  </si>
  <si>
    <t>Nebbioso M, Buomprisco G, Pascarella A, Pescosolido N.</t>
  </si>
  <si>
    <t>Crit Rev Food Sci Nutr. 2017 Feb 11;57(3):559-565. Review.</t>
  </si>
  <si>
    <t>Vitamin D levels in children affected by vernal keratoconjunctivitis.</t>
  </si>
  <si>
    <t>Zicari AM, Cafarotti A, Occasi F, Lollobrigida V, Nebbioso M, Pecorella I, De Castro G, Spalice A, Loffredo L, Villa MP, Duse M.</t>
  </si>
  <si>
    <t>Curr Med Res Opin. 2017 Feb;33(2):269-274. doi: 10.1080/03007995.2016.1254602. Epub 2016 Nov 4.</t>
  </si>
  <si>
    <t>Comorbid autoimmune diseases in patients with sarcoidosis: A nationwide case-control study in Taiwan.</t>
  </si>
  <si>
    <t>Wu CH, Chung PI, Wu CY, Chen YT, Chiu YW, Chang YT, Liu HN.</t>
  </si>
  <si>
    <t>J Dermatol. 2017 Apr;44(4):423-430. doi: 10.1111/1346-8138.13654. Epub 2016 Oct 27.</t>
  </si>
  <si>
    <t>2016 American College of Rheumatology/European League Against Rheumatism Classification Criteria for Primary Sjögren's Syndrome: A Consensus and Data-Driven Methodology Involving Three International Patient Cohorts.</t>
  </si>
  <si>
    <t>Arthritis Rheumatol. 2017 Jan;69(1):35-45. doi: 10.1002/art.39859. Epub 2016 Oct 26.</t>
  </si>
  <si>
    <t>Diagnosis of Joubert syndrome via ultrasonography.</t>
  </si>
  <si>
    <t>Buke B, Canverenler E, İpek G, Canverenler S, Akkaya H.</t>
  </si>
  <si>
    <t>J Med Ultrason (2001). 2017 Apr;44(2):197-202. doi: 10.1007/s10396-016-0751-8. Epub 2016 Oct 26.</t>
  </si>
  <si>
    <t>Activation of the TXNIP/NLRP3 inflammasome pathway contributes to inflammation in diabetic retinopathy: a novel inhibitory effect of minocycline.</t>
  </si>
  <si>
    <t>Chen W, Zhao M, Zhao S, Lu Q, Ni L, Zou C, Lu L, Xu X, Guan H, Zheng Z, Qiu Q.</t>
  </si>
  <si>
    <t>Inflamm Res. 2017 Feb;66(2):157-166. doi: 10.1007/s00011-016-1002-6. Epub 2016 Oct 26.</t>
  </si>
  <si>
    <t>Postpartum hypothalamic adrenal insufficiency with remission: A rare case.</t>
  </si>
  <si>
    <t>Akehi Y, Hashimoto Y, Meren J, Tanabe M, Nomiyama T, Yanase T.</t>
  </si>
  <si>
    <t>Endocr J. 2017 Feb 27;64(2):157-162. doi: 10.1507/endocrj.EJ16-0066. Epub 2016 Oct 25.</t>
  </si>
  <si>
    <t>Benign Paroxysmal Positional Vertigo Secondary to Mild Head Trauma.</t>
  </si>
  <si>
    <t>Balatsouras DG, Koukoutsis G, Aspris A, Fassolis A, Moukos A, Economou NC, Katotomichelakis M.</t>
  </si>
  <si>
    <t>Ann Otol Rhinol Laryngol. 2017 Jan;126(1):54-60. Epub 2016 Oct 25.</t>
  </si>
  <si>
    <t>Germline BAP1 alterations in familial uveal melanoma.</t>
  </si>
  <si>
    <t>Rai K, Pilarski R, Boru G, Rehman M, Saqr AH, Massengill JB, Singh A, Marino MJ, Davidorf FH, Cebulla CM, H Abdel-Rahman M.</t>
  </si>
  <si>
    <t>Genes Chromosomes Cancer. 2017 Feb;56(2):168-174. doi: 10.1002/gcc.22424. Epub 2016 Oct 26.</t>
  </si>
  <si>
    <t>Thyroid Dysfunction in Primary Biliary Cholangitis: A Comparative Study at Two European Centers.</t>
  </si>
  <si>
    <t>Floreani A, Mangini C, Reig A, Franceschet I, Cazzagon N, Perini L, Caballería L, Cocchio S, Baldo V, Parés A.</t>
  </si>
  <si>
    <t>Am J Gastroenterol. 2017 Jan;112(1):114-119. doi: 10.1038/ajg.2016.479. Epub 2016 Oct 25.</t>
  </si>
  <si>
    <t>Identification of Novel Biomarkers for Behcet Disease Diagnosis Using Human Proteome Microarray Approach.</t>
  </si>
  <si>
    <t>Hu CJ, Pan JB, Song G, Wen XT, Wu ZY, Chen S, Mo WX, Zhang FC, Qian J, Zhu H, Li YZ.</t>
  </si>
  <si>
    <t>Mol Cell Proteomics. 2017 Feb;16(2):147-156. doi: 10.1074/mcp.M116.061002. Epub 2016 Oct 24.</t>
  </si>
  <si>
    <t>Behçet's disease‬ and familial Mediterranean fever: Two sides of the same coin or just an association? A cross-sectional study‬.</t>
  </si>
  <si>
    <t>Watad A, Tiosano S, Yahav D, Comaneshter D, Shoenfeld Y, Cohen AD, Amital H.</t>
  </si>
  <si>
    <t>Eur J Intern Med. 2017 Apr;39:75-78. doi: 10.1016/j.ejim.2016.10.011. Epub 2016 Oct 22.</t>
  </si>
  <si>
    <t>Collagen and collagen-chondroitin sulfate scaffolds with uniaxially aligned pores for the biomimetic, three dimensional culture of trabecular meshwork cells.</t>
  </si>
  <si>
    <t>Osmond M, Bernier SM, Pantcheva MB, Krebs MD.</t>
  </si>
  <si>
    <t>Biotechnol Bioeng. 2017 Apr;114(4):915-923. doi: 10.1002/bit.26206. Epub 2016 Nov 7.</t>
  </si>
  <si>
    <t>Advances in genetic hearing loss: CIB2 gene.</t>
  </si>
  <si>
    <t>Jacoszek A, Pollak A, Płoski R, Ołdak M.</t>
  </si>
  <si>
    <t>Eur Arch Otorhinolaryngol. 2017 Apr;274(4):1791-1795. doi: 10.1007/s00405-016-4330-9. Epub 2016 Oct 22. Review.</t>
  </si>
  <si>
    <t>Unique Venous Drainage of a Sphenoid Wing Dural Arteriovenous Fistula with Ocular Symptoms.</t>
  </si>
  <si>
    <t>Misaki K, Uchiyama N, Mohri M, Aida Y, Uno T, Nakada M.</t>
  </si>
  <si>
    <t>World Neurosurg. 2017 Jan;97:753.e1-753.e5. doi: 10.1016/j.wneu.2016.10.055. Epub 2016 Oct 19.</t>
  </si>
  <si>
    <t>Herpes Zoster Ophthalmicus: A Review for the Internist.</t>
  </si>
  <si>
    <t>Vrcek I, Choudhury E, Durairaj V.</t>
  </si>
  <si>
    <t>Am J Med. 2017 Jan;130(1):21-26. doi: 10.1016/j.amjmed.2016.08.039. Epub 2016 Sep 17. Review.</t>
  </si>
  <si>
    <t>Randomized trial of a short course of preoperative potassium iodide in patients undergoing thyroidectomy for Graves' disease.</t>
  </si>
  <si>
    <t>Whalen G, Sullivan M, Maranda L, Quinlan R, Larkin A.</t>
  </si>
  <si>
    <t>Am J Surg. 2017 Apr;213(4):805-809. doi: 10.1016/j.amjsurg.2016.07.015. Epub 2016 Aug 4.</t>
  </si>
  <si>
    <t>Multidrug-resistant Fusarium in keratitis: a clinico-mycological study of keratitis infections in Chennai, India.</t>
  </si>
  <si>
    <t>Tupaki-Sreepurna A, Al-Hatmi AM, Kindo AJ, Sundaram M, de Hoog GS.</t>
  </si>
  <si>
    <t>Mycoses. 2017 Apr;60(4):230-233. doi: 10.1111/myc.12578. Epub 2016 Oct 21.</t>
  </si>
  <si>
    <t>Natural killer cell activity and dysfunction in Hermansky-Pudlak syndrome.</t>
  </si>
  <si>
    <t>Gil-Krzewska A, Murakami Y, Peruzzi G, O'Brien KJ, Merideth MA, Cullinane AR, Gahl WA, Coligan JE, Gochuico BR, Krzewski K.</t>
  </si>
  <si>
    <t>Br J Haematol. 2017 Jan;176(1):118-123. doi: 10.1111/bjh.14390. Epub 2016 Oct 21.</t>
  </si>
  <si>
    <t>Optic cup segmentation from fundus images for glaucoma diagnosis.</t>
  </si>
  <si>
    <t>Hu M, Zhu C, Li X, Xu Y.</t>
  </si>
  <si>
    <t>Bioengineered. 2017 Jan 2;8(1):21-28. Epub 2016 Oct 20.</t>
  </si>
  <si>
    <t>Paraneoplastic Optic Neuropathy Associated With Purkinje Cell Antibody-2 in a Patient With Small Cell Lung Cancer.</t>
  </si>
  <si>
    <t>Micieli JA, Margolin EA.</t>
  </si>
  <si>
    <t>J Neuroophthalmol. 2017 Mar;37(1):53-55. doi: 10.1097/WNO.0000000000000458.</t>
  </si>
  <si>
    <t>Comprehensive First-Line Magnetic Resonance Imaging in Hypertension: Experience From a Single-Center Tertiary Referral Clinic.</t>
  </si>
  <si>
    <t>Burchell AE, Rodrigues JC, Charalambos M, Ratcliffe LE, Hart EC, Paton JF, Baumbach A, Manghat NE, Nightingale AK.</t>
  </si>
  <si>
    <t>J Clin Hypertens (Greenwich). 2017 Jan;19(1):13-22. doi: 10.1111/jch.12920. Epub 2016 Oct 19.</t>
  </si>
  <si>
    <t>Dynamic modelling of strategies for the control of acute haemorrhagic conjunctivitis outbreaks in schools in Changsha, China (2004-2015).</t>
  </si>
  <si>
    <t>Chen SL, Liu RC, Chen FM, Zhang XX, Zhao J, Chen TM.</t>
  </si>
  <si>
    <t>Epidemiol Infect. 2017 Jan;145(2):368-378. Epub 2016 Oct 19.</t>
  </si>
  <si>
    <t>A del(13)(q21.32q31.2)dn refined to 21.9 Mb in a female toddler with irides heterochromia and hypopigmentation: appraisal of interstitial mid-13q deletions.</t>
  </si>
  <si>
    <t>Córdova-Fletes C, Rivera H, Garza-Villarreal EA, Vázquéz-Cárdenas NA, Martínez-Jacobo LA, Moreno-Andrade T.</t>
  </si>
  <si>
    <t xml:space="preserve">Clin Dysmorphol. 2017 Jan;26(1):33-37. No abstract available. </t>
  </si>
  <si>
    <t>Clinical significance of routine lacrimal sac biopsy during dacryocystorhinostomy: A comprehensive review of literature.</t>
  </si>
  <si>
    <t>Koturović Z, Knežević M, Rašić DM.</t>
  </si>
  <si>
    <t>Bosn J Basic Med Sci. 2017 Feb 21;17(1):1-8. doi: 10.17305/bjbms.2016.1424. Review.</t>
  </si>
  <si>
    <t>Evaluation of Dose and Safety of AAV7m8 and AAV8BP2 in the Non-Human Primate Retina.</t>
  </si>
  <si>
    <t>Ramachandran PS, Lee V, Wei Z, Song JY, Casal G, Cronin T, Willett K, Huckfeldt R, Morgan JI, Aleman TS, Maguire AM, Bennett J.</t>
  </si>
  <si>
    <t>Hum Gene Ther. 2017 Feb;28(2):154-167. doi: 10.1089/hum.2016.111. Epub 2016 Oct 17. Review.</t>
  </si>
  <si>
    <t>Sjögren's syndrome: managed care data from a large United States population highlight real-world health care burden and lack of treatment options.</t>
  </si>
  <si>
    <t>Birt JA, Tan Y, Mozaffarian N.</t>
  </si>
  <si>
    <t>Clin Exp Rheumatol. 2017 Jan-Feb;35(1):98-107. Epub 2016 Oct 7.</t>
  </si>
  <si>
    <t>MDM2 but not MDM4 promotes retinoblastoma cell proliferation through p53-independent regulation of MYCN translation.</t>
  </si>
  <si>
    <t>Qi DL, Cobrinik D.</t>
  </si>
  <si>
    <t>Oncogene. 2017 Mar 30;36(13):1760-1769. doi: 10.1038/onc.2016.350. Epub 2016 Oct 17.</t>
  </si>
  <si>
    <t>Expression of SoxC Transcription Factors during Zebrafish Retinal and Optic Nerve Regeneration.</t>
  </si>
  <si>
    <t>Mu Z, Zhang S, He C, Hou H, Liu D, Hu N, Xu H.</t>
  </si>
  <si>
    <t>Neurosci Bull. 2017 Feb;33(1):53-61. doi: 10.1007/s12264-016-0073-2. Epub 2016 Oct 14.</t>
  </si>
  <si>
    <t>Bipolar Disorder With Psychotic Features and Ocular Toxoplasmosis: A Possible Pathogenetic Role of the Parasite?</t>
  </si>
  <si>
    <t>Del Grande C, Contini C, Schiavi E, Rutigliano G, Maritati M, Seraceni S, Pinto B, Dell'Osso L, Bruschi F.</t>
  </si>
  <si>
    <t>J Nerv Ment Dis. 2017 Mar;205(3):192-195. doi: 10.1097/NMD.0000000000000496.</t>
  </si>
  <si>
    <t>The 88-kDa Eales' protein in serum is a complex of haptoglobin, complement C3, and galectin-1 as identified by liquid chromatography coupled mass spectrometry.</t>
  </si>
  <si>
    <t>Ramanujam S, Muthuvel B, Aravind C B, Biswas J, Konerirajapuram NS.</t>
  </si>
  <si>
    <t>Proteomics Clin Appl. 2017 Jan;11(1-2). doi: 10.1002/prca.201600068. Epub 2016 Nov 11.</t>
  </si>
  <si>
    <t>Biomarker Discovery by Modeling Behçet's Disease with Patient-Specific Human Induced Pluripotent Stem Cells.</t>
  </si>
  <si>
    <t>Son MY, Kim YD, Seol B, Lee MO, Na HJ, Yoo B, Chang JS, Cho YS.</t>
  </si>
  <si>
    <t>Stem Cells Dev. 2017 Jan 15;26(2):133-145. doi: 10.1089/scd.2016.0181. Epub 2016 Nov 16.</t>
  </si>
  <si>
    <t>Therapeutic Hotline. Oral allicin in the treatment of Behcet's disease through attenuating oxidative stress: A pilot study in 20 patients with mucocutaneous lesions.</t>
  </si>
  <si>
    <t>Zhong J, Xian D, Xiong X, Liu J.</t>
  </si>
  <si>
    <t>Dermatol Ther. 2017 Jan;30(1). doi: 10.1111/dth.12429. Epub 2016 Oct 9.</t>
  </si>
  <si>
    <t>Interaction between G Protein-Coupled Receptor 143 and Tyrosinase: Implications for Understanding Ocular Albinism Type 1.</t>
  </si>
  <si>
    <t>De Filippo E, Schiedel AC, Manga P.</t>
  </si>
  <si>
    <t>J Invest Dermatol. 2017 Feb;137(2):457-465. doi: 10.1016/j.jid.2016.09.022. Epub 2016 Oct 6.</t>
  </si>
  <si>
    <t>Fine needle aspiration in intraocular metastasis from pleuropulmonary blastoma. A case report and a review of the literature.</t>
  </si>
  <si>
    <t>Costa J, Klijanienko J, Desjardins L, Cassoux N, Machet MC, Pacquement H.</t>
  </si>
  <si>
    <t>Diagn Cytopathol. 2017 Feb;45(2):156-160. doi: 10.1002/dc.23618. Epub 2016 Oct 8. Review.</t>
  </si>
  <si>
    <t>Cost-effectiveness of intravitreal aflibercept versus other treatments for wet age-related macular degeneration in Japan.</t>
  </si>
  <si>
    <t>Yanagi Y, Fukuda A, Barzey V, Adachi K.</t>
  </si>
  <si>
    <t>J Med Econ. 2017 Feb;20(2):204-212. doi: 10.1080/13696998.2016.1245196. Epub 2016 Oct 25.</t>
  </si>
  <si>
    <t>Evolving Surgical Interventions in the Treatment of Glaucoma.</t>
  </si>
  <si>
    <t>Bovee CE, Pasquale LR.</t>
  </si>
  <si>
    <t>Semin Ophthalmol. 2017;32(1):91-95. doi: 10.1080/08820538.2016.1228393. Epub 2016 Sep 29. Review.</t>
  </si>
  <si>
    <t>Systemic vasculitis and the gut.</t>
  </si>
  <si>
    <t>Hatemi I, Hatemi G, Çelik AF.</t>
  </si>
  <si>
    <t>Curr Opin Rheumatol. 2017 Jan;29(1):33-38. Review.</t>
  </si>
  <si>
    <t>Changes in cardiac function and structure in newly diagnosed Graves' disease. A conventional and 2D-speckle tracking echocardiography study.</t>
  </si>
  <si>
    <t>Aroditis K, Pikilidou M, Vourvouri E, Hadjistavri L, Zebekakis P, Yovos J, Efthimiadis G, Karvounis H.</t>
  </si>
  <si>
    <t>Int J Cardiovasc Imaging. 2017 Feb;33(2):187-195. doi: 10.1007/s10554-016-0984-z. Epub 2016 Sep 28.</t>
  </si>
  <si>
    <t>Development of a Smart Pump for Monitoring and Controlling Intraocular Pressure.</t>
  </si>
  <si>
    <t>Bello SA, Malavade S, Passaglia CL.</t>
  </si>
  <si>
    <t>Ann Biomed Eng. 2017 Apr;45(4):990-1002. doi: 10.1007/s10439-016-1735-y. Epub 2016 Sep 27.</t>
  </si>
  <si>
    <t>Contrast-associated transient cortical blindness: three cases with MRI and electrophysiology findings.</t>
  </si>
  <si>
    <t>Baguma M, Younan N, London F, Ossemann M, Vandermeeren Y.</t>
  </si>
  <si>
    <t>Acta Neurol Belg. 2017 Mar;117(1):195-199. doi: 10.1007/s13760-016-0696-0. Epub 2016 Sep 26.</t>
  </si>
  <si>
    <t>The importance of nonstop treatment after delivery for pregnant women with type 2 diabetes.</t>
  </si>
  <si>
    <t>Omori Y, Yanagisawa K, Sato A, Uchigata Y.</t>
  </si>
  <si>
    <t>Diabetes Metab Res Rev. 2017 Mar;33(3). doi: 10.1002/dmrr.2860. Epub 2016 Nov 30.</t>
  </si>
  <si>
    <t>Steroid-induced ocular hypertension/glaucoma: Focus on pharmacogenomics and implications for precision medicine.</t>
  </si>
  <si>
    <t>Prog Retin Eye Res. 2017 Jan;56:58-83. doi: 10.1016/j.preteyeres.2016.09.003. Epub 2016 Sep 22. Review.</t>
  </si>
  <si>
    <t>A rare case of a direct ocular contact burn to the right eye.</t>
  </si>
  <si>
    <t>Young S, Murphy R, Iyer S.</t>
  </si>
  <si>
    <t>Ann R Coll Surg Engl. 2017 Jan;99(1):e31-e33. doi: 10.1308/rcsann.2016.0285. Epub 2016 Sep 23.</t>
  </si>
  <si>
    <t>Patients with severe-to-profound hearing impairment and simultaneous severe vision impairment: a quality-of-life study.</t>
  </si>
  <si>
    <t>Turunen-Taheri S, Skagerstrand Å, Hellström S, Carlsson PI.</t>
  </si>
  <si>
    <t>Acta Otolaryngol. 2017 Mar;137(3):279-285. doi: 10.1080/00016489.2016.1229025. Epub 2016 Sep 23.</t>
  </si>
  <si>
    <t>Blepharospasm: an uncommon adverse effect caused by long-term administration of olanzapine.</t>
  </si>
  <si>
    <t>Arora T, Maharshi V, Rehan HS, Nagar P.</t>
  </si>
  <si>
    <t>J Basic Clin Physiol Pharmacol. 2017 Jan 1;28(1):85-87. doi: 10.1515/jbcpp-2016-0037.</t>
  </si>
  <si>
    <t>Sarcoidosis in the Head and Neck: An Illustrative Review of Clinical Presentations and Imaging Findings.</t>
  </si>
  <si>
    <t>Chapman MN, Fujita A, Sung EK, Siegel C, Nadgir RN, Saito N, Sakai O.</t>
  </si>
  <si>
    <t>AJR Am J Roentgenol. 2017 Jan;208(1):66-75. doi: 10.2214/AJR.16.16058. Epub 2016 Sep 22. Review.</t>
  </si>
  <si>
    <t>Multimorbidity in the community-dwelling elderly in urban China.</t>
  </si>
  <si>
    <t>Gu J, Chao J, Chen W, Xu H, Wu Z, Chen H, He T, Deng L, Zhang R.</t>
  </si>
  <si>
    <t>Arch Gerontol Geriatr. 2017 Jan - Feb;68:62-67. doi: 10.1016/j.archger.2016.09.001. Epub 2016 Sep 14.</t>
  </si>
  <si>
    <t>Tear fluid-eye drops compatibility assessment using surface tension.</t>
  </si>
  <si>
    <t>Hotujac Grgurević M, Juretić M, Hafner A, Lovrić J, Pepić I.</t>
  </si>
  <si>
    <t>Drug Dev Ind Pharm. 2017 Feb;43(2):275-282. doi: 10.1080/03639045.2016.1238924. Epub 2016 Oct 6.</t>
  </si>
  <si>
    <t>CD28/CTLA-4/ICOS haplotypes confers susceptibility to Graves' disease and modulates clinical phenotype of disease.</t>
  </si>
  <si>
    <t>Pawlak-Adamska E, Frydecka I, Bolanowski M, Tomkiewicz A, Jonkisz A, Karabon L, Partyka A, Nowak O, Szalinski M, Daroszewski J.</t>
  </si>
  <si>
    <t>Health State Utility Values for Age-Related Macular Degeneration: Review and Advice.</t>
  </si>
  <si>
    <t>Butt T, Tufail A, Rubin G.</t>
  </si>
  <si>
    <t>Appl Health Econ Health Policy. 2017 Feb;15(1):23-32. doi: 10.1007/s40258-016-0275-9. Review.</t>
  </si>
  <si>
    <t>PANRETINAL DEGENERATION ASSOCIATED WITH LONG-TERM HYDROXYCHLOROQUINE USE AND HETEROZYGOUS USH2A MUTATION.</t>
  </si>
  <si>
    <t>Katsman D, Sanfilippo C, Sarraf D.</t>
  </si>
  <si>
    <t>Retin Cases Brief Rep. 2017 Winter;11 Suppl 1:S77-S80. doi: 10.1097/ICB.0000000000000421.</t>
  </si>
  <si>
    <t>Genomic findings in patients with clinical suspicion of 22q11.2 deletion syndrome.</t>
  </si>
  <si>
    <t>Koczkowska M, Wierzba J, Śmigiel R, Sąsiadek M, Cabała M, Ślężak R, Iliszko M, Kardaś I, Limon J, Lipska-Ziętkiewicz BS.</t>
  </si>
  <si>
    <t>J Appl Genet. 2017 Feb;58(1):93-98. doi: 10.1007/s13353-016-0366-1. Epub 2016 Sep 14.</t>
  </si>
  <si>
    <t>Plasminogen deficiency.</t>
  </si>
  <si>
    <t>Celkan T.</t>
  </si>
  <si>
    <t>J Thromb Thrombolysis. 2017 Jan;43(1):132-138. doi: 10.1007/s11239-016-1416-6. Review.</t>
  </si>
  <si>
    <t>Present and future of biologic drugs in primary Sjögren's syndrome.</t>
  </si>
  <si>
    <t>Sambataro D, Sambataro G, Dal Bosco Y, Polosa R.</t>
  </si>
  <si>
    <t>Expert Opin Biol Ther. 2017 Jan;17(1):63-75. Epub 2016 Sep 20. Review.</t>
  </si>
  <si>
    <t>The Effects of Maternal Under-Nutrition and a Post-Natal High Fat Diet on Lens Growth, Transparency and Oxidative Defense Systems in Rat Offspring.</t>
  </si>
  <si>
    <t>Jayaratne SK, Donaldson PJ, Vickers MH, Lim JC.</t>
  </si>
  <si>
    <t>Curr Eye Res. 2017 Apr;42(4):589-599. doi: 10.1080/02713683.2016.1214969. Epub 2016 Sep 9.</t>
  </si>
  <si>
    <t>Accommodation of the human lens capsule using a finite element model based on nonlinear regionally anisotropic biomembranes.</t>
  </si>
  <si>
    <t>David G, Pedrigi RM, Humphrey JD.</t>
  </si>
  <si>
    <t>Comput Methods Biomech Biomed Engin. 2017 Feb;20(3):302-307. doi: 10.1080/10255842.2016.1228907. Epub 2016 Sep 9.</t>
  </si>
  <si>
    <t>Optical coherence tomography analysis of hydrofluoric acid decontamination of human cornea by mannitol solution.</t>
  </si>
  <si>
    <t>Nosé RM, Daga FB, Nosé W, Kasahara N.</t>
  </si>
  <si>
    <t>Burns. 2017 Mar;43(2):424-428. doi: 10.1016/j.burns.2016.08.012. Epub 2016 Sep 5.</t>
  </si>
  <si>
    <t>Notch signaling modulates proliferative vitreoretinopathy via regulating retinal pigment epithelial-to-mesenchymal transition.</t>
  </si>
  <si>
    <t>Zhang J, Yuan G, Dong M, Zhang T, Hua G, Zhou Q, Shi W.</t>
  </si>
  <si>
    <t>Histochem Cell Biol. 2017 Mar;147(3):367-375. doi: 10.1007/s00418-016-1484-x. Epub 2016 Sep 7.</t>
  </si>
  <si>
    <t>Dynamic functionality and static changes of retinal vessels in diabetic patients treated with intravitreal ranibizumab.</t>
  </si>
  <si>
    <t>Benatti L, Corvi F, Tomasso L, Darvizeh F, La Spina C, Querques L, Bandello F, Querques G.</t>
  </si>
  <si>
    <t>Acta Diabetol. 2017 Jan;54(1):39-43. doi: 10.1007/s00592-016-0908-3. Epub 2016 Sep 6.</t>
  </si>
  <si>
    <t>Understanding Plastid Vesicle Transport - Could it Provide Benefit for Human Medicine?</t>
  </si>
  <si>
    <t>Khan NZ, Lindquist E, Alezzawi M, Aronsson H.</t>
  </si>
  <si>
    <t>Mini Rev Med Chem. 2017;17(13):1128-1139. doi: 10.2174/1389557516666160906102221. Review.</t>
  </si>
  <si>
    <t>Starling resistors, autoregulation of cerebral perfusion and the pathogenesis of idiopathic intracranial hypertension.</t>
  </si>
  <si>
    <t>DE Simone R, Ranieri A, Bonavita V.</t>
  </si>
  <si>
    <t>Panminerva Med. 2017 Mar;59(1):76-89. doi: 10.23736/S0031-0808.16.03248-1. Epub 2016 Sep 6. Review.</t>
  </si>
  <si>
    <t>Carotid cavernous fistula after Pipeline placement: a single-center experience and review of the literature.</t>
  </si>
  <si>
    <t>Roy AK, Grossberg JA, Osbun JW, Skukalek SL, Howard BM, Ahmad FU, Tong F, Dion JE, Cawley CM.</t>
  </si>
  <si>
    <t>J Neurointerv Surg. 2017 Feb;9(2):152-158. doi: 10.1136/neurintsurg-2016-012586. Epub 2016 Sep 5.</t>
  </si>
  <si>
    <t>Normal Pressure Pseudotumor Cerebri: A Series of Six Patients.</t>
  </si>
  <si>
    <t>Abdelfatah MA.</t>
  </si>
  <si>
    <t>Turk Neurosurg. 2017;27(2):208-211. doi: 10.5137/1019-5149.JTN.15846-15.1.</t>
  </si>
  <si>
    <t>Ocular topotecan pharmacokinetics following topical administration to rabbits for diffused anterior retinoblastoma.</t>
  </si>
  <si>
    <t>Taich P, Del Sole M, Buontempo F, Williams G, Winter U, Sgroi M, Chantada G, Schaiquevich P.</t>
  </si>
  <si>
    <t>J Pharm Pharmacol. 2017 May;69(5):574-581. doi: 10.1111/jphp.12624. Epub 2016 Aug 30.</t>
  </si>
  <si>
    <t>Analysis of the selected mechanical parameters of coating of filters protecting against hazardous infrared radiation.</t>
  </si>
  <si>
    <t>Gralewicz G, Owczarek G, Kubrak J.</t>
  </si>
  <si>
    <t>Int J Occup Saf Ergon. 2017 Mar;23(1):105-109. doi: 10.1080/10803548.2016.1228338. Epub 2016 Oct 6.</t>
  </si>
  <si>
    <t>Cannabinoid 2 receptor is a novel anti-inflammatory target in experimental proliferative vitreoretinopathy.</t>
  </si>
  <si>
    <t>Szczesniak AM, Porter RF, Toguri JT, Borowska-Fielding J, Gebremeskel S, Siwakoti A, Johnston B, Lehmann C, Kelly ME.</t>
  </si>
  <si>
    <t>Neuropharmacology. 2017 Feb;113(Pt B):627-638. doi: 10.1016/j.neuropharm.2016.08.030. Epub 2016 Aug 25.</t>
  </si>
  <si>
    <t>Ophthalmic clues to the endocrine disorders.</t>
  </si>
  <si>
    <t>Liu Z, Chen Y, Lin Z, Shi X.</t>
  </si>
  <si>
    <t>J Endocrinol Invest. 2017 Jan;40(1):21-25. doi: 10.1007/s40618-016-0532-7. Epub 2016 Aug 27. Review.</t>
  </si>
  <si>
    <t>Unusual pleomorphic adenoma of the lacrimal Gland: Immunohistochemical demonstration of PLAG1 and HMGA2 oncoproteins.</t>
  </si>
  <si>
    <t>Jakobiec FA, Stagner AM, Eagle RC Jr, Lally SE, Krane JF.</t>
  </si>
  <si>
    <t>Surv Ophthalmol. 2017 Mar - Apr;62(2):219-226. doi: 10.1016/j.survophthal.2016.08.001. Epub 2016 Aug 25. Review.</t>
  </si>
  <si>
    <t>Incidence of second cancers after radiotherapy and systemic chemotherapy in heritable retinoblastoma survivors: A report from the German reference center.</t>
  </si>
  <si>
    <t>Temming P, Arendt M, Viehmann A, Eisele L, Le Guin CH, Schündeln MM, Biewald E, Astrahantseff K, Wieland R, Bornfeld N, Sauerwein W, Eggert A, Jöckel KH, Lohmann DR.</t>
  </si>
  <si>
    <t>Pediatr Blood Cancer. 2017 Jan;64(1):71-80. doi: 10.1002/pbc.26193. Epub 2016 Aug 27.</t>
  </si>
  <si>
    <t>Proteomic analysis reveals aberrant expression of CALR and HSPA5 in thyroid tissues of Graves' disease.</t>
  </si>
  <si>
    <t>Meng S, Zhang W, Guan LJ, Muhali FS, Zhou JZ, Song RH, Xu J, Zhang JA.</t>
  </si>
  <si>
    <t>Clin Biochem. 2017 Jan;50(1-2):40-45. doi: 10.1016/j.clinbiochem.2016.08.014. Epub 2016 Aug 24.</t>
  </si>
  <si>
    <t>Comorbidities in Patients With Primary Sjögren's Syndrome and Systemic Lupus Erythematosus: A Comparative Registries-Based Study.</t>
  </si>
  <si>
    <t>Rúa-Figueroa I, Fernández Castro M, Andreu JL, Sanchez-Piedra C, Martínez-Taboada V, Olivé A, López-Longo J, Rosas J, Galindo M, Calvo-Alén J, Fernández-Nebro A, Alonso F, Rodríguez-Lozano B, Alberto García Vadillo J, Menor R, Narváez FJ, Erausquin C, García-Aparicio Á, Tomero E, Manrique-Arija S, Horcada L, Uriarte E, et al.</t>
  </si>
  <si>
    <t>Arthritis Care Res (Hoboken). 2017 Jan;69(1):38-45. doi: 10.1002/acr.23015. Epub 2016 Nov 21.</t>
  </si>
  <si>
    <t>Chronic Pruritus in Primary Sjögren's Syndrome: Characteristics and Effect on Quality of Life.</t>
  </si>
  <si>
    <t>Valdes-Rodriguez R, Rowe B, Lee HG, Moldovan T, Chan YH, Blum M, Yosipovitch G.</t>
  </si>
  <si>
    <t xml:space="preserve">Acta Derm Venereol. 2017 Mar 10;97(3):385-386. doi: 10.2340/00015555-2524. No abstract available. </t>
  </si>
  <si>
    <t>Tumor-specific frequencies and ocular melanoma.</t>
  </si>
  <si>
    <t>Milham S, Stetzer D.</t>
  </si>
  <si>
    <t>Electromagn Biol Med. 2017;36(2):149-153. doi: 10.1080/15368378.2016.1214920. Epub 2016 Aug 23.</t>
  </si>
  <si>
    <t>Restoration of Vision After Brain Injury Using Magnet Glasses.</t>
  </si>
  <si>
    <t>Houston KE, Paschalis EI, Angueira DC, Bronstad PM, Barrett AM, Iaccarino MA.</t>
  </si>
  <si>
    <t>Am J Phys Med Rehabil. 2017 Apr;96(4):e70-e74. doi: 10.1097/PHM.0000000000000592.</t>
  </si>
  <si>
    <t>Pediatric Firework-Related Injuries Presenting to United States Emergency Departments, 1990-2014.</t>
  </si>
  <si>
    <t>Billock RM, Chounthirath T, Smith GA.</t>
  </si>
  <si>
    <t>Clin Pediatr (Phila). 2017 Jun;56(6):535-544. doi: 10.1177/0009922816664063. Epub 2016 Aug 21.</t>
  </si>
  <si>
    <t>Is pruritus an indicator of aquaporin-positive neuromyelitis optica?</t>
  </si>
  <si>
    <t>Netravathi M, Saini J, Mahadevan A, Hari-Krishna B, Yadav R, Pal PK, Satishchandra P.</t>
  </si>
  <si>
    <t>Mult Scler. 2017 May;23(6):810-817. doi: 10.1177/1352458516665497. Epub 2016 Aug 18.</t>
  </si>
  <si>
    <t>The effect of unilateral disruption of the centrifugal visual system on normal eye development in chicks raised under constant light conditions.</t>
  </si>
  <si>
    <t>Dillingham CM, Guggenheim JA, Erichsen JT.</t>
  </si>
  <si>
    <t>Brain Struct Funct. 2017 Apr;222(3):1315-1330. doi: 10.1007/s00429-016-1279-9. Epub 2016 Aug 17.</t>
  </si>
  <si>
    <t>Fecal calprotectin as a non-invasive biomarker for intestinal involvement of Behçet's disease.</t>
  </si>
  <si>
    <t>Kim DH, Park Y, Kim B, Kim SW, Park SJ, Hong SP, Kim TI, Kim WH, Cheon JH.</t>
  </si>
  <si>
    <t>J Gastroenterol Hepatol. 2017 Mar;32(3):595-601. doi: 10.1111/jgh.13530.</t>
  </si>
  <si>
    <t>Impacts of small vestibular schwannoma on community ambulation, postural, and ocular control.</t>
  </si>
  <si>
    <t>Low Choy NL, Lucey MM, Lewandowski SL, Panizza BJ.</t>
  </si>
  <si>
    <t>Laryngoscope. 2017 May;127(5):1147-1152. doi: 10.1002/lary.26105. Epub 2016 Aug 13.</t>
  </si>
  <si>
    <t>Original Research: Potential ocular protection and dynamic observation of Polygonatum sibiricum polysaccharide against streptozocin-induced diabetic rats' model.</t>
  </si>
  <si>
    <t>Wang Y, Qin S, Pen G, Chen D, Han C, Miao C, Lu B, Su C, Feng S, Li W, Han J, Cho NC, Si Y.</t>
  </si>
  <si>
    <t>Exp Biol Med (Maywood). 2017 Jan;242(1):92-101. Epub 2016 Aug 9.</t>
  </si>
  <si>
    <t>Schizophrenia and Infections: The Eyes Have It.</t>
  </si>
  <si>
    <t>Torrey EF, Yolken RH.</t>
  </si>
  <si>
    <t>Schizophr Bull. 2017 Mar 1;43(2):247-252. doi: 10.1093/schbul/sbw113. Review.</t>
  </si>
  <si>
    <t>Development of an Age Band on the ManuVis for 3-Year-Old Children with Visual Impairments.</t>
  </si>
  <si>
    <t>Reimer AM, Barsingerhorn AD, Overvelde A, Nijhuis-Van der Sanden MW, Boonstra FN, Cox RF.</t>
  </si>
  <si>
    <t>Phys Occup Ther Pediatr. 2017 Aug;37(3):332-346. doi: 10.1080/01942638.2016.1205705. Epub 2016 Aug 5.</t>
  </si>
  <si>
    <t>Proangiogenic Function of T Cells in Corneal Transplantation.</t>
  </si>
  <si>
    <t>Di Zazzo A, Tahvildari M, Subbarayal B, Yin J, Dohlman TH, Inomata T, Mashaghi A, Chauhan SK, Dana R.</t>
  </si>
  <si>
    <t>Transplantation. 2017 Apr;101(4):778-785. doi: 10.1097/TP.0000000000001390.</t>
  </si>
  <si>
    <t>Elevated FGF 21 in myotonic dystrophy type 1 and mitochondrial diseases.</t>
  </si>
  <si>
    <t>Lovadi E, Csereklyei M, Merkli H, FüLöp K, Sebők Á, Karcagi V, Komoly S, Pál E.</t>
  </si>
  <si>
    <t>Muscle Nerve. 2017 Apr;55(4):564-569. doi: 10.1002/mus.25364. Epub 2016 Dec 26.</t>
  </si>
  <si>
    <t>VIP Family Members Prevent Outer Blood Retinal Barrier Damage in a Model of Diabetic Macular Edema.</t>
  </si>
  <si>
    <t>Maugeri G, D'Amico AG, Gagliano C, Saccone S, Federico C, Cavallaro S, D'Agata V.</t>
  </si>
  <si>
    <t>J Cell Physiol. 2017 May;232(5):1079-1085. doi: 10.1002/jcp.25510. Epub 2016 Sep 21.</t>
  </si>
  <si>
    <t>Minimally invasive microneedles for ocular drug delivery.</t>
  </si>
  <si>
    <t>Thakur Singh RR, Tekko I, McAvoy K, McMillan H, Jones D, Donnelly RF.</t>
  </si>
  <si>
    <t>Expert Opin Drug Deliv. 2017 Apr;14(4):525-537. doi: 10.1080/17425247.2016.1218460. Epub 2016 Aug 25. Review.</t>
  </si>
  <si>
    <t>Repeatability of Heidelberg Retinal Tomography 3 and effect of alignment algorithm on glaucoma suspects.</t>
  </si>
  <si>
    <t>Yoshioka N, Wong E, Kalloniatis M, Zangerl B.</t>
  </si>
  <si>
    <t>Clin Exp Optom. 2017 Jan;100(1):41-48. doi: 10.1111/cxo.12408. Epub 2016 Aug 1.</t>
  </si>
  <si>
    <t>Optic nerve input-dependent regulation of neural stem cell proliferation in the optic tectum of adult zebrafish.</t>
  </si>
  <si>
    <t>Sato Y, Yano H, Shimizu Y, Tanaka H, Ohshima T.</t>
  </si>
  <si>
    <t>Dev Neurobiol. 2017 Apr;77(4):474-482. doi: 10.1002/dneu.22423. Epub 2016 Aug 11.</t>
  </si>
  <si>
    <t>Auditory involvement in Behcet's disease: relationship with demographic, clinical, and therapeutic characteristics.</t>
  </si>
  <si>
    <t>Sota J, Vitale A, Orlando I, Lopalco G, Franceschini R, Fabiani C, Galeazzi M, Emmi G, Gentileschi S, Iannone F, Frediani B, Cantarini L.</t>
  </si>
  <si>
    <t>Clin Rheumatol. 2017 Feb;36(2):445-449. doi: 10.1007/s10067-016-3367-x. Epub 2016 Jul 31.</t>
  </si>
  <si>
    <t>Use of anti-vascular endothelial growth factor in the management of pterygium.</t>
  </si>
  <si>
    <t>Mak RK, Chan TC, Marcet MM, Choy BN, Shum JW, Shih KC, Wong IY, Ng AL.</t>
  </si>
  <si>
    <t>Acta Ophthalmol. 2017 Feb;95(1):20-27. doi: 10.1111/aos.13178. Epub 2016 Jul 30. Review.</t>
  </si>
  <si>
    <t>Clinical and Molecular Genetic Analysis in Three Children with Wolfram Syndrome: A Novel WFS1 Mutation (c.2534T&gt;A).</t>
  </si>
  <si>
    <t>Çelmeli G, Türkkahraman D, Çürek Y, Houghton J, Akçurin S, Bircan İ.</t>
  </si>
  <si>
    <t>J Clin Res Pediatr Endocrinol. 2017 Mar 1;9(1):80-84. doi: 10.4274/jcrpe.2894. Epub 2016 Jul 27.</t>
  </si>
  <si>
    <t>Suprachoroidal haemorrhage following intravitreal injection.</t>
  </si>
  <si>
    <t>Jones RK, Khan IJ, Habal S.</t>
  </si>
  <si>
    <t xml:space="preserve">Postgrad Med J. 2017 Jan;93(1095):56. doi: 10.1136/postgradmedj-2016-134144. Epub 2016 Jul 25. No abstract available. </t>
  </si>
  <si>
    <t>Acute macular neuroretinopathy associated with subclinical cytomegalovirus infection.</t>
  </si>
  <si>
    <t>Pirani V, Cavallero E, Mariotti C, Neri P, Nicolai M, Cesari C, Carrozzi G, Giovannini A.</t>
  </si>
  <si>
    <t>Int Ophthalmol. 2017 Jun;37(3):727-731. doi: 10.1007/s10792-016-0299-z. Epub 2016 Jul 21.</t>
  </si>
  <si>
    <t>Implementation of recommendations for the screening of hydroxychloroquine retinopathy: poor adherence of rheumatologists and ophthalmologists.</t>
  </si>
  <si>
    <t>Shulman S, Wollman J, Brikman S, Padova H, Elkayam O, Paran D.</t>
  </si>
  <si>
    <t>Lupus. 2017 Mar;26(3):277-281. doi: 10.1177/0961203316660204. Epub 2016 Jul 21.</t>
  </si>
  <si>
    <t>Serum Concentration of Zinc, Copper, Selenium, Manganese, and Cu/Zn Ratio in Children and Adolescents with Myopia.</t>
  </si>
  <si>
    <t>Fedor M, Socha K, Urban B, Soroczyńska J, Matyskiela M, Borawska MH, Bakunowicz-Łazarczyk A.</t>
  </si>
  <si>
    <t>Biol Trace Elem Res. 2017 Mar;176(1):1-9. doi: 10.1007/s12011-016-0805-1. Epub 2016 Jul 16.</t>
  </si>
  <si>
    <t>Surgical approach affects intraocular lens decentration.</t>
  </si>
  <si>
    <t>Chang PY, Lian CY, Wang JK, Su PY, Wang JY, Chang SW.</t>
  </si>
  <si>
    <t>J Formos Med Assoc. 2017 Mar;116(3):177-184. doi: 10.1016/j.jfma.2016.04.003. Epub 2016 Jul 13.</t>
  </si>
  <si>
    <t>Mechanisms involved in the development of diabetic retinopathy induced by oxidative stress.</t>
  </si>
  <si>
    <t>Guzman DC, Olguín HJ, García EH, Peraza AV, de la Cruz DZ, Soto MP.</t>
  </si>
  <si>
    <t>Redox Rep. 2017 Jan;22(1):10-16. Epub 2016 Jul 15. Review.</t>
  </si>
  <si>
    <t>Burst Out of the Dead Land by the Help of Spirituality: A Case Study of Living with Blindness and Cancer.</t>
  </si>
  <si>
    <t>Seyed Bagheri SH, Dehghan M, Alavi SH, Iranmanesh S, Khoshab H.</t>
  </si>
  <si>
    <t>The Joubert Syndrome Protein Inpp5e Controls Ciliogenesis by Regulating Phosphoinositides at the Apical Membrane.</t>
  </si>
  <si>
    <t>Xu W, Jin M, Hu R, Wang H, Zhang F, Yuan S, Cao Y.</t>
  </si>
  <si>
    <t>J Am Soc Nephrol. 2017 Jan;28(1):118-129. doi: 10.1681/ASN.2015080906. Epub 2016 Jul 8.</t>
  </si>
  <si>
    <t>Rural residence, farming environment, and allergic diseases in Argentinean adolescents.</t>
  </si>
  <si>
    <t>Han YY, Badellino HA, Forno E, Celedón JC.</t>
  </si>
  <si>
    <t>Pediatr Pulmonol. 2017 Jan;52(1):21-28. doi: 10.1002/ppul.23511. Epub 2016 Jul 5.</t>
  </si>
  <si>
    <t>Intermediate microRNA expression profile in Graves' disease falls between that of normal thyroid tissue and papillary thyroid carcinoma.</t>
  </si>
  <si>
    <t>Pohl M, Grabellus F, Worm K, Arnold G, Walz M, Schmid KW, Sheu-Grabellus SY.</t>
  </si>
  <si>
    <t>J Clin Pathol. 2017 Jan;70(1):33-39. doi: 10.1136/jclinpath-2016-203739. Epub 2016 Jul 1.</t>
  </si>
  <si>
    <t>Review of Mouse Models of Graves' Disease and Orbitopathy-Novel Treatment by Induction of Tolerance.</t>
  </si>
  <si>
    <t>Ungerer M, Faßbender J, Li Z, Münch G, Holthoff HP.</t>
  </si>
  <si>
    <t>Clin Rev Allergy Immunol. 2017 Apr;52(2):182-193. doi: 10.1007/s12016-016-8562-7. Review.</t>
  </si>
  <si>
    <t>Molecular detection and characterization through analysis of the hexon and fiber genes of Adenoviruses causing conjunctivitis in Tunisia, North Africa.</t>
  </si>
  <si>
    <t>Fedaoui N, Ben Ayed N, Ben Yahia A, Hammami W, Matri L, Nacef L, Triki H.</t>
  </si>
  <si>
    <t>J Med Virol. 2017 Feb;89(2):304-312. doi: 10.1002/jmv.24622. Epub 2016 Jul 6.</t>
  </si>
  <si>
    <t>Retinal ganglion cell survival and axon regeneration after optic nerve injury in naked mole-rats.</t>
  </si>
  <si>
    <t>Park KK, Luo X, Mooney SJ, Yungher BJ, Belin S, Wang C, Holmes MM, He Z.</t>
  </si>
  <si>
    <t>J Comp Neurol. 2017 Feb 1;525(2):380-388. doi: 10.1002/cne.24070. Epub 2016 Jul 17.</t>
  </si>
  <si>
    <t>Surgical management of colloid cyst of the third ventricle.</t>
  </si>
  <si>
    <t>Brostigen CS, Meling TR, Marthinsen PB, Scheie D, Aarhus M, Helseth E.</t>
  </si>
  <si>
    <t>Acta Neurol Scand. 2017 Apr;135(4):484-487. doi: 10.1111/ane.12632. Epub 2016 Jun 27.</t>
  </si>
  <si>
    <t>Early Erythropoietin Administration does not Increase the Risk of Retinopathy in Preterm Infants.</t>
  </si>
  <si>
    <t>Chou HH, Chung MY, Zhou XG, Lin HC.</t>
  </si>
  <si>
    <t>Pediatr Neonatol. 2017 Feb;58(1):48-56. doi: 10.1016/j.pedneo.2016.03.006. Epub 2016 Jun 1.</t>
  </si>
  <si>
    <t>Short-Term Repeatability of Stabilometric Assessments.</t>
  </si>
  <si>
    <t>Lovecchio N, Zago M, Perucca L, Sforza C.</t>
  </si>
  <si>
    <t>J Mot Behav. 2017 Mar-Apr;49(2):123-128. doi: 10.1080/00222895.2016.1152225. Epub 2016 Jun 24.</t>
  </si>
  <si>
    <t>IgG4-related sialadenitis and Sjögren's syndrome.</t>
  </si>
  <si>
    <t>Fragoulis GE, Zampeli E, Moutsopoulos HM.</t>
  </si>
  <si>
    <t>Oral Dis. 2017 Mar;23(2):152-156. doi: 10.1111/odi.12526. Epub 2016 Jul 14. Review.</t>
  </si>
  <si>
    <t>Evaluation of an automatic dry eye test using MCDM methods and rank correlation.</t>
  </si>
  <si>
    <t>Peteiro-Barral D, Remeseiro B, Méndez R, Penedo MG.</t>
  </si>
  <si>
    <t>Med Biol Eng Comput. 2017 Apr;55(4):527-536. doi: 10.1007/s11517-016-1534-5. Epub 2016 Jun 16.</t>
  </si>
  <si>
    <t>Is overactive bladder a nervous or bladder disorder? Autonomic imaging in patients with overactive bladder via dynamic pupillometry.</t>
  </si>
  <si>
    <t>Aydogmus Y, Uzun S, Gundogan FC, Ulas UH, Ebiloglu T, Goktas MT.</t>
  </si>
  <si>
    <t>World J Urol. 2017 Mar;35(3):467-472. doi: 10.1007/s00345-016-1880-9. Epub 2016 Jun 16.</t>
  </si>
  <si>
    <t>The IRIS® Registry : Purpose and perspectives.</t>
  </si>
  <si>
    <t>Parke Ii DW, Lum F, Rich WL.</t>
  </si>
  <si>
    <t>Ophthalmologe. 2017 Jan;114(Suppl 1):1-6. doi: 10.1007/s00347-016-0265-1. Review.</t>
  </si>
  <si>
    <t>Expression Profiling of DNA Methylation and Transcriptional Repression Associated Genes in Lens Epithelium Cells of Age-Related Cataract.</t>
  </si>
  <si>
    <t>Wang Y, Zhang G, Kang L, Guan H.</t>
  </si>
  <si>
    <t>Cell Mol Neurobiol. 2017 Apr;37(3):537-543. doi: 10.1007/s10571-016-0393-9. Epub 2016 Jun 15.</t>
  </si>
  <si>
    <t>Erythropoietin either Prevents or Exacerbates Retinal Damage from Eye Trauma Depending on Treatment Timing.</t>
  </si>
  <si>
    <t>Bricker-Anthony C, D'Surney L, Lunn B, Hines-Beard J, Jo M, Bernardo-Colon A, Rex TS.</t>
  </si>
  <si>
    <t>Optom Vis Sci. 2017 Jan;94(1):20-32. doi: 10.1097/OPX.0000000000000898.</t>
  </si>
  <si>
    <t>Usefulness of colour Doppler flow imaging in the management of lacrimal gland lesions.</t>
  </si>
  <si>
    <t>Lecler A, Boucenna M, Lafitte F, Koskas P, Nau E, Jacomet PV, Galatoire O, Morax S, Putterman M, Mann F, Héran F, Sadik JC, Picard H, Bergès O.</t>
  </si>
  <si>
    <t>Eur Radiol. 2017 Feb;27(2):779-789. doi: 10.1007/s00330-016-4438-8. Epub 2016 Jun 7.</t>
  </si>
  <si>
    <t>The homozygous R504C mutation in MTO1 gene is responsible for ONCE syndrome.</t>
  </si>
  <si>
    <t>Martín MÁ, García-Silva MT, Barcia G, Delmiro A, Rodríguez-García ME, Blázquez A, Francisco-Álvarez R, Martín-Hernández E, Quijada-Fraile P, Tejada-Palacios P, Arenas J, Santos C, Martínez-Azorín F.</t>
  </si>
  <si>
    <t>Clin Genet. 2017 Jan;91(1):46-53. doi: 10.1111/cge.12815. Epub 2016 Jul 4.</t>
  </si>
  <si>
    <t>Absence of galectin-3 promotes neuroprotection in retinal ganglion cells after optic nerve injury.</t>
  </si>
  <si>
    <t>Abreu CA, De Lima SV, Mendonça HR, Goulart CO, Martinez AM.</t>
  </si>
  <si>
    <t>Histol Histopathol. 2017 Mar;32(3):253-262. doi: 10.14670/HH-11-788. Epub 2016 Jun 3.</t>
  </si>
  <si>
    <t>Pathogenesis and neuroimaging of cerebral large and small vessel disease in type 2 diabetes: A possible link between cerebral and retinal microvascular abnormalities.</t>
  </si>
  <si>
    <t>Umemura T, Kawamura T, Hotta N.</t>
  </si>
  <si>
    <t>J Diabetes Investig. 2017 Mar;8(2):134-148. doi: 10.1111/jdi.12545. Epub 2016 Aug 3. Review.</t>
  </si>
  <si>
    <t>Ophthalmic complications of endoscopic sinus surgery.</t>
  </si>
  <si>
    <t>Seredyka-Burduk M, Burduk PK, Wierzchowska M, Kaluzny B, Malukiewicz G.</t>
  </si>
  <si>
    <t>Braz J Otorhinolaryngol. 2017 May - Jun;83(3):318-323. doi: 10.1016/j.bjorl.2016.04.006. Epub 2016 May 4.</t>
  </si>
  <si>
    <t>Prechiasmatic transection of the optic nerve in optic nerve glioma: technical description and surgical outcome.</t>
  </si>
  <si>
    <t>Borghei-Razavi H, Shibao S, Schick U.</t>
  </si>
  <si>
    <t>Neurosurg Rev. 2017 Jan;40(1):135-141. doi: 10.1007/s10143-016-0747-2. Epub 2016 May 26.</t>
  </si>
  <si>
    <t>Nanoemulsions Containing a Coumarin-Rich Extract from Pterocaulon balansae (Asteraceae) for the Treatment of Ocular Acanthamoeba Keratitis.</t>
  </si>
  <si>
    <t>Panatieri LF, Brazil NT, Faber K, Medeiros-Neves B, von Poser GL, Rott MB, Zorzi GK, Teixeira HF.</t>
  </si>
  <si>
    <t>AAPS PharmSciTech. 2017 Apr;18(3):721-728. doi: 10.1208/s12249-016-0550-y. Epub 2016 May 25.</t>
  </si>
  <si>
    <t>Monocyte and Basophil Counts as Predictors of Neutrophil Count Recovery in Patients with Thiamazole-Induced Agranulocytosis.</t>
  </si>
  <si>
    <t>Onose H, Uchida T, Sato J, Ishii S, Yamada E, Yamada T, Watada H.</t>
  </si>
  <si>
    <t>Exp Clin Endocrinol Diabetes. 2017 Jan;125(1):49-52. doi: 10.1055/s-0042-105281. Epub 2016 May 24.</t>
  </si>
  <si>
    <t>Hypertrophic Pachymeningitis With Optic Neuropathy Heralding Systemic Vasculitis.</t>
  </si>
  <si>
    <t>Budhram A, Gabril MY, Lee DH, Fraser JA.</t>
  </si>
  <si>
    <t xml:space="preserve">Can J Neurol Sci. 2017 Jan;44(1):105-107. doi: 10.1017/cjn.2016.51. Epub 2016 May 17. No abstract available. </t>
  </si>
  <si>
    <t>Low reliability of sighted-normed verbal assessment scores when administered to children with visual impairments.</t>
  </si>
  <si>
    <t>Morash VS, McKerracher A.</t>
  </si>
  <si>
    <t>Psychol Assess. 2017 Mar;29(3):343-348. doi: 10.1037/pas0000341. Epub 2016 May 16.</t>
  </si>
  <si>
    <t>Vitamin D treatment for connective tissue diseases: hope beyond the hype?</t>
  </si>
  <si>
    <t>Reynolds JA, Bruce IN.</t>
  </si>
  <si>
    <t>Rheumatology (Oxford). 2017 Feb;56(2):178-186. doi: 10.1093/rheumatology/kew212. Epub 2016 May 13. Review.</t>
  </si>
  <si>
    <t>New Approaches to Photodynamic Therapy from Types I, II and III to Type IV Using One or More Photons.</t>
  </si>
  <si>
    <t>Scherer KM, Bisby RH, Botchway SW, Parker AW.</t>
  </si>
  <si>
    <t>Anticancer Agents Med Chem. 2017;17(2):171-189. Review.</t>
  </si>
  <si>
    <t>Assessment of Blink Reflex in Genetic Generalized Epilepsy Patients With Eyelid Myoclonia.</t>
  </si>
  <si>
    <t>Altıokka-Uzun G, Ekizoğlu E, Kocasoy-Orhan E, Bebek N, Gürses C, Gökyiğit A, Öge AE, Baykan B.</t>
  </si>
  <si>
    <t>Clin EEG Neurosci. 2017 Mar;48(2):118-122. doi: 10.1177/1550059416645978. Epub 2016 Jul 10.</t>
  </si>
  <si>
    <t>High Efficacy of Methotrexate in Patients with Recurrent Idiopathic Acute Anterior Uveitis: a Prospective Study.</t>
  </si>
  <si>
    <t>Bachta A, Kisiel B, Tłustochowicz M, Raczkiewicz A, Rękas M, Tłustochowicz W.</t>
  </si>
  <si>
    <t>Arch Immunol Ther Exp (Warsz). 2017 Feb;65(1):93-97. doi: 10.1007/s00005-016-0402-1. Epub 2016 May 11.</t>
  </si>
  <si>
    <t>PNKP Mutations Identified by Whole-Exome Sequencing in a Norwegian Patient with Sporadic Ataxia and Edema.</t>
  </si>
  <si>
    <t>Tzoulis C, Sztromwasser P, Johansson S, Gjerde IO, Knappskog P, Bindoff LA.</t>
  </si>
  <si>
    <t>Cerebellum. 2017 Feb;16(1):272-275. doi: 10.1007/s12311-016-0784-y.</t>
  </si>
  <si>
    <t>Anticentromere antibody-positive primary Sjögren's syndrome: Epitope analysis of a subset of anticentromere antibody-positive patients.</t>
  </si>
  <si>
    <t>Tanaka N, Muro Y, Suzuki Y, Nishiyama S, Takada K, Sekiguchi M, Hashimoto N, Ohmura K, Shimoyama K, Saito I, Kawano M, Akiyama M.</t>
  </si>
  <si>
    <t>Mod Rheumatol. 2017 Jan;27(1):115-121. doi: 10.1080/14397595.2016.1176327. Epub 2016 May 10.</t>
  </si>
  <si>
    <t>Delayed progression of diabetic cataractogenesis and retinopathy by Litchi chinensis in STZ-induced diabetic rats.</t>
  </si>
  <si>
    <t>Kilari EK, Putta S.</t>
  </si>
  <si>
    <t>Cutan Ocul Toxicol. 2017 Mar;36(1):52-59. doi: 10.3109/15569527.2016.1144610. Epub 2016 May 10.</t>
  </si>
  <si>
    <t>Pioglitazone inhibits growth of human retinoblastoma cells via regulation of NF-κB inflammation signals.</t>
  </si>
  <si>
    <t>Wang F, Liu Y, Bi Z.</t>
  </si>
  <si>
    <t>J Recept Signal Transduct Res. 2017 Feb;37(1):94-99. doi: 10.3109/10799893.2016.1171341. Epub 2016 May 1.</t>
  </si>
  <si>
    <t>Two surgical cases of thymic MALT lymphoma associated with multiple lung cysts: possible association with Sjögren's syndrome.</t>
  </si>
  <si>
    <t>Arai H, Tajiri M, Kaneko S, Kushida Y, Ando K, Tachibana T, Umeda S, Okudela K, Komatsu S, Masuda M.</t>
  </si>
  <si>
    <t>Gen Thorac Cardiovasc Surg. 2017 Apr;65(4):229-234. doi: 10.1007/s11748-016-0652-1. Epub 2016 Apr 29.</t>
  </si>
  <si>
    <t>Exophthalmia in wild-caught cod (Gadus morhua L.): development of a secondary barotrauma effect in captivity.</t>
  </si>
  <si>
    <t>Humborstad OB, Ferter K, Kryvi H, Fjelldal PG.</t>
  </si>
  <si>
    <t>J Fish Dis. 2017 Jan;40(1):41-49. doi: 10.1111/jfd.12484. Epub 2016 Apr 25.</t>
  </si>
  <si>
    <t>Change of nystagmus direction during a head-roll test in lateral semicircular canal cupulolithiasis.</t>
  </si>
  <si>
    <t>Shin JE, Jeong KH, Ahn SH, Kim CH.</t>
  </si>
  <si>
    <t>Auris Nasus Larynx. 2017 Apr;44(2):227-231. doi: 10.1016/j.anl.2016.04.001. Epub 2016 Apr 18.</t>
  </si>
  <si>
    <t>Allergic rhinoconjunctivitis continued to increase in Swedish children up to 2007, but asthma and eczema levelled off from 1991.</t>
  </si>
  <si>
    <t>Hicke-Roberts A, Åberg N, Wennergren G, Hesselmar B.</t>
  </si>
  <si>
    <t>Acta Paediatr. 2017 Jan;106(1):75-80. doi: 10.1111/apa.13433. Epub 2016 May 20.</t>
  </si>
  <si>
    <t>Prognosis of Fetal Parenchymal Cerebral Lesions without Ventriculomegaly in Congenital Toxoplasmosis Infection.</t>
  </si>
  <si>
    <t>Dhombres F, Friszer S, Maurice P, Gonzales M, Kieffer F, Garel C, Jouannic JM.</t>
  </si>
  <si>
    <t>Fetal Diagn Ther. 2017;41(1):8-14. doi: 10.1159/000445113. Epub 2016 Apr 20.</t>
  </si>
  <si>
    <t>Early and extensive spinal white matter involvement in neuromyelitis optica.</t>
  </si>
  <si>
    <t>Hayashida S, Masaki K, Yonekawa T, Suzuki SO, Hiwatashi A, Matsushita T, Watanabe M, Yamasaki R, Suenaga T, Iwaki T, Murai H, Kira JI.</t>
  </si>
  <si>
    <t>Brain Pathol. 2017 May;27(3):249-265. doi: 10.1111/bpa.12386. Epub 2016 Jun 29.</t>
  </si>
  <si>
    <t>Design and evaluation of proniosomes as a carrier for ocular delivery of lomefloxacin HCl.</t>
  </si>
  <si>
    <t>Khalil RM, Abdelbary GA, Basha M, Awad GE, El-Hashemy HA.</t>
  </si>
  <si>
    <t>J Liposome Res. 2017 Jun;27(2):118-129. doi: 10.3109/08982104.2016.1167737. Epub 2016 May 12.</t>
  </si>
  <si>
    <t>The effect of repeated eye examinations and breeding advice on the prevalence and incidence of cataracts and progressive retinal atrophy in German dachshunds over a 13-year period.</t>
  </si>
  <si>
    <t>Koll S, Reese S, Medugorac I, Rosenhagen CU, Sanchez RF, Köstlin R.</t>
  </si>
  <si>
    <t>Vet Ophthalmol. 2017 Mar;20(2):114-122. doi: 10.1111/vop.12378. Epub 2016 Apr 13.</t>
  </si>
  <si>
    <t>Lipoxin A(4) activates ALX/FPR2 receptor to regulate conjunctival goblet cell secretion.</t>
  </si>
  <si>
    <t>Hodges RR, Li D, Shatos MA, Bair JA, Lippestad M, Serhan CN, Dartt DA.</t>
  </si>
  <si>
    <t>Mucosal Immunol. 2017 Jan;10(1):46-57. doi: 10.1038/mi.2016.33. Epub 2016 Apr 13.</t>
  </si>
  <si>
    <t>Drop-off detection with the long cane: effect of cane shaft weight and rigidity on performance.</t>
  </si>
  <si>
    <t>Kim DS, Wall Emerson R, Naghshineh K, Auer A.</t>
  </si>
  <si>
    <t>Ergonomics. 2017 Jan;60(1):59-68. doi: 10.1080/00140139.2016.1171403. Epub 2016 Apr 11.</t>
  </si>
  <si>
    <t>Insulin degludec/insulin aspart versus biphasic insulin aspart 30 twice daily in insulin-experienced Japanese subjects with uncontrolled type 2 diabetes: Subgroup analysis of a Pan-Asian, treat-to-target Phase 3 Trial.</t>
  </si>
  <si>
    <t>Taneda S, Hyllested-Winge J, Gall MA, Kaneko S, Hirao K.</t>
  </si>
  <si>
    <t>J Diabetes. 2017 Mar;9(3):243-247. doi: 10.1111/1753-0407.12407. Epub 2016 Jul 7.</t>
  </si>
  <si>
    <t>Neuropsychological presentation and adaptive skills in high-functioning adolescents with visual impairment: A preliminary investigation.</t>
  </si>
  <si>
    <t>Greenaway R, Pring L, Schepers A, Isaacs DP, Dale NJ.</t>
  </si>
  <si>
    <t>Appl Neuropsychol Child. 2017 Apr-Jun;6(2):145-157. doi: 10.1080/21622965.2015.1129608. Epub 2016 Apr 6.</t>
  </si>
  <si>
    <t>Review of the ophthalmic manifestations of gout and uric acid crystal deposition.</t>
  </si>
  <si>
    <t>Ao J, Goldblatt F, Casson RJ.</t>
  </si>
  <si>
    <t>Clin Exp Ophthalmol. 2017 Jan;45(1):73-80. doi: 10.1111/ceo.12749. Epub 2016 May 1. Review.</t>
  </si>
  <si>
    <t>Medical management of glaucoma: focus on ophthalmologic drug delivery systems of timolol maleate.</t>
  </si>
  <si>
    <t>Sah AK, Suresh PK.</t>
  </si>
  <si>
    <t>Artif Cells Nanomed Biotechnol. 2017 May;45(3):448-459. doi: 10.3109/21691401.2016.1160917. Epub 2016 Mar 22. Review.</t>
  </si>
  <si>
    <t>Volume of Interest Analysis of Spatially Normalized PRESTO Imaging to Differentiate between Parkinson Disease and Atypical Parkinsonian Syndrome.</t>
  </si>
  <si>
    <t>Sakurai K, Imabayashi E, Tokumaru AM, Ito K, Shimoji K, Nakagawa M, Ozawa Y, Shimohira M, Ogawa M, Morimoto S, Aiba I, Matsukawa N, Shibamoto Y.</t>
  </si>
  <si>
    <t>Magn Reson Med Sci. 2017 Jan 10;16(1):16-22. doi: 10.2463/mrms.mp.2015-0132. Epub 2016 Mar 21.</t>
  </si>
  <si>
    <t>Prevalence of color vision deficiency among arc welders.</t>
  </si>
  <si>
    <t>Heydarian S, Mahjoob M, Gholami A, Veysi S, Mohammadi M.</t>
  </si>
  <si>
    <t>J Optom. 2017 Apr - Jun;10(2):130-134. doi: 10.1016/j.optom.2015.12.007. Epub 2016 Mar 15.</t>
  </si>
  <si>
    <t>Cost of diabetic eye, renal and foot complications: a methodological review.</t>
  </si>
  <si>
    <t>Schirr-Bonnans S, Costa N, Derumeaux-Burel H, Bos J, Lepage B, Garnault V, Martini J, Hanaire H, Turnin MC, Molinier L.</t>
  </si>
  <si>
    <t>Eur J Health Econ. 2017 Apr;18(3):293-312. doi: 10.1007/s10198-016-0773-6. Epub 2016 Mar 14. Review.</t>
  </si>
  <si>
    <t>Predictors of mortality in patients with isolated severe traumatic brain injury.</t>
  </si>
  <si>
    <t>Strnad M, Borovnik Lesjak V, Vujanović V, Križmarić M.</t>
  </si>
  <si>
    <t>Wien Klin Wochenschr. 2017 Feb;129(3-4):110-114. doi: 10.1007/s00508-016-0974-0. Epub 2016 Mar 11.</t>
  </si>
  <si>
    <t>Risk of neurodevelopmental impairment for outborn extremely preterm infants in an Australian regional network.</t>
  </si>
  <si>
    <t>Mahoney K, Bajuk B, Oei J, Lui K, Abdel-Latif ME; NICUS Network..</t>
  </si>
  <si>
    <t>J Matern Fetal Neonatal Med. 2017 Jan;30(1):96-102. Epub 2016 Jun 1.</t>
  </si>
  <si>
    <t>Diagnostic categorization according to the First International Workshop on Ocular Sarcoidosis (FIWOS) criteria in a series of 11 patients.</t>
  </si>
  <si>
    <t>Meneses CF, Egües CA, Uriarte M, Errazquin N, Valero Jaimes A, Maíz O, Belzunegui J, Blanco A.</t>
  </si>
  <si>
    <t xml:space="preserve">Reumatol Clin. 2017 Jan - Feb;13(1):25-29. doi: 10.1016/j.reuma.2015.12.008. Epub 2016 Mar 3. English, Spanish. </t>
  </si>
  <si>
    <t>A Discriminatively Trained Fully Connected Conditional Random Field Model for Blood Vessel Segmentation in Fundus Images.</t>
  </si>
  <si>
    <t>Orlando JI, Prokofyeva E, Blaschko MB.</t>
  </si>
  <si>
    <t>IEEE Trans Biomed Eng. 2017 Jan;64(1):16-27. doi: 10.1109/TBME.2016.2535311. Epub 2016 Feb 26.</t>
  </si>
  <si>
    <t>Prevalence of feline herpesvirus-1, feline calicivirus, Chlamydophila felis and Mycoplasma felis DNA and associated risk factors in cats in Spain with upper respiratory tract disease, conjunctivitis and/or gingivostomatitis.</t>
  </si>
  <si>
    <t>Fernandez M, Manzanilla EG, Lloret A, León M, Thibault JC.</t>
  </si>
  <si>
    <t>J Feline Med Surg. 2017 Apr;19(4):461-469. doi: 10.1177/1098612X16634387. Epub 2016 Jul 10.</t>
  </si>
  <si>
    <t>Interferon Alpha-2a Therapy in Patients with Refractory Behçet Uveitis.</t>
  </si>
  <si>
    <t>Hasanreisoglu M, Cubuk MO, Ozdek S, Gurelik G, Aktas Z, Hasanreisoglu B.</t>
  </si>
  <si>
    <t>Ocul Immunol Inflamm. 2017 Feb;25(1):71-75. doi: 10.3109/09273948.2015.1133835. Epub 2016 Feb 24.</t>
  </si>
  <si>
    <t>Conjunctival leishmaniasis in a case of disseminated cutaneous leishmaniasis.</t>
  </si>
  <si>
    <t>Razeghinejad MR, Monabati A, Kadivar MR, Alborzi A.</t>
  </si>
  <si>
    <t>Trop Doct. 2017 Jan;47(1):53-55. Epub 2016 Feb 22.</t>
  </si>
  <si>
    <t>Self-perceived vision in farming, forestry, and fishing occupations.</t>
  </si>
  <si>
    <t>Siegel M.</t>
  </si>
  <si>
    <t>Arch Environ Occup Health. 2017 Jan 2;72(1):20-25. doi: 10.1080/19338244.2016.1148005. Epub 2016 Feb 19.</t>
  </si>
  <si>
    <t>Intensive Care Nurses' Views and Practices for Eye Care: An International Comparison.</t>
  </si>
  <si>
    <t>Güler EK, Eşer İ, Fashafsheh IHD.</t>
  </si>
  <si>
    <t>Clin Nurs Res. 2017 Aug;26(4):504-524. doi: 10.1177/1054773816631471. Epub 2016 Feb 18.</t>
  </si>
  <si>
    <t>Floorball-related eye injuries: The impact of protective eyewear.</t>
  </si>
  <si>
    <t>Bro T, Ghosh F.</t>
  </si>
  <si>
    <t>Scand J Med Sci Sports. 2017 Apr;27(4):430-434. doi: 10.1111/sms.12653. Epub 2016 Feb 11.</t>
  </si>
  <si>
    <t>Fungus Ball of the Maxillary Sinus Presenting With Epiphora.</t>
  </si>
  <si>
    <t>Cho JE, Shim JS, Kim JY, Joo JB, Lee WH.</t>
  </si>
  <si>
    <t>Ophthal Plast Reconstr Surg. 2017 May/Jun;33(3S Suppl 1):S27-S29. doi: 10.1097/IOP.0000000000000654.</t>
  </si>
  <si>
    <t>Comparing smartphone camera adapters in imaging post-operative cataract patients.</t>
  </si>
  <si>
    <t>Sanguansak T, Morley K, Morley M, Kusakul S, Lee R, Shieh E, Yospaiboon Y, Bhoomibunchoo C, Chai-Ear S, Joseph A, Agarwal I.</t>
  </si>
  <si>
    <t>J Telemed Telecare. 2017 Jan;23(1):36-43. doi: 10.1177/1357633X15625400. Epub 2016 Jul 9.</t>
  </si>
  <si>
    <t>Steroid-responsive painful ophthalmoplegia: Tolosa-Hunt syndrome, Eales disease, or both?</t>
  </si>
  <si>
    <t>Mendonça MD, Guedes M, Matias G, Costa J, Viana-Baptista M.</t>
  </si>
  <si>
    <t>Cephalalgia. 2017 Feb;37(2):191-194. doi: 10.1177/0333102416631282. Epub 2016 Jul 11.</t>
  </si>
  <si>
    <t>The Incidence of Ocular Injuries in Isolated Orbital Fractures.</t>
  </si>
  <si>
    <t>Ho TQ, Jupiter D, Tsai JH, Czerwinski M.</t>
  </si>
  <si>
    <t>Ann Plast Surg. 2017 Jan;78(1):59-61.</t>
  </si>
  <si>
    <t>A population study of correlates of social participation in older adults with age-related vision loss.</t>
  </si>
  <si>
    <t>Cimarolli VR, Boerner K, Reinhardt JP, Horowitz A, Wahl HW, Schilling O, Brennan-Ing M.</t>
  </si>
  <si>
    <t>Clin Rehabil. 2017 Jan;31(1):115-125. doi: 10.1177/0269215515624479. Epub 2016 Jul 10.</t>
  </si>
  <si>
    <t>Aneurysms Encased in Meningiomas: A Case Report and Review of the Literature.</t>
  </si>
  <si>
    <t>von Spreckelsen N, Liebig T, Goldbrunner R, Krischek B.</t>
  </si>
  <si>
    <t>J Neurol Surg A Cent Eur Neurosurg. 2017 Jan;78(1):99-102. doi: 10.1055/s-0035-1570001. Epub 2016 Jan 25. Review.</t>
  </si>
  <si>
    <t>Efficacy and Safety of 0.2% Hyaluronic Acid in the Management of Dry Eye Disease.</t>
  </si>
  <si>
    <t>Pinto-Fraga J, López-de la Rosa A, Blázquez Arauzo F, Urbano Rodríguez R, González-García MJ.</t>
  </si>
  <si>
    <t>Eye Contact Lens. 2017 Jan;43(1):57-63. doi: 10.1097/ICL.0000000000000236.</t>
  </si>
  <si>
    <t>Increasing the impact of teleophthalmology in Australia: Analysis of structural and economic drivers in a state service.</t>
  </si>
  <si>
    <t>Razavi H, Copeland SP, Turner AW.</t>
  </si>
  <si>
    <t>Aust J Rural Health. 2017 Feb;25(1):45-52. doi: 10.1111/ajr.12277. Epub 2016 Jan 19.</t>
  </si>
  <si>
    <t>Quantification and analysis of saccadic and smooth pursuit eye movements and fixations to detect oculomotor deficits.</t>
  </si>
  <si>
    <t>DiCesare CA, Kiefer AW, Nalepka P, Myer GD.</t>
  </si>
  <si>
    <t>Behav Res Methods. 2017 Feb;49(1):258-266. doi: 10.3758/s13428-015-0693-x.</t>
  </si>
  <si>
    <t>X-linked ectodermal dysplasia receptor (XEDAR) gene silencing prevents caspase-3-mediated apoptosis in Sjögren's syndrome.</t>
  </si>
  <si>
    <t>Sisto M, Lorusso L, Lisi S.</t>
  </si>
  <si>
    <t>Clin Exp Med. 2017 Feb;17(1):111-119. doi: 10.1007/s10238-015-0404-z. Epub 2015 Dec 11.</t>
  </si>
  <si>
    <t>Subjective and objective voice evaluation in Sjögren's syndrome.</t>
  </si>
  <si>
    <t>Saltürk Z, Özdemir E, Kumral TL, Karabacakoğlu Z, Kumral E, Yildiz HE, Mersinlioğlu G, Atar Y, Berkiten G, Yildirim G, Uyar Y.</t>
  </si>
  <si>
    <t>Logoped Phoniatr Vocol. 2017 Apr;42(1):9-11. doi: 10.3109/14015439.2015.1116606. Epub 2015 Dec 4.</t>
  </si>
  <si>
    <t>Imaging in Diabetic Retinopathy: A Review of Current and Future Techniques.</t>
  </si>
  <si>
    <t>Gajree S, Borooah S, Dhillon B.</t>
  </si>
  <si>
    <t>Curr Diabetes Rev. 2017;13(1):26-34. doi: 10.2174/1573399812666151119144109. Review.</t>
  </si>
  <si>
    <t>Expression of FOXO3a and Correlation With Histopathologic Features in Retinoblastoma.</t>
  </si>
  <si>
    <t>Batra A, Kashyap S, Singh L, Bakhshi S.</t>
  </si>
  <si>
    <t>Appl Immunohistochem Mol Morphol. 2017 Feb;25(2):95-99. doi: 10.1097/PAI.0000000000000278.</t>
  </si>
  <si>
    <t>No cross-sectional evidence for an increased relation of cognitive and sensory abilities in old age.</t>
  </si>
  <si>
    <t>Ihle A, Oris M, Fagot D, Kliegel M.</t>
  </si>
  <si>
    <t>Aging Ment Health. 2017 Apr;21(4):409-415. doi: 10.1080/13607863.2015.1109055. Epub 2015 Nov 7.</t>
  </si>
  <si>
    <t>Differential diagnosis and prognosis for longitudinally extensive myelitis in Buenos Aires, Argentina.</t>
  </si>
  <si>
    <t>Carnero Contentti E, Hryb JP, Leguizamón F, Di Pace JL, Celso J, Knorre E, Perassolo MB.</t>
  </si>
  <si>
    <t xml:space="preserve">Neurologia. 2017 Mar;32(2):99-105. doi: 10.1016/j.nrl.2015.06.013. Epub 2015 Oct 30. English, Spanish. </t>
  </si>
  <si>
    <t>Reducing tobacco smoking and smoke exposure to prevent preterm birth and its complications.</t>
  </si>
  <si>
    <t>Wagijo MA, Sheikh A, Duijts L, Been JV.</t>
  </si>
  <si>
    <t>Paediatr Respir Rev. 2017 Mar;22:3-10. doi: 10.1016/j.prrv.2015.09.002. Epub 2015 Sep 21. Review.</t>
  </si>
  <si>
    <t>Effect of luteoin in delaying cataract in STZ-induced diabetic rats.</t>
  </si>
  <si>
    <t>Chen Y, Sun XB, Lu HE, Wang F, Fan XH.</t>
  </si>
  <si>
    <t>Arch Pharm Res. 2017 Jan;40(1):88-95. doi: 10.1007/s12272-015-0669-5. Epub 2015 Oct 13.</t>
  </si>
  <si>
    <t>Challenges and differences in external radiation therapy for retinoblastoma: from standard techniques to new developments.</t>
  </si>
  <si>
    <t>Hiçsönmez A, Güney Y, Dizman A, Dirican B, Arslan Y, Atakul T, Uysal H, Gündüz K, Taçyıldız N, Ünal E, Dinçaslan H, Andrieu MN.</t>
  </si>
  <si>
    <t>Tumori. 2017 Sep 18;103(5):438-442. doi: 10.5301/tj.5000406. Epub 2015 Aug 28.</t>
  </si>
  <si>
    <t>Pericarditis as the Presenting Feature of Graves Disease in a Pediatric Patient.</t>
  </si>
  <si>
    <t>Cullen D, Munjal N, Chalal H, Ramgopal S, Tas E, Witchel S.</t>
  </si>
  <si>
    <t>Pediatr Emerg Care. 2017 Apr;33(4):268-270. doi: 10.1097/PEC.0000000000000439.</t>
  </si>
  <si>
    <t>ID</t>
  </si>
  <si>
    <t>Year</t>
  </si>
  <si>
    <t>OA PMC</t>
  </si>
  <si>
    <t>Br J Ophthalmol</t>
  </si>
  <si>
    <t>Vision Res</t>
  </si>
  <si>
    <t>Exp Eye Res</t>
  </si>
  <si>
    <t>Ophthalmology</t>
  </si>
  <si>
    <t>Pharm Biol</t>
  </si>
  <si>
    <t>Invest Ophthalmol Vis Sci</t>
  </si>
  <si>
    <t>Health Phys</t>
  </si>
  <si>
    <t>Retina</t>
  </si>
  <si>
    <t>J Pediatr Ophthalmol Strabismus</t>
  </si>
  <si>
    <t>Ophthal Plast Reconstr Surg</t>
  </si>
  <si>
    <t>Graefes Arch Clin Exp Ophthalmol</t>
  </si>
  <si>
    <t>Clin Exp Optom</t>
  </si>
  <si>
    <t>J Neurol Sci</t>
  </si>
  <si>
    <t>PLoS One</t>
  </si>
  <si>
    <t>Med Sci Monit</t>
  </si>
  <si>
    <t>Best Pract Res Clin Haematol</t>
  </si>
  <si>
    <t>Expert Opin Drug Deliv</t>
  </si>
  <si>
    <t>Int J Nanomedicine</t>
  </si>
  <si>
    <t>Ophthalmologica</t>
  </si>
  <si>
    <t>Retin Cases Brief Rep</t>
  </si>
  <si>
    <t>JAMA Ophthalmol</t>
  </si>
  <si>
    <t>Aust J Rural Health</t>
  </si>
  <si>
    <t>Ophthalmic Epidemiol</t>
  </si>
  <si>
    <t>Mayo Clin Proc</t>
  </si>
  <si>
    <t>BMC Ophthalmol</t>
  </si>
  <si>
    <t>Eur J Ophthalmol</t>
  </si>
  <si>
    <t>Curr Opin Ophthalmol</t>
  </si>
  <si>
    <t>Medicine (Baltimore)</t>
  </si>
  <si>
    <t>J Neuroimmunol</t>
  </si>
  <si>
    <t>Ophthalmic Surg Lasers Imaging Retina</t>
  </si>
  <si>
    <t>J Glaucoma</t>
  </si>
  <si>
    <t>Semin Ophthalmol</t>
  </si>
  <si>
    <t>Endocrinology</t>
  </si>
  <si>
    <t>Int Ophthalmol</t>
  </si>
  <si>
    <t>Biochem J</t>
  </si>
  <si>
    <t>Anesthesiology</t>
  </si>
  <si>
    <t>J Pediatr Hematol Oncol</t>
  </si>
  <si>
    <t>Pharmacology</t>
  </si>
  <si>
    <t>Can J Neurol Sci</t>
  </si>
  <si>
    <t>Consult Pharm</t>
  </si>
  <si>
    <t>Int J Mol Sci</t>
  </si>
  <si>
    <t>Cornea</t>
  </si>
  <si>
    <t>J Infect Dev Ctries</t>
  </si>
  <si>
    <t>J Diabetes</t>
  </si>
  <si>
    <t>Eur J Hum Genet</t>
  </si>
  <si>
    <t>Toxicol Appl Pharmacol</t>
  </si>
  <si>
    <t>Metabolism</t>
  </si>
  <si>
    <t>N Engl J Med</t>
  </si>
  <si>
    <t>Acta Ophthalmol</t>
  </si>
  <si>
    <t>Ann Anat</t>
  </si>
  <si>
    <t>Dev Ophthalmol</t>
  </si>
  <si>
    <t>J Hum Genet</t>
  </si>
  <si>
    <t>Am J Ophthalmol</t>
  </si>
  <si>
    <t>J Obstet Gynaecol Res</t>
  </si>
  <si>
    <t>Cancer Metastasis Rev</t>
  </si>
  <si>
    <t>N Z Med J</t>
  </si>
  <si>
    <t>Ophthalmic Physiol Opt</t>
  </si>
  <si>
    <t>Optom Vis Sci</t>
  </si>
  <si>
    <t>Can J Ophthalmol</t>
  </si>
  <si>
    <t>Vet Rec</t>
  </si>
  <si>
    <t>J Virol</t>
  </si>
  <si>
    <t>Acta Diabetol</t>
  </si>
  <si>
    <t>Nurs Older People</t>
  </si>
  <si>
    <t>Anticancer Res</t>
  </si>
  <si>
    <t>Ophthalmic Res</t>
  </si>
  <si>
    <t>BMC Musculoskelet Disord</t>
  </si>
  <si>
    <t>Nat Genet</t>
  </si>
  <si>
    <t>Acta Neuropathol</t>
  </si>
  <si>
    <t>Muscle Nerve</t>
  </si>
  <si>
    <t>Pediatr Blood Cancer</t>
  </si>
  <si>
    <t>Biochem Biophys Res Commun</t>
  </si>
  <si>
    <t>Clinics (Sao Paulo)</t>
  </si>
  <si>
    <t>Am J Med</t>
  </si>
  <si>
    <t>Indian J Ophthalmol</t>
  </si>
  <si>
    <t>Neurol Clin</t>
  </si>
  <si>
    <t>Nat Rev Rheumatol</t>
  </si>
  <si>
    <t>Surv Ophthalmol</t>
  </si>
  <si>
    <t>Lancet Neurol</t>
  </si>
  <si>
    <t>Gene</t>
  </si>
  <si>
    <t>Korean J Radiol</t>
  </si>
  <si>
    <t>BMC Gastroenterol</t>
  </si>
  <si>
    <t>Curr Protoc Mouse Biol</t>
  </si>
  <si>
    <t>PLoS Pathog</t>
  </si>
  <si>
    <t>Am J Hum Genet</t>
  </si>
  <si>
    <t>J Vis</t>
  </si>
  <si>
    <t>Eye (Lond)</t>
  </si>
  <si>
    <t>J Refract Surg</t>
  </si>
  <si>
    <t>Clin Exp Ophthalmol</t>
  </si>
  <si>
    <t>Dev Med Child Neurol</t>
  </si>
  <si>
    <t>J Fish Dis</t>
  </si>
  <si>
    <t>Eur J Med Genet</t>
  </si>
  <si>
    <t>Curr Eye Res</t>
  </si>
  <si>
    <t>Int J Occup Saf Ergon</t>
  </si>
  <si>
    <t>Microb Pathog</t>
  </si>
  <si>
    <t>Jpn J Ophthalmol</t>
  </si>
  <si>
    <t>Int J Radiat Biol</t>
  </si>
  <si>
    <t>Sao Paulo Med J</t>
  </si>
  <si>
    <t>J Biol Chem</t>
  </si>
  <si>
    <t>Rheumatology (Oxford)</t>
  </si>
  <si>
    <t>Am J Pathol</t>
  </si>
  <si>
    <t>Middle East Afr J Ophthalmol</t>
  </si>
  <si>
    <t>J Inherit Metab Dis</t>
  </si>
  <si>
    <t>Br J Nurs</t>
  </si>
  <si>
    <t>J Neuroophthalmol</t>
  </si>
  <si>
    <t>Doc Ophthalmol</t>
  </si>
  <si>
    <t>Biomed Res Int</t>
  </si>
  <si>
    <t>Mol Genet Genomics</t>
  </si>
  <si>
    <t>J Neuropathol Exp Neurol</t>
  </si>
  <si>
    <t>Exp Neurol</t>
  </si>
  <si>
    <t>Br J Neurosurg</t>
  </si>
  <si>
    <t>Ann Rheum Dis</t>
  </si>
  <si>
    <t>Arq Bras Oftalmol</t>
  </si>
  <si>
    <t>Mol Cell Biol</t>
  </si>
  <si>
    <t>Clin Neurophysiol</t>
  </si>
  <si>
    <t>Clin Rheumatol</t>
  </si>
  <si>
    <t>Chest</t>
  </si>
  <si>
    <t>Mol Cell</t>
  </si>
  <si>
    <t>J Pathol</t>
  </si>
  <si>
    <t>Hum Gene Ther</t>
  </si>
  <si>
    <t>Eye Contact Lens</t>
  </si>
  <si>
    <t>J Clin Neurosci</t>
  </si>
  <si>
    <t>Otol Neurotol</t>
  </si>
  <si>
    <t>Biomed Pharmacother</t>
  </si>
  <si>
    <t>Clin Neurol Neurosurg</t>
  </si>
  <si>
    <t>Asia Pac J Ophthalmol (Phila)</t>
  </si>
  <si>
    <t>Drug Discov Ther</t>
  </si>
  <si>
    <t>Epidemiol Infect</t>
  </si>
  <si>
    <t>Exp Biol Med (Maywood)</t>
  </si>
  <si>
    <t>Chin Med J (Engl)</t>
  </si>
  <si>
    <t>BMJ Case Rep</t>
  </si>
  <si>
    <t>Histol Histopathol</t>
  </si>
  <si>
    <t>Diabetes</t>
  </si>
  <si>
    <t>Ann Otol Rhinol Laryngol</t>
  </si>
  <si>
    <t>Laryngoscope</t>
  </si>
  <si>
    <t>Am J Clin Nutr</t>
  </si>
  <si>
    <t>BMJ</t>
  </si>
  <si>
    <t>Am J Med Sci</t>
  </si>
  <si>
    <t>Eur Arch Otorhinolaryngol</t>
  </si>
  <si>
    <t>Int J Med Sci</t>
  </si>
  <si>
    <t>Eur Radiol</t>
  </si>
  <si>
    <t>Genes Chromosomes Cancer</t>
  </si>
  <si>
    <t>Endocrine</t>
  </si>
  <si>
    <t>Health Qual Life Outcomes</t>
  </si>
  <si>
    <t>G Ital Dermatol Venereol</t>
  </si>
  <si>
    <t>Vet Ophthalmol</t>
  </si>
  <si>
    <t>Adv Ther</t>
  </si>
  <si>
    <t>Protein Pept Lett</t>
  </si>
  <si>
    <t>J Exp Med</t>
  </si>
  <si>
    <t>Expert Opin Ther Targets</t>
  </si>
  <si>
    <t>Clin Sci (Lond)</t>
  </si>
  <si>
    <t>Eur Neurol</t>
  </si>
  <si>
    <t>Mult Scler Relat Disord</t>
  </si>
  <si>
    <t>Exp Brain Res</t>
  </si>
  <si>
    <t>Enzyme Microb Technol</t>
  </si>
  <si>
    <t>J Allergy Clin Immunol</t>
  </si>
  <si>
    <t>Occup Environ Med</t>
  </si>
  <si>
    <t>Clin Nurs Res</t>
  </si>
  <si>
    <t>J Cell Physiol</t>
  </si>
  <si>
    <t>Clin Radiol</t>
  </si>
  <si>
    <t>Orbit</t>
  </si>
  <si>
    <t>Appl Ergon</t>
  </si>
  <si>
    <t>Klin Monbl Augenheilkd</t>
  </si>
  <si>
    <t>Mol Ther</t>
  </si>
  <si>
    <t>Dev Biol</t>
  </si>
  <si>
    <t>Cell Physiol Biochem</t>
  </si>
  <si>
    <t>J Anal Psychol</t>
  </si>
  <si>
    <t>Aesthet Surg J</t>
  </si>
  <si>
    <t>Aust Vet J</t>
  </si>
  <si>
    <t>JAMA Neurol</t>
  </si>
  <si>
    <t>CMAJ</t>
  </si>
  <si>
    <t>Nutrients</t>
  </si>
  <si>
    <t>Hum Mol Genet</t>
  </si>
  <si>
    <t>Acta Radiol</t>
  </si>
  <si>
    <t>Pediatrics</t>
  </si>
  <si>
    <t>Minerva Pediatr</t>
  </si>
  <si>
    <t>Korean J Ophthalmol</t>
  </si>
  <si>
    <t>Arch Pathol Lab Med</t>
  </si>
  <si>
    <t>JAMA Pediatr</t>
  </si>
  <si>
    <t>Pan Afr Med J</t>
  </si>
  <si>
    <t>Cochrane Database Syst Rev</t>
  </si>
  <si>
    <t>Fetal Diagn Ther</t>
  </si>
  <si>
    <t>Horm Res Paediatr</t>
  </si>
  <si>
    <t>Int J Pediatr Otorhinolaryngol</t>
  </si>
  <si>
    <t>Cancer Biomark</t>
  </si>
  <si>
    <t>Vet J</t>
  </si>
  <si>
    <t>J Appl Behav Anal</t>
  </si>
  <si>
    <t>Med Biol Eng Comput</t>
  </si>
  <si>
    <t>Drugs</t>
  </si>
  <si>
    <t>Clin Pharmacol Ther</t>
  </si>
  <si>
    <t>J Diabetes Res</t>
  </si>
  <si>
    <t>Ophthalmologe</t>
  </si>
  <si>
    <t>Tissue Cell</t>
  </si>
  <si>
    <t>J Thromb Thrombolysis</t>
  </si>
  <si>
    <t>Parasitol Res</t>
  </si>
  <si>
    <t>World Neurosurg</t>
  </si>
  <si>
    <t>Horm Metab Res</t>
  </si>
  <si>
    <t>Neurol Neurochir Pol</t>
  </si>
  <si>
    <t>Curr Diabetes Rev</t>
  </si>
  <si>
    <t>Ann Plast Surg</t>
  </si>
  <si>
    <t>Arq Neuropsiquiatr</t>
  </si>
  <si>
    <t>Expert Rev Clin Immunol</t>
  </si>
  <si>
    <t>J Am Vet Med Assoc</t>
  </si>
  <si>
    <t>Mol Med Rep</t>
  </si>
  <si>
    <t>Eur J Pharm Biopharm</t>
  </si>
  <si>
    <t>Br J Cancer</t>
  </si>
  <si>
    <t>Molecules</t>
  </si>
  <si>
    <t>Dig Dis Sci</t>
  </si>
  <si>
    <t>Eur J Immunol</t>
  </si>
  <si>
    <t>Vis Neurosci</t>
  </si>
  <si>
    <t>J Paediatr Child Health</t>
  </si>
  <si>
    <t>Aging Ment Health</t>
  </si>
  <si>
    <t>Arch Environ Occup Health</t>
  </si>
  <si>
    <t>Brain</t>
  </si>
  <si>
    <t>Am J Alzheimers Dis Other Demen</t>
  </si>
  <si>
    <t>Res Dev Disabil</t>
  </si>
  <si>
    <t>Dokl Biochem Biophys</t>
  </si>
  <si>
    <t>Exp Cell Res</t>
  </si>
  <si>
    <t>Fam Cancer</t>
  </si>
  <si>
    <t>Contact Dermatitis</t>
  </si>
  <si>
    <t>Am J Emerg Med</t>
  </si>
  <si>
    <t>Arthritis Rheumatol</t>
  </si>
  <si>
    <t>Clin Nucl Med</t>
  </si>
  <si>
    <t>BMC Infect Dis</t>
  </si>
  <si>
    <t>BMC Genet</t>
  </si>
  <si>
    <t>J Immunol</t>
  </si>
  <si>
    <t>Yale J Biol Med</t>
  </si>
  <si>
    <t>J Int Med Res</t>
  </si>
  <si>
    <t>Ulus Travma Acil Cerrahi Derg</t>
  </si>
  <si>
    <t>J Dermatol</t>
  </si>
  <si>
    <t>Cont Lens Anterior Eye</t>
  </si>
  <si>
    <t>Biochem Genet</t>
  </si>
  <si>
    <t>Postepy Hig Med Dosw (Online)</t>
  </si>
  <si>
    <t>Am J Sports Med</t>
  </si>
  <si>
    <t>Adv Exp Med Biol</t>
  </si>
  <si>
    <t>Scand J Public Health</t>
  </si>
  <si>
    <t>Parkinsonism Relat Disord</t>
  </si>
  <si>
    <t>Eur Rev Med Pharmacol Sci</t>
  </si>
  <si>
    <t>BMC Res Notes</t>
  </si>
  <si>
    <t>J Clin Pathol</t>
  </si>
  <si>
    <t>Scand J Clin Lab Invest</t>
  </si>
  <si>
    <t>JAAPA</t>
  </si>
  <si>
    <t>Int J Cancer</t>
  </si>
  <si>
    <t>BMC Neurol</t>
  </si>
  <si>
    <t>J Laryngol Otol</t>
  </si>
  <si>
    <t>J Clin Anesth</t>
  </si>
  <si>
    <t>J Neurol Neurosurg Psychiatry</t>
  </si>
  <si>
    <t>J Endocrinol Invest</t>
  </si>
  <si>
    <t>Clin Immunol</t>
  </si>
  <si>
    <t>J Telemed Telecare</t>
  </si>
  <si>
    <t>J Am Coll Radiol</t>
  </si>
  <si>
    <t>J Comput Assist Tomogr</t>
  </si>
  <si>
    <t>Med J Aust</t>
  </si>
  <si>
    <t>Drugs Aging</t>
  </si>
  <si>
    <t>J Korean Med Sci</t>
  </si>
  <si>
    <t>Clin Exp Rheumatol</t>
  </si>
  <si>
    <t>Clin Sports Med</t>
  </si>
  <si>
    <t>Lancet Infect Dis</t>
  </si>
  <si>
    <t>J Med Syst</t>
  </si>
  <si>
    <t>Rheumatol Int</t>
  </si>
  <si>
    <t>Genet Test Mol Biomarkers</t>
  </si>
  <si>
    <t>Auris Nasus Larynx</t>
  </si>
  <si>
    <t>Mult Scler</t>
  </si>
  <si>
    <t>BMC Med Genet</t>
  </si>
  <si>
    <t>Cardiovasc Diabetol</t>
  </si>
  <si>
    <t>J Med Case Rep</t>
  </si>
  <si>
    <t>J Neurophysiol</t>
  </si>
  <si>
    <t>Pediatr Infect Dis J</t>
  </si>
  <si>
    <t>J Nerv Ment Dis</t>
  </si>
  <si>
    <t>Am J Surg</t>
  </si>
  <si>
    <t>Exp Clin Transplant</t>
  </si>
  <si>
    <t>Lupus</t>
  </si>
  <si>
    <t>Am J Trop Med Hyg</t>
  </si>
  <si>
    <t>Hum Pathol</t>
  </si>
  <si>
    <t>J Pediatr</t>
  </si>
  <si>
    <t>Paediatr Respir Rev</t>
  </si>
  <si>
    <t>Arch Endocrinol Metab</t>
  </si>
  <si>
    <t>Front Cell Infect Microbiol</t>
  </si>
  <si>
    <t>Microvasc Res</t>
  </si>
  <si>
    <t>Arch Dis Child Fetal Neonatal Ed</t>
  </si>
  <si>
    <t>J Pediatr Adolesc Gynecol</t>
  </si>
  <si>
    <t>J Nanobiotechnology</t>
  </si>
  <si>
    <t>Ocul Immunol Inflamm</t>
  </si>
  <si>
    <t>Mitochondrion</t>
  </si>
  <si>
    <t>Reg Anesth Pain Med</t>
  </si>
  <si>
    <t>J Am Soc Nephrol</t>
  </si>
  <si>
    <t>Mediators Inflamm</t>
  </si>
  <si>
    <t>Clin Genet</t>
  </si>
  <si>
    <t>Inflammation</t>
  </si>
  <si>
    <t>J Toxicol Sci</t>
  </si>
  <si>
    <t>J Immunol Methods</t>
  </si>
  <si>
    <t>BMC Med</t>
  </si>
  <si>
    <t>Yi Chuan</t>
  </si>
  <si>
    <t>J Feline Med Surg</t>
  </si>
  <si>
    <t>J Cell Biol</t>
  </si>
  <si>
    <t>Wien Klin Wochenschr</t>
  </si>
  <si>
    <t>In Vivo</t>
  </si>
  <si>
    <t>Acta Cytol</t>
  </si>
  <si>
    <t>Neurologia</t>
  </si>
  <si>
    <t>J Clin Rheumatol</t>
  </si>
  <si>
    <t>J Chromatogr B Analyt Technol Biomed Life Sci</t>
  </si>
  <si>
    <t>Eur J Radiol</t>
  </si>
  <si>
    <t>Ann R Coll Surg Engl</t>
  </si>
  <si>
    <t>Am J Med Genet A</t>
  </si>
  <si>
    <t>Bratisl Lek Listy</t>
  </si>
  <si>
    <t>J Immunol Res</t>
  </si>
  <si>
    <t>J Zhejiang Univ Sci B</t>
  </si>
  <si>
    <t>Hypertension</t>
  </si>
  <si>
    <t>J Oral Maxillofac Surg</t>
  </si>
  <si>
    <t>Aging Cell</t>
  </si>
  <si>
    <t>Am J Hematol</t>
  </si>
  <si>
    <t>Mycoses</t>
  </si>
  <si>
    <t>J Am Acad Dermatol</t>
  </si>
  <si>
    <t>Eur J Endocrinol</t>
  </si>
  <si>
    <t>Hum Genet</t>
  </si>
  <si>
    <t>PLoS Negl Trop Dis</t>
  </si>
  <si>
    <t>Med Hypotheses</t>
  </si>
  <si>
    <t>Pediatr Emerg Med Pract</t>
  </si>
  <si>
    <t>J Plast Reconstr Aesthet Surg</t>
  </si>
  <si>
    <t>AMIA Annu Symp Proc</t>
  </si>
  <si>
    <t>Vasc Endovascular Surg</t>
  </si>
  <si>
    <t>Clin Exp Immunol</t>
  </si>
  <si>
    <t>Lasers Med Sci</t>
  </si>
  <si>
    <t>Radiol Med</t>
  </si>
  <si>
    <t>Magn Reson Med Sci</t>
  </si>
  <si>
    <t>J Neurointerv Surg</t>
  </si>
  <si>
    <t>J Clin Pediatr Dent</t>
  </si>
  <si>
    <t>J Headache Pain</t>
  </si>
  <si>
    <t>Dev Neurobiol</t>
  </si>
  <si>
    <t>Diagn Microbiol Infect Dis</t>
  </si>
  <si>
    <t>Autoimmun Rev</t>
  </si>
  <si>
    <t>Med Phys</t>
  </si>
  <si>
    <t>Arch Pharm Res</t>
  </si>
  <si>
    <t>Curr Med Res Opin</t>
  </si>
  <si>
    <t>J Biol Regul Homeost Agents</t>
  </si>
  <si>
    <t>Arthritis Care Res (Hoboken)</t>
  </si>
  <si>
    <t>Allergol Int</t>
  </si>
  <si>
    <t>Genet Epidemiol</t>
  </si>
  <si>
    <t>Endocr Pract</t>
  </si>
  <si>
    <t>Wkly Epidemiol Rec</t>
  </si>
  <si>
    <t>J Recept Signal Transduct Res</t>
  </si>
  <si>
    <t>J Fr Ophtalmol</t>
  </si>
  <si>
    <t>Expert Opin Drug Discov</t>
  </si>
  <si>
    <t>J Physiol</t>
  </si>
  <si>
    <t>Clin Dysmorphol</t>
  </si>
  <si>
    <t>Indian Pediatr</t>
  </si>
  <si>
    <t>Proteomics Clin Appl</t>
  </si>
  <si>
    <t>J Cell Sci</t>
  </si>
  <si>
    <t>Dermatol Surg</t>
  </si>
  <si>
    <t>Cutan Ocul Toxicol</t>
  </si>
  <si>
    <t>Inflamm Res</t>
  </si>
  <si>
    <t>Virchows Arch</t>
  </si>
  <si>
    <t>Gene Ther</t>
  </si>
  <si>
    <t>Clin Exp Med</t>
  </si>
  <si>
    <t>J Optom</t>
  </si>
  <si>
    <t>Arch Dis Child</t>
  </si>
  <si>
    <t>Colloids Surf B Biointerfaces</t>
  </si>
  <si>
    <t>Drug Dev Ind Pharm</t>
  </si>
  <si>
    <t>Acta Derm Venereol</t>
  </si>
  <si>
    <t>Nat Rev Drug Discov</t>
  </si>
  <si>
    <t>Eur J Oncol Nurs</t>
  </si>
  <si>
    <t>Vascul Pharmacol</t>
  </si>
  <si>
    <t>BMC Complement Altern Med</t>
  </si>
  <si>
    <t>Brain Behav</t>
  </si>
  <si>
    <t>Blood</t>
  </si>
  <si>
    <t>J Neurosurg Pediatr</t>
  </si>
  <si>
    <t>Hum Gene Ther Clin Dev</t>
  </si>
  <si>
    <t>Oral Dis</t>
  </si>
  <si>
    <t>Gan To Kagaku Ryoho</t>
  </si>
  <si>
    <t>J Neurotrauma</t>
  </si>
  <si>
    <t>Plast Reconstr Surg</t>
  </si>
  <si>
    <t>Br J Community Nurs</t>
  </si>
  <si>
    <t>Can Vet J</t>
  </si>
  <si>
    <t>J Infect Dis</t>
  </si>
  <si>
    <t>J Trace Elem Med Biol</t>
  </si>
  <si>
    <t>Artif Cells Nanomed Biotechnol</t>
  </si>
  <si>
    <t>Neuroradiol J</t>
  </si>
  <si>
    <t>Expert Opin Ther Pat</t>
  </si>
  <si>
    <t>Cancer Cell</t>
  </si>
  <si>
    <t>JAMA</t>
  </si>
  <si>
    <t>Int J Occup Med Environ Health</t>
  </si>
  <si>
    <t>Maturitas</t>
  </si>
  <si>
    <t>Biophys J</t>
  </si>
  <si>
    <t>Radiol Clin North Am</t>
  </si>
  <si>
    <t>Parasitol Int</t>
  </si>
  <si>
    <t>Oxid Med Cell Longev</t>
  </si>
  <si>
    <t>J Pharmacol Sci</t>
  </si>
  <si>
    <t>Eur J Paediatr Neurol</t>
  </si>
  <si>
    <t>Neurology</t>
  </si>
  <si>
    <t>FASEB J</t>
  </si>
  <si>
    <t>Int J Exp Pathol</t>
  </si>
  <si>
    <t>Br J Nutr</t>
  </si>
  <si>
    <t>Nature</t>
  </si>
  <si>
    <t>Clin Med (Lond)</t>
  </si>
  <si>
    <t>Redox Rep</t>
  </si>
  <si>
    <t>World J Urol</t>
  </si>
  <si>
    <t>Neurol Sci</t>
  </si>
  <si>
    <t>Mater Sci Eng C Mater Biol Appl</t>
  </si>
  <si>
    <t>Oncotarget</t>
  </si>
  <si>
    <t>Asia Pac J Clin Nutr</t>
  </si>
  <si>
    <t>Ann Biomed Eng</t>
  </si>
  <si>
    <t>Eur J Cancer</t>
  </si>
  <si>
    <t>Acta Med Iran</t>
  </si>
  <si>
    <t>J Appl Clin Med Phys</t>
  </si>
  <si>
    <t>Scand J Immunol</t>
  </si>
  <si>
    <t>J Soc Work Disabil Rehabil</t>
  </si>
  <si>
    <t>Public Health</t>
  </si>
  <si>
    <t>Tumour Biol</t>
  </si>
  <si>
    <t>Cytogenet Genome Res</t>
  </si>
  <si>
    <t>J Avian Med Surg</t>
  </si>
  <si>
    <t>Genomics</t>
  </si>
  <si>
    <t>PLoS Genet</t>
  </si>
  <si>
    <t>Lab Invest</t>
  </si>
  <si>
    <t>Circ Res</t>
  </si>
  <si>
    <t>Neurol Res</t>
  </si>
  <si>
    <t>Adv Clin Exp Med</t>
  </si>
  <si>
    <t>Biomed Chromatogr</t>
  </si>
  <si>
    <t>J Med Chem</t>
  </si>
  <si>
    <t>Biochem Cell Biol</t>
  </si>
  <si>
    <t>Am J Nurs</t>
  </si>
  <si>
    <t>J Clin Invest</t>
  </si>
  <si>
    <t>Anthropol Anz</t>
  </si>
  <si>
    <t>Proc Inst Mech Eng H</t>
  </si>
  <si>
    <t>Int J Colorectal Dis</t>
  </si>
  <si>
    <t>A A Case Rep</t>
  </si>
  <si>
    <t>Intern Med</t>
  </si>
  <si>
    <t>ChemSusChem</t>
  </si>
  <si>
    <t>Asian J Psychiatr</t>
  </si>
  <si>
    <t>Nanomedicine</t>
  </si>
  <si>
    <t>Ann Endocrinol (Paris)</t>
  </si>
  <si>
    <t>J Invest Dermatol</t>
  </si>
  <si>
    <t>Clin Pediatr (Phila)</t>
  </si>
  <si>
    <t>J Enzyme Inhib Med Chem</t>
  </si>
  <si>
    <t>Dermatol Clin</t>
  </si>
  <si>
    <t>Mucosal Immunol</t>
  </si>
  <si>
    <t>Aust Fam Physician</t>
  </si>
  <si>
    <t>Lancet Oncol</t>
  </si>
  <si>
    <t>J Neurosci</t>
  </si>
  <si>
    <t>J Neurochem</t>
  </si>
  <si>
    <t>Neuropsychologia</t>
  </si>
  <si>
    <t>Diabetes Metab Res Rev</t>
  </si>
  <si>
    <t>Biomol Concepts</t>
  </si>
  <si>
    <t>J Zoo Wildl Med</t>
  </si>
  <si>
    <t>J Cell Mol Med</t>
  </si>
  <si>
    <t>J Obstet Gynaecol</t>
  </si>
  <si>
    <t>Biol Trace Elem Res</t>
  </si>
  <si>
    <t>Clin Chem Lab Med</t>
  </si>
  <si>
    <t>J Vasc Surg</t>
  </si>
  <si>
    <t>Brain Lang</t>
  </si>
  <si>
    <t>J Pharm Pharmacol</t>
  </si>
  <si>
    <t>J Spec Oper Med</t>
  </si>
  <si>
    <t xml:space="preserve">  Summ</t>
  </si>
  <si>
    <t>Aerosp Med Hum Perform</t>
  </si>
  <si>
    <t>BMC Microbiol</t>
  </si>
  <si>
    <t>Can J Diabetes</t>
  </si>
  <si>
    <t>Phys Med Biol</t>
  </si>
  <si>
    <t>J Cancer Res Clin Oncol</t>
  </si>
  <si>
    <t>Burns</t>
  </si>
  <si>
    <t>Mol Immunol</t>
  </si>
  <si>
    <t>J Bone Joint Surg Am</t>
  </si>
  <si>
    <t>Comput Methods Programs Biomed</t>
  </si>
  <si>
    <t>J Vasc Interv Radiol</t>
  </si>
  <si>
    <t>J Hematol Oncol</t>
  </si>
  <si>
    <t>Biochim Biophys Acta</t>
  </si>
  <si>
    <t>Virology</t>
  </si>
  <si>
    <t>Acta Neurol Belg</t>
  </si>
  <si>
    <t>Clin Endocrinol (Oxf)</t>
  </si>
  <si>
    <t>Dermatol Online J</t>
  </si>
  <si>
    <t>Med Princ Pract</t>
  </si>
  <si>
    <t>Exp Mol Pathol</t>
  </si>
  <si>
    <t>Br J Gen Pract</t>
  </si>
  <si>
    <t>Neurosurg Rev</t>
  </si>
  <si>
    <t>Am J Ther</t>
  </si>
  <si>
    <t>J Diabetes Investig</t>
  </si>
  <si>
    <t>J Cosmet Laser Ther</t>
  </si>
  <si>
    <t>IEEE Trans Biomed Eng</t>
  </si>
  <si>
    <t>Oncol Rep</t>
  </si>
  <si>
    <t>Immunology</t>
  </si>
  <si>
    <t>Int J Dermatol</t>
  </si>
  <si>
    <t>Nat Immunol</t>
  </si>
  <si>
    <t>Genes Dev</t>
  </si>
  <si>
    <t>Brain Struct Funct</t>
  </si>
  <si>
    <t>Med Clin North Am</t>
  </si>
  <si>
    <t>Int J Radiat Oncol Biol Phys</t>
  </si>
  <si>
    <t>Arterioscler Thromb Vasc Biol</t>
  </si>
  <si>
    <t>Vet Immunol Immunopathol</t>
  </si>
  <si>
    <t>Mini Rev Med Chem</t>
  </si>
  <si>
    <t>Diabetes Res Clin Pract</t>
  </si>
  <si>
    <t>Drug Deliv</t>
  </si>
  <si>
    <t>Pediatr Neonatol</t>
  </si>
  <si>
    <t>Int J Cardiovasc Imaging</t>
  </si>
  <si>
    <t>J Neurol</t>
  </si>
  <si>
    <t>Ann Neurol</t>
  </si>
  <si>
    <t>IUBMB Life</t>
  </si>
  <si>
    <t>Primates</t>
  </si>
  <si>
    <t>J Photochem Photobiol B</t>
  </si>
  <si>
    <t>MMWR Morb Mortal Wkly Rep</t>
  </si>
  <si>
    <t>Scand J Med Sci Sports</t>
  </si>
  <si>
    <t>Am Fam Physician</t>
  </si>
  <si>
    <t>Genome Med</t>
  </si>
  <si>
    <t>Expert Opin Investig Drugs</t>
  </si>
  <si>
    <t>J Epidemiol</t>
  </si>
  <si>
    <t>J Clin Endocrinol Metab</t>
  </si>
  <si>
    <t>Expert Opin Pharmacother</t>
  </si>
  <si>
    <t>J Appl Genet</t>
  </si>
  <si>
    <t>Prog Retin Eye Res</t>
  </si>
  <si>
    <t>Diabetologia</t>
  </si>
  <si>
    <t>J Cutan Pathol</t>
  </si>
  <si>
    <t>Cancer Immunol Immunother</t>
  </si>
  <si>
    <t>Expert Opin Drug Saf</t>
  </si>
  <si>
    <t>J R Soc Med</t>
  </si>
  <si>
    <t>J Mol Neurosci</t>
  </si>
  <si>
    <t>Indian J Med Microbiol</t>
  </si>
  <si>
    <t>Obstet Gynecol</t>
  </si>
  <si>
    <t>J Rehabil Med</t>
  </si>
  <si>
    <t>World J Surg Oncol</t>
  </si>
  <si>
    <t>Bioorg Med Chem Lett</t>
  </si>
  <si>
    <t>Nat Protoc</t>
  </si>
  <si>
    <t>Intern Emerg Med</t>
  </si>
  <si>
    <t>Allergy Asthma Proc</t>
  </si>
  <si>
    <t>Int J Immunogenet</t>
  </si>
  <si>
    <t>Eur J Pharmacol</t>
  </si>
  <si>
    <t>Acta Histochem</t>
  </si>
  <si>
    <t>Hell J Nucl Med</t>
  </si>
  <si>
    <t>Braz Oral Res</t>
  </si>
  <si>
    <t>Neurobiol Aging</t>
  </si>
  <si>
    <t>Drugs R D</t>
  </si>
  <si>
    <t>Environ Res</t>
  </si>
  <si>
    <t>Yonsei Med J</t>
  </si>
  <si>
    <t>Clin Imaging</t>
  </si>
  <si>
    <t>Appl Health Econ Health Policy</t>
  </si>
  <si>
    <t>Cell Biochem Funct</t>
  </si>
  <si>
    <t>Appl Immunohistochem Mol Morphol</t>
  </si>
  <si>
    <t>Einstein (Sao Paulo)</t>
  </si>
  <si>
    <t>J Gerontol A Biol Sci Med Sci</t>
  </si>
  <si>
    <t>Prim Care</t>
  </si>
  <si>
    <t>Int J Surg</t>
  </si>
  <si>
    <t>Eur J Pediatr</t>
  </si>
  <si>
    <t>Dermatol Ther</t>
  </si>
  <si>
    <t>J Clin Oncol</t>
  </si>
  <si>
    <t>Acta Paediatr</t>
  </si>
  <si>
    <t>Value Health</t>
  </si>
  <si>
    <t>BMC Neurosci</t>
  </si>
  <si>
    <t>Korean J Intern Med</t>
  </si>
  <si>
    <t>Cancer Lett</t>
  </si>
  <si>
    <t>J Hist Med Allied Sci</t>
  </si>
  <si>
    <t>J Nutr Health Aging</t>
  </si>
  <si>
    <t>Clin Biochem</t>
  </si>
  <si>
    <t>BMC Vet Res</t>
  </si>
  <si>
    <t>Curr Neurol Neurosci Rep</t>
  </si>
  <si>
    <t>Eur J Obstet Gynecol Reprod Biol</t>
  </si>
  <si>
    <t>Curr Opin Rheumatol</t>
  </si>
  <si>
    <t>Neuropediatrics</t>
  </si>
  <si>
    <t>Stem Cells Dev</t>
  </si>
  <si>
    <t>J Am Geriatr Soc</t>
  </si>
  <si>
    <t>J Pediatr Endocrinol Metab</t>
  </si>
  <si>
    <t>Acta Neurol Scand</t>
  </si>
  <si>
    <t>J Med Microbiol</t>
  </si>
  <si>
    <t>Immunity</t>
  </si>
  <si>
    <t>Chem Biol Interact</t>
  </si>
  <si>
    <t>Croat Med J</t>
  </si>
  <si>
    <t>J Endocrinol</t>
  </si>
  <si>
    <t>Ann Diagn Pathol</t>
  </si>
  <si>
    <t>J Neurosurg Spine</t>
  </si>
  <si>
    <t>Biosens Bioelectron</t>
  </si>
  <si>
    <t>J Mot Behav</t>
  </si>
  <si>
    <t>Antimicrob Agents Chemother</t>
  </si>
  <si>
    <t>Int J Mol Med</t>
  </si>
  <si>
    <t>Expert Rev Med Devices</t>
  </si>
  <si>
    <t>Lab Anim (NY)</t>
  </si>
  <si>
    <t>Gen Thorac Cardiovasc Surg</t>
  </si>
  <si>
    <t>Clin EEG Neurosci</t>
  </si>
  <si>
    <t>Brain Res</t>
  </si>
  <si>
    <t>Biochem Pharmacol</t>
  </si>
  <si>
    <t>Int J Neurosci</t>
  </si>
  <si>
    <t>BMC Endocr Disord</t>
  </si>
  <si>
    <t>Hong Kong Med J</t>
  </si>
  <si>
    <t>Ann Clin Microbiol Antimicrob</t>
  </si>
  <si>
    <t>Can Bull Med Hist</t>
  </si>
  <si>
    <t>Lit Med</t>
  </si>
  <si>
    <t>J Stroke Cerebrovasc Dis</t>
  </si>
  <si>
    <t>Facial Plast Surg Clin North Am</t>
  </si>
  <si>
    <t>Int J Environ Res Public Health</t>
  </si>
  <si>
    <t>Ergonomics</t>
  </si>
  <si>
    <t>Arch Biochem Biophys</t>
  </si>
  <si>
    <t>Psychol Health</t>
  </si>
  <si>
    <t>Expert Rev Neurother</t>
  </si>
  <si>
    <t>Comput Math Methods Med</t>
  </si>
  <si>
    <t>Mol Cancer Ther</t>
  </si>
  <si>
    <t>J Lipid Res</t>
  </si>
  <si>
    <t>Development</t>
  </si>
  <si>
    <t>FP Essent</t>
  </si>
  <si>
    <t>Infect Immun</t>
  </si>
  <si>
    <t>Arch Gerontol Geriatr</t>
  </si>
  <si>
    <t>Annu Rev Pathol</t>
  </si>
  <si>
    <t>Phys Occup Ther Pediatr</t>
  </si>
  <si>
    <t>Nurs Child Young People</t>
  </si>
  <si>
    <t>J Matern Fetal Neonatal Med</t>
  </si>
  <si>
    <t>Cancer</t>
  </si>
  <si>
    <t>Cell Tissue Bank</t>
  </si>
  <si>
    <t>Pediatr Int</t>
  </si>
  <si>
    <t>Oncogene</t>
  </si>
  <si>
    <t>Pathol Oncol Res</t>
  </si>
  <si>
    <t>J Clin Nurs</t>
  </si>
  <si>
    <t>Radiother Oncol</t>
  </si>
  <si>
    <t>Nutrition</t>
  </si>
  <si>
    <t>Tex Med</t>
  </si>
  <si>
    <t>J Liposome Res</t>
  </si>
  <si>
    <t>Tierarztl Prax Ausg G Grosstiere Nutztiere</t>
  </si>
  <si>
    <t>Food Funct</t>
  </si>
  <si>
    <t>Surgery</t>
  </si>
  <si>
    <t>Am J Respir Crit Care Med</t>
  </si>
  <si>
    <t>Curr Pain Headache Rep</t>
  </si>
  <si>
    <t>Circulation</t>
  </si>
  <si>
    <t>BMC Syst Biol</t>
  </si>
  <si>
    <t>Am J Gastroenterol</t>
  </si>
  <si>
    <t>J Craniofac Surg</t>
  </si>
  <si>
    <t>Ann Pharmacother</t>
  </si>
  <si>
    <t>Br J Haematol</t>
  </si>
  <si>
    <t>Bioengineered</t>
  </si>
  <si>
    <t>J Small Anim Pract</t>
  </si>
  <si>
    <t>Traffic Inj Prev</t>
  </si>
  <si>
    <t>J Hypertens</t>
  </si>
  <si>
    <t>Science</t>
  </si>
  <si>
    <t>Biochemistry (Mosc)</t>
  </si>
  <si>
    <t>Histochem Cell Biol</t>
  </si>
  <si>
    <t>Int Arch Occup Environ Health</t>
  </si>
  <si>
    <t>Cardiovasc Intervent Radiol</t>
  </si>
  <si>
    <t>Perm J</t>
  </si>
  <si>
    <t>Mod Rheumatol</t>
  </si>
  <si>
    <t>Logoped Phoniatr Vocol</t>
  </si>
  <si>
    <t>J Med Ultrason (2001)</t>
  </si>
  <si>
    <t>Neurodegener Dis</t>
  </si>
  <si>
    <t>Environ Microbiol</t>
  </si>
  <si>
    <t>ACS Chem Biol</t>
  </si>
  <si>
    <t>Int J Hematol</t>
  </si>
  <si>
    <t>J Med Econ</t>
  </si>
  <si>
    <t>Am J Public Health</t>
  </si>
  <si>
    <t>Arq Gastroenterol</t>
  </si>
  <si>
    <t>Cell Stem Cell</t>
  </si>
  <si>
    <t>EBioMedicine</t>
  </si>
  <si>
    <t>Am J Case Rep</t>
  </si>
  <si>
    <t>Exp Clin Endocrinol Diabetes</t>
  </si>
  <si>
    <t>Anticancer Agents Med Chem</t>
  </si>
  <si>
    <t>Cell Biol Toxicol</t>
  </si>
  <si>
    <t>Am J Dermatopathol</t>
  </si>
  <si>
    <t>Br J Hosp Med (Lond)</t>
  </si>
  <si>
    <t>Pathog Dis</t>
  </si>
  <si>
    <t>Bioorg Med Chem</t>
  </si>
  <si>
    <t>Alzheimers Res Ther</t>
  </si>
  <si>
    <t>Epilepsia</t>
  </si>
  <si>
    <t>Leg Med (Tokyo)</t>
  </si>
  <si>
    <t>Lancet</t>
  </si>
  <si>
    <t>Braz J Infect Dis</t>
  </si>
  <si>
    <t>Anim Genet</t>
  </si>
  <si>
    <t>Transplantation</t>
  </si>
  <si>
    <t>Mol Cell Biochem</t>
  </si>
  <si>
    <t>Mov Disord</t>
  </si>
  <si>
    <t>J Comp Neurol</t>
  </si>
  <si>
    <t>J Neurol Surg A Cent Eur Neurosurg</t>
  </si>
  <si>
    <t>Pak J Pharm Sci</t>
  </si>
  <si>
    <t>Genetics</t>
  </si>
  <si>
    <t>Cancer Biol Ther</t>
  </si>
  <si>
    <t>Scott Med J</t>
  </si>
  <si>
    <t>J Anal Toxicol</t>
  </si>
  <si>
    <t>Life Sci</t>
  </si>
  <si>
    <t>Neuropharmacology</t>
  </si>
  <si>
    <t>Regul Toxicol Pharmacol</t>
  </si>
  <si>
    <t>Cell Mol Neurobiol</t>
  </si>
  <si>
    <t>Diving Hyperb Med</t>
  </si>
  <si>
    <t>Drug Des Devel Ther</t>
  </si>
  <si>
    <t>JAMA Facial Plast Surg</t>
  </si>
  <si>
    <t>Am Ann Deaf</t>
  </si>
  <si>
    <t>J Neuroimaging</t>
  </si>
  <si>
    <t>Cephalalgia</t>
  </si>
  <si>
    <t>Clin Rev Allergy Immunol</t>
  </si>
  <si>
    <t>J Clin Hypertens (Greenwich)</t>
  </si>
  <si>
    <t>Ann Thorac Surg</t>
  </si>
  <si>
    <t>Behav Res Methods</t>
  </si>
  <si>
    <t>Int J Clin Oncol</t>
  </si>
  <si>
    <t>Skin Pharmacol Physiol</t>
  </si>
  <si>
    <t>Neurologist</t>
  </si>
  <si>
    <t>BMC Genomics</t>
  </si>
  <si>
    <t>J Med Virol</t>
  </si>
  <si>
    <t>Am J Phys Med Rehabil</t>
  </si>
  <si>
    <t>J Clin Exp Hematop</t>
  </si>
  <si>
    <t>Interv Neuroradiol</t>
  </si>
  <si>
    <t>Trop Doct</t>
  </si>
  <si>
    <t>Gynecol Endocrinol</t>
  </si>
  <si>
    <t>Physiol Genomics</t>
  </si>
  <si>
    <t>Am J Obstet Gynecol</t>
  </si>
  <si>
    <t>AJR Am J Roentgenol</t>
  </si>
  <si>
    <t>Acta Oncol</t>
  </si>
  <si>
    <t>Cerebellum</t>
  </si>
  <si>
    <t>JAMA Intern Med</t>
  </si>
  <si>
    <t>Arch Immunol Ther Exp (Warsz)</t>
  </si>
  <si>
    <t>Nat Biotechnol</t>
  </si>
  <si>
    <t>Neuron</t>
  </si>
  <si>
    <t>J Bone Miner Res</t>
  </si>
  <si>
    <t>BMC Cell Biol</t>
  </si>
  <si>
    <t>Panminerva Med</t>
  </si>
  <si>
    <t>Morphologie</t>
  </si>
  <si>
    <t>BioDrugs</t>
  </si>
  <si>
    <t>Mycopathologia</t>
  </si>
  <si>
    <t>Clin Toxicol (Phila)</t>
  </si>
  <si>
    <t>Basic Clin Pharmacol Toxicol</t>
  </si>
  <si>
    <t>Int Immunopharmacol</t>
  </si>
  <si>
    <t>Genes Immun</t>
  </si>
  <si>
    <t>Pract Neurol</t>
  </si>
  <si>
    <t>Protein Expr Purif</t>
  </si>
  <si>
    <t>Pediatr Emerg Care</t>
  </si>
  <si>
    <t>Reumatol Clin</t>
  </si>
  <si>
    <t>Psychol Assess</t>
  </si>
  <si>
    <t>Int J Pharm</t>
  </si>
  <si>
    <t>Ann Allergy Asthma Immunol</t>
  </si>
  <si>
    <t>Neuroscience</t>
  </si>
  <si>
    <t>Mol Genet Metab</t>
  </si>
  <si>
    <t>Turk Neurosurg</t>
  </si>
  <si>
    <t>Trans Am Ophthalmol Soc</t>
  </si>
  <si>
    <t>FEBS Lett</t>
  </si>
  <si>
    <t>J Intern Med</t>
  </si>
  <si>
    <t>Acta Otolaryngol</t>
  </si>
  <si>
    <t>EMBO Mol Med</t>
  </si>
  <si>
    <t>Clin Interv Aging</t>
  </si>
  <si>
    <t>Interact Cardiovasc Thorac Surg</t>
  </si>
  <si>
    <t>Biochemistry</t>
  </si>
  <si>
    <t>South Med J</t>
  </si>
  <si>
    <t>Acta Cir Bras</t>
  </si>
  <si>
    <t>Chin Med Sci J</t>
  </si>
  <si>
    <t>Scand J Rheumatol</t>
  </si>
  <si>
    <t>J Pharmacol Exp Ther</t>
  </si>
  <si>
    <t>Pediatr Pulmonol</t>
  </si>
  <si>
    <t>Georgian Med News</t>
  </si>
  <si>
    <t>J Clin Res Pediatr Endocrinol</t>
  </si>
  <si>
    <t>Crit Rev Food Sci Nutr</t>
  </si>
  <si>
    <t>Stroke</t>
  </si>
  <si>
    <t>J Basic Clin Physiol Pharmacol</t>
  </si>
  <si>
    <t>Endocr J</t>
  </si>
  <si>
    <t>Tumori</t>
  </si>
  <si>
    <t>BMB Rep</t>
  </si>
  <si>
    <t>Postgrad Med J</t>
  </si>
  <si>
    <t>Int J Biol Macromol</t>
  </si>
  <si>
    <t>J Parasitol</t>
  </si>
  <si>
    <t>Brain Dev</t>
  </si>
  <si>
    <t>J Agric Food Chem</t>
  </si>
  <si>
    <t>J Leukoc Biol</t>
  </si>
  <si>
    <t>Mol Pharmacol</t>
  </si>
  <si>
    <t>Am J Vet Res</t>
  </si>
  <si>
    <t>Neural Plast</t>
  </si>
  <si>
    <t>Braz J Otorhinolaryngol</t>
  </si>
  <si>
    <t>Neurosci Bull</t>
  </si>
  <si>
    <t>J Mol Histol</t>
  </si>
  <si>
    <t>Int J Prosthodont</t>
  </si>
  <si>
    <t>Clin Nephrol</t>
  </si>
  <si>
    <t>Expert Rev Anticancer Ther</t>
  </si>
  <si>
    <t>J Ethnopharmacol</t>
  </si>
  <si>
    <t>J Athl Train</t>
  </si>
  <si>
    <t>Gastroenterology</t>
  </si>
  <si>
    <t>Biotechnol Bioeng</t>
  </si>
  <si>
    <t>Bosn J Basic Med Sci</t>
  </si>
  <si>
    <t>Future Oncol</t>
  </si>
  <si>
    <t>Tokai J Exp Clin Med</t>
  </si>
  <si>
    <t>Exp Anim</t>
  </si>
  <si>
    <t>J Child Adolesc Psychopharmacol</t>
  </si>
  <si>
    <t>Hum Immunol</t>
  </si>
  <si>
    <t>J Orthop Sports Phys Ther</t>
  </si>
  <si>
    <t>J Affect Disord</t>
  </si>
  <si>
    <t>Expert Opin Biol Ther</t>
  </si>
  <si>
    <t>Issue Brief (Commonw Fund)</t>
  </si>
  <si>
    <t>J Relig Health</t>
  </si>
  <si>
    <t>Exp Oncol</t>
  </si>
  <si>
    <t>Arch Iran Med</t>
  </si>
  <si>
    <t>Brachytherapy</t>
  </si>
  <si>
    <t>Mol Cell Proteomics</t>
  </si>
  <si>
    <t>Otolaryngol Head Neck Surg</t>
  </si>
  <si>
    <t>Electromagn Biol Med</t>
  </si>
  <si>
    <t>Dan Med J</t>
  </si>
  <si>
    <t>Gynecol Oncol</t>
  </si>
  <si>
    <t>Int Arch Allergy Immunol</t>
  </si>
  <si>
    <t>Toxicology</t>
  </si>
  <si>
    <t>IEEE Trans Neural Syst Rehabil Eng</t>
  </si>
  <si>
    <t>Gut Microbes</t>
  </si>
  <si>
    <t>J Formos Med Assoc</t>
  </si>
  <si>
    <t>Genet Mol Res</t>
  </si>
  <si>
    <t>Schizophr Bull</t>
  </si>
  <si>
    <t>J Mol Biol</t>
  </si>
  <si>
    <t>Eur J Health Econ</t>
  </si>
  <si>
    <t>Chemotherapy</t>
  </si>
  <si>
    <t>J Clin Pharm Ther</t>
  </si>
  <si>
    <t>Ann Agric Environ Med</t>
  </si>
  <si>
    <t>Parasit Vectors</t>
  </si>
  <si>
    <t>Drugs Today (Barc)</t>
  </si>
  <si>
    <t>Obes Rev</t>
  </si>
  <si>
    <t>Clin Rehabil</t>
  </si>
  <si>
    <t>J Gastroenterol Hepatol</t>
  </si>
  <si>
    <t>Ann Clin Lab Sci</t>
  </si>
  <si>
    <t>Pharmacoepidemiol Drug Saf</t>
  </si>
  <si>
    <t>Zhongguo Yi Xue Ke Xue Yuan Xue Bao</t>
  </si>
  <si>
    <t>J Neuroinflammation</t>
  </si>
  <si>
    <t>S Afr Med J</t>
  </si>
  <si>
    <t>Sports Health</t>
  </si>
  <si>
    <t>Folia Med (Plovdiv)</t>
  </si>
  <si>
    <t>PLoS Comput Biol</t>
  </si>
  <si>
    <t>Comput Methods Biomech Biomed Engin</t>
  </si>
  <si>
    <t>Nucleic Acids Res</t>
  </si>
  <si>
    <t>Exp Toxicol Pathol</t>
  </si>
  <si>
    <t>Brain Pathol</t>
  </si>
  <si>
    <t>J Eur Acad Dermatol Venereol</t>
  </si>
  <si>
    <t>An Bras Dermatol</t>
  </si>
  <si>
    <t>Diagn Cytopathol</t>
  </si>
  <si>
    <t>J Cereb Blood Flow Metab</t>
  </si>
  <si>
    <t>Appl Neuropsychol Child</t>
  </si>
  <si>
    <t>Eur J Intern Med</t>
  </si>
  <si>
    <t>Cancer Control</t>
  </si>
  <si>
    <t>Expert Opin Emerg Drugs</t>
  </si>
  <si>
    <t>AAPS PharmSciTech</t>
  </si>
  <si>
    <t>Total</t>
  </si>
  <si>
    <t>DOI</t>
  </si>
  <si>
    <t>Authors</t>
  </si>
  <si>
    <t>Journal</t>
  </si>
  <si>
    <t>PMID</t>
  </si>
  <si>
    <t>Acces papier</t>
  </si>
  <si>
    <t>Access to full text (Y/N)</t>
  </si>
  <si>
    <t>Digital Object Identifier (DOI)</t>
  </si>
  <si>
    <t>% des articles sont accessibles a Caen (OA + Abo)</t>
  </si>
  <si>
    <t>% articles en 0A</t>
  </si>
  <si>
    <t>% des articles sur abonnement sont accessibles a Caen</t>
  </si>
  <si>
    <t>Progressive blurred vision in a 44 year old woman.</t>
  </si>
  <si>
    <t>Injection of Cultured Cells with a ROCK Inhibitor for Bullous Keratopathy.</t>
  </si>
  <si>
    <t>Neurorehabilitation of saccadic ocular movement in a patient with a homonymous hemianopia postgeniculate caused by an arteriovenous malformation: A Case Report.</t>
  </si>
  <si>
    <t>Onset of HLA-B27-associated diseases in diabetic patient during a period of religious fasting: A case report.</t>
  </si>
  <si>
    <t>Hypertensive crisis with 2 target organ impairment induced by glycyrrhizin: A case report.</t>
  </si>
  <si>
    <t>Evaluation of a new matrix regenerating agent in patients with Sjögren syndrome and superficial ulcerative keratitis resistant to conventional therapy: A report of 3 cases.</t>
  </si>
  <si>
    <t>Late-onset descemet membrane detachment and corneal decompensation after laser peripheral iridotomy: A case report.</t>
  </si>
  <si>
    <t>A case report of neuromyelitis optica spectrum disorder with peripheral neuropathy as the first episode.</t>
  </si>
  <si>
    <t>Primary Sjögren's Syndrome.</t>
  </si>
  <si>
    <t>Acute Angle-Closure Glaucoma.</t>
  </si>
  <si>
    <t>Predictive multi-imaging biomarkers relevant for visual acuity in idiopathic macular telangiectasis type 1.</t>
  </si>
  <si>
    <t>Development of a new valid and reliable microsurgical skill assessment scale for ophthalmology residents.</t>
  </si>
  <si>
    <t>High incidence of rainbow glare after femtosecond laser assisted-LASIK using the upgraded FS200 femtosecond laser.</t>
  </si>
  <si>
    <t>A novel surgical technique for punctal stenosis: placement of three interrupted sutures after rectangular three-snip punctoplasty.</t>
  </si>
  <si>
    <t>Cardiovascular risk factors in patients with combined central retinal vein occlusion and cilioretinal artery occlusion: Case report.</t>
  </si>
  <si>
    <t>Synergistic interaction between prolonged increased glycemic exposure and mildly increased urinary albumin excretion on diabetic retinopathy.</t>
  </si>
  <si>
    <t>Visual field defects and retinal nerve fiber imaging in patients with obstructive sleep apnea syndrome and in healthy controls.</t>
  </si>
  <si>
    <t>Antimicrobial efficacy of corneal cross-linking in vitro and in vivo for Fusarium solani: a potential new treatment for fungal keratitis.</t>
  </si>
  <si>
    <t>The fast exodrift after the first surgical treatment of exotropia and its correlation with surgical outcome of second surgery.</t>
  </si>
  <si>
    <t>A Retrospective Multicenter Study of Carbon Ion Radiotherapy for Locally Advanced Olfactory Neuroblastomas.</t>
  </si>
  <si>
    <t>Interstitial Keratitis in Cogan's Syndrome.</t>
  </si>
  <si>
    <t>Assessment of visual evoked potentials in patients eligible for penetrating keratoplasty.</t>
  </si>
  <si>
    <t>Miller-Fisher syndrome complicated by Bickerstaff brainstem encephalitis: A case report.</t>
  </si>
  <si>
    <t>Positron emission tomography/computed tomography scan of Vogt-Koyanagi-Harada syndrome with associated autoimmune thyroid disease: A case report and literature review.</t>
  </si>
  <si>
    <t>Outcomes and costs of Ranibizumab and Aflibercept treatment in a health-service research context.</t>
  </si>
  <si>
    <t>Metabolic characterization of human aqueous humor in the cataract progression after pars plana vitrectomy.</t>
  </si>
  <si>
    <t>Partial regression of large anterior scleral staphyloma secondary to rhinosporidiosis after corneoscleral graft - a case report.</t>
  </si>
  <si>
    <t>Treating Diabetic Macular Oedema (DMO): real world UK clinical outcomes for the 0.19mg Fluocinolone Acetonide intravitreal implant (Iluvien™) at 2 years.</t>
  </si>
  <si>
    <t>Conjunctival repair after glaucoma drainage device exposure using collagen-glycosaminoglycane matrices.</t>
  </si>
  <si>
    <t>Extraocular muscle repositioning as the last therapeutic option for a patient with a severe course of Graves' Ophthalmopathy: a case report.</t>
  </si>
  <si>
    <t>P66Shc expression in diabetic rat retina.</t>
  </si>
  <si>
    <t>Development of macular retinoschisis long after the onset of retinal arterial occlusion (RAO): a retrospective study.</t>
  </si>
  <si>
    <t>Uteroglobin and FLRG concentrations in aqueous humor are associated with age in primary open angle glaucoma patients.</t>
  </si>
  <si>
    <t>Assessment of diagnostic and therapeutic vitrectomy for vitreous opacity associated with uveitis with various etiologies.</t>
  </si>
  <si>
    <t>Delayed suprachoroidal hemorrhage after cataract surgery: A case report and brief review of literature.</t>
  </si>
  <si>
    <t>Diabetic Macular Edema: Current Understanding, Pharmacologic Treatment Options, and Developing Therapies.</t>
  </si>
  <si>
    <t>The treatment of malignant glaucoma in nanophthalmos: a case report.</t>
  </si>
  <si>
    <t>Different patterns of myopia prevalence and progression between internal migrant and local resident school children in Shanghai, China: a 2-year cohort study.</t>
  </si>
  <si>
    <t>Superficial punctate keratopathy in a pediatric patient was related to adenoid hypertrophy and obstructive sleep apnea syndrome: a case report.</t>
  </si>
  <si>
    <t>Three cases of a torn haptic after scleral fixation using a hydrophobic acrylic intraocular lens: Case reports.</t>
  </si>
  <si>
    <t>Subacute onset leukodystrophy and visual-spatial disorders revealing phenylketonuria combined with homocysteinmia in adulthood: A case report.</t>
  </si>
  <si>
    <t>Primary cutaneous amyloidosis associated with autoimmune hepatitis-primary biliary cirrhosis overlap syndrome and Sjögren syndrome: A case report.</t>
  </si>
  <si>
    <t>Investigational drugs in development to prevent neuromyelitis optica relapses.</t>
  </si>
  <si>
    <t>Acquired distance esotropia associated with myopia in the young adult.</t>
  </si>
  <si>
    <t>Interferon alpha-2a treatment for refractory Behcet uveitis in Korean patients.</t>
  </si>
  <si>
    <t>Community screening for visual impairment in older people.</t>
  </si>
  <si>
    <t>Tsukamurella ocularis sp. nov. and Tsukamurella hominis sp. nov., isolated from patients with conjunctivitis in Hong Kong.</t>
  </si>
  <si>
    <t>Earliella scabrosa-associated postoperative Endophthalmitis after Phacoemulsification with intraocular lens implantation: a case report.</t>
  </si>
  <si>
    <t>Bilateral acute angle-closure glaucoma following tramadol subcutaneous administration.</t>
  </si>
  <si>
    <t>Cap-preserving SMILE Enhancement Surgery.</t>
  </si>
  <si>
    <t>Investigation of the anti-cataractogenic mechanisms of curcumin through in vivo and in vitro studies.</t>
  </si>
  <si>
    <t>Does rituximab improve clinical outcomes of patients with thyroid-associated ophthalmopathy? A systematic review and meta-analysis.</t>
  </si>
  <si>
    <t>Microbiology and antibiotic therapy of subperiosteal orbital abscess in children with acute ethmoiditis.</t>
  </si>
  <si>
    <t>Whole exome sequencing identifies a pathogenic mutation in WFS1 in two large Chinese families with autosomal dominant all-frequency hearing loss and prenatal counseling.</t>
  </si>
  <si>
    <t>Knowledge, attitude and associated factors among primary school teachers regarding refractive error in school children in Gondar city, Northwest Ethiopia.</t>
  </si>
  <si>
    <t>Vision screening for correctable visual acuity deficits in school-age children and adolescents.</t>
  </si>
  <si>
    <t>A spatial gradient of bacterial diversity in the human oral cavity shaped by salivary flow.</t>
  </si>
  <si>
    <t>Comparison of 1-year outcomes after Ahmed glaucoma valve implantation with and without Ologen adjuvant.</t>
  </si>
  <si>
    <t>A systematic study on the prevention and treatment of retinopathy of prematurity in China.</t>
  </si>
  <si>
    <t>Prevalence and risk factors of strabismus in children and adolescents in South Korea: Korea National Health and Nutrition Examination Survey, 2008-2011.</t>
  </si>
  <si>
    <t>Analysis of the characteristics of optical coherence tomography angiography for retinal cavernous hemangioma: A case report.</t>
  </si>
  <si>
    <t>Association of human leukocyte antigen (HLA)-DQ and HLA-DQA1/DQB1 alleles with Vogt-Koyanagi-Harada disease: A systematic review and meta-analysis.</t>
  </si>
  <si>
    <t>Epibulbar complex cartilaginous choristoma: A distinctive clinicopathological case series and literature review.</t>
  </si>
  <si>
    <t>Ulcerative colitis followed by the development of typical intestinal Behçet disease: A case report.</t>
  </si>
  <si>
    <t>Acute bilateral retina hemorrhages beneath internal limiting membrane: An unusual ophthalmological case report of acute leukemia during complete clinical remission.</t>
  </si>
  <si>
    <t>Ocular dimensions of the Chinese adolescents with keratoconus.</t>
  </si>
  <si>
    <t>Prevalence and causes of low vision and blindness in an elderly population in Nepal: the Bhaktapur retina study.</t>
  </si>
  <si>
    <t>Use of OCTA, FA, and Ultra-Widefield Imaging in Quantifying Retinal Ischemia: A Review.</t>
  </si>
  <si>
    <t>Prevalence and causes of blindness, visual impairment among different ethnical minority groups in Xinjiang Uygur autonomous region, China.</t>
  </si>
  <si>
    <t>Factors associated with developing a fear of falling in subjects with primary open-angle glaucoma.</t>
  </si>
  <si>
    <t>Scedosporium apiospermum infectious scleritis following posterior subtenon triamcinolone acetonide injection: a case report and literature review.</t>
  </si>
  <si>
    <t>A robust technique based on VLM and Frangi filter for retinal vessel extraction and denoising.</t>
  </si>
  <si>
    <t>MiR-124 Promotes the Growth of Retinal Ganglion Cells Derived from Müller Cells.</t>
  </si>
  <si>
    <t>A rare case of scleral buckle infection with Curvularia species.</t>
  </si>
  <si>
    <t>Repeated intraocular crystallization of ganciclovir in one eye after bilateral intravitreal injections: a case report.</t>
  </si>
  <si>
    <t>Pre-treatment clinical features in central retinal vein occlusion that predict visual outcome following intravitreal ranibizumab.</t>
  </si>
  <si>
    <t>Cytomegalovirus Retinitis as a Presenting Feature of Multisystem Disorder: Dyskeratosis Congenita.</t>
  </si>
  <si>
    <t>Localized Trichiasis Causing Focal Full-Thickness Corneal Edema, Endothelial Cell Loss, and Corneal Scarring Requiring Penetrating Keratoplasty.</t>
  </si>
  <si>
    <t>Aeromonas Salmonicida as a Causative Agent for Postoperative Endophthalmitis.</t>
  </si>
  <si>
    <t>Assessment of Annual Diabetic Eye Examination Using Telemedicine Technology Among Underserved Patients in Primary Care Setting.</t>
  </si>
  <si>
    <t>Comparison of the Efficacy of Carboxymethylcellulose 0.5%, Hydroxypropyl-guar Containing Polyethylene Glycol 400/Propylene Glycol, and Hydroxypropyl Methyl Cellulose 0.3% Tear Substitutes in Improving Ocular Surface Disease Index in Cases of Dry Eye.</t>
  </si>
  <si>
    <t>Comparative Evaluation of Corneal Endothelium in Diabetic Patients Undergoing Phacoemulsification.</t>
  </si>
  <si>
    <t>Investigating the Visual Status Of Preschool Children in Riyadh, Saudi Arabia.</t>
  </si>
  <si>
    <t>Epidemiology and Clinical Features of Thyroid-associated Orbitopathy in Accra.</t>
  </si>
  <si>
    <t>Cataract and Glaucoma Surgery: Endoscopic Cyclophotocoagulation versus Trabeculectomy.</t>
  </si>
  <si>
    <t>Keratoconus Asymmetry between Both Eyes Based on Corneal Tomography.</t>
  </si>
  <si>
    <t>Outcomes of Scleral-fixated Intraocular-lens in Children with Idiopathic Ectopia Lentis.</t>
  </si>
  <si>
    <t>A clinical analysis of vitrectomy for severe vitreoretinopathy in patients with chronic renal.</t>
  </si>
  <si>
    <t>Modulation of hyaluronan polymer size regulates proliferation of perimysial fibroblasts in thyroid eye disease.</t>
  </si>
  <si>
    <t>Complications of Optic Nerve Sheath Fenestration as a Treatment for Idiopathic Intracranial Hypertension.</t>
  </si>
  <si>
    <t>Complications of Intravitreous Injections in Patients with Diabetes.</t>
  </si>
  <si>
    <t>A 10-year monitoring of the eyesight in patients after kidney transplantation.</t>
  </si>
  <si>
    <t>A keen eye for risk.</t>
  </si>
  <si>
    <t>Short-term effect of a developed warming moist chamber goggle for video display terminal-associated dry eye.</t>
  </si>
  <si>
    <t>Case 4-2018: A Newborn with Thrombocytopenia, Cataracts, and Hepatosplenomegaly.</t>
  </si>
  <si>
    <t>Long non-coding RNA MEG3 silencing protects against light-induced retinal degeneration.</t>
  </si>
  <si>
    <t>Antidepressants use and risk of cataract development: a systematic review and meta-analysis.</t>
  </si>
  <si>
    <t>Real-world refractive outcomes of toric intraocular lens implantation in a United Kingdom National Health Service setting.</t>
  </si>
  <si>
    <t>Plasma metabolic profile reveals PGF2α protecting against non-proliferative diabetic retinopathy in patients with type 2 diabetes.</t>
  </si>
  <si>
    <t>Anti-VEGF Agents and the Risk of Arteriothrombotic Events.</t>
  </si>
  <si>
    <t>Telemedicine for ROP.</t>
  </si>
  <si>
    <t>Orbital leiomyosarcoma metastasis presenting prior to diagnosis of the primary tumor.</t>
  </si>
  <si>
    <t>Diffuse ocular and orbital inflammation after zoledronate infusion-case report and review of the literature.</t>
  </si>
  <si>
    <t>Experimental use of an extracellular matrix graft in pterygium surgery.</t>
  </si>
  <si>
    <t>Takayasu arteritis-related photic and postprandial amaurosis.</t>
  </si>
  <si>
    <t>Surgical approach to limiting skin contracture following protractor myectomy for essential blepharospasm.</t>
  </si>
  <si>
    <t>Aspiration of cataract in 1815 in Philadelphia, Pennsylvania.</t>
  </si>
  <si>
    <t>The best of the best: a review of select oculoplastic case series published in 2015.</t>
  </si>
  <si>
    <t>Α-Melanocyte-Stimulating Hormone Protects Early Diabetic Retina from Blood-Retinal Barrier Breakdown and Vascular Leakage via MC4R.</t>
  </si>
  <si>
    <t>Autophagy activated by SIRT6 regulates Aβ induced inflammatory response in RPEs.</t>
  </si>
  <si>
    <t>Varicella zoster virus-associated Chorioretinitis: a case report.</t>
  </si>
  <si>
    <t>Enhancement of pharmacokinetic and pharmacological behavior of ocular dorzolamide after factorial optimization of self-assembled nanostructures.</t>
  </si>
  <si>
    <t>Dynamic changes in higher-order aberrations after correction of lower-order aberrations with adaptive optics in myopic and emmetropic eyes.</t>
  </si>
  <si>
    <t>ISCEV guide to visual electrodiagnostic procedures.</t>
  </si>
  <si>
    <t>Occipital lobe infarction: a rare presentation of bilateral giant cavernous carotid aneurysms: a case report.</t>
  </si>
  <si>
    <t>Multi-modality imaging findings of huge intrachoroidal cavitation and myopic peripapillary sinkhole.</t>
  </si>
  <si>
    <t>Vision Screening in Adults Across the Life Span.</t>
  </si>
  <si>
    <t>Transient Orbital Compartment Syndrome Caused by Spontaneous Lamina Papyracea Dehiscence.</t>
  </si>
  <si>
    <t>The Relationship Between Ocular Itch, Ocular Pain, and Dry Eye Symptoms (An American Ophthalmological Society Thesis).</t>
  </si>
  <si>
    <t>Social-economic analysis of patients with Sjogren's syndrome dry eye in East China: a cross-sectional study.</t>
  </si>
  <si>
    <t>ANCA positive relapsing polychondritis, Graves disease, and suspected moyamoya disease: A case report.</t>
  </si>
  <si>
    <t>Dexmedetomidine-based monitored conscious sedation combined local anesthesia for levator resection in a 10-year-old child with Marcus Gunn jaw-winking synkinesis: A case report.</t>
  </si>
  <si>
    <t>Delayed onset Mycobacterium intracellulare keratitis after laser in situ keratomileusis: A case report and literature review.</t>
  </si>
  <si>
    <t>Ptosis induced by topical steroid eye drops: Two cases reports.</t>
  </si>
  <si>
    <t>Insulin autoimmune syndrome in a pregnant female: A rare case report.</t>
  </si>
  <si>
    <t>Anaplastic astrocytoma with aquaporin-4 positive in CSF: A case report.</t>
  </si>
  <si>
    <t>Diagnostic ability of macular ganglion cell-inner plexiform layer thickness in glaucoma suspects.</t>
  </si>
  <si>
    <t>Low-grade myofibroblastic sarcoma of the orbit: A case report and literature review.</t>
  </si>
  <si>
    <t>Prenatal diagnosis of Joubert syndrome: A case report and literature review.</t>
  </si>
  <si>
    <t>An ethmoid mucocele causing diplopia: A case report.</t>
  </si>
  <si>
    <t>Influence of vitreomacular interface on anti-vascular endothelial growth factor treatment outcomes in neovascular age-related macular degeneration: A MOOSE-compliant meta-analysis.</t>
  </si>
  <si>
    <t>Acute keratoconjunctivitis due to contamination of contact lens care solution with histamine-producing Raoultella species: A case report.</t>
  </si>
  <si>
    <t>Bilateral acute myopia and angle closure glaucoma induced by Ma-huang (Ephedra): A case report.</t>
  </si>
  <si>
    <t>Comparison of the efficacy of intravitreal ranibizumab for choroidal neovascularization due to pathological myopia with and without a dome-shaped macula.</t>
  </si>
  <si>
    <t>Sjögren's syndrome manifesting as clinicopathological features of TAFRO syndrome: A case report.</t>
  </si>
  <si>
    <t>Health-related quality of life and psychological status of women with primary Sjögren's syndrome: A cross-sectional study of 304 Chinese patients.</t>
  </si>
  <si>
    <t>Infliximab associated with life-threatening lung infection in a patient with Behcet disease with intestinal and hematopoietic system involvement: A case report.</t>
  </si>
  <si>
    <t>Miller Fisher syndrome with acute angle-closure glaucoma as the first manifestation: A case report.</t>
  </si>
  <si>
    <t>Linezolid-associated optic neuropathy in a pediatric patient with Mycobacterium nonchromogenicum: A case report.</t>
  </si>
  <si>
    <t>Primary Sjögren syndrome that initially presented with repeated hypergammaglobulinemic purpura after prolonged sitting: A case report.</t>
  </si>
  <si>
    <t>Intracameral air injection during Ahmed glaucoma valve implantation in neovascular glaucoma for the prevention of tube obstruction with blood clot: Case Report.</t>
  </si>
  <si>
    <t>Management of a neurotrophic deep corneal ulcer with amniotic membrane transplantation in a patient with functional monocular vision: A case report.</t>
  </si>
  <si>
    <t>The improvement of dry eye after cataract surgery by intraoperative using ophthalmic viscosurgical devices on the surface of cornea: The results of a consort-compliant randomized controlled trial.</t>
  </si>
  <si>
    <t>Treatment of Bacillus cereus endophthalmitis with endoscopy-assisted vitrectomy.</t>
  </si>
  <si>
    <t>Paraproteinemic keratopathy in monoclonal gammopathy of undetermined significance treated with primary keratoprosthesis: Case report, histopathologic findings, and world literature review.</t>
  </si>
  <si>
    <t>Sjogren's syndrome complicating pancytopenia, cerebral hemorrhage, and damage in nervous system: A case report and literature review.</t>
  </si>
  <si>
    <t>Comparison of self-refraction using a simple device, USee, with manifest refraction in adults.</t>
  </si>
  <si>
    <t>Influence of new societal factors on neovascular age-related macular degeneration outcomes.</t>
  </si>
  <si>
    <t>Association between meibomian gland dysfunction and compliance of topical prostaglandin analogs in patients with normal tension glaucoma.</t>
  </si>
  <si>
    <t>Association between temporomandibular disorders, chronic diseases, and ophthalmologic and otolaryngologic disorders in Korean adults: A cross-sectional study.</t>
  </si>
  <si>
    <t>Cole-Carpenter syndrome-1 with a de novo heterozygous deletion in the P4HB gene in a Chinese girl: A case report.</t>
  </si>
  <si>
    <t>Intravitreal bevacizumab associated with photodynamic therapy in a case of polypoidal choroidal vasculopathy associated with choroidal nevus: A case report.</t>
  </si>
  <si>
    <t>Association between parents' attitudes and behaviors toward children's visual care and myopia risk in school-aged children.</t>
  </si>
  <si>
    <t>Heart rate variability in normal tension glaucoma: A case-control study.</t>
  </si>
  <si>
    <t>Ocular Dipping in a Patient With Hemiplegic Migraine.</t>
  </si>
  <si>
    <t>Horner Syndrome After Epidural Catheter Placement in a 4-Month-Old Child.</t>
  </si>
  <si>
    <t>Anterior scleritis following intravitreal injections in a patient with rheumatoid arthritis: A case report.</t>
  </si>
  <si>
    <t>Concurrent injection of dexamethasone intravitreal implant and anti-angiogenic agent in patients with macular edema: A retrospective cohort study.</t>
  </si>
  <si>
    <t>Thyroid-associated orbitopathy in patients with thyroid carcinoma: A case report of 5 cases.</t>
  </si>
  <si>
    <t>Outcomes of iontophoretic corneal collagen crosslinking in keratoconic eyes with very thin corneas.</t>
  </si>
  <si>
    <t>IgG4-related cerebral pseudotumor with perineural spreading along branches of the trigeminal nerves causing compressive optic neuropathy: A case report.</t>
  </si>
  <si>
    <t>Association between the number of natural teeth and diabetic retinopathy among type 2 diabetes mellitus: The Korea national health and nutrition examination survey.</t>
  </si>
  <si>
    <t>Topical steroids eye drops in conjunctival reactive lymphoid hyperplasia: Case report.</t>
  </si>
  <si>
    <t>Risk of macular degeneration affected by polymorphisms in Matrix metalloproteinase-2: A case-control study in Chinese Han population.</t>
  </si>
  <si>
    <t>Extrinsic grouping factors in motion-induced blindness.</t>
  </si>
  <si>
    <t>Coping strategies, vision-related quality of life, and emotional health in managing retinitis pigmentosa: a survey study.</t>
  </si>
  <si>
    <t>Comparison of efficacy between anti-vascular endothelial growth factor (VEGF) and laser treatment in Type-1 and threshold retinopathy of prematurity (ROP).</t>
  </si>
  <si>
    <t>Clinical outcomes of switching to aflibercept using a pro re nata treatment regimen in patients with neovascular age-related macular degeneration who incompletely responded to ranibizumab.</t>
  </si>
  <si>
    <t>Multimodal Imaging in Diabetic Macular Edema.</t>
  </si>
  <si>
    <t>Management of Retinopathy of Prematurity--Use of Anti-VEGF Therapy.</t>
  </si>
  <si>
    <t>The Role of Teleophthalmology in the Management of Diabetic Retinopathy.</t>
  </si>
  <si>
    <t>Diabetic Retinopathy in the Asia-Pacific.</t>
  </si>
  <si>
    <t>Precision and agreement of higher order aberrations measured with ray tracing and Hartmann-Shack aberrometers.</t>
  </si>
  <si>
    <t>Excessive scleral shrinkage, rather than choroidal thickening, is a major contributor to the development of hypotony maculopathy after trabeculectomy.</t>
  </si>
  <si>
    <t>Vitrectomy without prone positioning for rhegmatogenous retinal detachments in eyes with inferior retinal breaks.</t>
  </si>
  <si>
    <t>Progressive Supranuclear Palsy - A Case Study from the Perspective of a Primary Care Physician Son.</t>
  </si>
  <si>
    <t>SYK-targeted dendritic cell-mediated cytotoxic T lymphocytes enhance the effect of immunotherapy on retinoblastoma.</t>
  </si>
  <si>
    <t>Reliability and reproducibility of disc-foveal angle measurements by non-mydriatic fundus photography.</t>
  </si>
  <si>
    <t>Cataract Surgery is Associated with Lower Mortality in Older Women.</t>
  </si>
  <si>
    <t>Prevalence of fear of falling and associated factors among Japanese community-dwelling older adults.</t>
  </si>
  <si>
    <t>Effectiveness and confounding factors of penetrating astigmatic keratotomy in clinical practice: Case report.</t>
  </si>
  <si>
    <t>Short-term effects and safety of an acute increase of intraocular pressure after intravitreal bevacizumab injection on corneal endothelial cells.</t>
  </si>
  <si>
    <t>Socioeconomic differences among community-dwelling diabetic adults screened for diabetic retinopathy and nephropathy: The 2015 Korean Community Health Survey.</t>
  </si>
  <si>
    <t>The Berkeley Dry Eye Flow Chart: A fast, functional screening instrument for contact lens-induced dryness.</t>
  </si>
  <si>
    <t>Surgery for postvitrectomy cataract.</t>
  </si>
  <si>
    <t>Adenocarcinoma of the Rectum in a 27-year-old Patient with Usher Syndrome : Is there a Genetic Correlation?</t>
  </si>
  <si>
    <t>Nystagmus and Platinum Hair.</t>
  </si>
  <si>
    <t>Incidence of endophthalmitis after 23-gauge pars plana vitrectomy.</t>
  </si>
  <si>
    <t>Benefits and Services.</t>
  </si>
  <si>
    <t>Orbital sparganosis in an 8-year boy: a case report.</t>
  </si>
  <si>
    <t>The necessity and optimal time for performing pars plana vitrectomy in acute retinal necrosis patients.</t>
  </si>
  <si>
    <t>Spontaneous reattachment of dislocated endothelial graft after non-Descemet stripping automated endothelial keratoplasty: a case report.</t>
  </si>
  <si>
    <t>Choroidal thickness at age 66 years in the Danish high myopia study cohort 1948 compared with follow-up data on visual acuity over 40 years: a clinical update adding spectral domain optical coherence tomography.</t>
  </si>
  <si>
    <t>Hexokinase II may be dispensable for CD4 T cell responses against a virus infection.</t>
  </si>
  <si>
    <t>Retinal complications of gout: a case report and review of the literature.</t>
  </si>
  <si>
    <t>Elevated inflammatory cytokines in aqueous cytokine profile in HIV-1 infected patients with cataracts in Uganda.</t>
  </si>
  <si>
    <t>A homozygous missense variant in VWA2, encoding an interactor of the Fraser-complex, in a patient with vesicoureteral reflux.</t>
  </si>
  <si>
    <t>Endothelin-1 is associated with fibrosis in proliferative diabetic retinopathy membranes.</t>
  </si>
  <si>
    <t>Silent sinus syndrome: One more reason for an ophthalmologist to have a rhinologist as a good friend.</t>
  </si>
  <si>
    <t>The importance of developing atherosclerosis in pseudoexfoliation glaucoma.</t>
  </si>
  <si>
    <t>A five-year retrospective study of the epidemiological characteristics and visual outcomes of pediatric ocular trauma.</t>
  </si>
  <si>
    <t>Besifloxacin: A Critical Review of Its Characteristics, Properties, and Analytical Methods.</t>
  </si>
  <si>
    <t>How Medicare Could Provide Dental, Vision, and Hearing Care for Beneficiaries.</t>
  </si>
  <si>
    <t>Decompensated labyrinthine weakness presenting as de novo peripheral vertigo: a discrete clinical entity?</t>
  </si>
  <si>
    <t>Transscleral tunnel incision related arterial hemorrhage in 23-gauge Vitrectomy: case report.</t>
  </si>
  <si>
    <t>Case 2-2018. A 41-Year-Old Woman with Vision Disturbances and Headache.</t>
  </si>
  <si>
    <t>Missed opportunities: Do states require screening of children for health conditions that interfere with learning?</t>
  </si>
  <si>
    <t>A Novel FOXL2 Mutation Implying Blepharophimosis-Ptosis-Epicanthus Inversus Syndrome Type I.</t>
  </si>
  <si>
    <t>Coping with dry eyes: a qualitative approach.</t>
  </si>
  <si>
    <t>Feasibility of cell-based therapy combined with descemetorhexis for treating Fuchs endothelial corneal dystrophy in rabbit model.</t>
  </si>
  <si>
    <t>Probing the changes in gene expression due to α-crystallin mutations in mouse models of hereditary human cataract.</t>
  </si>
  <si>
    <t>Incidence, microbiology, and outcomes of endophthalmitis after 111,876 pars plana vitrectomies at a single, tertiary eye care hospital.</t>
  </si>
  <si>
    <t>Longitudinal observation of subretinal fibrosis in Vogt-Koyanagi-Harada disease.</t>
  </si>
  <si>
    <t>Relationship between corneal biomechanical properties and structural biomarkers in patients with normal-tension glaucoma: a retrospective study.</t>
  </si>
  <si>
    <t>Interventions to increase attendance for diabetic retinopathy screening.</t>
  </si>
  <si>
    <t>Exophthalmos in a young woman with no graves' disease - a case report of IgG4-related orbitopathy.</t>
  </si>
  <si>
    <t>Pharmacoepidemiological assessment of adherence and influencing co-factors among primary open-angle glaucoma patients-An observational cohort study.</t>
  </si>
  <si>
    <t>Dietary intake and diabetic retinopathy: A systematic review.</t>
  </si>
  <si>
    <t>Comparison of the neuroinflammatory responses to selective retina therapy and continuous-wave laser photocoagulation in mouse eyes.</t>
  </si>
  <si>
    <t>Importance of Regular and Maintenance Therapy Adherence in Neuromyelitis Optica (NMO): Lessons from a Repeating Relapse Case.</t>
  </si>
  <si>
    <t>First Blindness Cases of Horses Infected with Setaria Digitata (Nematoda: Filarioidea) in the Republic of Korea.</t>
  </si>
  <si>
    <t>Iris Abscess.</t>
  </si>
  <si>
    <t>Long-Term Effects of Inhaled Budesonide for Bronchopulmonary Dysplasia.</t>
  </si>
  <si>
    <t>Pattern of peripapillary capillary density loss in ischemic optic neuropathy compared to that in primary open-angle glaucoma.</t>
  </si>
  <si>
    <t>Review of the Xen Gel Stent and InnFocus MicroShunt.</t>
  </si>
  <si>
    <t>Optical coherence tomography angiography: a review of current and future clinical applications.</t>
  </si>
  <si>
    <t>Punctuated evolution of canonical genomic aberrations in uveal melanoma.</t>
  </si>
  <si>
    <t>Pde6b(rd1) mutation modifies cataractogenesis in Foxe3(rct) mice.</t>
  </si>
  <si>
    <t>Monocular lens dislocation due to vomiting-a case report.</t>
  </si>
  <si>
    <t>Impending extrusion of Ex-PRESS shunt treated by shunt-position adjustment: a case report.</t>
  </si>
  <si>
    <t>Case report repairing orbital skin defects using composite flaps after giant eyelid-derived tumor excision and orbital exenteration.</t>
  </si>
  <si>
    <t>Delayed onset of pressure-induced interlamellar stromal keratitis in a patient with recurrent uveitis: A case report.</t>
  </si>
  <si>
    <t>Horner syndrome as a postoperative complication after minimally invasive video-assisted thyroidectomy: A case report.</t>
  </si>
  <si>
    <t>Mitochondrial mutations in 12S rRNA and 16S rRNA presenting as chronic progressive external ophthalmoplegia (CPEO) plus: A case report.</t>
  </si>
  <si>
    <t>The impact of mild, moderate, and severe visual field loss in glaucoma on patients' quality of life measured via the Glaucoma Quality of Life-15 Questionnaire: A meta-analysis.</t>
  </si>
  <si>
    <t>Anti-vascular endothelial growth factor (VEGF) drugs for treatment of retinopathy of prematurity.</t>
  </si>
  <si>
    <t>Investigating the decision-making processes of vets: keratoconjuctivitis sicca and glaucoma.</t>
  </si>
  <si>
    <t>EDI OCT evaluation of choroidal thickness in Stargardt disease.</t>
  </si>
  <si>
    <t>Autoimmune rheumatic diseases increase dementia risk in middle-aged patients: A nationwide cohort study.</t>
  </si>
  <si>
    <t>Serine racemase deletion attenuates neurodegeneration and microvascular damage in diabetic retinopathy.</t>
  </si>
  <si>
    <t>Lacrimal Drainage Anomalies in Fraser Syndrome.</t>
  </si>
  <si>
    <t>Goldmann and error correcting tonometry prisms compared to intracameral pressure.</t>
  </si>
  <si>
    <t>Epithelial changes with corneal punctate epitheliopathy in type 2 diabetes mellitus and their correlation with time to healing.</t>
  </si>
  <si>
    <t>Optical coherence tomography for glaucoma diagnosis: An evidence based meta-analysis.</t>
  </si>
  <si>
    <t>Incremental cost-effectiveness of screening and laser treatment for diabetic retinopathy and macular edema in Malawi.</t>
  </si>
  <si>
    <t>Functional and structural outcomes of ILM peeling in uncomplicated macula-off RRD using microperimetry &amp; en-face OCT.</t>
  </si>
  <si>
    <t>Segmentation error in spectral domain optical coherence tomography measures of the retinal nerve fibre layer thickness in idiopathic intracranial hypertension.</t>
  </si>
  <si>
    <t>Conservative Management for Subperiosteal Orbital Abscess in Adults: A 20-Year Experience.</t>
  </si>
  <si>
    <t>Valsalva Retinopathy in Twin-Pregnancy: A Case Report and Literature Review.</t>
  </si>
  <si>
    <t>Near-infrared imaging: an in vivo, non-invasive diagnostic tool in neurofibromatosis type 1.</t>
  </si>
  <si>
    <t>Childhood hearing loss is a key feature of CAPOS syndrome: A case report.</t>
  </si>
  <si>
    <t>Identification of two novel pathogenic compound heterozygous MYO7A mutations in Usher syndrome by whole exome sequencing.</t>
  </si>
  <si>
    <t>Targeted next generation sequencing identified a novel mutation in MYO7A causing Usher syndrome type 1 in an Iranian consanguineous pedigree.</t>
  </si>
  <si>
    <t>Cancer risk in Korean patients with Behçet's disease: A nationwide population-based study.</t>
  </si>
  <si>
    <t>Visual rehabilitation in moderate keratoconus: combined corneal wavefront-guided transepithelial photorefractive keratectomy and high-fluence accelerated corneal collagen cross-linking after intracorneal ring segment implantation.</t>
  </si>
  <si>
    <t>Experimental research on the relationship between the stiffness and the expressions of fibronectin proteins and adaptor proteins of rat trabecular meshwork cells.</t>
  </si>
  <si>
    <t>Mapping standard ophthalmic outcome sets to metrics currently reported in eight eye hospitals.</t>
  </si>
  <si>
    <t>Comparison of efficacy between coaxial microincision and standard-incision phacoemulsification in patients with age-related cataracts: a meta-analysis.</t>
  </si>
  <si>
    <t>Unilateral lateral rectus muscle advancement surgery based on one-fourth of the angle of consecutive esotropia.</t>
  </si>
  <si>
    <t>Study design and baseline findings from the progression of ocular findings (PROOF) natural history study of dry eye.</t>
  </si>
  <si>
    <t>Simple limbal epithelial transplantation: Impactful innovation.</t>
  </si>
  <si>
    <t>Ocular surface inflammation in dry eye disease: What we know and what we do not.</t>
  </si>
  <si>
    <t>Development of a test grid using Eye Movement Perimetry for screening glaucomatous visual field defects.</t>
  </si>
  <si>
    <t>Ratios for double silicone oil Endotamponade - in vitro observations may assist with ratio selection.</t>
  </si>
  <si>
    <t>Efficacy and safety of transepithelial corneal collagen crosslinking surgery versus standard corneal collagen crosslinking surgery for keratoconus: a meta-analysis of randomized controlled trials.</t>
  </si>
  <si>
    <t>Assessment of visual morbidity amongst diabetic retinopathy at tertiary eye care center, Nepal: a cross-sectional descriptive study.</t>
  </si>
  <si>
    <t>Influence of corneal power on intraocular lens power of the second eye in the SRK/T formula in bilateral cataract surgery.</t>
  </si>
  <si>
    <t>Correlations between specific patterns of spontaneous activity and stimulation efficiency in degenerated retina.</t>
  </si>
  <si>
    <t>Sensitivity and specificity of automated analysis of single-field non-mydriatic fundus photographs by Bosch DR Algorithm-Comparison with mydriatic fundus photography (ETDRS) for screening in undiagnosed diabetic retinopathy.</t>
  </si>
  <si>
    <t>Case 40-2017. A 32-Year-Old Woman with Headache, Abdominal Pain, Anemia, and Thrombocytopenia.</t>
  </si>
  <si>
    <t>Retinal Vein Occlusion Review.</t>
  </si>
  <si>
    <t>Intravitreal Bevacizumab in Diabetic Retinopathy. Recommendations from the Pan-American Collaborative Retina Study Group (PACORES): The 2016 Knobloch Lecture.</t>
  </si>
  <si>
    <t>Sports-Related Eye Injuries.</t>
  </si>
  <si>
    <t>Occult Optic Disc Pit Maculopathy in a Glaucomatous Disc.</t>
  </si>
  <si>
    <t>Superior Oblique Myokymia: Some Novel Observations.</t>
  </si>
  <si>
    <t>Macular Hole Secondary to Polypoidal Choroidal Vasculopathy.</t>
  </si>
  <si>
    <t>Real-time Optical Coherence Tomography Incorporated in the Operating Microscope during Cataract Surgery.</t>
  </si>
  <si>
    <t>Prevalence and Major Causes of Visual Impairment in Iranian Adults: A Systematic Review.</t>
  </si>
  <si>
    <t>Outcomes of Pneumatic Retinopexy for the Management of Rhegmatogenous Retinal Detachment at a Tertiary Care Center.</t>
  </si>
  <si>
    <t>Intravitreal Bevacizumab for Choroidal Neovascularization Associated with Angioid Streaks: Long-term Results.</t>
  </si>
  <si>
    <t>Clinical Profile and Outcomes of Optic Neuritis in an HIV Prevalent Urban Community in South Africa.</t>
  </si>
  <si>
    <t>Evaluation of Topical Lignocaine Jelly 2% for Recurrent Pterygium Surgery with Glue-free Autologous Conjunctival Graft.</t>
  </si>
  <si>
    <t>Mesopic Quality of Vision after Accelerated 18 mW/cm(2) Corneal Cross-linking: Mid-term Results.</t>
  </si>
  <si>
    <t>New Therapeutic Perceptions in a Patient with Complicated Herpes Simplex Virus 1 Keratitis: A Case Report and Review of the Literature.</t>
  </si>
  <si>
    <t>Neuroprotective Effect of Hydroxytyrosol in Experimental Diabetic Retinopathy: Relationship with Cardiovascular Biomarkers.</t>
  </si>
  <si>
    <t>Twenty-four hour intraocular pressure measurements and home tonometry.</t>
  </si>
  <si>
    <t>Use of clinical vignette questionnaires to investigate the variation in management of keratoconjunctivitis sicca and acute glaucoma in dogs.</t>
  </si>
  <si>
    <t>Amoebicidal or amoebostatic influence of disinfectants used in health facilities and laboratories on corneal strains of Acanthamoeba</t>
  </si>
  <si>
    <t>Outcomes of and barriers to cataract surgery in Sao Paulo State, Brazil.</t>
  </si>
  <si>
    <t>Buffering zone of implantable Collamer lens sizing in V4c.</t>
  </si>
  <si>
    <t>Vitamin D receptor expression is essential during retinal vascular development and attenuation of neovascularization by 1, 25(OH)2D3.</t>
  </si>
  <si>
    <t>Visual symptoms associated with refractive errors among Thangka artists of Kathmandu valley.</t>
  </si>
  <si>
    <t>Different Phenotypes of Mild Nonproliferative Diabetic Retinopathy with Different Risks for Development of Macular Edema (C-TRACER Study).</t>
  </si>
  <si>
    <t>Germ-line and somatic EPHA2 coding variants in lens aging and cataract.</t>
  </si>
  <si>
    <t>Glaucoma and quality of life: fall and driving risk.</t>
  </si>
  <si>
    <t>Intraocular light scatter, reflections, fluorescence and absorption: what we see in the slit lamp.</t>
  </si>
  <si>
    <t>Simulation of a central scotoma using contact lenses with an opaque centre.</t>
  </si>
  <si>
    <t>Iris colour in relation to myopia among Chinese school-aged children.</t>
  </si>
  <si>
    <t>Prevalence of vision loss among hospital in-patients; a risk factor for falls?</t>
  </si>
  <si>
    <t>Reducing starbursts in highly aberrated eyes with pupil miosis.</t>
  </si>
  <si>
    <t>The reading accessibility index and quality of reading grid of patients with central vision loss.</t>
  </si>
  <si>
    <t>Recovery of macular cone photoreceptors in Vogt-Koyanagi-Harada disease.</t>
  </si>
  <si>
    <t>TSC1 Mutations in Keratoconus Patients With or Without Tuberous Sclerosis.</t>
  </si>
  <si>
    <t>Intraocular Pressure Course During the Femtosecond Laser-Assisted Cataract Surgery in Porcine Cadaver Eyes.</t>
  </si>
  <si>
    <t>Evaluation of Ganglion Cell-Inner Plexiform Layer Thinning in Eyes With Optic Disc Hemorrhage: A Trend-Based Progression Analysis.</t>
  </si>
  <si>
    <t>Crosstalk Between Histone and DNA Methylation in Regulation of Retinal Matrix Metalloproteinase-9 in Diabetes.</t>
  </si>
  <si>
    <t>Classification of optic disc shape in glaucoma using machine learning based on quantified ocular parameters.</t>
  </si>
  <si>
    <t>RB1 gene mutations in Argentine retinoblastoma patients. Implications for genetic counseling.</t>
  </si>
  <si>
    <t>Effect of optical correction on subfoveal choroidal thickness in children with anisohypermetropic amblyopia.</t>
  </si>
  <si>
    <t>Genetic analysis of Japanese primary open-angle glaucoma patients and clinical characterization of risk alleles near CDKN2B-AS1, SIX6 and GAS7.</t>
  </si>
  <si>
    <t>Suprachoroidal drainage with collagen sheet implant- a novel technique for non-penetrating glaucoma surgery.</t>
  </si>
  <si>
    <t>Systemic Inflammation-Associated Proteins and Retinopathy of Prematurity in Infants Born Before the 28th Week of Gestation.</t>
  </si>
  <si>
    <t>The Intraocular Lens as a Drug Delivery Device: In Vitro Screening of Pharmacologic Substances for the Prophylaxis of Posterior Capsule Opacification.</t>
  </si>
  <si>
    <t>Development and Validation of a Risk Score for Age-Related Macular Degeneration: The STARS Questionnaire.</t>
  </si>
  <si>
    <t>Diabetic Retinopathy and Macular Edema Quality-of-Life Item Banks: Development and Initial Evaluation Using Computerized Adaptive Testing.</t>
  </si>
  <si>
    <t>Corneal Aberrations in Former Preterm Infants: Results From The Wiesbaden Prematurity Study.</t>
  </si>
  <si>
    <t>Corneal and Retinal Neuronal Degeneration in Early Stages of Diabetic Retinopathy.</t>
  </si>
  <si>
    <t>Patchy Chorioretinal Atrophy Changes at the Posterior Pole After Ranibizumab for Myopic Choroidal Neovascularization.</t>
  </si>
  <si>
    <t>Effect of Age-Related Human Lens Sutures Growth on Its Fluid Dynamics.</t>
  </si>
  <si>
    <t>Novel Mutations in PRPF31 Causing Retinitis Pigmentosa Identified Using Whole-Exome Sequencing.</t>
  </si>
  <si>
    <t>Two-Way Social Media Messaging in Postoperative Cataract Surgical Patients: Prospective Interventional Study.</t>
  </si>
  <si>
    <t>Incidental branch retinal artery occlusion on optical coherence tomography angiography presenting as segmental optic atrophy in a child: a case report.</t>
  </si>
  <si>
    <t>Proteomics analysis and proteogenomic characterization of different physiopathological human lenses.</t>
  </si>
  <si>
    <t>A case of proliferative diabetic retinopathy in which scintillating particles appeared in the intravitreal cavity after laser photocoagulation.</t>
  </si>
  <si>
    <t>Atypical acute retinal necrosis accompanied by Terson's syndrome: a case report.</t>
  </si>
  <si>
    <t>Sarcoidosis presenting with acute dacryoadenitis.</t>
  </si>
  <si>
    <t>Complications of micro-invasive glaucoma surgery.</t>
  </si>
  <si>
    <t>Anticlotting agents and the surgical management of glaucoma.</t>
  </si>
  <si>
    <t>Recent developments in visual field testing for glaucoma.</t>
  </si>
  <si>
    <t>Evaluation and Treatment of Ocular Injuries and Vision-Threatening Conditions in Prolonged Field Care.</t>
  </si>
  <si>
    <t>Preoperative evaluation and surgical technique of functional and cosmetic aspects in zygomatic complex fracture patients.</t>
  </si>
  <si>
    <t>Background sequence characteristics influence the occurrence and severity of disease-causing mtDNA mutations.</t>
  </si>
  <si>
    <t>Effects of GABACR and mGluR1 antagonists on contrast response functions of Sprague-Dawley and P23H rat retinal ganglion cells.</t>
  </si>
  <si>
    <t>Effect of anterior chamber depth on the choice of intraocular lens calculation formula.</t>
  </si>
  <si>
    <t>Chorioretinal Perfusion in Persistent Placoid Maculopathy.</t>
  </si>
  <si>
    <t>Positive Visual Phenomena Following Implantation of the Argus II Retinal Prosthesis.</t>
  </si>
  <si>
    <t>Failed Pneumatic Retinopexy for Rhegmatogenous Retinal Detachment Repair in Ocular Albinism: Clues to the Role of Melanin in Retinal Pigment Epithelium Pump Function.</t>
  </si>
  <si>
    <t>A Case of Serious Eye Injury Caused by a Mistaken Injection of Methylrosaniline Chloride During Vitreous Surgery.</t>
  </si>
  <si>
    <t>A Frag Bag for Efficient Removal of Dislocated Nuclear Material.</t>
  </si>
  <si>
    <t>Characteristics of the Choriocapillaris Layer in Optical Coherence Tomography Angiography of Acute Central Serous Chorioretinopathy.</t>
  </si>
  <si>
    <t>Optical Coherence Tomography in Patients With the Subretinal Implant Retina Implant Alpha IMS.</t>
  </si>
  <si>
    <t>Full-Term Neonatal Ophthalmic Screening in China: A Review of 4-Year Outcomes.</t>
  </si>
  <si>
    <t>Outer Retinal Changes on Spectral-Domain Optical Coherence Tomography Pre- and Post-Silicone Oil Removal.</t>
  </si>
  <si>
    <t>Choroidal Thickness Change in Patients With Diabetic Macular Edema.</t>
  </si>
  <si>
    <t>Non-Mydriatic Ultra-Widefield Imaging Compared With Single-Field Imaging in the Evaluation of Peripheral Retinal Pathology.</t>
  </si>
  <si>
    <t>Identification of ᴅ-amino acid-containing peptides in human serum.</t>
  </si>
  <si>
    <t>Impact of optic disc hemorrhage on subsequent glaucoma progression in mild-to-moderate myopia.</t>
  </si>
  <si>
    <t>Incidence and progression of myopia and associated factors in urban school children in Delhi: The North India Myopia Study (NIM Study).</t>
  </si>
  <si>
    <t>Fluocinolone Acetonide Intravitreal Implant 190 μg (ILUVIEN®) in Vitrectomized versus Nonvitrectomized Eyes for the Treatment of Chronic Diabetic Macular Edema.</t>
  </si>
  <si>
    <t>Generation of two H1 hESC sublines carrying a heterozygous and homozygous knock-out of RB1.</t>
  </si>
  <si>
    <t>The application of wide-field laser ophthalmoscopy in fundus examination before myopic refractive surgery.</t>
  </si>
  <si>
    <t>Dexamethasone implants in paediatric patients with noninfectious intermediate or posterior uveitis: first prospective exploratory case series.</t>
  </si>
  <si>
    <t>Structural changes of the macula and optic nerve head in the remaining eyes after enucleation for retinoblastoma: an optical coherence tomography study.</t>
  </si>
  <si>
    <t>Multiple aneurysms and gastrointestinal involvement in Behcet's disease: A case report.</t>
  </si>
  <si>
    <t>Ten-year progress of coronary artery lesions prior to Behçet disease diagnosis: A case report and care-compliant article.</t>
  </si>
  <si>
    <t>Spontaneous corneal perforation in Terrien's marginal degeneration in childhood: A case report.</t>
  </si>
  <si>
    <t>Acute postcataract endophthalmitis at a referral center in northern Taiwan: Causative organisms, clinical features, and visual acuity outcomes after treatment: A retrospective cohort study.</t>
  </si>
  <si>
    <t>Cyclodextrin-containing hydrogels as an intraocular lens for sustained drug release.</t>
  </si>
  <si>
    <t>Vitreous hyper-reflective dots in pseudophakic cystoid macular edema assessed with optical coherence tomography.</t>
  </si>
  <si>
    <t>High expression of lncRNA PVT1 independently predicts poor overall survival in patients with primary uveal melanoma.</t>
  </si>
  <si>
    <t>A twin study of cilioretinal arteries, tilted discs and situs inversus.</t>
  </si>
  <si>
    <t>Changes in Relative Position of Choroidal Versus Retinal Vessels in Preterm Infants.</t>
  </si>
  <si>
    <t>Skin Intrinsic Fluorescence and Age-Related Macular Degeneration: The Beaver Dam Eye Study.</t>
  </si>
  <si>
    <t>Reduced Corneal Nerve Fiber Density in Type 2 Diabetes by Wide-Area Mosaic Analysis.</t>
  </si>
  <si>
    <t>Platelet-Derived Growth Factor-BB Lessens Light-Induced Rod Photoreceptor Damage in Mice.</t>
  </si>
  <si>
    <t>Interface Bonding With Corneal Crosslinking (CXL) After LASIK Ex Vivo.</t>
  </si>
  <si>
    <t>Designed Host Defense Peptides for the Treatment of Bacterial Keratitis.</t>
  </si>
  <si>
    <t>Evaluation of Retinal Nerve Fiber Layer Thinning in Myopic Glaucoma: Impact of Optic Disc Morphology.</t>
  </si>
  <si>
    <t>Can Probability Maps of Swept-Source Optical Coherence Tomography Predict Visual Field Changes in Preperimetric Glaucoma?</t>
  </si>
  <si>
    <t>Hyperbaric oxygen in the treatment of acute retinal artery occlusion.</t>
  </si>
  <si>
    <t>Diagnostic accuracy research in glaucoma is still incompletely reported: An application of Standards for Reporting of Diagnostic Accuracy Studies (STARD) 2015.</t>
  </si>
  <si>
    <t>Systemic factors related to soluble (pro)renin receptor in plasma of patients with proliferative diabetic retinopathy.</t>
  </si>
  <si>
    <t>Dental implants in Sjögren's syndrome patients: A systematic review.</t>
  </si>
  <si>
    <t>Waking up to poor vision after a night out.</t>
  </si>
  <si>
    <t>Genome-Wide Analysis of Uveal Melanoma Metastasis-Associated LncRNAs and Their Functional Network.</t>
  </si>
  <si>
    <t>Combined in-depth, 3D, en face imaging of the optic disc, optic disc pits and optic disc pit maculopathy using swept-source megahertz OCT at 1050 nm.</t>
  </si>
  <si>
    <t>Vitreous hemorrhage and Rhegmatogenous retinal detachment that developed after botulinum toxin injection to the extraocular muscle: case report.</t>
  </si>
  <si>
    <t>The impact of glaucoma on quality of life in Ethiopia: a case-control study.</t>
  </si>
  <si>
    <t>Antitumor effect of Quercetin on Y79 retinoblastoma cells via activation of JNK and p38 MAPK pathways.</t>
  </si>
  <si>
    <t>A donor splice site mutation in CISD2 generates multiple truncated, non-functional isoforms in Wolfram syndrome type 2 patients.</t>
  </si>
  <si>
    <t>Preperimetric Glaucoma Prospective Observational Study (PPGPS): Design, baseline characteristics, and therapeutic effect of tafluprost in preperimetric glaucoma eye.</t>
  </si>
  <si>
    <t>The diagnostic use of choroidal thickness analysis and its correlation with visual field indices in glaucoma using spectral domain optical coherence tomography.</t>
  </si>
  <si>
    <t>Development and Validation of a Deep Learning System for Diabetic Retinopathy and Related Eye Diseases Using Retinal Images From Multiethnic Populations With Diabetes.</t>
  </si>
  <si>
    <t>You're the Flight Surgeon.</t>
  </si>
  <si>
    <t>Increase in esodeviation under cycloplegia with 0.5% tropicamide and 0.5% phenylephrine mixed eye drops in patients with hyperopia and esotropia.</t>
  </si>
  <si>
    <t>Composite hemangioendothelioma of the forehead and right eye; a case report.</t>
  </si>
  <si>
    <t>Elimination of trachoma as a public health problem in Ghana: Providing evidence through a pre-validation survey.</t>
  </si>
  <si>
    <t>Trachomatous scarring among children in a formerly hyper-endemic district of Tanzania.</t>
  </si>
  <si>
    <t>Expression profiling of the retina of pde6c, a zebrafish model of retinal degeneration.</t>
  </si>
  <si>
    <t>Polyvalent immunoglobulins with vitamin D3 and vitamin B12 in the treatment of Sjogren's syndrome in a vegetarian with stomatitis, glossodynia, xerostomia, and elevated antinuclear antibodies: Case report .</t>
  </si>
  <si>
    <t>Scleral Buckling Using a Non-contact Wide-Angle Viewing System with a 25-Gauge Chandelier Endoilluminator.</t>
  </si>
  <si>
    <t>Efficacy and Safety of a Large Conjunctival Autograft for Recurrent Pterygium.</t>
  </si>
  <si>
    <t>Presenting signs of retinoblastoma at a tertiary level teaching hospital in Ethiopia.</t>
  </si>
  <si>
    <t>Qualitative and quantitative evaluation of acute angle-closure mechanisms.</t>
  </si>
  <si>
    <t>Rare, Potentially Pathogenic Variants in ZNF469 Are Not Enriched in Keratoconus in a Large Australian Cohort of European Descent.</t>
  </si>
  <si>
    <t>Retinal Reflectivity Measurement for Cone Impairment Estimation and Visual Assessment After Diabetic Macular Edema Resolution (RECOVER-DME).</t>
  </si>
  <si>
    <t>The Magnitude and Time Course of IOP Change in Response to Body Position Change in Nonhuman Primates Measured Using Continuous IOP Telemetry.</t>
  </si>
  <si>
    <t>Higher Contrast Requirement for Letter Recognition and Macular RGC+ Layer Thinning in Glaucoma Patients and Older Adults.</t>
  </si>
  <si>
    <t>Task demands affect spatial reference frame weighting during tactile localization in sighted and congenitally blind adults.</t>
  </si>
  <si>
    <t>A Novel Corneal Remodeling Technique for the Management of Keratoconus.</t>
  </si>
  <si>
    <t>Management and Outcomes of Retained Lenticules and Lenticule Fragments Removal After Failed Primary SMILE: A Case Series.</t>
  </si>
  <si>
    <t>In Vivo Early Corneal Biomechanical Changes After Corneal Cross-linking in Patients With Progressive Keratoconus.</t>
  </si>
  <si>
    <t>Efficacy and Safety Comparison Between Suberoylanilide Hydroxamic Acid and Mitomycin C in Reducing the Risk of Corneal Haze After PRK Treatment In Vivo.</t>
  </si>
  <si>
    <t>Predictive Formula for Refraction of Autologous Lenticule Implantation for Hyperopia Correction.</t>
  </si>
  <si>
    <t>Postoperative Corneal Asphericity in Low, Moderate, and High Myopic Eyes After Transepithelial PRK Using a New Pulse Allocation.</t>
  </si>
  <si>
    <t>Long-term Follow-up of LASEK With Mitomycin C Performed to Correct Myopia in Thin Corneas.</t>
  </si>
  <si>
    <t>Laboratory Evaluation of the Influence of Decentration and Pupil Size on the Optical Performance of a Monofocal, Bifocal, and Trifocal Intraocular Lens.</t>
  </si>
  <si>
    <t>The Use of Capsular Tension Rings to Reduce Refractive Shift in Patients With Implantation of Trifocal Intraocular Lenses.</t>
  </si>
  <si>
    <t>Comparison of Methodologies Using Estimated or Measured Values of Total Corneal Astigmatism for Toric Intraocular Lens Power Calculation.</t>
  </si>
  <si>
    <t>Reversible profound sensorineural hearing loss due to propranolol sensitive hemangioma in an infant with PHACE syndrome.</t>
  </si>
  <si>
    <t>Estimating Public and Patient Savings From Basic Research-A Study of Optical Coherence Tomography in Managing Antiangiogenic Therapy.</t>
  </si>
  <si>
    <t>The prevalence of Behçet's disease in the north of Jordan: a hospital-based epidemiological survey.</t>
  </si>
  <si>
    <t>Longevity of visual improvements following transcorneal electrical stimulation and efficacy of retreatment in three individuals with retinitis pigmentosa.</t>
  </si>
  <si>
    <t>Ghrelin Attenuates Retinal Neuronal Autophagy and Apoptosis in an Experimental Rat Glaucoma Model.</t>
  </si>
  <si>
    <t>Animal Models of Retinal Vein Occlusion.</t>
  </si>
  <si>
    <t>Tissue Transglutaminase Elevates Intraocular Pressure in Mice.</t>
  </si>
  <si>
    <t>ACTB Loss-of-Function Mutations Result in a Pleiotropic Developmental Disorder.</t>
  </si>
  <si>
    <t>The impact of different anti-vascular endothelial growth factor treatment regimens on reducing burden for caregivers and patients with wet age-related macular degeneration in a single-center real-world Japanese setting.</t>
  </si>
  <si>
    <t>Early intraocular pressure change after peripheral iridotomy with ultralow fluence pattern scanning laser and Nd:YAG laser in primary angle-closure suspect: Kowloon East Pattern Scanning Laser Study Report No. 3.</t>
  </si>
  <si>
    <t>Comparison of endophthalmitis rates following intravitreal injection of compounded bevacizumab, ranibizumab, and aflibercept.</t>
  </si>
  <si>
    <t>Early postoperative overcorrection in recurrent exotropia.</t>
  </si>
  <si>
    <t>Perforated punctal plugs with adjuvant use of mitomycin-C in management of acquired external punctal stenosis grades 0 and 1.</t>
  </si>
  <si>
    <t>Epidemiological trends in 1452 cases of retinoblastoma from the Surveillance, Epidemiology, and End Results (SEER) registry.</t>
  </si>
  <si>
    <t>Optic disc hemorrhages in glaucoma and common clinical features.</t>
  </si>
  <si>
    <t>Ciliary body location in eyes with and without primary congenital glaucoma.</t>
  </si>
  <si>
    <t>Correlation of novel PAX6 gene abnormalities in aniridia and clinical presentation.</t>
  </si>
  <si>
    <t>Visual impairment as an independent risk factor for falls in hospitalized patients.</t>
  </si>
  <si>
    <t>Focal limbal stem cell deficiency associated with soft contact lens wear.</t>
  </si>
  <si>
    <t>Practice patterns in the interdisciplinary management of corneal abrasions.</t>
  </si>
  <si>
    <t>Cataract surgery outcomes and complications in retinal dystrophy patients.</t>
  </si>
  <si>
    <t>Late-onset diffuse lamellar keratitis 4 years after femtosecond laser-assisted small incision lenticule extraction: a case report.</t>
  </si>
  <si>
    <t>Effect of Orthokeratology on myopia progression: twelve-year results of a retrospective cohort study.</t>
  </si>
  <si>
    <t>What does IGRA testing add to the diagnosis of ocular tuberculosis? A Bayesian latent class analysis.</t>
  </si>
  <si>
    <t>Postoperative Complications of Pars Plana Vitrectomy for Diabetic Retinal Disease.</t>
  </si>
  <si>
    <t>Asymmetry of Peak Thicknesses between the Superior and Inferior Retinal Nerve Fiber Layers for Early Glaucoma Detection: A Simple Screening Method.</t>
  </si>
  <si>
    <t>RNA-Sequencing Gene Expression Profiling of Orbital Adipose-Derived Stem Cell Population Implicate HOX Genes and WNT Signaling Dysregulation in the Pathogenesis of Thyroid-Associated Orbitopathy.</t>
  </si>
  <si>
    <t>Fingolimod Suppresses a Cascade of Core Vicious Cycle in Dry Eye NOD Mouse Model: Involvement of Sphingosine-1-Phosphate Receptors in Infiltrating Leukocytes.</t>
  </si>
  <si>
    <t>Tear Levels of Insulin-Like Growth Factor Binding Protein 3 Correlate With Subbasal Nerve Plexus Changes in Patients With Type 2 Diabetes Mellitus.</t>
  </si>
  <si>
    <t>Acute Bilateral Ophthalmoplegia Due to Vertebrobasilar Dolichoectasia: A Report of Two Cases.</t>
  </si>
  <si>
    <t>A pilot investigation of audiovisual processing and multisensory integration in patients with inherited retinal dystrophies.</t>
  </si>
  <si>
    <t>Association of ARMS2 genotype with response to anti-vascular endothelial growth factor treatment in polypoidal choroidal vasculopathy.</t>
  </si>
  <si>
    <t>Successful management of retinal metastasis from renal cancer with everolimus in a monophthalmic patient: a case report.</t>
  </si>
  <si>
    <t>Clinical features of visual disturbances secondary to isolated sphenoid sinus inflammatory diseases.</t>
  </si>
  <si>
    <t>Early anti-VEGF treatment for hemorrhagic occlusive retinal vasculitis as a complication of cataract surgery.</t>
  </si>
  <si>
    <t>Case report: bilateral Mooren ulcer in association with hepatitis C.</t>
  </si>
  <si>
    <t>Generative mathematical modelling to demonstrate virtual simulations of neovascular age related macular degeneration.</t>
  </si>
  <si>
    <t>Review of the factors influencing the motivation of community drug distributors towards the control and elimination of neglected tropical diseases (NTDs).</t>
  </si>
  <si>
    <t>Fear of falling and postural reactivity in patients with glaucoma.</t>
  </si>
  <si>
    <t>New Grading System for Limbal Dermoid: A Retrospective Analysis of 261 Cases Over a 10-Year Period.</t>
  </si>
  <si>
    <t>Effect of Histocompatibility Y Antigen Matching on Graft Survival in Primary Penetrating Keratoplasty.</t>
  </si>
  <si>
    <t>Aqueous Drainage Device Erosion: A Review of Rates, Risks, Prevention, and Repair.</t>
  </si>
  <si>
    <t>Chest HRCT findings in patients with primary Sjögren's syndrome.</t>
  </si>
  <si>
    <t>Cataract surgery in ocular surface diseases: clinical challenges and outcomes.</t>
  </si>
  <si>
    <t>Management of diabetic macular edema in Japan: a review and expert opinion.</t>
  </si>
  <si>
    <t>Influence of comorbidities on the implementation of the fundus examination in patients with newly diagnosed type 2 diabetes.</t>
  </si>
  <si>
    <t>A rare case of traumatic subretinal migration of crystalline lens, corroborated histologically.</t>
  </si>
  <si>
    <t>Severe pigment dispersion after iris-claw phakic intraocular lens implantation.</t>
  </si>
  <si>
    <t>Implantation of a double iris-claw intraocular lens in an aphakic nanophthalmic eye.</t>
  </si>
  <si>
    <t>Soemmering's ring.</t>
  </si>
  <si>
    <t>Awareness and eye health-seeking practices for cataract among urban slum population of Delhi: The North India eye disease awareness study.</t>
  </si>
  <si>
    <t>Endophthalmitis prophylaxis: My perspective.</t>
  </si>
  <si>
    <t>Antibiotic prophylaxis practice patterns for cataract surgery in India - Results from an online survey.</t>
  </si>
  <si>
    <t>Clinical outcomes in traumatic pseudophacocele: A rare clinical entity.</t>
  </si>
  <si>
    <t>Effects of Fuchs uveitis syndrome on the ultrastructure of the anterior lens epithelium: A transmission electron microscopic study.</t>
  </si>
  <si>
    <t>Sutureless glueless intrascleral fixation of posterior chamber intraocular lens: Boon for aphakic.</t>
  </si>
  <si>
    <t>Sutureless 27-gauge needle-assisted transconjunctival intrascleral intraocular lens fixation: Initial experience.</t>
  </si>
  <si>
    <t>Comparison of visual performance and after cataract formation between two monofocal aspheric intraocular lenses following phacoemulsification for senile cataract: A randomized controlled study.</t>
  </si>
  <si>
    <t>Long-term results of trypan blue dye irrigation in the capsular bag to prevent posterior capsule opacification: A randomized trial.</t>
  </si>
  <si>
    <t>Lens decompression technique for prevention of intraoperative complications during phacoemulsification of intumescent cataract.</t>
  </si>
  <si>
    <t>Comparative analysis of endothelial cell loss following phacoemulsification in pupils of different sizes.</t>
  </si>
  <si>
    <t>Optimizing optical outcomes of intraocular lens implantation by achieving centration on visual axis.</t>
  </si>
  <si>
    <t>Limited vitrectomy in phacomorphic glaucoma.</t>
  </si>
  <si>
    <t>Spatula scaffold: An iris-sparing technique for lensectomy.</t>
  </si>
  <si>
    <t>Terminal chop: New technique for full thickness nuclear segmentation in mature hard cataract.</t>
  </si>
  <si>
    <t>B-HEX pupil expander: Pupil expansion redefined.</t>
  </si>
  <si>
    <t>Redefining evidence in the management of acute post-cataract surgery endophthalmitis in India - The 2014 Adenwalla Oration, All India Ophthalmological Society.</t>
  </si>
  <si>
    <t>Prevention and management of postoperative endophthalmitis: A case-based approach.</t>
  </si>
  <si>
    <t>Antibiotic prophylaxis in cataract surgery - An evidence-based approach.</t>
  </si>
  <si>
    <t>Corneal edema after phacoemulsification.</t>
  </si>
  <si>
    <t>Managing the posterior polar cataract: An update.</t>
  </si>
  <si>
    <t>Pediatric cataract.</t>
  </si>
  <si>
    <t>Decision-making and management of uveitic cataract.</t>
  </si>
  <si>
    <t>Cataract surgery in small pupils.</t>
  </si>
  <si>
    <t>Reviewing the visual benefits of femtosecond laser-assisted cataract surgery: Can we improve our outcomes?</t>
  </si>
  <si>
    <t>Optimizing outcomes with toric intraocular lenses.</t>
  </si>
  <si>
    <t>Optimizing outcomes with multifocal intraocular lenses.</t>
  </si>
  <si>
    <t>Intraocular lens calculations in atypical eyes.</t>
  </si>
  <si>
    <t>Long-term follow-up after scleral lens fixation in patients with Marfan syndrome.</t>
  </si>
  <si>
    <t>Acute Zonal Occult Outer Retinopathy (AZOOR): a case report of vision improvement after intravitreal injection of Ozurdex.</t>
  </si>
  <si>
    <t>Descemet membrane endothelial keratoplasty and glaucoma.</t>
  </si>
  <si>
    <t>Ginkgo biloba and its potential role in glaucoma.</t>
  </si>
  <si>
    <t>Suprachoroidal shunts.</t>
  </si>
  <si>
    <t>Influence of an immunodominant herpes simplex virus type 1 CD8+ T cell epitope on the target hierarchy and function of subdominant CD8+ T cells.</t>
  </si>
  <si>
    <t>Current Care Guideline: Age-related macular degeneration (AMD).</t>
  </si>
  <si>
    <t>Retinopathy of prematurity - from recognition of risk factors to treatment recommendations.</t>
  </si>
  <si>
    <t>Progressive deafness-dystonia due to SERAC1 mutations: A study of 67 cases.</t>
  </si>
  <si>
    <t>Pediatric ocular disorders and visual handicap in Finland - what do the registers tell?</t>
  </si>
  <si>
    <t>The VEGF Treatment of AMD Switch Study (The vTAS Study).</t>
  </si>
  <si>
    <t>Prevention of Age-Related Macular Degeneration.</t>
  </si>
  <si>
    <t>Update on the Use of Anti-VEGF Intravitreal Therapies for Retinal Vein Occlusions.</t>
  </si>
  <si>
    <t>Comparison between over-glasses patching and adhesive patching for children with moderate amblyopia: a prospective randomized clinical trial.</t>
  </si>
  <si>
    <t>AAV2-Mediated Transduction of the Mouse Retina After Optic Nerve Injury.</t>
  </si>
  <si>
    <t>AAV-CRISPR/Cas9-Mediated Depletion of VEGFR2 Blocks Angiogenesis In Vitro.</t>
  </si>
  <si>
    <t>The Preferred Retinal Locus Used to Watch Videos.</t>
  </si>
  <si>
    <t>Evaluation of (fli:GFP) Casper Zebrafish Embryos as a Model for Human Conjunctival Melanoma.</t>
  </si>
  <si>
    <t>Topical Application of Mizoribine Suppresses CD4+ T-cell-Mediated Pathogenesis in Murine Dry Eye.</t>
  </si>
  <si>
    <t>Oxidative stress and reactive oxygen species: a review of their role in ocular disease.</t>
  </si>
  <si>
    <t>Diabetic retinopathy pathogenesis and the ameliorating effects of melatonin; involvement of autophagy, inflammation and oxidative stress.</t>
  </si>
  <si>
    <t>Injections frequency and health care costs in patients treated with aflibercept compared to ranibizumab: new real-life evidence from Switzerland.</t>
  </si>
  <si>
    <t>Portable acuity screening for any school: validation of patched HOTV with amblyopic patients and Bangerter normals.</t>
  </si>
  <si>
    <t>Ten years follow-up after surgery for a foveal detachment due to optic disc pit: a case report of outer retinal layer healing.</t>
  </si>
  <si>
    <t>Macrothrombocytopenia With Congenital Bilateral Cataracts: A Phenotype of MYH9 Disorder With Exon 24 Indel Mutations.</t>
  </si>
  <si>
    <t>Successful Prediction of a Left Nonrecurrent Laryngeal Nerve in a Patient With Right-Sided Aorta and Aberrant Left Subclavian Artery.</t>
  </si>
  <si>
    <t>Mutations in TUBB4B Cause a Distinctive Sensorineural Disease.</t>
  </si>
  <si>
    <t>Prevalence and associated factors of strabismus in former preterm and full-term infants between 4 and 10 Years of age.</t>
  </si>
  <si>
    <t>Metastatic retinoblastoma of the parotid and submandibular glands: a rare case report.</t>
  </si>
  <si>
    <t>Evidence for the need for vision screening of school children in Turkey.</t>
  </si>
  <si>
    <t>CTG18.1 Expansion in TCF4 Among African Americans With Fuchs' Corneal Dystrophy.</t>
  </si>
  <si>
    <t>Macular Atrophy Development and Subretinal Drusenoid Deposits in Anti-Vascular Endothelial Growth Factor Treated Age-Related Macular Degeneration.</t>
  </si>
  <si>
    <t>The Influence of Age and Sex on Ocular Surface Microbiota in Healthy Adults.</t>
  </si>
  <si>
    <t>Parafoveal Photoreceptor Abnormalities in Asymptomatic Patients With RP1L1 Mutations in Families With Occult Macular Dystrophy.</t>
  </si>
  <si>
    <t>Aquaporin 0 Modulates Lens Gap Junctions in the Presence of Lens-Specific Beaded Filament Proteins.</t>
  </si>
  <si>
    <t>Transfer of an induced preferred retinal locus of fixation to everyday life visual tasks.</t>
  </si>
  <si>
    <t>Bilateral uveitis and macular edema induced by Nivolumab: a case report.</t>
  </si>
  <si>
    <t>Endoscopic Corneal Neurotization: Technique and Initial Experience.</t>
  </si>
  <si>
    <t>Patient-Physician Communication on Medication Cost during Glaucoma Visits.</t>
  </si>
  <si>
    <t>Changing patterns in treatment of angle closure glaucoma.</t>
  </si>
  <si>
    <t>Diplopia after Strabismus Surgery.</t>
  </si>
  <si>
    <t>Encephalocraniocutaneous Lipomatosis: Haberland Syndrome.</t>
  </si>
  <si>
    <t>Myopia as a risk factor for subsequent retinal tears in the course of a symptomatic posterior vitreous detachment.</t>
  </si>
  <si>
    <t>Analysis of choroidal and central foveal thicknesses in acute anterior uveitis by enhanced-depth imaging optical coherence tomography.</t>
  </si>
  <si>
    <t>Comparison of laser and circumlimbal suture induced elevation of intraocular pressure in albino CD-1 mice.</t>
  </si>
  <si>
    <t>First-in-human phase I study of ISTH0036, an antisense oligonucleotide selectively targeting transforming growth factor beta 2 (TGF-β2), in subjects with open-angle glaucoma undergoing glaucoma filtration surgery.</t>
  </si>
  <si>
    <t>The "F" in SAFE: Reliability of assessing clean faces for trachoma control in the field.</t>
  </si>
  <si>
    <t>Quantification of retinal changes after resolution of submacular hemorrhage secondary to polypoidal choroidal vasculopathy.</t>
  </si>
  <si>
    <t>Clinical, Histopathological and Cytogenetic Prognosticators in Uveal Melanoma - A Comprehensive Review.</t>
  </si>
  <si>
    <t>High ocular CMV copies and mismatched receipts may predict poor visual prognosis in CMV retinitis patients following allogeneic haematopoietic stem cell transplantation.</t>
  </si>
  <si>
    <t>Optical Coherence Tomography Angiography in Optic Nerve Drusen.</t>
  </si>
  <si>
    <t>Cutaneous sarcoidosis and secondary open-angle glaucoma in a patient: case report and literature review.</t>
  </si>
  <si>
    <t>Postoperative Complications of Scleral Buckling.</t>
  </si>
  <si>
    <t>Cataract Surgery Complications in Uveitis Patients: A Review Article.</t>
  </si>
  <si>
    <t>Association between traditional clinical high-risk features and gene expression profile classification in uveal melanoma.</t>
  </si>
  <si>
    <t>Spatial distribution of CD115(+) and CD11b(+) cells and their temporal activation during oxygen-induced retinopathy in mice.</t>
  </si>
  <si>
    <t>Real-life clinical data for dexamethasone and ranibizumab in the treatment of branch or central retinal vein occlusion over a period of six months.</t>
  </si>
  <si>
    <t>The risk of ischemic optic neuropathy post phacoemulsification cataract surgery.</t>
  </si>
  <si>
    <t>Lateral geniculate neurons projecting to primary visual cortex show ocular dominance plasticity in adult mice.</t>
  </si>
  <si>
    <t>Link between neurodegeneration and trabecular meshwork injury in glaucomatous patients.</t>
  </si>
  <si>
    <t>Differences in corneal clinical findings after standard and accelerated cross-linking in patients with progressive keratoconus.</t>
  </si>
  <si>
    <t>Assessment of macular function in patients with idiopathic Epiretinal membrane by multifocal Electroretinography: correlation with visual acuity and optical coherence tomography.</t>
  </si>
  <si>
    <t>Prevalence and associated risk factors of undercorrected refractive errors among people with diabetes in Shanghai.</t>
  </si>
  <si>
    <t>In Vivo Analysis of Angle Dysgenesis in Primary Congenital, Juvenile, and Adult-Onset Open Angle Glaucoma.</t>
  </si>
  <si>
    <t>Peripapillary Microvascular Improvement and Lamina Cribrosa Depth Reduction After Trabeculectomy in Primary Open-Angle Glaucoma.</t>
  </si>
  <si>
    <t>Inflammatory and Neuronal Biomarkers Associated With Retinal Thinning in Pediatric HIV.</t>
  </si>
  <si>
    <t>Association Between Hyperreflective Dots on Spectral-Domain Optical Coherence Tomography in Macular Edema and Response to Treatment.</t>
  </si>
  <si>
    <t>The Recovery of Microvascular Status Evaluated by Optical Coherence Tomography Angiography in Patients after Successful Macular Hole Surgery.</t>
  </si>
  <si>
    <t>Biomarkers of ocular surface disease using impression cytology.</t>
  </si>
  <si>
    <t>Mutation Spectrum of the LRP5, NDP, and TSPAN12 Genes in Chinese Patients With Familial Exudative Vitreoretinopathy.</t>
  </si>
  <si>
    <t>Vertical-to-Horizontal Rotational Myocutaneous Flap for Repairing Cicatricial Lower Lid Ectropion: A Novel Surgical Technique.</t>
  </si>
  <si>
    <t>The long-term outcomes of thyroid function after subtotal thyroidectomy for Graves' hyperthyroidism.</t>
  </si>
  <si>
    <t>Causes and Three-year Incidence of Irreversible Visual Impairment in Jing-An District, Shanghai, China from 2010-2015.</t>
  </si>
  <si>
    <t>Association of Interleukin-1 gene clusters polymorphisms with primary open-angle glaucoma: a meta-analysis.</t>
  </si>
  <si>
    <t>Vitrectomy with internal limiting membrane peeling versus inverted internal limiting membrane flap technique for macular hole-induced retinal detachment: a systematic review of literature and meta-analysis.</t>
  </si>
  <si>
    <t>Foveal microvasculature features of surgically closed macular hole using optical coherence tomography angiography.</t>
  </si>
  <si>
    <t>Knobloch syndrome associated with Polymicrogyria and early onset of retinal detachment: two case reports.</t>
  </si>
  <si>
    <t>Bacterial profile of ocular infections: a systematic review.</t>
  </si>
  <si>
    <t>Factors associated with the occurrence of a fall in subjects with primary open-angle glaucoma.</t>
  </si>
  <si>
    <t>Goldmann applanation tonometry error relative to true intracameral intraocular pressure in vitro and in vivo.</t>
  </si>
  <si>
    <t>Anti-fibrotic, anti-VEGF or radiotherapy treatments as adjuvants for pterygium excision: a systematic review and network meta-analysis.</t>
  </si>
  <si>
    <t>Panel-based whole exome sequencing identifies novel mutations in microphthalmia and anophthalmia patients showing complex Mendelian inheritance patterns.</t>
  </si>
  <si>
    <t>The genetic profile of Leber congenital amaurosis in an Australian cohort.</t>
  </si>
  <si>
    <t>Surgical interventions for vertical strabismus in superior oblique palsy.</t>
  </si>
  <si>
    <t>Validation of automated screening for referable diabetic retinopathy with the IDx-DR device in the Hoorn Diabetes Care System.</t>
  </si>
  <si>
    <t>Plasma levels of hypoxia-regulated factors in patients with age-related macular degeneration.</t>
  </si>
  <si>
    <t>AREDS simplified severity scale as a predictive factor for response to aflibercept therapy for typical neovascular age-related macular degeneration.</t>
  </si>
  <si>
    <t>Laser photocoagulation as treatment of non-exudative age-related macular degeneration: state-of-the-art and future perspectives.</t>
  </si>
  <si>
    <t>Radioiodine associated de novo Graves' opthalmopathy in an Asian cohort.</t>
  </si>
  <si>
    <t>Errors in the absorbed and the administered (131)I therapeutic dose in patients with Graves' disease. A suggested more precise technique.</t>
  </si>
  <si>
    <t>Dry eye, sleep quality, and mood status in glaucoma patients receiving prostaglandin monotherapy were comparable with those in non-glaucoma subjects.</t>
  </si>
  <si>
    <t>In vivo imaging of palisades of Vogt in dry eye versus normal subjects using en-face spectral-domain optical coherence tomography.</t>
  </si>
  <si>
    <t>Interaction of HLA-DRB1* alleles and CTLA4 (+49 AG) gene polymorphism in Autoimmune Thyroid Disease.</t>
  </si>
  <si>
    <t>Panretinal Photocoagulation: A Review of Complications.</t>
  </si>
  <si>
    <t>Limbal Stem Cell Transplantation and Complications.</t>
  </si>
  <si>
    <t>Postoperative Endophthalmitis: A Review of Risk Factors, Prophylaxis, Incidence, Microbiology, Treatment, and Outcomes.</t>
  </si>
  <si>
    <t>New pharmacotherapy for the treatment of glaucoma.</t>
  </si>
  <si>
    <t>Aster koraiensis extract prevents diabetes-induced retinal vascular dysfunction in spontaneously diabetic Torii rats.</t>
  </si>
  <si>
    <t>The antioxidant effects of riluzole on the APRE-19 celll model injury-induced by t-BHP.</t>
  </si>
  <si>
    <t>Evaluation of choroidal thickness measurements in pediatric obstructive sleep apnea syndrome patients.</t>
  </si>
  <si>
    <t>Retinal putative glial alterations: implication for glaucoma care.</t>
  </si>
  <si>
    <t>Seeing it differently: self-reported description of vision loss in dry age-related macular degeneration.</t>
  </si>
  <si>
    <t>Biocompatibility of intravitreal injection of human mesenchymal stem cells in immunocompetent rabbits.</t>
  </si>
  <si>
    <t>Potential selection bias in candidates for stereotactic radiotherapy for neovascular AMD.</t>
  </si>
  <si>
    <t>Role of CYP1B1, p.E229K and p.R368H mutations among 120 families with sporadic juvenile onset open-angle glaucoma.</t>
  </si>
  <si>
    <t>The Effects of Phacoemulsification and Intraocular Lens Implantation on Anatomical and Functional Parameters in Patients with Primary Angle Closure: A Prospective Study. (An American Ophthalmological Society Thesis).</t>
  </si>
  <si>
    <t>Spaceflight-Induced Intracranial Hypertension and Visual Impairment: Pathophysiology and Countermeasures.</t>
  </si>
  <si>
    <t>Retrospective data on causes of childhood vision impairment in Eritrea.</t>
  </si>
  <si>
    <t>Multimodal imaging of retinal pigment epithelial detachments in patients with C3 glomerulopathy: case report and review of the literature.</t>
  </si>
  <si>
    <t>Increased risk of dementia following herpes zoster ophthalmicus.</t>
  </si>
  <si>
    <t>MOG-IgG associated optic neuritis is not multiple sclerosis.</t>
  </si>
  <si>
    <t>T-cell differentiation and CD56+ levels in polypoidal choroidal vasculopathy and neovascular age-related macular degeneration.</t>
  </si>
  <si>
    <t>The different roles of innate immune receptors in inflammation and carcinogenesis between races.</t>
  </si>
  <si>
    <t>The impact of different lenses on visual and musculoskeletal complaints in VDU workers with work-related neck complaints: a randomized controlled trial.</t>
  </si>
  <si>
    <t>Macular retinoschisis in eyes with glaucomatous optic neuropathy: Vitrectomy and natural course.</t>
  </si>
  <si>
    <t>Posttranscriptional Regulation of LOXL1 Expression Via Alternative Splicing and Nonsense-Mediated mRNA Decay as an Adaptive Stress Response.</t>
  </si>
  <si>
    <t>Incidence, Progression, and Risk Factors for Cataract in Type 2 Diabetes.</t>
  </si>
  <si>
    <t>Mast Cell-Derived Tryptase in Geographic Atrophy.</t>
  </si>
  <si>
    <t>Intraocular Pressure and Glaucomatous Optic Neuropathy in High Myopia.</t>
  </si>
  <si>
    <t>Magnusiomyces capitatus: a new and emerging pathogen linked to keratomycosis.</t>
  </si>
  <si>
    <t>A microbubble of gas as an early indication of macular hole formation after vitrectomy surgery for retinal detachment repair.</t>
  </si>
  <si>
    <t>A retrospective study on the outcomes of Ahmed valve versus Ahmed valve combined with fluocinolone implant in uveitic glaucoma.</t>
  </si>
  <si>
    <t>Suture-assisted punctoplasty.</t>
  </si>
  <si>
    <t>Systematic approaches for reviewing neuro-imaging scans in ophthalmology.</t>
  </si>
  <si>
    <t>The Antibiofilm efficacy of nitric oxide on soft contact lenses.</t>
  </si>
  <si>
    <t>Subconjunctival PRGF Fibrin Membrane as an Adjuvant to Nonpenetrating Deep Sclerectomy: A 2-Year Pilot Study.</t>
  </si>
  <si>
    <t>In-vivo effects of intraocular and intracranial pressures on the lamina cribrosa microstructure.</t>
  </si>
  <si>
    <t>Relationship between lower eyelid epiblepharon and epicanthus in Korean children.</t>
  </si>
  <si>
    <t>Cluster-randomized controlled trial of the effects of free glasses on purchase of children's glasses in China: The PRICE (Potentiating Rural Investment in Children's Eyecare) study.</t>
  </si>
  <si>
    <t>Corneal endothelial cell density and pterygium: a cross-sectional study.</t>
  </si>
  <si>
    <t>Intraocular pressure and central corneal thickness in full-term newborns.</t>
  </si>
  <si>
    <t>Corneal biomechanical features in patients with ankylosing spondylitis.</t>
  </si>
  <si>
    <t>Prevalence and associated factors of external punctal stenosis among elderly patients in Turkey.</t>
  </si>
  <si>
    <t>Relationship between anterior segment and optic nerve head parameters in healthy subjects.</t>
  </si>
  <si>
    <t>Use of the Ishikawa diagram in a case-control analysis to assess the causes of a diffuse lamellar keratitis outbreak.</t>
  </si>
  <si>
    <t>An investigation of human beta-defensins and cathelicidin expression in patients with pterygium.</t>
  </si>
  <si>
    <t>Epidemiological trends of allergic diseases in adolescents.</t>
  </si>
  <si>
    <t>Automated detection of exudative age-related macular degeneration in spectral domain optical coherence tomography using deep learning.</t>
  </si>
  <si>
    <t>Review: In age-related macular degeneration, antioxidant multivitamins and zinc supplements each decrease progression.</t>
  </si>
  <si>
    <t>Review: Antioxidant vitamin or mineral supplements do not prevent age-related macular degeneration.</t>
  </si>
  <si>
    <t>Young Woman With Eye Pressure.</t>
  </si>
  <si>
    <t>Male With Sudden Left Eye Vision Loss.</t>
  </si>
  <si>
    <t>Seven-Year-Old Girl With Forehead Swelling.</t>
  </si>
  <si>
    <t>The Future of Imaging in Detecting Glaucoma Progression.</t>
  </si>
  <si>
    <t>The Evolving Role of the Relationship between Optic Nerve Structure and Function in Glaucoma.</t>
  </si>
  <si>
    <t>Detecting Structural Progression in Glaucoma with Optical Coherence Tomography.</t>
  </si>
  <si>
    <t>Detecting Visual Field Progression.</t>
  </si>
  <si>
    <t>Glaucoma in U.S. Civil Aviation: 2005-2014.</t>
  </si>
  <si>
    <t>Segmental ischaemic infarction of the iris after autologous fat injection into the lower eyelid tissue: a case report.</t>
  </si>
  <si>
    <t>Surgical Technique for Pulled in Two Syndrome: Three Cases With Chronic Progressive External Ophthalmoplegia.</t>
  </si>
  <si>
    <t>Bilateral Superior Rectus Transposition With Bilateral Medial Rectus Recession for Möbius Syndrome.</t>
  </si>
  <si>
    <t>Three Cases of Associated Persistent Fetal Vasculature and Ocular Coloboma: Posterior Segment Dysgenesis.</t>
  </si>
  <si>
    <t>Clinical Pearl: The "Rule of 8".</t>
  </si>
  <si>
    <t>FEVR-like Presentation in an 11q Deletion Syndrome and 16p13.11 Microdeletion.</t>
  </si>
  <si>
    <t>Treatment with solubilized Silk-Derived Protein (SDP) enhances rabbit corneal epithelial wound healing.</t>
  </si>
  <si>
    <t>The FTO variant is associated with chronic complications of diabetes mellitus in Czech population.</t>
  </si>
  <si>
    <t>Subclinical retinal atrophy in the unaffected fellow eyes of multiple sclerosis and neuromyelitis optica.</t>
  </si>
  <si>
    <t>Blepharochalasis: A rare cause of eye swelling.</t>
  </si>
  <si>
    <t>Impact of donor graft quality on deep anterior lamellar Keratoplasty (DALK).</t>
  </si>
  <si>
    <t>Near work, outdoor activity, and myopia in children in rural China: the Handan offspring myopia study.</t>
  </si>
  <si>
    <t>First case report of Cohen syndrome in the Tunisian population caused by VPS13B mutations.</t>
  </si>
  <si>
    <t>Label-Free In Vivo Imaging of Corneal Lymphatic Vessels Using Microscopic Optical Coherence Tomography.</t>
  </si>
  <si>
    <t>Diabetic Neuroglial Changes in the Superficial and Deep Nonperfused Areas on Optical Coherence Tomography Angiography.</t>
  </si>
  <si>
    <t>Occupational exposure to unburnt tobacco and potential risk of toxic optic neuropathy: A cross-sectional study among beedi rollers in selected rural areas of coastal Karnataka, India.</t>
  </si>
  <si>
    <t>Non-invasive vascular biomarkers in patients with Behçet's disease: review of the data and future perspectives.</t>
  </si>
  <si>
    <t>Anti-adalimumab antibodies in juvenile idiopathic arthritis-related uveitis.</t>
  </si>
  <si>
    <t>Infliximab for uveitis of Behçet's syndrome: a trend for earlier initiation.</t>
  </si>
  <si>
    <t>Exacerbation of Behçet's syndrome and familial Mediterranean fever with menstruation.</t>
  </si>
  <si>
    <t>Prospective evaluation of CO(2) laser-assisted sclerectomy surgery (CLASS) with Mitomycin C.</t>
  </si>
  <si>
    <t>Predictors of Intraocular Pressure After Phacoemulsification in Primary Open-Angle Glaucoma Eyes with Wide Versus Narrower Angles (An American Ophthalmological Society Thesis).</t>
  </si>
  <si>
    <t>Photodynamic Therapy Leads to Time-Dependent Regression of Pathologic Corneal (Lymph) Angiogenesis and Promotes High-Risk Corneal Allograft Survival.</t>
  </si>
  <si>
    <t>Different Filling Patterns of the Choriocapillaris in Fluorescein and Indocyanine Green Angiography in Primate Eyes Under Elevated Intraocular Pressure.</t>
  </si>
  <si>
    <t>Ptosis as the only manifestation of diabetic superior division oculomotor nerve palsy: A case report.</t>
  </si>
  <si>
    <t>Clinical features of acute acquired comitant esotropia in the Chinese populations.</t>
  </si>
  <si>
    <t>Curcumin Delays Retinal Degeneration by Regulating Microglia Activation in the Retina of rd1 Mice.</t>
  </si>
  <si>
    <t>Anticoagulation in Glaucoma Surgery.</t>
  </si>
  <si>
    <t>Distinguishing Benign from Malignant Circumscribed Orbital Tumors in Children.</t>
  </si>
  <si>
    <t>Postoperative Complications of Dermis-Fat Autografts in the Anophthalmic Socket.</t>
  </si>
  <si>
    <t>Complications Assoicated with MIRAgel for Treatment of Retinal Detachment.</t>
  </si>
  <si>
    <t>Management of Delayed Suprachoroidal Hemorrhage after Glaucoma Surgery.</t>
  </si>
  <si>
    <t>Cataract Surgery in Patients with Diabetes: Management Strategies.</t>
  </si>
  <si>
    <t>RELATIONSHIP BETWEEN THE EFFECTIVENESS OF INORGANIC IODINE AND THE SEVERITY OF GRAVES THYROTOXICOSIS: A RETROSPECTIVE STUDY.</t>
  </si>
  <si>
    <t>Impaired vestibular responses in internuclear ophthalmoplegia: Association and dissociation.</t>
  </si>
  <si>
    <t>Visual Function Response to Ocriplasmin for the Treatment of Vitreomacular Traction and Macular Hole: The OASIS Study.</t>
  </si>
  <si>
    <t>Drop instillation and glaucoma.</t>
  </si>
  <si>
    <t>New developments in optical coherence tomography imaging for glaucoma.</t>
  </si>
  <si>
    <t>Mutation-Induced Deamidation of Corneal Dystrophy-Related Transforming Growth Factor β-Induced Protein.</t>
  </si>
  <si>
    <t>Nodding syndrome (NS) and Onchocerca Volvulus (OV) in Northern Uganda.</t>
  </si>
  <si>
    <t>Indications and outcomes of pediatric keratoplasty in a tertiary eye care center: A retrospective review.</t>
  </si>
  <si>
    <t>Refractive state and optical compositions of preterm children with and without retinopathy of prematurity in the first 6 years of life.</t>
  </si>
  <si>
    <t>Graves disease following radioiodine therapy for toxic adenoma: Clinical case report.</t>
  </si>
  <si>
    <t>Harlequin syndrome and Horner syndrome after neck schwannoma excision in a pediatric patient: A case report.</t>
  </si>
  <si>
    <t>Optic nerve injury-associated blunt cerebrovascular injury: Three case reports.</t>
  </si>
  <si>
    <t>Optical coherence tomography angiography in patients with diabetic retinopathy treated with anti-VEGF intravitreal injections: Case report.</t>
  </si>
  <si>
    <t>Protective effect of metformin against retinal vein occlusions in diabetes mellitus - A nationwide population-based study.</t>
  </si>
  <si>
    <t>Corneal Biomechanical Properties in High Myopia Measured by Dynamic Scheimpflug Imaging Technology.</t>
  </si>
  <si>
    <t>Case Report: Adenocarcinoma of the Lacrimal Gland Presenting as an Abduction Deficit.</t>
  </si>
  <si>
    <t>P300-based acuity estimation in imitated amblyopia.</t>
  </si>
  <si>
    <t>Rod- versus cone-driven ERGs at different stimulus sizes in normal subjects and retinitis pigmentosa patients.</t>
  </si>
  <si>
    <t>Spontaneous anatomical and functional recovery of bilateral electric shock maculopathy.</t>
  </si>
  <si>
    <t>Commentary: Multicolor imaging in optic disc swelling.</t>
  </si>
  <si>
    <t>Multicolor imaging in optic disc swelling.</t>
  </si>
  <si>
    <t>Severe Gemella haemolysans endophthalmitis following ranibizumab intravitreal injection.</t>
  </si>
  <si>
    <t>Vitrectomy for full-thickness macular hole in adult-onset Coats' disease.</t>
  </si>
  <si>
    <t>Methoxsalen-induced macular toxicity.</t>
  </si>
  <si>
    <t>Blood flow pattern in a choroidal hemangioma imaged on swept-source-optical coherence tomography angiography.</t>
  </si>
  <si>
    <t>A rare case of bilateral tractional retinal detachment following snakebite.</t>
  </si>
  <si>
    <t>Optical coherence tomography angiography features of acute macular neuroretinopathy in dengue fever.</t>
  </si>
  <si>
    <t>Combined central retinal artery and vein occlusion with optic perineuritis following herpes zoster dermatitis in an immunocompetent child.</t>
  </si>
  <si>
    <t>A tiny tick can cause a big health problem.</t>
  </si>
  <si>
    <t>The sting of a honey bee: An unusual subconjunctival foreign body.</t>
  </si>
  <si>
    <t>Predescemetocele: A distinct clinical entity.</t>
  </si>
  <si>
    <t>Congenital capillary hemangioma arising from palpebral conjunctiva of a neonate.</t>
  </si>
  <si>
    <t>Role of amniotic membrane and full-thickness skin graft in reconstruction of kissing nevus of eyelids.</t>
  </si>
  <si>
    <t>Revisiting the "Tram-Track" sign.</t>
  </si>
  <si>
    <t>An unusual intraocular foreign body: Intravitreal cilium following scleral buckling for retinal detachment repair.</t>
  </si>
  <si>
    <t>Polypoidal choroidopathy associated with choroidal nevus.</t>
  </si>
  <si>
    <t>Dye front reciprocation" in combined central retinal vein occlusion with cilioretinal artery infarction.</t>
  </si>
  <si>
    <t>Multimodal imaging features of resolving multiple evanescent white dot syndrome.</t>
  </si>
  <si>
    <t>Hospital anxiety and depression scale assessment of 100 patients before and after using low vision care: A prospective study in a tertiary eye-care setting.</t>
  </si>
  <si>
    <t>Comparison of 30-2 Standard and Fast programs of Swedish Interactive Threshold Algorithm of Humphrey Field Analyzer for perimetry in patients with intracranial tumors.</t>
  </si>
  <si>
    <t>Epidemiology, clinical profile and factors, predicting final visual outcome of pediatric ocular trauma in a tertiary eye care center of Central India.</t>
  </si>
  <si>
    <t>Is pediatric ophthalmology a popular subspecialty in India: Present scenario and future remedies.</t>
  </si>
  <si>
    <t>Modified adjustable suture hang-back recession: Description of technique and comparison with conventional adjustable hang-back recession.</t>
  </si>
  <si>
    <t>Conquering myopia: Have we hit pay dirt?</t>
  </si>
  <si>
    <t>Efficacy of 1% atropine eye drops in retarding progressive axial myopia in Indian eyes.</t>
  </si>
  <si>
    <t>Retinal shortening: Ultrasonic evaluation of proliferative vitreoretinopathy.</t>
  </si>
  <si>
    <t>Stenotrophomonas maltophilia: An emerging entity for cluster endophthalmitis.</t>
  </si>
  <si>
    <t>Next-generation sequencing reveals a novel NDP gene mutation in a Chinese family with Norrie disease.</t>
  </si>
  <si>
    <t>Frequency of primary mutations of Leber's hereditary optic neuropathy patients in North Indian population.</t>
  </si>
  <si>
    <t>Simultaneous use of amniotic membrane and Mitomycin C in trabeculectomy for primary glaucoma.</t>
  </si>
  <si>
    <t>Evaluation of spectral domain optical coherence tomography parameters in ocular hypertension, preperimetric, and early glaucoma.</t>
  </si>
  <si>
    <t>Comparison of the Endosaver with noninjector techniques in Descemet's stripping endothelial keratoplasty.</t>
  </si>
  <si>
    <t>The inhibitory effect of different concentrations of KH902 eye drops on corneal neovascularization induced by alkali burn.</t>
  </si>
  <si>
    <t>Diagnosis of limbal stem cell deficiency based on corneal epithelial thickness measured on anterior segment optical coherence tomography.</t>
  </si>
  <si>
    <t>Is the distance from punctum a factor in the anatomical and functional success of canalicular laceration repairs?</t>
  </si>
  <si>
    <t>Immunohistochemical expression of X-linked inhibitor of apoptosis in eyelid sebaceous gland carcinoma predicts a worse prognosis.</t>
  </si>
  <si>
    <t>Altered tear inflammatory profile in Indian keratoconus patients - The 2015 Col Rangachari Award paper.</t>
  </si>
  <si>
    <t>Uveal effusion syndrome in 104 eyes: Response to corticosteroids - The 2017 Axel C. Hansen lecture.</t>
  </si>
  <si>
    <t>Mitochondrial genetics and therapeutic overview of Leber's hereditary optic neuropathy.</t>
  </si>
  <si>
    <t>Non-contact lens related Acanthamoeba keratitis.</t>
  </si>
  <si>
    <t>Increased Th1/Th17 Responses Contribute to Low-Grade Inflammation in Age-Related Macular Degeneration.</t>
  </si>
  <si>
    <t>Slow Reading in Glaucoma: Is it due to the Shrinking Visual Span in Central Vision?</t>
  </si>
  <si>
    <t>Long-term retinal cone rescue using a capsid mutant AAV8 vector in a mouse model of CNGA3-achromatopsia.</t>
  </si>
  <si>
    <t>Postoperative Refractive Errors Following Pediatric Cataract Extraction with Intraocular Lens Implantation.</t>
  </si>
  <si>
    <t>Gambogic acid ameliorates diabetes-induced proliferative retinopathy through inhibition of the HIF-1α/VEGF expression via targeting PI3K/AKT pathway.</t>
  </si>
  <si>
    <t>OCT-based deep learning algorithm for the evaluation of treatment indication with anti-vascular endothelial growth factor medications.</t>
  </si>
  <si>
    <t>SATB1 Conditional Knockout Results in Sjögren's Syndrome in Mice.</t>
  </si>
  <si>
    <t>Recurrent Pulmonary Aneurysms: Hughes-Stovin Syndrome on the Spectrum of Behçet Disease.</t>
  </si>
  <si>
    <t>Diabetic Microvascular Disease: An Endocrine Society Scientific Statement.</t>
  </si>
  <si>
    <t>Effect of water, sanitation and hygiene interventions on active trachoma in North and South Wollo zones of Amhara Region, Ethiopia: A Quasi-experimental study.</t>
  </si>
  <si>
    <t>Lipocalin-type prostaglandin D synthase-derived PGD(2) attenuates malignant properties of tumor endothelial cells.</t>
  </si>
  <si>
    <t>Perifoveal interdigitation zone loss in hydroxychloroquine toxicity leads to subclinical bull's eye lesion appearance on near-infrared reflectance imaging.</t>
  </si>
  <si>
    <t>Non-invasive detection of HPV DNA in exfoliative samples from ophthalmic pterygium: a feasibility study.</t>
  </si>
  <si>
    <t>Comparison of femtosecond laser-assisted corneal intrastromal xenotransplantation and the allotransplantation in rhesus monkeys.</t>
  </si>
  <si>
    <t>Idiopathic Retinal Vasculitis, Aneurysms, and Neuroretinitis Syndrome Presenting With Branch Retinal Artery Occlusion.</t>
  </si>
  <si>
    <t>Nonconforming Deep Focal Choroidal Excavation in a Patient With Choroidal Osteoma: A Diagnostic Dilemma.</t>
  </si>
  <si>
    <t>Irvine-Gass Macular Edema Responding to the Combination of Oral Mineralocorticoid-Receptor Antagonist With Dexamethasone Drops.</t>
  </si>
  <si>
    <t>Swept-Source Optical Coherence Tomography Angiography Findings in Torpedo Maculopathy.</t>
  </si>
  <si>
    <t>Treatment of Ipilimumab-Induced Vogt-Koyanagi-Harada Syndrome With Oral Dexamethasone.</t>
  </si>
  <si>
    <t>DualTrack Technology Improves Optical Coherence Tomography Angiography Image Quality.</t>
  </si>
  <si>
    <t>Valved 25-Gauge Cannula for Vitreous Tap and Injection.</t>
  </si>
  <si>
    <t>Quantitative Choriocapillaris Perfusion Before and After Vitrectomy in Idiopathic Epiretinal Membrane by Optical Coherence Tomography Angiography.</t>
  </si>
  <si>
    <t>Single-Spot Yellow Laser Versus Conventional Green Laser on Panretinal Photocoagulation: Patient Pain Scores and Preferences.</t>
  </si>
  <si>
    <t>Optical Coherence Tomography Findings in Endogenous Fungal Chorioretinitis, Retinitis, and Endophthalmitis.</t>
  </si>
  <si>
    <t>Comparison of Pneumatic Retinopexy and Scleral Buckle for Primary Rhegmatogenous Retinal Detachment Repair.</t>
  </si>
  <si>
    <t>Pain Associated With a Subconjunctival Cefazolin-Lidocaine Mixture in Retinal Surgery:A Randomized Control Trial.</t>
  </si>
  <si>
    <t>Labeling the lines: A test of a six-mechanism model of chromatic detection.</t>
  </si>
  <si>
    <t>Histopathologic and immunohistochemical features of capsular tissue around failed Ahmed glaucoma valves.</t>
  </si>
  <si>
    <t>High myopia in Greater Beijing School Children in 2016.</t>
  </si>
  <si>
    <t>Use of A-scan Ultrasound and Optical Coherence Tomography to Differentiate Papilledema From Pseudopapilledema.</t>
  </si>
  <si>
    <t>Case Report: Masquerading Large-vessel Giant Cell Arteritis.</t>
  </si>
  <si>
    <t>Refractive Error in a Sample of Black High School Children in South Africa.</t>
  </si>
  <si>
    <t>Weighing in on Canadian school-based vision screening: A call for action.</t>
  </si>
  <si>
    <t>The Evaluation of Anatomic and Functional Changes in Unilateral Moderate Amblyopic Eyes Using Optical Coherence Tomography and Pupil Cycle Time.</t>
  </si>
  <si>
    <t>Diabetic Macular Edema: Traditional and Novel Treatment</t>
  </si>
  <si>
    <t>The Value of Multidetector Computed Tomography of Orbits in Globe Protrusion in Comparison to Hertel Exophthalmometry</t>
  </si>
  <si>
    <t>Objective measurement of spectacle wear with a temperature sensor data logger.</t>
  </si>
  <si>
    <t>Interventions to improve access to cataract surgical services and their impact on equity in low- and middle-income countries.</t>
  </si>
  <si>
    <t>Safety and efficacy of dexamethasone intravitreal implant for treatment of macular edema secondary to retinal vein occlusion in Chinese patients: randomized, sham-controlled, multicenter study.</t>
  </si>
  <si>
    <t>Superior Retinal Gene Transfer and Biodistribution Profile of Subretinal Versus Intravitreal Delivery of AAV8 in Nonhuman Primates.</t>
  </si>
  <si>
    <t>Vitreous Fibronectin and Fibrinogen Expression Increased in Eyes With Proliferative Diabetic Retinopathy After Intravitreal Anti-VEGF Therapy.</t>
  </si>
  <si>
    <t>Naringenin Eye Drops Inhibit Corneal Neovascularization by Anti-Inflammatory and Antioxidant Mechanisms.</t>
  </si>
  <si>
    <t>Risk Factors for Earlier Reexposure of Glaucoma Drainage Devices.</t>
  </si>
  <si>
    <t>Identification of an ND4 Mutation in Leber Hereditary Optic Neuropathy.</t>
  </si>
  <si>
    <t>A Model of the Effect of Lens Development on Refraction in Schoolchildren.</t>
  </si>
  <si>
    <t>Intravitreal bevacizumab for neovascular glaucoma in uveal melanoma treated by proton beam therapy.</t>
  </si>
  <si>
    <t>Predictive factors for corrective effect of inferior rectus recession for congenital superior oblique palsy.</t>
  </si>
  <si>
    <t>Therapeutic inhibitors for the treatment of dry eye syndrome.</t>
  </si>
  <si>
    <t>A novel lipid prodrug strategy for sustained delivery of hexadecyloxypropyl 9-[2-(phosphonomethoxy)ethyl]guanine (HDP-PMEG) on unwanted ocular proliferation.</t>
  </si>
  <si>
    <t>Fixational Saccades and Their Relation to Fixation Instability in Strabismic Monkeys.</t>
  </si>
  <si>
    <t>Novel Complex ABCA4 Alleles in Brazilian Patients With Stargardt Disease: Genotype-Phenotype Correlation.</t>
  </si>
  <si>
    <t>Optical Coherence Tomography Angiography Macular and Peripapillary Vessel Perfusion Density in Healthy Subjects, Glaucoma Suspects, and Glaucoma Patients.</t>
  </si>
  <si>
    <t>Comparisons of Interventions for Preventing Falls in Older Adults: A Systematic Review and Meta-analysis.</t>
  </si>
  <si>
    <t>Effect of stimulus configuration on crowding in strabismic amblyopia.</t>
  </si>
  <si>
    <t>Circulating Endothelial Markers in Retinal Vasculopathy With Cerebral Leukoencephalopathy and Systemic Manifestations.</t>
  </si>
  <si>
    <t>Expression patterns of conjunctival mucin 5AC and aquaporin 5 in response to acute dry eye stress.</t>
  </si>
  <si>
    <t>Diagnostic Dilemmas in Fourth Nerve Palsies.</t>
  </si>
  <si>
    <t>Conjunctival Tear Layer Temperature, Evaporation, Hyperosmolarity, Inflammation, Hyperemia, Tissue Damage, and Symptoms: A Review of an Amplifying Cascade.</t>
  </si>
  <si>
    <t>Myeloid differentiation protein 2 induced retinal ischemia reperfusion injury via upregulation of ROS through a TLR4-NOX4 pathway.</t>
  </si>
  <si>
    <t>Partially absorbed cataractous lens in the anterior chamber revealing neglected severe ocular contusion: a case report.</t>
  </si>
  <si>
    <t>Effect of primary Phacoviscocanalostomy/ Viscocanalostomy on intraocular pressure of normal tension glaucoma patients: 3-year results.</t>
  </si>
  <si>
    <t>Iontophoretic collagen cross-linking versus epithelium-off collagen cross-linking for early stage of progressive keratoconus - 3 years follow-up study.</t>
  </si>
  <si>
    <t>Comparison of noncycloplegic and cycloplegic autorefraction in categorizing refractive error data in children.</t>
  </si>
  <si>
    <t>Acute and chronic fluid misdirection syndrome: pathophysiology and treatment.</t>
  </si>
  <si>
    <t>7,8-Dihydroxyflavone ameliorates high-glucose induced diabetic apoptosis in human retinal pigment epithelial cells by activating TrkB.</t>
  </si>
  <si>
    <t>Impact of potassium iodide on thyroidectomy for Graves' disease: Implications for safety and operative difficulty.</t>
  </si>
  <si>
    <t>Increased intraocular pressure alters the cellular distribution of HuR protein in retinal ganglion cells - A possible sign of endogenous neuroprotection failure.</t>
  </si>
  <si>
    <t>Geographic and Demographic Variation in Use of Ranibizumab Versus Bevacizumab for Neovascular Age-related Macular Degeneration in the United States.</t>
  </si>
  <si>
    <t>Tractional Abnormalities of the Central Foveal Bouquet in Epiretinal Membranes: Clinical Spectrum and Pathophysiological Perspectives.</t>
  </si>
  <si>
    <t>Genetic analysis of a Chinese family with members affected with Usher syndrome type II and Waardenburg syndrome type IV.</t>
  </si>
  <si>
    <t>Recurrent De Novo Mutations Disturbing the GTP/GDP Binding Pocket of RAB11B Cause Intellectual Disability and a Distinctive Brain Phenotype.</t>
  </si>
  <si>
    <t>Tests for detecting strabismus in children aged 1 to 6 years in the community.</t>
  </si>
  <si>
    <t>High-resolution Imaging in Male Germ Cell-Associated Kinase (MAK)-related Retinal Degeneration.</t>
  </si>
  <si>
    <t>Scleral Lenses Reduce the Need for Corneal Transplants in Severe Keratoconus.</t>
  </si>
  <si>
    <t>Prevalence of Vision Impairment in Older Adults in Rural China in 2014 and Comparisons With the 2006 China Nine-Province Survey.</t>
  </si>
  <si>
    <t>Development and Clinical Accuracy of a New Intraocular Lens Power Formula (VRF) Compared to Other Formulas.</t>
  </si>
  <si>
    <t>Surgical treatments for fibrous tissue extending to the posterior retina in eyes with familial exudative vitreoretinopathy.</t>
  </si>
  <si>
    <t>Corneal Biomechanical Changes and Tissue Remodeling After SMILE and LASIK.</t>
  </si>
  <si>
    <t>Parapapillary Deep-Layer Microvasculature Dropout in Primary Open-Angle Glaucoma Eyes With a Parapapillary γ-Zone.</t>
  </si>
  <si>
    <t>Autoreactive T Cells in Immunopathogenesis of TB-Associated Uveitis.</t>
  </si>
  <si>
    <t>Lesion topographies in multiple sclerosis diagnosis: A reappraisal.</t>
  </si>
  <si>
    <t>Uveitis and Juvenile Psoriatic Arthritis or Psoriasis.</t>
  </si>
  <si>
    <t>Use of a Neural Net to Model the Impact of Optical Coherence Tomography Abnormalities on Vision in Age-related Macular Degeneration.</t>
  </si>
  <si>
    <t>Epidemiology of Primary Ophthalmic Inpatient Admissions in the United States.</t>
  </si>
  <si>
    <t>Corneal Abnormalities in Congenital Aniridia: Congenital Central Corneal Opacity Versus Aniridia-associated Keratopathy.</t>
  </si>
  <si>
    <t>Latanoprost-induced Skin Depigmentation.</t>
  </si>
  <si>
    <t>Combined Conjunctival Limbal Autografts and Living-Related Conjunctival Limbal Allografts for Severe Unilateral Ocular Surface Failure.</t>
  </si>
  <si>
    <t>Isotretinoin-induced Angle Closure and Myopic Shift.</t>
  </si>
  <si>
    <t>Comparisons of Self-reported Glaucoma Medication Adherence With a New Wireless Device: A Pilot Study.</t>
  </si>
  <si>
    <t>Photocoagulation of the Retinal Nonperfusion Area Prevents the Expression of the Vascular Endothelial Growth Factor in an Animal Model.</t>
  </si>
  <si>
    <t>Manipulation of Panx1 Activity Increases the Engraftment of Transplanted Lacrimal Gland Epithelial Progenitor Cells.</t>
  </si>
  <si>
    <t>Allergic eye disease.</t>
  </si>
  <si>
    <t>Serum starvation of ARPE-19 changes the cellular distribution of cholesterol and Fibulin3 in patterns reminiscent of age-related macular degeneration.</t>
  </si>
  <si>
    <t>Serratia marcescens endophthalmitis after pterygium surgery: a case report.</t>
  </si>
  <si>
    <t>Blue-light filtering alters angiogenic signaling in human retinal pigmented epithelial cells culture model.</t>
  </si>
  <si>
    <t>Long-term clinical outcomes of Ahmed valve implantation in patients with refractory glaucoma.</t>
  </si>
  <si>
    <t>Advanced quantitative analysis of the sub-retinal pigment epithelial space in recurrent neovascular age-related macular degeneration.</t>
  </si>
  <si>
    <t>Multi-categorical deep learning neural network to classify retinal images: A pilot study employing small database.</t>
  </si>
  <si>
    <t>Identification of proteins associated with clinical and pathological features of proliferative diabetic retinopathy in vitreous and fibrovascular membranes.</t>
  </si>
  <si>
    <t>Pediatric orbital wall fractures: Prognostic factors of diplopia and ocular motility limitation.</t>
  </si>
  <si>
    <t>Long non-coding RNA FTH1P3 facilitates uveal melanoma cell growth and invasion through miR-224-5p.</t>
  </si>
  <si>
    <t>EUNOS Meeting, September 10-13, 2017, Budapest, Hungary.</t>
  </si>
  <si>
    <t>Patient-reported Outcomes for Assessment of Quality of Life in Refractive Error: A Systematic Review.</t>
  </si>
  <si>
    <t>Intracameral antibiotics during cataract surgery: evidence and barriers.</t>
  </si>
  <si>
    <t>Management of cataract in uveitis patients.</t>
  </si>
  <si>
    <t>Rare esophageal ulcers related to Behçet disease: A case report.</t>
  </si>
  <si>
    <t>Comparison of hydrophobic and hydrophilic intraocular lens in preventing posterior capsule opacification after cataract surgery: An updated meta-analysis.</t>
  </si>
  <si>
    <t>Incidence of endophthalmitis and the perioperative practices of cataract surgery in Japan: Japanese Prospective Multicenter Study for Postoperative Endophthalmitis after Cataract Surgery.</t>
  </si>
  <si>
    <t>The effect of internal fixation lamp on anterior chamber angle width measured by anterior segment optical coherence tomography.</t>
  </si>
  <si>
    <t>Systemic Biodistribution and Intravitreal Pharmacokinetic Properties of Bevacizumab, Ranibizumab, and Aflibercept in a Nonhuman Primate Model.</t>
  </si>
  <si>
    <t>Effects of Aflibercept for Neovascular Age-Related Macular Degeneration: A Systematic Review and Meta-Analysis of Observational Comparative Studies.</t>
  </si>
  <si>
    <t>High risk of postpartum relapses in neuromyelitis optica spectrum disorder.</t>
  </si>
  <si>
    <t>Double-Blind, Placebo-Controlled, Randomized Trial of Selenium in Graves Hyperthyroidism.</t>
  </si>
  <si>
    <t>Effects of Spaceflight on Astronaut Brain Structure as Indicated on MRI.</t>
  </si>
  <si>
    <t>Medical Devices; Immunology and Microbiology Devices; Classification of the Aquaporin-4 Autoantibody Immunological Test System. Final order.</t>
  </si>
  <si>
    <t>Multimodal imaging of linear lesions in the fundus of pathologic myopic eyes with macular lesions.</t>
  </si>
  <si>
    <t>Diagnostic Ophthalmology.</t>
  </si>
  <si>
    <t>Unusual presentation of cyathostomiasis in an adult Thoroughbred mare.</t>
  </si>
  <si>
    <t>Sudden acquired retinal degeneration syndrome in western Canada: 93 cases.</t>
  </si>
  <si>
    <t>Commentary: NHS patients should have a choice of drug for wet age-related macular degeneration, despite pressure from pharma.</t>
  </si>
  <si>
    <t>Are the odds shifting against pharma in the fight for cheaper treatment for macular degeneration?</t>
  </si>
  <si>
    <t>Total Serum Cholesterol Increases Risk for Development and Progression of Nonproliferative Retinopathy in Patients with Type 1 Diabetes Without Therapeutic Intervention: Prospective, Observational Study.</t>
  </si>
  <si>
    <t>Predictors and long-term outcome in Greek adults with juvenile idiopathic arthritis: a 17-year continuous follow-up study.</t>
  </si>
  <si>
    <t>Abnormal creatine transport of mutations in monocarboxylate transporter 12 (MCT12) found in patients with age-related cataract can be partially rescued by exogenous chaperone CD147.</t>
  </si>
  <si>
    <t>A qualitative exploration of physical, mental and ocular fatigue in patients with primary Sjögren's Syndrome.</t>
  </si>
  <si>
    <t>Efficacy of 2 Trabecular Micro-Bypass Stents During Phacoemulsification for Mild to Advanced Primary Open-angle Glaucoma Controlled With Topical Hypotensive Medications.</t>
  </si>
  <si>
    <t>Excisional Bleb Revision for Management of Failed Ahmed Glaucoma Valve.</t>
  </si>
  <si>
    <t>Variability in clinical phenotypes of PRPF8-linked autosomal dominant retinitis pigmentosa correlates with differential PRPF8/SNRNP200 interactions.</t>
  </si>
  <si>
    <t>Evaluation of Visual Field and Imaging Outcomes for Glaucoma Clinical Trials (An American Ophthalomological Society Thesis).</t>
  </si>
  <si>
    <t>Assessment of Neurotrophins and Inflammatory Mediators in Vitreous of Patients With Diabetic Retinopathy.</t>
  </si>
  <si>
    <t>The Anti-Inflammatory Effect of Ripasudil (K-115), a Rho Kinase (ROCK) Inhibitor, on Endotoxin-Induced Uveitis in Rats.</t>
  </si>
  <si>
    <t>Characterizing the Natural History of Visual Function in Choroideremia Using Microperimetry and Multimodal Retinal Imaging.</t>
  </si>
  <si>
    <t>Dysphotopsia: a multifaceted optic phenomenon.</t>
  </si>
  <si>
    <t>Astigmatism evaluation prior to cataract surgery.</t>
  </si>
  <si>
    <t>Exome-wide association study of plasma lipids in &gt;300,000 individuals.</t>
  </si>
  <si>
    <t>Comorbid Visual and Psychiatric Disabilities Among the Chinese Elderly: A National Population-Based Survey.</t>
  </si>
  <si>
    <t>Aflibercept in diabetic macular edema refractory to previous bevacizumab: outcomes and predictors of success.</t>
  </si>
  <si>
    <t>Impact of herpetic stromal immune keratitis in corneal biomechanics and innervation.</t>
  </si>
  <si>
    <t>Detailed analysis of retinal morphology in patients with diabetic macular edema (DME) randomized to ranibizumab or triamcinolone treatment.</t>
  </si>
  <si>
    <t>Checkpoint inhibitor-induced uveitis: a case series.</t>
  </si>
  <si>
    <t>Evaluation of Decellularized Porcine Jejunum as a Matrix for Lacrimal Gland Reconstruction In Vitro for Treatment of Dry Eye Syndrome.</t>
  </si>
  <si>
    <t>Retinal Oximetry and Vessel Diameter Measurements With a Commercially Available Scanning Laser Ophthalmoscope in Diabetic Retinopathy.</t>
  </si>
  <si>
    <t>The Expanded Spectrum of Perifoveal Exudative Vascular Anomalous Complex.</t>
  </si>
  <si>
    <t>Risk of Ischemic Heart Disease in Patients With Sjögren's Syndrome.</t>
  </si>
  <si>
    <t>Association of Bone Metabolic Markers With Diabetic Retinopathy and Diabetic Macular Edema in Elderly Chinese Individuals With Type 2 Diabetes Mellitus.</t>
  </si>
  <si>
    <t>Cionni-modified capsular tension ring for surgical repair of cyclodialysis after trabeculectomy: a case report.</t>
  </si>
  <si>
    <t>Detection of central visual field defects in early glaucomatous eyes: Comparison of Humphrey and Octopus perimetry.</t>
  </si>
  <si>
    <t>Corneal transplantation at Tenwek Hospital, Kenya, East Africa: Analysis of outcomes and associated patient socioeconomic characteristics.</t>
  </si>
  <si>
    <t>Evaluation of retinal nerve fiber layer defect using wide-field en-face swept-source OCT images by applying the inner limiting membrane flattening.</t>
  </si>
  <si>
    <t>Clinical spectrum of pseudoexfoliation syndrome-An electronic records audit.</t>
  </si>
  <si>
    <t>Chronic and Intermittent Angle Closure Caused by In-The-Bag Capsular Tension Ring and Intraocular Lens Dislocation in Patients With Pseudoexfoliation Syndrome.</t>
  </si>
  <si>
    <t>Anti-VEGF Therapy for Diabetic Eye Diseases.</t>
  </si>
  <si>
    <t>Regional Patterns of Retinal Oxygen Saturation and Microvascular Hemodynamic Parameters Preceding Retinopathy in Patients With Type II Diabetes.</t>
  </si>
  <si>
    <t>The Effect of Acutely Elevated Intraocular Pressure on the Functional and Blood Flow Responses of the Rat Retina to Flicker Stimulation.</t>
  </si>
  <si>
    <t>Ocular Torsion According to Trochlear Nerve Absence in Unilateral Superior Oblique Palsy.</t>
  </si>
  <si>
    <t>Temporal Properties of Flicker ERGs in Rabbit Model of Retinitis Pigmentosa.</t>
  </si>
  <si>
    <t>Corneal Mesenchymal Stromal Cells Are Directly Antiangiogenic via PEDF and sFLT-1.</t>
  </si>
  <si>
    <t>The Nine-Step Minnesota Grading System for Eyebank Eyes With Age Related Macular Degeneration: A Systematic Approach to Study Disease Stages.</t>
  </si>
  <si>
    <t>Impact of healthcare strategies on patterns of paediatric sight impairment in a developed population: 1984-2011.</t>
  </si>
  <si>
    <t>Phenotypic diversity in autosomal-dominant cone-rod dystrophy elucidated by adaptive optics retinal imaging.</t>
  </si>
  <si>
    <t>SCORE2 Report 5: Vision-Related Function in Patients With Macular Edema Secondary to Central Retinal or Hemiretinal Vein Occlusion.</t>
  </si>
  <si>
    <t>Excerpt from the Canadian Ophthalmological Society evidence-based clinical practice guidelines for the management of diabetic retinopathy.</t>
  </si>
  <si>
    <t>Analysis of reasons for noncompliance with laser treatment in patients of diabetic retinopathy.</t>
  </si>
  <si>
    <t>The role of occult hypertension in retinal vein occlusions and diabetic retinopathy.</t>
  </si>
  <si>
    <t>Risk factors for progression of diabetic retinopathy in Alberta First Nations communities.</t>
  </si>
  <si>
    <t>Six-year prevalence and incidence of diabetic retinopathy and cost-effectiveness of tele-ophthalmology in Manitoba.</t>
  </si>
  <si>
    <t>Difference in patterns of retinal ganglion cell damage between primary open-angle glaucoma and non-arteritic anterior ischaemic optic neuropathy.</t>
  </si>
  <si>
    <t>Association of birth weight with corneal power in early adolescence: Results from the National Health and Nutrition Examination Survey (NHANES) 1999-2008.</t>
  </si>
  <si>
    <t>Clinical features of superficial and deep peripapillary microvascular density in healthy myopic eyes.</t>
  </si>
  <si>
    <t>Patients with Primary Sjögren's Syndrome Have Alterations in Absolute Quantities of Specific Peripheral Leucocyte Populations.</t>
  </si>
  <si>
    <t>To stay young, kill zombie cells.</t>
  </si>
  <si>
    <t>Ultrastructural analyses of internal limiting membrane excised from highly myopic eyes with myopic traction maculopathy.</t>
  </si>
  <si>
    <t>Toxocariasis: critical analysis of serology in patients attending a public referral center for ophthalmology in Brazil.</t>
  </si>
  <si>
    <t>WAGNER syndrome: anatomic, functional and genetic characterization of a Portuguese family.</t>
  </si>
  <si>
    <t>Hemorrhagic hypopyon as presenting feature of intravascular lymphoma, a case report.</t>
  </si>
  <si>
    <t>The liquid biopsy: a tool for a combined diagnostic and theranostic approach for care of a patient with late-stage lung carcinoma presenting with bilateral ocular metastases.</t>
  </si>
  <si>
    <t>Long-term efficiency of cataract surgery with hydrophilic acrylic Ioflex intraocular lens.</t>
  </si>
  <si>
    <t>Hypothyroidism as a risk factor for open angle glaucoma: A systematic review and meta-analysis.</t>
  </si>
  <si>
    <t>Clinical manifestations and treatment outcomes of syphilitic uveitis in HIV-negative patients in China: A retrospective case study.</t>
  </si>
  <si>
    <t>Is atrial fibrillation a risk factor for normal-tension glaucoma?</t>
  </si>
  <si>
    <t>Trabeculotomy ab interno with Trabectome as surgical management for systemic fluoroquinolone-induced pigmentary glaucoma: A case report.</t>
  </si>
  <si>
    <t>Adult T-Cell Leukemia/Lymphoma With Primary Lacrimal Gland Involvement.</t>
  </si>
  <si>
    <t>Infected Nasal Dermoid Cyst/Sinus Tract Presenting With Bilateral Subperiosteal Supraorbital Abscesses: The Midline Nasal Tuft of Hair, an Overlooked Finding.</t>
  </si>
  <si>
    <t>Salivary lipids: A review.</t>
  </si>
  <si>
    <t>Serum ICAM-1, VCAM-1 and E-selectin levels in patients with primary and secondary Sjögren's syndrome.</t>
  </si>
  <si>
    <t>Evaluation of the anterior chamber angle in pseudoexfoliation syndrome.</t>
  </si>
  <si>
    <t>Optic Nerve Hypoplasia Is a Pervasive Subcortical Pathology of Visual System in Neonates.</t>
  </si>
  <si>
    <t>Motion-generated optical information allows event perception despite blurry vision in AMD and amblyopic patients.</t>
  </si>
  <si>
    <t>Multimodal Evaluation of the Fellow Eye of Patients with Retinal Angiomatous Proliferation.</t>
  </si>
  <si>
    <t>Long Non-Coding RNA-MALAT1 Mediates Retinal Ganglion Cell Apoptosis Through the PI3K/Akt Signaling Pathway in Rats with Glaucoma.</t>
  </si>
  <si>
    <t>Cryopreserved rabbit amniotic membrane alleviated inflammatory response and fibrosis following experimental strabismus surgery in rabbits.</t>
  </si>
  <si>
    <t>Epidemiology of Reduced Visual Acuity among Chinese Multiethnic Students.</t>
  </si>
  <si>
    <t>Co-management of cataract and glaucoma in the era of minimally invasive glaucoma surgery.</t>
  </si>
  <si>
    <t>Diffuse brain damage in normal tension glaucoma.</t>
  </si>
  <si>
    <t>Ocular, Auricular, and Oral Manifestations of Inflammatory Bowel Disease.</t>
  </si>
  <si>
    <t>Demographic characteristics and visual status of patients undergoing cataract surgery at a tertiary hospital in Kano, Nigeria.</t>
  </si>
  <si>
    <t>Comparing aspheric ablation profile with standard corneal ablation for correction of myopia and myopic astigmatism, a contralateral eye study.</t>
  </si>
  <si>
    <t>Spectrum of retinal abnormalities in renal transplant patients using chronic low-dose steroids.</t>
  </si>
  <si>
    <t>Near vision spectacle coverage and barriers to near vision correction among adults in the Cape Coast Metropolis of Ghana.</t>
  </si>
  <si>
    <t>Development of the Visual Word Form Area Requires Visual Experience: Evidence from Blind Braille Readers.</t>
  </si>
  <si>
    <t>Sustained endocrine profiles of a girl with WAGR syndrome.</t>
  </si>
  <si>
    <t>The Use of Botulinum Toxin to Treat Infantile Esotropia: A Systematic Review With Meta-Analysis.</t>
  </si>
  <si>
    <t>Conjunctival Melanoma in Chinese Patients: Local Recurrence, Metastasis, Mortality, and Comparisons With Caucasian Patients.</t>
  </si>
  <si>
    <t>SOX10 Expression as Well as BRAF and GNAQ/11 Mutations Distinguish Pigmented Ciliary Epithelium Neoplasms From Uveal Melanomas.</t>
  </si>
  <si>
    <t>Elevated Intraocular Pressure Induces Amyloid-β Deposition and Tauopathy in the Lateral Geniculate Nucleus in a Monkey Model of Glaucoma.</t>
  </si>
  <si>
    <t>Quantifying Microvascular Abnormalities With Increasing Severity of Diabetic Retinopathy Using Optical Coherence Tomography Angiography.</t>
  </si>
  <si>
    <t>Fully-automated segmentation of fluid regions in exudative age-related macular degeneration subjects: Kernel graph cut in neutrosophic domain.</t>
  </si>
  <si>
    <t>Recent advances in small pupil cataract surgery.</t>
  </si>
  <si>
    <t>Gene therapy for inherited retinal and optic nerve degenerations.</t>
  </si>
  <si>
    <t>Anti-Vascular Endothelial Growth Factor Therapy for Myopic Choroidal Neovascularization.</t>
  </si>
  <si>
    <t>The ARMOUR Study: Anti-VEGF in Neovascular AMD--Our Understanding in a Real-World Indian Setting.</t>
  </si>
  <si>
    <t>Ly6C(hi) monocytes are required for mesenchymal stem/stromal cell-induced immune tolerance in mice with experimental autoimmune uveitis.</t>
  </si>
  <si>
    <t>Painful tonic spasm in neuromyelitis optica spectrum disorders: Prevalence, clinical implications and treatment options.</t>
  </si>
  <si>
    <t>Clinical characteristics and long-term visual outcome of optic neuritis in neuromyelitis optica spectrum disorder: A comparison between Thai and American-Caucasian cohorts.</t>
  </si>
  <si>
    <t>Neuromyelitis optica spectrum disorder mimicking multiple sclerosis.</t>
  </si>
  <si>
    <t>Gender differences among Chinese patients with neuromyelitis optica spectrum disorders.</t>
  </si>
  <si>
    <t>The Pathophysiology of Dry Eye Disease: What We Know and Future Directions for Research.</t>
  </si>
  <si>
    <t>Neuropathic Corneal Pain: Approaches for Management.</t>
  </si>
  <si>
    <t>Update in Current Diagnostics and Therapeutics of Dry Eye Disease.</t>
  </si>
  <si>
    <t>Meibomian Gland Disease: The Role of Gland Dysfunction in Dry Eye Disease.</t>
  </si>
  <si>
    <t>Inflammation in Dry Eye Disease: How Do We Break the Cycle?</t>
  </si>
  <si>
    <t>Domain Specificity of Oculomotor Learning after Changes in Sensory Processing.</t>
  </si>
  <si>
    <t>Rethinking genotype-phenotype correlations in papillorenal syndrome: a case report on an unusual congenital camptodactyly and skeletal deformity with a heterogeneous PAX2 mutation of hexanucleotide duplication.</t>
  </si>
  <si>
    <t>Eye lens dosimetry and the study on radiation cataract in interventional cardiologists.</t>
  </si>
  <si>
    <t>A 2 bp deletion in the mitochondrial ATP 6 gene responsible for the NARP (neuropathy, ataxia, and retinitis pigmentosa) syndrome.</t>
  </si>
  <si>
    <t>Clinicopathological correlations in behavioural variant frontotemporal dementia.</t>
  </si>
  <si>
    <t>Rare GABRA3 variants are associated with epileptic seizures, encephalopathy and dysmorphic features.</t>
  </si>
  <si>
    <t>The Impact of Supplemental Antioxidants on Visual Function in Nonadvanced Age-Related Macular Degeneration: A Head-to-Head Randomized Clinical Trial.</t>
  </si>
  <si>
    <t>Tau hyperphosphorylation induces oligomeric insulin accumulation and insulin resistance in neurons.</t>
  </si>
  <si>
    <t>Concepts and Strategies in Retinal Gene Therapy.</t>
  </si>
  <si>
    <t>Introducing Gustavo D. Aguirre, the 2017 Recipient of the Proctor Medal.</t>
  </si>
  <si>
    <t>Bead Based Multiplex Assay for Analysis of Tear Cytokine Profiles.</t>
  </si>
  <si>
    <t>Transcanalicular Diode Laser-assisted Dacryocystorhinostomy for the Treatment of Primary Acquired Nasolacrimal Duct Obstruction.</t>
  </si>
  <si>
    <t>Causes of Childhood Vision Impairment in the School for the Blind in Eritrea.</t>
  </si>
  <si>
    <t>Effect of Experimental Conditions in the Accommodation Response in Myopia.</t>
  </si>
  <si>
    <t>New pathogenic variant in the FGF10 gene in the agenesis of lacrimal and salivary gland syndrome: Ophthalmological and genetic study.</t>
  </si>
  <si>
    <t>Endoscopic characteristics of oesophagus involvement in mucous membrane pemphigoid.</t>
  </si>
  <si>
    <t>Defective ciliogenesis in INPP5E-related Joubert syndrome.</t>
  </si>
  <si>
    <t>Multimodal imaging of small hard retinal drusen in young healthy adults.</t>
  </si>
  <si>
    <t>The L1 adhesion molecule normalizes neuritogenesis in Rett syndrome-derived neural precursor cells.</t>
  </si>
  <si>
    <t>Neutrophil-to-lymphocyte ratio in thyroid ophthalmopathy.</t>
  </si>
  <si>
    <t>Brain monoamine oxidase B and A in human parkinsonian dopamine deficiency disorders.</t>
  </si>
  <si>
    <t>Persistent Full-Thickness Idiopathic Macular Hole: Anatomical and Functional Outcome of Revitrectomy with Autologous Platelet Concentrate or Autologous Whole Blood.</t>
  </si>
  <si>
    <t>Nogo-B Promotes Angiogenesis in Proliferative Diabetic Retinopathy via VEGF/PI3K/Akt Pathway in an Autocrine Manner.</t>
  </si>
  <si>
    <t>Factors associated with vision-related quality of life among the adult population living in Nagorno Karabagh.</t>
  </si>
  <si>
    <t>The Photopic Negative Response: An Objective Measure of Retinal Ganglion Cell Function in Patients With Leber's Hereditary Optic Neuropathy.</t>
  </si>
  <si>
    <t>Phenotypic Plasticity in Uveal Melanoma Is Not Restricted to a Tumor Subpopulation and Is Unrelated to Cancer Stem Cell Characteristics.</t>
  </si>
  <si>
    <t>Cataract Avoidance With Proton Therapy in Ocular Melanomas.</t>
  </si>
  <si>
    <t>A Genome-Wide Scan for MicroRNA-Related Genetic Variants Associated With Primary Open-Angle Glaucoma.</t>
  </si>
  <si>
    <t>Introduction of the MDM2 T309G Mutation in Primary Human Retinal Epithelial Cells Enhances Experimental Proliferative Vitreoretinopathy.</t>
  </si>
  <si>
    <t>Clinical and Biological Evaluations of Biodegradable Collagen Matrices for Glaucoma Drainage Device Implantation.</t>
  </si>
  <si>
    <t>A Computational Approach From Gene to Structure Analysis of the Human ABCA4 Transporter Involved in Genetic Retinal Diseases.</t>
  </si>
  <si>
    <t>Iron-Chelating Drugs Enhance Cone Photoreceptor Survival in a Mouse Model of Retinitis Pigmentosa.</t>
  </si>
  <si>
    <t>Another Piece of the Puzzle: MYOC and Myocilin Glaucoma.</t>
  </si>
  <si>
    <t>Surgically Induced Focal Retinal Detachment Does Not Cause Detectable SD-OCT Retinal Changes in Normal Human Retina.</t>
  </si>
  <si>
    <t>Comparison of Sectoral Structure-Function Relationships in Glaucoma: Vessel Density Versus Thickness in the Peripapillary Retinal Nerve Fiber Layer.</t>
  </si>
  <si>
    <t>CD11b and CD200 on Circulating Monocytes Differentiate Two Angiographic Subtypes of Polypoidal Choroidal Vasculopathy.</t>
  </si>
  <si>
    <t>Patients With Normal Tension Glaucoma Have Relative Sparing of the Relative Afferent Pupillary Defect Compared to Those With Open Angle Glaucoma and Elevated Intraocular Pressure.</t>
  </si>
  <si>
    <t>A Comparison of En Face Optical Coherence Tomography and Fundus Autofluorescence in Stargardt Disease.</t>
  </si>
  <si>
    <t>A PPAR-Gamma Agonist Rosiglitazone Suppresses Fibrotic Response in Human Pterygium Fibroblasts by Modulating the p38 MAPK Pathway.</t>
  </si>
  <si>
    <t>Retinal Changes in Different Grades of Retinal Artery Occlusion: An Optical Coherence Tomography Study.</t>
  </si>
  <si>
    <t>Optical Coherence Tomography Angiography in the Evaluation of Geographic Atrophy Area Extension.</t>
  </si>
  <si>
    <t>Intraday Repeatability of Bruch's Membrane Opening-Based Neuroretinal Rim Measurements.</t>
  </si>
  <si>
    <t>Evidence of Carotenoid in Surgically Removed Lamellar Hole-Associated Epiretinal Proliferation.</t>
  </si>
  <si>
    <t>Long-term Outcomes After Proton Beam Irradiation in Patients With Large Choroidal Melanomas.</t>
  </si>
  <si>
    <t>Potential of Aqueous Humor as a Surrogate Tumor Biopsy for Retinoblastoma.</t>
  </si>
  <si>
    <t>Prevalence of Age-Related Macular Degeneration in Australia: The Australian National Eye Health Survey.</t>
  </si>
  <si>
    <t>Progression of Stargardt Disease as Determined by Fundus Autofluorescence in the Retrospective Progression of Stargardt Disease Study (ProgStar Report No. 9).</t>
  </si>
  <si>
    <t>Metamorphopsia associated with central retinal vein occlusion.</t>
  </si>
  <si>
    <t>Differences in pupillary light reflex between optic neuritis and ischemic optic neuropathy.</t>
  </si>
  <si>
    <t>Rebamipide protects against glaucoma eyedrop-induced ocular surface disorders in rabbits.</t>
  </si>
  <si>
    <t>Clinical efficacy analysis of Ahmed glaucoma valve implantation in neovascular glaucoma and influencing factors: A STROBE-compliant article.</t>
  </si>
  <si>
    <t>Goniosynechialysis combined with cataract extraction for iridoschisis: A case report.</t>
  </si>
  <si>
    <t>Regorafenib-induced retinal and gastrointestinal hemorrhage in a metastatic colorectal cancer patient with liver dysfunction: A case report.</t>
  </si>
  <si>
    <t>Efficacy and safety of immunomodulatory drugs in patients with anterior uveitis: A systematic literature review.</t>
  </si>
  <si>
    <t>Natural course of posterior subcapsular cataract over a short time period.</t>
  </si>
  <si>
    <t>Visual prognosis better in eyes with less severe reduction of visual acuity one year after onset of Leber hereditary optic neuropathy caused by the 11,778 mutation.</t>
  </si>
  <si>
    <t>Identification and Functional Characterization of ST3GAL5 and ST8SIA1 Variants in Patients with Thyroid-Associated Ophthalmopathy.</t>
  </si>
  <si>
    <t>Evaluation of a visual acuity test using closed Landolt-Cs to determine malingering.</t>
  </si>
  <si>
    <t>Aircrew and Handheld Laser Exposure.</t>
  </si>
  <si>
    <t>Retreatment of Exudative Age-Related Macular Degeneration after Loading 3-Monthly Intravitreal Ranibizumab.</t>
  </si>
  <si>
    <t>The proposed role of ultrasound in the management of giant cell arteritis in routine clinical practice.</t>
  </si>
  <si>
    <t>The cost of mapping trachoma: Data from the Global Trachoma Mapping Project.</t>
  </si>
  <si>
    <t>Relationship Between Optic Nerve Head Drusen Volume and Structural and Functional Optic Nerve Damage.</t>
  </si>
  <si>
    <t>Sutureless Deep Sclerectomy: A Preliminary Report.</t>
  </si>
  <si>
    <t>Test Conditions in Macular Visual Field Testing in Glaucoma.</t>
  </si>
  <si>
    <t>Hybrid Deep Learning on Single Wide-field Optical Coherence tomography Scans Accurately Classifies Glaucoma Suspects.</t>
  </si>
  <si>
    <t>Reversible Venting Stitch for Fenestrating Valve-less Glaucoma Shunts.</t>
  </si>
  <si>
    <t>Virtual Issue Editorial: Presbyopia - grappling with an age-old problem.</t>
  </si>
  <si>
    <t>The effect of blue-light blocking spectacle lenses on visual performance, macular health and the sleep-wake cycle: a systematic review of the literature.</t>
  </si>
  <si>
    <t>The advantages of intermediate-tier, inter-optometric referral of low risk pigmented lesions.</t>
  </si>
  <si>
    <t>Management della retinopatia diabetica e dell'edema maculare diabetico: linee guida "Euretina 2017".</t>
  </si>
  <si>
    <t>Isolated nonpulsatile enophthalmos in neurofibromatosis: An uncommon entity.</t>
  </si>
  <si>
    <t>Management of a case of divergent strabismus fixus secondary to a congenital fibrosis of extraocular muscles type 2.</t>
  </si>
  <si>
    <t>Contralateral eye surgery with adjustable suture for management of third nerve palsy with aberrant regeneration.</t>
  </si>
  <si>
    <t>Congenital sixth nerve palsy with associated anomalies.</t>
  </si>
  <si>
    <t>Management of idiopathic intracranial hypertension in an infant with bilateral congenital cataract and associated comitant sensory esotropia.</t>
  </si>
  <si>
    <t>Bilateral disc drusen in a diabetic patient simulating diabetic papillopathy as a cause of disc edema.</t>
  </si>
  <si>
    <t>Optical coherence tomography angiography of circumscribed choroidal hemangioma treated with photodynamic therapy.</t>
  </si>
  <si>
    <t>Vitrectomy for epiretinal membrane in adult-onset Coats' disease.</t>
  </si>
  <si>
    <t>Infectious chorioretinitis in an immunocompetent patient: A diagnostic dilemma.</t>
  </si>
  <si>
    <t>Commentary: Rickettsial retinitis - Direct bacterial infection or an immune-mediated response?</t>
  </si>
  <si>
    <t>Rickettsial retinitis: Direct bacterial infection or an immune-mediated response?</t>
  </si>
  <si>
    <t>Retained intraocular iron foreign body presenting with acute retinal necrosis.</t>
  </si>
  <si>
    <t>Amalric sign: An augur of ophthalmic artery occlusion.</t>
  </si>
  <si>
    <t>Ultrasonographic evaluation of transition from normal to ectatic area: A comparison between myopic staphylomata and coloboma.</t>
  </si>
  <si>
    <t>Primary calcareous degeneration of the cornea.</t>
  </si>
  <si>
    <t>Ophthalmic manifestations in Rothmund-Thomson syndrome: Case report and review of literature.</t>
  </si>
  <si>
    <t>Vitreous opacities causing artifacts in optical coherence tomography angiography.</t>
  </si>
  <si>
    <t>Fundus autofluorescence imaging of subinternal limiting membrane hemorrhage in anemic retinopathy.</t>
  </si>
  <si>
    <t>Anterior capsule rupture: Does this ring, ring a bell?</t>
  </si>
  <si>
    <t>Type 2 big bubble deep anterior lamellar keratoplasty-serial anterior segment optical coherence tomography documentation showing resolution of bubble in the postoperative period.</t>
  </si>
  <si>
    <t>Novel technique of smartphone-based high magnification imaging of the eyelid lesions.</t>
  </si>
  <si>
    <t>Prevalence of spheroidal degeneration of cornea and its association with other eye diseases in tribes of Western Rajasthan.</t>
  </si>
  <si>
    <t>Pediatric dacryocystorhinostomy.</t>
  </si>
  <si>
    <t>Primary nonendoscopic endonasal versus external dacryocystorhinostomy in nasolacrimal duct obstruction in children.</t>
  </si>
  <si>
    <t>Improvement in distance and near visual acuities using low vision devices in diabetic retinopathy.</t>
  </si>
  <si>
    <t>Color vision abnormalities in type II diabetes: Sankara Nethralaya Diabetic Retinopathy Epidemiology and Molecular Genetics Study II report no 2.</t>
  </si>
  <si>
    <t>The adverse effects of valproic acid on visual functions in the treatment of retinitis pigmentosa.</t>
  </si>
  <si>
    <t>Utility of angiotensin-converting enzyme activity in aqueous humor in the diagnosis of ocular sarcoidosis.</t>
  </si>
  <si>
    <t>Cognitive functions and normal tension glaucoma.</t>
  </si>
  <si>
    <t>Changing epidemiology of neovascular glaucoma from 2002 to 2012 at King Khaled Eye Specialist Hospital, Saudi Arabia.</t>
  </si>
  <si>
    <t>Long-term scanning laser ophthalmoscopy and perimetry in different severities of primary open and chronic angle closure glaucoma eyes.</t>
  </si>
  <si>
    <t>Pathology and immunohistochemistry of capsular bag in spontaneously late dislocated capsular bag-intraocular lens complex.</t>
  </si>
  <si>
    <t>Femtosecond laser-assisted cataract surgery versus 2.2 mm clear corneal phacoemulsification.</t>
  </si>
  <si>
    <t>Clinicodemographic profile and treatment outcome in patients of ocular surface squamous neoplasia.</t>
  </si>
  <si>
    <t>Association of polymorphisms in the intron of TCF4 gene to late-onset Fuchs endothelial corneal dystrophy: An Indian cohort study.</t>
  </si>
  <si>
    <t>Assessment of BicC family RNA binding protein 1 and Ras protein specific guanine nucleotide releasing factor 1 as candidate genes for high myopia: A case-control study.</t>
  </si>
  <si>
    <t>Role of intravitreal/intracameral antibiotics to prevent traumatic endophthalmitis - Meta-analysis.</t>
  </si>
  <si>
    <t>Fungal keratitis: The Aravind experience.</t>
  </si>
  <si>
    <t>Safety and efficacy of multiple cyclocoagulation of ciliary bodies by high-intensity focused ultrasound in patients with glaucoma.</t>
  </si>
  <si>
    <t>Prevalence of eye pathology in a group of diabetic patients at National District Hospital Outpatient Department in Bloemfontein, South Africa.</t>
  </si>
  <si>
    <t>Intereye comparison of ocular factors in normal tension glaucoma with asymmetric visual field loss in Korean population.</t>
  </si>
  <si>
    <t>The prevalence and clinical manifestation of hereditary thrombophilia in Korean patients with unprovoked venous thromboembolisms.</t>
  </si>
  <si>
    <t>Quantitative analysis of neural tissues around the optic disc after panretinal photocoagulation in patients with diabetic retinopathy.</t>
  </si>
  <si>
    <t>In Vitro Effect of Lysozyme on Albumin Deposition to Hydrogel Contact Lens Materials.</t>
  </si>
  <si>
    <t>Dramatic clinical and radiographic response to BRAF inhibition in a patient with progressive disseminated optic pathway glioma refractory to MEK inhibition.</t>
  </si>
  <si>
    <t>Aralia elata (Miq) Seem Extract Decreases O-GlcNAc Transferase Expression and Retinal Cell Death in Diabetic Mice.</t>
  </si>
  <si>
    <t>Loss of Extracellular Signal-Regulated Kinase 1/2 in the Retinal Pigment Epithelium Leads to RPE65 Decrease and Retinal Degeneration.</t>
  </si>
  <si>
    <t>Optical Coherence Tomography in the Management of Skull Base Fibrous Dysplasia with Optic Nerve Involvement.</t>
  </si>
  <si>
    <t>Macular Fluid Reduces Reproducibility of Choroidal Thickness Measurements on Enhanced Depth Optical Coherence Tomography.</t>
  </si>
  <si>
    <t>Peripheral Visual Fields in ABCA4 Stargardt Disease and Correlation With Disease Extent on Ultra-widefield Fundus Autofluorescence.</t>
  </si>
  <si>
    <t>Hemin supports the survival of photoreceptors injured by N-Methyl-N-nitrosourea: The contributory role of neuroglobin in photoreceptor degeneration.</t>
  </si>
  <si>
    <t>Uveitis: Diagnostic work-up. A literature review and recommendations from an expert committee.</t>
  </si>
  <si>
    <t>Cogan syndrome: Characteristics, outcome and treatment in a French nationwide retrospective study and literature review.</t>
  </si>
  <si>
    <t>Cobalamin-Associated Superoxide Scavenging in Neuronal Cells Is a Potential Mechanism for Vitamin B(12)-Deprivation Optic Neuropathy.</t>
  </si>
  <si>
    <t>Antisense oligonucleotide therapy rescues disruptions in organization of exploratory movements associated with Usher syndrome type 1C in mice.</t>
  </si>
  <si>
    <t>Peptides of the variable IgG domain as potential biomarker candidates in primary open-angle glaucoma (POAG).</t>
  </si>
  <si>
    <t>The efficiency of aspheric intraocular lens according to biometric measurements.</t>
  </si>
  <si>
    <t>In-Office Sutureless Correction of Prolapsed Subconjunctival Orbital Fat.</t>
  </si>
  <si>
    <t>Randomized Trial of Desktop Humidifier for Dry Eye Relief in Computer Users.</t>
  </si>
  <si>
    <t>Effect of Scattering and Aberrations on Visual Acuity for Band Keratopathy.</t>
  </si>
  <si>
    <t>Surgical Outcomes of Gonioscopy-assisted Transluminal Trabeculotomy (GATT) in Patients With Open-angle Glaucoma.</t>
  </si>
  <si>
    <t>Ab Interno Gel Implant for the Treatment of Glaucoma Patients With or Without Prior Glaucoma Surgery: 1-Year Results.</t>
  </si>
  <si>
    <t>Modern Therapeutic Approaches for Noninfectious Ocular Diseases Involving Inflammation.</t>
  </si>
  <si>
    <t>Impact of corneal donor lens status on two-year course and outcome of Descemet membrane endothelial keratoplasty (DMEK).</t>
  </si>
  <si>
    <t>Design and synthesis of benzimidazole-based Rho kinase inhibitors for the treatment of glaucoma.</t>
  </si>
  <si>
    <t>Acute intractable headache and oculomotor nerve palsy associated with nicorandil: A case report.</t>
  </si>
  <si>
    <t>Treatment of contact lens related dry eye with antibacterial honey.</t>
  </si>
  <si>
    <t>Influence of LASEK on Schiøtz, Goldmann and dynamic contour Tonometry.</t>
  </si>
  <si>
    <t>Choriocapillaris layer imaging with swept-source optical coherence tomography angiography in lamellar and full-thickness macular hole.</t>
  </si>
  <si>
    <t>KLHL7 promotes TUT1 ubiquitination associated with nucleolar integrity: Implications for retinitis pigmentosa.</t>
  </si>
  <si>
    <t>Use of Donors Predisposed by Corneal Collagen Cross-linking in Penetrating Keratoplasty for Treating Patients With Keratoconus.</t>
  </si>
  <si>
    <t>Early Response to Intravitreal Dexamethasone Implant Therapy in Diabetic Macular Edema May Predict Visual Outcome.</t>
  </si>
  <si>
    <t>Pregnancy-induced Changes in Corneal Biomechanics and Topography Are Thyroid Hormone Related.</t>
  </si>
  <si>
    <t>Long-term Outcomes of Ocular Surface Stem Cell Allograft Transplantation.</t>
  </si>
  <si>
    <t>Changes in aqueous concentrations of various cytokines after intravitreal bevacizumab and subtenon triamcinolone injection for diabetic macular edema.</t>
  </si>
  <si>
    <t>Electrospun formulations of bevacizumab for sustained release in the eye.</t>
  </si>
  <si>
    <t>Mesenchymal stem cell therapy for retro-corneal membrane - A clinical challenge in full-thickness transplantation of biosynthetic corneal equivalents.</t>
  </si>
  <si>
    <t>Spectrum of orocutaneous disease associations: Immune-mediated conditions.</t>
  </si>
  <si>
    <t>Prevalence and risk factors for myopia in older adult east Chinese population.</t>
  </si>
  <si>
    <t>Sleepless Night and Day, the Plight of Progressive Supranuclear Palsy.</t>
  </si>
  <si>
    <t>Stings of the Ant Wasmannia auropunctata (Hymenoptera: Formicidae) as Cause of Punctate Corneal Lesions in Humans and Other Animals.</t>
  </si>
  <si>
    <t>Specvis: Free and open-source software for visual field examination.</t>
  </si>
  <si>
    <t>Diagnostic utility of combined retinal ganglion cell count estimates in Japanese glaucoma patients.</t>
  </si>
  <si>
    <t>Analysis of choroidal thickness in ocular hypertensive patients using enhanced depth imaging optical coherence tomography.</t>
  </si>
  <si>
    <t>Plasmodium falciparum EPCR-binding PfEMP1 expression increases with malaria disease severity and is elevated in retinopathy negative cerebral malaria.</t>
  </si>
  <si>
    <t>Correlations between local peripapillary choroidal thickness and axial length, optic disc tilt, and papillo-macular position in young healthy eyes.</t>
  </si>
  <si>
    <t>STARD 2015 was reproducible in a large set of studies on glaucoma.</t>
  </si>
  <si>
    <t>Factors affecting eye drop instillation in glaucoma patients with visual field defect.</t>
  </si>
  <si>
    <t>Cognitive processing of orientation discrimination in anisometropic amblyopia.</t>
  </si>
  <si>
    <t>Incidence and risk factors of massive subretinal hemorrhage in retinal angiomatous proliferation.</t>
  </si>
  <si>
    <t>Efficacy of carbonic anhydrase inhibitors in management of cystoid macular edema in retinitis pigmentosa: A meta-analysis.</t>
  </si>
  <si>
    <t>The association between photoreceptor layer thickness measured by optical coherence tomography and visual sensitivity in glaucomatous eyes.</t>
  </si>
  <si>
    <t>Polymorphism rs11656696 in GAS7 Is Not Associated with Primary Open Angle Glaucoma in a Saudi Cohort.</t>
  </si>
  <si>
    <t>Noninvasive Ocular Drug Delivery System of Dexamethasone Sodium Phosphate in the Treatment of Experimental Uveitis Rabbit.</t>
  </si>
  <si>
    <t>Cytomegalovirus retinitis and HIV: Case reviews from KwaZulu-Natal Province, South Africa.</t>
  </si>
  <si>
    <t>Patient Awareness of Cataract and Age-related Macular Degeneration among the Korean Elderly: A Population-based Study.</t>
  </si>
  <si>
    <t>Analysis of the Retinal Nerve Fiber Layer Thickness in Alzheimer Disease and Mild Cognitive Impairment.</t>
  </si>
  <si>
    <t>Efficacy and Safety of Intracameral Bevacizumab for Treatment of Neovascular Glaucoma.</t>
  </si>
  <si>
    <t>Retinopathy of Prematurity-assist: Novel Software for Detecting Plus Disease.</t>
  </si>
  <si>
    <t>Epiretinal Membrane: Prevalence and Risk Factors from the Korea National Health and Nutrition Examination Survey, 2008 through 2012.</t>
  </si>
  <si>
    <t>Correlation between Uncorrected Visual Acuity and Macular Distortion in Idiopathic Epiretinal Membrane Patients.</t>
  </si>
  <si>
    <t>Changes in Macular Retinal Layers and Peripapillary Nerve Fiber Layer Thickness after 577-nm Pattern Scanning Laser in Patients with Diabetic Retinopathy.</t>
  </si>
  <si>
    <t>Comparison of Contact Lens Corrected Quality of Vision and Life of Keratoconus and Myopic Patients.</t>
  </si>
  <si>
    <t>The use of zonal analysis of peripapillary choroidal thickness in primary open-angle glaucoma.</t>
  </si>
  <si>
    <t>Enhanced Detection of Sub-Retinal Pigment Epithelial Cell Layer Deposits in Human and Murine Tissue: Imaging Zinc as a Biomarker for Age-Related Macular Degeneration (An American Ophthalmological Society Thesis).</t>
  </si>
  <si>
    <t>First identification of Gordonia sputi in a post-traumatic endophthalmitis patient - a case report and literatures review.</t>
  </si>
  <si>
    <t>The Impact of Switching Anti-Vascular Endothelial Growth Factor Therapy in the Management of Exudative Age-Related Macular Degeneration.</t>
  </si>
  <si>
    <t>Acquired Nonpigmented Vitreous Cyst Associated With Lattice Degeneration.</t>
  </si>
  <si>
    <t>Overloaded Dysfunctional RPE Leads to Delayed Absorption of Subretinal Fluid After Retinal Detachment Repair.</t>
  </si>
  <si>
    <t>Acute Exudative Polymorphous Paraneoplastic Vitelliform Maculopathy Managed With Intravitreal Aflibercept.</t>
  </si>
  <si>
    <t>Pachychoroid Pigment Epitheliopathy Associated With Tamoxifen.</t>
  </si>
  <si>
    <t>Improvement of Recalcitrant Diabetic Macular Edema After Peritoneal Dialysis.</t>
  </si>
  <si>
    <t>Cabbage Leaf Inverted Flap ILM Peeling for Macular Hole: A Novel Technique.</t>
  </si>
  <si>
    <t>Aflibercept in Serous Foveal Detachment in Dome-Shaped Macula: Short-Term Results in a Retrospective Study.</t>
  </si>
  <si>
    <t>Characterization of Artifacts Associated With Multicolor Confocal Scanning Laser Ophthalmoscopy.</t>
  </si>
  <si>
    <t>Noninvasive, High-Resolution Functional Macular Imaging in Subjects With Retinal Vein Occlusion.</t>
  </si>
  <si>
    <t>A Modified Foveal Advancement Technique in the Treatment of Persistent Large Macular Holes.</t>
  </si>
  <si>
    <t>Optical Coherence Tomography Angiography Findings in Punctate Inner Choroidopathy.</t>
  </si>
  <si>
    <t>Differences in change blindness to real-life scenes in adults with autism spectrum conditions.</t>
  </si>
  <si>
    <t>An atypical presentation of functional visual loss: A case report.</t>
  </si>
  <si>
    <t>High dose of nimustine as an add-on treatment for small cell lung cancer with intracranial metastasis: A case report and literature review.</t>
  </si>
  <si>
    <t>Utility of osteosclerotic lesion biopsy in diagnosis of POEMS syndrome: A case report.</t>
  </si>
  <si>
    <t>Unique circumferential peripheral keratitis in relapsing polychondritis: A case report.</t>
  </si>
  <si>
    <t>Application of a full model-based iterative reconstruction (MBIR) in 80 kVp ultra-low-dose paranasal sinus CT imaging of pediatric patients.</t>
  </si>
  <si>
    <t>Bitot spot: early marker for avoidable blindness.</t>
  </si>
  <si>
    <t>Superficial Siderosis Associated with Pineal Cavernous Malformation.</t>
  </si>
  <si>
    <t>Endoscopic Transsphenoidal Surgery Outcomes in 331 Nonfunctioning Pituitary Adenoma Cases After a Single Surgeon Learning Curve.</t>
  </si>
  <si>
    <t>Outcomes After Transcranial and Endoscopic Endonasal Approach for Tuberculum Meningiomas-A Retrospective Comparison.</t>
  </si>
  <si>
    <t>Low recurrence rate of anchored conjunctival rotation flap technique in pterygium surgery.</t>
  </si>
  <si>
    <t>Mortality in patients treated with intravitreal bevacizumab for age-related macular degeneration.</t>
  </si>
  <si>
    <t>27-gauge and 25-gauge vitrectomy day surgery for idiopathic epiretinal membrane.</t>
  </si>
  <si>
    <t>A TUBB6 mutation is associated with autosomal dominant non-progressive congenital facial palsy, bilateral ptosis and velopharyngeal dysfunction.</t>
  </si>
  <si>
    <t>Primary angle closure glaucoma (PACG) susceptibility gene PLEKHA7 encodes a novel Rac1/Cdc42 GAP that modulates cell migration and blood-aqueous barrier function.</t>
  </si>
  <si>
    <t>Long-term dynamics of Mycoplasma conjunctivae at the wildlife-livestock interface in the Pyrenees.</t>
  </si>
  <si>
    <t>Spontaneous Resolution of Delayed Suprachoroidal Hemorrhage in the Single Eye Following Needling in Congenital Glaucoma.</t>
  </si>
  <si>
    <t>Glaucoma Diagnostic Capabilities of Foveal Avascular Zone Parameters Using Optical Coherence Tomography Angiography According to Visual Field Defect Location.</t>
  </si>
  <si>
    <t>Episcleral Venous Outflow: A Potential Outcome Marker for iStent Surgery.</t>
  </si>
  <si>
    <t>CONCURRENT IDIOPATHIC MACULAR TELANGIECTASIA TYPE 2 AND CENTRAL SEROUS CHORIORETINOPATHY.</t>
  </si>
  <si>
    <t>A Novel Entity of Corneal Diseases with Irregular Posterior Corneal Surfaces: Concept and Clinical Relevance.</t>
  </si>
  <si>
    <t>Visualization of Immune Responses in the Cornea.</t>
  </si>
  <si>
    <t>Peripapillary Choroidal Thickness Change of Polypoidal Choroidal Vasculopathy after Anti-vascular Endothelial Growth Factor.</t>
  </si>
  <si>
    <t>Classification of Lacrimal Punctal Stenosis and Its Related Histopathological Feature in Patients with Epiphora.</t>
  </si>
  <si>
    <t>Large semicircular inverted internal limiting membrane flap in the treatment of macular hole in high myopia.</t>
  </si>
  <si>
    <t>Experimental oral iron administration: Histological investigations and expressions of iron handling proteins in rat retina with aging.</t>
  </si>
  <si>
    <t>Discrimination of subjective responses between contact lenses with a novel questionnaire.</t>
  </si>
  <si>
    <t>Emergency Decompression of Orbital Emphysema with Elevated Intraorbital Pressure.</t>
  </si>
  <si>
    <t>Pharmacologic management of diabetic retinopathy.</t>
  </si>
  <si>
    <t>Bilateral Large Colloid Drusen in a Young Adult.</t>
  </si>
  <si>
    <t>Isolated Retinal Metastasis From Breast Cancer.</t>
  </si>
  <si>
    <t>Alkali Burn Induced Corneal Spontaneous Pain and Activated Neuropathic Pain Matrix in the Central Nervous System in Mice.</t>
  </si>
  <si>
    <t>Quantitative Analysis of Endothelial Cell Loss in Preloaded Descemet Membrane Endothelial Keratoplasty Grafts.</t>
  </si>
  <si>
    <t>Spontaneous Retinal Venous Pulsation in Unilateral Primary Open-angle Glaucoma With Low Intraocular Pressure.</t>
  </si>
  <si>
    <t>Optical Coherence Tomography Angiography Vessel Density Measurements in Eyes With Primary Open-Angle Glaucoma and Disc Hemorrhage.</t>
  </si>
  <si>
    <t>A Case of Orbital Lipoblastoma: Temporal Evolution of Imaging Findings.</t>
  </si>
  <si>
    <t>Anteriorization of the Normally Acting Inferior Oblique Muscles to Treat Dissociated Vertical Deviation Associated With Juvenile Glaucoma.</t>
  </si>
  <si>
    <t>Optical Coherence Tomography-Assisted Limbal Dermoid Removal.</t>
  </si>
  <si>
    <t>The Treatment of Congenital Nasolacrimal Duct Obstruction in Children: A Retrospective Review.</t>
  </si>
  <si>
    <t>Neuroanatomical Structures in Human Extraocular Muscles and Their Potential Implication in the Development of Oculomotor Disorders.</t>
  </si>
  <si>
    <t>Surgical Outcome of Congenital Cataract in Eyes With Microcornea.</t>
  </si>
  <si>
    <t>Inferior Oblique Belly Transposition for Small Angle Hypertropia With Inferior Oblique Overaction: A Pilot Study.</t>
  </si>
  <si>
    <t>Medial Rectus Bridge Faden Operations in Accommodative and Partially Accommodative Esotropia With Convergence Excess.</t>
  </si>
  <si>
    <t>Surgical Outcome of Intermittent Exotropia With Improvement in Control Grade Subsequent to Part-time Preoperative Occlusion Therapy.</t>
  </si>
  <si>
    <t>The Efficacy of Bilateral Lateral Rectus Recession According to Secondary Deviation Measurements in Unilateral Exotropic Duane Retraction Syndrome.</t>
  </si>
  <si>
    <t>Combined Oral and Topical Beta Blockers for the Treatment of Early Proliferative Superficial Periocular Infantile Capillary Hemangioma.</t>
  </si>
  <si>
    <t>Endophthalmitis Following Pediatric Cataract Surgery: An International Pediatric Ophthalmology and Strabismus Council Global Perspective.</t>
  </si>
  <si>
    <t>Reduction of Consecutive Esotropia Using Modified Contralateral Recession and Resection for Recurrent Intermittent Exotropia.</t>
  </si>
  <si>
    <t>Optic Disc Drusen and Family History of Glaucoma-Results of a Patient-directed Survey.</t>
  </si>
  <si>
    <t>Two-year Results After Deep Sclerectomy With Nonabsorbable Uveoscleral Implant (Esnoper-Clip): Surgical Area Analysis Using Anterior Segment Optical Coherence Tomography.</t>
  </si>
  <si>
    <t>International Consensus Statement on the Clinical and Therapeutic Management of Leber Hereditary Optic Neuropathy.</t>
  </si>
  <si>
    <t>Clinical and Oculographic Analysis of Inferior Oblique Myokymia.</t>
  </si>
  <si>
    <t>Case Report: In Vivo Confocal Microscopic Appearance of Corneal Argyrosis.</t>
  </si>
  <si>
    <t>Mast cell hyperactivity underpins the development of oxygen-induced retinopathy.</t>
  </si>
  <si>
    <t>Diplopia after Cataract Extraction.</t>
  </si>
  <si>
    <t>Diabetic Choroidopathy: Choroidal Vascular Density and Volume in Diabetic Retinopathy With Swept-Source Optical Coherence Tomography.</t>
  </si>
  <si>
    <t>Elevated Aqueous Cytokine Levels in Eyes With Ocular Surface Diseases.</t>
  </si>
  <si>
    <t>Outcomes and Prognostic Factors of Cataract Surgery in Adult Extreme Microphthalmos With Axial Length &lt;18 mm or Corneal Diameter &lt;8 mm.</t>
  </si>
  <si>
    <t>A novel fitting algorithm for alignment curve radius estimation using corneal elevation data in orthokeratology lens trial.</t>
  </si>
  <si>
    <t>Mikulicz Disease Mimicking Intraorbital Tumors.</t>
  </si>
  <si>
    <t>Subtemporal Approach for Gross Total Resection of Retrochiasmatic Craniopharyngiomas: Our Experience on 30 Cases.</t>
  </si>
  <si>
    <t>Co-instillation of nano-solid magnesium hydroxide enhances corneal permeability of dissolved timolol.</t>
  </si>
  <si>
    <t>The pattern of verbal, visuospatial and procedural learning in Richardson variant of progressive supranuclear palsy in comparison to Parkinson's disease.</t>
  </si>
  <si>
    <t>Traumatic optic neuropathy treatment trial (TONTT): open label, phase 3, multicenter, semi-experimental trial.</t>
  </si>
  <si>
    <t>Hydrogen Sulfide Protects Retinal Ganglion Cells Against Glaucomatous Injury In Vitro and In Vivo.</t>
  </si>
  <si>
    <t>Associations Between Outer Retinal Structures and Focal Macular Electroretinograms in Patients With Retinitis Pigmentosa.</t>
  </si>
  <si>
    <t>Comparison of Neovascular Lesion Area Measurements From Different Swept-Source OCT Angiographic Scan Patterns in Age-Related Macular Degeneration.</t>
  </si>
  <si>
    <t>Plateau Iris Distribution Across Anterior Segment Optical Coherence Tomography Defined Subgroups of Subjects With Primary Angle Closure Glaucoma.</t>
  </si>
  <si>
    <t>Prevalence and clinical features of neuromyelitis optica spectrum disorders in northern Japan.</t>
  </si>
  <si>
    <t>Treatment of experimental autoimmune uveoretinitis with intravitreal injection of infliximab encapsulated in liposomes.</t>
  </si>
  <si>
    <t>Analysis of Survival Prognosis for Children with Symptomatic Optic Pathway Gliomas Who Received Surgery.</t>
  </si>
  <si>
    <t>Peptides for targeting βB2-crystallin fibrils.</t>
  </si>
  <si>
    <t>Intraretinal macular hemorrhage due to high-power handheld blue laser.</t>
  </si>
  <si>
    <t>Chandelier scleral buckling for retinal detachment in Stevens-Johnson syndrome.</t>
  </si>
  <si>
    <t>Immunoglobulin G4-related dacryocystitis.</t>
  </si>
  <si>
    <t>Haller cells: A risk factor for spontaneous orbital floor fracture?</t>
  </si>
  <si>
    <t>Case series: Merkel cell carcinoma of the eyelid.</t>
  </si>
  <si>
    <t>Cerebellopontine angle astrocytoma producing Bruns nystagmus mimicking vestibular schwannoma.</t>
  </si>
  <si>
    <t>Ethambutol optic neuropathy associated with enhancement at the optic chiasm.</t>
  </si>
  <si>
    <t>Childhood glaucoma in neonatal Marfan syndrome resulting from a novel FBN1 deletion.</t>
  </si>
  <si>
    <t>Optic nerve hypoplasia in a patient with a de novo KIF1A heterozygous mutation.</t>
  </si>
  <si>
    <t>Eye drop safety seal causing ocular irritation following cataract and vitrectomy surgery.</t>
  </si>
  <si>
    <t>Mooren's ulcerative keratitis after systemic pegylated interferon alpha2a in chronic hepatitis C.</t>
  </si>
  <si>
    <t>Persistent pediatric primary canaliculitis associated with congenital lacrimal fistula.</t>
  </si>
  <si>
    <t>Ciliochoroidal detachment following pure sulfur hexafluoride injection in Descemet stripping automated endothelial keratoplasty.</t>
  </si>
  <si>
    <t>Subconjunctival injection of bevacizumab for recurrent conjunctival papilloma: a case report.</t>
  </si>
  <si>
    <t>Infantile cataract: comparison of two surgical approaches.</t>
  </si>
  <si>
    <t>Young donor-graft assisted endothelial keratoplasty (PDEK/DMEK) with epithelial debridement for chronic pseudophakic bullous keratopathy.</t>
  </si>
  <si>
    <t>Tear osmolarity and subjective dry eye symptoms in migraine sufferers.</t>
  </si>
  <si>
    <t>Collagen cross-linking as an adjunct for repair of corneal lacerations: a cadaveric study.</t>
  </si>
  <si>
    <t>Ocular injury in orbital fractures at a level I trauma center.</t>
  </si>
  <si>
    <t>Effectiveness of indocyanine green gel in the identification and complete removal of the medial wall of the lacrimal sac during endoscopic endonasal dacryocystorhinostomy.</t>
  </si>
  <si>
    <t>A decade of surgical eye removals in Ontario: a clinical-pathological study.</t>
  </si>
  <si>
    <t>Community vision screening in preschoolers: initial experience using the Plusoptix S12C automated photoscreening camera.</t>
  </si>
  <si>
    <t>Age-related macular degeneration: is polypoidal choroidal vasculopathy recognized and treated?</t>
  </si>
  <si>
    <t>Low-dose ranibizumab as primary treatment of posterior type I retinopathy of prematurity.</t>
  </si>
  <si>
    <t>Antigen-specificity of antiretinal antibodies in patients with noninfectious uveitis.</t>
  </si>
  <si>
    <t>Adult patients with uveitis associated with juvenile idiopathic arthritis: a retrospective review.</t>
  </si>
  <si>
    <t>Flashes and floaters: a survey of Canadian ophthalmology residents' practice patterns.</t>
  </si>
  <si>
    <t>Creation and validation of a simulator for corneal rust ring removal.</t>
  </si>
  <si>
    <t>Evaluation of an online peer fundus photograph matching program in teaching direct ophthalmoscopy to medical students.</t>
  </si>
  <si>
    <t>The application of a "6S Lean" initiative to improve workflow for emergency eye examination rooms.</t>
  </si>
  <si>
    <t>Objective and subjective diagnostic parameters in the fellow eye of unilateral keratoconus.</t>
  </si>
  <si>
    <t>Antibody-based immunotherapy of aciclovir resistant ocular herpes simplex virus infections.</t>
  </si>
  <si>
    <t>Two Hospitalizations and One Death After Exposure to Ortho-Fluorofentanyl.</t>
  </si>
  <si>
    <t>Long-term outcomes of augmented unilateral recess-resect procedure in children with intermittent exotropia.</t>
  </si>
  <si>
    <t>Combinatorial treatment with topical NSAIDs and anti-VEGF for age-related macular degeneration, a meta-analysis.</t>
  </si>
  <si>
    <t>Retinal Nerve Fiber Layer Thickness in Human T-cell Lymphotropic Virus Type 1 Patients.</t>
  </si>
  <si>
    <t>Resveratrol Ameliorates Retinal Ischemia/Reperfusion Injury in C57BL/6J Mice via Downregulation of Caspase-3.</t>
  </si>
  <si>
    <t>The use of povidone-iodine in ophthalmology.</t>
  </si>
  <si>
    <t>Comparison of 2 modified methods for the active removal of silicone oil with a 23-gauge transconjunctival vitrectomy system.</t>
  </si>
  <si>
    <t>Flattening effect of corneal cross-linking depends on the preoperative severity of keratoconus.</t>
  </si>
  <si>
    <t>Preoperative photocoagulation reduces corneal endothelial cell damage after vitrectomy in patients with proliferative diabetic retinopathy.</t>
  </si>
  <si>
    <t>Clinical and imaging features of spinal cord type of neuro Behçet disease: A case report and systematic review.</t>
  </si>
  <si>
    <t>Foveal Retinal Neovascularization in Proliferative Diabetic Retinopathy: Assessment by Optical Coherence Tomography Angiography.</t>
  </si>
  <si>
    <t>Outer Retinal Tubulation Associated With Chronic Retinal Detachment.</t>
  </si>
  <si>
    <t>Ophthalmic manifestations of bartonella infection.</t>
  </si>
  <si>
    <t>Ganglion cell layer complex measurements in compressive optic neuropathy.</t>
  </si>
  <si>
    <t>Neuro-ophthalmic manifestations of cerebrovascular accidents.</t>
  </si>
  <si>
    <t>Suprachoroidal Bleeding After XEN Gel Implantation.</t>
  </si>
  <si>
    <t>Acute Angle Closure Secondary to Tubercular Choroidal Granuloma.</t>
  </si>
  <si>
    <t>Genomic Organization of TBK1 Copy Number Variations in Glaucoma Patients.</t>
  </si>
  <si>
    <t>Risk Factors Associated With Glaucomatous Progression in Pseudoexfoliation Patients.</t>
  </si>
  <si>
    <t>Measurement of Optic Disc Cup Surface Depth Using Cirrus HD-OCT.</t>
  </si>
  <si>
    <t>Isolated optic nerve gliomas: a multicenter historical cohort study.</t>
  </si>
  <si>
    <t>Summary of global update on preventive chemotherapy implementation in 2016: crossing the billion.</t>
  </si>
  <si>
    <t>Evaluating internal and ocular residual astigmatism in Chinese myopic children.</t>
  </si>
  <si>
    <t>Signal reduction in choriocapillaris and segmentation errors in spectral domain OCT angiography caused by soft drusen.</t>
  </si>
  <si>
    <t>Effect of Circulating Omentin-1 on the Retinal Circulation in Patients With Type 2 Diabetes Mellitus.</t>
  </si>
  <si>
    <t>Efficacy and Safety of Ranibizumab With or Without Verteporfin Photodynamic Therapy for Polypoidal Choroidal Vasculopathy: A Randomized Clinical Trial.</t>
  </si>
  <si>
    <t>Application of OCT-angiography to characterise the evolution of chorioretinal lesions in acute posterior multifocal placoid pigment epitheliopathy.</t>
  </si>
  <si>
    <t>Mutation spectrum of NDP, FZD4 and TSPAN12 genes in Indian patients with retinopathy of prematurity.</t>
  </si>
  <si>
    <t>In vitro synergy of natamycin and voriconazole against clinical isolates of Fusarium, Candida, Aspergillus and Curvularia spp.</t>
  </si>
  <si>
    <t>Detection of two non-synonymous SNPs in SLC45A2 on BTA20 as candidate causal mutations for oculocutaneous albinism in Braunvieh cattle.</t>
  </si>
  <si>
    <t>Subretinal echinococcosis: a case report.</t>
  </si>
  <si>
    <t>Ocular biometric measurements in cataract surgery candidates in Portugal.</t>
  </si>
  <si>
    <t>Retinal pathology in the PPCD1 mouse.</t>
  </si>
  <si>
    <t>One year in review 2017: Behçet's syndrome.</t>
  </si>
  <si>
    <t>A case of refractory intestinal Behçet's disease treated with tocilizumab, a humanised anti-interleukin-6 receptor antibody.</t>
  </si>
  <si>
    <t>(18) F-flortaucipir tau positron emission tomography distinguishes established progressive supranuclear palsy from controls and Parkinson disease: A multicenter study.</t>
  </si>
  <si>
    <t>VEP-based acuity assessment in low vision.</t>
  </si>
  <si>
    <t>Axonal Protection by Ripasudil, a Rho Kinase Inhibitor, via Modulating Autophagy in TNF-Induced Optic Nerve Degeneration.</t>
  </si>
  <si>
    <t>Changes in Choroidal Blood Flow and Morphology in Response to Increase in Intraocular Pressure.</t>
  </si>
  <si>
    <t>Therapeutic Effects of PPARα Agonist on Ocular Neovascularization in Models Recapitulating Neovascular Age-Related Macular Degeneration.</t>
  </si>
  <si>
    <t>Increased Indoleamine 2,3-Dioxygenase and Quinolinic Acid Expression in Microglia and Müller Cells of Diabetic Human and Rodent Retina.</t>
  </si>
  <si>
    <t>Therapeutic Effects of a Novel Agonist of Peroxisome Proliferator-Activated Receptor Alpha for the Treatment of Diabetic Retinopathy.</t>
  </si>
  <si>
    <t>Inhibition of Placenta Growth Factor Reduces Subretinal Mononuclear Phagocyte Accumulation in Choroidal Neovascularization.</t>
  </si>
  <si>
    <t>Impact of Myopia on Corneal Biomechanics in Glaucoma and Nonglaucoma Patients.</t>
  </si>
  <si>
    <t>Malarial retinopathy in adult: a case report.</t>
  </si>
  <si>
    <t>The social and economic burden of frontotemporal degeneration.</t>
  </si>
  <si>
    <t>A case of pseudoxanthoma elasticum with proliferative diabetic retinopathy.</t>
  </si>
  <si>
    <t>Tomographic Structural Changes of Retinal Layers after Internal Limiting Membrane Peeling for Macular Hole Surgery.</t>
  </si>
  <si>
    <t>Optic neuropathies: the tip of the neurodegeneration iceberg.</t>
  </si>
  <si>
    <t>Real-time assessment of corneal endothelial cell damage following graft preparation and donor insertion for DMEK.</t>
  </si>
  <si>
    <t>Fluctuation of intraocular pressure in glaucoma patients before and after trabeculectomy with mitomycin C.</t>
  </si>
  <si>
    <t>Measurement of dark adaptometry during ISCEV standard flash electroretinography.</t>
  </si>
  <si>
    <t>Genotype-Phenotype Associations of IL6 and PRG4 With Conjunctival Fibrosis After Glaucoma Surgery.</t>
  </si>
  <si>
    <t>Gene Expression Profiling and Heterogeneity of Nonspecific Orbital Inflammation Affecting the Lacrimal Gland.</t>
  </si>
  <si>
    <t>Ocular Histopathologic Features of Congenital Zika Syndrome.</t>
  </si>
  <si>
    <t>Oculogyric Crises.</t>
  </si>
  <si>
    <t>Intractable Blepharospasm Treated with Bilateral Pallidal Deep Brain Stimulation.</t>
  </si>
  <si>
    <t>Acanthamoeba culbertsoni isolated from a clinical case with intraocular dissemination: Structure and in vitro analysis of the interaction with hamster cornea and MDCK epithelial cell monolayers.</t>
  </si>
  <si>
    <t>Primate retinal cones express phosphorylated tau associated with neuronal degeneration yet survive in old age.</t>
  </si>
  <si>
    <t>Long-term photoreceptor rescue in two rodent models of retinitis pigmentosa by adeno-associated virus delivery of Stanniocalcin-1.</t>
  </si>
  <si>
    <t>Femtosecond laser-assisted cataract surgery in patients with phakic intraocular lenses and low endothelial cell counts: a case report.</t>
  </si>
  <si>
    <t>Idiopathic pigmented vitreous cyst without autofluorescence: a case report.</t>
  </si>
  <si>
    <t>Short-term in vivo morphological changes of amniotic membrane after fibrin glue-assisted pterygium surgery on anterior segment optical coherence tomography: a case presentation.</t>
  </si>
  <si>
    <t>Quantitative evaluation of hard exudates in diabetic macular edema after short-term intravitreal triamcinolone, dexamethasone implant or bevacizumab injections.</t>
  </si>
  <si>
    <t>A novel duplication of PRMD13 causes North Carolina macular dystrophy: overexpression of PRDM13 orthologue in drosophila eye reproduces the human phenotype.</t>
  </si>
  <si>
    <t>Choroidal Features of Acute Macular Neuroretinopathy via Optical Coherence Tomography Angiography and Correlation With Serial Multimodal Imaging.</t>
  </si>
  <si>
    <t>Retinal pigment epithelium cholesterol efflux mediated by the 18 kDa translocator protein, TSPO, a potential target for treating age-related macular degeneration.</t>
  </si>
  <si>
    <t>TUBB4A mutations result in specific neuronal and oligodendrocytic defects that closely match clinically distinct phenotypes.</t>
  </si>
  <si>
    <t>The integrity and organization of the human AIPL1 functional domains is critical for its role as a HSP90-dependent co-chaperone for rod PDE6.</t>
  </si>
  <si>
    <t>Effects of Intravitreal Dexamethasone Implants on Retinal Oxygen Saturation, Vessel Diameter, and Retrobulbar Blood Flow Velocity in ME Secondary to RVO.</t>
  </si>
  <si>
    <t>Alterations in Corneal Sensory Nerves During Homeostasis, Aging, and After Injury in Mice Lacking the Heparan Sulfate Proteoglycan Syndecan-1.</t>
  </si>
  <si>
    <t>Arrested Foveal Development in Preterm Eyes: Thickening of the Outer Nuclear Layer and Structural Redistribution Within the Fovea.</t>
  </si>
  <si>
    <t>Edaravone Prevents Retinal Degeneration in Adult Mice Following Optic Nerve Injury.</t>
  </si>
  <si>
    <t>Therapeutic Effect of MK2 Inhibitor on Experimental Murine Dry Eye.</t>
  </si>
  <si>
    <t>Association Between Serum Complement C3 Levels and Age-Related Cataract.</t>
  </si>
  <si>
    <t>Histologic Characterization of Retina Neuroglia Modifications in Diabetic Zucker Diabetic Fatty Rats.</t>
  </si>
  <si>
    <t>Myopia and Exposure to Organophosphate and Pyrethroid Pesticides in the General United States Population.</t>
  </si>
  <si>
    <t>Optical Coherence Tomography Angiography Reveals Spatial Bias of Macular Capillary Dropout in Diabetic Retinopathy.</t>
  </si>
  <si>
    <t>P7C3 Suppresses Neuroinflammation and Protects Retinal Ganglion Cells of Rats from Optic Nerve Crush.</t>
  </si>
  <si>
    <t>Pattern Recognition Analysis Reveals Unique Contrast Sensitivity Isocontours Using Static Perimetry Thresholds Across the Visual Field.</t>
  </si>
  <si>
    <t>Fluorescence Lifetimes of Drusen in Age-Related Macular Degeneration.</t>
  </si>
  <si>
    <t>The Role of Inverted Internal Limiting Membrane Flap in Macular Hole Closure.</t>
  </si>
  <si>
    <t>Evaluating the Relationship Between Visual Acuity and Utilities in Patients With Diabetic Macular Edema Enrolled in Intravitreal Aflibercept Studies.</t>
  </si>
  <si>
    <t>Estimating Human Trabecular Meshwork Stiffness by Numerical Modeling and Advanced OCT Imaging.</t>
  </si>
  <si>
    <t>Alterations in the Choriocapillaris in Intermediate Age-Related Macular Degeneration.</t>
  </si>
  <si>
    <t>Mapping Retinal and Choroidal Thickness in Unilateral Nongranulomatous Acute Anterior Uveitis Using Three-Dimensional 1060-nm Optical Coherence Tomography.</t>
  </si>
  <si>
    <t>Intraretinal Correlates of Reticular Pseudodrusen Revealed by Autofluorescence and En Face OCT.</t>
  </si>
  <si>
    <t>Visual Search Behavior in Individuals With Retinitis Pigmentosa During Level Walking and Obstacle Crossing.</t>
  </si>
  <si>
    <t>Astigmatism and Refractive Outcome After Late In-The-Bag Intraocular Lens Dislocation Surgery: A Randomized Clinical Trial.</t>
  </si>
  <si>
    <t>Correlation Between Macular Integrity Assessment and Optical Coherence Tomography Imaging of Ellipsoid Zone in Macular Telangiectasia Type 2.</t>
  </si>
  <si>
    <t>Multidimensional Functional and Structural Evaluation Reveals Neuroretinal Impairment in Early Diabetic Retinopathy.</t>
  </si>
  <si>
    <t>Metrics and Acquisition Modes for Fixation Stability as a Visual Function Biomarker.</t>
  </si>
  <si>
    <t>Pseudoexfoliation and Alzheimer's associated CLU risk variant, rs2279590, lies within an enhancer element and regulates CLU, EPHX2 and PTK2B gene expression.</t>
  </si>
  <si>
    <t>Surveillance Surveys for Reemergent Trachoma in Formerly Endemic Districts in Nepal From 2 to 10 Years After Mass Drug Administration Cessation.</t>
  </si>
  <si>
    <t>Optic Nerve Infiltration in Primary Central Nervous System Lymphoma.</t>
  </si>
  <si>
    <t>Association Between Fungal Contamination and Eye Bank-Prepared Endothelial Keratoplasty Tissue: Temperature-Dependent Risk Factors and Antifungal Supplementation of Optisol-Gentamicin and Streptomycin.</t>
  </si>
  <si>
    <t>Automated Grading of Age-Related Macular Degeneration From Color Fundus Images Using Deep Convolutional Neural Networks.</t>
  </si>
  <si>
    <t>Effect of Dietary Supplementation With Lutein, Zeaxanthin, and ω-3 on Macular Pigment: A Randomized Clinical Trial.</t>
  </si>
  <si>
    <t>The expression of the Slit-Robo signal in the retina of diabetic rats and the vitreous or fibrovascular retinal membranes of patients with proliferative diabetic retinopathy.</t>
  </si>
  <si>
    <t>OCA2 splice site variant in German Spitz dogs with oculocutaneous albinism.</t>
  </si>
  <si>
    <t>Usefulness of axonal tract-dependent OCT macular sectors for evaluating structural change in normal-tension glaucoma.</t>
  </si>
  <si>
    <t>Orbital complications of paranasal sinusitis in Taiwan, 1988 through 2015: Acute ophthalmological manifestations, diagnosis, and management.</t>
  </si>
  <si>
    <t>The Ohio Contrast Cards: Visual Performance in a Pediatric Low-vision Site.</t>
  </si>
  <si>
    <t>MicroRNA-20a-5p suppresses IL-17 production by targeting OSM and CCL1 in patients with Vogt-Koyanagi-Harada disease.</t>
  </si>
  <si>
    <t>Anti-VEGF Therapy for Neovascular AMD and Polypoidal Choroidal Vasculopathy.</t>
  </si>
  <si>
    <t>Intravitreal Ziv-Aflibercept: Clinical Effects and Economic Impact.</t>
  </si>
  <si>
    <t>Functional changes at the preferred retinal locus in subjects with bilateral central vision loss.</t>
  </si>
  <si>
    <t>Quantitative changes in flow density in patients with adult-onset foveomacular vitelliform dystrophy: an OCT angiography study.</t>
  </si>
  <si>
    <t>Morphometric assessment of normal human ciliary body using ultrasound biomicroscopy.</t>
  </si>
  <si>
    <t>Rabbit model of ocular indirect photodynamic therapy using a retinoblastoma xenograft.</t>
  </si>
  <si>
    <t>Development and validation of a questionnaire assessing the quality of life impact of Colour Blindness (CBQoL).</t>
  </si>
  <si>
    <t>Prevalence of disability and associated factors in Dabat Health and Demographic Surveillance System site, northwest Ethiopia.</t>
  </si>
  <si>
    <t>Assessment of biomarkers using multiplex assays in aqueous humor of patients with diabetic retinopathy.</t>
  </si>
  <si>
    <t>Public awareness of common eye diseases in Jordan.</t>
  </si>
  <si>
    <t>Associated factors, diagnosis and management of Acanthamoeba keratitis in a referral Center in Southern China.</t>
  </si>
  <si>
    <t>Mutations in DNM1L, as in OPA1, result indominant optic atrophy despite opposite effectson mitochondrial fusion and fission.</t>
  </si>
  <si>
    <t>Global ethnic and geographic differences in the clinical presentations of anti-neutrophil cytoplasm antibody-associated vasculitis.</t>
  </si>
  <si>
    <t>Antibodies to aquaporins are frequent in patients with primary Sjögren's syndrome.</t>
  </si>
  <si>
    <t>Clinical manifestations of Behçet's disease depending on sex and age: results from Japanese nationwide registration.</t>
  </si>
  <si>
    <t>Comparison of intraocular pressure-lowering effects of ripasudil hydrochloride hydrate for inflammatory and corticosteroid-induced ocular hypertension.</t>
  </si>
  <si>
    <t>Surface Modifications of the PMMA Optic of a Keratoprosthesis to Improve Biointegration.</t>
  </si>
  <si>
    <t>Exploring genome-wide DNA methylation patterns in Aicardi syndrome.</t>
  </si>
  <si>
    <t>Hypomorphic Recessive Variants in SUFU Impair the Sonic Hedgehog Pathway and Cause Joubert Syndrome with Cranio-facial and Skeletal Defects.</t>
  </si>
  <si>
    <t>FDXR Mutations Cause Sensorial Neuropathies and Expand the Spectrum of Mitochondrial Fe-S-Synthesis Diseases.</t>
  </si>
  <si>
    <t>Neutralization of placental growth factor as a novel treatment option in diabetic retinopathy.</t>
  </si>
  <si>
    <t>In vivo confocal microscopic investigation of the cornea after autologous implantation of lenticules obtained through small incision lenticule extraction for treatment of hyperopia.</t>
  </si>
  <si>
    <t>Does the disruption of horizontal anterior ciliary vessels affect the blood-aqueous barrier function?</t>
  </si>
  <si>
    <t>Comparison of Glaucoma Progression Detection by Optical Coherence Tomography and Visual Field.</t>
  </si>
  <si>
    <t>Optical Coherence Tomography Protocols for Screening of Hydroxychloroquine Retinopathy in Asian Patients.</t>
  </si>
  <si>
    <t>Differences in Optical Coherence Tomography Assessment of Bruch Membrane Opening Compared to Stereoscopic Photography for Estimating Cup-to-Disc Ratio.</t>
  </si>
  <si>
    <t>Comparing Analytic Hierarchy Process and Discrete-Choice Experiment to Elicit Patient Preferences for Treatment Characteristics in Age-Related Macular Degeneration.</t>
  </si>
  <si>
    <t>Pediatric primary Sjögren syndrome presenting with bilateral ranulas: A case report and systematic review of the literature.</t>
  </si>
  <si>
    <t>In vivo confocal laser microscopy of morphologic changes after small incision lenticule extraction with accelerated cross-linking (SMILE Xtra) in patients with thin corneas and high myopia.</t>
  </si>
  <si>
    <t>Pharmacokinetics and efficacy of intraocular flurbiprofen.</t>
  </si>
  <si>
    <t>Foxp3(+) Tregs are recruited to the retina to repair pathological angiogenesis.</t>
  </si>
  <si>
    <t>Novel NR2F1 variants likely disrupt DNA binding: molecular modeling in two cases, review of published cases, genotype-phenotype correlation, and phenotypic expansion of the Bosch-Boonstra-Schaaf optic atrophy syndrome.</t>
  </si>
  <si>
    <t>West Indies Glaucoma Laser Study (WIGLS): 1. 12-Month Efficacy of Selective Laser Trabeculoplasty in Afro-Caribbeans With Glaucoma.</t>
  </si>
  <si>
    <t>Gemcitabine-Induced Retinopathy.</t>
  </si>
  <si>
    <t>Cataract surgery in eyes with keratoconus: a review of the current literature.</t>
  </si>
  <si>
    <t>NLRC4 regulates caspase-1 and IL-1beta production in a CD11blowLy6Glow population of cells required for resistance to Pseudomonas aeruginosa keratitis.</t>
  </si>
  <si>
    <t>Associations of melatonin receptor gene polymorphisms with Graves' disease.</t>
  </si>
  <si>
    <t>Lipofuscin Formation Catalyzed by the Milk Protein β-Lactoglobulin: Lysine Residues in Cycloretinal Synthesis.</t>
  </si>
  <si>
    <t>IL-12p35 induces expansion of IL-10 and IL-35-expressing regulatory B cells and ameliorates autoimmune disease.</t>
  </si>
  <si>
    <t>Emergency Optic Canal Decompression for Vision Salvage in Fibrous Dysplasia.</t>
  </si>
  <si>
    <t>Clinical outcomes for minimally invasive primary and secondary orbital reconstruction using an advanced synergistic combination of navigation and endoscopy.</t>
  </si>
  <si>
    <t>Functional Morphology of the Lipid Layer of the Tear Film.</t>
  </si>
  <si>
    <t>The Glaucoma Italian Pediatric Study (GIPSy): 1-Year Results.</t>
  </si>
  <si>
    <t>Effects of Lens-Care Solutions on Hydrogel Lens Performance.</t>
  </si>
  <si>
    <t>Epilutein for Early-Stage Age-Related Macular Degeneration: A Randomized and Prospective Study.</t>
  </si>
  <si>
    <t>Clinical characteristics of inflammatory ocular disease in anti-neutrophil cytoplasmic antibody associated vasculitis: a retrospective cohort study.</t>
  </si>
  <si>
    <t>Risk factors for severe Meibomian gland atrophy in a young adult population: A cross-sectional study.</t>
  </si>
  <si>
    <t>Optical mapping near-eye three-dimensional display with correct focus cues.</t>
  </si>
  <si>
    <t>The challenge of diabetic foot care: Review of the literature and experience at Queen Elizabeth Central Hospital in Blantyre, Malawi.</t>
  </si>
  <si>
    <t>Role of fatty acid salts as anti Acanthamoeba agents for disinfecting contact lens.</t>
  </si>
  <si>
    <t>A systematic review on delayed absorption of subretinal fluid after scleral buckling for rhegmatogenous retinal detachment.</t>
  </si>
  <si>
    <t>Risk of Subsequent Bone Cancers Among 69 460 Five-Year Survivors of Childhood and Adolescent Cancer in Europe.</t>
  </si>
  <si>
    <t>Impact of Preinjection Spectral Domain Optical Coherence Tomography Findings in the Use of Intravitreal Ocriplasmin in a Clinical Setting.</t>
  </si>
  <si>
    <t>Vitreomacular Changes after Intravitreal Gas Injection for Idiopathic Impending or Early Macular Hole: An Optical Coherence Tomography Study.</t>
  </si>
  <si>
    <t>Roles of TRIM32 in Corneal Epithelial Cells After Infection with Herpes Simplex Virus.</t>
  </si>
  <si>
    <t>Effects of topical and subconjunctival use of bevacizumab on corneal neovascularization in rabbits' eyes.</t>
  </si>
  <si>
    <t>Evaluation of the ocular surface following bariatric surgery.</t>
  </si>
  <si>
    <t>Surgical amniotic membrane transplantation after conjunctival and limbal tumor excision.</t>
  </si>
  <si>
    <t>Assessment of eye drop instillation technique in glaucoma patients.</t>
  </si>
  <si>
    <t>Dynamic thiol/disulfide homeostasis in patients with age-related macular degeneration.</t>
  </si>
  <si>
    <t>Vitamin D level in patients with pterygium.</t>
  </si>
  <si>
    <t>Alternative ways to optimize treatment for retinal vein occlusion with peripheral capillary non-perfusion: a pilot study.</t>
  </si>
  <si>
    <t>Indications for eye removal over a 13-year period at an ophthalmology referral center in São Paulo, Brazil.</t>
  </si>
  <si>
    <t>Topical tacrolimus for the treatment of severe allergic keratoconjunctivitis in children.</t>
  </si>
  <si>
    <t>Long-term outcome of percutaneous balloon compression for trigeminal neuralgia patients elder than 80 years: A STROBE-compliant article.</t>
  </si>
  <si>
    <t>Comparison of the efficacy between topical diquafosol and artificial tears in the treatment of dry eye following cataract surgery: A meta-analysis of randomized controlled trials.</t>
  </si>
  <si>
    <t>Methimazole-induced liver injury overshadowed by methylprednisolone pulse therapy: Case report.</t>
  </si>
  <si>
    <t>Comparison of perceptual eye positions among patients with different degrees of anisometropia.</t>
  </si>
  <si>
    <t>Multimodal imaging of hypertensive chorioretinopathy by swept-source optical coherence tomography and optical coherence tomography angiography: Case report.</t>
  </si>
  <si>
    <t>Descemet Membrane Endothelial Keratoplasty in Eyes With Previous Laser Refractive Surgery: Outcomes and Complications.</t>
  </si>
  <si>
    <t>Comparison of Strategies of Treatment with Ranibizumab in Newly-Diagnosed Cases of Neovascular Age-Related Macular Degeneration.</t>
  </si>
  <si>
    <t>CT in the Evaluation of Acute Injuries of the Anterior Eye Segment.</t>
  </si>
  <si>
    <t>Open-angle glaucoma: therapeutically targeting the extracellular matrix of the conventional outflow pathway.</t>
  </si>
  <si>
    <t>Novel compound heterozygous mutations in the GPR98 (USH2C) gene identified by whole exome sequencing in a Moroccan deaf family.</t>
  </si>
  <si>
    <t>Myd88 is required for disease development in a primary Sjögren's syndrome mouse model.</t>
  </si>
  <si>
    <t>Genetically Determined Plasma Lipid Levels and Risk of Diabetic Retinopathy: A Mendelian Randomization Study.</t>
  </si>
  <si>
    <t>A novel function of neuroglobin for neuroregeneration in mice after optic nerve injury.</t>
  </si>
  <si>
    <t>Occipital Intraosseous Hemangioma over Torcula: Unusual Presentation with Raised Intracranial Pressure.</t>
  </si>
  <si>
    <t>Ocular surface inflammation impairs structure and function of meibomian gland.</t>
  </si>
  <si>
    <t>Morphological evaluation for diagnosis of dry eye related to meibomian gland dysfunction.</t>
  </si>
  <si>
    <t>New insights into the morphology and function of meibomian glands.</t>
  </si>
  <si>
    <t>Function of meibomian gland: Contribution of proteins.</t>
  </si>
  <si>
    <t>Structure-function relationship of tear film lipid layer: A contemporary perspective.</t>
  </si>
  <si>
    <t>A chronological study of the bacterial pathogen changes in acute neonatal bacterial conjunctivitis in southern China.</t>
  </si>
  <si>
    <t>Analysis of the VSX1 gene in sporadic keratoconus patients from China.</t>
  </si>
  <si>
    <t>Orbital apex syndrome secondary to a fungal nasal septal abscess caused by Scedosporium apiospermum in a patient with uncontrolled diabetes: a case report.</t>
  </si>
  <si>
    <t>Early Changes of Retinal Morphology in Therapy of Neovascular Age-Related Macular Degeneration with Three Commonly Used Anti-VEGF Agents.</t>
  </si>
  <si>
    <t>Dexamethasone Intravitreal Implant Therapy for Retinal Vein Occlusion Macular Oedema and Conversion to Ranibizumab in Clinical Practice.</t>
  </si>
  <si>
    <t>Transthyretin Exerts Pro-Apoptotic Effects in Human Retinal Microvascular Endothelial Cells Through a GRP78-Dependent Pathway in Diabetic Retinopathy.</t>
  </si>
  <si>
    <t>Frontal EEG asymmetry and later behavior vulnerability in infants with congenital visual impairment.</t>
  </si>
  <si>
    <t>Rasch analysis of the hospital anxiety and depression scale among Chinese cataract patients.</t>
  </si>
  <si>
    <t>Assessment of patient perception of glaucomatous visual field loss and its association with disease severity using Amsler grid.</t>
  </si>
  <si>
    <t>The Effect of Age and Initial Central Retinal Thickness on Earlier Need of Repeat Ozurdex Treatment for Macular Edema Due to Retinal Vein Occlusion: A Retrospective Case Series.</t>
  </si>
  <si>
    <t>Three presentations of CNS disease in patients with intraocular retinoblastoma at a tertiary medical center in the United States.</t>
  </si>
  <si>
    <t>Evaluation of sFLT1 protein levels in human eyes with the FLT1 rs9943922 polymorphism.</t>
  </si>
  <si>
    <t>Feasibility of RetinoQuest: e-health application to facilitate and improve additional care for retinoblastoma survivors.</t>
  </si>
  <si>
    <t>Visual Experience Shapes the Neural Networks Remapping Touch into External Space.</t>
  </si>
  <si>
    <t>Air pollution and outpatient visits for conjunctivitis: A case-crossover study in Hangzhou, China.</t>
  </si>
  <si>
    <t>Woman With Headache and Vertigo.</t>
  </si>
  <si>
    <t>Anti-Vascular Endothelial Growth Factor Therapy for Macular Edema following Central Retinal Vein Occlusion: 1 Initial Injection versus 3 Monthly Injections.</t>
  </si>
  <si>
    <t>Clinical management outcomes of childhood glaucoma suspects.</t>
  </si>
  <si>
    <t>Identification of the genetic determinants responsible for retinal degeneration in families of Mexican descent.</t>
  </si>
  <si>
    <t>Circumscribed White Retinal Mass.</t>
  </si>
  <si>
    <t>A novel dominant CRX mutation causes adult-onset macular dystrophy.</t>
  </si>
  <si>
    <t>Longer-term Baerveldt to Trabectome glaucoma surgery comparison using propensity score matching.</t>
  </si>
  <si>
    <t>Occipital Microarteriovenous Malformation Resection, Strategy, and Nuances.</t>
  </si>
  <si>
    <t>Corneal Higher-order Aberrations and Visual Improvement Following Corneal Transplantation in Treating Herpes Simplex Keratitis.</t>
  </si>
  <si>
    <t>Is Graves' disease a primary immunodeficiency? New immunological perspectives on an endocrine disease.</t>
  </si>
  <si>
    <t>Imaging of tangential traction types in lamellar macular holes.</t>
  </si>
  <si>
    <t>Crowdsourcing and Automated Retinal Image Analysis for Diabetic Retinopathy.</t>
  </si>
  <si>
    <t>Peripapillary Choroidal Thickness Analysis Using Swept-Source Optical Coherence Tomography in Glaucoma Patients: A Broader Approach.</t>
  </si>
  <si>
    <t>Effect of Biodegradable Scleral Plugs Containing Curcumin on Proliferative Vitreoretinopathy.</t>
  </si>
  <si>
    <t>Update on the Management of Infectious Keratitis.</t>
  </si>
  <si>
    <t>First Report of Renal Cell Carcinoma Metastasizing to the Clivus in a Pediatric Patient.</t>
  </si>
  <si>
    <t>Proteolytic Degradation and Inflammation Play Critical Roles in Polypoidal Choroidal Vasculopathy.</t>
  </si>
  <si>
    <t>Tear film evaluation and management in soft contact lens wear: a systematic approach.</t>
  </si>
  <si>
    <t>Contact lenses continue to evolve.</t>
  </si>
  <si>
    <t>Metabolomics of Diabetic Retinopathy.</t>
  </si>
  <si>
    <t>Impairment of autoregulation of optic nerve head blood flow during vitreous surgery in patients with hypertension and hyperlipidemia.</t>
  </si>
  <si>
    <t>Retinal haemorrhage in infants with pertussis.</t>
  </si>
  <si>
    <t>Regulation of Orbital Fibrosis and Adipogenesis by Pathogenic Th17 Cells in Graves Orbitopathy.</t>
  </si>
  <si>
    <t>Long-Term Stability of Keratometry, Scheimpflug-Derived True Net Power, and Total Corneal Refractive Power After Primary Pterygium Excision.</t>
  </si>
  <si>
    <t>Vectors and Gene Delivery to the Retina.</t>
  </si>
  <si>
    <t>International Vision Care: Issues and Approaches.</t>
  </si>
  <si>
    <t>Diplopia Following Short Treatment for Moderate Amblyopia.</t>
  </si>
  <si>
    <t>Changes in Peripapillary Nerve Fiber Layer Thickness after Adjuvant Stereotactic Radiotherapy in Patients with Neovascular Age-Related Macular Degeneration.</t>
  </si>
  <si>
    <t>Pilot study of the pulsatile neuro-peripapillary retinal deformation in glaucoma and its relationship with glaucoma risk factors.</t>
  </si>
  <si>
    <t>Multiplex Cytokine Analysis of Aqueous Humor from the Patients with Chronic Primary Angle Closure Glaucoma.</t>
  </si>
  <si>
    <t>Coenzyme Q10 for the Protection of Lacrimal Gland against High-Dose Radioiodine Therapy-Associated Oxidative Damage: Histopathologic and Tissue Cytokine Level Assessments in an Animal Model.</t>
  </si>
  <si>
    <t>Soluble Vascular Adhesion Protein-1 Mediates Spermine Oxidation as Semicarbazide-Sensitive Amine Oxidase: Possible Role in Proliferative Diabetic Retinopathy.</t>
  </si>
  <si>
    <t>Choroidal thickness in traumatic optic neuropathy.</t>
  </si>
  <si>
    <t>Evaluation of retinal blood flow before and after panretinal photocoagulation using pattern scan laser for diabetic retinopathy.</t>
  </si>
  <si>
    <t>Protective effect of sulforaphane against retinal degeneration in the Pde6(rd10) mouse model of retinitis pigmentosa.</t>
  </si>
  <si>
    <t>OCT-Angiography for monitoring and managing neovascular age-related macular degeneration.</t>
  </si>
  <si>
    <t>Impact of Smoking on the Ocular Surface, Tear Function, and Tear Osmolarity.</t>
  </si>
  <si>
    <t>Simvastatin as an Adjunct to Conventional Therapy of Non-infectious Uveitis: A Randomized, Open-Label Pilot Study.</t>
  </si>
  <si>
    <t>Optic Disc Parameters of Myopic Children with Atropine Treatment.</t>
  </si>
  <si>
    <t>Role of lens extraction and laser peripheral iridotomy in treatment of glaucoma.</t>
  </si>
  <si>
    <t>Age-Related Changes in Ocular Aberrations and the Yamagata Study (Funagata).</t>
  </si>
  <si>
    <t>Endophthalmitis Due to Proteus vulgaris after Pars Plana Vitrectomy with Devastating Outcome.</t>
  </si>
  <si>
    <t>A Case of Unilateral Retinitis Pigmentosa Associated with Full Thickness Macular Hole.</t>
  </si>
  <si>
    <t>Multifocal Choroiditis with Retinal Vasculitis, Optic Neuropathy, and Keratoconus in a Young Saudi Male.</t>
  </si>
  <si>
    <t>Unusual Case of Acute Corneal Hydrops in Mooren's Ulcer Treated with Intracameral Injection of Perfluoropropane.</t>
  </si>
  <si>
    <t>Syringocystadenoma Papilliferum of Sweat Gland of Caruncle: A Unique Case Report.</t>
  </si>
  <si>
    <t>Infectious Crystalline Keratopathy After Corneal Cross-linking.</t>
  </si>
  <si>
    <t>Patterns of Intermediate Uveitis in Children Presenting at a Tertiary Eye Care Center in South India.</t>
  </si>
  <si>
    <t>Using the Postoperative Visual Acuity to Monitor the Quality of Cataract Surgery: Does the Day One Visual Acuity following Cataract Surgery Correlate with the Final Visual Acuity?</t>
  </si>
  <si>
    <t>Outcome of Descemet Stripping Automated Endothelial Keratoplasty in Failed Penetrating Keratoplasty.</t>
  </si>
  <si>
    <t>Bacterial Contamination of Multi-dose Eye Drops at Ophthalmology Department, University of Gondar, Northwest Ethiopia.</t>
  </si>
  <si>
    <t>Prevalence and Risk Factors of Dry Eye Symptoms in a Saudi Arabian Population.</t>
  </si>
  <si>
    <t>Choroidal thickness and axial length changes in myopic children treated with orthokeratology.</t>
  </si>
  <si>
    <t>Axis-free correction of astigmatism using bifocal soft contact lenses.</t>
  </si>
  <si>
    <t>Non-invasive tryptophan fluorescence measurements as a novel method of grading cataract.</t>
  </si>
  <si>
    <t>Qualitative study: the experience and impact of living with Behcet's syndrome.</t>
  </si>
  <si>
    <t>Use Caution When Working Around Ultraviolet Light.</t>
  </si>
  <si>
    <t>The effect of electronic health record software design on resident documentation and compliance with evidence-based medicine.</t>
  </si>
  <si>
    <t>Quantitative optical coherence tomography angiography of macular vascular structure and foveal avascular zone in glaucoma.</t>
  </si>
  <si>
    <t>Vps35-deficiency impairs SLC4A11 trafficking and promotes corneal dystrophy.</t>
  </si>
  <si>
    <t>Respiratory and Ocular Symptoms Among Employees of an Indoor Waterpark Resort - Ohio, 2016.</t>
  </si>
  <si>
    <t>Visual Acuity, and Macular and Peripapillary Thickness in High Myopia.</t>
  </si>
  <si>
    <t>Mobile Laser Indirect Ophthalmoscope: For the Induction of Choroidal Neovascularization in a Mouse Model.</t>
  </si>
  <si>
    <t>Transplantation of Human Corneal Endothelial Cells Cultured on Bio-Engineered Collagen Vitrigel in a Rabbit Model of Corneal Endothelial Dysfunction.</t>
  </si>
  <si>
    <t>New Treatment Modalities for Neovascular Age-Related Macular Degeneration.</t>
  </si>
  <si>
    <t>Decreased ocular blood flow after photocoagulation therapy in neonatal retinopathy of prematurity.</t>
  </si>
  <si>
    <t>Hamiltonian Analysis of Subcritical Stochastic Epidemic Dynamics.</t>
  </si>
  <si>
    <t>Semi-automated quantification of hard exudates in colour fundus photographs diagnosed with diabetic retinopathy.</t>
  </si>
  <si>
    <t>Different-sized incisions for phacoemulsification in age-related cataract.</t>
  </si>
  <si>
    <t>An uncommon triad.</t>
  </si>
  <si>
    <t>Biometric and structural ocular manifestations of Marfan syndrome.</t>
  </si>
  <si>
    <t>Genetic Variant Near PLXDC2 Influences the Risk of Primary Open-angle Glaucoma by Increasing Intraocular Pressure in the Japanese Population.</t>
  </si>
  <si>
    <t>Upper Eyelid Splitting to Facilitate the Insertion of Glaucoma Drainage Devices.</t>
  </si>
  <si>
    <t>Rate of Macular Ganglion Cell-inner Plexiform Layer Thinning in Glaucomatous Eyes With Vascular Endothelial Growth Factor Inhibition.</t>
  </si>
  <si>
    <t>Reproducibility of Bruch Membrane Opening-Minimum Rim Width Measurements With Spectral Domain Optical Coherence Tomography.</t>
  </si>
  <si>
    <t>Clinical characteristics of a KIF21A mutation in a Chinese family with congenital fibrosis of the extraocular muscles type 1.</t>
  </si>
  <si>
    <t>Microperimetric biofeedback training: fundamentals, strategies and perspectives.</t>
  </si>
  <si>
    <t>Intraocular Pressure and Big Bubble Diameter in Deep Anterior Lamellar Keratoplasty: An Ex-Vivo Microscope-Integrated OCT With Heads-Up Display Study.</t>
  </si>
  <si>
    <t>Lipid radicals cause light-induced retinal degeneration.</t>
  </si>
  <si>
    <t>CNGB3 mutations cause severe rod dysfunction.</t>
  </si>
  <si>
    <t>Management of Blood Pressure in Patients with Glaucoma.</t>
  </si>
  <si>
    <t>Effectiveness and safety of combined cataract surgery and microhook ab interno trabeculotomy in Japanese eyes with glaucoma: report of an initial case series.</t>
  </si>
  <si>
    <t>Assessment of peripapillary choroidal thickness in primary open-angle glaucoma patients with choroidal vascular prominence.</t>
  </si>
  <si>
    <t>Endothelial adenosine A2a receptor-mediated glycolysis is essential for pathological retinal angiogenesis.</t>
  </si>
  <si>
    <t>Novel phenotypic variant in the MYH7 spectrum due to a stop-loss mutation in the C-terminal region: a case report.</t>
  </si>
  <si>
    <t>Ocular knowledge and practice among type 2 diabetic patients in a tertiary care hospital in Bangladesh.</t>
  </si>
  <si>
    <t>Different Clinical Courses on Long-Term Follow-Up of Age-Related Macular Degeneration Patients Treated with Intravitreal Anti-Vascular Endothelial Growth Factor Injections.</t>
  </si>
  <si>
    <t>Therapeutic plasma exchange for a case of refractory opsoclonus myoclonus ataxia syndrome.</t>
  </si>
  <si>
    <t>The Value of the Frontalis Suspension Procedure as a Repeat Intervention in Congenital Blepharoptosis.</t>
  </si>
  <si>
    <t>Vascular hypoperfusion in acute optic neuritis is a potentially new neurovascular model for demyelinating diseases.</t>
  </si>
  <si>
    <t>Aire-deficient mice provide a model of corneal and lacrimal gland neuropathy in Sjögren's syndrome.</t>
  </si>
  <si>
    <t>Limbal Cysts: A Subset Exhibiting Cornea-Specific Cytokeratins.</t>
  </si>
  <si>
    <t>Peduncular Hallucinosis and Autonomic Dysfunction in Anti-Aquaporin-4 Antibody Syndrome.</t>
  </si>
  <si>
    <t>VEGF Polymorphisms Among Neovascular Age-Related Macular Degenerative Subjects in a Multiethnic Population.</t>
  </si>
  <si>
    <t>An 8-year follow-up of anti-vascular endothelial growth factor treatment with a treat-and-extend modality for neovascular age-related macular degeneration.</t>
  </si>
  <si>
    <t>Levels of beta-trace protein in optic disc pit with macular detachment.</t>
  </si>
  <si>
    <t>SUBTENON AMIKACIN INJECTION FOR THE TREATMENT OF NOCARDIA ASTEROIDES ORBITAL CELLULITIS IN A PATIENT WITH A HISTORY OF SCLERAL BUCKLING.</t>
  </si>
  <si>
    <t>POSTOPERATIVE ENDOPHTHALMITIS CAUSED BY BOSEA THIOOXIDANS.</t>
  </si>
  <si>
    <t>RESOLUTION OF TREATMENT-RESISTANT SUBRETINAL FLUID IN A PATIENT WITH EXUDATIVE AGE-RELATED MACULAR DEGENERATION FOLLOWING ENDOPHTHALMITIS.</t>
  </si>
  <si>
    <t>Visual Search Performance in Patients with Vision Impairment: A Systematic Review.</t>
  </si>
  <si>
    <t>Endophthalmitis Following Strabismus Surgery: IPOSC Global Study.</t>
  </si>
  <si>
    <t>Interleukin-10 Gene Transfer in Rat Limbal Transplantation.</t>
  </si>
  <si>
    <t>Femtosecond laser-assisted cataract surgery in vitrectomized eye with posterior chamber phakic intraocular lens.</t>
  </si>
  <si>
    <t>Surprises during intravitreal drug delivery-a report of three cases.</t>
  </si>
  <si>
    <t>Optical coherence tomography findings and successful repair of retina detachment in Knobloch syndrome.</t>
  </si>
  <si>
    <t>An erosive lesion in the orbital apex as the presenting sign of sarcoidosis.</t>
  </si>
  <si>
    <t>Detection of pars plana rupture by ultrasound biomicroscopy after cannula dislodgement during cataract wound hydration.</t>
  </si>
  <si>
    <t>Stalagmite-like preretinal inflammatory deposits in vitrectomized eyes with posterior uveitis.</t>
  </si>
  <si>
    <t>Cilium incarnatum externum.</t>
  </si>
  <si>
    <t>Pseudovitelliform maculopathy associated with deferoxamine toxicity: multimodal imaging and electrophysiology of a rare entity.</t>
  </si>
  <si>
    <t>Adding access to a video magnifier to standard vision rehabilitation: initial results on reading performance and well-being from a prospective, randomized study.</t>
  </si>
  <si>
    <t>The genetics of congenital aniridia-a guide for the ophthalmologist.</t>
  </si>
  <si>
    <t>Evaluation of preoperative speed of progression and its association with surgical outcomes in primary congenital glaucoma patients: a retrospective study.</t>
  </si>
  <si>
    <t>Low frequency ranibizumab versus dexamethasone implant for macular oedema secondary to branch retinal vein occlusion.</t>
  </si>
  <si>
    <t>Relationships of orientation discrimination threshold and visual acuity with macular lesions in age-related macular degeneration.</t>
  </si>
  <si>
    <t>Evaluation of Corneal Neovascularization Using Optical Coherence Tomography Angiography in Patients With Limbal Stem Cell Deficiency.</t>
  </si>
  <si>
    <t>Releasable Single Suture for Primary Pterygium Excision With a Conjunctival Autograft.</t>
  </si>
  <si>
    <t>LARGE RETINAL PIGMENT EPITHELIAL RIP ASSOCIATED WITH BULLOUS RETINAL AND CHOROIDAL DETACHMENT.</t>
  </si>
  <si>
    <t>IgG4-related Disease - A Patient with Multiple Organ Involvement.</t>
  </si>
  <si>
    <t>Nance-Horan syndrome in females due to a balanced X;1 translocation that disrupts the NHS gene: Familial case report and review of the literature.</t>
  </si>
  <si>
    <t>Optic Nerve Head Characteristics in Chronic Angle Closure Glaucoma Detected by Swept-Source OCT.</t>
  </si>
  <si>
    <t>Tacrolimus Ointment for Refractory Posterior Blepharitis.</t>
  </si>
  <si>
    <t>Outcomes of severe uveitic glaucoma treated with Baerveldt implant: can blindness be prevented?</t>
  </si>
  <si>
    <t>Impaired angiopoietin/Tie2 signaling compromises Schlemm's canal integrity and induces glaucoma.</t>
  </si>
  <si>
    <t>All TIEd up: mechanisms of Schlemm's canal maintenance.</t>
  </si>
  <si>
    <t>Retinal layer segmentation in multiple sclerosis: a systematic review and meta-analysis.</t>
  </si>
  <si>
    <t>Comparison of outcomes of scleral fixation with and without pars plana vitrectomy for the treatment of dislocated intraocular lens.</t>
  </si>
  <si>
    <t>Antibodies against citrullinated alpha enolase peptides in primary Sjogren's syndrome.</t>
  </si>
  <si>
    <t>Failure of molecular diagnostics of a keratitis-inducing Acanthamoeba strain.</t>
  </si>
  <si>
    <t>Status of the effectiveness of contact lens disinfectants in Malaysia against keratitis-causing pathogens.</t>
  </si>
  <si>
    <t>Drugs - Do we need them? Applications of non-pharmaceutical therapy in anterior eye disease: A review.</t>
  </si>
  <si>
    <t>The Renin-Angiotensin System Regulates Neurodegeneration in a Mouse Model of Optic Neuritis.</t>
  </si>
  <si>
    <t>Associations of cholesteryl ester transfer protein (CETP) gene variants with predisposition to age-related macular degeneration.</t>
  </si>
  <si>
    <t>Outcomes of Ahmed Glaucoma Valve Revision in Pediatric Glaucoma.</t>
  </si>
  <si>
    <t>Hippocampal neurophysiology is modified by a disease-associated C-terminal fragment of tau protein.</t>
  </si>
  <si>
    <t>Deregulation of microRNA expression in purified T and B lymphocytes from patients with primary Sjögren's syndrome.</t>
  </si>
  <si>
    <t>Cutting Edge: A Critical Role of Lesional T Follicular Helper Cells in the Pathogenesis of IgG4-Related Disease.</t>
  </si>
  <si>
    <t>Factors Associated With Zonular Instability During Cataract Surgery in Eyes With Acute Angle Closure Attack.</t>
  </si>
  <si>
    <t>Oral mucosa biology and salivary biomarkers.</t>
  </si>
  <si>
    <t>Behçet disease: New aspects.</t>
  </si>
  <si>
    <t>Macular retinal and choroidal thickness in unilateral amblyopia using swept-source optical coherence tomography.</t>
  </si>
  <si>
    <t>Descemet membrane detachment in femtosecond laser-assisted cataract surgery: a case report.</t>
  </si>
  <si>
    <t>Analysis of various factors affecting pupil size in patients with glaucoma.</t>
  </si>
  <si>
    <t>Outbreaks of epidemic keratoconjunctivitis caused by human adenovirus type 8 in the Tibet Autonomous Region of China in 2016.</t>
  </si>
  <si>
    <t>Optical coherence tomography angiography of the peripapillary capillaries in primary open-angle and normal-tension glaucoma.</t>
  </si>
  <si>
    <t>Prevention of macular edema after cataract surgery.</t>
  </si>
  <si>
    <t>Stepwise Guided Photorefractive Keratectomy in Treatment of Irregular Astigmatism After Penetrating Keratoplasty and Deep Anterior Lamellar Keratoplasty.</t>
  </si>
  <si>
    <t>Delayed Absorption of Subretinal Fluid after Retinal Reattachment Surgery and Associated Choroidal Features.</t>
  </si>
  <si>
    <t>Visual Fatigue Induced by Viewing a Tablet Computer with a High-resolution Display.</t>
  </si>
  <si>
    <t>Trends of Pars Plana Vitrectomy Rates in South Korea: A Nationwide Cohort Study.</t>
  </si>
  <si>
    <t>Five-year Outcomes of Ranibizumab in Neovascular Age-related Macular Degeneration: Real Life Clinical Experience.</t>
  </si>
  <si>
    <t>Depressive Symptoms and Quality of Life in Age-related Macular Degeneration Based on Korea National Health and Nutrition Examination Survey (KNHANES).</t>
  </si>
  <si>
    <t>Additive Effect of Oral Steroid with Topical Nonsteroidal Anti-inflammatory Drug for Preventing Cystoid Macular Edema after Cataract Surgery in Patients with Epiretinal Membrane.</t>
  </si>
  <si>
    <t>Intraocular Lens Power Calculation after Refractive Surgery: A Comparative Analysis of Accuracy and Predictability.</t>
  </si>
  <si>
    <t>Intraoperatively Observed Lacrimal Obstructive Features and Surgical Outcomes in External Dacryocystorhinostomy.</t>
  </si>
  <si>
    <t>Periostin in vitreoretinal diseases.</t>
  </si>
  <si>
    <t>A Powerful Variant-Set Association Test Based on Chi-Square Distribution.</t>
  </si>
  <si>
    <t>Cavin-2 regulates the activity and stability of endothelial nitric-oxide synthase (eNOS) in angiogenesis.</t>
  </si>
  <si>
    <t>Headache and papilloedema in a 10 year old.</t>
  </si>
  <si>
    <t>Painful red eyes in a contact lens wearer.</t>
  </si>
  <si>
    <t>Assessment of Optical Coherence Tomography Color Probability Codes in Myopic Glaucoma Eyes After Applying a Myopic Normative Database.</t>
  </si>
  <si>
    <t>Ocular Manifestations of Familial Transthyretin Amyloidosis.</t>
  </si>
  <si>
    <t>Is Corneal Arcus Independently Associated With Incident Cardiovascular Disease in Asians?</t>
  </si>
  <si>
    <t>A Randomized Controlled Trial Comparing Outcomes of Cataract Surgery in Nanophthalmos With and Without Prophylactic Sclerostomy.</t>
  </si>
  <si>
    <t>Peri-dome Choroidal Deepening in Highly Myopic Eyes With Dome-Shaped Maculas.</t>
  </si>
  <si>
    <t>Mutations of conserved non-coding elements of PITX2 in patients with ocular dysgenesis and developmental glaucoma.</t>
  </si>
  <si>
    <t>Pathogenicity of a novel missense variant associated with choroideremia and its impact on gene replacement therapy.</t>
  </si>
  <si>
    <t>Development and Evaluation of Semiautomated Quantification of Lissamine Green Staining of the Bulbar Conjunctiva From Digital Images.</t>
  </si>
  <si>
    <t>Spectral-Domain Optical Coherence Tomographic Angiography in Children With Amblyopia.</t>
  </si>
  <si>
    <t>Repeatability and Reproducibility of Superficial Macular Retinal Vessel Density Measurements Using Optical Coherence Tomography Angiography En Face Images.</t>
  </si>
  <si>
    <t>Optical Coherence Tomography Angiography Features of Iris Racemose Hemangioma in 4 Cases.</t>
  </si>
  <si>
    <t>Gender Differences in the Relationship between Sex Hormone Deficiency and Soft Drusen.</t>
  </si>
  <si>
    <t>Phenotypic differences between familial versus non-familial Juvenile onset open angle glaucoma patients.</t>
  </si>
  <si>
    <t>Reduced Central Retinal Artery Blood Flow Is Related to Impaired Central Visual Function in Retinitis Pigmentosa Patients.</t>
  </si>
  <si>
    <t>Expression of Antimicrobial Peptides by Uveal and Cutaneous Melanoma Cells and Investigation of Their Role in Tumor Cell Migration and Vasculogenic Mimicry.</t>
  </si>
  <si>
    <t>Peripapillary Choroidal Thickness and Retinal Nerve Fiber Layer in Untreated Patients with Obstructive Sleep Apnea-Hypopnea Syndrome: A Case-Control Study.</t>
  </si>
  <si>
    <t>Anterior Lens Capsule and Iris Thicknesses in Pseudoexfoliation Syndrome.</t>
  </si>
  <si>
    <t>Long-Term Surgical Outcomes of Early Surgery for Intermittent Exotropia in Children Less than 4 Years of Age.</t>
  </si>
  <si>
    <t>A Novel Approach to the Differentiation of Intrabulbar Tumors in Color Doppler Imaging.</t>
  </si>
  <si>
    <t>Glaucoma Diagnostic Ability of the Optical Coherence Tomography Angiography Vessel Density Parameters.</t>
  </si>
  <si>
    <t>Photochemical Cross-Linking for Penetrating Corneal Wound Closure in Enucleated Porcine Eyes.</t>
  </si>
  <si>
    <t>The Effect of Ophthalmic Artery Chemosurgery on Immune Function in Retinoblastoma Patients: A Single Institution Retrospective Analysis.</t>
  </si>
  <si>
    <t>Updates on the Epidemiology of Age-Related Macular Degeneration.</t>
  </si>
  <si>
    <t>Role of macrophage migration inhibitory factor (MIF) in the effects of oxidative stress on human retinal pigment epithelial cells.</t>
  </si>
  <si>
    <t>Metastatic renal cell carcinoma presenting as one-and-a-half syndrome.</t>
  </si>
  <si>
    <t>Orbital dermatofibrosarcoma protuberans with frontal and ethmoid sinus involvement: A case report and brief review of literature.</t>
  </si>
  <si>
    <t>Malignant perivascular epithelioid cell tumor of the orbit: Report of a case and review of literature.</t>
  </si>
  <si>
    <t>Lacrimal gland myxoma.</t>
  </si>
  <si>
    <t>Giant eyelid eccrine hidrocystoma-induced progressive ptosis in childhood.</t>
  </si>
  <si>
    <t>Postvitrectomy macular hole undergoing delayed closure after 28 months.</t>
  </si>
  <si>
    <t>Retinal meteor.</t>
  </si>
  <si>
    <t>En face optical coherence tomography findings in a case of Alport syndrome.</t>
  </si>
  <si>
    <t>Rare ocular manifestations in keratosis follicularis (Darier-White disease).</t>
  </si>
  <si>
    <t>Corneal ulcer due to a rare coelomycetes fungus Chaetomium strumarium: Case report and global review of Chaetomium keratomycosis.</t>
  </si>
  <si>
    <t>Microsporidial infection masquerading as graft rejection post-Descemet's stripping automated endothelial keratoplasty.</t>
  </si>
  <si>
    <t>Unusual case of vitiligo reversal in Vogt-Koyanagi-Harada syndrome.</t>
  </si>
  <si>
    <t>Multimodal imaging in dominant cystoid macular dystrophy.</t>
  </si>
  <si>
    <t>Primary prevention of ocular injury in agricultural workers with safety eyewear.</t>
  </si>
  <si>
    <t>Plication as an alternative to resection in horizontal strabismus: A randomized clinical trial.</t>
  </si>
  <si>
    <t>Variation in the vitreoretinal configuration of Stage 4 retinopathy of prematurity in photocoagulated and treatment naive eyes undergoing vitrectomy.</t>
  </si>
  <si>
    <t>Influence of laser versus lens-sparing vitrectomy on myopia in children with retinopathy of prematurity.</t>
  </si>
  <si>
    <t>Refractive and ocular biometric profile of children with a history of laser treatment for retinopathy of prematurity.</t>
  </si>
  <si>
    <t>Risk factors in patients with macular telangiectasia 2A in an Asian population: A case-control study.</t>
  </si>
  <si>
    <t>Management of cataracts and ectopia lentis in children: Practice patterns of pediatric ophthalmologists in India.</t>
  </si>
  <si>
    <t>Higher-order aberration 4 years after corneal collagen cross-linking.</t>
  </si>
  <si>
    <t>Update on conjunctival pathology.</t>
  </si>
  <si>
    <t>Recent advances in corneal collagen cross-linking.</t>
  </si>
  <si>
    <t>The Role of New Imaging Methods in Managing Age-Related Macular Degeneration.</t>
  </si>
  <si>
    <t>Nanosecond Laser Cataract Surgery in LOCS III Grade 4 and 5: A Case Series.</t>
  </si>
  <si>
    <t>New Treatment Modalities for Geographic Atrophy.</t>
  </si>
  <si>
    <t>Congenital Cranial Dysinnervation Disorders: A Literature Review.</t>
  </si>
  <si>
    <t>Early Onset Sixth-Nerve Palsy with Eccentric Fixation.</t>
  </si>
  <si>
    <t>Two Orthoptic Treatments in Dragged-Fovea Diplopia Syndrome.</t>
  </si>
  <si>
    <t>Anterior Segment Optical Coherence Tomography of Previously Operated Extraocular Muscles.</t>
  </si>
  <si>
    <t>Everyday Exotropia: Learning from the Littlest.</t>
  </si>
  <si>
    <t>Clinical profile of pythium keratitis: perioperative measures to reduce risk of recurrence.</t>
  </si>
  <si>
    <t>Glaucoma and intraocular pressure in EPIC-Norfolk Eye Study: cross sectional study.</t>
  </si>
  <si>
    <t>Colony Stimulating Factor-1 Receptor Expressing Cells Infiltrating the Cornea Control Corneal Nerve Degeneration in Response to HSV-1 Infection.</t>
  </si>
  <si>
    <t>Nuclear Respiratory Factor-1 (NRF-1) Regulates Transcription of the CXC Receptor 4 (CXCR4) in the Rat Retina.</t>
  </si>
  <si>
    <t>Anterior Chamber Invasion in Retinoblastoma: Not an Indication for Adjuvant Chemotherapy.</t>
  </si>
  <si>
    <t>Crx-L253X Mutation Produces Dominant Photoreceptor Defects in TVRM65 Mice.</t>
  </si>
  <si>
    <t>Oxidative stress induces dysregulated autophagy in corneal epithelium of keratoconus patients.</t>
  </si>
  <si>
    <t>Perioperative factors that are significantly correlated with final visual acuity in eyes after successful rhegmatogenous retinal detachment surgery.</t>
  </si>
  <si>
    <t>Interferon-γ treatment in vitro elicits some of the changes in cathepsin S and antigen presentation characteristic of lacrimal glands and corneas from the NOD mouse model of Sjögren's Syndrome.</t>
  </si>
  <si>
    <t>Attention and Visual Motor Integration in Young Children with Uncorrected Hyperopia.</t>
  </si>
  <si>
    <t>Diagnostic Approach to Ocular Infections Using Various Techniques From Conventional Culture to Next-Generation Sequencing Analysis.</t>
  </si>
  <si>
    <t>Evaluation of the macula prior to cataract surgery.</t>
  </si>
  <si>
    <t>Iridodonesis.</t>
  </si>
  <si>
    <t>Marfan's Syndrome with Ectopia Lentis.</t>
  </si>
  <si>
    <t>Functional changes in the neural retina occur in the absence of mitochondrial dysfunction in a rodent model of diabetic retinopathy.</t>
  </si>
  <si>
    <t>Bilateral Retinal Detachments After Intravitreal Injection of Adipose-Derived 'Stem Cells' in a Patient With Exudative Macular Degeneration.</t>
  </si>
  <si>
    <t>Venous Loop Reveals an Occult Retinoblastoma Tumor.</t>
  </si>
  <si>
    <t>Terson Syndrome Associated With Acute Macular Neuropathy Type 2.</t>
  </si>
  <si>
    <t>Confluent Endpoint Subthreshold Argon Laser for Serous Macular Detachment in Tilted Disc Syndrome Refractory to Anti-VEGF.</t>
  </si>
  <si>
    <t>Multimodal Imaging of Astrocytic Hamartomas Associated With Tuberous Sclerosis.</t>
  </si>
  <si>
    <t>Switching Anti-VEGF Drugs in the Treatment of Diabetic Macular Edema.</t>
  </si>
  <si>
    <t>En Face Optical Coherence Tomography Angiography Imaging Versus Fundus Photography in the Measurement of Choroidal Nevi.</t>
  </si>
  <si>
    <t>Multicenter, Randomized Clinical Trial to Assess the Effectiveness of Intravitreal Injections of Bevacizumab, Triamcinolone, or Their Combination in the Treatment of Diabetic Macular Edema.</t>
  </si>
  <si>
    <t>Multi-Modal Imaging Including Optical Coherence Tomography Angiography in Patients With Posterior Multifocal Placoid Pigment Epitheliopathy.</t>
  </si>
  <si>
    <t>High-Dose Decanted Triamcinolone for Treatment-Resistant Persistent Macular Edema.</t>
  </si>
  <si>
    <t>Quantitative and Qualitative Features of Spectral-Domain Optical Coherence Tomography Provide Prognostic Indicators for Visual Acuity in Patients With Choroideremia.</t>
  </si>
  <si>
    <t>Centrifugal Extension of Retinal Atrophy in Retinal Pigment Epithelium Tears Secondary to Age-Related Macular Degeneration.</t>
  </si>
  <si>
    <t>Ocular Demodicosis as a Potential Cause of Ocular Surface Inflammation.</t>
  </si>
  <si>
    <t>Progress in Corneal Research and Practice in Japan and Abroad," 22nd Annual Meeting of the Kyoto Cornea Club, November 25 and 26, 2016.</t>
  </si>
  <si>
    <t>Fibrous Catalyst-Enhanced Acanthamoeba Disinfection by Hydrogen Peroxide.</t>
  </si>
  <si>
    <t>The Incidence of Ocular Tuberculosis in Australia Over the Past 10 Years (2006-2015).</t>
  </si>
  <si>
    <t>Electrophysiological features and multimodal imaging in ritonavir-related maculopathy.</t>
  </si>
  <si>
    <t>Activity-Dependent Dysfunction in Visual and Olfactory Sensory Systems in Mouse Models of Down Syndrome.</t>
  </si>
  <si>
    <t>Seeking Comfort.</t>
  </si>
  <si>
    <t>Angelman Syndrome due to a Maternally Inherited Intragenic Deletion Encompassing Exons 7 and 8 of the UBE3A Gene.</t>
  </si>
  <si>
    <t>Two-Year Outcomes of a Treat-and-Extend Regimen Using Intravitreal Aflibercept Injections for Typical Age-Related Macular Degeneration.</t>
  </si>
  <si>
    <t>Is Behçet's disease a 'class 1-opathy'? The role of HLA-B*51 in the pathogenesis of Behçet's disease.</t>
  </si>
  <si>
    <t>Structure-Function Relationships in Perimetric Glaucoma: Comparison of Minimum-Rim Width and Retinal Nerve Fiber Layer Parameters.</t>
  </si>
  <si>
    <t>Topical Cross-Linked HA-Based Hydrogel Accelerates Closure of Corneal Epithelial Defects and Repair of Stromal Ulceration in Companion Animals.</t>
  </si>
  <si>
    <t>Association between retinal vein occlusion and an increased risk of acute myocardial infarction: A nationwide population-based follow-up study.</t>
  </si>
  <si>
    <t>Prevalence of signs of trachoma, ocular Chlamydia trachomatis infection and antibodies to Pgp3 in residents of Kiritimati Island, Kiribati.</t>
  </si>
  <si>
    <t>Complications of Scleral-Fixated Intraocular Lenses.</t>
  </si>
  <si>
    <t>Zfp423/ZNF423 regulates cell cycle progression, the mode of cell division and the DNA-damage response in Purkinje neuron progenitors.</t>
  </si>
  <si>
    <t>Ripasudil hydrochloride hydrate: targeting Rho kinase in the treatment of glaucoma.</t>
  </si>
  <si>
    <t>Increased Mortality and Comorbidity Associated With Leber's Hereditary Optic Neuropathy: A Nationwide Cohort Study.</t>
  </si>
  <si>
    <t>Associations Between Vitamin D Intake and Progression to Incident Advanced Age-Related Macular Degeneration.</t>
  </si>
  <si>
    <t>Serine racemase deficiency attenuates choroidal neovascularization and reduces nitric oxide and VEGF levels by retinal pigment epithelial cells.</t>
  </si>
  <si>
    <t>Early Age-related Macular Degeneration with Cardiovascular and Renal Comorbidities: An Analysis of the National Health and Nutrition Examination Survey, 2005-2008.</t>
  </si>
  <si>
    <t>Subluxation of Eyes in Crouzon Syndrome.</t>
  </si>
  <si>
    <t>Variable Expressivity and Response to Bisphosphonate Therapy in a Family with Osteoporosis Pseudoglioma Syndrome.</t>
  </si>
  <si>
    <t>Subretinal delivery of erythropoietin alleviates the N-methyl-N-nitrosourea-induced photoreceptor degeneration and visual functional impairments: an in vivo and ex vivo study.</t>
  </si>
  <si>
    <t>Light therapy: is it safe for the eyes?</t>
  </si>
  <si>
    <t>The use of optical coherence tomography angiography in pachychoroid spectrum diseases: a concurrent comparison with dye angiography.</t>
  </si>
  <si>
    <t>Complete progressive ophthalmoplegia and numb chin syndrome, the first clinical manifestations of a lethal abdominal Burkitt lymphoma.</t>
  </si>
  <si>
    <t>The Effect of Chronic Pulmonary Disease and Mechanical Ventilation on Corneal Donor Endothelial Cell Density and Transplant Suitability.</t>
  </si>
  <si>
    <t>Choroidal Thinning Associated With Hydroxychloroquine Retinopathy.</t>
  </si>
  <si>
    <t>Association of Apolipoprotein E Polymorphisms with Age-related Macular Degeneration Subtypes: An Updated Systematic Review and Meta-analysis.</t>
  </si>
  <si>
    <t>Stereopsis and fusion in anisometropia according to the presence of amblyopia.</t>
  </si>
  <si>
    <t>Photobiomodulation with 670 nm light ameliorates Müller cell-mediated activation of microglia and macrophages in retinal degeneration.</t>
  </si>
  <si>
    <t>Eyelid inflammation: An uncommon cause in occidental countries.</t>
  </si>
  <si>
    <t>Overweight, hyperglycemia and tobacco use are modifiable risk factors for onset of retinopathy 9 and 17years after the diagnosis of diabetes - A retrospective observational nation-wide cohort study.</t>
  </si>
  <si>
    <t>A new strategy to sustained release of ocular drugs by one-step drug-loaded microcapsule manufacturing in hydrogel punctal plugs.</t>
  </si>
  <si>
    <t>Ocular perfusion pressure control during pars plana vitrectomy: testing a novel device.</t>
  </si>
  <si>
    <t>Moyamoya Vasculopathy in PHACE Syndrome: Six New Cases and Review of the Literature.</t>
  </si>
  <si>
    <t>Effects of a high level of illumination before sleep at night on chorioretinal thickness and ocular biometry.</t>
  </si>
  <si>
    <t>Trabecular Meshwork Height in Primary Open-Angle Glaucoma Versus Primary Angle-Closure Glaucoma.</t>
  </si>
  <si>
    <t>Analysis of Cytokine Levels in Tears and Clinical Correlations After Intense Pulsed Light Treating Meibomian Gland Dysfunction.</t>
  </si>
  <si>
    <t>Residual Angle Closure One Year After Laser Peripheral Iridotomy in Primary Angle Closure Suspects.</t>
  </si>
  <si>
    <t>Cataract Surgery From 1918 to the Present and Future-Just Imagine!</t>
  </si>
  <si>
    <t>Primary (Month-6) Outcomes of the STOP-Uveitis Study: Evaluating the Safety, Tolerability, and Efficacy of Tocilizumab in Patients With Noninfectious Uveitis.</t>
  </si>
  <si>
    <t>Internal limiting membrane peeling and gas tamponade for myopic foveoschisis: a systematic review and meta-analysis.</t>
  </si>
  <si>
    <t>Pesticide Use and Age-Related Macular Degeneration in the Agricultural Health Study.</t>
  </si>
  <si>
    <t>Prevalence and Causes of Visual Impairment in Fundong District, North West Cameroon: Results of a Population-Based Survey.</t>
  </si>
  <si>
    <t>Fuchs' Endothelial Corneal Dystrophy and RNA Foci in Patients With Myotonic Dystrophy.</t>
  </si>
  <si>
    <t>A new approach to keratoconus detection based on corneal morphogeometric analysis.</t>
  </si>
  <si>
    <t>Relation of accommodative microfluctuation with dry eye symptoms in short tear break-up time dry eye.</t>
  </si>
  <si>
    <t>Meibomian gland features in a Norwegian cohort of patients with primary Sjögren´s syndrome.</t>
  </si>
  <si>
    <t>Comparison of clinical features and 3-month treatment response among three different choroidal thickness groups in polypoidal choroidal vasculopathy.</t>
  </si>
  <si>
    <t>Clinical characteristics of recessive retinal degeneration due to mutations in the CDHR1 gene and a review of the literature.</t>
  </si>
  <si>
    <t>Prevalence, Causes and Social Factors of Visual Impairment among Chinese Adults: Based on a National Survey.</t>
  </si>
  <si>
    <t>The protective efficacy and safety of bandage contact lenses in children aged 5 to 11 after frontalis muscle flap suspension for congenital blepharoptosis: A single-center randomized controlled trial.</t>
  </si>
  <si>
    <t>Two novel mutations in XYLT2 cause spondyloocular syndrome.</t>
  </si>
  <si>
    <t>Introductory review: periostin-gene and protein structure.</t>
  </si>
  <si>
    <t>The metabolic syndrome and its components in 178 patients treated for craniopharyngioma after 16 years of follow-up.</t>
  </si>
  <si>
    <t>Protective effect of miR-200b/c by inhibiting vasohibin-2 in human retinal microvascular endothelial cells.</t>
  </si>
  <si>
    <t>Long-Term Outcomes of Two Different Initial Dosing Regimens of Intravitreal Ranibizumab Used to Treat Myopic Choroidal Neovascularization.</t>
  </si>
  <si>
    <t>Immune checkpoint blockade for unresectable or metastatic uveal melanoma: A systematic review.</t>
  </si>
  <si>
    <t>Perioperative Vision Loss after Non-Ocular Surgery.</t>
  </si>
  <si>
    <t>Patterns of retinal thickness prior to and following treatment with fluocinolone acetonide 190 µg intravitreal implant for diabetic macular edema.</t>
  </si>
  <si>
    <t>Evaluation of the clinical effectiveness in routine practice of fluocinolone acetonide 190 µg intravitreal implant in people with diabetic macular edema.</t>
  </si>
  <si>
    <t>Health-economic evaluation of fluocinolone acetonide 190 µg implant in people with diabetic macular edema.</t>
  </si>
  <si>
    <t>Evaluation of the clinical effectiveness of fluocinolone acetonide 190 µg intravitreal implant in diabetic macular edema: a comparison between study and fellow eyes.</t>
  </si>
  <si>
    <t>Association of Disease Location and Treatment With Survival in Diffuse Large B-Cell Lymphoma of the Eye and Ocular Adnexal Region.</t>
  </si>
  <si>
    <t>Association Between Eyelid Laxity and Obstructive Sleep Apnea.</t>
  </si>
  <si>
    <t>Quantitative Assessment of Microstructural Changes of the Retina in Infants With Congenital Zika Syndrome.</t>
  </si>
  <si>
    <t>Experimental verification of subthreshold laser therapy using conventional pattern scan laser.</t>
  </si>
  <si>
    <t>Clinical biomicroscopy and retinoscopy findings of keratoconus in a Middle Eastern population.</t>
  </si>
  <si>
    <t>Surgery vs. radiotherapy in patients with uveal melanoma : Analysis of the SEER database using propensity score matching and weighting.</t>
  </si>
  <si>
    <t>Retinal astrocytoma in a dog.</t>
  </si>
  <si>
    <t>Reconstructing cell cycle and disease progression using deep learning.</t>
  </si>
  <si>
    <t>Retinal Nerve Fiber Layer Thickness Changes in the Pseudoexfoliation Syndrome: A Meta-Analysis of Case-Control Studies.</t>
  </si>
  <si>
    <t>BAX and BCL2 Gene Polymorphisms in Rhegmatogenous Retinal Detachment.</t>
  </si>
  <si>
    <t>Absence of Sigma 1 Receptor Accelerates Photoreceptor Cell Death in a Murine Model of Retinitis Pigmentosa.</t>
  </si>
  <si>
    <t>Peripheral Vascular Endothelial Dysfunction in Central Serous Chorioretinopathy.</t>
  </si>
  <si>
    <t>Identification of a novel GJA3 mutation in a large Chinese family with congenital cataract using targeted exome sequencing.</t>
  </si>
  <si>
    <t>Corneal Collagen Cross-Linking Complications.</t>
  </si>
  <si>
    <t>Treatment of plasminogen deficiency patients with fresh frozen plasma.</t>
  </si>
  <si>
    <t>Screening Intervals for Diabetic Retinopathy and Implications for Care.</t>
  </si>
  <si>
    <t>Variations in optic nerve head morphology by intraocular pressure in open-angle glaucoma.</t>
  </si>
  <si>
    <t>The relationship between contrast sensitivity and retinal nerve fiber layer thickness in patients with glaucoma.</t>
  </si>
  <si>
    <t>Corneal features in ocular graft-versus-host disease by in vivo confocal microscopy.</t>
  </si>
  <si>
    <t>Refining Coats' disease by ultra-widefield imaging and optical coherence tomography angiography.</t>
  </si>
  <si>
    <t>The relation of somatotypes and stress response to central serous chorioretinopathy.</t>
  </si>
  <si>
    <t>Behcet's disease with recurrent thoracic aortic aneurysm combined with femoral artery aneurysm: a case report and literature review.</t>
  </si>
  <si>
    <t>Plasma metabolomic study in Chinese patients with wet age-related macular degeneration.</t>
  </si>
  <si>
    <t>Hypoxia-Inducible Factor-Dependent Expression of Angiopoietin-Like 4 by Conjunctival Epithelial Cells Promotes the Angiogenic Phenotype of Pterygia.</t>
  </si>
  <si>
    <t>Pro-Secretory Activity and Pharmacology in Rabbits of an Aminophenyl-1,3,5-Triazine CFTR Activator for Dry Eye Disorders.</t>
  </si>
  <si>
    <t>Development of a Poly-ε-Lysine Contact Lens as a Drug Delivery Device for the Treatment of Fungal Keratitis.</t>
  </si>
  <si>
    <t>Performing Reliable Lens Capsulotomy in the Presence of Corneal Edema With a Femtosecond Laser.</t>
  </si>
  <si>
    <t>Vision Screening in Children Aged 6 Months to 5 Years: Evidence Report and Systematic Review for the US Preventive Services Task Force.</t>
  </si>
  <si>
    <t>Photoreceptor-Based Biomarkers in AOSLO Retinal Imaging.</t>
  </si>
  <si>
    <t>Changes in Corneal Density After Accelerated Corneal Collagen Cross-linking With Different Irradiation Intensities and Energy Exposures: 1-Year Follow-up.</t>
  </si>
  <si>
    <t>Tear Osmolarity and Correlation With Ocular Surface Parameters in Patients With Dry Eye.</t>
  </si>
  <si>
    <t>Favorable Outcome in Coccidioides Endophthalmitis-A Combined Medical and Surgical Treatment Approach.</t>
  </si>
  <si>
    <t>An update on ocular complications of Ebola virus disease.</t>
  </si>
  <si>
    <t>Rethinking contact lens aftercare.</t>
  </si>
  <si>
    <t>Three cases of imported eyeworm infection in dogs: a new threat for the United Kingdom.</t>
  </si>
  <si>
    <t>Usefulness of Flow Cytometry in Diagnosis of IgG4-Related Ophthalmic Disease and Extranodal Marginal Zone B-Cell Lymphoma of the Ocular Adnexa.</t>
  </si>
  <si>
    <t>Comparison of Unsafe Driving Across Medical Conditions.</t>
  </si>
  <si>
    <t>The quality of systematic reviews about interventions for refractive error can be improved: a review of systematic reviews.</t>
  </si>
  <si>
    <t>Competing memories of mitogen and p53 signalling control cell-cycle entry.</t>
  </si>
  <si>
    <t>Intracranial pressure-induced optic nerve sheath response as a predictive biomarker for optic disc edema in astronauts.</t>
  </si>
  <si>
    <t>Evaluation of Interleukin-17 and Interleukin-23 in Pterygium: Immunohistochemistry Study.</t>
  </si>
  <si>
    <t>Epidemiology of contact lens-induced infiltrates: an updated review.</t>
  </si>
  <si>
    <t>Size does matter: what is the corneo-limbal diameter?</t>
  </si>
  <si>
    <t>The effects of preterm birth on visual development.</t>
  </si>
  <si>
    <t>An oblique bitoric rigid contact lens fitting for the management of lens subluxation in Marfan syndrome.</t>
  </si>
  <si>
    <t>Decompressive Cranioplasty in a Patient with Osteopetrosis.</t>
  </si>
  <si>
    <t>Prenatal Risk Factors for PHACE Syndrome: A Study Using the PHACE Syndrome International Clinical Registry and Genetic Repository.</t>
  </si>
  <si>
    <t>SAVE-AMD: Safety of VEGF Inhibitors in Age-Related Macular Degeneration.</t>
  </si>
  <si>
    <t>A Modified Technique for the Transconjunctival and Sutureless External Drainage of Subretinal Fluid in Bullous Exudative Retinal Detachment Using a 24-G i.v. Catheter.</t>
  </si>
  <si>
    <t>Will Perimetry Be Performed to Monitor Glaucoma in 2025?</t>
  </si>
  <si>
    <t>Vision-related quality of life and visual outcomes from cataract surgery in patients with vision-threatening diabetic retinopathy: a prospective observational study.</t>
  </si>
  <si>
    <t>Apln-CreERT:mT/mG reporter mice as a tool for sprouting angiogenesis study.</t>
  </si>
  <si>
    <t>Prevalence, pattern and risk factors of retinal vein occlusion in an elderly population in Nepal: the Bhaktapur retina study.</t>
  </si>
  <si>
    <t>Evaluation of carbon dioxide laser therapy for benign tumors of the eyelid margin.</t>
  </si>
  <si>
    <t>A novel hypothesis for the pathogenesis of glaucomatous disc hemorrhage.</t>
  </si>
  <si>
    <t>Age-related cataracts: Role of unfolded protein response, Ca(2+) mobilization, epigenetic DNA modifications, and loss of Nrf2/Keap1 dependent cytoprotection.</t>
  </si>
  <si>
    <t>Corneoscleral stiffening increases IOP spike magnitudes during rapid microvolumetric change in the eye.</t>
  </si>
  <si>
    <t>Riboflavin and ultraviolet A irradiation for the prevention of progressive myopia in a guinea pig model.</t>
  </si>
  <si>
    <t>Dr Google: The readability and accuracy of patient education websites for Graves' disease treatment.</t>
  </si>
  <si>
    <t>Pediatric Corneal Cross-linking: Comparison of Visual and Topographic Outcomes Between Conventional and Accelerated Treatment.</t>
  </si>
  <si>
    <t>Diabetes mellitus does not affect the neuromuscular blocking action of atracurium in dogs.</t>
  </si>
  <si>
    <t>Neuromyelitis optica, atypical hemophagocytic lymphohistiocytosis and heterozygous perforin A91V mutation.</t>
  </si>
  <si>
    <t>Polarization-Sensitive Optical Coherence Tomographic Documentation of Choroidal Melanin Loss in Chronic Vogt-Koyanagi-Harada Disease.</t>
  </si>
  <si>
    <t>High Symmetry of Visual Acuity and Visual Fields in RPGR-Linked Retinitis Pigmentosa.</t>
  </si>
  <si>
    <t>Multifocal Visual Evoked Potential in Eyes With Temporal Hemianopia From Chiasmal Compression: Correlation With Standard Automated Perimetry and OCT Findings.</t>
  </si>
  <si>
    <t>c-FLIP and the NOXA/Mcl-1 axis participate in the synergistic effect of pemetrexed plus cisplatin in human choroidal melanoma cells.</t>
  </si>
  <si>
    <t>Rituximab Monotherapy Is Effective in Treating Orbital Necrobiotic Xanthogranuloma.</t>
  </si>
  <si>
    <t>Optical coherence tomography angiography in acute arteritic and non-arteritic anterior ischemic optic neuropathy.</t>
  </si>
  <si>
    <t>Bell's phenomenon in thyroid-associated inferior rectus myopathy.</t>
  </si>
  <si>
    <t>PIWI-like protein, HIWI2 is aberrantly expressed in retinoblastoma cells and affects cell-cycle potentially through OTX2.</t>
  </si>
  <si>
    <t>CT Features of Vasculitides Based on the 2012 International Chapel Hill Consensus Conference Revised Classification.</t>
  </si>
  <si>
    <t>Sex differences in the effect of aging on dry eye disease.</t>
  </si>
  <si>
    <t>Recent developments in age-related macular degeneration: a review.</t>
  </si>
  <si>
    <t>Circular Noncoding RNA HIPK3 Mediates Retinal Vascular Dysfunction in Diabetes Mellitus.</t>
  </si>
  <si>
    <t>Preoperative Bevacizumab Administration in Proliferative Diabetic Retinopathy Patients Undergoing Vitrectomy: A Randomized and Controlled Trial Comparing Interval Variation.</t>
  </si>
  <si>
    <t>The Effect of Pulsing on Transverse Ultrasound Efficiency and Chatter.</t>
  </si>
  <si>
    <t>Clinical Implications of Direct Immunofluorescence Findings in Patients With Ocular Mucous Membrane Pemphigoid.</t>
  </si>
  <si>
    <t>Circumferential Trabeculotomy Versus Conventional Angle Surgery: Comparing Long-term Surgical Success and Clinical Outcomes in Children With Primary Congenital Glaucoma.</t>
  </si>
  <si>
    <t>Optical Coherence Tomography Angiography and Ultra-widefield Fluorescein Angiography for Early Detection of Adolescent Sickle Retinopathy.</t>
  </si>
  <si>
    <t>Phenotype Characteristics of Patients With Age-Related Macular Degeneration Carrying a Rare Variant in the Complement Factor H Gene.</t>
  </si>
  <si>
    <t>Strabismus Incidence in a Danish Population-Based Cohort of Children.</t>
  </si>
  <si>
    <t>Measurement of Intraocular Pressure by Patients With Glaucoma.</t>
  </si>
  <si>
    <t>Comparison of peripapillary vessel density between preperimetric and perimetric glaucoma evaluated by OCT-angiography.</t>
  </si>
  <si>
    <t>Pseudophakic retinal detachment in young-aged patients.</t>
  </si>
  <si>
    <t>An association of cognitive impairment with diabetes and retinopathy in end stage renal disease patients under peritoneal dialysis.</t>
  </si>
  <si>
    <t>Mouse models of human ocular disease for translational research.</t>
  </si>
  <si>
    <t>Tumor parameters predict the risk of side effects after ruthenium-106 plaque brachytherapy of uveal melanomas.</t>
  </si>
  <si>
    <t>Programmed cell death in Acanthamoeba castellanii Neff induced by several molecules present in olive leaf extracts.</t>
  </si>
  <si>
    <t>The WAGR syndrome gene PRRG4 is a functional homologue of the commissureless axon guidance gene.</t>
  </si>
  <si>
    <t>IgG4-related disease in the eye and ocular adnexa.</t>
  </si>
  <si>
    <t>Drug-induced Myopia and Bilateral Angle Closure Secondary to Zolmitriptan.</t>
  </si>
  <si>
    <t>Ahmed Valve Upstream Obstruction Caused by Fibrous Ingrowth: Surgical Approach.</t>
  </si>
  <si>
    <t>Chronic Uveitis Following Neodymium-Doped Yttrium Aluminum Garnet Laser Peripheral Iridotomy.</t>
  </si>
  <si>
    <t>Clinical Metabolomics and Glaucoma.</t>
  </si>
  <si>
    <t>Subretinal Injection: A Review on the Novel Route of Therapeutic Delivery for Vitreoretinal Diseases.</t>
  </si>
  <si>
    <t>Cost-effectiveness of Phacoemulsification Versus Combined Phacotrabeculectomy for Treating Primary Angle Closure Glaucoma.</t>
  </si>
  <si>
    <t>Expert Evaluation of Visual Field Decay in Glaucoma Correlates With the Fast Component of Visual Field Loss.</t>
  </si>
  <si>
    <t>Evaluating the Quality of Life of Glaucoma Patients Using the State-Trait Anxiety Inventory.</t>
  </si>
  <si>
    <t>Reproducibility of Optical Coherence Tomography Angiography Macular and Optic Nerve Head Vascular Density in Glaucoma and Healthy Eyes.</t>
  </si>
  <si>
    <t>Glaucoma as a Metabolic Optic Neuropathy: Making the Case for Nicotinamide Treatment in Glaucoma.</t>
  </si>
  <si>
    <t>Primary Trabeculectomy Outcomes by Glaucoma Fellows in a Tertiary Hospital in Brazil.</t>
  </si>
  <si>
    <t>Comparison of Efficacy and Complications of Cyclophotocoagulation and Second Glaucoma Drainage Device After Initial Glaucoma Drainage Device Failure.</t>
  </si>
  <si>
    <t>Attenuation Coefficients From SD-OCT Data: Structural Information Beyond Morphology on RNFL Integrity in Glaucoma.</t>
  </si>
  <si>
    <t>Prevalence and Associated Factors of Segmentation Errors in the Peripapillary Retinal Nerve Fiber Layer and Macular Ganglion Cell Complex in Spectral-domain Optical Coherence Tomography Images.</t>
  </si>
  <si>
    <t>Posterior Surgical Revision of Failed Fornix-based Trabeculectomy.</t>
  </si>
  <si>
    <t>Surgical treatment of neovascular glaucoma with Ex-PRESS glaucoma shunt: Case report.</t>
  </si>
  <si>
    <t>Evaluation of an interlaced triple procedure: penetrating keratoplasty, extracapsular cataract extraction, and nonopen-sky intraocular lens implantation.</t>
  </si>
  <si>
    <t>Multicolor Scanning Laser Imaging in Diabetic Retinopathy.</t>
  </si>
  <si>
    <t>Centration and Decentration of Contact Lenses during Peripheral Gaze.</t>
  </si>
  <si>
    <t>An Assessment of Stereovision Acquired in Adulthood.</t>
  </si>
  <si>
    <t>Corneal Hysteresis Is Reduced in Obstructive Sleep Apnea Syndrome.</t>
  </si>
  <si>
    <t>Tonometry after Intrastromal Corneal Ring Segments for Keratoconus.</t>
  </si>
  <si>
    <t>Preinflammatory Signs in Established Reusable and Disposable Contact Lens Wearers.</t>
  </si>
  <si>
    <t>Accommodative Behavior of Eyes Wearing Aspheric Single Vision Contact Lenses.</t>
  </si>
  <si>
    <t>Refractive Status in Nepalese Pre-Term and Full-Term Infants Early in Life.</t>
  </si>
  <si>
    <t>Can Adapted Motivational Interviewing Improve Uptake of Surgical or Laser Treatment for Glaucoma in Nigeria: Randomized Controlled Trial.</t>
  </si>
  <si>
    <t>Volumetric Measurement of Optic Nerve Head Drusen Using Swept-Source Optical Coherence Tomography.</t>
  </si>
  <si>
    <t>Visibility of Optic Nerve Head Structures With Spectral-domain and Swept-source Optical Coherence Tomography.</t>
  </si>
  <si>
    <t>Should Oral Corticosteroids Be Used to Treat Demyelinating Optic Neuritis?</t>
  </si>
  <si>
    <t>What Is Your Neurologic Diagnosis?</t>
  </si>
  <si>
    <t>Retinal thickness as a marker of disease progression in longitudinal observation of patients with Wolfram syndrome.</t>
  </si>
  <si>
    <t>Diabetic Eye Screening: Knowledge and Perspectives from Providers and Patients.</t>
  </si>
  <si>
    <t>Intraoperative B-scan ultrasonography and pars plana vitrectomy for severe open globe injury with hemorrhagic retinal and choroidal detachment.</t>
  </si>
  <si>
    <t>A worldwide survey of retinopathy of prematurity screening.</t>
  </si>
  <si>
    <t>Prevalence and risk factors for diabetic retinopathy in China: a multi-hospital-based cross-sectional study.</t>
  </si>
  <si>
    <t>RNA expression in human retina.</t>
  </si>
  <si>
    <t>Genetics of age-related macular degeneration (AMD).</t>
  </si>
  <si>
    <t>Increased Retinal Thinning after Combination of Internal Limiting Membrane Peeling and Silicone Oil Endotamponade in Proliferative Diabetic Retinopathy.</t>
  </si>
  <si>
    <t>Six-year changes in refraction and related ocular biometric factors in an adult Chinese population.</t>
  </si>
  <si>
    <t>Genetic correlations between intraocular pressure, blood pressure and primary open-angle glaucoma: a multi-cohort analysis.</t>
  </si>
  <si>
    <t>Retinal toxicity related to hydroxychloroquine in patients with systemic lupus erythematosus and rheumatoid arthritis.</t>
  </si>
  <si>
    <t>Incarceration of the inferior oblique muscle branch of the oculomotor nerve in patients with orbital floor trapdoor fracture.</t>
  </si>
  <si>
    <t>Portable OCT-assisted surgical treatment of intracorneal pre-Descemet epithelial cyst: a case report.</t>
  </si>
  <si>
    <t>Absolute and estimated values of macular pigment optical density in young and aged Asian participants with or without age-related macular degeneration.</t>
  </si>
  <si>
    <t>Toward Achieving 100% Adherence for Retinopathy of Prematurity Screening Guidelines.</t>
  </si>
  <si>
    <t>Video Game Vision Syndrome: A New Clinical Picture in Children?</t>
  </si>
  <si>
    <t>Preliminary Study of the Differences in Optic Nerve Head Hemoglobin Measures Between Patients With and Without Childhood Glaucoma.</t>
  </si>
  <si>
    <t>Impact of a Strabismus Surgery Suture Course for First- and Second-Year Ophthalmology Residents.</t>
  </si>
  <si>
    <t>Does Decreased Static Ocular Counter Rolling Account for Bielschowsky Head Tilt Test in Unilateral Superior Oblique Palsy?</t>
  </si>
  <si>
    <t>Allogeneic Descemet's Membrane Transplantation Enhances Corneal Endothelial Monolayer Formation and Restores Functional Integrity Following Descemet's Stripping.</t>
  </si>
  <si>
    <t>Trans-synaptic degeneration in the optic pathway. A study in clinically isolated syndrome and early relapsing-remitting multiple sclerosis with or without optic neuritis.</t>
  </si>
  <si>
    <t>Effect of trabeculectomy on visual field progression in Japanese progressive normal-tension glaucoma with intraocular pressure &lt; 15 mmHg.</t>
  </si>
  <si>
    <t>Subthreshold 577 nm micropulse laser treatment for central serous chorioretinopathy.</t>
  </si>
  <si>
    <t>Minimally-invasive glaucoma surgeries (MIGS) for open angle glaucoma: A systematic review and meta-analysis.</t>
  </si>
  <si>
    <t>Cilostazol inhibits the expression of hnRNP A2/B1 and cytokines in human dermal microvascular endothelial cells.</t>
  </si>
  <si>
    <t>Management of Large-Volume Subperiosteal Abscesses of the Orbit: Medical vs Surgical Outcomes.</t>
  </si>
  <si>
    <t>Segregation of a novel p.(Ser270Tyr) MAF mutation and p.(Tyr56∗) CRYGD variant in a family with dominantly inherited congenital cataracts.</t>
  </si>
  <si>
    <t>Sorsby fundus dystrophy - A review of pathology and disease mechanisms.</t>
  </si>
  <si>
    <t>Public data mining plus domestic experimental study defined involvement of the old-yet-uncharacterized gene matrix-remodeling associated 7 (MXRA7) in physiopathology of the eye.</t>
  </si>
  <si>
    <t>Optical Coherence Tomography Predictors of Risk for Progression to Non-Neovascular Atrophic Age-Related Macular Degeneration.</t>
  </si>
  <si>
    <t>Variations and Trends in Health Burden of Visual Impairment Due to Cataract: A Global Analysis.</t>
  </si>
  <si>
    <t>Efficacy of a Fixed Combination of Tetracycline, Chloramphenicol, and Colistimethate Sodium for Treatment of Candida albicans Keratitis.</t>
  </si>
  <si>
    <t>Nonarteritic Anterior Ischemic Optic Neuropathy Induced Retinal Folds and Deformations.</t>
  </si>
  <si>
    <t>Racioethnic Differences in Human Posterior Scleral and Optic Nerve Stump Deformation.</t>
  </si>
  <si>
    <t>Conditional Müller Cell Ablation Leads to Retinal Iron Accumulation.</t>
  </si>
  <si>
    <t>Association of a PDCD1 Polymorphism With Sympathetic Ophthalmia in Han Chinese.</t>
  </si>
  <si>
    <t>Comparison of cognitive and brain grey matter volume profiles between multiple sclerosis and neuromyelitis optica spectrum disorder.</t>
  </si>
  <si>
    <t>A comparison of visual outcome and rotational stability of two types of toric implantable collamer lenses (TICL) : V4 versus V4c.</t>
  </si>
  <si>
    <t>Localizing the Lost Rectus Muscle Using the Connective Tissue Framework: Revisiting the Tunnel Technique.</t>
  </si>
  <si>
    <t>Proteome Dynamics in Biobanked Horse Peripheral Blood Derived Lymphocytes (PBL) with Induced Autoimmune Uveitis.</t>
  </si>
  <si>
    <t>Detection of Early Loss of Color Vision in Age-Related Macular Degeneration - With Emphasis on Drusen and Reticular Pseudodrusen.</t>
  </si>
  <si>
    <t>Super-resolution microscopy reveals that disruption of ciliary transition-zone architecture causes Joubert syndrome.</t>
  </si>
  <si>
    <t>Association of HTRA1 rs11200638 with age-related macular degeneration (AMD) in Brazilian patients.</t>
  </si>
  <si>
    <t>Posttraumatic Uncal Herniation in a Conscious Patient.</t>
  </si>
  <si>
    <t>Performance of an iPad Application to Detect Moderate and Advanced Visual Field Loss in Nepal.</t>
  </si>
  <si>
    <t>Early Versus Late Canalicular Laceration Repair Outcomes.</t>
  </si>
  <si>
    <t>Whole exome sequencing: Uncovering causal genetic variants for ocular diseases.</t>
  </si>
  <si>
    <t>A Scalable Bayesian Method for Integrating Functional Information in Genome-wide Association Studies.</t>
  </si>
  <si>
    <t>Tolerability of the SQ Tree SLIT Tablet in Adults.</t>
  </si>
  <si>
    <t>Development of a biodegradable flow resisting polymer membrane for a novel glaucoma microstent.</t>
  </si>
  <si>
    <t>Paracrine effects of mesenchymal stem cells on the activation of keratocytes.</t>
  </si>
  <si>
    <t>TLR7 deficiency contributes to attenuated diabetic retinopathy via inhibition of inflammatory response.</t>
  </si>
  <si>
    <t>New Technique for Chiasmapexy Using Iliac Crest Bone Graft: 2 Cases of Visual Impairment Caused by Empty Sella Syndrome.</t>
  </si>
  <si>
    <t>T1-T2 Herniated Disk Presenting with Horner Syndrome.</t>
  </si>
  <si>
    <t>Combined Brown syndrome and superior oblique palsy without a trochlear nerve: case report.</t>
  </si>
  <si>
    <t>Comparison of 12-month therapeutic effect of conbercept and ranibizumab for diabetic macular edema: a real-life clinical practice study.</t>
  </si>
  <si>
    <t>Processing of OPA1 with a novel N-terminal mutation in patients with autosomal dominant optic atrophy: Escape from nonsense-mediated decay.</t>
  </si>
  <si>
    <t>Lifitegrast for the treatment of dry eye disease in adults.</t>
  </si>
  <si>
    <t>Clinical characteristics and risk factors for retinal diabetic neurodegeneration in type 2 diabetes.</t>
  </si>
  <si>
    <t>Topical cis-urocanic acid prevents ocular surface irritation in both IgE -independent and -mediated rat model.</t>
  </si>
  <si>
    <t>Applying next generation sequencing with microdroplet PCR to determine the disease-causing mutations in retinal dystrophies.</t>
  </si>
  <si>
    <t>Interventions for the management of CMV-associated anterior segment inflammation.</t>
  </si>
  <si>
    <t>L-/M-cone opponency in visual evoked potentials of human cortex.</t>
  </si>
  <si>
    <t>Morphologic and Functional Retinal Vessel Changes in Branch Retinal Vein Occlusion: An Optical Coherence Tomography Angiography Study.</t>
  </si>
  <si>
    <t>Disorganization of the Retinal Inner Layers as a Predictor of Visual Acuity in Eyes With Macular Edema Secondary to Vein Occlusion.</t>
  </si>
  <si>
    <t>Torpedo Maculopathy in a 6-Month-Old Infant: Early Clinical and Optical Coherence Tomography Findings.</t>
  </si>
  <si>
    <t>Managing Hypoplasia of the Inferior Rectus Muscle by Inferior Oblique Anterior Transposition in Children.</t>
  </si>
  <si>
    <t>Animal Model for Retinopathy of Prematurity Laser Surgery Training.</t>
  </si>
  <si>
    <t>Prevalence and Associations of Retinal Emboli With Ethnicity, Stroke, and Renal Disease in a Multiethnic Asian Population: The Singapore Epidemiology of Eye Disease Study.</t>
  </si>
  <si>
    <t>Candida Species From Eye Infections: Drug Susceptibility, Virulence Factors, and Molecular Characterization.</t>
  </si>
  <si>
    <t>Quantitative Characterization of Autoimmune Uveoretinitis in an Experimental Mouse Model.</t>
  </si>
  <si>
    <t>A Novel Potentially Causative Variant of NDUFAF7 Revealed by Mutation Screening in a Chinese Family With Pathologic Myopia.</t>
  </si>
  <si>
    <t>Analyzing and Predicting Visual Acuity Outcomes of Anti-VEGF Therapy by a Longitudinal Mixed Effects Model of Imaging and Clinical Data.</t>
  </si>
  <si>
    <t>Orientation of the Temporal Nerve Fiber Raphe in Healthy and in Glaucomatous Eyes.</t>
  </si>
  <si>
    <t>Visual Function in Asymptomatic Patients With Homozygous Sickle Cell Disease and Temporal Macular Atrophy.</t>
  </si>
  <si>
    <t>Effects of subconjunctival administration of anti-high mobility group box 1 on dry eye in a mouse model of Sjӧgren's syndrome.</t>
  </si>
  <si>
    <t>Prestained and Preloaded DMEK Grafts: An Evaluation of Tissue Quality and Stain Retention.</t>
  </si>
  <si>
    <t>Aflibercept, bevacizumab or ranibizumab for diabetic macular oedema: recent clinically relevant findings from DRCR.net Protocol T.</t>
  </si>
  <si>
    <t>Visual outcome following bilateral non-arteritic anterior ischemic optic neuropathy: a systematic review and meta-analysis.</t>
  </si>
  <si>
    <t>Comparison of astigmatism prediction error taken with the Pentacam measurements, Baylor nomogram, and Barrett formula for toric intraocular lens implantation.</t>
  </si>
  <si>
    <t>Awareness and knowledge of glaucoma and associated factors among adults: a cross sectional study in Gondar Town, Northwest Ethiopia.</t>
  </si>
  <si>
    <t>Evaluation of gene expression levels for cytokines in ocular toxoplasmosis.</t>
  </si>
  <si>
    <t>Glaucoma progression detection with frequency doubling technology (FDT) compared to standard automated perimetry (SAP) in the Groningen Longitudinal Glaucoma Study.</t>
  </si>
  <si>
    <t>Optimal orientation for angularly segmented multifocal corrections.</t>
  </si>
  <si>
    <t>Genetic prediction of myopia: prospects and challenges.</t>
  </si>
  <si>
    <t>Reduction of foveal bulges and other anatomical changes in fellow eyes of patients with unilateral idiopathic macular hole without vitreomacular pathologic changes.</t>
  </si>
  <si>
    <t>Animal Models of Diabetic Retinopathy.</t>
  </si>
  <si>
    <t>Retinal sensitivity after displacement of submacular hemorrhage due to polypoidal choroidal vasculopathy: effectiveness and safety of subretinal tissue plasminogen activator.</t>
  </si>
  <si>
    <t>The association between socioeconomic status and visual impairments among primary glaucoma: the results from Nationwide Korean National Health Insurance Cohort from 2004 to 2013.</t>
  </si>
  <si>
    <t>Intraocular lens power calculation using standard formulas and ray tracing after DMEK in patients with Fuchs endothelial dystrophy.</t>
  </si>
  <si>
    <t>MACULAR TELANGIECTASIA TYPE 2: Quantitative Analysis of a Novel Phenotype and Implications for the Pathobiology of the Disease.</t>
  </si>
  <si>
    <t>Outcomes of 23-gauge pars plana vitrectomy combined with phacoemulsification and capsulotomy without intraocular lens implantation in rhegmatogenous retinal detachment associated with choroidal detachment.</t>
  </si>
  <si>
    <t>Pseudo-spontaneous nystagmus in horizontal semicircular canal canalolithiasis.</t>
  </si>
  <si>
    <t>Cortical blindness and not optic neuritis as a cause of vision loss in a Sjögren's syndrome (SS) patient with the neuromyelitis optica spectrum disorder (NMOSD): Challenges of ascribing demyelinating syndromes to SS: a case report.</t>
  </si>
  <si>
    <t>Intraocular Pressure Responses to Maximal Cycling Sprints Against Different Resistances: The Influence of Fitness Level.</t>
  </si>
  <si>
    <t>Change in Visual Field Progression Following Treatment Escalation in Primary Open-angle Glaucoma.</t>
  </si>
  <si>
    <t>Valsalva Maneuver-induced Changes in Anterior Lamina Cribrosa Surface DEPTH: A Comparison Between Normal and Glaucomatous Eyes.</t>
  </si>
  <si>
    <t>Intraocular Pressure Fluctuations and 24-Hour Continuous Monitoring for Glaucoma Risk in Wind Instrument Players.</t>
  </si>
  <si>
    <t>Therapeutic Femtosecond Laser-Assisted Lamellar Keratectomy for Multidrug-Resistant Nocardia Keratitis.</t>
  </si>
  <si>
    <t>Self-Retained Amniotic Membrane Combined With Antiviral Therapy for Herpetic Epithelial Keratitis.</t>
  </si>
  <si>
    <t>Donor-Derived Conjunctival-Limbal Melanoma After a Keratolimbal Allograft.</t>
  </si>
  <si>
    <t>Systematic Review and Meta-Analysis of Clinical Outcomes of Descemet Membrane Endothelial Keratoplasty Versus Descemet Stripping Endothelial Keratoplasty/Descemet Stripping Automated Endothelial Keratoplasty.</t>
  </si>
  <si>
    <t>Recovery From Amiodarone-Induced Cornea Verticillata by Application of Topical Heparin.</t>
  </si>
  <si>
    <t>Long-Term Follow-up of Intrastromal Corneal Ring Segments (210-Degree Arc Length) in Central Keratoconus With High Corneal Asphericity.</t>
  </si>
  <si>
    <t>Brief Report: Drug-Free Long-Term Remission in Severe Behçet's Disease Following Withdrawal of Successful Anti-Tumor Necrosis Factor Treatment.</t>
  </si>
  <si>
    <t>Treatment for neovascular age-related macular degeneration in Sweden: outcomes at seven years in the Swedish Macula Register.</t>
  </si>
  <si>
    <t>Posterior argentinean flag-like sign during primary posterior continuous curvilinear capsulorhexis.</t>
  </si>
  <si>
    <t>Ultrasound parameters of normal lacrimal sac and chronic dacryocystitis.</t>
  </si>
  <si>
    <t>Supratarsal injection of triamcinolone for severe vernal keratoconjunctivitis in children.</t>
  </si>
  <si>
    <t>Solitary fibrous tumor of the lacrimal gland mimicking pleomorphic adenoma.</t>
  </si>
  <si>
    <t>Tacrolimus eye drops as monotherapy for vernal keratoconjunctivitis: a randomized controlled trial.</t>
  </si>
  <si>
    <t>Multimodal assessment of patients with chronic central serous chorioretinopathy.</t>
  </si>
  <si>
    <t>Corneal backscatter in insulin-dependent and non-insulin-dependent diabetes mellitus patients: a pilot study.</t>
  </si>
  <si>
    <t>Effects of obesity on retrobulbar flow hemodynamics: color Doppler ultrasound evaluation.</t>
  </si>
  <si>
    <t>Safety and efficacy of intracameral moxifloxacin injection for prophylaxis of endophthalmitis after phacoemulsification.</t>
  </si>
  <si>
    <t>Corneal properties and glaucoma: a review of the literature and meta-analysis.</t>
  </si>
  <si>
    <t>Vision status, ophthalmic assessment, and quality of life in the very old.</t>
  </si>
  <si>
    <t>Photoreceptor assessment using adaptive optics in resolved central serous chorioretinopathy.</t>
  </si>
  <si>
    <t>The reasons for evisceration after penetrating keratoplasty between 1995 and 2015.</t>
  </si>
  <si>
    <t>Additive effects of genetic variants associated with intraocular pressure in primary open-angle glaucoma.</t>
  </si>
  <si>
    <t>Peripapillary retinal splitting visualized on OCT in glaucoma and glaucoma suspect patients.</t>
  </si>
  <si>
    <t>TGC repeat expansion in the TCF4 gene increases the risk of Fuchs' endothelial corneal dystrophy in Australian cases.</t>
  </si>
  <si>
    <t>Expression of the angiogenic mediator, angiopoietin-like 4, in the eyes of patients with proliferative sickle retinopathy.</t>
  </si>
  <si>
    <t>Neck/shoulder discomfort due to visually demanding experimental near work is influenced by previous neck pain, task duration, astigmatism, internal eye discomfort and accommodation.</t>
  </si>
  <si>
    <t>Sustained intraocular pressure elevation in eyes treated with intravitreal injections of anti-vascular endothelial growth factor for diabetic macular edema in a real-life setting.</t>
  </si>
  <si>
    <t>Functional and morphological outcome in patients with chronic central serous chorioretinopathy treated by subthreshold micropulse laser.</t>
  </si>
  <si>
    <t>Developmental visual deprivation: long term effects on human cone driven retinal function.</t>
  </si>
  <si>
    <t>Bacterial pathogens associated with external ocular infections alongside eminent proportion of multidrug resistant isolates at the University of Gondar Hospital, northwest Ethiopia.</t>
  </si>
  <si>
    <t>Visual function improvement using photocromic and selective blue-violet light filtering spectacle lenses in patients affected by retinal diseases.</t>
  </si>
  <si>
    <t>Hydrophilic intraocular lens opacification after posterior lamellar keratoplasty - a material analysis with special reference to optical quality assessment.</t>
  </si>
  <si>
    <t>Dislocation of a previously successful XEN glaucoma implant into the anterior chamber: a case report.</t>
  </si>
  <si>
    <t>Pain processing in atypical Parkinsonisms and Parkinson disease: A comparative neurophysiological study.</t>
  </si>
  <si>
    <t>miR-367 promotes uveal melanoma cell proliferation and migration by regulating PTEN.</t>
  </si>
  <si>
    <t>Endogenous Fungal Endophthalmitis: An Increasing Problem Among Intravenous Drug Users.</t>
  </si>
  <si>
    <t>Predictors of Sensitivity to Perceptual Learning in Children With Infantile Nystagmus.</t>
  </si>
  <si>
    <t>The Charles Bonnet Syndrome in Patients With Neovascular Age-Related Macular Degeneration: Association With Proton Pump Inhibitors.</t>
  </si>
  <si>
    <t>Magnetic Resonance Imaging of Optic Nerve Traction During Adduction in Primary Open-Angle Glaucoma With Normal Intraocular Pressure.</t>
  </si>
  <si>
    <t>Use of traditional eye medicine and self-medication in rural India: A population-based study.</t>
  </si>
  <si>
    <t>Association of catalase polymorphisms with primary open-angle glaucoma in a Chinese population.</t>
  </si>
  <si>
    <t>Development of a Refined Protocol for Trans-scleral Subretinal Transplantation of Human Retinal Pigment Epithelial Cells into Rat Eyes.</t>
  </si>
  <si>
    <t>Adult Orbital and Adnexal Xanthogranulomatous Disease.</t>
  </si>
  <si>
    <t>Randomized Controlled Trial of Topical Insulin for Healing Corneal Epithelial Defects Induced During Vitreoretinal Surgery in Diabetics.</t>
  </si>
  <si>
    <t>Laser and Anti-Vascular Endothelial Growth Factor Agent Treatments for Retinal Arterial Macroaneurysm.</t>
  </si>
  <si>
    <t>PRiMeUM: A Model for Predicting Risk of Metastasis in Uveal Melanoma.</t>
  </si>
  <si>
    <t>Long-Term Biomechanical and Histologic Results of WST-D/NIR Corneal Stiffening in Rabbits, Up to 8 Months Follow-up.</t>
  </si>
  <si>
    <t>Characterization of a variant of gap junction protein α8 identified in a family with hereditary cataract.</t>
  </si>
  <si>
    <t>Reduced Glutathione Level Promotes Epithelial-Mesenchymal Transition in Lens Epithelial Cells via a Wnt/β-Catenin-Mediated Pathway: Relevance for Cataract Therapy.</t>
  </si>
  <si>
    <t>The S1P1 receptor-selective agonist CYM-5442 protects retinal ganglion cells in endothelin-1 induced retinal ganglion cell loss.</t>
  </si>
  <si>
    <t>Unravelling the stromal-nerve interactions in the human diabetic cornea.</t>
  </si>
  <si>
    <t>A case of a giant intraorbital aneurysm successfully treated surgically.</t>
  </si>
  <si>
    <t>Multimodal Imaging of Presumed Ocular Manifestations in End-Stage Diffuse Large B-Cell Lymphoma.</t>
  </si>
  <si>
    <t>Pure Glaucoma Drugs Are Toxic to Immortalized Human Corneal Epithelial Cells, but They Do Not Destabilize Lipid Membranes.</t>
  </si>
  <si>
    <t>Rabbit Model of Corneal Endothelial Injury Established Using the Nd: YAG Laser.</t>
  </si>
  <si>
    <t>Infliximab exerts a dose-dependent effect on retinal safety in the albino rabbit.</t>
  </si>
  <si>
    <t>Norrin treatment improves ganglion cell survival in an oxygen-induced retinopathy model of retinal ischemia.</t>
  </si>
  <si>
    <t>Deletion of Endothelial Transforming Growth Factor-β Signaling Leads to Choroidal Neovascularization.</t>
  </si>
  <si>
    <t>Refractive, corneal and ocular residual astigmatism: distribution in a German population and age-dependency - the Gutenberg health study.</t>
  </si>
  <si>
    <t>Treatment of retinal artery occlusion using transluminal Nd:YAG laser: a systematic review and meta-analysis.</t>
  </si>
  <si>
    <t>The influence of ocular sighting dominance on Fundus torsion in patients with unilateral congenital superior oblique palsy.</t>
  </si>
  <si>
    <t>This Month in AJP.</t>
  </si>
  <si>
    <t>Plasticity Beyond V1: Reinforcement of Motion Perception upon Binocular Central Retinal Lesions in Adulthood.</t>
  </si>
  <si>
    <t>Evidence from Blindness for a Cognitively Pluripotent Cortex.</t>
  </si>
  <si>
    <t>Predictive models of long-term anatomic outcome in age-related macular degeneration treated with as-needed Ranibizumab.</t>
  </si>
  <si>
    <t>Comparison of Minimally Invasive Strabismus Surgery (MISS) and Conventional Strabismus Surgery Using the Limbal Approach.</t>
  </si>
  <si>
    <t>Oxidative Stress-Related Molecular Biomarker Candidates for Glaucoma.</t>
  </si>
  <si>
    <t>Analysis of Cone Mosaic Reflectance Properties in Healthy Eyes and in Eyes With Nonproliferative Diabetic Retinopathy Over Time.</t>
  </si>
  <si>
    <t>Whole Exome Sequencing of Lacrimal Gland Adenoid Cystic Carcinoma.</t>
  </si>
  <si>
    <t>Codeine Plus Acetaminophen for Pain After Photorefractive Keratectomy: A Randomized, Double-Blind, Placebo-Controlled Add-On Trial.</t>
  </si>
  <si>
    <t>Teleophthalmic Approach for Detection of Corneal Diseases: Accuracy and Reliability.</t>
  </si>
  <si>
    <t>Prevention of Exposure Keratopathy in Critically Ill Patients: A Single-Center, Randomized, Pilot Trial Comparing Ocular Lubrication With Bandage Contact Lenses and Punctal Plugs.</t>
  </si>
  <si>
    <t>Multimodal image analysis of the retina in Hunter syndrome (mucopolysaccharidosis type II): Case report.</t>
  </si>
  <si>
    <t>Retinopathy and optic atrophy: Expanding the phenotypic spectrum of pathogenic variants in the AARS2 gene.</t>
  </si>
  <si>
    <t>Age-related macular degeneration and mortality: the Melbourne Collaborative Cohort Study.</t>
  </si>
  <si>
    <t>Technique of retinal gene therapy: delivery of viral vector into the subretinal space.</t>
  </si>
  <si>
    <t>Timing of surgery in traumatic globe dislocation.</t>
  </si>
  <si>
    <t>Molecular pathologic interpretation of new retinoblastoma rosettes.</t>
  </si>
  <si>
    <t>Paradoxical worsening of a case of TB subretinal abscess with serpiginous-like choroiditis following the initiation of antitubercular therapy.</t>
  </si>
  <si>
    <t>Aflibercept for recurrent or recalcitrant polypoidal choroidal vasculopathy in Indian eyes: Early experience.</t>
  </si>
  <si>
    <t>Therapeutic surprise! Photodynamic therapy for cavernous haemangioma of the disc.</t>
  </si>
  <si>
    <t>Swept source optical coherence tomography-angiography of choroid in choroidal hemangioma before and after laser photocoagulation.</t>
  </si>
  <si>
    <t>Extraocular needle- guided haptic insertion technique of scleral fixation intraocular lens surgeries (X-NIT).</t>
  </si>
  <si>
    <t>Cyclophotocoagulation-induced sympathetic ophthalmia in a Coats' disease patient supported by histopathology and immunohistochemistry.</t>
  </si>
  <si>
    <t>Sympathetic ophthalmia related to conjunctival invasive squamous-cell carcinoma.</t>
  </si>
  <si>
    <t>Nasal involvement in X-linked retinoschisis.</t>
  </si>
  <si>
    <t>Ocular morbidity patterns among children in schools for the blind in Chennai.</t>
  </si>
  <si>
    <t>Patient satisfaction and acceptance of spherical equivalent spectacles correction wear in rural India.</t>
  </si>
  <si>
    <t>Systematic analysis of ocular trauma by a new proposed ocular trauma classification.</t>
  </si>
  <si>
    <t>Incidence, outcomes, and risk factors for hemorrhagic complications in eyes with polypoidal choroidal vasculopathy following photodynamic therapy in Indian subjects.</t>
  </si>
  <si>
    <t>Viscoelastic-augmented trabeculectomy: A newer concept.</t>
  </si>
  <si>
    <t>Double-head pterygium excision with modified vertically split-conjunctival autograft: Six-year long-term retrospective analysis.</t>
  </si>
  <si>
    <t>Preliminary validation of an optimized algorithm for intraocular lens power calculation in keratoconus.</t>
  </si>
  <si>
    <t>A literature review and update on the incidence and microbiology spectrum of postcataract surgery endophthalmitis over past two decades in India.</t>
  </si>
  <si>
    <t>Component corneal surgery: An update.</t>
  </si>
  <si>
    <t>Inner nuclear layer cystoid spaces are a poor prognostic factor in typical age-related macular degeneration and polypoidal choroidal vasculopathy.</t>
  </si>
  <si>
    <t>Mutations in DDHD1, encoding a phospholipase A1, is a novel cause of retinopathy and neurodegeneration with brain iron accumulation.</t>
  </si>
  <si>
    <t>Ocular toxicity due to Trametinib and Dabrafenib.</t>
  </si>
  <si>
    <t>Altered Expression Profile of Circular RNAs in the Serum of Patients with Diabetic Retinopathy Revealed by Microarray.</t>
  </si>
  <si>
    <t>Association of Vision Loss With Cognition in Older Adults.</t>
  </si>
  <si>
    <t>Predictors of Corneal Perforation or Need for Therapeutic Keratoplasty in Severe Fungal Keratitis: A Secondary Analysis of the Mycotic Ulcer Treatment Trial II.</t>
  </si>
  <si>
    <t>Changing patterns of cataract services in North-West Nigeria: 2005-2016.</t>
  </si>
  <si>
    <t>The loss and recovery of vertebrate vision examined in microplates.</t>
  </si>
  <si>
    <t>Use of phosphodiesterase inhibitors and prevalence of self-reported glaucoma in the United States.</t>
  </si>
  <si>
    <t>Corneal confocal microscopy is a rapid reproducible ophthalmic technique for quantifying corneal nerve abnormalities.</t>
  </si>
  <si>
    <t>Distribution and associations of intraocular pressure in 7- and 12-year-old Chinese children: The Anyang Childhood Eye Study.</t>
  </si>
  <si>
    <t>Automated segmentation of mouse OCT volumes (ASiMOV): Validation &amp; clinical study of a light damage model.</t>
  </si>
  <si>
    <t>Congenital anomalies of the optic disc: insights from optical coherence tomography imaging.</t>
  </si>
  <si>
    <t>Ophthalmologic manifestations of systemic vasculitis.</t>
  </si>
  <si>
    <t>Suppression of Choroidal Neovascularization in Mice by Subretinal Delivery of Multigenic Lentiviral Vectors Encoding Anti-Angiogenic MicroRNAs.</t>
  </si>
  <si>
    <t>The rare Axenfeld-Rieger syndrome with systemic anomalies: A case report and brief review of literature.</t>
  </si>
  <si>
    <t>Perimesencephalic nonaneurysmal subarachnoid hemorrhage caused by transverse sinus thrombosis: A case report and review of literature.</t>
  </si>
  <si>
    <t>Comparison of Refractive Measures of Three Autorefractors in Children and Adolescents.</t>
  </si>
  <si>
    <t>Peripheral Refraction and Aberration Profiles with Multifocal Lenses.</t>
  </si>
  <si>
    <t>Differences in Tear Film Biochemistry of Symptomatic and Asymptomatic Lens Wearers.</t>
  </si>
  <si>
    <t>Factors That Influence of Trabectome Surgery for Glaucoma Patients.</t>
  </si>
  <si>
    <t>Reproducibility of Central Corneal Thickness Measurements in Healthy and Glaucomatous Eyes.</t>
  </si>
  <si>
    <t>A Novel Surgical Technique for Ahmed Valves in Refractory Glaucoma With Silicone Oil Endotamponade.</t>
  </si>
  <si>
    <t>Acute Sickle Cell Orbitopathy Masquerading as Orbital Cellulitis.</t>
  </si>
  <si>
    <t>Lipid Deposition on Contact Lenses when Using Contemporary Care Solutions.</t>
  </si>
  <si>
    <t>Effect of Time on Scleral Lens Settling and Change in Corneal Clearance.</t>
  </si>
  <si>
    <t>Cystic kidneys in fetal Walker-Warburg syndrome with POMT2 mutation: Intrafamilial phenotypic variability in four siblings and review of literature.</t>
  </si>
  <si>
    <t>Interstitial deletion 5p14.1-p15.2 and 5q14.3-q23.2 in a patient with clubfoot, blepharophimosis, arthrogryposis, and multiple congenital abnormalities.</t>
  </si>
  <si>
    <t>The diagnosis and management of contact lens-related microbial keratitis.</t>
  </si>
  <si>
    <t>Unilateral cancer-associated retinopathy: diagnosis, serology and treatment.</t>
  </si>
  <si>
    <t>Gelsolin dysfunction causes photoreceptor loss in induced pluripotent cell and animal retinitis pigmentosa models.</t>
  </si>
  <si>
    <t>Neurodevelopmental outcome at 2 years for preterm children born at 22 to 34 weeks' gestation in France in 2011: EPIPAGE-2 cohort study.</t>
  </si>
  <si>
    <t>Changing Neurodevelopment at 8 Years in Children Born Extremely Preterm Since the 1990s.</t>
  </si>
  <si>
    <t>Local synthesis of sex hormones: are there consequences for the ocular surface and dry eye?</t>
  </si>
  <si>
    <t>Early onset coats' disease initially treated as unilateral ROP at 39 weeks postmenstrual age: a case report.</t>
  </si>
  <si>
    <t>Transgenic Mice Over-Expressing RBP4 Have RBP4-Dependent and Light-Independent Retinal Degeneration.</t>
  </si>
  <si>
    <t>Genetic Association of the PARL-ABCC5-HTR3D-HTR3C Locus With Primary Angle-Closure Glaucoma in Chinese.</t>
  </si>
  <si>
    <t>The Riddle of Intermittent Exotropia.</t>
  </si>
  <si>
    <t>Incomitance and Eye Dominance in Intermittent Exotropia.</t>
  </si>
  <si>
    <t>Spatial Correspondence Between Intraretinal Fluid, Subretinal Fluid, and Pigment Epithelial Detachment in Neovascular Age-Related Macular Degeneration.</t>
  </si>
  <si>
    <t>Joint Analysis of Nuclear and Mitochondrial Variants in Age-Related Macular Degeneration Identifies Novel Loci TRPM1 and ABHD2/RLBP1.</t>
  </si>
  <si>
    <t>Subclinical Decrease in Central Inner Retinal Activity Is Associated With Myopia Development in Children.</t>
  </si>
  <si>
    <t>An intronic LINE-1 insertion in MERTK is strongly associated with retinopathy in Swedish Vallhund dogs.</t>
  </si>
  <si>
    <t>Risk factors and causative organisms in microbial keratitis in daily disposable contact lens wear.</t>
  </si>
  <si>
    <t>Acute Ocular Graft-versus-Host Disease.</t>
  </si>
  <si>
    <t>The use of prophylactic Nunchaku stents to reduce the risk of nasolacrimal duct obstruction in patients with midfacial tumours undergoing radiotherapy.</t>
  </si>
  <si>
    <t>Chronic orbital inflammatory disease and optic neuropathy associated with long-term intranasal cocaine abuse: 2 cases and literature review.</t>
  </si>
  <si>
    <t>Autosomal recessive cone-rod dystrophy can be caused by mutations in the ATF6 gene.</t>
  </si>
  <si>
    <t>Unusual retinopathy in a child with severe combined immune deficiency.</t>
  </si>
  <si>
    <t>Canthal cutdown for emergent treatment of orbital compartment syndrome.</t>
  </si>
  <si>
    <t>Trimetazidine protects retinal ganglion cells from acute glaucoma via the Nrf2/Ho-1 pathway.</t>
  </si>
  <si>
    <t>Topical anaesthetic use prior to rigid gas permeable contact lens fitting.</t>
  </si>
  <si>
    <t>Physiological and Optical Alterations Precede the Appearance of Cataracts in Cx46fs380 Mice.</t>
  </si>
  <si>
    <t>Viral Retinopathy in Experimental Models of Zika Infection.</t>
  </si>
  <si>
    <t>Mesenchymal Stem Cells Promote Diabetic Corneal Epithelial Wound Healing Through TSG-6-Dependent Stem Cell Activation and Macrophage Switch.</t>
  </si>
  <si>
    <t>Integrative Analysis Identifies Four Molecular and Clinical Subsets in Uveal Melanoma.</t>
  </si>
  <si>
    <t>Optical Coherence Tomography Angiography of Retinal Cavernous Hemangioma.</t>
  </si>
  <si>
    <t>Aspergillus Endophthalmitis Resulting in Development of Retinal Aspergilloma.</t>
  </si>
  <si>
    <t>Scleral Buckle Infection With Pseudallescheria boydii.</t>
  </si>
  <si>
    <t>Swept-Source Optical Coherence Tomography Angiography in West Nile Virus Chorioretinitis and Associated Occlusive Retinal Vasculitis.</t>
  </si>
  <si>
    <t>Amalric Triangular Syndrome Associated With Outer Nuclear Layer Infarction.</t>
  </si>
  <si>
    <t>OCT Angiographic Findings in Glucose-6-Phosphate Dehydrogenase Deficiency.</t>
  </si>
  <si>
    <t>Morphologic and Postoperative Fixation Characteristics of the Macular Epiretinal Membrane in Young Patients Undergoing Surgery.</t>
  </si>
  <si>
    <t>Vascular Density of Retinal Capillary Plexuses in Different Subtypes of Macular Hole.</t>
  </si>
  <si>
    <t>Distinguishing White Dot Syndromes With Patterns of Choroidal Hypoperfusion on Optical Coherence Tomography Angiography.</t>
  </si>
  <si>
    <t>Culture-Positive Endophthalmitis After Open Globe Injuries With and Without Retained Intraocular Foreign Bodies.</t>
  </si>
  <si>
    <t>Retinal Oximetry Discovers Novel Biomarkers in Retinal and Brain Diseases.</t>
  </si>
  <si>
    <t>GNAQ and GNA11 mutations and downstream YAP activation in choroidal nevi.</t>
  </si>
  <si>
    <t>Persistent Placoid Maculopathy Complicated by Cerebral Vasculitis.</t>
  </si>
  <si>
    <t>Inhibition of TLR4 alleviates the inflammation and apoptosis of retinal ganglion cells in high glucose.</t>
  </si>
  <si>
    <t>First time identification of Acanthamoeba genotypes in the cornea samples of wild birds; Is Acanthamoeba keratitis making the predatory birds a target?</t>
  </si>
  <si>
    <t>Early Trabeculotomy Ab Externo in Treatment of Sturge-Weber Syndrome.</t>
  </si>
  <si>
    <t>Diagnostic Capability of Peripapillary Three-dimensional Retinal Nerve Fiber Layer Volume for Glaucoma Using Optical Coherence Tomography Volume Scans.</t>
  </si>
  <si>
    <t>Myofibroblast transdifferentiation: The dark force in ocular wound healing and fibrosis.</t>
  </si>
  <si>
    <t>Sustained Benefits of Ranibizumab with or without Laser in Branch Retinal Vein Occlusion: 24-Month Results of the BRIGHTER Study.</t>
  </si>
  <si>
    <t>Absent cardiac and muscle sympathetic nerve activities involvement in Ross syndrome: A follow-up study.</t>
  </si>
  <si>
    <t>Development of a new Rasch-based scoring algorithm for the National Eye Institute Visual Functioning Questionnaire to improve its interpretability.</t>
  </si>
  <si>
    <t>MiRNAs regulate oxidative stress related genes via binding to the 3' UTR and TATA-box regions: a new hypothesis for cataract pathogenesis.</t>
  </si>
  <si>
    <t>Case report of ocular Kaposi's sarcoma.</t>
  </si>
  <si>
    <t>Cystoid macular oedema associated with Rosai-Dorfman disease: a case report.</t>
  </si>
  <si>
    <t>Allocentric and contra-aligned spatial representations of a town environment in blind people.</t>
  </si>
  <si>
    <t>Sema3A Reduces Sprouting of Adult Rod Photoreceptors In Vitro.</t>
  </si>
  <si>
    <t>Changes in the anterior segment after cycloplegia with a biometer using swept-source optical coherence tomography.</t>
  </si>
  <si>
    <t>Pediatric Pseudotumor Cerebri Syndrome.</t>
  </si>
  <si>
    <t>Optic Pathway Gliomas in Neurofibromatosis Type 1: An Update: Surveillance, Treatment Indications, and Biomarkers of Vision.</t>
  </si>
  <si>
    <t>Pediatric Optic Neuritis: What Is New.</t>
  </si>
  <si>
    <t>Neuro-Ophthalmic Manifestations of Pediatric Neurodegenerative Disease.</t>
  </si>
  <si>
    <t>Nonarteritic Jaw Claudication.</t>
  </si>
  <si>
    <t>Orbital Hemangiopericytoma in 68Ga-Prostate-Specific Membrane Antigen-HBED-CC PET/CT.</t>
  </si>
  <si>
    <t>The use of optical coherence tomography in neuro-ophthalmology.</t>
  </si>
  <si>
    <t>Tubulointerstitial nephritis and uveitis.</t>
  </si>
  <si>
    <t>Lack of FOXE3 coding mutation in a case of congenital aphakia.</t>
  </si>
  <si>
    <t>On variants and disease-causing mutations: Case studies of a SEMA4A variant identified in inherited blindness.</t>
  </si>
  <si>
    <t>NF-κB2 Controls the Migratory Activity of Memory T Cells by Regulating Expression of CXCR4 in a Mouse Model of Sjögren's Syndrome.</t>
  </si>
  <si>
    <t>Inhibition of HUVEC tube formation via suppression of NFκB suggests an anti-angiogenic role for SLURP1 in the transparent cornea.</t>
  </si>
  <si>
    <t>TNF-α upregulates HIF-1α expression in pterygium fibroblasts and enhances their susceptibility to VEGF independent of hypoxia.</t>
  </si>
  <si>
    <t>Short-term results of endovascular surgery with tissue plasminogen activator injection for central retinal vein occlusion.</t>
  </si>
  <si>
    <t>Optical Coherence Tomography Angiography in Children with Leber-Coats Disease.</t>
  </si>
  <si>
    <t>Paraneoplastic mucous membrane pemphigoid with ocular and laryngeal involvement.</t>
  </si>
  <si>
    <t>Primary Sjogren's syndrome and the risk of acute pancreatitis: a nationwide cohort study.</t>
  </si>
  <si>
    <t>Cellular Blue Nevus of Perilimbal Conjunctiva: A Case Report and Review of Literature.</t>
  </si>
  <si>
    <t>Isolated clival metastasis: a rare presentation of renal cell carcinoma.</t>
  </si>
  <si>
    <t>Valsalva haemorrhagic retinopathy in pregnancy after yoga.</t>
  </si>
  <si>
    <t>Vertical Macular Asymmetry Measures Derived From SD-OCT for Detection of Early Glaucoma.</t>
  </si>
  <si>
    <t>Peptide Nucleic Acid-Fluorescence In Situ Hybridization for Detection of Staphylococci From Endophthalmitis Isolates: A Proof-of-Concept Study.</t>
  </si>
  <si>
    <t>Birdshot Chorioretinitis and Fundus Autofluorescence: Novel Insights Into Disease Pathogenesis.</t>
  </si>
  <si>
    <t>Fundus Autofluorescence Findings in Eyes With Birdshot Chorioretinitis.</t>
  </si>
  <si>
    <t>Outcome of Micropulse Laser Transscleral Cyclophotocoagulation on Pediatric Versus Adult Glaucoma Patients.</t>
  </si>
  <si>
    <t>Learning Curve of Small Incision Lenticule Extraction: Challenges and Complications.</t>
  </si>
  <si>
    <t>Management of giant retinal tears with vitrectomy and perfluorocarbon liquid postoperatively as a short-term tamponade.</t>
  </si>
  <si>
    <t>Retinal detachment repair and cataract surgery in patients with atopic dermatitis.</t>
  </si>
  <si>
    <t>Silicone oil versus gas tamponade for giant retinal tear-associated fovea-sparing retinal detachment: a comparison of outcome.</t>
  </si>
  <si>
    <t>Retrospective cohort study shows that the risks for retinopathy of prematurity included birth age and weight, medical conditions and treatment.</t>
  </si>
  <si>
    <t>Two-year outcome of an observe-and-plan regimen for neovascular age-related macular degeneration treated with Aflibercept.</t>
  </si>
  <si>
    <t>P2X7 receptor antagonism prevents IL-1β release from salivary epithelial cells and reduces inflammation in a mouse model of autoimmune exocrinopathy.</t>
  </si>
  <si>
    <t>Optical Coherence Tomography Angiography of the Peripapillary Retina in Primary Angle-Closure Glaucoma.</t>
  </si>
  <si>
    <t>Changes in macular sensitivity after half-dose photodynamic therapy for chronic central serous chorioretinopathy.</t>
  </si>
  <si>
    <t>Prevalence of visual impairment and outcomes of cataract surgery in Chaonan, South China.</t>
  </si>
  <si>
    <t>Comparison of cytokine profiles in the aqueous humor of eyes with pseudoexfoliation syndrome and glaucoma.</t>
  </si>
  <si>
    <t>Dynamics of Inflammatory Factors in Aqueous Humor during Ranibizumab or Aflibercept Treatment for Age-Related Macular Degeneration.</t>
  </si>
  <si>
    <t>Conjunctival Bacteria Flora of Glaucoma Patients During Long-Term Administration of Prostaglandin Analog Drops.</t>
  </si>
  <si>
    <t>The Distribution of Leakage on Fluorescein Angiography in Diabetic Macular Edema: A New Approach to Its Etiology.</t>
  </si>
  <si>
    <t>Optical Coherence Tomography Analysis Based Prediction of Humphrey 24-2 Visual Field Thresholds in Patients With Glaucoma.</t>
  </si>
  <si>
    <t>Trends in Visual Health Inequalities in Childhood Through Associations of Visual Function With Sex and Social Position Across 3 UK Birth Cohorts.</t>
  </si>
  <si>
    <t>Detection of Potentially Severe Retinopathy of Prematurity by Remote Image Grading.</t>
  </si>
  <si>
    <t>Association of Maternal Preeclampsia With Infant Risk of Premature Birth and Retinopathy of Prematurity.</t>
  </si>
  <si>
    <t>The quinic acid derivative KZ-41 prevents glucose-induced caspase-3 activation in retinal endothelial cells through an IGF-1 receptor dependent mechanism.</t>
  </si>
  <si>
    <t>An in-country model of workforce support for trained mid-level eye care workers in Papua New Guinea and Pacific Islands.</t>
  </si>
  <si>
    <t>What is the relationship between visual impairment and cognitive function in octogenarians?</t>
  </si>
  <si>
    <t>Advances in experimental optic nerve regeneration.</t>
  </si>
  <si>
    <t>Zika virus and the eye.</t>
  </si>
  <si>
    <t>Predictive value of N95 waveforms of pattern electroretinograms (PERGs) in children with optic nerve hypoplasia (ONH).</t>
  </si>
  <si>
    <t>Successful Treatment with Alectinib for Choroidal Metastasis in Anaplastic Lymphoma Kinase Rearranged Non-small Cell Lung Cancer.</t>
  </si>
  <si>
    <t>Patients' preferences for involvement in the decision-making process for treating diabetic retinopathy.</t>
  </si>
  <si>
    <t>Calcium Dobesilate Is Protective against Inflammation and Oxidative/Nitrosative Stress in the Retina of a Type 1 Diabetic Rat Model.</t>
  </si>
  <si>
    <t>Identification of Characters and Localization of Images Using Direct Multiple-Electrode Stimulation With a Suprachoroidal Retinal Prosthesis.</t>
  </si>
  <si>
    <t>Intravitreal ocriplasmin: A breakthrough in the treatment of vitreomacular traction?</t>
  </si>
  <si>
    <t>Intraocular Inflammation in Diabetic Populations.</t>
  </si>
  <si>
    <t>Diameter Changes of Retinal Vessels in Diabetic Retinopathy.</t>
  </si>
  <si>
    <t>59 eyes with endogenous endophthalmitis- causes, outcomes and mortality in a Danish population between 2000 and 2016.</t>
  </si>
  <si>
    <t>Orbital multiple myeloma: a diagnostic challenge.</t>
  </si>
  <si>
    <t>The National Eye Institute 25-Item Visual Function Questionnaire (NEI VFQ-25) - reference data from the German population-based Gutenberg Health Study (GHS).</t>
  </si>
  <si>
    <t>Intermediate Term Outcomes of Early Posttrabeculectomy Bleb Leaks Managed by Large Diameter Soft Bandage Contact Lens.</t>
  </si>
  <si>
    <t>Clinical Implications of In Vivo Lamina Cribrosa Imaging in Glaucoma.</t>
  </si>
  <si>
    <t>Non-proliferative diabetic retinopathy symptoms detection and classification using neural network.</t>
  </si>
  <si>
    <t>Evaluation of optic nerve head blood flow in normal rats and a rodent model of non-arteritic ischemic optic neuropathy using laser speckle flowgraphy.</t>
  </si>
  <si>
    <t>Changes in the size of the foveal avascular zone after vitrectomy with internal limiting membrane peeling for a macular hole.</t>
  </si>
  <si>
    <t>Activated Retinal Pigment Epithelium, an Optical Coherence Tomography Biomarker for Progression in Age-Related Macular Degeneration.</t>
  </si>
  <si>
    <t>Diabetic Retinopathy Phenotypes of Progression to Macular Edema: Pooled Analysis From Independent Longitudinal Studies of up to 2 Years' Duration.</t>
  </si>
  <si>
    <t>Novel Insights Into the Phenotypical Spectrum of KIF11-Associated Retinopathy, Including a New Form of Retinal Ciliopathy.</t>
  </si>
  <si>
    <t>Performance and Safety of a New Ab Interno Gelatin Stent in Refractory Glaucoma at 12 Months.</t>
  </si>
  <si>
    <t>Endoscopic dacryocystorhinostomy with an otologic T-type ventilation tube in repeated revision cases.</t>
  </si>
  <si>
    <t>Salivary gland ultrasonography as a predictor of clinical activity in Sjögren's syndrome.</t>
  </si>
  <si>
    <t>An inducible form of Nrf2 confers enhanced protection against acute oxidative stresses in RPE cells.</t>
  </si>
  <si>
    <t>Chronic pesticide exposure and consequential keratectasia &amp; corneal neovascularisation.</t>
  </si>
  <si>
    <t>A cell culture technique for human epiretinal membranes to describe cell behavior and membrane contraction in vitro.</t>
  </si>
  <si>
    <t>Predictors of treatment-warranted retinopathy of prematurity in the SUNDROP cohort: influence of photographic features.</t>
  </si>
  <si>
    <t>Takotsubo Myocardiopathy and Hyperthyroidism: A Case Report and Literature Review.</t>
  </si>
  <si>
    <t>Familial Dysalbuminemic Hyperthyroxinemia that was Inappropriately Treated with Thiamazole Due to Pseudo-thyrotoxic Symptoms.</t>
  </si>
  <si>
    <t>Histological Changes in Autoimmune Hepatitis with Graves' Disease: A Child Case Report.</t>
  </si>
  <si>
    <t>The Aggravation of Depression with Aging in Japanese Patients with Subacute Myelo-optico-neuropathy (SMON).</t>
  </si>
  <si>
    <t>Endophthalmitis Prophylaxis for Cataract Surgery.</t>
  </si>
  <si>
    <t>Femtosecond Lasers and Corneal Surgical Procedures.</t>
  </si>
  <si>
    <t>Intraocular Lens Power Calculation in Eyes After Laser In Situ Keratomileusis or Photorefractive Keratectomy for Myopia.</t>
  </si>
  <si>
    <t>Defective splicing of the RB1 transcript is the dominant cause of retinoblastomas.</t>
  </si>
  <si>
    <t>DIAGNOSIS OF ENDOCRINE DISEASE: Primary empty sella: a comprehensive review.</t>
  </si>
  <si>
    <t>Prognostic Factors in Syphilitic Uveitis.</t>
  </si>
  <si>
    <t>Magnitude, temporal trends, and projections of the global prevalence of blindness and distance and near vision impairment: a systematic review and meta-analysis.</t>
  </si>
  <si>
    <t>Ganglion cell layer segmentation and the two-flash multifocal electroretinogram improve structure function analysis in early glaucoma.</t>
  </si>
  <si>
    <t>Early visual cortical structural changes in diabetic patients without diabetic retinopathy.</t>
  </si>
  <si>
    <t>Multifocal electroretinography changes at the 1-year follow-up in a cohort of diabetic macular edema patients treated with ranibizumab.</t>
  </si>
  <si>
    <t>Evaluation of the anti-Acanthamoeba activity of two commercial eye drops commonly used to lower eye pressure.</t>
  </si>
  <si>
    <t>Targeting interleukin-6 in autoimmune uveitis.</t>
  </si>
  <si>
    <t>The HLA DRB1*03:01 allele is associated with NMO regardless of the NMO-IgG status in Brazilian patients from Rio de Janeiro.</t>
  </si>
  <si>
    <t>Peptide GC31 inhibits chemokines and ICAM-1 expression in corneal fibroblasts exposed to LPS or poly(I:C) by blocking the NF-κB and MAPK pathways.</t>
  </si>
  <si>
    <t>Gene expression profiling in uveal melanoma: technical reliability and correlation of molecular class with pathologic characteristics.</t>
  </si>
  <si>
    <t>Effect of Methotrexate on an In Vitro Patient-Derived Model of Proliferative Vitreoretinopathy.</t>
  </si>
  <si>
    <t>The integrated analysis of RNA-seq and microRNA-seq depicts miRNA-mRNA networks involved in Japanese flounder (Paralichthys olivaceus) albinism.</t>
  </si>
  <si>
    <t>Vision retention in early versus delayed glaucoma surgical intervention in patients with Boston Keratoprosthesis type 1.</t>
  </si>
  <si>
    <t>The Relation Between Endothelial Nitric Oxide Synthase Polymorphisms and Normal Tension Glaucoma.</t>
  </si>
  <si>
    <t>Short-term Results of Trabeculectomy Using Adjunctive Intracameral Bevacizumab Versus Mitomycin C: A Randomized Controlled Trial.</t>
  </si>
  <si>
    <t>Ocular Gossypiboma: Ultrasound B-Scan Assessment of Retained Surgical Sponge After Ahmed Valve Surgery: A Case Report.</t>
  </si>
  <si>
    <t>Scleral Pneumatonometry in Penetrating Keratoplasty: A Clinical Study.</t>
  </si>
  <si>
    <t>Pathological findings of Japanese Black Cattle living in the restricted area of the Fukushima Daiichi Nuclear Power Plant accident, 2013-2016.</t>
  </si>
  <si>
    <t>Outcome of surgery in patients with giant retinal tear: 10 years experience.</t>
  </si>
  <si>
    <t>Treatment of age-related neovascular macular degeneration: the patient's perspective.</t>
  </si>
  <si>
    <t>Arteriolar Hyalinosis Predicts Increase in Albuminuria and GFR Decline in Normo- and Microalbuminuric Japanese Patients With Type 2 Diabetes.</t>
  </si>
  <si>
    <t>Anatomic Dissection of Arachnoid Membranes Encircling the Pituitary Stalk on Fresh, Non-Formalin-Fixed Specimens: Anatomoradiologic Correlations and Clinical Applications in Craniopharyngioma Surgery.</t>
  </si>
  <si>
    <t>The Mechanism of Diabetic Retinopathy Pathogenesis Unifying Key Lipid Regulators, Sirtuin 1 and Liver X Receptor.</t>
  </si>
  <si>
    <t>Rep1 copy number variation is an important genetic cause of choroideremia in Chinese patients.</t>
  </si>
  <si>
    <t>Optical coherence tomography angiography artifacts in retinal pigment epithelial detachment.</t>
  </si>
  <si>
    <t>GoPro HERO 4 Black recording of scleral buckle placement during retinal detachment repair.</t>
  </si>
  <si>
    <t>V4B implantable collamer lens versus Intacs corneal rings to manage anisometropic myopic amblyopia in children.</t>
  </si>
  <si>
    <t>Clinical profiles and surgical outcomes of adult esotropia.</t>
  </si>
  <si>
    <t>Integrating retinal simulation with a peer-assessed group OSCE format to teach direct ophthalmoscopy.</t>
  </si>
  <si>
    <t>Undetected angle closure in patients with a diagnosis of open-angle glaucoma.</t>
  </si>
  <si>
    <t>Proportion of undetected narrow angles or angle closure in cataract surgery referrals.</t>
  </si>
  <si>
    <t>Normal tension glaucoma management: a survey of contemporary practice.</t>
  </si>
  <si>
    <t>Diagnostic accuracy of ganglion cell complex substructures in different stages of primary open-angle glaucoma.</t>
  </si>
  <si>
    <t>Assessing the utility of 2.5% phenylephrine for diagnostic pupillary dilation.</t>
  </si>
  <si>
    <t>Evaluation of occupational ocular trauma: are we doing enough to promote eye safety in the workplace?</t>
  </si>
  <si>
    <t>Impact of lens densitometry on phacoemulsification parameters and usage of ultrasound energy in femtosecond laser-assisted lens surgery.</t>
  </si>
  <si>
    <t>Acute uveal effusion during phacoemulsification with preoperative central serous chorioretinopathy: a case report.</t>
  </si>
  <si>
    <t>Identification of candidate protective variants for common diseases and evaluation of their protective potential.</t>
  </si>
  <si>
    <t>Uvemaster: A Mobile App-Based Decision Support System for the Differential Diagnosis of Uveitis.</t>
  </si>
  <si>
    <t>Comparison of Clinical Trial and Systematic Review Outcomes for the 4 Most Prevalent Eye Diseases.</t>
  </si>
  <si>
    <t>Measurement of Gamma-Irradiated Corneal Patch Graft Thickness After Aqueous Drainage Device Surgery.</t>
  </si>
  <si>
    <t>Baseline Optical Coherence Tomography Findings as Outcome Predictors after Switching from Ranibizumab to Aflibercept in Neovascular Age-Related Macular Degeneration following a Treat-and-Extend Regimen.</t>
  </si>
  <si>
    <t>Stroke risk among adult patients with third, fourth or sixth cranial nerve palsy: a Nationwide Cohort Study.</t>
  </si>
  <si>
    <t>Disturbing the balance: effect of contact lens use on the ocular proteome and microbiome.</t>
  </si>
  <si>
    <t>Segmented inner plexiform layer thickness as a potential biomarker to evaluate open-angle glaucoma: Dendritic degeneration of retinal ganglion cell.</t>
  </si>
  <si>
    <t>Comparison of postoperative visual quality after SMILE and LASEK for high myopia: A 1-year outcome.</t>
  </si>
  <si>
    <t>Atrial fibrillation in retinal vascular occlusion disease and non-arteritic anterior ischemic optic neuropathy.</t>
  </si>
  <si>
    <t>Notes from the Field: Epidemic Keratoconjunctivitis Outbreak Associated with Human Adenovirus Type 8 - U.S. Virgin Islands, June-November 2016.</t>
  </si>
  <si>
    <t>Is the 15∆ Base in Prism Test Reliable for Detection of Amblyopia in Anisometropic Patients?</t>
  </si>
  <si>
    <t>The interaction between anti-Ro/SSA and anti-La/SSB autoantibodies and anti-infectious antibodies in a wide spectrum of auto-immune diseases: another angle of the autoimmune mosaic.</t>
  </si>
  <si>
    <t>Serum levels of IgG antibodies against alpha-enolase are increased in patients with Behçet's disease and are associated with the severity of oral ulcer, erythrocyte sedimentation rates, and C-reactive protein.</t>
  </si>
  <si>
    <t>Morphology of the optic disc in the Tajimi Study population.</t>
  </si>
  <si>
    <t>Steroid intra-trochlear injection for the treatment of acquired Brown syndrome secondary to trochleitis.</t>
  </si>
  <si>
    <t>Longitudinally Extensive Transverse Myelitis and Optic Neuropathy Associated with Syphilitic Meningomyelitis and Human Immunodeficiency Virus Infection: A Case Report and Review of the Literature.</t>
  </si>
  <si>
    <t>Prognostic relevance of MOG antibodies in children with an acquired demyelinating syndrome.</t>
  </si>
  <si>
    <t>Manipulating Glucose Metabolism during Different Stages of Viral Pathogenesis Can Have either Detrimental or Beneficial Effects.</t>
  </si>
  <si>
    <t>BLIND OVERNIGHT: A case of fulminant idiopathic intracranial hypertension.</t>
  </si>
  <si>
    <t>Long term safety and tolerability of Tafluprost 0.0015% vs Timolol 0.1% preservative-free in ocular hypertensive and in primary open-angle glaucoma patients: a cross sectional study.</t>
  </si>
  <si>
    <t>Leber's Hereditary Optic Neuropathy-Specific Mutation m.11778G&gt;A Exists on Diverse Mitochondrial Haplogroups in India.</t>
  </si>
  <si>
    <t>Vitrectomy, Inner Limiting Membrane Peel, and Gas Tamponade in the Management of Traumatic Paediatric Macular Holes: A Case Series of 13 Patients.</t>
  </si>
  <si>
    <t>Cigarette smoke induced autophagy-impairment regulates AMD pathogenesis mechanisms in ARPE-19 cells.</t>
  </si>
  <si>
    <t>Protective effect of clusterin on rod photoreceptor in rat model of retinitis pigmentosa.</t>
  </si>
  <si>
    <t>Incidence and progression of diabetic retinopathy in Sub-Saharan Africa: A five year cohort study.</t>
  </si>
  <si>
    <t>Bruch´s membrane thickness in relationship to axial length.</t>
  </si>
  <si>
    <t>Serum 25-hydroxyvitamin D might be an independent prognostic factor for Graves disease recurrence.</t>
  </si>
  <si>
    <t>Effects of fenofibrate on inflammatory cytokines in diabetic retinopathy patients.</t>
  </si>
  <si>
    <t>Visual loss due to optic nerve infarction and central retinal artery occlusion after spine surgery in the prone position: A case report.</t>
  </si>
  <si>
    <t>Long-term Outcome of Argon Laser Peripheral Iridoplasty in the Management of Plateau Iris Syndrome Eyes.</t>
  </si>
  <si>
    <t>Optic Nerve Head Drusen: Imaging Using Optical Coherence Tomography Angiography.</t>
  </si>
  <si>
    <t>Posterior column ataxia with retinitis pigmentosa coexisting with sensory-autonomic neuropathy and leukemia due to the homozygous p.Pro221Ser FLVCR1 mutation.</t>
  </si>
  <si>
    <t>The significance of Akt/NF-κb signaling pathway in the posterior cataract animal model.</t>
  </si>
  <si>
    <t>The Resolution of Oculomotor Nerve Palsy Caused by Unruptured Posterior Communicating Artery Aneurysms: A Cohort Study and Narrative Review.</t>
  </si>
  <si>
    <t>Profile of European proton and carbon ion therapy centers assessed by the EORTC facility questionnaire.</t>
  </si>
  <si>
    <t>Can Home Monitoring Allow Earlier Detection of Rapid Visual Field Progression in Glaucoma?</t>
  </si>
  <si>
    <t>Notch1 signaling induces epithelial-mesenchymal transition in lens epithelium cells during hypoxia.</t>
  </si>
  <si>
    <t>Intraoperative optical coherence tomography assisted analysis of pars Plana vitrectomy for retinal detachment in morning glory syndrome: a case report.</t>
  </si>
  <si>
    <t>Economic evaluation of stepped-care versus usual care for depression and anxiety in older adults with vision impairment: randomized controlled trial.</t>
  </si>
  <si>
    <t>Fluocinolone acetonide for the treatment of diabetic macular edema.</t>
  </si>
  <si>
    <t>Establishment and Characterization of an Acute Model of Ocular Hypertension by Laser-Induced Occlusion of Episcleral Veins.</t>
  </si>
  <si>
    <t>Choroidal Vasculature in Bietti Crystalline Dystrophy With CYP4V2 Mutations and in Retinitis Pigmentosa With EYS Mutations.</t>
  </si>
  <si>
    <t>Adiponectin Mediates Dietary Omega-3 Long-Chain Polyunsaturated Fatty Acid Protection Against Choroidal Neovascularization in Mice.</t>
  </si>
  <si>
    <t>Radiation Maculopathy After Proton Beam Therapy for Uveal Melanoma: Optical Coherence Tomography Angiography Alterations Influencing Visual Acuity.</t>
  </si>
  <si>
    <t>C2orf71 Mutations as a Frequent Cause of Autosomal-Recessive Retinitis Pigmentosa: Clinical Analysis and Presentation of 8 Novel Mutations.</t>
  </si>
  <si>
    <t>Modifications in Retinal Mitochondrial Respiration Precede Type 2 Diabetes and Protracted Microvascular Retinopathy.</t>
  </si>
  <si>
    <t>Fungal-derived cues promote ocular autoimmunity through a Dectin-2/Card9-mediated mechanism.</t>
  </si>
  <si>
    <t>Therapeutic Potential of Co-enzyme Q10 in Retinal Diseases.</t>
  </si>
  <si>
    <t>Asymmetric Dichoptic Masking in Visual Cortex of Amblyopic Macaque Monkeys.</t>
  </si>
  <si>
    <t>H1N1 vaccination in Sjögren's syndrome triggers polyclonal B cell activation and promotes autoantibody production.</t>
  </si>
  <si>
    <t>Optical coherence tomography angiography: A comprehensive review of current methods and clinical applications.</t>
  </si>
  <si>
    <t>The Association Between Glaucoma, Anxiety, and Depression in a Large Population.</t>
  </si>
  <si>
    <t>Experimental assessment of novel PAX6 splicing mutations in two Chinese families with aniridia.</t>
  </si>
  <si>
    <t>Scotopic contrast sensitivity and glare after accelerated corneal cross-linking.</t>
  </si>
  <si>
    <t>Pilot study of a novel classroom designed to prevent myopia by increasing children's exposure to outdoor light.</t>
  </si>
  <si>
    <t>De novo assembly and annotation of the retinal transcriptome for the Nile grass rat (Arvicanthis ansorgei).</t>
  </si>
  <si>
    <t>Ophthalmic and neuro-ophthalmic manifestations of sarcoidosis.</t>
  </si>
  <si>
    <t>Ethambutol optic neuropathy.</t>
  </si>
  <si>
    <t>Qualitative Hormonal Profiling of the Lacrimal Drainage System: Potential Insights into the Etiopathogenesis of Primary Acquired Nasolacrimal Duct Obstruction.</t>
  </si>
  <si>
    <t>International Practice in Care Provision for Post-stroke Visual Impairment.</t>
  </si>
  <si>
    <t>Superior and Lateral Rectus Myopexy for Acquired Adult Distance Esotropia: A "One Size Fits All" Surgery.</t>
  </si>
  <si>
    <t>Neurological Imaging in Acquired Cranial Nerve Palsy: Ophthalmologists vs. Neurologists.</t>
  </si>
  <si>
    <t>The association between retinal vein pulsation pressure and optic disc haemorrhages in glaucoma.</t>
  </si>
  <si>
    <t>A short term high-fat high-sucrose diet in mice impairs optic nerve recovery after injury and this is not reversed by exercise.</t>
  </si>
  <si>
    <t>Isolation and molecular characterization of Acanthamoeba from patients with keratitis in Spain.</t>
  </si>
  <si>
    <t>Anti-C1q autoantibodies in patients with neuromyelitis optica spectrum disorders.</t>
  </si>
  <si>
    <t>The effect of omitting an early population-based vision screen in the Netherlands: A micro-simulation model approach.</t>
  </si>
  <si>
    <t>Antioxidant vitamin and mineral supplements for slowing the progression of age-related macular degeneration.</t>
  </si>
  <si>
    <t>Structural and functional assessment after intravitreal injection of ranibizumab in diabetic macular edema.</t>
  </si>
  <si>
    <t>Tim3/galectin-9 alleviates the inflammation of TAO patients via suppressing Akt/NF-kB signaling pathway.</t>
  </si>
  <si>
    <t>Event-related potential response to auditory social stimuli, parent-reported social communicative deficits and autism risk in school-aged children with congenital visual impairment.</t>
  </si>
  <si>
    <t>Ophthalmologic Features of Progeria.</t>
  </si>
  <si>
    <t>Non-invasive strategies for targeting the posterior segment of eye.</t>
  </si>
  <si>
    <t>Association of alpha A-crystallin polymorphisms with susceptibility to nuclear age-related cataract in a Han Chinese population.</t>
  </si>
  <si>
    <t>Assessment of intravitreal ocriplasmin treatment for vitreomacular traction in clinical practice.</t>
  </si>
  <si>
    <t>Concentration of acute phase factors in vitreous fluid in diabetic macular edema.</t>
  </si>
  <si>
    <t>In vivo retention of (18)F-AV-1451 in corticobasal syndrome.</t>
  </si>
  <si>
    <t>Ultrasonography of major salivary glands compared with parotid and labial gland biopsy and classification criteria in patients with clinically suspected primary Sjögren's syndrome.</t>
  </si>
  <si>
    <t>Bevacizumab for Radiation Induced Optic Neuritis Among Aggressive Residual/Recurrent Suprasellar Tumors: More Than a Mere Antineoplastic Effect.</t>
  </si>
  <si>
    <t>Health-related quality of life during trans-arterial chemoembolization with drug-eluting beads loaded with doxorubicin (DEBDOX) for unresectable hepatic metastases from ocular melanoma.</t>
  </si>
  <si>
    <t>Visually impaired elderly patient ingests pill desiccant, leading to acute hypoxic respiratory failure requiring intubation".</t>
  </si>
  <si>
    <t>Association between Visual Impairment and Low Vision and Sleep Duration and Quality among Older Adults in South Africa.</t>
  </si>
  <si>
    <t>Anophthalmia in a Wild Eastern Gray Squirrel (Sciurus carolinensis).</t>
  </si>
  <si>
    <t>Electrical Stimulation of Visual Cortex: Relevance for the Development of Visual Cortical Prosthetics.</t>
  </si>
  <si>
    <t>Retrospective Study of Visual Outcomes and Complications After Sutureless, Flapless, and Glueless Intrascleral Fixation of Posterior Chamber Intraocular Lens in Children and Young Adults.</t>
  </si>
  <si>
    <t>Strabismus After Ocular Surgery.</t>
  </si>
  <si>
    <t>Contact lenses to slow progression of myopia.</t>
  </si>
  <si>
    <t>Endophthalmitis.</t>
  </si>
  <si>
    <t>Clinical Features of Pregnancy-associated Retinal and Choroidal Diseases Causing Acute Visual Disturbance.</t>
  </si>
  <si>
    <t>Learning Curve for Endoscopic Endonasal Dacryocystorhinostomy.</t>
  </si>
  <si>
    <t>Changes in Tear Volume after 3% Diquafosol Treatment in Patients with Dry Eye Syndrome: An Anterior Segment Spectral-domain Optical Coherence Tomography Study.</t>
  </si>
  <si>
    <t>Impact of Age on Scleral Buckling Surgery for Rhegmatogenous Retinal Detachment.</t>
  </si>
  <si>
    <t>Retinal dystrophy and subretinal drusenoid deposits in female choroideremia carriers.</t>
  </si>
  <si>
    <t>Post-hypoxic constriction of retinal arterioles is impaired during nitric oxide and cyclo-oxygenase inhibition and in diabetic patients without retinopathy.</t>
  </si>
  <si>
    <t>Long-term follow-up of conjunctival melanoma treated with topical interferon alpha-2b eye drops as adjunctive therapy following surgical resection.</t>
  </si>
  <si>
    <t>Development of Refractive Errors-What Can We Learn From Inherited Retinal Dystrophies?</t>
  </si>
  <si>
    <t>Stem Cell Therapies for Reversing Vision Loss.</t>
  </si>
  <si>
    <t>Heat Shock Proteins 70kDa, Eosinophil Cationic Protein, and Nitric Oxide During Chronic Superficial Keratitis in Dogs.</t>
  </si>
  <si>
    <t>Complement regulator CD59 prevents peripheral organ injury in rats made seropositive for neuromyelitis optica immunoglobulin G.</t>
  </si>
  <si>
    <t>Conjunctival lymphoma during pregnancy: a case report.</t>
  </si>
  <si>
    <t>Clinical efficacy of implantation of toric intraocular lenses with different incision positions: a comparative study of steep-axis incision and non-steep-axis incision.</t>
  </si>
  <si>
    <t>Small molecules as therapy for uveitis: a selected perspective of new and developing agents.</t>
  </si>
  <si>
    <t>Retinal Vessel Geometry and the Incidence and Progression of Diabetic Retinopathy.</t>
  </si>
  <si>
    <t>In Vivo Imaging of Retinal Hypoxia Using HYPOX-4-Dependent Fluorescence in a Mouse Model of Laser-Induced Retinal Vein Occlusion (RVO).</t>
  </si>
  <si>
    <t>Effect of anti-muscarinic autoantibodies on leukocyte function in Sjögren's syndrome.</t>
  </si>
  <si>
    <t>Insulin resistance correlates with maculopathy and severity of retinopathy in young adults with Type 1 Diabetes Mellitus.</t>
  </si>
  <si>
    <t>Vision-Related Functional Burden of Diabetic Retinopathy Across Severity Levels in the United States.</t>
  </si>
  <si>
    <t>Reported Complications Following Laser Vitreolysis.</t>
  </si>
  <si>
    <t>Association of C-Reactive Protein Genetic Polymorphisms With Late Age-Related Macular Degeneration.</t>
  </si>
  <si>
    <t>Handheld Optical Coherence Tomography Angiography and Ultra-Wide-Field Optical Coherence Tomography in Retinopathy of Prematurity.</t>
  </si>
  <si>
    <t>A systematic review and meta-analysis on herpes zoster and the risk of cardiac and cerebrovascular events.</t>
  </si>
  <si>
    <t>Effect of Donor and Recipient Diabetes Status on Descemet Membrane Endothelial Keratoplasty Adherence and Survival.</t>
  </si>
  <si>
    <t>Recurrence of Granular Corneal Dystrophy Type 1 After Phototherapeutic Keratectomy, Lamellar Keratoplasty, and Penetrating Keratoplasty in a Single Population.</t>
  </si>
  <si>
    <t>Role of Scleral Contact Lenses in Management of Coexisting Keratoconus and Stevens-Johnson Syndrome.</t>
  </si>
  <si>
    <t>Elimination of Anterior Corneal Steepening With Descemet Membrane Endothelial Keratoplasty in a Patient With Fuchs Dystrophy and Keratoconus: Implications for IOL Calculation.</t>
  </si>
  <si>
    <t>Mechanical Modeling of a Keratoconic Cornea.</t>
  </si>
  <si>
    <t>Comparison of Outcomes Between Combined Transepithelial Photorefractive Keratectomy With and Without Accelerated Corneal Collagen Cross-Linking: A 1-Year Study.</t>
  </si>
  <si>
    <t>Optic Canal Decompression With Unexpected Changes in Cerebrospinal Fluid of the Optic Canal.</t>
  </si>
  <si>
    <t>LncRNA HOXA11-AS Exerts Oncogenic Functions by Repressing p21 and miR-124 in Uveal Melanoma.</t>
  </si>
  <si>
    <t>Myelopathy in Behçet's disease: The Bagel Sign.</t>
  </si>
  <si>
    <t>Autopsy findings in EPG5-related Vici syndrome with antenatal onset.</t>
  </si>
  <si>
    <t>Population-based prevalence survey of follicular trachoma and trachomatous trichiasis in the Casamance region of Senegal.</t>
  </si>
  <si>
    <t>High Burden and Depression Among Late-Stage Idiopathic Parkinson Disease and Progressive Supranuclear Palsy Caregivers.</t>
  </si>
  <si>
    <t>Myopia progression control lens reverses induced myopia in chicks.</t>
  </si>
  <si>
    <t>Metabolomic profiling of CSF in multiple sclerosis and neuromyelitis optica spectrum disorder by nuclear magnetic resonance.</t>
  </si>
  <si>
    <t>Drosophila increase exploration after visually detecting predators.</t>
  </si>
  <si>
    <t>Normalization of Congenital Venous Stasis Retinopathy Following Sclerotherapy of a Macrocystic Lymphatic Malformation.</t>
  </si>
  <si>
    <t>Cicatricial Ectropion Secondary to Graft-Versus-Host Disease.</t>
  </si>
  <si>
    <t>A Case of Everolimus-Induced Eyelid Edema.</t>
  </si>
  <si>
    <t>Primary Neuroendocrine Tumor of the Orbit Presenting With Acute Proptosis.</t>
  </si>
  <si>
    <t>A Case of Lacrimal Sac Septum Presenting With Dacryocystocele.</t>
  </si>
  <si>
    <t>Myopathy in hyperthyroidism as a consequence of rapid reduction of thyroid hormone: A case report.</t>
  </si>
  <si>
    <t>Visual outcomes after balanced salt solution infiltration during lenticule separation in small-incision lenticule extraction for myopic astigmatism.</t>
  </si>
  <si>
    <t>Efficacy of cataract surgery in patients with uveitis: A STROBE-compliant article.</t>
  </si>
  <si>
    <t>Traumatic cataract in patient with anterior megalophthalmos: Case report.</t>
  </si>
  <si>
    <t>Distribution of Esophageal Motor Disorders in Diabetic Patients With Dysphagia.</t>
  </si>
  <si>
    <t>Nystagmus from Wernicke's Encephalopathy.</t>
  </si>
  <si>
    <t>Introduction of a nurse-led intravitreal injection service in ophthalmology.</t>
  </si>
  <si>
    <t>Characteristics of retinal vessels in surgically closed macular hole: an optical coherence tomography angiography study.</t>
  </si>
  <si>
    <t>ARMS2 A69S polymorphism is associated with the number of ranibizumab injections needed for exudative age-related macular degeneration in a pro re nata regimen during 4 years of follow-up.</t>
  </si>
  <si>
    <t>Macular Vascular Fractal Dimension in the Deep Capillary Layer as an Early Indicator of Microvascular Loss for Retinopathy in Type 2 Diabetic Patients.</t>
  </si>
  <si>
    <t>Neural Responses to Multielectrode Stimulation of Healthy and Degenerate Retina.</t>
  </si>
  <si>
    <t>De novo triiodothyronine formation from thyrocytes activated by thyroid-stimulating hormone.</t>
  </si>
  <si>
    <t>Altered Balance of Receptive Field Excitation and Suppression in Visual Cortex of Amblyopic Macaque Monkeys.</t>
  </si>
  <si>
    <t>Clinical relationship of meibometry with ocular symptoms and tear film stability.</t>
  </si>
  <si>
    <t>Complete ophthalmoplegia, complete ptosis and dilated pupil due to internal carotid artery dissection: as the first manifestation of Takayasu arteritis.</t>
  </si>
  <si>
    <t>Consideration for eliminating conjunctival closure in the enucleation procedure.</t>
  </si>
  <si>
    <t>Glaucomatous changes in lamina pores shape within the lamina cribrosa using wide bandwidth, femtosecond mode-locked laser OCT.</t>
  </si>
  <si>
    <t>Extraocular Muscle Findings in Myasthenia Gravis Associated Treatment-Resistant Ophthalmoplegia.</t>
  </si>
  <si>
    <t>Prediction of Orthokeratology Lens Decentration with Corneal Elevation.</t>
  </si>
  <si>
    <t>Long-Term Tomographic Evaluation of Unilateral Keratoconus.</t>
  </si>
  <si>
    <t>Comparison of 5% Sulfur Hexafluoride Versus 100% Air Tamponade in Descemet Membrane Endothelial Keratoplasty.</t>
  </si>
  <si>
    <t>Use of Topical Insulin to Treat Refractory Neurotrophic Corneal Ulcers.</t>
  </si>
  <si>
    <t>Changes in Higher-Order Aberrations After Phototherapeutic Keratectomy for Subepithelial Corneal Infiltrates After Epidemic Keratoconjunctivitis.</t>
  </si>
  <si>
    <t>Simple Single-Pass Technique for Ultrathin Descemet Stripping Automated Endothelial Keratoplasty: A Pilot Study.</t>
  </si>
  <si>
    <t>A novel iris transillumination grading scale allowing flexible assessment with quantitative image analysis and visual matching.</t>
  </si>
  <si>
    <t>Agenesis of the corpus callosum, developmental delay, autism spectrum disorder, facial dysmorphism, and posterior polymorphous corneal dystrophy associated with ZEB1 gene deletion.</t>
  </si>
  <si>
    <t>Sub-classification of myopic glaucomatous eyes according to optic disc and peripapillary features.</t>
  </si>
  <si>
    <t>Exploring the cross talk between ER stress and inflammation in age-related macular degeneration.</t>
  </si>
  <si>
    <t>Long-term prognostic factors of chronic central serous chorioretinopathy after half-dose photodynamic therapy: A 3-year follow-up study.</t>
  </si>
  <si>
    <t>Sebaceous gland carcinoma of the ocular adnexa - variability in clinical and histological appearance with analysis of immunohistochemical staining patterns.</t>
  </si>
  <si>
    <t>Apatinib-loaded nanoparticles suppress vascular endothelial growth factor-induced angiogenesis and experimental corneal neovascularization.</t>
  </si>
  <si>
    <t>Genome editing abrogates angiogenesis in vivo.</t>
  </si>
  <si>
    <t>KOH mount as an aid in the management of infectious keratitis at secondary eye care centre.</t>
  </si>
  <si>
    <t>Animal models of ocular angiogenesis: from development to pathologies.</t>
  </si>
  <si>
    <t>Long-term Visual Outcomes Comparing Descemet Stripping Automated Endothelial Keratoplasty and Penetrating Keratoplasty.</t>
  </si>
  <si>
    <t>Retinal Nonperfusion in the Posterior Pole Is Associated With Increased Risk of Neovascularization in Central Retinal Vein Occlusion.</t>
  </si>
  <si>
    <t>Intraoperative and postoperative pain in cataract surgery.</t>
  </si>
  <si>
    <t>Role of parafovea in blur perception.</t>
  </si>
  <si>
    <t>A Proinflammatory Function of Toll-Like Receptor 2 in the Retinal Pigment Epithelium as a Novel Target for Reducing Choroidal Neovascularization in Age-Related Macular Degeneration.</t>
  </si>
  <si>
    <t>Movement of retinal vessels toward the optic nerve head after increasing intraocular pressure in monkey eyes with experimental glaucoma.</t>
  </si>
  <si>
    <t>Pocket detection and interaction-weighted ligand-similarity search yields novel high-affinity binders for Myocilin-OLF, a protein implicated in glaucoma.</t>
  </si>
  <si>
    <t>Identifying and mitigating batch effects in whole genome sequencing data.</t>
  </si>
  <si>
    <t>Outcomes after the surgery for acquired nonaccommodative esotropia.</t>
  </si>
  <si>
    <t>Posterior Staphylomas in Pathologic Myopia Imaged by Widefield Optical Coherence Tomography.</t>
  </si>
  <si>
    <t>Molecular Pathway to Protection From Age-Dependent Photoreceptor Degeneration in Mef2 Deficiency.</t>
  </si>
  <si>
    <t>A Pharmacodynamic Analysis of Choroidal Neovascularization in a Porcine Model Using Three Targeted Drugs.</t>
  </si>
  <si>
    <t>Conditionally Immortal Slc4a11-/- Mouse Corneal Endothelial Cell Line Recapitulates Disrupted Glutaminolysis Seen in Slc4a11-/- Mouse Model.</t>
  </si>
  <si>
    <t>Monocarboxylate Transporters Mediate Fluorescein Uptake in Corneal Epithelial Cells.</t>
  </si>
  <si>
    <t>Reliability and Repeatability of Cone Density Measurements in Patients With Stargardt Disease and RPGR-Associated Retinopathy.</t>
  </si>
  <si>
    <t>Indocyanine Green Angiography and Optical Coherence Tomography Angiography of Choroidal Neovascularization in Age-Related Macular Degeneration.</t>
  </si>
  <si>
    <t>Melanoma subtypes demonstrate distinct PD-L1 expression profiles.</t>
  </si>
  <si>
    <t>Perinatal Chikungunya Virus-associated Encephalitis Leading to Postnatal-Onset Microcephaly and Optic Atrophy.</t>
  </si>
  <si>
    <t>Palpebral Anthrax.</t>
  </si>
  <si>
    <t>A Randomized Trial of Soft Multifocal Contact Lenses for Myopia Control: Baseline Data and Methods.</t>
  </si>
  <si>
    <t>New Ways to Detect Pediatric Sickle Cell Retinopathy: A Comprehensive Review.</t>
  </si>
  <si>
    <t>Considerations in the Understanding of Venous Outflow in the Retinal Capillary Plexus.</t>
  </si>
  <si>
    <t>Baerveldt® glaucoma implant surgery with the double scleral flap technique to prevent Hoffman elbow exposure.</t>
  </si>
  <si>
    <t>Cataract in the chronically exposed residents of the Techa riverside villages.</t>
  </si>
  <si>
    <t>Impaired Rhodopsin Generation in the Rat Model of Diabetic Retinopathy.</t>
  </si>
  <si>
    <t>The Prevalence of Chronic Conditions and Poor Health Among People With and Without Vision Impairment, Aged ≥65 Years, 2010-2014.</t>
  </si>
  <si>
    <t>Preoperative Aqueous Cytokine Levels Are Associated With a Rapid Reduction in Endothelial Cells After Penetrating Keratoplasty.</t>
  </si>
  <si>
    <t>Detection of Functional Change in Preperimetric and Perimetric Glaucoma Using 10-2 Matrix Perimetry.</t>
  </si>
  <si>
    <t>Glaucoma Screening in Nepal: Cup-to-Disc Estimate With Standard Mydriatic Fundus Camera Compared to Portable Nonmydriatic Camera.</t>
  </si>
  <si>
    <t>Progressive Macula Vessel Density Loss in Primary Open-Angle Glaucoma: A Longitudinal Study.</t>
  </si>
  <si>
    <t>Conjunctival Autograft Versus Amniotic Membrane Transplantation for Treatment of Pterygium: Findings From a Cochrane Systematic Review.</t>
  </si>
  <si>
    <t>Incidence and Types of Pediatric Nystagmus.</t>
  </si>
  <si>
    <t>Quantitative Retinal Vascular Changes in Obstructive Sleep Apnea.</t>
  </si>
  <si>
    <t>Treatment-Naïve Quiescent Choroidal Neovascularization in Geographic Atrophy Secondary to Nonexudative Age-Related Macular Degeneration.</t>
  </si>
  <si>
    <t>Retinal Pigment Epithelium Humps in High Myopia.</t>
  </si>
  <si>
    <t>Retinal exposure to high glucose condition modifies the GABAergic system: Regulation by nitric oxide.</t>
  </si>
  <si>
    <t>Somatostatin protects human retinal pericytes from inflammation mediated by microglia.</t>
  </si>
  <si>
    <t>Joint optic disc and cup boundary extraction from monocular fundus images.</t>
  </si>
  <si>
    <t>Carotid artery intimal medial thickness and carotid artery plaques in hypertensive patients with non-arteritic anterior ischaemic optic neuropathy.</t>
  </si>
  <si>
    <t>Accuracy of Diagnostic Imaging Modalities for Classifying Pediatric Eyes as Papilledema Versus Pseudopapilledema.</t>
  </si>
  <si>
    <t>In vivo analysis of glaucoma-related features within the optic nerve head using enhanced depth imaging optical coherence tomography.</t>
  </si>
  <si>
    <t>Case Series: Keratolimbal Allograft as a Patch Graft for Glaucoma Drainage Devices.</t>
  </si>
  <si>
    <t>Predictive Value of the Water Drinking Test and the Risk of Glaucomatous Visual Field Progression.</t>
  </si>
  <si>
    <t>Long-Term Evaluation of Specular Microscopic Changes Following Nd: YAG Iridotomy in Chronic Primary Angle-Closure Glaucoma Eyes.</t>
  </si>
  <si>
    <t>Eye Movement Disorders Following Allogeneic Bone Marrow Transplantation on FK506 (Tacrolimus) and Ganciclovir.</t>
  </si>
  <si>
    <t>Peripheral Endothelial Cell Count Is a Predictor of Disease Severity in Advanced Fuchs Endothelial Corneal Dystrophy.</t>
  </si>
  <si>
    <t>Correlation of Corneal Biomechanical Stiffness With Refractive Error and Ocular Biometry in a Pediatric Population.</t>
  </si>
  <si>
    <t>Simple Preoperative Ink Test as a Novel Adjunct to Intrastromal Keratopigmentation for Post-laser Peripheral Iridotomy Dysphotopsias.</t>
  </si>
  <si>
    <t>Neuroprotection in Glaucoma: Animal Models and Clinical Trials.</t>
  </si>
  <si>
    <t>Lessons to be learned from type 1 segmental Gorlin syndrome.</t>
  </si>
  <si>
    <t>Multicenter study of pars plana vitrectomy for optic disc pit maculopathy: MACPIT study.</t>
  </si>
  <si>
    <t>Does bariatric surgery prevent progression of diabetic retinopathy?</t>
  </si>
  <si>
    <t>OCT angiography documented reperfusion of translocated autologous full thickness RPE-choroid graft for complicated neovascular age-related macular degeneration.</t>
  </si>
  <si>
    <t>Intraoperative optical coherence tomography-compatible surgical instruments for real-time image-guided ophthalmic surgery.</t>
  </si>
  <si>
    <t>Pigmentary retinopathy, rod-cone dysfunction and sensorineural deafness associated with a rare mitochondrial tRNA(Lys) (m.8340G&gt;A) gene variant.</t>
  </si>
  <si>
    <t>Choroidal γδ T cells in protection against retinal pigment epithelium and retinal injury.</t>
  </si>
  <si>
    <t>Strabismus Measurements with Novel Video Goggles.</t>
  </si>
  <si>
    <t>Spontaneous Globe Rupture Due to Rapidly Evolving Endogenous Hypermucoid Klebsiella Pneumoniae Endophthalmitis.</t>
  </si>
  <si>
    <t>Diagnosing Choroidal Neovascularization in Asymptomatic Individuals Using Optical Coherence Tomography Angiography.</t>
  </si>
  <si>
    <t>In Vivo Microvascular Pattern of Solitary Juxtapapillary Capillary Hemangioma on OCT Angiography.</t>
  </si>
  <si>
    <t>Choroidal Neovascularization and Geographic Atrophy are Potential Complications of Early Onset Large Colloid Drusen.</t>
  </si>
  <si>
    <t>Novel Presenting Phenotype in a Child With Autosomal Dominant Best's Vitelliform Macular Dystrophy.</t>
  </si>
  <si>
    <t>Multi-Spectral Imaging of Circumscribed Choroidal Hemangioma Introduction.</t>
  </si>
  <si>
    <t>Early Focal Laser Photocoagulation in Acute Central Serous Chorioretinopathy: A Prospective, Randomized Study.</t>
  </si>
  <si>
    <t>Endophthalmitis and Concurrent or Delayed-Onset Rhegmatogenous Retinal Detachment Managed With Pars Plana Vitrectomy, Intravitreal Antibiotics, and Silicone Oil.</t>
  </si>
  <si>
    <t>The Value of Diagnostic Work-Up in the Evaluation of White Dot Syndromes.</t>
  </si>
  <si>
    <t>The Epidemiology of Retinopathy of Prematurity in the United States.</t>
  </si>
  <si>
    <t>A Global View on Output and Outcomes of Cataract Surgery With National Indices of Socioeconomic Development.</t>
  </si>
  <si>
    <t>Glucocorticoid-Induced Leucine Zipper Protects the Retina From Light-Induced Retinal Degeneration by Inducing Bcl-xL in Rats.</t>
  </si>
  <si>
    <t>Blur Adaptation to Central Retinal Disease.</t>
  </si>
  <si>
    <t>Optical Coherence Tomography Angiography of the Superficial Microvasculature in the Macular and Peripapillary Areas in Glaucomatous and Healthy Eyes.</t>
  </si>
  <si>
    <t>Structural Changes of the Macula on Optical Coherence Tomography after Vitrectomy for Proliferative Diabetic Retinopathy.</t>
  </si>
  <si>
    <t>YAG Laser Vitreolysis vs Sham YAG Vitreolysis for Symptomatic Vitreous Floaters: A Randomized Clinical Trial.</t>
  </si>
  <si>
    <t>Sustained Activation of the Unfolded Protein Response Induces Cell Death in Fuchs' Endothelial Corneal Dystrophy.</t>
  </si>
  <si>
    <t>OCT Angiography and Ellipsoid Zone Mapping of Macular Telangiectasia Type 2 From the AVATAR Study.</t>
  </si>
  <si>
    <t>Corneal Confocal Microscopy Is Emerging as a Powerful Diagnostic Tool for Assessing Systemic Neurologic Disease.</t>
  </si>
  <si>
    <t>Corneal Confocal Microscopy: An Imaging Endpoint for Axonal Degeneration in Multiple Sclerosis.</t>
  </si>
  <si>
    <t>Space Flight-Associated Neuro-ocular Syndrome.</t>
  </si>
  <si>
    <t>The disc damage likelihood scale: Diagnostic accuracy and correlations with cup-to-disc ratio, structural tests and standard automated perimetry.</t>
  </si>
  <si>
    <t>Effects of pre-surgical administration of prostaglandin analogs on the outcome of trabeculectomy.</t>
  </si>
  <si>
    <t>Multiplexing Prisms for Field Expansion.</t>
  </si>
  <si>
    <t>Aberrometry Repeatability and Agreement with Autorefraction.</t>
  </si>
  <si>
    <t>Single-Session High-Intensity Focused Ultrasound Treatment for Persistent or Relapsed Graves Disease: Preliminary Experience in a Prospective Study.</t>
  </si>
  <si>
    <t>Double hyperautofluorescent ring on fundus autofluorescence in ABCA4.</t>
  </si>
  <si>
    <t>Gene therapy for age-related macular degeneration.</t>
  </si>
  <si>
    <t>Ophthalmic findings in patients with arterial tortuosity syndrome and carriers: A case series.</t>
  </si>
  <si>
    <t>The Complexities of Negative Dysphotopsia.</t>
  </si>
  <si>
    <t>Intrascleral IOL Fixation.</t>
  </si>
  <si>
    <t>Combined Cataract/DSEK/DMEK: Changing Expectations.</t>
  </si>
  <si>
    <t>Prescribing Trends in a Glaucoma Clinic and Adherence to EGS Guidelines: A Retrospective, Non-Interventional, Single-Center UK Study.</t>
  </si>
  <si>
    <t>Cytokine expression and barrier disruption in human corneal epithelial cells induced by alarmin released from necrotic cells.</t>
  </si>
  <si>
    <t>Pre-papillary vitreous opacities associated with Behçet's disease: a case series and review of the literature.</t>
  </si>
  <si>
    <t>No split, no tenotomy transposition procedure for complete abducens palsy.</t>
  </si>
  <si>
    <t>Drug-resistant coagulase-negative staphylococcal endophthalmitis following dexamethasone intravitreal implant.</t>
  </si>
  <si>
    <t>Case report of a secondary macular hole closure after intravitreal bevacizumab therapy in a patient with retinal pigment epithelial detachment.</t>
  </si>
  <si>
    <t>Ring-shaped myelinated retinal nerve fibers at fovea.</t>
  </si>
  <si>
    <t>Angioid streaks in a case of Camurati-Engelmann disease.</t>
  </si>
  <si>
    <t>Bilateral normal tension glaucoma: Can this be nutritional?</t>
  </si>
  <si>
    <t>A rare case of overlapping Sturge-Weber syndrome and Klippel-Trenaunay syndrome associated with bilateral refractory childhood glaucoma.</t>
  </si>
  <si>
    <t>Late onset Descemet's membrane detachment 20 years after penetrating keratoplasty.</t>
  </si>
  <si>
    <t>Topography-guided neutralization technique for the management of flap complication in laser in situ keratomileusis.</t>
  </si>
  <si>
    <t>An unusual presentation of lacrimal gland dirofilariasis.</t>
  </si>
  <si>
    <t>Epipalpebral conjunctival chondroid choristoma: Interesting developmental anomaly presenting in an adult.</t>
  </si>
  <si>
    <t>A rare case of cleft number nine associated with atypical cleft number two.</t>
  </si>
  <si>
    <t>Stability and effects of muscle transplantation for very large angle esotropia: A study of 22 patients.</t>
  </si>
  <si>
    <t>To assess knowledge and attitude of parents toward children suffering from strabismus in Indian subcontinent.</t>
  </si>
  <si>
    <t>Real-world evidence of safety profile of intravitreal bevacizumab (Avastin) in an Indian scenario.</t>
  </si>
  <si>
    <t>Four-year incidence and progression of visual impairment in a South Indian population with diabetes.</t>
  </si>
  <si>
    <t>Efficacy and safety of intraoperative intracameral mydriasis in manual small incision cataract surgery - A randomized controlled trial.</t>
  </si>
  <si>
    <t>Comparison of intraocular pressure measurements using Goldmann tonometer, I-care pro, Tonopen XL, and Schiotz tonometer in patients after Descemet stripping endothelial keratoplasty.</t>
  </si>
  <si>
    <t>Correlation between the graft-host junction of penetrating keratoplasty by anterior segment-optical coherence tomography and the magnitude of postoperative astigmatism.</t>
  </si>
  <si>
    <t>Use of glycerol-preserved corneas for corneal transplants.</t>
  </si>
  <si>
    <t>Quantitative physiological measurements to evaluate the response of antivascular endothelial growth factor treatment in patients with neovascular diseases.</t>
  </si>
  <si>
    <t>Updates on upper eyelid blepharoplasty.</t>
  </si>
  <si>
    <t>Is leukostasis a crucial step or epiphenomenon in the pathogenesis of diabetic retinopathy?</t>
  </si>
  <si>
    <t>Predictive imaging biomarkers relevant for functional and anatomical outcomes during ranibizumab therapy of diabetic macular oedema.</t>
  </si>
  <si>
    <t>Whole genome sequencing identifies a novel ALMS1 gene mutation in two Chinese siblings with Alström syndrome.</t>
  </si>
  <si>
    <t>Bilateral idiopathic retinal vasculitis following coxsackievirus A4 infection: a case report.</t>
  </si>
  <si>
    <t>Prevalence of pancreatic autoantibodies in non-diabetic patients with autoimmune thyroid disease and its relation to insulin secretion and glucose tolerance.</t>
  </si>
  <si>
    <t>Temporal progression of PARP activity in the Prph2 mutant rd2 mouse: Neuroprotective effects of the PARP inhibitor PJ34.</t>
  </si>
  <si>
    <t>Late emergence of macular sparing in a stroke patient: Clinical Case Report.</t>
  </si>
  <si>
    <t>Novel surgical management of cyclodialysis cleft via anterior chamber perfusion: Case report.</t>
  </si>
  <si>
    <t>Assessment of optic disc and ganglion cell layer in diabetes mellitus type 2.</t>
  </si>
  <si>
    <t>Injury of optic radiation and visual field defect in a patient with aneurysmal subarachnoid hemorrhage: A case report.</t>
  </si>
  <si>
    <t>Added Value of Parotid R2* Values for Evaluation of Sjögren Syndrome: A Preliminary Study.</t>
  </si>
  <si>
    <t>Antibiotic Resistance in Young Children in Kilosa District, Tanzania 4 Years after Mass Distribution of Azithromycin for Trachoma Control.</t>
  </si>
  <si>
    <t>Ocular Gnathostomiasis-Update of Earlier Survey.</t>
  </si>
  <si>
    <t>Mass Azithromycin and Malaria Parasitemia in Niger: Results from a Community-Randomized Trial.</t>
  </si>
  <si>
    <t>Pediatric endonasal dacryocystorhinostomy: A multicenter series of 116 cases.</t>
  </si>
  <si>
    <t>Myopes have significantly higher serum melatonin concentrations than non-myopes.</t>
  </si>
  <si>
    <t>Neovascular glaucoma after proton beam therapy of choroidal melanoma: incidence and risk factors.</t>
  </si>
  <si>
    <t>Direct measurement of pressure-independent aqueous humour flow using iPerfusion.</t>
  </si>
  <si>
    <t>Thinning of Inner Retinal Layers after Vitrectomy with Silicone Oil versus Gas Endotamponade in Eyes with Macula-Off Retinal Detachment.</t>
  </si>
  <si>
    <t>Combined 23-G Pars Plana Vitrectomy and Lensectomy in the Management of Glaucoma Associated with Nanophthalmos.</t>
  </si>
  <si>
    <t>De Novo Human Herpesvirus 8 Tumors Induced by Rituximab in Autoimmune or Inflammatory Systemic Diseases.</t>
  </si>
  <si>
    <t>Zika Virus-associated Ocular and Neurologic Disorders: The Emergence of New Evidence.</t>
  </si>
  <si>
    <t>GOOGLE CARDBOARD INDIRECT OPHTHALMOSCOPY.</t>
  </si>
  <si>
    <t>Comparison of Glaucoma Progression Between Unilateral and Bilateral Disc Hemorrhage Eyes and Associated Risk Factors for Progression.</t>
  </si>
  <si>
    <t>The Ophthalmology Surgical Competency Assessment Rubric for Trabeculectomy.</t>
  </si>
  <si>
    <t>Clinical outcomes 1 year after empiric 131I therapy for hyperthyroid disorders: real life experience and predictive factors of functional response.</t>
  </si>
  <si>
    <t>Case Report: Microcephaly in Twins due to the Zika Virus.</t>
  </si>
  <si>
    <t>Cognitive Outcomes and Psychiatric Symptoms of Retinopathy-Positive Cerebral Malaria: Cohort Description and Baseline Results.</t>
  </si>
  <si>
    <t>Trachomatous Scar Ranking: A Novel Outcome for Trachoma Studies.</t>
  </si>
  <si>
    <t>Retinal pigment epithelium adenoma in vitreous fluid cytology.</t>
  </si>
  <si>
    <t>Power profiles in multifocal contact lenses with variable multifocal zone.</t>
  </si>
  <si>
    <t>Autologous serum eye-drops and enhanced epithelial healing time after photorefractive keratectomy.</t>
  </si>
  <si>
    <t>Orbital diffuse large B-cell lymphoma with combined variable immunodeficiency.</t>
  </si>
  <si>
    <t>Neurofilament light as an immune target for pathogenic antibodies.</t>
  </si>
  <si>
    <t>Cardiovascular Risk Factors Among Patients With Vestibular Neuritis.</t>
  </si>
  <si>
    <t>Barriers to glaucoma case finding as perceived by optometrists in Ireland.</t>
  </si>
  <si>
    <t>Vitamin D Status and Prevalent Early Age-Related Macular Degeneration in African Americans and Caucasians: The Atherosclerosis Risk in Communities (ARIC) Study.</t>
  </si>
  <si>
    <t>Visumax femtolasik versus Moria M2 microkeratome in mild to moderate myopia: efficacy, safety, predictability, aberrometric changes and flap thickness predictability.</t>
  </si>
  <si>
    <t>Development and validation of the Chinese version of dry eye related quality of life scale.</t>
  </si>
  <si>
    <t>Periorbital changes associated with prostaglandin analogs in Korean patients.</t>
  </si>
  <si>
    <t>The Transduction Cascade in Retinal ON-Bipolar Cells: Signal Processing and Disease.</t>
  </si>
  <si>
    <t>B Cell Anomalies in Autoimmune Retinopathy (AIR).</t>
  </si>
  <si>
    <t>Apatinib, an Inhibitor of Vascular Endothelial Growth Factor Receptor 2, Suppresses Pathologic Ocular Neovascularization in Mice.</t>
  </si>
  <si>
    <t>Effects of Pathogenic Variations in the Human Rhodopsin Gene (hRHO) on the Predicted Accessibility for a Lead Candidate Ribozyme.</t>
  </si>
  <si>
    <t>Efficacy of the Perfluoro-N-Octane-Assisted Single-Layered Inverted Internal Limiting Membrane Flap Technique for Large Macular Holes.</t>
  </si>
  <si>
    <t>Early Response to Ranibizumab Is Associated with 12-Month Outcome in Diabetic Macular Edema after Prior Macular Laser Therapy.</t>
  </si>
  <si>
    <t>Optical Coherence Tomography Features Preceding the Onset of Advanced Age-Related Macular Degeneration.</t>
  </si>
  <si>
    <t>Association Between Visual Function Response and Reduction of Inflammation in Noninfectious Uveitis of the Posterior Segment.</t>
  </si>
  <si>
    <t>Caucasian Families Exhibit Significant Linkage of Myopia to Chromosome 11p.</t>
  </si>
  <si>
    <t>A Quantitative and Qualitative Exploration of Photoaversion in Achromatopsia.</t>
  </si>
  <si>
    <t>Iris-Claw Intraocular Lens and Scleral-Fixated Posterior Chamber Intraocular Lens Implantations in Correcting Aphakia: A Meta-Analysis.</t>
  </si>
  <si>
    <t>Retinoic Acid Engineered Amniotic Membrane Used as Graft or Homogenate: Positive Effects on Corneal Alkali Burns.</t>
  </si>
  <si>
    <t>Iris Freckles a Potential Biomarker for Chronic Sun Damage.</t>
  </si>
  <si>
    <t>Incidence and Factors Influencing Retinal Displacement in Eyes Treated for Rhegmatogenous Retinal Detachment With Vitrectomy and Gas or Silicone Oil.</t>
  </si>
  <si>
    <t>Detection of Functional Change Using Cluster Trend Analysis in Glaucoma.</t>
  </si>
  <si>
    <t>Validation of the Children's Hospital of Philadelphia Retinopathy of Prematurity (CHOP ROP) Model.</t>
  </si>
  <si>
    <t>The Cytolethal Distending Toxin Subunit CdtB of Helicobacter hepaticus Promotes Senescence and Endoreplication in Xenograft Mouse Models of Hepatic and Intestinal Cell Lines.</t>
  </si>
  <si>
    <t>Comparison of Grading Scales Regarding Perioperative Complications and Clinical Outcomes of Brain Arteriovenous Malformations After Endovascular Therapy-Multicenter Study.</t>
  </si>
  <si>
    <t>Discontinuation of long term orthokeratology lens wear and subsequent refractive surgery outcome.</t>
  </si>
  <si>
    <t>Corneo-scleral contact lenses in an uncommon case of keratoconus with high hyperopia and astigmatism.</t>
  </si>
  <si>
    <t>Acylglycerol Kinase Mutated in Sengers Syndrome Is a Subunit of the TIM22 Protein Translocase in Mitochondria.</t>
  </si>
  <si>
    <t>Prevalence of Age-Related Macular Degeneration in Europe: The Past and the Future.</t>
  </si>
  <si>
    <t>One-year efficacy of adjunctive use of Ripasudil, a rho-kinase inhibitor, in patients with glaucoma inadequately controlled with maximum medical therapy.</t>
  </si>
  <si>
    <t>Homozygous c.359del variant in MGME1 is associated with early onset cerebellar ataxia.</t>
  </si>
  <si>
    <t>Glycosylation with ribitol-phosphate in mammals: New insights into the O-mannosyl glycan.</t>
  </si>
  <si>
    <t>The radioprotector ortho-phospho-L-tyrosine (pTyr) attenuates the side effects of fractionated irradiation in retinoblastoma mouse models but also decreases the local tumour control.</t>
  </si>
  <si>
    <t>Significant Axial Elongation with Minimal Change in Refraction in 3- to 6-Year-Old Chinese Preschoolers: The Shenzhen Kindergarten Eye Study.</t>
  </si>
  <si>
    <t>6-Mercaptopurine modifies cerebrospinal fluid T cell abnormalities in paediatric opsoclonus-myoclonus as steroid sparer.</t>
  </si>
  <si>
    <t>The Plasticity and Stability of Regulatory T Cells during Viral-Induced Inflammatory Lesions.</t>
  </si>
  <si>
    <t>Germinal centres in diagnostic labial gland biopsies of patients with primary Sjögren's syndrome are not predictive for parotid MALT lymphoma development.</t>
  </si>
  <si>
    <t>Glutathione S-transferase (GSTM1, GSTT1) polymorphisms and JOAG susceptibility: A case control study and meta-analysis in glaucoma.</t>
  </si>
  <si>
    <t>Visual discomfort and flicker.</t>
  </si>
  <si>
    <t>Neuroprotective effects of methyl 3,4 dihydroxybenzoate in a mouse model of retinitis pigmentosa.</t>
  </si>
  <si>
    <t>An Ocular Commensal Protects against Corneal Infection by Driving an Interleukin-17 Response from Mucosal γδ T Cells.</t>
  </si>
  <si>
    <t>Central nervous system involvement in eosinophilic granulomatosis with polyangiitis (Churg-Strauss): Report of 26 patients and review of the literature.</t>
  </si>
  <si>
    <t>Clinical and Morphologic Characteristics of MEK Inhibitor-Associated Retinopathy: Differences from Central Serous Chorioretinopathy.</t>
  </si>
  <si>
    <t>Color Pupillography in Dorsal Midbrain Syndrome.</t>
  </si>
  <si>
    <t>Postoperative Enterococcus faecalis endophthalmitis: virulence factors leading to poor visual outcome.</t>
  </si>
  <si>
    <t>Surviving the cure.</t>
  </si>
  <si>
    <t>Targeted Disruption of JCAD (Junctional Protein Associated With Coronary Artery Disease)/KIAA1462, a Coronary Artery Disease-Associated Gene Product, Inhibits Angiogenic Processes In Vitro and In Vivo.</t>
  </si>
  <si>
    <t>The relationship between ocular trauma and substance abuse in emergency department patients.</t>
  </si>
  <si>
    <t>Piezosurgery in Modified Pterional Orbital Decompression Surgery in Graves Disease.</t>
  </si>
  <si>
    <t>Canaliculorhinostomy-Indications and Surgical Results.</t>
  </si>
  <si>
    <t>Prevalence of Diagnosed Dry Eye Disease in the United States Among Adults Aged 18 Years and Older.</t>
  </si>
  <si>
    <t>Delay along the care-seeking journey of patients with ocular surface squamous neoplasia in Kenya.</t>
  </si>
  <si>
    <t>Dexamethasone Implants in Diabetic Macular Edema Patients with High Visual Acuity.</t>
  </si>
  <si>
    <t>Reversal of long term potentiation-like plasticity in primary motor cortex in patients with progressive supranuclear palsy.</t>
  </si>
  <si>
    <t>Defective Early B Cell Tolerance Checkpoints in Sjögren's Syndrome Patients.</t>
  </si>
  <si>
    <t>A role for the Drosophila zinc transporter Zip88E in protecting against dietary zinc toxicity.</t>
  </si>
  <si>
    <t>A comparison of sex steroid concentration levels in the vitreous and serum of patients with vitreoretinal diseases.</t>
  </si>
  <si>
    <t>Impact of Sjogren's syndrome on Parkinson's disease: A nationwide case-control study.</t>
  </si>
  <si>
    <t>Observation of Retrocorneal Plaques in Patients With Infectious Keratitis Using Anterior Segment Optical Coherence Tomography.</t>
  </si>
  <si>
    <t>Recurrence Rate and Graft Stability With Fibrin Glue Compared With Suture and Autologous Blood Coagulum for Conjunctival Autograft Adherence in Pterygium Surgery: A Meta-Analysis.</t>
  </si>
  <si>
    <t>Prevalence of macular abnormalities assessed by optical coherence tomography in patients with Usher syndrome.</t>
  </si>
  <si>
    <t>Orbital ultrasonography in the diagnosis of neoplastic extraocular muscle enlargement.</t>
  </si>
  <si>
    <t>Orbital floor fracture with entrapment: Imaging and clinical correlations in 45 cases.</t>
  </si>
  <si>
    <t>Reliability of kinetic visual field testing in children with mutation-proven retinal dystrophies: Implications for therapeutic clinical trials.</t>
  </si>
  <si>
    <t>Randomized blinded controlled trial to assess the association between a commercial vaccine against Moraxella bovis and the cumulative incidence of infectious bovine keratoconjunctivitis in beef calves.</t>
  </si>
  <si>
    <t>Characteristics and survey of keratoconic contact lens wearers who are lost to follow up.</t>
  </si>
  <si>
    <t>The prevalence of refractive errors among adult rural populations in Iran.</t>
  </si>
  <si>
    <t>Accuracy of isolated-check visual evoked potential technique for diagnosing primary open-angle glaucoma.</t>
  </si>
  <si>
    <t>Prevalence and Risk Factors for Nonexudative Neovascularization in Fellow Eyes of Patients With Unilateral Age-Related Macular Degeneration and Polypoidal Choroidal Vasculopathy.</t>
  </si>
  <si>
    <t>TNF-α Genetic Predisposition and Higher Expression of Inflammatory Pathway Components in Keratoconus.</t>
  </si>
  <si>
    <t>The effect of oral acetazolamide on cystoid macular edema in hydroxychloroquine retinopathy: a case report.</t>
  </si>
  <si>
    <t>Probing for congenital nasolacrimal duct obstruction.</t>
  </si>
  <si>
    <t>Corneal Wound Repair After Rose Bengal and Green Light Crosslinking: Clinical and Histologic Study.</t>
  </si>
  <si>
    <t>Frequent GNAQ, GNA11, and EIF1AX Mutations in Iris Melanoma.</t>
  </si>
  <si>
    <t>Direct medical cost associated with diabetic retinopathy severity in type 2 diabetes in Singapore.</t>
  </si>
  <si>
    <t>A Lacrimal Gland Choristoma of the Lacrimal Sac.</t>
  </si>
  <si>
    <t>Fibromyxoma of the Tarsus: A Case Report.</t>
  </si>
  <si>
    <t>Wiesner Nevus of the Eyelid.</t>
  </si>
  <si>
    <t>Treatment of Pediatric IgG4-Related Orbital Disease With TNF-α Inhibitor.</t>
  </si>
  <si>
    <t>Ellipsoid Smooth Muscle Tumor of the Lower Eyelid: An Exploration of Its Possible Origin.</t>
  </si>
  <si>
    <t>Update on Graves disease: advances in treatment of mild, moderate and severe thyroid eye disease.</t>
  </si>
  <si>
    <t>Orbital implant infection by Corynebacterium amycolatum.</t>
  </si>
  <si>
    <t>Progressive orbital granular cell tumour associated with medial rectus.</t>
  </si>
  <si>
    <t>Orbital basal cell adenoma: A case report.</t>
  </si>
  <si>
    <t>Acute-Onset Severe Occipital Neuralgia Associated With High Cervical Lesion in Patients With Neuromyelitis Optica Spectrum Disorder.</t>
  </si>
  <si>
    <t>Corneal endothelial cell loss and corneal biomechanical characteristics after two-step sequential or combined phaco-vitrectomy surgery for idiopathic epiretinal membrane.</t>
  </si>
  <si>
    <t>Equine recurrent uveitis in western Canadian prairie provinces: A retrospective study (2002-2015).</t>
  </si>
  <si>
    <t>Abnormal fixational eye movements in strabismus.</t>
  </si>
  <si>
    <t>Longitudinal characterisation of function and structure of Bietti crystalline dystrophy: report on a novel homozygous mutation in CYP4V2.</t>
  </si>
  <si>
    <t>Identification of novel and hotspot mutations in the channel domain of ITPR1 in two patients with Gillespie syndrome.</t>
  </si>
  <si>
    <t>Evaluation of three hand-held tonometers in normal canine eyes.</t>
  </si>
  <si>
    <t>Association of lifestyle and body structure to ocular axial length in Japanese elementary school children.</t>
  </si>
  <si>
    <t>EK (DLEK, DSEK, DMEK): New Frontier in Cornea Surgery.</t>
  </si>
  <si>
    <t>One-Year Outcomes following Intravitreal Aflibercept for Polypoidal Choroidal Vasculopathy in Japanese Patients: The APOLLO Study.</t>
  </si>
  <si>
    <t>Spatially Resolved Spectral Sensitivities as a Potential Read-out Parameter in Clinical Gene Therapeutic Trials.</t>
  </si>
  <si>
    <t>Laminin-Dependent Interaction between Astrocytes and Microglia: A Role in Retinal Angiogenesis.</t>
  </si>
  <si>
    <t>Pediatric blepharokeratoconjunctivitis: is there a 'right' treatment?</t>
  </si>
  <si>
    <t>Levator resection for congenital ptosis: Does pre-operative levator function or degree of ptosis affect successful outcome?</t>
  </si>
  <si>
    <t>Visual System Involvement in Patients with Newly Diagnosed Parkinson Disease.</t>
  </si>
  <si>
    <t>Reduced vision in highly myopic eyes without ocular pathology: the ZOC-BHVI high myopia study.</t>
  </si>
  <si>
    <t>Cervical artery dissection expands the cardiovascular phenotype in FBN1-related Weill-Marchesani syndrome.</t>
  </si>
  <si>
    <t>Endoscopic Management of Paranasal Sinus Mucoceles: Meta-analysis of Visual Outcomes.</t>
  </si>
  <si>
    <t>Genome editing: the breakthrough technology for inherited retinal disease?</t>
  </si>
  <si>
    <t>Orbital fractures treated in Auckland from 2010-2015: review of patient outcomes.</t>
  </si>
  <si>
    <t>Intracorneal melatonin delivery using 2-hydroxypropyl-β-cyclodextrin ophthalmic solution for granular corneal dystrophy type 2.</t>
  </si>
  <si>
    <t>Can Fundus Fluorescein Angiography be Performed for Diabetic Patients on Oral Metformin?.</t>
  </si>
  <si>
    <t>Height, weight and body mass index of children with congenital cataracts before surgical treatment.</t>
  </si>
  <si>
    <t>Tracing the natural course of visual acuity and quality of life in neovascular age-related macular degeneration: a systematic review and quality of life study.</t>
  </si>
  <si>
    <t>Calculation of iris-claw IOL power for correction of late in-the-bag IOL complex dislocation.</t>
  </si>
  <si>
    <t>Ascorbic acid concentrations in aqueous humor after systemic vitamin C supplementation in patients with cataract: pilot study.</t>
  </si>
  <si>
    <t>Evaluating Corneal Fluorescein Staining Using a Novel Automated Method.</t>
  </si>
  <si>
    <t>Rare X Chromosome Abnormalities in Systemic Lupus Erythematosus and Sjögren's Syndrome.</t>
  </si>
  <si>
    <t>Clinical and Molecular Phenotypes of Low-Penetrance Variants of NLRP3: Diagnostic and Therapeutic Challenges.</t>
  </si>
  <si>
    <t>Analysis of Retinal Architectural Changes Using Intraoperative OCT Following Surgical Manipulations With Membrane Flex Loop in the DISCOVER Study.</t>
  </si>
  <si>
    <t>Inhibition of Monocyte Chemoattractant Protein 1 Prevents Conjunctival Fibrosis in an Experimental Model of Glaucoma Filtration Surgery.</t>
  </si>
  <si>
    <t>Spatial Entropy Pursuit for Fast and Accurate Perimetry Testing.</t>
  </si>
  <si>
    <t>An Anti-VEGF-B Antibody Fragment Induces Regression of Pre-Existing Blood Vessels in the Rat Cornea.</t>
  </si>
  <si>
    <t>Effective Dynamic Range and Retest Reliability of Dark-Adapted Two-Color Fundus-Controlled Perimetry in Patients With Macular Diseases.</t>
  </si>
  <si>
    <t>Cavitary Choroidal Metastasis from Clear Cell Renal Cell Carcinoma.</t>
  </si>
  <si>
    <t>Practice Preferences for Glaucoma Surgery: A Survey of the American Glaucoma Society.</t>
  </si>
  <si>
    <t>Inadvertent Cyclodialysis Cleft and Hypotony Following Ab-Interno Trabeculotomy Using the Trabectome Device Requiring Surgical Repair.</t>
  </si>
  <si>
    <t>Measuring Rates of Visual Field Progression in Linear Versus Nonlinear Scales: Implications for Understanding the Relationship Between Baseline Damage and Target Rates of Glaucoma Progression.</t>
  </si>
  <si>
    <t>The application of technetium-99m-red blood cell scintigraphy in the diagnosis of orbital cavernous hemangioma.</t>
  </si>
  <si>
    <t>Measurement centration and zone diameter in anterior, posterior and total corneal astigmatism in keratoconus.</t>
  </si>
  <si>
    <t>Corticosteroid-Related Adverse Events Systematically Increase with Corticosteroid Dose in Noninfectious Intermediate, Posterior, or Panuveitis: Post Hoc Analyses from the VISUAL-1 and VISUAL-2 Trials.</t>
  </si>
  <si>
    <t>The Prevalence and Causes of Vision Loss in Indigenous and Non-Indigenous Australians: The National Eye Health Survey.</t>
  </si>
  <si>
    <t>The microbiota and autoimmunity: Their role in thyroid autoimmune diseases.</t>
  </si>
  <si>
    <t>Iontophoresis-assisted accelerated riboflavin/ultraviolet A scleral cross-linking: A potential treatment for pathologic myopia.</t>
  </si>
  <si>
    <t>Hypoxia inhibits growth, proliferation, and increases response to chemotherapy in retinoblastoma cells.</t>
  </si>
  <si>
    <t>Differential diagnosis of parkinsonism by a combined use of diffusion kurtosis imaging and quantitative susceptibility mapping.</t>
  </si>
  <si>
    <t>Insights into autofluorescence patterns in Stargardt macular dystrophy using ultra-wide-field imaging.</t>
  </si>
  <si>
    <t>Late outcomes of gold weights and platinum chains for upper eyelid loading.</t>
  </si>
  <si>
    <t>Leber congenital amaurosis/early-onset severe retinal dystrophy: clinical features, molecular genetics and therapeutic interventions.</t>
  </si>
  <si>
    <t>Ocular surface cytokine profile in chronic Stevens-Johnson syndrome and its response to mucous membrane grafting for lid margin keratinisation.</t>
  </si>
  <si>
    <t>A review of keratoconus: Diagnosis, pathophysiology, and genetics.</t>
  </si>
  <si>
    <t>Bilateral retrobulbar optic neuropathy as the only sign of zoledronic acid toxicity.</t>
  </si>
  <si>
    <t>A novel mutation in the MYO7A gene is associated with Usher syndrome type 1 in a Chinese family.</t>
  </si>
  <si>
    <t>Optical Coherence Tomographic Imaging of Posterior Episclera and Tenon's Capsule.</t>
  </si>
  <si>
    <t>Microstructural Crimp of the Lamina Cribrosa and Peripapillary Sclera Collagen Fibers.</t>
  </si>
  <si>
    <t>Screening of BEST1 Gene in a Chinese Cohort With Best Vitelliform Macular Dystrophy or Autosomal Recessive Bestrophinopathy.</t>
  </si>
  <si>
    <t>Silk Fibroin Films for Corneal Endothelial Regeneration: Transplant in a Rabbit Descemet Membrane Endothelial Keratoplasty.</t>
  </si>
  <si>
    <t>Comparison of the Retinal Microvascular Density Between Open Angle Glaucoma and Nonarteritic Anterior Ischemic Optic Neuropathy.</t>
  </si>
  <si>
    <t>Wayfinding and Glaucoma: A Virtual Reality Experiment.</t>
  </si>
  <si>
    <t>Risk of Intraocular Bleeding With Novel Oral Anticoagulants Compared With Warfarin: A Systematic Review and Meta-analysis.</t>
  </si>
  <si>
    <t>Cerebellar stroke presenting with isolated dizziness: Brain MRI in 136 patients.</t>
  </si>
  <si>
    <t>One- Versus Two-Muscle Surgery for Presumed Unilateral Fourth Nerve Palsy Associated With Moderate Angle Hyperdeviations.</t>
  </si>
  <si>
    <t>Diabetic Macular Edema With and Without Subfoveal Neuroretinal Detachment: Two Different Morphologic and Functional Entities.</t>
  </si>
  <si>
    <t>Keratoconus Screening Indices and Their Diagnostic Ability to Distinguish Normal From Ectatic Corneas.</t>
  </si>
  <si>
    <t>Axial length changes in highly myopic eyes and influence of myopic macular complications in Japanese adults.</t>
  </si>
  <si>
    <t>Plasminogen Tochigi mice exhibit phenotypes similar to wild-type mice under experimental thrombotic conditions.</t>
  </si>
  <si>
    <t>The Finnish national guideline for diagnosis, treatment and follow-up of patients with wet age-related macular degeneration.</t>
  </si>
  <si>
    <t>Sodium butyrate regulates Th17/Treg cell balance to ameliorate uveitis via the Nrf2/HO-1 pathway.</t>
  </si>
  <si>
    <t>Age-related accumulation of phosphorylated mitofusin 2 protein in retinal ganglion cells correlates with glaucoma progression.</t>
  </si>
  <si>
    <t>Comparison of visual results and higher-order aberrations after small incision lenticule extraction (SMILE): high myopia vs. mild to moderate myopia.</t>
  </si>
  <si>
    <t>Binocular Fixation Reduces Fixational Eye Movements in the Worst Eye of Patients with Center-Involving Diabetic Macular Edema.</t>
  </si>
  <si>
    <t>Exosomes Mediate Mobilization of Autocrine Wnt10b to Promote Axonal Regeneration in the Injured CNS.</t>
  </si>
  <si>
    <t>Morgagnian cataract resulting from a naturally occurring nonsense mutation elucidates a role of CPAMD8 in mammalian lens development.</t>
  </si>
  <si>
    <t>Comparison of Nd: YAG capsulotomy rate between 1-piece and 3-piece acrylic intraocular lenses: A STROBE-compliant article.</t>
  </si>
  <si>
    <t>Sudden bilateral vision loss as the sole manifestation of posterior reversible encephalopathy syndrome from acute uremia: Clinical case report.</t>
  </si>
  <si>
    <t>Downregulation of Smac attenuates H2O2-induced apoptosis via endoplasmic reticulum stress in human lens epithelial cells.</t>
  </si>
  <si>
    <t>Atropine 0.5% eyedrops for the treatment of children with low myopia: A randomized controlled trial.</t>
  </si>
  <si>
    <t>Significant association between TNFAIP3 inactivation and biased immunoglobulin heavy chain variable region 4-34 usage in mucosa-associated lymphoid tissue lymphoma.</t>
  </si>
  <si>
    <t>Short-term Analysis of the Residual Volume of an Eye Drop Following 23-Gauge Microincision Vitrectomy Surgery.</t>
  </si>
  <si>
    <t>Causes and Surgical Outcomes of Lower Eyelid Retraction.</t>
  </si>
  <si>
    <t>Vascular Displacement in Idiopathic Macular Hole after Single-layered Inverted Internal Limiting Membrane Flap Surgery.</t>
  </si>
  <si>
    <t>Clinical Features of Ocular Ischemic Syndrome and Risk Factors for Neovascular Glaucoma.</t>
  </si>
  <si>
    <t>The Incidence and Risk Factors of Lens-iris Diaphragm Retropulsion Syndrome during Phacoemulsification.</t>
  </si>
  <si>
    <t>Comparison of Long-term Surgical Outcomes of Two-muscle Surgery in Basic-type Intermittent Exotropia: Bilateral versus Unilateral.</t>
  </si>
  <si>
    <t>Human eyes do not need monochromatic aberrations for dynamic accommodation.</t>
  </si>
  <si>
    <t>Ocriplasmin treatment for vitreomacular traction in real life: can the indication spectrum be expanded?</t>
  </si>
  <si>
    <t>Mitochondrial Uncoupler Prodrug of 2,4-Dinitrophenol, MP201, Prevents Neuronal Damage and Preserves Vision in Experimental Optic Neuritis.</t>
  </si>
  <si>
    <t>Visual loss and other cranial ischaemic complications in giant cell arteritis.</t>
  </si>
  <si>
    <t>Compound heterozygous alterations in intraflagellar transport protein CLUAP1 in a child with a novel Joubert and oral-facial-digital overlap syndrome.</t>
  </si>
  <si>
    <t>Effects of microRNA-211 on proliferation and apoptosis of lens epithelial cells by targeting SIRT1 gene in diabetic cataract mice.</t>
  </si>
  <si>
    <t>Comparison of outcomes of unilateral recession-resection as primary surgery and reoperation for intermittent Exotropia.</t>
  </si>
  <si>
    <t>Relationship between Azathioprine metabolites and therapeutic efficacy in Chinese patients with neuromyelitis optica spectrum disorders.</t>
  </si>
  <si>
    <t>Unmasking Ptosis in Both Eyes.</t>
  </si>
  <si>
    <t>Compensations to auditory feedback perturbations in congenitally blind and sighted speakers: Acoustic and articulatory data.</t>
  </si>
  <si>
    <t>Orbital tuberculosis: Clinicopathological correlation and diagnosis using PCR in formalin-fixed tissues.</t>
  </si>
  <si>
    <t>Reconstructive subperiosteal midface lift: A three nonvisible incision approach.</t>
  </si>
  <si>
    <t>Gold in the balance: How does patient posture affect eyelid closure?</t>
  </si>
  <si>
    <t>Clinical Features and Surgical Outcome of Triad Exotropia.</t>
  </si>
  <si>
    <t>Effect of 4-Month Intermittent Atropine Penalization in Amblyopic Children for Whom Patch Therapy Had Failed.</t>
  </si>
  <si>
    <t>Analysis of KERA in four families with cornea plana identifies two novel mutations.</t>
  </si>
  <si>
    <t>Vascular and metabolic comorbidities in open-angle glaucoma with low- and high-teen intraocular pressure: a cross-sectional study from South Korea.</t>
  </si>
  <si>
    <t>Vitrectomy with a modified temporal inverted limiting membrane flap to reconstruct the foveolar architecture for macular hole retinal detachment in highly myopic eyes.</t>
  </si>
  <si>
    <t>Generation of a human iPSC line from a patient with retinitis pigmentosa caused by mutation in PRPF8 gene.</t>
  </si>
  <si>
    <t>Assessment of efficacy of topical azithromycin 1.5 per cent ophthalmic solution for the treatment of meibomian gland dysfunction.</t>
  </si>
  <si>
    <t>Adult T-cell leukemia cell-induced uveitis: rapid increase in adult T-cell leukemia cells disrupts the blood-ocular barrier.</t>
  </si>
  <si>
    <t>Risks and Benefits of Endoscopic Transsphenoidal Surgery for Nonfunctioning Pituitary Adenomas in Patients of the Ninth Decade.</t>
  </si>
  <si>
    <t>Efficacy of oral immunotherapy with a rice-based edible vaccine containing hypoallergenic Japanese cedar pollen allergens for treatment of established allergic conjunctivitis in mice.</t>
  </si>
  <si>
    <t>Multiple and repeated sampling increases the sensitivity of direct immunofluorescence testing for the diagnosis of mucous membrane pemphigoid.</t>
  </si>
  <si>
    <t>Evidence-based Criteria for Assessment of Visual Field Reliability.</t>
  </si>
  <si>
    <t>Projection-Resolved Optical Coherence Tomography Angiography of Macular Retinal Circulation in Glaucoma.</t>
  </si>
  <si>
    <t>Folded bandage contact lens retention in a patient with bilateral dry eye symptoms: a case report.</t>
  </si>
  <si>
    <t>Congenital aniridia with cataract: case series.</t>
  </si>
  <si>
    <t>Predictors of Photographic Quality with a Handheld Nonmydriatic Fundus Camera Used for Screening of Vision-Threatening Diabetic Retinopathy.</t>
  </si>
  <si>
    <t>Monovision Versus Multifocality for Presbyopia: Systematic Review and Meta-Analysis of Randomized Controlled Trials.</t>
  </si>
  <si>
    <t>Photodynamic therapy in chronic central serous chorioretinopathy with subretinal fluid outside the fovea.</t>
  </si>
  <si>
    <t>Intraocular silicone implant to treat chronic ocular hypotony: an in vivo trial.</t>
  </si>
  <si>
    <t>Neuromyelitis Optica Spectrum Disorder with Recurrent Intracranial Hemorrhage.</t>
  </si>
  <si>
    <t>Vascular Pericyte Impairment and Connexin43 Gap Junction Deficit Contribute to Vasomotor Decline in Diabetic Retinopathy.</t>
  </si>
  <si>
    <t>Fluorescence lifetime imaging ophthalmoscopy.</t>
  </si>
  <si>
    <t>Quality of Vision in Eyes With Epiphora Undergoing Lacrimal Passage Intubation.</t>
  </si>
  <si>
    <t>Microcystoid Macular Changes in Association With Idiopathic Epiretinal Membranes in Eyes With and Without Glaucoma: Clinical Insights.</t>
  </si>
  <si>
    <t>Late Solitary Extraocular Recurrence From Previously Resected Iris Melanoma.</t>
  </si>
  <si>
    <t>Philadelphia Telemedicine Glaucoma Detection and Follow-up Study: Methods and Screening Results.</t>
  </si>
  <si>
    <t>Central serous chorioretinopathy and glucocorticoids: an update on evidence for association.</t>
  </si>
  <si>
    <t>Eye movements in essential tremor patients with parkinsonian and cerebellar signs.</t>
  </si>
  <si>
    <t>Ultra-widefield fundus imaging in gas-filled eyes after vitrectomy.</t>
  </si>
  <si>
    <t>Distribution of axial length in Chinese congenital ectopia lentis patients: a retrospective study.</t>
  </si>
  <si>
    <t>Report of an unsual case of anophthalmia and craniofacial cleft in a newborn with Toxoplasma gondii congenital infection.</t>
  </si>
  <si>
    <t>Tear Film Steroid Profiling in Dry Eye Disease by Liquid Chromatography Tandem Mass Spectrometry.</t>
  </si>
  <si>
    <t>Comparison of Alternative Tumor Size Classifications for Posterior Uveal Melanomas.</t>
  </si>
  <si>
    <t>Peripheral Design of Progressive Addition Lenses and the Lag of Accommodation in Myopes.</t>
  </si>
  <si>
    <t>Photoreceptor oxidative stress in hyperoxia-induced proliferative retinopathy accelerates rd8 degeneration.</t>
  </si>
  <si>
    <t>Endothelial keratoplasty versus repeat penetrating keratoplasty after failed penetrating keratoplasty: A systematic review and meta-analysis.</t>
  </si>
  <si>
    <t>Systemic complement activation in central serous chorioretinopathy.</t>
  </si>
  <si>
    <t>Examiner Handedness and the Effects on Intraocular Pressure Readings Using the Tono-Pen XL.</t>
  </si>
  <si>
    <t>Micropulse Cyclophotocoagulation: Initial Results in Refractory Glaucoma.</t>
  </si>
  <si>
    <t>High Altitude-associated Changes in Intraocular Pressure Abrogated by Trabeculectomy.</t>
  </si>
  <si>
    <t>Ophthalmic Timolol Hallucinations: A Case Series and Review of the Literature.</t>
  </si>
  <si>
    <t>Long-term Outcome of Surgical Treatment for Late Intraocular Lens Dislocation Associated With High Intraocular Pressure: A Case Series.</t>
  </si>
  <si>
    <t>A Case of Bilateral Pigment Dispersion Syndrome Following Many Years of Uninterrupted Treatment With Atropine 1% for Bilateral Congenital Cataracts.</t>
  </si>
  <si>
    <t>Papilloschisis: A Case Report.</t>
  </si>
  <si>
    <t>Adherence to Follow-up Recommendations Among Individuals in the Philadelphia Glaucoma Detection and Treatment Project.</t>
  </si>
  <si>
    <t>Evaluation of Layer-by-Layer Segmented Ganglion Cell Complex Thickness for Detecting Early Glaucoma According to Different Macular Grids.</t>
  </si>
  <si>
    <t>Pathology in Practice. Eosinophilic keratitis in a cat.</t>
  </si>
  <si>
    <t>Retinal venous pressure is higher than the airway pressure and the intraocular pressure during the Valsalva manoeuvre.</t>
  </si>
  <si>
    <t>Factors related to retinal haemorrhage in infants born at high risk.</t>
  </si>
  <si>
    <t>A novel supra-temporal approach to retrobulbar anaesthesia in dogs: Preliminary study in cadavers.</t>
  </si>
  <si>
    <t>Non-steroidal anti-inflammatory drugs versus corticosteroids for controlling inflammation after uncomplicated cataract surgery.</t>
  </si>
  <si>
    <t>Unruptured Paraclinoid Aneurysm Treatment Effects on Visual Function: Systematic Review and Meta-analysis.</t>
  </si>
  <si>
    <t>Endoscopic Endonasal Surgery for Pituitary Apoplexy: Evidence On a 75-Case Series From a Tertiary Care Center.</t>
  </si>
  <si>
    <t>Prevalence of Diabetic Retinopathy and Blindness in Indonesian Adults With Type 2 Diabetes.</t>
  </si>
  <si>
    <t>Impact of Normal Aging and Progression Definitions on the Specificity of Detecting Retinal Nerve Fiber Layer Thinning.</t>
  </si>
  <si>
    <t>Combined Hamartoma of the Retina and Retinal Pigment Epithelium: An Optical Coherence Tomography-Based Reappraisal.</t>
  </si>
  <si>
    <t>Conjunctival Goblet Cell Density Following Cataract Surgery With Diclofenac Versus Diclofenac and Rebamipide: A Randomized Trial.</t>
  </si>
  <si>
    <t>Impaired Autoregulation of Blood Flow at the Optic Nerve Head During Vitrectomy in Patients With Type 2 Diabetes.</t>
  </si>
  <si>
    <t>Association of Vascular Versus Avascular Subretinal Hyperreflective Material With Aflibercept Response in Age-related Macular Degeneration.</t>
  </si>
  <si>
    <t>Evidence that activation of P2X7R does not exacerbate neuronal death after optic nerve transection and focal cerebral ischemia in mice.</t>
  </si>
  <si>
    <t>Atropine for the Prevention of Myopia Progression in Children: A Report by the American Academy of Ophthalmology.</t>
  </si>
  <si>
    <t>A Fast Association Test for Identifying Pathogenic Variants Involved in Rare Diseases.</t>
  </si>
  <si>
    <t>Two-year results of a treat-and-extend regimen with aflibercept for polypoidal choroidal vasculopathy.</t>
  </si>
  <si>
    <t>Blockade of MMP-2 and MMP-9 inhibits corneal lymphangiogenesis.</t>
  </si>
  <si>
    <t>Heterozygous deletion of the OPA1 gene in patients with dominant optic atrophy.</t>
  </si>
  <si>
    <t>Quantitative assessment of optic nerve in patients with Leber's hereditary optic neuropathy using reduced field-of-view diffusion tensor imaging.</t>
  </si>
  <si>
    <t>The chick eye in vision research: An excellent model for the study of ocular disease.</t>
  </si>
  <si>
    <t>miRNome landscape analysis reveals a 30 miRNA core in retinoblastoma.</t>
  </si>
  <si>
    <t>Intracameral Dexamethasone Injection as Adjuvant Therapy in Endothelial Immune Reaction After Penetrating and Posterior Lamellar Keratoplasty: A Retrospective Clinical Observation.</t>
  </si>
  <si>
    <t>Evaluating retinal vessel diameter with optical coherence tomography in normal-tension glaucoma patients.</t>
  </si>
  <si>
    <t>In vitro and in vivo inhibition of proangiogenic retinal phenotype by an antisense oligonucleotide downregulating uPAR expression.</t>
  </si>
  <si>
    <t>Risk Factors for Secondary Glaucoma in Herpetic Anterior Uveitis.</t>
  </si>
  <si>
    <t>Microstructural evaluation of the mucin balls and their relations to the corneal surface-Insights by in vivo confocal microscopy.</t>
  </si>
  <si>
    <t>Aging and ocular tissue stiffness in glaucoma.</t>
  </si>
  <si>
    <t>Treatment of xanthelasma palpebrarum with a 1064-nm, Q-switched Nd:YAG laser.</t>
  </si>
  <si>
    <t>Bilateral ptosis as first presentation of cytophagic histiocytic panniculitis: a case report.</t>
  </si>
  <si>
    <t>Structural Changes in Optical Coherence Tomography Underlying Spots of Increased Autofluorescence in the Perilesional Zone of Geographic Atrophy.</t>
  </si>
  <si>
    <t>Amyloid β1-43 Accumulates in the Lens Epithelium of Cortical Opacification in Japanese Patients.</t>
  </si>
  <si>
    <t>Sodium Iodate Produces a Strain-Dependent Retinal Oxidative Stress Response Measured In Vivo Using QUEST MRI.</t>
  </si>
  <si>
    <t>The Effect of Change in Intraocular Pressure on Choroidal Structure in Glaucomatous Eyes.</t>
  </si>
  <si>
    <t>Electroretinogram Findings in Early-Stage Sickle Cell Retinopathy According to Hemoglobin Type.</t>
  </si>
  <si>
    <t>Intravitreal itraconazole inhibits laser-induced choroidal neovascularization in rats.</t>
  </si>
  <si>
    <t>Surgical Outcomes of Endonasal Conjunctivodacryocystorhinostomy According to Jones Tube Location.</t>
  </si>
  <si>
    <t>Lower Eyelid Reconstruction After Ablation of Skin Malignancies: How Far Can We Get in a Single-Stage Procedure?</t>
  </si>
  <si>
    <t>Double Vision After Minimally Invasive Orbital Decompression.</t>
  </si>
  <si>
    <t>Functional Epitopes for Anti-Aquaporin 5 Antibodies in Sjögren Syndrome.</t>
  </si>
  <si>
    <t>The Economic Impact of Blindness in Europe.</t>
  </si>
  <si>
    <t>Association Analysis of Single Nucleotide Polymorphisms in C1QTNF6, RAC2, and an Intergenic Region at 14q32.2 with Graves' Disease in Chinese Han Population.</t>
  </si>
  <si>
    <t>Management of Presumed Endogenous Fungal Endophthalmitis in a Child With Acute Lymphoblastic Leukemia.</t>
  </si>
  <si>
    <t>A Case of Endophthalmitis After Bilateral Medial Rectus Recession.</t>
  </si>
  <si>
    <t>Giant Retinal Tear With Retinal Detachment in Regressed Aggressive Posterior Retinopathy of Prematurity Treated by Laser.</t>
  </si>
  <si>
    <t>Detection of an Iris Pigmented Epithelium Cyst in a Child by High Frequency Ultrasonography.</t>
  </si>
  <si>
    <t>Induced pluripotent stem cell-based therapy for age-related macular degeneration.</t>
  </si>
  <si>
    <t>WHO Alliance for the Global Elimination of Trachoma by 2020: progress report on elimination of trachoma, 2014–2016.</t>
  </si>
  <si>
    <t>The use of contact lenses in low vision rehabilitation: optical and therapeutic applications.</t>
  </si>
  <si>
    <t>Stem cell approach for cataracts challenged.</t>
  </si>
  <si>
    <t>Gene of the month: PRPF31.</t>
  </si>
  <si>
    <t>Clinical associations of the positive anti Ro52 without Ro60 autoantibodies: undifferentiated connective tissue diseases.</t>
  </si>
  <si>
    <t>Functional and Structural Findings of Neurodegeneration in Early Stages of Diabetic Retinopathy: Cross-sectional Analyses of Baseline Data of the EUROCONDOR Project.</t>
  </si>
  <si>
    <t>Skeletal Muscle Channelopathies: Rare Disorders with Common Pediatric Symptoms.</t>
  </si>
  <si>
    <t>No Light Perception Outcomes Following Boston Keratoprosthesis Type 1 Surgery.</t>
  </si>
  <si>
    <t>Impacts of Implantable Collamer Lens V4c Placement on Angle Measurements Made by Optical Coherence Tomography: Two-Year Follow-up.</t>
  </si>
  <si>
    <t>Type II Peter's anomaly with histopathological proof: a case report.</t>
  </si>
  <si>
    <t>An alternative technique for Descemet's membrane detachment following phacoemulsification: case report and review of literature.</t>
  </si>
  <si>
    <t>Reduction of Rod and Cone Function in 6.5-Year-Old Children Born Extremely Preterm.</t>
  </si>
  <si>
    <t>Consideration of Dental, Vision, and Hearing Services to Be Covered Under Medicare.</t>
  </si>
  <si>
    <t>Eye Health Knowledge and Eye Health Information Exposure Among Hispanic/Latino Individuals: Results From the Hispanic Community Health Study/Study of Latinos.</t>
  </si>
  <si>
    <t>Early-Onset Progressive Degeneration of the Area Centralis in RPE65-Deficient Dogs.</t>
  </si>
  <si>
    <t>Vascular Adhesion Protein-1 Blockade Suppresses Ocular Inflammation After Retinal Laser Photocoagulation in Mice.</t>
  </si>
  <si>
    <t>Longitudinal changes in macular retinal layer thickness in pediatric populations: Myopic vs non-myopic eyes.</t>
  </si>
  <si>
    <t>The association between gout and cataract risk: A meta-analysis.</t>
  </si>
  <si>
    <t>Combined poor diabetes control indicators are associated with higher risks of diabetic retinopathy and macular edema than poor glycemic control alone.</t>
  </si>
  <si>
    <t>Treating village newcomers and travelers for trachoma: Results from ASANTE cluster randomized trial.</t>
  </si>
  <si>
    <t>Urrets-Zavalia Syndrome After Diode Laser Transscleral Cyclophotocoagulation.</t>
  </si>
  <si>
    <t>Effect of active evaluation on the detection of negative dysphotopsia after sequential cataract surgery: discrepancy between incidences of unsolicited and solicited complaints.</t>
  </si>
  <si>
    <t>Predictors of visual outcome in patients operated for craniopharyngioma - a Danish national study.</t>
  </si>
  <si>
    <t>Dry Eye Management: Targeting the Ocular Surface Microenvironment.</t>
  </si>
  <si>
    <t>Clinical and immunological changes in patients with active moderate-to-severe Graves' orbitopathy treated with very low-dose rituximab.</t>
  </si>
  <si>
    <t>Trachomatous Scarring and Infection With Non-Chlamydia Trachomatis Bacteria in Women in Kongwa, Tanzania.</t>
  </si>
  <si>
    <t>Prediction of Anti-VEGF Treatment Requirements in Neovascular AMD Using a Machine Learning Approach.</t>
  </si>
  <si>
    <t>Determining the Contribution of Retinotopic Discrimination to Localization Performance With a Suprachoroidal Retinal Prosthesis.</t>
  </si>
  <si>
    <t>The Magnitude of Hypotony and Time Course of Intraocular Pressure Recovery Following Anterior Chamber Cannulation in Nonhuman Primates.</t>
  </si>
  <si>
    <t>Pupillary Light Reflexes in Severe Photoreceptor Blindness Isolate the Melanopic Component of Intrinsically Photosensitive Retinal Ganglion Cells.</t>
  </si>
  <si>
    <t>Chlamydia trachomatis Infection Is Associated with E-Cadherin Promoter Methylation, Downregulation of E-Cadherin Expression, and Increased Expression of Fibronectin and α-SMA-Implications for Epithelial-Mesenchymal Transition.</t>
  </si>
  <si>
    <t>Primary enucleation for group D retinoblastoma in the era of systemic and targeted chemotherapy: the price of retaining an eye.</t>
  </si>
  <si>
    <t>Amblyopia treatment of adults with dichoptic training using the virtual reality oculus rift head mounted display: preliminary results.</t>
  </si>
  <si>
    <t>Cataract and optic disk drusen in a patient with glycogenosis and di George syndrome: clinical and molecular report.</t>
  </si>
  <si>
    <t>Enteral lactoferrin supplementation for prevention of sepsis and necrotizing enterocolitis in preterm infants.</t>
  </si>
  <si>
    <t>The Prevalence of Age-Related Eye Disease in an Elderly Population.</t>
  </si>
  <si>
    <t>Utility of 1% Tropicamide in Improving the Quality of Images for Tele-Screening of Diabetic Retinopathy in Patients with Dark Irides.</t>
  </si>
  <si>
    <t>Machine Learning of the Progression of Intermediate Age-Related Macular Degeneration Based on OCT Imaging.</t>
  </si>
  <si>
    <t>Indications and visual outcomes of intrastromal corneal ring segment implantation in a large patient series.</t>
  </si>
  <si>
    <t>Choroidal change in acute anterior uveitis associated with human leukocyte antigen-B27.</t>
  </si>
  <si>
    <t>Risk of serous retinal detachment in patients with end-stage renal disease on dialysis.</t>
  </si>
  <si>
    <t>Diplopia in a patient with Hashimoto's thyroiditis: A case report and literature review.</t>
  </si>
  <si>
    <t>Association of WDR36 polymorphisms with primary open angle glaucoma: A systematic review and meta-analysis.</t>
  </si>
  <si>
    <t>Eye Injury from a Firecracker.</t>
  </si>
  <si>
    <t>FOXC1 haploinsufficiency due to 6p25 deletion in a patient with rapidly progressing aortic valve disease.</t>
  </si>
  <si>
    <t>Vision Profile and Ocular Characteristics of Special Olympics Athletes: Report from India.</t>
  </si>
  <si>
    <t>Serum 25-hydroxyvitamin D and Age-Related Cataract.</t>
  </si>
  <si>
    <t>Personality and Total Health Through Life Project Eye Substudy: Methodology and Baseline Retinal Features.</t>
  </si>
  <si>
    <t>Olopatadine hydrochloride ophthalmic solution for the treatment of allergic conjunctivitis.</t>
  </si>
  <si>
    <t>Brimonidine and brinzolamide for treating glaucoma and ocular hypertension; a safety evaluation.</t>
  </si>
  <si>
    <t>Saccades and fixations in children with delayed reading skills.</t>
  </si>
  <si>
    <t>Fourier analysis algorithm for the posterior corneal keratometric data: clinical usefulness in keratoconus.</t>
  </si>
  <si>
    <t>Effect of simulated refractive error on adult visual acuity for paediatric tests.</t>
  </si>
  <si>
    <t>The corneal nerve density in the sub-basal plexus decreases with increasing myopia: a pilot study.</t>
  </si>
  <si>
    <t>Coloured overlays and precision-tinted lenses: poor repeatability in a sample of adults and children diagnosed with visual stress</t>
  </si>
  <si>
    <t>Effect of intravitreal ranibizumab on the ocular circulation of the untreated fellow eye.</t>
  </si>
  <si>
    <t>MicroRNA-322 attenuates aluminum maltolate-induced apoptosis in the human SH-SY5Y neuroblastoma cell line.</t>
  </si>
  <si>
    <t>Reduction of Interhemispheric Functional Brain Connectivity in Early Blindness: A Resting-State fMRI Study.</t>
  </si>
  <si>
    <t>Pathobiology and Immunobiology of Acanthamoeba Keratitis: Insights from Animal Models .</t>
  </si>
  <si>
    <t>Ectodysplasin A protein promotes corneal epithelial cell proliferation.</t>
  </si>
  <si>
    <t>Ultra-low-dose intravitreal bevacizumab for the treatment of retinopathy of prematurity: a case series.</t>
  </si>
  <si>
    <t>Costs of a community-based glaucoma detection programme: analysis of the Philadelphia Glaucoma Detection and Treatment Project.</t>
  </si>
  <si>
    <t>Corneal collagen cross-linking in paediatric patients affected by keratoconus.</t>
  </si>
  <si>
    <t>Inflammatory cell infiltrates in advanced metastatic uveal melanoma.</t>
  </si>
  <si>
    <t>Myopic Choroidal Neovascularization: Review, Guidance, and Consensus Statement on Management.</t>
  </si>
  <si>
    <t>U.S. Multicenter Clinical Trial of Corneal Collagen Crosslinking for Treatment of Corneal Ectasia after Refractive Surgery.</t>
  </si>
  <si>
    <t>Not All Seeds Are Created Equal: Seed Classification Is Predictive of Outcomes in Retinoblastoma.</t>
  </si>
  <si>
    <t>Short-term efficacy of intravitreal Aflibercept injections for retinal angiomatous proliferation.</t>
  </si>
  <si>
    <t>Biomarkers and Surrogate Endpoints in Uveitis: The Impact of Quantitative Imaging.</t>
  </si>
  <si>
    <t>Age-Related Macular Degeneration in Patients With Chronic Myeloproliferative Neoplasms.</t>
  </si>
  <si>
    <t>Transcriptomic Profiling of Posterior Polymorphous Corneal Dystrophy.</t>
  </si>
  <si>
    <t>Osteoprotegerin Is a New Regulator of Inflammation and Angiogenesis in Proliferative Diabetic Retinopathy.</t>
  </si>
  <si>
    <t>The Effect of Systemic Hyperoxia on Optic Nerve Head Blood Flow in Primary Open-Angle Glaucoma Patients.</t>
  </si>
  <si>
    <t>Genetic African Ancestry Is Associated With Central Corneal Thickness and Intraocular Pressure in Primary Open-Angle Glaucoma.</t>
  </si>
  <si>
    <t>Optic Nerve Tilt, Crescent, Ovality, and Torsion in a Multi-Ethnic Cohort of Young Adults With and Without Myopia.</t>
  </si>
  <si>
    <t>Labeled lines for image blur and contrast.</t>
  </si>
  <si>
    <t>Handheld In Vivo Reflectance Confocal Microscopy for the Diagnosis of Eyelid Margin and Conjunctival Tumors.</t>
  </si>
  <si>
    <t>The Classification and Prognosis of Periocular Complications Related to Blindness following Cosmetic Filler Injection.</t>
  </si>
  <si>
    <t>Discussion: Vertical Midface Lifting with Periorbital Anchoring in the Management of Lower Eyelid Retraction: A 10-Year Clinical Retrospective Study.</t>
  </si>
  <si>
    <t>Eplerenone for chronic central serous chorioretinopathy-a randomized controlled prospective study.</t>
  </si>
  <si>
    <t>Myopia correction in children: a meta-analysis.</t>
  </si>
  <si>
    <t>Usher's Syndrome Type II: A Comparative Study of Genetic Mutations and Vestibular System Evaluation.</t>
  </si>
  <si>
    <t>Effects of ripasudil hydrochloride hydrate (K-115), a Rho-kinase inhibitor, on ocular blood flow and ciliary artery smooth muscle contraction in rabbits.</t>
  </si>
  <si>
    <t>Mitochondrial Membrane Dynamics and Inherited Optic Neuropathies.</t>
  </si>
  <si>
    <t>Sulodexide prevents activation of the PLA2/COX-2/VEGF inflammatory pathway in human retinal endothelial cells by blocking the effect of AGE/RAGE.</t>
  </si>
  <si>
    <t>Magnetic Oculomotor Prosthetics for Acquired Nystagmus.</t>
  </si>
  <si>
    <t>Identification of pathogenic genes and upstream regulators in age-related macular degeneration.</t>
  </si>
  <si>
    <t>Effect of different incision sites of phacoemulsification on trabeculectomy bleb function: prospective case-control study.</t>
  </si>
  <si>
    <t>A novel TRPM8 agonist relieves dry eye discomfort.</t>
  </si>
  <si>
    <t>Association of IL-6 Gene (-174 and -572 G/C) Polymorphisms with Proliferative Diabetic Retinopathy of Type 2 Diabetes in a Chinese Population.</t>
  </si>
  <si>
    <t>Accelerated oxygen-induced retinopathy is a reliable model of ischemia-induced retinal neovascularization.</t>
  </si>
  <si>
    <t>Solitary Choroidal Metastasis From Lung Adenocarcinoma on FDG PET/CT.</t>
  </si>
  <si>
    <t>Leber hereditary optic neuropathy: bridging the translational gap.</t>
  </si>
  <si>
    <t>The resurgence of botulinum toxin injection for strabismus in children.</t>
  </si>
  <si>
    <t>The role of imaging in strabismus.</t>
  </si>
  <si>
    <t>Practical approach to syndromic pediatric retinal dystrophies.</t>
  </si>
  <si>
    <t>A Rare Case of Pupillary Block Glaucoma Following CentraFLOW Implantable Collamer Lens Surgery.</t>
  </si>
  <si>
    <t>Colored Glasses to Mitigate Photophobia Symptoms Posttraumatic Brain Injury.</t>
  </si>
  <si>
    <t>Intra- and interobserver reproducibility of Bruch's membrane opening minimum rim width measurements with spectral domain optical coherence tomography.</t>
  </si>
  <si>
    <t>Corneal Nerve Morphology and Tear Film Substance P in Diabetes.</t>
  </si>
  <si>
    <t>Accommodating Intraocular Lenses.</t>
  </si>
  <si>
    <t>Punctal occlusion for dry eye syndrome.</t>
  </si>
  <si>
    <t>A numerical-experimental protocol to characterize corneal tissue with an application to predict astigmatic keratotomy surgery.</t>
  </si>
  <si>
    <t>Minor Salivary Gland Biopsy-An Important Contributor to the Diagnosis of Sjögren Syndrome.</t>
  </si>
  <si>
    <t>Role of coronal high-resolution diffusion-weighted imaging in acute optic neuritis: a comparison with axial orientation.</t>
  </si>
  <si>
    <t>Optical Coherence Tomography Angiography of Macular Features After Proton Beam Radiotherapy for Small Choroidal Melanoma.</t>
  </si>
  <si>
    <t>Toric Intraocular Lenses Versus Peripheral Corneal Relaxing Incisions for Astigmatism Between 0.75 and 2.5 Diopters During Cataract Surgery.</t>
  </si>
  <si>
    <t>Gene Therapy for Leber Hereditary Optic Neuropathy: Low- and Medium-Dose Visual Results.</t>
  </si>
  <si>
    <t>The Current State of Teleophthalmology in the United States.</t>
  </si>
  <si>
    <t>Clinical features of serous retinopathy observed with cobimetinib in patients with BRAF-mutated melanoma treated in the randomized coBRIM study.</t>
  </si>
  <si>
    <t>Femtosecond laser-assisted cataract surgery after penetrating keratoplasty: a case report.</t>
  </si>
  <si>
    <t>A clinical utility assessment of the automatic measurement method of the quality of Meibomian glands.</t>
  </si>
  <si>
    <t>Long-term outcomes of Group D retinoblastoma eyes during the intravitreal melphalan era.</t>
  </si>
  <si>
    <t>RORα modulates semaphorin 3E transcription and neurovascular interaction in pathological retinal angiogenesis.</t>
  </si>
  <si>
    <t>Adaptations in rod outer segment disc membranes in response to environmental lighting conditions.</t>
  </si>
  <si>
    <t>Elderly Man With Painless Vision Loss.</t>
  </si>
  <si>
    <t>Ocular manifestations as first signs of systemic T cell lymphoma in two cases.</t>
  </si>
  <si>
    <t>Establishment of an orthotopic patient-derived xenograft mouse model using uveal melanoma hepatic metastasis.</t>
  </si>
  <si>
    <t>A pilot study: LASEK with the Triple-A profile of a MEL 90 for mild and moderate myopia.</t>
  </si>
  <si>
    <t>Effects of nicotine on corneal wound healing following acute alkali burn.</t>
  </si>
  <si>
    <t>Comparisons of retinal vessel diameter and glaucomatous parameters between both eyes of subjects with clinically unilateral pseudoexfoliation syndrome.</t>
  </si>
  <si>
    <t>Treatment Results of Corneal Collagen Cross-Linking Combined with Riboflavin and 440 Nm Blue Light for Bacterial Corneal Ulcer in Rabbits.</t>
  </si>
  <si>
    <t>CYP1B1 Cytopathy: Uncommon Phenotype of a Homozygous CYP1B1 Deletion as Internal Corneal Ulcer of Von Hippel.</t>
  </si>
  <si>
    <t>An Atypical Case of Paracentral Acute Middle Maculopathy.</t>
  </si>
  <si>
    <t>Diffusion tensor imaging of normal-appearing white matter in patients with neuromyelitis optica spectrum disorder and multiple sclerosis.</t>
  </si>
  <si>
    <t>Appropriateness of quality standards for meaningful intercentre comparisons of aflibercept service provision for neovascular age-related macular degeneration.</t>
  </si>
  <si>
    <t>Deep sclerectomy for uveitic glaucoma: long-term outcomes.</t>
  </si>
  <si>
    <t>Exotropia in a pediatric patient with rhabdomyolysis caused by an insect sting.</t>
  </si>
  <si>
    <t>A 7-year-old female child of incontinentia pigmenti presenting with vitreous hemorrhage.</t>
  </si>
  <si>
    <t>Successful surgical management of bilateral epiretinal membrane in a child with only café-au-lait spots.</t>
  </si>
  <si>
    <t>Management of a case of Candida albicans endogenous endophthalmitis with intravitreal caspofungin.</t>
  </si>
  <si>
    <t>Endogenous endophthalmitis caused by Cryptococcus neoformans Var. Gattii mimicking choroidal tumor: From positron-emission tomography/computed tomography to histopathology.</t>
  </si>
  <si>
    <t>Surgical treatment of Metarhizium anisopliae sclerokeratitis and endophthalmitis.</t>
  </si>
  <si>
    <t>Inferior subconjunctival dislocation of posterior chamber intraocular lens after blunt trauma.</t>
  </si>
  <si>
    <t>Alkaptonuria: A case report.</t>
  </si>
  <si>
    <t>A rare case of idiopathic parafoveal telangiectasia associated with central serous chorioretinopathy.</t>
  </si>
  <si>
    <t>Spectacles use in a rural population in the state of Telangana in South India.</t>
  </si>
  <si>
    <t>Prevalence of ocular morbidity in school going children in West Uttar Pradesh.</t>
  </si>
  <si>
    <t>Microstructure changes of occipital white matter are responsible for visual problems in the 3-4-year-old very low birth weight children.</t>
  </si>
  <si>
    <t>Comparison of vitrectomized with nonvitrectomized eyes after subtenon injection of triamcinolone acetonide to treat diabetic macular edema: Retrospective comparative Analysis of an interventional case series.</t>
  </si>
  <si>
    <t>Tissue plasminogen activator-assisted vitrectomy for submacular hemorrhage due to age-related macular degeneration.</t>
  </si>
  <si>
    <t>Comparison of macular pigment optical density in patients with dry and wet age-related macular degeneration.</t>
  </si>
  <si>
    <t>Glued intraocular lens implantation for eyes with inadequate capsular support: Analysis of the postoperative visual outcome.</t>
  </si>
  <si>
    <t>Postoperative posterior capsular striae and the posterior capsular opacification in patients implanted with two types of intraocular lens material.</t>
  </si>
  <si>
    <t>Pre-Descemet's endothelial keratoplasty.</t>
  </si>
  <si>
    <t>Orbital retinoblastoma: An update.</t>
  </si>
  <si>
    <t>Childhood exposure to constricted living space: a possible environmental threat for myopia development.</t>
  </si>
  <si>
    <t>NGS panel analysis in 24 ectopia lentis patients; a clinically relevant test with a high diagnostic yield.</t>
  </si>
  <si>
    <t>PEDF plus DHA modulate inflammation and stimulate nerve regeneration after HSV-1 infection.</t>
  </si>
  <si>
    <t>Long-Term Follow-Up of Choroidal Neovascularization due to Angioid Streaks with pro re nata Intravitreal Anti-VEGF Treatment.</t>
  </si>
  <si>
    <t>Aicardi syndrome and cognitive abilities: A report of five cases.</t>
  </si>
  <si>
    <t>Postural control in blind individuals: A systematic review.</t>
  </si>
  <si>
    <t>Enhanced Functional Genomic Screening Identifies Novel Mediators of Dual Leucine Zipper Kinase-Dependent Injury Signaling in Neurons.</t>
  </si>
  <si>
    <t>Sox11 Expression Promotes Regeneration of Some Retinal Ganglion Cell Types but Kills Others.</t>
  </si>
  <si>
    <t>Live or Die? Depends on Who You Are.</t>
  </si>
  <si>
    <t>Evaluation of planned bicanalicular nasolacrimal tube retention in treating punctal stenosis or occlusion secondary to trachoma.</t>
  </si>
  <si>
    <t>The value of visual field testing in the era of advanced imaging: clinical and psychophysical perspectives.</t>
  </si>
  <si>
    <t>Oroxylin A promotes retinal ganglion cell survival in a rat optic nerve crush model.</t>
  </si>
  <si>
    <t>Applying artificial intelligence to disease staging: Deep learning for improved staging of diabetic retinopathy.</t>
  </si>
  <si>
    <t>Identification of a Sjögren's syndrome susceptibility locus at OAS1 that influences isoform switching, protein expression, and responsiveness to type I interferons.</t>
  </si>
  <si>
    <t>Intravitreal injections service: a patient experience evaluation.</t>
  </si>
  <si>
    <t>Comparison of Implantable Collamer Lens Visian ICL V4 and ICL V4c for high myopia: A cohort study.</t>
  </si>
  <si>
    <t>An unusual presentation of multiple myeloma with unilateral sudden vision loss: A case report.</t>
  </si>
  <si>
    <t>Management of neovascular glaucoma with intravitreal ranibizumab, panretinal photocoagulation, and subsequent 5-fluorouracil augmented trabeculectomy: A case report.</t>
  </si>
  <si>
    <t>Correlations of single nucleotide polymorphisms of CRYAA and CRYAB genes with the risk and clinicopathological features of children suffering from congenital cataract.</t>
  </si>
  <si>
    <t>Ocular Lesions in Congenital Toxoplasmosis in Santa Isabel do Ivaí, Paraná, Brazil.</t>
  </si>
  <si>
    <t>Anti-vascular endothelial growth factor for diabetic macular oedema: a network meta-analysis.</t>
  </si>
  <si>
    <t>Danhong Huayu Koufuye Prevents Diabetic Retinopathy in Streptozotocin-Induced Diabetic Rats via Antioxidation and Anti-Inflammation.</t>
  </si>
  <si>
    <t>IFN-γ-Expressing Th17 Cells Are Required for Development of Severe Ocular Surface Autoimmunity.</t>
  </si>
  <si>
    <t>Disease-linked mutations in factor H reveal pivotal role of cofactor activity in self-surface-selective regulation of complement activation.</t>
  </si>
  <si>
    <t>Association between polymorphism rs11200638 in the HTRA1 gene and the response to anti-VEGF treatment of exudative AMD: a meta-analysis.</t>
  </si>
  <si>
    <t>Inhibition of Fusarium solani Infection in Murine Keratocytes by Lactobacillus salivarius ssp. salivarius JCM1231 Culture Filtrate In Vitro.</t>
  </si>
  <si>
    <t>Comprehensive Modeling of Corneal Alkali Injury in the Rat Eye.</t>
  </si>
  <si>
    <t>Protective Effect of Intravitreal Administration of Exosomes Derived from Mesenchymal Stem Cells on Retinal Ischemia.</t>
  </si>
  <si>
    <t>Semisynthetic Flavone-Derived Antimicrobials with Therapeutic Potential against Methicillin-Resistant Staphylococcus aureus (MRSA).</t>
  </si>
  <si>
    <t>Characteristics of corneal biomechanical responses detected by a non-contact scheimpflug-based tonometer in eyes with glaucoma.</t>
  </si>
  <si>
    <t>Retinal vascular injuries and intravitreal human embryonic stem cell-derived haemangioblasts.</t>
  </si>
  <si>
    <t>Binocular facilitation of cone-specific visual evoked potentials in colour deficiency.</t>
  </si>
  <si>
    <t>Bilateral diffuse uveal melanocytic proliferation: Case report and literature review.</t>
  </si>
  <si>
    <t>Lack of Association between Serum Vitamin B₆, Vitamin B(12), and Vitamin D Levels with Different Types of Glaucoma: A Systematic Review and Meta-Analysis.</t>
  </si>
  <si>
    <t>Multimodal imaging in CABP4-related retinopathy.</t>
  </si>
  <si>
    <t>Genome-wide linkage and haplotype sharing analysis implicates the MCDR3 locus as a candidate region for a developmental macular disorder in association with digit abnormalities.</t>
  </si>
  <si>
    <t>Inner retinal dystrophy in a patient with biallelic sequence variants in BRAT1.</t>
  </si>
  <si>
    <t>Metallothionein polymorphisms in a Northern Spanish population with neovascular and dry forms of age-related macular degeneration.</t>
  </si>
  <si>
    <t>Improving Consensus Scoring of Crowdsourced Data Using the Rasch Model: Development and Refinement of a Diagnostic Instrument.</t>
  </si>
  <si>
    <t>Inhibition of MMP-2 and MMP-9 decreases cellular migration, and angiogenesis in in vitro models of retinoblastoma.</t>
  </si>
  <si>
    <t>Rescue of peripheral vestibular function in Usher syndrome mice using a splice-switching antisense oligonucleotide.</t>
  </si>
  <si>
    <t>Localized Bilateral Juxtafoveal Photoreceptor Loss in POEMS: A New Association.</t>
  </si>
  <si>
    <t>ASSOCIATION BETWEEN VISUAL FUNCTION AND SUBRETINAL DRUSENOID DEPOSITS IN NORMAL AND EARLY AGE-RELATED MACULAR DEGENERATION EYES.</t>
  </si>
  <si>
    <t>Incidence and Characteristics of Congenital Cataract Surgery in France from 2010 to 2012: The EPISAFE Program.</t>
  </si>
  <si>
    <t>RNA Interference Reveals the Coregulatory Effects of Cylindromatosis on Apoptosis and Necroptosis of Photoreceptor Cells in Experimental Retinal Detachment.</t>
  </si>
  <si>
    <t>The Usher Syndrome Type IIIB Histidyl-tRNA Synthetase Mutation Confers Temperature Sensitivity.</t>
  </si>
  <si>
    <t>The Urokinase Receptor-Derived Peptide UPARANT Recovers Dysfunctional Electroretinogram and Blood-Retinal Barrier Leakage in a Rat Model of Diabetes.</t>
  </si>
  <si>
    <t>Reliability and Agreement Between Metrics of Cone Spacing in Adaptive Optics Images of the Human Retinal Photoreceptor Mosaic.</t>
  </si>
  <si>
    <t>Identification of Novel G Protein-Coupled Receptor 143 Ligands as Pharmacologic Tools for Investigating X-Linked Ocular Albinism.</t>
  </si>
  <si>
    <t>Effect of Gabapentin/Memantine on the Infantile Nystagmus Syndrome in the Zebrafish Model: Implications for the Therapy of Ocular Motor Diseases.</t>
  </si>
  <si>
    <t>Pattern Recognition Analysis of Age-Related Retinal Ganglion Cell Signatures in the Human Eye.</t>
  </si>
  <si>
    <t>Suppression of HSP27 Restores Retinal Function and Protects Photoreceptors From Apoptosis in a Light-Induced Retinal Degeneration Animal Model.</t>
  </si>
  <si>
    <t>Iris Malformation and Anterior Segment Dysgenesis in Mice and Humans With a Mutation in PI 3-Kinase.</t>
  </si>
  <si>
    <t>Complement-Mediated Regulation of Apolipoprotein E in Cultured Human RPE Cells.</t>
  </si>
  <si>
    <t>Green-Light Autofluorescence Versus Combined Blue-Light Autofluorescence and Near-Infrared Reflectance Imaging in Geographic Atrophy Secondary to Age-Related Macular Degeneration.</t>
  </si>
  <si>
    <t>CTRP3 is a novel biomarker for diabetic retinopathy and inhibits HGHL-induced VCAM-1 expression in an AMPK-dependent manner.</t>
  </si>
  <si>
    <t>Accuracy and reliability of retinal photo grading for diabetic retinopathy: Remote graders from a developing country and standard retinal photo grader in Australia.</t>
  </si>
  <si>
    <t>Choroidal thickness in patients with coronary artery disease.</t>
  </si>
  <si>
    <t>The Effect of Dexamethasone Intravitreal Implant on Retinal Nerve Fiber Layer in Patients Diagnosed with Branch Retinal Vein Occlusion.</t>
  </si>
  <si>
    <t>Correlation between Interleukin-6 and Thrombin-Antithrombin III Complex Levels in Retinal Diseases.</t>
  </si>
  <si>
    <t>L-Satropane Prevents Retinal Neuron Damage by Attenuating Cell Apoptosis and Aβ Production via Activation of M1 Muscarinic Acetylcholine Receptor.</t>
  </si>
  <si>
    <t>Reading Performance Improvements in Patients with Central Vision Loss without Age-Related Macular Degeneration after Undergoing Personalized Rehabilitation Training.</t>
  </si>
  <si>
    <t>Medial and Lateral Rectus Muscle Insertion Distance and Width in Esotropia and Exotropia Patients.</t>
  </si>
  <si>
    <t>Effect of Amblyopia Treatment on Choroidal Thickness in Children with Hyperopic Anisometropic Amblyopia.</t>
  </si>
  <si>
    <t>Recombinant Human Nerve Growth Factor Treatment Promotes Photoreceptor Survival in the Retinas of Rats with Retinitis Pigmentosa.</t>
  </si>
  <si>
    <t>Overexpression of ALK5 Induces Human Tenon's Capsule Fibroblasts Transdifferentiation and Fibrosis In Vitro.</t>
  </si>
  <si>
    <t>Plasminogen Activator Inhibitor Type-1 Tag Single-Nucleotide Polymorphisms in Patients with Diabetes Mellitus Type 2 and Diabetic Retinopathy.</t>
  </si>
  <si>
    <t>MR Imaging of the Anterior Visual Pathway in Primary Open-Angle Glaucoma: Correlation with Octopus 101 Perimetry and Spectralis Optical Coherence Tomography Findings.</t>
  </si>
  <si>
    <t>Ultraviolet B Radiation Stimulates the Interaction between Nuclear Factor of Activated T Cells 5 (NFAT5) and Nuclear Factor-Kappa B (NF-κB) in Human Lens Epithelial Cells.</t>
  </si>
  <si>
    <t>Longitudinal Evaluation of Wound Healing after Penetrating Corneal Injury: Anterior Segment Optical Coherence Tomography Study.</t>
  </si>
  <si>
    <t>The Effect of Combined Systemic Erythropoietin and Steroid on Non-arteritic Anterior Ischemic Optic Neuropathy: A Prospective Study.</t>
  </si>
  <si>
    <t>Growth hormone excess in children with neurofibromatosis type-1 and optic glioma.</t>
  </si>
  <si>
    <t>The importance of phase analysis in multiexon copy number variation detected by aCGH in autosomal recessive disorder loci.</t>
  </si>
  <si>
    <t>Clinicomicrobiological profile of endophthalmitis: A 10 year experience in a Tertiary Care Center in North India.</t>
  </si>
  <si>
    <t>Internal cyclopexy for complicated traumatic cyclodialysis cleft.</t>
  </si>
  <si>
    <t>Proton therapy of iris melanoma with 50 CGE : Influence of target volume on clinical outcome.</t>
  </si>
  <si>
    <t>Different functional susceptibilities of mouse retinal ganglion cell subtypes to optic nerve crush injury.</t>
  </si>
  <si>
    <t>Delineating the genetic heterogeneity of OCA in Hungarian patients.</t>
  </si>
  <si>
    <t>Fibrinogen deficiency in a dog - a case report.</t>
  </si>
  <si>
    <t>Characteristics of syphilitic uveitis in northern China.</t>
  </si>
  <si>
    <t>Retinal and vitreous metastases from hepatocholangiocarcinoma.</t>
  </si>
  <si>
    <t>Loss of Function of P2X7 Receptor Scavenger Activity in Aging Mice: A Novel Model for Investigating the Early Pathogenesis of Age-Related Macular Degeneration.</t>
  </si>
  <si>
    <t>Computer Vision Syndrome.</t>
  </si>
  <si>
    <t>Effect of horizontal rectus surgery for the correction of intermittent exotropia on sub-A or sub-V pattern.</t>
  </si>
  <si>
    <t>Is normal-tension glaucoma a risk factor for stroke?-A 10-year follow-up study.</t>
  </si>
  <si>
    <t>Novel Retinal Lesion in Ebola Survivors, Sierra Leone, 2016.</t>
  </si>
  <si>
    <t>Effect of Green Tea Polyphenol Epigallocatechin-3-gallate on the Aggregation of αA(66-80) Peptide, a Major Fragment of αA-crystallin Involved in Cataract Development.</t>
  </si>
  <si>
    <t>Comparison of the success rate between monocanalicular and bicanalicular intubations in incomplete complex congenital nasolacrimal duct obstruction.</t>
  </si>
  <si>
    <t>Pushed monocanalicular intubation versus probing for the treatment of simple and incomplete complex types of congenital nasolacrimal duct obstruction in children older than 18 months old.</t>
  </si>
  <si>
    <t>Evaluating the effects of Botulinum Toxin A on tear metrics in patients with hemifacial spasm.</t>
  </si>
  <si>
    <t>MicroRNA-320 inhibits cell proliferation, migration and invasion in retinoblastoma by targeting specificity protein 1.</t>
  </si>
  <si>
    <t>Comparison of subconjunctival scarring after microincision vitrectomy surgery using 20-, 23-, 25- and 27-gauge systems in rabbits.</t>
  </si>
  <si>
    <t>Prevalence of Right to Left Shunts in Japanese Patients with Migraine: A Single-center Study.</t>
  </si>
  <si>
    <t>Limbal xanthogranuloma in a dog.</t>
  </si>
  <si>
    <t>Prevalence, subtypes, severity and determinants of ocular trauma: The Singapore Chinese Eye Study.</t>
  </si>
  <si>
    <t>Peripheral leptochoroid: clinical and anatomical findings.</t>
  </si>
  <si>
    <t>Objective Quantification of Anterior Chamber Inflammation: Measuring Cells and Flare by Anterior Segment Optical Coherence Tomography.</t>
  </si>
  <si>
    <t>Mutations in ARMC9, which Encodes a Basal Body Protein, Cause Joubert Syndrome in Humans and Ciliopathy Phenotypes in Zebrafish.</t>
  </si>
  <si>
    <t>Role of impaired vision during dual-task walking in young and older adults.</t>
  </si>
  <si>
    <t>Randomized Trial on Illuminated-Microcatheter Circumferential Trabeculotomy Versus Conventional Trabeculotomy in Congenital Glaucoma.</t>
  </si>
  <si>
    <t>Treat-and-Extend Therapy Using Aflibercept for Neovascular Age-related Macular Degeneration: A Prospective Clinical Trial.</t>
  </si>
  <si>
    <t>Risk Factors for Rapid Glaucoma Disease Progression.</t>
  </si>
  <si>
    <t>Postreceptor Neuronal Loss in Intermediate Age-related Macular Degeneration.</t>
  </si>
  <si>
    <t>Antibiotic Prescription Fills for Acute Conjunctivitis among Enrollees in a Large United States Managed Care Network.</t>
  </si>
  <si>
    <t>Longitudinal Vision-Related Quality of Life for Patients with Noninfectious Uveitis Treated with Fluocinolone Acetonide Implant or Systemic Corticosteroid Therapy.</t>
  </si>
  <si>
    <t>The link between morphology and complement in ocular disease.</t>
  </si>
  <si>
    <t>Increased CCL25 and T Helper Cells Expressing CCR9 in the Salivary Glands of Patients With Primary Sjögren's Syndrome: Potential New Axis in Lymphoid Neogenesis.</t>
  </si>
  <si>
    <t>Looking for the Most Suitable Orthotopic Retinoblastoma Mouse Model in Order to Characterize the Tumoral Development.</t>
  </si>
  <si>
    <t>Mutant Fibulin-3 Causes Proteoglycan Accumulation and Impaired Diffusion Across Bruch's Membrane.</t>
  </si>
  <si>
    <t>Vitrectomy with or without internal limiting membrane peeling for idiopathic epiretinal membrane: A meta-analysis.</t>
  </si>
  <si>
    <t>Plastic modification of the cornea by pneumatic force corrects myopia: Pneumatic keratology.</t>
  </si>
  <si>
    <t>Second-year visual acuity outcomes of nAMD patients treated with aflibercept: data analysis from the UK Aflibercept Users Group.</t>
  </si>
  <si>
    <t>Postoperative change in lateral rectus muscle insertion measured by anterior segment optical coherence tomography.</t>
  </si>
  <si>
    <t>Identification of time point to best define 'sub-optimal response' following intravitreal ranibizumab therapy for diabetic macular edema based on real-life data.</t>
  </si>
  <si>
    <t>A novel graft option after pterygium excision: platelet-rich fibrin for conjunctivoplasty.</t>
  </si>
  <si>
    <t>Flicker electroretinograms recorded with mydriasis-free RETeval system before and after cataract surgery.</t>
  </si>
  <si>
    <t>Characteristics of symptoms experienced by persons with dry eye disease while driving in China.</t>
  </si>
  <si>
    <t>Development of a simple computerized torsion test to quantify subjective ocular torsion.</t>
  </si>
  <si>
    <t>Optical coherence tomography analysis of evolution of Bruch's membrane features in angioid streaks.</t>
  </si>
  <si>
    <t>Clinical features and prognostic factors of Klebsiella endophthalmitis-10-year experience in an endemic region.</t>
  </si>
  <si>
    <t>Eyelid and fornix reconstruction in abortive cryptophthalmos: a single-center experience over 12 years.</t>
  </si>
  <si>
    <t>MicroRNA-26a and -26b inhibit lens fibrosis and cataract by negatively regulating Jagged-1/Notch signaling pathway.</t>
  </si>
  <si>
    <t>Ocular sarcoidosis: new diagnostic modalities and treatment.</t>
  </si>
  <si>
    <t>Bilateral HPV Positive Squamous Cell Carcinoma In Situ of Conjunctiva.</t>
  </si>
  <si>
    <t>Vascular-Associated Muc4/Vwf Co-Localization in Human Conjunctival Malignant Melanoma Specimens-Tumor Metastasis by Migration?</t>
  </si>
  <si>
    <t>Novel Zinc Finger Protein Gene 469 (ZNF469) Variants in Advanced Keratoconus.</t>
  </si>
  <si>
    <t>Serum and Aqueous Humor Levels of Fetuin-A in Pseudoexfoliation Syndrome.</t>
  </si>
  <si>
    <t>cDNA microarray analysis identifies NR4A2 as a novel molecule involved in the pathogenesis of Sjögren's syndrome.</t>
  </si>
  <si>
    <t>Anesthesia Case of the Month.</t>
  </si>
  <si>
    <t>Discovery of Highly Potent and Selective Small-Molecule Reversible Factor D Inhibitors Demonstrating Alternative Complement Pathway Inhibition in Vivo.</t>
  </si>
  <si>
    <t>Case report and literature review on contrast-induced encephalopathy.</t>
  </si>
  <si>
    <t>Ranibizumab versus dexamethasone implant for central retinal vein occlusion: the RANIDEX study.</t>
  </si>
  <si>
    <t>Cancer and Central Nervous System Tumor Surveillance in Pediatric Neurofibromatosis 1.</t>
  </si>
  <si>
    <t>Infectious crystalline keratopathy after Descemetâ€™s stripping endothelial keratoplasty.</t>
  </si>
  <si>
    <t>Staged curative treatment of a complex direct carotid-cavernous fistula with a large arterial defect and an 'oversized' internal carotid artery.</t>
  </si>
  <si>
    <t>Gamma-delta T-cell lymphoma of skin, eye and brain presenting with visual loss.</t>
  </si>
  <si>
    <t>Dynamic accommodation without feedback does not respond to isolated blur cues.</t>
  </si>
  <si>
    <t>Near infra-red light attenuates corneal endothelial cell dysfunction in situ and in vitro.</t>
  </si>
  <si>
    <t>Application of CRISPR-Cas9 in eye disease.</t>
  </si>
  <si>
    <t>Effects of kallidinogenase on retinal edema and size of non-perfused areas in mice with retinal vein occlusion.</t>
  </si>
  <si>
    <t>Neuromyelitis optica presenting with horner syndrome: A case report and review of literature.</t>
  </si>
  <si>
    <t>Rapid deterioration of Mooren's ulcers after conjunctival flap: a review of 2 cases.</t>
  </si>
  <si>
    <t>Genetic analysis of varicella-zoster virus in the aqueous humor in uveitis with severe hyphema.</t>
  </si>
  <si>
    <t>Tissue-specific significance of BAP1 gene mutation in prognostic prediction and molecular taxonomy among different types of cancer.</t>
  </si>
  <si>
    <t>Biomechanical Evaluations of Ocular Injury Risk for Blast Loading.</t>
  </si>
  <si>
    <t>Incidence of Presumed Silicone Oil Droplets in the Vitreous Cavity After Intravitreal Bevacizumab Injection With Insulin Syringes.</t>
  </si>
  <si>
    <t>Intracorneal Inlays for the Correction of Presbyopia.</t>
  </si>
  <si>
    <t>Effect of Uterine Fundal Pressure on Maternal Intraocular Pressure in Cesarean Delivery: Comparison of Regional and General Anesthesia.</t>
  </si>
  <si>
    <t>Prevalence of Pseudoexfoliation Syndrome in an Isolated Island Population of Korea: The Woodo Study.</t>
  </si>
  <si>
    <t>Analysis of a Physician-led, Team-based Care Model for the Treatment of Glaucoma.</t>
  </si>
  <si>
    <t>Compliance with the prescribed occlusion treatment for amblyopia.</t>
  </si>
  <si>
    <t>Regular Versus Releasable Sutures in Surgery for Primary Congenital Glaucoma.</t>
  </si>
  <si>
    <t>Abnormal Spontaneous Brain Activity in Patients With Anisometropic Amblyopia Using Resting-State Functional Magnetic Resonance Imaging.</t>
  </si>
  <si>
    <t>Smoking and the eye: what Québec teenagers know and fear.</t>
  </si>
  <si>
    <t>High-resolution transbulbar ultrasonography helping differentiate intracranial hypertension in bilateral optic disc oedema patients.</t>
  </si>
  <si>
    <t>Retinal microstructures are altered in patients with idiopathic infantile nystagmus.</t>
  </si>
  <si>
    <t>Diagnostic algorithm for relapsing acquired demyelinating syndromes in children.</t>
  </si>
  <si>
    <t>Retinoschisin is linked to retinal Na/K-ATPase signaling and localization.</t>
  </si>
  <si>
    <t>Risk Factors and Long-Term Outcomes in Patients with Low Intraocular Pressure after Trabeculectomy.</t>
  </si>
  <si>
    <t>Correlation of retinal nerve fibre layer and macular thickness with serum uric acid among type 2 diabetes mellitus.</t>
  </si>
  <si>
    <t>Short-term poor glycemic control and retinal microvascular changes in pediatric Type 1 Diabetes patients in Singapore: a pilot study.</t>
  </si>
  <si>
    <t>Seesaw Nystagmus.</t>
  </si>
  <si>
    <t>Binocular Therapy for Childhood Amblyopia Improves Vision Without Breaking Interocular Suppression.</t>
  </si>
  <si>
    <t>Exome sequencing identifies a novel UNC5D mutation in a severe myopic anisometropia family: A case report.</t>
  </si>
  <si>
    <t>A retrospective study of eyeball rupture in patients with or without orbital fracture.</t>
  </si>
  <si>
    <t>Trabectome success factors.</t>
  </si>
  <si>
    <t>Rituximab was used to treat recurrent IgG4-related hypophysitis with ophthalmopathy as the initial presentation: A case report and literature review.</t>
  </si>
  <si>
    <t>Usefulness of frequency doubling technology perimetry 24-2 in glaucoma with parafoveal scotoma.</t>
  </si>
  <si>
    <t>Exophytic Osteochondroma of the Brow.</t>
  </si>
  <si>
    <t>Optical Coherence Tomography Angiography of Venous Loops in Diabetic Retinopathy.</t>
  </si>
  <si>
    <t>Retinal Detachment Associated With Atopic Dermatitis.</t>
  </si>
  <si>
    <t>OCTA Imaging of Choroidal Neovascular Membrane Secondary to Toxoplasma Retinochoroiditis.</t>
  </si>
  <si>
    <t>OCT Angiography: Assessment of Retinal Ischemia in Susac's Syndrome.</t>
  </si>
  <si>
    <t>Optical Coherence Tomography Angiography in the Multimodal Imaging Evaluation of Interferon-Associated Retinopathy: A Case Report.</t>
  </si>
  <si>
    <t>Outpatient, Wide-Field, Digital Imaging of Infants With Retinopathy of Prematurity.</t>
  </si>
  <si>
    <t>Imaging Characteristics and Natural History of Macular Pseudo-Folds Mimicking Full-Thickness Postoperative Macular Folds Following Retinal Detachment Repair.</t>
  </si>
  <si>
    <t>Retinal Ganglion Cell Loss in Children With Type 1 Diabetes Mellitus Without Diabetic Retinopathy.</t>
  </si>
  <si>
    <t>Comparison of Ranibizumab and Bevacizumab for Macular Edema Secondary to Retinal Vein Occlusions in Routine Clinical Practice.</t>
  </si>
  <si>
    <t>Comparative Study of Clinical, Ultrasonographic, Conventional Imaging, and Ultra-Wide-Field Fundus for Measurements of the Longest Basal Diameter of Choroidal Tumors.</t>
  </si>
  <si>
    <t>MACULAR DEGENERATION AND ASPIRIN USE.</t>
  </si>
  <si>
    <t>CLINICOPATHOLOGIC CORRELATION OF RETINAL ANGIOMATOUS PROLIFERATION TREATED WITH RANIBIZUMAB.</t>
  </si>
  <si>
    <t>The Paediatric Cataract Register (PECARE): an overview of operated childhood cataract in Sweden and Denmark.</t>
  </si>
  <si>
    <t>Recurrent miller fisher: a new case report and a literature review.</t>
  </si>
  <si>
    <t>The mixture of bifidobacterium associated with fructo-oligosaccharides reduces the damage of the ocular surface.</t>
  </si>
  <si>
    <t>Angle closure as a cause for intermittent headache in a child.</t>
  </si>
  <si>
    <t>A rare case of late solitary vertebral metastasis from an adenoid cystic carcinoma of the lacrimal gland.</t>
  </si>
  <si>
    <t>Essential role of CCL21 in establishment of central self-tolerance in T cells.</t>
  </si>
  <si>
    <t>Bilateral persistent fetal vasculature: mimicker of retinoblastoma.</t>
  </si>
  <si>
    <t>Long-term clinical outcome of femtosecond laser-assisted lamellar keratectomy with phototherapeutic keratectomy in anterior corneal stromal dystrophy.</t>
  </si>
  <si>
    <t>Posterior chamber phakic intraocular lens implantation: comparative, multicentre study in 351 eyes with low-to-moderate or high myopia.</t>
  </si>
  <si>
    <t>A retrospective study on the incidence of post-cataract surgery Descemet's membrane detachment and outcome of air descemetopexy.</t>
  </si>
  <si>
    <t>Telemedicine screening of retinal diseases with a handheld portable non-mydriatic fundus camera.</t>
  </si>
  <si>
    <t>Correlation between short- and long-term effects of intravitreal ranibizumab therapy on macular edema after branch retinal vein occlusion: a prospective observational study.</t>
  </si>
  <si>
    <t>Retinal Macroaneurysm Associated with Congenital Anomalous Retinal Artery.</t>
  </si>
  <si>
    <t>Visually Evoked Potential Markers of Concussion History in Patients with Convergence Insufficiency.</t>
  </si>
  <si>
    <t>SCOTOMA CHARACTERISTICS IN MACULAR TELANGIECTASIA TYPE 2: MacTel Project Report No. 7-The MacTel Research Group.</t>
  </si>
  <si>
    <t>SMARCA4 inactivating mutations cause concomitant Coffin-Siris syndrome, microphthalmia and small-cell carcinoma of the ovary hypercalcaemic type.</t>
  </si>
  <si>
    <t>CTG18.1 repeat expansion may reduce TCF4 gene expression in corneal endothelial cells of German patients with Fuchs' dystrophy.</t>
  </si>
  <si>
    <t>Incidence of glaucomatous visual field loss after two decades of follow-up: the Rotterdam Study.</t>
  </si>
  <si>
    <t>Resource Utilization Among Glaucoma Patients in the UK Treated with Beta-Blocker and Non-Beta-Blocker Adjunctive Therapy: A Retrospective Cohort Analysis.</t>
  </si>
  <si>
    <t>The Association between Age-Related Macular Degeneration and the Risk of Mortality.</t>
  </si>
  <si>
    <t>Epidemiology of ocular trauma in children requiring hospital admission: a 16-year retrospective cohort study.</t>
  </si>
  <si>
    <t>Burden of vision loss associated with eye disease in China 1990-2020: findings from the Global Burden of Disease Study 2015.</t>
  </si>
  <si>
    <t>Clinical features of HLA-B27-positive acute anterior uveitis with or without ankylosing spondylitis in a Chinese cohort.</t>
  </si>
  <si>
    <t>Environmental factors explain socioeconomic prevalence differences in myopia in 6-year-old children.</t>
  </si>
  <si>
    <t>Ocular ischemic syndrome.</t>
  </si>
  <si>
    <t>Lasting Retinal Injury in a Mouse Model of Blast-Induced Trauma.</t>
  </si>
  <si>
    <t>Therapeutic Potential of Ranibizumab in Corneal Neovascularization.</t>
  </si>
  <si>
    <t>Ubiquitin-proteasome system and ER stress in the retina of diabetic rats.</t>
  </si>
  <si>
    <t>The increasing prevalence of myopia in junior high school students in the Haidian District of Beijing, China: a 10-year population-based survey.</t>
  </si>
  <si>
    <t>Efficacy and safety of conbercept as a primary treatment for choroidal neovascularization secondary to punctate inner choroidopathy.</t>
  </si>
  <si>
    <t>Central retinal vein occlusion after coronary artery bypass surgery: A case report.</t>
  </si>
  <si>
    <t>Overexpression of Angiotensin-Converting Enzyme 2 Ameliorates Amyloid β-Induced Inflammatory Response in Human Primary Retinal Pigment Epithelium.</t>
  </si>
  <si>
    <t>Transforming Growth Factor β1-Induced NADPH Oxidase-4 Expression and Fibrotic Response in Conjunctival Fibroblasts.</t>
  </si>
  <si>
    <t>Parapapillary Deep-Layer Microvasculature Dropout in Glaucoma: Topographic Association With Glaucomatous Damage.</t>
  </si>
  <si>
    <t>A Compact Whole-Eye Perfusion System to Evaluate Pharmacologic Responses of Outflow Facility.</t>
  </si>
  <si>
    <t>Retinal Macrophages Synthesize C3 and Activate Complement in AMD and in Models of Focal Retinal Degeneration.</t>
  </si>
  <si>
    <t>Musculoskeletal Disease in MDA5-Related Type I Interferonopathy: A Mendelian Mimic of Jaccoud's Arthropathy.</t>
  </si>
  <si>
    <t>Optic disc pit maculopathy after prone positioning spine surgery.</t>
  </si>
  <si>
    <t>Femtosecond laser-assisted cataract in vitreoretinal surgery.</t>
  </si>
  <si>
    <t>The influence of Graves' orbitopathy treatment with intravenous glucocorticoids on adrenal function.</t>
  </si>
  <si>
    <t>Glycated hemoglobin A1C and vitamin D and their association with diabetic retinopathy severity.</t>
  </si>
  <si>
    <t>Pupillometry as a Screening Tool to Detect Pseudoexfoliation Syndrome.</t>
  </si>
  <si>
    <t>Food-Induced Red Eye.</t>
  </si>
  <si>
    <t>Is Multiple Sclerosis Associated With a Lower Intraocular Pressure?</t>
  </si>
  <si>
    <t>Case Report of Cardiac Arrest After Succinylcholine in a Child With Muscle-Eye-Brain Disease.</t>
  </si>
  <si>
    <t>Targeting neuronal gap junctions in mouse retina offers neuroprotection in glaucoma.</t>
  </si>
  <si>
    <t>Ocular surface temperature in patients with evaporative and aqueous-deficient dry eyes: a thermographic approach.</t>
  </si>
  <si>
    <t>Full-thickness macular hole formation following anti-VEGF injections for neovascular age-related macular degeneration.</t>
  </si>
  <si>
    <t>Effects of diabetes mellitus on biomechanical properties of the rabbit cornea.</t>
  </si>
  <si>
    <t>Rapid repeatable in vivo detection of retinal reactive oxygen species.</t>
  </si>
  <si>
    <t>On phagocytes and macular degeneration.</t>
  </si>
  <si>
    <t>Connexin channel and its role in diabetic retinopathy.</t>
  </si>
  <si>
    <t>Familial epilepsy with anterior polymicrogyria as a presentation of COL18A1 mutations.</t>
  </si>
  <si>
    <t>Structural investigation of a C-terminal EphA2 receptor mutant: Does mutation affect the structure and interaction properties of the Sam domain?</t>
  </si>
  <si>
    <t>The impact of sanitation on infectious disease and nutritional status: A systematic review and meta-analysis.</t>
  </si>
  <si>
    <t>Dopamine signaling and myopia development: What are the key challenges.</t>
  </si>
  <si>
    <t>Non-invasive objective and contemporary methods for measuring ocular surface inflammation in soft contact lens wearers - A review.</t>
  </si>
  <si>
    <t>Decreased Visual Function Scores on a Low Luminance Questionnaire Is Associated with Impaired Dark Adaptation.</t>
  </si>
  <si>
    <t>Effects of photodynamic therapy plus intravitreal aflibercept with subtenon triamcinolone injections for aflibercept-resistant polypoidal choroidal vasculopathy.</t>
  </si>
  <si>
    <t>Study of conjunctival flora in anophthalmic patients: influence on the comfort of the socket.</t>
  </si>
  <si>
    <t>Comparative Retinal Vessel Size Study of Intravitreal Ranibizumab and Bevacizumab in Eyes with Neovascular Age-Related Macular Degeneration.</t>
  </si>
  <si>
    <t>Pattern of ocular involvement in myasthenia gravis with MuSK antibodies.</t>
  </si>
  <si>
    <t>Evaluating Structural Progression of Retinitis Pigmentosa After Cataract Surgery.</t>
  </si>
  <si>
    <t>Incidence, prevalence, and risk of selected ocular disease in adults with atopic dermatitis.</t>
  </si>
  <si>
    <t>Suspected bacterial meningomyelitis: The first presenting clinical feature of neuromyelitis optica spectrum disorder.</t>
  </si>
  <si>
    <t>Aquaporin-4 antibody positive neuromyelitis optica spectrum disorder associated with esophageal cancer.</t>
  </si>
  <si>
    <t>Association of CD58 gene polymorphisms with NMO spectrum disorders in a Han Chinese population.</t>
  </si>
  <si>
    <t>Late onset neuromyelitis optica mimicking an acute stroke in an elderly patient.</t>
  </si>
  <si>
    <t>Efficacy, Safety, and Risk Factors for Failure of Standalone Ab Interno Gelatin Microstent Implantation versus Standalone Trabeculectomy.</t>
  </si>
  <si>
    <t>Safety and effectiveness of gold glaucoma micro shunt for reducing intraocular pressure in Japanese patients with open angle glaucoma.</t>
  </si>
  <si>
    <t>Tracking and predicting disease progression in progressive supranuclear palsy: CSF and blood biomarkers.</t>
  </si>
  <si>
    <t>Second primary malignancies in retinoblastoma patients treated with intra-arterial chemotherapy: the first 10 years.</t>
  </si>
  <si>
    <t>Stability of visual outcome between 2 and 5 years following corneal transplantation in the UK.</t>
  </si>
  <si>
    <t>Use of Ruthenium-106 Brachytherapy for Iris Melanoma: The Scottish Experience.</t>
  </si>
  <si>
    <t>Features of optical coherence tomography predictive of choroidal neovascularisation treatment response in pathological myopia in association with fluorescein angiography.</t>
  </si>
  <si>
    <t>Retinal vessels functionality in eyes with central serous chorioretinopathy.</t>
  </si>
  <si>
    <t>Evaluation of optical coherence tomography angiographic findings in Alzheimer's type dementia.</t>
  </si>
  <si>
    <t>Trematodal granulomatous uveitis in paediatric Egyptian patients: a case series.</t>
  </si>
  <si>
    <t>Retinal Detachment Associated With Basketball-Related Eye Trauma.</t>
  </si>
  <si>
    <t>Comparison of Clinical Characteristics of Rhegmatogenous Retinal Detachment in Pseudophakic and Phakic Eyes.</t>
  </si>
  <si>
    <t>ISG15 in Host Defense Against Candida albicans Infection in a Mouse Model of Fungal Keratitis.</t>
  </si>
  <si>
    <t>Alterations in audiovisual simultaneity perception in amblyopia.</t>
  </si>
  <si>
    <t>Ab Interno Trabeculectomy With a Dual Blade: Surgical Technique for Childhood Glaucoma.</t>
  </si>
  <si>
    <t>Adjustable Dual Muscle Speculum for Simplified Placement of a 350 Baerveldt Implant.</t>
  </si>
  <si>
    <t>Relationship Between Serum Glucose Levels and Intraocular Pressure, a Population-based Cross-sectional Study.</t>
  </si>
  <si>
    <t>Microinvasive Glaucoma Stent (MIGS) Surgery With Concomitant Phakoemulsification Cataract Extraction: Outcomes and the Learning Curve.</t>
  </si>
  <si>
    <t>Molecularly targeted agents in oculoplastic surgery.</t>
  </si>
  <si>
    <t>Graft versus host disease: what should the oculoplastic surgeon know?</t>
  </si>
  <si>
    <t>PAX6 aniridia syndrome: clinics, genetics, and therapeutics.</t>
  </si>
  <si>
    <t>Behçet's syndrome and health-related quality of life: influence of symptoms, lifestyle and employment status.</t>
  </si>
  <si>
    <t>Infection control guidelines for optometrists 2016.</t>
  </si>
  <si>
    <t>Feasibility study on robot-assisted retinal vascular bypass surgery in an ex vivo porcine model.</t>
  </si>
  <si>
    <t>Pre-banking microbial contamination of donor conjunctiva and storage medium for penetrating keratoplasty.</t>
  </si>
  <si>
    <t>Twelve-Year Follow-Up of Laser In Situ Keratomileusis for Moderate to High Myopia.</t>
  </si>
  <si>
    <t>Regenerating optic pathways from the eye to the brain.</t>
  </si>
  <si>
    <t>Incidence and prevalence of uveitis in South Korea: a nationwide cohort study.</t>
  </si>
  <si>
    <t>One-year outcome of intravitreal ziv-aflibercept therapy for non-responsive neovascular age-related macular degeneration.</t>
  </si>
  <si>
    <t>Vitreomacular adhesion or vitreomacular traction may affect antivascular endothelium growth factor treatment for neovascular age-related macular degeneration.</t>
  </si>
  <si>
    <t>Prognostic biopsy of choroidal melanoma: an optimised surgical and laboratory approach.</t>
  </si>
  <si>
    <t>Brief hyperopic defocus or form deprivation have varying effects on eye growth and ocular rhythms depending on the time-of-day of exposure.</t>
  </si>
  <si>
    <t>Blood flow velocity and thickness of the choroid in a patient with chorioretinopathy associated with ocular blunt trauma.</t>
  </si>
  <si>
    <t>Use of Corneal Confocal Microscopy to Evaluate Small Nerve Fibers in Patients With Human Immunodeficiency Virus.</t>
  </si>
  <si>
    <t>Association of Glaucoma-Related, Optical Coherence Tomography-Measured Macular Damage With Vision-Related Quality of Life.</t>
  </si>
  <si>
    <t>Age and axial length on peripapillary retinal nerve fiber layer thickness measured by optical coherence tomography in nonglaucomatous Taiwanese participants.</t>
  </si>
  <si>
    <t>Systematic genomic and translational efficiency studies of uveal melanoma.</t>
  </si>
  <si>
    <t>ATP-sensitive potassium (KATP) channel openers diazoxide and nicorandil lower intraocular pressure by activating the Erk1/2 signaling pathway.</t>
  </si>
  <si>
    <t>Solitary Iris Plasmacytoma With Anterior Chamber Crystalline Deposits.</t>
  </si>
  <si>
    <t>Comparison of Femtosecond Laser-Enabled Descemetorhexis and Manual Descemetorhexis in Descemet Membrane Endothelial Keratoplasty.</t>
  </si>
  <si>
    <t>Accelerated versus conventional corneal crosslinking for refractive instability: an update.</t>
  </si>
  <si>
    <t>Risk profiles of ectasia after keratorefractive surgery.</t>
  </si>
  <si>
    <t>Compromised Integrity of Central Visual Pathways in Patients With Macular Degeneration.</t>
  </si>
  <si>
    <t>Ectopic orbital meningioma: Fact or fiction?</t>
  </si>
  <si>
    <t>Orbital abscess following posterior subtenon injection of triamcinolone acetonide.</t>
  </si>
  <si>
    <t>Pre-operative experiences and post-operative benefits of ptosis surgery: A qualitative study.</t>
  </si>
  <si>
    <t>Multimodal imaging and functional correlations identify unusual cases of macular retinal pigment epithelium hypopigmentation occurring without functional loss.</t>
  </si>
  <si>
    <t>Wavelet decomposition analysis in the two-flash multifocal ERG in early glaucoma: a comparison to ganglion cell analysis and visual field.</t>
  </si>
  <si>
    <t>A GPR119 Signaling System in the Murine Eye Regulates Intraocular Pressure in a Sex-Dependent Manner.</t>
  </si>
  <si>
    <t>Effect of Mandarin Orange Yogurt on Allergic Conjunctivitis Induced by Conjunctival Allergen Challenge.</t>
  </si>
  <si>
    <t>Growth of meibomian gland tissue after intraductal meibomian gland probing in patients with obstructive meibomian gland dysfunction.</t>
  </si>
  <si>
    <t>Electrophysiological findings show generalised post-photoreceptoral deficiency in macular telangiectasia type 2.</t>
  </si>
  <si>
    <t>Recovery of Corneal Sensitivity and Increase in Nerve Density and Wound Healing in Diabetic Mice After PEDF Plus DHA Treatment.</t>
  </si>
  <si>
    <t>Machine learning techniques for diabetic macular edema (DME) classification on SD-OCT images.</t>
  </si>
  <si>
    <t>The effect of post-traumatic-stress-disorder on intra-operative analgesia in a veteran population during cataract procedures carried out using retrobulbar or topical anesthesia: a retrospective study.</t>
  </si>
  <si>
    <t>Clinical safety and efficacy of vitamin D3 analog ointment for treatment of obstructive meibomian gland dysfunction.</t>
  </si>
  <si>
    <t>Adjuvant treatment or primary topical monotherapy for ocular surface squamous neoplasia: a systematic review.</t>
  </si>
  <si>
    <t>Iris-claw intraocular lens implantation in children with ectopia lentis.</t>
  </si>
  <si>
    <t>Outcomes of phacoemulsification in patients with uveitis at a tertiary center in São Paulo, Brazil: a review of cases from 2007 to 2012.</t>
  </si>
  <si>
    <t>Incidence of anterior segment neovascularization during intravitreal treatment for macular edema secondary to central retinal vein occlusion.</t>
  </si>
  <si>
    <t>Topographic outcomes after corneal collagen crosslinking in progressive keratoconus: 1-year follow-up.</t>
  </si>
  <si>
    <t>Keratoconus progression is not inhibited by reducing eyelid muscular force with botulinum toxin A treatment: a randomized trial.</t>
  </si>
  <si>
    <t>Detection of herpes simplex-1 and -2 and varicella zoster virus by quantitative real-time polymerase chain reaction in corneas from patients with bacterial keratitis.</t>
  </si>
  <si>
    <t>Comparisons of choroidal nevus measurements obtained using 10- and 20-MHz ultrasound and spectral domain optical coherence tomography.</t>
  </si>
  <si>
    <t>Evaluation of nicotinamide as an anti-inflammatory and anti-angiogenic agent in uveal melanoma cell lines.</t>
  </si>
  <si>
    <t>Comparison of optical coherence tomographic findings between Behcet disease patients with and without ocular involvement and healthy subjects.</t>
  </si>
  <si>
    <t>Genetic analyses of HIV env associated with uveitis in antiretroviral-naive individuals.</t>
  </si>
  <si>
    <t>Observational report: Improved outcomes of transscleral cyclophotocoagulation for glaucoma patients.</t>
  </si>
  <si>
    <t>Imaging diagnosis of orbital Wegener granulomatosis: A rare case report.</t>
  </si>
  <si>
    <t>PERIPHERAL RETINOSCHISIS IN INTERMEDIATE UVEITIS.</t>
  </si>
  <si>
    <t>CHARACTERISTICS OF EPIRETINAL MEMBRANE REMNANT EDGE BY OPTICAL COHERENCE TOMOGRAPHY AFTER PARS PLANA VITRECTOMY.</t>
  </si>
  <si>
    <t>POSTTRAUMATIC ENDOPHTHALMITIS: An 18-Year Case Series.</t>
  </si>
  <si>
    <t>OVERVIEW OF THE COMPLICATIONS OF HIGH MYOPIA.</t>
  </si>
  <si>
    <t>ACUTE ZONAL OCCULT OUTER RETINOPATHY: Structural and Functional Analysis Across the Transition Zone Between Healthy and Diseased Retina.</t>
  </si>
  <si>
    <t>LONGITUDINAL CHANGES IN THICKNESSES OF THE MACULA, GANGLION CELL-INNER PLEXIFORM LAYER, AND RETINAL NERVE FIBER LAYER AFTER VITRECTOMY: A 12-Month Observational Study.</t>
  </si>
  <si>
    <t>The Outcome of Endoscopic Optic Nerve Decompression for Bilateral Traumatic Optic Neuropathy.</t>
  </si>
  <si>
    <t>STICKY SILICONE OIL.</t>
  </si>
  <si>
    <t>SURGICAL OUTCOMES OF 27-GAUGE VITRECTOMY FOR A CONSECUTIVE SERIES OF 163 EYES WITH VARIOUS VITREOUS DISEASES.</t>
  </si>
  <si>
    <t>FIVE-YEAR OUTCOMES OF INTRAVITREAL INJECTION OF RANIBIZUMAB FOR THE TREATMENT OF MYOPIC CHOROIDAL NEOVASCULARIZATION.</t>
  </si>
  <si>
    <t>NEOVASCULARIZATION SECONDARY TO HIGH MYOPIA IMAGED BY OPTICAL COHERENCE TOMOGRAPHY ANGIOGRAPHY.</t>
  </si>
  <si>
    <t>RECURRENCE OF CHOROIDAL NEOVASCULARIZATION LESION ACTIVITY AFTER AFLIBERCEPT TREATMENT FOR AGE-RELATED MACULAR DEGENERATION.</t>
  </si>
  <si>
    <t>Avoiding the Hughes flap in lower eyelid reconstruction.</t>
  </si>
  <si>
    <t>Focal laser treatment in addition to chemotherapy for retinoblastoma.</t>
  </si>
  <si>
    <t>The Association of Chemokine Gene Polymorphisms with VKH and Behcet's Disease in a Chinese Han Population.</t>
  </si>
  <si>
    <t>Neuroanatomic Variations in Graves' Dysthyroid Ophthalmopathy as Studied With MRI.</t>
  </si>
  <si>
    <t>Human antimicrobial peptides in ocular surface defense.</t>
  </si>
  <si>
    <t>Validation of an automated tractography method for the optic radiations as a biomarker of visual acuity in neurofibromatosis-associated optic pathway glioma.</t>
  </si>
  <si>
    <t>Dickkopf-1 inhibits Wnt3a-induced migration and epithelial-mesenchymal transition of human lens epithelial cells.</t>
  </si>
  <si>
    <t>Pathological Analysis of Ocular Lesions in a Murine Model of Sjögren's Syndrome.</t>
  </si>
  <si>
    <t>Work-Related Eye Injuries: A Relevant Health Problem. Main Epidemiological Data from a Highly-Industrialized Area of Northern Italy.</t>
  </si>
  <si>
    <t>Stereotactic Radiosurgery and Fractionated Stereotactic Radiation Therapy for the Treatment of Uveal Melanoma.</t>
  </si>
  <si>
    <t>Dry Eye Syndrome After Proton Therapy of Ocular Melanomas.</t>
  </si>
  <si>
    <t>High Glucose Induces Mitochondrial Dysfunction in Retinal Müller Cells: Implications for Diabetic Retinopathy.</t>
  </si>
  <si>
    <t>Specific Alleles of CLN7/MFSD8, a Protein That Localizes to Photoreceptor Synaptic Terminals, Cause a Spectrum of Nonsyndromic Retinal Dystrophy.</t>
  </si>
  <si>
    <t>Visual Performance and Optical Quality of Standardized Asymmetric Soft Contact Lenses in Patients With Keratoconus.</t>
  </si>
  <si>
    <t>Comparison of MicroRNA Expression in Aqueous Humor of Normal and Primary Open-Angle Glaucoma Patients Using PCR Arrays: A Pilot Study.</t>
  </si>
  <si>
    <t>SERPINA3K Ameliorates the Corneal Oxidative Injury Induced by 4-Hydroxynonenal.</t>
  </si>
  <si>
    <t>Corneal Potential Maps Measured With Multi-Electrode Electroretinography in Rat Eyes With Experimental Lesions.</t>
  </si>
  <si>
    <t>Dietary Intake of Omega-3 Fatty Acids From Fish and Risk of Diabetic Retinopathy.</t>
  </si>
  <si>
    <t>In Vivo Confocal Imaging of the Conjunctiva as a Predictive Tool for the Glaucoma Filtration Surgery Outcome.</t>
  </si>
  <si>
    <t>Functional Activity of Matrix Metalloproteinases 2 and 9 in Tears of Patients With Glaucoma.</t>
  </si>
  <si>
    <t>Removal of Persistent Cellular Deposits After Foldable Iris-Fixated Phakic IOL Implantation.</t>
  </si>
  <si>
    <t>Questionnaires for Measuring Refractive Surgery Outcomes.</t>
  </si>
  <si>
    <t>Biomechanical Characterization of Subclinical Keratoconus Without Topographic or Tomographic Abnormalities.</t>
  </si>
  <si>
    <t>Implantation of Implantable Collamer Lenses After Radial Keratotomy.</t>
  </si>
  <si>
    <t>A New Extended Depth of Focus Intraocular Lens Based on Spherical Aberration.</t>
  </si>
  <si>
    <t>Increased Hair Cortisol Concentrations in Patients With Progressive Keratoconus.</t>
  </si>
  <si>
    <t>A Three-Year Observation of Corneal Backscatter After Small Incision Lenticule Extraction (SMILE).</t>
  </si>
  <si>
    <t>Small Incision Lenticule Extraction (SMILE) for Hyperopia: Optical Zone Diameter and Spherical Aberration Induction.</t>
  </si>
  <si>
    <t>Meta-analysis of the FDA Reports on Patient-Reported Outcomes Using the Three Latest Platforms for LASIK.</t>
  </si>
  <si>
    <t>A heterozygous microdeletion of 20p12.2-3 encompassing PROKR2 and BMP2 in a patient with congenital hypopituitarism and growth hormone deficiency.</t>
  </si>
  <si>
    <t>Co-occurrence of Jalili syndrome and muscular overgrowth.</t>
  </si>
  <si>
    <t>Effects of the Tangningtongluo formula as an alternative strategy for diabetics via upregulation of insulin receptor substrate-1.</t>
  </si>
  <si>
    <t>Prevalence and Factors Associated With Second Eye Cataract Surgery and the Trend in the Time Interval Between the Two Eye Surgeries Based on the Malaysian National Eye Database.</t>
  </si>
  <si>
    <t>Intense pulsed light treatment and meibomian gland expression for moderate to advanced meibomian gland dysfunction.</t>
  </si>
  <si>
    <t>Randomised controlled trial of topical antibacterial Manuka (Leptospermum species) honey for evaporative dry eye due to meibomian gland dysfunction.</t>
  </si>
  <si>
    <t>Factors associated with peripheral neuropathy in type 2 diabetes: Subclinical versus confirmed neuropathy.</t>
  </si>
  <si>
    <t>Frontline Science: Aspirin-triggered resolvin D1 controls herpes simplex virus-induced corneal immunopathology.</t>
  </si>
  <si>
    <t>Visual and Motor Deficits in Grown-up Mice with Congenital Zika Virus Infection.</t>
  </si>
  <si>
    <t>Large Disparities in Receipt of Glaucoma Care between Enrollees in Medicaid and Those with Commercial Health Insurance.</t>
  </si>
  <si>
    <t>Silent sinus syndrome and maxillary sinus atelectasis in children.</t>
  </si>
  <si>
    <t>Factors Affecting the Visual Outcome of Pituitary Adenoma Patients Treated with Endoscopic Transsphenoidal Surgery.</t>
  </si>
  <si>
    <t>Bringing the age-related macular degeneration high-risk allele age-related maculopathy susceptibility 2 into focus with stem cell technology.</t>
  </si>
  <si>
    <t>Mesenchymal stem cells for treating autoimmune dacryoadenitis.</t>
  </si>
  <si>
    <t>Two Postmodernisms in Rheumatology.</t>
  </si>
  <si>
    <t>Isolated Neurofibroma of the Orbit: Case Report and Literature Review.</t>
  </si>
  <si>
    <t>Spontaneous Resolution of Optic Neuropathy in Sphenoid Wing Meningioma.</t>
  </si>
  <si>
    <t>Survey of Ocular Prosthetics Rehabilitation in the United Kingdom, Part 2: Anophthalmic Patients' Satisfaction and Acceptance.</t>
  </si>
  <si>
    <t>Visual impairment and traits of autism in children.</t>
  </si>
  <si>
    <t>Validation of the Polish Version of the Washington 4-Digit Diagnostic Code for the Assessment of Fetal Alcohol Spectrum Disorders.</t>
  </si>
  <si>
    <t>Photopharmacological control of bipolar cells restores visual function in blind mice.</t>
  </si>
  <si>
    <t>Long-Term Stability of Minimally Invasive Radial Keratotomy for Mild to Moderate Keratoconus.</t>
  </si>
  <si>
    <t>Evaluation of Corneal Endothelial Cell Loss After Uncomplicated Phacoemulsification Cataract Surgery With Intracameral Phenylephrine.</t>
  </si>
  <si>
    <t>The application of optical coherence tomography angiography in retinal diseases.</t>
  </si>
  <si>
    <t>The use of microperimetry in assessing visual function in age-related macular degeneration.</t>
  </si>
  <si>
    <t>Choroidal Changes Associated With Subretinal Drusenoid Deposits in Age-related Macular Degeneration Using Swept-source Optical Coherence Tomography.</t>
  </si>
  <si>
    <t>Distribution of Nonperfusion Area on Ultra-widefield Fluorescein Angiography in Eyes With Diabetic Macular Edema: DAVE Study.</t>
  </si>
  <si>
    <t>Classification of Fluorescein Breakup Patterns: A Novel Method of Differential Diagnosis for Dry Eye.</t>
  </si>
  <si>
    <t>Measuring satisfaction with appearance: Validation of the FACE-Q scales for double-eyelid blepharoplasty with minor incision in young Asians- retrospective study of 200 cases.</t>
  </si>
  <si>
    <t>Does oxidative stress play any role in diabetic cataract formation? ----Re-evaluation using a thioltransferase gene knockout mouse model.</t>
  </si>
  <si>
    <t>Xeroderma pigmentosum at a tertiary care center in Saudi Arabia.</t>
  </si>
  <si>
    <t>Etiology of optic atrophy: a prospective observational study from Saudi Arabia.</t>
  </si>
  <si>
    <t>Docosahexaenoic acid preserves visual function by maintaining correct disc morphology in retinal photoreceptor cells.</t>
  </si>
  <si>
    <t>Two-staged en bloc excision of a retinal haemangioma.</t>
  </si>
  <si>
    <t>Ectopic germinal center and megalin defect in primary Sjogren syndrome with renal Fanconi syndrome.</t>
  </si>
  <si>
    <t>The refractive state of the eye in Icelandic horses with the Silver mutation.</t>
  </si>
  <si>
    <t>Serum uric acid concentration is associated with hypertensive retinopathy in hypertensive chinese adults.</t>
  </si>
  <si>
    <t>Ischemic index changes in diabetic retinopathy after intravitreal dexamethasone implant using ultra-widefield fluorescein angiography: a pilot study.</t>
  </si>
  <si>
    <t>A Case of Kidney Involvement in Primary Sjögren's Syndrome.</t>
  </si>
  <si>
    <t>Proteome-wide Identification of Glycosylation-dependent Interactors of Galectin-1 and Galectin-3 on Mesenchymal Retinal Pigment Epithelial (RPE) Cells.</t>
  </si>
  <si>
    <t>Early postnatal hyperglycaemia is a risk factor for treatment-demanding retinopathy of prematurity.</t>
  </si>
  <si>
    <t>Complement component C3aR constitutes a novel regulator for chick eye morphogenesis.</t>
  </si>
  <si>
    <t>Cholesterol metabolism and glaucoma: Modulation of Muller cell membrane organization by 24S-hydroxycholesterol.</t>
  </si>
  <si>
    <t>Effect of dry eye on Scheimpflug imaging of the cornea and elevation data.</t>
  </si>
  <si>
    <t>Surgical techniques for the treatment of conjunctivochalasis: paste-pinch-cut conjunctivoplasty versus thermal cautery conjunctivoplasty.</t>
  </si>
  <si>
    <t>Short- to long-term results of Ahmed glaucoma valve in the management of elevated intraocular pressure in patients with pediatric uveitis.</t>
  </si>
  <si>
    <t>Morpho-functional analysis of Stargardt Disease for reading.</t>
  </si>
  <si>
    <t>Accuracy of referral diagnosis to an emergency eye clinic.</t>
  </si>
  <si>
    <t>VEGF-A is increased in exogenous endophthalmitis.</t>
  </si>
  <si>
    <t>Effect of air and sulfur hexafluoride (SF(6)) tamponade on visual acuity after epiretinal membrane surgery: a pilot study.</t>
  </si>
  <si>
    <t>Association of orbital decompression and the characteristics of subsequent strabismus surgery in thyroid eye disease.</t>
  </si>
  <si>
    <t>Incision-sparing management of canaliculitis: an efficacious alternative to surgical management.</t>
  </si>
  <si>
    <t>Interactive navigation-guided ophthalmic plastic surgery: the techniques and utility of 3-dimensional navigation.</t>
  </si>
  <si>
    <t>Trends in pediatric strabismus surgery in the new millennium: influence of funding and perceived benefits of surgery.</t>
  </si>
  <si>
    <t>Effect of artificial anisometropia in dominant and nondominant eyes on stereoacuity.</t>
  </si>
  <si>
    <t>Proposing a new scoring system in intermittent exotropia: towards a better assessment of control.</t>
  </si>
  <si>
    <t>Thermosensitive hydrogel as an in situ gelling antimicrobial ocular dressing.</t>
  </si>
  <si>
    <t>Mutations in NKX6-2 Cause Progressive Spastic Ataxia and Hypomyelination.</t>
  </si>
  <si>
    <t>Defects in the Cell Signaling Mediator β-Catenin Cause the Retinal Vascular Condition FEVR.</t>
  </si>
  <si>
    <t>Long-term consequences of developmental vascular defects on retinal vessel homeostasis and function in a mouse model of Norrie disease.</t>
  </si>
  <si>
    <t>The role of insulin resistance in experimental diabetic retinopathy-Genetic and molecular aspects.</t>
  </si>
  <si>
    <t>Mutation spectrum of RB1 mutations in retinoblastoma cases from Singapore with implications for genetic management and counselling.</t>
  </si>
  <si>
    <t>Efficacy of digital pupillometry for diagnosis of Horner syndrome.</t>
  </si>
  <si>
    <t>Genetic studies in a patient with X-linked retinoschisis coexisting with developmental delay and sensorineural hearing loss.</t>
  </si>
  <si>
    <t>Calcium Dobesilate Prevents Neurodegeneration and Vascular Leakage in Experimental Diabetes.</t>
  </si>
  <si>
    <t>Subconjunctival implantation of ologen Collagen Matrix to treat ocular hypotony after filtration glaucoma surgery.</t>
  </si>
  <si>
    <t>Ultra-widefield fundus fluorescein angiography in the diagnosis and management of retinal vasculitis.</t>
  </si>
  <si>
    <t>Impact of socioeconomic status on vision-related quality of life in primary open-angle glaucoma.</t>
  </si>
  <si>
    <t>Stepping into the virtual unknown: feasibility study of a virtual reality-based test of ocular misalignment.</t>
  </si>
  <si>
    <t>Black patients sustain vision loss while White and South Asian patients gain vision following delamination or segmentation surgery for tractional complications associated with proliferative diabetic retinopathy.</t>
  </si>
  <si>
    <t>Aqueous humor pentraxin-3 levels in patients with diabetes mellitus.</t>
  </si>
  <si>
    <t>Atrophy of retinal inner layers is associated with poor vision after endophthalmitis: a spectral domain optical coherence tomography study.</t>
  </si>
  <si>
    <t>Utilizing Zebrafish Visual Behaviors in Drug Screening for Retinal Degeneration.</t>
  </si>
  <si>
    <t>Qualitative and Quantitative Assessment of Vascular Changes in Diabetic Macular Edema after Dexamethasone Implant Using Optical Coherence Tomography Angiography.</t>
  </si>
  <si>
    <t>EFFECT OF INTRAVITREAL RANIBIZUMAB ON GANGLION CELL COMPLEX AND PERIPAPILLARY RETINAL NERVE FIBER LAYER IN NEOVASCULAR AGE-RELATED MACULAR DEGENERATION USING SPECTRAL DOMAIN OPTICAL COHERENCE TOMOGRAPHY.</t>
  </si>
  <si>
    <t>Visual outcomes following Descemet stripping automated endothelial keratoplasty for corneal endothelial dysfunction.</t>
  </si>
  <si>
    <t>Detection of nonexudative choroidal neovascularization secondary to angioid streaks using optical coherence tomography angiography.</t>
  </si>
  <si>
    <t>Total retinal detachment caused by a KIF11 mutation.</t>
  </si>
  <si>
    <t>Assessing visual function behind cataract: preoperative predictive value of the Heine Lambda 100 retinometer.</t>
  </si>
  <si>
    <t>Congenital inverse Duane's retraction syndrome: A rare presentation.</t>
  </si>
  <si>
    <t>Surgical management of optic disc pit maculopathy with a fovea sparing internal limiting membrane flap.</t>
  </si>
  <si>
    <t>Antiretinal antibody- proven autoimmune retinopathy.</t>
  </si>
  <si>
    <t>Management of a rare presentation of Vogt-Koyanagi-Harada disease in human immunodeficiency virus/acquired immunodeficiency disease syndrome patient.</t>
  </si>
  <si>
    <t>Vogt-Koyanagi-Harada disease in a patient of chronic myeloid leukemia.</t>
  </si>
  <si>
    <t>An unusual cause of recurrent bloody tear.</t>
  </si>
  <si>
    <t>Conjunctival leiomyosarcoma: A case report and review of literature.</t>
  </si>
  <si>
    <t>Allergen-specific exposure associated with high immunoglobulin E and eye rubbing predisposes to progression of keratoconus.</t>
  </si>
  <si>
    <t>Ridge at the medial rectus muscle insertion: A new anatomical landmark.</t>
  </si>
  <si>
    <t>Impact of expansion of telemedicine screening for retinopathy of prematurity in India.</t>
  </si>
  <si>
    <t>Microperimetric evaluation in patients with adult-onset foveomacular vitelliform dystrophy.</t>
  </si>
  <si>
    <t>Delayed follow-up in patients with diabetic retinopathy in South India: Social factors and impact on disease progression.</t>
  </si>
  <si>
    <t>Nocardia infection following intraocular surgery: Report of seven cases from a tertiary eye hospital.</t>
  </si>
  <si>
    <t>Surgical refixation of posteriorly dislocated intraocular lens with scleral-tuck technique.</t>
  </si>
  <si>
    <t>Evaluation of Kayser-Fleischer ring in Wilson disease by anterior segment optical coherence tomography.</t>
  </si>
  <si>
    <t>Updates in ophthalmic pathology.</t>
  </si>
  <si>
    <t>Evaluating ocular blood flow.</t>
  </si>
  <si>
    <t>Auditory and otologic profile of Alström syndrome: Comprehensive single center data on 38 patients.</t>
  </si>
  <si>
    <t>Diffuse (18)F-FDG uptake throughout the spinal cord in the acute phase of Neuromyelitis Optica Spectrum disorder.</t>
  </si>
  <si>
    <t>Prevalence of Laboratory Critical Results in Eye Patients from an Eye Hospital in Southern China.</t>
  </si>
  <si>
    <t>Combination of Neuroprotective and Regenerative Agents for AGE-Induced Retinal Degeneration: In Vitro Study.</t>
  </si>
  <si>
    <t>Persistence of Innate Immune Pathways in Late Stage Human Bacterial and Fungal Keratitis: Results from a Comparative Transcriptome Analysis.</t>
  </si>
  <si>
    <t>Sensory Eye Dominance in Treated Anisometropic Amblyopia.</t>
  </si>
  <si>
    <t>Immunotherapies in neuromyelitis optica spectrum disorder: efficacy and predictors of response.</t>
  </si>
  <si>
    <t>Pattern of Local Recurrence After I-125 Episcleral Brachytherapy for Uveal Melanoma in a Spanish Referral Ocular Oncology Unit.</t>
  </si>
  <si>
    <t>The United Kingdom Diabetic Retinopathy Electronic Medical Record Users Group: Report 3: Baseline Retinopathy and Clinical Features Predict Progression of Diabetic Retinopathy.</t>
  </si>
  <si>
    <t>Selective Serotonin Reuptake Inhibitors and Cataract Risk: A Case-Control Analysis.</t>
  </si>
  <si>
    <t>Predictive role of neutrophil-to-lymphocyte ratio and platelet-to-lymphocyte ratio in normal-tension glaucoma.</t>
  </si>
  <si>
    <t>Nanoparticle-loaded biodegradable light-responsive in situ forming injectable implants for effective peptide delivery to the posterior segment of the eye.</t>
  </si>
  <si>
    <t>Iron chelation for the treatment of uveitis.</t>
  </si>
  <si>
    <t>Ocular exposure to paraquat resulting in keratopathy, pseudomembranous conjunctivitis and symblepharon.</t>
  </si>
  <si>
    <t>MicroRNA-200b Expression in the Vitreous Humor of Patients with Proliferative Diabetic Retinopathy.</t>
  </si>
  <si>
    <t>Importance of Light Filters in Modern Vitreoretinal Surgery: An Update of the Literature.</t>
  </si>
  <si>
    <t>Nd:YAG laser vitreolysis versus pars plana vitrectomy for vitreous floaters.</t>
  </si>
  <si>
    <t>Subconjunctival Delivery of p75NTR Antagonists Reduces the Inflammatory, Vascular, and Neurodegenerative Pathologies of Diabetic Retinopathy.</t>
  </si>
  <si>
    <t>Preclinical PET Study of Intravitreal Injections.</t>
  </si>
  <si>
    <t>Accuracy of Billing Codes Used in the Therapeutic Care of Diabetic Retinopathy.</t>
  </si>
  <si>
    <t>Consensus on Diagnostic Criteria of Idiopathic Orbital Inflammation Using a Modified Delphi Approach.</t>
  </si>
  <si>
    <t>Oral Tyrosine Kinase Inhibitor for Neovascular Age-Related Macular Degeneration: A Phase 1 Dose-Escalation Study.</t>
  </si>
  <si>
    <t>Use of Corneal Confocal Microscopy to Detect Corneal Nerve Loss and Increased Dendritic Cells in Patients With Multiple Sclerosis.</t>
  </si>
  <si>
    <t>Intervention using a novel biodegradable hollow stent containing polylactic acid-polyprolactone-polyethylene glycol complexes against lacrimal duct obstruction disease.</t>
  </si>
  <si>
    <t>Retinal artery occlusion and associated recurrent vascular risk with underlying etiologies.</t>
  </si>
  <si>
    <t>Macular Bruch's membrane defect and dome-shaped macula in high myopia.</t>
  </si>
  <si>
    <t>Effect of glaucoma on eye movement patterns and laboratory-based hazard detection ability.</t>
  </si>
  <si>
    <t>Ultra-widefield fundus autofluorescence in age-related macular degeneration.</t>
  </si>
  <si>
    <t>Surrogate Outcome Measures for Corneal Neurotization in Infants and Children.</t>
  </si>
  <si>
    <t>Asymmetry of Preoperative Incision Design Markings for Upper Blepharoplasty.</t>
  </si>
  <si>
    <t>Damage-induced neuronal endopeptidase (DINE) enhances axonal regeneration potential of retinal ganglion cells after optic nerve injury.</t>
  </si>
  <si>
    <t>Ocular biometry and determinants of refractive error in a founder population of European ancestry.</t>
  </si>
  <si>
    <t>Ganglion cell loss in early glaucoma, as assessed by photopic negative response, pattern electroretinogram, and spectral-domain optical coherence tomography.</t>
  </si>
  <si>
    <t>Bystander mechanism for complement-initiated early oligodendrocyte injury in neuromyelitis optica.</t>
  </si>
  <si>
    <t>Conjunctivitis Caused by a Strain of Neisseria gonorrhoeae That Was Less Susceptible to Ceftriaxone.</t>
  </si>
  <si>
    <t>Development of Extranodal NK/T-cell Lymphoma Nasal Type in Cerebrum Following Epstein-Barr Virus-positive Uveitis.</t>
  </si>
  <si>
    <t>Role of the "other Babinski sign" in hyperkinetic facial disorders.</t>
  </si>
  <si>
    <t>Usefulness of the superior cerebellar peduncle for differential diagnosis of progressive supranuclear palsy: A meta-analysis.</t>
  </si>
  <si>
    <t>A Histologic Categorization of Aqueous Outflow Routes in Familial Open-Angle Glaucoma and Associations With Mutations in the MYOC Gene in Japanese Patients.</t>
  </si>
  <si>
    <t>Associations Between β-Peripapillary Atrophy and Reticular Pseudodrusen in Early Age-Related Macular Degeneration.</t>
  </si>
  <si>
    <t>The Impact of Lens Opacity on SD-OCT Retinal Nerve Fiber Layer and Bruch's Membrane Opening Measurements Using the Anatomical Positioning System (APS).</t>
  </si>
  <si>
    <t>Nighttime Driving in Older Adults: Effects of Glare and Association With Mesopic Visual Function.</t>
  </si>
  <si>
    <t>Relationship between Elevated Intraocular Pressure and Divided Peripapillary Sector Retinal Nerve Fiber Layer Thickness in a Cynomolgus Monkey Laser-Induced Ocular Hypertension Model.</t>
  </si>
  <si>
    <t>Aqueous Humor Levels of Soluble Vascular Endothelial Growth Factor Receptor and Inflammatory Factors in Diabetic Macular Edema.</t>
  </si>
  <si>
    <t>Attenuation of Follicular Helper T Cell-Dependent B Cell Hyperactivity by Abatacept Treatment in Primary Sjögren's Syndrome.</t>
  </si>
  <si>
    <t>Diagnostic value of repeated ice tests in the evaluation of ptosis in myasthenia gravis.</t>
  </si>
  <si>
    <t>Predictability and stability of laser-assisted subepithelial keratectomy with mitomycin C for the correction of high myopia.</t>
  </si>
  <si>
    <t>Plasma rich in growth factors for the treatment of rapidly progressing refractory corneal melting due to erlotinib in nonsmall cell lung cancer.</t>
  </si>
  <si>
    <t>Sumatriptan-induced angle-closure glaucoma: A case report.</t>
  </si>
  <si>
    <t>Body mass index and risk of diabetic retinopathy: A meta-analysis and systematic review.</t>
  </si>
  <si>
    <t>Ophthalmoplegia associated with lung adenocarcinoma in a patient with the Lambert-Eaton myasthenic syndrome: A case report.</t>
  </si>
  <si>
    <t>Lacrimal Apparatus Defect Repair: Use of the Monocanalicular Silicone Stent.</t>
  </si>
  <si>
    <t>Optical coherence tomography angiography of the macular microvasculature changes in retinitis pigmentosa.</t>
  </si>
  <si>
    <t>σ-1 receptor stimulation protects against pressure-induced damage through InsR-MAPK signaling in human trabecular meshwork cells.</t>
  </si>
  <si>
    <t>European Glaucoma Society Terminology and Guidelines for Glaucoma, 4th Edition - Chapter 3: Treatment principles and options Supported by the EGS Foundation: Part 1: Foreword; Introduction; Glossary; Chapter 3 Treatment principles and options.</t>
  </si>
  <si>
    <t>Comparison of corneal dynamic parameters and tomographic measurements using Scheimpflug imaging in keratoconus.</t>
  </si>
  <si>
    <t>Inhibitory effects of rosmarinic acid on pterygium epithelial cells through redox imbalance and induction of extrinsic and intrinsic apoptosis.</t>
  </si>
  <si>
    <t>Tissue and cellular biomechanics during corneal wound injury and repair.</t>
  </si>
  <si>
    <t>Clinically Focused Molecular Investigation of 1000 Consecutive Families with Inherited Retinal Disease.</t>
  </si>
  <si>
    <t>The association between genetic polymorphisms of the interleukin-23 receptor gene and susceptibility to uveitis: a meta-analysis.</t>
  </si>
  <si>
    <t>Early Effects of Dexamethasone Implant on Macular Morphology and Visual Function in Patients with Diabetic Macular Edema.</t>
  </si>
  <si>
    <t>Genetic Polymorphisms and the Phenotypic Characterization of Individuals with Early Age-Related Macular Degeneration.</t>
  </si>
  <si>
    <t>Reduced frequency of murine cytomegalovirus retinitis in C57BL/6 mice correlates with low levels of suppressor of cytokine signaling (SOCS)1 and SOCS3 expression within the eye during corticosteroid-induced immunosuppression.</t>
  </si>
  <si>
    <t>Posterior Pole and Peripheral Retinal Fibrovascular Proliferation in von Hippel Lindau Disease.</t>
  </si>
  <si>
    <t>Neural Tumors of the Orbit -- What Is New?</t>
  </si>
  <si>
    <t>Retinoblastoma: Update on Current Management.</t>
  </si>
  <si>
    <t>Primary Vitreoretinal Lymphoma -- A Review.</t>
  </si>
  <si>
    <t>Complex and Dynamic Chromosomal Rearrangements in a Family With Seemingly Non-Mendelian Inheritance of Dopa-Responsive Dystonia.</t>
  </si>
  <si>
    <t>Association between aqueous humor and vitreous fluid levels of Th17 cell-related cytokines in patients with proliferative diabetic retinopathy.</t>
  </si>
  <si>
    <t>Progressive Decrease of Peripapillary Angioflow Vessel Density During Structural and Visual Field Progression in Early Primary Open-angle Glaucoma.</t>
  </si>
  <si>
    <t>Vitreous Occlusion of a Glaucoma Drainage Implant-Surgical Management.</t>
  </si>
  <si>
    <t>Intracorneal Hematoma After Ahmed Glaucoma Valve Implant Surgery.</t>
  </si>
  <si>
    <t>Suture of Symptomatic YAG Laser Peripheral Iridotomies Following Phakic Intraocular Lens Implantation.</t>
  </si>
  <si>
    <t>Effect of the Eye Tracking System on the Reproducibility of Measurements Obtained With Spectral-domain Optical Coherence Tomography in Glaucoma.</t>
  </si>
  <si>
    <t>Spontaneous Blinking Kinematics in Patients Who Have Undergone Autogeneous Fascia Frontalis Suspension.</t>
  </si>
  <si>
    <t>CD36 gene is associated with intraocular pressure elevation after intravitreal application of anti-VEGF agents in patients with age-related macular degeneration: Implications for the safety of the therapy.</t>
  </si>
  <si>
    <t>NHS Gene Mutations in Ashkenazi Jewish Families with Nance-Horan Syndrome.</t>
  </si>
  <si>
    <t>Assessment of Optic Nerve Head Pallor in Primary Open-Angle Glaucoma Patients and Healthy Subjects.</t>
  </si>
  <si>
    <t>Novel Assay Assessment of Oxidative Stress Biomarkers in Patients with Keratoconus: Thiol-Disulfide Homeostasis.</t>
  </si>
  <si>
    <t>In Vivo Efficacy of an Injectable Microsphere-Hydrogel Ocular Drug Delivery System.</t>
  </si>
  <si>
    <t>Peripapillary Atrophy in High Myopia.</t>
  </si>
  <si>
    <t>Model for Risk-Based Screening of Diabetic Retinopathy in People With Newly-Diagnosed Type 2 Diabetes Mellitus.</t>
  </si>
  <si>
    <t>Accuracy of the Fitbit Zip for Measuring Steps for Adolescents With Visual Impairments.</t>
  </si>
  <si>
    <t>Characteristics of germinal center-like structures in patients with Sjögren's syndrome.</t>
  </si>
  <si>
    <t>Comparison of circumferential peripheral angle closure using iridotrabecular contact index after laser iridotomy versus combined laser iridotomy and iridoplasty.</t>
  </si>
  <si>
    <t>Two-year functional and anatomical results after converting treatment resistant eyes with exudative age-related macular degeneration to aflibercept in accordance with a treat and extend protocol.</t>
  </si>
  <si>
    <t>Diabetic macular oedema: clinical risk factors and emerging genetic influences.</t>
  </si>
  <si>
    <t>Prevalence and characteristics of self-reported physical and mental disorders among adults with hearing loss in Denmark: a national survey.</t>
  </si>
  <si>
    <t>The Effect of Dry Eye Disease on Scar Formation in Rabbit Glaucoma Filtration Surgery.</t>
  </si>
  <si>
    <t>Novel truncating variant in DNA2-related congenital onset myopathy and ptosis suggests genotype-phenotype correlation.</t>
  </si>
  <si>
    <t>Ophthalmic Manifestations of Xeroderma Pigmentosum: A Perspective from the United Kingdom.</t>
  </si>
  <si>
    <t>Phosphodiesterase 4 Inhibitors in Immune-mediated Diseases: Mode of Action, Clinical Applications, Current and Future Perspectives.</t>
  </si>
  <si>
    <t>Postoperative Recovery of Light Sensitivity in Eyes with Rhegmatogenous Retinal Detachment.</t>
  </si>
  <si>
    <t>Genetic association study of exfoliation syndrome identifies a protective rare variant at LOXL1 and five new susceptibility loci.</t>
  </si>
  <si>
    <t>Association of dry eye disease with psychiatric or neurological disorders in elderly patients.</t>
  </si>
  <si>
    <t>Common variants near IKZF1 are associated with primary Sjögren's syndrome in Han Chinese.</t>
  </si>
  <si>
    <t>Genetic and environmental-genetic interaction rules for the myopia based on a family exposed to risk from a myopic environment.</t>
  </si>
  <si>
    <t>Differentiation and Transplantation of Embryonic Stem Cell-Derived Cone Photoreceptors into a Mouse Model of End-Stage Retinal Degeneration.</t>
  </si>
  <si>
    <t>Light-induced retinal degeneration causes a transient downregulation of melanopsin in the rat retina.</t>
  </si>
  <si>
    <t>Risk of progression in macula-on rhegmatogenous retinal detachment.</t>
  </si>
  <si>
    <t>Diversified β-2-adrenergic Receptor Expression and Action in Melanoma Cells.</t>
  </si>
  <si>
    <t>Mutation analysis of CTNNB1 gene and the ras pathway genes KRAS, NRAS, BRAF, and PIK3CA in eyelid sebaceous carcinomas.</t>
  </si>
  <si>
    <t>Brolucizumab Versus Aflibercept in Participants with Neovascular Age-Related Macular Degeneration: A Randomized Trial.</t>
  </si>
  <si>
    <t>24-2 Visual Fields Miss Central Defects Shown on 10-2 Tests in Glaucoma Suspects, Ocular Hypertensives, and Early Glaucoma.</t>
  </si>
  <si>
    <t>Multiple Temporal Lamina Cribrosa Defects in Myopic Eyes with Glaucoma and Their Association with Visual Field Defects.</t>
  </si>
  <si>
    <t>Therapies for Macular Edema Associated with Branch Retinal Vein Occlusion: A Report by the American Academy of Ophthalmology.</t>
  </si>
  <si>
    <t>Cultivation and characterization of pterygium as an ex vivo study model for disease and therapy.</t>
  </si>
  <si>
    <t>Corneo-scleral limbal changes following short-term soft contact lens wear.</t>
  </si>
  <si>
    <t>Morphometric analysis of thalamic volume in progressive supranuclear palsy: In vivo evidence of regionally specific bilateral thalamic atrophy.</t>
  </si>
  <si>
    <t>MicroRNAs Correlate with Multiple Sclerosis and Neuromyelitis Optica Spectrum Disorder in a Chinese Population.</t>
  </si>
  <si>
    <t>Impact of intraocular pressure reduction on visual field progression in normal-tension glaucoma followed up over 15 years.</t>
  </si>
  <si>
    <t>Orbital malignant lesions in adults: multiparametric MR imaging.</t>
  </si>
  <si>
    <t>Incidence and prevalence of NMOSD in Australia and New Zealand.</t>
  </si>
  <si>
    <t>Degradation of proteoglycan 4/lubricin by cathepsin S: Potential mechanism for diminished ocular surface lubrication in Sjögren's syndrome.</t>
  </si>
  <si>
    <t>Optimizing Glaucoma Screening in High-Risk Population: Design and 1-Year Findings of the Screening to Prevent (SToP) Glaucoma Study.</t>
  </si>
  <si>
    <t>Relationship Between Visual Acuity and Retinal Thickness During Anti-Vascular Endothelial Growth Factor Therapy for Retinal Diseases.</t>
  </si>
  <si>
    <t>Trends in Hospitalization and Incidence Rate for Syphilitic Uveitis in the United States From 1998 to 2009.</t>
  </si>
  <si>
    <t>Physical Activity and Age-related Macular Degeneration: A Systematic Literature Review and Meta-analysis.</t>
  </si>
  <si>
    <t>Tomographic Analysis of Anterior and Posterior and Total Corneal Refractive Power Changes After Femtosecond Laser-Assisted Keratotomy.</t>
  </si>
  <si>
    <t>Ganglion Cell-Inner Plexiform Layer Change Detected by Optical Coherence Tomography Indicates Progression in Advanced Glaucoma.</t>
  </si>
  <si>
    <t>Association between Tumor Regression Rate and Gene Expression Profile after Iodine 125 Plaque Radiotherapy for Uveal Melanoma.</t>
  </si>
  <si>
    <t>Visual Acuity Change over 12 Months in the Prospective Progression of Atrophy Secondary to Stargardt Disease (ProgStar) Study: ProgStar Report Number 6.</t>
  </si>
  <si>
    <t>Eye abduction reduces but does not eliminate competition in the oculomotor system.</t>
  </si>
  <si>
    <t>Primary congenital and developmental glaucomas.</t>
  </si>
  <si>
    <t>A Novel Dominant Mutation in SAG, the Arrestin-1 Gene, Is a Common Cause of Retinitis Pigmentosa in Hispanic Families in the Southwestern United States.</t>
  </si>
  <si>
    <t>Autoantibodies in Melanoma-Associated Retinopathy Recognize an Epitope Conserved Between TRPM1 and TRPM3.</t>
  </si>
  <si>
    <t>The Effect of Spectacle Lenses Containing Peripheral Defocus on Refractive Error and Horizontal Eye Shape in the Guinea Pig.</t>
  </si>
  <si>
    <t>Regional Retinal Ganglion Cell Axon Loss in a Murine Glaucoma Model.</t>
  </si>
  <si>
    <t>Development of a Sustained-Release Voriconazole-Containing Thermogel for Subconjunctival Injection in Horses.</t>
  </si>
  <si>
    <t>Quantitative Association Between Peripapillary Bruch's Membrane Shape and Intracranial Pressure.</t>
  </si>
  <si>
    <t>Ocular genetics in Taiwan.</t>
  </si>
  <si>
    <t>Intimate partner violence in ophthalmology: a global call to action.</t>
  </si>
  <si>
    <t>Diagnosis of enlarged extraocular muscles: when and how to biopsy.</t>
  </si>
  <si>
    <t>45 Gy is not sufficient radiotherapy dose for Group III orbital embryonal rhabdomyosarcoma after less than complete response to 12 weeks of ARST0331 chemotherapy: A report from the Soft Tissue Sarcoma Committee of the Children's Oncology Group.</t>
  </si>
  <si>
    <t>Foetal haemoglobin, blood transfusion, and retinopathy of prematurity in very preterm infants: a pilot prospective cohort study.</t>
  </si>
  <si>
    <t>Aflibercept in age-related macular degeneration: evaluating its role as a primary therapeutic option.</t>
  </si>
  <si>
    <t>Aqueous humor endothelin-1 and total retinal blood flow in patients with non-proliferative diabetic retinopathy.</t>
  </si>
  <si>
    <t>Electronic retinal implants and artificial vision: journey and present.</t>
  </si>
  <si>
    <t>Acute endophthalmitis after cataract surgery: 164 consecutive cases treated at a referral center in South Korea.</t>
  </si>
  <si>
    <t>Prevalence and the risk factors for visual impairment in age-related macular degeneration.</t>
  </si>
  <si>
    <t>Müller glial cell reactivation in Xenopus models of retinal degeneration.</t>
  </si>
  <si>
    <t>Preliminary study of the safety and efficacy of medium-chain triglycerides for use as an intraocular tamponading agent in minipigs.</t>
  </si>
  <si>
    <t>New Surgical Technique for Management of Recurrent Macular Hole.</t>
  </si>
  <si>
    <t>Retinal Vascular Occlusion Secondary to Retrobulbar Injection: Case Report and Literature Review.</t>
  </si>
  <si>
    <t>Disseminated Rhinosporidiosis with Conjunctival Involvement in an Immunocompromised Patient.</t>
  </si>
  <si>
    <t>Age-related Changes in the Foveal Bulge in Healthy Eyes.</t>
  </si>
  <si>
    <t>Toxic Anterior Segment Syndrome Outbreak after Cataract Surgery Triggered by Viscoelastic Substance.</t>
  </si>
  <si>
    <t>Update on the Epidemiology and Antibiotic Resistance of Ocular Infections.</t>
  </si>
  <si>
    <t>Risks of Cefuroxime Prophylaxis for Postcataract Endophthalmitis.</t>
  </si>
  <si>
    <t>Collagen Cross-linking for Microbial Keratitis.</t>
  </si>
  <si>
    <t>Adjunctive Therapies for Bacterial Keratitis.</t>
  </si>
  <si>
    <t>Infectious uveitis: An enigma.</t>
  </si>
  <si>
    <t>Astronaut ophthalmic syndrome.</t>
  </si>
  <si>
    <t>Comparison of intraocular pressure during the application of a liquid patient interface (FEMTO LDV Z8) for femtosecond laser-assisted cataract surgery using two different vacuum levels.</t>
  </si>
  <si>
    <t>Six-year outcomes of antivascular endothelial growth factor monotherapy for polypoidal choroidal vasculopathy.</t>
  </si>
  <si>
    <t>Progression of lamellar hole-associated epiretinal proliferation and retinal changes during long-term follow-up.</t>
  </si>
  <si>
    <t>Retinoblastoma Vitreous Seed Clouds (Class 3): A Comparison of Treatment with Ophthalmic Artery Chemosurgery with or without Intravitreous and Periocular Chemotherapy.</t>
  </si>
  <si>
    <t>Cup-to-Disc Ratio Asymmetry in U.S. Adults: Prevalence and Association with Glaucoma in the 2005-2008 National Health and Nutrition Examination Survey.</t>
  </si>
  <si>
    <t>Effect of bone marrow-derived mesenchymal stem cells and stem cell supernatant on equine corneal wound healing in vitro.</t>
  </si>
  <si>
    <t>The observation during small incision lenticule extraction for myopia with corneal opacity.</t>
  </si>
  <si>
    <t>Measurement of macular structure-function relationships using spectral domain-optical coherence tomography (SD-OCT) and pattern electroretinograms (PERG).</t>
  </si>
  <si>
    <t>Presynaptic congenital myasthenic syndrome with a homozygous sequence variant in LAMA5 combines myopia, facial tics, and failure of neuromuscular transmission.</t>
  </si>
  <si>
    <t>Detection of progression of glaucomatous retinal nerve fibre layer defects using optical coherence tomography-guided progression analysis.</t>
  </si>
  <si>
    <t>Somatic driver mutations in melanoma.</t>
  </si>
  <si>
    <t>Incidence of Atrophic Lesions in Stargardt Disease in the Progression of Atrophy Secondary to Stargardt Disease (ProgStar) Study: Report No. 5.</t>
  </si>
  <si>
    <t>Macular Sensitivity Measured With Microperimetry in Stargardt Disease in the Progression of Atrophy Secondary to Stargardt Disease (ProgStar) Study: Report No. 7.</t>
  </si>
  <si>
    <t>Association Between Undetected 10-2 Visual Field Damage and Vision-Related Quality of Life in Patients With Glaucoma.</t>
  </si>
  <si>
    <t>Detailed Clinical Phenotype and Molecular Genetic Findings in CLN3-Associated Isolated Retinal Degeneration.</t>
  </si>
  <si>
    <t>Fatigue in patients with neuromyelitis optica spectrum disorder and its impact on quality of life.</t>
  </si>
  <si>
    <t>Inhibition of HMGB1 protects the retina from ischemia-reperfusion, as well as reduces insulin resistance proteins.</t>
  </si>
  <si>
    <t>Comparison of matrix frequency-doubling technology perimetry and standard automated perimetry in monitoring the development of visual field defects for glaucoma suspect eyes.</t>
  </si>
  <si>
    <t>Controlled delivery of tauroursodeoxycholic acid from biodegradable microspheres slows retinal degeneration and vision loss in P23H rats.</t>
  </si>
  <si>
    <t>Effects of histatin-1 peptide on human corneal epithelial cells.</t>
  </si>
  <si>
    <t>UV-B induced fibrillization of crystallin protein mixtures.</t>
  </si>
  <si>
    <t>Human plasma metabolomics in age-related macular degeneration (AMD) using nuclear magnetic resonance spectroscopy.</t>
  </si>
  <si>
    <t>Dynamic changes of anterior segment in patients with different stages of primary angle-closure in both eyes and normal subjects.</t>
  </si>
  <si>
    <t>Development of machine learning models for diagnosis of glaucoma.</t>
  </si>
  <si>
    <t>Structural parameters associated with location of peaks of peripapillary retinal nerve fiber layer thickness in young healthy eyes.</t>
  </si>
  <si>
    <t>The relationship between occupational noise and vibration exposure and headache/eyestrain, based on the fourth Korean Working Condition Survey (KWCS).</t>
  </si>
  <si>
    <t>Long-term results after limited macular translocation surgery for wet age-related macular degeneration.</t>
  </si>
  <si>
    <t>Visual field changes after vitrectomy with internal limiting membrane peeling for epiretinal membrane or macular hole in glaucomatous eyes.</t>
  </si>
  <si>
    <t>The impact of health promotion on trachoma knowledge, attitudes and practice (KAP) of staff in three work settings in remote Indigenous communities in the Northern Territory.</t>
  </si>
  <si>
    <t>Bilateral Optic Disc Pits With Posterior Pituitary Ectopia.</t>
  </si>
  <si>
    <t>CLINICAL FEATURES OF TREATED AND UNTREATED TYPE 1 IDIOPATHIC MACULAR TELANGIECTASIA WITHOUT THE OCCURRENCE OF SECONDARY CHOROIDAL NEOVASCULARIZATION FOLLOWED FOR 2 YEARS IN JAPANESE PATIENTS.</t>
  </si>
  <si>
    <t>LONGITUDINAL CORRELATION OF ELLIPSOID ZONE LOSS AND FUNCTIONAL LOSS IN MACULAR TELANGIECTASIA TYPE 2.</t>
  </si>
  <si>
    <t>THE CUTTING EDGE OF RETINOPATHY OF PREMATURITY CARE: Expanding the Boundaries of Diagnosis and Treatment.</t>
  </si>
  <si>
    <t>Congenital Hypertrophy of Retinal Pigment Epithelium With Overlying Thin Adenoma.</t>
  </si>
  <si>
    <t>A Review of Subthreshold Micropulse Laser for Treatment of Macular Disorders.</t>
  </si>
  <si>
    <t>Bolstering the Number and Function of HSV-1-Specific CD8(+) Effector Memory T Cells and Tissue-Resident Memory T Cells in Latently Infected Trigeminal Ganglia Reduces Recurrent Ocular Herpes Infection and Disease.</t>
  </si>
  <si>
    <t>Microglia Are Irrelevant for Neuronal Degeneration and Axon Regeneration after Acute Injury.</t>
  </si>
  <si>
    <t>Dynamic response to initial stage blindness in visual system development.</t>
  </si>
  <si>
    <t>Visual and hearing impairment and retirement in older adults: A population-based cohort study.</t>
  </si>
  <si>
    <t>Keratoconus in Civil Aviation Pilots in a Report of Six Cases.</t>
  </si>
  <si>
    <t>Downregulation of Lysyl Oxidase Protects Retinal Endothelial Cells From High Glucose-Induced Apoptosis.</t>
  </si>
  <si>
    <t>Stanniocalcin-1 Is an Ocular Hypotensive Agent and a Downstream Effector Molecule That Is Necessary for the Intraocular Pressure-Lowering Effects of Latanoprost.</t>
  </si>
  <si>
    <t>The Characteristics of Deep Optic Nerve Head Morphology in Myopic Normal Tension Glaucoma.</t>
  </si>
  <si>
    <t>ACUTE RETINAL DAMAGE AFTER USING A TOXIC PERFLUORO-OCTANE FOR VITREO-RETINAL SURGERY.</t>
  </si>
  <si>
    <t>Stabilization of Visual Function After Optic Nerve Sheath Fenestration for Optic Nerve Meningocele.</t>
  </si>
  <si>
    <t>Diagnosis, Treatment, and Surgical Repair in a Case of Isolated Conjunctival Lichen Planus Causing Cicatricial Entropion.</t>
  </si>
  <si>
    <t>Serum PLR and LMR in Behçet's disease: Can they show the disease activity?</t>
  </si>
  <si>
    <t>Developing a Logarithmic Chinese Reading Acuity Chart.</t>
  </si>
  <si>
    <t>Impact of Dry Eye Symptoms and Daily Activities in a Modern Office.</t>
  </si>
  <si>
    <t>Bigaussian Wavefront Model for Normal and Keratoconic Eyes.</t>
  </si>
  <si>
    <t>Influence of Optic Disc Size on Identifying Glaucomatous Optic Neuropathy.</t>
  </si>
  <si>
    <t>ANTIFOGGING DEVICE TO PREVENT MOISTURE CONDENSATION DURING VITRECTOMY WITH NONCONTACT WIDE-FIELD VIEWING SYSTEM.</t>
  </si>
  <si>
    <t>Retinal Microvasculature in Nonproliferative Diabetic Retinopathy: Automated Quantitative Optical Coherence Tomography Angiography Assessment.</t>
  </si>
  <si>
    <t>A rapid microextraction by packed sorbent - liquid chromatography tandem mass spectrometry method for the determination of dexamethasone disodium phosphate and dexamethasone in aqueous humor of patients with uveitis.</t>
  </si>
  <si>
    <t>Nicking Glaucoma with Nicotinamide?</t>
  </si>
  <si>
    <t>Surgical Treatment of Posttraumatic Ophthalmoplegia Through the Reconstruction of the Lateral Orbital Wall.</t>
  </si>
  <si>
    <t>Multiple Cranial Nerve Palsies in Giant Cell Arteritis.</t>
  </si>
  <si>
    <t>Structure-Function Analysis of Nonarteritic Anterior Ischemic Optic Neuropathy and Age-Related Differences in Outcome.</t>
  </si>
  <si>
    <t>Does Visual Impairment Affect Social Ties in Late Life? Findings of a Multicenter Prospective Cohort Study in Germany.</t>
  </si>
  <si>
    <t>Proteomic profiling reveals crucial retinal protein alterations in the early phase of an experimental glaucoma model.</t>
  </si>
  <si>
    <t>Backpack palsy with Horner's syndrome.</t>
  </si>
  <si>
    <t>Severe retinopathy of prematurity predicts delayed white matter maturation and poorer neurodevelopment.</t>
  </si>
  <si>
    <t>Effect of induced high myopia on functional MRI signal changes.</t>
  </si>
  <si>
    <t>Switch to aflibercept or ranibizumab after initial treatment with bevacizumab in eyes with neovascular AMD.</t>
  </si>
  <si>
    <t>Comparison of Intravitreal Ranibizumab, Aflibercept, and Dexamethasone Implant after Bevacizumab Failure in Macular Edema Secondary to Retinal Vascular Occlusions.</t>
  </si>
  <si>
    <t>Can DMCO Detect Visual Field Loss in Neurological Patients? A Secondary Validation Study.</t>
  </si>
  <si>
    <t>Nerve excitability changes related to muscle weakness in chronic progressive external ophthalmoplegia.</t>
  </si>
  <si>
    <t>Molecular identification of viral agents associated with acute conjunctivitis: a prospective controlled study.</t>
  </si>
  <si>
    <t>Measuring Trachomatous Inflammation-Intense (TI) When Prevalence Is Low Provides Data on Infection With Chlamydia trachomatis.</t>
  </si>
  <si>
    <t>Intrinsically Photosensitive Retinal Ganglion Cell Function, Sleep Efficiency and Depression in Advanced Age-Related Macular Degeneration.</t>
  </si>
  <si>
    <t>Increased Retinal Oxygen Metabolism Precedes Microvascular Alterations in Type 1 Diabetic Mice.</t>
  </si>
  <si>
    <t>Evaluation of the Glucocorticoid Receptor as a Biomarker of Treatment Response in Vogt-Koyanagi-Harada Disease.</t>
  </si>
  <si>
    <t>Korean Version Self-testing Application for Reading Speed.</t>
  </si>
  <si>
    <t>Orbital Lymphangioma: Characteristics and Treatment Outcomes of 12 Cases.</t>
  </si>
  <si>
    <t>Predictors and Outcomes of Vitrectomy and Silicone Oil Injection in Advanced Diabetic Retinopathy.</t>
  </si>
  <si>
    <t>The Effect of Preoperative Occlusion Therapy on Long-term Outcome after Surgery for Early-onset Exotropia.</t>
  </si>
  <si>
    <t>Imaging of Cranial Nerves III, IV, VI in Congenital Cranial Dysinnervation Disorders.</t>
  </si>
  <si>
    <t>Polypoidal Choroidal Vasculopathy with Feeder Vessels: Characteristics, Fellow Eye Findings, and Long-term Treatment Outcomes.</t>
  </si>
  <si>
    <t>Proposal of a simple optical coherence tomography-based scoring system for progression of age-related macular degeneration.</t>
  </si>
  <si>
    <t>FHR-1 Binds to C-Reactive Protein and Enhances Rather than Inhibits Complement Activation.</t>
  </si>
  <si>
    <t>A Coding Variant in the Gene Bardet-Biedl Syndrome 4 (BBS4) Is Associated with a Novel Form of Canine Progressive Retinal Atrophy.</t>
  </si>
  <si>
    <t>GLP-1R as a Target for the Treatment of Diabetic Retinopathy: Friend or Foe?</t>
  </si>
  <si>
    <t>Knowledge, usage and barriers associated with contact lens wear in Ghana.</t>
  </si>
  <si>
    <t>Cost-Effectiveness Analysis of Corneal Collagen Crosslinking for Progressive Keratoconus.</t>
  </si>
  <si>
    <t>The role of systemic and topical fatty acids for dry eye treatment.</t>
  </si>
  <si>
    <t>The effects of a treatment combination of anti-VEGF injections, laser coagulation and cryotherapy on patients with type 3 Coat's disease.</t>
  </si>
  <si>
    <t>An objective assessment of the variability in number of drops per bottle of glaucoma medication.</t>
  </si>
  <si>
    <t>Diagnostic performance of isolated-check visual evoked potential versus retinal ganglion cell-inner plexiform layer analysis in early primary open-angle glaucoma.</t>
  </si>
  <si>
    <t>Using Key Informant Method to Determine the Prevalence and Causes of Childhood Blindness in South-Eastern Nigeria.</t>
  </si>
  <si>
    <t>Updates on Sjögren's syndrome: from proteomics to protein biomarkers.</t>
  </si>
  <si>
    <t>Vitamin D status in Algerian Behçet's disease patients: an immunomodulatory effect on NO pathway.</t>
  </si>
  <si>
    <t>The antihelminthic drug niclosamide effectively inhibits the malignant phenotypes of uveal melanoma in vitro and in vivo.</t>
  </si>
  <si>
    <t>Role of Epigenetics in Uveal Melanoma.</t>
  </si>
  <si>
    <t>Congenital anterior staphyloma associated with Peters' anomaly and aphakia in a Holstein calf.</t>
  </si>
  <si>
    <t>Protective treatments and their target retinal ganglion cells in diabetic retinopathy.</t>
  </si>
  <si>
    <t>Effects of cataract-causing mutations W59C and W151C on βB2-crystallin structure, stability and folding.</t>
  </si>
  <si>
    <t>Effects of collagen microstructure and material properties on the deformation of the neural tissues of the lamina cribrosa.</t>
  </si>
  <si>
    <t>Trabeculotomy opening size and IOP reduction after Trabectome® surgery.</t>
  </si>
  <si>
    <t>Determinants of Ocular Pain Severity in Patients With Dry Eye Disease.</t>
  </si>
  <si>
    <t>Systematic review: Can non-mydriatic cameras accurately detect diabetic retinopathy?</t>
  </si>
  <si>
    <t>Impact of Total Pars Plana Vitrectomy on Postoperative Complications in Aphakic, Snap-On, Type 1 Boston Keratoprosthesis.</t>
  </si>
  <si>
    <t>Vitreous Seeds in Retinoblastoma: Clinicopathologic Classification and Correlation.</t>
  </si>
  <si>
    <t>Optic Canal Decompression: Comparison of 2 Surgical Techniques.</t>
  </si>
  <si>
    <t>A structural and functional study of Gln147 deamidation in αA-crystallin, a site of modification in human cataract.</t>
  </si>
  <si>
    <t>The role of visual system in migraine.</t>
  </si>
  <si>
    <t>Fundamental principles of an anti-VEGF treatment regimen: optimal application of intravitreal anti-vascular endothelial growth factor therapy of macular diseases.</t>
  </si>
  <si>
    <t>Microvascular Complications Associated With Rapid Improvements in Glycemic Control in Diabetes.</t>
  </si>
  <si>
    <t>Postepizootic Persistence of Asymptomatic Mycoplasma conjunctivae Infection in Iberian Ibex.</t>
  </si>
  <si>
    <t>Carotid-Falciform Optic Neuropathy: Microsurgical Treatment.</t>
  </si>
  <si>
    <t>Anisometropia at Age 5 Years After Unilateral Intraocular Lens Implantation During Infancy in the Infant Aphakia Treatment Study.</t>
  </si>
  <si>
    <t>Intravitreous injection of AAV2-sFLT01 in patients with advanced neovascular age-related macular degeneration: a phase 1, open-label trial.</t>
  </si>
  <si>
    <t>Systemic manifestations of primary Sjögren's syndrome in the NOD.B10Sn-H2(b)/J mouse model.</t>
  </si>
  <si>
    <t>Construction and implications of structural equation modeling network for pediatric cataract: a data mining research of rare diseases.</t>
  </si>
  <si>
    <t>Next-generation sequencing for D47N mutation in Cx50 analysis associated with autosomal dominant congenital cataract in a six-generation Chinese family.</t>
  </si>
  <si>
    <t>Postoperative full abduction in a patient of Duane retraction syndrome without an abducens nerve: a case report.</t>
  </si>
  <si>
    <t>Unveiling idiopathic macular telangiectasia: clinical applications of optical coherence tomography angiography.</t>
  </si>
  <si>
    <t>Retinal Vein Occlusion as the Surrogate Marker for Premature Brain Aging in Young Patients.</t>
  </si>
  <si>
    <t>Decade-Long Profile of Imaging Biomarker Use in Ophthalmic Clinical Trials.</t>
  </si>
  <si>
    <t>Retinal Vascular Branching in Healthy and Diabetic Subjects.</t>
  </si>
  <si>
    <t>Properties of Visual Field Defects Around the Monocular Preferred Retinal Locus in Age-Related Macular Degeneration.</t>
  </si>
  <si>
    <t>The Effect of Ocular Surface Regularity on Contrast Sensitivity and Straylight in Dry Eye.</t>
  </si>
  <si>
    <t>Fungal keratitis in the Republic of Ireland.</t>
  </si>
  <si>
    <t>Ocular surface analysis in hematological patients before and after allogeneic hematopoietic stem cell transplantation: implication for daily clinical practice.</t>
  </si>
  <si>
    <t>Assessment of conditions affecting surgical success of Ahmed glaucoma valve implants in glaucoma secondary to different uveitis etiologies in adults.</t>
  </si>
  <si>
    <t>Occurrence rate of retinal detachment after small gauge vitrectomy for idiopathic epiretinal membrane.</t>
  </si>
  <si>
    <t>Collapsin Response Mediator Protein-2-induced Retinal Ischemic Injury in a Novel Mice Model of Ocular Ischemia Syndrome.</t>
  </si>
  <si>
    <t>Sagittal craniosynostosis: a utility outcomes study.</t>
  </si>
  <si>
    <t>Thyroid disease: Potential new therapy for ophthalmopathy.</t>
  </si>
  <si>
    <t>Proteomic Analysis of Serum Amyloid A as a Potential Marker in Intestinal Behçet's Disease.</t>
  </si>
  <si>
    <t>Imaging MS of Rodent Ocular Tissues and the Optic Nerve.</t>
  </si>
  <si>
    <t>Bone-marrow mesenchymal stem-cell administration significantly improves outcome after retinal ischemia in rats.</t>
  </si>
  <si>
    <t>Giant cell arteritis with arteritic anterior ischemic optic neuropathy.</t>
  </si>
  <si>
    <t>Systemic and ocular fluid compounds as potential biomarkers in age-related macular degeneration.</t>
  </si>
  <si>
    <t>Optical quality of rotationally symmetrical contact lenses derived from their power profiles.</t>
  </si>
  <si>
    <t>Very long term success of pterygium surgery with conjunctival graft.</t>
  </si>
  <si>
    <t>HIV-infected individuals on long-term antiretroviral therapy are at higher risk for ocular disease.</t>
  </si>
  <si>
    <t>Association of 4p14 and 6q27 variation with Graves disease: a case-control study and a meta-analysis of available evidence.</t>
  </si>
  <si>
    <t>RETINAL DEEP CAPILLARY ISCHEMIA ASSOCIATED WITH AN OCCLUDED CONGENITAL RETINAL MACROVESSEL.</t>
  </si>
  <si>
    <t>Ocular Determinants of Refractive Error and Its Age- and Sex-Related Variations in the Chinese American Eye Study.</t>
  </si>
  <si>
    <t>Geographic Information Systems Mapping of Diabetic Retinopathy in an Ocular Telemedicine Network.</t>
  </si>
  <si>
    <t>Association Between Neurocognitive Decline and Visual Field Variability in Glaucoma.</t>
  </si>
  <si>
    <t>Evaluation of Diabetic Retinal Screening and Factors for Ophthalmology Referral in a Telemedicine Network.</t>
  </si>
  <si>
    <t>Choroideremia.</t>
  </si>
  <si>
    <t>Focal Capillary Dropout Associated With Optic Disc Drusen Using Optical Coherence Tomographic Angiography.</t>
  </si>
  <si>
    <t>Visualizing Visual Adaptation.</t>
  </si>
  <si>
    <t>The incidence and predictors of depressive and anxiety symptoms in older adults with vision impairment: a longitudinal prospective cohort study.</t>
  </si>
  <si>
    <t>Topical non-steroidal anti-inflammatory drugs for analgesia in traumatic corneal abrasions.</t>
  </si>
  <si>
    <t>Assembly of the U5 snRNP component PRPF8 is controlled by the HSP90/R2TP chaperones.</t>
  </si>
  <si>
    <t>ω-3 and ω-6 long-chain PUFAs and their enzymatic metabolites in neovascular eye diseases.</t>
  </si>
  <si>
    <t>A computerized red glass test for quantifying diplopia.</t>
  </si>
  <si>
    <t>Does Hofstetter's equation predict the real amplitude of accommodation in children?</t>
  </si>
  <si>
    <t>Exome sequencing identifies a de novo mutation of CTNNB1 gene in a patient mainly presented with retinal detachment, lens and vitreous opacities, microcephaly, and developmental delay: Case report and literature review.</t>
  </si>
  <si>
    <t>The Development of the Chinese Intermittent Exotropia Questionnaire.</t>
  </si>
  <si>
    <t>Comparison of Ocular Lubricant Osmolalities.</t>
  </si>
  <si>
    <t>The Safety of Soft Contact Lenses in Children.</t>
  </si>
  <si>
    <t>Glaucoma spectrum and age-related prevalence of individuals with FOXC1 and PITX2 variants.</t>
  </si>
  <si>
    <t>Haploinsufficiency of ZNF462 is associated with craniofacial anomalies, corpus callosum dysgenesis, ptosis, and developmental delay.</t>
  </si>
  <si>
    <t>Rescue vitrectomy with blocked artery massage and bloodletting for branch retinal artery occlusion.</t>
  </si>
  <si>
    <t>Combination of phototherapeutic keratectomy and wavefront-guided photorefractive keratectomy for the treatment of Thiel-Behnke corneal dystrophy.</t>
  </si>
  <si>
    <t>Intra-arterial chemotherapy for retinoblastoma: Two-year results from tertiary eye-care center in India.</t>
  </si>
  <si>
    <t>Effect of post crosslinking haze on the repeatability of Scheimpflug-based and slit-scanning imaging devices.</t>
  </si>
  <si>
    <t>Tear film and ocular surface dysfunction in diabetes mellitus in an Indian population.</t>
  </si>
  <si>
    <t>Inflammatory choroidal neovascularization in Indian eyes: Etiology, clinical features, and outcomes to anti-vascular endothelial growth factor.</t>
  </si>
  <si>
    <t>Results of a new "mirror tuck technique" for fixation of lacrimal bypass tube in conjunctivodacryocystorhinostomy.</t>
  </si>
  <si>
    <t>Coexistence of herpes simplex virus infection in microsporidial stromal keratitis associated with granulomatous inflammation.</t>
  </si>
  <si>
    <t>The influence of corneal collagen cross-linking on anterior chamber in keratoconus.</t>
  </si>
  <si>
    <t>Imaging in tuberculosis-associated uveitis.</t>
  </si>
  <si>
    <t>Peripapillary sparing in RDH12-associated Leber congenital amaurosis.</t>
  </si>
  <si>
    <t>Automated Detection of Red Lesions Using Superpixel Multichannel Multifeature.</t>
  </si>
  <si>
    <t>Use of propranolol in a remote region of rural Guatemala to treat a large facial infantile haemangioma.</t>
  </si>
  <si>
    <t>Long noncoding RNA expression profile in HLE B-3 cells during TGF-β(2)-induced epithelial-mesenchymal transition.</t>
  </si>
  <si>
    <t>Convergence Insufficiency Identifies Athletes at Risk of Prolonged Recovery From Sport-Related Concussion.</t>
  </si>
  <si>
    <t>Pro-inflammatory cytokines associated with clinical severity of dry eye disease of patients with depression.</t>
  </si>
  <si>
    <t>Co-inheritance of the membrane frizzled-related protein ocular phenotype and glycogen storage disease type Ib.</t>
  </si>
  <si>
    <t>Anatomical Characterization of the Nasolacrimal Canal Based on Computed Tomography in Children With Complex Congenital Nasolacrimal Duct Obstruction.</t>
  </si>
  <si>
    <t>Patient Characteristics and Surgical Approach Impacting Simultaneous to Alternate Prism Cover Test Disparity After Exotropia Surgery: A Quantitative Look at the Difference in Motor Outcomes.</t>
  </si>
  <si>
    <t>Progression of High Anisometropia in Children.</t>
  </si>
  <si>
    <t>Combined Surgery for Simultaneous Treatment of Congenital Ptosis and Coexisting Strabismus.</t>
  </si>
  <si>
    <t>Evaluation of the Role of Monocular Video Game Play as an Adjuvant to Occlusion Therapy in the Management of Anisometropic Amblyopia.</t>
  </si>
  <si>
    <t>Prevalence, Incidence, and Risk Factors for the Development of Glaucoma in Patients With Aniridia.</t>
  </si>
  <si>
    <t>Inability of Open-Field Autorefraction to Eliminate Accommodation in Preschoolers.</t>
  </si>
  <si>
    <t>Inferior Oblique Overaction: Anterior Transposition Versus Myectomy.</t>
  </si>
  <si>
    <t>Comparison of Objective and Subjective Techniques of Strabismus Measurement in Adults With Normal Retinal Correspondence.</t>
  </si>
  <si>
    <t>The Orbital Septum in Upper Eyelid Retraction and Ptosis Complicating Fat Injection.</t>
  </si>
  <si>
    <t>Toward an elucidation of the molecular genetics of inherited retinal degenerations.</t>
  </si>
  <si>
    <t>Local and Systemic Inflammatory Biomarkers of Diabetic Retinopathy: An Integrative Approach.</t>
  </si>
  <si>
    <t>Fibroblast Growth Factor Receptor 2 (FGFR2) Is Required for Meibomian Gland Homeostasis in the Adult Mouse.</t>
  </si>
  <si>
    <t>Outcome Measures for Clinical Trials of Leber Congenital Amaurosis Caused by the Intronic Mutation in the CEP290 Gene.</t>
  </si>
  <si>
    <t>Rethinking ADA signage standards for low-vision accessibility.</t>
  </si>
  <si>
    <t>Establishment of a combination scoring method for diagnosis of ocular adnexal lymphoproliferative disease.</t>
  </si>
  <si>
    <t>Rod Outer Segment Development Influences AAV-Mediated Photoreceptor Transduction After Subretinal Injection.</t>
  </si>
  <si>
    <t>The midbrain-to-pons ratio distinguishes progressive supranuclear palsy from non-fluent primary progressive aphasias.</t>
  </si>
  <si>
    <t>27th Meeting of the European Association for the Study of Diabetes Eye Complications Study Group (EASDec).</t>
  </si>
  <si>
    <t>Conjunctival Squamous Cell Neoplasia Associated With Ocular Cicatricial Pemphigoid.</t>
  </si>
  <si>
    <t>Immunotherapy for the Treatment of Uveal Melanoma: Current Status and Emerging Therapies.</t>
  </si>
  <si>
    <t>Multicenter, Randomized, Investigator-Masked Study Comparing Brimonidine Tartrate 0.1% and Timolol Maleate 0.5% as Adjunctive Therapies to Prostaglandin Analogues in Normal-Tension Glaucoma.</t>
  </si>
  <si>
    <t>Investigations of severity level measurements for diabetic macular oedema using machine learning algorithms.</t>
  </si>
  <si>
    <t>Frequency of Toxoplasma gondii in the retina in eye banks in Brazil.</t>
  </si>
  <si>
    <t>Congenital nuclear cataracts in a Holstein dairy herd.</t>
  </si>
  <si>
    <t>Ocular surface squamous neoplasia in a patient with AIDS.</t>
  </si>
  <si>
    <t>Epithelial basement membrane injury and regeneration modulates corneal fibrosis after pseudomonas corneal ulcers in rabbits.</t>
  </si>
  <si>
    <t>The supraciliary space as a suitable pathway for glaucoma surgery: Ho-hum or home run?</t>
  </si>
  <si>
    <t>Exudative retinal detachment.</t>
  </si>
  <si>
    <t>Atypical retinal pigment epithelial defects with retained photoreceptor layers: a so far disregarded finding in age related macular degeneration.</t>
  </si>
  <si>
    <t>Case of asteroid hyalosis that developed severely reduced vision after cataract surgery.</t>
  </si>
  <si>
    <t>Reaching the Unreachable: Novel Approaches to Telemedicine Screening of Underserved Populations for Vitreoretinal Disease.</t>
  </si>
  <si>
    <t>Ganglion Cell Complex in Early and Intermediate Age-Related Macular Degeneration: Evidence by SD-OCT Manual Segmentation.</t>
  </si>
  <si>
    <t>Genetics of glaucoma.</t>
  </si>
  <si>
    <t>Overexpression of pyruvate dehydrogenase kinase 1 in retinoblastoma: A potential therapeutic opportunity for targeting vitreous seeds and hypoxic regions.</t>
  </si>
  <si>
    <t>Extracellular matrix nitration alters growth factor release and activates bioactive complement in human retinal pigment epithelial cells.</t>
  </si>
  <si>
    <t>Determination of Genes Related to Uveitis by Utilization of the Random Walk with Restart Algorithm on a Protein-Protein Interaction Network.</t>
  </si>
  <si>
    <t>Novel OFD1 frameshift mutation in a Chinese boy with Joubert syndrome: a case report and literature review.</t>
  </si>
  <si>
    <t>Invasive fungal sinusitis: treatment of the orbit.</t>
  </si>
  <si>
    <t>Pediatric corneal transplants.</t>
  </si>
  <si>
    <t>CORRELATION OF CLINICAL AND STRUCTURAL PROGRESSION WITH VISUAL ACUITY LOSS IN MACULAR TELANGIECTASIA TYPE 2: MacTel Project Report No. 6-The MacTel Research Group.</t>
  </si>
  <si>
    <t>Cilia - The sensory antennae in the eye.</t>
  </si>
  <si>
    <t>Management of severe complications in Behçet's disease with TNF inhibitors.</t>
  </si>
  <si>
    <t>Successful Treatment of Behçet's Disease Associated with Acute Myeloid Leukemia with Myelodysplasia-related Changes Using Azacitidine and Tacrolimus before Allogeneic Hematopoietic Stem Cell Transplantation.</t>
  </si>
  <si>
    <t>Graves' Disease in Pediatric and Elderly Patients with 22q11.2 Deletion Syndrome.</t>
  </si>
  <si>
    <t>Prolonged Blood-Brain Barrier Disruption Following Laser Interstitial Ablation in Epilepsy: A Case Series with a Case Report of Postablation Optic Neuritis.</t>
  </si>
  <si>
    <t>Identification of vitreous proteins in retinopathy of prematurity.</t>
  </si>
  <si>
    <t>Functional connectivity alterations in a murine model of optic neuritis.</t>
  </si>
  <si>
    <t>Prospective Observational Post-Marketing Study of Tafluprost for Glaucoma and Ocular Hypertension: Effectiveness and Treatment Persistence.</t>
  </si>
  <si>
    <t>High maternal expression of SIGLEC1 on monocytes as a surrogate marker of a type I interferon signature is a risk factor for the development of autoimmune congenital heart block.</t>
  </si>
  <si>
    <t>Therapeutic effects of zerumbone in an alkali-burned corneal wound healing model.</t>
  </si>
  <si>
    <t>Quercetin inhibited epithelial mesenchymal transition in diabetic rats, high-glucose-cultured lens, and SRA01/04 cells through transforming growth factor-β2/phosphoinositide 3-kinase/Akt pathway.</t>
  </si>
  <si>
    <t>Modern scleral lenses: Mini versus large.</t>
  </si>
  <si>
    <t>Meibomian gland dysfunction and its determinants in Iranian adults: A population-based study.</t>
  </si>
  <si>
    <t>Repeatability of topographic corneal thickness in keratoconus comparing Visante™ OCT and Oculus Pentacam HR(®) topographer.</t>
  </si>
  <si>
    <t>Acute Retinal Necrosis: Presenting Characteristics and Clinical Outcomes in a Cohort of Polymerase Chain Reaction-Positive Patients.</t>
  </si>
  <si>
    <t>Long-term Visual Acuity, Strabismus, and Nystagmus Outcomes Following Multimodality Treatment in Group D Retinoblastoma Eyes.</t>
  </si>
  <si>
    <t>Clinical Features and Incidence Rates of Ocular Complications in Patients With Retinal Vasculitis.</t>
  </si>
  <si>
    <t>Structural Changes Associated with Delayed Dark Adaptation in Age-Related Macular Degeneration.</t>
  </si>
  <si>
    <t>Six-Year Incidence of Age-Related Macular Degeneration in Asian Malays: The Singapore Malay Eye Study.</t>
  </si>
  <si>
    <t>Risk of Stroke/Transient Ischemic Attack or Myocardial Infarction with Herpes Zoster: A Systematic Review and Meta-Analysis.</t>
  </si>
  <si>
    <t>Combined diffusion-weighted imaging and dynamic contrast-enhanced MRI for differentiating radiologically indeterminate malignant from benign orbital masses.</t>
  </si>
  <si>
    <t>Central serous chorioretinopathy secondary to tuberculosis: cause or coincidence.</t>
  </si>
  <si>
    <t>Conjunctival lymphangiectasia associated with classic Fabry disease.</t>
  </si>
  <si>
    <t>The efficacy of hyperbaric oxygen therapy in the treatment of central retinal artery occlusion.</t>
  </si>
  <si>
    <t>Segmentation and Quantification for Angle-Closure Glaucoma Assessment in Anterior Segment OCT.</t>
  </si>
  <si>
    <t>Mitochondrial dysfunction in ocular disease: Focus on glaucoma.</t>
  </si>
  <si>
    <t>Major review: Molecular genetics of primary open-angle glaucoma.</t>
  </si>
  <si>
    <t>Differentiating (131)I Radiation Sialadenitis From Autoimmune (Sjögren Syndrome) Sialadenitis: Case Report.</t>
  </si>
  <si>
    <t>Rates of Local Retinal Nerve Fiber Layer Thinning before and after Disc Hemorrhage in Glaucoma.</t>
  </si>
  <si>
    <t>Preoperative Posturing of Patients with Macula-On Retinal Detachment Reduces Progression Toward the Fovea.</t>
  </si>
  <si>
    <t>Incidence of Intermediate-stage Age-related Macular Degeneration in Patients With Acquired Immunodeficiency Syndrome.</t>
  </si>
  <si>
    <t>Lower Laser Energy Levels Lead to Better Visual Recovery After Small-Incision Lenticule Extraction: Prospective Randomized Clinical Trial.</t>
  </si>
  <si>
    <t>Pseudophakic Macular Edema in Primary Open-Angle Glaucoma: A Prospective Study Using Spectral-Domain Optical Coherence Tomography.</t>
  </si>
  <si>
    <t>Measurement and Reproducibility of Preserved Ellipsoid Zone Area and Preserved Retinal Pigment Epithelium Area in Eyes With Choroideremia.</t>
  </si>
  <si>
    <t>Vision-related quality of life following glaucoma filtration surgery.</t>
  </si>
  <si>
    <t>Pars plana vitrectomy with partial tamponade of filtered air in Rhegmatogenous retinal detachment caused by superior retinal breaks.</t>
  </si>
  <si>
    <t>Comparison of the acute ocular manifestations of Stevens-Johnson syndrome and toxic epidermal necrolysis in Chinese eyes: a 15-year retrospective study.</t>
  </si>
  <si>
    <t>Is hydroxychloroquine effective in treating primary Sjogren's syndrome: a systematic review and meta-analysis.</t>
  </si>
  <si>
    <t>Keeping an Eye on Chlamydia and Gonorrhea Conjunctivitis in Infants in the United States, 2010-2015.</t>
  </si>
  <si>
    <t>The Diabetic Retinopathy Barometer Study: Global perspectives on access to and experiences of diabetic retinopathy screening and treatment.</t>
  </si>
  <si>
    <t>Association of Myelinated Retinal Nerve Fibers With Acquired Mulberry Retinal Astrocytoma: Coincidental or Relational?</t>
  </si>
  <si>
    <t>Adaptive Optics Scanning Laser Ophthalmoscopy and Multimodal Imaging of Peau D'Orange in Pseudoxanthoma Elasticum.</t>
  </si>
  <si>
    <t>Recurrent Macular Detachment Due to Occult Retinal Break in a Patient With Optic Disc Pit.</t>
  </si>
  <si>
    <t>Sequential Sterile Intraocular Inflammation Associated With Consecutive Intravitreal Injections of Aflibercept and Ranibizumab.</t>
  </si>
  <si>
    <t>Manual Removal of Intraocular Lens Silicone Oil Droplets and Dystrophic Calcifications Using a Nitinol Loop: A Case Series.</t>
  </si>
  <si>
    <t>A Modified Perfluoro-n-octane-Assisted Autologous Internal Limiting Membrane Transplant for Failed Macular Hole Reintervention: A Case Series.</t>
  </si>
  <si>
    <t>Outcomes of 27-Gauge Vitrectomy-Assisted Choroidal and Subretinal Biopsy.</t>
  </si>
  <si>
    <t>Safety and Efficacy of Ziv-Aflibercept in the Treatment of Refractory Diabetic Macular Edema.</t>
  </si>
  <si>
    <t>Swept-Source OCT Visualization of Macular Hole Closure in Gas-Filled Eyes.</t>
  </si>
  <si>
    <t>Three Different Optical Coherence Tomography Angiography Measurement Methods for Assessing Capillary Density Changes in Diabetic Retinopathy.</t>
  </si>
  <si>
    <t>Sustained efficacy, safety and patient-reported outcomes of certolizumab pegol in axial spondyloarthritis: 4-year outcomes from RAPID-axSpA.</t>
  </si>
  <si>
    <t>Myopia and depressive symptoms among older Chinese adults.</t>
  </si>
  <si>
    <t>Involvement of microglia in early axoglial alterations of the optic nerve induced by experimental glaucoma.</t>
  </si>
  <si>
    <t>Neuro-ophthalmologic manifestations of cholangiocarcinoma: a case series.</t>
  </si>
  <si>
    <t>Ranibizumab pretreatment in diabetic vitrectomy: a pilot randomised controlled trial (the RaDiVit study).</t>
  </si>
  <si>
    <t>Varicella Zoster Virus-Associated Necrotizing Retinitis After Chickenpox in a 10-Year-Old Female: A Case Report.</t>
  </si>
  <si>
    <t>Cochlear Implantation in Patients With Usher Syndrome Type IIa Increases Performance and Quality of Life.</t>
  </si>
  <si>
    <t>Inflammatory Myopathy and Axonal Neuropathy in a Patient With Melanoma Following Pembrolizumab Treatment.</t>
  </si>
  <si>
    <t>Elevated Activating Transcription Factor 4 and Glucose-Regulated 78 Kda Protein Levels Correlate with Inflammatory Cytokines in the Aqueous Humor and Vitreous of Proliferative Diabetic Retinopathy.</t>
  </si>
  <si>
    <t>Change in over-refraction after scleral lens settling on average corneas.</t>
  </si>
  <si>
    <t>Effectiveness of portable electronic and optical magnifiers for near vision activities in low vision: a randomised crossover trial.</t>
  </si>
  <si>
    <t>Author's reply to comments to: Visual and anatomic outcomes after conversion to aflibercept in neovascular age-related macular degeneration: 12-month results.</t>
  </si>
  <si>
    <t>The Central Bright Spot Sign: A Potential New MR Imaging Sign for the Early Diagnosis of Anterior Ischemic Optic Neuropathy due to Giant Cell Arteritis.</t>
  </si>
  <si>
    <t>Pontomesencephalic Atrophy and Postural Instability in Wilson Disease.</t>
  </si>
  <si>
    <t>Emergency corneal grafting in the UK: a 6-year analysis of the UK Transplant Registry.</t>
  </si>
  <si>
    <t>Long-term outcomes of the Boston type I keratoprosthesis in eyes with previous herpes simplex virus keratitis.</t>
  </si>
  <si>
    <t>Assessing total retinal blood flow in diabetic retinopathy using multiplane en face Doppler optical coherence tomography.</t>
  </si>
  <si>
    <t>Endoplasmic reticulum (ER) Ca(2+)-channel activity contributes to ER stress and cone death in cyclic nucleotide-gated channel deficiency.</t>
  </si>
  <si>
    <t>Usher syndrome type 1-associated cadherins shape the photoreceptor outer segment.</t>
  </si>
  <si>
    <t>Ventriculo-caval Shunt Migration.</t>
  </si>
  <si>
    <t>Fireworks type, injury pattern, and permanent impairment following severe fireworks-related injuries.</t>
  </si>
  <si>
    <t>Personalized Prognosis of Uveal Melanoma Based on Cytogenetic Profile in 1059 Patients over an 8-Year Period: The 2017 Harry S. Gradle Lecture.</t>
  </si>
  <si>
    <t>United States Multicenter Clinical Trial of Corneal Collagen Crosslinking for Keratoconus Treatment.</t>
  </si>
  <si>
    <t>Expansion of IL-6(+) Th17-like cells expressing TLRs correlates with microbial translocation and neurological disabilities in NMOSD patients.</t>
  </si>
  <si>
    <t>Transient neonatal myasthenia gravis due to a mother with ocular onset of anti-muscle specific kinase myasthenia gravis.</t>
  </si>
  <si>
    <t>MSC-derived Extracellular Vesicles Attenuate Immune Responses in Two Autoimmune Murine Models: Type 1 Diabetes and Uveoretinitis.</t>
  </si>
  <si>
    <t>Functional Analysis of Dendritic Cells Generated from T-iPSCs from CD4+ T Cell Clones of Sjögren's Syndrome.</t>
  </si>
  <si>
    <t>Not only dominant, not only optic atrophy: expanding the clinical spectrum associated with OPA1 mutations.</t>
  </si>
  <si>
    <t>Look into my eyes: An unusual first presentation of sickle cell disease.</t>
  </si>
  <si>
    <t>Sensitivity to Binocular Disparity is Reduced by Mild Traumatic Brain Injury.</t>
  </si>
  <si>
    <t>Mutations in LRP5,FZD4, TSPAN12, NDP, ZNF408, or KIF11 Genes Account for 38.7% of Chinese Patients With Familial Exudative Vitreoretinopathy.</t>
  </si>
  <si>
    <t>Multifocal ERG Responses in Subjects With a History of Preterm Birth.</t>
  </si>
  <si>
    <t>Flexible Optical Waveguides for Uniform Periscleral Cross-Linking.</t>
  </si>
  <si>
    <t>Biomechanical Differences Between Femtosecond Lenticule Extraction (FLEx) and Small Incision Lenticule Extraction (SmILE) Tested by 2D-Extensometry in Ex Vivo Porcine Eyes.</t>
  </si>
  <si>
    <t>Topical Delivery of Anti-VEGF Drugs to the Ocular Posterior Segment Using Cell-Penetrating Peptides.</t>
  </si>
  <si>
    <t>Biomechanical Responses of Lamina Cribrosa to Intraocular Pressure Change Assessed by Optical Coherence Tomography in Glaucoma Eyes.</t>
  </si>
  <si>
    <t>Retinal Toxicity of Acai Fruit (Euterpe Oleracea) Dye Concentrations in Rabbits: Basic Principles of a New Dye for Chromovitrectomy in Humans.</t>
  </si>
  <si>
    <t>Uveal Melanoma Risk Factors: A Systematic Review of Meta-Analyses.</t>
  </si>
  <si>
    <t>Ocular Safety of Intravitreal Connective Tissue Growth Factor Neutralizing Antibody.</t>
  </si>
  <si>
    <t>Expression of 14-3-3 Zeta Protein in Dexamethasone-Treated Mice and Human TM-1 Cells.</t>
  </si>
  <si>
    <t>Association of Visual Acuity with Ocular Dominance in 2045 Myopic Patients.</t>
  </si>
  <si>
    <t>Six-Year Incidence and Progression of Age-Related Macular Degeneration in Kenya: Nakuru Eye Disease Cohort Study.</t>
  </si>
  <si>
    <t>Correlation Between Dynamic Contour Tonometry, Uncorrected and Corrected Goldmann Applanation Tonometry, and Stage of Glaucoma.</t>
  </si>
  <si>
    <t>Association of Dietary Vitamin K1 Intake With the Incidence of Cataract Surgery in an Adult Mediterranean Population: A Secondary Analysis of a Randomized Clinical Trial.</t>
  </si>
  <si>
    <t>Efficacy and Adverse Effects of Atropine in Childhood Myopia: A Meta-analysis.</t>
  </si>
  <si>
    <t>β-Zone Parapapillary Atrophy and Rates of Glaucomatous Visual Field Progression: African Descent and Glaucoma Evaluation Study.</t>
  </si>
  <si>
    <t>Pro-survival redox signalling in progesterone-mediated retinal neuroprotection.</t>
  </si>
  <si>
    <t>Ciliary body thickness changes after preoperative anti-inflammatory treatment in rhegmatogenous retinal detachment complicated by choroidal detachment.</t>
  </si>
  <si>
    <t>Ranibizumab for choroidal neovascularization secondary to pseudoxanthoma elasticum: 4-year results from the PIXEL study in France.</t>
  </si>
  <si>
    <t>Cathepsin S increases tau oligomer formation through limited cleavage, but only IL-6, not cathespin S serum levels correlate with disease severity in the neurodegenerative tauopathy progressive supranuclear palsy.</t>
  </si>
  <si>
    <t>Cost-effectiveness of Intravitreous Ranibizumab Compared With Panretinal Photocoagulation for Proliferative Diabetic Retinopathy: Secondary Analysis From a Diabetic Retinopathy Clinical Research Network Randomized Clinical Trial.</t>
  </si>
  <si>
    <t>Effect of Bevacizumab vs Aflibercept on Visual Acuity Among Patients With Macular Edema Due to Central Retinal Vein Occlusion: The SCORE2 Randomized Clinical Trial.</t>
  </si>
  <si>
    <t>Sphingosine-1-Phosphate Mediates Fibrosis in Orbital Fibroblasts in Graves' Orbitopathy.</t>
  </si>
  <si>
    <t>Urinary Isoprostane Levels and Age-Related Macular Degeneration.</t>
  </si>
  <si>
    <t>Risk Factors for Posterior Subcapsular Cataract in Retinitis Pigmentosa.</t>
  </si>
  <si>
    <t>Radiologic Parameters of Orbital Bone Remodeling in Thyroid Eye Disease.</t>
  </si>
  <si>
    <t>Effects of Magnification on Emotion Perception in Patients With Age-Related Macular Degeneration.</t>
  </si>
  <si>
    <t>Baseline Factors Associated With 6-Month Visual Acuity and Retinal Thickness Outcomes in Patients With Macular Edema Secondary to Central Retinal Vein Occlusion or Hemiretinal Vein Occlusion: SCORE2 Study Report 4.</t>
  </si>
  <si>
    <t>Blepharoplasty markers: comparison of ink drying time and ink spread.</t>
  </si>
  <si>
    <t>TXNIP regulates mitophagy in retinal Müller cells under high-glucose conditions: implications for diabetic retinopathy.</t>
  </si>
  <si>
    <t>Validity of Forced Eyelid Closure Test: A Novel Clinical Screening Test for Ocular Myasthenia Gravis.</t>
  </si>
  <si>
    <t>Understanding the Role of Chemokines and Cytokines in Experimental Models of Herpes Simplex Keratitis.</t>
  </si>
  <si>
    <t>Noninvasive Retinal Markers in Diabetic Retinopathy: Advancing from Bench towards Bedside.</t>
  </si>
  <si>
    <t>Action on diabetic macular oedema: achieving optimal patient management in treating visual impairment due to diabetic eye disease.</t>
  </si>
  <si>
    <t>Dok-1 and Dok-2 Are Required To Maintain Herpes Simplex Virus 1-Specific CD8(+) T Cells in a Murine Model of Ocular Infection.</t>
  </si>
  <si>
    <t>Roles of M1 and M2 Macrophages in Herpes Simplex Virus 1 Infectivity.</t>
  </si>
  <si>
    <t>Vitamin A deficiency due to chronic malabsorption: an ophthalmic manifestation of a systemic condition.</t>
  </si>
  <si>
    <t>Bilateral corneal injury after face-paint application to upper eyelids.</t>
  </si>
  <si>
    <t>Effect of acute intraocular pressure elevation on the minimum rim width in normal, ocular hypertensive and glaucoma eyes.</t>
  </si>
  <si>
    <t>Causes of dacryocystorhinostomy failure: External versus endoscopic approach.</t>
  </si>
  <si>
    <t>Dosimetric advantage of volumetric modulated arc therapy in the treatment of intraocular cancer.</t>
  </si>
  <si>
    <t>Adherence to diabetic eye examination guidelines in Australia: the National Eye Health Survey.</t>
  </si>
  <si>
    <t>Opposing Effects of Valproic Acid Treatment Mediated by Histone Deacetylase Inhibitor Activity in Four Transgenic X. laevis Models of Retinitis Pigmentosa.</t>
  </si>
  <si>
    <t>Case 3-2017: A Man with Cardiac Sarcoidosis and New Diplopia and Weakness.</t>
  </si>
  <si>
    <t>The relationship between corneal biomechanics and anterior segment parameters in the early stage of orthokeratology: A pilot study.</t>
  </si>
  <si>
    <t>Eye bank prepared versus surgeon cut endothelial graft tissue for Descemet membrane endothelial keratoplasty: An observational study.</t>
  </si>
  <si>
    <t>Cytomegalovirus retinitis in a patient with secondary acute lymphosarcoma leukemia undergoing allogeneic hematopoietic stem-cell transplantation: A rare case report: a care-compliant article.</t>
  </si>
  <si>
    <t>Femtosecond Laser Assisted Pterygium Surgery.</t>
  </si>
  <si>
    <t>Bilateral Herpetic Keratitis After Bilateral Intravitreal Bevacizumab for Exudative Macular Degeneration.</t>
  </si>
  <si>
    <t>Tear Cytokine Levels in Contact Lens Wearers With Acanthamoeba Keratitis.</t>
  </si>
  <si>
    <t>Expression of Peroxiredoxin 2 and Vascular Endothelial Growth Factor Receptor 2 in Pterygium.</t>
  </si>
  <si>
    <t>Microkeratome-Assisted Anterior Lamellar Keratoplasty for the Correction of High-Degree Postkeratoplasty Astigmatism.</t>
  </si>
  <si>
    <t>Recent drug therapies for corneal neovascularization.</t>
  </si>
  <si>
    <t>Large pediatric maxillary dentigerous cysts presenting with sinonasal and orbital symptoms: A case series.</t>
  </si>
  <si>
    <t>Quality-of-life outcomes in Graves disease patients after total thyroidectomy.</t>
  </si>
  <si>
    <t>Is Ross Syndrome an Autoimmune Entity? A Case Series of 11 Patients.</t>
  </si>
  <si>
    <t>Visual Auras in Epilepsy and Migraine - An Analysis of Clinical Characteristics.</t>
  </si>
  <si>
    <t>Post-translational modifications and their applications in eye research (Review).</t>
  </si>
  <si>
    <t>Idiopathic glaucoma in an 11-year-old crossbred mare.</t>
  </si>
  <si>
    <t>Lower Serum Vitamin D Level Was Associated with Risk of Dry Eye Syndrome.</t>
  </si>
  <si>
    <t>The UK Diabetic Retinopathy Electronic Medical Record (UK DR EMR) Users Group, Report 2: real-world data for the impact of cataract surgery on diabetic macular oedema.</t>
  </si>
  <si>
    <t>Visual and ocular motor function in the atypical form of neurodegeneration with brain iron accumulation type I.</t>
  </si>
  <si>
    <t>Biochemical characterization of purified mammalian ARL13B protein indicates that it is an atypical GTPase and ARL3 guanine nucleotide exchange factor (GEF).</t>
  </si>
  <si>
    <t>A double Descemet's stripping endothelial keratoplasty on a penetrating keratoplasty.</t>
  </si>
  <si>
    <t>Upregulation of miR-195 accelerates oxidative stress-induced retinal endothelial cell injury by targeting mitofusin 2 in diabetic rats.</t>
  </si>
  <si>
    <t>Reduced-cost Chlamydia trachomatis-specific multiplex real-time PCR diagnostic assay evaluated for ocular swabs and use by trachoma research programmes.</t>
  </si>
  <si>
    <t>Progress of stem/progenitor cell-based therapy for retinal degeneration.</t>
  </si>
  <si>
    <t>Pseudoxanthoma elasticum.</t>
  </si>
  <si>
    <t>Kynurenic Acid and Neuroprotective Activity of the Ketogenic Diet in the Eye.</t>
  </si>
  <si>
    <t>Rare NOX3 Variants Confer Susceptibility to Agranulocytosis During Thyrostatic Treatment of Graves' Disease.</t>
  </si>
  <si>
    <t>Apathy and impulsivity in frontotemporal lobar degeneration syndromes.</t>
  </si>
  <si>
    <t>Analysis of aqueous humor concentrations of cytokines in retinoblastoma.</t>
  </si>
  <si>
    <t>Association between a history of mycobacterial infection and the risk of newly diagnosed Sjögren's syndrome: A nationwide, population-based case-control study.</t>
  </si>
  <si>
    <t>Angle stability and outflow in dual blade ab interno trabeculectomy with active versus passive chamber management.</t>
  </si>
  <si>
    <t>Strong upregulation of inflammatory genes accompanies photoreceptor demise in canine models of retinal degeneration.</t>
  </si>
  <si>
    <t>Comparison of Tear Osmolarity in Rheumatoid Arthritis Patients With and Without Secondary Sjogren Syndrome.</t>
  </si>
  <si>
    <t>Free-Living Amoebae Keratitis.</t>
  </si>
  <si>
    <t>VITRECTOMY-ASSISTED BIOPSY FOR MOLECULAR PROGNOSTICATION OF CHOROIDAL MELANOMA 2 MM OR LESS IN THICKNESS WITH A 27-GAUGE CUTTER.</t>
  </si>
  <si>
    <t>Outcomes for Ab Interno Bleb Revision With a Novel Translimbal Sclerostomy Spatula.</t>
  </si>
  <si>
    <t>Evaluation of Optic Nerve Head and Peripapillary Choroidal Vasculature Using Swept-source Optical Coherence Tomography Angiography.</t>
  </si>
  <si>
    <t>Higher Numbers of Hyperreflective Foci Seen in the Vitreous on Spectral-Domain Optical Coherence Tomographic Images in Eyes with More Severe Diabetic Retinopathy.</t>
  </si>
  <si>
    <t>Decreased microRNA-146a in CD4+T cells promote ocular inflammation in thyroid-associated ophthalmopathy by targeting NUMB.</t>
  </si>
  <si>
    <t>SOST silencing promotes proliferation and invasion and reduces apoptosis of retinoblastoma cells by activating Wnt/β-catenin signaling pathway.</t>
  </si>
  <si>
    <t>Higher risk of incident ankylosing spondylitis in patients with uveitis: a secondary cohort analysis of a nationwide, population-based health claims database.</t>
  </si>
  <si>
    <t>Ranibizumab in the Treatment of Diabetic Macular Edema: A Review of the Current Status, Unmet Needs, and Emerging Challenges.</t>
  </si>
  <si>
    <t>HIF1A (rs11549465) and AKNA (rs10817595) Gene Polymorphisms Are Associated with Primary Sjögren's Syndrome.</t>
  </si>
  <si>
    <t>How I treat recurrent venous thromboembolism in patients receiving anticoagulant therapy.</t>
  </si>
  <si>
    <t>Preparation and evaluation of human choroid extracellular matrix scaffolds for the study of cell replacement strategies.</t>
  </si>
  <si>
    <t>Activation of MMP-9 activity by acrolein in saliva from patients with primary Sjögren's syndrome and its mechanism.</t>
  </si>
  <si>
    <t>Mathematical models of retinitis pigmentosa: The oxygen toxicity hypothesis.</t>
  </si>
  <si>
    <t>Diabetic Microaneurysms Internal Reflectivity on Spectral-Domain Optical Coherence Tomography and Optical Coherence Tomography Angiography Detection.</t>
  </si>
  <si>
    <t>Intraocular Lens Calcifications After (Triple-) Descemet Membrane Endothelial Keratoplasty.</t>
  </si>
  <si>
    <t>Establishing a Regional Glaucoma Physician Collaborative to Improve Quality of Care.</t>
  </si>
  <si>
    <t>Outcomes in Autoimmune Retinopathy Patients Treated With Rituximab.</t>
  </si>
  <si>
    <t>Early Diagnosis of CAPOS Syndrome Before Acute-Onset Ataxia-Review of the Literature and a New Family.</t>
  </si>
  <si>
    <t>Bactec™ blood culture bottles allied to MALDI-TOF mass spectrometry: rapid etiologic diagnosis of bacterial endophthalmitis.</t>
  </si>
  <si>
    <t>Identification of a novel missence mutation in FGFR3 gene in an Iranian family with LADD syndrome by Next-Generation Sequencing.</t>
  </si>
  <si>
    <t>Clinical manifestations of neuroblastoma with head and neck involvement in children.</t>
  </si>
  <si>
    <t>2017 New Drug Update.</t>
  </si>
  <si>
    <t>Effect of Limbal relaxing incisions during implantable collamer lens surgery.</t>
  </si>
  <si>
    <t>Novel missense mutation in the bZIP transcription factor, MAF, associated with congenital cataract, developmental delay, seizures and hearing loss (Aymé-Gripp syndrome).</t>
  </si>
  <si>
    <t>EpCAM antibody-conjugated mesoporous silica nanoparticles to enhance the anticancer efficacy of carboplatin in retinoblastoma.</t>
  </si>
  <si>
    <t>Epigenetic alterations in chronic disease focusing on Behçet's disease: Review.</t>
  </si>
  <si>
    <t>From compliment to insult: genetics of the complement system in physiology and disease in the human retina.</t>
  </si>
  <si>
    <t>Genetic modifiers as relevant biological variables of eye disorders.</t>
  </si>
  <si>
    <t>Inherited eye-related disorders due to mitochondrial dysfunction.</t>
  </si>
  <si>
    <t>Intercepting a sound without vision.</t>
  </si>
  <si>
    <t>Relationship between anthropometric parameters and open angle glaucoma: The Korea National Health and Nutrition Examination Survey.</t>
  </si>
  <si>
    <t>Using the STROBE statement to assess reporting in blindness prevalence surveys in low and middle income countries.</t>
  </si>
  <si>
    <t>Immunohistochemical Profiling of Corneas With Fuchs Endothelial Corneal Dystrophy.</t>
  </si>
  <si>
    <t>New Technique of Femtosecond Laser-Assisted Intracorneal Ring Segment Implantation.</t>
  </si>
  <si>
    <t>Orbital Perivenous Abscess Complicating the Diagnosis and Management of Orbital Cellulitis.</t>
  </si>
  <si>
    <t>Binocular Summation and Control of Intermittent Exotropia.</t>
  </si>
  <si>
    <t>Risk factors for diabetic retinopathy among homeless veterans.</t>
  </si>
  <si>
    <t>A unique case series of autosomal recessive bestrophinopathy exhibiting multigenerational inheritance.</t>
  </si>
  <si>
    <t>Anisometropia of spherical equivalent and astigmatism among myopes: a 23-year follow-up study of prevalence and changes from childhood to adulthood.</t>
  </si>
  <si>
    <t>Reduction of the tumorigenic potential of human retinoblastoma cell lines by TFF1 overexpression involves p53/caspase signaling and miR-18a regulation.</t>
  </si>
  <si>
    <t>Optical coherence tomography morphology and evolution in cblC disease-related maculopathy in a case series of very young patients.</t>
  </si>
  <si>
    <t>Dynamics of big bubble formation in deep anterior lamellar keratoplasty by the big bubble technique: in vitro studies.</t>
  </si>
  <si>
    <t>Topical treatment of glaucoma: established and emerging pharmacology.</t>
  </si>
  <si>
    <t>Active trachoma and community use of sanitation, Ethiopia.</t>
  </si>
  <si>
    <t>Epidemiology, management and outcomes of Graves' disease-real life data.</t>
  </si>
  <si>
    <t>UK AMD/DR EMR REPORT IX: comparative effectiveness of predominantly as needed (PRN) ranibizumab versus continuous aflibercept in UK clinical practice.</t>
  </si>
  <si>
    <t>Outcomes of penetrating keratoplasty in congenital hereditary endothelial dystrophy.</t>
  </si>
  <si>
    <t>Safety and efficacy of a low-cost glaucoma drainage device for refractory childhood glaucoma.</t>
  </si>
  <si>
    <t>You are what you eat: ophthalmological manifestations of severe B(12) deficiency.</t>
  </si>
  <si>
    <t>The value of rituximab treatment in primary Sjögren's syndrome.</t>
  </si>
  <si>
    <t>What can Sjögren's syndrome-like disease in mice contribute to human Sjögren's syndrome?</t>
  </si>
  <si>
    <t>Comparative molecular dynamics study of neuromyelitis optica-immunoglobulin G binding to aquaporin-4 extracellular domains.</t>
  </si>
  <si>
    <t>Severe delayed-type hypersensitivity to chloramphenicol with systemic reactivation during intradermal testing.</t>
  </si>
  <si>
    <t>Effectiveness and safety of immunosuppressive therapy in neuromyelitis optica spectrum disorder during pregnancy.</t>
  </si>
  <si>
    <t>Quantitative assessment of autonomic symptom burden in Postural tachycardia syndrome (POTS).</t>
  </si>
  <si>
    <t>Association Between Long-Lasting Intravitreous Fluocinolone Acetonide Implant vs Systemic Anti-inflammatory Therapy and Visual Acuity at 7 Years Among Patients With Intermediate, Posterior, or Panuveitis.</t>
  </si>
  <si>
    <t>Etiologies of acute demyelinating optic neuritis: an observational study of 110 patients.</t>
  </si>
  <si>
    <t>Optical coherence tomography of the Kayser-Fleischer ring: an ancillary diagnostic tool for Wilson's disease in children.</t>
  </si>
  <si>
    <t>Sjogren's syndrome from the perspective of ophthalmology.</t>
  </si>
  <si>
    <t>Genetics of Sjögren's syndrome.</t>
  </si>
  <si>
    <t>A novel nonsense mutation in the tyrosinase gene is related to the albinism in a capuchin monkey (Sapajus apella).</t>
  </si>
  <si>
    <t>Blur perception throughout the visual field in myopia and emmetropia.</t>
  </si>
  <si>
    <t>PV16-Positive Invasive Conjunctival Squamous Cell Carcinoma in an Anophthalmic Socket.</t>
  </si>
  <si>
    <t>Transmission of Donor-Derived Breast Carcinoma as a Recurrent Mass in a Keratolimbal Allograft.</t>
  </si>
  <si>
    <t>Measuring Forward Light Scatter by the Boston Keratoprosthesis in Various Configurations.</t>
  </si>
  <si>
    <t>Descemetorhexis Without Grafting for Fuchs Endothelial Dystrophy-Supplementation With Topical Ripasudil.</t>
  </si>
  <si>
    <t>Eyeing the Fountain of Youth.</t>
  </si>
  <si>
    <t>REEP6 deficiency leads to retinal degeneration through disruption of ER homeostasis and protein trafficking.</t>
  </si>
  <si>
    <t>Combined Fundus Autofluorescence and Near Infrared Reflectance as Prognostic Biomarkers for Visual Acuity in Foveal-Sparing Geographic Atrophy.</t>
  </si>
  <si>
    <t>CRISPR/Cas9-Mediated Mutation of αA-Crystallin Gene Induces Congenital Cataracts in Rabbits.</t>
  </si>
  <si>
    <t>Biomarkers and Surrogate Endpoints in Drug Development: A European Regulatory View.</t>
  </si>
  <si>
    <t>Biomarkers and Surrogate Endpoints: Lessons Learned From Glaucoma.</t>
  </si>
  <si>
    <t>The Growing Need for Validated Biomarkers and Endpoints for Dry Eye Clinical Research.</t>
  </si>
  <si>
    <t>A systematic review to assess the 'treat-and-extend' dosing regimen for neovascular age-related macular degeneration using ranibizumab.</t>
  </si>
  <si>
    <t>Goblet Cells Contribute to Ocular Surface Immune Tolerance-Implications for Dry Eye Disease.</t>
  </si>
  <si>
    <t>Predicting Macular Edema Recurrence from Spatio-Temporal Signatures in Optical Coherence Tomography Images.</t>
  </si>
  <si>
    <t>Blood vessel segmentation in color fundus images based on regional and Hessian features.</t>
  </si>
  <si>
    <t>Impact of eye-tracking technology on OCT-angiography imaging quality in age-related macular degeneration.</t>
  </si>
  <si>
    <t>Optical coherence tomography angiography analysis of retinal vascular plexuses and choriocapillaris in patients with type 1 diabetes without diabetic retinopathy.</t>
  </si>
  <si>
    <t>Involvement of Nrf2 in Ocular Diseases.</t>
  </si>
  <si>
    <t>Corneal Dose Reduction Using a Bismuth-Coated Latex Shield over the Eyes During Brain SPECT/CT.</t>
  </si>
  <si>
    <t>To show the efficacy of compressive sutures alone in the management of acute hydrops in a keratoconus patient.</t>
  </si>
  <si>
    <t>ERG and OCT findings of a patient with a clinical diagnosis of occult macular dystrophy in a patient of Ashkenazi Jewish descent associated with a novel mutation in the gene encoding RP1L1.</t>
  </si>
  <si>
    <t>Full-thickness macular hole: a rare complication of Borrelia burgdorferi neuroretinitis.</t>
  </si>
  <si>
    <t>Atrioventricular block: an unusual complication of Graves' disease.</t>
  </si>
  <si>
    <t>Optical coherence tomography findings in patients with bipolar disorder.</t>
  </si>
  <si>
    <t>Singapore Indian Eye Study-2: methodology and impact of migration on systemic and eye outcomes.</t>
  </si>
  <si>
    <t>Spatial clustering of high load ocular Chlamydia trachomatis infection in trachoma: a cross-sectional population-based study.</t>
  </si>
  <si>
    <t>Association of Diabetic Macular Edema and Proliferative Diabetic Retinopathy With Cardiovascular Disease: A Systematic Review and Meta-analysis.</t>
  </si>
  <si>
    <t>Association Between Serum Lipoprotein(a) and Diabetic Retinopathy in Han Chinese Patients With Type 2 Diabetes.</t>
  </si>
  <si>
    <t>Foreword: Biomarkers and Surrogate Endpoints in Ophthalmic Clinical Research.</t>
  </si>
  <si>
    <t>Role of Algorithm-Based Levator Aponeurectomy in Small-Incision External Ptosis Surgery for Involutional Ptosis.</t>
  </si>
  <si>
    <t>Association Between Thyroid Disease and Uveitis: Results From the Pacific Ocular Inflammation Study.</t>
  </si>
  <si>
    <t>Association of Glaucoma-Susceptible Genes to Regional Circumpapillary Retinal Nerve Fiber Layer Thickness and Visual Field Defects.</t>
  </si>
  <si>
    <t>Progressive Retinal Vasodilation in Patients With Type 1 Diabetes: A Longitudinal Study of Retinal Vascular Geometry.</t>
  </si>
  <si>
    <t>Clinical characteristics of moderate-to-severe thyroid associated ophthalmopathy in 354 Chinese cases.</t>
  </si>
  <si>
    <t>Novel compound heterozygous MYO7A mutations in Moroccan families with autosomal recessive non-syndromic hearing loss.</t>
  </si>
  <si>
    <t>Using CorvisST tonometry to assess glaucoma progression.</t>
  </si>
  <si>
    <t>Multifocal Ocular Surface Squamous Neoplasia.</t>
  </si>
  <si>
    <t>Syndromic and Nonsyndromic Systemic Associations of Congenital Lacrimal Drainage Anomalies: A Major Review.</t>
  </si>
  <si>
    <t>Characteristics of diabetic nephropathy patients without diabetic retinopathy: A retrospective observational study.</t>
  </si>
  <si>
    <t>Recurrent Optic Neuritis Associated With MOG Antibody Seropositivity.</t>
  </si>
  <si>
    <t>Thrombolyic and Vasodilator Treatment in a Patient With Prolonged Retinal Ischemia.</t>
  </si>
  <si>
    <t>A Case Report of Transient Cortical Blindness After Angiography.</t>
  </si>
  <si>
    <t>Diffusion Restriction in the Optic Nerve and Retina in Patients With Carotid Occlusion.</t>
  </si>
  <si>
    <t>Investigating the Short-term Effect of Eyelid Massage on Corneal Topography.</t>
  </si>
  <si>
    <t>Topical Formulation of Self-Assembled Antiviral Prodrug Nanomicelles for Targeted Retinal Delivery.</t>
  </si>
  <si>
    <t>Phenotype-genotype correlation with Sanger sequencing identified retinol dehydrogenase 12 (RDH12) compound heterozygous variants in a Chinese family with Leber congenital amaurosis.</t>
  </si>
  <si>
    <t>Comparison of Ranibizumab and Bevacizumab for Macular Edema Associated with Branch Retinal Vein Occlusion.</t>
  </si>
  <si>
    <t>Cycloplegic Refraction in Hyperopic Children: Effectiveness of a 0.5% Tropicamide and 0.5% Phenylephrine Addition to 1% Cyclopentolate Regimen.</t>
  </si>
  <si>
    <t>Ophthalmologic Features of Lennox-Gastaut Syndrome.</t>
  </si>
  <si>
    <t>Treatment of Bilateral Retinal Angiomatous Proliferation with Anti-vascular Endothelial Growth Factor: 12-Month Outcome.</t>
  </si>
  <si>
    <t>Torpedo Maculopathy Associated with Choroidal Neovascularization.</t>
  </si>
  <si>
    <t>Vitrectomy with Fovea-Sparing Internal Limiting Membrane Peeling for Myopic Foveoschisis.</t>
  </si>
  <si>
    <t>Complement Component C3 Variant (R102G) and the Risk of Neovascular Age-Related Macular Degeneration in a Tunisian Population.</t>
  </si>
  <si>
    <t>Iris Clip Lens Implantation with Novel Approach for Aphakia After Previous Filtration Surgery.</t>
  </si>
  <si>
    <t>Feasibility of swept-source OCT for active birdshot chorioretinopathy.</t>
  </si>
  <si>
    <t>Retinal Oxygen Saturation Correlates With Visual Acuity but Does Not Predict Outcome After Anti-VEGF Treatment in Central Retinal Vein Occlusion.</t>
  </si>
  <si>
    <t>Pocket laboratories.</t>
  </si>
  <si>
    <t>Dominant ER Stress-Inducing WFS1 Mutations Underlie a Genetic Syndrome of Neonatal/Infancy-Onset Diabetes, Congenital Sensorineural Deafness, and Congenital Cataracts.</t>
  </si>
  <si>
    <t>Botulinum toxin-induced acute anterior uveitis in a patient with Behçet's disease under infliximab treatment: a case report.</t>
  </si>
  <si>
    <t>Popliteal Pterygium Syndrome With Syngnathia.</t>
  </si>
  <si>
    <t>Eyelid Fat Atrophy and Depigmentation After an Intralesional Injection of Triamcinolone Acetonide to Treat Chalazion.</t>
  </si>
  <si>
    <t>Orbital Reconstruction in Neuroectodermal Tumor of the Orbit: Multimodal Treatment Approach.</t>
  </si>
  <si>
    <t>Reconstruction of Extensive Orbital Exenteration Defects Using an Anterolateral Thigh/Vastus Lateralis Chimeric Flap.</t>
  </si>
  <si>
    <t>Comparison of the Outcomes of Trabeculectomy with 5-Fluorouracil versus Ologen Implant in Primary Open-Angle Glaucoma.</t>
  </si>
  <si>
    <t>Teprotumumab for Thyroid-Associated Ophthalmopathy.</t>
  </si>
  <si>
    <t>Functional dissection of the role of UHRF1 in the regulation of retinoblastoma methylome.</t>
  </si>
  <si>
    <t>Behçet's disease-related superior vena cava syndrome and bleeding downhill varices: A rare complication.</t>
  </si>
  <si>
    <t>Comparison between 1-year outcomes of aflibercept with and without photodynamic therapy for polypoidal choroidal vasculopathy: Retrospective observation study.</t>
  </si>
  <si>
    <t>The Effect of a Mediterranean Diet on the Incidence of Cataract Surgery.</t>
  </si>
  <si>
    <t>Skin microvascular function in patients with type 1 diabetes: An observational study from the onset of diabetes.</t>
  </si>
  <si>
    <t>A pilot study on geometrical uncertainties for intra ocular cancers in radiotherapy.</t>
  </si>
  <si>
    <t>Distant stereoacuity in children with anisometropic amblyopia.</t>
  </si>
  <si>
    <t>Comparison of fibrin glue and Vicryl sutures in conjunctival autografting for pterygium surgery.</t>
  </si>
  <si>
    <t>Impact of obesity with impaired glucose tolerance on retinal degeneration in a rat model of metabolic syndrome.</t>
  </si>
  <si>
    <t>Resolvin D1 inhibits inflammatory response in STZ-induced diabetic retinopathy rats: Possible involvement of NLRP3 inflammasome and NF-κB signaling pathway.</t>
  </si>
  <si>
    <t>Early AMD-like defects in the RPE and retinal degeneration in aged mice with RPE-specific deletion of Atg5 or Atg7.</t>
  </si>
  <si>
    <t>Inflammatory signals from photoreceptor modulate pathological retinal angiogenesis via c-Fos.</t>
  </si>
  <si>
    <t>The application of optical coherence tomography angiography in uveitis and inflammatory eye diseases.</t>
  </si>
  <si>
    <t>Roles of exosomes in the normal and diseased eye.</t>
  </si>
  <si>
    <t>Qualitative assessment of tear dynamics with fluorescein profilometry.</t>
  </si>
  <si>
    <t>Contrast-enhanced ultrasound in the diagnosis of orbital space-occupying lesions.</t>
  </si>
  <si>
    <t>Reliability of information on people with disabilities gathered by community health workers in highly consanguineous communities of Northeastern Brazil.</t>
  </si>
  <si>
    <t>The challenges of research in children with visual impairment.</t>
  </si>
  <si>
    <t>Estimating Total Corneal Astigmatism From Anterior Corneal Data.</t>
  </si>
  <si>
    <t>Intravitreal Sustained-Release Steroid Implants for the Treatment of Macular Edema following Surgical Removal of Epiretinal Membranes.</t>
  </si>
  <si>
    <t>Visual Outcomes of Pars Plana Vitrectomy with Epiretinal Membrane Peeling in Patients with Asteroid Hyalosis: A Matched Cohort Study.</t>
  </si>
  <si>
    <t>Evaluation of optic neuritis following human papillomavirus vaccination.</t>
  </si>
  <si>
    <t>Decreased Binocular Summation in Strabismic Amblyopes and Effect of Strabismus Surgery.</t>
  </si>
  <si>
    <t>Comparison of Naso-temporal Asymmetry During Monocular Smooth Pursuit, Optokinetic Nystagmus, and Ocular Following Response in Strabismic Monkeys.</t>
  </si>
  <si>
    <t>The Prevalence of Strabismus, Heterophorias, and Their Associated Factors in Underserved Rural Areas of Iran.</t>
  </si>
  <si>
    <t>Choroidal Thickness in Strabismus and Amblyopia Cases.</t>
  </si>
  <si>
    <t>Long-term Surgical Outcomes for Vertical Deviations in Thyroid Eye Disease.</t>
  </si>
  <si>
    <t>Relationship between laser speckle flowgraphy and optical coherence tomography angiography measurements of ocular microcirculation.</t>
  </si>
  <si>
    <t>A novel MERTK mutation causing retinitis pigmentosa.</t>
  </si>
  <si>
    <t>Serial Changes in Lamina Cribrosa Depth and Neuroretinal Parameters in Glaucoma: Impact of Choroidal Thickness.</t>
  </si>
  <si>
    <t>Vitrectomy and Vitrector Port Needle Biopsy of Choroidal Melanoma for Gene Expression Profile Testing Immediately before Brachytherapy.</t>
  </si>
  <si>
    <t>Comparison of Visual Outcomes in Coats' Disease: A 20-Year Experience.</t>
  </si>
  <si>
    <t>Diagnostic Accuracy of Spectralis SD OCT Automated Macular Layers Segmentation to Discriminate Normal from Early Glaucomatous Eyes.</t>
  </si>
  <si>
    <t>Inhibition of lysophosphatidic acid receptor ameliorates Sjögren's syndrome in NOD mice.</t>
  </si>
  <si>
    <t>Quantitatively Measured Anatomic Location and Volume of Optic Disc Drusen: An Enhanced Depth Imaging Optical Coherence Tomography Study.</t>
  </si>
  <si>
    <t>IFT81 as a Candidate Gene for Nonsyndromic Retinal Degeneration.</t>
  </si>
  <si>
    <t>Tumor Necrosis Factor Alpha (TNF-α) Disrupts Kir4.1 Channel Expression Resulting in Müller Cell Dysfunction in the Retina.</t>
  </si>
  <si>
    <t>Role of Pattern Recognition Receptors in the Modulation of Antimicrobial Peptide Expression in the Corneal Epithelial Innate Response to F. solani.</t>
  </si>
  <si>
    <t>Impact of the Ability to Divide Attention on Reading Performance in Glaucoma.</t>
  </si>
  <si>
    <t>Dynamic Responses in Retinal Vessel Caliber With Flicker Light Stimulation and Risk of Diabetic Retinopathy and Its Progression.</t>
  </si>
  <si>
    <t>Hypomorphic mutations in POLR3A are a frequent cause of sporadic and recessive spastic ataxia.</t>
  </si>
  <si>
    <t>Ocular congenital cranial dysinnervation disorders (CCDDs): insights into axon growth and guidance.</t>
  </si>
  <si>
    <t>Aberrant leukocyte telomere length in Birdshot Uveitis.</t>
  </si>
  <si>
    <t>Vision Loss and Symmetric Basal Ganglia Lesions in Leber Hereditary Optic Neuropathy.</t>
  </si>
  <si>
    <t>Advanced MRI of the Optic Nerve.</t>
  </si>
  <si>
    <t>Metastatic prostate carcinoma to the orbit as the first presentation of disease.</t>
  </si>
  <si>
    <t>Anti-platelet effects of anti-glaucomatous eye drops: an in vitro study on human platelets.</t>
  </si>
  <si>
    <t>Intraperitoneal injection of (-)-Epigallocatechin-3-gallate protects against light-induced photoreceptor degeneration in the mouse retina.</t>
  </si>
  <si>
    <t>Clinical Features of Patients with Basedow's Disease and High Serum IgG4 Levels.</t>
  </si>
  <si>
    <t>Increase in acid sphingomyelinase level in human retinal endothelial cells and CD34(+) circulating angiogenic cells isolated from diabetic individuals is associated with dysfunctional retinal vasculature and vascular repair process in diabetes.</t>
  </si>
  <si>
    <t>Lateral thinking - Interocular symmetry and asymmetry in neurovascular patterning, in health and disease.</t>
  </si>
  <si>
    <t>Corneal Collagen Cross-Linking in the Management of Keratoconus in Canada: A Cost-Effectiveness Analysis.</t>
  </si>
  <si>
    <t>Flanged Intrascleral Intraocular Lens Fixation with Double-Needle Technique.</t>
  </si>
  <si>
    <t>Kidney Transplantation in Alström Syndrome: Case Report.</t>
  </si>
  <si>
    <t>Late onset of persistent, deep stromal haze after corneal cross-linking in a patient with keratoconus.</t>
  </si>
  <si>
    <t>Minocycline-induced hyperpigmentation of the skin, sclera, and palpebral conjunctiva.</t>
  </si>
  <si>
    <t>A rare association: Cushing disease and central serous chorioretinopathy.</t>
  </si>
  <si>
    <t>Unilateral choroidal detachment following the use of tamsulosin.</t>
  </si>
  <si>
    <t>Ocular injuries secondary to alexandrite laser-assisted hair removal.</t>
  </si>
  <si>
    <t>Optical coherence tomography and autofluoresceingraphy changes in solar retinopathy.</t>
  </si>
  <si>
    <t>Ischemic central retinal vein occlusion in a 14-year-old female.</t>
  </si>
  <si>
    <t>Eyelid pilomatrixoma masquerading as chalazion.</t>
  </si>
  <si>
    <t>Metastatic cervical adenocarcinoma to the orbital subperiosteal space.</t>
  </si>
  <si>
    <t>Doxycycline injection in orbital cyst associated to microphthalmos.</t>
  </si>
  <si>
    <t>Perioperative nonarteritic anterior ischemic optic neuropathy in Jehovah's Witnesses.</t>
  </si>
  <si>
    <t>Résultats pressionnels et visuels à long terme de la sclérectomie profonde dans le glaucome congénital primitif.</t>
  </si>
  <si>
    <t>Visual outcomes of patients presenting with bilateral infantile cataracts and nystagmus.</t>
  </si>
  <si>
    <t>Normative pediatric data for three tests of functional vision.</t>
  </si>
  <si>
    <t>Effectiveness of sodium hyaluronate (Protad) application in endoscopic endonasal dacryocystorhinostomy.</t>
  </si>
  <si>
    <t>Changes in pupillary distance after fat versus bony orbital decompression in Graves' orbitopathy.</t>
  </si>
  <si>
    <t>The use of semistructured interviews to assess quality of life impacts for patients with uveal melanoma.</t>
  </si>
  <si>
    <t>Ten-year retrospective review of outcomes following phacoemulsification with intraocular lens implantation in patients with pre-existing uveitis.</t>
  </si>
  <si>
    <t>Repeatability, reproducibility, agreement characteristics of 2 SD-OCT devices for anterior chamber angle measurements.</t>
  </si>
  <si>
    <t>Corneal surgery in the flying eye hospital: characteristics and visual outcome.</t>
  </si>
  <si>
    <t>Artisan iris-fixated intraocular lens implantation in combination with pupilloplasty-correction of aphakia with pathologically large pupil and insufficient capsular support.</t>
  </si>
  <si>
    <t>Outcomes after implantable collamer lens surgery in a Canadian cohort.</t>
  </si>
  <si>
    <t>Pseudoexfoliation: An Ocular Finding with Possible Systemic Implications.</t>
  </si>
  <si>
    <t>Iatrogenic Horner Syndrome: Etiology, Diagnosis and Outcomes.</t>
  </si>
  <si>
    <t>Profile of Patients Presenting for Cataract Surgery in a Public Hospital: A 15 Year Perspective.</t>
  </si>
  <si>
    <t>Comparison of Descemet stripping under continuous air flow, manual air injection and balanced salt solution for DMEK: a pilot study.</t>
  </si>
  <si>
    <t>Expression of angiopoietin-like protein 8 correlates with VEGF in patients with proliferative diabetic retinopathy.</t>
  </si>
  <si>
    <t>Targeted next generation sequencing identified novel mutations in RPGRIP1 associated with both retinitis pigmentosa and Leber's congenital amaurosis in unrelated Chinese patients.</t>
  </si>
  <si>
    <t>Experimental Laminin 332 Mucous Membrane Pemphigoid Critically Involves C5aR1 and Reflects Clinical and Immunopathological Characteristics of the Human Disease.</t>
  </si>
  <si>
    <t>Causes of Diplopia in Patients With Epiretinal Membranes.</t>
  </si>
  <si>
    <t>Potential mechanisms behind the antioxidant actions of prolactin in the retina.</t>
  </si>
  <si>
    <t>Mendelian Randomization Implicates High-Density Lipoprotein Cholesterol-Associated Mechanisms in Etiology of Age-Related Macular Degeneration.</t>
  </si>
  <si>
    <t>The Evolution of Outer Retinal Tubulation, a Neurodegeneration and Gliosis Prominent in Macular Diseases.</t>
  </si>
  <si>
    <t>Choroidal Imaging with Swept-Source Optical Coherence Tomography in Patients with Birdshot Chorioretinopathy: Choroidal Reflectivity and Thickness.</t>
  </si>
  <si>
    <t>Mitochondrial replacement in an iPSC model of Leber's hereditary optic neuropathy.</t>
  </si>
  <si>
    <t>Management of Grass Pollen Allergy with 5-Grass Pollen Tablet: Results of a 2-Year Real-Life Study.</t>
  </si>
  <si>
    <t>Odontogenic abscess mimicking acute dacryocystitis.</t>
  </si>
  <si>
    <t>Self-reported Receipt of Dilated Fundus Examinations Among Patients With Diabetes: Medicare Expenditure Panel Survey, 2002-2013.</t>
  </si>
  <si>
    <t>Conservative Treatments of Ocular Melanomas: Technology Used Wisely.</t>
  </si>
  <si>
    <t>Efficacy and tolerability of preservative-free 0.0015% tafluprost in glaucoma patients: a prospective crossover study.</t>
  </si>
  <si>
    <t>Photoreceptor outer segment as a sink for membrane proteins: hypothesis and implications in retinal ciliopathies.</t>
  </si>
  <si>
    <t>Whole Exome Sequencing in Eight Thai Patients With Leber Congenital Amaurosis Reveals Mutations in the CTNNA1 and CYP4V2 Genes.</t>
  </si>
  <si>
    <t>Is aspirin associated with diabetic retinopathy? The Singapore Epidemiology of Eye Disease (SEED) study.</t>
  </si>
  <si>
    <t>Genetic factors influencing the reduction of central corneal thickness in disorders affecting the eye.</t>
  </si>
  <si>
    <t>Retinal pigment epithelium-photoreceptor layer alterations in a patient with Sturge-Weber syndrome with diffuse choroidal hemangioma.</t>
  </si>
  <si>
    <t>Patterns of visual field changes in thyroid eye disease.</t>
  </si>
  <si>
    <t>A novel mutation in the dominantly inherited TOPORS gene supports haploinsufficiency as the mechanism of retinitis pigmentosa.</t>
  </si>
  <si>
    <t>Intravitreal Ranibizumab Injection in Peripapillary CNVM Related to Idiopathic Intracranial Hypertension.</t>
  </si>
  <si>
    <t>Managing Flap Tears of the Rectus Muscles.</t>
  </si>
  <si>
    <t>Malignant Ciliary Body Medulloepithelioma With Brain and Parotid Metastasis.</t>
  </si>
  <si>
    <t>Transposition of Both Oblique Muscles Combined With Lateral Rectus Botulinum Toxin Injection and Globe Fixation Suture in the Treatment of Congenital Cranial Nerve III Palsy.</t>
  </si>
  <si>
    <t>Twelve-year analysis of microbial keratitis trends at a UK tertiary hospital.</t>
  </si>
  <si>
    <t>Oxidative stress and diabetic retinopathy: development and treatment.</t>
  </si>
  <si>
    <t>Structural and functional changes to the retina and optic nerve following panretinal photocoagulation over a 2-year time period.</t>
  </si>
  <si>
    <t>Influence of baseline diabetic retinopathy status on initial anatomical response of intravitreal ranibizumab therapy for diabetic macular oedema.</t>
  </si>
  <si>
    <t>Focal choroidal excavation-morphological features and clinical correlation.</t>
  </si>
  <si>
    <t>Relationship between the optic nerve sheath diameter and lumbar cerebrospinal fluid pressure in patients with normal tension glaucoma.</t>
  </si>
  <si>
    <t>Osmoprotectants, carboxymethylcellulose and hyaluronic acid multi-ingredient eye drop: a randomised controlled trial in moderate to severe dry eye.</t>
  </si>
  <si>
    <t>A Review: Proteomics in Retinal Artery Occlusion, Retinal Vein Occlusion, Diabetic Retinopathy and Acquired Macular Disorders.</t>
  </si>
  <si>
    <t>Later Development of Posterior Staphyloma in Choroidal Osteoma With Choroidal Neovascularization.</t>
  </si>
  <si>
    <t>Specific Location of Disc Hemorrhage is Linked to Nerve Fiber Layer Defects.</t>
  </si>
  <si>
    <t>Presentation, workup, and management of penetrating transorbital and transnasal injuries: A case report and systematic review.</t>
  </si>
  <si>
    <t>Correlation of macular structure and function in a boy with primary foveomacular retinitis and sequence of changes over 5 years.</t>
  </si>
  <si>
    <t>ERG and other discriminators between advanced hydroxychloroquine retinopathy and retinitis pigmentosa.</t>
  </si>
  <si>
    <t>Prospective Clinical and Pharmacological Evaluation of the Delcath System's Second-Generation (GEN2) Hemofiltration System in Patients Undergoing Percutaneous Hepatic Perfusion with Melphalan.</t>
  </si>
  <si>
    <t>The evaluation of diagnostic efficiency for stromal herpes simplex keratitis by the combination of tear HSV-sIgA and HSV-DNA.</t>
  </si>
  <si>
    <t>Analysis of autofluorescence pattern in birdshot chorioretinopathy.</t>
  </si>
  <si>
    <t>Free-living amoebae isolated in the Central African Republic: epidemiological and molecular aspects.</t>
  </si>
  <si>
    <t>Investigating the usefulness of a cluster-based trend analysis to detect visual field progression in patients with open-angle glaucoma.</t>
  </si>
  <si>
    <t>In vivo confocal microscopy and tear cytokine analysis in post-LASIK ectasia.</t>
  </si>
  <si>
    <t>Posner-Schlossman syndrome in Wenzhou, China: a retrospective review study.</t>
  </si>
  <si>
    <t>Long-term outcomes of orbital fat decompression in Graves' orbitopathy.</t>
  </si>
  <si>
    <t>Fundus findings in a series of patients with extrapulmonary tuberculosis in Thailand.</t>
  </si>
  <si>
    <t>Severe postpartum headache.</t>
  </si>
  <si>
    <t>Retinal changes in the Tg-SwDI mouse model of Alzheimer's disease.</t>
  </si>
  <si>
    <t>Alternatives to eye bank native tissue for corneal stromal replacement.</t>
  </si>
  <si>
    <t>Chromatic blur perception in the presence of luminance contrast.</t>
  </si>
  <si>
    <t>Anterior Chamber Angle and Anterior Segment Structure of Eyes in Children With Early Stages of Retinopathy of Prematurity.</t>
  </si>
  <si>
    <t>Evaluation of Optic Nerve with Strain and Shear Wave Elastography in Patients with Behçet's Disease and Healthy Subjects.</t>
  </si>
  <si>
    <t>A novel postal-based approach to diagnosing obstructive sleep apnoea in a high-risk population.</t>
  </si>
  <si>
    <t>Detecting central fixation by means of artificial neural networks in a pediatric vision screener using retinal birefringence scanning.</t>
  </si>
  <si>
    <t>Intermediate uveitis: pattern of etiology, complications, treatment and outcome in a tertiary academic center.</t>
  </si>
  <si>
    <t>24-month clinical outcomes of a treat-and-extend regimen with ranibizumab for wet age-related macular degeneration in a real life setting.</t>
  </si>
  <si>
    <t>CD34 + tumours of the orbit including solitary fibrous tumours: a six-case series.</t>
  </si>
  <si>
    <t>The effect of canaloplasty with suprachoroidal drainage combined with cataract surgery - 1-year results.</t>
  </si>
  <si>
    <t>Real-time imaging of single neuronal cell apoptosis in patients with glaucoma.</t>
  </si>
  <si>
    <t>Three-Year Follow-Up of Trabeculectomy with 5-Fluorouracil.</t>
  </si>
  <si>
    <t>A complex homozygous mutation in ABHD12 responsible for PHARC syndrome discovered with NGS and review of the literature.</t>
  </si>
  <si>
    <t>Correlation Between the Inflammatory Marker HLA-DR and Signs and Symptoms in Moderate to Severe Dry Eye Disease.</t>
  </si>
  <si>
    <t>Disrupted Eye Movements in Preperimetric Primary Open-Angle Glaucoma.</t>
  </si>
  <si>
    <t>Prevalence of Undiagnosed Age-Related Macular Degeneration in Primary Eye Care.</t>
  </si>
  <si>
    <t>Assessment of Lower Doses of Intravitreous Bevacizumab for Retinopathy of Prematurity: A Phase 1 Dosing Study.</t>
  </si>
  <si>
    <t>PRAME as a Potential Target for Immunotherapy in Metastatic Uveal Melanoma.</t>
  </si>
  <si>
    <t>Change in Diabetic Retinopathy Through 2 Years: Secondary Analysis of a Randomized Clinical Trial Comparing Aflibercept, Bevacizumab, and Ranibizumab.</t>
  </si>
  <si>
    <t>Detecting Glaucoma With a Portable Brain-Computer Interface for Objective Assessment of Visual Function Loss.</t>
  </si>
  <si>
    <t>Goniodysgenesis variability and activity of CYP1B1 genotypes in primary congenital glaucoma.</t>
  </si>
  <si>
    <t>Corticosteroids effects on LPS-induced rat inflammatory keratocyte cell model.</t>
  </si>
  <si>
    <t>Outdoor activity and myopia progression in 4-year follow-up of Chinese primary school children: The Beijing Children Eye Study.</t>
  </si>
  <si>
    <t>Rapid Intraocular Tube Trimming for Glaucoma Drainage Implant Devices.</t>
  </si>
  <si>
    <t>Laundry Detergent Pods Linked to Increased Eye Injuries in Children.</t>
  </si>
  <si>
    <t>Macular Ganglion Cell and Retinal Nerve Fiber Layer Thickness in Children With Refractive Errors-An Optical Coherence Tomography Study.</t>
  </si>
  <si>
    <t>Trabeculectomy or Transscleral Cyclophotocoagulation as Initial Treatment of Secondary Childhood Glaucoma in Northern Tanzania.</t>
  </si>
  <si>
    <t>Single Dexamethasone Intravitreal Implant in the Treatment of Noninfectious Uveitis.</t>
  </si>
  <si>
    <t>Regulatory T Cell Therapy for Uveitis: A New Promising Challenge.</t>
  </si>
  <si>
    <t>Tetramethylpyrazine-mediated regulation of CXCR4 in retinoblastoma is sensitive to cell density.</t>
  </si>
  <si>
    <t>The relationship between vascular endothelial dysfunction and treatment frequency in neovascular age-related macular degeneration.</t>
  </si>
  <si>
    <t>Annual incidences of visual impairment during 10-year period in Mie prefecture, Japan.</t>
  </si>
  <si>
    <t>Teleophthalmology image-based navigated retinal laser therapy for diabetic macular edema: a concept of retinal telephotocoagulation.</t>
  </si>
  <si>
    <t>UVB promotes the initiation of uveitic inflammatory injury in vivo and is attenuated by UV-blocking protection.</t>
  </si>
  <si>
    <t>What's old is new again: Autologous stem cell transplant for AMD.</t>
  </si>
  <si>
    <t>The Behçet's disease-associated variant of the aminopeptidase ERAP1 shapes a low-affinity HLA-B*51 peptidome by differential subpeptidome processing.</t>
  </si>
  <si>
    <t>Frequent hypomorphic alleles account for a significant fraction of ABCA4 disease and distinguish it from age-related macular degeneration.</t>
  </si>
  <si>
    <t>Paracentral acute middle maculopathy: precursor to macular thinning in sickle cell retinopathy.</t>
  </si>
  <si>
    <t>Retinal vessel diameters and reactivity in diabetes mellitus and/or cardiovascular disease.</t>
  </si>
  <si>
    <t>GlyCAM1 negatively regulates monocyte entry into the optic nerve head and contributes to radiation-based protection in glaucoma.</t>
  </si>
  <si>
    <t>Evaluation of biometry and corneal astigmatism in cataract surgery patients from Central China.</t>
  </si>
  <si>
    <t>Conjunctival granuloma with necrosis associated with exposed suture in upper double lid masquerading as ocular surface squamous neoplasia: a case report.</t>
  </si>
  <si>
    <t>Circumpapillary retinal nerve fiber layer thickness, anterior lamina cribrosa depth, and lamina cribrosa thickness in neovascular glaucoma secondary to proliferative diabetic retinopathy: a cross-sectional study.</t>
  </si>
  <si>
    <t>Prevention and reversal of selenite-induced cataracts by N-acetylcysteine amide in Wistar rats.</t>
  </si>
  <si>
    <t>Cytokine and Chemokine Profiles in Patients with Neuromyelitis Optica Spectrum Disorder.</t>
  </si>
  <si>
    <t>Silicone Oil-Related Visual Loss.</t>
  </si>
  <si>
    <t>Sensitivity and Specificity of Laser-Scanning In Vivo Confocal Microscopy for Filamentous Fungal Keratitis: Role of Observer Experience.</t>
  </si>
  <si>
    <t>Pyogenic Granuloma of the Conjunctiva.</t>
  </si>
  <si>
    <t>Adalimumab plus Methotrexate for Uveitis in Juvenile Idiopathic Arthritis.</t>
  </si>
  <si>
    <t>Individuals with severely impaired vision can learn useful orientation and mobility skills in virtual streets and can use them to improve real street safety.</t>
  </si>
  <si>
    <t>The effect of Timolol 0.5% on the correction of myopic regression after LASIK.</t>
  </si>
  <si>
    <t>Efficacy of sevoflurane as an adjuvant to propofol-based total intravenous anesthesia for attenuating secretions in ocular surgery.</t>
  </si>
  <si>
    <t>A case report of Sjögren syndrome manifesting bilateral basal ganglia lesions.</t>
  </si>
  <si>
    <t>Pediatric refractive surgery.</t>
  </si>
  <si>
    <t>Considerations for refractive surgery in the glaucoma patient.</t>
  </si>
  <si>
    <t>A Pilot Randomized Trial on Safety and Efficacy of a Novel Topical Combined Inhibitor of Janus Kinase 1/3 and Spleen Tyrosine Kinase for GVHD-Associated Ocular Surface Disease.</t>
  </si>
  <si>
    <t>One-Year Clinical Outcomes of a Corneal Inlay for Presbyopia.</t>
  </si>
  <si>
    <t>Evaluation of Horner Syndrome in the MRI Era.</t>
  </si>
  <si>
    <t>Effect of Epiretinal Membranes on Antivascular Endothelial Growth Factor Treatment for Neovascular Age-Related Macular Degeneration.</t>
  </si>
  <si>
    <t>Optical coherence tomography evaluation of patients with macula-off retinal detachment after different postoperative posturing: a randomized pilot study.</t>
  </si>
  <si>
    <t>Antiretinal antibodies in central serous chorioretinopathy: prevalence and clinical implications.</t>
  </si>
  <si>
    <t>Prognostic impact of chromosomal aberrations and GNAQ, GNA11 and BAP1 mutations in uveal melanoma.</t>
  </si>
  <si>
    <t>Prevalence and risk factors for diabetic retinopathy in 17 152 patients from the island of Funen, Denmark.</t>
  </si>
  <si>
    <t>A comparison between patients with epiphora and cataract of the activity limitations they experience in daily life due to their visual disability.</t>
  </si>
  <si>
    <t>Evaluation of kinetic programs in various automated perimeters.</t>
  </si>
  <si>
    <t>The Eye Drop Preservative Benzalkonium Chloride Potently Induces Mitochondrial Dysfunction and Preferentially Affects LHON Mutant Cells.</t>
  </si>
  <si>
    <t>Multiple Aggregation Pathways in Human γS-Crystallin and Its Aggregation-Prone G18V Variant.</t>
  </si>
  <si>
    <t>Arl3 and RP2 regulate the trafficking of ciliary tip kinesins.</t>
  </si>
  <si>
    <t>Complement C5a receptor knockout has diminished light-induced microglia/macrophage retinal migration.</t>
  </si>
  <si>
    <t>Cone dystrophy or macular dystrophy associated with novel autosomal dominant GUCA1A mutations.</t>
  </si>
  <si>
    <t>When Should We Give Up Filtration Surgery: Indications, Techniques and Results of Cyclodestruction.</t>
  </si>
  <si>
    <t>Surgical Management of Pediatric Glaucoma.</t>
  </si>
  <si>
    <t>Management of Concomitant Cataract and Glaucoma.</t>
  </si>
  <si>
    <t>Surgical Treatment of Angle-Closure Glaucoma.</t>
  </si>
  <si>
    <t>Ab interno Schlemm's Canal Surgery.</t>
  </si>
  <si>
    <t>Viscocanalostomy and Canaloplasty: ab Externo Schlemm's Canal Surgery.</t>
  </si>
  <si>
    <t>Laser-Assisted Techniques for Penetrating and Nonpenetrating Glaucoma Surgery.</t>
  </si>
  <si>
    <t>Mini Drainage Devices for Anterior and Intermediate Filtration.</t>
  </si>
  <si>
    <t>Wound Healing and Glaucoma Surgery: Modulating the Scarring Process with Conventional Antimetabolites and New Molecules.</t>
  </si>
  <si>
    <t>Ocular Surface and External Filtration Surgery: Mutual Relationships.</t>
  </si>
  <si>
    <t>Postoperative Management of Penetrating and Nonpenetrating External Filtering Procedures.</t>
  </si>
  <si>
    <t>Glaucoma Drainage Implant Surgery.</t>
  </si>
  <si>
    <t>Deep Sclerectomy.</t>
  </si>
  <si>
    <t>Enhanced Trabeculectomy: The Moorfields Safer Surgery System.</t>
  </si>
  <si>
    <t>Achievements and Limits of Current Medical Therapy of Glaucoma.</t>
  </si>
  <si>
    <t>Mucosal Healing at 14 Weeks Predicts better Outcome in Low-dose Infliximab Treatment for Chinese Patients with Active Intestinal Behcet's Disease.</t>
  </si>
  <si>
    <t>An in silico model of retinal cholesterol dynamics (RCD model): insights into the pathophysiology of dry AMD.</t>
  </si>
  <si>
    <t>Effects of MMP12 on cell motility and inflammation during corneal epithelial repair.</t>
  </si>
  <si>
    <t>Leigh-like neuroimaging features associated with new biallelic mutations in OPA1.</t>
  </si>
  <si>
    <t>The effect of parental factors in children with large cup-to-disc ratios.</t>
  </si>
  <si>
    <t>Langerhans cells prevent subbasal nerve damage and upregulate neurotrophic factors in dry eye disease.</t>
  </si>
  <si>
    <t>The effects of immune protein CD3ζ development and degeneration of retinal neurons after optic nerve injury.</t>
  </si>
  <si>
    <t>The osteo-odonto-keratoprosthesis.</t>
  </si>
  <si>
    <t>Prevalence of Trachoma in Northern Benin: Results from 11 Population-Based Prevalence Surveys Covering 26 Districts.</t>
  </si>
  <si>
    <t>Comparison of Size Modulation Standard Automated Perimetry and Conventional Standard Automated Perimetry with a 10-2 Test Program in Glaucoma Patients.</t>
  </si>
  <si>
    <t>Comparison of 0.3% Hypotonic and Isotonic Sodium Hyaluronate Eye Drops in the Treatment of Experimental Dry Eye.</t>
  </si>
  <si>
    <t>Comparison of Conbercept with Ranibizumab for the Treatment of Macular Edema Secondary to Branch Retinal Vein Occlusion.</t>
  </si>
  <si>
    <t>A Novel Neuroprotective Small Molecule for Glial Cell Derived Neurotrophic Factor Induction and Photoreceptor Rescue.</t>
  </si>
  <si>
    <t>Orbital and conjunctival metastasis from lobular breast carcinoma.</t>
  </si>
  <si>
    <t>Efficacy and Safety of 23-Gauge Pars Plana Vitrectomy/Silicone Oil Tamponade Combination for Treatment of Pediatric Post-Traumatic Endophthalmitis.</t>
  </si>
  <si>
    <t>A Controlled, Randomized Double-Blind Study to Evaluate the Safety and Efficacy of Chitosan-N-Acetylcysteine for the Treatment of Dry Eye Syndrome.</t>
  </si>
  <si>
    <t>Anterior Segment Optical Coherence Tomography Angiography for Identification of Iris Vasculature and Staging of Iris Neovascularization: A Pilot Study.</t>
  </si>
  <si>
    <t>Characterization of a Standardized Ex-vivo Porcine Model to Assess Short Term Intraocular Pressure Changes and Trabecular Meshwork Vitality After Pars Plana Vitrectomy with Different Silicone Oil and BSS Tamponades.</t>
  </si>
  <si>
    <t>Finger extension weakness and downbeat nystagmus motor neuron disease syndrome: A novel motor neuron disorder?</t>
  </si>
  <si>
    <t>Imaging collector channel entrance with a new intraocular micro-probe swept-source optical coherence tomography.</t>
  </si>
  <si>
    <t>Different distributions of M1 and M2 macrophages in a mouse model of laser-induced choroidal neovascularization.</t>
  </si>
  <si>
    <t>The safety and feasibility of diagnostic acoustic radiation force impulse elastography used for eyes. A preliminary in vivo study.</t>
  </si>
  <si>
    <t>Immortal Ozurdex: A 10-month follow-up of an intralenticular implant.</t>
  </si>
  <si>
    <t>Persistent unilateral nictitating membrane in a 9-year-old girl: A rare case report.</t>
  </si>
  <si>
    <t>Neuroretinitis as presenting and the only presentation of Lyme disease: Diagnosis and management.</t>
  </si>
  <si>
    <t>Bilateral internuclear ophthalmoplegia following head trauma.</t>
  </si>
  <si>
    <t>Clinical profile and neuroimaging in pediatric optic neuritis in Indian population: A case series.</t>
  </si>
  <si>
    <t>Combined branch retinal vein and branch retinal artery occlusion - clinical features, systemic associations, and outcomes.</t>
  </si>
  <si>
    <t>Evaluation of meibomian gland and tear film changes in patients with pterygium.</t>
  </si>
  <si>
    <t>Adjustment to acquired vision loss in adults presenting for visual disability certification.</t>
  </si>
  <si>
    <t>Accommodative amplitude using the minus lens at different near distances.</t>
  </si>
  <si>
    <t>Outcomes of deep anterior lamellar keratoplasty following autologous simple limbal epithelial transplant in pediatric unilateral severe chemical injury.</t>
  </si>
  <si>
    <t>Innovations in pediatric cataract surgery.</t>
  </si>
  <si>
    <t>Descemet stripping automated endothelial keratoplasty.</t>
  </si>
  <si>
    <t>Circulating biomarkers in glaucoma, age-related macular degeneration, and diabetic retinopathy.</t>
  </si>
  <si>
    <t>What's new for us in strabismus?</t>
  </si>
  <si>
    <t>Pluripotent stem cells: A therapeutic source for age-related macular degeneration.</t>
  </si>
  <si>
    <t>Simulation of commercial vs theoretically optimised contact lenses for presbyopia.</t>
  </si>
  <si>
    <t>Visual and Physiological Optics: where will the journey lead us in 10 years?</t>
  </si>
  <si>
    <t>Using perimetric data to estimate ganglion cell loss for detecting progression of glaucoma: a comparison of models.</t>
  </si>
  <si>
    <t>Prevalence and clinical relevance of thyroid stimulating hormone receptor-blocking antibodies in autoimmune thyroid disease.</t>
  </si>
  <si>
    <t>Macular morphology in former preterm and full-term infants aged 4 to 10 years.</t>
  </si>
  <si>
    <t>A Rare Case of Necrotizing Myopathy and Fibrinous and Organizing Pneumonia with Anti-EJ Antisynthetase Syndrome and SSA Antibodies.</t>
  </si>
  <si>
    <t>Ocular involvement in sarcoidosis.</t>
  </si>
  <si>
    <t>IgG4-related disease presenting as posterior scleritis and vitritis, progressing to multifocal orbital involvement.</t>
  </si>
  <si>
    <t>Effect of anesthesia on intraocular pressure measurement in children.</t>
  </si>
  <si>
    <t>Antibiotic prophylaxis in cataract surgery in the setting of penicillin allergy: A decision-making algorithm.</t>
  </si>
  <si>
    <t>Immediate Sequential vs. Delayed Sequential Bilateral Cataract Surgery: Retrospective Comparison of Postoperative Visual Outcomes.</t>
  </si>
  <si>
    <t>Predictors of Trachomatous Trichiasis Surgery Outcome.</t>
  </si>
  <si>
    <t>Cervid herpesvirus 2 and not Moraxella bovoculi caused keratoconjunctivitis in experimentally inoculated semi-domesticated Eurasian tundra reindeer.</t>
  </si>
  <si>
    <t>Microglia-derived IL-1β promotes chemokine expression by Müller cells and RPE in focal retinal degeneration.</t>
  </si>
  <si>
    <t>Damage to the macula associated with LED-derived blue laser exposure: A case report.</t>
  </si>
  <si>
    <t>Α molecular epidemiological analysis of adenoviruses from excess conjunctivitis cases.</t>
  </si>
  <si>
    <t>Prevalence of Toxocara antibodies among patients clinically suspected to have ocular toxocariasis: A retrospective descriptive study in Sri Lanka.</t>
  </si>
  <si>
    <t>Tablets at the bedside - iPad-based visual field test used in the diagnosis of Intrasellar Haemangiopericytoma: a case report.</t>
  </si>
  <si>
    <t>Prevalence of and Factors Associated with Myopia in Inner Mongolia Medical Students in China, a cross-sectional study.</t>
  </si>
  <si>
    <t>Design of see-through near-eye display for presbyopia.</t>
  </si>
  <si>
    <t>Automated Staging of Age-Related Macular Degeneration Using Optical Coherence Tomography.</t>
  </si>
  <si>
    <t>Prominin-1 Is a Novel Regulator of Autophagy in the Human Retinal Pigment Epithelium.</t>
  </si>
  <si>
    <t>Visual Impairment, Undercorrected Refractive Errors, and Activity Limitations in Older Adults: Findings From the Three-City Alienor Study.</t>
  </si>
  <si>
    <t>The Evolution of the Plateau, an Optical Coherence Tomography Signature Seen in Geographic Atrophy.</t>
  </si>
  <si>
    <t>A Middle-aged Man With Progressive Ophthalmoparesis, Ataxia, and Spastic Paraparesis.</t>
  </si>
  <si>
    <t>Quantitative microvascular analysis of retinal venous occlusions by spectral domain optical coherence tomography angiography.</t>
  </si>
  <si>
    <t>Socioeconomic status and type 2 diabetes complications among young adult patients in Japan.</t>
  </si>
  <si>
    <t>Behcet Disease Initially Presenting as Deep Venous Thrombosis: A Case Report.</t>
  </si>
  <si>
    <t>Clinical Outcome of Rebubbling for Graft Detachment After Descemet Membrane Endothelial Keratoplasty.</t>
  </si>
  <si>
    <t>Descemet Membrane Endothelial Keratoplasty After Failed Descemet Stripping Without Endothelial Keratoplasty.</t>
  </si>
  <si>
    <t>Axial Length and Anterior Segment Alterations in Former Preterm Infants and Full-Term Neonates Analyzed With Scheimpflug Imaging.</t>
  </si>
  <si>
    <t>Anisocoria After Repair of Blowout Fracture.</t>
  </si>
  <si>
    <t>Echinocandins in Ocular Therapeutics.</t>
  </si>
  <si>
    <t>Pharmacokinetics and Safety of Travoprost 0.004% Ophthalmic Solution Preserved with Polyquad in Pediatric Patients with Glaucoma.</t>
  </si>
  <si>
    <t>PREDICTION OF RELAPSE FROM HYPERTHYROIDISM FOLLOWING ANTITHYROID MEDICATION WITHDRAWAL USING TECHNETIUM THYROID UPTAKE SCANNING.</t>
  </si>
  <si>
    <t>Intravitreal Aflibercept for Patients With Diabetic Macular Edema Refractory to Bevacizumab or Ranibizumab: Analysis of Response to Aflibercept.</t>
  </si>
  <si>
    <t>Visual complaints in intracranial germinomas.</t>
  </si>
  <si>
    <t>Glaucoma correlates with increased risk of Parkinson's disease in the elderly: a national-based cohort study in Taiwan.</t>
  </si>
  <si>
    <t>Real-time teleophthalmology video consultation: an analysis of patient satisfaction in rural Western Australia.</t>
  </si>
  <si>
    <t>A deeper look at torpedo maculopathy.</t>
  </si>
  <si>
    <t>NAP counteracts hyperglycemia/hypoxia induced retinal pigment epithelial barrier breakdown through modulation of HIFs and VEGF expression.</t>
  </si>
  <si>
    <t>Differentiating Urgent and Emergent Causes of Acute Red Eye for the Emergency Physician.</t>
  </si>
  <si>
    <t>Inhibition of lymphangiogenesis in vitro and in vivo by the multikinase inhibitor nintedanib.</t>
  </si>
  <si>
    <t>Experience With a Subretinal Cell-based Therapy in Patients With Geographic Atrophy Secondary to Age-related Macular Degeneration.</t>
  </si>
  <si>
    <t>Clinical Outcome After Extended Endoscopic Endonasal Resection of Craniopharyngiomas: Two-Institution Experience.</t>
  </si>
  <si>
    <t>Proptosis and vision loss as grave complications of allergic fungal sinusitis and polyposis.</t>
  </si>
  <si>
    <t>Functional Magnetic Resonance Imaging to Assess the Neurobehavioral Impact of Dysphotopsia with Multifocal Intraocular Lenses.</t>
  </si>
  <si>
    <t>Parapapillary Choroidal Microvasculature Dropout in Glaucoma: A Comparison between Optical Coherence Tomography Angiography and Indocyanine Green Angiography.</t>
  </si>
  <si>
    <t>Risk of Ocular Hypertension in Adults with Noninfectious Uveitis.</t>
  </si>
  <si>
    <t>Eye disorder differentiates seasonality outcomes in persons with severe visual impairment.</t>
  </si>
  <si>
    <t>Predictive ability of visit-to-visit variability in HbA1c and systolic blood pressure for the development of microalbuminuria and retinopathy in people with type 2 diabetes.</t>
  </si>
  <si>
    <t>High probability of comorbidities in bronchial asthma in Germany.</t>
  </si>
  <si>
    <t>Management of a case of myopic foveoschisis with phakic intraocular lens (pIOL) in situ: intraoperative challenges.</t>
  </si>
  <si>
    <t>Postintervention acute opsoclonus myoclonus syndrome.</t>
  </si>
  <si>
    <t>Intravitreal cysticercosis with full thickness macular hole: management outcome and intraoperative optical coherence tomography features.</t>
  </si>
  <si>
    <t>Intereye asymmetry in bilateral keratoconus, keratoconus suspect and normal eyes and its relationship with disease severity.</t>
  </si>
  <si>
    <t>Automated quantitative characterisation of retinal vascular leakage and microaneurysms in ultra-widefield fluorescein angiography.</t>
  </si>
  <si>
    <t>Reduction of severe visual loss and complications following intra-arterial chemotherapy (IAC) for refractory retinoblastoma.</t>
  </si>
  <si>
    <t>Regional vascular density-visual field sensitivity relationship in glaucoma according to disease severity.</t>
  </si>
  <si>
    <t>Anterior but not posterior choroid changed before and during Valsalva manoeuvre in healthy Chinese: a UBM and SS-OCT study.</t>
  </si>
  <si>
    <t>Early response to ranibizumab predictive of functional outcome after dexamethasone for unresponsive diabetic macular oedema.</t>
  </si>
  <si>
    <t>Neuroimaging findings in Joubert syndrome with C5orf42 gene mutations: A milder form of molar tooth sign and vermian hypoplasia.</t>
  </si>
  <si>
    <t>Sequential NAION presenting as pseudo Foster Kennedy syndrome.</t>
  </si>
  <si>
    <t>Opsoclonus myoclonus ataxia associated with West Nile virus infection: A dramatic presentation with benign prognosis?</t>
  </si>
  <si>
    <t>Apraclonidine in the treatment of ptosis.</t>
  </si>
  <si>
    <t>Associations between matrix metalloproteinase gene polymorphisms and glaucoma susceptibility: a meta-analysis.</t>
  </si>
  <si>
    <t>Bright Light Blocks the Development of Form Deprivation Myopia in Mice, Acting on D1 Dopamine Receptors.</t>
  </si>
  <si>
    <t>Enhanced Tearing by Electrical Stimulation of the Anterior Ethmoid Nerve.</t>
  </si>
  <si>
    <t>Regional Extent of Peripheral Suppression in Amblyopia.</t>
  </si>
  <si>
    <t>Bright Light Suppresses Form-Deprivation Myopia Development With Activation of Dopamine D1 Receptor Signaling in the ON Pathway in Retina.</t>
  </si>
  <si>
    <t>Experimental Anterior Ischemic Optic Neuropathy in Diabetic Mice Exhibited Severe Retinal Swelling Associated With VEGF Elevation.</t>
  </si>
  <si>
    <t>Contrast Sensitivity and Lateral Inhibition Are Enhanced With Macular Carotenoid Supplementation.</t>
  </si>
  <si>
    <t>A multi-systemic mitochondrial disorder due to a dominant p.Y955H disease variant in DNA polymerase gamma.</t>
  </si>
  <si>
    <t>Incidence and risk factors for post-penetrating keratoplasty glaucoma: A systematic review and meta-analysis.</t>
  </si>
  <si>
    <t>The Refractive Error of Professional Baseball Players.</t>
  </si>
  <si>
    <t>Comment on Chlorhexidine Keratitis.</t>
  </si>
  <si>
    <t>Rare Pleurostomophora richardsiae Mass Causing Transient Nasolacrimal Duct Obstruction.</t>
  </si>
  <si>
    <t>Chondro-keratoprosthesis: an alternative to OOKP?</t>
  </si>
  <si>
    <t>Relationship between corneal biomechanical properties and optic nerve head changes after deep sclerectomy.</t>
  </si>
  <si>
    <t>In vivo intraocular pressure monitoring during microincision vitrectomy with and without active control of infusion pressure.</t>
  </si>
  <si>
    <t>Comments to: Visual and anatomic outcomes after conversion to aflibercept in neovascular age-related macular degeneration: 12-month results.</t>
  </si>
  <si>
    <t>Remnant extraction by using an intraocular lens injector with essential flow.</t>
  </si>
  <si>
    <t>Evidence from spatial pattern analysis for the anatomical spread of α-synuclein pathology in Parkinson's disease dementia.</t>
  </si>
  <si>
    <t>Evolution of choroidal thickness over time and effect of early and sustained therapy in birdshot retinochoroiditis.</t>
  </si>
  <si>
    <t>Supervised learning and dimension reduction techniques for quantification of retinal fluid in optical coherence tomography images.</t>
  </si>
  <si>
    <t>The prevalence of visual impairment and blindness in underserved rural areas: a crucial issue for future.</t>
  </si>
  <si>
    <t>Reversible postoperative blindness caused by bilateral status epilepticus amauroticus following thoracolumbar deformity correction: case report.</t>
  </si>
  <si>
    <t>Effect of lutein supplementation on visual function in nonproliferative diabetic retinopathy.</t>
  </si>
  <si>
    <t>The assessment of optical coherence tomographic parameters in subjects with a positive family history of glaucoma.</t>
  </si>
  <si>
    <t>Optical coherence tomography angiography vessel density mapping at various retinal layers in healthy and normal tension glaucoma eyes.</t>
  </si>
  <si>
    <t>Why does acute primary angle closure happen? Potential risk factors for acute primary angle closure.</t>
  </si>
  <si>
    <t>Sjogren's syndrome: Clinical aspects.</t>
  </si>
  <si>
    <t>Socioeconomic Disparity in Global Burden of Cataract: An Analysis for 2013 With Time Trends Since 1990.</t>
  </si>
  <si>
    <t>Stem Cells for Retinal Disease: A Perspective on the Promise and Perils.</t>
  </si>
  <si>
    <t>Clinical outcomes and predictive factors related to good outcomes in plasma exchange in severe attack of NMOSD and long extensive transverse myelitis: Case series and review of the literature.</t>
  </si>
  <si>
    <t>Neuromyelitis optica spectrum disorder related tonic spasms responsive to lacosamide.</t>
  </si>
  <si>
    <t>Comparison of brain and spinal cord magnetic resonance imaging features in neuromyelitis optica spectrum disorders patients with or without aquaporin-4 antibody.</t>
  </si>
  <si>
    <t>Treatment-resistant neuromyelitis optica spectrum disorders associated with Toxocara canis infection: A case report.</t>
  </si>
  <si>
    <t>Pruritus may be a common symptom related to neuromyelitis optica spectrum disorders.</t>
  </si>
  <si>
    <t>Intestinal Behçet and Crohn's disease: two sides of the same coin.</t>
  </si>
  <si>
    <t>Graves' orbitopathy as a rare disease in Europe: a European Group on Graves' Orbitopathy (EUGOGO) position statement.</t>
  </si>
  <si>
    <t>Postural effects on intraocular pressure and ocular perfusion pressure in patients with non-arteritic anterior ischemic optic neuropathy.</t>
  </si>
  <si>
    <t>Metformin inhibits ALK1-mediated angiogenesis via activation of AMPK.</t>
  </si>
  <si>
    <t>Choroidal Thickness and Microperimetry Sensitivity in Age-Related Macular Degeneration.</t>
  </si>
  <si>
    <t>Application of Clinical Trial Results to Clinical Practice.</t>
  </si>
  <si>
    <t>Diabetic Macular Edema: Emerging Strategies and Treatment Algorithms.</t>
  </si>
  <si>
    <t>Enzymatic Vitreolysis for Vitreomacular Traction in Diabetic Retinopathy.</t>
  </si>
  <si>
    <t>Surgical Management and Techniques.</t>
  </si>
  <si>
    <t>Anti-Vascular Endothelial Growth Factor Injections: The New Standard of Care in Proliferative Diabetic Retinopathy?</t>
  </si>
  <si>
    <t>Is Laser Still Important in Diabetic Macular Edema as Primary or Deferral Therapy?</t>
  </si>
  <si>
    <t>Practical Lessons from Protocol T for the Management of Diabetic Macular Edema.</t>
  </si>
  <si>
    <t>Practical Lessons from Protocol I for the Management of Diabetic Macular Edema.</t>
  </si>
  <si>
    <t>Intravitreal Steroids in Diabetic Macular Edema.</t>
  </si>
  <si>
    <t>Intravitreal Aflibercept in Diabetic Macular Edema: Long-Term Outcomes.</t>
  </si>
  <si>
    <t>Intravitreal Ranibizumab in Diabetic Macular Edema: Long-Term Outcomes.</t>
  </si>
  <si>
    <t>Emerging Simplified Retinal Imaging.</t>
  </si>
  <si>
    <t>Emerging Issues for Ultra-Wide Field Angiography.</t>
  </si>
  <si>
    <t>Optical Coherence Tomography Angiography in Diabetic Maculopathy.</t>
  </si>
  <si>
    <t>Emerging Issues for Optical Coherence Tomography.</t>
  </si>
  <si>
    <t>Emerging Insights into Pathogenesis.</t>
  </si>
  <si>
    <t>The Eye as a Window to the Microvascular Complications of Diabetes.</t>
  </si>
  <si>
    <t>Long-Term Anatomical and Functional Outcomes in Patients with Ischemic Central Retinal Vein Occlusion Treated with Anti-Vascular Endothelial Growth Factor Agents.</t>
  </si>
  <si>
    <t>Structural neuroplasticity of the superior temporal plane in early and late blindness.</t>
  </si>
  <si>
    <t>A New Viscous Cysteamine Eye Drops Treatment for Ophthalmic Cystinosis: An Open-Label Randomized Comparative Phase III Pivotal Study.</t>
  </si>
  <si>
    <t>Expression Profiling of Nonpolar Lipids in Meibum From Patients With Dry Eye: A Pilot Study.</t>
  </si>
  <si>
    <t>Spectacle Wear Among Children in a School-Based Program for Ready-Made vs Custom-Made Spectacles in India: A Randomized Clinical Trial.</t>
  </si>
  <si>
    <t>Adjunctive Oral Voriconazole Treatment of Fusarium Keratitis: A Secondary Analysis From the Mycotic Ulcer Treatment Trial II.</t>
  </si>
  <si>
    <t>An Outbreak of Endogenous Fungal Endophthalmitis Among Intravenous Drug Abusers in New England.</t>
  </si>
  <si>
    <t>Effect of Adalimumab on Visual Functioning in Patients With Noninfectious Intermediate Uveitis, Posterior Uveitis, and Panuveitis in the VISUAL-1 and VISUAL-2 Trials.</t>
  </si>
  <si>
    <t>Progress and projections in the program to eliminate trachoma.</t>
  </si>
  <si>
    <t>Acute hypoxia influences collagen and matrix metalloproteinase expression by human keratoconus cells in vitro.</t>
  </si>
  <si>
    <t>Intraoperative Optical Coherence Tomography-Assisted Chorioretinal Biopsy in the DISCOVER Study.</t>
  </si>
  <si>
    <t>Amniotic membrane use for management of corneal limbal stem cell deficiency.</t>
  </si>
  <si>
    <t>De Novo Mutation of KAT6B Gene Causing Atypical Say-Barber-Biesecker-Young-Simpson Syndrome or Genitopatellar Syndrome.</t>
  </si>
  <si>
    <t>Myopigenic Activity Change and Its Risk Factors in Urban Students in Beijing: Three-Year Report of Beijing Myopia Progression Study.</t>
  </si>
  <si>
    <t>Topical Ganciclovir in Cytomegalovirus Anterior Uveitis.</t>
  </si>
  <si>
    <t>2016 International Orthoptic Congress Burian Lecture: Folklore or Evidence?</t>
  </si>
  <si>
    <t>The Pharmacological Effects of Lutein and Zeaxanthin on Visual Disorders and Cognition Diseases.</t>
  </si>
  <si>
    <t>Fully Automated Robust System to Detect Retinal Edema, Central Serous Chorioretinopathy, and Age Related Macular Degeneration from Optical Coherence Tomography Images.</t>
  </si>
  <si>
    <t>Sex differences in micro- and macro-vascular complications of diabetes mellitus.</t>
  </si>
  <si>
    <t>European Glaucoma Society Terminology and Guidelines for Glaucoma, 4th Edition - Chapter 2: Classification and terminologySupported by the EGS Foundation: Part 1: Foreword; Introduction; Glossary; Chapter 2 Classification and Terminology.</t>
  </si>
  <si>
    <t>Unusual course of generalized lymph node primary plasmacytoma in a patient with Sjögren's syndrome: a case report.</t>
  </si>
  <si>
    <t>HES1 promotes extracellular matrix protein expression and inhibits proliferation and migration in human trabecular meshwork cells under oxidative stress.</t>
  </si>
  <si>
    <t>Early Longitudinal Spectral Domain Optical Coherence Tomography Findings in Subacute Sclerosing Panencephalitis.</t>
  </si>
  <si>
    <t>Guidelines for the Management of Diabetic Macular Edema by the European Society of Retina Specialists (EURETINA).</t>
  </si>
  <si>
    <t>Frequency of Evidence-Based Screening for Retinopathy in Type 1 Diabetes.</t>
  </si>
  <si>
    <t>Refractive error change and vision improvement in moderate to severe hyperopic amblyopia after spectacle correction: Restarting the emmetropization process?</t>
  </si>
  <si>
    <t>Let there be sight.</t>
  </si>
  <si>
    <t>Predictive factors of better outcomes by monotherapy of an antivascular endothelial growth factor drug, ranibizumab, for diabetic macular edema in clinical practice.</t>
  </si>
  <si>
    <t>Two year result of intravitreal bevacizumab for diabetic macular edema using treat and extend protocol.</t>
  </si>
  <si>
    <t>Impact of pain on cognitive functions in primary Sjögren syndrome with small fiber neuropathy: 10 cases and a literature review.</t>
  </si>
  <si>
    <t>A Review of Ocular Graft-Versus-Host Disease.</t>
  </si>
  <si>
    <t>Marijuana Use and Self-reported Quality of Eyesight.</t>
  </si>
  <si>
    <t>Rapid Assessment of Avoidable Blindness and Diabetic Retinopathy in Gilan Province, Iran.</t>
  </si>
  <si>
    <t>Variable phenotype in a novel mutation in PHOX2B.</t>
  </si>
  <si>
    <t>Cellular retinoic acid bioavailability in various pathologies and its therapeutic implication.</t>
  </si>
  <si>
    <t>Fibromyalgia in 300 adult index patients with primary immunodeficiency.</t>
  </si>
  <si>
    <t>Laser microdissection coupled with RNA-seq reveal cell-type and disease-specific markers in the salivary gland of Sjögren's syndrome patients.</t>
  </si>
  <si>
    <t>Intermediate-term and long-term outcome of piggyback drainage: connecting glaucoma drainage device to a device in-situ for improved intraocular pressure control.</t>
  </si>
  <si>
    <t>Short-term outcomes of small incision cataract surgery provided by a regional population in the Pacific.</t>
  </si>
  <si>
    <t>VEP and PERG in patients with multiple sclerosis, with and without a history of optic neuritis.</t>
  </si>
  <si>
    <t>Immunophenotypic profiles for distinguishing orbital mucosa-associated lymphoid tissue lymphoma from benign lymphoproliferative tumors.</t>
  </si>
  <si>
    <t>Selective retina therapy with automatic real-time feedback-controlled dosimetry for chronic central serous chorioretinopathy in Korean patients.</t>
  </si>
  <si>
    <t>The Increased Circulating Plasma Levels of Vascular Endothelial Growth Factor in Patients with Type 1 Diabetes Do Not Correlate to Metabolic Control.</t>
  </si>
  <si>
    <t>Automatic Microaneurysms Detection Based on Multifeature Fusion Dictionary Learning.</t>
  </si>
  <si>
    <t>Caffeine preferentially protects against oxygen-induced retinopathy.</t>
  </si>
  <si>
    <t>Comparative pharmacodynamic analysis of imidazoline compounds using rat model of ocular mydriasis with a test of quantitative structure-activity relationships.</t>
  </si>
  <si>
    <t>Lower incidence of contrast-induced nephropathy in patients undergoing fluorescent angiography.</t>
  </si>
  <si>
    <t>Potential Role of Free Fatty Acids in the Pathogenesis of Periodontitis and Primary Sjögren's Syndrome.</t>
  </si>
  <si>
    <t>Polydimethyl Siloxane as an Internal Tamponade for Vitreoretinal Surgery.</t>
  </si>
  <si>
    <t>Cellular stress response in human Müller cells (MIO-M1) after bevacizumab treatment.</t>
  </si>
  <si>
    <t>Local Group 2 Innate Lymphoid Cells Promote Corneal Regeneration after Epithelial Abrasion.</t>
  </si>
  <si>
    <t>Use of Evicel Fibrin Sealant in Optic Disc Pit-Associated Macular Detachment.</t>
  </si>
  <si>
    <t>Adaptive Optics of Small Choroidal Melanoma.</t>
  </si>
  <si>
    <t>Autologous Free Internal Limiting Membrane Flap for Optic Nerve Head Pit With Maculopathy.</t>
  </si>
  <si>
    <t>Unilateral Pigmented Paravenous Retinochoroidal Atrophy Associated With Presumed Ocular Tuberculosis.</t>
  </si>
  <si>
    <t>A Nine-Year Follow-Up of Macular Complications in Retinitis Pigmentosa and Diabetes Mellitus.</t>
  </si>
  <si>
    <t>Low Fluence Photodynamic Therapy Versus Graded Subthreshold Transpupillary Thermotherapy for Chronic Central Serous Chorioretinopathy: Results From a Prospective Study.</t>
  </si>
  <si>
    <t>Pre-Existing RPE Atrophy and Defects in the External Limiting Membrane Predict Early Poor Visual Response to Ranibizumab in Neovascular Age-Related Macular Degeneration.</t>
  </si>
  <si>
    <t>Influence of Retinal Pathology on the Reliability of Macular Thickness Measurement: A Comparison Between Optical Coherence Tomography Devices.</t>
  </si>
  <si>
    <t>Correlation Between Mesopic Retinal Sensitivity and Optical Coherence Tomographic Metrics of the Outer Retina in Patients With Non-Atrophic Dry Age-Related Macular Degeneration.</t>
  </si>
  <si>
    <t>Choriocapillaris Changes Imaged by OCT Angiography After Half-Dose Photodynamic Therapy for Chronic Central Serous Chorioretinopathy.</t>
  </si>
  <si>
    <t>Use of Corticosteroids in the Treatment of Patients With Diabetic Macular Edema Who Have a Suboptimal Response to Anti-VEGF: Recommendations of an Expert Panel.</t>
  </si>
  <si>
    <t>Factors related to axial length elongation and myopia progression in orthokeratology practice.</t>
  </si>
  <si>
    <t>Lens metabolomic profiling as a tool to understand cataractogenesis in Atlantic salmon and rainbow trout reared at optimum and high temperature.</t>
  </si>
  <si>
    <t>Establishment of a tear protein biomarker panel differentiating between Graves' disease with or without orbitopathy.</t>
  </si>
  <si>
    <t>Optical Coherence Tomography in Neuroretinitis: Epipapillary Infiltrates and Retinal Folds.</t>
  </si>
  <si>
    <t>Sleep-Induced Apraxia of Eyelid Opening.</t>
  </si>
  <si>
    <t>Real-time measurement of needle forces and acute pressure changes during intravitreal injections.</t>
  </si>
  <si>
    <t>Nationwide incidence of blindness in South Korea: a 12-year study from 2002 to 2013.</t>
  </si>
  <si>
    <t>Ophthalmic Manifestations of Congenital Zika Syndrome in Colombia and Venezuela.</t>
  </si>
  <si>
    <t>Risk of Uveitis Among People With Psoriasis: A Nationwide Cohort Study.</t>
  </si>
  <si>
    <t>Sphingosine-1-Phosphate (S1P)-Related Response of Human Conjunctival Fibroblasts After Filtration Surgery for Glaucoma.</t>
  </si>
  <si>
    <t>Course of Sodium Iodate-Induced Retinal Degeneration in Albino and Pigmented Mice.</t>
  </si>
  <si>
    <t>Homozygosity Mapping and Genetic Analysis of Autosomal Recessive Retinal Dystrophies in 144 Consanguineous Pakistani Families.</t>
  </si>
  <si>
    <t>Molecular Genetic Analysis of Pakistani Families With Autosomal Recessive Congenital Cataracts by Homozygosity Screening.</t>
  </si>
  <si>
    <t>Prevalence, Natural Course, and Prognostic Role of Refractile Drusen in Age-Related Macular Degeneration.</t>
  </si>
  <si>
    <t>Modified loop myopexy technique for severe high myopic strabismus fixus.</t>
  </si>
  <si>
    <t>Benign Episodic Unilateral Mydriasis in a Flight Nurse.</t>
  </si>
  <si>
    <t>CDKN2B gene rs1063192 polymorphism decreases the risk of glaucoma.</t>
  </si>
  <si>
    <t>Optic nerve astrocyte reactivity protects function in experimental glaucoma and other nerve injuries.</t>
  </si>
  <si>
    <t>Ultrastructural study of peripheral and central stroma of keratoconus cornea.</t>
  </si>
  <si>
    <t>Long-term clinical course of normotensive preperimetric glaucoma.</t>
  </si>
  <si>
    <t>Phacoemulsification compared with phacotrabeculectomy surgery: a within-person observational cohort study.</t>
  </si>
  <si>
    <t>Intravitreal triamcinolone acetate for radiation maculopathy recalcitrant to high-dose intravitreal bevacizumab.</t>
  </si>
  <si>
    <t>Primary Sjögren's syndrome with diffuse cystic lung changes developed systemic lupus erythematosus: a case report and literature review.</t>
  </si>
  <si>
    <t>UV-assisted treatment on hydrophobic acrylic IOLs anterior surface with methacryloyloxyethyl phosphorylcholine: Reducing inflammation and maintaining low posterior capsular opacification properties.</t>
  </si>
  <si>
    <t>Comparison of sedation by intranasal dexmedetomidine and oral chloral hydrate for pediatric ophthalmic examination.</t>
  </si>
  <si>
    <t>Measurements of the parapapillary atrophy zones in en face optical coherence tomography images.</t>
  </si>
  <si>
    <t>Active transforming growth factor-β2 in the aqueous humor of posterior polymorphous corneal dystrophy patients.</t>
  </si>
  <si>
    <t>Ipsilesional Nystagmus Induced by Vibration in Subjects With Ménière's Disease or Vestibular Schwannoma.</t>
  </si>
  <si>
    <t>Multimodal Imaging in Masquerade Syndromes.</t>
  </si>
  <si>
    <t>Effects of topically applied heterologous serum on reepithelialization rate of superficial chronic corneal epithelial defects in dogs.</t>
  </si>
  <si>
    <t>Identifying Personal Risk Factors for Falls in the Workplace.</t>
  </si>
  <si>
    <t>A Review of Cochrane Systematic Reviews of Interventions Relevant to Orthoptic Practice.</t>
  </si>
  <si>
    <t>Interferon Alpha for the Treatment of Cystoid Macular Edema Associated with Presumed Ocular Tuberculosis.</t>
  </si>
  <si>
    <t>Th17-Inducing Conditions Lead to in vitro Activation of Both Th17 and Th1 Responses in Behcet's Disease.</t>
  </si>
  <si>
    <t>A Comparison of Breast Milk and Sucrose in Reducing Neonatal Pain During Eye Exam for Retinopathy of Prematurity.</t>
  </si>
  <si>
    <t>A mouse ocular explant model that enables the study of living optic nerve head events after acute and chronic intraocular pressure elevation: Focusing on retinal ganglion cell axons and mitochondria.</t>
  </si>
  <si>
    <t>Quality-of-Life Outcomes From a Randomized Clinical Trial Comparing Antimetabolites for Intermediate, Posterior, and Panuveitis.</t>
  </si>
  <si>
    <t>Exposure of the Amino Terminus of Tau Is a Pathological Event in Multiple Tauopathies.</t>
  </si>
  <si>
    <t>Massive subretinal and subretinal pigment epithelial hemorrhage displacement with perfluorocarbon liquid using a two-step vitrectomy technique.</t>
  </si>
  <si>
    <t>Quantitative analysis of external limiting membrane, ellipsoid zone and interdigitation zone defects in patients with macular holes.</t>
  </si>
  <si>
    <t>Mechanisms of Retinal Damage after Ocular Alkali Burns.</t>
  </si>
  <si>
    <t>Evaluation of Femtosecond Laser Intrastromal Incision Location Using Optical Coherence Tomography.</t>
  </si>
  <si>
    <t>Whole-Exome Sequencing Identifies Biallelic IDH3A Variants as a Cause of Retinitis Pigmentosa Accompanied by Pseudocoloboma.</t>
  </si>
  <si>
    <t>Trend-based Analysis of Ganglion Cell-Inner Plexiform Layer Thickness Changes on Optical Coherence Tomography in Glaucoma Progression.</t>
  </si>
  <si>
    <t>Ranibizumab Injection as Primary Treatment in Patients with Retinopathy of Prematurity: Anatomic Outcomes and Influencing Factors.</t>
  </si>
  <si>
    <t>Can an aircraft be piloted via sonification with an acceptable attentional cost? A comparison of blind and sighted pilots.</t>
  </si>
  <si>
    <t>A wellness platform for stereoscopic 3D video systems using EEG-based visual discomfort evaluation technology.</t>
  </si>
  <si>
    <t>Patient With Severe Moyamoya Disease Who Presents With Acute Cortical Blindness.</t>
  </si>
  <si>
    <t>Vitamin D and Sjögren syndrome.</t>
  </si>
  <si>
    <t>The Prevalence of Self-Reported Stroke in the Australian National Eye Health Survey.</t>
  </si>
  <si>
    <t>Frontotemporal Dementia.</t>
  </si>
  <si>
    <t>Frosted branch angiitis and cerebral venous sinus thrombosis as an initial onset of neuro-Behçet's disease: a case report and review of the literature.</t>
  </si>
  <si>
    <t>Two-Year Clinical Outcome of 500 Consecutive Cases Undergoing Descemet Membrane Endothelial Keratoplasty.</t>
  </si>
  <si>
    <t>Endocan Overexpression in Pterygium.</t>
  </si>
  <si>
    <t>Rates of Intraocular Pressure Elevation and Use of Topical Antihypertensive Medication After Descemet Stripping Automated Endothelial Keratoplasty.</t>
  </si>
  <si>
    <t>Estimation of Prevalence of Meibomian Gland Dysfunction in Japan.</t>
  </si>
  <si>
    <t>Intraoperative S-Stamp Enabled Rescue of 3 Inverted Descemet Membrane Endothelial Keratoplasty Grafts.</t>
  </si>
  <si>
    <t>Reactivation of Herpes Zoster Keratitis With Corneal Perforation After Zoster Vaccination.</t>
  </si>
  <si>
    <t>Donor Endothelial Cell Count Does Not Correlate With Descemet Stripping Automated Endothelial Keratoplasty Transplant Survival After 2 Years of Follow-up.</t>
  </si>
  <si>
    <t>Descemetorhexis Without Graft Placement for the Treatment of Fuchs Endothelial Dystrophy: Preliminary Results and Review of the Literature.</t>
  </si>
  <si>
    <t>New Insights Into the Lipid Layer of the Tear Film and Meibomian Glands.</t>
  </si>
  <si>
    <t>Ocular Motor Manifestations of Multiple Sclerosis.</t>
  </si>
  <si>
    <t>Neuromyelitis Optica: Deciphering a Complex Immune-Mediated Astrocytopathy.</t>
  </si>
  <si>
    <t>Lacrimal Sac Pneumatocele Following Blunt Nasal Trauma.</t>
  </si>
  <si>
    <t>Decompression Retinopathy After Goniotomy in a Child: A Case Report.</t>
  </si>
  <si>
    <t>Factors Associated With Visual Field Progression in Cirrus Optical Coherence Tomography-guided Progression Analysis: A Topographic Approach.</t>
  </si>
  <si>
    <t>The Role of Stress as a Risk Factor for Progressive Supranuclear Palsy.</t>
  </si>
  <si>
    <t>Long-Term Maintenance of Executive-Related Oculomotor Improvements in Older Adults with Self-Reported Cognitive Complaints Following a 24-Week Multiple Modality Exercise Program.</t>
  </si>
  <si>
    <t>Stromal lenticule transplantation for management of corneal perforations; one year results.</t>
  </si>
  <si>
    <t>Ferulic Acid Suppresses Amyloid β Production in the Human Lens Epithelial Cell Stimulated with Hydrogen Peroxide.</t>
  </si>
  <si>
    <t>Binocular Measures of Visual Acuity and Visual Field versus Binocular Approximations.</t>
  </si>
  <si>
    <t>Temporal Relation between Macular Ganglion Cell-Inner Plexiform Layer Loss and Peripapillary Retinal Nerve Fiber Layer Loss in Glaucoma.</t>
  </si>
  <si>
    <t>Variable clinical course of identical twin neonates with Alström syndrome presenting coincidentally with dilated cardiomyopathy.</t>
  </si>
  <si>
    <t>Further evidence that a blepharophimosis syndrome phenotype is associated with a specific class of mutation in the ADNP gene.</t>
  </si>
  <si>
    <t>A further family of Stromme syndrome carrying CENPF mutation.</t>
  </si>
  <si>
    <t>Relation between macular morphology and treatment frequency during twelve months with ranibizumab for diabetic macular edema.</t>
  </si>
  <si>
    <t>Treatment coverage rates for refractive error in the National Eye Health survey.</t>
  </si>
  <si>
    <t>Blindness enhances auditory obstacle circumvention: Assessing echolocation, sensory substitution, and visual-based navigation.</t>
  </si>
  <si>
    <t>Fixational saccades are more disconjugate in adults than in children.</t>
  </si>
  <si>
    <t>INVOLVEMENT OF MULTIPLE MOLECULAR PATHWAYS IN THE GENETICS OF OCULAR REFRACTION AND MYOPIA.</t>
  </si>
  <si>
    <t>Spectacle Compliance among Adolescents: A Qualitative Study from Southern India.</t>
  </si>
  <si>
    <t>Nothing to Spit At.</t>
  </si>
  <si>
    <t>Simple limbal epithelial transplantation.</t>
  </si>
  <si>
    <t>Crigler Massage for Congenital Blockade of Nasolacrimal Duct.</t>
  </si>
  <si>
    <t>Comparison of the Long-term and Short-term Fluctuations of Frequency-Doubling Technology Perimetry Between Peripheral and Paracentral Zones of Visual Field.</t>
  </si>
  <si>
    <t>The performance of different classification criteria in paediatric Behçet's disease.</t>
  </si>
  <si>
    <t>Adherence to guidelines for the treatment of Behçet's syndrome in New York and Amsterdam.</t>
  </si>
  <si>
    <t>Long-term follow-up of fellow eye in patients with lamellar macular hole.</t>
  </si>
  <si>
    <t>Investigation of three potential autoantibodies in Sjogren's syndrome and associated MALT lymphoma.</t>
  </si>
  <si>
    <t>Activation of liver X receptor delayed the retinal degeneration of rd1 mice through modulation of the immunological function of glia.</t>
  </si>
  <si>
    <t>Herpesvirus Entry Mediator and Ocular Herpesvirus Infection: More than Meets the Eye.</t>
  </si>
  <si>
    <t>Neural mechanisms of oculomotor abnormalities in the infantile strabismus syndrome.</t>
  </si>
  <si>
    <t>Visual discrimination training improves Humphrey perimetry in chronic cortically induced blindness.</t>
  </si>
  <si>
    <t>Intravitreal dexamethasone implant in radiation-induced macular oedema.</t>
  </si>
  <si>
    <t>Retinopathy of prematurity: screening and treatment in Costa Rica.</t>
  </si>
  <si>
    <t>Nasalised distribution of peripapillary retinal nerve fibre layers in large discs.</t>
  </si>
  <si>
    <t>Distinct clinical characteristics of atypical optic neuritis with seronegative aquaporin-4 antibody among Chinese patients.</t>
  </si>
  <si>
    <t>Cardiovascular medication and intraocular pressure: results from the Gutenberg Health Study.</t>
  </si>
  <si>
    <t>Association of Glycemic Variability in Type 1 Diabetes With Progression of Microvascular Outcomes in the Diabetes Control and Complications Trial.</t>
  </si>
  <si>
    <t>Accidental hydroxychloroquine overdose resulting in neurotoxic vestibulopathy.</t>
  </si>
  <si>
    <t>Observations on the relationship between anisometropia, amblyopia and strabismus.</t>
  </si>
  <si>
    <t>Assessing the impact of a program for late surgical intervention in early-blind children.</t>
  </si>
  <si>
    <t>Role of Tissue Renin-angiotensin System and the Chymase/angiotensin-( 1-12) Axis in the Pathogenesis of Diabetic Retinopathy.</t>
  </si>
  <si>
    <t>Postretinal Structure and Function in Severe Congenital Photoreceptor Blindness Caused by Mutations in the GUCY2D Gene.</t>
  </si>
  <si>
    <t>High Mitochondrial DNA Copy Number Is a Protective Factor From Vision Loss in Heteroplasmic Leber's Hereditary Optic Neuropathy (LHON).</t>
  </si>
  <si>
    <t>Calculations of actual corneal astigmatism using total corneal refractive power before and after myopic keratorefractive surgery.</t>
  </si>
  <si>
    <t>Correlation of choroidal thickness and ametropiain young adolescence.</t>
  </si>
  <si>
    <t>Predicted patient demand for a new delivery system for glaucoma medicine.</t>
  </si>
  <si>
    <t>Retinal microvascular alterations related to diabetes assessed by optical coherence tomography angiography: A cross-sectional analysis.</t>
  </si>
  <si>
    <t>Characteristics of Submacular Hemorrhages in Age-Related Macular Degeneration.</t>
  </si>
  <si>
    <t>Comparison of pro re nata versus Bimonthly Injection of Intravitreal Aflibercept for Typical Neovascular Age-Related Macular Degeneration.</t>
  </si>
  <si>
    <t>Expression of wild-type p53-induced phosphatase 1 in diabetic epiretinal membranes.</t>
  </si>
  <si>
    <t>Prevalence of Diabetic Retinopathy in Urban Slums: The Aditya Jyot Diabetic Retinopathy in Urban Mumbai Slums Study-Report 2.</t>
  </si>
  <si>
    <t>Insulin-Like Growth Factor Binding Protein-Related Protein 1 Inhibit Retinal Neovascularization in the Mouse Model of Oxygen-Induced Retinopathy.</t>
  </si>
  <si>
    <t>Serum Phosphate and Retinal Microvascular Changes: The Multi-Ethnic Study of Atherosclerosis and the Beaver Dam Eye Study.</t>
  </si>
  <si>
    <t>A Nonsense ALMS1 Mutation Underlies Alström Syndrome in an Extended Mennonite Kindred Settled in North Mexico.</t>
  </si>
  <si>
    <t>Correlations Between MMPs and TIMPs Levels in Aqueous Humor from High Myopia and Cataract Patients.</t>
  </si>
  <si>
    <t>Phospholipidomic Studies in Human Cornea From Climatic Droplet Keratopathy.</t>
  </si>
  <si>
    <t>The human retinoblastoma susceptibility gene (RB1): an evolutionary story in primates.</t>
  </si>
  <si>
    <t>Protein self-assembly following in situ expression in artificial and mammalian cells.</t>
  </si>
  <si>
    <t>The Association of a Genetic Variant in SCAF8-CNKSR3 with Diabetic Kidney Disease and Diabetic Retinopathy in a Chinese Population.</t>
  </si>
  <si>
    <t>Molecular Hydrogen Effectively Heals Alkali-Injured Cornea via Suppression of Oxidative Stress.</t>
  </si>
  <si>
    <t>LADD syndrome with glaucoma is caused by a novel gene.</t>
  </si>
  <si>
    <t>Primary Pituitary Tuberculosis Revisited.</t>
  </si>
  <si>
    <t>Stem cell therapies for retinal diseases: recapitulating development to replace degenerated cells.</t>
  </si>
  <si>
    <t>Identification of RUNX1 as a Mediator of Aberrant Retinal Angiogenesis.</t>
  </si>
  <si>
    <t>Aqueous outflow facility after phacoemulsification with or without goniosynechialysis in primary angle closure: a randomised controlled study.</t>
  </si>
  <si>
    <t>Association between VEGF-A and VEGFR-2 polymorphisms and response to treatment of neovascular AMD with anti-VEGF agents: a meta-analysis.</t>
  </si>
  <si>
    <t>Risk factors for bleb-related infection following trabeculectomy surgery: ocular surface findings-a case-control study.</t>
  </si>
  <si>
    <t>The role of specific visual subfields in collisions with oncoming cars during simulated driving in patients with advanced glaucoma.</t>
  </si>
  <si>
    <t>Developmental visual perception deficits with no indications of prosopagnosia in a child with abnormal eye movements.</t>
  </si>
  <si>
    <t>Optic disk hemorrhage in health and disease.</t>
  </si>
  <si>
    <t>Expression of peptidylarginine deiminase 4 in an alkali injury model of retinal gliosis.</t>
  </si>
  <si>
    <t>Transient bilateral cataract during intensive glucose control: a case report.</t>
  </si>
  <si>
    <t>Characteristics of cases needing advanced treatment for intractable Posner-Schlossman syndrome.</t>
  </si>
  <si>
    <t>Estimation of rank correlation for clustered data.</t>
  </si>
  <si>
    <t>Receptor of Advanced Glycation End Products Gene Polymorphism and Primary Open-Angle Glaucoma.</t>
  </si>
  <si>
    <t>Apparent Diffusion Coefficient (ADC) of the vitreous humor and Susceptibility Weighted Imaging (SWI) of the retina in abused children with retinal hemorrhages.</t>
  </si>
  <si>
    <t>Tumors and Related Lesions of the Pigmented Epithelium.</t>
  </si>
  <si>
    <t>Intraocular Metastases--A Review.</t>
  </si>
  <si>
    <t>Pharmacotherapy and Immunotherapy of Conjunctival Tumors.</t>
  </si>
  <si>
    <t>Uveal Melanoma Treatment and Prognostication.</t>
  </si>
  <si>
    <t>Lymphoproliferative Tumors of the Ocular Adnexa.</t>
  </si>
  <si>
    <t>What's New in Eyelid Tumors.</t>
  </si>
  <si>
    <t>Uveal Melanoma: Identifying Immunological and Chemotherapeutic Targets to Treat Metastases.</t>
  </si>
  <si>
    <t>Genetics and Molecular Diagnostics in Retinoblastoma--An Update.</t>
  </si>
  <si>
    <t>Lacrimal Sac Tumors--A Review.</t>
  </si>
  <si>
    <t>An Update on Tumors of the Lacrimal Gland.</t>
  </si>
  <si>
    <t>Recent Advances in Orbital Tumors--A Review of Publications from 2014-2016.</t>
  </si>
  <si>
    <t>Loss of Melanopsin-Expressing Retinal Ganglion Cells in Patients With Diabetic Retinopathy.</t>
  </si>
  <si>
    <t>Vitreomacular Adhesion and Its Association With Age-Related Macular Degeneration in a Population-Based Setting: The Alienor Study.</t>
  </si>
  <si>
    <t>Development of a Δ9-Tetrahydrocannabinol Amino Acid-Dicarboxylate Prodrug With Improved Ocular Bioavailability.</t>
  </si>
  <si>
    <t>Conjunctival-limbal autograft.</t>
  </si>
  <si>
    <t>Descemet membrane endothelial keratoplasty and refractive surgery.</t>
  </si>
  <si>
    <t>Limbal and corneal epithelial homeostasis.</t>
  </si>
  <si>
    <t>Cultivated limbal epithelial transplantation.</t>
  </si>
  <si>
    <t>Intraoperative Optical Coherence Tomography-Assisted Descemet Stripping Automated Endothelial Keratoplasty for Anterior Chamber Fibrous Ingrowth.</t>
  </si>
  <si>
    <t>Ocular Argyrosis Mimicking Conjunctival Melanoma.</t>
  </si>
  <si>
    <t>Comparative Evaluation of Tacrolimus Versus Interferon Alpha-2b Eye Drops in the Treatment of Vernal Keratoconjunctivitis: A Randomized, Double-Masked Study.</t>
  </si>
  <si>
    <t>Vision Loss, Rash, and Abnormal Brain Magnetic Resonance Imaging in a 17 Year Old.</t>
  </si>
  <si>
    <t>Effects of targeting lower versus higher arterial oxygen saturations on death or disability in preterm infants.</t>
  </si>
  <si>
    <t>WAGR syndrome and congenital hypothyroidism in a child with a Mosaic 11p13 deletion.</t>
  </si>
  <si>
    <t>CERKL gene knockout disturbs photoreceptor outer segment phagocytosis and causes rod-cone dystrophy in zebrafish.</t>
  </si>
  <si>
    <t>The UK Myotonic Dystrophy Patient Registry: facilitating and accelerating clinical research.</t>
  </si>
  <si>
    <t>Pattern and causes of visual loss in Behçet's uveitis: short-term and long-term outcomes.</t>
  </si>
  <si>
    <t>Outcomes of cataract surgery with/without vitrectomy in patients with pars planitis and immunosuppressive therapy.</t>
  </si>
  <si>
    <t>Common polymorphisms of the hOGG1, APE1 and XRCC1 genes correlate with the susceptibility and clinicopathological features of primary angle-closure glaucoma.</t>
  </si>
  <si>
    <t>Myopic glaucomatous eyes with or without optic disc shape alteration: a longitudinal study.</t>
  </si>
  <si>
    <t>Poppers: legal highs with questionable contents? A case series of poppers maculopathy.</t>
  </si>
  <si>
    <t>Innate immunity in Sjögren's syndrome.</t>
  </si>
  <si>
    <t>Protective effect of geraniin against carbon tetrachloride induced acute hepatotoxicity in Swiss albino mice.</t>
  </si>
  <si>
    <t>Differential effects of nitric oxide and cyclo-oxygenase inhibition on the diameter of porcine retinal vessels with different caliber during hypoxia ex vivo.</t>
  </si>
  <si>
    <t>Risk factors for diabetic macular oedema in type 2 diabetes: A case-control study in a United Kingdom primary care setting.</t>
  </si>
  <si>
    <t>Retinal slippage fold causing a matching contralateral scotoma.</t>
  </si>
  <si>
    <t>Noninvasive Quantification of Retinal Microglia Using Widefield Autofluorescence Imaging.</t>
  </si>
  <si>
    <t>Multimodal Fundus Imaging of Sodium Iodate-Treated Mice Informs RPE Susceptibility and Origins of Increased Fundus Autofluorescence.</t>
  </si>
  <si>
    <t>Cytokines and Chemokines Involved in Acute Retinal Necrosis.</t>
  </si>
  <si>
    <t>Bilateral Neovascular Age-Related Macular Degeneration: Comparisons between First and Second Eyes.</t>
  </si>
  <si>
    <t>Evaluation of kidney function and risk factors of retinopathy in Type 2 diabetes mellitus people in South Africa.</t>
  </si>
  <si>
    <t>Pathological Confirmation of Optic Neuropathy in Familial Dysautonomia.</t>
  </si>
  <si>
    <t>Mitochondrial and Morphologic Alterations in Native Human Corneal Endothelial Cells Associated With Diabetes Mellitus.</t>
  </si>
  <si>
    <t>Reflectance Spectrum and Birefringence of the Retinal Nerve Fiber Layer With Hypertensive Damage of Axonal Cytoskeleton.</t>
  </si>
  <si>
    <t>Inhibition of Stat3 by a Small Molecule Inhibitor Slows Vision Loss in a Rat Model of Diabetic Retinopathy.</t>
  </si>
  <si>
    <t>METAMORPHOPSIA AND OUTER RETINAL MORPHOLOGIC CHANGES AFTER SUCCESSFUL VITRECTOMY SURGERY FOR MACULA-OFF RHEGMATOGENOUS RETINAL DETACHMENT.</t>
  </si>
  <si>
    <t>From microbiome to infectome in autoimmunity.</t>
  </si>
  <si>
    <t>Glaucoma Drainage Device Erosion Following Ptosis Surgery.</t>
  </si>
  <si>
    <t>Structure-Function Relationship Between the Bruch Membrane Opening-based Minimum Rim Width and Visual Field Defects in Advanced Glaucoma.</t>
  </si>
  <si>
    <t>Diagnosed cataracts in patients with cystic fibrosis in a United States administrative database.</t>
  </si>
  <si>
    <t>ADAMTSL4 assessment in ectopia lentis reveals a recurrent founder mutation in Polynesians.</t>
  </si>
  <si>
    <t>Potential Eye Drop Based on a Calix[4]arene Nanoassembly for Curcumin Delivery: Enhanced Drug Solubility, Stability, and Anti-Inflammatory Effect.</t>
  </si>
  <si>
    <t>Management of Uveitis and Scleritis in Necrobiotic Xanthogranuloma.</t>
  </si>
  <si>
    <t>Neuro-ophthalmologic manifestations in systemic lupus erythematosus.</t>
  </si>
  <si>
    <t>'Maybe I will give some help…. maybe not to help the eyes but different help': an analysis of care and support of children with visual impairment in community settings in Malawi.</t>
  </si>
  <si>
    <t>Induction of MMP‑1 and ‑3 by cyclical mechanical stretch is mediated by IL‑6 in cultured fibroblasts of keratoconus.</t>
  </si>
  <si>
    <t>TUG1 promotes lens epithelial cell apoptosis by regulating miR-421/caspase-3 axis in age-related cataract.</t>
  </si>
  <si>
    <t>Human stem cell modeling in neurofibromatosis type 1 (NF1).</t>
  </si>
  <si>
    <t>Modeling Developmental and Tumorigenic Aspects of Trilateral Retinoblastoma via Human Embryonic Stem Cells.</t>
  </si>
  <si>
    <t>Increased Frequency of Topical Steroids Provides Benefit in Patients With Recalcitrant Postsurgical Macular Edema.</t>
  </si>
  <si>
    <t>Taking Stock of Retinal Gene Therapy: Looking Back and Moving Forward.</t>
  </si>
  <si>
    <t>A PC-based shutter glasses controller for visual stimulation using multithreading in LabWindows/CVI.</t>
  </si>
  <si>
    <t>An enhancement method for color retinal images based on image formation model.</t>
  </si>
  <si>
    <t>Differential expression and localization of human tissue inhibitors of metalloproteinases in proliferative diabetic retinopathy.</t>
  </si>
  <si>
    <t>Factors affecting signal strength in spectral-domain optical coherence tomography.</t>
  </si>
  <si>
    <t>Choroidal vascular changes in age-related macular degeneration.</t>
  </si>
  <si>
    <t>Descemet membrane endothelial keratoplasty (DMEK) early stage graft failure in eyes with preexisting glaucoma.</t>
  </si>
  <si>
    <t>Relationship between lamina cribrosa displacement and trans-laminar pressure difference in papilledema.</t>
  </si>
  <si>
    <t>Identification of 2 Potentially Relevant Gene Mutations Involved in Strabismus Using Whole-Exome Sequencing.</t>
  </si>
  <si>
    <t>Improvement of Orbitofrontal Cortex Function Associated with Blephrospasm Symptom Remission.</t>
  </si>
  <si>
    <t>Single Retinal Layer Evaluation in Patients with Type 1 Diabetes with No or Early Signs of Diabetic Retinopathy: The First Hint of Neurovascular Crosstalk Damage between Neurons and Capillaries?</t>
  </si>
  <si>
    <t>Anti-KIR4.1 Antibodies in Chinese Patients with Central Nervous System Inflammatory Demyelinating Disorders.</t>
  </si>
  <si>
    <t>Retinal detachment surgery in Western Australia (2000-2013): a whole-population study.</t>
  </si>
  <si>
    <t>Measuring socioeconomic inequalities in eye care services among patients with diabetes in Alberta, Canada, 1995-2009.</t>
  </si>
  <si>
    <t>Patient-specific induced pluripotent stem cells to evaluate the pathophysiology of TRNT1-associated Retinitis pigmentosa.</t>
  </si>
  <si>
    <t>Autoantibodies, detection methods and panels for diagnosis of Sjögren's syndrome.</t>
  </si>
  <si>
    <t>Rhodopsin in plasma from patients with diabetic retinopathy - development and validation of digital ELISA by Single Molecule Array (Simoa) technology.</t>
  </si>
  <si>
    <t>Observation and characterization of microvascular vasomotion using erythrocyte mediated ICG angiography (EM-ICG-A).</t>
  </si>
  <si>
    <t>Diplopia is better than no plopia!</t>
  </si>
  <si>
    <t>FcRL4(+) B-cells in salivary glands of primary Sjögren's syndrome patients.</t>
  </si>
  <si>
    <t>Vasculitis and Pregnancy.</t>
  </si>
  <si>
    <t>Prediction accuracy of intraocular lens power calculation methods after laser refractive surgery.</t>
  </si>
  <si>
    <t>Pigmented and albino rats differ in their responses to moderate, acute and reversible intraocular pressure elevation.</t>
  </si>
  <si>
    <t>Upper fornix approach combined with a superior lateral cantholysis: a minimally invasive approach to the superonasal intraconal space.</t>
  </si>
  <si>
    <t>Gestational diabetes mellitus is a significant risk factor for long-term ophthalmic morbidity.</t>
  </si>
  <si>
    <t>Use of subconjunctival injections of 5-fluorouracil to rescue and prolong intraocular pressure reduction for a failing Ahmed glaucoma implant.</t>
  </si>
  <si>
    <t>Cooperative robot assistant for vitreoretinal microsurgery: development of the RVRMS and feasibility studies in an animal model.</t>
  </si>
  <si>
    <t>The predictability of ocriplasmin treatment effects: is there consensus among retinal experts? Results from the EXPORT study.</t>
  </si>
  <si>
    <t>Deformation of the Lamina Cribrosa and Optic Nerve Due to Changes in Cerebrospinal Fluid Pressure.</t>
  </si>
  <si>
    <t>Tuberculous Posterior Sclero-Uveitis with Features of Vogt-Koyanagi-Harada Uveitis: An Unusual Case.</t>
  </si>
  <si>
    <t>Intronic variants of SLC26A4 gene enhance splicing efficiency in hybrid minigene assay.</t>
  </si>
  <si>
    <t>Cytomegalovirus retinitis followed by immune recovery uveitis in an elderly patient with rheumatoid arthritis undergoing administration of methotrexate and tofacitinib combination therapy.</t>
  </si>
  <si>
    <t>Incidence and Mortality of Physician-Diagnosed Primary Sjögren Syndrome: Time Trends Over a 40-Year Period in a Population-Based US Cohort.</t>
  </si>
  <si>
    <t>Intestinal and neurological involvement in Behcet disease: a clinical case.</t>
  </si>
  <si>
    <t>Effectiveness of a novel mobile health education intervention (Peek) on spectacle wear among children in India: study protocol for a randomized controlled trial.</t>
  </si>
  <si>
    <t>Diffusion MRI quantifies early axonal loss in the presence of nerve swelling.</t>
  </si>
  <si>
    <t>Comparison of ocular higher-order aberrations after SMILE and Wavefront-guided Femtosecond LASIK for myopia.</t>
  </si>
  <si>
    <t>AbobotulinumtoxinA: A 25-Year History.</t>
  </si>
  <si>
    <t>Retinal Microvasculature and Visual Acuity in Eyes With Branch Retinal Vein Occlusion: Imaging Analysis by Optical Coherence Tomography Angiography.</t>
  </si>
  <si>
    <t>Quantitative Analysis of the Ellipsoid Zone Intensity in Phenotypic Variations of Intermediate Age-Related Macular Degeneration.</t>
  </si>
  <si>
    <t>Quantitative OCT Angiography of the Retinal Microvasculature and the Choriocapillaris in Myopic Eyes.</t>
  </si>
  <si>
    <t>Association between diabetic foot ulcer and diabetic retinopathy.</t>
  </si>
  <si>
    <t>Association of maternal hypertensive disorders with retinopathy of prematurity: A systematic review and meta-analysis.</t>
  </si>
  <si>
    <t>Conjunctival tumor caused by Epstein-Barr virus-related infectious mononucleosis: Case report and review of literature.</t>
  </si>
  <si>
    <t>Ophthalmic involvement in nasopharyngeal carcinoma.</t>
  </si>
  <si>
    <t>Geriatric patients are predisposed to strabismus following thyroid-related orbital decompression surgery: A multivariate analysis.</t>
  </si>
  <si>
    <t>Endoscopic dacryocystorhinostomy following radioactive iodine thyroid ablation.</t>
  </si>
  <si>
    <t>Malignant fibrous histiocytoma masquerading as pyogenic granuloma.</t>
  </si>
  <si>
    <t>A new cause of lacrimal gland calcification: Retained metallic foreign bodies.</t>
  </si>
  <si>
    <t>Orbital melanoma masquerading as a "Galloping haemangioma".</t>
  </si>
  <si>
    <t>Matrix Metalloproteinase-9 rs17576 Gene Polymorphism and Behçet's Disease: Is There an Association?</t>
  </si>
  <si>
    <t>Reversal of cystoid macular edema in gyrate atrophy patients.</t>
  </si>
  <si>
    <t>Intrafamilial variability in syndromic microphthalmia type 5 caused by a novel variation in OTX2.</t>
  </si>
  <si>
    <t>Natural Killer Cell Subsets and Their Functional Activity in Behçet's Disease.</t>
  </si>
  <si>
    <t>Ipsilateral Pupillary Dilation Following Carotid Endarterectomy: A Temporary and Benign Phenomenon.</t>
  </si>
  <si>
    <t>(99)Tc(m)-octreotide scintigraphy and serum eye muscle antibodies in evaluation of active thyroid-associated ophthalmopathy.</t>
  </si>
  <si>
    <t>A comparison of cup-to-disc ratio estimates by fundus biomicroscopy and stereoscopic optic disc photography in the Tema Eye Survey.</t>
  </si>
  <si>
    <t>Femtosecond laser-assisted in situ keratomileusis for the correction of residual ametropia after deep anterior lamellar keratoplasty: a pilot investigation.</t>
  </si>
  <si>
    <t>Crowded optic nerve head evaluation with optical coherence tomography in anterior ischemic optic neuropathy.</t>
  </si>
  <si>
    <t>Age-related macular degeneration in a South Indian population, with and without diabetes.</t>
  </si>
  <si>
    <t>Visual-vestibular processing deficits in mild traumatic brain injury.</t>
  </si>
  <si>
    <t>Papilledema in children with hydrocephalus: incidence and associated factors.</t>
  </si>
  <si>
    <t>Using phase II data for the analysis of phase III studies: An application in rare diseases.</t>
  </si>
  <si>
    <t>Incidence of secondary glaucoma after treatment of uveal melanoma with robotic radiosurgery versus brachytherapy.</t>
  </si>
  <si>
    <t>Plasma N-Terminal Probrain Natriuretic Peptide, Vascular Endothelial Growth Factor, and Cardiac Troponin I as Novel Biomarkers of Hypertensive Disease and Target Organ Damage in Cats.</t>
  </si>
  <si>
    <t>Ankylosing Spondylitis: HLA-B*27-Positive Versus HLA-B*27-Negative Disease.</t>
  </si>
  <si>
    <t>Clinical efficacy of anti-VEGF medications for central serous chorioretinopathy: a meta-analysis.</t>
  </si>
  <si>
    <t>Beyond the midbrain atrophy: wide spectrum of structural MRI finding in cases of pathologically proven progressive supranuclear palsy.</t>
  </si>
  <si>
    <t>Consequences of eye fluke infection on anti-predator behaviours in invasive round gobies in Kalmar Sound.</t>
  </si>
  <si>
    <t>A peaked cornea.</t>
  </si>
  <si>
    <t>Geographic Atrophy and Foveal-Sparing Changes Related to Visual Acuity in Patients With Dry Age-Related Macular Degeneration Over Time.</t>
  </si>
  <si>
    <t>The Utility of Repeat Culture in Fungal Corneal Ulcer Management: A Secondary Analysis of the MUTT-I Randomized Clinical Trial.</t>
  </si>
  <si>
    <t>GABA spectra and remote distractor effect in progressive supranuclear palsy: A pilot study.</t>
  </si>
  <si>
    <t>Assessment of a Tele-education System to Enhance Retinopathy of Prematurity Training by International Ophthalmologists-in-Training in Mexico.</t>
  </si>
  <si>
    <t>Subclassification of Primary Angle Closure Using Anterior Segment Optical Coherence Tomography and Ultrasound Biomicroscopic Parameters.</t>
  </si>
  <si>
    <t>Marshall M. Parks Memorial Lecture: Ocular Motor Misbehavior in Children: Where Neuro-Ophthalmology Meets Strabismus.</t>
  </si>
  <si>
    <t>Quality of Life and Functional Vision in Children with Glaucoma.</t>
  </si>
  <si>
    <t>Early Disseminated Lyme Disease.</t>
  </si>
  <si>
    <t>Neuromyelitis Spectrum Disorders.</t>
  </si>
  <si>
    <t>Restoration of Aqueous Humor Outflow Following Transplantation of iPSC-Derived Trabecular Meshwork Cells in a Transgenic Mouse Model of Glaucoma.</t>
  </si>
  <si>
    <t>Gap in Capillary Perfusion on Optical Coherence Tomography Angiography Associated With Persistent Macular Edema in Branch Retinal Vein Occlusion.</t>
  </si>
  <si>
    <t>Optimum Laser Beam Characteristics for Achieving Smoother Ablations in Laser Vision Correction.</t>
  </si>
  <si>
    <t>Production of Homogeneous Cultured Human Corneal Endothelial Cells Indispensable for Innovative Cell Therapy.</t>
  </si>
  <si>
    <t>Choroidal Vascular Flow Area in Central Serous Chorioretinopathy Using Swept-Source Optical Coherence Tomography Angiography.</t>
  </si>
  <si>
    <t>miRNA Copy Number Variants Confer Susceptibility to Acute Anterior Uveitis With or Without Ankylosing Spondylitis.</t>
  </si>
  <si>
    <t>Exome Sequence Analysis of 14 Families With High Myopia.</t>
  </si>
  <si>
    <t>Micrometric Control of the Optics of the Human Eye: Environment or Genes?</t>
  </si>
  <si>
    <t>Reduced Scleral TIMP-2 Expression Is Associated With Myopia Development: TIMP-2 Supplementation Stabilizes Scleral Biomarkers of Myopia and Limits Myopia Development.</t>
  </si>
  <si>
    <t>Analysis of MTHFR, CBS, Glutathione, Taurine, and Hydrogen Sulfide Levels in Retinas of Hyperhomocysteinemic Mice.</t>
  </si>
  <si>
    <t>Retinal Degeneration Triggers the Activation of YAP/TEAD in Reactive Müller Cells.</t>
  </si>
  <si>
    <t>Organotypic Cultures of Adult Mouse Retina: Morphologic Changes and Gene Expression.</t>
  </si>
  <si>
    <t>Forkhead Box Protein P1 Is Dispensable for Retina but Essential for Lens Development.</t>
  </si>
  <si>
    <t>Microscope-Integrated Optical Coherence Tomography Angiography in the Operating Room in Young Children With Retinal Vascular Disease.</t>
  </si>
  <si>
    <t>Vascular Safety of Ranibizumab in Patients With Diabetic Macular Edema: A Pooled Analysis of Patient-Level Data From Randomized Clinical Trials.</t>
  </si>
  <si>
    <t>Acute Zonal Cone Photoreceptor Outer Segment Loss.</t>
  </si>
  <si>
    <t>Implantation of two second-generation trabecular micro-bypass stents and topical travoprost in open-angle glaucoma not controlled on two preoperative medications: 18-month follow-up.</t>
  </si>
  <si>
    <t>Intravitreal injection of β-crystallin B2 improves retinal ganglion cell survival in an experimental animal model of glaucoma.</t>
  </si>
  <si>
    <t>Serum Th1 and Th17 related cytokines and autoantibodies in patients with Posner-Schlossman syndrome.</t>
  </si>
  <si>
    <t>Comprehensive characterization of DNA methylation changes in Fuchs endothelial corneal dystrophy.</t>
  </si>
  <si>
    <t>Vital Signs: Update on Zika Virus-Associated Birth Defects and Evaluation of All U.S. Infants with Congenital Zika Virus Exposure - U.S. Zika Pregnancy Registry, 2016.</t>
  </si>
  <si>
    <t>An automated method for accurate vessel segmentation.</t>
  </si>
  <si>
    <t>Candidate Gene Analysis Identifies Mutations in CYP1B1 and LTBP2 in Indian Families with Primary Congenital Glaucoma.</t>
  </si>
  <si>
    <t>Incidence and Timing of the First Recurrence in Neovascular Age-Related Macular Degeneration: Comparison Between Ranibizumab and Aflibercept.</t>
  </si>
  <si>
    <t>Progressive visual disturbance and enlarging prolactinoma caused by melanoma metastasis: A case report and literature review.</t>
  </si>
  <si>
    <t>The association between periodontal disease and age-related macular degeneration in the Korea National health and nutrition examination survey: A cross-sectional observational study.</t>
  </si>
  <si>
    <t>Influence of the lamina cribrosa on the rate of global and localized retinal nerve fiber layer thinning in open-angle glaucoma.</t>
  </si>
  <si>
    <t>The Boston keratoprosthesis.</t>
  </si>
  <si>
    <t>Acute progressive paravascular placoid neuroretinopathy with negative-type electroretinography in paraneoplastic retinopathy.</t>
  </si>
  <si>
    <t>Plasma level of miR-93 is associated with higher risk to develop type 2 diabetic retinopathy.</t>
  </si>
  <si>
    <t>The effect on choroidal changes of the route of systemic corticosteroids in acute Vogt-Koyanagi-Harada disease.</t>
  </si>
  <si>
    <t>Effect of position-specific single-point mutations and biophysical characterization of amyloidogenic peptide fragments identified from lattice corneal dystrophy patients.</t>
  </si>
  <si>
    <t>Domain Selectivity in the Parahippocampal Gyrus Is Predicted by the Same Structural Connectivity Patterns in Blind and Sighted Individuals.</t>
  </si>
  <si>
    <t>MANAGEMENT OF ENDOCRINE DISEASE: Arguments for the prolonged use of antithyroid drugs in children with Graves' disease.</t>
  </si>
  <si>
    <t>Double or nothing: red flag symptoms of critical carotid stenosis, a case report.</t>
  </si>
  <si>
    <t>Outcomes of descemet stripping automated endothelial keratoplasty using imported donor corneas.</t>
  </si>
  <si>
    <t>Accelerated Up-Dosing of Subcutaneous Immunotherapy with a Registered Allergoid Birch Pollen Preparation.</t>
  </si>
  <si>
    <t>Instruments for evaluation of functionality in children with low vision: a literature review.</t>
  </si>
  <si>
    <t>The outcome of penetrating keratoplasty for corneal scarring due to herpes simplex keratitis.</t>
  </si>
  <si>
    <t>The vascularization process after intravitreal ranibizumab injections for aggressive posterior retinopathy of prematurity.</t>
  </si>
  <si>
    <t>Algorithm approach for revision surgery following late-onset bleb complications after trabeculectomy: long-term follow-up.</t>
  </si>
  <si>
    <t>Visual rehabilitation using mini-scleral contact lenses after penetrating keratoplasty.</t>
  </si>
  <si>
    <t>Translation and validation of the Portuguese version of a dry eye disease symptom questionnaire.</t>
  </si>
  <si>
    <t>Assessing the accommodation response after near visual tasks using different handheld electronic devices.</t>
  </si>
  <si>
    <t>Frequency of fibromyalgia syndrome in patients with central serous chorioretinopathy.</t>
  </si>
  <si>
    <t>Tear osmolarity and ocular surface parameters in patients with psoriasis.</t>
  </si>
  <si>
    <t>Glaucoma in high myopia and parapapillary delta zone.</t>
  </si>
  <si>
    <t>Analysis of Th17-associated cytokines and clinical correlations in patients with dry eye disease.</t>
  </si>
  <si>
    <t>Refractive error in underserved adults: causes and potential solutions.</t>
  </si>
  <si>
    <t>Keratolimbal allograft.</t>
  </si>
  <si>
    <t>Barriers to the Uptake of Cataract Surgery and Eye Care After Community Outreach Screening in Takeo Province, Cambodia.</t>
  </si>
  <si>
    <t>Recommended Guidelines for Use of Intravitreal Aflibercept With a Treat-and-Extend Regimen for the Management of Neovascular Age-Related Macular Degeneration in the Asia-Pacific Region: Report From a Consensus Panel.</t>
  </si>
  <si>
    <t>Corneal Collagen Crosslinking for Post-LASIK Ectasia: An Australian Study.</t>
  </si>
  <si>
    <t>Factors Related to Prostaglandin-Associated Periorbitopathy in Glaucoma Patients.</t>
  </si>
  <si>
    <t>Quantitative Reduction in Central Foveal Thickness After First Anti-VEGF Injection as a Predictor of Final Outcome in BRVO Patients.</t>
  </si>
  <si>
    <t>Visual Quality After Femtosecond Laser Small Incision Lenticule Extraction.</t>
  </si>
  <si>
    <t>Grafts in Glaucoma Surgery: A Review of the Literature.</t>
  </si>
  <si>
    <t>Cap Lenticular Adhesion During Small Incision Lenticular Extraction Surgery: Causative Factors and Outcomes.</t>
  </si>
  <si>
    <t>Awareness and Knowledge of Glaucoma in Central India: A Hospital-Based Study.</t>
  </si>
  <si>
    <t>A new MHC-linked susceptibility locus for primary Sjögren's syndrome: MICA.</t>
  </si>
  <si>
    <t>Two pathways of rod photoreceptor cell death induced by elevated cGMP.</t>
  </si>
  <si>
    <t>Performance of apparent diffusion coefficient of medial and lateral rectus muscles in Graves' orbitopathy.</t>
  </si>
  <si>
    <t>Development and clinical utility of a novel diagnostic nystagmus gene panel using targeted next-generation sequencing.</t>
  </si>
  <si>
    <t>Intravitreal dexamethasone implant for recalcitrant cystoid macular edema secondary to retinitis pigmentosa: a pilot study.</t>
  </si>
  <si>
    <t>Ferrochelatase is a therapeutic target for ocular neovascularization.</t>
  </si>
  <si>
    <t>Early outcomes of uveal melanoma treated with intraoperative ultrasound guided brachytherapy using custom built plaques.</t>
  </si>
  <si>
    <t>Regression Patterns of Iris Melanoma after Palladium-103 ((103)Pd) Plaque Brachytherapy.</t>
  </si>
  <si>
    <t>Situational analysis of communication of HIV and AIDS information to persons with visual impairment: a case of Kang'onga Production Centre in Ndola, Zambia.</t>
  </si>
  <si>
    <t>The risk of cataractogenesis after gamma knife radiosurgery: a nationwide population based case-control study.</t>
  </si>
  <si>
    <t>Efficacy of Intravitreal injection of 2-Methoxyestradiol in regression of neovascularization of a retinopathy of prematurity rat model.</t>
  </si>
  <si>
    <t>Iris reconstruction using autologous iris preserved in cold balanced salt solution for 8 hours in iatrogenic total iridodialysis during cataract surgery: a case report.</t>
  </si>
  <si>
    <t>A formal analysis of alexia in persistent aura and a comparison to acquired pure alexia.</t>
  </si>
  <si>
    <t>Minimally Invasive Surgery for Pott's Puffy Tumor: Is It Time for a Paradigm Shift in Managing a 250-Year-Old Problem?</t>
  </si>
  <si>
    <t>Fungal Keratitis: A Six-Year Review at a Tertiary Referral Centre.</t>
  </si>
  <si>
    <t>Three Cases of Spontaneous Hyphaema.</t>
  </si>
  <si>
    <t>Impact of intravitreal pharmacotherapies including antivascular endothelial growth factor and corticosteroid agents on diabetic retinopathy.</t>
  </si>
  <si>
    <t>Suppression of Retinal Neovascularization by Anti-CCR3 Treatment in an Oxygen-Induced Retinopathy Model in Mice.</t>
  </si>
  <si>
    <t>French Medical-Administrative Database for Epidemiology and Safety in Ophthalmology (EPISAFE): The EPISAFE Collaboration Program in Cataract Surgery.</t>
  </si>
  <si>
    <t>Silibinin treatment prevents endotoxin-induced uveitis in rats in vivo and in vitro.</t>
  </si>
  <si>
    <t>Participant referral rate in the National Eye Health Survey (NEHS).</t>
  </si>
  <si>
    <t>Novel insights into SLC25A46-related pathologies in a genetic mouse model.</t>
  </si>
  <si>
    <t>New developments in uveitis associated with HLA B27.</t>
  </si>
  <si>
    <t>Simultaneous Keratolimbal Autograft and Penetrating Autokeratoplasty: A Single-Stage Procedure to Restore Monocular Vision of a Blind Patient With Limbal Stem Cell Deficiency.</t>
  </si>
  <si>
    <t>Should Acetazolamide Be the First-Line Treatment for Patients With Idiopathic Intracranial Hypertension?</t>
  </si>
  <si>
    <t>Advances in Neuromyelitis Optica: Take Them to the Clinic.</t>
  </si>
  <si>
    <t>Vertical Head Thrusting in Acquired Supranuclear Vertical Ophthalmoplegia.</t>
  </si>
  <si>
    <t>Safety and Efficacy of Cortisol Phosphate in Hyaluronic Acid Vehicle in the Treatment of Dry Eye in Sjogren Syndrome.</t>
  </si>
  <si>
    <t>Intravitreal Dexamethasone Implant for Treatment of Serous Macular Detachment in Central Retinal Vein Occlusion.</t>
  </si>
  <si>
    <t>The Effect of Immunologically Safe Plasma Rich in Growth Factor Eye Drops in Patients with Sjögren Syndrome.</t>
  </si>
  <si>
    <t>The Effect of Tear Supplementation with 0.15% Preservative-Free Zinc-Hyaluronate on Ocular Surface Sensations in Patients with Dry Eye.</t>
  </si>
  <si>
    <t>Real-World Experience with Half-Time Versus Half-Dose Photodynamic Therapy in Chronic Central Serous Chorioretinopathy.</t>
  </si>
  <si>
    <t>Is the C242T Polymorphism of the CYBA Gene Linked with Oxidative Stress-Associated Complications of Prematurity?</t>
  </si>
  <si>
    <t>Retinal haemorrhage: a red flag for raised intracranial pressure.</t>
  </si>
  <si>
    <t>Patterns of glaucoma progression in retinal nerve fiber and macular ganglion cell-inner plexiform layer in spectral-domain optical coherence tomography.</t>
  </si>
  <si>
    <t>Effect of glaucoma implant surgery on intraocular pressure reduction, flare count, anterior chamber depth, and corneal endothelium in primary open-angle glaucoma.</t>
  </si>
  <si>
    <t>Primary intranasal melanoma with brain invasion in a dog.</t>
  </si>
  <si>
    <t>Rapidly Developed Multiple Face and Neck Skin Cancers in a Patient with Sjögren's Syndrome: A Case Report.</t>
  </si>
  <si>
    <t>Oculomotor Nerve Palsy in a Patient with a Ruptured Middle Cerebral Artery Aneurysm.</t>
  </si>
  <si>
    <t>Expression of Anti-apoptotic Protein BAG3 in Human Sebaceous Gland Carcinoma of the Eyelid.</t>
  </si>
  <si>
    <t>Patient perceptions of glucocorticoid side effects: a cross-sectional survey of users in an online health community.</t>
  </si>
  <si>
    <t>Sema3f Protects Against Subretinal Neovascularization In Vivo.</t>
  </si>
  <si>
    <t>Treatment Patterns for Myopic Choroidal Neovascularization in the United States: Analysis of the IRIS Registry.</t>
  </si>
  <si>
    <t>The "Wedge Sign": An Imaging Sign for Aggressive Lacrimal Gland Disease.</t>
  </si>
  <si>
    <t>Visual Field Progression in Patients with Primary Angle-Closure Glaucoma Using Pointwise Linear Regression Analysis.</t>
  </si>
  <si>
    <t>The Hippo signaling pathway: a potential therapeutic target is reversed by a Chinese patent drug in rats with diabetic retinopathy.</t>
  </si>
  <si>
    <t>Salvianolic acid A protects retinal pigment epithelium from OX-LDL-induced inflammation in an age-related macular degeneration model.</t>
  </si>
  <si>
    <t>Efficacy of nutritional supplementation with omega-3 and omega-6 fatty acids in dry eye syndrome: a systematic review of randomized clinical trials.</t>
  </si>
  <si>
    <t>Additive effects and safety of fixed combination therapy with 1% brinzolamide and 0.5% timolol versus 1% dorzolamide and 0.5% timolol in prostaglandin-treated glaucoma patients.</t>
  </si>
  <si>
    <t>Alu-mediated deletion of PIGL in a Patient with CHIME syndrome.</t>
  </si>
  <si>
    <t>Patients' maximum acceptable waiting time for cataract surgery: a comparison at two time-points 7 years apart.</t>
  </si>
  <si>
    <t>Epidemiology and clinical characteristics of patients hospitalized for ocular trauma in South-Central China.</t>
  </si>
  <si>
    <t>Visual impairment certification due to diabetic retinopathy in North and Eastern Devon.</t>
  </si>
  <si>
    <t>Glistenings, anterior/posterior capsular opacification and incidence of Nd:YAG laser treatments with two aspheric hydrophobic acrylic intraocular lenses - a long-term intra-individual study.</t>
  </si>
  <si>
    <t>Diurnal expression of proteins in the retina of the blind cone-rod homeobox (Crx(-/-) ) mouse and the 129/Sv mouse: a proteomic study.</t>
  </si>
  <si>
    <t>The effect of cataract surgery and IOL implantation on the magnification of a fundus photograph: a pilot study.</t>
  </si>
  <si>
    <t>Visual and health outcomes, measured with the activity inventory and the EQ-5D, in visual impairment.</t>
  </si>
  <si>
    <t>Cytoarchitecture of epithelial inflammatory infiltration indicates the aetiology of infectious keratitis.</t>
  </si>
  <si>
    <t>Comparison of bleb morphology between trabeculectomy and deep sclerectomy using a clinical grading scale and anterior segment optical coherence tomography.</t>
  </si>
  <si>
    <t>Impact of refractive error on quality of life: a qualitative study.</t>
  </si>
  <si>
    <t>Multimodal imaging of suspicious choroidal neoplasms in a primary eye-care clinic.</t>
  </si>
  <si>
    <t>Is an objective refraction optimised using the visual Strehl ratio better than a subjective refraction?</t>
  </si>
  <si>
    <t>Differences in retinal shape between East Asian and Caucasian eyes.</t>
  </si>
  <si>
    <t>Raised intracranial pressure and retinal haemorrhages in childhood encephalopathies.</t>
  </si>
  <si>
    <t>REEP6 mediates trafficking of a subset of Clathrin-coated vesicles and is critical for rod photoreceptor function and survival.</t>
  </si>
  <si>
    <t>MED12-related XLID disorders are dose-dependent of immediate early genes (IEGs) expression.</t>
  </si>
  <si>
    <t>Searching for biomarkers of CDKL5 disorder: early-onset visual impairment in CDKL5 mutant mice.</t>
  </si>
  <si>
    <t>Localized TWIST1 and TWIST2 basic domain substitutions cause four distinct human diseases that can be modeled in Caenorhabditis elegans.</t>
  </si>
  <si>
    <t>Biocompatible astaxanthin as a novel marine-oriented agent for dual chemo-photothermal therapy.</t>
  </si>
  <si>
    <t>Traffic-related air pollution and spectacles use in schoolchildren.</t>
  </si>
  <si>
    <t>Evaluation of a New Rebound Self-tonometer, Icare HOME: Comparison With Goldmann Applanation Tonometer.</t>
  </si>
  <si>
    <t>Initial Trabeculectomy With Mitomycin-C for Secondary Glaucoma-associated With Uveitis in Behçet Disease Patients.</t>
  </si>
  <si>
    <t>Evaluation of a Novel Visual Field Analyzer Application for Automated Classification of Glaucoma Severity.</t>
  </si>
  <si>
    <t>Diagnostic Ability of Wide-field Retinal Nerve Fiber Layer Maps Using Swept-Source Optical Coherence Tomography for Detection of Preperimetric and Early Perimetric Glaucoma.</t>
  </si>
  <si>
    <t>Use of Ocular Hypotensive Medications in Portugal: PEM Study: A Cross-sectional Nationwide Analysis.</t>
  </si>
  <si>
    <t>Evaluation of Angle Closure as a Risk Factor for Reduced Corneal Endothelial Cell Density.</t>
  </si>
  <si>
    <t>Proposal for a Novel Severity Grading System for Pterygia Based on Corneal Topographic Data.</t>
  </si>
  <si>
    <t>Penetrating Keratoplasty at a Tertiary Referral Center in Ethiopia: Indications and Outcomes.</t>
  </si>
  <si>
    <t>Validation of an Objective Keratoconus Detection System Implemented in a Scheimpflug Tomographer and Comparison With Other Methods.</t>
  </si>
  <si>
    <t>Ocular Surface Parameters Predicting Patient Satisfaction After a Single Vectored Thermal Pulsation Procedure for Management of Symptomatic Meibomian Gland Dysfunction.</t>
  </si>
  <si>
    <t>A retrospective review of cases preoperatively diagnosed by radiologic imaging as cavernous venous malformations.</t>
  </si>
  <si>
    <t>Autoimmune-Mediated Psychosis: A Case of Susac Syndrome in a Drug User.</t>
  </si>
  <si>
    <t>Cyclic Peptides for Effective Treatment in a Long-Term Model of Graves Disease and Orbitopathy in Female Mice.</t>
  </si>
  <si>
    <t>Use of the chop hook to stabilize the capsular bag in patients with crystalline lens dislocations and cataracts.</t>
  </si>
  <si>
    <t>Suppression of VEGF-induced angiogenesis and tumor growth by Eugenia jambolana, Musa paradisiaca, and Coccinia indica extracts.</t>
  </si>
  <si>
    <t>Spermidine Oxidation-Mediated Degeneration of Retinal Pigment Epithelium in Rats.</t>
  </si>
  <si>
    <t>The Penumbra Obscura Stimulates Iris Neovascularisation after Isolated Central Retinal Artery Occlusion.</t>
  </si>
  <si>
    <t>A Prospective Study of Anterior Segment Ocular Parameters in Anisometropia.</t>
  </si>
  <si>
    <t>Neutrophil to Lymphocyte Ratio in Patients with Nonarteritic Anterior Ischemic Optic Neuropathy.</t>
  </si>
  <si>
    <t>Choroidal Thickness Variation According to Refractive Error Measured by Spectral Domain-optical Coherence Tomography in Korean Children.</t>
  </si>
  <si>
    <t>Child Abuse and the Eye in an African Population.</t>
  </si>
  <si>
    <t>A Valid Indication and the Effect of Bilateral Inferior Oblique Transposition on Recurrent or Consecutive Horizontal Deviation in Infantile Strabismus.</t>
  </si>
  <si>
    <t>Oral Administration of Cilostazol Increases Ocular Blood Flow in Patients with Diabetic Retinopathy.</t>
  </si>
  <si>
    <t>Efficacy and Safety of Intravitreal Dexamethasone Implants for Treatment of Refractory Diabetic Macular Edema.</t>
  </si>
  <si>
    <t>Dexamethasone Intravitreal Implant Rescue Treatment for Bevacizumab Refractory Macular Edema Secondary to Branch Retinal Vein Occlusion.</t>
  </si>
  <si>
    <t>Analgesic Effect of Topical Sodium Diclofenac before Retinal Photocoagulation for Diabetic Retinopathy: A Randomized Double-masked Placebo-controlled Intraindividual Crossover Clinical Trial.</t>
  </si>
  <si>
    <t>Natural Short-term Course of Recurrent Macular Edema Following Intravitreal Bevacizumab Therapy in Branch Retinal Vein Occlusion.</t>
  </si>
  <si>
    <t>FDA-Approved Oligonucleotide Therapies in 2017.</t>
  </si>
  <si>
    <t>Postoperative Ptosis and Diplopia Induced by the Intraoperative Application of Bone Wax.</t>
  </si>
  <si>
    <t>Multifocal intraocular lenses: An overview.</t>
  </si>
  <si>
    <t>Change in vault during scleral lens trials assessed with anterior segment optical coherence tomography.</t>
  </si>
  <si>
    <t>Randomized Controlled Trial Evaluating a Standardized Strategy for Uveitis Etiologic Diagnosis (ULISSE).</t>
  </si>
  <si>
    <t>Adjustable Bilateral Superior Oblique Tendon Advancement for Bilateral Fourth Nerve Palsy.</t>
  </si>
  <si>
    <t>No evidence of increased ocular involvement in candidemic patients initially treated with echinocandins.</t>
  </si>
  <si>
    <t>Benign Yellow Dot Maculopathy: A New Macular Phenotype.</t>
  </si>
  <si>
    <t>Intravitreal bevacizumab and dexamethasone implant for treatment of chronic diabetic macular edema.</t>
  </si>
  <si>
    <t>Multimodal analysis of the Preferred Retinal Location and the Transition Zone in patients with Stargardt Disease.</t>
  </si>
  <si>
    <t>Visual field defects of the contralateral eye of non-arteritic ischemic anterior optic neuropathy: are they related to sleep apnea?</t>
  </si>
  <si>
    <t>Feasibility Study of the Three-Dimensional Flexible Endoscope in Endoscopic Submucosal Dissection: An ex vivo Animal Study.</t>
  </si>
  <si>
    <t>Predictors of Relapse after Discontinuing Systemic Treatment in Childhood Autoimmune Chronic Uveitis.</t>
  </si>
  <si>
    <t>ERK1/2 signaling is required for the initiation but not progression of TGFβ-induced lens epithelial to mesenchymal transition (EMT).</t>
  </si>
  <si>
    <t>Adjuvant Ab Interno Tumor Treatment After Proton Beam Irradiation.</t>
  </si>
  <si>
    <t>Using Electronic Health Records to Build an Ophthalmologic Data Warehouse and Visualize Patients' Data.</t>
  </si>
  <si>
    <t>Special Commentary: Early Clinical Development of Cell Replacement Therapy: Considerations for the National Eye Institute Audacious Goals Initiative.</t>
  </si>
  <si>
    <t>Sex differences in the presentation of stroke.</t>
  </si>
  <si>
    <t>Expanding Role of Orbital Decompression in Aesthetic Surgery.</t>
  </si>
  <si>
    <t>mHealth App for iOS to Help in Diagnostic Decision in Ophthalmology to Primary Care Physicians.</t>
  </si>
  <si>
    <t>Objective assessment of visual pursuit in patients with disorders of consciousness: an exploratory study.</t>
  </si>
  <si>
    <t>Sphingosine-1-phosphate is involved in inflammatory reactions in patients with Graves' orbitopathy.</t>
  </si>
  <si>
    <t>An Eye Popping Case of Orbital Necrotizing Fasciitis Treated with Antibiotics, Surgery, and Hyperbaric Oxygen Therapy.</t>
  </si>
  <si>
    <t>Unravelling the genetics of inherited retinal dystrophies: Past, present and future.</t>
  </si>
  <si>
    <t>Potential of angiotensin II receptor blockers in the treatment of diabetic retinopathy.</t>
  </si>
  <si>
    <t>Targeted delivery of hyaluronic acid to the ocular surface by a polymer-peptide conjugate system for dry eye disease.</t>
  </si>
  <si>
    <t>The human meibomian gland epithelial cell line as a model to study meibomian gland dysfunction.</t>
  </si>
  <si>
    <t>What factors influence uptake of retinal screening among young adults with type 2 diabetes? A qualitative study informed by the theoretical domains framework.</t>
  </si>
  <si>
    <t>Gene Delivery of Calreticulin Anti-Angiogenic Domain Attenuates the Development of Choroidal Neovascularization in Rats.</t>
  </si>
  <si>
    <t>Diagnosis of Grave's disease with pulmonary hypertension on chest CT.</t>
  </si>
  <si>
    <t>Variation of axial and oblique astigmatism with accommodation across the visual field.</t>
  </si>
  <si>
    <t>The Davida Teller Award Lecture, 2016: Visual Brain Development: A review of "Dorsal Stream Vulnerability"-motion, mathematics, amblyopia, actions, and attention.</t>
  </si>
  <si>
    <t>Sex Disparity in Survival of Patients With Uveal Melanoma: Better Survival Rates in Women Than in Men in South Korea.</t>
  </si>
  <si>
    <t>The period effect in the prevalence of proliferative diabetic retinopathy, gross proteinuria, and peripheral neuropathy in type 1 diabetes: A longitudinal cohort study.</t>
  </si>
  <si>
    <t>Comparison of laser in situ ketatomileusis and photorefractive keratectomy for myopia using a mixed-effects model.</t>
  </si>
  <si>
    <t>Comparing outcomes of pediatric and adult external dacryocystorhinostomy in Nepal: Is age a prognostic factor?</t>
  </si>
  <si>
    <t>Remote orbital recurrence of olfactory neuroblastoma (esthesioneuroblastoma).</t>
  </si>
  <si>
    <t>Role of magnetic resonance imaging in heavy eye syndrome.</t>
  </si>
  <si>
    <t>Advances in Retinal Prosthetic Research: A Systematic Review of Engineering and Clinical Characteristics of Current Prosthetic Initiatives.</t>
  </si>
  <si>
    <t>Test-Retest Reliability of the King-Devick Test in an Adolescent Population.</t>
  </si>
  <si>
    <t>Magnitude and Determinants of the Ratio between Prevalence of Low Vision and Blindness in Rapid Assessment of Avoidable Blindness Surveys.</t>
  </si>
  <si>
    <t>Correlation between choroidal thickness and degree of myopia assessed with enhanced depth imaging optical coherence tomography.</t>
  </si>
  <si>
    <t>A randomized study of the efficacy and safety of 0.1% cyclosporine A cationic emulsion in treatment of moderate to severe dry eye.</t>
  </si>
  <si>
    <t>To what extent may Botulinum toxin type A injections be an alternative choice to surgery in infantile esotropia?</t>
  </si>
  <si>
    <t>DIGNiFI: Discovering causative genes for orphan diseases using protein-protein interaction networks.</t>
  </si>
  <si>
    <t>Sight loss charity calls for nurse training in care homes.</t>
  </si>
  <si>
    <t>Activation of liver X receptor α protects amyloid β(1-40) induced inflammatory and senescent responses in human retinal pigment epithelial cells.</t>
  </si>
  <si>
    <t>Diabetic brain or retina? Visual psychophysical performance in diabetic patients in relation to GABA levels in occipital cortex.</t>
  </si>
  <si>
    <t>Electrophysiological assessment for early detection of retinal dysfunction in β-thalassemia major patients.</t>
  </si>
  <si>
    <t>Bilateral simultaneous infective keratitis.</t>
  </si>
  <si>
    <t>Myopia among schoolchildren in East Asia and Singapore.</t>
  </si>
  <si>
    <t>Automated Identification of Diabetic Retinopathy Using Deep Learning.</t>
  </si>
  <si>
    <t>Monoamine oxidase B inhibitor, selegiline, reduces (18)F-THK5351 uptake in the human brain.</t>
  </si>
  <si>
    <t>Atypical periodic alternating nystagmus responding to high-dose intravenous immunoglobulins: a case report.</t>
  </si>
  <si>
    <t>Effects of chalazia on corneal astigmatism : Large-sized chalazia in middle upper eyelids compress the cornea and induce the corneal astigmatism.</t>
  </si>
  <si>
    <t>Mind Bomb-Binding Partner RanBP9 Plays a Contributory Role in Retinal Development.</t>
  </si>
  <si>
    <t>Acute Bilateral Photoreceptor Degeneration in an Infant After Vaccination Against Measles and Rubella.</t>
  </si>
  <si>
    <t>VEGF as a Paracrine Regulator of Conventional Outflow Facility.</t>
  </si>
  <si>
    <t>Intravitreal Anti-VEGF Injections Reduce Aqueous Outflow Facility in Patients With Neovascular Age-Related Macular Degeneration.</t>
  </si>
  <si>
    <t>Searching for Objects in Everyday Scenes: Measuring Performance in People With Dry Age-Related Macular Degeneration.</t>
  </si>
  <si>
    <t>A Bioengineering Approach to Myopia Control Tested in a Guinea Pig Model.</t>
  </si>
  <si>
    <t>Ethnic Differences in the Association Between Age-Related Macular Degeneration and Vision-Specific Functioning.</t>
  </si>
  <si>
    <t>Modulation of Circadian Rhythms Affects Corneal Epithelium Renewal and Repair in Mice.</t>
  </si>
  <si>
    <t>Quantifying Fundus Autofluorescence in Patients With Retinitis Pigmentosa.</t>
  </si>
  <si>
    <t>Myopia and Late-Onset Progressive Cone Dystrophy Associate to LVAVA/MVAVA Exon 3 Interchange Haplotypes of Opsin Genes on Chromosome X.</t>
  </si>
  <si>
    <t>Economic Evaluation of a Home-Based Age-Related Macular Degeneration Monitoring System.</t>
  </si>
  <si>
    <t>Peripapillary Retinal Nerve Fiber Layer Vascular Microcirculation in Eyes With Glaucoma and Single-Hemifield Visual Field Loss.</t>
  </si>
  <si>
    <t>Assessment of the retinal posterior pole in dominant optic atrophy by spectral-domain optical coherence tomography and microperimetry.</t>
  </si>
  <si>
    <t>Custom RT-qPCR-array for glaucoma filtering surgery prognosis.</t>
  </si>
  <si>
    <t>Plantar fascia enthesopathy is highly prevalent in diabetic patients without peripheral neuropathy and correlates with retinopathy and impaired kidney function.</t>
  </si>
  <si>
    <t>Prevalence and associated factors of pterygium among adults living in Gondar city, Northwest Ethiopia.</t>
  </si>
  <si>
    <t>Impact of Ophthalmic Surgeon Experience on Early Postoperative Central Corneal Thickness After Cataract Surgery.</t>
  </si>
  <si>
    <t>Sclerotherapy for Orbital Lymphangioma - Case Series and Literature Review.</t>
  </si>
  <si>
    <t>TGFBI gene mutations analysis in Chinese families with corneal dystrophies.</t>
  </si>
  <si>
    <t>The impact of pseudophakia on vision-related quality of life in the general population - The Gutenberg Health Study.</t>
  </si>
  <si>
    <t>Comparison of Accelerated Corneal Collagen Cross-linking Types for Treating Keratoconus.</t>
  </si>
  <si>
    <t>Negative Effects of Acid Violet-17 and MBB Dual In Vitro on Different Ocular Cell Lines.</t>
  </si>
  <si>
    <t>Valacyclovir as Initial Treatment for Acute Retinal Necrosis: A Pharmacokinetic Modeling and Simulation Study.</t>
  </si>
  <si>
    <t>Vitreous Hyper-Reflective Dots in Optical Coherence Tomography and Retinal Tear in Patients with Acute Posterior Vitreous Detachment.</t>
  </si>
  <si>
    <t>Anton's syndrome as a presentation of decompression illness.</t>
  </si>
  <si>
    <t>Visual function quality of life measure changes upon conversion to neovascular age-related macular degeneration in second eyes.</t>
  </si>
  <si>
    <t>Development of visual field defect after first-detected optic disc hemorrhage in preperimetric open-angle glaucoma.</t>
  </si>
  <si>
    <t>Evidence for two distinct phenotypes of chronic kidney disease in individuals with type 1 diabetes mellitus.</t>
  </si>
  <si>
    <t>Novel splice-site mutation in TTLL5 causes cone dystrophy in a consanguineous family.</t>
  </si>
  <si>
    <t>Differential responses of choroidal melanocytes and uveal melanoma cells to low oxygen conditions.</t>
  </si>
  <si>
    <t>Bacterial and Fungal Endophthalmitis.</t>
  </si>
  <si>
    <t>Reverse pupillary block after implantation of a scleral-sutured posterior chamber intraocular lens: a retrospective, open study.</t>
  </si>
  <si>
    <t>Corneal densitometry changes in a patient with interface fluid syndrome after small incision lenticule extraction.</t>
  </si>
  <si>
    <t>Evaluation of ocular pulse amplitude in non-arteritic anterior ischaemic optic neuropathy.</t>
  </si>
  <si>
    <t>A genome-wide association study reveals a locus for bilateral iridal hypopigmentation in Holstein Friesian cattle.</t>
  </si>
  <si>
    <t>A Combined NMR and SAXS Analysis of the Partially Folded Cataract-Associated V75D γD-Crystallin.</t>
  </si>
  <si>
    <t>Tangent screen perimetry in the evaluation of visual field defects associated with ptosis and dermatochalasis.</t>
  </si>
  <si>
    <t>Variations of pterygium prevalence by age, gender and geographic characteristics in China: A systematic review and meta-analysis.</t>
  </si>
  <si>
    <t>Highly sensitive measurements of disease progression in rare disorders: Developing and validating a multimodal model of retinal degeneration in Stargardt disease.</t>
  </si>
  <si>
    <t>Preclinical mouse model to monitor live Muc5b-producing conjunctival goblet cell density under pharmacological treatments.</t>
  </si>
  <si>
    <t>Effects of photocoagulation on ocular blood flow in patients with severe non-proliferative diabetic retinopathy.</t>
  </si>
  <si>
    <t>Nonmedical Out-of-Pocket Patient and Companion Expenditures Associated With Glaucoma Care.</t>
  </si>
  <si>
    <t>Glaucoma Diagnostic Capability of Circumpapillary Retinal Nerve Fiber Layer Thickness in Circle Scans With Different Diameters.</t>
  </si>
  <si>
    <t>Eyepass Glaucoma Implant in Open-Angle Glaucoma After Failed Conventional Medical Therapy: Clinical Results of a 5-Year-Follow-up.</t>
  </si>
  <si>
    <t>Glaucoma Mini-Shunt Implantation After Keratoplasty.</t>
  </si>
  <si>
    <t>Pretibial Myxedema Masquerading as a Venous Leg Ulcer.</t>
  </si>
  <si>
    <t>Ocular Pharmacology for Scleritis: Review of Treatment and a Practical Perspective.</t>
  </si>
  <si>
    <t>Cytomegalovirus Retinitis: A Review.</t>
  </si>
  <si>
    <t>Impact of Rates of Change of Lamina Cribrosa and Optic Nerve Head Surface Depths on Visual Field Progression in Glaucoma.</t>
  </si>
  <si>
    <t>Adult-onset hypophosphatemic osteomalacia associated with Sjogren syndrome: Clinical case report.</t>
  </si>
  <si>
    <t>The microRNA-7-mediated reduction in EPAC-1 contributes to vascular endothelial permeability and eNOS uncoupling in murine experimental retinopathy.</t>
  </si>
  <si>
    <t>Quantification of changes in foveal capillary architecture caused by idiopathic epiretinal membrane using OCT angiography.</t>
  </si>
  <si>
    <t>Factors influencing intraocular pressure, corneal thickness and corneal biomechanics after congenital cataract surgery.</t>
  </si>
  <si>
    <t>Epiblepharon in congenital glaucoma: case-control study.</t>
  </si>
  <si>
    <t>Serum IgG2 and tissue IgG2 plasma cell elevation in orbital IgG4-related disease (IgG4-RD): Potential use in IgG4-RD assessment.</t>
  </si>
  <si>
    <t>Diagnosis of retinal health in digital fundus images using continuous wavelet transform (CWT) and entropies.</t>
  </si>
  <si>
    <t>DNA damage response and autophagy in the degeneration of retinal pigment epithelial cells-Implications for age-related macular degeneration (AMD).</t>
  </si>
  <si>
    <t>Two-photon polymerization for production of human iPSC-derived retinal cell grafts.</t>
  </si>
  <si>
    <t>Targeting of 12/15-Lipoxygenase in retinal endothelial cells, but not in monocytes/macrophages, attenuates high glucose-induced retinal leukostasis.</t>
  </si>
  <si>
    <t>Retina tissue engineering by conjunctiva mesenchymal stem cells encapsulated in fibrin gel: Hypotheses on novel approach to retinal diseases treatment.</t>
  </si>
  <si>
    <t>The impact of ocular trauma during the Nepal earthquake in 2015.</t>
  </si>
  <si>
    <t>Drug Delivery to the Posterior Segment of the Eye.</t>
  </si>
  <si>
    <t>Macular Edema - Rationale for Therapy.</t>
  </si>
  <si>
    <t>Diabetic Macular Edema.</t>
  </si>
  <si>
    <t>Insights into the Physiopathology of Inflammatory Macular Edema.</t>
  </si>
  <si>
    <t>Miscellaneous.</t>
  </si>
  <si>
    <t>Retinitis Pigmentosa and Other Dystrophies.</t>
  </si>
  <si>
    <t>Postsurgical Cystoid Macular Edema.</t>
  </si>
  <si>
    <t>Retinal Vein Occlusions.</t>
  </si>
  <si>
    <t>Optical Coherence Tomography Angiography in Macular Edema.</t>
  </si>
  <si>
    <t>Diagnosis and Detection.</t>
  </si>
  <si>
    <t>Central Serous Chorioretinopathy.</t>
  </si>
  <si>
    <t>Intracellular Edema.</t>
  </si>
  <si>
    <t>Mechanisms of Retinal Fluid Accumulation and Blood-Retinal Barrier Breakdown.</t>
  </si>
  <si>
    <t>Macular Edema: Definition and Basic Concepts.</t>
  </si>
  <si>
    <t>Reduction of oxidative-nitrosative stress underlies anticataract effect of topically applied tocotrienol in streptozotocin-induced diabetic rats.</t>
  </si>
  <si>
    <t>Multi-channel MRI segmentation of eye structures and tumors using patient-specific features.</t>
  </si>
  <si>
    <t>Prognostic Value of the Staging System for Eyelid Tumors in the 7th Edition of the American Joint Committee on Cancer Staging Manual.</t>
  </si>
  <si>
    <t>Enhanced Fasanella-Servat Procedure for the Graded Repair of Blepharoptosis.</t>
  </si>
  <si>
    <t>Ocular Morbidity in the Correction of Orbital Hypertelorism and Dystopia: A 15-Year Experience.</t>
  </si>
  <si>
    <t>Outcome and Histopathology of Secondary Penetrating Keratoplasty Graft Failure Managed by Descemet Membrane Endothelial Keratoplasty.</t>
  </si>
  <si>
    <t>Ocular Surface Squamous Neoplasia in Papillon-Lefèvre Syndrome: Outcome at Long-Term Follow-Up of 12 Years.</t>
  </si>
  <si>
    <t>Vertebrobasilar Dolichoectasia Causing An Optic Tract Syndrome.</t>
  </si>
  <si>
    <t>Low-Density Lipoprotein Receptor-Related Protein 4-Positive Myasthenia Gravis in a Double-Seronegative, Electromyography-Negative Patient.</t>
  </si>
  <si>
    <t>Visual dysfunction is underestimated in patients with acquired brain injury.</t>
  </si>
  <si>
    <t>Lycium barbarum polysaccharide extracts preserve retinal function and attenuate inner retinal neuronal damage in a mouse model of transient retinal ischaemia.</t>
  </si>
  <si>
    <t>Targeting Schlemm's Canal in the Medical Therapy of Glaucoma: Current and Future Considerations.</t>
  </si>
  <si>
    <t>Efficacy of Ripasudil as a Second-line Medication in Addition to a Prostaglandin Analog in Patients with Exfoliation Glaucoma: A Pilot Study.</t>
  </si>
  <si>
    <t>Detailed electroretinographic findings in rd8 mice.</t>
  </si>
  <si>
    <t>Modulation of microglia in the retina: new insights into diabetic retinopathy.</t>
  </si>
  <si>
    <t>Influencing factors on compliance of timely visits among patients with proliferative diabetic retinopathy in southern China: a qualitative study.</t>
  </si>
  <si>
    <t>Peripheral fundus findings in X-linked retinoschisis.</t>
  </si>
  <si>
    <t>Memory-guided drawing training increases Granger causal influences from the perirhinal cortex to V1 in the blind.</t>
  </si>
  <si>
    <t>Agreement between automated and manual quantification of corneal nerve fiber length: Implications for diabetic neuropathy research.</t>
  </si>
  <si>
    <t>One and a half syndrome following penetrating head injury: Case report.</t>
  </si>
  <si>
    <t>Microbial Keratitis After Penetrating Keratoplasty.</t>
  </si>
  <si>
    <t>Whole-exome sequencing and digital PCR identified a novel compound heterozygous mutation in the NPHP1 gene in a case of Joubert syndrome and related disorders.</t>
  </si>
  <si>
    <t>Endocrine Long-Term Follow-Up of Children with Neurofibromatosis Type 1 and Optic Pathway Glioma .</t>
  </si>
  <si>
    <t>Unilateral Amblyopia Affects Two Eyes: Fellow Eye Deficits in Amblyopia.</t>
  </si>
  <si>
    <t>Crosstalk Between Transforming Growth Factor Beta-2 and Toll-Like Receptor 4 in the Trabecular Meshwork.</t>
  </si>
  <si>
    <t>Protective Effect of Met12, a Small Peptide Inhibitor of Fas, on the Retinal Pigment Epithelium and Photoreceptor After Sodium Iodate Injury.</t>
  </si>
  <si>
    <t>Aqueous cytokine levels are associated with reduced macular thickness after intravitreal ranibizumab for diabetic macular edema.</t>
  </si>
  <si>
    <t>The incidence and prevalence of pterygium in South Korea: A 10-year population-based Korean cohort study.</t>
  </si>
  <si>
    <t>Reconstruction of Combined Upper and Lower Eyelid Defects in a Patient With Lentigo Maligna.</t>
  </si>
  <si>
    <t>Mutant α2-chimaerin signals via bidirectional ephrin pathways in Duane retraction syndrome.</t>
  </si>
  <si>
    <t>Recruitment and Testing Protocol in the National Eye Health Survey: A Population-Based Eye Study in Australia.</t>
  </si>
  <si>
    <t>Presence of Vision Impairment and Risk of Hospitalization among Elderly Medicare Beneficiaries.</t>
  </si>
  <si>
    <t>Reactions with Antisera and Pathological Effects of Staphylococcus aureus Gamma-Toxin in the Cornea.</t>
  </si>
  <si>
    <t>Foot ulceration in patients with diabetes: a risk analysis.</t>
  </si>
  <si>
    <t>ZC4H2 deletions can cause severe phenotype in female carriers.</t>
  </si>
  <si>
    <t>Missed punctal foreign body: A cause for chronic ocular irritation.</t>
  </si>
  <si>
    <t>Differential cataract blindness by sex in India: Evidence from two large national surveys.</t>
  </si>
  <si>
    <t>Clinical correlation of imaging findings in congenital cranial dysinnervation disorders involving abducens nerve.</t>
  </si>
  <si>
    <t>Late dislocation of in-the-bag intraocular lenses in uveitic eyes: An analysis of management and complications.</t>
  </si>
  <si>
    <t>Appraising the spectrum of firework trauma and the related laws during Diwali in North India.</t>
  </si>
  <si>
    <t>Recent advances and challenges in the management of retinoblastoma.</t>
  </si>
  <si>
    <t>Prognosis of different glaucomas seen at a tertiary center: A 10-year overview.</t>
  </si>
  <si>
    <t>Retina and the tubercle Bacillus: Four decades of our journey and current understanding.</t>
  </si>
  <si>
    <t>Innovations in glaucoma surgery from Dr. Rajendra Prasad Centre for Ophthalmic Sciences.</t>
  </si>
  <si>
    <t>Chlamydial eye infections: Current perspectives.</t>
  </si>
  <si>
    <t>Definition of blindness under National Programme for Control of Blindness: Do we need to revise it?</t>
  </si>
  <si>
    <t>Insight into high myopia and the macula.</t>
  </si>
  <si>
    <t>Cardinal and anti-cardinal points, equalities and chromatic dependence.</t>
  </si>
  <si>
    <t>RS9, a novel Nrf2 activator, attenuates light-induced death of cells of photoreceptor cells and Müller glia cells.</t>
  </si>
  <si>
    <t>Differences in interpalpebral fissure measurement in patients with unilateral enophthalmos resulting from orbital wall fractures.</t>
  </si>
  <si>
    <t>Orbital decompression for thyroid eye disease.</t>
  </si>
  <si>
    <t>Presbyopic and non-presbyopic contact lens opinions and vision correction preferences.</t>
  </si>
  <si>
    <t>Spontaneous cervical intradural disc herniation presenting with Brown-Séquard and Horner's syndrome: lesson learned from a very unique case.</t>
  </si>
  <si>
    <t>miRNAs, single nucleotide polymorphisms (SNPs) and age-related macular degeneration (AMD).</t>
  </si>
  <si>
    <t>Isolated unilateral upper alveolar numbness in silent sinus syndrome.</t>
  </si>
  <si>
    <t>Ectopic ACTH-producing large cell neuroendocrine Pancoast tumour presenting as Horner syndrome.</t>
  </si>
  <si>
    <t>Automated diabetic macular edema (DME) grading system using DWT, DCT Features and maculopathy index.</t>
  </si>
  <si>
    <t>Repeatability and agreement of Scheimpflug-based and swept-source optical biometry measurements.</t>
  </si>
  <si>
    <t>Four-year Follow-up of the Changes in Anterior Segment After Phakic Collamer Lens Implantation.</t>
  </si>
  <si>
    <t>Rebubbling in Descemet Membrane Endothelial Keratoplasty: Influence of Pressure and Duration of the Intracameral Air Tamponade.</t>
  </si>
  <si>
    <t>Association of Structural and Functional Measures With Contrast Sensitivity in Glaucoma.</t>
  </si>
  <si>
    <t>High intensity focused ultrasound as first line treatment in patients with chronic angle closure glaucoma at risk for malignant glaucoma.</t>
  </si>
  <si>
    <t>Treatment of adenoviral keratoconjunctivitis with a combination of povidone-iodine 1.0% and dexamethasone 0.1% drops: a clinical prospective controlled randomized study.</t>
  </si>
  <si>
    <t>Altered interhemispheric functional connectivity in patients with anisometropic and strabismic amblyopia: a resting-state fMRI study.</t>
  </si>
  <si>
    <t>A Case Series of Dacryoendoscopy in Childhood: A Diagnostic and Therapeutic Alternative for Complex Congenital Nasolacrimal Duct Obstruction Even in the First Year of Life.</t>
  </si>
  <si>
    <t>Cancer-associated epiphora: a retrospective analysis of referrals to a tertiary oculoplastic practice.</t>
  </si>
  <si>
    <t>Vascular endothelial growth factor-A(165)b ameliorates outer-retinal barrier and vascular dysfunction in the diabetic retina.</t>
  </si>
  <si>
    <t>Bivariate Analysis of Age-Related Macular Degeneration Progression Using Genetic Risk Scores.</t>
  </si>
  <si>
    <t>Safety and Efficacy of Sequential Intracorneal Ring Segment Implantation and Cross-linking in Pediatric Keratoconus.</t>
  </si>
  <si>
    <t>Vibration-induced nystagmus in patients with vestibular schwannoma: Characteristics and clinical implications.</t>
  </si>
  <si>
    <t>Panel-Based Clinical Genetic Testing in 85 Children with Inherited Retinal Disease.</t>
  </si>
  <si>
    <t>Genotypic and Phenotypic Characteristics of CRB1-Associated Retinal Dystrophies: A Long-Term Follow-up Study.</t>
  </si>
  <si>
    <t>Anti-Vascular Endothelial Growth Factor Therapy for Primary Treatment of Type 1 Retinopathy of Prematurity: A Report by the American Academy of Ophthalmology.</t>
  </si>
  <si>
    <t>Imaging of Intracranial and Orbital Complications of Sinusitis and Atypical Sinus Infection: What the Radiologist Needs to Know.</t>
  </si>
  <si>
    <t>Palliative care and its emerging role in Multiple System Atrophy and Progressive Supranuclear Palsy.</t>
  </si>
  <si>
    <t>Myelin-specific multiple sclerosis antibodies cause complement-dependent oligodendrocyte loss and demyelination.</t>
  </si>
  <si>
    <t>CD8-Positive T-Cell Leukoencephalitis With Astrocytopathy Clinically Presenting as Neuromyelitis Optica.</t>
  </si>
  <si>
    <t>Ocular involvement in patients with spondyloarthritis.</t>
  </si>
  <si>
    <t>Exploring the variability in Behçet's disease prevalence: a meta-analytical approach.</t>
  </si>
  <si>
    <t>Cystatin S-a candidate biomarker for severity of submandibular gland involvement in Sjögren's syndrome.</t>
  </si>
  <si>
    <t>MicroRNA expression profiles identify disease-specific alterations in systemic lupus erythematosus and primary Sjögren's syndrome.</t>
  </si>
  <si>
    <t>Targeted AAV5-Smad7 gene therapy inhibits corneal scarring in vivo.</t>
  </si>
  <si>
    <t>Update on the application of optic nerve sheath fenestration.</t>
  </si>
  <si>
    <t>Morbidity and Mortality Associated With Meningioma After Cranial Radiotherapy: A Report From the Childhood Cancer Survivor Study.</t>
  </si>
  <si>
    <t>Cultivation of Human Oral Mucosal Explants on Contact Lenses.</t>
  </si>
  <si>
    <t>Long-term Effect of Panretinal Photocoagulation on Spectral Domain Optical Coherence Tomography Measurements in Diabetic Retinopathy.</t>
  </si>
  <si>
    <t>Identification of proteins in the aqueous humor associated with cataract development using iTRAQ methodology.</t>
  </si>
  <si>
    <t>GPR143 mutations in Chinese patients with ocular albinism type 1.</t>
  </si>
  <si>
    <t>Primary photodynamic therapy with verteporfin for small pigmented posterior pole choroidal melanoma.</t>
  </si>
  <si>
    <t>Vessel diameter study: intravitreal vs posterior subtenon triamcinolone acetonide injection for diabetic macular edema.</t>
  </si>
  <si>
    <t>Characteristics of non-vitreoretinal ocular injury in child maltreatment: a systematic review.</t>
  </si>
  <si>
    <t>Prevalence and associated factors of blepharoptosis in Korean adult population: The Korea National Health and Nutrition Examination Survey 2008-2011.</t>
  </si>
  <si>
    <t>Studying the Retinal Source of Photophobia by Facial Electroretinography.</t>
  </si>
  <si>
    <t>Effect of Histone Deacetylase Inhibitor, Butyroyloxymethyl-Diethyl Phosphate (AN-7), on Corneal Neovascularization in a Mouse Model.</t>
  </si>
  <si>
    <t>One year in review 2017: primary Sjögren's syndrome.</t>
  </si>
  <si>
    <t>Correlation between Cystatin C and retinopathy of type-two diabetes mellitus patients.</t>
  </si>
  <si>
    <t>Retinal dystrophy in two boys with Costello syndrome due to the HRAS p.Gly13Cys mutation.</t>
  </si>
  <si>
    <t>Overestimation of stereo thresholds by the TNO stereotest is not due to global stereopsis.</t>
  </si>
  <si>
    <t>Retinal vascular changes after vitrectomy for idiopathic epiretinal membrane: a pilot study with dynamic vessel analysis.</t>
  </si>
  <si>
    <t>Poststreptococcal episcleritis.</t>
  </si>
  <si>
    <t>Evolving risk factors and antibiotic sensitivity patterns for microbial keratitis at a large county hospital.</t>
  </si>
  <si>
    <t>The impact of oxidative stress and inflammation on RPE degeneration in non-neovascular AMD.</t>
  </si>
  <si>
    <t>Postoperative Efficacy, Predictability, Safety, and Visual Quality of Laser Corneal Refractive Surgery: A Network Meta-analysis.</t>
  </si>
  <si>
    <t>Performance of the Spot Vision Screener in Children Younger Than 3 Years of Age.</t>
  </si>
  <si>
    <t>Macular pigment density variation after supplementation of lutein and zeaxanthin using the Visucam(®) 200 pigment module: Impact of age-related macular degeneration and lens status.</t>
  </si>
  <si>
    <t>Apigenin-7-diglucuronide protects retinas against bright light-induced photoreceptor degeneration through the inhibition of retinal oxidative stress and inflammation.</t>
  </si>
  <si>
    <t>Increased susceptibility to fundus camera-delivered light-induced retinal degeneration in mice deficient in oxidative stress response proteins.</t>
  </si>
  <si>
    <t>Methane rescues retinal ganglion cells and limits retinal mitochondrial dysfunction following optic nerve crush.</t>
  </si>
  <si>
    <t>The role of pili in Bacillus cereus intraocular infection.</t>
  </si>
  <si>
    <t>Surface coverage with single vs. multiple gaze surface topography to fit scleral lenses.</t>
  </si>
  <si>
    <t>Paediatric idiopathic limbal stem cell deficiency.</t>
  </si>
  <si>
    <t>Evaluation of the shifting of the line of sight and higher order aberrations of eyes with keratoconus after corneal cross-linking.</t>
  </si>
  <si>
    <t>The use of contact lens telescopic systems in low vision rehabilitation.</t>
  </si>
  <si>
    <t>Association of increased levels of MCP-1 and cathepsin-D in young onset type 2 diabetes patients (T2DM-Y) with severity of diabetic retinopathy.</t>
  </si>
  <si>
    <t>Retinal pigment epithelium tears: Classification, pathogenesis, predictors, and management.</t>
  </si>
  <si>
    <t>Progression of Near Vision Loss and Incidence of Near Vision Impairment in an Adult Chinese Population.</t>
  </si>
  <si>
    <t>Large (9 mm) Deep Anterior Lamellar Keratoplasty with Clearance of a 6-mm Optical Zone Optimizes Outcomes of Keratoconus Surgery.</t>
  </si>
  <si>
    <t>Hemorrhage and/or Microaneurysm Severity and Count in Ultrawide Field Images and Early Treatment Diabetic Retinopathy Study Photography.</t>
  </si>
  <si>
    <t>Treatment of mucocutaneous manifestations in Behçet's disease with anakinra: a pilot open-label study.</t>
  </si>
  <si>
    <t>The incidence of diabetes mellitus and diabetic retinopathy in a population-based cohort study of people age 50 years and over in Nakuru, Kenya.</t>
  </si>
  <si>
    <t>Effects of diurnal, lighting, and angle-of-incidence variation on anterior segment optical coherence tomography (AS-OCT) angle metrics.</t>
  </si>
  <si>
    <t>Overexpression of the X-Linked Inhibitor of Apoptosis Protects Against Retinal Degeneration in a Feline Model of Retinal Detachment.</t>
  </si>
  <si>
    <t>Passage through the Ocular Barriers and Beneficial Effects in Retinal Ischemia of Topical Application of PACAP1-38 in Rodents.</t>
  </si>
  <si>
    <t>Endoplasmic Reticulum Stress and Unfolded Protein Response in Cartilage Pathophysiology; Contributing Factors to Apoptosis and Osteoarthritis.</t>
  </si>
  <si>
    <t>The Association between Vitamin D Deficiency and Diabetic Retinopathy in Type 2 Diabetes: A Meta-Analysis of Observational Studies.</t>
  </si>
  <si>
    <t>A novel CISD2 mutation associated with a classical Wolfram syndrome phenotype alters Ca2+ homeostasis and ER-mitochondria interactions.</t>
  </si>
  <si>
    <t>ZNHIT3 is defective in PEHO syndrome, a severe encephalopathy with cerebellar granule neuron loss.</t>
  </si>
  <si>
    <t>DAPL1, a susceptibility locus for age-related macular degeneration, acts as a novel suppressor of cell proliferation in the retinal pigment epithelium.</t>
  </si>
  <si>
    <t>A152T tau allele causes neurodegeneration that can be ameliorated in a zebrafish model by autophagy induction.</t>
  </si>
  <si>
    <t>A critical role of Hrd1 in the regulation of optineurin degradation and aggresome formation.</t>
  </si>
  <si>
    <t>Intravitreal Dexamethasone Implant versus Intravitreal Ranibizumab for the Treatment of Macular Edema Secondary to Retinal Vein Occlusion in a Chinese Population.</t>
  </si>
  <si>
    <t>Glucose metabolism in mammalian photoreceptor inner and outer segments.</t>
  </si>
  <si>
    <t>Association of a Haplotype in the NR3C2 Gene, Encoding the Mineralocorticoid Receptor, With Chronic Central Serous Chorioretinopathy.</t>
  </si>
  <si>
    <t>LRIT3 Differentially Affects Connectivity and Synaptic Transmission of Cones to ON- and OFF-Bipolar Cells.</t>
  </si>
  <si>
    <t>Ophthalmic Screening Patterns Among Youths With Diabetes Enrolled in a Large US Managed Care Network.</t>
  </si>
  <si>
    <t>Identifying fallers among ophthalmic patients using classification tree methodology.</t>
  </si>
  <si>
    <t>Early inner retinal thinning and cardiovascular autonomic dysfunction in type 2 diabetes.</t>
  </si>
  <si>
    <t>Comparison of self-measured diurnal intraocular pressure profiles using rebound tonometry between primary angle closure glaucoma and primary open angle glaucoma patients.</t>
  </si>
  <si>
    <t>Relationship of Optic Nerve Structure and Function to Peripapillary Vessel Density Measurements of Optical Coherence Tomography Angiography in Glaucoma.</t>
  </si>
  <si>
    <t>Visual Field Defects in Young Patients With Open-angle Glaucoma: Comparison Between High-tension and Normal-tension Glaucoma.</t>
  </si>
  <si>
    <t>M&amp;S Smart System Contrast Sensitivity Measurements Compared With Standard Visual Function Measurements in Primary Open-Angle Glaucoma Patients.</t>
  </si>
  <si>
    <t>Magnetic Resonance Imaging Characteristics of a Baerveldt Glaucoma Implant.</t>
  </si>
  <si>
    <t>The Effects of Phacoemulsification on Intraocular Pressure and Topical Medication Use in Patients With Glaucoma: A Systematic Review and Meta-analysis of 3-Year Data.</t>
  </si>
  <si>
    <t>SD-OCT Choroidal Thickness in Advanced Primary Open-Angle Glaucoma.</t>
  </si>
  <si>
    <t>The Association Between Clinical Features Seen on Fundus Photographs and Glaucomatous Damage Detected on Visual Fields and Optical Coherence Tomography Scans.</t>
  </si>
  <si>
    <t>DOME-SHAPED MACULA IN MYOPIC EYES: Twelve-Month Follow-up.</t>
  </si>
  <si>
    <t>Depth-Resolved Imaging of Papillary Vitreoretinal Neovascularization: OCT-Angiography Assessment in Ocular Ischemic Syndrome.</t>
  </si>
  <si>
    <t>INTERNAL ASPIRATION UNDER PERFLUOROCARBON LIQUID FOR THE MANAGEMENT OF LARGE MACULAR HOLES.</t>
  </si>
  <si>
    <t>Epstein-Barr Virus Lytic Reactivation Activates B Cells Polyclonally and Induces Activation-Induced Cytidine Deaminase Expression: A Mechanism Underlying Autoimmunity and Its Contribution to Graves' Disease.</t>
  </si>
  <si>
    <t>New Insights on Complement Inhibitor CD59 in Mouse Laser-Induced Choroidal Neovascularization: Mislocalization After Injury and Targeted Delivery for Protein Replacement.</t>
  </si>
  <si>
    <t>Commentary on: Comparison of Efficacy and Complications Among Various Spacer Grafts in the Treatment of Lower Eyelid Retraction: A Systematic Review.</t>
  </si>
  <si>
    <t>Efficacy of Retrobulbar Hyaluronidase Injection for Vision Loss Resulting from Hyaluronic Acid Filler Embolization.</t>
  </si>
  <si>
    <t>Association between Dietary Xanthophyll (Lutein and Zeaxanthin) Intake and Early Age-Related Macular Degeneration: The Atherosclerosis Risk in Communities Study.</t>
  </si>
  <si>
    <t>Incidence and Progression of Diabetic Retinopathy in Urban India: Sankara Nethralaya-Diabetic Retinopathy Epidemiology and Molecular Genetics Study (SN-DREAMS II), Report 1.</t>
  </si>
  <si>
    <t>Ocular involvement in pemphigus vulgaris - a retrospective study of a large Spanish cohort.</t>
  </si>
  <si>
    <t>Serum eye drops: a survey of international production methods.</t>
  </si>
  <si>
    <t>Decreased interaction between ZO-1 and occludin is involved in alteration of tight junctions in transplanted epiphora submandibular glands.</t>
  </si>
  <si>
    <t>Case of adult-onset neuronal intranuclear hyaline inclusion disease with negative electroretinogram.</t>
  </si>
  <si>
    <t>Reduced phosphoCREB in Müller glia during retinal degeneration in rd10 mice.</t>
  </si>
  <si>
    <t>Comparison of performance of the 2016 ACR-EULAR classification criteria for primary Sjögren's syndrome with other sets of criteria in Japanese patients.</t>
  </si>
  <si>
    <t>Secretogranin III as a disease-associated ligand for antiangiogenic therapy of diabetic retinopathy.</t>
  </si>
  <si>
    <t>IL-24 Promotes Pseudomonas aeruginosa Keratitis in C57BL/6 Mouse Corneas.</t>
  </si>
  <si>
    <t>CANT1 lncRNA Triggers Efficient Therapeutic Efficacy by Correcting Aberrant lncing Cascade in Malignant Uveal Melanoma.</t>
  </si>
  <si>
    <t>Insight into pathogenesis of Sjögren's syndrome: Dissection on autoimmune infiltrates and epithelial cells.</t>
  </si>
  <si>
    <t>Acute macular edema and peripapillary soft exudate after pancreas transplantation with accelerated progression of diabetic retinopathy.</t>
  </si>
  <si>
    <t>Readout-segmented echo-planar diffusion-weighted imaging in the assessment of orbital tumors: comparison with conventional single-shot echo-planar imaging in image quality and diagnostic performance.</t>
  </si>
  <si>
    <t>Graves' Ophthalmopathy in a Paediatric Population.</t>
  </si>
  <si>
    <t>Ocular Toxoplasmosis: Therapy-Related Adverse Drug Reactions and Their Management.</t>
  </si>
  <si>
    <t>Ichthyosis follicularis with alopecia and photophobia syndrome (IFAP): A Case Report.</t>
  </si>
  <si>
    <t>Thickness of retinal layers in the foveas of children with anisometropic amblyopia.</t>
  </si>
  <si>
    <t>Peripheral blood metabolic and inflammatory factors as biomarkers to ocular findings in diabetic macular edema.</t>
  </si>
  <si>
    <t>miRNAs in the vitreous humor of patients affected by idiopathic epiretinal membrane and macular hole.</t>
  </si>
  <si>
    <t>Multimodal MR-imaging reveals large-scale structural and functional connectivity changes in profound early blindness.</t>
  </si>
  <si>
    <t>Relationship between anesthesia and postoperative endophthalmitis: A retrospective study.</t>
  </si>
  <si>
    <t>Effect of topical isopropyl unoprostone on macular atrophy progression in eyes with exudative age-related macular degeneration.</t>
  </si>
  <si>
    <t>Clinical outcomes of new toric trifocal diffractive intraocular lens in patients with cataract and stable keratoconus: Six months follow-up.</t>
  </si>
  <si>
    <t>Craniosynostosis, Scheuermann's disease, and intellectual disability resembling Shprintzen-Goldberg syndrome: a report on a family over 4 generations: Case report.</t>
  </si>
  <si>
    <t>Ocular Involvement in Children with Inflammatory Bowel Disease.</t>
  </si>
  <si>
    <t>Endoscopic Endonasal Repair of Isolated Medial Orbital Wall Fracture With Balloon Technique.</t>
  </si>
  <si>
    <t>Hemorrhage and Infarction of the Conjunctiva and Orbit in Essential Thrombocythemia.</t>
  </si>
  <si>
    <t>Spontaneous Hyphema in a Pediatric Patient After Tetralogy of Fallot Repair: A Case Report.</t>
  </si>
  <si>
    <t>Dacryoadenitis as the Initial Presentation of a Natural Killer T-Cell Lymphoma.</t>
  </si>
  <si>
    <t>The Relationship between Metabolic Syndrome, Its Components, and Dry Eye: A Cross-Sectional Study.</t>
  </si>
  <si>
    <t>Homozygous mutation in PTRH2 gene causes progressive sensorineural deafness and peripheral neuropathy.</t>
  </si>
  <si>
    <t>Confirmation of CAGSSS syndrome as a distinct entity in a Danish patient with a novel homozygous mutation in IARS2.</t>
  </si>
  <si>
    <t>Two patients with the heterozygous R189H mutation in ACTA2 and Complex congenital heart defects expands the cardiac phenotype of multisystemic smooth muscle dysfunction syndrome.</t>
  </si>
  <si>
    <t>Genotypic spectrum and phenotype correlations of ABCA4-associated disease in patients of south Asian descent.</t>
  </si>
  <si>
    <t>Stratification of phaco-trabectome surgery results using a glaucoma severity index in a retrospective analysis.</t>
  </si>
  <si>
    <t>Quantitative analysis of eyes and other optical systems in linear optics.</t>
  </si>
  <si>
    <t>A Potential of sFasL in Preventing Gland Injury in Sjogren's Syndrome.</t>
  </si>
  <si>
    <t>Treatment trends for retinopathy of prematurity in the UK: active surveillance study of infants at risk.</t>
  </si>
  <si>
    <t>Very long-term sequelae of craniopharyngioma.</t>
  </si>
  <si>
    <t>Current optometric practices and attitudes in keratoconus patient management.</t>
  </si>
  <si>
    <t>The blind patient and the cosmetic dermatology consultation: Who defines beauty?</t>
  </si>
  <si>
    <t>Victorian trabeculectomy audit.</t>
  </si>
  <si>
    <t>Optic Radiation Tractography and Visual Field Deficits in Laser Interstitial Thermal Therapy for Amygdalohippocampectomy in Patients with Mesial Temporal Lobe Epilepsy.</t>
  </si>
  <si>
    <t>Quantitative Analysis of Uveitis Macular Edema in Multiple Sclerosis Patients Receiving Deep Posterior Sub-Tenon Triamcinolone Acetonide Injection.</t>
  </si>
  <si>
    <t>Comparison of the 12-Month Outcomes of Intravitreal Ranibizumab between Two Angiographic Subtypes of Polypoidal Choroidal Vasculopathy.</t>
  </si>
  <si>
    <t>Fungal Keratitis Secondary to Trametes betulina: A Case Report and Review of Literature.</t>
  </si>
  <si>
    <t>Prevalence and characterization of non-sicca onset primary Sjögren syndrome with interstitial lung involvement.</t>
  </si>
  <si>
    <t>Accommodation Responds to Optical Vergence and Not Defocus Blur Alone.</t>
  </si>
  <si>
    <t>Thick Prelaminar Tissue Decreases Lamina Cribrosa Visibility.</t>
  </si>
  <si>
    <t>Regenerative Responses and Axon Pathfinding of Retinal Ganglion Cells in Chronically Injured Mice.</t>
  </si>
  <si>
    <t>Novel 25 kb Deletion of MERTK Causes Retinitis Pigmentosa With Severe Progression.</t>
  </si>
  <si>
    <t>MicroRNA Expression Patterns Involved in Amyloid Beta-Induced Retinal Degeneration.</t>
  </si>
  <si>
    <t>Recurrence of Retinopathy of Prematurity After Intravitreal Ranibizumab Monotherapy: Timing and Risk Factors.</t>
  </si>
  <si>
    <t>Arap1 Deficiency Causes Photoreceptor Degeneration in Mice.</t>
  </si>
  <si>
    <t>Deletion of the Thyroid Hormone-Activating Type 2 Deiodinase Rescues Cone Photoreceptor Degeneration but Not Deafness in Mice Lacking Type 3 Deiodinase.</t>
  </si>
  <si>
    <t>Tyrosine-mutated AAV2-mediated shRNA silencing of PTEN promotes axon regeneration of adult optic nerve.</t>
  </si>
  <si>
    <t>Problems identified by dual sensory impaired older adults in long-term care when using a self-management program: A qualitative study.</t>
  </si>
  <si>
    <t>LONG-TIME OUTCOME IN PATIENTS TREATED WITH RANIBIZUMAB FOR DIABETIC MACULAR EDEMA: A 4-Year Study.</t>
  </si>
  <si>
    <t>Microarray-based analysis of gene expression profiles in peripheral blood of patients with acute primary angle closure.</t>
  </si>
  <si>
    <t>Pathological eye movements influence on the recordings of ocular vestibular-evoked myogenic potential.</t>
  </si>
  <si>
    <t>Orbital Hydatid Cyst Causing Papilledema and Proptosis in an Adult.</t>
  </si>
  <si>
    <t>Study on the deformations of the lamina cribrosa during glaucoma.</t>
  </si>
  <si>
    <t>Painless bilateral visual loss in a 33-year-old woman with severe arterial hypotension.</t>
  </si>
  <si>
    <t>Metabolic characterization of human aqueous humor in relation to high myopia.</t>
  </si>
  <si>
    <t>Quantitative Analysis of Retinal Structure Using Spectral-Domain Optical Coherence Tomography in RPGR-Associated Retinopathy.</t>
  </si>
  <si>
    <t>Glaucoma Patient-Reported Concerns and Associated Factors.</t>
  </si>
  <si>
    <t>Immunopathogenic Oral Diseases: An Overview  Focusing on Pemphigus Vulgaris and Mucous Membrane Pemphigoid.</t>
  </si>
  <si>
    <t>Adrenomedullin Suppresses Vascular Endothelial Growth Factor-Induced Vascular Hyperpermeability and Inflammation in Retinopathy.</t>
  </si>
  <si>
    <t>Factors influencing the contamination rate of human organ-cultured corneas.</t>
  </si>
  <si>
    <t>Monitoring retinoschisis and non-acute retinal detachment by optical coherence tomography: morphologic aspects and clinical impact.</t>
  </si>
  <si>
    <t>The role of Leptospira spp. in horses affected with recurrent uveitis in the UK.</t>
  </si>
  <si>
    <t>Gastrointestinal and liver lesions in primary childhood Sjögren syndrome.</t>
  </si>
  <si>
    <t>Factors influencing endoscopic dacryocystorhinostomy outcome.</t>
  </si>
  <si>
    <t>Rhabdomyolysis resulting in concurrent Horner's syndrome and brachial plexopathy: a case report.</t>
  </si>
  <si>
    <t>PTEN Reduced UVB-Mediated Apoptosis in Retinal Pigment Epithelium Cells.</t>
  </si>
  <si>
    <t>Statin Use and the Risk of Cataracts: A Systematic Review and Meta-Analysis.</t>
  </si>
  <si>
    <t>Rectus muscle excyclorotation and V-pattern strabismus: a quantitative appraisal of clinical relevance in syndromic craniosynostosis.</t>
  </si>
  <si>
    <t>Acquired pendular nystagmus.</t>
  </si>
  <si>
    <t>Vision loss in tuberculous meningitis.</t>
  </si>
  <si>
    <t>Visual stimuli modulate frontal oscillatory rhythms in a cortically blind patient: Evidence for top-down visual processing.</t>
  </si>
  <si>
    <t>Grooved Glaucoma Drainage Devices That Continuously Deliver Cyclosporine A Decrease Postsurgical Scar Formation in Rabbit Eyes.</t>
  </si>
  <si>
    <t>Therapeutic Efficacy of Nanocomplex of Poly(Ethylene Glycol) and Catechin for Dry Eye Disease in a Mouse Model.</t>
  </si>
  <si>
    <t>Pediatric solid tumors in Africa: different biology?</t>
  </si>
  <si>
    <t>Crowdsourcing to Evaluate Fundus Photographs for the Presence of Glaucoma.</t>
  </si>
  <si>
    <t>Evaluation of Patients with Facial Palsy and Ophthalmic Sequelae: A 23-Year Retrospective Review.</t>
  </si>
  <si>
    <t>Simultaneous induction of Graves' hyperthyroidism and Graves' ophthalmopathy by TSHR genetic immunization in BALB/c mice.</t>
  </si>
  <si>
    <t>A systematic review on the impact of diabetes mellitus on the ocular surface.</t>
  </si>
  <si>
    <t>Functional disconnection of thalamic and cerebellar dentate nucleus networks in progressive supranuclear palsy and corticobasal syndrome.</t>
  </si>
  <si>
    <t>Cell Therapy for Age-Related Macular Degeneration: A New Vision for the Bone Marrow?</t>
  </si>
  <si>
    <t>Surgical rehabilitation for anophthalmic sockets devoid of orbital implant.</t>
  </si>
  <si>
    <t>Pan-European survey of the topical ocular use of cyclosporine A.</t>
  </si>
  <si>
    <t>The Prevalence of Diabetic Retinopathy in Australian Adults with Self-Reported Diabetes: The National Eye Health Survey.</t>
  </si>
  <si>
    <t>Enhancement after Small-Incision Lenticule Extraction: Incidence, Risk Factors, and Outcomes.</t>
  </si>
  <si>
    <t>Optical Coherence Tomography-Guided Decisions in Retinoblastoma Management.</t>
  </si>
  <si>
    <t>The Application of Infrared Imaging and Optical Coherence Tomography of the Lacrimal Punctum in Patients Undergoing Punctoplasty for Epiphora.</t>
  </si>
  <si>
    <t>Retinoids: a journey from the molecular structures and mechanisms of action to clinical uses in dermatology and adverse effects.</t>
  </si>
  <si>
    <t>Oculo-facio-cardio-dental syndrome with craniosynostosis, temporal hypertrichosis, and deafness.</t>
  </si>
  <si>
    <t>Circulating miRNAs as Potential Biomarkers of Age-Related Macular Degeneration.</t>
  </si>
  <si>
    <t>Risk factors for myopia progression in second-grade primary school children in Taipei: a population-based cohort study.</t>
  </si>
  <si>
    <t>Predictive factors for the placebo effect in clinical trials for dry eye: a pooled analysis of three clinical trials.</t>
  </si>
  <si>
    <t>Rimonabant, a selective cannabinoid(1) receptor antagonist, protects against light-induced retinal degeneration in vitro and in vivo.</t>
  </si>
  <si>
    <t>HIF signalling: The eyes have it.</t>
  </si>
  <si>
    <t>Comparing the Rates of Retinal Nerve Fiber Layer and Ganglion Cell-Inner Plexiform Layer Loss in Healthy Eyes and in Glaucoma Eyes.</t>
  </si>
  <si>
    <t>Tailored corneo-conjunctival autografting in primary and secondary pterygium surgery.</t>
  </si>
  <si>
    <t>Optic nerve head in central retinal vein occlusion by spectral-domain OCT.</t>
  </si>
  <si>
    <t>Comments to: Clinical experience of switching anti-VEGF therapy from ranibizumab to aflibercept in age-related choroidal neovascularization.</t>
  </si>
  <si>
    <t>A mild form of Stickler syndrome type II caused by mosaicism of COL11A1.</t>
  </si>
  <si>
    <t>Elastic microfibril distribution in the cornea: Differences between normal and keratoconic stroma.</t>
  </si>
  <si>
    <t>Lymphatic and vascular markers in an optic nerve crush model in rat.</t>
  </si>
  <si>
    <t>Interferon-alpha2a and Systemic Corticosteroid in Monotherapy in Chronic Uveitis: Results of the Randomized Controlled BIRDFERON Study.</t>
  </si>
  <si>
    <t>The Role of Sigma 1 Receptor as a Neuroprotective Target in Glaucoma.</t>
  </si>
  <si>
    <t>Peeking into Sigma-1 Receptor Functions Through the Retina.</t>
  </si>
  <si>
    <t>The Role of Sigma1R in Mammalian Retina.</t>
  </si>
  <si>
    <t>Outcome of Descemet stripping automated endothelial keratoplasty in eyes with an Ahmed glaucoma valve.</t>
  </si>
  <si>
    <t>Retinal and choroidal vascular features in patients with retinitis pigmentosa imaged by OCT based microangiography.</t>
  </si>
  <si>
    <t>Internal limiting membrane peeling or not: a systematic review and meta-analysis of idiopathic macular pucker surgery.</t>
  </si>
  <si>
    <t>Retinopathy in an obesity WHO III cohort: prevalence and risk factors.</t>
  </si>
  <si>
    <t>Features of the choriocapillaris in myopic maculopathy identified by optical coherence tomography angiography.</t>
  </si>
  <si>
    <t>Childhood-onset Leber hereditary optic neuropathy.</t>
  </si>
  <si>
    <t>Eye and Orbital Injuries in Sports.</t>
  </si>
  <si>
    <t>Prevention of Sport-related Facial Injuries.</t>
  </si>
  <si>
    <t>Localization and diagnosis framework for pediatric cataracts based on slit-lamp images using deep features of a convolutional neural network.</t>
  </si>
  <si>
    <t>Cure Rate of Fungal Keratitis With Antibacterial Therapy.</t>
  </si>
  <si>
    <t>Modeling Endothelial Cell Loss After Descemet Stripping Endothelial Keratoplasty: Data From 5 Years of Follow-up.</t>
  </si>
  <si>
    <t>Comparing the Effects of Particulate Matter on the Ocular Surfaces of Normal Eyes and a Dry Eye Rat Model.</t>
  </si>
  <si>
    <t>Neuromyelitis optica and neuromyelitis optica spectrum disorders.</t>
  </si>
  <si>
    <t>Spontaneous regression of inflammatory myofibroblastic tumor of the orbit: A case report and review of literature.</t>
  </si>
  <si>
    <t>Ulcerative granuloma of the eyelid as the initial manifestation of granulomatosis with polyangiitis (Wegener's granulomatosis): A case report.</t>
  </si>
  <si>
    <t>Visual Field Progression is Associated with Systemic Concentration of Macrophage Chemoattractant Protein-1 in Normal-Tension Glaucoma.</t>
  </si>
  <si>
    <t>Evaluation of the Tear Function Tests and the Ocular Surface in First-Time Users of Silicone Hydrogel Contact Lenses.</t>
  </si>
  <si>
    <t>Risk Factors for Central Serous Chorioretinopathy: Multivariate Approach in a Case-Control Study.</t>
  </si>
  <si>
    <t>Manifestation and grading of ocular involvement in patients with Tessier number 10 clefts.</t>
  </si>
  <si>
    <t>Pirfenidone inhibits post-traumatic proliferative vitreoretinopathy.</t>
  </si>
  <si>
    <t>Effect of pregnancy in myopia progression: the SUN cohort.</t>
  </si>
  <si>
    <t>Local ocular surface parameters in patients with systemic celiac disease.</t>
  </si>
  <si>
    <t>Retinopathy of prematurity in Indonesia: Incidence and risk factors.</t>
  </si>
  <si>
    <t>SyntEyes KTC: higher order statistical eye model for developing keratoconus.</t>
  </si>
  <si>
    <t>Long-term surgical outcome of conventional trabeculotomy for childhood glaucoma.</t>
  </si>
  <si>
    <t>Implication of VEGF and aquaporin 4 mediating Müller cell swelling to diabetic retinal edema.</t>
  </si>
  <si>
    <t>iPS cell therapy reported safe.</t>
  </si>
  <si>
    <t>Ultrasound biomicroscopic imaging in paediatric ocular toxocariasis.</t>
  </si>
  <si>
    <t>Prognostic Predictors of Visual Outcome in Open Globe Injury: Emphasis on Facial CT Findings.</t>
  </si>
  <si>
    <t>Enhancing Brain Lesions during Acute Optic Neuritis and/or Longitudinally Extensive Transverse Myelitis May Portend a Higher Relapse Rate in Neuromyelitis Optica Spectrum Disorders.</t>
  </si>
  <si>
    <t>Aqueous Humor Cytokines in Patients With Acute Nonarteritic Anterior Ischemic Optic Neuropathy.</t>
  </si>
  <si>
    <t>Experience of Anti-VEGF Treatment and Clinical Levels of Depression and Anxiety in Patients With Wet Age-Related Macular Degeneration.</t>
  </si>
  <si>
    <t>Strabismus Measurements in Adults Before and After Pupil Dilation.</t>
  </si>
  <si>
    <t>Randomized Controlled Crossover Trial Comparing the Impact of Sham or Intranasal Tear Neurostimulation on Conjunctival Goblet Cell Degranulation.</t>
  </si>
  <si>
    <t>High-Risk Histopathology Features in Primary and Secondary Enucleated International Intraocular Retinoblastoma Classification Group D Eyes.</t>
  </si>
  <si>
    <t>Congenital Orbital Teratoma with Unilateral Proptosis.</t>
  </si>
  <si>
    <t>Opacification of a Hydrophilic Acrylic Intraocular Lens.</t>
  </si>
  <si>
    <t>Ocular Features in a Case of Nevus of Ota.</t>
  </si>
  <si>
    <t>Laser peripheral iridotomy versus laser peripheral iridotomy plus laser peripheral iridoplasty in the treatment of multi-mechanism angle closure: study protocol for a randomized controlled trial.</t>
  </si>
  <si>
    <t>A prospective, randomised, placebo-controlled, double-masked, three-armed, multicentre phase II/III trial for the Study of a Topical Treatment of Ischaemic Central Retinal Vein Occlusion to Prevent Neovascular Glaucoma - the STRONG study: study protocol for a randomised controlled trial.</t>
  </si>
  <si>
    <t>In vivo confocal microscopy of pre-Descemet corneal dystrophy associated with X-linked ichthyosis: a case report.</t>
  </si>
  <si>
    <t>Optical Coherence Tomography Angiography in Nonarteritic Anterior Ischemic Optic Neuropathy.</t>
  </si>
  <si>
    <t>STRUCTURAL AND FUNCTIONAL CHARACTERIZATION OF BENIGN FLECK RETINA USING MULTIMODAL IMAGING.</t>
  </si>
  <si>
    <t>Influence of Vitreomacular Adhesion on Anti-Vascular Endothelial Growth Factor Treatment for Neovascular Age-Related Macular Degeneration.</t>
  </si>
  <si>
    <t>Ocular complications of rheumatic diseases.</t>
  </si>
  <si>
    <t>Treatment of Ocular Pyogenic Granuloma With Topical Timolol.</t>
  </si>
  <si>
    <t>Quantification of Retinal Microvascular Density in Optical Coherence Tomographic Angiography Images in Diabetic Retinopathy.</t>
  </si>
  <si>
    <t>Association of Repeated Intravitreous Bevacizumab Injections With Risk for Glaucoma Surgery.</t>
  </si>
  <si>
    <t>A novel flexible microfluidic meshwork to reduce fibrosis in glaucoma surgery.</t>
  </si>
  <si>
    <t>Retinal pathology is associated with increased blood-retina barrier permeability in a diabetic and hypercholesterolaemic pig model: Beneficial effects of the LpPLA(2) inhibitor Darapladib.</t>
  </si>
  <si>
    <t>Primary Cribriform Carcinoma of the Eyelid With Neuroendocrine Features: A Case Report.</t>
  </si>
  <si>
    <t>Digoxin-induced retinal degeneration depends on rhodopsin.</t>
  </si>
  <si>
    <t>Heterodimers of photoreceptor-specific nuclear receptor (PNR/NR2E3) and peroxisome proliferator-activated receptor-γ (PPARγ) are disrupted by retinal disease-associated mutations.</t>
  </si>
  <si>
    <t>Simvastatin and Atorvastatin inhibit DNA replication licensing factor MCM7 and effectively suppress RB-deficient tumors growth.</t>
  </si>
  <si>
    <t>Pathophysiology of dilatation of pupils due to scorpion and snake envenomation and its therapeutic value: Clinical observations.</t>
  </si>
  <si>
    <t>A unique case of keratoconus with Cogan-Reese syndrome and secondary glaucoma.</t>
  </si>
  <si>
    <t>Congenital dystrophic medial rectus muscles.</t>
  </si>
  <si>
    <t>Four-dimensional microscope- integrated optical coherence tomography to enhance visualization in glaucoma surgeries.</t>
  </si>
  <si>
    <t>Newly identified paired box 6 mutation of variant familial aniridia: Congenital iris ectropion with foveal hypoplasia.</t>
  </si>
  <si>
    <t>Imiquimod 5% cream for the treatment of large nodular basal cell carcinoma at the medial canthal area.</t>
  </si>
  <si>
    <t>Circumpapillary ganglion cell complex thickness to diagnose glaucoma: A pilot study.</t>
  </si>
  <si>
    <t>Setting up of a cerebral visual impairment clinic for children: Challenges and future developments.</t>
  </si>
  <si>
    <t>Comparison of femtosecond laser-assisted descemetic and predescemetic lamellar keratoplasty for keratoconus.</t>
  </si>
  <si>
    <t>A correlation analysis of cone characteristics and central keratometric readings for the different stages of keratoconus.</t>
  </si>
  <si>
    <t>Clinical profile of the patients with pediatric epiphora in a tertiary eye care center.</t>
  </si>
  <si>
    <t>The connective tissue phenotype of glaucomatous cupping in the monkey eye - Clinical and research implications.</t>
  </si>
  <si>
    <t>New insights into the pathoanatomy of macular holes based on features of optical coherence tomography.</t>
  </si>
  <si>
    <t>Vitamin B12 deficiency evaluation and treatment in severe dry eye disease with neuropathic ocular pain.</t>
  </si>
  <si>
    <t>An exome sequencing study of Moebius syndrome including atypical cases reveals an individual with CFEOM3A and a TUBB3 mutation.</t>
  </si>
  <si>
    <t>Prevalence of Corneal Astigmatism in an NHS Cataract Surgery Practice in Northern Ireland.</t>
  </si>
  <si>
    <t>Outcome of primary rhegmatogenous retinal detachment surgery in a tertiary referral centre in Northern Ireland - A regional study.</t>
  </si>
  <si>
    <t>Paediatric infectious keratitis: a case series of 107 children presenting to a tertiary referral centre.</t>
  </si>
  <si>
    <t>Rearing Light Intensity Affects Inner Retinal Pathology in a Mouse Model of X-Linked Retinoschisis but Does Not Alter Gene Therapy Outcome.</t>
  </si>
  <si>
    <t>Intraocular Delivery of miR-146 Inhibits Diabetes-Induced Retinal Functional Defects in Diabetic Rat Model.</t>
  </si>
  <si>
    <t>Value of Microperimetry in Detecting Early Retinal Toxicity of Hydroxychloroquine in Children with Juvenile Systemic Lupus Erythematosus.</t>
  </si>
  <si>
    <t>Usefulness of Ultrasonography in the Diagnosis of Neonatal Dacryocystocele.</t>
  </si>
  <si>
    <t>Avascular Retinal Findings in a Child With Achondroplasia.</t>
  </si>
  <si>
    <t>Fluorescein Angiography Versus Optical Coherence Tomography Angiography in Macular Telangiectasia Type I Treated With Bevacizumab Therapy.</t>
  </si>
  <si>
    <t>Repair of Total Tractional Retinal Detachment in Norrie Disease: Report of Technique and Successful Surgical Outcome.</t>
  </si>
  <si>
    <t>Reactivation of Retinopathy of Prematurity Three Years After Treatment With Bevacizumab.</t>
  </si>
  <si>
    <t>Scleral Autograft for Optic Nerve Head Pit Associated Chronic Maculopathy.</t>
  </si>
  <si>
    <t>Wide-Field Landers Keratoprothesis in Various Combined Corneal and Vitreoretinal Problems: Twelve-Month Results.</t>
  </si>
  <si>
    <t>Short-Term Effects of Early Switching to Ranibizumab or Aflibercept in Diabetic Macular Edema Cases With Non-Response to Bevacizumab.</t>
  </si>
  <si>
    <t>The Role of Posterior Vitreous Detachment and Vitreomacular Adhesion in Patients With Age-Related Macular Degeneration.</t>
  </si>
  <si>
    <t>Microscope-Integrated OCT Feasibility and Utility With the EnFocus System in the DISCOVER Study.</t>
  </si>
  <si>
    <t>Ultra-Wide-Field Fundus Autofluorescence and Spectral-Domain Optical Coherence Tomography Findings in Syphilitic Outer Retinitis.</t>
  </si>
  <si>
    <t>Subfoveal Choroidal Vascularity in Myopia: Evidence From Spectral-Domain Optical Coherence Tomography.</t>
  </si>
  <si>
    <t>How to Differentiate Myopic Choroidal Neovascularization, Idiopathic Multifocal Choroiditis, and Punctate Inner Choroidopathy Using Clinical and Multimodal Imaging Findings.</t>
  </si>
  <si>
    <t>Alterations of the Foveal Avascular Zone Measured by Optical Coherence Tomography Angiography in Glaucoma Patients With Central Visual Field Defects.</t>
  </si>
  <si>
    <t>Early Methylprednisolone Treatment Can Stabilize the Blood-Optic Nerve Barrier in a Rat Model of Anterior Ischemic Optic Neuropathy (rAION).</t>
  </si>
  <si>
    <t>Underlying Microstructure of Parapapillary Deep-Layer Capillary Dropout Identified by Optical Coherence Tomography Angiography.</t>
  </si>
  <si>
    <t>Biomechanical Changes After In Vivo Collagen Cross-Linking With Rose Bengal-Green Light and Riboflavin-UVA.</t>
  </si>
  <si>
    <t>Cellular and molecular defects in a patient with Hermansky-Pudlak syndrome type 5.</t>
  </si>
  <si>
    <t>Association between macular degeneration and mild to moderate chronic kidney disease: A nationwide population-based study.</t>
  </si>
  <si>
    <t>Evaluation of socioeconomic status as a risk factor of pterygium using the Korean National Health and Nutrition Examination Survey 2010 to 2011: A STROBE-compliant article.</t>
  </si>
  <si>
    <t>Intermittent pupillary capture of intraocular lens after transscleral fixation in congenital ectopia lentis patient triggered by dark environment: A case report.</t>
  </si>
  <si>
    <t>Prevalence and clinical features of adult atopic dermatitis in tertiary hospitals of China.</t>
  </si>
  <si>
    <t>Design, methodology, and baseline data of the Personalized Addition Lenses Clinical Trial (PACT).</t>
  </si>
  <si>
    <t>Morphological Appearance of Type III Dalén-Fuchs Nodules by SD-OCT.</t>
  </si>
  <si>
    <t>Vision Loss after Intravitreal Injection of Autologous "Stem Cells" for AMD.</t>
  </si>
  <si>
    <t>Protruding Iris Collarette.</t>
  </si>
  <si>
    <t>Autologous Induced Stem-Cell-Derived Retinal Cells for Macular Degeneration.</t>
  </si>
  <si>
    <t>The Brazilian Amazon Region Eye Survey: Design and Methods.</t>
  </si>
  <si>
    <t>Eye Disorders among Adult People Diagnosed with Infantile Autism in Childhood: A Longitudinal Case Control Study.</t>
  </si>
  <si>
    <t>Management of thyroid eye disease in the United Kingdom: A multi-centre thyroid eye disease audit.</t>
  </si>
  <si>
    <t>Randomized Controlled Trial of Rituximab and Cost-Effectiveness Analysis in Treating Fatigue and Oral Dryness in Primary Sjögren's Syndrome.</t>
  </si>
  <si>
    <t>Monitoring daily intraocular pressure fluctuations with self-tonometry in healthy subjects.</t>
  </si>
  <si>
    <t>Paracentral acute middle maculopathy as a finding in patients with severe vision loss following phacoemulsification cataract surgery.</t>
  </si>
  <si>
    <t>Quality of life and handling experience with the PROSE device: an Indian scenario.</t>
  </si>
  <si>
    <t>Mechanical meibomian gland squeezing combined with eyelid scrubs and warm compresses for the treatment of meibomian gland dysfunction.</t>
  </si>
  <si>
    <t>Optometry Australia Scope of Practice Survey 2015.</t>
  </si>
  <si>
    <t>Omega-3 supplementation is neuroprotective to corneal nerves in dry eye disease: a pilot study.</t>
  </si>
  <si>
    <t>Fine-tuning light sensitivity in the starry flounder (Platichthys stellatus) retina: Regional variation in photoreceptor cell morphology and opsin gene expression.</t>
  </si>
  <si>
    <t>Pourfour du Petit Syndrome Associated With Right Eye Pressure.</t>
  </si>
  <si>
    <t>Does transient increase in axial length during accommodation attenuate with age?</t>
  </si>
  <si>
    <t>Ultrasensitive and selective detection of 3-repeat tau seeding activity in Pick disease brain and cerebrospinal fluid.</t>
  </si>
  <si>
    <t>Small incision guarded hydroaspiration of iris lesions.</t>
  </si>
  <si>
    <t>Trends in operating room-based glaucoma procedures in France from 2005 to 2014: a nationwide study.</t>
  </si>
  <si>
    <t>Comparison of corneal endothelial cell density and morphology after posterior chamber phakic intraocular lens implantation with and without a central hole.</t>
  </si>
  <si>
    <t>Effectiveness of combined macular buckle under direct vision and vitrectomy with ILM peeling in refractory macular hole retinal detachment with extreme high axial myopia: a 24-month comparative study.</t>
  </si>
  <si>
    <t>A nationwide cohort study of cigarette smoking and risk of neovascular age-related macular degeneration in East Asian men.</t>
  </si>
  <si>
    <t>The Malaysian Cataract Surgery Registry: risk Indicators for posterior capsular rupture.</t>
  </si>
  <si>
    <t>Availability and variability in guidelines on diabetic retinopathy screening in Asian countries.</t>
  </si>
  <si>
    <t>Effect of lipid-based dry eye supplements on the tear film in wearers of eye cosmetics.</t>
  </si>
  <si>
    <t>Effectiveness of Preoperative Subconjunctival Injection of Mitomycin-C in Primary Pterygium Surgery.</t>
  </si>
  <si>
    <t>Carnitine-related hypoglycemia caused by 3 days of pivalate antibiotic therapy in a patient with severe muscular dystrophy: a case report.</t>
  </si>
  <si>
    <t>Effect of modified graded recession and anteriorization on unilateral superior oblique palsy: a retrospective study.</t>
  </si>
  <si>
    <t>Short-term effects of intravitreal ranibizumab therapy on diabetic macular edema.</t>
  </si>
  <si>
    <t>Trabeculectomy with Ologen versus Mitomycin C in Juvenile Open-Angle Glaucoma: A 1-Year Study.</t>
  </si>
  <si>
    <t>Neuroprotective Effects of Omega-3 Polyunsaturated Fatty Acids in a Rat Model of Anterior Ischemic Optic Neuropathy.</t>
  </si>
  <si>
    <t>The Response AC/A Ratio Before and After the Onset of Myopia.</t>
  </si>
  <si>
    <t>White matter and cortical changes in atypical parkinsonisms: A multimodal quantitative MR study.</t>
  </si>
  <si>
    <t>Implantation of posterior chamber phakic intraocular lens for myopia and hyperopia - long-term clinical outcomes.</t>
  </si>
  <si>
    <t>Self-Reported Visual Quality of Life After Combat Ocular Trauma.</t>
  </si>
  <si>
    <t>Blast Wave Dynamics at the Cornea as a Function of Eye Protection Form and Fit.</t>
  </si>
  <si>
    <t>The Efficacy of Two Trabecular Bypass Stents Compared to One in the Management of Open-Angle Glaucoma.</t>
  </si>
  <si>
    <t>Frequency Responses to Visual Tracking Stimuli May Be Affected by Concussion.</t>
  </si>
  <si>
    <t>Corneal and Corneoscleral Injury in Combat Ocular Trauma from Operations Iraqi Freedom and Enduring Freedom.</t>
  </si>
  <si>
    <t>Orbital Cellulitis in a Psoriatic Patient Treated With Adalimumab.</t>
  </si>
  <si>
    <t>Delayed Diagnosis of TSH-Secreting Adenoma Attributed to Worsening Post-Traumatic Stress Disorder Symptoms in a Military Veteran Because of Provider Anchoring Bias.</t>
  </si>
  <si>
    <t>Longitudinal Outcomes of U.S. Air Force Pilot Applicants With Waivered Astigmatism.</t>
  </si>
  <si>
    <t>Possible protective role of the ABCA4 gene c.1268A&gt;G missense variant in Stargardt disease and syndromic retinitis pigmentosa in a Sicilian family: Preliminary data.</t>
  </si>
  <si>
    <t>SLIM (slit lamp image mosaicing): handling reflection artifacts.</t>
  </si>
  <si>
    <t>Firecracker eye exposure: experimental study and simulation.</t>
  </si>
  <si>
    <t>Criteria sets for primary Sjogren's syndrome are not adequate for those presenting with extraglandular organ involvements as their dominant clinical features.</t>
  </si>
  <si>
    <t>Trigeminal brainstem modulation of persistent orbicularis oculi muscle activity in a rat model of dry eye.</t>
  </si>
  <si>
    <t>Marginal zone lymphoma: Associated autoimmunity and auto-immune disorders.</t>
  </si>
  <si>
    <t>Analysis of an international collaboration for capacity building of human resources for eye care: case study of the college-college VISION 2020 LINK.</t>
  </si>
  <si>
    <t>Acute angle closure attack after an intravitreal bevacizumab injection for branch retinal vein occlusion: a case report.</t>
  </si>
  <si>
    <t>Iridoschisis: a case report and literature review.</t>
  </si>
  <si>
    <t>Choroidal infarction in a glaucoma patient with Flammer syndrome: a case report with a long term follow-up.</t>
  </si>
  <si>
    <t>Siderotic cataract with no signs of intraocular foreign body.</t>
  </si>
  <si>
    <t>Prodromal symptoms, health care seeking in response to symptoms and associated factors in eclamptic patients.</t>
  </si>
  <si>
    <t>Differential Disease Progression in Atrophic Age-Related Macular Degeneration and Late-Onset Stargardt Disease.</t>
  </si>
  <si>
    <t>Management of Diabetic Macular Edema.</t>
  </si>
  <si>
    <t>Validation of the Nuclear Cataract Grading System BCN 10.</t>
  </si>
  <si>
    <t>Topical Cryopreserved Amniotic Membrane and Umbilical Cord Eye Drops Promote Re-Epithelialization in a Murine Corneal Abrasion Model.</t>
  </si>
  <si>
    <t>A comparison of the diagnostic ability of vessel density and structural measurements of optical coherence tomography in primary open angle glaucoma.</t>
  </si>
  <si>
    <t>Task-induced Changes in Idiopathic Infantile Nystagmus Vary with Gaze.</t>
  </si>
  <si>
    <t>Variability in Objective Refraction for Persons with Down Syndrome.</t>
  </si>
  <si>
    <t>The Use of Key Informant Method for Identifying Children with Blindness and Severe Visual Impairment in Developing Countries.</t>
  </si>
  <si>
    <t>Association of Skin Intrinsic Fluorescence with Retinal Microvascular Complications of Long Term Type 1 Diabetes in the Wisconsin Epidemiologic Study of Diabetic Retinopathy.</t>
  </si>
  <si>
    <t>A Mixed-Methods Evaluation of a Community-Based Glaucoma Check Service in Hackney, London, UK.</t>
  </si>
  <si>
    <t>Association between Cataract and Keratinocytic Skin Cancers or Melanoma: Speculating on the Common Role of Sun and Ultraviolet Radiation Exposures.</t>
  </si>
  <si>
    <t>Cyclosporine: A Historical Perspective on Its Role in the Treatment of Noninfectious Uveitis.</t>
  </si>
  <si>
    <t>Survival Bias When Assessing Risk Factors for Age-Related Macular Degeneration: A Tutorial with Application to the Exposure of Smoking.</t>
  </si>
  <si>
    <t>Emotion processing in early blind and sighted individuals.</t>
  </si>
  <si>
    <t>X-Linked Retinoschisis in Juveniles: Follow-Up by Optical Coherence Tomography.</t>
  </si>
  <si>
    <t>Retinal accumulation of zeaxanthin, lutein, and β-carotene in mice deficient in carotenoid cleavage enzymes.</t>
  </si>
  <si>
    <t>Extent of Resection, Visual, and Endocrinologic Outcomes for Endoscopic Endonasal Surgery for Recurrent Pituitary Adenomas.</t>
  </si>
  <si>
    <t>Pediatric Multiple Sclerosis Presenting as Area Postrema Syndrome.</t>
  </si>
  <si>
    <t>Investigating the link between ischemic heart disease and Behcet's disease: A cross-sectional analysis.</t>
  </si>
  <si>
    <t>Mutations in the Spliceosome Component CWC27 Cause Retinal Degeneration with or without Additional Developmental Anomalies.</t>
  </si>
  <si>
    <t>Recent Advancements in Retinal Vessel Segmentation.</t>
  </si>
  <si>
    <t>Novel therapeutics for Stargardt disease.</t>
  </si>
  <si>
    <t>Clinical Features of Japanese Patients with Central Retinal Vein Occlusion Complicated by Normal-Tension Glaucoma: A Retrospective Study.</t>
  </si>
  <si>
    <t>Frequencies of PD-1- positive T CD3+CD4+, T CD3+CD8+ and B CD19+ lymphocytes in female patients with Graves' disease and healthy controls- preliminary study.</t>
  </si>
  <si>
    <t>Proteolytic activity in the meibomian gland: Implications to health and disease.</t>
  </si>
  <si>
    <t>Diplopia and ptosis after diarrhea - A diagnostic challenge.</t>
  </si>
  <si>
    <t>Downbeat nystagmus due to ranitidine in a pediatric patient.</t>
  </si>
  <si>
    <t>PRL-3/PTP4A3 phosphatase regulates integrin β1 in adhesion structures during migration of human ocular melanoma cells.</t>
  </si>
  <si>
    <t>Serial Spectral-Domain Optical Coherence Tomography Findings in Acute Retinal Pigment Epitheliitis and the Correlation to Visual Acuity.</t>
  </si>
  <si>
    <t>The Clinical Importance of Changes in Diabetic Retinopathy Severity Score.</t>
  </si>
  <si>
    <t>Local Disease Control in Ocular Adnexal Lymphoproliferative Disorders: Comparative Outcomes of MALT Versus Non-MALT Histologies.</t>
  </si>
  <si>
    <t>Soluble CD40 ligand contributes to blood-brain barrier breakdown and central nervous system inflammation in multiple sclerosis and neuromyelitis optica spectrum disorder.</t>
  </si>
  <si>
    <t>Retrospective study of rare cutaneous malignant adnexal tumors of the head and neck in a tertiary care cancer hospital: a case series.</t>
  </si>
  <si>
    <t>Unilateral malignant optic glioma following glioblastoma multiforme in the young: a case report and literature review.</t>
  </si>
  <si>
    <t>Effects of visual deprivation on stability among young and older adults during treadmill walking.</t>
  </si>
  <si>
    <t>Prognosis of pituitary adenomas in the early 1970s and today-Is there a benefit of modern surgical techniques and treatment modalities?</t>
  </si>
  <si>
    <t>Fluocinolone Acetonide Intravitreal Implant 0.19 mg (ILUVIEN(®)): A Review in Diabetic Macular Edema.</t>
  </si>
  <si>
    <t>A Review of the Ahmed Glaucoma Valve Implant and Comparison with Other Surgical Operations.</t>
  </si>
  <si>
    <t>The Potential Role for Early Biomarker Testing as Part of a Modern, Multidisciplinary Approach to Sjögren's Syndrome Diagnosis.</t>
  </si>
  <si>
    <t>Comparison of half-dose photodynamic therapy and 689 nm laser treatment in eyes with chronic central serous chorioretinopathy.</t>
  </si>
  <si>
    <t>Interleukin-6 analysis of 572 consecutive CSF samples from neurological disorders: A special focus on neuromyelitis optica.</t>
  </si>
  <si>
    <t>The role of FoxO1 in interleukin-1β-induced autostimulation in retina endothelial cells and retinas of diabetic rats.</t>
  </si>
  <si>
    <t>Trends in Vitreoretinal Procedures for Medicare Beneficiaries, 2000 to 2014.</t>
  </si>
  <si>
    <t>Foveal Hypoplasia in Patients with Stickler Syndrome.</t>
  </si>
  <si>
    <t>Randomized Controlled Trial Comparing Transepithelial Corneal Cross-linking Using Iontophoresis with the Dresden Protocol in Progressive Keratoconus.</t>
  </si>
  <si>
    <t>Vogt Koyanagi Harada Syndrome mimicking multiple sclerosis: A case report and review of the literature.</t>
  </si>
  <si>
    <t>Comparing epidemiology and baseline characteristic of multiple sclerosis and neuromyelitis optica: A case-control study.</t>
  </si>
  <si>
    <t>Sensitivity of visual evoked potentials and spectral domain optical coherence tomography in early relapsing remitting multiple sclerosis.</t>
  </si>
  <si>
    <t>Is it Sjögren's syndrome or burning mouth syndrome? Distinct pathoses with similar oral symptoms.</t>
  </si>
  <si>
    <t>Ganglion cell-inner plexiform layer and retinal nerve fiber layer thickness according to myopia and optic disc area: a quantitative and three-dimensional analysis.</t>
  </si>
  <si>
    <t>Vitamin A supplementation for preventing morbidity and mortality in children from six months to five years of age.</t>
  </si>
  <si>
    <t>Combined Laser Photocoagulation and anti-VEGF Injection Treatment in Radiation Retinopathy.</t>
  </si>
  <si>
    <t>Anti-NMDAR encephalitis followed by seropositive neuromyelitis optica spectrum disorder: A case report and literature review.</t>
  </si>
  <si>
    <t>Retinal pigment epithelium-secretome: A diabetic retinopathy perspective.</t>
  </si>
  <si>
    <t>Gene Augmentation Therapy for a Missense Substitution in the cGMP-Binding Domain of Ovine CNGA3 Gene Restores Vision in Day-Blind Sheep.</t>
  </si>
  <si>
    <t>Systematic Functional Testing of Rare Variants: Contributions of CFI to Age-Related Macular Degeneration.</t>
  </si>
  <si>
    <t>A Comparison of Reach-to-Grasp and Transport-to-Place Performance in Participants With Age-Related Macular Degeneration and Glaucoma.</t>
  </si>
  <si>
    <t>Establishment of Multiplex Solid-Phase Strip PCR Test for Detection of 24 Ocular Infectious Disease Pathogens.</t>
  </si>
  <si>
    <t>Determination of a No-Observable Effect Level for Endotoxin Following a Single Intravitreal Administration to Dutch Belted Rabbits.</t>
  </si>
  <si>
    <t>Contribution of Mutations in Known Mendelian Glaucoma Genes to Advanced Early-Onset Primary Open-Angle Glaucoma.</t>
  </si>
  <si>
    <t>Age-related macular degeneration phenotypes are associated with increased tumor necrosis-alpha and subretinal immune cells in aged Cxcr5 knockout mice.</t>
  </si>
  <si>
    <t>Generation of retinal pigmented epithelium from iPSCs derived from the conjunctiva of donors with and without age related macular degeneration.</t>
  </si>
  <si>
    <t>Glaucoma associated with iridocorneal endothelial syndrome in 203 Indian subjects.</t>
  </si>
  <si>
    <t>Spontaneous upper eyelid ecchymosis: A rare presenting sign for frontal sinus mucocele.</t>
  </si>
  <si>
    <t>Alterations in the Salivary Proteome and N-Glycome of Sjögren's Syndrome Patients.</t>
  </si>
  <si>
    <t>Surgical treatment and optical coherence tomographic evaluation for accidental laser-induced full-thickness macular holes.</t>
  </si>
  <si>
    <t>Evaluation of dry eye and meibomian gland dysfunction with meibography in vitiligo.</t>
  </si>
  <si>
    <t>Medically unexplained visual loss in children and young people: an observational single site study of incidence and outcomes.</t>
  </si>
  <si>
    <t>Fundus autofluorescence imaging: systematic review of test accuracy for the diagnosis and monitoring of retinal conditions.</t>
  </si>
  <si>
    <t>Predicting the risk of parafoveal scotoma in myopic normal tension glaucoma: role of optic disc tilt and rotation.</t>
  </si>
  <si>
    <t>Lower urinary cotinine level is associated with a trend toward more myopic refractive errors in Korean adolescents.</t>
  </si>
  <si>
    <t>Prevalence of age-related macular degeneration in an elderly UK Caucasian population-The Bridlington Eye Assessment Project: a cross-sectional study.</t>
  </si>
  <si>
    <t>Hydroxychloroquine retinopathy.</t>
  </si>
  <si>
    <t>Visual dysfunction and its correlation with retinal changes in patients with Alzheimer's disease.</t>
  </si>
  <si>
    <t>Multimodal Imaging Including Optical Coherence Tomography Angiography in Serpiginous Choroiditis.</t>
  </si>
  <si>
    <t>Lymphocytic Meningitis in Patients with Sympathetic Ophthalmia.</t>
  </si>
  <si>
    <t>Compensation of corneal oblique astigmatism by internal optics: a theoretical analysis.</t>
  </si>
  <si>
    <t>Functional visual fields: relationship of visual field areas to self-reported function.</t>
  </si>
  <si>
    <t>Electroretinogram and visual field changes in a case of birdshot chorioretinopathy.</t>
  </si>
  <si>
    <t>A treatable cause of myelopathy and vision loss mimicking neuromyelitis optica spectrum disorder: late-onset biotinidase deficiency.</t>
  </si>
  <si>
    <t>The role of pigment epithelial detachment in AMD with submacular hemorrhage treated with vitrectomy and subretinal co-application of rtPA and anti-VEGF.</t>
  </si>
  <si>
    <t>Influence of intraocular pressure reduction on progression of normal-tension glaucoma with myopic tilted disc and associated risk factors.</t>
  </si>
  <si>
    <t>Enhanced verbal abilities in the congenitally blind.</t>
  </si>
  <si>
    <t>Proteomic analysis of tears following acupuncture treatment for menopausal dry eye disease by two-dimensional nano-liquid chromatography coupled with tandem mass spectrometry.</t>
  </si>
  <si>
    <t>Relevance of diagnostic investigations in patients with uveitis: Retrospective cohort study on 300 patients.</t>
  </si>
  <si>
    <t>Blindness, tetraspasticity, and other signs of irreversible brain damage in hereditary angioedema.</t>
  </si>
  <si>
    <t>Association of serum levels of anti-myeloperoxidase antibody with retinal photoreceptor ellipsoid zone disruption in diabetic retinopathy.</t>
  </si>
  <si>
    <t>Mechanism of MicroRNA-146a/Notch2 Signaling Regulating IL-6 in Graves Ophthalmopathy.</t>
  </si>
  <si>
    <t>Improved Visual Outcome and Low Recurrence with Early Treatment with Intravitreal Anti-Vascular Endothelial Growth Factor in Myopic Choroidal Neovascularization.</t>
  </si>
  <si>
    <t>Human Leukocyte Antigen Class I Genes Associated With Stevens-Johnson Syndrome and Severe Ocular Complications Following Use of Cold Medicine in a Brazilian Population.</t>
  </si>
  <si>
    <t>Chorioretinal Lesions Presumed Secondary to Zika Virus Infection in an Immunocompromised Adult.</t>
  </si>
  <si>
    <t>Promoter Hypermethylation of GATA3, IL-4, and TGF-β Confers Susceptibility to Vogt-Koyanagi-Harada Disease in Han Chinese.</t>
  </si>
  <si>
    <t>In Vivo Bioluminescence Imaging for Longitudinal Monitoring of Inflammation in Animal Models of Uveitis.</t>
  </si>
  <si>
    <t>Association of Pseudoexfoliation With Systemic Vascular Diseases in a South Indian Population.</t>
  </si>
  <si>
    <t>Therapy Rationale for Mineralocorticoid-Receptor Antagonists, Acetazolamide and a Switch of Therapy in Nonresponders in Central Serous Chorioretinopathy.</t>
  </si>
  <si>
    <t>Trochlear nerve palsy.</t>
  </si>
  <si>
    <t>Near visual impairment and spectacle coverage in Telangana, India.</t>
  </si>
  <si>
    <t>Bilateral Retrobulbar Optic Neuropathy Associated With Golimumab.</t>
  </si>
  <si>
    <t>Divergence Palsy due to Divalproex and Oxcarbazepine.</t>
  </si>
  <si>
    <t>Risk of ocular manifestations in patients with giant cell arteritis: a nationwide study in Sweden.</t>
  </si>
  <si>
    <t>Prevalence, Awareness, and Risk Factors of Diabetic Retinopathy among Adults with Known Type 2 Diabetes Mellitus in an Urban Community in China.</t>
  </si>
  <si>
    <t>Prevalence of Dry Eye in Uyghur and Han Ethnic Groups in Western China.</t>
  </si>
  <si>
    <t>Prevalence of Trachoma in Kano State, Nigeria: Results of 44 Local Government Area-Level Surveys.</t>
  </si>
  <si>
    <t>Inflammation in Sjögren's syndrome: Cause or consequence?</t>
  </si>
  <si>
    <t>Epidemiology of bacterial conjunctivitis in chinchillas (Chinchilla lanigera): 49 cases (2005 to 2015).</t>
  </si>
  <si>
    <t>EBM regeneration and changes in EBM component mRNA expression in stromal cells after corneal injury.</t>
  </si>
  <si>
    <t>Functional analysis and associated factors of the peripapillary retinal nerve fibre layer in former preterm and full-term infants.</t>
  </si>
  <si>
    <t>Socioeconomic deprivation and serious ocular trauma in Scotland: a national prospective study.</t>
  </si>
  <si>
    <t>Pharmacologic treatments for rosacea.</t>
  </si>
  <si>
    <t>Galectins expressed differently in genetically susceptible C57BL/6 and resistant BALB/c mice during acute ocular Toxoplasma gondii infection.</t>
  </si>
  <si>
    <t>Protective effects of Cassia tora leaves in experimental cataract by modulating intracellular communication, membrane co-transporters, energy metabolism and the ubiquitin-proteasome pathway.</t>
  </si>
  <si>
    <t>Inhibition of NLRP3 Inflammasome Pathway by Butyrate Improves Corneal Wound Healing in Corneal Alkali Burn.</t>
  </si>
  <si>
    <t>Functional Outcomes of the Low Vision Depression Prevention Trial in Age-Related Macular Degeneration.</t>
  </si>
  <si>
    <t>Automated Quantitation of Choroidal Neovascularization: A Comparison Study Between Spectral-Domain and Swept-Source OCT Angiograms.</t>
  </si>
  <si>
    <t>Comparison Between Spectral-Domain and Swept-Source Optical Coherence Tomography Angiographic Imaging of Choroidal Neovascularization.</t>
  </si>
  <si>
    <t>Losartan Attenuates Scar Formation in Filtering Bleb After Trabeculectomy.</t>
  </si>
  <si>
    <t>The effect of laser pan-retinal photocoagulation with or without intravitreal bevacizumab injections on the OCT-measured macular choroidal thickness of eyes with proliferative diabetic retinopathy.</t>
  </si>
  <si>
    <t>Kaempferol inhibited VEGF and PGF expression and in vitro angiogenesis of HRECs under diabetic-like environment.</t>
  </si>
  <si>
    <t>Prevalence and association of refractive anisometropia with near work habits among young schoolchildren: The evidence from a population-based study.</t>
  </si>
  <si>
    <t>Image-guided lacrimal drainage surgery in congenital arhinia-microphthalmia syndrome.</t>
  </si>
  <si>
    <t>Vitreous and plasma changes of endothelin-1, adrenomedullin and vascular endothelium growth factor in patients with proliferative diabetic retinopathy.</t>
  </si>
  <si>
    <t>Partial duplication of the CRYBB1-CRYBA4 locus is associated with autosomal dominant congenital cataract.</t>
  </si>
  <si>
    <t>Mutations in the PCYT1A gene are responsible for isolated forms of retinal dystrophy.</t>
  </si>
  <si>
    <t>Reduced response cluster size in early visual areas explains the acuity deficit in amblyopia.</t>
  </si>
  <si>
    <t>Choroidal area assessment in various fundus sectors of patients at different stages of primary open-angle glaucoma by using enhanced depth imaging optical coherence tomography.</t>
  </si>
  <si>
    <t>Neovascular glaucoma after vitrectomy in patients with proliferative diabetic retinopathy.</t>
  </si>
  <si>
    <t>Occult lens subluxation related to laser peripheral iridotomy: A case report and literature review.</t>
  </si>
  <si>
    <t>Outcomes of corneal crosslinking for central and paracentral keratoconus.</t>
  </si>
  <si>
    <t>Ophthalmic manifestations in IgG4-related disease: Clinical presentation and response to treatment in a French case-series.</t>
  </si>
  <si>
    <t>Alström syndrome: A novel mutation in Saudi girl with insulin-resistant diabetes.</t>
  </si>
  <si>
    <t>Optic Neuropathy Associated with Primary Sjögren's Syndrome: A Case Series.</t>
  </si>
  <si>
    <t>The potential impact of recent insights into proteomic changes associated with glaucoma.</t>
  </si>
  <si>
    <t>Choroideremia: melanopsin-mediated postillumination pupil relaxation is abnormally slow.</t>
  </si>
  <si>
    <t>Reduced anterior chamber contamination by frequent surface irrigation with diluted iodine solutions during cataract surgery.</t>
  </si>
  <si>
    <t>Plasma long-chain omega-3 polyunsaturated fatty acids and macular pigment in subjects with family history of age-related macular degeneration: the Limpia Study.</t>
  </si>
  <si>
    <t>NLRP3 inflammasome activation is associated with proliferative diabetic retinopathy.</t>
  </si>
  <si>
    <t>Dissecting microRNA dysregulation in age-related macular degeneration: new targets for eye gene therapy.</t>
  </si>
  <si>
    <t>Single-base substitutions in the CHM promoter as a cause of choroideremia.</t>
  </si>
  <si>
    <t>The (lack of) relation between straylight and visual acuity. Two domains of the point-spread-function.</t>
  </si>
  <si>
    <t>Silent sinus syndrome after facial trauma: A case report and literature review.</t>
  </si>
  <si>
    <t>Characteristics of patients with spontaneous dislocation of in-the-bag intraocular lens after pars plana vitrectomy.</t>
  </si>
  <si>
    <t>Targeting Oxidative Stress for Treatment of Glaucoma and Optic Neuritis.</t>
  </si>
  <si>
    <t>Association of iris crypts with acute primary angle closure.</t>
  </si>
  <si>
    <t>Retinal pigment epithelial features indicative of neovascular progression in age-related macular degeneration.</t>
  </si>
  <si>
    <t>Twenty-four hour intraocular pressure monitoring with the SENSIMED Triggerfish contact lens: effect of body posture during sleep.</t>
  </si>
  <si>
    <t>Treatment patterns and medication adherence of patients with glaucoma in South Korea.</t>
  </si>
  <si>
    <t>International variations and trends in the treatment for retinopathy of prematurity.</t>
  </si>
  <si>
    <t>Aqueous cytokine and growth factor levels indicate response to ranibizumab for diabetic macular oedema.</t>
  </si>
  <si>
    <t>Missed opportunity from randomised controlled trials of medical interventions for open-angle glaucoma.</t>
  </si>
  <si>
    <t>Polypoidal choroidal vasculopathy: a common type of neovascular age-related macular degeneration in Caucasians.</t>
  </si>
  <si>
    <t>Long-term safety and efficacy of ziv-aflibercept in retinal diseases.</t>
  </si>
  <si>
    <t>Propionibacterium acnes as a possible pathogen of granuloma in patients with ocular sarcoidosis.</t>
  </si>
  <si>
    <t>Anterior segment optical coherence tomography to look for Kayser-Fleischer rings.</t>
  </si>
  <si>
    <t>Cigarette smoking and the risk of primary Sjögren's syndrome: a nested case control study.</t>
  </si>
  <si>
    <t>Analysis of novel Sjogren's syndrome autoantibodies in patients with dry eyes.</t>
  </si>
  <si>
    <t>Orbicularis oculi muscle tightening for involutional entropion.</t>
  </si>
  <si>
    <t>Intrafamilial variable phenotype including corticobasal syndrome in a family with p.P301L mutation in the MAPT gene: first report in South America.</t>
  </si>
  <si>
    <t>Frequency of Testing to Detect Visual Field Progression Derived Using a Longitudinal Cohort of Glaucoma Patients.</t>
  </si>
  <si>
    <t>Nepafenac 0.3% after Cataract Surgery in Patients with Diabetic Retinopathy: Results of 2 Randomized Phase 3 Studies.</t>
  </si>
  <si>
    <t>Impaired perception of surface tilt in progressive supranuclear palsy.</t>
  </si>
  <si>
    <t>Hearing in the mouse of Usher.</t>
  </si>
  <si>
    <t>Intravitreal injection of anti-Interleukin (IL)-6 antibody attenuates experimental autoimmune uveitis in mice.</t>
  </si>
  <si>
    <t>Medial canthal defects following tumour excision: To reconstruct or not to reconstruct?</t>
  </si>
  <si>
    <t>Inferior tarsal muscle-conjunctivectomy for reverse ptosis repair: A novel technique.</t>
  </si>
  <si>
    <t>POOLED ESTIMATES OF INCIDENCE OF ENDOPHTHALMITIS AFTER INTRAVITREAL INJECTION OF ANTI-VASCULAR ENDOTHELIAL GROWTH FACTOR AGENTS WITH AND WITHOUT TOPICAL ANTIBIOTIC PROPHYLAXIS.</t>
  </si>
  <si>
    <t>Serum from plasma rich in growth factors regenerates rabbit corneas by promoting cell proliferation, migration, differentiation, adhesion and limbal stemness.</t>
  </si>
  <si>
    <t>Macular cystic changes as predictive factor for the recurrence of macular oedema in branch retinal vein occlusion.</t>
  </si>
  <si>
    <t>Two-year results of microcatheter-assisted trabeculotomy in paediatric glaucoma: a randomized controlled study.</t>
  </si>
  <si>
    <t>The influence of donor factors on corneal organ culture contamination.</t>
  </si>
  <si>
    <t>Self-reported optometric practise patterns in age-related macular degeneration.</t>
  </si>
  <si>
    <t>Effect of axial length on full-field and multifocal electroretinograms.</t>
  </si>
  <si>
    <t>Do emotion-induced blindness and the attentional blink share underlying mechanisms? An event-related potential study of emotionally-arousing words.</t>
  </si>
  <si>
    <t>The effect of center point shift on the measurement of macular thickness: a spectral domain-optical coherence tomography study.</t>
  </si>
  <si>
    <t>Learning to recognize letters in the periphery: Effects of repeated exposure, letter frequency, and letter complexity.</t>
  </si>
  <si>
    <t>Subconjunctival Bevacizumab Injection Impairs Corneal Innervations and Epithelial Wound Healing in Mice.</t>
  </si>
  <si>
    <t>Intravitreal anti-VEGF Treatment in Central Retinal Vein Occlusion (CRVO): a Meta-Analysis of One Year Results.</t>
  </si>
  <si>
    <t>Long-term efficacy of combined phacoemulsification plus trabeculectomy versus phacoemulsification plus excimer laser trabeculotomy.</t>
  </si>
  <si>
    <t>Can Commercially Available Handheld Retinal Cameras Effectively Screen Diabetic Retinopathy?</t>
  </si>
  <si>
    <t>Mechanism of Action of Selective Laser Trabeculoplasty and Predictors of Response.</t>
  </si>
  <si>
    <t>Deletion of Efemp1 Is Protective Against the Development of Sub-RPE Deposits in Mouse Eyes.</t>
  </si>
  <si>
    <t>Temporal Binding Window of the Sound-Induced Flash Illusion in Amblyopia.</t>
  </si>
  <si>
    <t>Whole exome sequencing implicates eye development, the unfolded protein response and plasma membrane homeostasis in primary open-angle glaucoma.</t>
  </si>
  <si>
    <t>Vitreous advanced glycation endproducts and α-dicarbonyls in retinal detachment patients with type 2 diabetes mellitus and non-diabetic controls.</t>
  </si>
  <si>
    <t>Increasing risk of cataract in HCV patients receiving anti-HCV therapy: A nationwide cohort study.</t>
  </si>
  <si>
    <t>Synthetic nanocarriers for the delivery of polynucleotides to the eye.</t>
  </si>
  <si>
    <t>Laser-capture micro dissection combined with next-generation sequencing analysis of cell type-specific deafness gene expression in the mouse cochlea.</t>
  </si>
  <si>
    <t>Combined endocyclophotocoagulation and phacoemulsification in the management of moderate glaucoma.</t>
  </si>
  <si>
    <t>Clinical Outcome of Retinal Vasculitis and Predictors for Prognosis of Ischemic Retinal Vasculitis.</t>
  </si>
  <si>
    <t>Comparison of Axial Length, Corneal Curvature, and Anterior Chamber Depth Measurements of 2 Recently Introduced Devices to a Known Biometer.</t>
  </si>
  <si>
    <t>Human T Cell Leukemia Virus Type 1 and Eye Diseases.</t>
  </si>
  <si>
    <t>Value of Intravitreal Gas Injection With Ahmed Valve Implantation in the Prevention of Suprachoroidal Hemorrhage in Aphakic, Aniridic, and Vitrectomized Glaucomatous Eyes: A Pilot Study.</t>
  </si>
  <si>
    <t>Optical Coherence Tomography and Glaucoma Progression: A Comparison of a Region of Interest Approach to Average Retinal Nerve Fiber Layer Thickness.</t>
  </si>
  <si>
    <t>Anterior Segment Optical Coherence Tomography for Targeted Transconjunctival Suture Placement in Overfiltering Trabeculectomy Blebs.</t>
  </si>
  <si>
    <t>Head-down Posture in Glaucoma Suspects Induces Changes in IOP, Systemic Pressure, and PERG That Predict Future Loss of Optic Nerve Tissue.</t>
  </si>
  <si>
    <t>INFLUENCE OF VITRECTOMY SURGERY ON THE INTEGRITY OF OUTER RETINAL LAYERS IN DIABETIC MACULAR EDEMA.</t>
  </si>
  <si>
    <t>Feasibility of a polyethylene glycol-derived polymer as retinal patch to seal retinal breaks during vitrectomy for rhegmatogenous retinal detachment: a prospective, in vivo pilot study in a porcine model.</t>
  </si>
  <si>
    <t>Early Life Pb Exposure and its Effect on Later Life Retinal Degeneration.</t>
  </si>
  <si>
    <t>Protective effect of Aster tataricus extract on retinal damage on the virtue of its antioxidant and anti-inflammatory effect in diabetic rat.</t>
  </si>
  <si>
    <t>Visual acuity, oncologic, and toxicity outcomes with (103)Pd vs. (125)I plaque treatment for choroidal melanoma.</t>
  </si>
  <si>
    <t>Proteomics: A new perspective for the understanding of pterygia.</t>
  </si>
  <si>
    <t>Correlation between miR-148 Expression in Vitreous and Severity of Rhegmatogenous Retinal Detachment.</t>
  </si>
  <si>
    <t>Topical ocular delivery to laser-induced choroidal neovascularization by dual internalizing RGD and TAT peptide-modified nanoparticles.</t>
  </si>
  <si>
    <t>Effect of chloride channel activity on retinal pigment cell proliferation and migration.</t>
  </si>
  <si>
    <t>An improved method for the establishment of a model of Graves' disease in BALB/c mice.</t>
  </si>
  <si>
    <t>One-Year Outcomes of a Treat-and-Extend Regimen of Aflibercept for Exudative Age-Related Macular Degeneration.</t>
  </si>
  <si>
    <t>Six month delivery of GDNF from PLGA/vitamin E biodegradable microspheres after intravitreal injection in rabbits.</t>
  </si>
  <si>
    <t>In Vivo Characteristics of Corneal Endothelium/Descemet Membrane Complex for the Diagnosis of Corneal Graft Rejection.</t>
  </si>
  <si>
    <t>Preoperative asymmetry is a risk factor for reoperation in involutional blepharoptosis.</t>
  </si>
  <si>
    <t>Sarcoidosis of the ocular adnexa.</t>
  </si>
  <si>
    <t>Changes in lipidomic profile of aqueous humour in Fuchs endothelial dystrophy.</t>
  </si>
  <si>
    <t>Aquaporin-Targeted Therapeutics: State-of-the-Field.</t>
  </si>
  <si>
    <t>Aquaporins in Nervous System.</t>
  </si>
  <si>
    <t>Extraskeletal orbital mesenchymal chondrosarcoma: surgical approach and mini review.</t>
  </si>
  <si>
    <t>Mortality in Graves' orbitopathy is increased and influenced by gender, age and pre-existing morbidity: a nationwide Danish register study.</t>
  </si>
  <si>
    <t>A Drosophila model of dominant inclusion body myopathy type 3 shows diminished myosin kinetics that reduce muscle power and yield myofibrillar defects.</t>
  </si>
  <si>
    <t>A retrospective study of the influence of the vitreomacular interface on macular oedema secondary to retinal vein occlusion.</t>
  </si>
  <si>
    <t>ANXA1(Ac2-26) peptide, a possible therapeutic approach in inflammatory ocular diseases.</t>
  </si>
  <si>
    <t>Biometry Characteristics in Adults and Children With Marfan Syndrome: From the Marfan Eye Consortium of Chicago.</t>
  </si>
  <si>
    <t>Risk Factors for the Development of Cataract in Children with Uveitis.</t>
  </si>
  <si>
    <t>Silencing of galectin-1 inhibits retinal neovascularization and ameliorates retinal hypoxia in a murine model of oxygen-induced ischemic retinopathy.</t>
  </si>
  <si>
    <t>Silk-Derived Protein Enhances Corneal Epithelial Migration, Adhesion, and Proliferation.</t>
  </si>
  <si>
    <t>Longitudinal changes of ocular blood flow using laser speckle flowgraphy during normal pregnancy.</t>
  </si>
  <si>
    <t>Effects of selective serotonin reuptake inhibitors on glaucoma: A nationwide population-based study.</t>
  </si>
  <si>
    <t>Corneal stromal stem cells reduce corneal scarring by mediating neutrophil infiltration after wounding.</t>
  </si>
  <si>
    <t>Higher levels of physical activity are independently associated with a lower incidence of diabetic retinopathy in Japanese patients with type 2 diabetes: A prospective cohort study, Diabetes Distress and Care Registry at Tenri (DDCRT15).</t>
  </si>
  <si>
    <t>Repeat Keratoplasty for Failed Deep Anterior Lamellar Keratoplasty in Keratoconus: Incidence, Indications, and Outcomes.</t>
  </si>
  <si>
    <t>Rapid Warming of Donor Corneas Is Safe and Improves Specular Image Quality.</t>
  </si>
  <si>
    <t>Meibomian Gland Dysfunction in Patients With Chemotherapy-Induced Lacrimal Drainage Obstruction.</t>
  </si>
  <si>
    <t>Conjunctival Tattoo With Inadvertent Globe Penetration and Associated Complications.</t>
  </si>
  <si>
    <t>Effect of Sleep Position on the Ocular Surface.</t>
  </si>
  <si>
    <t>Corneal Transplantation in Auckland, New Zealand, 1999-2009: Indications, Patient Characteristics, Ethnicity, Social Deprivation, and Access to Services.</t>
  </si>
  <si>
    <t>Use of Crossed Polarizers to Enhance Images of the Eyelids.</t>
  </si>
  <si>
    <t>Optic pathway glioma of childhood.</t>
  </si>
  <si>
    <t>Advancements of vitreoretinal surgical machines.</t>
  </si>
  <si>
    <t>New concepts in the molecular understanding of uveal melanoma.</t>
  </si>
  <si>
    <t>Surgical management of malignant glaucoma: a retrospective analysis of fifty eight eyes.</t>
  </si>
  <si>
    <t>The value of lacrimal scintillography in the assessment of patients with epiphora.</t>
  </si>
  <si>
    <t>Microperimetry in age: related macular degeneration.</t>
  </si>
  <si>
    <t>The role of rectus muscle myectomy in the management of large-angle strabismus for Graves' ophthalmopathy.</t>
  </si>
  <si>
    <t>Structure-function relationship in early diabetic retinopathy: a spatial correlation analysis with OCT and microperimetry.</t>
  </si>
  <si>
    <t>Human limbal neurospheres prevent photoreceptor cell death in a rat model of retinal degeneration.</t>
  </si>
  <si>
    <t>Parkinsonian-Pyramidal syndromes: A systematic review.</t>
  </si>
  <si>
    <t>Amphiregulin Antibody and Reduction of Axial Elongation in Experimental Myopia.</t>
  </si>
  <si>
    <t>Antiangiogenic activity of a bevacizumab-loaded polyurethane device in animal neovascularization models.</t>
  </si>
  <si>
    <t>Amniotic membrane in ophthalmology: properties, preparation, storage and indications for grafting-a review.</t>
  </si>
  <si>
    <t>Analysis of Ki67, HMGA1, MDM2, and RB expression in nonfunctioning pituitary adenomas.</t>
  </si>
  <si>
    <t>Tumour necrosis factor inhibitor treatment and occurrence of anterior uveitis in ankylosing spondylitis: results from the Swedish biologics register.</t>
  </si>
  <si>
    <t>Ionic tethering contributes to the conformational stability and function of complement C3b.</t>
  </si>
  <si>
    <t>Inferior Rectus Transposition: A Novel Procedure for Abducens Palsy.</t>
  </si>
  <si>
    <t>Vessel Density and Structural Measurements of Optical Coherence Tomography in Primary Angle Closure and Primary Angle Closure Glaucoma.</t>
  </si>
  <si>
    <t>Outcome of Radical Surgical Resection for Craniopharyngioma with Hypothalamic Preservation: A Single-Center Retrospective Study of 1054 Patients.</t>
  </si>
  <si>
    <t>Invasive Orbital Apex Aspergillosis with Mycotic Aneurysm Formation and Subarachnoid Hemorrhage in Immunocompetent Patients.</t>
  </si>
  <si>
    <t>Early serum biomarker networks in infants with distinct retinochoroidal lesion status of congenital toxoplasmosis.</t>
  </si>
  <si>
    <t>Ocular Manifestation of a Cervical Spine Injury: An Adult Case of Traumatic Atlantoaxial Rotatory Subluxation Manifesting with Nystagmus.</t>
  </si>
  <si>
    <t>Diabetic phenotype of transgenic pigs introduced by dominant-negative mutant hepatocyte nuclear factor 1α.</t>
  </si>
  <si>
    <t>Necrotic intraocular retinoblastoma associated with orbital cellulitis.</t>
  </si>
  <si>
    <t>Gene Therapy Restores Balance and Auditory Functions in a Mouse Model of Usher Syndrome.</t>
  </si>
  <si>
    <t>Ocular symptoms and tear film break up time (BUT) among junior high school students in Penang, Malaysia - Associations with fungal DNA in school dust.</t>
  </si>
  <si>
    <t>Automatic diagnosis of strabismus in digital videos through cover test.</t>
  </si>
  <si>
    <t>Zika virus infection of cellular components of the blood-retinal barriers: implications for viral associated congenital ocular disease.</t>
  </si>
  <si>
    <t>Role of Autophagy in Angiogenesis Induced by a High-Glucose Condition in RF/6A Cells.</t>
  </si>
  <si>
    <t>Botulinum toxin for the treatment of strabismus.</t>
  </si>
  <si>
    <t>Contributions of Second- and Third-Order Retinal Neurons to Cone Electroretinograms After Loss of Rod Function in Rhodopsin P347L Transgenic Rabbits.</t>
  </si>
  <si>
    <t>Protective Role of Orthokeratology in Reducing Risk of Rapid Axial Elongation: A Reanalysis of Data From the ROMIO and TO-SEE Studies.</t>
  </si>
  <si>
    <t>Visualization of Dietary Patterns and Their Associations With Age-Related Macular Degeneration.</t>
  </si>
  <si>
    <t>The Relationship Between the Renin-Angiotensin-Aldosterone System and NMDA Receptor-Mediated Signal and the Prevention of Retinal Ganglion Cell Death.</t>
  </si>
  <si>
    <t>Netrin-4 Mediates Corneal Hemangiogenesis but Not Lymphangiogenesis in the Mouse-Model of Suture-Induced Neovascularization.</t>
  </si>
  <si>
    <t>Long-term Characterization of Retinal Degeneration in Royal College of Surgeons Rats Using Spectral-Domain Optical Coherence Tomography.</t>
  </si>
  <si>
    <t>Association of Maternal Smoking During Pregnancy and Birth Weight With Retinal Nerve Fiber Layer Thickness in Children Aged 11 or 12 Years: The Copenhagen Child Cohort 2000 Eye Study.</t>
  </si>
  <si>
    <t>Association of Upper Eyelid Ptosis Repair and Blepharoplasty With Headache-Related Quality of Life.</t>
  </si>
  <si>
    <t>Association of Steroid 5α-Reductase Type 3 Congenital Disorder of Glycosylation With Early-Onset Retinal Dystrophy.</t>
  </si>
  <si>
    <t>Association of OGG1 and MTHFR polymorphisms with age-related cataract: A systematic review and meta-analysis.</t>
  </si>
  <si>
    <t>Prevalence and factors associated with diabetic retinopathy among diabetic patients at Arbaminch General Hospital, Ethiopia: Cross sectional study.</t>
  </si>
  <si>
    <t>A multiple methods approach: radiation associated cataracts and occupational radiation safety practices in interventionalists in South Africa.</t>
  </si>
  <si>
    <t>Acute Zonal Occult Outer Retinopathy Associated With Retrobulbar Optic Neuritis.</t>
  </si>
  <si>
    <t>Clinical implications of the melanopsin-based non-image-forming visual system.</t>
  </si>
  <si>
    <t>Time spent in outdoor activities in relation to myopia prevention and control: a meta-analysis and systematic review.</t>
  </si>
  <si>
    <t>Peripapillary choroidal vascular layers: the Beijing Eye Study.</t>
  </si>
  <si>
    <t>Head-to-head comparison of ranibizumab PRN versus single-dose dexamethasone for branch retinal vein occlusion (COMRADE-B).</t>
  </si>
  <si>
    <t>A Review of Minimally Invasive Strabismus Surgery (MISS): Is This the Way Forward?</t>
  </si>
  <si>
    <t>Prevalence and characteristics of pseudodrusen subtypes in advanced age-related macular degeneration.</t>
  </si>
  <si>
    <t>Molecular diagnosis of Acanthamoeba keratitis: evaluation in rat model and application in suspected human cases.</t>
  </si>
  <si>
    <t>Molecular and Histopathological Changes Associated with Keratoconus.</t>
  </si>
  <si>
    <t>Genome-wide analyses identify common variants associated with macular telangiectasia type 2.</t>
  </si>
  <si>
    <t>A novel mouse model of anterior segment dysgenesis (ASD): conditional deletion of Tsc1 disrupts ciliary body and iris development.</t>
  </si>
  <si>
    <t>Macular hole closure following spontaneous release of vitreomacular traction.</t>
  </si>
  <si>
    <t>Outcomes After Superior Rectus Transposition and Medial Rectus Recession Versus Vertical Recti Transposition for Sixth Nerve Palsy.</t>
  </si>
  <si>
    <t>Upregulation of the endothelin A (ET(A)) receptor and its association with neurodegeneration in a rodent model of glaucoma.</t>
  </si>
  <si>
    <t>Three-Dimensional Printing of a Transconjunctival Vitrectomy Trocar-Cannula System.</t>
  </si>
  <si>
    <t>Subretinal Glial Membranes in Eyes With Geographic Atrophy.</t>
  </si>
  <si>
    <t>Effective cataract surgical coverage: An indicator for measuring quality-of-care in the context of Universal Health Coverage.</t>
  </si>
  <si>
    <t>Properties of pattern standard deviation in open-angle glaucoma patients with hemi-optic neuropathy and bi-optic neuropathy.</t>
  </si>
  <si>
    <t>Efficacy of two different thiol-modified crosslinked hyaluronate formulations as vitreous replacement compared to silicone oil in a model of retinal detachment.</t>
  </si>
  <si>
    <t>Novel CD28 antagonist mPEG PV1-Fab' mitigates experimental autoimmune uveitis by suppressing CD4+ T lymphocyte activation and IFN-γ production.</t>
  </si>
  <si>
    <t>An engineered human conjunctival-like tissue to study ocular surface inflammatory diseases.</t>
  </si>
  <si>
    <t>Clinical features and surgical outcomes of primary canaliculitis with concretions.</t>
  </si>
  <si>
    <t>Structural and functional brain changes in early- and mid-stage primary open-angle glaucoma using voxel-based morphometry and functional magnetic resonance imaging.</t>
  </si>
  <si>
    <t>OPTICAL COHERENCE TOMOGRAPHY ANGIOGRAPHY REVEALS BLOOD FLOW IN CHOROIDAL NEOVASCULAR MEMBRANE IN REMISSION PHASE OF NEOVASCULAR AGE-RELATED MACULAR DEGENERATION.</t>
  </si>
  <si>
    <t>RISK OF SILICONE OIL AS VITREOUS TAMPONADE IN PARS PLANA VITRECTOMY: A Systematic Review and Meta-Analysis.</t>
  </si>
  <si>
    <t>Myelin oligodendrocyte glycoprotein antibodies: How clinically useful are they?</t>
  </si>
  <si>
    <t>Causes of visual impairment in patients with ocular toxoplasmosis.</t>
  </si>
  <si>
    <t>Targeting noncoding RNAs in disease.</t>
  </si>
  <si>
    <t>Development of retrocorneal membrane following pig-to-monkey penetrating keratoplasty.</t>
  </si>
  <si>
    <t>Long non-coding RNA MIAT acts as a biomarker in diabetic retinopathy by absorbing miR-29b and regulating cell apoptosis.</t>
  </si>
  <si>
    <t>Pulmonary Function and Retrobulbar Hemodynamics in Subjects With Type 2 Diabetes Mellitus.</t>
  </si>
  <si>
    <t>Sex differential association of dermatomyositis with Sjögren syndrome.</t>
  </si>
  <si>
    <t>Population trends in the 10-year incidence and prevalence of diabetic retinopathy in the UK: a cohort study in the Clinical Practice Research Datalink 2004-2014.</t>
  </si>
  <si>
    <t>An inhibitor peptide of toll-like receptor 2 shows therapeutic potential for allergic conjunctivitis.</t>
  </si>
  <si>
    <t>Novel splice site mutation in CNNM4 gene in a family with Jalili syndrome.</t>
  </si>
  <si>
    <t>Gene Therapy in Neovascular Age-related Macular Degeneration: Three-Year Follow-up of a Phase 1 Randomized Dose Escalation Trial.</t>
  </si>
  <si>
    <t>Characterization of two novel intronic OPA1 mutations resulting in aberrant pre-mRNA splicing.</t>
  </si>
  <si>
    <t>A Comparison of the Effects of Benzalkonium Chloride on Ocular Surfaces between C57BL/6 and BALB/c Mice.</t>
  </si>
  <si>
    <t>Mitochondrial Haplogroups Affect Severity But Not Prevalence of Diabetic Retinopathy.</t>
  </si>
  <si>
    <t>Loss of Binocular Vision in Monocularly Blind Patients Causes Selective Degeneration of the Superior Lateral Occipital Cortices.</t>
  </si>
  <si>
    <t>Fundus Autofluorescence Imaging in the Assessment of Acute Zonal Occult Outer Retinopathy.</t>
  </si>
  <si>
    <t>Analysis of Choroidal Thickness Change after 25-Gauge Vitrectomy for Idiopathic Epiretinal Membrane with or without Phacoemulsification and Intraocular Lens Implantation.</t>
  </si>
  <si>
    <t>N-acetylcarnosine (NAC) drops for age-related cataract.</t>
  </si>
  <si>
    <t>Feasibility of laser trabeculoplasty in angle closure glaucoma: a review of favourable histopathological findings in narrow angles.</t>
  </si>
  <si>
    <t>Anti-Inflammatory and Antioxidative Effects of Camellia japonica on Human Corneal Epithelial Cells and Experimental Dry Eye: In Vivo and In Vitro Study.</t>
  </si>
  <si>
    <t>Time Outdoors at Specific Ages During Early Childhood and the Risk of Incident Myopia.</t>
  </si>
  <si>
    <t>Safety of Using Matrix Metalloproteinase Inhibitor in Experimental Glaucoma Filtration Surgery.</t>
  </si>
  <si>
    <t>Increased Serum Antibody Titer against HPV-16 Antigen in Patients with Behçet's Disease.</t>
  </si>
  <si>
    <t>Comparing three different modes of electroretinography in experimental glaucoma: diagnostic performance and correlation to structure.</t>
  </si>
  <si>
    <t>Respiratory symptoms are poor predictors of concomitant chronic obstructive pulmonary disease in patients with primary Sjögren's syndrome.</t>
  </si>
  <si>
    <t>Visual Acuity, Retinal Sensitivity, and Macular Thickness Changes in Diabetic Patients without Diabetic Retinopathy after Cataract Surgery.</t>
  </si>
  <si>
    <t>Nutritional Supplementation Inhibits the Increase in Serum Malondialdehyde in Patients with Wet Age-Related Macular Degeneration.</t>
  </si>
  <si>
    <t>Subconjunctival orbital fat prolapse and thyroid associated orbitopathy: a clinical association.</t>
  </si>
  <si>
    <t>Initial Pattern of Optic Nerve Enhancement in Korean Patients with Unilateral Optic Neuritis.</t>
  </si>
  <si>
    <t>Prevalence and Factors Associated with the Use of Eye Care Services in South Korea: Korea National Health and Nutrition Examination Survey 2010-2012.</t>
  </si>
  <si>
    <t>Outcomes of Cataract Surgery Following Treatment for Retinoblastoma.</t>
  </si>
  <si>
    <t>Validity of Tono-pachymetry for Measuring Corrected Intraocular Pressure in Non-surgical and Post-photorefractive Keratectomy Eyes.</t>
  </si>
  <si>
    <t>Comparison of Anterior Capsule Stability Following Implantation of Three Single Piece Acrylic Intraocular Lenses with Different Haptic Design.</t>
  </si>
  <si>
    <t>Correlation between Tear Osmolarity and Other Ocular Surface Parameters in Primary Sjögren's Syndrome.</t>
  </si>
  <si>
    <t>Clinical Outcomes of an Optimized Prolate Ablation Procedure for Correcting Residual Refractive Errors Following Laser Surgery.</t>
  </si>
  <si>
    <t>Surgical Outcomes of Porcine Acellular Dermis Graft in Anophthalmic Socket: Comparison with Oral Mucosa Graft.</t>
  </si>
  <si>
    <t>Comparison of the Efficacies of 0.94 mm and Double Silicone Tubes for Treatment of Canalicular Obstruction.</t>
  </si>
  <si>
    <t>Ocular stability and set-point adaptation.</t>
  </si>
  <si>
    <t>Genomic instability and proliferation/survival pathways in RB1-deficient malignancies.</t>
  </si>
  <si>
    <t>Incidence of and risk factors for hospitalisations due to vascular complications: A population-based type 1 diabetes cohort (n=1316) followed into early adulthood.</t>
  </si>
  <si>
    <t>Evaluation of changes in magnetic resonance diffusion tensor imaging of the bilateral optic tract in monocular blind rats.</t>
  </si>
  <si>
    <t>Neuroinflammation in glaucoma: A new opportunity.</t>
  </si>
  <si>
    <t>An improved arteriovenous classification method for the early diagnostics of various diseases in retinal image.</t>
  </si>
  <si>
    <t>Restored vision in a young dog following corticosteroid treatment of presumptive hypophysitis.</t>
  </si>
  <si>
    <t>Three-Dimensional Analysis of Morphologic Changes and Visual Outcomes in Neovascular Age-Related Macular Degeneration.</t>
  </si>
  <si>
    <t>T Cell-Derived Granulocyte-Macrophage Colony-Stimulating Factor Contributes to Dry Eye Disease Pathogenesis by Promoting CD11b+ Myeloid Cell Maturation and Migration.</t>
  </si>
  <si>
    <t>Integration of Subretinal Suspension Transplants of Human Embryonic Stem Cell-Derived Retinal Pigment Epithelial Cells in a Large-Eyed Model of Geographic Atrophy.</t>
  </si>
  <si>
    <t>The Nicotinic Cholinergic Pathway Contributes to Retinal Neovascularization in a Mouse Model of Retinopathy of Prematurity.</t>
  </si>
  <si>
    <t>Clinic-Based Study on Meibomian Gland Dysfunction in Japan.</t>
  </si>
  <si>
    <t>Development of a Chromatic Pupillography Protocol for the First Gene Therapy Trial in Patients With CNGA3-Linked Achromatopsia.</t>
  </si>
  <si>
    <t>Retinal Pigment Epithelial Cells Suppress Phagolysosome Activation in Macrophages.</t>
  </si>
  <si>
    <t>Alterations of Glutamate and γ-Aminobutyric Acid Expressions in Normal and Myopic Eye Development in Guinea Pigs.</t>
  </si>
  <si>
    <t>Changes in Retinal Microcirculation After Intravitreal Ranibizumab Injection in Eyes With Macular Edema Secondary to Branch Retinal Vein Occlusion.</t>
  </si>
  <si>
    <t>Timing of Antioxidant Gene Therapy: Implications for Treating Dry AMD.</t>
  </si>
  <si>
    <t>A Rabbit Model of Acanthamoeba Keratitis: Use of Infected Soft Contact Lenses After Corneal Epithelium Debridement With a Diamond Burr.</t>
  </si>
  <si>
    <t>Apolipoprotein E2 and E3, but Not E4, Promote Retinal Pathologic Neovascularization.</t>
  </si>
  <si>
    <t>Intraobserver and Interobserver Agreement of Structural and Functional Software Programs for Measuring Glaucoma Progression.</t>
  </si>
  <si>
    <t>Early post-treatment choroidal thickness to alert sunset glow fundus in patients with Vogt-Koyanagi-Harada disease treated with systemic corticosteroids.</t>
  </si>
  <si>
    <t>Extracellular vesicles mediate signaling between the aqueous humor producing and draining cells in the ocular system.</t>
  </si>
  <si>
    <t>Fibromyalgia prevalence and associated factors in primary Sjögren's syndrome patients in a large cohort from the Spanish Society of Rheumatology registry (SJOGRENSER).</t>
  </si>
  <si>
    <t>The relation of the serum aldosterone level and central serous chorioretinopathy - a pilot study.</t>
  </si>
  <si>
    <t>Weight loss in the early stage of progressive supranuclear palsy.</t>
  </si>
  <si>
    <t>Nonmotor symptoms in primary adult-onset cervical dystonia and blepharospasm.</t>
  </si>
  <si>
    <t>Cross-linked actin networks (CLANs) in glaucoma.</t>
  </si>
  <si>
    <t>Glucocorticoid-induced leucine zipper overexpression inhibits lipopolysaccharide-induced retinal inflammation in rats.</t>
  </si>
  <si>
    <t>Mitochondrial DNA oxidation induces imbalanced activity of NLRP3/NLRP6 inflammasomes by activation of caspase-8 and BRCC36 in dry eye.</t>
  </si>
  <si>
    <t>Intraoperative Findings in Consecutive Exotropia with and without Adduction Deficit.</t>
  </si>
  <si>
    <t>Switching therapy from bevacizumab to aflibercept for the management of persistent diabetic macular edema.</t>
  </si>
  <si>
    <t>Evaluating relaxed ciliary muscle tone in presbyopic eyes.</t>
  </si>
  <si>
    <t>Retinal neurodegeneration in patients with type 1 diabetes mellitus: the role of glycemic variability.</t>
  </si>
  <si>
    <t>Genetic dissection of anterior segment dysgenesis caused by a Col4a1 mutation in mouse.</t>
  </si>
  <si>
    <t>Orbital apex syndrome as a complication of herpes zoster ophthalmicus.</t>
  </si>
  <si>
    <t>Slow-Release Dexamethasone in Proliferative Vitreoretinopathy: A Prospective, Randomized Controlled Clinical Trial.</t>
  </si>
  <si>
    <t>Three-Dimensional Eye Shape, Myopic Maculopathy, and Visual Acuity: The Zhongshan Ophthalmic Center-Brien Holden Vision Institute High Myopia Cohort Study.</t>
  </si>
  <si>
    <t>The Role of the Human Visual Cortex in Assessment of the Long-Term Durability of Retinal Gene Therapy in Follow-on RPE65 Clinical Trial Patients.</t>
  </si>
  <si>
    <t>En Face Optical Coherence Tomography Analysis to Assess the Spectrum of Perivenular Ischemia and Paracentral Acute Middle Maculopathy in Retinal Vein Occlusion.</t>
  </si>
  <si>
    <t>Visual Function 20 Years After Childhood Hemispherectomy for Intractable Epilepsy.</t>
  </si>
  <si>
    <t>Impact of Retinitis Pigmentosa on Quality of Life, Mental Health, and Employment Among Young Adults.</t>
  </si>
  <si>
    <t>Importance of Accommodation and Eye Dominance for Measuring Objective Refractions.</t>
  </si>
  <si>
    <t>Association of Disorganization of Retinal Inner Layers With Visual Acuity In Eyes With Uveitic Cystoid Macular Edema.</t>
  </si>
  <si>
    <t>Hantavirus retinitis and concurrent hemorrhagic fever with renal syndrome.</t>
  </si>
  <si>
    <t>Atypical transient subretinal exudation following photodynamic therapy for chronic central serous retinopathy: a case report.</t>
  </si>
  <si>
    <t>Synergistic innervational downshoot: a distinct vertical dysinnervation pattern and its unique management.</t>
  </si>
  <si>
    <t>Inverted conjunctival papilloma: a certainly underestimated high-risk lesion for carcinomatous transformation-a case report.</t>
  </si>
  <si>
    <t>Eyelid fungal infections are rare, and often associated with predisposing factors. We present the case of a child with an ulcerated lesion of fungal etiology on the eyelid.</t>
  </si>
  <si>
    <t>Treatment of choice for patients with EGFR mutation-positive non-small cell lung carcinoma presenting with choroidal metastases: radiotherapy or TKIs?</t>
  </si>
  <si>
    <t>Microcystic macular edema in a case of tobacco-alcohol optic neuropathy.</t>
  </si>
  <si>
    <t>Spontaneous improvement of myopic macular retinoschisis: case report and review of literature.</t>
  </si>
  <si>
    <t>Phaco-trabectome versus phaco-iStent in patients with open-angle glaucoma.</t>
  </si>
  <si>
    <t>Modified goniotomy as an alternative to trabectome in primary open angle glaucoma and pseudoexfoliation glaucoma: 1 year results.</t>
  </si>
  <si>
    <t>Spectral domain optical coherence tomography-guided versus 1-week facedown-posturing after macular hole surgery.</t>
  </si>
  <si>
    <t>Graft-free Ahmed valve implantation through a 6 mm scleral tunnel.</t>
  </si>
  <si>
    <t>Outcomes of bilateral sequential implantation of the Boston keratoprosthesis type 1.</t>
  </si>
  <si>
    <t>Current indications and surgical approaches to corneal transplants at the University of Toronto: A clinical-pathological study.</t>
  </si>
  <si>
    <t>Patient comfort and visual outcomes of mini-scleral contact lenses.</t>
  </si>
  <si>
    <t>Outcomes after cataract surgery in eyes with pseudoexfoliation: Results from the Veterans Affairs Ophthalmic Surgery Outcomes Data Project.</t>
  </si>
  <si>
    <t>Spectacle plane add power of multifocal intraocular lenses according to effective lens position.</t>
  </si>
  <si>
    <t>Enhanced depth imaging optical coherence tomography in patients with different phases of Behcet's panuveitis.</t>
  </si>
  <si>
    <t>Slipped extraocular muscles: characteristics and surgical outcomes.</t>
  </si>
  <si>
    <t>Corneal endothelial cell loss after pars plana vitrectomy and combined phacoemulsification-vitrectomy surgeries.</t>
  </si>
  <si>
    <t>Is routine histopathological examination of dacryocystorhinostomy/dacryocystectomy specimens necessary? A tertiary eye hospital experience.</t>
  </si>
  <si>
    <t>Application of Rose and Wright's algorithm in the diagnosis of lacrimal gland masses: a study of 93 cases.</t>
  </si>
  <si>
    <t>Retrospective analysis of translaminar, demographic, and physiologic parameters in relation to papilledema severity.</t>
  </si>
  <si>
    <t>Topiramate and accommodation: Does topiramate cause accommodative dysfunction?</t>
  </si>
  <si>
    <t>Assessing the iPad as a tool for low-vision rehabilitation.</t>
  </si>
  <si>
    <t>Optical coherence tomography angiography in chorioretinal disorders.</t>
  </si>
  <si>
    <t>Glaucoma treatment trends: a review.</t>
  </si>
  <si>
    <t>Risk factors for visual field progression of normal-tension glaucoma in patients with myopia.</t>
  </si>
  <si>
    <t>Targeted Intraceptor Nanoparticle for Neovascular Macular Degeneration: Preclinical Dose Optimization and Toxicology Assessment.</t>
  </si>
  <si>
    <t>Atypical" atypical parkinsonism: Critical appraisal of a cohort.</t>
  </si>
  <si>
    <t>Treatment with grass allergen peptides improves symptoms of grass pollen-induced allergic rhinoconjunctivitis.</t>
  </si>
  <si>
    <t>Emphasis on the early diagnosis of antithyroid drug-induced agranulocytosis: retrospective analysis over 16 years at one Chinese center.</t>
  </si>
  <si>
    <t>OCT angiography quantifying choriocapillary circulation in idiopathic macular hole before and after surgery.</t>
  </si>
  <si>
    <t>Functional visual acuity in patients with successfully treated amblyopia: a pilot study.</t>
  </si>
  <si>
    <t>Tamoxifen Provides Structural and Functional Rescue in Murine Models of Photoreceptor Degeneration.</t>
  </si>
  <si>
    <t>Clinicopathological features of peripheral nerve sheath tumors involving the eye and ocular adnexa.</t>
  </si>
  <si>
    <t>Acute corneal hydrops during pregnancy with spontaneous resolution after corneal cross-linking for keratoconus: a case report.</t>
  </si>
  <si>
    <t>Case report of an atypical early onset X-linked retinoschisis in monozygotic twins.</t>
  </si>
  <si>
    <t>Lipofuscin-associated photo-oxidative stress during fundus autofluorescence imaging.</t>
  </si>
  <si>
    <t>Early wound healing and refractive response of different pocket configurations following presbyopic inlay implantation.</t>
  </si>
  <si>
    <t>Mice, double deficient in lysosomal serine carboxypeptidases Scpep1 and Cathepsin A develop the hyperproliferative vesicular corneal dystrophy and hypertrophic skin thickenings.</t>
  </si>
  <si>
    <t>The Lymphatic Anatomy of the Lower Eyelid and Conjunctiva and Correlation with Postoperative Chemosis and Edema.</t>
  </si>
  <si>
    <t>Effects of Light Scatter and Blur on Low-Contrast Vision and Disk Halo Size.</t>
  </si>
  <si>
    <t>African American Patient Preferences for Glaucoma Education.</t>
  </si>
  <si>
    <t>Validity of the Worth 4 Dot Test in Patients with Red-Green Color Vision Defect.</t>
  </si>
  <si>
    <t>Intermediate and Long-term Outcomes of Mitomycin C-enhanced Trabeculectomy as a First Glaucoma Procedure in Uveitic Glaucoma.</t>
  </si>
  <si>
    <t>Resolution of Chronic Corneal Edema After Surgical Treatment for Ocular Hypotony.</t>
  </si>
  <si>
    <t>First Described Case of Anterior and Posterior Segment Crystals in Phacolytic Glaucoma.</t>
  </si>
  <si>
    <t>Effect of Surgical Intraocular Pressure Lowering on Peripapillary and Macular Vessel Density in Glaucoma Patients: An Optical Coherence Tomography Angiography Study.</t>
  </si>
  <si>
    <t>Radial Peripapillary Capillary Density Measurement Using Optical Coherence Tomography Angiography in Early Glaucoma.</t>
  </si>
  <si>
    <t>A Novel Method for Laser Suture Lysis Using Multispot Laser System.</t>
  </si>
  <si>
    <t>Enhanced Diagnostic Capability for Glaucoma of 3-Dimensional Versus 2-Dimensional Neuroretinal Rim Parameters Using Spectral Domain Optical Coherence Tomography.</t>
  </si>
  <si>
    <t>The Influence of Phacoemulsification on Intraocular Pressure Control and Trabeculectomy Survival in Uveitic Glaucoma.</t>
  </si>
  <si>
    <t>Myasthenia Gravis After Nivolumab Therapy for Squamous Cell Carcinoma of the Bladder.</t>
  </si>
  <si>
    <t>Identification of Sequence Similarities among Isomerization Hotspots in Crystallin Proteins.</t>
  </si>
  <si>
    <t>Characteristic clinical features associated with aggressive posterior retinopathy of prematurity.</t>
  </si>
  <si>
    <t>Keraring implantation using the Zeiss Visumax femtosecond laser in the management of patients with keratoconus.</t>
  </si>
  <si>
    <t>Non-contact ultra-widefield retinal imaging of infants with suspected abusive head trauma.</t>
  </si>
  <si>
    <t>Persistent subretinal fluid mimicking central serous retinopathy after scleral buckling surgery: possible vortex vein compression role.</t>
  </si>
  <si>
    <t>Optical coherence tomography angiography features of intrachoroidal peripapillary cavitation.</t>
  </si>
  <si>
    <t>Optical coherence tomography angiography features of chorioretinal folds: a case series.</t>
  </si>
  <si>
    <t>Choroidal neovascularization and coincident perforating scleral vessels in pathologic myopia.</t>
  </si>
  <si>
    <t>Hemorrhagic occlusive retinal vasculitis after inadvertent intraocular perforation with gentamycin injection.</t>
  </si>
  <si>
    <t>Macular hole surgery: the healing process of outer retinal layers to visual acuity recovery.</t>
  </si>
  <si>
    <t>Sudden visual loss after cardiac resynchronization therapy device implantation.</t>
  </si>
  <si>
    <t>Optical coherence tomography in Best vitelliform macular dystrophy.</t>
  </si>
  <si>
    <t>Normal-appearing white matter demyelination in neuromyelitis optica spectrum disorder.</t>
  </si>
  <si>
    <t>Triptolide Suppresses Alkali Burn-Induced Corneal Angiogenesis Along with a Downregulation of VEGFA and VEGFC Expression.</t>
  </si>
  <si>
    <t>Leber Hereditary Optic Neuropathy: Exemplar of an mtDNA Disease.</t>
  </si>
  <si>
    <t>Transpalpebral Corrugator Resection: 25-Year Experience, Refinements and Additional Indications.</t>
  </si>
  <si>
    <t>Characteristics of type 1 and 2 CNV in exudative AMD in OCT-Angiography.</t>
  </si>
  <si>
    <t>Risk factors of recurrence of macular oedema associated with branch retinal vein occlusion after intravitreal bevacizumab injection.</t>
  </si>
  <si>
    <t>Putative protective role of lutein and zeaxanthin in diabetic retinopathy.</t>
  </si>
  <si>
    <t>Use of optical coherence topography for objective assessment of fundus torsion.</t>
  </si>
  <si>
    <t>Alk2/ACVR1 and Alk3/BMPR1A Provide Essential Function for Bone Morphogenetic Protein-Induced Retinal Angiogenesis.</t>
  </si>
  <si>
    <t>Unequal pupils and ptosis.</t>
  </si>
  <si>
    <t>Umbilical cord stem cells in the treatment of corneal disease.</t>
  </si>
  <si>
    <t>Cogan's syndrome: State of the art of systemic immunosuppressive treatment in adult and pediatric patients.</t>
  </si>
  <si>
    <t>Identification of differentially expressed proteins in retinoblastoma tumors using mass spectrometry-based comparative proteomic approach.</t>
  </si>
  <si>
    <t>Man With Vision Loss and Eye Pain.</t>
  </si>
  <si>
    <t>Peripheral blood mononuclear cells from neovascular age-related macular degeneration patients produce higher levels of chemokines CCL2 (MCP-1) and CXCL8 (IL-8).</t>
  </si>
  <si>
    <t>Ultrasound Elastography in Diffuse and Focal Parotid Gland Lesions.</t>
  </si>
  <si>
    <t>Vibration-Induced Nystagmus: A Biomarker for Vestibular Deficits - A Synopsis.</t>
  </si>
  <si>
    <t>Biomarkers in Autoimmune Salivary Gland Disorders: A Review.</t>
  </si>
  <si>
    <t>One-Year Outcomes of 1 + pro re nata versus 3 + pro re nata Intravitreal Aflibercept Injection for Neovascular Age-Related Macular Degeneration.</t>
  </si>
  <si>
    <t>Perioperative medications for preventing temporarily increased intraocular pressure after laser trabeculoplasty.</t>
  </si>
  <si>
    <t>Improving molecular diagnosis of aniridia and WAGR syndrome using customized targeted array-based CGH.</t>
  </si>
  <si>
    <t>Photoacoustic imaging features of intraocular tumors: Retinoblastoma and uveal melanoma.</t>
  </si>
  <si>
    <t>Accuracy of optical biometry combined with Placido disc corneal topography for intraocular lens power calculation.</t>
  </si>
  <si>
    <t>Oncogenic role of rab escort protein 1 through EGFR and STAT3 pathway.</t>
  </si>
  <si>
    <t>A multireferral centre retrospective cohort analysis on the experience in treatment of metastatic uveal melanoma and utilization of sequential liver-directed treatment and immunotherapy.</t>
  </si>
  <si>
    <t>Microscopic Transnasal Transsphenoidal Surgery for Pediatric Pituitary Adenomas.</t>
  </si>
  <si>
    <t>Ankyloblepharon-Ectodermal Defects-Cleft Lip/Palate Syndrome.</t>
  </si>
  <si>
    <t>Evaluation of a Radiological Score in the Management of Pure Fractures of the Orbital Floor.</t>
  </si>
  <si>
    <t>A Modified Bifurcated Periosteal Flap for Simultaneous Reconstruction of Upper and Lower Lateral Canthal Tendons.</t>
  </si>
  <si>
    <t>Comparison of the Conventional Dresden Protocol and Accelerated Protocol With Higher Ultraviolet Intensity in Corneal Collagen Cross-Linking for Keratoconus.</t>
  </si>
  <si>
    <t>Safety and efficacy of opicinumab in acute optic neuritis (RENEW): a randomised, placebo-controlled, phase 2 trial.</t>
  </si>
  <si>
    <t>Anti-La positive, anti-Ro negative subset of primary Sjögren's syndrome: anti-La is a reality but is the disease?</t>
  </si>
  <si>
    <t>The physical properties of generic latanoprost ophthalmic solutions are not identical.</t>
  </si>
  <si>
    <t>Compact Bone-Derived Multipotent Mesenchymal Stromal Cells (MSCs) for the Treatment of Sjogren's-like Disease in NOD Mice.</t>
  </si>
  <si>
    <t>A novel frameshift mutation in the sterol 27-hydroxylase gene in an Egyptian family with cerebrotendinous xanthomatosis without cataract.</t>
  </si>
  <si>
    <t>The prevalence and types of strabismus, and average of stereopsis in Japanese adults.</t>
  </si>
  <si>
    <t>Diagnosis and Treatment of Non-24-h Sleep-Wake Disorder in the Blind.</t>
  </si>
  <si>
    <t>Microbial flora and resistance in ophthalmology: a review.</t>
  </si>
  <si>
    <t>Extreme Prematurity Outcomes: Have We Really Reached the Limit?</t>
  </si>
  <si>
    <t>Neonatal Morbidity and 1-Year Survival of Extremely Preterm Infants.</t>
  </si>
  <si>
    <t>Probability of vertical transmission of Chlamydia trachomatis estimated from national registry data.</t>
  </si>
  <si>
    <t>Triamcinolone emboli leading to central retinal artery occlusion: a multimodal imaging study.</t>
  </si>
  <si>
    <t>Probiotics (Lactobacillus gasseri KS-13, Bifidobacterium bifidum G9-1, and Bifidobacterium longum MM-2) improve rhinoconjunctivitis-specific quality of life in individuals with seasonal allergies: a double-blind, placebo-controlled, randomized trial.</t>
  </si>
  <si>
    <t>Inequality in cataract blindness and services: moving beyond unidimensional analyses of social position.</t>
  </si>
  <si>
    <t>Retinal vascular calibre changes after intravitreal bevacizumab or dexamethasone implant treatment for diabetic macular oedema.</t>
  </si>
  <si>
    <t>Clinical and demographic study of microsporidial keratoconjunctivitis in South India: a 3-year study (2013-2015).</t>
  </si>
  <si>
    <t>Retrobulbar ocular blood flow changes measured by colour Doppler imaging after intra-arterial chemotherapy in retinoblastoma.</t>
  </si>
  <si>
    <t>Identification of Prdm genes in human corneal endothelium.</t>
  </si>
  <si>
    <t>Compliments of Factor H: What's in it for AMD?</t>
  </si>
  <si>
    <t>Bleb failure and intraocular pressure rise following Nd: Yag laser capsulotomy.</t>
  </si>
  <si>
    <t>Validation of an NGS mutation detection panel for melanoma.</t>
  </si>
  <si>
    <t>Relationship between functional and structural retinal changes in myopic eyes.</t>
  </si>
  <si>
    <t>Subconjunctival injectable dendrimer-dexamethasone gel for the treatment of corneal inflammation.</t>
  </si>
  <si>
    <t>Sensorineural hearing loss as the first manifestation of Sjögren's syndrome.</t>
  </si>
  <si>
    <t>Related quality of life questionnaire specific to dysthyroid ophthalmopathy evaluated in a population of patients with Graves' disease.</t>
  </si>
  <si>
    <t>SF-6D utility values for the better- and worse-seeing eye for health states based on the Snellen equivalent in patients with age-related macular degeneration.</t>
  </si>
  <si>
    <t>Retinal Hemangioblastoma and Syrinx in von Hippel-Lindau Disease.</t>
  </si>
  <si>
    <t>COMPUTER ASSISTED RETINAL VESSEL TORTUOSITY EVALUATION IN NOVEL MUTATION FABRY DISEASE: Towards New Prognostic Markers.</t>
  </si>
  <si>
    <t>CLINICAL FEATURES OF AFFECTED AND UNDETACHED FELLOW EYES IN PATIENTS WITH FEVR-ASSOCIATED RHEGMATOGENOUS RETINAL DETACHMENT.</t>
  </si>
  <si>
    <t>OUTER RETINAL TUBULATION IN RETINAL DYSTROPHIES.</t>
  </si>
  <si>
    <t>CHARACTERIZATION OF MACULAR CHOROIDAL THICKNESS IN ISCHEMIC AND NONISCHEMIC DIABETIC MACULOPATHY.</t>
  </si>
  <si>
    <t>EFFICACY OF THE INVERTED INTERNAL LIMITING MEMBRANE FLAP TECHNIQUE WITH VITRECTOMY FOR RETINAL DETACHMENT ASSOCIATED WITH MYOPIC MACULAR HOLES.</t>
  </si>
  <si>
    <t>SUPERFICIAL FOVEAL AVASCULAR ZONE DETERMINED BY OPTICAL COHERENCE TOMOGRAPHY ANGIOGRAPHY BEFORE AND AFTER MACULAR HOLE SURGERY.</t>
  </si>
  <si>
    <t>Clinical application of TICL implantation for ametropia following deep anterior lamellar keratoplasty for keratoconus: A CONSORT-compliant article.</t>
  </si>
  <si>
    <t>Outer Retinal Tubulation: A Case Series.</t>
  </si>
  <si>
    <t>Spherical Soft Contact Lens Designs and Peripheral Defocus in Myopic Eyes.</t>
  </si>
  <si>
    <t>Measurement of Perceived Stress in Age-Related Macular Degeneration.</t>
  </si>
  <si>
    <t>Adjunctive steroid therapy versus antibiotics alone for acute endophthalmitis after intraocular procedure.</t>
  </si>
  <si>
    <t>Diagnostic exome sequencing in 266 Dutch patients with visual impairment.</t>
  </si>
  <si>
    <t>Effects of Sustained Otolith-Only Stimulation on Post-Rotational Nystagmus.</t>
  </si>
  <si>
    <t>Effects of in vivo and in vitro administration of neuro-Behcet's disease IgG.</t>
  </si>
  <si>
    <t>Pediatric ocular trauma score as a prognostic tool in the management of pediatric traumatic cataracts.</t>
  </si>
  <si>
    <t>Two different techniques for frontalis suspension using Gore-Tex to treat severe congenital ptosis.</t>
  </si>
  <si>
    <t>The English National Screening Programme for diabetic retinopathy 2003-2016.</t>
  </si>
  <si>
    <t>Dysregulated GPCR Signaling and Therapeutic Options in Uveal Melanoma.</t>
  </si>
  <si>
    <t>Langmuir-Schaefer film deposition onto honeycomb porous films for retinal tissue engineering.</t>
  </si>
  <si>
    <t>Characterizing the "POAGome": A bioinformatics-driven approach to primary open-angle glaucoma.</t>
  </si>
  <si>
    <t>Biomechanical aspects of axonal damage in glaucoma: A brief review.</t>
  </si>
  <si>
    <t>Biological aspects of axonal damage in glaucoma: A brief review.</t>
  </si>
  <si>
    <t>The Epigenetic Regulator SMCHD1 in Development and Disease.</t>
  </si>
  <si>
    <t>What do patients with diabetes and providers think of an innovative Australian model of remote diabetic retinopathy screening? A qualitative study.</t>
  </si>
  <si>
    <t>Pseudophakic ametropia management with toric implantable collamer lens with a central hole (case report).</t>
  </si>
  <si>
    <t>Comparison of methods for identifying causative bacterial microorganisms in presumed acute endophthalmitis: conventional culture, blood culture, and PCR.</t>
  </si>
  <si>
    <t>Ipsiversive ictal eye deviation in inferioposterior temporal lobe epilepsy-Two SEEG cases report.</t>
  </si>
  <si>
    <t>The prevalence of convergence insufficiency in Iran: a population-based study.</t>
  </si>
  <si>
    <t>Effect of diquafosol three per cent ophthalmic solution on tear film and corneal aberrations after cataract surgery.</t>
  </si>
  <si>
    <t>Blocking IL-17A Alleviates Diabetic Retinopathy in Rodents.</t>
  </si>
  <si>
    <t>Oxidative stress-mediated NFκB phosphorylation upregulates p62/SQSTM1 and promotes retinal pigmented epithelial cell survival through increased autophagy.</t>
  </si>
  <si>
    <t>Development of topical ophthalmic In Situ gel-forming estradiol delivery system intended for the prevention of age-related cataracts.</t>
  </si>
  <si>
    <t>Risk of metastasis and orbital recurrence in advanced retinoblastoma eyes treated with systemic chemoreduction versus primary enucleation.</t>
  </si>
  <si>
    <t>Idiopathic Bilateral Profound Hypotony in an Unknown Progressive Neurodegenerative Disorder.</t>
  </si>
  <si>
    <t>Sustained Resolution of Macular Retinoschisis After Trabeculectomy in a Patient With Progressive Glaucoma.</t>
  </si>
  <si>
    <t>Comparison of Anterior Segment Optical Coherence Tomography Bleb Grading, Moorfields Bleb Grading System, and Intraocular Pressure After Trabeculectomy.</t>
  </si>
  <si>
    <t>Relationship Between Anterior Lamina Cribrosa Surface Tilt and Glaucoma Development in Myopic Eyes.</t>
  </si>
  <si>
    <t>Retinotopic fMRI Reveals Visual Dysfunction and Functional Reorganization in the Visual Cortex of Mild to Moderate Glaucoma Patients.</t>
  </si>
  <si>
    <t>Changes in the Lipidomic Profile of Aqueous Humor in Open-Angle Glaucoma.</t>
  </si>
  <si>
    <t>Long-Term Outcomes of Eye-Sparing Surgery for Adenoid Cystic Carcinoma of Lacrimal Gland.</t>
  </si>
  <si>
    <t>Dynamic Intraductal Meibomian Probing: A Modified Approach to the Treatment of Obstructive Meibomian Gland Dysfunction.</t>
  </si>
  <si>
    <t>Thermal Burn Scar-Related Squamous Cell Carcinoma in the Eyelid.</t>
  </si>
  <si>
    <t>Orbital Emphysema as a Rare Complication of Retina Surgery.</t>
  </si>
  <si>
    <t>Dermatofibroma of the Eyelid: Immunohistochemical Diagnosis.</t>
  </si>
  <si>
    <t>Systemic allergic contact dermatitis caused by methyl aminolaevulinate in a patient with keratosis-ichthyosis-deafness syndrome.</t>
  </si>
  <si>
    <t>In vivo confocal microscopy of multiple myeloma associated crystalline keratopathy.</t>
  </si>
  <si>
    <t>Mutations in KIAA0753 cause Joubert syndrome associated with growth hormone deficiency.</t>
  </si>
  <si>
    <t>Long-term surgical outcomes of the inverted internal limiting membrane flap technique in highly myopic macular hole retinal detachment.</t>
  </si>
  <si>
    <t>Meibocyte differentiation and renewal: Insights into novel mechanisms of meibomian gland dysfunction (MGD).</t>
  </si>
  <si>
    <t>All-trans retinal levels and formation of lipofuscin precursors after bleaching in rod photoreceptors from wild type and Abca4(-/-) mice.</t>
  </si>
  <si>
    <t>Pseudophakic cystoid macular edema prevention and risk factors; prospective study with adjunctive once daily topical nepafenac 0.3% versus placebo.</t>
  </si>
  <si>
    <t>Bacteriology of the conjunctiva in pre-cataract surgery patients with occluded nasolacrimal ducts and the operation outcomes in Japanese patients.</t>
  </si>
  <si>
    <t>Positive bacterial culture in conjunctival sac before cataract surgery with night stay is related to diabetes mellitus.</t>
  </si>
  <si>
    <t>Scleral lenses for severe chronic GvHD-related keratoconjunctivitis sicca: a retrospective study by the SFGM-TC.</t>
  </si>
  <si>
    <t>Oculogyric crises: A review of phenomenology, etiology, pathogenesis, and treatment.</t>
  </si>
  <si>
    <t>Topical medication instillation techniques for glaucoma.</t>
  </si>
  <si>
    <t>Intravitreal dexamethasone implant (Ozurdex®) for exudative retinal detachment after proton beam therapy for choroidal melanoma.</t>
  </si>
  <si>
    <t>Author's reply to comments to: Clinical experience of switching anti-VEGF therapy from ranimizumab to aflibercept in age-related choroidal neovascularization.</t>
  </si>
  <si>
    <t>Reduced Macular Vascular Density in Myopic Eyes.</t>
  </si>
  <si>
    <t>Impact of Uveitis on Quality of Life in Adult Patients With Juvenile Idiopathic Arthritis.</t>
  </si>
  <si>
    <t>Adult ocular medulloepithelioma diagnosed by transscleral fine needle aspiration: A case report.</t>
  </si>
  <si>
    <t>Accelerated retinal aging in PACAP knock-out mice.</t>
  </si>
  <si>
    <t>Primary Lacrimal Sac Melanoma With Metastatic Cervical Disease: A Review of the Literature and Case Report.</t>
  </si>
  <si>
    <t>Near binocular visual function in young adult orthokeratology versus soft contact lens wearers.</t>
  </si>
  <si>
    <t>Leptomeningeal metastases presenting exclusively with ocular disturbance in 34 patients: A tertiary care cancer hospital experience.</t>
  </si>
  <si>
    <t>Myopic Shift 5 Years after Intraocular Lens Implantation in the Infant Aphakia Treatment Study.</t>
  </si>
  <si>
    <t>Ranibizumab versus aflibercept for macular edema due to central retinal vein occlusion: 18-month results in real-life data.</t>
  </si>
  <si>
    <t>Association of Toll-like receptor 4 single-nucleotide polymorphisms Asp299Gly and Thr399Ile with the risk of primary open angle glaucoma.</t>
  </si>
  <si>
    <t>Posterior Reversible Encephalopathy Syndrome Causing Vision Loss After Endoscopic Endonasal Resection of Pituitary Adenoma.</t>
  </si>
  <si>
    <t>Secondary Craniofacial Sarcomas Following Retinoblastoma: A Systematic Review.</t>
  </si>
  <si>
    <t>Effect of benzalkonium chloride on trabecular meshwork cells in a new in vitro 3D trabecular meshwork model for glaucoma.</t>
  </si>
  <si>
    <t>T cell immunoregulation in active ocular toxoplasmosis.</t>
  </si>
  <si>
    <t>Agenesis of the Corpus Callosum and Aicardi Syndrome: A Neuroimaging and Clinical Comparison.</t>
  </si>
  <si>
    <t>Vitreomacular Adhesion and the Risk of Neovascular Age-Related Macular Degeneration.</t>
  </si>
  <si>
    <t>Endophthalmitis Reduction with Intracameral Moxifloxacin Prophylaxis: Analysis of 600 000 Surgeries.</t>
  </si>
  <si>
    <t>Nationwide diabetes-related lower extremity amputation rates in secondary care treated patients with diabetes in the Netherlands (DUDE-7).</t>
  </si>
  <si>
    <t>Judith Eve Kingston.</t>
  </si>
  <si>
    <t>Vision science and adaptive optics, the state of the field.</t>
  </si>
  <si>
    <t>Evaluation of Macular Vascular Abnormalities Identified by Optical Coherence Tomography Angiography in Sickle Cell Disease.</t>
  </si>
  <si>
    <t>Defining Outcomes for Clinical Trials of Leber Congenital Amaurosis Caused by GUCY2D Mutations.</t>
  </si>
  <si>
    <t>Risk of Posterior Capsule Rupture During Cataract Surgery in Eyes With Previous Intravitreal Injections.</t>
  </si>
  <si>
    <t>Role of topical dehydroepiandrosterone in ameliorating isotretinoin-induced Meibomian gland dysfunction in adult male albino rat.</t>
  </si>
  <si>
    <t>Marked central nervous system pathology in CD59 knockout rats following passive transfer of Neuromyelitis optica immunoglobulin G.</t>
  </si>
  <si>
    <t>Current approaches to myopia control.</t>
  </si>
  <si>
    <t>Aflibercept as a Second Line Therapy for Neovascular Age Related Macular Degeneration in Israel (ASLI) study.</t>
  </si>
  <si>
    <t>A technician-delivered 'virtual clinic' for triaging low-risk glaucoma referrals.</t>
  </si>
  <si>
    <t>Evaluation of choroidal tumors with optical coherence tomography: enhanced depth imaging and OCT-angiography features.</t>
  </si>
  <si>
    <t>Pre-Descemets endothelial keratoplasty: the PDEK clamp for successful PDEK.</t>
  </si>
  <si>
    <t>Fresh frozen amniotic membrane for conjunctival reconstruction after excision of neoplastic and presumed neoplastic conjunctival lesions.</t>
  </si>
  <si>
    <t>Phosphorylation of pRb: mechanism for RB pathway inactivation in MYCN-amplified retinoblastoma.</t>
  </si>
  <si>
    <t>Early microvascular retinal changes in optical coherence tomography angiography in patients with type 1 diabetes mellitus.</t>
  </si>
  <si>
    <t>Variable Familial Exudative Vitreoretinopathy in a family harbouring variants in both FZD4 and TSPAN12.</t>
  </si>
  <si>
    <t>The interrelation between hypothyroidism and glaucoma: a critical review and meta-analyses.</t>
  </si>
  <si>
    <t>A comparison of Goldmann III, V and spatially equated test stimuli in visual field testing: the importance of complete and partial spatial summation.</t>
  </si>
  <si>
    <t>A comparison of the self-reported dry eye practices of New Zealand optometrists and ophthalmologists.</t>
  </si>
  <si>
    <t>Accommodation and pupil behaviour of binocularly viewing early presbyopes.</t>
  </si>
  <si>
    <t>A national survey of the use of pachymeters by optometrists in Scotland: experience, views and barriers to use.</t>
  </si>
  <si>
    <t>What do patients think about the role of optometrists in providing advice about smoking and nutrition?</t>
  </si>
  <si>
    <t>Visual impairment in older institutionalised Canadian seniors with dementia.</t>
  </si>
  <si>
    <t>Peripheral aberrations in adult hyperopes, emmetropes and myopes.</t>
  </si>
  <si>
    <t>Systematic review and meta-analysis of the association of Autism Spectrum Disorder in visually or hearing impaired children.</t>
  </si>
  <si>
    <t>Optical characteristics of Alvarez variable-power spectacles.</t>
  </si>
  <si>
    <t>Benefits of an Android Based Tablet Application in Primary Screening for Eye Diseases in a Rural Population, India.</t>
  </si>
  <si>
    <t>Increased Interleukin-17F is Associated with Elevated Autoantibody Levels and More Clinically Relevant Than Interleukin-17A in Primary Sjögren's Syndrome.</t>
  </si>
  <si>
    <t>Epigenetics and Signaling Pathways in Glaucoma.</t>
  </si>
  <si>
    <t>Study of polymorphisms in the TP53 and RB1 genes in children with retinoblastoma in northern Mexico.</t>
  </si>
  <si>
    <t>Update on the Medical Management of Gastrointestinal Behçet's Disease.</t>
  </si>
  <si>
    <t>Parasitic worm may trigger mystery nodding syndrome.</t>
  </si>
  <si>
    <t>Pathogenic mutations in retinitis pigmentosa 2 predominantly result in loss of RP2 protein stability in humans and zebrafish.</t>
  </si>
  <si>
    <t>Genome surgery using Cas9 ribonucleoproteins for the treatment of age-related macular degeneration.</t>
  </si>
  <si>
    <t>Myopic Surface Ablation in Asymmetrical Topographies: Refractive Results and Theoretical Corneal Elastic Response.</t>
  </si>
  <si>
    <t>Lymphoma of the Eyelid - An International Multicenter Retrospective Study.</t>
  </si>
  <si>
    <t>Characterization of Choroidal Morphologic and Vascular Features in Young Men With High Myopia Using Spectral-Domain Optical Coherence Tomography.</t>
  </si>
  <si>
    <t>Excessive daytime sleepiness in a patient with coexisting myotonic dystrophy type 1, myasthenia gravis and Graves' disease.</t>
  </si>
  <si>
    <t>Lutein and Zeaxanthin-Food Sources, Bioavailability  and Dietary Variety in Age-Related Macular  Degeneration Protection.</t>
  </si>
  <si>
    <t>The correction of static and dynamic aniseikonia with spectacles and contact lenses.</t>
  </si>
  <si>
    <t>Incidence of and Risk Factors for Developing Idiopathic Macular Hole Among a Diverse Group of Patients Throughout the United States.</t>
  </si>
  <si>
    <t>Evaluation of Progressive Visual Dysfunction and Retinal Degeneration in Patients With Parkinson's Disease.</t>
  </si>
  <si>
    <t>Optical Coherence Tomographic Angiography in Type 2 Diabetes and Diabetic Retinopathy.</t>
  </si>
  <si>
    <t>Incidence and Visual Outcomes of Culture-Proven Endophthalmitis Following Dexamethasone Intravitreal Implant.</t>
  </si>
  <si>
    <t>Impaired nephrogenesis in neonatal rats with oxygen-induced retinopathy.</t>
  </si>
  <si>
    <t>Human cortical neural correlates of visual fatigue during binocular depth perception: An fNIRS study.</t>
  </si>
  <si>
    <t>Connective tissue growth factor is not necessary for haze formation in excimer laser wounded mouse corneas.</t>
  </si>
  <si>
    <t>Analysis of the causes of recurrence after frontalis suspension using silicone rods for congenital ptosis.</t>
  </si>
  <si>
    <t>Replication of SNP associations with keratoconus in a Czech cohort.</t>
  </si>
  <si>
    <t>Discharge outcomes of patients referred to specialist eye clinic from diabetic retinopathy screening in Northland (2014-15).</t>
  </si>
  <si>
    <t>Prevalence of diabetic retinopathy at first presentation to the retinal screening service in the greater Wellington region of New Zealand 2006-2015, and implications for models of retinal screening.</t>
  </si>
  <si>
    <t>Long-term survival following diabetic vitrectomy.</t>
  </si>
  <si>
    <t>EFFECTS OF INTERNAL LIMITING MEMBRANE PEELING COMBINED WITH REMOVAL OF IDIOPATHIC EPIRETINAL MEMBRANE: A Systematic Review of Literature and Meta-Analysis.</t>
  </si>
  <si>
    <t>Characterization of ocular biometrics and aqueous humor dynamics in primary angle closure suspects.</t>
  </si>
  <si>
    <t>Sequence of Surgical Reconstruction in a Child With Cleft Lip and Palate Associated With Congenital Facial Teratomas.</t>
  </si>
  <si>
    <t>Long-Term Clinical Course in Eyes With Peters Anomaly.</t>
  </si>
  <si>
    <t>Spontaneous Canalicular Plug Erosion After Punctal Plug Placement.</t>
  </si>
  <si>
    <t>Successful Medical Management of Presumptive Pythium insidiosum Keratitis.</t>
  </si>
  <si>
    <t>Surgery for cataracts in people with age-related macular degeneration.</t>
  </si>
  <si>
    <t>Ophthalmologic wax models as an educational tool for 18th-century vision scientists.</t>
  </si>
  <si>
    <t>Assessment of the outcome of ophthalmological screening for uveitis in a cohort of Swedish children with juvenile idiopathic arthritis.</t>
  </si>
  <si>
    <t>Growth inhibition of formed corneal neovascularization following Fosaprepitant treatment.</t>
  </si>
  <si>
    <t>Photochemical eradication of methicillin-resistant Staphylococcus aureus by blue light activation of riboflavin.</t>
  </si>
  <si>
    <t>Functional benefits and patient satisfaction with upper blepharoplasty - evaluated by objective and subjective outcome measures.</t>
  </si>
  <si>
    <t>Assessing oxygen saturation in retinal vessels in high myopia patients pre- and post-implantable collamer lens implantation surgery.</t>
  </si>
  <si>
    <t>A New Approach to Upper Eyelid Reconstruction.</t>
  </si>
  <si>
    <t>Clinical Presentation of Tubulointerstitial Nephritis Caused by Amyloid Light-chain Amyloidosis in a Patient with Sjögren's Syndrome.</t>
  </si>
  <si>
    <t>Opsoclonus.</t>
  </si>
  <si>
    <t>Multimodal imaging findings in 'hyper-early' stage MEWDS.</t>
  </si>
  <si>
    <t>Improving services for glaucoma care in Nigeria: implications for policy and programmes to achieve universal health coverage.</t>
  </si>
  <si>
    <t>Systemic Injection of RPE65-Programmed Bone Marrow-Derived Cells Prevents Progression of Chronic Retinal Degeneration.</t>
  </si>
  <si>
    <t>Differences in serum oxidative status between glaucomatous and nonglaucomatous cataract patients.</t>
  </si>
  <si>
    <t>Uveitis as an initial manifestation of acquired immunodeficiency syndrome.</t>
  </si>
  <si>
    <t>Histologic Findings and Cytological Alterations in Thyroid Nodules After Radioactive Iodine Treatment for Graves' Disease: A Diagnostic Dilemma.</t>
  </si>
  <si>
    <t>Phakic Intraocular Lens Implantation: Refractive Outcome and Safety in Patients with Anterior Chamber Depth between 2.8 and 3.0 versus ≥3.0 mm.</t>
  </si>
  <si>
    <t>Evaluation of polyesteramide (PEA) and polyester (PLGA) microspheres as intravitreal drug delivery systems in albino rats.</t>
  </si>
  <si>
    <t>FGF21 Administration Suppresses Retinal and Choroidal Neovascularization in Mice.</t>
  </si>
  <si>
    <t>Survival and Neurodevelopmental Outcomes among Periviable Infants.</t>
  </si>
  <si>
    <t>Efficacy and safety of preoperative IOP reduction using a preservative-free fixed combination of dorzolamide/timolol eye drops versus oral acetazolamide and dexamethasone eye drops and assessment of the clinical outcome of trabeculectomy in glaucoma.</t>
  </si>
  <si>
    <t>Impact of the anti-aquaporin-4 autoantibody on inner retinal structure, function and structure-function associations in Japanese patients with optic neuritis.</t>
  </si>
  <si>
    <t>Laser-assisted subepithelial keratectomy (LASEK) versus laser-assisted in-situ keratomileusis (LASIK) for correcting myopia.</t>
  </si>
  <si>
    <t>Granulomatous interstitial nephritis associated with Primary Sjögren's syndrome.</t>
  </si>
  <si>
    <t>Differences in ocular findings in two siblings: one with complete and other with incomplete achromatopsia.</t>
  </si>
  <si>
    <t>Correlation between the COL4A3, MMP-9, and TIMP-1 polymorphisms and risk of keratoconus.</t>
  </si>
  <si>
    <t>Characteristics of successful filtering blebs at 1 year after trabeculectomy using swept-source three-dimensional anterior segment optical coherence tomography.</t>
  </si>
  <si>
    <t>Role of vision in sighted and blind soccer players in adapting to an unstable balance task.</t>
  </si>
  <si>
    <t>Sirtuins Expression and Their Role in Retinal Diseases.</t>
  </si>
  <si>
    <t>Healthcare experiences of patients with age-related macular degeneration: have things improved? Cross-sectional survey responses of Macular Society members in 2013 compared with 1999.</t>
  </si>
  <si>
    <t>Marked widespread atrophy of the cerebral cortex and brainstem in sporadic amyotrophic lateral sclerosis in a totally locked-in state.</t>
  </si>
  <si>
    <t>The Proportion of Individuals Likely to Benefit from Customized Optic Nerve Head Structure-Function Mapping.</t>
  </si>
  <si>
    <t>Peripapillary and Macular Vessel Density in Patients with Glaucoma and Single-Hemifield Visual Field Defect.</t>
  </si>
  <si>
    <t>Natural History of Conversion of Leber's Hereditary Optic Neuropathy: A Prospective Case Series.</t>
  </si>
  <si>
    <t>Globe Axial Length Growth at Age 5 Years in the Infant Aphakia Treatment Study.</t>
  </si>
  <si>
    <t>Morphologic Patterns Formed by the Anomalous Fibers Occurring Along the Anterior Capsule of the Crystalline Lens in People With the Long Anterior Zonule Trait.</t>
  </si>
  <si>
    <t>The visual white matter: The application of diffusion MRI and fiber tractography to vision science.</t>
  </si>
  <si>
    <t>Detection of Minimally Visible Recurrent Retinoblastoma by Hand-held Spectral-Domain Optical Coherence Tomography.</t>
  </si>
  <si>
    <t>Four-dimensional Microscope-Integrated Optical Coherence Tomography to Visualize Suture Depth in Strabismus Surgery.</t>
  </si>
  <si>
    <t>Blood Vessel Basement Membrane Alterations in Human Retinal Microaneurysms During Aging.</t>
  </si>
  <si>
    <t>Loss of Tryptophan Fluorescence Correlates With Mechanical Stiffness Following Photo-Crosslinking Treatment of Rabbit Cornea.</t>
  </si>
  <si>
    <t>Association of Baseline Anterior Segment Parameters With the Development of Incident Gonioscopic Angle Closure.</t>
  </si>
  <si>
    <t>En Face Doppler Optical Coherence Tomography Measurement of Total Retinal Blood Flow in Diabetic Retinopathy and Diabetic Macular Edema.</t>
  </si>
  <si>
    <t>Retinopathy of prematurity: A comprehensive risk analysis for prevention and prediction of disease.</t>
  </si>
  <si>
    <t>Spontaneous Rupture and Involution of a "Macro-Microaneurysm" in Diabetic Retinopathy.</t>
  </si>
  <si>
    <t>DYNAMISM OF DOT SUBRETINAL DRUSENOID DEPOSITS IN AGE-RELATED MACULAR DEGENERATION DEMONSTRATED WITH ADAPTIVE OPTICS IMAGING.</t>
  </si>
  <si>
    <t>CHOROIDAL THICKNESS IN DIABETIC RETINOPATHY ASSESSED WITH SWEPT-SOURCE OPTICAL COHERENCE TOMOGRAPHY.</t>
  </si>
  <si>
    <t>Technique for Infant Intravitreal Injection in Treatment of Retinopathy of Prematurity.</t>
  </si>
  <si>
    <t>Mucin Balls Influence Corneal Infiltrative Events.</t>
  </si>
  <si>
    <t>Glucose Hypometabolism in Developmental Venous Anomaly Without Apparent Parenchymal Damage.</t>
  </si>
  <si>
    <t>Analysis of Levator Function and Ptosis Severity in Involutional Blepharoptosis.</t>
  </si>
  <si>
    <t>Rethinking Our Definition of Postoperative Success: A Comparative Analysis of Three Upper Eyelid Retraction Repair Techniques Using Novel Metrics to Capture Functional and Aesthetic Outcomes.</t>
  </si>
  <si>
    <t>Spontaneous Closure of Full-Thickness Macular Hole With Epiretinal Membrane in Vitrectomized Eyes: Case Series and Review of Literature.</t>
  </si>
  <si>
    <t>Internal Limiting Membrane Peeling by 23-Gauge Endoscopy for Macular Hole Retinal Detachment in a Pathological Myopic Eye.</t>
  </si>
  <si>
    <t>Optical Coherence Tomography Angiography of Paracentral Acute Middle Maculopathy Associated With Primary Antiphospholipid Syndrome.</t>
  </si>
  <si>
    <t>Histopathologic Analysis of the Posterior Segment for Terson's Syndrome: The GioBiopsy Technique.</t>
  </si>
  <si>
    <t>Significant Bilateral Response in Diabetic Macular Edema After Single Unilateral Intravitreal Aflibercept Injection.</t>
  </si>
  <si>
    <t>Efficacy of the Intravitreal Sustained-Release Dexamethasone Implant for Diabetic Macular Edema Refractory to Anti-Vascular Endothelial Growth Factor Therapy: Meta-Analysis and Clinical Implications.</t>
  </si>
  <si>
    <t>Preclinical Acute Ocular Safety Study of Combined Intravitreal Carboplatin and Etoposide Phosphate for Retinoblastoma.</t>
  </si>
  <si>
    <t>Pediatric Traumatic Retinal Detachments: Clinical Characteristics and Outcomes.</t>
  </si>
  <si>
    <t>Clinical Features and Management of Subretinal Abscesses Secondary to Methicillin-Resistant Staphylococcus aureus Endogenous Endophthalmitis.</t>
  </si>
  <si>
    <t>Quantitative Analysis of En Face Spectral-Domain Optical Coherence Tomography Imaging in Polypoidal Choroidal Vasculopathy.</t>
  </si>
  <si>
    <t>Omega Sign: A Distinct Optical Coherence Tomography Finding in Macular Combined Hamartoma of Retina and Retinal Pigment Epithelium.</t>
  </si>
  <si>
    <t>Functional and Morphological Evaluation of Traumatized Eyes With Berlin's Edema Affecting the Macula Using mfERG, Microperimetry, and SD-OCT.</t>
  </si>
  <si>
    <t>Relationships Between Spatial Contrast Sensitivity and Parafoveal Cone Density in Normal Subjects and Patients With Retinal Degeneration.</t>
  </si>
  <si>
    <t>An Overview of the Fovista and Rinucumab Trials and the Fate of Anti-PDGF Medications.</t>
  </si>
  <si>
    <t>Classification of Exudative Age-Related Macular Degeneration With Pachyvessels on En Face Swept-Source Optical Coherence Tomography.</t>
  </si>
  <si>
    <t>Oculomotor deficits in spinocerebellar ataxia type 3: Potential biomarkers of preclinical detection and disease progression.</t>
  </si>
  <si>
    <t>Pott's puffy tumour.</t>
  </si>
  <si>
    <t>Biocidal efficacy of multipurpose solutions against Gram-negative organisms associated with corneal infiltrative events.</t>
  </si>
  <si>
    <t>Retinal Diseases Associated with Oxidative Stress and the Effects of a Free Radical Scavenger (Edaravone).</t>
  </si>
  <si>
    <t>We cannot see what she cannot ignore.</t>
  </si>
  <si>
    <t>Corneal antinociceptive effect of (-)-α-bisabolol.</t>
  </si>
  <si>
    <t>Intraocular Ependymoma With Blood-Filled Spaces: Neoplasm or a Reactive Process With Ependymal Differentiation-A Dilemma.</t>
  </si>
  <si>
    <t>Binocular sensitivity and specificity of screening tests in cross-sectional diagnostic studies of paired organs.</t>
  </si>
  <si>
    <t>Results of a Meta-Analysis on Intravitreal anti-VEGF Treatment of Macular Oedema Secondary to Branch Retinal Vein Occlusion (BRVO).</t>
  </si>
  <si>
    <t>6-Year Results of CNV Secondary to Pathological Myopia Treated with Ranibizumab.</t>
  </si>
  <si>
    <t>En face" OCT in Small Pigmented Choroidal Tumors.</t>
  </si>
  <si>
    <t>Accuracy of Focal Laser Treatment Based on External Imaging (OCT) Using a Navigated Retinal Laser System - a Case Series.</t>
  </si>
  <si>
    <t>Topography-Guided PRK and Crosslinking in Eyes with Keratoconus and Post-LASIK Ectasia.</t>
  </si>
  <si>
    <t>MiR-346 and TRAb as Predicative Factors for Relapse in Graves' Disease Within One Year.</t>
  </si>
  <si>
    <t>Identification of ANGPT2 as a New Gene for Neovascular Age-Related Macular Degeneration and Polypoidal Choroidal Vasculopathy in the Chinese and Japanese Populations.</t>
  </si>
  <si>
    <t>Aberrant Buildup of All-Trans-Retinal Dimer, a Nonpyridinium Bisretinoid Lipofuscin Fluorophore, Contributes to the Degeneration of the Retinal Pigment Epithelium.</t>
  </si>
  <si>
    <t>Analysis of the PRPF31 Gene in Spanish Autosomal Dominant Retinitis Pigmentosa Patients: A Novel Genomic Rearrangement.</t>
  </si>
  <si>
    <t>Wide-Field En Face Swept-Source Optical Coherence Tomography Features of Extrafoveal Retinoschisis in Highly Myopic Eyes.</t>
  </si>
  <si>
    <t>The Genetic Causes of Nonsyndromic Congenital Retinal Detachment: A Genetic and Phenotypic Study of Pakistani Families.</t>
  </si>
  <si>
    <t>Perioperative antibiotics for prevention of acute endophthalmitis after cataract surgery.</t>
  </si>
  <si>
    <t>LASIK Enhancement: Clinical and Surgical Management.</t>
  </si>
  <si>
    <t>Tomographic Findings After Implantation of Ferrara Intrastromal Corneal Ring Segments in Keratoconus.</t>
  </si>
  <si>
    <t>A Critical Evaluation of Refractive Outcomes Following LASIK for Moderate to High Astigmatism Using Two Excimer Laser Platforms.</t>
  </si>
  <si>
    <t>Conventional Versus Inverted Side-cut Flaps for Femtosecond Laser-Assisted LASIK: Laboratory and Clinical Evaluation.</t>
  </si>
  <si>
    <t>Advanced Surface Ablation With a New Software for the Reduction of Ablation Irregularities.</t>
  </si>
  <si>
    <t>Three-Year Stability of Posterior Corneal Elevation After Small Incision Lenticule Extraction (SMILE) for Moderate and High Myopia.</t>
  </si>
  <si>
    <t>Correlations of Objective Metrics for Quantifying Dysfunctional Lens Syndrome With Visual Acuity and Phacodynamics.</t>
  </si>
  <si>
    <t>A Japanese Family With Autosomal Dominant Oculocutaneous Albinism Type 4.</t>
  </si>
  <si>
    <t>Optical coherence tomography segmentation analysis in relapsing remitting versus progressive multiple sclerosis.</t>
  </si>
  <si>
    <t>Optical coherence tomography angiography in eyes with good visual acuity recovery after treatment for optic neuritis.</t>
  </si>
  <si>
    <t>Spectrum of Magnetic Resonance Imaging Features in Unilateral Optic Tract Dysfunction.</t>
  </si>
  <si>
    <t>Inhibition of glycation and aldose reductase activity using dietary flavonoids: A lens organ culture studies.</t>
  </si>
  <si>
    <t>The influence of age on adaptation of disparity vergence and phoria.</t>
  </si>
  <si>
    <t>Vascular Endothelial Growth Factor A and Leptin Expression Associated with Ectopic Proliferation and Retinal Dysplasia in Zebrafish Optic Pathway Tumors.</t>
  </si>
  <si>
    <t>Mutations in INPP5K, Encoding a Phosphoinositide 5-Phosphatase, Cause Congenital Muscular Dystrophy with Cataracts and Mild Cognitive Impairment.</t>
  </si>
  <si>
    <t>Clinical Features and Outcome of Paediatric Retinal Detachment.</t>
  </si>
  <si>
    <t>Potentially Important MicroRNAs in Form-Deprivation Myopia Revealed by Bioinformatics Analysis of MicroRNA Profiling.</t>
  </si>
  <si>
    <t>Considerations for management of patients with diabetic macular edema: Optimizing treatment outcomes and minimizing safety concerns through interdisciplinary collaboration.</t>
  </si>
  <si>
    <t>The lectin self of complement factor H.</t>
  </si>
  <si>
    <t>Role of microRNA-29a in the development of diabetic retinopathy by targeting AGT gene in a rat model.</t>
  </si>
  <si>
    <t>Retinal angiomatous proliferation.</t>
  </si>
  <si>
    <t>Regeneration of Photoreceptor Outer Segments After Scleral Buckling Surgery for Rhegmatogenous Retinal Detachment.</t>
  </si>
  <si>
    <t>Orbital benign and malignant lymphoproliferative disorders: Differentiation using semi-quantitative and quantitative analysis of dynamic contrast-enhanced magnetic resonance imaging.</t>
  </si>
  <si>
    <t>Development of ciprofloxacin-loaded contact lenses using fluorous chemistry.</t>
  </si>
  <si>
    <t>Survey of Nerve Fiber Layer Thickness in Anisometropic and Strabismic Amblyopia.</t>
  </si>
  <si>
    <t>Trabeculectomy bleb-associated infections.</t>
  </si>
  <si>
    <t>Water temperature and dietary histidine affect cataract formation in Atlantic salmon (Salmo salar L.) diploid and triploid yearling smolt.</t>
  </si>
  <si>
    <t>Comparative study of plication-recession versus resection-recession in unilateral surgery for intermittent exotropia.</t>
  </si>
  <si>
    <t>Success rates of 2-site phacoemulsification combined with fornix-based trabeculectomy using mitomycin C for primary angle-closure glaucoma and primary open-angle glaucoma in an Asian population.</t>
  </si>
  <si>
    <t>Optical Coherence Tomography Examination of the Retinal Pigment Epithelium in Best Vitelliform Macular Dystrophy.</t>
  </si>
  <si>
    <t>Retinal and Optic Nerve Degeneration in Patients with Multiple Sclerosis Followed up for 5 Years.</t>
  </si>
  <si>
    <t>An anomaly detection approach for the identification of DME patients using spectral domain optical coherence tomography images.</t>
  </si>
  <si>
    <t>The association between nuclear receptors and ocular diseases.</t>
  </si>
  <si>
    <t>A comparative study of nuclear 8-hydroxyguanosine expression in Autoimmune Thyroid Diseases and Papillary Thyroid Carcinoma and its relationship with p53, Bcl-2 and Ki-67 cancer related proteins.</t>
  </si>
  <si>
    <t>Comparative evaluation of visual outcomes and corneal asphericity after laser-assisted in situ keratomileusis with the six-dimension Amaris excimer laser system.</t>
  </si>
  <si>
    <t>The relation between exercise and glaucoma in a South Korean population-based sample.</t>
  </si>
  <si>
    <t>Podoconiosis, trachomatous trichiasis and cataract in northern Ethiopia: A comparative cross sectional study.</t>
  </si>
  <si>
    <t>Diagnosis and Management of Mitochondrial Neuro-Ophthalmologic Disorders: Translating Scientific Advances Into the Clinic.</t>
  </si>
  <si>
    <t>Harnessing the Power of Genetic Engineering for Patients With Mitochondrial Eye Diseases.</t>
  </si>
  <si>
    <t>Tumoral Presentation of Homonymous Hemianopia and Prosopagnosia in Cerebral Amyloid Angiopathy-Related Inflammation.</t>
  </si>
  <si>
    <t>Invited Commentary: Ganglion Cell Complex Measurement in Compressive Optic Neuropathy.</t>
  </si>
  <si>
    <t>Swelling of the Optic Nerve Head: A Backstage View of a Staging Scheme.</t>
  </si>
  <si>
    <t>Imaging the Canaliculops With Ultrasound Biomicroscopy and Anterior Segment Ocular Coherence Tomography.</t>
  </si>
  <si>
    <t>Joint Segmentation of Retinal Layers and Focal Lesions in 3-D OCT Data of Topologically Disrupted Retinas.</t>
  </si>
  <si>
    <t>Hydroxychloroquine retinopathy: an emerging problem.</t>
  </si>
  <si>
    <t>Association between open-angle glaucoma and neovascular age-related macular degeneration: a case-control study.</t>
  </si>
  <si>
    <t>One-year real-world outcomes in patients receiving fixed-dosing aflibercept for neovascular age-related macular degeneration.</t>
  </si>
  <si>
    <t>Corneal Astigmatism Measurement by Ray Tracing Versus Anterior Surface-Based Keratometry in Candidates for Toric Intraocular Lens Implantation.</t>
  </si>
  <si>
    <t>Olfactory Ensheathing Cells Inhibit Gliosis in Retinal Degeneration by Downregulation of the Müller Cell Notch Signaling Pathway.</t>
  </si>
  <si>
    <t>Optic disc, rim and peripapillary chorioretinal atrophy in normal Japanese eyes: the Kumejima Study.</t>
  </si>
  <si>
    <t>Pathogenic implications of cerebrospinal fluid barrier pathology in neuromyelitis optica.</t>
  </si>
  <si>
    <t>Multimorbidity as specific disease combinations, an important predictor factor for mortality in octogenarians: the Octabaix study.</t>
  </si>
  <si>
    <t>Novel insights into DNA methylation and its critical implications in diabetic vascular complications.</t>
  </si>
  <si>
    <t>Diagnosis and management of secondary epipapillary retinoblastoma.</t>
  </si>
  <si>
    <t>Retinal structure assessed by OCT as a biomarker of brain development in children born small for gestational age.</t>
  </si>
  <si>
    <t>Pituitary tuberculoma with subsequent drug-resistant tuberculous lymphadenopathy: an uncommon presentation of a common disease.</t>
  </si>
  <si>
    <t>Ten-year incidence and prevalence of clinically diagnosed blepharitis in South Korea: a nationwide population-based cohort study.</t>
  </si>
  <si>
    <t>It's more than dryness and fatigue: The patient perspective on health-related quality of life in Primary Sjögren's Syndrome - A qualitative study.</t>
  </si>
  <si>
    <t>Assessment of feedback modalities for wearable visual aids in blind mobility.</t>
  </si>
  <si>
    <t>Improving our forecasts for trachoma elimination: What else do we need to know?</t>
  </si>
  <si>
    <t>Lens Opacity and Hydrogen Sulfide in a New Zealand Geothermal Area.</t>
  </si>
  <si>
    <t>Multisensory cue combination after sensory loss: Audio-visual localization in patients with progressive retinal disease.</t>
  </si>
  <si>
    <t>The A445C Variant in Apelin Receptor and Diabetic Retinopathy in Tunisian Patients.</t>
  </si>
  <si>
    <t>Avoiding Complications Associated With Preloaded Ultrathin Descemet Stripping Automated Endothelial Keratoplasty.</t>
  </si>
  <si>
    <t>Recurrent Conjunctival Myofibrosarcoma Managed With Triple Application of Episcleral Brachytherapy.</t>
  </si>
  <si>
    <t>Acupuncture for acute hordeolum.</t>
  </si>
  <si>
    <t>Blepharocheilodontic (BCD) syndrome: New insights on craniofacial and dental features.</t>
  </si>
  <si>
    <t>Periocular breast carcinoma metastases: correlation of clinical, radiologic and histopathologic features.</t>
  </si>
  <si>
    <t>Risk factors for radiation-induced optic neuropathy: a case-control study.</t>
  </si>
  <si>
    <t>Orbital cellulitis as the initial presentation of Langerhans cell histiocytosis in an adult patient.</t>
  </si>
  <si>
    <t>The Ocular Manifestations of Drugs Used to Treat Multiple Sclerosis.</t>
  </si>
  <si>
    <t>A Clinic-based Survey of Clinical Characteristics and Practice Pattern of Dry Eye in Japan.</t>
  </si>
  <si>
    <t>Visual evoked potential in RCS rats with Okayama University-type retinal prosthesis (OUReP™) implantation.</t>
  </si>
  <si>
    <t>Risk factors for post-thyroidectomy haemorrhage: a meta-analysis.</t>
  </si>
  <si>
    <t>Homonymous hemianopia in the primary antiphospholipid syndrome.</t>
  </si>
  <si>
    <t>Cultivated limbal epithelial transplantation and penetrating keratoplasty postchemical injury: a 14-year follow-up.</t>
  </si>
  <si>
    <t>The impact of different mutations at Arg54 on structure, chaperone-like activity and oligomerization state of human αA-crystallin: The pathomechanism underlying congenital cataract-causing mutations R54L, R54P and R54C.</t>
  </si>
  <si>
    <t>Corneal vesicles accumulate collagen VI associated with tissue remodeling in apolipoprotein a-I deficiency: a case report.</t>
  </si>
  <si>
    <t>Torsional and flattening effect on corneal astigmatism after cataract surgery: a retrospective analysis.</t>
  </si>
  <si>
    <t>A Nonrandomized, Open-Label, Multicenter, Phase 4 Pilot Study on the Effect and Safety of ILUVIEN® in Chronic Diabetic Macular Edema Patients Considered Insufficiently Responsive to Available Therapies (RESPOND).</t>
  </si>
  <si>
    <t>Differentiation of glaucomatous optic discs with different appearances using optic disc topography parameters: The Glaucoma Stereo Analysis Study.</t>
  </si>
  <si>
    <t>Is the Proportion of Carbohydrate Intake Associated with the Incidence of Diabetes Complications?-An Analysis of the Japan Diabetes Complications Study.</t>
  </si>
  <si>
    <t>The effects of selective laser trabeculoplasty and travoprost on circadian intraocular pressure fluctuations: A randomized clinical trial.</t>
  </si>
  <si>
    <t>Treatment of rheumatoid arthritis with biologics may exacerbate HTLV-1-associated conditions: A case report.</t>
  </si>
  <si>
    <t>A non-surgical approach to the management of exposure keratitis due to facial palsy by using mini-scleral lenses.</t>
  </si>
  <si>
    <t>A new method of subtotal thyroidectomy for Graves' disease leaving a unilateral remnant based on the upper pole.</t>
  </si>
  <si>
    <t>Increased Concomitant Nasal Procedure Frequency in Bilateral Endoscopic Dacryocystorhinostomy.</t>
  </si>
  <si>
    <t>Persistent Pupillary Membrane.</t>
  </si>
  <si>
    <t>The clinical evaluation of infantile nystagmus: What to do first and why.</t>
  </si>
  <si>
    <t>Connexin43 Mutant Patient-Derived Induced Pluripotent Stem Cells Exhibit Altered Differentiation Potential.</t>
  </si>
  <si>
    <t>A Structural View of αB-crystallin Assembly and Amyloid Aggregation.</t>
  </si>
  <si>
    <t>CLINICAL AND MAGNETIC RESONANCE IMAGING FEATURES OF IDIOPATHIC OCULOMOTOR NEUROPATHY IN 14 DOGS.</t>
  </si>
  <si>
    <t>Does early response to intravenous glucocorticoids predict the final outcome in patients with moderate-to-severe and active Graves' orbitopathy?</t>
  </si>
  <si>
    <t>Evaluation of retinal ganglion cell function after intraocular pressure reduction measured by pattern electroretinogram in patients with primary open-angle glaucoma.</t>
  </si>
  <si>
    <t>Hyperosmotic stress induces ATP release and changes in P2X7 receptor levels in human corneal and conjunctival epithelial cells.</t>
  </si>
  <si>
    <t>Visual characteristics of children with Down syndrome.</t>
  </si>
  <si>
    <t>Implantation of a second glaucoma drainage device.</t>
  </si>
  <si>
    <t>A prospective, randomised, double-masked comparison of local anaesthetic agents for vitrectomy.</t>
  </si>
  <si>
    <t>Antibiotic Use in Early Life, Rural Residence, and Allergic Diseases in Argentinean Children.</t>
  </si>
  <si>
    <t>Minimising instilled volume reduces the impact of fluorescein on clinical measurements of tear film stability.</t>
  </si>
  <si>
    <t>Exosomal MicroRNA-15a Transfer from the Pancreas Augments Diabetic Complications by Inducing Oxidative Stress.</t>
  </si>
  <si>
    <t>A Multicenter Randomized Controlled Study of Antioxidant Supplementation with Lutein for Chronic Central Serous Chorioretinopathy.</t>
  </si>
  <si>
    <t>Effect of Symptom Duration until Surgery on First-Year Outcome in Pseudophakic Primary Rhegmatogenous Retinal Detachment.</t>
  </si>
  <si>
    <t>Effect of Photodynamic Therapy on Optical Coherence Tomography Angiography in Eyes with Chronic Central Serous Chorioretinopathy.</t>
  </si>
  <si>
    <t>Analysis of the Interleukin-6 (-174) Locus Polymorphism and Serum IL-6 Levels with the Severity of Normal Tension Glaucoma.</t>
  </si>
  <si>
    <t>Comparison of 55° Wide-Field Spectral Domain Optical Coherence Tomography and Conventional 30° Optical Coherence Tomography for the Assessment of Diabetic Macular Edema.</t>
  </si>
  <si>
    <t>Bedside ROP screening and telemedicine interpretation integrated to a neonatal transport system: Economic aspects and return on investment analysis.</t>
  </si>
  <si>
    <t>Objective Quantification of Changes in Corneal Clouding Over Time in Patients With Mucopolysaccharidosis.</t>
  </si>
  <si>
    <t>Microglia Activation and Recruitment of Circulating Macrophages During Ischemic Experimental Branch Retinal Vein Occlusion.</t>
  </si>
  <si>
    <t>Adenosine Deaminase-2-Induced Hyperpermeability in Human Retinal Vascular Endothelial Cells Is Suppressed by MicroRNA-146b-3p.</t>
  </si>
  <si>
    <t>Astrocytes in the Optic Nerve Head of Glaucomatous Mice Display a Characteristic Reactive Phenotype.</t>
  </si>
  <si>
    <t>Image-guided interstitial high-dose-rate brachytherapy in the treatment of inoperable recurrent head and neck malignancies: An effective option of reirradiation.</t>
  </si>
  <si>
    <t>Circulating NK cells and their subsets in Behçet's disease.</t>
  </si>
  <si>
    <t>Topical treatments for blepharokeratoconjunctivitis in children.</t>
  </si>
  <si>
    <t>Retrograde Maculopathy in Patients With Glaucoma.</t>
  </si>
  <si>
    <t>Choroidal Vessel Diameters in Pseudoexfoliation and Pseudoexfoliation Glaucoma Analyzed Using Spectral-Domain Optical Coherence Tomography.</t>
  </si>
  <si>
    <t>Predicting the Magnitude of Functional and Structural Damage in Glaucoma From Monocular Pupillary Light Responses Using Automated Pupillography.</t>
  </si>
  <si>
    <t>Relationship Between OCT Angiography Temporal Peripapillary Vessel-Density and Octopus Perimeter Paracentral Cluster Mean Defect.</t>
  </si>
  <si>
    <t>Bilateral Blebs Secondary to Spontaneous Scleral Perforations.</t>
  </si>
  <si>
    <t>Targeting Transforming Growth Factor-β Signaling in Primary Open-Angle Glaucoma.</t>
  </si>
  <si>
    <t>ASSOCIATION OF DRUSEN VOLUME WITH CHOROIDAL PARAMETERS IN NONNEOVASCULAR AGE-RELATED MACULAR DEGENERATION.</t>
  </si>
  <si>
    <t>Reproducibility of a Noninvasive System for Eye Positioning and Monitoring in Stereotactic Radiotherapy of Ocular Melanoma.</t>
  </si>
  <si>
    <t>Optical coherence tomography angiography of macular telangiectasia type 1: Comparison with mild diabetic macular edema.</t>
  </si>
  <si>
    <t>Can duration of hemodialysis be estimated based on the on-arrival laboratory tests and clinical manifestations in methanol-poisoned patients?</t>
  </si>
  <si>
    <t>Ubiquitin Ligase RNF138 Promotes Episodic Ataxia Type 2-Associated Aberrant Degradation of Human Ca(v)2.1 (P/Q-Type) Calcium Channels.</t>
  </si>
  <si>
    <t>Comparing humans and deep learning performance for grading AMD: A study in using universal deep features and transfer learning for automated AMD analysis.</t>
  </si>
  <si>
    <t>Lower prevalence of proliferative diabetic retinopathy in elderly onset patients with diabetes.</t>
  </si>
  <si>
    <t>Isolated pseudoabducens palsy in acute thalamic stroke.</t>
  </si>
  <si>
    <t>Glaucoma and Intraocular Pressure in Patients Operated for Late In-the-bag Intraocular Lens Dislocation: A Randomized Clinical Trial.</t>
  </si>
  <si>
    <t>Dexamethasone-Induced Ocular Hypertension in Mice: Effects of Myocilin and Route of Administration.</t>
  </si>
  <si>
    <t>Effect of Tobacco Smoking on The Clinical, Histopathological, and Serological Manifestations of Sjögren's Syndrome.</t>
  </si>
  <si>
    <t>Interventions to Reduce Myopia Progression in Children.</t>
  </si>
  <si>
    <t>Effect of Rigid Gas Permeable Contact Lenses on Nystagmus and Visual Function in Hyperopic Patients with Infantile Nystagmus Syndrome.</t>
  </si>
  <si>
    <t>Comparison of Rating Scales in the Development of Patient-Reported Outcome Measures for Children with Eye Disorders.</t>
  </si>
  <si>
    <t>Effects of Reduced Acuity and Stereo Acuity on Saccades and Reaching Movements in Adults With Amblyopia and Strabismus.</t>
  </si>
  <si>
    <t>Is Choroidal or Scleral Thickness Related to Myopic Macular Degeneration?</t>
  </si>
  <si>
    <t>Increased risk for age-related impairment in visual attention associated with mild traumatic brain injury: Evidence from saccadic response times.</t>
  </si>
  <si>
    <t>Dense genotyping of immune-related loci implicates host responses to microbial exposure in Behçet's disease susceptibility.</t>
  </si>
  <si>
    <t>Vogt-Koyanagi-Harada-like Syndrome Complicating Pembrolizumab Treatment for Metastatic Melanoma.</t>
  </si>
  <si>
    <t>CHARACTERIZING PHOTORECEPTOR CHANGES IN ACUTE POSTERIOR MULTIFOCAL PLACOID PIGMENT EPITHELIOPATHY USING ADAPTIVE OPTICS.</t>
  </si>
  <si>
    <t>Retro-orbital, Breast, Cardiac, Skin, and Subcutaneous Metastases of Neuroendocrine Tumor From a Tail Gut Cyst on 68Ga-DOTATATE PET/CT Imaging.</t>
  </si>
  <si>
    <t>Symptoms of Nervous System Related Disorders Among Workers Exposed to Occupational Noise and Vibration in Korea.</t>
  </si>
  <si>
    <t>Intravitreal Antiangiogenic Therapy of Uveitic Macular Edema: A Review.</t>
  </si>
  <si>
    <t>Endoscopic dacryocystorhinostomy following head and neck radiation therapy.</t>
  </si>
  <si>
    <t>Assessment of the Anterior Chamber Flare and Macular Thickness in Patients Treated with Topical Antiglaucomatous Drugs.</t>
  </si>
  <si>
    <t>Clinical Characteristics, Treatment, and Outcome of Trochleitis.</t>
  </si>
  <si>
    <t>Diabetic macular edema outcomes in eyes treated with fluocinolone acetonide 0.2 µg/d intravitreal implant: real-world UK experience.</t>
  </si>
  <si>
    <t>Comparison of visual outcomes after bilateral implantation of extended range of vision and trifocal intraocular lenses.</t>
  </si>
  <si>
    <t>Impact of patient-held record on knowledge at 1-year follow-up for glaucoma patients: single-center randomized controlled trial.</t>
  </si>
  <si>
    <t>Comparison of the efficacy of surgical clipping and embolization for oculomotor nerve palsy due to a posterior communicating artery aneurysm.</t>
  </si>
  <si>
    <t>Proteomic Analysis of Various Rat Ocular Tissues after Ischemia-Reperfusion Injury and Possible Relevance to Acute Glaucoma.</t>
  </si>
  <si>
    <t>Applications of the water drinking test in glaucoma management.</t>
  </si>
  <si>
    <t>Blindness associated with nasal/paranasal lymphoma in a stallion.</t>
  </si>
  <si>
    <t>The receptor for advanced glycation end products RAGE is involved in corneal healing.</t>
  </si>
  <si>
    <t>Accuracy of Optical Coherence Tomography Measurements of Rectus Muscle Insertions in Adult Patients Undergoing Strabismus Surgery.</t>
  </si>
  <si>
    <t>Local Failure After Episcleral Brachytherapy for Posterior Uveal Melanoma: Patterns, Risk Factors, and Management.</t>
  </si>
  <si>
    <t>GABA and GABA receptors alterations in the primary visual cortex of concave lens-induced myopic model.</t>
  </si>
  <si>
    <t>Persistent Graves' hyperthyroidism despite rapid negative conversion of thyroid-stimulating hormone-binding inhibitory immunoglobulin assay results: a case report.</t>
  </si>
  <si>
    <t>Electronic Referrals and Digital Imaging Systems in Ophthalmology: A Global Perspective.</t>
  </si>
  <si>
    <t>Presumed Sterile Endophthalmitis Afer Intravitreal Triamcinolone (Kenalog)-More Common and Less Benign Than We Thought?</t>
  </si>
  <si>
    <t>Two-Port Pars Plana Anterior and Central Core Vitrectomy (Lam Floaterectomy) in Combination With Phacoemulsification and Intraocular Lens Implantation Under Topical Anesthesia for Patients with Cataract and Significant Floaters: Results of the First 50 Consecutive Cases.</t>
  </si>
  <si>
    <t>Optimal Duration for the Use of 0.5% LevofloxacinEye Drops Before Vitreoretinal Surgery.</t>
  </si>
  <si>
    <t>Epidemiology of Open-Globe Injuries in Hong Kong.</t>
  </si>
  <si>
    <t>Practice Patterns After Acute Embolic Retinal Artery Occlusion.</t>
  </si>
  <si>
    <t>Preventing Long-Term Ocular Complications of Trachoma With Topical Azithromycin: A 3-Year Follow-up Study.</t>
  </si>
  <si>
    <t>A Prospective Evaluation of Posterior Capsule Opacification in Eyes With Posterior Capsule Plaque-A Case-Control Study.</t>
  </si>
  <si>
    <t>Prevalence of Steroid-Induced Cataract and Glaucoma in Chronic Obstructive Pulmonary Disease Patients Attending a Tertiary Care Center in India.</t>
  </si>
  <si>
    <t>Past, Present, and Future Concepts of the Choroidal Scleral Interface Morphology on Optical Coherence Tomography.</t>
  </si>
  <si>
    <t>Cysts of the Iris Pigment Epithelium. What Is New and Interesting? The 2016 Jose Rizal International Medal Lecture.</t>
  </si>
  <si>
    <t>Bowled Over by Cricket: Impact of Tape-Ball Injuries on the Eyes.</t>
  </si>
  <si>
    <t>The Pathway From Genes to Gene Therapy in Glaucoma: A Review of Possibilities for Using Genes as Glaucoma Drugs.</t>
  </si>
  <si>
    <t>Assessing Precision of Hodapp-Parrish-Anderson Criteria for Staging Early Glaucomatous Damage in an Ocular Hypertension Cohort: A Retrospective Study.</t>
  </si>
  <si>
    <t>Peripapillary retinal vessel density in eyes with acute primary angle closure: an optical coherence tomography angiography study.</t>
  </si>
  <si>
    <t>Combined VEGF and PDGF inhibition for neovascular AMD: anti-angiogenic properties of axitinib on human endothelial cells and pericytes in vitro.</t>
  </si>
  <si>
    <t>Effect of oral niacin on central retinal vein occlusion.</t>
  </si>
  <si>
    <t>Macular hole closure patterns associated with different internal limiting membrane flap techniques.</t>
  </si>
  <si>
    <t>Immunohistochemical profiling including beta-catenin in conjunctival melanocytic lesions.</t>
  </si>
  <si>
    <t>Data collection on retinopathy as a public health tool: The Hubble telescope equivalent of looking back in time.</t>
  </si>
  <si>
    <t>Factors Associated with Worsening Proliferative Diabetic Retinopathy in Eyes Treated with Panretinal Photocoagulation or Ranibizumab.</t>
  </si>
  <si>
    <t>Quality of Life in the Tube Versus Trabeculectomy Study.</t>
  </si>
  <si>
    <t>Self-reported Use of Eye Care Among Adult Chinese Americans: The Chinese American Eye Study.</t>
  </si>
  <si>
    <t>Is there evidence for a surgeon learning curve for endothelial keratoplasty in Australia?</t>
  </si>
  <si>
    <t>Retinal haemorrhages in a university hospital: not always abusive head injury.</t>
  </si>
  <si>
    <t>Descemet membrane endothelial keratoplasty for graft failure following penetrating keratoplasty.</t>
  </si>
  <si>
    <t>Radiographic sacroiliitis develops predictably over time in a cohort of familial spondyloarthritis followed longitudinally.</t>
  </si>
  <si>
    <t>Protection of Glial Müller Cells by Dexamethasone in a Mouse Model of Surgically Induced Blood-Retinal Barrier Breakdown.</t>
  </si>
  <si>
    <t>Parapapillary Diffuse Choroidal Atrophy in Children Is Associated With Extreme Thinning of Parapapillary Choroid.</t>
  </si>
  <si>
    <t>Use of a Supplemental Oxygen Protocol to Suppress Progression of Retinopathy of Prematurity.</t>
  </si>
  <si>
    <t>Reclaiming the Periphery: Automated Kinetic Perimetry for Measuring Peripheral Visual Fields in Patients With Glaucoma.</t>
  </si>
  <si>
    <t>The Prognostic Value of AJCC Staging in Uveal Melanoma Is Enhanced by Adding Chromosome 3 and 8q Status.</t>
  </si>
  <si>
    <t>The Clinical Phenotype of CNGA3-Related Achromatopsia: Pretreatment Characterization in Preparation of a Gene Replacement Therapy Trial.</t>
  </si>
  <si>
    <t>Targeted Metabolomics Reveals Early Dominant Optic Atrophy Signature in Optic Nerves of Opa1delTTAG/+ Mice.</t>
  </si>
  <si>
    <t>Vascular flow density in pathological myopia: an optical coherence tomography angiography study.</t>
  </si>
  <si>
    <t>Ultrasonic mirror image from ruthenium plaque facilitates calculation of uveal melanoma treatment dose.</t>
  </si>
  <si>
    <t>A case of Feingold type 2 syndrome associated with keratoconus refines keratoconus type 7 locus on chromosome 13q.</t>
  </si>
  <si>
    <t>Ring melanoma of the anterior chamber angle as a mimicker of pigmentary glaucoma.</t>
  </si>
  <si>
    <t>Cytogenetic Abnormalities in Uveal Melanoma Based on Tumor Features and Size in 1059 Patients: The 2016 W. Richard Green Lecture.</t>
  </si>
  <si>
    <t>Factors Affecting Visits to the Emergency Department for Urgent and Nonurgent Ocular Conditions.</t>
  </si>
  <si>
    <t>Clinical characteristics and survival of pulmonary arterial hypertension associated with three major connective tissue diseases: A cohort study in China.</t>
  </si>
  <si>
    <t>The Importance of Human Milk for Immunity in Preterm Infants.</t>
  </si>
  <si>
    <t>Therapeutic potential of AAV-mediated MMP-3 secretion from corneal endothelium in treating glaucoma.</t>
  </si>
  <si>
    <t>LRRK2(I2020T) functional genetic interactors that modify eye degeneration and dopaminergic cell loss in Drosophila.</t>
  </si>
  <si>
    <t>Rehabilitation in progressive supranuclear palsy: Effectiveness of two multidisciplinary treatments.</t>
  </si>
  <si>
    <t>Clinical Features and Prognostic Factors in Presumed Ocular Tuberculosis.</t>
  </si>
  <si>
    <t>A Rho-Associated Kinase Inhibitor Protects Permeability in a Cell Culture Model of Ocular Disease, and Reduces Aqueous Flare in Anterior Uveitis.</t>
  </si>
  <si>
    <t>Gradient Boosted Decision Tree Classification of Endophthalmitis Versus Uveitis and Lymphoma from Aqueous and Vitreous IL-6 and IL-10 Levels.</t>
  </si>
  <si>
    <t>Short-Term Vitreoretinal Tamponade with Heavy Liquid Following Surgery for Giant Retinal Tear.</t>
  </si>
  <si>
    <t>Compound heterozygous POMT1 mutations in a Chinese family with autosomal recessive muscular dystrophy-dystroglycanopathy C1.</t>
  </si>
  <si>
    <t>Corneal confocal scanning laser microscopy in patients with dry eye disease treated with topical cyclosporine.</t>
  </si>
  <si>
    <t>Comparison of clinical outcome with different treatment regimens in acute adenoviral keratoconjunctivitis.</t>
  </si>
  <si>
    <t>Novel variants in PAX6 gene caused congenital aniridia in two Chinese families.</t>
  </si>
  <si>
    <t>Assessment of the Apple iPad as a low-vision reading aid.</t>
  </si>
  <si>
    <t>Waist-up protection for blind individuals using the EyeCane as a primary and secondary mobility aid.</t>
  </si>
  <si>
    <t>Influence of Test Distance on Stereoacuity in Intermittent Exotropia.</t>
  </si>
  <si>
    <t>Effects of Simulated Low Vision on Postural Adjustment to Changes in Center of Mass in Older Adults.</t>
  </si>
  <si>
    <t>Diagnosis of optic nerve sheath meningioma during optic nerve sheath decompression.</t>
  </si>
  <si>
    <t>Anti-apoptotic effects of Curcuma longa L. extract and its curcuminoids against blue light-induced cytotoxicity in A2E-laden human retinal pigment epithelial cells.</t>
  </si>
  <si>
    <t>Optimal voltage stimulation parameters for network-mediated responses in wild type and rd10 mouse retinal ganglion cells.</t>
  </si>
  <si>
    <t>Using Electrical Stimulation to Enhance the Efficacy of Cell Transplantation Therapies for Neurodegenerative Retinal Diseases: Concepts, Challenges, and Future Perspectives.</t>
  </si>
  <si>
    <t>Chemokine CXCL13 activates p38 MAPK in the trigeminal ganglion after infraorbital nerve injury.</t>
  </si>
  <si>
    <t>Half-dose photodynamic therapy for chronic central serous chorioretinopathy evaluated by focal macular electroretinograms.</t>
  </si>
  <si>
    <t>Rituximab in the treatment of ocular cicatricial pemphigoid: a retrospective cohort study.</t>
  </si>
  <si>
    <t>Nutritional and Lifestyle Interventions for Age-Related Macular Degeneration: A Review.</t>
  </si>
  <si>
    <t>Bestrophin 1 and retinal disease.</t>
  </si>
  <si>
    <t>The challenge of regenerative therapies for the optic nerve in glaucoma.</t>
  </si>
  <si>
    <t>Myocilin expression is regulated by retinoic acid in the trabecular meshwork-derived cellular environment.</t>
  </si>
  <si>
    <t>Diffusion Tensor Imaging Tractography Detecting Isolated Oculomotor Nerve Damage After Traumatic Brain Injury.</t>
  </si>
  <si>
    <t>Three Cases of Erdheim-Chester Disease With Intraocular Manifestations: Imaging and Histopathology Findings of a Rare Entity.</t>
  </si>
  <si>
    <t>Histologic and Optical Coherence Tomographic Correlates in Drusenoid Pigment Epithelium Detachment in Age-Related Macular Degeneration.</t>
  </si>
  <si>
    <t>Dietary Intakes of Eicosapentaenoic Acid and Docosahexaenoic Acid and Risk of Age-Related Macular Degeneration.</t>
  </si>
  <si>
    <t>Adherence to Hydroxychloroquine Dosing Guidelines by Rheumatologists: An Electronic Medical Record-Based Study in an Integrated Health Care System.</t>
  </si>
  <si>
    <t>Validation of the Retinal Detachment after Open Globe Injury (RD-OGI) Score as an Effective Tool for Predicting Retinal Detachment.</t>
  </si>
  <si>
    <t>Lack of association between polymorphism rs540782 and primary open angle glaucoma in Saudi patients.</t>
  </si>
  <si>
    <t>Bayesian hierarchical modeling of longitudinal glaucomatous visual fields using a two-stage approach.</t>
  </si>
  <si>
    <t>The effect of aberrations on objectively assessed image quality and depth of focus.</t>
  </si>
  <si>
    <t>The mutational landscape of ocular marginal zone lymphoma identifies frequent alterations in TNFAIP3 followed by mutations in TBL1XR1 and CREBBP.</t>
  </si>
  <si>
    <t>A case report of rim enhancing lesion at the orbital apex.</t>
  </si>
  <si>
    <t>Nursing actions that create a sense of good nursing care in patients with wet age-related macular degeneration.</t>
  </si>
  <si>
    <t>Trend-Based Progression Analysis for Examination of the Topography of Rates of Retinal Nerve Fiber Layer Thinning in Glaucoma.</t>
  </si>
  <si>
    <t>Ex Vivo Imaging of the Murine Optic Nerve Head.</t>
  </si>
  <si>
    <t>Drusen on Demand? Authors Describe a Novel Culture System for Generating subRPE Deposits.</t>
  </si>
  <si>
    <t>Functional and Anatomical Outcomes in Patients With Serous Retinal Detachment in Diabetic Macular Edema Treated With Ranibizumab.</t>
  </si>
  <si>
    <t>Bone Morphogenetic Protein-7 Suppresses TGFβ2-Induced Epithelial-Mesenchymal Transition in the Lens: Implications for Cataract Prevention.</t>
  </si>
  <si>
    <t>Structural and Functional Recovery Following Limited Iatrogenic Macular Detachment for Retinal Gene Therapy.</t>
  </si>
  <si>
    <t>Relationship between optical coherence tomography sector peripapillary angioflow-density and Octopus visual field cluster mean defect values.</t>
  </si>
  <si>
    <t>Do picture-based charts overestimate visual acuity? Comparison of Kay Pictures, Lea Symbols, HOTV and Keeler logMAR charts with Sloan letters in adults and children.</t>
  </si>
  <si>
    <t>Retinal vessel density from optical coherence tomography angiography to differentiate early glaucoma, pre-perimetric glaucoma and normal eyes.</t>
  </si>
  <si>
    <t>Optical Coherence Tomography Angiography Findings in Stargardt Disease.</t>
  </si>
  <si>
    <t>Role of percent peripheral tissue ablated on refractive outcomes following hyperopic LASIK.</t>
  </si>
  <si>
    <t>Risk factors of hepatic dysfunction in patients with Graves' hyperthyroidism and the efficacy of 131iodine treatment.</t>
  </si>
  <si>
    <t>Clinical, pathological, and genetic evaluations of Chinese patient with otodental syndrome and multiple complex odontoma: Case report.</t>
  </si>
  <si>
    <t>Bimatoprost-induced late-onset choroidal detachment after trabeculectomy: A case report and review of the literature.</t>
  </si>
  <si>
    <t>Shifting trends in microbial keratitis following penetrating keratoplasty in Taiwan.</t>
  </si>
  <si>
    <t>Association between intermediate uveitis and toxocariasis in the Korean population.</t>
  </si>
  <si>
    <t>ACUTE POSTERIOR MULTIFOCAL PLACOID PIGMENT EPITHELIOPATHY ON OPTICAL COHERENCE TOMOGRAPHY ANGIOGRAPHY.</t>
  </si>
  <si>
    <t>Effect of Trabeculotomy on Corneal Endothelial Cell Loss in Cases of After Penetrating-Keratoplasty Glaucoma.</t>
  </si>
  <si>
    <t>Applications of antisense oligonucleotides for the treatment of inherited retinal diseases.</t>
  </si>
  <si>
    <t>The Early Treatment Diabetic Retinopathy Study historical review and relevance to today's management of diabetic macular edema.</t>
  </si>
  <si>
    <t>Assessment of thermal effects in a model of the human head implanted with a wireless active microvalve for the treatment of glaucoma creating a filtering bleb.</t>
  </si>
  <si>
    <t>Manual MRI morphometry in Parkinsonian syndromes.</t>
  </si>
  <si>
    <t>Thrombotic thrombocytopenic purpura in a new onset lupus patient?</t>
  </si>
  <si>
    <t>Choroidal structures in polypoidal choroidal vasculopathy, neovascular age-related maculopathy, and healthy eyes determined by binarization of swept source optical coherence tomographic images.</t>
  </si>
  <si>
    <t>A novel mutation in the proteolytic domain of LONP1 causes atypical CODAS syndrome.</t>
  </si>
  <si>
    <t>Work Disability in Newly Diagnosed Patients with Primary Sjögren Syndrome.</t>
  </si>
  <si>
    <t>Behcet's disease.</t>
  </si>
  <si>
    <t>Hypokalaemia in Sjögren's syndrome: the missing piece.</t>
  </si>
  <si>
    <t>Cognitive Testing in Patients with CKD: The Problem of Missing Cases.</t>
  </si>
  <si>
    <t>Two extremes of the clinical spectrum of conjunctival squamous cell carcinoma presenting in the same patient.</t>
  </si>
  <si>
    <t>Peripapillary perfused capillary density in primary open-angle glaucoma across disease stage: an optical coherence tomography angiography study.</t>
  </si>
  <si>
    <t>Impact of the Alexander technique on well-being: a randomised controlled trial involving older adults with visual impairment.</t>
  </si>
  <si>
    <t>The effect of abnormal stromal protein on the biomechanical properties of the cornea.</t>
  </si>
  <si>
    <t>Emerging ocular biomarkers of Alzheimer disease.</t>
  </si>
  <si>
    <t>Prominent Optic Disc Featured in Inherited Retinopathy.</t>
  </si>
  <si>
    <t>Intraocular Dexamethasone Implant as Adjunct to Silicone Oil Tamponade for Proliferative Vitreoretinopathy.</t>
  </si>
  <si>
    <t>Post-Streptococcal Uveitis: a Rare Entity.</t>
  </si>
  <si>
    <t>Necrotising Scleritis and Peripheral Ulcerative Keratitis Associated with Rheumatoid Arthritis Treated with Rituximab.</t>
  </si>
  <si>
    <t>Internal Limiting Membrane Flap Techniques for the Repair of Large Macular Holes: a Short-Term Follow-up of Anatomical and Functional Outcomes.</t>
  </si>
  <si>
    <t>Autoantibody to MDM2: A potential serological marker of primary Sjogren's syndrome.</t>
  </si>
  <si>
    <t>Developing an Item Bank to Measure Quality of Life in Individuals With Glaucoma, and the Results of the Interview With Patients: The Effect of Visual Function, Visual Field Progression Rate, Medical, and Surgical Treatments on Quality of Life.</t>
  </si>
  <si>
    <t>Comparison of EX-PRESS Shunt and Trabeculectomy With Mitomycin-C in Congenital and Juvenile Glaucoma.</t>
  </si>
  <si>
    <t>A silent mutation in human alpha-A crystallin gene in patients with age-related nuclear or cortical cataract.</t>
  </si>
  <si>
    <t>Evisceration in patients with Sturge-Weber syndrome.</t>
  </si>
  <si>
    <t>Epiphora as first presenting sign of primary extranodal NK/T-cell lymphoma of the lacrimal sac.</t>
  </si>
  <si>
    <t>Diagnostic Power of Lamina Cribrosa Depth and Curvature in Glaucoma.</t>
  </si>
  <si>
    <t>Combined PI3K/Akt and Smad2 Activation Promotes Corneal Endothelial Cell Proliferation.</t>
  </si>
  <si>
    <t>Measuring Deformation in the Mouse Optic Nerve Head and Peripapillary Sclera.</t>
  </si>
  <si>
    <t>Subretinal Pigment Epithelial Deposition of Drusen Components Including Hydroxyapatite in a Primary Cell Culture Model.</t>
  </si>
  <si>
    <t>A Rare Ocular Presentation of Metastatic Lung Cancer: Unilateral Anterior Chamber Angle, Bilateral Choroidal, and Multiple Intracranial Metastases.</t>
  </si>
  <si>
    <t>TWO YEAR OUTCOMES OF "TREAT AND EXTEND" INTRAVITREAL THERAPY USING AFLIBERCEPT PREFERENTIALLY FOR NEOVASCULAR AGE-RELATED MACULAR DEGENERATION.</t>
  </si>
  <si>
    <t>REPEATABILITY AND LONGITUDINAL ASSESSMENT OF FOVEAL CONE STRUCTURE IN CNGB3-ASSOCIATED ACHROMATOPSIA.</t>
  </si>
  <si>
    <t>OPTICAL COHERENCE TOMOGRAPHY FINDINGS IN CYTOMEGALOVIRUS RETINITIS: A Longitudinal Study.</t>
  </si>
  <si>
    <t>DETAILED CHARACTERIZATION OF CHOROIDAL MORPHOLOGIC AND VASCULAR FEATURES IN AGE-RELATED MACULAR DEGENERATION AND POLYPOIDAL CHOROIDAL VASCULOPATHY.</t>
  </si>
  <si>
    <t>Upper Eyelid Reconstruction Using a Blepharoplasty Flap.</t>
  </si>
  <si>
    <t>Combined Endoscopic and Trans Palpebral Orbital Reconstruction for Silent Sinus Syndrome.</t>
  </si>
  <si>
    <t>Survey of Ocular Prosthetics Rehabilitation in the United Kingdom, Part 1: Anophthalmic Patients' Aetiology, Opinions, and Attitudes.</t>
  </si>
  <si>
    <t>Lacrimal intubation during dacryocystorhinostomy utilizing the STENTube.</t>
  </si>
  <si>
    <t>Osteoporosis-pseudoglioma syndrome: Report of two cases and a manifesting carrier.</t>
  </si>
  <si>
    <t>Cilioretinal artery: Vasculogenesis might be promoted by plasminogen activator inhibitor-1 5G allele.</t>
  </si>
  <si>
    <t>AAN Updates Guidelines on the Uses of Botulinum Neurotoxin.</t>
  </si>
  <si>
    <t>Collagen synthesis disruption and downregulation of core elements of TGF-β, Hippo, and Wnt pathways in keratoconus corneas.</t>
  </si>
  <si>
    <t>A Retrospective Study of Ranibizumab Treatment Regimens for Neovascular Age-Related Macular Degeneration (nAMD) in Australia and the United Kingdom.</t>
  </si>
  <si>
    <t>Progressive retinal degeneration in a girl with Knobloch syndrome who presented with signs of ocular albinism.</t>
  </si>
  <si>
    <t>Percutaneous Isolated Hepatic Perfusion as a Treatment for Isolated Hepatic Metastases of Uveal Melanoma: Patient Outcome and Safety in a Multi-centre Study.</t>
  </si>
  <si>
    <t>Glaucoma drainage device surgery in children and adults: a comparative study of outcomes and complications.</t>
  </si>
  <si>
    <t>Inadequate screening for retinopathy among recent immigrants with type 2 diabetes despite universal health care: A population-based study.</t>
  </si>
  <si>
    <t>Isolated Internuclear Ophthalmoplegia After Massive Supratentorial Epidural Hematoma: A Case Report and Review of the Literature.</t>
  </si>
  <si>
    <t>Long-term outcome of allogeneic cultivated limbal epithelial transplantation for symblepharon caused by severe ocular burns.</t>
  </si>
  <si>
    <t>Efficacy of Vitrectomy Combined with Subretinal rtPA Injection with Gas or Air Tamponade.</t>
  </si>
  <si>
    <t>A New Glaucoma Severity Score Combining Structural and Functional Defects.</t>
  </si>
  <si>
    <t>Dark Adaptation in Patients with Primary Open-Angle Glaucoma, Pseudoexfoliation Glaucoma and Childhood Glaucoma.</t>
  </si>
  <si>
    <t>Enhanced Bruton's Tyrosine Kinase Activity in Peripheral Blood B Lymphocytes From Patients With Autoimmune Disease.</t>
  </si>
  <si>
    <t>Systemic corticosteroid regimens for prevention of bronchopulmonary dysplasia in preterm infants.</t>
  </si>
  <si>
    <t>Factors Associated with the Retinal Nerve Fiber Layer Loss after Acute Primary Angle Closure: A Prospective EDI-OCT Study.</t>
  </si>
  <si>
    <t>Choroidal nevus: a review of prevalence, features, genetics, risks, and outcomes.</t>
  </si>
  <si>
    <t>Role of cytokines and treatment algorithms in retinopathy of prematurity.</t>
  </si>
  <si>
    <t>CRISPR applications in ophthalmologic genome surgery.</t>
  </si>
  <si>
    <t>Use of video games for the treatment of amblyopia.</t>
  </si>
  <si>
    <t>Scleral Surgery for Uveal Effusion.</t>
  </si>
  <si>
    <t>AGE, SEX, AND TIME-SPECIFIC TRENDS IN SURGICAL APPROACHES FOR RHEGMATOGENOUS RETINAL DETACHMENT: A Nationwide, Population-Based Study Using the National Claim Registry.</t>
  </si>
  <si>
    <t>RISK FOR LOW VISUAL ACUITY AFTER 1 AND 2 YEARS OF TREATMENT WITH RANIBIZUMAB OR BEVACIZUMAB FOR PATIENTS WITH NEOVASCULAR AGE-RELATED MACULAR DEGENERATION.</t>
  </si>
  <si>
    <t>Efficient OCT Volume Reconstruction From Slitlamp Microscopes.</t>
  </si>
  <si>
    <t>Cystoid macular changes on optical coherence tomography in a patient with maternally inherited diabetes and deafness (MIDD)-associated macular dystrophy.</t>
  </si>
  <si>
    <t>Surgically Induced Necrotizing Scleritis Following Strabismus Surgery Treated Successfully with Topical N-acetylcysteine in a Child with Congenital Fibrosis of Extraocular Muscles and Varadi Papp Syndrome.</t>
  </si>
  <si>
    <t>Nanobodies against surface biomarkers enable the analysis of tumor genetic heterogeneity in uveal melanoma patient-derived xenografts.</t>
  </si>
  <si>
    <t>Medical history of discordant twins and environmental etiologies of autism.</t>
  </si>
  <si>
    <t>Multifocal visual evoked potentials for quantifying optic nerve dysfunction in patients with optic disc drusen.</t>
  </si>
  <si>
    <t>Oxidized low-density lipoprotein, lipid and calcium aggregates reveal oxidative stress and inflammation in the conjunctiva of glaucoma patients.</t>
  </si>
  <si>
    <t>Clinical, biopsy, and mass spectrometry findings of renal gelsolin amyloidosis.</t>
  </si>
  <si>
    <t>A Metabolome-Wide Study of Dry Eye Disease Reveals Serum Androgens as Biomarkers.</t>
  </si>
  <si>
    <t>Leber hereditary optic neuropathy due to a new ND1 mutation.</t>
  </si>
  <si>
    <t>Comparison of Autologous Serum Versus Preservative Free Artificial Tear in Patients with Dry Eyes Due to Systemic Isotretinoin Therapy.</t>
  </si>
  <si>
    <t>The Relation between Sleep Disruption and Cataract in a Large Population-Based Study.</t>
  </si>
  <si>
    <t>Light-Induced Retinopathy: Young Age Protects more than Ocular Pigmentation.</t>
  </si>
  <si>
    <t>Safety and Efficacy of a Membrane-Tube-Type Glaucoma Shunt Device: An Animal Trial.</t>
  </si>
  <si>
    <t>Age-Related Macular Degeneration and Mortality: A Systematic Review and Meta-Analysis.</t>
  </si>
  <si>
    <t>Efficacy of Purtscher's Retinopathy Treatments: A Systematic Review.</t>
  </si>
  <si>
    <t>Relation between Ocular Comfort, Arachidonic Acid Mediators, and Histamine.</t>
  </si>
  <si>
    <t>Canalicular lacerations: Factors predicting outcome at a tertiary eye care centre.</t>
  </si>
  <si>
    <t>Dexamethasone implant with fixed or individualized regimen in the treatment of diabetic macular oedema: six-month outcomes of the UDBASA study.</t>
  </si>
  <si>
    <t>Switching from pro re nata to treat-and-extend regimen improves visual acuity in patients with neovascular age-related macular degeneration.</t>
  </si>
  <si>
    <t>Effect of selective laser trabeculoplasty on ocular haemodynamics in primary open-angle glaucoma.</t>
  </si>
  <si>
    <t>Corneal profile in primary congenital glaucoma.</t>
  </si>
  <si>
    <t>A de novo splice site mutation in CASK causes FG syndrome-4 and congenital nystagmus.</t>
  </si>
  <si>
    <t>Obstetric and perinatal outcome in anti-Ro/SSA-positive pregnant women: a prospective cohort study.</t>
  </si>
  <si>
    <t>Effect of corneal collagen crosslinking on subsequent deep anterior lamellar keratoplasty (DALK) in keratoconus.</t>
  </si>
  <si>
    <t>Niaspan inhibits diabetic retinopathy‑induced vascular inflammation by downregulating the tumor necrosis factor‑α pathway.</t>
  </si>
  <si>
    <t>Many faces of SMCHD1.</t>
  </si>
  <si>
    <t>Characterization of the ternary Usher syndrome SANS/ush2a/whirlin protein complex.</t>
  </si>
  <si>
    <t>Subcorneal pustular dermatosis and episcleritis associated with poorly controlled ulcerative colitis.</t>
  </si>
  <si>
    <t>Lhermitte-Duclos disease associated to Cowden syndrome: de novo diagnosis and management of these extremely rare syndromes in a patient.</t>
  </si>
  <si>
    <t>Blood, brain and binocular vision.</t>
  </si>
  <si>
    <t>Outcome of repeat trabeculectomies: long-term follow-up.</t>
  </si>
  <si>
    <t>Topical tacrolimus solution in autoimmune polyglandular syndrome-1-associated keratitis.</t>
  </si>
  <si>
    <t>Genome-wide mRNA analysis reveals a TUBD1 isoform profile as a potential biomarker for diabetic retinopathy development.</t>
  </si>
  <si>
    <t>Characterization of isolated retinal vasculitis. Analysis of a cohort from a single center and literature review.</t>
  </si>
  <si>
    <t>Inflammatory eye disease: Pre-treatment assessment of patients prior to commencing immunosuppressive and biologic therapy: Recommendations from an expert committee.</t>
  </si>
  <si>
    <t>Retinal microvascular plasticity in a premature neonate.</t>
  </si>
  <si>
    <t>Association of IGF1 polymorphism rs6214 with high myopia: A systematic review and meta-analysis.</t>
  </si>
  <si>
    <t>Remote eye care screening for rural veterans with Technology-based Eye Care Services: a quality improvement project.</t>
  </si>
  <si>
    <t>Anatomical and functional outcomes of scleral buckling versus primary vitrectomy in pseudophakic retinal detachment.</t>
  </si>
  <si>
    <t>Identification of Circulating Fibrocytes and Dendritic Derivatives in Corneal Endothelium of Patients With Fuchs' Dystrophy.</t>
  </si>
  <si>
    <t>Integrated Comparison of GWAS, Transcriptome, and Proteomics Studies Highlights Similarities in the Biological Basis of Animal and Human Myopia.</t>
  </si>
  <si>
    <t>Retinal Architecture and Melanopsin-Mediated Pupillary Response Characteristics: A Putative Pathophysiologic Signature for the Retino-Hypothalamic Tract in Multiple Sclerosis.</t>
  </si>
  <si>
    <t>Characterization of Alstrom Syndrome 1 (ALMS1) Transcript Variants in Hodgkin Lymphoma Cells.</t>
  </si>
  <si>
    <t>Congenital Cataract in Gpr161vl/vl Mice Is Modified by Proximal Chromosome 15.</t>
  </si>
  <si>
    <t>A missense variant in NCF1 is associated with susceptibility to multiple autoimmune diseases.</t>
  </si>
  <si>
    <t>Retinal prosthesis that incorporates the organization of the nerve fibre layer.</t>
  </si>
  <si>
    <t>Discriminatory Power of Superficial Vessel Density and Prelaminar Vascular Flow Index in Eyes With Glaucoma and Ocular Hypertension and Normal Eyes.</t>
  </si>
  <si>
    <t>Association of Plasma Complement C3 Levels With Primary Angle-Closure Glaucoma in Older Women.</t>
  </si>
  <si>
    <t>Gli1 Expression in Human Epiretinal Membranes.</t>
  </si>
  <si>
    <t>Diagnostic and Therapeutic Challenges.</t>
  </si>
  <si>
    <t>Posterior Medial Canthal Thermoplasty.</t>
  </si>
  <si>
    <t>Orbital lymphomas missed by first biopsies of orbital masses.</t>
  </si>
  <si>
    <t>Surgical outcomes of trabeculectomy and glaucoma drainage implant for uveitic glaucoma and relationship with uveitis activity.</t>
  </si>
  <si>
    <t>The prevalence of Behçet's disease in Korea: data from Health Insurance Review and Assessment Service from 2011 to 2015.</t>
  </si>
  <si>
    <t>New parameters in assessment of human donor corneal stroma.</t>
  </si>
  <si>
    <t>Identification and clinical role of choroidal neovascularization characteristics based on optical coherence tomography angiography.</t>
  </si>
  <si>
    <t>Objective and subjective outcomes of strabismus surgery in Graves' orbitopathy: a prospective multicentre study.</t>
  </si>
  <si>
    <t>Visual function response to ocriplasmin for the treatment of vitreomacular traction and macular hole.</t>
  </si>
  <si>
    <t>Alterations of the outer retina in non-arteritic anterior ischaemic optic neuropathy detected using spectral-domain optical coherence tomography.</t>
  </si>
  <si>
    <t>General and Specific Genetic Polymorphism of Cytokines-Related Gene in AITD.</t>
  </si>
  <si>
    <t>Gene therapy for diabetic retinopathy: Are we ready to make the leap from bench to bedside?</t>
  </si>
  <si>
    <t>Nicotinamide Ameliorates Disease Phenotypes in a Human iPSC Model of Age-Related Macular Degeneration.</t>
  </si>
  <si>
    <t>Biallelic Mutation of ARHGEF18, Involved in the Determination of Epithelial Apicobasal Polarity, Causes Adult-Onset Retinal Degeneration.</t>
  </si>
  <si>
    <t>A Recurrent De Novo Variant in NACC1 Causes a Syndrome Characterized by Infantile Epilepsy, Cataracts, and Profound Developmental Delay.</t>
  </si>
  <si>
    <t>Design and optimization of a novel implantation technology in contact lenses for the treatment of dry eye syndrome: In vitro and in vivo evaluation.</t>
  </si>
  <si>
    <t>Residential Pesticide Exposures in Pregnancy and the Risk of Sporadic Retinoblastoma: A Report From the Children's Oncology Group.</t>
  </si>
  <si>
    <t>Atypical pituitary adenoma with orbital invasion: Case report and review of the literature.</t>
  </si>
  <si>
    <t>Cavernous venous malformation (cavernous hemangioma) of the orbit: Current concepts and a review of the literature.</t>
  </si>
  <si>
    <t>Waiting to deliver a final diagnosis.</t>
  </si>
  <si>
    <t>Talkin' about my (re)generation: The who of intrinsic retinal stem cells.</t>
  </si>
  <si>
    <t>BetaB2-crystallin mutations associated with cataract and glaucoma leads to mitochondrial alterations in lens epithelial cells and retinal neurons.</t>
  </si>
  <si>
    <t>MiR-126 overexpression inhibits high glucose-induced migration and tube formation of rhesus macaque choroid-retinal endothelial cells by obstructing VEGFA and PIK3R2.</t>
  </si>
  <si>
    <t>Monitoring CD27+ memory B-cells in neuromyelitis optica spectrum disorders patients treated with rituximab: Results from a bicentric study.</t>
  </si>
  <si>
    <t>Potential multisystem degeneration in Asidan patients.</t>
  </si>
  <si>
    <t>Cortical control of vertical and horizontal saccades in progressive supranuclear palsy: An exploratory fMRI study.</t>
  </si>
  <si>
    <t>Central positional nystagmus associated with cerebellar tumors: Clinical and topographical analysis.</t>
  </si>
  <si>
    <t>Longitudinally extensive transverse myelitis immune-mediated in aquaporin-4 antibody negative patients: Disease heterogeneity.</t>
  </si>
  <si>
    <t>Amyloid and intracellular accumulation of BRI(2).</t>
  </si>
  <si>
    <t>The effect of orbital decompression surgery on interpupillary distance and angle kappa in patients with thyroid-associated orbitopathy.</t>
  </si>
  <si>
    <t>The comparative efficacy and safety of topical non-steroidal anti-inflammatory drugs for the treatment of anterior chamber inflammation after cataract surgery: a systematic review and network meta-analysis.</t>
  </si>
  <si>
    <t>In vivo confocal microscopic characteristics of microsporidial keratoconjunctivitis in immunocompetent adults.</t>
  </si>
  <si>
    <t>Optic disc haemorrhages at baseline as a risk factor for poor outcome in the Idiopathic Intracranial Hypertension Treatment Trial.</t>
  </si>
  <si>
    <t>Limited cutaneous systemic sclerosis arising in a patient with Graves' disease.</t>
  </si>
  <si>
    <t>Prevalence, Age at Diagnosis, Mortality, and Cause of Death in Retinitis Pigmentosa in Korea-A Nationwide Population-based Study.</t>
  </si>
  <si>
    <t>Intravitreal Bevacizumab for the Treatment of Vitreous Hemorrhage Due to Proliferative Diabetic Retinopathy.</t>
  </si>
  <si>
    <t>Detecting Change Using Standard Global Perimetric Indices in Glaucoma.</t>
  </si>
  <si>
    <t>A novel case of renal pathergy reaction in a Behçet's disease patient complicated by IgA vasculitis.</t>
  </si>
  <si>
    <t>Glymphatic stasis at the site of the lamina cribrosa as a potential mechanism underlying open-angle glaucoma.</t>
  </si>
  <si>
    <t>Aging retinal function is improved by near infrared light (670 nm) that is associated with corrected mitochondrial decline.</t>
  </si>
  <si>
    <t>The Effect of Gaze Angle on Visual Acuity in Infantile Nystagmus.</t>
  </si>
  <si>
    <t>Glucocorticoid-Induced Leucine Zipper Suppresses ICAM-1 and MCP-1 Expression by Dephosphorylation of NF-κB p65 in Retinal Endothelial Cells.</t>
  </si>
  <si>
    <t>Vision Recovery and Connectivity by Fetal Retinal Sheet Transplantation in an Immunodeficient Retinal Degenerate Rat Model.</t>
  </si>
  <si>
    <t>Novel PEX11B Mutations Extend the Peroxisome Biogenesis Disorder 14B Phenotypic Spectrum and Underscore Congenital Cataract as an Early Feature.</t>
  </si>
  <si>
    <t>Antimicrobial Blue Light Therapy for Infectious Keratitis: Ex Vivo and In Vivo Studies.</t>
  </si>
  <si>
    <t>Object crowding in age-related macular degeneration.</t>
  </si>
  <si>
    <t>Prevalence, Risk Factors, and Impact of Undiagnosed Visually Significant Cataract: The Singapore Epidemiology of Eye Diseases Study.</t>
  </si>
  <si>
    <t>Patient Experience With Office-Based Corneal Transplantation.</t>
  </si>
  <si>
    <t>Evaluation and Quality Assessment of Prestripped, Preloaded Descemet Membrane Endothelial Keratoplasty Grafts.</t>
  </si>
  <si>
    <t>Immunosuppression as a Possible Risk Factor for Interferon Nonresponse in Ocular Surface Squamous Neoplasia.</t>
  </si>
  <si>
    <t>Multimodal Assessment of Corneal Thinning Using Optical Coherence Tomography, Scheimpflug Imaging, Pachymetry, and Slit-Lamp Examination.</t>
  </si>
  <si>
    <t>Pupillary Abnormalities in Descemet Membrane Endothelial Keratoplasty After Nearly Full Tamponade.</t>
  </si>
  <si>
    <t>Copper in Keratoconic Corneas.</t>
  </si>
  <si>
    <t>Toxic Anterior Segment Syndrome: Inadvertent Administration of Intracameral Lidocaine 1% and Phenylephrine 2.5% Preserved With 10% Benzalkonium Chloride During Cataract Surgery.</t>
  </si>
  <si>
    <t>Precision of Epithelial Defect Measurements.</t>
  </si>
  <si>
    <t>Asymptomatic Infection in Decompensated Full-Thickness Corneal Grafts Referred for Repeat Penetrating Keratoplasty.</t>
  </si>
  <si>
    <t>Ocular Surface Epithelial Atypia Mimicking Squamous Neoplasia in Association With Ulcerative Colitis.</t>
  </si>
  <si>
    <t>Persistent Epithelial Defects and Corneal Opacity After Collagen Cross-Linking With Substitution of Dextran (T-500) With Dextran Sulfate in Compounded Topical Riboflavin.</t>
  </si>
  <si>
    <t>Characteristics of Corneal Astigmatism of Anterior and Posterior Surface in a Normal Control Group and Patients With Keratoconus.</t>
  </si>
  <si>
    <t>Management of Descemet Membrane Detachment After Forceps Birth Injury.</t>
  </si>
  <si>
    <t>A New Method of Subretinal Injection of Tissue Plasminogen Activator and Air in Patients With Submacular Hemorrhage.</t>
  </si>
  <si>
    <t>MACULAR CHOROIDAL VOLUME CHANGES AFTER INTRAVITREAL BEVACIZUMAB FOR EXUDATIVE AGE-RELATED MACULAR DEGENERATION.</t>
  </si>
  <si>
    <t>INVERTED INTERNAL LIMITING MEMBRANE FLAP TECHNIQUE FOR MACULAR HOLE SURGERY WITHOUT EXTRA MANIPULATION OF THE FLAP.</t>
  </si>
  <si>
    <t>Outcomes of levator advancement and Müller muscle-conjunctiva resection for the repair of upper eyelid ptosis.</t>
  </si>
  <si>
    <t>The 24-Hour Effects of Brinzolamide/Brimonidine Fixed Combination and Timolol on Intraocular Pressure and Ocular Perfusion Pressure.</t>
  </si>
  <si>
    <t>Retinal capillaritis in a CRB1-associated retinal dystrophy.</t>
  </si>
  <si>
    <t>Oxidative DNA damage and reduced expression of DNA repair genes: Role in primary open angle glaucoma (POAG).</t>
  </si>
  <si>
    <t>Association Between Migraine and Dry Eye Disease: A Nationwide Population-Based Study.</t>
  </si>
  <si>
    <t>Dry Eye Symptoms, Patient-Reported Visual Functioning, and Health Anxiety Influencing Patient Satisfaction After Cataract Surgery.</t>
  </si>
  <si>
    <t>Roasting Enhances the Anti-Cataract Effect of Coffee Beans: Ameliorating Selenite-Induced Cataracts in Rats.</t>
  </si>
  <si>
    <t>Associations between nocturnal urinary 6-sulfatoxymelatonin, obstructive sleep apnea severity and glycemic control in type 2 diabetes.</t>
  </si>
  <si>
    <t>Comparison of Intravitreal Bevacizumab, Intravitreal Ranibizumab and Laser Photocoagulation for Treatment of Type 1 Retinopathy of Prematurity in Turkish Preterm Children.</t>
  </si>
  <si>
    <t>Development and Assessment of a Novel Canine Ex Vivo Corneal Model.</t>
  </si>
  <si>
    <t>Clinical, biochemical, molecular, and histological features of 65 Portuguese patients with mitochondrial disorders.</t>
  </si>
  <si>
    <t>Free-Floating Iris Cyst in the Anterior Chamber.</t>
  </si>
  <si>
    <t>Movin' on Down the Line.</t>
  </si>
  <si>
    <t>My Baby's Eye Is Large. . .and Always Pink".</t>
  </si>
  <si>
    <t>Prevalence of referable, sight-threatening retinopathy in type 1 diabetes and its relationship to diabetes duration and systemic risk factors.</t>
  </si>
  <si>
    <t>Surveillance of sight loss due to delay in ophthalmic treatment or review: frequency, cause and outcome.</t>
  </si>
  <si>
    <t>Local complement activation in aqueous humor in patients with age-related macular degeneration.</t>
  </si>
  <si>
    <t>Patching retinal breaks with Seprafilm for treating retinal detachments in humans: 9 years of follow-up.</t>
  </si>
  <si>
    <t>Quality of life and functional vision in children treated for cataract-a cross-sectional study.</t>
  </si>
  <si>
    <t>Treatment of Leber's Hereditary Optic Neuropathy.</t>
  </si>
  <si>
    <t>Imbalance between pro-apoptotic and pro-survival factors in human retinal pericytes in diabetic-like conditions.</t>
  </si>
  <si>
    <t>Direct transretinal removal of subfoveal perfluorocarbon liquid: the role and timing of internal limiting membrane peeling.</t>
  </si>
  <si>
    <t>Effects of panretinal laser photocoagulation on the corneal nerve plexus and retinal nerve fiber layer in retinal vein occlusion.</t>
  </si>
  <si>
    <t>Restoration of photoreceptors in eyes with diabetic macular edema.</t>
  </si>
  <si>
    <t>Sutureless extraocular muscle biopsy technique.</t>
  </si>
  <si>
    <t>Inner retinal layer change in glaucoma patients receiving anti-VEGF for neovascular age related macular degeneration.</t>
  </si>
  <si>
    <t>Serum uric acid levels in Parkinson's disease and related disorders.</t>
  </si>
  <si>
    <t>Elevated cerebrospinal fluid uric acid during relapse of neuromyelitis optica spectrum disorders.</t>
  </si>
  <si>
    <t>Discordant mRNA and protein expression of CXCR4 under in vitro CoCl(2)-induced hypoxic conditions.</t>
  </si>
  <si>
    <t>Changes in stimulus and response AC/A ratio with vision therapy in Convergence Insufficiency.</t>
  </si>
  <si>
    <t>Elderly Female With Acute Vision Loss.</t>
  </si>
  <si>
    <t>Inhibitory effect of a novel peptide, H-RN, on keratitis induced by LPS or poly(I:C) in vitro and in vivo via suppressing NF-κB and MAPK activation.</t>
  </si>
  <si>
    <t>Corneal biomechanics - a review.</t>
  </si>
  <si>
    <t>Visual field assessment in high myopia with and without tilted optic disc.</t>
  </si>
  <si>
    <t>Effect of topical cyclopentolate on post-operative pain after pterygium surgery.</t>
  </si>
  <si>
    <t>Post-lens tear turbidity and visual quality after scleral lens wear.</t>
  </si>
  <si>
    <t>Association of High-Mobility Group Box-1 With Th Cell-Related Cytokines in the Vitreous of Ocular Sarcoidosis Patients.</t>
  </si>
  <si>
    <t>Generation of Functional Lentoid Bodies From Human Induced Pluripotent Stem Cells Derived From Urinary Cells.</t>
  </si>
  <si>
    <t>The Pattern of Retinal Ganglion Cell Loss in OPA1-Related Autosomal Dominant Optic Atrophy Inferred From Temporal, Spatial, and Chromatic Sensitivity Losses.</t>
  </si>
  <si>
    <t>Corticosteroids as adjuvant therapy for ocular toxoplasmosis.</t>
  </si>
  <si>
    <t>Clinical Features Differentiating Benign From Malignant Conjunctival Tumors in Children.</t>
  </si>
  <si>
    <t>Agreement of Ocular Symptom Reporting Between Patient-Reported Outcomes and Medical Records.</t>
  </si>
  <si>
    <t>Retinal Nerve Fiber Layer May Be Better Preserved in MOG-IgG versus AQP4-IgG Optic Neuritis: A Cohort Study.</t>
  </si>
  <si>
    <t>Determinants of Indices of Cerebral Volume in Former Very Premature Infants at Term Equivalent Age.</t>
  </si>
  <si>
    <t>A Surgical Technique for the Management of Retinal Detachment Associated With Severe Proliferative Vitreoretinopathy.</t>
  </si>
  <si>
    <t>GUCA1A mutation causes maculopathy in a five-generation family with a wide spectrum of severity.</t>
  </si>
  <si>
    <t>Molecular genetic findings and clinical correlations in 100 patients with Joubert syndrome and related disorders prospectively evaluated at a single center.</t>
  </si>
  <si>
    <t>Acute Anterior Uveitis as a Risk Factor of Ankylosing Spondylitis-A National Population-Based Study.</t>
  </si>
  <si>
    <t>Chinese herbal drugs for the treatment of diabetic retinopathy.</t>
  </si>
  <si>
    <t>Aniseikonia in various retinal disorders.</t>
  </si>
  <si>
    <t>Role of oxidative stress in epigenetic modification of MMP-9 promoter in the development of diabetic retinopathy.</t>
  </si>
  <si>
    <t>Noisy Spiking in Visual Area V2 of Amblyopic Monkeys.</t>
  </si>
  <si>
    <t>Effects of miRNA-200b on the development of diabetic retinopathy by targeting VEGFA gene.</t>
  </si>
  <si>
    <t>18F-AV-1451 positron emission tomography in Alzheimer's disease and progressive supranuclear palsy.</t>
  </si>
  <si>
    <t>Identification of potential saliva and tear biomarkers in primary Sjögren's syndrome, utilising the extraction of extracellular vesicles and proteomics analysis.</t>
  </si>
  <si>
    <t>Current treatment strategies and nanocarrier based approaches for the treatment and management of diabetic retinopathy.</t>
  </si>
  <si>
    <t>Effects of LATISSE (bimatoprost 0.03 per cent topical solution) on the ocular surface.</t>
  </si>
  <si>
    <t>Neuroprotection for treatment of glaucoma in adults.</t>
  </si>
  <si>
    <t>Spatial and Global Sensory Suppression Mapping Encompassing the Central 10° Field in Anisometropic Amblyopia.</t>
  </si>
  <si>
    <t>ANRIL: A Regulator of VEGF in Diabetic Retinopathy.</t>
  </si>
  <si>
    <t>Preventing Corneal Calcification Associated With Xylazine for Longitudinal Optical Coherence Tomography in Young Rodents.</t>
  </si>
  <si>
    <t>Rapamycin Eye Drops Suppress Lacrimal Gland Inflammation In a Murine Model of Sjögren's Syndrome.</t>
  </si>
  <si>
    <t>Intrinsic Functional Connectivity Alterations of the Primary Visual Cortex in Primary Angle-Closure Glaucoma Patients before and after Surgery: A Resting-State fMRI Study.</t>
  </si>
  <si>
    <t>Hyperthyroidism-associated hypercalcemic crisis: A case report and review of the literature.</t>
  </si>
  <si>
    <t>Copy number variations exploration of multiple genes in Graves' disease.</t>
  </si>
  <si>
    <t>Chronic Eyelid Edema Following Periocular Hyaluronic Acid Filler Treatment.</t>
  </si>
  <si>
    <t>Eyelid Eccrine Cyst: An Exceptional Lesion Among Dominant Apocrine Cysts.</t>
  </si>
  <si>
    <t>Human Bot Fly Infestation of the Eyelid.</t>
  </si>
  <si>
    <t>Normal-Tension Glaucoma Masqueraders: Detection Using Optical Coherence Tomography.</t>
  </si>
  <si>
    <t>Are Disposable and Standard Gonioscopy Lenses Comparable?</t>
  </si>
  <si>
    <t>Case 3-2017. A 62-Year-Old Man with Cardiac Sarcoidosis and New Diplopia and Weakness.</t>
  </si>
  <si>
    <t>Macular hole in Stargardt disease: Clinical and ultra-structural observation.</t>
  </si>
  <si>
    <t>Combined treatment with intravitreal bevacizumab and laser photocoagulation for exudative maculopathy in facioscapulohumeral muscular dystrophy.</t>
  </si>
  <si>
    <t>Goldmann Applanation Tonometry versus Dynamic Contour Tonometry after Vitrectomy with Silicone Oil Endotamponade.</t>
  </si>
  <si>
    <t>Macular Choroidal Thickness May Be the Earliest Determiner to Detect the Onset of Diabetic Retinopathy in Patients with Prediabetes: A Prospective and Comparative Study.</t>
  </si>
  <si>
    <t>An Updated Review on the Most Common Agents Causing Toxic Optic Neuropathies.</t>
  </si>
  <si>
    <t>Novel variant in the PYGM gene causing late-onset limb-girdle myopathy, ptosis, and camptocormia.</t>
  </si>
  <si>
    <t>Middle Temporal Gyrus Versus Inferior Temporal Gyrus Transcortical Approaches to High-Grade Astrocytomas in the Mediobasal Temporal Lobe: A Comparison of Outcomes, Functional Restoration, and Surgical Considerations.</t>
  </si>
  <si>
    <t>Olfactory Groove Meningiomas: Acute Presentation and Potential : Pitfalls in Management and Functional Restoration.</t>
  </si>
  <si>
    <t>Spheno-Orbital Meningiomas: When the Endoscopic Approach Is Better.</t>
  </si>
  <si>
    <t>Correlation of HLA-DQ and TNF-α gene polymorphisms with ocular myasthenia gravis combined with thyroid-associated ophthalmopathy.</t>
  </si>
  <si>
    <t>Anaesthesia modalities during laser photocoagulation for retinopathy of prematurity: a retrospective, longitudinal study.</t>
  </si>
  <si>
    <t>Intravitreal ziv-aflibercept for the treatment of choroidal neovascularisation associated with conditions other than age-related macular degeneration.</t>
  </si>
  <si>
    <t>miRNA-200c and miRNA-141 as potential prognostic biomarkers and regulators of epithelial-mesenchymal transition in eyelid sebaceous gland carcinoma.</t>
  </si>
  <si>
    <t>Longitudinal study of retinal status using optical coherence tomography after acute onset endophthalmitis following cataract surgery.</t>
  </si>
  <si>
    <t>Two types of albino mutants in desert and migratory locusts are caused by gene defects in the same signaling pathway.</t>
  </si>
  <si>
    <t>Activity of a melimine derived peptide Mel4 against Stenotrophomonas, Delftia, Elizabethkingia, Burkholderia and biocompatibility as a contact lens coating.</t>
  </si>
  <si>
    <t>Short-Wavelength Light-Blocking Eyeglasses Attenuate Symptoms of Eye Fatigue.</t>
  </si>
  <si>
    <t>Genome-Wide Detection of Copy Number Variations in Unsolved Inherited Retinal Disease.</t>
  </si>
  <si>
    <t>Mutation Spectrum of the ABCA4 Gene in 335 Stargardt Disease Patients From a Multicenter German Cohort-Impact of Selected Deep Intronic Variants and Common SNPs.</t>
  </si>
  <si>
    <t>A Mouse Model of Chronic Ocular Hypertension Induced by Circumlimbal Suture.</t>
  </si>
  <si>
    <t>Trinucleotide Repeat Expansion in the Transcription Factor 4 (TCF4) Gene Leads to Widespread mRNA Splicing Changes in Fuchs' Endothelial Corneal Dystrophy.</t>
  </si>
  <si>
    <t>As Far as the Eye Can See: Relationship between Psychopathic Traits and Pupil Response to Affective Stimuli.</t>
  </si>
  <si>
    <t>Integrated Mapping of Yaws and Trachoma in the Five Northern-Most Provinces of Vanuatu.</t>
  </si>
  <si>
    <t>VISCOELASTIC ASSISTED DRAINAGE OF SUPRACHOROIDAL HEMORRHAGE ASSOCIATED WITH SETON DEVICE IN GLAUCOMA FILTERING SURGERY.</t>
  </si>
  <si>
    <t>COMPARISON OF VISUAL PROGNOSIS AND CLINICAL FEATURES OF CYTOMEGALOVIRUS RETINITIS IN HIV AND NON-HIV PATIENTS.</t>
  </si>
  <si>
    <t>INCREASED SERUM LEVELS OF UREA AND CREATININE ARE SURROGATE MARKERS FOR DISRUPTION OF RETINAL PHOTORECEPTOR EXTERNAL LIMITING MEMBRANE AND INNER SEGMENT ELLIPSOID ZONE IN TYPE 2 DIABETES MELLITUS.</t>
  </si>
  <si>
    <t>SULFURHEXAFLUORIDE (SF6) VERSUS PERFLUOROPROPANE (C3F8) GAS AS TAMPONADE IN MACULAR HOLE SURGERY.</t>
  </si>
  <si>
    <t>Trends in hepatocyte growth factor, insulin-like growth factor 1, thyroid-stimulating hormone, and leptin expression levels in uveal melanoma patient serum and tumor tissues: correlation to disease progression.</t>
  </si>
  <si>
    <t>Can Glaucomatous Visual Field Progression be Predicted by Structural and Functional Measures?</t>
  </si>
  <si>
    <t>Prediction of Changes in Visual Acuity and Contrast Sensitivity Function by Tissue Redness after Pterygium Surgery.</t>
  </si>
  <si>
    <t>Glutaminolysis is Essential for Energy Production and Ion Transport in Human Corneal Endothelium.</t>
  </si>
  <si>
    <t>Isolated Medial Rectus Palsy: Rare Presentation of Mesencephalon Infarction.</t>
  </si>
  <si>
    <t>OCT angiography of acute non-arteritic anterior ischemic optic neuropathy.</t>
  </si>
  <si>
    <t>Primary visual cortical remapping in patients with inherited peripheral retinal degeneration.</t>
  </si>
  <si>
    <t>The Potential Importance of Detection of Neovascular Age-Related Macular Degeneration When Visual Acuity Is Relatively Good.</t>
  </si>
  <si>
    <t>Association of Daily Dosage and Type of Statin Agent With Risk of Open-Angle Glaucoma.</t>
  </si>
  <si>
    <t>Effects of Pure Vergence Training on Initiation and Binocular Coordination of Saccades.</t>
  </si>
  <si>
    <t>Murine Autoimmune Optic Neuritis Is Not Phenotypically Altered by the Retinal Degeneration 8 Mutation.</t>
  </si>
  <si>
    <t>β2-Adrenergic Receptor Antagonism Attenuates CNV Through Inhibition of VEGF and IL-6 Expression.</t>
  </si>
  <si>
    <t>Intraocular Vascular Endothelial Growth Factor Levels in Pachychoroid Neovasculopathy and Neovascular Age-Related Macular Degeneration.</t>
  </si>
  <si>
    <t>Murine Corneal Inflammation and Nerve Damage After Infection With HSV-1 Are Promoted by HVEM and Ameliorated by Immune-Modifying Nanoparticle Therapy.</t>
  </si>
  <si>
    <t>Acute and Protracted Cell Death in Light-Induced Retinal Degeneration in the Canine Model of Rhodopsin Autosomal Dominant Retinitis Pigmentosa.</t>
  </si>
  <si>
    <t>Transcorneal Electrical Stimulation for Patients With Retinitis Pigmentosa: A Prospective, Randomized, Sham-Controlled Follow-up Study Over 1 Year.</t>
  </si>
  <si>
    <t>Cytokine Profiles of Tear Fluid From Patients With Pediatric Lacrimal Duct Obstruction.</t>
  </si>
  <si>
    <t>Immune Cells on the Corneal Endothelium of an Allogeneic Corneal Transplantation Rabbit Model.</t>
  </si>
  <si>
    <t>BH4-Mediated Enhancement of Endothelial Nitric Oxide Synthase Activity Reduces Hyperoxia-Induced Endothelial Damage and Preserves Vascular Integrity in the Neonate.</t>
  </si>
  <si>
    <t>Role of Caveolin-1 for Blocking the Epithelial-Mesenchymal Transition in Proliferative Vitreoretinopathy.</t>
  </si>
  <si>
    <t>Evaluation of the Surgical Device and Procedure for Extracellular Matrix-Scaffold-Supported Human iPSC-Derived Retinal Pigment Epithelium Cell Sheet Transplantation.</t>
  </si>
  <si>
    <t>Origins of Pupillary Hippus in the Autonomic Nervous System.</t>
  </si>
  <si>
    <t>Quantitative Retinal Optical Coherence Tomography Angiography in Patients With Diabetes Without Diabetic Retinopathy.</t>
  </si>
  <si>
    <t>Compound 49b Regulates ZO-1 and Occludin Levels in Human Retinal Endothelial Cells and in Mouse Retinal Vasculature.</t>
  </si>
  <si>
    <t>Biomechanical Strengthening of the Human Cornea Induced by Nanoplatform-Based Transepithelial Riboflavin/UV-A Corneal Cross-Linking.</t>
  </si>
  <si>
    <t>Estimating the Osmolarities of Tears During Evaporation Through the "Eyes" of the Corneal Nerves.</t>
  </si>
  <si>
    <t>HTRA1 and TGF-β1 Concentrations in the Aqueous Humor of Patients With Neovascular Age-Related Macular Degeneration.</t>
  </si>
  <si>
    <t>Sustained Subconjunctival Delivery of Infliximab Protects the Cornea and Retina Following Alkali Burn to the Eye.</t>
  </si>
  <si>
    <t>Optical Coherence Tomography Angiography Analysis of the Foveal Avascular Zone and Macular Vessel Density After Anti-VEGF Therapy in Eyes With Diabetic Macular Edema and Retinal Vein Occlusion.</t>
  </si>
  <si>
    <t>Conjunctival Microbiome Changes Associated With Soft Contact Lens and Orthokeratology Lens Wearing.</t>
  </si>
  <si>
    <t>Retinotopic to Spatiotopic Mapping in Blind Patients Implanted With the Argus II Retinal Prosthesis.</t>
  </si>
  <si>
    <t>The Effects of Metformin on Obesity-Induced Dysfunctional Retinas.</t>
  </si>
  <si>
    <t>Peripheral Reticular Pigmentary Degeneration and Choroidal Vascular Insufficiency, Studied by Ultra Wide-Field Fluorescein Angiography.</t>
  </si>
  <si>
    <t>Does Vertical Reading Help People with Macular Degeneration: An Exploratory Study.</t>
  </si>
  <si>
    <t>Eyelash Epilation in the Absence of Trichiasis: Results of a Population-Based Prevalence Survey in the Western Division of Fiji.</t>
  </si>
  <si>
    <t>Co-Evaluation of Peripapillary RNFL Thickness and Retinal Thickness in Patients with Diabetic Macular Edema: RNFL Misinterpretation and Its Adjustment.</t>
  </si>
  <si>
    <t>The Relationship between Crystalline Lens Power and Refractive Error in Older Chinese Adults: The Shanghai Eye Study.</t>
  </si>
  <si>
    <t>Association of Myopic Deformation of Optic Disc with Visual Field Progression in Paired Eyes with Open-Angle Glaucoma.</t>
  </si>
  <si>
    <t>RISK FACTORS AND CLINICAL SIGNIFICANCE OF PRECHOROIDAL CLEFT IN NEOVASCULAR AGE-RELATED MACULAR DEGENERATION.</t>
  </si>
  <si>
    <t>Automated Diagnosis of Glaucoma Using Empirical Wavelet Transform and Correntropy Features Extracted From Fundus Images.</t>
  </si>
  <si>
    <t>Magnifying Smartphone Screen Using Google Glass for Low-Vision Users.</t>
  </si>
  <si>
    <t>Accurate Joint-Alignment of Indocyanine Green and Fluorescein Angiograph Sequences for Treatment of Subretinal Lesions.</t>
  </si>
  <si>
    <t>Two dietary polyphenols, fisetin and luteolin, reduce inflammation but augment DNA damage-induced toxicity in human RPE cells.</t>
  </si>
  <si>
    <t>Ocular manifestations in the X-linked intellectual disability syndromes.</t>
  </si>
  <si>
    <t>Spectral-domain optical coherence tomography findings in Alström syndrome.</t>
  </si>
  <si>
    <t>Vitrectomy for Epiretinal Membranes and Macular Holes in Uveitis Patients.</t>
  </si>
  <si>
    <t>Vegetating Candidiasis: A Mimicker of Squamous Cell Carcinoma in Keratitis Ichthyosis Deafness Syndrome.</t>
  </si>
  <si>
    <t>Plasma-derived parasitic microRNAs have insufficient concentrations to be used as diagnostic biomarker for detection of Onchocerca volvulus infection or treatment monitoring using LNA-based RT-qPCR.</t>
  </si>
  <si>
    <t>Bestrophinopathy: An RPE-photoreceptor interface disease.</t>
  </si>
  <si>
    <t>Cell-based therapeutic strategies for replacement and preservation in retinal degenerative diseases.</t>
  </si>
  <si>
    <t>LRP5-linked osteoporosis-pseudoglioma syndrome mimicking isolated microphthalmia.</t>
  </si>
  <si>
    <t>Outbreak of Subacute-Onset Toxic Anterior Segment Syndrome Associated with Single-Piece Acrylic Intraocular Lenses.</t>
  </si>
  <si>
    <t>Vancomycin-Associated Hemorrhagic Occlusive Retinal Vasculitis: Clinical Characteristics of 36 Eyes.</t>
  </si>
  <si>
    <t>Prophylactic Effect of Oral Acetazolamide against Intraocular Pressure Elevation after Cataract Surgery in Eyes with Glaucoma.</t>
  </si>
  <si>
    <t>Potential relationship between periodontal diseases and eye diseases.</t>
  </si>
  <si>
    <t>Surgical reconstruction of traumatic ciliary body dialysis: a case report.</t>
  </si>
  <si>
    <t>Missense variant in UBA2 associated with aplasia cutis congenita, duane anomaly, hip dysplasia and other anomalies: A possible new disorder involving the SUMOylation pathway.</t>
  </si>
  <si>
    <t>ISCEV Standard for clinical electro-oculography (2017 update).</t>
  </si>
  <si>
    <t>Predicting conversion to glaucoma using standard automated perimetry and frequency doubling technology.</t>
  </si>
  <si>
    <t>CRISPR/Cas9-Mediated Genome Editing as a Therapeutic Approach for Leber Congenital Amaurosis 10.</t>
  </si>
  <si>
    <t>Retinal oxygen: from animals to humans.</t>
  </si>
  <si>
    <t>Imaging Protocols in Clinical Studies in Advanced Age-Related Macular Degeneration: Recommendations from Classification of Atrophy Consensus Meetings.</t>
  </si>
  <si>
    <t>LETM presented with causalgia and ensued by sudden death.</t>
  </si>
  <si>
    <t>Plasma miR-21 expression: an indicator for the severity of Type 2 diabetes with diabetic retinopathy.</t>
  </si>
  <si>
    <t>Müller Cell-Microglia Cross Talk Drives Neuroinflammation in Diabetic Retinopathy.</t>
  </si>
  <si>
    <t>Retinal sensitivity changes associated with diabetic neuropathy in the absence of diabetic retinopathy.</t>
  </si>
  <si>
    <t>Five-year progression of unilateral age-related macular degeneration to bilateral involvement: the Three Continent AMD Consortium report.</t>
  </si>
  <si>
    <t>The role of day one postoperative review of intraocular pressure in modern vitrectomy surgery.</t>
  </si>
  <si>
    <t>Study of Optimal Perimetric Testing In Children (OPTIC): development and feasibility of the kinetic perimetry reliability measure (KPRM).</t>
  </si>
  <si>
    <t>De novo 2p16.1 microdeletion with metastatic esophageal adenocarcinoma.</t>
  </si>
  <si>
    <t>The pressure-induced deformation response of the human lamina cribrosa: Analysis of regional variations.</t>
  </si>
  <si>
    <t>Combined recession and resection surgery in the management of convergence excess esotropia with different levels of AC/A ratio.</t>
  </si>
  <si>
    <t>Steroid treatment in ocular tuberculosis: A double-edged sword?</t>
  </si>
  <si>
    <t>Better Visual Outcome by Intraocular Lens Ejection in Geriatric Patients with Ruptured Ocular Injuries.</t>
  </si>
  <si>
    <t>Neuropilin 1 Involvement in Choroidal and Retinal Neovascularisation.</t>
  </si>
  <si>
    <t>Analysis of Central and Peripheral Vision Reaction Times in Patients With Postconcussion Visual Dysfunction.</t>
  </si>
  <si>
    <t>The National Eye Survey of Trinidad and Tobago (NESTT): Rationale, Objectives and Methodology.</t>
  </si>
  <si>
    <t>Registry of ocular anomalies among patients with genetic disorders attending the clinical genetics department at the National Research Center in Egypt.</t>
  </si>
  <si>
    <t>The 2016 Bowman Lecture Conjunctival curses: scarring conjunctivitis 30 years on.</t>
  </si>
  <si>
    <t>Long-term outcome of conjunctival fixation sutures to the sclera for prolapsed subconjunctival orbital fat.</t>
  </si>
  <si>
    <t>Theoretical study on the need for laser iridotomy in an implantable collamer lens with a hole using computational fluid dynamics.</t>
  </si>
  <si>
    <t>The incidence and risk factors for the development of vitreomacular interface abnormality in diabetic macular edema treated with intravitreal injection of anti-VEGF.</t>
  </si>
  <si>
    <t>SPARCS and Pelli-Robson contrast sensitivity testing in normal controls and patients with cataract.</t>
  </si>
  <si>
    <t>Report of 12-months efficacy and safety of intravitreal fluocinolone acetonide implant for the treatment of chronic diabetic macular oedema: a real-world result in the United Kingdom.</t>
  </si>
  <si>
    <t>Neuroprotective Strategy in Retinal Degeneration: Suppressing ER Stress-Induced Cell Death via Inhibition of the mTOR Signal.</t>
  </si>
  <si>
    <t>SYSTEMIC PHARMACOKINETICS AND PHARMACODYNAMICS OF INTRAVITREAL AFLIBERCEPT, BEVACIZUMAB, AND RANIBIZUMAB.</t>
  </si>
  <si>
    <t>SUBFOVEAL CHOROIDAL THICKNESS AND VASCULAR DIAMETER IN ACTIVE AND RESOLVED CENTRAL SEROUS CHORIORETINOPATHY.</t>
  </si>
  <si>
    <t>ASSOCIATION STUDY BETWEEN POLYMORPHISMS OF THE p53 AND LYMPHOTOXIN ALPHA (LTA) GENES AND THE RISK OF PROLIFERATIVE VITREORETINOPATHY/RETINAL DETACHMENT IN A MEXICAN POPULATION.</t>
  </si>
  <si>
    <t>INTRAVITREAL OCRIPLASMIN IN CLINICAL PRACTICE: Predictors of Success, Visual Outcomes, and Complications.</t>
  </si>
  <si>
    <t>Repair of Orbital Floor Fracture With Modified Transnasal Endoscopic Approach Through Anterior Space to Nasolacrimal Duct.</t>
  </si>
  <si>
    <t>Neuromyelitis Optica in a Patient from Family with both Myotonic Dystrophy Type 1 and 2.</t>
  </si>
  <si>
    <t>Effect of an MG132-Sustained Drug Delivery Capsular Ring on the Inhibition of Posterior Capsule Opacification in a Rabbit Model.</t>
  </si>
  <si>
    <t>Topical 0.1% Bromfenac Sodium for Intraoperative Miosis Prevention and Prostaglandin E(2) Inhibition in Femtosecond Laser-Assisted Cataract Surgery.</t>
  </si>
  <si>
    <t>Ocular Effects of Sulfur Mustard and Therapeutic Approaches.</t>
  </si>
  <si>
    <t>Caffeine Prevents Blood Retinal Barrier Damage in a Model, In Vitro, of Diabetic Macular Edema.</t>
  </si>
  <si>
    <t>Comparison of 4 techniques for limbal-conjunctival autograft fixation in primary pterygium surgery.</t>
  </si>
  <si>
    <t>Intravitreal chemotherapy in the management of vitreous disease in retinoblastoma.</t>
  </si>
  <si>
    <t>Choroidal thickness and structural glaucoma parameters in glaucomatous, preperimetric glaucomatous, and healthy eyes using swept-source OCT.</t>
  </si>
  <si>
    <t>Chorioretinal folds in a patient with multiple myeloma treated with stem cell transplant.</t>
  </si>
  <si>
    <t>Scleral buckling in phakic uncomplicated primary rhegmatogenous retinal detachment: long-term outcomes.</t>
  </si>
  <si>
    <t>Improving patient-assessed outcomes after cataract surgery.</t>
  </si>
  <si>
    <t>Potential use of cubic phase masks for extending the range of clear vision in presbyopes: initial calculation and simulation studies.</t>
  </si>
  <si>
    <t>Alterations in the balance of tubulin glycylation and glutamylation in photoreceptors leads to retinal degeneration.</t>
  </si>
  <si>
    <t>MicroRNA-processing Enzymes Are Essential for Survival and Function of Mature Retinal Pigmented Epithelial Cells in Mice.</t>
  </si>
  <si>
    <t>Iatrogenic Cushing's Syndrome Due to Topical Ocular Glucocorticoid Treatment.</t>
  </si>
  <si>
    <t>A review of human diseases caused or exacerbated by aberrant complement activation.</t>
  </si>
  <si>
    <t>Staying away from the optic nerve: a formula for modifying glaucoma drainage device surgery in pediatric and other small eyes.</t>
  </si>
  <si>
    <t>Esotropia with an accommodative component after surgery for infantile esotropia compared to primary accommodative esotropia.</t>
  </si>
  <si>
    <t>Photographic assessment of retinal hemorrhages in infant head injury: the Childhood Hemorrhagic Retinopathy Study.</t>
  </si>
  <si>
    <t>Five-Year Pooled Data Analysis of the Ahmed Baerveldt Comparison Study and the Ahmed Versus Baerveldt Study.</t>
  </si>
  <si>
    <t>The Longitudinal Idiopathic Intracranial Hypertension Trial: Outcomes From Months 6-12.</t>
  </si>
  <si>
    <t>Longitudinal Cohort Study on the Incidence of Primary Open-Angle Glaucoma in Bai Chinese.</t>
  </si>
  <si>
    <t>Perioperative Topical Nonsteroidal Anti-inflammatory Drugs for Macular Edema Prophylaxis Following Cataract Surgery.</t>
  </si>
  <si>
    <t>NMOSD triggered by yellow fever vaccination - An unusual clinical presentation with segmental painful erythema.</t>
  </si>
  <si>
    <t>Photoreceptor protection via blockade of BET epigenetic readers in a murine model of inherited retinal degeneration.</t>
  </si>
  <si>
    <t>Acupuncture for Primary Sjögren Syndrome (pSS) on symptomatic improvements: study protocol for a randomized controlled trial.</t>
  </si>
  <si>
    <t>Demographics of patients receiving Intravitreal anti-VEGF treatment in real-world practice: healthcare research data versus randomized controlled trials.</t>
  </si>
  <si>
    <t>Intraocular Cytokines and Their Correlations with Clinical Parameters in Patients with Myopic Choroidal Neovascularization.</t>
  </si>
  <si>
    <t>The Importance of Conditional Probability in Diagnostic Reasoning and Clinical Decision Making: A Primer for the Eye Care Practitioner.</t>
  </si>
  <si>
    <t>Mini Review: Changes in the Incidence of and Progression to Proliferative and Sight-Threatening Diabetic Retinopathy Over the Last 30 Years.</t>
  </si>
  <si>
    <t>Tutorial on Biostatistics: Linear Regression Analysis of Continuous Correlated Eye Data.</t>
  </si>
  <si>
    <t>Characterization of an Emirati TMEM138 mutation leading to Joubert syndrome.</t>
  </si>
  <si>
    <t>Brachial artery pseudoaneurysm: Rare finding in childhood Behcet's disease.</t>
  </si>
  <si>
    <t>Novel findings of left ventricular non-compaction cardiomyopathy, microform cleft lip and poor vision in patient with SMC1A-associated Cornelia de Lange syndrome.</t>
  </si>
  <si>
    <t>Efficacy and safety of a fixed bimonthly ranibizumab treatment regimen in eyes with neovascular age-related macular degeneration: results from the RABIMO trial.</t>
  </si>
  <si>
    <t>Overexpression of Brain-Derived Neurotrophic Factor Protects Large Retinal Ganglion Cells After Optic Nerve Crush in Mice.</t>
  </si>
  <si>
    <t>Genome-wide association study using the ethnicity-specific Japonica array: identification of new susceptibility loci for cold medicine-related Stevens-Johnson syndrome with severe ocular complications.</t>
  </si>
  <si>
    <t>Tyrosine kinase blocking collagen IV-derived peptide suppresses ocular neovascularization and vascular leakage.</t>
  </si>
  <si>
    <t>Azacytidine Treatment Inhibits the Progression of Herpes Stromal Keratitis by Enhancing Regulatory T Cell Function.</t>
  </si>
  <si>
    <t>Atrophic pityriasis versicolor occurring in a patient with Sjögren's syndrome.</t>
  </si>
  <si>
    <t>Healthcare organisation and delivery for people with dementia and comorbidity: a qualitative study exploring the views of patients, carers and professionals.</t>
  </si>
  <si>
    <t>Dual sensory impairment in special schools in South-Eastern Nigeria.</t>
  </si>
  <si>
    <t>Mitomycin C-augmented trabeculectomy: subtenon injection versus soaked sponges: a randomised clinical trial.</t>
  </si>
  <si>
    <t>Safety of anterior chamber paracentesis using a 30-gauge needle integrated with a specially designed disposable pipette.</t>
  </si>
  <si>
    <t>Detection of posterior vortex veins in eyes with pathologic myopia by ultra-widefield indocyanine green angiography.</t>
  </si>
  <si>
    <t>Evidence of central sensitisation in those with dry eye symptoms and neuropathic-like ocular pain complaints: incomplete response to topical anaesthesia and generalised heightened sensitivity to evoked pain.</t>
  </si>
  <si>
    <t>Increased cerebrospinal fluid progranulin correlates with interleukin-6 in the acute phase of neuromyelitis optica spectrum disorder.</t>
  </si>
  <si>
    <t>Extensive bilateral corneal edema 6 weeks after cataract surgery: Keratopathy due to Asclepias physocarpa: a case report.</t>
  </si>
  <si>
    <t>A retinopathy in young patient with co-inheritance of heterozygous alpha + -thalassemia and sickle trait: a case report.</t>
  </si>
  <si>
    <t>High-level intrathymic thyrotrophin receptor expression in thyroiditis-prone mice protects against the spontaneous generation of pathogenic thyrotrophin receptor autoantibodies.</t>
  </si>
  <si>
    <t>Involvement of XBP1s in Blue Light-Induced A2E-Containing Retinal Pigment Epithelium Cell Death.</t>
  </si>
  <si>
    <t>Bigh3 silencing increases retinoblastoma tumor growth in the murine SV40-TAg-Rb model.</t>
  </si>
  <si>
    <t>Defining Seropositivity Thresholds for Use in Trachoma Elimination Studies.</t>
  </si>
  <si>
    <t>Prediction of risk of diabetic retinopathy for all-cause mortality, stroke and heart failure: Evidence from epidemiological observational studies.</t>
  </si>
  <si>
    <t>Phototoxic maculopathy induced by quartz infrared heat lamp: A clinical case report.</t>
  </si>
  <si>
    <t>LOW ENDOPHTHALMITIS RATES AFTER INTRAVITREAL ANTI-VASCULAR ENDOTHELIAL GROWTH FACTOR INJECTIONS IN AN OPERATION ROOM: A Retrospective Multicenter Study.</t>
  </si>
  <si>
    <t>STARGARDT DISEASE: Beyond Flecks and Atrophy.</t>
  </si>
  <si>
    <t>PNEUMATIC VITREOLYSIS FOR RELIEF OF VITREOMACULAR TRACTION.</t>
  </si>
  <si>
    <t>FACTORS ASSOCIATED WITH VISUAL OUTCOME AFTER MACULA-OFF RHEGMATOGENOUS RETINAL DETACHMENT SURGERY.</t>
  </si>
  <si>
    <t>FUNDUS AUTOFLUORESCENCE LIFETIMES AND CENTRAL SEROUS CHORIORETINOPATHY.</t>
  </si>
  <si>
    <t>fMRI with Central Vision Loss: Effects of Fixation Locus and Stimulus Type.</t>
  </si>
  <si>
    <t>Keratocystic Odontogenic Tumor Involving the Orbital Apex.</t>
  </si>
  <si>
    <t>Vemurafenib (BRAF Inhibitor) Therapy for Orbital Erdheim-Chester Disease.</t>
  </si>
  <si>
    <t>Primary Orbital Chondromyxoid Fibroma: A Rare Case.</t>
  </si>
  <si>
    <t>Dysfunctional tear syndrome: dry eye disease and associated tear film disorders - new strategies for diagnosis and treatment.</t>
  </si>
  <si>
    <t>Relative Frequencies of Arteritic and Nonarteritic Anterior Ischemic Optic Neuropathy in an Arab Population.</t>
  </si>
  <si>
    <t>Mechanisms and New Strategies for Primary Sjögren's Syndrome.</t>
  </si>
  <si>
    <t>Eyes on New Product Development.</t>
  </si>
  <si>
    <t>Diagnosis for choroideremia in a large Chinese pedigree by next‑generation sequencing (NGS) and non‑invasive prenatal testing (NIPT).</t>
  </si>
  <si>
    <t>SUBRETINAL CELL-BASED THERAPY: An Analysis of Surgical Variables to Increase Cell Survival.</t>
  </si>
  <si>
    <t>INCREASED INTRAOCULAR PRESSURE IS A RISK FACTOR FOR UNEXPLAINED VISUAL LOSS DURING SILICONE OIL ENDOTAMPONADE.</t>
  </si>
  <si>
    <t>FOVEAL EXUDATE AND CHOROIDAL NEOVASCULARIZATION IN ATYPICAL CASES OF MULTIPLE EVANESCENT WHITE DOT SYNDROME.</t>
  </si>
  <si>
    <t>OPTICAL COHERENCE TOMOGRAPHY ANGIOGRAPHY OF THE FOVEA IN CHILDREN BORN PRETERM.</t>
  </si>
  <si>
    <t>MULTIMODAL FUNDUS IMAGING OF OUTER RETINAL TUBULATIONS IN CHOROIDAL OSTEOMA PATIENTS.</t>
  </si>
  <si>
    <t>PREVENTING PUPILLARY CAPTURE AFTER VITRECTOMY AND TRANSSCLERAL FIXATION OF AN INTRAOCULAR LENS: Iridotomy Using a Vitrectomy Probe.</t>
  </si>
  <si>
    <t>SIGNIFICANT REDUCTION OF PERIPAPILLARY CHOROIDAL THICKNESS IN PATIENTS WITH UNILATERAL BRANCH RETINAL VEIN OCCLUSION.</t>
  </si>
  <si>
    <t>CHOROIDAL STRUCTURE ALTERED BY DEGENERATION OF RETINA IN EYES WITH RETINITIS PIGMENTOSA.</t>
  </si>
  <si>
    <t>NOVEL CLASSIFICATION SYSTEM FOR COMBINED HAMARTOMA OF THE RETINA AND RETINAL PIGMENT EPITHELIUM.</t>
  </si>
  <si>
    <t>VITRECTOMY FOR PERSISTENT MACULAR HOLES FOLLOWING OCRIPLASMIN INJECTION: A Comparative Multicenter Study.</t>
  </si>
  <si>
    <t>PERIPAPILLARY RETINAL NERVE FIBER THICKNESS CHANGES AFTER VITRECTOMY FOR EPIRETINAL MEMBRANE IN EYES WITH AND WITHOUT VITREOUS DETACHMENT.</t>
  </si>
  <si>
    <t>PERSISTENT OVERPRODUCTION OF INTRAOCULAR VASCULAR ENDOTHELIAL GROWTH FACTOR AS A CAUSE OF LATE VITREOUS HEMORRHAGE AFTER VITRECTOMY FOR PROLIFERATIVE DIABETIC RETINOPATHY.</t>
  </si>
  <si>
    <t>ASSESSMENT OF RETINAL BLOOD FLOW IN DIABETIC RETINOPATHY USING DOPPLER FOURIER-DOMAIN OPTICAL COHERENCE TOMOGRAPHY.</t>
  </si>
  <si>
    <t>HOW VITREOMACULAR INTERFACE MODIFIES THE EFFICACY OF ANTI-VEGF THERAPY FOR MYOPIC CHOROIDAL NEOVASCULARIZATION.</t>
  </si>
  <si>
    <t>CENTRAL MACULAR THICKNESS IN 6.5-YEAR-OLD CHILDREN BORN EXTREMELY PRETERM IS STRONGLY ASSOCIATED WITH GESTATIONAL AGE EVEN WHEN ADJUSTED FOR RISK FACTORS.</t>
  </si>
  <si>
    <t>ASSESSMENT OF THE INTERNAL LIMITING MEMBRANE STATUS WHEN A MACULAR EPIRETINAL MEMBRANE IS REMOVED IN A PROSPECTIVE STUDY.</t>
  </si>
  <si>
    <t>XEN Gel Stent Internal Ostium Occlusion: Ab-Interno Revision.</t>
  </si>
  <si>
    <t>Diffuse Unilateral Subacute Neuroretinitis Caused by Ancylostoma Hookworm.</t>
  </si>
  <si>
    <t>Investigation of the variability of anterior chamber scan protocol with Cirrus high definition optical coherence tomography.</t>
  </si>
  <si>
    <t>Clinical utility gene card for: Non-Syndromic Microphthalmia Including Next-Generation Sequencing-Based Approaches.</t>
  </si>
  <si>
    <t>Seven cases of localized invasive sino-orbital aspergillosis.</t>
  </si>
  <si>
    <t>Two- and three-dimensional topographic analysis of pathologically myopic eyes with dome-shaped macula and inferior staphyloma by spectral domain optical coherence tomography.</t>
  </si>
  <si>
    <t>Patient-Reported Outcomes Following LASIK: Quality of Life in the PROWL Studies.</t>
  </si>
  <si>
    <t>Association of Systemic Medication Use With Intraocular Pressure in a Multiethnic Asian Population: The Singapore Epidemiology of Eye Diseases Study.</t>
  </si>
  <si>
    <t>The natural evolution of idiophatic epimacular membrane.</t>
  </si>
  <si>
    <t>The Age-Related Eye Disease 2 Study: Micronutrients in the Treatment of Macular Degeneration.</t>
  </si>
  <si>
    <t>Commentary on: Lower Eyelid Retraction Surgery Without Internal Spacer Graft.</t>
  </si>
  <si>
    <t>Gene therapy for achromatopsia.</t>
  </si>
  <si>
    <t>Severe intractable eyelid dermatitis probably caused by exposure to hydroperoxides of linalool in a heavily fragranced shampoo.</t>
  </si>
  <si>
    <t>A Comparison of the Corrected Intraocular Pressure Obtained by the Corvis ST and Reichert 7CR Tonometers in Glaucoma Patients.</t>
  </si>
  <si>
    <t>Evaluating Silent Reading Performance with an Eye Tracking System in Patients with Glaucoma.</t>
  </si>
  <si>
    <t>PROM1 gene variations in Brazilian patients with macular dystrophy.</t>
  </si>
  <si>
    <t>Leber congenital amaurosis, from darkness to light: An ode to Irene Maumenee.</t>
  </si>
  <si>
    <t>Association of the DNA repair SMUG1 rs3087404 polymorphism and its interaction with high sensitivity C-reactive protein for age-related macular degeneration in Iranian patients.</t>
  </si>
  <si>
    <t>Association of combined cigarette smoking and ARMS2/LOC387715 A69S polymorphisms with age-related macular degeneration: A meta-analysis.</t>
  </si>
  <si>
    <t>Reduced penetrance in a large Caucasian pedigree with Stickler syndrome.</t>
  </si>
  <si>
    <t>Joint association of complement component 3 and CC-cytokine ligand2 (CCL2) or complement component 3 and CFH polymorphisms in age-related macular degeneration.</t>
  </si>
  <si>
    <t>Ophthalmic artery chemosurgery for eyes with advanced retinoblastoma.</t>
  </si>
  <si>
    <t>Associations between Rs4244285 and Rs762551 gene polymorphisms and age-related macular degeneration.</t>
  </si>
  <si>
    <t>Retinal findings and a novel TINF2 mutation in Revesz syndrome: Clinical and molecular correlations with pediatric retinal vasculopathies.</t>
  </si>
  <si>
    <t>Mevalonate kinase deficiency associated with ataxia and retinitis pigmentosa in two brothers with MVK gene mutations.</t>
  </si>
  <si>
    <t>The Expressions of Klotho Family Genes in Human Ocular Tissues and in Anterior Lens Capsules of Age-Related Cataract.</t>
  </si>
  <si>
    <t>Relationship between Plasma Homocysteine Level and Glaucomatous Retinal Nerve Fiber Layer Defect.</t>
  </si>
  <si>
    <t>Cytoskeletal Alteration and Change of Retinal Nerve Fiber Layer Birefringence in Hypertensive Retina.</t>
  </si>
  <si>
    <t>Expression Profile of the Integrin Receptor Subunits in the Guinea Pig Sclera.</t>
  </si>
  <si>
    <t>Diagnosis and Treatment of Acute Retinal Necrosis: A Report by the American Academy of Ophthalmology.</t>
  </si>
  <si>
    <t>Incidence and Clinical Course of Immune Reactions after Descemet Membrane Endothelial Keratoplasty: Retrospective Analysis of 1000 Consecutive Eyes.</t>
  </si>
  <si>
    <t>Neuropsychological characteristics of encephalopathy in Susac's Syndrome - Case report.</t>
  </si>
  <si>
    <t>Cell-specific epigenome-wide DNA methylation profile in long-term cultured minor salivary gland epithelial cells from patients with Sjögren's syndrome.</t>
  </si>
  <si>
    <t>Diagnostic accuracy of imaging devices in glaucoma: A meta-analysis.</t>
  </si>
  <si>
    <t>Effects of selection and mutation on epidemiology of X-linked genetic diseases.</t>
  </si>
  <si>
    <t>Behaviour of CD11b-Positive Cells in an Animal Model of Laser-Induced Choroidal Neovascularisation.</t>
  </si>
  <si>
    <t>Rate of Strabismus Detection on Digital Photographs Increases by Using Off-center Near Target.</t>
  </si>
  <si>
    <t>Update on Orthokeratology in Managing Progressive Myopia in Children: Efficacy, Mechanisms, and Concerns.</t>
  </si>
  <si>
    <t>Agreement Between Three Optical Coherence Tomography Devices to Assess the Insertion Distance and Thickness of Horizontal Rectus Muscles.</t>
  </si>
  <si>
    <t>Intraocular Pressure Changes Following Intravitreal Melphalan and Topotecan for the Treatment of Retinoblastoma With Vitreous Seeding.</t>
  </si>
  <si>
    <t>Morphological Evaluation of Meibomian Glands in Children and Adolescents Using Noncontact Infrared Meibography.</t>
  </si>
  <si>
    <t>Surgical Treatment of Adult-Onset Esotropia: Characteristics and Outcomes.</t>
  </si>
  <si>
    <t>NATURAL COURSE OF PATIENTS DISCONTINUING TREATMENT FOR AGE-RELATED MACULAR DEGENERATION AND FACTORS ASSOCIATED WITH VISUAL PROGNOSIS.</t>
  </si>
  <si>
    <t>INTEGRITY OF OUTER RETINAL LAYERS AFTER RESOLUTION OF CENTRAL INVOLVED DIABETIC MACULAR EDEMA.</t>
  </si>
  <si>
    <t>Comparative analysis of the visual and refractive outcomes of a refractive segmented multifocal intraocular lens with and without toricity: 1-year results.</t>
  </si>
  <si>
    <t>A semifluorinated alkane (F4H5) as novel carrier for cyclosporine A: a promising therapeutic and prophylactic option for topical treatment of dry eye.</t>
  </si>
  <si>
    <t>Compound Heterozygote Mutation of C12orf65 Causes Distal Motor Neuropathy and Optic Atrophy.</t>
  </si>
  <si>
    <t>Awareness of Age-related Macular Degeneration and Its Risk Factors among Beijing Residents in China.</t>
  </si>
  <si>
    <t>Thyroid Storm Precipitated by Diabetic Ketoacidosis and Influenza A: A Case Report and Literature Review.</t>
  </si>
  <si>
    <t>Detailed Analysis of the Articular Domain in Patients with Primary Sjögren Syndrome.</t>
  </si>
  <si>
    <t>Prevalence of Anti-infliximab Antibodies and Their Associated Co-factors in Children with Refractory Arthritis and/or Uveitis: A Retrospective Longitudinal Cohort Study.</t>
  </si>
  <si>
    <t>Surgical outcomes of unilateral recession-resection for vertical strabismus in patients with thyroid eye disease.</t>
  </si>
  <si>
    <t>Degenerative effects of cobalt-chloride treatment on neurons and microglia in a porcine retina organ culture model.</t>
  </si>
  <si>
    <t>Congenital entropion and hypotropia secondary to duplication of the inferior rectus muscle.</t>
  </si>
  <si>
    <t>Dermoid cysts: clinical predictors of complex lesions and surgical complications.</t>
  </si>
  <si>
    <t>Predictors of surgical success in patients with intermittent exotropia.</t>
  </si>
  <si>
    <t>Peripheral Retinal Changes Associated with Age-Related Macular Degeneration in the Age-Related Eye Disease Study 2: Age-Related Eye Disease Study 2 Report Number 12 by the Age-Related Eye Disease Study 2 Optos PEripheral RetinA (OPERA) Study Research Group.</t>
  </si>
  <si>
    <t>Efficacy and Toxicity of Intravitreous Chemotherapy for Retinoblastoma: Four-Year Experience.</t>
  </si>
  <si>
    <t>Thick keratoconic cornea associated with posterior polymorphous corneal dystrophy.</t>
  </si>
  <si>
    <t>Prognostic factors of epiretinal membranes: A systematic review.</t>
  </si>
  <si>
    <t>Conjunctival impression cytology evaluation of patients with dry eye disease using scleral contact lenses.</t>
  </si>
  <si>
    <t>Segmental hemangioma of the head and neck: High prevalence of PHACE syndrome.</t>
  </si>
  <si>
    <t>Prevention and management of glucocorticoid-induced side effects: A comprehensive review: Ocular, cardiovascular, muscular, and psychiatric side effects and issues unique to pediatric patients.</t>
  </si>
  <si>
    <t>Long non-coding RNA CCAT1 promotes human retinoblastoma SO-RB50 and Y79 cells through negative regulation of miR-218-5p.</t>
  </si>
  <si>
    <t>Chitosan-g-poly(N-isopropylacrylamide) copolymers as delivery carriers for intracameral pilocarpine administration.</t>
  </si>
  <si>
    <t>Absence of DJ-1 causes age-related retinal abnormalities in association with increased oxidative stress.</t>
  </si>
  <si>
    <t>Down-regulation of GJA3 is associated with lens epithelial cell apoptosis and age-related cataract.</t>
  </si>
  <si>
    <t>Association Between Nocturnal Blood Pressure Dips and Optic Disc Hemorrhage in Patients With Normal-Tension Glaucoma.</t>
  </si>
  <si>
    <t>Choroidal Neovascularization in Malattia Leventinese Diagnosed Using Optical Coherence Tomography Angiography.</t>
  </si>
  <si>
    <t>Relationship Between Central Retinal Vessel Trunk Location and Visual Field Loss in Glaucoma.</t>
  </si>
  <si>
    <t>Adenosine receptors and caffeine in retinopathy of prematurity.</t>
  </si>
  <si>
    <t>iTRAQ-based quantitative proteomic analysis and bioinformatics study of proteins in pterygia.</t>
  </si>
  <si>
    <t>Early lens extraction with intraocular lens implantation for the treatment of primary angle closure glaucoma: an economic evaluation based on data from the EAGLE trial.</t>
  </si>
  <si>
    <t>Polymeric micelles for ocular drug delivery: From structural frameworks to recent preclinical studies.</t>
  </si>
  <si>
    <t>Plus Disease in Retinopathy of Prematurity: Diagnostic Trends in 2016 Versus 2007.</t>
  </si>
  <si>
    <t>Orbital fibroblasts of Graves' orbitopathy stimulated with proinflammatory cytokines promote B cell survival by secreting BAFF.</t>
  </si>
  <si>
    <t>The eyes of children with celiac disease.</t>
  </si>
  <si>
    <t>OCT-documented optic atrophy in nonsyndromic craniosynostosis and lacunar skull.</t>
  </si>
  <si>
    <t>Patterns of retinal hemorrhage associated with pediatric cerebral sinovenous thrombosis.</t>
  </si>
  <si>
    <t>Steroid-induced glaucoma in the pediatric population.</t>
  </si>
  <si>
    <t>Correction of irregular and induced regular corneal astigmatism with toric IOL after posterior segment surgery: a case series.</t>
  </si>
  <si>
    <t>Assessment of Corneal Sensation, Innervation and Retinal Nerve Fiber Layer in Patients Treated with Multiple Intravitreal Ranibizumab Injections.</t>
  </si>
  <si>
    <t>VITREOUS INCARCERATION IN SCLEROTOMIES AFTER VALVED 23-, 25-, OR 27-GAUGE AND NONVALVED 23- OR 25-GAUGE MACULAR SURGERY.</t>
  </si>
  <si>
    <t>BRUCH MEMBRANE AND THE MECHANISM OF MYOPIZATION: A New Theory.</t>
  </si>
  <si>
    <t>Epiretinal Membrane With Foveal Herniation.</t>
  </si>
  <si>
    <t>RETINAL PIGMENT EPITHELIAL ATROPHY AFTER ANTI-VASCULAR ENDOTHELIAL GROWTH FACTOR INJECTIONS FOR RETINAL ANGIOMATOUS PROLIFERATION.</t>
  </si>
  <si>
    <t>Focal Issue on Gender and Eye Care.</t>
  </si>
  <si>
    <t>Reconciling genotype with phenotype: Lessons learned on the Arabian Peninsula.</t>
  </si>
  <si>
    <t>A multidisciplinary approach to improving the care and outcomes of patients with retinoblastoma at a pediatric cancer hospital in Egypt.</t>
  </si>
  <si>
    <t>Prothrombin polymorphism A19911G, factor V HR2 haplotype A4070G, and plasminogen activator-inhibitor-1 polymorphism 4G/5G and the risk of retinal vein occlusion.</t>
  </si>
  <si>
    <t>Evaluation of genome-wide susceptibility loci for high myopia in a Han Chinese population.</t>
  </si>
  <si>
    <t>Elderly onset vitreous opacities as the initial manifestation in hereditary transthyretin (ATTR Val30Met) carries.</t>
  </si>
  <si>
    <t>Association of retinal vein occlusion, homocysteine, and the thrombophilic mutations in a Turkish population: A case-control study.</t>
  </si>
  <si>
    <t>Thiol Disulfide Homeostasis in Pseudoexfoliation Syndrome.</t>
  </si>
  <si>
    <t>Immunohistochemical Profiles of LOXL-1, FBN1, TGF-β1, and COX-2 in Pseudoexfoliation Syndrome.</t>
  </si>
  <si>
    <t>Effect of Porcine Chondrocyte-Derived Extracellular Membrane (CDECM) on Postoperative Wound Healing in an Experimental Rabbit Model of Glaucoma Filtration Surgery.</t>
  </si>
  <si>
    <t>Urea, Uric Acid, Prolactin and fT4 Concentrations in Aqueous Humor of Keratoconus Patients.</t>
  </si>
  <si>
    <t>Aqueous Humor Antimicrobial Activity: In Vitro Analysis after Topical 0.5% Chloramphenicol Application.</t>
  </si>
  <si>
    <t>Seeing through their eyes: lived experiences of people with retinitis pigmentosa.</t>
  </si>
  <si>
    <t>One size doesn't fit all: time to revisit patient-reported outcome measures (PROMs) in paediatric ophthalmology?</t>
  </si>
  <si>
    <t>Ethnic variation in primary idiopathic macular hole surgery.</t>
  </si>
  <si>
    <t>Surgical outcomes of external dacryocystorhinostomy and risk factors for functional failure: a 10-year experience.</t>
  </si>
  <si>
    <t>The clinical, histological and immunohistochemical characteristics and nomenclature of meibomian gland ductal cysts (intratarsal keratinous cysts) and eyelid steatocystomas.</t>
  </si>
  <si>
    <t>Adenoid cystic carcinoma of the lacrimal gland is frequently characterized by MYB rearrangement.</t>
  </si>
  <si>
    <t>Assessing retinal ganglion cell damage.</t>
  </si>
  <si>
    <t>Nailfold capillary morphology in exfoliation syndrome.</t>
  </si>
  <si>
    <t>Efficacy of 0.2 μg/day fluocinolone acetonide implant (ILUVIEN) in eyes with diabetic macular edema and prior vitrectomy.</t>
  </si>
  <si>
    <t>Success rate of nurse-led everting sutures for involutional lower lid entropion.</t>
  </si>
  <si>
    <t>Biomarkers for glaucoma: from the lab to the clinic.</t>
  </si>
  <si>
    <t>Protecting retinal ganglion cells.</t>
  </si>
  <si>
    <t>Branch retinal vein occlusion: the importance of the topographical distribution of retinal vessels among risk factors.</t>
  </si>
  <si>
    <t>Robot-assisted retinal vein cannulation in an in vivo porcine retinal vein occlusion model.</t>
  </si>
  <si>
    <t>Differentiation between optic disc drusen and optic disc oedema using fundus photography.</t>
  </si>
  <si>
    <t>Response of vascular pigment epithelium detachment due to age-related macular degeneration to monthly treatment with ranibizumab: the prospective, multicentre RECOVER study.</t>
  </si>
  <si>
    <t>Oral mucous membrane pemphigoid and pemphigus vulgaris-a retrospective two-center cohort study.</t>
  </si>
  <si>
    <t>Exposure to subthreshold dose of UVR-B induces apoptosis in the lens epithelial cells and does not in the lens cortical fibre cells.</t>
  </si>
  <si>
    <t>Canaloplasty with Stegmann Canal Expander for primary open-angle glaucoma: two-year clinical results.</t>
  </si>
  <si>
    <t>The effects of pleiotrophin in proliferative vitreoretinopathy.</t>
  </si>
  <si>
    <t>Sulforaphane promotes ER stress, autophagy, and cell death: implications for cataract surgery.</t>
  </si>
  <si>
    <t>Genetic Factors of Diabetes.</t>
  </si>
  <si>
    <t>BE-FAST (Balance, Eyes, Face, Arm, Speech, Time): Reducing the Proportion of Strokes Missed Using the FAST Mnemonic.</t>
  </si>
  <si>
    <t>Psychosocial well-being and health-related quality of life in a UK population with Usher syndrome.</t>
  </si>
  <si>
    <t>Concomitant orbital cavernous haemangioma and schwannoma in a patient.</t>
  </si>
  <si>
    <t>Effects of Radiation Exposure on the Cost-Effectiveness of CT Angiography and Perfusion Imaging in Aneurysmal Subarachnoid Hemorrhage.</t>
  </si>
  <si>
    <t>How common is subsequent central nervous system toxicity in asymptomatic patients with haematologic malignancy and supratherapeutic voriconazole serum levels?</t>
  </si>
  <si>
    <t>Long-term Effects of Intravitreal 0.19 mg Fluocinolone Acetonide Implant on Progression and Regression of Diabetic Retinopathy.</t>
  </si>
  <si>
    <t>Early Experience with Technology-Based Eye Care Services (TECS): A Novel Ophthalmologic Telemedicine Initiative.</t>
  </si>
  <si>
    <t>Capturing the Moment of Fusion Loss in Intermittent Exotropia.</t>
  </si>
  <si>
    <t>Short Synthetic α-Helical-Forming Peptide Amphiphiles for Fungal Keratitis Treatment In Vivo.</t>
  </si>
  <si>
    <t>Genetic and Clinical Analyses of DOA and LHON in 304 Chinese Patients with Suspected Childhood-Onset Hereditary Optic Neuropathy.</t>
  </si>
  <si>
    <t>Intraocular Pressure-Lowering Effect of Latanoprost Is Hampered by Defective Cervical Lymphatic Drainage.</t>
  </si>
  <si>
    <t>Influence of Corneal Opacity on Intraocular Pressure Assessment in Patients with Lysosomal Storage Diseases.</t>
  </si>
  <si>
    <t>Human Lacrimal Gland Gene Expression.</t>
  </si>
  <si>
    <t>The rare ethambutol-induced optic neuropathy: A case-report and literature review.</t>
  </si>
  <si>
    <t>Predictive role of corneal Q-value differences between nasal-temporal and superior-inferior quadrants in orthokeratology lens decentration.</t>
  </si>
  <si>
    <t>Aquaporin-4 positive neuromyelitis optica spectrum disorders secondary to thrombopenic purpura: A case report.</t>
  </si>
  <si>
    <t>Acute necrotizing retinal vasculitis as onset of systemic lupus erythematosus: A case report.</t>
  </si>
  <si>
    <t>A 31-Year-Old Man With a Ring-Enhancing Brain Lesion.</t>
  </si>
  <si>
    <t>OPTICAL COHERENCE TOMOGRAPHY ANGIOGRAPHY CHANGES IN EARLY TYPE 3 NEOVASCULARIZATION AFTER ANTI-VASCULAR ENDOTHELIAL GROWTH FACTOR TREATMENT.</t>
  </si>
  <si>
    <t>MACULAR PIGMENT DISTRIBUTION RESPONSES TO HIGH-DOSE ZEAXANTHIN SUPPLEMENTATION IN PATIENTS WITH MACULAR TELANGIECTASIA TYPE 2.</t>
  </si>
  <si>
    <t>Vision Problems and Reduced Reading Outcomes in Queensland Schoolchildren.</t>
  </si>
  <si>
    <t>Eventual Endothelial Failure After Initial Corneal Clearing After a Detached Endothelial Graft in Fuchs Dystrophy.</t>
  </si>
  <si>
    <t>Conjunctival Autograft Versus Amniotic Membrane Transplantation Following Double Pterygium Excision: A Randomized Trial.</t>
  </si>
  <si>
    <t>Keratoconus and Bowman Layer Transplantation.</t>
  </si>
  <si>
    <t>Lutein and Brilliant Blue-Based Dye for Donor Preparation and Transplantation in Descemet Membrane Endothelial Keratoplasty.</t>
  </si>
  <si>
    <t>Noncontact Evaluation of Corneal Grafts: Swept-Source Fourier Domain OCT Versus High-Resolution Scheimpflug Imaging.</t>
  </si>
  <si>
    <t>Scanning Electron Microscope Analysis of Stromal Surface Regularity in DSAEK Using Manual or Automated Microkeratomes or DMEK.</t>
  </si>
  <si>
    <t>Retrospective Comparative Study of Topical Interferon α2b Versus Mitomycin C for Primary Ocular Surface Squamous Neoplasia.</t>
  </si>
  <si>
    <t>Periocular Amyloidosis Manifesting as Pseudopemphigoid Treated With Mitomycin C.</t>
  </si>
  <si>
    <t>Number of Bacteria and Time of Coincubation With Bacteria Required for the Development of Acanthamoeba Keratitis.</t>
  </si>
  <si>
    <t>Asymmetric Deep Stromal Keratopathy in a Patient With Multiple Myeloma.</t>
  </si>
  <si>
    <t>The cif Virulence Factor Gene Is Present in Isolates From Patients With Pseudomonas aeruginosa Keratitis.</t>
  </si>
  <si>
    <t>Factors Associated With Graft Detachment After Primary Descemet Stripping Automated Endothelial Keratoplasty.</t>
  </si>
  <si>
    <t>Diagnostic Capability of Peripapillary Retinal Volume Measurements in Glaucoma.</t>
  </si>
  <si>
    <t>Endoscopic Cyclophotocoagulation for the Treatment of Glaucoma in Boston Keratoprosthesis Type II Patient.</t>
  </si>
  <si>
    <t>Microarchitecture of Schlemm Canal Before and After Selective Laser Trabeculoplasty in Enhanced Depth Imaging Optical Coherence Tomography.</t>
  </si>
  <si>
    <t>Retinal Oximetry in Subjects With Glaucomatous Hemifield Asymmetry.</t>
  </si>
  <si>
    <t>Comparison of Impact of Monocular and Integrated Binocular Visual Fields on Vision-related Quality of Life.</t>
  </si>
  <si>
    <t>Incidence and Growth of Geographic Atrophy during 5 Years of Comparison of Age-Related Macular Degeneration Treatments Trials.</t>
  </si>
  <si>
    <t>Lifitegrast for the Treatment of Dry Eye Disease: Results of a Phase III, Randomized, Double-Masked, Placebo-Controlled Trial (OPUS-3).</t>
  </si>
  <si>
    <t>Smoking and Eye Pathologies. A Systemic Review. Part II. Retina Diseases, Uveitis, Optic Neuropathies, Thyroid-Associated Orbitopathy.</t>
  </si>
  <si>
    <t>Visual and cross-modal cues increase the identification of overlapping visual stimuli in Balint's syndrome.</t>
  </si>
  <si>
    <t>MRI measurements of brainstem structures in patients with vascular parkinsonism, progressive supranuclear palsy, and Parkinson's disease.</t>
  </si>
  <si>
    <t>KTCNlncDB-a first platform to investigate lncRNAs expressed in human keratoconus and non-keratoconus corneas.</t>
  </si>
  <si>
    <t>Distinct inflammatory gene expression in extraocular muscle and fat from patients with Graves' orbitopathy.</t>
  </si>
  <si>
    <t>Disease-modifying therapies modulate retinal atrophy in multiple sclerosis: A retrospective study.</t>
  </si>
  <si>
    <t>Preoperative aqueous humour flare values do not predict proliferative vitreoretinopathy in patients with rhegmatogenous retinal detachment.</t>
  </si>
  <si>
    <t>The relationship between central visual field sensitivity and macular ganglion cell/inner plexiform layer thickness in glaucoma.</t>
  </si>
  <si>
    <t>Genome-Wide Association Analysis Reveals Genetic Heterogeneity of Sjögren's Syndrome According to Ancestry.</t>
  </si>
  <si>
    <t>MicroRNA-126 Reduces Blood-Retina Barrier Breakdown via the Regulation of VCAM-1 and BCL2L11 in Ischemic Retinopathy.</t>
  </si>
  <si>
    <t>Open-Angle Glaucoma: Drug Development Pipeline during the Last 20 Years (1995-2015).</t>
  </si>
  <si>
    <t>iPSC-Derived Retina Transplants Improve Vision in rd1 End-Stage Retinal-Degeneration Mice.</t>
  </si>
  <si>
    <t>A game changer for eye care for diabetes.</t>
  </si>
  <si>
    <t>Subfoveal Choroidal Thickness in Central Serous Chorioretinopathy: A Meta-Analysis.</t>
  </si>
  <si>
    <t>Mutations in Splicing Factor Genes Are a Major Cause of Autosomal Dominant Retinitis Pigmentosa in Belgian Families.</t>
  </si>
  <si>
    <t>Identification of a Novel Mutation in BRD4 that Causes Autosomal Dominant Syndromic Congenital Cataracts Associated with Other Neuro-Skeletal Anomalies.</t>
  </si>
  <si>
    <t>Dysregulation of PLDN (pallidin) is a mechanism for platelet dense granule deficiency in RUNX1 haplodeficiency.</t>
  </si>
  <si>
    <t>Etiologic spectrum and functional outcome of the acute inflammatory myelitis.</t>
  </si>
  <si>
    <t>Pattern- and motion-related visual evoked potentials in HIV-infected adults.</t>
  </si>
  <si>
    <t>Activated microglia induce the production of reactive oxygen species and promote apoptosis of co-cultured retinal microvascular pericytes.</t>
  </si>
  <si>
    <t>New insights into the genetics of primary open-angle glaucoma based on meta-analyses of intraocular pressure and optic disc characteristics.</t>
  </si>
  <si>
    <t>Combined central retinal artery and vein occlusion in lupus.</t>
  </si>
  <si>
    <t>Corneo-scleral contact lens in a piggyback system for keratoconus: A case report.</t>
  </si>
  <si>
    <t>Zika virus. A teratogenic agent for the eyes.</t>
  </si>
  <si>
    <t>Neurophthalmological conditions mimicking glaucomatous optic neuropathy: analysis of the most common causes of misdiagnosis.</t>
  </si>
  <si>
    <t>Relationship between the Pathogenesis of Glaucoma and miRNA.</t>
  </si>
  <si>
    <t>Smoking and incidence of glaucoma: The SUN Cohort.</t>
  </si>
  <si>
    <t>Cerebroretinal microangiopathy with calcifications and cysts: A case report.</t>
  </si>
  <si>
    <t>Prophylactic Antibiotics for Enucleation and Evisceration: A Retrospective Study and Systematic Literature Review.</t>
  </si>
  <si>
    <t>Baby Shampoo Versus Povidone-Iodine or Isopropyl Alcohol in Reducing Eyelid Skin Bacterial Load.</t>
  </si>
  <si>
    <t>A Prostacyclin Analog, Cicaprost, Exhibits Potent Anti-Inflammatory Activity in Human Primary Immune Cells and a Uveitis Model.</t>
  </si>
  <si>
    <t>Vehicle-Controlled, Phase 2 Clinical Trial of a Sustained-Release Dexamethasone Intracanalicular Insert in a Chronic Allergen Challenge Model.</t>
  </si>
  <si>
    <t>Pilot study of mobile phone technology in allergic rhinitis in European countries: the MASK-rhinitis study.</t>
  </si>
  <si>
    <t>Does vitamin D play a role in autoimmune endocrine disorders? A proof of concept.</t>
  </si>
  <si>
    <t>Uveitis in childhood-onset systemic lupus erythematosus patients: a multicenter survey.</t>
  </si>
  <si>
    <t>Absence of macrophage migration inhibitory factor reduces proliferative retinopathy in a mouse model.</t>
  </si>
  <si>
    <t>First-in-human trial of an anti-5T4 antibody-monomethylauristatin conjugate, PF-06263507, in patients with advanced solid tumors.</t>
  </si>
  <si>
    <t>Functional Conversion and Dominance of γδ T Subset in Mouse Experimental Autoimmune Uveitis.</t>
  </si>
  <si>
    <t>Short-term treatment with oral amiodarone resulting in bilateral optic neuropathy and permanent blindness.</t>
  </si>
  <si>
    <t>Prevalence of diabetic retinopathy among 13473 patients with diabetes mellitus in China: a cross-sectional epidemiological survey in six provinces.</t>
  </si>
  <si>
    <t>Ocular oncology: advances in retinoblastoma, uveal melanoma and conjunctival melanoma.</t>
  </si>
  <si>
    <t>Saving sight and lives online.</t>
  </si>
  <si>
    <t>Intraocular inflammatory mass associated with lens-induced uveitis.</t>
  </si>
  <si>
    <t>Children with dorsal midbrain syndrome as a result of pineal tumors.</t>
  </si>
  <si>
    <t>Corneal hysteresis in patients with glaucoma-like optic discs, ocular hypertension and glaucoma.</t>
  </si>
  <si>
    <t>Evaluation of the Macular Ganglion Cell-Inner Plexiform Layer and the Circumpapillary Retinal Nerve Fiber Layer in Early to Severe Stages of Glaucoma: Correlation with Central Visual Function and Visual Field Indexes.</t>
  </si>
  <si>
    <t>Primary Retinal Detachment Surgery: Changes in Treatment and Outcome in an Austrian Tertiary Eye Center.</t>
  </si>
  <si>
    <t>Non-surgical interventions for acute internal hordeolum.</t>
  </si>
  <si>
    <t>Photorefractive Keratectomy With Mitomycin C in Meesmann's Epithelial Corneal Dystrophy.</t>
  </si>
  <si>
    <t>Corneal Ectasia After LASIK Combined With Prophylactic Corneal Cross-linking.</t>
  </si>
  <si>
    <t>Presbyopic Correction Using Monocular Bi-aspheric Ablation Profile (PresbyMAX) in Hyperopic Eyes: 1-Year Outcomes.</t>
  </si>
  <si>
    <t>Effectiveness of an Eyelid Thermal Pulsation Procedure to Treat Recalcitrant Dry Eye Symptoms After Laser Vision Correction.</t>
  </si>
  <si>
    <t>Possible Risk Factors and Clinical Effects of Opaque Bubble Layer in Small Incision Lenticule Extraction (SMILE).</t>
  </si>
  <si>
    <t>OCT Study of the Femtosecond Laser Opaque Bubble Layer.</t>
  </si>
  <si>
    <t>Changes in Astigmatism, Densitometry, and Aberrations After SMILE for Low to High Myopic Astigmatism: A 12-Month Prospective Study.</t>
  </si>
  <si>
    <t>Adaptive Optics Reveals Photoreceptor Abnormalities in Diabetic Macular Ischemia.</t>
  </si>
  <si>
    <t>Preoperative Expectations and Postoperative Outcomes of Visual Functioning among Cataract Patients in Urban Southern China.</t>
  </si>
  <si>
    <t>Inhibition of Pterygium Fibroblast Migration and Outgrowth by Bevacizumab and Cyclosporine A Involves Down-Regulation of Matrix Metalloproteinases-3 and -13.</t>
  </si>
  <si>
    <t>Visualization of Radial Peripapillary Capillaries Using Optical Coherence Tomography Angiography: The Effect of Image Averaging.</t>
  </si>
  <si>
    <t>Tonographic Effect of Ocular Response Analyzer in Comparison to Goldmann Applanation Tonometry.</t>
  </si>
  <si>
    <t>Exploring Serum Levels of Brain Derived Neurotrophic Factor and Nerve Growth Factor Across Glaucoma Stages.</t>
  </si>
  <si>
    <t>SMCHD1 mutations associated with a rare muscular dystrophy can also cause isolated arhinia and Bosma arhinia microphthalmia syndrome.</t>
  </si>
  <si>
    <t>Time-Dependent Nerve Growth Factor Signaling Changes in the Rat Retina During Optic Nerve Crush-Induced Degeneration of Retinal Ganglion Cells.</t>
  </si>
  <si>
    <t>SURGICAL OUTCOMES AND COMPLICATIONS OF RHEGMATOGENOUS RETINAL DETACHMENT IN EYES WITH CHORIORETINAL COLOBOMA: The Results of the KKESH International Collaborative Retina Study Group.</t>
  </si>
  <si>
    <t>ACUTE CENTRAL SEROUS CHORIORETINOPATHY: Factors Influencing Episode Duration.</t>
  </si>
  <si>
    <t>INVERTED INTERNAL LIMITING MEMBRANE FLAP TECHNIQUE VERSUS COMPLETE INTERNAL LIMITING MEMBRANE REMOVAL IN MYOPIC MACULAR HOLE SURGERY: A Comparative Study.</t>
  </si>
  <si>
    <t>A homozygous FITM2 mutation causes a deafness-dystonia syndrome with motor regression and signs of ichthyosis and sensory neuropathy.</t>
  </si>
  <si>
    <t>Management of acute central retinal artery occlusion: Intravenous thrombolysis is feasible and safe.</t>
  </si>
  <si>
    <t>Short segment myelitis as a first manifestation of neuromyelitis optica spectrum disorders.</t>
  </si>
  <si>
    <t>Rescue of mutant rhodopsin traffic by metformin-induced AMPK activation accelerates photoreceptor degeneration.</t>
  </si>
  <si>
    <t>Potential of CeCl(3)@mSiO(2) nanoparticles in alleviating diabetic cataract development and progression.</t>
  </si>
  <si>
    <t>Mechanism and evidence of nonsense suppression therapy for genetic eye disorders.</t>
  </si>
  <si>
    <t>PERK and XBP1 differentially regulate CXCL10 and CCL2 production.</t>
  </si>
  <si>
    <t>Long-term Posterior Capsule Opacification Reduction with Square-Edge Polymethylmethacrylate Intraocular Lens: Randomized Controlled Study.</t>
  </si>
  <si>
    <t>Incipient progressive supranuclear palsy is more common than expected and may comprise clinicopathological subtypes: a forensic autopsy series.</t>
  </si>
  <si>
    <t>Evaluation of Ophthalmic Artery Branch Retrograde Intervention in the Treatment of Central Retinal Artery Occlusion (CRAO).</t>
  </si>
  <si>
    <t>Neuroimaging of Inflammation in Memory and Related Other Disorders (NIMROD) study protocol: a deep phenotyping cohort study of the role of brain inflammation in dementia, depression and other neurological illnesses.</t>
  </si>
  <si>
    <t>BAX to basics: How the BCL2 gene family controls the death of retinal ganglion cells.</t>
  </si>
  <si>
    <t>Participation of adults with visual and severe or profound intellectual disabilities: Definition and operationalization.</t>
  </si>
  <si>
    <t>Myeloid differentiation protein 2-dependent mechanisms in retinal ischemia-reperfusion injury.</t>
  </si>
  <si>
    <t>Skin autofluorescence, renal insufficiency and retinopathy in patients with type 2 diabetes.</t>
  </si>
  <si>
    <t>Orbital oncocytoma: evaluation with dynamic contrast-enhanced magnetic resonance imaging using a time-signal intensity curve and positive enhancement integral images.</t>
  </si>
  <si>
    <t>Vitrectomy for complications of proliferative diabetic retinopathy in young adults: clinical features and surgical outcomes.</t>
  </si>
  <si>
    <t>The thyroid, the eyes and the gut: a possible connection.</t>
  </si>
  <si>
    <t>Epidemiology, treatment pattern and health care utilization of myopic choroidal neovascularization: a population based study.</t>
  </si>
  <si>
    <t>A population-based analysis of germline BAP1 mutations in melanoma.</t>
  </si>
  <si>
    <t>Optical coherence tomography angiography and fundus autofluorescence in the eyes with choroideremia.</t>
  </si>
  <si>
    <t>Tuberculous scleral abscess with choroidal detachment.</t>
  </si>
  <si>
    <t>Intraoperative OCT assisted descemetopexy with stromal vent incisions and intracameral gas injection for case of non-resolving Descemet's membrane detachment.</t>
  </si>
  <si>
    <t>The Association between Age-Related Macular Degeneration and Renal Cell Carcinoma: A Nested Case-Control Study.</t>
  </si>
  <si>
    <t>Assessment of patient-reported outcomes in retinal diseases: a systematic review.</t>
  </si>
  <si>
    <t>Radiotherapeutic and surgical management of iris melanoma: A review.</t>
  </si>
  <si>
    <t>New CDH3 mutation in the first Spanish case of hypotrichosis with juvenile macular dystrophy, a case report.</t>
  </si>
  <si>
    <t>A novel NHS mutation causes Nance-Horan Syndrome in a Chinese family.</t>
  </si>
  <si>
    <t>Thyrotropin-producing pituitary adenoma simultaneously existing with Graves' disease: a case report.</t>
  </si>
  <si>
    <t>Aptamers as Therapeutics.</t>
  </si>
  <si>
    <t>A Genome-Wide Association Study of Vertical Cup-Disc Ratio in a Latino Population.</t>
  </si>
  <si>
    <t>Angiopoietin-2 Blockade Promotes Survival of Corneal Transplants.</t>
  </si>
  <si>
    <t>Evaluation of the Anterior Segment Angle-to-Angle Scan of Cirrus High-Definition Optical Coherence Tomography and Comparison With Gonioscopy and With the Visante OCT.</t>
  </si>
  <si>
    <t>Bacterial Coaggregation Among the Most Commonly Isolated Bacteria From Contact Lens Cases.</t>
  </si>
  <si>
    <t>L1 increases adhesion-mediated proliferation and chemoresistance of retinoblastoma.</t>
  </si>
  <si>
    <t>Clinical Evaluation of a Royal Jelly Supplementation for the Restoration of Dry Eye: A Prospective Randomized Double Blind Placebo Controlled Study and an Experimental Mouse Model.</t>
  </si>
  <si>
    <t>Evidence-Based Treatment of Diabetic Macular Edema.</t>
  </si>
  <si>
    <t>Effects of Dual Monitor Computer Work Versus Laptop Work on Cervical Muscular and Proprioceptive Characteristics of Males and Females.</t>
  </si>
  <si>
    <t>Choroidal Osteoma Deossification Visualized by Enhanced Depth Imaging Spectral-Domain Optical Coherence Tomography.</t>
  </si>
  <si>
    <t>Retinal Detachment in a Combined Case of Stickler Syndrome and X-Linked Retinoschisis.</t>
  </si>
  <si>
    <t>Incomplete Retinal Vascularization After Ranibizumab Treatment of Retinopathy of Prematurity.</t>
  </si>
  <si>
    <t>Swept-Source OCT Angiography Shows Sparing of the Choriocapillaris in Multiple Evanescent White Dot Syndrome.</t>
  </si>
  <si>
    <t>Vascular Features of Full-Thickness Macular Hole by OCT Angiography.</t>
  </si>
  <si>
    <t>Results of Peripheral Vitrectomy Under Air in Rhegmatogenous Retinal Detachment.</t>
  </si>
  <si>
    <t>Intravitreal Aflibercept for Neovascular Polypoidal Choroidal Vasculopathy in a Predominantly Non-Asian Population: RIVAL Results.</t>
  </si>
  <si>
    <t>Intravitreal Versus Subretinal Tissue Plasminogen Activator Injection for Submacular Hemorrhage.</t>
  </si>
  <si>
    <t>Asymptomatic Progression of Ocular Behçet's Disease.</t>
  </si>
  <si>
    <t>Choroidal Thickness in Childhood Obesity.</t>
  </si>
  <si>
    <t>Preoperative clinical features of reactivated of Graves' orbitopathy after orbital decompression.</t>
  </si>
  <si>
    <t>Short-term effects of intravitreal ranibizumab and bevacizumab administration on 24-h ambulatory blood pressure monitoring recordings in normotensive patients with age-related macular degeneration.</t>
  </si>
  <si>
    <t>Targeting retinal ganglion cell recovery.</t>
  </si>
  <si>
    <t>Electronic retinal implant surgery.</t>
  </si>
  <si>
    <t>The optical detection of retinal ganglion cell damage.</t>
  </si>
  <si>
    <t>Re: "Stereotactic Navigation With a Registration Mask in Orbital Decompression Surgery: Preliminary Results".</t>
  </si>
  <si>
    <t>Unsuspected Conjunctival Orbital Dermoid Cyst: Aids in Diagnosis.</t>
  </si>
  <si>
    <t>The Hook and Release Technique During Enucleation Surgery.</t>
  </si>
  <si>
    <t>SHORT-TERM SAFETY OF 2 MG INTRAVITREAL ZIV-AFLIBERCEPT.</t>
  </si>
  <si>
    <t>MYOMELANOCYTIC CHOROIDAL TUMOR: Cytopathologic Diagnosis.</t>
  </si>
  <si>
    <t>Posterior Reversible Encephalopathy Syndrome and Cerebral Sinus Thrombosis in a Case of Pediatric B-Cell ALL.</t>
  </si>
  <si>
    <t>Herpes Simplex Virus Keratitis and Resistance to Acyclovir.</t>
  </si>
  <si>
    <t>Epibulbar Plasmacytoma Masquerading as Subconjunctival Hemorrhage in a Patient With Multiple Myeloma.</t>
  </si>
  <si>
    <t>Removal and Repositioning of Intracorneal Ring Segments: Improving Corneal Topography and Clinical Outcomes in Keratoconus and Ectasia.</t>
  </si>
  <si>
    <t>Enhancing DMEK Success by Identifying Optimal Levels of Trypan Blue Dye Application to Donor Corneal Tissue.</t>
  </si>
  <si>
    <t>Vortex Pattern of Corneal Deposits in Granular Corneal Dystrophy Associated With the p.(Arg555Trp) Mutation in TGFBI.</t>
  </si>
  <si>
    <t>Risk Factors, Clinical Features, and Treatment Outcomes of Recurrent Mooren Ulcers in China.</t>
  </si>
  <si>
    <t>Patients With Dry Eye Disease and Low Subbasal Nerve Density Are at High Risk for Accelerated Corneal Endothelial Cell Loss.</t>
  </si>
  <si>
    <t>Assessment of the Tear Meniscus by Strip Meniscometry and Keratograph in Patients With Dry Eye Disease According to the Presence of Meibomian Gland Dysfunction.</t>
  </si>
  <si>
    <t>Automated Measurement of Tear Film Dynamics and Lipid Layer Thickness for Assessment of Non-Sjögren Dry Eye Syndrome With Meibomian Gland Dysfunction.</t>
  </si>
  <si>
    <t>Oral Omega-3 Fatty Acid Supplementation for Laser In Situ Keratomileusis-Associated Dry Eye.</t>
  </si>
  <si>
    <t>Pilot Study of Corneal Sensitivity and Its Association in Keratoconus.</t>
  </si>
  <si>
    <t>Conventional and Iontophoresis Corneal Cross-Linking for Keratoconus: Efficacy and Assessment by Optical Coherence Tomography and Confocal Microscopy.</t>
  </si>
  <si>
    <t>Ocular Surface Disease Parameters After Collagen Cross-Linking for Keratoconus.</t>
  </si>
  <si>
    <t>Efficacy of Intrastromal Corneal Ring Segments Combined With Flash Collagen Cross-Linking in Keratoconus.</t>
  </si>
  <si>
    <t>Corneal Collagen Cross-Linking for Keratoconus in Pediatric Patients-Long-Term Results.</t>
  </si>
  <si>
    <t>Trends in Corneal Transplantation in Keratoconus.</t>
  </si>
  <si>
    <t>Ritonavir and Topical Ocular Corticosteroid Induced Cushing's Syndrome in an Adolescent With HIV-1 Infection.</t>
  </si>
  <si>
    <t>Corneal Densitometry as a Tool to Measure Epithelial Ingrowth After Laser In Situ Keratomileusis.</t>
  </si>
  <si>
    <t>Kinetics of Angiogenic Responses in Corneal Transplantation.</t>
  </si>
  <si>
    <t>Advantages of Anterior Segment Optical Coherence Tomography Evaluation of the Kayser-Fleischer Ring in Wilson Disease.</t>
  </si>
  <si>
    <t>A Giant Tumefactive Virchow-Robin Space: A Rare Cause of a Homonymous Quadrantanopia.</t>
  </si>
  <si>
    <t>Impact of Combination Glaucoma Therapies on β-Blocker Exposure.</t>
  </si>
  <si>
    <t>Spontaneous occlusion of cerebral arteriovenous malformation following partial embolization with Onyx.</t>
  </si>
  <si>
    <t>Enhanced visualization of peripheral retinal vasculature with wavefront sensorless adaptive optics optical coherence tomography angiography in diabetic patients.</t>
  </si>
  <si>
    <t>What Is Your Diagnosis?</t>
  </si>
  <si>
    <t>Use of a subdermal plexus flap to reconstruct an upper eyelid following radical tumor resection in a cat.</t>
  </si>
  <si>
    <t>ORAI1 Mutations with Distinct Channel Gating Defects in Tubular Aggregate Myopathy.</t>
  </si>
  <si>
    <t>Lifitegrast Ophthalmic Solution 5%: A Review in Dry Eye Disease.</t>
  </si>
  <si>
    <t>Identification and functional characterization of a novel MTFMT mutation associated with selective vulnerability of the visual pathway and a mild neurological phenotype.</t>
  </si>
  <si>
    <t>Diphenhydramine for Acute Extrapyramidal Symptoms After Propofol Administration.</t>
  </si>
  <si>
    <t>Elevated IL-37, IL-18 and IL-18BP serum concentrations in patients with primary Sjögren's syndrome.</t>
  </si>
  <si>
    <t>Risk and severity of herpes zoster in patients with rheumatoid arthritis receiving different immunosuppressive medications: a case-control study in Asia.</t>
  </si>
  <si>
    <t>Choroid morphometric analysis in non-neovascular age-related macular degeneration by means of optical coherence tomography angiography.</t>
  </si>
  <si>
    <t>In vitro experiment to elucidate the mechanism of the 'soft shell technique' for preventing subretinal migration of perfluoro-octane.</t>
  </si>
  <si>
    <t>Characterisation of choroidal morphological and vascular features in diabetes and diabetic retinopathy.</t>
  </si>
  <si>
    <t>Incidence, mechanism and outcomes of schisis retinal detachments revealed through a prospective population-based study.</t>
  </si>
  <si>
    <t>Optical coherence tomography angiography in acute non-arteritic anterior ischaemic optic neuropathy.</t>
  </si>
  <si>
    <t>Efficacy of topical cysteamine in nephropathic cystinosis.</t>
  </si>
  <si>
    <t>Retinal segmented layers with strong aquaporin-4 expression suffered more injuries in neuromyelitis optica spectrum disorders compared with optic neuritis with aquaporin-4 antibody seronegativity detected by optical coherence tomography.</t>
  </si>
  <si>
    <t>Accelerated transepithelial corneal cross-linking for progressive keratoconus: a prospective study of 12 months.</t>
  </si>
  <si>
    <t>Formin like 1 expression is increased on CD4+ T lymphocytes in spontaneous autoimmune uveitis.</t>
  </si>
  <si>
    <t>Imaging retina to study dementia and stroke.</t>
  </si>
  <si>
    <t>Retina and Choroid of Diabetic Patients Without Observed Retinal Vascular Changes: A Longitudinal Study.</t>
  </si>
  <si>
    <t>Comparison of Botulinum Toxin With Surgery for the Treatment of Acute-Onset Comitant Esotropia in Children.</t>
  </si>
  <si>
    <t>Transcranial direct current stimulation improves visual acuity in amblyopic Long-Evans rats.</t>
  </si>
  <si>
    <t>Iron importers Zip8 and Zip14 are expressed in retina and regulated by retinal iron levels.</t>
  </si>
  <si>
    <t>New web-based algorithm to improve rigid gas permeable contact lens fitting in keratoconus.</t>
  </si>
  <si>
    <t>Advanced structural neuroimaging in progressive supranuclear palsy: Where do we stand?</t>
  </si>
  <si>
    <t>The consequences of self-reported vision change in later-life: evidence from the English Longitudinal Study of Ageing.</t>
  </si>
  <si>
    <t>Choroidal thickness findings in two siblings with nanophthalmos by swept source-OCT: a case report.</t>
  </si>
  <si>
    <t>Anti-N-methyl-D-aspartate receptor(NMDAR) antibody encephalitis presents in atypical types and coexists with neuromyelitis optica spectrum disorder or neurosyphilis.</t>
  </si>
  <si>
    <t>Quercetin and the ocular surface: What we know and where we are going.</t>
  </si>
  <si>
    <t>Postural Ataxia in Cerebellar Downbeat Nystagmus: Its Relation to Visual, Proprioceptive and Vestibular Signals and Cerebellar Atrophy.</t>
  </si>
  <si>
    <t>Prevention of Evisceration or Enucleation in Endogenous Bacterial Panophthalmitis with No Light Perception and Scleral Abscess.</t>
  </si>
  <si>
    <t>Flat Anterior Chamber after Trabeculectomy in Secondary Angle-Closure Glaucoma with BEST1 Gene Mutation: Case Series.</t>
  </si>
  <si>
    <t>Airbag deployment-related eye injuries.</t>
  </si>
  <si>
    <t>Galectin-3 Inhibition by a Small-Molecule Inhibitor Reduces Both Pathological Corneal Neovascularization and Fibrosis.</t>
  </si>
  <si>
    <t>High-Resolution Imaging of Intraretinal Structures in Active and Resolved Central Serous Chorioretinopathy.</t>
  </si>
  <si>
    <t>Evaluation of Therapeutic Tissue Crosslinking (TXL) for Myopia Using Second Harmonic Generation Signal Microscopy in Rabbit Sclera.</t>
  </si>
  <si>
    <t>Glial Cell Contribution to Basal Vessel Diameter and Pressure-Initiated Vascular Responses in Rat Retina.</t>
  </si>
  <si>
    <t>Blue Sclera and Tendon Rupture.</t>
  </si>
  <si>
    <t>REP1 inhibits FOXO3-mediated apoptosis to promote cancer cell survival.</t>
  </si>
  <si>
    <t>AIF-independent parthanatos in the pathogenesis of dry age-related macular degeneration.</t>
  </si>
  <si>
    <t>Dysfunctional autophagy in RPE, a contributing factor in age-related macular degeneration.</t>
  </si>
  <si>
    <t>Recent Update on the Role of Chinese Material Medica and Formulations in Diabetic Retinopathy.</t>
  </si>
  <si>
    <t>A first-in-human Phase 1 study of epirubicin-conjugated polymer micelles (K-912/NC-6300) in patients with advanced or recurrent solid tumors.</t>
  </si>
  <si>
    <t>The relationship of nystagmus waveform on the VEP response in infantile nystagmus syndrome: a small case series.</t>
  </si>
  <si>
    <t>Longitudinal multi-modal neuroimaging in opsoclonus-myoclonus syndrome.</t>
  </si>
  <si>
    <t>Bottom-up fabrication of zwitterionic polymer brushes on intraocular lens for improved biocompatibility.</t>
  </si>
  <si>
    <t>Fabrication of nonfouling, bactericidal, and bacteria corpse release multifunctional surface through surface-initiated RAFT polymerization.</t>
  </si>
  <si>
    <t>What is the Main Potential Factor Influencing Ocular Protrusion?</t>
  </si>
  <si>
    <t>Clinical associations with venous thromboembolism in anti-neutrophil cytoplasm antibody-associated vasculitides.</t>
  </si>
  <si>
    <t>Rom1 converts Y141C-Prph2-associated pattern dystrophy to retinitis pigmentosa.</t>
  </si>
  <si>
    <t>Induction of Migraine-Like Photophobic Behavior in Mice by Both Peripheral and Central CGRP Mechanisms.</t>
  </si>
  <si>
    <t>Vitreous base avulsion.</t>
  </si>
  <si>
    <t>The Environmental Production of Disability for Seniors with Age-Related Vision Loss.</t>
  </si>
  <si>
    <t>CELSR2, encoding a planar cell polarity protein, is a putative gene in Joubert syndrome with cortical heterotopia, microophthalmia, and growth hormone deficiency.</t>
  </si>
  <si>
    <t>Impact of retinal pigment epithelium pathology on spectral-domain optical coherence tomography-derived macular thickness and volume metrics and their intersession repeatability.</t>
  </si>
  <si>
    <t>Joint hypermobility and oligoarticular juvenile idiopathic arthritis: What relationship?</t>
  </si>
  <si>
    <t>Is Tadpole Pupil in an Adolescent Girl Caused by Denervation Hypersensitivity?</t>
  </si>
  <si>
    <t>Development of a Normative Database for Multifocal Electroretinography in the Context of a Multicenter Clinical Trial.</t>
  </si>
  <si>
    <t>Identifying Patient Perceived Barriers to Trichiasis Surgery in Kongwa District, Tanzania.</t>
  </si>
  <si>
    <t>Panax Notoginseng Saponin Controls IL-17 Expression in Helper T Cells.</t>
  </si>
  <si>
    <t>Exercise metabolism in 2016: Health benefits of exercise - more than meets the eye!</t>
  </si>
  <si>
    <t>Identification and population history of CYP4V2 mutations in patients with Bietti crystalline corneoretinal dystrophy.</t>
  </si>
  <si>
    <t>Sialendoscopy-assisted treatment for chronic obstructive parotitis related to Sjogren syndrome.</t>
  </si>
  <si>
    <t>Comparative Effectiveness of Treatment Choices for Graves' Hyperthyroidism: A Historical Cohort Study.</t>
  </si>
  <si>
    <t>Neurological Complications Resulting from Non-Oral Occupational Methanol Poisoning.</t>
  </si>
  <si>
    <t>Nestin Expression in the Adult Mouse Retina with Pharmaceutically Induced Retinal Degeneration.</t>
  </si>
  <si>
    <t>Repeat Episcleral Plaque Brachytherapy: Clinical Outcomes in Patients Treated for Locally Recurrent Posterior Uveal Melanoma.</t>
  </si>
  <si>
    <t>Head-Mounted Display Technology for Low-Vision Rehabilitation and Vision Enhancement.</t>
  </si>
  <si>
    <t>Intravitreal Anti-Vascular Endothelial Growth Factor Drugs for Retinal Angiomatous Proliferation in Real-Life Practice.</t>
  </si>
  <si>
    <t>Effects of Exposure to Ozone on the Ocular Surface in an Experimental Model of Allergic Conjunctivitis.</t>
  </si>
  <si>
    <t>Confirmation of the OVOL2 Promoter Mutation c.-307T&gt;C in Posterior Polymorphous Corneal Dystrophy 1.</t>
  </si>
  <si>
    <t>Blue-Light Filtering Spectacle Lenses: Optical and Clinical Performances.</t>
  </si>
  <si>
    <t>Incidence of Associated Brain and Ophthalmic Anomalies in Frontoethmoidal Encephalomeningocele Evaluated by Multidetector Computed Tomography Facial Bone Imaging.</t>
  </si>
  <si>
    <t>IMAGING AND MEASUREMENT OF THE PRERETINAL SPACE IN VITREOMACULAR ADHESION AND VITREOMACULAR TRACTION BY A NEW SPECTRAL DOMAIN OPTICAL COHERENCE TOMOGRAPHY ANALYSIS.</t>
  </si>
  <si>
    <t>STAINING-ASSISTED REMOVAL OF SILICONE OIL FOR THE IDENTIFICATION OF SUBCLINICAL PROLIFERATIVE VITREORETINOPATHY.</t>
  </si>
  <si>
    <t>Case Report: Red Urine After Day Care Strabismus Surgery.</t>
  </si>
  <si>
    <t>Multivariable Regression Model of the EuroQol 5-Dimension Questionnaire in Patients Seeking Outpatient Low Vision Rehabilitation.</t>
  </si>
  <si>
    <t>The role of internal limiting membrane peeling in epiretinal membrane surgery: a randomised controlled trial.</t>
  </si>
  <si>
    <t>In Silico Functional Meta-Analysis of 5,962 ABCA4 Variants in 3,928 Retinal Dystrophy Cases.</t>
  </si>
  <si>
    <t>In vivo confocal microscopy appearance of Fusarium and Aspergillus species in fungal keratitis.</t>
  </si>
  <si>
    <t>Cataract surgery in uveitis: a multicentre database study.</t>
  </si>
  <si>
    <t>An abnormal periventricular magnetization transfer ratio gradient occurs early in multiple sclerosis.</t>
  </si>
  <si>
    <t>COL4A1 Mutation in a Neonate With Intrauterine Stroke and Anterior Segment Dysgenesis.</t>
  </si>
  <si>
    <t>B Cell Depletion Therapy Normalizes Circulating Follicular Th Cells in Primary Sjögren Syndrome.</t>
  </si>
  <si>
    <t>Different roles of retinal dopamine in albino Guinea pig myopia.</t>
  </si>
  <si>
    <t>Macular hemorrhages associated with neonatal polycythemia and thrombocytopenia: A case report.</t>
  </si>
  <si>
    <t>Abnormal spontaneous brain activity in type 2 diabetic retinopathy revealed by amplitude of low-frequency fluctuations: a resting-state fMRI study.</t>
  </si>
  <si>
    <t>Role of Diagnostic Endoscopy in Posterior Segment Evaluation for Definitive Prognostication in Eyes With Corneal Opacification.</t>
  </si>
  <si>
    <t>Study of the Radial Peripapillary Capillary Network in Congenital Optic Disc Anomalies With Optical Coherence Tomography Angiography.</t>
  </si>
  <si>
    <t>The Effect of Treatment of Idiopathic Intracranial Hypertension on Prevalence of Retinal and Choroidal Folds.</t>
  </si>
  <si>
    <t>Factors Associated With Surgical Outcomes in Congenital Ptosis: A 10-Year Study of 319 Cases.</t>
  </si>
  <si>
    <t>Corneal Higher-Order Aberrations in Infectious Keratitis.</t>
  </si>
  <si>
    <t>A Review of Mitochondrial Optic Neuropathies: From Inherited to Acquired Forms.</t>
  </si>
  <si>
    <t>Analysis of cataract surgery induced astigmatism: Two polar methods comparison.</t>
  </si>
  <si>
    <t>Valproic acid and ASK1 deficiency ameliorate optic neuritis and neurodegeneration in an animal model of multiple sclerosis.</t>
  </si>
  <si>
    <t>Serious adverse effects associated with glucocorticoid therapy in patients with giant cell arteritis (GCA): A nested case-control analysis.</t>
  </si>
  <si>
    <t>Association between microfibrillar-associated protein 4 (MFAP4) and micro- and macrovascular complications in long-term type 1 diabetes mellitus.</t>
  </si>
  <si>
    <t>Defining the temporal course of murine neurofibromatosis-1 optic gliomagenesis reveals a therapeutic window to attenuate retinal dysfunction.</t>
  </si>
  <si>
    <t>Pharmacological Inhibition of Bromodomain Proteins Suppresses Retinal Inflammatory Disease and Downregulates Retinal Th17 Cells.</t>
  </si>
  <si>
    <t>Primary angle closure glaucoma: What we know and what we don't know.</t>
  </si>
  <si>
    <t>Age-specific Incidence and Prevalence of Keratoconus: A Nationwide Registration Study.</t>
  </si>
  <si>
    <t>Different gene knockout/transgenic mouse models manifesting persistent fetal vasculature: Are integrins to blame for this pathological condition?</t>
  </si>
  <si>
    <t>Type 2 Diabetes Genetic Variants and Risk of Diabetic Retinopathy.</t>
  </si>
  <si>
    <t>Evaluation of the Myocilin Mutation Gln368Stop Demonstrates Reduced Penetrance for Glaucoma in European Populations.</t>
  </si>
  <si>
    <t>Corneal haze phenotype in Aldh3a1-null mice: In vivo confocal microscopy and tissue imaging mass spectrometry.</t>
  </si>
  <si>
    <t>Congenital Cases of Concomitant Harlequin and Horner Syndromes.</t>
  </si>
  <si>
    <t>Efficacy of neodymium-doped yttrium aluminum garnet laser iridotomies in primary angle-closure diseases: superior peripheral iridotomy versus inferior peripheral iridotomy.</t>
  </si>
  <si>
    <t>A Fully Automated, Atlas-Based Approach for Superior Cerebellar Peduncle Evaluation in Progressive Supranuclear Palsy Phenotypes.</t>
  </si>
  <si>
    <t>A Multicenter Prospective Cohort Study on Refractive Surgery in 15 011 Eyes.</t>
  </si>
  <si>
    <t>Ocular Salvage and Vision Preservation Using a Topotecan-Based Regimen for Advanced Intraocular Retinoblastoma.</t>
  </si>
  <si>
    <t>Thrombospondin-derived peptide attenuates Sjögren's syndrome-associated ocular surface inflammation in mice.</t>
  </si>
  <si>
    <t>LONGITUDINAL MICROPERIMETRY EVALUATION AFTER INTRAVITREAL OCRIPLASMIN INJECTION FOR VITREOMACULAR TRACTION.</t>
  </si>
  <si>
    <t>FACTORS INFLUENCING VISUAL ACUITY IN PATIENTS RECEIVING ANTI-VASCULAR ENDOTHELIAL GROWTH FACTOR FOR MYOPIC CHOROIDAL NEOVASCULARIZATION.</t>
  </si>
  <si>
    <t>ASSOCIATIONS BETWEEN MACULAR EDEMA AND CIRCULATORY STATUS IN EYES WITH RETINAL VEIN OCCLUSION: An Adaptive Optics Scanning Laser Ophthalmoscopy Study.</t>
  </si>
  <si>
    <t>OUTCOMES OF PARS PLANA VITRECTOMY IN THE MANAGEMENT OF REFRACTORY AQUEOUS MISDIRECTION SYNDROME.</t>
  </si>
  <si>
    <t>CHOROIDAL THICKNESS CHANGES AFTER VITRECTOMY WITH SILICONE OIL TAMPONADE FOR PROLIFERATIVE VITREORETINOPATHY RETINAL DETACHMENT.</t>
  </si>
  <si>
    <t>Relative Difficulties of Daily Living Tasks with Retinitis Pigmentosa.</t>
  </si>
  <si>
    <t>Physical fatigue characterises patient experience of primary Sjögren's syndrome.</t>
  </si>
  <si>
    <t>Rationale and Methodology for a Community-Based Study of Diabetic Retinopathy in an Indonesian Population with Type 2 Diabetes Mellitus: The Jogjakarta Eye Diabetic Study in the Community.</t>
  </si>
  <si>
    <t>Nerve Fiber Layer Thickness and Characteristics Associated with Glaucoma in Community Living Older Adults: Prelude to a Screening Trial?</t>
  </si>
  <si>
    <t>Risk Factors for Developing Myopia among Schoolchildren in Yerevan and Gegharkunik Province, Armenia.</t>
  </si>
  <si>
    <t>Genomic strategies to understand causes of keratoconus.</t>
  </si>
  <si>
    <t>Protective effect of P7C3 on retinal ganglion cells from optic nerve injury.</t>
  </si>
  <si>
    <t>Periodontitis is associated with diabetic retinopathy in non-obese adults.</t>
  </si>
  <si>
    <t>Cadaveric Assessment of Lip Injections: Locating the Serious Threats.</t>
  </si>
  <si>
    <t>Ocular Pain and Impending Blindness During Facial Cosmetic Injections: Is Your Office Prepared?</t>
  </si>
  <si>
    <t>Acute Liver Failure Meets SOPH Syndrome: A Case Report on an Intermediate Phenotype.</t>
  </si>
  <si>
    <t>Electrical stimulation of superior colliculus affects strabismus angle in monkey models for strabismus.</t>
  </si>
  <si>
    <t>The roles of USH1 proteins and PDZ domain-containing USH proteins in USH2 complex integrity in cochlear hair cells.</t>
  </si>
  <si>
    <t>Compound heterozygosity for severe and hypomorphic NDUFS2 mutations cause non-syndromic LHON-like optic neuropathy.</t>
  </si>
  <si>
    <t>Intra- and inter- examiner repeatability of cycloplegic retinoscopy among young children.</t>
  </si>
  <si>
    <t>An alternative clinical routine for subjective refraction based on power vectors with trial frames.</t>
  </si>
  <si>
    <t>Scotoma Visibility and Reading Rate with Bilateral Central Scotomas.</t>
  </si>
  <si>
    <t>SUBFOVEAL NODULE IN COATS' DISEASE: Toward an Updated Classification Predicting Visual Prognosis.</t>
  </si>
  <si>
    <t>OUTER RETINAL LAYER CHANGES AFTER DEXAMETHASONE IMPLANT FOR CENTRAL RETINAL VEIN OCCLUSION.</t>
  </si>
  <si>
    <t>Omega-3 Fatty Acid Intake Lowers Risk of Diabetic Retinopathy.</t>
  </si>
  <si>
    <t>Respiratory manifestations in 38 patients with Alström syndrome.</t>
  </si>
  <si>
    <t>Dual Antagonism of PDGF and VEGF in Neovascular Age-Related Macular Degeneration: A Phase IIb, Multicenter, Randomized Controlled Trial.</t>
  </si>
  <si>
    <t>Associations between Serum Vitamin D and Genetic Variants in Vitamin D Pathways and Age-Related Macular Degeneration in the European Eye Study.</t>
  </si>
  <si>
    <t>Migraine causes retinal and choroidal structural changes: evaluation with ocular coherence tomography.</t>
  </si>
  <si>
    <t>The outcomes and risk factors of early reoperation after initial intestinal resective surgery in patients with intestinal Behçet's disease.</t>
  </si>
  <si>
    <t>Aqueous outflow - A continuum from trabecular meshwork to episcleral veins.</t>
  </si>
  <si>
    <t>Pharmacokinetic aspects of retinal drug delivery.</t>
  </si>
  <si>
    <t>In silico analysis for predicting pathogenicity of five unclassified mitochondrial DNA mutations associated with mitochondrial cytopathies' phenotypes.</t>
  </si>
  <si>
    <t>New furoxan derivatives for the treatment of ocular hypertension.</t>
  </si>
  <si>
    <t>The arguments for and against cannabinoids application in glaucomatous retinopathy.</t>
  </si>
  <si>
    <t>Accommodation and Phoria in Children Wearing Multifocal Contact Lenses.</t>
  </si>
  <si>
    <t>Development of a Keratoconus-Specific Questionnaire Using Rasch Analysis.</t>
  </si>
  <si>
    <t>Effect of Accommodation on Peripheral Eye Lengths of Emmetropes and Myopes.</t>
  </si>
  <si>
    <t>Very Low Prevalence of Intracranial Hypertension in Trigonocephaly.</t>
  </si>
  <si>
    <t>Brain Injury Vision Symptom Survey (BIVSS) Questionnaire.</t>
  </si>
  <si>
    <t>Lower Eyelid Complications in Facial Fracture Surgery.</t>
  </si>
  <si>
    <t>Sliced Costochondral Chip Grafts in Posttraumatic Enophthalmos Correction.</t>
  </si>
  <si>
    <t>Interarm blood pressure differences predict target organ damage in type 2 diabetes.</t>
  </si>
  <si>
    <t>Allogenic cultivated limbal stem cell transplantation versus cadaveric keratolimbal allograft in ocular surface disorder: 1-year outcome.</t>
  </si>
  <si>
    <t>Transgenic TBK1 mice have features of normal tension glaucoma.</t>
  </si>
  <si>
    <t>Dysfunction of cGMP signalling in photoreceptors by a macular dystrophy-related mutation in the calcium sensor GCAP1.</t>
  </si>
  <si>
    <t>Refractive changes following corrective surgery for thyroid-related orbitopathy.</t>
  </si>
  <si>
    <t>Hyperdynamic Right Heart Function in Graves' Hyperthyroidism Measured by Echocardiography Normalises on Restoration of Euthyroidism.</t>
  </si>
  <si>
    <t>Efficacy and Complications of Endoscopic Skull Base Surgery for Giant Pituitary Adenomas.</t>
  </si>
  <si>
    <t>Predictors of Discordance between Symptoms and Signs in Dry Eye Disease.</t>
  </si>
  <si>
    <t>Automated Diabetic Retinopathy Image Assessment Software: Diagnostic Accuracy and Cost-Effectiveness Compared with Human Graders.</t>
  </si>
  <si>
    <t>Systemic neoadjuvant chemotherapy for Group B intraocular retinoblastoma (ARET0331): A report from the Children's Oncology Group.</t>
  </si>
  <si>
    <t>AAV-mediated transfer of RhoA shRNA and CNTF promotes retinal ganglion cell survival and axon regeneration.</t>
  </si>
  <si>
    <t>Spheno-Orbital Meningiomas: A 16-Year Surgical Experience.</t>
  </si>
  <si>
    <t>Evaluation of the Hypothesis That Choking/ALTE May Mimic Abusive Head Trauma.</t>
  </si>
  <si>
    <t>Deep Anterior Lamellar Keratoplasty After Descemet Stripping Automated Endothelial Keratoplasty.</t>
  </si>
  <si>
    <t>Predictors of Long-Term Visual Outcome in Intermediate Uveitis.</t>
  </si>
  <si>
    <t>Quantifying Fall-Related Hazards in the Homes of Persons with Glaucoma.</t>
  </si>
  <si>
    <t>Steroid-Sparing Effect of 0.1% Tacrolimus Eye Drop for Treatment of Shield Ulcer and Corneal Epitheliopathy in Refractory Allergic Ocular Diseases.</t>
  </si>
  <si>
    <t>Comparison of Visual Outcomes of Nonarteritic Anterior Ischemic Optic Neuropathy in Patients with and without Diabetes Mellitus.</t>
  </si>
  <si>
    <t>De Novo Mutations in EBF3 Cause a Neurodevelopmental Syndrome.</t>
  </si>
  <si>
    <t>Treatment of neuromyelitis optica and neuromyelitis optica spectrum disorders with rituximab using a maintenance treatment regimen and close CD19 B cell monitoring. A six-year follow-up.</t>
  </si>
  <si>
    <t>Treatment of blepharospasm with apraclonidine.</t>
  </si>
  <si>
    <t>High-dose methotrexate with leucovorin rescue: For monumentally severe CNS inflammatory syndromes.</t>
  </si>
  <si>
    <t>Pregnancy in neuromyelitis optica spectrum disorder: A multicenter study from South China.</t>
  </si>
  <si>
    <t>Pathogens and antibiotic sensitivities in endophthalmitis.</t>
  </si>
  <si>
    <t>Interaction of primary human trabecular meshwork cells with metal alloy candidates for microinvasive glaucoma surgery.</t>
  </si>
  <si>
    <t>Methods for In Vivo/Ex Vivo Analysis of Antimicrobial Peptides in Bacterial Keratitis: siRNA Knockdown, Colony Counts, Myeloperoxidase, Immunostaining, and RT-PCR Assays.</t>
  </si>
  <si>
    <t>Methods for In Vitro Analysis of Antimicrobial Activity and Toxicity of Anti-keratitis Peptides: Bacterial Viability in Tears, MTT, and TNF-α Release Assays.</t>
  </si>
  <si>
    <t>NGF/anti-VEGF combined exposure protects RCS retinal cells and photoreceptors that underwent a local worsening of inflammation.</t>
  </si>
  <si>
    <t>Physical activity but not sedentary activity is reduced in primary Sjögren's syndrome.</t>
  </si>
  <si>
    <t>It hasn't gone away: the problem of glucocorticoid use in lupus remains.</t>
  </si>
  <si>
    <t>An investigation into the prevalence of sleep disturbances in primary Sjögren's syndrome: a systematic review of the literature.</t>
  </si>
  <si>
    <t>Improving our understanding, and detection, of glaucomatous damage: An approach based upon optical coherence tomography (OCT).</t>
  </si>
  <si>
    <t>Dermatofibroma of the eyelid with monster cells.</t>
  </si>
  <si>
    <t>Viral posterior uveitis.</t>
  </si>
  <si>
    <t>Optimizing cataract surgery in patients with age-related macular degeneration.</t>
  </si>
  <si>
    <t>In search of a disease.</t>
  </si>
  <si>
    <t>Advances in understanding and management of retinopathy of prematurity.</t>
  </si>
  <si>
    <t>Management of high-risk corneal transplantation.</t>
  </si>
  <si>
    <t>Posner-Schlossman syndrome.</t>
  </si>
  <si>
    <t>Epigenetic regulation of redox signaling in diabetic retinopathy: Role of Nrf2.</t>
  </si>
  <si>
    <t>Do Demodex mites play a role in pterygium development?</t>
  </si>
  <si>
    <t>Orbital autoimmune inflammatory disorders - Protein regional variability might explain specific lesion location.</t>
  </si>
  <si>
    <t>Neonatal airway obstruction in bilateral congenital dacryocystocoele: Case report and review of the literature.</t>
  </si>
  <si>
    <t>Surgical exploration in persistent inferior oblique overactions.</t>
  </si>
  <si>
    <t>State-dependent modulation of functional connectivity in early blind individuals.</t>
  </si>
  <si>
    <t>Wnt signaling promotes axonal regeneration following optic nerve injury in the mouse.</t>
  </si>
  <si>
    <t>Ocular Straylight with Different Multifocal Contact Lenses.</t>
  </si>
  <si>
    <t>Clinical Features in Children with Posterior Polymorphous Corneal Dystrophy.</t>
  </si>
  <si>
    <t>BILATERAL OCCIPITAL POLE HYPERTENSIVE STROKE DIAGNOSED WITH MACULAR INTEGRITY ASSESSMENT (MAIA) MICROPERIMETRY.</t>
  </si>
  <si>
    <t>CHEMOTHERAPEUTIC NADIR-ASSOCIATED RETINOPATHY.</t>
  </si>
  <si>
    <t>EFFECT OF PLASMAPHERESIS AND PASSAGE OF ANTI-RETINAL ANTIBODIES THROUGH THE PLACENTA IN A CASE OF NON-PARANEOPLASTIC AUTOIMMUNE RETINOPATHY.</t>
  </si>
  <si>
    <t>IATROGENIC OCCLUSION OF THE OPHTHALMIC ARTERY AFTER SODIUM TETRADECYL SULFATE INJECTION IN THE FOREHEAD.</t>
  </si>
  <si>
    <t>Effect of Retinol Palmitate on Corneal and Conjunctival Mucin Gene Expression in a Rat Dry Eye Model After Injury.</t>
  </si>
  <si>
    <t>Dexamethasone intravitreal implant at the time of cataract surgery in eyes with diabetic macular edema.</t>
  </si>
  <si>
    <t>Bromfenac eyedrops in the treatment of diabetic macular edema: a pilot study.</t>
  </si>
  <si>
    <t>Role of dextran in maintaining adhesive and stiffness properties of prestripped DMEK lenticules.</t>
  </si>
  <si>
    <t>Systematic screening of Retinopathy in Diabetes (REaD project): an Italian implementation campaign.</t>
  </si>
  <si>
    <t>Optical coherence tomography angiography findings in laser maculopathy.</t>
  </si>
  <si>
    <t>A survey of management of congenital nasolacrimal duct obstruction by pediatric primary health care providers in Spain.</t>
  </si>
  <si>
    <t>The frequency and causes of abnormal head position based on an ophthalmology clinic's findings: is it overlooked?</t>
  </si>
  <si>
    <t>Fulminant idiopathic intracranial hypertension and venous stasis retinopathy resulting in severe bilateral visual impairment.</t>
  </si>
  <si>
    <t>Vogt-Koyanagi-Harada syndrome (uveomeningoencephalitic syndrome).</t>
  </si>
  <si>
    <t>Ocular pulse amplitude after panretinal photocoagulation in normotensive eyes with proliferative diabetic retinopathy.</t>
  </si>
  <si>
    <t>Choroidal characteristics of acute and chronic central serous chorioretinopathy using enhanced depth imaging optical coherence tomography.</t>
  </si>
  <si>
    <t>Single-pass four-throw technique for pupilloplasty.</t>
  </si>
  <si>
    <t>Optical coherence tomography imaging in the management of the Argus II retinal prosthesis system.</t>
  </si>
  <si>
    <t>Multifocal corneal ablation (Supracor) in hyperopic presbyopia: 1-year results in a cross-sectional study.</t>
  </si>
  <si>
    <t>Corneal collagen crosslinking for corneal ectasias: a review.</t>
  </si>
  <si>
    <t>The state of ocular health among London's homeless population.</t>
  </si>
  <si>
    <t>Risk of intraocular hemorrhage with new oral anticoagulants.</t>
  </si>
  <si>
    <t>The role of membrane-inner retina adherence in predicting simultaneous internal limiting membrane peeling during idiopathic epiretinal membrane surgery.</t>
  </si>
  <si>
    <t>Deep gray matter atrophy in neuromyelitis optica spectrum disorder and multiple sclerosis.</t>
  </si>
  <si>
    <t>Distribution and characteristics of transactive response DNA binding protein 43 kDa pathology in progressive supranuclear palsy.</t>
  </si>
  <si>
    <t>Physician Participation in Meaningful Use and Quality of Care for Medicare Fee-for-Service Enrollees.</t>
  </si>
  <si>
    <t>Association of KCNJ2 Genetic Variants with Susceptibility to Thyrotoxic Periodic Paralysis in Patients with Graves' Disease.</t>
  </si>
  <si>
    <t>Choroidal microvascular proliferation secondary to diabetes mellitus.</t>
  </si>
  <si>
    <t>Medically uncontrolled conjunctival pyogenic granulomas: correlation between clinical characteristics and histological findings.</t>
  </si>
  <si>
    <t>Novel UCHL1 mutations reveal new insights into ubiquitin processing.</t>
  </si>
  <si>
    <t>Synergistic effect of olfactory ensheathing cells and alpha-crystallin on restoration of adult rat optic nerve injury.</t>
  </si>
  <si>
    <t>The P20R mutation of αB-crystallin diminishes its anti-apoptotic activity in human lens epithelial cells.</t>
  </si>
  <si>
    <t>Understanding falls in progressive supranuclear palsy.</t>
  </si>
  <si>
    <t>Quantitative Changes in Pigment Epithelial Detachment Area and Volume Predict Retreatment in Polypoidal Choroidal Vasculopathy.</t>
  </si>
  <si>
    <t>A focus on resveratrol and ocular problems, especially cataract: From chemistry to medical uses and clinical relevance.</t>
  </si>
  <si>
    <t>Is clipping better than coiling in the treatment of patients with oculomotor nerve palsies induced by posterior communicating artery aneurysms? A systematic review and meta-analysis.</t>
  </si>
  <si>
    <t>Intrabursal and Subhyaloid Hemorrhages in Valsalva Retinopathy.</t>
  </si>
  <si>
    <t>PERMEABILITY AND ANTI-VASCULAR ENDOTHELIAL GROWTH FACTOR EFFECTS OF BEVACIZUMAB, RANIBIZUMAB, AND AFLIBERCEPT IN POLARIZED RETINAL PIGMENT EPITHELIAL LAYER IN VITRO.</t>
  </si>
  <si>
    <t>FUNDUS AUTOFLUORESCENCE IN RUBELLA RETINOPATHY: Correlation With Photoreceptor Structure and Function.</t>
  </si>
  <si>
    <t>AGE-RELATED CLINICAL OUTCOME AFTER MACULAR HOLE SURGERY.</t>
  </si>
  <si>
    <t>PROPORTION OF PATIENTS WITH MACULAR HOLE SURGERY WHO WOULD HAVE BEEN FAVORABLE OCRIPLASMIN CANDIDATES: A Retrospective Analysis.</t>
  </si>
  <si>
    <t>Association of Body Length with Ocular Parameters in Mice.</t>
  </si>
  <si>
    <t>Lateral Wall Orbital Decompression: Comparison of Outcomes in Rim Sparing and Temporary Rim Removal Techniques.</t>
  </si>
  <si>
    <t>TWENTY-FIVE-GAUGE CANNULA-ASSISTED FINE-NEEDLE ASPIRATION BIOPSY OF CHOROIDAL MELANOMA: Cytopathological Analysis.</t>
  </si>
  <si>
    <t>ASSOCIATION BETWEEN THE VITREOMACULAR INTERFACE AND OPTICAL COHERENCE TOMOGRAPHY CHARACTERISTICS IN WET AGE-RELATED MACULAR DEGENERATION.</t>
  </si>
  <si>
    <t>A Report on Molecular Diagnostic Testing for Inherited Retinal Dystrophies by Targeted Genetic Analyses.</t>
  </si>
  <si>
    <t>Does early onset cataract increase the risk of ischemic stroke? A nationwide retrospective cohort study.</t>
  </si>
  <si>
    <t>Association of ARMS2/LOC387715 A69S, CFH Y402H, and CFH I62V polymorphisms with retinal angiomatous proliferation compared with typical age-related macular degeneration: a meta-analysis.</t>
  </si>
  <si>
    <t>Effects of delivery room quality improvement on premature infant outcomes.</t>
  </si>
  <si>
    <t>Amyloid β induces NLRP3 inflammasome activation in retinal pigment epithelial cells via NADPH oxidase- and mitochondria-dependent ROS production.</t>
  </si>
  <si>
    <t>Poor outcomes despite aspirin or statin use in high-risk patients with retinal vein occlusion.</t>
  </si>
  <si>
    <t>A method for identifying color vision deficiency malingering.</t>
  </si>
  <si>
    <t>The HIF-1 antagonist acriflavine: visualization in retina and suppression of ocular neovascularization.</t>
  </si>
  <si>
    <t>Kaufman oculo-cerebro-facial syndrome in a child with small and absent terminal phalanges and absent nails.</t>
  </si>
  <si>
    <t>Precise long non-coding RNA modulation in visual maintenance and impairment.</t>
  </si>
  <si>
    <t>Patients' perception of DED and its relation with time to diagnosis and quality of life: an international and multilingual survey.</t>
  </si>
  <si>
    <t>Suprasellar Epidermoid Cyst with Atypical Imaging Findings.</t>
  </si>
  <si>
    <t>Retinopathy predicts progression of fasting plasma glucose: An Early Diabetes Intervention Program (EDIP) analysis.</t>
  </si>
  <si>
    <t>Hot Topics in Dry AMD.</t>
  </si>
  <si>
    <t>Effects of pupil dilation on MAIA microperimetry.</t>
  </si>
  <si>
    <t>Lutein facilitates physiological revascularization in a mouse model of retinopathy of prematurity.</t>
  </si>
  <si>
    <t>Next generation sequencing of vitreoretinal lymphomas from small-volume intraocular liquid biopsies: new routes to targeted therapies.</t>
  </si>
  <si>
    <t>DIABSAT Telemedicine Itinerant Screening of Chronic Complications of Diabetes Using a Satellite.</t>
  </si>
  <si>
    <t>XRCC1 mutation is associated with PARP1 hyperactivation and cerebellar ataxia.</t>
  </si>
  <si>
    <t>OPTICAL COHERENCE TOMOGRAPHY ANGIOGRAPHY IN PATIENTS WITH BEHÇET UVEITIS.</t>
  </si>
  <si>
    <t>EFFICACY OF INTRAVITREAL AFLIBERCEPT IN MACULAR TELANGIECTASIA TYPE 1 IS LINKED TO THE OCULAR ANGIOGENIC PROFILE.</t>
  </si>
  <si>
    <t>CHOROIDAL THICKNESS AS A PROGNOSTIC FACTOR OF PHOTODYNAMIC THERAPY WITH AFLIBERCEPT OR RANIBIZUMAB FOR POLYPOIDAL CHOROIDAL VASCULOPATHY.</t>
  </si>
  <si>
    <t>Impact of Contact Lens Material, Design, and Fitting on Discomfort.</t>
  </si>
  <si>
    <t>Meibomian Gland Dysfunction and Contact Lens Discomfort.</t>
  </si>
  <si>
    <t>Is There a Role for Inflammation in Contact Lens Discomfort?</t>
  </si>
  <si>
    <t>Spontaneous Dislocation of Trabeculectomy Scleral Flap in the Anterior Chamber in a Patient With Pseudoxanthoma Elasticum.</t>
  </si>
  <si>
    <t>Long-term Outcomes and Complications of Pars Plana Baerveldt Implantation in Children.</t>
  </si>
  <si>
    <t>Sekundo's Applanator: 5 Years of Experience With Transconjunctival Suturing.</t>
  </si>
  <si>
    <t>Orbital Cellulitis Following Uncomplicated Aqueous Shunt Surgery.</t>
  </si>
  <si>
    <t>Early Reoperation Rate, Complication, and Outcomes in Resident-performed Glaucoma Surgery.</t>
  </si>
  <si>
    <t>Neuroplasticity and amblyopia: vision at the balance point.</t>
  </si>
  <si>
    <t>Treatment of Pseudomonas Keratitis by Continuous Infusion of Topical Antibiotics With the Morgan Lens.</t>
  </si>
  <si>
    <t>Techniques for Learning Descemet Membrane Endothelial Keratoplasty for Eyes of Asian Patients With Shallow Anterior Chamber.</t>
  </si>
  <si>
    <t>Wet-Peeling Technique of Deep Anterior Lamellar Keratoplasty With Hypotonic Water and Blunt Dissection for Healed Hydrops.</t>
  </si>
  <si>
    <t>Outcome of Therapeutic Penetrating Keratoplasty Using Glycerol-Preserved Donor Corneas in Infectious Keratitis.</t>
  </si>
  <si>
    <t>Total Corneal Astigmatism Measurements: Agreement Between 2 Rotating Scheimpflug Cameras.</t>
  </si>
  <si>
    <t>Neonatal Bacterial Conjunctivitis in Korea in the 21st Century.</t>
  </si>
  <si>
    <t>Corneal Biomechanical Properties After Penetrating Keratoplasty or Deep Anterior Lamellar Keratoplasty Using the Ocular Response Analyzer: A Meta-Analysis.</t>
  </si>
  <si>
    <t>Astigmatism Correction With Toric Intraocular Lenses in Descemet Membrane Endothelial Keratoplasty Triple Procedures.</t>
  </si>
  <si>
    <t>The Second Antithyroid Drug Treatment Is Effective in Relapsed Graves' Disease Patients: A Median 11-Year Follow-Up Study.</t>
  </si>
  <si>
    <t>Lentiviral-mediated overexpression of KCTD12 inhibits the proliferation of human uveal melanoma OCM-1 cells.</t>
  </si>
  <si>
    <t>Changes in TL1A levels and associated cytokines during pathogenesis of diabetic retinopathy.</t>
  </si>
  <si>
    <t>Mosaicism and prenatal diagnosis options: insights from retinoblastoma.</t>
  </si>
  <si>
    <t>Current Perspectives on the Use of Anti-VEGF Drugs as Adjuvant Therapy in Glaucoma.</t>
  </si>
  <si>
    <t>Mesenchymal marker expression is elevated in Müller cells exposed to high glucose and in animal models of diabetic retinopathy.</t>
  </si>
  <si>
    <t>Pectinate ligament dysplasia in the Border Collie, Hungarian Vizsla and Golden Retriever.</t>
  </si>
  <si>
    <t>More than meets the eye.</t>
  </si>
  <si>
    <t>Ocular Complications in Survivors of the Ebola Outbreak in Guinea.</t>
  </si>
  <si>
    <t>Prevalence of Primary Sjögren's Syndrome in a US Population-Based Cohort.</t>
  </si>
  <si>
    <t>Elucidating the role of hyposalivation and autoimmunity in oral candidiasis.</t>
  </si>
  <si>
    <t>Knocked by the shuttlecock: twelve sight-threatening blunt-eye injuries in Australian badminton players.</t>
  </si>
  <si>
    <t>Test-Retest Reliability of Scotopic and Mesopic Fundus-Controlled Perimetry Using a Modified MAIA (Macular Integrity Assessment) in Normal Eyes.</t>
  </si>
  <si>
    <t>SEMIAUTOMATED QUANTITATIVE APPROACH TO CHARACTERIZE TREATMENT RESPONSE IN NEOVASCULAR AGE-RELATED MACULAR DEGENERATION: A Real-World Study.</t>
  </si>
  <si>
    <t>CLINICAL OUTCOMES OF INTRAVITREAL BEVACIZUMAB VERSUS PHOTODYNAMIC THERAPY WITH OR WITHOUT BEVACIZUMAB FOR MYOPIC CHOROIDAL NEOVASCULARIZATION: A 7-Year Follow-up Study.</t>
  </si>
  <si>
    <t>Outcomes of Endoscopic Dacryocystorhinostomy in Secondary Acquired Nasolacrimal Duct Obstruction: A Case-Control Study.</t>
  </si>
  <si>
    <t>Customized Minimally Invasive Orbital Decompression Surgery Improves Lower Eyelid Retraction and Contour in Thyroid Eye Disease.</t>
  </si>
  <si>
    <t>Gastric Visualization in Dacryoscintigraphy: An Unequivocal Sign of Patent Nasolacrimal Duct.</t>
  </si>
  <si>
    <t>Are Anemia and Hypotension Causally Related to Perioperative Ischemic Optic Neuropathy?</t>
  </si>
  <si>
    <t>Association of Tear Film Stability and Corneal Surface Temperature in Pudong Patients.</t>
  </si>
  <si>
    <t>Design and Validation of a New MLPA-Based Assay for the Detection of RS1 Gene Deletions and Application in a Large Family with X-Linked Juvenile Retinoschisis.</t>
  </si>
  <si>
    <t>Postnatal Growth and Retinopathy of Prematurity Study: Rationale, Design, and Subject Characteristics.</t>
  </si>
  <si>
    <t>Long-term evolution of superficial optic disc drusen.</t>
  </si>
  <si>
    <t>Reverse Translational Study of Fenofibrate's Observed Effects in Diabetes-Associated Retinopathy.</t>
  </si>
  <si>
    <t>Histological and clinical evaluation of the hard palate mucous membrane graft for treatment of lower eyelid retraction.</t>
  </si>
  <si>
    <t>Network-guided modeling allows tumor-type independent prediction of sensitivity to all-trans-retinoic acid.</t>
  </si>
  <si>
    <t>Nontraumatic orbital roof encephalocele.</t>
  </si>
  <si>
    <t>Repeatability and Agreement of Orbscan II, Pentacam HR, and Galilei Tomography Systems in Corneas With Keratoconus.</t>
  </si>
  <si>
    <t>Insights Into Epiretinal Membranes: Presence of Ectopic Inner Foveal Layers and a New Optical Coherence Tomography Staging Scheme.</t>
  </si>
  <si>
    <t>Histopathologic Characterization of the Expression of Vascular Endothelial Growth Factor in a Case of Retinopathy of Prematurity Treated With Ranibizumab.</t>
  </si>
  <si>
    <t>Prevalence of Antiretinal Antibodies in Acute Zonal Occult Outer Retinopathy: A Comprehensive Review of 25 Cases.</t>
  </si>
  <si>
    <t>Adherence to Fixed-Combination Versus Unfixed Travoprost 0.004%/Timolol 0.5% for Glaucoma or Ocular Hypertension: A Randomized Trial.</t>
  </si>
  <si>
    <t>Myocilin Predictive Genetic Testing for Primary Open-Angle Glaucoma Leads to Early Identification of At-Risk Individuals.</t>
  </si>
  <si>
    <t>Lens Power, Axial Length-to-Corneal Radius Ratio, and Association with Diabetic Retinopathy in the Adult Population with Type 2 Diabetes.</t>
  </si>
  <si>
    <t>Corneal epithelial bullae after short-term wear of small diameter scleral lenses.</t>
  </si>
  <si>
    <t>Parenteral Fish-Oil Lipid Emulsions in the Prevention of Severe Retinopathy of Prematurity: A Systematic Review and Meta-Analysis.</t>
  </si>
  <si>
    <t>Long-Term Anatomical and Functional Outcomes after Combined Cataract and Idiopathic Epiretinal Membrane Surgery.</t>
  </si>
  <si>
    <t>Subjective and Objective Measures of Dryness Symptoms in Primary Sjögren's Syndrome: Capturing the Discrepancy.</t>
  </si>
  <si>
    <t>A gene network regulated by the transcription factor VGLL3 as a promoter of sex-biased autoimmune diseases.</t>
  </si>
  <si>
    <t>Antiangiogenic Effects of Doxazosin on Experimental Choroidal Neovascularization in Mice.</t>
  </si>
  <si>
    <t>Vision Preservation in Eyes of Polypoidal Choroidal Vasculopathy with Low-Dose Intravitreal Triamcinolone Acetonide.</t>
  </si>
  <si>
    <t>Evaluation of the WinROP system for identifying retinopathy of prematurity in Czech preterm infants.</t>
  </si>
  <si>
    <t>'En face' ex vivo reflectance confocal microscopy to help the surgery of basal cell carcinoma of the eyelid.</t>
  </si>
  <si>
    <t>Hypertensive eye disease: a review.</t>
  </si>
  <si>
    <t>Refractive outcome of combined phacoemulsification and endoscopic cyclophotocoagulation.</t>
  </si>
  <si>
    <t>Is the unaffected eye really unaffected? Color Doppler ultrasound findings in unilaterally active central serous chorioretinopathy.</t>
  </si>
  <si>
    <t>GNA11-mutated and BAP1-negative Melanomas Ex Blue Naevi: A Particularly Aggressive Entity.</t>
  </si>
  <si>
    <t>MALDI-TOF mass spectrometry for rapid diagnosis of postoperative endophthalmitis.</t>
  </si>
  <si>
    <t>Retinal pigment epithelium and microglia express the CD5 antigen-like protein, a novel autoantigen in age-related macular degeneration.</t>
  </si>
  <si>
    <t>Comparison of the clinical efficacy of preserved and preservative-free hydroxypropyl methylcellulose-dextran-containing eyedrops.</t>
  </si>
  <si>
    <t>Persistence of foveal capillary plexi in a case of fovea plana evident on OCT angiography.</t>
  </si>
  <si>
    <t>Effect of different lubricant eye gels on tear film thickness as measured with ultrahigh-resolution optical coherence tomography.</t>
  </si>
  <si>
    <t>Photobiomodulation reduces drusen volume and improves visual acuity and contrast sensitivity in dry age-related macular degeneration.</t>
  </si>
  <si>
    <t>Beneficial effects of the Src inhibitor, dasatinib, on breakdown of the blood-retinal barrier.</t>
  </si>
  <si>
    <t>Sjögren's syndrome-associated myositis with germinal centre-like structures.</t>
  </si>
  <si>
    <t>Clinical utility of circulating anti-N-methyl-(d)-aspartate receptor subunits NR2A/B antibody for the diagnosis of neuropsychiatric syndromes in systemic lupus erythematosus and Sjögren's syndrome: An updated meta-analysis.</t>
  </si>
  <si>
    <t>Ocular tuberculosis: Position paper on diagnosis and treatment management.</t>
  </si>
  <si>
    <t>The clinical characteristics of AQP4 antibody positive NMO/SD in a large cohort of Chinese Han patients.</t>
  </si>
  <si>
    <t>Evaluation of ovarian reserve using anti-müllerian hormone and antral follicle count in Sjögren's syndrome: Preliminary study.</t>
  </si>
  <si>
    <t>Inhibiting thyrotropin/insulin-like growth factor 1 receptor crosstalk to treat Graves' ophthalmopathy: studies in orbital fibroblasts in vitro.</t>
  </si>
  <si>
    <t>Immunotherapy of Uveal Melanoma: Vaccination Against Cancer.</t>
  </si>
  <si>
    <t>Graves' orbitopathy, idiopathic orbital inflammatory pseudotumor and Epstein-Barr virus infection: a serological and molecular study.</t>
  </si>
  <si>
    <t>Effects of orbicularis oculi flap anchorage to the periosteum of the upper orbital rim on the lower eyelid position after transcutaneous blepharoplasty: Statistical analysis of clinical outcomes.</t>
  </si>
  <si>
    <t>Comparison of auditory stream segregation in sighted and early blind individuals.</t>
  </si>
  <si>
    <t>3D-Printed Simulation Device for Orbital Surgery.</t>
  </si>
  <si>
    <t>Two-Year Course of Corneal Densitometry After Descemet Membrane Endothelial Keratoplasty.</t>
  </si>
  <si>
    <t>Retinal Pigment Epithelium Degeneration Associated With Subretinal Drusenoid Deposits in Age-Related Macular Degeneration.</t>
  </si>
  <si>
    <t>Weakness of Eye Closure with Central Facial Paralysis after Unilateral Hemispheric Stroke Predicts a Worse Outcome.</t>
  </si>
  <si>
    <t>An observational cross-sectional study on the corneal endothelium of medium-term rigid gas permeable contact lens wearers.</t>
  </si>
  <si>
    <t>Intraocular Hemorrhages and Retinopathy of Prematurity in the Telemedicine Approaches to Evaluating Acute-Phase Retinopathy of Prematurity (e-ROP) Study.</t>
  </si>
  <si>
    <t>Natural History of the Central Structural Abnormalities in Choroideremia: A Prospective Cross-Sectional Study.</t>
  </si>
  <si>
    <t>Dacryocystorhinostomy for Acquired Nasolacrimal Duct Stenosis in the Elderly (≥80 Years of Age).</t>
  </si>
  <si>
    <t>LONG-TERM ANATOMICAL AND FUNCTIONAL OUTCOMES FOLLOWING VITRECTOMY FOR ADVANCED COATS DISEASE.</t>
  </si>
  <si>
    <t>GORE-TEX VASCULAR GRAFT FOR MACULAR BUCKLING IN HIGH MYOPIA EYES.</t>
  </si>
  <si>
    <t>CAPILLARY NONPERFUSION AND PHOTORECEPTOR LOSS IN BRANCH RETINAL VEIN OCCLUSION: Spatial Correlation and Morphologic Characteristics.</t>
  </si>
  <si>
    <t>ASSOCIATION BETWEEN PARAFOVEAL CAPILLARY NONPERFUSION AND MACULAR FUNCTION IN EYES WITH BRANCH RETINAL VEIN OCCLUSION.</t>
  </si>
  <si>
    <t>SD-OCT and Adaptive Optics Imaging of Outer Retinal Tubulation.</t>
  </si>
  <si>
    <t>Mid-Term Results of a Single Intrastromal Corneal Ring Segment for Mild to Moderate Progressive Keratoconus.</t>
  </si>
  <si>
    <t>Age-Stratified Analysis of Diabetes and Pseudophakia Effects on Corneal Endothelial Cell Density: A Retrospective Eye Bank Study.</t>
  </si>
  <si>
    <t>Upper Eyelid Response to Topical 0.5% Apraclonidine.</t>
  </si>
  <si>
    <t>Short Follow-up Bias Confounds Estimates of the "Typical" Clinical Course of Susac Syndrome.</t>
  </si>
  <si>
    <t>Structural and Functional Analyses in Nonarteritic Anterior Ischemic Optic Neuropathy: Optical Coherence Tomography Angiography Study.</t>
  </si>
  <si>
    <t>Artificial vision: principles and prospects.</t>
  </si>
  <si>
    <t>Post-Cataract Surgery Optic Neuropathy: Prevalence, Incidence, Temporal Relationship, and Fellow Eye Involvement.</t>
  </si>
  <si>
    <t>Prospective, Randomized Clinical Trial of Povidone-Iodine 1.25% Solution Versus Topical Antibiotics for Treatment of Bacterial Keratitis.</t>
  </si>
  <si>
    <t>Cytomegalovirus Retinitis in Patients With Acquired Immunodeficiency Syndrome After Initiating Antiretroviral Therapy.</t>
  </si>
  <si>
    <t>Orbital Cellulitis, Cavernous Sinus Thrombosis, Internal Jugular Vein Thrombus, and Clival Osteomyelitis Secondary to Acute Sinusitis.</t>
  </si>
  <si>
    <t>Clinical outcomes of Ahmed glaucoma valve in anterior chamber versus ciliary sulcus.</t>
  </si>
  <si>
    <t>Why autophagy is good for retinal ganglion cells?</t>
  </si>
  <si>
    <t>Whole-eye transplantation: a look into the past and vision for the future.</t>
  </si>
  <si>
    <t>Genetic screening in Iranian patients with retinoblastoma.</t>
  </si>
  <si>
    <t>Safety and acceptability of an organic light-emitting diode sleep mask as a potential therapy for retinal disease.</t>
  </si>
  <si>
    <t>A Bayesian Analysis of a Randomized Clinical Trial Comparing Antimetabolite Therapies for Non-Infectious Uveitis.</t>
  </si>
  <si>
    <t>Hot Topics in Pharmacotherapy for Neovascular Age-Related Macular Degeneration.</t>
  </si>
  <si>
    <t>Endophthalmitis Prophylaxis in Cataract Surgery: Overview of Current Practice Patterns Around the World.</t>
  </si>
  <si>
    <t>Concurrent Pemphigus Foliaceus and Graves' Disease.</t>
  </si>
  <si>
    <t>Successful Treatment of Vitiligo Associated with Vogt-Koyanagi-Harada Disease.</t>
  </si>
  <si>
    <t>Interleukin (IL)-1 inhibition with anakinra and canakinumab in Behçet's disease-related uveitis: a multicenter retrospective observational study.</t>
  </si>
  <si>
    <t>Congenital retinal macrovessel associated with vitreous hemorrhage.</t>
  </si>
  <si>
    <t>The wavelength composition and temporal modulation of ambient lighting strongly affect refractive development in young tree shrews.</t>
  </si>
  <si>
    <t>Five Pediatric Cancers - Update on Genetic Implications.</t>
  </si>
  <si>
    <t>Clinical characteristics of headache or facial pain prior to the development of acute herpes zoster of the head.</t>
  </si>
  <si>
    <t>New-onset third-degree atrioventricular block because of autoimmune-induced myositis under treatment with anti-programmed cell death-1 (nivolumab) for metastatic melanoma.</t>
  </si>
  <si>
    <t>Comparing the Performance of Compass Perimetry With Humphrey Field Analyzer in Eyes With Glaucoma.</t>
  </si>
  <si>
    <t>Pilot Study of Lamina Cribrosa Intensity Measurements in Glaucoma Using Swept-Source Optical Coherence Tomography.</t>
  </si>
  <si>
    <t>Corneal Biomechanical Changes After Trabeculectomy and the Impact on Intraocular Pressure Measurement.</t>
  </si>
  <si>
    <t>Iridocorneal Endothelial Syndrome Presenting With Large Diurnal Intraocular Pressure Fluctuation.</t>
  </si>
  <si>
    <t>24-Hour Intraocular Pressure Rhythm in Patients With Untreated Primary Open Angle Glaucoma and Effects of Selective Laser Trabeculoplasty.</t>
  </si>
  <si>
    <t>Trabecular Micro-Bypass Stent Use in Necrotizing Scleritis.</t>
  </si>
  <si>
    <t>Referral to Low Vision Services for Glaucoma Patients: Referral Patterns and Characteristics of Those Who Refer.</t>
  </si>
  <si>
    <t>Clinical Presentation and Outcomes of Stage III or Stage IV Retinoblastoma in 80 Asian Indian Patients.</t>
  </si>
  <si>
    <t>A High Prevalence of Exotropia in Patients With Duane Retraction Syndrome in a Tertiary Eye Care Center in South India.</t>
  </si>
  <si>
    <t>Changing Strabismus Surgery Distribution at Shanxi Province Eye Hospital in Central China.</t>
  </si>
  <si>
    <t>Detecting High Hyperopia: The Plus Lens Test and the Spot Vision Screener.</t>
  </si>
  <si>
    <t>Factors Predictive of Success in Probing for Congenital Nasolacrimal Duct Obstruction.</t>
  </si>
  <si>
    <t>Medical Management of Blepharokeratoconjunctivitis in Children: A Delphi Consensus.</t>
  </si>
  <si>
    <t>FGF2 antagonizes aberrant TGFβ regulation of tropomyosin: role for posterior capsule opacity.</t>
  </si>
  <si>
    <t>Acute skin and hair symptoms followed by severe, delayed eye complications in subjects using the synthetic opioid MT-45.</t>
  </si>
  <si>
    <t>Refractive Lenticule Implantation for Correction of Ametropia: Case Reports and Literature Review.</t>
  </si>
  <si>
    <t>Dysregulated mitophagy and mitochondrial organization in optic atrophy due to OPA1 mutations.</t>
  </si>
  <si>
    <t>Lebecetin, a C-type lectin, inhibits choroidal and retinal neovascularization.</t>
  </si>
  <si>
    <t>Trends in the Screening and Treatment of Retinopathy of Prematurity.</t>
  </si>
  <si>
    <t>Changes of choroidal structure after intravitreal aflibercept therapy for polypoidal choroidal vasculopathy.</t>
  </si>
  <si>
    <t>Organ-cultured, prestripped donor tissue for DMEK surgery: clinical outcomes.</t>
  </si>
  <si>
    <t>Fulminant bilateral papilloedema during low-dose steroid taper in a child with systemic idiopathic arthritis treated with tocilizumab.</t>
  </si>
  <si>
    <t>How are we improving the delivery to back of the eye? Advances and challenges of novel therapeutic approaches.</t>
  </si>
  <si>
    <t>Translaminar pressure in Caucasian normal tension glaucoma patients.</t>
  </si>
  <si>
    <t>Physical activity in relation to development and progression of myopia - a systematic review.</t>
  </si>
  <si>
    <t>Outcomes of scleral buckling using chandelier endoillumination.</t>
  </si>
  <si>
    <t>Prevalence of posterior vitreous detachment in glaucoma patients and controls.</t>
  </si>
  <si>
    <t>Paediatric eye injuries in Finland - Helsinki eye trauma study.</t>
  </si>
  <si>
    <t>Serum Levels of TIMP-3, LIPC, IER3, and SLC16A8 in CFH-Negative AMD Cases.</t>
  </si>
  <si>
    <t>Ophthalmological findings in children with encephalitis.</t>
  </si>
  <si>
    <t>Activation of the Stress Response Kinase JNK (c-Jun N-terminal Kinase) Attenuates Insulin Action in Retina through a p70S6K1-dependent Mechanism.</t>
  </si>
  <si>
    <t>Primary intravenous chemotherapy for group D retinoblastoma: a 13-year retrospective analysis.</t>
  </si>
  <si>
    <t>The United Kingdom Diabetic Retinopathy Electronic Medical Record Users Group, Report 1: baseline characteristics and visual acuity outcomes in eyes treated with intravitreal injections of ranibizumab for diabetic macular oedema.</t>
  </si>
  <si>
    <t>Very early endothelial cell loss after penetrating keratoplasty with organ-cultured corneas.</t>
  </si>
  <si>
    <t>Standardisation of labial salivary gland histopathology in clinical trials in primary Sjögren's syndrome.</t>
  </si>
  <si>
    <t>Effect of secukinumab on clinical and radiographic outcomes in ankylosing spondylitis: 2-year results from the randomised phase III MEASURE 1 study.</t>
  </si>
  <si>
    <t>Expression and signaling of NGF in the healthy and injured retina.</t>
  </si>
  <si>
    <t>Oculogyric crises: Etiology, pathophysiology and therapeutic approaches.</t>
  </si>
  <si>
    <t>Agreement in Measurement of Optic Cup-to-Disc Ratio with Stereo Biomicroscope Funduscopy and Digital Image Analysis: Results from the Nigeria National Blindness and Visual Impairment Survey.</t>
  </si>
  <si>
    <t>Five-Year Incidence of Visual Impairment in Middle-Aged Iranians: The Shahroud Eye Cohort Study.</t>
  </si>
  <si>
    <t>Multimodal Imaging in Sympathetic Ophthalmia.</t>
  </si>
  <si>
    <t>Effect of Aging on Retinal Nerve Fiber Layer Thickness in Normal Asian Indian Eyes: A Longitudinal Study.</t>
  </si>
  <si>
    <t>Distribution of Ocular Component Measures and Refraction in Brazilian School Children.</t>
  </si>
  <si>
    <t>Prevalence and Causes of Visual Impairment and Blindness among Cocoa Farmers in Ghana.</t>
  </si>
  <si>
    <t>Genus Distribution of Bacteria and Fungi Associated with Keratitis in a Large Eye Center Located in Southern China.</t>
  </si>
  <si>
    <t>Birth Defects Among Fetuses and Infants of US Women With Evidence of Possible Zika Virus Infection During Pregnancy.</t>
  </si>
  <si>
    <t>Role of H7 hemagglutinin in murine infectivity of influenza viruses following ocular inoculation.</t>
  </si>
  <si>
    <t>Critical Role of the CXCL10/C-X-C Chemokine Receptor 3 Axis in Promoting Leukocyte Recruitment and Neuronal Injury during Traumatic Optic Neuropathy Induced by Optic Nerve Crush.</t>
  </si>
  <si>
    <t>Novel CC2D2A compound heterozygous mutations cause Joubert syndrome.</t>
  </si>
  <si>
    <t>Increased corneal sub-basal nerve density in patients with Sjögren syndrome treated with topical cyclosporine A.</t>
  </si>
  <si>
    <t>Neuromyotonia as an unusual neurological complication of primary Sjögren's syndrome: case report and literature review.</t>
  </si>
  <si>
    <t>Vitreoretinal interface abnormalities in patients treatedwith ranibizumab for diabetic macular oedema.</t>
  </si>
  <si>
    <t>Bilateral Dacryoadenitis: Don't Forget Tuberculosis!</t>
  </si>
  <si>
    <t>Role of CCL7 in Type I Hypersensitivity Reactions in Murine Experimental Allergic Conjunctivitis.</t>
  </si>
  <si>
    <t>A Cluster-Randomized Trial to Assess the Efficacy of Targeting Trachoma Treatment to Children.</t>
  </si>
  <si>
    <t>Recent advances in knowledge regarding the head and neck manifestations of IgG4-related disease.</t>
  </si>
  <si>
    <t>Biomechanical properties of early keratoconus: Suppressed deformation signal wave.</t>
  </si>
  <si>
    <t>Neuroprotection for glaucoma: Requirements for clinical translation.</t>
  </si>
  <si>
    <t>Medical Management at the Health Care Facility.</t>
  </si>
  <si>
    <t>Brain lesion distribution criteria distinguish MS from AQP4-antibody NMOSD and MOG-antibody disease.</t>
  </si>
  <si>
    <t>Expression of Toll-Like Receptors in Peripheral Blood Mononuclear Cells of Patients with Primary Sjögren's Syndrome.</t>
  </si>
  <si>
    <t>Evaluation of factors affecting visual acuity after Descemet stripping automated endothelial keratoplasty.</t>
  </si>
  <si>
    <t>Diltiazem co treatment with cyclosporine for induction of disease remission in sight-threatening non-infectious intraocular inflammation.</t>
  </si>
  <si>
    <t>Extratarsal presentation of chalazion.</t>
  </si>
  <si>
    <t>Influence of aqueous humor convection current on IOL opacification.</t>
  </si>
  <si>
    <t>Morphological differences between optic disc collaterals and neovascularization on optical coherence tomography angiography.</t>
  </si>
  <si>
    <t>Gradually Progressive Spastic Ataxia in a Young Man: Steadily Unsteady.</t>
  </si>
  <si>
    <t>LC-MS/MS Analysis of Erythrocyte Thiopurine Nucleotides and Their Association With Genetic Variants in Patients With Neuromyelitis Optica Spectrum Disorders Taking Azathioprine.</t>
  </si>
  <si>
    <t>CHANGE OF CHOROIDAL VOLUME IN UNTREATED CENTRAL SEROUS CHORIORETINOPATHY.</t>
  </si>
  <si>
    <t>Neuroprotection and visual function after optic neuritis.</t>
  </si>
  <si>
    <t>Nystagmus and central vestibular disorders.</t>
  </si>
  <si>
    <t>The Brow Fat Pad Suspension Suture: Safety Profile and Clinical Observations.</t>
  </si>
  <si>
    <t>Simbu Ptosis: An Outreach Approach to Myogenic Ptosis in Eastern Highlands of Papua New Guinea-Experience and Results From a High-Volume Oculoplastic Surgical Camp.</t>
  </si>
  <si>
    <t>Periorbital Dermoid Cyst With Unique Trichilemmal Differentiation.</t>
  </si>
  <si>
    <t>Clinical Findings of Anterior Segment Spectral Domain Optical Coherence Tomography Images in Cytomegalovirus Corneal Endotheliitis.</t>
  </si>
  <si>
    <t>Ten-Year Clinical Outcome of the First Patient Undergoing Descemet Membrane Endothelial Keratoplasty.</t>
  </si>
  <si>
    <t>Comparison of Topical Low-Molecular-Weight Heparin-Taurocholate and Bevacizumab for Treatment and Prevention of Corneal Neovascularization.</t>
  </si>
  <si>
    <t>Characterization of the Corneal Subbasal Nerve Plexus in Limbal Stem Cell Deficiency.</t>
  </si>
  <si>
    <t>Autologous Blood Versus Fibrin Glue in Pterygium Excision With Conjunctival Autograft Surgery.</t>
  </si>
  <si>
    <t>Russian Keratoprosthesis in Stevens-Johnson Syndrome.</t>
  </si>
  <si>
    <t>Hyperosmolarity and Benzalkonium Chloride Differently Stimulate Inflammatory Markers in Conjunctiva-Derived Epithelial Cells in vitro.</t>
  </si>
  <si>
    <t>Effects of ocular and systemic factors on the progression of glaucomatous visual field damage in various sectors.</t>
  </si>
  <si>
    <t>Understanding the reasons for loss to follow-up in patients with glaucoma at a tertiary referral teaching hospital in Korea.</t>
  </si>
  <si>
    <t>The association between skin autofluorescence and mean deviation in patients with open-angle glaucoma.</t>
  </si>
  <si>
    <t>Cataract surgery in children with retinopathy of prematurity (ROP): surgical outcomes.</t>
  </si>
  <si>
    <t>Topical 1% 5-fluoruracil as a sole treatment of corneoconjunctival ocular surface squamous neoplasia: long-term study.</t>
  </si>
  <si>
    <t>Single-step transepithelial versus alcohol-assisted photorefractive keratectomy in the treatment of high myopia: a comparative evaluation over 12 months.</t>
  </si>
  <si>
    <t>In vivo ocular biomechanical compliance in thyroid eye disease.</t>
  </si>
  <si>
    <t>The association of vascular risk factors with visual loss in giant cell arteritis.</t>
  </si>
  <si>
    <t>A multicentre study of 95 biopsy-proven cases of renal disease in primary Sjögren's syndrome.</t>
  </si>
  <si>
    <t>Elevated plasma levels of copeptin linked to diabetic retinopathy in type 2 diabetes.</t>
  </si>
  <si>
    <t>Stargardt disease-associated mutation spectrum of a Russian Federation cohort.</t>
  </si>
  <si>
    <t>Diplopia and Sjogren's disease: A rare case report.</t>
  </si>
  <si>
    <t>Mutations in Histone Acetylase Modifier BRPF1 Cause an Autosomal-Dominant Form of Intellectual Disability with Associated Ptosis.</t>
  </si>
  <si>
    <t>Results in Combined Cataract Surgery With Prosthetic Iris Implantation in Patients With Previous Iridocyclectomy for Iris Melanoma.</t>
  </si>
  <si>
    <t>Phakic Intraocular Collamer Lens (Visian ICL) Implantation for Correction of Myopia in Spectacle-Aversive Special Needs Children.</t>
  </si>
  <si>
    <t>Drusen-like Deposits in Young Adults Diagnosed With Systemic Lupus Erythematosus.</t>
  </si>
  <si>
    <t>Differential response and withdrawal profile of glucocorticoid-treated human trabecular meshwork cells.</t>
  </si>
  <si>
    <t>Bilateral posterior uveitis associated with Zika virus infection.</t>
  </si>
  <si>
    <t>An elevated pro-inflammatory cytokines profile in Behcet's disease: A multiplex analysis.</t>
  </si>
  <si>
    <t>Failure to Integrate Quantitative Measurement Methods of Ocular Inflammation Hampers Clinical Practice and Trials on New Therapies for Posterior Uveitis.</t>
  </si>
  <si>
    <t>Randomized Comparison Between Rebamipide Ophthalmic Suspension and Diquafosol Ophthalmic Solution for Dry Eye After Penetrating Keratoplasty.</t>
  </si>
  <si>
    <t>Structural and functional assessment of macula to diagnose glaucoma.</t>
  </si>
  <si>
    <t>Ocular characteristics associated with the location of focal lamina cribrosa defects in open-angle glaucoma patients.</t>
  </si>
  <si>
    <t>Anterior segment imaging-based subdivision of subjects with primary angle-closure glaucoma.</t>
  </si>
  <si>
    <t>Effectiveness and safety of nutritional supplements in the treatment of hereditary retinal dystrophies: a systematic review.</t>
  </si>
  <si>
    <t>Incidence and risk factors for cystoid macular edema following scleral buckling.</t>
  </si>
  <si>
    <t>Pseudodacryocystitis: paediatric case series of infected atypical ethmoid air cells masquerading as recurrent dacryocystitis.</t>
  </si>
  <si>
    <t>Magnetic resonance imaging of the functional anatomy of the superior oblique muscle in patients with primary superior oblique overaction.</t>
  </si>
  <si>
    <t>The gene polymorphisms of IL-8(-251T/A) and IP-10(-1596C/T) are associated with susceptibility and progression of type 2 diabetic retinopathy in northern Chinese population.</t>
  </si>
  <si>
    <t>Ocular traumas in working age adults in Finland - Helsinki Ocular Trauma Study.</t>
  </si>
  <si>
    <t>Bilateral tear film alterations in patients with unilateral quiescent herpes simplex keratitis.</t>
  </si>
  <si>
    <t>Analysis of antioxidative factors related to AMD risk development in the polish patients.</t>
  </si>
  <si>
    <t>Alteration of Neurotrophic Factors After Transplantation of Bone Marrow Derived Lin-ve Stem Cell in NMDA-Induced Mouse Model of Retinal Degeneration.</t>
  </si>
  <si>
    <t>Systems Genetics Analysis to Identify the Genetic Modulation of a Glaucoma-Associated Gene.</t>
  </si>
  <si>
    <t>Fixation preference test: reliability for the detection of amblyopia in patients with strabismus and interexaminer agreement.</t>
  </si>
  <si>
    <t>Relationship between Psychophysical Measures of Retinal Ganglion Cell Density and In Vivo Measures of Cone Density in Glaucoma.</t>
  </si>
  <si>
    <t>Single nucleotide polymorphisms in DNA glycosylases: From function to disease.</t>
  </si>
  <si>
    <t>Surgical correction of persistent adult-onset cyclic strabismus.</t>
  </si>
  <si>
    <t>Evaluation of the diagnostic ability of vector parameters characterizing the corneal astigmatism and regularity in clinical and subclinical keratoconus.</t>
  </si>
  <si>
    <t>Sampling methodology and site selection in the National Eye Health Survey: an Australian population-based prevalence study.</t>
  </si>
  <si>
    <t>Identification of phytoconstituents and in-vitro evaluation of the putative anticataractogenic effect of an ethanolic root extract of Leucas aspera.</t>
  </si>
  <si>
    <t>Association Between Regular Cannabis Use and Ganglion Cell Dysfunction.</t>
  </si>
  <si>
    <t>A Revised Approach for the Detection of Sight-Threatening Diabetic Macular Edema.</t>
  </si>
  <si>
    <t>OCULAR MANIFESTATIONS AND TREATMENT OUTCOMES IN CHINESE PATIENTS WITH POEMS SYNDROME.</t>
  </si>
  <si>
    <t>VISUAL FUNCTION CORRELATES OF FOVEAL SLOPE CHANGES ON OPTICAL COHERENCE TOMOGRAPHY IN MACULAR TELANGIECTASIA TYPE 2.</t>
  </si>
  <si>
    <t>REPRODUCIBILITY OF VESSEL DENSITY MEASUREMENT WITH OPTICAL COHERENCE TOMOGRAPHY ANGIOGRAPHY IN EYES WITH AND WITHOUT RETINOPATHY.</t>
  </si>
  <si>
    <t>NOVEL FINDINGS ON OPTICAL COHERENCE TOMOGRAPHY ANGIOGRAPHY IN PATIENTS WITH TUBERCULAR SERPIGINOUS-LIKE CHOROIDITIS.</t>
  </si>
  <si>
    <t>POLYPOIDAL CHOROIDAL VASCULOPATHY: A CLINICOPATHOLOGIC STUDY.</t>
  </si>
  <si>
    <t>Catatonic Pupil in the Setting of Electroconvulsive Therapy.</t>
  </si>
  <si>
    <t>Characterizing the Occluded Lacrimal Punctum Using Anterior Segment Optical Coherence Tomography.</t>
  </si>
  <si>
    <t>Amelanotic Cellular Blue Nevus of the Eyelid.</t>
  </si>
  <si>
    <t>Lacrimal Drainage System Involvement in Linear Scleroderma.</t>
  </si>
  <si>
    <t>Persistent Asymmetric Optic Disc Swelling After Long-Duration Space Flight: Implications for Pathogenesis.</t>
  </si>
  <si>
    <t>Effect of Low-Concentration, Nonmydriatic Selective Alpha-Adrenergic Agonist Eyedrops on Upper Eyelid Position.</t>
  </si>
  <si>
    <t>Generation and characterization of ABBV642, a dual variable domain immunoglobulin molecule (DVD-Ig) that potently neutralizes VEGF and PDGF-BB and is designed for the treatment of exudative age-related macular degeneration.</t>
  </si>
  <si>
    <t>A Randomized Multicenter Study Comparing 0.1%, 0.15%, and 0.3% Sodium Hyaluronate with 0.05% Cyclosporine in the Treatment of Dry Eye.</t>
  </si>
  <si>
    <t>Systemic Mineralocorticoid Antagonists in the Treatment of Central Serous Chorioretinopathy.</t>
  </si>
  <si>
    <t>CD40 Signaling in Graves Disease Is Mediated Through Canonical and Noncanonical Thyroidal Nuclear Factor κB Activation.</t>
  </si>
  <si>
    <t>Hot Topics in Dry Eye Disease.</t>
  </si>
  <si>
    <t>Hot Topics in Perioperative Antibiotics for Cataract Surgery.</t>
  </si>
  <si>
    <t>Targeting the Hedgehog Pathway for Locally Advanced and Metastatic Basal Cell Carcinoma.</t>
  </si>
  <si>
    <t>Hot Topics in Pharmacogenetics of Age-Related Macular Degeneration.</t>
  </si>
  <si>
    <t>Self-care tools to treat depressive symptoms in patients with age-related eye disease: a randomized controlled clinical trial.</t>
  </si>
  <si>
    <t>Minimally invasive glaucoma surgery as primary stand-alone surgery for glaucoma.</t>
  </si>
  <si>
    <t>Increased levels of alphaB-crystallin in vitreous fluid of patients with proliferative diabetic retinopathy and correlation with vascular endothelial growth factor.</t>
  </si>
  <si>
    <t>One-year outcomes of a treat-and-extend regimen of intravitreal aflibercept for polypoidal choroidal vasculopathy.</t>
  </si>
  <si>
    <t>Temporal ocular coherence tomography-measured changes in anterior chamber angle and diurnal intraocular pressure after laser iridoplasty: IMPACT study.</t>
  </si>
  <si>
    <t>First-line intra-arterial versus intravenous chemotherapy in unilateral sporadic group D retinoblastoma: evidence of better visual outcomes, ocular survival and shorter time to success with intra-arterial delivery from retrospective review of 20 years of treatment.</t>
  </si>
  <si>
    <t>Comparison of diabetic retinopathy classification using fluorescein angiography and optical coherence tomography angiography.</t>
  </si>
  <si>
    <t>Dexamethasone Implant in Chronic Diabetic Macular Edema Resistant to Intravitreal Ranibizumab Treatment.</t>
  </si>
  <si>
    <t>Sildenafil in Pregnancy: A Systematic Review of Maternal Tolerance and Obstetric and Perinatal Outcomes.</t>
  </si>
  <si>
    <t>Macroprolactinomas and Nonfunctioning Pituitary Adenomas and Pregnancy Outcomes.</t>
  </si>
  <si>
    <t>Fluctuating Vestibulo-Ocular Reflex in Ménière's Disease.</t>
  </si>
  <si>
    <t>The association between serum uric acid and glaucoma severity in primary angle closure glaucoma: a retrospective case-control study.</t>
  </si>
  <si>
    <t>SLC4A11 Three-Dimensional Homology Model Rationalizes Corneal Dystrophy-Causing Mutations.</t>
  </si>
  <si>
    <t>CXCL12/SDF-1-Dependent Retinal Migration of Endogenous Bone Marrow-Derived Stem Cells Improves Visual Function after Pharmacologically Induced Retinal Degeneration.</t>
  </si>
  <si>
    <t>RGTA(®) or ReGeneraTing Agents mimic heparan sulfate in regenerative medicine: from concept to curing patients.</t>
  </si>
  <si>
    <t>Effects of 4-methylumbelliferone and high molecular weight hyaluronic acid on the inflammation of corneal stromal cells induced by LPS.</t>
  </si>
  <si>
    <t>De Novo Intraneural Arachnoid Cyst Presenting with Complete Third Nerve Palsy: Case Report and Literature Review.</t>
  </si>
  <si>
    <t>Association of glycated albumin to HbA1c ratio with diabetic retinopathy but not diabetic nephropathy in patients with type 2 diabetes.</t>
  </si>
  <si>
    <t>Nrf2 protects photoreceptor cells from photo-oxidative stress induced by blue light.</t>
  </si>
  <si>
    <t>Electrophysiology in Fisher syndrome.</t>
  </si>
  <si>
    <t>Fixation Stability Recording: How Long for Eyes with Central Vision Loss?</t>
  </si>
  <si>
    <t>Differentially expressed miRNAs in oxygen‑induced retinopathy newborn mouse models.</t>
  </si>
  <si>
    <t>Berberine exerts an anti-inflammatory role in ocular Behcet's disease.</t>
  </si>
  <si>
    <t>Identification of functional pathways associated with the conditional ablation of serum response factor in Dstncorn1 mice.</t>
  </si>
  <si>
    <t>Ipsilateral Ophthalmic and Cerebral Infarctions After Cosmetic Polylactic Acid Injection Into the Forehead.</t>
  </si>
  <si>
    <t>Comprehensive profile of bilateral astigmatism: rule similarity and symmetry patterns of the axes in the fellow eyes.</t>
  </si>
  <si>
    <t>The heterophoria of 3-5 year old children as a function of viewing distance and target type.</t>
  </si>
  <si>
    <t>Relationship between physician-adjudicated adverse events and patient-reported health-related quality of life in a phase II clinical trial (NCT01143402) of patients with metastatic uveal melanoma.</t>
  </si>
  <si>
    <t>Consistent pattern in positional instability of polyfocal full-optics accommodative IOL.</t>
  </si>
  <si>
    <t>A case of double depressor palsy followed by pursuit deficit due to sequential infarction in bilateral thalamus and right medial superior temporal area.</t>
  </si>
  <si>
    <t>Neurosarcoidosis: unusual presentations and considerations for diagnosis and management.</t>
  </si>
  <si>
    <t>Disparities in cataract surgery volumes among Ontario's ophthalmologists.</t>
  </si>
  <si>
    <t>Bariatric surgery is associated with less progression of diabetic retinopathy: A systematic review and meta-analysis.</t>
  </si>
  <si>
    <t>Diagnostic Utility of Contrast-enhanced 3D T1-weighted Imaging in Acute Cerebral Infarction Associated with Graves Disease.</t>
  </si>
  <si>
    <t>Cyclosporine A inhibits TGF-β2-induced myofibroblasts of primary cultured human pterygium fibroblasts.</t>
  </si>
  <si>
    <t>Neural adaptation to peripheral blur in myopes and emmetropes.</t>
  </si>
  <si>
    <t>Association Between Myopia, Ultraviolet B Radiation Exposure, Serum Vitamin D Concentrations, and Genetic Polymorphisms in Vitamin D Metabolic Pathways in a Multicountry European Study.</t>
  </si>
  <si>
    <t>The Functional Effect of Rare Variants in Complement Genes on C3b Degradation in Patients With Age-Related Macular Degeneration.</t>
  </si>
  <si>
    <t>Personalized Progressive Addition Lenses: Correlation between Performance and Design.</t>
  </si>
  <si>
    <t>Re: Godefrooij DA, Soeters N, Imhof SM, Wisse RP. Corneal Cross-Linking for Pediatric Keratoconus: Long-Term Results. Cornea. 2016 Jul;35(7):954-8.</t>
  </si>
  <si>
    <t>Refractory Tamoxifen-Induced Keratopathy Despite Drug Withdrawal.</t>
  </si>
  <si>
    <t>Experienced DSAEK Surgeon's Transition to DMEK: Outcomes Comparing the Last 100 DSAEK Surgeries With the First 100 DMEK Surgeries Exclusively Using Previously Published Techniques.</t>
  </si>
  <si>
    <t>VEGF regulates local inhibitory complement proteins in the eye and kidney.</t>
  </si>
  <si>
    <t>Prevention and Treatment of Postoperative Endophthalmitis Using Povidone-Iodine.</t>
  </si>
  <si>
    <t>A novel two-nucleotide deletion in HPS6 affects mepacrine uptake and platelet dense granule secretion in a family with Hermansky-Pudlak syndrome.</t>
  </si>
  <si>
    <t>Visual complications in diabetes mellitus: beyond retinopathy.</t>
  </si>
  <si>
    <t>360-Degree Trabeculotomy for Medically Refractory Glaucoma Following Cataract Surgery and Juvenile Open-Angle Glaucoma.</t>
  </si>
  <si>
    <t>Comparison of Retinal Vessel Diameter Between Open-Angle Glaucoma Patients With Initial Parafoveal Scotoma and Peripheral Nasal Step.</t>
  </si>
  <si>
    <t>Adaptive optics optical coherence tomography in glaucoma.</t>
  </si>
  <si>
    <t>Effect of upgaze on lower eyelid position in Korean patients with congenital ptosis.</t>
  </si>
  <si>
    <t>Hyperlipidemia-Mediated Increased Advanced Lipoxidation End Products Formation, an Important Factor Associated with Decreased Erythrocyte Glucose-6-Phosphate Dehydrogenase Activity in Mild Nonproliferative Diabetic Retinopathy.</t>
  </si>
  <si>
    <t>Glaucoma patient-provider communication about vision quality-of-life.</t>
  </si>
  <si>
    <t>Bilateral falciform retinal fold in a premature infant.</t>
  </si>
  <si>
    <t>FTLD-TDP and progressive supranuclear palsy in comorbidity-a report of two cases with different clinical presentations.</t>
  </si>
  <si>
    <t>High-intensity focused ultrasound treatment in patients with refractory glaucoma.</t>
  </si>
  <si>
    <t>Imaging of macrophage dynamics with optical coherence tomography in anterior ischemic optic neuropathy.</t>
  </si>
  <si>
    <t>Estimating Optical Coherence Tomography Structural Measurement Floors to Improve Detection of Progression in Advanced Glaucoma.</t>
  </si>
  <si>
    <t>Late In-the-Bag Intraocular Lens Dislocation: A Randomized Clinical Trial Comparing Lens Repositioning and Lens Exchange.</t>
  </si>
  <si>
    <t>Lacrimal Gland Involvement in Blepharophimosis-Ptosis-Epicanthus Inversus Syndrome.</t>
  </si>
  <si>
    <t>Incidence and Risk Factors for Developing Diabetic Retinopathy among Youths with Type 1 or Type 2 Diabetes throughout the United States.</t>
  </si>
  <si>
    <t>Perioperative Retinal Artery Occlusion: Risk Factors in Cardiac Surgery from the United States National Inpatient Sample 1998-2013.</t>
  </si>
  <si>
    <t>Ophthalmic Manifestations and Causes of Vision Impairment in Ebola Virus Disease Survivors in Monrovia, Liberia.</t>
  </si>
  <si>
    <t>Optic Nerve Head Drusen Prevalence and Associated Factors in Clinically Normal Subjects Measured Using Optical Coherence Tomography.</t>
  </si>
  <si>
    <t>Findings from an Online Survey Assessing the Burden and Management of Seasonal Allergic Rhinoconjunctivitis in US Patients.</t>
  </si>
  <si>
    <t>True abscess formation is rare in bacterial orbital cellulitis; consequences for treatment.</t>
  </si>
  <si>
    <t>Outdoor Air Pollution and Pterygium in Korea.</t>
  </si>
  <si>
    <t>Polymorphisms of Promoter Region of TNF-α Gene in Iranian Azeri Turkish Patients with Behçet's Disease.</t>
  </si>
  <si>
    <t>Endoresection with adjuvant ruthenium brachytherapy for selected uveal melanoma patients - the Tuebingen experience.</t>
  </si>
  <si>
    <t>Limbal stem cell and oral mucosal epithelial transplantation from ex vivo cultivation in LSCD-induced rabbits: histology and immunologic study of the transplant epithelial sheet.</t>
  </si>
  <si>
    <t>24-Hour Efficacy and Ocular Surface Health with Preservative-Free Tafluprost Alone and in Conjunction with Preservative-Free Dorzolamide/Timolol Fixed Combination in Open-Angle Glaucoma Patients Insufficiently Controlled with Preserved Latanoprost Monotherapy.</t>
  </si>
  <si>
    <t>Ranibizumab for vascularized pigment epithelial detachment: 1-year anatomic and functional results.</t>
  </si>
  <si>
    <t>Macroscopic inflammatory tracheal and endobronchial nodules in Sjögren's syndrome.</t>
  </si>
  <si>
    <t>Ring-enhancing spinal cord lesions in neuromyelitis optica spectrum disorders.</t>
  </si>
  <si>
    <t>Comparison of OCT angiography and indocyanine green angiographic findings with subtypes of polypoidal choroidal vasculopathy.</t>
  </si>
  <si>
    <t>Use of bioresorbable implants for orbital fracture reconstruction.</t>
  </si>
  <si>
    <t>Rate and risk factors for the conversion of fovea-on to fovea-off rhegmatogenous retinal detachment while awaiting surgery.</t>
  </si>
  <si>
    <t>Gelatinous drop-like corneal dystrophy: a review.</t>
  </si>
  <si>
    <t>Comparison of anti-VEGF therapies on fibrovascular pigment epithelial detachments in age-related macular degeneration.</t>
  </si>
  <si>
    <t>Size and vitreomacular attachment of primary full-thickness macular holes.</t>
  </si>
  <si>
    <t>Optical coherence tomographic angiography of choroidal neovascularization ill-defined with fluorescein angiography.</t>
  </si>
  <si>
    <t>Retinitis pigmentosa-associated cystoid macular oedema: pathogenesis and avenues of intervention.</t>
  </si>
  <si>
    <t>A combined one-stage surgical approach of orbital tumor debulking, lid reconstruction, and ptosis repair in children with orbitotemporal neurofibromatosis.</t>
  </si>
  <si>
    <t>Intravitreal therapies for non-neovascular age-related macular degeneration with intraretinal or subretinal fluid.</t>
  </si>
  <si>
    <t>Successful Consecutive Expansion of Limbal Explants Using a Biosafe Culture Medium under Feeder Layer-Free Conditions.</t>
  </si>
  <si>
    <t>Clinicopathological Characteristics and Prognosis for Survival after Enucleation of Uveal Melanoma in Chinese Patients: Long-term Follow-up.</t>
  </si>
  <si>
    <t>Uveal melanoma: relatively rare but deadly cancer.</t>
  </si>
  <si>
    <t>Inverted internal limiting membrane flap technique as a useful procedure for macular hole-associated retinal detachment in highly myopic eyes.</t>
  </si>
  <si>
    <t>The enlarged extraocular muscle: to relax, reflect or refer?</t>
  </si>
  <si>
    <t>Treatment patterns of ranibizumab intravitreal injection and dexamethasone intravitreal implant for retinal vein occlusion in the USA.</t>
  </si>
  <si>
    <t>Long-term outcomes of punch punctoplasty with Kelly punch and review of literature.</t>
  </si>
  <si>
    <t>Impact of optical coherence tomography scanning density on quantitative analyses in neovascular age-related macular degeneration.</t>
  </si>
  <si>
    <t>Computing the influences of different Intraocular Pressures on the human eye components using computational fluid-structure interaction model.</t>
  </si>
  <si>
    <t>Changes of Tangential Traction after Macular Peeling: Correlation between en-face Analysis and Macular Sensitivity.</t>
  </si>
  <si>
    <t>Outcomes of Scleral Buckle Removal: Experience from the Last Decade.</t>
  </si>
  <si>
    <t>Time Course of Conjunctival Hyperemia Induced by a Rho-kinase Inhibitor Anti-glaucoma Eye Drop: Ripasudil 0.4.</t>
  </si>
  <si>
    <t>In Vivo and Ex Vivo Evaluation of Inflammation and Apoptosis Induced after SMILE Procedures for Different Refractive Error Range.</t>
  </si>
  <si>
    <t>Combined application of prophylactic corneal cross-linking and laser in-situ keratomileusis - a review of literature.</t>
  </si>
  <si>
    <t>Tintelnotia, a new genus in Phaeosphaeriaceae harbouring agents of cornea and nail infections in humans.</t>
  </si>
  <si>
    <t>Amelanotic naevoid melanoma in a 16-month-old albino infant.</t>
  </si>
  <si>
    <t>Nap Interferes with Hypoxia-Inducible Factors and VEGF Expression in Retina of Diabetic Rats.</t>
  </si>
  <si>
    <t>Abatacept treatment of patients with primary Sjögren's syndrome results in a decrease of germinal centres in salivary gland tissue.</t>
  </si>
  <si>
    <t>Correlational Study of Diabetic Retinopathy and Hearing Loss.</t>
  </si>
  <si>
    <t>Periocular Basal Cell Carcinoma Predictors for Recurrence and Infiltration of the Orbit.</t>
  </si>
  <si>
    <t>Fenestration of Solid Orbital Implants: Reducing Retrobulbar Hematoma Rate.</t>
  </si>
  <si>
    <t>Calculation of an Optic Nerve Injury Risk Profile Before Sphenoid Sinus Surgery.</t>
  </si>
  <si>
    <t>Intraocular Pressure Measurements After Descemet Membrane Endothelial Keratoplasty.</t>
  </si>
  <si>
    <t>Prevalence and Visual Outcome of Glaucoma With Uveitis in a Thai Population.</t>
  </si>
  <si>
    <t>Truncation of In Situ Baerveldt Glaucoma Drainage Device for Treatment of Late Persistent Postoperative Hypotony.</t>
  </si>
  <si>
    <t>A Comparative Analysis of Goldmann Tonometry Correction.</t>
  </si>
  <si>
    <t>Optic neuritis: the eye as a window to the brain.</t>
  </si>
  <si>
    <t>Combination Effect of Cefuroxime and Levofloxacin Against Bacteria Isolated from the Healthy Conjunctival Sac and Endophthalmitis Cases Using a Fractional Inhibitory Concentration Index.</t>
  </si>
  <si>
    <t>LFA-1/ICAM-1 Interaction as a Therapeutic Target in Dry Eye Disease.</t>
  </si>
  <si>
    <t>Care management for foreign children, adolescents, young adults with cancer, and their families.</t>
  </si>
  <si>
    <t>Acute visual loss and intraretinal hemorrhages associated to energy drink consumption.</t>
  </si>
  <si>
    <t>Urine Proteome Specific for Eye Damage Can Predict Kidney Damage in Patients With Type 2 Diabetes: A Case-Control and a 5.3-Year Prospective Cohort Study.</t>
  </si>
  <si>
    <t>Isoflurane-Associated Mydriasis Mimicking Blown Pupils in a Patient Treated in a Neurointensive Care Unit.</t>
  </si>
  <si>
    <t>SIRCOVA-OFTARED Joined Congress Abstracts. Valencia (Spain), June 30-July 2, 2016: Abstracts.</t>
  </si>
  <si>
    <t>MINIMAL ENDOILLUMINATION LEVELS AND DISPLAY LUMINOUS EMITTANCE DURING THREE-DIMENSIONAL HEADS-UP VITREORETINAL SURGERY.</t>
  </si>
  <si>
    <t>AIR TAMPONADE COMBINED WITH NONSUPINE POSITIONING IN MACULAR HOLE SURGERY FOR PSEUDOPHAKIC EYES.</t>
  </si>
  <si>
    <t>THE PATHOPHYSIOLOGY OF GEOGRAPHIC ATROPHY SECONDARY TO AGE-RELATED MACULAR DEGENERATION AND THE COMPLEMENT PATHWAY AS A THERAPEUTIC TARGET.</t>
  </si>
  <si>
    <t>CYSTOID MACULAR EDEMA AND CYSTOID MACULAR DEGENERATION AS A RESULT OF MULTIPLE PATHOGENIC FACTORS IN THE SETTING OF CENTRAL SEROUS CHORIORETINOPATHY.</t>
  </si>
  <si>
    <t>A decade of age-related macular degeneration risk models: What have we learned from them and where are we going?</t>
  </si>
  <si>
    <t>Deep and superficial OCT angiography changes after macular peeling: idiopathic vs diabetic epiretinal membranes.</t>
  </si>
  <si>
    <t>Deficiency of a Retinal Dystrophy Protein, Acyl-CoA Binding Domain-containing 5 (ACBD5), Impairs Peroxisomal β-Oxidation of Very-long-chain Fatty Acids.</t>
  </si>
  <si>
    <t>Influence of geolocation and ethnicity on the phenotypic expression of primary Sjögren's syndrome at diagnosis in 8310 patients: a cross-sectional study from the Big Data Sjögren Project Consortium.</t>
  </si>
  <si>
    <t>Refractive improvements and safety with topography-guided corneal crosslinking for keratoconus: 1-year results.</t>
  </si>
  <si>
    <t>Benign reactive lymphoid hyperplasia of the conjunctiva in childhood.</t>
  </si>
  <si>
    <t>Diagnostic ability of peripapillary vessel density measurements of optical coherence tomography angiography in primary open-angle and angle-closure glaucoma.</t>
  </si>
  <si>
    <t>Intake of key micronutrients and food groups in patients with late-stage age-related macular degeneration compared with age-sex-matched controls.</t>
  </si>
  <si>
    <t>Optical coherence tomography angiography of foveal hypoplasia.</t>
  </si>
  <si>
    <t>Pre-treatment with vinpocetine protects against retinal ischemia.</t>
  </si>
  <si>
    <t>Erlotinib has tumor inhibitory effect in human retinoblastoma cells.</t>
  </si>
  <si>
    <t>Interleukin-7 and -15 maintain pathogenic memory Th17 cells in autoimmunity.</t>
  </si>
  <si>
    <t>Ionizing radiation sensitivity of the ocular lens and its dose rate dependence.</t>
  </si>
  <si>
    <t>Does Preoperative Diplopia Determine the Incidence of Postoperative Diplopia After Repair of Orbital Floor Fracture? An Institutional Review.</t>
  </si>
  <si>
    <t>Bilateral Congenital Iris Sphincter Agenesis Diagnosed After Massive Bleeding Episode During Repair of Aneurysmal Dilation of Patent Ductus Arteriosus: A Case Report.</t>
  </si>
  <si>
    <t>Green disease in optical coherence tomography diagnosis of glaucoma.</t>
  </si>
  <si>
    <t>Lamina cribrosa in glaucoma.</t>
  </si>
  <si>
    <t>Update on pigment dispersion syndrome and pigmentary glaucoma.</t>
  </si>
  <si>
    <t>Update on ciliary body laser procedures.</t>
  </si>
  <si>
    <t>An update on therapeutic modalities for the prevention of angle closure glaucoma.</t>
  </si>
  <si>
    <t>Genetics and genetic testing for glaucoma.</t>
  </si>
  <si>
    <t>Clinical Usefulness of Simultaneous Measurement of the Tear Levels of CCL17, CCL24, and IL-16 for the Biomarkers of Allergic Conjunctival Disorders.</t>
  </si>
  <si>
    <t>Diagnostic Ability of Automated Pupillography in Glaucoma.</t>
  </si>
  <si>
    <t>Evaluation of Biochemical Composition of Vitreous of Eyes of Diabetic Patients Using Proton Magnetic Resonance Spectroscopy.</t>
  </si>
  <si>
    <t>Pupillary Offset in Keratoconus and its Relationship with Clinical and Topographical Features.</t>
  </si>
  <si>
    <t>Effects of Molsidomine on Retinopathy and Oxidative Stress Induced by Radiotheraphy in Rat Eyes.</t>
  </si>
  <si>
    <t>Glaucoma: Hot Topics in Pharmacology.</t>
  </si>
  <si>
    <t>Presumed tuberculous uveitis in non-endemic country for tuberculosis: case series from a New Zealand tertiary uveitis clinic.</t>
  </si>
  <si>
    <t>Characteristics of higher-order aberrations and anterior segment tomography in patients with pathologic myopia.</t>
  </si>
  <si>
    <t>Pterygium surgery using the principle of contact inhibition: results of 13 years' experience.</t>
  </si>
  <si>
    <t>Lymphoma of the eyelid.</t>
  </si>
  <si>
    <t>Climate and season: the effects on ophthalmic diseases.</t>
  </si>
  <si>
    <t>Gremlin promotes retinal pigmentation epithelial (RPE) cell proliferation, migration and VEGF production via activating VEGFR2-Akt-mTORC2 signaling.</t>
  </si>
  <si>
    <t>Robotic Vitreoretinal Surgery.</t>
  </si>
  <si>
    <t>PROSPECTIVE EVALUATION OF A SUSTAINED-RELEASE DEXAMETHASONE INTRAVITREAL IMPLANT FOR CYSTOID MACULAR EDEMA IN QUIESCENT UVEITIS.</t>
  </si>
  <si>
    <t>EFFICACY AND SAFETY OF INTRAVITREAL CONBERCEPT INJECTIONS IN MACULAR EDEMA SECONDARY TO RETINAL VEIN OCCLUSION.</t>
  </si>
  <si>
    <t>IMAGE QUALITY AND ARTIFACTS ON OPTICAL COHERENCE TOMOGRAPHY ANGIOGRAPHY: Comparison of Pathologic and Paired Fellow Eyes in 65 Patients With Unilateral Choroidal Melanoma Treated With Plaque Radiotherapy.</t>
  </si>
  <si>
    <t>CHOROIDAL CHANGES ASSOCIATED WITH SEROUS MACULAR DETACHMENT IN EYES WITH STAPHYLOMA, DOME-SHAPED MACULA OR TILTED DISK SYNDROME.</t>
  </si>
  <si>
    <t>Conjunctival Melanoma Responsive to Combined Systemic BRAF/MEK Inhibitors.</t>
  </si>
  <si>
    <t>Facial Pyoderma Gangrenosum Presenting With Cranial Nerve VII Palsy and Cicatricial Ectropion.</t>
  </si>
  <si>
    <t>Retinal Vessel Oxygen Saturation and Vessel Diameter in Inactive Graves Ophthalmopathy.</t>
  </si>
  <si>
    <t>Propylthiouracil-Associated Leukocytoclastic Necrotizing Cutaneous Vasculitis: A Case Report and Review of the Literature.</t>
  </si>
  <si>
    <t>Pressureless Orbital Decompression for Myopic Proptosis.</t>
  </si>
  <si>
    <t>Outcomes of Descemet Membrane Endothelial Keratoplasty in Patients With Previous Glaucoma Surgery.</t>
  </si>
  <si>
    <t>Visual Outcomes After SMILE, LASEK, and LASEK Combined With Corneal Collagen Cross-Linking for High Myopic Correction.</t>
  </si>
  <si>
    <t>Symptoms and Satisfaction of Patients in the Patient-Reported Outcomes With Laser In Situ Keratomileusis (PROWL) Studies.</t>
  </si>
  <si>
    <t>Assessment of the Psychometric Properties of a Questionnaire Assessing Patient-Reported Outcomes With Laser In Situ Keratomileusis (PROWL).</t>
  </si>
  <si>
    <t>Genetic and Environmental Factors Associated With the Ganglion Cell Complex in a Healthy Aging British Cohort.</t>
  </si>
  <si>
    <t>Incidence and Etiologies of Acquired Third Nerve Palsy Using a Population-Based Method.</t>
  </si>
  <si>
    <t>Vitamin A deficiency due to bi-allelic mutation of RBP4: There's more to it than meets the eye.</t>
  </si>
  <si>
    <t>Association of single-nucleotide polymorphisms in non-coding regions of the TLR4 gene with primary open angle glaucoma in a Mexican population.</t>
  </si>
  <si>
    <t>Delayed Visual Loss and Its Surgical Rescue Following Extracranial-Intracranial Arterial Bypass and Native Internal Carotid Artery Sacrifice.</t>
  </si>
  <si>
    <t>The role of alkyl chain length of monothiol-terminated alkyl carboxylic acid in the synthesis, characterization, and application of gelatin-g-poly(N-isopropylacrylamide) carriers for antiglaucoma drug delivery.</t>
  </si>
  <si>
    <t>Functional validation of ABHD12 mutations in the neurodegenerative disease PHARC.</t>
  </si>
  <si>
    <t>Drug-induced corneal epithelial changes.</t>
  </si>
  <si>
    <t>Primary iris leiomyoma.</t>
  </si>
  <si>
    <t>A Delphi study to develop practical diagnostic guidelines for visual stress (pattern-related visual stress).</t>
  </si>
  <si>
    <t>Slowed dark adaptation in older eyes; effect of location.</t>
  </si>
  <si>
    <t>Trends of Anti-Vascular Endothelial Growth Factor Use in Ophthalmology Among Privately Insured and Medicare Advantage Patients.</t>
  </si>
  <si>
    <t>Immune-Related Adverse Effects of Cancer Immunotherapy- Implications for Rheumatology.</t>
  </si>
  <si>
    <t>Hepatitis C Virus Infection and Rheumatic Diseases: The Impact of Direct-Acting Antiviral Agents.</t>
  </si>
  <si>
    <t>Leptin/OB-R signaling is elevated in mice with Sjögren's syndrome and is implicated in disease pathogenesis.</t>
  </si>
  <si>
    <t>Association between antipsychotic drug use and cataracts in patients with bipolar disorder: A population-based, nested case-control study.</t>
  </si>
  <si>
    <t>Gamma Knife Radiosurgery for Uveal Metastases: Report of Three Cases and a Review of the Literature.</t>
  </si>
  <si>
    <t>Role of Lamellar Hole-Associated Epiretinal Proliferation in Lamellar Macular Holes.</t>
  </si>
  <si>
    <t>Endophthalmitis After Clear Corneal Cataract Surgery: Outcomes Over Two Decades.</t>
  </si>
  <si>
    <t>Ten-year all-cause mortality and its association with vision among Indigenous Australians within Central Australia: the Central Australian Ocular Health Study.</t>
  </si>
  <si>
    <t>Amnion-assisted conjunctival epithelial redirection in limbal stem cell grafting.</t>
  </si>
  <si>
    <t>Long-term visual and systemic prognoses of 83 cases of biopsy-proven sarcoid uveitis.</t>
  </si>
  <si>
    <t>Polymorphisms in MIR499A and MIR125A gene are associated with autoimmune thyroid diseases.</t>
  </si>
  <si>
    <t>Evaluating outer segment length as a surrogate measure of peak foveal cone density.</t>
  </si>
  <si>
    <t>The value of endografts in the surgical management of arterial lesions secondary to Behçet disease.</t>
  </si>
  <si>
    <t>Quantification of Diabetic Macular Ischemia Using Optical Coherence Tomography Angiography and Its Relationship with Visual Acuity.</t>
  </si>
  <si>
    <t>Update on the Management of Central Retinal Artery Occlusion.</t>
  </si>
  <si>
    <t>Update on Idiopathic Intracranial Hypertension.</t>
  </si>
  <si>
    <t>Erectile Dysfunction Agents and Nonarteritic Anterior Ischemic Optic Neuropathy.</t>
  </si>
  <si>
    <t>Optical Coherence Tomography in Neuro-ophthalmology.</t>
  </si>
  <si>
    <t>The Yield of Diagnostic Imaging in Patients with Isolated Horner Syndrome.</t>
  </si>
  <si>
    <t>Orbital Disease in Neuro-Ophthalmology.</t>
  </si>
  <si>
    <t>Imaging of Oculomotor (Third) Cranial Nerve Palsy.</t>
  </si>
  <si>
    <t>New Treatments for Nonarteritic Anterior Ischemic Optic Neuropathy.</t>
  </si>
  <si>
    <t>Sjögren Syndrome and Other Causes of Sicca in Older Adults.</t>
  </si>
  <si>
    <t>Chronic ghrelin treatment reduced photophobia and anxiety-like behaviors in nitroglycerin- induced migraine: role of pituitary adenylate cyclase-activating polypeptide.</t>
  </si>
  <si>
    <t>Hyper-IL-6: a potent and efficacious stimulator of RGC regeneration.</t>
  </si>
  <si>
    <t>A view of the current and future role of optical coherence tomography in the management of age-related macular degeneration.</t>
  </si>
  <si>
    <t>Fingolimod: therapeutic mechanisms and ocular adverse effects.</t>
  </si>
  <si>
    <t>Vitreous levels of placental growth factor correlate with activity of proliferative diabetic retinopathy and are not influenced by bevacizumab treatment.</t>
  </si>
  <si>
    <t>Twelve-year follow-up of penetrating keratoplasty.</t>
  </si>
  <si>
    <t>Chronic neuropathic pain severity is determined by lesion level in aquaporin 4-antibody-positive myelitis.</t>
  </si>
  <si>
    <t>Trans advanced surface laser ablation (TransPRK) outcomes using SmartPulseTechnology.</t>
  </si>
  <si>
    <t>A novel gain-of-function mutation in ORAI1 causes late-onset tubular aggregate myopathy and congenital miosis.</t>
  </si>
  <si>
    <t>Studies using concentric ring bifocal and peripheral add multifocal contact lenses to slow myopia progression in school-aged children: a meta-analysis.</t>
  </si>
  <si>
    <t>The Protective Effect of Brown-, Gray-, and Blue-Tinted Lenses against Blue LED Light-Induced Cell Death in A2E-Laden Human Retinal Pigment Epithelial Cells.</t>
  </si>
  <si>
    <t>OPTICAL COHERENCE TOMOGRAPHY ANGIOGRAPHY OF CHORIORETINAL LESIONS DUE TO IDIOPATHIC MULTIFOCAL CHOROIDITIS.</t>
  </si>
  <si>
    <t>Correlation of ultra-widefield fundus autofluorescence patterns with the underlying genotype in retinal dystrophies and retinitis pigmentosa.</t>
  </si>
  <si>
    <t>Features of KAT6B-related disorders in a patient with 10q22.1q22.3 deletion.</t>
  </si>
  <si>
    <t>Recurrent Orbital Inflammation Mimicking Orbital Cellulitis Associated With Orbitopalpebral Venous Lymphatic Malformation.</t>
  </si>
  <si>
    <t>Bloody Epiphora (Hemolacria) Years After Repair of Orbital Floor Fracture.</t>
  </si>
  <si>
    <t>ACUTE VISION LOSS AS THE ONLY SIGN OF LEUKEMIA RELAPSE.</t>
  </si>
  <si>
    <t>Impact of Spherical Aberration Terms on Multifocal Contact Lens Performance.</t>
  </si>
  <si>
    <t>Recombinant Haplotypes Narrow the ARMS2/HTRA1 Association Signal for Age-Related Macular Degeneration.</t>
  </si>
  <si>
    <t>Direct visualization of aqueous tear secretion from lacrimal gland.</t>
  </si>
  <si>
    <t>High-frequency aflibercept injections in persistent neovascular age-related macular degeneration.</t>
  </si>
  <si>
    <t>The role of B7 family costimulatory molecules and indoleamine 2,3-dioxygenase in primary Sjögren's syndrome and systemic sclerosis.</t>
  </si>
  <si>
    <t>Liver Resection After Selective Internal Radiation Therapy with Yttrium-90 is Safe and Feasible: A Bi-institutional Analysis.</t>
  </si>
  <si>
    <t>Novel phenotypes and loci identified through clinical genomics approaches to pediatric cataract.</t>
  </si>
  <si>
    <t>Aqueous immune mediators in malignant uveal melanomas in comparison to benign pigmented intraocular tumors.</t>
  </si>
  <si>
    <t>Short-term safety of dexamethasone implant for treatment of macular edema due to retinal vein occlusion, in eyes with glaucoma or treated ocular hypertension.</t>
  </si>
  <si>
    <t>Comparison of specular microscopy and ultrasound pachymetry before and after cataract surgery.</t>
  </si>
  <si>
    <t>Isolated Hypertrophic Neuropathy of the Oculomotor Nerve.</t>
  </si>
  <si>
    <t>RNCR3: A regulator of diabetes mellitus-related retinal microvascular dysfunction.</t>
  </si>
  <si>
    <t>Are high lags of accommodation in myopic children due to motor deficits?</t>
  </si>
  <si>
    <t>Scene perception in age-related macular degeneration: Effect of spatial frequencies and contrast in residual vision.</t>
  </si>
  <si>
    <t>Cannabinoid receptors and TRPA1 on neuroprotection in a model of retinal ischemia.</t>
  </si>
  <si>
    <t>Tubular aggregate myopathy with features of Stormorken disease due to a new STIM1 mutation.</t>
  </si>
  <si>
    <t>Microvascular Compromise Develops Following Nerve Fiber Layer Damage in Normal-Tension Glaucoma Without Choroidal Vasculature Involvement.</t>
  </si>
  <si>
    <t>Evaluation of Corneal Deformation Parameters Provided by the Corvis ST Tonometer After Trabeculectomy.</t>
  </si>
  <si>
    <t>A Comparative Study of the Water Drinking Test in Eyes With Open-Angle Glaucoma and Prior Trabeculectomy or Tube Shunt.</t>
  </si>
  <si>
    <t>Pediatric glaucoma: review of recent literature.</t>
  </si>
  <si>
    <t>Decreased Activity and Genetic Polymorphisms of CYP2C19 in Behçet's Disease.</t>
  </si>
  <si>
    <t>Dacryoadenitis and extraocular muscle inflammation associated with contact lens-related Acanthamoeba keratitis: A case report and review of the literature.</t>
  </si>
  <si>
    <t>Placental growth factor and its potential role in diabetic retinopathy and other ocular neovascular diseases.</t>
  </si>
  <si>
    <t>Outcome of intra-arterial chemotherapy for retinoblastoma and its influencing factors: a retrospective study.</t>
  </si>
  <si>
    <t>Correlation of vitamin D levels with tear film stability and secretion in patients with dry eye syndrome.</t>
  </si>
  <si>
    <t>Predicting the intereye asymmetry in functional and structural damage in glaucoma using automated pupillography.</t>
  </si>
  <si>
    <t>Defining pollen exposure times for clinical trials of allergen immunotherapy for pollen-induced rhinoconjunctivitis - an EAACI position paper.</t>
  </si>
  <si>
    <t>Cytokine and chemokine tear levels in patients with uveitis.</t>
  </si>
  <si>
    <t>Rasch analysis of the carers quality of life questionnaire for parkinsonism.</t>
  </si>
  <si>
    <t>High myopes have lower normalised corneal tangent moduli (less 'stiff' corneas) than low myopes.</t>
  </si>
  <si>
    <t>Binocular function changes produced in response to overnight orthokeratology.</t>
  </si>
  <si>
    <t>Detection of mild papilloedema in posterior uveitis using spectral domain optical coherence tomography.</t>
  </si>
  <si>
    <t>Mimicking the ocular environment for the study of inflammatory posterior eye disorders.</t>
  </si>
  <si>
    <t>Diplopia in Medically and Surgically Treated Patients with Glaucoma.</t>
  </si>
  <si>
    <t>Clinical and Histopathologic Ocular Findings in Disseminated Mycobacterium chimaera Infection after Cardiothoracic Surgery.</t>
  </si>
  <si>
    <t>Painless Acanthamoeba Keratitis with Normal Vision.</t>
  </si>
  <si>
    <t>Inter-visit Test-Retest Variability of OCT in Glaucoma.</t>
  </si>
  <si>
    <t>Minocycline-Induced Scleral and Dermal Hyperpigmentation.</t>
  </si>
  <si>
    <t>Dry Eye Disease in Patients with Newly Diagnosed Depressive Disorder.</t>
  </si>
  <si>
    <t>Efficacy of olopatadine hydrochloride 0.1%, emedastine difumarate 0.05%, and loteprednol etabonate 0.5% for Chinese children with seasonal allergic conjunctivitis: a randomized vehicle-controlled study.</t>
  </si>
  <si>
    <t>Bilateral Ossified Chronic Subdural Hematoma Presenting as Diabetes Insipidus-Case Report and Literature Review.</t>
  </si>
  <si>
    <t>Choroidal neovascularization secondary to Best vitelliform macular dystrophy detected by optical coherence tomography angiography.</t>
  </si>
  <si>
    <t>Differential diagnosis of IgG4-related sialadenitis, primary Sjögren syndrome, and chronic obstructive submandibular sialadenitis.</t>
  </si>
  <si>
    <t>Photoreceptor degeneration by intravitreal injection of N-methyl-N-nitrosourea (MNU) in rabbits: a pilot study.</t>
  </si>
  <si>
    <t>Spontaneous rupture of chorioretinal coloboma in an 8-year-old child is treated by temporal fascia graft.</t>
  </si>
  <si>
    <t>A case of recurrent, grade 3 corneal choriostoma after surgical excision.</t>
  </si>
  <si>
    <t>An abnormal ocular motor manifestation of Joubert syndrome.</t>
  </si>
  <si>
    <t>Boucher Neuhäuser Syndrome - A rare cause of inherited hypogonadotropic hypogonadism. A case of two adult siblings with two novel mutations in PNPLA6.</t>
  </si>
  <si>
    <t>The Prevalence and Demographic Associations of Presenting Near-Vision Impairment Among Adults Living in the United States.</t>
  </si>
  <si>
    <t>Fusiform Left Carotid-Ophthalmic Artery Aneurysm Presenting with Central Retinal Artery Occlusion.</t>
  </si>
  <si>
    <t>Detection of low-abundance biomarker lipocalin 1 for diabetic retinopathy using optoelectrokinetic bead-based immunosensing.</t>
  </si>
  <si>
    <t>Visual system manifestations of Alzheimer's disease.</t>
  </si>
  <si>
    <t>Preoperative and postoperative measurements of retinal vessel oxygen saturation in patients with different grades of cataracts.</t>
  </si>
  <si>
    <t>The role of retinopathy distribution and other lesion types for the definition of examination intervals during screening for diabetic retinopathy.</t>
  </si>
  <si>
    <t>Choroidal and central foveal thickness in patients with scleroderma and its systemic associations.</t>
  </si>
  <si>
    <t>Characteristics of primary Sjögren's syndrome patients with IgG4 positive plasma cells infiltration in the labial salivary glands.</t>
  </si>
  <si>
    <t>En Face Optical Coherence Tomography Imaging for the Detection of Nascent Geographic Atrophy.</t>
  </si>
  <si>
    <t>Changes in DTI parameters in the optic tracts of macaque monkeys with monocular blindness.</t>
  </si>
  <si>
    <t>Periocular, periorbital, and orbital pathology in liver disease.</t>
  </si>
  <si>
    <t>Macular Atrophy in Neovascular Age-Related Macular Degeneration with Monthly versus Treat-and-Extend Ranibizumab: Findings from the TREX-AMD Trial.</t>
  </si>
  <si>
    <t>Persistent Impairment of Quality of Life in Patients with Herpes Simplex Keratitis.</t>
  </si>
  <si>
    <t>SCORE2 Report 2: Study Design and Baseline Characteristics.</t>
  </si>
  <si>
    <t>Finite element analysis and experimental evaluation of penetrating injury through the cornea.</t>
  </si>
  <si>
    <t>Dietary and Nondietary Triggers of Oral Ulcer Recurrences in Behçet's Disease.</t>
  </si>
  <si>
    <t>De novo microdeletions and point mutations affecting SOX2 in three individuals with intellectual disability but without major eye malformations.</t>
  </si>
  <si>
    <t>Dystonia-deafness syndrome caused by a β-actin gene mutation and response to deep brain stimulation.</t>
  </si>
  <si>
    <t>Impression cytology as diagnostic tool in horses with and without ocular surface disease.</t>
  </si>
  <si>
    <t>Cases of advanced visual field loss at referral to glaucoma clinics - more men than women?</t>
  </si>
  <si>
    <t>Chronic parotitis with multiple calcifications: Clinical and sialendoscopic findings.</t>
  </si>
  <si>
    <t>Focus on cannabinoids and synthetic cannabinoids.</t>
  </si>
  <si>
    <t>Rosacea treatment update: recommendations from the global ROSacea COnsensus (ROSCO) panel.</t>
  </si>
  <si>
    <t>Long-Term Results for Entropion Repair by Tarsal Margin Rotation With Posterior Lamella Superadvancement.</t>
  </si>
  <si>
    <t>Orbitocutaneous Fistula Secondary to Buried Polyethylene Mesh Implant 12 Years After Injury.</t>
  </si>
  <si>
    <t>Porous Versus Nonporous Orbital Implants After Enucleation for Uveal Melanoma: A Randomized Study.</t>
  </si>
  <si>
    <t>Peripheral Ulcerative Keratitis Secondary to Chronic Hepatitis B Infection.</t>
  </si>
  <si>
    <t>Trends and Determinants of Familial Consent for Corneal Donation in Chinese.</t>
  </si>
  <si>
    <t>Primary rhegmatogenous retinal detachment - surgical methods and anatomical outcome.</t>
  </si>
  <si>
    <t>Extracellular matrix metalloproteinase inducer (EMMPRIN) is a potential biomarker of angiogenesis in proliferative diabetic retinopathy.</t>
  </si>
  <si>
    <t>OPA1 analysis in an international series of probands with bilateral optic atrophy.</t>
  </si>
  <si>
    <t>Prevalence of myopic retinopathy in rural Central India.</t>
  </si>
  <si>
    <t>New neovascular age-related macular degeneration is associated with systemic leucocyte activity.</t>
  </si>
  <si>
    <t>Diffusion-weighted imaging helps differentiate multiple sclerosis and neuromyelitis optica-related acute optic neuritis.</t>
  </si>
  <si>
    <t>Leprosy reactions in postelimination stage: the Bangladesh experience.</t>
  </si>
  <si>
    <t>Prevalence of non-strabismic anomalies of binocular vision in Tamil Nadu: report 2 of BAND study.</t>
  </si>
  <si>
    <t>Motile and non-motile cilia in human pathology: from function to phenotypes.</t>
  </si>
  <si>
    <t>The neuroprotective effect of latanoprost acts via klotho-mediated suppression of calpain activation after optic nerve transection.</t>
  </si>
  <si>
    <t>CD93 as a Potential Target in Neovascular Age-Related Macular Degeneration.</t>
  </si>
  <si>
    <t>Lipopolysaccharide-primed heterotolerant dendritic cells suppress experimental autoimmune uveoretinitis by multiple mechanisms.</t>
  </si>
  <si>
    <t>Triptans and third nerve paresis: a case series of three patients.</t>
  </si>
  <si>
    <t>Retinal ganglion cell and axonal loss in optic neuritis: risk factors and visual functions.</t>
  </si>
  <si>
    <t>Multiethnic involvement in autosomal-dominant optic atrophy in Singapore.</t>
  </si>
  <si>
    <t>Contrast sensitivity and its determinants in people with diabetes: SN-DREAMS-II, Report No 6.</t>
  </si>
  <si>
    <t>Objective functional visual outcomes of cataract surgery in patients with good preoperative visual acuity.</t>
  </si>
  <si>
    <t>Dysphagia is prevalent in patients with CPEO and single, large-scale deletions in mtDNA.</t>
  </si>
  <si>
    <t>Potential suppression of the high glucose and insulin-induced retinal neovascularization by Sirtuin 3 in the human retinal endothelial cells.</t>
  </si>
  <si>
    <t>Diagnostic criteria for limbal stem cell deficiency-a systematic literature review.</t>
  </si>
  <si>
    <t>Comparison between Widefield En Face Swept-Source OCT and Conventional Multimodal Imaging for the Detection of Reticular Pseudodrusen.</t>
  </si>
  <si>
    <t>Optical Coherence Tomography Angiography Characteristics of Iris Melanocytic Tumors.</t>
  </si>
  <si>
    <t>Etiology of a Secondary Headache: Ophthalmic Artery Aneurysm.</t>
  </si>
  <si>
    <t>Expression and Function of the Costimulatory Receptor SLAMF1 Is Altered in Lymphocytes From Patients With Autoimmune Thyroiditis.</t>
  </si>
  <si>
    <t>Author's reply to comments to: Ranibizumab for persistent diabetic macular edema after bevacizumab treatment.</t>
  </si>
  <si>
    <t>Effects of Mitomycin C in Early Conjunctival Inflammation after Pterygium Surgery.</t>
  </si>
  <si>
    <t>Foveal Layer Morphology Detected on Spectral Domain Optical Coherence Tomography and its Correlation with Visual Acuity in Asian Indian Premature Infants in their First Year of Life.</t>
  </si>
  <si>
    <t>Changes of Retinal Nerve Fiber Layer Thickness in Obstructive Sleep Apnea Syndrome: A Systematic Review and Meta-analysis.</t>
  </si>
  <si>
    <t>The Relationship of Brimonidine Concentration in Vitreous Body to the Free Concentration in Retina/Choroid Following Topical Administration in Pigmented Rabbits.</t>
  </si>
  <si>
    <t>Catheter-guided suprachoroidal buckling of rhegmatogenous retinal detachments secondary to peripheral retinal breaks.</t>
  </si>
  <si>
    <t>Different foveal schisis patterns in each retinal layer in eyes with hereditary juvenile retinoschisis evaluated by en-face optical coherence tomography.</t>
  </si>
  <si>
    <t>Spectral-domain optical coherence tomography findings in idiopathic lamellar macular hole.</t>
  </si>
  <si>
    <t>Efficacy and safety of adalimumab in Behçet's disease-related uveitis: a multicenter retrospective observational study.</t>
  </si>
  <si>
    <t>Comparison of two different regimens of intravenous methylprednisolone for patients with moderate to severe and active Graves' ophthalmopathy: a prospective, randomized controlled trial.</t>
  </si>
  <si>
    <t>Retinal vessel calibre measurements by optical coherence tomography angiography.</t>
  </si>
  <si>
    <t>Association between OCT-based microangiography perfusion indices and diabetic retinopathy severity.</t>
  </si>
  <si>
    <t>Management of children and young people with vision impairment: diagnosis, developmental challenges and outcomes.</t>
  </si>
  <si>
    <t>DURATION OF PRONE POSITIONING AFTER MACULAR HOLE SURGERY DETERMINED BY SWEPT-SOURCE OPTICAL COHERENCE TOMOGRAPHY.</t>
  </si>
  <si>
    <t>Eight-year follow-up of airway hyperresponsiveness in patients with primary Sjögren's syndrome.</t>
  </si>
  <si>
    <t>High levels of DNA polymerase β mRNA corresponding with the high activity in Graves' thyroid tissue.</t>
  </si>
  <si>
    <t>The effect of the extent of the incision in the Schlemm canal on the surgical outcomes of suture trabeculotomy for open-angle glaucoma.</t>
  </si>
  <si>
    <t>Diadenosine tetraphosphate as a potential therapeutic nucleotide to treat glaucoma.</t>
  </si>
  <si>
    <t>Effects of alpha-lipoic acid on retinal ganglion cells, retinal thicknesses, and VEGF production in an experimental model of diabetes.</t>
  </si>
  <si>
    <t>Is there a change in the quality of life comparing the micro-invasive glaucoma surgery (MIGS) and the filtration technique trabeculectomy in glaucoma patients?</t>
  </si>
  <si>
    <t>Human Asymptomatic Epitopes Identified from the Herpes Simplex Virus Tegument Protein VP13/14 (UL47) Preferentially Recall Polyfunctional Effector Memory CD44high CD62Llow CD8+ TEM Cells and Protect Humanized HLA-A*02:01 Transgenic Mice against Ocular Herpesvirus Infection.</t>
  </si>
  <si>
    <t>The glue that holds the situation together.</t>
  </si>
  <si>
    <t>Mechanistic Insights into Pathological Changes in the Diabetic Retina: Implications for Targeting Diabetic Retinopathy.</t>
  </si>
  <si>
    <t>Comparison of Cysts in Red and Green Images for Diabetic Macular Edema.</t>
  </si>
  <si>
    <t>Optic Nerve Head Histopathology in High Axial Myopia.</t>
  </si>
  <si>
    <t>Evaluation of apparent diffusion coefficient measurements of brain injury in type 2 diabetics with retinopathy by diffusion-weighted MRI at 3.0 T.</t>
  </si>
  <si>
    <t>Myopic defocus in the evening is more effective at inhibiting eye growth than defocus in the morning: Effects on rhythms in axial length and choroid thickness in chicks.</t>
  </si>
  <si>
    <t>Major review: Exfoliation syndrome; advances in disease genetics, molecular biology, and epidemiology.</t>
  </si>
  <si>
    <t>Ex vivo rabbit and human corneas as models for bacterial and fungal keratitis.</t>
  </si>
  <si>
    <t>Reappraisal of the management of Vogt-Koyanagi-Harada disease: sunset glow fundus is no more a fatality.</t>
  </si>
  <si>
    <t>Identification and functional characterisation of genetic variants in OLFM2 in children with developmental eye disorders.</t>
  </si>
  <si>
    <t>Changes in intraocular pressure and tear secretion in patients given 5 mg solifenacin for the treatment of overactive bladder.</t>
  </si>
  <si>
    <t>Higher prolactin and vasoinhibin serum levels associated with incidence and progression of retinopathy of prematurity.</t>
  </si>
  <si>
    <t>Protective effects of an HTRA1 insertion-deletion variant against age-related macular degeneration in the Chinese populations.</t>
  </si>
  <si>
    <t>TOPICAL APRACLONIDINE REDUCES PAIN AFTER INTRAVITREAL INJECTIONS: A Double-Blind Randomized Controlled Trial.</t>
  </si>
  <si>
    <t>NONDAMAGING RETINAL LASER THERAPY FOR TREATMENT OF CENTRAL SEROUS CHORIORETINOPATHY: What is the Evidence?</t>
  </si>
  <si>
    <t>Endovascular Management of a Traumatic Infraorbital Pseudoaneurysm Causing Orbital Compartment Syndrome.</t>
  </si>
  <si>
    <t>Use of Cyanoacrylate Glue Casting for Stabilization of Periocular Skin Grafts and Flaps.</t>
  </si>
  <si>
    <t>Combined Ab Interno Glaucoma Surgery Does not Increase the Risk of Pseudophakic Cystoid Macular Edema in Uncomplicated Eyes.</t>
  </si>
  <si>
    <t>Evaluation of Functional Visual Acuity in Glaucoma Patients.</t>
  </si>
  <si>
    <t>ICE-Syndrome: A Case Report of Implantation of a Microbypass Xen Gel Stent After DMEK Transplantation.</t>
  </si>
  <si>
    <t>Corneal Densitometry for Quantification of Corneal Deposits in Monoclonal Gammopathies.</t>
  </si>
  <si>
    <t>Associations of PARP-1 variant rs1136410 with PARP activities, oxidative DNA damage, and the risk of age-related cataract in a Chinese Han population: A two-stage case-control analysis.</t>
  </si>
  <si>
    <t>Comparison of the anti-inflammatory effects of induced pluripotent stem cell-derived and bone marrow-derived mesenchymal stromal cells in a murine model of corneal injury.</t>
  </si>
  <si>
    <t>Novel anti-inflammatory liposomal formulation for the pre-ocular tear film: In vitro and ex vivo functionality studies in corneal epithelial cells.</t>
  </si>
  <si>
    <t>The U-shaped relationship between fibroblast growth factor 21 and microvascular complication in type 2 diabetes mellitus.</t>
  </si>
  <si>
    <t>Incidence of outcomes potentially associated with corticosteroid therapy in patients with giant cell arteritis.</t>
  </si>
  <si>
    <t>Change in flash visual evoked potentials in New Zealand albino rabbits after sub-tenon's anesthesia.</t>
  </si>
  <si>
    <t>Evaluation of Swallowing Functions in Patients with Sjögren's Syndrome.</t>
  </si>
  <si>
    <t>Quantitative analysis of orbital soft tissues on computed tomography to assess the activity of thyroid-associated orbitopathy.</t>
  </si>
  <si>
    <t>Optical coherence elastography assessment of corneal viscoelasticity with a modified Rayleigh-Lamb wave model.</t>
  </si>
  <si>
    <t>Transcriptome profiling of NIH3T3 cell lines expressing opsin and the P23H opsin mutant identifies candidate drugs for the treatment of retinitis pigmentosa.</t>
  </si>
  <si>
    <t>Spatial distributions of glutathione and its endogenous conjugates in normal bovine lens and a model of lens aging.</t>
  </si>
  <si>
    <t>A short time interval between the neurologic index event and carotid endarterectomy is not a risk factor for carotid surgery.</t>
  </si>
  <si>
    <t>Congenital cranial dysinnervation disorders.</t>
  </si>
  <si>
    <t>Optic disc and peripapillary retinal nerve fiber layer characteristics associated with glaucomatous optic disc in young myopia.</t>
  </si>
  <si>
    <t>The role of microRNAs in myopia.</t>
  </si>
  <si>
    <t>One-year outcome after Descemet membrane endothelial keratoplasty (DMEK) comparing sulfur hexafluoride (SF(6)) 20% versus 100% air for anterior chamber tamponade.</t>
  </si>
  <si>
    <t>The cataract situation in Suriname: an effective intervention programme to increase the cataract surgical rate in a developing country.</t>
  </si>
  <si>
    <t>Therapeutic agents and biocides for ocular infections by free-living amoebae of Acanthamoeba genus.</t>
  </si>
  <si>
    <t>Neonatal Fc receptor FcRn is involved in intracellular transport of the Fc fusion protein aflibercept and its transition through retinal endothelial cells.</t>
  </si>
  <si>
    <t>Validating the Usefulness of the "Random Forests" Classifier to Diagnose Early Glaucoma With Optical Coherence Tomography.</t>
  </si>
  <si>
    <t>Randomized Trial of Treat and Extend Ranibizumab with and without Navigated Laser for Diabetic Macular Edema: TREX-DME 1 Year Outcomes.</t>
  </si>
  <si>
    <t>Enhanced neural function in highly aberrated eyes following perceptual learning with adaptive optics.</t>
  </si>
  <si>
    <t>Ocular pyoderma gangrenosum: A systematic review.</t>
  </si>
  <si>
    <t>Respiratory, ocular and skin health in recreational and competitive swimmers: Beneficial effect of a new method to reduce chlorine oxidant derivatives.</t>
  </si>
  <si>
    <t>The association of geographic atrophy and decreased renal function in patients with age-related macular degeneration.</t>
  </si>
  <si>
    <t>Peripapillary schisis in open-angle glaucoma.</t>
  </si>
  <si>
    <t>Clinical outcomes of gamma-irradiated sterile cornea in aqueous drainage device surgery: a multicenter retrospective study.</t>
  </si>
  <si>
    <t>A review of 145 234 ophthalmic patient episodes lost to follow-up.</t>
  </si>
  <si>
    <t>Agreement and clinical comparison between a new swept-source optical coherence tomography-based optical biometer and an optical low-coherence reflectometry biometer.</t>
  </si>
  <si>
    <t>Diagnostic ability of Humphrey perimetry, Octopus perimetry, and optical coherence tomography for glaucomatous optic neuropathy.</t>
  </si>
  <si>
    <t>K-ras oncogene mutation in pterygium.</t>
  </si>
  <si>
    <t>Regenerating reptile retinas: a comparative approach to restoring retinal ganglion cell function.</t>
  </si>
  <si>
    <t>Author's reply to: The use of Mersilene mesh for tendon elongation in restrictive strabismus due to Graves disease.</t>
  </si>
  <si>
    <t>Clinical correlation between retinal sensitivity and foveal thickness in retinitis pigmentosa patients.</t>
  </si>
  <si>
    <t>Thirteen-Year Follow-up of Optic Disc Hemorrhages in the Ocular Hypertension Treatment Study.</t>
  </si>
  <si>
    <t>Concomitant Simple Limbal Epithelial Transplantation After Surgical Excision of Ocular Surface Squamous Neoplasia.</t>
  </si>
  <si>
    <t>Endophthalmitis after intravitreal injections. Incidence, management and prognosis.</t>
  </si>
  <si>
    <t>Identifying Predictors of Anti-VEGF Treatment Response in Patients with Neovascular Age-Related Macular Degeneration through Discriminant and Principal Component Analysis.</t>
  </si>
  <si>
    <t>Evaluating the growth of eyelid lesions: comparison of clinical evaluation and a software-based model.</t>
  </si>
  <si>
    <t>The neurovascular unit and the pathophysiologic basis of diabetic retinopathy.</t>
  </si>
  <si>
    <t>Vitrectomy and scleral imbrication in patients with myopic traction maculopathy and macular hole retinal detachment.</t>
  </si>
  <si>
    <t>Large Frontoorbital Osteoma Causing Ptosis.</t>
  </si>
  <si>
    <t>A CASE OF POSTERIOR UVEAL EFFUSION SYNDROME MASQUERADING AS UVEITIS.</t>
  </si>
  <si>
    <t>SPONTANEOUS CLOSURE OF A MACULAR HOLE AFTER FOUR FAILED VITRECTOMIES IN THE SETTING OF NF-1.</t>
  </si>
  <si>
    <t>Relationships between vitreous levels of soluble receptor for advanced glycation end products (sRAGE) and renal function in patients with diabetic retinopathy.</t>
  </si>
  <si>
    <t>Intracameral Air in Phacovitrectomy for Maintaining Intraocular Lens Position.</t>
  </si>
  <si>
    <t>LONG-TERM RESULTS OF TOTAL RETINECTOMY IN CASES WITH ADVANCED PROLIFERATIVE VITREORETINOPATHY.</t>
  </si>
  <si>
    <t>CLINICAL PRESENTATION AND DISEASE COURSE OF USHER SYNDROME BECAUSE OF MUTATIONS IN MYO7A OR USH2A.</t>
  </si>
  <si>
    <t>CHARACTERIZATION AND DIFFERENTIATION OF POLYPOIDAL CHOROIDAL VASCULOPATHY USING SWEPT SOURCE OPTICAL COHERENCE TOMOGRAPHY ANGIOGRAPHY.</t>
  </si>
  <si>
    <t>DIFFERENT SURGICAL MODALITIES FOR MANAGEMENT OF PERSISTENT GLAUCOMA AFTER SILICONE OIL REMOVAL IN VITRECTOMIZED EYES: One Year Comparative Study.</t>
  </si>
  <si>
    <t>INCOMPLETE REPAIR OF RETINAL STRUCTURE AFTER VITRECTOMY WITH INTERNAL LIMITING MEMBRANE PEELING.</t>
  </si>
  <si>
    <t>USE OF A CARBONIC ANHYDRASE INHIBITOR IN X-LINKED RETINOSCHISIS: Effect on Cystic-Appearing Macular Lesions and Visual Acuity.</t>
  </si>
  <si>
    <t>CORRELATION OF MICROVASCULAR STRUCTURES ON OPTICAL COHERENCE TOMOGRAPHY ANGIOGRAPHY WITH VISUAL ACUITY IN RETINAL VEIN OCCLUSION.</t>
  </si>
  <si>
    <t>MULTICOLOR SCANNING LASER IMAGING IN LIPEMIA RETINALIS.</t>
  </si>
  <si>
    <t>Patch graft materials for glaucoma tube implants.</t>
  </si>
  <si>
    <t>New classes of glaucoma medications.</t>
  </si>
  <si>
    <t>Increasing healthcare costs: can we influence the costs of glaucoma care?</t>
  </si>
  <si>
    <t>Change in Central Corneal Thickness After the Discontinuation of Latanoprost in Normal Tension Glaucoma-Change in Central Corneal Thickness After Stop of Latanoprost.</t>
  </si>
  <si>
    <t>Comparing distance visual acuity measurement with a novel eye chart and the Landolt C chart in a population of children aged 6-18 years.</t>
  </si>
  <si>
    <t>Exosomal MicroRNA Discovery in Age-Related Macular Degeneration.</t>
  </si>
  <si>
    <t>MiRNA Biogenesis and Regulation of Diseases: An Overview.</t>
  </si>
  <si>
    <t>Comparison of Bruch's Membrane Opening Minimum Rim Width Among Those With Normal Ocular Health by Race.</t>
  </si>
  <si>
    <t>MULTIPLE EVANESCENT WHITE DOT SYNDROME WITH CENTRAL VISUAL LOSS.</t>
  </si>
  <si>
    <t>A case report of an unusual presentation of ocular rhinosporidiosis as a conjunctival cystic mass.</t>
  </si>
  <si>
    <t>A rare case of orbital hodgkin lymphoma demonstrating therapeutic response to a novel systemic medication.</t>
  </si>
  <si>
    <t>Effects of Muller's muscle-conjunctival resection for ptosis on ocular surface scores and dry eye symptoms.</t>
  </si>
  <si>
    <t>Antioxidant Actions of Selenium in Orbital Fibroblasts: A Basis for the Effects of Selenium in Graves' Orbitopathy.</t>
  </si>
  <si>
    <t>Orbital blowout fractures: a novel CT measurement that can predict the likelihood of surgical management.</t>
  </si>
  <si>
    <t>Genetically heterogeneous mice show age-related vision deficits not related to increased rod cell L-type calcium channel function in vivo.</t>
  </si>
  <si>
    <t>Topical Diclofenac-Loaded Liposomes Ameliorate Laser-Induced Choroidal Neovascularization in Mice and Non-Human Primates.</t>
  </si>
  <si>
    <t>Low regulatory T cell and high IL-17 mRNA expression in a mouse Graves' disease model.</t>
  </si>
  <si>
    <t>Role of Type 2 Diabetes in Determining Retinal, Renal, and Cardiovascular Outcomes in Women With Previous Gestational Diabetes Mellitus.</t>
  </si>
  <si>
    <t>CAVERNOUS HEMANGIOMA OF THE RETINA: A Comprehensive Review of the Literature (1934-2015).</t>
  </si>
  <si>
    <t>EN FACE OPTICAL COHERENCE TOMOGRAPHY OF MULTIPLE EVANESCENT WHITE DOT SYNDROME.</t>
  </si>
  <si>
    <t>RETINAL VASCULITIS ASSOCIATED WITH NEUROMYELITIS OPTICA.</t>
  </si>
  <si>
    <t>Optic disc hemorrhage in glaucoma: pathophysiology and prognostic significance.</t>
  </si>
  <si>
    <t>The global state of cataract blindness.</t>
  </si>
  <si>
    <t>The impact of age-related cataract on measures of frailty in an aging global population.</t>
  </si>
  <si>
    <t>A Pilot Study to Evaluate the Oral Microbiome and Dental Health in Primary Open-Angle Glaucoma.</t>
  </si>
  <si>
    <t>Inferior Macular Damage in Glaucoma: Its Relationship to Retinal Nerve Fiber Layer Defect in Macular Vulnerability Zone.</t>
  </si>
  <si>
    <t>Serum immunoglobulin G4 levels and Graves' disease phenotype.</t>
  </si>
  <si>
    <t>Assessment of dry eye in a GVHD murine model: Approximation through tear osmolarity measurement.</t>
  </si>
  <si>
    <t>IL-20 promotes epithelial healing of the injured mouse cornea.</t>
  </si>
  <si>
    <t>Protein delivery to the back of the eye: barriers, carriers and stability of anti-VEGF proteins.</t>
  </si>
  <si>
    <t>Validation of Guidelines for Undercorrection of Intraocular Lens Power in Children.</t>
  </si>
  <si>
    <t>Automated Segmentation Errors When Using Optical Coherence Tomography to Measure Retinal Nerve Fiber Layer Thickness in Glaucoma.</t>
  </si>
  <si>
    <t>Histopathologic Analysis of Transvitreal Fine Needle Aspiration Biopsy Needle Tracts for Uveal Melanoma.</t>
  </si>
  <si>
    <t>Retinal Microvascular Network and Microcirculation Assessments in High Myopia.</t>
  </si>
  <si>
    <t>Factors in the success of new contact lens wearers.</t>
  </si>
  <si>
    <t>Multiple sclerosis in Belgian children: A multicentre retrospective study.</t>
  </si>
  <si>
    <t>The gross motor function measure is valid for Fukuyama congenital muscular dystrophy.</t>
  </si>
  <si>
    <t>Incidence and Outcomes of Positive Donor Corneoscleral Rim Fungal Cultures after Keratoplasty.</t>
  </si>
  <si>
    <t>A Randomized, Double-Masked, Placebo-Controlled Clinical Trial of Two Forms of Omega-3 Supplements for Treating Dry Eye Disease.</t>
  </si>
  <si>
    <t>Visual Outcomes after Vitrectomy for Terson Syndrome Secondary to Traumatic Brain Injury.</t>
  </si>
  <si>
    <t>Orbital/Periorbital Plexiform Neurofibromas in Children with Neurofibromatosis Type 1: Multidisciplinary Recommendations for Care.</t>
  </si>
  <si>
    <t>Evicel versus Tisseel versus Sutures for Attaching Conjunctival Autograft in Pterygium Surgery: A Prospective Comparative Clinical Study.</t>
  </si>
  <si>
    <t>Enhanced Depth Imaging Optical Coherence Tomography of Optic Nerve Head Drusen: A Comparison of Cases with and without Visual Field Loss.</t>
  </si>
  <si>
    <t>Modified lateral tarsal strip for involutional entropion and ectropion surgery.</t>
  </si>
  <si>
    <t>Ant-egg" cataract revisited.</t>
  </si>
  <si>
    <t>Comparisons of presentations and outcomes of neuromyelitis optica patients with and without Sjögren's syndrome.</t>
  </si>
  <si>
    <t>Frontalis suspension surgery to treat patients with blepharospasm and eyelid opening apraxia: long-term results.</t>
  </si>
  <si>
    <t>High Levels of Circulating Endothelial Progenitor Cells Are Associated with Acrotism in Patients with Takayasu Arteritis.</t>
  </si>
  <si>
    <t>Characterizing the mode of action of extracellular Connexin43 channel blocking mimetic peptides in an in vitro ischemia injury model.</t>
  </si>
  <si>
    <t>Specific inhibition of TRPV4 enhances retinal ganglion cell survival in adult porcine retinal explants.</t>
  </si>
  <si>
    <t>Treat-and-extend approach with aflibercept: Effects on different subtypes of age-related choroidal neovascularisation.</t>
  </si>
  <si>
    <t>Development of an activity disease score in patients with uveitis (UVEDAI).</t>
  </si>
  <si>
    <t>Contralateral eye comparison study in MICS &amp; MIGS: Trabectome® vs. iStent inject®.</t>
  </si>
  <si>
    <t>Controversies in ocular tuberculosis.</t>
  </si>
  <si>
    <t>The dementia-associated APOE ε4 allele is not associated with rapid eye movement sleep behavior disorder.</t>
  </si>
  <si>
    <t>Associations of Alzheimer's disease with macular degeneration.</t>
  </si>
  <si>
    <t>Propranolol 0.1% eye micro-drops in newborns with retinopathy of prematurity: a pilot clinical trial.</t>
  </si>
  <si>
    <t>Augmented vertical recti transposition with intraoperative botulinum toxin for complete and chronic sixth nerve palsy.</t>
  </si>
  <si>
    <t>Response to 'Comment on 'Comparison of subthreshold micropulse laser (577 nm) treatment and half-dose photodynamic therapy in patients with chronic central serous chorioretinopathy''.</t>
  </si>
  <si>
    <t>Pneumatic release of focal vitreomacular traction.</t>
  </si>
  <si>
    <t>Aflibercept in diabetic macular edema: evaluating efficacy as a primary and secondary therapeutic option.</t>
  </si>
  <si>
    <t>Comparison of vision-related quality of life in primary open-angle glaucoma and dry-type age-related macular degeneration.</t>
  </si>
  <si>
    <t>Benchmarks for outcome indicators in pediatric cataract surgery.</t>
  </si>
  <si>
    <t>Comment on 'Comparison of subthreshold micropulse laser (577 nm) treatment and half-dose photodynamic therapy in patients with chronic central serous chorioretinopathy'.</t>
  </si>
  <si>
    <t>Elbow splinting as a method to increase patching compliance in amblyopia therapy.</t>
  </si>
  <si>
    <t>Mizuo-Nakamura phenomenon in cone-rod dystrophy.</t>
  </si>
  <si>
    <t>The importance of and potential for continuous monitoring of intraocular pressure.</t>
  </si>
  <si>
    <t>Successful closure of full-thickness macular hole associated with circumscribed choroidal haemangioma.</t>
  </si>
  <si>
    <t>Subcortical (18) F-AV-1451 binding patterns in progressive supranuclear palsy.</t>
  </si>
  <si>
    <t>Cutaneous Horn of the Eyelid in 13 Cases.</t>
  </si>
  <si>
    <t>In Praise of Precision: Esoglobus and Exoglobus.</t>
  </si>
  <si>
    <t>Wingtip Flap for Reconstruction of Full-Thickness Upper and Lower Eyelid Defects.</t>
  </si>
  <si>
    <t>Congenital Paradoxical Lower Eyelid Retraction With Upgaze due to an Anomalous Extraocular Muscle.</t>
  </si>
  <si>
    <t>Vision-related Quality of Life in Korean Glaucoma Patients.</t>
  </si>
  <si>
    <t>Comparison of Anterior Chamber Parameters in Patients With Plateau Iris Configuration and Pupillary Block Using ASOCT.</t>
  </si>
  <si>
    <t>Applying "Lasso" Regression to Predict Future Glaucomatous Visual Field Progression in the Central 10 Degrees.</t>
  </si>
  <si>
    <t>Glaucoma Diagnostic Capability of Global and Regional Measurements of Isolated Ganglion Cell Layer and Inner Plexiform Layer.</t>
  </si>
  <si>
    <t>Complications in Placement of a Glaucoma Drainage Device in a Patient With CREST Syndrome.</t>
  </si>
  <si>
    <t>Enhancing Descemet Membrane Endothelial Keratoplasty in Postvitrectomy Eyes With the Use of Pars Plana Infusion.</t>
  </si>
  <si>
    <t>Femtosecond Laser-Assisted Anterior Lamellar Keratoplasty for Recurrence of Granular Corneal Dystrophy in Postkeratoplasty Eyes.</t>
  </si>
  <si>
    <t>Automated Retroillumination Photography Analysis for Objective Assessment of Fuchs Corneal Dystrophy.</t>
  </si>
  <si>
    <t>Impact of Surgical Learning Curve in Descemet Membrane Endothelial Keratoplasty on Visual Acuity Gain.</t>
  </si>
  <si>
    <t>Systemic Fungal Infections in Donors for Corneal Transplantation.</t>
  </si>
  <si>
    <t>Outcomes of Descemet Stripping Automated Endothelial Keratoplasty in Toxic Anterior Segment Syndrome After Phacoemulsification.</t>
  </si>
  <si>
    <t>Fixation Stability and Viewing Distance in Patients with AMD.</t>
  </si>
  <si>
    <t>Objectively Measured Light Exposure in Emmetropic and Myopic Adults.</t>
  </si>
  <si>
    <t>Temporal Characteristics of Sodium Fluorescein in the Tear Meniscus.</t>
  </si>
  <si>
    <t>Rates of glaucomatous visual field change after trabeculectomy.</t>
  </si>
  <si>
    <t>The effects of transdermal testosterone and oestrogen therapy on dry eye in postmenopausal women: a randomised, placebo-controlled, pilot study.</t>
  </si>
  <si>
    <t>Feasibility study of a non-invasive eye fixation and monitoring device using a right-angle prism mirror for intensity-modulated radiotherapy for choroidal melanoma.</t>
  </si>
  <si>
    <t>Pendular eyelid flap: a novel technique for the management of extensive congenital upper lid colobomas.</t>
  </si>
  <si>
    <t>Lack of the P2X(7) receptor protects against AMD-like defects and microparticle accumulation in a chronic oxidative stress-induced mouse model of AMD.</t>
  </si>
  <si>
    <t>Postoperative Ocular Inflammation: A Single Subconjunctival Injection of XG-102 Compared to Dexamethasone Drops in a Randomized Trial.</t>
  </si>
  <si>
    <t>ITM2A Expands Evidence for Genetic and Environmental Interaction in Graves Disease Pathogenesis.</t>
  </si>
  <si>
    <t>Subconjunctival setariasis due to Setaria equina infection; a case report and a literature review.</t>
  </si>
  <si>
    <t>Lacrimal gland ductal carcinomas: Clinical, Morphological and Genetic characterization and implications for targeted treatment.</t>
  </si>
  <si>
    <t>A longitudinal investigation of parenting stress in caregivers of children with retinoblastoma.</t>
  </si>
  <si>
    <t>A tool for planning retinoblastoma services in sub-Saharan Africa.</t>
  </si>
  <si>
    <t>Human bone marrow mesenchymal stem cells for retinal vascular injury.</t>
  </si>
  <si>
    <t>Natural history and effect of therapeutic interventions on subretinal fluid causing foveal detachment in macular telangiectasia type 2.</t>
  </si>
  <si>
    <t>Peripheral VH4+ plasmablasts demonstrate autoreactive B cell expansion toward brain antigens in early multiple sclerosis patients.</t>
  </si>
  <si>
    <t>Global epidemiology of diabetic foot ulceration: a systematic review and meta-analysis (†).</t>
  </si>
  <si>
    <t>Contact lens wear is intrinsically inflammatory.</t>
  </si>
  <si>
    <t>OCULAR HYPERTENSION AFTER INTRAVITREAL DEXAMETHASONE (OZURDEX) SUSTAINED-RELEASE IMPLANT.</t>
  </si>
  <si>
    <t>Immunization Status of NICU Graduates at a Tertiary Care Children's Hospital.</t>
  </si>
  <si>
    <t>Vision Testing in the Evaluation of Concussion.</t>
  </si>
  <si>
    <t>A Review of the Course and Treatment of Non-Infectious Uveitis during Pregnancy.</t>
  </si>
  <si>
    <t>Short-term results of microhook ab interno trabeculotomy, a novel minimally invasive glaucoma surgery in Japanese eyes: initial case series.</t>
  </si>
  <si>
    <t>Comparison of corneal measurements in keratoconus using swept-source optical coherence tomography and combined Placido-Scheimpflug imaging.</t>
  </si>
  <si>
    <t>Psychophysical measurement of marmoset acuity and myopia.</t>
  </si>
  <si>
    <t>Comparison of Bioinformatics Prediction, Molecular Modeling, and Functional Analyses of FOXC1 Mutations in Patients with Axenfeld-Rieger Syndrome.</t>
  </si>
  <si>
    <t>Combined brain and anterior visual pathways' MRIs assist in early identification of neuromyelitis optica spectrum disorder at onset of optic neuritis.</t>
  </si>
  <si>
    <t>Both prolonged remission and Lupus Low Disease Activity State are associated with reduced damage accrual in systemic lupus erythematosus.</t>
  </si>
  <si>
    <t>Clinical relevance of RORγ positive and negative subsets of CD161+CD4+ T cells in primary Sjögren's syndrome.</t>
  </si>
  <si>
    <t>Systematic review comparing penetrating keratoplasty and deep anterior lamellar keratoplasty for management of keratoconus.</t>
  </si>
  <si>
    <t>A practical decision-tree model to predict complexity of reconstructive surgery after periocular basal cell carcinoma excision.</t>
  </si>
  <si>
    <t>Histopathology of Subcapsular Cataract in a Patient with Atopic Dermatitis.</t>
  </si>
  <si>
    <t>Soft multifocal simultaneous image contact lenses: a review.</t>
  </si>
  <si>
    <t>Sclerosing Orbital Inflammation Caused by Leishmania braziliensis.</t>
  </si>
  <si>
    <t>CHOROIDAL THICKNESS OF CENTRAL SEROUS CHORIORETINOPATHY SECONDARY TO CORTICOSTEROID USE.</t>
  </si>
  <si>
    <t>SMOKING IS A RISK FACTOR FOR PROLIFERATIVE VITREORETINOPATHY AFTER TRAUMATIC RETINAL DETACHMENT.</t>
  </si>
  <si>
    <t>OPTICAL COHERENCE TOMOGRAPHY AND INFRARED IMAGES OF ASTROCYTIC HAMARTOMAS NOT REVEALED BY FUNDUSCOPY IN TUBEROUS SCLEROSIS COMPLEX.</t>
  </si>
  <si>
    <t>IMPACT OF VITREORETINAL INTERFACE ARCHITECTURE ON SUCCESSFUL VITREOMACULAR TRACTION RESOLUTION IN EYES SCHEDULED FOR INTRAVITREAL OCRIPLASMIN THERAPY.</t>
  </si>
  <si>
    <t>INCIDENCE AND CAUSES OF VISION LOSS DURING AFLIBERCEPT TREATMENT FOR NEOVASCULAR AGE-RELATED MACULAR DEGENERATION: One-Year Follow-up.</t>
  </si>
  <si>
    <t>RECURRENCE IN PATIENTS WITH TYPE 3 NEOVASCULARIZATION (RETINAL ANGIOMATOUS PROLIFERATION) AFTER INTRAVITREAL RANIBIZUMAB.</t>
  </si>
  <si>
    <t>COMBINED INTRAVITREAL RANIBIZUMAB AND ORAL SUPPLEMENTATION WITH DOCOSAHEXAENOIC ACID AND ANTIOXIDANTS FOR DIABETIC MACULAR EDEMA: Two-Year Randomized Single-Blind Controlled Trial Results.</t>
  </si>
  <si>
    <t>Tau Oligomers Associate with Inflammation in the Brain and Retina of Tauopathy Mice and in Neurodegenerative Diseases.</t>
  </si>
  <si>
    <t>CLINICAL AND ELECTROPHYSIOLOGICAL EVALUATION AFTER INTRAVITREAL ZIV-AFLIBERCEPT FOR EXUDATIVE AGE-RELATED MACULAR DEGENERATION.</t>
  </si>
  <si>
    <t>CHOROIDAL THICKNESS AND CHORIORETINAL ATROPHY IN MYOPIC CHOROIDAL NEOVASCULARIZATION WITH ANTI-VASCULAR ENDOTHELIAL GROWTH FACTOR THERAPY.</t>
  </si>
  <si>
    <t>Leber Hereditary Optic Neuropathy: Visual Recovery in a Patient With the Rare m.3890G&gt;A Point Mutation.</t>
  </si>
  <si>
    <t>Objectively measured physical activity and its influence on physical capacity and clinical parameters in patients with primary Sjögren's syndrome.</t>
  </si>
  <si>
    <t>Minireview: Fibronectin in retinal disease.</t>
  </si>
  <si>
    <t>Effect of Omega-3 Fatty Acids Dietary Supplementation on Ocular Surface and Tear Film in Diabetic Patients with Dry Eye.</t>
  </si>
  <si>
    <t>Tau imaging with [(18) F]THK-5351 in progressive supranuclear palsy.</t>
  </si>
  <si>
    <t>Most preschool children hospitalised for acute rhinosinusitis had orbital complications, more common in the youngest and among boys.</t>
  </si>
  <si>
    <t>Efficacy of intravitreal bevacizumab for macular edema following branch retinal vein occlusion stratified by baseline visual acuity.</t>
  </si>
  <si>
    <t>Effect of uncorrection versus full correction on myopia progression in 12-year-old children.</t>
  </si>
  <si>
    <t>Vertical asymmetry of lamina cribrosa tilt angles using wide bandwidth, femtosecond mode-locked laser OCT; effect of myopia and glaucoma.</t>
  </si>
  <si>
    <t>Upregulation of NLRP3 inflammasome components in Mooren's ulcer.</t>
  </si>
  <si>
    <t>Myxobolus axelrodi n. sp. (Myxosporea: Myxobolidae) a parasite infecting the brain and retinas of the cardinal tetra Paracheirodon axelrodi (Teleostei: Characidae).</t>
  </si>
  <si>
    <t>Binocular vision anomalies and normative data (BAND) in Tamil Nadu: report 1.</t>
  </si>
  <si>
    <t>Orbital Cellulitis with Endogenous Panophthalmitis Caused by Methicillin-Sensitive Staphylococcus aureus in Pregnancy.</t>
  </si>
  <si>
    <t>2016 American College of Rheumatology/European League Against Rheumatism classification criteria for primary Sjögren's syndrome: A consensus and data-driven methodology involving three international patient cohorts.</t>
  </si>
  <si>
    <t>Choriocapillaris Nonperfusion is Associated With Poor Visual Acuity in Eyes With Reticular Pseudodrusen.</t>
  </si>
  <si>
    <t>Fornix-Based Versus Limbal-Based Conjunctival Trabeculectomy Flaps for Glaucoma: Findings From a Cochrane Systematic Review.</t>
  </si>
  <si>
    <t>Diabetes and diabetic retinopathy in people aged 50 years and older in Hungary.</t>
  </si>
  <si>
    <t>Anatomical and functional outcomes following vitrectomy for advanced familial exudative vitreoretinopathy: a single surgeon's experience.</t>
  </si>
  <si>
    <t>Randomised controlled trial of prophylactic antibiotic treatment for the prevention of endophthalmitis after open globe injury at Groote Schuur Hospital.</t>
  </si>
  <si>
    <t>Poor Prognosis and Challenging Treatment of Optic Nerve Malignant Gliomas: Literature Review and Case Report Series.</t>
  </si>
  <si>
    <t>Association of Pediatric Choroidal Neovascular Membranes at the Temporal Edge of Optic Nerve and Retinochoroidal Coloboma.</t>
  </si>
  <si>
    <t>Corneal Toxicity Associated With Aquarium Coral Palytoxin.</t>
  </si>
  <si>
    <t>Glaucoma Progression in the Unaffected Fellow Eye of Glaucoma Patients Who Developed Unilateral Branch Retinal Vein Occlusion.</t>
  </si>
  <si>
    <t>A validation study comparing self-reported travel diaries and objective data obtained from in-vehicle monitoring devices in older drivers with bilateral cataract.</t>
  </si>
  <si>
    <t>Allergic Eyelid Dermatitis as the Sole Manifestation of Gold Hypersensitivity.</t>
  </si>
  <si>
    <t>Attributes Associated with Adherence to Glaucoma Medical Therapy and its Effects on Glaucoma Outcomes: An Evidence-Based Review and Potential Strategies to Improve Adherence.</t>
  </si>
  <si>
    <t>The Role of Vitrectomy in the Management of Fungal Endophthalmitis.</t>
  </si>
  <si>
    <t>The Quest for Spectacle Independence: A Comparison of Multifocal Intraocular Lens Implants and Pseudophakic Monovision for Patients with Presbyopia.</t>
  </si>
  <si>
    <t>Impact of lymphocytic thyroiditis on incidence of pathological incidental thyroid carcinoma.</t>
  </si>
  <si>
    <t>Tarsal Glandular Hyperplasia in Pachydermoperiostosis and Implications for Ptosis Correction.</t>
  </si>
  <si>
    <t>Primary Gliosarcoma of the Optic Nerve: A Unique Adult Optic Pathway Glioma.</t>
  </si>
  <si>
    <t>Evaluation of Meibomian Gland Dysfunction in Polycystic Ovary Syndrome and Obesity.</t>
  </si>
  <si>
    <t>Immediate Effect of 3% Diquafosol Ophthalmic Solution on Tear MUC5AC Concentration and Corneal Wetting Ability in Normal and Experimental Keratoconjunctivitis Sicca Rat Models.</t>
  </si>
  <si>
    <t>Adjunctive triamcinolone acetonide for Ahmed glaucoma valve implantation: a randomized clinical trial.</t>
  </si>
  <si>
    <t>Clinical evaluation of an oil-based lubricant eyedrop in dry eye patients with lipid deficiency.</t>
  </si>
  <si>
    <t>Listeria infections of the eye.</t>
  </si>
  <si>
    <t>Retinal neurovascular changes appear earlier in type 2 diabetic patients.</t>
  </si>
  <si>
    <t>One-year results of aflibercept in vascularized pigment epithelium detachment due to neovascular AMD: a prospective study.</t>
  </si>
  <si>
    <t>Ethnic variation in vitreoretinal surgery: differences in clinical presentation and outcome.</t>
  </si>
  <si>
    <t>The use of Mersilene mesh for tendon elongation in restrictive strabismus due to Graves disease.</t>
  </si>
  <si>
    <t>Corneal higher-order aberrations after phacoemulsification: a comparison of 3 different incision sizes.</t>
  </si>
  <si>
    <t>A de novo missense mutation of GABRB2 causes early myoclonic encephalopathy.</t>
  </si>
  <si>
    <t>Lipid nanoparticles (SLN, NLC): Overcoming the anatomical and physiological barriers of the eye - Part II - Ocular drug-loaded lipid nanoparticles.</t>
  </si>
  <si>
    <t>Aspergillus flavus induced alterations in tear protein profile reveal pathogen-induced host response to fungal infection.</t>
  </si>
  <si>
    <t>Recovery of Visual and Ophthalmologic Symptoms After Treating Large or Giant Internal Carotid Artery Aneurysm by High-Flow Bypass with Cervical Ligation.</t>
  </si>
  <si>
    <t>Cortical Blindness in a Child Secondary to Mycoplasma pneumoniae Infection.</t>
  </si>
  <si>
    <t>Novel variants of RPGR in X-linked retinitis pigmentosa families and genotype-phenotype correlation.</t>
  </si>
  <si>
    <t>Comments to: Ranibizumab for persistent diabetic macular edema after bevacizumab treatment.</t>
  </si>
  <si>
    <t>Acquired ectropion uveae and secondary glaucoma due to trauma: report of 3 cases.</t>
  </si>
  <si>
    <t>Bioadhesive chitosan-loaded liposomes: A more efficient and higher permeable ocular delivery platform for timolol maleate.</t>
  </si>
  <si>
    <t>Clinical experience of switching anti-VEGF therapy from ranibizumab to aflibercept in age-related choroidal neovascularization.</t>
  </si>
  <si>
    <t>The effect of astigmatism axis on visual acuity.</t>
  </si>
  <si>
    <t>Comparing ranibizumab monotherapy and combination with single photodynamic therapy in wet AMD: retreatment and morphologic results.</t>
  </si>
  <si>
    <t>Cognitive function may be a predictor of retinopathy progression in patients with type 2 diabetes.</t>
  </si>
  <si>
    <t>Symptomatic treatment of pollen-related allergic rhinoconjunctivitis in children: randomized controlled trial.</t>
  </si>
  <si>
    <t>Dermal fillers: pathophysiology, prevention and treatment of complications.</t>
  </si>
  <si>
    <t>Simulation of panretinal laser photocoagulation using geometric methods for calculating the photocoagulation index.</t>
  </si>
  <si>
    <t>Choroidal thickness and visual prognosis in type 1 lesion due to neovascular age-related macular degeneration.</t>
  </si>
  <si>
    <t>Intravitreal dexamethasone in the management of acute endophthalmitis: a comparative retrospective study.</t>
  </si>
  <si>
    <t>Relationship between intraocular pressure and anterior lamina cribrosa depth: a cross-sectional observational study in a healthy Portuguese population.</t>
  </si>
  <si>
    <t>Safety and efficacy of collagen matrix implantation in infantile glaucoma.</t>
  </si>
  <si>
    <t>Intravitreal ranibizumab for retinal arterial macroaneurysm: long-term results of a prospective study.</t>
  </si>
  <si>
    <t>Surgical repair of large cyclodialysis clefts.</t>
  </si>
  <si>
    <t>Intraoperative complications of patients undergoing small-gauge and 20-gauge vitrectomy: a database study of 4,274 procedures.</t>
  </si>
  <si>
    <t>Spectral versus time-domain OCT in detecting preoperative epiretinal membranes that accompany macular holes.</t>
  </si>
  <si>
    <t>Functional and morphologic outcomes after reoperation for persistent idiopathic macular hole.</t>
  </si>
  <si>
    <t>Level of visual acuity necessary to avoid false-positives on the HRR and Ishihara color vision tests.</t>
  </si>
  <si>
    <t>Optic disc drusen: longitudinal aspects, with emphasis on visual field constriction and enlarged blind spot: a retrospective hospital-based clinical series.</t>
  </si>
  <si>
    <t>Retinal and choroidal thicknesses measured with swept-source optical coherence tomography after surgery for idiopathic macular hole.</t>
  </si>
  <si>
    <t>Combined tomography and epithelial thickness mapping for diagnosis of keratoconus.</t>
  </si>
  <si>
    <t>Stargardt disease: clinical features, molecular genetics, animal models and therapeutic options.</t>
  </si>
  <si>
    <t>Laser in situ keratomileusis for high hyperopia with corneal vertex centration and asymmetric offset.</t>
  </si>
  <si>
    <t>Retinal nerve fiber and optic disc morphology using spectral-domain optical coherence tomography in scleroderma patients.</t>
  </si>
  <si>
    <t>Retinal and choroidal thickness in children with a history of retinopathy of prematurity and transscleral diode laser treatment.</t>
  </si>
  <si>
    <t>Short-term outcomes of small-incision lenticule extraction (SMILE) for low, medium, and high myopia.</t>
  </si>
  <si>
    <t>Comparison of dorzolamide/timolol vs brinzolamide/brimonidine fixed combination therapy in the management of primary open-angle glaucoma.</t>
  </si>
  <si>
    <t>Ranibizumab for persistent diabetic macular edema after bevacizumab treatment.</t>
  </si>
  <si>
    <t>Impact of Valsalva maneuver on central choroid, central macula, and disk fiber layer thickness among high myopic and hyperopic patients.</t>
  </si>
  <si>
    <t>A randomized, controlled study of the efficacy and safety of a new eyedrop formulation for moderate to severe dry eye syndrome.</t>
  </si>
  <si>
    <t>Is artificial reproductive technology a risk factor for retinopathy of prematurity independent of the generation of multiple births?</t>
  </si>
  <si>
    <t>Accelerated corneal crosslinking for treatment of progressive keratoconus in pediatric patients.</t>
  </si>
  <si>
    <t>Posterior capsule opacification 9 years after phacoemulsification with a hydrophobic and a hydrophilic intraocular lens.</t>
  </si>
  <si>
    <t>Real-time assessment of intraoperative vaulting in implantable collamer lens and correlation with postoperative vaulting.</t>
  </si>
  <si>
    <t>Amniotic membrane transplantation with narrow-strip conjunctival autograft vs conjunctival autograft for recurrent pterygia.</t>
  </si>
  <si>
    <t>Causes of suboptimal corrected visual acuity following phacoemulsification in a teaching university hospital.</t>
  </si>
  <si>
    <t>Management of dislocated intraocular lenses with iris suture.</t>
  </si>
  <si>
    <t>Specificity of in vivo confocal cornea microscopy in Acanthamoeba keratitis.</t>
  </si>
  <si>
    <t>Microincision 25G pars plana vitrectomy with peeling of the inner limiting membrane and air tamponade in idiopathic macular hole.</t>
  </si>
  <si>
    <t>Retinal nerve fiber layer thickness by Stratus and Cirrus OCT in retrobulbar optic neuritis and nonarteritic ischemic optic neuropathy.</t>
  </si>
  <si>
    <t>Scleral buckling with a noncontact wide-angle viewing system in the management of rhegmatogenous retinal detachment.</t>
  </si>
  <si>
    <t>Microincision, aspiration cutter-assisted multifocal iris biopsy for melanoma.</t>
  </si>
  <si>
    <t>Prediction of the development of late enophthalmos in pure blowout fractures: delayed orbital tissue atrophy plays a major role.</t>
  </si>
  <si>
    <t>Comparison of macular findings due to vitreomacular traction alone or in association with epiretinal membrane.</t>
  </si>
  <si>
    <t>Anterior lamina cribrosa surface position in idiopathic intracranial hypertension and glaucoma.</t>
  </si>
  <si>
    <t>Laser peripheral iridotomy changes anterior chamber architecture.</t>
  </si>
  <si>
    <t>[(18) F]AV-1451 tau positron emission tomography in progressive supranuclear palsy.</t>
  </si>
  <si>
    <t>Simulation Modelling in Ophthalmology: Application to Cost Effectiveness of Ranibizumab and Aflibercept for the Treatment of Wet Age-Related Macular Degeneration in the United Kingdom.</t>
  </si>
  <si>
    <t>Leber Hereditary Optic Neuropathy: A Mitochondrial Disease Unique in Many Ways.</t>
  </si>
  <si>
    <t>A new era of uveitis: impact of polymerase chain reaction in intraocular inflammatory diseases.</t>
  </si>
  <si>
    <t>Comparing Hypertropia in Upgaze and Downgaze Distinguishes Congenital From Acquired Fourth Nerve Palsies.</t>
  </si>
  <si>
    <t>Temporary Lumbar Drain as Treatment for Pediatric Fulminant Idiopathic Intracranial Hypertension.</t>
  </si>
  <si>
    <t>Medication-Related Pseudotumor Cerebri Syndrome.</t>
  </si>
  <si>
    <t>The Efficacy and Safety Profile of Ocriplasmin in Vitreomacular Interface Disorders.</t>
  </si>
  <si>
    <t>Pseudo-accommodation in non-amblyopic children after bilateral cataract surgery and implantation with a monofocal intraocular lens: prevalence and possible mechanisms.</t>
  </si>
  <si>
    <t>Exome sequencing identifies a novel mutation in GJA8 associated with inherited cataract in a Chinese family.</t>
  </si>
  <si>
    <t>The diagnostic accuracy of chromatic pupillary light responses in diseases of the outer and inner retina.</t>
  </si>
  <si>
    <t>Tactile short-term memory in sensory-deprived individuals.</t>
  </si>
  <si>
    <t>Advances in bone marrow stem cell therapy for retinal dysfunction.</t>
  </si>
  <si>
    <t>Melatonin and cortisol profiles in the absence of light perception.</t>
  </si>
  <si>
    <t>Comparisons of the efficacy and tolerability of mycophenolate mofetil and azathioprine as treatments for neuromyelitis optica and neuromyelitis optica spectrum disorder.</t>
  </si>
  <si>
    <t>Arginase activity, urea, and hydroxyproline concentration are reduced in keratoconus keratocytes.</t>
  </si>
  <si>
    <t>Outcomes of Two Surgical Techniques Using Silicone Rod for Frontalis Sling Suspension to Treat Severe Ptosis.</t>
  </si>
  <si>
    <t>The Incidence of Reoperation and Related Risk Factors Among Patients With Infantile Exotropia.</t>
  </si>
  <si>
    <t>Development of Monofixation Syndrome After Extraction of Dense Cataracts.</t>
  </si>
  <si>
    <t>Primary and Secondary Intraocular Lens Implantations in Children With Pediatric Cataract: Visual Acuity and Strabismus at the Age of 2 Years and Older.</t>
  </si>
  <si>
    <t>Predictive significance of CCL21 and CXCL13 levels in the minor salivary glands of patients with Sjögren's syndrome.</t>
  </si>
  <si>
    <t>Topographic, tomographic and biomechanical corneal changes during pregnancy in patients with keratoconus: a cohort study.</t>
  </si>
  <si>
    <t>Can we predict relapse in Graves' disease? Results from a systematic review and meta-analysis.</t>
  </si>
  <si>
    <t>A Comprehensive Review of Postoperative Management of Descemet's Membrane Endothelial Keratoplasty.</t>
  </si>
  <si>
    <t>Management of Transient Monocular Vision Loss and Retinal Artery Occlusions.</t>
  </si>
  <si>
    <t>Phagocyte-specific S100A8/A9 is upregulated in primary Sjögren's syndrome and triggers the secretion of pro-inflammatory cytokines in vitro.</t>
  </si>
  <si>
    <t>Controversies over the role of internal limiting membrane peeling during vitrectomy in macular hole surgery.</t>
  </si>
  <si>
    <t>The association between multiple sclerosis and uveitis.</t>
  </si>
  <si>
    <t>DOME-SHAPED MACULOPATHY: ENHANCED VISUALIZATION WITH RADIAL OPTICAL COHERENCE TOMOGRAPHY SCANS.</t>
  </si>
  <si>
    <t>CLINICAL SPECTRUM OF MACULAR-FOVEAL CAPILLARIES EVALUATED WITH OPTICAL COHERENCE TOMOGRAPHY ANGIOGRAPHY.</t>
  </si>
  <si>
    <t>Nystagmus at the Onset of Vertiginous Attack in Ménière's Disease.</t>
  </si>
  <si>
    <t>TRAUMATIC PROLIFERATIVE VITREORETINOPATHY: Clinical and Histopathological Observations.</t>
  </si>
  <si>
    <t>MICROBIOLOGIC SPECTRUM AND VISUAL OUTCOMES OF ACUTE-ONSET ENDOPHTHALMITIS UNDERGOING THERAPEUTIC PARS PLANA VITRECTOMY.</t>
  </si>
  <si>
    <t>Multimodal Imaging of Serpiginous Choroiditis.</t>
  </si>
  <si>
    <t>Comparing pattern scanning laser trabeculoplasty to selective laser trabeculoplasty: A randomized controlled trial.</t>
  </si>
  <si>
    <t>A minimally invasive adjustable-depth blunt injector for delivery of pharmaceuticals into the posterior pole.</t>
  </si>
  <si>
    <t>Detection of glaucoma progression by perimetry and optic disc photography at different stages of the disease: results from the Early Manifest Glaucoma Trial.</t>
  </si>
  <si>
    <t>Retinal pigment epithelium wound healing after traumatic choroidal rupture.</t>
  </si>
  <si>
    <t>Distribution of intraocular pressure, central corneal thickness and vertical cup-to-disc ratio in a healthy Iranian population: the Yazd Eye Study.</t>
  </si>
  <si>
    <t>Insights on the involvement of (-)-epigallocatechin gallate in ER stress-mediated apoptosis in age-related macular degeneration.</t>
  </si>
  <si>
    <t>A Retrospective Analysis of Vision-Impairing Tumors Among 467 Patients with Neurofibromatosis Type 2.</t>
  </si>
  <si>
    <t>Age at natural menopause genetic risk score in relation to age at natural menopause and primary open-angle glaucoma in a US-based sample.</t>
  </si>
  <si>
    <t>Collagen XVIII in tissue homeostasis and dysregulation - Lessons learned from model organisms and human patients.</t>
  </si>
  <si>
    <t>Factors associated with rhinostomy shape after endoscopic dacryocystorhinostomy.</t>
  </si>
  <si>
    <t>Genetic profiling of a rare condition: co-occurrence of albinism and multiple primary melanoma in a Caucasian family.</t>
  </si>
  <si>
    <t>The Visual Impact of Lens-Induced Astigmatism is Linked to Habitual Axis.</t>
  </si>
  <si>
    <t>Two cases of clinical myasthenia gravis associated with pembrolizumab use in responding melanoma patients.</t>
  </si>
  <si>
    <t>The Effect of Programmable Tactile Displays on Spatial Learning Skills in Children and Adolescents of Different Visual Disability.</t>
  </si>
  <si>
    <t>Oculocutaneous albinism type 1: link between mutations, tyrosinase conformational stability, and enzymatic activity.</t>
  </si>
  <si>
    <t>Automatic Identification of Pathology-Distorted Retinal Layer Boundaries Using SD-OCT Imaging.</t>
  </si>
  <si>
    <t>Corneal confocal microscopy alterations in Sjögren's syndrome dry eye.</t>
  </si>
  <si>
    <t>Thickness of macular inner retinal layers and peripapillary retinal nerve fibre layer in neuromyelitis optica spectrum optic neuritis and isolated optic neuritis with one episode.</t>
  </si>
  <si>
    <t>Validation, test-retest reliability and norm scores for the Dutch Catquest-9SF.</t>
  </si>
  <si>
    <t>Sterile corneal infiltrates after corneal collagen cross-linking: evaluation of risk factors.</t>
  </si>
  <si>
    <t>Sentinel lymph node biopsy for ocular adnexal melanoma.</t>
  </si>
  <si>
    <t>Retinal oxygen saturation before and after glaucoma surgery.</t>
  </si>
  <si>
    <t>Imaging retinal inflammatory biomarkers after intravitreal steroid and anti-VEGF treatment in diabetic macular oedema.</t>
  </si>
  <si>
    <t>Monitoring macular pigment changes in macular holes using fluorescence lifetime imaging ophthalmoscopy.</t>
  </si>
  <si>
    <t>The intronic ABCA4 c.5461-10T&gt;C variant, frequently seen in patients with Stargardt disease, causes splice defects and reduced ABCA4 protein level.</t>
  </si>
  <si>
    <t>Reversal of functional loss in a rat model of chronic intraocular pressure elevation.</t>
  </si>
  <si>
    <t>Detection and measurement of clinically meaningful visual field progression in clinical trials for glaucoma.</t>
  </si>
  <si>
    <t>Evaluation of the eyebrow position after levator resection.</t>
  </si>
  <si>
    <t>CADASIL mimicking multiple sclerosis: The importance of clinical and MRI red flags.</t>
  </si>
  <si>
    <t>Botulinum toxin for treatment of restrictive strabismus.</t>
  </si>
  <si>
    <t>Gross motor function in children with spastic Cerebral Palsy and Cerebral Visual Impairment: A comparison between outcomes of the original and the Cerebral Visual Impairment adapted Gross Motor Function Measure-88 (GMFM-88-CVI).</t>
  </si>
  <si>
    <t>Increasing Comorbidities Suggest that Atopic Dermatitis Is a Systemic Disorder.</t>
  </si>
  <si>
    <t>Out of Sight: Culture-Negative Endocarditis and Endophthalmitis.</t>
  </si>
  <si>
    <t>Neuroprosthetics in amputee and brain injury rehabilitation.</t>
  </si>
  <si>
    <t>Recurrent Retinoblastoma With Mandibular Metastasis: A Case Report.</t>
  </si>
  <si>
    <t>Higher skin autofluorescence in young people with Type 1 diabetes and microvascular complications.</t>
  </si>
  <si>
    <t>Hidden mechanisms beyond the pupillary block in acute angle closure: ultrasound biomicroscopic study.</t>
  </si>
  <si>
    <t>Characteristics of cases with postoperative vitreous hemorrhage after 25-gauge vitrectomy for repair of proliferative diabetic retinopathy.</t>
  </si>
  <si>
    <t>Beyond deficit or compensation: new insights on postural control after long-term total visual loss.</t>
  </si>
  <si>
    <t>In vivo studies validating multitargeting of prostanoid receptors for achieving superior anti-inflammatory effects.</t>
  </si>
  <si>
    <t>Prevalence and Risk Factors for Refractive Error in Adult Chinese Americans: The Chinese American Eye Study.</t>
  </si>
  <si>
    <t>Spontaneous closure of a blue laser induced full thickness macular hole.</t>
  </si>
  <si>
    <t>Anti-angiogenesis through noninvasive to minimally invasive intraocular delivery of the peptide CC12 identified by in vivo-directed evolution.</t>
  </si>
  <si>
    <t>Elevated Serum Tetrac in Graves Disease: Potential Pathogenic Role in Thyroid-Associated Ophthalmopathy.</t>
  </si>
  <si>
    <t>A Case of a Spontaneous Self-resolving Retrobulbar Hemorrhage Following 3,4-Methylenedioxy-methamphetamine Use.</t>
  </si>
  <si>
    <t>Non-Exenteration Management of Sino-Orbital Fungal Disease.</t>
  </si>
  <si>
    <t>A Case of Idiopathic Bilateral Hemolacria in an 11-Year-Old Girl.</t>
  </si>
  <si>
    <t>Transcanalicular Laser-Assisted Dacryocystorhinostomy With Endonasal Augmentation in Primary Nasolacrimal Duct Obstruction: Our Experience.</t>
  </si>
  <si>
    <t>Retrobulbar Injection of Amphotericin B for Orbital Mucormycosis.</t>
  </si>
  <si>
    <t>SAFETY OF INTRAVITREAL DEXAMETHASONE IMPLANT (OZURDEX): The SAFODEX study. Incidence and Risk Factors of Ocular Hypertension.</t>
  </si>
  <si>
    <t>INTRAVITREAL DEXAMETHASONE IMPLANT AS ADJUVANT TREATMENT FOR BEVACIZUMAB- AND RANIBIZUMAB-RESISTANT NEOVASCULAR AGE-RELATED MACULAR DEGENERATION: A Prospective Pilot Study.</t>
  </si>
  <si>
    <t>USE OF FIBEROPTIC-GUIDED CO2 LASER IN THE TREATMENT OF UVEAL EFFUSION.</t>
  </si>
  <si>
    <t>Orbital exenteration for advanced periorbital non-melanoma skin cancer: prognostic factors and survival.</t>
  </si>
  <si>
    <t>Effect of glucosamine on intraocular pressure: a randomized clinical trial.</t>
  </si>
  <si>
    <t>Clinical features and long-term progression of reticular pseudodrusen in age-related macular degeneration: findings from a multicenter cohort.</t>
  </si>
  <si>
    <t>Long-term results of allogenic penetrating limbo-keratoplasty: 20 years of experience.</t>
  </si>
  <si>
    <t>Impaired Center-Surround Suppression in Patients with Alzheimer's Disease.</t>
  </si>
  <si>
    <t>Autoregulation of Optic Nerve Head Blood Flow Induced by Elevated Intraocular Pressure during Vitreous Surgery.</t>
  </si>
  <si>
    <t>Efficacy of Infliximab for Early Remission Induction in Refractory Uveoretinitis Associated with Behçet Disease: A 2-year Follow-up Study.</t>
  </si>
  <si>
    <t>Laser Vision Correction with Q Factor Modification for Keratoconus Management.</t>
  </si>
  <si>
    <t>Long-term Efficacy of Orthokeratology Contact Lens Wear in Controlling the Progression of Childhood Myopia.</t>
  </si>
  <si>
    <t>Predictors of electrocardiographic abnormalities in type 1 Diabetes: the Wisconsin Epidemiologic Study of Diabetic Retinopathy.</t>
  </si>
  <si>
    <t>Delayed vestibulopathy after heat exposure.</t>
  </si>
  <si>
    <t>Membrane-tube-type glaucoma shunt device for refractory glaucoma surgery.</t>
  </si>
  <si>
    <t>Intra- and Inter-Rater Agreement of Anterior Lamina Cribrosa Depth Measurements Using Enhanced-Depth Imaging Optical Coherence Tomography.</t>
  </si>
  <si>
    <t>Clinical investigation of new glaucoma procedures.</t>
  </si>
  <si>
    <t>Sustained drug delivery for glaucoma: current data and future trends.</t>
  </si>
  <si>
    <t>Central corneal thickness in glaucoma.</t>
  </si>
  <si>
    <t>Descemet membrane detachment during cataract surgery: etiology and management.</t>
  </si>
  <si>
    <t>FUNCTIONAL AND ANATOMICAL OUTCOMES OF CHOROIDAL NEOVASCULARIZATION COMPLICATING BEST1-RELATED RETINOPATHY.</t>
  </si>
  <si>
    <t>PARACENTRAL ACUTE MIDDLE MACULOPATHY ASSOCIATED WITH RETINAL ARTERY OCCLUSION AFTER COSMETIC FILLER INJECTION.</t>
  </si>
  <si>
    <t>Accounting for Ethnicity-Related Differences in Ocular Surface Integrity as a Step Toward Understanding Contact Lens Discomfort.</t>
  </si>
  <si>
    <t>TSHR Gene Polymorphisms in the Enhancer Regions Are Most Strongly Associated with the Development of Graves' Disease, Especially Intractable Disease, and of Hashimoto's Disease.</t>
  </si>
  <si>
    <t>Paediatric ocular and adnexal injuries requiring hospitalisation in Western Australia.</t>
  </si>
  <si>
    <t>Role of targeted magnetic resonance imaging sequences in the surgical management of anterior skull base pathology.</t>
  </si>
  <si>
    <t>Magnetic Resonance Parkinsonism Index: diagnostic accuracy of a fully automated algorithm in comparison with the manual measurement in a large Italian multicentre study in patients with progressive supranuclear palsy.</t>
  </si>
  <si>
    <t>Limbal conjunctival versus amniotic membrane in the intraoperative application of mitomycin C for recurrent pterygium: a randomized controlled trial.</t>
  </si>
  <si>
    <t>Intraoperative floppy iris syndrome and its association with various concurrent medications, bulbus length, patient age and gender.</t>
  </si>
  <si>
    <t>Seeing the sound after visual loss: functional MRI in acquired auditory-visual synesthesia.</t>
  </si>
  <si>
    <t>MANAGEMENT OF ENDOCRINE DISEASE: Rituximab therapy for Graves' orbitopathy - lessons from randomized control trials.</t>
  </si>
  <si>
    <t>Primary Sjögren's syndrome impact on smell, taste, sexuality and quality of life in female patients: A systematic review and meta-analysis.</t>
  </si>
  <si>
    <t>Changes in Retinal Thickness after Vitrectomy for Epiretinal Membrane with and without Internal Limiting Membrane Peeling.</t>
  </si>
  <si>
    <t>Carbon nanotube electrodes for retinal implants: A study of structural and functional integration over time.</t>
  </si>
  <si>
    <t>OPTICAL COHERENCE TOMOGRAPHY ANGIOGRAPHY SHOWS INNER CHOROIDAL ISCHEMIA IN ACUTE POSTERIOR MULTIFOCAL PLACOID PIGMENT EPITHELIOPATHY.</t>
  </si>
  <si>
    <t>CHOROIDAL SARCOID GRANULOMA SIMULATING PROSTATE CARCINOMA METASTASIS.</t>
  </si>
  <si>
    <t>MICROVASCULAR FLOW ABNORMALITIES ASSOCIATED WITH RETINAL VASCULITIS: A Potential of Mechanism of Retinal Injury.</t>
  </si>
  <si>
    <t>OUTCOMES OF AN INTRAVITREAL INJECTION CLINIC.</t>
  </si>
  <si>
    <t>Human Breast Milk Drops Promote Corneal Epithelial Wound Healing.</t>
  </si>
  <si>
    <t>Determinants of developmental outcomes in a very preterm Canadian cohort.</t>
  </si>
  <si>
    <t>Course of serum autoantibodies in patients after acute angle-closure glaucoma attack.</t>
  </si>
  <si>
    <t>Central corneal thickness and its relationship to ocular parameters in young adult myopic eyes.</t>
  </si>
  <si>
    <t>Does the treatment of amblyopia normalise subfoveal choroidal thickness in amblyopic children?</t>
  </si>
  <si>
    <t>Safety and tolerability of fingolimod in patients with relapsing-remitting multiple sclerosis: results of an open-label clinical trial in Italy.</t>
  </si>
  <si>
    <t>Clinical outcomes and antibiotic susceptibilities of Staphylococcus aureus endophthalmitis.</t>
  </si>
  <si>
    <t>Intraoperative Subcortical Electrical Mapping of the Optic Tract in Awake Surgery Using a Virtual Reality Headset.</t>
  </si>
  <si>
    <t>Tele-ophthalmology for diabetic retinopathy screening: 8 years of experience.</t>
  </si>
  <si>
    <t>Vasculitis in the autoinflammatory diseases.</t>
  </si>
  <si>
    <t>Chornobyl 30 years later: Radiation, pregnancies, and developmental anomalies in Rivne, Ukraine.</t>
  </si>
  <si>
    <t>Tarsal Strip Versus Tarsal Belt in Ectropion Correction: A Statistical Evaluation.</t>
  </si>
  <si>
    <t>SIX-YEAR OUTCOMES OF INTRAVITREAL BEVACIZUMAB FOR CHOROIDAL NEOVASCULARIZATION IN PATIENTS WITH PATHOLOGIC MYOPIA.</t>
  </si>
  <si>
    <t>MACULAR HOLE AFTER PARS PLANA VITRECTOMY FOR RHEGMATOGENOUS RETINAL DETACHMENT.</t>
  </si>
  <si>
    <t>Fluorescein-Assisted Subretinal Tissue Plasminogen Activator (tPA) Delivery For Submacular Hemorrhage.</t>
  </si>
  <si>
    <t>QUANTITATIVE ANALYSIS OF PIGMENT EPITHELIAL DETACHMENT RESPONSE TO DIFFERENT ANTI-VASCULAR ENDOTHELIAL GROWTH FACTOR AGENTS IN WET AGE-RELATED MACULAR DEGENERATION.</t>
  </si>
  <si>
    <t>WHAT IS THE FUNDAMENTAL NATURE OF PATHOLOGIC MYOPIA?</t>
  </si>
  <si>
    <t>ULTRASOUND MEASUREMENTS OF THE DISTANCE BETWEEN LIMBUS AND RETINAL BREAK IN EYES WITH MEDIA OPACITIES.</t>
  </si>
  <si>
    <t>ULTRA-WIDE-FIELD FUNDUS AUTOFLUORESCENCE FINDINGS IN PATIENTS WITH ACUTE ZONAL OCCULT OUTER RETINOPATHY.</t>
  </si>
  <si>
    <t>A Novel Method of Extending Glaucoma Drainage Tube: "Tube-in-Tube" Technique.</t>
  </si>
  <si>
    <t>Limbal Stem Cell Preservation During Proton Beam Irradiation for Diffuse Iris Melanoma.</t>
  </si>
  <si>
    <t>Risk Factors for Keratoconus: Atopy and Eye Rubbing.</t>
  </si>
  <si>
    <t>Reversibility of Gland Dropout and Significance of Eyelid Hygiene Treatment in Meibomian Gland Dysfunction.</t>
  </si>
  <si>
    <t>CTG18.1 Expansion in TCF4 Increases Likelihood of Transplantation in Fuchs Corneal Dystrophy.</t>
  </si>
  <si>
    <t>A 10-Year Review of Ocular Methicillin-Resistant Staphylococcus aureus Infections: Epidemiology, Clinical Features, and Treatment.</t>
  </si>
  <si>
    <t>Subtenon Injections of Ranibizumab Arrest Growth in Early Recurrent Pterygium.</t>
  </si>
  <si>
    <t>Evidence-Based Endothelial Rehabilitation.</t>
  </si>
  <si>
    <t>The Influence of Optical Coherence Tomography Measurements of Retinal Nerve Fiber Layer on Decision-Making in Glaucoma Diagnosis.</t>
  </si>
  <si>
    <t>CLINICAL PROGRESS IN INHERITED RETINAL DEGENERATIONS: GENE THERAPY CLINICAL TRIALS AND ADVANCES IN GENETIC SEQUENCING.</t>
  </si>
  <si>
    <t>Outcomes of Gonioscopy-assisted Transluminal Trabeculotomy (GATT) in Eyes With Prior Incisional Glaucoma Surgery.</t>
  </si>
  <si>
    <t>Association of Lysyl Oxidase-Like 1 Gene Polymorphism in Turkish Patients With Pseudoexfoliation Syndrome and Pseudoexfoliation Glaucoma.</t>
  </si>
  <si>
    <t>Uveal melanoma: quantitative evaluation of diffusion-weighted MR imaging in the response assessment after proton-beam therapy, long-term follow-up.</t>
  </si>
  <si>
    <t>Punctate inner choroidopathy: A review.</t>
  </si>
  <si>
    <t>Positive vitreous pressure: Pathophysiology, complications, prevention, and management.</t>
  </si>
  <si>
    <t>Evaluation and management of the swollen optic disk in cryptococcal meningitis.</t>
  </si>
  <si>
    <t>Deformation of Optic Nerve Head and Peripapillary Tissues by Horizontal Duction.</t>
  </si>
  <si>
    <t>Orbital Cellulitis with Pansinusitis and Subdural Empyema.</t>
  </si>
  <si>
    <t>Headache and diplopia.</t>
  </si>
  <si>
    <t>Functional impact of treatment with ranibizumab under a reactive strategy in patients with neovascular age-related macular degeneration.</t>
  </si>
  <si>
    <t>Genomic landscape of retinoblastoma in Rb(-/-) p130(-/-) mice resembles human retinoblastoma.</t>
  </si>
  <si>
    <t>MULTIFOCAL CHOROIDAL MELANOMA IN A PATIENT WITH GERM LINE BRCA-ASSOCIATED PROTEIN 1 MUTATION.</t>
  </si>
  <si>
    <t>POSSIBLE EFFICACY OF TOPICAL DORZOLAMIDE IN THE TREATMENT OF PACLITAXEL-RELATED CYSTOID MACULAR EDEMA.</t>
  </si>
  <si>
    <t>Detection of Thyroid Abnormalities in Aquaporin-4 Antibody-Seropositive Optic Neuritis Patients.</t>
  </si>
  <si>
    <t>FOCAL CHOROIDAL EXCAVATION AND ITS ASSOCIATION WITH PACHYCHOROID SPECTRUM DISORDERS: A Review of the Literature and Multimodal Imaging Findings.</t>
  </si>
  <si>
    <t>INFRARED IMAGING OF CIRCUMSCRIBED CHOROIDAL HEMANGIOMAS.</t>
  </si>
  <si>
    <t>Horizontal Gaze Palsy and Progressive Scoliosis With ROBO 3 Mutations in Patients From Cape Verde.</t>
  </si>
  <si>
    <t>VOLUME-RENDERED ANGIOGRAPHIC AND STRUCTURAL OPTICAL COHERENCE TOMOGRAPHY ANGIOGRAPHY OF MACULAR TELANGIECTASIA TYPE 2.</t>
  </si>
  <si>
    <t>Simultaneous Clear Lens Extraction and Silicon Oil Removal in Vitrectomized Myopic Eyes.</t>
  </si>
  <si>
    <t>TOMOGRAPHIC RELATIONSHIPS BETWEEN RETINAL NEOVASCULARIZATION AND THE POSTERIOR VITREOUS IN PROLIFERATIVE DIABETIC RETINOPATHY.</t>
  </si>
  <si>
    <t>HIGH MYOPIA AND DIABETIC RETINOPATHY: A Contralateral Eye Study in Diabetic Patients With High Myopic Anisometropia.</t>
  </si>
  <si>
    <t>Periocular Breast Carcinoma Metastases: Predominant Origin From the Lobular Variant.</t>
  </si>
  <si>
    <t>Piezosurgery in External Dacryocystorhinostomy.</t>
  </si>
  <si>
    <t>Clinical Presentation and Bacteriology of Eyebrow Infections: The Massachusetts Eye and Ear Infirmary Experience (2008-2015).</t>
  </si>
  <si>
    <t>TYPE 3 NEOVASCULARIZATION IMAGED WITH CROSS-SECTIONAL AND EN FACE OPTICAL COHERENCE TOMOGRAPHY ANGIOGRAPHY.</t>
  </si>
  <si>
    <t>Nodulo-Ulcerative Ocular Surface Squamous Neoplasia in 6 Patients: A Rare Presentation.</t>
  </si>
  <si>
    <t>Comparative Confocal and Histopathological Study of Corneal Changes in Multiple Myeloma.</t>
  </si>
  <si>
    <t>Recurrence Rate and Complications of Pterygium Extended Removal Followed by Extended Conjunctival Transplant.</t>
  </si>
  <si>
    <t>Morphology of the Corneal Limbus Following Standard and Accelerated Corneal Collagen Cross-Linking (9 mW/cm2) for Keratoconus.</t>
  </si>
  <si>
    <t>Double-Headed Pterygia Treated With P.E.R.F.E.C.T for PTERYGIUM.</t>
  </si>
  <si>
    <t>Transient Monocular Vision Loss on Awakening: A Benign Amaurotic Phenomenon.</t>
  </si>
  <si>
    <t>Ocular and Cerebral Emboli From an Atrial Myxoma.</t>
  </si>
  <si>
    <t>A case of 9q21.11q22.1 triplication with novel ophthalmic features.</t>
  </si>
  <si>
    <t>Biologic Therapy for HLA-B27-associated Ocular Disorders.</t>
  </si>
  <si>
    <t>Subchoroidal Release of VEGF and bFGF Produces Choroidal Neovascularization in Rabbit.</t>
  </si>
  <si>
    <t>Retinal vascular imaging technology to monitor disease severity and complications in type 1 diabetes mellitus: A systematic review.</t>
  </si>
  <si>
    <t>Power Profiles of Commercial Multifocal Soft Contact Lenses.</t>
  </si>
  <si>
    <t>Intraocular lens calculations after laser vision correction.</t>
  </si>
  <si>
    <t>Anesthesia for Ophthalmic Artery Chemosurgery.</t>
  </si>
  <si>
    <t>Treatment of Amblyopia and Amblyopia Risk Factors Based on Current Evidence.</t>
  </si>
  <si>
    <t>Evidence for Telemedicine for Diabetic Retinal Disease.</t>
  </si>
  <si>
    <t>Management of Cystoid Macular Edema in Retinitis Pigmentosa.</t>
  </si>
  <si>
    <t>Volumetric analysis of the cerebellum in patients with progressive supranuclear palsy.</t>
  </si>
  <si>
    <t>Long-term Outcomes of Pediatric Penetrating Keratoplasty for Herpes Simplex Virus Keratitis.</t>
  </si>
  <si>
    <t>Long-Term Outcomes of Aflibercept Treatment for Neovascular Age-Related Macular Degeneration in a Clinical Setting.</t>
  </si>
  <si>
    <t>Corneal Endothelial Cell Density in Children: Normative Data From Birth to 5 Years Old.</t>
  </si>
  <si>
    <t>Cytomegalovirus Retinitis in Pediatric Stem Cell Transplants: Report of a Recent Cluster and the Development of a Screening Protocol.</t>
  </si>
  <si>
    <t>The optical imaging and clinical features of tamoxifen associated macular hole: A case report and review of the literatures.</t>
  </si>
  <si>
    <t>Laser pointer maculopathy. A new public health problem?</t>
  </si>
  <si>
    <t>Understanding the Pathogenesis of Neurotrophic Keratitis: The Role of Corneal Nerves.</t>
  </si>
  <si>
    <t>PHOTORECEPTOR INNER SEGMENT MORPHOLOGY IN BEST VITELLIFORM MACULAR DYSTROPHY.</t>
  </si>
  <si>
    <t>Apgar score and reduced vision in children aged 3 to 6 years.</t>
  </si>
  <si>
    <t>Pretreatment of RPE Cells with Lutein Can Mitigate Bevacizumab-Induced Increases in Angiogenin and bFGF.</t>
  </si>
  <si>
    <t>Chronic signs of memory B cell activation in patients with Behçet's disease are partially restored by anti-tumour necrosis factor treatment.</t>
  </si>
  <si>
    <t>Diagnosing and attributing neuropsychiatric events to systemic lupus erythematosus: time to untie the Gordian knot?</t>
  </si>
  <si>
    <t>The combination of vestibular impairment and congenital sensorineural hearing loss predisposes patients to ocular anomalies, including Usher syndrome.</t>
  </si>
  <si>
    <t>A modified treat-and-extend regimen of aflibercept for treatment-naïve patients with neovascular age-related macular degeneration.</t>
  </si>
  <si>
    <t>Comparison of Heidelberg Retina Tomograph-3 glaucoma probability score and Moorfields regression analysis of optic nerve head in glaucoma patients and healthy individuals.</t>
  </si>
  <si>
    <t>Modifiable factors in the management of glaucoma: a systematic review of current evidence.</t>
  </si>
  <si>
    <t>Ophthalmologic abnormalities among students with cognitive impairment in eastern Taiwan: The special group with undetected visual impairment.</t>
  </si>
  <si>
    <t>Enucleation Caused by Fusarium Infection in a Child With Toxic Epidermal Necrolysis.</t>
  </si>
  <si>
    <t>Prevalence of Ocular Manifestations and Visual Outcomes in Patients With Herpes Zoster Ophthalmicus.</t>
  </si>
  <si>
    <t>Outcomes of Descemet Stripping Endothelial Keratoplasty Using Eye Bank-Prepared Preloaded Grafts.</t>
  </si>
  <si>
    <t>Natural Killer T-Cell Lymphoma of the Orbit: An Evidence-Based Approach.</t>
  </si>
  <si>
    <t>In vivo confocal microscopy of toxic keratopathy.</t>
  </si>
  <si>
    <t>The use of transdermal optical coherence tomography to image the superficial temporal arteries.</t>
  </si>
  <si>
    <t>Outcomes of microcatheter-assisted trabeculotomy following failed angle surgeries in primary congenital glaucoma.</t>
  </si>
  <si>
    <t>Voice-based assessments of trustworthiness, competence, and warmth in blind and sighted adults.</t>
  </si>
  <si>
    <t>Copy-number variation is an important contributor to the genetic causality of inherited retinal degenerations.</t>
  </si>
  <si>
    <t>Clinical evaluation and molecular screening of a large consecutive series of albino patients.</t>
  </si>
  <si>
    <t>Socioeconomic status and global variations in the incidence of neuroblastoma: call for support of population-based cancer registries in low-middle-income countries.</t>
  </si>
  <si>
    <t>Analysis of CCN Protein Expression and Activities in Vasoproliferative Retinopathies.</t>
  </si>
  <si>
    <t>Effects of selenium on short-term control of hyperthyroidism due to Graves' disease treated with methimazole: results of a randomized clinical trial.</t>
  </si>
  <si>
    <t>Risk Prediction Model for Progression of Age-Related Macular Degeneration.</t>
  </si>
  <si>
    <t>Ischemia Reperfusion Injury Triggers TNFα Induced-Necroptosis in Rat Retina.</t>
  </si>
  <si>
    <t>Effect of Geranylgeranylacetone on Ultraviolet Radiation Type B-Induced Cataract in Heat-Shock Transcription Factor 1 Heterozygous Mouse.</t>
  </si>
  <si>
    <t>Pediatric opsoclonus-myoclonus syndrome: the role of functional brain connectivity studies.</t>
  </si>
  <si>
    <t>Effect of leaking perifoveal microaneurysms on resolution of diabetic macular edema treated by combination therapy using anti-vascular endothelial growth factor and short pulse focal/grid laser photocoagulation.</t>
  </si>
  <si>
    <t>Virtual clinics in glaucoma care: face-to-face versus remote decision-making.</t>
  </si>
  <si>
    <t>The natural history of corneal topographic progression of keratoconus after age 30 years in non-contact lens wearers.</t>
  </si>
  <si>
    <t>Reconciling visual field defects and retinal nerve fibre layer asymmetric patterns in retrograde degeneration: an extended case series.</t>
  </si>
  <si>
    <t>Oculocardiac Reflex as a Result of Intraorbital Trauma.</t>
  </si>
  <si>
    <t>A Rare Central Nervous System Fungal Infection Resulting from Brown Heroin Use.</t>
  </si>
  <si>
    <t>Multimodal Imaging in Ocular Tuberculosis.</t>
  </si>
  <si>
    <t>Evaluation and Management of Acute Acquired Comitant Esotropia in Children.</t>
  </si>
  <si>
    <t>Survey of glaucoma surgical preferences and post-operative care in the United Kingdom.</t>
  </si>
  <si>
    <t>Use of T1ρMR imaging in Sjögren's syndrome with normal appearing parotid glands: Initial findings.</t>
  </si>
  <si>
    <t>Mosaicism in ATP1A3-related disorders: not just a theoretical risk.</t>
  </si>
  <si>
    <t>Recent Developments in the Diagnosis and Treatment of Ocular Toxoplasmosis.</t>
  </si>
  <si>
    <t>Microhabitat Selection and Eyefluke Infection Levels in the Western Mosquitofish (Gambusia affinis).</t>
  </si>
  <si>
    <t>Association of NT-proANP Level in Plasma and Humor Aqueous with Primary Open-Angle Glaucoma.</t>
  </si>
  <si>
    <t>Elevated Regulatory T Cell Levels in Glaucoma Patients in Comparison to Healthy Controls.</t>
  </si>
  <si>
    <t>Rasgrf1 mRNA expression in myopic eyes of guinea pigs.</t>
  </si>
  <si>
    <t>Serial optical coherence tomography angiography for corneal vascularization.</t>
  </si>
  <si>
    <t>Clinical practice pattern in management of diabetic macular edema in Japan: survey results of Japanese retinal specialists.</t>
  </si>
  <si>
    <t>Ocular parasitoses: A comprehensive review.</t>
  </si>
  <si>
    <t>Evaluating the efficacy of epinastine ophthalmic solution using a conjunctivitis allergen challenge model in patients with birch pollen allergic conjunctivitis.</t>
  </si>
  <si>
    <t>Updating the diagnosis, classification and assessment of rosacea: recommendations from the global ROSacea COnsensus (ROSCO) panel.</t>
  </si>
  <si>
    <t>The assessment of peripapillary retinal nerve fiber layer and macular ganglion cell layer changes in obese children: a cross-sectional study using optical coherence tomography.</t>
  </si>
  <si>
    <t>Effect of vitreomacular separation on macular thickness determined by spectral-domain optical coherence tomography.</t>
  </si>
  <si>
    <t>In vivo imaging of a cone mosaic in a patient with achromatopsia associated with a GNAT2 variant.</t>
  </si>
  <si>
    <t>Graft dislocation and graft failure following Descemet membrane endothelial keratoplasty (DMEK) using precut tissue: a retrospective cohort study.</t>
  </si>
  <si>
    <t>Endoscopic cyclophotocoagulation for the treatment of glaucoma.</t>
  </si>
  <si>
    <t>Female with Diplopia.</t>
  </si>
  <si>
    <t>Viewing distance and eyestrain symptoms with prolonged viewing of smartphones.</t>
  </si>
  <si>
    <t>Risk of geographic atrophy in age-related macular degeneration patients treated with intravitreal anti-VEGF agents.</t>
  </si>
  <si>
    <t>Reply to 'Can photoreceptor loss also account for changes in pupil size following panretinal photocoagulation?'</t>
  </si>
  <si>
    <t>Aflibercept in persistent neovascular AMD: comparison of different treatment strategies in switching therapy.</t>
  </si>
  <si>
    <t>Structural and molecular changes in the aging choroid: implications for age-related macular degeneration.</t>
  </si>
  <si>
    <t>Ocular Manifestations, Conventional Fundus Fluorescein Angiographic Findings, and Relationship Between Angiographic Findings and Visual Acuity in Behçet's Disease.</t>
  </si>
  <si>
    <t>Changes in the Macular Ganglion Cell Complex Thickness and Central Macular Thickness after Argon Laser Panretinal Photocoagulation.</t>
  </si>
  <si>
    <t>Morphological and Functional Retinal Assessment in Epiretinal Membrane Surgery.</t>
  </si>
  <si>
    <t>Wound stability and surgically induced corneal astigmatism after transconjunctival single-plane sclerocorneal incision cataract surgery.</t>
  </si>
  <si>
    <t>Comparison of two individualized treatment regimens with ranibizumab for diabetic macular edema.</t>
  </si>
  <si>
    <t>Choroid Detachment, a Rare Cause of Vision Loss Diagnosed by Point-of-Care Ultrasound.</t>
  </si>
  <si>
    <t>UNUSUAL CASE OF STELLATE NONHEREDITARY IDIOPATHIC FOVEOMACULAR RETINOSCHISIS.</t>
  </si>
  <si>
    <t>UNUSUAL POSTERIOR VARIX OF A VORTEX VEIN AMPULLA.</t>
  </si>
  <si>
    <t>Ophthalmologic evaluation in geriatric patients: Assessment of consistency between patients' complaints and ocular diagnoses.</t>
  </si>
  <si>
    <t>Lentiviral Vector Gene Transfer of Endostatin/Angiostatin for Macular Degeneration (GEM) Study.</t>
  </si>
  <si>
    <t>Increased basal ganglia binding of (18) F-AV-1451 in patients with progressive supranuclear palsy.</t>
  </si>
  <si>
    <t>Study of LRRK2 variation in tauopathy: Progressive supranuclear palsy and corticobasal degeneration.</t>
  </si>
  <si>
    <t>Visual outcomes after lensectomy and iris claw artisan intraocular lens implantation in patients with Marfan syndrome.</t>
  </si>
  <si>
    <t>Biomechanical evaluation of cornea in patients with ankylosing spondylitis.</t>
  </si>
  <si>
    <t>Influence of Gender on Epidemiology and Clinical Manifestations of Sarcoidosis: A Population-Based Retrospective Cohort Study 1976-2013.</t>
  </si>
  <si>
    <t>Changes in subfoveal choroidal thickness and reduction of serum levels of vascular endothelial growth factor in patients with POEMS syndrome.</t>
  </si>
  <si>
    <t>Optical coherence tomography angiography: an overview of the technology and an assessment of applications for clinical research.</t>
  </si>
  <si>
    <t>Age-related spontaneous lacrimal keratoconjunctivitis is accompanied by dysfunctional T regulatory cells.</t>
  </si>
  <si>
    <t>Phlyctenulosis: a systemic diagnosis made or missed in the blink of an eye.</t>
  </si>
  <si>
    <t>The TetO rat as a new translational model for type 2 diabetic retinopathy by inducible insulin receptor knockdown.</t>
  </si>
  <si>
    <t>Outcomes With As-Needed Aflibercept and Macular Laser Following the Phase III VISTA DME Trial: ENDURANCE 12-Month Extension Study.</t>
  </si>
  <si>
    <t>Changes in Ocular Parameters and Intraocular Lens Powers in Aging Cycloplegic Eyes.</t>
  </si>
  <si>
    <t>Intraoperative Interface Fluid Dynamics and Clinical Outcomes for Intraoperative Optical Coherence Tomography-Assisted Descemet Stripping Automated Endothelial Keratoplasty From the PIONEER Study.</t>
  </si>
  <si>
    <t>Relationships Between Anthropometric Measurements and Intraocular Pressure: The Korea National Health and Nutrition Examination Survey.</t>
  </si>
  <si>
    <t>Trends in Prevalence of Diagnosed Ocular Disease and Utilization of Eye Care Services in American Veterans.</t>
  </si>
  <si>
    <t>Motivational interviewing or reminders for glaucoma medication adherence: Results of a multi-site randomised controlled trial.</t>
  </si>
  <si>
    <t>Thyroid eye disease: a review.</t>
  </si>
  <si>
    <t>Interleukin-33 regulates tissue remodelling and inhibits angiogenesis in the eye.</t>
  </si>
  <si>
    <t>Evidence-Based Treatment of Diabetic Retinopathy.</t>
  </si>
  <si>
    <t>To assess the efficacy of vertical muscle surgery for management of hypotropia in monocular elevation deficiency type II.</t>
  </si>
  <si>
    <t>Long-term changes in subfoveal choroidal thickness and central macula thickness after Nd:YAG laser capsulotomy.</t>
  </si>
  <si>
    <t>Femtosecond laser-assisted LASIK versus PRK for high myopia: comparison of 18-month visual acuity and quality.</t>
  </si>
  <si>
    <t>Eyelid cleansing with ointment for obstructive meibomian gland dysfunction.</t>
  </si>
  <si>
    <t>Longitudinal change in choroidal thickness after trabeculectomy in primary open-angle glaucoma patients.</t>
  </si>
  <si>
    <t>Primary orbital synovial sarcoma: A clinicopathologic review with a differential diagnosis and discussion of molecular genetics.</t>
  </si>
  <si>
    <t>Formation of an Intraretinal Fluid Barrier in Cavitary Optic Disc Maculopathy.</t>
  </si>
  <si>
    <t>Changes in Keratometric Values and Corneal High Order Aberrations After Hydrogel Inlay Implantation.</t>
  </si>
  <si>
    <t>Open Payments Database: Anti-Vascular Endothelial Growth Factor Agent Payments to Ophthalmologists.</t>
  </si>
  <si>
    <t>Relationship Between Neuromyelitis Optica Spectrum Disorder and Sjögren's Syndrome: Central Nervous System Extraglandular Disease or Unrelated, Co-Occurring Autoimmunity?</t>
  </si>
  <si>
    <t>Anti-Interleukin-6 Receptor Tocilizumab for Severe Juvenile Idiopathic Arthritis-Associated Uveitis Refractory to Anti-Tumor Necrosis Factor Therapy: A Multicenter Study of Twenty-Five Patients.</t>
  </si>
  <si>
    <t>Risk factors for suture requirement and early hypotony in 23-gauge vitrectomy for complex vitreoretinal diseases.</t>
  </si>
  <si>
    <t>MicroRNA-126 and micro-/macrovascular complications of type 1 diabetes in the EURODIAB Prospective Complications Study.</t>
  </si>
  <si>
    <t>Nerve Growth Factor Facilitates the Innervation of Perivascular Nerves in Tumor-Derived Neovasculature in the Mouse Cornea.</t>
  </si>
  <si>
    <t>Non-Responders to Intravitreal Ranibizumab in Subfoveal Choroidal Neovascularization Secondary to Age-Related Macular Degeneration.</t>
  </si>
  <si>
    <t>Ocular Lesions in Red-Tailed Hawks ( Buteo jamaicensis) With Naturally Acquired West Nile Disease.</t>
  </si>
  <si>
    <t>Appearance of Far Peripheral Retina in Normal Eyes by Ultra-widefield Fluorescein Angiography.</t>
  </si>
  <si>
    <t>Incidence and characteristics of chemical burns.</t>
  </si>
  <si>
    <t>Frequency of autoimmune disorders and autoantibodies in patients with neuromyelitis optica.</t>
  </si>
  <si>
    <t>Multicolor imaging in the diagnosis and follow up of type 2 acute macular neuroretinopathy.</t>
  </si>
  <si>
    <t>Can photoreceptor loss also account for changes in pupil size following panretinal photocoagulation?</t>
  </si>
  <si>
    <t>Outcomes of keratoplasty in the mucopolysaccharidoses: an international perspective.</t>
  </si>
  <si>
    <t>Evisceration surgery in a highly specialized center in Mexico: A retrospective study of 7 years of experience.</t>
  </si>
  <si>
    <t>One-year outcome of combination therapy with intravitreal aflibercept and verteporfin photodynamic therapy for polypoidal choroidal vasculopathy.</t>
  </si>
  <si>
    <t>Discontinuation of long-term adalimumab treatment in patients with juvenile idiopathic arthritis-associated uveitis.</t>
  </si>
  <si>
    <t>Neuro-visual rehabilitation.</t>
  </si>
  <si>
    <t>Emergent Needle Aspiration of an Orbital Subperiosteal Hematoma.</t>
  </si>
  <si>
    <t>An Overview of Treatment Methods for Primary Angle Closure.</t>
  </si>
  <si>
    <t>Effects of Mydrin eye-drops on central corneal thickness values in adult patients with myopia.</t>
  </si>
  <si>
    <t>Available Evidence on Leber Congenital Amaurosis and Gene Therapy.</t>
  </si>
  <si>
    <t>External Drainage for Primary Surgical Management of Uveal Melanoma Exudative Retinal Detachment.</t>
  </si>
  <si>
    <t>QUALITATIVE AND QUANTITATIVE FOLLOW-UP USING OPTICAL COHERENCE TOMOGRAPHY ANGIOGRAPHY OF RETINAL VEIN OCCLUSION TREATED WITH ANTI-VEGF: Optical Coherence Tomography Angiography Follow-up of Retinal Vein Occlusion.</t>
  </si>
  <si>
    <t>RETINAL DETACHMENT ASSOCIATED WITH PERIPHERAL TEAR OF THE RETINAL PIGMENT EPITHELIUM IN PACHYCHOROID SPECTRUM DISEASE.</t>
  </si>
  <si>
    <t>RETINAL VASCULAR TORTUOSITY AND EXUDATIVE RETINOPATHY IN A FAMILY WITH DYSKERATOSIS CONGENITA MASQUERADING AS FAMILIAL EXUDATIVE VITREORETINOPATHY.</t>
  </si>
  <si>
    <t>Association Between Conjunctival and Corneal Calcification and Atherosclerotic Changes in the Carotid Artery in Maintenance Hemodialysis Patients.</t>
  </si>
  <si>
    <t>Surgical Drainage of Lymphangiectasia Haemorrhagica Conjunctivae.</t>
  </si>
  <si>
    <t>Altered whole-brain connectivity in albinism.</t>
  </si>
  <si>
    <t>Behcet's syndrome in nonendemic regions.</t>
  </si>
  <si>
    <t>Cataract surgery and age-related macular degeneration.</t>
  </si>
  <si>
    <t>Assessment of the impact of changes in temperature in Biomphalaria glabrata (Say, 1818) melanic and albino variants infected with Schistosoma mansoni (Sambon, 1907).</t>
  </si>
  <si>
    <t>Analysis of retinal function using chromatic pupillography in retinitis pigmentosa and the relationship to electrically evoked phosphene thresholds.</t>
  </si>
  <si>
    <t>Portable electronic vision enhancement systems in comparison with optical magnifiers for near vision activities: an economic evaluation alongside a randomized crossover trial.</t>
  </si>
  <si>
    <t>Interstitial lung disease in primary Sjögren's syndrome.</t>
  </si>
  <si>
    <t>Validity of aqueous flare measurement in predicting proliferative vitreoretinopathy in patients with rhegmatogenous retinal detachment.</t>
  </si>
  <si>
    <t>Optic nerve head slope-based quantitative parameters for identifying open-angle glaucoma on SPECTRALIS OCT images.</t>
  </si>
  <si>
    <t>Reduced metabolic function and structural alterations in inherited retinal dystrophies: investigating the effect of peripapillary vessel oxygen saturation and vascular diameter on the retinal nerve fibre layer thickness.</t>
  </si>
  <si>
    <t>Analysis of the impact of allergy and atopy on new onset of uveitis.</t>
  </si>
  <si>
    <t>Multiple imaging modalities for the detection of optic nerve head drusen: Is echography still mandatory?</t>
  </si>
  <si>
    <t>Management of pseudophakic myopic anisometropic amblyopia with piggyback Visian(®) implantable collamer lens.</t>
  </si>
  <si>
    <t>Genetic and Biochemical Biomarkers in Canine Glaucoma.</t>
  </si>
  <si>
    <t>INFLIXIMAB THERAPY IN PATIENTS WITH NONINFECTIOUS INTERMEDIATE UVEITIS RESISTANT TO CONVENTIONAL IMMUNOMODULATORY THERAPY.</t>
  </si>
  <si>
    <t>TREATMENT OF VITREOMACULAR TRACTION WITH INTRAVITREAL PERFLUOROPROPANE (C3F8) INJECTION.</t>
  </si>
  <si>
    <t>COMPLICATED CONGENITAL RETINOSCHISIS.</t>
  </si>
  <si>
    <t>Monoclonal antibody therapy for neuromyelitis optica spectrum disorder: current and future.</t>
  </si>
  <si>
    <t>Reduced-fluence verteporfin photodynamic therapy plus ranibizumab for choroidal neovascularization in pathologic myopia.</t>
  </si>
  <si>
    <t>Adalimumab effectiveness in Behçet's disease: short and long-term data from a multicenter retrospective observational study.</t>
  </si>
  <si>
    <t>Anterior lens epithelium in cataract patients with retinitis pigmentosa - scanning and transmission electron microscopy study.</t>
  </si>
  <si>
    <t>Ring-shaped dysphotopsia associated with posterior chamber phakic implantable collamer lenses with a central hole.</t>
  </si>
  <si>
    <t>Glaucoma following phakic posterior chamber intraocular lens implantation.</t>
  </si>
  <si>
    <t>Aqueous humour concentrations of TGF-β, PLGF and FGF-1 and total retinal blood flow in patients with early non-proliferative diabetic retinopathy.</t>
  </si>
  <si>
    <t>Cross-linking in children with keratoconus: a systematic review and meta-analysis.</t>
  </si>
  <si>
    <t>Granuloma after sling surgery: an attempt to answer the 'why' and 'what to do next'.</t>
  </si>
  <si>
    <t>Transconjunctival Approach to Scleral Fixation of Posterior Chamber Intraocular Lenses Using Gore-Tex Suture.</t>
  </si>
  <si>
    <t>Intraoperative 4-Dimensional Microscope-Integrated Optical Coherence Tomography-Guided 27-Gauge Transvitreal Choroidal Biopsy for Choroidal Melanoma.</t>
  </si>
  <si>
    <t>INFECTIOUS ENDOPHTHALMITIS AFTER GLAUCOMA DRAINAGE IMPLANT SURGERY: Clinical Features, Microbial Spectrum, and Outcomes.</t>
  </si>
  <si>
    <t>Risk of venous thromboembolism in neuromyelitis optica patients hospitalized for acute relapse.</t>
  </si>
  <si>
    <t>Contrasting expression pattern of RNA-sensing receptors TLR7, RIG-I and MDA5 in interferon-positive and interferon-negative patients with primary Sjögren's syndrome.</t>
  </si>
  <si>
    <t>Neurodegeneration in multiple sclerosis and neuromyelitis optica.</t>
  </si>
  <si>
    <t>Visit-to-visit systolic blood pressure variability and microvascular complications among patients with diabetes.</t>
  </si>
  <si>
    <t>Comparison of Scheimpflug and swept-source anterior segment optical coherence tomography in normal and keratoconus eyes.</t>
  </si>
  <si>
    <t>KLF4 Knockdown Attenuates TBI-Induced Neuronal Damage through p53 and JAK-STAT3 Signaling.</t>
  </si>
  <si>
    <t>The neural retina in retinopathy of prematurity.</t>
  </si>
  <si>
    <t>Endoscopic Transnasal Removal of Cavernous Hemangiomas of the Optic Canal.</t>
  </si>
  <si>
    <t>Management of Severely Subluxated Cataracts Using Femtosecond Laser-Assisted Cataract Surgery.</t>
  </si>
  <si>
    <t>Ciliary Body/Iris Appositioning Producing Mechanical Pupillary Defects in Carotid-Cavernous Sinus Fistula: An Overlooked Pathophysiologic Mechanism.</t>
  </si>
  <si>
    <t>Perfluorobutylpentane (F4H5) Solvent-Assisted Silicon Oil Removal Technique.</t>
  </si>
  <si>
    <t>Torpedo Maculopathy Presenting With a Vitelliform Lesion.</t>
  </si>
  <si>
    <t>ANALYSIS OF PARS PLANA VITRECTOMY INCISIONS USING LIVE BACTERIA.</t>
  </si>
  <si>
    <t>HYPERREFLECTIVE RETINAL SPOTS IN NORMAL AND DIABETIC EYES: B-Scan and En Face Spectral Domain Optical Coherence Tomography Evaluation.</t>
  </si>
  <si>
    <t>RESPONSIVENESS OF THE NATIONAL EYE INSTITUTE VISUAL FUNCTION QUESTIONNAIRE-25 TO VISUAL ACUITY GAINS IN PATIENTS WITH DIABETIC MACULAR EDEMA: Evidence From the RIDE and RISE Trials.</t>
  </si>
  <si>
    <t>Ophthalmologic Outcomes of Children Born Premature Without ROP: Correlations With Gestational Age and Psychomotor Development.</t>
  </si>
  <si>
    <t>Visual, Topographic, and Pachymetric Effects of Pediatric Corneal Collagen Cross-linking.</t>
  </si>
  <si>
    <t>Longitudinal Changes in Refractive Error in a Pediatric Referral Population in Korea.</t>
  </si>
  <si>
    <t>Academic Difficulty and Vision Symptoms in Children with Concussion.</t>
  </si>
  <si>
    <t>Evaluation of the SVOne Handheld Autorefractor in a Pediatric Population.</t>
  </si>
  <si>
    <t>Fundus Autofluorescence in Age-related Macular Degeneration.</t>
  </si>
  <si>
    <t>Expanding Advocacy for Head Trauma Vision Research Funding.</t>
  </si>
  <si>
    <t>CONGENITAL CONTRACTILE PERIPAPILLARY STAPHYLOMA WITH RHEGMATOGENOUS RETINAL DETACHMENT.</t>
  </si>
  <si>
    <t>CILIOCHOROIDAL EFFUSION AND ACUTE MACULAR NEURORETINOPATHY ASSOCIATED WITH CERVICAL TRACTION THERAPY.</t>
  </si>
  <si>
    <t>PARACENTRAL ACUTE MIDDLE MACULOPATHY AND DEEP RETINAL CAPILLARY PLEXUS INFARCTION SECONDARY TO REPERFUSED CENTRAL RETINAL ARTERY OCCLUSION.</t>
  </si>
  <si>
    <t>UNILATERAL BEST DISEASE: A CASE REPORT.</t>
  </si>
  <si>
    <t>A family harboring homozygous FZD4 deletion supports the existence of recessive FZD4-related familial exudative vitreoretinopathy.</t>
  </si>
  <si>
    <t>Study of association between pre-senile cataracts and rs11615 of ERCC1, rs13181 of ERCC2, and rs25487 of XRCC1 polymorphisms in a Spanish population.</t>
  </si>
  <si>
    <t>Deletions Overlapping VCAN Exon 8 Are New Molecular Defects for Wagner Disease.</t>
  </si>
  <si>
    <t>An endogenous foreign body found after subconjunctival hemorrhage.</t>
  </si>
  <si>
    <t>Upbeat nystagmus after bilateral superior canal plugging: A peripheral cause of vertical nystagmus.</t>
  </si>
  <si>
    <t>Pseudolentogenic astigmatic effect of multifocal intraocular lenses: non-corneal ocular residual astigmatism (N-CORA) as a new parameter in astigmatic change analysis.</t>
  </si>
  <si>
    <t>Amelanotic iris melanoma.</t>
  </si>
  <si>
    <t>Whole exome sequencing identifies a homozygous nonsense variation in ALMS1 gene in a patient with syndromic obesity.</t>
  </si>
  <si>
    <t>Axial Length Measurement Failure Rates With Biometers Using Swept-Source Optical Coherence Tomography Compared to Partial-Coherence Interferometry and Optical Low-Coherence Interferometry.</t>
  </si>
  <si>
    <t>Ocular Hypotony in Patients With Juvenile Idiopathic Arthritis-Associated Uveitis.</t>
  </si>
  <si>
    <t>Caveolins and caveolae in ocular physiology and pathophysiology.</t>
  </si>
  <si>
    <t>Developments and current approaches in the treatment of pterygium.</t>
  </si>
  <si>
    <t>Efficacy of adjunctive mitomycin C in transcanalicular diode laser dacryocystorhinostomy.</t>
  </si>
  <si>
    <t>Natural course of mild Graves' orbitopathy: is it a chronic remitting or a transient disease?</t>
  </si>
  <si>
    <t>Retreatment of polypoidal choroidal vasculopathy after photodynamic therapy combined with intravitreal ranibizumab.</t>
  </si>
  <si>
    <t>Elevated serum total bilirubin levels are negatively associated with major diabetic complications among Chinese senile diabetic patients.</t>
  </si>
  <si>
    <t>Mucosal and lacrimal flaps for endonasal dacryocystorhinostomy: a systematic review.</t>
  </si>
  <si>
    <t>Systemic vasculitis and the eye.</t>
  </si>
  <si>
    <t>Developing new automated alternation flicker using optic disc photography for the detection of glaucoma progression.</t>
  </si>
  <si>
    <t>SWEPT SOURCE OPTICAL COHERENCE TOMOGRAPHY VALIDATES LAMINA CRIBROSA ANOMALY IN OPTIC DISK PIT.</t>
  </si>
  <si>
    <t>DELAYED-ONSET BILATERAL DIFFUSE UVEAL MELANOCYTIC PROLIFERATION ASSOCIATED WITH GASTRIC ADENOCARCINOMA.</t>
  </si>
  <si>
    <t>QUININE TOXICITY: MULTIMODAL RETINAL IMAGING AND ELECTRORETINOGRAPHY FINDINGS.</t>
  </si>
  <si>
    <t>WHY THE DOTS ARE BLACK ONLY IN THE LATE PHASE OF THE INDOCYANINE GREEN ANGIOGRAPHY IN MULTIPLE EVANESCENT WHITE DOT SYNDROME.</t>
  </si>
  <si>
    <t>Amyloid Pseudo-Dacryolith and Nasolacrimal Obstruction in a 67-Year-Old Male.</t>
  </si>
  <si>
    <t>Immune Checkpoint Inhibitors for Treatment of Metastatic Melanoma of the Orbit and Ocular Adnexa.</t>
  </si>
  <si>
    <t>Comparative Evaluation of the Ostium After External and Nonendoscopic Endonasal Dacryocystorhinostomy Using Image Processing (Matlabs and Image J) Softwares.</t>
  </si>
  <si>
    <t>XEN-augmented Baerveldt: A New Surgical Technique for Refractory Glaucoma.</t>
  </si>
  <si>
    <t>Optic Disc Swelling After Intraocular Pressure Lowering Treatment in Acute Primary Angle Closure.</t>
  </si>
  <si>
    <t>Efficacy of the Additional Use of Ripasudil, a Rho-Kinase Inhibitor, in Patients With Glaucoma Inadequately Controlled Under Maximum Medical Therapy.</t>
  </si>
  <si>
    <t>Measuring Intraocular Pressure in Patients With Keratoconus With and Without Intrastromal Corneal Ring Segments.</t>
  </si>
  <si>
    <t>Refractive Outcome of Cataract Surgery in Eyes With Prior Trabeculectomy: Risk Factors for Postoperative Myopia.</t>
  </si>
  <si>
    <t>MRI Study of the Posterior Visual Pathways in Primary Open Angle Glaucoma.</t>
  </si>
  <si>
    <t>The Effect of Laser Photocoagulation on Intraocular Pressure in Premature Infants With Retinopathy of Prematurity.</t>
  </si>
  <si>
    <t>Congenital Glaucoma and CHARGE Syndrome: A Case Report.</t>
  </si>
  <si>
    <t>Trabeculectomy Combined With Collagen Matrix Implant (Ologen).</t>
  </si>
  <si>
    <t>Management of macular oedema in diabetic patients undergoing cataract surgery.</t>
  </si>
  <si>
    <t>Endophthalmitis after cataract surgery: epidemiology, risk factors, and evidence on protection.</t>
  </si>
  <si>
    <t>PACAP and VIP Inhibit HIF-1α-Mediated VEGF Expression in a Model of Diabetic Macular Edema.</t>
  </si>
  <si>
    <t>Two missense mutations in SALL4 in a patient with microphthalmia, coloboma, and optic nerve hypoplasia.</t>
  </si>
  <si>
    <t>Exfoliative Cytology in the Diagnosis of Ocular Surface Squamous Neoplasms.</t>
  </si>
  <si>
    <t>Descemet Stripping Automated Endothelial Keratoplasty Outcomes in Patients With Cytomegalovirus Endotheliitis.</t>
  </si>
  <si>
    <t>Optimising keratoplasty for Peters' anomaly in infants using spectral-domain optical coherence tomography.</t>
  </si>
  <si>
    <t>Transcutaneous periorbital electrical stimulation in the treatment of dry eye.</t>
  </si>
  <si>
    <t>Efficacy of intravitreal aflibercept in Japanese patients with exudative age-related macular degeneration.</t>
  </si>
  <si>
    <t>Comparison between ranibizumab and aflibercept for macular edema associated with central retinal vein occlusion.</t>
  </si>
  <si>
    <t>Cystic lung disease in Sjögren's syndrome: An observational study.</t>
  </si>
  <si>
    <t>Optical coherence tomography angiography in age-related macular degeneration: persistence of vascular network in quiescent choroidal neovascularization.</t>
  </si>
  <si>
    <t>Chemical Modification of Ginsenoside on Cell Viability and Cytokine Secretion.</t>
  </si>
  <si>
    <t>Altered functional brain connectivity in children and young people with opsoclonus-myoclonus syndrome.</t>
  </si>
  <si>
    <t>An Eye on Age-Related Macular Degeneration: The Role of MicroRNAs in Disease Pathology.</t>
  </si>
  <si>
    <t>Preservation of epithelial cell barrier function and muted inflammation in resistance to allergic rhinoconjunctivitis from house dust mite challenge.</t>
  </si>
  <si>
    <t>Clinical characterization of posterior polymorphous corneal dystrophy in patients of Indian ethnicity.</t>
  </si>
  <si>
    <t>Sexual enhancer-induced vision loss.</t>
  </si>
  <si>
    <t>CHOROIDAL AND RETINAL ATROPHY OF BIETTI CRYSTALLINE DYSTROPHY PATIENTS WITH CYP4V2 MUTATIONS COMPARED TO RETINITIS PIGMENTOSA PATIENTS WITH EYS MUTATIONS.</t>
  </si>
  <si>
    <t>Intraoperative optical coherence tomography in descemet stripping automated endothelial keratoplasty: pilot experiences.</t>
  </si>
  <si>
    <t>Effect of antibiotic prophylaxis on Coagulase-negative Staphylococcus virulence factor profiles in patients undergoing cataract surgery.</t>
  </si>
  <si>
    <t>Effect of corneal cross-linking on contact lens tolerance in keratoconus.</t>
  </si>
  <si>
    <t>Using corneal confocal microscopy to track changes in the corneal layers of dry eye patients after autologous serum treatment.</t>
  </si>
  <si>
    <t>Short-term efficacy and safety of ranibizumab for macular oedema secondary to retinal vein occlusion in Japanese patients.</t>
  </si>
  <si>
    <t>Benefits and barriers of accommodating intraocular lenses.</t>
  </si>
  <si>
    <t>Floppy iris syndrome and cataract surgery.</t>
  </si>
  <si>
    <t>Clinical outcomes after injection of a compounded pharmaceutical for prophylaxis after cataract surgery: a large-scale review.</t>
  </si>
  <si>
    <t>Update on congenital cataract surgery management.</t>
  </si>
  <si>
    <t>Intraoperative management of anterior capsular tear.</t>
  </si>
  <si>
    <t>ELECTRORETINOGRAPHIC AND VISUAL-EVOKED POTENTIAL CHANGES IN RELATION TO CHELATION MODALITY IN CHILDREN WITH THALASSEMIA.</t>
  </si>
  <si>
    <t>INTRAVITREAL AFLIBERCEPT IN NEOVASCULAR AGE-RELATED MACULAR DEGENERATION WITH LIMITED RESPONSE TO RANIBIZUMAB: A Treat-and-Extend Trial.</t>
  </si>
  <si>
    <t>RISK FACTORS FOR DEVELOPMENT OF MACULAR HOLE RETINAL DETACHMENT AFTER PARS PLANA VITRECTOMY FOR PATHOLOGIC MYOPIC FOVEOSCHISIS.</t>
  </si>
  <si>
    <t>HORIZONTAL RIDGE AS A POSTERIOR POLE FINDING IN A HIGHLY MYOPIC EYE WITH DOME-SHAPED MACULA.</t>
  </si>
  <si>
    <t>MULTIMODAL IMAGING AND ELECTRORETINOGRAPHY IN LONG-CHAIN 3-HYDROXYACYL COENZYME A DEHYDROGENASE DEFICIENCY.</t>
  </si>
  <si>
    <t>The distribution of near point of convergence and its association with age, gender and refractive error: a population-based study.</t>
  </si>
  <si>
    <t>Patients' perceptions and views of surgery and radioiodine ablation in the definitive management of Graves' disease.</t>
  </si>
  <si>
    <t>Acetagastrodin effects on retinal oscillatory potentials in patients during the early stages of diabetes.</t>
  </si>
  <si>
    <t>A phase I dose-escalation study of TAK-733, an investigational oral MEK inhibitor, in patients with advanced solid tumors.</t>
  </si>
  <si>
    <t>Ocular hypotensive effect of the novel EP3/FP agonist ONO-9054 versus Xalatan: results of a 28-day, double-masked, randomised study.</t>
  </si>
  <si>
    <t>Mechanical properties of protective spectacles fitted with corrective lenses.</t>
  </si>
  <si>
    <t>Trends and Outcomes of Patent Ductus Arteriosus Treatment in Very Preterm Infants in Canada.</t>
  </si>
  <si>
    <t>Pharmacological approaches to restoring lens transparency: Real world applications.</t>
  </si>
  <si>
    <t>Ocular and electrophysiological findings in a patient with Sly syndrome.</t>
  </si>
  <si>
    <t>Risk Factors for Poor Quality of Life among Patients with Age-Related Macular Degeneration.</t>
  </si>
  <si>
    <t>EXUDATIVE RETINAL DETACHMENT CAUSED BY A CHOROIDAL NEOVASCULAR MEMBRANE IN HALLERMANN-STREIFF SYNDROME.</t>
  </si>
  <si>
    <t>DISTINCTIVE WHITE FUNDUS LESIONS IN FAMILIAL EXUDATIVE VITREORETINOPATHY: A NEWLY CHARACTERIZED CLINICAL FEATURE.</t>
  </si>
  <si>
    <t>MYCOPLASMA PNEUMONIA-ASSOCIATED CHOROIDAL NEOVASCULARIZATION-BEVACIZUMAB INTRAVITREAL INJECTION AND LASER TREATMENT.</t>
  </si>
  <si>
    <t>Surgical outcomes of lamellar macular holes with and without lamellar hole-associated epiretinal proliferation.</t>
  </si>
  <si>
    <t>Epidemiological, clinical and genetic aspects of adult onset isolated focal dystonia in Ireland.</t>
  </si>
  <si>
    <t>Pharmaceutically inhibiting polo-like kinase 1 exerts a broad anti-tumour activity in retinoblastoma cell lines.</t>
  </si>
  <si>
    <t>Reduced Left Lateralization of Language in Congenitally Blind Individuals.</t>
  </si>
  <si>
    <t>Injury risk prediction from computational simulations of ocular blast loading.</t>
  </si>
  <si>
    <t>RORγt antagonist suppresses M3 muscarinic acetylcholine receptor-induced Sjögren's syndrome-like sialadenitis.</t>
  </si>
  <si>
    <t>Comparison of the silicone oil removal rate between vitrectomy and manual syringe negative pressure approach.</t>
  </si>
  <si>
    <t>Influence of different types of astigmatism on visual acuity.</t>
  </si>
  <si>
    <t>Deregulation of ocular nucleotide homeostasis in patients with diabetic retinopathy.</t>
  </si>
  <si>
    <t>Refractive outcomes of penetrating keratoplasty and deep anterior lamellar keratoplasty in fellow eyes for keratoconus.</t>
  </si>
  <si>
    <t>Management of traumatic haemorrhage in the Berger's space of a 4-year-old child.</t>
  </si>
  <si>
    <t>Optic disc detection in retinal fundus images using gravitational law-based edge detection.</t>
  </si>
  <si>
    <t>Systemic capillary leak syndrome and autoimmune diseases: A case series.</t>
  </si>
  <si>
    <t>IgG4 Disease: Is It or Isn't It?</t>
  </si>
  <si>
    <t>Re-Treatment With Ethambutol After Toxic Optic Neuropathy.</t>
  </si>
  <si>
    <t>Central Field Index Versus Visual Field Index for Central Visual Function in Stable Glaucoma.</t>
  </si>
  <si>
    <t>Vessel Caliber in Normal Tension and Primary Open Angle Glaucoma Eyes With Hemifield Damage.</t>
  </si>
  <si>
    <t>Transscleral Selective Laser Trabeculoplasty Without a Gonioscopy Lens.</t>
  </si>
  <si>
    <t>Bruch's Membrane Opening-Minimum Rim Width Assessment With Spectral-Domain Optical Coherence Tomography Performs Better Than Confocal Scanning Laser Ophthalmoscopy in Discriminating Early Glaucoma Patients From Control Subjects.</t>
  </si>
  <si>
    <t>Rates of Positive Findings on Positron Emission Tomography and Bone Marrow Biopsy in Patients With Ocular Adnexal Lymphoma.</t>
  </si>
  <si>
    <t>A Novel One-Stage Obstruction-Based Endoscopic Approach to Congenital Nasolacrimal Duct Obstruction.</t>
  </si>
  <si>
    <t>Lichen Nitidus of the Eyelids.</t>
  </si>
  <si>
    <t>Fibrous Histiocytoma of the Conjunctiva.</t>
  </si>
  <si>
    <t>Ophthalmic presentation of giant cell arteritis in African-Americans.</t>
  </si>
  <si>
    <t>Doyne lecture 2016: intraocular health and the many faces of inflammation.</t>
  </si>
  <si>
    <t>RISK OF MULTIPLE RECURRING RETINAL DETACHMENT AFTER PRIMARY RHEGMATOGENOUS RETINAL DETACHMENT REPAIR.</t>
  </si>
  <si>
    <t>Long-term functional results following vitrectomy for advanced retinopathy of prematurity.</t>
  </si>
  <si>
    <t>New Zealand trends in corneal transplantation over the 25 years 1991-2015.</t>
  </si>
  <si>
    <t>Prevalence and predictors of metamorphopsia after successful rhegmatogenous retinal detachment surgery: a cross-sectional, comparative study.</t>
  </si>
  <si>
    <t>Allelic heterogeneity of albinism in the domestic cat.</t>
  </si>
  <si>
    <t>Viral encephalopathy and retinopathy in aquaculture: a review.</t>
  </si>
  <si>
    <t>Acoustic wayfinding: A method to measure the acoustic contrast of different paving materials for blind people.</t>
  </si>
  <si>
    <t>Flying solo: A review of the literature on wayfinding for older adults experiencing visual or cognitive decline.</t>
  </si>
  <si>
    <t>Neck and upper extremity pain in sonographers - Associations with occupational factors.</t>
  </si>
  <si>
    <t>CHOROIDAL VASCULARITY INDEX: A Novel Optical Coherence Tomography Based Parameter in Patients With Exudative Age-Related Macular Degeneration.</t>
  </si>
  <si>
    <t>PARS PLANA VITRECTOMY FOR DIABETIC MACULAR EDEMA: A Systematic Review, Meta-Analysis, and Synthesis of Safety Literature.</t>
  </si>
  <si>
    <t>THE ASSOCIATION OF EPIRETINAL MEMBRANE WITH MACULAR HOLE FORMATION AFTER RHEGMATOGENOUS RETINAL DETACHMENT REPAIR.</t>
  </si>
  <si>
    <t>OPTICAL COHERENCE TOMOGRAPHY ANGIOGRAPHY OF A29 BIRDSHOT CHORIORETINOPATHY COMPLICATED BY RETINAL NEOVASCULARIZATION.</t>
  </si>
  <si>
    <t>RETINAL MANIFESTATIONS OF SPINOCEREBELLAR ATAXIA TYPE 7 IN TWO CONSECUTIVE GENERATIONS.</t>
  </si>
  <si>
    <t>A RESCUE THERAPY FOR PERSISTENT OPTIC DISK PIT MACULOPATHY IN PREVIOUSLY VITRECTOMIZED EYES.</t>
  </si>
  <si>
    <t>SAFETY AND FEASIBILITY OF A NOVEL 25-GAUGE BIODEGRADABLE IMPLANT OF DEXAMETHASONE FOR TREATMENT OF MACULAR EDEMA ASSOCIATED WITH RETINAL VEIN OCCLUSION: A PHASE I CLINICAL TRIAL.</t>
  </si>
  <si>
    <t>Association of serum lipid levels with retinal hard exudate area in African Americans with type 2 diabetes.</t>
  </si>
  <si>
    <t>A multicenter, 12-month randomized study comparing dexamethasone intravitreal implant with ranibizumab in patients with diabetic macular edema.</t>
  </si>
  <si>
    <t>Predictive factors for functional improvement following intravitreal bevacizumab injections after central retinal vein occlusion.</t>
  </si>
  <si>
    <t>Aggressive Posterior Retinopathy of Prematurity Is Associated with Multiple Infectious Episodes and Thrombocytopenia.</t>
  </si>
  <si>
    <t>High-Resolution Optical Coherence Tomography in the Differentiation of Inflammatory Versus Noninflammatory Peripheral Corneal Thinning.</t>
  </si>
  <si>
    <t>Painful ophthalmoplegia as an initial presentation of sarcoidosis.</t>
  </si>
  <si>
    <t>OPTICAL COHERENCE TOMOGRAPHY ANGIOGRAPHY ASSESSMENT OF VASCULAR EFFECTS OCCURRING AFTER AFLIBERCEPT INTRAVITREAL INJECTIONS IN TREATMENT-NAIVE PATIENTS WITH WET AGE-RELATED MACULAR DEGENERATION.</t>
  </si>
  <si>
    <t>Closure of a full-thickness macular hole without vitrectomy in choroideraemia.</t>
  </si>
  <si>
    <t>Corneal topographic alterations after selective laser trabeculoplasty.</t>
  </si>
  <si>
    <t>Corneal thickening and central flattening induced by femtosecond laser hyperopic-shaped intrastromal lenticule implantation.</t>
  </si>
  <si>
    <t>Cyclic esotropia with development of a high accommodative convergence to accommodation ratio after surgery for intermittent exotropia.</t>
  </si>
  <si>
    <t>Ophthalmic manifestations of Paederus dermatitis.</t>
  </si>
  <si>
    <t>Etiologies and surgical outcomes of pediatric retinal detachment in Hong Kong.</t>
  </si>
  <si>
    <t>Vascular abnormalities in patients with Stargardt disease assessed with optical coherence tomography angiography.</t>
  </si>
  <si>
    <t>Efficacy of fixed-dosing aflibercept for treating polypoidal choroidal vasculopathy: 1-year results of the VAULT study.</t>
  </si>
  <si>
    <t>CEP78 is mutated in a distinct type of Usher syndrome.</t>
  </si>
  <si>
    <t>REGRESSION OF TYPE 2 NEOVASCULARIZATION INTO A TYPE 1 PATTERN AFTER INTRAVITREAL ANTI-VASCULAR ENDOTHELIAL GROWTH FACTOR THERAPY FOR NEOVASCULAR AGE-RELATED MACULAR DEGENERATION.</t>
  </si>
  <si>
    <t>In Vivo Visualization of Large Choroidal Vessels Obliteration in Geographic Atrophy.</t>
  </si>
  <si>
    <t>MINERALOCORTICOID RECEPTOR ANTAGONIST TREATMENT IN BILATERAL CHRONIC CENTRAL SEROUS CHORIORETINOPATHY: A COMPARATIVE STUDY OF EXUDATIVE AND NONEXUDATIVE FELLOW EYES.</t>
  </si>
  <si>
    <t>RECURRENT MACULAR HOLES IN THE ERA OF SMALL-GAUGE VITRECTOMY: A Review of Incidence, Risk Factors, and Outcomes.</t>
  </si>
  <si>
    <t>DYNAMIC AND STATIC VESSEL ANALYSIS IN PATIENTS WITH RETINITIS PIGMENTOSA: A Pilot Study of Vascular Diameters and Functionality.</t>
  </si>
  <si>
    <t>FUNDUS ALBIPUNCTATUS ASSOCIATED WITH CONE DYSFUNCTION.</t>
  </si>
  <si>
    <t>Evaluation of the Narrow Anterior Chamber Angle by Anterior Segment Optical Coherence Tomography.</t>
  </si>
  <si>
    <t>Photoreceptor Integrity Predicts Response to Anti-VEGF Treatment.</t>
  </si>
  <si>
    <t>Pediatric pituitary resection: characterizing surgical approaches and complications.</t>
  </si>
  <si>
    <t>Prognostic Investigations of Expression Level of Two Genes FasL and Ki-67 as Independent Prognostic Markers of Human Retinoblastoma.</t>
  </si>
  <si>
    <t>Morphological and functional changes in recalcitrant diabetic macular oedema after intravitreal dexamethasone implant.</t>
  </si>
  <si>
    <t>Association between outer retinal alterations and microvascular changes in intermediate stage age-related macular degeneration: an optical coherence tomography angiography study.</t>
  </si>
  <si>
    <t>Acute macular neuroretinopathy in a young hypertensive patient.</t>
  </si>
  <si>
    <t>The effect of spectacle treatment in patients with mild traumatic brain injury: a pilot study.</t>
  </si>
  <si>
    <t>Measurement of lamina and prelaminar thicknesses of both eyes in patients with unilateral branch retinal vein occlusion.</t>
  </si>
  <si>
    <t>Intravitreal Diclofenac plus Bevacizumab versus Bevacizumab alone in treatment-naive diabetic macular edema: a randomized double-blind clinical trial.</t>
  </si>
  <si>
    <t>Ocular residual astigmatism (ORA) in pre-cataract eyes prior to and after refractive lens exchange.</t>
  </si>
  <si>
    <t>Comparison of ultrasound biomicroscopy and ultrasonographic parameters in eyes with phacomorphic glaucoma and eyes with mature cataract.</t>
  </si>
  <si>
    <t>Corneal thickness differences between type 2 diabetes and non-diabetes subjects during preoperative laser surgery examination.</t>
  </si>
  <si>
    <t>In vivo genome editing as a potential treatment strategy for inherited retinal dystrophies.</t>
  </si>
  <si>
    <t>Pain in Extrapyramidal Neurodegenerative Diseases.</t>
  </si>
  <si>
    <t>Aquaporin modulators: a patent review (2010-2015).</t>
  </si>
  <si>
    <t>Resolution of anisometropic amblyopia in a 48-year-old with refractive correction alone.</t>
  </si>
  <si>
    <t>Risk factors for treatment failure and recurrence of anisometropic amblyopia.</t>
  </si>
  <si>
    <t>The factors influencing peripapillary choroidal thickness in primary open-angle glaucoma.</t>
  </si>
  <si>
    <t>CCR5-Δ32 gene polymorphism is associated with retinopathy in patients with type 1 diabetes.</t>
  </si>
  <si>
    <t>A Novel Peptide Derived From Tissue-Type Plasminogen Activator Potently Inhibits Angiogenesis and Corneal Neovascularization.</t>
  </si>
  <si>
    <t>Modeling Human Glaucoma: Lessons from the in vitro Models.</t>
  </si>
  <si>
    <t>Sex Chromosome Analysis of Postmortem Corneal Endothelium After Sex-Mismatch Descemet Membrane Endothelial Keratoplasty.</t>
  </si>
  <si>
    <t>Surgical Management of Limbal Dermoids Using Anterior Corneal Buttons From Descemet Stripping Automated Endothelial Keratoplasty Donor Tissue as Patch Grafts.</t>
  </si>
  <si>
    <t>OCULAR PHARMACOLOGY OF CHEMOTHERAPY FOR RETINOBLASTOMA.</t>
  </si>
  <si>
    <t>LONG-TERM OUTCOMES AND INCIDENCE OF RECURRENCE OF NEOVASCULARIZATION IN TREATED EXUDATIVE AGE-RELATED MACULAR DEGENERATION.</t>
  </si>
  <si>
    <t>CLINICAL RELEVANCE OF AQUEOUS VASCULAR ENDOTHELIAL GROWTH FACTOR LEVELS IN POLYPOIDAL CHOROIDAL VASCULOPATHY.</t>
  </si>
  <si>
    <t>EPIDEMIC OF PATHOLOGIC MYOPIA: What Can Laboratory Studies and Epidemiology Tell Us?</t>
  </si>
  <si>
    <t>SERUM LEVELS OF VASCULAR ENDOTHELIAL GROWTH FACTOR BEFORE AND AFTER INTRAVITREAL INJECTION OF RANIBIZUMAB OR CONBERCEPT FOR NEOVASCULAR AGE-RELATED MACULAR DEGENERATION.</t>
  </si>
  <si>
    <t>THE EFFECT OF INTERNAL LIMITING MEMBRANE PEELING ON IDIOPATHIC EPIRETINAL MEMBRANE SURGERY, WITH A REVIEW OF THE LITERATURE.</t>
  </si>
  <si>
    <t>INTRAPAPILLARY PROLIFERATION IN OPTIC DISK PITS: Clinical Findings and Time-Related Changes.</t>
  </si>
  <si>
    <t>OPTIC NERVE MENINGOCELE SIMULATING EXTRAOCULAR EXTENSION OF CHOROIDAL MELANOMA.</t>
  </si>
  <si>
    <t>MACULAR DETACHMENT ASSOCIATED WITH ANOMALOUS OPTIC NERVES AND DURAL ECTASIA IN 49, XXXXY SYNDROME.</t>
  </si>
  <si>
    <t>USE OF AFLIBERCEPT FOR THE MANAGEMENT OF REFRACTORY PSEUDOPHAKIC MACULAR EDEMA IN IRVINE-GASS SYNDROME AND LITERATURE REVIEW.</t>
  </si>
  <si>
    <t>Nance-Horan syndrome-The oral perspective on a rare disease.</t>
  </si>
  <si>
    <t>Clinical presentations, risk factors and outcomes of ceftazidime-resistant Gram-negative endophthalmitis.</t>
  </si>
  <si>
    <t>An International Study of Emotional Response to Bilateral Vision Loss Using a Novel Graphical Online Assessment Tool.</t>
  </si>
  <si>
    <t>Dock3-NMDA receptor interaction as a target for glaucoma therapy.</t>
  </si>
  <si>
    <t>Reliability, validity and responsiveness of the Greek MacDQoL individualized measure of the impact of macular degeneration on quality of life.</t>
  </si>
  <si>
    <t>Safety of Concurrent Boston Type I Keratoprosthesis and Glaucoma Drainage Device Implantation.</t>
  </si>
  <si>
    <t>Angioid streaks in aagenaes syndrome.</t>
  </si>
  <si>
    <t>The results of 25-gauge vitreoretinal surgery for optic disc pit-associated maculopathy: a report of three cases and mini-review of the literature.</t>
  </si>
  <si>
    <t>Methicillin resistance and biofilm production of Staphylococcus epidermidis isolates from infectious and normal flora conjunctiva.</t>
  </si>
  <si>
    <t>The role of laminins in the organization and function of neuromuscular junctions.</t>
  </si>
  <si>
    <t>Plasma complement biomarkers distinguish multiple sclerosis and neuromyelitis optica spectrum disorder.</t>
  </si>
  <si>
    <t>Comparison of Dexamethasone Intravitreal Implant with Conventional Triamcinolone in Patients with Postoperative Cystoid Macular Edema.</t>
  </si>
  <si>
    <t>Prolonged Ocular Inflammation in Endotoxin-Induced Uveitis in Lysosomal Phospholipase A2-Deficient Mice.</t>
  </si>
  <si>
    <t>Evaluation of Accessory Lacrimal Gland in Muller's Muscle Conjunctival Resection Specimens for Precursor Cell Markers and Biological Markers of Dry Eye Disease.</t>
  </si>
  <si>
    <t>Removal of Tenon fortified by conjunctival-limbal autograft in treatment of pterygium.</t>
  </si>
  <si>
    <t>Design and performance of a large lumen glaucoma drainage device.</t>
  </si>
  <si>
    <t>The zebrafish eye-a paradigm for investigating human ocular genetics.</t>
  </si>
  <si>
    <t>Retinal Oxygen Saturation in Patients with Primary Open-angle Glaucoma Using a Non-flash Hypespectral Camera.</t>
  </si>
  <si>
    <t>ASSOCIATION BETWEEN RETINAL HEMORRHAGIC PATTERNS AND PERFUSION STATUS IN EYES WITH ACUTE CENTRAL RETINAL VEIN OCCLUSION.</t>
  </si>
  <si>
    <t>Vitrectomy with and without encircling band for pseudophakic retinal detachment: VIPER Study Report No 2-main results.</t>
  </si>
  <si>
    <t>Medial and mediolateral orbital decompression in intractable Graves' Orbitopathy.</t>
  </si>
  <si>
    <t>Cell therapy for basement membrane-linked diseases.</t>
  </si>
  <si>
    <t>New insights into the genetic component of non-infectious uveitis through an Immunochip strategy.</t>
  </si>
  <si>
    <t>A Retrospective Review of Orbital Decompression for Thyroid Orbitopathy with Endoscopic Preservation of the Inferomedial Orbital Bone Strut.</t>
  </si>
  <si>
    <t>A Single- Versus Double-Layered Closure Technique in Anophthalmic Surgery.</t>
  </si>
  <si>
    <t>Conjunctival Squamous Cell Carcinoma With Orbital Extension.</t>
  </si>
  <si>
    <t>Marcus Gunn Jaw-Winking Syndrome: A Comprehensive Review and Report of Four Novel Cases.</t>
  </si>
  <si>
    <t>arrEYE: a customized platform for high-resolution copy number analysis of coding and noncoding regions of known and candidate retinal dystrophy genes and retinal noncoding RNAs.</t>
  </si>
  <si>
    <t>Intraocular Pressure during Continuous Positive Airway Pressure.</t>
  </si>
  <si>
    <t>Comparisons of focal macular electroretinograms after indocyanine green-, brilliant blue G-, or triamcinolone acetonide-assisted macular hole surgery.</t>
  </si>
  <si>
    <t>The genetic make-up of ovarian development and function: the focus on the transcription factor FOXL2.</t>
  </si>
  <si>
    <t>Maximal levator resection in unilateral congenital ptosis with poor levator function.</t>
  </si>
  <si>
    <t>Trends over time in the incidence of congenital anophthalmia, microphthalmia and orbital malformation in England: database study.</t>
  </si>
  <si>
    <t>Postoperative cerebrospinal fluid leak after microvascular reconstruction of craniofacial defects with orbital exenteration.</t>
  </si>
  <si>
    <t>Topical imiquimod 5% as an alternative therapy in periocular basal cell carcinoma in two patients with surgical contraindication.</t>
  </si>
  <si>
    <t>Topographic determination of corneal asphericity as a function of age, gender, and refractive error.</t>
  </si>
  <si>
    <t>Radiosurgical decompression for benign perioptic tumors causing compressive cranial neuropathies: a feasible alternative to microsurgery?</t>
  </si>
  <si>
    <t>Antigastric parietal cell and antithyroid autoantibodies in patients with desquamative gingivitis.</t>
  </si>
  <si>
    <t>EVALUATION OF VITRECTOMY AND REIMPLANTATION FOLLOWING LATE DISLOCATION OF THE INTRAOCULAR LENS-CAPSULAR BAG COMPLEX: A 3-Year Follow-up Study.</t>
  </si>
  <si>
    <t>Short-term to Long-term Results of Ahmed Glaucoma Valve Implantation for Uveitic Glaucoma Secondary to Behçet Disease.</t>
  </si>
  <si>
    <t>Corneal Elevation Topography in Primary Open Angle Glaucoma.</t>
  </si>
  <si>
    <t>Capillary Dropout at the Retinal Nerve Fiber Layer Defect in Glaucoma: An Optical Coherence Tomography Angiography Study.</t>
  </si>
  <si>
    <t>Differences in Corneal Biomechanics in Nonpenetrating Deep Sclerectomy and Deep Sclerectomy Reconverted into Trabeculectomy.</t>
  </si>
  <si>
    <t>Outcomes of Trabeculectomy Augmented With Subconjunctival and Subscleral Ologen Implantation in Primary Advanced Glaucoma.</t>
  </si>
  <si>
    <t>Magnetic Resonance Imaging of Cyclodialysis Cleft Before and After Cyclopexy.</t>
  </si>
  <si>
    <t>Simultaneous Implantation of an Ahmed and Baerveldt Glaucoma Drainage Device for Uncontrolled Intraocular Pressure in Advanced Glaucoma.</t>
  </si>
  <si>
    <t>PHENOTYPING CHOROIDEREMIA AND ITS CARRIER STATE WITH MULTIMODAL IMAGING TECHNIQUES.</t>
  </si>
  <si>
    <t>THE SECOND BLIND SPOT: SMALL RETINAL VESSEL VASCULOPATHY AFTER VACCINATION AGAINST NEISSERIA MENINGITIDIS AND YELLOW FEVER.</t>
  </si>
  <si>
    <t>Short-term efficacy of intravitreal aflibercept depending on angiographic classification of polypoidal choroidal vasculopathy.</t>
  </si>
  <si>
    <t>Atypical presentation of acute acquired comitant esotropia.</t>
  </si>
  <si>
    <t>Investigation of precursor lesions of polypoidal choroidal vasculopathy using contralateral eye findings.</t>
  </si>
  <si>
    <t>Periocular discoloration after using a prostaglandin analog for eyelash enhancement: evaluation with reflectance confocal microscopy.</t>
  </si>
  <si>
    <t>no privacy, a Xenopus tropicalis mutant, is a model of human Hermansky-Pudlak Syndrome and allows visualization of internal organogenesis during tadpole development.</t>
  </si>
  <si>
    <t>The effect of air, SF6 and C3F8 on immortalized human corneal endothelial cells.</t>
  </si>
  <si>
    <t>Elevated intraocular pressure increases melatonin levels in the aqueous humour.</t>
  </si>
  <si>
    <t>Long-term safety and efficacy of autologous platelet lysate drops for treatment of ocular GvHD.</t>
  </si>
  <si>
    <t>Role of the Rho GTPase/Rho kinase signaling pathway in pathogenesis and treatment of glaucoma: Bench to bedside research.</t>
  </si>
  <si>
    <t>A single gene connects stiffness in glaucoma and the vascular system.</t>
  </si>
  <si>
    <t>Descemet membranotomy to treat pre-descemet haematoma after deep sclerectomy and anterior segment-OCT related findings: A presentation of two clinical cases.</t>
  </si>
  <si>
    <t>Self-management behavior among patients with diabetic retinopathy in the community: a structural equation model.</t>
  </si>
  <si>
    <t>Early deterioration in ellipsoid zone in eyes with non-neovascular age-related macular degeneration.</t>
  </si>
  <si>
    <t>Assessment of orbital blood flow velocities in retinopathy of prematurity.</t>
  </si>
  <si>
    <t>Vertebrate Lonesome Kinase Regulated Extracellular Matrix Protein Phosphorylation, Cell Shape, and Adhesion in Trabecular Meshwork Cells.</t>
  </si>
  <si>
    <t>Correlation between the existence of the palisades of Vogt and limbal epithelial thickness in limbal stem cell deficiency.</t>
  </si>
  <si>
    <t>Lower Eyelid Retraction Surgery Without Internal Spacer Graft.</t>
  </si>
  <si>
    <t>Incidence of autoimmune diseases in a nationwide HIV/AIDS patient cohort in Taiwan, 2000-2012.</t>
  </si>
  <si>
    <t>Real world outcomes of ocriplasmin use by members of the British and Eire Association of Vitreoretinal Surgeons.</t>
  </si>
  <si>
    <t>Choroidal thickness in non-neovascular versus neovascular age-related macular degeneration: a fellow eye comparative study.</t>
  </si>
  <si>
    <t>Pilot evaluation of short-term changes in macular pigment and retinal sensitivity in different phenotypes of early age-related macular degeneration after carotenoid supplementation.</t>
  </si>
  <si>
    <t>Postoperative endophthalmitis incidence after intravitreal therapy: a comparison of two different preoperative antibiotic prophylaxis.</t>
  </si>
  <si>
    <t>Retinal regeneration mechanisms linked to multiple cancer molecules: A therapeutic conundrum.</t>
  </si>
  <si>
    <t>Retinal oximetry in patients with ischaemic retinal diseases.</t>
  </si>
  <si>
    <t>EXPLORING PHOTORECEPTOR REFLECTIVITY THROUGH MULTIMODAL IMAGING OF OUTER RETINAL TUBULATION IN ADVANCED AGE-RELATED MACULAR DEGENERATION.</t>
  </si>
  <si>
    <t>Case Report of Quarter-Descemet Membrane Endothelial Keratoplasty for Fuchs Endothelial Dystrophy.</t>
  </si>
  <si>
    <t>Comparison of the Demarcation Line on ASOCT After Simultaneous LASIK and Different Protocols of Accelerated Collagen Crosslinking: A Bilateral Eye Randomized Study.</t>
  </si>
  <si>
    <t>The situation of low vision services in Papua New Guinea: an exploratory study.</t>
  </si>
  <si>
    <t>Long-term longitudinal modifications in mesopic microperimetry in early and intermediate age-related macular degeneration.</t>
  </si>
  <si>
    <t>A situational analysis of ocular health promotion in the South African primary health-care system.</t>
  </si>
  <si>
    <t>Endothelial STAT3 Activation Increases Vascular Leakage Through Downregulating Tight Junction Proteins: Implications for Diabetic Retinopathy.</t>
  </si>
  <si>
    <t>Photophobia in primary headaches, in essential blepharospasm and in major depression.</t>
  </si>
  <si>
    <t>Diagnostic performance of MR imaging of three major salivary glands for Sjögren's syndrome.</t>
  </si>
  <si>
    <t>Spectral Domain-Optical Coherence Tomography Findings in Unilateral Rubella Retinopathy.</t>
  </si>
  <si>
    <t>OCCULT MACULAR DYSTROPHY WITH MUTATIONS IN THE RP1L1 AND KCNV2 GENES.</t>
  </si>
  <si>
    <t>MULTIMODAL IMAGING OF POSTERIOR POLAR ANNULAR CHOROIDAL DYSTROPHY.</t>
  </si>
  <si>
    <t>Azithromycin and Doxycycline Attenuation of Acanthamoeba Virulence in a Human Corneal Tissue Model.</t>
  </si>
  <si>
    <t>Acute retinal necrosis results in low vision in a young patient with a history of herpes simplex virus encephalitis.</t>
  </si>
  <si>
    <t>α5β1-Integrin inhibitor (CLT-28643) effective in rabbit trabeculectomy model.</t>
  </si>
  <si>
    <t>Patching for Diplopia Contraindicated in Patients with Brain Injury?</t>
  </si>
  <si>
    <t>STRUCTURAL-FUNCTIONAL CORRELATION IN PATIENTS WITH DIABETIC MACULAR EDEMA.</t>
  </si>
  <si>
    <t>TOPOGRAPHIC CHANGES OF THE MACULA AFTER CLOSURE OF IDIOPATHIC MACULAR HOLE.</t>
  </si>
  <si>
    <t>ROLE OF ADDITIONAL DEXAMETHASONE FOR THE MANAGEMENT OF PERSISTENT OR RECURRENT NEOVASCULAR AGE-RELATED MACULAR DEGENERATION UNDER RANIBIZUMAB TREATMENT.</t>
  </si>
  <si>
    <t>Episcleral brachytherapy of uveal melanoma: role of intraoperative echographic confirmation.</t>
  </si>
  <si>
    <t>Cataracts induced by neodymium-yttrium-aluminium-garnet laser lysis of vitreous floaters.</t>
  </si>
  <si>
    <t>Metastatic disease from uveal melanoma: treatment options and future prospects.</t>
  </si>
  <si>
    <t>Toric intraocular lens implantation in children with developmental cataract and preexisting corneal astigmatism.</t>
  </si>
  <si>
    <t>Endoscopic dacryocystorhinostomy: long-term experience and outcomes.</t>
  </si>
  <si>
    <t>Agreement among ophthalmologists in marking the optic disc and optic cup in fundus images.</t>
  </si>
  <si>
    <t>No evidence for thrombophilia in patients with retinal venous occlusion: a systematic GRADE-based review.</t>
  </si>
  <si>
    <t>Changes of conjunctivochalasis after cataract surgery via a superior transconjunctival sclerocorneal incision.</t>
  </si>
  <si>
    <t>Structural and biomechanical corneal differences between patients suffering from primary congenital glaucoma and healthy volunteers.</t>
  </si>
  <si>
    <t>Recent perspectives on the delivery of biologics to back of the eye.</t>
  </si>
  <si>
    <t>The relationship between a dissociated optic nerve fibre layer appearance after macular hole surgery and Muller cell debris on peeled internal limiting membrane.</t>
  </si>
  <si>
    <t>Multifrequency magnetic resonance elastography of the brain reveals tissue degeneration in neuromyelitis optica spectrum disorder.</t>
  </si>
  <si>
    <t>Diagnostic and therapeutic challenges in a case of amikacin-resistant Nocardia keratitis.</t>
  </si>
  <si>
    <t>Vision-related quality of life: 12-month aflibercept treatment in patients with treatment-resistant neovascular age-related macular degeneration.</t>
  </si>
  <si>
    <t>A new measure for the assessment of visual awareness in individuals with tunnel vision.</t>
  </si>
  <si>
    <t>Treatment of Recalcitrant Cyclitic Neovascular Pupillary Membranes.</t>
  </si>
  <si>
    <t>Influence of Large Intraocular Pressure Reduction on Peripapillary OCT Vessel Density in Ocular Hypertensive and Glaucoma Eyes.</t>
  </si>
  <si>
    <t>The weeks and the cumulative doses of the first adverse events related to oral isotretinoin in acne patients: analysis of 300 patients.</t>
  </si>
  <si>
    <t>A NEW MACULAR DYSTROPHY SECONDARY TO A NOVEL MUTATION IN THE PROMININ 1 (PROM1) GENE.</t>
  </si>
  <si>
    <t>POSTERIOR POLAR ANNULAR CHOROIDAL DYSTROPHY: A CASE SERIES.</t>
  </si>
  <si>
    <t>GRAFT-VERSUS-HOST DISEASE PANUVEITIS AND BILATERAL SEROUS DETACHMENTS: MULTIMODAL IMAGING ANALYSIS.</t>
  </si>
  <si>
    <t>DIFFUSE LARGE B-CELL LYMPHOMA-ASSOCIATED-RETINOPATHY CHARACTERIZED BY MINIMAL MORPHOLOGIC CHANGES AND SEVERE FUNCTIONAL IMPAIRMENT.</t>
  </si>
  <si>
    <t>Orbital peripheral nerve sheath tumors.</t>
  </si>
  <si>
    <t>Endoscopic cyclophotocoagulation versus second glaucoma drainage device after prior aqueous tube shunt surgery.</t>
  </si>
  <si>
    <t>Intraocular lens dislocation in pseudoexfoliation: a systematic review and meta-analysis.</t>
  </si>
  <si>
    <t>Prevalence of corneal astigmatism before cataract surgery in Indian population.</t>
  </si>
  <si>
    <t>Boston Keratoprosthesis Type 1: A Randomized Controlled Trial of Fresh versus Frozen Corneal Donor Carriers with Long-Term Follow-up.</t>
  </si>
  <si>
    <t>Anxiety and Atopic Disease: Comorbidity in a Youth Mental Health Setting.</t>
  </si>
  <si>
    <t>Characteristics and vitreoretinal management of retinal detachment in eyes with Boston keratoprosthesis.</t>
  </si>
  <si>
    <t>Vision impairment and major eye diseases reduce vision-specific emotional well-being in a Chinese population.</t>
  </si>
  <si>
    <t>Progression of asymptomatic optic disc swelling to non-arteritic anterior ischaemic optic neuropathy.</t>
  </si>
  <si>
    <t>Rising trends of endogenous Klebsiella pneumoniae endophthalmitis in Australia.</t>
  </si>
  <si>
    <t>Optic disc optical coherence tomography imaging through a black intraocular lens.</t>
  </si>
  <si>
    <t>Mastitis associated with Sjögren's syndrome: a series of nine cases.</t>
  </si>
  <si>
    <t>Refractive results of phacoemulsification in vitrectomized patients.</t>
  </si>
  <si>
    <t>High-Mobility Group Box-1 Protein Mediates the Regulation of Signal Transducer and Activator of Transcription-3 in the Diabetic Retina and in Human Retinal Müller Cells.</t>
  </si>
  <si>
    <t>Dry Eye After Small Incision Lenticule Extraction and Femtosecond Laser-Assisted LASIK: Meta-Analysis.</t>
  </si>
  <si>
    <t>Reducing respondent burden: validation of the Brief Impact of Vision Impairment questionnaire.</t>
  </si>
  <si>
    <t>Improvements in vision-related quality of life in blind patients implanted with the Argus II Epiretinal Prosthesis.</t>
  </si>
  <si>
    <t>Bilateral choroidal neovascularisation associated with adult-onset foveomacular vitelliform dystrophy.</t>
  </si>
  <si>
    <t>In vitro biometry of a human spherophakia.</t>
  </si>
  <si>
    <t>Chronic undiagnosed orbital inflammation due to factitious disorder: a 'think different' paradigm.</t>
  </si>
  <si>
    <t>CHANGES IN CHOROIDAL THICKNESS IN AND OUTSIDE THE MACULA AFTER HEMODIALYSIS IN PATIENTS WITH END-STAGE RENAL DISEASE.</t>
  </si>
  <si>
    <t>LONGITUDINAL QUANTITATIVE EVALUATION OF OUTER RETINAL LESIONS IN ACUTE POSTERIOR MULTIFOCAL PLACOID PIGMENT EPITHELIOPATHY USING OPTICAL COHERENCE TOMOGRAPHY.</t>
  </si>
  <si>
    <t>ULTRAHIGH SPEED SWEPT SOURCE OPTICAL COHERENCE TOMOGRAPHY ANGIOGRAPHY OF RETINAL AND CHORIOCAPILLARIS ALTERATIONS IN DIABETIC PATIENTS WITH AND WITHOUT RETINOPATHY.</t>
  </si>
  <si>
    <t>FEATURES OF POSTERIOR STAPHYLOMAS ANALYZED IN WIDE-FIELD FUNDUS IMAGES IN PATIENTS WITH UNILATERAL AND BILATERAL PATHOLOGIC MYOPIA.</t>
  </si>
  <si>
    <t>Diagnosing Light Chain Amyloidosis on Temporal Artery Biopsies for Suspected Giant Cell Arteritis.</t>
  </si>
  <si>
    <t>Venous Sinus Stenting in Idiopathic Intracranial Hypertension: Results of a Prospective Trial.</t>
  </si>
  <si>
    <t>ACUTE MACULAR NEURORETINOPATHY AFTER RANIBIZUMAB INJECTION IN A DIABETIC PATIENT.</t>
  </si>
  <si>
    <t>MRI and FDG PET/CT Findings of Primary Orbit Leiomyosarcoma.</t>
  </si>
  <si>
    <t>Screening, Education, and Rehabilitation Services for Hearing Loss Provided to Clients with Low Vision: Measured and Perceived Value Among Participants of the Vision-Hearing Project.</t>
  </si>
  <si>
    <t>Necrotizing Fasciitis of the Periorbital Region Complicated by Combined Central Retinal Artery Occlusion, Central Retinal Vein Occlusion, and Posterior Ciliary Occlusion.</t>
  </si>
  <si>
    <t>Cicatricial Eyelid Paralysis Secondary to Trigeminal Trophic Syndrome.</t>
  </si>
  <si>
    <t>Progressive Proptosis Secondary to an Orbital Floor Implant.</t>
  </si>
  <si>
    <t>Application of high resolution OCT to evaluate irregularity of Bowman's layer in asymmetric keratoconus.</t>
  </si>
  <si>
    <t>Ultra-wide field imaging of retinal haemangioma in retinitis pigmentosa.</t>
  </si>
  <si>
    <t>Visual disturbance as the presenting symptom in acute promyelocytic leukaemia.</t>
  </si>
  <si>
    <t>Lack of differences in the regional variation of oxygen saturation in larger retinal vessels in diabetic maculopathy and proliferative diabetic retinopathy.</t>
  </si>
  <si>
    <t>The impact of 2015 neuromyelitis optica spectrum disorders criteria on diagnostic rates.</t>
  </si>
  <si>
    <t>Evaluation of newly-developed aniseikonia testing method based on space eikonometry.</t>
  </si>
  <si>
    <t>Novel syndrome with conductive hearing loss and congenital glaucoma in three generations.</t>
  </si>
  <si>
    <t>Patterns of Damage in Young Myopic Glaucomatous-appearing Patients With Different Optic Disc Tilt Direction.</t>
  </si>
  <si>
    <t>Scanning Electron Microscopy Evaluation of an EX-PRESS Mini Glaucoma Shunt After Explantation.</t>
  </si>
  <si>
    <t>Mathematical Discrepancies of the Tono-Pen Applanation Tonometer.</t>
  </si>
  <si>
    <t>Randomized Prospective Study of the Use of Anti-Inflammatory Drops After Selective Laser Trabeculoplasty.</t>
  </si>
  <si>
    <t>Acute Primary Angle Closure in the Fellow Eye as a Complication of Facedown Position After Vitrectomy Surgery.</t>
  </si>
  <si>
    <t>The Fluctuation of Intraocular Pressure Measured by a Contact Lens Sensor in Normal-Tension Glaucoma Patients and Nonglaucoma Subjects.</t>
  </si>
  <si>
    <t>Extraocular Technique of Intrascleral Intraocular Lens Fixation Using a Pair of the Shaft-Bended 27-Gauge Needles.</t>
  </si>
  <si>
    <t>VIGABATRIN TOXICITY IN INFANCY IS ASSOCIATED WITH RETINAL DEFECT IN ADOLESCENCE: A Prospective Observational Study.</t>
  </si>
  <si>
    <t>Spectral-Domain Optical Coherence Tomography Findings in Cavernous Hemangioma of the Optic Disk.</t>
  </si>
  <si>
    <t>HEMORRHAGIC OCCLUSIVE RETINAL VASCULITIS AND NONHEMORRHAGIC VASCULITIS AFTER UNCOMPLICATED CATARACT SURGERY WITH INTRACAMERAL VANCOMYCIN.</t>
  </si>
  <si>
    <t>OUTER RETINAL FOLDS FOLLOWING PARS PLANA VITRECTOMY WITH MEMBRANE PEEL.</t>
  </si>
  <si>
    <t>BRAZILIAN BOOTY RETINOPATHY: PURTSCHER-LIKE RETINOPATHY WITH PARACENTRAL ACUTE MIDDLE MACULOPATHY ASSOCIATED WITH PMMA INJECTION INTO BUTTOCKS.</t>
  </si>
  <si>
    <t>Extended ocular drug delivery systems for the anterior and posterior segments: biomaterial options and applications.</t>
  </si>
  <si>
    <t>Short-term effect of aflibercept on visual acuity and central macular thickness in patients not responding to ranibizumab and bevacizumab.</t>
  </si>
  <si>
    <t>Amplitude of accommodation in an 11- to 17-year-old Iranian population.</t>
  </si>
  <si>
    <t>Extracorporeal Life Support in Multisystem Smooth Muscle Dysfunction Syndrome.</t>
  </si>
  <si>
    <t>Fitting miniscleral contact lenses in Korean patients with keratoconus.</t>
  </si>
  <si>
    <t>Endodermal Cyst of the Third Nerve in a Child.</t>
  </si>
  <si>
    <t>Retinal Arterioarterial Anastomosis After Embolic Branch Retinal Artery Occlusion.</t>
  </si>
  <si>
    <t>EARLY CRT MONITORING USING TIME-DOMAIN OPTICAL COHERENCE TOMOGRAPHY DOES NOT ADD TO VISUAL ACUITY FOR PREDICTING VISUAL LOSS IN PATIENTS WITH CENTRAL RETINAL VEIN OCCLUSION TREATED WITH INTRAVITREAL RANIBIZUMAB: A Secondary Analysis of Trial Data.</t>
  </si>
  <si>
    <t>FUNDUS AUTOFLUORESCENCE IN A SUBCLINICAL CASE OF BEST DISEASE.</t>
  </si>
  <si>
    <t>SEVERE BILATERAL RETINAL VASCULAR OCCLUSION AS FIRST PRESENTATION OF SYSTEMIC LUPUS ERYTHEMATOSUS AND ANTIPHOSPHOLIPID SYNDROME.</t>
  </si>
  <si>
    <t>RETINAL VEIN OCCLUSION IN A PATIENT WITH MATERNALLY INHERITED DIABETES AND DEAFNESS.</t>
  </si>
  <si>
    <t>MACULAR HOLE FORMATION IDENTIFIED WITH INTRAOPERATIVE OCT DURING VITRECTOMY FOR VITREOMACULAR TRACTION SYNDROME.</t>
  </si>
  <si>
    <t>Elevated lipoprotein (a) levels are an independent risk factor for retinal vein occlusion.</t>
  </si>
  <si>
    <t>Alopecia Induced by Timolol Eye-drops.</t>
  </si>
  <si>
    <t>Vestibular neuritis: Involvement and long-term recovery of individual semicircular canals.</t>
  </si>
  <si>
    <t>Viewing the choroid: where we stand, challenges and contradictions in diabetic retinopathy and diabetic macular oedema.</t>
  </si>
  <si>
    <t>Retinal pigment epithelium cell density in relationship to axial length in human eyes.</t>
  </si>
  <si>
    <t>Visual fatigue while watching 3D stimuli from different positions.</t>
  </si>
  <si>
    <t>Metabolic and redox signaling in the retina.</t>
  </si>
  <si>
    <t>Electrophysiological responses from intrinsically photosensitive retinal ganglion cells are diminished in glaucoma patients.</t>
  </si>
  <si>
    <t>Neovascular age-related macular degeneration is not associated with coronary heart disease in a Chinese Population: a population-based study.</t>
  </si>
  <si>
    <t>Comparison of corneal biomechanics after microincision lenticule extraction and small incision lenticule extraction.</t>
  </si>
  <si>
    <t>Safety outcomes and long-term effectiveness of ex vivo autologous cultured limbal epithelial transplantation for limbal stem cell deficiency.</t>
  </si>
  <si>
    <t>Expression and clinical significance of connective tissue growth factor (CTGF) in Graves' ophthalmopathy.</t>
  </si>
  <si>
    <t>Sweet's syndrome-like eruption in association with the exacerbation of Behçet's disease after the Great East Japan Earthquake.</t>
  </si>
  <si>
    <t>Surgical treatment in combined hamartoma of the retina and retinal pigment epithelium.</t>
  </si>
  <si>
    <t>Early changes in optic coherence tomography in a child with laser pointer maculopathy.</t>
  </si>
  <si>
    <t>CHOROIDAL BLOOD FLOW VISUALIZATION IN HIGH MYOPIA USING A PROJECTION ARTIFACT METHOD IN OPTICAL COHERENCE TOMOGRAPHY ANGIOGRAPHY.</t>
  </si>
  <si>
    <t>Long-term Efficacy of Interferon in Severe Uveitis Associated with Behçet Disease.</t>
  </si>
  <si>
    <t>Review for Diagnostics of the Year: Multimodal Imaging in Behçet Uveitis.</t>
  </si>
  <si>
    <t>Preferred practice pattern in central serous chorioretinopathy.</t>
  </si>
  <si>
    <t>Retinal reattachment and ERG recovery after ophthalmic artery chemosurgery for advanced retinoblastoma in eyes with minimal baseline retinal function.</t>
  </si>
  <si>
    <t>Choroidal neovascularisation on optical coherence tomography angiography in punctate inner choroidopathy and multifocal choroiditis.</t>
  </si>
  <si>
    <t>Analysis of multiple sclerosis patients with electrophysiological and structural tests.</t>
  </si>
  <si>
    <t>Short-term focal macular electroretinogram of eyes treated by aflibercept &amp; photodynamic therapy for polypoidal choroidal vasculopathy.</t>
  </si>
  <si>
    <t>Long-term Visual Outcomes and Complications of Boston Keratoprosthesis Type II Implantation.</t>
  </si>
  <si>
    <t>Elevated level of circulating CD4(+)Helios(+)FoxP3(+) cells in primary Sjogren's syndrome patients.</t>
  </si>
  <si>
    <t>RNA Collection From Human Conjunctival Epithelial Cells Obtained With a New Device for Impression Cytology.</t>
  </si>
  <si>
    <t>The Suppression of Kallistatin on High-Glucose-Induced Proliferation of Retinal Endothelial Cells in Diabetic Retinopathy.</t>
  </si>
  <si>
    <t>Conservative Management of Lower Eyelid Epiblepharon in Children.</t>
  </si>
  <si>
    <t>Neovascular age-related macular degeneration treated with ranibizumab or aflibercept in the same large clinical setting: visual outcome and number of injections.</t>
  </si>
  <si>
    <t>MicroRNA regulation in an animal model of acute ocular hypertension.</t>
  </si>
  <si>
    <t>Anterior iris-claw intraocular lens implantation for the management of nontraumatic ectopia lentis: long-term outcomes in a paediatric cohort.</t>
  </si>
  <si>
    <t>Early light deprivation effects on human cone-driven retinal function.</t>
  </si>
  <si>
    <t>Mycophenolate mofetil combined with systemic corticosteroids prevents progression to chronic recurrent inflammation and development of 'sunset glow fundus' in initial-onset acute uveitis associated with Vogt-Koyanagi-Harada disease.</t>
  </si>
  <si>
    <t>Comparison of initial treatment between 3-monthly intravitreal aflibercept monotherapy and combined photodynamic therapy with single intravitreal aflibercept for polypoidal choroidal vasculopathy.</t>
  </si>
  <si>
    <t>VISUAL ACUITY OUTCOMES OF RANIBIZUMAB TREATMENT IN PATHOLOGIC MYOPIC EYES WITH MACULAR RETINOSCHISIS AND CHOROIDAL NEOVASCULARIZATION.</t>
  </si>
  <si>
    <t>OPTICAL COHERENCE TOMOGRAPHY ANGIOGRAPHY OF THE FOVEAL MICROVASCULATURE IN GEOGRAPHIC ATROPHY.</t>
  </si>
  <si>
    <t>VITREORETINAL SURGERY FOR PATIENTS WITH SEVERE EXUDATIVE AND PROLIFERATIVE MANIFESTATIONS OF RETINAL CAPILLARY HEMANGIOBLASTOMA BECAUSE OF VON HIPPEL-LINDAU DISEASE.</t>
  </si>
  <si>
    <t>Variation in Visual Outcome to Anti-Vascular Endothelial Growth Factors in Choroidal Neovascular Membrane Developing in Eyes with Previously Untreated Versus Focal Laser-Treated Central Serous Chorioretinopathy.</t>
  </si>
  <si>
    <t>BASAL CELL NEVUS SYNDROME PRESENTING AS EPIRETINAL MEMBRANE AND MYELINATED NERVE FIBER LAYER.</t>
  </si>
  <si>
    <t>ACUTE MACULAR NEURORETINOPATHY WITHOUT NEAR-INFRARED REFLECTANCE-AN ATYPICAL CASE PRESENTATION.</t>
  </si>
  <si>
    <t>RETINAL ARTERIOVENOUS MALFORMATION.</t>
  </si>
  <si>
    <t>PARANEOPLASTIC VITELLIFORM MACULOPATHY IN THE SETTING OF CHOROIDAL MELANOMA: EVOLUTION OVER ONE YEAR.</t>
  </si>
  <si>
    <t>CLINICALLY INVISIBLE RETINAL HEMANGIOBLASTOMAS DETECTED BY SPECTRAL DOMAIN OPTICAL COHERENCE TOMOGRAPHY AND FLUORESCEIN ANGIOGRAPHY IN TWINS.</t>
  </si>
  <si>
    <t>BILATERAL CHOROIDAL EXCAVATION IN JUVENILE LOCALIZED SCLERODERMA.</t>
  </si>
  <si>
    <t>ADULT WITH CHICKENPOX COMPLICATED BY SYSTEMIC VASCULITIS AND BILATERAL RETINAL VASCULITIS WITH RETINAL VASCULAR OCCLUSIONS.</t>
  </si>
  <si>
    <t>Familial Incomplete Punctal Canalization: Clinical and Fourier Domain Optical Coherence Tomography Features.</t>
  </si>
  <si>
    <t>Dacryolithiasis: A Review.</t>
  </si>
  <si>
    <t>Conjunctival Lymphoma in a Patient on Fingolimod for Relapsing-Remitting Multiple Sclerosis.</t>
  </si>
  <si>
    <t>Pott's Puffy Tumor: A Rare Presentation.</t>
  </si>
  <si>
    <t>Esotropia Surgery Considering the Angle under General Anesthesia.</t>
  </si>
  <si>
    <t>Variation in the use of definitive treatment options in the management of Graves' disease: a UK clinician survey.</t>
  </si>
  <si>
    <t>Postoperative eccentric macular holes after vitrectomy and internal limiting membrane peeling.</t>
  </si>
  <si>
    <t>Optical coherence tomography angiography of myopic choroidal neovascularisation.</t>
  </si>
  <si>
    <t>Classification of diabetic macular oedema using ultra-widefield angiography and implications for response to anti-VEGF therapy.</t>
  </si>
  <si>
    <t>Optical coherence tomographic predictor of retinal non-perfused areas in eyes with macular oedema associated with retinal vein occlusion.</t>
  </si>
  <si>
    <t>An Anatomical Analysis of the Supratrochlear Artery: Considerations in Facial Filler Injections and Preventing Vision Loss.</t>
  </si>
  <si>
    <t>Solar retinopathy following cannabis consumption.</t>
  </si>
  <si>
    <t>RESOLUTION OF NONINFECTIOUS UVEITIC CYSTOID MACULAR EDEMA WITH TOPICAL DIFLUPREDNATE.</t>
  </si>
  <si>
    <t>POSTNATAL SERUM INSULIN-LIKE GROWTH FACTOR I AND RETINOPATHY OF PREMATURITY.</t>
  </si>
  <si>
    <t>COMPARISON OF INTRAVITREAL INJECTION OF RANIBIZUMAB VERSUS LASER THERAPY FOR ZONE II TREATMENT-REQUIRING RETINOPATHY OF PREMATURITY.</t>
  </si>
  <si>
    <t>INTRAVITREAL METHOTREXATE FOR MANTLE CELL LYMPHOMA INFILTRATION OF THE OPTIC NERVES: A CASE REPORT.</t>
  </si>
  <si>
    <t>Ectropion in Facial Tissue Expansion in the Pediatric Population: Incidence, Risk Factors, and Treatment Options.</t>
  </si>
  <si>
    <t>Role of MyD88 in adenovirus keratitis.</t>
  </si>
  <si>
    <t>Utility of antigen testing for the diagnosis of ocular histoplasmosis in four cats: a case series and literature review.</t>
  </si>
  <si>
    <t>Corneal diameter and associated parameters in Chinese children: the Shandong Children Eye Study.</t>
  </si>
  <si>
    <t>Epstein-Barr Virus Neuroretinitis in a Lung Transplant Patient.</t>
  </si>
  <si>
    <t>Retinal vascular geometry and its association to microvascular complications in patients with type 1 diabetes: the Danish Cohort of Pediatric Diabetes 1987 (DCPD1987).</t>
  </si>
  <si>
    <t>Evaluation of circumferential angle closure using iridotrabecular contact index after laser iridotomy by swept-source optical coherence tomography.</t>
  </si>
  <si>
    <t>Role of artificial tears in reducing the recurrence of pterygium after surgery: a prospective randomized controlled trial.</t>
  </si>
  <si>
    <t>Combination of 5% phenylephrine and 0.5% tropicamide eyedrops for pupil dilation in neonates is twice as effective as 0.5% tropicamide eyedrops alone.</t>
  </si>
  <si>
    <t>Fundus autofluorescence lifetimes are increased in non-proliferative diabetic retinopathy.</t>
  </si>
  <si>
    <t>Opaque bubble layer incidence in Femtosecond laser-assisted LASIK: comparison among different flap design parameters.</t>
  </si>
  <si>
    <t>Biomechanics of the Levator Aponeurosis.</t>
  </si>
  <si>
    <t>The Use of Cyclosporine A in Rheumatology: a 2016 Comprehensive Review.</t>
  </si>
  <si>
    <t>Endophthalmitis or toxic anterior segment syndrome?</t>
  </si>
  <si>
    <t>Intraoperative optical coherence tomography (RESCAN(®) 700) for detecting iris incarceration and iridocorneal adhesion during keratoplasty.</t>
  </si>
  <si>
    <t>A histopathological investigation of Tenon's capsule in diabetic eyes.</t>
  </si>
  <si>
    <t>Holoentropy enabled-decision tree for automatic classification of diabetic retinopathy using retinal fundus images.</t>
  </si>
  <si>
    <t>Progressive Retinal Nerve Fiber Layer Atrophy Associated With Enlarging Peripapillary Pit.</t>
  </si>
  <si>
    <t>Acquired Corneal Neuropathy and Photoallodynia Associated With Malposition of an Ex-PRESS Shunt.</t>
  </si>
  <si>
    <t>Selective Unidirectional Horizontal Saccadic Paralysis From Acute Ipsilateral Pontine Stroke.</t>
  </si>
  <si>
    <t>Three cases of tubulointerstitial nephritis and uveitis syndrome with different clinical manifestations.</t>
  </si>
  <si>
    <t>COMPARISON OF THE LAMINA CRIBROSA THICKNESS OF PATIENTS WITH UNILATERAL BRANCH RETINAL VEIN OCCLUSION AND HEALTHY SUBJECTS.</t>
  </si>
  <si>
    <t>VITRECTOMY FOR MACULAR RETINOSCHISIS WITHOUT A DETECTABLE OPTIC DISK PIT.</t>
  </si>
  <si>
    <t>QUIESCENT HERPES SIMPLEX KERATITIS REACTIVATION AFTER INTRAVITREAL INJECTION OF DEXAMETHASONE IMPLANT.</t>
  </si>
  <si>
    <t>EN FACE OPTICAL COHERENCE TOMOGRAPHY (OCT) AND OCT ANGIOGRAPHY FINDINGS IN RETINAL ASTROCYTIC HAMARTOMAS.</t>
  </si>
  <si>
    <t>Does the intraocular pressure-lowering effect of prostaglandin analogues continue over the long term?</t>
  </si>
  <si>
    <t>Vision Therapy for Post-Concussion Vision Disorders.</t>
  </si>
  <si>
    <t>Novel mouse model for primary uveal melanoma: a pilot study.</t>
  </si>
  <si>
    <t>Nature and incidence of severe limbal stem cell deficiency in Australia and New Zealand.</t>
  </si>
  <si>
    <t>Primary Nonendoscopic Endonasal Versus Delayed External Dacryocystorhinostomy in Acute Dacryocystitis.</t>
  </si>
  <si>
    <t>FULL-THICKNESS MACULAR HOLE COMBINED WITH PIGMENT EPITHELIAL DETACHMENT USING MULTIMODAL IMAGING.</t>
  </si>
  <si>
    <t>25G PARS PLANA VITRECTOMY AND IRIDO-ZONULO-HYALOIDO-VITRECTOMY IN THE MANAGEMENT OF MALIGNANT GLAUCOMA IN PHAKIC EYES FOLLOWING TRABECULECTOMY.</t>
  </si>
  <si>
    <t>Optical coherence tomography angiography of type 3 neovascularisation in age-related macular degeneration after antiangiogenic therapy.</t>
  </si>
  <si>
    <t>Impact of initial visual acuity on anti-VEGF treatment outcomes in patients with macular oedema secondary to retinal vein occlusions in routine clinical practice.</t>
  </si>
  <si>
    <t>Non-traumatic corneal perforations: aetiology, treatment and outcomes.</t>
  </si>
  <si>
    <t>Prevalence and quantification of geographic atrophy associated with newly diagnosed and treatment-naïve exudative age-related macular degeneration.</t>
  </si>
  <si>
    <t>Bibliometric analysis on global Behçet disease publications during 1980-2014: is there a Silk Road in the literature?</t>
  </si>
  <si>
    <t>The Effectiveness and Long-Term Outcome of Conjunctivodacryocystorhinostomy With Frosted Jones Tubes.</t>
  </si>
  <si>
    <t>Segmental outflow of aqueous humor in mouse and human.</t>
  </si>
  <si>
    <t>Retinal sensitivity after selective retina therapy (SRT) on patients with central serous chorioretinopathy.</t>
  </si>
  <si>
    <t>Reliability and interexaminer agreement for induced tropia test: is normal always normal?</t>
  </si>
  <si>
    <t>A comparison of autologous transplantation of retinal pigment epithelium (RPE) monolayer sheet graft with RPE-Bruch's membrane complex graft in neovascular age-related macular degeneration.</t>
  </si>
  <si>
    <t>ALTERED PARAFOVEAL MICROVASCULATURE IN TREATMENT-NAIVE CHOROIDAL MELANOMA EYES DETECTED BY OPTICAL COHERENCE TOMOGRAPHY ANGIOGRAPHY.</t>
  </si>
  <si>
    <t>Endoscopic-modified medial maxillectomy and its limitation for a solitary fibrous tumor of the lacrimal sac and nasolacrimal duct.</t>
  </si>
  <si>
    <t>Surgical outcomes of patients with iridocorneal endothelial syndrome: a case series.</t>
  </si>
  <si>
    <t>Histopathological and ophthalmoscopic evaluation of apocynin on experimental proliferative vitreoretinopathy in rabbit eyes.</t>
  </si>
  <si>
    <t>Visual consequences of electronic reader use: a pilot study.</t>
  </si>
  <si>
    <t>Effects of multifocal soft contact lenses used to slow myopia progression on quality of vision in young adults.</t>
  </si>
  <si>
    <t>Treatment for stage 4A retinopathy of prematurity: laser and/or ranibizumab.</t>
  </si>
  <si>
    <t>Corneal endothelial cell loss after Baerveldt glaucoma drainage device implantation in the anterior chamber.</t>
  </si>
  <si>
    <t>Performance of real-world functional vision tasks by blind subjects improves after implantation with the Argus® II retinal prosthesis system.</t>
  </si>
  <si>
    <t>Patient-Centered Outcome Measures to Assess Functioning in Randomized Controlled Trials of Low-Vision Rehabilitation: A Review.</t>
  </si>
  <si>
    <t>Assessment of retinal vascular calibres as a biomarker of disease activity in birdshot chorioretinopathy.</t>
  </si>
  <si>
    <t>Clinical Correlates of Computationally Derived Visual Field Defect Archetypes in Patients from a Glaucoma Clinic.</t>
  </si>
  <si>
    <t>Retina ganglion cell/inner plexiform layer and peripapillary nerve fiber layer thickness in patients with acromegaly.</t>
  </si>
  <si>
    <t>Incidence and risk factors associated with retinal redetachment after silicone oil removal in the African population.</t>
  </si>
  <si>
    <t>Surgically induced changes in retinal vessel diameter, retinal nerve fibre layer thickness, and the optic disc after 23-gauge pars plana vitrectomy.</t>
  </si>
  <si>
    <t>Lens opacity detection for serious posterior subcapsular cataract.</t>
  </si>
  <si>
    <t>Multimodal imaging of foveal cavitation in retinal dystrophies.</t>
  </si>
  <si>
    <t>Repeatability of swept-source optical coherence tomography retinal and choroidal thickness measurements in neovascular age-related macular degeneration.</t>
  </si>
  <si>
    <t>Leukemic Optic Nerve Infiltration Complicated by Retinal Artery and Vein Occlusions.</t>
  </si>
  <si>
    <t>CLOSING MACULAR HOLES WITH "MACULAR PLUG" WITHOUT GAS TAMPONADE AND POSTOPERATIVE POSTURING.</t>
  </si>
  <si>
    <t>METAMORPHOPSIA AND TANGENTIAL RETINAL DISPLACEMENT AFTER EPIRETINAL MEMBRANE SURGERY.</t>
  </si>
  <si>
    <t>PERIPHERAL RETINAL VASCULITIS: Analysis of 110 Consecutive Cases and a Contemporary Reappraisal of Tubercular Etiology.</t>
  </si>
  <si>
    <t>BRANCH RETINAL ARTERY OCCLUSION ASSOCIATED WITH PARACENTRAL ACUTE MIDDLE MACULOPATHY IN A PATIENT WITH LIVEDO RETICULARIS.</t>
  </si>
  <si>
    <t>PEMBROLIZUMAB ADMINISTRATION ASSOCIATED WITH POSTERIOR UVEITIS.</t>
  </si>
  <si>
    <t>Astigmatism corrected common path probe for optical coherence tomography.</t>
  </si>
  <si>
    <t>Effect of mitomycin c and 5-flurouracil adjuvant therapy on the outcomes of Ahmed glaucoma valve implantation.</t>
  </si>
  <si>
    <t>Myosin myopathy with external ophthalmoplegia associated with a novel homozygous mutation in MYH2.</t>
  </si>
  <si>
    <t>Bilateral Urrets-Zavalia Syndrome After Descemet Stripping Automated Endothelial Keratoplasty.</t>
  </si>
  <si>
    <t>Occlusive retinal vasculitis secondary to Behçet's disease.</t>
  </si>
  <si>
    <t>Curvature of iris profile in spectral domain optical coherence tomography and dependency to refraction, age and pupil size - the MIPH Eye&amp;Health Study.</t>
  </si>
  <si>
    <t>Morphometric characterisation of pterygium associated with corneal stromal scarring using high-resolution anterior segment optical coherence tomography.</t>
  </si>
  <si>
    <t>Globe Tenting Due to Displaced Lateral Orbital Wall Fragment.</t>
  </si>
  <si>
    <t>A Conjunctival Melanoma Causing Bloody Tears.</t>
  </si>
  <si>
    <t>Postoperative Changes in Strabismus, Ductions, Exophthalmometry, and Eyelid Retraction After Orbital Decompression for Thyroid Orbitopathy.</t>
  </si>
  <si>
    <t>Efficacy of Topical Oﬂoxacin 0.3 % Administration on Conjunctival Bacterial Flora in Diabetic Patients Undergoing Intravitreal Injections.</t>
  </si>
  <si>
    <t>Funduscopic versus HRT III Confocal Scanner Vertical Cup-Disc Ratio Assessment in Normal Tension and Primary Open Angle Glaucoma (The Leuven Eye Study).</t>
  </si>
  <si>
    <t>Comparison of Verisyse and Veriflex Phakic Intraocular Lenses for Treatment of Moderate to High Myopia 36 Months after Surgery.</t>
  </si>
  <si>
    <t>Enhanced depth imaging is less suited than indocyanine green angiography for close monitoring of primary stromal choroiditis: a pilot report.</t>
  </si>
  <si>
    <t>Comparative evaluation of outcomes of phacoemulsification in vitrectomized eyes: silicone oil versus air/gas group.</t>
  </si>
  <si>
    <t>Ocular morphology and function in juvenile neuronal ceroid lipofuscinosis (CLN3) in the first decade of life.</t>
  </si>
  <si>
    <t>Novel variant in the TP63 gene associated to ankyloblepharon-ectodermal dysplasia-cleft lip/palate (AEC) syndrome.</t>
  </si>
  <si>
    <t>Bull's eye and pigment maculopathy are further retinal manifestations of an abnormal Bruch's membrane in Alport syndrome.</t>
  </si>
  <si>
    <t>Is prophylactic laser peripheral iridotomy for primary angle closure suspects a risk factor for cataract progression? The Chennai Eye Disease Incidence Study.</t>
  </si>
  <si>
    <t>The impact of typical neovascular age-related macular degeneration and polypoidal choroidal vasculopathy on vision-related quality of life in Asian patients.</t>
  </si>
  <si>
    <t>En face choroidal vascular feature imaging in acute and chronic central serous chorioretinopathy using swept source optical coherence tomography.</t>
  </si>
  <si>
    <t>Testing vision with angular and radial multifocal designs using Adaptive Optics.</t>
  </si>
  <si>
    <t>Association between SKIV2L polymorphism rs429608 and age-related macular degeneration: A meta-analysis.</t>
  </si>
  <si>
    <t>Efficacy and safety of mycophenolate mofetil in patients with active moderate-to-severe Graves' orbitopathy.</t>
  </si>
  <si>
    <t>Bleb Revision With Temporalis Fascia Autograft.</t>
  </si>
  <si>
    <t>SUPRACHOROIDAL BUCKLING FOR THE MANAGEMENT OF RHEGMATOGENOUS RETINAL DETACHMENTS SECONDARY TO PERIPHERAL RETINAL BREAKS.</t>
  </si>
  <si>
    <t>Development and face validity of a cerebral visual impairment motor questionnaire for children with cerebral palsy.</t>
  </si>
  <si>
    <t>Is there a group of patients at greater risk for hematoma following thyroidectomy? A systematic review and meta-analysis.</t>
  </si>
  <si>
    <t>The grey fovea sign of macular oedema or subfoveal fluid on non-stereoscopic fundus photographs.</t>
  </si>
  <si>
    <t>Activation of toxoplasma retinochoroiditis during pregnancy and evaluation of ocular findings in newborns.</t>
  </si>
  <si>
    <t>Lipids, oxidized lipids, oxidation-specific epitopes, and Age-related Macular Degeneration.</t>
  </si>
  <si>
    <t>Long-term outcomes of sutureless 25-G+ pars-plana vitrectomy for the management of diabetic tractional retinal detachment.</t>
  </si>
  <si>
    <t>Subepidermal Calcified Nodules of the Eyelid Differ in Children and Adults.</t>
  </si>
  <si>
    <t>Neural plasticity following lesions of the primate occipital lobe: The marmoset as an animal model for studies of blindsight.</t>
  </si>
  <si>
    <t>Ultra-wide field imaging in the diagnosis and management of adult-onset Coats' disease.</t>
  </si>
  <si>
    <t>Influence of selective serotonin reuptake inhibitors on ocular surface.</t>
  </si>
  <si>
    <t>Management of plateau iris syndrome with cataract extraction and endoscopic cyclophotocoagulation.</t>
  </si>
  <si>
    <t>Long-term results and recurrence rates after spironolactone treatment in non-resolving central serous chorio-retinopathy (CSCR).</t>
  </si>
  <si>
    <t>Glaucoma: recent advances in the involvement of autoimmunity.</t>
  </si>
  <si>
    <t>CD40 in Retinal Müller Cells Induces P2X7-Dependent Cytokine Expression in Macrophages/Microglia in Diabetic Mice and Development of Early Experimental Diabetic Retinopathy.</t>
  </si>
  <si>
    <t>Relationship between corneal hysteresis and lamina cribrosa displacement after medical reduction of intraocular pressure.</t>
  </si>
  <si>
    <t>Sleep and diabetic retinopathy.</t>
  </si>
  <si>
    <t>Antiangiogenic effect of betaine on pathologic retinal neovascularization via suppression of reactive oxygen species mediated vascular endothelial growth factor signaling.</t>
  </si>
  <si>
    <t>Ocular surface microbiome in meibomian gland dysfunction.</t>
  </si>
  <si>
    <t>Intravitreal ranibizumab for diabetic macular oedema in previously vitrectomized eyes.</t>
  </si>
  <si>
    <t>Visual outcomes and late complications in paediatric orbital rhabdomyosarcoma.</t>
  </si>
  <si>
    <t>Association between axial length and horizontal and vertical globe diameters.</t>
  </si>
  <si>
    <t>Depression and burden among the caregivers of visually impaired patients: a systematic review.</t>
  </si>
  <si>
    <t>Adult-onset opsoclonus-myoclonus syndrome due to West Nile Virus treated with intravenous immunoglobulin.</t>
  </si>
  <si>
    <t>TARANTULA HAIR ASSOCIATED PANUVEITIS TREATED WITH SUSTAINED-RELEASE INTRAVITREAL DEXAMETHASONE IMPLANT.</t>
  </si>
  <si>
    <t>SUCCESSFUL TREATMENT OF REFRACTORY PROLIFERATIVE RETINOPATHY OF INCONTINENTIA PIGMENTI BY INTRAVITREAL RANIBIZUMAB AS ADJUNCT THERAPY IN A 4-YEAR-OLD CHILD.</t>
  </si>
  <si>
    <t>INTRAVITREAL RANIBIZUMAB AS AN ADJUNCTIVE TREATMENT FOR COATS DISEASE (6-YEAR FOLLOW-UP).</t>
  </si>
  <si>
    <t>PURTSCHER RETINOPATHY AS A MANIFESTATION OF HEMOPHAGOCYTIC LYMPHOHISTIOCYTOSIS.</t>
  </si>
  <si>
    <t>Emerging Roles of Transforming Growth Factor β Signaling in Diabetic Retinopathy.</t>
  </si>
  <si>
    <t>Three-dimensional mapping of the orientation of collagen corneal lamellae in healthy and keratoconic human corneas using SHG microscopy.</t>
  </si>
  <si>
    <t>Protective effects of carnosine on dehydroascorbate-induced structural alteration and opacity of lens crystallins: important implications of carnosine pleiotropic functions to combat cataractogenesis.</t>
  </si>
  <si>
    <t>Skew Deviation: Case Report and Review of the Literature.</t>
  </si>
  <si>
    <t>Trabeculectomy with or without Anterior Chamber Maintainer: A Study on Intraocular Pressure, Endothelial Cells, and Central Corneal Thickness.</t>
  </si>
  <si>
    <t>DIABETES ALTERS THE MAGNITUDE OF VITREOMACULAR ADHESION.</t>
  </si>
  <si>
    <t>RANIBIZUMAB FOR MACULAR EDEMA AFTER BRANCH RETINAL VEIN OCCLUSION: One Initial Injection Versus Three Monthly Injections.</t>
  </si>
  <si>
    <t>REAL-LIFE STUDY IN DIABETIC MACULAR EDEMA TREATED WITH DEXAMETHASONE IMPLANT: The Reldex Study.</t>
  </si>
  <si>
    <t>AQUEOUS HUMOR CYTOKINE LEVELS AS BIOMARKERS OF DISEASE SEVERITY IN DIABETIC MACULAR EDEMA.</t>
  </si>
  <si>
    <t>25-GAUGE TROCAR CANNULA FOR ACUTE ENDOPHTHALMITIS-RELATED IN-OFFICE VITREOUS TAP AND INJECTION: Patient Comfort and Physician Ease of Use.</t>
  </si>
  <si>
    <t>Validation of an instrument to assess visual ability in children with visual impairment in China.</t>
  </si>
  <si>
    <t>Translational profiling of retinal ganglion cell optic nerve regeneration in Xenopus laevis.</t>
  </si>
  <si>
    <t>Physical activity and its correlation to diabetic retinopathy.</t>
  </si>
  <si>
    <t>Potential Use of Cyclodextrin Complexes for Enhanced Stability, Anti-inflammatory Efficacy, and Ocular Bioavailability of Loteprednol Etabonate.</t>
  </si>
  <si>
    <t>Vascular rarefaction at the choriocapillaris in acute posterior multifocal placoid pigment epitheliopathy viewed on OCT angiography.</t>
  </si>
  <si>
    <t>Comparison between corneal elevation maps using different reference surfaces with Scheimpflug-Placido topographer.</t>
  </si>
  <si>
    <t>SYSTEMIC BETA-BLOCKERS IN NEOVASCULAR AGE-RELATED MACULAR DEGENERATION.</t>
  </si>
  <si>
    <t>SERUM VASCULAR ENDOTHELIAL GROWTH FACTOR AFTER BEVACIZUMAB OR RANIBIZUMAB TREATMENT FOR RETINOPATHY OF PREMATURITY.</t>
  </si>
  <si>
    <t>Late Acute Rejection After Allograft Limbal Stem Cell Transplantation: Evidence for Long-Term Donor Survival.</t>
  </si>
  <si>
    <t>The Infant Aphakia Treatment Study Contact Lens Experience to Age 5 Years.</t>
  </si>
  <si>
    <t>Multicenter Study of a Novel Topical Interleukin-1 Receptor Inhibitor, Isunakinra, in Subjects With Moderate to Severe Dry Eye Disease.</t>
  </si>
  <si>
    <t>Consideration of hypertensive retinopathy as an important end-organ damage in patients with hypertension.</t>
  </si>
  <si>
    <t>The IGF-Axis and Diabetic Retinopathy Before and After Gastric Bypass Surgery.</t>
  </si>
  <si>
    <t>TWENTY-SEVEN-GAUGE VERSUS 25-GAUGE VITRECTOMY FOR PRIMARY RHEGMATOGENOUS RETINAL DETACHMENT.</t>
  </si>
  <si>
    <t>COMPLEX RETINAL DETACHMENT IN PHAKIC PATIENTS: Previtrectomy Phacoemulsification Versus Combined Phacovitrectomy.</t>
  </si>
  <si>
    <t>FACTORS ASSOCIATED WITH PENTOSIDINE ACCUMULATION IN THE HUMAN VITREOUS.</t>
  </si>
  <si>
    <t>EVALUATION OF SHORT-TERM OUTCOMES OF INTRAVITREAL AFLIBERCEPT INJECTIONS FOR AGE-RELATED MACULAR DEGENERATION USING FOCAL MACULAR ELECTRORETINOGRAPHY.</t>
  </si>
  <si>
    <t>TOLERANCE OF INTRAVITREAL DEXAMETHASONE IMPLANTS IN PATIENTS WITH OCULAR HYPERTENSION OR OPEN-ANGLE GLAUCOMA.</t>
  </si>
  <si>
    <t>PARS PLANA VITRECTOMY FOR LATE VITREORETINAL SEQUELAE OF INFECTIOUS ENDOPHTHALMITIS: Surgical Management and Outcomes.</t>
  </si>
  <si>
    <t>CLINICOPATHOLOGICAL CORRELATION IN A PATIENT WITH PREVIOUSLY TREATED BIRDSHOT CHORIORETINOPATHY.</t>
  </si>
  <si>
    <t>Are all children with visual impairment known to the eye clinic?</t>
  </si>
  <si>
    <t>Identification of susceptibility SNPs in IL10 and IL23R-IL12RB2 for Behçet's disease in Han Chinese.</t>
  </si>
  <si>
    <t>Blue and Red Light-Evoked Pupil Responses in Photophobic Subjects with TBI.</t>
  </si>
  <si>
    <t>Objective Assessment of Vergence after Treatment of Concussion-Related CI: A Pilot Study.</t>
  </si>
  <si>
    <t>Vision Therapy for Binocular Dysfunction Post Brain Injury.</t>
  </si>
  <si>
    <t>Neonatal Orbital Abscess Secondary to Pseudomonas Aeruginosa Conjunctivitis.</t>
  </si>
  <si>
    <t>Diplopia and Symblepharon Following Mueller's Muscle Conjunctival Resection in Patients on Long-Term Multiple Antiglaucoma Medications.</t>
  </si>
  <si>
    <t>Clear-Cell (Reticulated) Transformation of Eyelid Eccrine Sweat Glands.</t>
  </si>
  <si>
    <t>Titanium T-Plate as a Platform for Globe Stabilization in Acquired Nystagmus and Oscillopsia Without a Null Zone.</t>
  </si>
  <si>
    <t>MyoRing treatment of myopia.</t>
  </si>
  <si>
    <t>Dexamethasone intravitreal implant in retinal vein occlusion: real-life data from a prospective, multicenter clinical trial.</t>
  </si>
  <si>
    <t>Duration of intraocular gases following vitreoretinal surgery.</t>
  </si>
  <si>
    <t>Patient knowledge concerning age-related macular degeneration: an AMD questionnaire.</t>
  </si>
  <si>
    <t>Intensity and Compactness Enabled Saliency Estimation for Leakage Detection in Diabetic and Malarial Retinopathy.</t>
  </si>
  <si>
    <t>Study methodology and diabetes control in patients from the non-English diabetes management project (NEDMP).</t>
  </si>
  <si>
    <t>TREAT-AND-EXTEND REGIMEN USING RANIBIZUMAB FOR POLYPOIDAL CHOROIDAL VASCULOPATHY: One-Year Results.</t>
  </si>
  <si>
    <t>RETINAL VASCULAR DEVELOPMENT WITH 0.312 MG INTRAVITREAL BEVACIZUMAB TO TREAT SEVERE POSTERIOR RETINOPATHY OF PREMATURITY: A Longitudinal Fluorescein Angiographic Study.</t>
  </si>
  <si>
    <t>An angle-supported foldable phakic intraocular lens for correction of myopia: A five-year follow-up.</t>
  </si>
  <si>
    <t>Age-related posterior ciliary muscle restriction - A link between trabecular meshwork and optic nerve head pathophysiology.</t>
  </si>
  <si>
    <t>Complex phenotypes blur conventional borders between Say-Barber-Biesecker-Young-Simpson syndrome and genitopatellar syndrome.</t>
  </si>
  <si>
    <t>Model systems for the study of steroid-induced IOP elevation.</t>
  </si>
  <si>
    <t>Signs and Symptoms of Dry Eye in Keratoconus Patients Before and After Intrastromal Corneal Rings Surgery.</t>
  </si>
  <si>
    <t>Management of severe and refractory Mooren's ulcers with rituximab.</t>
  </si>
  <si>
    <t>Functional impairment of reading in patients with dry eye.</t>
  </si>
  <si>
    <t>Hydrus microstent compared to selective laser trabeculoplasty in primary open angle glaucoma: one year results.</t>
  </si>
  <si>
    <t>Disparities in access to anti-vascular endothelial growth factor treatment for neovascular age-related macular degeneration.</t>
  </si>
  <si>
    <t>Trabecular meshwork stiffness in glaucoma.</t>
  </si>
  <si>
    <t>Ophthalmic manifestations of tuberous sclerosis: a review.</t>
  </si>
  <si>
    <t>Effect of eye trauma on mental health and quality of life in children and adolescents.</t>
  </si>
  <si>
    <t>Common variants of HNF1A gene are associated with diabetic retinopathy and poor glycemic control in normal-weight Japanese subjects with type 2 diabetes mellitus.</t>
  </si>
  <si>
    <t>Primary Sjögren's syndrome: clinical phenotypes, outcome and the development of biomarkers.</t>
  </si>
  <si>
    <t>External eye symptoms in indoor environments.</t>
  </si>
  <si>
    <t>Intravitreal aflibercept in treatment-resistant pigment epithelial detachment.</t>
  </si>
  <si>
    <t>Topical administration of a Rock/Net inhibitor promotes retinal ganglion cell survival and axon regeneration after optic nerve injury.</t>
  </si>
  <si>
    <t>The many faces of the trabecular meshwork cell.</t>
  </si>
  <si>
    <t>Nuclear and Mitochondrial DNA of Age-Related Cataract Patients Are Susceptible to Oxidative Damage.</t>
  </si>
  <si>
    <t>EFFECT OF BROMFENAC ON PAIN RELATED TO INTRAVITREAL INJECTIONS: A Randomized Crossover Study.</t>
  </si>
  <si>
    <t>LRP-1 Pathway Targeted Inhibition of Vascular Abnormalities in the Retina of Diabetic Mice.</t>
  </si>
  <si>
    <t>Precut cornea for Descemet's stripping endothelial keratoplasty: experience at a single eye bank.</t>
  </si>
  <si>
    <t>Partial unilateral lentiginosis is mosaic neurofibromatosis type 1 or not?</t>
  </si>
  <si>
    <t>Aquaporin expression in the lacrimal sac of patients with primary and functional nasolacrimal duct obstruction.</t>
  </si>
  <si>
    <t>Image artefacts in swept-source optical coherence tomography angiography.</t>
  </si>
  <si>
    <t>Neuroepithelial Cyst of the Optic Nerve in a Newborn.</t>
  </si>
  <si>
    <t>DIFFERENTIAL MACULAR FEATURES ON OPTICAL COHERENCE TOMOGRAPHY ANGIOGRAPHY IN EYES WITH CHOROIDAL NEVUS AND MELANOMA.</t>
  </si>
  <si>
    <t>The use of Bruch's membrane opening-based optical coherence tomography of the optic nerve head for glaucoma detection in microdiscs.</t>
  </si>
  <si>
    <t>Retinopathy of prematurity: applicability and compliance of guidelines in Hong Kong.</t>
  </si>
  <si>
    <t>Infraorbital nerve involvement on magnetic resonance imaging in European patients with IgG4-related ophthalmic disease: a specific sign.</t>
  </si>
  <si>
    <t>Evaluation of posterior vitreous detachment after uneventful phacoemulsification surgery by optical coherence tomography and ultrasonography.</t>
  </si>
  <si>
    <t>Current advances in the treatment of neovascular age-related macular degeneration.</t>
  </si>
  <si>
    <t>PHOTODYNAMIC THERAPY FOR CHOROIDAL NEVUS WITH SUBFOVEAL FLUID.</t>
  </si>
  <si>
    <t>Comparison of the Adaptive Optics Vision Analyzer and the KR-1 W for measuring ocular wave aberrations.</t>
  </si>
  <si>
    <t>Adalimumab for the treatment of refractory noninfectious paediatric uveitis.</t>
  </si>
  <si>
    <t>Atherogenic index of plasma may be strong predictor of subclinical atherosclerosis in patients with Behçet disease.</t>
  </si>
  <si>
    <t>The potential role of neuropathic mechanisms in dry eye syndromes.</t>
  </si>
  <si>
    <t>Conjunctival allergen provocation test : guidelines for daily practice.</t>
  </si>
  <si>
    <t>PERIPAPILLARY ARTERIAL RING OF ZINN-HALLER IN HIGHLY MYOPIC EYES AS DETECTED BY OPTICAL COHERENCE TOMOGRAPHY ANGIOGRAPHY.</t>
  </si>
  <si>
    <t>PARS PLANA VITRECTOMY AND WIDE INTERNAL LIMITING MEMBRANE PEELING WITH PERFLUOROPROPANE TAMPONADE FOR HIGHLY MYOPIC FOVEOSCHISIS-ASSOCIATED MACULAR HOLE.</t>
  </si>
  <si>
    <t>IS THERE A ROLE OF ACTH IN INCREASED CHOROIDAL THICKNESS IN CUSHING SYNDROME?</t>
  </si>
  <si>
    <t>SUTURELESS CLEAR CORNEAL ULTRASONIC FRAGMENTATION FOR RETAINED LENS FRAGMENTS: A Pilot Study.</t>
  </si>
  <si>
    <t>NEOVASCULAR AGE-RELATED MACULAR DEGENERATION WITH ADVANCED VISUAL LOSS TREATED WITH ANTI-VASCULAR ENDOTHELIAL GROWTH FACTOR THERAPY: Clinical Outcome and Prognostic Indicators.</t>
  </si>
  <si>
    <t>INTRAVITREAL BEVACIZUMAB FOR PROLIFERATIVE DIABETIC RETINOPATHY: Results From the Pan-American Collaborative Retina Study Group (PACORES) at 24 Months of Follow-up.</t>
  </si>
  <si>
    <t>CORRELATIONS BETWEEN PREOPERATIVE RETINAL PIGMENT EPITHELIAL PROTRUSIONS AND POSTOPERATIVE OUTCOMES IN EYES WITH IDIOPATHIC MACULAR HOLES.</t>
  </si>
  <si>
    <t>COMPARATIVE ANALYSIS OF OUTCOMES WITH VARIABLE DIAMETER INTERNAL LIMITING MEMBRANE PEELING IN SURGERY FOR IDIOPATHIC MACULAR HOLE REPAIR.</t>
  </si>
  <si>
    <t>SPECTRAL DOMAIN OPTICAL COHERENCE TOMOGRAPHY-BASED MICROSTRUCTURAL ANALYSIS OF RETINAL ARCHITECTURE POST INTERNAL LIMITING MEMBRANE PEELING FOR SURGERY OF IDIOPATHIC MACULAR HOLE REPAIR.</t>
  </si>
  <si>
    <t>INFECTIOUS KERATITIS-ASSOCIATED ENDOPHTHALMITIS: A 14-Year Study.</t>
  </si>
  <si>
    <t>CHOROIDAL THICKNESS IN HEALTHY CHINESE CHILDREN AGED 6 to 12: The Shanghai Children Eye Study.</t>
  </si>
  <si>
    <t>COMPLETE SUBRETINAL FLUID DRAINAGE IS NOT NECESSARY DURING VITRECTOMY SURGERY FOR MACULA-OFF RHEGMATOGENOUS RETINAL DETACHMENT WITH PERIPHERAL BREAKS: A Prospective, Nonrandomized Comparative Interventional Study.</t>
  </si>
  <si>
    <t>DETRIMENTAL EFFECTS OF ACTIVE INTERNAL LIMITING MEMBRANE PEELING DURING EPIRETINAL MEMBRANE SURGERY: Microperimetric Analysis.</t>
  </si>
  <si>
    <t>THE EFFECT OF PHOTOPIGMENT BLEACHING ON FUNDUS AUTOFLUORESCENCE IN ACUTE CENTRAL SEROUS CHORIORETINOPATHY.</t>
  </si>
  <si>
    <t>COMPARISON OF PHOTODYNAMIC THERAPY USING HALF-DOSE OF VERTEPORFIN OR HALF-FLUENCE OF LASER LIGHT FOR THE TREATMENT OF CHRONIC CENTRAL SEROUS CHORIORETINOPATHY.</t>
  </si>
  <si>
    <t>Atypical Rapidly Enlarging Orbital Schwannoma.</t>
  </si>
  <si>
    <t>Surgical Microanatomy of Lower Eyelid Tarsal Ectropion Repair With a Putterman Ptosis Clamp.</t>
  </si>
  <si>
    <t>Effect of Manuka Honey on Eyelid Wound Healing: A Randomized Controlled Trial.</t>
  </si>
  <si>
    <t>Efficacy of Muller's Muscle and Conjunctiva Resection With or Without Tarsectomy for the Treatment of Severe Involutional Blepharoptosis.</t>
  </si>
  <si>
    <t>Ethmoid Silent Sinus Syndrome Following Orbital Trauma.</t>
  </si>
  <si>
    <t>Undifferentiated Nonrhabdomyosarcoma Soft Tissue Sarcoma of the Orbit.</t>
  </si>
  <si>
    <t>Clinical Outcomes of Ruptured Periorbital and Orbital Dermoid Cysts.</t>
  </si>
  <si>
    <t>Evaluation and Management of Chemotherapy-Induced Epiphora, Punctal and Canalicular Stenosis, and Nasolacrimal Duct Obstruction.</t>
  </si>
  <si>
    <t>A case of traction retinal detachment in a patient with Gaucher disease.</t>
  </si>
  <si>
    <t>SCARB1 rs5888 is associated with the risk of age-related macular degeneration susceptibility and an impaired macular area.</t>
  </si>
  <si>
    <t>Matrix metalloproteinase-1 rs1799750 polymorphism and glaucoma: A meta-analysis.</t>
  </si>
  <si>
    <t>Mutation screening of the LRIT3, CABP4, and GPR179 genes in Chinese patients with Schubert-Bornschein congenital stationary night blindness.</t>
  </si>
  <si>
    <t>Clinical heterogeneity associated with TUBB3 gene mutation in a Turkish family with congenital fibrosis of the extraocular muscles.</t>
  </si>
  <si>
    <t>Association analysis of PPARγ (p.Pro12Ala) polymorphism with type 2 diabetic retinopathy in patients from north India.</t>
  </si>
  <si>
    <t>Knowledge of genetics in familial retinoblastoma.</t>
  </si>
  <si>
    <t>The relief of dry eye signs and symptoms using a combination of lubricants, lid hygiene and ocular nutraceuticals.</t>
  </si>
  <si>
    <t>Anatomical and Functional Changes in the Coexistence of Vitreomacular Traction and Epiretinal Membrane: A Spectral-Domain Optical Coherence Tomography Study.</t>
  </si>
  <si>
    <t>Parents' awareness and perception of children's eye diseases in Nigeria.</t>
  </si>
  <si>
    <t>Evaluation of biomechanical properties of the cornea in patients with primary hyperparathyroidism.</t>
  </si>
  <si>
    <t>Strabismus in children with white matter damage of immaturity: MRI correlation.</t>
  </si>
  <si>
    <t>Safety and efficacy of a hydroxypropyl guar/polyethylene glycol/propylene glycol-based lubricant eye-drop in patients with dry eye.</t>
  </si>
  <si>
    <t>Infusion flow related retinal breaks in 25G vitrectomy.</t>
  </si>
  <si>
    <t>Whole mitochondrial genome screening of a family with maternally inherited diabetes and deafness (MIDD) associated with retinopathy: A putative haplotype associated to MIDD and a novel MT-CO2 m.8241T&gt;G mutation.</t>
  </si>
  <si>
    <t>Endothelium-in versus endothelium-out for Descemet membrane endothelial keratoplasty graft preparation and implantation.</t>
  </si>
  <si>
    <t>Impaired colour vision in workers exposed to organic solvents: A systematic review.</t>
  </si>
  <si>
    <t>Surgical responses and outcomes of bilateral lateral rectus recession in exotropia with cerebral palsy.</t>
  </si>
  <si>
    <t>Clinical risk management - a 3-year experience of team timeout in 18 081 ophthalmic patients.</t>
  </si>
  <si>
    <t>Isolates and antibiotic susceptibilities of endophthalmitis in postcataract surgery: a 12-year review of culture-proven cases.</t>
  </si>
  <si>
    <t>Facial weakness and eyelid ptosis: Expanding the clinical heterogeneity of Bethlem myopathy from a novel gene mutation.</t>
  </si>
  <si>
    <t>Functional and Structural Evaluation of Sildenafil in a Rat Model of Acute Retinal Ischemia/Reperfusion Injury.</t>
  </si>
  <si>
    <t>Management Modalities for Traumatic Macular Hole: A Systematic Review and Single-Arm Meta-Analysis.</t>
  </si>
  <si>
    <t>Factors Associated with Loss of Visual Function in Medically Treated Advanced Normal Tension Glaucoma.</t>
  </si>
  <si>
    <t>Role of Glutathione Peroxidase 4 in Corneal Endothelial Cells.</t>
  </si>
  <si>
    <t>No Sex Differences in the Frequencies of Common Single Nucleotide Polymorphisms Associated with Age-Related Macular Degeneration.</t>
  </si>
  <si>
    <t>The Study of Interleukin-17 Level in Vernal Keratoconjunctivitis Disease and its Relationship between Symptom and Sign Severity.</t>
  </si>
  <si>
    <t>Effect of Amniotic Membrane Suspension (AMS) and Amniotic Membrane Homogenate (AMH) on Human Corneal Epithelial Cell Viability, Migration and Proliferation In Vitro.</t>
  </si>
  <si>
    <t>Cataracts after Low-Dose Radiotherapy for Lymphoproliferative Disease of the Ocular Adnexa.</t>
  </si>
  <si>
    <t>Anterior Chamber Angle Morphometry Measurement Changes to Ambient Illumination Scaling in Visante Time Domain Optical Coherence Tomography.</t>
  </si>
  <si>
    <t>Comparison of Bevacizumab, Ranibizumab, and Laser Photocoagulation in the Treatment of Retinopathy of Prematurity in Turkey.</t>
  </si>
  <si>
    <t>Agreement of New Automated Matched Alternation Flicker using Undilated Fundus Photography for the Detection of Glaucomatous Structural Change.</t>
  </si>
  <si>
    <t>Involvement of the Anterior Segment of the Eye in Patients with Mucopolysaccharidoses: A Review of Reported Cases and Updates on the Latest Diagnostic Instrumentation.</t>
  </si>
  <si>
    <t>The Influence of Corneal Collagen Crosslinking on Conjunctival Flora.</t>
  </si>
  <si>
    <t>Structure-Function Relationship between Flicker-Defined Form Perimetry and Spectral-Domain Optical Coherence Tomography in Glaucoma Suspects.</t>
  </si>
  <si>
    <t>Psoriasis and Psoriatic Arthritis-Related Uveitis: Different Ophthalmological Manifestations and Ocular Inflammation Features.</t>
  </si>
  <si>
    <t>Choroidal Thickness in Patients with Graves' Ophthalmopathy.</t>
  </si>
  <si>
    <t>Tear-Film Osmolarity Changes Following Dacryocystorhinostomy in Primary Acquired Nasolacrimal Duct Obstruction.</t>
  </si>
  <si>
    <t>Endocrine Mucin-Producing Sweat Gland Carcinoma: An Uncommon Presentation.</t>
  </si>
  <si>
    <t>Anti-Cataract Potential of Heliotropium indicum Linn on Galactose-Induced Cataract in Sprague-Dawley Rats.</t>
  </si>
  <si>
    <t>Interleukin (IL)-17A Promotes Angiogenesis in an Experimental Corneal Neovascularization Model.</t>
  </si>
  <si>
    <t>Serum heparanase concentration and heparanase activity in patients with retinal vein occlusion.</t>
  </si>
  <si>
    <t>Optical coherence tomography angiography versus fluorescein angiography in the diagnosis of ischaemic diabetic maculopathy.</t>
  </si>
  <si>
    <t>Effect of intravitreal dexamethasone implant on intra-ocular cytokines and chemokines in eyes with retinal vein occlusion.</t>
  </si>
  <si>
    <t>Ultra-wide-field scanning laser ophthalmoscopy assists in the clinical detection and evaluation of asymptomatic early-stage familial exudative vitreoretinopathy.</t>
  </si>
  <si>
    <t>Floppy Eyelid Syndrome and Its Determinants in Iranian Adults: A Population-Based Study.</t>
  </si>
  <si>
    <t>CHOROIDAL ALTERATIONS IN ABCA4-RELATED RETINOPATHY.</t>
  </si>
  <si>
    <t>MODIFICATION OF ADJUSTABLE MACULAR BUCKLING WITH 29-G CHANDELIER LIGHT FOR OPTIMAL POSITIONING IN HIGHLY MYOPIC EYES WITH MACULAR HOLE.</t>
  </si>
  <si>
    <t>MicroRNAs in glaucoma and neurodegenerative diseases.</t>
  </si>
  <si>
    <t>The Influence of Donor and Recipient Gender Incompatibility on Corneal Transplant Rejection and Failure.</t>
  </si>
  <si>
    <t>Eyeworm infections of Oxyspirura petrowi, Skrjabin, 1929 (Spirurida: Thelaziidae), in species of quail from Texas, New Mexico and Arizona, USA.</t>
  </si>
  <si>
    <t>Macular Effects of Silicone Oil Tamponade: Optical Coherence Tomography Findings During and After Silicone Oil Removal.</t>
  </si>
  <si>
    <t>Hypoxia-induced vascular endothelial growth factor secretion by retinal pigment epithelial cells is inhibited by melatonin via decreased accumulation of hypoxia-inducible factors-1α protein.</t>
  </si>
  <si>
    <t>Variability of panretinal photocoagulation lesions across physicians and patients. Quantification of diameter and intensity variation.</t>
  </si>
  <si>
    <t>Contrast-enhanced T2-FLAIR MR imaging in patients with uveitis.</t>
  </si>
  <si>
    <t>Phenotypic characterization of epibulbar dermoids.</t>
  </si>
  <si>
    <t>MACULAR MICROSTRUCTURAL FEATURES IN CHILDREN WITH TILTED DISK SYNDROME EVALUATED BY SPECTRAL DOMAIN OPTICAL COHERENCE TOMOGRAPHY.</t>
  </si>
  <si>
    <t>Clinical Features and Complications of the HLA-B27-associated Acute Anterior Uveitis: A Metanalysis.</t>
  </si>
  <si>
    <t>Comparison of Three Visual Field Tests in Children: Frequency Doubling Test, 24-2 and 30-2 SITA Perimetry.</t>
  </si>
  <si>
    <t>Late-onset Hypotony Maculopathy After Trabeculectomy in a Highly Myopic Patient With Juvenile Open-angle Glaucoma.</t>
  </si>
  <si>
    <t>Evaluation of the Ganglion Cell Complex and Retinal Nerve Fiber Layer in Low, Moderate, and High Myopia: A Study by RTVue Spectral Domain Optical Coherence Tomography.</t>
  </si>
  <si>
    <t>Risk of Ophthalmic Adverse Effects in Patients Treated with MEK Inhibitors: A Systematic Review and Meta-Analysis.</t>
  </si>
  <si>
    <t>Variant lattice corneal dystrophy associated with compound heterozygous mutations in the TGFBI gene.</t>
  </si>
  <si>
    <t>Evaluation of Goldmann applanation tonometry, rebound tonometry and dynamic contour tonometry in keratoconus.</t>
  </si>
  <si>
    <t>Leukaemic infiltration and cytomegalovirus retinitis in a patient with acute T-cell lymphoblastic leukaemia in complete remission.</t>
  </si>
  <si>
    <t>Screening for Diabetic Retinopathy Using a Portable, Noncontact, Nonmydriatic Handheld Retinal Camera.</t>
  </si>
  <si>
    <t>Determination of Three Corticosteroids in the Biologic Matrix of Vitreous Humor by HPLC-tandem Mass Spectrometry: Method Development and Validation.</t>
  </si>
  <si>
    <t>Choroidal Watershed Zone and Growth of Polypoidal Choroidal Vasculopathy.</t>
  </si>
  <si>
    <t>Quantitative Analysis of Collagen Produced by Rabbit Keratocytes using Second Harmonic Generation Microscopy.</t>
  </si>
  <si>
    <t>Chlorhexidine Keratitis: Safety of Chlorhexidine as a Facial Antiseptic.</t>
  </si>
  <si>
    <t>AMA0428, A Potent Rock Inhibitor, Attenuates Early and Late Experimental Diabetic Retinopathy.</t>
  </si>
  <si>
    <t>Apnea after Routine Eye Examinations in Premature Infants.</t>
  </si>
  <si>
    <t>IMPACT OF RETINOPATHY SCREENINGS FOR PROSPECTIVE HEART TRANSPLANT CANDIDATES.</t>
  </si>
  <si>
    <t>Evaluation of outer retinal tubulations in eyes switched from intravitreal ranibizumab to aflibercept for treatment of exudative age-related macular degeneration.</t>
  </si>
  <si>
    <t>Patients with type 2 diabetes having higher glomerular filtration rate showed rapid renal function decline followed by impaired glomerular filtration rate: Japan Diabetes Complications Study.</t>
  </si>
  <si>
    <t>Efficacy of reduced-fluence photodynamic therapy for central serous chorioretinopathy associated with combined serous retinal detachment and fovea-involving pigment epithelial detachment.</t>
  </si>
  <si>
    <t>Cyclodialysis: an update.</t>
  </si>
  <si>
    <t>VACUOLE" SIGN ADJACENT TO RETINAL PIGMENT EPITHELIAL DEFECTS ON SPECTRAL DOMAIN OPTICAL COHERENCE TOMOGRAPHY IN CENTRAL SEROUS CHORIORETINOPATHY ASSOCIATED WITH SUBRETINAL FIBRIN.</t>
  </si>
  <si>
    <t>The Utility of Magnetic Resonance Imaging in Assessing Patients With Pituitary Tumors Compressing the Anterior Visual Pathway.</t>
  </si>
  <si>
    <t>Near Point of Convergence after Concussion in Children.</t>
  </si>
  <si>
    <t>Severe Health-Related Quality of Life Impairment in Active Primary Sjögren's Syndrome and Patient-Reported Outcomes: Data From a Large Therapeutic Trial.</t>
  </si>
  <si>
    <t>Treatment Guidelines for Rheumatologic Manifestations of Sjögren's Syndrome: Use of Biologic Agents, Management of Fatigue, and Inflammatory Musculoskeletal Pain.</t>
  </si>
  <si>
    <t>PLGA nanoparticles for ocular delivery of loteprednol etabonate: a corneal penetration study.</t>
  </si>
  <si>
    <t>Ciliary Tissue Transplantation in the Rabbit Eye: Does the Localization of the Graft Affect Survival?</t>
  </si>
  <si>
    <t>In Vivo Hemodynamic Changes of Vortex Vein Varix on Real-Time Video Angiography.</t>
  </si>
  <si>
    <t>Morphological features in anterior scleral inflammation using swept-source optical coherence tomography with multiple B-scan averaging.</t>
  </si>
  <si>
    <t>Prospective randomised clinical trial to evaluate the safety and efficacy of nepafenac 0.1% treatment for the prevention of macular oedema associated with cataract surgery in patients with diabetic retinopathy.</t>
  </si>
  <si>
    <t>Epithelium-off versus transepithelial corneal collagen crosslinking for progressive corneal ectasia: a randomised and controlled trial.</t>
  </si>
  <si>
    <t>Crowded letter and crowded picture logMAR acuity in children with amblyopia: a quantitative comparison.</t>
  </si>
  <si>
    <t>Structural analyses of choroid after half-dose verteporfin photodynamic therapy for central serous chorioretinopathy.</t>
  </si>
  <si>
    <t>Case-control study of risk factors for acute corneal hydrops in keratoconus.</t>
  </si>
  <si>
    <t>The association between systemic vascular endothelial growth factor and retinopathy of prematurity in premature infants: a systematic review.</t>
  </si>
  <si>
    <t>Conjunctival lymphoma in right eye: Case report.</t>
  </si>
  <si>
    <t>Polypoidal choroidal vasculopathy.</t>
  </si>
  <si>
    <t>Detection of Retinal Hemangioblastomas in von Hippel-Lindau Disease Using Three-Dimensional Arterial Spin Labeling MR Imaging at 3T.</t>
  </si>
  <si>
    <t>Ocular Hypertension Requiring Suspension of Inhaled Corticosteroids.</t>
  </si>
  <si>
    <t>Boston keratoprosthesis type I in the elderly.</t>
  </si>
  <si>
    <t>Safety and efficacy of autologous serum eye drop for treatment of dry eyes in graft-versus-host disease.</t>
  </si>
  <si>
    <t>CHORIORETINAL WHITE DOT LESIONS IN EYES WITH MULTIFOCAL CHOROIDITIS AND TILTED DISK SYNDROME WITH INFERIOR STAPHYLOMA.</t>
  </si>
  <si>
    <t>RETICULAR PSEUDODRUSEN ARE NOT A PREDICTIVE FACTOR FOR THE 1-YEAR RESPONSE TO INTRAVITREAL RANIBIZUMAB IN NEOVASCULAR AGE-RELATED MACULAR DEGENERATION.</t>
  </si>
  <si>
    <t>TOWARDS A TREATMENT FOR DIABETIC RETINOPATHY: Intravitreal Toxicity and Preclinical Safety Evaluation of Inducible Nitric Oxide Synthase Inhibitors.</t>
  </si>
  <si>
    <t>POSTERIOR EYE SEGMENT COMPLICATIONS RELATED TO ALLOGENEIC HEMATOPOIETIC STEM CELL TRANSPLANTATION.</t>
  </si>
  <si>
    <t>LONG-TERM FOLLOW-UP OF PATIENTS WITH RETINITIS PIGMENTOSA TYPE 12 CAUSED BY CRB1 MUTATIONS: A Severe Phenotype With Considerable Interindividual Variability.</t>
  </si>
  <si>
    <t>INCIDENCE OF ACUTE EXUDATIVE MACULOPATHY AFTER REDUCED-FLUENCE PHOTODYNAMIC THERAPY.</t>
  </si>
  <si>
    <t>Ageing and ocular surface immunity.</t>
  </si>
  <si>
    <t>Presumed solitary circumscribed retinal astrocytic proliferation.</t>
  </si>
  <si>
    <t>Implications of the anatomical classification of the neovascular form of age-related macular degeneration.</t>
  </si>
  <si>
    <t>Plasma E-selectin levels can play a role in the development of diabetic retinopathy.</t>
  </si>
  <si>
    <t>All laser cataract surgery compared to femtosecond laser phacoemulsification surgery: corneal trauma.</t>
  </si>
  <si>
    <t>If they are OK, we are OK: the experience of partners living with neuromyelitis optica.</t>
  </si>
  <si>
    <t>Lens glutathione homeostasis: Discrepancies and gaps in knowledge standing in the way of novel therapeutic approaches.</t>
  </si>
  <si>
    <t>Anterograde-propagation of axonal degeneration in the visual system of wlds mice characterized by diffusion tensor imaging.</t>
  </si>
  <si>
    <t>Diabetic retinopathy: Proteomic approaches to help the differential diagnosis and to understand the underlying molecular mechanisms.</t>
  </si>
  <si>
    <t>Feline Epitheliotropic Mastocytic Conjunctivitis in 15 Cats.</t>
  </si>
  <si>
    <t>Association of TRAF1-C5 with risk of uveitis in juvenile idiopathic arthritis.</t>
  </si>
  <si>
    <t>Syrian Civil-War-Related Intraocular Foreign Body Injuries: A Four-Year Retrospective Analysis.</t>
  </si>
  <si>
    <t>Mean Platelet Volume is Associated with Diabetic Macular Edema in Patients with Type-2 Diabetes Mellitus.</t>
  </si>
  <si>
    <t>Essential Infantile Esotropia: Postoperative Sensory Outcomes of Strabismus Surgery.</t>
  </si>
  <si>
    <t>Relationship between Age and Retinal Nerve Fiber Layer Thickness in Normal Children.</t>
  </si>
  <si>
    <t>Bilateral Sequential Profound Visual Loss in Tuberous Sclerosis.</t>
  </si>
  <si>
    <t>Refractive Regression and Changes in Central Corneal Thickness Three Years after Laser-Assisted Subepithelial Keratectomy for High Myopia in Eyes with Thin Corneas: A Retrospective Study.</t>
  </si>
  <si>
    <t>Ophthalmic Complications Associated with Direct Oral Anticoagulant Medications.</t>
  </si>
  <si>
    <t>Assessment of Normal Eyeball Protrusion Using Computed Tomographic Imaging and Three-Dimensional Reconstruction in Korean Adults.</t>
  </si>
  <si>
    <t>Treatment of Acute Purulent Dacryocystitis by Early Bicanalicular Silicone Intubation: Safety, Efficacy, and Outcomes.</t>
  </si>
  <si>
    <t>Effect of Intravenous Mannitol on Intraocular Pressure in Vitrectomized Silicone-Oil-Filled Eyes.</t>
  </si>
  <si>
    <t>Correlation of Peripapillary Choroidal Thickness and Retinal Nerve Fiber Layer Thickness in Normal Subjects and in Patients with Glaucoma.</t>
  </si>
  <si>
    <t>Short-Acting Gas Tamponade with Strict Face-Down Posturing for the Treatment of Idiopathic Macular Hole.</t>
  </si>
  <si>
    <t>Does the Stage of Keratoconus Affect Optical Coherence Tomography Measurements?</t>
  </si>
  <si>
    <t>Five Years' Experience with Tenon-Conjunctival Flaps in Phthisical Eyes.</t>
  </si>
  <si>
    <t>Outcome of two-muscle surgery for large-angle intermittent exotropia in children.</t>
  </si>
  <si>
    <t>Differences in aqueous concentrations of cytokines in paediatric and adult patients with Coats' disease.</t>
  </si>
  <si>
    <t>Serum lactate levels and perfusion index: are these prognostic factors on mortality and morbidity in very low-birth weight infants?</t>
  </si>
  <si>
    <t>En face Integrated Central Avascular Zone (EFICAZ): a noninvasive tool for correlating morphological and functional damage in central diabetic macular edema.</t>
  </si>
  <si>
    <t>Localizing Microaneurysms in Fundus Images Through Singular Spectrum Analysis.</t>
  </si>
  <si>
    <t>Evaluation of Retinal Function and Morphology of the Pink-Eyed Royal College of Surgeons (RCS) Rat: A Comparative Study of in Vivo and in Vitro Methods.</t>
  </si>
  <si>
    <t>Effect of Spectral Domain Optical Coherence Tomography Image Quality on Macular Thickness Measurements and Error Rate.</t>
  </si>
  <si>
    <t>Correlation of Vitreomacular Traction with Foveal Thickness, Subfoveal Choroidal Thickness, and Vitreomacular/Foveal Angle.</t>
  </si>
  <si>
    <t>Machine Learning Techniques in Clinical Vision Sciences.</t>
  </si>
  <si>
    <t>Lesional CD4+ IFN-γ+ cytotoxic T lymphocytes in IgG4-related dacryoadenitis and sialoadenitis.</t>
  </si>
  <si>
    <t>The lived experience of having a rare medical disorder: Hermansky-Pudlak syndrome.</t>
  </si>
  <si>
    <t>Association between self-reported bupropion use and glaucoma: a population-based study.</t>
  </si>
  <si>
    <t>Clinical and genetic characterization of a large primary open angle glaucoma pedigree.</t>
  </si>
  <si>
    <t>Risk Factors for Ocular Burn Injuries Requiring Surgery.</t>
  </si>
  <si>
    <t>LOW SERUM BRAIN-DERIVED NEUROTROPHIC FACTOR BUT NOT BRAIN-DERIVED NEUROTROPHIC FACTOR GENE VAL66MET POLYMORPHISM IS ASSOCIATED WITH DIABETIC RETINOPATHY IN CHINESE TYPE 2 DIABETIC PATIENTS.</t>
  </si>
  <si>
    <t>VISION LOSS IN A PATIENT WITH PRIMARY PULMONARY HYPERTENSION AND LONG-TERM USE OF SILDENAFIL.</t>
  </si>
  <si>
    <t>A woman with a red eye from a carotid-cavernous sinus fistula.</t>
  </si>
  <si>
    <t>Longitudinal changes in Langerhans cell density of the cornea and conjunctiva in contact lens-induced dry eye.</t>
  </si>
  <si>
    <t>Behcet's disease: epidemiology, clinical manifestations, and diagnosis.</t>
  </si>
  <si>
    <t>Melanotic Malignant Melanoma in Oculocutaneous Albinism Type 4.</t>
  </si>
  <si>
    <t>Paralysis of the orbicularis muscle of the eye using botulinum toxin type A in the treatment for dry eye.</t>
  </si>
  <si>
    <t>Multichannel perimetric alterations in systemic lupus erythematosus treated with hydroxychloroquine.</t>
  </si>
  <si>
    <t>SCLEROMYXEDEMA WITH RETINAL VASCULITIS AND MACULAR EDEMA.</t>
  </si>
  <si>
    <t>RESULTS OF PARS PLANA VITRECTOMY FOR THE MANAGEMENT OF ENDOGENOUS FUNGAL ENDOPHTHALMITIS AFTER URINARY TRACT PROCEDURES.</t>
  </si>
  <si>
    <t>Agreement between Corneal Thickness Measurements Using Pentacam Scheimpflug Camera, Noncontact Specular Microscopy, and Ultrasonographic Pachymetry in Diabetic Patients.</t>
  </si>
  <si>
    <t>Vitamin D Deficiency in Patients with Central Retinal Vein Occlusion: A Case Control Study.</t>
  </si>
  <si>
    <t>Retinal Nerve Fiber Layer and Peripapillary Choroidal Thicknesses in Non-Glaucomatous Unilateral Optic Atrophy Compared with Unilateral Advanced Pseudoexfoliative Glaucoma.</t>
  </si>
  <si>
    <t>A Comparative Study of the Effects of Intravitreal Anidulafungin, Voriconazole, and Amphotericin B in an Experimental Candida Endophthalmitis Model.</t>
  </si>
  <si>
    <t>Pars Plana-Modified versus Conventional Ahmed Glaucoma Valve in Patients Undergoing Penetrating Keratoplasty: A Prospective Comparative Randomized Study.</t>
  </si>
  <si>
    <t>Aberrant Epigenetic Alterations of Glutathione-S-Transferase P1 in Age-Related Nuclear Cataract.</t>
  </si>
  <si>
    <t>Microbiological Isolates and Antibiotic Susceptibilities: A 10-Year Review of Culture-Proven Endophthalmitis Cases.</t>
  </si>
  <si>
    <t>OUTCOMES AFTER LASER VERSUS COMBINED LASER AND BEVACIZUMAB TREATMENT FOR TYPE 1 RETINOPATHY OF PREMATURITY IN ZONE I.</t>
  </si>
  <si>
    <t>LONGITUDINAL FOLLOW-UP OF CHOROIDAL GRANULOMAS USING ENHANCED DEPTH IMAGING OPTICAL COHERENCE TOMOGRAPHY.</t>
  </si>
  <si>
    <t>CHANGES OF OUTER RETINAL THICKNESS WITH INCREASING AGE IN NORMAL EYES AND IN NORMAL FELLOW EYES OF PATIENTS WITH UNILATERAL AGE-RELATED MACULAR DEGENERATION.</t>
  </si>
  <si>
    <t>Effects of Diabetic Macular Edema on Repeatability of Retinal Nerve Fiber Layer Thickness Measurements at the Macular and Peripapillary Area Using Swept-Source Optical Coherence Tomography.</t>
  </si>
  <si>
    <t>Vessel density analysis in patients with retinitis pigmentosa by means of optical coherence tomography angiography.</t>
  </si>
  <si>
    <t>Prevalence and risk factors for epiretinal membrane: the Singapore Epidemiology of Eye Disease study.</t>
  </si>
  <si>
    <t>Optical coherence tomography of outer retinal holes in senile retinoschisis and schisis-detachment.</t>
  </si>
  <si>
    <t>Late recurrence of a completely occluded large intracranial aneurysm treated with a Tubridge flow diverter.</t>
  </si>
  <si>
    <t>Value of Structural and Hemodynamic Parameters for the Early Detection of Primary Open-Angle Glaucoma.</t>
  </si>
  <si>
    <t>Short- and Long-Term Changes in Corneal Aberrations and Axial Length Induced by Orthokeratology in Children Are Not Correlated.</t>
  </si>
  <si>
    <t>Rasch Analysis of the Standard Patient Evaluation of Eye Dryness Questionnaire.</t>
  </si>
  <si>
    <t>Reversible Edema-Like Changes Along the Optic Tract Following Pipeline-Assisted Coiling of a Large Anterior Communicating Artery Aneurysm.</t>
  </si>
  <si>
    <t>Significance of Interleukin-6/STAT Pathway for the Gene Expression of REG Iα, a New Autoantigen in Sjögren's Syndrome Patients, in Salivary Duct Epithelial Cells.</t>
  </si>
  <si>
    <t>Intraretinal changes in the presence of epiretinal traction.</t>
  </si>
  <si>
    <t>STRANGULATION-INDUCED CENTRAL RETINAL ARTERY OCCLUSION: CASE REPORT AND REVIEW OF THE LITERATURE.</t>
  </si>
  <si>
    <t>Patient Attitudes Toward Telemedicine for Diabetic Retinopathy.</t>
  </si>
  <si>
    <t>Clinical features of uveitis in children and adolescents at a tertiary referral centre in Tokyo.</t>
  </si>
  <si>
    <t>Evaluation of physical properties and dose equivalency of generic versus branded latanoprost formulations.</t>
  </si>
  <si>
    <t>Pressure-induced expression changes in segmental flow regions of the human trabecular meshwork.</t>
  </si>
  <si>
    <t>Mutations and mechanisms in congenital and age-related cataracts.</t>
  </si>
  <si>
    <t>Orbital Recurrence of Ethmoid Sinus Malignant Meningioma: Case Study and Literature Review.</t>
  </si>
  <si>
    <t>Etiology and Management of Allergic Eyelid Dermatitis.</t>
  </si>
  <si>
    <t>Evaluation of the first fully automated immunoassay method for the measurement of stimulating TSH receptor autoantibodies in Graves' disease.</t>
  </si>
  <si>
    <t>Eye Disease in Patients with Diabetes Screened with Telemedicine.</t>
  </si>
  <si>
    <t>Patient Perception and Emotional Disturbance in Out-of-Hour Ophthalmic Emergency Care.</t>
  </si>
  <si>
    <t>Macular ganglion cell complex thickness in acute and chronic central serous chorioretinopathy.</t>
  </si>
  <si>
    <t>Effects of early using azathioprine in the acute phase in neuromyelitis optica spectrum disorder.</t>
  </si>
  <si>
    <t>CHOROIDAL THICKNESS IN UNILATERAL IDIOPATHIC MACULAR HOLE: A Cross-Sectional Study and Meta-Analysis.</t>
  </si>
  <si>
    <t>Advances in the management of conjunctival melanoma.</t>
  </si>
  <si>
    <t>Self-refraction, ready-made glasses and quality of life among rural myopic Chinese children: a non-inferiority randomized trial.</t>
  </si>
  <si>
    <t>Predictive algorithms for early detection of retinopathy of prematurity.</t>
  </si>
  <si>
    <t>Modified internal limiting membrane peeling technique (maculorrhexis) for myopic foveoschisis surgery.</t>
  </si>
  <si>
    <t>Who's lost first? Susceptibility of retinal ganglion cell types in experimental glaucoma.</t>
  </si>
  <si>
    <t>Correlation in retinal nerve fibre layer thickness in uveitis and healthy eyes using scanning laser polarimetry and optical coherence tomography.</t>
  </si>
  <si>
    <t>INTRAOCULAR SYNOVIAL SARCOMA.</t>
  </si>
  <si>
    <t>OCULAR MANIFESTATIONS OF MONOCLONAL IMMUNOGLOBULIN LIGHT CHAIN DEPOSITION DISEASE.</t>
  </si>
  <si>
    <t>Changes in Corneal Innervation after HSV-1 Latency Established with Different Reactivation Phenotypes.</t>
  </si>
  <si>
    <t>Growth Factor and Interleukin Concentrations in Amniotic Membrane-Conditioned Medium.</t>
  </si>
  <si>
    <t>Histological and Immunohistochemical Retinal Changes Following the Intravitreal Injection of Aflibercept, Bevacizumab and Ranibizumab in Newborn Rabbits.</t>
  </si>
  <si>
    <t>Peripheral choroidal neovascular membrane in a case of peripheral exudative hemorrhagic chorioretinopathy managed with combination therapy.</t>
  </si>
  <si>
    <t>Systemic associations of corneal deposits: a review and photographic guide.</t>
  </si>
  <si>
    <t>Ultrasound-mediated ocular delivery of therapeutic agents: a review.</t>
  </si>
  <si>
    <t>Retrospective Evaluation of a Teleretinal Screening Program in Detecting Multiple Nondiabetic Eye Diseases.</t>
  </si>
  <si>
    <t>Inflammatory arthritis and sicca syndrome induced by nivolumab and ipilimumab.</t>
  </si>
  <si>
    <t>Lacrimal Sac Smooth Muscle Tumor of Uncertain Malignant Potential.</t>
  </si>
  <si>
    <t>Pediatric Orbital Osteoradionecrosis.</t>
  </si>
  <si>
    <t>Sex differences and subclinical retinal injury in pediatric-onset MS.</t>
  </si>
  <si>
    <t>VITREOMACULAR ADHESION EVOLUTION WITH AGE IN HEALTHY HUMAN EYES.</t>
  </si>
  <si>
    <t>MACULA RETINAL VASCULITIS AND CHOROIDITIS ASSOCIATED WITH GRANULOMATOSIS WITH POLYANGIITIS.</t>
  </si>
  <si>
    <t>Diagnosis and Treatment of Blau Syndrome/Early-onset Sarcoidosis, an Autoinflammatory Granulomatous Disease, in an Infant.</t>
  </si>
  <si>
    <t>Mutations in spliceosomal proteins and retina degeneration.</t>
  </si>
  <si>
    <t>Aqueous outflow regulation: Optical coherence tomography implicates pressure-dependent tissue motion.</t>
  </si>
  <si>
    <t>Treatment of type I ROP with intravitreal bevacizumab or laser photocoagulation according to retinal zone.</t>
  </si>
  <si>
    <t>Retinal Nerve Fiber Layer Damage in Young Myopic Eyes With Optic Disc Torsion and Glaucomatous Hemifield Defect.</t>
  </si>
  <si>
    <t>Benign and malignant orbital lymphoproliferative disorders: Differentiating using multiparametric MRI at 3.0T.</t>
  </si>
  <si>
    <t>Inner retinal thinning after Brilliant Blue G-assisted internal limiting membrane peeling for vitreoretinal interface disorders.</t>
  </si>
  <si>
    <t>Comparison of swept-source and enhanced depth imaging spectral-domain optical coherence tomography in quantitative characterisation of the optic nerve head.</t>
  </si>
  <si>
    <t>Baseline retrobulbar blood flow is associated with both functional and structural glaucomatous progression after 4 years.</t>
  </si>
  <si>
    <t>Behcet's disease and pregnancy-a case report and literature review.</t>
  </si>
  <si>
    <t>Working your SOCS off: The role of ASB10 and protein degradation pathways in glaucoma.</t>
  </si>
  <si>
    <t>Characteristics of superior orbital subperiosteal abscesses in children.</t>
  </si>
  <si>
    <t>Seniors, risk and rehabilitation: broadening our thinking.</t>
  </si>
  <si>
    <t>Effect of femtosecond laser-assisted lens surgery on posterior capsule opacification in the human capsular bag in vitro.</t>
  </si>
  <si>
    <t>Inhibition of HIF-1α decreases expression of pro-inflammatory IL-6 and TNF-α in diabetic retinopathy.</t>
  </si>
  <si>
    <t>Diode laser cyclophotocoagulation paves way to a safer trabeculectomy in eyes with medically uncontrollable intraocular pressure.</t>
  </si>
  <si>
    <t>RHEGMATOGENOUS RETINAL DETACHMENT: A RARE OCULAR MANIFESTATION OF PROTEUS SYNDROME.</t>
  </si>
  <si>
    <t>RITONAVIR-ASSOCIATED TOXICITY MIMICKING RETINITIS PIGMENTOSA IN AN HIV-INFECTED PATIENT ON HIGHLY ACTIVE ANTIRETROVIRAL THERAPY.</t>
  </si>
  <si>
    <t>Predictors of intraocular pressure change after phacoemulsification in patients with pseudoexfoliation syndrome.</t>
  </si>
  <si>
    <t>Efficacy of automated computer-aided diagnosis of retinal nerve fibre layer defects in healthcare screening.</t>
  </si>
  <si>
    <t>A Concomitant Case of Orbital Granuloma Faciale and Eosinophilic Angiocentric Fibrosis.</t>
  </si>
  <si>
    <t>Clinical Response to Tocilizumab in Severe Thyroid Eye Disease.</t>
  </si>
  <si>
    <t>ACTINOMYCES NEUII ENDOPHTHALMITIS AFTER INTRAVITREAL ANTI-VASCULAR ENDOTHELIAL GROWTH FACTOR INJECTION.</t>
  </si>
  <si>
    <t>INTRAVITREAL TRIAMCINOLONE IN SUSAC SYNDROME.</t>
  </si>
  <si>
    <t>Retrograde Degeneration of Retinal Ganglion Cells Secondary to Head Trauma.</t>
  </si>
  <si>
    <t>The evaluation of meibomian gland function, morphology and related medical history in Asian adult blepharokeratoconjunctivitis patients.</t>
  </si>
  <si>
    <t>Comparison of keratometric measurements obtained by the Verion Image Guided System with optical biometry and auto-keratorefractometer.</t>
  </si>
  <si>
    <t>Visual Discomfort While Viewing Three-dimensional Television as a Screening Tool for Pediatric Eye Diseases in Children.</t>
  </si>
  <si>
    <t>Comparison of the Big Five personality traits in fibromyalgia and other rheumatic diseases.</t>
  </si>
  <si>
    <t>Efficacy of Bevacizumab Compared to Mitomycin C Modulated Trabeculectomy in Primary Open Angle Glaucoma: A One-Year Prospective Randomized Controlled Study.</t>
  </si>
  <si>
    <t>Primary lymphocytic lymphoma of lacrimal gland.</t>
  </si>
  <si>
    <t>Intrafamilial heterogeneity of congenital optic disc pit maculopathy.</t>
  </si>
  <si>
    <t>Retinal features in Mulvihill-Smith syndrome.</t>
  </si>
  <si>
    <t>Novel heterozygous mutation in YAP1 in a family with isolated ocular colobomas.</t>
  </si>
  <si>
    <t>Do visually impaired children and their parents agree on the child's vision-related quality of life and functional vision?</t>
  </si>
  <si>
    <t>New appraisals of Kyrieleis plaques: a multimodal imaging study.</t>
  </si>
  <si>
    <t>Longitudinal comparison of femtosecond-assisted sub-Bowman keratomileusis versus photorefractive keratectomy for high myopia.</t>
  </si>
  <si>
    <t>Indocyanine-green-guided targeted laser photocoagulation of capillary macroaneurysms in macular oedema: a pilot study.</t>
  </si>
  <si>
    <t>Incidence of optic canal fracture in the traumatic optic neuropathy and its effect on the visual outcome.</t>
  </si>
  <si>
    <t>Treatment of severe chronic ocular graft-versus-host disease using 100% autologous serum eye drops from a sealed manufacturing system: a retrospective cohort study.</t>
  </si>
  <si>
    <t>Problems with balance and binocular visual dysfunction are associated with post-stroke fatigue.</t>
  </si>
  <si>
    <t>Evaluations of Corneas in Eyes with Isolated Iris Coloboma.</t>
  </si>
  <si>
    <t>Study of retinal alterations in a high fat diet-induced type ii diabetes rodent: Meriones shawi.</t>
  </si>
  <si>
    <t>Effect of myopic anisometropia on anterior and posterior ocular segment parameters.</t>
  </si>
  <si>
    <t>Invasive Ocular Surface Squamous Neoplasia Masquerading as Nodular Scleritis.</t>
  </si>
  <si>
    <t>Solar ultraviolet radiation cataract.</t>
  </si>
  <si>
    <t>Effect of the Femtosecond Laser on an Intracorneal Inlay for Surgical Compensation of Presbyopia during Cataract Surgery: Scanning Electron Microscope Imaging.</t>
  </si>
  <si>
    <t>The Efficacy of Propranolol in Retinopathy of Prematurity and its Correlation with the Platelet Mass Index.</t>
  </si>
  <si>
    <t>Changes in Corneal Densitometry in Patients with Fuchs Endothelial Dystrophy after Endothelial Keratoplasty.</t>
  </si>
  <si>
    <t>Overcorrecting minus lens therapy in patients with intermittent exotropia: Should it be the first therapeutic choice?</t>
  </si>
  <si>
    <t>Chitosan Promoted the Corneal Epithelial Wound Healing via Activation of ERK Pathway.</t>
  </si>
  <si>
    <t>Risk factors and visual fatigue of baggage X-ray security screeners: a structural equation modelling analysis.</t>
  </si>
  <si>
    <t>CANDIDA ENDOPHTHALMITIS FROM THE REACTIVATION OF A DORMANT LENTICULAR FUNGAL ABSCESS IN A PREMATURE INFANT.</t>
  </si>
  <si>
    <t>BARTONELLA QUINTANA-ASSOCIATED NEURORETINITIS: LONGITUDINAL SPECTRAL-DOMAIN OPTICAL COHERENCE TOMOGRAPHIC FINDINGS.</t>
  </si>
  <si>
    <t>TATTOO-ASSOCIATED UVEITIS WITH CHOROIDAL GRANULOMA: A RARE PRESENTATION OF SYSTEMIC SARCOIDOSIS.</t>
  </si>
  <si>
    <t>SPONTANEOUS CLOSURE OF MACULAR HOLE AFTER DRAINAGE OF SUBFOVEAL PERFLUOROCARBON LIQUID.</t>
  </si>
  <si>
    <t>MESECTODERMAL LEIOMYOMA OF THE CILIARY BODY PRESENTING AS ANTERIOR STAPHYOMA.</t>
  </si>
  <si>
    <t>Dexamethasone intravitreal implant in serpiginous choroiditis.</t>
  </si>
  <si>
    <t>Bilateral ocular panadnexal mass as initial presentation of systemic blastoid variant of mantle-cell lymphoma.</t>
  </si>
  <si>
    <t>Chronic orbital and calvarial fungal infection with Apophysomyces variabilis in an immunocompetent patient.</t>
  </si>
  <si>
    <t>Iris metastasis.</t>
  </si>
  <si>
    <t>Hyperostosis Following Orbital Exenteration.</t>
  </si>
  <si>
    <t>Monitoring the appositions of posterior graft-host junctions with anterior segment optical coherence tomogram after penetrating keratoplasty.</t>
  </si>
  <si>
    <t>Effects of Red Blood Cell Transfusions on the Risk of Developing Complications or Death: An Observational Study of a Cohort of Very Low Birth Weight Infants.</t>
  </si>
  <si>
    <t>Localization of Acrolein-Lysine Adduct in Fibrovascular Tissues of Proliferative Diabetic Retinopathy.</t>
  </si>
  <si>
    <t>Finite Element Analysis of Descemet's Stripping Automated Endothelial Keratoplasty (DSAEK) Surgery Allograft to Predict Endothelial Cell Loss.</t>
  </si>
  <si>
    <t>Transepithelial High-Intensity Cross-Linking for the Treatment of Progressive Keratoconus: 2-year Outcomes.</t>
  </si>
  <si>
    <t>The Effects of 23-Gauge Pars Plana Vitrectomy on Orbital Circulation Using Doppler Ultrasonography in Diabetic Macular Edema with Epiretinal Membrane and Taut Posterior Hyaloid.</t>
  </si>
  <si>
    <t>The Prevalence of Open-Angle Glaucoma by Age in Myopia: The Korea National Health and Nutrition Examination Survey.</t>
  </si>
  <si>
    <t>Serum insulin-like growth factor-1 levels in patients with pseudoexfoliation syndrome and glaucoma.</t>
  </si>
  <si>
    <t>ACUTE ZONAL OCCULT OUTER RETINOPATHY AFFECTING THE PERIPHERAL RETINA WITH CENTRIPETAL PROGRESSION.</t>
  </si>
  <si>
    <t>SPONTANEOUS CLOSURE OF A FULL-THICKNESS MACULAR HOLE SECONDARY TO IRVINE-GASS SYNDROME.</t>
  </si>
  <si>
    <t>A Possible Association Between Dry Eye Symptoms and Body Fat: A Prospective, Cross-Sectional Preliminary Study.</t>
  </si>
  <si>
    <t>Evaluation of Corneal Biomechanics After Excimer Laser Corneal Refractive Surgery in High Myopic Patients Using Dynamic Scheimpflug Technology.</t>
  </si>
  <si>
    <t>Safety and Efficacy of an Artificial Tear Containing 0.3% Hyaluronic Acid in the Management of Moderate-to-Severe Dry Eye Disease.</t>
  </si>
  <si>
    <t>Diquafosol Ophthalmic Solution Increases Pre- and Postlens Tear Film During Contact Lens Wear in Rabbit Eyes.</t>
  </si>
  <si>
    <t>Transscleral Suture-Fixated Versus Intrascleral Haptic-Fixated Intraocular Lens: A Comparative Study.</t>
  </si>
  <si>
    <t>Predicting Short-term Performance of Multifocal Contact Lenses.</t>
  </si>
  <si>
    <t>Compliance and Subjective Patient Responses to Eyelid Hygiene.</t>
  </si>
  <si>
    <t>Vogt-Koyanagi-Harada disease.</t>
  </si>
  <si>
    <t>The Microbiome of the Lower Respiratory Tract in Premature Infants with and without Severe Bronchopulmonary Dysplasia.</t>
  </si>
  <si>
    <t>IgG4 orbital inflammatory pseudotumor associated to unilateral ethmoid and maxillary sinus aplasia.</t>
  </si>
  <si>
    <t>Orbital liposarcoma.</t>
  </si>
  <si>
    <t>Safety and complications of intravitreal injections performed in an Asian population in Singapore.</t>
  </si>
  <si>
    <t>T-shaped macular buckling combined with 25G pars plana vitrectomy for macular hole, macular schisis, and macular detachment in highly myopic eyes.</t>
  </si>
  <si>
    <t>The role of corneal endothelial morphology in graft assessment and prediction of endothelial cell loss during organ culture of human donor corneas.</t>
  </si>
  <si>
    <t>Self versus examiner administration of the Ocular Surface Disease Index(©).</t>
  </si>
  <si>
    <t>Nature versus nurture: A systematic approach to elucidate gene-environment interactions in the development of myopic refractive errors.</t>
  </si>
  <si>
    <t>On the behavior of an eye encircled by a scleral buckle.</t>
  </si>
  <si>
    <t>Unilateral persistent fetal vasculature coexisting with anterior segment dysgenesia.</t>
  </si>
  <si>
    <t>Outcome of phacoemulsification and intraocular lens implantion in eyes with pseudoexfoliation and weak zonules.</t>
  </si>
  <si>
    <t>Inter-observer Variability in Scoring Ultra-wide-field Fluorescein Angiography in Patients with Behçet Retinal Vasculitis.</t>
  </si>
  <si>
    <t>Changes in choroidal thickness after vitrectomy for epiretinal membrane combined with vitreomacular traction.</t>
  </si>
  <si>
    <t>Physical health issues in adults with severe or profound intellectual and motor disabilities: a systematic review of cross-sectional studies.</t>
  </si>
  <si>
    <t>BILATERAL COATS REACTION IN BANNAYAN-ZONANA SYNDROME: A SINGLE CASE REPORT.</t>
  </si>
  <si>
    <t>Telemedicine for a General Screening of Retinal Disease Using Nonmydriatic Fundus Cameras in Optometry Centers: Three-Year Results.</t>
  </si>
  <si>
    <t>In vivo confocal microscopy evaluation of ocular and cutaneous alterations in patients with rosacea.</t>
  </si>
  <si>
    <t>Evaluation of foveal photoreceptor layer in eyes with macular edema associated with branch retinal vein occlusion after ozurdex treatment.</t>
  </si>
  <si>
    <t>Predictors for treatment outcomes after corneal crosslinking for keratoconus: a validation study.</t>
  </si>
  <si>
    <t>Autogenous Fascia Lata Graft Fixation to Treat Exotropia Resulting From Iatrogenic Medial Rectus Transection.</t>
  </si>
  <si>
    <t>Chocolate Cyst After an Orbital Floor Fracture Repair.</t>
  </si>
  <si>
    <t>Orbitofacial Metastatic Basal Cell Carcinoma: Report of 10 Cases.</t>
  </si>
  <si>
    <t>Xanthelasma-Like Reaction to Filler Injection.</t>
  </si>
  <si>
    <t>Managing coexistent cataract and glaucoma with iStent.</t>
  </si>
  <si>
    <t>Occurrence of intraocular air bubbles during intravitreal injections for retinopathy of prematurity.</t>
  </si>
  <si>
    <t>Five-year visual acuity outcomes and injection patterns in patients with pro-re-nata treatments for AMD, DME, RVO and myopic CNV.</t>
  </si>
  <si>
    <t>Clinical implications of serum IgG(4) levels in patients with IgG(4)-related ophthalmic disease.</t>
  </si>
  <si>
    <t>Intermittent exotropia with a positive Bielschowsky head-tilt test.</t>
  </si>
  <si>
    <t>Social care and support needs of community-dwelling people with dementia and concurrent visual impairment.</t>
  </si>
  <si>
    <t>Retrospective clinicopathological study of 129 cancerous and 18 precancerous lesions of the eyelids in North-Western Greece.</t>
  </si>
  <si>
    <t>Cortical functional modifications following optic neuritis.</t>
  </si>
  <si>
    <t>Biotinidase deficiency mimicking neuromyelitis optica beginning at the age of 4: A treatable disease.</t>
  </si>
  <si>
    <t>RELATIONSHIP BETWEEN METAMORPHOPSIA AND INTRARETINAL CYSTS WITHIN THE FLUID CUFF AFTER SURGERY FOR IDIOPATHIC MACULAR HOLE.</t>
  </si>
  <si>
    <t>Clinical Features of Infectious Keratitis Caused by Propionibacterium Acnes.</t>
  </si>
  <si>
    <t>Ocular Surface Temperature During Scleral Lens Wearing in Patients With Keratoconus.</t>
  </si>
  <si>
    <t>An 11-Year Review of Keratoplasty in a Tertiary Referral Center in Turkey: Changing Surgical Techniques for Similar Indications.</t>
  </si>
  <si>
    <t>Giant Chondroid Syringoma of the Lower Eyelid.</t>
  </si>
  <si>
    <t>Silent Sinus Syndrome" Following Orbital Trauma: A Case Series and Review of the Literature.</t>
  </si>
  <si>
    <t>ACUTE SEROUS RETINAL DETACHMENT IN IDIOPATHIC PULMONARY ARTERIAL HYPERTENSION.</t>
  </si>
  <si>
    <t>LEBER CONGENITAL AMAUROSIS WITH LARGE RETINAL PIGMENT CLUMPS CAUSED BY COMPOUND HETEROZYGOUS MUTATIONS IN KCNJ13.</t>
  </si>
  <si>
    <t>SURGICAL TREATMENT OF A MACULAR HOLE IN X-LINKED RETINOSCHISIS.</t>
  </si>
  <si>
    <t>A RARE COMPLICATION OF POSTERIOR SUBTENON INJECTION.</t>
  </si>
  <si>
    <t>Evaluation of the Role of Umbilical Cord Serum and Autologous Serum Therapy in Reepithelialization After Keratoplasty: A Randomized Controlled Clinical Trial.</t>
  </si>
  <si>
    <t>Corneal Thickness Profile Changes After Femtosecond LASIK for Hyperopia.</t>
  </si>
  <si>
    <t>An unusual case of ocular tuberculosis presenting as subretinal abscess with posterior scleritis.</t>
  </si>
  <si>
    <t>Long Noncoding RNA-Sox2OT Knockdown Alleviates Diabetes Mellitus-Induced Retinal Ganglion Cell (RGC) injury.</t>
  </si>
  <si>
    <t>Management of Different Subtypes of Primary Angle Closure with Phacoemulsification and Viscogoniosynechialysis.</t>
  </si>
  <si>
    <t>Increased Tear Film Osmolarity in Systemic Lupus Erythematosus.</t>
  </si>
  <si>
    <t>PERIPHERAL RETINOPATHY ASSOCIATED WITH APLASTIC ANEMIA.</t>
  </si>
  <si>
    <t>Surgical Management of Double-Head Pterygium Using a Modified Split-Conjunctival Autograft Technique.</t>
  </si>
  <si>
    <t>Infrequent Complications of Inferior Oblique Recession Surgery.</t>
  </si>
  <si>
    <t>Fixation Characteristics of Severe Amblyopia Subtypes: Which One is Worse?</t>
  </si>
  <si>
    <t>Ptosis Repair in Ocular Myasthenia Gravis.</t>
  </si>
  <si>
    <t>Fine-Needle Diathermy with Simultaneous Subconjunctival Bevacizumab.</t>
  </si>
  <si>
    <t>Pregnancy and primary Sjögren's syndrome: management and outcomes in a multicentre retrospective study of 54 pregnancies.</t>
  </si>
  <si>
    <t>Choroidal structure in eyes with drusen and reticular pseudodrusen determined by binarisation of optical coherence tomographic images.</t>
  </si>
  <si>
    <t>Three-month outcome of intravitreal ziv-aflibercept in eyes with diabetic macular oedema.</t>
  </si>
  <si>
    <t>Effectiveness and safety of dexamethasone implants for postsurgical macular oedema including Irvine-Gass syndrome: the EPISODIC-2 study.</t>
  </si>
  <si>
    <t>Ocular findings in a patient with Cockayne syndrome with two mutations in the ERCC6 gene.</t>
  </si>
  <si>
    <t>The role of integrins in glaucoma.</t>
  </si>
  <si>
    <t>Human tear proteomics and peptidomics in ophthalmology: Toward the translation of proteomic biomarkers into clinical practice.</t>
  </si>
  <si>
    <t>Toward in vivo two-photon analysis of mouse aqueous outflow structure and function.</t>
  </si>
  <si>
    <t>SPONTANEOUS BILATERAL HEMORRHAGIC CHOROIDAL DETACHMENTS ASSOCIATED WITH MALIGNANT HYPERTENSION.</t>
  </si>
  <si>
    <t>Retinitis pigmentosa and bilateral cystoid macular oedema in a patient heterozygous for the RIM1 mutation previously associated with cone-rod dystrophy 7.</t>
  </si>
  <si>
    <t>Not all headaches are migraines.</t>
  </si>
  <si>
    <t>Classification, diagnostic criteria and management of benign paroxysmal positional vertigo.</t>
  </si>
  <si>
    <t>Comparison of early dexamethasone retreatment versus standard dexamethasone regimen combined with PRN ranibizumab in diabetic macular edema.</t>
  </si>
  <si>
    <t>EPIRETINAL MEMBRANE FORMATION AFTER INTRAVITREAL AUTOLOGOUS STEM CELL IMPLANTATION IN A RETINITIS PIGMENTOSA PATIENT.</t>
  </si>
  <si>
    <t>Does Valsalva Maneuver Affect Corneal Morphology in Eyes With Keratoconus?</t>
  </si>
  <si>
    <t>Tear Function and Ocular Surface Alterations After Accelerated Corneal Collagen Cross-Linking in Progressive Keratoconus.</t>
  </si>
  <si>
    <t>Outcome of Keratoconus Management: Review of the Past 20 Years' Contemporary Treatment Modalities.</t>
  </si>
  <si>
    <t>Prosthetic Replacement of the Ocular Surface Ecosystem Scleral Lens Therapy for Exposure Keratopathy.</t>
  </si>
  <si>
    <t>Influence of Apical Clearance on Mini-Scleral Lens Settling, Clinical Performance, and Corneal Thickness Changes.</t>
  </si>
  <si>
    <t>Quantification of retinal layer thickness changes in acute macular neuroretinopathy.</t>
  </si>
  <si>
    <t>The combined use of surgical debulking and diode laser photocoagulation for limbal melanoma treatment: a retrospective study of 21 dogs.</t>
  </si>
  <si>
    <t>MULTICOLOR IMAGING OF INNER RETINAL ALTERATIONS AFTER INTERNAL LIMITING MEMBRANE PEELING.</t>
  </si>
  <si>
    <t>CHRONICALLY PROGRESSIVE SARCOID GRANULOMA IN AN ASYMPTOMATIC PATIENT.</t>
  </si>
  <si>
    <t>Unilateral Alacrima as a Presenting Symptom of Nasopharyngeal Carcinoma.</t>
  </si>
  <si>
    <t>Eyelid Mass in Boston Keratoprosthesis Type 2.</t>
  </si>
  <si>
    <t>Combined phacoemulsification and trabectome for treatment of glaucoma.</t>
  </si>
  <si>
    <t>Efficacy of a New Ocular Surface Modulator in Restoring Epithelial Changes in an In Vitro Model of Dry Eye Syndrome.</t>
  </si>
  <si>
    <t>Bruch's membrane opening changes and lamina cribrosa displacement in non-arteritic anterior ischaemic optic neuropathy.</t>
  </si>
  <si>
    <t>The impact of chronic use of prostaglandin analogues on the biomechanical properties of the cornea in patients with primary open-angle glaucoma.</t>
  </si>
  <si>
    <t>Short-term comparison between extended depth-of-focus prototype contact lenses and a commercially-available center-near multifocal.</t>
  </si>
  <si>
    <t>Advanced diagnostic genetic testing in inherited retinal disease: experience from a single tertiary referral centre in the UK National Health Service.</t>
  </si>
  <si>
    <t>Demodex species in human ocular disease: new clinicopathological aspects.</t>
  </si>
  <si>
    <t>Central corneal thickness and corneal curvature in patients with rheumatoid arthritis.</t>
  </si>
  <si>
    <t>Mitochondrial haplogroup D4j specific variant m.11696G &gt; a(MT-ND4) may increase the penetrance and expressivity of the LHON-associated m.11778G &gt; a mutation in Chinese pedigrees.</t>
  </si>
  <si>
    <t>Age-related macular degeneration in patients with uveitis.</t>
  </si>
  <si>
    <t>Efficacy of golimumab on recurrent uveitis in HLA-B27-positive ankylosing spondylitis.</t>
  </si>
  <si>
    <t>A SECOND CASE OF BILATERAL RHEGMATOGENOUS RETINAL DETACHMENTS REPAIRED WITH SIMULTANEOUS BILATERAL PNEUMATIC RETINOPEXY.</t>
  </si>
  <si>
    <t>ACANTHAMOEBA ENDOPHTHALMITIS AFTER RECURRENT KERATITIS AND NODULAR SCLERITIS.</t>
  </si>
  <si>
    <t>Clinical outcomes of amniotic membrane transplantation in the management of acute ocular chemical injury.</t>
  </si>
  <si>
    <t>Quantitative analysis of vitreous inflammation using optical coherence tomography in patients receiving sub-Tenon's triamcinolone acetonide for uveitic cystoid macular oedema.</t>
  </si>
  <si>
    <t>Internal limiting membrane translocation for refractory macular holes.</t>
  </si>
  <si>
    <t>Cavernous sinus thrombosis during pregnancy.</t>
  </si>
  <si>
    <t>LOCATING AND CHARACTERIZING ANGIOID STREAKS WITH EN FACE OPTICAL COHERENCE TOMOGRAPHY.</t>
  </si>
  <si>
    <t>RAPID MACULAR HOLE FORMATION, SPONTANEOUS CLOSURE, AND REOPENING AFTER PARS PLANA VITRECTOMY FOR MACULA-SPARING RETINAL DETACHMENT.</t>
  </si>
  <si>
    <t>Periorbital Autologous Fat Grafting in Facial Nerve Palsy.</t>
  </si>
  <si>
    <t>Diplopia as presenting sign of Turcot syndrome.</t>
  </si>
  <si>
    <t>The effect of topical application of 0.15% ganciclovir gel on cytomegalovirus corneal endotheliitis.</t>
  </si>
  <si>
    <t>A Comparison of Refraction Defects in Childhood Measured Using Plusoptix S09, 2WIN Photorefractometer, Benchtop Autorefractometer, and Cycloplegic Retinoscopy.</t>
  </si>
  <si>
    <t>Inadvertent Detachment of Descemet Membrane and Spontaneous Reattachment Following Cataract Surgery: An Anterior Segment Optical Coherence Tomography (AS OCT) Study.</t>
  </si>
  <si>
    <t>Behçet's disease with intestinal perforation: A case report.</t>
  </si>
  <si>
    <t>Mobile ultra-clean unidirectional airflow screen reduces air contamination in a simulated setting for intra-vitreal injection.</t>
  </si>
  <si>
    <t>Analysis of components of total astigmatism in infants and young children.</t>
  </si>
  <si>
    <t>The association between cigarette smoking and primary open-angle glaucoma: a systematic review.</t>
  </si>
  <si>
    <t>Gene transfer to the outflow tract.</t>
  </si>
  <si>
    <t>Trends in antibiotic resistance in bacterial keratitis isolates from South India.</t>
  </si>
  <si>
    <t>Patients with more severe symptoms of neuropathic ocular pain report more frequent and severe chronic overlapping pain conditions and psychiatric disease.</t>
  </si>
  <si>
    <t>Incidence of eyelid basal cell carcinoma in England: 2000-2010.</t>
  </si>
  <si>
    <t>«Saint Lucy» at the National Archaeological Museum of Madrid, Spain.</t>
  </si>
  <si>
    <t>Hand-held optical coherence tomography imaging in children with anterior segment dysgenesis.</t>
  </si>
  <si>
    <t>ATP sensitive potassium channel openers: A new class of ocular hypotensive agents.</t>
  </si>
  <si>
    <t>Visual Outcomes and Contrast Sensitivity after Bilateral Implantation of Multifocal Intraocular Lenses with +2.50 or +3.0 Diopter Addition: 12-Month Follow-Up.</t>
  </si>
  <si>
    <t>Secondary Angle-Closure Glaucoma Due to Posterior Synechiae of Iris Following Combined Phacoemulsification and 23-Gauge Transconjunctival Vitrectomy.</t>
  </si>
  <si>
    <t>The Effects of Nocturnal Dip and Blood Pressure Variability on Paracentral Scotoma in Early Open-Angle Glaucoma.</t>
  </si>
  <si>
    <t>Unilateral Macular Star in a Case of Hypertension and Retinitis Pigmentosa.</t>
  </si>
  <si>
    <t>Association between Previous Cataract Surgery and Age-Related Macular Degeneration.</t>
  </si>
  <si>
    <t>Impact of Vernal Keratoconjunctivitis on School Children in Egypt.</t>
  </si>
  <si>
    <t>Role of Tamponade in Vitrectomy for Proliferative Diabetic Retinopathy with Vitreous Hemorrhage.</t>
  </si>
  <si>
    <t>The vicious cycle of vitamin a deficiency: A review.</t>
  </si>
  <si>
    <t>Retinal Neovascularisation in Susac Syndrome: A Rare Complication.</t>
  </si>
  <si>
    <t>PERIPHERAL RETINAL VASCULOPATHY IN COCKAYNE SYNDROME.</t>
  </si>
  <si>
    <t>MULTIMODAL IMAGING AND HISTOLOGIC CORRELATION OF ISOLATED METASTASIS OF PROSTATE ADENOCARCINOMA TO THE CHOROID.</t>
  </si>
  <si>
    <t>A CASE OF UNILATERAL RETINAL PIGMENT EPITHELIUM DYSGENESIS.</t>
  </si>
  <si>
    <t>WALDENSTRÖM'S MACROGLOBULINEMIA MASQUERADING AS BIRDSHOT CHORIORETINOPATHY.</t>
  </si>
  <si>
    <t>CONCURRENT ENDOPHTHALMITIS AND ANTERIOR SEGMENT ISCHEMIA AFTER STRABISMUS SURGERY.</t>
  </si>
  <si>
    <t>BILATERAL SUBRETINAL FLUID AND RETINAL VASCULOPATHY ASSOCIATED WITH SUBACUTE SCLEROSING PANENCEPHALITIS.</t>
  </si>
  <si>
    <t>AN ATYPICAL CASE OF SYMPATHETIC OPHTHALMIA AFTER LIMBAL CORNEAL LACERATION.</t>
  </si>
  <si>
    <t>A Case of Unilateral Optic Neuropathy Following Influenza Vaccination.</t>
  </si>
  <si>
    <t>Endoresection of large uveal melanomas: clinical results in a consecutive series of 200 cases.</t>
  </si>
  <si>
    <t>Vitelliform dystrophies: Prevalence in Olmsted County, Minnesota, United States.</t>
  </si>
  <si>
    <t>Intraorbital foreign body: A rifle bullet removed 20 years after the accident.</t>
  </si>
  <si>
    <t>Mass drug administration: the importance of synchrony.</t>
  </si>
  <si>
    <t>Neuroretinal rim in non-glaucomatous large optic nerve heads: a comparison of confocal scanning laser tomography and spectral domain optical coherence tomography.</t>
  </si>
  <si>
    <t>Blepharophimosis Ptosis Epicanthus Inversus Syndrome With Congenital Hypothyroidism and Brachydactyly in a 7-Year-Old Girl.</t>
  </si>
  <si>
    <t>Laboratory Investigations for Diagnosis of Autoimmune and Inflammatory Periocular Disease: Part II.</t>
  </si>
  <si>
    <t>Pulmonary Artery Aneurysm Ruptured Into Bronchus in a Patient With Behçet's Disease.</t>
  </si>
  <si>
    <t>Relationship between mean platelet volume and central serous chorioretinopathy.</t>
  </si>
  <si>
    <t>A change roadmap towards research paradigm in low-resource countries: retinoblastoma model in Egypt.</t>
  </si>
  <si>
    <t>CENTRAL RETINAL ARTERY OCCLUSION IN A YOUNG HIV-INFECTED PATIENT ON HIGHLY ACTIVE ANTIRETROVIRAL THERAPY.</t>
  </si>
  <si>
    <t>Comparison of the clinical characteristics and the results of treatment of leiomyoma in the ciliochoroid and choroid.</t>
  </si>
  <si>
    <t>Epidrugs in the Immunotherapy of Cutaneous and Uveal Melanoma.</t>
  </si>
  <si>
    <t>Feline corneal sequestra: outcome of corneoconjunctival transposition in 97 cats (109 eyes).</t>
  </si>
  <si>
    <t>Comparison of structure-function relationship between corresponding retinal nerve fibre layer thickness and Octopus visual field cluster defect values determined by normal and tendency-oriented strategies.</t>
  </si>
  <si>
    <t>Presbyopia compensation: looking for cortical predictors.</t>
  </si>
  <si>
    <t>Don't drink in the valley.</t>
  </si>
  <si>
    <t>A novel mutation in NDUFB11 unveils a new clinical phenotype associated with lactic acidosis and sideroblastic anemia.</t>
  </si>
  <si>
    <t>PECULIARITIES OF VITRECTOMY AND MORPHOLOGIC CHANGES IN THE EPIRETINAL MEMBRANE AFTER INTRAVITREAL AFLIBERCEPT IN PATIENTS WITH SEVERE PROLIFERATIVE DIABETIC RETINOPATHY.</t>
  </si>
  <si>
    <t>The Use of Conjunctival Pedicle Flaps to Prevent Corneal Perforation in Graft-Versus-Host Disease.</t>
  </si>
  <si>
    <t>Transposition surgery for WEBINO.</t>
  </si>
  <si>
    <t>Pain, xerostomia, and younger age are major determinants of fatigue in Korean patients with primary Sjögren's syndrome: a cohort study.</t>
  </si>
  <si>
    <t>Outcomes of surgical interventions for primary childhood glaucoma in Northern Tanzania.</t>
  </si>
  <si>
    <t>Cervical cord and ventricle affection in neuromyelitis optica.</t>
  </si>
  <si>
    <t>Outcomes of corneal collagen crosslinking using a customized epithelial debridement technique in keratoconic eyes with thin corneas.</t>
  </si>
  <si>
    <t>Thyroid-Related Orbital Decompression Surgery: A Multivariate Analysis of Risk Factors and Outcomes.</t>
  </si>
  <si>
    <t>Congenital Sebaceous Trichofolliculoma of the Upper Eyelid.</t>
  </si>
  <si>
    <t>Clinical Features and Treatment Outcomes of Orbital Inflammatory Disease in Singapore: A 10-Year Clinicopathologic Review.</t>
  </si>
  <si>
    <t>A Randomized Controlled Trial to Determine the Effect of Inhaled Corticosteroid on Intraocular Pressure in Open-Angle Glaucoma and Ocular Hypertension: The ICOUGH Study.</t>
  </si>
  <si>
    <t>A novel mutation in ACTG1 causing Baraitser-Winter syndrome with extremely variable expressivity in three generations.</t>
  </si>
  <si>
    <t>Posterior amorphous corneal dystrophy caused by a de novo deletion.</t>
  </si>
  <si>
    <t>MALIGNANT TRANSFORMATION OF A CHOROIDAL NEVUS IN AN EYE TREATED FOR CHOROIDAL MELANOMA.</t>
  </si>
  <si>
    <t>Ferritin light chain gene mutation in a large Australian family with hereditary hyperferritinemia-cataract syndrome.</t>
  </si>
  <si>
    <t>GPS Usage in a Population of Low-Vision Drivers.</t>
  </si>
  <si>
    <t>Clinical inertia causing new or progression of diabetic retinopathy in type 2 diabetes: A retrospective cohort study.</t>
  </si>
  <si>
    <t>Useful Prediction of Phacodynamics by Scheimpflug Lens Densitometry in Patients over Age 70.</t>
  </si>
  <si>
    <t>Relationship between macular pigment and visual function in subjects with early age-related macular degeneration.</t>
  </si>
  <si>
    <t>SPECTRAL-DOMAIN OPTICAL COHERENCE TOMOGRAPHY EVALUATION OF RETINAL STRUCTURE IN PATIENTS WITH SUSACS SYNDROME.</t>
  </si>
  <si>
    <t>Biometry, optical coherence tomography, and further clinical observations in Knobloch syndrome.</t>
  </si>
  <si>
    <t>Coordination of diabetic retinopathy screening in the Kimberley region of Western Australia.</t>
  </si>
  <si>
    <t>Associations between chronic systemic diseases and primary open angle glaucoma: an epidemiological perspective.</t>
  </si>
  <si>
    <t>An Update on Oculodermal Melanocytosis and Rare Associated Conditions.</t>
  </si>
  <si>
    <t>Multimodal Imaging of Elschnig Spots: A Case of Simultaneous Hypertensive Retinopathy, Choroidopathy, and Neuropathy.</t>
  </si>
  <si>
    <t>Illness Perceptions, Psychiatric Manifestations, and Quality of Life in Patients with Inherited Retinal Dystrophies.</t>
  </si>
  <si>
    <t>Pediatric Conjunctivitis and Air Pollution Exposure: A Prospective Observational Study.</t>
  </si>
  <si>
    <t>Scleral Buckle-Associated Ciliochoroidal Melanoma.</t>
  </si>
  <si>
    <t>Acute Optic Neuropathy and Development of Posttraumatic Stress Disorder.</t>
  </si>
  <si>
    <t>Five-Year Retrospective Review of Cases with Benign Essential Blepharospasm and Hemifacial Spasm Presenting in a Tertiary Eye Care Center in North India.</t>
  </si>
  <si>
    <t>Success of Rigid Gas Permeable Contact Lens Fitting.</t>
  </si>
  <si>
    <t>FLATTENING OF A TREATMENT-RESISTANT RETINAL PIGMENT EPITHELIAL DETACHMENT AFTER A SINGLE INTRAVITREAL INJECTION OF ZIV-AFLIBERCEPT.</t>
  </si>
  <si>
    <t>DOUBLE PSEUDOHYPOPYON FROM EMULSIFIED HEAVY SILICONE OIL.</t>
  </si>
  <si>
    <t>Asymmetry of Retinal Nerve Fiber Layer and Posterior Pole Asymmetry Analysis Parameters of Spectral Domain Optical Coherence Tomography in Children.</t>
  </si>
  <si>
    <t>Long-Term Clinical Outcomes of Myopic Patients Having Thin Residual Corneal Thickness after Excimer Laser Surface Ablation.</t>
  </si>
  <si>
    <t>Assessment of Ischemic Index in Retinal Vascular Diseases Using Ultra-Wide-Field Fluorescein Angiography: Single Versus Summarized Image.</t>
  </si>
  <si>
    <t>Congenital and Developmental Cataracts: Focus on Strabismus Outcomes at Long-Term Follow-Up.</t>
  </si>
  <si>
    <t>Peripapillary RNFL Thickness Changes Evaluated with Spectral Domain Optical Coherence Tomography after Uncomplicated Macular Surgery for Epiretinal Membrane.</t>
  </si>
  <si>
    <t>The Effect of Pseudoexfoliation Syndrome on the Retinal Nerve Fiber Layer and Choroid Thickness.</t>
  </si>
  <si>
    <t>Bilateral Macular Edema: A New Ocular Feature of Dandy-Walker Syndrome.</t>
  </si>
  <si>
    <t>Does endogenous serum oestrogen play a role in meibomian gland dysfunction in postmenopausal women with dry eye?</t>
  </si>
  <si>
    <t>Functional-morphological parameters, aqueous flare and cytokines in macular oedema with branch retinal vein occlusion after ranibizumab.</t>
  </si>
  <si>
    <t>Immunopathology and histopathology of conjunctival biopsies in patients with presumed idiopathic punctal stenosis.</t>
  </si>
  <si>
    <t>Preoperative characteristics and compliance with follow-up after trabeculectomy surgery in rural southern China.</t>
  </si>
  <si>
    <t>Comparison of intraocular pressure variability in glaucoma measured by multiple clinicians with those by one clinician.</t>
  </si>
  <si>
    <t>The 6p25 deletion syndrome: An update on a rare neurocristopathy.</t>
  </si>
  <si>
    <t>Analysis of Th Cell-related Cytokine Production in Behçet Disease Patients with Uveitis Before and After Infliximab Treatment.</t>
  </si>
  <si>
    <t>A new familial case of Jalili syndrome caused by a novel mutation in CNNM4.</t>
  </si>
  <si>
    <t>Prostaglandins in the eye: Function, expression, and roles in glaucoma.</t>
  </si>
  <si>
    <t>Unmet Needs and Future Directions in Inflammatory Eye Disease.</t>
  </si>
  <si>
    <t>Correlation of the measurements of optical coherence tomography and diffuse tension imaging of optic pathways in amblyopia.</t>
  </si>
  <si>
    <t>Corneal graft dellen in a patient implanted with a Boston keratoprosthesis type 1.</t>
  </si>
  <si>
    <t>Topical Plasminogen as Adjunctive Treatment in Recurrent Ligneous Conjunctivitis.</t>
  </si>
  <si>
    <t>Proptosis Reduction Using Sirolimus in a Child With an Orbital Vascular Malformation and Blue Rubber Bleb Nevus Syndrome.</t>
  </si>
  <si>
    <t>Partially Cystic Frontal Nerve Schwannoma Masquerading as Abducens Nerve Paresis.</t>
  </si>
  <si>
    <t>Reversible Blindness Following Orbital Fracture Repair.</t>
  </si>
  <si>
    <t>Analysis of toll-like receptor rs4986790 polymorphism in Saudi patients with primary open angle glaucoma.</t>
  </si>
  <si>
    <t>Diode laser cyclophotocoagulation in Indian eyes: efficacy and safety.</t>
  </si>
  <si>
    <t>Long-term outcome of amniotic membrane transplantation combined with mitomycin C for conjunctival reconstruction after ocular surface squamous neoplasia excision.</t>
  </si>
  <si>
    <t>Effect of intraoperative factors on IOP reduction after phacoemulsification.</t>
  </si>
  <si>
    <t>Impact of fungal species cultured on outcome in horses with fungal keratitis.</t>
  </si>
  <si>
    <t>Epidemiology and clinical presentation of canine cataracts in France: a retrospective study of 404 cases.</t>
  </si>
  <si>
    <t>Effects of topical hyaluronic acid on corneal wound healing in dogs: a pilot study.</t>
  </si>
  <si>
    <t>Diagnosis of Choroidal Melanoma in Dense Asteroid Hyalosis.</t>
  </si>
  <si>
    <t>Phacoemulsification and intraocular lens implantation in patients with oculocutaneous albinism.</t>
  </si>
  <si>
    <t>A Novel Surgical Approach for Oculodermal Melanocytosis: Superficial Sclerectomy.</t>
  </si>
  <si>
    <t>Limbal and Conjunctival Epithelial Cell Cultivation on Contact Lenses-Different Affixing Techniques and the Effect of Feeder Cells.</t>
  </si>
  <si>
    <t>Vascular Regression After Pinguecula Excision and Conjunctival Autograft Using Fibrin Glue.</t>
  </si>
  <si>
    <t>Evaluation of the Cornea and Anterior Chamber Morphologic Changes After Penetrating Keratoplasty in Patients With Keratoconus.</t>
  </si>
  <si>
    <t>Visual Outcomes after Primary Iris Claw Artisan Intraocular Lens Implantation during Complicated Cataract Surgery.</t>
  </si>
  <si>
    <t>Homozygous SLC4A11 mutation in a large Irish CHED2 pedigree.</t>
  </si>
  <si>
    <t>Corneal alterations in Crisponi/CISS1 syndrome: A slit-lamp biomicroscopy and in vivo confocal microscopy corneal report.</t>
  </si>
  <si>
    <t>Oculomotor apraxia and dilated cardiomyopathy with ataxia syndrome: A case report.</t>
  </si>
  <si>
    <t>Long-term audiologic follow-up of carboplatin-treated children with retinoblastoma.</t>
  </si>
  <si>
    <t>Risk Factors for Retreatment Following Myopic LASIK with Femtosecond Laser and Custom Ablation for the Treatment of Myopia.</t>
  </si>
  <si>
    <t>The role of enhanced depth imaging optical coherence tomography in chronic Vogt-Koyanagi-Harada disease.</t>
  </si>
  <si>
    <t>Homocysteinemia due to MTHFR deficiency in a young adult presenting with bilateral lens subluxations.</t>
  </si>
  <si>
    <t>BILATERAL DIFFUSE UVEAL MELANOCYTIC PROLIFERATION: A CASE REPORT.</t>
  </si>
  <si>
    <t>Correction of Lower Eyelid Retraction Using Acellular Human Dermis During Orbital Decompression.</t>
  </si>
  <si>
    <t>Orbital Plasmacytoma Mimicking an Orbital Abscess.</t>
  </si>
  <si>
    <t>Orbital Compartment Syndrome Following Post-Traumatic Subgaleal Hematoma.</t>
  </si>
  <si>
    <t>Aspergillus Mycetoma Causing Epiphora and Ipsilateral Facial Pain.</t>
  </si>
  <si>
    <t>Childhood Optic Nerve Glioma: Vision Loss Due to Biopsy.</t>
  </si>
  <si>
    <t>Acute Orbital Syndrome in Herpes Zoster Ophthalmicus: Clinical Features of 7 Cases.</t>
  </si>
  <si>
    <t>Association of IGF1 and IGF1R gene polymorphisms with high myopia in a Han Chinese population.</t>
  </si>
  <si>
    <t>Associations between obstructive sleep apnoea, primary open angle glaucoma and age-related macular degeneration: record linkage study.</t>
  </si>
  <si>
    <t>Drusen volume development over time and its relevance to the course of age-related macular degeneration.</t>
  </si>
  <si>
    <t>Epidemiology and clinical outcome of intraocular foreign bodies in Hong Kong: a 13-year review.</t>
  </si>
  <si>
    <t>Outcome of intravitreal dexamethasone implant for the treatment of ranibizumab-resistant macular edema secondary to retinal vein occlusion.</t>
  </si>
  <si>
    <t>HbA1c, systolic blood pressure variability and diabetic retinopathy in Asian type 2 diabetics.</t>
  </si>
  <si>
    <t>Epiretinal membrane surgery evaluated by subjective outcome.</t>
  </si>
  <si>
    <t>Small molecules, both dietary and endogenous, influence the onset of lens cataracts.</t>
  </si>
  <si>
    <t>A prospective cohort study of vitamin D in optic neuritis recovery.</t>
  </si>
  <si>
    <t>Preschoolers With Allergic Diseases Have an Increased Risk of Irritable Bowel Syndrome When Reaching School Age.</t>
  </si>
  <si>
    <t>Bilateral macular holes and a new onset vitelliform lesion in Best disease.</t>
  </si>
  <si>
    <t>Association of polymorphisms in complement component 3 with age-related macular degeneration in an Iranian population.</t>
  </si>
  <si>
    <t>Putative digenic inheritance of heterozygous RP1L1 and C2orf71 null mutations in syndromic retinal dystrophy.</t>
  </si>
  <si>
    <t>Ophthalmological findings in 74 patients with mitochondrial disease.</t>
  </si>
  <si>
    <t>Screening for SLC7A14 gene mutations in patients with autosomal recessive or sporadic retinitis pigmentosa.</t>
  </si>
  <si>
    <t>Association of polymorphisms in APOE and LOXL1 with pseudoexfoliation syndrome and pseudoexfoliation glaucoma in a Turkish population.</t>
  </si>
  <si>
    <t>The protective effect of prophylactic ozone administration against retinal ischemia-reperfusion injury.</t>
  </si>
  <si>
    <t>Glaucoma history and risk factors.</t>
  </si>
  <si>
    <t>Routine tooth brushing in the intensive care unit: A potential risk factor for oral flora bacteremia in immunocompromised patients.</t>
  </si>
  <si>
    <t>Autonomic dysfunction in primary Sjogren's syndrome: a prospective cohort analysis of 154 Korean patients.</t>
  </si>
  <si>
    <t>Telemedical assessment of optic nerve head and retina in patients after recent minor stroke or TIA.</t>
  </si>
  <si>
    <t>The Posterior Approach Tarsal Switch Procedure for Myopathic Ptosis: A Modified Technique.</t>
  </si>
  <si>
    <t>The Bleph and the Brain: The Effect of Upper Eyelid Surgery on Chronic Headaches.</t>
  </si>
  <si>
    <t>Nodular Lymphocyte Predominant Hodgkin Lymphoma Presenting With Unilateral Orbital Involvement.</t>
  </si>
  <si>
    <t>The Role of Surgeon Technique in Current Practice Patterns for Combined Ptosis and Dermatochalasis.</t>
  </si>
  <si>
    <t>Factors Associated With the Efficacy of Probing for Adult Patients With Lacrimal Duct Obstruction.</t>
  </si>
  <si>
    <t>Irreversible Blindness Following Periocular Autologous Platelet-Rich Plasma Skin Rejuvenation Treatment.</t>
  </si>
  <si>
    <t>Corneal-Wavefront guided transepithelial photorefractive keratectomy after corneal collagen cross linking in keratoconus.</t>
  </si>
  <si>
    <t>Afferent visual pathways in multiple sclerosis: a review.</t>
  </si>
  <si>
    <t>Use of the Xbox Kinect virtual gaming system to improve gait, postural control and cognitive awareness in an individual with Progressive Supranuclear Palsy.</t>
  </si>
  <si>
    <t>Keratoneuritis is not pathognomonic of Acanthamoeba keratitis: a case report of Pseudomonas keratitis.</t>
  </si>
  <si>
    <t>Parinaud's oculoglandular syndrome: A case report.</t>
  </si>
  <si>
    <t>Generation of a Xenopus laevis F1 albino J strain by genome editing and oocyte host-transfer.</t>
  </si>
  <si>
    <t>Retinal degeneration in primary-progressive multiple sclerosis: A role for cortical lesions?</t>
  </si>
  <si>
    <t>Systems biology of lens development: A paradigm for disease gene discovery in the eye.</t>
  </si>
  <si>
    <t>Comparison of topically applied flurbiprofen or bromfenac ophthalmic solution on post-operative ocular hypertension in canine patients following cataract surgery.</t>
  </si>
  <si>
    <t>Effects of regions of interest methods on apparent coefficient measurement of the parotid gland in early Sjögren's syndrome at 3T MRI.</t>
  </si>
  <si>
    <t>INTRAVITREAL DEXAMETHASONE IMPLANTATION FOR BIRDSHOT CHORIORETINOPATHY.</t>
  </si>
  <si>
    <t>A NEW TECHNIQUE WITH AUTOLOGOUS FIBRIN FOR THE TREATMENT OF PERSISTENT OPTIC PIT MACULOPATHY.</t>
  </si>
  <si>
    <t>Intraocular lens implantation without the use of ophthalmic viscosurgical device.</t>
  </si>
  <si>
    <t>Evaluating the presence of Toxoplasma gondii in peripheral blood of patients with diverse forms of uveitis.</t>
  </si>
  <si>
    <t>The effect of topical sodium diclofenac on macular thickness in diabetic eyes after phacoemulsification: a randomized controlled trial.</t>
  </si>
  <si>
    <t>Association Between Hay Fever and High Myopia in United States Adolescents and Adults.</t>
  </si>
  <si>
    <t>Organoselenium Polymer Inhibits Biofilm Formation in Polypropylene Contact Lens Case Material.</t>
  </si>
  <si>
    <t>Idiopathic Orbital Inflammation Associated With Relapsing Polychondritis.</t>
  </si>
  <si>
    <t>Metastatic Colon Cancer to the Sphenoid Wing and Ethmoid Sinus Mimicking Orbital Cellulitis: A Rare Presentation.</t>
  </si>
  <si>
    <t>Epidemiology and Prognosis of Primary Periocular Sweat Gland Carcinomas.</t>
  </si>
  <si>
    <t>Efficacy of dexamethasone intravitreal implant for the treatment of persistent diffuse diabetic macular edema.</t>
  </si>
  <si>
    <t>SPONTANEOUS CLOSURE OF A LARGE STAGE III MACULAR HOLE AFTER PANRETINAL PHOTOCOAGULATION IN A PATIENT WITH SEVERE PROLIFERATIVE DIABETIC RETINOPATHY.</t>
  </si>
  <si>
    <t>TUBULOINTERSTITIAL NEPHRITIS AND UVEITIS SYNDROME WITH A PRIMARY PRESENTATION OF ACUTE POSTERIOR MULTIFOCAL PLACOID PIGMENT EPITHELIOPATHY.</t>
  </si>
  <si>
    <t>SUBRETINAL CANNULATION AS A COMPLICATION OF SUTURE TRABECULOTOMY SURGERY IN A PEDIATRIC PATIENT.</t>
  </si>
  <si>
    <t>MULTIFOCAL CHOROIDITIS IN DISSEMINATED SPOROTRICHOSIS IN PATIENTS WITH HIV/AIDS.</t>
  </si>
  <si>
    <t>Symptomatic Dry Eye and Its Associated Factors: A Study of University Undergraduate Students in Ghana.</t>
  </si>
  <si>
    <t>Autologous Serum Eye Drops Combined With Silicone Hydrogen Lenses for the Treatment of Postinfectious Corneal Persistent Epithelial Defects.</t>
  </si>
  <si>
    <t>COAGULASE-NEGATIVE STAPHYLOCOCCUS-INDUCED FROSTED BRANCH ANGIITIS AFTER INTRAVITREAL ANTI-VASCULAR ENDOTHELIAL GROWTH FACTOR INJECTION.</t>
  </si>
  <si>
    <t>HLA-B51 Carriers are Susceptible to Ocular Symptoms of Behçet Disease and the Association between the Two Becomes Stronger towards the East along the Silk Road: A Literature Survey.</t>
  </si>
  <si>
    <t>Novel pathogenic SLC25A46 splice-site mutation causes an optic atrophy spectrum disorder.</t>
  </si>
  <si>
    <t>Certain HLA alleles are associated with stress-triggered Graves' disease and influence its course.</t>
  </si>
  <si>
    <t>Bilateral Primary Mucinous Carcinoma of the Eyelid.</t>
  </si>
  <si>
    <t>A Simple New Technique for Treatment of Tarsal Kink Syndrome.</t>
  </si>
  <si>
    <t>Modified Hotz Procedure Combined With Modified Z-Epicanthoplasty Versus Modified Hotz Procedure Alone for Epiblepharon Repair.</t>
  </si>
  <si>
    <t>Intralesional Rituximab for the Treatment of Recurrent Ocular Adnexal Lymphoma.</t>
  </si>
  <si>
    <t>Our Lady of the Big Eyes of Lugo.</t>
  </si>
  <si>
    <t>Disassembly of the lens fiber cell nucleus to create a clear lens: The p27 descent.</t>
  </si>
  <si>
    <t>Open-angle glaucoma in the Petit Basset Griffon Vendeen.</t>
  </si>
  <si>
    <t>In Response to: Jeon and Lee's 'Cytomegalovirus Retinitis in a Human Immunodeficiency Virus-negative Cohort: Long-term Management and Complications'.</t>
  </si>
  <si>
    <t>Microarray Analysis of lncRNA and mRNA Expression Profiles in Patients with Neuromyelitis Optica.</t>
  </si>
  <si>
    <t>NOVEL RETINAL COMPLICATIONS AFTER ENDOSCOPIC SINUS SURGERY.</t>
  </si>
  <si>
    <t>OPTICAL COHERENCE TOMOGRAPHY ANGIOGRAPHY FEATURES OF BRANCH RETINAL VEIN OCCLUSION.</t>
  </si>
  <si>
    <t>Sudden acquired retinal degeneration in dogs: breed distribution of 495 canines.</t>
  </si>
  <si>
    <t>Health-related quality of life in working-age adults with visual impairments in Germany.</t>
  </si>
  <si>
    <t>Telemedicine for ophthalmic consultation services: use of a portable device and layering information for graders.</t>
  </si>
  <si>
    <t>Carcinoma Ex Pleomorphic Adenoma of the Lacrimal Gland with Epithelial-Myoepithelial Carcinoma Histologic Type.</t>
  </si>
  <si>
    <t>A Unique Ocular Presentation of Extragenital Lichen Sclerosus.</t>
  </si>
  <si>
    <t>SPECTRAL DOMAIN-OPTICAL COHERENCE TOMOGRAPHY FINDINGS OF COMMOTIO RETINAE WITH ASSOCIATED SEROUS RETINAL DETACHMENT.</t>
  </si>
  <si>
    <t>CENTRAL SEROUS CHORIORETINOPATHY IN POSTMENOPAUSAL WOMEN RECEIVING EXOGENOUS TESTOSTERONE.</t>
  </si>
  <si>
    <t>ATYPICAL MACULOPATHY IN A PATIENT WITH LIGHT CHAIN DEPOSITION DISEASE MIMICKING ADVANCED GEOGRAPHIC ATROPHY.</t>
  </si>
  <si>
    <t>Characteristics of Ocular Pain Complaints in Patients With Idiopathic Dry Eye Symptoms.</t>
  </si>
  <si>
    <t>Efficacy of Epithelium-Off and Epithelium-On Corneal Collagen Cross-Linking in Pediatric Keratoconus.</t>
  </si>
  <si>
    <t>Knowledge, Behavior, and Free-Living Amoebae Contamination of Cosmetic Contact Lens Among University Wearers in Thailand: A Cross-Sectional Study.</t>
  </si>
  <si>
    <t>Long-term results of MyoRing treatment of keratoconus.</t>
  </si>
  <si>
    <t>Ptosis Shmosis.</t>
  </si>
  <si>
    <t>Unilateral hemorrhagic macular infarction associated with marijuana, alcohol and antiepileptic drug intake.</t>
  </si>
  <si>
    <t>Periocular mexametric melanin and erythema indexes in adult glaucoma patients treated with topical prostaglandin analogs.</t>
  </si>
  <si>
    <t>The effect and safety of intravitreal injection of ranibizumab and bevacizumab on the corneal endothelium in the treatment of diabetic macular edema.</t>
  </si>
  <si>
    <t>EZOGABINE (POTIGA) MACULOPATHY.</t>
  </si>
  <si>
    <t>OBSERVATION: FLUOCINOLONE ACETONIDE (ILUVIEN) IMPLANT MIGRATION INTO THE ANTERIOR CHAMBER.</t>
  </si>
  <si>
    <t>Should we add visual acuity ratios to referral criteria for potential cerebral visual impairment?</t>
  </si>
  <si>
    <t>Intraoperative aberrometry-based aphakia refraction in patients with cataract: status and options.</t>
  </si>
  <si>
    <t>Stroke vision, aphasia, neglect (VAN) assessment-a novel emergent large vessel occlusion screening tool: pilot study and comparison with current clinical severity indices.</t>
  </si>
  <si>
    <t>Serum anti-lysozyme is associated with disease activity of Behçet's disease.</t>
  </si>
  <si>
    <t>Visual Dysfunctions at Different Stages after Blast and Non-blast Mild Traumatic Brain Injury.</t>
  </si>
  <si>
    <t>Assistive technologies for hearing, and speaking impaired people: a survey.</t>
  </si>
  <si>
    <t>Comparative Study of Clinical, Pathological, Radiological, and Genetic Features of Patients With Adult Ocular Adnexal Xanthogranulomatous Disease, Erdheim-Chester Disease, and IgG4-Related Disease of the Orbit/Ocular Adnexa.</t>
  </si>
  <si>
    <t>Upper Eyelid and Pupillary Effects of Topical Dilute Epinephrine.</t>
  </si>
  <si>
    <t>Assessing the Outcomes of Powered Endoscopic Dacryocystorhinostomy in Adults Using the Lacrimal Symptom (Lac-Q) Questionnaire.</t>
  </si>
  <si>
    <t>Nodular Fasciitis of the Orbit: A Case Report Confirmed by Molecular Cytogenetic Analysis.</t>
  </si>
  <si>
    <t>Eyelid Mycetoma Masquerading as Sebaceous Carcinoma.</t>
  </si>
  <si>
    <t>Sphenoid Wing Meningioma With Extraocular Muscle Involvement Mimicking Idiopathic Orbital Inflammation.</t>
  </si>
  <si>
    <t>Giant Ocular Horn Occurring in a 10-Year-Old Female.</t>
  </si>
  <si>
    <t>Glycemic control and complications in patients with type 1 diabetes - a registry-based longitudinal study of adolescents and young adults.</t>
  </si>
  <si>
    <t>Circumscribed choroidal hemangioma: A case report and literature review.</t>
  </si>
  <si>
    <t>Surgical result of pterygium extended removal followed by fibrin glue-assisted amniotic membrane transplantation.</t>
  </si>
  <si>
    <t>The OPA1 Gene Mutations Are Frequent in Han Chinese Patients with Suspected Optic Neuropathy.</t>
  </si>
  <si>
    <t>CHORIORETINAL BIOPSY FOR THE DIAGNOSIS OF ENDOGENOUS ENDOPHTHALMITIS DUE TO ESCHERICHIA COLI.</t>
  </si>
  <si>
    <t>Compliance With Protective Lens Wear in Anophthalmic Patients.</t>
  </si>
  <si>
    <t>Orbital Volume Augmentation for Enophthalmos Following Ventriculoperitoneal Shunting: A Case Study in "Silent Brain Syndrome".</t>
  </si>
  <si>
    <t>IgG4-Related Disease of the Punctum and Canaliculus.</t>
  </si>
  <si>
    <t>Comparison of Two Polypropylene Frontalis Suspension Techniques in 92 Patients With Oculopharyngeal Muscular Dystrophy.</t>
  </si>
  <si>
    <t>Diet enriched with the Amazon fruit açaí (Euterpe oleracea) prevents electrophysiological deficits and oxidative stress induced by methyl-mercury in the rat retina.</t>
  </si>
  <si>
    <t>Intraoperative Instrument Fracture During Endoscopic Dacryocystorhinostomy.</t>
  </si>
  <si>
    <t>Diagnostic Approaches to Metastatic Hepatocellular Carcinoma of the Orbit.</t>
  </si>
  <si>
    <t>Changes in Tear Film Characteristics in Patients With Idiopathic Dacryoadenitis.</t>
  </si>
  <si>
    <t>INTRAVITREAL BEVACIZUMAB IN THE MANAGEMENT OF BREAST CANCER IRIS METASTASIS.</t>
  </si>
  <si>
    <t>Bacterial Bioburden Decrease in Orthokeratology Lens Storage Cases After Forewarning: Assessment by the DNA Dot Hybridization Assay.</t>
  </si>
  <si>
    <t>A Comparison of Sequential Glaucoma Drainage Device Implantation Versus Cyclophotocoagulation Following Failure of a Primary Drainage Device.</t>
  </si>
  <si>
    <t>Spherical subjective refraction with a novel 3D virtual reality based system.</t>
  </si>
  <si>
    <t>Ophthalmology in ancient Greece and Rome.</t>
  </si>
  <si>
    <t>LONG-TERM OUTCOMES IN PATIENTS WITH VITREOMACULAR TRACTION TREATED WITH A SINGLE INTRAVITREAL INJECTION OF OCRIPLASMIN.</t>
  </si>
  <si>
    <t>Cortical damage in the posterior visual pathway in patients with sialidosis type 1.</t>
  </si>
  <si>
    <t>Electrospun mat with eyelid fat-derived stem cells as a scaffold for ocular epithelial regeneration.</t>
  </si>
  <si>
    <t>An Analysis of Conjunctival Map Biopsies in Sebaceous Carcinoma.</t>
  </si>
  <si>
    <t>Safety and Efficacy of Gevokizumab in Patients with Behçet's Disease Uveitis: Results of an Exploratory Phase 2 Study.</t>
  </si>
  <si>
    <t>Outcomes of Primary Transconjunctival 23-Gauge Vitrectomy in the Diagnosis and Treatment of Presumed Endogenous Fungal Endophthalmitis.</t>
  </si>
  <si>
    <t>COTTON-WOOL SPOTS AFTER USE OF MACITENTAN FOR PULMONARY ARTERIAL HYPERTENSION.</t>
  </si>
  <si>
    <t>SUCCESSFUL REPAIR OF RECURRENT OPTIC DISK PIT MACULOPATHY WITH AUTOLOGOUS PLATELET RICH PLASMA: REPORT OF A SURGICAL TECHNIQUE.</t>
  </si>
  <si>
    <t>RUPTURED RETINAL ARTERIAL MACROANEURYSM ON THE OPTIC DISK.</t>
  </si>
  <si>
    <t>Correlation of Clinical Outcomes with Quantitative Polymerase Chain Reaction DNA Copy Number in Patients with Acute Retinal Necrosis.</t>
  </si>
  <si>
    <t>Evaluation of the Anterior Segment Parameters of the Patients with Scleroderma.</t>
  </si>
  <si>
    <t>Evaluation of Intraocular Inflammation with Laser Flare Photometry in Behçet Uveitis.</t>
  </si>
  <si>
    <t>Evaluation of Aqueous Flare Levels Following Intravitreal Ranibizumab Injection for Neovascular Age-related Macular Degeneration.</t>
  </si>
  <si>
    <t>Agreement Between Autorefraction and Subjective Refraction in Keraring-Implanted Keratoconic Eyes.</t>
  </si>
  <si>
    <t>Reduced adaptability, but no fundamental disruption, of norm-based face coding following early visual deprivation from congenital cataracts.</t>
  </si>
  <si>
    <t>The effects of smoking on dry eye parameters in healthy women.</t>
  </si>
  <si>
    <t>SLC20A2 Deficiency in Mice Leads to Elevated Phosphate Levels in Cerbrospinal Fluid and Glymphatic Pathway-Associated Arteriolar Calcification, and Recapitulates Human Idiopathic Basal Ganglia Calcification.</t>
  </si>
  <si>
    <t>Comparative Evaluation of Use of 400-μm and 350-μm Microkeratome Head to Prepare Donor Tissue in Cases of Descemet Stripping Automated Endothelial Keratoplasty.</t>
  </si>
  <si>
    <t>Contact Lens-Induced Discomfort and Inflammatory Mediator Changes in Tears.</t>
  </si>
  <si>
    <t>Improved Vision and Contact Lens Wear Time With Piggy-Back Contact Lens Systems in Children After Penetrating Corneal Trauma.</t>
  </si>
  <si>
    <t>Central Retinal Vein Occlusion Resolving After Orbital Decompression in Thyroid Eye Disease.</t>
  </si>
  <si>
    <t>Levator Muscle Enlargement in Thyroid Eye Disease-Related Upper Eyelid Retraction.</t>
  </si>
  <si>
    <t>The Mechanics of Brow-Suspension Ptosis Repair: A Comparative Study of Fox Pentagon and Crawford Triangle Techniques.</t>
  </si>
  <si>
    <t>Long-Term Drug-Free Remission and Visual Outcomes in Sympathetic Ophthalmia.</t>
  </si>
  <si>
    <t>Spectrum of Choroidal Involvement in Presumed Ocular Tuberculosis: Report from a Population with Low Endemic Setting for Tuberculosis.</t>
  </si>
  <si>
    <t>Hyperviscosity in primary Sjögren's syndrome: clinical implications.</t>
  </si>
  <si>
    <t>SPONTANEOUS REGRESSION OF SEROUS RETINAL DETACHMENT ASSOCIATED WITH CIRCUMSCRIBED CHOROIDAL HEMANGIOMA AFTER CHILDBIRTH.</t>
  </si>
  <si>
    <t>Evaluation of Efficacy and Safety of Latanoprost/Timolol versus Travoprost/Timolol Fixed Combinations for Ocular Hypertension Associated with Uveitis.</t>
  </si>
  <si>
    <t>Normative Spectral Domain Optical Coherence Tomography Data in Healthy Turkish Children.</t>
  </si>
  <si>
    <t>Loteprednol Etabonate 0.5%/Tobramycin 0.3% Compared with Dexamethasone 0.1%/Tobramycin 0.3% for the Treatment of Blepharitis.</t>
  </si>
  <si>
    <t>Enophthalmos and Hemifacial Skeletal Atrophy After Trigeminal Nerve Injury.</t>
  </si>
  <si>
    <t>Perineural Invasion of the Orbit by Neurotropic Nondesmoplastic Melanoma.</t>
  </si>
  <si>
    <t>Infliximab for IgG4-Related Orbital Disease.</t>
  </si>
  <si>
    <t>Lagophthalmos and Ptosis in Inclusion Body Myositis.</t>
  </si>
  <si>
    <t>Topical Coenzyme Q10 Eye Drops as an Adjuvant Treatment in Challenging Refractory Corneal Ulcers: A Case Series and Literature Review.</t>
  </si>
  <si>
    <t>Optical Coherence Tomography Imaging of the Palisades of Vogt to Assist Clinical Evaluation and Surgical Planning in a Case of Limbal Stem-Cell Deficiency.</t>
  </si>
  <si>
    <t>The Effect of Demodex Infestation on Blepharitis and the Ocular Symptoms.</t>
  </si>
  <si>
    <t>The Relation of Ocular Surface Irregularity and Visual Disturbance in Early Stage Acanthamoeba Keratitis.</t>
  </si>
  <si>
    <t>Evaluation of Autograft Characteristics After Pterygium Excision Surgery: Autologous Blood Coagulum Versus Fibrin Glue.</t>
  </si>
  <si>
    <t>Granulomatous skin involvement in a patient with an unusual NOD2 mutation.</t>
  </si>
  <si>
    <t>Periocular Mohs micrographic surgery in Western Australia 2009-2012: A single centre retrospective review and proposal for practice benchmarks.</t>
  </si>
  <si>
    <t>Choroidal Thickness in Eyes with Fuchs Uveitis Syndrome.</t>
  </si>
  <si>
    <t>High Resolution Chest Computerized Tomography in the Diagnosis of Ocular Sarcoidosis in a High TB Endemic Population.</t>
  </si>
  <si>
    <t>Posterior reversible encephalopathy syndrome complicating diabetic ketoacidosis; an important treatable complication.</t>
  </si>
  <si>
    <t>ACQUIRED VITELLIFORM DETACHMENT IN MULTIPLE MYELOMA.</t>
  </si>
  <si>
    <t>INTRAARTERIAL CHEMOTHERAPY FOR RETINOBLASTOMA IN A 2-MONTH-OLD INFANT.</t>
  </si>
  <si>
    <t>SOLITARY CIRCUMSCRIBED "PEARL WHITE" RETINAL MASS (SO-CALLED RETINAL ASTROCYTIC PROLIFERATION) RESIDES IN DEEP RETINA OR BENEATH RETINA: FINDINGS ON MULTIMODAL IMAGING IN 4 CASES.</t>
  </si>
  <si>
    <t>Reaching the brain: Advances in optic nerve regeneration.</t>
  </si>
  <si>
    <t>The role of early visual input in the development of contour interpolation: the case of subjective contours.</t>
  </si>
  <si>
    <t>Of grave concern.</t>
  </si>
  <si>
    <t>Sensory loss and its consequences for couples' psychosocial and relational wellbeing: an integrative review.</t>
  </si>
  <si>
    <t>One of society's most vulnerable groups? A systematically conducted literature review exploring the vulnerability of deafblind people.</t>
  </si>
  <si>
    <t>Attenuation of Axonal Degeneration by Calcium Channel Inhibitors Improves Retinal Ganglion Cell Survival and Regeneration After Optic Nerve Crush.</t>
  </si>
  <si>
    <t>Tocilizumab in Uveitic Macular Edema Refractory to Previous Immunomodulatory Treatment.</t>
  </si>
  <si>
    <t>A Hemophagocytic Lymphohistiocytosis Patient that Presented with Unilateral Panuveitis.</t>
  </si>
  <si>
    <t>Immunosuppressant-Related Lower Eyelid Edema in Transplant Patients.</t>
  </si>
  <si>
    <t>Proptosis and Anterior Dislocation as a Late Noninflammatory Complication of Failure of Tissue Integration in the Alphasphere Implant.</t>
  </si>
  <si>
    <t>Ophthalmic Artery Occlusion Following Transconjunctival Orbitotomy.</t>
  </si>
  <si>
    <t>A Unique Case of Bilateral Microphthalmia That May Be Related to 14q32.33.</t>
  </si>
  <si>
    <t>Ocular Behçet's Disease: Changing Patterns Over Time, Complications and Long-Term Visual Prognosis.</t>
  </si>
  <si>
    <t>Retinal and Choroidal Thickness in Patients with Uveitis.</t>
  </si>
  <si>
    <t>Post-LASIK Visual Quality With a Corneoscleral Contact Lens to Treat Irregular Corneas.</t>
  </si>
  <si>
    <t>Long-term Outcomes of Mitomycin-C Trabeculectomy in Exfoliative Glaucoma Versus Primary Open-Angle Glaucoma.</t>
  </si>
  <si>
    <t>CRYSTALLINE RETINOPATHY FROM HYPEROXALURIA: LONG-TERM FOLLOW-UP.</t>
  </si>
  <si>
    <t>Staphylococcus aureus and its Bearing on Ophthalmic Disease.</t>
  </si>
  <si>
    <t>Isolated Focal Dystonia as a Disorder of Large-Scale Functional Networks.</t>
  </si>
  <si>
    <t>Canaliculitis With Isolation of Myroides Species.</t>
  </si>
  <si>
    <t>Pediatric Periocular Keratin Horns: A Case Series.</t>
  </si>
  <si>
    <t>Nasoorbital Osteoma Presenting as Valsalva-Induced Orbital Emphysema.</t>
  </si>
  <si>
    <t>Successful Treatment of Extensive Squamous Cell Carcinoma of the Conjunctiva and Upper Eyelid Skin With Topical Therapy Alone.</t>
  </si>
  <si>
    <t>Nodular Colloid Milium of the Conjunctiva and Anterior Orbit.</t>
  </si>
  <si>
    <t>Treatment of Refractory Filamentary Keratitis With Autologous Serum Tears.</t>
  </si>
  <si>
    <t>Utility of Leflunomide in the Treatment of Drug Resistant Cytomegalovirus Retinitis.</t>
  </si>
  <si>
    <t>Changes in Scleral Architecture in Chronic Vogt-Koyanagi-Harada Disease.</t>
  </si>
  <si>
    <t>Multifocal Intraocular Lens Results in Correcting Presbyopia in Eyes After Radial Keratotomy.</t>
  </si>
  <si>
    <t>Development of a patient-centred conceptual framework of health-related quality of life in neuromyelitis optica: a qualitative study.</t>
  </si>
  <si>
    <t>From eyeless to neurological diseases.</t>
  </si>
  <si>
    <t>A Case of a Bilateral Cicatricial Upper Eyelid Entropion After Hematopoietic Stem Cell Transplantation in Mucopolysaccharidosis Type I.</t>
  </si>
  <si>
    <t>Use of Provisc(®) eye protection during FESS.</t>
  </si>
  <si>
    <t>Uniformly Sclerotic Diffuse Large B-Cell Lymphoma of the Orbit.</t>
  </si>
  <si>
    <t>Beyond Lesion-Based Diabetic Retinopathy: A Direct Approach for Referral.</t>
  </si>
  <si>
    <t>Orbital Complication Following Calcium Hydroxylapatite Filler Injection.</t>
  </si>
  <si>
    <t>Severe Pediatric Thyroid Eye Disease: Surgical Case Series.</t>
  </si>
  <si>
    <t>Exophiala phaeomuriformis Fungal Keratitis: Case Report and In Vivo Confocal Microscopy Findings.</t>
  </si>
  <si>
    <t>Extreme Eyelid Lymphedema Associated With Rosacea (Morbihan Disease): Case Series, Literature Review, and Therapeutic Considerations.</t>
  </si>
  <si>
    <t>Primary Extradural Ectopic Orbital Meningioma.</t>
  </si>
  <si>
    <t>Metastatic Embryonal Conjunctival Rhabdomyosarcoma in a 4-Year-Old Boy.</t>
  </si>
  <si>
    <t>Recessive Mutations in POLR3B Encoding RNA Polymerase III Subunit Causing Diffuse Hypomyelination in Patients with 4H Leukodystrophy with Polymicrogyria and Cataracts.</t>
  </si>
  <si>
    <t>Retinal Disease Screening Through Local Binary Patterns.</t>
  </si>
  <si>
    <t>Is There any Correlation Between Diabetic Retinopathy and Risk of Cardiovascular Disease?</t>
  </si>
  <si>
    <t>A Bruch's membrane substitute fabricated from silk fibroin supports the function of retinal pigment epithelial cells in vitro.</t>
  </si>
  <si>
    <t>Wavelike Interface Opacities After Descemet-Stripping Automated Endothelial Keratoplasty: 7-Year Follow-up.</t>
  </si>
  <si>
    <t>Secondary Resistance to Vismodegib After Initial Successful Treatment of Extensive Recurrent Periocular Basal Cell Carcinoma with Orbital Invasion.</t>
  </si>
  <si>
    <t>Eyelid Necrosis and Secondary Cicatrical Ectropion Secondary to Levamisole-Associated Vasculitis.</t>
  </si>
  <si>
    <t>An Incidental Finding of Choroidal Ganglioneuronal Hamartoma in a Patient With Neurofibromatosis Type 1.</t>
  </si>
  <si>
    <t>Radiotherapy in the Management of Orbital Lymphoma: A Single Institution's Experience Over 4 Decades.</t>
  </si>
  <si>
    <t>The development of a micro-shunt made from poly(styrene-block-isobutylene-block-styrene) to treat glaucoma.</t>
  </si>
  <si>
    <t>IgG4 Staining in Thyroid Eye Disease.</t>
  </si>
  <si>
    <t>Langerhans Cell Histiocytosis Presenting as a Nodulo-Ulcerative Eyelid Lesion.</t>
  </si>
  <si>
    <t>Pulmonary manifestations in a group of patients with Behcet's disease.</t>
  </si>
  <si>
    <t>Alternating Bi-Weekly Intravitreal Ranibizumab and Bevacizumab for Refractory Neovascular Age-Related Macular Degeneration with Pigment Epithelial Detachment().</t>
  </si>
  <si>
    <t>Serum Lipid Levels in Pseudoexfoliation Syndrome.</t>
  </si>
  <si>
    <t>Frontal Sinus Mucocele Formation as a Late Complication of External Dacrocystorhinostomy.</t>
  </si>
  <si>
    <t>Corneal Pseudodendritic Lesions Masquerading as Herpetic Keratitis in a Patient With Tyrosinemia Type I.</t>
  </si>
  <si>
    <t>Choroidal Thickness in Turkish Children with Anisometric Amblyopia.</t>
  </si>
  <si>
    <t>Evolving Paradigms in Classification of Primary Angle Closure Glaucoma.</t>
  </si>
  <si>
    <t>Comparison of Ganglion Cell and Retinal Nerve Fiber Layer Thickness in Pigment Dispersion Syndrome, Pigmentary Glaucoma, and Healthy Subjects with Spectral-domain OCT.</t>
  </si>
  <si>
    <t>The Effect of Smoking on Corneal Endothelial Cells.</t>
  </si>
  <si>
    <t>Temperament and Character Traits in Patients with Behçet's Disease with/without Eye Involvement.</t>
  </si>
  <si>
    <t>Bilateral Adenoid Cystic Carcinoma of the Orbit.</t>
  </si>
  <si>
    <t>Safety profile of biologic agents for Behçet's disease in a multicenter observational cohort study.</t>
  </si>
  <si>
    <t>In Vitro Effects of Anti-Glaucomatous Eye Drops on Platelet-Activating Factor and its Metabolism.</t>
  </si>
  <si>
    <t>Paranasal Sinus Mucocele as a Late Complication of Dacryocystorhinostomy.</t>
  </si>
  <si>
    <t>Histopathologic Clues in Diagnosing Oral Mucosal Grafts to the Conjunctiva.</t>
  </si>
  <si>
    <t>Osteolytic Sarcoidosis of the Orbital Roof Masquerading as a Malignant Orbital Lesion.</t>
  </si>
  <si>
    <t>Proliferative Fasciitis of the Orbit.</t>
  </si>
  <si>
    <t>Solitary Extramedullary Plasmacytoma of the Orbital Apex and Dura Masquerading as Idiopathic Inflammation.</t>
  </si>
  <si>
    <t>Sterile Corneal Infiltrates Secondary to Psoriasis Exacerbations: Topical Tacrolimus as an Alternative Treatment Option.</t>
  </si>
  <si>
    <t>Chronic Illness and Generativity in Late Life: A Case Study.</t>
  </si>
  <si>
    <t>Significance of the antiangiogenic mechanisms of thalidomide in the therapy of diabetic retinopathy.</t>
  </si>
  <si>
    <t>Ulcerative keratitis in patients with rheumatoid arthritis in the modern biologic era: a series of eight cases and literature review.</t>
  </si>
  <si>
    <t>Endoscopic Endonasal-Assisted Resection of Orbital Schwannoma.</t>
  </si>
  <si>
    <t>Infarcted Tarsal Pyogenic Granuloma Simulating Malignant Melanoma.</t>
  </si>
  <si>
    <t>Management of Corneal Bee Sting Injuries.</t>
  </si>
  <si>
    <t>Periarterial Plaques (Kyrieleis' Arteriolitis) in a Case of Bilateral Acute Retinal Necrosis.</t>
  </si>
  <si>
    <t>Orbital Myositis as Both a Presenting and Associated Extraintestinal Sign of Crohn's Disease.</t>
  </si>
  <si>
    <t>Malignant Transformation of Optic Nerve Melanocytoma into Melanoma Associated with Ocular Ischemic Syndrome and Oculocardiac Reflex: Case Report and Review of the Literature.</t>
  </si>
  <si>
    <t>Use of Gamma-Irradiated Cornea to Plug Sclerostomy Site During Tube Shunt Revision.</t>
  </si>
  <si>
    <t>Usage of Accessibility Options for the iPhone and iPad in a Visually Impaired Population.</t>
  </si>
  <si>
    <t>Quantitative Comparison of the Effect of 10% Phenylephrine Instillation and Manual Elevation in Patients with Involutional Blepharoptosis.</t>
  </si>
  <si>
    <t>Triads in Ophthalmology: A Comprehensive Review.</t>
  </si>
  <si>
    <t>Incidence, Progression, and Associated Risk Factors of Posterior Vitreous Detachment in Type 2 Diabetes Mellitus: Sankara Nethralaya Diabetic Retinopathy Epidemiology and Molecular Genetic Study (SN-DREAMS II, Report No. 7).</t>
  </si>
  <si>
    <t>Diagnostic Consistency and Relation Between Optical Coherence Tomography and Standard Automated Perimetry in Primary Open-Angle Glaucoma.</t>
  </si>
  <si>
    <t>Prospective study of articular manifestations in Behçet's disease: five-year report.</t>
  </si>
  <si>
    <t>Inflammatory Orbitopathy Associated With Ipilimumab.</t>
  </si>
  <si>
    <t>Minor Salivary Gland Acinic Cell Carcinoma With Orbital Extension.</t>
  </si>
  <si>
    <t>Spontaneous Giant Pseudomeningocele in the Middle Cranial Fossa as a Cause of Pulsatile Proptosis.</t>
  </si>
  <si>
    <t>Demonstration of a Borst-Jadassohn-Like Phenomenon in Sebaceous Carcinoma of the Eyelid.</t>
  </si>
  <si>
    <t>Recurrent Kimura Disease of the Inner Canthus With No Lymphadenopathy.</t>
  </si>
  <si>
    <t>Treatment of Blepharospasm in Schwartz-Jampel Syndrome: Botulinum Toxin A Injection or Surgery.</t>
  </si>
  <si>
    <t>Low Fat" Spindle Cell Lipoma of the Eyelid: A Diagnostic Challenge.</t>
  </si>
  <si>
    <t>Malignant Peripheral Nerve Sheath Tumor of the Lower Eyelid: Case Presentation and Literature Review.</t>
  </si>
  <si>
    <t>Late Presentation of Enlarging Lower Eyelid Mass and Muscle Degeneration Secondary to Hyaluronic Acid Filler.</t>
  </si>
  <si>
    <t>Lymphoepithelial Carcinoma of the Nasolacrimal Duct: Clinical, Radiologic, and Immunopathologic Features.</t>
  </si>
  <si>
    <t>Periorbital Necrotizing Fasciitis Secondary to Candida parapsilosis and Streptococcus pyogenes.</t>
  </si>
  <si>
    <t>Immediate Reconstruction After Combined Embolization and Resection of Orbital Arteriovenous Malformation.</t>
  </si>
  <si>
    <t>Vellus Hair Cyst of the Orbit.</t>
  </si>
  <si>
    <t>Primary Transitional Cell Carcinoma of the Conjunctiva.</t>
  </si>
  <si>
    <t>Topical Imiquimod in the Treatment of Conjunctival Actinic Keratosis.</t>
  </si>
  <si>
    <t>Granulocytic Sarcoma of the Orbit Presenting as a Fulminant Orbitopathy in an Adult With Acute Myeloid Leukemia.</t>
  </si>
  <si>
    <t>Orbital Mucormycosis Following Periorbital Cutaneous Infection.</t>
  </si>
  <si>
    <t>Reconstruction of Unilateral Incomplete Cryptophthalmos in Fraser Syndrome.</t>
  </si>
  <si>
    <t>Increased Incidence of Rhino-Orbital-Cerebral Mucormycosis After Colorado Flooding.</t>
  </si>
  <si>
    <t>Pigmented Caruncular Apocrine Hidrocystoma With Oncocytic Features.</t>
  </si>
  <si>
    <t>Intraorbital Irrigation of Amphotericin B in the Treatment of Rhino-Orbital Mucormycosis.</t>
  </si>
  <si>
    <t>Is Pseudoexfoliation Syndrome a Risk Factor for Cerebro Vascular Disease?</t>
  </si>
  <si>
    <t>Contact-Lens-Associated Purpureocillium Keratitis: Risk Factors, Microbiologic Characteristics, Clinical Course, and Outcomes.</t>
  </si>
  <si>
    <t>Ocular Penetration Secondary to Cocaine-Induced Midline Destructive Lesion.</t>
  </si>
  <si>
    <t>Cytokeratin-Negative Undifferentiated (Lymphoepithelial) Carcinoma of the Lacrimal Sac.</t>
  </si>
  <si>
    <t>Novel Hormone Receptors Present in Apocrine Cystadenoma of the Eyelid.</t>
  </si>
  <si>
    <t>Oncocytic Adenocarcinoma of the Orbit.</t>
  </si>
  <si>
    <t>Solitary Mastocytoma of the Eyelid in an Adult Patient With Prolidase Deficiency.</t>
  </si>
  <si>
    <t>Unilateral Migratory Relapsing Orbital Myositis While on Immunosuppressant Therapy: An Uncommon Entity.</t>
  </si>
  <si>
    <t>Orbital Conjunctival Cyst Associated With the Superior Rectus-Levator Muscles: A Clinicopathologic Study.</t>
  </si>
  <si>
    <t>Upper Eyelid Coloboma Repair Using Accessory Preauricular Cartilage in a Patient With Goldenhar Syndrome: Technique Revisited.</t>
  </si>
  <si>
    <t>A long-term follow-up of Japanese mother and her daughter with Blau syndrome: Effective treatment of anti-TNF inhibitors and useful diagnostic tool of joint ultrasound examination.</t>
  </si>
  <si>
    <t>Drainage Vein Induced Hydrocephalus Caused by an Unruptured Arteriovenous Malformation in an Adult Presenting with Visual Loss.</t>
  </si>
  <si>
    <t>Challenges in the management of massive intraorbital and hemifacial arteriovenous malformation as causing life-threatening epistaxis.</t>
  </si>
  <si>
    <t>Daniels AR, Hunt B, Teo M, Kurian KM.</t>
  </si>
  <si>
    <t>Kinoshita S, Koizumi N, Ueno M, Okumura N, Imai K, Tanaka H, Yamamoto Y, Nakamura T, Inatomi T, Bush J, Toda M, Hagiya M, Yokota I, Teramukai S, Sotozono C, Hamuro J.</t>
  </si>
  <si>
    <t>Pineda-Ortíz M, Pacheco-López G, Rubio-Osornio M, Rubio C, Valadez-Rodríguez J.</t>
  </si>
  <si>
    <t>Lin Z, Zhu B, Jin X.</t>
  </si>
  <si>
    <t>Li J, Fan X, Wang Q.</t>
  </si>
  <si>
    <t>Fajnkuchen F, Barritault D, Giocanti-Aurégan A.</t>
  </si>
  <si>
    <t>Fu Y, Zhou W, Li W, Lin X, Dai Q.</t>
  </si>
  <si>
    <t>Chi LM, Gao Y, Nan GX.</t>
  </si>
  <si>
    <t>Mariette X, Criswell LA.</t>
  </si>
  <si>
    <t>Pohl H, Tarnutzer AA.</t>
  </si>
  <si>
    <t>Guo J, Tang W, Ye X, Wu H, Xu G, Liu W, Zhang Y.</t>
  </si>
  <si>
    <t>Zhang Z, Zhou M, Liu K, Zhu B, Liu H, Sun X, Xu X.</t>
  </si>
  <si>
    <t>Zhang Y, Chen YG.</t>
  </si>
  <si>
    <t>Park SJ, Noh JH, Park KB, Jang SY, Lee JW.</t>
  </si>
  <si>
    <t>Grzybowski A, Elikowski W, Gaca-Wysocka M.</t>
  </si>
  <si>
    <t>Moon S, Yoo HJ, Ahn YH, Kim GH, Yu JM, Park JS.</t>
  </si>
  <si>
    <t>Casas P, Ascaso FJ, Vicente E, Tejero-Garcés G, Adiego MI, Cristóbal JA.</t>
  </si>
  <si>
    <t>Zhu Z, Zhang H, Yue J, Liu S, Li Z, Wang L.</t>
  </si>
  <si>
    <t>Kim WJ, Kim MM.</t>
  </si>
  <si>
    <t>Suefuji H, Koto M, Demizu Y, Saitoh JI, Shioyama Y, Tsuji H, Okimoto T, Ohno T, Nemoto K, Nakano T, Kamada T.</t>
  </si>
  <si>
    <t>Rodrigues-Barros S, Parreira S.</t>
  </si>
  <si>
    <t>Mańkowski W, Wylęgała A, Wylęgała E.</t>
  </si>
  <si>
    <t>Jing C, Wang Z, Chu C, Dong M, Lin W.</t>
  </si>
  <si>
    <t>Huang KH, Tai MC, Lee LC, Weng TH, Chen YH, Lin LF, Chen JT, Lu DW, Chen CL.</t>
  </si>
  <si>
    <t>Schmid MK, Reich O, Blozik E, Faes L, Bodmer NS, Locher S, Thiel MA, Rapold R, Kuhn M, Bachmann LM.</t>
  </si>
  <si>
    <t>Ji Y, Rong X, Lu Y.</t>
  </si>
  <si>
    <t>Costa EF, Pinto LM, Campos MAG, Gomes TM, Silva GEB.</t>
  </si>
  <si>
    <t>Fusi-Rubiano W, Mukherjee C, Lane M, Tsaloumas MD, Glover N, Kidess A, Denniston AK, Palmer HE, Manna A, Morjaria R.</t>
  </si>
  <si>
    <t>Rosentreter A, Lappas A, Widder RA, Alnawaiseh M, Dietlein TS.</t>
  </si>
  <si>
    <t>Rau A, Klopfer M, Rommel N, Rau-Fornefeld M, Kolk A.</t>
  </si>
  <si>
    <t>Zhao MH, Hu J, Li S, Wu Q, Lu P.</t>
  </si>
  <si>
    <t>Ishizaki N, Kida T, Fukumoto M, Sato T, Oku H, Ikeda T.</t>
  </si>
  <si>
    <t>Ashworth Briggs EL, Toh T, Eri R, Hewitt AW, Cook AL.</t>
  </si>
  <si>
    <t>Sato T, Kinoshita R, Taguchi M, Sugita S, Kaburaki T, Sakurai Y, Takeuchi M.</t>
  </si>
  <si>
    <t>Song W, Zhang Y, Chen H, Du C.</t>
  </si>
  <si>
    <t>Miller K, Fortun JA.</t>
  </si>
  <si>
    <t>Wang J, Du E, Tang J.</t>
  </si>
  <si>
    <t>Ma Y, Lin S, Zhu J, Xu X, Lu L, Zhao R, Zhao H, Li Q, Hou Z, He X, Zou H.</t>
  </si>
  <si>
    <t>Gao YY, Wang HJ, Wu Y.</t>
  </si>
  <si>
    <t>Kang MJ, Joo CK.</t>
  </si>
  <si>
    <t>Wang C, Li J.</t>
  </si>
  <si>
    <t>Yan X, Jin J.</t>
  </si>
  <si>
    <t>Paul F, Murphy O, Pardo S, Levy M.</t>
  </si>
  <si>
    <t>Zheng K, Han T, Han Y, Qu X.</t>
  </si>
  <si>
    <t>Lee JH, Lee CS, Lee SC.</t>
  </si>
  <si>
    <t>Clarke EL, Evans JR, Smeeth L.</t>
  </si>
  <si>
    <t>Teng JLL, Tang Y, Wong SSY, Chiu TH, Zhao Z, Chan E, Ngan AHY, Lau SKP, Woo PCY.</t>
  </si>
  <si>
    <t>He H, Chen X, Liu H, Wu J, Zhong X.</t>
  </si>
  <si>
    <t>Mahmoud A, Abid F, Ksiaa I, Zina S, Messaoud R, Khairallah M.</t>
  </si>
  <si>
    <t>Sedky AN, Wahba SS, Roshdy MM, Ayaad NR.</t>
  </si>
  <si>
    <t>Cao J, Wang T, Wang M.</t>
  </si>
  <si>
    <t>Wang C, Ning Q, Jin K, Xie J, Ye J.</t>
  </si>
  <si>
    <t>Coudert A, Ayari-Khalfallah S, Suy P, Truy E.</t>
  </si>
  <si>
    <t>Cheng H, Zhang Q, Wang W, Meng Q, Wang F, Liu M, Mao J, Shi Y, Wang W, Li H.</t>
  </si>
  <si>
    <t>Alemayehu AM, Belete GT, Adimassu NF.</t>
  </si>
  <si>
    <t>Evans JR, Morjaria P, Powell C.</t>
  </si>
  <si>
    <t>Proctor DM, Fukuyama JA, Loomer PM, Armitage GC, Lee SA, Davis NM, Ryder MI, Holmes SP, Relman DA.</t>
  </si>
  <si>
    <t>Kim TJ, Kang S, Jeoung JW, Kim YK, Park KH.</t>
  </si>
  <si>
    <t>Xu S, Liang Z, Du Q, Li Z, Tan G, Nie C, Yang Y, Lv X, Zhang C, Luo X.</t>
  </si>
  <si>
    <t>Han KE, Baek SH, Kim SH, Lim KH; Epidemiologic Survey Committee of the Korean Ophthalmological Society..</t>
  </si>
  <si>
    <t>Lyu S, Zhang M, Wang RK, Gao Y, Zhang Q, Min X.</t>
  </si>
  <si>
    <t>Liu B, Deng T, Zhu L, Zhong J.</t>
  </si>
  <si>
    <t>Zhang Z, Yang Z, Pan Q, Qin X, Deng Y, Cao Y.</t>
  </si>
  <si>
    <t>Zhu Z, Shu X, Long S, Jiang X, Lu N, Zhu X, Liao W.</t>
  </si>
  <si>
    <t>Lyu S, Zhang M, Gao Y.</t>
  </si>
  <si>
    <t>Jian W, Shen Y, Chen Y, Tian M, Zhou X.</t>
  </si>
  <si>
    <t>Thapa R, Bajimaya S, Paudyal G, Khanal S, Tan S, Thapa SS, van Rens GHMB.</t>
  </si>
  <si>
    <t>Or C, Sabrosa AS, Sorour O, Arya M, Waheed N.</t>
  </si>
  <si>
    <t>Li Y, Huang W, Qiqige A, Zhang H, Jin L, Ti P, Yip J, Xiao B.</t>
  </si>
  <si>
    <t>Adachi S, Yuki K, Awano-Tanabe S, Ono T, Shiba D, Murata H, Asaoka R, Tsubota K.</t>
  </si>
  <si>
    <t>Todokoro D, Hoshino J, Yo A, Makimura K, Hirato J, Akiyama H.</t>
  </si>
  <si>
    <t>Khan KB, Khaliq AA, Jalil A, Shahid M.</t>
  </si>
  <si>
    <t>He Y, Li HB, Li X, Zhou Y, Xia XB, Song WT.</t>
  </si>
  <si>
    <t>Singh S, Shrivastav A, Agarwal M, Gandhi A, Mayor R, Paul L.</t>
  </si>
  <si>
    <t>Iu LPL, Fan MCY, Lam WC, Wong IYH.</t>
  </si>
  <si>
    <t>Brogan K, Precup M, Rodger A, Young D, Gilmour DF.</t>
  </si>
  <si>
    <t>Parchand S, Barwad A.</t>
  </si>
  <si>
    <t>Liu TS, Meskin S.</t>
  </si>
  <si>
    <t>Varshney A, Das M, Chaudhary P, Kumari R, Yadav K.</t>
  </si>
  <si>
    <t>Hatef E, Alexander M, Vanderver BG, Fagan P, Albert M.</t>
  </si>
  <si>
    <t>Maharana PK, Raghuwanshi S, Chauhan AK, Rai VG, Pattebahadur R.</t>
  </si>
  <si>
    <t>Sahu PK, Das GK, Agrawal S, Kumar S, Kumar N.</t>
  </si>
  <si>
    <t>Alsaqr AM, Ibrahim G, Sharha AA, Fagehi R.</t>
  </si>
  <si>
    <t>Ackuaku-Dogbe EM, Akpalu J, Abaidoo B.</t>
  </si>
  <si>
    <t>Marco S, Damji KF, Nazarali S, Rudnisky CJ.</t>
  </si>
  <si>
    <t>Bussières N, Ababneh OH, Abu Ameerh MA, Al Bdour MD.</t>
  </si>
  <si>
    <t>Al Somali AI, Al-Dossari FN, Emara KE, Al Habash A.</t>
  </si>
  <si>
    <t>Su L, Huang G, Yin S, Hua X, Tang X.</t>
  </si>
  <si>
    <t>Ma R, Li Q, Wang Z, Yuan Y, Gan L, Qian J.</t>
  </si>
  <si>
    <t>Gilbert AL, Chwalisz B, Mallery R.</t>
  </si>
  <si>
    <t>Gupta A, Sun JK, Silva PS.</t>
  </si>
  <si>
    <t>Raczyńska D, Ślizień M, Bzoma B, Dębska-Ślizień A, Glasner L, Raczyńska K.</t>
  </si>
  <si>
    <t>Ford TJ, Rocchiccioli P.</t>
  </si>
  <si>
    <t>Ren Y, Chen J, Zheng Q, Chen W.</t>
  </si>
  <si>
    <t>Baltimore RS, Nimkin K, Sparger KA, Pierce VM, Plotkin SA.</t>
  </si>
  <si>
    <t>Zhu YX, Yao J, Liu C, Hu HT, Li XM, Ge HM, Zhou YF, Shan K, Jiang Q, Yan B.</t>
  </si>
  <si>
    <t>Fu Y, Dai Q, Zhu L, Wu S.</t>
  </si>
  <si>
    <t>Xue K, Jolly JK, Mall SP, Haldar S, Rosen PH, MacLaren RE.</t>
  </si>
  <si>
    <t>Peng L, Sun B, Liu M, Huang J, Liu Y, Xie Z, He J, Chen L, Wang D, Zhu Y, Zhang X, Ai D.</t>
  </si>
  <si>
    <t>Zarbin MA.</t>
  </si>
  <si>
    <t>Shah PK, Ramya A, Narendran V.</t>
  </si>
  <si>
    <t>Rasool N, Lefebvre DR, Latina MA, Dunn IF, Santagata S, Freitag SK, Cestari DM.</t>
  </si>
  <si>
    <t>Umunakwe OC, Herren D, Kim SJ, Kohanim S.</t>
  </si>
  <si>
    <t>Anderson EW, Dwarakanathan S, Haddadin R.</t>
  </si>
  <si>
    <t>Wong SH, Turbin RE, Frohman LP.</t>
  </si>
  <si>
    <t>Clark J, Randolph J, Sokol JA, Moore NA, Lee HBH, Nunery WR.</t>
  </si>
  <si>
    <t>Leffler CT, Letocha CE, Pierson K, Schwartz SG.</t>
  </si>
  <si>
    <t>Temnogorod J, Shinder R.</t>
  </si>
  <si>
    <t>Cai S, Yang Q, Hou M, Han Q, Zhang H, Wang J, Qi C, Bo Q, Ru Y, Yang W, Gu Z, Wei R, Cao Y, Li X, Zhang Y.</t>
  </si>
  <si>
    <t>Feng Y, Liang J, Zhai Y, Sun J, Wang J, She X, Gu Q, Liu Y, Zhu H, Luo X, Sun X.</t>
  </si>
  <si>
    <t>Kim JY, Lee JH, Lee CS, Lee SC.</t>
  </si>
  <si>
    <t>Afify EAMR, Elsayed I, Gad MK, Mohamed MI, Afify AEMR.</t>
  </si>
  <si>
    <t>Jiang Y, Wang Y, Zhang J, Chen X, Li L, Zhao H, Wang R, Dai Y.</t>
  </si>
  <si>
    <t>Robson AG, Nilsson J, Li S, Jalali S, Fulton AB, Tormene AP, Holder GE, Brodie SE.</t>
  </si>
  <si>
    <t>Vanikieti K, Poonyathalang A, Jindahra P, Cheecharoen P, Chokthaweesak W.</t>
  </si>
  <si>
    <t>Chen Y, Ma X, Hua R.</t>
  </si>
  <si>
    <t>Cohen HS, Stitz J, Sangi-Haghpeykar H, Williams SP.</t>
  </si>
  <si>
    <t>Ali S, Ranney ML, Jarman AF.</t>
  </si>
  <si>
    <t>Galor A, Small L, Feuer W, Levitt RC, Sarantopoulos KD, Yosipovitch G.</t>
  </si>
  <si>
    <t>Yao W, Le Q.</t>
  </si>
  <si>
    <t>Xuan YY, Li TF, Zhang L, Liu SY.</t>
  </si>
  <si>
    <t>Tu Y, Gao F.</t>
  </si>
  <si>
    <t>Ko J, Kim SK, Yong DE, Kim TI, Kim EK.</t>
  </si>
  <si>
    <t>Zhu Y, Sun C, Zhang X, Shentu X.</t>
  </si>
  <si>
    <t>Zeng XX, Tang YL, Hu KX, Wang J, Zhu LY, Liu JY, Xu J.</t>
  </si>
  <si>
    <t>Liu Y, Gao F, Hao H, Sun W, Huang Y.</t>
  </si>
  <si>
    <t>Xu X, Xiao H, Guo X, Chen X, Hao L, Luo J, Liu X.</t>
  </si>
  <si>
    <t>Zhang S, Ma Y, Ma T, Wang Z.</t>
  </si>
  <si>
    <t>Zhu L, Xie L.</t>
  </si>
  <si>
    <t>Kim JS, Kim EJ, Kwon SH.</t>
  </si>
  <si>
    <t>Gao M, Liu L, Liang X, Yu Y, Liu X, Liu W.</t>
  </si>
  <si>
    <t>Eguchi H, Hotta F, Kuwahara T, Nakayama-Imaohji H, Kusaka S, Shimomura Y.</t>
  </si>
  <si>
    <t>Ryu SJ, Shin YU, Kang MH, Cho HY, Seong M.</t>
  </si>
  <si>
    <t>Cai B, Yang J, Li S, Wang L, Chen L, Li X, Li Z.</t>
  </si>
  <si>
    <t>Fujimoto S, Kawabata H, Kurose N, Kawanami-Iwao H, Sakai T, Kawanami T, Fujita Y, Fukushima T, Masaki Y.</t>
  </si>
  <si>
    <t>Liu Z, Dong Z, Liang X, Liu J, Xuan L, Wang J, Zhang G, Hao W.</t>
  </si>
  <si>
    <t>Chen Y, Shen Y, Ma HF, Cai JF, Hua YQ, Zou J, Guan JL.</t>
  </si>
  <si>
    <t>Han J, Ji Y, Cao D, Kang Z, Zhu J.</t>
  </si>
  <si>
    <t>González Saldaña N, Galvis Trujillo DM, Borbolla Pertierra AM, Mondragón Pineda AI, Juárez Olguín H.</t>
  </si>
  <si>
    <t>Zhou Z, Jiang W, Wang M, Liu Y, Zhang W, Huang M, Liang D.</t>
  </si>
  <si>
    <t>Hwang SH, Yoo C, Kim YY, Lee DY, Nam DH, Lee JY.</t>
  </si>
  <si>
    <t>Röck T, Bartz-Schmidt KU, Röck D.</t>
  </si>
  <si>
    <t>He Y, Li J, Zhu J, Jie Y, Wang N, Wang J.</t>
  </si>
  <si>
    <t>Pan Q, Liu Y, Wang R, Chen T, Yang Z, Deng Y, Zhao Z, Hu X, Chen X, Wei W, Zhang Z, Wang Y, Zheng J, Ke Z.</t>
  </si>
  <si>
    <t>Chiang HH, Wieland RS, Rogers TS, Gibson PC, Atweh G, McCormick G.</t>
  </si>
  <si>
    <t>Yu W, Qu W, Wang Z, Xin C, Jing R, Shang Y, Zou H, Wang H, Feng S.</t>
  </si>
  <si>
    <t>Annadanam A, Varadaraj V, Mudie LI, Liu A, Plum WG, White JK, Collins ME, Friedman DS.</t>
  </si>
  <si>
    <t>Giocanti-Aurégan A, Chbat E, Darugar A, Morel C, Morin B, Conrath J, Devin F.</t>
  </si>
  <si>
    <t>Lee TH, Sung MS, Heo H, Park SW.</t>
  </si>
  <si>
    <t>Song HS, Shin JS, Lee J, Lee YJ, Kim MR, Cho JH, Kim KW, Park Y, Song HJ, Park SY, Kim S, Kim M, Ha IH.</t>
  </si>
  <si>
    <t>Ouyang L, Yang F.</t>
  </si>
  <si>
    <t>Rangel CM, Villota E, Fernández-Vega González Á, Sanchez-Avila RM.</t>
  </si>
  <si>
    <t>Zhou S, Yang L, Lu B, Wang H, Xu T, Du D, Wu S, Li X, Lu M.</t>
  </si>
  <si>
    <t>Kurysheva NI, Shlapak VN, Ryabova TY.</t>
  </si>
  <si>
    <t>Gray IN, Cristancho AG, Licht DJ, Liu GT.</t>
  </si>
  <si>
    <t>Avila A, Liu J, Kohen MC.</t>
  </si>
  <si>
    <t>Ryu SJ, Kang MH, Seong M, Cho H, Shin YU.</t>
  </si>
  <si>
    <t>Lin HY, Lee CY, Huang JY, Yang SF, Chao SC.</t>
  </si>
  <si>
    <t>Yu P, Liu S, Zhou X, Huang T, Li Y, Wang H, Yuan G.</t>
  </si>
  <si>
    <t>Cantemir A, Alexa AI, Galan BG, Anton N, Ciuntu RE, Danielescu C, Chiselita D, Costin D.</t>
  </si>
  <si>
    <t>Wu PC, Tien PT, Li YH, Chen RY, Cho DY.</t>
  </si>
  <si>
    <t>Song SJ, Han K, Lee SS, Park JB.</t>
  </si>
  <si>
    <t>Moraes BRM, Nascimento MVDD, Neto EDDS, Santo RM.</t>
  </si>
  <si>
    <t>Cheng J, Hao X, Zhang Z.</t>
  </si>
  <si>
    <t>Devyatko D, Pastukhov A.</t>
  </si>
  <si>
    <t>Anil K, Garip G.</t>
  </si>
  <si>
    <t>Li Z, Zhang Y, Liao Y, Zeng R, Zeng P, Lan Y.</t>
  </si>
  <si>
    <t>Elwes F, Borooah S, Aspinall P, Sim PY, Loo CY, Armbrecht AM, Dhillon B, Cackett P.</t>
  </si>
  <si>
    <t>Acón D, Wu L.</t>
  </si>
  <si>
    <t>Tran KD, Cernichiaro-Espinosa LA, Berrocal AM.</t>
  </si>
  <si>
    <t>Salongcay RP, Silva PS.</t>
  </si>
  <si>
    <t>Chua J, Lim CXY, Wong TY, Sabanayagam C.</t>
  </si>
  <si>
    <t>Xu Z, Hua Y, Qiu W, Li G, Wu Q.</t>
  </si>
  <si>
    <t>Sakamoto M, Matsumoto Y, Mori S, Ueda K, Inoue Y, Kurimoto T, Kanamori A, Yamada Y, Nakamura M.</t>
  </si>
  <si>
    <t>Shiraki N, Sakimoto S, Sakaguchi H, Nishida K, Nishida K, Kamei M.</t>
  </si>
  <si>
    <t>Franks AM, Guzzo R, Barker S, King-Mallory R.</t>
  </si>
  <si>
    <t>Chen X, Kunda PE, Lin J, Zhou M, Huang J, Zhang H, Liu T.</t>
  </si>
  <si>
    <t>Le Jeune C, Chebli F, Leon L, Anthoine E, Weber M, Péchereau A, Lebranchu P.</t>
  </si>
  <si>
    <t>Rosenberg K.</t>
  </si>
  <si>
    <t>Tomita Y, Arima K, Tsujimoto R, Kawashiri SY, Nishimura T, Mizukami S, Okabe T, Tanaka N, Honda Y, Izutsu K, Yamamoto N, Ohmachi I, Kanagae M, Abe Y, Aoyagi K.</t>
  </si>
  <si>
    <t>Yen CY, Tseng GL.</t>
  </si>
  <si>
    <t>Park J, Lee M.</t>
  </si>
  <si>
    <t>Lee YH.</t>
  </si>
  <si>
    <t>Graham AD, Lundgrin EL, Lin MC.</t>
  </si>
  <si>
    <t>Do DV, Gichuhi S, Vedula SS, Hawkins BS.</t>
  </si>
  <si>
    <t>Helsloot L, Reynders D, Cools P, Wauters J.</t>
  </si>
  <si>
    <t>Abalem MF, Rao PK, Rao RC.</t>
  </si>
  <si>
    <t>Lin Z, Feng X, Zheng L, Moonasar N, Shen L, Wu R, Chen F.</t>
  </si>
  <si>
    <t>Raduege TJ; Thomson Reuters Accelus...</t>
  </si>
  <si>
    <t>Xie X, Hu J, Sun G, Ding B, Feng L.</t>
  </si>
  <si>
    <t>Liu S, Wang D, Zhang X.</t>
  </si>
  <si>
    <t>Kodama-Takahashi A, Fukuda M, Sugioka K, Kobayashi A, Shimomura Y.</t>
  </si>
  <si>
    <t>Fledelius HC, Jacobsen N, Li XQ, Goldschmidt E.</t>
  </si>
  <si>
    <t>Varanasi SK, Jaggi U, Hay N, Rouse BT.</t>
  </si>
  <si>
    <t>Jiang Y, Brenner JE, Foster WJ.</t>
  </si>
  <si>
    <t>Otiti-Sengeri J, Colebunders R, Reynolds SJ, Muwonge M, Nakigozi G, Kiggundu V, Nalugoda F, Nakanjako D.</t>
  </si>
  <si>
    <t>van der Ven AT, Kobbe B, Kohl S, Shril S, Pogoda HM, Imhof T, Ityel H, Vivante A, Chen J, Hwang DY, Connaughton DM, Mann N, Widmeier E, Taglienti M, Schmidt JM, Nakayama M, Senguttuvan P, Kumar S, Tasic V, Kehinde EO, Mane SM, Lifton RP, et al.</t>
  </si>
  <si>
    <t>Chang W, Lajko M, Fawzi AA.</t>
  </si>
  <si>
    <t>Jovančević L, Čanadanović V, Savović S, Zvezdin B, Komazec Z.</t>
  </si>
  <si>
    <t>Janićijević K, Kocić S, Pajović S, Zdravković N, Šarenac-Vulović T, Janićijević-Petrović M.</t>
  </si>
  <si>
    <t>Puodžiuvienė E, Jokūbauskienė G, Vieversytė M, Asselineau K.</t>
  </si>
  <si>
    <t>Tótoli EG, Salgado HRN.</t>
  </si>
  <si>
    <t>Willink A, Shoen C, Davis K.</t>
  </si>
  <si>
    <t>Jahn AF.</t>
  </si>
  <si>
    <t>Liu B, Li Y, Li T, Lin Y, Ma W, Lu L.</t>
  </si>
  <si>
    <t>Cestari DM, Cunnane ME, Rizzo JF 3rd, Stone JH.</t>
  </si>
  <si>
    <t>Gracy D, Fabian A, Basch CH, Scigliano M, MacLean SA, MacKenzie RK, Redlener IE.</t>
  </si>
  <si>
    <t>Li F, Chai P, Fan J, Wang X, Lu W, Li J, Ge S, Jia R, Zhang H, Fan X.</t>
  </si>
  <si>
    <t>Yeo S, Tong L.</t>
  </si>
  <si>
    <t>Okumura N, Matsumoto D, Fukui Y, Teramoto M, Imai H, Kurosawa T, Shimada T, Kruse F, Schlötzer-Schrehardt U, Kinoshita S, Koizumi N.</t>
  </si>
  <si>
    <t>Andley UP, Tycksen E, McGlasson-Naumann BN, Hamilton PD.</t>
  </si>
  <si>
    <t>Bhende M, Raman R, Jain M, Shah PK, Sharma T, Gopal L, Bhende PS, Srinivasan S, Jambulingam M; Sankara Nethralaya Vitreoretinal Study Group (SNVR-Study Group)..</t>
  </si>
  <si>
    <t>Zhao C, Dong F, Gao F, Liu X, Pei M, Jia S, Zhang M.</t>
  </si>
  <si>
    <t>Park K, Shin J, Lee J.</t>
  </si>
  <si>
    <t>Lawrenson JG, Graham-Rowe E, Lorencatto F, Burr J, Bunce C, Francis JJ, Aluko P, Rice S, Vale L, Peto T, Presseau J, Ivers N, Grimshaw JM.</t>
  </si>
  <si>
    <t>Erdei A, Steiber Z, Molnar C, Berenyi E, Nagy EV.</t>
  </si>
  <si>
    <t>Frech S, Kreft D, Guthoff RF, Doblhammer G.</t>
  </si>
  <si>
    <t>Wong MYZ, Man REK, Fenwick EK, Gupta P, Li LJ, van Dam RM, Chong MF, Lamoureux EL.</t>
  </si>
  <si>
    <t>Han JW, Choi J, Kim YS, Kim J, Brinkmann R, Lyu J, Park TK.</t>
  </si>
  <si>
    <t>Miao J, Aboagye DE, Chulpayev B, Liu L, Ishkanian G, Kolanuvada B, Alaie D, Petrillo RL.</t>
  </si>
  <si>
    <t>Shin J, Ahn KS, Suh GH, Kim HJ, Jeong HS, Kim BS, Choi E, Shin SS.</t>
  </si>
  <si>
    <t>Chen X, Baumal CR.</t>
  </si>
  <si>
    <t>Bassler D, Shinwell ES, Hallman M, Jarreau PH, Plavka R, Carnielli V, Meisner C, Engel C, Koch A, Kreutzer K, van den Anker JN, Schwab M, Halliday HL, Poets CF; Neonatal European Study of Inhaled Steroids Trial Group..</t>
  </si>
  <si>
    <t>Fard MA, Suwan Y, Moghimi S, Geyman LS, Chui TY, Rosen RB, Ritch R.</t>
  </si>
  <si>
    <t>Green W, Lind JT, Sheybani A.</t>
  </si>
  <si>
    <t>Ang M, Tan ACS, Cheung CMG, Keane PA, Dolz-Marco R, Sng CCA, Schmetterer L.</t>
  </si>
  <si>
    <t>Field MG, Durante MA, Anbunathan H, Cai LZ, Decatur CL, Bowcock AM, Kurtenbach S, Harbour JW.</t>
  </si>
  <si>
    <t>Wada K, Saito J, Yamaguchi M, Seki Y, Furugori M, Takahashi G, Nishito Y, Matsuda H, Shitara H, Kikkawa Y.</t>
  </si>
  <si>
    <t>Wang M, Gao Y, Li R, Wang S.</t>
  </si>
  <si>
    <t>Song YJ, Kim S, Yoon GJ.</t>
  </si>
  <si>
    <t>Fan B, Liu JJ, Wang BF, Sun YJ, Li GY.</t>
  </si>
  <si>
    <t>Kuo CY, Chang YF, Chou YB, Hsu CC, Lin PY, Liu CJ.</t>
  </si>
  <si>
    <t>Hu X, Zhang X, Gan H, Yu D, Sun W, Shi Z.</t>
  </si>
  <si>
    <t>Lv ZY, Xu XM, Cao XF, Wang Q, Sun DF, Tian WJ, Yang Y, Wang YZ, Hao YL.</t>
  </si>
  <si>
    <t>Wang Y, Alnwisi S, Ke M.</t>
  </si>
  <si>
    <t>Sankar MJ, Sankar J, Chandra P.</t>
  </si>
  <si>
    <t>Montiani-Ferreira F.</t>
  </si>
  <si>
    <t>Sodi A, Bacherini D, Lenzetti C, Caporossi O, Murro V, Mucciolo DP, Cipollini F, Passerini I, Virgili G, Rizzo S.</t>
  </si>
  <si>
    <t>Lin TM, Chen WS, Sheu JJ, Chen YH, Chen JH, Chang CC.</t>
  </si>
  <si>
    <t>Ozaki H, Inoue R, Matsushima T, Sasahara M, Hayashi A, Mori H.</t>
  </si>
  <si>
    <t>Ali MJ, Gupta S, Patel A, Naik MN.</t>
  </si>
  <si>
    <t>McCafferty S, Levine J, Schwiegerling J, Enikov ET.</t>
  </si>
  <si>
    <t>Qu JH, Li L, Tian L, Zhang XY, Thomas R, Sun XG.</t>
  </si>
  <si>
    <t>Kansal V, Armstrong JJ, Pintwala R, Hutnik C.</t>
  </si>
  <si>
    <t>Vetrini D, Kiire CA, Burgess PI, Harding SP, Kayange PC, Kalua K, Msukwa G, Beare NAV, Madan J.</t>
  </si>
  <si>
    <t>Eissa MGAM, Abdelhakim MASE, Macky TA, Khafagy MM, Mortada HA.</t>
  </si>
  <si>
    <t>Aojula A, Mollan SP, Horsburgh J, Yiangou A, Markey KA, Mitchell JL, Scotton WJ, Keane PA, Sinclair AJ.</t>
  </si>
  <si>
    <t>Gavriel H, Jabarin B, Israel O, Eviatar E.</t>
  </si>
  <si>
    <t>Li N, Zhu Z, Yi G, Li S, Han X.</t>
  </si>
  <si>
    <t>Moramarco A, Giustini S, Nofroni I, Mallone F, Miraglia E, Iacovino C, Calvieri S, Lambiase A.</t>
  </si>
  <si>
    <t>Paquay S, Wiame E, Deggouj N, Boschi A, De Siati RD, Sznajer Y, Nassogne MC.</t>
  </si>
  <si>
    <t>Jia Y, Li X, Yang D, Xu Y, Guo Y, Li X.</t>
  </si>
  <si>
    <t>Kooshavar D, Razipour M, Movasat M, Keramatipour M.</t>
  </si>
  <si>
    <t>Jung YS, Han M, Kim DY, Cheon JH, Park S.</t>
  </si>
  <si>
    <t>Lee H, Kang DSY, Ha BJ, Choi JY, Kim EK, Seo KY, Kim TI.</t>
  </si>
  <si>
    <t>Wang C, Li L, Liu Z.</t>
  </si>
  <si>
    <t>Michelotti M, de Korne DF, Weizer JS, Lee PP, Flanagan D, Kelly SP, Odergren A, Sandhu SS, Wai C, Klazinga N, Haripriya A, Stein JD, Hingorani M.</t>
  </si>
  <si>
    <t>Wang L, Xiao X, Zhao L, Zhang Y, Wang J, Zhou A, Wang J, Wu Q.</t>
  </si>
  <si>
    <t>Kim JY, Lee SJ.</t>
  </si>
  <si>
    <t>McDonnell PJ, Pflugfelder SC, Stern ME, Hardten DR, Conway T, Villanueva L, Hollander DA.</t>
  </si>
  <si>
    <t>Basu S, Bahuguna C, Singh V.</t>
  </si>
  <si>
    <t>Vazirani J.</t>
  </si>
  <si>
    <t>Kadavath Meethal NS, Mazumdar D, Asokan R, Panday M, van der Steen J, Vermeer KA, Lemij HG, George RJ, Pel JJM.</t>
  </si>
  <si>
    <t>MacGregor C, Jonas A, Hanifudin A, Lochhead J.</t>
  </si>
  <si>
    <t>Li W, Wang B.</t>
  </si>
  <si>
    <t>Pandey A, Lamichhane G, Khanal R, Rai SKC, Bhari AM, Borroni D, Gautam N.</t>
  </si>
  <si>
    <t>Choi Y, Eom Y, Song JS, Kim HM.</t>
  </si>
  <si>
    <t>Haselier C, Biswas S, Rösch S, Thumann G, Müller F, Walter P.</t>
  </si>
  <si>
    <t>Bawankar P, Shanbhag N, K SS, Dhawan B, Palsule A, Kumar D, Chandel S, Sood S.</t>
  </si>
  <si>
    <t>Sykes DB, Rosovsky RP, Singhal AB, Gonzalez RG, Moy AP.</t>
  </si>
  <si>
    <t>Ip M, Hendrick A.</t>
  </si>
  <si>
    <t>Arevalo JF, Liu TYA; Pan-American Collaborative Retina Study Group (PACORES)..</t>
  </si>
  <si>
    <t>Pieramici DJ.</t>
  </si>
  <si>
    <t>Nagesha CK, Ganne P.</t>
  </si>
  <si>
    <t>Sathyan S, Antony RC.</t>
  </si>
  <si>
    <t>Baskaran P, Pan U.</t>
  </si>
  <si>
    <t>Almutlak MA, Aloniazan T, May W.</t>
  </si>
  <si>
    <t>Mohammadi SF, Saeedi-Anari G, Ashrafi E, Mohammadi SM, Farzadfar F, Lashay A, Hashemi H.</t>
  </si>
  <si>
    <t>Hazzazi MA, Al Rashaed S.</t>
  </si>
  <si>
    <t>Lekha T, Prasad HN, Sarwate RN, Patel M, Karthikeyan S.</t>
  </si>
  <si>
    <t>Mustak H, Cook C.</t>
  </si>
  <si>
    <t>Joshi RS.</t>
  </si>
  <si>
    <t>Hashemi H, Miraftab M, Asgari S.</t>
  </si>
  <si>
    <t>Kalogeropoulos D, Geka A, Malamos K, Kanari M, Kalogeropoulos C.</t>
  </si>
  <si>
    <t>González-Correa JA, Rodríguez-Pérez MD, Márquez-Estrada L, López-Villodres JA, Reyes JJ, Rodriguez-Gutierrez G, Fernández-Bolaños J, De La Cruz JP.</t>
  </si>
  <si>
    <t>Meier-Gibbons F, Berlin MS, Töteberg-Harms M.</t>
  </si>
  <si>
    <t>White CN, Downes MJ, Jones G, Wigfall C, Dean RS, Brennan ML.</t>
  </si>
  <si>
    <t>Baltaza W, Padzik M, Szaflik JP, Dybicz M, Hendiger E, Chomicz L.</t>
  </si>
  <si>
    <t>de Almeida Ferreira G, Schaal LF, Ferro MD, Rodrigues ACL, Khandekar R, Schellini SA.</t>
  </si>
  <si>
    <t>Nam SW, Lim DH, Hyun J, Chung ES, Chung TY.</t>
  </si>
  <si>
    <t>Jamali N, Wang S, Darjatmoko SR, Sorenson CM, Sheibani N.</t>
  </si>
  <si>
    <t>Dhungel D, Shrestha GS.</t>
  </si>
  <si>
    <t>Ribeiro L, Pappuru R, Lobo C, Alves D, Cunha-Vaz J.</t>
  </si>
  <si>
    <t>Bennett TM, M'Hamdi O, Hejtmancik JF, Shiels A.</t>
  </si>
  <si>
    <t>Montana CL, Bhorade AM.</t>
  </si>
  <si>
    <t>van den Berg TJTP.</t>
  </si>
  <si>
    <t>Almutleb ES, Bradley A, Jedlicka J, Hassan SE.</t>
  </si>
  <si>
    <t>Pan CW, Qiu QX, Qian DJ, Hu DN, Li J, Saw SM, Zhong H.</t>
  </si>
  <si>
    <t>Leat SJ, Zecevic AA, Keeling A, Hileeto D, Labreche T, Brymer C.</t>
  </si>
  <si>
    <t>Xu R, Kollbaum P, Thibos L, Lopez-Gil N, Bradley A.</t>
  </si>
  <si>
    <t>Tarita-Nistor L, González EG, Mandelcorn MS, Brent MH, Markowitz SN, Steinbach MJ.</t>
  </si>
  <si>
    <t>Nakamura T, Hayashi A, Oiwake T.</t>
  </si>
  <si>
    <t>Bykhovskaya Y, Fardaei M, Khaled ML, Nejabat M, Salouti R, Dastsooz H, Liu Y, Inaloo S, Rabinowitz YS.</t>
  </si>
  <si>
    <t>Sperl P, Strohmaier C, Kraker H, Motloch K, Lenzhofer M, Moussa S, Reitsamer HA.</t>
  </si>
  <si>
    <t>Lee WJ, Kim YK, Park KH, Jeoung JW.</t>
  </si>
  <si>
    <t>Duraisamy AJ, Mishra M, Kowluru RA.</t>
  </si>
  <si>
    <t>Omodaka K, An G, Tsuda S, Shiga Y, Takada N, Kikawa T, Takahashi H, Yokota H, Akiba M, Nakazawa T.</t>
  </si>
  <si>
    <t>Parma D, Ferrer M, Luce L, Giliberto F, Szijan I.</t>
  </si>
  <si>
    <t>Nishi T, Ueda T, Mizusawa Y, Semba K, Shinomiya K, Mitamura Y, Sakamoto T, Ogata N.</t>
  </si>
  <si>
    <t>Shiga Y, Nishiguchi KM, Kawai Y, Kojima K, Sato K, Fujita K, Takahashi M, Omodaka K, Araie M, Kashiwagi K, Aihara M, Iwata T, Mabuchi F, Takamoto M, Ozaki M, Kawase K, Fuse N, Yamamoto M, Yasuda J, Nagasaki M, Nakazawa T; Japan Glaucoma Society Omics Group (JGS-OG)..</t>
  </si>
  <si>
    <t>Szurman P, Januschowski K, Boden KT, Seuthe AM.</t>
  </si>
  <si>
    <t>Holm M, Morken TS, Fichorova RN, VanderVeen DK, Allred EN, Dammann O, Leviton A; ELGAN Study Neonatology and Ophthalmology Committees..</t>
  </si>
  <si>
    <t>Wertheimer C, Kassumeh S, Piravej NP, Nilmayer O, Braun C, Priglinger C, Luft N, Wolf A, Mayer WJ, Priglinger SG, Eibl-Lindner KH.</t>
  </si>
  <si>
    <t>Delcourt C, Souied E, Sanchez A, Bandello F; STARS Survey Group..</t>
  </si>
  <si>
    <t>Fenwick EK, Khadka J, Pesudovs K, Rees G, Wong TY, Lamoureux EL.</t>
  </si>
  <si>
    <t>Fieß A, Schuster AK, Kölb-Keerl R, Knuf M, Kirchhof B, Muether PS, Bauer J; Prematurity Eye Study Group..</t>
  </si>
  <si>
    <t>Srinivasan S, Dehghani C, Pritchard N, Edwards K, Russell AW, Malik RA, Efron N.</t>
  </si>
  <si>
    <t>Parravano M, Scarinci F, Gilardi M, Querques L, Varano M, Oddone F, Bandello F, Querques G.</t>
  </si>
  <si>
    <t>Wu HD, Howse LA, Vaghefi E.</t>
  </si>
  <si>
    <t>Xiao X, Cao Y, Zhang Z, Xu Y, Zheng Y, Chen LJ, Pang CP, Chen H.</t>
  </si>
  <si>
    <t>Sanguansak T, Morley KE, Morley MG, Thinkhamrop K, Thuanman J, Agarwal I.</t>
  </si>
  <si>
    <t>Choi JH, Yang HK, Lee JE.</t>
  </si>
  <si>
    <t>Wu X, Liu Z, Zhang X, Wang D, Long E, Wang J, Li W, Lai W, Cao Q, Hu K, Chen W, Lin H, Liu Y.</t>
  </si>
  <si>
    <t>Kohmoto R, Kobayashi T, Sato T, Kimura D, Fukumoto M, Tajiri K, Kida T, Ikeda T.</t>
  </si>
  <si>
    <t>Lee JY, Kim DY, Lee HJ, Jeong JH, Park SP, Kim JY.</t>
  </si>
  <si>
    <t>Roca M, Moro G, Broseta R, Roca B.</t>
  </si>
  <si>
    <t>Yook E, Vinod K, Panarelli JF.</t>
  </si>
  <si>
    <t>Sozeri Y, Salim S.</t>
  </si>
  <si>
    <t>Wu Z, Medeiros FA.</t>
  </si>
  <si>
    <t>Reynolds ME, Hoover C, Riesberg JC, Mazzoli RA, Colyer M, Barnes S, Calvano CJ, Karesh JW, Murray CK, Butler FK Jr, Keenan S, Shackelford S.</t>
  </si>
  <si>
    <t>Lin Q, Hong XY, Zhang D, Jin HJ.</t>
  </si>
  <si>
    <t>Wei W, Gomez-Duran A, Hudson G, Chinnery PF.</t>
  </si>
  <si>
    <t>Jensen R.</t>
  </si>
  <si>
    <t>Yang S, Whang WJ, Joo CK.</t>
  </si>
  <si>
    <t>Sassalos TM, Saraf SS, Ober MD.</t>
  </si>
  <si>
    <t>Sadaka A, Iqbal C, Nazari H, Berry S, Wykoff CC, Humayun MS, Lee AG.</t>
  </si>
  <si>
    <t>Felfeli T, Mandelcorn MS, Yan P, Jeffery G, Mandelcorn ED.</t>
  </si>
  <si>
    <t>Kimura D, Sato T, Nemoto E, Osuka S, Fujita Y, Fukumoto M, Kida T, Ikeda T.</t>
  </si>
  <si>
    <t>Berry DE, Walter SD, Fekrat S.</t>
  </si>
  <si>
    <t>Qu Y, Gong D, Yu W, Dong F.</t>
  </si>
  <si>
    <t>Kuehlewein L, Kitiratschky V, Gosheva M, Edwards TL, MacLaren RE, Groppe M, Kusnyerik A, Soare C, Jackson TL, Sun CH, Chee C, Sachs H, Stingl K, Wilhelm B, Gekeler F, Bartz-Schmidt KU, Zrenner E, Stingl K.</t>
  </si>
  <si>
    <t>Li LH, Wu WC, Li N, Lu J, Zhang GM, Zhao JY, Ma Y.</t>
  </si>
  <si>
    <t>Durrani AK, Rahimy E, Hsu J.</t>
  </si>
  <si>
    <t>Eliwa TF, Hegazy OS, Mahmoud SS, Almaamon T.</t>
  </si>
  <si>
    <t>Adhi M, Silva FQ, Lang R, Seballos R, Sukol RB, Feinleib S, Singh RP.</t>
  </si>
  <si>
    <t>Ha S, Kim I, Takata T, Kinouchi T, Isoyama M, Suzuki M, Fujii N.</t>
  </si>
  <si>
    <t>Ha A, Kim YK, Jeoung JW, Park KH.</t>
  </si>
  <si>
    <t>Saxena R, Vashist P, Tandon R, Pandey RM, Bhardawaj A, Gupta V, Menon V.</t>
  </si>
  <si>
    <t>Pessoa B, Coelho J, Correia N, Ferreira N, Beirão M, Meireles A.</t>
  </si>
  <si>
    <t>Steenpass L.</t>
  </si>
  <si>
    <t>Liu L, Wang F, Xu D, Xie C, Zou J.</t>
  </si>
  <si>
    <t>Winterhalter S, Behrens UD, Salchow D, Joussen AM, Pleyer U.</t>
  </si>
  <si>
    <t>Said AMA, Elbayomi AM, Shaat AAK.</t>
  </si>
  <si>
    <t>Wang M, Sun W, Chen Z, Wang X, Lv J, Tan Q, Wang Y, Zhou J.</t>
  </si>
  <si>
    <t>Ma W, Liang Y, Zhu J.</t>
  </si>
  <si>
    <t>Chung J, Jin KH, Kang J, Kim TG.</t>
  </si>
  <si>
    <t>Chen YH, Chen JT, Tai MC, Chou YC, Chen CL.</t>
  </si>
  <si>
    <t>Li X, Zhao Y, Wang K, Wang L, Yang X, Zhu S.</t>
  </si>
  <si>
    <t>Glatz W, Steinwender G, Tarmann L, Malle EM, Schörkhuber M, Wackernagel W, Petrovski G, Wedrich A, Ivastinovic D.</t>
  </si>
  <si>
    <t>Xu H, Gong J, Liu H.</t>
  </si>
  <si>
    <t>Baneke AJ, Williams KM, Mahroo OA, Mohamed M, Hammond CJ.</t>
  </si>
  <si>
    <t>Kim SJ, Campbell JP, Ostmo S, Jonas KE, Chan RVP, Chiang MF; Imaging and Informatics in Retinopathy of Prematurity (i-ROP) Research Consortium..</t>
  </si>
  <si>
    <t>Klein R, Lee KE, Maynard JD, Meuer SM, Gangnon RE, Klein BEK.</t>
  </si>
  <si>
    <t>Lagali NS, Allgeier S, Guimarães P, Badian RA, Ruggeri A, Köhler B, Utheim TP, Peebo B, Peterson M, Dahlin LB, Rolandsson O.</t>
  </si>
  <si>
    <t>Takahashi K, Shimazawa M, Izawa H, Inoue Y, Kuse Y, Hara H.</t>
  </si>
  <si>
    <t>Seiler TG, Engler M, Beck E, Birngruber R, Kochevar IE.</t>
  </si>
  <si>
    <t>Clemens LE, Jaynes J, Lim E, Kolar SS, Reins RY, Baidouri H, Hanlon S, McDermott AM, Woodburn KW.</t>
  </si>
  <si>
    <t>Na KI, Lee WJ, Kim YK, Park KH, Jeoung JW.</t>
  </si>
  <si>
    <t>Lee WJ, Kim YK, Jeoung JW, Park KH.</t>
  </si>
  <si>
    <t>Elder MJ, Rawstron JA, Davis M.</t>
  </si>
  <si>
    <t>Michelessi M, Lucenteforte E, Miele A, Oddone F, Crescioli G, Fameli V, Korevaar DA, Virgili G.</t>
  </si>
  <si>
    <t>Hase K, Kanda A, Hirose I, Noda K, Ishida S.</t>
  </si>
  <si>
    <t>Almeida D, Vianna K, Arriaga P, Moraschini V.</t>
  </si>
  <si>
    <t>Ramachandran N, Bhikoo R, Ah-Chan J, Bradshaw H.</t>
  </si>
  <si>
    <t>Xu B, Ma R, Ren H, Qian J.</t>
  </si>
  <si>
    <t>Maertz J, Kolb JP, Klein T, Mohler KJ, Eibl M, Wieser W, Huber R, Priglinger S, Wolf A.</t>
  </si>
  <si>
    <t>Lee DH, Han J, Han SH, Lee SC, Kim M.</t>
  </si>
  <si>
    <t>Ayele FA, Zeraye B, Assefa Y, Legesse K, Azale T, Burton MJ.</t>
  </si>
  <si>
    <t>Liu H, Zhou M.</t>
  </si>
  <si>
    <t>Cattaneo M, La Sala L, Rondinelli M, Errichiello E, Zuffardi O, Puca AA, Genovese S, Ceriello A.</t>
  </si>
  <si>
    <t>Aizawa N, Kunikata H, Shiga Y, Tsuda S, Yokoyama Y, Omodaka K, Yasui T, Kato K, Kurashima H, Miyamoto E, Hashimoto M, Nakazawa T.</t>
  </si>
  <si>
    <t>Lin Z, Huang S, Huang P, Guo L, Shen X, Zhong Y.</t>
  </si>
  <si>
    <t>Ting DSW, Cheung CY, Lim G, Tan GSW, Quang ND, Gan A, Hamzah H, Garcia-Franco R, San Yeo IY, Lee SY, Wong EYM, Sabanayagam C, Baskaran M, Ibrahim F, Tan NC, Finkelstein EA, Lamoureux EL, Wong IY, Bressler NM, Sivaprasad S, Varma R, Jonas JB, et al.</t>
  </si>
  <si>
    <t>Lyu IJ, Park KA, Oh SY.</t>
  </si>
  <si>
    <t>Rokni GR, Montazer F, Sharifian M, Goldust M.</t>
  </si>
  <si>
    <t>Debrah O, Mensah EO, Senyonjo L, de Souza DK, Hervie TE, Agyemang D, Bakajika D, Marfo B, Ahorsu F, Wanye S, Bailey R, Koroma JB, Aboe A, Biritwum NK.</t>
  </si>
  <si>
    <t>Cox JT, Mkocha H, Munoz B, West SK.</t>
  </si>
  <si>
    <t>Zhang L, Zhang X, Zhang G, Pang CP, Leung YF, Zhang M, Zhong W.</t>
  </si>
  <si>
    <t>Cuny C, Vaerst B, Gabrielpillai J, Tahtali A, Balster S, Lissner R, Woodcock BG.</t>
  </si>
  <si>
    <t>Jo J, Moon BG, Lee JY.</t>
  </si>
  <si>
    <t>Lee JS, Ha SW, Yu S, Lee GJ, Park YJ.</t>
  </si>
  <si>
    <t>Shifa JZ, Gezmu AM.</t>
  </si>
  <si>
    <t>Suwan Y, Jiamsawad S, Tantraworasin A, Geyman L, Supakontanasan W, Teekhasaenee C.</t>
  </si>
  <si>
    <t>Lucas SEM, Zhou T, Blackburn NB, Mills RA, Ellis J, Leo P, Souzeau E, Ridge B, Charlesworth JC, Brown MA, Lindsay R, Craig JE, Burdon KP.</t>
  </si>
  <si>
    <t>Guyon B, Elphege E, Flores M, Gauthier AS, Delbosc B, Saleh M.</t>
  </si>
  <si>
    <t>Turner DC, Samuels BC, Huisingh C, Girkin CA, Downs JC.</t>
  </si>
  <si>
    <t>Chien L, Liu R, Girkin C, Kwon M.</t>
  </si>
  <si>
    <t>Schubert JTW, Badde S, Röder B, Heed T.</t>
  </si>
  <si>
    <t>Carriazo C, Cosentino MJ.</t>
  </si>
  <si>
    <t>Ganesh S, Brar S, Lazaridis A.</t>
  </si>
  <si>
    <t>Vinciguerra R, Romano V, Arbabi EM, Brunner M, Willoughby CE, Batterbury M, Kaye SB.</t>
  </si>
  <si>
    <t>Anumanthan G, Sharma A, Waggoner M, Hamm CW, Gupta S, Hesemann NP, Mohan RR.</t>
  </si>
  <si>
    <t>Li M, Li M, Sun L, Ni K, Zhou X.</t>
  </si>
  <si>
    <t>Lin DTC, Holland SP, Verma S, Hogden J, Arba-Mosquera S.</t>
  </si>
  <si>
    <t>Garcia-Gonzalez M, Drake Rodriguez-Casanova P, Rodriguez-Perez I, Rodero A, Teus MA.</t>
  </si>
  <si>
    <t>Tandogan T, Son HS, Choi CY, Knorz MC, Auffarth GU, Khoramnia R.</t>
  </si>
  <si>
    <t>Nistad K, Göransson F, Støle E, Shams H, Gjerdrum B.</t>
  </si>
  <si>
    <t>Ferreira TB, Ribeiro P, Ribeiro FJ, O'Neill JG.</t>
  </si>
  <si>
    <t>Bangiyev JN, Gurgel R, Vanderhooft SL, Grimmer JF.</t>
  </si>
  <si>
    <t>Windsor MA, Sun SJJ, Frick KD, Swanson EA, Rosenfeld PJ, Huang D.</t>
  </si>
  <si>
    <t>Madanat WY, Alawneh KM, Smadi MM, Saadeh SS, Omari MM, Bani Hani AB, Yazici H.</t>
  </si>
  <si>
    <t>Bittner AK, Seger K.</t>
  </si>
  <si>
    <t>Zhu K, Zhang ML, Liu ST, Li XY, Zhong SM, Li F, Xu GZ, Wang Z, Miao Y.</t>
  </si>
  <si>
    <t>Khayat M, Lois N, Williams M, Stitt AW.</t>
  </si>
  <si>
    <t>Raychaudhuri U, Millar JC, Clark AF.</t>
  </si>
  <si>
    <t>Cuvertino S, Stuart HM, Chandler KE, Roberts NA, Armstrong R, Bernardini L, Bhaskar S, Callewaert B, Clayton-Smith J, Davalillo CH, Deshpande C, Devriendt K, Digilio MC, Dixit A, Edwards M, Friedman JM, Gonzalez-Meneses A, Joss S, Kerr B, Lampe AK, Langlois S, Lennon R, et al.</t>
  </si>
  <si>
    <t>Hanemoto T, Hikichi Y, Kikuchi N, Kozawa T.</t>
  </si>
  <si>
    <t>Chan JCW, Choy BNK, Chan OCC, Li KKW.</t>
  </si>
  <si>
    <t>Forooghian F, Albiani DA, Kirker AW, Merkur AB.</t>
  </si>
  <si>
    <t>Ha SG, Kim SH.</t>
  </si>
  <si>
    <t>Abd El Ghafar AS, El-Kannishy AM, Elwan MM, Sabry D, Kishk HM, Elhefney EM.</t>
  </si>
  <si>
    <t>Andreoli MT, Chau FY, Shapiro MJ, Leiderman YI.</t>
  </si>
  <si>
    <t>Ozturker ZK, Munro K, Gupta N.</t>
  </si>
  <si>
    <t>Al Nosair G, Khandekar R, Al-Shamrani M, Edward DP.</t>
  </si>
  <si>
    <t>Sannan NS, Gregory-Evans CY, Lyons CJ, Lehman AM, Langlois S, Warner SJ, Zakrzewski H, Gregory-Evans K.</t>
  </si>
  <si>
    <t>Kasuga T, Aruga F, Ono K, Hiratsuka Y, Murakami A.</t>
  </si>
  <si>
    <t>Termote K, Schendel S, Moloney G, Holland SP, Lange AP.</t>
  </si>
  <si>
    <t>Ross M, Deschênes J.</t>
  </si>
  <si>
    <t>Davies EC, Pineda R 2nd.</t>
  </si>
  <si>
    <t>Li M, Yang D, Chen Y, Li M, Han T, Zhou X, Ni K.</t>
  </si>
  <si>
    <t>Lee YC, Wang JH, Chiu CJ.</t>
  </si>
  <si>
    <t>Agrawal R, Grant R, Gupta B, Gunasekeran DV, Gonzalez-Lopez JJ, Addison PKF, Westcott M, Pavesio CE.</t>
  </si>
  <si>
    <t>Yau GL, Silva PS, Arrigg PG, Sun JK.</t>
  </si>
  <si>
    <t>Bae HW, Lee SY, Kim S, Park CK, Lee K, Kim CY, Seong GJ.</t>
  </si>
  <si>
    <t>Tao W, Ayala-Haedo JA, Field MG, Pelaez D, Wester ST.</t>
  </si>
  <si>
    <t>Xiao W, Fu S, Xu K, Feng R, Sun F, Ye W.</t>
  </si>
  <si>
    <t>Stuard WL, Titone R, Robertson DM.</t>
  </si>
  <si>
    <t>Alabri H, Lewis WD, Manjila S, Alkhachroum AM, De Georgia MA.</t>
  </si>
  <si>
    <t>Myers MH, Iannaccone A, Bidelman GM.</t>
  </si>
  <si>
    <t>Park UC, Shin JY, Chung H, Yu HG.</t>
  </si>
  <si>
    <t>Essadi I, Lalya I, Kriet M, El Omrani A, Belbaraka R, Khouchani M.</t>
  </si>
  <si>
    <t>Chen L, Jiang L, Yang B, Subramanian PS.</t>
  </si>
  <si>
    <t>Andreanos K, Petrou P, Kymionis G, Papaconstantinou D, Georgalas I.</t>
  </si>
  <si>
    <t>Aaltonen V, Alavesa M, Pirilä L, Vesti E, Al-Juhaish M.</t>
  </si>
  <si>
    <t>Hoyle D, Aslam TM.</t>
  </si>
  <si>
    <t>Krentel A, Gyapong M, Mallya S, Boadu NY, Amuyunzu-Nyamongo M, Stephens M, McFarland DA.</t>
  </si>
  <si>
    <t>Daga FB, Diniz-Filho A, Boer ER, Gracitelli CPB, Abe RY, Medeiros FA.</t>
  </si>
  <si>
    <t>Zhong J, Deng Y, Zhang P, Li S, Huang H, Wang B, Zhang H, Peng L, Yang R, Xu J, Yuan J.</t>
  </si>
  <si>
    <t>Kim MJ, Kim JH, Jeon HS, Wee WR, Hyon JY.</t>
  </si>
  <si>
    <t>Bains U, Hoguet A.</t>
  </si>
  <si>
    <t>Sebastian A, Misterska-Skóra M, Silicki J, Sebastian M, Wiland P.</t>
  </si>
  <si>
    <t>Sangwan VS, Gupta S, Das S.</t>
  </si>
  <si>
    <t>Terasaki H, Ogura Y, Kitano S, Sakamoto T, Murata T, Hirakata A, Ishibashi T.</t>
  </si>
  <si>
    <t>Kawamura T, Sato I, Tamura H, Nakao YM, Kawakami K.</t>
  </si>
  <si>
    <t>Bawankar P, Das D, Agarwal B, Bhattacharjee K, Tayab S, Deka P, Singh A, Borah E, Dhar S.</t>
  </si>
  <si>
    <t>Galvis V, Carreño NI, Tello A, Laiton AN.</t>
  </si>
  <si>
    <t>Sarioglu FAO, Tasci YY, Kurtul BE, Boluk SO.</t>
  </si>
  <si>
    <t>Bhattacharjee H, Deshmukh S.</t>
  </si>
  <si>
    <t>Misra V, Vashist P, Singh SS, Malhotra S, Gupta V, Dwivedi SN, Gupta SK.</t>
  </si>
  <si>
    <t>Bhattacharjee S.</t>
  </si>
  <si>
    <t>Kelkar AS, Chang DF, Kelkar JA, Mehta HM, Lahane T, Parekh R.</t>
  </si>
  <si>
    <t>Narang P, Agarwal A.</t>
  </si>
  <si>
    <t>Tekin K, Erol YO, Sargon MF, Inanc M, Ozdal PC, Berker N.</t>
  </si>
  <si>
    <t>Shekhawat N, Goyal K.</t>
  </si>
  <si>
    <t>Kelkar AS, Fogla R, Kelkar J, Kothari AA, Mehta H, Amoaku W.</t>
  </si>
  <si>
    <t>Yadav S, Sahay P, Maharana PK, Titiyal JS, Vajpayee RB, Sharma N.</t>
  </si>
  <si>
    <t>Joshi RS, Hussain MS.</t>
  </si>
  <si>
    <t>Nabil KM.</t>
  </si>
  <si>
    <t>Maggon R, Bhattacharjee R, Shankar S, Kar RC, Sharma V, Roy S.</t>
  </si>
  <si>
    <t>Roop., Roop P.</t>
  </si>
  <si>
    <t>Sachdev R, Gupta A, Narula R, Deshmukh R.</t>
  </si>
  <si>
    <t>Prasad R, Badhani A, Dogra GB.</t>
  </si>
  <si>
    <t>Das T.</t>
  </si>
  <si>
    <t>Verma L, Chakravarti A.</t>
  </si>
  <si>
    <t>Haripriya A.</t>
  </si>
  <si>
    <t>Sharma N, Singhal D, Nair SP, Sahay P, Sreeshankar SS, Maharana PK.</t>
  </si>
  <si>
    <t>Vasavada AR, Vasavada VA.</t>
  </si>
  <si>
    <t>Khokhar SK, Pillay G, Dhull C, Agarwal E, Mahabir M, Aggarwal P.</t>
  </si>
  <si>
    <t>Chan NS, Ti SE, Chee SP.</t>
  </si>
  <si>
    <t>Malyugin B.</t>
  </si>
  <si>
    <t>Lawless M, Levitz L, Hodge C.</t>
  </si>
  <si>
    <t>Kaur M, Shaikh F, Falera R, Titiyal JS.</t>
  </si>
  <si>
    <t>Sachdev GS, Sachdev M.</t>
  </si>
  <si>
    <t>Siddiqui AA, Devgan U.</t>
  </si>
  <si>
    <t>Luebke J, Reinhard T, Agostini H, Boehringer D, Eberwein P.</t>
  </si>
  <si>
    <t>Kuo YC, Chen N, Tsai RK.</t>
  </si>
  <si>
    <t>Ang M, Sng CCA.</t>
  </si>
  <si>
    <t>Kang JM, Lin S.</t>
  </si>
  <si>
    <t>Vinod K.</t>
  </si>
  <si>
    <t>Treat BR, Bidula SM, Ramachandran S, St Leger AJ, Hendricks RL, Kinchington PR.</t>
  </si>
  <si>
    <t>Fagerholm R, Vesti E.</t>
  </si>
  <si>
    <t>Maas RR, Iwanicka-Pronicka K, Kalkan Ucar S, Alhaddad B, AlSayed M, Al-Owain MA, Al-Zaidan HI, Balasubramaniam S, Barić I, Bubshait DK, Burlina A, Christodoulou J, Chung WK, Colombo R, Darin N, Freisinger P, Garcia Silva MT, Grunewald S, Haack TB, van Hasselt PM, Hikmat O, Hörster F, et al.</t>
  </si>
  <si>
    <t>Gissler M, Ojamo M, Ritvanen A, Uusitalo H.</t>
  </si>
  <si>
    <t>Curry B, Bylsma G, Hewitt AW, Verma N.</t>
  </si>
  <si>
    <t>Singh N, Srinivasan S, Muralidharan V, Roy R, V J, Raman R.</t>
  </si>
  <si>
    <t>Jiang Y, Mieler WF.</t>
  </si>
  <si>
    <t>Kim SJ, Jeon H, Jung JH, Lee KM, Choi HY.</t>
  </si>
  <si>
    <t>Nickells RW, Schmitt HM, Maes ME, Schlamp CL.</t>
  </si>
  <si>
    <t>Wu W, Duan Y, Ma G, Zhou G, Park-Windhol C, D'Amore PA, Lei H.</t>
  </si>
  <si>
    <t>Costela FM, Kajtezovic S, Woods RL.</t>
  </si>
  <si>
    <t>Pontes KCS, Groenewoud A, Cao J, Ataide LMS, Snaar-Jagalska E, Jager MJ.</t>
  </si>
  <si>
    <t>Zhang X, Lin X, Liu Z, Wu Y, Yang Y, Ouyang W, Li W, Liu Z.</t>
  </si>
  <si>
    <t>Ung L, Pattamatta U, Carnt N, Wilkinson-Berka JL, Liew G, White AJR.</t>
  </si>
  <si>
    <t>Dehdashtian E, Mehrzadi S, Yousefi B, Hosseinzadeh A, Reiter RJ, Safa M, Ghaznavi H, Naseripour M.</t>
  </si>
  <si>
    <t>Reich O, Schmid MK, Rapold R, Bachmann LM, Blozik E.</t>
  </si>
  <si>
    <t>Tsao Wu M, Armitage MD, Trujillo C, Trujillo A, Arnold LE, Tsao Wu L, Arnold RW.</t>
  </si>
  <si>
    <t>Giocanti-Aurégan A, Chbat EA, Morel CGH, Morin BR, Conrath JG, Devin FC.</t>
  </si>
  <si>
    <t>Aoki T, Kunishima S, Yamashita Y, Minamitani K, Ota S.</t>
  </si>
  <si>
    <t>Hua X, Diggelmann H, Jalukar V, Turek JW, Pagedar NA.</t>
  </si>
  <si>
    <t>Luscan R, Mechaussier S, Paul A, Tian G, Gérard X, Defoort-Dellhemmes S, Loundon N, Audo I, Bonnin S, LeGargasson JF, Dumont J, Goudin N, Garfa-Traoré M, Bras M, Pouliet A, Bessières B, Boddaert N, Sahel JA, Lyonnet S, Kaplan J, Cowan NJ, Rozet JM, et al.</t>
  </si>
  <si>
    <t>Fieß A, Kölb-Keerl R, Schuster AK, Knuf M, Kirchhof B, Muether PS, Bauer J.</t>
  </si>
  <si>
    <t>Wang P, Li YJ, Zhang SB, Cheng QL, Zhang Q, He LS.</t>
  </si>
  <si>
    <t>Azizoğlu S, Crewther SG, Şerefhan F, Barutchu A, Göker S, Junghans BM.</t>
  </si>
  <si>
    <t>Eghrari AO, Vahedi S, Afshari NA, Riazuddin SA, Gottsch JD.</t>
  </si>
  <si>
    <t>Zarubina AV, Gal-Or O, Huisingh CE, Owsley C, Freund KB.</t>
  </si>
  <si>
    <t>Wen X, Miao L, Deng Y, Bible PW, Hu X, Zou Y, Liu Y, Guo S, Liang J, Chen T, Peng GH, Chen W, Liang L, Wei L.</t>
  </si>
  <si>
    <t>Kato Y, Hanazono G, Fujinami K, Hatase T, Kawamura Y, Iwata T, Miyake Y, Tsunoda K.</t>
  </si>
  <si>
    <t>Kumari S, Gao J, Mathias RT, Sun X, Eswaramoorthy A, Browne N, Zhang N, Varadaraj K.</t>
  </si>
  <si>
    <t>Barraza-Bernal MJ, Rifai K, Wahl S.</t>
  </si>
  <si>
    <t>Theillac C, Straub M, Breton AL, Thomas L, Dalle S.</t>
  </si>
  <si>
    <t>Leyngold I, Weller C, Leyngold M, Tabor M.</t>
  </si>
  <si>
    <t>Slota C, Davis SA, Blalock SJ, Carpenter DM, Muir KW, Robin AL, Sleath B.</t>
  </si>
  <si>
    <t>Napier ML, Azuara-Blanco A.</t>
  </si>
  <si>
    <t>Sharma M, Hunter DG.</t>
  </si>
  <si>
    <t>Özdoğan S, Saymaz C, Yaltırık CK, Düzkalır HG, Kaya M, Demirel N, Düzkalır AH, Sarıkaya B, Aktekin B.</t>
  </si>
  <si>
    <t>Crim N, Esposito E, Monti R, Correa LJ, Serra HM, Urrets-Zavalia JA.</t>
  </si>
  <si>
    <t>Kim M, Choi SY, Park YH.</t>
  </si>
  <si>
    <t>Liu HH, Zhang L, Shi M, Chen L, Flanagan JG.</t>
  </si>
  <si>
    <t>Pfeiffer N, Voykov B, Renieri G, Bell K, Richter P, Weigel M, Thieme H, Wilhelm B, Lorenz K, Feindor M, Wosikowski K, Janicot M, Päckert D, Römmich R, Mala C, Fettes P, Leo E.</t>
  </si>
  <si>
    <t>West SK, Ansah D, Munoz B, Funga N, Mkocha H.</t>
  </si>
  <si>
    <t>Kim JH, Chang YS, Lee DW, Kim CG, Kim JW.</t>
  </si>
  <si>
    <t>Berus T, Halon A, Markiewicz A, Orlowska-Heitzman J, Romanowska-Dixon B, Donizy P.</t>
  </si>
  <si>
    <t>Zhang Y, Ruan X, Yang W, Li L, Xian Z, Feng Q, Mo W.</t>
  </si>
  <si>
    <t>Cennamo G, Tebaldi S, Amoroso F, Arvanitis D, Breve M, Cennamo G.</t>
  </si>
  <si>
    <t>Deng Q, Ding S, Yang S, Huang J.</t>
  </si>
  <si>
    <t>Papakostas TD, Vavvas D.</t>
  </si>
  <si>
    <t>Llop SM, Papaliodis GN.</t>
  </si>
  <si>
    <t>Nguyen BT, Kim RS, Bretana ME, Kegley E, Schefler AC.</t>
  </si>
  <si>
    <t>Brockmann C, Dege S, Crespo-Garcia S, Kociok N, Brockmann T, Strauß O, Joussen AM.</t>
  </si>
  <si>
    <t>Winterhalter S, Eckert A, Vom Brocke GA, Schneider A, Pohlmann D, Pilger D, Joussen AM, Rehak M, Grittner U.</t>
  </si>
  <si>
    <t>Al-Madani MV, Al-Raqqad NK, Al-Fgarra NA, Al-Thawaby AM, Jaafar AA.</t>
  </si>
  <si>
    <t>Jaepel J, Hübener M, Bonhoeffer T, Rose T.</t>
  </si>
  <si>
    <t>Zhang Y, Yang Q, Guo F, Chen X, Xie L.</t>
  </si>
  <si>
    <t>Kortuem KU, Vounotrypidis E, Athanasiou A, Müller M, Babenko A, Kern C, Priglinger S, Mayer WJ.</t>
  </si>
  <si>
    <t>Gao M, Wang Y, Liu W, Liu L, Yan W, Liu J, Liu K, Liu X, Hu Y.</t>
  </si>
  <si>
    <t>Zhu M, Tong X, Zhao R, He X, Zhao H, Zhu J.</t>
  </si>
  <si>
    <t>Gupta V, Chaurasia AK, Gupta S, Gorimanipalli B, Sharma A, Gupta A.</t>
  </si>
  <si>
    <t>Shin JW, Sung KR, Uhm KB, Jo J, Moon Y, Song MK, Song JY.</t>
  </si>
  <si>
    <t>Blokhuis C, Doeleman S, Cohen S, Demirkaya N, Scherpbier HJ, Kootstra NA, Kuhle J, Teunissen CE, Verbraak FD, Pajkrt D.</t>
  </si>
  <si>
    <t>Hwang HS, Chae JB, Kim JY, Kim DY.</t>
  </si>
  <si>
    <t>Demirel S, Değirmenci MFK, Bilici S, Yanik Ö, Batıoğlu F, Özmert E, Alp N.</t>
  </si>
  <si>
    <t>Hagan S.</t>
  </si>
  <si>
    <t>Tang M, Sun L, Hu A, Yuan M, Yang Y, Peng X, Ding X.</t>
  </si>
  <si>
    <t>Chang YF, Tsai CC, Kau HC, Liu CJ.</t>
  </si>
  <si>
    <t>Lin YS, Lin JD, Hsu CC, Yu MC.</t>
  </si>
  <si>
    <t>Xia F, Wu L, Weng C, Zhou X.</t>
  </si>
  <si>
    <t>Li J, Feng Y, Sung MS, Lee TH, Park SW.</t>
  </si>
  <si>
    <t>Yuan J, Zhang LL, Lu YJ, Han MY, Yu AH, Cai XJ.</t>
  </si>
  <si>
    <t>Cho JH, Yi HC, Bae SH, Kim H.</t>
  </si>
  <si>
    <t>White RJ, Wang Y, Tang P, Montezuma SR.</t>
  </si>
  <si>
    <t>Teweldemedhin M, Gebreyesus H, Atsbaha AH, Asgedom SW, Saravanan M.</t>
  </si>
  <si>
    <t>Adachi S, Yuki K, Awano-Tanabe S, Ono T, Murata H, Asaoka R, Tsubota K.</t>
  </si>
  <si>
    <t>Zeng W, Liu Z, Dai H, Yan M, Luo H, Ke M, Cai X.</t>
  </si>
  <si>
    <t>Riera M, Wert A, Nieto I, Pomares E.</t>
  </si>
  <si>
    <t>Thompson JA, De Roach JN, McLaren TL, Montgomery HE, Hoffmann LH, Campbell IR, Chen FK, Mackey DA, Lamey TM.</t>
  </si>
  <si>
    <t>Chang MY, Coleman AL, Tseng VL, Demer JL.</t>
  </si>
  <si>
    <t>van der Heijden AA, Abramoff MD, Verbraak F, van Hecke MV, Liem A, Nijpels G.</t>
  </si>
  <si>
    <t>Ioanna Z, Christian S, Christian G, Daniel B.</t>
  </si>
  <si>
    <t>Sakurada Y, Kikushima W, Sugiyama A, Yoneyama S, Tanabe N, Matsubara M, Iijima H.</t>
  </si>
  <si>
    <t>Querques G, Cicinelli MV, Rabiolo A, de Vitis L, Sacconi R, Querques L, Bandello F.</t>
  </si>
  <si>
    <t>Tay WL, Tong AKT, Hui KYD, Tang YLC, Chng CL.</t>
  </si>
  <si>
    <t>Chen Y, Huang J, Wang Y, Xie S, He F.</t>
  </si>
  <si>
    <t>Ra S, Ayaki M, Yuki K, Tsubota K, Negishi K.</t>
  </si>
  <si>
    <t>Ghouali W, Tahiri Joutei Hassani R, Djerada Z, Liang H, El Sanharawi M, Labbé A, Baudouin C.</t>
  </si>
  <si>
    <t>Ramgopal S, Rathika C, Padma MR, Murali V, Arun K, Kamaludeen MN, Balakrishnan K.</t>
  </si>
  <si>
    <t>Reddy SV, Husain D.</t>
  </si>
  <si>
    <t>Yin J, Jurkunas U.</t>
  </si>
  <si>
    <t>Rahmani S, Eliott D.</t>
  </si>
  <si>
    <t>Schehlein EM, Novack G, Robin AL.</t>
  </si>
  <si>
    <t>Kim J, Jo K, Kim CS, Kim JS.</t>
  </si>
  <si>
    <t>Shen C, Ma W, Zheng W, Huang H, Xia R, Li C, Zhu X.</t>
  </si>
  <si>
    <t>Bayraktar C, Şimşek A.</t>
  </si>
  <si>
    <t>Ashimatey BS, King BJ, Swanson WH.</t>
  </si>
  <si>
    <t>Taylor DJ, Edwards LA, Binns AM, Crabb DP.</t>
  </si>
  <si>
    <t>Labrador Velandia S, Di Lauro S, Alonso-Alonso ML, Tabera Bartolomé S, Srivastava GK, Pastor JC, Fernandez-Bueno I.</t>
  </si>
  <si>
    <t>Ehlken C, Böhringer D, Agostini HT, Grundel B, Stech M.</t>
  </si>
  <si>
    <t>Gupta V, Somarajan BI, Walia GK, Kaur J, Kumar S, Gupta S, Chaurasia AK, Gupta D, Kaushik A, Mehta A, Gupta V, Sharma A.</t>
  </si>
  <si>
    <t>Traverso CE, Cutolo CA.</t>
  </si>
  <si>
    <t>Zhang LF, Hargens AR.</t>
  </si>
  <si>
    <t>Gyawali R, Bhayal BK, Adhikary R, Shrestha A, Sah RP.</t>
  </si>
  <si>
    <t>Kheir V, Dirani A, Halfon M, Venetz JP, Halabi G, Guex-Crosier Y.</t>
  </si>
  <si>
    <t>Tsai MC, Cheng WL, Sheu JJ, Huang CC, Shia BC, Kao LT, Lin HC.</t>
  </si>
  <si>
    <t>Costa BKD, Passos GRD, Becker J, Sato DK.</t>
  </si>
  <si>
    <t>Subhi Y, Nielsen MK, Molbech CR, Oishi A, Singh A, Nissen MH, Sørensen TL.</t>
  </si>
  <si>
    <t>Yamaguchi N, Suzuki Y, Mahbub MH, Takahashi H, Hase R, Ishimaru Y, Sunagawa H, Watanabe R, Eishi Y, Tanabe T.</t>
  </si>
  <si>
    <t>Cagnie B, De Meulemeester K, Saeys L, Danneels L, Vandenbulcke L, Castelein B.</t>
  </si>
  <si>
    <t>Yoshikawa T, Yamanaka C, Kinoshita T, Morikawa S, Ogata N.</t>
  </si>
  <si>
    <t>Berner D, Zenkel M, Pasutto F, Hoja U, Liravi P, Gusek-Schneider GC, Kruse FE, Schödel J, Reis A, Schlötzer-Schrehardt U.</t>
  </si>
  <si>
    <t>Srinivasan S, Raman R, Swaminathan G, Ganesan S, Kulothungan V, Sharma T.</t>
  </si>
  <si>
    <t>McLeod DS, Bhutto I, Edwards MM, Gedam M, Baldeosingh R, Lutty GA.</t>
  </si>
  <si>
    <t>Jonas JB, Nagaoka N, Fang YX, Weber P, Ohno-Matsui K.</t>
  </si>
  <si>
    <t>Shah A, Mauger T.</t>
  </si>
  <si>
    <t>Melamud A, Koroulakis D, Rodriguez-Agramonte F.</t>
  </si>
  <si>
    <t>Sevgi DD, Davoudi S, Talcott KE, Cho H, Guo R, Lobo AM, Papaliodis GN, Turalba A, Sobrin L, Shen LQ.</t>
  </si>
  <si>
    <t>Sachdev A, Sagili SR.</t>
  </si>
  <si>
    <t>Kruger JM, Cestari DM, Cunnane MB.</t>
  </si>
  <si>
    <t>Kim DJ, Park JH, Kim M, Park CY.</t>
  </si>
  <si>
    <t>Rodríguez-Agirretxe I, Freire V, Muruzabal F, Orive G, Anitua E, Díez-Feijóo E, Acera A.</t>
  </si>
  <si>
    <t>Wang B, Tran H, Smith MA, Kostanyan T, Schmitt SE, Bilonick RA, Jan NJ, Kagemann L, Tyler-Kabara EC, Ishikawa H, Schuman JS, Sigal IA, Wollstein G.</t>
  </si>
  <si>
    <t>Shin DH, Woo KI, Kim YD.</t>
  </si>
  <si>
    <t>Wang X, Congdon N, Ma Y, Hu M, Zhou Y, Liao W, Jin L, Xiao B, Wu X, Ni M, Yi H, Huang Y, Varga B, Zhang H, Cun Y, Li X, Yang L, Liang C, Huang W, Rozelle S, Ma X.</t>
  </si>
  <si>
    <t>Sousa HCC, Silva LNP, Tzelikis PF.</t>
  </si>
  <si>
    <t>Ferreira CCM, Tavares IM.</t>
  </si>
  <si>
    <t>Cabuk KS, Üstün EI, Atalay K, Kirgiz A, Aydin R.</t>
  </si>
  <si>
    <t>Ulusoy MO, Atakan M, Kıvanç SA.</t>
  </si>
  <si>
    <t>Cankaya AB, Ozates S.</t>
  </si>
  <si>
    <t>Lira LH, Hirai FE, Oliveira M, Portellinha W, Nakano EM.</t>
  </si>
  <si>
    <t>Karadag R, Bayram N, Oguztuzun S, Bayramlar H, Bozer B, Simsek G, Rapuano CJ.</t>
  </si>
  <si>
    <t>Fernandes SSC, Andrade CR, Alvim CG, Camargos PAM, Ibiapina CDC.</t>
  </si>
  <si>
    <t>Treder M, Lauermann JL, Eter N.</t>
  </si>
  <si>
    <t>Macdonald L.</t>
  </si>
  <si>
    <t>Hamade B, Barnett B, Malcolm TR, Levy MJ.</t>
  </si>
  <si>
    <t>Chen TL, Kang YC, Sun MH, Chen KJ.</t>
  </si>
  <si>
    <t>Allfather P, Nagler J.</t>
  </si>
  <si>
    <t>Lavinsky F, Wollstein G, Tauber J, Schuman JS.</t>
  </si>
  <si>
    <t>Yohannan J, Boland MV.</t>
  </si>
  <si>
    <t>Tatham AJ, Medeiros FA.</t>
  </si>
  <si>
    <t>Aref AA, Budenz DL.</t>
  </si>
  <si>
    <t>DeJohn CA, Mills WD.</t>
  </si>
  <si>
    <t>Kim J, Kim SK, Kim MK.</t>
  </si>
  <si>
    <t>Jones AM, Starte J, Dunn H, Ahmad K, Tan K.</t>
  </si>
  <si>
    <t>Zheng Y, Donahue SP.</t>
  </si>
  <si>
    <t>Khokhar S, Takkar B, Pillay G, Venkatesh P.</t>
  </si>
  <si>
    <t>Shen KL, Bhatt AR.</t>
  </si>
  <si>
    <t>Garcia MD, Ventura CV, Berrocal AM.</t>
  </si>
  <si>
    <t>Abdel-Naby W, Cole B, Liu A, Liu J, Wan P, Schreiner R, Infanger DW, Paulson NB, Lawrence BD, Rosenblatt MI.</t>
  </si>
  <si>
    <t>Hubacek JA, Dlouha D, Klementova M, Lanska V, Neskudla T, Pelikanova T.</t>
  </si>
  <si>
    <t>Akaishi T, Kaneko K, Himori N, Takeshita T, Takahashi T, Nakazawa T, Aoki M, Nakashima I.</t>
  </si>
  <si>
    <t>Paul M, Geller L, Nowak-Węgrzyn A.</t>
  </si>
  <si>
    <t>Schaub F, Enders P, Adler W, Bachmann BO, Cursiefen C, Heindl LM.</t>
  </si>
  <si>
    <t>Lin Z, Gao TY, Vasudevan B, Ciuffreda KJ, Liang YB, Jhanji V, Fan SJ, Han W, Wang NL.</t>
  </si>
  <si>
    <t>Rejeb I, Jilani H, Elaribi Y, Hizem S, Hila L, Zillahrdt JL, Chelly J, Benjemaa L.</t>
  </si>
  <si>
    <t>Horstmann J, Schulz-Hildebrandt H, Bock F, Siebelmann S, Lankenau E, Hüttmann G, Steven P, Cursiefen C.</t>
  </si>
  <si>
    <t>Dodo Y, Murakami T, Suzuma K, Yoshitake S, Yoshitake T, Ishihara K, Fujimoto M, Miwa Y, Tsujikawa A.</t>
  </si>
  <si>
    <t>Kaup S, Naseer A, Shivalli S, Arunachalam C.</t>
  </si>
  <si>
    <t>Protogerou AD, Nasothimiou EG, Sfikakis PP, Tzioufas AG.</t>
  </si>
  <si>
    <t>Leinonen ST, Aalto K, Kotaniemi KM, Kivelä TT.</t>
  </si>
  <si>
    <t>Guzelant G, Ucar D, Esatoglu SN, Hatemi G, Ozyazgan Y, Yurdakul S, Seyahi E, Yazici H, Hamuryudan V.</t>
  </si>
  <si>
    <t>Guzelant G, Ozguler Y, Esatoglu SN, Karatemiz G, Ozdogan H, Yurdakul S, Yazici H, Seyahi E.</t>
  </si>
  <si>
    <t>Cutolo CA, Bagnis A, Scotto R, Bonzano C, Traverso CE.</t>
  </si>
  <si>
    <t>Lin SC, Masis M, Porco TC, Pasquale LR.</t>
  </si>
  <si>
    <t>Hou Y, Le VNH, Clahsen T, Schneider AC, Bock F, Cursiefen C.</t>
  </si>
  <si>
    <t>Hanyuda N, Akiyama H, Shimoda Y, Mukai R, Sano M, Shinohara Y, Kishi S.</t>
  </si>
  <si>
    <t>Chou PY, Wu KH, Huang P.</t>
  </si>
  <si>
    <t>Fu T, Wang J, Levin M, Xi P, Li D, Li J.</t>
  </si>
  <si>
    <t>Wang Y, Yin Z, Gao L, Sun D, Hu X, Xue L, Dai J, Zeng Y, Chen S, Pan B, Chen M, Xie J, Xu H.</t>
  </si>
  <si>
    <t>Rahman SI, Turalba A.</t>
  </si>
  <si>
    <t>Tu Y, Jakobiec FA, Leung K, Freitag SK.</t>
  </si>
  <si>
    <t>Starks V, Freitag SK.</t>
  </si>
  <si>
    <t>Roh M, Lee NG, Miller JB.</t>
  </si>
  <si>
    <t>Learned D, Eliott D.</t>
  </si>
  <si>
    <t>Peterson SR, Silva PA, Murtha TJ, Sun JK.</t>
  </si>
  <si>
    <t>Honda A, Uchida T, Komiya K, Goto H, Takeno K, Sato J, Suzuki R, Himuro M, Watada H.</t>
  </si>
  <si>
    <t>Choi SY, Kim HJ, Kim JS.</t>
  </si>
  <si>
    <t>Lescrauwaet B, Duchateau L, Verstraeten T, Jackson TL.</t>
  </si>
  <si>
    <t>Davis SA, Sleath B, Carpenter DM, Blalock SJ, Muir KW, Budenz DL.</t>
  </si>
  <si>
    <t>Mwanza JC, Budenz DL.</t>
  </si>
  <si>
    <t>Nielsen NS, Juhl DW, Poulsen ET, Lukassen MV, Poulsen EC, Risør MW, Scavenius C, Enghild JJ.</t>
  </si>
  <si>
    <t>Lagoro DK, Arony DA.</t>
  </si>
  <si>
    <t>Gulias-Cañizo R, Gonzalez-Salinas R, Hernandez-Zimbron LF, Hernandez-Quintela E, Sanchez-Huerta V.</t>
  </si>
  <si>
    <t>Zhu X, Zhao R, Wang Y, Ouyang L, Yang J, Li Y, Pi L.</t>
  </si>
  <si>
    <t>Shen G, Cui F, Huang R, Kuang A.</t>
  </si>
  <si>
    <t>Lee DH, Seong JY, Yoon TM, Lee JK, Lim SC.</t>
  </si>
  <si>
    <t>Li DD, Hu LX, Sima L, Xu SY, Lin J, Zhang N, Yin B.</t>
  </si>
  <si>
    <t>Michalska-Małecka K, Heinke Knudsen A.</t>
  </si>
  <si>
    <t>Lin TC, Hwang DK, Hsu CC, Peng CH, Wang ML, Chiou SH, Chen SJ.</t>
  </si>
  <si>
    <t>He M, Wang W, Ding H, Zhong X.</t>
  </si>
  <si>
    <t>DeLuca CL, Zimmers RE.</t>
  </si>
  <si>
    <t>Beusterien ML, Heinrich SP.</t>
  </si>
  <si>
    <t>Aher AJ, McKeefry DJ, Parry NRA, Maguire J, Murray IJ, Tsai TI, Huchzermeyer C, Kremers J.</t>
  </si>
  <si>
    <t>Ranjan R, Manayath GJ, Dsouza P, Narendran V.</t>
  </si>
  <si>
    <t>Ayachit A, Ayachit G, Joshi S, Isloor P.</t>
  </si>
  <si>
    <t>Thomas NR, Ghosh PS, Chowdhury M, Saurabh K, Roy R.</t>
  </si>
  <si>
    <t>Salceanu SO, Levy S, Cunningham R, Frimpong-Ansah K.</t>
  </si>
  <si>
    <t>Kumar V, Kumar P, Garg G, Damodaran S.</t>
  </si>
  <si>
    <t>Maitray A, Rishi P.</t>
  </si>
  <si>
    <t>Takkar B, Azad S, Shakrawal J, Gaur N, Venkatesh P.</t>
  </si>
  <si>
    <t>Thomas NR, Das D, Saurabh K, Roy R.</t>
  </si>
  <si>
    <t>Aggarwal K, Agarwal A, Katoch D, Sharma M, Gupta V.</t>
  </si>
  <si>
    <t>Bansal R, Singh R, Takkar A, Lal V.</t>
  </si>
  <si>
    <t>John M, Raman M, Ryan K.</t>
  </si>
  <si>
    <t>Bhalerao SA, Singh P, Rani PK, Rathi V.</t>
  </si>
  <si>
    <t>Narang P, Agarwal A, Kumar DA.</t>
  </si>
  <si>
    <t>Padmanaban S, Sumathi P, Kandoth P, Dharmendra RP.</t>
  </si>
  <si>
    <t>Singh M, Gautam N, Kaur M, Zadeng Z.</t>
  </si>
  <si>
    <t>Nair AG, Iyer VR, Gopinathan I.</t>
  </si>
  <si>
    <t>Natarajan S, Nakhwa C, D Silva AJ.</t>
  </si>
  <si>
    <t>Pascual-Camps I, López-Corell PM, Andreu-Fenoll M, Gallego-Pinazo R.</t>
  </si>
  <si>
    <t>Ravani R, Chawla R, Jain S, Kumar A.</t>
  </si>
  <si>
    <t>Casalino G, Introini U, Pavesio CE, Bandello F.</t>
  </si>
  <si>
    <t>Rishi P, Rishi E, Maitray A, Agarwal A, Nair S, Gopalakrishnan S.</t>
  </si>
  <si>
    <t>Singh MD, Jain K.</t>
  </si>
  <si>
    <t>Singh S, Sharma B, Kumar K, Dubey A, Ahirwar K.</t>
  </si>
  <si>
    <t>Parija S, Mahajan P.</t>
  </si>
  <si>
    <t>Agrawal S, Singh V, Yadav A, Bangwal S, Katiyar V.</t>
  </si>
  <si>
    <t>Kesarwani SS.</t>
  </si>
  <si>
    <t>Kothari M, Rathod V.</t>
  </si>
  <si>
    <t>Takkar B, Temkar S, Gaur N, Venkatesh P, Chawla R, Kumar A.</t>
  </si>
  <si>
    <t>Beri S, Shandil A, Garg R.</t>
  </si>
  <si>
    <t>Huang X, Tian M, Li J, Cui L, Li M, Zhang J.</t>
  </si>
  <si>
    <t>Mishra A, Devi S, Saxena R, Gupta N, Kabra M, Chowdhury MR.</t>
  </si>
  <si>
    <t>Yadava U, Jaisingh K, Dangda S, Thacker P, Singh K, Goel Y.</t>
  </si>
  <si>
    <t>Aydogan T, Akçay BİS, Kardeş E, Ergin A.</t>
  </si>
  <si>
    <t>Tsatsos M, Athanasiadis I, Kopsachilis N, Krishnan R, Hossain P, Anderson D.</t>
  </si>
  <si>
    <t>Wu Y, Xue C, Lu Y, Huang Z.</t>
  </si>
  <si>
    <t>Mehtani A, Agarwal MC, Sharma S, Chaudhary S.</t>
  </si>
  <si>
    <t>Singh M, Gautam N, Ahir N, Kaur M.</t>
  </si>
  <si>
    <t>Jayaraj P, Sen S, Dhanaraj PS, Jhajhria R, Singh S, Singh VK.</t>
  </si>
  <si>
    <t>Shetty R, Deshmukh R, Ghosh A, Sethu S, Jayadev C.</t>
  </si>
  <si>
    <t>Shields CL, Roelofs K, Di Nicola M, Sioufi K, Mashayekhi A, Shields JA.</t>
  </si>
  <si>
    <t>Manickam AH, Michael MJ, Ramasamy S.</t>
  </si>
  <si>
    <t>Garg P, Kalra P, Joseph J.</t>
  </si>
  <si>
    <t>Chen J, Wang W, Li Q.</t>
  </si>
  <si>
    <t>Kwon M, Liu R, Patel BN, Girkin C.</t>
  </si>
  <si>
    <t>Dai X, He Y, Zhang H, Zhang Y, Liu Y, Wang M, Chen H, Pang JJ.</t>
  </si>
  <si>
    <t>Indaram M, VanderVeen DK.</t>
  </si>
  <si>
    <t>Cui J, Gong R, Hu S, Cai L, Chen L.</t>
  </si>
  <si>
    <t>Prahs P, Radeck V, Mayer C, Cvetkov Y, Cvetkova N, Helbig H, Märker D.</t>
  </si>
  <si>
    <t>Tanaka Y, Sotome T, Inoue A, Mukozu T, Kuwabara T, Mikami T, Kowhi-Shigematsu T, Kondo M.</t>
  </si>
  <si>
    <t>Bennji SM, du Preez L, Griffith-Richards S, Smit DP, Rigby J, Koegelenberg CFN, Irusen EM, Allwood BW.</t>
  </si>
  <si>
    <t>Barrett EJ, Liu Z, Khamaisi M, King GL, Klein R, Klein BEK, Hughes TM, Craft S, Freedman BI, Bowden DW, Vinik AI, Casellini CM.</t>
  </si>
  <si>
    <t>Tadesse B, Worku A, Kumie A, Yimer SA.</t>
  </si>
  <si>
    <t>Omori K, Morikawa T, Kunita A, Nakamura T, Aritake K, Urade Y, Fukayama M, Murata T.</t>
  </si>
  <si>
    <t>Chew AL, Sampson DM, Chelva E, Khan JC, Chen FK.</t>
  </si>
  <si>
    <t>Chalkia ΑK, Derdas S, Bontzos G, Sourvinos G, Detorakis ΕT.</t>
  </si>
  <si>
    <t>Jin H, Liu L, Ding H, He M, Zhang C, Zhong X.</t>
  </si>
  <si>
    <t>Zacharia JA, Chin AT, Rebhun CB, Louzada RN, Adhi M, Cole ED, Moreira-Neto C, Waheed NK, Duker JS.</t>
  </si>
  <si>
    <t>Chawla R, Azad SV, Takkar B, Sharma A, Kashyap B.</t>
  </si>
  <si>
    <t>Matet A, Daruich A, Behar-Cohen F.</t>
  </si>
  <si>
    <t>Ali Z, Shields CL, Jasani K, Aslam TM, Balaskas K.</t>
  </si>
  <si>
    <t>Witmer MT.</t>
  </si>
  <si>
    <t>De Vitis LA, Sacconi R, Carnevali A, Centoducati T, Cavalleri M, Querques L, Bandello F, Querques G.</t>
  </si>
  <si>
    <t>Leng T, Moshfeghi DM.</t>
  </si>
  <si>
    <t>Yu Y, Teng Y, Gao M, Liu X, Chen J, Liu W.</t>
  </si>
  <si>
    <t>González-Saldivar G, Rojas-Juárez S, Espinosa-Soto I, Sánchez-Ramos J, Jaurieta-Hinojosa N, Ramírez-Estudillo A.</t>
  </si>
  <si>
    <t>Stephens JD, Adam MK, Todorich B, Faia LJ, Garg S, Dunn JP, Mehta S.</t>
  </si>
  <si>
    <t>Paulus YM, Leung LS, Pilyugina S, Blumenkranz MS.</t>
  </si>
  <si>
    <t>Mak MYK, Yan P, Park J, Joshi L, Warder D, Lee C, Gulamhusein H, Devenyi RG, Lam WC.</t>
  </si>
  <si>
    <t>Shepard TG, Lahlaf SI, Eskew RT Jr.</t>
  </si>
  <si>
    <t>Mahale A, Fikri F, Al Hati K, Al Shahwan S, Al Jadaan I, Al Katan H, Khandekar R, Maktabi A, Edward DP.</t>
  </si>
  <si>
    <t>Guo Y, Duan JL, Liu LJ, Sun Y, Tang P, Lv YY, Xu L, Jonas JB.</t>
  </si>
  <si>
    <t>Saenz R, Cheng H, Prager TC, Frishman LJ, Tang RA.</t>
  </si>
  <si>
    <t>Jacquier P, Wuarin R, Chizzolini C, Thumann G, Steffen H, Chronopoulos A.</t>
  </si>
  <si>
    <t>Wajuihian SO, Hansraj R.</t>
  </si>
  <si>
    <t>Bennett KP, Maloney W.</t>
  </si>
  <si>
    <t>Kusbeci T, Karti O, Karahan E, Oguztoreli M.</t>
  </si>
  <si>
    <t>Tomić M, Vrabec R, Poljičanin T, Ljubić S, Duvnjak L.</t>
  </si>
  <si>
    <t>Đorić I, Žarković M, Radojičić Z, Repac N, Janićijević A, Rotim K, Tasić G, Rasulić L.</t>
  </si>
  <si>
    <t>Lentsch MJ, Marsack JD, Anderson HA.</t>
  </si>
  <si>
    <t>Ramke J, Petkovic J, Welch V, Blignault I, Gilbert C, Blanchet K, Christensen R, Zwi AB, Tugwell P.</t>
  </si>
  <si>
    <t>Li X, Wang N, Liang X, Xu G, Li XY, Jiao J, Lou J, Hashad Y; China Ozurdex in RVO Study Group..</t>
  </si>
  <si>
    <t>Seitz IP, Michalakis S, Wilhelm B, Reichel FF, Ochakovski GA, Zrenner E, Ueffing M, Biel M, Wissinger B, Bartz-Schmidt KU, Peters T, Fischer MD; RD-CURE Consortium..</t>
  </si>
  <si>
    <t>Wei Q, Zhang T, Jiang R, Chang Q, Zhang Y, Huang X, Gao X, Jin H, Xu G.</t>
  </si>
  <si>
    <t>Oguido APMT, Hohmann MSN, Pinho-Ribeiro FA, Crespigio J, Domiciano TP, Verri WA Jr, Casella AMB.</t>
  </si>
  <si>
    <t>Thompson AC, Manjunath V, Muir KW.</t>
  </si>
  <si>
    <t>Lu Q, Guo Y, Yi J, Deng X, Yang Z, Yuan X, Deng H.</t>
  </si>
  <si>
    <t>He JC.</t>
  </si>
  <si>
    <t>Mahdjoubi A, Najean M, Lemaitre S, Dureau S, Dendale R, Levy C, Rouic LL, Desjardins L, Cassoux N.</t>
  </si>
  <si>
    <t>Miyata M, Shibata K, Hamasaki I, Hata M, Muraoka Y, Yoshikawa M, Hasebe S, Ohtsuki H.</t>
  </si>
  <si>
    <t>Rodríguez-Pomar C, Pintor J, Colligris B, Carracedo G.</t>
  </si>
  <si>
    <t>Chen M, Hou J, Tan G, Xie P, Freeman WR, Beadle JR, Hostetler KY, Cheng L.</t>
  </si>
  <si>
    <t>Upadhyaya S, Pullela M, Ramachandran S, Adade S, Joshi AC, Das VE.</t>
  </si>
  <si>
    <t>Salles MV, Motta FL, Dias da Silva E, Varela P, Costa KA, Filippelli-Silva R, Martin RP, Chiang JP, Pesquero JB, Sallum JMF.</t>
  </si>
  <si>
    <t>Triolo G, Rabiolo A, Shemonski ND, Fard A, Di Matteo F, Sacconi R, Bettin P, Magazzeni S, Querques G, Vazquez LE, Barboni P, Bandello F.</t>
  </si>
  <si>
    <t>Tricco AC, Thomas SM, Veroniki AA, Hamid JS, Cogo E, Strifler L, Khan PA, Robson R, Sibley KM, MacDonald H, Riva JJ, Thavorn K, Wilson C, Holroyd-Leduc J, Kerr GD, Feldman F, Majumdar SR, Jaglal SB, Hui W, Straus SE.</t>
  </si>
  <si>
    <t>Norgett Y, Siderov J.</t>
  </si>
  <si>
    <t>Pelzer N, Bijkerk R, Reinders MEJ, van Zonneveld AJ, Ferrari MD, van den Maagdenberg AMJM, Eikenboom J, Terwindt GM.</t>
  </si>
  <si>
    <t>Bhattacharya D, Yu L, Wang M.</t>
  </si>
  <si>
    <t>Siatkowski RM.</t>
  </si>
  <si>
    <t>McMonnies CW.</t>
  </si>
  <si>
    <t>Chen H, Song Z, Ying S, Yang X, Wu W, Tan Q, Ju X, Wu W, Zhang X, Qu J, Wang Y.</t>
  </si>
  <si>
    <t>Dohvoma VA, Ebana Mvogo SR, Atipo-Tsiba PW, Epee E, Atangana PJA, Nko'o SA, Ebana Mvogo C.</t>
  </si>
  <si>
    <t>Ho DK, Garrick A, Aazem S, Mathews D.</t>
  </si>
  <si>
    <t>Sankaridurg P, He X, Naduvilath T, Lv M, Ho A, Smith E 3rd, Erickson P, Zhu J, Zou H, Xu X.</t>
  </si>
  <si>
    <t>Grzybowski A, Kanclerz P.</t>
  </si>
  <si>
    <t>Yu X, Liu Q, Wang X, Liu H, Wang Y.</t>
  </si>
  <si>
    <t>Randle RW, Bates MF, Long KL, Pitt SC, Schneider DF, Sippel RS.</t>
  </si>
  <si>
    <t>Smedowski A, Liu X, Podracka L, Akhtar S, Trzeciecka A, Pietrucha-Dutczak M, Lewin-Kowalik J, Urtti A, Ruponen M, Kaarniranta K, Varjosalo M, Amadio M.</t>
  </si>
  <si>
    <t>Gower EW, Stein JD, Shekhawat NS, Mikkilineni S, Blachley TS, Pajewski NM.</t>
  </si>
  <si>
    <t>Govetto A, Bhavsar KV, Virgili G, Gerber MJ, Freund KB, Curcio CA, Burgoyne CF, Hubschman JP, Sarraf D.</t>
  </si>
  <si>
    <t>Wang X, Lin XJ, Tang X, Chai YC, Yu DH, Chen DY, Wu H.</t>
  </si>
  <si>
    <t>Lamers IJC, Reijnders MRF, Venselaar H, Kraus A; DDD Study., Jansen S, de Vries BBA, Houge G, Gradek GA, Seo J, Choi M, Chae JH, van der Burgt I, Pfundt R, Letteboer SJF, van Beersum SEC, Dusseljee S, Brunner HG, Doherty D, Kleefstra T, Roepman R.</t>
  </si>
  <si>
    <t>Hull S, Tailor V, Balduzzi S, Rahi J, Schmucker C, Virgili G, Dahlmann-Noor A.</t>
  </si>
  <si>
    <t>Lew YJ, Rinella N, Qin J, Chiang J, Moore AT, Porco TC, Roorda A, Duncan JL.</t>
  </si>
  <si>
    <t>Koppen C, Kreps EO, Anthonissen L, Van Hoey M, Dhubhghaill SN, Vermeulen L.</t>
  </si>
  <si>
    <t>Zhao J, Xu X, Ellwein LB, Cai N, Guan H, He M, Liu P, Lv J, Sheng X, Yang P, Yi J, Yang M, Zhang R, Ding X, Du L, Li F, Lu H, Shao W, Wang J, Yuan Y, Zhou R, Zhuang W, et al.</t>
  </si>
  <si>
    <t>Voytsekhivskyy OV.</t>
  </si>
  <si>
    <t>Takahashi M, Yokoi T, Katagiri S, Yoshida-Uemura T, Nishina S, Azuma N.</t>
  </si>
  <si>
    <t>Shetty R, Francis M, Shroff R, Pahuja N, Khamar P, Girrish M, Nuijts RMMA, Sinha Roy A.</t>
  </si>
  <si>
    <t>Lee EJ, Kim TW, Kim JA, Kim JA.</t>
  </si>
  <si>
    <t>Tagirasa R, Parmar S, Barik MR, Devadas S, Basu S.</t>
  </si>
  <si>
    <t>Arrambide G, Tintore M, Auger C, Río J, Castilló J, Vidal-Jordana A, Galán I, Nos C, Comabella M, Mitjana R, Mulero P, de Barros A, Rodríguez-Acevedo B, Midaglia L, Sastre-Garriga J, Rovira A, Montalban X.</t>
  </si>
  <si>
    <t>Salek SS, Pradeep A, Guly C, Ramanan AV, Rosenbaum JT.</t>
  </si>
  <si>
    <t>Aslam TM, Zaki HR, Mahmood S, Ali ZC, Ahmad NA, Thorell MR, Balaskas K.</t>
  </si>
  <si>
    <t>Iftikhar M, Junaid N, Lemus M, Mallick ZN, Mina SA, Hannan U, Canner JK, Latif A, Shah SMA.</t>
  </si>
  <si>
    <t>Lee HK, Kim MK, Oh JY.</t>
  </si>
  <si>
    <t>Lin M, Schmutz M, Mosaed S.</t>
  </si>
  <si>
    <t>Cheung AY, Sarnicola E, Govil A, Holland EJ.</t>
  </si>
  <si>
    <t>Park YM, Lee TE.</t>
  </si>
  <si>
    <t>Gatwood JD, Johnson J, Jerkins B.</t>
  </si>
  <si>
    <t>Gozawa M, Takamura Y, Miyake S, Matsumura T, Morioka M, Yamada Y, Inatani M.</t>
  </si>
  <si>
    <t>Basova LV, Tang X, Umasume T, Gromova A, Zyrianova T, Shmushkovich T, Wolfson A, Hawley D, Zoukhri D, Shestopalov VI, Makarenkova HP.</t>
  </si>
  <si>
    <t>Patel DS, Arunakirinathan M, Stuart A, Angunawela R.</t>
  </si>
  <si>
    <t>Rajapakse D, Peterson K, Mishra S, Wistow G.</t>
  </si>
  <si>
    <t>Yi MY, Chung JK, Choi KS.</t>
  </si>
  <si>
    <t>Vila N, Siblini A, Esposito E, Bravo-Filho V, Zoroquiain P, Aldrees S, Logan P, Arias L, Burnier MN.</t>
  </si>
  <si>
    <t>Lee CK, Ma KT, Hong YJ, Kim CY.</t>
  </si>
  <si>
    <t>Sasaki M, Kato Y, Fujinami K, Hirakata T, Tsunoda K, Watanabe K, Akiyama K, Noda T.</t>
  </si>
  <si>
    <t>Choi JY, Yoo TK, Seo JG, Kwak J, Um TT, Rim TH.</t>
  </si>
  <si>
    <t>Klaassen I, de Vries EW, Vogels IMC, van Kampen AHC, Bosscha MI, Steel DHW, Van Noorden CJF, Lesnik-Oberstein SY, Schlingemann RO.</t>
  </si>
  <si>
    <t>Yoo YJ, Yang HK, Kim N, Hwang JM.</t>
  </si>
  <si>
    <t>Zheng X, Tang H, Zhao X, Sun Y, Jiang Y, Liu Y.</t>
  </si>
  <si>
    <t>Digre K.</t>
  </si>
  <si>
    <t>Kandel H, Khadka J, Goggin M, Pesudovs K.</t>
  </si>
  <si>
    <t>Haripriya A, Chang DF.</t>
  </si>
  <si>
    <t>Conway MD, Stern E, Enfield DB, Peyman GA.</t>
  </si>
  <si>
    <t>Jia N, Tang Y, Liu H, Li Y, Liu S, Liu L.</t>
  </si>
  <si>
    <t>Zhao Y, Yang K, Li J, Huang Y, Zhu S.</t>
  </si>
  <si>
    <t>Inoue T, Uno T, Usui N, Kobayakawa S, Ichihara K, Ohashi Y; Japanese Prospective Multicenter Study Group for Postoperative Endophthalmitis after Cataract Surgery..</t>
  </si>
  <si>
    <t>Nakamine S, Sakai H, Arakaki Y, Yonahara M, Kaiya T.</t>
  </si>
  <si>
    <t>Christoforidis JB, Briley K, Binzel K, Bhatia P, Wei L, Kumar K, Knopp MV.</t>
  </si>
  <si>
    <t>Zhang Y, Chioreso C, Schweizer ML, Abràmoff MD.</t>
  </si>
  <si>
    <t>Klawiter EC, Bove R, Elsone L, Alvarez E, Borisow N, Cortez M, Mateen F, Mealy MA, Sorum J, Mutch K, Tobyne SM, Ruprecht K, Buckle G, Levy M, Wingerchuk D, Paul F, Cross AH, Jacobs A, Chitnis T, Weinshenker B.</t>
  </si>
  <si>
    <t>Kahaly GJ, Riedl M, König J, Diana T, Schomburg L.</t>
  </si>
  <si>
    <t>Roberts DR, Albrecht MH, Collins HR, Asemani D, Chatterjee AR, Spampinato MV, Zhu X, Chimowitz MI, Antonucci MU.</t>
  </si>
  <si>
    <t>Food and Drug Administration, HHS..</t>
  </si>
  <si>
    <t>Hung KC, Chen MS, Yang CM, Wang SW, Ho TC.</t>
  </si>
  <si>
    <t>Grahn BH, Osinchuk S.</t>
  </si>
  <si>
    <t>Zakrajsek E.</t>
  </si>
  <si>
    <t>Leis ML, Lucyshyn D, Bauer BS, Grahn BH, Sandmeyer LS.</t>
  </si>
  <si>
    <t>Hambleton D.</t>
  </si>
  <si>
    <t>Cohen D.</t>
  </si>
  <si>
    <t>Bulum T, Tomić M, Duvnjak L.</t>
  </si>
  <si>
    <t>Dimopoulou D, Trachana M, Pratsidou-Gertsi P, Sidiropoulos P, Kanakoudi-Tsakalidou F, Dimitroulas T, Garyfallos A.</t>
  </si>
  <si>
    <t>Stäubli A, Capatina N, Fuhrer Y, Munier FL, Labs S, Schorderet DF, Tiwari A, Verrey F, Heon E, Cheng CY, Wong TY, Berger W, Camargo SMR, Kloeckener-Gruissem B.</t>
  </si>
  <si>
    <t>Stack RJ, Southworth S, Fisher BA, Barone F, Buckley CD, Rauz S, Bowman SJ.</t>
  </si>
  <si>
    <t>Buffet J, Brasnu E, Baudouin C, Labbé A.</t>
  </si>
  <si>
    <t>Eslami Y, Fakhraie G, Moghimi S, Zarei R, Mohammadi M, Nabavi A, Yaseri M, Izadi A.</t>
  </si>
  <si>
    <t>Escher P, Passarin O, Munier FL, Tran VH, Vaclavik V.</t>
  </si>
  <si>
    <t>Garway-Heath DF, Quartilho A, Prah P, Crabb DP, Cheng Q, Zhu H.</t>
  </si>
  <si>
    <t>Boss JD, Singh PK, Pandya HK, Tosi J, Kim C, Tewari A, Juzych MS, Abrams GW, Kumar A.</t>
  </si>
  <si>
    <t>Uchida T, Honjo M, Yamagishi R, Aihara M.</t>
  </si>
  <si>
    <t>Jolly JK, Xue K, Edwards TL, Groppe M, MacLaren RE.</t>
  </si>
  <si>
    <t>Hu J, Sella R, Afshari NA.</t>
  </si>
  <si>
    <t>Gupta PC, Caty JT.</t>
  </si>
  <si>
    <t>Liu DJ, Peloso GM, Yu H, Butterworth AS, Wang X, Mahajan A, Saleheen D, Emdin C, Alam D, Alves AC, Amouyel P, Di Angelantonio E, Arveiler D, Assimes TL, Auer PL, Baber U, Ballantyne CM, Bang LE, Benn M, Bis JC, Boehnke M, Boerwinkle E, et al.</t>
  </si>
  <si>
    <t>Guo C, Wang Z, Li N, Chen G, Zheng X.</t>
  </si>
  <si>
    <t>Laiginhas R, Silva MI, Rosas V, Penas S, Fernandes VA, Rocha-Sousa A, Carneiro Â, Falcão-Reis F, Falcão MS.</t>
  </si>
  <si>
    <t>Marcos-Fernández MÁ, Tabernero SS, Herreras JM, Galarreta DJ.</t>
  </si>
  <si>
    <t>Karst SG, Lammer J, Mitsch C, Schober M, Mehta J, Scholda C, Kundi M, Kriechbaum K, Schmidt-Erfurth U.</t>
  </si>
  <si>
    <t>Conrady CD, Larochelle M, Pecen P, Palestine A, Shakoor A, Singh A.</t>
  </si>
  <si>
    <t>Massie I, Spaniol K, Barbian A, Poschmann G, Stühler K, Geerling G, Metzger M, Mertsch S, Schrader S.</t>
  </si>
  <si>
    <t>Blair NP, Wanek J, Felder AE, Joslin CE, Kresovich JK, Lim JI, Chau FY, Leiderman Y, Shahidi M.</t>
  </si>
  <si>
    <t>Sacconi R, Freund KB, Yannuzzi LA, Dolz-Marco R, Souied E, Capuano V, Semoun O, Phasukkijwatana N, Sarraf D, Carnevali A, Querques L, Bandello F, Querques G.</t>
  </si>
  <si>
    <t>Luni FK, Malik SA, Khan AR, Riaz H, Singh H, Federman D, Kanjwal Y, Dasa O, Khuder S, Kabour A.</t>
  </si>
  <si>
    <t>Zhang X, Yang J, Zhong Y, Xu L, Wang O, Huang P, Li C, Qu B, Wang J, Zheng C, Niu M, Yu W.</t>
  </si>
  <si>
    <t>Jing Q, Chen J, Chen J, Tang Y, Lu Y, Jiang Y.</t>
  </si>
  <si>
    <t>Roberti G, Manni G, Riva I, Holló G, Quaranta L, Agnifili L, Figus M, Giammaria S, Rastelli D, Oddone F.</t>
  </si>
  <si>
    <t>Chen MC, Kunselman AR, Stetter CM, Hannush SB, Roberts BW.</t>
  </si>
  <si>
    <t>Miura N, Omodaka K, Kimura K, Matsumoto A, Kikawa T, Takahashi S, Takada N, Takahashi H, Maruyama K, Akiba M, Yuasa T, Nakazawa T.</t>
  </si>
  <si>
    <t>Rao A, Padhy D, Sahay P, Pradhan A, Sarangi S, Das G, Raj N.</t>
  </si>
  <si>
    <t>Bochmann F, Strümer J.</t>
  </si>
  <si>
    <t>Bahrami B, Hong T, Gilles MC, Chang A.</t>
  </si>
  <si>
    <t>Hafner J, Ginner L, Karst S, Leitgeb R, Unterluggauer M, Sacu S, Mitsch C, Scholda C, Pablik E, Schmidt-Erfurth U.</t>
  </si>
  <si>
    <t>Tan B, MacLellan B, Mason E, Bizheva KK.</t>
  </si>
  <si>
    <t>Lee JE, Yang HK, Kim JH, Hwang JM.</t>
  </si>
  <si>
    <t>Okado S, Ueno S, Kominami T, Nakanishi A, Inooka D, Sayo A, Kondo M, Terasaki H.</t>
  </si>
  <si>
    <t>Eslani M, Putra I, Shen X, Hamouie J, Afsharkhamseh N, Besharat S, Rosenblatt MI, Dana R, Hematti P, Djalilian AR.</t>
  </si>
  <si>
    <t>Olsen TW, Liao A, Robinson HS, Palejwala NV, Sprehe N.</t>
  </si>
  <si>
    <t>Shirley K, Chamney S, Satkurunathan P, McLoone S, McLoone E; Medscape..</t>
  </si>
  <si>
    <t>Song H, Rossi EA, Stone E, Latchney L, Williams D, Dubra A, Chung M.</t>
  </si>
  <si>
    <t>Scott IU, Figueroa MJ, Oden NL, Ip MS, Blodi BA, VanVeldhuisen PC; SCORE2 Investigator Group..</t>
  </si>
  <si>
    <t>Hooper P, Boucher MC, Cruess A, Dawson KG, Delpero W, Greve M, Kozousek V, Lam WC, Maberley DAL.</t>
  </si>
  <si>
    <t>Hua W, Cao S, Cui J, Maberley D, Matsubara J.</t>
  </si>
  <si>
    <t>Pesin N, Mandelcorn ED, Felfeli T, Ogilvie RI, Brent MH.</t>
  </si>
  <si>
    <t>Rudnisky CJ, Wong BK, Virani H, Tennant MTS.</t>
  </si>
  <si>
    <t>Kanjee R, Dookeran RI, Mathen MK, Stockl FA, Leicht R.</t>
  </si>
  <si>
    <t>Lee YH, Kim KN, Heo DW, Kang TS, Lee SB, Kim CS.</t>
  </si>
  <si>
    <t>Fieß A, Schuster AK, Pfeiffer N, Nickels S.</t>
  </si>
  <si>
    <t>Sung MS, Lee TH, Heo H, Park SW.</t>
  </si>
  <si>
    <t>Davies R, Hammenfors D, Bergum B, Jakobsen K, Solheim M, Vogelsang P, Brun JG, Bryceson Y, Jonsson R, Appel S.</t>
  </si>
  <si>
    <t>Scudellari M.</t>
  </si>
  <si>
    <t>Yokota R, Hirakata A, Hayashi N, Hirota K, Rii T, Itoh Y, Orihara T, Inoue M.</t>
  </si>
  <si>
    <t>Rubinsky-Elefant G, Yamamoto JH, Hirata CE, Prestes-Carneiro LE.</t>
  </si>
  <si>
    <t>Araújo JR, Tavares-Ferreira J, Estrela-Silva S, Rocha P, Brandão E, Faria PA, Falcão-Reis F, Rocha-Sousa A.</t>
  </si>
  <si>
    <t>Winegarner A, Hashida N, Koh S, Nishida K.</t>
  </si>
  <si>
    <t>Bouhlel L, Hofman V, Maschi C, Ilié M, Allégra M, Marquette CH, Audigier-Valette C, Thariat J, Hofman P.</t>
  </si>
  <si>
    <t>Jorge PA, Koch CR, Jorge D, Kara-Junior N.</t>
  </si>
  <si>
    <t>Wang S, Liu Y, Zheng G.</t>
  </si>
  <si>
    <t>Zhu J, Jiang Y, Shi Y, Zheng B, Xu Z, Jia W.</t>
  </si>
  <si>
    <t>Zaleska-Żmijewska A, Janiszewski M, Wawrzyniak ZM, Kuch M, Szaflik J, Szaflik JP.</t>
  </si>
  <si>
    <t>Den Beste KA, Okeke C.</t>
  </si>
  <si>
    <t>Sabundayo MS, Takahashi Y, Kakizaki H.</t>
  </si>
  <si>
    <t>Ray CN, Betteridge BC, Demke JC.</t>
  </si>
  <si>
    <t>Matczuk J, Żendzian-Piotrowska M, Maciejczyk M, Kurek K.</t>
  </si>
  <si>
    <t>Błochowiak KJ, Olewicz-Gawlik A, Trzybulska D, Nowak-Gabryel M, Kocięcki J, Witmanowski H, Sokalski J.</t>
  </si>
  <si>
    <t>Iwanejko M, Turno-Kręcicka A, Tomczyk-Socha M, Kaczorowski K, Grzybowski A, Misiuk-Hojło M.</t>
  </si>
  <si>
    <t>Liang C, Kerr A, Qiu Y, Cristofoli F, Van Esch H, Fox MA, Mukherjee K.</t>
  </si>
  <si>
    <t>Pan JS, Li J, Chen Z, Mangiaracina EA, Connell CS, Wu H, Wang XM, Bingham GP, Hassan SE.</t>
  </si>
  <si>
    <t>Martins A, Farinha C, Raimundo M, Lopes M, Santos AR, Melo P, Marques M, Marques JP, Barreto P, Cachulo ML, Neves C, Cunha-Vaz J, Silva R.</t>
  </si>
  <si>
    <t>Li HB, You QS, Xu LX, Sun LX, Abdul Majid AS, Xia XB, Ji D.</t>
  </si>
  <si>
    <t>Chun BY, Rhiu S.</t>
  </si>
  <si>
    <t>Qian DJ, Hu M, Zhong H, Nie Q, Li J, Yuan Y, Pan CW.</t>
  </si>
  <si>
    <t>Rabin RL, Rabin AR, Zhang AD, Burney EN, Rhee DJ.</t>
  </si>
  <si>
    <t>Giorgio A, Zhang J, Costantino F, De Stefano N, Frezzotti P.</t>
  </si>
  <si>
    <t>Fine S, Nee J, Thakuria P, Duff B, Farraye FA, Shah SA.</t>
  </si>
  <si>
    <t>Kurawa MS, Abdu L.</t>
  </si>
  <si>
    <t>Ghoreishi M, Naderi Beni A, Naderi Beni Z, Zandi A, Kianersi F.</t>
  </si>
  <si>
    <t>van Dijk EHC, Soonawala D, Rooth V, Hoyng CB, Meijer OC, de Vries APJ, Boon CJF.</t>
  </si>
  <si>
    <t>Ntodie M, Abu SL, Kyei S, Abokyi S, Abu EK.</t>
  </si>
  <si>
    <t>Kim JS, Kanjlia S, Merabet LB, Bedny M.</t>
  </si>
  <si>
    <t>Takada Y, Sakai Y, Matsushita Y, Ohkubo K, Koga Y, Akamine S, Torio M, Ishizaki Y, Sanefuji M, Torisu H, Shaw CA, Kagami M, Hara T, Ohga S.</t>
  </si>
  <si>
    <t>Issaho DC, Carvalho FRS, Tabuse MKU, Carrijo-Carvalho LC, de Freitas D.</t>
  </si>
  <si>
    <t>Zhou C, Wang Y, Jia R, Fan X.</t>
  </si>
  <si>
    <t>Mori T, Sukeda A, Sekine S, Shibata S, Ryo E, Okano H, Suzuki S, Hiraoka N.</t>
  </si>
  <si>
    <t>Yan Z, Liao H, Chen H, Deng S, Jia Y, Deng C, Lin J, Ge J, Zhuo Y.</t>
  </si>
  <si>
    <t>Nesper PL, Roberts PK, Onishi AC, Chai H, Liu L, Jampol LM, Fawzi AA.</t>
  </si>
  <si>
    <t>Rashno A, Nazari B, Koozekanani DD, Drayna PM, Sadri S, Rabbani H, Parhi KK.</t>
  </si>
  <si>
    <t>Malyugin BE.</t>
  </si>
  <si>
    <t>Moore NA, Morral N, Ciulla TA, Bracha P.</t>
  </si>
  <si>
    <t>Ng DSC, Lai TYY, Cheung CMG, Ohno-Matsui K.</t>
  </si>
  <si>
    <t>Jain N, Yadav NK, Jayadev C, Srinivasan P, Mohan A, Shetty BK.</t>
  </si>
  <si>
    <t>Ko JH, Lee HJ, Jeong HJ, Oh JY.</t>
  </si>
  <si>
    <t>Liu J, Zhang Q, Lian Z, Chen H, Shi Z, Feng H, Miao X, Du Q, Zhou H.</t>
  </si>
  <si>
    <t>Vanikieti K, Poonyathalang A, Jindahra P, Bouzika P, Rizzo JF 3rd, Cestari DM.</t>
  </si>
  <si>
    <t>van Rooij LC, Wattjes MP, de Jong BA, van Oosten BW.</t>
  </si>
  <si>
    <t>Sun H, Sun X, Li J, Huo Y, Wu L, Huang D, Yu S, Wu W.</t>
  </si>
  <si>
    <t>Pflugfelder SC, de Paiva CS.</t>
  </si>
  <si>
    <t>Dieckmann G, Goyal S, Hamrah P.</t>
  </si>
  <si>
    <t>Thulasi P, Djalilian AR.</t>
  </si>
  <si>
    <t>Chhadva P, Goldhardt R, Galor A.</t>
  </si>
  <si>
    <t>Rhee MK, Mah FS.</t>
  </si>
  <si>
    <t>Tsank Y, Eckstein MP.</t>
  </si>
  <si>
    <t>Liu J, Wang P, Huang J, Yu Z.</t>
  </si>
  <si>
    <t>Matsubara K, Lertsuwunseri V, Srimahachota S, Krisanachinda A, Tulvatana W, Khambhiphant B, Sudchai W, Rehani M.</t>
  </si>
  <si>
    <t>Mordel P, Schaeffer S, Dupas Q, Laville MA, Gérard M, Chapon F, Allouche S.</t>
  </si>
  <si>
    <t>Perry DC, Brown JA, Possin KL, Datta S, Trujillo A, Radke A, Karydas A, Kornak J, Sias AC, Rabinovici GD, Gorno-Tempini ML, Boxer AL, De May M, Rankin KP, Sturm VE, Lee SE, Matthews BR, Kao AW, Vossel KA, Tartaglia MC, Miller ZA, Seo SW, et al.</t>
  </si>
  <si>
    <t>Niturad CE, Lev D, Kalscheuer VM, Charzewska A, Schubert J, Lerman-Sagie T, Kroes HY, Oegema R, Traverso M, Specchio N, Lassota M, Chelly J, Bennett-Back O, Carmi N, Koffler-Brill T, Iacomino M, Trivisano M, Capovilla G, Striano P, Nawara M, Rzonca S, Fischer U, et al.</t>
  </si>
  <si>
    <t>Akuffo KO, Beatty S, Peto T, Stack J, Stringham J, Kelly D, Leung I, Corcoran L, Nolan JM.</t>
  </si>
  <si>
    <t>Rodriguez-Rodriguez P, Sandebring-Matton A, Merino-Serrais P, Parrado-Fernandez C, Rabano A, Winblad B, Ávila J, Ferrer I, Cedazo-Minguez A.</t>
  </si>
  <si>
    <t>Aguirre GD.</t>
  </si>
  <si>
    <t>Chader GJ.</t>
  </si>
  <si>
    <t>Balne PK, Au VB, Tong L, Ghosh A, Agrawal M, Connolly J, Agrawal R.</t>
  </si>
  <si>
    <t>Mor JM, Guo Y, Koch KR, Heindl LM.</t>
  </si>
  <si>
    <t>Gyawali R, Moodley VR.</t>
  </si>
  <si>
    <t>Otero C, Aldaba M, Vera-Diaz FA, Pujol J.</t>
  </si>
  <si>
    <t>Rodrigo MJ, Idoipe M, Izquierdo S, Satue M, Mateo A, Sanchez A, Garcia-Martin E, Pablo L.</t>
  </si>
  <si>
    <t>Yuan H, Pan M.</t>
  </si>
  <si>
    <t>Hardee I, Soldatos A, Davids M, Vilboux T, Toro C, David KL, Ferreira CR, Nehrebecky M, Snow J, Thurm A, Heller T, Macnamara EF, Gunay-Aygun M, Zein WM, Gahl WA, Malicdan MCV.</t>
  </si>
  <si>
    <t>Pedersen HR, Gilson SJ, Dubra A, Munch IC, Larsen M, Baraas RC.</t>
  </si>
  <si>
    <t>Yoo M, Carromeu C, Kwon O, Muotri A, Schachner M.</t>
  </si>
  <si>
    <t>Celik T.</t>
  </si>
  <si>
    <t>Tong J, Rathitharan G, Meyer JH, Furukawa Y, Ang LC, Boileau I, Guttman M, Hornykiewicz O, Kish SJ.</t>
  </si>
  <si>
    <t>Purtskhvanidze K, Frühsorger B, Bartsch S, Hedderich J, Roider J, Treumer F.</t>
  </si>
  <si>
    <t>Zhang Y, Wang L, Zhang Y, Wang M, Sun Q, Xia F, Wang R, Liu L.</t>
  </si>
  <si>
    <t>Harutyunyan T, Giloyan A, Petrosyan V.</t>
  </si>
  <si>
    <t>Karanjia R, Berezovsky A, Sacai PY, Cavascan NN, Liu HY, Nazarali S, Moraes-Filho MN, Anderson K, Tran JS, Watanabe SE, Moraes MN, Sadun F, DeNegri AM, Barboni P, do Val Ferreira Ramos C, La Morgia C, Carelli V, Belfort R Jr, Coupland SG, Salomao SR, Sadun AA.</t>
  </si>
  <si>
    <t>Doherty RE, Sisley K, Hammond DW, Rennie IG, Cross NA.</t>
  </si>
  <si>
    <t>Thariat J, Jacob S, Caujolle JP, Maschi C, Baillif S, Angellier G, Mathis T, Rosier L, Carnicer A, Hérault J, Salleron J.</t>
  </si>
  <si>
    <t>Ghanbari M, Iglesias AI, Springelkamp H, van Duijn CM, Ikram MA, Dehghan A, Erkeland SJ, Klaver CCW, Meester-Smoor MA; International Glaucoma Genetics Consortium (IGGC)..</t>
  </si>
  <si>
    <t>Zhou G, Duan Y, Ma G, Wu W, Hu Z, Chen N, Chee Y, Cui J, Samad A, Matsubara JA, Mukai S, D'Amore PA, Lei H.</t>
  </si>
  <si>
    <t>Song M, Lee S, Choe D, Kim S, Roh YH, Rho S.</t>
  </si>
  <si>
    <t>Trezza A, Bernini A, Langella A, Ascher DB, Pires DEV, Sodi A, Passerini I, Pelo E, Rizzo S, Niccolai N, Spiga O.</t>
  </si>
  <si>
    <t>Wang K, Peng B, Xiao J, Weinreb O, Youdim MBH, Lin B.</t>
  </si>
  <si>
    <t>Fini ME.</t>
  </si>
  <si>
    <t>Kogachi K, Wolfe JD, Kashani AH.</t>
  </si>
  <si>
    <t>Sakaguchi K, Higashide T, Udagawa S, Ohkubo S, Sugiyama K.</t>
  </si>
  <si>
    <t>Subhi Y, Krogh Nielsen M, Molbech CR, Oishi A, Singh A, Nissen MH, Sørensen TL.</t>
  </si>
  <si>
    <t>Lawlor M, Quartilho A, Bunce C, Nathwani N, Dowse E, Kamal D, Gazzard G.</t>
  </si>
  <si>
    <t>Greenstein VC, Nunez J, Lee W, Schuerch K, Fortune B, Tsang SH, Allikmets R, Sparrow JR, Hood DC.</t>
  </si>
  <si>
    <t>Nuwormegbe SA, Sohn JH, Kim SW.</t>
  </si>
  <si>
    <t>Furashova O, Matthé E.</t>
  </si>
  <si>
    <t>Corbelli E, Sacconi R, Rabiolo A, Mercuri S, Carnevali A, Querques L, Bandello F, Querques G.</t>
  </si>
  <si>
    <t>Enders P, Bremen A, Schaub F, Hermann MM, Diestelhorst M, Dietlein T, Cursiefen C, Heindl LM.</t>
  </si>
  <si>
    <t>Obana A, Sasano H, Okazaki S, Otsuki Y, Seto T, Gohto Y.</t>
  </si>
  <si>
    <t>Papakostas TD, Lane AM, Morrison M, Gragoudas ES, Kim IK.</t>
  </si>
  <si>
    <t>Berry JL, Xu L, Murphree AL, Krishnan S, Stachelek K, Zolfaghari E, McGovern K, Lee TC, Carlsson A, Kuhn P, Kim JW, Cobrinik D, Hicks J.</t>
  </si>
  <si>
    <t>Keel S, Xie J, Foreman J, van Wijngaarden P, Taylor HR, Dirani M.</t>
  </si>
  <si>
    <t>Strauss RW, Muñoz B, Ho A, Jha A, Michaelides M, Cideciyan AV, Audo I, Birch DG, Hariri AH, Nittala MG, Sadda S, West S, Scholl HPN; ProgStar Study Group..</t>
  </si>
  <si>
    <t>Manabe K, Osaka R, Nakano Y, Takasago Y, Fujita T, Shiragami C, Hirooka K, Muraoka Y, Tsujikawa A.</t>
  </si>
  <si>
    <t>Yoo YJ, Hwang JM, Yang HK.</t>
  </si>
  <si>
    <t>Kawaguchi I, Kobayashi A, Higashide T, Takeji Y, Sakurai K, Kawaguchi C, Sugiyama K.</t>
  </si>
  <si>
    <t>He Y, Tian Y, Song W, Su T, Jiang H, Xia X.</t>
  </si>
  <si>
    <t>You Z, Qin Y, Li G, Shi K.</t>
  </si>
  <si>
    <t>Tsuchihashi K, Shimokawa H, Takayoshi K, Nio K, Aikawa T, Matsushita Y, Wada I, Arita S, Ariyama H, Kusaba H, Sonoda KH, Akashi K, Baba E.</t>
  </si>
  <si>
    <t>Gómez-Gómez A, Loza E, Rosario MP, Espinosa G, Morales JMGR, Herreras JM, Muñoz-Fernández S, Cordero-Coma M.</t>
  </si>
  <si>
    <t>Neumayer T, Hirnschall N, Georgopoulos M, Findl O.</t>
  </si>
  <si>
    <t>Mashima Y, Kigasawa K, Shinoda K, Wakakura M, Oguchi Y.</t>
  </si>
  <si>
    <t>Park HJ, Kim JH, Yoon JS, Choi YJ, Choi YH, Kook KH, Choi JH.</t>
  </si>
  <si>
    <t>Kröger N, Jürgens C, Kohlmann T, Tost F.</t>
  </si>
  <si>
    <t>Dietrich KC.</t>
  </si>
  <si>
    <t>Sugiyama A, Sakurada Y, Honda S, Miki A, Matsumiya W, Yoneyama S, Kikushima W, Iijima H.</t>
  </si>
  <si>
    <t>Monti S, Floris A, Ponte CB, Schmidt WA, Diamantopoulos AP, Pereira C, Vaggers S, Luqmani RA.</t>
  </si>
  <si>
    <t>Trotignon G, Jones E, Engels T, Schmidt E, McFarland DA, Macleod CK, Amer K, Bio AA, Bakhtiari A, Bovill S, Doherty AH, Khan AA, Mbofana M, McCullagh S, Millar T, Mwale C, Rotondo LA, Weaver A, Willis R, Solomon AW.</t>
  </si>
  <si>
    <t>Skaat A, Muylaert S, Mogil RS, Furlanetto RL, Netto CF, Banik R, Liebmann JM, Ritch R, Park SC.</t>
  </si>
  <si>
    <t>Abdelrahman AM, ElTanamly R, Sabry M.</t>
  </si>
  <si>
    <t>Eura M, Matsumoto C, Hashimoto S, Okuyama S, Takada S, Nomoto H, Tanabe F, Shimomura Y.</t>
  </si>
  <si>
    <t>Muhammad H, Fuchs TJ, De Cuir N, De Moraes CG, Blumberg DM, Liebmann JM, Ritch R, Hood DC.</t>
  </si>
  <si>
    <t>Akil H, Vu PQ, Nguyen AH, Nugent A, Chopra V, Francis BA, Tan JC.</t>
  </si>
  <si>
    <t>Charman WN.</t>
  </si>
  <si>
    <t>Lawrenson JG, Hull CC, Downie LE.</t>
  </si>
  <si>
    <t>Ly A, Nivison-Smith L, Hennessy M, Kalloniatis M.</t>
  </si>
  <si>
    <t>Turchetti P, Librando A, Angelucci F, Carlesimo SC, Migliorini R.</t>
  </si>
  <si>
    <t>Singh S, Mulay K, Mittal V.</t>
  </si>
  <si>
    <t>Matalia JH, Panmand P, Ghalla P.</t>
  </si>
  <si>
    <t>Thanh Nguyen PT, Tibrewal S, Ganesh S.</t>
  </si>
  <si>
    <t>Kasturi N.</t>
  </si>
  <si>
    <t>Matalia JH, Shirke S, Anaspure H, Ghalla P, Kekatpure M.</t>
  </si>
  <si>
    <t>Chawla R, Nair S, Venkatesh P, Garg S, Mittal K.</t>
  </si>
  <si>
    <t>Giudice GL, Galan A.</t>
  </si>
  <si>
    <t>Kumar P, Kumar V.</t>
  </si>
  <si>
    <t>Ganesh SK, Ali BS, Madhavan HN.</t>
  </si>
  <si>
    <t>Ayachit A, Ayachit G, Joshi S, Sameera VV.</t>
  </si>
  <si>
    <t>Chawla R, Pundlik GA, Chaudhry R, Thakur C.</t>
  </si>
  <si>
    <t>Sindal MD, Sengupta S, Vasavada D, Balamurugan S.</t>
  </si>
  <si>
    <t>Hande P, Sinha B, Nayak S, Srinivasan S, Shetty J.</t>
  </si>
  <si>
    <t>Rathi A, Takkar B, Venkatesh P, Gaur N, Kumar A.</t>
  </si>
  <si>
    <t>Bordin GL, Dornelles F, Martins JA, Magalhaes OA.</t>
  </si>
  <si>
    <t>Chinmayee JT, Meghana GR, Prathiba RK, Ramesh TK.</t>
  </si>
  <si>
    <t>Konana VK, Shanmugam PM, Ramanjulu R, Divyansh Mishra KC.</t>
  </si>
  <si>
    <t>Lekha T, Safiya P, Narasimham D.</t>
  </si>
  <si>
    <t>Thakur S, Ichhpujani P, Kumar S.</t>
  </si>
  <si>
    <t>Gujar P.</t>
  </si>
  <si>
    <t>Ahuja AA, Kohli P, Lomte S.</t>
  </si>
  <si>
    <t>Mohan A, Jamil Z, Bhatanagar VC, Gajraj M.</t>
  </si>
  <si>
    <t>Ali MJ.</t>
  </si>
  <si>
    <t>Bothra N, Wani RM, Ganguly A, Tripathy D, Rath S.</t>
  </si>
  <si>
    <t>Gopalakrishnan S, Muralidharan A, Susheel SC, Raman R.</t>
  </si>
  <si>
    <t>Gella L, Raman R, Kulothungan V, Pal SS, Ganesan S, Srinivasan S, Sharma T.</t>
  </si>
  <si>
    <t>Totan Y, Güler E, Yüce A, Dervişogulları MS.</t>
  </si>
  <si>
    <t>Mihailovic-Vucinic V, Popevic L, Popevic S, Stjepanovic M, Aleksic A, Stanojevic-Paovic A.</t>
  </si>
  <si>
    <t>Daveckaite A, Grusauskiene E, Petrikonis K, Vaitkus A, Siaudvytyte L, Januleviciene I.</t>
  </si>
  <si>
    <t>Al-Bahlal A, Khandekar R, Al Rubaie K, Alzahim T, Edward DP, Kozak I.</t>
  </si>
  <si>
    <t>Sihota R, Rao A, Srinivasan G, Gupta V, Sharma A, Dada T, Kalaiwani M.</t>
  </si>
  <si>
    <t>Bhattacharjee H, Bhattacharjee K, Das D, Singh M, Sukumar P, Misra DK.</t>
  </si>
  <si>
    <t>Ranjini H, Murthy PR, Murthy GJ, Murthy VR.</t>
  </si>
  <si>
    <t>Meel R, Dhiman R, Vanathi M, Pushker N, Tandon R, Devi S.</t>
  </si>
  <si>
    <t>Rao BS, Tharigopala A, Rachapalli SR, Rajagopal R, Soumittra N.</t>
  </si>
  <si>
    <t>Hepei L, Mingkun X, Li W, Jin W.</t>
  </si>
  <si>
    <t>Thevi T, Abas AL.</t>
  </si>
  <si>
    <t>Prajna VN, Prajna L, Muthiah S.</t>
  </si>
  <si>
    <t>De Gregorio A, Pedrotti E, Stevan G, Montali M, Morselli S.</t>
  </si>
  <si>
    <t>Cairncross JP, Steinberg WJ, Labuschagne MJ.</t>
  </si>
  <si>
    <t>Lee EJ, Han JC, Kee C.</t>
  </si>
  <si>
    <t>Lee SY, Kim EK, Kim MS, Shin SH, Chang H, Jang SY, Kim HJ, Kim DK.</t>
  </si>
  <si>
    <t>Yang HS, Kim JG, Cha JB, Yun YI, Park JH, Woo JE.</t>
  </si>
  <si>
    <t>Babaei Omali N, Subbaraman LN, Heynen M, Fadli Z, Coles-Brennan C, Jones LW.</t>
  </si>
  <si>
    <t>Bavle A, Jones J, Lin FY, Malphrus A, Adesina A, Su J.</t>
  </si>
  <si>
    <t>Kim YS, Kim M, Choi MY, Lee DH, Roh GS, Kim HJ, Kang SS, Cho GJ, Park KH, Kim SJ, Yoo JM, Choi WS.</t>
  </si>
  <si>
    <t>Pyakurel A, Balmer D, Saba-El-Leil MK, Kizilyaprak C, Daraspe J, Humbel BM, Voisin L, Le YZ, von Lintig J, Meloche S, Roduit R.</t>
  </si>
  <si>
    <t>Loewenstern J, Hernandez CM, Chadwick C, Doshi A, Banik R, Sarkiss CA, Bederson J, Shrivastava RK.</t>
  </si>
  <si>
    <t>Wong SS, Vuong VS, Cunefare D, Farsiu S, Moshiri A, Yiu G.</t>
  </si>
  <si>
    <t>Abalem MF, Otte B, Andrews C, Joltikov KA, Branham K, Fahim AT, Schlegel D, Qian CX, Heckenlively JR, Jayasundera T.</t>
  </si>
  <si>
    <t>Tao Y, Ma Z, Liu B, Fang W, Qin L, Huang YF, Wang L, Gao Y.</t>
  </si>
  <si>
    <t>Sève P, Cacoub P, Bodaghi B, Trad S, Sellam J, Bellocq D, Bielefeld P, Sène D, Kaplanski G, Monnet D, Brézin A, Weber M, Saadoun D, Chiquet C, Kodjikian L.</t>
  </si>
  <si>
    <t>Durtette C, Hachulla E, Resche-Rigon M, Papo T, Zénone T, Lioger B, Deligny C, Lambert M, Landron C, Pouchot J, Kahn JE, Lavigne C, De Wazieres B, Dhote R, Gondran G, Pertuiset E, Quemeneur T, Hamidou M, Sève P, Le Gallou T, Grasland A, Hatron PY, et al.</t>
  </si>
  <si>
    <t>Chan W, Almasieh M, Catrinescu MM, Levin LA.</t>
  </si>
  <si>
    <t>Donaldson TN, Jennings KT, Cherep LA, McNeela AM, Depreux FF, Jodelka FM, Hastings ML, Wallace DG.</t>
  </si>
  <si>
    <t>Schmelter C, Perumal N, Funke S, Bell K, Pfeiffer N, Grus FH.</t>
  </si>
  <si>
    <t>Whang WJ, Piao J, Yoo YS, Joo CK, Yoon G.</t>
  </si>
  <si>
    <t>Raparia E, Rafailov L, Shinder R.</t>
  </si>
  <si>
    <t>Wang MTM, Chan E, Ea L, Kam C, Lu Y, Misra SL, Craig JP.</t>
  </si>
  <si>
    <t>Kamiya K, Kobashi H, Takahashi M, Shoji N, Shimizu K.</t>
  </si>
  <si>
    <t>Rahmatnejad K, Pruzan NL, Amanullah S, Shaukat BA, Resende AF, Waisbourd M, Zhan T, Moster MR.</t>
  </si>
  <si>
    <t>Hengerer FH, Kohnen T, Mueller M, Conrad-Hengerer I.</t>
  </si>
  <si>
    <t>Ratay ML, Bellotti E, Gottardi R, Little SR.</t>
  </si>
  <si>
    <t>Schaub F, Pohl L, Enders P, Adler W, Bachmann BO, Cursiefen C, Heindl LM.</t>
  </si>
  <si>
    <t>Abbhi V, Saini L, Mishra S, Sethi G, Kumar AP, Piplani P.</t>
  </si>
  <si>
    <t>Jeong SH, Kim H.</t>
  </si>
  <si>
    <t>Wong D, Albietz JM, Tran H, Du Toit C, Li AH, Yun T, Han J, Schmid KL.</t>
  </si>
  <si>
    <t>Sales-Sanz M, Arranz-Marquez E, Arruabarrena C, Teus MA.</t>
  </si>
  <si>
    <t>Ahn J, Yoo G, Kim JT, Kim SW, Oh J.</t>
  </si>
  <si>
    <t>Kim J, Tsuruta F, Okajima T, Yano S, Sato B, Chiba T.</t>
  </si>
  <si>
    <t>Huang T, Ye R, Ouyang C, Hou C, Hu Y, Wu Q.</t>
  </si>
  <si>
    <t>Al-Khersan H, Hariprasad SM, Chhablani J; Dex Implant Study Group..</t>
  </si>
  <si>
    <t>Tabibian D, de Tejada BM, Gatzioufas Z, Kling S, Meiss VS, Boldi MO, Othenin-Girard V, Chilin A, Lambiel J, Hoogewoud F, Hafezi F.</t>
  </si>
  <si>
    <t>Movahedan A, Cheung AY, Eslani M, Mogilishetty G, Govil A, Holland EJ.</t>
  </si>
  <si>
    <t>Yu SY, Nam DH, Lee DY.</t>
  </si>
  <si>
    <t>Angkawinitwong U, Awwad S, Khaw PT, Brocchini S, Williams GR.</t>
  </si>
  <si>
    <t>Rajendran V, Netuková M, Griffith M, Forrester JV, Kuffová L.</t>
  </si>
  <si>
    <t>Cizenski JD, Michel P, Watson IT, Frieder J, Wilder EG, Wright JM, Menter MA.</t>
  </si>
  <si>
    <t>Xu C, Pan C, Zhao C, Bi M, Ma Q, Cheng J, Song E.</t>
  </si>
  <si>
    <t>Walsh CM, Ruoff L, Walker K, Emery A, Varbel J, Karageorgiou E, Luong PN, Mance I, Heuer HW, Boxer AL, Grinberg LT, Kramer JH, Miller BL, Neylan TC.</t>
  </si>
  <si>
    <t>Rosselli D, Wetterer JK.</t>
  </si>
  <si>
    <t>Dzwiniel P, Gola M, Wójcik-Gryciuk A, Waleszczyk WJ.</t>
  </si>
  <si>
    <t>Sakamoto M, Mori S, Ueda K, Akashi A, Inoue Y, Kurimoto T, Kanamori A, Yamada Y, Nakamura M.</t>
  </si>
  <si>
    <t>Lin Z, Huang S, Huang P, Guo L, Bian H, Zhong Y.</t>
  </si>
  <si>
    <t>Shabani E, Hanisch B, Opoka RO, Lavstsen T, John CC.</t>
  </si>
  <si>
    <t>Yamashita T, Sakamoto T, Yoshihara N, Terasaki H, Tanaka M, Kii Y, Nakao K.</t>
  </si>
  <si>
    <t>Virgili G, Michelessi M, Miele A, Oddone F, Crescioli G, Fameli V, Lucenteforte E.</t>
  </si>
  <si>
    <t>Naito T, Namiguchi K, Yoshikawa K, Miyamoto K, Mizoue S, Kawashima Y, Shiraishi A, Shiraga F.</t>
  </si>
  <si>
    <t>Wang J, Zhao J, Wang S, Gong R, Zheng Z, Liu L.</t>
  </si>
  <si>
    <t>Lee JH, Lee MY, Lee WK.</t>
  </si>
  <si>
    <t>Huang Q, Chen R, Lin X, Xiang Z.</t>
  </si>
  <si>
    <t>Asaoka R, Murata H, Yanagisawa M, Fujino Y, Matsuura M, Inoue T, Inoue K, Yamagami J.</t>
  </si>
  <si>
    <t>Kondkar AA, Azad TA, Almobarak FA, Kalantan H, Sultan T, Al-Obeidan SA, Abu-Amero KK.</t>
  </si>
  <si>
    <t>Papangkorn K, Prendergast E, Higuchi JW, Brar B, Higuchi WI.</t>
  </si>
  <si>
    <t>Hassan-Moosa R, Chinappa T, Jeena L, Visser L, Naidoo K.</t>
  </si>
  <si>
    <t>Lee H, Jang YJ, Lee HK, Kang HY.</t>
  </si>
  <si>
    <t>Kwon JY, Yang JH, Han JS, Kim DG.</t>
  </si>
  <si>
    <t>Ha JY, Lee TH, Sung MS, Park SW.</t>
  </si>
  <si>
    <t>Pour EK, Pourreza H, Zamani KA, Mahmoudi A, Sadeghi AMM, Shadravan M, Karkhaneh R, Pour RR, Esfahani MR.</t>
  </si>
  <si>
    <t>Kim JM, Lee H, Shin JP, Ahn J, Yoo JM, Song SJ, Kim SJ, Kang SW; Epidemiologic Survey Committee of the Korean Ophthalmologic Society..</t>
  </si>
  <si>
    <t>Lee JH, Park SP, Kim YK.</t>
  </si>
  <si>
    <t>Shin JS, Lee YH.</t>
  </si>
  <si>
    <t>Lee S, Jung G, Lee HK.</t>
  </si>
  <si>
    <t>Pablo LE, Bambo MP, Cameo B, Ferrández B, Güerri N, Polo V, Larrosa JM, Moreno-Montañés J, Garcia-Martin E.</t>
  </si>
  <si>
    <t>van Kuijk FJGM, McPherson SW, Roehrich H.</t>
  </si>
  <si>
    <t>Fang W, Li J, Cui HS, Jin X, Zhai J, Dai Y, Li Y.</t>
  </si>
  <si>
    <t>Chia KJW, Gunasekeran DV, Laude A.</t>
  </si>
  <si>
    <t>Lu J, Mai G, Liu R, Luo Y, Lu L.</t>
  </si>
  <si>
    <t>Oellers P, Eliott D.</t>
  </si>
  <si>
    <t>Gündüz K, Çöndü G, Shields CL.</t>
  </si>
  <si>
    <t>Ersoz MG, Arf S, Karacorlu M, Hocaoglu M, Muslubas IS.</t>
  </si>
  <si>
    <t>Ong SS, Thomas AS, Fekrat S.</t>
  </si>
  <si>
    <t>Aurora A, Seth A, Sanduja N.</t>
  </si>
  <si>
    <t>Giacomelli G, Mencucci R, Sodi A, Biagini I, Abbruzzese G, Giuntoli M, Rizzo S, Virgili G.</t>
  </si>
  <si>
    <t>Feng HL, Sharma S, Stinnett S, Asrani S, Mruthyunjaya P.</t>
  </si>
  <si>
    <t>Campagnoli TR, Somfai GM, Tian J, DeBuc DC, Smiddy WE.</t>
  </si>
  <si>
    <t>Gurelik G, Sul S, Kılıç G, Özsaygılı C.</t>
  </si>
  <si>
    <t>Kim EL, Thanos A, Yonekawa Y, Todorich B, Wolfe J, Randhawa S, Faia LJ.</t>
  </si>
  <si>
    <t>Ashwin C, Wheelwright S, Baron-Cohen S.</t>
  </si>
  <si>
    <t>Luo W, Li YL, Chen YJ, Xiang Q, Chen H.</t>
  </si>
  <si>
    <t>Hara D, Akiyama H, Nukui S, Shimizu T, Hoshikawa M, Hasegawa Y.</t>
  </si>
  <si>
    <t>Motozawa N, Nakamura T, Takagi S, Fujihara M, Hirami Y, Ishida K, Sotozono C, Kurimoto Y.</t>
  </si>
  <si>
    <t>Sun J, Zhang Q, Duan X, Zhang C, Wang P, Jia C, Liu Y, Peng Y.</t>
  </si>
  <si>
    <t>Madan S, Beri S.</t>
  </si>
  <si>
    <t>Ogura T, Kambe A, Sakamoto M, Shinohara Y, Ogawa T, Kurosaki M.</t>
  </si>
  <si>
    <t>Kim JH, Lee JH, Lee JH, Hong AR, Kim YJ, Kim YH.</t>
  </si>
  <si>
    <t>Song SW, Kim YH, Kim JW, Park CK, Kim JE, Kim DG, Koh YC, Jung HW.</t>
  </si>
  <si>
    <t>Kim DJ, Lee JK, Chuck RS, Park CY.</t>
  </si>
  <si>
    <t>Hanhart J, Comaneshter DS, Freier Dror Y, Vinker S.</t>
  </si>
  <si>
    <t>Naruse S, Shimada H, Mori R.</t>
  </si>
  <si>
    <t>Fazeli W, Herkenrath P, Stiller B, Neugebauer A, Fricke J, Lang-Roth R, Nürnberg G, Thoenes M, Becker J, Altmüller J, Volk AE, Kubisch C, Heller R.</t>
  </si>
  <si>
    <t>Lee MC, Shei W, Chan AS, Chua BT, Goh SR, Chong YF, Hilmy MH, Nongpiur ME, Baskaran M, Khor CC, Aung T, Hunziker W, Vithana EN.</t>
  </si>
  <si>
    <t>Fernández-Aguilar X, Cabezón O, Frey J, Velarde R, Serrano E, Colom-Cadena A, Gelormini G, Marco I, Mentaberre G, Lavín S, López-Olvera JR.</t>
  </si>
  <si>
    <t>Rezapour J, Hoffmann EM, Prokosch-Willing V, Gericke A, Pfeiffer N.</t>
  </si>
  <si>
    <t>Kwon J, Choi J, Shin JW, Lee J, Kook MS.</t>
  </si>
  <si>
    <t>Bostan C, Harasymowycz P.</t>
  </si>
  <si>
    <t>Matet A, Yzer S, Chew EY, Daruich A, Behar-Cohen F, Spaide RF.</t>
  </si>
  <si>
    <t>Yamaguchi T, Shimizu E, Yagi-Yaguchi Y, Tomida D, Satake Y, Shimazaki J.</t>
  </si>
  <si>
    <t>Perez VL.</t>
  </si>
  <si>
    <t>Lee KH, Kim SH, Lee JM, Kang EC, Koh HJ.</t>
  </si>
  <si>
    <t>Hur MC, Jin SW, Roh MS, Jeong WJ, Ryu WY, Kwon YH, Ahn HB.</t>
  </si>
  <si>
    <t>Chen SN.</t>
  </si>
  <si>
    <t>Kumar P, Nag TC, Jha KA, Dey SK, Kathpalia P, Maurya M, Gupta CL, Bhatia J, Roy TS, Wadhwa S.</t>
  </si>
  <si>
    <t>Diec J, Naduvilath T, Tilia D, Papas EB, Lazon de la Jara P.</t>
  </si>
  <si>
    <t>Shameer A, Pushker N, Lokdarshi G, Basheer S, Bajaj MS.</t>
  </si>
  <si>
    <t>Uemura A.</t>
  </si>
  <si>
    <t>Veronese C, Maiolo C, Mora LD, Morara M, Armstrong GW, Ciardella AP.</t>
  </si>
  <si>
    <t>Correa de Mello P, Brasil OFM.</t>
  </si>
  <si>
    <t>Xiang Y, Zhou W, Wang P, Yang H, Gao F, Xiang H, Manyande A, Tian Y, Tian X.</t>
  </si>
  <si>
    <t>Wolle MA, DeMill DL, Johnson L, Lentz SI, Woodward MA, Mian SI.</t>
  </si>
  <si>
    <t>Lee E, Kim TW, Kim JA, Kim JA, Kim H.</t>
  </si>
  <si>
    <t>Rao HL, Pradhan ZS, Weinreb RN, Dasari S, Riyazuddin M, Venugopal JP, Puttaiah NK, Rao DAS, Devi S, Mansouri K, Webers CAB.</t>
  </si>
  <si>
    <t>Hwang S, Kim JW, Shin SA, Siapno DL, Suh YL, Woo KI, Kim YD.</t>
  </si>
  <si>
    <t>Kassem RR.</t>
  </si>
  <si>
    <t>Evans JA, Ko A, Larson SA.</t>
  </si>
  <si>
    <t>Eustis HS, Nguyen AH.</t>
  </si>
  <si>
    <t>Paduca A, Bruenech JR.</t>
  </si>
  <si>
    <t>Matalia J, Shirke S, Shetty KB, Matalia H.</t>
  </si>
  <si>
    <t>Yang S, Guo X, Tien DR.</t>
  </si>
  <si>
    <t>Inal A, Ocak OB, Aygit ED, Celik S, Ozturk Karabulut G, Inal B, Taskapili M, Gokyigit B.</t>
  </si>
  <si>
    <t>Bang SP, Lee DC, Lee SY.</t>
  </si>
  <si>
    <t>Mezad-Koursh D, Leshno A, Klein A, Stolovich C.</t>
  </si>
  <si>
    <t>Marey HM, Elmazar HF, Mandour SS, Khairy HA.</t>
  </si>
  <si>
    <t>Gharaibeh AM, Mezer E, Ospina LH, Wygnanski-Jaffe T.</t>
  </si>
  <si>
    <t>Cho SY, Lee SY.</t>
  </si>
  <si>
    <t>Gramer G, Gramer E, Weisschuh N.</t>
  </si>
  <si>
    <t>Romera-Romero P, Loscos-Arenas J, Moll-Udina A, Romanic-Bubalo N, Castellvi-Manent J, Valldeperas X.</t>
  </si>
  <si>
    <t>Carelli V, Carbonelli M, de Coo IF, Kawasaki A, Klopstock T, Lagrèze WA, La Morgia C, Newman NJ, Orssaud C, Pott JWR, Sadun AA, van Everdingen J, Vignal-Clermont C, Votruba M, Yu-Wai-Man P, Barboni P.</t>
  </si>
  <si>
    <t>Jang JY, Jeon H, Choi SY, Choi JH, Choi KD.</t>
  </si>
  <si>
    <t>Wu M, Wang X, Shao T, Wang Y.</t>
  </si>
  <si>
    <t>Matsuda K, Okamoto N, Kondo M, Arkwright PD, Karasawa K, Ishizaka S, Yokota S, Matsuda A, Jung K, Oida K, Amagai Y, Jang H, Noda E, Kakinuma R, Yasui K, Kaku U, Mori Y, Onai N, Ohteki T, Tanaka A, Matsuda H.</t>
  </si>
  <si>
    <t>Bouffard MA, Cestari DM.</t>
  </si>
  <si>
    <t>Wang JC, Laíns I, Providência J, Armstrong GW, Santos AR, Gil P, Gil J, Talcott KE, Marques JH, Figueira J, Vavvas DG, Kim IK, Miller JW, Husain D, Silva R, Miller JB.</t>
  </si>
  <si>
    <t>Aketa N, Yamaguchi T, Asato T, Yagi-Yaguchi Y, Suzuki T, Higa K, Kurihara T, Satake Y, Tsubota K, Shimazaki J.</t>
  </si>
  <si>
    <t>Zheng T, Chen Z, Xu J, Tang Y, Fan Q, Lu Y.</t>
  </si>
  <si>
    <t>Zhang L, Zhang Y, Liu Y, Wang K, Zhao M.</t>
  </si>
  <si>
    <t>Murai S, Kuriyama M, Terasaka K.</t>
  </si>
  <si>
    <t>Zieliński G, Sajjad EA, Robak Ł, Koziarski A.</t>
  </si>
  <si>
    <t>Nagai N, Ogata F, Otake H, Kawasaki N, Nakazawa Y, Kanai K, Okamoto N, Shimomura Y.</t>
  </si>
  <si>
    <t>Sitek EJ, Wieczorek D, Konkel A, Dąbrowska M, Sławek J.</t>
  </si>
  <si>
    <t>Kashkouli MB, Yousefi S, Nojomi M, Sanjari MS, Pakdel F, Entezari M, Etezad-Razavi M, Razeghinejad MR, Esmaeli M, Shafiee M, Bagheri M.</t>
  </si>
  <si>
    <t>Liu H, Anders F, Thanos S, Mann C, Liu A, Grus FH, Pfeiffer N, Prokosch-Willing V.</t>
  </si>
  <si>
    <t>Kominami T, Ueno S, Kominami A, Nakanishi A, Yasuda S, Piao CH, Okado S, Terasaki H.</t>
  </si>
  <si>
    <t>Zheng F, Zhang Q, Motulsky EH, de Oliveira Dias JR, Chen CL, Chu Z, Miller AR, Feuer W, Gregori G, Kubach S, Durbin MK, Wang RK, Rosenfeld PJ.</t>
  </si>
  <si>
    <t>Verma S, Nongpiur ME, Oo HH, Atalay E, Goh D, Wong TT, Perera SA, Aung T.</t>
  </si>
  <si>
    <t>Houzen H, Kondo K, Niino M, Horiuchi K, Takahashi T, Nakashima I, Tanaka K.</t>
  </si>
  <si>
    <t>Zhang R, Qian J, Li X, Yuan Y.</t>
  </si>
  <si>
    <t>Liu Y, Hao X, Liu W, Li C, Gong J, Ma Z, Tian Y.</t>
  </si>
  <si>
    <t>Ghaffari Sharaf M, Cetinel S, Semenchenko V, Damji KF, Unsworth LD, Montemagno C.</t>
  </si>
  <si>
    <t>Alsulaiman SM, Al-Marwani Al-Juhani MF, Ghazi NG.</t>
  </si>
  <si>
    <t>Gupta C, Shroff D, Chauhan D, Saha I, Shroff C.</t>
  </si>
  <si>
    <t>Takahashi Y, Takahashi E, Nishimura K, Kakizaki H.</t>
  </si>
  <si>
    <t>Hussain A, Oestreicher J, Nijhawan N.</t>
  </si>
  <si>
    <t>Bostan C, de Souza MBD, Zoroquiain P, de Souza LAG, Burnier MN Jr.</t>
  </si>
  <si>
    <t>Park BS, Smith SV, Sadaka A, Lee AG.</t>
  </si>
  <si>
    <t>Lu PG, Kung NH, Van Stavern GP.</t>
  </si>
  <si>
    <t>Nazarali S, Nazarali SA, Antoniuk A, Greve M, Damji KF.</t>
  </si>
  <si>
    <t>Raffa L, Matton MP, Michaud J, Rossignol E, Decarie JC, Ospina LH.</t>
  </si>
  <si>
    <t>Chang JS, Trief D.</t>
  </si>
  <si>
    <t>Yeo JH, Kim KW, Kim JC.</t>
  </si>
  <si>
    <t>Ding J, Sun H, Li D.</t>
  </si>
  <si>
    <t>Gegúndez-Fernández JA, Fernández-Vigo JI, Díaz-Valle D, Cuiña-Sardiña R, Benítez-Del-Castillo JM.</t>
  </si>
  <si>
    <t>Lee CY, Chen HC, Meir YJ, Ma DH, Wu WC.</t>
  </si>
  <si>
    <t>Khatib N, Tsumi E, Baidousi A, Nussinovitch H, Bilenko N, Lifshitz T, Levy J.</t>
  </si>
  <si>
    <t>Agarwal A, Narang P, Kumar DA, Agarwal A.</t>
  </si>
  <si>
    <t>Wong M, Dodd MM, Masiowski P, Sharma V.</t>
  </si>
  <si>
    <t>Ratzlaff T, Wei D, Wang Y, Xu M, Johnson D.</t>
  </si>
  <si>
    <t>Ross M, El-Haddad C, Deschênes J.</t>
  </si>
  <si>
    <t>Park J, Lee J, Lee H, Baek S.</t>
  </si>
  <si>
    <t>Chan SWS, Khattak S, Yücel N, Gupta N, Yücel YH.</t>
  </si>
  <si>
    <t>Asare AO, Malvankar-Mehta MS, Makar I.</t>
  </si>
  <si>
    <t>Chen YN, Devenyi RG, Brent MH, Kertes PJ, Eng KT, Schwartz CE, Kohly RP, Chow DR, Wong DT, Berger AR, Altomare F, Giavedoni LR, Muni RH, Soon A, Yoo P, Lam WC.</t>
  </si>
  <si>
    <t>Ells AL, Wesolosky JD, Ingram AD, Mitchell PC, Platt AS.</t>
  </si>
  <si>
    <t>Gibbs E, Matsubara J, Cao S, Cui J, Forooghian F.</t>
  </si>
  <si>
    <t>Kolomeyer AM, Crane ES, Tu Y, Liu D, Chu DS.</t>
  </si>
  <si>
    <t>Arjmand P, Hurley B.</t>
  </si>
  <si>
    <t>Mednick Z, Tabanfar R, Alexander A, Simpson S, Baxter S.</t>
  </si>
  <si>
    <t>Kwok J, Liao W, Baxter S.</t>
  </si>
  <si>
    <t>Nazarali S, Rayat J, Salmonson H, Moss T, Mathura P, Damji KF.</t>
  </si>
  <si>
    <t>Awad EA, Abou Samra WA, Torky MA, El-Kannishy AM.</t>
  </si>
  <si>
    <t>Bauer D, Keller J, Alt M, Schubert A, Aufderhorst UW, Palapys V, Kasper M, Heilingloh CS, Dittmer U, Laffer B, Eis-Hübinger AM, Verjans GM, Heiligenhaus A, Roggendorf M, Krawczyk A.</t>
  </si>
  <si>
    <t>Helland A, Brede WR, Michelsen LS, Gundersen POM, Aarset H, Skjølås JE, Slørdal L.</t>
  </si>
  <si>
    <t>Kim JS, Yang HK, Hwang JM.</t>
  </si>
  <si>
    <t>Li S, Hu A, Wang W, Ding X, Lu L.</t>
  </si>
  <si>
    <t>Merle H, Hage R, Jeannin S, Cabre P, Olindo S.</t>
  </si>
  <si>
    <t>Seong H, Ryu J, Yoo WS, Kim SJ, Han YS, Park JM, Kang SS, Seo SW.</t>
  </si>
  <si>
    <t>Grzybowski A, Kanclerz P, Myers WG.</t>
  </si>
  <si>
    <t>Ju C, Li J, Zhou F, Song Q, Wu X, Huang C, Li S, Wang H.</t>
  </si>
  <si>
    <t>Kasai K, Kato N, Konomi K, Shinzawa M, Shimazaki J.</t>
  </si>
  <si>
    <t>Zhong J, Jia J, Yu J, Zhang L, Xiang Y.</t>
  </si>
  <si>
    <t>Liu HM, Dong C, Zhang YZ, Tian YY, Chen HX, Zhang S, Li N, Gu P.</t>
  </si>
  <si>
    <t>Murakawa S, Hasegawa T, Koizumi H, Maruko I, Iida T.</t>
  </si>
  <si>
    <t>Dolz-Marco R, Cooney MJ, Engelbert M.</t>
  </si>
  <si>
    <t>Amer R, Tugal-Tutkun I.</t>
  </si>
  <si>
    <t>Vuong LN, Hedges TR 3rd.</t>
  </si>
  <si>
    <t>Ghannam ASB, Subramanian PS.</t>
  </si>
  <si>
    <t>Prokosch-Willing V, Vossmerbaeumer U, Hoffmann E, Pfeiffer N.</t>
  </si>
  <si>
    <t>Kaushik S, Singh R, Arora A, Joshi G, Sharma K, Tigari B.</t>
  </si>
  <si>
    <t>DeLuca AP, Alward WLM, Liebmann J, Ritch R, Kawase K, Kwon YH, Robin AL, Stone EM, Scheetz TE, Fingert JH.</t>
  </si>
  <si>
    <t>Moon Y, Sung KR, Kim JM, Shim SH, Yoo C, Park JH.</t>
  </si>
  <si>
    <t>Kim YK, Ha A, Lee WJ, Jeoung JW, Park KH.</t>
  </si>
  <si>
    <t>Shofty B, Ben-Sira L, Kesler A, Jallo G, Groves ML, Iyer RR, Lassaletta A, Tabori U, Bouffet E, Thomale UW, Hernáiz Driever P, Constantini S; Isolated Optic Nerve Abnormalities (IONA) Collaboration..</t>
  </si>
  <si>
    <t>Liu Y, Cheng Y, Zhang Y, Zhang L, Zhao M, Wang K.</t>
  </si>
  <si>
    <t>Alten F, Lauermann JL, Clemens CR, Heiduschka P, Eter N.</t>
  </si>
  <si>
    <t>Omae T, Nagaoka T, Yoshida A.</t>
  </si>
  <si>
    <t>Koh A, Lai TYY, Takahashi K, Wong TY, Chen LJ, Ruamviboonsuk P, Tan CS, Feller C, Margaron P, Lim TH, Lee WK; EVEREST II study group..</t>
  </si>
  <si>
    <t>Burke TR, Chu CJ, Salvatore S, Bailey C, Dick AD, Lee RWJ, Ross AH, Carreño E; Medscape..</t>
  </si>
  <si>
    <t>Rathi S, Jalali S, Musada GR, Patnaik S, Balakrishnan D, Hussain A, Kaur I.</t>
  </si>
  <si>
    <t>Sradhanjali S, Yein B, Sharma S, Das S.</t>
  </si>
  <si>
    <t>Rothammer S, Kunz E, Seichter D, Krebs S, Wassertheurer M, Fries R, Brem G, Medugorac I.</t>
  </si>
  <si>
    <t>Guo C, Zhu R, Qiu J, Zhu L, Yang L.</t>
  </si>
  <si>
    <t>Ferreira TB, Hoffer KJ, Ribeiro F, Ribeiro P, O'Neill JG.</t>
  </si>
  <si>
    <t>Shen AL, Moran SM, Glover EA, Teixeira LB, Bradfield CA.</t>
  </si>
  <si>
    <t>Hatemi G, Seyahi E, Fresko I, Talarico R, Hamuryudan V.</t>
  </si>
  <si>
    <t>Chen J, Chen S, He J.</t>
  </si>
  <si>
    <t>Schonhaut DR, McMillan CT, Spina S, Dickerson BC, Siderowf A, Devous MD Sr, Tsai R, Winer J, Russell DS, Litvan I, Roberson ED, Seeley WW, Grinberg LT, Kramer JH, Miller BL, Pressman P, Nasrallah I, Baker SL, Gomperts SN, Johnson KA, Grossman M, Jagust WJ, et al.</t>
  </si>
  <si>
    <t>Hoffmann MB, Brands J, Behrens-Baumann W, Bach M.</t>
  </si>
  <si>
    <t>Kitaoka Y, Sase K, Tsukahara C, Kojima K, Shiono A, Kogo J, Tokuda N, Takagi H.</t>
  </si>
  <si>
    <t>Akahori T, Iwase T, Yamamoto K, Ra E, Terasaki H.</t>
  </si>
  <si>
    <t>Qiu F, Matlock G, Chen Q, Zhou K, Du Y, Wang X, Ma JX.</t>
  </si>
  <si>
    <t>Hu P, Hunt NH, Arfuso F, Shaw LC, Uddin MN, Zhu M, Devasahayam R, Adamson SJ, Benson VL, Chan-Ling T, Grant MB.</t>
  </si>
  <si>
    <t>Deng G, Moran EP, Cheng R, Matlock G, Zhou K, Moran D, Chen D, Yu Q, Ma JX.</t>
  </si>
  <si>
    <t>Crespo-Garcia S, Corkhill C, Roubeix C, Davids AM, Kociok N, Strauss O, Joussen AM, Reichhart N.</t>
  </si>
  <si>
    <t>Chansangpetch S, Panpruk R, Manassakorn A, Tantisevi V, Rojanapongpun P, Hurst CP, Lin SC.</t>
  </si>
  <si>
    <t>Nanfack CN, Bilong Y, Kagmeni G, Nathan NN, Bella LA.</t>
  </si>
  <si>
    <t>Galvin JE, Howard DH, Denny SS, Dickinson S, Tatton N.</t>
  </si>
  <si>
    <t>Kakurai K, Hayashi M, Yamada K, Ishizaki N, Yonemoto Y, Morishita S, Kohmoto R, Sato T, Kida T, Ikeda T.</t>
  </si>
  <si>
    <t>Faria MY, Ferreira NP, Cristóvao DM, Mano S, Sousa DC, Monteiro-Grillo M.</t>
  </si>
  <si>
    <t>Carelli V, La Morgia C, Ross-Cisneros FN, Sadun AA.</t>
  </si>
  <si>
    <t>Bhogal M, Lwin CN, Seah XY, Murugan E, Adnan K, Lin SJ, Peh G, Mehta JS.</t>
  </si>
  <si>
    <t>Wasielica-Poslednik J, Schmeisser J, Hoffmann EM, Weyer-Elberich V, Bell K, Lorenz K, Pfeiffer N.</t>
  </si>
  <si>
    <t>Rabin J, Houser B, Talbert C, Patel R.</t>
  </si>
  <si>
    <t>Yu-Wai-Man C, Tagalakis AD, Meng J, Bouremel Y, Lee RMH, Virasami A, Hart SL, Khaw PT.</t>
  </si>
  <si>
    <t>Rosenbaum JT, Choi D, Harrington CA, Wilson DJ, Grossniklaus HE, Sibley CH, Salek SS, Ng JD, Dailey RA, Steele EA, Hayek B, Craven CM, Edward DP, Maktabi AMY, Al Hussain H, White VA, Dolman PJ, Czyz CN, Foster JA, Harris GJ, Bee YS, Tse DT, et al.</t>
  </si>
  <si>
    <t>Fernandez MP, Parra Saad E, Ospina Martinez M, Corchuelo S, Mercado Reyes M, Herrera MJ, Parra Saavedra M, Rico A, Fernandez AM, Lee RK, Ventura CV, Berrocal AM, Dubovy SR.</t>
  </si>
  <si>
    <t>Solberg M, Koht J.</t>
  </si>
  <si>
    <t>Luthra NS, Mitchell KT, Volz MM, Tamir I, Starr PA, Ostrem JL.</t>
  </si>
  <si>
    <t>González-Robles A, Omaña-Molina M, Salazar-Villatoro L, Flores-Maldonado C, Lorenzo-Morales J, Reyes-Batlle M, Arnalich-Montiel F, Martínez-Palomo A.</t>
  </si>
  <si>
    <t>Aboelnour A, Van der Spuy J, Powner M, Jeffery G.</t>
  </si>
  <si>
    <t>Roddy GW, Yasumura D, Matthes MT, Alavi MV, Boye SL, Rosa RH Jr, Fautsch MP, Hauswirth WW, LaVail MM.</t>
  </si>
  <si>
    <t>Lee CY, Chao SC, Sun CC, Lin HY.</t>
  </si>
  <si>
    <t>Lu J, Luo Y, Lu L.</t>
  </si>
  <si>
    <t>Son JH, Lim SH.</t>
  </si>
  <si>
    <t>Shin YU, Hong EH, Lim HW, Kang MH, Seong M, Cho H.</t>
  </si>
  <si>
    <t>Manes G, Joly W, Guignard T, Smirnov V, Berthemy S, Bocquet B, Audo I, Zeitz C, Sahel J, Cazevieille C, Sénéchal A, Deleuze JF, Blanché-Koch H, Boland A, Carroll P, Geneviève D, Zanlonghi X, Arndt C, Hamel CP, Defoort-Dhellemmes S, Meunier I.</t>
  </si>
  <si>
    <t>Lee SY, Cheng JL, Gehrs KM, Folk JC, Sohn EH, Russell SR, Guo Z, Abràmoff MD, Han IC.</t>
  </si>
  <si>
    <t>Biswas L, Zhou X, Dhillon B, Graham A, Shu X.</t>
  </si>
  <si>
    <t>Curiel J, Rodríguez Bey G, Takanohashi A, Bugiani M, Fu X, Wolf NI, Nmezi B, Schiffmann R, Bugaighis M, Pierson T, Helman G, Simons C, van der Knaap MS, Liu J, Padiath Q, Vanderver A.</t>
  </si>
  <si>
    <t>Sacristan-Reviriego A, Bellingham J, Prodromou C, Kumaran N, Bainbridge J, Michaelides M, van der Spuy J.</t>
  </si>
  <si>
    <t>Eibenberger K, Schmetterer L, Rezar-Dreindl S, Wozniak P, Told R, Mylonas G, Krall C, Schmidt-Erfurth U, Sacu S.</t>
  </si>
  <si>
    <t>Pal-Ghosh S, Tadvalkar G, Stepp MA.</t>
  </si>
  <si>
    <t>Sjöstrand J, Rosén R, Nilsson M, Popovic Z.</t>
  </si>
  <si>
    <t>Akiyama G, Azuchi Y, Guo X, Noro T, Kimura A, Harada C, Namekata K, Harada T.</t>
  </si>
  <si>
    <t>Wu Y, Bu J, Yang Y, Lin X, Cai X, Huang C, Zheng X, Ouyang W, Li W, Zhang X, Liu Z.</t>
  </si>
  <si>
    <t>Shao M, Li D, Teng J, Zhang Y, Li S, Cao W.</t>
  </si>
  <si>
    <t>Fernandez-Bueno I, Jones R, Soriano-Romaní L, López-García A, Galvin O, Cheetham S, Diebold Y.</t>
  </si>
  <si>
    <t>Migneron-Foisy V, Bouchard MF, Freeman EE, Saint-Amour D.</t>
  </si>
  <si>
    <t>Kaizu Y, Nakao S, Yoshida S, Hayami T, Arima M, Yamaguchi M, Wada I, Hisatomi T, Ikeda Y, Ishibashi T, Sonoda KH.</t>
  </si>
  <si>
    <t>Oku H, Morishita S, Horie T, Kida T, Mimura M, Kojima S, Ikeda T.</t>
  </si>
  <si>
    <t>Phu J, Khuu SK, Nivison-Smith L, Zangerl B, Choi AYJ, Jones BW, Pfeiffer RL, Marc RE, Kalloniatis M.</t>
  </si>
  <si>
    <t>Dysli C, Fink R, Wolf S, Zinkernagel MS.</t>
  </si>
  <si>
    <t>Shiode Y, Morizane Y, Matoba R, Hirano M, Doi S, Toshima S, Takahashi K, Araki R, Kanzaki Y, Hosogi M, Yonezawa T, Yoshida A, Shiraga F.</t>
  </si>
  <si>
    <t>Brazier J, Muston D, Konwea H, Power GS, Barzey V, Lloyd A, Sowade O, Vitti B, Gerlinger C, Roberts J.</t>
  </si>
  <si>
    <t>Wang K, Johnstone MA, Xin C, Song S, Padilla S, Vranka JA, Acott TS, Zhou K, Schwaner SA, Wang RK, Sulchek T, Ethier CR.</t>
  </si>
  <si>
    <t>Borrelli E, Uji A, Sarraf D, Sadda SR.</t>
  </si>
  <si>
    <t>Gabriel M, Kruger R, Shams-Mafi F, Hermann B, Zabihian B, Schmetterer L, Drexler W, Binder S, Esmaeelpour M.</t>
  </si>
  <si>
    <t>Paavo M, Lee W, Merriam J, Bearelly S, Tsang S, Chang S, Sparrow JR.</t>
  </si>
  <si>
    <t>Timmis MA, Allsop J, Baranian M, Baker J, Basevitch I, Latham K, Pardhan S, van Paridon KN.</t>
  </si>
  <si>
    <t>Kristianslund O, Østern AE, Drolsum L.</t>
  </si>
  <si>
    <t>Mukherjee D, Lad EM, Vann RR, Jaffe SJ, Clemons TE, Friedlander M, Chew EY, Jaffe GJ, Farsiu S; MacTel Study Group..</t>
  </si>
  <si>
    <t>Joltikov KA, de Castro VM, Davila JR, Anand R, Khan SM, Farbman N, Jackson GR, Johnson CA, Gardner TW.</t>
  </si>
  <si>
    <t>Schönbach EM, Ibrahim MA, Kong X, Strauss RW, Muñoz B, Birch DG, Sunness JS, West SK, Scholl HPN.</t>
  </si>
  <si>
    <t>Padhy B, Hayat B, Nanda GG, Mohanty PP, Alone DP.</t>
  </si>
  <si>
    <t>West SK, Zambrano AI, Sharma S, Mishra SK, Muñoz BE, Dize L, Crowley K, Gaydos CA, Rotondo LA.</t>
  </si>
  <si>
    <t>Ahle G, Touitou V, Cassoux N, Bouyon M, Humbrecht C, Oesterlé H, Baraniskin A, Soussain C, Nguyen-Them L, Gaultier C, Hoang-Xuan K, Houillier C.</t>
  </si>
  <si>
    <t>Brothers KM, Shanks RMQ, Hurlbert S, Kowalski RP, Tu EY.</t>
  </si>
  <si>
    <t>Burlina PM, Joshi N, Pekala M, Pacheco KD, Freund DE, Bressler NM.</t>
  </si>
  <si>
    <t>Korobelnik JF, Rougier MB, Delyfer MN, Bron A, Merle BMJ, Savel H, Chêne G, Delcourt C, Creuzot-Garcher C.</t>
  </si>
  <si>
    <t>Zhou W, Wang H, Yu W, Xie W, Zhao M, Huang L, Li X.</t>
  </si>
  <si>
    <t>Omodaka K, Kikawa T, Shiga Y, Tsuda S, Yokoyama Y, Sato H, Ohuchi J, Matsumoto A, Takahashi H, Akiba M, Nakazawa T.</t>
  </si>
  <si>
    <t>Chang YS, Chen PL, Hung JH, Chen HY, Lai CC, Ou CY, Chang CM, Wang CK, Cheng HC, Tseng SH.</t>
  </si>
  <si>
    <t>Hopkins GR 2nd, Dougherty BE, Brown AM.</t>
  </si>
  <si>
    <t>Chang R, Yi S, Tan X, Huang Y, Wang Q, Su G, Zhou C, Cao Q, Yuan G, Kijlstra A, Yang P.</t>
  </si>
  <si>
    <t>Cheung GCM, Lai TYY, Gomi F, Ruamviboonsuk P, Koh A, Lee WK.</t>
  </si>
  <si>
    <t>Singh SR, Dogra A, Stewart M, Das T, Chhablani J.</t>
  </si>
  <si>
    <t>Krishnan AK, Bedell HE.</t>
  </si>
  <si>
    <t>Treder M, Lauermann JL, Alnawaiseh M, Heiduschka P, Eter N.</t>
  </si>
  <si>
    <t>Okamoto Y, Okamoto F, Nakano S, Oshika T.</t>
  </si>
  <si>
    <t>Kim JW, Jacobsen B, Zolfaghari E, Ferrario A, Chevez-Barrios P, Berry JL, Lee DK, Rico G, Madi I, Rao N, Stachelek K, Wang LC, Gomer C.</t>
  </si>
  <si>
    <t>Barry JA, Mollan S, Burdon MA, Jenkins M, Denniston AK.</t>
  </si>
  <si>
    <t>Chala MB, Mekonnen S, Andargie G, Kebede Y, Yitayal M, Alemu K, Awoke T, Wubeshet M, Azmeraw T, Birku M, Tariku A, Gebeyehu A, Shimeka A, Gizaw Z.</t>
  </si>
  <si>
    <t>Chen H, Zhang X, Liao N, Wen F.</t>
  </si>
  <si>
    <t>Haddad MF, Bakkar MM, Abdo N.</t>
  </si>
  <si>
    <t>Zhong J, Li X, Deng Y, Chen L, Zhou S, Huang W, Lin S, Yuan J.</t>
  </si>
  <si>
    <t>Gerber S, Charif M, Chevrollier A, Chaumette T, Angebault C, Kane MS, Paris A, Alban J, Quiles M, Delettre C, Bonneau D, Procaccio V, Amati-Bonneau P, Reynier P, Leruez S, Calmon R, Boddaert N, Funalot B, Rio M, Bouccara D, Meunier I, Sesaki H, et al.</t>
  </si>
  <si>
    <t>Pearce FA, Craven A, Merkel PA, Luqmani RA, Watts RA.</t>
  </si>
  <si>
    <t>Tzartos JS, Stergiou C, Daoussis D, Zisimopoulou P, Andonopoulos AP, Zolota V, Tzartos SJ.</t>
  </si>
  <si>
    <t>Ishido T, Horita N, Takeuchi M, Kawagoe T, Shibuya E, Yamane T, Hayashi T, Meguro A, Ishido M, Minegishi K, Yoshimi R, Kirino Y, Kato S, Arimoto J, Ishigatsubo Y, Takeno M, Kurosawa M, Kaneko T, Mizuki N.</t>
  </si>
  <si>
    <t>Yasuda M, Takayama K, Kanda T, Taguchi M, Someya H, Takeuchi M.</t>
  </si>
  <si>
    <t>Riau AK, Venkatraman SS, Dohlman CH, Mehta JS.</t>
  </si>
  <si>
    <t>Piras IS, Mills G, Llaci L, Naymik M, Ramsey K, Belnap N, Balak CD, Jepsen WM, Szelinger S, Siniard AL, Lewis CR, LaFleur M, Richholt RF, De Both MD, Avela K, Rangasamy S, Craig DW, Narayanan V, Järvelä I, Huentelman MJ, Schrauwen I.</t>
  </si>
  <si>
    <t>De Mori R, Romani M, D'Arrigo S, Zaki MS, Lorefice E, Tardivo S, Biagini T, Stanley V, Musaev D, Fluss J, Micalizzi A, Nuovo S, Illi B, Chiapparini L, Di Marcotullio L, Issa MY, Anello D, Casella A, Ginevrino M, Leggins AS, Roosing S, Alfonsi R, et al.</t>
  </si>
  <si>
    <t>Paul A, Drecourt A, Petit F, Deguine DD, Vasnier C, Oufadem M, Masson C, Bonnet C, Masmoudi S, Mosnier I, Mahieu L, Bouccara D, Kaplan J, Challe G, Domange C, Mochel F, Sterkers O, Gerber S, Nitschke P, Bole-Feysot C, Jonard L, Gherbi S, et al.</t>
  </si>
  <si>
    <t>Van Bergen T, Hu TT, Etienne I, Reyns GE, Moons L, Feyen JHM.</t>
  </si>
  <si>
    <t>Li M, Li M, Sun L, Han T, Ding L, Xiang J, Zhou X.</t>
  </si>
  <si>
    <t>Pan M, Yang M, Xie R, Zhao Z, Huang X.</t>
  </si>
  <si>
    <t>Zhang X, Dastiridou A, Francis BA, Tan O, Varma R, Greenfield DS, Schuman JS, Huang D; Advanced Imaging for Glaucoma Study Group..</t>
  </si>
  <si>
    <t>Ahn SJ, Joung J, Lim HW, Lee BR.</t>
  </si>
  <si>
    <t>Mwanza JC, Huang LY, Budenz DL, Shi W, Huang G, Lee RK.</t>
  </si>
  <si>
    <t>Danner M, Vennedey V, Hiligsmann M, Fauser S, Gross C, Stock S.</t>
  </si>
  <si>
    <t>Means C, Aldape MA, King E.</t>
  </si>
  <si>
    <t>Zhou Y, Liu M, Zhang T, Zheng H, Sun Y, Yang X, Weng S, Lin H, Liu Q.</t>
  </si>
  <si>
    <t>Blazaki S, Tsika C, Tzatzarakis M, Naoumidi E, Tsatsakis A, Tsatsanis C, Tsilimbaris MK.</t>
  </si>
  <si>
    <t>Deliyanti D, Talia DM, Zhu T, Maxwell MJ, Agrotis A, Jerome JR, Hargreaves EM, Gerondakis S, Hibbs ML, Mackay F, Wilkinson-Berka JL.</t>
  </si>
  <si>
    <t>Kaiwar C, Zimmermann MT, Ferber MJ, Niu Z, Urrutia RA, Klee EW, Babovic-Vuksanovic D.</t>
  </si>
  <si>
    <t>Realini T, Shillingford-Ricketts H, Burt D, Balasubramani GK.</t>
  </si>
  <si>
    <t>Jhaj G, Jhaj R, Shrier EM.</t>
  </si>
  <si>
    <t>Moshirfar M, Walker BD, Birdsong OC.</t>
  </si>
  <si>
    <t>McClellan SA, Jerome A, Suvas S, Hazlett LD.</t>
  </si>
  <si>
    <t>Lin JD, Yang SF, Wang YH, Fang WF, Lin YC, Liou BC, Lin YF, Tang KT, Cheng CW.</t>
  </si>
  <si>
    <t>Gowda V, Foulke-Abel J, Agbo H, Bench BJ, Chae J, Russell WK, Watanabe CMH.</t>
  </si>
  <si>
    <t>Dambuza IM, He C, Choi JK, Yu CR, Wang R, Mattapallil MJ, Wingfield PT, Caspi RR, Egwuagu CE.</t>
  </si>
  <si>
    <t>Elwy R, Gokden M, Cai R.</t>
  </si>
  <si>
    <t>Chen CT, Pan CH, Chen CH, Shyu VB, Wu JC, Kang GC.</t>
  </si>
  <si>
    <t>Arita R, Fukuoka S, Morishige N.</t>
  </si>
  <si>
    <t>Quaranta L, Biagioli E, Riva I, Galli F, Poli D, Rulli E, Katsanos A, Longo A, Uva MG, Torri V, Weinreb RN.</t>
  </si>
  <si>
    <t>Kitamata-Wong B, Yuen T, Li W, Svitova T, Zhou Y, Lin MC.</t>
  </si>
  <si>
    <t>Forte R, Panzella L, Cesarano I, Cennamo G, Eidenberger T, Napolitano A.</t>
  </si>
  <si>
    <t>Ungprasert P, Crowson CS, Cartin-Ceba R, Garrity JA, Smith WM, Specks U, Matteson EL, Makol A.</t>
  </si>
  <si>
    <t>Yeh TN, Lin MC.</t>
  </si>
  <si>
    <t>Cui W, Gao L.</t>
  </si>
  <si>
    <t>Kasiya MM, Mang'anda GD, Heyes S, Kachapila R, Kaduya L, Chilamba J, Goodson P, Chalulu K, Allain TJ.</t>
  </si>
  <si>
    <t>Tanaka A, Era M, Obata Y, Masuda M, Kawahara T, Kanyama T, Morita H.</t>
  </si>
  <si>
    <t>Fu JL, Shi G, Liu ZX, Su GF, Kang ZC.</t>
  </si>
  <si>
    <t>Fidler MM, Reulen RC, Winter DL, Allodji RS, Bagnasco F, Bárdi E, Bautz A, Bright CJ, Byrne J, Feijen EAM, Garwicz S, Grabow D, Gudmundsdottir T, Guha J, Haddy N, Jankovic M, Kaatsch P, Kaiser M, Kuonen R, Linge H, Maule M, Merletti F, et al.</t>
  </si>
  <si>
    <t>Wertheimer C, Haritoglou C, Laubichler P, Wolf A, Kaessmann K, Schumann RG, Priglinger S, Mayer WJ.</t>
  </si>
  <si>
    <t>Tew TB, Chen TC, Yang CH, Yang CM.</t>
  </si>
  <si>
    <t>Cui H, Liu Y, Huang Y.</t>
  </si>
  <si>
    <t>Lopes GJA, Casella AMB, Oguido AP, Matsuo T.</t>
  </si>
  <si>
    <t>Marques NPN, Felberg S, Barros JN, Malheiros CA.</t>
  </si>
  <si>
    <t>Goktas SE, Katircioglu Y, Celik T, Ornek F.</t>
  </si>
  <si>
    <t>Gomes BF, Paredes AF, Madeira N, Moraes HV Jr, Santhiago MR.</t>
  </si>
  <si>
    <t>Aktaş S, Sağdık HM, Tetikoğlu M, Aktaş H, Özcura F, Uçar F, Alışık M, Ergin M.</t>
  </si>
  <si>
    <t>Kara N, Ceri S.</t>
  </si>
  <si>
    <t>Tultseva SN, Astakhov YS, Novikov SA, Nechiporenko PA, Lisochkina AB, Ovnanyan AY, Astakhov SY.</t>
  </si>
  <si>
    <t>Hime B, Isenberg J, Rocha G, Lowen M, Morales M, Fernandes BF, Belfort RN.</t>
  </si>
  <si>
    <t>Liendo VL, Vola ME, Barreiro TP, Wakamatsu TH, Gomes JÁP, Santos MSD.</t>
  </si>
  <si>
    <t>Ying X, Wang H, Deng S, Chen Y, Zhang J, Yu W.</t>
  </si>
  <si>
    <t>Zhao X, Xia S, Chen Y.</t>
  </si>
  <si>
    <t>Abramavicius S, Velickiene D, Kadusevicius E.</t>
  </si>
  <si>
    <t>Yang C, Li X, Zhang G, Lan J, Zhang Y, Chu H, Li J, Xie W, Wang S, Yan L, Zeng J.</t>
  </si>
  <si>
    <t>Rotsos T, Andreanos K, Blounas S, Brouzas D, Ladas DS, Ladas ID.</t>
  </si>
  <si>
    <t>Zeidenweber DA, Mayko ZM, Straiko MD, Terry MA.</t>
  </si>
  <si>
    <t>Garweg JG, Niderprim SA, Russ HM, Pfister IB.</t>
  </si>
  <si>
    <t>Gad K, Singman EL, Nadgir RN, Yousem DM, Pillai JJ.</t>
  </si>
  <si>
    <t>O'Callaghan J, Cassidy PS, Humphries P.</t>
  </si>
  <si>
    <t>Bousfiha A, Bakhchane A, Charoute H, Detsouli M, Rouba H, Charif M, Lenaers G, Barakat A.</t>
  </si>
  <si>
    <t>Kiripolsky J, McCabe LG, Gaile DP, Kramer JM.</t>
  </si>
  <si>
    <t>Sobrin L, Chong YH, Fan Q, Gan A, Stanwyck LK, Kaidonis G, Craig JE, Kim J, Liao WL, Huang YC, Lee WJ, Hung YJ, Guo X, Hai Y, Ipp E, Pollack S, Hancock H, Price A, Penman A, Mitchell P, Liew G, Smith AV, et al.</t>
  </si>
  <si>
    <t>Sugitani K, Koriyama Y, Sera M, Arai K, Ogai K, Wakasugi K.</t>
  </si>
  <si>
    <t>Rao KVLN, Beniwal M, Vazhayil V, Somanna S, Yasha TC.</t>
  </si>
  <si>
    <t>Mizoguchi S, Iwanishi H, Arita R, Shirai K, Sumioka T, Kokado M, Jester JV, Saika S.</t>
  </si>
  <si>
    <t>Yoo YS, Na KS, Kim DY, Yang SW, Joo CK.</t>
  </si>
  <si>
    <t>Jeyalatha MV, Qu Y, Liu Z, Ou S, He X, Bu J, Li S, Reinach PS, Liu Z, Li W.</t>
  </si>
  <si>
    <t>Georgiev GA, Eftimov P, Yokoi N.</t>
  </si>
  <si>
    <t>Tang S, Li M, Chen H, Ping G, Zhang C, Wang S.</t>
  </si>
  <si>
    <t>Guan T, Wang X, Zheng LB, Wu HJ, Yao YF.</t>
  </si>
  <si>
    <t>Kishimoto I, Shinohara S, Ueda T, Tani S, Yoshimura H, Imai Y.</t>
  </si>
  <si>
    <t>Enders P, Sitnilska V, Altay L, Fauser S.</t>
  </si>
  <si>
    <t>Balal S, Than J, Tekriwal S, Lobo A.</t>
  </si>
  <si>
    <t>Shao J, Yin Y, Yin X, Ji L, Xin Y, Zou J, Yao Y.</t>
  </si>
  <si>
    <t>O'Reilly MA, Bathelt J, Sakkalou E, Sakki H, Salt A, Dale NJ, de Haan M.</t>
  </si>
  <si>
    <t>Lin X, Chen Z, Jin L, Gao W, Qu B, Zuo Y, Liu R, Yu M.</t>
  </si>
  <si>
    <t>Fujitani K, Su D, Ghassibi MP, Simonson JL, Liebmann JM, Ritch R, Park SC.</t>
  </si>
  <si>
    <t>Lin CJ, Chen HS, Su CW, Tien PT, Lin JM, Chen WL, Kuo CY, Lai CT, Tsai YY.</t>
  </si>
  <si>
    <t>Kim JW, Jacobsen BH, Ko M, Lee DK, Jubran RF, Berry JL.</t>
  </si>
  <si>
    <t>Chirco KR, Lewis CJ, Scheetz TE, Johnston RM, Tucker BA, Stone EM, Fingert JH, Mullins RF.</t>
  </si>
  <si>
    <t>McNeill NA, Kors WA, Bosscha MI, van Dijk J, Fabius AWM, Houffelaar T, Verdonck-de Leeuw IM, Moll AC.</t>
  </si>
  <si>
    <t>Crollen V, Lazzouni L, Rezk M, Bellemare A, Lepore F, Collignon O.</t>
  </si>
  <si>
    <t>Fu Q, Mo Z, Lyu D, Zhang L, Qin Z, Tang Q, Yin H, Xu P, Wu L, Lou X, Chen Z, Yao K.</t>
  </si>
  <si>
    <t>Miller JR, Cannon CM.</t>
  </si>
  <si>
    <t>Osaka R, Muraoka Y, Miwa Y, Manabe K, Kobayashi M, Takasago Y, Ooto S, Murakami T, Suzuma K, Iida Y, Tsujikawa A.</t>
  </si>
  <si>
    <t>Greenberg MB, Osigian CJ, Cavuoto KM, Chang TC.</t>
  </si>
  <si>
    <t>Villanueva A, Biswas P, Kishaba K, Suk J, Tadimeti K, Raghavendra PB, Nadeau K, Lamontagne B, Busque L, Geoffroy S, Mongrain I, Asselin G, Provost S, Dubé MP, Nudleman E, Ayyagari R.</t>
  </si>
  <si>
    <t>Prinzi RA, Wells JR, Jain N.</t>
  </si>
  <si>
    <t>Griffith JF, DeBenedictis MJ, Traboulsi EI.</t>
  </si>
  <si>
    <t>Kostanyan T, Shazly T, Kaplowitz KB, Wang SZ, Kola S, Brown EN, Loewen NA.</t>
  </si>
  <si>
    <t>Nossek E.</t>
  </si>
  <si>
    <t>Shimizu E, Yamaguchi T, Tomida D, Yagi-Yaguchi Y, Satake Y, Tsubota K, Shimazaki J.</t>
  </si>
  <si>
    <t>Struja T, Kutz A, Fischli S, Meier C, Mueller B, Recher M, Schuetz P.</t>
  </si>
  <si>
    <t>Acquistapace A, Cereda MG, Cigada M, Staurenghi G, Bottoni F.</t>
  </si>
  <si>
    <t>Mudie LI, Wang X, Friedman DS, Brady CJ.</t>
  </si>
  <si>
    <t>Pablo LE, Cameo B, Bambo MP, Polo V, Larrosa JM, Fuertes MI, Güerri N, Ferrandez B, Garcia-Martin E.</t>
  </si>
  <si>
    <t>Zhang J, Zhou N, Zhang B, Ma J.</t>
  </si>
  <si>
    <t>Austin A, Lietman T, Rose-Nussbaumer J.</t>
  </si>
  <si>
    <t>Ouma JR, Modikeng LC, Mohanlal R.</t>
  </si>
  <si>
    <t>Kumar S, Nakashizuka H, Jones A, Lambert A, Zhao X, Shen M, Parker M, Wang S, Berriochoa Z, Fnu A, VanBeuge S, Chévez-Barrios P, Tso M, Rainier J, Fu Y.</t>
  </si>
  <si>
    <t>Downie LE, Craig JP.</t>
  </si>
  <si>
    <t>Efron N, Lindsay R.</t>
  </si>
  <si>
    <t>Liew G, Lei Z, Tan G, Joachim N, Ho IV, Wong TY, Mitchell P, Gopinath B, Crossett B.</t>
  </si>
  <si>
    <t>Hashimoto R, Sugiyama T, Ubuka M, Maeno T.</t>
  </si>
  <si>
    <t>Raoof N, Pereira S, Dai S, Neutze J, Grant CC, Kelly P.</t>
  </si>
  <si>
    <t>Fang S, Huang Y, Zhong S, Li Y, Zhang Y, Li Y, Sun J, Liu X, Wang Y, Zhang S, Xu T, Sun X, Gu P, Li D, Zhou H, Li B, Fan X.</t>
  </si>
  <si>
    <t>Kam KW, Kuan TA, Belin MW, Young AL.</t>
  </si>
  <si>
    <t>Planul A, Dalkara D.</t>
  </si>
  <si>
    <t>Khanna RC, Marmamula S, Rao GN.</t>
  </si>
  <si>
    <t>Hoole J, Barrow N.</t>
  </si>
  <si>
    <t>Ranjbar M, Kurz M, Holzhey A, Rades D, Grisanti S.</t>
  </si>
  <si>
    <t>Hidalgo-Aguirre M, Costantino S, Lesk MR.</t>
  </si>
  <si>
    <t>Duvesh R, Puthuran G, Srinivasan K, Rengaraj V, Krishnadas SR, Rajendrababu S, Balakrishnan V, Ramulu P, Sundaresan P.</t>
  </si>
  <si>
    <t>Yakin M, Eksioglu U, Sadic M, Koca G, Ozkan-Uney G, Yumusak N, Husniye Telek H, Demir A, Yazihan N, Ornek F, Korkmaz M.</t>
  </si>
  <si>
    <t>Murata M, Noda K, Kawasaki A, Yoshida S, Dong Y, Saito M, Dong Z, Ando R, Mori S, Saito W, Kanda A, Ishida S.</t>
  </si>
  <si>
    <t>Lee JY, Eo DR, Park KA, Oh SY.</t>
  </si>
  <si>
    <t>Yamada Y, Suzuma K, Onizuka N, Uematsu M, Mohamed YH, Kitaoka T.</t>
  </si>
  <si>
    <t>Kang K, Yu M.</t>
  </si>
  <si>
    <t>Malamos P, Tsolkas G, Kanakis M, Mylonas G, Karatzenis D, Oikonomopoulos N, Lakoumentas J, Georgalas I.</t>
  </si>
  <si>
    <t>Aktaş S, Tetikoğlu M, Koçak A, Kocacan M, Aktaş H, Sağdık HM, Özcura F.</t>
  </si>
  <si>
    <t>Shirinsky IV, Biryukova AA, Shirinsky VS.</t>
  </si>
  <si>
    <t>Chan LW, Hsieh YT, Hsu WC, Cheng HC, Shen EP.</t>
  </si>
  <si>
    <t>Pose-Bazarra S, Azuara-Blanco A.</t>
  </si>
  <si>
    <t>Namba H, Kawasaki R, Sugano A, Murakami T, Nishitsuka K, Kato T, Kayama T, Yamashita H.</t>
  </si>
  <si>
    <t>Al-Kharashi AS, Al-Kharshi AS, Al-Faky YH.</t>
  </si>
  <si>
    <t>Enani L, Kozak I, Abdelkader E.</t>
  </si>
  <si>
    <t>Dhafiri Y, Al Rubaie K, Kirat O, May WN, Nguyen QD, Kozak I.</t>
  </si>
  <si>
    <t>Acharya M, Dave A, Mathur U.</t>
  </si>
  <si>
    <t>Raj A, Nagpal RC, Harsh M, Bahadur H.</t>
  </si>
  <si>
    <t>Al-Amry M, Mudhaiyan T, Al-Huthail R, Al-Ghadeer H.</t>
  </si>
  <si>
    <t>Annamalai R, Biswas J.</t>
  </si>
  <si>
    <t>Aliyu H, Mustak H, Cook C.</t>
  </si>
  <si>
    <t>Khairallah AS.</t>
  </si>
  <si>
    <t>Tsegaw A, Tsegaw A, Abula T, Assefa Y.</t>
  </si>
  <si>
    <t>Alshamrani AA, Almousa AS, Almulhim AA, Alafaleq AA, Alosaimi MB, Alqahtani AM, Almulhem AM, Alshamrani MA, Alhallafi AH, Alqahtani IZ, Alshehri AA.</t>
  </si>
  <si>
    <t>Li Z, Cui D, Hu Y, Ao S, Zeng J, Yang X.</t>
  </si>
  <si>
    <t>Leube A, Kovats I, Wahl S, Sickenberger W.</t>
  </si>
  <si>
    <t>Erichsen JH, Mensah A, Kessel L.</t>
  </si>
  <si>
    <t>Tai V, Lindsay K, Sims JL, McQueen FM.</t>
  </si>
  <si>
    <t>Crossley B.</t>
  </si>
  <si>
    <t>Rodriguez Torres Y, Huang J, Mihlstin M, Juzych MS, Kromrei H, Hwang FS.</t>
  </si>
  <si>
    <t>Choi J, Kwon J, Shin JW, Lee J, Lee S, Kook MS.</t>
  </si>
  <si>
    <t>Liu W, Tang FL, Lin S, Zhao K, Mei L, Ye J, Xiong WC.</t>
  </si>
  <si>
    <t>Chiu SK, Burton NC, Dunn KH, de Perio MA.</t>
  </si>
  <si>
    <t>Abdolrahimzadeh S, Parisi F, Plateroti AM, Evangelista F, Fenicia V, Scuderi G, Recupero SM.</t>
  </si>
  <si>
    <t>Weinberger D, Bor-Shavit E, Barliya T, Dahbash M, Kinrot O, Gaton DD, Nisgav Y, Livnat T.</t>
  </si>
  <si>
    <t>Yoshida J, Yokoo S, Oshikata-Miyazaki A, Amano S, Takezawa T, Yamagami S.</t>
  </si>
  <si>
    <t>Schlottmann PG, Alezzandrini AA, Zas M, Rodriguez FJ, Luna JD, Wu L.</t>
  </si>
  <si>
    <t>Matsumoto T, Itokawa T, Shiba T, Tomita M, Hine K, Mizukaki N, Yoda H, Hori Y.</t>
  </si>
  <si>
    <t>Worden L, Schwartz IB, Bianco S, Ackley SF, Lietman TM, Porco TC.</t>
  </si>
  <si>
    <t>Marupally AG, Vupparaboina KK, Peguda HK, Richhariya A, Jana S, Chhablani J.</t>
  </si>
  <si>
    <t>Jin C, Chen X, Law A, Kang Y, Wang X, Xu W, Yao K.</t>
  </si>
  <si>
    <t>Aoun O, Rapp C, Bialé L, Imbert I, Lechevalier D, Banal F.</t>
  </si>
  <si>
    <t>Gehle P, Goergen B, Pilger D, Ruokonen P, Robinson PN, Salchow DJ.</t>
  </si>
  <si>
    <t>Mabuchi F, Mabuchi N, Takamoto M, Sakurada Y, Yoneyama S, Kashiwagi K, Iijima H, Yamagata Z, Aihara M, Iwata T, Araie M; Japan Glaucoma Society Omics Group (JGS-OG)..</t>
  </si>
  <si>
    <t>Provencher LM, Carter KD, Nerad JA, Alward WLM.</t>
  </si>
  <si>
    <t>Lee WJ, Kim YK, Kim YW, Jeoung JW, Kim SH, Heo JW, Yu HG, Park KH.</t>
  </si>
  <si>
    <t>Park K, Kim J, Lee J.</t>
  </si>
  <si>
    <t>Chen H, Liu T, Zeng Z, Wang Y, Lin Y, Cheng L, Pan Q, Gu F, Song Z, Zhang Z.</t>
  </si>
  <si>
    <t>Vingolo EM, Napolitano G, Fragiotta S.</t>
  </si>
  <si>
    <t>Bhullar PK, Carrasco-Zevallos OM, Dandridge A, Pasricha ND, Keller B, Shen L, Izatt JA, Toth CA, Kuo AN.</t>
  </si>
  <si>
    <t>Enoki M, Shinto S, Matsuoka Y, Otsuka A, Kaidzu S, Tanito M, Shibata T, Uchida K, Ohira A, Yamato M, Yamada KI.</t>
  </si>
  <si>
    <t>Maguire J, McKibbin M, Khan K, Kohl S, Ali M, McKeefry D.</t>
  </si>
  <si>
    <t>Levine RM, Yang A, Brahma V, Martone JF.</t>
  </si>
  <si>
    <t>Tanito M, Ikeda Y, Fujihara E.</t>
  </si>
  <si>
    <t>Song YJ, Kim YK, Jeoung JW, Park KH.</t>
  </si>
  <si>
    <t>Liu Z, Yan S, Wang J, Xu Y, Wang Y, Zhang S, Xu X, Yang Q, Zeng X, Zhou Y, Gu X, Lu S, Fu Z, Fulton DJ, Weintraub NL, Caldwell RB, Zhang W, Wu C, Liu XL, Chen JF, Ahmad A, Kaddour-Djebbar I, et al.</t>
  </si>
  <si>
    <t>Bánfai Z, Hadzsiev K, Pál E, Komlósi K, Melegh M, Balikó L, Melegh B.</t>
  </si>
  <si>
    <t>Ahmed KR, Jebunessa F, Hossain S, Chowdhury HA.</t>
  </si>
  <si>
    <t>Sagiv O, Zloto O, Moroz I, Moisseiev J.</t>
  </si>
  <si>
    <t>Greensher JE, Louie J, Fish JD.</t>
  </si>
  <si>
    <t>Ural Ö, Mocan MC, Erdener U.</t>
  </si>
  <si>
    <t>Chen TC, Yeh CY, Lin CW, Yang CM, Yang CH, Lin IH, Chen PY, Cheng JY, Hu FR.</t>
  </si>
  <si>
    <t>Chen FY, Lee A, Ge S, Nathan S, Knox SM, McNamara NA.</t>
  </si>
  <si>
    <t>Charles NC, Jakobiec FA, Zakka FR, Haberman ID, Katikireddy KR, Jurkunas UV.</t>
  </si>
  <si>
    <t>Berry R, Panegyres PK.</t>
  </si>
  <si>
    <t>Mohamad NA, Ramachandran V, Ismail P, Mohd Isa H, Chan YM, Ngah NF, Md Bakri N, Ching SM, Hoo FK, Wan Sulaiman WA.</t>
  </si>
  <si>
    <t>Berg K, Roald AB, Navaratnam J, Bragadóttir R.</t>
  </si>
  <si>
    <t>Makdoumi K, Nilsson TK, Crafoord S.</t>
  </si>
  <si>
    <t>Gursel Ozkurt Z, Demirci H.</t>
  </si>
  <si>
    <t>Dedania VS, Ghodasra DH, Zacks DN.</t>
  </si>
  <si>
    <t>Kally PM, Sidikaro Y, McCannel CA.</t>
  </si>
  <si>
    <t>Senger C, Margarido MRRA, De Moraes CG, De Fendi LI, Messias A, Paula JS.</t>
  </si>
  <si>
    <t>Zloto O, Mezer E, Ospina L, Stankovic B, Wygnanski-Jaffe T.</t>
  </si>
  <si>
    <t>Kaufmann C, Mortimer LA, Brereton HM, Irani YD, Parker DG, Anson DS, Bachmann LM, Williams KA.</t>
  </si>
  <si>
    <t>Anisimova N, Malyugin B, Arbisser LB, Sobolev N.</t>
  </si>
  <si>
    <t>Venkatesh P, Chawla R, Shah B, Garg SP.</t>
  </si>
  <si>
    <t>Ebrahimiadib N, Modjtahedi BS, Ferenchak K, Papakostas TD, Mantagos JS, Vavvas DG.</t>
  </si>
  <si>
    <t>Nasrazadani D, Quick AK, White WA.</t>
  </si>
  <si>
    <t>Yonekawa Y, Thomas BJ, Lau-Sickon LK, Anderson BJ, Ruby AJ.</t>
  </si>
  <si>
    <t>Yonekawa Y, Abbey AM, van Laere L, Shah AR, Thomas BJ, Ruby AJ, Faia LJ.</t>
  </si>
  <si>
    <t>Dewan T, Sharma C, Chawla H, Singhania R, Chatterjee A.</t>
  </si>
  <si>
    <t>Bui KM, Sadda SR, Salehi-Had H.</t>
  </si>
  <si>
    <t>Jackson ML, Schoessow KA, Selivanova A, Wallis J.</t>
  </si>
  <si>
    <t>Landsend ES, Utheim ØA, Pedersen HR, Lagali N, Baraas RC, Utheim TP.</t>
  </si>
  <si>
    <t>Guo C, Wu Y, Xu L, Li M, Wang Z, Ni N, Guo W.</t>
  </si>
  <si>
    <t>Yuksel B, Karti O, Celik O, Kerci SG, Kusbeci T.</t>
  </si>
  <si>
    <t>Fu H, Zhang B, Tong J, Bedell H, Zhang H, Yang Y, Nie C, Luo Y, Liu X.</t>
  </si>
  <si>
    <t>Oie Y, Nishida K.</t>
  </si>
  <si>
    <t>Parmar GS, Arya S, Meena AK, Ghodke B, Jain E, Jain B.</t>
  </si>
  <si>
    <t>McCann JT, Engelbert M.</t>
  </si>
  <si>
    <t>Průcha M, Sedláčková L.</t>
  </si>
  <si>
    <t>Gómez-Laguna L, Martínez-Herrera A, Reyes-de la Rosa ADP, García-Delgado C, Nieto-Martínez K, Fernández-Ramírez F, Valderrama-Atayupanqui TY, Morales-Jiménez AB, Villa-Morales J, Kofman S, Cervantes A, Morán-Barroso VF.</t>
  </si>
  <si>
    <t>Li D, Li T, Paschalis EI, Wang H, Taniguchi EV, Choo ZN, Shoji MK, Greenstein SH, Brauner SC, Turalba AV, Pasquale LR, Shen LQ.</t>
  </si>
  <si>
    <t>Sakassegawa-Naves FE, Ricci HMM, Moscovici BK, Miyamoto DA, Chiacchio BB, Holzchuh R, Santo RM, Hida RY.</t>
  </si>
  <si>
    <t>Tan AN, Cornelissen MF, Webers CAB, Erckens RJ, Berendschot TTJM, Beckers HJM.</t>
  </si>
  <si>
    <t>Kim J, Park DY, Bae H, Park DY, Kim D, Lee CK, Song S, Chung TY, Lim DH, Kubota Y, Hong YK, He Y, Augustin HG, Oliver G, Koh GY.</t>
  </si>
  <si>
    <t>Bernier-Latmani J, Petrova TV.</t>
  </si>
  <si>
    <t>Petzold A, Balcer LJ, Calabresi PA, Costello F, Frohman TC, Frohman EM, Martinez-Lapiscina EH, Green AJ, Kardon R, Outteryck O, Paul F, Schippling S, Vermersch P, Villoslada P, Balk LJ; ERN-EYE IMSVISUAL..</t>
  </si>
  <si>
    <t>Choi SY, Hwang YS, Kim M, Choi SI, Park YH.</t>
  </si>
  <si>
    <t>Nezos A, Cinoku I, Mavragani CP, Moutsopoulos HM.</t>
  </si>
  <si>
    <t>Scheid PL, Balczun C.</t>
  </si>
  <si>
    <t>Abjani F, Khan NA, Jung SY, Siddiqui R.</t>
  </si>
  <si>
    <t>Mandal P, Khan MA, Shah S.</t>
  </si>
  <si>
    <t>Guo X, Namekata K, Kimura A, Harada C, Harada T.</t>
  </si>
  <si>
    <t>Liutkeviciene R, Vilkeviciute A, Streleckiene G, Kriauciuniene L, Chaleckis R, Deltuva VP.</t>
  </si>
  <si>
    <t>Al-Omairi AM, Al Ameri AH, Al-Shahwan S, Khan AO, Al-Jadaan I, Mousa A, Edward DP.</t>
  </si>
  <si>
    <t>Tamagnini F, Walsh DA, Brown JT, Bondulich MK, Hanger DP, Randall AD.</t>
  </si>
  <si>
    <t>Wang-Renault SF, Boudaoud S, Nocturne G, Roche E, Sigrist N, Daviaud C, Bugge Tinggaard A, Renault V, Deleuze JF, Mariette X, Tost J.</t>
  </si>
  <si>
    <t>Kamekura R, Takano K, Yamamoto M, Kawata K, Shigehara K, Jitsukawa S, Nagaya T, Ito F, Sato A, Ogasawara N, Tsubomatsu C, Takahashi H, Nakase H, Himi T, Ichimiya S.</t>
  </si>
  <si>
    <t>Kwon J, Sung KR.</t>
  </si>
  <si>
    <t>Qin R, Steel A, Fazel N.</t>
  </si>
  <si>
    <t>Bulur I, Onder M.</t>
  </si>
  <si>
    <t>Araki S, Miki A, Goto K, Yamashita T, Takizawa G, Haruishi K, Ieki Y, Kiryu J, Yaoeda K.</t>
  </si>
  <si>
    <t>Chen P, Zhu Y, Yao K.</t>
  </si>
  <si>
    <t>Park JW, Kang BH, Kwon JW, Cho KJ.</t>
  </si>
  <si>
    <t>Lei Z, Zhu Z, Wang BMC, Mei H, Li H, Ga DZG, Jie G, Chi MMB, Zhang S, Ma C, Xu W.</t>
  </si>
  <si>
    <t>Igarashi R, Ochiai S, Sakaue Y, Suetake A, Iikawa R, Togano T, Miyamoto F, Miyamoto D, Fukuchi T.</t>
  </si>
  <si>
    <t>Wielders LHP, Schouten JSAG, Nuijts RMMA.</t>
  </si>
  <si>
    <t>Sorkin N, Einan-Lifshitz A, Abelson S, Boutin T, Showail M, Borovik A, Ashkenazy Z, Chan CC, Rootman DS.</t>
  </si>
  <si>
    <t>Kim JM, Lee EJ, Cho GE, Bae K, Lee JY, Han G, Kang SW.</t>
  </si>
  <si>
    <t>Kim DJ, Lim CY, Gu N, Park CY.</t>
  </si>
  <si>
    <t>Kim JY, Rim TH, Kim SS.</t>
  </si>
  <si>
    <t>Ozkaya A, Alkin Z, Togac M, Ahmet S, Perente I, Taskapili M.</t>
  </si>
  <si>
    <t>Ryu SJ, Lee WJ, Tarver LB, Shin YU, Kang MH, Seong M, Cho HY.</t>
  </si>
  <si>
    <t>Kim S, Kim MK, Wee WR.</t>
  </si>
  <si>
    <t>Kang BS, Han JM, Oh JY, Kim MK, Wee WR.</t>
  </si>
  <si>
    <t>Lee MJ, Khwarg SI, Kim IH, Choi JH, Choi YJ, Kim N, Choung HK.</t>
  </si>
  <si>
    <t>Yoshida S, Nakama T, Ishikawa K, Nakao S, Sonoda KH, Ishibashi T.</t>
  </si>
  <si>
    <t>Chen Z, Lin T, Wang K.</t>
  </si>
  <si>
    <t>Boopathy GTK, Kulkarni M, Ho SY, Boey A, Chua EWM, Barathi VA, Carney TJ, Wang X, Hong W.</t>
  </si>
  <si>
    <t>Shtaya A, Dabbous B.</t>
  </si>
  <si>
    <t>McVeigh K, Vahdani K, Tavassoli S, Tole D.</t>
  </si>
  <si>
    <t>Seol BR, Kim DM, Park KH, Jeoung JW.</t>
  </si>
  <si>
    <t>Reynolds MM, Veverka KK, Gertz MA, Dispenzieri A, Zeldenrust SR, Leung N, Pulido JS.</t>
  </si>
  <si>
    <t>Wong MYZ, Man REK, Gupta P, Lim SH, Lim B, Tham YC, Sabanayagam C, Wong TY, Cheng CY, Lamoureux EL.</t>
  </si>
  <si>
    <t>Rajendrababu S, Babu N, Sinha S, Balakrishnan V, Vardhan A, Puthuran GV, Ramulu PY.</t>
  </si>
  <si>
    <t>Ohno-Matsui K, Fang Y, Uramoto K, Shinohara K, Yokoi T, Ishida T, Jonas JB.</t>
  </si>
  <si>
    <t>Protas ME, Weh E, Footz T, Kasberger J, Baraban SC, Levin AV, Katz LJ, Ritch R, Walter MA, Semina EV, Gould DB.</t>
  </si>
  <si>
    <t>Torriano S, Erkilic N, Faugère V, Damodar K, Hamel CP, Roux AF, Kalatzis V.</t>
  </si>
  <si>
    <t>Bunya VY, Chen M, Zheng Y, Massaro-Giordano M, Gee J, Daniel E, O'Sullivan R, Smith E, Stone RA, Maguire MG.</t>
  </si>
  <si>
    <t>Lonngi M, Velez FG, Tsui I, Davila JP, Rahimi M, Chan C, Sarraf D, Demer JL, Pineles SL.</t>
  </si>
  <si>
    <t>Lei J, Durbin MK, Shi Y, Uji A, Balasubramanian S, Baghdasaryan E, Al-Sheikh M, Sadda SR.</t>
  </si>
  <si>
    <t>Chien JL, Sioufi K, Ferenczy S, Say EAT, Shields CL.</t>
  </si>
  <si>
    <t>Kwon HJ, Lee SM, Pak KY, Park SW, Lee JE, Byon IS.</t>
  </si>
  <si>
    <t>Gupta V, Markan A, Somarajan BI, Sihota R, Gupta A, Gupta S, Sharma A.</t>
  </si>
  <si>
    <t>Kayser S, Vargas P, Mendelsohn D, Han J, Bi H, Benavente A, Bittner AK.</t>
  </si>
  <si>
    <t>Manarang JC, Otteson DC, McDermott AM.</t>
  </si>
  <si>
    <t>Yazgan S, Erboy F, Celik HU, Ornek T, Ugurbas SH, Kokturk F, Ayar O, Akdemir MO, Celik E.</t>
  </si>
  <si>
    <t>Batur M, Seven E, Tekin S, Yasar T.</t>
  </si>
  <si>
    <t>Jeon H, Jung J, Choi H.</t>
  </si>
  <si>
    <t>Modrzejewska M, Wiącek MP.</t>
  </si>
  <si>
    <t>Chung JK, Hwang YH, Wi JM, Kim M, Jung JJ.</t>
  </si>
  <si>
    <t>Wang T, Zhu L, Peng Y, Shen N, Yu Y, Yao M, Zhu J.</t>
  </si>
  <si>
    <t>Fischer C, Petriccione M, Vitolano S, Guarini E, Davis ME, Dunkel IJ.</t>
  </si>
  <si>
    <t>Jonas JB, Cheung CMG, Panda-Jonas S.</t>
  </si>
  <si>
    <t>Ko JA, Sotani Y, Ibrahim DG, Kiuchi Y.</t>
  </si>
  <si>
    <t>Patil M, Ganger A, Sharma S, Saxena R.</t>
  </si>
  <si>
    <t>Sharma D, Singh G, Kakkar N, Jha V.</t>
  </si>
  <si>
    <t>Alam MS, Mukherjee B, Krishnakumar S, Biswas J.</t>
  </si>
  <si>
    <t>Parikh D, Mukherjee B.</t>
  </si>
  <si>
    <t>Kumar DA, Agarwal A.</t>
  </si>
  <si>
    <t>Patel R, Gopalakrishnan M, Rajesh B, Giridhar A.</t>
  </si>
  <si>
    <t>Venkatesh R, Gurav P, Dave PA, Roy S.</t>
  </si>
  <si>
    <t>Cho IH, Kim HD, Jung SJ, Park TK.</t>
  </si>
  <si>
    <t>Kanakpur SH, Caculo DU.</t>
  </si>
  <si>
    <t>Reddy M, Venugopal R, Prakash PY, Kamath YS.</t>
  </si>
  <si>
    <t>Devi L, Prajna NV, Srinivasan M, Radhakrishnan N, Das M.</t>
  </si>
  <si>
    <t>Subudhi P, Khan Z, Subudhi BNR, Sitaram S.</t>
  </si>
  <si>
    <t>Roy R, Saurabh K, Bhattacharyya S, Thomas NR, Datta K.</t>
  </si>
  <si>
    <t>Chatterjee S, Agrawal D.</t>
  </si>
  <si>
    <t>Sonwani P, Amitava AK, Khan AA, Gupta S, Grover S, Kumari N.</t>
  </si>
  <si>
    <t>Gadkari SS, Deshpande M.</t>
  </si>
  <si>
    <t>Agarkar S, Desai R, Singh S, Jaisankar D, Bhende P, Raman R.</t>
  </si>
  <si>
    <t>Kaur S, Sukhija J, Katoch D, Sharma M, Samanta R, Dogra MR.</t>
  </si>
  <si>
    <t>Elias A, Gopalakrishnan M, Anantharaman G.</t>
  </si>
  <si>
    <t>Kemmanu V, Rathod P, Rao HL, Muthu S, Jayadev C.</t>
  </si>
  <si>
    <t>Naderan M, Jahanrad A.</t>
  </si>
  <si>
    <t>Mudhar HS.</t>
  </si>
  <si>
    <t>Talks SJ, Aftab AM, Ashfaq I, Soomro T.</t>
  </si>
  <si>
    <t>Sauder G, Ruf E, Moedl S, Thyzel R.</t>
  </si>
  <si>
    <t>Kandasamy R, Wickremasinghe S, Guymer R.</t>
  </si>
  <si>
    <t>Fels R.</t>
  </si>
  <si>
    <t>Nanda KD, Lacey E, Liasis A, Nischal KK.</t>
  </si>
  <si>
    <t>Maddii S, Biagini I, Aragno A, Scrivanti M, Giambene B, Rizzo S, Virgili G.</t>
  </si>
  <si>
    <t>Pihlblad MS, Reynolds JD.</t>
  </si>
  <si>
    <t>Petrunak JL.</t>
  </si>
  <si>
    <t>Agarwal S, Iyer G, Srinivasan B, Agarwal M, Panchalam Sampath Kumar S, Therese LK.</t>
  </si>
  <si>
    <t>Chan MPY, Broadway DC, Khawaja AP, Yip JLY, Garway-Heath DF, Burr JM, Luben R, Hayat S, Dalzell N, Khaw KT, Foster PJ.</t>
  </si>
  <si>
    <t>Chucair-Elliott AJ, Gurung HR, Carr MM, Carr DJJ.</t>
  </si>
  <si>
    <t>Chen P, Cai X, Yang Y, Chen Z, Qiu J, Yu N, Tang M, Wang Q, Ge J, Yu K, Zhuang J.</t>
  </si>
  <si>
    <t>Sreelakshmi KV, Chandra A, Krishnakumar S, Natarajan V, Khetan V.</t>
  </si>
  <si>
    <t>Ruzycki PA, Linne CD, Hennig AK, Chen S.</t>
  </si>
  <si>
    <t>Shetty R, Sharma A, Pahuja N, Chevour P, Padmajan N, Dhamodaran K, Jayadev C, M M A Nuijts R, Ghosh A, Nallathambi J.</t>
  </si>
  <si>
    <t>Kobayashi M, Iwase T, Yamamoto K, Ra E, Murotani K, Terasaki H.</t>
  </si>
  <si>
    <t>Meng Z, Klinngam W, Edman MC, Hamm-Alvarez SF.</t>
  </si>
  <si>
    <t>Kulp MT, Ciner E, Maguire M, Pistilli M, Candy TR, Ying GS, Quinn G, Cyert L, Moore B; Vision in Preschoolers-Hyperopia in Preschoolers Study Group..</t>
  </si>
  <si>
    <t>Eguchi H, Hotta F, Kuwahara T, Imaohji H, Miyazaki C, Hirose M, Kusaka S, Fukuda M, Shimomura Y.</t>
  </si>
  <si>
    <t>McKeague M, Sharma P, Ho AC.</t>
  </si>
  <si>
    <t>Desai D, Tajik AJ.</t>
  </si>
  <si>
    <t>Sridhar J, Chang JS.</t>
  </si>
  <si>
    <t>Masser DR, Otalora L, Clark NW, Kinter MT, Elliott MH, Freeman WM.</t>
  </si>
  <si>
    <t>Saraf SS, Cunningham MA, Kuriyan AE, Read SP, Rosenfeld PJ, Flynn HW Jr, Albini TA.</t>
  </si>
  <si>
    <t>Liu KC, Walter SD, Finn AP, Materin MA.</t>
  </si>
  <si>
    <t>Vujosevic S, Testi I, Nacci E, Midena E.</t>
  </si>
  <si>
    <t>Abalem MF, Carricondo PC, Santos HNVD, Garcia R, Qian CX, Helal J Jr, de Souza EC, Takahashi WY.</t>
  </si>
  <si>
    <t>Schwartz SG, Harbour JW.</t>
  </si>
  <si>
    <t>Banaee T, Ashraf M, Conti FF, Singh RP.</t>
  </si>
  <si>
    <t>Lee MD, Kaidonis G, Kim AY, Shields RA, Leng T.</t>
  </si>
  <si>
    <t>Neto HO, Regatieri CV, Nobrega MJ, Muccioli C, Casella AM, Andrade RE, Maia M, Kniggendorf V, Ferreira M, Branco AC, Belfort R Jr.</t>
  </si>
  <si>
    <t>Werner JU, Enders C, Lang GK, Lang GE.</t>
  </si>
  <si>
    <t>Muftuoglu IK, Tsai FF, Lin T, Freeman WR.</t>
  </si>
  <si>
    <t>Abbouda A, Lim WS, Sprogyte L, Webster AR, Moosajee M.</t>
  </si>
  <si>
    <t>Capuano V, Farci R, Miere A, Amoroso F, Bandello F, Souied EH, Querques G.</t>
  </si>
  <si>
    <t>Luo X, Li J, Chen C, Tseng S, Liang L.</t>
  </si>
  <si>
    <t>Nishida K, Sotozono C, Yamagami S, Shiraishi A, Saika S, Fukushima A, Hori Y.</t>
  </si>
  <si>
    <t>Kilvington S, Winterton L.</t>
  </si>
  <si>
    <t>Darian-Smith E, Lin ML, Lim LL, McCluskey P, Hall AJ.</t>
  </si>
  <si>
    <t>Faure C, Paques M, Audo I.</t>
  </si>
  <si>
    <t>William CM, Saqran L, Stern MA, Chiang CL, Herrick SP, Rangwala A, Albers MW, Frosch MP, Hyman BT.</t>
  </si>
  <si>
    <t>Bunkers SS.</t>
  </si>
  <si>
    <t>Ververi A, Islam L, Bewes B, Busby L, Sullivan C, Canham N.</t>
  </si>
  <si>
    <t>Ito A, Matsumoto H, Morimoto M, Mimura K, Akiyama H.</t>
  </si>
  <si>
    <t>Giza M, Koftori D, Chen L, Bowness P.</t>
  </si>
  <si>
    <t>Amini N, Daneshvar R, Sharifipour F, Romero P, Henry S, Caprioli J, Nouri-Mahdavi K.</t>
  </si>
  <si>
    <t>Williams DL, Wirostko BM, Gum G, Mann BK.</t>
  </si>
  <si>
    <t>Chen YY, Sheu SJ, Hu HY, Chu D, Chou P.</t>
  </si>
  <si>
    <t>Cama A, Müller A, Taoaba R, Butcher RMR, Itibita I, Migchelsen SJ, Kiauea T, Pickering H, Willis R, Roberts CH, Bakhtiari A, Le Mesurier RT, Alexander NDE, Martin DL, Tekeraoi R, Solomon AW; Global Trachoma Mapping Project..</t>
  </si>
  <si>
    <t>Casoni F, Croci L, Bosone C, D'Ambrosio R, Badaloni A, Gaudesi D, Barili V, Sarna JR, Tessarollo L, Cremona O, Hawkes R, Warming S, Consalez GG.</t>
  </si>
  <si>
    <t>Inoue T, Tanihara H.</t>
  </si>
  <si>
    <t>Vestergaard N, Rosenberg T, Torp-Pedersen C, Vorum H, Andersen CU, Aasbjerg K.</t>
  </si>
  <si>
    <t>Merle BMJ, Silver RE, Rosner B, Seddon JM.</t>
  </si>
  <si>
    <t>Jiang H, Wu M, Liu Y, Song L, Li S, Wang X, Zhang YF, Fang J, Wu S.</t>
  </si>
  <si>
    <t>Cheng Q, Saaddine JB, Klein R, Rothenberg R, Chou CF, Il'yasova D.</t>
  </si>
  <si>
    <t>Purushothaman KK, Sujatha N.</t>
  </si>
  <si>
    <t>Tallapaka KB, Ranganath P, Dalal A.</t>
  </si>
  <si>
    <t>Tao Y, Wang Y, Ma Z, Wang L, Qin L, Wang L, Huang YF, Zhang S.</t>
  </si>
  <si>
    <t>Brouwer A, Nguyen HT, Snoek FJ, van Raalte DH, Beekman ATF, Moll AC, Bremmer MA.</t>
  </si>
  <si>
    <t>Demirel S, Yanık Ö, Nalcı H, Batıoğlu F, Özmert E.</t>
  </si>
  <si>
    <t>Maier S, Bălaşa R, Bajko Z, Simu I, Horvath E.</t>
  </si>
  <si>
    <t>Margo JA, Whiting MF, Brown CH, Hoover CK, Munir WM.</t>
  </si>
  <si>
    <t>Ahn SJ, Ryu SJ, Joung JY, Lee BR.</t>
  </si>
  <si>
    <t>Xiying M, Wenbo W, Wangyi F, Qinghuai L.</t>
  </si>
  <si>
    <t>Jeon HS, Choi DG.</t>
  </si>
  <si>
    <t>Lu YZ, Natoli R, Madigan M, Fernando N, Saxena K, Aggio-Bruce R, Jiao H, Provis J, Valter K.</t>
  </si>
  <si>
    <t>Devambez H, Richeux M, Guericolas M, Choquet C, Casalino E, Ghazali AD.</t>
  </si>
  <si>
    <t>Tyrberg M, Nyström L, Arnqvist HJ, Bolinder J, Gudbjörnsdottir S, Landin-Olsson M, Eriksson JW, Svensson MK.</t>
  </si>
  <si>
    <t>Xie J, Wang C, Ning Q, Gao Q, Gao C, Gou Z, Ye J.</t>
  </si>
  <si>
    <t>Rossi T, Querzoli G, Gelso A, Angelini G, Rossi A, Corazza P, Landi L, Telani S, Ripandelli G.</t>
  </si>
  <si>
    <t>Tortora D, Severino M, Accogli A, Martinetti C, Vercellino N, Capra V, Rossi A, Pavanello M.</t>
  </si>
  <si>
    <t>Ahn J, Ahn SE, Yang KS, Kim SW, Oh J.</t>
  </si>
  <si>
    <t>Masis M, Chen R, Porco T, Lin SC.</t>
  </si>
  <si>
    <t>Liu R, Rong B, Tu P, Tang Y, Song W, Toyos R, Toyos M, Yan X.</t>
  </si>
  <si>
    <t>Baskaran M, Yang E, Trikha S, Kumar RS, Wong HT, He M, Chew PTK, Foster PJ, Friedman D, Aung T.</t>
  </si>
  <si>
    <t>Olson RJ.</t>
  </si>
  <si>
    <t>Sepah YJ, Sadiq MA, Chu DS, Dacey M, Gallemore R, Dayani P, Hanout M, Hassan M, Afridi R, Agarwal A, Halim MS, Do DV, Nguyen QD.</t>
  </si>
  <si>
    <t>Meng B, Zhao L, Yin Y, Li H, Wang X, Yang X, You R, Wang J, Zhang Y, Wang H, Du R, Wang N, Zhan S, Wang Y.</t>
  </si>
  <si>
    <t>Montgomery MP, Postel E, Umbach DM, Richards M, Watson M, Blair A, Chen H, Sandler DP, Schmidt S, Kamel F.</t>
  </si>
  <si>
    <t>Oye J, Mactaggart I, Polack S, Schmidt E, Tamo V, Okwen M, Kuper H.</t>
  </si>
  <si>
    <t>Mootha VV, Hansen B, Rong Z, Mammen PP, Zhou Z, Xing C, Gong X.</t>
  </si>
  <si>
    <t>Cavas-Martínez F, Bataille L, Fernández-Pacheco DG, Cañavate FJF, Alió JL.</t>
  </si>
  <si>
    <t>Kaido M, Kawashima M, Shigeno Y, Yamada Y, Tsubota K.</t>
  </si>
  <si>
    <t>Chen X, Utheim ØA, Xiao J, Adil MY, Stojanovic A, Tashbayev B, Jensen JL, Utheim TP.</t>
  </si>
  <si>
    <t>Kong M, Kim SM, Ham DI.</t>
  </si>
  <si>
    <t>Bessette AP, DeBenedictis MJ, Traboulsi EI.</t>
  </si>
  <si>
    <t>Guo C, Wang Z, He P, Chen G, Zheng X.</t>
  </si>
  <si>
    <t>Chen L, Pi L, Ke N, Chen X, Liu Q.</t>
  </si>
  <si>
    <t>Taylan F, Yavaş Abalı Z, Jäntti N, Güneş N, Darendeliler F, Baş F, Poyrazoğlu Ş, Tamçelik N, Tüysüz B, Mäkitie O.</t>
  </si>
  <si>
    <t>Kudo A.</t>
  </si>
  <si>
    <t>Wijnen M, Olsson DS, van den Heuvel-Eibrink MM, Hammarstrand C, Janssen JAMJL, van der Lely AJ, Johannsson G, Neggers SJCMM.</t>
  </si>
  <si>
    <t>Ding Y, Hu Z, Luan J, Lv X, Yuan D, Xie P, Yuan S, Liu Q.</t>
  </si>
  <si>
    <t>Calvo-González C, Reche-Frutos J, Fernández-Vigo JI, Sáenz-Francés F, Fernández-Pérez C, García-Feijóo J.</t>
  </si>
  <si>
    <t>Heppt MV, Steeb T, Schlager JG, Rosumeck S, Dressler C, Ruzicka T, Nast A, Berking C.</t>
  </si>
  <si>
    <t>Chwalisz B, Gilbert AL, Gittinger JW Jr..</t>
  </si>
  <si>
    <t>Currie CJ, Holden SE, Owens DR.</t>
  </si>
  <si>
    <t>Holden SE, Currie CJ, Owens DR.</t>
  </si>
  <si>
    <t>Currie CJ, Holden SE, Berni E, Owens DR.</t>
  </si>
  <si>
    <t>Ahmed AH, Foster CS, Shields CL.</t>
  </si>
  <si>
    <t>Fox TP, Schwartz JA, Chang AC, Parvin-Nejad FP, Yim CK, Feinsilver SH, Wu AY.</t>
  </si>
  <si>
    <t>Aleman TS, Ventura CV, Cavalcanti MM, Serrano LW, Traband A, Nti AA, Gois AL, Bravo-Filho V, Martins TT, Nichols CW, Maia M, Belfort R Jr.</t>
  </si>
  <si>
    <t>Shiraya T, Kato S, Araki F, Ueta T, Abe H, Asai N.</t>
  </si>
  <si>
    <t>Naderan M, Jahanrad A, Farjadnia M.</t>
  </si>
  <si>
    <t>Jang BS, Chang JH, Oh S, Lim YJ, Kim IH.</t>
  </si>
  <si>
    <t>Kuroki K, Kice N, Ota-Kuroki J.</t>
  </si>
  <si>
    <t>Eulenberg P, Köhler N, Blasi T, Filby A, Carpenter AE, Rees P, Theis FJ, Wolf FA.</t>
  </si>
  <si>
    <t>Yu JG, Huang Q, Zhou XF, Ding Y, Li J, Xiang Y.</t>
  </si>
  <si>
    <t>Moschos MM, Chatziralli I, Brouzas D, Gazouli M.</t>
  </si>
  <si>
    <t>Wang J, Saul A, Cui X, Roon P, Smith SB.</t>
  </si>
  <si>
    <t>Wang NK, Fu Y, Wang JP, Kang EY, Wu AL, Tseng YJ, Yeh LK, Chen KJ, Wu WC, Ho WJ, Lai CC.</t>
  </si>
  <si>
    <t>Yao Y, Zheng X, Ge X, Xiu Y, Zhang L, Fang W, Zhao J, Gu F, Zhu Y.</t>
  </si>
  <si>
    <t>Evangelista CB, Hatch KM.</t>
  </si>
  <si>
    <t>Kızılocak H, Ozdemir N, Dikme G, Koç B, Atabek AA, Çokuğraş H, İskeleli G, Dönmez-Demir B, Christiansen NM, Ziegler M, Ozdağ H, Schuster V, Celkan T.</t>
  </si>
  <si>
    <t>Scanlon PH.</t>
  </si>
  <si>
    <t>Wong A, Matheos K, Prime Z, Danesh-Meyer HV.</t>
  </si>
  <si>
    <t>Amanullah S, Okudolo J, Rahmatnejad K, Lin SC, Wizov SS, Manzi Muhire RS, Hark LA, Zheng CX, Zhan T, Spaeth GL.</t>
  </si>
  <si>
    <t>Tepelus TC, Chiu GB, Maram J, Huang J, Chopra V, Sadda SR, Lee OL.</t>
  </si>
  <si>
    <t>Rabiolo A, Marchese A, Sacconi R, Cicinelli MV, Grosso A, Querques L, Querques G, Bandello F.</t>
  </si>
  <si>
    <t>Schwartz R, Rozenberg A, Loewenstein A, Goldstein M.</t>
  </si>
  <si>
    <t>Zhang SH, Zhang FX.</t>
  </si>
  <si>
    <t>Luo D, Deng T, Yuan W, Deng H, Jin M.</t>
  </si>
  <si>
    <t>Meng Q, Qin Y, Deshpande M, Kashiwabuchi F, Rodrigues M, Lu Q, Ren H, Elisseeff JH, Semenza GL, Montaner SV, Sodhi A.</t>
  </si>
  <si>
    <t>Felix CM, Lee S, Levin MH, Verkman AS.</t>
  </si>
  <si>
    <t>Gallagher AG, McLean K, Stewart RMK, Wellings DA, Allison HE, Williams RL.</t>
  </si>
  <si>
    <t>Williams GP, George BL, Wong YR, Yam GHF, Ang M, Tay SC, Mehta JS.</t>
  </si>
  <si>
    <t>Jonas DE, Amick HR, Wallace IF, Feltner C, Vander Schaaf EB, Brown CL, Baker C.</t>
  </si>
  <si>
    <t>Litts KM, Cooper RF, Duncan JL, Carroll J.</t>
  </si>
  <si>
    <t>Akkaya Turhan S, Toker E.</t>
  </si>
  <si>
    <t>Mathews PM, Karakus S, Agrawal D, Hindman HB, Ramulu PY, Akpek EK.</t>
  </si>
  <si>
    <t>Ling JJ, Bays DJ, Thompson GR 3rd, Moshiri A, Mannis MJ.</t>
  </si>
  <si>
    <t>Shantha JG, Crozier I, Yeh S.</t>
  </si>
  <si>
    <t>Efron N, Morgan PB.</t>
  </si>
  <si>
    <t>Graham-Brown J, Gilmore P, Colella V, Moss L, Dixon C, Andrews M, Arbeid P, Barber J, Timofte D, McGarry J, Otranto D, Williams D.</t>
  </si>
  <si>
    <t>Kase S, Ishijima K, Uraki T, Suimon Y, Suzuki Y, Kase M, Ishida S.</t>
  </si>
  <si>
    <t>Moon S, Ranchet M, Tant M, Akinwuntan AE, Devos H.</t>
  </si>
  <si>
    <t>Mayo-Wilson E, Ng SM, Chuck RS, Li T.</t>
  </si>
  <si>
    <t>Yang HW, Chung M, Kudo T, Meyer T.</t>
  </si>
  <si>
    <t>Wostyn P, De Deyn PP.</t>
  </si>
  <si>
    <t>Tiong KI, Mohd Zahidin AZ, Sumugam SKA, Uchang J, Mohd Isa HD.</t>
  </si>
  <si>
    <t>Steele KR, Szczotka-Flynn L.</t>
  </si>
  <si>
    <t>Bergmanson JP, Martinez JG.</t>
  </si>
  <si>
    <t>Leung MP, Thompson B, Black J, Dai S, Alsweiler JM.</t>
  </si>
  <si>
    <t>Lindsay RG, Leung R, Herbert B.</t>
  </si>
  <si>
    <t>Alsahlawi A, Ekhzaimy A, Alshowair D, Ajlan A.</t>
  </si>
  <si>
    <t>Wan J, Steiner J, Baselga E, Blei F, Cordisco M, Garzon MC, Goddard DS, Haggstrom A, Krol A, Frieden IJ, Metry D, Morel KD, Verhagen JMA, Wargon O, Drolet BA, Siegel DH.</t>
  </si>
  <si>
    <t>Enseleit F, Michels S, Sudano I, Stahel M, Zweifel S, Schlager O, Becker M, Winnik S, Nägele M, Flammer AJ, Neidhart M, Graf N, Matter CM, Seifert B, Lüscher TF, Ruschitzka F.</t>
  </si>
  <si>
    <t>Peng J, Zhang Q, Jin H, Fei P, Zhao P.</t>
  </si>
  <si>
    <t>Camp AS, Weinreb RN.</t>
  </si>
  <si>
    <t>Zhu B, Ma Y, Lin S, Zou H.</t>
  </si>
  <si>
    <t>Pi J, Cheng Y, Sun H, Chen X, Zhuang T, Liu J, Li Y, Chang H, Zhang L, Zhang Y, Tao T.</t>
  </si>
  <si>
    <t>Thapa R, Bajimaya S, Paudyal G, Khanal S, Tan S, Thapa SS, van Rens G.</t>
  </si>
  <si>
    <t>Rentka A, Grygar J, Nemes Z, Kemeny-Beke A.</t>
  </si>
  <si>
    <t>Periyasamy P, Shinohara T.</t>
  </si>
  <si>
    <t>Clayson K, Pan X, Pavlatos E, Short R, Morris H, Hart RT, Liu J.</t>
  </si>
  <si>
    <t>Li X, Wu M, Zhang L, Liu H, Zhang L, He J.</t>
  </si>
  <si>
    <t>Purdy AC, Idriss A, Ahern S, Lin E, Elfenbein DM.</t>
  </si>
  <si>
    <t>Baenninger PB, Bachmann LM, Wienecke L, Thiel MA, Kaufmann C.</t>
  </si>
  <si>
    <t>Leece EA, Clark L.</t>
  </si>
  <si>
    <t>Palterer B, Brugnolo F, Sieni E, Barilaro A, Parronchi P.</t>
  </si>
  <si>
    <t>Miura M, Makita S, Yasuno Y, Tsukahara R, Usui Y, Rao NA, Ikuno Y, Uematsu S, Agawa T, Iwasaki T, Goto H.</t>
  </si>
  <si>
    <t>Bellingrath JS, Ochakovski GA, Seitz IP, Kohl S, Zrenner E, Hanig N, Prokisch H, Weber BH, Downes SM, Ramsden S, MacLaren RE, Fischer MD.</t>
  </si>
  <si>
    <t>Sousa RM, Oyamada MK, Cunha LP, Monteiro MLR.</t>
  </si>
  <si>
    <t>Zhao X, Kong F, Wang L, Zhang H.</t>
  </si>
  <si>
    <t>Sagiv O, Thakar SD, Morrell G, Tetzlaff MT, Esmaeli B.</t>
  </si>
  <si>
    <t>Balducci N, Morara M, Veronese C, Barboni P, Casadei NL, Savini G, Parisi V, Sadun AA, Ciardella A.</t>
  </si>
  <si>
    <t>Takahashi Y, Sabundayo MS, Mito H, Miyazaki H, Kakizaki H.</t>
  </si>
  <si>
    <t>Sivagurunathan S, Arunachalam JP, Chidambaram S.</t>
  </si>
  <si>
    <t>Hur JH, Chun EJ, Kwag HJ, Yoo JY, Kim HY, Kim JJ, Lee KW.</t>
  </si>
  <si>
    <t>Ahn JH, Choi YH, Paik HJ, Kim MK, Wee WR, Kim DH.</t>
  </si>
  <si>
    <t>Al-Zamil WM, Yassin SA.</t>
  </si>
  <si>
    <t>Shan K, Liu C, Liu BH, Chen X, Dong R, Liu X, Zhang YY, Liu B, Zhang SJ, Wang JJ, Zhang SH, Wu JH, Zhao C, Yan B.</t>
  </si>
  <si>
    <t>Castillo J, Aleman I, Rush SW, Rush RB.</t>
  </si>
  <si>
    <t>Wright AJ, Bohner AD, Bernhisel AA, Zaugg B, Barlow WR Jr, Pettey JH, Olson RJ.</t>
  </si>
  <si>
    <t>Labowsky MT, Stinnett SS, Liss J, Daluvoy M, Hall RP 3rd, Shieh C.</t>
  </si>
  <si>
    <t>Neustein RF, Beck AD.</t>
  </si>
  <si>
    <t>Pahl DA, Green NS, Bhatia M, Lee MT, Chang JS, Licursi M, Briamonte C, Smilow E, Chen RWS.</t>
  </si>
  <si>
    <t>Kersten E, Geerlings MJ, den Hollander AI, de Jong EK, Fauser S, Peto T, Hoyng CB.</t>
  </si>
  <si>
    <t>Torp-Pedersen T, Boyd HA, Skotte L, Haargaard B, Wohlfahrt J, Holmes JM, Melbye M.</t>
  </si>
  <si>
    <t>Pronin S, Brown L, Megaw R, Tatham AJ.</t>
  </si>
  <si>
    <t>Kim SB, Lee EJ, Han JC, Kee C.</t>
  </si>
  <si>
    <t>Laube T, Brockmann C, Lehmann N, Bornfeld N.</t>
  </si>
  <si>
    <t>Liao JL, Xiong ZY, Yang ZK, Hao L, Liu GL, Ren YP, Wang Q, Duan LP, Zheng ZX, Dong J.</t>
  </si>
  <si>
    <t>Krebs MP, Collin GB, Hicks WL, Yu M, Charette JR, Shi LY, Wang J, Naggert JK, Peachey NS, Nishina PM.</t>
  </si>
  <si>
    <t>Tarmann L, Wackernagel W, Ivastinovic D, Schneider M, Winkler P, Langmann G.</t>
  </si>
  <si>
    <t>Sifaoui I, López-Arencibia A, Martín-Navarro CM, Reyes-Batlle M, Wagner C, Chiboub O, Mejri M, Valladares B, Abderrabba M, Piñero JE, Lorenzo-Morales J.</t>
  </si>
  <si>
    <t>Justice ED, Barnum SJ, Kidd T.</t>
  </si>
  <si>
    <t>Derzko-Dzulynsky L.</t>
  </si>
  <si>
    <t>Lee JTL, Skalicky SE, Lin ML.</t>
  </si>
  <si>
    <t>Medeiros Pinto J, Pinto Ferreira N, Abegão Pinto L.</t>
  </si>
  <si>
    <t>Ali A, Rosenfeld C, Rosenberg E, Sharma S, Wandel TL.</t>
  </si>
  <si>
    <t>Barbosa-Breda J, Himmelreich U, Ghesquière B, Rocha-Sousa A, Stalmans I.</t>
  </si>
  <si>
    <t>Peng Y, Tang L, Zhou Y.</t>
  </si>
  <si>
    <t>Chan PP, Li EY, Tsoi KKF, Kwong YY, Tham CC.</t>
  </si>
  <si>
    <t>Cirineo N, Morales E, Lee JM, Ramanathan M, Hirunpatravong P, Lin M, Capistrano V, Abdelmonen A, Yu F, Nouri-Mahdavi K, Coleman AL, Caprioli J.</t>
  </si>
  <si>
    <t>Otori Y, Takahashi G, Urashima M, Kuwayama Y; Quality of Life Improvement Committee..</t>
  </si>
  <si>
    <t>Manalastas PIC, Zangwill LM, Saunders LJ, Mansouri K, Belghith A, Suh MH, Yarmohammadi A, Penteado RC, Akagi T, Shoji T, Weinreb RN.</t>
  </si>
  <si>
    <t>Williams PA, Harder JM, John SWM.</t>
  </si>
  <si>
    <t>Abe RY, Shigueoka LS, Vasconcellos JPC, Costa VP.</t>
  </si>
  <si>
    <t>Wang MY, Patel K, Blieden LS, Chuang AZ, Baker LA, Bell NP, Feldman RM.</t>
  </si>
  <si>
    <t>Thepass G, Lemij HG, Vermeer KA.</t>
  </si>
  <si>
    <t>Miki A, Kumoi M, Usui S, Endo T, Kawashima R, Morimoto T, Matsushita K, Fujikado T, Nishida K.</t>
  </si>
  <si>
    <t>Sobeih DH, Cotran PR.</t>
  </si>
  <si>
    <t>Yu TC, Tseng GL, Chen CC, Liou SW.</t>
  </si>
  <si>
    <t>Yang S, Wang B, Zhang Y, Zhai H, Wang J, Wang S, Xie L.</t>
  </si>
  <si>
    <t>Ahmad MSZ, Carrim ZI.</t>
  </si>
  <si>
    <t>El-Nimri NW, Walline JJ.</t>
  </si>
  <si>
    <t>Barry SR, Bridgeman B.</t>
  </si>
  <si>
    <t>Nadarajah S, Samsudin A, Ramli N, Tan CT, Mimiwati Z.</t>
  </si>
  <si>
    <t>Arribas-Pardo P, Mendez-Hernandez C, Cuiña-Sardiña R, Benitez-Del-Castillo JM, Garcia-Feijoo J.</t>
  </si>
  <si>
    <t>Chao C, Stapleton F, Willcox MDP, Golebiowski B, Richdale K.</t>
  </si>
  <si>
    <t>Altoaimi BH, Almutairi MS, Kollbaum P, Bradley A.</t>
  </si>
  <si>
    <t>Uprety S, Morjaria P, Shrestha JB, Shrestha GS, Khanal S.</t>
  </si>
  <si>
    <t>Abdull MM, McCambridge J, Evans J, Muazu F, Gilbert C.</t>
  </si>
  <si>
    <t>Tsikata E, Verticchio Vercellin AC, Falkenstein I, Poon LY, Brauner S, Khoueir Z, Miller JB, Chen TC.</t>
  </si>
  <si>
    <t>Loureiro MM, Vianna JR, Danthurebandara VM, Sharpe GP, Hutchison DM, Nicolela MT, Chauhan BC.</t>
  </si>
  <si>
    <t>Morrow MJ, Ko MW.</t>
  </si>
  <si>
    <t>Johnson KL, James MD, Carrera-Justiz S.</t>
  </si>
  <si>
    <t>Zmyslowska A, Fendler W, Waszczykowska A, Niwald A, Borowiec M, Jurowski P, Mlynarski W.</t>
  </si>
  <si>
    <t>Liu Y, Swearingen R.</t>
  </si>
  <si>
    <t>Shiraki N, Wakabayashi T, Sato T, Sakaguchi H, Nishida K.</t>
  </si>
  <si>
    <t>Mora JS, Waite C, Gilbert CE, Breidenstein B, Sloper JJ.</t>
  </si>
  <si>
    <t>Zhang G, Chen H, Chen W, Zhang M.</t>
  </si>
  <si>
    <t>Li M, Zauhar RJ, Grazal C, Curcio CA, DeAngelis MM, Stambolian D.</t>
  </si>
  <si>
    <t>DeAngelis MM, Owen LA, Morrison MA, Morgan DJ, Li M, Shakoor A, Vitale A, Iyengar S, Stambolian D, Kim IK, Farrer LA.</t>
  </si>
  <si>
    <t>Kaneko H, Matsuura T, Takayama K, Ito Y, Iwase T, Ueno S, Nonobe N, Yasuda S, Kataoka K, Terasaki H.</t>
  </si>
  <si>
    <t>Han X, Guo X, Lee PY, Morgan IG, He M.</t>
  </si>
  <si>
    <t>Aschard H, Kang JH, Iglesias AI, Hysi P, Cooke Bailey JN, Khawaja AP, Allingham RR, Ashley-Koch A, Lee RK, Moroi SE, Brilliant MH, Wollstein G, Schuman JS, Fingert JH, Budenz DL, Realini T, Gaasterland T, Scott WK, Singh K, Sit AJ, Igo RP Jr, Song YE, et al.</t>
  </si>
  <si>
    <t>Telek HH, Yesilirmak N, Sungur G, Ozdemir Y, Yesil NK, Ornek F.</t>
  </si>
  <si>
    <t>Takahashi Y, Sabundayo MS, Miyazaki H, Mito H, Kakizaki H.</t>
  </si>
  <si>
    <t>Kim SW, Kim EK.</t>
  </si>
  <si>
    <t>Ozawa Y, Shigeno Y, Nagai N, Suzuki M, Kurihara T, Minami S, Hirano E, Shinoda H, Kobayashi S, Tsubota K.</t>
  </si>
  <si>
    <t>Arnold RW, Jacob J, Matrix Z.</t>
  </si>
  <si>
    <t>Rechichi C, De Mojà G, Aragona P.</t>
  </si>
  <si>
    <t>Perucho-González L, Méndez-Hernández CD, González-de-la-Rosa M, Fernández-Pérez C, Sáez-Francés F, Andrés-Guerrero V, García-Feijoó J.</t>
  </si>
  <si>
    <t>Vagge A, Gunton K, Schnall B.</t>
  </si>
  <si>
    <t>Choi DYD, Lee SM, Park KA, Oh SY.</t>
  </si>
  <si>
    <t>Bhogal M, Lwin CN, Seah XY, Peh G, Mehta JS.</t>
  </si>
  <si>
    <t>Puthenparampil M, Federle L, Poggiali D, Miante S, Signori A, Pilotto E, Rinaldi F, Perini P, Sormani MP, Midena E, Gallo P.</t>
  </si>
  <si>
    <t>Naito T, Fujiwara M, Miki T, Araki R, Fujiwara A, Shiode Y, Morizane Y, Nagayama M, Shiraga F.</t>
  </si>
  <si>
    <t>Maruko I, Koizumi H, Hasegawa T, Arakawa H, Iida T.</t>
  </si>
  <si>
    <t>Lavia C, Dallorto L, Maule M, Ceccarelli M, Fea AM.</t>
  </si>
  <si>
    <t>An Y, Zheng Z, Zhang X, Cho SB, Kim DY, Choi MJ, Bang D.</t>
  </si>
  <si>
    <t>Nation J, Lopez A, Grover N, Carvalho D, Vinocur D, Jiang W.</t>
  </si>
  <si>
    <t>Dudakova L, Stranecky V, Ulmanova O, Hlavova E, Trková M, Vincent AL, Liskova P.</t>
  </si>
  <si>
    <t>Christensen DRG, Brown FE, Cree AJ, Ratnayaka JA, Lotery AJ.</t>
  </si>
  <si>
    <t>Jia C, Zhang F, Zhu Y, Qi X, Wang Y.</t>
  </si>
  <si>
    <t>Sleiman K, Veerappan M, Winter KP, McCall MN, Yiu G, Farsiu S, Chew EY, Clemons T, Toth CA; Age-Related Eye Disease Study 2 Ancillary Spectral Domain Optical Coherence Tomography Study Group..</t>
  </si>
  <si>
    <t>He M, Wang W, Huang W.</t>
  </si>
  <si>
    <t>Blanco AR, Nostro A, D'Angelo V, D'Arrigo M, Mazzone MG, Marino A.</t>
  </si>
  <si>
    <t>Kupersmith MJ, Sibony PA, Dave S.</t>
  </si>
  <si>
    <t>Tamimi EA, Pyne JD, Muli DK, Axman KF, Howerton SJ, Davis MR, Girkin CA, Vande Geest JP.</t>
  </si>
  <si>
    <t>Baumann B, Sterling J, Song Y, Song D, Fruttiger M, Gillies M, Shen W, Dunaief JL.</t>
  </si>
  <si>
    <t>Deng J, Hu J, Tan H, Su G, Cao Q, Huang X, Kijlstra A, Yang P.</t>
  </si>
  <si>
    <t>Masuda H, Hirano S, Takahashi N, Hatsugano E, Uzawa A, Uchida T, Ohtani R, Kuwabara S, Mori M.</t>
  </si>
  <si>
    <t>Hyun J, Lim DH, Eo DR, Hwang S, Chung ES, Chung TY.</t>
  </si>
  <si>
    <t>Jordan DR, Stoica B, Dutton JJ.</t>
  </si>
  <si>
    <t>Hauck SM, Lepper MF, Hertl M, Sekundo W, Deeg CA.</t>
  </si>
  <si>
    <t>Vemala R, Sivaprasad S, Barbur JL.</t>
  </si>
  <si>
    <t>Shi X, Garcia G 3rd, Van De Weghe JC, McGorty R, Pazour GJ, Doherty D, Huang B, Reiter JF.</t>
  </si>
  <si>
    <t>Lana TP, da Silva Costa SM, Ananina G, Hirata FE, Rim PHH, Medina FM, de Vasconcellos JPC, de Melo MB.</t>
  </si>
  <si>
    <t>Ben Nsir A, Thai QA, Hmida B.</t>
  </si>
  <si>
    <t>Johnson CA, Thapa S, George Kong YX, Robin AL.</t>
  </si>
  <si>
    <t>Chu YC, Wu SY, Tsai YJ, Liao YL, Chu HY.</t>
  </si>
  <si>
    <t>Gupta S, Chatterjee S, Mukherjee A, Mutsuddi M.</t>
  </si>
  <si>
    <t>Yang J, Fritsche LG, Zhou X, Abecasis G; International Age-Related Macular Degeneration Genomics Consortium..</t>
  </si>
  <si>
    <t>Birk AO, Andersen JS, Villesen HH, Steffensen MA, Calderon MA.</t>
  </si>
  <si>
    <t>Siewert S, Falke K, Luderer F, Reske T, Schmidt W, Pfensig S, Stiehm M, Hinze U, Chichkov B, Grabow N, Guthoff R, Schmitz KP.</t>
  </si>
  <si>
    <t>Jiang Z, Liu G, Meng F, Wang W, Hao P, Xiang Y, Wang Y, Han R, Li F, Wang L, Li X.</t>
  </si>
  <si>
    <t>Liao YR, Li ZJ, Zeng P, Lan YQ.</t>
  </si>
  <si>
    <t>Tsukiyama A, Hattori Y, Tahara S, Ishisaka E, Morimoto D, Oyama K, Teramoto A, Morita A.</t>
  </si>
  <si>
    <t>Teixeira JC, Santos MM, Melancia JL.</t>
  </si>
  <si>
    <t>Yang HK, Kim JH, Kim JS, Hwang JM.</t>
  </si>
  <si>
    <t>Xu Y, Rong A, Xu W, Niu Y, Wang Z.</t>
  </si>
  <si>
    <t>Ścieżyńska A, Ruszkowska E, Szulborski K, Rydz K, Wierzbowska J, Kosińska J, Rękas M, Płoski R, Szaflik JP, Ołdak M.</t>
  </si>
  <si>
    <t>Donnenfeld ED, Perry HD, Nattis AS, Rosenberg ED.</t>
  </si>
  <si>
    <t>Kim K, Kim ES, Rhee SY, Chon S, Woo JT, Yu SY.</t>
  </si>
  <si>
    <t>Jauhonen HM, Laihia J, Oksala O, Viiri J, Sironen R, Alajuuma P, Kaarniranta K, Leino L.</t>
  </si>
  <si>
    <t>Wang X, Zein WM, D'Souza L, Roberson C, Wetherby K, He H, Villarta A, Turriff A, Johnson KR, Fann YC.</t>
  </si>
  <si>
    <t>Anshu A, Tan D, Chee SP, Mehta JS, Htoon HM.</t>
  </si>
  <si>
    <t>Barboni MTS, Nagy BV, Martins CMG, Bonci DMO, Hauzman E, Aher A, Tsai TI, Kremers J, Ventura DF.</t>
  </si>
  <si>
    <t>Iida Y, Muraoka Y, Ooto S, Suzuma K, Murakami T, Iida-Miwa Y, Ghashut R, Tsujikawa A.</t>
  </si>
  <si>
    <t>Mimouni M, Segev O, Dori D, Geffen N, Flores V, Segal O.</t>
  </si>
  <si>
    <t>Kara C, Petriçli İS.</t>
  </si>
  <si>
    <t>Fan YY, Yang ML.</t>
  </si>
  <si>
    <t>Motley WW 3rd, Atoum DM.</t>
  </si>
  <si>
    <t>Cheung N, Teo K, Zhao W, Wang JJ, Neelam K, Tan NYQ, Mitchell P, Cheng CY, Wong TY.</t>
  </si>
  <si>
    <t>Ranjith K, Sontam B, Sharma S, Joseph J, Chathoth KN, Sama KC, Murthy SI, Shivaji S.</t>
  </si>
  <si>
    <t>Li J, Ren J, Yip YWY, Zhang X, Chu KO, Ng TK, Chan SO, Pang CP, Chu WK.</t>
  </si>
  <si>
    <t>Wang B, Liu Y, Chen S, Wu Y, Lin S, Duan Y, Zheng K, Zhang L, Gu X, Hong W, Shao H, Zeng X, Sun B, Duan S.</t>
  </si>
  <si>
    <t>Vogl WD, Waldstein SM, Gerendas BS, Schlegl T, Langs G, Schmidt-Erfurth U.</t>
  </si>
  <si>
    <t>Bedggood P, Nguyen B, Lakkis G, Turpin A, McKendrick AM.</t>
  </si>
  <si>
    <t>Martin GC, Dénier C, Zambrowski O, Grévent D, Bruère L, Brousse V, de Montalembert M, Brémond-Gignac D, Robert MP.</t>
  </si>
  <si>
    <t>Kim KH, Kim DH, Jeong HJ, Ryu JS, Kim YJ, Oh JY, Kim MK, Wee WR.</t>
  </si>
  <si>
    <t>Zeidenweber DA, Tran KD, Sales CS, Wehrer SW, Straiko MD, Terry MA.</t>
  </si>
  <si>
    <t>Cai S, Bressler NM.</t>
  </si>
  <si>
    <t>Keren S, Zanolli M, Dotan G.</t>
  </si>
  <si>
    <t>Park DY, Lim DH, Hwang S, Hyun J, Chung TY.</t>
  </si>
  <si>
    <t>Alemu DS, Gudeta AD, Gebreselassie KL.</t>
  </si>
  <si>
    <t>Maia MM, Meira-Strejevitch CS, Pereira-Chioccola VL, de Hippólito DDC, Silva VO, Brandão de Mattos CC, Frederico FB, Siqueira RC, de Mattos LC; FAMERP and IAL Toxoplasma Research Group..</t>
  </si>
  <si>
    <t>Wesselink C, Jansonius NM.</t>
  </si>
  <si>
    <t>de Gracia P, Hartwig A.</t>
  </si>
  <si>
    <t>Guggenheim JA, Ghorbani Mojarrad N, Williams C, Flitcroft DI.</t>
  </si>
  <si>
    <t>Delas B, Julio G, Fernández-Vega Á, Casaroli-Marano RP, Nadal J.</t>
  </si>
  <si>
    <t>Olivares AM, Althoff K, Chen GF, Wu S, Morrisson MA, DeAngelis MM, Haider N.</t>
  </si>
  <si>
    <t>Kimura S, Morizane Y, Matoba R, Hosokawa M, Shiode Y, Hirano M, Doi S, Toshima S, Takahashi K, Hosogi M, Fujiwara A, Shiraga F.</t>
  </si>
  <si>
    <t>Sung H, Shin HH, Baek Y, Kim GA, Koh JS, Park EC, Shin J.</t>
  </si>
  <si>
    <t>Alnawaiseh M, Zumhagen L, Rosentreter A, Eter N.</t>
  </si>
  <si>
    <t>Okada M, Egan CA, Heeren TFC, Tufail A, Fruttiger M, Maloca PM.</t>
  </si>
  <si>
    <t>Xu H, Lutrin D, Wu Z.</t>
  </si>
  <si>
    <t>Im DH, Yang YS, Choi H, Choi S, Shin JE, Kim CH.</t>
  </si>
  <si>
    <t>Lalji A, Izbudak I, Birnbaum J.</t>
  </si>
  <si>
    <t>Vera J, Jiménez R, Redondo B, Cárdenas D, De Moraes CG, Garcia-Ramos A.</t>
  </si>
  <si>
    <t>Aptel F, Bron AM, Lachkar Y, Schweitzer C.</t>
  </si>
  <si>
    <t>Kim YK, Ha A, Song YJ, Na KI, Lee WJ, Jeoung JW, Park KH.</t>
  </si>
  <si>
    <t>de Crom RMPC, Webers CAB, van Kooten-Noordzij MAW, Michiels AC, Schouten JSAG, Berendschot TTJM, Beckers HJM.</t>
  </si>
  <si>
    <t>Shah P, Zhu D, Culbertson WW.</t>
  </si>
  <si>
    <t>Cheng AMS, Tseng SCG.</t>
  </si>
  <si>
    <t>Sepsakos L, Cheung AY, Nerad JA, Mogilishetty G, Holland EJ.</t>
  </si>
  <si>
    <t>Singh A, Zarei-Ghanavati M, Avadhanam V, Liu C.</t>
  </si>
  <si>
    <t>Frings A, Schargus M.</t>
  </si>
  <si>
    <t>Lisa C, Fernández-Vega Cueto L, Poo-López A, Madrid-Costa D, Alfonso JF.</t>
  </si>
  <si>
    <t>Sfikakis PP, Arida A, Panopoulos S, Fragiadaki K, Pentazos G, Laskari K, Tektonidou M, Markomichelakis N.</t>
  </si>
  <si>
    <t>Westborg I, Granstam E, Rosso A, Albrecht S, Karlsson N, Lövestam-Adrian M.</t>
  </si>
  <si>
    <t>Marques FF, Marques DMV, Matsumoto FK.</t>
  </si>
  <si>
    <t>Machado MAC, Silva JAF, Garcia EA, Allemann N.</t>
  </si>
  <si>
    <t>Costa AXD, Gomes JÁP, Marculino LGC, Liendo VL, Barreiro TP, Santos MSD.</t>
  </si>
  <si>
    <t>Feijó ED, Nery ACS, Caiado FR, Limongi RM.</t>
  </si>
  <si>
    <t>Müller EG, Santos MSD, Freitas D, Gomes JÁP, Belfort R Jr.</t>
  </si>
  <si>
    <t>Viana KÍS, Leão PMS, Fernandes L, Siqueira R, Ribeiro J, Jorge R.</t>
  </si>
  <si>
    <t>Calvo-Maroto AM, Pérez-Cambrodí RJ, Esteve-Taboada JJ, García-Lázaro S, Cerviño AN.</t>
  </si>
  <si>
    <t>Çekiç B, Toslak İE, Doğan B, Çakır T, Erol MK, Bülbüller N.</t>
  </si>
  <si>
    <t>Vieira IV, Boianovsky C, Saraiva TJ, Godoy RB, Lake J.</t>
  </si>
  <si>
    <t>Gaspar R, Pinto LA, Sousa DC.</t>
  </si>
  <si>
    <t>Cypel MC, Salomão SR, Dantas PEC, Lottenberg CL, Kasahara N, Ramos LR, Belfort R Jr.</t>
  </si>
  <si>
    <t>Meirelles ALB, Rodrigues MW, Guirado AF, Jorge R.</t>
  </si>
  <si>
    <t>Ozdemir ES, Burcu A, Akkaya ZY, Ornek F.</t>
  </si>
  <si>
    <t>Mabuchi F, Mabuchi N, Sakurada Y, Yoneyama S, Kashiwagi K, Iijima H, Yamagata Z, Takamoto M, Aihara M, Iwata T, Kawase K, Shiga Y, Nishiguchi KM, Nakazawa T, Ozaki M, Araie M; Japan Glaucoma Society Omics Group (JGS-OG)..</t>
  </si>
  <si>
    <t>Grewal DS, Merlau DJ, Giri P, Munk MR, Fawzi AA, Jampol LM, Tanna AP.</t>
  </si>
  <si>
    <t>Kuot A, Hewitt AW, Snibson GR, Souzeau E, Mills R, Craig JE, Burdon KP, Sharma S.</t>
  </si>
  <si>
    <t>Jee K, Rodrigues M, Kashiwabuchi F, Applewhite BP, Han I, Lutty G, Goldberg MF, Semenza GL, Montaner S, Sodhi A.</t>
  </si>
  <si>
    <t>Zetterberg C, Forsman M, Richter HO.</t>
  </si>
  <si>
    <t>Vo Kim S, Fajnkuchen F, Sarda V, Qu-Knafo L, Bodaghi B, Giocanti-Aurégan A.</t>
  </si>
  <si>
    <t>Gawęcki M, Jaszczuk-Maciejewska A, Jurska-Jaśko A, Grzybowski A.</t>
  </si>
  <si>
    <t>Esposito Veneruso P, Ziccardi L, Magli G, Parisi V, Falsini B, Magli A.</t>
  </si>
  <si>
    <t>Getahun E, Gelaw B, Assefa A, Assefa Y, Amsalu A.</t>
  </si>
  <si>
    <t>Colombo L, Melardi E, Ferri P, Montesano G, Samir Attaalla S, Patelli F, De Cillà S, Savaresi G, Rossetti L.</t>
  </si>
  <si>
    <t>Giers BC, Tandogan T, Auffarth GU, Choi CY, Auerbach FN, Sel S, Mayer C, Khoramnia R.</t>
  </si>
  <si>
    <t>Dervenis N, Mikropoulou AM, Dervenis P, Lewis A.</t>
  </si>
  <si>
    <t>Avenali M, Tassorelli C, De Icco R, Perrotta A, Serrao M, Fresia M, Pacchetti C, Sandrini G.</t>
  </si>
  <si>
    <t>Ling JW, Lu PR, Zhang YB, Jiang S, Zhang ZC.</t>
  </si>
  <si>
    <t>Relhan N, Schwartz SG, Flynn HW Jr.</t>
  </si>
  <si>
    <t>Huurneman B, Boonstra FN, Goossens J.</t>
  </si>
  <si>
    <t>Leandro JE, Beato J, Pedrosa AC, Pinheiro-Costa J, Falcão M, Falcão-Reis F, Carneiro ÂM.</t>
  </si>
  <si>
    <t>Demer JL, Clark RA, Suh SY, Giaconi JA, Nouri-Mahdavi K, Law SK, Bonelli L, Coleman AL, Caprioli J.</t>
  </si>
  <si>
    <t>Gupta N, Vashist P, Tandon R, Gupta SK, Kalaivani M, Dwivedi SN.</t>
  </si>
  <si>
    <t>Gong B, Shi Y, Qu C, Ye Z, Yin Y, Tan C, Shuai P, Li J, Guo X, Cheng Y, Yang Z, Lin Y, Liu X.</t>
  </si>
  <si>
    <t>Zhao C, Boles NC, Miller JD, Kawola S, Temple S, Davis RJ, Stern JH.</t>
  </si>
  <si>
    <t>Davies MJ, Whitehead K, Quagliotto G, Wood D, Patheja RS, Sullivan TJ.</t>
  </si>
  <si>
    <t>Fai S, Ahem A, Mustapha M, Mohd Noh UK, Bastion MC.</t>
  </si>
  <si>
    <t>Chen YY, Lin LY, Chang PY, Chen FT, Mai ELC, Wang JK.</t>
  </si>
  <si>
    <t>Vaquero-Garcia J, Lalonde E, Ewens KG, Ebrahimzadeh J, Richard-Yutz J, Shields CL, Barrera A, Green CJ, Barash Y, Ganguly A.</t>
  </si>
  <si>
    <t>Brekelmans J, Goz A, Dickman MM, Brandis A, Sui X, Wagner HD, Nuijts RMMA, Scherz A, Marcovich AL.</t>
  </si>
  <si>
    <t>Kuo DS, Sokol JT, Minogue PJ, Berthoud VM, Slavotinek AM, Beyer EC, Gould DB.</t>
  </si>
  <si>
    <t>Wei Z, Caty J, Whitson J, Zhang AD, Srinivasagan R, Kavanagh TJ, Yan H, Fan X.</t>
  </si>
  <si>
    <t>Blanco R, Martínez-Navarrete G, Valiente-Soriano FJ, Avilés-Trigueros M, Pérez-Rico C, Serrano-Puebla A, Boya P, Fernández E, Vidal-Sanz M, de la Villa P.</t>
  </si>
  <si>
    <t>Priyadarsini S, Rowsey TG, Ma JX, Karamichos D.</t>
  </si>
  <si>
    <t>Hendryk S, Pilch-Kowalczyk J.</t>
  </si>
  <si>
    <t>Williams PJ, Robinson J.</t>
  </si>
  <si>
    <t>Robciuc A, Witos J, Ruokonen SK, Rantamäki AH, Pisella PJ, Wiedmer SK, Holopainen JM.</t>
  </si>
  <si>
    <t>Zhang W, Hu Y, Lu L, Liu Y, Yang X, Sun H, Ruan J, Chen J, Yao Q, Yan C, Gu P, Fu Y, Shao C, Fan X.</t>
  </si>
  <si>
    <t>Zayit-Soudry S, Vainer I, Zemel E, Mimouni M, Rabena M, Pieramici DJ, Perlman I, Loewenstein A.</t>
  </si>
  <si>
    <t>Dailey WA, Drenser KA, Wong SC, Cheng M, Vercellone J, Roumayah KK, Feeney EV, Deshpande M, Guzman AE, Trese M, Mitton KP.</t>
  </si>
  <si>
    <t>Schlecht A, Leimbeck SV, Jägle H, Feuchtinger A, Tamm ER, Braunger BM.</t>
  </si>
  <si>
    <t>Schuster AK, Pfeiffer N, Schulz A, Hoehn R, Ponto KA, Wild PS, Blettner M, Beutel ME, Lackner KJ, Münzel T, Mirshahi A.</t>
  </si>
  <si>
    <t>Man V, Hecht I, Talitman M, Hilely A, Midlij M, Burgansky-Eliash Z, Achiron A.</t>
  </si>
  <si>
    <t>Kim DH, Kim H, Lim HT.</t>
  </si>
  <si>
    <t>Burnat K, Hu TT, Kossut M, Eysel UT, Arckens L.</t>
  </si>
  <si>
    <t>Bedny M.</t>
  </si>
  <si>
    <t>Gonzalez-Buendia L, Delgado-Tirado S, Sanabria MR, Fernandez I, Coco RM.</t>
  </si>
  <si>
    <t>Gupta P, Dadeya S, Kamlesh, Bhambhawani V.</t>
  </si>
  <si>
    <t>Hondur G, Göktas E, Yang X, Al-Aswad L, Auran JD, Blumberg DM, Cioffi GA, Liebmann JM, Suh LH, Trief D, Tezel G.</t>
  </si>
  <si>
    <t>Mariotti L, Devaney N, Lombardo G, Lombardo M.</t>
  </si>
  <si>
    <t>Sant DW, Tao W, Field MG, Pelaez D, Jin K, Capobianco A, Dubovy SR, Tse DT, Wang G.</t>
  </si>
  <si>
    <t>Pereira VBP, Garcia R, Torricelli AAM, Mukai A, Bechara SJ.</t>
  </si>
  <si>
    <t>Woodward MA, Musch DC, Hood CT, Greene JB, Niziol LM, Jeganathan VSE, Lee PP.</t>
  </si>
  <si>
    <t>Bendavid I, Avisar I, Serov Volach I, Sternfeld A, Dan Brazis I, Umar L, Yassur Y, Singer P, Cohen JD.</t>
  </si>
  <si>
    <t>Salvucci IDM, Finzi S, Oyamada MK, Kim CA, Pimentel SLG.</t>
  </si>
  <si>
    <t>Peragallo JH, Keller S, van der Knaap MS, Soares BP, Shankar SP.</t>
  </si>
  <si>
    <t>McGuinness MB, Finger RP, Karahalios A, Guymer RH, English DR, Chong EW, Hodge AM, Robman LD, Giles GG, Simpson JA; Medscape..</t>
  </si>
  <si>
    <t>Xue K, Groppe M, Salvetti AP, MacLaren RE.</t>
  </si>
  <si>
    <t>Alam MS, Noronha OV, Mukherjee B.</t>
  </si>
  <si>
    <t>Das D, Deka P, Bhattacharjee K, Barman MJ, Bhattacharjee H, Misra D, Saxena RK, Bhattacharyya A, Deka A.</t>
  </si>
  <si>
    <t>Ganesh SK, Ali BS.</t>
  </si>
  <si>
    <t>Bansal A, Bhende M, Sharma T, Bhende P, Mukherjee S.</t>
  </si>
  <si>
    <t>Shanmugam MP, Ramanjulu R, Dwivedi S, Barigali A, Havanje A.</t>
  </si>
  <si>
    <t>Chawla R, Tripathy K, Sharma A, Vohra R.</t>
  </si>
  <si>
    <t>Baskaran P, Ganne P, Bhandari S, Ramakrishnan S, Venkatesh R, Gireesh P.</t>
  </si>
  <si>
    <t>Bawankar P, Das D, Tayab S, Kuri GC, Medhi J, Barman M, Soibam R, Bhattacharjee H, Deka P, Misra DK, Dhar S.</t>
  </si>
  <si>
    <t>Leal I, Sousa DC, Loureiro C, Fonseca A.</t>
  </si>
  <si>
    <t>Kumar V.</t>
  </si>
  <si>
    <t>Prakash MV, Sivakumar S, Dayal A, Chitra A, Subramaniam S.</t>
  </si>
  <si>
    <t>Reddy BS, Das T, Mirdha GS, Reddy N.</t>
  </si>
  <si>
    <t>Shukla B, Agrawal R, Shukla D, Seen S.</t>
  </si>
  <si>
    <t>Rishi P, Rishi E, Sharma M, Maitray A, Bhende M, Gopal L, Sharma T, Ratra D, Sen P, Bhende P, Rao C, Susvar P.</t>
  </si>
  <si>
    <t>Solanki M, Kumar A, Upadhyay A, Kumar K.</t>
  </si>
  <si>
    <t>Kodavoor SK, Ramamurthy D, Tiwari NN, Ramamurthy S.</t>
  </si>
  <si>
    <t>Camps VJ, Piñero DP, Caravaca E, De Fez D.</t>
  </si>
  <si>
    <t>Lalitha P, Sengupta S, Ravindran RD, Sharma S, Joseph J, Ambiya V, Das T.</t>
  </si>
  <si>
    <t>Maharana PK, Sahay P, Singhal D, Garg I, Titiyal JS, Sharma N.</t>
  </si>
  <si>
    <t>Kang EC, Choi S, Koh HJ.</t>
  </si>
  <si>
    <t>Dard R, Meyniel C, Touitou V, Stevanin G, Lamari F, Durr A, Ewenczyk C, Mochel F.</t>
  </si>
  <si>
    <t>Sarny S, Neumayer M, Kofler J, El-Shabrawi Y.</t>
  </si>
  <si>
    <t>Gu Y, Ke G, Wang L, Zhou E, Zhu K, Wei Y.</t>
  </si>
  <si>
    <t>Chen SP, Bhattacharya J, Pershing S.</t>
  </si>
  <si>
    <t>Prajna NV, Krishnan T, Rajaraman R, Patel S, Shah R, Srinivasan M, Das M, Ray KJ, Oldenburg CE, McLeod SD, Zegans ME, Acharya NR, Lietman TM, Rose-Nussbaumer J; Mycotic Ulcer Treatment Trial Group..</t>
  </si>
  <si>
    <t>Muhammad N, Adamu MD, Caleb M, Maishanu NM, Jabo AM, Rabiu MM, Bascaran C, Isiyaku S, Foster A.</t>
  </si>
  <si>
    <t>Thorn RJ, Clift DE, Ojo O, Colwill RM, Creton R.</t>
  </si>
  <si>
    <t>Chen SP, Singh K, Lin SC.</t>
  </si>
  <si>
    <t>Kalteniece A, Ferdousi M, Adam S, Schofield J, Azmi S, Petropoulos I, Soran H, Malik RA.</t>
  </si>
  <si>
    <t>Li S, Li SM, Wang XL, Kang MT, Liu LR, Li H, Wei SF, Ran AR, Zhan S, Thomas R, Wang N; Anyang Childhood Eye Study Group..</t>
  </si>
  <si>
    <t>Antony BJ, Kim BJ, Lang A, Carass A, Prince JL, Zack DJ.</t>
  </si>
  <si>
    <t>Jeng-Miller KW, Cestari DM, Gaier ED.</t>
  </si>
  <si>
    <t>Papaliodis GN.</t>
  </si>
  <si>
    <t>Askou AL, Benckendorff JNE, Holmgaard A, Storm T, Aagaard L, Bek T, Mikkelsen JG, Corydon TJ.</t>
  </si>
  <si>
    <t>Song W, Hu X.</t>
  </si>
  <si>
    <t>Fu FW, Rao J, Zheng YY, Song L, Chen W, Zhou QH, Yang JG, Ke JQ, Zheng GQ.</t>
  </si>
  <si>
    <t>Xiong S, Lv M, Zou H, Zhu J, Lu L, Zhang B, Deng J, Yao C, He X, Xu X.</t>
  </si>
  <si>
    <t>Fedtke C, Ehrmann K, Thomas V, Bakaraju RC.</t>
  </si>
  <si>
    <t>Masoudi S, Stapleton FJ, Willcox MDP.</t>
  </si>
  <si>
    <t>Tojo N, Abe S, Hayashi A.</t>
  </si>
  <si>
    <t>Realini T, Gurka MJ, Weinreb RN.</t>
  </si>
  <si>
    <t>Davo-Cabrera JM, Lanzagorta-Aresti A, Alcocer Yuste P.</t>
  </si>
  <si>
    <t>Stewart CM, Sipkova Z, Hildebrand GD, Norris JH.</t>
  </si>
  <si>
    <t>Babaei Omali N, Lada M, Lakkis C, Morgan PB, Nichols JJ, Subbaraman LN, Jones LW.</t>
  </si>
  <si>
    <t>Otchere H, Jones LW, Sorbara L.</t>
  </si>
  <si>
    <t>Nabhan MM, ElKhateeb N, Braun DA, Eun S, Saleem SN, YungGee H, Hildebrandt F, Soliman NA.</t>
  </si>
  <si>
    <t>Balta B, Erdogan M, Ergul AB, Sahin Y, Ozcan A.</t>
  </si>
  <si>
    <t>Carnt N, Samarawickrama C, White A, Stapleton F.</t>
  </si>
  <si>
    <t>Roels D, Ueno S, Talianu CD, Draganova D, Kondo M, Leroy BP.</t>
  </si>
  <si>
    <t>Megaw R, Abu-Arafeh H, Jungnickel M, Mellough C, Gurniak C, Witke W, Zhang W, Khanna H, Mill P, Dhillon B, Wright AF, Lako M, Ffrench-Constant C.</t>
  </si>
  <si>
    <t>Pierrat V, Marchand-Martin L, Arnaud C, Kaminski M, Resche-Rigon M, Lebeaux C, Bodeau-Livinec F, Morgan AS, Goffinet F, Marret S, Ancel PY; EPIPAGE-2 writing group..</t>
  </si>
  <si>
    <t>Cheong JLY, Anderson PJ, Burnett AC, Roberts G, Davis N, Hickey L, Carse E, Doyle LW; Victorian Infant Collaborative Study Group..</t>
  </si>
  <si>
    <t>Gibson EJ, Stapleton F, Wolffsohn JS, Golebiowski B.</t>
  </si>
  <si>
    <t>Peng J, Zhang Q, Chen C, Huang Q, Li Y, Zhao P.</t>
  </si>
  <si>
    <t>Du M, Phelps E, Balangue MJ, Dockins A, Moiseyev G, Shin Y, Kane S, Otalora L, Ma JX, Farjo R, Farjo KM.</t>
  </si>
  <si>
    <t>Tang FY, Ma L, Tam POS, Pang CP, Tham CC, Chen LJ.</t>
  </si>
  <si>
    <t>Brodsky MC.</t>
  </si>
  <si>
    <t>Adams DL, Economides JR, Horton JC.</t>
  </si>
  <si>
    <t>Klimscha S, Waldstein SM, Schlegl T, Bogunovic H, Sadeghipour A, Philip AM, Podkowinski D, Pablik E, Zhang L, Abramoff MD, Sonka M, Gerendas BS, Schmidt-Erfurth U.</t>
  </si>
  <si>
    <t>Persad PJ, Heid IM, Weeks DE, Baird PN, de Jong EK, Haines JL, Pericak-Vance MA, Scott WK; International Age-Related Macular Degeneration Genomics Consortium (IAMDGC)..</t>
  </si>
  <si>
    <t>Li SZ, Yu WY, Choi KY, Lam CH, Lakshmanan Y, Wong FS, Chan HH.</t>
  </si>
  <si>
    <t>Everson R, Pettitt L, Forman OP, Dower-Tylee O, McLaughlin B, Ahonen S, Kaukonen M, Komáromy AM, Lohi H, Mellersh CS, Sansom J, Ricketts SL.</t>
  </si>
  <si>
    <t>Stapleton F, Naduvilath T, Keay L, Radford C, Dart J, Edwards K, Carnt N, Minassian D, Holden B.</t>
  </si>
  <si>
    <t>Braun R, Holler E.</t>
  </si>
  <si>
    <t>Juniat VAR, Rajak S.</t>
  </si>
  <si>
    <t>Siemerink MJ, Freling NJM, Saeed P.</t>
  </si>
  <si>
    <t>Skorczyk-Werner A, Chiang WC, Wawrocka A, Wicher K, Jarmuż-Szymczak M, Kostrzewska-Poczekaj M, Jamsheer A, Płoski R, Rydzanicz M, Pojda-Wilczek D, Weisschuh N, Wissinger B, Kohl S, Lin JH, Krawczyński MR.</t>
  </si>
  <si>
    <t>Gerth-Kahlert C, Tiwari A, Hauri-Hohl MM, Hanson JVM, Bahr A, Palmowski-Wolfe A, Güngör T, Berger W.</t>
  </si>
  <si>
    <t>Strand AT, Czyz CN, Gibson A.</t>
  </si>
  <si>
    <t>Wan P, Su W, Zhang Y, Li Z, Deng C, Zhuo Y.</t>
  </si>
  <si>
    <t>Gill FR, Murphy PJ, Purslow C.</t>
  </si>
  <si>
    <t>Minogue PJ, Gao J, Zoltoski RK, Novak LA, Mathias RT, Beyer EC, Berthoud VM.</t>
  </si>
  <si>
    <t>Zhao Z, Yang M, Azar SR, Soong L, Weaver SC, Sun J, Chen Y, Rossi SL, Cai J.</t>
  </si>
  <si>
    <t>Di G, Du X, Qi X, Zhao X, Duan H, Li S, Xie L, Zhou Q.</t>
  </si>
  <si>
    <t>Robertson AG, Shih J, Yau C, Gibb EA, Oba J, Mungall KL, Hess JM, Uzunangelov V, Walter V, Danilova L, Lichtenberg TM, Kucherlapati M, Kimes PK, Tang M, Penson A, Babur O, Akbani R, Bristow CA, Hoadley KA, Iype L, Chang MT; TCGA Research Network., et al.</t>
  </si>
  <si>
    <t>Pierro L, Marchese A, Gagliardi M, Bandello F.</t>
  </si>
  <si>
    <t>Kiang L, Pirouz A, Grant S, Adrean SD, Malihi M, Lin P.</t>
  </si>
  <si>
    <t>Law JC, Breazzano MP, Eliott D.</t>
  </si>
  <si>
    <t>Khairallah M, Kahloun R, Gargouri S, Jelliti B, Sellami D, Ben Yahia S, Feki J.</t>
  </si>
  <si>
    <t>Garrity ST, Holz EJ, Sarraf D.</t>
  </si>
  <si>
    <t>Jiang S, Choudhry N.</t>
  </si>
  <si>
    <t>Tian T, Chen C, Jin H, Zhang Q, Xu Y, Wang S, Zhang X, Zhao P.</t>
  </si>
  <si>
    <t>Pierro L, Rabiolo A, Iuliano L, Gagliardi M, Panico D, Bandello F.</t>
  </si>
  <si>
    <t>Wang JC, Laíns I, Sobrin L, Miller JB.</t>
  </si>
  <si>
    <t>Banker TP, McClellan AJ, Wilson BD, Juan FM, Kuriyan AE, Relhan N, Chen FV, Weichel ED, Albini TA, Berrocal AM, Sridhar J, Gregori NZ, Townsend JH, Flynn HW Jr.</t>
  </si>
  <si>
    <t>Stefánsson E, Olafsdottir OB, Einarsdottir AB, Eliasdottir TS, Eysteinsson T, Vehmeijer W, Vandewalle E, Bek T, Hardarson SH.</t>
  </si>
  <si>
    <t>Vader MJC, Madigan MC, Versluis M, Suleiman HM, Gezgin G, Gruis NA, Out-Luiting JJ, Bergman W, Verdijk RM, Jager MJ, van der Velden PA.</t>
  </si>
  <si>
    <t>Lenassi E, Kojovic M, Jaki Mekjavić P, Sega S, Vidovič Valentinčič N.</t>
  </si>
  <si>
    <t>Hu L, Yang H, Ai M, Jiang S.</t>
  </si>
  <si>
    <t>Karakavuk M, Aykur M, Şahar EA, Karakuş M, Aldemir D, Döndüren Ö, Özdemir HG, Can H, Gürüz AY, Dağcı H, Döşkaya M.</t>
  </si>
  <si>
    <t>Wu Y, Yu R, Chen D, Xu L, Zhu L, Li M, Guo C, Gu P, Lin X, Guo W.</t>
  </si>
  <si>
    <t>Khoueir Z, Jassim F, Poon LY, Tsikata E, Ben-David GS, Liu Y, Shieh E, Lee R, Guo R, Papadogeorgou G, Braaf B, Simavli H, Que C, Vakoc BJ, Bouma BE, de Boer JF, Chen TC.</t>
  </si>
  <si>
    <t>Shu DY, Lovicu FJ.</t>
  </si>
  <si>
    <t>Tadayoni R, Waldstein SM, Boscia F, Gerding H, Gekkieva M, Barnes E, Das Gupta A, Wenzel A, Pearce I; BRIGHTER Study Group..</t>
  </si>
  <si>
    <t>Fileccia E, Liguori R, Cortelli P, Donadio V.</t>
  </si>
  <si>
    <t>Petrillo J, Bressler NM, Lamoureux E, Ferreira A, Cano S.</t>
  </si>
  <si>
    <t>Wu C, Liu Z, Ma L, Pei C, Qin L, Gao N, Li J, Yin Y.</t>
  </si>
  <si>
    <t>Yang J, Yin XF, Li YP, Zhou SY.</t>
  </si>
  <si>
    <t>Siqueira RC, E Cruz AAV.</t>
  </si>
  <si>
    <t>Chiesa S, Schmidt S, Tinti C, Cornoldi C.</t>
  </si>
  <si>
    <t>Kung F, Wang W, Tran TS, Townes-Anderson E.</t>
  </si>
  <si>
    <t>Higashiyama T, Iwasa M, Ohji M.</t>
  </si>
  <si>
    <t>Phillips PH, Sheldon CA.</t>
  </si>
  <si>
    <t>de Blank PMK, Fisher MJ, Liu GT, Gutmann DH, Listernick R, Ferner RE, Avery RA.</t>
  </si>
  <si>
    <t>Borchert M, Liu GT, Pineles S, Waldman AT.</t>
  </si>
  <si>
    <t>Heidary G.</t>
  </si>
  <si>
    <t>Petersen CA, Francis CE.</t>
  </si>
  <si>
    <t>Hammes J, Kobe C, Hilgenberg U, Lieb WE, Drzezga A.</t>
  </si>
  <si>
    <t>Chan NCY, Chan CKM.</t>
  </si>
  <si>
    <t>Pakzad-Vaezi K, Pepple KL.</t>
  </si>
  <si>
    <t>Sano Y, Matsukane Y, Watanabe A, Sonoda KH, Kondo H.</t>
  </si>
  <si>
    <t>Bryant L, Lozynska O, Han G, Morgan JIW, Gai X, Maguire AM, Aleman T, Bennett J.</t>
  </si>
  <si>
    <t>Kurosawa M, Arakaki R, Yamada A, Tsunematsu T, Kudo Y, Sprent J, Ishimaru N.</t>
  </si>
  <si>
    <t>Swamynathan S, Loughner CL, Swamynathan SK.</t>
  </si>
  <si>
    <t>Kim KW, Lee SJ, Kim JC.</t>
  </si>
  <si>
    <t>Ishida M, Abe S, Nakagawa T, Hayashi A.</t>
  </si>
  <si>
    <t>Fortunato M, Turtoro A, Cennamo G.</t>
  </si>
  <si>
    <t>Lambiel S, Dulguerov P, Laffitte E, Leuchter I.</t>
  </si>
  <si>
    <t>Chang CC, Chang YS, Wang SH, Lin SY, Chen YH, Chen JH.</t>
  </si>
  <si>
    <t>He T, Mao C, Xu D, Yan H.</t>
  </si>
  <si>
    <t>Mani A, Yadav P, Paliwal VK, Lal H.</t>
  </si>
  <si>
    <t>El-Khayat AR.</t>
  </si>
  <si>
    <t>Sharifipour F, Morales E, Lee JW, Giaconi J, Afifi AA, Yu F, Caprioli J, Nouri-Mahdavi K.</t>
  </si>
  <si>
    <t>Patel N, Miller D, Relhan N, Flynn HW Jr.</t>
  </si>
  <si>
    <t>Yeh S.</t>
  </si>
  <si>
    <t>Böni C, Thorne JE, Spaide RF, Ostheimer TA, Sarraf D, Levinson RD, Goldstein DA, Rifkin LM, Vitale AT, Jaffe GJ, Holland GN.</t>
  </si>
  <si>
    <t>Lee JH, Shi Y, Amoozgar B, Aderman C, De Alba Campomanes A, Lin S, Han Y.</t>
  </si>
  <si>
    <t>Titiyal JS, Kaur M, Rathi A, Falera R, Chaniyara M, Sharma N.</t>
  </si>
  <si>
    <t>Mikhail MA, Mangioris G, Best RM, McGimpsey S, Chan WC.</t>
  </si>
  <si>
    <t>Gnana Jothi V, McGimpsey S, Sharkey JA, Chan WC.</t>
  </si>
  <si>
    <t>Banerjee PJ, Chandra A, Petrou P, Charteris DG.</t>
  </si>
  <si>
    <t>Ali AA, Gomaa NAS, Awadein AR, Al-Hayouti HH, Hegazy AI.</t>
  </si>
  <si>
    <t>Parvin P, Zola M, Dirani A, Ambresin A, Mantel I.</t>
  </si>
  <si>
    <t>Khalafalla MG, Woods LT, Camden JM, Khan AA, Limesand KH, Petris MJ, Erb L, Weisman GA.</t>
  </si>
  <si>
    <t>Zhang S, Wu C, Liu L, Jia Y, Zhang Y, Zhang Y, Zhang H, Zhong Y, Huang D.</t>
  </si>
  <si>
    <t>Atik A, Hu Y, Yu H, Yang C, Cai B, Tao Y, Li D, Chen Y, Lu L, Li G, Yuan L.</t>
  </si>
  <si>
    <t>Zhang X, Li EY, Leung CK, Musch DC, Tang X, Zheng C, He M, Chang DF, Lam DS.</t>
  </si>
  <si>
    <t>Garweg JG, Zandi S, Pfister IB, Skowronska M, Gerhardt C.</t>
  </si>
  <si>
    <t>Motohashi R, Noma H, Yasuda K, Kotake O, Goto H, Shimura M.</t>
  </si>
  <si>
    <t>Ohtani S, Shimizu K, Nejima R, Kagaya F, Aihara M, Iwasaki T, Shoji N, Miyata K.</t>
  </si>
  <si>
    <t>Haj Najeeb B, Simader C, Deak G, Vass C, Gamper J, Montuoro A, Gerendas BS, Schmidt-Erfurth U.</t>
  </si>
  <si>
    <t>Guo Z, Kwon YH, Lee K, Wang K, Wahle A, Alward WLM, Fingert JH, Bettis DI, Johnson CA, Garvin MK, Sonka M, Abràmoff MD.</t>
  </si>
  <si>
    <t>Bountziouka V, Cumberland PM, Rahi JS.</t>
  </si>
  <si>
    <t>Quinn GE, Ying GS, Pan W, Baumritter A, Daniel E; Telemedicine Approaches to Evaluating Acute-Phase Retinopathy of Prematurity Cooperative Group..</t>
  </si>
  <si>
    <t>Shulman JP, Weng C, Wilkes J, Greene T, Hartnett ME.</t>
  </si>
  <si>
    <t>He H, Weir RL, Toutounchian JJ, Pagadala J, Steinle JJ, Baudry J, Miller DD, Yates CR.</t>
  </si>
  <si>
    <t>Brûlé J, Tousignant B, Nicholls G, Pearce MG.</t>
  </si>
  <si>
    <t>de Kok DS, Teh RO, Pillai A, Connolly MJ, Wilkinson TJ, Moyes SA, Jacobs R, Muru-Lanning M, Rolleston A, Schiphof D, Kerse N.</t>
  </si>
  <si>
    <t>Chun BY, Cestari DM.</t>
  </si>
  <si>
    <t>de Paula Freitas B, Ventura CV, Maia M, Belfort R Jr.</t>
  </si>
  <si>
    <t>McCulloch D, Garcia-Filion P, Fink C, Fisher AC, Eleuteri A, Borchert MS.</t>
  </si>
  <si>
    <t>Funazo T, Morita K, Ikegami N, Konishi C, Nakao S, Ariyasu R, Taki M, Nakagawa K, Hwang MH, Yoshimura C, Wakayama T, Nishizaka Y.</t>
  </si>
  <si>
    <t>Marahrens L, Kern R, Ziemssen T, Fritsche A, Martus P, Ziemssen F, Roeck D.</t>
  </si>
  <si>
    <t>Voabil P, Liberal J, Leal EC, Bauer J, Cunha-Vaz J, Santiago AR, Ambrósio AF.</t>
  </si>
  <si>
    <t>Shivdasani MN, Sinclair NC, Gillespie LN, Petoe MA, Titchener SA, Fallon JB, Perera T, Pardinas-Diaz D, Barnes NM, Blamey PJ; Bionic Vision Australia Consortium..</t>
  </si>
  <si>
    <t>Mec-Słomska AE, Adamiec-Mroczek J, Kuźmicz E, Misiuk-Hojło M.</t>
  </si>
  <si>
    <t>Kheir WJ, Sheheitli HA, Hamam RN.</t>
  </si>
  <si>
    <t>Bek T.</t>
  </si>
  <si>
    <t>Bjerrum SS, la Cour M.</t>
  </si>
  <si>
    <t>Tai E, Sim SK, Haron J, Wan Hitam WH.</t>
  </si>
  <si>
    <t>Nickels S, Schuster AK, Singer S, Wild PS, Laubert-Reh D, Schulz A, Finger RP, Michal M, Beutel ME, Münzel T, Lackner KJ, Pfeiffer N.</t>
  </si>
  <si>
    <t>Gollakota S, Garudadri CS, Mohamed A, Senthil S.</t>
  </si>
  <si>
    <t>Kim YW, Jeoung JW, Kim YK, Park KH.</t>
  </si>
  <si>
    <t>Al-Jarrah MA, Shatnawi H.</t>
  </si>
  <si>
    <t>Takako H, Hideki C, Nobuhisa NI.</t>
  </si>
  <si>
    <t>Kita Y, Inoue M, Kita R, Sano M, Orihara T, Itoh Y, Hirota K, Koto T, Hirakata A.</t>
  </si>
  <si>
    <t>Curcio CA, Zanzottera EC, Ach T, Balaratnasingam C, Freund KB.</t>
  </si>
  <si>
    <t>Cunha-Vaz J, Ribeiro L, Costa M, Simó R.</t>
  </si>
  <si>
    <t>Birtel J, Gliem M, Mangold E, Tebbe L, Spier I, Müller PL, Holz FG, Neuhaus C, Wolfrum U, Bolz HJ, Charbel Issa P.</t>
  </si>
  <si>
    <t>Grover DS, Flynn WJ, Bashford KP, Lewis RA, Duh YJ, Nangia RS, Niksch B.</t>
  </si>
  <si>
    <t>Wu S, Xu T, Fan B, Xiao D.</t>
  </si>
  <si>
    <t>Fidelix T, Czapkowski A, Azjen S, Andriolo A, Trevisani VFM.</t>
  </si>
  <si>
    <t>Vu KT, Hulleman JD.</t>
  </si>
  <si>
    <t>Sanyal S, Law A, Law S.</t>
  </si>
  <si>
    <t>Wertheimer C, Eibl-Lindner KH, Compera D, Kueres A, Wolf A, Docheva D, Priglinger SG, Priglinger C, Schumann RG.</t>
  </si>
  <si>
    <t>Ludwig CA, Greven MA, Moshfeghi DM.</t>
  </si>
  <si>
    <t>Rueda D, Aguirre R, Contardo D, Finocchietto P, Hernandez S, di Fonzo H.</t>
  </si>
  <si>
    <t>Fukaishi T, Sekiguchi Y, Hara Y.</t>
  </si>
  <si>
    <t>Yamada M, Shibata H, Masugi Y, Ishi T, Kameyama K, Ebinuma H, Hasegawa T.</t>
  </si>
  <si>
    <t>Konishi T, Hayashi K, Sugiyama H.</t>
  </si>
  <si>
    <t>Haripriya A, Baam ZR, Chang DF.</t>
  </si>
  <si>
    <t>Marino GK, Santhiago MR, Wilson SE.</t>
  </si>
  <si>
    <t>Abulafia A, Hill WE, Wang L, Reitblat O, Koch DD.</t>
  </si>
  <si>
    <t>Cygan KJ, Soemedi R, Rhine CL, Profeta A, Murphy EL, Murray MF, Fairbrother WG.</t>
  </si>
  <si>
    <t>Chiloiro S, Giampietro A, Bianchi A, Tartaglione T, Capobianco A, Anile C, De Marinis L.</t>
  </si>
  <si>
    <t>Hoogewoud F, Frumholtz L, Loubet P, Charlier C, Blanche P, Lebeaux D, Benhaddou N, Sedira N, Coutte L, Vanhaecke C, Launay O, Le Jeunne C, Héron E, Monnet D, Lortholary O, Sahel JA, Dupin N, Brézin A, Errera MH, Salah S, Groh M.</t>
  </si>
  <si>
    <t>Bourne RRA, Flaxman SR, Braithwaite T, Cicinelli MV, Das A, Jonas JB, Keeffe J, Kempen JH, Leasher J, Limburg H, Naidoo K, Pesudovs K, Resnikoff S, Silvester A, Stevens GA, Tahhan N, Wong TY, Taylor HR; Vision Loss Expert Group..</t>
  </si>
  <si>
    <t>Brandao LM, Ledolter AA, Monhart M, Schötzau A, Palmowski-Wolfe AM.</t>
  </si>
  <si>
    <t>Ferreira FS, Pereira JMS, Reis A, Sanches M, Duarte JV, Gomes L, Moreno C, Castelo-Branco M.</t>
  </si>
  <si>
    <t>Baget-Bernaldiz M, Romero-Aroca P, Bautista-Perez A, Mercado J.</t>
  </si>
  <si>
    <t>Sifaoui I, Reyes-Batlle M, López-Arencibia A, Wagner C, Chiboub O, De Agustino Rodríguez J, Rocha-Cabrera P, Valladares B, Piñero JE, Lorenzo-Morales J.</t>
  </si>
  <si>
    <t>Mesquida M, Molins B, Llorenç V, de la Maza MS, Adán A.</t>
  </si>
  <si>
    <t>Alvarenga MP, Fernandez O, Leyva L, Campanella L, Vasconcelos CF, Alvarenga M, Papais Alvarenga RM.</t>
  </si>
  <si>
    <t>Zhu S, Xu X, Liu K, Gu Q, Wei F, Jin H.</t>
  </si>
  <si>
    <t>Plasseraud KM, Wilkinson JK, Oelschlager KM, Poteet TM, Cook RW, Stone JF, Monzon FA.</t>
  </si>
  <si>
    <t>Amarnani D, Machuca-Parra AI, Wong LL, Marko CK, Stefater JA, Stryjewski TP, Eliott D, Arboleda-Velasquez JF, Kim LA.</t>
  </si>
  <si>
    <t>Wang N, Wang R, Wang R, Tian Y, Shao C, Jia X, Chen S.</t>
  </si>
  <si>
    <t>Lin M, Bhatt A, Haider A, Kim G, Farid M, Schmutz M, Mosaed S.</t>
  </si>
  <si>
    <t>Jeoung JW, Kim DM, Oh S, Lee JS, Park SS, Kim JY.</t>
  </si>
  <si>
    <t>Vahedian Z, Mafi M, Fakhraie G, Zarei R, Eslami Y, Ghadimi H, Mohebbi M.</t>
  </si>
  <si>
    <t>Babic K, Siguan-Bell C, Hee M, Lin SC.</t>
  </si>
  <si>
    <t>Magalhaes OA, Aldave AJ.</t>
  </si>
  <si>
    <t>Sasaki J, Hiratani K, Sato I, Satoh H, Deguchi Y, Chida H, Natsuhori M, Murata T, Ochiai K, Otani K, Okada K, Ito N.</t>
  </si>
  <si>
    <t>Ghasemi Falavarjani K, Alemzadeh SA, Modarres M, Alemzadeh SA, Parvarash MM, Naseripour M, Hashemi M, Robatmeili M.</t>
  </si>
  <si>
    <t>Müller S, Ehlken C, Bauer-Steinhusen U, Lechtenfeld W, Hasanbasic Z, Agostini H, Wilke T.</t>
  </si>
  <si>
    <t>Moriya T, Omura K, Matsubara M, Yoshida Y, Hayama K, Ouchi M.</t>
  </si>
  <si>
    <t>Ciappetta P, Pescatori L.</t>
  </si>
  <si>
    <t>Hammer SS, Beli E, Kady N, Wang Q, Wood K, Lydic TA, Malek G, Saban DR, Wang XX, Hazra S, Levi M, Busik JV, Grant MB.</t>
  </si>
  <si>
    <t>Zhou Q, Yao F, Han X, Li H, Yang L, Sui R.</t>
  </si>
  <si>
    <t>Louzada RN, de Carlo TE, Adhi M, Novais EA, Durbin MK, Cole E, Lane M, Moghimi O, Arya M, Filho MB, Witkin AJ, Baumal CR, Ávila M, Duker JS, Waheed NK.</t>
  </si>
  <si>
    <t>Ho VY, Shah VG, Yates DM, Shah GK.</t>
  </si>
  <si>
    <t>Eissa SA, El-Deeb MW, Hendawi MS.</t>
  </si>
  <si>
    <t>Mikhail M, Flanders M.</t>
  </si>
  <si>
    <t>Yusuf IH, Ridyard E, Fung THM, Sipkova Z, Patel CK.</t>
  </si>
  <si>
    <t>Varma DK, Simpson SM, Rai AS, Ahmed IIK.</t>
  </si>
  <si>
    <t>Varma DK, Kletke SN, Rai AS, Ahmed IIK.</t>
  </si>
  <si>
    <t>Symes RJ, Mikelberg FS.</t>
  </si>
  <si>
    <t>Elbendary AM, Abd El-Latef MH, Elsorogy HI, Enaam KM.</t>
  </si>
  <si>
    <t>Liu JC, Green W, Van Stavern GP, Culican SM.</t>
  </si>
  <si>
    <t>Zakrzewski H, Chung H, Sanders E, Hanson C, Ford B.</t>
  </si>
  <si>
    <t>Al-Khateeb G, Shajari M, Vunnava K, Petermann K, Kohnen T.</t>
  </si>
  <si>
    <t>Chang R, Du Y, Peng Z, Lu Y, Zhu X.</t>
  </si>
  <si>
    <t>Butler JM, Hall N, Narendran N, Yang YC, Paraoan L.</t>
  </si>
  <si>
    <t>Gegundez-Fernandez JA, Fernandez-Vigo JI, Diaz-Valle D, Mendez-Fernandez R, Cuiña-Sardiña R, Santos-Bueso E, Benitez-Del-Castillo JM.</t>
  </si>
  <si>
    <t>Saldanha IJ, Lindsley K, Do DV, Chuck RS, Meyerle C, Jones LS, Coleman AL, Jampel HD, Dickersin K, Virgili G.</t>
  </si>
  <si>
    <t>de Luna RA, Moledina A, Wang J, Jampel HD.</t>
  </si>
  <si>
    <t>Türksever C, Prünte C, Hatz K.</t>
  </si>
  <si>
    <t>Rim TH, Han J, Choi YS, Lee T, Kim SS.</t>
  </si>
  <si>
    <t>Boost M, Cho P, Wang Z.</t>
  </si>
  <si>
    <t>Kim EK, Park HL, Park CK.</t>
  </si>
  <si>
    <t>Zhu X, Zou L, Yu M, Qiu C, Chen M, Dai J.</t>
  </si>
  <si>
    <t>Callizo J, Feltgen N, Ammermann A, Ganser J, Bemme S, Bertelmann T, Pfeiffer S, Duvinage A, Gröschel K, Hoerauf H, Wachter R.</t>
  </si>
  <si>
    <t>Killerby ME, Stuckey MJ, Guendel I, Sakthivel S, Lu X, Erdman DD, Schneider E, Fagan R, Davis MS, Watson JT, Gerber SI, Biggs HM, Ellis EM.</t>
  </si>
  <si>
    <t>Burggraaf F, Verkaik-Rijneveld MC, Wubbels RJ, de Jongh E.</t>
  </si>
  <si>
    <t>Agmon-Levin N, Dagan A, Peri Y, Anaya JM, Selmi C, Tincani A, Bizzaro N, Stojanovich L, Damoiseaux J, Cohen Tervaert JW, Mosca M, Cervera R, Shoenfeld Y.</t>
  </si>
  <si>
    <t>Kang SE, Lee SJ, Lee JY, Yoo HJ, Park JK, Lee EY, Lee EB, Song YW.</t>
  </si>
  <si>
    <t>Mataki N, Tomidokoro A, Araie M, Iwase A.</t>
  </si>
  <si>
    <t>Giannaccare G, Primavera L, Maiolo C, Fresina M, Campos EC.</t>
  </si>
  <si>
    <t>Tohge R, Shinoto Y, Takahashi M.</t>
  </si>
  <si>
    <t>Hennes EM, Baumann M, Schanda K, Anlar B, Bajer-Kornek B, Blaschek A, Brantner-Inthaler S, Diepold K, Eisenkölbl A, Gotwald T, Kuchukhidze G, Gruber-Sedlmayr U, Häusler M, Höftberger R, Karenfort M, Klein A, Koch J, Kraus V, Lechner C, Leiz S, Leypoldt F, Mader S, et al.</t>
  </si>
  <si>
    <t>Varanasi SK, Donohoe D, Jaggi U, Rouse BT.</t>
  </si>
  <si>
    <t>Bhandohal JS, Mirza T.</t>
  </si>
  <si>
    <t>Rolle T, Spinetta R, Nuzzi R.</t>
  </si>
  <si>
    <t>Khan NA, Govindaraj P, Soumittra N, Sharma S, Srilekha S, Ambika S, Vanniarajan A, Meena AK, Uppin MS, Sundaram C, Bindu PS, Gayathri N, Taly AB, Thangaraj K.</t>
  </si>
  <si>
    <t>Brennan N, Reekie I, Khawaja AP, Georgakarakos N, Ezra E.</t>
  </si>
  <si>
    <t>Govindaraju VK, Bodas M, Vij N.</t>
  </si>
  <si>
    <t>Vargas A, Kim HS, Baral E, Yu WQ, Craft CM, Lee EJ.</t>
  </si>
  <si>
    <t>Burgess PI, Harding SP, García-Fiñana M, Beare NAV, Glover S, Cohen DB, Msukwa G, Allain TJ.</t>
  </si>
  <si>
    <t>Bai HX, Mao Y, Shen L, Xu XL, Gao F, Zhang ZB, Li B, Jonas JB.</t>
  </si>
  <si>
    <t>Ahn HY, Chung YJ, Cho BY.</t>
  </si>
  <si>
    <t>Ju HB, Zhang FX, Wang S, Song J, Cui T, Li LF, Zhang HY.</t>
  </si>
  <si>
    <t>Lee SH, Chung I, Choi DS, Shin IW, Kim S, Kang S, Kim JY, Chung YK, Sohn JT.</t>
  </si>
  <si>
    <t>Peterson JR, Anderson JW, Blieden LS, Chuang AZ, Feldman RM, Bell NP.</t>
  </si>
  <si>
    <t>Flores-Reyes E, Hoskens K, Mansouri K.</t>
  </si>
  <si>
    <t>Castori M, Morlino S, Ungelenk M, Pareyson D, Salsano E, Grammatico P, Tolosano E, Kurth I, Chiabrando D.</t>
  </si>
  <si>
    <t>Shao DW, Zhu XQ, Huo L, Sun W, Pan P, Chen W, Wang H, Liu B.</t>
  </si>
  <si>
    <t>Hall S, Sadek AR, Dando A, Grose A, Dimitrov BD, Millar J, Macdonald JHM, Ditchfield A, Sparrow O, Bulters D.</t>
  </si>
  <si>
    <t>Weber DC, Abrunhosa-Branquinho A, Bolsi A, Kacperek A, Dendale R, Geismar D, Bachtiary B, Hall A, Heufelder J, Herfarth K, Debus J, Amichetti M, Krause M, Orecchia R, Vondracek V, Thariat J, Kajdrowicz T, Nilsson K, Grau C.</t>
  </si>
  <si>
    <t>Anderson AJ, Bedggood PA, George Kong YX, Martin KR, Vingrys AJ.</t>
  </si>
  <si>
    <t>Liu L, Xiao W.</t>
  </si>
  <si>
    <t>Lytvynchuk LM, Glittenberg CG, Ansari-Shahrezaei S, Binder S.</t>
  </si>
  <si>
    <t>van der Aa HPA, van Rens GHMB, Bosmans JE, Comijs HC, van Nispen RMA.</t>
  </si>
  <si>
    <t>Veritti D, Sarao V, Diplotti L, Samassa F, Lanzetta P.</t>
  </si>
  <si>
    <t>Zhang L, Li G, Shi M, Liu HH, Ge S, Ou Y, Flanagan JG, Chen L.</t>
  </si>
  <si>
    <t>Hirashima T, Miyata M, Ishihara K, Hasegawa T, Sugahara M, Ogino K, Yoshikawa M, Hata M, Kuroda Y, Muraoka Y, Ooto S, Yoshimura N.</t>
  </si>
  <si>
    <t>Fu Z, Liegl R, Wang Z, Gong Y, Liu CH, Sun Y, Cakir B, Burnim SB, Meng SS, Löfqvist C, SanGiovanni JP, Hellström A, Smith LEH.</t>
  </si>
  <si>
    <t>Matet A, Daruich A, Zografos L.</t>
  </si>
  <si>
    <t>Gerth-Kahlert C, Tiwari A, Hanson JVM, Batmanabane V, Traboulsi E, Pennesi ME, Al-Qahtani AA, Lam BL, Heckenlively J, Zweifel SA, Vincent A, Fierz F, Barthelmes D, Branham K, Khan N, Bahr A, Baehr L, Magyar I, Koller S, Azzarello-Burri S, Niedrist D, Heon E, et al.</t>
  </si>
  <si>
    <t>Han WH, Gotzmann J, Kuny S, Huang H, Chan CB, Lemieux H, Sauvé Y.</t>
  </si>
  <si>
    <t>Brown BR, Lee EJ, Snow PE, Vance EE, Iwakura Y, Ohno N, Miura N, Lin X, Brown GD, Wells CA, Smith JR, Caspi RR, Rosenzweig HL.</t>
  </si>
  <si>
    <t>Zhang X, Tohari AM, Marcheggiani F, Zhou X, Reilly J, Tiano L, Shu X.</t>
  </si>
  <si>
    <t>Shooner C, Hallum LE, Kumbhani RD, García-Marín V, Kelly JG, Majaj NJ, Movshon JA, Kiorpes L.</t>
  </si>
  <si>
    <t>Brauner S, Folkersen L, Kvarnström M, Meisgen S, Petersen S, Franzén-Malmros M, Mofors J, Brokstad KA, Klareskog L, Jonsson R, Westerberg LS, Trollmo C, Malmström V, Ambrosi A, Kuchroo VK, Nordmark G, Wahren-Herlenius M.</t>
  </si>
  <si>
    <t>Kashani AH, Chen CL, Gahm JK, Zheng F, Richter GM, Rosenfeld PJ, Shi Y, Wang RK.</t>
  </si>
  <si>
    <t>Zhang X, Olson DJ, Le P, Lin FC, Fleischman D, Davis RM.</t>
  </si>
  <si>
    <t>Miao Q, Ping X, Tang X, Zhang L, Zhang X, Cheng Y, Shentu X.</t>
  </si>
  <si>
    <t>Asgari S, Hashemi H, Mohamadi A, Jafarzadehpur E, Miraftab M, Shahhoseini S, Mehravaran S, Fotouhi A.</t>
  </si>
  <si>
    <t>Zhou Z, Chen T, Wang M, Jin L, Zhao Y, Chen S, Wang C, Zhang G, Wang Q, Deng Q, Liu Y, Morgan IG, He M, Liu Y, Congdon N.</t>
  </si>
  <si>
    <t>Liu MM, Farkas M, Spinnhirny P, Pevet P, Pierce E, Hicks D, Zack DJ.</t>
  </si>
  <si>
    <t>Kefella H, Luther D, Hainline C.</t>
  </si>
  <si>
    <t>Chamberlain PD, Sadaka A, Berry S, Lee AG.</t>
  </si>
  <si>
    <t>Ali MJ, Schicht M, Paulsen F.</t>
  </si>
  <si>
    <t>Rowe FJ.</t>
  </si>
  <si>
    <t>Morad Y, Pras E, Nemet A.</t>
  </si>
  <si>
    <t>Klein Hesselink T, Gutter M, Polling JR.</t>
  </si>
  <si>
    <t>An D, House P, Barry C, Turpin A, McKendrick AM, Chauhan BC, Manners S, Graham SL, Yu DY, Morgan WH.</t>
  </si>
  <si>
    <t>Chrysostomou V, van Wijngaarden P, Steinberg GR, Crowston JG.</t>
  </si>
  <si>
    <t>Martín-Pérez T, Criado-Fornelio A, Martínez J, Blanco MA, Fuentes I, Pérez-Serrano J.</t>
  </si>
  <si>
    <t>Yoshikura N, Kimura A, Hayashi Y, Inuzuka T.</t>
  </si>
  <si>
    <t>Sloot F, Heijnsdijk E, Groenewoud JH, Goudsmit F, Steyerberg EW, de Koning HJ, Simonsz HJ.</t>
  </si>
  <si>
    <t>Evans JR, Lawrenson JG.</t>
  </si>
  <si>
    <t>Fu Y, Wang P, Meng X, Du Z, Wang D.</t>
  </si>
  <si>
    <t>Luo LH, Li DM, Wang YL, Wang K, Gao LX, Li S, Yang JG, Li CL, Feng W, Guo H.</t>
  </si>
  <si>
    <t>Bathelt J, Dale N, de Haan M.</t>
  </si>
  <si>
    <t>Mantagos IS, Kleinman ME, Kieran MW, Gordon LB.</t>
  </si>
  <si>
    <t>Madni A, Rahem MA, Tahir N, Sarfraz M, Jabar A, Rehman M, Kashif PM, Badshah SF, Khan KU, Santos HA.</t>
  </si>
  <si>
    <t>Zhao Z, Fan Q, Zhou P, Ye H, Cai L, Lu Y.</t>
  </si>
  <si>
    <t>Schumann RG, Langer J, Compera D, Luedtke K, Schaumberger MM, Kreutzer T, Mayer WJ, Wolf A, Priglinger SG.</t>
  </si>
  <si>
    <t>Kimura K, Orita T, Kobayashi Y, Matsuyama S, Fujimoto K, Yamauchi K.</t>
  </si>
  <si>
    <t>Smith R, Schöll M, Widner H, van Westen D, Svenningsson P, Hägerström D, Ohlsson T, Jögi J, Nilsson C, Hansson O.</t>
  </si>
  <si>
    <t>Mossel E, Delli K, van Nimwegen JF, Stel AJ, Kroese FGM, Spijkervet FKL, Vissink A, Arends S, Bootsma H; EULAR US-pSS Study Group..</t>
  </si>
  <si>
    <t>Dutta P, Dhandapani S, Kumar N, Gupta P, Ahuja C, Mukherjee KK.</t>
  </si>
  <si>
    <t>Rostas JW, Tam AL, Sato T, Scoggins CR, McMasters KM, Martin RCG 2nd.</t>
  </si>
  <si>
    <t>Gerstein W, Liu Z.</t>
  </si>
  <si>
    <t>Peltzer K, Phaswana-Mafuya N.</t>
  </si>
  <si>
    <t>Rothenburger JL, Hartnett EA, James FMK, Grahn BH.</t>
  </si>
  <si>
    <t>Bosking WH, Beauchamp MS, Yoshor D.</t>
  </si>
  <si>
    <t>Rajesh Prabu V, Kapoor S, Udayakumar S, Gupta P.</t>
  </si>
  <si>
    <t>Sobol EK, Rosenberg JB.</t>
  </si>
  <si>
    <t>Sankaridurg P.</t>
  </si>
  <si>
    <t>Sheu SJ.</t>
  </si>
  <si>
    <t>Park YJ, Park KH, Woo SJ.</t>
  </si>
  <si>
    <t>Lee JJ, Lee HM, Lim HB, Seo SW, Ahn HB, Lee SB.</t>
  </si>
  <si>
    <t>Lee KB, Koh KM, Kwon YA, Song SW, Kim BY, Chung JL.</t>
  </si>
  <si>
    <t>Park SW, Kwon HJ, Byon IS, Lee JE, Oum BS.</t>
  </si>
  <si>
    <t>Murro V, Mucciolo DP, Passerini I, Palchetti S, Sodi A, Virgili G, Rizzo S.</t>
  </si>
  <si>
    <t>Petersen L, Bek T.</t>
  </si>
  <si>
    <t>Kikuchi I, Kase S, Ishijima K, Ishida S.</t>
  </si>
  <si>
    <t>Hendriks M, Verhoeven VJM, Buitendijk GHS, Polling JR, Meester-Smoor MA, Hofman A; RD5000 Consortium., Kamermans M, Ingeborgh van den Born L, Klaver CCW.</t>
  </si>
  <si>
    <t>Higuchi A, Kumar SS, Benelli G, Alarfaj AA, Munusamy MA, Umezawa A, Murugan K.</t>
  </si>
  <si>
    <t>Urban-Chmiel R, Balicki I, Wernicki A.</t>
  </si>
  <si>
    <t>Yao X, Verkman AS.</t>
  </si>
  <si>
    <t>Ong SJ, Jung SM, Lin HC.</t>
  </si>
  <si>
    <t>He W, Zhu X, Du Y, Yang J, Lu Y.</t>
  </si>
  <si>
    <t>Pleyer U, Algharably EA, Feist E, Kreutz R.</t>
  </si>
  <si>
    <t>Lim LS, Chee ML, Cheung CY, Wong TY.</t>
  </si>
  <si>
    <t>Uddin MI, Jayagopal A, McCollum GW, Yang R, Penn JS.</t>
  </si>
  <si>
    <t>Namkoong E, Lee SW, Kim N, Choi Y, Park K.</t>
  </si>
  <si>
    <t>Rowe CW, Haider AS, Viswanathan D, Jones M, Attia J, Wynne K, Acharya S.</t>
  </si>
  <si>
    <t>Willis JR, Doan QV, Gleeson M, Haskova Z, Ramulu P, Morse L, Cantrell RA.</t>
  </si>
  <si>
    <t>Hahn P, Schneider EW, Tabandeh H, Wong RW, Emerson GG; American Society of Retina Specialists Research and Safety in Therapeutics (ASRS ReST) Committee..</t>
  </si>
  <si>
    <t>Cipriani V, Hogg RE, Sofat R, Moore AT, Webster AR, Yates JRW, Fletcher AE; European Eye (EUREYE) Study Group..</t>
  </si>
  <si>
    <t>Campbell JP, Nudleman E, Yang J, Tan O, Chan RVP, Chiang MF, Huang D, Liu G.</t>
  </si>
  <si>
    <t>Erskine N, Tran H, Levin L, Ulbricht C, Fingeroth J, Kiefe C, Goldberg RJ, Singh S.</t>
  </si>
  <si>
    <t>Price MO, Lisek M, Feng MT, Price FW Jr.</t>
  </si>
  <si>
    <t>Lewis DR, Price MO, Feng MT, Price FW Jr.</t>
  </si>
  <si>
    <t>Rathi VM, Taneja M, Dumpati S, Mandathara PS, Sangwan VS.</t>
  </si>
  <si>
    <t>Gupta R, Kinderyte R, Jacobs DS, Jurkunas UV.</t>
  </si>
  <si>
    <t>Perone JM, Conart JB, Bertaux PJ, Sujet-Perone N, Ouamara N, Sot M, Henry JJ.</t>
  </si>
  <si>
    <t>Lee H, Yong Kang DS, Ha BJ, Choi JY, Kim EK, Seo KY, Kim TI.</t>
  </si>
  <si>
    <t>Wu E, Wu W.</t>
  </si>
  <si>
    <t>Lu Q, Zhao N, Zha G, Wang H, Tong Q, Xin S.</t>
  </si>
  <si>
    <t>Uygunoglu U, Zeydan B, Ozguler Y, Ugurlu S, Seyahi E, Kocer N, Islak C, Kantarci K, Saip S, Siva A, Kantarci OH.</t>
  </si>
  <si>
    <t>Touraine R, Laquerrière A, Petcu CA, Marguet F, Byrne S, Mein R, Yau S, Mohammed S, Guibaud L, Gautel M, Jungbluth H.</t>
  </si>
  <si>
    <t>Harding-Esch EM, Kadimpeul J, Sarr B, Sane A, Badji S, Laye M, Sillah A, Burr SE, MacLeod D, Last AR, Holland MJ, Mabey DC, Bailey RL.</t>
  </si>
  <si>
    <t>Schmotz C, Richinger C, Lorenzl S.</t>
  </si>
  <si>
    <t>Irving EL, Yakobchuk-Stanger C.</t>
  </si>
  <si>
    <t>Kim HH, Jeong IH, Hyun JS, Kong BS, Kim HJ, Park SJ.</t>
  </si>
  <si>
    <t>de la Flor M, Chen L, Manson-Bishop C, Chu TC, Zamora K, Robbins D, Gunaratne G, Roman G.</t>
  </si>
  <si>
    <t>Hsu SH, Weiss RA.</t>
  </si>
  <si>
    <t>Hirabayashi KE, Kalin-Hajdu E, Bever GJ, Vagefi MR, de Alba Campomanes AG, Cooke DL, Dowd CF, Kersten RC.</t>
  </si>
  <si>
    <t>Powell MR, Davies BW.</t>
  </si>
  <si>
    <t>Schear MJ, Rodgers R.</t>
  </si>
  <si>
    <t>Thyparampil PJ, Yen MT, Dhingra S, Shetlar DJ, Zarrin-Khameh N, Musher BL.</t>
  </si>
  <si>
    <t>Siapno DLP, Woo KI, Kim YD.</t>
  </si>
  <si>
    <t>Li Q, Liu Y, Zhang Q, Tian H, Li J, Li S.</t>
  </si>
  <si>
    <t>Liu T, Zhu X, Chen K, Bai J.</t>
  </si>
  <si>
    <t>Zhang Y, Zhu X, He W, Jiang Y, Lu Y.</t>
  </si>
  <si>
    <t>Chlasta-Twardzik E, Nowińska A, Wąs P, Jakubowska A, Wylęgała E.</t>
  </si>
  <si>
    <t>George NS, Rangan V, Geng Z, Khan F, Kichler A, Gabbard S, Ganocy S, Fass R.</t>
  </si>
  <si>
    <t>Anand P, Gold DR.</t>
  </si>
  <si>
    <t>Gallagher MJ.</t>
  </si>
  <si>
    <t>Yun C, Ahn J, Kim M, Kim JT, Hwang SY, Kim SW, Oh J.</t>
  </si>
  <si>
    <t>Valverde-Megías A, Veganzones-de-Castro S, Donate-López J, Maestro-de-Las-Casas ML, Megías-Fresno A, García-Feijoo J.</t>
  </si>
  <si>
    <t>Chen Q, Ma Q, Wu C, Tan F, Chen F, Wu Q, Zhou R, Zhuang X, Lu F, Qu J, Shen M.</t>
  </si>
  <si>
    <t>Halupka KJ, Abbott CJ, Wong YT, Cloherty SL, Grayden DB, Burkitt AN, Sergeev EN, Luu CD, Brandli A, Allen PJ, Meffin H, Shivdasani MN.</t>
  </si>
  <si>
    <t>Citterio CE, Veluswamy B, Morgan SJ, Galton VA, Banga JP, Atkins S, Morishita Y, Neumann S, Latif R, Gershengorn MC, Smith TJ, Arvan P.</t>
  </si>
  <si>
    <t>Hallum LE, Shooner C, Kumbhani RD, Kelly JG, García-Marín V, Majaj NJ, Movshon JA, Kiorpes L.</t>
  </si>
  <si>
    <t>García-Resúa C, Pena-Verdeal H, Giráldez MJ, Yebra-Pimentel E.</t>
  </si>
  <si>
    <t>Herath HMMTB, Pahalagamage SP, Withana D, Senanayake S.</t>
  </si>
  <si>
    <t>Pemberton JD, Wright H, Fowler BT, Kim J, Fleming JC.</t>
  </si>
  <si>
    <t>Shoji T, Kuroda H, Suzuki M, Ibuki H, Araie M, Yoneya S.</t>
  </si>
  <si>
    <t>Rautenbach RM, Pillay K, Murray ADN, Heckmann JM.</t>
  </si>
  <si>
    <t>Chen Z, Xue F, Zhou J, Qu X, Zhou X; Shanghai Orthokeratology and Study (SOS) Group..</t>
  </si>
  <si>
    <t>Imbornoni LM, Padmanabhan P, Belin MW, Deepa M.</t>
  </si>
  <si>
    <t>Ampazas P, Droutsas K, Giallouros E, Schroeder FM, Sekundo W.</t>
  </si>
  <si>
    <t>Wang AL, Weinlander E, Metcalf BM, Barney NP, Gamm DM, Nehls SM, Struck MC.</t>
  </si>
  <si>
    <t>Kepez Yildiz B, Urvasizoglu S, Yildirim Y, Agca A, K Besek N, Fazil K, Eris E, Aygit ED, Taskapili M, Demirok A.</t>
  </si>
  <si>
    <t>Dimitry MES, Lewis AD, Zacharaki F, Chandran M, Robson D, Menon G, Poole TRG.</t>
  </si>
  <si>
    <t>Wang C, Brancusi F, Valivullah ZM, Anderson MG, Cunningham D, Hedberg-Buenz A, Power B, Simeonov D, Gahl WA, Zein WM, Adams DR, Brooks B.</t>
  </si>
  <si>
    <t>Chaudhry A, Chung BH, Stavropoulos DJ, Araya MP, Ali A, Heon E, Chitayat D.</t>
  </si>
  <si>
    <t>Han S, Sung KR, Park J, Yoon JY, Shin JW.</t>
  </si>
  <si>
    <t>Kheitan S, Minuchehr Z, Soheili ZS.</t>
  </si>
  <si>
    <t>Haga F, Maruko R, Sato C, Kataoka K, Ito Y, Terasaki H.</t>
  </si>
  <si>
    <t>Schmitz EJ, Herwig-Carl MC, Holz FG, Loeffler KU.</t>
  </si>
  <si>
    <t>Lee JE, Kim KL, Kim D, Yeo Y, Han H, Kim MG, Kim SH, Kim H, Jeong JH, Suh W.</t>
  </si>
  <si>
    <t>Huang X, Zhou G, Wu W, Duan Y, Ma G, Song J, Xiao R, Vandenberghe L, Zhang F, D'Amore PA, Lei H.</t>
  </si>
  <si>
    <t>Rathi VM, Thakur M, Sharma S, Khanna R, Garg P.</t>
  </si>
  <si>
    <t>Liu CH, Wang Z, Sun Y, Chen J.</t>
  </si>
  <si>
    <t>Fuest M, Ang M, Htoon HM, Tan D, Mehta JS.</t>
  </si>
  <si>
    <t>Nicholson L, Vazquez-Alfageme C, Patrao NV, Triantafyllopolou I, Bainbridge JW, Hykin PG, Sivaprasad S.</t>
  </si>
  <si>
    <t>Assam JH, Bernhisel A, Lin A.</t>
  </si>
  <si>
    <t>Venkataraman AP, Radhakrishnan A, Dorronsoro C, Lundström L, Marcos S.</t>
  </si>
  <si>
    <t>Feng L, Ju M, Lee KYV, Mackey A, Evangelista M, Iwata D, Adamson P, Lashkari K, Foxton R, Shima D, Ng YS.</t>
  </si>
  <si>
    <t>Kuroda A, Enomoto N, Ishida K, Shimazawa M, Noguchi T, Horai N, Onoe H, Hara H, Tomita G.</t>
  </si>
  <si>
    <t>Srinivasan B, Tonddast-Navaei S, Skolnick J.</t>
  </si>
  <si>
    <t>Tom JA, Reeder J, Forrest WF, Graham RR, Hunkapiller J, Behrens TW, Bhangale TR.</t>
  </si>
  <si>
    <t>Kim E, Choi DG.</t>
  </si>
  <si>
    <t>Shinohara K, Shimada N, Moriyama M, Yoshida T, Jonas JB, Yoshimura N, Ohno-Matsui K.</t>
  </si>
  <si>
    <t>Nagar S, Trudler D, McKercher SR, Piña-Crespo J, Nakanishi N, Okamoto SI, Lipton SA.</t>
  </si>
  <si>
    <t>Tran J, Craven C, Wabner K, Schmit J, Matter B, Kompella U, Grossniklaus HE, Olsen TW.</t>
  </si>
  <si>
    <t>Zhang W, Ogando DG, Kim ET, Choi MJ, Li H, Tenessen JM, Bonanno JA.</t>
  </si>
  <si>
    <t>Sun YC, Liou HM, Yeh PT, Chen WL, Hu FR.</t>
  </si>
  <si>
    <t>Tanna P, Kasilian M, Strauss R, Tee J, Kalitzeos A, Tarima S, Visotcky A, Dubra A, Carroll J, Michaelides M.</t>
  </si>
  <si>
    <t>Eandi CM, Ciardella A, Parravano M, Missiroli F, Alovisi C, Veronese C, Morara MC, Grossi M, Virgili G, Ricci F.</t>
  </si>
  <si>
    <t>Kaunitz GJ, Cottrell TR, Lilo M, Muthappan V, Esandrio J, Berry S, Xu H, Ogurtsova A, Anders RA, Fischer AH, Kraft S, Gerstenblith MR, Thompson CL, Honda K, Cuda JD, Eberhart CG, Handa JT, Lipson EJ, Taube JM.</t>
  </si>
  <si>
    <t>Ramos R, Viana R, Brainer-Lima A, FloreÂncio T, Carvalho MD, van der Linden V, Amorim A, Rocha MA, Medeiros F.</t>
  </si>
  <si>
    <t>Bozpolat A, Atici D, Tekerek NU, Arslan D.</t>
  </si>
  <si>
    <t>Walline JJ, Gaume Giannoni A, Sinnott LT, Chandler MA, Huang J, Mutti DO, Jones-Jordan LA, Berntsen DA; BLINK Study Group..</t>
  </si>
  <si>
    <t>Pahl DA, Green NS, Bhatia M, Chen RWS.</t>
  </si>
  <si>
    <t>Garrity ST, Paques M, Gaudric A, Freund KB, Sarraf D.</t>
  </si>
  <si>
    <t>Tojo N, Ueda-Consolvo T, Yanagisawa S, Hayashi A.</t>
  </si>
  <si>
    <t>Mikryukova LD, Akleyev AV.</t>
  </si>
  <si>
    <t>Malechka VV, Moiseyev G, Takahashi Y, Shin Y, Ma JX.</t>
  </si>
  <si>
    <t>Crews JE, Chou CF, Sekar S, Saaddine JB.</t>
  </si>
  <si>
    <t>Yagi-Yaguchi Y, Yamaguchi T, Higa K, Suzuki T, Yazu H, Aketa N, Satake Y, Tsubota K, Shimazaki J.</t>
  </si>
  <si>
    <t>Jung KI, Park CK.</t>
  </si>
  <si>
    <t>Miller SE, Thapa S, Robin AL, Niziol LM, Ramulu PY, Woodward MA, Paudyal I, Pitha I, Kim TN, Newman-Casey PA.</t>
  </si>
  <si>
    <t>Shoji T, Zangwill LM, Akagi T, Saunders LJ, Yarmohammadi A, Manalastas PIC, Penteado RC, Weinreb RN.</t>
  </si>
  <si>
    <t>Clearfield E, Hawkins BS, Kuo IC.</t>
  </si>
  <si>
    <t>Nash DL, Diehl NN, Mohney BG.</t>
  </si>
  <si>
    <t>Tong JY, Golzan M, Georgevsky D, Williamson JP, Graham SL, Farah CS, Fraser CL.</t>
  </si>
  <si>
    <t>Capuano V, Miere A, Querques L, Sacconi R, Carnevali A, Amoroso F, Bandello F, Souied EH, Querques G.</t>
  </si>
  <si>
    <t>Marchese A, Carnevali A, Sacconi R, Centoducati T, Querques L, Bandello F, Querques G.</t>
  </si>
  <si>
    <t>Carpi-Santos R, Maggesissi RS, von Seehausen MP, Calaza KC.</t>
  </si>
  <si>
    <t>Mazzeo A, Arroba AI, Beltramo E, Valverde AM, Porta M.</t>
  </si>
  <si>
    <t>Chakravarty A, Sivaswamy J.</t>
  </si>
  <si>
    <t>Zhu W, Chen T, Jin L, Wang H, Yao F, Wang C, Wang Q, Congdon N.</t>
  </si>
  <si>
    <t>Chang MY, Velez FG, Demer JL, Bonelli L, Quiros PA, Arnold AC, Sadun AA, Pineles SL.</t>
  </si>
  <si>
    <t>Prata TS, Lopes FS, Prado VG, Almeida I, Matsubara I, Dorairaj S, Furlanetto RL, Vessani RM, Paranhos A Jr.</t>
  </si>
  <si>
    <t>Ahmed SF, Schmutz M, Mosaed S.</t>
  </si>
  <si>
    <t>De Moraes CG, Susanna R Jr, Sakata LM, Hatanaka M.</t>
  </si>
  <si>
    <t>Sihota R, Agarwal E, James M, Verma M, Kumar L, Dada T, Gupta V, Kapoor KS.</t>
  </si>
  <si>
    <t>Karagun BS, Akbas T, Arpaci T, Antmen B.</t>
  </si>
  <si>
    <t>Syed ZA, Tran JA, Jurkunas UV.</t>
  </si>
  <si>
    <t>Matalia J, Francis M, Gogri P, Panmand P, Matalia H, Sinha Roy A.</t>
  </si>
  <si>
    <t>Ong Tone S, Li DQ, Ashkenazy Z, Borovik A, Slomovic AR, Rootman DS, Chan CC.</t>
  </si>
  <si>
    <t>Almasieh M, Levin LA.</t>
  </si>
  <si>
    <t>Happle R.</t>
  </si>
  <si>
    <t>Avci R, Kapran Z, Ozdek Ş, Teke MY, Oz O, Guven D, Yilmaz S, Kaderli B, Durukan AH, Sobaci G, Unver YB, Akduman L, Kaynak S, Dogan I, Inan UU.</t>
  </si>
  <si>
    <t>Chen Y, Laybourne JP, Sandinha MT, de Alwis NMW, Avery P, Steel DH; Medscape..</t>
  </si>
  <si>
    <t>Veckeneer M, Augustinus C, Feron E, Schauwvlieghe PP, Ruys J, Cosemans I, Van Meurs J.</t>
  </si>
  <si>
    <t>Ehlers JP, Uchida A, Srivastava SK.</t>
  </si>
  <si>
    <t>Gill JS, Hardy SA, Blakely EL, Hopton S, Nemeth AH, Fratter C, Poulton J, Taylor RW, Downes SM.</t>
  </si>
  <si>
    <t>Zhao Z, Liang Y, Liu Y, Xu P, Flamme-Wiese MJ, Sun D, Sun J, Mullins RF, Chen Y, Cai J.</t>
  </si>
  <si>
    <t>Weber KP, Rappoport D, Dysli M, Schmückle Meier T, Marks GB, Bockisch CJ, Landau K, MacDougall HG.</t>
  </si>
  <si>
    <t>Wood EH, Powers MA, Moshfeghi DM.</t>
  </si>
  <si>
    <t>Park MM, Rebhun CB, Cole ED, Louzada RN, Novais EA, Rifai F, Yasin Alibhai A, Duker JS, Waheed NK.</t>
  </si>
  <si>
    <t>Thirumalesh MB, Jain A, Agrawal S, Bhujang Shetty K.</t>
  </si>
  <si>
    <t>Carnevali A, Querques G.</t>
  </si>
  <si>
    <t>Abdalla YF, De Salvo G, Elsahn A, Self JE.</t>
  </si>
  <si>
    <t>Gan NY, Zimmer C, Lam WC.</t>
  </si>
  <si>
    <t>Ambiya V, Khodani M, Goud A, Narayanan R, Tyagi M, Rani PK, Chhablani J.</t>
  </si>
  <si>
    <t>Dave VP, Pathengay A, Relhan N, Sharma P, Jalali S, Pappuru RR, Tyagi M, Narayanan R, Chhablani J, Das T, Flynn HW Jr.</t>
  </si>
  <si>
    <t>Palejwala NV, Sawhney G, Raecker M, Flaxel CJ, Yeh S.</t>
  </si>
  <si>
    <t>Ludwig CA, Chen TA, Hernandez-Boussard T, Moshfeghi AA, Moshfeghi DM.</t>
  </si>
  <si>
    <t>Wang W, Yan W, Müller A, He M.</t>
  </si>
  <si>
    <t>Gu R, Tang W, Lei B, Ding X, Jiang C, Xu G.</t>
  </si>
  <si>
    <t>Vera-Diaz FA, Woods RL, Peli E.</t>
  </si>
  <si>
    <t>Chen HS, Liu CH, Wu WC, Tseng HJ, Lee YS.</t>
  </si>
  <si>
    <t>Im JC, Kim JH, Park DH, Shin JP.</t>
  </si>
  <si>
    <t>Shah CP, Heier JS.</t>
  </si>
  <si>
    <t>Okumura N, Kitahara M, Okuda H, Hashimoto K, Ueda E, Nakahara M, Kinoshita S, Young RD, Quantock AJ, Tourtas T, Schlötzer-Schrehardt U, Kruse F, Koizumi N.</t>
  </si>
  <si>
    <t>Runkle AP, Kaiser PK, Srivastava SK, Schachat AP, Reese JL, Ehlers JP.</t>
  </si>
  <si>
    <t>Efron N.</t>
  </si>
  <si>
    <t>Petropoulos IN, Kamran S, Li Y, Khan A, Ponirakis G, Akhtar N, Deleu D, Shuaib A, Malik RA.</t>
  </si>
  <si>
    <t>Lee AG, Mader TH, Gibson CR, Tarver W.</t>
  </si>
  <si>
    <t>Kara-José AC, Melo LAS Jr, Esporcatte BLB, Endo ATNH, Leite MT, Tavares IM.</t>
  </si>
  <si>
    <t>Miki T, Naito T, Fujiwara M, Araki R, Kiyoi R, Shiode Y, Fujiwara A, Morizane Y, Shiraga F.</t>
  </si>
  <si>
    <t>Peli E, Jung JH.</t>
  </si>
  <si>
    <t>Nguyen MT, Berntsen DA.</t>
  </si>
  <si>
    <t>Lang BH, Woo YC, Wong IY, Chiu KW.</t>
  </si>
  <si>
    <t>Abalem MF, Qian CX, Branham K, Schlegel D, Fahim AT, Khan NW, Heckenlively JR, Jayasundera KT.</t>
  </si>
  <si>
    <t>Moore NA, Bracha P, Hussain RM, Morral N, Ciulla TA.</t>
  </si>
  <si>
    <t>Hardin JS, Zarate YA, Callewaert B, Phillips PH, Warner DB.</t>
  </si>
  <si>
    <t>Geneva II, Henderson BA.</t>
  </si>
  <si>
    <t>Jacob S.</t>
  </si>
  <si>
    <t>Price FW Jr, Price MO.</t>
  </si>
  <si>
    <t>Fajgenbaum M, Ansari E.</t>
  </si>
  <si>
    <t>Fukuda K, Ishida W, Miura Y, Kishimoto T, Fukushima A.</t>
  </si>
  <si>
    <t>Grotting LA, Davoudi S, Uchiyama E, Lobo AM, Papaliodis GN, Sobrin L.</t>
  </si>
  <si>
    <t>Murthy SR.</t>
  </si>
  <si>
    <t>Mahalingam P, Topiwalla TT, Ganesan G.</t>
  </si>
  <si>
    <t>Storch MW, Hoerauf H.</t>
  </si>
  <si>
    <t>Ozates S, Teke MY.</t>
  </si>
  <si>
    <t>Tugcu BL, Sezer T, Elbay A, Özdemir H.</t>
  </si>
  <si>
    <t>Senthil S, Turaga K.</t>
  </si>
  <si>
    <t>Pillai MR, Hasini PP, Ahuja A, Krishnadas SR.</t>
  </si>
  <si>
    <t>D'Souza S, Solanki N, Sushma KR, Solanki P.</t>
  </si>
  <si>
    <t>Shetty R, Shroff R, Grover T, Roshan T, Jayadev C.</t>
  </si>
  <si>
    <t>Sethi A, Puri V, Dogra N.</t>
  </si>
  <si>
    <t>Ojha PR, Deshpande AH, Gargade CB, Nigam JS.</t>
  </si>
  <si>
    <t>Bubanale SC, Kurbet SB, De Piedade Sequeira LMG.</t>
  </si>
  <si>
    <t>Jethani JN, Shah N, Amin S, Jethani M.</t>
  </si>
  <si>
    <t>Singh A, Rana V, Patyal S, Kumar S, Mishra SK, Sharma VK.</t>
  </si>
  <si>
    <t>Jain P, Sheth J, Anantharaman G, Gopalakrishnan M.</t>
  </si>
  <si>
    <t>Srinivasan S, Raman R, Ganesan S, Roy R, Natarajan V, Sharma T.</t>
  </si>
  <si>
    <t>Ajay K, Saranya S, Sundaresh DD, Hithashree HR, Hemalatha BC, Krishnaswamy M, Shetty SB.</t>
  </si>
  <si>
    <t>Ohana O, Varssano D, Shemesh G.</t>
  </si>
  <si>
    <t>Nassar GA, Arfeen SAES.</t>
  </si>
  <si>
    <t>Gupta N, Upadhyay P.</t>
  </si>
  <si>
    <t>Hong IH, Park SP.</t>
  </si>
  <si>
    <t>Bhattacharjee K, Misra DK, Deori N.</t>
  </si>
  <si>
    <t>van der Wijk AE, Hughes JM, Klaassen I, Van Noorden CJF, Schlingemann RO.</t>
  </si>
  <si>
    <t>Gerendas BS, Prager S, Deak G, Simader C, Lammer J, Waldstein SM, Guerin T, Kundi M, Schmidt-Erfurth UM.</t>
  </si>
  <si>
    <t>Yang L, Li Z, Mei M, Fan X, Zhan G, Wang H, Huang G, Wang M, Tian W, Zhou W.</t>
  </si>
  <si>
    <t>Mine I, Taguchi M, Sakurai Y, Takeuchi M.</t>
  </si>
  <si>
    <t>Sallorenzo C, Silva R, Kasamatsu T, Dib S.</t>
  </si>
  <si>
    <t>Sahaboglu A, Sharif A, Feng L, Secer E, Zrenner E, Paquet-Durand F.</t>
  </si>
  <si>
    <t>Shin HY, Kim SH, Lee MY, Kim SY, Lee YC.</t>
  </si>
  <si>
    <t>Tang J, Du E, Wang J.</t>
  </si>
  <si>
    <t>Pekel E, Tufaner G, Kaya H, Kaşıkçı A, Deda G, Pekel G.</t>
  </si>
  <si>
    <t>Jang SH, Seo JP.</t>
  </si>
  <si>
    <t>Chu C, Zhou N, Zhang H, Dou X, Li M, Liu S, Wang J, Chen W, Chan Q, Sun L, He J, Zhou Z.</t>
  </si>
  <si>
    <t>Bloch EM, West SK, Mabula K, Weaver J, Mrango Z, Munoz B, Lietman T, Coles C.</t>
  </si>
  <si>
    <t>Nawa Y, Yoshikawa M, Sawanyawisuth K, Chotmongkol V, Figueiras SF, Benavides M, Diaz Camacho SP.</t>
  </si>
  <si>
    <t>O'Brien KS, Cotter SY, Amza A, Kadri B, Nassirou B, Stoller NE, Zhou Z, Cotter C, West SK, Bailey RL, Rosenthal PJ, Gaynor BD, Porco TC, Lietman TM.</t>
  </si>
  <si>
    <t>Chan W, Wilcsek G, Ghabrial R, Goldberg RA, Dolman P, Selva D, Malhotra R.</t>
  </si>
  <si>
    <t>Kearney S, O'Donoghue L, Pourshahidi LK, Cobice D, Saunders KJ.</t>
  </si>
  <si>
    <t>Riechardt AI, Pilger D, Cordini D, Seibel I, Gundlach E, Hager A, Joussen AM.</t>
  </si>
  <si>
    <t>Madekurozwa M, Reina-Torres E, Overby DR, Sherwood JM.</t>
  </si>
  <si>
    <t>Purtskhvanidze K, Hillenkamp J, Tode J, Junge O, Hedderich J, Roider J, Treumer F.</t>
  </si>
  <si>
    <t>Zhang Z, Zhang S, Jiang X, Wei Y.</t>
  </si>
  <si>
    <t>Périer A, Savey L, Marcelin AG, Serve P, Saadoun D, Barete S.</t>
  </si>
  <si>
    <t>Şahiner F, Siğ AK, Savaşçi Ü, Tekin K, Akay F.</t>
  </si>
  <si>
    <t>Eghrari AO, Wang A, Brady CJ.</t>
  </si>
  <si>
    <t>Seol BR, Kim YK, Jeoung JW, Park KH.</t>
  </si>
  <si>
    <t>Green CM, Salim S, Edward DP, Mudumbai RC, Golnik K.</t>
  </si>
  <si>
    <t>Vija Racaru L, Fontan C, Bauriaud-Mallet M, Brillouet S, Caselles O, Zerdoud S, Bastié D, Vallot D, Caron P, Bardiès M, Courbon F.</t>
  </si>
  <si>
    <t>Santos VS, Oliveira SJG, Gurgel RQ, Lima DRR, Dos Santos CA, Martins-Filho PRS.</t>
  </si>
  <si>
    <t>Brim R, Mboma S, Semrud-Clikeman M, Kampondeni S, Magen J, Taylor T, Langfitt J.</t>
  </si>
  <si>
    <t>Baldwin A, Ryner AM, Tadesse Z, Shiferaw A, Callahan K, Fry DM, Zhou Z, Lietman TM, Keenan JD.</t>
  </si>
  <si>
    <t>John S, Lew M.</t>
  </si>
  <si>
    <t>Monsálvez-Romín D, Domínguez-Vicent A, García-Lázaro S, Esteve-Taboada JJ, Cerviño A.</t>
  </si>
  <si>
    <t>Akcam HT, Unlu M, Karaca EE, Yazici H, Aydin B, Hondur AM.</t>
  </si>
  <si>
    <t>Parikh VS, Jagadeesh D, Fernandez JM, Hsi ED, Singh AD.</t>
  </si>
  <si>
    <t>Puentes F, van der Star BJ, Boomkamp SD, Kipp M, Boon L, Bosca I, Raffel J, Gnanapavan S, van der Valk P, Stephenson J, Barnett SC, Baker D, Amor S.</t>
  </si>
  <si>
    <t>Oron Y, Shemesh S, Shushan S, Cinamon U, Goldfarb A, Dabby R, Ovnat Tamir S.</t>
  </si>
  <si>
    <t>Barrett C, O'Brien C, Butler JS, Loughman J.</t>
  </si>
  <si>
    <t>Millen AE, Nie J, Sahli MW, Mares JA, Meyers KJ, Klein BEK, LaMonte MJ, Lutsey PL, Andrews CA, Klein R.</t>
  </si>
  <si>
    <t>Torky MA, Al Zafiri YA, Khattab AM, Farag RK, Awad EA.</t>
  </si>
  <si>
    <t>Zheng B, Liu XJ, Sun YF, Su JZ, Zhao Y, Xie Z, Yu GY.</t>
  </si>
  <si>
    <t>Kim HW, Choi YJ, Lee KW, Lee MJ.</t>
  </si>
  <si>
    <t>Martemyanov KA, Sampath AP.</t>
  </si>
  <si>
    <t>Stansky E, Biancotto A, Dagur PK, Gangaputra S, Chaigne-Delalande B, Nussenblatt RB, Sen HN, McCoy JP Jr.</t>
  </si>
  <si>
    <t>Kim KL, Suh W.</t>
  </si>
  <si>
    <t>Froebel BR, Trujillo AJ, Sullivan JM.</t>
  </si>
  <si>
    <t>Pak KY, Park JY, Park SW, Byon IS, Lee JE.</t>
  </si>
  <si>
    <t>Sheu SJ, Lee YY.</t>
  </si>
  <si>
    <t>Ferrara D, Silver RE, Louzada RN, Novais EA, Collins GK, Seddon JM.</t>
  </si>
  <si>
    <t>Lescrauwaet B, Miserocchi E, Thurau S, Bodaghi B, Duchateau L, Verstraeten T, Srivastava S.</t>
  </si>
  <si>
    <t>Musolf AM, Simpson CL, Moiz BA, Long KA, Portas L, Murgia F, Ciner EB, Stambolian D, Bailey-Wilson JE.</t>
  </si>
  <si>
    <t>Aboshiha J, Kumaran N, Kalitzeos A, Hogg C, Rubin G, Michaelides M.</t>
  </si>
  <si>
    <t>Jing W, Guanlu L, Qianyin Z, Shuyi L, Fengying H, Jian L, Wen X.</t>
  </si>
  <si>
    <t>Joubert R, Daniel E, Bonnin N, Comptour A, Gross C, Belville C, Chiambaretta F, Blanchon L, Sapin V.</t>
  </si>
  <si>
    <t>Schwab C, Mayer C, Zalaudek I, Riedl R, Richtig M, Wackernagel W, Hofmann-Wellenhof R, Richtig G, Langmann G, Tarmann L, Wedrich A, Richtig E.</t>
  </si>
  <si>
    <t>dell'Omo R, Scupola A, Viggiano D, Sammarco MG, De Turris S, Romano MR, Grimaldi G, dell'Omo E, Costagliola C.</t>
  </si>
  <si>
    <t>Gardiner SK, Mansberger SL, Demirel S.</t>
  </si>
  <si>
    <t>Binenbaum G, Ying GS, Tomlinson LA; Postnatal Growth and Retinopathy of Prematurity (G-ROP) Study Group..</t>
  </si>
  <si>
    <t>Péré-Védrenne C, Prochazkova-Carlotti M, Rousseau B, He W, Chambonnier L, Sifré E, Buissonnière A, Dubus P, Mégraud F, Varon C, Ménard A.</t>
  </si>
  <si>
    <t>Jin H, Jiang Y, Ge H, Luo J, Li C, Wu H, Li Y.</t>
  </si>
  <si>
    <t>Kang P, Swarbrick H.</t>
  </si>
  <si>
    <t>Porcar E, Montalt JC, España-Gregori E, Peris-Martínez C.</t>
  </si>
  <si>
    <t>Vukotic M, Nolte H, König T, Saita S, Ananjew M, Krüger M, Tatsuta T, Langer T.</t>
  </si>
  <si>
    <t>Colijn JM, Buitendijk GHS, Prokofyeva E, Alves D, Cachulo ML, Khawaja AP, Cougnard-Gregoire A, Merle BMJ, Korb C, Erke MG, Bron A, Anastasopoulos E, Meester-Smoor MA, Segato T, Piermarocchi S, de Jong PTVM, Vingerling JR, Topouzis F, Creuzot-Garcher C, Bertelsen G, Pfeiffer N, Fletcher AE, et al.</t>
  </si>
  <si>
    <t>Inazaki H, Kobayashi S, Anzai Y, Satoh H, Sato S, Inoue M, Yamane S, Kadonosono K.</t>
  </si>
  <si>
    <t>Hebbar M, Girisha KM, Srivastava A, Bielas S, Shukla A.</t>
  </si>
  <si>
    <t>Manya H, Endo T.</t>
  </si>
  <si>
    <t>Tschulakow AV, Dittmann K, Huber SM, Klumpp D, Stegen B, Schraermeyer U, Rodemann HP, Julien-Schraermeyer S.</t>
  </si>
  <si>
    <t>Guo X, Fu M, Ding X, Morgan IG, Zeng Y, He M.</t>
  </si>
  <si>
    <t>Pranzatelli MR, Tate ED, Allison TJ.</t>
  </si>
  <si>
    <t>Bhela S, Varanasi SK, Jaggi U, Sloan SS, Rajasagi NK, Rouse BT.</t>
  </si>
  <si>
    <t>Haacke EA, van der Vegt B, Vissink A, Spijkervet FKL, Bootsma H, Kroese FGM.</t>
  </si>
  <si>
    <t>Malik MA, Gupta V, Shukla S, Kaur J.</t>
  </si>
  <si>
    <t>Yoshimoto S, Garcia J, Jiang F, Wilkins AJ, Takeuchi T, Webster MA.</t>
  </si>
  <si>
    <t>Zhang J, Xu D, Ouyang H, Hu S, Li A, Luo H, Xu Y.</t>
  </si>
  <si>
    <t>St Leger AJ, Desai JV, Drummond RA, Kugadas A, Almaghrabi F, Silver P, Raychaudhuri K, Gadjeva M, Iwakura Y, Lionakis MS, Caspi RR.</t>
  </si>
  <si>
    <t>André R, Cottin V, Saraux JL, Blaison G, Bienvenu B, Cathebras P, Dhote R, Foucher A, Gil H, Lapoirie J, Launay D, Loustau V, Maurier F, Pertuiset E, Zénone T, Seebach J, Costedoat-Chalumeau N, Puéchal X, Mouthon L, Guillevin L, Terrier B; French Vasculitis Study Group (FVSG)..</t>
  </si>
  <si>
    <t>Francis JH, Habib LA, Abramson DH, Yannuzzi LA, Heinemann M, Gounder MM, Grisham RN, Postow MA, Shoushtari AN, Chi P, Segal NH, Yaeger R, Ho AL, Chapman PB, Catalanotti F.</t>
  </si>
  <si>
    <t>Kelbsch CB, Maeda F, Strasser T, Peters TM, Wilhelm BJC, Wilhelm HM.</t>
  </si>
  <si>
    <t>Todokoro D, Suzuki T, Kobayakawa S, Tomita H, Ohashi Y, Akiyama H.</t>
  </si>
  <si>
    <t>Cohen J.</t>
  </si>
  <si>
    <t>Hara T, Monguchi T, Iwamoto N, Akashi M, Mori K, Oshita T, Okano M, Toh R, Irino Y, Shinohara M, Yamashita Y, Shioi G, Furuse M, Ishida T, Hirata KI.</t>
  </si>
  <si>
    <t>Chang SL, Patel V, Giltner J, Lee R, Marco CA.</t>
  </si>
  <si>
    <t>Grauvogel J, Scheiwe C, Masalha W, Jarc N, Grauvogel T, Beringer A.</t>
  </si>
  <si>
    <t>Lee JH, Young SM, Kim YD, Woo KI, Yum JH.</t>
  </si>
  <si>
    <t>Farrand KF, Fridman M, Stillman IÖ, Schaumberg DA.</t>
  </si>
  <si>
    <t>Gichuhi S, Kabiru J, M'bongo Zindamoyen A, Rono H, Ollando E, Wachira J, Munene R, Onyuma T, Sagoo MS, Macleod D, Weiss HA, Burton MJ.</t>
  </si>
  <si>
    <t>Sacconi R, Battaglia Parodi M, Casati S, Lattanzio R, Marchini G, Bandello F.</t>
  </si>
  <si>
    <t>Bologna M, Bertram K, Paparella G, Papi C, Belvisi D, Conte A, Suppa A, Williams DR, Berardelli A.</t>
  </si>
  <si>
    <t>Glauzy S, Sng J, Bannock JM, Gottenberg JE, Korganow AS, Cacoub P, Saadoun D, Meffre E.</t>
  </si>
  <si>
    <t>Richards CD, Warr CG, Burke R.</t>
  </si>
  <si>
    <t>Nishikawa Y, Morishita S, Horie T, Fukumoto M, Sato T, Kida T, Oku H, Sugasawa J, Ikeda T, Nakamura K.</t>
  </si>
  <si>
    <t>Wu MC, Xu X, Chen SM, Tyan YS, Chiou JY, Wang YH, Lin LC, Chen CM, Wei JC.</t>
  </si>
  <si>
    <t>Takezawa Y, Suzuki T, Shiraishi A.</t>
  </si>
  <si>
    <t>Maiti R, Mukherjee S, Hota D.</t>
  </si>
  <si>
    <t>Testa F, Melillo P, Rossi S, Marcelli V, de Benedictis A, Colucci R, Gallo B, Brunetti-Pierri R, Donati S, Azzolini C, Marciano E, Simonelli F.</t>
  </si>
  <si>
    <t>Greaves GH, Livingston K, Liu GT, Shindler KS, Volpe NJ, Pistilli M, Mehta S, Tamhankar MA.</t>
  </si>
  <si>
    <t>Silverman N, Spindle J, Tang SX, Wu A, Hong BK, Shore JW, Wester S, Levin F, Connor M, Burt B, Nakra T, Shepler T, Hink E, El-Sawy T, Shinder R.</t>
  </si>
  <si>
    <t>Dedania VS, Liu JY, Schlegel D, Andrews CA, Branham K, Khan NW, Musch DC, Heckenlively JR, Jayasundera KT.</t>
  </si>
  <si>
    <t>Cullen JN, Engelken TJ, Cooper V, O'Connor AM.</t>
  </si>
  <si>
    <t>Russell MH, Yusuf S, Rajai A.</t>
  </si>
  <si>
    <t>Hashemi H, Nabovati P, Yekta A, Shokrollahzadeh F, Khabazkhoob M.</t>
  </si>
  <si>
    <t>Xu LJ, Zhang L, Li SL, Zemon V, Virgili G, Liang YB.</t>
  </si>
  <si>
    <t>Yanagi Y, Mohla A, Lee WK, Lee SY, Mathur R, Chan CM, Yeo I, Wong TY, Cheung CMG.</t>
  </si>
  <si>
    <t>Arbab M, Tahir S, Niazi MK, Ishaq M, Hussain A, Siddique PM, Saeed S, Khan WA, Qamar R, Butt AM, Azam M.</t>
  </si>
  <si>
    <t>Hong EH, Ahn SJ, Lim HW, Lee BR.</t>
  </si>
  <si>
    <t>Petris C, Liu D.</t>
  </si>
  <si>
    <t>Gallego-Muñoz P, Ibares-Frías L, Lorenzo E, Marcos S, Peréz-Merino P, Bekesi N, Kochevar IE, Martínez-García MC.</t>
  </si>
  <si>
    <t>Scholz SL, Möller I, Reis H, Süßkind D, van de Nes JAP, Leonardelli S, Schilling B, Livingstone E, Schimming T, Paschen A, Sucker A, Murali R, Steuhl KP, Schadendorf D, Westekemper H, Griewank KG.</t>
  </si>
  <si>
    <t>Zhang X, Low S, Kumari N, Wang J, Ang K, Yeo D, Yip CC, Tavintharan S, Sum CF, Lim SC.</t>
  </si>
  <si>
    <t>Wang Y, Jakobiec FA, Zakka FR, Lee NG.</t>
  </si>
  <si>
    <t>Lee YH, Kim JM, Kim JM, Lee SB.</t>
  </si>
  <si>
    <t>Somogyi M, Lyons LJ, Durairaj V.</t>
  </si>
  <si>
    <t>Jalaj S, Dunbar K, Campbell A, Kazim M.</t>
  </si>
  <si>
    <t>Jakobiec FA, Zakka FR, Bojovic B.</t>
  </si>
  <si>
    <t>Strianese D.</t>
  </si>
  <si>
    <t>Toribio JA, Marrodán T, Fernández-Natal I.</t>
  </si>
  <si>
    <t>Yang D, McLaren S, Van Vliet C, deSousa JL, Gajdatsy A.</t>
  </si>
  <si>
    <t>Jamshidian-Tehrani M, Amini A, Asadi Amoli F, Kashkouli MB, Abdi N, Aghsaei Fard M.</t>
  </si>
  <si>
    <t>Hayashi Y, Koumura A, Yamada M, Kimura A, Shibata T, Inuzuka T.</t>
  </si>
  <si>
    <t>Hamoudi H, Christensen UC, La Cour M.</t>
  </si>
  <si>
    <t>Sandmeyer LS, Leis ML, Bauer BS, Grahn BH.</t>
  </si>
  <si>
    <t>Sandmeyer LS, Bauer BS, Feng CX, Grahn BH.</t>
  </si>
  <si>
    <t>Ghasia FF, Otero-Millan J, Shaikh AG.</t>
  </si>
  <si>
    <t>Lockhart CM, Smith TB, Yang P, Naidu M, Rettie AE, Nath A, Weleber R, Kelly EJ.</t>
  </si>
  <si>
    <t>Dentici ML, Barresi S, Nardella M, Bellacchio E, Alfieri P, Bruselles A, Pantaleoni F, Danieli A, Iarossi G, Cappa M, Bertini E, Tartaglia M, Zanni G.</t>
  </si>
  <si>
    <t>Tofflemire KL, Wang C, Jens JK, Ellinwood NM, Whitley RD, Ben-Shlomo G.</t>
  </si>
  <si>
    <t>Terasaki H, Yamashita T, Yoshihara N, Kii Y, Sakamoto T.</t>
  </si>
  <si>
    <t>Price MO, Gupta P, Lass J, Price FW Jr.</t>
  </si>
  <si>
    <t>Oshima Y, Kimoto K, Yoshida N, Fujisawa K, Sonoda S, Kubota T, Murata T, Sakamoto T, Yoshida S, Sonoda KH, Ishibashi T.</t>
  </si>
  <si>
    <t>Lorenz B, Wegscheider E, Hamel C, Preising MN, Stieger K.</t>
  </si>
  <si>
    <t>Biswas S, Bachay G, Chu J, Hunter DD, Brunken WJ.</t>
  </si>
  <si>
    <t>Rousta ST.</t>
  </si>
  <si>
    <t>Nguyen CT, Hardy TG.</t>
  </si>
  <si>
    <t>Arrigo A, Calamuneri A, Milardi D, Mormina E, Rania L, Postorino E, Marino S, Di Lorenzo G, Anastasi GP, Ghilardi MF, Aragona P, Quartarone A, Gaeta M.</t>
  </si>
  <si>
    <t>Jong M, Sankaridurg P, Li W, Resnikoff S, Naidoo K, He M.</t>
  </si>
  <si>
    <t>Newell K, Smith W, Ghoshhajra B, Isselbacher E, Lin A, Lindsay ME.</t>
  </si>
  <si>
    <t>Zukin LM, Hink EM, Liao S, Getz AE, Kingdom TT, Ramakrishnan VR.</t>
  </si>
  <si>
    <t>Smith AJ, Carter SP, Kennedy BN.</t>
  </si>
  <si>
    <t>Anand L, Sealey C.</t>
  </si>
  <si>
    <t>Ahn JH, Kim HD, Abuzar SM, Lee JY, Jin SE, Kim EK, Hwang SJ.</t>
  </si>
  <si>
    <t>Du J, Li R.</t>
  </si>
  <si>
    <t>Chen J, Lin D, Lin Z, Li X, Cao Q, Liu Z, Long E, Wu X, Zhang L, Zhou X, Wang L, Li J, Fu J, Lin H, Chen W, Liu Y.</t>
  </si>
  <si>
    <t>Elshout M, Webers CA, van der Reis MI, de Jong-Hesse Y, Schouten JS.</t>
  </si>
  <si>
    <t>Huerva V, Ascaso FJ, Caral I, Grzybowski A.</t>
  </si>
  <si>
    <t>Hah YS, Chung HJ, Sontakke SB, Chung IY, Ju S, Seo SW, Yoo JM, Kim SJ.</t>
  </si>
  <si>
    <t>Amparo F, Wang H, Yin J, Marmalidou A, Dana R.</t>
  </si>
  <si>
    <t>Sharma R, Harris VM, Cavett J, Kurien BT, Liu K, Koelsch KA, Fayaaz A, Chaudhari KS, Radfar L, Lewis D, Stone DU, Kaufman CE, Li S, Segal B, Wallace DJ, Weisman MH, Venuturupalli S, Kelly JA, Pons-Estel B, Jonsson R, Lu X, Gottenberg JE, et al.</t>
  </si>
  <si>
    <t>Kuemmerle-Deschner JB, Verma D, Endres T, Broderick L, de Jesus AA, Hofer F, Blank N, Krause K, Rietschel C, Horneff G, Aksentijevich I, Lohse P, Goldbach-Mansky R, Hoffman HM, Benseler SM.</t>
  </si>
  <si>
    <t>Uchida A, Srivastava SK, Ehlers JP.</t>
  </si>
  <si>
    <t>Chong RS, Lee YS, Chu SWL, Toh LZ, Wong TTL.</t>
  </si>
  <si>
    <t>Wild D, Kucur SS, Sznitman R.</t>
  </si>
  <si>
    <t>Irani YD, Scotney PD, Klebe S, Mortimer LA, Nash AD, Williams KA.</t>
  </si>
  <si>
    <t>Pfau M, Lindner M, Müller PL, Birtel J, Finger RP, Harmening WM, Fleckenstein M, Holz FG, Schmitz-Valckenberg S.</t>
  </si>
  <si>
    <t>Ayres B, McClendon T, Demirci H.</t>
  </si>
  <si>
    <t>Vinod K, Gedde SJ, Feuer WJ, Panarelli JF, Chang TC, Chen PP, Parrish RK 2nd.</t>
  </si>
  <si>
    <t>Berk TA, An JA, Ahmed IIK.</t>
  </si>
  <si>
    <t>Liebmann K, De Moraes CG, Liebmann JM.</t>
  </si>
  <si>
    <t>Dong H, Zhang Z, Guo Y, Zhang H, Xu W.</t>
  </si>
  <si>
    <t>Fredriksson A, Behndig A.</t>
  </si>
  <si>
    <t>Suhler EB, Thorne JE, Mittal M, Betts KA, Tari S, Camez A, Bao Y, Joshi A.</t>
  </si>
  <si>
    <t>Foreman J, Xie J, Keel S, van Wijngaarden P, Sandhu SS, Ang GS, Fan Gaskin J, Crowston J, Bourne R, Taylor HR, Dirani M.</t>
  </si>
  <si>
    <t>Köhling HL, Plummer SF, Marchesi JR, Davidge KS, Ludgate M.</t>
  </si>
  <si>
    <t>Rong S, Wang C, Han B, Feng P, Lan W, Gao Z, Li X, Chen W.</t>
  </si>
  <si>
    <t>Yang Q, Tripathy A, Yu W, Eberhart CG, Asnaghi L.</t>
  </si>
  <si>
    <t>Ito K, Ohtsuka C, Yoshioka K, Kameda H, Yokosawa S, Sato R, Terayama Y, Sasaki M.</t>
  </si>
  <si>
    <t>Siah WF, Nagendran S, Tan P, Ali Ahmad SM, Litwin AS, Malhotra R.</t>
  </si>
  <si>
    <t>Kumaran N, Moore AT, Weleber RG, Michaelides M.</t>
  </si>
  <si>
    <t>Gurumurthy S, Iyer G, Srinivasan B, Agarwal S, Angayarkanni N.</t>
  </si>
  <si>
    <t>Mas Tur V, MacGregor C, Jayaswal R, O'Brart D, Maycock N.</t>
  </si>
  <si>
    <t>Lavado FM, Prieto MP, Osorio MRR, Gálvez MIL, Leal LM.</t>
  </si>
  <si>
    <t>He X, Peng Q, Li S, Zhu P, Wu C, Rao C, Lin J, Lu X.</t>
  </si>
  <si>
    <t>Ohno-Matsui K, Fang Y, Morohoshi K, Jonas JB.</t>
  </si>
  <si>
    <t>Jan NJ, Gomez C, Moed S, Voorhees AP, Schuman JS, Bilonick RA, Sigal IA.</t>
  </si>
  <si>
    <t>Tian L, Sun T, Xu K, Zhang X, Peng X, Li Y.</t>
  </si>
  <si>
    <t>Vázquez N, Rodríguez-Barrientos CA, Aznar-Cervantes SD, Chacón M, Cenis JL, Riestra AC, Sánchez-Avila RM, Persinal M, Brea-Pastor A, Fernández-Vega Cueto L, Meana Á, Merayo-Lloves J.</t>
  </si>
  <si>
    <t>Liu CH, Wu WC, Sun MH, Kao LY, Lee YS, Chen HS.</t>
  </si>
  <si>
    <t>Daga FB, Macagno E, Stevenson C, Elhosseiny A, Diniz-Filho A, Boer ER, Schulze J, Medeiros FA.</t>
  </si>
  <si>
    <t>Sun MT, Wood MK, Chan W, Selva D, Sanders P, Casson RJ, Wong CX.</t>
  </si>
  <si>
    <t>Perloff MD, Patel NS, Kase CS, Oza AU, Voetsch B, Romero JR.</t>
  </si>
  <si>
    <t>Nash DL, Hatt SR, Leske DA, May L, Bothun ED, Mohney BG, Brodsky MC, Holmes JM.</t>
  </si>
  <si>
    <t>Vujosevic S, Torresin T, Berton M, Bini S, Convento E, Midena E.</t>
  </si>
  <si>
    <t>Shetty R, Rao H, Khamar P, Sainani K, Vunnava K, Jayadev C, Kaweri L.</t>
  </si>
  <si>
    <t>Ohsugi H, Ikuno Y, Shoujou T, Oshima K, Ohsugi E, Tabuchi H.</t>
  </si>
  <si>
    <t>Tashima Y, Banno F, Kita T, Matsuda Y, Yanamoto H, Miyata T.</t>
  </si>
  <si>
    <t>Tuuminen R, Uusitalo-Järvinen H, Aaltonen V, Hautala N, Kaipiainen S, Laitamäki N, Ollila M, Rantanen J, Välimäki S, Sipilä R, Laukkala T, Komulainen J, Tommila P, Immonen I, Tuulonen A, Kaarniranta K.</t>
  </si>
  <si>
    <t>Chen X, Su W, Wan T, Yu J, Zhu W, Tang F, Liu G, Olsen N, Liang D, Zheng SG.</t>
  </si>
  <si>
    <t>Nivison MP, Ericson NG, Green VM, Bielas JH, Campbell JS, Horner PJ.</t>
  </si>
  <si>
    <t>Jin HY, Wan T, Wu F, Yao K.</t>
  </si>
  <si>
    <t>Jakobsen NS, Larsen DA, Bek T.</t>
  </si>
  <si>
    <t>Tassew NG, Charish J, Shabanzadeh AP, Luga V, Harada H, Farhani N, D'Onofrio P, Choi B, Ellabban A, Nickerson PEB, Wallace VA, Koeberle PD, Wrana JL, Monnier PP.</t>
  </si>
  <si>
    <t>Hollmann AK, Dammann I, Wemheuer WM, Wemheuer WE, Chilla A, Tipold A, Schulz-Schaeffer WJ, Beck J, Schütz E, Brenig B.</t>
  </si>
  <si>
    <t>Kim SY, Chung YK, Shin HY, Lee MY, Lee YC, Kim SY.</t>
  </si>
  <si>
    <t>Shin HY, Kim SH, Lee MY, Yoon SA, Kim SY, Lee YC.</t>
  </si>
  <si>
    <t>De-Qian K, Yue L, Li L, Guangying Z.</t>
  </si>
  <si>
    <t>Wang YR, Bian HL, Wang Q.</t>
  </si>
  <si>
    <t>Moody S, Escudero-Ibarz L, Wang M, Clipson A, Ochoa Ruiz E, Dunn-Walters D, Xue X, Zeng N, Robson A, Chuang SS, Cogliatti S, Liu H, Goodlad J, Ashton-Key M, Raderer M, Bi Y, Du MQ.</t>
  </si>
  <si>
    <t>Kang YK, Im JC, Shin JP, Kim IT, Park DH.</t>
  </si>
  <si>
    <t>Kim KH, Baek JS, Lee S, Lee JH, Choi HS, Kim SJ, Jang JW.</t>
  </si>
  <si>
    <t>Lee JJ, Lee IH, Park KH, Pak KY, Park SW, Byon IS, Lee JE.</t>
  </si>
  <si>
    <t>Kim YH, Sung MS, Park SW.</t>
  </si>
  <si>
    <t>Lim DH, Shin DH, Han G, Chung ES, Chung TY.</t>
  </si>
  <si>
    <t>Bang SP, Cho SY, Lee SY.</t>
  </si>
  <si>
    <t>Bernal-Molina P, Marín-Franch I, Del Águila-Carrasco AJ, Esteve-Taboada JJ, López-Gil N, Kruger PB, Montés-Micó R.</t>
  </si>
  <si>
    <t>Manousaridis K, Peter-Reichart S, Mennel S.</t>
  </si>
  <si>
    <t>Khan RS, Dine K, Geisler JG, Shindler KS.</t>
  </si>
  <si>
    <t>Soriano A, Muratore F, Pipitone N, Boiardi L, Cimino L, Salvarani C.</t>
  </si>
  <si>
    <t>Johnston JJ, Lee C, Wentzensen IM, Parisi MA, Crenshaw MM, Sapp JC, Gross JM, Wallingford JB, Biesecker LG.</t>
  </si>
  <si>
    <t>Zeng K, Feng QG, Lin BT, Ma DH, Liu CM.</t>
  </si>
  <si>
    <t>Lee YB, Choi DG.</t>
  </si>
  <si>
    <t>Li X, Mei S, Gong X, Zhou H, Yang L, Zhou A, Liu Y, Li X, Zhao Z, Zhang X.</t>
  </si>
  <si>
    <t>Kumar S, Sharma VK.</t>
  </si>
  <si>
    <t>Trudeau-Fisette P, Tiede M, Ménard L.</t>
  </si>
  <si>
    <t>Mittal R, Sharma S, Rath S, Barik MR, Tripathy D.</t>
  </si>
  <si>
    <t>Sales-Sanz M, Barrancos C, Won-Kim HR, Sales-Sanz A, Colmenero C.</t>
  </si>
  <si>
    <t>Malik A, Joshi N.</t>
  </si>
  <si>
    <t>Ha SG, Suh YW, Kim SH.</t>
  </si>
  <si>
    <t>Seol BR, Yu YS, Kim SJ.</t>
  </si>
  <si>
    <t>Dudakova L, Vercruyssen JHJ, Balikova I, Postolache L, Leroy BP, Skalicka P, Liskova P.</t>
  </si>
  <si>
    <t>Lee SH, Kim GA, Lee W, Bae HW, Seong GJ, Kim CY.</t>
  </si>
  <si>
    <t>Ho TC, Ho A, Chen MS.</t>
  </si>
  <si>
    <t>Lukovic D, Bolinches-Amorós A, Artero-Castro A, Pascual B, Carballo M, Hernan I, Erceg S.</t>
  </si>
  <si>
    <t>Balci O, Gulkilik G.</t>
  </si>
  <si>
    <t>Hirano M, Ohno N, Tanosaki R, Mochizuki M, Ohno-Matsui K, Uchimaru K, Tojo A, Kamoi K.</t>
  </si>
  <si>
    <t>Chinezu R, Fomekong F, Lasolle H, Trouillas J, Vasiljevic A, Raverot G, Jouanneau E.</t>
  </si>
  <si>
    <t>Fukuda K, Ishida W, Harada Y, Wakasa Y, Takagi H, Takaiwa F, Fukushima A.</t>
  </si>
  <si>
    <t>Shimanovich I, Nitz JM, Zillikens D.</t>
  </si>
  <si>
    <t>Yohannan J, Wang J, Brown J, Chauhan BC, Boland MV, Friedman DS, Ramulu PY.</t>
  </si>
  <si>
    <t>Takusagawa HL, Liu L, Ma KN, Jia Y, Gao SS, Zhang M, Edmunds B, Parikh M, Tehrani S, Morrison JC, Huang D.</t>
  </si>
  <si>
    <t>Ho DK, Mathews JP.</t>
  </si>
  <si>
    <t>Wang JD, Zhang JS, Xiong Y, Li J, Li XX, Liu X, Zhao J, Tsai FF, Vishal J, You QS, Huang Y, Wan XH.</t>
  </si>
  <si>
    <t>Davila JR, Sengupta SS, Niziol LM, Sindal MD, Besirli CG, Upadhyaya S, Woodward MA, Venkatesh R, Robin AL, Grubbs J Jr, Newman-Casey PA.</t>
  </si>
  <si>
    <t>Kelava L, Barić H, Bušić M, Čima I, Trkulja V.</t>
  </si>
  <si>
    <t>van Dijk EHC, Dijkman G, Boon CJF.</t>
  </si>
  <si>
    <t>Bayoudh W, Carstesen D, Walter P, Weinberger AWA.</t>
  </si>
  <si>
    <t>Yaguchi H, Mito Y, Ohashi I, Nomura T, Yabe I, Tajima Y.</t>
  </si>
  <si>
    <t>Ivanova E, Kovacs-Oller T, Sagdullaev BT.</t>
  </si>
  <si>
    <t>Dysli C, Wolf S, Berezin MY, Sauer L, Hammer M, Zinkernagel MS.</t>
  </si>
  <si>
    <t>Koh S, Inoue Y, Ochi S, Takai Y, Maeda N, Nishida K.</t>
  </si>
  <si>
    <t>Govetto A, Su D, Farajzadeh M, Megerdichian A, Platner E, Ducournau Y, Virgili G, Hubschman JP.</t>
  </si>
  <si>
    <t>Fabian ID, Thaung C, AlHarby L, Sisley K, Mudhar HS, Doherty RE, Stacey AW, Arora AK, Cohen VML, Sagoo MS.</t>
  </si>
  <si>
    <t>Hark LA, Katz LJ, Myers JS, Waisbourd M, Johnson D, Pizzi LT, Leiby BE, Fudemberg SJ, Mantravadi AV, Henderer JD, Zhan T, Molineaux J, Doyle V, Divers M, Burns C, Murchison AP, Reber S, Resende A, Bui TDV, Lee J, Crews JE, Saaddine JB, et al.</t>
  </si>
  <si>
    <t>Nicholson BP, Atchison E, Idris AA, Bakri SJ.</t>
  </si>
  <si>
    <t>Wójcik-Pędziwiatr M, Mirek E, Rudzińska-Bar M, Szczudlik A.</t>
  </si>
  <si>
    <t>Inoue M, Koto T, Hirota K, Hirakata A.</t>
  </si>
  <si>
    <t>Zhang Y, Jin G, Cao Q, Lin J, Lin J, Wang Y, Poh SE, Young CA, Zheng D.</t>
  </si>
  <si>
    <t>Arce-Estrada GE, Gómez-Toscano V, Cedillo-Peláez C, Sesman-Bernal AL, Bosch-Canto V, Mayorga-Butrón JL, Vargas-Villavicencio JA, Correa D.</t>
  </si>
  <si>
    <t>Pieragostino D, Agnifili L, Cicalini I, Calienno R, Zucchelli M, Mastropasqua L, Sacchetta P, Del Boccio P, Rossi C.</t>
  </si>
  <si>
    <t>Skinner CC, Augsburger JJ, Augsburger BD, Correa ZM.</t>
  </si>
  <si>
    <t>Schilling T, Ohlendorf A, Varnas SR, Wahl S.</t>
  </si>
  <si>
    <t>Lajko M, Cardona HJ, Taylor JM, Farrow KN, Fawzi AA.</t>
  </si>
  <si>
    <t>Wang F, Zhang T, Kang YW, He JL, Li SM, Li SW.</t>
  </si>
  <si>
    <t>van Dijk EHC, Tsonaka R, Klar-Mohamad N, Wouters D, de Vries APJ, de Jong EK, van Kooten C, Boon CJF.</t>
  </si>
  <si>
    <t>Hacopian AG, Rushing LC, Chuang AZ, Bell NP, Kumar KS, Feldman RM.</t>
  </si>
  <si>
    <t>Emanuel ME, Grover DS, Fellman RL, Godfrey DG, Smith O, Butler MR, Kornmann HL, Feuer WJ, Goyal S.</t>
  </si>
  <si>
    <t>Foulsham W, Tatham AJ.</t>
  </si>
  <si>
    <t>Nanda T, Rasool N, Callahan AB, Stamper RL, Odel JG.</t>
  </si>
  <si>
    <t>Torres LA, Vianna JR, Nicolela MT.</t>
  </si>
  <si>
    <t>Gizzi C, Mohamed-Noriega J, Murdoch I.</t>
  </si>
  <si>
    <t>Osman L, Deol S, Mather D, Mukherji S.</t>
  </si>
  <si>
    <t>Hark LA, Leiby BE, Waisbourd M, Myers JS, Fudemberg SJ, Mantravadi AV, Dai Y, Gilligan JP, Resende AF, Katz LJ.</t>
  </si>
  <si>
    <t>Kim HJ, Park KH, Kim YK, Jeoung JW.</t>
  </si>
  <si>
    <t>O'Connell KE, Bruce CJ, Cazzini P.</t>
  </si>
  <si>
    <t>Stodtmeister R, Heyde M, Georgii S, Matthè E, Spoerl E, Pillunat LE.</t>
  </si>
  <si>
    <t>Pu Q, Li P, Jiang H, Wang H, Zhou Q, Liu J, Zhong W, Huang H.</t>
  </si>
  <si>
    <t>Chiavaccini L, Micieli F, Meomartino L, Duffee LR, Vesce G.</t>
  </si>
  <si>
    <t>Juthani VV, Clearfield E, Chuck RS.</t>
  </si>
  <si>
    <t>Asaid M, O'Neill AH, Bervini D, Chandra RV, Lai LT.</t>
  </si>
  <si>
    <t>Zoli M, Milanese L, Faustini-Fustini M, Guaraldi F, Asioli S, Zenesini C, Righi A, Frank G, Foschini MP, Sturiale C, Pasquini E, Mazzatenta D.</t>
  </si>
  <si>
    <t>Sasongko MB, Widyaputri F, Agni AN, Wardhana FS, Kotha S, Gupta P, Widayanti TW, Haryanto S, Widyaningrum R, Wong TY, Kawasaki R, Wang JJ.</t>
  </si>
  <si>
    <t>Wu Z, Saunders LJ, Zangwill LM, Daga FB, Crowston JG, Medeiros FA.</t>
  </si>
  <si>
    <t>Chawla R, Kumar V, Tripathy K, Kumar A, Venkatesh P, Shaikh F, Vohra R, Molla K, Verma S.</t>
  </si>
  <si>
    <t>Kato K, Miyake K, Kondo N, Asano S, Takeda J, Takahashi A, Takashima Y, Kondo M.</t>
  </si>
  <si>
    <t>Hashimoto R, Sugiyama T, Masahara H, Sakamoto M, Ubuka M, Maeno T.</t>
  </si>
  <si>
    <t>Kawashima Y, Hata M, Oishi A, Ooto S, Yamashiro K, Tamura H, Miyata M, Uji A, Ueda-Arakawa N, Tsujikawa A.</t>
  </si>
  <si>
    <t>Caglayan B, Caglayan AB, Beker MC, Yalcin E, Beker M, Kelestemur T, Sertel E, Ozturk G, Kilic U, Sahin F, Kilic E.</t>
  </si>
  <si>
    <t>Pineles SL, Kraker RT, VanderVeen DK, Hutchinson AK, Galvin JA, Wilson LB, Lambert SR.</t>
  </si>
  <si>
    <t>Greene D; NIHR BioResource., Richardson S, Turro E.</t>
  </si>
  <si>
    <t>Morimoto M, Matsumoto H, Mimura K, Akiyama H.</t>
  </si>
  <si>
    <t>Du HT, Du LL, Tang XL, Ge HY, Liu P.</t>
  </si>
  <si>
    <t>Hayashi T, Sasano H, Katagiri S, Tsunoda K, Kameya S, Nakazawa M, Iwata T, Tsuneoka H.</t>
  </si>
  <si>
    <t>Wang L, Fan K, Zhang Y, Chen Y, Tian Q, Shi D.</t>
  </si>
  <si>
    <t>Wisely CE, Sayed JA, Tamez H, Zelinka C, Abdel-Rahman MH, Fischer AJ, Cebulla CM.</t>
  </si>
  <si>
    <t>Castro-Magdonel BE, Orjuela M, Camacho J, García-Chéquer AJ, Cabrera-Muñoz L, Sadowinski-Pine S, Durán-Figueroa N, Orozco-Romero MJ, Velázquez-Wong AC, Hernández-Ángeles A, Hernández-Galván C, Lara-Molina C, Ponce-Castañeda MV.</t>
  </si>
  <si>
    <t>Fiorentzis M, Viestenz A, Viestenz A, Seitz B.</t>
  </si>
  <si>
    <t>Yabana T, Shiga Y, Kawasaki R, Omodaka K, Takahashi H, Kimura K, Togashi K, Horii T, Sasaki K, Yuasa T, Nakazawa T.</t>
  </si>
  <si>
    <t>Lulli M, Cammalleri M, Granucci I, Witort E, Bono S, Di Gesualdo F, Lupia A, Loffredo R, Casini G, Dal Monte M, Capaccioli S.</t>
  </si>
  <si>
    <t>Hoeksema L, Jansonius NM, Los LI.</t>
  </si>
  <si>
    <t>Grupcheva CN, Grupchev DI, Radeva MN, Vankova DI, Manolova YM.</t>
  </si>
  <si>
    <t>Liu B, McNally S, Kilpatrick JI, Jarvis SP, O'Brien CJ.</t>
  </si>
  <si>
    <t>Heng JK, Chua SH, Goh CL, Cheng S, Tan V, Tan WP.</t>
  </si>
  <si>
    <t>Liao W, Xiao S, Yong J, Fan S, Fang W, Zheng Y, Liu J.</t>
  </si>
  <si>
    <t>Oishi M, Oishi A, Lindner M, Pfau M, Schmitz-Valckenberg S, Holz FG, Fleckenstein M.</t>
  </si>
  <si>
    <t>Nagai N, Mano Y, Otake H, Shibata T, Kubo E, Sasaki H.</t>
  </si>
  <si>
    <t>Berkowitz BA, Podolsky RH, Lenning J, Khetarpal N, Tran C, Wu JY, Berri AM, Dernay K, Shafie-Khorassani F, Roberts R.</t>
  </si>
  <si>
    <t>Zhang X, Cole E, Pillar A, Lane M, Waheed N, Adhi M, Magder L, Quigley H, Saeedi O.</t>
  </si>
  <si>
    <t>Bottin C, Racine J, Robert MP, Cohen SY, Merle BMJ, Jung C, Miere A, Caillaux V, Souied EH, Zambrowski O.</t>
  </si>
  <si>
    <t>Bae JH, Hwang AR, Kim CY, Yu HG, Koh HJ, Yang WI, Chang HR, Lee SC.</t>
  </si>
  <si>
    <t>Na J, Lee S, Park J, Lee H, Baek S.</t>
  </si>
  <si>
    <t>Yordanov YP, Shef A.</t>
  </si>
  <si>
    <t>Golan S, Gupta A, Goldberg RA.</t>
  </si>
  <si>
    <t>Alam J, Koh JH, Kwok SK, Park SH, Park K, Choi Y.</t>
  </si>
  <si>
    <t>Chakravarthy U, Biundo E, Saka RO, Fasser C, Bourne R, Little JA.</t>
  </si>
  <si>
    <t>Zhang XH, Shen M, Liu L, Li FM, Hu PC, Hua Q, Zhang J, Pang LN, Lu HW, Wang ZM, Chu X, Huang W.</t>
  </si>
  <si>
    <t>Uyhazi KE, Kolomeyer AM, Gray IN, Traband A, Kohli AA, O'Brien JM, Maguire AM.</t>
  </si>
  <si>
    <t>Patel SB, Reddy N, Hogan RN, Cao JH.</t>
  </si>
  <si>
    <t>Chandra P, Tewari R, Salunkhe N, Kumawat D, Kumar V.</t>
  </si>
  <si>
    <t>Mahdjoubi A, Desjardins L, Bergès O, Couprie J, Cassoux N.</t>
  </si>
  <si>
    <t>Bracha P, Moore NA, Ciulla TA.</t>
  </si>
  <si>
    <t>Vincent SJ.</t>
  </si>
  <si>
    <t>Servick K.</t>
  </si>
  <si>
    <t>Rose AM, Luo R, Radia UK, Bhattacharya SS.</t>
  </si>
  <si>
    <t>Murng SHK, Thomas M.</t>
  </si>
  <si>
    <t>Santos AR, Ribeiro L, Bandello F, Lattanzio R, Egan C, Frydkjaer-Olsen U, García-Arumí J, Gibson J, Grauslund J, Harding SP, Lang GE, Massin P, Midena E, Scanlon P, Aldington SJ, Simão S, Schwartz C, Ponsati B, Porta M, Costa MÂ, Hernández C, Cunha-Vaz J, et al.</t>
  </si>
  <si>
    <t>Matthews E, Silwal A, Sud R, Hanna MG, Manzur AY, Muntoni F, Munot P.</t>
  </si>
  <si>
    <t>Muzychuk AK, Durr GM, Shine JJ, Robert MC, Harissi-Dagher M.</t>
  </si>
  <si>
    <t>Fernández-Vigo JI, Macarro-Merino A, Fernández-Vigo C, Fernández-Vigo JÁ, De-Pablo-Gómez-de-Liaño L, Fernández-Pérez C, García-Feijóo J.</t>
  </si>
  <si>
    <t>Chang RQ, Du Y, Zhu XJ, Lu Y.</t>
  </si>
  <si>
    <t>Weng Y, Ren YP, Zhang L, Huang XD, Shen-Tu XC.</t>
  </si>
  <si>
    <t>Molnar AEC, Andréasson SO, Larsson EKB, Åkerblom HM, Holmström GE.</t>
  </si>
  <si>
    <t>Willink A, Schoen C, Davis K.</t>
  </si>
  <si>
    <t>McClure LA, Tannenbaum SL, Zheng DD, Joslin CE, Perera MJ, Gellman MD, Arheart KL, Lam BL, Lee DJ.</t>
  </si>
  <si>
    <t>Mowat FM, Gervais KJ, Occelli LM, Annear MJ, Querubin J, Bainbridge JW, Smith AJ, Ali RR, Petersen-Jones SM.</t>
  </si>
  <si>
    <t>Matsuda T, Noda K, Murata M, Kawasaki A, Kanda A, Mashima Y, Ishida S.</t>
  </si>
  <si>
    <t>Read SA, Alonso-Caneiro D, Vincent SJ.</t>
  </si>
  <si>
    <t>Luo C, Chen X, Jin H, Yao K.</t>
  </si>
  <si>
    <t>Fenwick EK, Xie J, Man REK, Sabanayagam C, Lim L, Rees G, Wong TY, Lamoureux EL.</t>
  </si>
  <si>
    <t>West SK, Munoz B, Mkocha H, Dize L, Gaydos CA, Swenor B, Ervin AM, Quinn TC.</t>
  </si>
  <si>
    <t>Vieira GM, Vieira FJ, Ritch R.</t>
  </si>
  <si>
    <t>Makhotkina NY, Nijkamp MD, Berendschot TTJM, van den Borne B, Nuijts RMMA.</t>
  </si>
  <si>
    <t>Jacobsen MF, Thomsen ASS, Bach-Holm D, Doroudian G, Nissen KR, Fugleholm K, Poulsgaard L, Siersma V, Heegaard S.</t>
  </si>
  <si>
    <t>Zhang X, M VJ, Qu Y, He X, Ou S, Bu J, Jia C, Wang J, Wu H, Liu Z, Li W.</t>
  </si>
  <si>
    <t>Karasek D, Cibickova L, Karhanova M, Kalitova J, Schovanek J, Frysak Z.</t>
  </si>
  <si>
    <t>Cox JT, Kasubi MJ, Muñoz BE, Zambrano AI, Greene GS, Mkocha H, Wolle MA, West SK.</t>
  </si>
  <si>
    <t>Bogunovic H, Waldstein SM, Schlegl T, Langs G, Sadeghipour A, Liu X, Gerendas BS, Osborne A, Schmidt-Erfurth U.</t>
  </si>
  <si>
    <t>Petoe MA, McCarthy CD, Shivdasani MN, Sinclair NC, Scott AF, Ayton LN, Barnes NM, Guymer RH, Allen PJ, Blamey PJ; Bionic Vision Australia Consortium..</t>
  </si>
  <si>
    <t>Jasien JV, Huisingh C, Girkin CA, Downs JC.</t>
  </si>
  <si>
    <t>Charng J, Jacobson SG, Heon E, Roman AJ, McGuigan DB 3rd, Sheplock R, Kosyk MS, Swider M, Cideciyan AV.</t>
  </si>
  <si>
    <t>Rajić J, Inic-Kanada A, Stein E, Dinić S, Schuerer N, Uskoković A, Ghasemian E, Mihailović M, Vidaković M, Grdović N, Barisani-Asenbauer T.</t>
  </si>
  <si>
    <t>Fabian ID, Stacey AW, Johnson KC, Chowdhury T, Duncan C, Reddy MA, Sagoo MS.</t>
  </si>
  <si>
    <t>Žiak P, Holm A, Halička J, Mojžiš P, Piñero DP.</t>
  </si>
  <si>
    <t>Allegrini D, Penco S, Pece A, Autelitano A, Montesano G, Paci S, Montanari C, Maver A, Peterlin B, Damante G, Rossetti L.</t>
  </si>
  <si>
    <t>Pammi M, Suresh G.</t>
  </si>
  <si>
    <t>Hashemi H, Khabazkhoob M, Nabovati P, Ostadimoghaddam H, Shafaee S, Doostdar A, Yekta A.</t>
  </si>
  <si>
    <t>Banaee T, Ansari-Astaneh MR, Pourreza H, Faal Hosseini F, Vatanparast M, Shoeibi N, Jami V.</t>
  </si>
  <si>
    <t>Bogunovic H, Montuoro A, Baratsits M, Karantonis MG, Waldstein SM, Schlanitz F, Schmidt-Erfurth U.</t>
  </si>
  <si>
    <t>Tognon T, Campos M, Wengrzynovski JP, Barella KA, Pasqualotti A, de Brito Martins LA, Dos Santos Forseto A, de Sousa LB.</t>
  </si>
  <si>
    <t>Ahn SJ, Kim JH, Lee BR.</t>
  </si>
  <si>
    <t>Chang YS, Weng SF, Chang C, Wang JJ, Chen HI, Ko SY, Tu IT, Chien CC, Wang JJ, Wang CM, Jan RL.</t>
  </si>
  <si>
    <t>Ju C, Zhang L.</t>
  </si>
  <si>
    <t>Liu K, He W, Zhao J, Zeng Y, Cheng H.</t>
  </si>
  <si>
    <t>Gupta PC, Ram J.</t>
  </si>
  <si>
    <t>Ovaert C, Busa T, Faure E, Missirian C, Philip N, Paoli F, Milh M, Macé L, Zaffran S.</t>
  </si>
  <si>
    <t>Gothwal VK, Sumalini R, Narasaiah A, Panda S.</t>
  </si>
  <si>
    <t>Park S, Choi NK.</t>
  </si>
  <si>
    <t>Wijngaarden PV, Keel S, Hodgson LAB, Kumar DK, Aliahmad B, Paim CC, Kiely KM, Cherbuin N, Anstey KJ, Dirani M.</t>
  </si>
  <si>
    <t>Gonzalez-Estrada A, Reddy K, Dimov V, Eidelman F.</t>
  </si>
  <si>
    <t>Lusthaus JA, Goldberg I.</t>
  </si>
  <si>
    <t>Vinuela-Navarro V, Erichsen JT, Williams C, Woodhouse JM.</t>
  </si>
  <si>
    <t>Sideroudi H, Labiris G, Georgantzoglou K, Ntonti P, Siganos C, Kozobolis V.</t>
  </si>
  <si>
    <t>Paudel N, Jacobs RJ, Sloan R, Denny S, Shea K, Thompson B, Anstice N.</t>
  </si>
  <si>
    <t>Harrison WW, Putnam NM, Shukis C, Nguyen E, Reinard K, Hundelt E, Vardanyan G, Gabai C, Yevseyenkov V.</t>
  </si>
  <si>
    <t>Suttle CM, Barbur J, Conway ML.</t>
  </si>
  <si>
    <t>Sugimoto M, Nunome T, Sakamoto R, Kobayashi M, Kondo M.</t>
  </si>
  <si>
    <t>Ma X, Shang F, Zhang Q, Lin Q, Han S, Shan Y, Du J, Ling F, Zhang H, Xu G.</t>
  </si>
  <si>
    <t>Hou F, Liu X, Zhou Z, Zhou J, Li H.</t>
  </si>
  <si>
    <t>Neelam S, Niederkorn JY.</t>
  </si>
  <si>
    <t>Li S, Zhou J, Bu J, Ning K, Zhang L, Li J, Guo Y, He X, He H, Cai X, Chen Y, Reinach PS, Liu Z, Li W.</t>
  </si>
  <si>
    <t>Hillier RJ, Connor AJ, Shafiq AE.</t>
  </si>
  <si>
    <t>Pizzi LT, Waisbourd M, Hark L, Sembhi H, Lee P, Crews JE, Saaddine JB, Steele D, Katz LJ.</t>
  </si>
  <si>
    <t>Knutsson KA, Paganoni G, Matuska S, Ambrosio O, Ferrari G, Zennato A, Caccia M, Rama P.</t>
  </si>
  <si>
    <t>Krishna Y, McCarthy C, Kalirai H, Coupland SE.</t>
  </si>
  <si>
    <t>Cheung CMG, Arnold JJ, Holz FG, Park KH, Lai TYY, Larsen M, Mitchell P, Ohno-Matsui K, Chen SJ, Wolf S, Wong TY.</t>
  </si>
  <si>
    <t>Hersh PS, Stulting RD, Muller D, Durrie DS, Rajpal RK; U.S. Crosslinking Study Group..</t>
  </si>
  <si>
    <t>Berry JL, Bechtold M, Shah S, Zolfaghari E, Reid M, Jubran R, Kim JW.</t>
  </si>
  <si>
    <t>Chou HD, Wu WC, Wang NK, Chuang LH, Chen KJ, Lai CC.</t>
  </si>
  <si>
    <t>Denniston AK, Keane PA, Srivastava SK.</t>
  </si>
  <si>
    <t>Bak M, Sørensen TL, Flachs EM, Zwisler AD, Juel K, Frederiksen H, Hasselbalch HC.</t>
  </si>
  <si>
    <t>Chung DD, Frausto RF, Lin BR, Hanser EM, Cohen Z, Aldave AJ.</t>
  </si>
  <si>
    <t>Abu El-Asrar AM, Struyf S, Mohammad G, Gouwy M, Rytinx P, Siddiquei MM, Hernández C, Alam K, Mousa A, De Hertogh G, Opdenakker G, Simó R.</t>
  </si>
  <si>
    <t>Kiyota N, Shiga Y, Suzuki S, Sato M, Takada N, Maekawa S, Omodaka K, Maruyama K, Kunikata H, Nakazawa T.</t>
  </si>
  <si>
    <t>Bonnemaijer PWM, Cook C, Nag A, Hammond CJ, van Duijn CM, Lemij HG, Klaver CCW, Thiadens AAHJ.</t>
  </si>
  <si>
    <t>Marsh-Tootle WL, Harb E, Hou W, Zhang Q, Anderson HA, Weise K, Norton TT, Gwiazda J, Hyman L; Correction of Myopia Evaluation Trial (COMET) Study Group..</t>
  </si>
  <si>
    <t>Morgan MJ.</t>
  </si>
  <si>
    <t>Cinotti E, Singer A, Labeille B, Grivet D, Rubegni P, Douchet C, Cambazard F, Thuret G, Gain P, Perrot JL.</t>
  </si>
  <si>
    <t>Myung Y, Yim S, Jeong JH, Kim BK, Heo CY, Baek RM, Pak CS.</t>
  </si>
  <si>
    <t>Goldberg RA.</t>
  </si>
  <si>
    <t>Schwartz R, Habot-Wilner Z, Martinez MR, Nutman A, Goldenberg D, Cohen S, Shulman S, Guzner-Gur H, Loewenstein A, Goldstein M.</t>
  </si>
  <si>
    <t>Cui Y, Li L, Wu Q, Zhao J, Chu H, Yu G, Wei W.</t>
  </si>
  <si>
    <t>Magliulo G, Iannella G, Gagliardi S, Iozzo N, Plateroti R, Mariottini A, Torricelli F.</t>
  </si>
  <si>
    <t>Ohta Y, Takaseki S, Yoshitomi T.</t>
  </si>
  <si>
    <t>Bagli E, Zikou AK, Agnantis N, Kitsos G.</t>
  </si>
  <si>
    <t>Giurdanella G, Lazzara F, Caporarello N, Lupo G, Anfuso CD, Eandi CM, Leggio GM, Drago F, Bucolo C, Salomone S.</t>
  </si>
  <si>
    <t>Nachev P, Rose GE, Verity DH, Manohar SG, MacKenzie K, Adams G, Theodorou M, Pankhurst QA, Kennard C.</t>
  </si>
  <si>
    <t>Zhao B, Wang M, Xu J, Li M, Yu Y.</t>
  </si>
  <si>
    <t>Anbar M, Ammar H.</t>
  </si>
  <si>
    <t>Yang JM, Li F, Liu Q, Rüedi M, Wei ET, Lentsman M, Lee HS, Choi W, Kim SJ, Yoon KC.</t>
  </si>
  <si>
    <t>Lu QK, Zhang JT, Zhao N, Wang HY, Tong QH, Wang SL.</t>
  </si>
  <si>
    <t>Villacampa P, Menger KE, Abelleira L, Ribeiro J, Duran Y, Smith AJ, Ali RR, Luhmann UF, Bainbridge JWB.</t>
  </si>
  <si>
    <t>Li ZG.</t>
  </si>
  <si>
    <t>Jurkute N, Yu-Wai-Man P.</t>
  </si>
  <si>
    <t>Mahan M, Engel JM.</t>
  </si>
  <si>
    <t>Patel JR, Gunton KB.</t>
  </si>
  <si>
    <t>Sadagopan KA.</t>
  </si>
  <si>
    <t>Grover IG, Senthil S, Murthy S, Reddy JC.</t>
  </si>
  <si>
    <t>Clark J, Hasselfeld K, Bigsby K, Divine J.</t>
  </si>
  <si>
    <t>Reis ASC, Zangalli CES, Abe RY, Silva AL, Vianna JR, Vasconcellos JPC, Costa VP.</t>
  </si>
  <si>
    <t>Markoulli M, You J, Kim J, Duong CL, Tolentino JB, Karras J, Lum E.</t>
  </si>
  <si>
    <t>Pepose JS, Burke J, Qazi M.</t>
  </si>
  <si>
    <t>Ervin AM, Law A, Pucker AD.</t>
  </si>
  <si>
    <t>Ariza-Gracia MÁ, Ortillés Á, Cristóbal JÁ, Rodríguez Matas JF, Calvo B.</t>
  </si>
  <si>
    <t>Wicheta S, Van der Groen T, Faquin WC, August M.</t>
  </si>
  <si>
    <t>Lu P, Sha Y, Wan H, Wang F, Tian G.</t>
  </si>
  <si>
    <t>Sellam A, Coscas F, Lumbroso-Le Rouic L, Dendale R, Lupidi M, Coscas G, Desjardins L, Cassoux N.</t>
  </si>
  <si>
    <t>Nanavaty MA, Bedi KK, Ali S, Holmes M, Rajak S.</t>
  </si>
  <si>
    <t>Guy J, Feuer WJ, Davis JL, Porciatti V, Gonzalez PJ, Koilkonda RD, Yuan H, Hauswirth WW, Lam BL.</t>
  </si>
  <si>
    <t>Rathi S, Tsui E, Mehta N, Zahid S, Schuman JS.</t>
  </si>
  <si>
    <t>de la Cruz-Merino L, Di Guardo L, Grob JJ, Venosa A, Larkin J, McArthur GA, Ribas A, Ascierto PA, Evans JTR, Gomez-Escobar A, Barteselli G, Eng S, Hsu JJ, Uyei A, Dréno B.</t>
  </si>
  <si>
    <t>Cao D, Wang S, Wang Y.</t>
  </si>
  <si>
    <t>Koprowski R, Tian L, Olczyk P.</t>
  </si>
  <si>
    <t>Berry JL, Shah S, Bechtold M, Zolfaghari E, Jubran R, Kim JW.</t>
  </si>
  <si>
    <t>Sun Y, Liu CH, Wang Z, Meng SS, Burnim SB, SanGiovanni JP, Kamenecka TM, Solt LA, Chen J.</t>
  </si>
  <si>
    <t>Rakshit T, Senapati S, Parmar VM, Sahu B, Maeda A, Park PS.</t>
  </si>
  <si>
    <t>Eisinger G, Prats M, Park S, Bahner D.</t>
  </si>
  <si>
    <t>Zhang X, Liu XS, Zhao C, Lai YM, Zhang MF.</t>
  </si>
  <si>
    <t>Kageyama K, Ohara M, Saito K, Ozaki S, Terai M, Mastrangelo MJ, Fortina P, Aplin AE, Sato T.</t>
  </si>
  <si>
    <t>Chen Y, Yang D, Han T, Xu H, Li M, Zhou X.</t>
  </si>
  <si>
    <t>Kim JW, Lim CW, Kim B.</t>
  </si>
  <si>
    <t>Takai Y, Tanito M, Omura T, Kawasaki R, Kawasaki Y, Ohira A.</t>
  </si>
  <si>
    <t>Wei S, Zhang C, Zhang S, Xu Y, Mu G.</t>
  </si>
  <si>
    <t>Oliva-Biénzobas V, Navas A, C Astiazarán M, Chacón-Camacho OF, A Bermúdez-Magner J, Takane M, Graue-Hernández E, Zenteno JC.</t>
  </si>
  <si>
    <t>Haskes C, Santapaola S, Zinn J.</t>
  </si>
  <si>
    <t>Kim SH, Kwak K, Hyun JW, Joung A, Lee SH, Choi YH, Lee JM, Kim HJ.</t>
  </si>
  <si>
    <t>Talks JS, James P, Sivaprasad S, Johnston RL, McKibbin M; UK Aflibercept Users Group..</t>
  </si>
  <si>
    <t>Mercieca K, Steeples L, Anand N; Medscape..</t>
  </si>
  <si>
    <t>Kim WJ, Kim S, Kim MM.</t>
  </si>
  <si>
    <t>Huang SY, Chen LJ, Chiu SC.</t>
  </si>
  <si>
    <t>Philip SS, Kuriakose T, Chacko G.</t>
  </si>
  <si>
    <t>Yadav HM, Thomas B, Thampy C, Panaknti TK.</t>
  </si>
  <si>
    <t>Lin CJ, Chen WL, Lin JM, Tien PT, Tsai YY.</t>
  </si>
  <si>
    <t>Derhy D, Sauer A, Sabou M, Letsch J, Candolfi E, Letscher-Bru V, Bourcier T.</t>
  </si>
  <si>
    <t>Mohan A, Kaur N, Sharma V.</t>
  </si>
  <si>
    <t>Damarla N, Linga P, Goyal M, Tadisina SR, Reddy GS, Bommisetti H.</t>
  </si>
  <si>
    <t>Thomas NR, Roy R, Saurabh K, Das K.</t>
  </si>
  <si>
    <t>Marmamula S, Khanna RC, Kunuku E, Rao GN.</t>
  </si>
  <si>
    <t>Singh V, Malik KPS, Malik VK, Jain K.</t>
  </si>
  <si>
    <t>Lesniak A, Herman-Sucharska I, Klimek M, Karcz P, Kubatko-Zielińska A, Nitecka M, Dutkowska G, Romanowska-Dixon B, Kwinta P.</t>
  </si>
  <si>
    <t>Pak KY, Choi BS, Park SW, Byon IS, Lee JE.</t>
  </si>
  <si>
    <t>Gok M, Karabaş VL, Aslan MS, Kara Ö, Karaman S, Yenihayat F.</t>
  </si>
  <si>
    <t>Ozyurt A, Kocak N, Akan P, Calan OG, Ozturk T, Kaya M, Karahan E, Kaynak S.</t>
  </si>
  <si>
    <t>Mohan S, John B, Rajan M, Malkani H, Nagalekshmi SV, Singh S.</t>
  </si>
  <si>
    <t>Honavar SG, Manjandavida FP, Reddy VAP.</t>
  </si>
  <si>
    <t>Choi KY, Yu WY, Lam CHI, Li ZC, Chin MP, Lakshmanan Y, Wong FSY, Do CW, Lee PH, Chan HHL.</t>
  </si>
  <si>
    <t>Overwater E, Floor K, van Beek D, de Boer K, van Dijk T, Hilhorst-Hofstee Y, Hoogeboom AJM, van Kaam KJ, van de Kamp JM, Kempers M, Krapels IPC, Kroes HY, Loeys B, Salemink S, Stumpel CTRM, Verhoeven VJM, Wijnands-van den Berg E, Cobben JM, van Tintelen JP, Weiss MM, Houweling AC, Maugeri A.</t>
  </si>
  <si>
    <t>He J, Neumann D, Kakazu A, Pham TL, Musarrat F, Cortina MS, Bazan HEP.</t>
  </si>
  <si>
    <t>Giacomelli G, Finocchio L, Biagini I, Sodi A, Murro V, Introini U, Varano M, Bandello F, Menchini U.</t>
  </si>
  <si>
    <t>Tuft M, Østby Y, Nakken KO, Lund C.</t>
  </si>
  <si>
    <t>Parreira RB, Grecco LAC, Oliveira CS.</t>
  </si>
  <si>
    <t>Welsbie DS, Mitchell KL, Jaskula-Ranga V, Sluch VM, Yang Z, Kim J, Buehler E, Patel A, Martin SE, Zhang PW, Ge Y, Duan Y, Fuller J, Kim BJ, Hamed E, Chamling X, Lei L, Fraser IDC, Ronai ZA, Berlinicke CA, Zack DJ.</t>
  </si>
  <si>
    <t>Norsworthy MW, Bei F, Kawaguchi R, Wang Q, Tran NM, Li Y, Brommer B, Zhang Y, Wang C, Sanes JR, Coppola G, He Z.</t>
  </si>
  <si>
    <t>Kuwajima T, Mason C.</t>
  </si>
  <si>
    <t>Ahmed RA, Kamal AM, Zayed MA.</t>
  </si>
  <si>
    <t>Phu J, Khuu SK, Yapp M, Assaad N, Hennessy MP, Kalloniatis M.</t>
  </si>
  <si>
    <t>Lin SF, Chien JY, Kapupara K, Huang CF, Huang SP.</t>
  </si>
  <si>
    <t>Takahashi H, Tampo H, Arai Y, Inoue Y, Kawashima H.</t>
  </si>
  <si>
    <t>Li H, Reksten TR, Ice JA, Kelly JA, Adrianto I, Rasmussen A, Wang S, He B, Grundahl KM, Glenn SB, Miceli-Richard C, Bowman S, Lester S, Eriksson P, Eloranta ML, Brun JG, Gøransson LG, Harboe E, Guthridge JM, Kaufman KM, Kvarnström M, Cunninghame Graham DS, et al.</t>
  </si>
  <si>
    <t>Hasan H, Flockhart S, Qureshi W, Khan S, Ahmed S, Shah N.</t>
  </si>
  <si>
    <t>Tian Y, Jiang HB, Jiang J, Wen D, Xia XB, Song WT.</t>
  </si>
  <si>
    <t>Wu PW, Lee TJ, Chen JR, Huang CC.</t>
  </si>
  <si>
    <t>Zhao X, Wang Z, Yang X.</t>
  </si>
  <si>
    <t>Cui XJ, Lv FY, Li FH, Zeng K.</t>
  </si>
  <si>
    <t>Sanders AP, Dos Santos T, Felipe CKK, Estevão ML, Cícero C, Evangelista F, Manrique CA, Mizutani AS, Falavigna-Guilherme AL.</t>
  </si>
  <si>
    <t>Virgili G, Parravano M, Evans JR, Gordon I, Lucenteforte E.</t>
  </si>
  <si>
    <t>Chen W, Yao X, Zhou C, Zhang Z, Gui G, Lin B.</t>
  </si>
  <si>
    <t>Chen Y, Chauhan SK, Shao C, Omoto M, Inomata T, Dana R.</t>
  </si>
  <si>
    <t>Kerr H, Wong E, Makou E, Yang Y, Marchbank K, Kavanagh D, Richards A, Herbert AP, Barlow PN.</t>
  </si>
  <si>
    <t>Zhou YL, Chen CL, Wang YX, Tong Y, Fang XL, Li L, Wang ZY.</t>
  </si>
  <si>
    <t>Hu J, Chen F, Kan T, Zhuang H, Zhang J, Han X.</t>
  </si>
  <si>
    <t>Choi H, Phillips C, Oh JY, Stock EM, Kim DK, Won JK, Fulcher S.</t>
  </si>
  <si>
    <t>Moisseiev E, Anderson JD, Oltjen S, Goswami M, Zawadzki RJ, Nolta JA, Park SS.</t>
  </si>
  <si>
    <t>Lin S, Koh JJ, Aung TT, Sin WLW, Lim F, Wang L, Lakshminarayanan R, Zhou L, Tan DTH, Cao D, Beuerman RW, Ren L, Liu S.</t>
  </si>
  <si>
    <t>Jung Y, Park HL, Yang HJ, Park CK.</t>
  </si>
  <si>
    <t>Wang JD, An Y, Zhang JS, Wan XH, Zhang W, Lanza R, Lu SJ, Jonas JB, Xu L.</t>
  </si>
  <si>
    <t>Rabin J, Kryder A, Lam D.</t>
  </si>
  <si>
    <t>Klemp K, Kiilgaard JF, Heegaard S, Nørgaard T, Andersen MK, Prause JU.</t>
  </si>
  <si>
    <t>Li S, Li D, Shao M, Cao W, Sun X.</t>
  </si>
  <si>
    <t>Schatz P, Abdalla Elsayed MEA, Khan AO.</t>
  </si>
  <si>
    <t>Cipriani V, Kalhoro A, Arno G, Silva RS, Pontikos N, Puech V, McClements ME, Hunt DM, van Heyningen V, Michaelides M, Webster AR, Moore AT, Puech B.</t>
  </si>
  <si>
    <t>Oatts JT, Duncan JL, Hoyt CS, Slavotinek AM, Moore AT.</t>
  </si>
  <si>
    <t>García M, Álvarez L, Fernández Á, González-Iglesias H, Escribano J, Fernández-Vega B, Villota E, Fernández-Vega Cueto L, Fernández-Vega Á, Coca-Prados M.</t>
  </si>
  <si>
    <t>Brady CJ, Mudie LI, Wang X, Guallar E, Friedman DS.</t>
  </si>
  <si>
    <t>Webb AH, Gao BT, Goldsmith ZK, Irvine AS, Saleh N, Lee RP, Lendermon JB, Bheemreddy R, Zhang Q, Brennan RC, Johnson D, Steinle JJ, Wilson MW, Morales-Tirado VM.</t>
  </si>
  <si>
    <t>Vijayakumar S, Depreux FF, Jodelka FM, Lentz JJ, Rigo F, Jones TA, Hastings ML.</t>
  </si>
  <si>
    <t>Hwang CK, Kolomeyer AM, Brucker AJ, Morgan JIW, Nichols CW, Aleman TS.</t>
  </si>
  <si>
    <t>Neely D, Zarubina AV, Clark ME, Huisingh CE, Jackson GR, Zhang Y, McGwin G Jr, Curcio CA, Owsley C.</t>
  </si>
  <si>
    <t>Daien V, Le Pape A, Heve D, Villain M, Bremond Gignac D; Collaborators of the Epidemiology and Safety Program (EPISAFE)..</t>
  </si>
  <si>
    <t>Dong K, Han L, Liu J, Wang F, Sun X.</t>
  </si>
  <si>
    <t>Abbott JA, Guth E, Kim C, Regan C, Siu VM, Rupar CA, Demeler B, Francklyn CS, Robey-Bond SM.</t>
  </si>
  <si>
    <t>Cammalleri M, Locri F, Marsili S, Dal Monte M, Pisano C, Mancinelli A, Lista L, Rusciano D, De Rosa M, Pavone V, Bagnoli P.</t>
  </si>
  <si>
    <t>Giannini D, Lombardo G, Mariotti L, Devaney N, Serrao S, Lombardo M.</t>
  </si>
  <si>
    <t>De Filippo E, Manga P, Schiedel AC.</t>
  </si>
  <si>
    <t>Bögli SY, Afthinos M, Huang MY.</t>
  </si>
  <si>
    <t>Yoshioka N, Zangerl B, Nivison-Smith L, Khuu SK, Jones BW, Pfeiffer RL, Marc RE, Kalloniatis M.</t>
  </si>
  <si>
    <t>Chien CC, Huang CJ, Tien LT, Cheng YC, Ke CY, Lee YJ.</t>
  </si>
  <si>
    <t>Solheim MH, Clermont AC, Winnay JN, Hallstensen E, Molven A, Njølstad PR, Rødahl E, Kahn CR.</t>
  </si>
  <si>
    <t>Yang P, Skiba NP, Tewkesbury GM, Treboschi VM, Baciu P, Jaffe GJ.</t>
  </si>
  <si>
    <t>Pfau M, Goerdt L, Schmitz-Valckenberg S, Mauschitz MM, Mishra DK, Holz FG, Lindner M, Fleckenstein M.</t>
  </si>
  <si>
    <t>Yan Z, Zhao J, Gan L, Zhang Y, Guo R, Cao X, Lau WB, Ma X, Wang Y.</t>
  </si>
  <si>
    <t>Islam FMA.</t>
  </si>
  <si>
    <t>Ahmad M, Kaszubski PA, Cobbs L, Reynolds H, Smith RT.</t>
  </si>
  <si>
    <t>Ayar O, Alpay A, Koban Y, Akdemir MO, Yazgan S, Canturk Ugurbas S, Ugurbas SH.</t>
  </si>
  <si>
    <t>Ehrlich R, Zahavi A, Axer-Siegel R, Budnik I, Dreznik A, Dahbash M, Nisgav Y, Megiddo E, Kenet G, Weinberger D, Livnat T.</t>
  </si>
  <si>
    <t>Yu P, Zhou W, Liu L, Tang YB, Song Y, Lu JJ, Hou LN, Chen HZ, Cui YY.</t>
  </si>
  <si>
    <t>Coco-Martín MB, López-Miguel A, Cuadrado R, Mayo-Iscar A, Herrero AJ, Pastor JC, Maldonado MJ.</t>
  </si>
  <si>
    <t>Niyaz L, Yucel OE, Gul A.</t>
  </si>
  <si>
    <t>Aslan Bayhan S, Bayhan HA.</t>
  </si>
  <si>
    <t>Sacchetti M, Mantelli F, Rocco ML, Micera A, Brandolini L, Focareta L, Pisano C, Aloe L, Lambiase A.</t>
  </si>
  <si>
    <t>Fu SH, Wang HY, Zhang JY, Shi HM, Zhang N, Ye W, Xiao YQ.</t>
  </si>
  <si>
    <t>Siokas V, Dardiotis E, Sokolakis T, Kotoula M, Tachmitzi SV, Chatzoulis DZ, Almpanidou P, Stefanidis I, Hadjigeorgiou GM, Tsironi EE.</t>
  </si>
  <si>
    <t>Ersoz MG, Pekcevik Y, Ayintap E, Gunes İB, Mart DK, Yucel E, Türe G.</t>
  </si>
  <si>
    <t>Chung I, Hah YS, Ju S, Kim JH, Yoo WS, Cho HY, Yoo JM, Seo SW, Choi WS, Kim SJ.</t>
  </si>
  <si>
    <t>Zheng KK, Cai J, Rong SS, Peng K, Xia H, Jin C, Lu X, Liu X, Chen H, Jhanji V.</t>
  </si>
  <si>
    <t>Pakravan M, Esfandiari H, Hassanpour K, Razavi S, Pakravan P.</t>
  </si>
  <si>
    <t>Cambiaso P, Galassi S, Palmiero M, Mastronuzzi A, Del Bufalo F, Capolino R, Cacchione A, Buonuomo PS, Gonfiantini MV, Bartuli A, Cappa M, Macchiaiolo M.</t>
  </si>
  <si>
    <t>Gillentine MA, Schaaf CP, Patel A.</t>
  </si>
  <si>
    <t>Satpathy G, Nayak N, Wadhwani M, Venkwatesh P, Kumar A, Sharma Y, Sreenivas V.</t>
  </si>
  <si>
    <t>Wang C, Peng XY, You QS, Liu Y, Pang XQ, Zheng PF, Jonas JB.</t>
  </si>
  <si>
    <t>Riechardt AI, Karle B, Cordini D, Heufelder J, Budach V, Joussen AM, Gollrad J.</t>
  </si>
  <si>
    <t>Puyang Z, Gong HQ, He SG, Troy JB, Liu X, Liang PJ.</t>
  </si>
  <si>
    <t>Fábos B, Farkas K, Tóth L, Sulák A, Tripolszki K, Tihanyi M, Németh R, Vas K, Csoma Z, Kemény L, Széll M, Nagy N.</t>
  </si>
  <si>
    <t>Jolivet F, Diquélou A, Trumel C, Privat S, Dossin O.</t>
  </si>
  <si>
    <t>Zhang X, Du Q, Ma F, Lu Y, Wang M, Li X.</t>
  </si>
  <si>
    <t>Praidou A, Jacob S, Irion L, Sivaraj R, Groenewald C, Coupland SE, Heimann H.</t>
  </si>
  <si>
    <t>Vessey KA, Gu BJ, Jobling AI, Phipps JA, Greferath U, Tran MX, Dixon MA, Baird PN, Guymer RH, Wiley JS, Fletcher EL.</t>
  </si>
  <si>
    <t>Randolph SA.</t>
  </si>
  <si>
    <t>Lee YB, Rhiu S, Lee JY, Choi MY, Paik HJ, Lim KH, Choi DG.</t>
  </si>
  <si>
    <t>Lee MS, Kuo LL, Tan EC, Lee OK.</t>
  </si>
  <si>
    <t>Steptoe PJ, Scott JT, Baxter JM, Parkes CK, Dwivedi R, Czanner G, Vandy MJ, Momorie F, Fornah AD, Komba P, Richards J, Sahr F, Beare NAV, Semple MG.</t>
  </si>
  <si>
    <t>Kumar V, Gour S, Peter OS, Gandhi S, Goyal P, Pandey J, Harsolia RS, Yadav JK.</t>
  </si>
  <si>
    <t>Eshraghi B, Jamshidian-Tehrani M, Mirmohammadsadeghi A.</t>
  </si>
  <si>
    <t>Eshraghi B, Khalilipour E, Ameli K, Bazvand F, Mirmohammadsadeghi A.</t>
  </si>
  <si>
    <t>Mali YP, Schultze RL, Wladis EJ.</t>
  </si>
  <si>
    <t>Zhao Y, Zhang S, Zhang Y.</t>
  </si>
  <si>
    <t>Gozawa M, Takamura Y, Miyake S, Iwasaki K, Arimura S, Takihara Y, Inatani M.</t>
  </si>
  <si>
    <t>Iwasaki A, Suzuki K, Takekawa H, Takashima R, Suzuki A, Suzuki S, Hirata K.</t>
  </si>
  <si>
    <t>Ota-Kuroki J, Kuroki K.</t>
  </si>
  <si>
    <t>Wong MY, Man RE, Gupta P, Sabanayagam C, Wong TY, Cheng CY, Lamoureux EL.</t>
  </si>
  <si>
    <t>Francis JH, Habib LA, Abramson DH.</t>
  </si>
  <si>
    <t>Invernizzi A, Marchi S, Aldigeri R, Mastrofilippo V, Viscogliosi F, Soldani A, Adani C, Garoli E, Viola F, Fontana L, McCluskey P, Cimino L.</t>
  </si>
  <si>
    <t>Van De Weghe JC, Rusterholz TDS, Latour B, Grout ME, Aldinger KA, Shaheen R, Dempsey JC, Maddirevula S, Cheng YH, Phelps IG, Gesemann M, Goel H, Birk OS, Alanzi T, Rawashdeh R, Khan AO; University of Washington Center for Mendelian Genomics., Bamshad MJ, Nickerson DA, Neuhauss SCF, Dobyns WB, Alkuraya FS, et al.</t>
  </si>
  <si>
    <t>Krishnan V, Cho YH, Mohamed O.</t>
  </si>
  <si>
    <t>Shakrawal J, Bali S, Sidhu T, Verma S, Sihota R, Dada T.</t>
  </si>
  <si>
    <t>DeCroos FC, Reed D, Adam MK, Salz D, Gupta OP, Ho AC, Regillo CD.</t>
  </si>
  <si>
    <t>Chan TCW, Bala C, Siu A, Wan F, White A.</t>
  </si>
  <si>
    <t>Borrelli E, Abdelfattah NS, Uji A, Nittala MG, Boyer DS, Sadda SR.</t>
  </si>
  <si>
    <t>Shekhawat NS, Shtein RM, Blachley TS, Stein JD.</t>
  </si>
  <si>
    <t>Sugar EA, Venugopal V, Thorne JE, Frick KD, Holland GN, Wang RC, Almanzor R, Jabs DA, Holbrook JT; Multicenter Uveitis Steroid Treatment (MUST) Trial Research Group..</t>
  </si>
  <si>
    <t>Mohlin C, Sandholm K, Ekdahl KN, Nilsson B.</t>
  </si>
  <si>
    <t>Blokland SLM, Hillen MR, Kruize AA, Meller S, Homey B, Smithson GM, Radstake TRDJ, van Roon JAG.</t>
  </si>
  <si>
    <t>Lemaitre S, Poyer F, Marco S, Fréneaux P, Doz F, Aerts I, Desjardins L, Cassoux N, Thomas CD.</t>
  </si>
  <si>
    <t>Zayas-Santiago A, Cross SD, Stanton JB, Marmorstein AD, Marmorstein LY.</t>
  </si>
  <si>
    <t>Chang WC, Lin C, Lee CH, Sung TL, Tung TH, Liu JH.</t>
  </si>
  <si>
    <t>Medina A.</t>
  </si>
  <si>
    <t>Almuhtaseb H, Johnston RL, Talks JS, Lotery AJ.</t>
  </si>
  <si>
    <t>Lee JY, Park KA, Lyu IJ, Oh SY.</t>
  </si>
  <si>
    <t>Chatziralli I, Santarelli M, Patrao N, Nicholson L, Zola M, Rajendram R, Hykin P, Sivaprasad S.</t>
  </si>
  <si>
    <t>Cakmak HB, Dereli Can G, Can ME, Cagil N.</t>
  </si>
  <si>
    <t>Miura G, Sato E, Yamamoto S.</t>
  </si>
  <si>
    <t>Wang Y, Lv H, Liu Y, Jiang X, Zhang M, Li X, Wang W.</t>
  </si>
  <si>
    <t>Kim YD, Yang HK, Hwang JM.</t>
  </si>
  <si>
    <t>Marchese A, Parravano M, Rabiolo A, Carnevali A, Corbelli E, Cicinelli MV, Battaglia Parodi M, Querques L, Bandello F, Querques G.</t>
  </si>
  <si>
    <t>Chung CY, Wong ES, Liu CCH, Wong MOM, Li KKW.</t>
  </si>
  <si>
    <t>Ding J, Hou Z, Li Y, Lu N, Li D.</t>
  </si>
  <si>
    <t>Chen X, Xiao W, Chen W, Liu X, Wu M, Bo Q, Luo Y, Ye S, Cao Y, Liu Y.</t>
  </si>
  <si>
    <t>Yang SJ, Salek S, Rosenbaum JT.</t>
  </si>
  <si>
    <t>George RS, Lewis DR, Archibald CW, Heathcote G.</t>
  </si>
  <si>
    <t>Kakkassery V, Winterhalter S, Nick AC, Joachim SC, Joussen AM, Kociok N.</t>
  </si>
  <si>
    <t>Yildiz E, Bardak H, Gunay M, Bardak Y, Imamoglu S, Ozbas H, Bagci O.</t>
  </si>
  <si>
    <t>Yuksel N, Takmaz T, Ozel Turkcu U, Ergin M, Altinkaynak H, Bilgihan A.</t>
  </si>
  <si>
    <t>Takahashi H, Tsuboi H, Asashima H, Hirota T, Kondo Y, Moriyama M, Matsumoto I, Nakamura S, Sumida T.</t>
  </si>
  <si>
    <t>Musk GC, Lehmann H, He B.</t>
  </si>
  <si>
    <t>Lorthiois E, Anderson K, Vulpetti A, Rogel O, Cumin F, Ostermann N, Steinbacher S, Mac Sweeney A, Delgado O, Liao SM, Randl S, Rüdisser S, Dussauge S, Fettis K, Kieffer L, de Erkenez A, Yang L, Hartwieg C, Argikar UA, La Bonte LR, Newton R, Kansara V, et al.</t>
  </si>
  <si>
    <t>Hamra M, Bakhit Y, Khan M, Moore R.</t>
  </si>
  <si>
    <t>Chatziralli I, Theodossiadis G, Kabanarou SA, Parikakis E, Xirou T, Mitropoulos P, Theodossiadis P.</t>
  </si>
  <si>
    <t>Evans DGR, Salvador H, Chang VY, Erez A, Voss SD, Schneider KW, Scott HS, Plon SE, Tabori U.</t>
  </si>
  <si>
    <t>Porter AJ, Lee GA, Whitehead K.</t>
  </si>
  <si>
    <t>Bender MT, Lin LM, Coon AL, Colby GP.</t>
  </si>
  <si>
    <t>Jones N, Gibb A, Irion L, Coupland S.</t>
  </si>
  <si>
    <t>Esteve-Taboada JJ, Del Águila-Carrasco AJ, Bernal-Molina P, López-Gil N, Montés-Micó R, Kruger P, Marín-Franch I.</t>
  </si>
  <si>
    <t>Núñez-Álvarez C, Del Olmo-Aguado S, Merayo-Lloves J, Osborne NN.</t>
  </si>
  <si>
    <t>Wu W, Tang L, D'Amore PA, Lei H.</t>
  </si>
  <si>
    <t>Nishinaka A, Fuma S, Inoue Y, Shimazawa M, Hara H.</t>
  </si>
  <si>
    <t>Uludağ İF, Sarıteke A, Öcek L, Zorlu Y, Şener U, Tokuçoğlu F, Uludağ B.</t>
  </si>
  <si>
    <t>Li S, Deng Y, Du C, Huang H, Zhong J, Chen L, Wang B, Yuan J.</t>
  </si>
  <si>
    <t>Hosogai M, Nakatani Y, Mimura K, Kishi S, Akiyama H.</t>
  </si>
  <si>
    <t>Wang XY, Wang Z, Huang JB, Ren XD, Ye D, Zhu WW, Qin LX.</t>
  </si>
  <si>
    <t>Notghi B, Bhardwaj R, Bailoor S, Thompson KA, Weaver AA, Stitzel JD, Nguyen TD.</t>
  </si>
  <si>
    <t>Khurana RN, Chang LK, Porco TC.</t>
  </si>
  <si>
    <t>Binder PS.</t>
  </si>
  <si>
    <t>Kurtay A, Ozayar E, Gulec H, Yildiz G, Turkyilmaz E, Yildiz Z, Horasanli E.</t>
  </si>
  <si>
    <t>Lee SY, Kim S, Kim JH, Hong SC, Lee KH, Lee HS, Shin A, Jeong J.</t>
  </si>
  <si>
    <t>Winkler NS, Damento GM, Khanna SS, Hodge DO, Khanna CL.</t>
  </si>
  <si>
    <t>Vagge A, Nelson LB.</t>
  </si>
  <si>
    <t>Bayoumi NH.</t>
  </si>
  <si>
    <t>Tang A, Chen T, Zhang J, Gong Q, Liu L.</t>
  </si>
  <si>
    <t>Brûlé J, Tousignant B, Marcotte S, Moreau MC.</t>
  </si>
  <si>
    <t>Chen Q, Chen W, Wang M, Sun X, Sha Y, Li Z, Tian G.</t>
  </si>
  <si>
    <t>Han J, Lee T, Lee JB, Han SH.</t>
  </si>
  <si>
    <t>Hacohen Y, Mankad K, Chong WK, Barkhof F, Vincent A, Lim M, Wassmer E, Ciccarelli O, Hemingway C.</t>
  </si>
  <si>
    <t>Plössl K, Royer M, Bernklau S, Tavraz NN, Friedrich T, Wild J, Weber BHF, Friedrich U.</t>
  </si>
  <si>
    <t>Tseng VL, Kim CH, Romero PT, Yu F, Robertson-Brown KW, Phung L, Raygoza D, Caprioli J, Coleman AL.</t>
  </si>
  <si>
    <t>Vinuthinee-Naidu MN, Zunaina E, Azreen-Redzal A, Nyi-Nyi N.</t>
  </si>
  <si>
    <t>Li LJ, Lamoureux E, Wong TY, Lek N.</t>
  </si>
  <si>
    <t>Hari Kumar KVS, Singh P.</t>
  </si>
  <si>
    <t>Bossi M, Tailor VK, Anderson EJ, Bex PJ, Greenwood JA, Dahlmann-Noor A, Dakin SC.</t>
  </si>
  <si>
    <t>Feng L, Zhou D, Zhang Z, He L, Liu Y, Yang Y.</t>
  </si>
  <si>
    <t>Chen X, Yao Y, Wang F, Liu T, Zhao X.</t>
  </si>
  <si>
    <t>Okeke CO, Miller-Ellis E, Rojas M; Trabectome Study Group..</t>
  </si>
  <si>
    <t>Gu WJ, Zhang Q, Zhu J, Li J, Wei SH, Mu YM.</t>
  </si>
  <si>
    <t>Jung KI, Kim EK, Park CK.</t>
  </si>
  <si>
    <t>Jakobiec FA, Zakka FR, Lee NG.</t>
  </si>
  <si>
    <t>Giuffrè C, Carnevali A, Cicinelli MV, Querques L, Querques G, Bandello F.</t>
  </si>
  <si>
    <t>Kothari N, Young RC, Read SP, Tutiven J, Perez VL, Flynn HW Jr, Berrocal AM.</t>
  </si>
  <si>
    <t>Türkcü FM, Şahin A, Yüksel H, Şahin M, Karaalp Ü.</t>
  </si>
  <si>
    <t>Spiess K, Martínez JRG.</t>
  </si>
  <si>
    <t>Mastropasqua L, Borrelli E, Amodei F, Aharrh-Gnama A, Toto L, Mattei PA, Mastropasqua R.</t>
  </si>
  <si>
    <t>Arnold RW, Grendahl RL, Kevin Winkle R, Jacob J.</t>
  </si>
  <si>
    <t>Sheng J, Levinson JD, Reilly G, Patronas M, Lai MM.</t>
  </si>
  <si>
    <t>Karti O, Nalbantoglu O, Abali S, Ayhan Z, Tunc S, Kusbeci T, Ozkan B.</t>
  </si>
  <si>
    <t>Khan M, Wai KM, Silva FQ, Srivastava S, Ehlers JP, Rachitskaya A, Babiuch A, Deasy R, Kaiser PK, Schachat AP, Yuan A, Singh RP.</t>
  </si>
  <si>
    <t>Ayres B, Stacey A, Grant J, McClendon T, Demirci H.</t>
  </si>
  <si>
    <t>Small KW, Garabetian CA, Shaya FS.</t>
  </si>
  <si>
    <t>Skalet AH, Miller AK, Klein ML, Lauer AK, Wilson DJ.</t>
  </si>
  <si>
    <t>Magnusson G, Haargaard B, Basit S, Lundvall A, Nyström A, Rosensvärd A, Tornqvist K.</t>
  </si>
  <si>
    <t>Barbato F, Di Paolantonio A, Distefano M, Mastrorosa A, Sabatelli M, Servidei S, Luigetti M.</t>
  </si>
  <si>
    <t>Chisari G, Chisari EM, Francaviglia A, Chisari CG.</t>
  </si>
  <si>
    <t>Pinto Ferreira N, Medeiros Pinto J, Pinto F, Abegão Pinto L.</t>
  </si>
  <si>
    <t>Ahmed A, Rajankulam Ganesan SK, Haleem S, Nicoll J.</t>
  </si>
  <si>
    <t>Kozai M, Kubo Y, Katakai T, Kondo H, Kiyonari H, Schaeuble K, Luther SA, Ishimaru N, Ohigashi I, Takahama Y.</t>
  </si>
  <si>
    <t>Kumar J, Yadav A.</t>
  </si>
  <si>
    <t>Lee J, Kim JH, Lee D, Chang JW, Shin JY, Seo JW, Seo MH, Moon NJ.</t>
  </si>
  <si>
    <t>Kamiya K, Shimizu K, Igarashi A, Kitazawa Y, Kojima T, Nakamura T, Oka Y, Matsumoto R.</t>
  </si>
  <si>
    <t>Odayappan A, Shivananda N, Ramakrishnan S, Krishnan T, Nachiappan S, Krishnamurthy S.</t>
  </si>
  <si>
    <t>Jin K, Lu H, Su Z, Cheng C, Ye J, Qian D.</t>
  </si>
  <si>
    <t>Minami Y, Nagaoka T, Ishibazawa A, Yoshida A.</t>
  </si>
  <si>
    <t>Kumar V, Agarwal R, Chandra P.</t>
  </si>
  <si>
    <t>Poltavski D, Lederer P, Cox LK.</t>
  </si>
  <si>
    <t>Vujosevic S, Heeren TFC, Florea D, Leung I, Pauleikhoff D, Sallo F, Bird A, Peto T.</t>
  </si>
  <si>
    <t>Errichiello E, Mustafa N, Vetro A, Notarangelo LD, de Jonge H, Rinaldi B, Vergani D, Giglio SR, Morbini P, Zuffardi O.</t>
  </si>
  <si>
    <t>Foja S, Luther M, Hoffmann K, Rupprecht A, Gruenauer-Kloevekorn C.</t>
  </si>
  <si>
    <t>Springelkamp H, Wolfs RC, Ramdas WD, Hofman A, Vingerling JR, Klaver CC, Jansonius NM.</t>
  </si>
  <si>
    <t>Viswanathan A, Spera C, Mullins A, Covert D, Banhazi J, McDwyer P, Hudson E, Ferreira A.</t>
  </si>
  <si>
    <t>Wang P, Wang J, Ma J, Jin G, Guan X.</t>
  </si>
  <si>
    <t>Bućan K, Matas A, Lovrić JM, Batistić D, Pleština Borjan I, Puljak L, Bućan I.</t>
  </si>
  <si>
    <t>Wang B, Congdon N, Bourne R, Li Y, Cao K, Zhao A, Yusufu M, Dong W, Zhou M, Wang N.</t>
  </si>
  <si>
    <t>Yang P, Wan W, Du L, Zhou Q, Qi J, Liang L, Wang C, Wu L, Kijlstra A.</t>
  </si>
  <si>
    <t>Tideman JWL, Polling JR, Hofman A, Jaddoe VW, Mackenbach JP, Klaver CC.</t>
  </si>
  <si>
    <t>Hung JH, Chang YS.</t>
  </si>
  <si>
    <t>Mammadova N, Ghaisas S, Zenitsky G, Sakaguchi DS, Kanthasamy AG, Greenlee JJ, West Greenlee MH.</t>
  </si>
  <si>
    <t>Shahsuvaryan ML.</t>
  </si>
  <si>
    <t>Shruthi K, Reddy SS, Reddy GB.</t>
  </si>
  <si>
    <t>Li Y, Liu J, Qi P.</t>
  </si>
  <si>
    <t>Peng Y, Zhang X, Mi L, Liu B, Zuo C, Li M, Wen F.</t>
  </si>
  <si>
    <t>Ciloglu U, Aldag M, Albeyoglu S, Aykut V, Karakaya C, Gonul B.</t>
  </si>
  <si>
    <t>Fu X, Lin R, Qiu Y, Yu P, Lei B.</t>
  </si>
  <si>
    <t>Brown KD, Shah MH, Liu GS, Chan EC, Crowston JG, Peshavariya HM.</t>
  </si>
  <si>
    <t>Lee EJ, Lee SH, Kim JA, Kim TW.</t>
  </si>
  <si>
    <t>Zhou EH, Paolucci M, Dryja TP, Manley T, Xiang C, Rice DS, Prasanna G, Chen A.</t>
  </si>
  <si>
    <t>Natoli R, Fernando N, Jiao H, Racic T, Madigan M, Barnett NL, Chu-Tan JA, Valter K, Provis J, Rutar M.</t>
  </si>
  <si>
    <t>de Carvalho LM, Ngoumou G, Park JW, Ehmke N, Deigendesch N, Kitabayashi N, Melki I, Souza FFL, Tzschach A, Nogueira-Barbosa MH, Ferriani V, Louzada-Junior P, Marques W Jr, Lourenço CM, Horn D, Kallinich T, Stenzel W, Hur S, Rice GI, Crow YJ.</t>
  </si>
  <si>
    <t>Ruiz-Sánchez M, Rodríguez-González-Herrero ME, Ruiz-Sará J.</t>
  </si>
  <si>
    <t>Rizzo S, Bacherini D, Faraldi F, Pellegrini M, Mariotti C.</t>
  </si>
  <si>
    <t>Ambroziak U, Bluszcz G, Bednarczuk T, Miśkiewicz P.</t>
  </si>
  <si>
    <t>Long M, Wang C, Liu D.</t>
  </si>
  <si>
    <t>Yasar E, Yildirim N, Atalay E, Tambova E, Colak E.</t>
  </si>
  <si>
    <t>Rodgin SG.</t>
  </si>
  <si>
    <t>Lincoff NS, Buccilli A, Weinstock-Guttman B, Sieminski S, Gandhi S.</t>
  </si>
  <si>
    <t>Hackmann T, Skidmore DL, MacManus B.</t>
  </si>
  <si>
    <t>Akopian A, Kumar S, Ramakrishnan H, Roy K, Viswanathan S, Bloomfield SA.</t>
  </si>
  <si>
    <t>Matteoli S, Favuzza E, Mazzantini L, Aragona P, Cappelli S, Corvi A, Mencucci R.</t>
  </si>
  <si>
    <t>Kabanarou SA, Xirou T, Mangouritsas G, Garnavou-Xirou C, Boutouri E, Gkizis I, Chatziralli I.</t>
  </si>
  <si>
    <t>Bao F, Deng M, Zheng X, Li L, Zhao Y, Cao S, Yu A, Wang Q, Huang J, Elsheikh A.</t>
  </si>
  <si>
    <t>Fan N, Silverman SM, Liu Y, Wang X, Kim BJ, Tang L, Clark AF, Liu X, Pang IH.</t>
  </si>
  <si>
    <t>Guillonneau X, Eandi CM, Paques M, Sahel JA, Sapieha P, Sennlaub F.</t>
  </si>
  <si>
    <t>Roy S, Jiang JX, Li AF, Kim D.</t>
  </si>
  <si>
    <t>Corbett MA, Turner SJ, Gardner A, Silver J, Stankovich J, Leventer RJ, Derry CP, Carroll R, Ha T, Scheffer IE, Bahlo M, Jackson GD, Mackey DA, Berkovic SF, Gecz J.</t>
  </si>
  <si>
    <t>Mercurio FA, Costantini S, Di Natale C, Pirone L, Guariniello S, Scognamiglio PL, Marasco D, Pedone EM, Leone M.</t>
  </si>
  <si>
    <t>Freeman MC, Garn JV, Sclar GD, Boisson S, Medlicott K, Alexander KT, Penakalapati G, Anderson D, Mahtani AG, Grimes JET, Rehfuess EA, Clasen TF.</t>
  </si>
  <si>
    <t>Zhou X, Pardue MT, Iuvone PM, Qu J.</t>
  </si>
  <si>
    <t>Chao C, Richdale K, Jalbert I, Doung K, Gokhale M.</t>
  </si>
  <si>
    <t>Yazdanie M, Alvarez J, Agrón E, Wong WT, Wiley HE, Ferris FL 3rd, Chew EY, Cukras C.</t>
  </si>
  <si>
    <t>Sakai T, Kato N, Kubota M, Tsuneoka H.</t>
  </si>
  <si>
    <t>Toribio A, Marrodán T, Fernández-Natal I, Martínez-Blanco H, Rodríguez-Aparicio L, Ferrero MÁ.</t>
  </si>
  <si>
    <t>Kurt MM, Çekiç O, Akpolat Ç, Aslankurt M, Elçioğlu MN.</t>
  </si>
  <si>
    <t>Evoli A, Alboini PE, Iorio R, Damato V, Bartoccioni E.</t>
  </si>
  <si>
    <t>De Rojas JO, Schuerch K, Mathews PM, Cabral T, Hazan A, Sparrow J, Tsang SH, Suh LH.</t>
  </si>
  <si>
    <t>Thyssen JP, Toft PB, Halling-Overgaard AS, Gislason GH, Skov L, Egeberg A.</t>
  </si>
  <si>
    <t>Li X, Lin J, Pan S, Weng Y, Li J, Zhang X, Xia J, Tong Q.</t>
  </si>
  <si>
    <t>Kon T, Ueno T, Suzuki C, Nunomura J, Igarashi S, Sato T, Tomiyama M.</t>
  </si>
  <si>
    <t>Liu J, Shi Z, Lian Z, Chen H, Zhang Q, Feng H, Miao X, Du Q, Zhou H.</t>
  </si>
  <si>
    <t>Suchdev K, Razmjou S, Venkatachalam P, Khan OA, Mohamed W, Ibrahim MS.</t>
  </si>
  <si>
    <t>Schlenker MB, Gulamhusein H, Conrad-Hengerer I, Somers A, Lenzhofer M, Stalmans I, Reitsamer H, Hengerer FH, Ahmed IIK.</t>
  </si>
  <si>
    <t>Tanito M, Chihara E.</t>
  </si>
  <si>
    <t>Jabbari E, Zetterberg H, Morris HR.</t>
  </si>
  <si>
    <t>Habib LA, Francis JH, Fabius AW, Gobin PY, Dunkel IJ, Abramson DH.</t>
  </si>
  <si>
    <t>Chow SP, Hopkinson CL, Tole DM, Jones MN, Cook SD, John Armitage W; National Health Service Blood and Ocular Tissue Advisory Group and Contributing Ophthalmologists (OTAG Study 23)..</t>
  </si>
  <si>
    <t>Agraval U, Sobti M, Russell HC, Lockington D, Ritchie D, Cauchi P, Kemp EG, Chadha V.</t>
  </si>
  <si>
    <t>Lee DH, Kang HG, Lee SC, Kim M.</t>
  </si>
  <si>
    <t>Tomasso L, Benatti L, Rabiolo A, Carnevali A, Zucchiatti I, Querques L, Bandello F, Querques G.</t>
  </si>
  <si>
    <t>Bulut M, Kurtuluş F, Gözkaya O, Erol MK, Cengiz A, Akıdan M, Yaman A.</t>
  </si>
  <si>
    <t>Amin RM, Goweida MB, El Goweini HF, Bedda AM, Lotfy WM, Gaballah AH, Nadar AA, Radwan AE.</t>
  </si>
  <si>
    <t>Lee TH, Chen YH, Kuo HK, Chen YJ, Chen CH, Lee JJ, Wu PC.</t>
  </si>
  <si>
    <t>Mukhtar MA, Mehboob MA, Islam QU, Ishaq M.</t>
  </si>
  <si>
    <t>Dong C, Gao N, Ross BX, Yu FX.</t>
  </si>
  <si>
    <t>Richards MD, Goltz HC, Wong AMF.</t>
  </si>
  <si>
    <t>Khouri AS, Wong SH.</t>
  </si>
  <si>
    <t>Grover DS, Fellman RL.</t>
  </si>
  <si>
    <t>Cohen E, Kramer M, Shochat T, Goldberg E, Krause I.</t>
  </si>
  <si>
    <t>Al-Mugheiry TS, Cate H, Clark A, Broadway DC.</t>
  </si>
  <si>
    <t>Allen RC.</t>
  </si>
  <si>
    <t>Tung CI.</t>
  </si>
  <si>
    <t>Lim HT, Kim DH, Kim H.</t>
  </si>
  <si>
    <t>Senusi AA, Ola D, Mather J, Mather J, Fortune F.</t>
  </si>
  <si>
    <t>Lian KY, Napper G, Stapleton FJ, Kiely PM.</t>
  </si>
  <si>
    <t>Chen YQ, Tao JW, Li L, Mao JB, Zhu CT, Lao JM, Yang Y, Shen LJ.</t>
  </si>
  <si>
    <t>Inomata T, Ono K, Matsuba T, Shiang T, Di Zazzo A, Nakatani S, Yamaguchi M, Ebihara N, Murakami A.</t>
  </si>
  <si>
    <t>Ikeda T, Shimizu K, Igarashi A, Kasahara S, Kamiya K.</t>
  </si>
  <si>
    <t>Laha B, Stafford BK, Huberman AD.</t>
  </si>
  <si>
    <t>Rim TH, Kim SS, Ham DI, Yu SY, Chung EJ, Lee SC; Korean Uveitis Society..</t>
  </si>
  <si>
    <t>Braimah IZ, Agarwal K, Mansour A, Chhablani J; Ziv-aflibercept Study Group..</t>
  </si>
  <si>
    <t>Xie P, Zheng X, Yu Y, Ye X, Hu Z, Yuan D, Liu Q.</t>
  </si>
  <si>
    <t>Angi M, Kalirai H, Taktak A, Hussain R, Groenewald C, Damato BE, Heimann H, Coupland SE.</t>
  </si>
  <si>
    <t>Nickla DL, Jordan K, Yang J, Totonelly K.</t>
  </si>
  <si>
    <t>Ishikawa Y, Hashimoto Y, Saito W, Ando R, Ishida S.</t>
  </si>
  <si>
    <t>Kemp HI, Petropoulos IN, Rice ASC, Vollert J, Maier C, Sturm D, Schargus M, Peto T, Hau S, Chopra R, Malik RA.</t>
  </si>
  <si>
    <t>Prager AJ, Hood DC, Liebmann JM, De Moraes CG, Al-Aswad LA, Yu Q, Cioffi GA, Blumberg DM.</t>
  </si>
  <si>
    <t>Peng PH, Hsu SY, Wang WS, Ko ML.</t>
  </si>
  <si>
    <t>Johnson CP, Kim IK, Esmaeli B, Amin-Mansour A, Treacy DJ, Carter SL, Hodis E, Wagle N, Seepo S, Yu X, Lane AM, Gragoudas ES, Vazquez F, Nickerson E, Cibulskis K, McKenna A, Gabriel SB, Getz G, Van Allen EM, 't Hoen PAC, Garraway LA, Woodman SE.</t>
  </si>
  <si>
    <t>Roy Chowdhury U, Bahler CK, Holman BH, Fautsch MP.</t>
  </si>
  <si>
    <t>Stacey AW, Lavric A, Thaung C, Siddiq S, Sagoo MS.</t>
  </si>
  <si>
    <t>Einan-Lifshitz A, Sorkin N, Boutin T, Showail M, Borovik A, Alobthani M, Chan CC, Rootman DS.</t>
  </si>
  <si>
    <t>Kymionis GD, Kontadakis GA, Hashemi KK.</t>
  </si>
  <si>
    <t>Giri P, Azar DT.</t>
  </si>
  <si>
    <t>Malania M, Konrad J, Jägle H, Werner JS, Greenlee MW.</t>
  </si>
  <si>
    <t>Tan LT, Stewart CM, Sheerin F, MacDonald B, Silva P, Norris JH.</t>
  </si>
  <si>
    <t>Rhatigan M, McAnena L, McElnea E, Connell P, Fulcher T.</t>
  </si>
  <si>
    <t>Richards HS, Jenkinson E, Rumsey N, Harrad RA.</t>
  </si>
  <si>
    <t>Boulanger-Scemama E, Akesbi J, Tick S, Mohand-Said S, Sahel JA, Audo I.</t>
  </si>
  <si>
    <t>Brandao LM, Monhart M, Schötzau A, Ledolter AA, Palmowski-Wolfe AM.</t>
  </si>
  <si>
    <t>Miller S, Hu SS, Leishman E, Morgan D, Wager-Miller J, Mackie K, Bradshaw HB, Straiker A.</t>
  </si>
  <si>
    <t>Hara Y, Shiraishi A, Sakane Y, Takezawa Y, Kamao T, Ohashi Y, Yasunaga S, Sugahara T.</t>
  </si>
  <si>
    <t>Maskin SL, Testa WR.</t>
  </si>
  <si>
    <t>Ledolter AA, Holder GE, Ristl R, Schmidt-Erfurth U, Ritter M.</t>
  </si>
  <si>
    <t>He J, Pham TL, Kakazu A, Bazan HEP.</t>
  </si>
  <si>
    <t>Alsaih K, Lemaitre G, Rastgoo M, Massich J, Sidibé D, Meriaudeau F.</t>
  </si>
  <si>
    <t>Rapoport Y, Wayman LL, Chomsky AS.</t>
  </si>
  <si>
    <t>Arita R, Kawashima M, Ito M, Tsubota K.</t>
  </si>
  <si>
    <t>Viani GA, Fendi LI.</t>
  </si>
  <si>
    <t>Çevik SG, Çevik MÖ, Özmen AT.</t>
  </si>
  <si>
    <t>Cerqueira PMG, Silva FTBGCD, Carricondo PC, Olivalves E, Hirata CE, Yamamoto JH.</t>
  </si>
  <si>
    <t>Lucatto LFA, Magalhães-Junior O, Prazeres JMB, Ferreira AM, Oliveira RA, Moraes NS, Hirai FE, Maia M.</t>
  </si>
  <si>
    <t>Tiveron MC Jr, Pena CRK, Hida RY, Moreira LB, Branco FRE, Kara-Junior N.</t>
  </si>
  <si>
    <t>Renesto ADC, Osaki TH, Osaki MH, Hirai FE, Campos M.</t>
  </si>
  <si>
    <t>Nascimento H, Watanabe A, Vieira ACC, Pelegrini A, Yu MC, Bispo PJM, Granato CFH, Höfling-Lima AL.</t>
  </si>
  <si>
    <t>Martins MF, Kiefer K, Kanecadan LAA, Garcia PN, Belfort RN, Allemann N.</t>
  </si>
  <si>
    <t>Esposito E, Aldrees S, Mastromonaco C, Zoroquiain P, Vila N, Logan PT, Hari S, Burnier MN.</t>
  </si>
  <si>
    <t>Karadag AS, Bilgin B, Soylu MB.</t>
  </si>
  <si>
    <t>Williams-Wietzikoski CA, So ID, Bull ME, Samleerat T, Pathanapitoon K, Kunavisarut P, Kongyai N, Ngo-Giang-Huong N, Frenkel LM, Sirirungsi W.</t>
  </si>
  <si>
    <t>Bendel RE, Patterson MT.</t>
  </si>
  <si>
    <t>Yang B, Yin Z, Chen S, Yuan F, Zhao W, Yang Y.</t>
  </si>
  <si>
    <t>Pichi F, Srivastava SK, Nucci P, Baynes K, Neri P, Lowder CY.</t>
  </si>
  <si>
    <t>Gaber R, You QS, Muftuoglu IK, Alam M, Tsai FF, Mendoza N, Freeman WR.</t>
  </si>
  <si>
    <t>Li X, Zarbin MA, Langer PD, Bhagat N.</t>
  </si>
  <si>
    <t>Ikuno Y.</t>
  </si>
  <si>
    <t>Duncker T, Lee W, Jiang F, Ramachandran R, Hood DC, Tsang SH, Sparrow JR, Greenstein VC.</t>
  </si>
  <si>
    <t>Lim HB, Lee MW, Kwak BS, Jo YJ, Kim JY.</t>
  </si>
  <si>
    <t>Xie D, Yu H, Ju J, Zhang L.</t>
  </si>
  <si>
    <t>Ghoraba HH, Zaky AG, Abd Al Fatah HM, El Gemai EEDM, Heikal MA.</t>
  </si>
  <si>
    <t>Yoneda K, Morikawa K, Oshima Y, Kinoshita S, Sotozono C; Japan Microincision Vitrectomy Surgery Study Group..</t>
  </si>
  <si>
    <t>Wu TT, Kung YH.</t>
  </si>
  <si>
    <t>Bruyère E, Miere A, Cohen SY, Martiano D, Sikorav A, Popeanga A, Semoun O, Querques G, Souied EH.</t>
  </si>
  <si>
    <t>Wakazono T, Yamashiro K, Oishi A, Ooto S, Tamura H, Akagi-Kurashige Y, Hata M, Takahashi A, Tsujikawa A, Yoshimura N.</t>
  </si>
  <si>
    <t>Marcet MM, Lau IHW, Chow SSW.</t>
  </si>
  <si>
    <t>Fabian ID, Johnson KP, Stacey AW, Sagoo MS, Reddy MA.</t>
  </si>
  <si>
    <t>Huang Y, Yu H, Cao Q, Deng J, Huang X, Kijlstra A, Yang P.</t>
  </si>
  <si>
    <t>Silkiss RZ, Wade AR.</t>
  </si>
  <si>
    <t>Mohammed I, Said DG, Dua HS.</t>
  </si>
  <si>
    <t>de Blank P, Fisher MJ, Gittleman H, Barnholtz-Sloan JS, Badve C, Berman JI.</t>
  </si>
  <si>
    <t>Liu T, Zhang L, Wang Y, Zhang H, Li L, Bao X.</t>
  </si>
  <si>
    <t>Ushio A, Arakaki R, Eguchi H, Hotta F, Yamada A, Kudo Y, Ishimaru N.</t>
  </si>
  <si>
    <t>Gobba F, Dall'Olio E, Modenese A, De Maria M, Campi L, Cavallini GM.</t>
  </si>
  <si>
    <t>Yazici G, Kiratli H, Ozyigit G, Sari SY, Cengiz M, Tarlan B, Mocan BO, Zorlu F.</t>
  </si>
  <si>
    <t>Thariat J, Maschi C, Lanteri S, Peyrichon ML, Baillif S, Herault J, Salleron J, Caujolle JP.</t>
  </si>
  <si>
    <t>Tien T, Zhang J, Muto T, Kim D, Sarthy VP, Roy S.</t>
  </si>
  <si>
    <t>Khan KN, El-Asrag ME, Ku CA, Holder GE, McKibbin M, Arno G, Poulter JA, Carss K, Bommireddy T, Bagheri S, Bakall B, Scholl HP, Raymond FL, Toomes C, Inglehearn CF, Pennesi ME, Moore AT, Michaelides M, Webster AR, Ali M; for NIHR BioResource-Rare Diseases and UK Inherited Retinal Disease Consortium..</t>
  </si>
  <si>
    <t>Suzaki A, Maeda N, Fuchihata M, Koh S, Nishida K, Fujikado T.</t>
  </si>
  <si>
    <t>Jayaram H, Phillips JI, Lozano DC, Choe TE, Cepurna WO, Johnson EC, Morrison JC, Gattey DM, Saugstad JA, Keller KE.</t>
  </si>
  <si>
    <t>Zheng X, Cui H, Yin Y, Zhang Y, Zong R, Bao X, Ma JX, Liu Z, Zhou Y.</t>
  </si>
  <si>
    <t>Derafshi Z, Kunzer BE, Mugler EM, Rokhmanova N, Park DW, Tajalli H, Shetty K, Ma Z, Williams JC, Hetling JR.</t>
  </si>
  <si>
    <t>Chew EY.</t>
  </si>
  <si>
    <t>Mastropasqua R, Fasanella V, Brescia L, Oddone F, Mariotti C, Di Staso S, Agnifili L.</t>
  </si>
  <si>
    <t>Sahay P, Rao A, Padhy D, Sarangi S, Das G, Reddy MM, Modak R.</t>
  </si>
  <si>
    <t>Passos ML, Ghanem RC, Ghanem VC.</t>
  </si>
  <si>
    <t>Kandel H, Khadka J, Lundström M, Goggin M, Pesudovs K.</t>
  </si>
  <si>
    <t>Vinciguerra R, Ambrósio R Jr, Roberts CJ, Azzolini C, Vinciguerra P.</t>
  </si>
  <si>
    <t>Martín-Escuer B, Alfonso JF, Esteve-Taboada JJ, Fernández-Vega Cueto L, Montés-Micó R.</t>
  </si>
  <si>
    <t>Bellucci R, Curatolo MC.</t>
  </si>
  <si>
    <t>Lenk J, Spoerl E, Stalder T, Schmiedgen S, Herber R, Pillunat LE, Raiskup F.</t>
  </si>
  <si>
    <t>Han T, Zhao J, Shen Y, Chen Y, Tian M, Zhou X.</t>
  </si>
  <si>
    <t>Reinstein DZ, Pradhan KR, Carp GI, Archer TJ, Gobbe M, Sekundo W, Khan R, Dhungana P.</t>
  </si>
  <si>
    <t>Moshirfar M, Shah TJ, Skanchy DF, Linn SH, Durrie DS.</t>
  </si>
  <si>
    <t>Parsons SJH, Wright NB, Burkitt-Wright E, Skae MS, Murray PG.</t>
  </si>
  <si>
    <t>Wawrocka A, Walczak-Sztulpa J, Badura-Stronka M, Owecki M, Kopczynski P, Mrukwa-Kominek E, Skorczyk-Werner A, Gasperowicz P, Ploski R, Krawczynski MR.</t>
  </si>
  <si>
    <t>Cheng L, Song J, Li G, Liu Y, Wang Y, Meng X, Sun G, Sun X.</t>
  </si>
  <si>
    <t>Ho SF, Adnan THB, Goh PP.</t>
  </si>
  <si>
    <t>Albietz JM, Schmid KL.</t>
  </si>
  <si>
    <t>Unmar Y, Zafar MI, Gao F.</t>
  </si>
  <si>
    <t>Rajasagi NK, Bhela S, Varanasi SK, Rouse BT.</t>
  </si>
  <si>
    <t>Cui L, Zou P, Chen E, Yao H, Zheng H, Wang Q, Zhu JN, Jiang S, Lu L, Zhang J.</t>
  </si>
  <si>
    <t>Elam AR, Andrews C, Musch DC, Lee PP, Stein JD.</t>
  </si>
  <si>
    <t>Farneti P, Sciarretta V, Macrì G, Piccin O, Pasquini E.</t>
  </si>
  <si>
    <t>Luomaranta T, Raappana A, Saarela V, Liinamaa MJ.</t>
  </si>
  <si>
    <t>Sun S, Li Z, Glencer P, Cai B, Zhang X, Yang J, Li X.</t>
  </si>
  <si>
    <t>Lu X, Wang X, Nian H, Yang D, Wei R.</t>
  </si>
  <si>
    <t>Yazici H.</t>
  </si>
  <si>
    <t>Braich PS, Donaldson JC, Bajaj GS, Bearden WH.</t>
  </si>
  <si>
    <t>Ramesh S, Goldberg RA, Rootman DB.</t>
  </si>
  <si>
    <t>Hatamleh MM, Alnazzawi AA, Abbariki M, Alqudah N, Cook AE.</t>
  </si>
  <si>
    <t>Wrzesińska M, Kapias J, Nowakowska-Domagała K, Kocur J.</t>
  </si>
  <si>
    <t>Klecka M, Janas-Kozik M, Jelonek I, Siwiec A, Rybakowski J.</t>
  </si>
  <si>
    <t>Laprell L, Tochitsky I, Kaur K, Manookin MB, Stein M, Barber DM, Schön C, Michalakis S, Biel M, Kramer RH, Sumser MP, Trauner D, Van Gelder RN.</t>
  </si>
  <si>
    <t>Fujimoto K, Osawa H, Moriyama T, Miyamoto T, Irie T, Nishimura T, Inoue T.</t>
  </si>
  <si>
    <t>Teoh LS, Foo SW, Mansurali VN, Ang EL, Md Noh UK, Bastion MC.</t>
  </si>
  <si>
    <t>Sambhav K, Grover S, Chalam KV.</t>
  </si>
  <si>
    <t>Cassels NK, Wild JM, Margrain TH, Chong V, Acton JH.</t>
  </si>
  <si>
    <t>Laíns I, Wang J, Providência J, Mach S, Gil P, Gil J, Marques M, Armstrong G, Garas S, Barreto P, Kim IK, Vavvas DG, Miller JW, Husain D, Silva R, Miller JB.</t>
  </si>
  <si>
    <t>Fan W, Wang K, Ghasemi Falavarjani K, Sagong M, Uji A, Ip M, Wykoff CC, Brown DM, van Hemert J, Sadda SR.</t>
  </si>
  <si>
    <t>Yokoi N, Georgiev GA, Kato H, Komuro A, Sonomura Y, Sotozono C, Tsubota K, Kinoshita S.</t>
  </si>
  <si>
    <t>Chen B, Song H, Gao Q, Xu M, Wang J, Wang F, Chen S, Wu J, Li H.</t>
  </si>
  <si>
    <t>Zhang J, Yan H, Lou MF.</t>
  </si>
  <si>
    <t>Alwatban L, Binamer Y.</t>
  </si>
  <si>
    <t>Mbekeani JN, Fattah MA, Poulsen DM, Hazzaa SA, Dababo MA, Eldali A, Ahmed M.</t>
  </si>
  <si>
    <t>Shindou H, Koso H, Sasaki J, Nakanishi H, Sagara H, Nakagawa KM, Takahashi Y, Hishikawa D, Iizuka-Hishikawa Y, Tokumasu F, Noguchi H, Watanabe S, Sasaki T, Shimizu T.</t>
  </si>
  <si>
    <t>Jhingan M, Chhablani J, Agarwal K, Rani PK.</t>
  </si>
  <si>
    <t>Wang J, Wen Y, Zhou M, Shi X, Jiang L, Li M, Yu Y, Li X, Li X, Zhang W, Lundquist AL, Chen L.</t>
  </si>
  <si>
    <t>Johansson MK, Jäderkvist Fegraeus K, Lindgren G, Ekesten B.</t>
  </si>
  <si>
    <t>Chen X, Meng Y, Li J, She H, Zhao L, Zhang J, Peng Y, Shang K, Zhang Y, Gu X, Yang W, Zhang Y, Li J, Qin X, Wang B, Xu X, Hou F, Tang G, Liao R, Huo Y, Yang L.</t>
  </si>
  <si>
    <t>Querques L, Parravano M, Sacconi R, Rabiolo A, Bandello F, Querques G.</t>
  </si>
  <si>
    <t>Arman F, Shakeri H, Nobakht N, Rastogi A, Kamgar M.</t>
  </si>
  <si>
    <t>Obermann J, Priglinger CS, Merl-Pham J, Geerlof A, Priglinger S, Götz M, Hauck SM.</t>
  </si>
  <si>
    <t>Slidsborg C, Jensen LB, Rasmussen SC, Fledelius HC, Greisen G, Cour M.</t>
  </si>
  <si>
    <t>Grajales-Esquivel E, Luz-Madrigal A, Bierly J, Haynes T, Reis ES, Han Z, Gutierrez C, McKinney Z, Tzekou A, Lambris JD, Tsonis PA, Del Rio-Tsonis K.</t>
  </si>
  <si>
    <t>Gambert S, Gabrielle PH, Masson E, Leger-Charnay E, Ferrerro A, Vannier A, Gendrault C, Lachot M, Creuzot-Garcher C, Bron A, Gregoire S, Leclere L, Martine L, Lucchi G, Truntzer C, Pecqueur D, Bretillon L.</t>
  </si>
  <si>
    <t>Asena L, Altınörs DD, Cezairlioğlu Ş, Bölük SO.</t>
  </si>
  <si>
    <t>Santiago E, Yang Y, Conlon R, Compan J, Baig K, Ziai S.</t>
  </si>
  <si>
    <t>Eksioglu U, Yakin M, Sungur G, Satana B, Demirok G, Balta O, Ornek F.</t>
  </si>
  <si>
    <t>Sasso P, Scupola A, Silvestri V, Amore FM, Abed E, Calandriello L, Grimaldi G, Caporossi A.</t>
  </si>
  <si>
    <t>Nari J, Allen LH, Bursztyn LLCD.</t>
  </si>
  <si>
    <t>Seamone ME, Lewis DR, Haidl ID, Gupta RR, O' Brien DM, Dickinson J, Samad A, Marshall JS, Cruess AF.</t>
  </si>
  <si>
    <t>Chabot G, Bourgault S, Cinq-Mars B, Tourville É, Caissie M.</t>
  </si>
  <si>
    <t>Zloto O, Ben Simon G, Didi Fabian I, Sagiv O, Huna-Baron R, Ben Zion I, Wygnanski-Jaffe T.</t>
  </si>
  <si>
    <t>Law DZ, Goh ES.</t>
  </si>
  <si>
    <t>Ali MJ, Naik MN, Kaliki S, Dave TV, Dendukuri G.</t>
  </si>
  <si>
    <t>Szigiato AA, Caldwell M, Buys YM, Mireskandari K.</t>
  </si>
  <si>
    <t>Nabie R, Andalib D, Amir-Aslanzadeh S, Khojasteh H.</t>
  </si>
  <si>
    <t>Kim H, Kim DH, Ahn H, Lim HT.</t>
  </si>
  <si>
    <t>Mohammed S, Chouhan G, Anuforom O, Cooke M, Walsh A, Morgan-Warren P, Jenkins M, de Cogan F.</t>
  </si>
  <si>
    <t>Chelban V, Patel N, Vandrovcova J, Zanetti MN, Lynch DS, Ryten M, Botía JA, Bello O, Tribollet E, Efthymiou S, Davagnanam I; SYNAPSE Study Group., Bashiri FA, Wood NW, Rothman JE, Alkuraya FS, Houlden H.</t>
  </si>
  <si>
    <t>Panagiotou ES, Sanjurjo Soriano C, Poulter JA, Lord EC, Dzulova D, Kondo H, Hiyoshi A, Chung BH, Chu YW, Lai CHY, Tafoya ME, Karjosukarso D, Collin RWJ, Topping J, Downey LM, Ali M, Inglehearn CF, Toomes C.</t>
  </si>
  <si>
    <t>Beck SC, Feng Y, Sothilingam V, Garcia Garrido M, Tanimoto N, Acar N, Shan S, Seebauer B, Berger W, Hammes HP, Seeliger MW.</t>
  </si>
  <si>
    <t>Järgen P, Dietrich A, Herling AW, Hammes HP, Wohlfart P.</t>
  </si>
  <si>
    <t>Tomar S, Sethi R, Sundar G, Quah TC, Quah BL, Lai PS.</t>
  </si>
  <si>
    <t>Yoo YJ, Yang HK, Hwang JM.</t>
  </si>
  <si>
    <t>Sudha D, Patric IRP, Ganapathy A, Agarwal S, Krishna S, Neriyanuri S, Sripriya S, Sen P, Chidambaram S, Arunachalam JP.</t>
  </si>
  <si>
    <t>Solà-Adell C, Bogdanov P, Hernández C, Sampedro J, Valeri M, Garcia-Ramirez M, Pasquali C, Simó R.</t>
  </si>
  <si>
    <t>Tanito M, Okada A, Mori Y, Sano I, Ikeda Y, Fujihara E.</t>
  </si>
  <si>
    <t>Jones NP, Sala-Puigdollers A, Stanga PE.</t>
  </si>
  <si>
    <t>Kuo YS, Liu CJ, Cheng HC, Chen MJ, Chen WT, Ko YC.</t>
  </si>
  <si>
    <t>Nesaratnam N, Thomas P, Vivian A.</t>
  </si>
  <si>
    <t>Mastropasqua R, Luo YH, Cheah YS, Egan C, Lewis JJ, da Cruz L.</t>
  </si>
  <si>
    <t>Mutlu M, Yuksel N, Takmaz T, Dincel AS, Bilgihan A, Altınkaynak H.</t>
  </si>
  <si>
    <t>Lu X, Chen W, Xia H, Zheng K, Jin C, Ng DSC, Chen H.</t>
  </si>
  <si>
    <t>Ganzen L, Venkatraman P, Pang CP, Leung YF, Zhang M.</t>
  </si>
  <si>
    <t>Toto L, D'Aloisio R, Di Nicola M, Di Martino G, Di Staso S, Ciancaglini M, Tognetto D, Mastropasqua L.</t>
  </si>
  <si>
    <t>Zucchiatti I, Cicinelli MV, Parodi MB, Pierro L, Gagliardi M, Accardo A, Bandello F.</t>
  </si>
  <si>
    <t>Guechi O, Lhuillier L, Houmad N, Goetz C, Ouamara N, Perone JM.</t>
  </si>
  <si>
    <t>Andreanos KD, Rotsos T, Koutsandrea C, Kymionis GD, Georgalas I, Ladas ID.</t>
  </si>
  <si>
    <t>Riedl J, Voβmerbäumer U, Stoffelns B, Elflein H.</t>
  </si>
  <si>
    <t>Mimouni M, Shapira Y, Jadon J, Frenkel S, Blumenthal EZ.</t>
  </si>
  <si>
    <t>Agarkar S, Kaduskar A.</t>
  </si>
  <si>
    <t>Roy R, Saurabh K, Thomas NR, Das K.</t>
  </si>
  <si>
    <t>Abraham S, Sudharshan S, Bhende M, Ganesh SK, Gopal S.</t>
  </si>
  <si>
    <t>Priya D, Sudharshan S, Biswas J.</t>
  </si>
  <si>
    <t>Chawla R, Meena S, Tomar AS, Venkatesh P, Vohra R.</t>
  </si>
  <si>
    <t>Alhaj TF, Nayak VI, Sriprakash K, Perikal TK.</t>
  </si>
  <si>
    <t>Montes TL, Agra MV, Alonso MSM, Lorenzo AO.</t>
  </si>
  <si>
    <t>Shetty R, Sureka S, Kusumgar P, Sethu S, Sainani K.</t>
  </si>
  <si>
    <t>Jethani J, Jethani M, Amin S.</t>
  </si>
  <si>
    <t>Vinekar A, Mangalesh S, Jayadev C, Gilbert C, Dogra M, Shetty B.</t>
  </si>
  <si>
    <t>Grenga PL, Fragiotta S, Cutini A, Meduri A, Vingolo EM.</t>
  </si>
  <si>
    <t>Vengadesan N, Ahmad M, Sindal MD, Sengupta S.</t>
  </si>
  <si>
    <t>Sharma D, Mathur U, Gour A, Acharya M, Gupta N, Sapra N.</t>
  </si>
  <si>
    <t>Rishi P, Rishi E, Maitray A.</t>
  </si>
  <si>
    <t>Sridhar MS, Rangaraju A, Anbarasu K, Reddy SP, Daga S, Jayalakshmi S, Shaik B.</t>
  </si>
  <si>
    <t>Mendoza PR, Grossniklaus HE.</t>
  </si>
  <si>
    <t>Maram J, Srinivas S, Sadda SR.</t>
  </si>
  <si>
    <t>Lindsey S, Brewer C, Stakhovskaya O, Kim HJ, Zalewski C, Bryant J, King KA, Naggert JK, Gahl WA, Marshall JD, Gunay-Aygun M.</t>
  </si>
  <si>
    <t>Higashiyama A, Komori T, Inada Y, Nishizawa M, Nakajima H, Narumi Y.</t>
  </si>
  <si>
    <t>Duan F, Liao J, Lin L, Liu X, Wu K.</t>
  </si>
  <si>
    <t>Bikbova G, Oshitari T, Baba T, Yamamoto S.</t>
  </si>
  <si>
    <t>Chidambaram JD, Kannambath S, Srikanthi P, Shah M, Lalitha P, Elakkiya S, Bauer J, Prajna NV, Holland MJ, Burton MJ.</t>
  </si>
  <si>
    <t>Chen Y, Wang J, Shi H, Wang X, Feng L.</t>
  </si>
  <si>
    <t>Stellmann JP, Krumbholz M, Friede T, Gahlen A, Borisow N, Fischer K, Hellwig K, Pache F, Ruprecht K, Havla J, Kümpfel T, Aktas O, Hartung HP, Ringelstein M, Geis C, Kleinschnitz C, Berthele A, Hemmer B, Angstwurm K, Young KL, Schuster S, Stangel M, et al.</t>
  </si>
  <si>
    <t>Sánchez-Tabernero S, García-Alvarez C, Muñoz-Moreno MF, Diezhandino P, Alonso-Martínez P, de Frutos-Baraja JM, López-Lara F, Saornil MA.</t>
  </si>
  <si>
    <t>Lee CS, Lee AY, Baughman D, Sim D, Akelere T, Brand C, Crabb DP, Denniston AK, Downey L, Fitt A, Khan R, Mahmood S, Mandal K, Mckibbin M, Menon G, Lobo A, Kumar BV, Natha S, Varma A, Wilkinson E, Mitry D, Bailey C, et al.</t>
  </si>
  <si>
    <t>Becker C, Jick SS, Meier CR.</t>
  </si>
  <si>
    <t>Atalay K, Kaldirim Erdogan H, Kirgiz A, Asik Nacaroglu S.</t>
  </si>
  <si>
    <t>Bisht R, Jaiswal JK, Rupenthal ID.</t>
  </si>
  <si>
    <t>Chen J, Zhou J, Kelly M, Holbein BE, Lehmann C.</t>
  </si>
  <si>
    <t>LaHood BR, Avery N, Covello A, Allbon D.</t>
  </si>
  <si>
    <t>Gomaa AR, Elsayed ET, Moftah RF.</t>
  </si>
  <si>
    <t>Coppola M, Cicinelli MV, Rabiolo A, Querques G, Bandello F.</t>
  </si>
  <si>
    <t>Kokavec J, Wu Z, Sherwin JC, Ang AJ, Ang GS.</t>
  </si>
  <si>
    <t>Galan A, Barcelona PF, Nedev H, Sarunic MV, Jian Y, Saragovi HU.</t>
  </si>
  <si>
    <t>Fernández-Ferreiro A, Luaces-Rodríguez A, Aguiar P, Pardo-Montero J, González-Barcia M, García-Varela L, Herranz M, Silva-Rodríguez J, Gil-Martínez M, Bermúdez MA, Vieites-Prado A, Blanco-Méndez J, Lamas MJ, Gómez-Ulla F, Ruibal Á, Otero-Espinar FJ, González F.</t>
  </si>
  <si>
    <t>Lau M, Prenner JL, Brucker AJ, VanderBeek BL.</t>
  </si>
  <si>
    <t>Mombaerts I, Bilyk JR, Rose GE, McNab AA, Fay A, Dolman PJ, Allen RC, Devoto MH, Harris GJ; Expert Panel of the Orbital Society..</t>
  </si>
  <si>
    <t>Jackson TL, Boyer D, Brown DM, Chaudhry N, Elman M, Liang C, O'Shaughnessy D, Parsons EC, Patel S, Slakter JS, Rosenfeld PJ.</t>
  </si>
  <si>
    <t>Bitirgen G, Akpinar Z, Malik RA, Ozkagnici A.</t>
  </si>
  <si>
    <t>Zhan X, Guo X, Liu R, Hu W, Zhang L, Xiang N.</t>
  </si>
  <si>
    <t>Hong JH, Sohn SI, Kwak J, Yoo J, Ahn SJ, Woo SJ, Jung C, Yum KS, Bae HJ, Chang JY, Jung JH, Lee JS, Han MK.</t>
  </si>
  <si>
    <t>Fang Y, Jonas JB, Yokoi T, Cao K, Shinohara K, Ohno-Matsui K.</t>
  </si>
  <si>
    <t>Lee SS, Black AA, Wood JM.</t>
  </si>
  <si>
    <t>Guduru A, Fleischman D, Shin S, Zeng D, Baldwin JB, Houghton OM, Say EA.</t>
  </si>
  <si>
    <t>Sepehripour S, Lloyd MS, Nishikawa H, Richard B, Parulekar M.</t>
  </si>
  <si>
    <t>Yi MY, Choi HS, Jang JW, Kim SJ, Jang SY.</t>
  </si>
  <si>
    <t>Kaneko A, Kiryu-Seo S, Matsumoto S, Kiyama H.</t>
  </si>
  <si>
    <t>Hilkert SM, Parness-Yossifon R, Mets-Halgrimson R, Mets MB.</t>
  </si>
  <si>
    <t>Cvenkel B, Sustar M, Perovšek D.</t>
  </si>
  <si>
    <t>Tradtrantip L, Yao X, Su T, Smith AJ, Verkman AS.</t>
  </si>
  <si>
    <t>Iwata A, Shimuta K, Ohnishi M.</t>
  </si>
  <si>
    <t>Imai A, Takase H, Imadome KI, Matsuda G, Ohnishi I, Yamamoto K, Kudo T, Tanaka Y, Maehara T, Miura O, Arai A.</t>
  </si>
  <si>
    <t>Varanda S, Rocha S, Rodrigues M, Machado Á, Carneiro G.</t>
  </si>
  <si>
    <t>Sako W, Murakami N, Izumi Y, Kaji R.</t>
  </si>
  <si>
    <t>Hamanaka T, Kimura M, Sakurai T, Ishida N, Yasuda J, Nagasaki M, Nariai N, Endo A, Homma K, Katsuoka F, Matsubara Y, Yamamoto M, Fuse N.</t>
  </si>
  <si>
    <t>Garg A, Blumberg DM, Al-Aswad LA, Oll M, Yzer S, Forbes M, Allikmets RL, Bearelly S.</t>
  </si>
  <si>
    <t>Mauschitz MM, Roth F, Holz FG, Breteler MMB, Finger RP.</t>
  </si>
  <si>
    <t>Kimlin JA, Black AA, Wood JM.</t>
  </si>
  <si>
    <t>Noguchi T, Shimazawa M, Hamaguchi K, Araki T, Horai N, Hara H.</t>
  </si>
  <si>
    <t>Noma H, Mimura T, Yasuda K, Motohashi R, Kotake O, Shimura M.</t>
  </si>
  <si>
    <t>Verstappen GM, Meiners PM, Corneth OBJ, Visser A, Arends S, Abdulahad WH, Hendriks RW, Vissink A, Kroese FGM, Bootsma H.</t>
  </si>
  <si>
    <t>Park JY, Yang HK, Hwang JM.</t>
  </si>
  <si>
    <t>Iu LPL, Fan MCY, Chen IN, Lai JSM.</t>
  </si>
  <si>
    <t>Guarnieri A, Alfonso-Bartolozzi B, Ciufo G, Moreno-Montañés J, Gil-Bazo I.</t>
  </si>
  <si>
    <t>Hsu CR, Chen YH, Tai MC, Lu DW.</t>
  </si>
  <si>
    <t>Zhou Y, Zhang Y, Shi K, Wang C.</t>
  </si>
  <si>
    <t>Tang Y, Wang K, Chen Z, Zhou M, Duan J, Liu T, Zhou D.</t>
  </si>
  <si>
    <t>Belinsky I, Connolly K, Nehal K, Marr B.</t>
  </si>
  <si>
    <t>Koyanagi Y, Murakami Y, Funatsu J, Akiyama M, Nakatake S, Fujiwara K, Tachibana T, Nakao S, Hisatomi T, Yoshida S, Ishibashi T, Sonoda KH, Ikeda Y.</t>
  </si>
  <si>
    <t>Meng B, Li H, Sun X, Qu W, Yang B, Cheng F, Shi L, Yuan H.</t>
  </si>
  <si>
    <t>Chan TC, Wang YM, Yu M, Jhanji V.</t>
  </si>
  <si>
    <t>Chen YY, Tsai CF, Tsai MC, Hsu YW, Lu FJ.</t>
  </si>
  <si>
    <t>Raghunathan VK, Thomasy SM, Strøm P, Yañez-Soto B, Garland SP, Sermeno J, Reilly CM, Murphy CJ.</t>
  </si>
  <si>
    <t>Stone EM, Andorf JL, Whitmore SS, DeLuca AP, Giacalone JC, Streb LM, Braun TA, Mullins RF, Scheetz TE, Sheffield VC, Tucker BA.</t>
  </si>
  <si>
    <t>Jung JH, Song GG, Kim JH, Seo YH, Choi SJ.</t>
  </si>
  <si>
    <t>Veritti D, Sarao V, Galiazzo F, Lanzetta P.</t>
  </si>
  <si>
    <t>Oeverhaus M, Meyer Zu Westrup V, Dietzel M, Hense HW, Pauleikhoff D.</t>
  </si>
  <si>
    <t>Alston CI, Dix RD.</t>
  </si>
  <si>
    <t>Elborgy E, Pulido JS.</t>
  </si>
  <si>
    <t>Ghassibi MP, Ulloa-Padilla JP, Dubovy SR.</t>
  </si>
  <si>
    <t>Cassoux N, Lumbroso L, Levy-Gabriel C, Aerts I, Doz F, Desjardins L.</t>
  </si>
  <si>
    <t>Araujo I, Coupland SE.</t>
  </si>
  <si>
    <t>Lohmann K, Redin C, Tönnies H, Bressman SB, Subero JIM, Wiegers K, Hinrichs F, Hellenbroich Y, Rakovic A, Raymond D, Ozelius LJ, Schwinger E, Siebert R, Talkowski ME, Saunders-Pullman R, Klein C.</t>
  </si>
  <si>
    <t>Takeuchi M, Sato T, Sakurai Y, Taguchi M, Harimoto K, Karasawa Y, Ito M.</t>
  </si>
  <si>
    <t>Holló G.</t>
  </si>
  <si>
    <t>Vinod K, Panarelli JF, Gentile RC, Sidoti PA.</t>
  </si>
  <si>
    <t>Al Habash A, Al Abdulsalam O, Al-Qarni A.</t>
  </si>
  <si>
    <t>Tognetto D, De Giacinto C, Cirigliano G.</t>
  </si>
  <si>
    <t>Abadia B, Ferreras A, Calvo P, Fogagnolo P, Figus M, Pajarin AB.</t>
  </si>
  <si>
    <t>Baccega A, Garcia DM, Cruz AAV.</t>
  </si>
  <si>
    <t>Matušková V, Balcar VJ, Khan NA, Bonczek O, Ewerlingová L, Zeman T, Kolář P, Vysloužilová D, Vlková E, Šerý O.</t>
  </si>
  <si>
    <t>Shoshany N, Avni I, Morad Y, Weiner C, Einan-Lifshitz A, Pras E.</t>
  </si>
  <si>
    <t>Ramm L, Schwab B, Stodtmeister R, Hammer M, Sauer L, Spörl E, Pillunat LE, Terai N.</t>
  </si>
  <si>
    <t>Gulpamuk B, Koç M, Karatepe MS, Yildiz A, Erel O, Neselioglu S, Yilmazbas P.</t>
  </si>
  <si>
    <t>Osswald CR, Guthrie MJ, Avila A, Valio JA Jr, Mieler WF, Kang-Mieler JJ.</t>
  </si>
  <si>
    <t>Liu W, Gong L, Li Y, Zhu X, Stewart JM, Wang C.</t>
  </si>
  <si>
    <t>Chatziralli I, Sergentanis TN, Crosby-Nwaobi R, Winkley K, Eleftheriadis H, Ismail K, Amiel SA, Sivaprasad S.</t>
  </si>
  <si>
    <t>Haegele JA, Brian AS, Wolf D.</t>
  </si>
  <si>
    <t>He J, Jin Y, Zhang X, Zhou Y, Li R, Dai Y, Sun X, Zhao J, Guo J, Li Z.</t>
  </si>
  <si>
    <t>Cho HK, Kee C, Yang H, Huh HD, Kim SJ, Park YM, Park JM.</t>
  </si>
  <si>
    <t>Jørstad ØK, Faber RT, Moe MC.</t>
  </si>
  <si>
    <t>Liu E, Craig JE, Burdon K.</t>
  </si>
  <si>
    <t>Dammeyer J, Chapman M.</t>
  </si>
  <si>
    <t>Ji H, Zhu Y, Zhang Y, Jia Y, Li Y, Ge J, Zhuo Y.</t>
  </si>
  <si>
    <t>Phowthongkum P, Sun A.</t>
  </si>
  <si>
    <t>Lim R, Sethi M, Morley AMS.</t>
  </si>
  <si>
    <t>Sakkas LI, Mavropoulos A, Bogdanos DP.</t>
  </si>
  <si>
    <t>Ooshiro T, Iijima H.</t>
  </si>
  <si>
    <t>Aung T, Ozaki M, Lee MC, Schlötzer-Schrehardt U, Thorleifsson G, Mizoguchi T, Igo RP Jr, Haripriya A, Williams SE, Astakhov YS, Orr AC, Burdon KP, Nakano S, Mori K, Abu-Amero K, Hauser M, Li Z, Prakadeeswari G, Bailey JNC, Cherecheanu AP, Kang JH, Nelson S, et al.</t>
  </si>
  <si>
    <t>Han SB, Yang HK, Hyon JY, Wee WR.</t>
  </si>
  <si>
    <t>Qu S, Du Y, Chang S, Guo L, Fang K, Li Y, Zhang F, Zhang K, Wang J.</t>
  </si>
  <si>
    <t>Wenbo L, Congxia B, Hui L.</t>
  </si>
  <si>
    <t>Kruczek K, Gonzalez-Cordero A, Goh D, Naeem A, Jonikas M, Blackford SJI, Kloc M, Duran Y, Georgiadis A, Sampson RD, Maswood RN, Smith AJ, Decembrini S, Arsenijevic Y, Sowden JC, Pearson RA, West EL, Ali RR.</t>
  </si>
  <si>
    <t>García-Ayuso D, Galindo-Romero C, Di Pierdomenico J, Vidal-Sanz M, Agudo-Barriuso M, Villegas Pérez MP.</t>
  </si>
  <si>
    <t>Callizo J, Pfeiffer S, Lahme E, van Oterendorp C, Khattab M, Bemme S, Kulanga M, Hoerauf H, Feltgen N.</t>
  </si>
  <si>
    <t>Janik ME, Szlęzak D, Surman M, Gołas A, Lityńska A, Przybyło M.</t>
  </si>
  <si>
    <t>Kwon MJ, Nam ES, Cho SJ, Park HR, Min SK, Seo J, Choe JY.</t>
  </si>
  <si>
    <t>Dugel PU, Jaffe GJ, Sallstig P, Warburton J, Weichselberger A, Wieland M, Singerman L.</t>
  </si>
  <si>
    <t>De Moraes CG, Hood DC, Thenappan A, Girkin CA, Medeiros FA, Weinreb RN, Zangwill LM, Liebmann JM.</t>
  </si>
  <si>
    <t>Sawada Y, Araie M, Ishikawa M, Yoshitomi T.</t>
  </si>
  <si>
    <t>Ehlers JP, Kim SJ, Yeh S, Thorne JE, Mruthyunjaya P, Schoenberger SD, Bakri SJ.</t>
  </si>
  <si>
    <t>Josifovska N, Szabó DJ, Nagymihály R, Veréb Z, Facskó A, Eriksen K, Moe MC, Petrovski G.</t>
  </si>
  <si>
    <t>Consejo A, Bartuzel MM, Iskander DR.</t>
  </si>
  <si>
    <t>Power BD, Jakabek D, Hunter-Dickson M, Wilkes FA, van Westen D, Santillo AF, Walterfang M, Velakoulis D, Nilsson C, Looi JCL.</t>
  </si>
  <si>
    <t>Chen J, Zhu J, Wang Z, Yao X, Wu X, Liu F, Zheng W, Li Z, Lin A.</t>
  </si>
  <si>
    <t>Oie S, Ishida K, Yamamoto T.</t>
  </si>
  <si>
    <t>Sun B, Song L.</t>
  </si>
  <si>
    <t>Bukhari W, Prain KM, Waters P, Woodhall M, O'Gorman CM, Clarke L, Silvestrini RA, Bundell CS, Abernethy D, Bhuta S, Blum S, Boggild M, Boundy K, Brew BJ, Brown M, Brownlee WJ, Butzkueven H, Carroll WM, Chen C, Coulthard A, Dale RC, Das C, et al.</t>
  </si>
  <si>
    <t>Regmi SC, Samsom ML, Heynen ML, Jay GD, Sullivan BD, Srinivasan S, Caffery B, Jones L, Schmidt TA.</t>
  </si>
  <si>
    <t>Zhao D, Guallar E, Gajwani P, Swenor B, Crews J, Saaddine J, Mudie L, Varadaraj V, Friedman DS; SToP Glaucoma Study Group..</t>
  </si>
  <si>
    <t>Ou WC, Brown DM, Payne JF, Wykoff CC.</t>
  </si>
  <si>
    <t>Albini T, Callaway NF, Pershing S, Wang SK, Moshfeghi AA, Moshfeghi DM.</t>
  </si>
  <si>
    <t>McGuinness MB, Le J, Mitchell P, Gopinath B, Cerin E, Saksens NTM, Schick T, Hoyng CB, Guymer RH, Finger RP.</t>
  </si>
  <si>
    <t>Löffler F, Böhm M, Herzog M, Petermann K, Kohnen T.</t>
  </si>
  <si>
    <t>Shin JW, Sung KR, Lee GC, Durbin MK, Cheng D.</t>
  </si>
  <si>
    <t>Mruthyunjaya P, Seider MI, Stinnett S, Schefler A; Ocular Oncology Study Consortium..</t>
  </si>
  <si>
    <t>Kong X, Strauss RW, Cideciyan AV, Michaelides M, Sahel JA, Munoz B, Ahmed M, Ervin AM, West SK, Cheetham JK, Scholl HPN; ProgStar Study Group..</t>
  </si>
  <si>
    <t>Boon PJ, Theeuwes J, Belopolsky AV.</t>
  </si>
  <si>
    <t>Lewis CJ, Hedberg-Buenz A, DeLuca AP, Stone EM, Alward WLM, Fingert JH.</t>
  </si>
  <si>
    <t>Sullivan LS, Bowne SJ, Koboldt DC, Cadena EL, Heckenlively JR, Branham KE, Wheaton DH, Jones KD, Ruiz RS, Pennesi ME, Yang P, Davis-Boozer D, Northrup H, Gurevich VV, Chen R, Xu M, Li Y, Birch DG, Daiger SP.</t>
  </si>
  <si>
    <t>Duvoisin RM, Haley TL, Ren G, Strycharska-Orczyk I, Bonaparte JP, Morgans CW.</t>
  </si>
  <si>
    <t>E Bowrey H, Zeng G, Y Tse D, J Leotta A, Wu Y, To CH, F Wildsoet C, McFadden SA.</t>
  </si>
  <si>
    <t>Schaub JA, Kimball EC, Steinhart MR, Nguyen C, Pease ME, Oglesby EN, Jefferys JL, Quigley HA.</t>
  </si>
  <si>
    <t>Cuming RS, Abarca EM, Duran S, Wooldridge AA, Stewart AJ, Ravis W, Babu RJ, Lin YJ, Hathcock T.</t>
  </si>
  <si>
    <t>Gampa A, Vangipuram G, Shirazi Z, Moss HE.</t>
  </si>
  <si>
    <t>Lai YH, Wu KY.</t>
  </si>
  <si>
    <t>Cohen AR, Renner LM, Shriver EM.</t>
  </si>
  <si>
    <t>Mombaerts I, Rose GE, Verity DH.</t>
  </si>
  <si>
    <t>Ermoian RP, Breneman J, Walterhouse DO, Chi YY, Meza J, Anderson J, Hawkins DS, Hayes-Jordan AA, Parham DM, Yock TI, Donaldson SS, Wolden SL.</t>
  </si>
  <si>
    <t>Stutchfield CJ, Jain A, Odd D, Williams C, Markham R.</t>
  </si>
  <si>
    <t>Ashraf M, Souka AAR.</t>
  </si>
  <si>
    <t>Khuu LA, Tayyari F, Sivak JM, Flanagan JG, Singer S, Brent MH, Huang D, Tan O, Hudson C.</t>
  </si>
  <si>
    <t>Mills JO, Jalil A, Stanga PE.</t>
  </si>
  <si>
    <t>Jeong SH, Cho HJ, Kim HS, Han JI, Lee DW, Kim CG, Kim JW.</t>
  </si>
  <si>
    <t>Srinivasan S, Swaminathan G, Kulothungan V, Raman R, Sharma T; Medscape..</t>
  </si>
  <si>
    <t>Langhe R, Chesneau A, Colozza G, Hidalgo M, Ail D, Locker M, Perron M.</t>
  </si>
  <si>
    <t>Soler VJ, Laurent C, Sakr F, Regnier A, Tricoire C, Cases O, Kozyraki R, Douet JY, Pagot-Mathis V.</t>
  </si>
  <si>
    <t>Mohammed OA, Pai A.</t>
  </si>
  <si>
    <t>Vasavada D, Baskaran P, Ramakrishnan S.</t>
  </si>
  <si>
    <t>John D, Selvin SST, Irodi A, Jacob P.</t>
  </si>
  <si>
    <t>Saurabh K, Roy R, Sharma P, Chandrasekharan DP, Deshmukh K, Vyas C.</t>
  </si>
  <si>
    <t>Altıntaş AK, Ciritoğlu MY, BeyazyıldıZ Ö, Can ÇÜ, Polat S.</t>
  </si>
  <si>
    <t>Miller D.</t>
  </si>
  <si>
    <t>Al-Abduljabbar KA, Stone DU.</t>
  </si>
  <si>
    <t>Garg P, Das S, Roy A.</t>
  </si>
  <si>
    <t>Dakhil TAB, Stone DU, Gritz DC.</t>
  </si>
  <si>
    <t>Majumder PD, Ghosh A, Biswas J.</t>
  </si>
  <si>
    <t>Zwart SR, Gibson CR, Gregory JF, Mader TH, Stover PJ, Zeisel SH, Smith SM.</t>
  </si>
  <si>
    <t>Ebner M, Mariacher S, Januschowski K, Boden K, Seuthe AM, Szurman P, Boden KT.</t>
  </si>
  <si>
    <t>Hikichi T.</t>
  </si>
  <si>
    <t>Compera D, Schumann RG, Cereda MG, Acquistapace A, Lita V, Priglinger SG, Staurenghi G, Bottoni F.</t>
  </si>
  <si>
    <t>Francis JH, Iyer S, Gobin YP, Brodie SE, Abramson DH.</t>
  </si>
  <si>
    <t>Qiu M, Boland MV, Ramulu PY.</t>
  </si>
  <si>
    <t>Sherman AB, Gilger BC, Berglund AK, Schnabel LV.</t>
  </si>
  <si>
    <t>Zhang S, Xu H, Zheng K, Zhao J, Jian W, Li M, Zhou X.</t>
  </si>
  <si>
    <t>Maselli RA, Arredondo J, Vázquez J, Chong JX; University of Washington Center for Mendelian Genomics., Bamshad MJ, Nickerson DA, Lara M, Ng F, Lo VL, Pytel P, McDonald CM.</t>
  </si>
  <si>
    <t>Hwang YH, Kim MK, Wi JM, Chung JK, Lee KB.</t>
  </si>
  <si>
    <t>Reddy BY, Miller DM, Tsao H.</t>
  </si>
  <si>
    <t>Strauss RW, Muñoz B, Ho A, Jha A, Michaelides M, Mohand-Said S, Cideciyan AV, Birch D, Hariri AH, Nittala MG, Sadda S, Scholl HPN; ProgStar Study Group..</t>
  </si>
  <si>
    <t>Schönbach EM, Wolfson Y, Strauss RW, Ibrahim MA, Kong X, Muñoz B, Birch DG, Cideciyan AV, Hahn GA, Nittala M, Sunness JS, Sadda SR, West SK, Scholl HPN; ProgStar Study Group..</t>
  </si>
  <si>
    <t>Blumberg DM, De Moraes CG, Prager AJ, Yu Q, Al-Aswad L, Cioffi GA, Liebmann JM, Hood DC.</t>
  </si>
  <si>
    <t>Ku CA, Hull S, Arno G, Vincent A, Carss K, Kayton R, Weeks D, Anderson GW, Geraets R, Parker C, Pearce DA, Michaelides M, MacLaren RE, Robson AG, Holder GE, Heon E, Raymond FL, Moore AT, Webster AR, Pennesi ME.</t>
  </si>
  <si>
    <t>Seok JM, Choi M, Cho EB, Lee HL, Kim BJ, Lee KH, Song P, Joo EY, Min JH.</t>
  </si>
  <si>
    <t>Liu L, Jiang Y, Steinle JJ.</t>
  </si>
  <si>
    <t>Hu R, Wang C, Racette L.</t>
  </si>
  <si>
    <t>Fernández-Sánchez L, Bravo-Osuna I, Lax P, Arranz-Romera A, Maneu V, Esteban-Pérez S, Pinilla I, Puebla-González MDM, Herrero-Vanrell R, Cuenca N.</t>
  </si>
  <si>
    <t>Shah D, Ali M, Shukla D, Jain S, Aakalu VK.</t>
  </si>
  <si>
    <t>Cetinel S, Semenchenko V, Cho JY, Sharaf MG, Damji KF, Unsworth LD, Montemagno C.</t>
  </si>
  <si>
    <t>Laíns I, Duarte D, Barros AS, Martins AS, Gil J, Miller JB, Marques M, Mesquita T, Kim IK, Cachulo MDL, Vavvas D, Carreira IM, Murta JN, Silva R, Miller JW, Husain D, Gil AM.</t>
  </si>
  <si>
    <t>Lin J, Wang Z, Chung C, Xu J, Dai M, Huang J.</t>
  </si>
  <si>
    <t>Kim SJ, Cho KJ, Oh S.</t>
  </si>
  <si>
    <t>Yamashita T, Asaoka R, Kii Y, Terasaki H, Murata H, Sakamoto T.</t>
  </si>
  <si>
    <t>Kim J, Lee W, Won JU, Yoon JH, Seok H, Kim YK, Lee S, Roh J.</t>
  </si>
  <si>
    <t>Oshima H, Iwase T, Ishikawa K, Yamamoto K, Terasaki H.</t>
  </si>
  <si>
    <t>Tsuchiya S, Higashide T, Sugiyama K.</t>
  </si>
  <si>
    <t>Lange FD, Jones K, Ritte R, Brown HE, Taylor HR.</t>
  </si>
  <si>
    <t>Horton JC, Barkovich AJ.</t>
  </si>
  <si>
    <t>Osaka R, Shiragami C, Ono A, Kobayashi M, Takasago Y, Yamashita A, Tsujikawa A.</t>
  </si>
  <si>
    <t>Heeren TFC, Kitka D, Florea D, Clemons TE, Chew EY, Bird AC, Pauleikhoff D, Charbel Issa P, Holz FG, Peto T.</t>
  </si>
  <si>
    <t>Yonekawa Y, Thomas BJ, Thanos A, Todorich B, Drenser KA, Trese MT, Capone A Jr.</t>
  </si>
  <si>
    <t>Pefkianaki M, Mashayekhi A, Shields JA, Shields CL.</t>
  </si>
  <si>
    <t>Scholz P, Altay L, Fauser S.</t>
  </si>
  <si>
    <t>Khan AA, Srivastava R, Chentoufi AA, Kritzer E, Chilukuri S, Garg S, Yu DC, Vahed H, Huang L, Syed SA, Furness JN, Tran TT, Anthony NB, McLaren CE, Sidney J, Sette A, Noelle RJ, BenMohamed L.</t>
  </si>
  <si>
    <t>Hilla AM, Diekmann H, Fischer D.</t>
  </si>
  <si>
    <t>Long E, Zhang X, Liu Z, Wu X, Tan X, Lin D, Cao Q, Chen J, Lin Z, Wang D, Li X, Li J, Wang J, Li W, Lin H, Chen W, Liu Y.</t>
  </si>
  <si>
    <t>Gopinath B, Liew G, Burlutsky G, McMahon CM, Mitchell P.</t>
  </si>
  <si>
    <t>Rebello A, Rodrigues B, Pereira M.</t>
  </si>
  <si>
    <t>Kim D, Mecham RP, Trackman PC, Roy S.</t>
  </si>
  <si>
    <t>Roddy GW, Viker KB, Winkler NS, Bahler CK, Holman BH, Sheikh-Hamad D, Roy Chowdhury U, Stamer WD, Fautsch MP.</t>
  </si>
  <si>
    <t>Han JC, Lee EJ, Kim SB, Kee C.</t>
  </si>
  <si>
    <t>Pastor JC, Coco RM, Fernandez-Bueno I, Alonso-Alonso ML, Medina J, Sanz-Arranz A, Rull F, Gayoso MJ, Dueñas A, Garcia-Gutierrez MT, Gonzalez-Buendia L, Delgado-Tirado S, Abecia E, Ruiz-Miguel M, Serrano MA, Ruiz-Moreno JM, Srivastava GK.</t>
  </si>
  <si>
    <t>Mahatma G, Sadaka A, Berry S, Malik A, Lee AG.</t>
  </si>
  <si>
    <t>Cretara EA, Swan RT, Hill RH.</t>
  </si>
  <si>
    <t>Jiang Y, Zang M, Li S.</t>
  </si>
  <si>
    <t>Han QM, Cong LJ, Yu C, Liu L.</t>
  </si>
  <si>
    <t>van Tilborg MM, Murphy PJ, Evans KS.</t>
  </si>
  <si>
    <t>Rozema JJ, Rodríguez P, Navarro R, Koppen C.</t>
  </si>
  <si>
    <t>Nixon GJ, Watanabe RK, Sullivan-Mee M, DeWilde A, Young L, Mitchell GL.</t>
  </si>
  <si>
    <t>Kusaka S, Tachibana K, Tsujioka D, Hotta F, Eguchi H, Shimomura Y.</t>
  </si>
  <si>
    <t>Lupidi M, Coscas G, Coscas F, Fiore T, Spaccini E, Fruttini D, Cagini C.</t>
  </si>
  <si>
    <t>Bianchi F, Mattarozzi M, Riboni N, Mora P, Gandolfi SA, Careri M.</t>
  </si>
  <si>
    <t>Liebmann JM, Cioffi GA.</t>
  </si>
  <si>
    <t>Sales PHDH, Rocha SSD, Rodrigues PHC, Cetira Filho EL, Silva LF, Mello MJR.</t>
  </si>
  <si>
    <t>Ross M, Bursztyn L, Superstein R, Gans M.</t>
  </si>
  <si>
    <t>Sun MH, Liao YJ.</t>
  </si>
  <si>
    <t>Hajek A, Brettschneider C, Lühmann D, Eisele M, Mamone S, Wiese B, Weyerer S, Werle J, Pentzek M, Fuchs A, Stein J, Luck T, Bickel H, Weeg D, Heser K, Jessen F, Maier W, Scherer M, Riedel-Heller SG, König HH.</t>
  </si>
  <si>
    <t>Anders F, Teister J, Funke S, Pfeiffer N, Grus F, Solon T, Prokosch V.</t>
  </si>
  <si>
    <t>Sharp O, Wong KY, Stephens P.</t>
  </si>
  <si>
    <t>Glass TJA, Chau V, Gardiner J, Foong J, Vinall J, Zwicker JG, Grunau RE, Synnes A, Poskitt KJ, Miller SP.</t>
  </si>
  <si>
    <t>Mirzajani A, Ghorbani M, Rasuli B, Mahmoud-Pashazadeh A.</t>
  </si>
  <si>
    <t>Waizel M, Todorova MG, Masyk M, Wolf K, Rickmann A, Helaiwa K, Blanke BR, Szurman P.</t>
  </si>
  <si>
    <t>Hanhart J, Rozenman Y.</t>
  </si>
  <si>
    <t>Olsen AS, Steensberg AT, la Cour M, Kjaer TW, Damato B, Pinborg LH, Kolko M.</t>
  </si>
  <si>
    <t>Gueguen A, Jardel C, Polivka M, Tan SV, Gray F, Vignal C, Lombès A, Gout O, Bostock H.</t>
  </si>
  <si>
    <t>Akçay E, Çarhan A, Hondur G, Tufan ZK, Duru N, Kılıç S, Ensari EN, Uğurlu N, Çağıl N.</t>
  </si>
  <si>
    <t>Zambrano AI, Muñoz BE, Mkocha H, Dize L, Gaydos CA, Quinn T, West SK.</t>
  </si>
  <si>
    <t>Maynard ML, Zele AJ, Kwan AS, Feigl B.</t>
  </si>
  <si>
    <t>Liu W, Wang S, Soetikno B, Yi J, Zhang K, Chen S, Linsenmeier RA, Sorenson CM, Sheibani N, Zhang HF.</t>
  </si>
  <si>
    <t>Urzua CA, Guerrero J, Gatica H, Velasquez V, Goecke A.</t>
  </si>
  <si>
    <t>Rhiu S, Kim M, Kim JH, Lee HJ, Lim TH.</t>
  </si>
  <si>
    <t>Woo YJ, Kim CY, Sgrignoli B, Yoon JS.</t>
  </si>
  <si>
    <t>Ramezani A, Ahmadieh H, Rozegar A, Soheilian M, Entezari M, Moradian S, Dehghan MH, Nikkhah H, Yaseri M.</t>
  </si>
  <si>
    <t>Shin KH, Kim IN, Paik HJ.</t>
  </si>
  <si>
    <t>Kim JH, Hwang JM.</t>
  </si>
  <si>
    <t>Hwang HJ, Kim JH, Chang YS, Kim JW, Kim CG.</t>
  </si>
  <si>
    <t>Lei J, Balasubramanian S, Abdelfattah NS, Nittala MG, Sadda SR.</t>
  </si>
  <si>
    <t>Csincsi ÁI, Szabó Z, Bánlaki Z, Uzonyi B, Cserhalmi M, Kárpáti É, Tortajada A, Caesar JJE, Prohászka Z, Jokiranta TS, Lea SM, Rodríguez de Córdoba S, Józsi M.</t>
  </si>
  <si>
    <t>Chew T, Haase B, Bathgate R, Willet CE, Kaukonen MK, Mascord LJ, Lohi HT, Wade CM.</t>
  </si>
  <si>
    <t>Simó R, Hernández C.</t>
  </si>
  <si>
    <t>Abokyi S, Manuh G, Otchere H, Ilechie A.</t>
  </si>
  <si>
    <t>Godefrooij DA, Mangen MJ, Chan E, O'Brart DPS, Imhof SM, de Wit GA, Wisse RPL.</t>
  </si>
  <si>
    <t>Barabino S, Horwath-Winter J, Messmer EM, Rolando M, Aragona P, Kinoshita S.</t>
  </si>
  <si>
    <t>Li S, Deng G, Liu J, Ma Y, Lu H.</t>
  </si>
  <si>
    <t>Moore DB, Beck J, Kryscio RJ.</t>
  </si>
  <si>
    <t>Chen X, Zhao Y.</t>
  </si>
  <si>
    <t>Aghaji AE, Ezegwui IR, Shiweobi JO, Mamah CC, Okoloagu MN, Onwasigwe EN.</t>
  </si>
  <si>
    <t>Baldini C, Cecchettini A, Gallo A, Bombardieri S.</t>
  </si>
  <si>
    <t>Djeraba Z, Benlabidi F, Djaballah-Ider FZ, Medjeber O, Arroul-Lammali A, Belguendouz H, Otmani F, Touil-Boukoffa C.</t>
  </si>
  <si>
    <t>Zhou J, Jin B, Jin Y, Liu Y, Pan J.</t>
  </si>
  <si>
    <t>Li Y, Jia R, Ge S.</t>
  </si>
  <si>
    <t>Sato R, Onda K, Murakami M, Ito D, Madarame H.</t>
  </si>
  <si>
    <t>Zhang J, Liu R, Kuang HY, Gao XY, Liu HL.</t>
  </si>
  <si>
    <t>Zhao WJ, Xu J, Chen XJ, Liu HH, Yao K, Yan YB.</t>
  </si>
  <si>
    <t>Voorhees AP, Jan NJ, Sigal IA.</t>
  </si>
  <si>
    <t>Wecker T, Anton A, Neuburger M, Jordan JF, van Oterendorp C.</t>
  </si>
  <si>
    <t>Satitpitakul V, Kheirkhah A, Crnej A, Hamrah P, Dana R.</t>
  </si>
  <si>
    <t>Bedard C, Sherry Liu S, Patterson C, Gerstein H, Griffith L.</t>
  </si>
  <si>
    <t>Perez VL, Leung EH, Berrocal AM, Albini TA, Parel JM, Amescua G, Alfonso EC, Ali TK, Gibbons A.</t>
  </si>
  <si>
    <t>Amram AL, Rico G, Kim JW, Chintagumpala M, Herzog CE, Gombos DS, Chévez-Barrios P.</t>
  </si>
  <si>
    <t>Mesquita Filho PM, Prevedello DM, Prevedello LM, Ditzel Filho LF, Fiore ME, Dolci RL, Buohliqah L, Otto BA, Carrau RL.</t>
  </si>
  <si>
    <t>Ray NJ, Hall D, Carver JA.</t>
  </si>
  <si>
    <t>Marzoli SB, Criscuoli A.</t>
  </si>
  <si>
    <t>Lanzetta P, Loewenstein A; Vision Academy Steering Committee..</t>
  </si>
  <si>
    <t>Gibbons CH, Goebel-Fabbri A.</t>
  </si>
  <si>
    <t>Fernández-Aguilar X, Cabezón O, Granados JE, Frey J, Serrano E, Velarde R, Cano-Manuel FJ, Mentaberre G, Ráez-Bravo A, Fandos P, López-Olvera JR.</t>
  </si>
  <si>
    <t>Woodall MN, Alleyne CH Jr..</t>
  </si>
  <si>
    <t>Weakley D, Cotsonis G, Wilson ME, Plager DA, Buckley EG, Lambert SR; Infant Aphakia Treatment Study Group..</t>
  </si>
  <si>
    <t>Heier JS, Kherani S, Desai S, Dugel P, Kaushal S, Cheng SH, Delacono C, Purvis A, Richards S, Le-Halpere A, Connelly J, Wadsworth SC, Varona R, Buggage R, Scaria A, Campochiaro PA.</t>
  </si>
  <si>
    <t>Kiripolsky J, Shen L, Liang Y, Li A, Suresh L, Lian Y, Li QZ, Gaile DP, Kramer JM.</t>
  </si>
  <si>
    <t>Long E, Xu S, Liu Z, Wu X, Zhang X, Wang J, Li W, Liu R, Chen Z, Chen K, Yu T, Wu D, Zhao X, Chen J, Lin Z, Cao Q, Lin D, Li X, Cai J, Lin H.</t>
  </si>
  <si>
    <t>Shen C, Wang J, Wu X, Wang F, Liu Y, Guo X, Zhang L, Cao Y, Cao X, Ma H.</t>
  </si>
  <si>
    <t>Gonzalez MA, Shechtman D, Haynie JM, Semes L.</t>
  </si>
  <si>
    <t>Cho KH, Kim CK, Oh K, Oh SW, Park KH, Park SJ.</t>
  </si>
  <si>
    <t>Villani E, Massaro D, Scaramuzzi M, Hamrah P, Medeiros FA, Nucci P.</t>
  </si>
  <si>
    <t>Luo T, Gast TJ, Vermeer TJ, Burns SA.</t>
  </si>
  <si>
    <t>Denniss J, Baggaley HC, Brown GM, Rubin GS, Astle AT.</t>
  </si>
  <si>
    <t>Koh S, Maeda N, Ikeda C, Asonuma S, Ogawa M, Hiraoka T, Oshika T, Nishida K.</t>
  </si>
  <si>
    <t>Farrell S, McElnea E, Moran S, Knowles S, Murphy CC.</t>
  </si>
  <si>
    <t>Giannaccare G, Bonifazi F, Sessa M, Dan E, Arpinati M, Fresina M, Bandini G, Cavo M, Versura P, Campos EC.</t>
  </si>
  <si>
    <t>Sungur G, Yakin M, Eksioglu U, Satana B, Ornek F.</t>
  </si>
  <si>
    <t>Marie-Louise J, Philippakis E, Darugar A, Tadayoni R, Dupas B.</t>
  </si>
  <si>
    <t>Wang Y, Wang XL, Xie GL, Li HY, Wang YL.</t>
  </si>
  <si>
    <t>Kuta V, McNeely PD, Walling S, Bezuhly M.</t>
  </si>
  <si>
    <t>Morris A.</t>
  </si>
  <si>
    <t>Lee HJ, Kim JH, Kim SW, Joo HA, Lee HW, Kim YS, Park SJ, Hong SP, Kim TI, Kim WH, Kim YH, Cheon JH.</t>
  </si>
  <si>
    <t>Anderson DMG, Lambert W, Calkins DJ, Ablonczy Z, Crouch RK, Caprioli RM, Schey KL.</t>
  </si>
  <si>
    <t>Mathew B, Poston JN, Dreixler JC, Torres L, Lopez J, Zelkha R, Balyasnikova I, Lesniak MS, Roth S.</t>
  </si>
  <si>
    <t>Stanca HT, Suvac E, Munteanu M, Jianu DC, Motoc AGM, Roşca GC, Boruga O.</t>
  </si>
  <si>
    <t>Kersten E, Paun CC, Schellevis RL, Hoyng CB, Delcourt C, Lengyel I, Peto T, Ueffing M, Klaver CCW, Dammeier S, den Hollander AI, de Jong EK.</t>
  </si>
  <si>
    <t>Del Águila-Carrasco AJ, Monsálvez-Romín D, Papadatou E.</t>
  </si>
  <si>
    <t>Zloto O, Rosen N, Leshno A, Rosner M.</t>
  </si>
  <si>
    <t>Schaftenaar E, Khosa NS, Baarsma GS, Meenken C, McINTYRE JA, Osterhaus ADME, Verjans GMGM, Peters RPH.</t>
  </si>
  <si>
    <t>Li FM, Liu L, Pang LN, Shen M, Lu HW, Zhang XH, Chu X, Song ZJ.</t>
  </si>
  <si>
    <t>Hasegawa T, Ogata N.</t>
  </si>
  <si>
    <t>Richter GM, Wang M, Jiang X, Wu S, Wang D, Torres M, Choudhury F, Varma R; Chinese American Eye Study Group..</t>
  </si>
  <si>
    <t>Jani PD, Forbes L, McDaniel P, Viera A, Garg S.</t>
  </si>
  <si>
    <t>Diniz-Filho A, Delano-Wood L, Daga FB, Cronemberger S, Medeiros FA.</t>
  </si>
  <si>
    <t>Jani PD, Forbes L, Choudhury A, Preisser JS, Viera AJ, Garg S.</t>
  </si>
  <si>
    <t>Dimopoulos IS, Radziwon A, St Laurent CD, MacDonald IM.</t>
  </si>
  <si>
    <t>Gaier ED, Rizzo JF 3rd, Miller JB, Cestari DM.</t>
  </si>
  <si>
    <t>Webster MA, Tregillus KEM.</t>
  </si>
  <si>
    <t>Heesterbeek TJ, van der Aa HPA, van Rens GHMB, Twisk JWR, van Nispen RMA.</t>
  </si>
  <si>
    <t>Wakai A, Lawrenson JG, Lawrenson AL, Wang Y, Brown MD, Quirke M, Ghandour O, McCormick R, Walsh CD, Amayem A, Lang E, Harrison N.</t>
  </si>
  <si>
    <t>Malinová A, Cvačková Z, Matějů D, Hořejší Z, Abéza C, Vandermoere F, Bertrand E, Staněk D, Verheggen C.</t>
  </si>
  <si>
    <t>Gong Y, Fu Z, Liegl R, Chen J, Hellström A, Smith LE.</t>
  </si>
  <si>
    <t>Yoo HS, Park E, Rhiu S, Chang HJ, Kim K, Yoo J, Heo JH, Nam HS.</t>
  </si>
  <si>
    <t>Hashemi H, Nabovati P, Khabazkhoob M, Yekta A, Emamian MH, Fotouhi A.</t>
  </si>
  <si>
    <t>Li N, Xu Y, Li G, Yu T, Yao RE, Wang X, Wang J.</t>
  </si>
  <si>
    <t>Zhu H, Shen L, Yuan CQ, Xu S, Leng ZH, Fu ZJ, Xiao YH, Liu H.</t>
  </si>
  <si>
    <t>Bitton E, Perugino C, Charette S.</t>
  </si>
  <si>
    <t>Bullimore MA.</t>
  </si>
  <si>
    <t>Souzeau E, Siggs OM, Zhou T, Galanopoulos A, Hodson T, Taranath D, Mills RA, Landers J, Pater J, Smith JE, Elder JE, Rait JL, Giles P, Phakey V, Staffieri SE, Kearns LS, Dubowsky A, Mackey DA, Hewitt AW, Ruddle JB, Burdon KP, Craig JE.</t>
  </si>
  <si>
    <t>Weiss K, Wigby K, Fannemel M, Henderson LB, Beck N, Ghali N, Study DDD, Anderlid BM, Lundin J, Hamosh A, Jones MC, Ghedia S, Muenke M, Kruszka P.</t>
  </si>
  <si>
    <t>Lin CJ, Su CW, Chen HS, Chen WL, Lin JM, Tsai YY.</t>
  </si>
  <si>
    <t>Hsiao CC, Hou YC.</t>
  </si>
  <si>
    <t>Rishi P, Sharma T, Sharma M, Maitray A, Dhami A, Aggarwal V, Munusamy S, Ravikumar R, Ramamurthy S.</t>
  </si>
  <si>
    <t>Shetty R, Agrawal A, Deshmukh R, Kaweri L, Rao HL, Nagaraja H, Jayadev C.</t>
  </si>
  <si>
    <t>Kesarwani D, Rizvi SWA, Khan AA, Amitava AK, Vasenwala SM, Siddiqui Z.</t>
  </si>
  <si>
    <t>Roy R, Saurabh K, Bansal A, Kumar A, Majumdar AK, Paul SS.</t>
  </si>
  <si>
    <t>Goel R, Kishore D, Nagpal S, Kumar S, Rathie N.</t>
  </si>
  <si>
    <t>Mittal R, Balne PK, Sahu S, Das S, Sharma S.</t>
  </si>
  <si>
    <t>Polat N, Gunduz A, Colak C.</t>
  </si>
  <si>
    <t>Bansal R, Basu S, Gupta A, Rao N, Invernizzi A, Kramer M.</t>
  </si>
  <si>
    <t>Garg A, Lee W, Sengillo JD, Allikmets R, Garg K, Tsang SH.</t>
  </si>
  <si>
    <t>Zhou W, Wu C, Chen D, Wang Z, Yi Y, Du W.</t>
  </si>
  <si>
    <t>Goldberg V, Martinez B, Cnop K, Rohloff P.</t>
  </si>
  <si>
    <t>Zhang B, Chen Y, Qiu M, Ding Z.</t>
  </si>
  <si>
    <t>DuPrey KM, Webner D, Lyons A, Kucuk CH, Ellis JT, Cronholm PF.</t>
  </si>
  <si>
    <t>Mrugacz M, Ostrowska L, Bryl A, Szulc A, Zelazowska-Rutkowska B, Mrugacz G.</t>
  </si>
  <si>
    <t>Mameesh M, Ganesh A, Harikrishna B, Al Zuhaibi S, Scott P, Al Kalbani S, Al Thihli K.</t>
  </si>
  <si>
    <t>Zhang C, Yu G, Cui Y, Wu Q, Wei W.</t>
  </si>
  <si>
    <t>Kemp PS, Chang YH, Melvin P, Dagi LR.</t>
  </si>
  <si>
    <t>Zedan RH, El-Fayoumi D, Awadein A.</t>
  </si>
  <si>
    <t>Zhou F, Ouyang M, Ma D, Liu G, Cheng H.</t>
  </si>
  <si>
    <t>Singh A, Sharma P, Saxena R.</t>
  </si>
  <si>
    <t>Balekudaru S, Sankaranarayanan N, Agarkar S.</t>
  </si>
  <si>
    <t>Rajavi Z, Feizi M, Behradfar N, Yaseri M, Sayanjali S, Motevaseli T, Sabbaghi H, Faghihi M.</t>
  </si>
  <si>
    <t>Bitner DP, Adesina OO, Ding K, Farris BK, Michael Siatkowski R.</t>
  </si>
  <si>
    <t>Putterman AM, Liu CY.</t>
  </si>
  <si>
    <t>Farrar GJ, Carrigan M, Dockery A, Millington-Ward S, Palfi A, Chadderton N, Humphries M, Kiang AS, Kenna PF, Humphries P.</t>
  </si>
  <si>
    <t>Vujosevic S, Simó R.</t>
  </si>
  <si>
    <t>Reneker LW, Wang L, Irlmeier RT, Huang AJW.</t>
  </si>
  <si>
    <t>Jacobson SG, Cideciyan AV, Sumaroka A, Roman AJ, Charng J, Lu M, Choi W, Sheplock R, Swider M, Kosyk MS, Schwartz SB, Stone EM, Fishman GA.</t>
  </si>
  <si>
    <t>Arditi A.</t>
  </si>
  <si>
    <t>Qu XL, Hei Y, Kang L, Yang XJ, Wang Y, Lu XZ, Xiao LH, Yang G.</t>
  </si>
  <si>
    <t>Petit L, Ma S, Cheng SY, Gao G, Punzo C.</t>
  </si>
  <si>
    <t>Silsby M, Tweedie-Cullen RY, Murray CR, Halliday GM, Hodges JR, Burrell JR.</t>
  </si>
  <si>
    <t>Choi CJ, Jakobiec FA, Zakka FR, Foster CS, Chodosh J, Freitag SK.</t>
  </si>
  <si>
    <t>Komatsubara KM, Carvajal RD.</t>
  </si>
  <si>
    <t>Mizoue S, Nitta K, Shirakashi M, Nitta A, Yamabayashi S, Kimura T, Ueda T, Takeda R, Matsumoto S, Yoshikawa K.</t>
  </si>
  <si>
    <t>Murugeswari S, Sukanesh R.</t>
  </si>
  <si>
    <t>Costa DF, Nascimento H, Sutili A, Nobrega FAJ, Fowler F, Nobrega MJ, Garrido C, de Oliveira Dias J, Adán CBD, Rizzo LV, Silveira C, Belfort R Jr, Commodaro AG.</t>
  </si>
  <si>
    <t>Osinchuk S, Petrie L, Leis M, Schumann F, Bauer B, Sandmeyer L, Madder K, Buchanan F, Grahn B.</t>
  </si>
  <si>
    <t>Choi CJ, Lee NG.</t>
  </si>
  <si>
    <t>Marino GK, Santhiago MR, Santhanam A, Lassance L, Thangavadivel S, Medeiros CS, Bose K, Tam KP, Wilson SE.</t>
  </si>
  <si>
    <t>Figus M, Posarelli C, Passani A, Albert TG, Oddone F, Sframeli AT, Nardi M.</t>
  </si>
  <si>
    <t>Amer R, Nalcı H, Yalçındağ N.</t>
  </si>
  <si>
    <t>Giannakaki-Zimmermann H, Querques G, Munch IC, Shroff D, Sarraf D, Chen X, Cunha-Souza E, Mrejen S, Capuano V, Rodrigues MW, Gupta C, Ebneter A, Zinkernagel MS, Munk MR.</t>
  </si>
  <si>
    <t>Ochi R, Sato B, Morishita S, Imagawa Y, Mimura M, Fukumoto M, Sato T, Kobayashi T, Kida T, Ikeda T.</t>
  </si>
  <si>
    <t>Murchison AP, Haller JA, Mayro E, Hark L, Gower E, Huisingh C, Rhodes L, Friedman DS, Lee DJ, Lam BL; Innovative Network for Sight (INSIGHT) Research Group..</t>
  </si>
  <si>
    <t>Camacho P, Dutra-Medeiros M, Páris L.</t>
  </si>
  <si>
    <t>Wiggs JL, Pasquale LR.</t>
  </si>
  <si>
    <t>Sradhanjali S, Tripathy D, Rath S, Mittal R, Reddy MM.</t>
  </si>
  <si>
    <t>Fields MA, Bowrey HE, Gong J, Moreira EF, Cai H, Del Priore LV.</t>
  </si>
  <si>
    <t>Lu S, Yan Y, Li Z, Chen L, Yang J, Zhang Y, Wang S, Liu L.</t>
  </si>
  <si>
    <t>Zhang K, Meng C, Ma J, Gao M, Lv Y, Liu Y, Gai Z.</t>
  </si>
  <si>
    <t>Kalin-Hajdu E, Hirabayashi KE, Vagefi MR, Kersten RC.</t>
  </si>
  <si>
    <t>Trief D, Marquezan MC, Rapuano CJ, Prescott CR.</t>
  </si>
  <si>
    <t>Peto T, Heeren TFC, Clemons TE, Sallo FB, Leung I, Chew EY, Bird AC.</t>
  </si>
  <si>
    <t>May-Simera H, Nagel-Wolfrum K, Wolfrum U.</t>
  </si>
  <si>
    <t>Desbois AC, Vallet H, Domont F, Comarmond C, Cacoub P, Saadoun D.</t>
  </si>
  <si>
    <t>Nakamura Y, Matsuguma M, Tokunaga Y, Yamamoto K, Tanaka M, Tanaka Y, Yujiri T, Tanizawa Y.</t>
  </si>
  <si>
    <t>Ueda Y, Uraki S, Inaba H, Nakashima S, Ariyasu H, Iwakura H, Ota T, Furuta H, Nishi M, Akamizu T.</t>
  </si>
  <si>
    <t>Morris SA, Rollo M, Rollo P, Johnson J, Grant GA, Friedman E, Kalamangalam G, Tandon N.</t>
  </si>
  <si>
    <t>Sugioka K, Saito A, Kusaka S, Kuniyoshi K, Shimomura Y.</t>
  </si>
  <si>
    <t>Wright PW, Archambault AS, Peek S, Bauer AQ, Culican SM, Ances BM, Culver JP, Wu GF.</t>
  </si>
  <si>
    <t>Kuwayama Y, Hashimoto M, Kakegawa R, Nomura A, Shimada F.</t>
  </si>
  <si>
    <t>Lisney AR, Szelinski F, Reiter K, Burmester GR, Rose T, Dörner T.</t>
  </si>
  <si>
    <t>Kim JW, Jeong H, Yang MS, Lim CW, Kim B.</t>
  </si>
  <si>
    <t>Du L, Hao M, Li C, Wu W, Wang W, Ma Z, Yang T, Zhang N, Isaac AT, Zhu X, Sun Y, Lu Q, Yin X.</t>
  </si>
  <si>
    <t>Fadel D.</t>
  </si>
  <si>
    <t>Hashemi H, Rastad H, Emamian MH, Fotouhi A.</t>
  </si>
  <si>
    <t>Otchere H, Sorbara L.</t>
  </si>
  <si>
    <t>Butler NJ, Moradi A, Salek SS, Burkholder BM, Leung TG, Dunn JP, Thorne JE.</t>
  </si>
  <si>
    <t>Fabian ID, Naeem Z, Stacey AW, Chowdhury T, Duncan C, Reddy MA, Sagoo MS.</t>
  </si>
  <si>
    <t>Mir TA, Reddy AK, Burkholder BM, Walsh J, Shifera AS, Khan IR, Thorne JE.</t>
  </si>
  <si>
    <t>Laíns I, Miller JB, Park DH, Tsikata E, Davoudi S, Rahmani S, Pierce J, Silva R, Chen TC, Kim IK, Vavvas D, Miller JW, Husain D.</t>
  </si>
  <si>
    <t>Cheung CMG, Ong PG, Neelam K, Tan PC, Shi Y, Mitchell P, Wang JJ, Sabanayagam C, Cheng CY, Wong TY.</t>
  </si>
  <si>
    <t>Zhang Y, Luo G, Huang Y, Yu Q, Wang L, Li K.</t>
  </si>
  <si>
    <t>Xu XQ, Qian W, Ma G, Hu H, Su GY, Liu H, Shi HB, Wu FY.</t>
  </si>
  <si>
    <t>Khan P, Khan L, Anjum N, Saxena N.</t>
  </si>
  <si>
    <t>Sivley MD, Wallace EL, Warnock DG, Benjamin WJ.</t>
  </si>
  <si>
    <t>Soares A, Gomes NL, Mendonça L, Ferreira C.</t>
  </si>
  <si>
    <t>Fu H, Xu Y, Lin S, Zhang X, Wong DWK, Liu J, Frangi AF, Baskaran M, Aung T.</t>
  </si>
  <si>
    <t>Kamel K, Farrell M, O'Brien C.</t>
  </si>
  <si>
    <t>Liu Y, Allingham RR.</t>
  </si>
  <si>
    <t>Mandel L, Greene LW.</t>
  </si>
  <si>
    <t>Akagi T, Zangwill LM, Saunders LJ, Yarmohammadi A, Manalastas PIC, Suh MH, Girkin CA, Liebmann JM, Weinreb RN.</t>
  </si>
  <si>
    <t>de Jong JH, Vigueras-Guillén JP, Simon TC, Timman R, Peto T, Vermeer KA, van Meurs JC.</t>
  </si>
  <si>
    <t>Jabs DA, Van Natta ML, Pak JW, Danis RP, Hunt PW.</t>
  </si>
  <si>
    <t>Ji YW, Kim M, Kang DSY, Reinstein DZ, Archer TJ, Choi JY, Kim EK, Lee HK, Seo KY, Kim TI.</t>
  </si>
  <si>
    <t>Lee KM, Lee EJ, Kim TW, Kim H.</t>
  </si>
  <si>
    <t>Hariri AH, Velaga SB, Girach A, Ip MS, Le PV, Lam BL, Fischer MD, Sankila EM, Pennesi ME, Holz FG, MacLaren RE, Birch DG, Hoyng CB, MacDonald IM, Black GC, Tsang SH, Bressler NM, Larsen M, Gorin MB, Webster AR, Sadda SR; Natural History of the Progression of Choroideremia (NIGHT) Study Group..</t>
  </si>
  <si>
    <t>Hirooka K, Nitta E, Ukegawa K, Tsujikawa A.</t>
  </si>
  <si>
    <t>Zhang Z, Peng M, Wei Y, Jiang X, Zhang S.</t>
  </si>
  <si>
    <t>Chow LLW, Shih KC, Chan JCY, Lai JSM, Ng ALK.</t>
  </si>
  <si>
    <t>Wang SQ, Zhang LW, Wei P, Hua H.</t>
  </si>
  <si>
    <t>Kreisel K, Weston E, Braxton J, Llata E, Torrone E.</t>
  </si>
  <si>
    <t>Cavan D, Makaroff L, da Rocha Fernandes J, Sylvanowicz M, Ackland P, Conlon J, Chaney D, Malhi A, Barratt J.</t>
  </si>
  <si>
    <t>Bypareddy R, Takkar B, Lohchab M, Azad SV, Chawla R.</t>
  </si>
  <si>
    <t>Onishi AC, Nesper PL, Fawzi AA.</t>
  </si>
  <si>
    <t>Chen X, Miller JB, Eliott D.</t>
  </si>
  <si>
    <t>Grewal DS, Schwartz T, Fekrat S.</t>
  </si>
  <si>
    <t>Moussa K, Leng T, Oatts JT, Bhisitkul RB, Hwang DG, Stewart JM.</t>
  </si>
  <si>
    <t>Ozdek S, Baskaran P, Karabas L, Neves PP.</t>
  </si>
  <si>
    <t>Grewal DS, Cummings TJ, Mruthyunjaya P.</t>
  </si>
  <si>
    <t>Ashraf M, Kayal HE, Souka AAR.</t>
  </si>
  <si>
    <t>Li DQ, Choudhry N.</t>
  </si>
  <si>
    <t>Pedinielli A, Bonnin S, Sanharawi ME, Mané V, Erginay A, Couturier A, Tadayoni R.</t>
  </si>
  <si>
    <t>van der Heijde D, Dougados M, Landewé R, Sieper J, Maksymowych WP, Rudwaleit M, Van den Bosch F, Braun J, Mease PJ, Kivitz AJ, Walsh J, Davies O, Bauer L, Hoepken B, Peterson L, Deodhar A.</t>
  </si>
  <si>
    <t>Wu Y, Ma Q, Sun HP, Xu Y, Niu ME, Pan CW.</t>
  </si>
  <si>
    <t>Bordone MP, González Fleitas MF, Pasquini LA, Bosco A, Sande PH, Rosenstein RE, Dorfman D.</t>
  </si>
  <si>
    <t>Rico G, Smith SV, Siddiqui Y, Whyte A, Gombos D, Lee AG.</t>
  </si>
  <si>
    <t>Comyn O, Wickham L, Charteris DG, Sullivan PM, Ezra E, Gregor Z, Aylward GW, da Cruz L, Fabinyi D, Peto T, Restori M, Xing W, Bunce C, Hykin PG, Bainbridge JW.</t>
  </si>
  <si>
    <t>Shin YU, Kim J, Hong EH, Kim J, Sohn JH, Cho H.</t>
  </si>
  <si>
    <t>Hartel BP, van Nierop JWI, Huinck WJ, Rotteveel LJC, Mylanus EAM, Snik AF, Kunst HPM, Pennings RJE.</t>
  </si>
  <si>
    <t>Diamantopoulos PT, Tsatsou K, Benopoulou O, Anastasopoulou A, Gogas H.</t>
  </si>
  <si>
    <t>Wang Y, Gao S, Zhu Y, Shen X.</t>
  </si>
  <si>
    <t>Bray C, Britton S, Yeung D, Haines L, Sorbara L.</t>
  </si>
  <si>
    <t>Taylor JJ, Bambrick R, Brand A, Bray N, Dutton M, Harper RA, Hoare Z, Ryan B, Edwards RT, Waterman H, Dickinson C.</t>
  </si>
  <si>
    <t>Abri Aghdam K, Framme C, Pielen A, Junker B.</t>
  </si>
  <si>
    <t>Remond P, Attyé A, Lecler A, Lamalle L, Boudiaf N, Aptel F, Krainik A, Chiquet C.</t>
  </si>
  <si>
    <t>Kalita J, Naik S, Bhoi SK, Misra UK, Ranjan A, Kumar S.</t>
  </si>
  <si>
    <t>Hossain P, Tourkmani AK, Kazakos D, Jones M, Anderson D; NHS Blood and Transplant Ocular Tissue Advisory Group and Contributing Ophthalmologists..</t>
  </si>
  <si>
    <t>Fry M, Aravena C, Yu F, Kattan J, Aldave AJ.</t>
  </si>
  <si>
    <t>Pechauer AD, Hwang TS, Hagag AM, Liu L, Tan O, Zhang X, Parker M, Huang D, Wilson DJ, Jia Y.</t>
  </si>
  <si>
    <t>Butler MR, Ma H, Yang F, Belcher J, Le YZ, Mikoshiba K, Biel M, Michalakis S, Iuso A, Križaj D, Ding XQ.</t>
  </si>
  <si>
    <t>Schietroma C, Parain K, Estivalet A, Aghaie A, Boutet de Monvel J, Picaud S, Sahel JA, Perron M, El-Amraoui A, Petit C.</t>
  </si>
  <si>
    <t>Elens M, Astarci P.</t>
  </si>
  <si>
    <t>Sandvall BK, Jacobson L, Miller EA, Dodge RE 3rd, Alex Quistberg D, Rowhani-Rahbar A, Vavilala MS, Friedrich JB, Keys KA.</t>
  </si>
  <si>
    <t>Shields CL, Say EAT, Hasanreisoglu M, Saktanasate J, Lawson BM, Landy JE, Badami AU, Sivalingam MD, Hauschild AJ, House RJ, Daitch ZE, Mashayekhi A, Shields JA, Ganguly A.</t>
  </si>
  <si>
    <t>Hersh PS, Stulting RD, Muller D, Durrie DS, Rajpal RK; United States Crosslinking Study Group..</t>
  </si>
  <si>
    <t>Barros PO, Dias ASO, Kasahara TM, Ornelas AMM, Aguiar RS, Leon SA, Ruiz A, Marignier R, Araújo ACRA, Alvarenga R, Bento CAM.</t>
  </si>
  <si>
    <t>Lee JY, Min JH, Han SH, Han J.</t>
  </si>
  <si>
    <t>Shigemoto-Kuroda T, Oh JY, Kim DK, Jeong HJ, Park SY, Lee HJ, Park JW, Kim TW, An SY, Prockop DJ, Lee RH.</t>
  </si>
  <si>
    <t>Iizuka-Koga M, Asashima H, Ando M, Lai CY, Mochizuki S, Nakanishi M, Nishimura T, Tsuboi H, Hirota T, Takahashi H, Matsumoto I, Otsu M, Sumida T.</t>
  </si>
  <si>
    <t>Nasca A, Rizza T, Doimo M, Legati A, Ciolfi A, Diodato D, Calderan C, Carrara G, Lamantea E, Aiello C, Di Nottia M, Niceta M, Lamperti C, Ardissone A, Bianchi-Marzoli S, Iarossi G, Bertini E, Moroni I, Tartaglia M, Salviati L, Carrozzo R, Ghezzi D.</t>
  </si>
  <si>
    <t>Sood R, Jiramongkolchai K, Streiff M, Gonzalez C, Shanbhag S, Lanzkron S, Arevalo JF, Naik R.</t>
  </si>
  <si>
    <t>Schmidtmann G, Ruiz T, Reynaud A, Spiegel DP, Laguë-Beauvais M, Hess RF, Farivar R.</t>
  </si>
  <si>
    <t>Rao FQ, Cai XB, Cheng FF, Cheng W, Fang XL, Li N, Huang XF, Li LH, Jin ZB.</t>
  </si>
  <si>
    <t>Altschwager P, Moskowitz A, Fulton AB, Hansen RM.</t>
  </si>
  <si>
    <t>Kwok SJJ, Kim M, Lin HH, Seiler TG, Beck E, Shao P, Kochevar IE, Seiler T, Yun SH.</t>
  </si>
  <si>
    <t>Spiru B, Kling S, Hafezi F, Sekundo W.</t>
  </si>
  <si>
    <t>de Cogan F, Hill LJ, Lynch A, Morgan-Warren PJ, Lechner J, Berwick MR, Peacock AFA, Chen M, Scott RAH, Xu H, Logan A.</t>
  </si>
  <si>
    <t>Quigley H, Arora K, Idrees S, Solano F, Bedrood S, Lee C, Jefferys J, Nguyen TD.</t>
  </si>
  <si>
    <t>Caiado RR, Peris CS, Lima-Filho AAS, Urushima JGP, Novais E, Badaró E, Maia A, Sinigaglia-Coimbra R, Watanabe SES, Rodrigues EB, Farah ME, Maia M.</t>
  </si>
  <si>
    <t>Nayman T, Bostan C, Logan P, Burnier MN Jr.</t>
  </si>
  <si>
    <t>Motevasseli T, Daftarian N, Kanavi MR, Ahmadieh H, Bagheri A, Hosseini SB, Ansari S, Soheili ZS.</t>
  </si>
  <si>
    <t>Liu Q, Ye Y, Lin X, Yang Y, Wu K, Yu M.</t>
  </si>
  <si>
    <t>Zhou D, Ni N, Ni A, Chen Q, Hu DN, Zhou J.</t>
  </si>
  <si>
    <t>Bastawrous A, Mathenge W, Peto T, Shah N, Wing K, Rono H, Weiss HA, Macleod D, Foster A, Burton M, Kuper H.</t>
  </si>
  <si>
    <t>Wachtl J, Töteberg-Harms M, Frimmel S, Roos M, Kniestedt C.</t>
  </si>
  <si>
    <t>Camacho-Barcia ML, Bulló M, Garcia-Gavilán JF, Ruiz-Canela M, Corella D, Estruch R, Fitó M, García-Layana A, Arós F, Fiol M, Lapetra J, Serra-Majem L, Pintó X, García-Arellano A, Vinyoles E, Sorli JV, Salas-Salvadó J.</t>
  </si>
  <si>
    <t>Gong Q, Janowski M, Luo M, Wei H, Chen B, Yang G, Liu L.</t>
  </si>
  <si>
    <t>De Moraes CG, Murphy JT, Kaplan CM, Reimann JJ, Skaat A, Blumberg DM, Al-Aswad L, Cioffi GA, Girkin CA, Medeiros FA, Weinreb RN, Zangwill L, Liebmann JM.</t>
  </si>
  <si>
    <t>Ruiz Lopez AM, Roche SL, Wyse Jackson AC, Moloney JN, Byrne AM, Cotter TG.</t>
  </si>
  <si>
    <t>Alibet Y, Levytska G, Umanets N, Pasyechnikova N, Henrich PB.</t>
  </si>
  <si>
    <t>Mimoun G, Ebran JM, Grenet T, Donati A, Cohen SY, Ponthieux A.</t>
  </si>
  <si>
    <t>Nübling G, Schuberth M, Feldmer K, Giese A, Holdt LM, Teupser D, Lorenzl S.</t>
  </si>
  <si>
    <t>Hutton DW, Stein JD, Bressler NM, Jampol LM, Browning D, Glassman AR; Diabetic Retinopathy Clinical Research Network..</t>
  </si>
  <si>
    <t>Scott IU, VanVeldhuisen PC, Ip MS, Blodi BA, Oden NL, Awh CC, Kunimoto DY, Marcus DM, Wroblewski JJ, King J; SCORE2 Investigator Group..</t>
  </si>
  <si>
    <t>Ko J, Chae MK, Lee JH, Lee EJ, Yoon JS.</t>
  </si>
  <si>
    <t>Sabanayagam C, Lye WK, Januszewski A, Banu Binte Mohammed Abdul R, Cheung GCM, Kumari N, Wong TY, Cheng CY, Lamoureux E.</t>
  </si>
  <si>
    <t>Fujiwara K, Ikeda Y, Murakami Y, Funatsu J, Nakatake S, Tachibana T, Yoshida N, Nakao S, Hisatomi T, Yoshida S, Yoshitomi T, Ishibashi T, Sonoda KH.</t>
  </si>
  <si>
    <t>Tan NYQ, Leong YY, Lang SS, Htoon ZM, Young SM, Sundar G.</t>
  </si>
  <si>
    <t>Johnson AP, Woods-Fry H, Wittich W.</t>
  </si>
  <si>
    <t>Scott IU, VanVeldhuisen PC, Ip MS, Blodi BA, Oden NL, King J, Antoszyk AN, Peters MA, Tolentino M; SCORE2 Investigator Group..</t>
  </si>
  <si>
    <t>Kim JM, Ehrlich MS.</t>
  </si>
  <si>
    <t>Devi TS, Somayajulu M, Kowluru RA, Singh LP.</t>
  </si>
  <si>
    <t>Apinyawasisuk S, Zhou X, Tian JJ, Garcia GA, Karanjia R, Sadun AA.</t>
  </si>
  <si>
    <t>Azher TN, Yin XT, Stuart PM.</t>
  </si>
  <si>
    <t>Blindbæk SL, Torp TL, Lundberg K, Soelberg K, Vergmann AS, Poulsen CD, Frydkjaer-Olsen U, Broe R, Rasmussen ML, Wied J, Lind M, Vestergaard AH, Peto T, Grauslund J.</t>
  </si>
  <si>
    <t>Gale R, Scanlon PH, Evans M, Ghanchi F, Yang Y, Silvestri G, Freeman M, Maisey A, Napier J.</t>
  </si>
  <si>
    <t>Lahmidi S, Yousefi M, Dridi S, Duplay P, Pearson A.</t>
  </si>
  <si>
    <t>Lee DH, Ghiasi H.</t>
  </si>
  <si>
    <t>Cheshire J, Kolli S.</t>
  </si>
  <si>
    <t>Ho DK, Ramessur R, Webber S.</t>
  </si>
  <si>
    <t>Sharma S, Tun TA, Baskaran M, Atalay E, Thakku SG, Liang Z, Milea D, Strouthidis NG, Aung T, Girard MJ.</t>
  </si>
  <si>
    <t>Lin GC, Brook CD, Hatton MP, Metson R.</t>
  </si>
  <si>
    <t>Deng Z, Shen L, Zheng X, Zhou Y, Yi J, Han C, Xie C, Jin X.</t>
  </si>
  <si>
    <t>Foreman J, Keel S, Xie J, Van Wijngaarden P, Taylor HR, Dirani M.</t>
  </si>
  <si>
    <t>Vent-Schmidt RYJ, Wen RH, Zong Z, Chiu CN, Tam BM, May CG, Moritz OL.</t>
  </si>
  <si>
    <t>Baron JM, Dighe AS, Flood JG.</t>
  </si>
  <si>
    <t>Chen R, Mao X, Jiang J, Shen M, Lian Y, Zhang B, Lu F.</t>
  </si>
  <si>
    <t>Regnier M, Auxenfans C, Maucort-Boulch D, Marty AS, Damour O, Burillon C, Kocaba V.</t>
  </si>
  <si>
    <t>Zhao N, Liu L, Xu J.</t>
  </si>
  <si>
    <t>Fuest M, Liu YC, Coroneo MT, Mehta JS.</t>
  </si>
  <si>
    <t>Derham AM, Chen E, Bunya VY, OʼMalley RE.</t>
  </si>
  <si>
    <t>Carnt N, Montanez VM, Galatowicz G, Veli N, Calder V.</t>
  </si>
  <si>
    <t>Wang Y, Lin J, Chen L, Wang L, Hao P, Han R, Ying M, Li X.</t>
  </si>
  <si>
    <t>Gutfreund S, Leon P, Busin M.</t>
  </si>
  <si>
    <t>Liu X, Wang S, Wang X, Liang J, Zhang Y.</t>
  </si>
  <si>
    <t>Nagori SA, Jose A, Bhutia O, Roychoudhury A.</t>
  </si>
  <si>
    <t>Kus LH, Hopman WM, Witterick IJ, Freeman JL.</t>
  </si>
  <si>
    <t>Mishra AK, Kharkongor M, Kuriakose CK, George AA, Peter D, Carey RAB, Mathew V, Hansdak SG.</t>
  </si>
  <si>
    <t>Hartl E, Angel J, Rémi J, Schankin CJ, Noachtar S.</t>
  </si>
  <si>
    <t>Chen BJ, Lam TC, Liu LQ, To CH.</t>
  </si>
  <si>
    <t>Sandmeyer LS, Gagnon J, Bauer BS.</t>
  </si>
  <si>
    <t>Rizzo D.</t>
  </si>
  <si>
    <t>Meng YF, Lu J, Xing Q, Tao JJ, Xiao P.</t>
  </si>
  <si>
    <t>Denniston AK, Chakravarthy U, Zhu H, Lee AY, Crabb DP, Tufail A, Bailey C, Akerele T, Al-Husainy S, Brand C, Downey L, Fitt A, Khan R, Kumar V, Lobo A, Mahmood S, Mandal K, Mckibbin M, Menon G, Natha S, Ong JM, Tsaloumas MD, et al.</t>
  </si>
  <si>
    <t>Jesus-Ribeiro J, Farinha C, Amorim M, Matos A, Reis A, Lemos J, Castelo-Branco M, Januário C.</t>
  </si>
  <si>
    <t>Ivanova AA, Caspary T, Seyfried NT, Duong DM, West AB, Liu Z, Kahn RA.</t>
  </si>
  <si>
    <t>Goh LY, Elalfy M, Mohamed Ghoz N, Dua H.</t>
  </si>
  <si>
    <t>Zhang R, Garrett Q, Zhou H, Wu X, Mao Y, Cui X, Xie B, Liu Z, Cui D, Jiang L, Zhang Q, Xu S.</t>
  </si>
  <si>
    <t>Butcher R, Houghton J, Derrick T, Ramadhani A, Herrera B, Last AR, Massae PA, Burton MJ, Holland MJ, Roberts CH.</t>
  </si>
  <si>
    <t>Tang Z, Zhang Y, Wang Y, Zhang D, Shen B, Luo M, Gu P.</t>
  </si>
  <si>
    <t>Germain DP.</t>
  </si>
  <si>
    <t>Zarnowski T, Tulidowicz-Bielak M, Zarnowska I, Mitosek-Szewczyk K, Wnorowski A, Jozwiak K, Gasior M, Turski WA.</t>
  </si>
  <si>
    <t>Plantinga TS, Arts P, Knarren GH, Mulder AH, Wakelkamp IM, Hermus AR, Joosten LA, Netea MG, Bisschop PH, de Herder WW, Beijers HJ, de Bruin IJ, Gilissen C, Veltman JA, Hoischen A, Smit JW, Netea-Maier RT.</t>
  </si>
  <si>
    <t>Lansdall CJ, Coyle-Gilchrist ITS, Jones PS, Vázquez Rodríguez P, Wilcox A, Wehmann E, Dick KM, Robbins TW, Rowe JB.</t>
  </si>
  <si>
    <t>Cheng Y, Zheng S, Pan CT, Yuan M, Chang L, Yao Y, Zhao M, Liang J.</t>
  </si>
  <si>
    <t>Chao WC, Lin CH, Liao TL, Chen YM, Chen DY, Chen HH.</t>
  </si>
  <si>
    <t>Wang C, Dang Y, Waxman S, Xia X, Weinreb RN, Loewen NA.</t>
  </si>
  <si>
    <t>Appelbaum T, Santana E, Aguirre GD.</t>
  </si>
  <si>
    <t>Ng ALK, Choy BNK, Chan TCY, Wong IYH, Lai JSM, Mok MY.</t>
  </si>
  <si>
    <t>Pinna A, Porcu T, Boscia F, Cano A, Erre G, Mattana A.</t>
  </si>
  <si>
    <t>Nagiel A, McCannel CA, Moreno C, McCannel TA.</t>
  </si>
  <si>
    <t>Na KI, Lee WJ, Kim YK, Jeoung JW, Park KH.</t>
  </si>
  <si>
    <t>Mizukami T, Hotta Y, Katai N.</t>
  </si>
  <si>
    <t>Hu ZJ, He JF, Li KJ, Chen J, Xie XR.</t>
  </si>
  <si>
    <t>Wu T, Wang LN, Tang DR, Sun FY.</t>
  </si>
  <si>
    <t>Lu MC, Hsu BB, Koo M, Lai NS.</t>
  </si>
  <si>
    <t>Dervenis N, Mikropoulou AM, Tranos P, Dervenis P.</t>
  </si>
  <si>
    <t>Hernández-Molina G, Rodríguez-Pérez JM, Fernández-Torres J, Lima G, Pérez-Hernández N, López-Reyes A, Martínez-Nava GA.</t>
  </si>
  <si>
    <t>Schulman S.</t>
  </si>
  <si>
    <t>Chirco KR, Worthington KS, Flamme-Wiese MJ, Riker MJ, Andrade JD, Ueberheide BM, Stone EM, Tucker BA, Mullins RF.</t>
  </si>
  <si>
    <t>Uemura T, Suzuki T, Saiki R, Dohmae N, Ito S, Takahashi H, Toida T, Kashiwagi K, Igarashi K.</t>
  </si>
  <si>
    <t>Roberts PA, Gaffney EA, Luthert PJ, Foss AJE, Byrne HM.</t>
  </si>
  <si>
    <t>Parravano M, De Geronimo D, Scarinci F, Querques L, Virgili G, Simonett JM, Varano M, Bandello F, Querques G.</t>
  </si>
  <si>
    <t>Schrittenlocher S, Penier M, Schaub F, Bock F, Cursiefen C, Bachmann B.</t>
  </si>
  <si>
    <t>Ehrlich JR, Wentzloff JN, Imami NR, Blachley TS, Stein JD, Lee PP, Weizer JS.</t>
  </si>
  <si>
    <t>Davoudi S, Ebrahimiadib N, Yasa C, Sevgi DD, Roohipoor R, Papavasilieou E, Comander J, Sobrin L.</t>
  </si>
  <si>
    <t>Duat Rodriguez A, Prochazkova M, Santos Santos S, Rubio Cabezas O, Cantarin Extremera V, Gonzalez-Gutierrez-Solana L.</t>
  </si>
  <si>
    <t>Tanaka T, Oliveira LMF, Ferreira BFA, Kato JM, Rossi F, Correa KLG, Pimentel SLG, Yamamoto JH, Almeida Junior JN.</t>
  </si>
  <si>
    <t>Talebi F, Ghanbari Mardasi F, Mohammadi Asl J, Bavarsad AH, Tizno S.</t>
  </si>
  <si>
    <t>Alvi S, Karadaghy O, Manalang M, Weatherly R.</t>
  </si>
  <si>
    <t>Hussar DA, Finn LA.</t>
  </si>
  <si>
    <t>Li Z, Han Y, Hu B, Du H, Hao G, Chen X.</t>
  </si>
  <si>
    <t>Javadiyan S, Craig JE, Sharma S, Lower KM, Casey T, Haan E, Souzeau E, Burdon KP.</t>
  </si>
  <si>
    <t>Qu W, Meng B, Yu Y, Wang S.</t>
  </si>
  <si>
    <t>Alipour S, Nouri M, Sakhinia E, Samadi N, Roshanravan N, Ghavami A, Khabbazi A.</t>
  </si>
  <si>
    <t>Mullins RF, Warwick AN, Sohn EH, Lotery AJ.</t>
  </si>
  <si>
    <t>Meyer KJ, Anderson MG.</t>
  </si>
  <si>
    <t>Yu-Wai-Man P, Newman NJ.</t>
  </si>
  <si>
    <t>Vercillo T, Tonelli A, Gori M.</t>
  </si>
  <si>
    <t>Lee JY, Kim TW, Kim HT, Lee MY, Min HW, Won YS, Kwon HS, Park KH, Kim JM; Epidemiologic Survey Committee of the Korean Ophthalmological Society..</t>
  </si>
  <si>
    <t>Ramke J, Palagyi A, Jordan V, Petkovic J, Gilbert CE.</t>
  </si>
  <si>
    <t>De Roo AK, Janssens T, Foets B, van den Oord JJ.</t>
  </si>
  <si>
    <t>Izquierdo L Jr, Orozco A, Henriquez MA.</t>
  </si>
  <si>
    <t>Verma R, Lee BW, Alameddine RM, Ko AC, Khanna PC, Kikkawa DO, Korn BS.</t>
  </si>
  <si>
    <t>Yulek F, Velez FG, Isenberg SJ, Demer JL, Pineles SL.</t>
  </si>
  <si>
    <t>Davis JA, Tsui I, Gelberg L, Gabrielian S, Lee ML, Chang ET.</t>
  </si>
  <si>
    <t>Hardin JS, Schaefer GB, Sallam AB, Williams MK, Uwaydat S.</t>
  </si>
  <si>
    <t>Pärssinen O, Kauppinen M.</t>
  </si>
  <si>
    <t>Busch M, Große-Kreul J, Wirtz JJ, Beier M, Stephan H, Royer-Pokora B, Metz K, Dünker N.</t>
  </si>
  <si>
    <t>Bacci GM, Donati MA, Pasquini E, Munier F, Cavicchi C, Morrone A, Sodi A, Murro V, Garcia Segarra N, Defilippi C, Bussolin L, Caputo R.</t>
  </si>
  <si>
    <t>Dua HS, Faraj LA, Kenawy MB, AlTaan S, Elalfy MS, Katamish T, Said DG.</t>
  </si>
  <si>
    <t>Dikopf MS, Vajaranant TS, Edward DP.</t>
  </si>
  <si>
    <t>Oswald WE, Stewart AE, Kramer MR, Endeshaw T, Zerihun M, Melak B, Sata E, Gessese D, Teferi T, Tadesse Z, Guadie B, King JD, Emerson PM, Callahan EK, Flanders D, Moe CL, Clasen TF.</t>
  </si>
  <si>
    <t>Hussain YS, Hookham JC, Allahabadia A, Balasubramanian SP.</t>
  </si>
  <si>
    <t>Lee AY, Lee CS, Egan CA, Bailey C, Johnston RL, Natha S, Hamilton R, Khan R, Al-Husainy S, Brand C, Akerele T, Mckibbin M, Downey L, Tufail A.</t>
  </si>
  <si>
    <t>AlArrayedh H, Collum L, Murphy CC.</t>
  </si>
  <si>
    <t>Kaushik S, Kataria P, Raj S, Pandav SS, Ram J.</t>
  </si>
  <si>
    <t>Azenha C, Costa JF, Fonseca P.</t>
  </si>
  <si>
    <t>Verstappen GM, van Nimwegen JF, Vissink A, Kroese FGM, Bootsma H.</t>
  </si>
  <si>
    <t>Peck AB, Nguyen CQ.</t>
  </si>
  <si>
    <t>Alberga D, Trisciuzzi D, Lattanzi G, Bennett JL, Verkman AS, Mangiatordi GF, Nicolotti O.</t>
  </si>
  <si>
    <t>Watts TJ.</t>
  </si>
  <si>
    <t>Shi B, Zhao M, Geng T, Qiao L, Zhao Y, Zhao X.</t>
  </si>
  <si>
    <t>Rea NA, Campbell CL, Cortez MM.</t>
  </si>
  <si>
    <t>Writing Committee for the Multicenter Uveitis Steroid Treatment (MUST) Trial and Follow-up Study Research Group., Kempen JH, Altaweel MM, Holbrook JT, Sugar EA, Thorne JE, Jabs DA.</t>
  </si>
  <si>
    <t>Deschamps R, Lecler A, Lamirel C, Aboab J, Gueguen A, Bensa C, Vignal C, Gout O.</t>
  </si>
  <si>
    <t>Rathi A, Takkar B, Gaur N, Maharana PK.</t>
  </si>
  <si>
    <t>Kuklinski E, Asbell PA.</t>
  </si>
  <si>
    <t>Teos LY, Alevizos I.</t>
  </si>
  <si>
    <t>Galante Rocha de Vasconcelos FT, Hauzman E, Dutra Henriques L, Kilpp Goulart PR, de Faria Galvão O, Sano RY, da Silva Souza G, Lynch Alfaro J, de Lima Silveira LC, Fix Ventura D, Oliveira Bonci DM.</t>
  </si>
  <si>
    <t>Maiello G, Walker L, Bex PJ, Vera-Diaz FA.</t>
  </si>
  <si>
    <t>Gaier ED, Jakobiec FA, Stagner AM, Emerick K, Yoon MK.</t>
  </si>
  <si>
    <t>Miller AK, Young JW, Wilson DJ, Dunlap J, Chamberlain W.</t>
  </si>
  <si>
    <t>Abdelaziz M, Dohlman CH, Sayegh RR.</t>
  </si>
  <si>
    <t>Moloney G, Petsoglou C, Ball M, Kerdraon Y, Höllhumer R, Spiteri N, Beheregaray S, Hampson J, DʼSouza M, Devasahayam RN.</t>
  </si>
  <si>
    <t>Saint-Geniez M, Rosales MAB.</t>
  </si>
  <si>
    <t>Agrawal SA, Burgoyne T, Eblimit A, Bellingham J, Parfitt DA, Lane A, Nichols R, Asomugha C, Hayes MJ, Munro PM, Xu M, Wang K, Futter CE, Li Y, Chen R, Cheetham ME.</t>
  </si>
  <si>
    <t>Lindner M, Nadal J, Mauschitz MM, Lüning A, Czauderna J, Pfau M, Schmitz-Valckenberg S, Holz FG, Schmid M, Fleckenstein M.</t>
  </si>
  <si>
    <t>Yuan L, Yao H, Xu Y, Chen M, Deng J, Song Y, Sui T, Wang Y, Huang Y, Li Z, Lai L.</t>
  </si>
  <si>
    <t>Wickström K, Moseley J.</t>
  </si>
  <si>
    <t>Medeiros FA.</t>
  </si>
  <si>
    <t>Roy NS, Wei Y, Kuklinski E, Asbell PA.</t>
  </si>
  <si>
    <t>Rufai SR, Almuhtaseb H, Paul RM, Stuart BL, Kendrick T, Lee H, Lotery AJ.</t>
  </si>
  <si>
    <t>Barbosa FL, Xiao Y, Bian F, Coursey TG, Ko BY, Clevers H, de Paiva CS, Pflugfelder SC.</t>
  </si>
  <si>
    <t>Vogl WD, Waldstein SM, Gerendas BS, Schmidt-Erfurth U, Langs G.</t>
  </si>
  <si>
    <t>Shah SAA, Tang TB, Faye I, Laude A.</t>
  </si>
  <si>
    <t>Lauermann JL, Treder M, Heiduschka P, Clemens CR, Eter N, Alten F.</t>
  </si>
  <si>
    <t>Carnevali A, Sacconi R, Corbelli E, Tomasso L, Querques L, Zerbini G, Scorcia V, Bandello F, Querques G.</t>
  </si>
  <si>
    <t>Batliwala S, Xavier C, Liu Y, Wu H, Pang IH.</t>
  </si>
  <si>
    <t>Matsutomo N, Fukunaga M, Onishi H, Yamamoto T.</t>
  </si>
  <si>
    <t>Saffra N, Seidman CJ, Rakhamimov A, Tsang SH.</t>
  </si>
  <si>
    <t>Buckle M, Majid MA, Lee R, Steeples LR.</t>
  </si>
  <si>
    <t>Adesokan A, Vigneswaran T, Ajzensztejn M, Mathur S.</t>
  </si>
  <si>
    <t>Khalil MA, Saleh AA, Gohar SM, Khalil DH, Said M.</t>
  </si>
  <si>
    <t>Sabanayagam C, Yip W, Gupta P, Mohd Abdul RB, Lamoureux E, Kumari N, Cheung GC, Cheung CY, Wang JJ, Cheng CY, Wong TY.</t>
  </si>
  <si>
    <t>Last A, Burr S, Alexander N, Harding-Esch E, Roberts CH, Nabicassa M, Cassama ETDS, Mabey D, Holland M, Bailey R.</t>
  </si>
  <si>
    <t>Xie J, Ikram MK, Cotch MF, Klein B, Varma R, Shaw JE, Klein R, Mitchell P, Lamoureux EL, Wong TY.</t>
  </si>
  <si>
    <t>Tu WJ, Liu H, Liu Q, Cao JL, Guo M.</t>
  </si>
  <si>
    <t>Villani E, Vujosevic S.</t>
  </si>
  <si>
    <t>Repp DJ, Rubinstein TJ, Sires BS.</t>
  </si>
  <si>
    <t>Borkar DS, Homayounfar G, Tham VM, Ray KJ, Vinoya AC, Uchida A, Acharya NR.</t>
  </si>
  <si>
    <t>Yoshikawa M, Nakanishi H, Yamashiro K, Miyake M, Akagi T, Gotoh N, Ikeda HO, Suda K, Yamada H, Hasegawa T, Iida Y, Yamada R, Matsuda F, Yoshimura N; Nagahama Study Group..</t>
  </si>
  <si>
    <t>Liew G, Benitez-Aguirre P, Craig ME, Jenkins AJ, Hodgson LAB, Kifley A, Mitchell P, Wong TY, Donaghue K.</t>
  </si>
  <si>
    <t>Li Q, Ye H, Ding Y, Chen G, Liu Z, Xu J, Chen R, Yang H.</t>
  </si>
  <si>
    <t>Bakhchane A, Charif M, Bousfiha A, Boulouiz R, Nahili H, Rouba H, Charoute H, Lenaers G, Barakat A.</t>
  </si>
  <si>
    <t>Matsuura M, Hirasawa K, Murata H, Nakakura S, Kiuchi Y, Asaoka R.</t>
  </si>
  <si>
    <t>Singh S, Mittal R, Rath S.</t>
  </si>
  <si>
    <t>Ali MJ, Paulsen F.</t>
  </si>
  <si>
    <t>Li XQ, Zheng X, Chen M, Zhao MH.</t>
  </si>
  <si>
    <t>Chang T, Waters P, Woodhall M, Vincent A.</t>
  </si>
  <si>
    <t>Sista SR, Pula JH, Reddy D, Abdo C, Parker S, Getz MA, Kattah JC.</t>
  </si>
  <si>
    <t>Chen CY, Chen CJ, Tseng YC.</t>
  </si>
  <si>
    <t>Vicente M, Serrano AR, Falgàs N, Borrego S, Amaro S, Cardenal C, Urra X.</t>
  </si>
  <si>
    <t>Riede-Pult BH, Evans K, Pult H.</t>
  </si>
  <si>
    <t>Mandal A, Cholkar K, Khurana V, Shah A, Agrahari V, Bisht R, Pal D, Mitra AK.</t>
  </si>
  <si>
    <t>Li Y, Pan Q, Gu YS.</t>
  </si>
  <si>
    <t>Son BK, Kwak HW, Kim ES, Yu SY.</t>
  </si>
  <si>
    <t>Yoo SG, Cho MJ, Kim US, Baek SH.</t>
  </si>
  <si>
    <t>Kim BH, Yu YS, Kim SJ.</t>
  </si>
  <si>
    <t>Kim JM, Kim JH, Chang YS, Kim JW, Kim CG, Lee DW.</t>
  </si>
  <si>
    <t>Jurjevic D, Böni C, Barthelmes D, Fasler K, Becker M, Michels S, Stemmle J, Herbort C, Zweifel SA.</t>
  </si>
  <si>
    <t>Seppey C, Wolfensberger TJ.</t>
  </si>
  <si>
    <t>Habibi I, Sfar I, Kort F, Bouraoui R, Chebil A, Limaiem R, Ayed S, Ben Abdallah T, El Matri L, Gorgi Y.</t>
  </si>
  <si>
    <t>Hammer A, Wolfensberger TJ.</t>
  </si>
  <si>
    <t>Garcia-Garcia O, Jordan-Cumplido S, Subira-Gonzalez O, Garcia-Bru P, Arias L, Caminal-Mitjana JM.</t>
  </si>
  <si>
    <t>Jeppesen SK, Bek T.</t>
  </si>
  <si>
    <t>Perkel JM.</t>
  </si>
  <si>
    <t>De Franco E, Flanagan SE, Yagi T, Abreu D, Mahadevan J, Johnson MB, Jones G, Acosta F, Mulaudzi M, Lek N, Oh V, Petz O, Caswell R, Ellard S, Urano F, Hattersley AT.</t>
  </si>
  <si>
    <t>Sasajima H, Yagi S, Osada H, Zako M.</t>
  </si>
  <si>
    <t>Sisti A, Freda N, Giacomina A, Gatti GL.</t>
  </si>
  <si>
    <t>Park J, Chang M.</t>
  </si>
  <si>
    <t>Cantini A JE, Díaz López DM, Hernandez Florez EF.</t>
  </si>
  <si>
    <t>Simsek T, Engin MS, Yildirim K, Kodalak EA, Demir A.</t>
  </si>
  <si>
    <t>Shihadeh W, Massad I, Khader Y, Al-Rawi A, Alshalakhti T.</t>
  </si>
  <si>
    <t>Smith TJ, Kahaly GJ, Ezra DG, Fleming JC, Dailey RA, Tang RA, Harris GJ, Antonelli A, Salvi M, Goldberg RA, Gigantelli JW, Couch SM, Shriver EM, Hayek BR, Hink EM, Woodward RM, Gabriel K, Magni G, Douglas RS.</t>
  </si>
  <si>
    <t>Kan G, He H, Zhao Q, Li X, Li M, Yang H, Kim JK.</t>
  </si>
  <si>
    <t>Yaşar B, Kılıçoğlu G.</t>
  </si>
  <si>
    <t>Takayama K, Kaneko H, Kataoka K, Hattori K, Ra E, Tsunekawa T, Fukukita H, Haga F, Ito Y, Terasaki H.</t>
  </si>
  <si>
    <t>García-Layana A, Ciufo G, Toledo E, Martínez-González MA, Corella D, Fitó M, Estruch R, Gómez-Gracia E, Fiol M, Lapetra J, Serra-Majem L, Pintó X, Portillo MP, Sorli JV, Bulló M, Vinyoles E, Sala-Vila A, Ros E, Salas-Salvadó J, Arós F.</t>
  </si>
  <si>
    <t>Santesson P, Lins PE, Kalani M, Adamson U, Lelic I, von Wendt G, Fagrell B, Jörneskog G.</t>
  </si>
  <si>
    <t>Antony R, Herschtal A, Todd S, Phillips C, Haworth A.</t>
  </si>
  <si>
    <t>Chung YW, Park SH, Shin SY.</t>
  </si>
  <si>
    <t>Wang X, Zhang Y, Zhou L, Wei R, Dong L.</t>
  </si>
  <si>
    <t>Godisela KK, Reddy SS, Kumar CU, Saravanan N, Reddy PY, Jablonski MM, Ayyagari R, Reddy GB.</t>
  </si>
  <si>
    <t>Yin Y, Chen F, Wang W, Wang H, Zhang X.</t>
  </si>
  <si>
    <t>Zhang Y, Cross SD, Stanton JB, Marmorstein AD, Le YZ, Marmorstein LY.</t>
  </si>
  <si>
    <t>Sun Y, Lin Z, Liu CH, Gong Y, Liegl R, Fredrick TW, Meng SS, Burnim SB, Wang Z, Akula JD, Pu WT, Chen J, Smith LEH.</t>
  </si>
  <si>
    <t>Pichi F, Sarraf D, Arepalli S, Lowder CY, Cunningham ET Jr, Neri P, Albini TA, Gupta V, Baynes K, Srivastava SK.</t>
  </si>
  <si>
    <t>Klingeborn M, Dismuke WM, Bowes Rickman C, Stamer WD.</t>
  </si>
  <si>
    <t>Garaszczuk IK, Iskander DR.</t>
  </si>
  <si>
    <t>Yan L, He G, Zhou X, Zheng Y, Zhu Y, Yang J, Zhang M, Zhou Y.</t>
  </si>
  <si>
    <t>Lopes FRL, Monteiro KS, Figueiredo T, Wanderley TDC, Pequeno TA, Lima S, Santos S.</t>
  </si>
  <si>
    <t>Matsuba CA.</t>
  </si>
  <si>
    <t>Næser K, Savini G, Bregnhøj JF.</t>
  </si>
  <si>
    <t>Hattenbach LO, Springer-Wanner C, Hoerauf H, Callizo J, Jungmann S, Brauns T, Fulle G, Eichel S, Koss MJ, Kuhli-Hattenbach C.</t>
  </si>
  <si>
    <t>Mouna A, Berrod JP, Conart JB.</t>
  </si>
  <si>
    <t>Sridhar G, Tian F, Forshee R, Kulldorff M, Selvam N, Sutherland A, Bryan W, Barone S, Xu L, Izurieta HS.</t>
  </si>
  <si>
    <t>Chang MY, Demer JL, Isenberg SJ, Velez FG, Pineles SL.</t>
  </si>
  <si>
    <t>Joshi AC, Agaoglu MN, Das VE.</t>
  </si>
  <si>
    <t>Hashemi H, Nabovati P, Yekta A, Ostadimoghaddam H, Behnia B, Khabazkhoob M.</t>
  </si>
  <si>
    <t>Niyaz L, Yücel OE, Arıtürk N, Terzi O.</t>
  </si>
  <si>
    <t>Barker L, Mackenzie K, Adams GG, Hancox J.</t>
  </si>
  <si>
    <t>Kiyota N, Kunikata H, Shiga Y, Omodaka K, Nakazawa T.</t>
  </si>
  <si>
    <t>Al-Khersan H, Shah KP, Jung SC, Rodriguez A, Madduri RK, Grassi MA.</t>
  </si>
  <si>
    <t>Vianna JR, Lanoe VR, Quach J, Sharpe GP, Hutchison DM, Belliveau AC, Shuba LM, Nicolela MT, Chauhan BC.</t>
  </si>
  <si>
    <t>Reddy DM, Mason LB, Mason JO 3rd, Crosson JN, Yunker JJ.</t>
  </si>
  <si>
    <t>Ong SS, Buckley EG, McCuen BW 2nd, Jaffe GJ, Postel EA, Mahmoud TH, Stinnett SS, Toth CA, Vajzovic L, Mruthyunjaya P.</t>
  </si>
  <si>
    <t>Pazos M, Dyrda AA, Biarnés M, Gómez A, Martín C, Mora C, Fatti G, Antón A.</t>
  </si>
  <si>
    <t>Park E, Kim D, Lee SM, Jun HS.</t>
  </si>
  <si>
    <t>Malmqvist L, Lindberg AW, Dahl VA, Jørgensen TM, Hamann S.</t>
  </si>
  <si>
    <t>Dharmat R, Liu W, Ge Z, Sun Z, Yang L, Li Y, Wang K, Thomas K, Sui R, Chen R.</t>
  </si>
  <si>
    <t>Hassan I, Luo Q, Majumdar S, Dominguez JM 2nd, Busik JV, Bhatwadekar AD.</t>
  </si>
  <si>
    <t>Kolar SS, Baidouri H, McDermott AM.</t>
  </si>
  <si>
    <t>Swenor BK, Varadaraj V, Dave P, West SK, Rubin GS, Ramulu PY.</t>
  </si>
  <si>
    <t>Lim LS, Ling LH, Ong PG, Foulds W, Tai ES, Wong TY.</t>
  </si>
  <si>
    <t>Minnerop M, Kurzwelly D, Wagner H, Soehn AS, Reichbauer J, Tao F, Rattay TW, Peitz M, Rehbach K, Giorgetti A, Pyle A, Thiele H, Altmüller J, Timmann D, Karaca I, Lennarz M, Baets J, Hengel H, Synofzik M, Atasu B, Feely S, Kennerson M, et al.</t>
  </si>
  <si>
    <t>Whitman MC, Engle EC.</t>
  </si>
  <si>
    <t>Vazirpanah N, Verhagen FH, Rothova A, Missotten TOAR, van Velthoven M, Den Hollander AI, Hoyng CB, Radstake TRDJ, Broen JCA, Kuiper JJW.</t>
  </si>
  <si>
    <t>Mercuri MA, White H, Oliveira C.</t>
  </si>
  <si>
    <t>Hoch MJ, Bruno MT, Shepherd TM.</t>
  </si>
  <si>
    <t>AufderHeide AC, Bernard BJ, Mollman RA, Hromas AR, Camarata PJ, Hylton PD, Ebersole KC, Sokol JA.</t>
  </si>
  <si>
    <t>Moschos MM, Moustafa GA, Papakonstantinou VD, Tsatsos M, Laios K, Antonopoulou S.</t>
  </si>
  <si>
    <t>Qi S, Wang C, Song D, Song Y, Dunaief JL.</t>
  </si>
  <si>
    <t>Torimoto K, Okada Y, Kurozumi A, Narisawa M, Arao T, Tanaka Y.</t>
  </si>
  <si>
    <t>Kady N, Yan Y, Salazar T, Wang Q, Chakravarthy H, Huang C, Beli E, Navitskaya S, Grant M, Busik J.</t>
  </si>
  <si>
    <t>Cameron JR, Megaw RD, Tatham AJ, McGrory S, MacGillivray TJ, Doubal FN, Wardlaw JM, Trucco E, Chandran S, Dhillon B.</t>
  </si>
  <si>
    <t>Leung VC, Pechlivanoglou P, Chew HF, Hatch W.</t>
  </si>
  <si>
    <t>Yamane S, Sato S, Maruyama-Inoue M, Kadonosono K.</t>
  </si>
  <si>
    <t>Poli L, Arroyo G, Garofalo M, Choppin de Janvry E, Intini G, Saracino A, Pretagostini R, Della Pietra F, Berloco PB.</t>
  </si>
  <si>
    <t>Omary R, Shehadeh-Mashor R.</t>
  </si>
  <si>
    <t>Skorin L Jr, Turpin S.</t>
  </si>
  <si>
    <t>Clarke C, Smith SV, Lee AG.</t>
  </si>
  <si>
    <t>Lubbers SM, Japing WJ.</t>
  </si>
  <si>
    <t>Asiri MS, Alharbi M, Alkadi T, Abouammoh M, Al-Amry M, ALZahrani Y, Alsulaiman SM.</t>
  </si>
  <si>
    <t>Merino-Suárez ML, Belmonte-Martin J, Rodrigo-Auría F, Pérez-Cambrodí RJ, Piñero DP.</t>
  </si>
  <si>
    <t>Xu K, Gupta V, Gonder T.</t>
  </si>
  <si>
    <t>Hada M, Meel R, Kashyap S, Jose C.</t>
  </si>
  <si>
    <t>Nash S, Bartels H, Pemberton J.</t>
  </si>
  <si>
    <t>Cadet N, Dubois J, Codère F.</t>
  </si>
  <si>
    <t>Amram AL, Smith SV, Lee AG.</t>
  </si>
  <si>
    <t>Aziz A, Matonti F, Lebranchu P, Fakhoury O, Alessi G, Pieri E, Denis D.</t>
  </si>
  <si>
    <t>Crockett C, Camero KA, Kong L, Yen KG.</t>
  </si>
  <si>
    <t>Drover JR, Cornick SL, Hallett D, Drover A, Mayo D, Kielly N.</t>
  </si>
  <si>
    <t>Park J, Lee J, Jang S, Lee H, Chang M, Park M, Baek S.</t>
  </si>
  <si>
    <t>Woo YJ, Yoon JS.</t>
  </si>
  <si>
    <t>Kopp BC, Crump RT, Weis E.</t>
  </si>
  <si>
    <t>Chiu H, Dang H, Cheung C, Khosla D, Arjmand P, Rabinovitch T, Derzko-Dzulynsky L.</t>
  </si>
  <si>
    <t>Akil H, Dastiridou A, Marion K, Francis B, Chopra V.</t>
  </si>
  <si>
    <t>Hussain Farooqui J, Sharifi E, Gomaa A.</t>
  </si>
  <si>
    <t>Ye P, He F, Shi J, Liu J, Liang G, Wu J, Xu W.</t>
  </si>
  <si>
    <t>Chan AT, Zauberman NA, Chan CC, Rootman DS.</t>
  </si>
  <si>
    <t>Aviv U, Ben Ner D, Sharif N, Gur Z, Achiron A.</t>
  </si>
  <si>
    <t>Knyazer B, Smolar J, Lazar I, Rosenberg E, Tsumi E, Lifshitz T, Levy J.</t>
  </si>
  <si>
    <t>Sommer A, Belkin A, Ofir S, Assia E.</t>
  </si>
  <si>
    <t>Gabbay IE, Bahar I, Nahum Y, Livny E.</t>
  </si>
  <si>
    <t>Lu Q, Lu L, Chen W, Lu P.</t>
  </si>
  <si>
    <t>Huang H, Wang Y, Chen H, Chen Y, Wu J, Chiang PW, Fan N, Su Y, Deng J, Chen D, Li Y, Zhang X, Zhang M, Liang S, Banerjee S, Qi M, Liu X.</t>
  </si>
  <si>
    <t>Heppe EN, Tofern S, Schulze FS, Ishiko A, Shimizu A, Sina C, Zillikens D, Köhl J, Goletz S, Schmidt E.</t>
  </si>
  <si>
    <t>Veverka KK, Hatt SR, Leske DA, Brown WL, Iezzi R Jr, Holmes JM.</t>
  </si>
  <si>
    <t>Thébault S.</t>
  </si>
  <si>
    <t>Burgess S, Davey Smith G.</t>
  </si>
  <si>
    <t>Dolz-Marco R, Litts KM, Tan ACS, Freund KB, Curcio CA.</t>
  </si>
  <si>
    <t>Dastiridou AI, Bousquet E, Kuehlewein L, Tepelus T, Monnet D, Salah S, Brezin A, Sadda SR.</t>
  </si>
  <si>
    <t>Wong RCB, Lim SY, Hung SSC, Jackson S, Khan S, Van Bergen NJ, De Smit E, Liang HH, Kearns LS, Clarke L, Mackey DA, Hewitt AW, Trounce IA, Pébay A.</t>
  </si>
  <si>
    <t>Shah-Hosseini K, Krudewig EM, Hadler M, Karagiannis E, Mösges R.</t>
  </si>
  <si>
    <t>Mansour AM, Kheir-Jurdi W, Hadi UE, Awar G.</t>
  </si>
  <si>
    <t>Tran EMT, Bhattacharya J, Pershing S.</t>
  </si>
  <si>
    <t>Thariat J, Herault J, Mouriaux F.</t>
  </si>
  <si>
    <t>Lee W, Lee S, Bae H, Kim CY, Seong GJ.</t>
  </si>
  <si>
    <t>Seo S, Datta P.</t>
  </si>
  <si>
    <t>Jinda W, Taylor TD, Suzuki Y, Thongnoppakhun W, Limwongse C, Lertrit P, Trinavarat A, Atchaneeyasakul LO.</t>
  </si>
  <si>
    <t>Shi Y, Tham YC, Cheung N, Chua J, Tan G, Mitchell P, Wang JJ, Cheung YB, Cheng CY, Wong TY.</t>
  </si>
  <si>
    <t>Swierkowska J, Gajecka M.</t>
  </si>
  <si>
    <t>Abdolrahimzadeh S, Parisi F, Mantelli F, Perdicchi A, Scuderi G.</t>
  </si>
  <si>
    <t>Choi CJ, Oropesa S, Callahan AB, Glass LR, Teo L, Cestari DM, Kazim M, Freitag SK.</t>
  </si>
  <si>
    <t>Latasiewicz M, Salvetti AP, MacLaren RE.</t>
  </si>
  <si>
    <t>Altan-Yaycioglu R, Canan H, Saygi S.</t>
  </si>
  <si>
    <t>Saxena R, Sharma M, Singh D, Sharma P.</t>
  </si>
  <si>
    <t>Ho YF, Tsai YJ, Wu SY.</t>
  </si>
  <si>
    <t>Nasser O, Hertle RW, Purt B, Martin S.</t>
  </si>
  <si>
    <t>Tan SZ, Walkden A, Au L, Fullwood C, Hamilton A, Qamruddin A, Armstrong M, Brahma AK, Carley F.</t>
  </si>
  <si>
    <t>Calderon GD, Juarez OH, Hernandez GE, Punzo SM, De la Cruz ZD.</t>
  </si>
  <si>
    <t>Filek R, Hooper P, Sheidow T, Gonder J, Varma DK, Heckler L, Hodge W, Chakrabarti S, Hutnik CML.</t>
  </si>
  <si>
    <t>Nicholson L, Patrao NV, Ramu J, Vazquez-Alfageme C, Muwas M, Rajendram R, Hykin PG, Sivaprasad S.</t>
  </si>
  <si>
    <t>Chung CY, Li SH, Li KKW.</t>
  </si>
  <si>
    <t>Pircher A, Montali M, Berberat J, Remonda L, Killer HE.</t>
  </si>
  <si>
    <t>Labetoulle M, Chiambaretta F, Shirlaw A, Leaback R, Baudouin C.</t>
  </si>
  <si>
    <t>Cehofski LJ, Honoré B, Vorum H.</t>
  </si>
  <si>
    <t>Cheng YC, Shen JH, Chao AN, Chen KJ.</t>
  </si>
  <si>
    <t>Yoo YC, Kim JM, Park HS, Yoo C, Shim SH, Won YS, Park KH, Chang RT.</t>
  </si>
  <si>
    <t>Ghadersohi S, Ference EH, Detwiller K, Kern RC.</t>
  </si>
  <si>
    <t>Badhani A, Padhi TR, Panda GK, Mukherjee S, Das T, Jalali S.</t>
  </si>
  <si>
    <t>Nair AA, Marmor MF.</t>
  </si>
  <si>
    <t>de Leede EM, Burgmans MC, Meijer TS, Martini CH, Tijl FGJ, Vuyk J, van Erkel AR, van der Velde CJH, Kapiteijn E, Vahrmeijer AL.</t>
  </si>
  <si>
    <t>Qiu J, Huang F, Wang Z, Xu J, Zhang C.</t>
  </si>
  <si>
    <t>Semécas R, Mauget-Faÿsse M, Aptel F, Mailhac A, Salmon L, Vasseur V, Bouillet L, Chiquet C.</t>
  </si>
  <si>
    <t>Farra A, Bekondi C, Tricou V, Mbecko JR, Talarmin A.</t>
  </si>
  <si>
    <t>Aoki S, Murata H, Fujino Y, Matsuura M, Miki A, Tanito M, Mizoue S, Mori K, Suzuki K, Yamashita T, Kashiwagi K, Hirasawa K, Shoji N, Asaoka R.</t>
  </si>
  <si>
    <t>Pahuja NK, Shetty R, Deshmukh R, Sharma A, Nuijts RMMA, Jhanji V, Sethu S, Ghosh A.</t>
  </si>
  <si>
    <t>Jiang JH, Zhang SD, Dai ML, Yang JY, Xie YQ, Hu C, Mao GY, Lu F, Liang YB.</t>
  </si>
  <si>
    <t>Cheng AM, Wei YH, Tighe S, Sheha H, Liao SL.</t>
  </si>
  <si>
    <t>Jirawison C, Liu Y, Surasit K, Maningding E, Kamphaengkham S, Ausayakhun S, Heiden D, Margolis TP, Gonzales JA, Acharya NR, Keenan JD.</t>
  </si>
  <si>
    <t>Chee J, Lau TP.</t>
  </si>
  <si>
    <t>Oliveira-Souza FG, DeRamus ML, van Groen T, Lambert AE, Bolding MS, Strang CE.</t>
  </si>
  <si>
    <t>Brunette I, Roberts CJ, Vidal F, Harissi-Dagher M, Lachaine J, Sheardown H, Durr GM, Proulx S, Griffith M.</t>
  </si>
  <si>
    <t>Jennings BJ, Kingdom FAA.</t>
  </si>
  <si>
    <t>Chang SHL, Lee YS, Wu SC, See LC, Chung CC, Yang ML, Lai CC, Wu WC.</t>
  </si>
  <si>
    <t>Inal M, Tan S, Demirkan S, Burulday V, Gündüz Ö, Örnek K.</t>
  </si>
  <si>
    <t>Prudon B, Hughes J, West S.</t>
  </si>
  <si>
    <t>Gramatikov BI.</t>
  </si>
  <si>
    <t>Ness T, Boehringer D, Heinzelmann S.</t>
  </si>
  <si>
    <t>Vardarinos A, Gupta N, Janjua R, Iron A, Empeslidis T, Tsaousis KT.</t>
  </si>
  <si>
    <t>Jung SK, Paik JS, Park GS, Yang SW.</t>
  </si>
  <si>
    <t>Seuthe AM, Januschowski K, Mariacher S, Ebner M, Opitz N, Szurman P, Boden K.</t>
  </si>
  <si>
    <t>Cordeiro MF, Normando EM, Cardoso MJ, Miodragovic S, Jeylani S, Davis BM, Guo L, Ourselin S, A'Hern R, Bloom PA.</t>
  </si>
  <si>
    <t>Lindemann F, Plange N, Kuerten D, Schimitzek H, Koutsonas A.</t>
  </si>
  <si>
    <t>Lerat J, Cintas P, Beauvais-Dzugan H, Magdelaine C, Sturtz F, Lia AS.</t>
  </si>
  <si>
    <t>Brignole-Baudouin F, Riancho L, Ismail D, Deniaud M, Amrane M, Baudouin C.</t>
  </si>
  <si>
    <t>Najjar RP, Sharma S, Drouet M, Leruez S, Baskaran M, Nongpiur ME, Aung T, Fielding J, White O, Girard MJ, Lamirel C, Milea D.</t>
  </si>
  <si>
    <t>Neely DC, Bray KJ, Huisingh CE, Clark ME, McGwin G Jr, Owsley C.</t>
  </si>
  <si>
    <t>Wallace DK, Kraker RT, Freedman SF, Crouch ER, Hutchinson AK, Bhatt AR, Rogers DL, Yang MB, Haider KM, VanderVeen DK, Siatkowski RM, Dean TW, Beck RW, Repka MX, Smith LE, Good WV, Hartnett ME, Kong L, Holmes JM; Pediatric Eye Disease Investigator Group (PEDIG)..</t>
  </si>
  <si>
    <t>Gezgin G, Luk SJ, Cao J, Dogrusöz M, van der Steen DM, Hagedoorn RS, Krijgsman D, van der Velden PA, Field MG, Luyten GPM, Szuhai K, Harbour JW, Jordanova ES, Heemskerk MHM, Jager MJ.</t>
  </si>
  <si>
    <t>Bressler SB, Liu D, Glassman AR, Blodi BA, Castellarin AA, Jampol LM, Kaufman PL, Melia M, Singh H, Wells JA; Diabetic Retinopathy Clinical Research Network..</t>
  </si>
  <si>
    <t>Nakanishi M, Wang YT, Jung TP, Zao JK, Chien YY, Diniz-Filho A, Daga FB, Lin YP, Wang Y, Medeiros FA.</t>
  </si>
  <si>
    <t>García-Antón MT, Salazar JJ, de Hoz R, Rojas B, Ramírez AI, Triviño A, Aroca-Aguilar JD, García-Feijoo J, Escribano J, Ramírez JM.</t>
  </si>
  <si>
    <t>Yan H, Wang Y, Shen S, Wu Z, Wan P.</t>
  </si>
  <si>
    <t>Guo Y, Liu LJ, Tang P, Lv YY, Feng Y, Xu L, Jonas JB.</t>
  </si>
  <si>
    <t>Baciu P, Moster SJ, Lee RK.</t>
  </si>
  <si>
    <t>Halpern LW.</t>
  </si>
  <si>
    <t>Goh JP, Koh V, Chan YH, Ngo C.</t>
  </si>
  <si>
    <t>Fieß A, Shah P, Sii F, Godfrey F, Abbott J, Bowman R, Bauer J, Dithmar S, Philippin H.</t>
  </si>
  <si>
    <t>Frère A, Caspers L, Makhoul D, Judice L, Postelmans L, Janssens X, Lefebvre P, Mélot C, Willermain F.</t>
  </si>
  <si>
    <t>Foussat A, Gregoire S, Clerget-Chossat N, Terrada C, Asnagli H, Lemoine FM, Klatzmann D, LeHoang P, Forte M, Bodaghi B.</t>
  </si>
  <si>
    <t>Wu N, Xu L, Yang Y, Yu N, Zhang Z, Chen P, Zhang J, Tang M, Yuan M, Ge J, Yu K, Zhuang J.</t>
  </si>
  <si>
    <t>Ueda-Consolvo T, Hayashi A, Ozaki M, Nakamura T, Yagou T, Abe S.</t>
  </si>
  <si>
    <t>Ikesugi K, Ichio T, Tsukitome H, Kondo M.</t>
  </si>
  <si>
    <t>Kozak I, Payne JF, Schatz P, Al-Kahtani E, Winkler M.</t>
  </si>
  <si>
    <t>Shao YC, Liou JC, Kuo CY, Tsai YS, Lin EC, Hsieh CJ, Lin SP, Chen BY.</t>
  </si>
  <si>
    <t>Byrne LC.</t>
  </si>
  <si>
    <t>Guasp P, Barnea E, González-Escribano MF, Jiménez-Reinoso A, Regueiro JR, Admon A, López de Castro JA.</t>
  </si>
  <si>
    <t>Zernant J, Lee W, Collison FT, Fishman GA, Sergeev YV, Schuerch K, Sparrow JR, Tsang SH, Allikmets R.</t>
  </si>
  <si>
    <t>Hussnain SA, Coady PA, Stoessel KM.</t>
  </si>
  <si>
    <t>Heitmar R, Lip GYH, Ryder RE, Blann AD.</t>
  </si>
  <si>
    <t>Williams PA, Braine CE, Foxworth NE, Cochran KE, John SWM.</t>
  </si>
  <si>
    <t>Yu JG, Zhong J, Mei ZM, Zhao F, Tao N, Xiang Y.</t>
  </si>
  <si>
    <t>Kim YJ, Kim J, Choung H, Kim MK, Wee WR.</t>
  </si>
  <si>
    <t>Yokota S, Takihara Y, Takamura Y, Inatani M.</t>
  </si>
  <si>
    <t>Maddirala Y, Tobwala S, Karacal H, Ercal N.</t>
  </si>
  <si>
    <t>Wang Y, Zhou Y, Sun X, Lu T, Wei L, Fang L, Chen C, Huang Q, Hu X, Lu Z, Peng L, Qiu W.</t>
  </si>
  <si>
    <t>Ghoraba HH, Zaky AG, Heikal MA, Elgemai EEM, Abd Al Fatah HM.</t>
  </si>
  <si>
    <t>Kheirkhah A, Syed ZA, Satitpitakul V, Goyal S, Müller R, Tu EY, Dana R.</t>
  </si>
  <si>
    <t>Tan IJ, Turner AW.</t>
  </si>
  <si>
    <t>Ramanan AV, Dick AD, Jones AP, McKay A, Williamson PR, Compeyrot-Lacassagne S, Hardwick B, Hickey H, Hughes D, Woo P, Benton D, Edelsten C, Beresford MW; SYCAMORE Study Group..</t>
  </si>
  <si>
    <t>Bowman EL, Liu L.</t>
  </si>
  <si>
    <t>Qi H, Gao C, Li Y, Feng X, Wang M, Zhang Y, Chen Y.</t>
  </si>
  <si>
    <t>Lai HC, Chang YH, Huang RC, Hung NK, Lu CH, Chen JH, Wu ZF.</t>
  </si>
  <si>
    <t>Niu B, Zou Z, Shen Y, Cao B.</t>
  </si>
  <si>
    <t>Stahl ED.</t>
  </si>
  <si>
    <t>Ahmad M, Chocron I, Shrivastava A.</t>
  </si>
  <si>
    <t>Kheirkhah A, Di Zazzo A, Satitpitakul V, Fernandez M, Magilavy D, Dana R.</t>
  </si>
  <si>
    <t>Beer SMC, Santos R, Nakano EM, Hirai F, Nitschke EJ, Francesconi C, Campos M.</t>
  </si>
  <si>
    <t>Sadaka A, Schockman SL, Golnik KC.</t>
  </si>
  <si>
    <t>Cho HJ, Kim JM, Kim HS, Lee DW, Kim CG, Kim JW.</t>
  </si>
  <si>
    <t>Peiretti E, Nasini F, Buschini E, Caminiti G, Lesnik Oberstein SY, Willig A, Bijl HM, Mura M.</t>
  </si>
  <si>
    <t>Ten Berge JCEM, van Dijk EHC, Schreurs MWJ, Vermeer J, Boon CJF, Rothova A.</t>
  </si>
  <si>
    <t>Staby KM, Gravdal K, Mørk SJ, Heegaard S, Vintermyr OK, Krohn J.</t>
  </si>
  <si>
    <t>Larsen MB, Henriksen JE, Grauslund J, Peto T.</t>
  </si>
  <si>
    <t>Bohman E, Wyon M, Lundström M, Dafgård Kopp E.</t>
  </si>
  <si>
    <t>Hashimoto S, Matsumoto C, Eura M, Okuyama S, Shimomura Y.</t>
  </si>
  <si>
    <t>Datta S, Baudouin C, Brignole-Baudouin F, Denoyer A, Cortopassi GA.</t>
  </si>
  <si>
    <t>Roskamp KW, Montelongo DM, Anorma CD, Bandak DN, Chua JA, Malecha KT, Martin RW.</t>
  </si>
  <si>
    <t>Schwarz N, Lane A, Jovanovic K, Parfitt DA, Aguila M, Thompson CL, da Cruz L, Coffey PJ, Chapple JP, Hardcastle AJ, Cheetham ME.</t>
  </si>
  <si>
    <t>Song D, Sulewski ME Jr, Wang C, Song J, Bhuyan R, Sterling J, Clark E, Song WC, Dunaief JL.</t>
  </si>
  <si>
    <t>Manes G, Mamouni S, Hérald E, Richard AC, Sénéchal A, Aouad K, Bocquet B, Meunier I, Hamel CP.</t>
  </si>
  <si>
    <t>Masis Solano M, Huang G, Lin SC.</t>
  </si>
  <si>
    <t>Chang I, Caprioli J, Ou Y.</t>
  </si>
  <si>
    <t>Marchini G, Ceruti P, Vizzari G, Berzaghi D, Zampieri A.</t>
  </si>
  <si>
    <t>Lim D, Aquino MC, Chew P.</t>
  </si>
  <si>
    <t>Francis BA, Akil H, Bert BB.</t>
  </si>
  <si>
    <t>Grieshaber MC.</t>
  </si>
  <si>
    <t>Geffen N, Assia EI, Melamed S.</t>
  </si>
  <si>
    <t>Nardi M, Posarelli C, Nasini F, Figus M.</t>
  </si>
  <si>
    <t>Baudouin C.</t>
  </si>
  <si>
    <t>Bettin P, Di Matteo F.</t>
  </si>
  <si>
    <t>Aref AA, Gedde SJ, Budenz DL.</t>
  </si>
  <si>
    <t>Roy S, Mermoud A.</t>
  </si>
  <si>
    <t>Khaw PT, Chiang M, Shah P, Sii F, Lockwood A, Khalili A.</t>
  </si>
  <si>
    <t>Kalouda P, Keskini C, Anastasopoulos E, Topouzis F.</t>
  </si>
  <si>
    <t>Zou J, Ji DN, Shen Y, Guan JL, Zheng SB.</t>
  </si>
  <si>
    <t>Zekavat SM, Lu J, Maugeais C, Mazer NA.</t>
  </si>
  <si>
    <t>Wolf M, Maltseva I, Clay SM, Pan P, Gajjala A, Chan MF.</t>
  </si>
  <si>
    <t>Rubegni A, Pisano T, Bacci G, Tessa A, Battini R, Procopio E, Giglio S, Pasquariello R, Santorelli FM, Guerrini R, Nesti C.</t>
  </si>
  <si>
    <t>Park HL, Ha MJ, Shin SY.</t>
  </si>
  <si>
    <t>Choi EY, Kang HG, Lee CH, Yeo A, Noh HM, Gu N, Kim MJ, Song JS, Kim HC, Lee HK.</t>
  </si>
  <si>
    <t>He T, Mortensen X, Wang P, Tian N.</t>
  </si>
  <si>
    <t>Zarei-Ghanavati M, Avadhanam V, Vasquez Perez A, Liu C.</t>
  </si>
  <si>
    <t>Bio AA, Boko PM, Dossou YA, Tougoue JJ, Kabore A, Sounouvou I, Biaou JE, Nizigama L, Courtright P, Solomon AW, Rotondo L, Batcho W, Kinde-Gazard D; Global Trachoma Mapping Project *..</t>
  </si>
  <si>
    <t>Hirasawa K, Takahashi N, Satou T, Kasahara M, Matsumura K, Shoji N.</t>
  </si>
  <si>
    <t>Li Y, Cui L, Lee HS, Kang YS, Choi W, Yoon KC.</t>
  </si>
  <si>
    <t>Li F, Sun M, Guo J, Ma A, Zhao B.</t>
  </si>
  <si>
    <t>Baranov P, Lin H, McCabe K, Gale D, Cai S, Lieppman B, Morrow D, Lei P, Liao J, Young M.</t>
  </si>
  <si>
    <t>Sánchez Orgaz M, Gonzalez Pessolani T, Pozo Kreilinger JJ, Zamora P, Martí Álvarez C, Boto-de-Los-Bueis A.</t>
  </si>
  <si>
    <t>Jin W, Xu Y, Wang W, Xing Y, Yang A.</t>
  </si>
  <si>
    <t>Schmidl D, Werkmeister R, Kaya S, Unterhuber A, Witkowska KJ, Baumgartner R, Höller S, O'Rourke M, Peterson W, Wolter A, Prinz M, Schmetterer L, Garhöfer G.</t>
  </si>
  <si>
    <t>Roberts PK, Goldstein DA, Fawzi AA.</t>
  </si>
  <si>
    <t>Ebner M, Mariacher S, Hurst J, Szurman P, Schnichels S, Spitzer MS, Januschowski K.</t>
  </si>
  <si>
    <t>Delva A, Thakore N, Pioro EP, Poesen K, Saunders-Pullman R, Meijer IA, Rucker JC, Kissel JT, Van Damme P.</t>
  </si>
  <si>
    <t>Xin C, Chen X, Li M, Shi Y, Wang H, Wang R, Wang N.</t>
  </si>
  <si>
    <t>Zhou Y, Yoshida S, Kubo Y, Yoshimura T, Kobayashi Y, Nakama T, Yamaguchi M, Ishikawa K, Oshima Y, Ishibashi T.</t>
  </si>
  <si>
    <t>Zha L, Chen KQ, Zheng XZ, Wu J.</t>
  </si>
  <si>
    <t>Poornachandra B, Kumar VBM, Jayadev C, Dorelli SH, Yadav NK, Shetty R.</t>
  </si>
  <si>
    <t>Heralgi M, Thallangady A, Venkatachalam K, Vokuda H.</t>
  </si>
  <si>
    <t>Guliani BP, Kumar S, Chawla N, Mehta A.</t>
  </si>
  <si>
    <t>Chon J, Kim M.</t>
  </si>
  <si>
    <t>Khadse R, Ravindran M, Pawar N, Maharajan P, Rengappa R.</t>
  </si>
  <si>
    <t>Sengupta S, Pan U.</t>
  </si>
  <si>
    <t>Ye F, Zhou F, Xia Y, Zhu X, Wu Y, Huang Z.</t>
  </si>
  <si>
    <t>Nakade A, Rohatgi J, Bhatia MS, Dhaliwal U.</t>
  </si>
  <si>
    <t>Momeni-Moghaddam H, Ng JS, Cesana BM, Yekta AA, Sedaghat MR.</t>
  </si>
  <si>
    <t>Singh D, Vanathi M, Gupta C, Gupta N, Tandon R.</t>
  </si>
  <si>
    <t>Khokhar SK, Pillay G, Agarwal E, Mahabir M.</t>
  </si>
  <si>
    <t>Sharma N, Maharana PK, Singhi S, Aron N, Patil M.</t>
  </si>
  <si>
    <t>Nath M, Halder N, Velpandian T.</t>
  </si>
  <si>
    <t>Sharma P, Gaur N, Phuljhele S, Saxena R.</t>
  </si>
  <si>
    <t>Parameswaran S, Krishnakumar S.</t>
  </si>
  <si>
    <t>Legras R, Rio D.</t>
  </si>
  <si>
    <t>Rozema JJ, Charman WN, Atchison DA, Ginis H; VPO 2016 Scientific Committee and Delegates..</t>
  </si>
  <si>
    <t>Price DA, Swanson WH, Horner DG.</t>
  </si>
  <si>
    <t>Diana T, Krause J, Olivo PD, König J, Kanitz M, Decallonne B, Kahaly GJ.</t>
  </si>
  <si>
    <t>Fieß A, Janz J, Schuster AK, Kölb-Keerl R, Knuf M, Kirchhof B, Muether PS, Bauer J.</t>
  </si>
  <si>
    <t>Kashif M, Arya D, Niazi M, Khaja M.</t>
  </si>
  <si>
    <t>Kansal V, Dollin M.</t>
  </si>
  <si>
    <t>Reynolds GL, Norris JH, Aslam S, Sharma S.</t>
  </si>
  <si>
    <t>Mikhail M, Sabri K, Levin AV.</t>
  </si>
  <si>
    <t>LaHood BR, Andrew NH, Goggin M.</t>
  </si>
  <si>
    <t>Herrinton LJ, Liu L, Alexeeff S, Carolan J, Shorstein NH.</t>
  </si>
  <si>
    <t>Habtamu E, Wondie T, Aweke S, Tadesse Z, Zerihun M, Gashaw B, Wondimagegn GS, Mengistie HD, Rajak SN, Callahan K, Weiss HA, Burton MJ.</t>
  </si>
  <si>
    <t>Tryland M, Romano JS, Marcin N, Nymo IH, Josefsen TD, Sørensen KK, Mørk T.</t>
  </si>
  <si>
    <t>Natoli R, Fernando N, Madigan M, Chu-Tan JA, Valter K, Provis J, Rutar M.</t>
  </si>
  <si>
    <t>Liang L, Cui Z, Lu C, Hao Q, Zheng Y.</t>
  </si>
  <si>
    <t>Balasopoulou A, Κokkinos P, Pagoulatos D, Plotas P, Makri OE, Georgakopoulos CD, Vantarakis A.</t>
  </si>
  <si>
    <t>Iddawela D, Ehambaram K, Bandara P.</t>
  </si>
  <si>
    <t>Nesaratnam N, Thomas PBM, Kirollos R, Vingrys AJ, Kong GYX, Martin KR.</t>
  </si>
  <si>
    <t>Wang L, Du M, Yi H, Duan S, Guo W, Qin P, Hao Z, Sun J.</t>
  </si>
  <si>
    <t>Wu Y, Chen CP, Zhou L, Li Y, Yu B, Jin H.</t>
  </si>
  <si>
    <t>Venhuizen FG, van Ginneken B, van Asten F, van Grinsven MJJP, Fauser S, Hoyng CB, Theelen T, Sánchez CI.</t>
  </si>
  <si>
    <t>Bhattacharya S, Yin J, Winborn CS, Zhang Q, Yue J, Chaum E.</t>
  </si>
  <si>
    <t>Naël V, Pérès K, Carrière I, Daien V, Scherlen AC, Arleo A, Korobelnik JF, Delcourt C, Helmer C.</t>
  </si>
  <si>
    <t>Tan ACS, Astroz P, Dansingani KK, Slakter JS, Yannuzzi LA, Curcio CA, Freund KB.</t>
  </si>
  <si>
    <t>Kung NH, Van Stavern GP, Bucelli RC.</t>
  </si>
  <si>
    <t>Koulisis N, Kim AY, Chu Z, Shahidzadeh A, Burkemper B, Olmos de Koo LC, Moshfeghi AA, Ameri H, Puliafito CA, Isozaki VL, Wang RK, Kashani AH.</t>
  </si>
  <si>
    <t>Funakoshi M, Azami Y, Matsumoto H, Ikota A, Ito K, Okimoto H, Shimizu N, Tsujimura F, Fukuda H, Miyagi C, Osawa S, Osawa R, Miura J.</t>
  </si>
  <si>
    <t>Gurunathan A, T Teachey D, Chikwava KR, Witmer C, Desai AV.</t>
  </si>
  <si>
    <t>Gerber-Hollbach N, Baydoun L, López EF, Frank LE, Dapena I, Liarakos VS, Schaal SC, Ham L, Oellerich S, Melles GRJ.</t>
  </si>
  <si>
    <t>Rao R, Borkar DS, Colby KA, Veldman PB.</t>
  </si>
  <si>
    <t>Fieß A, Kölb-Keerl R, Knuf M, Kirchhof B, Blecha C, Oberacher-Velten I, Muether PS, Bauer J.</t>
  </si>
  <si>
    <t>Lee KA.</t>
  </si>
  <si>
    <t>Patil A, Majumdar S.</t>
  </si>
  <si>
    <t>Stahl E, Bremond-Gignac D, Landry T, Curtis M, Gedif K, Al Shahwan S, Dixon ER.</t>
  </si>
  <si>
    <t>Nakhjavani M, Abdollahi S, Farzanefar S, Abousaidi M, Esteghamati A, Naseri M, Eftekhari M, Abbasi M.</t>
  </si>
  <si>
    <t>Chen YY, Chang PY, Wang JK.</t>
  </si>
  <si>
    <t>Frappaz D, Pedone C, Thiesse P, Szathmari A, Conter CF, Mottolese C, Carrie C.</t>
  </si>
  <si>
    <t>Lai SW, Lin CL, Liao KF.</t>
  </si>
  <si>
    <t>Host BK, Turner AW, Muir J.</t>
  </si>
  <si>
    <t>Hamm C, Shechtman D, Reynolds S.</t>
  </si>
  <si>
    <t>D'Amico AG, Maugeri G, Rasà DM, La Cognata V, Saccone S, Federico C, Cavallaro S, D'Agata V.</t>
  </si>
  <si>
    <t>Gilani CJ, Yang A, Yonkers M, Boysen-Osborn M.</t>
  </si>
  <si>
    <t>Lin T, Gong L.</t>
  </si>
  <si>
    <t>Ho AC, Chang TS, Samuel M, Williamson P, Willenbucher RF, Malone T.</t>
  </si>
  <si>
    <t>Park HR, Kshettry VR, Farrell CJ, Lee JM, Kim YH, Won TB, Han DH, Do H, Nyguist G, Rosen M, Kim DG, Evans JJ, Paek SH.</t>
  </si>
  <si>
    <t>Bobart SA, Dimov V, Sider D, Gallego E.</t>
  </si>
  <si>
    <t>Rosa AM, Miranda ÂC, Patrício M, McAlinden C, Silva FL, Murta JN, Castelo-Branco M.</t>
  </si>
  <si>
    <t>Lee EJ, Lee KM, Lee SH, Kim TW.</t>
  </si>
  <si>
    <t>Daniel E, Pistilli M, Kothari S, Khachatryan N, Kaçmaz RO, Gangaputra SS, Sen HN, Suhler EB, Thorne JE, Foster CS, Jabs DA, Nussenblatt RB, Rosenbaum JT, Levy-Clarke GA, Bhatt NP, Kempen JH; Systemic Immunosuppressive Therapy for Eye Diseases Research Group..</t>
  </si>
  <si>
    <t>Madsen H, Dam H, Hageman I.</t>
  </si>
  <si>
    <t>Takao T, Suka M, Yanagisawa H, Matsuyama Y, Iwamoto Y.</t>
  </si>
  <si>
    <t>Heck S, Al-Shobash S, Rapp D, Le DD, Omlor A, Bekhit A, Flaig M, Al-Kadah B, Herian W, Bals R, Wagenpfeil S, Dinh QT.</t>
  </si>
  <si>
    <t>Kumar A, Mehta A, Ravani RD, Kakkar P.</t>
  </si>
  <si>
    <t>Aquilina A, Dingli N, Aquilina J.</t>
  </si>
  <si>
    <t>R K, Ravani RD, Kakkar P, Kumar A.</t>
  </si>
  <si>
    <t>Naderan M, Rajabi MT, Zarrinbakhsh P.</t>
  </si>
  <si>
    <t>Ehlers JP, Wang K, Vasanji A, Hu M, Srivastava SK.</t>
  </si>
  <si>
    <t>Reddy MA, Naeem Z, Duncan C, Robertson F, Herod J, Rennie A, Liasis A, Thompson DA, Sagoo M.</t>
  </si>
  <si>
    <t>Shin JW, Lee J, Kwon J, Choi J, Kook MS.</t>
  </si>
  <si>
    <t>Li F, Gao K, Li X, Chen S, Huang W, Zhang X.</t>
  </si>
  <si>
    <t>Cicinelli MV, Cavalleri M, Querques L, Rabiolo A, Bandello F, Querques G.</t>
  </si>
  <si>
    <t>Enokizono M, Aida N, Niwa T, Osaka H, Naruto T, Kurosawa K, Ohba C, Suzuki T, Saitsu H, Goto T, Matsumoto N.</t>
  </si>
  <si>
    <t>Patil A, Takkar A, Goyal M, Singh R, Lal V.</t>
  </si>
  <si>
    <t>Zaltzman R, Klein C, Gordon CR.</t>
  </si>
  <si>
    <t>Wijemanne S, Vijayakumar D, Jankovic J.</t>
  </si>
  <si>
    <t>Wu MY, Wu Y, Zhang Y, Liu CY, Deng CY, Peng L, Zhou L.</t>
  </si>
  <si>
    <t>Morgan IG, Ashby RS.</t>
  </si>
  <si>
    <t>Brinton M, Kossler AL, Patel ZM, Loudin J, Franke M, Ta CN, Palanker D.</t>
  </si>
  <si>
    <t>Babu RJ, Clavagnier S, Bobier WR, Thompson B, Hess RF.</t>
  </si>
  <si>
    <t>Chen S, Zhi Z, Ruan Q, Liu Q, Li F, Wan F, Reinach PS, Chen J, Qu J, Zhou X.</t>
  </si>
  <si>
    <t>Sun MH, Shariati MA, Liao YJ.</t>
  </si>
  <si>
    <t>Stringham JM, O'Brien KJ, Stringham NT.</t>
  </si>
  <si>
    <t>Siibak T, Clemente P, Bratic A, Bruhn H, Kauppila TES, Macao B, Schober FA, Lesko N, Wibom R, Naess K, Nennesmo I, Wedell A, Peter B, Freyer C, Falkenberg M, Wredenberg A.</t>
  </si>
  <si>
    <t>Wu S, Xu J.</t>
  </si>
  <si>
    <t>Laby DM, Kirschen DG.</t>
  </si>
  <si>
    <t>Steinsapir KD, Woodward J.</t>
  </si>
  <si>
    <t>Alam MS, Vaidehi D, Therese KL, Ali MJ.</t>
  </si>
  <si>
    <t>Hoffart L, Guyot L.</t>
  </si>
  <si>
    <t>Díez-Álvarez L, Muñoz-Negrete FJ, Casas-Llera P, Oblanca N, de Juan V, Rebolleda G.</t>
  </si>
  <si>
    <t>Yang HS, Yun YI, Park JH, Choi S, Woo JM.</t>
  </si>
  <si>
    <t>Călugăru D, Călugăru M.</t>
  </si>
  <si>
    <t>Yamakawa M, Kusaka M, Yamada S, Akimoto M.</t>
  </si>
  <si>
    <t>A Armstrong R.</t>
  </si>
  <si>
    <t>Skvortsova N, Gasc A, Jeannin B, Herbort CP.</t>
  </si>
  <si>
    <t>Breger A, Ehler M, Bogunovic H, Waldstein SM, Philip AM, Schmidt-Erfurth U, Gerendas BS.</t>
  </si>
  <si>
    <t>Hashemi H, Yekta A, Jafarzadehpur E, Doostdar A, Ostadimoghaddam H, Khabazkhoob M.</t>
  </si>
  <si>
    <t>Ibrahim TF, Sweis RT, Nockels RP.</t>
  </si>
  <si>
    <t>Zhang PC, Wu CR, Wang ZL, Wang LY, Han Y, Sun SL, Li QS, Ma L.</t>
  </si>
  <si>
    <t>Karti O, Yuksel B, Uzunel UD, Karahan E, Zengin MO, Kusbeci T.</t>
  </si>
  <si>
    <t>Shin JW, Sung KR, Lee JY, Kwon J, Seong M.</t>
  </si>
  <si>
    <t>Zhang X, Liu Y, Wang W, Chen S, Li F, Huang W, Aung T, Wang N.</t>
  </si>
  <si>
    <t>Vivino FB.</t>
  </si>
  <si>
    <t>Lou L, Wang J, Xu P, Ye X, Ye J.</t>
  </si>
  <si>
    <t>Rao RC, Dedania VS, Johnson MW.</t>
  </si>
  <si>
    <t>Aungsumart S, Apiwattanakul M.</t>
  </si>
  <si>
    <t>Baheerathan A, Brownlee WJ, Rugg-Gunn F, Chard DT, Trip SA.</t>
  </si>
  <si>
    <t>Fan M, Fu Y, Su L, Shen Y, Wood K, Yang L, Liu Y, Shi FD.</t>
  </si>
  <si>
    <t>Kambe D, Takeoka K, Ogawa K, Doi K, Maruyama H, Yoshida A, Suenaga T, Kageyama T.</t>
  </si>
  <si>
    <t>He Z, Ren M, Wang X, Guo Q, Qi X.</t>
  </si>
  <si>
    <t>Valenti S, Gallizzi R, De Vivo D, Romano C.</t>
  </si>
  <si>
    <t>Perros P, Hegedüs L, Bartalena L, Marcocci C, Kahaly GJ, Baldeschi L, Salvi M, Lazarus JH, Eckstein A, Pitz S, Boboridis K, Anagnostis P, Ayvaz G, Boschi A, Brix TH, Currò N, Konuk O, Marinò M, Mitchell AL, Stankovic B, Törüner FB, von Arx G, et al.</t>
  </si>
  <si>
    <t>Yang JM, Park SW, Ji YS, Kim J, Yoo C, Heo H.</t>
  </si>
  <si>
    <t>Ying Y, Ueta T, Jiang S, Lin H, Wang Y, Vavvas D, Wen R, Chen YG, Luo Z.</t>
  </si>
  <si>
    <t>Broadhead GK, Hong T, McCluskey P, Grigg JR, Schlub TE, Chang AA.</t>
  </si>
  <si>
    <t>Zarbin MA, Bhagat N, Mukkamala LK.</t>
  </si>
  <si>
    <t>Moisseiev E, Loewenstein A.</t>
  </si>
  <si>
    <t>Rizzo S, Bacherini D.</t>
  </si>
  <si>
    <t>Codenotti M, Iuliano L, Maestranzi G.</t>
  </si>
  <si>
    <t>Li X, Zarbin MA, Bhagat N.</t>
  </si>
  <si>
    <t>Battaglia Parodi M, Bandello F.</t>
  </si>
  <si>
    <t>Mukkamala L, Bhagat N, Zarbin M.</t>
  </si>
  <si>
    <t>Mukkamala L, Bhagat N, Zarbin MA.</t>
  </si>
  <si>
    <t>Lattanzio R, Cicinelli MV, Bandello F.</t>
  </si>
  <si>
    <t>Introini U, Casalino G.</t>
  </si>
  <si>
    <t>Zucchiatti I, Bandello F.</t>
  </si>
  <si>
    <t>Sharma A.</t>
  </si>
  <si>
    <t>Rabiolo A, De Vitis LA, Sacconi R, Carnevali A, Querques L, Bandello F, Querques G.</t>
  </si>
  <si>
    <t>Coscas G, Lupidi M, Coscas F.</t>
  </si>
  <si>
    <t>Pierro L, Rabiolo A.</t>
  </si>
  <si>
    <t>Midena E, Pilotto E.</t>
  </si>
  <si>
    <t>Zerbini G, Maestroni S, Turco V, Secchi A.</t>
  </si>
  <si>
    <t>Chatziralli I, Theodossiadis G, Parikakis E, Mitropoulos PG, Theodossiadis P.</t>
  </si>
  <si>
    <t>Atilgan H, Collignon O, Hasson U.</t>
  </si>
  <si>
    <t>Liang H, Labbé A, Le Mouhaër J, Plisson C, Baudouin C.</t>
  </si>
  <si>
    <t>Chen J, Keirsey JK, Green KB, Nichols KK.</t>
  </si>
  <si>
    <t>Morjaria P, Evans J, Murali K, Gilbert C.</t>
  </si>
  <si>
    <t>Prajna NV, Krishnan T, Rajaraman R, Patel S, Shah R, Srinivasan M, Devi L, Das M, Ray KJ, O'Brien KS, Oldenburg CE, McLeod SD, Zegans ME, Acharya NR, Lietman TM, Rose-Nussbaumer J; Mycotic Ulcer Treatment Trial Group..</t>
  </si>
  <si>
    <t>Tirpack AR, Duker JS, Baumal CR.</t>
  </si>
  <si>
    <t>Sheppard J, Joshi A, Betts KA, Hudgens S, Tari S, Chen N, Skup M, Dick AD.</t>
  </si>
  <si>
    <t>Emerson PM, Hooper PJ, Sarah V.</t>
  </si>
  <si>
    <t>McKay TB, Hjortdal J, Priyadarsini S, Karamichos D.</t>
  </si>
  <si>
    <t>Browne AW, Ehlers JP, Sharma S, Srivastava SK.</t>
  </si>
  <si>
    <t>Sabater AL, Perez VL.</t>
  </si>
  <si>
    <t>Li G, Li N, Li J, Ding Y, Yu T, Wang X, Wang J.</t>
  </si>
  <si>
    <t>Antoun J, Willermain F, Makhoul D, Motulsky E, Caspers L, Relvas LJ.</t>
  </si>
  <si>
    <t>Horwood AM.</t>
  </si>
  <si>
    <t>Jia YP, Sun L, Yu HS, Liang LP, Li W, Ding H, Song XB, Zhang LJ.</t>
  </si>
  <si>
    <t>Khalid S, Akram MU, Hassan T, Nasim A, Jameel A.</t>
  </si>
  <si>
    <t>Maric-Bilkan C.</t>
  </si>
  <si>
    <t>Gorodetskiy VR, Probatova NA, Vasilyev VI.</t>
  </si>
  <si>
    <t>Xu L, Zhang Y, Guo R, Shen W, Qi Y, Wang Q, Guo Z, Qi C, Yin H, Wang J.</t>
  </si>
  <si>
    <t>Kalevar A, Patel KH, McDonald HR.</t>
  </si>
  <si>
    <t>Beato J, Falcão MS, Costa H, Figueira L, Santos-Silva R, Penas S, Brandão E, Carneiro Â, Falcão-Reis F.</t>
  </si>
  <si>
    <t>Schmidt-Erfurth U, Garcia-Arumi J, Bandello F, Berg K, Chakravarthy U, Gerendas BS, Jonas J, Larsen M, Tadayoni R, Loewenstein A.</t>
  </si>
  <si>
    <t>DCCT/EDIC Research Group., Nathan DM, Bebu I, Hainsworth D, Klein R, Tamborlane W, Lorenzi G, Gubitosi-Klug R, Lachin JM.</t>
  </si>
  <si>
    <t>Chang JW.</t>
  </si>
  <si>
    <t>Sato S, Shinoda H, Nagai N, Suzuki M, Uchida A, Kurihara T, Kamoshita M, Tomita Y, Iyama C, Minami S, Yuki K, Tsubota K, Ozawa Y.</t>
  </si>
  <si>
    <t>Sugimoto M, Ichio A, Nunome T, Kondo M.</t>
  </si>
  <si>
    <t>Indart S, Hugon J, Guillausseau PJ, Gilbert A, Dumurgier J, Paquet C, Sène D.</t>
  </si>
  <si>
    <t>Munir SZ, Aylward J.</t>
  </si>
  <si>
    <t>Akano OF.</t>
  </si>
  <si>
    <t>Katibeh M, Behboudi H, Moradian S, Alizadeh Y, Beiranvand R, Sabbaghi H, Ahmadieh H.</t>
  </si>
  <si>
    <t>Lombardo RC, Kramer E, Cnota JF, Sawnani H, Hopkin RJ.</t>
  </si>
  <si>
    <t>Osanai M.</t>
  </si>
  <si>
    <t>Barton JC, Bertoli LF, Barton JC, Acton RT.</t>
  </si>
  <si>
    <t>Tandon M, Perez P, Burbelo PD, Calkins C, Alevizos I.</t>
  </si>
  <si>
    <t>Dervan E, Lee E, Giubilato A, Khanam T, Maghsoudlou P, Morgan WH.</t>
  </si>
  <si>
    <t>Bhikoo R, Vellara H, Lolokabaira S, Murray N, Sikivou B, McGhee C.</t>
  </si>
  <si>
    <t>Janáky M, Jánossy Á, Horváth G, Benedek G, Braunitzer G.</t>
  </si>
  <si>
    <t>Ueda S, Usui Y, Nagai T, Diaz-Aguilar D, Nagao T, Goto H.</t>
  </si>
  <si>
    <t>Park YG, Kang S, Kim M, Yoo N, Roh YJ.</t>
  </si>
  <si>
    <t>Singh K, Sandler S, Espes D.</t>
  </si>
  <si>
    <t>Zhang S, Zhou R, Li B, Li H, Wang Y, Gu X, Tang L, Wang C, Zhong D, Ge Y, Huo Y, Lin J, Liu XL, Chen JF.</t>
  </si>
  <si>
    <t>Raczak-Gutknecht J, Nasal A, Frąckowiak T, Kornicka A, Sączewski F, Wawrzyniak R, Kubik Ł, Kaliszan R.</t>
  </si>
  <si>
    <t>Lee JH, Chung B, Lee SC, Kim SS, Koh HJ, Lee CS.</t>
  </si>
  <si>
    <t>Shikama Y, Kudo Y, Ishimaru N, Funaki M.</t>
  </si>
  <si>
    <t>Hussain RN, Myneni J, Stappler T, Wong D.</t>
  </si>
  <si>
    <t>Matsuda M, Krempel PG, Marquezini MV, Sholl-Franco A, Lameu A, Monteiro MLR, Miguel NCO.</t>
  </si>
  <si>
    <t>Liu J, Xiao C, Wang H, Xue Y, Dong D, Lin C, Song F, Fu T, Wang Z, Chen J, Pan H, Li Y, Cai D, Li Z.</t>
  </si>
  <si>
    <t>de Oliveira PRC, Berger AR, Chow DR.</t>
  </si>
  <si>
    <t>Rodrigues MW, Say EA, Shields CL, Jorge R.</t>
  </si>
  <si>
    <t>D'Souza P, Babu U, Narendran V.</t>
  </si>
  <si>
    <t>Fernandez-Sanz G, Carreño E, Mall S, Neveu MM, Holder GE, Thomas D.</t>
  </si>
  <si>
    <t>Mucciolo DP, Sodi A, Murro V, Virgili G, Rizzo S.</t>
  </si>
  <si>
    <t>Manayath GJ, Karandikar SS, Narendran S, Kumarswamy KA, Saravanan VR, Morris RJ, Venkatapathy N.</t>
  </si>
  <si>
    <t>Zandi S, Weisskopf F, Garweg JG, Pfister IB, Pruente C, Sutter F, Hatz K.</t>
  </si>
  <si>
    <t>Bahrami B, Ewe SYP, Hong T, Zhu M, Ong G, Luo K, Chang A.</t>
  </si>
  <si>
    <t>Tepelus TC, Hariri AH, Al-Sheikh M, Sadda SR.</t>
  </si>
  <si>
    <t>Fujita K, Kawamura A, Yuzawa M.</t>
  </si>
  <si>
    <t>Regillo CD, Callanan DG, Do DV, Fine HF, Holekamp NM, Kuppermann BD, Singer MA, Singh RP.</t>
  </si>
  <si>
    <t>Wang B, Naidu RK, Qu X.</t>
  </si>
  <si>
    <t>Remø SC, Hevrøy EM, Breck O, Olsvik PA, Waagbø R.</t>
  </si>
  <si>
    <t>Aass C, Norheim I, Eriksen EF, Børnick EC, Thorsby PM, Pepaj M.</t>
  </si>
  <si>
    <t>Zatreanu L, Sibony PA, Kupersmith MJ.</t>
  </si>
  <si>
    <t>Reggie SN, Chen JJ, Lee MS, Chung SM.</t>
  </si>
  <si>
    <t>Christensen L, Cerda A, Olson JL.</t>
  </si>
  <si>
    <t>Rim TH, Kim DW, Chung EJ, Kim SS.</t>
  </si>
  <si>
    <t>Yepez JB, Murati FA, Pettito M, Peñaranda CF, de Yepez J, Maestre G, Arevalo JF; Johns Hopkins Zika Center..</t>
  </si>
  <si>
    <t>Chi CC, Tung TH, Wang J, Lin YS, Chen YF, Hsu TK, Wang SH.</t>
  </si>
  <si>
    <t>Aoyama-Araki Y, Honjo M, Uchida T, Yamagishi R, Kano K, Aoki J, Aihara M.</t>
  </si>
  <si>
    <t>Chowers G, Cohen M, Marks-Ohana D, Stika S, Eijzenberg A, Banin E, Obolensky A.</t>
  </si>
  <si>
    <t>Li L, Chen Y, Jiao X, Jin C, Jiang D, Tanwar M, Ma Z, Huang L, Ma X, Sun W, Chen J, Ma Y, M'hamdi O, Govindarajan G, Cabrera PE, Li J, Gupta N, Naeem MA, Khan SN, Riazuddin S, Akram J, Ayyagari R, et al.</t>
  </si>
  <si>
    <t>Chen J, Wang Q, Cabrera PE, Zhong Z, Sun W, Jiao X, Chen Y, Govindarajan G, Naeem MA, Khan SN, Ali MH, Assir MZ, Rahman FU, Qazi ZA, Riazuddin S, Akram J, Riazuddin SA, Hejtmancik JF.</t>
  </si>
  <si>
    <t>Oishi A, Thiele S, Nadal J, Oishi M, Fleckenstein M, Schmid M, Holz FG, Schmitz-Valckenberg S.</t>
  </si>
  <si>
    <t>Zou L, Liu S, Liu R, Yao J, Liu Y, Lin J, Liu H.</t>
  </si>
  <si>
    <t>Schiemer A.</t>
  </si>
  <si>
    <t>Hu Z, He C.</t>
  </si>
  <si>
    <t>Sun D, Moore S, Jakobs TC.</t>
  </si>
  <si>
    <t>Alkanaan A, Barsotti R, Kirat O, Almubrad T, Khan A, Akhtar S.</t>
  </si>
  <si>
    <t>Sawada A, Manabe Y, Yamamoto T, Nagata C.</t>
  </si>
  <si>
    <t>Dhalla K, Cousens S, Murdoch IE.</t>
  </si>
  <si>
    <t>Kaplan RI, Chaugule SS, Finger PT.</t>
  </si>
  <si>
    <t>Liu X, Li H, Yin Y, Ma D, Qu Y.</t>
  </si>
  <si>
    <t>Huang X, Luo C, Lin L, Zhang L, Li H, Yao K, Xu Z.</t>
  </si>
  <si>
    <t>Cao Q, Lin Y, Xie Z, Shen W, Chen Y, Gan X, Liu Y.</t>
  </si>
  <si>
    <t>Miki A, Ikuno Y, Weinreb RN, Yokoyama J, Asai T, Usui S, Nishida K.</t>
  </si>
  <si>
    <t>Stadnikova A, Dudakova L, Skalicka P, Valenta Z, Filipec M, Jirsova K.</t>
  </si>
  <si>
    <t>Vargas Gamarra MF, Krstulovic C, Pérez Guillén V, Pérez-Garrigues H.</t>
  </si>
  <si>
    <t>Gangaputra S, Kodati S, Kim M, Aranow M, Sen HN.</t>
  </si>
  <si>
    <t>Eaton JS, Hollingsworth SR, Holmberg BJ, Brown MH, Smith PJ, Maggs DJ.</t>
  </si>
  <si>
    <t>Lurati AR.</t>
  </si>
  <si>
    <t>Rowe FJ, Elliott S, Gordon I, Shah A.</t>
  </si>
  <si>
    <t>Oray M, Onal S, Uludag G, Akbay AK, Tugal-Tutkun I.</t>
  </si>
  <si>
    <t>Deniz R, Tulunay-Virlan A, Ture Ozdemir F, Unal AU, Ozen G, Alibaz-Oner F, Aydin-Tatli I, Mumcu G, Ergun T, Direskeneli H.</t>
  </si>
  <si>
    <t>Şener Taplak A, Erdem E.</t>
  </si>
  <si>
    <t>Kimball EC, Pease ME, Steinhart MR, Oglesby EN, Pitha I, Nguyen C, Quigley HA.</t>
  </si>
  <si>
    <t>Niemeyer KM, Gonzales JA, Rathinam SR, Babu M, Thundikandy R, Kanakath A, Porco TC, Browne EN, Rao MM, Acharya NR.</t>
  </si>
  <si>
    <t>Combs B, Kanaan NM.</t>
  </si>
  <si>
    <t>Fleissig E, Barak A, Goldstein M, Loewenstein A, Schwartz S.</t>
  </si>
  <si>
    <t>Houly JR, Veloso CE, Passos E, Nehemy MB.</t>
  </si>
  <si>
    <t>Paschalis EI, Zhou C, Lei F, Scott N, Kapoulea V, Robert MC, Vavvas D, Dana R, Chodosh J, Dohlman CH.</t>
  </si>
  <si>
    <t>Wang L, Jiang L, Hallahan K, Al-Mohtaseb ZN, Koch DD.</t>
  </si>
  <si>
    <t>Pierrache LHM, Kimchi A, Ratnapriya R, Roberts L, Astuti GDN, Obolensky A, Beryozkin A, Tjon-Fo-Sang MJH, Schuil J, Klaver CCW, Bongers EMHF, Haer-Wigman L, Schalij N, Breuning MH, Fischer GM, Banin E, Ramesar RS, Swaroop A, van den Born LI, Sharon D, Cremers FPM.</t>
  </si>
  <si>
    <t>Huang Q, Zhang Q, Fei P, Xu Y, Lyu J, Ji X, Peng J, Li YA, Zhao P.</t>
  </si>
  <si>
    <t>Valéry B, Scannella S, Peysakhovich V, Barone P, Causse M.</t>
  </si>
  <si>
    <t>Kang MK, Cho H, Park HM, Jun SC, Yoon KJ.</t>
  </si>
  <si>
    <t>Sajja A, Tsering D, Mooser AC, DeFreitas TA, Carpenter J, Magge SN.</t>
  </si>
  <si>
    <t>Garcia-Carrasco M, Jiménez-Herrera EA, Gálvez-Romero JL, de Lara LV, Mendoza-Pinto C, Etchegaray-Morales I, Munguía-Realpozo P, Ruíz-Argüelles A, Jose R, Vera-Recabarren M, Cervera R.</t>
  </si>
  <si>
    <t>Keel S, Foreman J, Xie J, Taylor HR, Dirani M.</t>
  </si>
  <si>
    <t>Olney NT, Spina S, Miller BL.</t>
  </si>
  <si>
    <t>Ferreira BFA, Rodriguez EEC, Prado LLD, Gonçalves CR, Hirata CE, Yamamoto JH.</t>
  </si>
  <si>
    <t>Peraza-Nieves J, Baydoun L, Dapena I, Ilyas A, Frank LE, Luceri S, Ham L, Oellerich S, Melles GRJ.</t>
  </si>
  <si>
    <t>Kiliç R, Kurt A, Tad M, Taşdemir S.</t>
  </si>
  <si>
    <t>Kaleem M, Ridha F, Shwani Z, Swenor B, Goshe J, Singh A.</t>
  </si>
  <si>
    <t>Amano S, Inoue K.</t>
  </si>
  <si>
    <t>Veldman PB, Mayko ZM, Straiko MD, Terry MA.</t>
  </si>
  <si>
    <t>Jastrzebski A, Brownstein S, Ziai S, Saleh S, Lam K, Jackson WB.</t>
  </si>
  <si>
    <t>Potapenko IO, Samolov B, Armitage MC, Byström B, Hjortdal J.</t>
  </si>
  <si>
    <t>Iovieno A, Neri A, Soldani AM, Adani C, Fontana L.</t>
  </si>
  <si>
    <t>Nerrant E, Tilikete C.</t>
  </si>
  <si>
    <t>Bennett JL, Owens GP.</t>
  </si>
  <si>
    <t>Das S, Ali MJ, Bansal S, Chugh M, Gupta N, Janaki V.</t>
  </si>
  <si>
    <t>Burstein ES, Netland PA.</t>
  </si>
  <si>
    <t>Shin JW, Sung KR, Lee J, Kwon J.</t>
  </si>
  <si>
    <t>Kelley KD, Peavy G, Edland S, Rogers W, Riley DE, Bordelon Y, Standaert D, Reich SG, Litvan I.</t>
  </si>
  <si>
    <t>Shellington EM, Heath M, Gill DP, Petrella RJ.</t>
  </si>
  <si>
    <t>Abd Elaziz MS, Zaky AG, El SaebaySarhan AR.</t>
  </si>
  <si>
    <t>Nagai N, Kotani S, Mano Y, Ueno A, Ito Y, Kitaba T, Takata T, Fujii N.</t>
  </si>
  <si>
    <t>Musch DC, Niziol LM, Gillespie BW, Lichter PR, Janz NK.</t>
  </si>
  <si>
    <t>Kim YK, Ha A, Na KI, Kim HJ, Jeoung JW, Park KH.</t>
  </si>
  <si>
    <t>Hollander SA, Alsaleh N, Ruzhnikov M, Jensen K, Rosenthal DN, Stevenson DA, Manning M.</t>
  </si>
  <si>
    <t>Takenouchi T, Miwa T, Sakamoto Y, Sakaguchi Y, Uehara T, Takahashi T, Kosaki K.</t>
  </si>
  <si>
    <t>Ozkinay F, Atik T, Isik E, Gormez Z, Sagiroglu M, Sahin OA, Corduk N, Onay H.</t>
  </si>
  <si>
    <t>Mori Y, Murakami T, Suzuma K, Ishihara K, Yoshitake S, Fujimoto M, Dodo Y, Yoshitake T, Miwa Y, Tsujikawa A.</t>
  </si>
  <si>
    <t>Foreman J, Xie J, Keel S, Taylor HR, Dirani M.</t>
  </si>
  <si>
    <t>Kolarik AJ, Scarfe AC, Moore BC, Pardhan S.</t>
  </si>
  <si>
    <t>Shaikh AG, Ghasia FF.</t>
  </si>
  <si>
    <t>Wojciechowski R, Cheng CY.</t>
  </si>
  <si>
    <t>Narayanan A, Kumar S, Ramani KK.</t>
  </si>
  <si>
    <t>Hashemi N, Billah S, Conderman CP, Alava I, Supsupin EP Jr, Chevez-Barrios P, Adesina OO.</t>
  </si>
  <si>
    <t>Sangwan VS, Sharp JAH.</t>
  </si>
  <si>
    <t>Durrani J.</t>
  </si>
  <si>
    <t>Khan FA, Ishaq M, Yaqub A.</t>
  </si>
  <si>
    <t>Batu ED, Sönmez HE, Sözeri B, Butbul Aviel Y, Bilginer Y, Özen S.</t>
  </si>
  <si>
    <t>Kerstens FG, Turkstra F, Atalay S, van Vugt RM, Swearingen CJ, Yazici Y.</t>
  </si>
  <si>
    <t>Nava U, Cereda MG, Bottoni F, Preziosa C, Pellegrini M, Giani A, Staurenghi G.</t>
  </si>
  <si>
    <t>Cui L, Elzakra N, Xu S, Xiao GG, Yang Y, Hu S.</t>
  </si>
  <si>
    <t>He X, Sun D, Chen S, Xu H.</t>
  </si>
  <si>
    <t>Edwards RG, Longnecker R.</t>
  </si>
  <si>
    <t>Walton MMG, Pallus A, Fleuriet J, Mustari MJ, Tarczy-Hornoch K.</t>
  </si>
  <si>
    <t>Cavanaugh MR, Huxlin KR.</t>
  </si>
  <si>
    <t>Frizziero L, Parrozzani R, Trainiti S, Pilotto E, Miglionico G, Pulze S, Midena E.</t>
  </si>
  <si>
    <t>Tabarez-Carvajal AC, Montes-Cantillo M, Unkrich KH, Trivedi RH, Peterseim MMW.</t>
  </si>
  <si>
    <t>Zhou H, Xu Q, Zhao S, Wang W, Wang J, Chen Z, Lin D, Li X, Peng C, Ai N, Wei S.</t>
  </si>
  <si>
    <t>Höhn R, Mirshahi A, Nickels S, Schulz A, Wild PS, Blettner M, Pfeiffer N.</t>
  </si>
  <si>
    <t>Lachin JM, Bebu I, Bergenstal RM, Pop-Busui R, Service FJ, Zinman B, Nathan DM; DCCT/EDIC Research Group..</t>
  </si>
  <si>
    <t>Chansky PB, Werth VP.</t>
  </si>
  <si>
    <t>Smith EL 3rd, Hung LF, Arumugam B, Wensveen JM, Chino YM, Harwerth RS.</t>
  </si>
  <si>
    <t>Kalia A, Gandhi T, Chatterjee G, Swami P, Dhillon H, Bi S, Chauhan N, Gupta SD, Sharma P, Sood S, Ganesh S, Mathur U, Sinha P.</t>
  </si>
  <si>
    <t>Ola MS, Alhomida AS, Ferrario CM, Ahmad S.</t>
  </si>
  <si>
    <t>Aguirre GK, Butt OH, Datta R, Roman AJ, Sumaroka A, Schwartz SB, Cideciyan AV, Jacobson SG.</t>
  </si>
  <si>
    <t>Bianco A, Bisceglia L, Russo L, Palese LL, D'Agruma L, Emperador S, Montoya J, Guerriero S, Petruzzella V.</t>
  </si>
  <si>
    <t>Seo KY, Yang H, Kim WK, Nam SM.</t>
  </si>
  <si>
    <t>Shao X, Zou C, Qin B.</t>
  </si>
  <si>
    <t>Ozdemir S, Wong TT, Allingham RR, Finkelstein EA.</t>
  </si>
  <si>
    <t>Gozlan J, Ingrand P, Lichtwitz O, Cazet-Supervielle A, Benoudis L, Boissonnot M, Hadjadj S, Leveziel N.</t>
  </si>
  <si>
    <t>Kim JH, Chang YS, Kim JW, Kim CG.</t>
  </si>
  <si>
    <t>Mori R, Tanaka K, Haruyama M, Kawamura A, Furuya K, Yuzawa M.</t>
  </si>
  <si>
    <t>Xu J, Zhong H, Cui L, Lan Q, Chen L, He W, Wu Y, Jiang L, Huang H, Zhao X, Li L, Zeng S, Li M, Xu F.</t>
  </si>
  <si>
    <t>Sunita M, Singh AK, Rogye A, Sonawane M, Gaonkar R, Srinivasan R, Natarajan S, Stevens FCJ, Scherpbier AJJA, Kumaramanickavel G, McCarty C.</t>
  </si>
  <si>
    <t>Zhang P, Wang H, Cao H, Xu X, Sun T.</t>
  </si>
  <si>
    <t>Mehta R, Hodakowski A, Cai X, Lee KE, Kestenbaum BR, de Boer IH, Fawzi A, Wong TY, Ix J, Klein B, Klein R, Isakova T.</t>
  </si>
  <si>
    <t>Cruz-Aguilar M, Galaviz-Hernández C, Hiebert-Froese J, Sosa-Macías M, Zenteno JC.</t>
  </si>
  <si>
    <t>Jia Y, Hu DN, Sun J, Zhou J.</t>
  </si>
  <si>
    <t>Suarez MF, Piqueras MC, Correa L, Esposito E, Barros MF, Bhattacharya SK, Urrets-Zavalia JA, Serra HM.</t>
  </si>
  <si>
    <t>Viana MC, Tavares WC, Brant AC, Boroni M, Seuánez HN.</t>
  </si>
  <si>
    <t>Migas UM, Quinn MK, McManus JJ.</t>
  </si>
  <si>
    <t>Jin L, Wang T, Jiang S, Chen M, Zhang R, Hu C, Jia W, Liu Z.</t>
  </si>
  <si>
    <t>Cejka C, Kossl J, Hermankova B, Holan V, Cejkova J.</t>
  </si>
  <si>
    <t>Simpson A, Avdic A, Roos BR, DeLuca A, Miller K, Schnieders MJ, Scheetz TE, Alward WL, Fingert JH.</t>
  </si>
  <si>
    <t>Ben Abid F, Abukhattab M, Karim H, Agab M, Al-Bozom I, Ibrahim WH.</t>
  </si>
  <si>
    <t>Zhao C, Wang Q, Temple S.</t>
  </si>
  <si>
    <t>Lam JD, Oh DJ, Wong LL, Amarnani D, Park-Windhol C, Sanchez AV, Cardona-Velez J, McGuone D, Stemmer-Rachamimov AO, Eliott D, Bielenberg DR, van Zyl T, Shen L, Gai X, D'Amore PA, Kim LA, Arboleda-Velasquez JF.</t>
  </si>
  <si>
    <t>Rodrigues IA, Alaghband P, Beltran Agullo L, Galvis E, Jones S, Husain R, Lim KS.</t>
  </si>
  <si>
    <t>Wu M, Xiong H, Xu Y, Xiong X, Zou H, Zheng M, Wang X, Zhou X.</t>
  </si>
  <si>
    <t>Rai PA, Barton K, Murdoch IE.</t>
  </si>
  <si>
    <t>Kunimatsu-Sanuki S, Iwase A, Araie M, Aoki Y, Hara T, Fukuchi T, Udagawa S, Ohkubo S, Sugiyama K, Matsumoto C, Nakazawa T, Yamaguchi T, Ono H.</t>
  </si>
  <si>
    <t>Gilaie-Dotan S, Doron R.</t>
  </si>
  <si>
    <t>Razeghinejad MR, Nowroozzadeh MH.</t>
  </si>
  <si>
    <t>Wizeman JW, Mohan R.</t>
  </si>
  <si>
    <t>Park JH.</t>
  </si>
  <si>
    <t>Maruyama K, Maruyama Y, Sugita S, Mori K, Yokoyama Y, Sanuki-Kunimatsu S, Nakagawa H, Kinoshita S, Mochizuki M, Nakazawa T.</t>
  </si>
  <si>
    <t>Rosner B, Glynn RJ.</t>
  </si>
  <si>
    <t>Moschos MM, Chatziralli I, Sioziou A, Gazouli M.</t>
  </si>
  <si>
    <t>Hwang M, Shin SS, Thimm MA, Ghodadra A, Sylvester CL, Nischal K, Panigrahy A, Zuccoli G.</t>
  </si>
  <si>
    <t>Shields JA, Shields CL.</t>
  </si>
  <si>
    <t>Konstantinidis L, Damato B.</t>
  </si>
  <si>
    <t>Midena E, Frizziero L, Parrozzani R.</t>
  </si>
  <si>
    <t>Dogrusöz M, Jager MJ, Damato B.</t>
  </si>
  <si>
    <t>Verdijk RM.</t>
  </si>
  <si>
    <t>Silverman N, Shinder R.</t>
  </si>
  <si>
    <t>Jager MJ, Dogrusöz M, Woodman SE.</t>
  </si>
  <si>
    <t>Soliman SE, Racher H, Zhang C, MacDonald H, Gallie BL.</t>
  </si>
  <si>
    <t>Krishna Y, Coupland SE.</t>
  </si>
  <si>
    <t>Andreasen S, Esmaeli B, Holstein SL, Mikkelsen LH, Rasmussen PK, Heegaard S.</t>
  </si>
  <si>
    <t>Honavar SG, Manjandavida FP.</t>
  </si>
  <si>
    <t>Obara EA, Hannibal J, Heegaard S, Fahrenkrug J.</t>
  </si>
  <si>
    <t>Gattoussi S, Cougnard-Grégoire A, Delyfer MN, Rougier MB, Schweitzer C, Delcourt C, Korobelnik JF.</t>
  </si>
  <si>
    <t>Adelli GR, Bhagav P, Taskar P, Hingorani T, Pettaway S, Gul W, ElSohly MA, Repka MA, Majumdar S.</t>
  </si>
  <si>
    <t>Daya SM.</t>
  </si>
  <si>
    <t>Tong CM, Baydoun L, Melles GRJ.</t>
  </si>
  <si>
    <t>Yazdanpanah G, Jabbehdari S, Djalilian AR.</t>
  </si>
  <si>
    <t>Rama P, Ferrari G, Pellegrini G.</t>
  </si>
  <si>
    <t>Shazly TA, To LK, Conner IP, Espandar L.</t>
  </si>
  <si>
    <t>Tendler I, Pulitzer MP, Roggli V, Abramson DH, Marr BP.</t>
  </si>
  <si>
    <t>Zanjani H, Aminifard MN, Ghafourian A, Pourazizi M, Maleki A, Arish M, Shahrakipoor M, Rohani MR, Abrishami M, Khafri Zare E, Barzegar Jalali F.</t>
  </si>
  <si>
    <t>Tooley AA, Eckel LJ, Salomão DR, Chen JJ, Leavitt JA.</t>
  </si>
  <si>
    <t>Askie LM, Darlow BA, Davis PG, Finer N, Stenson B, Vento M, Whyte R.</t>
  </si>
  <si>
    <t>Huynh MT, Boudry-Labis E, Duban B, Andrieux J, Tran CT, Tampere H, Ceraso D, Manouvrier S, Tachdjian G, Roche-Lestienne C, Vincent-Delorme C.</t>
  </si>
  <si>
    <t>Yu S, Li C, Biswas L, Hu X, Liu F, Reilly J, Liu X, Liu Y, Huang Y, Lu Z, Han S, Wang L, Yu Liu J, Jiang T, Shu X, Wong F, Tang Z, Liu M.</t>
  </si>
  <si>
    <t>Wood L, Cordts I, Atalaia A, Marini-Bettolo C, Maddison P, Phillips M, Roberts M, Rogers M, Hammans S, Straub V, Petty R, Orrell R, Monckton DG, Nikolenko N, Jimenez-Moreno AC, Thompson R, Hilton-Jones D, Turner C, Lochmüller H.</t>
  </si>
  <si>
    <t>Amer R, Alsughayyar W, Almeida D.</t>
  </si>
  <si>
    <t>Albavera-Giles T, Serna-Ojeda JC, Jimenez-Corona A, Pedroza-Seres M.</t>
  </si>
  <si>
    <t>Zeng K, Zhong B, Fang M, Shen XL, Huang LN.</t>
  </si>
  <si>
    <t>Kwon J, Sung KR, Park JM.</t>
  </si>
  <si>
    <t>Rewbury R, Hughes E, Purbrick R, Prior S, Baron M.</t>
  </si>
  <si>
    <t>Kiripolsky J, McCabe LG, Kramer JM.</t>
  </si>
  <si>
    <t>Aayadi H, Mittal SPK, Deshpande A, Gore M, Ghaskadbi SS.</t>
  </si>
  <si>
    <t>Skov Jensen P, Aalkjaer C, Bek T.</t>
  </si>
  <si>
    <t>Martín-Merino E, Fortuny J, Rivero-Ferrer E, Lind M, Garcia-Rodriguez LA.</t>
  </si>
  <si>
    <t>Gale J, Small K.</t>
  </si>
  <si>
    <t>Kokona D, Schneider N, Giannakaki-Zimmermann H, Jovanovic J, Ebneter A, Zinkernagel M.</t>
  </si>
  <si>
    <t>Zhao J, Kim HJ, Sparrow JR.</t>
  </si>
  <si>
    <t>de Visser L, H de Boer J, T Rijkers G, Wiertz K, van den Ham HJ, de Boer R, M van Loon A, Rothova A, de Groot-Mijnes JD.</t>
  </si>
  <si>
    <t>Chew JK, Zhu M, Broadhead GK, Luo K, Hong T, Chang AA.</t>
  </si>
  <si>
    <t>Ganjifrockwala FA, Joseph JT, George G.</t>
  </si>
  <si>
    <t>Mendoza-Santiesteban CE, Palma JA, Hedges TR 3rd, Laver NV, Farhat N, Norcliffe-Kaufmann L, Kaufmann H.</t>
  </si>
  <si>
    <t>Aldrich BT, Schlötzer-Schrehardt U, Skeie JM, Burckart KA, Schmidt GA, Reed CR, Zimmerman MB, Kruse FE, Greiner MA.</t>
  </si>
  <si>
    <t>Huang XR, Knighton RW, Spector YZ, Qiao J, Kong W, Zhao Q.</t>
  </si>
  <si>
    <t>Vanlandingham PA, Nuno DJ, Quiambao AB, Phelps E, Wassel RA, Ma JX, Farjo KM, Farjo RA.</t>
  </si>
  <si>
    <t>Okuda T, Higashide T, Sugiyama K.</t>
  </si>
  <si>
    <t>Bogdanos DP, Sakkas LI.</t>
  </si>
  <si>
    <t>Bae SS, Campbell RJ.</t>
  </si>
  <si>
    <t>Imamoglu S, Celik NB, Sevim MS, Pekel G, Ercalik NY, Turkseven Kumral E, Bardak H.</t>
  </si>
  <si>
    <t>Everage NJ, Bai Y, Loop B, Volkova N, Liu N, Enger C.</t>
  </si>
  <si>
    <t>van Bysterveldt KA, Al Taie R, Ikink W, Oliver VF, Vincent AL.</t>
  </si>
  <si>
    <t>Granata G, Paterniti I, Geraci C, Cunsolo F, Esposito E, Cordaro M, Blanco AR, Cuzzocrea S, Consoli GML.</t>
  </si>
  <si>
    <t>Gonzales JA, Haemel A, Gross AJ, Acharya NR.</t>
  </si>
  <si>
    <t>de Andrade FA, Guimarães Moreira Balbi G, Bortoloti de Azevedo LG, Provenzano Sá G, Vieira de Moraes Junior H, Mendes Klumb E, Abramino Levy R.</t>
  </si>
  <si>
    <t>Gladstone M, McLinden M, Douglas G, Jolley E, Schmidt E, Chimoyo J, Magombo H, Lynch P.</t>
  </si>
  <si>
    <t>Du GL, Chen WY, Li XN, He R, Feng PF.</t>
  </si>
  <si>
    <t>Li G, Song H, Chen L, Yang W, Nan K, Lu P.</t>
  </si>
  <si>
    <t>Wegscheid ML, Anastasaki C, Gutmann DH.</t>
  </si>
  <si>
    <t>Avior Y, Lezmi E, Yanuka D, Benvenisty N.</t>
  </si>
  <si>
    <t>Campochiaro PA, Han YS, Mir TA, Kherani S, Hafiz G, Krispel C, Liu TYA, Wang J, Scott AW, Zimmer-Galler I.</t>
  </si>
  <si>
    <t>Bennett J.</t>
  </si>
  <si>
    <t>Gramatikov I, Simons K, Guyton D, Gramatikov B.</t>
  </si>
  <si>
    <t>Xiong L, Li H, Xu L.</t>
  </si>
  <si>
    <t>Abu El-Asrar AM, Ahmad A, Bittoun E, Siddiquei MM, Mohammad G, Mousa A, De Hertogh G, Opdenakker G.</t>
  </si>
  <si>
    <t>Lee R, Tham YC, Cheung CY, Sidhartha E, Siantar RG, Lim SH, Wong TY, Cheng CY.</t>
  </si>
  <si>
    <t>Koh LHL, Agrawal R, Khandelwal N, Sai Charan L, Chhablani J.</t>
  </si>
  <si>
    <t>Treder M, Alnawaiseh M, Eter N.</t>
  </si>
  <si>
    <t>García-Montesinos J, Muñoz-Negrete FJ, de Juan V, Rebolleda G.</t>
  </si>
  <si>
    <t>Min X, Fan H, Zhao G, Liu G.</t>
  </si>
  <si>
    <t>Shen CY, Wang YJ, Liu XM, Zhang XQ, Ren XJ, Ma XY, Sun JJ, Feng K, Sun GX, Xu B, Liu PZ.</t>
  </si>
  <si>
    <t>Scarinci F, Picconi F, Virgili G, Giorno P, Di Renzo A, Varano M, Frontoni S, Parravano M.</t>
  </si>
  <si>
    <t>Zhong R, Liang J, Tao A, Wu L, Yang X, Xu H, Huang Q, Zhuang S, Long Y, Gao C.</t>
  </si>
  <si>
    <t>Manners S, Ng JQ, Kemp-Casey A, Chow K, Kang CY, Preen DB.</t>
  </si>
  <si>
    <t>Hwang J, Rudnisky C, Bowen S, Johnson JA.</t>
  </si>
  <si>
    <t>Sharma TP, Wiley LA, Whitmore SS, Anfinson KR, Cranston CM, Oppedal DJ, Daggett HT, Mullins RF, Tucker BA, Stone EM.</t>
  </si>
  <si>
    <t>Shen L, Suresh L.</t>
  </si>
  <si>
    <t>Petersen ERB, Olsen DA, Christensen H, Hansen SB, Christensen C, Brandslund I.</t>
  </si>
  <si>
    <t>Flower RW, Kling R.</t>
  </si>
  <si>
    <t>Wright HE, Brodsky MC, Chacko JG, Ramakrishnaiah RH, Phillips PH.</t>
  </si>
  <si>
    <t>Haacke EA, Bootsma H, Spijkervet FKL, Visser A, Vissink A, Kluin PM, Kroese FGM.</t>
  </si>
  <si>
    <t>Machen L, Clowse ME.</t>
  </si>
  <si>
    <t>Wu Y, Liu S, Liao R.</t>
  </si>
  <si>
    <t>Gurdita A, Tan B, Joos KM, Bizheva K, Choh V.</t>
  </si>
  <si>
    <t>Sa HS, Seo JW, Kang S.</t>
  </si>
  <si>
    <t>Beharier O, Sergienko R, Kessous R, Szaingurten-Solodkin I, Walfisch A, Shusterman E, Tsumi E, Sheiner E.</t>
  </si>
  <si>
    <t>Kaplowitz K, Khodadadeh S, Wang S, Lee D, Tsai JC.</t>
  </si>
  <si>
    <t>Chen YQ, Tao JW, Su LY, Li L, Zhao SX, Yang Y, Shen LJ.</t>
  </si>
  <si>
    <t>Bertelmann T, Wachtlin J, Mennel S, Koss MJ, Maier MM, Schumann RG, Kazerounian S, Daniel H, Schmitz-Valckenberg S; EXPORT study group..</t>
  </si>
  <si>
    <t>Feola AJ, Coudrillier B, Mulvihill J, Geraldes DM, Vo NT, Albon J, Abel RL, Samuels BC, Ethier CR.</t>
  </si>
  <si>
    <t>Kalogeropoulos D, Kitsos G, Konstantinidis A, Gartzonika C, Svarna E, Malamos K, Katsanevakis E, Kalogeropoulos C.</t>
  </si>
  <si>
    <t>Kallel-Bouattour R, Belguith-Maalej S, Zouari-Bradai E, Mnif M, Abid M, Hadj Kacem H.</t>
  </si>
  <si>
    <t>Yanagisawa K, Ogawa Y, Hosogai M, Todokoro D, Mitsui T, Yokohama A, Kishi S, Handa H.</t>
  </si>
  <si>
    <t>Maciel G, Crowson CS, Matteson EL, Cornec D.</t>
  </si>
  <si>
    <t>Gallizzi R, De Vivo D, Valenti S, Pidone C, Romeo C, Caruso R, Romano C.</t>
  </si>
  <si>
    <t>Morjaria P, Bastawrous A, Murthy GVS, Evans J, Gilbert C.</t>
  </si>
  <si>
    <t>Lin TH, Chiang CW, Perez-Torres CJ, Sun P, Wallendorf M, Schmidt RE, Cross AH, Song SK.</t>
  </si>
  <si>
    <t>Chen X, Wang Y, Zhang J, Yang SN, Li X, Zhang L.</t>
  </si>
  <si>
    <t>Monheit GD, Pickett A.</t>
  </si>
  <si>
    <t>Wakabayashi T, Sato T, Hara-Ueno C, Fukushima Y, Sayanagi K, Shiraki N, Sawa M, Ikuno Y, Sakaguchi H, Nishida K.</t>
  </si>
  <si>
    <t>Gin TJ, Wu Z, Chew SK, Guymer RH, Luu CD.</t>
  </si>
  <si>
    <t>Al-Sheikh M, Phasukkijwatana N, Dolz-Marco R, Rahimi M, Iafe NA, Freund KB, Sadda SR, Sarraf D.</t>
  </si>
  <si>
    <t>Hwang DJ, Lee KM, Park MS, Choi SH, Park JI, Cho JH, Park KH, Woo SJ.</t>
  </si>
  <si>
    <t>Zhu T, Zhang L, Zhao F, Qu Y, Mu D.</t>
  </si>
  <si>
    <t>Vaivanijkul J, Boonsiri K.</t>
  </si>
  <si>
    <t>Wong WM, Young SM, Amrith S.</t>
  </si>
  <si>
    <t>Wu CY, Kahana A.</t>
  </si>
  <si>
    <t>Van Tassel SH, Segal KL, Hsu NM, Kacker A, Lelli GJ Jr.</t>
  </si>
  <si>
    <t>Gounder P, Lam M, Vinciullo C, de Sousa JL.</t>
  </si>
  <si>
    <t>Brent AJ, Mota PM, Saldanha G, Vaidhyanath R, Sampath R.</t>
  </si>
  <si>
    <t>Lorenzano D, Miszkiel K, Rose GE.</t>
  </si>
  <si>
    <t>Kamal A, Elgengehy FT, Abd Elaziz MM, Gamal SM, Sobhy N, Medhat A, El Dakrony AHM.</t>
  </si>
  <si>
    <t>Heller D, Weiner C, Nasie I, Anikster Y, Landau Y, Koren T, Pokroy R, Abulafia A, Pras E.</t>
  </si>
  <si>
    <t>Somashekar PH, Shukla A, Girisha KM.</t>
  </si>
  <si>
    <t>Cosan F, Aktas Cetin E, Akdeniz N, Emrence Z, Cefle A, Deniz G.</t>
  </si>
  <si>
    <t>Steinberg JA, Carter BS, Lee MB, Steinberg GK.</t>
  </si>
  <si>
    <t>Sun B, Zhang Z, Dong C, Zhang Y, Yan C, Li S; Medscape..</t>
  </si>
  <si>
    <t>Mwanza JC, Grover DS, Budenz DL, Herndon LW, Nolan W, Whiteside-de Vos J, Hay-Smith G, Bandi JR, Bhansali KA, Forbes LA, Feuer WJ, Barton K.</t>
  </si>
  <si>
    <t>Balestrazzi A, Balestrazzi A, Menicacci F, Cartocci G, Menicacci F, Michieletto P, Balestrazzi E.</t>
  </si>
  <si>
    <t>Moghimi S, Afzali M, Akbari M, Ebrahimi KB, Khodabande A, Yazdani-Abyaneh AR, Ghafouri SNH, Coh P, Okhravi S, Fard MA.</t>
  </si>
  <si>
    <t>Srinivasan S, Swaminathan G, Kulothungan V, Ganesan S, Sharma T, Raman R.</t>
  </si>
  <si>
    <t>Wright WG, Tierney RT, McDevitt J.</t>
  </si>
  <si>
    <t>Lee HJ, Phi JH, Kim SK, Wang KC, Kim SJ.</t>
  </si>
  <si>
    <t>Wandel S, Neuenschwander B, Röver C, Friede T.</t>
  </si>
  <si>
    <t>Siedlecki J, Reiterer V, Leicht S, Foerster P, Kortüm K, Schaller U, Priglinger S, Fuerweger C, Muacevic A, Eibl-Lindner K.</t>
  </si>
  <si>
    <t>Bijsmans ES, Jepson RE, Wheeler C, Syme HM, Elliott J.</t>
  </si>
  <si>
    <t>Akkoç N, Yarkan H, Kenar G, Khan MA.</t>
  </si>
  <si>
    <t>Ji S, Wei Y, Chen J, Tang S.</t>
  </si>
  <si>
    <t>Sakurai K, Tokumaru AM, Shimoji K, Murayama S, Kanemaru K, Morimoto S, Aiba I, Nakagawa M, Ozawa Y, Shimohira M, Matsukawa N, Hashizume Y, Shibamoto Y.</t>
  </si>
  <si>
    <t>Flink H, Behrens JW, Svensson PA.</t>
  </si>
  <si>
    <t>Mendes JF, Monteiro T.</t>
  </si>
  <si>
    <t>Sayegh RG, Sacu S, Dunavölgyi R, Kroh ME, Roberts P, Mitsch C, Montuoro A, Ehrenmüller M, Schmidt-Erfurth U.</t>
  </si>
  <si>
    <t>Ray KJ, Lalitha P, Prajna NV, Rajaraman R, Krishnan T, Srinivasan M, Ryg P, McLeod S, Acharya NR, Lietman TM, Rose-Nussbaumer J; Mycotic Ulcer Treatment Trial Group..</t>
  </si>
  <si>
    <t>Bonnet C, Rusz J, Hanuška J, Dezortová M, Jírů F, Sieger T, Jech R, Klempíř J, Roth J, Bezdíček O, Serranová T, Dušek P, Uher T, Flammand-Roze C, Hájek M, Růžička E.</t>
  </si>
  <si>
    <t>Patel SN, Martinez-Castellanos MA, Berrones-Medina D, Swan R, Ryan MC, Jonas KE, Ostmo S, Campbell JP, Chiang MF, Chan RVP; GEN-ROP.; i-ROP Research Consortium..</t>
  </si>
  <si>
    <t>Kwon J, Sung KR, Han S, Moon YJ, Shin JW.</t>
  </si>
  <si>
    <t>Dahlmann-Noor A, Tailor V, Bunce C, Abou-Rayyah Y, Adams G, Brookes J, Khaw PT, Papadopoulos M.</t>
  </si>
  <si>
    <t>Blackwell WA.</t>
  </si>
  <si>
    <t>Weinshenker BG, Wingerchuk DM.</t>
  </si>
  <si>
    <t>Zhu W, Jain A, Gramlich OW, Tucker BA, Sheffield VC, Kuehn MH.</t>
  </si>
  <si>
    <t>Tsuboi K, Ishida Y, Kamei M.</t>
  </si>
  <si>
    <t>Verma S, Hesser J, Arba-Mosquera S.</t>
  </si>
  <si>
    <t>Toda M, Ueno M, Hiraga A, Asada K, Montoya M, Sotozono C, Kinoshita S, Hamuro J.</t>
  </si>
  <si>
    <t>Nicolò M, Rosa R, Musetti D, Musolino M, Saccheggiani M, Traverso CE.</t>
  </si>
  <si>
    <t>Yang L, Du L, Yue Y, Huang Y, Zhou Q, Cao S, Qi J, Liang L, Wu L, Wang C, Ye Z, Tian Y, Kijlstra A, Hou S, Yang P.</t>
  </si>
  <si>
    <t>Kloss BA, Tompson SW, Whisenhunt KN, Quow KL, Huang SJ, Pavelec DM, Rosenberg T, Young TL.</t>
  </si>
  <si>
    <t>Tabernero J, Hervella L, Benito A, Colodro-Conde L, Ordoñana JR, Ruiz-Sanchez M, Marín JM, Artal P.</t>
  </si>
  <si>
    <t>Liu HH, Kenning MS, Jobling AI, McBrien NA, Gentle A.</t>
  </si>
  <si>
    <t>Cui X, Navneet S, Wang J, Roon P, Chen W, Xian M, Smith SB.</t>
  </si>
  <si>
    <t>Hamon A, Masson C, Bitard J, Gieser L, Roger JE, Perron M.</t>
  </si>
  <si>
    <t>Müller B, Wagner F, Lorenz B, Stieger K.</t>
  </si>
  <si>
    <t>Suzuki-Kerr H, Baba Y, Tsuhako A, Koso H, Dekker JD, Tucker HO, Kuribayashi H, Watanabe S.</t>
  </si>
  <si>
    <t>Chen X, Viehland C, Carrasco-Zevallos OM, Keller B, Vajzovic L, Izatt JA, Toth CA.</t>
  </si>
  <si>
    <t>Zarbin MA, Dunger-Baldauf C, Haskova Z, Koovejee P, Mousseau MC, Margaron P, Snow H, Beaumont PE, Staurenghi G, Francom S.</t>
  </si>
  <si>
    <t>Aleman TS, Sandhu HS, Serrano LW, Traband A, Lau MK, Adamus G, Avery RA.</t>
  </si>
  <si>
    <t>Berdahl J, Voskanyan L, Myers JS, Hornbeak DM, Giamporcaro JE, Katz LJ, Samuelson TW.</t>
  </si>
  <si>
    <t>Anders F, Teister J, Liu A, Funke S, Grus FH, Thanos S, von Pein HD, Pfeiffer N, Prokosch V.</t>
  </si>
  <si>
    <t>Zhao J, Chen W, Huang X, Peng S, Zhu T, Deng Z, Liang P, Chang H, Fan BJ.</t>
  </si>
  <si>
    <t>Khuc E, Bainer R, Wolf M, Clay SM, Weisenberger DJ, Kemmer J, Weaver VM, Hwang DG, Chan MF.</t>
  </si>
  <si>
    <t>Reynolds MR, Jones AM, Petersen EE, Lee EH, Rice ME, Bingham A, Ellington SR, Evert N, Reagan-Steiner S, Oduyebo T, Brown CM, Martin S, Ahmad N, Bhatnagar J, Macdonald J, Gould C, Fine AD, Polen KD, Lake-Burger H, Hillard CL, Hall N, Yazdy MM, et al.</t>
  </si>
  <si>
    <t>Yang X, Liu C, Le Minh H, Wang Z, Chien A, Cheng KT.</t>
  </si>
  <si>
    <t>Yang Y, Zhang L, Li S, Zhu X, Sundaresan P.</t>
  </si>
  <si>
    <t>Yang C, Liu L, Lan X, Zhang S, Li X, Zhang B.</t>
  </si>
  <si>
    <t>Shin YU, Lim HW, Hong EH, Kang MH, Seong M, Nam E, Cho H.</t>
  </si>
  <si>
    <t>Park HL, Kim SI, Park CK.</t>
  </si>
  <si>
    <t>Saeed HN, Shanbhag S, Chodosh J.</t>
  </si>
  <si>
    <t>Chen FK, Chew AL, Zhang D, Chen SC, Chelva E, Chandrasekera E, Koay EMH, Forrester J, McLenachan S.</t>
  </si>
  <si>
    <t>Zou HL, Wang Y, Gang Q, Zhang Y, Sun Y.</t>
  </si>
  <si>
    <t>Park UC, Cho IH, Lee EK, Yu HG.</t>
  </si>
  <si>
    <t>Anandalakshmi V, Murugan E, Leng EGT, Ting LW, Chaurasia SS, Yamazaki T, Nagashima T, George BL, Peh GSL, Pervushin K, Lakshminarayanan R, Mehta JS.</t>
  </si>
  <si>
    <t>Wang X, He C, Peelen MV, Zhong S, Gong G, Caramazza A, Bi Y.</t>
  </si>
  <si>
    <t>Léger J, Carel JC.</t>
  </si>
  <si>
    <t>Morán-Sánchez JC, Gómez-Estévez I, El Berdei Y, Gómez-Sánchez JC, Ramos-Araque ME.</t>
  </si>
  <si>
    <t>Lekhanont K, Vanikieti K, Nimvorapun N, Chuckpaiwong V.</t>
  </si>
  <si>
    <t>Buczyłko K, van der Werf JF, Boot D, van Ree R.</t>
  </si>
  <si>
    <t>Brandão AO, Andrade GM, Vasconcelos GC, Rossi LD, Saliba GR.</t>
  </si>
  <si>
    <t>Altay Y, Tamer S, Kaya AS, Balta O, Burcu A, Ornek F.</t>
  </si>
  <si>
    <t>Sukgen EA, Koçluk Y.</t>
  </si>
  <si>
    <t>Perez CI, Oportus MJ, Mellado F, Valenzuela F, Cartes C, López-Ponce D, Salinas-Toro D, López-Solís R, Traipe L.</t>
  </si>
  <si>
    <t>Rocha GA, Miziara PO, Castro AC, Rocha AA.</t>
  </si>
  <si>
    <t>Castro JS, Selegatto IB, Castro RS, Vasconcelos JP, Arieta CE, Alves M.</t>
  </si>
  <si>
    <t>Moulakaki AI, Recchioni A, Águila-Carrasco AJ, Esteve-Taboada JJ, Montés-Micó R.</t>
  </si>
  <si>
    <t>Balkarli A, Erol MK, Yucel O, Akar Y.</t>
  </si>
  <si>
    <t>Demirci G, Erdur SK, Aydin R, Balevi A, Eliacik M, Ozsutcu M, Olmuscelik O.</t>
  </si>
  <si>
    <t>Jonas JB, Weber P, Nagaoka N, Ohno-Matsui K.</t>
  </si>
  <si>
    <t>Liu R, Gao C, Chen H, Li Y, Jin Y, Qi H.</t>
  </si>
  <si>
    <t>Jeganathan VSE, Robin AL, Woodward MA.</t>
  </si>
  <si>
    <t>Cheung AY, Holland EJ.</t>
  </si>
  <si>
    <t>Ormsby GM, Mörchen M, Fotis K, Skiba DG, Chim C, Keeffe JE.</t>
  </si>
  <si>
    <t>Koh A, Lanzetta P, Lee WK, Lai CC, Chan WM, Yang CM, Cheung CMG.</t>
  </si>
  <si>
    <t>Tong JY, Viswanathan D, Hodge C, Sutton G, Chan C, Males JJ.</t>
  </si>
  <si>
    <t>Patradul C, Tantisevi V, Manassakorn A.</t>
  </si>
  <si>
    <t>Roy R, Saurabh K, Ghose A, Chandrasekharan DP, Sharma P, Pal SS, Das S.</t>
  </si>
  <si>
    <t>Miao H, Han T, Tian M, Wang X, Zhou X.</t>
  </si>
  <si>
    <t>Shetty R, Negalur N, Shroff R, Deshpande K, Jayadev C.</t>
  </si>
  <si>
    <t>Maharana PK, Rai VG, Pattebahadur R, Singhi S, Chauhan AK.</t>
  </si>
  <si>
    <t>Carapito R, Gottenberg JE, Kotova I, Untrau M, Michel S, Naegely L, Aouadi I, Kwemou M, Paul N, Pichot A, Locke J, Bowman SJ, Griffiths B, Sivils KL, Sibilia J, Inoko H, Micelli-Richard C, Nocturne G, Ota M, Ng WF, Mariette X, Bahram S.</t>
  </si>
  <si>
    <t>Wang T, Tsang SH, Chen J.</t>
  </si>
  <si>
    <t>Abdel Razek AA, El-Hadidy M, Moawad ME, El-Metwaly N, El-Said AA.</t>
  </si>
  <si>
    <t>Thomas MG, Maconachie G, Sheth V, McLean RJ, Gottlob I.</t>
  </si>
  <si>
    <t>Sudhalkar A, Kodjikian L, Borse N.</t>
  </si>
  <si>
    <t>Basavarajappa HD, Sulaiman RS, Qi X, Shetty T, Sheik Pran Babu S, Sishtla KL, Lee B, Quigley J, Alkhairy S, Briggs CM, Gupta K, Tang B, Shadmand M, Grant MB, Boulton ME, Seo SY, Corson TW.</t>
  </si>
  <si>
    <t>Tann AW, Teh BS, Scarboro SB, Lewis GD, Bretana ME, Croft PC, Raizen Y, Butler EB, Kim RS, Chevez-Barrios P, Schefler AC.</t>
  </si>
  <si>
    <t>Chaugule SS, Finger PT.</t>
  </si>
  <si>
    <t>Chintende GN, Sitali D, Michelo C, Mweemba O.</t>
  </si>
  <si>
    <t>Liang CL, Liliang PC, Chen TB, Hsu HC, Chuang FC, Wang KW, Wang HK, Yang SN, Chen HJ.</t>
  </si>
  <si>
    <t>Said AM, Zaki RG, Salah Eldin RA, Nasr M, Azab SS, Elzankalony YA.</t>
  </si>
  <si>
    <t>Bang SP, Jun JH.</t>
  </si>
  <si>
    <t>Bormann T, Stopsack KH, Mader I, Weiller C, Rijntjes M.</t>
  </si>
  <si>
    <t>Leong SC.</t>
  </si>
  <si>
    <t>Iselin KC, Baenninger PB, Schmittinger-Zirm A, Thiel MA, Kaufmann C.</t>
  </si>
  <si>
    <t>Bauer P, Henrich PB, Stürmer J.</t>
  </si>
  <si>
    <t>Wykoff CC.</t>
  </si>
  <si>
    <t>Hirahara S, Nozaki M, Ohbayashi M, Hasegawa N, Ozone D, Ogura Y.</t>
  </si>
  <si>
    <t>Daien V, Korobelnik JF, Delcourt C, Cougnard-Gregoire A, Delyfer MN, Bron AM, Carrière I, Villain M, Daures JP, Lacombe S, Mariet AS, Quantin C, Creuzot-Garcher C.</t>
  </si>
  <si>
    <t>Chen CL, Chen JT, Liang CM, Tai MC, Lu DW, Chen YH.</t>
  </si>
  <si>
    <t>Keel S, Lee PY, Foreman J, van Wijngaarden P, Taylor HR, Dirani M.</t>
  </si>
  <si>
    <t>Terzenidou ME, Segklia A, Kano T, Papastefanaki F, Karakostas A, Charalambous M, Ioakeimidis F, Papadaki M, Kloukina I, Chrysanthou-Piterou M, Samiotaki M, Panayotou G, Matsas R, Douni E.</t>
  </si>
  <si>
    <t>Rosenbaum JT.</t>
  </si>
  <si>
    <t>Jarade E, Amro M, Haydar AA, Hemade A.</t>
  </si>
  <si>
    <t>Kaufman DI, Friedman DI.</t>
  </si>
  <si>
    <t>Levin MH.</t>
  </si>
  <si>
    <t>Lee YH, Jeong SH, Kim HJ, Hwang JM, Lee W, Kim JS.</t>
  </si>
  <si>
    <t>Rolando M, Vagge A.</t>
  </si>
  <si>
    <t>Elbay A, Ozdemir H, Koytak A, Melikov A.</t>
  </si>
  <si>
    <t>Sanchez-Avila RM, Merayo-Lloves J, Riestra AC, Anitua E, Muruzabal F, Orive G, Fernández-Vega L.</t>
  </si>
  <si>
    <t>Perényi K, Dienes L, Kornafeld A, Kovács B, Kiss HJ, Szepessy Z, Nagy ZZ, Barsi Á, Acosta MC, Gallar J, Kovács I.</t>
  </si>
  <si>
    <t>Peng SY, Lai CC, Wang NK, Wu WC, Hwang YS, Chen KJ, Chen LJ, Tsai S, Chan WC, Liu L, Yeung L.</t>
  </si>
  <si>
    <t>Huizing MJ, Cavallaro G, Moonen RM, González-Luis GE, Mosca F, Vento M, Villamor E.</t>
  </si>
  <si>
    <t>Squier W.</t>
  </si>
  <si>
    <t>Kim HJ, Jeoung JW, Yoo BW, Kim HC, Park KH.</t>
  </si>
  <si>
    <t>Ishida K, Moroto N, Murata K, Yamamoto T.</t>
  </si>
  <si>
    <t>Lemetayer J, Al-Dissi A, Tryon K, MacDonald-Dickinson V.</t>
  </si>
  <si>
    <t>Teh LS, Lai JC, Lian JC.</t>
  </si>
  <si>
    <t>Yokosako S, Kikkawa Y, Takeda R, Ikeda T, Kurita H.</t>
  </si>
  <si>
    <t>Yunoki T, Tabuchi Y, Hayashi A.</t>
  </si>
  <si>
    <t>Costello R, Patel R, Humphreys J, McBeth J, Dixon WG.</t>
  </si>
  <si>
    <t>Sun Y, Liegl R, Gong Y, Bühler A, Cakir B, Meng SS, Burnim SB, Liu CH, Reuer T, Zhang P, Walz JM, Ludwig F, Lange C, Agostini H, Böhringer D, Schlunck G, Smith LEH, Stahl A.</t>
  </si>
  <si>
    <t>Willis J, Morse L, Vitale S, Parke DW 2nd, Rich WL, Lum F, Cantrell RA.</t>
  </si>
  <si>
    <t>Lorenzano D, Rose GE.</t>
  </si>
  <si>
    <t>Verma S, Nongpiur ME, Atalay E, Wei X, Husain R, Goh D, Perera SA, Aung T.</t>
  </si>
  <si>
    <t>Hao GM, Lv TT, Wu Y, Wang HL, Xing W, Wang Y, Li C, Zhang ZJ, Wang ZL, Wang W, Han J.</t>
  </si>
  <si>
    <t>Mao K, Shu W, Qiu Q, Gu Q, Wu X.</t>
  </si>
  <si>
    <t>Molina-Leyva I, Molina-Leyva A, Bueno-Cavanillas A.</t>
  </si>
  <si>
    <t>Aihara M, Adachi M, Matsuo H, Togano T, Fukuchi T, Sasaki N; JAC Study group†..</t>
  </si>
  <si>
    <t>Knight Johnson A, Schaefer GB, Lee J, Hu Y, Del Gaudio D.</t>
  </si>
  <si>
    <t>Weingessel B, Wahl M, Vécsei-Marlovits PV.</t>
  </si>
  <si>
    <t>Wang W, Zhou Y, Zeng J, Shi M, Chen B.</t>
  </si>
  <si>
    <t>Lin S, Gupta B, James N, Ling RH.</t>
  </si>
  <si>
    <t>Johansson B.</t>
  </si>
  <si>
    <t>Møller M, Rath MF, Ludvigsen M, Honoré B, Vorum H.</t>
  </si>
  <si>
    <t>Knaapi L, Lehtonen T, Vesti E.</t>
  </si>
  <si>
    <t>Macedo AF, Ramos PL, Hernandez-Moreno L, Cima J, Baptista AMG, Marques AP, Massof R, Santana R.</t>
  </si>
  <si>
    <t>Smedowski A, Tarnawska D, Orski M, Wroblewska-Czajka E, Kaarniranta K, Aragona P, Wylegala E.</t>
  </si>
  <si>
    <t>Oh LJ, Wong E, Lam J, Clement CI.</t>
  </si>
  <si>
    <t>Kaur G, Anthony SA.</t>
  </si>
  <si>
    <t>Hastings GD, Marsack JD, Nguyen LC, Cheng H, Applegate RA.</t>
  </si>
  <si>
    <t>Verkicharla PK, Suheimat M, Schmid KL, Atchison DA.</t>
  </si>
  <si>
    <t>Minns RA, Jones PA, Tandon A, Fleck BW, Mulvihill AO, Minns FC.</t>
  </si>
  <si>
    <t>Veleri S, Nellissery J, Mishra B, Manjunath SH, Brooks MJ, Dong L, Nagashima K, Qian H, Gao C, Sergeev YV, Huang XF, Qu J, Lu F, Cideciyan AV, Li T, Jin ZB, Fariss RN, Ratnapriya R, Jacobson SG, Swaroop A.</t>
  </si>
  <si>
    <t>Donnio LM, Bidon B, Hashimoto S, May M, Epanchintsev A, Ryan C, Allen W, Hackett A, Gecz J, Skinner C, Stevenson RE, de Brouwer APM, Coutton C, Francannet C, Jouk PS, Schwartz CE, Egly JM.</t>
  </si>
  <si>
    <t>Mazziotti R, Lupori L, Sagona G, Gennaro M, Della Sala G, Putignano E, Pizzorusso T.</t>
  </si>
  <si>
    <t>Kim S, Twigg SRF, Scanlon VA, Chandra A, Hansen TJ, Alsubait A, Fenwick AL, McGowan SJ, Lord H, Lester T, Sweeney E, Weber A, Cox H, Wilkie AOM, Golden A, Corsi AK.</t>
  </si>
  <si>
    <t>Nguyen VP, Kim SW, Kim H, Kim H, Seok KH, Jung MJ, Ahn YC, Kang HW.</t>
  </si>
  <si>
    <t>Dadvand P, Nieuwenhuijsen MJ, Basagaña X, Alvarez-Pedrerol M, Dalmau-Bueno A, Cirach M, Rivas I, Brunekreef B, Querol X, Morgan IG, Sunyer J.</t>
  </si>
  <si>
    <t>Takagi D, Sawada A, Yamamoto T.</t>
  </si>
  <si>
    <t>Komae K, Takamoto M, Tanaka R, Aihara M, Ohtomo K, Okinaga K, Matsuda J, Nakahara H, Fujino Y, Kaburaki T.</t>
  </si>
  <si>
    <t>Germano RAS, de Moraes CG, Susanna R Jr, Dantas DO, Neto EDS.</t>
  </si>
  <si>
    <t>Lee WJ, Na KI, Kim YK, Jeoung JW, Park KH.</t>
  </si>
  <si>
    <t>Sousa DC, Leal I, Nascimento N, Marques-Neves C, Tuulonen A, Abegão Pinto L.</t>
  </si>
  <si>
    <t>Varadaraj V, Sengupta S, Palaniswamy K, Srinivasan K, Kader MA, Raman G, Reddy S, Ramulu PY, Venkatesh R.</t>
  </si>
  <si>
    <t>Miyata K, Minami K, Otani A, Tokunaga T, Tokuda S, Amano S.</t>
  </si>
  <si>
    <t>Ayalew M, Tilahun Y, Holsclaw D, Indaram M, Stoller NE, Keenan JD, Rose-Nussbaumer J.</t>
  </si>
  <si>
    <t>Ruiz Hidalgo I, Rozema JJ, Saad A, Gatinel D, Rodriguez P, Zakaria N, Koppen C.</t>
  </si>
  <si>
    <t>Gibbons A, Waren D, Yesilirmak N, Davis K, Valenzuela F, Murillo JC, Perez VL.</t>
  </si>
  <si>
    <t>Jayaram A, Cohen LM, Lissner GS, Karagianis AG.</t>
  </si>
  <si>
    <t>Barrio P, Balcells M, La Puma D, Gaig C.</t>
  </si>
  <si>
    <t>Holthoff HP, Li Z, Faßbender J, Reimann A, Adler K, Münch G, Ungerer M.</t>
  </si>
  <si>
    <t>Zeng Y, Fan L, Lu P.</t>
  </si>
  <si>
    <t>M HR, Ghosh D, Banerjee R, Salimath BP.</t>
  </si>
  <si>
    <t>Ohashi K, Kageyama M, Shinomiya K, Fujita-Koyama Y, Hirai SI, Katsuta O, Nakamura M.</t>
  </si>
  <si>
    <t>McLeod D.</t>
  </si>
  <si>
    <t>Singh N, Rohatgi J, Kumar V.</t>
  </si>
  <si>
    <t>Gunes A, Yigit M, Tok L, Tok O.</t>
  </si>
  <si>
    <t>Lee GY, Yu S, Kang HG, Kim JS, Lee KW, Lee JH.</t>
  </si>
  <si>
    <t>Isawumi MA, Adebayo M.</t>
  </si>
  <si>
    <t>Ha SG, Na GH, Kim SH.</t>
  </si>
  <si>
    <t>Hwang DJ, Shin JY, Yu HG.</t>
  </si>
  <si>
    <t>Unsal E, Eltutar K, Sultan P, Erkul SO, Osmanbasoglu OA.</t>
  </si>
  <si>
    <t>Lee KH, Kang EC, Koh HJ.</t>
  </si>
  <si>
    <t>Ramezani A, Entezari M, Shahbazi MM, Semnani Y, Nikkhah H, Yaseri M.</t>
  </si>
  <si>
    <t>Yoo SJ, Kim JH, Lee TG, Kim JW, Cho SW, Han JI.</t>
  </si>
  <si>
    <t>Stein CA, Castanotto D.</t>
  </si>
  <si>
    <t>Maki Y, Ishibashi R, Yamada D, Morita T, Chin M, Yamagata S.</t>
  </si>
  <si>
    <t>Alio JL, Plaza-Puche AB, Férnandez-Buenaga R, Pikkel J, Maldonado M.</t>
  </si>
  <si>
    <t>Rathi VM, Mandathara PS, Dumpati S, Sangwan VS.</t>
  </si>
  <si>
    <t>de Parisot A, Kodjikian L, Errera MH, Sedira N, Heron E, Pérard L, Cornut PL, Schneider C, Rivière S, Ollé P, Pugnet G, Cathébras P, Manoli P, Bodaghi B, Saadoun D, Baillif S, Tieulie N, Andre M, Chiambaretta F, Bonin N, Bielefeld P, Bron A, et al.</t>
  </si>
  <si>
    <t>Bata BM, Leske DA, Holmes JM.</t>
  </si>
  <si>
    <t>Muñoz P, Vena A, Padilla B, Valerio M, Sanchez MI, Puig-Asensio M, Fortún J, Fernández-Ruiz M, Merino P, Losa JE, Loza A, Rivas RA, Bouza E; CANDIPOP Project, GEIH-GEMICOMED (SEIMC), and REIPI..</t>
  </si>
  <si>
    <t>Dev Borman A, Rachitskaya A, Suzani M, Sisk RA, Ahmed ZM, Holder GE, Cipriani V, Arno G, Webster AR, Hufnagel RB, Berrocal A, Moore AT.</t>
  </si>
  <si>
    <t>Güler E, Totan Y, Betül Güragaç F.</t>
  </si>
  <si>
    <t>Verdina T, Greenstein VC, Sodi A, Tsang SH, Burke TR, Passerini I, Allikmets R, Virgili G, Cavallini GM, Rizzo S.</t>
  </si>
  <si>
    <t>Aptel F, Aryal-Charles N, Tamisier R, Pépin JL, Lesoin A, Chiquet C.</t>
  </si>
  <si>
    <t>Kikuchi D, Kaise M, Nomura K, Toba T, Kuribayashi Y, Tanaka M, Yamashita S, Furuhata T, Matsui A, Mitani T, Hoteya S, Iizuka T.</t>
  </si>
  <si>
    <t>Simonini G, Bracaglia C, Cattalini M, Taddio A, Brambilla A, De Libero C, Pires Marafon D, Caputo R, Cimaz R.</t>
  </si>
  <si>
    <t>Wojciechowski MC, Mahmutovic L, Shu DY, Lovicu FJ.</t>
  </si>
  <si>
    <t>Seibel I, Riechardt AI, Heufelder J, Cordini D, Joussen AM.</t>
  </si>
  <si>
    <t>Kortüm KU, Müller M, Kern C, Babenko A, Mayer WJ, Kampik A, Kreutzer TC, Priglinger S, Hirneiss C.</t>
  </si>
  <si>
    <t>Levin LA, Miller JW, Zack DJ, Friedlander M, Smith LEH.</t>
  </si>
  <si>
    <t>Berglund A, Schenck-Gustafsson K, von Euler M.</t>
  </si>
  <si>
    <t>Taban MR.</t>
  </si>
  <si>
    <t>López MM, López MM, de la Torre Díez I, Jimeno JCP, López-Coronado M.</t>
  </si>
  <si>
    <t>Wannez S, Hoyoux T, Langohr T, Bodart O, Martial C, Wertz J, Chatelle C, Verly JG, Laureys S.</t>
  </si>
  <si>
    <t>Seo Y, Chae MK, Han SA, Lee EJ, Lee JH, Yoon JS.</t>
  </si>
  <si>
    <t>Singam NV, Rusia D, Prakash R.</t>
  </si>
  <si>
    <t>Broadgate S, Yu J, Downes SM, Halford S.</t>
  </si>
  <si>
    <t>Lee D, Lu Q, Sommerfeld SD, Chan A, Menon NG, Schmidt TA, Elisseeff JH, Singh A.</t>
  </si>
  <si>
    <t>Hampel U, Garreis F.</t>
  </si>
  <si>
    <t>Lake AJ, Browne JL, Rees G, Speight J.</t>
  </si>
  <si>
    <t>Bee YS, Tu L, Sheu SJ, Lin HC, Tang JH, Wang JH, Prea SM, Dusting GJ, Wu DC, Zhong J, Bui BV, Tai MH, Liu GS.</t>
  </si>
  <si>
    <t>Lee HY, Yoo SM, Kim HR, Chun EJ, White CS.</t>
  </si>
  <si>
    <t>Liu T, Thibos LN.</t>
  </si>
  <si>
    <t>Atkinson J.</t>
  </si>
  <si>
    <t>Park SJ, Oh CM, Yeon B, Cho H, Park KH.</t>
  </si>
  <si>
    <t>Kiire CA, Horak K, Lee KE, Klein BE, Klein R.</t>
  </si>
  <si>
    <t>Mori Y, Miyata K, Ono T, Yagi Y, Kamiya K, Amano S.</t>
  </si>
  <si>
    <t>Limbu B, Katwal S, Lim NS, Faierman ML, Gushchin AG, Saiju R.</t>
  </si>
  <si>
    <t>Breazzano MP, Lewis JS Jr, Chambless LB, Rohde SL, Sobel RK.</t>
  </si>
  <si>
    <t>Maiolo C, Fresina M, Campos EC.</t>
  </si>
  <si>
    <t>Cheng DL, Greenberg PB, Borton DA.</t>
  </si>
  <si>
    <t>Oberlander TJ, Olson BL, Weidauer L.</t>
  </si>
  <si>
    <t>Kaphle D, Lewallen S.</t>
  </si>
  <si>
    <t>El-Shazly AA, Farweez YA, ElSebaay ME, El-Zawahry WMA.</t>
  </si>
  <si>
    <t>Baudouin C, Figueiredo FC, Messmer EM, Ismail D, Amrane M, Garrigue JS, Bonini S, Leonardi A.</t>
  </si>
  <si>
    <t>Speeg-Schatz C, Burgun P, Gottenkiene S.</t>
  </si>
  <si>
    <t>Liu X, Yang Z, Lin H, Simmons M, Lu Z.</t>
  </si>
  <si>
    <t>Longhurst C.</t>
  </si>
  <si>
    <t>Dai B, Lei C, Lin R, Tao L, Bin Y, Peng H, Lei B.</t>
  </si>
  <si>
    <t>Sanches M, Abuhaiba SI, d'Almeida OC, Quendera B, Gomes L, Moreno C, Guelho D, Castelo-Branco M.</t>
  </si>
  <si>
    <t>Dettoraki M, Kattamis A, Ladas I, Maragkos K, Koutsandrea C, Chatzistefanou K, Laios K, Brouzas D, Moschos MM.</t>
  </si>
  <si>
    <t>On Annie LH, Ray M.</t>
  </si>
  <si>
    <t>Ding BY, Shih YF, Lin LLK, Hsiao CK, Wang IJ.</t>
  </si>
  <si>
    <t>Gargeya R, Leng T.</t>
  </si>
  <si>
    <t>Ng KP, Pascoal TA, Mathotaarachchi S, Therriault J, Kang MS, Shin M, Guiot MC, Guo Q, Harada R, Comley RA, Massarweh G, Soucy JP, Okamura N, Gauthier S, Rosa-Neto P.</t>
  </si>
  <si>
    <t>Argente-Escrig H, Bataller L, Krstulovic Roa C, Pérez Guillén V, Perez Garrigues H, Casanova Estruch B.</t>
  </si>
  <si>
    <t>Jin KW, Shin YJ, Hyon JY.</t>
  </si>
  <si>
    <t>Yoo KW, Thiruvarangan M, Jeong YM, Lee MS, Maddirevula S, Rhee M, Bae YK, Kim HG, Kim CH.</t>
  </si>
  <si>
    <t>Kuniyoshi K, Hatsukawa Y, Kimura S, Fujino T, Ohguro H, Nakai R, Sunami K, Mishima SI, Sato T, Kusaka S, Suzuki Y, Shimomura Y.</t>
  </si>
  <si>
    <t>Reina-Torres E, Wen JC, Liu KC, Li G, Sherwood JM, Chang JY, Challa P, Flügel-Koch CM, Stamer WD, Allingham RR, Overby DR.</t>
  </si>
  <si>
    <t>Wen JC, Reina-Torres E, Sherwood JM, Challa P, Liu KC, Li G, Chang JY, Cousins SW, Schuman SG, Mettu PS, Stamer WD, Overby DR, Allingham RR.</t>
  </si>
  <si>
    <t>Taylor DJ, Smith ND, Crabb DP.</t>
  </si>
  <si>
    <t>Garcia MB, Jha AK, Healy KE, Wildsoet CF.</t>
  </si>
  <si>
    <t>Fenwick EK, Man REK, Cheung CMG, Sabanayagam C, Cheng CY, Neelam K, Chua J, Gan ATL, Mitchell P, Wong TY, Lamoureux EL.</t>
  </si>
  <si>
    <t>Xue Y, Liu P, Wang H, Xiao C, Lin C, Liu J, Dong D, Fu T, Yang Y, Wang Z, Pan H, Chen J, Li Y, Cai D, Li Z.</t>
  </si>
  <si>
    <t>Schuerch K, Woods RL, Lee W, Duncker T, Delori FC, Allikmets R, Tsang SH, Sparrow JR.</t>
  </si>
  <si>
    <t>Orosz O, Rajta I, Vajas A, Takács L, Csutak A, Fodor M, Kolozsvári B, Resch M, Sényi K, Lesch B, Szabó V, Berta A, Balogh I, Losonczy G.</t>
  </si>
  <si>
    <t>Wittenborn JS, Clemons T, Regillo C, Rayess N, Liffmann Kruger D, Rein D.</t>
  </si>
  <si>
    <t>Chen CL, Bojikian KD, Wen JC, Zhang Q, Xin C, Mudumbai RC, Johnstone MA, Chen PP, Wang RK.</t>
  </si>
  <si>
    <t>Cesareo M, Ciuffoletti E, Martucci A, Sebastiani J, Sorge RP, Lamantea E, Garavaglia B, Ricci F, Cusumano A, Nucci C, Brancati F.</t>
  </si>
  <si>
    <t>Rodriguez-Agirretxe I, Garcia I, Soria J, Suarez TM, Acera A.</t>
  </si>
  <si>
    <t>Ursini F, Arturi F, Nicolosi K, Ammendolia A, D'Angelo S, Russo E, Naty S, Bruno C, De Sarro G, Olivieri I, Grembiale RD.</t>
  </si>
  <si>
    <t>Anbesse DH, Kassa T, Kefyalew B, Tasew A, Atnie A, Desta B.</t>
  </si>
  <si>
    <t>Lhuillier L, Jeancolas AL, Renaudin L, Goetz C, Ameloot F, Premy S, Ouamara N, Perone JM.</t>
  </si>
  <si>
    <t>Patel KC, Kalantzis G, El-Hindy N, Chang BY.</t>
  </si>
  <si>
    <t>Wang X, Ying M, Fu C, Wang Y, Li N.</t>
  </si>
  <si>
    <t>Schuster AK, Pfeiffer N, Schulz A, Nickels S, Höhn R, Wild PS, Blettner M, Münzel T, Beutel ME, Lackner KJ, Vossmerbaeumer U.</t>
  </si>
  <si>
    <t>Yıldırım Y, Olcucu O, Gunaydin ZK, Ağca A, Ozgurhan EB, Alagoz C, Mutaf C, Demirok A.</t>
  </si>
  <si>
    <t>Hurst J, Schnichels S, Spitzer MS, Bartz-Schmidt KU, Farecki ML, Szurman P, Januschowski K.</t>
  </si>
  <si>
    <t>Liu T, Jain A, Fung M, Vinnard C, Ivaturi V.</t>
  </si>
  <si>
    <t>Oh JH, Oh J, Roh HC.</t>
  </si>
  <si>
    <t>Azzopardi CP, Matity L, Muscat S.</t>
  </si>
  <si>
    <t>Paulus YM, Jefferys JL, Hawkins BS, Scott AW.</t>
  </si>
  <si>
    <t>Kim HJ, Song YJ, Kim YK, Jeoung JW, Park KH.</t>
  </si>
  <si>
    <t>Penno G, Russo E, Garofolo M, Daniele G, Lucchesi D, Giusti L, Sancho Bornez V, Bianchi C, Dardano A, Miccoli R, Del Prato S.</t>
  </si>
  <si>
    <t>Dias MS, Hamel CP, Meunier I, Varin J, Blanchard S, Boyard F, Sahel JA, Zeitz C.</t>
  </si>
  <si>
    <t>Weidmann C, Pomerleau J, Trudel-Vandal L, Landreville S.</t>
  </si>
  <si>
    <t>Durand ML.</t>
  </si>
  <si>
    <t>Bang SP, Joo CK, Jun JH.</t>
  </si>
  <si>
    <t>Zheng K, Han T, Li M, Han Y, Xu Y, Shah R, Zhou X.</t>
  </si>
  <si>
    <t>Acan D, Karti O, Kusbeci T.</t>
  </si>
  <si>
    <t>Hollmann AK, Bleyer M, Tipold A, Neßler JN, Wemheuer WE, Schütz E, Brenig B.</t>
  </si>
  <si>
    <t>Whitley MJ, Xi Z, Bartko JC, Jensen MR, Blackledge M, Gronenborn AM.</t>
  </si>
  <si>
    <t>Fuller ML, Briceño CA, Nelson CC, Bradley EA.</t>
  </si>
  <si>
    <t>Song P, Chang X, Wang M, An L.</t>
  </si>
  <si>
    <t>Lambertus S, Bax NM, Fakin A, Groenewoud JM, Klevering BJ, Moore AT, Michaelides M, Webster AR, van der Wilt GJ, Hoyng CB.</t>
  </si>
  <si>
    <t>Portal C, Gouyer V, Gottrand F, Desseyn JL.</t>
  </si>
  <si>
    <t>Iwase T, Kobayashi M, Yamamoto K, Ra E, Terasaki H.</t>
  </si>
  <si>
    <t>Schehlein EM, Im LT, Robin AL, Onukwugha E, Saeedi OJ.</t>
  </si>
  <si>
    <t>Ghassibi MP, Chien JL, Patthanathamrongkasem T, Abumasmah RK, Rosman MS, Skaat A, Tello C, Liebmann JM, Ritch R, Park SC.</t>
  </si>
  <si>
    <t>Wittmann B, Huchzermeyer C, Rejdak R, Reulbach U, Dietlein T, Hohberger B, Jünemann A.</t>
  </si>
  <si>
    <t>Ledesma-Gil J, García-Rodríguez ML, Gurria LU, Graue-Hernández EO, Navas A.</t>
  </si>
  <si>
    <t>Herskovitz I, Hughes O, MacQuhae F, Kirsner RS.</t>
  </si>
  <si>
    <t>Stem MS, Todorich B, Faia LJ.</t>
  </si>
  <si>
    <t>Port AD, Orlin A, Kiss S, Patel S, D'Amico DJ, Gupta MP.</t>
  </si>
  <si>
    <t>Wu Z, Lin C, Crowther M, Mak H, Yu M, Leung CK.</t>
  </si>
  <si>
    <t>Shen G, Zhang Y, Hu S, Liu B, Kuang A.</t>
  </si>
  <si>
    <t>Garcia-Morales V, Friedrich J, Jorna LM, Campos-Toimil M, Hammes HP, Schmidt M, Krenning G.</t>
  </si>
  <si>
    <t>Nelis P, Alten F, Clemens CR, Heiduschka P, Eter N.</t>
  </si>
  <si>
    <t>Faramarzi A, Feizi S, Maghsoodlou A.</t>
  </si>
  <si>
    <t>Kim N, Yoo YJ, Choung HK, Khwarg SI.</t>
  </si>
  <si>
    <t>Chan ASY, Mudhar H, Shen SY, Lang SS, Fernando M, Hilmy MH, Guppy NJ, Rennie I, Dunkley L, Al Jajeh I.</t>
  </si>
  <si>
    <t>Koh JEW, Acharya UR, Hagiwara Y, Raghavendra U, Tan JH, Sree SV, Bhandary SV, Rao AK, Sivaprasad S, Chua KC, Laude A, Tong L.</t>
  </si>
  <si>
    <t>Hyttinen JMT, Błasiak J, Niittykoski M, Kinnunen K, Kauppinen A, Salminen A, Kaarniranta K.</t>
  </si>
  <si>
    <t>Worthington KS, Wiley LA, Kaalberg EE, Collins MM, Mullins RF, Stone EM, Tucker BA.</t>
  </si>
  <si>
    <t>Ibrahim AS, Saleh H, El-Shafey M, Hussein KA, El-Masry K, Baban B, Sheibani N, Wang MH, Tawfik A, Al-Shabrawey M.</t>
  </si>
  <si>
    <t>Soleimannejad M, Ebrahimi-Barough S, Nadri S, Riazi-Esfahani M, Soleimani M, Tavangar SM, Ai J.</t>
  </si>
  <si>
    <t>Pradhan E, Limbu B, Thakali S, Jain NS, Gurung R, Ruit S.</t>
  </si>
  <si>
    <t>Wolfensberger TJ.</t>
  </si>
  <si>
    <t>Bandello F, Battaglia Parodi M, Lanzetta P, Loewenstein A, Massin P, Menchini F, Veritti D.</t>
  </si>
  <si>
    <t>de Smet MD.</t>
  </si>
  <si>
    <t>Creuzot-Garcher C.</t>
  </si>
  <si>
    <t>Mrejen S, Audo I, Bonnel S, Sahel JA.</t>
  </si>
  <si>
    <t>Zur D, Loewenstein A.</t>
  </si>
  <si>
    <t>Jonas JB, Monés J, Glacet-Bernard A, Coscas G.</t>
  </si>
  <si>
    <t>Lupidi M, Coscas F, Cagini C, Coscas G.</t>
  </si>
  <si>
    <t>Staurenghi G, Pellegrini M, Invernizzi A, Preziosa C.</t>
  </si>
  <si>
    <t>Daruich A, Matet A, Behar-Cohen F.</t>
  </si>
  <si>
    <t>Narayanan R, Kuppermann BD.</t>
  </si>
  <si>
    <t>Cunha-Vaz J.</t>
  </si>
  <si>
    <t>Coscas G, Cunha-Vaz J, Soubrane G.</t>
  </si>
  <si>
    <t>Abdul Nasir NA, Agarwal R, Sheikh Abdul Kadir SH, Vasudevan S, Tripathy M, Iezhitsa I, Mohammad Daher A, Ibrahim MI, Mohd Ismail N.</t>
  </si>
  <si>
    <t>Ciller C, De Zanet S, Kamnitsas K, Maeder P, Glocker B, Munier FL, Rueckert D, Thiran JP, Bach Cuadra M, Sznitman R.</t>
  </si>
  <si>
    <t>Ford J, Thakar S, Thuro B, Esmaeli B.</t>
  </si>
  <si>
    <t>North VS, Campbell AA, Callahan AB, Wilcsek G, Kazim M.</t>
  </si>
  <si>
    <t>Glass GE, Hon KA, Schweibert K, Bowman R, Jones BM, Dunaway DJ, Britto JA.</t>
  </si>
  <si>
    <t>Lavy I, Liarakos VS, Verdijk RM, Parker J, Müller TM, Bruinsma M, Binder PS, Melles GRJ.</t>
  </si>
  <si>
    <t>Kaliki S, Singh S, Gowrishankar S, Reddy VAP.</t>
  </si>
  <si>
    <t>Holmes BB, Green WC, Kung NH, Goebel JA, Van Stavern GP.</t>
  </si>
  <si>
    <t>Kruger JM, Karussis D, Zisimopoulou P, Petrou P.</t>
  </si>
  <si>
    <t>Berthold-Lindstedt M, Ygge J, Borg K.</t>
  </si>
  <si>
    <t>Yang D, So KF, Lo AC.</t>
  </si>
  <si>
    <t>Andrés-Guerrero V, García-Feijoo J, Konstas AG.</t>
  </si>
  <si>
    <t>Matsumura R, Inoue T, Matsumura A, Tanihara H.</t>
  </si>
  <si>
    <t>Saul AB, Cui X, Markand S, Smith SB.</t>
  </si>
  <si>
    <t>Arroba AI, Valverde ÁM.</t>
  </si>
  <si>
    <t>Duan F, Liu Y, Chen X, Congdon N, Zhang J, Chen Q, Chen L, Chen X, Zhang X, Yu C, Liu Y.</t>
  </si>
  <si>
    <t>Fahim AT, Ali N, Blachley T, Michaelides M.</t>
  </si>
  <si>
    <t>Cacciamani L, Likova LT.</t>
  </si>
  <si>
    <t>Scarr D, Lovblom LE, Ostrovski I, Kelly D, Wu T, Farooqi MA, Halpern EM, Ngo M, Ng E, Orszag A, Bril V, Perkins BA.</t>
  </si>
  <si>
    <t>Voisin MR, Sasikumar S, Russell JH, Zadeh G.</t>
  </si>
  <si>
    <t>Sun JP, Chen WL, Huang JY, Hou YC, Wang IJ, Hu FR.</t>
  </si>
  <si>
    <t>Koyama S, Sato H, Wada M, Kawanami T, Emi M, Kato T.</t>
  </si>
  <si>
    <t>Sani I, Albanese A.</t>
  </si>
  <si>
    <t>Meier K, Giaschi D.</t>
  </si>
  <si>
    <t>Hernandez H, Medina-Ortiz WE, Luan T, Clark AF, McDowell CM.</t>
  </si>
  <si>
    <t>Xiao J, Yao J, Jia L, Lin C, Zacks DN.</t>
  </si>
  <si>
    <t>Shiraya T, Kato S, Araki F, Ueta T, Miyaji T, Yamaguchi T.</t>
  </si>
  <si>
    <t>Rim TH, Kang MJ, Choi M, Seo KY, Kim SS.</t>
  </si>
  <si>
    <t>Martínez-Palmer A, Calsina-Prat M, Ormaechea N, Toll A.</t>
  </si>
  <si>
    <t>Nugent AA, Park JG, Wei Y, Tenney AP, Gilette NM, DeLisle MM, Chan WM, Cheng L, Engle EC.</t>
  </si>
  <si>
    <t>Foreman J, Keel S, van Wijngaarden P, Taylor HR, Dirani M.</t>
  </si>
  <si>
    <t>Bal S, Kurichi JE, Kwong PL, Xie D, Hennessy S, Na L, Pezzin LE, Streim JE, Bogner HR.</t>
  </si>
  <si>
    <t>Bierdeman MA, Torres AM, Caballero AR, Tang A, O'Callaghan RJ.</t>
  </si>
  <si>
    <t>Rossaneis MA, Haddad MD, Mantovani MF, Marcon SS, Pissinati PS.</t>
  </si>
  <si>
    <t>Zanzottera C, Milani D, Alfei E, Rizzo A, D'Arrigo S, Esposito S, Pantaleoni C.</t>
  </si>
  <si>
    <t>Natung T, Shullai W, Goswami PK.</t>
  </si>
  <si>
    <t>Pant HB, Bandyopadhyay S, John N, Chandran A, Gudlavalleti MV.</t>
  </si>
  <si>
    <t>Gupta C, Sharma P, Saxena R, Garg A, Sharma S.</t>
  </si>
  <si>
    <t>Ganesh SK, Sen P, Sharma HR.</t>
  </si>
  <si>
    <t>Venkatesh R, Gurav P, Tibrewal S, Agarwal M, Dubey S, Mathur U, Ganesh S, Das S.</t>
  </si>
  <si>
    <t>Chawla B, Singh R.</t>
  </si>
  <si>
    <t>Sihota R, Midha N, Selvan H, Sidhu T, Swamy DR, Sharma A, Gupta A, Gupta V, Dada T, Chaudhary S.</t>
  </si>
  <si>
    <t>Venkatesh P.</t>
  </si>
  <si>
    <t>Dada T, Midha N, Shah P, Sidhu T, Angmo D, Sihota R.</t>
  </si>
  <si>
    <t>Satpathy G, Behera HS, Ahmed NH.</t>
  </si>
  <si>
    <t>Vashist P, Senjam SS, Gupta V, Gupta N, Kumar A.</t>
  </si>
  <si>
    <t>Kumar A, Chawla R, Kumawat D, Pillay G.</t>
  </si>
  <si>
    <t>Evans T, Harris WF.</t>
  </si>
  <si>
    <t>Inoue Y, Shimazawa M, Noda Y, Nagano R, Otsuka T, Kuse Y, Nakano Y, Tsuruma K, Nakagami Y, Hara H.</t>
  </si>
  <si>
    <t>Lee ES, Han JW, Choi HS, Jang JW, Kim SJ, Jang SY.</t>
  </si>
  <si>
    <t>Rootman DB.</t>
  </si>
  <si>
    <t>Rueff EM, Bailey MD.</t>
  </si>
  <si>
    <t>Baudracco I, Grahovac G, Russo VM.</t>
  </si>
  <si>
    <t>SanGiovanni JP, SanGiovanni PM, Sapieha P, De Guire V.</t>
  </si>
  <si>
    <t>Lau HT, Lim KH.</t>
  </si>
  <si>
    <t>Verma R, Lambert A, Katz HH, Benson SJ.</t>
  </si>
  <si>
    <t>Acharya UR, Mookiah MRK, Koh JEW, Tan JH, Bhandary SV, Rao AK, Hagiwara Y, Chua CK, Laude A.</t>
  </si>
  <si>
    <t>Sel S, Stange J, Kaiser D, Kiraly L.</t>
  </si>
  <si>
    <t>Lu Y, Yang N, Li X, Kong J.</t>
  </si>
  <si>
    <t>Pilger D, Wilkemeyer I, Schroeter J, Maier AB, Torun N.</t>
  </si>
  <si>
    <t>Fatehi N, Nowroozizadeh S, Henry S, Coleman AL, Caprioli J, Nouri-Mahdavi K.</t>
  </si>
  <si>
    <t>Graber M, Khoueir Z, Beauchet A, Benhatchi N, Hammoud S, Lachkar Y.</t>
  </si>
  <si>
    <t>Kovalyuk N, Kaiserman I, Mimouni M, Cohen O, Levartovsky S, Sherbany H, Mandelboim M.</t>
  </si>
  <si>
    <t>Liang M, Xie B, Yang H, Yin X, Wang H, Yu L, He S, Wang J.</t>
  </si>
  <si>
    <t>Heichel J, Struck HG, Fiorentzis M, Hammer T, Bredehorn-Mayr T.</t>
  </si>
  <si>
    <t>Kang S, Seo JW, Sa HS.</t>
  </si>
  <si>
    <t>Ved N, Hulse RP, Bestall SM, Donaldson LF, Bainbridge JW, Bates DO.</t>
  </si>
  <si>
    <t>Ding Y, Liu Y, Yan Q, Fritsche LG, Cook RJ, Clemons T, Ratnapriya R, Klein ML, Abecasis GR, Swaroop A, Chew EY, Weeks DE, Chen W; AREDS2 Research Group..</t>
  </si>
  <si>
    <t>Abdelmassih Y, El-Khoury S, Dirani A, Antonios R, Fadlallah A, Cherfan CG, Chelala E, Jarade EF.</t>
  </si>
  <si>
    <t>Lee JM, Kim MJ, Kim JW, Shim DB, Kim J, Kim SH.</t>
  </si>
  <si>
    <t>Taylor RL, Parry NRA, Barton SJ, Campbell C, Delaney CM, Ellingford JM, Hall G, Hardcastle C, Morarji J, Nichol EJ, Williams LC, Douzgou S, Clayton-Smith J, Ramsden SC, Sharma V, Biswas S, Lloyd IC, Ashworth JL, Black GC, Sergouniotis PI.</t>
  </si>
  <si>
    <t>Talib M, van Schooneveld MJ, van Genderen MM, Wijnholds J, Florijn RJ, Ten Brink JB, Schalij-Delfos NE, Dagnelie G, Cremers FPM, Wolterbeek R, Fiocco M, Thiadens AA, Hoyng CB, Klaver CC, Bergen AA, Boon CJF.</t>
  </si>
  <si>
    <t>VanderVeen DK, Melia M, Yang MB, Hutchinson AK, Wilson LB, Lambert SR.</t>
  </si>
  <si>
    <t>Velayudhan V, Chaudhry ZA, Smoker WRK, Shinder R, Reede DL.</t>
  </si>
  <si>
    <t>Wiblin L, Lee M, Burn D.</t>
  </si>
  <si>
    <t>Liu Y, Given KS, Harlow DE, Matschulat AM, Macklin WB, Bennett JL, Owens GP.</t>
  </si>
  <si>
    <t>Thomas DL, Manners J, Marker D, Mettenburg J, Murdoch G, Stevens B, Wang G, Wiley C.</t>
  </si>
  <si>
    <t>Bacchiega ABS, Balbi GGM, Ochtrop MLG, de Andrade FA, Levy RA, Baraliakos X.</t>
  </si>
  <si>
    <t>Maldini C, Druce K, Basu N, LaValley MP, Mahr A.</t>
  </si>
  <si>
    <t>Martini D, Gallo A, Vella S, Sernissi F, Cecchettini A, Luciano N, Polizzi E, Conaldi PG, Mosca M, Baldini C.</t>
  </si>
  <si>
    <t>Chen JQ, Papp G, Póliska S, Szabó K, Tarr T, Bálint BL, Szodoray P, Zeher M.</t>
  </si>
  <si>
    <t>Gupta S, Rodier JT, Sharma A, Giuliano EA, Sinha PR, Hesemann NP, Ghosh A, Mohan RR.</t>
  </si>
  <si>
    <t>Chen H, Zhang Q, Tan S, Fu H, Farris BK, Yang Z.</t>
  </si>
  <si>
    <t>Bowers DC, Moskowitz CS, Chou JF, Mazewski CM, Neglia JP, Armstrong GT, Leisenring WM, Robison LL, Oeffinger KC.</t>
  </si>
  <si>
    <t>Zsebik B, Ujlaky-Nagy L, Losonczy G, Vereb G, Takács L.</t>
  </si>
  <si>
    <t>Lee HJ, Kang TS, Kwak BS, Jo YJ, Kim JY.</t>
  </si>
  <si>
    <t>Xiang M, Zhang X, Li Q, Wang H, Zhang Z, Han Z, Ke M, Chen X.</t>
  </si>
  <si>
    <t>Jia X, Yuan J, Jia X, Ling S, Li S, Guo X.</t>
  </si>
  <si>
    <t>Fabian ID, Stacey AW, Papastefanou V, Al Harby L, Arora AK, Sagoo MS, Cohen VM; Medscape..</t>
  </si>
  <si>
    <t>Kurt MM, Çekiç O, Akpolat Ç, Aslankurt M, Elçioğlu M.</t>
  </si>
  <si>
    <t>Betts T, Ahmed S, Maguire S, Watts P.</t>
  </si>
  <si>
    <t>Kim MH, Cho J, Zhao D, Woo KI, Kim YD, Kim S, Yang SW.</t>
  </si>
  <si>
    <t>Tyler CW, Likova LT.</t>
  </si>
  <si>
    <t>Schaap-Fogler M, Bahar I, Rephaeli A, Dahbash M, Nudelman A, Livny E, Barliya T, Nisgav Y, Livnat T.</t>
  </si>
  <si>
    <t>Ferro F, Marcucci E, Orlandi M, Baldini C, Bartoloni-Bocci E.</t>
  </si>
  <si>
    <t>Qian C, Wan GM, Yan PS, Wang WZ, Liang SZ, Dong Y.</t>
  </si>
  <si>
    <t>Pierpont ME, Richards M, Engel WK, Mendelsohn NJ, Summers CG.</t>
  </si>
  <si>
    <t>Vancleef K, Read JCA, Herbert W, Goodship N, Woodhouse M, Serrano-Pedraza I.</t>
  </si>
  <si>
    <t>Iuliano L, Fogliato G, Querques G, Bandello F, Codenotti M.</t>
  </si>
  <si>
    <t>Young N.</t>
  </si>
  <si>
    <t>Jin H, Parker WT, Law NW, Clarke CL, Gisseman JD, Pflugfelder SC, Wang L, Al-Mohtaseb ZN.</t>
  </si>
  <si>
    <t>Datta S, Cano M, Ebrahimi K, Wang L, Handa JT.</t>
  </si>
  <si>
    <t>Wen D, McAlinden C, Flitcroft I, Tu R, Wang Q, Alió J, Marshall J, Huang Y, Song B, Hu L, Zhao Y, Zhu S, Gao R, Bao F, Yu A, Yu Y, Lian H, Huang J.</t>
  </si>
  <si>
    <t>Forcina BD, Peterseim MM, Wilson ME, Cheeseman EW, Feldman S, Marzolf AL, Wolf BJ, Trivedi RH.</t>
  </si>
  <si>
    <t>Azar G, Quaranta-El Maftouhi M, Masella JJ, Mauget-Faÿsse M.</t>
  </si>
  <si>
    <t>Bian M, Zhang Y, Du X, Xu J, Cui J, Gu J, Zhu W, Zhang T, Chen Y.</t>
  </si>
  <si>
    <t>Ding Y, Aredo B, Zhong X, Zhao CX, Ufret-Vincenty RL.</t>
  </si>
  <si>
    <t>Wang R, Sun Q, Xia F, Chen Z, Wu J, Zhang Y, Xu J, Liu L.</t>
  </si>
  <si>
    <t>Callegan MC, Parkunan SM, Randall CB, Coburn PS, Miller FC, LaGrow AL, Astley RA, Land C, Oh SY, Schneewind O.</t>
  </si>
  <si>
    <t>DeNaeyer G, Sanders DR, Farajian TS.</t>
  </si>
  <si>
    <t>Vincent SJ, Lee GA.</t>
  </si>
  <si>
    <t>Kosekahya P, Koc M, Tekin K, Uzel M, Atilgan CU, Caglayan M, Yilmazbas P.</t>
  </si>
  <si>
    <t>Reddy S, Amutha A, Rajalakshmi R, Bhaskaran R, Monickaraj F, Rangasamy S, Anjana RM, Abhijit S, Gokulakrishnan K, Das A, Mohan V, Balasubramanyam M.</t>
  </si>
  <si>
    <t>Ersoz MG, Karacorlu M, Arf S, Sayman Muslubas I, Hocaoglu M.</t>
  </si>
  <si>
    <t>Han X, Ellwein LB, Guo X, Hu Y, Yan W, He M.</t>
  </si>
  <si>
    <t>Busin M, Leon P, Nahum Y, Scorcia V.</t>
  </si>
  <si>
    <t>Silva PS, El-Rami H, Barham R, Gupta A, Fleming A, van Hemert J, Cavallerano JD, Sun JK, Aiello LP.</t>
  </si>
  <si>
    <t>Grayson PC, Yazici Y, Merideth M, Sen HN, Davis M, Novakovich E, Joyal E, Goldbach-Mansky R, Sibley CH.</t>
  </si>
  <si>
    <t>Bastawrous A, Mathenge W, Wing K, Bastawrous M, Rono H, Weiss HA, Macleod D, Foster A, Peto T, Blows P, Burton M, Kuper H.</t>
  </si>
  <si>
    <t>Akil H, Dastiridou A, Marion K, Francis BA, Chopra V.</t>
  </si>
  <si>
    <t>Wassmer SJ, Leonard BC, Coupland SG, Baker AN, Hamilton J, Hauswirth WW, Tsilfidis C.</t>
  </si>
  <si>
    <t>Werling D, Banks WA, Salameh TS, Kvarik T, Kovacs LA, Vaczy A, Szabo E, Mayer F, Varga R, Tamas A, Toth G, Biro Z, Atlasz T, Reglodi D.</t>
  </si>
  <si>
    <t>Hughes A, Oxford AE, Tawara K, Jorcyk CL, Oxford JT.</t>
  </si>
  <si>
    <t>Luo BA, Gao F, Qin LL.</t>
  </si>
  <si>
    <t>Rouzier C, Moore D, Delorme C, Lacas-Gervais S, Ait-El-Mkadem S, Fragaki K, Burté F, Serre V, Bannwarth S, Chaussenot A, Catala M, Yu-Wai-Man P, Paquis-Flucklinger V.</t>
  </si>
  <si>
    <t>Anttonen AK, Laari A, Kousi M, Yang YJ, Jääskeläinen T, Somer M, Siintola E, Jakkula E, Muona M, Tegelberg S, Lönnqvist T, Pihko H, Valanne L, Paetau A, Lun MP, Hästbacka J, Kopra O, Joensuu T, Katsanis N, Lehtinen MK, Palvimo JJ, Lehesjoki AE.</t>
  </si>
  <si>
    <t>Ma X, Li H, Wang Y, Wang J, Zheng Q, Hua J, Yang J, Pan L, Lu F, Qu J, Hou L.</t>
  </si>
  <si>
    <t>Lopez A, Lee SE, Wojta K, Ramos EM, Klein E, Chen J, Boxer AL, Gorno-Tempini ML, Geschwind DH, Schlotawa L, Ogryzko NV, Bigio EH, Rogalski E, Weintraub S, Mesulam MM; Tauopathy Genetics Consortium., Fleming A, Coppola G, Miller BL, Rubinsztein DC.</t>
  </si>
  <si>
    <t>Mao J, Xia Q, Liu C, Ying Z, Wang H, Wang G.</t>
  </si>
  <si>
    <t>Gu X, Yu X, Song S, Dai H.</t>
  </si>
  <si>
    <t>Narayan DS, Chidlow G, Wood JP, Casson RJ.</t>
  </si>
  <si>
    <t>van Dijk EHC, Schellevis RL, van Bergen MGJM, Breukink MB, Altay L, Scholz P, Fauser S, Meijer OC, Hoyng CB, den Hollander AI, Boon CJF, de Jong EK.</t>
  </si>
  <si>
    <t>Neuillé M, Cao Y, Caplette R, Guerrero-Given D, Thomas C, Kamasawa N, Sahel JA, Hamel CP, Audo I, Picaud S, Martemyanov KA, Zeitz C.</t>
  </si>
  <si>
    <t>Wang SY, Andrews CA, Gardner TW, Wood M, Singer K, Stein JD.</t>
  </si>
  <si>
    <t>Melillo P, Orrico A, Chirico F, Pecchia L, Rossi S, Testa F, Simonelli F.</t>
  </si>
  <si>
    <t>Choi JA, Kim HW, Kwon JW, Shim YS, Jee DH, Yun JS, Ahn YB, Park CK, Ko SH.</t>
  </si>
  <si>
    <t>Tan S, Baig N, Hansapinyo L, Jhanji V, Wei S, Tham CC.</t>
  </si>
  <si>
    <t>Rao HL, Pradhan ZS, Weinreb RN, Dasari S, Riyazuddin M, Raveendran S, Puttaiah NK, Venugopal JP, Rao DAS, Devi S, Mansouri K, Webers CAB.</t>
  </si>
  <si>
    <t>Park JH, Yoo C, Park J, Kim YY.</t>
  </si>
  <si>
    <t>Liu JL, McAnany JJ, Wilensky JT, Aref AA, Vajaranant TS.</t>
  </si>
  <si>
    <t>Anderson DM, Schwope RB, Reiter MJ, Suhr AW.</t>
  </si>
  <si>
    <t>Armstrong JJ, Wasiuta T, Kiatos E, Malvankar-Mehta M, Hutnik CML.</t>
  </si>
  <si>
    <t>Sacconi R, Deotto N, Merz T, Morbio R, Casati S, Marchini G.</t>
  </si>
  <si>
    <t>Alhadeff PA, De Moraes CG, Chen M, Raza AS, Ritch R, Hood DC.</t>
  </si>
  <si>
    <t>Lorenzo D, Arias L, Choudhry N, Millan E, Flores I, Rubio MJ, Cobos E, García-Bru P, Filloy A, Caminal JM.</t>
  </si>
  <si>
    <t>Lupidi M, Fiore T, Cerquaglia A, Coscas G, Cagini C.</t>
  </si>
  <si>
    <t>Ohana O, Barak A, Schwartz S.</t>
  </si>
  <si>
    <t>Nagata K, Kumata K, Nakayama Y, Satoh Y, Sugihara H, Hara S, Matsushita M, Kuwamoto S, Kato M, Murakami I, Hayashi K.</t>
  </si>
  <si>
    <t>Schnabolk G, Beon MK, Tomlinson S, Rohrer B.</t>
  </si>
  <si>
    <t>Zhu GZ, Sun ZS, Liao WX, Cai B, Chen CL, Zheng HH, Zeng L, Luo SK.</t>
  </si>
  <si>
    <t>Lin H, Mares JA, LaMonte MJ, Brady WE, Sahli MW, Klein R, Klein BEK, Nie J, Millen AE.</t>
  </si>
  <si>
    <t>Raman R, Ganesan S, Pal SS, Gella L, Kulothungan V, Sharma T.</t>
  </si>
  <si>
    <t>España A, Iranzo P, Herrero-González J, Mascaro JM Jr, Suárez R.</t>
  </si>
  <si>
    <t>Marks DC, van der Meer PF; Biomedical Excellence for Safer Transfusion (BEST) Collaborative..</t>
  </si>
  <si>
    <t>Ding C, Cong X, Zhang XM, Li SL, Wu LL, Yu GY.</t>
  </si>
  <si>
    <t>Yamada W, Takekoshi A, Ishida K, Mochizuki K, Sone J, Sobue G, Hayashi Y, Inuzuka T, Miyake Y.</t>
  </si>
  <si>
    <t>Dong E, Bachleda A, Xiong Y, Osawa S, Weiss ER.</t>
  </si>
  <si>
    <t>Tsuboi H, Hagiwara S, Asashima H, Takahashi H, Hirota T, Noma H, Umehara H, Kawakami A, Nakamura H, Sano H, Tsubota K, Ogawa Y, Takamura E, Saito I, Inoue H, Nakamura S, Moriyama M, Takeuchi T, Tanaka Y, Hirata S, Mimori T, Matsumoto I, et al.</t>
  </si>
  <si>
    <t>LeBlanc ME, Wang W, Chen X, Caberoy NB, Guo F, Shen C, Ji Y, Tian H, Wang H, Chen R, Li W.</t>
  </si>
  <si>
    <t>Ross BX, Gao N, Cui X, Standiford TJ, Xu J, Yu FX.</t>
  </si>
  <si>
    <t>Xing Y, Wen X, Ding X, Fan J, Chai P, Jia R, Ge S, Qian G, Zhang H, Fan X.</t>
  </si>
  <si>
    <t>Goules AV, Kapsogeorgou EK, Tzioufas AG.</t>
  </si>
  <si>
    <t>Tsai FY, Lau LI, Li AF, Chen SJ, Wang SE, Lee FL, Liu CJ, Shyr YM.</t>
  </si>
  <si>
    <t>Xu X, Wang Y, Hu H, Su G, Liu H, Shi H, Wu F.</t>
  </si>
  <si>
    <t>Sadeghi Y, Obéric A, Theintz G, Hamédani M.</t>
  </si>
  <si>
    <t>Helfenstein M, Zweifel S, Barthelmes D, Meier F, Fehr J, Böni C.</t>
  </si>
  <si>
    <t>Ferrari B, Morita L, Choate K, Hu RH.</t>
  </si>
  <si>
    <t>Chen W, Xu J, Zhou J, Gu Z, Huang S, Li H, Qin Z, Yu X.</t>
  </si>
  <si>
    <t>Figueras-Roca M, Molins B, Sala-Puigdollers A, Matas J, Vinagre I, Ríos J, Adán A.</t>
  </si>
  <si>
    <t>Russo A, Ragusa M, Barbagallo C, Longo A, Avitabile T, Uva MG, Bonfiglio V, Toro MD, Caltabiano R, Mariotti C, Boscia F, Romano M, Di Pietro C, Barbagallo D, Purrello M, Reibaldi M.</t>
  </si>
  <si>
    <t>Bauer CM, Hirsch GV, Zajac L, Koo BB, Collignon O, Merabet LB.</t>
  </si>
  <si>
    <t>Lai HC, Tseng WC, Pao SI, Wong CS, Huang RC, Chan WH, Wu ZF.</t>
  </si>
  <si>
    <t>Shiragami C, Miyake M, Fujiwara A, Morizane Y, Tsujikawa A, Yamashita A, Shiraga F.</t>
  </si>
  <si>
    <t>Farideh D, Azad S, Feizollah N, Sana N, Cyrus A, Mohammad G, Alireza BR.</t>
  </si>
  <si>
    <t>Al Kaissi A, Marrakchi Z, Nassib NM, Hofstaetter J, Grill F, Ganger R, Kircher SG.</t>
  </si>
  <si>
    <t>Naviglio S, Parentin F, Nider S, Rassu N, Martelossi S, Ventura A.</t>
  </si>
  <si>
    <t>Soejima K, Kashimura T, Yamaki T, Sakurai H, Nakazawa H.</t>
  </si>
  <si>
    <t>Na J, Choi SY, Baek S, Lee H.</t>
  </si>
  <si>
    <t>Bryskin RB, Shillingford M, Hunter L, Maryak BN.</t>
  </si>
  <si>
    <t>Jiménez-Pérez JC, Jakobiec FA, Zakka FR, Yoon MK.</t>
  </si>
  <si>
    <t>Erdur SK, Aydin R, Ozsutcu M, Olmuscelik O, Eliacik M, Demirci G, Kocabora MS.</t>
  </si>
  <si>
    <t>Sharkia R, Shalev SA, Zalan A, Marom-David M, Watemberg N, Urquhart JE, Daly SB, Bhaskar SS, Williams SG, Newman WG, Spiegel R, Azem A, Elpeleg O, Mahajnah M.</t>
  </si>
  <si>
    <t>Moosa S, Haagerup A, Gregersen PA, Petersen KK, Altmüller J, Thiele H, Nürnberg P, Cho TJ, Kim OH, Nishimura G, Wollnik B, Vogel I.</t>
  </si>
  <si>
    <t>Logeswaran T, Friedburg C, Hofmann K, Akintuerk H, Biskup S, Graef M, Rad A, Weber A, Neubauer BA, Schranz D, Bouvagnet P, Lorenz B, Hahn A.</t>
  </si>
  <si>
    <t>Lee W, Schuerch K, Zernant J, Collison FT, Bearelly S, Fishman GA, Tsang SH, Sparrow JR, Allikmets R.</t>
  </si>
  <si>
    <t>Roy P, Loewen RT, Dang Y, Parikh HA, Bussel II, Loewen NA.</t>
  </si>
  <si>
    <t>Harris WF, Evans T, van Gool RD.</t>
  </si>
  <si>
    <t>Luo J, Wang Y, Yu B, Qian H, He Y, Shi G.</t>
  </si>
  <si>
    <t>Adams GG, Bunce C, Xing W, Butler L, Long V, Reddy A, Dahlmann-Noor AH.</t>
  </si>
  <si>
    <t>Wijnen M, van den Heuvel-Eibrink MM, Janssen JAMJL, Catsman-Berrevoets CE, Michiels EMC, van Veelen-Vincent MC, Dallenga AHG, van den Berge JH, van Rij CM, van der Lely AJ, Neggers SJCMM.</t>
  </si>
  <si>
    <t>Ortiz-Toquero S, Martin R.</t>
  </si>
  <si>
    <t>Konda S, Kathrotiya P, Grant-Kels JM.</t>
  </si>
  <si>
    <t>Fan Gaskin JC, Sandhu SS, Walland MJ.</t>
  </si>
  <si>
    <t>Yin D, Thompson JA, Drees C, Ojemann SG, Nagae L, Pelak VS, Abosch A.</t>
  </si>
  <si>
    <t>Jovanović S, Šarenac Vulović T, Radotić F, Tončić Z, Živković M, Petrović N.</t>
  </si>
  <si>
    <t>Nakai S, Honda S, Miki A, Matsumiya W, Nakamura M.</t>
  </si>
  <si>
    <t>Hardin JS, Sutton DA, Wiederhold NP, Mele J, Goyal S.</t>
  </si>
  <si>
    <t>Manfredi A, Sebastiani M, Cerri S, Cassone G, Bellini P, Casa GD, Luppi F, Ferri C.</t>
  </si>
  <si>
    <t>Del Águila-Carrasco AJ, Marín-Franch I, Bernal-Molina P, Esteve-Taboada JJ, Kruger PB, Montés-Micó R, López-Gil N.</t>
  </si>
  <si>
    <t>Lucy KA, Wang B, Schuman JS, Bilonick RA, Ling Y, Kagemann L, Sigal IA, Grulkowski I, Liu JJ, Fujimoto JG, Ishikawa H, Wollstein G.</t>
  </si>
  <si>
    <t>Yungher BJ, Ribeiro M, Park KK.</t>
  </si>
  <si>
    <t>Evans DR, Green JS, Johnson GJ, Schwartzentruber J, Majewski J, Beaulieu CL, Qin W, Marshall CR, Paton TA, Roslin NM, Paterson AD, Fahiminiya S, French J, Boycott KM, Woods MO; FORGE Canada Consortium..</t>
  </si>
  <si>
    <t>Huang P, Sun J, Wang F, Luo X, Feng J, Gu Q, Liu T, Sun X.</t>
  </si>
  <si>
    <t>Lyu J, Zhang Q, Chen CL, Xu Y, Ji XD, Li JK, Huang QJ, Zhao PQ.</t>
  </si>
  <si>
    <t>Moshiri A, Humpal D, Leonard BC, Imai DM, Tham A, Bower L, Clary D, Glaser TM, Lloyd KC, Murphy CJ.</t>
  </si>
  <si>
    <t>Ng L, Liu H, St Germain DL, Hernandez A, Forrest D.</t>
  </si>
  <si>
    <t>Huang Z, Hu Z, Xie P, Liu Q.</t>
  </si>
  <si>
    <t>Roets-Merken L, Zuidema S, Vernooij-Dassen M, Dees M, Hermsen P, Kempen G, Graff M.</t>
  </si>
  <si>
    <t>Epstein D, Amrén U.</t>
  </si>
  <si>
    <t>Jeoung JW, Ko JH, Kim YJ, Kim YW, Park KH, Oh JY.</t>
  </si>
  <si>
    <t>Yang TH, Chen HL, Young YH.</t>
  </si>
  <si>
    <t>Taghipour M, Derakhshan N, Saffarian A, Dehghanian A.</t>
  </si>
  <si>
    <t>Tian H, Li L, Song F.</t>
  </si>
  <si>
    <t>Subirà O, Muñoz S, Sánchez JJ, Puyalto P, Lee AG.</t>
  </si>
  <si>
    <t>Ji Y, Rao J, Rong X, Lou S, Zheng Z, Lu Y.</t>
  </si>
  <si>
    <t>Tee JJL, Carroll J, Webster AR, Michaelides M.</t>
  </si>
  <si>
    <t>Mogil RS, Tirsi A, Lee JM, Tello C, Park SC.</t>
  </si>
  <si>
    <t>Feller L, Ballyram R, Khammissa RA, Altini M, Lemmer J.</t>
  </si>
  <si>
    <t>Imai A, Toriyama Y, Iesato Y, Hirabayashi K, Sakurai T, Kamiyoshi A, Ichikawa-Shindo Y, Kawate H, Tanaka M, Liu T, Xian X, Zhai L, Dai K, Tanimura K, Liu T, Cui N, Yamauchi A, Murata T, Shindo T.</t>
  </si>
  <si>
    <t>Röck D, Wude J, Bartz-Schmidt KU, Yoeruek E, Thaler S, Röck T.</t>
  </si>
  <si>
    <t>Eibenberger K, Sacu S, Rezar-Dreindl S, Pöcksteiner J, Georgopoulos M, Schmidt-Erfurth U.</t>
  </si>
  <si>
    <t>Malalana F, Blundell RJ, Pinchbeck GL, Mcgowan CM.</t>
  </si>
  <si>
    <t>Kashiwagi Y, Hatsushika T, Tsutsumi N, Go S, Nishimata S, Kawashima H.</t>
  </si>
  <si>
    <t>Nomura K, Arakawa K, Sugawara M, Hidaka H, Suzuki J, Katori Y.</t>
  </si>
  <si>
    <t>Lee SC, Geannette C, Wolfe SW, Feinberg JH, Sneag DB.</t>
  </si>
  <si>
    <t>He J, Long C, Huang Z, Zhou X, Kuang X, Liu L, Liu H, Tang Y, Fan Y, Ning J, Ma X, Zhang Q, Shen H.</t>
  </si>
  <si>
    <t>Yu S, Chu Y, Li G, Ren L, Zhang Q, Wu L.</t>
  </si>
  <si>
    <t>Dagi LR, MacKinnon S, Zurakowski D, Prabhu SP.</t>
  </si>
  <si>
    <t>Kang S, Shaikh AG.</t>
  </si>
  <si>
    <t>Khalilpour S, Latifi S, Behnammanesh G, Majid AMSA, Majid ASA, Tamayol A.</t>
  </si>
  <si>
    <t>Garg RK, Malhotra HS, Kumar N, Uniyal R.</t>
  </si>
  <si>
    <t>Tipura E, Pegna AJ, de Gelder B, Renaud O.</t>
  </si>
  <si>
    <t>Dai Z, Yu X, Sun J, Sun X.</t>
  </si>
  <si>
    <t>Lee H, Shim W, Kim CE, Choi SY, Lee H, Yang J.</t>
  </si>
  <si>
    <t>Nyagetuba JKM, Hansen EN.</t>
  </si>
  <si>
    <t>Wang X, Mudie LI, Baskaran M, Cheng CY, Alward WL, Friedman DS, Brady CJ.</t>
  </si>
  <si>
    <t>Joseph SS, Joseph AW, Smith JI, Niziol LM, Musch DC, Nelson CC.</t>
  </si>
  <si>
    <t>Xia N, Ye X, Hu X, Song S, Xu H, Niu M, Wang H, Wang J.</t>
  </si>
  <si>
    <t>Shih KC, Lam KS, Tong L.</t>
  </si>
  <si>
    <t>Upadhyay N, Suppa A, Piattella MC, Giannì C, Bologna M, Di Stasio F, Petsas N, Tona F, Fabbrini G, Berardelli A, Pantano P.</t>
  </si>
  <si>
    <t>Ljubimov AV.</t>
  </si>
  <si>
    <t>Eo DR, Kim YD, Woo KI.</t>
  </si>
  <si>
    <t>Labbé A, Baudouin C, Ismail D, Amrane M, Garrigue JS, Leonardi A, Figueiredo FC, Van Setten G, Labetoulle M.</t>
  </si>
  <si>
    <t>Liu YC, Rosman M, Mehta JS.</t>
  </si>
  <si>
    <t>Soliman SE, VandenHoven C, MacKeen LD, Héon E, Gallie BL.</t>
  </si>
  <si>
    <t>Timlin HM, Keane PA, Rose GE, Ezra DG.</t>
  </si>
  <si>
    <t>Khalil S, Bardawil T, Stephan C, Darwiche N, Abbas O, Kibbi AG, Nemer G, Kurban M.</t>
  </si>
  <si>
    <t>O'Byrne JJ, Laffan E, Murray DJ, Reardon W.</t>
  </si>
  <si>
    <t>Ren C, Liu Q, Wei Q, Cai W, He M, Du Y, Xu D, Wu Y, Yu J.</t>
  </si>
  <si>
    <t>Hsu CC, Huang N, Lin PY, Fang SY, Tsai DC, Chen SY, Tsai CY, Woung LC, Chiou SH, Liu CJ.</t>
  </si>
  <si>
    <t>Imanaka T, Sato I, Tanaka S, Kawakami K.</t>
  </si>
  <si>
    <t>Imamura T, Tsuruma K, Inoue Y, Otsuka T, Ohno Y, Ogami S, Yamane S, Shimazawa M, Hara H.</t>
  </si>
  <si>
    <t>Peet DJ, Kittipassorn T, Wood JP, Chidlow G, Casson RJ.</t>
  </si>
  <si>
    <t>Hammel N, Belghith A, Weinreb RN, Medeiros FA, Mendoza N, Zangwill LM.</t>
  </si>
  <si>
    <t>Genidy MM, Abdelghany AA, Alio JL.</t>
  </si>
  <si>
    <t>Longo A, Avitabile T, Uva MG, Bonfiglio V, Russo A, Toro MD, Gagliano C, Fallico M, Reibaldi M.</t>
  </si>
  <si>
    <t>Lauritsen KF, Lildballe DL, Coucke PJ, Monrad R, Larsen DA, Gregersen PA.</t>
  </si>
  <si>
    <t>White TL, Lewis PN, Young RD, Kitazawa K, Inatomi T, Kinoshita S, Meek KM.</t>
  </si>
  <si>
    <t>Trost A, Bruckner D, Kaser-Eichberger A, Motloch K, Bogner B, Runge C, Strohmaier C, Couillard-Despres S, Reitsamer HA, Schroedl F.</t>
  </si>
  <si>
    <t>Fardeau C, Simon A, Rodde B, Viscogliosi F, Labalette P, Looten V, Tézenas du Montcel S, LeHoang P.</t>
  </si>
  <si>
    <t>Mysona B, Kansara N, Zhao J, Bollinger K.</t>
  </si>
  <si>
    <t>Mavlyutov TA, Guo LW.</t>
  </si>
  <si>
    <t>Wang J, Cui X, Roon P, Saul A, Smith SB.</t>
  </si>
  <si>
    <t>Chiam PJ, Cheeseman R, Ho VW, Romano V, Choudhary A, Batterbury M, Kaye SB, Willoughby CE.</t>
  </si>
  <si>
    <t>Rezaei KA, Zhang Q, Chen CL, Chao J, Wang RK.</t>
  </si>
  <si>
    <t>Fang XL, Tong Y, Zhou YL, Zhao PQ, Wang ZY.</t>
  </si>
  <si>
    <t>Mattern J, Lammert A, Otto M, Hammes HP.</t>
  </si>
  <si>
    <t>Sayanagi K, Ikuno Y, Uematsu S, Nishida K.</t>
  </si>
  <si>
    <t>Majander A, Bowman R, Poulton J, Antcliff RJ, Reddy MA, Michaelides M, Webster AR, Chinnery PF, Votruba M, Moore AT, Yu-Wai-Man P.</t>
  </si>
  <si>
    <t>Micieli JA, Easterbrook M.</t>
  </si>
  <si>
    <t>Black AM, Patton DA, Eliason PH, Emery CA.</t>
  </si>
  <si>
    <t>Liu X, Jiang J, Zhang K, Long E, Cui J, Zhu M, An Y, Zhang J, Liu Z, Lin Z, Li X, Chen J, Cao Q, Li J, Wu X, Wang D, Lin H.</t>
  </si>
  <si>
    <t>Matoba AY, Barrett R, Lehmann AE.</t>
  </si>
  <si>
    <t>Fajgenbaum MA, Hollick EJ.</t>
  </si>
  <si>
    <t>Han JY, Kang B, Eom Y, Kim HM, Song JS.</t>
  </si>
  <si>
    <t>Marignier R, Cobo Calvo A, Vukusic S.</t>
  </si>
  <si>
    <t>Habib L, Son JH, Petris C, Kazim M.</t>
  </si>
  <si>
    <t>Brosa Morros H, Subirà O, Gomà Gàllego M, Paúles Villar MJ, Mascaró Zamora F, Abia Serrano M.</t>
  </si>
  <si>
    <t>Lee NY, Kim MH, Park CK.</t>
  </si>
  <si>
    <t>Yildiz Tasci Y, Gürdal C, Sarac O, Onusever A.</t>
  </si>
  <si>
    <t>Chatziralli I, Kabanarou SA, Parikakis E, Chatzirallis A, Xirou T, Mitropoulos P.</t>
  </si>
  <si>
    <t>Shao C, Lu W, Li J, Chen J, Yao Q, Fan X, Fu Y.</t>
  </si>
  <si>
    <t>Khanum BNMK, Guha R, Sur VP, Nandi S, Basak SK, Konar A, Hazra S.</t>
  </si>
  <si>
    <t>Fernández-Montero A, Bes-Rastrollo M, Moreno-Montañés J, Moreno-Galarraga L, Martínez-González MÁ.</t>
  </si>
  <si>
    <t>Uzel MM, Citirik M, Kekilli M, Cicek P.</t>
  </si>
  <si>
    <t>Edy Siswanto J, Sauer PJ.</t>
  </si>
  <si>
    <t>Rozema JJ, Rodriguez P, Ruiz Hidalgo I, Navarro R, Tassignon MJ, Koppen C.</t>
  </si>
  <si>
    <t>Ozawa H, Yamane M, Inoue E, Yoshida-Uemura T, Katagiri S, Yokoi T, Nishina S, Azuma N.</t>
  </si>
  <si>
    <t>Kida T, Oku H, Horie T, Fukumoto M, Okuda Y, Morishita S, Ikeda T.</t>
  </si>
  <si>
    <t>Normile D.</t>
  </si>
  <si>
    <t>Liu J, Li S, Deng G, Yang W, Chen W, Lu H.</t>
  </si>
  <si>
    <t>Bodanapally UK, Addis H, Dreizin D, Reddy AK, Margo JA, Archer-Arroyo KL, Feldman S, Saboury B, Sudini K, Saeedi O.</t>
  </si>
  <si>
    <t>Orman G, Wang KY, Pekcevik Y, Thompson CB, Mealy M, Levy M, Izbudak I.</t>
  </si>
  <si>
    <t>Micieli JA, Lam C, Najem K, Margolin EA.</t>
  </si>
  <si>
    <t>Senra H, Balaskas K, Mahmoodi N, Aslam T.</t>
  </si>
  <si>
    <t>Rivera SS, Lee MS, Lunos S, Anderson JS, Bothun ED.</t>
  </si>
  <si>
    <t>Gumus K, Schuetzle KL, Pflugfelder SC.</t>
  </si>
  <si>
    <t>Fabian ID, Stacey AW, Chowdhury T, Duncan C, Karaa EK, Scheimberg I, Reddy MA, Sagoo MS.</t>
  </si>
  <si>
    <t>Gulzar R, Shahid R, Mirza T.</t>
  </si>
  <si>
    <t>Yang Y, Peng M, Duan Y, Huang X, Li K, Lin D.</t>
  </si>
  <si>
    <t>Junejo MS, Khan MS, Mukhtar A.</t>
  </si>
  <si>
    <t>Chen S, Lv J, Fan S, Zhang H, Xie L, Xu L, Jiang B, Yuan H, Liang Y, Li S, Chen P, Zhang X, Wang N; Multi-mechanism Angle Closure Study (MACs) group..</t>
  </si>
  <si>
    <t>Lorenz K, Scheller Y, Bell K, Grus F, Ponto KA, Bock F, Cursiefen C, Flach J, Gehring M, Peto T, Silva R, Tal Y, Pfeiffer N.</t>
  </si>
  <si>
    <t>Shi H, Qi XF, Liu TT, Hao Q, Li XH, Liang LL, Wang YM, Cui ZH.</t>
  </si>
  <si>
    <t>Wright Mayes E, Cole ED, Dang S, Novais EA, Vuong L, Mendoza-Santiesteban C, Duker JS, Hedges TR 3rd.</t>
  </si>
  <si>
    <t>Neriyanuri S, Rao C, Raman R.</t>
  </si>
  <si>
    <t>Kanadani TCM, Dos Reis Veloso CE, Dorairaj S, Nehemy MB.</t>
  </si>
  <si>
    <t>Hart C, Ferdinands M, Barnsley L.</t>
  </si>
  <si>
    <t>Oke I, Alkharashi M, Petersen RA, Ashenberg A, Shah AS.</t>
  </si>
  <si>
    <t>Durbin MK, An L, Shemonski ND, Soares M, Santos T, Lopes M, Neves C, Cunha-Vaz J.</t>
  </si>
  <si>
    <t>Eadie BD, Etminan M, Carleton BC, Maberley DA, Mikelberg FS.</t>
  </si>
  <si>
    <t>Amoozgar B, Wei X, Hui Lee J, Bloomer M, Zhao Z, Coh P, He F, Luan L, Xie C, Han Y.</t>
  </si>
  <si>
    <t>Acharya NK, Qi X, Goldwaser EL, Godsey GA, Wu H, Kosciuk MC, Freeman TA, Macphee CH, Wilensky RL, Venkataraman V, Nagele RG.</t>
  </si>
  <si>
    <t>Fox JD, Dubovy SR, Wester ST, Nouri K.</t>
  </si>
  <si>
    <t>Landfried B, Samardzija M, Barben M, Schori C, Klee K, Storti F, Grimm C.</t>
  </si>
  <si>
    <t>Fulton J, Mazumder B, Whitchurch JB, Monteiro CJ, Collins HM, Chan CM, Clemente MP, Hernandez-Quiles M, Stewart EA, Amoaku WM, Moran PM, Mongan NP, Persson JL, Ali S, Heery DM.</t>
  </si>
  <si>
    <t>Li J, Liu J, Liang Z, He F, Yang L, Li P, Jiang Y, Wang B, Zhou C, Wang Y, Ren Y, Yang J, Zhang J, Luo Z, Vaziri C, Liu P.</t>
  </si>
  <si>
    <t>Bawaskar HS, Bawaskar PH, Bawaskar PH.</t>
  </si>
  <si>
    <t>Chakrabarty L.</t>
  </si>
  <si>
    <t>Murthy R.</t>
  </si>
  <si>
    <t>Pasricha ND, Bhullar PK, Shieh C, Viehland C, Carrasco-Zevallos OM, Keller B, Izatt JA, Toth CA, Challa P, Kuo AN.</t>
  </si>
  <si>
    <t>Kim WJ, Kim JH, Cho NC.</t>
  </si>
  <si>
    <t>Karabulut GO, Kaynak P, Ozturker C, Fazil K, Ocak OB, Taskapılı M.</t>
  </si>
  <si>
    <t>Kita Y, Soutome N, Horie D, Kita R, Hollό G.</t>
  </si>
  <si>
    <t>Philip SS.</t>
  </si>
  <si>
    <t>Lu Y, Grisolia AB, Ge YR, Xue CY, Cao Q, Yang LP, Huang ZP.</t>
  </si>
  <si>
    <t>Munsamy AJ, Moodley VR.</t>
  </si>
  <si>
    <t>Dhiman R, Chawla B, Chandra M, Bajaj MS, Pushker N.</t>
  </si>
  <si>
    <t>Yang H, Reynaud J, Lockwood H, Williams G, Hardin C, Reyes L, Stowell C, Gardiner SK, Burgoyne CF.</t>
  </si>
  <si>
    <t>Chung H, Byeon SH.</t>
  </si>
  <si>
    <t>Ozen S, Ozer MA, Akdemir MO.</t>
  </si>
  <si>
    <t>Patel RM, Liu D, Gonzaga-Jauregui C, Jhangiani S, Lu JT, Sutton VR, Fernbach SD, Azamian M, White L, Edmond JC, Paysse EA, Belmont JW, Muzny D, Lupski JR, Gibbs RA, Lewis RA, Lee BH, Lalani SR, Campeau PM.</t>
  </si>
  <si>
    <t>Curragh DS, Hassett P.</t>
  </si>
  <si>
    <t>Mikhail MA, Mangioris G, Casalino G, McGimpsey S, Sharkey J, Best R, Chan WC.</t>
  </si>
  <si>
    <t>Rossetto JD, Cavuoto KM, Osigian CJ, Chang TCP, Miller D, Capo H, Spierer O.</t>
  </si>
  <si>
    <t>Marangoni D, Yong Z, Kjellström S, Vijayasarathy C, A Sieving P, Bush RA.</t>
  </si>
  <si>
    <t>Zhuang P, Muraleedharan CK, Xu S.</t>
  </si>
  <si>
    <t>Youssef MM, El-Fayoumi D, Sidky MK, Hegazy AI, Marzouk H, Eltanamly RM.</t>
  </si>
  <si>
    <t>Vázquez-Osorio I, Hernández-Martín A.</t>
  </si>
  <si>
    <t>Hua HT, Tran KD, Medina CA, Fallas B, Negron C, Berrocal AM.</t>
  </si>
  <si>
    <t>Yannuzzi NA, Gregori NZ, Roisman L, Gupta N, Goldhagen BE, Goldhardt R.</t>
  </si>
  <si>
    <t>Todorich B, Thanos A, Yonekawa Y, Capone A Jr.</t>
  </si>
  <si>
    <t>Hajrasouliha AR, Garcia-Gonzales JM, Shapiro MJ, Yoon H, Blair MP.</t>
  </si>
  <si>
    <t>Shah PK, Karandikar SS, Narendran V.</t>
  </si>
  <si>
    <t>Kapran Z, Ozkaya A, Erdogan G, Karakucuk Y, Gezginaslan TA, Perente I, Taskapili M.</t>
  </si>
  <si>
    <t>Ashraf M, Souka AA, ElKayal H.</t>
  </si>
  <si>
    <t>Ilim O, Akkin C, Oztas Z, Nalcaci S, Afrashi F, Degirmenci C, Mentes J.</t>
  </si>
  <si>
    <t>Runkle A, Srivastava SK, Ehlers JP.</t>
  </si>
  <si>
    <t>Saleh MG, Campbell JP, Yang P, Lin P.</t>
  </si>
  <si>
    <t>Alshareef RA, Khuthaila MK, Goud A, Vupparaboina KK, Jana S, Chhablani J.</t>
  </si>
  <si>
    <t>Dolz-Marco R, Fine HF, Freund KB.</t>
  </si>
  <si>
    <t>Huang TL, Wen YT, Chang CH, Chang SW, Lin KH, Tsai RK.</t>
  </si>
  <si>
    <t>Lee EJ, Kim TW, Lee SH, Kim JA.</t>
  </si>
  <si>
    <t>Bekesi N, Gallego-Muñoz P, Ibarés-Frías L, Perez-Merino P, Martinez-Garcia MC, Kochevar IE, Marcos S.</t>
  </si>
  <si>
    <t>Stephen J, Yokoyama T, Tolman NJ, O'Brien KJ, Nicoli ER, Brooks BP, Huryn L, Titus SA, Adams DR, Chen D, Gahl WA, Gochuico BR, Malicdan MC.</t>
  </si>
  <si>
    <t>Chen CY, Dai CS, Lee CC, Shyu YC, Huang TS, Yeung L, Sun CC, Yang HY, Wu IW.</t>
  </si>
  <si>
    <t>Lee YB, Kim SY, Park YG, Han KD, Kim JW, Chae HS, Lee YC.</t>
  </si>
  <si>
    <t>Wang Z, Cao Q, Jin G, Young CA, Wang Y, Zheng D.</t>
  </si>
  <si>
    <t>Wang X, Shi XD, Li LF, Zhou P, Shen YW, Song QK.</t>
  </si>
  <si>
    <t>Yu X, Zhang B, Bao J, Zhang J, Wu G, Xu J, Zheng J, Drobe B, Chen H.</t>
  </si>
  <si>
    <t>DellʼArti L, Barteselli G, Invernizzi A, Leone G, Benatti E, Viola F.</t>
  </si>
  <si>
    <t>Kuriyan AE, Albini TA, Townsend JH, Rodriguez M, Pandya HK, Leonard RE 2nd, Parrott MB, Rosenfeld PJ, Flynn HW Jr, Goldberg JL.</t>
  </si>
  <si>
    <t>Li S, Liang L.</t>
  </si>
  <si>
    <t>Mandai M, Watanabe A, Kurimoto Y, Hirami Y, Morinaga C, Daimon T, Fujihara M, Akimaru H, Sakai N, Shibata Y, Terada M, Nomiya Y, Tanishima S, Nakamura M, Kamao H, Sugita S, Onishi A, Ito T, Fujita K, Kawamata S, Go MJ, Shinohara C, et al.</t>
  </si>
  <si>
    <t>Salomão SR, Furtado JM, Berezovsky A, Cavascan NN, Ferraz AN Jr, Cohen JM, Muñoz S, Belfort R Jr.</t>
  </si>
  <si>
    <t>Mouridsen SE, Rich B, Isager T.</t>
  </si>
  <si>
    <t>Mellington FE, Dayan CM, Dickinson AJ, Hickey JL, MacEwen CJ, McLaren J, Perros P, Rose GE, Uddin J, Vaidya B, Foley P, Lazarus JH, Mitchell A, Ezra DG; Thyroid Eye Disease Amsterdam Declaration Implementation Group (TEAMeD)..</t>
  </si>
  <si>
    <t>Bowman SJ, Everett CC, O'Dwyer JL, Emery P, Pitzalis C, Ng WF, Pease CT, Price EJ, Sutcliffe N, Gendi NST, Hall FC, Ruddock SP, Fernandez C, Reynolds C, Hulme CT, Davies KA, Edwards CJ, Lanyon PC, Moots RJ, Roussou E, Giles IP, Sharples LD, et al.</t>
  </si>
  <si>
    <t>Quérat L, Chen E.</t>
  </si>
  <si>
    <t>Creese K, Ong D, Sandhu SS, Ware D, Alex Harper C, Al-Qureshi SH, Wickremasinghe SS.</t>
  </si>
  <si>
    <t>Bhattacharya P, Mahadevan R.</t>
  </si>
  <si>
    <t>Lee H, Kim M, Park SY, Kim EK, Seo KY, Kim TI.</t>
  </si>
  <si>
    <t>Kiely PM, Cappuccio S, McIntyre E.</t>
  </si>
  <si>
    <t>Chinnery HR, Naranjo Golborne C, Downie LE.</t>
  </si>
  <si>
    <t>Iwanicki TW, Novales Flamarique I, Ausiό J, Morris E, Taylor JS.</t>
  </si>
  <si>
    <t>Evans RW, Garibay A, Foroozan R.</t>
  </si>
  <si>
    <t>Laughton DS, Sheppard AL, Mallen EAH, Read SA, Davies LN.</t>
  </si>
  <si>
    <t>Saijo E, Ghetti B, Zanusso G, Oblak A, Furman JL, Diamond MI, Kraus A, Caughey B.</t>
  </si>
  <si>
    <t>Singh AD.</t>
  </si>
  <si>
    <t>Bron AM, Mariet AS, Benzenine E, Arnould L, Daien V, Korobelnik JF, Quantin C, Creuzot-Garcher C.</t>
  </si>
  <si>
    <t>Goukon H, Kamiya K, Shimizu K, Igarashi A.</t>
  </si>
  <si>
    <t>Ma J, Li H, Ding X, Tanumiharjo S, Lu L.</t>
  </si>
  <si>
    <t>Rim TH, Cheng CY, Kim DW, Kim SS, Wong TY.</t>
  </si>
  <si>
    <t>Salowi MA, Chew FLM, Adnan TH, King C, Ismail M, Goh PP.</t>
  </si>
  <si>
    <t>Wang LZ, Cheung CY, Tapp RJ, Hamzah H, Tan G, Ting D, Lamoureux E, Wong TY.</t>
  </si>
  <si>
    <t>Wang MTM, Cho ISH, Jung SH, Craig JP.</t>
  </si>
  <si>
    <t>Khan FA, Awais M, Niazi ShP, Akhter N, Ishaq M.</t>
  </si>
  <si>
    <t>Ito M, Fukuda M, Suzuki Y, Wakamoto H, Ishii E.</t>
  </si>
  <si>
    <t>Lee DC, Lee SY.</t>
  </si>
  <si>
    <t>El-Sayyad F, El-Saied HMA, Abdelhakim MASE.</t>
  </si>
  <si>
    <t>Georgiou T, Wen YT, Chang CH, Kolovos P, Kalogerou M, Prokopiou E, Neokleous A, Huang CT, Tsai RK.</t>
  </si>
  <si>
    <t>Mutti DO, Mitchell GL, Jones-Jordan LA, Cotter SA, Kleinstein RN, Manny RE, Twelker JD, Zadnik K; CLEERE Study Group..</t>
  </si>
  <si>
    <t>Zanigni S, Evangelisti S, Testa C, Manners DN, Calandra-Buonaura G, Guarino M, Gabellini A, Gramegna LL, Giannini G, Sambati L, Cortelli P, Lodi R, Tonon C.</t>
  </si>
  <si>
    <t>Kocová H, Vlková E, Michalcová L, Motyka O.</t>
  </si>
  <si>
    <t>McLaughlin A, Colyer MH, Ryan DS, Sia RK, Weichel ED, Spiegelman A, Eaddy SG, Mazzoli RA, Bower KS.</t>
  </si>
  <si>
    <t>Williams ST, Harding TH, Statz JK, Martin JS.</t>
  </si>
  <si>
    <t>Vlasov A, Kim WI.</t>
  </si>
  <si>
    <t>Maruta J, Jaw E, Modera P, Rajashekar U, Spielman LA, Ghajar J.</t>
  </si>
  <si>
    <t>Vlasov A, Ryan DS, Ludlow S, Coggin A, Weichel ED, Stutzman RD, Bower KS, Colyer MH.</t>
  </si>
  <si>
    <t>Katana VG, Carpenter RJ, Trafeli JP, Kwan JM.</t>
  </si>
  <si>
    <t>Daya SK, Paulus AO, Braxton EE Jr, Vroman PJ, Mathis DA, Lin R, True MW.</t>
  </si>
  <si>
    <t>Andrus DE, Haynes JT, Wright ST.</t>
  </si>
  <si>
    <t>D'Angelo R, Donato L, Venza I, Scimone C, Aragona P, Sidoti A.</t>
  </si>
  <si>
    <t>Prokopetc K, Bartoli A.</t>
  </si>
  <si>
    <t>Clemente C, Esposito L, Speranza D, Bonora N.</t>
  </si>
  <si>
    <t>Kabasakal Y, Kitapçıoğlu G, Karabulut G, Tezcan M, Balkarlı A, Aksoy A, Yavuz Ş, Yılmaz S, Kaşifoğlu T, Kalyoncu U, Dalkılıç E, Tufan A, Mercan R, Yıldız F, Şentürk T, Önen F, Bes C, Erken E, Tunç E, Kamalı S, Tarhan E, Yazıcı A, et al.</t>
  </si>
  <si>
    <t>Rahman M, Shiozaki K, Okamoto K, Thompson R, Bereiter DA.</t>
  </si>
  <si>
    <t>Teixeira Mendes LS, Wotherspoon A.</t>
  </si>
  <si>
    <t>Mwangi N, Zondervan M, Bascaran C.</t>
  </si>
  <si>
    <t>Jeong S, Sagong M, Chang W.</t>
  </si>
  <si>
    <t>Chen Y, Qian Y, Lu P.</t>
  </si>
  <si>
    <t>Terelak-Borys B, Grabska-Liberek I, Piekarniak-Wozniak A, Konieczka K.</t>
  </si>
  <si>
    <t>Zhang KK, He WW, Lu Y, Zhu XJ.</t>
  </si>
  <si>
    <t>Gudu W.</t>
  </si>
  <si>
    <t>Lindner M, Lambertus S, Mauschitz MM, Bax NM, Kersten E, Lüning A, Nadal J, Schmitz-Valckenberg S, Schmid M, Holz FG, Hoyng CB, Fleckenstein M; Foveal sparing Atrophy Study Team (FAST)..</t>
  </si>
  <si>
    <t>Barraquer RI, Pinilla Cortés L, Allende MJ, Montenegro GA, Ivankovic B, D'Antin JC, Martínez Osorio H, Michael R.</t>
  </si>
  <si>
    <t>Tighe S, Moein HR, Chua L, Cheng A, Hamrah P, Tseng SC.</t>
  </si>
  <si>
    <t>Rao HL, Pradhan ZS, Weinreb RN, Riyazuddin M, Dasari S, Venugopal JP, Puttaiah NK, Rao DA, Devi S, Mansouri K, Webers CA.</t>
  </si>
  <si>
    <t>Salehi Fadardi M, Bathke AC, Harrar SW, Abel LA.</t>
  </si>
  <si>
    <t>Marsack JD, Ravikumar A, Benoit JS, Anderson HA.</t>
  </si>
  <si>
    <t>du Toit R, Courtright P, Lewallen S.</t>
  </si>
  <si>
    <t>Klein BEK, Horak KL, Maynard JD, Lee KE, Klein R.</t>
  </si>
  <si>
    <t>Holdsworth E, Datta J, Marks D, Kuper H, Lee H, Leamon S, Lindfield R, Wormald R, Clarke J, Elkarmouty A, Macdowall W.</t>
  </si>
  <si>
    <t>Varssano D, Friedman M, Goldstein M, Bar-Sela S, Sella T, Shalev V, Chodick G.</t>
  </si>
  <si>
    <t>Smith WM.</t>
  </si>
  <si>
    <t>McGuinness MB, Karahalios A, Kasza J, Guymer RH, Finger RP, Simpson JA.</t>
  </si>
  <si>
    <t>Gamond L, Vecchi T, Ferrari C, Merabet LB, Cattaneo Z.</t>
  </si>
  <si>
    <t>Hu QR, Huang LZ, Chen XL, Xia HK, Li TQ, Li XX.</t>
  </si>
  <si>
    <t>Li B, Vachali PP, Shen Z, Gorusupudi A, Nelson K, Besch BM, Bartschi A, Longo S, Mattinson T, Shihab S, Polyakov NE, Suntsova LP, Dushkin AV, Bernstein PS.</t>
  </si>
  <si>
    <t>Do H, Kshettry VR, Siu A, Belinsky I, Farrell CJ, Nyquist G, Rosen M, Evans JJ.</t>
  </si>
  <si>
    <t>Vila-Bedmar S, Ostos-Moliz F, Camacho-Salas A.</t>
  </si>
  <si>
    <t>Yavne Y, Tiosano S, Watad A, Comaneshter D, Cohen AD, Amital H.</t>
  </si>
  <si>
    <t>Xu M, Xie YA, Abouzeid H, Gordon CT, Fiorentino A, Sun Z, Lehman A, Osman IS, Dharmat R, Riveiro-Alvarez R, Bapst-Wicht L, Babino D, Arno G, Busetto V, Zhao L, Li H, Lopez-Martinez MA, Azevedo LF, Hubert L, Pontikos N, Eblimit A, Lorda-Sanchez I, et al.</t>
  </si>
  <si>
    <t>L Srinidhi C, Aparna P, Rajan J.</t>
  </si>
  <si>
    <t>Lu LJ, Liu J, Adelman RA.</t>
  </si>
  <si>
    <t>Kida T, Fukumoto M, Sato T, Oku H, Ikeda T.</t>
  </si>
  <si>
    <t>Pyzik A, Grywalska E, Matyjaszek-Matuszek B, Smoleń A, Pyzik D, Roliński J.</t>
  </si>
  <si>
    <t>Argüeso P.</t>
  </si>
  <si>
    <t>Hasler T, Stückelberger A, Ott E, Blum J.</t>
  </si>
  <si>
    <t>Butragueño Laiseca L, Toledo Del Castillo B, Rodríguez Jimenez C, Manrique-Rodríguez S, Pérez Moreno J.</t>
  </si>
  <si>
    <t>Foy M, Anézo O, Saule S, Planque N.</t>
  </si>
  <si>
    <t>Iu LPL, Lee R, Fan MCY, Lam WC, Chang RT, Wong IYH.</t>
  </si>
  <si>
    <t>Ip MS, Zhang J, Ehrlich JS.</t>
  </si>
  <si>
    <t>Dhakal B, Fenske TS, Ramalingam S, Shuff J, Epperla N, Hosking P, Rein L, Banerjee A, Hari P, D'Souza A, Shah N, Siker M, Griepentrog GJ, Harris GJ, Wells TS, Erickson BA, Hamadani M.</t>
  </si>
  <si>
    <t>Masuda H, Mori M, Uchida T, Uzawa A, Ohtani R, Kuwabara S.</t>
  </si>
  <si>
    <t>Waqas O, Faisal M, Haider I, Amjad A, Jamshed A, Hussain R.</t>
  </si>
  <si>
    <t>Lin CY, Huang HM.</t>
  </si>
  <si>
    <t>Saucedo F, Yang F.</t>
  </si>
  <si>
    <t>Linsler S, Quack F, Schwerdtfeger K, Oertel J.</t>
  </si>
  <si>
    <t>Syed YY.</t>
  </si>
  <si>
    <t>Riva I, Roberti G, Katsanos A, Oddone F, Quaranta L.</t>
  </si>
  <si>
    <t>Beckman KA, Luchs J, Milner MS, Ambrus JL Jr.</t>
  </si>
  <si>
    <t>Russo A, Turano R, Morescalchi F, Gambicorti E, Cancarini A, Duse S, Costagliola C, Semeraro F.</t>
  </si>
  <si>
    <t>Uzawa A, Mori M, Masuda H, Ohtani R, Uchida T, Sawai S, Kuwabara S.</t>
  </si>
  <si>
    <t>Wu L, Guo F, Wu Y, Wang Q, Ma X, Zhao Y, Qin G.</t>
  </si>
  <si>
    <t>McLaughlin MD, Hwang JC.</t>
  </si>
  <si>
    <t>Matsushita I, Nagata T, Hayashi T, Kimoto K, Kubota T, Ohji M, Kusaka S, Kondo H.</t>
  </si>
  <si>
    <t>Lombardo M, Giannini D, Lombardo G, Serrao S.</t>
  </si>
  <si>
    <t>Algahtani H, Shirah B, Algahtani R, Alkahtani A, Alwadie S.</t>
  </si>
  <si>
    <t>Eskandarieh S, Nedjat S, Abdollahpour I, Moghadasi AN, Azimi AR, Sahraian MA.</t>
  </si>
  <si>
    <t>Behbehani R, Ahmed S, Al-Hashel J, Rousseff RT, Alroughani R.</t>
  </si>
  <si>
    <t>Aljanobi H, Sabharwal A, Krishnakumar B, Kramer JM.</t>
  </si>
  <si>
    <t>Seo S, Lee CE, Jeong JH, Park KH, Kim DM, Jeoung JW.</t>
  </si>
  <si>
    <t>Imdad A, Mayo-Wilson E, Herzer K, Bhutta ZA.</t>
  </si>
  <si>
    <t>Hurtikova K, Gerding H.</t>
  </si>
  <si>
    <t>Ran Y, Wang L, Zhang F, Ao R, Dong Z, Yu S.</t>
  </si>
  <si>
    <t>Ponnalagu M, Subramani M, Jayadev C, Shetty R, Das D.</t>
  </si>
  <si>
    <t>Gootwine E, Abu-Siam M, Obolensky A, Rosov A, Honig H, Nitzan T, Shirak A, Ezra-Elia R, Yamin E, Banin E, Averbukh E, Hauswirth WW, Ofri R, Seroussi E.</t>
  </si>
  <si>
    <t>Tan PL, Garrett ME, Willer JR, Campochiaro PA, Campochiaro B, Zack DJ, Ashley-Koch AE, Katsanis N.</t>
  </si>
  <si>
    <t>Pardhan S, Scarfe A, Bourne R, Timmis M.</t>
  </si>
  <si>
    <t>Nakano S, Sugita S, Tomaru Y, Hono A, Nakamuro T, Kubota T, Takase H, Mochizuki M, Takahashi M, Shimizu N.</t>
  </si>
  <si>
    <t>Bantseev V, Miller PE, Bentley E, Schuetz C, Streit TM, Christian BJ, Farman C, Booler H, Thackaberry EA.</t>
  </si>
  <si>
    <t>Zhou T, Souzeau E, Siggs OM, Landers J, Mills R, Goldberg I, Healey PR, Graham S, Hewitt AW, Mackey DA, Galanopoulos A, Casson RJ, Ruddle JB, Ellis J, Leo P, Brown MA, MacGregor S, Sharma S, Burdon KP, Craig JE.</t>
  </si>
  <si>
    <t>Huang H, Liu Y, Wang L, Li W.</t>
  </si>
  <si>
    <t>Geng Z, Walsh PJ, Truong V, Hill C, Ebeling M, Kapphahn RJ, Montezuma SR, Yuan C, Roehrich H, Ferrington DA, Dutton JR.</t>
  </si>
  <si>
    <t>Chandran P, Rao HL, Mandal AK, Choudhari NS, Garudadri CS, Senthil S.</t>
  </si>
  <si>
    <t>Mehta AA, Wagner LH, Blace N.</t>
  </si>
  <si>
    <t>Hall SC, Hassis ME, Williams KE, Albertolle ME, Prakobphol A, Dykstra AB, Laurance M, Ona K, Niles RK, Prasad N, Gormley M, Shiboski C, Criswell LA, Witkowska HE, Fisher SJ.</t>
  </si>
  <si>
    <t>Qi Y, Wang Y, You Q, Tsai F, Liu W.</t>
  </si>
  <si>
    <t>Palamar M, Kiyat P, Ertam I, Yagci A.</t>
  </si>
  <si>
    <t>Daniel MC, Coughtrey A, Heyman I, Dahlmann-Noor AH.</t>
  </si>
  <si>
    <t>Frampton GK, Kalita N, Payne L, Colquitt JL, Loveman E, Downes SM, Lotery AJ.</t>
  </si>
  <si>
    <t>Sung MS, Heo H, Ji YS, Park SW.</t>
  </si>
  <si>
    <t>Nam GE, Hwang BE, Lee YC, Paik JS, Yang SW, Chun YH, Han K, Park YG, Park SH; Epidemiologic Survey Committee of the Korean Ophthalmological Society..</t>
  </si>
  <si>
    <t>Wilde C, Poostchi A, Mehta RL, MacNab HK, Hillman JG, Vernon SA, Amoaku WM.</t>
  </si>
  <si>
    <t>Yusuf IH, Sharma S, Luqmani R, Downes SM.</t>
  </si>
  <si>
    <t>Polo V, Rodrigo MJ, Garcia-Martin E, Otin S, Larrosa JM, Fuertes MI, Bambo MP, Pablo LE, Satue M.</t>
  </si>
  <si>
    <t>Ahn SJ, Park SH, Lee BR.</t>
  </si>
  <si>
    <t>Goudot M, Groh M, Salah S, Monnet D, Blanche P, Brézin AP.</t>
  </si>
  <si>
    <t>Subhi H, Latham K, Myint J, Crossland MD.</t>
  </si>
  <si>
    <t>Elbaz H, Besgen V, Rechberger K, Sekundo W, Apfelstedt-Sylla E.</t>
  </si>
  <si>
    <t>Yilmaz S, Serin M, Canda E, Eraslan C, Tekin H, Ucar SK, Gokben S, Tekgul H, Serdaroglu G.</t>
  </si>
  <si>
    <t>Treumer F, Wienand S, Purtskhvanidze K, Roider J, Hillenkamp J.</t>
  </si>
  <si>
    <t>Seol BR, Kim S, Kim DM, Park KH, Jeoung JW, Kim SH.</t>
  </si>
  <si>
    <t>Occelli V, Lacey S, Stephens C, Merabet LB, Sathian K.</t>
  </si>
  <si>
    <t>Liu Q, Liu J, Ren C, Cai W, Wei Q, Song Y, Yu J.</t>
  </si>
  <si>
    <t>Hadjadj J, Dechartres A, Chapron T, Assala M, Salah S, Dunogué B, Musset L, Baudin B, Groh M, Blanche P, Mouthon L, Monnet D, Le Jeunne C, Brézin A, Terrier B.</t>
  </si>
  <si>
    <t>Bork K, Brehler R, Witzke G, Boor S, Heineke W, Hardt J.</t>
  </si>
  <si>
    <t>Sinha S, Saxena S, Prasad S, Mahdi AA, Bhasker SK, Das S, Krasnik V, Caprnda M, Opatrilova R, Kruzliak P.</t>
  </si>
  <si>
    <t>Wang N, Chen FE, Long ZW.</t>
  </si>
  <si>
    <t>Moon BG, Cho AR, Lee J, Kim YJ, Lee JY, Kim JG, Yoon YH.</t>
  </si>
  <si>
    <t>Wakamatsu TH, Ueta M, Tokunaga K, Okada Y, Loureiro RR, Costa KA, Sallum JMF, Milhomens JA, Inoue C, Sotozono C, Gomes JÁP, Kinoshita S.</t>
  </si>
  <si>
    <t>Henry CR, Al-Attar L, Cruz-Chacón AM, Davis JL.</t>
  </si>
  <si>
    <t>Zhu Y, Yu H, Qiu Y, Ye Z, Su W, Deng J, Cao Q, Yuan G, Kijlstra A, Yang P.</t>
  </si>
  <si>
    <t>Gutowski MB, Wilson L, Van Gelder RN, Pepple KL.</t>
  </si>
  <si>
    <t>Vardhan S A, Haripriya A, Ratukondla B, Ramulu P, Shivakumar C, Nath M, Vijayaraghavan P, Robin AL.</t>
  </si>
  <si>
    <t>Rübsam A, Thieme CE, Schlomberg J, Winterhalter S, Müller B, Joussen AM, Stübiger N.</t>
  </si>
  <si>
    <t>Morillon P, Bremner F.</t>
  </si>
  <si>
    <t>de Frutos-Lezaun M, Bidaguren A, de la Riva P, Meneses CF, Olascoaga J.</t>
  </si>
  <si>
    <t>Bouffard MA, Caplan LR, Torun N.</t>
  </si>
  <si>
    <t>Ji J, Dimitrijevic I, Sundquist J, Sundquist K, Zöller B.</t>
  </si>
  <si>
    <t>Pan CW, Wang S, Qian DJ, Xu C, Song E.</t>
  </si>
  <si>
    <t>Gong YY, Zhang F, Zhou J, Li J, Zhang GH, Wang JL, Gu ZS.</t>
  </si>
  <si>
    <t>Mpyet C, Muhammad N, Adamu MD, Muazu H, Umar MM, Goyol M, Yahaya HB, Onyebuchi U, Ogoshi C, Hussaini T, Isiyaku S, William A, Flueckiger RM, Chu BK, Willis R, Pavluck AL, Olobio N, Phelan S, Macleod C, Solomon AW; Global Trachoma Mapping Project..</t>
  </si>
  <si>
    <t>Rodrigues AR, Soares R.</t>
  </si>
  <si>
    <t>Ozawa S, Mans C, Szabo Z, Di Girolamo N.</t>
  </si>
  <si>
    <t>Santhanam A, Marino GK, Torricelli AA, Wilson SE.</t>
  </si>
  <si>
    <t>Fieß A, Christian L, Janz J, Kölb-Keerl R, Knuf M, Kirchhof B, Muether PS, Bauer J; Prematurity Eye Study Group..</t>
  </si>
  <si>
    <t>Low L, Hodson J, Morris D, Desai P, MacEwen C.</t>
  </si>
  <si>
    <t>Layton AM.</t>
  </si>
  <si>
    <t>Chen SJ, Zhang YX, Huang SG, Lu FL.</t>
  </si>
  <si>
    <t>Sreelakshmi V, Abraham A.</t>
  </si>
  <si>
    <t>Bian F, Xiao Y, Zaheer M, Volpe EA, Pflugfelder SC, Li DQ, de Paiva CS.</t>
  </si>
  <si>
    <t>Deemer AD, Massof RW, Rovner BW, Casten RJ, Piersol CV.</t>
  </si>
  <si>
    <t>Zhang Q, Chen CL, Chu Z, Zheng F, Miller A, Roisman L, Rafael de Oliveira Dias J, Yehoshua Z, Schaal KB, Feuer W, Gregori G, Kubach S, An L, Stetson PF, Durbin MK, Rosenfeld PJ, Wang RK.</t>
  </si>
  <si>
    <t>Miller AR, Roisman L, Zhang Q, Zheng F, Rafael de Oliveira Dias J, Yehoshua Z, Schaal KB, Feuer W, Gregori G, Chu Z, Chen CL, Kubach S, An L, Stetson PF, Durbin MK, Wang RK, Rosenfeld PJ.</t>
  </si>
  <si>
    <t>Shi H, Wang H, Fu S, Xu K, Zhang X, Xiao Y, Ye W.</t>
  </si>
  <si>
    <t>Preti RC, Mutti A, Ferraz DA, Zacharias LC, Nakashima Y, Takahashi WY, Monteiro ML.</t>
  </si>
  <si>
    <t>Xu XH, Zhao C, Peng Q, Xie P, Liu QH.</t>
  </si>
  <si>
    <t>Lee CW, Fang SY, Tsai DC, Huang N, Hsu CC, Chen SY, Chiu AW, Liu CJ.</t>
  </si>
  <si>
    <t>Ali MJ, Singh S, Naik MN.</t>
  </si>
  <si>
    <t>Vingolo EM, Fragiotta S, Mafrici M, Cutini A, Marinelli C, Concistrè A, Iannucci G, Petramala L, Letizia C.</t>
  </si>
  <si>
    <t>Siggs OM, Javadiyan S, Sharma S, Souzeau E, Lower KM, Taranath DA, Black J, Pater J, Willoughby JG, Burdon KP, Craig JE.</t>
  </si>
  <si>
    <t>Testa F, Filippelli M, Brunetti-Pierri R, Di Fruscio G, Di Iorio V, Pizzo M, Torella A, Barillari MR, Nigro V, Brunetti-Pierri N, Simonelli F, Banfi S.</t>
  </si>
  <si>
    <t>Huang Y, Feng L, Zhou Y.</t>
  </si>
  <si>
    <t>Li M, Yan XQ, Song YW, Guo JM, Zhang H.</t>
  </si>
  <si>
    <t>Kwon JW, Jee D, La TY.</t>
  </si>
  <si>
    <t>Hu R, Wang X, Wang Y, Sun Y.</t>
  </si>
  <si>
    <t>Tian M, Ma P, Zhou W, Feng J, Mu G.</t>
  </si>
  <si>
    <t>Ebbo M, Patient M, Grados A, Groh M, Desblaches J, Hachulla E, Saadoun D, Audia S, Rigolet A, Terrier B, Perlat A, Guillaud C, Renou F, Bernit E, Costedoat-Chalumeau N, Harlé JR, Schleinitz N.</t>
  </si>
  <si>
    <t>Bakar AA, Kamal NM, Alsaedi A, Turkistani R, Aldosari D.</t>
  </si>
  <si>
    <t>Bak E, Yang HK, Hwang JM.</t>
  </si>
  <si>
    <t>Funke S, Perumal N, Bell K, Pfeiffer N, Grus FH.</t>
  </si>
  <si>
    <t>Ba-Ali S, Christensen SK, Sander B, Rosenberg T, Larsen M, Lund-Andersen H.</t>
  </si>
  <si>
    <t>Shimada H, Arai S, Nakashizuka H, Hattori T, Yuzawa M.</t>
  </si>
  <si>
    <t>Merle BMJ, Buaud B, Korobelnik JF, Bron A, Delyfer MN, Rougier MB, Savel H, Vaysse C, Creuzot-Garcher C, Delcourt C.</t>
  </si>
  <si>
    <t>Loukovaara S, Piippo N, Kinnunen K, Hytti M, Kaarniranta K, Kauppinen A.</t>
  </si>
  <si>
    <t>Askou AL, Alsing S, Holmgaard A, Bek T, Corydon TJ.</t>
  </si>
  <si>
    <t>Radziwon A, Arno G, K Wheaton D, McDonagh EM, Baple EL, Webb-Jones K, G Birch D, Webster AR, MacDonald IM.</t>
  </si>
  <si>
    <t>Araslanova R, Allen L, Rotenberg BW, Sowerby LJ.</t>
  </si>
  <si>
    <t>Koike T, Baba T, Nizawa T, Oshitari T, Yamamoto S.</t>
  </si>
  <si>
    <t>Kimura A, Namekata K, Guo X, Noro T, Harada C, Harada T.</t>
  </si>
  <si>
    <t>Koh V, Chua J, Shi Y, Thakku SG, Lee R, Nongpiur ME, Baskaran M, Kumar RS, Perera S, Aung T, Cheng CY.</t>
  </si>
  <si>
    <t>Roberts PK, Baumann B, Schlanitz FG, Sacu S, Bolz M, Pircher M, Hagmann M, Hitzenberger CK, Schmidt-Erfurth U.</t>
  </si>
  <si>
    <t>Beltran-Agulló L, Buys YM, Jahan F, Shapiro CM, Flanagan JG, Cheng J, Trope GE.</t>
  </si>
  <si>
    <t>Kim CY, Park KH, Ahn J, Ahn MD, Cha SC, Kim HS, Kim JM, Kim MJ, Kim TW, Kim YY, Lee JW, Park SW, Sohn YH, Sung KR, Yoo C, Cha J, Kim YJ.</t>
  </si>
  <si>
    <t>Darlow BA, Lui K, Kusuda S, Reichman B, Håkansson S, Bassler D, Modi N, Lee SK, Lehtonen L, Vento M, Isayama T, Sjörs G, Helenius KK, Adams M, Rusconi F, Morisaki N, Shah PS; International Network for Evaluating Outcomes of Neonates..</t>
  </si>
  <si>
    <t>Shimura M, Yasuda K, Motohashi R, Kotake O, Noma H.</t>
  </si>
  <si>
    <t>Law A, Lindsley K, Rouse B, Wormald R, Dickersin K, Li T.</t>
  </si>
  <si>
    <t>Yadav S, Parry DG, Beare NAV, Pearce IA.</t>
  </si>
  <si>
    <t>Mansour AM, Ashraf M, Dedhia CJ, Charbaji A, Souka AAR, Chhablani J.</t>
  </si>
  <si>
    <t>Goto H, Usui Y, Umazume A, Uchida K, Eishi Y.</t>
  </si>
  <si>
    <t>Sridhar MS, Pineda R.</t>
  </si>
  <si>
    <t>Olsson P, Turesson C, Mandl T, Jacobsson L, Theander E.</t>
  </si>
  <si>
    <t>Everett S, Vishwanath S, Cavero V, Shen L, Suresh L, Malyavantham K, Lincoff-Cohen N, Ambrus JL Jr.</t>
  </si>
  <si>
    <t>Nemoto H, Togo T, Maruyama N, Miyabe K, Nakae S, Sumiya N.</t>
  </si>
  <si>
    <t>Gatto EM, Allegri RF, Da Prat G, Chrem Mendez P, Hanna DS, Dorschner MO, Surace EI, Zabetian CP, Mata IF.</t>
  </si>
  <si>
    <t>Wu Z, Saunders LJ, Daga FB, Diniz-Filho A, Medeiros FA.</t>
  </si>
  <si>
    <t>Singh RP, Lehmann R, Martel J, Jong K, Pollack A, Tsorbatzoglou A, Staurenghi G, Cervantes-Coste Cervantes G, Alpern L, Modi S, Svoboda L, Adewale A, Jaffe GJ.</t>
  </si>
  <si>
    <t>Dale ML, Horak FB, Wright WG, Schoneburg BM, Nutt JG, Mancini M.</t>
  </si>
  <si>
    <t>Brigande JV.</t>
  </si>
  <si>
    <t>Tode J, Richert E, Koinzer S, Klettner A, Pickhinke U, Garbers C, Rose-John S, Nölle B, Roider J.</t>
  </si>
  <si>
    <t>Shafi F, Rathore D, Johnson A, Mehta P, Ahluwalia HS.</t>
  </si>
  <si>
    <t>Medel R, Balaguer Solé Ò, Vasquez LM.</t>
  </si>
  <si>
    <t>Reibaldi M, Pulvirenti A, Avitabile T, Bonfiglio V, Russo A, Mariotti C, Bucolo C, Mastropasqua R, Parisi G, Longo A.</t>
  </si>
  <si>
    <t>Etxebarria J, Sanz-Lázaro S, Hernáez-Moya R, Freire V, Durán JA, Morales MC, Andollo N.</t>
  </si>
  <si>
    <t>Tilgner E, Dalcegio Favretto M, Tuisl M, Wiedemann P, Rehak M.</t>
  </si>
  <si>
    <t>El Sayed Y, Gawdat G.</t>
  </si>
  <si>
    <t>Gruenert AK, Rosenbaum K, Geerling G, Fuchsluger TA.</t>
  </si>
  <si>
    <t>Ly A, Nivison-Smith L, Zangerl B, Assaad N, Kalloniatis M.</t>
  </si>
  <si>
    <t>Sachidanandam R, Ravi P, Sen P.</t>
  </si>
  <si>
    <t>MacLeod J, Stewart BM, Newman AJ, Arnell KM.</t>
  </si>
  <si>
    <t>Kim KN, Shin IH, Sung JY, Kwak BS, Lim HB, Jo YJ, Kim JY.</t>
  </si>
  <si>
    <t>Husk JS, Yu D.</t>
  </si>
  <si>
    <t>Dong M, Di G, Zhang X, Zhou Q, Shi W.</t>
  </si>
  <si>
    <t>Gerding H.</t>
  </si>
  <si>
    <t>Töteberg-Harms M, Wachtl J, Schweier C, Funk J, Kniestedt C.</t>
  </si>
  <si>
    <t>Cuadros J, Bresnick G.</t>
  </si>
  <si>
    <t>Gulati V, Fan S, Gardner BJ, Havens SJ, Schaaf MT, Neely DG, Toris CB.</t>
  </si>
  <si>
    <t>Stanton JB, Marmorstein AD, Zhang Y, Marmorstein LY.</t>
  </si>
  <si>
    <t>Narinesingh C, Goltz HC, Wong AM.</t>
  </si>
  <si>
    <t>Zhou T, Souzeau E, Sharma S, Landers J, Mills R, Goldberg I, Healey PR, Graham S, Hewitt AW, Mackey DA, Galanopoulos A, Casson RJ, Ruddle JB, Ellis J, Leo P, Brown MA, MacGregor S, Lynn DJ, Burdon KP, Craig JE.</t>
  </si>
  <si>
    <t>Fokkens BT, Mulder DJ, Schalkwijk CG, Scheijen JL, Smit AJ, Los LI.</t>
  </si>
  <si>
    <t>Lin SY, Lin CL, Ju SW, Wang IK, Lin CC, Lin CH, Hsu WH, Liang JA.</t>
  </si>
  <si>
    <t>Saraiva SM, Castro-López V, Pañeda C, Alonso MJ.</t>
  </si>
  <si>
    <t>Nishio SY, Takumi Y, Usami SI.</t>
  </si>
  <si>
    <t>Rathi S, Radcliffe NM.</t>
  </si>
  <si>
    <t>Sharief L, Lightman S, Blum-Hareuveni T, Bar A, Tomkins-Netzer O.</t>
  </si>
  <si>
    <t>Shajari M, Cremonese C, Petermann K, Singh P, Müller M, Kohnen T.</t>
  </si>
  <si>
    <t>Terada Y, Kamoi K, Komizo T, Miyata K, Mochizuki M.</t>
  </si>
  <si>
    <t>El-Saied HMA, Adullatif AM.</t>
  </si>
  <si>
    <t>Thenappan A, De Moraes CG, Wang DL, Xin D, Jarukasetphon R, Ritch R, Hood DC.</t>
  </si>
  <si>
    <t>Heisler M, Quong WL, Lee S, Han S, Beg MF, Sarunic MV, Mackenzie PJ.</t>
  </si>
  <si>
    <t>Porciatti V, Feuer WJ, Monsalve P, Triolo G, Vazquez L, McSoley J, Ventura LM.</t>
  </si>
  <si>
    <t>Uji A, Murakami T, Suzuma K, Yoshitake S, Arichika S, Ghashut R, Fujimoto M, Yoshimura N.</t>
  </si>
  <si>
    <t>Hubschman JP, Govetto A, Farajzadeh M, Sato T, Askari S, Glasgow B.</t>
  </si>
  <si>
    <t>Modgil S, Cameotra SS, Sharma VL, Anand A.</t>
  </si>
  <si>
    <t>Du H, Zhang M, Yao K, Hu Z.</t>
  </si>
  <si>
    <t>Patel KR, Prabhu RS, Switchenko JM, Chowdhary M, Craven C, Mendoza P, Danish H, Grossniklaus HE, Aaberg TM Sr, Aaberg T Jr, Reddy S, Butker E, Bergstrom C, Crocker IR.</t>
  </si>
  <si>
    <t>Feng Y, Yuan F.</t>
  </si>
  <si>
    <t>Tsunekawa T, Kaneko H, Takayama K, Hwang SJ, Oishi A, Nagasaka Y, Ye F, Iwase T, Nonobe N, Ueno S, Ito Y, Yasuda S, Matsuura T, Shimizu H, Suzumura A, Kataoka K, Terasaki H.</t>
  </si>
  <si>
    <t>Chu Y, Chen N, Yu H, Mu H, He B, Hua H, Wang A, Sun K.</t>
  </si>
  <si>
    <t>Zhao J, Zhong W, Sun L, Yin Y, Zheng Y.</t>
  </si>
  <si>
    <t>Zheng W, Wang R, Tan J, Li N, Meng Z.</t>
  </si>
  <si>
    <t>Yamamoto A, Okada AA, Nakayama M, Yoshida Y, Kobayashi H.</t>
  </si>
  <si>
    <t>García-Caballero C, Prieto-Calvo E, Checa-Casalengua P, García-Martín E, Polo-Llorens V, García-Feijoo J, Molina-Martínez IT, Bravo-Osuna I, Herrero-Vanrell R.</t>
  </si>
  <si>
    <t>Abou Shousha M, Yoo SH, Sayed MS, Edelstein S, Council M, Shah RS, Abernathy J, Schmitz Z, Stuart P, Bentivegna R, Fernandez MP, Smith C, Yin X, Harocopos GJ, Dubovy SR, Feuer WJ, Wang J, Perez VL.</t>
  </si>
  <si>
    <t>Bryan MM, Tolman NJ, Simon KL, Huizing M, Hufnagel RB, Brooks BP, Speransky V, Mullikin JC, Gahl WA, Malicdan MCV, Gochuico BR.</t>
  </si>
  <si>
    <t>Suga H, Ozaki M, Narita K, Shiraishi T, Takushima A, Harii K.</t>
  </si>
  <si>
    <t>Mukherjee B, Ambreen A, Alam MS.</t>
  </si>
  <si>
    <t>Cabrerizo J, Urcola JA, Vecino E, Melles G.</t>
  </si>
  <si>
    <t>Tradtrantip L, Jin BJ, Yao X, Anderson MO, Verkman AS.</t>
  </si>
  <si>
    <t>Xu M, Xiao M, Li S, Yang B.</t>
  </si>
  <si>
    <t>Jakhetiya A, Shukla NK, Muduly D, Kale SS.</t>
  </si>
  <si>
    <t>Schwensen CF, Brandt F, Hegedüs L, Brix TH.</t>
  </si>
  <si>
    <t>Suggs JA, Melkani GC, Glasheen BM, Detor MM, Melkani A, Marsan NP, Swank DM, Bernstein SI.</t>
  </si>
  <si>
    <t>Singh RP, Habbu KA, Bedi R, Silva FQ, Ehlers JP, Schachat AP, Sears JE, Srivastava SK, Kaiser PK, Yuan A.</t>
  </si>
  <si>
    <t>Cardin LT, Sonehara NM, Mimura KK, Ramos Dinarte Dos Santos A, da Silva WA Junior, Sobral LM, Leopoldino AM, da Cunha BR, Tajara EH, Oliani SM, Rodrigues-Lisoni FC.</t>
  </si>
  <si>
    <t>Kinori M, Wehrli S, Kassem IS, Azar NF, Maumenee IH, Mets MB.</t>
  </si>
  <si>
    <t>Blum-Hareuveni T, Seguin-Greenstein S, Kramer M, Hareuveni G, Sharon Y, Friling R, Sharief L, Lightman S, Tomkins-Netzer O.</t>
  </si>
  <si>
    <t>Yang N, Zhang W, He T, Xing Y.</t>
  </si>
  <si>
    <t>Abdel-Naby W, Cole B, Liu A, Liu J, Wan P, Guaiquil VH, Schreiner R, Infanger D, Lawrence BD, Rosenblatt MI.</t>
  </si>
  <si>
    <t>Sato T, Sugawara J, Aizawa N, Iwama N, Takahashi F, Nakamura-Kurakata M, Saito M, Sugiyama T, Kunikata H, Nakazawa T, Yaegashi N.</t>
  </si>
  <si>
    <t>Chen VC, Ng MH, Chiu WC, McIntyre RS, Lee Y, Lin TY, Weng JC, Chen PC, Hsu CY.</t>
  </si>
  <si>
    <t>Hertsenberg AJ, Shojaati G, Funderburgh ML, Mann MM, Du Y, Funderburgh JL.</t>
  </si>
  <si>
    <t>Kuwata H, Okamura S, Hayashino Y, Tsujii S, Ishii H; Diabetes Distress and Care Registry at Tenri Study Group..</t>
  </si>
  <si>
    <t>Feizi S, Javadi MA, Khajuee-Kermani P, Jafari R.</t>
  </si>
  <si>
    <t>Tran KD, Clover J, Ansin A, Stoeger CG, Terry MA.</t>
  </si>
  <si>
    <t>Eom Y, Baek S, Kim HM, Song JS.</t>
  </si>
  <si>
    <t>Cruz NF, Santos KS, Farah ML, Felberg S.</t>
  </si>
  <si>
    <t>Alevi D, Perry HD, Wedel A, Rosenberg E, Alevi L, Donnenfeld ED.</t>
  </si>
  <si>
    <t>Crawford AZ, McKelvie J, Craig JP, McGhee CN, Patel DV.</t>
  </si>
  <si>
    <t>OʼSullivan R, Tom LM, Bunya VY, Nyberg WC, Massaro-Giordano M, Daniel E, Smith E, Brainard DH, Gee J, Maguire MG, Stone RA.</t>
  </si>
  <si>
    <t>Rasool N, Odel JG, Kazim M.</t>
  </si>
  <si>
    <t>Lin X, Apple D, Hu J, Tewari A.</t>
  </si>
  <si>
    <t>Reichstein D.</t>
  </si>
  <si>
    <t>Balekudaru S, Choudhari NS, Rewri P, George R, Bhende PS, Bhende M, Lingam V, Lingam G.</t>
  </si>
  <si>
    <t>Vonica OA, Obi E, Sipkova Z, Soare C, Pearson AR.</t>
  </si>
  <si>
    <t>Liao SL, Wei YH, Chuang AY.</t>
  </si>
  <si>
    <t>Montesano G, Gervasoni A, Ferri P, Allegrini D, Migliavacca L, De Cillà S, Rossetti L.</t>
  </si>
  <si>
    <t>McLenachan S, Zhang D, Hao E, Zhang L, Chen SC, Chen FK.</t>
  </si>
  <si>
    <t>Tranchant C, Koob M, Anheim M.</t>
  </si>
  <si>
    <t>Jiang WJ, Song HX, Li SY, Guo B, Wu JF, Li GP, Guo DD, Shi L, Bi HS, Jonas JB.</t>
  </si>
  <si>
    <t>Ferreira AE, Castro BF, Vieira LC, Cassali GD, Souza CM, Fulgêncio GO, Ayres E, Oréfice RL, Jorge R, Silva-Cunha A, Fialho SL.</t>
  </si>
  <si>
    <t>Jirsova K, Jones GLA.</t>
  </si>
  <si>
    <t>Yao X, Gao H, Li C, Wu L, Bai J, Wang J, Li Y, Zhang Y.</t>
  </si>
  <si>
    <t>Lie E, Lindström U, Zverkova-Sandström T, Olsen IC, Forsblad-d'Elia H, Askling J, Kapetanovic MC, Kristensen LE, Jacobsson LTH.</t>
  </si>
  <si>
    <t>López-Perrote A, Harrison RE, Subías M, Alcorlo M, Rodríguez de Córdoba S, Morikis D, Llorca O.</t>
  </si>
  <si>
    <t>Velez FG, Chang MY, Pineles SL.</t>
  </si>
  <si>
    <t>Rao HL, Pradhan ZS, Weinreb RN, Riyazuddin M, Dasari S, Venugopal JP, Puttaiah NK, Rao DAS, Devi S, Mansouri K, Webers CAB.</t>
  </si>
  <si>
    <t>Shi X, Zhou Z, Wu B, Zhang Y, Qian H, Sun Y, Yang Y, Yu Z, Tang Z, Lu S.</t>
  </si>
  <si>
    <t>Baeesa SS, Bakhaidar M, Ahamed NAB, Madani TA.</t>
  </si>
  <si>
    <t>de Araújo TE, Coelho-Dos-Reis JG, Béla SR, Carneiro ACAV, Machado AS, Cardoso LM, Ribeiro ÁL, Dias MHF, Queiroz Andrade GM, Vasconcelos-Santos DV, Januário JN, Teixeira-Carvalho A, Vitor RWA, Ferro EAV, Martins-Filho OA; UFMG Congenital Toxoplasmosis Brazilian Group – UFMG-CTBG..</t>
  </si>
  <si>
    <t>Eghbal K, Derakhshan N, Haghighat A.</t>
  </si>
  <si>
    <t>Umeyama K, Nakajima M, Yokoo T, Nagaya M, Nagashima H.</t>
  </si>
  <si>
    <t>Nalcı H, Gündüz K, Erden E.</t>
  </si>
  <si>
    <t>Isgrig K, Shteamer JW, Belyantseva IA, Drummond MC, Fitzgerald TS, Vijayakumar S, Jones SM, Griffith AJ, Friedman TB, Cunningham LL, Chien WW.</t>
  </si>
  <si>
    <t>Norbäck D, Hashim JH, Hashim Z, Sooria V, Ismail SA, Wieslander G.</t>
  </si>
  <si>
    <t>Valente TLA, de Almeida JDS, Silva AC, Teixeira JAM, Gattass M.</t>
  </si>
  <si>
    <t>Roach T, Alcendor DJ.</t>
  </si>
  <si>
    <t>Du JH, Li X, Li R, Cheng BX, Kuerbanjiang M, Ma L.</t>
  </si>
  <si>
    <t>Rowe FJ, Noonan CP.</t>
  </si>
  <si>
    <t>Kominami T, Ueno S, Okado S, Nakanishi A, Kondo M, Terasaki H.</t>
  </si>
  <si>
    <t>Chiu CJ, Chang ML, Li T, Gensler G, Taylor A.</t>
  </si>
  <si>
    <t>Kobayashi M, Hirooka K, Ono A, Nakano Y, Nishiyama A, Tsujikawa A.</t>
  </si>
  <si>
    <t>Maier AB, Klein S, Kociok N, Riechardt AI, Gundlach E, Reichhart N, Strauß O, Joussen AM.</t>
  </si>
  <si>
    <t>Ryals RC, Andrews MD, Datta S, Coyner AS, Fischer CM, Wen Y, Pennesi ME, McGill TJ.</t>
  </si>
  <si>
    <t>Ashina H, Li XQ, Olsen EM, Skovgaard AM, Larsen M, Munch IC.</t>
  </si>
  <si>
    <t>Bahceci Simsek I.</t>
  </si>
  <si>
    <t>Taylor RL, Arno G, Poulter JA, Khan KN, Morarji J, Hull S, Pontikos N, Rueda Martin A, Smith KR, Ali M, Toomes C, McKibbin M, Clayton-Smith J, Grunewald S, Michaelides M, Moore AT, Hardcastle AJ, Inglehearn CF, Webster AR, Black GC; UK Inherited Retinal Disease Consortium and the 100,000 Genomes Project..</t>
  </si>
  <si>
    <t>Wu X, Lai W, Lin H, Liu Y.</t>
  </si>
  <si>
    <t>Chisha Y, Terefe W, Assefa H, Lakew S.</t>
  </si>
  <si>
    <t>Rose A, Rae WID, Chikobvu P, Marais W.</t>
  </si>
  <si>
    <t>Wang JC, Finn AP, Grotting LA, Sobrin L.</t>
  </si>
  <si>
    <t>Ksendzovsky A, Pomeraniec IJ, Zaghloul KA, Provencio JJ, Provencio I.</t>
  </si>
  <si>
    <t>Xiong S, Sankaridurg P, Naduvilath T, Zang J, Zou H, Zhu J, Lv M, He X, Xu X.</t>
  </si>
  <si>
    <t>Xu J, Wang YX, Jiang R, Wei WB, Xu L, Jonas JB.</t>
  </si>
  <si>
    <t>Hattenbach LO, Feltgen N, Bertelmann T, Schmitz-Valckenberg S, Berk H, Eter N, Lang GE, Rehak M, Taylor SR, Wolf A, Weiss C, Paulus EM, Pielen A, Hoerauf H; COMRADE-B Study Group..</t>
  </si>
  <si>
    <t>Asproudis I, Kozeis N, Katsanos A, Jain S, Tranos PG, Konstas AG.</t>
  </si>
  <si>
    <t>Shijo T, Sakurada Y, Yoneyama S, Sugiyama A, Kikushima W, Tanabe N, Iijima H.</t>
  </si>
  <si>
    <t>Costa AO, Furst C, Rocha LO, Cirelli C, Cardoso CN, Neiva FS, Possamai CO, de Assis Santos D, Thomaz-Soccol V.</t>
  </si>
  <si>
    <t>Khaled ML, Helwa I, Drewry M, Seremwe M, Estes A, Liu Y.</t>
  </si>
  <si>
    <t>Scerri TS, Quaglieri A, Cai C, Zernant J, Matsunami N, Baird L, Scheppke L, Bonelli R, Yannuzzi LA, Friedlander M; MacTel Project Consortium., Egan CA, Fruttiger M, Leppert M, Allikmets R, Bahlo M.</t>
  </si>
  <si>
    <t>Hägglund AC, Jones I, Carlsson L.</t>
  </si>
  <si>
    <t>Ozgonul C, Besirli CG.</t>
  </si>
  <si>
    <t>Lee YH, Lambert SR.</t>
  </si>
  <si>
    <t>McGrady NR, Minton AZ, Stankowska DL, He S, Jefferies HB, Krishnamoorthy RR.</t>
  </si>
  <si>
    <t>Navajas EV, Ten Hove M.</t>
  </si>
  <si>
    <t>Edwards MM, McLeod DS, Bhutto IA, Grebe R, Duffy M, Lutty GA.</t>
  </si>
  <si>
    <t>Ramke J, Gilbert CE, Lee AC, Ackland P, Limburg H, Foster A.</t>
  </si>
  <si>
    <t>Heo DW, Kim KN, Lee MW, Lee SB, Kim CS.</t>
  </si>
  <si>
    <t>Schnichels S, Schneider N, Hohenadl C, Hurst J, Schatz A, Januschowski K, Spitzer MS.</t>
  </si>
  <si>
    <t>Papotto PH, Marengo EB, Sardinha LR, Carvalho KI, de Carvalho AE, Castillo-Mendez S, Jank CC, Vanhove B, Goldberg AC, Rizzo LV.</t>
  </si>
  <si>
    <t>García-Posadas L, Soriano-Romaní L, López-García A, Diebold Y.</t>
  </si>
  <si>
    <t>Xiang S, Lin B, Pan Q, Zheng M, Qin X, Wang Y, Zhang Z.</t>
  </si>
  <si>
    <t>Jiang MM, Zhou Q, Liu XY, Shi CZ, Chen J, Huang XH.</t>
  </si>
  <si>
    <t>Ichiyama Y, Sawada T, Ito Y, Kakinoki M, Ohji M.</t>
  </si>
  <si>
    <t>Feng X, Li C, Zheng Q, Qian XG, Shao W, Li Y, Li W, Yin L, Wang Y, Gao Q.</t>
  </si>
  <si>
    <t>Reindl M, Jarius S, Rostasy K, Berger T.</t>
  </si>
  <si>
    <t>Şahinoğlu Keşkek N, Ünal F, Cevher S, Keşkek ŞÖ.</t>
  </si>
  <si>
    <t>Adams BD, Parsons C, Walker L, Zhang WC, Slack FJ.</t>
  </si>
  <si>
    <t>Lee W, Mammen A, Dhaliwal DK, Long C, Miyagawa Y, Ayares D, Cooper DK, Hara H.</t>
  </si>
  <si>
    <t>Sandmeyer LS, Leis ML, Bauer BS.</t>
  </si>
  <si>
    <t>Zhang J, Chen M, Chen J, Lin S, Cai D, Chen C, Chen Z.</t>
  </si>
  <si>
    <t>Tai H, Wang MY, Zhao YP, Li LB, Jiang XL, Dong Z, Lv XN, Liu J, Dong QY, Liu XG, Kuang JS.</t>
  </si>
  <si>
    <t>Tseng CC, Chang SJ, Tsai WC, Ou TT, Wu CC, Sung WY, Hsieh MC, Yen JH.</t>
  </si>
  <si>
    <t>Mathur R, Bhaskaran K, Edwards E, Lee H, Chaturvedi N, Smeeth L, Douglas I.</t>
  </si>
  <si>
    <t>Xu C, He X, Liu W, Chen Y, Zhou C, Duan Z, Lu Q, Yan X, Zhang Z, Zheng R.</t>
  </si>
  <si>
    <t>Cherkaoui Jaouad I, Lyahyai J, Guaoua S, El Alloussi M, Zrhidri A, Doubaj Y, Boulanouar A, Sefiani A.</t>
  </si>
  <si>
    <t>Constable IJ, Lai CM, Magno AL, French MA, Barone SB, Schwartz SD, Blumenkranz MS, Degli-Esposti MA, Rakoczy EP.</t>
  </si>
  <si>
    <t>Bolognini R, Gerth-Kahlert C, Abegg M, Bartholdi D, Mathis N, Sturm V, Gallati S, Schaller A.</t>
  </si>
  <si>
    <t>Yang Q, Zhang Y, Liu X, Wang N, Song Z, Wu K.</t>
  </si>
  <si>
    <t>Bregman JA, Herren DJ, Estopinal CB, Chocron IM, Harlow PA, Warden C, Brantley MA Jr, Samuels DC.</t>
  </si>
  <si>
    <t>Prins D, Jansonius NM, Cornelissen FW.</t>
  </si>
  <si>
    <t>Wang Q, Jiang L, Yan W, Wei W, Lai TYY.</t>
  </si>
  <si>
    <t>Casini G, Loiudice P, Lazzeri S, Pellegrini M, Ripandelli G, Figus M, Dalle Lucche F, Cirmi G, Nardi M.</t>
  </si>
  <si>
    <t>Dubois VD, Bastawrous A.</t>
  </si>
  <si>
    <t>Matos AG, Asrani SG, Paula JS.</t>
  </si>
  <si>
    <t>Lee HS, Choi JH, Cui L, Li Y, Yang JM, Yun JJ, Jung JE, Choi W, Yoon KC.</t>
  </si>
  <si>
    <t>Shah RL, Huang Y, Guggenheim JA, Williams C.</t>
  </si>
  <si>
    <t>Suh W, Han KE, Han JR.</t>
  </si>
  <si>
    <t>Kim KY, Kim DY, Seo J, Ahn Y, Kim DS.</t>
  </si>
  <si>
    <t>Wilsey L, Gowrisankaran S, Cull G, Hardin C, Burgoyne CF, Fortune B.</t>
  </si>
  <si>
    <t>Strevens Bolmgren V, Olsson P, Wollmer P, Hesselstrand R, Mandl T.</t>
  </si>
  <si>
    <t>Stunf Pukl S, Vidović Valentinčič N, Urbančič M, Irman Grčar I, Grčar R, Pfeifer V, Globočnik Petrovič M.</t>
  </si>
  <si>
    <t>Matsuura T, Takayama K, Kaneko H, Ye F, Fukukita H, Tsunekawa T, Kataoka K, Hwang SJ, Nagasaka Y, Ito Y, Terasaki H.</t>
  </si>
  <si>
    <t>Chatzistefanou KI, Samara C, Asproudis I, Brouzas D, Moschos MM, Tsianta E, Piaditis G.</t>
  </si>
  <si>
    <t>Son DY, Park KA, Seok SS, Lee JY, Oh SY.</t>
  </si>
  <si>
    <t>Park YS, Heo H, Ye BJ, Suh YW, Kim SH, Park SH, Lim KH, Lee SJ, Park SH, Baek SH; Epidemiologic Survey Committee of the Korean Ophthalmological Society..</t>
  </si>
  <si>
    <t>Kim HM, Lee BJ, Kim JH, Yu YS.</t>
  </si>
  <si>
    <t>Hahn IK, Kim JY, Kim MJ, Tchah H, Moon CH.</t>
  </si>
  <si>
    <t>Yang S, Lim SA, Na KS, Joo CK.</t>
  </si>
  <si>
    <t>Kim M, Kim HS, Na KS.</t>
  </si>
  <si>
    <t>Chung B, Lee H, Choi BJ, Seo KR, Kim EK, Kim DY, Kim TI.</t>
  </si>
  <si>
    <t>Teo L, Woo YJ, Kim DK, Kim CY, Yoon JS.</t>
  </si>
  <si>
    <t>Choi SC, Choi HS, Jang JW, Kim SJ, Lee JH.</t>
  </si>
  <si>
    <t>Zee DS, Jareonsettasin P, Leigh RJ.</t>
  </si>
  <si>
    <t>Pappas L, Xu XL, Abramson DH, Jhanwar SC.</t>
  </si>
  <si>
    <t>Cooper MN, de Bock MI, Carter KW, de Klerk NH, Jones TW, Davis EA.</t>
  </si>
  <si>
    <t>Wang R, Zhong Y, Tang W, Tang Z, Sun X, Feng X, Fan J, Wu L, Wang J, Xiao Z, Jin L.</t>
  </si>
  <si>
    <t>Williams PA, Marsh-Armstrong N, Howell GR; Lasker/IRRF Initiative on Astrocytes and Glaucomatous Neurodegeneration Participants..</t>
  </si>
  <si>
    <t>Xu X, Ding W, Abràmoff MD, Cao R.</t>
  </si>
  <si>
    <t>Rzechorzek NM, Liuti T, Stalin C, Marioni-Henry K.</t>
  </si>
  <si>
    <t>Lee H, Jo A, Kim HC.</t>
  </si>
  <si>
    <t>Dohlman TH, Ding J, Dana R, Chauhan SK.</t>
  </si>
  <si>
    <t>Petrus-Reurer S, Bartuma H, Aronsson M, Westman S, Lanner F, André H, Kvanta A.</t>
  </si>
  <si>
    <t>Hackett SF, Seidel C, Abraham S, Chadha R, Fortmann SD, Campochiaro PA, Cooke JP.</t>
  </si>
  <si>
    <t>Lisowska J, Lisowski L, Kelbsch C, Maeda F, Richter P, Kohl S, Zobor D, Strasser T, Stingl K, Zrenner E, Peters T, Wilhelm H, Fischer MD, Wilhelm B; RD-CURE Consortium..</t>
  </si>
  <si>
    <t>Wang E, Choe Y, Ng TF, Taylor AW.</t>
  </si>
  <si>
    <t>Guoping L, Xiang Y, Jianfeng W, Dadong G, Jie H, Wenjun J, Junguo G, Hongsheng B.</t>
  </si>
  <si>
    <t>Fukami M, Iwase T, Yamamoto K, Kaneko H, Yasuda S, Terasaki H.</t>
  </si>
  <si>
    <t>Biswal MR, Han P, Zhu P, Wang Z, Li H, Ildefonso CJ, Lewin AS.</t>
  </si>
  <si>
    <t>Ortillés Á, Goñi P, Rubio E, Sierra M, Gámez E, Fernández MT, Benito M, Cristóbal JÁ, Calvo B.</t>
  </si>
  <si>
    <t>Masuda T, Shimazawa M, Hashimoto Y, Kojima A, Nakamura S, Suemori S, Mochizuki K, Kawakami H, Kawase K, Hara H.</t>
  </si>
  <si>
    <t>Moreno-Montañés J, Antón V, Antón A, Larrosa JM, Martinez-de-la-Casa JM, Rebolleda G, Ussa F, García-Granero M.</t>
  </si>
  <si>
    <t>Hirooka K, Saito W, Namba K, Mizuuchi K, Iwata D, Hashimoto Y, Ishida S.</t>
  </si>
  <si>
    <t>Lerner N, Avissar S, Beit-Yannai E.</t>
  </si>
  <si>
    <t>Torrente-Segarra V, Corominas H, Sánchez-Piedra C, Fernández-Castro M, Andreu JL, Martínez-Taboada VM, Olivé A, Rosas J, Sánchez-Alonso F; SJOGRENSER Study Group of the Spanish Society of Rheumatology..</t>
  </si>
  <si>
    <t>Gong Q, Sun XH, Yuan ST, Liu QH.</t>
  </si>
  <si>
    <t>Tsuge A, Kaneko S, Wate R, Oki M, Nagashima M, Asayama S, Nakamura M, Fujita K, Saito A, Takenouchi N, Kusaka H.</t>
  </si>
  <si>
    <t>Yang J, Shao N, Song W, Wei Q, Ou R, Wu Y, Shang HF.</t>
  </si>
  <si>
    <t>Bermudez JY, Montecchi-Palmer M, Mao W, Clark AF.</t>
  </si>
  <si>
    <t>Gu R, Lei B, Shu Q, Li G, Xu G.</t>
  </si>
  <si>
    <t>Chi W, Hua X, Chen X, Bian F, Yuan X, Zhang L, Wang X, Chen D, Deng R, Li Z, Liu Y, de Paiva CS, Pflugfelder SC, Li DQ.</t>
  </si>
  <si>
    <t>Hatt SR, Leske DA, Jung JH, Holmes JM.</t>
  </si>
  <si>
    <t>Bahrami B, Hong T, Zhu M, Schlub TE, Chang A.</t>
  </si>
  <si>
    <t>Özyol E, Özyol P.</t>
  </si>
  <si>
    <t>Picconi F, Parravano M, Ylli D, Pasqualetti P, Coluzzi S, Giordani I, Malandrucco I, Lauro D, Scarinci F, Giorno P, Varano M, Frontoni S.</t>
  </si>
  <si>
    <t>Mao M, Kiss M, Ou Y, Gould DB.</t>
  </si>
  <si>
    <t>Chandrasekharan A, Gandhi U, Badakere A, Sangwan V.</t>
  </si>
  <si>
    <t>Banerjee PJ, Quartilho A, Bunce C, Xing W, Zvobgo TM, Harris N, Charteris DG.</t>
  </si>
  <si>
    <t>Guo X, Xiao O, Chen Y, Wu H, Chen L, Morgan IG, He M.</t>
  </si>
  <si>
    <t>Ashtari M, Nikonova ES, Marshall KA, Young GJ, Aravand P, Pan W, Ying GS, Willett AE, Mahmoudian M, Maguire AM, Bennett J.</t>
  </si>
  <si>
    <t>Ghasemi Falavarjani K, Phasukkijwatana N, Freund KB, Cunningham ET Jr, Kalevar A, McDonald HR, Dolz-Marco R, Roberts PK, Tsui I, Rosen R, Jampol LM, Sadda SR, Sarraf D.</t>
  </si>
  <si>
    <t>Handley SE, Vargha-Khadem F, Bowman RJ, Liasis A.</t>
  </si>
  <si>
    <t>Chaumet-Riffaud AE, Chaumet-Riffaud P, Cariou A, Devisme C, Audo I, Sahel JA, Mohand-Said S.</t>
  </si>
  <si>
    <t>Tsuneyoshi Y, Negishi K, Tsubota K.</t>
  </si>
  <si>
    <t>Grewal DS, O'Sullivan ML, Kron M, Jaffe GJ.</t>
  </si>
  <si>
    <t>Cao Y, Zhao X, Yi J, Tang R, Lei S.</t>
  </si>
  <si>
    <t>Al-Awadi A, Mandelcorn ED, Somani S.</t>
  </si>
  <si>
    <t>Sharma P, Chaurasia S, Rasal A, Angmo D.</t>
  </si>
  <si>
    <t>Lassalle S, Maschi C, Caujolle JP, Giordanengo V, Hofman P.</t>
  </si>
  <si>
    <t>Gupta R, Hari P, Anandula V.</t>
  </si>
  <si>
    <t>Maskell D, Geropantas K, Kouroupis M, Glenn A, Ajithkumar T.</t>
  </si>
  <si>
    <t>Haldar S, Mukherjee R, Elston J.</t>
  </si>
  <si>
    <t>Polascik BW, Zhang W, Grewal DS, Fekrat S.</t>
  </si>
  <si>
    <t>Kurji K, Rudnisky CJ, Rayat JS, Arora S, Sandhu S, Damji KF, Dorey MW.</t>
  </si>
  <si>
    <t>Pahlitzsch M, Gonnermann J, Maier AB, Bertelmann E, Klamann MK, Erb C.</t>
  </si>
  <si>
    <t>Xu K, Navajas EV.</t>
  </si>
  <si>
    <t>Gdih G, Jiang K.</t>
  </si>
  <si>
    <t>Vaillancourt L, Papanagnu E, Elfekhfakh M, Fadous R, Harissi-Dagher M.</t>
  </si>
  <si>
    <t>Le R, Yucel N, Khattak S, Yucel YH, Prud'homme GJ, Gupta N.</t>
  </si>
  <si>
    <t>Yan P, Kapasi M, Conlon R, Teichman JC, Yeung S, Yang Y, Ziai S, Baig K.</t>
  </si>
  <si>
    <t>Turalba A, Cakiner-Egilmez T, Payal AR, Gonzalez-Gonzalez LA, Chomsky AS, Vollman DE, Baze EF, Lawrence MG, Daly MK.</t>
  </si>
  <si>
    <t>Eom Y, Song JS, Kim HM.</t>
  </si>
  <si>
    <t>Yesilirmak N, Lee WH, Gur Gungor S, Yaman Pinarci E, Akkoyun I, Yilmaz G.</t>
  </si>
  <si>
    <t>Al-Haddad C, Abdul Fattah M.</t>
  </si>
  <si>
    <t>Koushan K, Mikhail M, Beattie A, Ahuja N, Liszauer A, Kobetz L, Farrokhyar F, Martin JA.</t>
  </si>
  <si>
    <t>Alkatan H, Al-Qurashi M.</t>
  </si>
  <si>
    <t>Wang XN, Qian J, Yuan YF, Zhang R, Zhang YQ.</t>
  </si>
  <si>
    <t>Fleischman D, Perry JT, Rand Allingham R, Stinnett SS, Fleischman GM, Givre SJ, Chesnutt DA.</t>
  </si>
  <si>
    <t>Çerman E, Akkaya Turhan S, Eraslan M, Kahraman Koytak P, Kilinç Ö, Tanrıdağ T.</t>
  </si>
  <si>
    <t>Mednick Z, Jaidka A, Nesdole R, Bona M.</t>
  </si>
  <si>
    <t>De Oliveira PR, Berger AR, Chow DR.</t>
  </si>
  <si>
    <t>Conlon R, Saheb H, Ahmed II.</t>
  </si>
  <si>
    <t>Bae HW, Seo SJ, Lee SY, Lee YH, Hong S, Seong GJ, Kim CY.</t>
  </si>
  <si>
    <t>Zhang X, Bohner A, Bhuvanagiri S, Uehara H, Upadhyay AK, Emerson LL, Bondalapati S, Muddana SK, Fang D, Li M, Sandhu Z, Hussain A, Carroll LS, Tiem M, Archer B, Kompella U, Patil R, Ambati BK.</t>
  </si>
  <si>
    <t>Hirschbichler ST, Erro R, Ganos C, Stamelou M, Batla A, Balint B, Bhatia KP.</t>
  </si>
  <si>
    <t>Ellis AK, Frankish CW, O'Hehir RE, Armstrong K, Steacy L, Larché M, Hafner RP.</t>
  </si>
  <si>
    <t>He Y, Li J, Zheng J, Khan Z, Qiang W, Gao F, Zhao Y, Shi B.</t>
  </si>
  <si>
    <t>Teng Y, Yu M, Wang Y, Liu X, You Q, Liu W.</t>
  </si>
  <si>
    <t>Hoshi S, Hiraoka T, Kotsuka J, Sato Y, Izumida S, Kato A, Ueno Y, Fukuda S, Oshika T.</t>
  </si>
  <si>
    <t>Wang X, Zhao L, Zhang Y, Ma W, Gonzalez SR, Fan J, Kretschmer F, Badea TC, Qian HH, Wong WT.</t>
  </si>
  <si>
    <t>Zhang ML, Suarez MJ, Bosley TM, Rodriguez FJ.</t>
  </si>
  <si>
    <t>Stock RA, Thumé T, Bonamigo EL.</t>
  </si>
  <si>
    <t>Murro V, Caputo R, Bacci GM, Sodi A, Mucciolo DP, Bargiacchi S, Giglio SR, Virgili G, Rizzo S.</t>
  </si>
  <si>
    <t>Teussink MM, Lambertus S, de Mul FF, Rozanowska MB, Hoyng CB, Klevering BJ, Theelen T.</t>
  </si>
  <si>
    <t>Konstantopoulos A, Liu YC, Teo EP, Lwin NC, Yam GH, Mehta JS.</t>
  </si>
  <si>
    <t>Pan X, Wang Y, Lübke T, Hinek A, Pshezhetsky AV.</t>
  </si>
  <si>
    <t>Shoukath S, Taylor GI, Mendelson BC, Corlett RJ, Shayan R, Tourani SS, Ashton MW.</t>
  </si>
  <si>
    <t>Puell MC, Palomo-Álvarez C.</t>
  </si>
  <si>
    <t>Sleath B, Davis S, Sayner R, Carpenter DM, Johnson T, Blalock SJ, Robin AL.</t>
  </si>
  <si>
    <t>Almobarak FA, Alharbi AH, Morales J, Aljadaan I.</t>
  </si>
  <si>
    <t>Sriram A, Tania Tai TY.</t>
  </si>
  <si>
    <t>Peracha-Riyaz MH, Peracha ZH, Spaulding J, Baciu P, Ahmed S, Imami NR, Darnley-Fisch D, Desai U.</t>
  </si>
  <si>
    <t>Zéboulon P, Lévêque PM, Brasnu E, Aragno V, Hamard P, Baudouin C, Labbé A.</t>
  </si>
  <si>
    <t>Mansoori T, Sivaswamy J, Gamalapati JS, Balakrishna N.</t>
  </si>
  <si>
    <t>Kratz A, Goldberg I, Levy J, Knyazer B, Lifshitz T.</t>
  </si>
  <si>
    <t>Fan KC, Tsikata E, Khoueir Z, Simavli H, Guo R, de Luna RA, Pandit S, Que CJ, de Boer JF, Chen TC.</t>
  </si>
  <si>
    <t>Chang E, Sabichi AL, Sada YH.</t>
  </si>
  <si>
    <t>Lyon YA, Sabbah GM, Julian RR.</t>
  </si>
  <si>
    <t>Ahn YJ, Hong KE, Yum HR, Lee JH, Kim KS, Youn YA, Park SH.</t>
  </si>
  <si>
    <t>Wilde CL, Naylor SG, Varga Z, Morrell A, Ball JL.</t>
  </si>
  <si>
    <t>Yusuf IH, Barnes JK, Fung TH, Elston JS, Patel CK; Medscape..</t>
  </si>
  <si>
    <t>Giuffrè C, Carnevali A, Codenotti M, Corbelli E, De Vitis LA, Querques L, Bandello F, Querques G.</t>
  </si>
  <si>
    <t>Mazzaferro A, Carnevali A, Zucchiatti I, Querques L, Bandello F, Querques G.</t>
  </si>
  <si>
    <t>Del Turco C, Rabiolo A, Carnevali A, La Spina C, Bettin P, Querques G, Bandello F.</t>
  </si>
  <si>
    <t>Giuffrè C, Querques L, Carnevali A, De Vitis LA, Bandello F, Querques G.</t>
  </si>
  <si>
    <t>Querques L, Miserocchi E, Modorati G, Querques G, Bandello F.</t>
  </si>
  <si>
    <t>Caprani SM, Donati S, Bartalena L, Vinciguerra R, Mariotti C, Testa F, Porta G, Azzolini C.</t>
  </si>
  <si>
    <t>De Vitis LA, Marchese A, Giuffrè C, Carnevali A, Querques L, Tomasso L, Baldin G, Maestranzi G, Lattanzio R, Querques G, Bandello F.</t>
  </si>
  <si>
    <t>Battaglia Parodi M, Iacono P, Romano F, Bolognesi G, Fasce F, Bandello F.</t>
  </si>
  <si>
    <t>Jeong IH, Choi JY, Kim SH, Hyun JW, Joung A, Lee J, Kim HJ.</t>
  </si>
  <si>
    <t>Wang G, Li N, Lv X, Ahmed N, Li X, Liu H, Ma J, Zhang Y.</t>
  </si>
  <si>
    <t>Wallace DC, Lott MT.</t>
  </si>
  <si>
    <t>Guyuron B, Son JH.</t>
  </si>
  <si>
    <t>Farecki ML, Gutfleisch M, Faatz H, Rothaus K, Heimes B, Spital G, Lommatzsch A, Pauleikhoff D.</t>
  </si>
  <si>
    <t>Yoo JH, Ahn J, Oh J, Cha J, Kim SW.</t>
  </si>
  <si>
    <t>Neelam K, Goenadi CJ, Lun K, Yip CC, Au Eong KG.</t>
  </si>
  <si>
    <t>Sophocleous S.</t>
  </si>
  <si>
    <t>Lee HW, Chong DC, Ola R, Dunworth WP, Meadows S, Ka J, Kaartinen VM, Qyang Y, Cleaver O, Bautch VL, Eichmann A, Jin SW.</t>
  </si>
  <si>
    <t>Malem A.</t>
  </si>
  <si>
    <t>Ziaei M, Zhang J, Patel DV, McGhee CNJ.</t>
  </si>
  <si>
    <t>Mora P, Calzetti G, Ghirardini S, Rubino P, Gandolfi S, Orsoni J.</t>
  </si>
  <si>
    <t>Naru J, Aggarwal R, Mohanty AK, Singh U, Bansal D, Kakkar N, Agnihotri N.</t>
  </si>
  <si>
    <t>Chen KJ, Chen YP, Sun MH.</t>
  </si>
  <si>
    <t>Lechner J, Chen M, Hogg RE, Toth L, Silvestri G, Chakravarthy U, Xu H.</t>
  </si>
  <si>
    <t>Mansour N, Hofauer B, Knopf A.</t>
  </si>
  <si>
    <t>Hamann KF.</t>
  </si>
  <si>
    <t>Hofauer B, Thuermel K, Gahleitner C, Knopf A.</t>
  </si>
  <si>
    <t>Takayama K, Kaneko H, Sugita T, Maruko R, Hattori K, Ra E, Kawano K, Kataoka K, Ito Y, Terasaki H.</t>
  </si>
  <si>
    <t>Zhang L, Weizer JS, Musch DC.</t>
  </si>
  <si>
    <t>Blanco-Kelly F, Palomares M, Vallespín E, Villaverde C, Martín-Arenas R, Vélez-Monsalve C, Lorda-Sánchez I, Nevado J, Trujillo-Tiebas MJ, Lapunzina P, Ayuso C, Corton M.</t>
  </si>
  <si>
    <t>Xu G, Xue Y, Özkurt ZG, Slimani N, Hu Z, Wang X, Xia K, Ma T, Zhou Q, Demirci H.</t>
  </si>
  <si>
    <t>Savini G, Hoffer KJ, Barboni P, Balducci N, Schiano-Lomoriello D, Ducoli P.</t>
  </si>
  <si>
    <t>Yun UJ, Sung JY, Park SY, Ye SK, Shim J, Lee JS, Hibi M, Bae YK, Kim YN.</t>
  </si>
  <si>
    <t>Itchins M, Ascierto PA, Menzies AM, Oatley M, Lo S, Douraghi-Zadeh D, Harrington T, Maher R, Grimaldi AM, Guminski A.</t>
  </si>
  <si>
    <t>Jiao W, Huang Y, Sun W, Lei T.</t>
  </si>
  <si>
    <t>Guo S, Chen R, Xu Y, Mu Y, Chen L.</t>
  </si>
  <si>
    <t>Roul-Yvonnet F, Golmard JL, Goudot P, Schouman T.</t>
  </si>
  <si>
    <t>Takahashi Y, Kakizaki H.</t>
  </si>
  <si>
    <t>Choi M, Kim J, Kim EK, Seo KY, Kim TI.</t>
  </si>
  <si>
    <t>Cadavid D, Balcer L, Galetta S, Aktas O, Ziemssen T, Vanopdenbosch L, Frederiksen J, Skeen M, Jaffe GJ, Butzkueven H, Ziemssen F, Massacesi L, Chai Y, Xu L, Freeman S; RENEW Study Investigators..</t>
  </si>
  <si>
    <t>Danda D, Sharma R, Truong D, Koelsch KA, Kurien BT, Bagavant H, Deshmukh U, Kaufman CE, Lewis DM, Stone DU, Radfar L, Rasmussen A, Sivils KL, Scofield RH.</t>
  </si>
  <si>
    <t>Kolko M, Koch Jensen P.</t>
  </si>
  <si>
    <t>Elghanam GA, Liu Y, Khalili S, Fang D, Tran SD.</t>
  </si>
  <si>
    <t>Abdel-Hamid MS, Issa MY, Otaify GA, Zaki MS.</t>
  </si>
  <si>
    <t>Goseki T, Ishikawa H.</t>
  </si>
  <si>
    <t>Emens JS, Eastman CI.</t>
  </si>
  <si>
    <t>Grzybowski A, Brona P, Kim SJ.</t>
  </si>
  <si>
    <t>Gagliardi L, Bellù R.</t>
  </si>
  <si>
    <t>Stensvold HJ, Klingenberg C, Stoen R, Moster D, Braekke K, Guthe HJ, Astrup H, Rettedal S, Gronn M, Ronnestad AE; Norwegian Neonatal Network..</t>
  </si>
  <si>
    <t>Honkila M, Wikström E, Renko M, Surcel HM, Pokka T, Ikäheimo I, Uhari M, Tapiainen T.</t>
  </si>
  <si>
    <t>Gaur N, Singh P, Chawla R, Takkar B.</t>
  </si>
  <si>
    <t>Dennis-Wall JC, Culpepper T, Nieves C Jr, Rowe CC, Burns AM, Rusch CT, Federico A, Ukhanova M, Waugh S, Mai V, Christman MC, Langkamp-Henken B.</t>
  </si>
  <si>
    <t>Ramke J, Zwi AB, Lee AC, Blignault I, Gilbert CE.</t>
  </si>
  <si>
    <t>Wickremasinghe SS, Fraser-Bell S, Alessandrello E, Mehta H, Gillies MC, Lim LL.</t>
  </si>
  <si>
    <t>Agashe R, Radhakrishnan N, Pradhan S, Srinivasan M, Prajna VN, Lalitha P.</t>
  </si>
  <si>
    <t>Xue K, Liu A, Hui R, Zhang J, Qian J.</t>
  </si>
  <si>
    <t>Rolev K, O'Donovan DG, Georgiou C, Rajan MS, Chittka A.</t>
  </si>
  <si>
    <t>Mattapallil MJ, Caspi RR.</t>
  </si>
  <si>
    <t>Diagourtas A, Petrou P, Georgalas I, Oikonomakis K, Giannakouras P, Vergados A, Papaconstantinou D.</t>
  </si>
  <si>
    <t>Reiman A, Kikuchi H, Scocchia D, Smith P, Tsang YW, Snead D, Cree IA.</t>
  </si>
  <si>
    <t>Ismael ZF, El-Shazly AAE, Farweez YA, Osman MMM.</t>
  </si>
  <si>
    <t>Soiberman U, Kambhampati SP, Wu T, Mishra MK, Oh Y, Sharma R, Wang J, Al Towerki AE, Yiu S, Stark WJ, Kannan RM.</t>
  </si>
  <si>
    <t>Almeida RS, Oliveira AA, Pego PM, Abuowda Y, Gaspar I, Costa JM.</t>
  </si>
  <si>
    <t>Delfino LC, Zunino A, Sapia V, Croome MDCS, Ilera V, Gauna AT.</t>
  </si>
  <si>
    <t>Visser MS, Amarakoon S, Missotten T, Timman R, Busschbach JJ.</t>
  </si>
  <si>
    <t>Berdia J, Johnson BB, Hubbard GB 3rd.</t>
  </si>
  <si>
    <t>San Román I, Rodríguez ME, Caporossi O, Zoppetti C, Sodi A, Mecocci A, López D, Rodríguez B, Gimeno JR.</t>
  </si>
  <si>
    <t>Yuan M, Ding X, Yang Y, Liu F, Li J, Liang X, Zhang X, Hu A, Li Z, Zhan Z, Lu L.</t>
  </si>
  <si>
    <t>Braimah IZ, Dumpala S, Chhablani J.</t>
  </si>
  <si>
    <t>Sheth JU, Giridhar A, Rajesh B, Gopalakrishnan M.</t>
  </si>
  <si>
    <t>Baba R, Wakabayashi Y, Umazume K, Ishikawa T, Yagi H, Muramatsu D, Goto H.</t>
  </si>
  <si>
    <t>Baba T, Kakisu M, Nizawa T, Oshitari T, Yamamoto S.</t>
  </si>
  <si>
    <t>Qin Q, Yang L, He Z, Huang Z.</t>
  </si>
  <si>
    <t>Rousso LA, Rodman JA, Sutton B, Shechtman DL.</t>
  </si>
  <si>
    <t>Moore KE, Benoit JS, Berntsen DA.</t>
  </si>
  <si>
    <t>Dougherty BE, Cooley SL, Davidorf FH.</t>
  </si>
  <si>
    <t>Kim CH, Chen MF, Coleman AL.</t>
  </si>
  <si>
    <t>Haer-Wigman L, van Zelst-Stams WA, Pfundt R, van den Born LI, Klaver CC, Verheij JB, Hoyng CB, Breuning MH, Boon CJ, Kievit AJ, Verhoeven VJ, Pott JW, Sallevelt SC, van Hagen JM, Plomp AS, Kroes HY, Lelieveld SH, Hehir-Kwa JY, Castelein S, Nelen M, Scheffer H, Lugtenberg D, et al.</t>
  </si>
  <si>
    <t>Shaikh AG, Solomon D.</t>
  </si>
  <si>
    <t>Erdağ E, Şahin C, Küçükali Cİ, Bireller S, Küçükerden M, Kürtüncü M, Türkoğlu R, Cakmakoglu B, Tüzün E, Arıcıoğlu F.</t>
  </si>
  <si>
    <t>Shah MA, Agrawal R, Teoh R, Shah SM, Patel K, Gupta S, Gosai S.</t>
  </si>
  <si>
    <t>Zaky AG, Mandour SS, Zaky MA, Ebrahem AM.</t>
  </si>
  <si>
    <t>Chua V, Lapadula D, Randolph C, Benovic JL, Wedegaertner PB, Aplin AE.</t>
  </si>
  <si>
    <t>Calejo MT, Ilmarinen T, Vuorimaa-Laukkanen E, Talvitie E, Hakola HM, Skottman H, Kellomäki M.</t>
  </si>
  <si>
    <t>Danford ID, Verkuil LD, Choi DJ, Collins DW, Gudiseva HV, Uyhazi KE, Lau MK, Kanu LN, Grant GR, Chavali VRM, O'Brien JM.</t>
  </si>
  <si>
    <t>Stowell C, Burgoyne CF, Tamm ER, Ethier CR; Lasker/IRRF Initiative on Astrocytes and Glaucomatous Neurodegeneration Participants..</t>
  </si>
  <si>
    <t>Tamm ER, Ethier CR; Lasker/IRRF Initiative on Astrocytes and Glaucomatous Neurodegeneration Participants..</t>
  </si>
  <si>
    <t>Jansz N, Chen K, Murphy JM, Blewitt ME.</t>
  </si>
  <si>
    <t>Glasson NM, Larkins SL, Crossland LJ.</t>
  </si>
  <si>
    <t>Chen X, Wang X, Zhou X.</t>
  </si>
  <si>
    <t>Pongsachareonnont P, Honglertnapakul W, Chatsuwan T.</t>
  </si>
  <si>
    <t>Zhang W, Liu X, Zuo L, Guo Q, Chen Q, Wang Y.</t>
  </si>
  <si>
    <t>Hashemi H, Nabovati P, Khabazkhoob M, Ostadimoghaddam H, Doostdar A, Shiralivand E, Yekta A.</t>
  </si>
  <si>
    <t>Lee H, Kim SM, Choi S, Seo KY, Kim EK, Kim TI.</t>
  </si>
  <si>
    <t>Qiu AW, Liu QH, Wang JL.</t>
  </si>
  <si>
    <t>Song C, Mitter SK, Qi X, Beli E, Rao HV, Ding J, Ip CS, Gu H, Akin D, Dunn WA Jr, Bowes Rickman C, Lewin AS, Grant MB, Boulton ME.</t>
  </si>
  <si>
    <t>Kotreka UK, Davis VL, Adeyeye MC.</t>
  </si>
  <si>
    <t>Berry JL, Kogachi K, Aziz HA, McGovern K, Zolfaghari E, Murphree AL, Jubran R, Kim JW.</t>
  </si>
  <si>
    <t>Provencher LM, Carter PC, Alward WLM.</t>
  </si>
  <si>
    <t>Woo R, Akil H, Koulisis N, Olmos de Koo LC, Tan JCH.</t>
  </si>
  <si>
    <t>Wen JC, Stinnett SS, Asrani S.</t>
  </si>
  <si>
    <t>Zhou W, Muir ER, Nagi KS, Chalfin S, Rodriguez P, Duong TQ.</t>
  </si>
  <si>
    <t>Cabrerizo J, Urcola JA, Vecino E.</t>
  </si>
  <si>
    <t>Han J, Kim YD, Woo KI, Sobti D.</t>
  </si>
  <si>
    <t>Syed ZA, Sutula FC.</t>
  </si>
  <si>
    <t>Yazici B, Aliyeva G, Ferik Z.</t>
  </si>
  <si>
    <t>Rodríguez-Cabrera L, Rodríguez-Loaiza JL, Tovilla-Canales JL, Zuazo F.</t>
  </si>
  <si>
    <t>Jakobiec FA, Zakka FR, Tu Y, Freitag SK.</t>
  </si>
  <si>
    <t>Al Malki A, Marguery MC, Giordano-Labadie F, Konstantinou MP, Mokeddem L, Lamant L, Paul C, Maza A, Mazereeuw-Hautier J.</t>
  </si>
  <si>
    <t>Busch C, Koh S, Oie Y, Ichii M, Kanakura Y, Nishida K.</t>
  </si>
  <si>
    <t>Stephen J, Vilboux T, Mian L, Kuptanon C, Sinclair CM, Yildirimli D, Maynard DM, Bryant J, Fischer R, Vemulapalli M, Mullikin JC; NISC Comparative Sequencing Program., Huizing M, Gahl WA, Malicdan MCV, Gunay-Aygun M.</t>
  </si>
  <si>
    <t>Kinoshita T, Onoda Y, Maeno T.</t>
  </si>
  <si>
    <t>Hwang HS, Parfitt GJ, Brown DJ, Jester JV.</t>
  </si>
  <si>
    <t>Adler L 4th, Chen C, Koutalos Y.</t>
  </si>
  <si>
    <t>McCafferty S, Harris A, Kew C, Kassm T, Lane L, Levine J, Raven M.</t>
  </si>
  <si>
    <t>Hayashi Y, Miyamoto T, Fujita S, Tomoyose K, Ishikawa N, Kokado M, Sumioka T, Okada Y, Saika S.</t>
  </si>
  <si>
    <t>Kawata T, Matsuo T.</t>
  </si>
  <si>
    <t>Magro L, Gauthier J, Richet M, Robin M, Nguyen S, Suarez F, Dalle JH, Fagot T, Huynh A, Rubio MT, Oumadely R, Vigouroux S, Milpied N, Delcampe A, Yakoub-Agha I.</t>
  </si>
  <si>
    <t>Slow EJ, Lang AE.</t>
  </si>
  <si>
    <t>Xu L, Wang X, Wu M.</t>
  </si>
  <si>
    <t>Malclès A, Nguyen AM, Mathis T, Grange JD, Kodjikian L.</t>
  </si>
  <si>
    <t>Kampougeris G.</t>
  </si>
  <si>
    <t>Fan H, Chen HY, Ma HJ, Chang Z, Yin HQ, Ng DS, Cheung CY, Hu S, Xiang X, Tang SB, Li SN.</t>
  </si>
  <si>
    <t>Haasnoot AJW, Sint Jago NFM, Tekstra J, de Boer JH.</t>
  </si>
  <si>
    <t>Mahdjoubi A, Cassoux N, Levy-Gabriel C, Desjardins L, Klos J, Caly M, Vlajnic T, Gardrat S, Klijanienko J.</t>
  </si>
  <si>
    <t>Kovács-Valasek A, Szabadfi K, Dénes V, Szalontai B, Tamás A, Kiss P, Szabó A, Setalo G Jr, Reglődi D, Gábriel R.</t>
  </si>
  <si>
    <t>Subramaniam SS, Anand R, Mellor TK, Brennan PA.</t>
  </si>
  <si>
    <t>Gifford K, Gifford P, Hendicott PL, Schmid KL.</t>
  </si>
  <si>
    <t>Mayer RR, Frankfort BJ, Strickland BA, Debnam JM, McCutcheon IE, Groves MD, Weinberg JS.</t>
  </si>
  <si>
    <t>Weakley DR Jr, Lynn MJ, Dubois L, Cotsonis G, Wilson ME, Buckley EG, Plager DA, Lambert SR; Infant Aphakia Treatment Study Group..</t>
  </si>
  <si>
    <t>Chatziralli I, Theodossiadis G, Moschos MM, Mitropoulos P, Theodossiadis P.</t>
  </si>
  <si>
    <t>Navarro-Partida J, Martinez-Rizo AB, Ramirez-Barrera P, Velazquez-Fernandez JB, Mondragon-Jaimes VA, Santos-Garcia A, Benites-Godinez V.</t>
  </si>
  <si>
    <t>Villelli NW, Prevedello DM, Ikeda DS, Montaser AS, Otto BA, Carrau RL.</t>
  </si>
  <si>
    <t>Yamanaka R, Hayano A.</t>
  </si>
  <si>
    <t>Bouchemi M, Roubeix C, Kessal K, Riancho L, Raveu AL, Soualmia H, Baudouin C, Brignole-Baudouin F.</t>
  </si>
  <si>
    <t>Cordeiro CA, Vieira ELM, Castro VM, Dutra WO, Costa RA, Orefice JL, Campos WR, Orefice F, Young LH, Teixeira AL.</t>
  </si>
  <si>
    <t>Govil-Dalela T, Kumar A, Agarwal R, Chugani HT.</t>
  </si>
  <si>
    <t>Maggio E, Polito A, Guerriero M, Prigione G, Parolini B, Pertile G.</t>
  </si>
  <si>
    <t>Haripriya A, Chang DF, Ravindran RD.</t>
  </si>
  <si>
    <t>Nijenhuis-Rosien L, Hendriks SH, Kleefstra N, Bilo HJ, Landman GW.</t>
  </si>
  <si>
    <t>Reddy MA.</t>
  </si>
  <si>
    <t>Marcos S, Werner JS, Burns SA, Merigan WH, Artal P, Atchison DA, Hampson KM, Legras R, Lundstrom L, Yoon G, Carroll J, Choi SS, Doble N, Dubis AM, Dubra A, Elsner A, Jonnal R, Miller DT, Paques M, Smithson HE, Young LK, Zhang Y, et al.</t>
  </si>
  <si>
    <t>Han IC, Tadarati M, Pacheco KD, Scott AW.</t>
  </si>
  <si>
    <t>Jacobson SG, Cideciyan AV, Sumaroka A, Roman AJ, Charng J, Lu M, Choudhury S, Schwartz SB, Heon E, Fishman GA, Boye SE.</t>
  </si>
  <si>
    <t>Shalchi Z, Okada M, Whiting C, Hamilton R.</t>
  </si>
  <si>
    <t>Ibrahim MAA, Elwan WM.</t>
  </si>
  <si>
    <t>Leo SW; Scientific Bureau of World Society of Paediatric Ophthalmology and Strabismus (WSPOS)..</t>
  </si>
  <si>
    <t>Tiosano L, Segal O, Mathalone N, Pollack A, Ehrlich R, Klemperer I, Barak Y, Moroz I, Chowers I, Goldstein M.</t>
  </si>
  <si>
    <t>Kotecha A, Brookes J, Foster PJ.</t>
  </si>
  <si>
    <t>Cennamo G, Romano MR, Breve MA, Velotti N, Reibaldi M, de Crecchio G, Cennamo G.</t>
  </si>
  <si>
    <t>Dua HS, Said DG.</t>
  </si>
  <si>
    <t>Agraval U, Rundle P, Rennie IG, Salvi S.</t>
  </si>
  <si>
    <t>Ewens KG, Bhatti TR, Moran KA, Richards-Yutz J, Shields CL, Eagle RC, Ganguly A.</t>
  </si>
  <si>
    <t>Simonett JM, Scarinci F, Picconi F, Giorno P, De Geronimo D, Di Renzo A, Varano M, Frontoni S, Parravano M.</t>
  </si>
  <si>
    <t>Schatz P, Khan AO.</t>
  </si>
  <si>
    <t>Thvilum M, Brandt F, Brix TH, Hegedüs L.</t>
  </si>
  <si>
    <t>Phu J, Khuu SK, Zangerl B, Kalloniatis M.</t>
  </si>
  <si>
    <t>Xue AL, Downie LE, Ormonde SE, Craig JP.</t>
  </si>
  <si>
    <t>Almutairi MS, Altoaimi BH, Bradley A.</t>
  </si>
  <si>
    <t>Goudie C, Pronin S, Court H, Pooley J, Tatham AJ.</t>
  </si>
  <si>
    <t>Downie LE, Douglass A, Guest D, Keller PR.</t>
  </si>
  <si>
    <t>Chriqui E, Law C, Kergoat MJ, Leclerc BS, Kergoat H.</t>
  </si>
  <si>
    <t>Osuagwu UL, Suheimat M, Atchison DA.</t>
  </si>
  <si>
    <t>Do B, Lynch P, Macris EM, Smyth B, Stavrinakis S, Quinn S, Constable PA.</t>
  </si>
  <si>
    <t>Radhakrishnan H, Charman WN.</t>
  </si>
  <si>
    <t>Imtiaz SA, Krishnaiah S, Yadav SK, Bharath B, Ramani RV.</t>
  </si>
  <si>
    <t>Gan Y, Zhao X, He J, Liu X, Li Y, Sun X, Li Z.</t>
  </si>
  <si>
    <t>Gauthier AC, Liu J.</t>
  </si>
  <si>
    <t>Anaya-Pava EJ, Nares-Cisneros J, Cárdenas-Hernández RI, Jaramillo-Rodríguez Y, Zambrano-Galván G.</t>
  </si>
  <si>
    <t>Lopalco G, Rigante D, Venerito V, Fabiani C, Franceschini R, Barone M, Lapadula G, Galeazzi M, Frediani B, Iannone F, Cantarini L.</t>
  </si>
  <si>
    <t>Vogel G.</t>
  </si>
  <si>
    <t>Liu F, Qin Y, Yu S, Soares DC, Yang L, Weng J, Li C, Gao M, Lu Z, Hu X, Liu X, Jiang T, Liu JY, Shu X, Tang Z, Liu M.</t>
  </si>
  <si>
    <t>Kim K, Park SW, Kim JH, Lee SH, Kim D, Koo T, Kim KE, Kim JH, Kim JS.</t>
  </si>
  <si>
    <t>Brenner LF, Renna A, Pandolfi A, Cavas-Martinez F, Alió JL.</t>
  </si>
  <si>
    <t>Svendsen FH, Rasmussen PK, Coupland SE, Esmaeli B, Finger PT, Graue GF, Grossniklaus HE, Honavar SG, Khong JJ, McKelvie PA, Mulay K, Ralfkiaer E, Sjö LD, Vemuganti GK, Thuro BA, Curtin J, Heegaard S.</t>
  </si>
  <si>
    <t>Gupta P, Thakku SG, Saw SM, Tan M, Lim E, Tan M, Cheung CMG, Wong TY, Cheng CY.</t>
  </si>
  <si>
    <t>Kapica-Topczewska K, Pogorzelski R, Tarasiuk J, Drozdowski W, Lewczuk P, Kułakowska A.</t>
  </si>
  <si>
    <t>Eisenhauer B, Natoli S, Liew G, Flood VM.</t>
  </si>
  <si>
    <t>McNeill S, Bobier WR.</t>
  </si>
  <si>
    <t>Ali FS, Stein JD, Blachley TS, Ackley S, Stewart JM.</t>
  </si>
  <si>
    <t>Satue M, Rodrigo MJ, Obis J, Vilades E, Gracia H, Otin S, Fuertes MI, Alarcia R, Crespo JA, Polo V, Larrosa JM, Pablo LE, Garcia-Martin E.</t>
  </si>
  <si>
    <t>Ting DSW, Tan GSW, Agrawal R, Yanagi Y, Sie NM, Wong CW, San Yeo IY, Lee SY, Cheung CMG, Wong TY.</t>
  </si>
  <si>
    <t>Stem MS, Todorich B, Yonekawa Y, Capone A Jr, Williams GA, Ruby AJ.</t>
  </si>
  <si>
    <t>Nakagawa M, Nishizaki N, Endo A, Someya T, Saito Y, Mizutani A, Hara T, Murano Y, Sakuraya K, Hara S, Umino D, Hirano D, Fujinaga S, Ohtomo Y, Shimizu T.</t>
  </si>
  <si>
    <t>Cai T, Zhu H, Xu J, Wu S, Li X, He S.</t>
  </si>
  <si>
    <t>Feng X, Pi L, Sriram S, Schultz GS, Gibson DJ.</t>
  </si>
  <si>
    <t>Kim CY, Son BJ, Son J, Hong J, Lee SY.</t>
  </si>
  <si>
    <t>Liskova P, Dudakova L, Krepelova A, Klema J, Hysi PG.</t>
  </si>
  <si>
    <t>Jagadish P, Dalziel D.</t>
  </si>
  <si>
    <t>Chang LY, Lee AC, Sue W.</t>
  </si>
  <si>
    <t>Kim BZ, Lee KL, Guest SJ, Worsley D.</t>
  </si>
  <si>
    <t>Azuma K, Ueta T, Eguchi S, Aihara M.</t>
  </si>
  <si>
    <t>Guo L, Deng Y, Fang L, Liu C, Guo T.</t>
  </si>
  <si>
    <t>Gómez Díaz OJ, Cruz Sánchez MD.</t>
  </si>
  <si>
    <t>Yoshikawa H, Sotozono C, Ikeda Y, Mori K, Ueno M, Kinoshita S.</t>
  </si>
  <si>
    <t>Zhang X, Bitar M, Davis RM.</t>
  </si>
  <si>
    <t>Ramappa M, Nagpal R, Sharma S, Chaurasia S.</t>
  </si>
  <si>
    <t>Casparis H, Lindsley K, Kuo IC, Sikder S, Bressler NM.</t>
  </si>
  <si>
    <t>Zampieri F, Comacchio F, Zanatta A.</t>
  </si>
  <si>
    <t>Papadopoulou M, Zetterberg M, Oskarsdottir S, Andersson Grönlund M.</t>
  </si>
  <si>
    <t>Bignami F, Lorusso A, Rama P, Ferrari G.</t>
  </si>
  <si>
    <t>Makdoumi K, Goodrich R, Bäckman A.</t>
  </si>
  <si>
    <t>Jacobsen AG, Brost B, Vorum H, Hargitai J.</t>
  </si>
  <si>
    <t>Chen P, Cai X, Xu L, Zhang J, Yang Y, Gao Q, Ge J, Yu K, Zhuang J.</t>
  </si>
  <si>
    <t>Bulla A, Vielà C, Fiorot L, Bolletta A, Pancrazi E, Campus GV.</t>
  </si>
  <si>
    <t>Inoue R, Fujigaki Y, Kobayashi K, Tamura Y, Ota T, Shibata S, Ishida T, Kondo F, Yamaguchi Y, Uchida S.</t>
  </si>
  <si>
    <t>Amin OS, Shwani SS.</t>
  </si>
  <si>
    <t>Cahuzac A, Wolff B, Mathis T, Errera MH, Sahel JA, Mauget-Faÿsse M.</t>
  </si>
  <si>
    <t>Kyari F, Gilbert C, Blanchet K, Wormald R.</t>
  </si>
  <si>
    <t>Qi X, Pay SL, Yan Y, Thomas J Jr, Lewin AS, Chang LJ, Grant MB, Boulton ME.</t>
  </si>
  <si>
    <t>Rokicki W, Zalejska-Fiolka J, Pojda-Wilczek D, Hampel A, Majewski W, Ogultekin S, Mrukwa-Kominek E.</t>
  </si>
  <si>
    <t>Tsen CL, Chen SC, Chen YS, Sheu SJ.</t>
  </si>
  <si>
    <t>El Hussein S, Omarzai Y.</t>
  </si>
  <si>
    <t>Guerra MG, Silva AMM, Marques SHM, Melo SH, Póvoa JA, Lobo C, Murta JN.</t>
  </si>
  <si>
    <t>Peters T, Kim SW, Castro V, Stingl K, Strasser T, Bolz S, Schraermeyer U, Mihov G, Zong M, Andres-Guerrero V, Herrero Vanrell R, Dias AA, Cameron NR, Zrenner E.</t>
  </si>
  <si>
    <t>Fu Z, Gong Y, Liegl R, Wang Z, Liu CH, Meng SS, Burnim SB, Saba NJ, Fredrick TW, Morss PC, Hellstrom A, Talukdar S, Smith LE.</t>
  </si>
  <si>
    <t>Younge N, Goldstein RF, Bann CM, Hintz SR, Patel RM, Smith PB, Bell EF, Rysavy MA, Duncan AF, Vohr BR, Das A, Goldberg RN, Higgins RD, Cotten CM; Eunice Kennedy Shriver National Institute of Child Health and Human Development Neonatal Research Network..</t>
  </si>
  <si>
    <t>Lorenz K, Wasielica-Poslednik J, Bell K, Renieri G, Keicher A, Ruckes C, Pfeiffer N, Thieme H.</t>
  </si>
  <si>
    <t>Matsumoto Y, Mori S, Ueda K, Kurimoto T, Kanamori A, Yamada Y, Nakashima I, Nakamura M.</t>
  </si>
  <si>
    <t>Kuryan J, Cheema A, Chuck RS.</t>
  </si>
  <si>
    <t>Bitik B, Gonul II, Haznedaroglu S, Goker B, Tufan A.</t>
  </si>
  <si>
    <t>Ueno S, Nakanishi A, Sayo A, Kominami T, Ito Y, Hayashi T, Tsunoda K, Iwata T, Terasaki H.</t>
  </si>
  <si>
    <t>Saravani R, Yari D, Saravani S, Hasanian-Langroudi F.</t>
  </si>
  <si>
    <t>Narita A, Morizane Y, Miyake T, Seguchi J, Baba T, Shiraga F.</t>
  </si>
  <si>
    <t>Campayo-Piernas M, Caballero C, Barbado D, Reina R.</t>
  </si>
  <si>
    <t>Balaiya S, Abu-Amero KK, Kondkar AA, Chalam KV.</t>
  </si>
  <si>
    <t>Boxell EM, Amoaku WM, Bradley C.</t>
  </si>
  <si>
    <t>Warabi Y, Hayashi K, Nagao M, Shimizu T.</t>
  </si>
  <si>
    <t>McKendrick AM, Denniss J, Wang YX, Jonas JB, Turpin A.</t>
  </si>
  <si>
    <t>Yarmohammadi A, Zangwill LM, Diniz-Filho A, Saunders LJ, Suh MH, Wu Z, Manalastas PIC, Akagi T, Medeiros FA, Weinreb RN.</t>
  </si>
  <si>
    <t>Hwang TJ, Karanjia R, Moraes-Filho MN, Gale J, Tran JS, Chu ER, Salomao SR, Berezovsky A, Belfort R Jr, Moraes MN, Sadun F, DeNegri AM, La Morgia C, Barboni P, Ramos CDVF, Chicani CF, Quiros PA, Carelli V, Sadun AA.</t>
  </si>
  <si>
    <t>Wilson ME, Trivedi RH, Weakley DR Jr, Cotsonis GA, Lambert SR; Infant Aphakia Treatment Study Group..</t>
  </si>
  <si>
    <t>Roberts DK, Yang Y, Morettin CE, Newman TL, Roberts MF, Wilensky JT.</t>
  </si>
  <si>
    <t>Rokem A, Takemura H, Bock AS, Scherf KS, Behrmann M, Wandell BA, Fine I, Bridge H, Pestilli F.</t>
  </si>
  <si>
    <t>Gonzalez-Montpetit ME, Samara WA, Magrath GN, Shields CL.</t>
  </si>
  <si>
    <t>Pasricha ND, Bhullar PK, Shieh C, Carrasco-Zevallos OM, Keller B, Izatt JA, Toth CA, Freedman SF, Kuo AN.</t>
  </si>
  <si>
    <t>López-Luppo M, Nacher V, Ramos D, Catita J, Navarro M, Carretero A, Rodriguez-Baeza A, Mendes-Jorge L, Ruberte J.</t>
  </si>
  <si>
    <t>Williams M, Lewis W, Franco W.</t>
  </si>
  <si>
    <t>Nongpiur ME, Aboobakar IF, Baskaran M, Narayanaswamy A, Sakata LM, Wu R, Atalay E, Friedman DS, Aung T.</t>
  </si>
  <si>
    <t>Lee B, Novais EA, Waheed NK, Adhi M, de Carlo TE, Cole ED, Moult EM, Choi W, Lane M, Baumal CR, Duker JS, Fujimoto JG.</t>
  </si>
  <si>
    <t>Owen LA, Morrison MA, Hoffman RO, Yoder BA, DeAngelis MM.</t>
  </si>
  <si>
    <t>Gilani F, Gal-Or O, Freund KB.</t>
  </si>
  <si>
    <t>Zhang Y, Wang X, Godara P, Zhang T, Clark ME, Witherspoon CD, Spaide RF, Owsley C, Curcio CA.</t>
  </si>
  <si>
    <t>Laíns I, Talcott KE, Santos AR, Marques JH, Gil P, Gil J, Figueira J, Husain D, Kim IK, Miller JW, Silva R, Miller JB.</t>
  </si>
  <si>
    <t>Wright LM, Vrcek IM, Scribbick FW 3rd, Chang EY, Harper CA 3rd.</t>
  </si>
  <si>
    <t>Szczotka-Flynn LB, Jiang Y, Stiegemeier MJ, Mutti DO, Walline J, Wilson T, Debanne S; Mucin Ball Study Group..</t>
  </si>
  <si>
    <t>Imai M, Tanaka M, Ishibashi K, Tokumaru A, Ishii K.</t>
  </si>
  <si>
    <t>Lai HT, Weng SF, Chang CH, Huang SH, Lee SS, Chang KP, Lai CS.</t>
  </si>
  <si>
    <t>Evans JA, Clark TJE, Zimmerman MB, Allen RC, Nerad JA, Carter KD, Shriver EM.</t>
  </si>
  <si>
    <t>Zhang W, Grewal DS, Jaffe GJ, Mahmoud TH, Fekrat S.</t>
  </si>
  <si>
    <t>Chen Y, Shen L, Zhao S, Wang L, Xu C.</t>
  </si>
  <si>
    <t>Trese MG, Thanos A, Yonekawa Y, Randhawa S.</t>
  </si>
  <si>
    <t>Giovinazzo JV, Giovinazzo VJ, Iacob C, Rosen RB, Finger PT.</t>
  </si>
  <si>
    <t>Rahimy E, Nyong'o O, Leng T.</t>
  </si>
  <si>
    <t>Khan Z, Kuriakose RK, Khan M, Chin EK, Almeida DR.</t>
  </si>
  <si>
    <t>Mohney BG, Elner VM, Smith AB, Harbour JW, Smith BD, Musch DC, Smith SJ.</t>
  </si>
  <si>
    <t>Sul S, Gurelik G, Korkmaz S, Ozdek S, Hasanreisoglu B.</t>
  </si>
  <si>
    <t>Fortun J, Modi YS, Bessette A, Heffez J, Carvounis P, Petkovsek DS, Anderson NG, Martin D, Srivastava S.</t>
  </si>
  <si>
    <t>Simonett JM, Chan EW, Chou J, Skondra D, Colon D, Chee CK, Lingam G, Fawzi AA.</t>
  </si>
  <si>
    <t>Kumar V, Chawla R, Tripathy K.</t>
  </si>
  <si>
    <t>Boss JD, Tosi J, Glybina I, Tewari A, Abrams GW.</t>
  </si>
  <si>
    <t>Hirota M, Morimoto T, Kanda H, Lohmann TK, Miyagawa S, Endo T, Miyoshi T, Fujikado T.</t>
  </si>
  <si>
    <t>Dunn EN, Hariprasad SM, Sheth VS.</t>
  </si>
  <si>
    <t>Ng DS, Bakthavatsalam M, Lai FH, Cheung CY, Cheung GC, Tang FY, Tsang CW, Lai TY, Wong TY, Brelén ME.</t>
  </si>
  <si>
    <t>Wu C, Chen DB, Feng L, Zhou XX, Zhang JW, You HJ, Liang XL, Pei Z, Li XH.</t>
  </si>
  <si>
    <t>Brown TR, Campbell AJ, Blyth CC, Bowen AC.</t>
  </si>
  <si>
    <t>Callahan D, Kovacs C, Lynch S, Rah M.</t>
  </si>
  <si>
    <t>Masuda T, Shimazawa M, Hara H.</t>
  </si>
  <si>
    <t>Pellegrini F, Interlandi E, Pavesio C, Ferreyra HA.</t>
  </si>
  <si>
    <t>Teixeira GF, Costa FN, Campos AR.</t>
  </si>
  <si>
    <t>Dewan A, Saran RK, Gupta SN, Arya D, Goel R.</t>
  </si>
  <si>
    <t>Perera Y, Ren M, Punzalan JRB, Rudnisky CJ, de Leon AR.</t>
  </si>
  <si>
    <t>Hefner L, Gerding H.</t>
  </si>
  <si>
    <t>Cotting-Bodmer S, Zografos L, Schalenbourg A.</t>
  </si>
  <si>
    <t>Voegeli S, Howell JP, Marti P, Schmid MK.</t>
  </si>
  <si>
    <t>Müller TM, Lange AP.</t>
  </si>
  <si>
    <t>Li J, Cai Y, Sun X, Yao D, Xia J.</t>
  </si>
  <si>
    <t>Ma L, Brelen ME, Tsujikawa M, Chen H, Chu WK, Lai TY, Ng DS, Sayanagi K, Hara C, Hashida N, Chan VC, Tam PO, Young AL, Chen W, Nishida K, Pang CP, Chen LJ.</t>
  </si>
  <si>
    <t>Zhao J, Liao Y, Chen J, Dong X, Gao Z, Zhang H, Wu X, Liu Z, Wu Y.</t>
  </si>
  <si>
    <t>Martin-Merida I, Sanchez-Alcudia R, Fernandez-San Jose P, Blanco-Kelly F, Perez-Carro R, Rodriguez-Jacy da Silva L, Almoguera B, Garcia-Sandoval B, Lopez-Molina MI, Avila-Fernandez A, Carballo M, Corton M, Ayuso C.</t>
  </si>
  <si>
    <t>Xiao W, Zhu Z, Odouard C, Xiao O, Guo X, He M.</t>
  </si>
  <si>
    <t>Keser V, Khan A, Siddiqui S, Lopez I, Ren H, Qamar R, Nadaf J, Majewski J, Chen R, Koenekoop RK.</t>
  </si>
  <si>
    <t>Gower EW, Lindsley K, Tulenko SE, Nanji AA, Leyngold I, McDonnell PJ.</t>
  </si>
  <si>
    <t>Moshirfar M, Jehangir N, Fenzl CR, McCaughey M.</t>
  </si>
  <si>
    <t>Lyra JM, Lyra D, Ribeiro G, Torquetti L, Ferrara P, Machado A.</t>
  </si>
  <si>
    <t>Patel S, Bohac M, Biscevic A, Koncarevic M, Anticic M, Gabric N.</t>
  </si>
  <si>
    <t>Jhanji V, Chan TC, Li WY, Lim RR, Yu MC, Law K, Yi P, Yip YW, Wang Y, Ng TK, Chaurasia SS, Mohan RR.</t>
  </si>
  <si>
    <t>Vinciguerra P, Camesasca FI, Vinciguerra R, Arba-Mosquera S, Torres I, Morenghi E, Randleman JB.</t>
  </si>
  <si>
    <t>Zhao Y, Jian W, Chen Y, Knorz MC, Zhou X.</t>
  </si>
  <si>
    <t>Faria-Correia F, Ramos I, Lopes B, Monteiro T, Franqueira N, Ambrósio R Jr.</t>
  </si>
  <si>
    <t>Oki R, Yamada K, Nakano S, Kimoto K, Yamamoto K, Kondo H, Kubota T.</t>
  </si>
  <si>
    <t>Behbehani R, Abu Al-Hassan A, Al-Salahat A, Sriraman D, Oakley JD, Alroughani R.</t>
  </si>
  <si>
    <t>Higashiyama T, Nishida Y, Ohji M.</t>
  </si>
  <si>
    <t>Kowal KM, Rivas Rodriguez FF, Srinivasan A, Trobe JD.</t>
  </si>
  <si>
    <t>Patil KK, Gacche RN.</t>
  </si>
  <si>
    <t>Alvarez TL, Kim EH, Yaramothu C, Granger-Donetti B.</t>
  </si>
  <si>
    <t>Schultz LE, Solin SL, Wierson WA, Lovan JM, Syrkin-Nikolau J, Lincow DE, Severin AJ, Sakaguchi DS, McGrail M.</t>
  </si>
  <si>
    <t>Wiessner M, Roos A, Munn CJ, Viswanathan R, Whyte T, Cox D, Schoser B, Sewry C, Roper H, Phadke R, Marini Bettolo C, Barresi R, Charlton R, Bönnemann CG, Abath Neto O, Reed UC, Zanoteli E, Araújo Martins Moreno C, Ertl-Wagner B, Stucka R, De Goede C, Borges da Silva T, et al.</t>
  </si>
  <si>
    <t>Barth T, Zeman F, Helbig H, Oberacher-Velten I.</t>
  </si>
  <si>
    <t>Mei F, Wang J, Chen Z, Yuan Z.</t>
  </si>
  <si>
    <t>Strain WD, Cos X, Prünte C.</t>
  </si>
  <si>
    <t>Blaum BS.</t>
  </si>
  <si>
    <t>Zhang LQ, Cui H, Wang L, Fang X, Su S.</t>
  </si>
  <si>
    <t>Tsai ASH, Cheung N, Gan ATL, Jaffe GJ, Sivaprasad S, Wong TY, Cheung CMG.</t>
  </si>
  <si>
    <t>Ra E, Ito Y, Kawano K, Iwase T, Kaneko H, Ueno S, Yasuda S, Kataoka K, Terasaki H.</t>
  </si>
  <si>
    <t>Hu H, Xu XQ, Liu H, Hong XN, Shi HB, Wu FY.</t>
  </si>
  <si>
    <t>Qin G, Zhu Z, Li S, McDermott AM, Cai C.</t>
  </si>
  <si>
    <t>Soltani Moghaddam R, Medghalchi A, Alizadeh Y.</t>
  </si>
  <si>
    <t>Razeghinejad MR, Havens SJ, Katz LJ.</t>
  </si>
  <si>
    <t>Sambraus F, Fjelldal PG, Remø SC, Hevrøy EM, Nilsen TO, Thorsen A, Hansen TJ, Waagbø R.</t>
  </si>
  <si>
    <t>Kimura Y, Kimura T.</t>
  </si>
  <si>
    <t>Koh V, Chen D, Aquino CM, Aduan J, Sng C, Chee LS, Chew P.</t>
  </si>
  <si>
    <t>Qian CX, Charran D, Strong CR, Steffens TJ, Jayasundera T, Heckenlively JR.</t>
  </si>
  <si>
    <t>Garcia-Martin E, Ara JR, Martin J, Almarcegui C, Dolz I, Vilades E, Gil-Arribas L, Fernandez FJ, Polo V, Larrosa JM, Pablo LE, Satue M.</t>
  </si>
  <si>
    <t>Sidibé D, Sankar S, Lemaître G, Rastgoo M, Massich J, Cheung CY, Tan GSW, Milea D, Lamoureux E, Wong TY, Mériaudeau F.</t>
  </si>
  <si>
    <t>Liu K, Zou C, Qin B.</t>
  </si>
  <si>
    <t>Mseddi M, Ben Mansour R, Gouiia N, Mnif F, Bousselaa R, Abid M, Boudaouara T, Attia H, Lassoued S.</t>
  </si>
  <si>
    <t>Piao J, Li YJ, Whang WJ, Choi M, Kang MJ, Lee JH, Yoon G, Joo CK.</t>
  </si>
  <si>
    <t>Lin SC, Wang SY, Pasquale LR, Singh K, Lin SC.</t>
  </si>
  <si>
    <t>Burn H, Aweke S, Wondie T, Habtamu E, Deribe K, Rajak S, Bremner S, Davey G.</t>
  </si>
  <si>
    <t>Newman NJ.</t>
  </si>
  <si>
    <t>Yu-Wai-Man P.</t>
  </si>
  <si>
    <t>Hainline C, Rucker JC, Zagzag D, Golfinos JG, Lui YW, Liechty B, Warren FA, Balcer LJ, Galetta SL.</t>
  </si>
  <si>
    <t>Horton JC.</t>
  </si>
  <si>
    <t>Frisén L.</t>
  </si>
  <si>
    <t>Singh S, Ali MJ, Peguda HK, Naik MN.</t>
  </si>
  <si>
    <t>Novosel J, Vermeer KA, de Jong JH, Ziyuan Wang, van Vliet LJ.</t>
  </si>
  <si>
    <t>Latasiewicz M, Gourier H, Yusuf IH, Luqmani R, Sharma SM, Downes SM.</t>
  </si>
  <si>
    <t>Hu CC, Ho JD, Lin HC, Kao LT.</t>
  </si>
  <si>
    <t>Almuhtaseb H, Kanavati S, Rufai SR, Lotery AJ.</t>
  </si>
  <si>
    <t>de Sanctis U, Donna P, Penna RR, Calastri MI, Eandi CM.</t>
  </si>
  <si>
    <t>Xie J, Huo S, Li Y, Dai J, Xu H, Yin ZQ.</t>
  </si>
  <si>
    <t>Iwase A, Sawaguchi S, Sakai H, Tanaka K, Tsutsumi T, Araie M.</t>
  </si>
  <si>
    <t>Guo Y, Weigand SD, Popescu BF, Lennon VA, Parisi JE, Pittock SJ, Parks NE, Clardy SL, Howe CL, Lucchinetti CF.</t>
  </si>
  <si>
    <t>Ferrer A, Formiga F, Sanz H, Almeda J, Padrós G.</t>
  </si>
  <si>
    <t>Zheng J, Cheng J, Zhang Q, Xiao X.</t>
  </si>
  <si>
    <t>Fabian ID, Puccinelli F, Gaillard MC, Beck-Popovic M, Munier FL.</t>
  </si>
  <si>
    <t>Pueyo V, Pérez T, González I, Altemir I, Gimenez G, Prieto E, Paules C, Oros D, Lopez-Pison J, Fayed N, Garcia-Martí G, Sanz-Requena R, Marin MA.</t>
  </si>
  <si>
    <t>Antony G, Dasgupta R, Chacko G, Thomas N.</t>
  </si>
  <si>
    <t>Lackner A, Ficjan A, Stradner MH, Hermann J, Unger J, Stamm T, Stummvoll G, Dür M, Graninger WB, Dejaco C.</t>
  </si>
  <si>
    <t>Adebiyi A, Sorrentino P, Bohlool S, Zhang C, Arditti M, Goodrich G, Weiland JD.</t>
  </si>
  <si>
    <t>Pinsent A, Gambhir M.</t>
  </si>
  <si>
    <t>Bates MN, Bailey IL, DiMartino RB, Pope K, Crane J, Garrett N.</t>
  </si>
  <si>
    <t>Garcia SE, Jones PR, Reeve EI, Michaelides M, Rubin GS, Nardini M.</t>
  </si>
  <si>
    <t>Soualmia H, Midani F, Hadj-Fradj S, Saadi N, Lassoued M, Messoud T, Gharbi M, Ben-Amor Z.</t>
  </si>
  <si>
    <t>Parekh M, Ruzza A, Steger B, Willoughby CE, Ferrari S, Ponzin D, Kaye SB, Romano V.</t>
  </si>
  <si>
    <t>Platt SM, Schoenfield L, Basti S, Bryar PJ, Goldblum JR, Singh A, Singh AD.</t>
  </si>
  <si>
    <t>Cheng K, Law A, Guo M, Wieland LS, Shen X, Lao L.</t>
  </si>
  <si>
    <t>Awadh W, Kiukkonen A, Nieminen P, Arte S, Hurmerinta K, Rice DP.</t>
  </si>
  <si>
    <t>Homer N, Jakobiec FA, Stagner A, Cunnane ME, Freitag SK, Fay A, Yoon MK.</t>
  </si>
  <si>
    <t>Ferguson I, Huecker J, Huang J, McClelland C, Van Stavern G.</t>
  </si>
  <si>
    <t>Das A, Gupta A, Naina HVK.</t>
  </si>
  <si>
    <t>Heath G, Airody A, Gale RP.</t>
  </si>
  <si>
    <t>Kawashima M, Yamada M, Suwaki K, Shigeyasu C, Uchino M, Hiratsuka Y, Yokoi N, Tsubota K; DECS-J Study Group..</t>
  </si>
  <si>
    <t>Alamusi, Matsuo T, Hosoya O, Uchida T.</t>
  </si>
  <si>
    <t>Liu J, Sun W, Dong W, Wang Z, Zhang P, Zhang T, Zhang H.</t>
  </si>
  <si>
    <t>Ho DK, Ramessur R, Gupta M, Mathews JP.</t>
  </si>
  <si>
    <t>Shah R, Puranik C, Mohamed A, Sangwan VS.</t>
  </si>
  <si>
    <t>Khoshaman K, Yousefi R, Tamaddon AM, Abolmaali SS, Oryan A, Moosavi-Movahedi AA, Kurganov BI.</t>
  </si>
  <si>
    <t>Namba H, Narumi M, Susa S, Ohe R, Kato T, Yamakawa M, Yamashita H.</t>
  </si>
  <si>
    <t>Park Y, Kim HS.</t>
  </si>
  <si>
    <t>Figueira J, Henriques J, Amaro M, Rosas V, Alves D, Cunha-Vaz J.</t>
  </si>
  <si>
    <t>Tanito M, Nitta K, Katai M, Kitaoka Y, Yokoyama Y, Omodaka K, Nakazawa T.</t>
  </si>
  <si>
    <t>Horikawa C, Yoshimura Y, Kamada C, Tanaka S, Tanaka S, Matsunaga S, Hanyu O, Araki A, Ito H, Tanaka A, Ohashi Y, Akanuma Y, Sone H.</t>
  </si>
  <si>
    <t>Kiddee W, Atthavuttisilp S.</t>
  </si>
  <si>
    <t>Terada Y, Kamoi K, Ohno-Matsui K, Miyata K, Yamano C, Coler-Reilly A, Yamano Y.</t>
  </si>
  <si>
    <t>Zaki V.</t>
  </si>
  <si>
    <t>Liu Y, Liu B, Liu RL, Jiang H, Huang ZN, Huang Y.</t>
  </si>
  <si>
    <t>Gokhale V, Agarkar S.</t>
  </si>
  <si>
    <t>Bertsch M, Floyd M, Kehoe T, Pfeifer W, Drack AV.</t>
  </si>
  <si>
    <t>Esseltine JL, Shao Q, Brooks C, Sampson J, Betts DH, Séguin CA, Laird DW.</t>
  </si>
  <si>
    <t>Liu Z, Zhang S, Li D, Liu C.</t>
  </si>
  <si>
    <t>Tetas Pont R, Freeman C, Dennis R, Hartley C, Beltran E.</t>
  </si>
  <si>
    <t>Bartalena L, Veronesi G, Krassas GE, Wiersinga WM, Marcocci C, Marinò M, Salvi M, Daumerie C, Bournaud C, Stahl M, Sassi L, Azzolini C, Boboridis KG, Mourits MP, Soeters MR, Baldeschi L, Nardi M, Currò N, Boschi A, Bernard M, von Arx G, Perros P, et al.</t>
  </si>
  <si>
    <t>Karaśkiewicz J, Penkala K, Mularczyk M, Lubiński W.</t>
  </si>
  <si>
    <t>Guzman-Aranguez A, Pérez de Lara MJ, Pintor J.</t>
  </si>
  <si>
    <t>Tomita K.</t>
  </si>
  <si>
    <t>Francis BA, Fernandes RAB, Akil H, Chopra V, Diniz B, Tan J, Huang A.</t>
  </si>
  <si>
    <t>Zhou YL, Tong Y, Wang YX, Zhao PQ, Wang ZY.</t>
  </si>
  <si>
    <t>Han YY, Forno E, Badellino HA, Celedón JC.</t>
  </si>
  <si>
    <t>Mooi JK, Wang MTM, Lim J, Müller A, Craig JP.</t>
  </si>
  <si>
    <t>Kamalden TA, Macgregor-Das AM, Kannan SM, Dunkerly-Eyring B, Khaliddin N, Xu Z, Fusco AP, Yazib SA, Chow RC, Duh EJ, Halushka MK, Steenbergen C, Das S.</t>
  </si>
  <si>
    <t>Shinojima A, Sawa M, Sekiryu T, Oshima Y, Mori R, Hara C, Sugano Y, Kato A, Asato H, Yuzawa M, Gomi F, Ogura Y, Ishibashi T, Nanri T, Yasukawa T.</t>
  </si>
  <si>
    <t>Enders P, Schick T, Kemper C, Schaub F, Fauser S.</t>
  </si>
  <si>
    <t>Xu Y, Su Y, Li L, Qi H, Zheng H, Chen C.</t>
  </si>
  <si>
    <t>Wang CY, Liang CY, Feng SC, Lin KH, Lee HN, Shen YC, Wei LC, Chang CJ, Hsu MY, Yang YY, Chiu CH, Wang CY.</t>
  </si>
  <si>
    <t>Munk MR, Lincke J, Giannakaki-Zimmermann H, Ebneter A, Wolf S, Zinkernagel MS.</t>
  </si>
  <si>
    <t>Kovács G, Somogyvári Z, Maka E, Nagyjánosi L.</t>
  </si>
  <si>
    <t>Javed A, Aslam T, Jones SA, Ashworth J.</t>
  </si>
  <si>
    <t>Ebneter A, Kokona D, Schneider N, Zinkernagel MS.</t>
  </si>
  <si>
    <t>Samra YA, Saleh HM, Hussein KA, Elsherbiny NM, Ibrahim AS, Elmasry K, Fulzele S, El-Shishtawy MM, Eissa LA, Al-Shabrawey M, Liou GI.</t>
  </si>
  <si>
    <t>Wang R, Seifert P, Jakobs TC.</t>
  </si>
  <si>
    <t>Tselis N, Karagiannis E, Kolotas C, Baghi M, Milickovic N, Zamboglou N.</t>
  </si>
  <si>
    <t>Hasan MS, Ryan PL, Bergmeier LA, Fortune F.</t>
  </si>
  <si>
    <t>O'Gallagher M, Bunce C, Hingorani M, Larkin F, Tuft S, Dahlmann-Noor A.</t>
  </si>
  <si>
    <t>Brazerol J, Iliev ME, Höhn R, Fränkl S, Grabe H, Abegg M.</t>
  </si>
  <si>
    <t>Sarrafpour S, Adhi M, Zhang JY, Duker JS, Krishnan C.</t>
  </si>
  <si>
    <t>Pradhan ZS, Rao HL, Puttaiah NK, Kadambi SV, Dasari S, Reddy HB, Palakurthy M, Riyazuddin M, Rao DAS.</t>
  </si>
  <si>
    <t>Fernández López E, Poon A, Huhtanen A, Lindsay R, Green C.</t>
  </si>
  <si>
    <t>Wang J, Harris A, Prendes MA, Alshawa L, Gross JC, Wentz SM, Rao AB, Kim NJ, Synder A, Siesky B.</t>
  </si>
  <si>
    <t>Balasubramanian S, Lei J, Nittala MG, Velaga SB, Haines J, Pericak-Vance MA, Stambolian D, Sadda SR.</t>
  </si>
  <si>
    <t>Iskanderani O, Béliveau-Nadeau D, Doucet R, Coulombe G, Pascale D, Roberge D.</t>
  </si>
  <si>
    <t>Mao L, Weng SS, Gong YY, Yu SQ.</t>
  </si>
  <si>
    <t>Pajoumand A, Zamani N, Hassanian-Moghaddam H, Shadnia S.</t>
  </si>
  <si>
    <t>Fu SJ, Jeng CJ, Ma CH, Peng YJ, Lee CM, Fang YC, Lee YC, Tang SC, Hu MC, Tang CY.</t>
  </si>
  <si>
    <t>Burlina P, Pacheco KD, Joshi N, Freund DE, Bressler NM.</t>
  </si>
  <si>
    <t>Zhang S, Wang J, Song C, Zhu L, Yu Y.</t>
  </si>
  <si>
    <t>Ghasemi M, Riaz N, Bjornsdottir A, Paydarfar D.</t>
  </si>
  <si>
    <t>Kristianslund O, Råen M, Østern AE, Drolsum L.</t>
  </si>
  <si>
    <t>Patel GC, Phan TN, Maddineni P, Kasetti RB, Millar JC, Clark AF, Zode GS.</t>
  </si>
  <si>
    <t>Stone DU, Fife D, Brown M, Earley KE, Radfar L, Kaufman CE, Lewis DM, Rhodus NL, Segal BM, Wallace DJ, Weisman MH, Venuturupalli S, Brennan MT, Lessard CJ, Montgomery CG, Scofield RH, Sivils KL, Rasmussen A.</t>
  </si>
  <si>
    <t>Tay SA, Farzavandi S, Tan D.</t>
  </si>
  <si>
    <t>Bagheri A, Abbasi H, Tavakoli M, Sheibanizadeh A, Kheiri B, Yazdani S.</t>
  </si>
  <si>
    <t>Hatt SR, Leske DA, Wernimont SM, Birch EE, Holmes JM.</t>
  </si>
  <si>
    <t>Niechwiej-Szwedo E, Goltz HC, Colpa L, Chandrakumar M, Wong AM.</t>
  </si>
  <si>
    <t>Wong CW, Phua V, Lee SY, Wong TY, Cheung CM.</t>
  </si>
  <si>
    <t>Hershaw JN, Barry DM, Ettenhofer ML.</t>
  </si>
  <si>
    <t>Takeuchi M, Mizuki N, Meguro A, Ombrello MJ, Kirino Y, Satorius C, Le J, Blake M, Erer B, Kawagoe T, Ustek D, Tugal-Tutkun I, Seyahi E, Ozyazgan Y, Sousa I, Davatchi F, Francisco V, Shahram F, Abdollahi BS, Nadji A, Shafiee NM, Ghaderibarmi F, et al.</t>
  </si>
  <si>
    <t>Bricout M, Petre A, Amini-Adle M, Bezza W, Seve P, Kodjikian L, Dalle S, Thomas L.</t>
  </si>
  <si>
    <t>Roberts PK, Nesper PL, Onishi AC, Skondra D, Jampol LM, Fawzi AA.</t>
  </si>
  <si>
    <t>Acar E, Durak H, Kabukcuoğlu S, Işiksoy S, Kaya GÇ.</t>
  </si>
  <si>
    <t>Lee S, Lee W, Roh J, Won JU, Yoon JH.</t>
  </si>
  <si>
    <t>Kozak I, Shoughy SS, Stone DU.</t>
  </si>
  <si>
    <t>Sweeney AR, Davis GE, Chang SH, Jian-Amadi A.</t>
  </si>
  <si>
    <t>Selen F, Tekeli O, Yanık Ö.</t>
  </si>
  <si>
    <t>Jarrín E, García-García Á, Hurtado-Ceña FJ, Rodríguez-Sánchez JM.</t>
  </si>
  <si>
    <t>El-Ghrably I, Steel DHW, Habib M, Vaideanu-Collins D, Manvikar S, Hillier RJ.</t>
  </si>
  <si>
    <t>Ruiz-Mesa R, Abengózar-Vela A, Aramburu A, Ruiz-Santos M.</t>
  </si>
  <si>
    <t>Forbes M, Fairlamb H, Jonker L.</t>
  </si>
  <si>
    <t>Gao G, Gu DQ, Zhang Y, Yu J, Chen Y, Chao YJ, Wei JJ, Fu XM, Niu CS.</t>
  </si>
  <si>
    <t>Chen HY, Chou HC, Chang SJ, Liao EC, Tsai YT, Wei YS, Li JM, Lin LH, Lin MW, Chen YJ, Chen YS, Lin CC, Wang YS, Ko ML, Chan HL.</t>
  </si>
  <si>
    <t>Aguilar A, Moll X, García F, Vigueras I, Andaluz A.</t>
  </si>
  <si>
    <t>Susanna R Jr, Clement C, Goldberg I, Hatanaka M.</t>
  </si>
  <si>
    <t>Sano Y, Okamoto M, Ootsuka Y, Matsuda K, Yusa S, Taniyama H.</t>
  </si>
  <si>
    <t>Nass N, Trau S, Paulsen F, Kaiser D, Kalinski T, Sel S.</t>
  </si>
  <si>
    <t>Rossetto JD, Cavuoto KM, Allemann N, McKeown CA, Capó H.</t>
  </si>
  <si>
    <t>Bellerive C, Aziz HA, Bena J, Wilkinson A, Suh JH, Plesec T, Singh AD.</t>
  </si>
  <si>
    <t>Zhao W, Bi AL, Xu CL, Ye X, Chen MQ, Wang XT, Zhang XY, Guo JG, Jiang WJ, Zhang J, Bi HS.</t>
  </si>
  <si>
    <t>Ohara N, Kaneko M, Kitazawa M, Uemura Y, Minagawa S, Miyakoshi M, Kaneko K, Kamoi K.</t>
  </si>
  <si>
    <t>Jeganathan VS, Hall HN, Sanders R.</t>
  </si>
  <si>
    <t>Fong AH, Chan CK.</t>
  </si>
  <si>
    <t>Lam DS, Leung HY, Liu S, Radke N, Yuan Y, Lee VY.</t>
  </si>
  <si>
    <t>Li X, Liang X, Tang L, Zhang J, Shen L, Su G, Li X.</t>
  </si>
  <si>
    <t>Li EY, Chan TC, Liu AT, Yuen HK.</t>
  </si>
  <si>
    <t>Abel AS, Suresh S, Hussein HM, Carpenter AF, Montezuma SR, Lee MS.</t>
  </si>
  <si>
    <t>Afghani T, Mansoor H, Nadeem M.</t>
  </si>
  <si>
    <t>Vasavada AR, Praveen MR, Shah GD, Johar K, Sankaranarayanan R.</t>
  </si>
  <si>
    <t>Nath T, Roy SS, Kumar H, Agrawal R, Kumar S, Satsangi SK.</t>
  </si>
  <si>
    <t>Huynh E, Chandrasekera E, Bukowska D, McLenachan S, Mackey DA, Chen FK.</t>
  </si>
  <si>
    <t>Sadiq SN, Ali A, Usmani B, Ahmad K.</t>
  </si>
  <si>
    <t>Borrás T.</t>
  </si>
  <si>
    <t>Chakravarti T.</t>
  </si>
  <si>
    <t>Wang X, Jiang C, Kong X, Yu X, Sun X.</t>
  </si>
  <si>
    <t>Siedlecki J, Wertheimer C, Wolf A, Liegl R, Priglinger C, Priglinger S, Eibl-Lindner K.</t>
  </si>
  <si>
    <t>Gaynon MW, Paulus YM, Rahimy E, Alexander JL, Mansour SE.</t>
  </si>
  <si>
    <t>Rossi T, Gelso A, Costagliola C, Trillo C, Costa A, Gesualdo C, Ripandelli G.</t>
  </si>
  <si>
    <t>Reddy HS, Keene CD, Chang SH, Jian-Amadi A, Cimino PJ.</t>
  </si>
  <si>
    <t>Constantino MI, Molyneaux L, Wu T, Twigg SM, Wong J, Yue DK.</t>
  </si>
  <si>
    <t>Bressler SB, Beaulieu WT, Glassman AR, Gross JG, Jampol LM, Melia M, Peters MA, Rauser ME; Diabetic Retinopathy Clinical Research Network..</t>
  </si>
  <si>
    <t>Kotecha A, Feuer WJ, Barton K, Gedde SJ; Tube Versus Trabeculectomy Study Group..</t>
  </si>
  <si>
    <t>Jiang X, Varma R, Torres M, Hsu C, McKean-Cowdin R; Chinese American Eye Study Group..</t>
  </si>
  <si>
    <t>Keane MC, Mills RA, Coster DJ, Williams KA; Contributors to the Australian Corneal Graft Registry..</t>
  </si>
  <si>
    <t>Mattheij M, Venstermans C, de Veuster I, Vanderstraete I, Menovsky T, Jorens P, Ceulemans B.</t>
  </si>
  <si>
    <t>Heinzelmann S, Böhringer D, Eberwein P, Lapp T, Reinhard T, Maier P.</t>
  </si>
  <si>
    <t>Costantino F, Zeboulon N, Said-Nahal R, Breban M.</t>
  </si>
  <si>
    <t>Siqueiros-Marquez L, Bénard R, Vacca O, Charles-Messance H, Bolaños-Jimenez R, Guilloneau X, Sennlaub F, Montañez C, Sahel JA, Rendon A, Tadayoni R, Giocanti-Aurégan A.</t>
  </si>
  <si>
    <t>Yokoi T, Zhu D, Bi HS, Jonas JB, Jonas RA, Nagaoka N, Moriyama M, Yoshida T, Ohno-Matsui K.</t>
  </si>
  <si>
    <t>Colaizy TT, Longmuir S, Gertsch K, Abràmoff MD, Klein JM.</t>
  </si>
  <si>
    <t>Mönter VM, Crabb DP, Artes PH.</t>
  </si>
  <si>
    <t>Dogrusöz M, Bagger M, van Duinen SG, Kroes WG, Ruivenkamp CA, Böhringer S, Andersen KK, Luyten GP, Kiilgaard JF, Jager MJ.</t>
  </si>
  <si>
    <t>Zobor D, Werner A, Stanzial F, Benedicenti F, Rudolph G, Kellner U, Hamel C, Andréasson S, Zobor G, Strasser T, Wissinger B, Kohl S, Zrenner E; RD-CURE Consortium..</t>
  </si>
  <si>
    <t>Chao de la Barca JM, Simard G, Sarzi E, Chaumette T, Rousseau G, Chupin S, Gadras C, Tessier L, Ferré M, Chevrollier A, Desquiret-Dumas V, Gueguen N, Leruez S, Verny C, Miléa D, Bonneau D, Amati-Bonneau P, Procaccio V, Hamel C, Lenaers G, Reynier P, Prunier-Mirebeau D.</t>
  </si>
  <si>
    <t>Mo J, Duan A, Chan S, Wang X, Wei W.</t>
  </si>
  <si>
    <t>Espensen CA, Jensen PK, Fog LS, Appelt AL, Klemp K, Fledelius HC, Specht L, Kiilgaard JF.</t>
  </si>
  <si>
    <t>Sirchia F, Di Gregorio E, Restagno G, Grosso E, Pappi P, Talarico F, Savin E, Cavalieri S, Giorgio E, Mancini C, Pasini B, Mehta JS, Brusco A.</t>
  </si>
  <si>
    <t>Stadigh A, Puska P, Vesti E, Ristimäki A, Turunen JA, Kivelä TT.</t>
  </si>
  <si>
    <t>Shields CL, Say EAT, Hasanreisoglu M, Saktanasate J, Lawson BM, Landy JE, Badami AU, Sivalingam MD, Mashayekhi A, Shields JA, Ganguly A.</t>
  </si>
  <si>
    <t>Stagg BC, Shah MM, Talwar N, Padovani-Claudio DA, Woodward MA, Stein JD.</t>
  </si>
  <si>
    <t>Zhao J, Wang Q, Liu Y, Tian Z, Guo X, Wang H, Lai J, Huang C, Yang X, Li M, Zeng X.</t>
  </si>
  <si>
    <t>Lewis ED, Richard C, Larsen BM, Field CJ.</t>
  </si>
  <si>
    <t>O'Callaghan J, Crosbie DE, Cassidy PS, Sherwood JM, Flügel-Koch C, Lütjen-Drecoll E, Humphries MM, Reina-Torres E, Wallace D, Kiang AS, Campbell M, Stamer WD, Overby DR, O'Brien C, Tam LCS, Humphries P.</t>
  </si>
  <si>
    <t>Marcogliese PC, Abuaish S, Kabbach G, Abdel-Messih E, Seang S, Li G, Slack RS, Haque ME, Venderova K, Park DS.</t>
  </si>
  <si>
    <t>Clerici I, Ferrazzoli D, Maestri R, Bossio F, Zivi I, Canesi M, Pezzoli G, Frazzitta G.</t>
  </si>
  <si>
    <t>Urzua CA, Lantigua Y, Abuauad S, Liberman P, Berger O, Sabat P, Velasquez V, Castiglione E, Calonge M.</t>
  </si>
  <si>
    <t>Yamada H, Yoneda M, Inaguma S, Gosho M, Murasawa Y, Isogai Z, Zako M.</t>
  </si>
  <si>
    <t>Kuo DE, Wei MM, Armbrust KR, Knickelbein JE, Yeung IYL, Nussenblatt RB, Chan CC, Sen HN.</t>
  </si>
  <si>
    <t>Eiger-Moscovich M, Gershoni A, Axer-Siegel R, Weinberger D, Ehrlich R.</t>
  </si>
  <si>
    <t>Hu P, Wu S, Yuan L, Lin Q, Zheng W, Xia H, Xu H, Guan L, Deng H.</t>
  </si>
  <si>
    <t>Iaccheri B, Torroni G, Cagini C, Fiore T, Cerquaglia A, Lupidi M, Cillino S, Dua HS.</t>
  </si>
  <si>
    <t>Asena L, Şıngar Özdemir E, Burcu A, Ercan E, Çolak M, Altınörs DD.</t>
  </si>
  <si>
    <t>Zhang R, Linpeng S, Wei X, Li H, Huang Y, Guo J, Wu Q, Liang D, Wu L.</t>
  </si>
  <si>
    <t>Morrice E, Johnson AP, Marinier JA, Wittich W.</t>
  </si>
  <si>
    <t>Buchs G, Simon N, Maidenbaum S, Amedi A.</t>
  </si>
  <si>
    <t>Seki Y, Wakayama A, Takahashi R, Umebara I, Tanabe F, Abe K, Shimomura Y.</t>
  </si>
  <si>
    <t>Copolillo A, Christopher A, Lyons A.</t>
  </si>
  <si>
    <t>Meeker AR, Ko MW, Carruth BP, Strumpf KB, Bersani TA.</t>
  </si>
  <si>
    <t>Park SI, Lee EH, Kim SR, Jang YP.</t>
  </si>
  <si>
    <t>Jalligampala A, Sekhar S, Zrenner E, Rathbun DL.</t>
  </si>
  <si>
    <t>Manthey AL, Liu W, Jiang ZX, Lee MHK, Ji J, So KF, Lai JSM, Lee VWH, Chiu K.</t>
  </si>
  <si>
    <t>Zhang Q, Zhu MD, Cao DL, Bai XQ, Gao YJ, Wu XB.</t>
  </si>
  <si>
    <t>Oiwa K, Kataoka K, Maruko R, Ueno S, Ito Y, Terasaki H.</t>
  </si>
  <si>
    <t>You C, Lamba N, Lasave AF, Ma L, Diaz MH, Foster CS.</t>
  </si>
  <si>
    <t>Carneiro Â, Andrade JP.</t>
  </si>
  <si>
    <t>Johnson AA, Guziewicz KE, Lee CJ, Kalathur RC, Pulido JS, Marmorstein LY, Marmorstein AD.</t>
  </si>
  <si>
    <t>Calkins DJ, Pekny M, Cooper ML, Benowitz L; Lasker/IRRF Initiative on Astrocytes and Glaucomatous Neurodegeneration Participants..</t>
  </si>
  <si>
    <t>Prat C, Belville C, Comptour A, Marceau G, Clairefond G, Chiambaretta F, Sapin V, Blanchon L.</t>
  </si>
  <si>
    <t>Jacquesson T, Frindel C, Cotton F.</t>
  </si>
  <si>
    <t>Tan ACS, Yzer S, Atebara N, Marr BP, Verdijk RM, Dalm VASH, Freund KB, Yannuzzi L, Missotten T.</t>
  </si>
  <si>
    <t>Balaratnasingam C, Messinger JD, Sloan KR, Yannuzzi LA, Freund KB, Curcio CA.</t>
  </si>
  <si>
    <t>Wu J, Cho E, Giovannucci EL, Rosner BA, Sastry SM, Willett WC, Schaumberg DA.</t>
  </si>
  <si>
    <t>Braslow RA, Shiloach M, Macsai MS.</t>
  </si>
  <si>
    <t>Brodowska K, Stryjewski TP, Papavasileiou E, Chee YE, Eliott D.</t>
  </si>
  <si>
    <t>Kondkar AA, Edward NB, Kalantan H, Al-Kharashi AS, Altuwaijri S, Mohamed G, Sultan T, Azad TA, Abu-Amero KK.</t>
  </si>
  <si>
    <t>Bryan SR, Eilers PHC, Rosmalen JV, Rizopoulos D, Vermeer KA, Lemij HG, Lesaffre EMEH.</t>
  </si>
  <si>
    <t>Águila-Carrasco AJ, Read SA, Montés-Micó R, Iskander DR.</t>
  </si>
  <si>
    <t>Jung H, Yoo HY, Lee SH, Shin S, Kim SC, Lee S, Joung JG, Nam JY, Ryu D, Yun JW, Choi JK, Ghosh A, Kim KK, Kim SJ, Kim WS, Park WY, Ko YH.</t>
  </si>
  <si>
    <t>Agarwal R, Kanaujia V, Mishra P, Phadke RV, Sharma K.</t>
  </si>
  <si>
    <t>Emsfors Å, Christensson L, Elgán C.</t>
  </si>
  <si>
    <t>Lin C, Mak H, Yu M, Leung CK.</t>
  </si>
  <si>
    <t>Jakobs TC.</t>
  </si>
  <si>
    <t>Mullins RF.</t>
  </si>
  <si>
    <t>Giocanti-Aurégan A, Hrarat L, Qu LM, Sarda V, Boubaya M, Levy V, Chaine G, Fajnkuchen F.</t>
  </si>
  <si>
    <t>Shu DY, Wojciechowski MC, Lovicu FJ.</t>
  </si>
  <si>
    <t>Simunovic MP, Xue K, Jolly JK, MacLaren RE.</t>
  </si>
  <si>
    <t>Anstice NS, Jacobs RJ, Simkin SK, Thomson M, Thompson B, Collins AV.</t>
  </si>
  <si>
    <t>Akil H, Huang AS, Francis BA, Sadda SR, Chopra V.</t>
  </si>
  <si>
    <t>Mastropasqua R, Toto L, Borrelli E, Di Antonio L, Mattei PA, Senatore A, Di Nicola M, Mariotti C.</t>
  </si>
  <si>
    <t>Fatseas G, Stapleton F, Versace P.</t>
  </si>
  <si>
    <t>Wang R, Tan J, Zhang G, Zheng W, Li C.</t>
  </si>
  <si>
    <t>Liu A, Wu M, Guo X, Guo H, Zhou Z, Wei K, Xuan K.</t>
  </si>
  <si>
    <t>Nakakura S, Noguchi A, Tabuchi H, Kiuchi Y.</t>
  </si>
  <si>
    <t>Chen HC, Lee CY, Lin HY, Ma DH, Chen PY, Hsiao CH, Lin HC, Yeh LK, Tan HY.</t>
  </si>
  <si>
    <t>Kwon JW, Sim Y, Jee D.</t>
  </si>
  <si>
    <t>Heiferman MJ, Rahmani S, Jampol LM, Nesper PL, Skondra D, Kim LA, Fawzi AA.</t>
  </si>
  <si>
    <t>Kusakabe A, Okumura N, Wakimasu K, Kayukawa K, Kondo M, Koizumi N, Sotozono C, Kinoshita S, Mori K.</t>
  </si>
  <si>
    <t>Collin RW, Garanto A.</t>
  </si>
  <si>
    <t>Relhan N, Flynn HW Jr.</t>
  </si>
  <si>
    <t>Schaumburg F, Guarnieri FA.</t>
  </si>
  <si>
    <t>Möller L, Kassubek J, Südmeyer M, Hilker R, Hattingen E, Egger K, Amtage F, Pinkhardt EH, Respondek G, Stamelou M, Möller F, Schnitzler A, Oertel WH, Knake S, Huppertz HJ, Höglinger GU.</t>
  </si>
  <si>
    <t>González NS, Lorenzo N, Parodis Y, Ortiz MBA, Kechida M, Perez JCR.</t>
  </si>
  <si>
    <t>Bakthavatsalam M, Ng DS, Lai FH, Tang FY, Brelén ME, Tsang CW, Lai TY, Cheung CY.</t>
  </si>
  <si>
    <t>Inui T, Anzai M, Takezawa Y, Endo W, Kakisaka Y, Kikuchi A, Onuma A, Kure S, Nishino I, Ohba C, Saitsu H, Matsumoto N, Haginoya K.</t>
  </si>
  <si>
    <t>Mandl T, Jørgensen TS, Skougaard M, Olsson P, Kristensen LE.</t>
  </si>
  <si>
    <t>Nair JR, Moots RJ.</t>
  </si>
  <si>
    <t>Khan UF, Tsu LC, Tan KB, Huang J, Wong AL.</t>
  </si>
  <si>
    <t>Neumann D, Robinski M, Mau W, Girndt M.</t>
  </si>
  <si>
    <t>Gama I, Almeida L, Fialho H, Crujo C.</t>
  </si>
  <si>
    <t>Geyman LS, Garg RA, Suwan Y, Trivedi V, Krawitz BD, Mo S, Pinhas A, Tantraworasin A, Chui TYP, Ritch R, Rosen RB.</t>
  </si>
  <si>
    <t>Gleeson M, Sherrington C, Lo S, Auld R, Keay L.</t>
  </si>
  <si>
    <t>Bhikoo R, Vellara H, McKelvie J, McGhee CN, Patel DV.</t>
  </si>
  <si>
    <t>van Wijngaarden P, Hadoux X, Alwan M, Keel S, Dirani M.</t>
  </si>
  <si>
    <t>Todorova MG, Bojinova RI, Valmaggia C, Schorderet DF.</t>
  </si>
  <si>
    <t>Sherif M, Wolfensberger TJ.</t>
  </si>
  <si>
    <t>Rossi DC, Sadeghi Y, Di Lucca J, Maitre S, Hofer M, Guex-Crosier Y.</t>
  </si>
  <si>
    <t>Hardy S, Hashemi K, Catanese M, Candil M, Zufferey P, Gabison E, Guex-Crosier Y.</t>
  </si>
  <si>
    <t>Guber J, Lang C, Valmaggia C.</t>
  </si>
  <si>
    <t>Liu Y, Liao X, Wang Y, Chen S, Sun Y, Lin Q, Shi G.</t>
  </si>
  <si>
    <t>Matsuura M, Hirasawa K, Hirasawa H, Yanagisawa M, Murata H, Mayama C, Asaoka R.</t>
  </si>
  <si>
    <t>Nash DL, Crouch ER, Crouch ER Jr.</t>
  </si>
  <si>
    <t>Mynampati BK, Muthukumarappa T, Ghosh S, Ram J.</t>
  </si>
  <si>
    <t>Merritt H, Pfeiffer ML, Phillips ME, Richani K.</t>
  </si>
  <si>
    <t>Mikhail M, Michel RP, Chankowsky J, Arthurs B.</t>
  </si>
  <si>
    <t>Lee SH, Kim TW, Lee EJ, Girard MJ, Mari JM.</t>
  </si>
  <si>
    <t>Sabater AL, Andreu EJ, García-Guzmán M, López T, Abizanda G, Perez VL, Moreno-Montañés J, Prósper F.</t>
  </si>
  <si>
    <t>Nguyen C, Midgett D, Kimball EC, Steinhart MR, Nguyen TD, Pease ME, Oglesby EN, Jefferys JL, Quigley HA.</t>
  </si>
  <si>
    <t>Pilgrim MG, Lengyel I, Lanzirotti A, Newville M, Fearn S, Emri E, Knowles JC, Messinger JD, Read RW, Guidry C, Curcio CA.</t>
  </si>
  <si>
    <t>Hoang A, Khine KT, Knight OJ, Tesser RA, Chesnutt DA.</t>
  </si>
  <si>
    <t>Barthelmes D, Nguyen V, Daien V, Campain A, Walton R, Guymer R, Morlet N, Hunyor AP, Essex RW, Arnold JJ, Gillies MC; Fight Retinal Blindness Study Group..</t>
  </si>
  <si>
    <t>Langlo CS, Erker LR, Parker M, Patterson EJ, Higgins BP, Summerfelt P, Razeen MM, Collison FT, Fishman GA, Kay CN, Zhang J, Weleber RG, Yang P, Pennesi ME, Lam BL, Chulay JD, Dubra A, Hauswirth WW, Wilson DJ, Carroll J; ACHM-001 study group..</t>
  </si>
  <si>
    <t>Invernizzi A, Agarwal A, Ravera V, Oldani M, Staurenghi G, Viola F.</t>
  </si>
  <si>
    <t>Gupta P, Ting DSW, Thakku SG, Wong TY, Cheng CY, Wong E, Mathur R, Wong D, Yeo I, Gemmy Cheung CM.</t>
  </si>
  <si>
    <t>McVeigh KA, Caesar R.</t>
  </si>
  <si>
    <t>Tieghi R, Malagutti N, Valente L, Carnevali G, Clauser LC.</t>
  </si>
  <si>
    <t>Hatamleh MM, Abbariki M, Alqudah N, Cook AE.</t>
  </si>
  <si>
    <t>Shinder R, Wu A, Mehendale RA, Tang SX, Nasser QJ, Chou E, Sniegowski MC, Janda A, Shepler TR, Blaydon SM, Nakra T.</t>
  </si>
  <si>
    <t>Maltese P, Ziccardi L, Iarossi G, Gusson E, D'Agruma L, Marchini G, Buzzonetti L, Nicoletti A, Benedetti S, Bertelli M.</t>
  </si>
  <si>
    <t>Yilmaz S, Ardagil A, Akalin I, Altinel MG, Dag Y, Kurum E, Koyun E, Ari Yaylali S, Bayramlar H.</t>
  </si>
  <si>
    <t>Wilkes J.</t>
  </si>
  <si>
    <t>Kabza M, Karolak JA, Rydzanicz M, Szcześniak MW, Nowak DM, Ginter-Matuszewska B, Polakowski P, Ploski R, Szaflik JP, Gajecka M.</t>
  </si>
  <si>
    <t>Johnston RL, Carius HJ, Skelly A, Ferreira A, Milnes F, Mitchell P.</t>
  </si>
  <si>
    <t>Gradstein L, Hansen RM, Cox GF, Altschwager P, Fulton AB.</t>
  </si>
  <si>
    <t>Vogl TJ, Koch SA, Lotz G, Gebauer B, Willinek W, Engelke C, Brüning R, Zeile M, Wacker F, Vogel A, Radeleff B, Scholtz JE.</t>
  </si>
  <si>
    <t>Mandalos A, Sung V.</t>
  </si>
  <si>
    <t>Lovshin JA, Shah BR.</t>
  </si>
  <si>
    <t>Chen KT, Lin TK, Hsieh TC.</t>
  </si>
  <si>
    <t>Cheng J, Zhai H, Wang J, Duan H, Zhou Q.</t>
  </si>
  <si>
    <t>Waizel M, Todorova MG, Rickmann A, Blanke BR, Szurman P.</t>
  </si>
  <si>
    <t>Wachtl J, Töteberg-Harms M, Frimmel S, Kniestedt C.</t>
  </si>
  <si>
    <t>Panos GD, Moschos MM, Kozeis N, Deshmukh RR, Mansouri K, Shaarawy T, Gatzioufas Z.</t>
  </si>
  <si>
    <t>Corneth OBJ, Verstappen GMP, Paulissen SMJ, de Bruijn MJW, Rip J, Lukkes M, van Hamburg JP, Lubberts E, Bootsma H, Kroese FGM, Hendriks RW.</t>
  </si>
  <si>
    <t>Onland W, De Jaegere AP, Offringa M, van Kaam A.</t>
  </si>
  <si>
    <t>Lee EJ, Kim TW, Lee KM, Lee SH, Kim H.</t>
  </si>
  <si>
    <t>Chien JL, Sioufi K, Surakiatchanukul T, Shields JA, Shields CL.</t>
  </si>
  <si>
    <t>Hartnett ME.</t>
  </si>
  <si>
    <t>Cabral T, DiCarlo JE, Justus S, Sengillo JD, Xu Y, Tsang SH.</t>
  </si>
  <si>
    <t>Foss AJ.</t>
  </si>
  <si>
    <t>Ozgonul C, Dedania VS, Cohen SR, Besirli CG.</t>
  </si>
  <si>
    <t>Park SJ, Cho SC, Choi NK, Park KH, Woo SJ.</t>
  </si>
  <si>
    <t>Westborg I, Albrecht S, Rosso A.</t>
  </si>
  <si>
    <t>Apostolopoulos S, Sznitman R.</t>
  </si>
  <si>
    <t>Qian CX, Branham K, Khan N, Lundy SK, Heckenlively JR, Jayasundera T.</t>
  </si>
  <si>
    <t>Rajamani M, Nagasubramanian V, Ayyavoo A, Raghupathy P, Dandapani R.</t>
  </si>
  <si>
    <t>Crépin R, Gentien D, Duché A, Rapinat A, Reyes C, Némati F, Massonnet G, Decaudin D, Djender S, Moutel S, Desrumeaux K, Cassoux N, Piperno-Neumann S, Amigorena S, Perez F, Roman-Roman S, de Marco A.</t>
  </si>
  <si>
    <t>Willfors C, Carlsson T, Anderlid BM, Nordgren A, Kostrzewa E, Berggren S, Ronald A, Kuja-Halkola R, Tammimies K, Bölte S.</t>
  </si>
  <si>
    <t>Malmqvist L, de Santiago L, Boquete L, Hamann S.</t>
  </si>
  <si>
    <t>Helin-Toiviainen M, Rönkkö S, Kaarniranta K, Puustjärvi T, Rekonen P, Ollikainen M, Uusitalo H.</t>
  </si>
  <si>
    <t>Sethi S, Dasari S, Amin MS, Vrana JA, Theis JD, Alexander MP, Kurtin PJ.</t>
  </si>
  <si>
    <t>Vehof J, Hysi PG, Hammond CJ.</t>
  </si>
  <si>
    <t>Soldath P, Wegener M, Sander B, Rosenberg T, Duno M, Wibrand F, Vissing J.</t>
  </si>
  <si>
    <t>Yılmaz U, Küçük E, Koç Ç, Gökler E.</t>
  </si>
  <si>
    <t>Chen Y, Nondahl DM, Schubert CR, Klein BE, Klein R, Cruickshanks KJ.</t>
  </si>
  <si>
    <t>Polosa A, Bessaklia H, Lachapelle P.</t>
  </si>
  <si>
    <t>Kim DW, Hwang YH, Ahn BH, Lee EK, Kim CS.</t>
  </si>
  <si>
    <t>McGuinness MB, Karahalios A, Finger RP, Guymer RH, Simpson JA.</t>
  </si>
  <si>
    <t>Xia D, Chen X, Zhou Q, Xiao S, Yu Y, Wang Y, Du G, Huang H, Zhang W, Chen Y.</t>
  </si>
  <si>
    <t>Masoudi S, Zhao Z, Willcox M.</t>
  </si>
  <si>
    <t>Singh S, Ganguly A, Hardas A, Tripathy D, Rath S.</t>
  </si>
  <si>
    <t>Sarao V, Veritti D, Furino C, Giancipoli E, Alessio G, Boscia F, Lanzetta P.</t>
  </si>
  <si>
    <t>Kvannli L, Krohn J.</t>
  </si>
  <si>
    <t>Pillunat KR, Spoerl E, Terai N, Pillunat LE.</t>
  </si>
  <si>
    <t>Doozandeh A, Yazdani S, Ansari S, Pakravan M, Motevasseli T, Hosseini B, Yasseri M.</t>
  </si>
  <si>
    <t>Dunn P, Prigatano GP, Szelinger S, Roth J, Siniard AL, Claasen AM, Richholt RF, De Both M, Corneveaux JJ, Moskowitz AM, Balak C, Piras IS, Russell M, Courtright AL, Belnap N, Rangasamy S, Ramsey K, Opitz JM, Craig DW, Narayanan V, Huentelman MJ, Schrauwen I.</t>
  </si>
  <si>
    <t>Martínez-Sánchez N, Pérez-Pinto S, Robles-Marhuenda Á, Arnalich-Fernández F, Martín Cameán M, Hueso Zalvide E, Bartha JL.</t>
  </si>
  <si>
    <t>Schaub F, Enders P, Bachmann BO, Heindl LM, Cursiefen C.</t>
  </si>
  <si>
    <t>Wang Y, Meng X, Yan H.</t>
  </si>
  <si>
    <t>Wilkie AO.</t>
  </si>
  <si>
    <t>Sorusch N, Bauß K, Plutniok J, Samanta A, Knapp B, Nagel-Wolfrum K, Wolfrum U.</t>
  </si>
  <si>
    <t>Wargo JJ, Adams M, Trevino J.</t>
  </si>
  <si>
    <t>Gama I, Almeida L.</t>
  </si>
  <si>
    <t>Rostron E, Dickerson MP, Heath G.</t>
  </si>
  <si>
    <t>Rodriguez-Una I, Rotchford AP, King AJ.</t>
  </si>
  <si>
    <t>Shoughy SS, Tabbara KF.</t>
  </si>
  <si>
    <t>Villegas-Ruiz V, Hendlmeier F, Buentello-Volante B, Rodríguez-Loaiza JL, Miranda-Duarte A, Zenteno JC.</t>
  </si>
  <si>
    <t>Pelegrín L, Hernández-Rodríguez J, Espinosa G, Llorenç V, Sainz-de-la-Maza M, Fontenla JR, Martínez JA, Cid MC, Adán A.</t>
  </si>
  <si>
    <t>Wakefield D, McCluskey P, Wildner G, Thurau S, Carr G, Chee SP, Forrester J, Dick A, Hudson B, Lightman S, Smith J, Tugal-Tutkun I; pre-treatment assessment Review panel..</t>
  </si>
  <si>
    <t>Kandasamy Y, Hartley L, Smith R.</t>
  </si>
  <si>
    <t>Zhang D, Zeng G, Hu J, McCormick K, Shi Y, Gong B.</t>
  </si>
  <si>
    <t>Maa AY, Wojciechowski B, Hunt K, Dismuke C, Janjua R, Lynch MG.</t>
  </si>
  <si>
    <t>Cankurtaran V, Citirik M, Simsek M, Tekin K, Teke MY.</t>
  </si>
  <si>
    <t>De Roo AK, Wouters J, Govaere O, Foets B, van den Oord JJ.</t>
  </si>
  <si>
    <t>Riddell N, Crewther SG.</t>
  </si>
  <si>
    <t>Meltzer E, Sguigna PV, Subei A, Beh S, Kildebeck E, Conger D, Conger A, Lucero M, Frohman BS, Frohman AN, Saidha S, Galetta S, Calabresi PA, Rennaker R, Frohman TC, Kardon RH, Balcer LJ, Frohman EM.</t>
  </si>
  <si>
    <t>Braune K, Volkmer I, Staege MS.</t>
  </si>
  <si>
    <t>Li BI, Ababon MR, Matteson PG, Lin Y, Nanda V, Millonig JH.</t>
  </si>
  <si>
    <t>Zhao J, Ma J, Deng Y, Kelly JA, Kim K, Bang SY, Lee HS, Li QZ, Wakeland EK, Qiu R, Liu M, Guo J, Li Z, Tan W, Rasmussen A, Lessard CJ, Sivils KL, Hahn BH, Grossman JM, Kamen DL, Gilkeson GS, Bae SC, et al.</t>
  </si>
  <si>
    <t>FitzGibbon T.</t>
  </si>
  <si>
    <t>Chihara E, Dimitrova G, Amano H, Chihara T.</t>
  </si>
  <si>
    <t>Li S, Chen Y, Shao M, Tang L, Sun X, Cao W.</t>
  </si>
  <si>
    <t>Jeon S, Baek J, Lee WK.</t>
  </si>
  <si>
    <t>Zhang Y, Kashani AH, Hubbard GB 3rd.</t>
  </si>
  <si>
    <t>Vahdani K, Thaller VT.</t>
  </si>
  <si>
    <t>Eenhorst CAE, Laban KG, Leguit RJ, Radstake TRDJ, Kalmann R.</t>
  </si>
  <si>
    <t>Kwon HJ, Kong YXG, Tao LW, Lim LL, Martin KR, Green C, Ruddle J, Crowston JG.</t>
  </si>
  <si>
    <t>Kim JN, Kwak SG, Choe JY, Kim SK.</t>
  </si>
  <si>
    <t>Borderie M, Grieve K, Irsch K, Ghoubay D, Georgeon C, De Sousa C, Laroche L, Borderie VM.</t>
  </si>
  <si>
    <t>Sulzbacher F, Pollreisz A, Kaider A, Kickinger S, Sacu S, Schmidt-Erfurth U; Vienna Eye Study Center..</t>
  </si>
  <si>
    <t>Jellema HM, Saeed P, Mombaerts I, Dolman PJ, Garrity J, Kazim M, Dhrami-Gavazi E, Lyons C, Nieuwkerk P, Mourits MP.</t>
  </si>
  <si>
    <t>Jackson TL, Verstraeten T, Duchateau L, Lescrauwaet B.</t>
  </si>
  <si>
    <t>Ackermann P, Brachert M, Albrecht P, Ringelstein M, Finis D, Geerling G, Aktas O, Guthoff R.</t>
  </si>
  <si>
    <t>Xiaoheng C, Yizhou M, Bei H, Huilong L, Xin W, Rui H, Lu L, Zhiguo D.</t>
  </si>
  <si>
    <t>Wang JH, Ling D, Tu L, van Wijngaarden P, Dusting GJ, Liu GS.</t>
  </si>
  <si>
    <t>Saini JS, Corneo B, Miller JD, Kiehl TR, Wang Q, Boles NC, Blenkinsop TA, Stern JH, Temple S.</t>
  </si>
  <si>
    <t>Arno G, Carss KJ, Hull S, Zihni C, Robson AG, Fiorentino A; UK Inherited Retinal Disease Consortium., Hardcastle AJ, Holder GE, Cheetham ME, Plagnol V; NIHR Bioresource - Rare Diseases Consortium., Moore AT, Raymond FL, Matter K, Balda MS, Webster AR.</t>
  </si>
  <si>
    <t>Schoch K, Meng L, Szelinger S, Bearden DR, Stray-Pedersen A, Busk OL, Stong N, Liston E, Cohn RD, Scaglia F, Rosenfeld JA, Tarpinian J, Skraban CM, Deardorff MA, Friedman JN, Akdemir ZC, Walley N, Mikati MA, Kranz PG, Jasien J, McConkie-Rosell A, McDonald M, et al.</t>
  </si>
  <si>
    <t>Maulvi FA, Shaikh AA, Lakdawala DH, Desai AR, Pandya MM, Singhania SS, Vaidya RJ, Ranch KM, Vyas BA, Shah DO.</t>
  </si>
  <si>
    <t>Omidakhsh N, Ganguly A, Bunin GR, von Ehrenstein OS, Ritz B, Heck JE.</t>
  </si>
  <si>
    <t>Naguib MM, Mendoza PR, Jariyakosol S, Grossniklaus HE.</t>
  </si>
  <si>
    <t>Calandriello L, Grimaldi G, Petrone G, Rigante M, Petroni S, Riso M, Savino G.</t>
  </si>
  <si>
    <t>Mokhtarzadeh A, Maltry A, McClelland C.</t>
  </si>
  <si>
    <t>Otteson DC.</t>
  </si>
  <si>
    <t>Dulle JE, Rübsam A, Garnai SJ, Pawar HS, Fort PE.</t>
  </si>
  <si>
    <t>Yang WZ, Yang J, Xue LP, Xiao LB, Li Y.</t>
  </si>
  <si>
    <t>Cohen M, Romero G, Bas J, Ticchioni M, Rosenthal M, Lacroix R, Brunet C, Rico A, Pelletier J, Audoin B, Lebrun C.</t>
  </si>
  <si>
    <t>Ohta Y, Yamashita T, Hishikawa N, Sato K, Matsuzono K, Tsunoda K, Hatanaka N, Takemoto M, Takemi T, Takamatsu K, Abe K.</t>
  </si>
  <si>
    <t>Lemos J, Pereira D, Almendra L, Rebelo D, Patrício M, Castelhano J, Cunha G, Januário C, Cunha L, Freire A, Castelo-Branco M.</t>
  </si>
  <si>
    <t>Cho BH, Kim SH, Kim SS, Choi YJ, Lee SH.</t>
  </si>
  <si>
    <t>Carnero Contentti E, Hryb JP, Morales S, Gomez A, Chiganer E, Di Pace JL, Lessa C, Perassolo M.</t>
  </si>
  <si>
    <t>Garringer HJ, Sammeta N, Oblak A, Ghetti B, Vidal R.</t>
  </si>
  <si>
    <t>Yeo JH, Park SJ, Chun YS, Kim JT, Moon NJ, Lee JK.</t>
  </si>
  <si>
    <t>Duan P, Liu Y, Li J.</t>
  </si>
  <si>
    <t>Malhotra C, Jain AK, Kaur S, Dhingra D, Hemanth V, Sharma SP.</t>
  </si>
  <si>
    <t>Wall M, Thurtell MJ; NORDIC Idiopathic Intracranial Hypertension Study Group..</t>
  </si>
  <si>
    <t>Yu MG, Quisumbing JP.</t>
  </si>
  <si>
    <t>Na KH, Kim HJ, Kim KH, Han S, Kim P, Hann HJ, Ahn HS.</t>
  </si>
  <si>
    <t>Parikh RN, Traband A, Kolomeyer AM, VanderBeek BL, Kim BJ, Maguire AM, Brucker AJ.</t>
  </si>
  <si>
    <t>Gardiner SK, Demirel S.</t>
  </si>
  <si>
    <t>Higashihara T, Okada A, Kusano T, Ishigaki K, Shimizu A, Takano H.</t>
  </si>
  <si>
    <t>Wostyn P, Killer HE, De Deyn PP.</t>
  </si>
  <si>
    <t>Sivapathasuntharam C, Sivaprasad S, Hogg C, Jeffery G.</t>
  </si>
  <si>
    <t>Dunn MJ, Wiggins D, Woodhouse JM, Margrain TH, Harris CM, Erichsen JT.</t>
  </si>
  <si>
    <t>Gu R, Lei B, Jiang C, Xu G.</t>
  </si>
  <si>
    <t>Seiler MJ, Lin RE, McLelland BT, Mathur A, Lin B, Sigman J, De Guzman AT, Kitzes LM, Aramant RB, Thomas BB.</t>
  </si>
  <si>
    <t>Taylor RL, Handley MT, Waller S, Campbell C, Urquhart J, Meynert AM, Ellingford JM, Donnelly D, Wilcox G, Lloyd IC, Mundy H, FitzPatrick DR, Deshpande C, Clayton-Smith J, Black GC.</t>
  </si>
  <si>
    <t>Zhu H, Kochevar IE, Behlau I, Zhao J, Wang F, Wang Y, Sun X, Hamblin MR, Dai T.</t>
  </si>
  <si>
    <t>Wallace JM, Chung ST, Tjan BS.</t>
  </si>
  <si>
    <t>Chua J, Lim B, Fenwick EK, Gan AT, Tan AG, Lamoureux E, Mitchell P, Wang JJ, Wong TY, Cheng CY.</t>
  </si>
  <si>
    <t>Parker J, Krijgsman M, van Dijk K, Melles GR.</t>
  </si>
  <si>
    <t>Tran KD, Dye PK, Odell K, Galloway J, Stoeger CG, Straiko MD, Terry MA.</t>
  </si>
  <si>
    <t>Ashkenazy N, Karp CL, Wang G, Acosta CM, Galor A.</t>
  </si>
  <si>
    <t>Oatts JT, Keenan JD, Mannis T, Lietman TM, Rose-Nussbaumer J.</t>
  </si>
  <si>
    <t>Arnalich-Montiel F, Pérez-Sarriegui A, Lauzirika G, Porrua L, Hernández-Verdejo JL.</t>
  </si>
  <si>
    <t>Dudakova L, Evans CJ, Liskova P.</t>
  </si>
  <si>
    <t>Bielory BP, Shariff A, Hussain RM, Bermudez-Magner JA, Dubovy SR, Donaldson KE.</t>
  </si>
  <si>
    <t>Parikh PC, Valikodath NG, Estopinal CB, Shtein RM, Sugar A, Niziol LM, Woodward MA.</t>
  </si>
  <si>
    <t>Nahum Y, Leon P, Ricci-Filipovic BA, Camposampiero D, Ponzin D, Busin M.</t>
  </si>
  <si>
    <t>Ong SS, Walter SD, Chen X, Vora GK, Daluvoy M, Proia AD, Mruthyunjaya P.</t>
  </si>
  <si>
    <t>Höllhumer R, Watson S, Beckingsale P.</t>
  </si>
  <si>
    <t>Shajari M, Friderich S, Pour Sadeghian M, Schmack I, Kohnen T.</t>
  </si>
  <si>
    <t>Kancherla S, Shue A, Pathan MF, Sylvester CL, Nischal KK.</t>
  </si>
  <si>
    <t>Novelli FJD, Preti RC, Monteiro MLR, Nóbrega MJ, Takahashi WY.</t>
  </si>
  <si>
    <t>Palkovits S, Seidel G, Pertl L, Malle EM, Hausberger S, Makk J, Singer C, Osterholt J, Herzog SA, Haas A, Weger M.</t>
  </si>
  <si>
    <t>Casini G, Mura M, Figus M, Loiudice P, Peiretti E, De Cillà S, Fuentes T, Nasini F.</t>
  </si>
  <si>
    <t>Thomas GN, Chan J, Sundar G, Amrith S.</t>
  </si>
  <si>
    <t>Seibold LK, DeWitt PE, Kroehl ME, Kahook MY.</t>
  </si>
  <si>
    <t>Murro V, Mucciolo DP, Sodi A, Vannozzi L, De Libero C, Simonini G, Rizzo S.</t>
  </si>
  <si>
    <t>Mohanty K, Dada R, Dada T.</t>
  </si>
  <si>
    <t>Yang S, Kim W, Kim HS, Na KS; Epidemiologic Survey Committee of the Korean Ophthalmologic Society..</t>
  </si>
  <si>
    <t>Szakáts I, Sebestyén M, Tóth É, Purebl G.</t>
  </si>
  <si>
    <t>Ishimori N, Oguchi J, Nakazawa Y, Kobata K, Funakoshi-Tago M, Tamura H.</t>
  </si>
  <si>
    <t>Reutrakul S, Siwasaranond N, Nimitphong H, Saetung S, Chirakalwasan N, Chailurkit LO, Srijaruskul K, Ongphiphadhanakul B, Thakkinstian A.</t>
  </si>
  <si>
    <t>Kabataş EU, Kurtul BE, Altıaylık Özer P, Kabataş N.</t>
  </si>
  <si>
    <t>Proietto LR, Whitley RD, Brooks DE, Schultz GE, Gibson DJ, Berkowski WM Jr, Salute ME, Plummer CE.</t>
  </si>
  <si>
    <t>Cruz S, Taipa R, Nogueira C, Pereira C, Almeida LS, Neiva R, Geraldes T, Guimarães A, Melo-Pires M, Vilarinho L.</t>
  </si>
  <si>
    <t>Cavuoto KM, Villegas V.</t>
  </si>
  <si>
    <t>Wang FM.</t>
  </si>
  <si>
    <t>Yeung HH.</t>
  </si>
  <si>
    <t>Warwick AN, Brooks AP, Osmond C, Krishnan R; Medscape..</t>
  </si>
  <si>
    <t>Foot B, MacEwen C.</t>
  </si>
  <si>
    <t>Schick T, Steinhauer M, Aslanidis A, Altay L, Karlstetter M, Langmann T, Kirschfink M, Fauser S.</t>
  </si>
  <si>
    <t>Haruta M, Arai M, Sueda J, Hirose T, Yamakawa R.</t>
  </si>
  <si>
    <t>Tailor VK, Abou-Rayyah Y, Brookes J, Khaw PT, Papadopoulos M, Adams GGW, Bunce C, Dahlmann-Noor A.</t>
  </si>
  <si>
    <t>Karanjia R, Chahal J, Ammar M, Sadun AA.</t>
  </si>
  <si>
    <t>Beltramo E, Arroba AI, Mazzeo A, Valverde AM, Porta M.</t>
  </si>
  <si>
    <t>De Cillà S, Alkabes M, Radice P, Carini E, Mateo C.</t>
  </si>
  <si>
    <t>Bitirgen G, Belviranli S, Malik RA, Kerimoglu H, Ozkagnici A.</t>
  </si>
  <si>
    <t>Muftuoglu IK, Unsal E, Ozturker ZK.</t>
  </si>
  <si>
    <t>Kornhauser T, Imtirat A, Levy J, Tsumi E.</t>
  </si>
  <si>
    <t>Saleh R, Karpe A, Zinkernagel MS, Munk MR.</t>
  </si>
  <si>
    <t>Sakuta H, Suzuki K, Miyamoto T, Miyamoto M, Numao A, Fujita H, Watanabe Y, Hirata K.</t>
  </si>
  <si>
    <t>Shu Y, Li H, Zhang L, Wang Y, Long Y, Li R, Qiu W, Lu Z, Hu X, Peng F.</t>
  </si>
  <si>
    <t>Tang M, Yang Y, Yu J, Wu N, Chen P, Xu L, Wang Q, Xu Z, Ge J, Yu K, Zhuang J.</t>
  </si>
  <si>
    <t>Singh NK, Mani R, Hussaindeen JR.</t>
  </si>
  <si>
    <t>Vrablik ME, Shah SP.</t>
  </si>
  <si>
    <t>Zhu S, Xu X, Wang L, Su L, Gu Q, Wei F, Liu K.</t>
  </si>
  <si>
    <t>Kling S, Hafezi F.</t>
  </si>
  <si>
    <t>Shoeibi N, Moghadas Sharif N, Daneshvar R, Ehsaei A.</t>
  </si>
  <si>
    <t>Goktas S, Sakarya Y, Ozcimen M, Sakarya R, Alpfidan I, Ivacık IS, Erdogan E.</t>
  </si>
  <si>
    <t>Carracedo G, Serramito-Blanco M, Martin-Gil A, Wang Z, Rodriguez-Pomar C, Pintor J.</t>
  </si>
  <si>
    <t>Takeuchi M, Taguchi M, Sato T, Karasawa K, Sakurai Y, Harimoto K, Ito M.</t>
  </si>
  <si>
    <t>Fu Q, Qin Z, Jin X, Zhang L, Chen Z, He J, Ji J, Yao K.</t>
  </si>
  <si>
    <t>Majander A, João C, Rider AT, Henning GB, Votruba M, Moore AT, Yu-Wai-Man P, Stockman A.</t>
  </si>
  <si>
    <t>Jasper S, Vedula SS, John SS, Horo S, Sepah YJ, Nguyen QD.</t>
  </si>
  <si>
    <t>Shields CL, Sioufi K, Alset AE, Boal NS, Casey MG, Knapp AN, Sugarman JA, Schoen MA, Gordon PS, Say EA, Shields JA.</t>
  </si>
  <si>
    <t>Valikodath NG, Newman-Casey PA, Lee PP, Musch DC, Niziol LM, Woodward MA.</t>
  </si>
  <si>
    <t>Stiebel-Kalish H, Lotan I, Brody J, Chodick G, Bialer O, Marignier R, Bach M, Hellmann MA.</t>
  </si>
  <si>
    <t>Naud A, Schmitt E, Wirth M, Hascoet JM.</t>
  </si>
  <si>
    <t>Tabandeh H.</t>
  </si>
  <si>
    <t>Chen X, Sheng X, Zhuang W, Sun X, Liu G, Shi X, Huang G, Mei Y, Li Y, Pan X, Liu Y, Li Z, Zhao Q, Yan B, Zhao C.</t>
  </si>
  <si>
    <t>Vilboux T, Doherty DA, Glass IA, Parisi MA, Phelps IG, Cullinane AR, Zein W, Brooks BP, Heller T, Soldatos A, Oden NL, Yildirimli D, Vemulapalli M, Mullikin JC, Nisc Comparative Sequencing Program, Malicdan MCV, Gahl WA, Gunay-Aygun M.</t>
  </si>
  <si>
    <t>Yen JC, Hsu CA, Hsiao SH, Hsu MH.</t>
  </si>
  <si>
    <t>Okamoto F, Sugiura Y, Okamoto Y, Hiraoka T, Oshika T.</t>
  </si>
  <si>
    <t>Kowluru RA, Shan Y.</t>
  </si>
  <si>
    <t>Wang Y, Zhang B, Tao X, Wensveen JM, Smith EL Rd, Chino YM.</t>
  </si>
  <si>
    <t>Li EH, Huang QZ, Li GC, Xiang ZY, Zhang X.</t>
  </si>
  <si>
    <t>Passamonti L, Vázquez Rodríguez P, Hong YT, Allinson KS, Williamson D, Borchert RJ, Sami S, Cope TE, Bevan-Jones WR, Jones PS, Arnold R, Surendranathan A, Mak E, Su L, Fryer TD, Aigbirhio FI, O'Brien JT, Rowe JB.</t>
  </si>
  <si>
    <t>Aqrawi LA, Galtung HK, Vestad B, Øvstebø R, Thiede B, Rusthen S, Young A, Guerreiro EM, Utheim TP, Chen X, Utheim ØA, Palm Ø, Jensen JL.</t>
  </si>
  <si>
    <t>Selvaraj K, Gowthamarajan K, Karri VV, Barauah UK, Ravisankar V, Jojo GM.</t>
  </si>
  <si>
    <t>Bitton E, Courey C, Giancola P, Diaconu V, Wise J, Wittich W.</t>
  </si>
  <si>
    <t>Sena DF, Lindsley K.</t>
  </si>
  <si>
    <t>Li J, Li J, Chen Z, Liu J, Yuan J, Cai X, Deng D, Yu M.</t>
  </si>
  <si>
    <t>Thomas AA, Feng B, Chakrabarti S.</t>
  </si>
  <si>
    <t>Zhou TE, Sayah DN, Noueihed B, Mazzaferri J, Costantino S, Brunette I, Chemtob S.</t>
  </si>
  <si>
    <t>Shah M, Edman MC, Reddy Janga S, Yarber F, Meng Z, Klinngam W, Bushman J, Ma T, Liu S, Louie S, Mehta A, Ding C, MacKay JA, Hamm-Alvarez SF.</t>
  </si>
  <si>
    <t>Li S, Li P, Gong H, Jiang F, Liu D, Cai F, Pei C, Zhou F, Zeng X.</t>
  </si>
  <si>
    <t>Chen K, Xie Y, Zhao L, Mo Z.</t>
  </si>
  <si>
    <t>Song RH, Shao XQ, Li L, Wang W, Zhang JA.</t>
  </si>
  <si>
    <t>Yu JTS, Peng L, Ataullah S.</t>
  </si>
  <si>
    <t>Jakobiec FA, Qureshi S, Zakka FR, Tu Y, Lee NG.</t>
  </si>
  <si>
    <t>Starks V, Durand M, Ryan E, Lefebvre D.</t>
  </si>
  <si>
    <t>Kuo DS, Asrani S.</t>
  </si>
  <si>
    <t>Lee B, Szirth BC, Fechtner RD, Khouri AS.</t>
  </si>
  <si>
    <t>Samuels MA, Gonzalez RG, Makadzange AT, Hedley-Whyte ET.</t>
  </si>
  <si>
    <t>Rizzo S, Mucciolo DP, Bacherini D, Murro V, Vannozzi L, Virgili G, Bani D, Sodi A.</t>
  </si>
  <si>
    <t>Matos R, Beato J, Silva M, Silva S, Brandão E, Falcão-Reis F, Penas S.</t>
  </si>
  <si>
    <t>Fuest M, Mamas N, Walter P, Mazinani BE, Roessler G, Plange N.</t>
  </si>
  <si>
    <t>Yazgan S, Arpaci D, Celik HU, Dogan M, Isık I.</t>
  </si>
  <si>
    <t>Wasinska-Borowiec W, Aghdam KA, Saari JM, Grzybowski A.</t>
  </si>
  <si>
    <t>Chéraud C, Froissart R, Lannes B, Echaniz-Laguna A.</t>
  </si>
  <si>
    <t>Quinones-Hinojosa A, Raza SM, Ahmed I, Rincon-Torroella J, Chaichana K, Olivi A.</t>
  </si>
  <si>
    <t>Quiñones-Hinojosa A, Raza SM, Lazaridis C, Olivi A.</t>
  </si>
  <si>
    <t>Peron S, Cividini A, Santi L, Galante N, Castelnuovo P, Locatelli D.</t>
  </si>
  <si>
    <t>Yang HW, Wang YX, Bao J, Wang SH, Lei P, Sun ZL.</t>
  </si>
  <si>
    <t>Jiang JB, Strauss R, Luo XQ, Nie C, Wang YL, Zhang JW, Zhang ZW.</t>
  </si>
  <si>
    <t>Braimah IZ, Stewart M, Videkar C, Dedhia CJ, Chhablani J; ‘Ziv-aflibercept study group’..</t>
  </si>
  <si>
    <t>Bhardwaj M, Sen S, Chosdol K, Sharma A, Pushker N, Kashyap S, Bakhshi S, Bajaj MS.</t>
  </si>
  <si>
    <t>Zhou T, Aptel F, Bron AM, Cornut PL, Palombi K, Thuret G, Rouberol F, Creuzot-Garcher C, Chiquet C.</t>
  </si>
  <si>
    <t>Sugahara R, Tanaka S, Jouraku A, Shiotsuki T.</t>
  </si>
  <si>
    <t>Dutta D, Zhao T, Cheah KB, Holmlund L, Willcox MDP.</t>
  </si>
  <si>
    <t>Lin JB, Gerratt BW, Bassi CJ, Apte RS.</t>
  </si>
  <si>
    <t>Huang XF, Mao JY, Huang ZQ, Rao FQ, Cheng FF, Li FF, Wang QF, Jin ZB.</t>
  </si>
  <si>
    <t>Schulz HL, Grassmann F, Kellner U, Spital G, Rüther K, Jägle H, Hufendiek K, Rating P, Huchzermeyer C, Baier MJ, Weber BH, Stöhr H.</t>
  </si>
  <si>
    <t>Liu HH, Flanagan JG.</t>
  </si>
  <si>
    <t>Wieben ED, Aleff RA, Tang X, Butz ML, Kalari KR, Highsmith EW, Jen J, Vasmatzis G, Patel SV, Maguire LJ, Baratz KH, Fautsch MP.</t>
  </si>
  <si>
    <t>Burley DT, Gray NS, Snowden RJ.</t>
  </si>
  <si>
    <t>Taleo F, Macleod CK, Marks M, Sokana O, Last A, Willis R, Garae M, Bong A, Chu BK, Courtright P, Kool J, Taleo G, Rory JJ, Solomon AW; Global Trachoma Mapping Project..</t>
  </si>
  <si>
    <t>Kurup SK, McClintic JI, Allen JC, Baartman BJ, Altaweel MM, Garg SJ, Quiroz-Mercado H.</t>
  </si>
  <si>
    <t>Kim DY, Jo J, Joe SG, Kim JG, Yoon YH, Lee JY.</t>
  </si>
  <si>
    <t>Saxena S, Ruia S, Prasad S, Jain A, Mishra N, Natu SM, Meyer CH, Gilhotra JS, Kruzliak P, Akduman L.</t>
  </si>
  <si>
    <t>Modi A, Giridhar A, Gopalakrishnan M.</t>
  </si>
  <si>
    <t>Oba J, Esmaeli B, Ellerhorst JA, Lyons GR, Milton DR, Wang WL, Macedo MP, Lazar AJ, Grimm EA, Chattopadhyay C.</t>
  </si>
  <si>
    <t>Schrems WA, Schrems-Hoesl LM, Mardin CY, Laemmer R, Kruse FE, Horn FK.</t>
  </si>
  <si>
    <t>Hilmi MR, Che Azemin MZ, Mohd Kamal K, Mohd Tamrin MI, Abdul Gaffur N, Tengku Sembok TM.</t>
  </si>
  <si>
    <t>Zhang W, Li H, Ogando DG, Li S, Feng M, Price FW Jr, Tennessen JM, Bonanno JA.</t>
  </si>
  <si>
    <t>Yao Y, Hong W, Fan Z, Li D, Chang X, Fan W.</t>
  </si>
  <si>
    <t>Rougier MB, Delyfer MN, Korobelnik JF.</t>
  </si>
  <si>
    <t>Ferreira S, Pereira AC, Quendera B, Reis A, Silva ED, Castelo-Branco M.</t>
  </si>
  <si>
    <t>Ho AC, Albini TA, Brown DM, Boyer DS, Regillo CD, Heier JS.</t>
  </si>
  <si>
    <t>Talwar N, Musch DC, Stein JD.</t>
  </si>
  <si>
    <t>Morize A, Brémond-Gignac D, Daniel F, Kapoula Z.</t>
  </si>
  <si>
    <t>Stojic A, Fairless R, Beck SC, Sothilingam V, Weissgerber P, Wissenbach U, Gimmy V, Seeliger MW, Flockerzi V, Diem R, Williams SK.</t>
  </si>
  <si>
    <t>Lavine JA, Farnoodian M, Wang S, Darjatmoko SR, Wright LS, Gamm DM, Ip MS, Sorenson CM, Sheibani N.</t>
  </si>
  <si>
    <t>Hata M, Yamashiro K, Ooto S, Oishi A, Tamura H, Miyata M, Ueda-Arakawa N, Takahashi A, Tsujikawa A, Yoshimura N.</t>
  </si>
  <si>
    <t>Edwards RG, Kopp SJ, Ifergan I, Shui JW, Kronenberg M, Miller SD, Longnecker R.</t>
  </si>
  <si>
    <t>Sudharsan R, Simone KM, Anderson NP, Aguirre GD, Beltran WA.</t>
  </si>
  <si>
    <t>Schatz A, Pach J, Gosheva M, Naycheva L, Willmann G, Wilhelm B, Peters T, Bartz-Schmidt KU, Zrenner E, Messias A, Gekeler F.</t>
  </si>
  <si>
    <t>Matsumura N, Goto S, Uchio E, Nakajima K, Fujita T, Kadonosono K.</t>
  </si>
  <si>
    <t>Koudouna E, Okumura N, Okazaki Y, Nakano S, Inoue R, Fullwood NJ, Hori J, Kinoshita S, Koizumi N.</t>
  </si>
  <si>
    <t>Edgar KS, Galvin OM, Collins A, Katusic ZS, McDonald DM.</t>
  </si>
  <si>
    <t>Nagasaka Y, Kaneko H, Ye F, Kachi S, Asami T, Kato S, Takayama K, Hwang SJ, Kataoka K, Shimizu H, Iwase T, Funahashi Y, Higuchi A, Senga T, Terasaki H.</t>
  </si>
  <si>
    <t>Kamao H, Mandai M, Ohashi W, Hirami Y, Kurimoto Y, Kiryu J, Takahashi M.</t>
  </si>
  <si>
    <t>Turnbull PR, Irani N, Lim N, Phillips JR.</t>
  </si>
  <si>
    <t>Dimitrova G, Chihara E, Takahashi H, Amano H, Okazaki K.</t>
  </si>
  <si>
    <t>Jiang Y, Liu L, Steinle JJ.</t>
  </si>
  <si>
    <t>Labate C, Lombardo M, Lombardo G, De Santo MP.</t>
  </si>
  <si>
    <t>Hirata H, Mizerska K, Dallacasagrande V, Rosenblatt MI.</t>
  </si>
  <si>
    <t>Tosi GM, Caldi E, Neri G, Nuti E, Marigliani D, Baiocchi S, Traversi C, Cevenini G, Tarantello A, Fusco F, Nardi F, Orlandini M, Galvagni F.</t>
  </si>
  <si>
    <t>Zhou C, Robert MC, Kapoulea V, Lei F, Stagner AM, Jakobiec FA, Dohlman CH, Paschalis EI.</t>
  </si>
  <si>
    <t>Ghasemi Falavarjani K, Iafe NA, Hubschman JP, Tsui I, Sadda SR, Sarraf D.</t>
  </si>
  <si>
    <t>Zhang H, Zhao F, Hutchinson DS, Sun W, Ajami NJ, Lai S, Wong MC, Petrosino JF, Fang J, Jiang J, Chen W, Reinach PS, Qu J, Zeng C, Zhang D, Zhou X.</t>
  </si>
  <si>
    <t>Caspi A, Roy A, Dorn JD, Greenberg RJ.</t>
  </si>
  <si>
    <t>Kim AJ, Chang JY, Shi L, Chang RC, Ko ML, Ko GY.</t>
  </si>
  <si>
    <t>Bae K, Cho K, Kang SW, Kim SJ, Kim JM.</t>
  </si>
  <si>
    <t>Calabrèse A, Liu T, Legge GE.</t>
  </si>
  <si>
    <t>Macleod C, Yalen C, Butcher R, Mudaliar U, Natutusau K, Rainima-Qaniuci M, Haffenden C, Watson C, Cocks N, Cikamatana L, Roberts CH, Marks M, Rafai E, Mabey DC, Kama M, Solomon AW.</t>
  </si>
  <si>
    <t>Yang HS, Woo JE, Kim MH, Kim DY, Yoon YH.</t>
  </si>
  <si>
    <t>He J, Lu L, He X, Xu X, Du X, Zhang B, Zhao H, Sha J, Zhu J, Zou H, Xu X.</t>
  </si>
  <si>
    <t>Sawada Y, Hangai M, Ishikawa M, Yoshitomi T.</t>
  </si>
  <si>
    <t>Kim JM, Kang SW, Son DY, Bae K.</t>
  </si>
  <si>
    <t>Maheshwari S, Pachori RB, Acharya UR.</t>
  </si>
  <si>
    <t>Pundlik S, HuaQi Yi, Rui Liu, Peli E, Gang Luo.</t>
  </si>
  <si>
    <t>Chia-Ling Tsai, Hung-Chuan Hsu, Xin-Chang Wu, Shih-Jen Chen, Wei-Yang Lin.</t>
  </si>
  <si>
    <t>Hytti M, Szabó D, Piippo N, Korhonen E, Honkakoski P, Kaarniranta K, Petrovski G, Kauppinen A.</t>
  </si>
  <si>
    <t>Couser NL, Masood MM, Aylsworth AS, Stevenson RE.</t>
  </si>
  <si>
    <t>Dotan G, Khetan V, Marshall JD, Affel E, Armiger-George D, Naggert JK, Collin GB, Levin AV.</t>
  </si>
  <si>
    <t>Branson SV, McClafferty BR, Kurup SK.</t>
  </si>
  <si>
    <t>Calderón-Castrat X, Vega-Zuñiga J, Velásquez F, Ballona R.</t>
  </si>
  <si>
    <t>Lagatie O, Batsa Debrah L, Debrah A, Stuyver LJ.</t>
  </si>
  <si>
    <t>Guziewicz KE, Sinha D, Gómez NM, Zorych K, Dutrow EV, Dhingra A, Mullins RF, Stone EM, Gamm DM, Boesze-Battaglia K, Aguirre GD.</t>
  </si>
  <si>
    <t>Jones MK, Lu B, Girman S, Wang S.</t>
  </si>
  <si>
    <t>Ergun SG, Akay GG, Ergun MA, Perçin EF.</t>
  </si>
  <si>
    <t>Oshika T, Eguchi S, Goto H, Ohashi Y.</t>
  </si>
  <si>
    <t>Witkin AJ, Chang DF, Jumper JM, Charles S, Eliott D, Hoffman RS, Mamalis N, Miller KM, Wykoff CC.</t>
  </si>
  <si>
    <t>Hayashi K, Yoshida M, Manabe SI, Yoshimura K.</t>
  </si>
  <si>
    <t>Pockpa ZA, Struillou X, Coulibaly NT, Weber M, Soueidan A, Badran Z.</t>
  </si>
  <si>
    <t>Kluś A, Kosatka M, Kozera M, Rękas M.</t>
  </si>
  <si>
    <t>Marble M, Guillen Sacoto MJ, Chikarmane R, Gargiulo D, Juusola J.</t>
  </si>
  <si>
    <t>Constable PA, Bach M, Frishman LJ, Jeffrey BG, Robson AG; International Society for Clinical Electrophysiology of Vision..</t>
  </si>
  <si>
    <t>Takahashi G, Demirel S, Johnson CA.</t>
  </si>
  <si>
    <t>Ruan GX, Barry E, Yu D, Lukason M, Cheng SH, Scaria A.</t>
  </si>
  <si>
    <t>Linsenmeier RA, Zhang HF.</t>
  </si>
  <si>
    <t>Holz FG, Sadda SR, Staurenghi G, Lindner M, Bird AC, Blodi BA, Bottoni F, Chakravarthy U, Chew EY, Csaky K, Curcio CA, Danis R, Fleckenstein M, Freund KB, Grunwald J, Guymer R, Hoyng CB, Jaffe GJ, Liakopoulos S, Monés JM, Oishi A, Pauleikhoff D, et al.</t>
  </si>
  <si>
    <t>Alsukhni RA, Aboras Y, Jriekh Z, Almalla M, El-Kahwateya AS.</t>
  </si>
  <si>
    <t>Jiang Q, Lyu XM, Yuan Y, Wang L.</t>
  </si>
  <si>
    <t>Abcouwer SF.</t>
  </si>
  <si>
    <t>Neriyanuri S, Pardhan S, Gella L, Pal SS, Ganesan S, Sharma T, Raman R.</t>
  </si>
  <si>
    <t>Joachim N, Colijn JM, Kifley A, Lee KE, Buitendijk GHS, Klein BEK, Myers CE, Meuer SM, Tan AG, Holliday EG, Attia J, Liew G, Iyengar SK, de Jong PTVM, Hofman A, Vingerling JR, Mitchell P, Klaver CCW, Klein R, Wang JJ.</t>
  </si>
  <si>
    <t>Brennan N, Reekie I, Ezra E, Barton K, Viswanathan A, Muqit MM.</t>
  </si>
  <si>
    <t>Patel DE, Viswanathan AC, Garway-Heath D, Cumberland PM, Walters BC, Russell-Eggitt I, Cortina-Borja M, Rahi JS; OPTIC Study Group..</t>
  </si>
  <si>
    <t>Codipilly DC, Gavrilova RH, Tangalos EG.</t>
  </si>
  <si>
    <t>Midgett DE, Pease ME, Jefferys JL, Patel M, Franck C, Quigley HA, Nguyen TD.</t>
  </si>
  <si>
    <t>Somer D, Cinar FG, Oral B, Ornek F.</t>
  </si>
  <si>
    <t>Souissi S, David T, Beral L.</t>
  </si>
  <si>
    <t>Kaneko H, Asami T, Sugita T, Tsunekawa T, Matsuura T, Takayama K, Yamamoto K, Kachi S, Ito Y, Ueno S, Nonobe N, Kataoka K, Suzumura A, Iwase T, Terasaki H.</t>
  </si>
  <si>
    <t>Fernández-Robredo P, Selvam S, Powner MB, Sim DA, Fruttiger M.</t>
  </si>
  <si>
    <t>Clark JF, Ellis JK, Burns TM, Childress JM, Divine JG.</t>
  </si>
  <si>
    <t>Braithwaite T, Verlander NQ, Bartholomew D, Bridgemohan P, McNally K, Roach A, Sharma S, Singh D, Pesudovs K, Teelucksingh S, Carrington C, Ramsewak S, Bourne R; NESTT Study Group..</t>
  </si>
  <si>
    <t>Eid OM, Abdel Hady S, El-Kotoury A, Said KA, Rafat K, El-Bassyouni HT.</t>
  </si>
  <si>
    <t>Dart JK.</t>
  </si>
  <si>
    <t>Yang MK, Kim N, Choung HK, Khwarg SI.</t>
  </si>
  <si>
    <t>Kawamorita T, Shimizu K, Shoji N.</t>
  </si>
  <si>
    <t>Chang CK, Cheng CK, Peng CH.</t>
  </si>
  <si>
    <t>Gupta L, Cvintal V, Delvadia R, Sun Y, Erdem E, Zangalli C, Lu L, Wizov SS, Richman J, Spaeth E, Spaeth GL.</t>
  </si>
  <si>
    <t>Alfaqawi F, Lip PL, Elsherbiny S, Chavan R, Mitra A, Mushtaq B.</t>
  </si>
  <si>
    <t>Fan B, Sun YJ, Liu SY, Che L, Li GY.</t>
  </si>
  <si>
    <t>Avery RL, Castellarin AA, Steinle NC, Dhoot DS, Pieramici DJ, See R, Couvillion S, Nasir MA, Rabena MD, Maia M, Van Everen S, Le K, Hanley WD.</t>
  </si>
  <si>
    <t>Chung YR, Kim JW, Choi SY, Park SW, Kim JH, Lee K.</t>
  </si>
  <si>
    <t>Quiroz-Casian N, Lozano-Giral D, Miranda-Duarte A, Garcia-Montalvo I, Rodriguez-Loaiza JL, Zenteno JC.</t>
  </si>
  <si>
    <t>Feng HL, Roth DB, Hasan A, Fine HF, Wheatley HM, Prenner JL, Shah SP, Modi KK, Feuer WJ.</t>
  </si>
  <si>
    <t>Suzuki M, Nakamura Y, Ozaki S, Yokota M, Murakami S.</t>
  </si>
  <si>
    <t>Rakocevic-Stojanovic V, Peric S, Dujmovic I, Drulovic J, Pesovic J, Savic-Pavicevic D.</t>
  </si>
  <si>
    <t>Bao X, Hou M, Qin Y, Luo F, Shang F, Wu M.</t>
  </si>
  <si>
    <t>Chen H, Lin H, Chen W, Zhang B, Xiang W, Li J, Chen W.</t>
  </si>
  <si>
    <t>Panahi Y, Rajaee SM, Sahebkar A.</t>
  </si>
  <si>
    <t>Maugeri G, D'Amico AG, Rasà DM, La Cognata V, Saccone S, Federico C, Cavallaro S, D'Agata V.</t>
  </si>
  <si>
    <t>Mejía LF, Santamaría JP, Cuevas M, Córdoba A, Carvajal SA.</t>
  </si>
  <si>
    <t>Kiratli H, Koç İ, Varan A, Akyüz C.</t>
  </si>
  <si>
    <t>Akil H, Al-Sheikh M, Falavarjani KG, Francis B, Chopra V.</t>
  </si>
  <si>
    <t>Poon JS, Vahdani K, Booth AP.</t>
  </si>
  <si>
    <t>Quijano C, Alkabes M, Gómez-Resa M, Oleñik A, Villani E, Corcóstegui B.</t>
  </si>
  <si>
    <t>Samadi B, Lundström M, Kugelberg M.</t>
  </si>
  <si>
    <t>Arines J, Almaguer C, Acosta E.</t>
  </si>
  <si>
    <t>Bosch Grau M, Masson C, Gadadhar S, Rocha C, Tort O, Marques Sousa P, Vacher S, Bieche I, Janke C.</t>
  </si>
  <si>
    <t>Sundermeier TR, Sakami S, Sahu B, Howell SJ, Gao S, Dong Z, Golczak M, Maeda A, Palczewski K.</t>
  </si>
  <si>
    <t>Fukuhara D, Takiura T, Keino H, Okada AA, Yan K.</t>
  </si>
  <si>
    <t>McGeer PL, Lee M, McGeer EG.</t>
  </si>
  <si>
    <t>Margeta MA, Kuo AN, Proia AD, Freedman SF.</t>
  </si>
  <si>
    <t>Park KA, Oh SY.</t>
  </si>
  <si>
    <t>Bhardwaj G, Jacobs MB, Martin FJ, Moran KT, Prelog K, Donaldson C, Vollmer-Conna U, Coroneo MT.</t>
  </si>
  <si>
    <t>Christakis PG, Zhang D, Budenz DL, Barton K, Tsai JC, Ahmed IIK; ABC-AVB Study Groups..</t>
  </si>
  <si>
    <t>Wall M, Kupersmith MJ, Thurtell MJ, Moss HE, Moss EA, Auinger P; NORDIC Idiopathic Intracranial Hypertension Study Group..</t>
  </si>
  <si>
    <t>Pan CW, Yang WY, Hu DN, Xu JG, Niu ZQ, Yuan YS, Yu MB, Zhong H.</t>
  </si>
  <si>
    <t>Modjtahedi BS, Paschal JF, Batech M, Luong TQ, Fong DS.</t>
  </si>
  <si>
    <t>Schöberl F, Csanadi E, Eren O, Dieterich M, Kümpfel T.</t>
  </si>
  <si>
    <t>Zhao L, Li J, Fu Y, Zhang M, Wang B, Ouellette J, Shahi PK, Pattnaik BR, Watters JJ, Wong WT, Guo LW.</t>
  </si>
  <si>
    <t>Jiang Q, Zhang H, Pang R, Chen J, Liu Z, Zhou X.</t>
  </si>
  <si>
    <t>Ziemssen F, Feltgen N, Holz FG, Guthoff R, Ringwald A, Bertelmann T, Wiedon A, Korb C; OCEAN study group..</t>
  </si>
  <si>
    <t>Shchuko AG, Zaitseva NV, Yurieva TN, Chernykh ER, Mikhalevich IM, Shevela EY, Grigorieva AV.</t>
  </si>
  <si>
    <t>Sanfilippo PG, Hewitt AW, Mackey DA.</t>
  </si>
  <si>
    <t>Liew G, Wong VW, Ho IV.</t>
  </si>
  <si>
    <t>Ying GS, Maguire MG, Glynn R, Rosner B.</t>
  </si>
  <si>
    <t>Bizzari S, Hamzeh AR, Nair P, Mohamed M, Bastaki F.</t>
  </si>
  <si>
    <t>Demircioğlu Kılıc B, Akbalık Kara M, Ozcelik AA, Ustunsoy H, Balat A.</t>
  </si>
  <si>
    <t>Wenger TL, Chow P, Randle SC, Rosen A, Birgfeld C, Wrede J, Javid P, King D, Manh V, Hing AV, Albers E.</t>
  </si>
  <si>
    <t>Feltgen N, Bertelmann T, Bretag M, Pfeiffer S, Hilgers R, Callizo J, Goldammer L, Bemme S, Hoerauf H.</t>
  </si>
  <si>
    <t>Feng L, Puyang Z, Chen H, Liang P, Troy JB, Liu X.</t>
  </si>
  <si>
    <t>Ueta M, Sawai H, Shingaki R, Kawai Y, Sotozono C, Kojima K, Yoon KC, Kim MK, Seo KY, Joo CK, Nagasaki M, Kinoshita S, Tokunaga K.</t>
  </si>
  <si>
    <t>Silva RLE, Kanan Y, Mirando AC, Kim J, Shmueli RB, Lorenc VE, Fortmann SD, Sciamanna J, Pandey NB, Green JJ, Popel AS, Campochiaro PA.</t>
  </si>
  <si>
    <t>Varanasi SK, Reddy PB, Bhela S, Jaggi U, Gimenez F, Rouse BT.</t>
  </si>
  <si>
    <t>Marinello E, Piaserico S, Alaibac M.</t>
  </si>
  <si>
    <t>Bunn F, Burn AM, Robinson L, Poole M, Rait G, Brayne C, Schoeman J, Norton S, Goodman C.</t>
  </si>
  <si>
    <t>Aghaji AE, Bowman R, Ofoegbu VC, Smith A.</t>
  </si>
  <si>
    <t>Pakravan M, Esfandiari H, Yazdani S, Douzandeh A, Amouhashemi N, Yaseri M, Pakravan P.</t>
  </si>
  <si>
    <t>Kitazawa K, Sotozono C, Koizumi N, Nagata K, Inatomi T, Sasaki H, Kinoshita S.</t>
  </si>
  <si>
    <t>Moriyama M, Cao K, Ogata S, Ohno-Matsui K.</t>
  </si>
  <si>
    <t>Crane AM, Feuer W, Felix ER, Levitt RC, McClellan AL, Sarantopoulos KD, Galor A.</t>
  </si>
  <si>
    <t>Kimura A, Takemura M, Saito K, Serrero G, Yoshikura N, Hayashi Y, Inuzuka T.</t>
  </si>
  <si>
    <t>Matsuura K, Hatta S, Terasaka Y, Inoue Y.</t>
  </si>
  <si>
    <t>Ouzzif Z, El Maataoui A, Traore Z, Biaz A, El Machtani S, Dami A, Bouhsain S, Messaoudi N, Benchrifa F.</t>
  </si>
  <si>
    <t>McLachlan SM, Aliesky HA, Banuelos B, Lesage S, Collin R, Rapoport B.</t>
  </si>
  <si>
    <t>Lu B, Zhang P, Zhou M, Wang W, Gu Q, Feng J, Luo X, Sun X, Wang F, Sun X.</t>
  </si>
  <si>
    <t>Allaman-Pillet N, Oberson A, Schorderet DF.</t>
  </si>
  <si>
    <t>Migchelsen SJ, Martin DL, Southisombath K, Turyaguma P, Heggen A, Rubangakene PP, Joof H, Makalo P, Cooley G, Gwyn S, Solomon AW, Holland MJ, Courtright P, Willis R, Alexander ND, Mabey DC, Roberts CH.</t>
  </si>
  <si>
    <t>Zhu XR, Zhang YP, Bai L, Zhang XL, Zhou JB, Yang JK.</t>
  </si>
  <si>
    <t>Zheng X, Xie P, Hu Z, Zhang W, Liang K, Wang X, Liu Q.</t>
  </si>
  <si>
    <t>Freiberg FJ, Brynskov T, Munk MR, Sørensen TL, Wolf S, Wirth MA, Becker M, Michels S.</t>
  </si>
  <si>
    <t>Light JG, Fard MA, Yaseri M, Aiyetan P, Handa JT, Ebrahimi KB.</t>
  </si>
  <si>
    <t>Chan CK, Crosson JN, Mein CE, Daher N.</t>
  </si>
  <si>
    <t>Park DH, Choi KS, Sun HJ, Lee SJ.</t>
  </si>
  <si>
    <t>Dysli C, Berger L, Wolf S, Zinkernagel MS.</t>
  </si>
  <si>
    <t>Plank T, Frolo J, Brandl-Rühle S, Renner AB, Jägle H, Greenlee MW.</t>
  </si>
  <si>
    <t>Sweeney AR, Dillon JK, Chambers CB.</t>
  </si>
  <si>
    <t>Gupta A, Yeganeh A, Rootman D, Goldberg R.</t>
  </si>
  <si>
    <t>Mullen MG, Somogyi M, Maxwell SP, Prabhu V, Yoo DK.</t>
  </si>
  <si>
    <t>Milner MS, Beckman KA, Luchs JI, Allen QB, Awdeh RM, Berdahl J, Boland TS, Buznego C, Gira JP, Goldberg DF, Goldman D, Goyal RK, Jackson MA, Katz J, Kim T, Majmudar PA, Malhotra RP, McDonald MB, Rajpal RK, Raviv T, Rowen S, Shamie N, et al.</t>
  </si>
  <si>
    <t>Gruener AM, Chang JR, Bosley TM, Al-Sadah ZM, Kum C, McCulley TJ.</t>
  </si>
  <si>
    <t>Mavragani CP.</t>
  </si>
  <si>
    <t>Novack GD.</t>
  </si>
  <si>
    <t>Zhu L, Cheng J, Zhou B, Wei C, Yang W, Jiang D, Ijaz I, Tan X, Chen R, Fu J.</t>
  </si>
  <si>
    <t>Wilson DJ, Neuringer M, Stoddard J, Renner LM, Bailey S, Lauer A, McGill TJ.</t>
  </si>
  <si>
    <t>Marti M, Walton R, Böni C, Zweifel SA, Stahel M, Barthelmes D.</t>
  </si>
  <si>
    <t>Chen KC, Marsiglia M, Dolz-Marco R, Zahid S, Mrejen S, Pulido JS, Cohen SY, Freilich B, Yannuzzi LA, Freund KB.</t>
  </si>
  <si>
    <t>Falavarjani KG, Iafe NA, Velez FG, Schwartz SD, Sadda SR, Sarraf D, Tsui I.</t>
  </si>
  <si>
    <t>Xuan Y, Zhang Y, Wang M, Guo J, Li L, Liu W, Ye X.</t>
  </si>
  <si>
    <t>Kim DY, Lim HB, Kang TS, Kim JY.</t>
  </si>
  <si>
    <t>Kang HM, Choi JH, Koh HJ, Lee CS, Lee SC.</t>
  </si>
  <si>
    <t>Kawano H, Sonoda S, Saito S, Terasaki H, Sakamoto T.</t>
  </si>
  <si>
    <t>Dedania VS, Ozgonul C, Zacks DN, Besirli CG.</t>
  </si>
  <si>
    <t>Schumann RG, Wolf A, Hoerauf H, Lommatzsch A, Maier M, Wachtlin J, Koss MJ, Kreutzer T, Bertelmann T, Kazerounian S, Mennel S, Priglinger SG.</t>
  </si>
  <si>
    <t>Mariotti C, Nicolai M, Longo A, Viti F, Bambini E, Saitta A, Pirani V, Orsini E, Baruffa D, Reibaldi M.</t>
  </si>
  <si>
    <t>Wakabayashi Y, Usui Y, Tsubota K, Ueda S, Umazume K, Muramatsu D, Goto H.</t>
  </si>
  <si>
    <t>Srinivas S, Tan O, Nittala MG, Wu JL, Fawzi AA, Huang D, Sadda SR.</t>
  </si>
  <si>
    <t>Iacono P, Battaglia Parodi M, Iuliano L, Bandello F.</t>
  </si>
  <si>
    <t>Molnar AEC, Rosén RM, Nilsson M, Larsson EKB, Holmström GE, Hellgren KM.</t>
  </si>
  <si>
    <t>Vila Solà D, Nienow C, Jürgens I.</t>
  </si>
  <si>
    <t>Pinto Ferreira N, Abegão Pinto L, Marques-Neves C.</t>
  </si>
  <si>
    <t>Poppert S, Heideking M, Agostini H, Fritzenwanker M, Wüppenhorst N, Muntau B, Henneke P, Kern W, Krücken J, Junker B, Hufnagel M.</t>
  </si>
  <si>
    <t>Tun TA, Tan SS, Atalay E, Verma S, Nongpiur ME, Baskaran M, Aung T, Husain R.</t>
  </si>
  <si>
    <t>Richardson R, Sowden J, Gerth-Kahlert C, Moore AT, Moosajee M.</t>
  </si>
  <si>
    <t>Kawakami H, Mochizuki K, Ishida K, Ohkusu K.</t>
  </si>
  <si>
    <t>García-Ben A, Kamal-Salah R, García-Basterra I, Gonzalez Gómez A, Morillo Sanchez MJ, García-Campos JM.</t>
  </si>
  <si>
    <t>Sugar A, Hood CT, Mian SI.</t>
  </si>
  <si>
    <t>Ho H, Shi Y, Chua J, Tham YC, Lim SH, Aung T, Wong TY, Cheng CY.</t>
  </si>
  <si>
    <t>Hejsek L, Stepanov A, Dohnalova A, Rehakova T, Jiraskova N.</t>
  </si>
  <si>
    <t>Gorusupudi A, Nelson K, Bernstein PS.</t>
  </si>
  <si>
    <t>Scawn RL, Joshi N.</t>
  </si>
  <si>
    <t>Michalakis S, Schön C, Becirovic E, Biel M.</t>
  </si>
  <si>
    <t>Elliott JF, Ramzy A, Nilsson U, Moffat W, Suzuki K.</t>
  </si>
  <si>
    <t>Nakao Y, Kiuchi Y, Okimoto S.</t>
  </si>
  <si>
    <t>Murata N, Miyamoto D, Togano T, Fukuchi T.</t>
  </si>
  <si>
    <t>Salles MV, Motta FL, Dias da Silva E, Varela Lima Teixeira P, Antunes Costa K, Filippelli-Silva R, Martin R, Pesquero JB, Ferraz Sallum JM.</t>
  </si>
  <si>
    <t>Coussa RG, Lopez Solache I, Koenekoop RK.</t>
  </si>
  <si>
    <t>Bonyadi M, Mehdizadeh F, Jabbarpoor Bonyadi MH, Soheilian M, Javadzadeh A, Yaseri M.</t>
  </si>
  <si>
    <t>Jabbarpoor Bonyadi MH, Yaseri M, Bonyadi M, Soheilian M, Nikkhah H.</t>
  </si>
  <si>
    <t>Tompson SW, Johnson C, Abbott D, Bakall B, Soler V, Yanovitch TL, Whisenhunt KN, Klemm T, Rozen S, Stone EM, Johnson M, Young TL.</t>
  </si>
  <si>
    <t>Bonyadi M, Jabbarpoor Bonyadi MH, Yaseri M, Mohammadian T, Fotouhi N, Javadzadeh A, Soheilian M.</t>
  </si>
  <si>
    <t>Abramson DH, Fabius AW, Francis JH, Marr BP, Dunkel IJ, Brodie SE, Escuder A, Gobin YP.</t>
  </si>
  <si>
    <t>Stasiukonyte N, Liutkeviciene R, Vilkeviciute A, Banevicius M, Kriauciuniene L.</t>
  </si>
  <si>
    <t>Gupta MP, Talcott KE, Kim DY, Agarwal S, Mukai S.</t>
  </si>
  <si>
    <t>Kellner U, Stöhr H, Weinitz S, Farmand G, Weber BHF.</t>
  </si>
  <si>
    <t>Zhang Y, Wang L, Wu Z, Yu X, Du X, Li X.</t>
  </si>
  <si>
    <t>Lee JY, Kim JM, Kim IT, Yoo CK, Won YS, Kim JH, Kwon HS, Park KH.</t>
  </si>
  <si>
    <t>Huang XR, Knighton RW, Spector YZ, Feuer WJ.</t>
  </si>
  <si>
    <t>Wang KK, Metlapally R, Wildsoet CF.</t>
  </si>
  <si>
    <t>Schoenberger SD, Kim SJ, Thorne JE, Mruthyunjaya P, Yeh S, Bakri SJ, Ehlers JP.</t>
  </si>
  <si>
    <t>Hos D, Tuac O, Schaub F, Stanzel TP, Schrittenlocher S, Hellmich M, Bachmann BO, Cursiefen C.</t>
  </si>
  <si>
    <t>Roessler-Górecka M, Mendel T, Wiśniowska J, Seniów J.</t>
  </si>
  <si>
    <t>Charras A, Konsta OD, Le Dantec C, Bagacean C, Kapsogeorgou EK, Tzioufas AG, Pers JO, Bordron A, Renaudineau Y.</t>
  </si>
  <si>
    <t>Fallon M, Valero O, Pazos M, Antón A.</t>
  </si>
  <si>
    <t>Verrilli F, Kebriaei H, Glielmo L, Corless M, Vecchio CD.</t>
  </si>
  <si>
    <t>Li L, Heiduschka P, Alex AF, Niekämper D, Eter N.</t>
  </si>
  <si>
    <t>Maor R, Holland J, Tailor V, Banteka M, Khandelwal P, Glaze S, Barnard S, Yashiv Y, Dahlmann-Noor AH.</t>
  </si>
  <si>
    <t>Li X, Friedman IB, Medow NB, Zhang C.</t>
  </si>
  <si>
    <t>De-Pablo-Gómez-de-Liaño L, Fernández-Vigo JI, Ventura-Abreu N, García-Feijóo J, Fernández-Vigo JÁ, Gómez-de-Liaño R.</t>
  </si>
  <si>
    <t>Karl MD, Francis JH, Iyer S, Marr B, Abramson DH.</t>
  </si>
  <si>
    <t>Wu Y, Li H, Tang Y, Yan X.</t>
  </si>
  <si>
    <t>Grace SF, Cavuoto KM, Shi W, Capo H.</t>
  </si>
  <si>
    <t>Kim JH, Chang YS, Kim JW.</t>
  </si>
  <si>
    <t>Muftuoglu IK, Mendoza N, Gaber R, Alam M, You Q, Freeman WR.</t>
  </si>
  <si>
    <t>Shodai R, Negishi K, Arai H, Toda I, Torii H, Tsubota K.</t>
  </si>
  <si>
    <t>Gehlsen U, Braun T, Notara M, Krösser S, Steven P.</t>
  </si>
  <si>
    <t>Fang XJ, Zhang W, Lyu H, Wang ZX, Wang WW, Yuan Y.</t>
  </si>
  <si>
    <t>Zhang CX, Zhang GM, Ma N, Xia S, Yang JY, Chen YX.</t>
  </si>
  <si>
    <t>Ikeoka T, Otsuka H, Fujita N, Masuda Y, Maeda S, Horie I, Ando T, Abiru N, Kawakami A.</t>
  </si>
  <si>
    <t>Moerman RV, Arends S, Meiners PM, Vissink A, Spijkervet FK, Kroese FG, Brouwer E, Bootsma H.</t>
  </si>
  <si>
    <t>Aeschlimann FA, Angst F, Hofer KD, Cannizzaro Schneider E, Schroeder-Kohler S, Lauener R, van der Kleij D, Rispens T, Saurenmann RK.</t>
  </si>
  <si>
    <t>Lee JY, Park KA, Woo KI, Kim YD, Oh SY.</t>
  </si>
  <si>
    <t>Kuehn S, Hurst J, Rensinghoff F, Tsai T, Grauthoff S, Satgunarajah Y, Dick HB, Schnichels S, Joachim SC.</t>
  </si>
  <si>
    <t>Shazly TA, Stefko ST.</t>
  </si>
  <si>
    <t>Lenci LT, Shams P, Shriver EM, Allen RC.</t>
  </si>
  <si>
    <t>Zou D, Casafina C, Whiteman A, Jain S.</t>
  </si>
  <si>
    <t>Writing Committee for the OPTOS PEripheral RetinA (OPERA) study (Ancillary Study of Age-Related Eye Disease Study 2)., Domalpally A, Clemons TE, Danis RP, Sadda SR, Cukras CA, Toth CA, Friberg TR, Chew EY.</t>
  </si>
  <si>
    <t>Francis JH, Brodie SE, Marr B, Zabor EC, Mondesire-Crump I, Abramson DH.</t>
  </si>
  <si>
    <t>Zaarour K, Slim E, Antoun J, Waked N.</t>
  </si>
  <si>
    <t>Miguel AI, Legris A.</t>
  </si>
  <si>
    <t>Weber SP, Hazarbassanov RM, Nasaré A, Gomes JÁP, Hofling-Lima AL.</t>
  </si>
  <si>
    <t>Forde KM, Glover MT, Chong WK, Kinsler VA.</t>
  </si>
  <si>
    <t>Caplan A, Fett N, Rosenbach M, Werth VP, Micheletti RG.</t>
  </si>
  <si>
    <t>Zhang H, Zhong J, Bian Z, Fang X, Peng Y, Hu Y.</t>
  </si>
  <si>
    <t>Lai JY, Luo LJ.</t>
  </si>
  <si>
    <t>Bonilha VL, Bell BA, Rayborn ME, Samuels IS, King A, Hollyfield JG, Xie C, Cai H.</t>
  </si>
  <si>
    <t>Su D, Hu S, Guan L, Wu X, Shi C, Yang X, Ma X.</t>
  </si>
  <si>
    <t>Kwon J, Lee J, Choi J, Jeong D, Kook MS.</t>
  </si>
  <si>
    <t>Serra R, Coscas F, Messaoudi N, Srour M, Souied E.</t>
  </si>
  <si>
    <t>Wang M, Wang H, Pasquale LR, Baniasadi N, Shen LQ, Bex PJ, Elze T.</t>
  </si>
  <si>
    <t>Chen JF, Zhang S, Zhou R, Lin Z, Cai X, Lin J, Huo Y, Liu X.</t>
  </si>
  <si>
    <t>Linghu D, Guo L, Zhao Y, Liu Z, Zhao M, Huang L, Li X.</t>
  </si>
  <si>
    <t>Javanbakht M, Azuara-Blanco A, Burr JM, Ramsay C, Cooper D, Cochran C, Norrie J, Scotland G.</t>
  </si>
  <si>
    <t>Mandal A, Bisht R, Rupenthal ID, Mitra AK.</t>
  </si>
  <si>
    <t>Moleta C, Campbell JP, Kalpathy-Cramer J, Chan RVP, Ostmo S, Jonas K, Chiang MF; Imaging &amp; Informatics in ROP Research Consortium..</t>
  </si>
  <si>
    <t>Tang F, Chen X, Mao Y, Wan S, Ai S, Yang H, Liu G, Zou Y, Lin M, Dan L.</t>
  </si>
  <si>
    <t>Karatepe Hashas AS, Altunel O, Sevınc E, Duru N, Alabay B, Torun YA.</t>
  </si>
  <si>
    <t>Pawar N, Padmavathy S, Maheshwari D, Ravindran M, Ramakrishanan R.</t>
  </si>
  <si>
    <t>Binenbaum G, Reid JE, Rogers DL, Jensen AK, Billinghurst LL, Forbes BJ.</t>
  </si>
  <si>
    <t>Nuyen B, Weinreb RN, Robbins SL.</t>
  </si>
  <si>
    <t>Kolozsvári BL, Losonczy G, Pásztor D, Fodor M.</t>
  </si>
  <si>
    <t>Bitirgen G, Belviranli S, Malik RA, Kerimoglu H, Satirtav G, Zengin N.</t>
  </si>
  <si>
    <t>Tosi GM, Malandrini A, Cevenini G, Neri G, Marigliani D, Cerruto A, Virgili G.</t>
  </si>
  <si>
    <t>Jonas JB, Ohno-Matsui K, Jiang WJ, Panda-Jonas S.</t>
  </si>
  <si>
    <t>Ozdemir H, Karacorlu M.</t>
  </si>
  <si>
    <t>Hata M, Yamashiro K, Oishi A, Ooto S, Tamura H, Miyata M, Ueda-Arakawa N, Kuroda Y, Takahashi A, Tsujikawa A, Yoshimura N.</t>
  </si>
  <si>
    <t>Khan AO.</t>
  </si>
  <si>
    <t>Elzomor H, Taha H, Nour R, Aleieldin A, Zaghloul MS, Qaddoumi I, Alfaar AS.</t>
  </si>
  <si>
    <t>Kuhli-Hattenbach C, Hellstern P, Nägler DK, Kohnen T, Hattenbach LO.</t>
  </si>
  <si>
    <t>Li F, Ye Z, Zhai Y, Gong B, Jiang L, Wu H, Lin Y, Wan L, Yang Z, Shi Y, Wu Z.</t>
  </si>
  <si>
    <t>Ishida K, Nishida T, Niimi Y, Suemori S, Mochizuki K, Kawakami H, Kimura A, Hirayama T.</t>
  </si>
  <si>
    <t>Koylu MT, Kucukevcilioglu M, Erdurman FC, Durukan AH, Sobacı G, Torun D, Tunca Y, Ayyildiz O.</t>
  </si>
  <si>
    <t>Tetikoğlu M, Aktas S, Sağdik HM, Özcura F, Uçar F, Koçak H, Neşelioğlu S, Erel Ö.</t>
  </si>
  <si>
    <t>Papadopoulou M, Papadaki H, Zolota V, Gartaganis SP.</t>
  </si>
  <si>
    <t>Kim JL, Lee HS, Lee Y, Kang MS, Lee SJ, Yang JW.</t>
  </si>
  <si>
    <t>Stachon T, Stachon A, Hartmann U, Seitz B, Langenbucher A, Szentmáry N.</t>
  </si>
  <si>
    <t>Cagini C, Dragoni A, Orsolini G, Fiore T, Beccasio A, Spadea L, Moretti A, Mencacci A.</t>
  </si>
  <si>
    <t>Prem Senthil M, Khadka J, Pesudovs K.</t>
  </si>
  <si>
    <t>Tadić V, Rahi JS.</t>
  </si>
  <si>
    <t>Chandra A, Lai M, Mitry D, Banerjee PJ, Flayeh H, Negretti G, Kumar N, Wickham L.</t>
  </si>
  <si>
    <t>Rajak SN, James C, Selva D.</t>
  </si>
  <si>
    <t>Chen TY, Keeney MG, Chintakuntlawar AV, Knutson DL, Kloft-Nelson S, Greipp PT, Garrity JA, Salomao DR, Garcia JJ.</t>
  </si>
  <si>
    <t>Smith CA, Vianna JR, Chauhan BC.</t>
  </si>
  <si>
    <t>Cousins CC, Kang JH, Bovee C, Wang J, Greenstein SH, Turalba A, Shen LQ, Brauner S, Boumenna T, Blum S, Levkovitch-Verbin H, Ritch R, Wiggs JL, Knepper PA, Pasquale LR.</t>
  </si>
  <si>
    <t>Meireles A, Goldsmith C, El-Ghrably I, Erginay A, Habib M, Pessoa B, Coelho J, Patel T, Tadayoni R, Massin P, Atorf J, Augustin AJ.</t>
  </si>
  <si>
    <t>Mohammed BR, Ford R.</t>
  </si>
  <si>
    <t>Von Thun Und Hohenstein-Blaul N, Kunst S, Pfeiffer N, Grus FH.</t>
  </si>
  <si>
    <t>Khatib TZ, Martin KR.</t>
  </si>
  <si>
    <t>Oztas Z, Akkin C, Nalcaci S, Ilim O, Afrashi F.</t>
  </si>
  <si>
    <t>Willekens K, Gijbels A, Schoevaerdts L, Esteveny L, Janssens T, Jonckx B, Feyen JH, Meers C, Reynaerts D, Vander Poorten E, Stalmans P.</t>
  </si>
  <si>
    <t>Lee KM, Woo SJ, Hwang JM.</t>
  </si>
  <si>
    <t>Clemens CR, Wolf A, Alten F, Milojcic C, Heiduschka P, Eter N.</t>
  </si>
  <si>
    <t>Sultan AS, Villa A, Saavedra AP, Treister NS, Woo SB.</t>
  </si>
  <si>
    <t>Galichanin K.</t>
  </si>
  <si>
    <t>Grieshaber MC, Schoetzau A, Grieshaber HR, Stegmann R.</t>
  </si>
  <si>
    <t>Ding X, Bai Y, Zhu X, Li T, Jin E, Huang L, Yu W, Zhao M.</t>
  </si>
  <si>
    <t>Liu H, Smith AJ, Ball SS, Bao Y, Bowater RP, Wang N, Michael Wormstone I.</t>
  </si>
  <si>
    <t>Antosik K, Borowiec M.</t>
  </si>
  <si>
    <t>Aroor S, Singh R, Goldstein LB.</t>
  </si>
  <si>
    <t>Dean G, Orford A, Staines R, McGee A, Smith KJ.</t>
  </si>
  <si>
    <t>Gupta S, Kaliki S, Gowrishankar S.</t>
  </si>
  <si>
    <t>Ivanidze J, Charalel RA, Shuryak I, Brenner D, Pandya A, Kallas ON, Kesavabhotla K, Segal AZ, Simon MS, Sanelli PC.</t>
  </si>
  <si>
    <t>Heo ST, Aitken SL, Tverdek FP, Kontoyiannis DP.</t>
  </si>
  <si>
    <t>Wykoff CC, Chakravarthy U, Campochiaro PA, Bailey C, Green K, Cunha-Vaz J.</t>
  </si>
  <si>
    <t>Maa AY, Wojciechowski B, Hunt KJ, Dismuke C, Shyu J, Janjua R, Lu X, Medert CM, Lynch MG.</t>
  </si>
  <si>
    <t>Economides JR, Adams DL, Horton JC.</t>
  </si>
  <si>
    <t>Wu H, Liu S, Wiradharma N, Ong ZY, Li Y, Yang YY, Ying JY.</t>
  </si>
  <si>
    <t>Li Y, Li J, Jia X, Xiao X, Li S, Guo X.</t>
  </si>
  <si>
    <t>Kim YK, Na KI, Jeoung JW, Park KH.</t>
  </si>
  <si>
    <t>Wasielica-Poslednik J, Politino G, Schmidtmann I, Lorenz K, Bell K, Pfeiffer N, Pitz S.</t>
  </si>
  <si>
    <t>Aakalu VK, Parameswaran S, Maienschein-Cline M, Bahroos N, Shah D, Ali M, Krishnakumar S.</t>
  </si>
  <si>
    <t>Song W, Si S.</t>
  </si>
  <si>
    <t>Li J, Yang C, Xie W, Zhang G, Li X, Wang S, Yang X, Zeng J.</t>
  </si>
  <si>
    <t>Wang Y, Gong Q, Zhu M, Lu C, Sun L, Feng J, Zhang H.</t>
  </si>
  <si>
    <t>Monov S, Hristova R, Dacheva R, Toncheva R, Shumnalieva R, Shoumnalieva-Ivanova V, Monova D.</t>
  </si>
  <si>
    <t>Riley CS, Roth LA, Sampson JB, Radhakrishnan J, Herlitz LC, Blitz AM, Moazami G.</t>
  </si>
  <si>
    <t>Miere A, Querques G, Semoun O, Amoroso F, Zambrowski O, Chapron T, Capuano V, Souied EH.</t>
  </si>
  <si>
    <t>Choi RY, Gorusupudi A, Wegner K, Sharifzadeh M, Gellermann W, Bernstein PS.</t>
  </si>
  <si>
    <t>Hopkins S, Sampson GP, Hendicott PL, Wood JM.</t>
  </si>
  <si>
    <t>Hayashi T, Oyakawa I, Kato N.</t>
  </si>
  <si>
    <t>Prajna VN, Devi L, Seeniraj SK, Keenan JD.</t>
  </si>
  <si>
    <t>Galvis V, Tello A, Carreño NI, Berrospi RD, Niño CA, Leiva F.</t>
  </si>
  <si>
    <t>Siebelmann S, Matthaei M, Hörster R, Cursiefen C, Bachmann B.</t>
  </si>
  <si>
    <t>Szalai E, Németh G, Hassan Z, Módis L Jr.</t>
  </si>
  <si>
    <t>Villarrubia A, García E, Cano-Ortiz A, Membrillo A, Sabala A, Celis J, Salvador A, Solana J, Arango A, Sassot I.</t>
  </si>
  <si>
    <t>Kusumesh R, Ambastha A, Kumar S, Sinha BP, Imam N.</t>
  </si>
  <si>
    <t>Vahdani K, Thaller VT, Albanese G, Dean AF.</t>
  </si>
  <si>
    <t>Nakagawa H, Hattori T, Koike N, Ehara T, Narimatsu A, Kumakura S, Matsumoto T, Goto H.</t>
  </si>
  <si>
    <t>Tainsh LT, Coady PA, Sinard JH, Neparidze N, Meskin SW, Adelman RA, Chow J.</t>
  </si>
  <si>
    <t>Bahl CD, St Laurent JD, Karthikeyan RS, Priya JL, Prajna L, Zegans ME, Madden DR.</t>
  </si>
  <si>
    <t>Nahum Y, Leon P, Mimouni M, Busin M.</t>
  </si>
  <si>
    <t>Simavli H, Poon LY, Que CJ, Liu Y, Akduman M, Tsikata E, de Boer JF, Chen TC.</t>
  </si>
  <si>
    <t>Poon LY, Chodosh J, Vavvas DG, Dohlman CH, Chen TC.</t>
  </si>
  <si>
    <t>Skaat A, Rosman MS, Chien JL, Ghassibi MP, Liebmann JM, Ritch R, Park SC.</t>
  </si>
  <si>
    <t>Yap ZL, Ong C, Lee YF, Tsai A, Cheng C, Nongpiur ME, Perera SA.</t>
  </si>
  <si>
    <t>Chun YS, Lee DI, Kwon J, Park IK.</t>
  </si>
  <si>
    <t>Grunwald JE, Pistilli M, Daniel E, Ying GS, Pan W, Jaffe GJ, Toth CA, Hagstrom SA, Maguire MG, Martin DF; Comparison of Age-Related Macular Degeneration Treatments Trials Research Group..</t>
  </si>
  <si>
    <t>Holland EJ, Luchs J, Karpecki PM, Nichols KK, Jackson MA, Sall K, Tauber J, Roy M, Raychaudhuri A, Shojaei A.</t>
  </si>
  <si>
    <t>Nita M, Grzybowski A.</t>
  </si>
  <si>
    <t>D'Imperio D, Scandola M, Gobbetto V, Bulgarelli C, Salgarello M, Avesani R, Moro V.</t>
  </si>
  <si>
    <t>Kim BC, Choi SM, Choi KH, Nam TS, Kim JT, Lee SH, Park MS, Yoon W.</t>
  </si>
  <si>
    <t>Szczesniak MW, Kabza M, Karolak JA, Rydzanicz M, Nowak DM, Ginter-Matuszewska B, Polakowski P, Ploski R, Szaflik JP, Gajecka M.</t>
  </si>
  <si>
    <t>Romero-Kusabara IL, Filho JV, Scalissi NM, Melo KC, Demartino G, Longui CA, Melo MR, Cury AN.</t>
  </si>
  <si>
    <t>Button J, Al-Louzi O, Lang A, Bhargava P, Newsome SD, Frohman T, Balcer LJ, Frohman EM, Prince J, Calabresi PA, Saidha S.</t>
  </si>
  <si>
    <t>Mulder VC, Tode J, van Dijk EH, Purtskhvanidze K, Roider J, van Meurs JC, Treumer F.</t>
  </si>
  <si>
    <t>Lee JW, Morales E, Sharifipour F, Amini N, Yu F, Afifi AA, Coleman AL, Caprioli J, Nouri-Mahdavi K.</t>
  </si>
  <si>
    <t>Taylor KE, Wong Q, Levine DM, McHugh C, Laurie C, Doheny K, Lam MY, Baer AN, Challacombe S, Lanfranchi H, Schiødt M, Srinivasan M, Umehara H, Vivino FB, Zhao Y, Shiboski SC, Daniels TE, Greenspan JS, Shiboski CH, Criswell LA.</t>
  </si>
  <si>
    <t>Bai X, Luo J, Zhang X, Han J, Wang Z, Miao J, Bai Y.</t>
  </si>
  <si>
    <t>Vicente A, Prud'homme S, Ferreira J, Abegão Pinto L, Stalmans I.</t>
  </si>
  <si>
    <t>Mandai M, Fujii M, Hashiguchi T, Sunagawa GA, Ito SI, Sun J, Kaneko J, Sho J, Yamada C, Takahashi M.</t>
  </si>
  <si>
    <t>Taylor HR.</t>
  </si>
  <si>
    <t>Chen G, Tzekov R, Li W, Jiang F, Mao S, Tong Y.</t>
  </si>
  <si>
    <t>Van Cauwenbergh C, Coppieters F, Roels D, De Jaegere S, Flipts H, De Zaeytijd J, Walraedt S, Claes C, Fransen E, Van Camp G, Depasse F, Casteels I, de Ravel T, Leroy BP, De Baere E.</t>
  </si>
  <si>
    <t>Jin HS, Kim J, Kwak W, Jeong H, Lim GB, Lee CG.</t>
  </si>
  <si>
    <t>Mao GF, Goldfinger LE, Fan DC, Lambert MP, Jalagadugula G, Freishtat R, Rao AK.</t>
  </si>
  <si>
    <t>Carnero Contentti E, Hryb JP, Diego A, Di Pace JL, Perassolo M.</t>
  </si>
  <si>
    <t>Szanyi J, Kremlacek J, Kubova Z, Kuba M, Gebousky P, Kapla J, Szanyi J, Vit F, Langrova J.</t>
  </si>
  <si>
    <t>Ding X, Zhang M, Gu R, Xu G, Wu H.</t>
  </si>
  <si>
    <t>Springelkamp H, Iglesias AI, Mishra A, Höhn R, Wojciechowski R, Khawaja AP, Nag A, Wang YX, Wang JJ, Cuellar-Partida G, Gibson J, Bailey JN, Vithana EN, Gharahkhani P, Boutin T, Ramdas WD, Zeller T, Luben RN, Yonova-Doing E, Viswanathan AC, Yazar S, Cree AJ, et al.</t>
  </si>
  <si>
    <t>Parchand SM, Vijitha VS, Misra DP.</t>
  </si>
  <si>
    <t>Pinazo-Durán MD, Silva ED.</t>
  </si>
  <si>
    <t>Dias DT, Ushida M, Battistella R, Dorairaj S, Prata TS.</t>
  </si>
  <si>
    <t>Guo R, Shen W, Su C, Jiang S, Wang J.</t>
  </si>
  <si>
    <t>Pérez-de-Arcelus M, Toledo E, Martínez-González MÁ, Martín-Calvo N, Fernández-Montero A, Moreno-Montañés J.</t>
  </si>
  <si>
    <t>Xu W, Zhao J, Zhu Y, Zhang W.</t>
  </si>
  <si>
    <t>Pariseau B, Fox B, Dutton JJ.</t>
  </si>
  <si>
    <t>Garcia GA, Nguyen CV, Yonkers MA, Tao JP.</t>
  </si>
  <si>
    <t>Wang JW, Vu C, Poloso NJ.</t>
  </si>
  <si>
    <t>Torkildsen G, Abelson MB, Gomes PJ, McLaurin E, Potts SL, Mah FS.</t>
  </si>
  <si>
    <t>Bousquet J, Caimmi DP, Bedbrook A, Bewick M, Hellings PW, Devillier P, Arnavielhe S, Bachert C, Bergmann KC, Canonica GW, Chavannes NH, Cruz AA, Dahl R, Demoly P, De Vries G, Mathieu-Dupas E, Finkwagner A, Fonseca J, Guldemond N, Haahtela T, Hellqvist-Dahl B, Just J, et al.</t>
  </si>
  <si>
    <t>Altieri B, Muscogiuri G, Barrea L, Mathieu C, Vallone CV, Mascitelli L, Bizzaro G, Altieri VM, Tirabassi G, Balercia G, Savastano S, Bizzaro N, Ronchi CL, Colao A, Pontecorvi A, Della Casa S.</t>
  </si>
  <si>
    <t>Kahwage PP, Ferriani MP, Furtado JM, de Carvalho LM, Pileggi GS, Gomes FH, Terreri MT, Magalhães CS, Pereira RM, Sacchetti SB, Marini R, Bonfá E, Silva CA, Ferriani VP.</t>
  </si>
  <si>
    <t>Wang J, Lin J, Kaiser U, Wohlfart P, Hammes HP.</t>
  </si>
  <si>
    <t>Shapiro GI, Vaishampayan UN, LoRusso P, Barton J, Hua S, Reich SD, Shazer R, Taylor CT, Xuan D, Borghaei H.</t>
  </si>
  <si>
    <t>Liang D, Nian H, Shao H, Kaplan HJ, Sun D.</t>
  </si>
  <si>
    <t>Knudsen A.</t>
  </si>
  <si>
    <t>Liu Y, Song Y, Tao L, Qiu W, Lv H, Jiang X, Zhang M, Li X.</t>
  </si>
  <si>
    <t>Vasalaki M, Fabian ID, Reddy MA, Cohen VM, Sagoo MS.</t>
  </si>
  <si>
    <t>Guffey Johnson J, Margo CE.</t>
  </si>
  <si>
    <t>Hoehn ME, Calderwood J, O'Donnell T, Armstrong GT, Gajjar A.</t>
  </si>
  <si>
    <t>Murphy ML, Pokrovskaya O, Galligan M, O'Brien C.</t>
  </si>
  <si>
    <t>Bambo MP, Güerri N, Ferrandez B, Cameo B, Fuertes I, Polo V, Garcia-Martin E.</t>
  </si>
  <si>
    <t>Smretschnig E, Falkner-Radler CI, Spörl J, Kivaranovic D, Binder S, Krepler K.</t>
  </si>
  <si>
    <t>Lindsley K, Nichols JJ, Dickersin K.</t>
  </si>
  <si>
    <t>Ghanem RC, Piccinini AL, Ghanem VC.</t>
  </si>
  <si>
    <t>Taneri S, Kiessler S, Rost A, Dick HB.</t>
  </si>
  <si>
    <t>Chan TC, Kwok PS, Jhanji V, Woo VC, Ng AL.</t>
  </si>
  <si>
    <t>Schallhorn CS, Schallhorn JM, Hannan S, Schallhorn SC.</t>
  </si>
  <si>
    <t>Son G, Lee J, Jang C, Choi KY, Cho BJ, Lim TH.</t>
  </si>
  <si>
    <t>Pedersen IB, Ivarsen A, Hjortdal J.</t>
  </si>
  <si>
    <t>Nesper PL, Scarinci F, Fawzi AA.</t>
  </si>
  <si>
    <t>Chen Z, Lin X, Qu B, Gao W, Zuo Y, Peng W, Jin L, Yu M, Lamoureux E.</t>
  </si>
  <si>
    <t>Kim YH, Jung JC, Gum SI, Park SB, Ma JY, Kim YI, Lee KW, Park YJ.</t>
  </si>
  <si>
    <t>Mo S, Phillips E, Krawitz BD, Garg R, Salim S, Geyman LS, Efstathiadis E, Carroll J, Rosen RB, Chui TY.</t>
  </si>
  <si>
    <t>Zimmermann M, Pitz S, Schmidtmann I, Pfeiffer N, Wasielica-Poslednik J.</t>
  </si>
  <si>
    <t>Oddone F, Roberti G, Micera A, Busanello A, Bonini S, Quaranta L, Agnifili L, Manni G.</t>
  </si>
  <si>
    <t>Shaw ND, Brand H, Kupchinsky ZA, Bengani H, Plummer L, Jones TI, Erdin S, Williamson KA, Rainger J, Stortchevoi A, Samocha K, Currall BB, Dunican DS, Collins RL, Willer JR, Lek A, Lek M, Nassan M, Pereira S, Kammin T, Lucente D, Silva A, et al.</t>
  </si>
  <si>
    <t>Mesentier-Louro LA, De Nicolò S, Rosso P, De Vitis LA, Castoldi V, Leocani L, Mendez-Otero R, Santiago MF, Tirassa P, Rama P, Lambiase A.</t>
  </si>
  <si>
    <t>Abouammoh MA, Alsulaiman SM, Gupta VS, Younis A, Chhablani J, Hussein A, Casella AM, Banker AS, Arevalo JF; King Khaled Eye Specialist Hospital (KKESH) International Collaborative Retina Study Group..</t>
  </si>
  <si>
    <t>Daruich A, Matet A, Marchionno L, De Azevedo JD, Ambresin A, Mantel I, Behar-Cohen F.</t>
  </si>
  <si>
    <t>Mete M, Alfano A, Guerriero M, Prigione G, Sartore M, Polito A, Pertile G.</t>
  </si>
  <si>
    <t>Zazo Seco C, Castells-Nobau A, Joo SH, Schraders M, Foo JN, van der Voet M, Velan SS, Nijhof B, Oostrik J, de Vrieze E, Katana R, Mansoor A, Huynen M, Szklarczyk R, Oti M, Tranebjærg L, van Wijk E, Scheffer-de Gooyert JM, Siddique S, Baets J, de Jonghe P, Kazmi SA, et al.</t>
  </si>
  <si>
    <t>Préterre C, Godeneche G, Vandamme X, Ronzière T, Lamy M, Breuilly C, Urbanczyk C, Wolff V, Lebranchu P, Sevin-Allouet M, Guillon B.</t>
  </si>
  <si>
    <t>Huh SY, Kim SH, Hyun JW, Jeong IH, Park MS, Lee SH, Kim HJ.</t>
  </si>
  <si>
    <t>Athanasiou D, Aguila M, Opefi CA, South K, Bellingham J, Bevilacqua D, Munro PM, Kanuga N, Mackenzie FE, Dubis AM, Georgiadis A, Graca AB, Pearson RA, Ali RR, Sakami S, Palczewski K, Sherman MY, Reeves PJ, Cheetham ME.</t>
  </si>
  <si>
    <t>Yang J, Gong X, Fang L, Fan Q, Cai L, Qiu X, Zhang B, Chang J, Lu Y.</t>
  </si>
  <si>
    <t>Richardson R, Smart M, Tracey-White D, Webster AR, Moosajee M.</t>
  </si>
  <si>
    <t>Zhu S, Liu H, Sha H, Qi L, Gao DS, Zhang W.</t>
  </si>
  <si>
    <t>Haripriya A, Chang DF, Vijayakumar B, Niraj A, Shekhar M, Tanpreet S, Aravind S.</t>
  </si>
  <si>
    <t>Yoshida K, Hata Y, Kinoshita K, Takashima S, Tanaka K, Nishida N.</t>
  </si>
  <si>
    <t>Wang R, Qian L, Wang Y, Zheng Y, Du S, Lei T, Lv P, Long T, Wang W.</t>
  </si>
  <si>
    <t>Bevan-Jones WR, Surendranathan A, Passamonti L, Vázquez Rodríguez P, Arnold R, Mak E, Su L, Coles JP, Fryer TD, Hong YT, Williams G, Aigbirhio F, Rowe JB, O'Brien JT.</t>
  </si>
  <si>
    <t>Maes ME, Schlamp CL, Nickells RW.</t>
  </si>
  <si>
    <t>Hanzen G, van Nispen RM, van der Putten AA, Waninge A.</t>
  </si>
  <si>
    <t>Ren L, Tao J, Chen H, Bian Y, Yang X, Chen G, Zhang X, Liang G, Wu W, Song Z, Wang Y.</t>
  </si>
  <si>
    <t>Bentata R, Cougnard-Grégoire A, Delyfer MN, Delcourt C, Blanco L, Pupier E, Rougier MB, Rajaobelina K, Hugo M, Korobelnik JF, Rigalleau V.</t>
  </si>
  <si>
    <t>Jittapiromsak N, Hou P, Williams MD, Chi TL.</t>
  </si>
  <si>
    <t>Huang CH, Hsieh YT, Yang CM.</t>
  </si>
  <si>
    <t>Covelli D, Ludgate M.</t>
  </si>
  <si>
    <t>Yang MC, Chen YP, Tan EC, Leteneux C, Chang E, Chu CH, Lai CC.</t>
  </si>
  <si>
    <t>O'Shea SJ, Robles-Espinoza CD, McLellan L, Harrigan J, Jacq X, Hewinson J, Iyer V, Merchant W, Elliott F, Harland M, Bishop DT, Newton-Bishop JA, Adams DJ.</t>
  </si>
  <si>
    <t>Kato M, Maruko I, Koizumi H, Iida T.</t>
  </si>
  <si>
    <t>Parchand SM, Kumar AS, Kaliaperumal S, Srinivasan R.</t>
  </si>
  <si>
    <t>Singh A, Vanathi M, Sahu S, Devi S.</t>
  </si>
  <si>
    <t>Keizman D, Yang YX, Gottfried M, Dresler H, Leibovitch I, Haynes K, Mamtani R, Boursi B.</t>
  </si>
  <si>
    <t>Popovic M, Ahmed IIK, DiGiovanni J, Shields CL.</t>
  </si>
  <si>
    <t>Blanco-Kelly F, Rodrigues-Jacy da Silva L, Sanchez-Navarro I, Riveiro-Alvarez R, Lopez-Martinez MA, Corton M, Ayuso C.</t>
  </si>
  <si>
    <t>Tian Q, Li Y, Kousar R, Guo H, Peng F, Zheng Y, Yang X, Long Z, Tian R, Xia K, Lin H, Pan Q.</t>
  </si>
  <si>
    <t>Arai N, Inaba M, Ichijyo T, Kagami H, Mine Y.</t>
  </si>
  <si>
    <t>Nimjee SM, White RR, Becker RC, Sullenger BA.</t>
  </si>
  <si>
    <t>Nannini DR, Torres M, Chen YI, Taylor KD, Rotter JI, Varma R, Gao X.</t>
  </si>
  <si>
    <t>Zhang L, Li G, Sessa R, Kang GJ, Shi M, Ge S, Gong AJ, Wen Y, Chintharlapalli S, Chen L.</t>
  </si>
  <si>
    <t>Tun TA, Baskaran M, Tan SS, Perera SA, Aung T, Husain R.</t>
  </si>
  <si>
    <t>Datta A, Stapleton F, Willcox MD.</t>
  </si>
  <si>
    <t>Jo DH, Lee K, Kim JH, Jun HO, Kim Y, Cho YL, Yu YS, Min JK, Kim JH.</t>
  </si>
  <si>
    <t>Inoue S, Kawashima M, Hisamura R, Imada T, Izuta Y, Nakamura S, Ito M, Tsubota K.</t>
  </si>
  <si>
    <t>Barham R, El Rami H, Sun JK, Silva PS.</t>
  </si>
  <si>
    <t>Farias Zuniga AM, Côté JN.</t>
  </si>
  <si>
    <t>Ahmad M, Tsui E, Smith RT.</t>
  </si>
  <si>
    <t>Mehta NS, Yannuzzi NA, Young R, McClellan AJ, Read SP, Berrocal AM.</t>
  </si>
  <si>
    <t>Day S, Rainey AM, Harper CA 3rd.</t>
  </si>
  <si>
    <t>Yannuzzi NA, Swaminathan SS, Zheng F, Miller A, Gregori G, Davis JL, Rosenfeld PJ.</t>
  </si>
  <si>
    <t>Rizzo S, Savastano A, Bacherini D, Savastano MC.</t>
  </si>
  <si>
    <t>Altan T, Ozbilen KT, Cetin T, Kapran Z.</t>
  </si>
  <si>
    <t>Farooq A, Frazier H, Marcus WB, Fechter C, Singh H, Marcus DM.</t>
  </si>
  <si>
    <t>Bell JE, Shulman JP, Swan RJ, Teske MP, Bernstein PS.</t>
  </si>
  <si>
    <t>Roizenblatt M, Fares N, Nascimento H, Novais EA, Muccioli C, Belfort R Jr.</t>
  </si>
  <si>
    <t>Bulus AD, Can ME, Baytaroglu A, Can GD, Cakmak HB, Andiran N.</t>
  </si>
  <si>
    <t>Woo YJ, Kim JW, Yoon JS.</t>
  </si>
  <si>
    <t>Sengul A, Rasier R, Ciftci C, Artunay O, Kockar A, Bahcecioglu H, Yuzbasioglu E.</t>
  </si>
  <si>
    <t>Crowston JG, Fahy ET, Fry L, Trounce IA, van Wijngaarden P, Petrou S, Chrysostomou V.</t>
  </si>
  <si>
    <t>MacLaren RE.</t>
  </si>
  <si>
    <t>Morgan JE, Tribble J, Fergusson J, White N, Erchova I.</t>
  </si>
  <si>
    <t>Murchison AP, Rosen M, Pribitkin EA, Bilyk JR.</t>
  </si>
  <si>
    <t>Jakobiec FA, Zakka FR, Lorch A.</t>
  </si>
  <si>
    <t>Chhablani J, Dedhia CJ, Peguda HK, Stewart M.</t>
  </si>
  <si>
    <t>Jaffee IM, Char DH.</t>
  </si>
  <si>
    <t>Fraint E, Miller R, Walter A.</t>
  </si>
  <si>
    <t>Farooq AV.</t>
  </si>
  <si>
    <t>Bradley A, Estes A, Ulrich L, Thomas D, Gay D.</t>
  </si>
  <si>
    <t>Chan K, Hersh PS.</t>
  </si>
  <si>
    <t>Lee HJ, Munir WM.</t>
  </si>
  <si>
    <t>Majmudar PA, Johnson L.</t>
  </si>
  <si>
    <t>Kattan JM, Serna-Ojeda JC, Sharma A, Kim EK, Ramirez-Miranda A, Cruz-Aguilar M, Cervantes AE, Frausto RF, Zenteno JC, Graue-Hernandez EO, Aldave AJ.</t>
  </si>
  <si>
    <t>Dong Y, Zhang Y, Xie L, Ren J.</t>
  </si>
  <si>
    <t>Kheirkhah A, Satitpitakul V, Hamrah P, Dana R.</t>
  </si>
  <si>
    <t>Lee KW, Kim JY, Chin HS, Seo KY, Kim TI, Jung JW.</t>
  </si>
  <si>
    <t>Ji YW, Lee J, Lee H, Seo KY, Kim EK, Kim TI.</t>
  </si>
  <si>
    <t>Goyal P, Jain AK, Malhotra C.</t>
  </si>
  <si>
    <t>Mandathara PS, Stapleton FJ, Kokkinakis J, Willcox MD.</t>
  </si>
  <si>
    <t>Jouve L, Borderie V, Sandali O, Temstet C, Basli E, Laroche L, Bouheraoua N.</t>
  </si>
  <si>
    <t>Recalde JI, Acera A, Rodríguez-Agirretxe I, Sánchez-Tena MA, San-Cristóbal J, Durán JA.</t>
  </si>
  <si>
    <t>Gordillo CH, Grandin JC, Zaldivar R, Zaldivar R, Lotfi AC.</t>
  </si>
  <si>
    <t>Padmanabhan P, Rachapalle Reddi S, Rajagopal R, Natarajan R, Iyer G, Srinivasan B, Narayanan N, Lakshmipathy M, Agarwal S.</t>
  </si>
  <si>
    <t>Sarezky D, Orlin SE, Pan W, VanderBeek BL.</t>
  </si>
  <si>
    <t>Rainsbury PG, Sharp J, Tappin A, Hussey M, Lenko A, Foster C.</t>
  </si>
  <si>
    <t>Adran D, Vaillancourt L, Harissi-Dagher M, Kruh JN, Syed ZA, Robinson S, Melki S.</t>
  </si>
  <si>
    <t>Inomata T, Mashaghi A, Di Zazzo A, Lee SM, Chiang H, Dana R.</t>
  </si>
  <si>
    <t>Sridhar MS.</t>
  </si>
  <si>
    <t>Rivet A, Gauthier AS, Chatain M, Billon-Grand R, Thines L, Delbosc B.</t>
  </si>
  <si>
    <t>Xu K, Campbell EL, Gill SS, Nesdole R, Campbell RJ.</t>
  </si>
  <si>
    <t>Nas OF, Ozturk K, Gokalp G, Hakyemez B.</t>
  </si>
  <si>
    <t>Polans J, Cunefare D, Cole E, Keller B, Mettu PS, Cousins SW, Allingham MJ, Izatt JA, Farsiu S.</t>
  </si>
  <si>
    <t>Sheahan B, Whitton S, Lascola K, Joslyn S, Austin S.</t>
  </si>
  <si>
    <t>Dias FC, Danielski A, Forster K, Williams DL.</t>
  </si>
  <si>
    <t>Böhm J, Bulla M, Urquhart JE, Malfatti E, Williams SG, O'Sullivan J, Szlauer A, Koch C, Baranello G, Mora M, Ripolone M, Violano R, Moggio M, Kingston H, Dawson T, DeGoede CG, Nixon J, Boland A, Deleuze JF, Romero N, Newman WG, Demaurex N, et al.</t>
  </si>
  <si>
    <t>Keating GM.</t>
  </si>
  <si>
    <t>La Piana R, Weraarpachai W, Ospina LH, Tetreault M, Majewski J; Care4Rare Canada Consortium., Bruce Pike G, Decarie JC, Tampieri D, Brais B, Shoubridge EA.</t>
  </si>
  <si>
    <t>Sherer J, Salazar T, Schesing KB, McPartland S, Kornitzer J.</t>
  </si>
  <si>
    <t>Liuqing W, Liping X, Hui S, Jing L.</t>
  </si>
  <si>
    <t>Liao TL, Chen YM, Liu HJ, Chen DY.</t>
  </si>
  <si>
    <t>Cicinelli MV, Rabiolo A, Marchese A, de Vitis L, Carnevali A, Querques L, Bandello F, Querques G.</t>
  </si>
  <si>
    <t>Chan YK, Lu Y, Czanner G, Wu J, Cheng HC, Hussain R, Sakamoto T, Shum HC, Wong D.</t>
  </si>
  <si>
    <t>Gupta P, Thakku SG, Sabanayagam C, Tan G, Agrawal R, Cheung CMG, Lamoureux EL, Wong TY, Cheng CY.</t>
  </si>
  <si>
    <t>Xue K, Muqit MMK, Ezra E, Charles SJ, Yorston D, Mitra A, Patel CK.</t>
  </si>
  <si>
    <t>Sharma S, Ang M, Najjar RP, Sng C, Cheung CY, Rukmini AV, Schmetterer L, Milea D.</t>
  </si>
  <si>
    <t>Al-Hemidan A, Shoughy SS, Kozak I, Tabbara KF.</t>
  </si>
  <si>
    <t>Peng CX, Li HY, Wang W, Wang JQ, Wang L, Xu QG, Cao SS, Zhou HF, Zhao S, Wei SH.</t>
  </si>
  <si>
    <t>Aixinjueluo W, Usui T, Miyai T, Toyono T, Sakisaka T, Yamagami S.</t>
  </si>
  <si>
    <t>Degroote RL, Uhl PB, Amann B, Krackhardt AM, Ueffing M, Hauck SM, Deeg CA.</t>
  </si>
  <si>
    <t>Cheung CY, Ikram MK, Chen C, Wong TY.</t>
  </si>
  <si>
    <t>Tavares Ferreira J, Proença R, Alves M, Dias-Santos A, Santos BO, Cunha JP, Papoila AL, Abegão Pinto L.</t>
  </si>
  <si>
    <t>Wan MJ, Mantagos IS, Shah AS, Kazlas M, Hunter DG.</t>
  </si>
  <si>
    <t>Castaño-Castaño S, Garcia-Moll A, Morales-Navas M, Fernandez E, Sanchez-Santed F, Nieto-Escamez F.</t>
  </si>
  <si>
    <t>Sterling J, Guttha S, Song Y, Song D, Hadziahmetovic M, Dunaief JL.</t>
  </si>
  <si>
    <t>Ortiz-Toquero S, Rodriguez G, de Juan V, Martin R.</t>
  </si>
  <si>
    <t>Stezin A, Lenka A, Jhunjhunwala K, Saini J, Pal PK.</t>
  </si>
  <si>
    <t>Matthews K, Nazroo J, Whillans J.</t>
  </si>
  <si>
    <t>Kaneko H, Shinojima A, Ryusaburo M, Kawamura A, Yuzawa M.</t>
  </si>
  <si>
    <t>Qin K, Wu W, Huang Y, Xu D, Zhang L, Zheng B, Jiang M, Kou C, Gao J, Li W, Zhang J, Wang S, Luan Y, Yan C, Xu D, Zheng X.</t>
  </si>
  <si>
    <t>McKay TB, Karamichos D.</t>
  </si>
  <si>
    <t>Helmchen C, Kirchhoff JB, Göttlich M, Sprenger A.</t>
  </si>
  <si>
    <t>Chen KJ, Chen YP, Chao AN, Wang NK, Wu WC, Lai CC, Chen TL.</t>
  </si>
  <si>
    <t>Zhong Y, Guo X, Xiao H, Luo J, Zuo C, Huang X, Huang J, Mi L, Zhang Q, Liu X.</t>
  </si>
  <si>
    <t>Koisaari T, Leivo T, Sahraravand A, Haavisto AK, Sulander P, Tervo TMT.</t>
  </si>
  <si>
    <t>Chen WS, Cao Z, Leffler H, Nilsson UJ, Panjwani N.</t>
  </si>
  <si>
    <t>Vogel RN, Langlo CS, Scoles D, Carroll J, Weinberg DV, Kim JE.</t>
  </si>
  <si>
    <t>Zyablitskaya M, Takaoka A, Munteanu EL, Nagasaki T, Trokel SL, Paik DC.</t>
  </si>
  <si>
    <t>Li H, Bui BV, Cull G, Wang F, Wang L.</t>
  </si>
  <si>
    <t>Gavini S, Turpin S, Skorin L Jr.</t>
  </si>
  <si>
    <t>Song KH, Woo SR, Chung JY, Lee HJ, Oh SJ, Hong SO, Shim J, Kim YN, Rho SB, Hong SM, Cho H, Hibi M, Bae DJ, Kim SY, Kim MG, Kim TW, Bae YK.</t>
  </si>
  <si>
    <t>Jang KH, Do YJ, Son D, Son E, Choi JS, Kim E.</t>
  </si>
  <si>
    <t>Golestaneh N, Chu Y, Xiao YY, Stoleru GL, Theos AC.</t>
  </si>
  <si>
    <t>Vasant More S, Kim IS, Choi DK.</t>
  </si>
  <si>
    <t>Mukai H, Kogawa T, Matsubara N, Naito Y, Sasaki M, Hosono A.</t>
  </si>
  <si>
    <t>Kelly JP, Phillips JO, Weiss AH.</t>
  </si>
  <si>
    <t>Oh SY, Boegle R, Eulenburg PZ, Ertl M, Kim JS, Dieterich M.</t>
  </si>
  <si>
    <t>Han Y, Xu X, Tang J, Shen C, Lin Q, Chen H.</t>
  </si>
  <si>
    <t>Wang B, Ye Z, Tang Y, Han Y, Lin Q, Liu H, Chen H, Nan K.</t>
  </si>
  <si>
    <t>Li Y, Su Y, Song X, Zhou H, Fan X.</t>
  </si>
  <si>
    <t>Kronbichler A, Leierer J, Leierer G, Mayer G, Casian A, Höglund P, Westman K, Jayne D; European Vasculitis Society..</t>
  </si>
  <si>
    <t>Conley SM, Stuck MW, Watson JN, Naash MI.</t>
  </si>
  <si>
    <t>Mason BN, Kaiser EA, Kuburas A, Loomis MM, Latham JA, Garcia-Martinez LF, Russo AF.</t>
  </si>
  <si>
    <t>Kumar V, Damodaran S, Sharma A.</t>
  </si>
  <si>
    <t>McGrath C, Laliberte Rudman D, Spafford M, Trentham B, Polgar J.</t>
  </si>
  <si>
    <t>Vilboux T, Malicdan MC, Roney JC, Cullinane AR, Stephen J, Yildirimli D, Bryant J, Fischer R, Vemulapalli M, Mullikin JC; NISC Comparative Sequencing Program., Steinbach PJ, Gahl WA, Gunay-Aygun M.</t>
  </si>
  <si>
    <t>Hanumunthadu D, Wang JP, Chen W, Wong EN, Chen Y, Morgan WH, Patel PJ, Chen FK.</t>
  </si>
  <si>
    <t>Cecchin V, Sperotto F, Balzarin M, Vittadello F, Martini G, Zulian F.</t>
  </si>
  <si>
    <t>Hansen JK, Møller HU.</t>
  </si>
  <si>
    <t>Simão S, Costa MÂ, Sun JK, Cunha-Vaz J, Simó R; European Consortium for the Early Treatment of Diabetic Retinopathy (EUROCONDOR)..</t>
  </si>
  <si>
    <t>Bickley RJ, Mkocha H, Munoz B, West S.</t>
  </si>
  <si>
    <t>Wei JR, Wen X, Bible PW, Li Z, Nussenblatt RB, Wei L.</t>
  </si>
  <si>
    <t>Febbraio MA.</t>
  </si>
  <si>
    <t>Jiao X, Li A, Jin ZB, Wang X, Iannaccone A, Traboulsi EI, Gorin MB, Simonelli F, Hejtmancik JF.</t>
  </si>
  <si>
    <t>Guo YF, Sun NN, Wu CB, Xue L, Zhou Q.</t>
  </si>
  <si>
    <t>Sundaresh V, Brito JP, Thapa P, Bahn RS, Stan MN.</t>
  </si>
  <si>
    <t>Choi JH, Lee SK, Gil YE, Ryu J, Jung-Choi K, Kim H, Choi JY, Park SA, Lee HW, Yun JY.</t>
  </si>
  <si>
    <t>Moon CH, Cho H, Kim YK, Park TK.</t>
  </si>
  <si>
    <t>King B, Morales-Tirado VM, Wynn HG, Gao BT, Ballo MT, Wilson MW.</t>
  </si>
  <si>
    <t>Ehrlich JR, Ojeda LV, Wicker D, Day S, Howson A, Lakshminarayanan V, Moroi SE.</t>
  </si>
  <si>
    <t>Parodi MB, Donati S, Semeraro F, Danzi P, Introini U, Viola F, Bottoni F, Pucci V, Musig A, Pece A, Azzolini C.</t>
  </si>
  <si>
    <t>Lee H, Kim EK, Kim HY, Kim TI.</t>
  </si>
  <si>
    <t>Chung DD, Frausto RF, Cervantes AE, Gee KM, Zakharevich M, Hanser EM, Stone EM, Heon E, Aldave AJ.</t>
  </si>
  <si>
    <t>Leung TW, Li RW, Kee CS.</t>
  </si>
  <si>
    <t>Dumrongpisutikul N, Triampo A, Janthanimi P, Lerdlum S.</t>
  </si>
  <si>
    <t>Stopa M, Marciniak E, Rakowicz P, Stankiewicz A, Marciniak T, Dąbrowski A.</t>
  </si>
  <si>
    <t>Rizzo S, Barca F, Faraldi F, Caporossi T, Virgili G.</t>
  </si>
  <si>
    <t>Caroline P, Marie-Cécile N, Demet Y, Francis V.</t>
  </si>
  <si>
    <t>Malkin AG, Goldstein JE, Massof RW.</t>
  </si>
  <si>
    <t>Tranos P, Koukoula S, Charteris DG, Perganda G, Vakalis A, Asteriadis S, Georgalas I, Petrou P.</t>
  </si>
  <si>
    <t>Cornelis SS, Bax NM, Zernant J, Allikmets R, Fritsche LG, den Dunnen JT, Ajmal M, Hoyng CB, Cremers FP.</t>
  </si>
  <si>
    <t>Chidambaram JD, Prajna NV, Larke N, Macleod D, Srikanthi P, Lanjewar S, Shah M, Lalitha P, Elakkiya S, Burton MJ.</t>
  </si>
  <si>
    <t>Chu CJ, Dick AD, Johnston RL, Yang YC, Denniston AK; UK Pseudophakic Macular Edema Study Group..</t>
  </si>
  <si>
    <t>Brown JW, Pardini M, Brownlee WJ, Fernando K, Samson RS, Prados Carrasco F, Ourselin S, Gandini Wheeler-Kingshott CA, Miller DH, Chard DT.</t>
  </si>
  <si>
    <t>Durrani-Kolarik S, Manickam K, Chen B.</t>
  </si>
  <si>
    <t>Sandmeyer LS, Bauer BS, Leis ML, Grahn BH.</t>
  </si>
  <si>
    <t>Verstappen GM, Kroese FG, Meiners PM, Corneth OB, Huitema MG, Haacke EA, van der Vegt B, Arends S, Vissink A, Bootsma H, Abdulahad WH.</t>
  </si>
  <si>
    <t>Mao J, Liu S.</t>
  </si>
  <si>
    <t>Cui Z, Zhang Y, Liang L, Li Z, Hao Q.</t>
  </si>
  <si>
    <t>Wang ZL, Zou L, Lu ZW, Xie XQ, Jia ZZ, Pan CJ, Zhang GX, Ge XM.</t>
  </si>
  <si>
    <t>Reddy Pappuru RR, Tyagi M, Paulose RM, Dave VP, Das T, Chhablani J, Narayanan R, Saxena RK, Balakrishnan D, Basu S, Sangwan VS.</t>
  </si>
  <si>
    <t>Cennamo G, Rossi C, Ruggiero P, de Crecchio G, Cennamo G.</t>
  </si>
  <si>
    <t>Kupersmith MJ, Sibony PA, Feldon SE, Wang JK, Garvin M, Kardon R; OCT Sub-Study Group for the NORDIC Idiopathic Intracranial Hypertension Treatment Trial..</t>
  </si>
  <si>
    <t>Ho YF, Wu SY, Tsai YJ.</t>
  </si>
  <si>
    <t>Shimizu E, Yamaguchi T, Yagi-Yaguchi Y, Dogru M, Satake Y, Tsubota K, Shimazaki J.</t>
  </si>
  <si>
    <t>Pilz YL, Bass SJ, Sherman J.</t>
  </si>
  <si>
    <t>García-López V, García-López C, de Juan V, Martin R.</t>
  </si>
  <si>
    <t>Azuchi Y, Kimura A, Guo X, Akiyama G, Noro T, Harada C, Nishigaki A, Namekata K, Harada T.</t>
  </si>
  <si>
    <t>Wilson JC, Sarsour K, Collinson N, Tuckwell K, Musselman D, Klearman M, Napalkov P, Jick SS, Stone JH, Meier CR.</t>
  </si>
  <si>
    <t>Blindbæk SL, Schlosser A, Green A, Holmskov U, Sorensen GL, Grauslund J.</t>
  </si>
  <si>
    <t>Toonen JA, Ma Y, Gutmann DH.</t>
  </si>
  <si>
    <t>Eskandarpour M, Alexander R, Adamson P, Calder VL.</t>
  </si>
  <si>
    <t>Sun X, Dai Y, Chen Y, Yu DY, Cringle SJ, Chen J, Kong X, Wang X, Jiang C.</t>
  </si>
  <si>
    <t>Godefrooij DA, de Wit GA, Uiterwaal CS, Imhof SM, Wisse RP.</t>
  </si>
  <si>
    <t>Hegde S, Srivastava O.</t>
  </si>
  <si>
    <t>Chong YH, Fan Q, Tham YC, Gan A, Tan SP, Tan G, Wang JJ, Mitchell P, Wong TY, Cheng CY.</t>
  </si>
  <si>
    <t>Nag A, Lu H, Arno M, Iglesias AI, Bonnemaijer P, Broer L, Uitterlinden AG, Klaver CC, van Duijn C, Hysi PG, Hammond CJ.</t>
  </si>
  <si>
    <t>Chen Y, Jester JV, Anderson DM, Marchitti SA, Schey KL, Thompson DC, Vasiliou V.</t>
  </si>
  <si>
    <t>Miquel J, Piyaraly S, Dupuy A, Cochat P, Phan A.</t>
  </si>
  <si>
    <t>Ahmadi M, Naderi Beni Z, Naderi Beni A, Kianersi F.</t>
  </si>
  <si>
    <t>Nicoletti G, Caligiuri ME, Cherubini A, Morelli M, Novellino F, Arabia G, Salsone M, Quattrone A.</t>
  </si>
  <si>
    <t>Kamiya K, Igarashi A, Hayashi K, Negishi K, Sato M, Bissen-Miyajima H; Survey Working Group of the Japanese Society of Cataract and Refractive Surgery..</t>
  </si>
  <si>
    <t>Brennan RC, Qaddoumi I, Mao S, Wu J, Billups CA, Stewart CF, Hoehn ME, Rodriguez-Galindo C, Wilson MW.</t>
  </si>
  <si>
    <t>Contreras Ruiz L, Mir FA, Turpie B, Masli S.</t>
  </si>
  <si>
    <t>Cacciamani A, Gelso A, Simonett JM, Ripandelli G, Pileri M, Stirpe M, Scarinci F.</t>
  </si>
  <si>
    <t>Iacono P, Battaglia Parodi M, Selvi F, Parravano MC, Chiaravalloti A, Varano M, Bandello F.</t>
  </si>
  <si>
    <t>Iida Y, Muraoka Y, Uji A, Ooto S, Murakami T, Suzuma K, Tsujikawa A, Arichika S, Takahashi A, Miwa Y, Yoshimura N.</t>
  </si>
  <si>
    <t>Al Bin Ali GY, Al-Mahmood AM, Khandekar R, Abboud EB, Edward DP, Kozak I.</t>
  </si>
  <si>
    <t>Odrobina D, Gołębiewska J, Maroszyńska I.</t>
  </si>
  <si>
    <t>Latham K, Baranian M, Timmis MA, Fisher A, Pardhan S.</t>
  </si>
  <si>
    <t>Arends S, Meiners PM, Moerman RV, Kroese FG, Brouwer E, Spijkervet FK, Vissink A, Bootsma H.</t>
  </si>
  <si>
    <t>Sasongko MB, Agni AN, Wardhana FS, Kotha SP, Gupta P, Widayanti TW, Supanji, Widyaputri F, Widyaningrum R, Wong TY, Kawasaki R, Wang JJ, Pawiroranu S.</t>
  </si>
  <si>
    <t>Klein BE, Johnson CA, Meuer SM, Lee K, Wahle A, Lee KE, Kulkarni A, Sonka M, Abràmoff MD, Klein R.</t>
  </si>
  <si>
    <t>Giloyan A, Harutyunyan T, Petrosyan V.</t>
  </si>
  <si>
    <t>Karolak JA, Gajecka M.</t>
  </si>
  <si>
    <t>Oku H, Morishita S, Horie T, Nishikawa Y, Kida T, Mimura M, Kojima S, Ikeda T.</t>
  </si>
  <si>
    <t>Song SJ, Lee SS, Han K, Park JB.</t>
  </si>
  <si>
    <t>Tansatit T, Apinuntrum P, Phetudom T.</t>
  </si>
  <si>
    <t>Prado G, Rodríguez-Feliz J.</t>
  </si>
  <si>
    <t>Kortüm F, Marquardt I, Alawi M, Korenke GC, Spranger S, Meinecke P, Kutsche K.</t>
  </si>
  <si>
    <t>Upadhyaya S, Meng H, Das VE.</t>
  </si>
  <si>
    <t>Zou J, Chen Q, Almishaal A, Mathur PD, Zheng T, Tian C, Zheng QY, Yang J.</t>
  </si>
  <si>
    <t>Gerber S, Ding MG, Gérard X, Zwicker K, Zanlonghi X, Rio M, Serre V, Hanein S, Munnich A, Rotig A, Bianchi L, Amati-Bonneau P, Elpeleg O, Kaplan J, Brandt U, Rozet JM.</t>
  </si>
  <si>
    <t>McCullough SJ, Doyle L, Saunders KJ.</t>
  </si>
  <si>
    <t>María Revert A, Conversa MA, Albarrán Diego C, Micó V.</t>
  </si>
  <si>
    <t>Pratt JD, Stevenson SB, Bedell HE.</t>
  </si>
  <si>
    <t>Daruich AL, Moulin AP, Tran HV, Matet A, Munier FL.</t>
  </si>
  <si>
    <t>Battaglia Parodi M, Iacono P, Scaramuzzi M, Bandello F.</t>
  </si>
  <si>
    <t>Boerwinkle C, Marshall JD, Bryant J, Gahl WA, Olivier KN, Gunay-Aygun M.</t>
  </si>
  <si>
    <t>Jaffe GJ, Ciulla TA, Ciardella AP, Devin F, Dugel PU, Eandi CM, Masonson H, Monés J, Pearlman JA, Quaranta-El Maftouhi M, Ricci F, Westby K, Patel SC.</t>
  </si>
  <si>
    <t>McKay GJ, Young IS, McGinty A, Bentham GC, Chakravarthy U, Rahu M, Seland J, Soubrane G, Tomazzoli L, Topouzis F, Vioque J, de Jong PT, Fletcher AE.</t>
  </si>
  <si>
    <t>Reggio E, Chisari CG, Ferrigno G, Patti F, Donzuso G, Sciacca G, Avitabile T, Faro S, Zappia M.</t>
  </si>
  <si>
    <t>Park YE, Cheon JH, Park J, Lee JH, Lee HJ, Park SJ, Kim TI, Kim WH.</t>
  </si>
  <si>
    <t>Carreon T, van der Merwe E, Fellman RL, Johnstone M, Bhattacharya SK.</t>
  </si>
  <si>
    <t>Del Amo EM, Rimpelä AK, Heikkinen E, Kari OK, Ramsay E, Lajunen T, Schmitt M, Pelkonen L, Bhattacharya M, Richardson D, Subrizi A, Turunen T, Reinisalo M, Itkonen J, Toropainen E, Casteleijn M, Kidron H, Antopolsky M, Vellonen KS, Ruponen M, Urtti A.</t>
  </si>
  <si>
    <t>Bacalhau M, Pratas J, Simões M, Mendes C, Ribeiro C, Santos MJ, Diogo L, Macário MC, Grazina M.</t>
  </si>
  <si>
    <t>Blangetti M, Rolando B, Chegaev K, Guglielmo S, Lazzarato L, Durante M, Masini E, Almirante N, Bastia E, Impagnatiello F, Fruttero R, Gasco A.</t>
  </si>
  <si>
    <t>Panahi Y, Manayi A, Nikan M, Vazirian M.</t>
  </si>
  <si>
    <t>Gong CR, Troilo D, Richdale K.</t>
  </si>
  <si>
    <t>Khadka J, Schoneveld PG, Pesudovs K.</t>
  </si>
  <si>
    <t>Aldossari H, Suheimat M, Atchison DA, Schmid KL.</t>
  </si>
  <si>
    <t>Cornelissen MJ, Loudon SE, van Doorn FE, Muller RP, van Veelen MC, Mathijssen IM.</t>
  </si>
  <si>
    <t>Laukkanen H, Scheiman M, Hayes JR.</t>
  </si>
  <si>
    <t>Neovius E, Clarliden S, Farnebo F, Lundgren TK.</t>
  </si>
  <si>
    <t>Kim TH, Park IH, Hong SH, Eun SC.</t>
  </si>
  <si>
    <t>Spannella F, Giulietti F, Fedecostante M, Ricci M, Balietti P, Cocci G, Landi L, Bonfigli AR, Boemi M, Espinosa E, Sarzani R.</t>
  </si>
  <si>
    <t>Parihar JKS, Parihar AS, Jain VK, Kaushik J, Nath P.</t>
  </si>
  <si>
    <t>Fingert JH, Miller K, Hedberg-Buenz A, Roos BR, Lewis CJ, Mullins RF, Anderson MG.</t>
  </si>
  <si>
    <t>Vocke F, Weisschuh N, Marino V, Malfatti S, Jacobson SG, Reiff CM, Dell'Orco D, Koch KW.</t>
  </si>
  <si>
    <t>Kinori M, Godfrey KJ, Whipple KM, Kikkawa DO, Granet DB.</t>
  </si>
  <si>
    <t>Teasdale SL, Inder WJ, Stowasser M, Stanton T.</t>
  </si>
  <si>
    <t>Yano S, Hide T, Shinojima N.</t>
  </si>
  <si>
    <t>Vehof J, Sillevis Smitt-Kamminga N, Nibourg SA, Hammond CJ.</t>
  </si>
  <si>
    <t>Tufail A, Rudisill C, Egan C, Kapetanakis VV, Salas-Vega S, Owen CG, Lee A, Louw V, Anderson J, Liew G, Bolter L, Srinivas S, Nittala M, Sadda S, Taylor P, Rudnicka AR.</t>
  </si>
  <si>
    <t>Friedman DL, Krailo M, Villaluna D, Gombos D, Langholz B, Jubran R, Shields C, Murphree L, O'Brien J, Kessel S, Rodriguez-Galindo C, Chintagumpala M, Meadows AT.</t>
  </si>
  <si>
    <t>Cen LP, Liang JJ, Chen JH, Harvey AR, Ng TK, Zhang M, Pang CP, Cui Q, Fan YM.</t>
  </si>
  <si>
    <t>Freeman JL, Davern MS, Oushy S, Sillau S, Ormond DR, Youssef AS, Lillehei KO.</t>
  </si>
  <si>
    <t>Hansen JB, Frazier T, Moffatt M, Zinkus T, Anderst JD.</t>
  </si>
  <si>
    <t>Gutfreund S, Leon P, Graffi S, Busin M.</t>
  </si>
  <si>
    <t>Niederer RL, Sharief L, Bar A, Lightman SL, Tomkins-Netzer O.</t>
  </si>
  <si>
    <t>Yonge AV, Swenor BK, Miller R, Goldhammer V, West SK, Friedman DS, Gitlin LN, Ramulu PY.</t>
  </si>
  <si>
    <t>Miyazaki D, Fukushima A, Ohashi Y, Ebihara N, Uchio E, Okamoto S, Shoji J, Takamura E, Nakagawa Y, Namba K, Fujishima H.</t>
  </si>
  <si>
    <t>Sharma S, Kwan S, Fallano KA, Wang J, Miller NR, Subramanian PS.</t>
  </si>
  <si>
    <t>Sleven H, Welsh SJ, Yu J, Churchill MEA, Wright CF, Henderson A, Horvath R, Rankin J, Vogt J, Magee A, McConnell V, Green A, King MD, Cox H, Armstrong L, Lehman A, Nelson TN; Deciphering Developmental Disorders study.; CAUSES study., Williams J, Clouston P, Hagman J, et al.</t>
  </si>
  <si>
    <t>Evangelopoulos ME, Andreadou E, Koutsis G, Koutoulidis V, Anagnostouli M, Katsika P, Evangelopoulos DS, Evdokimidis I, Kilidireas C.</t>
  </si>
  <si>
    <t>Vijayakumar D, Wijemanne S, Jankovic J.</t>
  </si>
  <si>
    <t>Beh SC, Kildebeck E, Narayan R, Desena A, Schell D, Rowe ES, Rowe V, Burns D, Whitworth L, Frohman TC, Greenberg B, Frohman EM.</t>
  </si>
  <si>
    <t>Huang Y, Wang Y, Zhou Y, Huang Q, Sun X, Chen C, Fang L, Long Y, Yang H, Wang H, Li C, Lu Z, Hu X, Kermode AG, Qiu W.</t>
  </si>
  <si>
    <t>Slean GR, Shorstein NH, Liu L, Paschal JF, Winthrop KL, Herrinton LJ.</t>
  </si>
  <si>
    <t>Wang WW, Watson KA, Dixon SJ, Liu H, Rizkalla AS, Hutnik CM.</t>
  </si>
  <si>
    <t>Kolar SS, Baidouri H, Mangoni ML, McDermott AM.</t>
  </si>
  <si>
    <t>Cappiello F, Casciaro B, Kolar SS, Baidouri H, McDermott AM, Mangoni ML.</t>
  </si>
  <si>
    <t>Rocco ML, Balzamino BO, Esposito G, Petrella C, Aloe L, Micera A.</t>
  </si>
  <si>
    <t>Ng WF, Miller A, Bowman SJ, Price EJ, Kitas GD, Pease C, Emery P, Lanyon P, Hunter J, Gupta M, Giles I, Isenberg D, McLaren J, Regan M, Cooper A, Young-Min SA, McHugh N, Vadivelu S, Moots RJ, Coady D, MacKay K, Dasgupta B, et al.</t>
  </si>
  <si>
    <t>Apostolopoulos D, Morand EF.</t>
  </si>
  <si>
    <t>Hackett KL, Gotts ZM, Ellis J, Deary V, Rapley T, Ng WF, Newton JL, Deane KHO.</t>
  </si>
  <si>
    <t>Hood DC.</t>
  </si>
  <si>
    <t>Jakobiec FA, Tu Y, Zakka FR, Tong AKF.</t>
  </si>
  <si>
    <t>Lee JH, Agarwal A, Mahendradas P, Lee CS, Gupta V, Pavesio CE, Agrawal R.</t>
  </si>
  <si>
    <t>Teh BL, Megaw R, Borooah S, Dhillon B.</t>
  </si>
  <si>
    <t>Savino Md G, Campana Md A, Petrone Md G, Grimaldi Md G, Murchison AP.</t>
  </si>
  <si>
    <t>Di Zazzo A, Kheirkhah A, Abud TB, Goyal S, Dana R.</t>
  </si>
  <si>
    <t>Megaw R, Agarwal PK.</t>
  </si>
  <si>
    <t>Kowluru RA, Mishra M.</t>
  </si>
  <si>
    <t>Tarkowski W, Moneta-Wielgoś J, Młocicki D.</t>
  </si>
  <si>
    <t>Clarke MS, Plouznikoff A, Deschenes J.</t>
  </si>
  <si>
    <t>Yin T, van der Meer G.</t>
  </si>
  <si>
    <t>Koc F.</t>
  </si>
  <si>
    <t>Pelland M, Orban P, Dansereau C, Lepore F, Bellec P, Collignon O.</t>
  </si>
  <si>
    <t>Patel AK, Park KK, Hackam AS.</t>
  </si>
  <si>
    <t>Łabuz G, López-Gil N, van den Berg TJ, Vargas-Martín F.</t>
  </si>
  <si>
    <t>Ahn YJ, Choi SI, Yum HR, Shin SY, Park SH.</t>
  </si>
  <si>
    <t>Kasi SK, Shahlaee A, Adam MK, Ehmann DS, Sivalingam A.</t>
  </si>
  <si>
    <t>Rivera-De La Parra D, Graue-Hernandez EO.</t>
  </si>
  <si>
    <t>Sierpina DI, Skale DM, Fan JT.</t>
  </si>
  <si>
    <t>Esmaili DD.</t>
  </si>
  <si>
    <t>Tabuchi N, Toshida H, Koike D, Odaka A, Suto C, Ohta T, Murakami A.</t>
  </si>
  <si>
    <t>Panozzo GA, Gusson E, Panozzo G, Dalla Mura G.</t>
  </si>
  <si>
    <t>Pinna A, Blasetti F, Ricci GD, Boscia F.</t>
  </si>
  <si>
    <t>Parekh M, Ruzza A, Di Mundo R, Ferrari S, Recchia G, Elbadawy H, Carbone G, Ponzin D.</t>
  </si>
  <si>
    <t>Porta M, Boscia F, Lanzetta P, Mannucci E, Menchini U, Simonelli F.</t>
  </si>
  <si>
    <t>Tomasso L, Benatti L, La Spina C, Lattanzio R, Baldin G, Carnevali A, De Vitis LA, Querques L, Bandello F, Querques G.</t>
  </si>
  <si>
    <t>Galindo-Ferreiro A, Palencia-Ercilla T, Ferreira LM, Galvez-Ruiz A, Zornoff DCM, Khandekar R, Schellini SA.</t>
  </si>
  <si>
    <t>Erkan Turan K, Taylan Sekeroglu H, Koc I, Kilic M, Sanac AS.</t>
  </si>
  <si>
    <t>Voldman A, Durbin B, Nguyen J, Ellis B, Leys M.</t>
  </si>
  <si>
    <t>Manethova K, Ernest J, Hrevus M.</t>
  </si>
  <si>
    <t>Bozic MM, Karadzic JB, Kovacevic IM, Marjanovic IS.</t>
  </si>
  <si>
    <t>Ruiz-Medrano J, Pellegrini M, Cereda MG, Cigada M, Staurenghi G.</t>
  </si>
  <si>
    <t>Parmeggiani F, De Nadai K, Piovan A, Binotto A, Zamengo S, Chizzolini M.</t>
  </si>
  <si>
    <t>Schlote T, Heuberger A.</t>
  </si>
  <si>
    <t>O'Brart DPS.</t>
  </si>
  <si>
    <t>Sawers N.</t>
  </si>
  <si>
    <t>Talany G, Guo M, Etminan M.</t>
  </si>
  <si>
    <t>Tranos P, Wickham L, Dervenis N, Vakalis A, Asteriades S, Stavrakas P.</t>
  </si>
  <si>
    <t>Hyun JW, Park G, Kwak K, Jo HJ, Joung A, Kim JH, Lee SH, Kim S, Lee JM, Kim SH, Kim HJ.</t>
  </si>
  <si>
    <t>Koga S, Sanchez-Contreras M, Josephs KA, Uitti RJ, Graff-Radford N, van Gerpen JA, Cheshire WP, Wszolek ZK, Rademakers R, Dickson DW.</t>
  </si>
  <si>
    <t>Jung HY, Unruh MA, Vest JR, Casalino LP, Kern LM, Grinspan ZM, Bao Y, Kaushal R; HITEC Investigators..</t>
  </si>
  <si>
    <t>Park S, Kim TY, Sim S, Oh HS, Song E, Kim M, Kwon H, Choi YM, Jeon MJ, Kim WG, Shong YK, Kim WB.</t>
  </si>
  <si>
    <t>Hua R, Li Q, Wong IY, Ning H, Wang H.</t>
  </si>
  <si>
    <t>Wu D, Qian T, Nakao T, Xu J, Liu Z, Sun X, Chu Y, Hong J.</t>
  </si>
  <si>
    <t>Rydning SL, Backe PH, Sousa MML, Iqbal Z, Øye AM, Sheng Y, Yang M, Lin X, Slupphaug G, Nordenmark TH, Vigeland MD, Bjørås M, Tallaksen CM, Selmer KK.</t>
  </si>
  <si>
    <t>Wang YH, Yin ZQ, Wang Y.</t>
  </si>
  <si>
    <t>Zhu P, Li W, Ni M, Zhang C, Liu S, Wu Q, Jiang W, Zhang J, Zhang M, Li X, Cui Y, Xue C, Xia X.</t>
  </si>
  <si>
    <t>Bluett B, Litvan I, Cheng S, Juncos J, Riley DE, Standaert DG, Reich SG, Hall DA, Kluger B, Shprecher D, Marras C, Jankovic J; ENGENE PSP study..</t>
  </si>
  <si>
    <t>Chan EW, Eldeeb M, Lingam G, Thomas D, Bhargava M, Chee CK.</t>
  </si>
  <si>
    <t>Goutham G, Manikandan R, Beulaja M, Thiagarajan R, Arulvasu C, Arumugam M, Setzer WN, Daglia M, Nabavi SF, Nabavi SM.</t>
  </si>
  <si>
    <t>Zheng F, Dong Y, Xia P, Mpotsaris A, Stavrinou P, Brinker G, Goldbrunner R, Krischek B.</t>
  </si>
  <si>
    <t>Balaratnasingam C, Vaz-Pereira S, Engelbert M.</t>
  </si>
  <si>
    <t>Yoshihara N, Terasaki H, Shirasawa M, Kawano H, Sonoda S, Yamaguchi M, Hashiguchi T, Hisatomi T, Ishibashi T, Sakamoto T.</t>
  </si>
  <si>
    <t>Bukowska DM, Wan SL, Chew AL, Chelva E, Tang I, Mackey DA, Chen FK.</t>
  </si>
  <si>
    <t>Kim Y, Kim ES, Yu SY, Kwak HW.</t>
  </si>
  <si>
    <t>Chaudhary K, Mak MY, Gizicki R, Muni RH, Wong DT, Altomare F, Berger AR.</t>
  </si>
  <si>
    <t>Chakraborty R, Park HN, Tan CC, Weiss P, Prunty MC, Pardue MT.</t>
  </si>
  <si>
    <t>Sweeney AR, Shaftel SS, Jacobs SM, Jian-Amadi A.</t>
  </si>
  <si>
    <t>Singh AD, Aziz HA, Pelayes D, Biscotti CV.</t>
  </si>
  <si>
    <t>Ashraf M, Souka A, Adelman RA.</t>
  </si>
  <si>
    <t>Ramkumar HL, Gudiseva HV, Kishaba KT, Suk JJ, Verma R, Tadimeti K, Thorson JA, Ayyagari R.</t>
  </si>
  <si>
    <t>Huang CY, Chen TS, Lin CL, Hu WS.</t>
  </si>
  <si>
    <t>Jabbarpoor Bonyadi MH, Yaseri M, Bonyadi M, Soheilian M.</t>
  </si>
  <si>
    <t>Lapcharoensap W, Bennett MV, Powers RJ, Finer NN, Halamek LP, Gould JB, Sharek PJ, Lee HC.</t>
  </si>
  <si>
    <t>Wang K, Yao Y, Zhu X, Zhang K, Zhou F, Zhu L.</t>
  </si>
  <si>
    <t>Matei VM, Xia JY, Nguyen C.</t>
  </si>
  <si>
    <t>Pouw A, Karanjia R, Sadun A.</t>
  </si>
  <si>
    <t>Zeng M, Shen J, Liu Y, Lu LY, Ding K, Fortmann SD, Khan M, Wang J, Hackett SF, Semenza GL, Campochiaro PA.</t>
  </si>
  <si>
    <t>Kariminejad A, Ajeawung NF, Bozorgmehr B, Dionne-Laporte A, Molidperee S, Najafi K, Gibbs RA, Lee BH, Hennekam RC, Campeau PM.</t>
  </si>
  <si>
    <t>Wan P, Su W, Zhuo Y.</t>
  </si>
  <si>
    <t>Labetoulle M, Rolando M, Baudouin C, van Setten G.</t>
  </si>
  <si>
    <t>Prasad GL, Pavithra P.</t>
  </si>
  <si>
    <t>Patel YR, Kirkman MS, Considine RV, Hannon TS, Mather KJ.</t>
  </si>
  <si>
    <t>Han RC, Jolly JK, Xue K, MacLaren RE.</t>
  </si>
  <si>
    <t>Fu Z, Meng SS, Burnim SB, Smith LE, Lo AC.</t>
  </si>
  <si>
    <t>Cani AK, Hovelson DH, Demirci H, Johnson MW, Tomlins SA, Rao RC.</t>
  </si>
  <si>
    <t>Turnin MC, Schirr-Bonnans S, Chauchard MC, Deglise P, Journot C, Lapeyre Y, Güell A, Lepage B, Hanaire H, Martini J.</t>
  </si>
  <si>
    <t>Hoch NC, Hanzlikova H, Rulten SL, Tétreault M, Komulainen E, Ju L, Hornyak P, Zeng Z, Gittens W, Rey SA, Staras K, Mancini GM, McKinnon PJ, Wang ZQ, Wagner JD; Care4Rare Canada Consortium., Yoon G, Caldecott KW.</t>
  </si>
  <si>
    <t>Khairallah M, Abroug N, Khochtali S, Mahmoud A, Jelliti B, Coscas G, Lupidi M, Kahloun R, Ben Yahia S.</t>
  </si>
  <si>
    <t>Kowalczuk L, Matet A, Dirani A, Daruich A, Ambresin A, Mantel I, Spaide RF, Turck N, Behar-Cohen F.</t>
  </si>
  <si>
    <t>Sakurada Y, Sugiyama A, Tanabe N, Kikushima W, Kume A, Iijima H.</t>
  </si>
  <si>
    <t>Stapleton F, Tan J.</t>
  </si>
  <si>
    <t>Willcox MD.</t>
  </si>
  <si>
    <t>Danieliute L, Tsagkataki M, Nikita E.</t>
  </si>
  <si>
    <t>Elbaz H, Sekundo W, Schröder FM, Schulze S.</t>
  </si>
  <si>
    <t>Beck DE, El-Assal KS, Doherty MD, Wride NK.</t>
  </si>
  <si>
    <t>Hsia YC, Lee JH, Cui QN, Stewart JM, Naseri A, Porco T, Stamper RL, Han Y.</t>
  </si>
  <si>
    <t>Tailor VK, Schwarzkopf DS, Dahlmann-Noor AH.</t>
  </si>
  <si>
    <t>Wang M, Smith WA, Duncan JK, Miller JM.</t>
  </si>
  <si>
    <t>Zhao Z, Li J, Zheng Q, Lin W, Jhanji V, Chen W.</t>
  </si>
  <si>
    <t>Savini G, Næser K, Schiano-Lomoriello D, Ducoli P.</t>
  </si>
  <si>
    <t>Pak KY, Kim SI, Lee JS.</t>
  </si>
  <si>
    <t>Jiang MS, Zhu JY, Li X, Zhang NN, Zhang XD.</t>
  </si>
  <si>
    <t>Yokogawa H, Sanchez PJ, Mayko ZM, Straiko MD, Terry MA.</t>
  </si>
  <si>
    <t>Kim YA, Cho SW, Choi HS, Moon S, Moon JH, Kim KW, Park DJ, Yi KH, Park YJ, Cho BY.</t>
  </si>
  <si>
    <t>Luo L, Cui J, Feng Z, Li Y, Wang M, Cai Y, Wu Y, Jin J.</t>
  </si>
  <si>
    <t>Zhang ZH, Chen QZ, Jiang F, Townsend TA, Mao CJ, You CY, Yang WH, Sun ZY, Yu JG, Yan H.</t>
  </si>
  <si>
    <t>Dehainault C, Golmard L, Millot GA, Charpin A, Laugé A, Tarabeux J, Aerts I, Cassoux N, Stoppa-Lyonnet D, Gauthier-Villars M, Houdayer C.</t>
  </si>
  <si>
    <t>Andrés-Guerrero V, Perucho-González L, García-Feijoo J, Morales-Fernández L, Saenz-Francés F, Herrero-Vanrell R, Júlvez LP, Llorens VP, Martínez-de-la-Casa JM, Konstas AG.</t>
  </si>
  <si>
    <t>Zhou T, Che D, Lan Y, Fang Z, Xie J, Gong H, Li C, Feng J, Hong H, Qi W, Ma C, Yang Z, Cai W, Zhong J, Ma J, Yang X, Gao G.</t>
  </si>
  <si>
    <t>Oliver JA, Ekiri AB, Mellersh CS.</t>
  </si>
  <si>
    <t>Blessin UB, Fischer A, Schneider T, Moos V, Müller T, Weylandt KH, Pleyer U.</t>
  </si>
  <si>
    <t>Hereth-Hebert E, Bah MO, Etard JF, Sow MS, Resnikoff S, Fardeau C, Toure A, Ouendeno AN, Sagno IC, March L, Izard S, Lama PL, Barry M, Delaporte E; Postebogui Study Group..</t>
  </si>
  <si>
    <t>Billings M, Dye BA, Iafolla T, Grisius M, Alevizos I.</t>
  </si>
  <si>
    <t>Jao KK, Atik A, Jamieson MP, Sheales MP, Lee MH, Porter A, Roufas A, Goldberg I, Zamir E, White A, Skalicky SE.</t>
  </si>
  <si>
    <t>Pfau M, Lindner M, Fleckenstein M, Finger RP, Rubin GS, Harmening WM, Morales MU, Holz FG, Schmitz-Valckenberg S.</t>
  </si>
  <si>
    <t>Roberts PK, Nesper PL, Gill MK, Fawzi AA.</t>
  </si>
  <si>
    <t>Kang EC, Seo JG, Kim BR, Koh HJ.</t>
  </si>
  <si>
    <t>Sweeney AR, Davis GE, Chang SH, Amadi AJ.</t>
  </si>
  <si>
    <t>Pieroni Goncalves AC, Gupta S, Monteiro MLR, Douglas RS.</t>
  </si>
  <si>
    <t>Shayegani H, Khosravi S, Masoudi T, Divband G, Sadeghi R.</t>
  </si>
  <si>
    <t>Foroozan R, Golnik KC.</t>
  </si>
  <si>
    <t>Yang W, Zhang L.</t>
  </si>
  <si>
    <t>Nicoletti A, Ziccardi L, Maltese PE, Benedetti S, Palumbo O, Rendina M, D'Agruma L, Falsini B, Wang X, Bertelli M.</t>
  </si>
  <si>
    <t>Binenbaum G, Tomlinson LA.</t>
  </si>
  <si>
    <t>Malmqvist L, Lund-Andersen H, Hamann S.</t>
  </si>
  <si>
    <t>Farris RA, Price ET.</t>
  </si>
  <si>
    <t>Larsen SD, Heegaard S, Toft PB.</t>
  </si>
  <si>
    <t>Bolis M, Garattini E, Paroni G, Zanetti A, Kurosaki M, Castrignanò T, Garattini SK, Biancardi F, Barzago MM, Gianni' M, Terao M, Pattini L, Fratelli M.</t>
  </si>
  <si>
    <t>Hoang A, Maugans T, Ngo T, Ikeda J.</t>
  </si>
  <si>
    <t>Meyer JJ, Gokul A, Vellara HR, Prime Z, McGhee CN.</t>
  </si>
  <si>
    <t>Govetto A, Lalane RA 3rd, Sarraf D, Figueroa MS, Hubschman JP.</t>
  </si>
  <si>
    <t>Fernandez MP, Berrocal AM, Goff TC, Ghassibi MP, Harper CA 3rd, Chou E, Michael SK, Hellman J, Dubovy SR.</t>
  </si>
  <si>
    <t>Qian CX, Wang A, DeMill DL, Jayasundera T, Branham K, Abalem MF, Khan N, Heckenlively JR.</t>
  </si>
  <si>
    <t>Barnebey HS, Robin AL.</t>
  </si>
  <si>
    <t>Souzeau E, Tram KH, Witney M, Ruddle JB, Graham SL, Healey PR, Goldberg I, Mackey DA, Hewitt AW, Burdon KP, Craig JE.</t>
  </si>
  <si>
    <t>He J, Xu X, Zhu J, Zhu B, Zhang B, Lu L, He X, Bai X, Xu X, Zou H.</t>
  </si>
  <si>
    <t>Nixon AD, Barr JT, VanNasdale DA.</t>
  </si>
  <si>
    <t>Vayalthrikkovil S, Bashir RA, Rabi Y, Amin H, Spence JM, Robertson HL, Lodha A.</t>
  </si>
  <si>
    <t>Kauffmann Y, Ramel JC, Isaico R, De Lazzer A, Bron AM, Creuzot-Garcher C.</t>
  </si>
  <si>
    <t>Bezzina OM, Gallagher P, Mitchell S, Bowman SJ, Griffiths B, Hindmarsh V, Hargreaves B, Price EJ, Pease CT, Emery P, Lanyon P, Bombardieri M, Sutcliffe N, Pitzalis C, Hunter J, Gupta M, McLaren J, Cooper AM, Regan M, Giles IP, Isenberg DA, Saravanan V, et al.</t>
  </si>
  <si>
    <t>Liang Y, Tsoi LC, Xing X, Beamer MA, Swindell WR, Sarkar MK, Berthier CC, Stuart PE, Harms PW, Nair RP, Elder JT, Voorhees JJ, Kahlenberg JM, Gudjonsson JE.</t>
  </si>
  <si>
    <t>Guo J, Luo X, Liang J, Xiao M, Sun X.</t>
  </si>
  <si>
    <t>Liang IC, Lin YR, Chien HW, Liu KR.</t>
  </si>
  <si>
    <t>Timkovic J, Pokryvkova M, Janurova K, Barinova D, Polackova R, Masek P.</t>
  </si>
  <si>
    <t>Espinasse M, Cinotti E, Grivet D, Labeille B, Prade V, Douchet C, Cambazard F, Thuret G, Gain P, Perrot JL.</t>
  </si>
  <si>
    <t>Fraser-Bell S, Symes R, Vaze A.</t>
  </si>
  <si>
    <t>Kang S, Luk S, Han H, Cordeiro MF, Ahmed F, Bloom P, Crawley L.</t>
  </si>
  <si>
    <t>Erdem Toslak I, Erol MK, Toslak D, Cekic B, Barc Ergun M, Lim-Dunham JE.</t>
  </si>
  <si>
    <t>Uguen A, Guibourg B, Costa S, Marcorelles P.</t>
  </si>
  <si>
    <t>Mailhac A, Durand H, Boisset S, Maubon D, Berger F, Maurin M, Chiquet C, Bidart M.</t>
  </si>
  <si>
    <t>Iannaccone A, Hollingsworth TJ, Koirala D, New DD, Lenchik NI, Beranova-Giorgianni S, Gerling IC, Radic MZ, Giorgianni F.</t>
  </si>
  <si>
    <t>Safarzadeh M, Azizzadeh P, Akbarshahi P.</t>
  </si>
  <si>
    <t>Benouaich X, Mahieu L, Matonti F, Soler V.</t>
  </si>
  <si>
    <t>Wozniak PA, Schmidl D, Bata AM, Fondi K, Witkowska KJ, Aranha Dos Santos V, Baar C, Room KI, Nepp J, Baumgartner I, Popa-Cherecheanu A, Garhöfer G, Werkmeister RM, Schmetterer L.</t>
  </si>
  <si>
    <t>Merry GF, Munk MR, Dotson RS, Walker MG, Devenyi RG.</t>
  </si>
  <si>
    <t>Kim SR, Suh W.</t>
  </si>
  <si>
    <t>Espitia-Thibault A, Masseau A, Néel A, Espitia O, Toquet C, Mussini JM, Hamidou M.</t>
  </si>
  <si>
    <t>Tay SH, Fairhurst AM, Mak A.</t>
  </si>
  <si>
    <t>Figueira L, Fonseca S, Ladeira I, Duarte R.</t>
  </si>
  <si>
    <t>ZhangBao J, Zhou L, Li X, Cai T, Lu J, Lu C, Zhao C, Quan C.</t>
  </si>
  <si>
    <t>Karakus S, Sahin A, Durmaz Y, Aydin H, Yildiz C, Akkar O, Dogan M, Cengiz A, Cetin M, Cetin A.</t>
  </si>
  <si>
    <t>Place RF, Krieger CC, Neumann S, Gershengorn MC.</t>
  </si>
  <si>
    <t>Kummer M, Schuler-Thurner B.</t>
  </si>
  <si>
    <t>Leo M, Maggi F, Dottore GR, Casini G, Mazzetti P, Pistello M, Sellari-Franceschini S, Nardi M, Vitti P, Marcocci C, Marinò M.</t>
  </si>
  <si>
    <t>Innocenti A, Mori F, Melita D, Dreassi E, Innocenti M.</t>
  </si>
  <si>
    <t>Boroujeni FM, Heidari F, Rouzbahani M, Kamali M.</t>
  </si>
  <si>
    <t>Lichtenstein JT, Zeller AN, Lemound J, Lichtenstein TE, Rana M, Gellrich NC, Wagner ME.</t>
  </si>
  <si>
    <t>Schaub F, Enders P, Bluhm C, Bachmann BO, Cursiefen C, Heindl LM.</t>
  </si>
  <si>
    <t>Xu X, Liu X, Wang X, Clark ME, McGwin G Jr, Owsley C, Curcio CA, Zhang Y.</t>
  </si>
  <si>
    <t>Lin J, Chen Y, Wen H, Yang Z, Zeng J.</t>
  </si>
  <si>
    <t>Doughty MJ.</t>
  </si>
  <si>
    <t>Daniel E, Ying GS, Siatkowski RM, Pan W, Smith E, Quinn GE; e-ROP Cooperative Group..</t>
  </si>
  <si>
    <t>Aleman TS, Han G, Serrano LW, Fuerst NM, Charlson ES, Pearson DJ, Chung DC, Traband A, Pan W, Ying GS, Bennett J, Maguire AM, Morgan JI.</t>
  </si>
  <si>
    <t>Tooley AA, Klingler KN, Bartley GB, Garrity JA, Woog JJ, Hodge D, Bradley EA.</t>
  </si>
  <si>
    <t>Karacorlu M, Hocaoglu M, Sayman Muslubas I, Arf S.</t>
  </si>
  <si>
    <t>Wu PC, Sheu JJ, Chen YH, Chen YJ, Chen CH, Lee JJ, Huang CL, Chen CT, Kuo HK.</t>
  </si>
  <si>
    <t>Kanakis MG, Giannouli K, Andreanos K, Papaconstantinou D, Koutsandrea C, Ladas I, Georgalas I, Petrou P, Kotsolis AI.</t>
  </si>
  <si>
    <t>Manabe S, Osaka R, Nakano Y, Takasago Y, Fujita T, Shiragami C, Hirooka K, Muraoka Y, Tsujikawa A.</t>
  </si>
  <si>
    <t>King BJ, Sapoznik KA, Elsner AE, Gast TJ, Papay JA, Clark CA, Burns SA.</t>
  </si>
  <si>
    <t>Miraftab M, Hashemi H, Hafezi F, Asgari S.</t>
  </si>
  <si>
    <t>Chen Y, Tsao SW, Heo M, Gore PK, McCarthy MD, Chuck RS, Channa P.</t>
  </si>
  <si>
    <t>Kirkpatrick CA, Shriver EM, Clark TJE, Kardon RH.</t>
  </si>
  <si>
    <t>Vodopivec I, Prasad S.</t>
  </si>
  <si>
    <t>Hata M, Oishi A, Muraoka Y, Miyamoto K, Kawai K, Yokota S, Fujimoto M, Miyata M, Yoshimura N.</t>
  </si>
  <si>
    <t>Gilhooley MJ, Acheson J.</t>
  </si>
  <si>
    <t>Moradi A, Kanagalingam S, Diener-West M, Miller NR.</t>
  </si>
  <si>
    <t>Isenberg SJ, Apt L, Valenton M, Sharma S, Garg P, Thomas PA, Parmar P, Kaliamurthy J, Reyes JM, Ong D, Christenson PD, Del Signore M, Holland GN.</t>
  </si>
  <si>
    <t>Jabs DA, Van Natta ML, Holland GN, Danis R; Studies of the Ocular Complications of AIDS Research Group..</t>
  </si>
  <si>
    <t>Gupta R, Patadia D, Velayudhan V, Buchnea D.</t>
  </si>
  <si>
    <t>Bayer A, Önol M.</t>
  </si>
  <si>
    <t>Boya P.</t>
  </si>
  <si>
    <t>Bourne D, Li Y, Komatsu C, Miller MR, Davidson EH, He L, Rosner IA, Tang H, Chen W, Solari MG, Schuman JS, Washington KM.</t>
  </si>
  <si>
    <t>Shahraki K, Ahani A, Sharma P, Faranoush M, Bahoush G, Torktaz I, Gahl WA, Naseripour M, Behnam B.</t>
  </si>
  <si>
    <t>Sahni JN, Czanner G, Gutu T, Taylor SA, Bennett KM, Wuerger SM, Grierson I, Murray-Dunning C, Holland MN, Harding SP; Medscape..</t>
  </si>
  <si>
    <t>Browne EN, Rathinam SR, Kanakath A, Thundikandy R, Babu M, Lietman TM, Acharya NR.</t>
  </si>
  <si>
    <t>Falavarjani KG, Sadda SR.</t>
  </si>
  <si>
    <t>Grzybowski A, Schwartz SG, Matsuura K, Ong Tone S, Arshinoff S, Ng JQ, Meyer JJ, Liu W, Jacob S, Packer M, Lutfiamida R, Tahija S, Roux P, Malyugin B, Urrets-Zavalia JA, Crim N, Esposito E, Daponte P, Pellegrino F, Graue-Hernandez EO, Jimenez-Corona A, Valdez-Garcia JE, et al.</t>
  </si>
  <si>
    <t>Laarman R, Horii KA.</t>
  </si>
  <si>
    <t>Bayer ML, Chiu YE.</t>
  </si>
  <si>
    <t>Fabiani C, Vitale A, Emmi G, Lopalco G, Vannozzi L, Guerriero S, Gentileschi S, Bacherini D, Franceschini R, Frediani B, Galeazzi M, Iannone F, Tosi GM, Cantarini L.</t>
  </si>
  <si>
    <t>Goel N, Kumar V, Ghosh B.</t>
  </si>
  <si>
    <t>Gawne TJ, Siegwart JT Jr, Ward AH, Norton TT.</t>
  </si>
  <si>
    <t>Cooper S, Rubens J, Bodurtha J.</t>
  </si>
  <si>
    <t>Lee HL, Yeo M, Choi GH, Lee JY, Kim JS, Shin DI, Lee SS, Lee SH.</t>
  </si>
  <si>
    <t>Behling J, Kaes J, Münzel T, Grabbe S, Loquai C.</t>
  </si>
  <si>
    <t>Rao HL, Raveendran S, James V, Dasari S, Palakurthy M, Reddy HB, Pradhan ZS, Rao DA, Puttaiah NK, Devi S.</t>
  </si>
  <si>
    <t>Srinivas S, Dastiridou A, Durbin MK, Nittala MG, Huang AA, Tan JC, Francis BA, Sadda SR, Chopra V.</t>
  </si>
  <si>
    <t>Mogil RS, Lee JM, Tirsi A, Tello C, Park SC.</t>
  </si>
  <si>
    <t>Aptel F, Musson C, Zhou T, Lesoin A, Chiquet C.</t>
  </si>
  <si>
    <t>Sandhu S, Heckler L, Mah D, Dorey MW.</t>
  </si>
  <si>
    <t>Kaleem MA, West SK, Im LT, Swenor BK.</t>
  </si>
  <si>
    <t>Kaliki S, Patel A, Iram S, Palkonda VAR.</t>
  </si>
  <si>
    <t>Bhate M, Sachdeva V, Kekunnaya R.</t>
  </si>
  <si>
    <t>Li JH, Xie WF, Tian JN, Zhang LJ, Cao MM, Wang L.</t>
  </si>
  <si>
    <t>Feldman S, Peterseim MMW, Trivedi RH, Edward Wilson M, Cheeseman EW, Papa CE.</t>
  </si>
  <si>
    <t>Beato J, Mota Á, Gonçalves N, Santos-Silva R, Magalhães A, Breda J, Falcão-Reis F.</t>
  </si>
  <si>
    <t>Daniel MC, O'Gallagher M, Hingorani M, Larkin DF, Tuft S, Dahlmann-Noor A.</t>
  </si>
  <si>
    <t>Kubo E, Shibata S, Shibata T, Kiyokawa E, Sasaki H, Singh DP.</t>
  </si>
  <si>
    <t>Helander A, Bradley M, Hasselblad A, Norlén L, Vassilaki I, Bäckberg M, Lapins J.</t>
  </si>
  <si>
    <t>Lazaridis A, Messerschmidt-Roth A, Sekundo W, Schulze S.</t>
  </si>
  <si>
    <t>Liao C, Ashley N, Diot A, Morten K, Phadwal K, Williams A, Fearnley I, Rosser L, Lowndes J, Fratter C, Ferguson DJ, Vay L, Quaghebeur G, Moroni I, Bianchi S, Lamperti C, Downes SM, Sitarz KS, Flannery PJ, Carver J, Dombi E, East D, et al.</t>
  </si>
  <si>
    <t>Montassar F, Darche M, Blaizot A, Augustin S, Conart JB, Millet A, Elayeb M, Sahel JA, Réaux-Le Goazigo A, Sennlaub F, Marrakchi N, Messadi E, Guillonneau X.</t>
  </si>
  <si>
    <t>Vartanian RJ, Besirli CG, Barks JD, Andrews CA, Musch DC.</t>
  </si>
  <si>
    <t>Daizumoto E, Mitamura Y, Sano H, Akaiwa K, Niki M, Yamanaka C, Kinoshita T, Egawa M, Sonoda S, Sakamoto T.</t>
  </si>
  <si>
    <t>Menzel-Severing J, Kruse FE, Tourtas T.</t>
  </si>
  <si>
    <t>Burstzyn L, Levin S, Rotenberg B, Van Hooren T, Leung A, Berard R, Ardelean DS.</t>
  </si>
  <si>
    <t>Agrahari V, Agrahari V, Mandal A, Pal D, Mitra AK.</t>
  </si>
  <si>
    <t>Pircher A, Remonda L, Weinreb RN, Killer HE.</t>
  </si>
  <si>
    <t>Suhr Thykjaer A, Lundberg K, Grauslund J.</t>
  </si>
  <si>
    <t>Hu Y, Si S, Xu K, Chen H, Han L, Wang X, Ma Z.</t>
  </si>
  <si>
    <t>Schwab C, Glatz W, Schmidt B, Lindner E, Oettl K, Riedl R, Wedrich A, Ivastinovic D, Velikay-Parel M, Mossboeck G.</t>
  </si>
  <si>
    <t>Haavisto AK, Sahraravand A, Holopainen JM, Leivo T.</t>
  </si>
  <si>
    <t>Sharma K, Tyagi R, Singh R, Sharma SK, Anand A.</t>
  </si>
  <si>
    <t>Hellgren K, Fowler Å, Rydberg A, Wickström R.</t>
  </si>
  <si>
    <t>Miller WP, Ravi S, Martin TD, Kimball SR, Dennis MD.</t>
  </si>
  <si>
    <t>Fabian ID, Stacey AW, Johnson KP, Onadim Z, Chowdhury T, Duncan C, Reddy MA, Sagoo MS.</t>
  </si>
  <si>
    <t>Egan C, Zhu H, Lee A, Sim D, Mitry D, Bailey C, Johnston R, Chakravarthy U, Denniston A, Tufail A, Khan R, Mahmood S, Menon G, Akerele T, Downey L, McKibbin M, Varma A, Lobo A, Wilkinson E, Fitt A, Brand C, Tsaloumas M, et al.</t>
  </si>
  <si>
    <t>Gauthier AS, Garcin T, Thuret G, He Z, Jullienne R, Trone MC, Nefzaoui C, Acquart S, Forest F, Péoc'h M, Delbosc B, Gain P.</t>
  </si>
  <si>
    <t>Fisher BA, Jonsson R, Daniels T, Bombardieri M, Brown RM, Morgan P, Bombardieri S, Ng WF, Tzioufas AG, Vitali C, Shirlaw P, Haacke E, Costa S, Bootsma H, Devauchelle-Pensec V, Radstake TR, Mariette X, Richards A, Stack R, Bowman SJ, Barone F; Sjögren's histopathology workshop group (appendix) from ESSENTIAL (EULAR Sjögren's syndrome study group)..</t>
  </si>
  <si>
    <t>Braun J, Baraliakos X, Deodhar A, Baeten D, Sieper J, Emery P, Readie A, Martin R, Mpofu S, Richards HB; MEASURE 1 study group..</t>
  </si>
  <si>
    <t>Garcia TB, Hollborn M, Bringmann A.</t>
  </si>
  <si>
    <t>Barow E, Schneider SA, Bhatia KP, Ganos C.</t>
  </si>
  <si>
    <t>Kyari F, Gilbert C; Nigeria National Blindness and Visual Impairment Study Group..</t>
  </si>
  <si>
    <t>Hashemi H, Mehravaran S, Emamian MH, Fotouhi A.</t>
  </si>
  <si>
    <t>Mahajan S, Invernizzi A, Agrawal R, Biswas J, Rao NA, Gupta V.</t>
  </si>
  <si>
    <t>Mansoori T, Balakrishna N.</t>
  </si>
  <si>
    <t>Lira RP, Arieta CE, Passos TH, Maziero D, Astur GL, do Espírito Santo ÍF, Bertolani AC, Pozzi LF, de Castro RS, Ferraz ÁA.</t>
  </si>
  <si>
    <t>Boadi-Kusi SB, Hansraj R, Mashige KP, Osafo-Kwaako A, Ilechie AA, Abokyi S.</t>
  </si>
  <si>
    <t>Lin L, Lan W, Lou B, Ke H, Yang Y, Lin X, Liang L.</t>
  </si>
  <si>
    <t>Honein MA, Dawson AL, Petersen EE, Jones AM, Lee EH, Yazdy MM, Ahmad N, Macdonald J, Evert N, Bingham A, Ellington SR, Shapiro-Mendoza CK, Oduyebo T, Fine AD, Brown CM, Sommer JN, Gupta J, Cavicchia P, Slavinski S, White JL, Owen SM, Petersen LR, et al.</t>
  </si>
  <si>
    <t>Belser JA, Sun X, Creager HM, Johnson A, Ridenour C, Chen LM, Tumpey TM, Maines TR.</t>
  </si>
  <si>
    <t>Ha Y, Liu H, Zhu S, Yi P, Liu W, Nathanson J, Kayed R, Loucas B, Sun J, Frishman LJ, Motamedi M, Zhang W.</t>
  </si>
  <si>
    <t>Xiao D, Lv C, Zhang Z, Wu M, Zheng X, Yang L, Li X, Wu G, Chen J.</t>
  </si>
  <si>
    <t>Levy O, Labbé A, Borderie V, Hamiche T, Dupas B, Laroche L, Baudouin C, Bouheraoua N.</t>
  </si>
  <si>
    <t>Xiao F.</t>
  </si>
  <si>
    <t>Wong Y, Steel DHW, Habib MS, Stubbing-Moore A, Bajwa D, Avery PJ; Sunderland Eye Infirmary study group..</t>
  </si>
  <si>
    <t>Ruman-Colombier M, Crisinel PA, Cohen-Dumani N, Ceschi G, Rochat Guignard I.</t>
  </si>
  <si>
    <t>Kuo CH, Collins AM, Boettner DR, Yang Y, Ono SJ.</t>
  </si>
  <si>
    <t>Amza A, Kadri B, Nassirou B, Cotter SY, Stoller NE, Zhou Z, Bailey RL, Mabey DC, Porco TC, Keenan JD, Gaynor BD, West SK, Lietman TM.</t>
  </si>
  <si>
    <t>Takano K, Yamamoto M, Takahashi H, Himi T.</t>
  </si>
  <si>
    <t>Hashemi H, Beiranvand A, Yekta A, Asharlous A, Khabazkhoob M.</t>
  </si>
  <si>
    <t>Levin LA, Crowe ME, Quigley HA; Lasker/IRRF Initiative on Astrocytes and Glaucomatous Neurodegeneration Participants..</t>
  </si>
  <si>
    <t>Gale SC, Shiroff AM, Donovan CM, Rhodes SC, Rhodes JS, Gracias VH.</t>
  </si>
  <si>
    <t>Juryńczyk M, Tackley G, Kong Y, Geraldes R, Matthews L, Woodhall M, Waters P, Kuker W, Craner M, Weir A, DeLuca GC, Kremer S, Leite MI, Vincent A, Jacob A, de Sèze J, Palace J.</t>
  </si>
  <si>
    <t>Karlsen M, Jakobsen K, Jonsson R, Hammenfors D, Hansen T, Appel S.</t>
  </si>
  <si>
    <t>Amano S, Setogawa A, Inoue K.</t>
  </si>
  <si>
    <t>Shalaby U.</t>
  </si>
  <si>
    <t>Chang M, Park J, Kyung SE.</t>
  </si>
  <si>
    <t>Agresta A, Giudiceandrea A, Salgarello T, Manganelli C, Fasciani R, Caporossi A.</t>
  </si>
  <si>
    <t>Singh A, Agarwal A, Mahajan S, Karkhur S, Singh R, Bansal R, Dogra MR, Gupta V.</t>
  </si>
  <si>
    <t>Dubey D, Khemani P, Remster E, Elliott JL.</t>
  </si>
  <si>
    <t>Mei S, Li X, Gong X, Li X, Yang L, Zhou H, Liu Y, Zhou A, Zhu L, Zhang X, Zhao Z.</t>
  </si>
  <si>
    <t>Pertl L, Haas A, Hausberger S, Pichler T, Rabensteiner DF, Seidel G, Malle EM, Weger M.</t>
  </si>
  <si>
    <t>Petzold A.</t>
  </si>
  <si>
    <t>Choi JY, Kim JS.</t>
  </si>
  <si>
    <t>Eftekhari K, Peng GL, Landsberger H, Douglas R, Massry GG.</t>
  </si>
  <si>
    <t>Gushchin AG, Crum AV, Limbu BB, Quigley EP 3rd, Seward MS, Tabin GC.</t>
  </si>
  <si>
    <t>Charles NC, Jakobiec FA, Patel P.</t>
  </si>
  <si>
    <t>Kobayashi R, Hashida N, Soma T, Koh S, Miki A, Usui S, Maeda N, Nishida K.</t>
  </si>
  <si>
    <t>Baydoun L, Müller T, Lavy I, Parker J, Rodriguez-Calvo-de-Mora M, Liarakos VS, Dapena I, Melles GR.</t>
  </si>
  <si>
    <t>Moon CH, Moon BG, Kim JY, Kim MJ, Tchah H.</t>
  </si>
  <si>
    <t>Chuephanich P, Supiyaphun C, Aravena C, Bozkurt TK, Yu F, Deng SX.</t>
  </si>
  <si>
    <t>Nadarajah G, Ratnalingam VH, Mohd Isa H.</t>
  </si>
  <si>
    <t>Ma X, Xiang R, Meng X, Qin L, Wu Y, Tain L, Jiang Y, Huang Y, Wang L.</t>
  </si>
  <si>
    <t>Warcoin E, Clouzeau C, Roubeix C, Raveu AL, Godefroy D, Riancho L, Baudouin C, Brignole-Baudouin F.</t>
  </si>
  <si>
    <t>Asaoka R, Murata H, Fujino Y, Hirasawa K, Tanito M, Mizoue S, Mori K, Suzuki K, Yamashita T, Kashiwagi K, Miki A, Shoji N; Japanese Archive of Multicentral Databases in Glaucoma (JAMDIG) construction group..</t>
  </si>
  <si>
    <t>Kim YK, Jeoung JW, Park KH.</t>
  </si>
  <si>
    <t>Himori N, Kunikata H, Kawasaki R, Shiga Y, Omodaka K, Takahashi H, Miyata T, Nakazawa T.</t>
  </si>
  <si>
    <t>Ezisi CN, Kekunnaya R, Jalali S, Balakrishnan D, Kumari PR, Mohamed A, Patil Chhablani P.</t>
  </si>
  <si>
    <t>Parrozzani R, Frizziero L, Trainiti S, Testi I, Miglionico G, Pilotto E, Blandamura S, Fassina A, Midena E.</t>
  </si>
  <si>
    <t>Antonios R, Abdul Fattah M, Arba Mosquera S, Abiad BH, Sleiman K, Awwad ST.</t>
  </si>
  <si>
    <t>Vellara HR, Hart R, Gokul A, McGhee CNJ, Patel DV.</t>
  </si>
  <si>
    <t>Yates M, MacGregor AJ, Robson J, Craven A, Merkel PA, Luqmani RA, Watts RA.</t>
  </si>
  <si>
    <t>Jasiek M, Karras A, Le Guern V, Krastinova E, Mesbah R, Faguer S, Jourde-Chiche N, Fauchais AL, Chiche L, Dernis E, Moulis G, Fraison JB, Lazaro E, Jullien P, Hachulla E, Le Quellec A, Rémy P, Hummel A, Costedoat-Chalumeau N, Ronco P, Vanhille P, Meas-Yedid V, et al.</t>
  </si>
  <si>
    <t>Zhao Q, Wu XX, Zhou J, Wang X.</t>
  </si>
  <si>
    <t>Zolnikova IV, Strelnikov VV, Skvortsova NA, Tanas AS, Barh D, Rogatina EV, Egorova IV, Levina DV, Demenkova ON, Prikaziuk EG, Ivanova ME.</t>
  </si>
  <si>
    <t>Tripathi K, Tripathi R, Seraji-Bozorgzad N.</t>
  </si>
  <si>
    <t>Mattioli F, Schaefer E, Magee A, Mark P, Mancini GM, Dieterich K, Von Allmen G, Alders M, Coutton C, van Slegtenhorst M, Vieville G, Engelen M, Cobben JM, Juusola J, Pujol A, Mandel JL, Piton A.</t>
  </si>
  <si>
    <t>Snyder ME, Osher RH, Wladecki TM, Perez MA, Augsburger JJ, Corrêa Z.</t>
  </si>
  <si>
    <t>Tychsen L, Faron N, Hoekel J.</t>
  </si>
  <si>
    <t>Invernizzi A, dell'Arti L, Leone G, Galimberti D, Garoli E, Moroni G, Santaniello A, Agarwal A, Viola F.</t>
  </si>
  <si>
    <t>Li G, Cui G, Dismuke WM, Navarro I, Perkumas K, Woodward DF, Stamer WD.</t>
  </si>
  <si>
    <t>Kodati S, Palmore TN, Spellman FA, Cunningham D, Weistrop B, Sen HN.</t>
  </si>
  <si>
    <t>Gholijani N, Ataollahi MR, Samiei A, Aflaki E, Shenavandeh S, Kamali-Sarvestani E.</t>
  </si>
  <si>
    <t>Herbort CP Jr, Tugal-Tutkun I, Neri P, Pavésio C, Onal S, LeHoang P.</t>
  </si>
  <si>
    <t>Kobashi H, Kamiya K, Shimizu K.</t>
  </si>
  <si>
    <t>Rao HL, Hussain RS, Januwada M, Pillutla LN, Begum VU, Chaitanya A, Senthil S, Garudadri CS.</t>
  </si>
  <si>
    <t>Park HY, Hwang YS, Park CK.</t>
  </si>
  <si>
    <t>Nongpiur ME, Atalay E, Gong T, Loh M, Lee HK, He M, Perera SA, Aung T.</t>
  </si>
  <si>
    <t>Brito-García N, Del Pino-Sedeño T, Trujillo-Martín MM, Coco RM, Rodríguez de la Rúa E, Del Cura-González I, Serrano-Aguilar P.</t>
  </si>
  <si>
    <t>Lai TT, Huang JS, Yeh PT.</t>
  </si>
  <si>
    <t>Mohite A, Jenyon T, Manoj B, Sandramouli S, Foster K, Oates A, McDermott AL, Parulekar MV.</t>
  </si>
  <si>
    <t>Gong Q, Janowski M, Tang H, Yang Q, Wei H, Zhou X, Liu L.</t>
  </si>
  <si>
    <t>Dong L, Bai J, Jiang X, Yang MM, Zheng Y, Zhang H, Lin D.</t>
  </si>
  <si>
    <t>Sahraravand A, Haavisto AK, Holopainen JM, Leivo T.</t>
  </si>
  <si>
    <t>Ma X, Lu Y.</t>
  </si>
  <si>
    <t>Mrowicka M, Mrowicki J, Szaflik JP, Szaflik M, Ulinska M, Szaflik J, Majsterek I.</t>
  </si>
  <si>
    <t>Jindal N, Banik A, Prabhakar S, Vaiphie K, Anand A.</t>
  </si>
  <si>
    <t>Chintalapudi SR, Jablonski MM.</t>
  </si>
  <si>
    <t>Erkan Turan K, Taylan Sekeroglu H, Karahan S, Sanac AS.</t>
  </si>
  <si>
    <t>Matlach J, Mulholland PJ, Cilkova M, Chopra R, Shah N, Redmond T, Dakin SC, Garway-Heath DF, Anderson RS.</t>
  </si>
  <si>
    <t>D'Errico M, Parlanti E, Pascucci B, Fortini P, Baccarini S, Simonelli V, Dogliotti E.</t>
  </si>
  <si>
    <t>Gaur N, Sharma P, Verma S, Takkar B, Dhar S.</t>
  </si>
  <si>
    <t>Martínez-Abad A, Piñero DP, Ruiz-Fortes P, Artola A.</t>
  </si>
  <si>
    <t>Foreman J, Keel S, Dunn R, van Wijngaarden P, Taylor HR, Dirani M.</t>
  </si>
  <si>
    <t>Sundararajan M, Thomas PA, Babyshalini K, Geraldine P.</t>
  </si>
  <si>
    <t>Schwitzer T, Schwan R, Albuisson E, Giersch A, Lalanne L, Angioi-Duprez K, Laprevote V.</t>
  </si>
  <si>
    <t>Litvin TV, Bresnick GH, Cuadros JA, Selvin S, Kanai K, Ozawa GY.</t>
  </si>
  <si>
    <t>Zhang X, Cai QQ, Huang XF, Cao XX, Cai H, Zhou DB, Dai RP, Li J.</t>
  </si>
  <si>
    <t>Jaisankar D, Raman R, Gondhale H, Chhablani J, Agarwal M.</t>
  </si>
  <si>
    <t>You Q, Freeman WR, Weinreb RN, Zangwill L, Manalastas PIC, Saunders LJ, Nudleman E.</t>
  </si>
  <si>
    <t>Mandadi SKR, Agarwal A, Aggarwal K, Moharana B, Singh R, Sharma A, Bansal R, Dogra MR, Gupta V; for OCTA Study Group..</t>
  </si>
  <si>
    <t>Moussa K, Bloomer MM, Schwartz DM, Pan CK, Toy BC, Crawford JB, Afshar AR.</t>
  </si>
  <si>
    <t>Arias LM, Gligorovic P, Bohan EA, OʼBrien JJ.</t>
  </si>
  <si>
    <t>Charles NC, Meehan SA, Palu RN.</t>
  </si>
  <si>
    <t>Singh S, Ali MJ, Mishra DK, Naik MN.</t>
  </si>
  <si>
    <t>Mader TH, Gibson CR, Otto CA, Sargsyan AE, Miller NR, Subramanian PS, Hart SF, Lipsky W, Patel NB, Lee AG.</t>
  </si>
  <si>
    <t>Mendonça TB, Lummertz AP, Bocaccio FJ, Procianoy F.</t>
  </si>
  <si>
    <t>Ding K, Eaton L, Bowley D, Rieser M, Chang Q, Harris MC, Clabbers A, Dong F, Shen J, Hackett SF, Touw DS, Bixby J, Zhong S, Benatuil L, Bose S, Grinnell C, Preston GM, Iyer R, Sadhukhan R, Marchie S, Overmeyer G, Ghayur T, et al.</t>
  </si>
  <si>
    <t>Park Y, Song JS, Choi CY, Yoon KC, Lee HK, Kim HS.</t>
  </si>
  <si>
    <t>Yang D, Eliott D.</t>
  </si>
  <si>
    <t>Lee HJ, Lombardi A, Stefan M, Li CW, Inabnet WB 3rd, Owen RP, Concepcion E, Tomer Y.</t>
  </si>
  <si>
    <t>Chiaradia PA, Zeman Bardeci LA, Dankert S, Mendaro MO, Grzybowski A.</t>
  </si>
  <si>
    <t>Kuklo P, Grzybowski A, Schwartz SG, Flynn HW, Pathengay A.</t>
  </si>
  <si>
    <t>Yin VT, Esmaeli B.</t>
  </si>
  <si>
    <t>Schwartz SG, Brantley MA, Kovach JL, Grzybowski A.</t>
  </si>
  <si>
    <t>Kamga H, McCusker J, Yaffe M, Sewitch M, Sussman T, Strumpf E, Olivier S, Wittich W, Moghadaszadeh S, Freeman EE.</t>
  </si>
  <si>
    <t>Kerr NM, Wang J, Barton K.</t>
  </si>
  <si>
    <t>Chen W, Lu Q, Lu L, Guan H.</t>
  </si>
  <si>
    <t>Hosokawa M, Morizane Y, Hirano M, Kimura S, Kumase F, Shiode Y, Doi S, Toshima S, Hosogi M, Fujiwara A, Mitsuhashi T, Shiraga F.</t>
  </si>
  <si>
    <t>Bourne RRA, Zhekov I, Pardhan S.</t>
  </si>
  <si>
    <t>Munier FL, Mosimann P, Puccinelli F, Gaillard MC, Stathopoulos C, Houghton S, Bergin C, Beck-Popovic M.</t>
  </si>
  <si>
    <t>Soares M, Neves C, Marques IP, Pires I, Schwartz C, Costa MÂ, Santos T, Durbin M, Cunha-Vaz J.</t>
  </si>
  <si>
    <t>Yucel OE, Can E, Ozturk HE, Birinci H, Sullu Y.</t>
  </si>
  <si>
    <t>Dunn L, Greer R, Flenady V, Kumar S.</t>
  </si>
  <si>
    <t>Lambert K, Rees K, Seed PT, Dhanjal MK, Knight M, McCance DR, Williamson C.</t>
  </si>
  <si>
    <t>Yacovino DA, Hain TC, Musazzi M.</t>
  </si>
  <si>
    <t>Li S, Shao M, Tang B, Zhang A, Cao W, Sun X.</t>
  </si>
  <si>
    <t>Badior KE, Alka K, Casey JR.</t>
  </si>
  <si>
    <t>Enzmann V, Lecaudé S, Kruschinski A, Vater A.</t>
  </si>
  <si>
    <t>Barritault D, Gilbert-Sirieix M, Rice KL, Siñeriz F, Papy-Garcia D, Baudouin C, Desgranges P, Zakine G, Saffar JL, van Neck J.</t>
  </si>
  <si>
    <t>Li F, Hao P, Liu G, Wang W, Han R, Jiang Z, Li X.</t>
  </si>
  <si>
    <t>Brewington D, Petrov D, Whitmore R, Liu G, Wolf R, Zager EL.</t>
  </si>
  <si>
    <t>Umayahara Y, Fujita Y, Watanabe H, Kasai N, Fujiki N, Hatazaki M, Koga M.</t>
  </si>
  <si>
    <t>Chen WJ, Wu C, Xu Z, Kuse Y, Hara H, Duh EJ.</t>
  </si>
  <si>
    <t>Kuwabara S, Sekiguchi Y, Misawa S.</t>
  </si>
  <si>
    <t>Tarita-Nistor L, Gill I, González EG, Steinbach MJ.</t>
  </si>
  <si>
    <t>Wang Y, Wu S, Yang Y, Peng F, Li Q, Tian P, Xiang E, Liang H, Wang B, Zhou X, Huang H, Zhou X.</t>
  </si>
  <si>
    <t>Yang Y, Wang Q, Xie M, Liu P, Qi X, Liu X, Li Z.</t>
  </si>
  <si>
    <t>Huo Y, Xie X, Jiang B.</t>
  </si>
  <si>
    <t>Ragam A, Agemy SA, Dave SB, Khorsandi AS, Banik R.</t>
  </si>
  <si>
    <t>Asharlous A, Khabazkhoob M, Yekta A, Hashemi H.</t>
  </si>
  <si>
    <t>Troyer ME, Sreenivasan V, Peper TJ, Candy TR.</t>
  </si>
  <si>
    <t>Atkinson TM, Hay JL, Shoushtari A, Li Y, Paucar DJ, Smith SC, Kudchadkar RR, Doyle A, Sosman JA, Quevedo JF, Milhem MM, Joshua AM, Linette GP, Gajewski TF, Lutzky J, Lawson DH, Lao CD, Flynn PJ, Albertini MR, Sato T, Lewis K, Marr B, et al.</t>
  </si>
  <si>
    <t>Kim YC, Kang KT, Yeo Y, Kim KS, Siringo FS.</t>
  </si>
  <si>
    <t>Kim SJ, Yeom MI, Lee SU.</t>
  </si>
  <si>
    <t>Radwan W, Lucke-Wold B, Robadi IA, Gyure K, Roberts T, Bhatia S.</t>
  </si>
  <si>
    <t>Hodge W, Kiatos E.</t>
  </si>
  <si>
    <t>Kim YJ, Kim BH, Choi BM, Sun HJ, Lee SJ, Choi KS.</t>
  </si>
  <si>
    <t>Gon Y, Sakaguchi M, Oyama N, Mochizuki H.</t>
  </si>
  <si>
    <t>Gum SI, Kim YH, Jung JC, Kim IG, Lee JS, Lee KW, Park YJ.</t>
  </si>
  <si>
    <t>Ghosh A, Zheleznyak L, Barbot A, Jung H, Yoon G.</t>
  </si>
  <si>
    <t>Williams KM, Bentham GC, Young IS, McGinty A, McKay GJ, Hogg R, Hammond CJ, Chakravarthy U, Rahu M, Seland J, Soubrane G, Tomazzoli L, Topouzis F, Fletcher AE.</t>
  </si>
  <si>
    <t>Geerlings MJ, Kremlitzka M, Bakker B, Nilsson SC, Saksens NT, Lechanteur YT, Pauper M, Corominas J, Fauser S, Hoyng CB, Blom AM, de Jong EK, den Hollander AI.</t>
  </si>
  <si>
    <t>Forkel J, Reiniger JL, Muschielok A, Welk A, Seidemann A, Baumbach P.</t>
  </si>
  <si>
    <t>OʼBrart D, Maycock N.</t>
  </si>
  <si>
    <t>Andreanos K, Oikonomakis K, Droutsas K, Petrelli M, Kymionis G.</t>
  </si>
  <si>
    <t>Phillips PM, Phillips LJ, Muthappan V, Maloney CM, Carver CN.</t>
  </si>
  <si>
    <t>Keir LS, Firth R, Aponik L, Feitelberg D, Sakimoto S, Aguilar E, Welsh GI, Richards A, Usui Y, Satchell SC, Kuzmuk V, Coward RJ, Goult J, Bull KR, Sharma R, Bharti K, Westenskow PD, Michael IP, Saleem MA, Friedlander M.</t>
  </si>
  <si>
    <t>Shimada H, Nakashizuka H, Grzybowski A.</t>
  </si>
  <si>
    <t>Andres O, Wiegering V, König EM, Schneider AL, Semeniak D, Stritt S, Klopocki E, Schulze H.</t>
  </si>
  <si>
    <t>Khan A, Petropoulos IN, Ponirakis G, Malik RA.</t>
  </si>
  <si>
    <t>Lim ME, Dao JB, Freedman SF.</t>
  </si>
  <si>
    <t>Yoo E, Yoo C, Lee TE, Kim YY.</t>
  </si>
  <si>
    <t>Dong ZM, Wollstein G, Wang B, Schuman JS.</t>
  </si>
  <si>
    <t>Teo L, Lee SY, Kim CY.</t>
  </si>
  <si>
    <t>Choudhuri S, Roy PK, Mitra B, Sen S, Sarkar R, Das M, Biswas D, Ghosh P, Biswas A, Chakraborty S, Mondal LK.</t>
  </si>
  <si>
    <t>Sleath B, Sayner R, Vitko M, Carpenter DM, Blalock SJ, Muir KW, Giangiacomo AL, Hartnett ME, Robin AL.</t>
  </si>
  <si>
    <t>Ben Amor S, Trigui A, Ennouri A, Feki J.</t>
  </si>
  <si>
    <t>Storey K, Johanidesová S, Matěj R, Keller J, Rohan Z, Rusina R.</t>
  </si>
  <si>
    <t>Giannaccare G, Vagge A, Gizzi C, Bagnis A, Sebastiani S, Del Noce C, Fresina M, Traverso CE, Campos EC.</t>
  </si>
  <si>
    <t>Kokona D, Häner NU, Ebneter A, Zinkernagel MS.</t>
  </si>
  <si>
    <t>Bowd C, Zangwill LM, Weinreb RN, Medeiros FA, Belghith A.</t>
  </si>
  <si>
    <t>Duarte AF, Akaishi PM, de Molfetta GA, Chodraui-Filho S, Cintra M, Toscano A, Silva WA Jr, Cruz AA.</t>
  </si>
  <si>
    <t>Wang SY, Andrews CA, Herman WH, Gardner TW, Stein JD.</t>
  </si>
  <si>
    <t>Calway T, Rubin DS, Moss HE, Joslin CE, Beckmann K, Roth S.</t>
  </si>
  <si>
    <t>Shantha JG, Crozier I, Hayek BR, Bruce BB, Gargu C, Brown J, Fankhauser J, Yeh S.</t>
  </si>
  <si>
    <t>Ghassibi MP, Chien JL, Abumasmah RK, Liebmann JM, Ritch R, Park SC.</t>
  </si>
  <si>
    <t>Meltzer EO, Farrar JR, Sennett C.</t>
  </si>
  <si>
    <t>Van der Veer EG, van der Poel NA, de Win MM, Kloos RJ, Saeed P, Mourits MP.</t>
  </si>
  <si>
    <t>Lee KW, Choi YH, Hwang SH, Paik HJ, Kim MK, Wee WR, Kim DH.</t>
  </si>
  <si>
    <t>Abdolmohammadi R, Bonyadi M.</t>
  </si>
  <si>
    <t>Süsskind D, Dürr C, Paulsen F, Kaulich T, Bartz-Schmidt KU.</t>
  </si>
  <si>
    <t>Tananuvat N, Bumroongkit K, Tocharusa C, Mevatee U, Kongkaew A, Ausayakhun S.</t>
  </si>
  <si>
    <t>Konstas AG, Boboridis KG, Kapis P, Marinopoulos K, Voudouragkaki IC, Panayiotou D, Mikropoulos DG, Pagkalidou E, Haidich AB, Katsanos A, Quaranta L.</t>
  </si>
  <si>
    <t>Chevreaud O, Oubraham H, Cohen SY, Jung C, Blanco-Garavito R, Gherdaoui F, Souied EH.</t>
  </si>
  <si>
    <t>Hara H, Kuwano K, Minagawa S, Numata T, Araya J, Nakayama K.</t>
  </si>
  <si>
    <t>Zalewski NL, Morris PP, Weinshenker BG, Lucchinetti CF, Guo Y, Pittock SJ, Krecke KN, Kaufmann TJ, Wingerchuk DM, Kumar N, Flanagan EP.</t>
  </si>
  <si>
    <t>Tanaka K, Mori R, Kawamura A, Nakashizuka H, Wakatsuki Y, Yuzawa M.</t>
  </si>
  <si>
    <t>Young SM, Sundar G, Lim TC, Lang SS, Thomas G, Amrith S.</t>
  </si>
  <si>
    <t>Kontos A, Williamson TH.</t>
  </si>
  <si>
    <t>Kaza H, Barik MR, Reddy MM, Mittal R, Das S.</t>
  </si>
  <si>
    <t>Au A, Parikh VS, Singh RP, Ehlers JP, Yuan A, Rachitskaya AV, Sears JE, Srivastava SK, Kaiser PK, Schachat AP, Martin DF, Modi Y.</t>
  </si>
  <si>
    <t>Philippakis E, Amouyal F, Couturier A, Boulanger-Scemama E, Gaudric A, Tadayoni R.</t>
  </si>
  <si>
    <t>Malihi M, Jia Y, Gao SS, Flaxel C, Lauer AK, Hwang T, Wilson DJ, Huang D, Bailey ST.</t>
  </si>
  <si>
    <t>Strong S, Liew G, Michaelides M.</t>
  </si>
  <si>
    <t>Keren S, Dotan G, Ben-Cnaan R, Leibovitch L, Leibovitch I.</t>
  </si>
  <si>
    <t>Cuesta-Lasso M, Vieira-Barros A, Dolz-Marco R, Roig-Revert MJ, Badal J, Amselem L, Díaz-Llopis M, Gallego-Pinazo R.</t>
  </si>
  <si>
    <t>López-Paniagua M, Nieto-Miguel T, de la Mata A, Galindo S, Herreras JM, Corrales RM, Calonge M.</t>
  </si>
  <si>
    <t>Yue H, Qian J, Yuan Y, Zhang R, Bi Y, Meng F, Xuan Y.</t>
  </si>
  <si>
    <t>Kaliki S, Shields CL.</t>
  </si>
  <si>
    <t>Sasaki H, Shiono A, Kogo J, Yomoda R, Munemasa Y, Syoda M, Otake H, Kurihara H, Kitaoka Y, Takagi H.</t>
  </si>
  <si>
    <t>Shafi F, Mathewson P, Mehta P, Ahluwalia HS.</t>
  </si>
  <si>
    <t>Nghiem-Buffet S, Baillif S, Regnier S, Skelly A, Yu N, Sodi A.</t>
  </si>
  <si>
    <t>Wong ES, Li EY, Yuen HK.</t>
  </si>
  <si>
    <t>Velaga SB, Nittala MG, Konduru RK, Heussen F, Keane PA, Sadda SR.</t>
  </si>
  <si>
    <t>Karimi A, Razaghi R, Navidbakhsh M, Sera T, Kudo S.</t>
  </si>
  <si>
    <t>Romano MR, Cennamo G, Cesarano I, Cardone D, Nicoletti G, Mastropasqua R, Cennamo G.</t>
  </si>
  <si>
    <t>Moisseiev E, Fogel M, Fabian ID, Barak A, Moisseiev J, Alhalel A.</t>
  </si>
  <si>
    <t>Terao E, Nakakura S, Fujisawa Y, Fujio Y, Matsuya K, Kobayashi Y, Tabuchi H, Yoneda T, Fukushima A, Kiuchi Y.</t>
  </si>
  <si>
    <t>Mastropasqua L, Calienno R, Curcio C, Mastropasqua R, Nubile M, Salgari N, Lanzini M.</t>
  </si>
  <si>
    <t>Chan TCY, Ng ALK, Chan KKW, Cheng GPM, Wong IYH, Jhanji V.</t>
  </si>
  <si>
    <t>Ahmed SA, Hofmüller W, Seibold M, de Hoog GS, Harak H, Tammer I, van Diepeningen AD, Behrens-Baumann W.</t>
  </si>
  <si>
    <t>Knöpfel N, Martín-Santiago A, Del Pozo LJ, Saus C, Pascual M, Requena L.</t>
  </si>
  <si>
    <t>D'Amico AG, Maugeri G, Bucolo C, Saccone S, Federico C, Cavallaro S, D'Agata V.</t>
  </si>
  <si>
    <t>Haacke EA, van der Vegt B, Meiners PM, Vissink A, Spijkervet FK, Bootsma H, Kroese FG.</t>
  </si>
  <si>
    <t>Ooley C, Jun W, Le K, Kim A, Rock N, Cardenal M, Kline R, Aldrich D, Hayes J.</t>
  </si>
  <si>
    <t>Furdova A, Lukacko P.</t>
  </si>
  <si>
    <t>Farber SJ, Yu JL, Nguyen DC, Woo AS.</t>
  </si>
  <si>
    <t>Cetinkaya EA, Koc K, Kucuk MF, Koc P, Muluk NB, Cingi C.</t>
  </si>
  <si>
    <t>Maier AK, Gundlach E, Pahlitzsch M, Gonnermann J, Corkhill C, Bertelmann E, Joussen AM, Klamann MK, Torun N.</t>
  </si>
  <si>
    <t>Pathanapitoon K, Smitharuck S, Kunavisarut P, Rothova A.</t>
  </si>
  <si>
    <t>Chen PP.</t>
  </si>
  <si>
    <t>Asejczyk-Widlicka M, Srodka W, Pierscionek BK.</t>
  </si>
  <si>
    <t>Jenkins TM, Toosy AT.</t>
  </si>
  <si>
    <t>Suzuki T, Yamamoto T, Torikai T, Ohashi Y.</t>
  </si>
  <si>
    <t>Pflugfelder SC, Stern M, Zhang S, Shojaei A.</t>
  </si>
  <si>
    <t>Gaudichon J, Toscani S, Cohen-Gogo S, Saulpic J, Surun A, Sakiroglu O, Doz F, Michon J, Orbach D.</t>
  </si>
  <si>
    <t>Pagano CW, Wu M, Wu L.</t>
  </si>
  <si>
    <t>Yang JK, Wang YY, Liu C, Shi TT, Lu J, Cao X, Yang FY, Feng JP, Chen C, Ji LN, Xu A.</t>
  </si>
  <si>
    <t>Korf EM, Tronnier VM, Gliemroth J, Küchler JN.</t>
  </si>
  <si>
    <t>Adam MK, Thornton S, Regillo CD, Park C, Ho AC, Hsu J.</t>
  </si>
  <si>
    <t>Forsaa VA, Krohn J.</t>
  </si>
  <si>
    <t>Boyer DS, Schmidt-Erfurth U, van Lookeren Campagne M, Henry EC, Brittain C.</t>
  </si>
  <si>
    <t>Astroz P, Balaratnasingam C, Yannuzzi LA.</t>
  </si>
  <si>
    <t>Zhang M, Baird PN.</t>
  </si>
  <si>
    <t>Romano MR, Cennamo G, Schiemer S, Rossi C, Sparnelli F, Cennamo G.</t>
  </si>
  <si>
    <t>Yagita Y, Shinohara K, Abe Y, Nakagawa K, Al-Owain M, Alkuraya FS, Fujiki Y.</t>
  </si>
  <si>
    <t>Brito-Zerón P, Acar-Denizli N, Zeher M, Rasmussen A, Seror R, Theander E, Li X, Baldini C, Gottenberg JE, Danda D, Quartuccio L, Priori R, Hernandez-Molina G, Kruize AA, Valim V, Kvarnstrom M, Sene D, Gerli R, Praprotnik S, Isenberg D, Solans R, Rischmueller M, et al.</t>
  </si>
  <si>
    <t>Nordström M, Schiller M, Fredriksson A, Behndig A.</t>
  </si>
  <si>
    <t>AlAkeely AG, Alkatan HM, Alsuhaibani AH, AlKhalidi H, Safieh LA, Coupland SE, Edward DP.</t>
  </si>
  <si>
    <t>Rao HL, Kadambi SV, Weinreb RN, Puttaiah NK, Pradhan ZS, Rao DAS, Kumar RS, Webers CAB, Shetty R.</t>
  </si>
  <si>
    <t>Gopinath B, Liew G, Russell J, Cosatto V, Burlutsky G, Mitchell P.</t>
  </si>
  <si>
    <t>Pakzad-Vaezi K, Keane PA, Cardoso JN, Egan C, Tufail A.</t>
  </si>
  <si>
    <t>Nivison-Smith L, Khoo P, Acosta ML, Kalloniatis M.</t>
  </si>
  <si>
    <t>Shao Y, Yu Y, Zong R, Quyang L, He H, Zhou Q, Pei C.</t>
  </si>
  <si>
    <t>Chen Y, Chauhan SK, Tan X, Dana R.</t>
  </si>
  <si>
    <t>Hamada N.</t>
  </si>
  <si>
    <t>Ramphul A, Hoffman G.</t>
  </si>
  <si>
    <t>Yamamoto T, Schmidt-Niemann M, Schindler E.</t>
  </si>
  <si>
    <t>Sayed MS, Margolis M, Lee RK.</t>
  </si>
  <si>
    <t>Downs JC, Girkin CA.</t>
  </si>
  <si>
    <t>Okafor K, Vinod K, Gedde SJ.</t>
  </si>
  <si>
    <t>Amoozgar B, Phan EN, Lin SC, Han Y.</t>
  </si>
  <si>
    <t>Amoozgar B, Moghimi S, Han Y, Lin SC.</t>
  </si>
  <si>
    <t>Miller MA, Fingert JH, Bettis DI.</t>
  </si>
  <si>
    <t>Shoji J, Aso H, Inada N.</t>
  </si>
  <si>
    <t>Rao HL, Kadambi SV, Mehta P, Dasari S, Puttaiah NK, Pradhan ZS, Rao DAS, Shetty R.</t>
  </si>
  <si>
    <t>Simsek IB, Artunay O.</t>
  </si>
  <si>
    <t>Hondur G, Cagil N, Sarac O, Ozcan ME, Kosekahya P.</t>
  </si>
  <si>
    <t>Özer MA, Polat N, Özen S, Parlakpınar H, Ekici K, Polat A, Vardı N, Tanbek K, Yildiz A.</t>
  </si>
  <si>
    <t>Balendra SI, Shah PA, Jain M, Grzybowski A, Cordeiro MF.</t>
  </si>
  <si>
    <t>Ng KK, Nisbet M, Damato EM, Sims JL.</t>
  </si>
  <si>
    <t>Kasahara K, Maeda N, Fujikado T, Tomita M, Moriyama M, Fuchihata M, Ohno-Matsui K.</t>
  </si>
  <si>
    <t>Hara T, Hashimoto T, Hara T.</t>
  </si>
  <si>
    <t>Svendsen FH, Heegaard S.</t>
  </si>
  <si>
    <t>Qassim A, Viki M, Ng SK, Jersmann H, Casson RJ.</t>
  </si>
  <si>
    <t>Liu Y, Chen Z, Cheng H, Chen J, Qian J.</t>
  </si>
  <si>
    <t>Channa R, Iordachita I, Handa JT.</t>
  </si>
  <si>
    <t>Khurana RN, Bansal AS, Chang LK, Palmer JD, Wu C, Wieland MR.</t>
  </si>
  <si>
    <t>Sun Z, Zhou H, Lin B, Jiao X, Luo Y, Zhang F, Tao S, Wu Q, Ke Z, Liu X.</t>
  </si>
  <si>
    <t>Say EAT, Ferenczy S, Magrath GN, Samara WA, Khoo CTL, Shields CL.</t>
  </si>
  <si>
    <t>Tan ACS, Yzer S, Freund KB, Dansingani KK, Phasukkijwatana N, Sarraf D.</t>
  </si>
  <si>
    <t>Dagi Glass LR, Lawrence DP, Jakobiec FA, Freitag SK.</t>
  </si>
  <si>
    <t>Homer N, Freitag SK.</t>
  </si>
  <si>
    <t>Yang X, Huang D, Ai S, Liang X, Zhao J, Fang L.</t>
  </si>
  <si>
    <t>Wall AE, Weaver SM, Litt JS, Rae L.</t>
  </si>
  <si>
    <t>Rajak SN, McGovern RA, Selva D.</t>
  </si>
  <si>
    <t>Aravena C, Yu F, Deng SX.</t>
  </si>
  <si>
    <t>Hyun S, Lee S, Kim JH.</t>
  </si>
  <si>
    <t>Eydelman M, Hilmantel G, Tarver ME, Hofmeister EM, May J, Hammel K, Hays RD, Ferris F 3rd.</t>
  </si>
  <si>
    <t>Hays RD, Tarver ME, Spritzer KL, Reise S, Hilmantel G, Hofmeister EM, Hammel K, May J, Ferris F 3rd, Eydelman M.</t>
  </si>
  <si>
    <t>Bloch E, Yonova-Doing E, Jones-Odeh E, Williams KM, Kozareva D, Hammond CJ.</t>
  </si>
  <si>
    <t>Fang C, Leavitt JA, Hodge DO, Holmes JM, Mohney BG, Chen JJ.</t>
  </si>
  <si>
    <t>Khan KN, Carss K, Raymond FL, Islam F, Nihr BioResource-Rare Diseases Consortium, Moore AT, Michaelides M, Arno G.</t>
  </si>
  <si>
    <t>Navarro-Partida J, Alvarado Castillo B, Martinez-Rizo AB, Rosales-Diaz R, Velazquez-Fernandez JB, Santos A.</t>
  </si>
  <si>
    <t>Li LF, Leung GK, Lui WM.</t>
  </si>
  <si>
    <t>Luo LJ, Lai JY.</t>
  </si>
  <si>
    <t>Tingaud-Sequeira A, Raldúa D, Lavie J, Mathieu G, Bordier M, Knoll-Gellida A, Rambeau P, Coupry I, André M, Malm E, Möller C, Andreasson S, Rendtorff ND, Tranebjærg L, Koenig M, Lacombe D, Goizet C, Babin PJ.</t>
  </si>
  <si>
    <t>Raizman MB, Hamrah P, Holland EJ, Kim T, Mah FS, Rapuano CJ, Ulrich RG.</t>
  </si>
  <si>
    <t>Yeaney GA, Platt S, Singh AD.</t>
  </si>
  <si>
    <t>Evans BJW, Allen PM, Wilkins AJ.</t>
  </si>
  <si>
    <t>Tahir HJ, Rodrigo-Diaz E, Parry NR, Kelly JM, Carden D, Murray IJ.</t>
  </si>
  <si>
    <t>Parikh R, Ross JS, Sangaralingham LR, Adelman RA, Shah ND, Barkmeier AJ.</t>
  </si>
  <si>
    <t>Cappelli LC, Shah AA, Bingham CO 3rd.</t>
  </si>
  <si>
    <t>Cacoub P, Commarmond C, Sadoun D, Desbois AC.</t>
  </si>
  <si>
    <t>Xu T, Xie W, Ma Y, Zhou S, Zhang L, Chen J, Cai M, Sun R, Zhang P, Yu S, Xu Z, Jiang W, Wu M.</t>
  </si>
  <si>
    <t>Chu CS, Chou PH, Chen YH, Huang MW, Hsu MY, Lan TH, Lin CH.</t>
  </si>
  <si>
    <t>Ares WJ, Tonetti D, Yu JY, Monaco EA, Flickinger JC, Lunsford LD.</t>
  </si>
  <si>
    <t>dell'Omo R, Virgili G, Rizzo S, De Turris S, Coclite G, Giorgio D, dell'Omo E, Costagliola C.</t>
  </si>
  <si>
    <t>Yannuzzi NA, Si N, Relhan N, Kuriyan AE, Albini TA, Berrocal AM, Davis JL, Smiddy WE, Townsend J, Miller D, Flynn HW Jr.</t>
  </si>
  <si>
    <t>Liu E, Ng SK, Kahawita S, Andrew NH, Henderson T, Craig JE, Landers J.</t>
  </si>
  <si>
    <t>Dua HS, Miri A, Elalfy MS, Lencova A, Said DG.</t>
  </si>
  <si>
    <t>Rochepeau C, Jamilloux Y, Kerever S, Febvay C, Perard L, Broussolle C, Burillon C, Kodjikian L, Seve P.</t>
  </si>
  <si>
    <t>Cai T, Li J, An X, Yan N, Li D, Jiang Y, Wang W, Shi L, Qin Q, Song R, Wang G, Jiang W, Zhang JA.</t>
  </si>
  <si>
    <t>Wilk MA, Wilk BM, Langlo CS, Cooper RF, Carroll J.</t>
  </si>
  <si>
    <t>Yin H, Li S, Wang M, Hu Z, Wang J, Yao C, Chang G, Wang S.</t>
  </si>
  <si>
    <t>Samara WA, Shahlaee A, Adam MK, Khan MA, Chiang A, Maguire JI, Hsu J, Ho AC.</t>
  </si>
  <si>
    <t>Dattilo M, Biousse V, Newman NJ.</t>
  </si>
  <si>
    <t>Wall M.</t>
  </si>
  <si>
    <t>Pomeranz HD.</t>
  </si>
  <si>
    <t>Costello F.</t>
  </si>
  <si>
    <t>Beebe JD, Kardon RH, Thurtell MJ.</t>
  </si>
  <si>
    <t>Chang JR, Gruener AM, McCulley TJ.</t>
  </si>
  <si>
    <t>Vaphiades MS, Roberson GH.</t>
  </si>
  <si>
    <t>Foroozan R.</t>
  </si>
  <si>
    <t>Baer AN, Walitt B.</t>
  </si>
  <si>
    <t>Farajdokht F, Babri S, Karimi P, Alipour MR, Bughchechi R, Mohaddes G.</t>
  </si>
  <si>
    <t>Fischer D.</t>
  </si>
  <si>
    <t>Schmidt-Erfurth U, Klimscha S, Waldstein SM, Bogunović H.</t>
  </si>
  <si>
    <t>Mandal P, Gupta A, Fusi-Rubiano W, Keane PA, Yang Y.</t>
  </si>
  <si>
    <t>Al Kahtani E, Xu Z, Al Rashaed S, Wu L, Mahale A, Tian J, Abboud EB, Ghazi NG, Kozak I, Gupta V, Arevalo JF, Duh EJ.</t>
  </si>
  <si>
    <t>Ono T, Ishiyama S, Hayashidera T, Mori Y, Nejima R, Miyata K, Amano S.</t>
  </si>
  <si>
    <t>Tackley G, Vecchio D, Hamid S, Jurynczyk M, Kong Y, Gore R, Mutch K, Woodhall M, Waters P, Vincent A, Leite MI, Tracey I, Jacob A, Palace J.</t>
  </si>
  <si>
    <t>Aslanides IM, Kymionis GD.</t>
  </si>
  <si>
    <t>Garibaldi M, Fattori F, Riva B, Labasse C, Brochier G, Ottaviani P, Sacconi S, Vizzaccaro E, Laschena F, Romero NB, Genazzani A, Bertini E, Antonini G.</t>
  </si>
  <si>
    <t>Li SM, Kang MT, Wu SS, Meng B, Sun YY, Wei SF, Liu L, Peng X, Chen Z, Zhang F, Wang N.</t>
  </si>
  <si>
    <t>Park SI, Jang YP.</t>
  </si>
  <si>
    <t>Zahid S, Chen KC, Jung JJ, Balaratnasingam C, Ghadiali Q, Sorenson J, Rofagha S, Freund KB, Yannuzzi LA.</t>
  </si>
  <si>
    <t>Trichonas G, Traboulsi EI, Ehlers JP.</t>
  </si>
  <si>
    <t>Preiksaitiene E, Tumienė B, Maldžienė Ž, Pranckevičienė E, Morkūnienė A, Utkus A, Kučinskas V.</t>
  </si>
  <si>
    <t>Galindo-Ferreiro A, Alkatan HM, ElKhamary SM, AlDosairi S, Cruz AAV.</t>
  </si>
  <si>
    <t>Chon BH, Zhang R, Bardenstein DS, Coffey M, Collins AC.</t>
  </si>
  <si>
    <t>Cerdà-Ibáñez M, Bayo-Calduch P, Manfreda-Domínguez L, Duch-Samper A.</t>
  </si>
  <si>
    <t>Fedtke C, Sha J, Thomas V, Ehrmann K, Bakaraju RC.</t>
  </si>
  <si>
    <t>Grassmann F, Heid IM, Weber BH; International AMD Genomics Consortium (IAMDGC)..</t>
  </si>
  <si>
    <t>Kim EC, Doh SH, Chung SY, Yoon SY, Kim MS, Chung SK, Shin MC, Hwang HS.</t>
  </si>
  <si>
    <t>Muftuoglu IK, Tsai FF, Gaber R, Alam M, Meshi A, Freeman WR.</t>
  </si>
  <si>
    <t>Legány N, Berta L, Kovács L, Balog A, Toldi G.</t>
  </si>
  <si>
    <t>Wright GP, Marsh JW, Varma MK, Doherty MG, Bartlett DL, Chung MH.</t>
  </si>
  <si>
    <t>Patel N, Anand D, Monies D, Maddirevula S, Khan AO, Algoufi T, Alowain M, Faqeih E, Alshammari M, Qudair A, Alsharif H, Aljubran F, Alsaif HS, Ibrahim N, Abdulwahab FM, Hashem M, Alsedairy H, Aldahmesh MA, Lachke SA, Alkuraya FS.</t>
  </si>
  <si>
    <t>Usui Y, Tsubota K, Agawa T, Ueda S, Umazume K, Okunuki Y, Kezuka T, Yamakawa N, Goto H.</t>
  </si>
  <si>
    <t>Theodoropoulou S, Ellabban AA, Johnston RL, Cilliers H, Mohamed Q, Sallam AB.</t>
  </si>
  <si>
    <t>López-Miguel A, Sanchidrián M, Fernández I, Holgueras A, Maldonado MJ.</t>
  </si>
  <si>
    <t>Lim JJ, Clark HB, Grande AW.</t>
  </si>
  <si>
    <t>Shan K, Li CP, Liu C, Liu X, Yan B.</t>
  </si>
  <si>
    <t>Labhishetty V, Bobier WR.</t>
  </si>
  <si>
    <t>Peyrin C, Ramanoël S, Roux-Sibilon A, Chokron S, Hera R.</t>
  </si>
  <si>
    <t>Araújo DSM, Miya-Coreixas VS, Pandolfo P, Calaza KC.</t>
  </si>
  <si>
    <t>Noury JB, Böhm J, Peche GA, Guyant-Marechal L, Bedat-Millet AL, Chiche L, Carlier RY, Malfatti E, Romero NB, Stojkovic T.</t>
  </si>
  <si>
    <t>Lee EJ, Kim S, Hwang S, Han JC, Kee C.</t>
  </si>
  <si>
    <t>Zong Y, Wu N, Fu Z, Kong X.</t>
  </si>
  <si>
    <t>Martinez P, Trubnik V, Leiby BE, Hegarty SE, Razeghinejad R, Savant S, Myers JS.</t>
  </si>
  <si>
    <t>Giangiacomo A, Beck A.</t>
  </si>
  <si>
    <t>Goktas MT, Karaca RO, Kalkisim S, Cevik L, Kilic L, Akdogan A, Babaoglu MO, Bozkurt A, Bertilsson L, Yasar U.</t>
  </si>
  <si>
    <t>Sengor T, Yuzbasioglu E, Aydın Kurna S, Irkec M, Altun A, Kökcen K, Yalcin NG.</t>
  </si>
  <si>
    <t>Nguyen QD, De Falco S, Behar-Cohen F, Lam WC, Li X, Reichhart N, Ricci F, Pluim J, Li WW.</t>
  </si>
  <si>
    <t>Chen M, Jiang H, Zhang J, Shen G, Jiang Y, Li H, Liu Z.</t>
  </si>
  <si>
    <t>Jin KW, Ro JW, Shin YJ, Hyon JY, Wee WR, Park SG.</t>
  </si>
  <si>
    <t>Rao HL, Kadambi SV, Dasari S, Reddy HB, Palakurthy M, Riyazuddin M, Puttaiah NK, Pradhan ZS, Rao DAS, Shetty R.</t>
  </si>
  <si>
    <t>Pfaar O, Bastl K, Berger U, Buters J, Calderon MA, Clot B, Darsow U, Demoly P, Durham SR, Galán C, Gehrig R, Gerth van Wijk R, Jacobsen L, Klimek L, Sofiev M, Thibaudon M, Bergmann KC.</t>
  </si>
  <si>
    <t>Carreño E, Portero A, Herreras JM, García-Vázquez C, Whitcup SM, Stern ME, Calonge M, Enríquez-de-Salamanca A.</t>
  </si>
  <si>
    <t>Pillas M, Selai C, Schrag A.</t>
  </si>
  <si>
    <t>Hon Y, Chen GZ, Lu SH, Lam DC, Lam AK.</t>
  </si>
  <si>
    <t>Felipe-Marquez G, Nombela-Palomo M, Palomo-Álvarez C, Cacho I, Nieto-Bona A.</t>
  </si>
  <si>
    <t>Philiponnet A, Vardanian C, Malcles A, Pochat C, Sallit R, Kodjikian L.</t>
  </si>
  <si>
    <t>Dulull NK, Thrimawithana TR, Kwa FAA.</t>
  </si>
  <si>
    <t>Sun PY, Leske DA, Holmes JM, Khanna CL.</t>
  </si>
  <si>
    <t>Zweifel SA, Mihic-Probst D, Curcio CA, Barthelmes D, Thielken A, Keller PM, Hasse B, Böni C.</t>
  </si>
  <si>
    <t>Kwok PW, Kam KW, Jhanji V, Young AL.</t>
  </si>
  <si>
    <t>Pearce JG, Maddess T.</t>
  </si>
  <si>
    <t>Haskes C, Shea M, Imondi D.</t>
  </si>
  <si>
    <t>Humphrey S.</t>
  </si>
  <si>
    <t>Tiskaoglu NS, Yazıcı A, Karlıdere T, Sari E, Oguz EY, Musaoglu M, Aslan S, Samet Ermiş S.</t>
  </si>
  <si>
    <t>Liu RF, Wu XX, Wang X, Gao J, Zhou J, Zhao Q.</t>
  </si>
  <si>
    <t>Siddiqui SA, Singh PK, Sawarkar D, Singh M, Sharma BS.</t>
  </si>
  <si>
    <t>Shahzad R, Siddiqui MA.</t>
  </si>
  <si>
    <t>Hong X, Li W, Xie XY, Zhang ZY, Chen Y, Gao Y, Peng X, Su JZ, Zhang YY, Wang Z, Cai ZG, Zhang L, Liu YY, He J, Ren LM, Li ZG, Yu GY.</t>
  </si>
  <si>
    <t>Rösch S, Werner C, Müller F, Walter P.</t>
  </si>
  <si>
    <t>Chan H, Delyfer MN, Pechmeja J, Andrèbe C, Mercier AE, Dutheil C, Korobelnik JF, Paya C.</t>
  </si>
  <si>
    <t>Kim YJ, Park SY, Won JK, Lee C, Kim J, Yu YS, Oh JY.</t>
  </si>
  <si>
    <t>Ling J, Mehta V, Reddy A, Hollar M, Donahue S.</t>
  </si>
  <si>
    <t>Langdahl JH, Frederiksen AL, Nguyen N, Brusgaard K, Juhl CB.</t>
  </si>
  <si>
    <t>Zebardast N, Friedman DS, Vitale S.</t>
  </si>
  <si>
    <t>Dafer RM, Pula JH, Chowdhry S.</t>
  </si>
  <si>
    <t>Wang JC, Ku HY, Chen TS, Chuang HS.</t>
  </si>
  <si>
    <t>Kusne Y, Wolf AB, Townley K, Conway M, Peyman GA.</t>
  </si>
  <si>
    <t>Chen H, Lin H, Chen W, Zhang B, Xiang W, Gao Q, Chen W, Liu Y.</t>
  </si>
  <si>
    <t>Ometto G, Erlandsen M, Hunter A, Bek T.</t>
  </si>
  <si>
    <t>Aydin E, Atik S, Koc F, Balikoglu-Yilmaz M, Akin Sari S, Ozmen M, Akar S.</t>
  </si>
  <si>
    <t>Liu C, Zhang H, Yao G, Hu Y, Qi J, Wang Y, Chen W, Tang X, Li W, Lu L, Gu L, Sun L.</t>
  </si>
  <si>
    <t>Schaal KB, Gregori G, Rosenfeld PJ.</t>
  </si>
  <si>
    <t>Zhong YF, Tang ZH, Qiang JW, Wu LJ, Wang R, Wang J, Jin LX, Xiao ZB.</t>
  </si>
  <si>
    <t>Carroll WJ, Peck T, Jenkins TL, Karcioglu ZA.</t>
  </si>
  <si>
    <t>Abdelfattah NS, Al-Sheikh M, Pitetta S, Mousa A, Sadda SR, Wykoff CC; Treat-and-Extend Age-Related Macular Degeneration Study Group..</t>
  </si>
  <si>
    <t>Reynaud C, Rousseau A, Kaswin G, M'garrech M, Barreau E, Labetoulle M.</t>
  </si>
  <si>
    <t>Scott IU, VanVeldhuisen PC, Ip MS, Blodi BA, Oden NL, Figueroa M, Dugel PU; SCORE2 Investigator Group..</t>
  </si>
  <si>
    <t>Lovald ST, Rau A, Nissman S, Ames N, McNulty J, Ochoa JA, Baldwinson M.</t>
  </si>
  <si>
    <t>Volle G, Fraison JB, Gobert D, Goulenok T, Dhote R, Fain O, Gonzalez-Chiappe S, Lhote F, Papo T, Thuillier A, Rivière S, Mahr A.</t>
  </si>
  <si>
    <t>Dennert N, Engels H, Cremer K, Becker J, Wohlleber E, Albrecht B, Ehret JK, Lüdecke HJ, Suri M, Carignani G, Renieri A, Kukuk GM, Wieland T, Andrieux J, Strom TM, Wieczorek D, Dieux-Coëslier A, Zink AM.</t>
  </si>
  <si>
    <t>Eggink H, van Egmond ME, Verschuuren-Bemelmans CC, Schönherr MC, de Koning TJ, Oterdoom DL, van Dijk JM, Tijssen MA.</t>
  </si>
  <si>
    <t>Braus BK, Lehenauer B, Tichy A, Nell B, Schwendenwein I.</t>
  </si>
  <si>
    <t>Crabb DP, Saunders LJ, Edwards LA.</t>
  </si>
  <si>
    <t>Jáuregui E, Kiringoda R, Ryan WR, Eisele DW, Chang JL.</t>
  </si>
  <si>
    <t>Le Boisselier R, Alexandre J, Lelong-Boulouard V, Debruyne D.</t>
  </si>
  <si>
    <t>Schaller M, Almeida LM, Bewley A, Cribier B, Dlova NC, Kautz G, Mannis M, Oon HH, Rajagopalan M, Steinhoff M, Thiboutot D, Troielli P, Webster G, Wu Y, van Zuuren E, Tan J.</t>
  </si>
  <si>
    <t>Russell DJ, Seiff SR.</t>
  </si>
  <si>
    <t>Cho WK, Ko AC, Korn BS, Kikkawa DO.</t>
  </si>
  <si>
    <t>Ho VWM, Hussain RN, Czanner G, Sen J, Heimann H, Damato BE.</t>
  </si>
  <si>
    <t>Wei DW, Pagnoux C, Chan CC.</t>
  </si>
  <si>
    <t>Lee A, Ni MY, Luk AC, Lau JK, Lam KS, Li TK, Wong CS, Wong VW.</t>
  </si>
  <si>
    <t>Haugstad M, Moosmayer S, Bragadόttir R.</t>
  </si>
  <si>
    <t>Abu El-Asrar AM, Ahmad A, Alam K, Siddiquei MM, Mohammad G, Hertogh G, Mousa A, Opdenakker G.</t>
  </si>
  <si>
    <t>Liskova P, Tesarova M, Dudakova L, Svecova S, Kolarova H, Honzik T, Seto S, Votruba M.</t>
  </si>
  <si>
    <t>Jonas JB, Nangia V, Gupta R, Bhojwani K, Nangia P, Panda-Jonas S.</t>
  </si>
  <si>
    <t>Subhi Y, Lykke Sørensen T.</t>
  </si>
  <si>
    <t>Wan H, He H, Zhang F, Sha Y, Tian G.</t>
  </si>
  <si>
    <t>Mowla MR, Ara S, Mizanur Rahman AFM, Tripura SP, Paul S.</t>
  </si>
  <si>
    <t>Hussaindeen JR, Rakshit A, Singh NK, George R, Swaminathan M, Kapur S, Scheiman M, Ramani KK.</t>
  </si>
  <si>
    <t>Mitchison HM, Valente EM.</t>
  </si>
  <si>
    <t>Yamamoto K, Sato K, Yukita M, Yasuda M, Omodaka K, Ryu M, Fujita K, Nishiguchi KM, Machida S, Nakazawa T.</t>
  </si>
  <si>
    <t>Tosi GM, Caldi E, Parolini B, Toti P, Neri G, Nardi F, Traversi C, Cevenini G, Marigliani D, Nuti E, Bacci T, Galvagni F, Orlandini M.</t>
  </si>
  <si>
    <t>Klaska IP, Muckersie E, Martin-Granados C, Christofi M, Forrester JV.</t>
  </si>
  <si>
    <t>Novitskaya ES, Cates CA, Bowes OM, Vivian AJ.</t>
  </si>
  <si>
    <t>Lee TH, Ji YS, Park SW, Heo H.</t>
  </si>
  <si>
    <t>Loo JL, Singhal S, Rukmini AV, Tow S, Amati-Bonneau P, Procaccio V, Bonneau D, Gooley JJ, Reynier P, Ferré M, Milea D.</t>
  </si>
  <si>
    <t>Gella L, Raman R, Pal SS, Ganesan S, Sharma T.</t>
  </si>
  <si>
    <t>Zhu X, Ye H, He W, Yang J, Dai J, Lu Y.</t>
  </si>
  <si>
    <t>Hedermann G, Løkken N, Dahlqvist JR, Vissing J.</t>
  </si>
  <si>
    <t>Mao XB, You ZP, Wu C, Huang J.</t>
  </si>
  <si>
    <t>Jawaheer L, Anijeet D, Ramaesh K.</t>
  </si>
  <si>
    <t>Schaal KB, Legarreta AD, Feuer WJ, Gregori G, Cheng Q, Legarreta JE, Durbin MK, Stetson PF, Kubach S, Rosenfeld PJ.</t>
  </si>
  <si>
    <t>Skalet AH, Li Y, Lu CD, Jia Y, Lee B, Husvogt L, Maier A, Fujimoto JG, Thomas CR Jr, Huang D.</t>
  </si>
  <si>
    <t>Simon E, Long B, Katz M.</t>
  </si>
  <si>
    <t>Vitales-Noyola M, Ramos-Levi AM, Serrano-Somavilla A, Martínez-Hernández R, Sampedro-Nuñez M, Di Pasquale C, González-Amaro R, Marazuela M.</t>
  </si>
  <si>
    <t>Katz G.</t>
  </si>
  <si>
    <t>da Costa Paula C, Julio G, Campos P, Pujol P, Asaad M.</t>
  </si>
  <si>
    <t>Jayadev C, Vinekar A, Mangalesh S, Kummelil MK, Kumar AK, Kemmanu V, Sivakumar M, Mahendradas P, Avadhani K, Bauer N, Webers CA, Shetty B.</t>
  </si>
  <si>
    <t>Wang W, He M, Huang W.</t>
  </si>
  <si>
    <t>Shinno K, Kurokawa K, Kozai S, Kawamura A, Inada K, Tokushige H.</t>
  </si>
  <si>
    <t>Mikhail M, El-Rayes EN, Kojima K, Ajlan R, Rezende F.</t>
  </si>
  <si>
    <t>Yoshida-Uemura T, Katagiri S, Yokoi T, Nishina S, Azuma N.</t>
  </si>
  <si>
    <t>Zampedri E, Romanelli F, Semeraro F, Parolini B, Frisina R.</t>
  </si>
  <si>
    <t>Fabiani C, Vitale A, Emmi G, Vannozzi L, Lopalco G, Guerriero S, Orlando I, Franceschini R, Bacherini D, Cimino L, Soriano A, Frediani B, Galeazzi M, Iannone F, Tosi GM, Salvarani C, Cantarini L.</t>
  </si>
  <si>
    <t>He Y, Mu K, Liu R, Zhang J, Xiang N.</t>
  </si>
  <si>
    <t>Ghasemi Falavarjani K, Al-Sheikh M, Darvizeh F, Sadun AA, Sadda SR.</t>
  </si>
  <si>
    <t>Lin AD, Lee AY, Zhang Q, Rezaei KA, Kinyoun J, Wang RK, Lee CS.</t>
  </si>
  <si>
    <t>Keil S, Fielder A, Sargent J.</t>
  </si>
  <si>
    <t>Sano M, Inoue M, Itoh Y, Kita Y, Hirota K, Koto T, Hirakata A.</t>
  </si>
  <si>
    <t>Ludviksdottir D, Valtysdottir ST, Hedenström H, Hällgren R, Gudbjörnsson B.</t>
  </si>
  <si>
    <t>Hayakawa N, Sato Y, Nagasaka A, Mano Y, Nagasaka T, Nakai A, Iwase K, Yoshida S.</t>
  </si>
  <si>
    <t>Manabe SI, Sawaguchi S, Hayashi K.</t>
  </si>
  <si>
    <t>Fonseca B, Martínez-Águila A, de Lara MJP, Pintor J.</t>
  </si>
  <si>
    <t>Kan E, Alici Ö, Kan EK, Ayar A.</t>
  </si>
  <si>
    <t>Pahlitzsch M, Klamann MK, Pahlitzsch ML, Gonnermann J, Torun N, Bertelmann E.</t>
  </si>
  <si>
    <t>Srivastava R, Khan AA, Garg S, Syed SA, Furness JN, Vahed H, Pham T, Yu HT, Nesburn AB, BenMohamed L.</t>
  </si>
  <si>
    <t>Godfrey KJ, Harrison AR, Korn BS, Kikkawa DO.</t>
  </si>
  <si>
    <t>Roy S, Kern TS, Song B, Stuebe C.</t>
  </si>
  <si>
    <t>Alhamami MA, Elsner AE, Malinovsky VE, Clark CA, Haggerty BP, Ozawa GY, Cuadros JA, Baskaran K, Gast TJ, Litvin TV, Muller MS, Brahm SG, Young SB, Miura M.</t>
  </si>
  <si>
    <t>Jonas JB, Ohno-Matsui K, Panda-Jonas S.</t>
  </si>
  <si>
    <t>Wang Z, Lu Z, Li J, Pan C, Jia Z, Chen H, Ge X.</t>
  </si>
  <si>
    <t>Nickla DL, Thai P, Zanzerkia Trahan R, Totonelly K.</t>
  </si>
  <si>
    <t>Aboobakar IF, Johnson WM, Stamer WD, Hauser MA, Allingham RR.</t>
  </si>
  <si>
    <t>Pinnock A, Shivshetty N, Roy S, Rimmer S, Douglas I, MacNeil S, Garg P.</t>
  </si>
  <si>
    <t>Herbort CP Jr, Abu El Asrar AM, Yamamoto JH, Pavésio CE, Gupta V, Khairallah M, Tugal-Tutkun I, Soheilian M, Takeuchi M, Papadia M.</t>
  </si>
  <si>
    <t>Holt R, Ugur Iseri SA, Wyatt AW, Bax DA, Gold Diaz D, Santos C, Broadgate S, Dunn R, Bruty J, Wallis Y, McMullan D, Ogilvie C, Gerrelli D, Zhang Y, Ragge N.</t>
  </si>
  <si>
    <t>Turkoglu AR, Yener NP, Coban S, Guzelsoy M, Demirbas M, Demirci H.</t>
  </si>
  <si>
    <t>Zepeda-Romero LC, Vazquez-Membrillo M, Adan-Castro E, Gomez-Aguayo F, Gutierrez-Padilla JA, Angulo-Castellanos E, Barrera de Leon JC, Gonzalez-Bernal C, Quezada-Chalita MA, Meza-Anguiano A, Diaz-Lezama N, Martinez de la Escalera G, Triebel J, Clapp C.</t>
  </si>
  <si>
    <t>Ng TK, Liang XY, Lu F, Liu DT, Yam GH, Ma L, Tam PO, Chen H, Cen LP, Chen LJ, Yang Z, Pang CP.</t>
  </si>
  <si>
    <t>Lagstein O, Ben-Artzi N, Achiron A, Nemet A, Khreish M, Bartov E, Burgansky-Eliash Z.</t>
  </si>
  <si>
    <t>Wood EH, Karth PA, Sanislo SR, Moshfeghi DM, Palanker DV.</t>
  </si>
  <si>
    <t>Leung VC, Hussain A, Krings T, DeAngelis D.</t>
  </si>
  <si>
    <t>Jackson CM, Nguyen M, Mancini R.</t>
  </si>
  <si>
    <t>Schaub F, Adler W, Koenig MC, Enders P, Dietlein TS, Cursiefen C, Heindl LM.</t>
  </si>
  <si>
    <t>Ozeki N, Yuki K, Shiba D, Tsubota K.</t>
  </si>
  <si>
    <t>Hohberger B, Welge-Lüen UC, Lämmer R.</t>
  </si>
  <si>
    <t>Enders P, Holtick U, Schaub F, Tuchscherer A, Hermann MM, Scheid C, Cursiefen C, Bachmann BO.</t>
  </si>
  <si>
    <t>Cui NH, Qiao C, Chang XK, Wei L.</t>
  </si>
  <si>
    <t>Yun YI, Park SY, Lee HJ, Ko JH, Kim MK, Wee WR, Reger RL, Gregory CA, Choi H, Fulcher SF, Prockop DJ, Oh JY.</t>
  </si>
  <si>
    <t>Soriano-Romaní L, Vicario-de-la-Torre M, Crespo-Moral M, López-García A, Herrero-Vanrell R, Molina-Martínez IT, Diebold Y.</t>
  </si>
  <si>
    <t>Jung CH, Jung SH, Kim BY, Kim CH, Kang SK, Mok JO.</t>
  </si>
  <si>
    <t>Wu X, Jhanji V, Chen H, Lin H, Zhang G, Brelen M, Chen W.</t>
  </si>
  <si>
    <t>Eyigör S, Sezgin B, Karabulut G, Öztürk K, Göde S, Kirazlı T.</t>
  </si>
  <si>
    <t>Byun JS, Moon NJ, Lee JK.</t>
  </si>
  <si>
    <t>Han Z, Li J, Singh M, Wu C, Liu CH, Raghunathan R, Aglyamov SR, Vantipalli S, Twa MD, Larin KV.</t>
  </si>
  <si>
    <t>Chen Y, Brooks MJ, Gieser L, Swaroop A, Palczewski K.</t>
  </si>
  <si>
    <t>Nye-Wood MG, Spraggins JM, Caprioli RM, Schey KL, Donaldson PJ, Grey AC.</t>
  </si>
  <si>
    <t>Tsantilas P, Kühnl A, Kallmayer M, Pelisek J, Poppert H, Schmid S, Zimmermann A, Eckstein HH.</t>
  </si>
  <si>
    <t>Singh A, Pandey PK, Agrawal A, Mittal SK, Rana KM, Bahuguna C.</t>
  </si>
  <si>
    <t>Lee JE, Sung KR, Park JM, Yoon JY, Kang SY, Park SB, Koo HJ.</t>
  </si>
  <si>
    <t>Jiang B, Huo Y, Gu Y, Wang J.</t>
  </si>
  <si>
    <t>Schaub F, Enders P, Snijders K, Schrittenlocher S, Siebelmann S, Heindl LM, Bachmann BO, Cursiefen C.</t>
  </si>
  <si>
    <t>Pawiroredjo JC, Minderhoud J, Mans DR, Themen HC, Bueno de Mesquita-Voigt AT, Siban MR, Forster-Pawiroredjo CM, Moll AC, van Nispen RM, Limburg H.</t>
  </si>
  <si>
    <t>Carrijo-Carvalho LC, Sant'ana VP, Foronda AS, de Freitas D, de Souza Carvalho FR.</t>
  </si>
  <si>
    <t>Deissler HL, Lang GK, Lang GE.</t>
  </si>
  <si>
    <t>Asaoka R, Hirasawa K, Iwase A, Fujino Y, Murata H, Shoji N, Araie M.</t>
  </si>
  <si>
    <t>Payne JF, Wykoff CC, Clark WL, Bruce BB, Boyer DS, Brown DM; TREX-DME Study Group..</t>
  </si>
  <si>
    <t>Sabesan R, Barbot A, Yoon G.</t>
  </si>
  <si>
    <t>Gupta AS, Ortega-Loayza AG.</t>
  </si>
  <si>
    <t>Gomà A, de Lluis R, Roca-Ferrer J, Lafuente J, Picado C.</t>
  </si>
  <si>
    <t>Leisy HB, Rastogi A, Guevara G, Ahmad M, Smith RT.</t>
  </si>
  <si>
    <t>Dhingra N, Manoharan R, Gill S, Nagar M.</t>
  </si>
  <si>
    <t>Pan Q, Jampel HD, Ramulu P, Schwartz GF, Cotter F, Cute D, Daoud YJ, Murakami P, Stark WJ.</t>
  </si>
  <si>
    <t>Davis A, Baldwin A, Hingorani M, Dwyer A, Flanagan D.</t>
  </si>
  <si>
    <t>Arriola-Villalobos P, Almendral-Gómez J, Garzón N, Ruiz-Medrano J, Fernández-Pérez C, Martínez-de-la-Casa JM, Díaz-Valle D.</t>
  </si>
  <si>
    <t>Monsalve B, Ferreras A, Calvo P, Urcola JA, Figus M, Monsalve J, Frezzotti P.</t>
  </si>
  <si>
    <t>Ozturk BT, Yıldırım MS, Zamani A, Bozkurt B.</t>
  </si>
  <si>
    <t>Williams DL.</t>
  </si>
  <si>
    <t>van Rijn LJ.</t>
  </si>
  <si>
    <t>Vingolo EM, De Rosa V, Rigoni E.</t>
  </si>
  <si>
    <t>Budenz DL, Huecker JB, Gedde SJ, Gordon M, Kass M; Ocular Hypertension Treatment Study Group..</t>
  </si>
  <si>
    <t>Kaliki S, Mohammad FA, Tahiliani P, Sangwan VS.</t>
  </si>
  <si>
    <t>Tarragó R, Olea JL, Ramírez C, Escudero L.</t>
  </si>
  <si>
    <t>Holz FG, Tadayoni R, Beatty S, Berger AR, Cereda MG, Hykin P, Hoyng CB, Wittrup-Jensen K, Altemark A, Nilsson J, Kim K, Sivaprasad S.</t>
  </si>
  <si>
    <t>Soto JL, Vrcek I, Ozgur O, Mancini R.</t>
  </si>
  <si>
    <t>Gardner TW, Davila JR.</t>
  </si>
  <si>
    <t>Ando Y, Hirakata A, Ohara A, Yokota R, Orihara T, Hirota K, Koto T, Inoue M.</t>
  </si>
  <si>
    <t>Ata N, Tezer MS, Koç E, Övet G, Erdur Ö.</t>
  </si>
  <si>
    <t>Liu Q, Hemarat K, Kayser DL, Stewart JM.</t>
  </si>
  <si>
    <t>Wannamaker KW, Sharpe RA, Kylstra JA.</t>
  </si>
  <si>
    <t>Katagiri M, Shoji J, Kato S, Kitano S, Uchigata Y.</t>
  </si>
  <si>
    <t>Tye A, Klufas MA, McCannel CA, McCannel TA.</t>
  </si>
  <si>
    <t>Karacorlu M, Sayman Muslubas I, Hocaoglu M, Arf S, Ersoz MG.</t>
  </si>
  <si>
    <t>Testa F, Melillo P, Bonnet C, Marcelli V, de Benedictis A, Colucci R, Gallo B, Kurtenbach A, Rossi S, Marciano E, Auricchio A, Petit C, Zrenner E, Simonelli F.</t>
  </si>
  <si>
    <t>Cheung CMG, Yanagi Y, Mohla A, Lee SY, Mathur R, Chan CM, Yeo I, Wong TY.</t>
  </si>
  <si>
    <t>El-Saied HM, Abdelhakim MASE.</t>
  </si>
  <si>
    <t>Hisatomi T, Tachibana T, Notomi S, Nakatake S, Fujiwara K, Murakami Y, Ikeda Y, Yoshida S, Enaida H, Murata T, Sakamoto T, Sonoda KH, Ishibashi T.</t>
  </si>
  <si>
    <t>Andreuzzi P, Fishman GA, Anderson RJ.</t>
  </si>
  <si>
    <t>Kang JW, Yoo R, Jo YH, Kim HC.</t>
  </si>
  <si>
    <t>Rivera-De La Parra D, Perez-Peralta L, Toldi J, Levine J, Fikhman M, Graue-Hernandez EO.</t>
  </si>
  <si>
    <t>Lind JT, Shute TS, Sheybani A.</t>
  </si>
  <si>
    <t>Schehlein EM, Novack GD, Robin AL.</t>
  </si>
  <si>
    <t>Töteberg-Harms M, Berlin MS, Meier-Gibbons F.</t>
  </si>
  <si>
    <t>Yoo R, Choi YA, Cho BJ.</t>
  </si>
  <si>
    <t>Gorham JP, Bruce BB, Hutchinson AK.</t>
  </si>
  <si>
    <t>Elshelmani H, Rani S.</t>
  </si>
  <si>
    <t>Vishnoi A, Rani S.</t>
  </si>
  <si>
    <t>Rhodes LA, Huisingh CE, Quinn AE, McGwin G Jr, LaRussa F, Box D, Owsley C, Girkin CA.</t>
  </si>
  <si>
    <t>Barile GR, Harmon SA.</t>
  </si>
  <si>
    <t>Shah S, Lavaju P, Bharati P, Joshi I.</t>
  </si>
  <si>
    <t>Wajda BN, Rabinowitz MP.</t>
  </si>
  <si>
    <t>Rymer BL, Marinho DR, Cagliari C, Marafon SB, Procianoy F.</t>
  </si>
  <si>
    <t>Rotondo Dottore G, Leo M, Casini G, Latrofa F, Cestari L, Sellari-Franceschini S, Nardi M, Vitti P, Marcocci C, Marinò M.</t>
  </si>
  <si>
    <t>Mansour TN, Rudolph M, Brown D, Mansour N, Taheri MR.</t>
  </si>
  <si>
    <t>Berkowitz BA, Miller RA, Roberts R.</t>
  </si>
  <si>
    <t>Shimazawa M, Inoue Y, Masuda T, Onodera R, Tahara K, Shimizu Y, Mibe Y, Tsuruma K, Takeuchi H, Hara H.</t>
  </si>
  <si>
    <t>Yuan Q, Zhao Y, Zhu X, Liu X.</t>
  </si>
  <si>
    <t>Retnakaran R, Shah BR.</t>
  </si>
  <si>
    <t>Wang W, Chen L.</t>
  </si>
  <si>
    <t>Su D, Xu D, Phasukkijwatana N, Sarraf D.</t>
  </si>
  <si>
    <t>Mikhail M, Khan A.</t>
  </si>
  <si>
    <t>Kim KE, Park KH.</t>
  </si>
  <si>
    <t>Lee CM, Afshari NA.</t>
  </si>
  <si>
    <t>Fukuoka H, Afshari NA.</t>
  </si>
  <si>
    <t>Polla D, Astafurov K, Hawy E, Hyman L, Hou W, Danias J.</t>
  </si>
  <si>
    <t>Martin CS, Sirbu AE, Betivoiu MA, Florea S, Barbu CG, Fica SV.</t>
  </si>
  <si>
    <t>Martínez-Carrasco R, Sánchez-Abarca LI, Nieto-Gómez C, García EM, Ramos TL, Velasco A, Sánchez-Guijo F, Aijón J, Hernández-Galilea E.</t>
  </si>
  <si>
    <t>Zhang W, Magadi S, Li Z, Smith CW, Burns AR.</t>
  </si>
  <si>
    <t>Radhakrishnan K, Sonali N, Moreno M, Nirmal J, Fernandez AA, Venkatraman S, Agrawal R.</t>
  </si>
  <si>
    <t>Sachdeva V, Katukuri S, Kekunnaya R, Fernandes M, Ali MH.</t>
  </si>
  <si>
    <t>Mansberger SL, Menda SA, Fortune BA, Gardiner SK, Demirel S.</t>
  </si>
  <si>
    <t>Kim RS, Chevez-Barrios P, Bretana ME, Wong TP, Teh BS, Schefler AC.</t>
  </si>
  <si>
    <t>Li M, Yang Y, Jiang H, Gregori G, Roisman L, Zheng F, Ke B, Qu D, Wang J.</t>
  </si>
  <si>
    <t>Sulley A, Young G, Hunt C.</t>
  </si>
  <si>
    <t>Verhelst H, De Waele L, Deconinck N, Ceulemans B, Willekens B, Van Coster R.</t>
  </si>
  <si>
    <t>Sato T, Adachi M, Nakamura K, Zushi M, Goto K, Murakami T, Ishiguro K, Shichiji M, Saito K, Ikai T, Osawa M, Kondo I, Nagata S, Ishigaki K.</t>
  </si>
  <si>
    <t>Vislisel JM, Goins KM, Wagoner MD, Schmidt GA, Aldrich BT, Skeie JM, Reed CR, Zimmerman MB, Greiner MA.</t>
  </si>
  <si>
    <t>Deinema LA, Vingrys AJ, Wong CY, Jackson DC, Chinnery HR, Downie LE.</t>
  </si>
  <si>
    <t>Narayanan R, Taylor SC, Nayaka A, Deshpande R, St Aubin D, Hrisomalos FN, Hu J, Rajagopal R, Tewari A, Apte RS.</t>
  </si>
  <si>
    <t>Avery RA, Katowitz JA, Fisher MJ, Heidary G, Dombi E, Packer RJ, Widemann BC; OPPN Working Group..</t>
  </si>
  <si>
    <t>Zloto O, Greenbaum E, Fabian ID, Ben Simon GJ.</t>
  </si>
  <si>
    <t>Traber GL, Weber KP, Sabah M, Keane PA, Plant GT.</t>
  </si>
  <si>
    <t>López-García JS, García-Lozano I, Giménez-Vallejo C, Jiménez B, Sánchez Á, de Juan IE.</t>
  </si>
  <si>
    <t>Clemmensen K, Enghild JJ, Ivarsen A, Riise R, Vorum H, Heegaard S.</t>
  </si>
  <si>
    <t>Zhong YH, Zhong ZG, Zhou Z, Ma ZY, Qiu MY, Peng FH, Zhang WX.</t>
  </si>
  <si>
    <t>Dressler D, Karapantzou C, Rohrbach S, Schneider S, Laskawi R.</t>
  </si>
  <si>
    <t>Keşkek ŞÖ, Bozkırlı-Ersözlü ED, Kozanoglu I, Yücel AE.</t>
  </si>
  <si>
    <t>Kim Y, Griffin JM, Harris PW, Chan SH, Nicholson LF, Brimble MA, O'Carroll SJ, Green CR.</t>
  </si>
  <si>
    <t>Taylor L, Arnér K, Ghosh F.</t>
  </si>
  <si>
    <t>Castro-Navarro V, Cervera-Taulet E, Montero-Hernández J, Navarro-Palop C.</t>
  </si>
  <si>
    <t>Pato E, Martin-Martinez MA, Castelló A, Méndez-Fernandez R, Muñoz-Fernández S, Cordero-Coma M, Martinez-Costa L, Valls E, Reyes M, Francisco F, Esteban M, Fonollosa A, Sanchez-Alonso F, Fernández-Espartero C, Diaz-Valle T, Carrasco JM, Beltran-Catalán E, Hernández-Garfella M, Hernández MV, Pelegrin L, Blanco R, Diaz-Valle D.</t>
  </si>
  <si>
    <t>Gonnermann J, Bertelmann E, Pahlitzsch M, Maier-Wenzel AB, Torun N, Klamann MK.</t>
  </si>
  <si>
    <t>Ang M, Chee SP.</t>
  </si>
  <si>
    <t>Gan-Or Z, Montplaisir JY, Ross JP, Poirier J, Warby SC, Arnulf I, Strong S, Dauvilliers Y, Leblond CS, Hu MTM, Högl B, Stefani A, Monaca CC, De Cock VC, Boivin M, Ferini-Strambi L, Plazzi G, Antelmi E, Young P, Heidbreder A, Barber TR, Evetts SG, et al.</t>
  </si>
  <si>
    <t>Biscetti L, Luchetti E, Vergaro A, Menduno P, Cagini C, Parnetti L.</t>
  </si>
  <si>
    <t>Filippi L, Cavallaro G, Bagnoli P, Dal Monte M, Fiorini P, Berti E, Padrini L, Donzelli G, Araimo G, Cristofori G, Fumagalli M, la Marca G, Della Bona ML, Pasqualetti R, Fortunato P, Osnaghi S, Tomasini B, Vanni M, Calvani AM, Milani S, Cortinovis I, Pugi A, et al.</t>
  </si>
  <si>
    <t>Nabie R, Andalib D.</t>
  </si>
  <si>
    <t>Claus MG, Feron E, Veckeneer M.</t>
  </si>
  <si>
    <t>Ashraf M, Souka A, Adelman R, Forster SH.</t>
  </si>
  <si>
    <t>Karadeniz Ugurlu S, Kocakaya Altundal AE, Altin Ekin M.</t>
  </si>
  <si>
    <t>Nihalani BR, VanderVeen DK.</t>
  </si>
  <si>
    <t>van Dijk EH, Boon CJ.</t>
  </si>
  <si>
    <t>Sabri K, Easterbrook B, Wakeman B, Mehta V, Riyaz R.</t>
  </si>
  <si>
    <t>Kumar V, Goel N, Bhaskaran UK, Garg I.</t>
  </si>
  <si>
    <t>Kumar V, Bhati JK, Ravani R, Chandra P, Kumar A.</t>
  </si>
  <si>
    <t>Cho H, Choi JY, Hwang MS, Lee SH, Ryu YH, Lee MS, Lyoo CH.</t>
  </si>
  <si>
    <t>Pointdujour-Lim R, Marous MR, Satija CE, Douglass AM, Eagle RC Jr, Shields JA, Shields CL.</t>
  </si>
  <si>
    <t>Patel BC.</t>
  </si>
  <si>
    <t>Vrcek I, Chou E, Blaydon S, Shore J.</t>
  </si>
  <si>
    <t>Richardson DR, Gadzala LA, Bonsall DJ, Hogg JP, Williams HJ, Nguyen J.</t>
  </si>
  <si>
    <t>Sung KR, Chun YS, Park CK, Kim HK, Yoo C, Kim YY, Park KH, Kim CY, Choi KR, Lee KW, Han S, Kim CS; LIGHT (Life quality of the glaucoma patient who underwent treatment) study of Korean Glaucoma Society..</t>
  </si>
  <si>
    <t>Moghimi S, Kiaroudi M, Coh P, Li Y, He M, Lin SC.</t>
  </si>
  <si>
    <t>Fujino Y, Murata H, Mayama C, Matsuo H, Asaoka R.</t>
  </si>
  <si>
    <t>Chien JL, Ghassibi MP, Patthanathamrongkasem T, Abumasmah R, Rosman MS, Skaat A, Tello C, Liebmann JM, Ritch R, Park SC.</t>
  </si>
  <si>
    <t>Husain MQ, Alsheikh O.</t>
  </si>
  <si>
    <t>Sorkin N, Einan-Lifshitz A, Ashkenazy Z, Boutin T, Showail M, Borovik A, Alobthani M, Chan CC, Rootman DS.</t>
  </si>
  <si>
    <t>Taneja M, Rathi VM, Murthy SI, Bagga B, Vaddavalli PK.</t>
  </si>
  <si>
    <t>Eghrari AO, Mumtaz AA, Garrett B, Rezaei M, Akhavan MS, Riazuddin SA, Gottsch JD.</t>
  </si>
  <si>
    <t>Debellemanière G, Guilbert E, Courtin R, Panthier C, Sabatier P, Gatinel D, Saad A.</t>
  </si>
  <si>
    <t>Pabon S, Lindquist TD, Miller TD, Jeng BH.</t>
  </si>
  <si>
    <t>Kaur M, Titiyal JS, Falera R, Arora T, Sharma N.</t>
  </si>
  <si>
    <t>Tarita-Nistor L, González EG, Brin T, Mandelcorn MS, Scherlen AC, Mandelcorn ED, Steinbach MJ.</t>
  </si>
  <si>
    <t>Ostrin LA.</t>
  </si>
  <si>
    <t>Markoulli M, Isa NA, Papas EB.</t>
  </si>
  <si>
    <t>Baril C, Vianna JR, Shuba LM, Rafuse PE, Chauhan BC, Nicolela MT.</t>
  </si>
  <si>
    <t>Golebiowski B, Badarudin N, Eden J, Gerrand L, Robinson J, Liu J, Hampel U, You J, Stapleton F.</t>
  </si>
  <si>
    <t>Inoue T, Masai N, Shiomi H, Oh RJ, Uemoto K, Hashida N.</t>
  </si>
  <si>
    <t>Chalvatzis NT, Riga P, Tzamalis A, Mataftsi A.</t>
  </si>
  <si>
    <t>Carver KA, Lin CM, Bowes Rickman C, Yang D.</t>
  </si>
  <si>
    <t>Chiquet C, Aptel F, Creuzot-Garcher C, Berrod JP, Kodjikian L, Massin P, Deloche C, Perino J, Kirwan BA, de Brouwer S, Combette JM, Behar-Cohen F.</t>
  </si>
  <si>
    <t>Ye XP, Yuan FF, Zhang LL, Ma YR, Zhang MM, Liu W, Sun F, Wu J, Lu M, Xue LQ, Shi JY, Zhao SX, Song HD, Liang J, Zheng CX; China Consortium for the Genetics of Autoimmune Thyroid Disease..</t>
  </si>
  <si>
    <t>Nabie R, Spotin A, Rouhani S.</t>
  </si>
  <si>
    <t>Andreasen S, Grauslund M, Heegaard S.</t>
  </si>
  <si>
    <t>Willard VW, Qaddoumi I, Zhang H, Huang L, Russell KM, Brennan R, Wilson MW, Rodriguez-Galindo C, Phipps S.</t>
  </si>
  <si>
    <t>Hampejsková L, Bascaran C, Zondervan M.</t>
  </si>
  <si>
    <t>Wang JD, An Y, Zhang JS, Wan XH, Jonas JB, Xu L, Zhang W.</t>
  </si>
  <si>
    <t>Mehta H, Müller S, Egan CA, Degli Esposti S, Tufail A, Sim DA, Holz FG, Browning AC, Amoaku WM, Charbel Issa P, Gillies MC.</t>
  </si>
  <si>
    <t>Rivas JR, Ireland SJ, Chkheidze R, Rounds WH, Lim J, Johnson J, Ramirez DM, Ligocki AJ, Chen D, Guzman AA, Woodhall M, Wilson PC, Meffre E, White C 3rd, Greenberg BM, Waters P, Cowell LG, Stowe AM, Monson NL.</t>
  </si>
  <si>
    <t>Zhang P, Lu J, Jing Y, Tang S, Zhu D, Bi Y.</t>
  </si>
  <si>
    <t>Chin EK, Almeida DRP, Velez G, Xu K, Peraire M, Corbella M, Elshatory YM, Kwon YH, Gehrs KM, Boldt HC, Sohn EH, Russell SR, Folk JC, Mahajan VB.</t>
  </si>
  <si>
    <t>Macintosh JL, Huggins LJ, Eden LM, Merrill KC, Luthy KE.</t>
  </si>
  <si>
    <t>Pillai C, Gittinger JW Jr.</t>
  </si>
  <si>
    <t>Grotting LA, Papaliodis GN.</t>
  </si>
  <si>
    <t>Tanito M, Sano I, Ikeda Y, Fujihara E.</t>
  </si>
  <si>
    <t>Chan TCY, Biswas S, Yu M, Jhanji V.</t>
  </si>
  <si>
    <t>Nummela SU, Coop SH, Cloherty SL, Boisvert CJ, Leblanc M, Mitchell JF.</t>
  </si>
  <si>
    <t>Seifi M, Footz T, Taylor SA, Walter MA.</t>
  </si>
  <si>
    <t>Buch D, Savatovsky J, Gout O, Vignal C, Deschamps R.</t>
  </si>
  <si>
    <t>Tsang-A-Sjoe MW, Bultink IE, Heslinga M, Voskuyl AE.</t>
  </si>
  <si>
    <t>Zhao L, Nocturne G, Haskett S, Boudaoud S, Lazure T, Le Pajolec C, Mariette X, Mingueneau M, Banerjee D.</t>
  </si>
  <si>
    <t>Henein C, Nanavaty MA.</t>
  </si>
  <si>
    <t>Tan E, Lin F, Sheck L, Salmon P, Ng S.</t>
  </si>
  <si>
    <t>Shu DY, Ong K, Lovicu FJ.</t>
  </si>
  <si>
    <t>Pérez-Prados R, Piñero DP, Pérez-Cambrodí RJ, Madrid-Costa D.</t>
  </si>
  <si>
    <t>Cruz AA, Alves-Ferreira EV, Milbratz-Moré G, Chahud F, Ruy PC, Duarte MI, Cruz AK.</t>
  </si>
  <si>
    <t>Honda S, Miki A, Kusuhara S, Imai H, Nakamura M.</t>
  </si>
  <si>
    <t>Eliott D, Stryjewski TP, Andreoli MT, Andreoli CM.</t>
  </si>
  <si>
    <t>Mutolo MG, Marciano S, Benassi F, Pardini M, Curatolo P, Emberti Gialloreti L.</t>
  </si>
  <si>
    <t>Paul C, Heun C, Müller HH, Fauser S, Kaymak H, Kazerounian S, Sekundo W, Mennel S, Meyer CH, Schmitz-Valckenberg S, Koss MJ, Feltgen N, Bertelmann T.</t>
  </si>
  <si>
    <t>Hata M, Oishi A, Yamashiro K, Ooto S, Tamura H, Nakanishi H, Ueda-Arakawa N, Akagi-Kurashige Y, Kuroda Y, Takahashi A, Tsujikawa A, Yoshimura N.</t>
  </si>
  <si>
    <t>Kim JH, Chang YS, Kim JW, Kim CG, Lee DW.</t>
  </si>
  <si>
    <t>Lafuente M, Ortín L, Argente M, Guindo JL, López-Bernal MD, López-Román FJ, García MJ, Domingo JC, Lajara J.</t>
  </si>
  <si>
    <t>Nilson AN, English KC, Gerson JE, Barton Whittle T, Nicolas Crain C, Xue J, Sengupta U, Castillo-Carranza DL, Zhang W, Gupta P, Kayed R.</t>
  </si>
  <si>
    <t>de Oliveira Dias JR, de Andrade GC, Kniggendorf VF, Novais EA, Maia A, Meyer C, Watanabe SES, Farah ME, Rodrigues EB.</t>
  </si>
  <si>
    <t>Lee JH, Lee SC, Kim SH, Koh HJ, Kim SS, Byeon SH, Lee CS.</t>
  </si>
  <si>
    <t>Murray JJ, Nolan KW, McClelland C, Lee MS.</t>
  </si>
  <si>
    <t>Dassouki T, Benatti FB, Pinto AJ, Roschel H, Lima FR, Augusto K, Pasoto S, Pereira RMR, Gualano B, de Sá Pinto AL.</t>
  </si>
  <si>
    <t>Miller CG, Budoff G, Prenner JL, Schwarzbauer JE.</t>
  </si>
  <si>
    <t>Georgakopoulos CD, Makri OE, Pagoulatos D, Vasilakis P, Peristeropoulou P, Kouli V, Eliopoulou MI, Psachoulia C.</t>
  </si>
  <si>
    <t>Ishiki A, Harada R, Okamura N, Tomita N, Rowe CC, Villemagne VL, Yanai K, Kudo Y, Arai H, Furumoto S, Tashiro M, Furukawa K.</t>
  </si>
  <si>
    <t>Schollin Ask L, Hultman Dennison S, Stjärne P, Granath A, Srivastava S, Eriksson M, Lindstrand A, Ryd Rinder M.</t>
  </si>
  <si>
    <t>Kim M, Jeong S, Sagong M.</t>
  </si>
  <si>
    <t>Sun YY, Li SM, Li SY, Kang MT, Liu LR, Meng B, Zhang FJ, Millodot M, Wang N.</t>
  </si>
  <si>
    <t>Li Z, Wei C, Wang S, Liu T, Zhai H, Shi W.</t>
  </si>
  <si>
    <t>Camus AC, Dill JA, Rosser TG, Pote LM, Griffin MJ.</t>
  </si>
  <si>
    <t>Hussaindeen JR, Rakshit A, Singh NK, Swaminathan M, George R, Kapur S, Scheiman M, Ramani KK.</t>
  </si>
  <si>
    <t>Aulakh S, Gopinathan Nair A, Gandhi R, H Palkar A, G Trivedi M, A Potdar N, A Shinde C.</t>
  </si>
  <si>
    <t>Nesper PL, Soetikno BT, Fawzi AA.</t>
  </si>
  <si>
    <t>Al-Haddad CE, Abdulaal M, Al-Moujahed A, Ervin AM, Ismail K.</t>
  </si>
  <si>
    <t>Tóth G, Szabó D, Sándor GL, Szalai I, Lukács R, Pék A, Tóth GZ, Papp A, Nagy ZZ, Limburg H, Németh J.</t>
  </si>
  <si>
    <t>Hocaoglu M, Karacorlu M, Sayman Muslubas I, Ersoz MG, Arf S.</t>
  </si>
  <si>
    <t>Du Toit N, Mustak S, Cook C.</t>
  </si>
  <si>
    <t>Alireza M, Amelot A, Chauvet D, Terrier LM, Lot G, Bekaert O.</t>
  </si>
  <si>
    <t>Grewal DS, Tran-Viet D, Vajzovic L, Mruthyunjaya P, Toth CA.</t>
  </si>
  <si>
    <t>Farooq AV, Gibbons AG, Council MD, Harocopos GJ, Holland S, Judelson J, Shoss BL, Schmidt EJ, Md Noh UK, D'Angelo A, Chundury RV, Judelson R, Perez VL, Huang AJW.</t>
  </si>
  <si>
    <t>Lopilly Park HY, Jeon S, Lee MY, Park CK.</t>
  </si>
  <si>
    <t>Agramunt S, Meuleners L, Chow KC, Ng JQ, Morlet N.</t>
  </si>
  <si>
    <t>McDaniel LM, Couch SM.</t>
  </si>
  <si>
    <t>Joseph A, Pasquale LR.</t>
  </si>
  <si>
    <t>Chee YE, Eliott D.</t>
  </si>
  <si>
    <t>Greenstein S, Pineda R 2nd.</t>
  </si>
  <si>
    <t>Farrell E, Heffron C, Murphy M, O'Leary G, Sheahan P.</t>
  </si>
  <si>
    <t>Silva MRL, Baccega A, Duarte AF, Chahud F, Cruz AAV.</t>
  </si>
  <si>
    <t>Cimino PJ, Sychev YV, Gonzalez-Cuyar LF, Mudumbai RC, Keene CD.</t>
  </si>
  <si>
    <t>Baser G, Yildiz N, Calan M.</t>
  </si>
  <si>
    <t>Choi KE, Song JS, Kang B, Eom Y, Kim HM.</t>
  </si>
  <si>
    <t>Yazdani S, Doozandeh A, Pakravan M, Ownagh V, Yaseri M.</t>
  </si>
  <si>
    <t>Baudouin C, Galarreta DJ, Mrukwa-Kominek E, Böhringer D, Maurino V, Guillon M, Rossi GC, Van der Meulen IJ, Ogundele A, Labetoulle M.</t>
  </si>
  <si>
    <t>Hof H.</t>
  </si>
  <si>
    <t>Pierro L, Iuliano L, Cicinelli MV, Casalino G, Bandello F.</t>
  </si>
  <si>
    <t>Veritti D, Sarao V, Parravano M, Arias L, Varano M, Lanzetta P.</t>
  </si>
  <si>
    <t>Gupta B, Neffendorf JE, Wong R, Laidlaw DAH, Williamson TH.</t>
  </si>
  <si>
    <t>Schittkowski MP.</t>
  </si>
  <si>
    <t>von Sonnleithner C, Pilger D, Homburg D, Brockmann T, Torun N, Bertelmann E.</t>
  </si>
  <si>
    <t>Ishii A, Kang JQ, Schornak CC, Hernandez CC, Shen W, Watkins JC, Macdonald RL, Hirose S.</t>
  </si>
  <si>
    <t>Kandhavelu J, Demonte NL, Namperumalsamy VP, Prajna L, Thangavel C, Jayapal JM, Kuppamuthu D.</t>
  </si>
  <si>
    <t>Matano F, Murai Y, Mizunari T, Tamaki T, Tateyama K, Koketsu K, Tanikawa R, Kamiyama H, Kobayashi S, Morita A.</t>
  </si>
  <si>
    <t>Garcia Tirado A, Jimenez-Rolando B, Noval S, Martinez Bermejo A.</t>
  </si>
  <si>
    <t>Parmeggiani F, Barbaro V, Migliorati A, Raffa P, Nespeca P, De Nadai K, Del Vecchio C, Palù G, Parolin C, Di Iorio E.</t>
  </si>
  <si>
    <t>Markovic V, Vukovic D, Radosavljevic A, Marjanovic I.</t>
  </si>
  <si>
    <t>Tan G, Yu S, Pan H, Li J, Liu D, Yuan K, Yang X, Pan W.</t>
  </si>
  <si>
    <t>Van Lancker L, Petrarca R, Moutsouris K, Masaoutis P, Kampougeris G.</t>
  </si>
  <si>
    <t>Mimouni M, Nemet A, Pokroy R, Sela T, Munzer G, Kaiserman I.</t>
  </si>
  <si>
    <t>Hatz K, Schneider U, Henrich B, Braun B, Sacu S, Prünte C.</t>
  </si>
  <si>
    <t>Trento M, Charrier L, Salassa M, Merlo S, Passera P, Baltatescu A, Cavallo F, Porta M.</t>
  </si>
  <si>
    <t>Wartna JB, Bohnen AM, Elshout G, Pijnenburg MW, Pols DH, Gerth van Wijk RR, Bindels PJ.</t>
  </si>
  <si>
    <t>Chiang YZ, Pierone G, Al-Niaimi F.</t>
  </si>
  <si>
    <t>Nishida K, Sakaguchi H, Kamei M, Shiraki N, Oura Y, Wakabayashi T, Hara C, Fukushima Y, Sato T, Sayanagi K, Sato S, Fukuda M, Nishida K.</t>
  </si>
  <si>
    <t>Hernández-Martínez P, Dolz-Marco R, Hervás-Marín D, Andreu-Fenoll M, Gallego-Pinazo R, Arévalo JF.</t>
  </si>
  <si>
    <t>Moisseiev E, Abbassi S, Park SS.</t>
  </si>
  <si>
    <t>Sousa DC, Leal I, Marques-Neves C, Pinto F, Abegão Pinto L.</t>
  </si>
  <si>
    <t>Elhefney EM, Al-Sharkawy HT, Kishk HM, Abouelkheir H.</t>
  </si>
  <si>
    <t>Chatziralli I, Maniatea A, Koubouni K, Parikakis E, Mitropoulos P.</t>
  </si>
  <si>
    <t>Gross JB, Davis GH, Bell NP, Feldman RM, Blieden LS.</t>
  </si>
  <si>
    <t>Neffendorf JE, Gupta B, Williamson TH.</t>
  </si>
  <si>
    <t>Rao P, Yonekawa Y, Thomas BJ, Drenser KA.</t>
  </si>
  <si>
    <t>Hagiwara A, Baba T, Tatsumi T, Sato E, Oshitari T, Yamamoto S.</t>
  </si>
  <si>
    <t>Ng JS, Shih B.</t>
  </si>
  <si>
    <t>Fledelius HC.</t>
  </si>
  <si>
    <t>Bardak H, Gunay M, Bardak Y, Ercalik Y.</t>
  </si>
  <si>
    <t>Silverman RH, Urs R, RoyChoudhury A, Archer TJ, Gobbe M, Reinstein DZ.</t>
  </si>
  <si>
    <t>Tanna P, Strauss RW, Fujinami K, Michaelides M.</t>
  </si>
  <si>
    <t>de Ortueta D, Arba-Mosquera S.</t>
  </si>
  <si>
    <t>Sahin-Atik S, Koc F, Akin-Sari S, Ozmen M.</t>
  </si>
  <si>
    <t>Sayman Muslubas I, Karacorlu M, Hocaoglu M, Arf S, Ozdemir H.</t>
  </si>
  <si>
    <t>Fernández J, Valero A, Martínez J, Piñero DP, Rodríguez-Vallejo M.</t>
  </si>
  <si>
    <t>Kozobolis V, Panos GD, Konstantinidis A, Labiris G.</t>
  </si>
  <si>
    <t>Katz G, Moisseiev E, Goldenberg D, Moisseiev J, Lomnicky Y, Abend Y, Treister G, Levkovitch-Verbin H.</t>
  </si>
  <si>
    <t>Kurultay-Ersan I, Emre S.</t>
  </si>
  <si>
    <t>Chiambaretta F, Doan S, Labetoulle M, Rocher N, Fekih LE, Messaoud R, Khairallah M, Baudouin C; HA-trehalose Study Group..</t>
  </si>
  <si>
    <t>Barker L, Bunce C, Husain S, Adams GG.</t>
  </si>
  <si>
    <t>Ulusoy DM, Göktaş E, Duru N, Özköse A, Ataş M, Yuvacı İ, Arifoğlu HB, Zararsız G.</t>
  </si>
  <si>
    <t>Chang A, Kugelberg M.</t>
  </si>
  <si>
    <t>Titiyal JS, Kaur M, Sahu S, Sharma N, Sinha R.</t>
  </si>
  <si>
    <t>Barbosa JB, De Farias CC, Hirai FE, Pereira Gomes JÁ.</t>
  </si>
  <si>
    <t>Fathallah M, Eltanamly RM, Saadeldin H, Elnahry GH.</t>
  </si>
  <si>
    <t>Faria MY, Ferreira NP, Canastro M.</t>
  </si>
  <si>
    <t>Füst Á, Tóth J, Simon G, Imre L, Nagy ZZ.</t>
  </si>
  <si>
    <t>Hejsek L, Stepanov A, Dusova J, Marak J, Nekolova J, Jiraskova N, Codenotti M.</t>
  </si>
  <si>
    <t>Giambene B, Virgili G, Menchini U.</t>
  </si>
  <si>
    <t>Yan H.</t>
  </si>
  <si>
    <t>Finger PT, Milman T.</t>
  </si>
  <si>
    <t>Kim SM, Jeong YS, Lee IJ, Park MC, Park DH.</t>
  </si>
  <si>
    <t>Chatziralli I, Theodossiadis G, Grigoropoulos V, Datseris I, Chatzirallis A, Theodossiadis P.</t>
  </si>
  <si>
    <t>Villarruel JM, Li XQ, Bach-Holm D, Hamann S.</t>
  </si>
  <si>
    <t>Theinert C, Wiedemann P, Unterlauft JD.</t>
  </si>
  <si>
    <t>Whitwell JL, Lowe VJ, Tosakulwong N, Weigand SD, Senjem ML, Schwarz CG, Spychalla AJ, Petersen RC, Jack CR Jr, Josephs KA.</t>
  </si>
  <si>
    <t>Claxton L, Hodgson R, Taylor M, Malcolm B, Pulikottil Jacob R.</t>
  </si>
  <si>
    <t>Bi R, Logan I, Yao YG.</t>
  </si>
  <si>
    <t>Mochizuki M, Sugita S, Kamoi K, Takase H.</t>
  </si>
  <si>
    <t>Ivanir Y, Trobe JD.</t>
  </si>
  <si>
    <t>Jiramongkolchai K, Buckley EG, Bhatti MT, Muh CR, Wiggins RE, Jiramongkolchai P, El-Dairi MA.</t>
  </si>
  <si>
    <t>Thon OR, Gittinger JW Jr.</t>
  </si>
  <si>
    <t>Shaikh M, Miller JB, Papakostas TD, Husain D.</t>
  </si>
  <si>
    <t>Dénier C, Dureau P, Edelson C, Barjol A, Caputo G.</t>
  </si>
  <si>
    <t>Ren M, Yang XG, Dang XJ, Xiao JA.</t>
  </si>
  <si>
    <t>Richter P, Wilhelm H, Peters T, Luedtke H, Kurtenbach A, Jaegle H, Wilhelm B.</t>
  </si>
  <si>
    <t>Papagno C, Minniti G, Mattavelli GC, Mantovan L, Cecchetto C.</t>
  </si>
  <si>
    <t>Park SS, Moisseiev E, Bauer G, Anderson JD, Grant MB, Zam A, Zawadzki RJ, Werner JS, Nolta JA.</t>
  </si>
  <si>
    <t>Aubin S, Kupers R, Ptito M, Jennum P.</t>
  </si>
  <si>
    <t>Chen H, Qiu W, Zhang Q, Wang J, Shi Z, Liu J, Lian Z, Feng H, Miao X, Zhou H.</t>
  </si>
  <si>
    <t>Stachon T, Kolev K, Flaskó Z, Seitz B, Langenbucher A, Szentmáry N.</t>
  </si>
  <si>
    <t>Galindo-Ferreiro A, Akaishi P, Hanafi S, Khandekar R, Galvez-Ruiz A, Schellini S, Cruz A.</t>
  </si>
  <si>
    <t>Rajavi Z, Lashgari A, Sabbaghi H, Behradfar N, Yaseri M.</t>
  </si>
  <si>
    <t>Eustis HS, Janot A, Jhaveri C.</t>
  </si>
  <si>
    <t>Sefi-Yurdakul N, Berk AT.</t>
  </si>
  <si>
    <t>Lee KE, Kang JH, Yim YR, Kim JE, Lee JW, Wen L, Park DJ, Kim TJ, Park YW, Yoon KC, Lee JS, Lee SS.</t>
  </si>
  <si>
    <t>Struja T, Fehlberg H, Kutz A, Guebelin L, Degen C, Mueller B, Schuetz P.</t>
  </si>
  <si>
    <t>Rapoport Y, Veldman P.</t>
  </si>
  <si>
    <t>Vodopivec I, Cestari DM, Rizzo JF 3rd.</t>
  </si>
  <si>
    <t>Nicaise C, Weichselbaum L, Schandene L, Gangji V, Dehavay F, Bouchat J, Balau B, Vogl T, Soyfoo MS.</t>
  </si>
  <si>
    <t>Morescalchi F, Costagliola C, Gambicorti E, Duse S, Romano MR, Semeraro F.</t>
  </si>
  <si>
    <t>Olsen TG, Frederiksen J.</t>
  </si>
  <si>
    <t>Christenbury JG, Phasukkijwatana N, Tan A, Freund KB, Sarraf D.</t>
  </si>
  <si>
    <t>Cicinelli MV, Carnevali A, Rabiolo A, Querques L, Zucchiatti I, Scorcia V, Bandello F, Querques G.</t>
  </si>
  <si>
    <t>Hirai C, Yamamoto Y, Takeda T, Tasaki A, Inaba Y, Kiyokawa Y, Suzuki Y, Tsutsumi T.</t>
  </si>
  <si>
    <t>Jin Y, Chen H, Xu X, Hu Y, Wang C, Ma Z.</t>
  </si>
  <si>
    <t>Sridhar J, Yonekawa Y, Kuriyan AE, Joseph A, Thomas BJ, Liang MC, Rayess N, Relhan N, Wolfe JD, Shah CP, Witkin AJ, Flynn HW Jr, Garg SJ.</t>
  </si>
  <si>
    <t>Khan HA, Shahzad MA.</t>
  </si>
  <si>
    <t>Mansouri K, Shaarawy T.</t>
  </si>
  <si>
    <t>Rotenstreich Y, Tzameret A, Kalish SE, Bubis E, Belkin M, Moroz I, Rosner M, Levy I, Margel S, Sher I.</t>
  </si>
  <si>
    <t>Öhnell H, Heijl A, Anderson H, Bengtsson B.</t>
  </si>
  <si>
    <t>Shin JY, Chung B, Na YH, Lee J, Chung H, Byeon SH.</t>
  </si>
  <si>
    <t>Pakravan M, Javadi MA, Yazdani S, Ghahari E, Behroozi Z, Soleimanizad R, Moghimi S, Nilforoushan N, Zarei R, Eslami Y, Ghassami M, Ziaei H, Katibeh M, Tabesh H, Yaseri M.</t>
  </si>
  <si>
    <t>Karthikeyan B, Harini L, Krishnakumar V, Kannan VR, Sundar K, Kathiresan T.</t>
  </si>
  <si>
    <t>Li P, Wang Z, Zhou Q, Li S, Zhang J, Wang Y, Wang X, Wang B, Zhao F, Liu P, Yang Z.</t>
  </si>
  <si>
    <t>Pasquale LR, Aschard H, Kang JH, Bailey JN, Lindström S, Chasman DI, Christen WG, Allingham RR, Ashley-Koch A, Lee RK, Moroi SE, Brilliant MH, Wollstein G, Schuman JS, Fingert J, Budenz DL, Realini T, Gaasterland T, Gaasterland D, Scott WK, Singh K, Sit AJ, et al.</t>
  </si>
  <si>
    <t>Heljasvaara R, Aikio M, Ruotsalainen H, Pihlajaniemi T.</t>
  </si>
  <si>
    <t>Shin HJ, Woo KI, Kim YD.</t>
  </si>
  <si>
    <t>De Summa S, Guida M, Tommasi S, Strippoli S, Pellegrini C, Fargnoli MC, Pilato B, Natalicchio I, Guida G, Pinto R.</t>
  </si>
  <si>
    <t>Hughes AR, Mallen EA, Elliott DB.</t>
  </si>
  <si>
    <t>Nguyen BH, Kuo J, Budiman A, Christie H, Ali S.</t>
  </si>
  <si>
    <t>Leo F, Cocchi E, Brayda L.</t>
  </si>
  <si>
    <t>Dolinska MB, Kus NJ, Farney SK, Wingfield PT, Brooks BP, Sergeev YV.</t>
  </si>
  <si>
    <t>Hussain MA, Bhuiyan A, Turpin A, Luu CD, Smith RT, Guymer RH, Kotagiri R.</t>
  </si>
  <si>
    <t>Lanza M, Iaccarino S, Varricchi G, D'Errico T, Gironi Carnevale UA, Bifani M.</t>
  </si>
  <si>
    <t>Peng C, Wang W, Xu Q, Yang M, Zhou H, Zhao S, Wei S.</t>
  </si>
  <si>
    <t>Visser MS, Dieleman M, Klijn S, Timman R, Lundström M, Busschbach JJ, Reus NJ.</t>
  </si>
  <si>
    <t>Çerman E, Özcan DÖ, Toker E.</t>
  </si>
  <si>
    <t>Pfeiffer ML, Ozgur OK, Myers JN, Peng A, Ning J, Zafereo ME, Thakar S, Thuro B, Prieto VG, Ross MI, Esmaeli B.</t>
  </si>
  <si>
    <t>Nitta E, Hirooka K, Shimazaki T, Sato S, Ukegawa K, Nakano Y, Tsujikawa A.</t>
  </si>
  <si>
    <t>Vujosevic S, Torresin T, Bini S, Convento E, Pilotto E, Parrozzani R, Midena E.</t>
  </si>
  <si>
    <t>Sauer L, Peters S, Schmidt J, Schweitzer D, Klemm M, Ramm L, Augsten R, Hammer M.</t>
  </si>
  <si>
    <t>Aukrust I, Jansson RW, Bredrup C, Rusaas HE, Berland S, Jørgensen A, Haug MG, Rødahl E, Houge G, Knappskog PM.</t>
  </si>
  <si>
    <t>Liu HH, He Z, Nguyen CT, Vingrys AJ, Bui BV.</t>
  </si>
  <si>
    <t>De Moraes CG, Liebmann JM, Levin LA.</t>
  </si>
  <si>
    <t>Kokubo K, Katori N, Hayashi K, Sugawara J, Fujii A, Maegawa J.</t>
  </si>
  <si>
    <t>Joshi S, Yau W, Kermode A.</t>
  </si>
  <si>
    <t>Merino PS, Vera RE, Mariñas LG, Gómez de Liaño PS, Escribano JV.</t>
  </si>
  <si>
    <t>Salavati M, Rameckers EA, Waninge A, Krijnen WP, Steenbergen B, van der Schans CP.</t>
  </si>
  <si>
    <t>Brunner PM, Silverberg JI, Guttman-Yassky E, Paller AS, Kabashima K, Amagai M, Luger TA, Deleuran M, Werfel T, Eyerich K, Stingl G; Councilors of the International Eczema Council..</t>
  </si>
  <si>
    <t>Dugdale C, Brown S, Davila C, Wolkow N, Fishbein G, Sun J, Barkoudah E, Rawizza H.</t>
  </si>
  <si>
    <t>Eapen BC, Murphy DP, Cifu DX.</t>
  </si>
  <si>
    <t>Shetty V, Sriram S G.</t>
  </si>
  <si>
    <t>Cho YH, Craig ME, Januszewski AS, Benitez-Aguirre P, Hing S, Jenkins AJ, Donaghue KC.</t>
  </si>
  <si>
    <t>Suwan Y, Jiamsawad S, Supakontanasan W, Teekhasaenee C.</t>
  </si>
  <si>
    <t>Sato T, Tsuboi K, Nakashima H, Emi K.</t>
  </si>
  <si>
    <t>Russo MM, Lemos T, Imbiriba LA, Ribeiro NL, Vargas CD.</t>
  </si>
  <si>
    <t>Woodward DF, Wang JW, Ni M, Bauer A, Martos JL, Carling RW, Poloso NJ.</t>
  </si>
  <si>
    <t>Varma R, Torres M, McKean-Cowdin R, Rong F, Hsu C, Jiang X; Chinese American Eye Study Group..</t>
  </si>
  <si>
    <t>Porrúa L, Oblanca N, González-López JJ.</t>
  </si>
  <si>
    <t>Chen C, Liu K, Xu Y, Zhang P, Suo Y, Lu Y, Zhang W, Su L, Gu Q, Wang H, Gu J, Li Z, Xu X.</t>
  </si>
  <si>
    <t>Fernando R, Placzek E, Reese EA, Placzek AT, Schwartz S, Trierweiler A, Niziol LM, Raychaudhuri N, Atkins S, Scanlan TS, Smith TJ.</t>
  </si>
  <si>
    <t>Chervenkoff JV, Rajak SN, Selva D, Davis G.</t>
  </si>
  <si>
    <t>Athavale DD, Jones R, O'Donnell BA, Forer M, Biggs N.</t>
  </si>
  <si>
    <t>Sobol EK, Barmettler A.</t>
  </si>
  <si>
    <t>Goel R, Nagpal S, Kumar S, Meher R, Kamal S, Garg S.</t>
  </si>
  <si>
    <t>Hirabayashi KE, Kalin-Hajdu E, Brodie FL, Kersten RC, Russell MS, Vagefi MR.</t>
  </si>
  <si>
    <t>Malclès A, Dot C, Voirin N, Vié AL, Agard É, Bellocq D, Denis P, Kodjikian L.</t>
  </si>
  <si>
    <t>Barikian A, Salti H, Safar A, Mahfoud ZR, Bashshur ZF.</t>
  </si>
  <si>
    <t>Bausili MM, Raja H, Kotowski J, Nadal J, Salomao DR, Keenum D, Pulido JS.</t>
  </si>
  <si>
    <t>Gerring RC, Ott CT, Curry JM, Sargi ZB, Wester ST.</t>
  </si>
  <si>
    <t>Esfandiari H, Pakravan M, Zakeri Z, Ziaie S, Pakravan P, Ownagh V.</t>
  </si>
  <si>
    <t>Gil JQ, Marques JP, Hogg R, Rosina C, Cachulo ML, Santos A, Staurenghi G, Chakravarthy U, Silva R.</t>
  </si>
  <si>
    <t>Lang SJ, Böhringer D, Geerling G, Reinhard T.</t>
  </si>
  <si>
    <t>Zhuang X, Chen Y, Zhuang X, Xing T, Chen T, Jiang G, Yang X.</t>
  </si>
  <si>
    <t>Keino H, Okada AA, Watanabe T, Nakayama M, Nakamura T.</t>
  </si>
  <si>
    <t>Pahuja NK, Shetty R, Sinha Roy A, Thakkar MM, Jayadev C, Nuijts RM, Nagaraja H.</t>
  </si>
  <si>
    <t>Santodomingo-Rubido J, Villa-Collar C, Gilmartin B, Gutiérrez-Ortega R, Sugimoto K.</t>
  </si>
  <si>
    <t>O'Neal WT, Lee KE, Soliman EZ, Klein R, Klein BE.</t>
  </si>
  <si>
    <t>Jung I, Choi SY, Kim HJ, Kim JS.</t>
  </si>
  <si>
    <t>Han JC, Hwang YH, Ahn BH.</t>
  </si>
  <si>
    <t>Leal I, Sousa DC, Pinto F, Marques-Neves C, Abegão Pinto L.</t>
  </si>
  <si>
    <t>Vinod K, Gedde SJ.</t>
  </si>
  <si>
    <t>Aref AA.</t>
  </si>
  <si>
    <t>Sng CC, Ang M, Barton K.</t>
  </si>
  <si>
    <t>Benatti CA, Tsao JZ, Afshari NA.</t>
  </si>
  <si>
    <t>Khan KN, Mahroo OA, Islam F, Webster AR, Moore AT, Michaelides M.</t>
  </si>
  <si>
    <t>Sridhar J, Shahlaee A, Shieh WS, Rahimy E.</t>
  </si>
  <si>
    <t>Chan SM, Svitova TF, Lin MC.</t>
  </si>
  <si>
    <t>Fujii A, Inoue N, Watanabe M, Kawakami C, Hidaka Y, Hayashizaki Y, Iwatani Y.</t>
  </si>
  <si>
    <t>Yardley AE, Hoskin AK, Hanman K, Sanfilippo PG, Lam GC, Mackey DA.</t>
  </si>
  <si>
    <t>Chawla S, Bowman J, Gandhi M, Panizza B.</t>
  </si>
  <si>
    <t>Nigro S, Arabia G, Antonini A, Weis L, Marcante A, Tessitore A, Cirillo M, Tedeschi G, Zanigni S, Calandra-Buonaura G, Tonon C, Pezzoli G, Cilia R, Zappia M, Nicoletti A, Cicero CE, Tinazzi M, Tocco P, Cardobi N, Quattrone A.</t>
  </si>
  <si>
    <t>Chen R, Huang G, Liu S, Ma W, Yin X, Zhou S.</t>
  </si>
  <si>
    <t>Wahl M, Tipotsch-Maca SM, Vecsei-Marlovits PV.</t>
  </si>
  <si>
    <t>Yong Z, Hsieh PJ, Milea D.</t>
  </si>
  <si>
    <t>Stan MN, Salvi M.</t>
  </si>
  <si>
    <t>Al-Ezzi MY, Pathak N, Tappuni AR, Khan KS.</t>
  </si>
  <si>
    <t>Obata S, Fujikawa M, Iwasaki K, Kakinoki M, Sawada O, Saishin Y, Kawamura H, Ohji M.</t>
  </si>
  <si>
    <t>Eleftheriou CG, Zimmermann JB, Kjeldsen HD, David-Pur M, Hanein Y, Sernagor E.</t>
  </si>
  <si>
    <t>Dolz-Marco R, Sarraf D, Giovinazzo V, Freund KB.</t>
  </si>
  <si>
    <t>Turkoglu EB, Lally SE, Shields CL.</t>
  </si>
  <si>
    <t>Spaide RF.</t>
  </si>
  <si>
    <t>Atchison EA, Omar AF, Iezzi R, Barkmeier AJ, Bakri SJ.</t>
  </si>
  <si>
    <t>Yong Huang X, Wu N, Li N, Wang Y, Shakoor A.</t>
  </si>
  <si>
    <t>Asena L, Suveren EH, Karabay G, Dursun Altinors D.</t>
  </si>
  <si>
    <t>Synnes A, Luu TM, Moddemann D, Church P, Lee D, Vincer M, Ballantyne M, Majnemer A, Creighton D, Yang J, Sauve R, Saigal S, Shah P, Lee SK; Canadian Neonatal Network and the Canadian Neonatal Follow-Up Network..</t>
  </si>
  <si>
    <t>Lorenz K, Beck S, Keilani MM, Wasielica-Poslednik J, Pfeiffer N, Grus FH.</t>
  </si>
  <si>
    <t>Wang Q, Liu W, Wu Y, Ma Y, Zhao G.</t>
  </si>
  <si>
    <t>Öner V, Bulut A.</t>
  </si>
  <si>
    <t>Laroni A, Brogi D, Brescia Morra V, Guidi L, Pozzilli C, Comi G, Lugaresi A, Turrini R, Raimondi D, Uccelli A, Mancardi GL.</t>
  </si>
  <si>
    <t>Huz JI, Mukkamala K, Pagan IR, Ritterband D, Shah M, Gentile RC, Engelbert M.</t>
  </si>
  <si>
    <t>Mazerand E, Le Renard M, Hue S, Lemée JM, Klinger E, Menei P.</t>
  </si>
  <si>
    <t>Pareja-Ríos A, Bonaque-González S, Serrano-García M, Cabrera-López F, Abreu-Reyes P, Marrero-Saavedra MD.</t>
  </si>
  <si>
    <t>Peleg H, Ben-Chetrit E.</t>
  </si>
  <si>
    <t>Wertelecki W, Chambers CD, Yevtushok L, Zymak-Zakutnya N, Sosyniuk Z, Lapchenko S, Ievtushok B, Akhmedzhanova D, Komov O.</t>
  </si>
  <si>
    <t>Pascali M, Avantaggiato A, Carinci F.</t>
  </si>
  <si>
    <t>Kasahara K, Moriyama M, Morohoshi K, Yoshida T, Simada N, Nagaoka N, Yokoi T, Shinohara K, Kaneko Y, Suga M, Ohno-Matsui K.</t>
  </si>
  <si>
    <t>Medina CA, Ortiz AG, Relhan N, Smiddy WE, Townsend JH, Flynn HW Jr.</t>
  </si>
  <si>
    <t>Khan MA, Shahlaee A, Bansal AS, Maguire JI.</t>
  </si>
  <si>
    <t>Balaskas K, Karampelas M, Horani M, Hotu O, Keane P, Aslam T.</t>
  </si>
  <si>
    <t>Ohno-Matsui K.</t>
  </si>
  <si>
    <t>Vaiano AS, Coronado Quitllet E, Zinzanella G, De Benedetti G, Caramello G.</t>
  </si>
  <si>
    <t>Shifera AS, Pennesi ME, Yang P, Lin P.</t>
  </si>
  <si>
    <t>Chiang MY, Camuglia JE, Khaw PT.</t>
  </si>
  <si>
    <t>Singh AD, Dupps WJ Jr, Biscotti CV, Suh JH, Lathrop KL, Nairn JP, Shih H.</t>
  </si>
  <si>
    <t>Galvis V, Tello A, Carreño NI, Berrospi RD, Niño CA.</t>
  </si>
  <si>
    <t>Yin Y, Gong L.</t>
  </si>
  <si>
    <t>Eghrari AO, Vasanth S, Wang J, Vahedi F, Riazuddin SA, Gottsch JD.</t>
  </si>
  <si>
    <t>Wong ES, Chow CW, Luk WK, Fung KS, Li KK.</t>
  </si>
  <si>
    <t>Rose L, Byrd JM, Qaseem Y.</t>
  </si>
  <si>
    <t>Liu S, Veldman P.</t>
  </si>
  <si>
    <t>Fu L, Aspinall P, Bennett G, Magidson J, Tatham AJ.</t>
  </si>
  <si>
    <t>Hafler BP.</t>
  </si>
  <si>
    <t>Grover DS, Godfrey DG, Smith O, Shi W, Feuer WJ, Fellman RL.</t>
  </si>
  <si>
    <t>Asfuroglu M, Cavdarli B, Koz OG, A Yarangumeli A, Ozdemir EY.</t>
  </si>
  <si>
    <t>Foti PV, Longo A, Reibaldi M, Russo A, Privitera G, Spatola C, Raffaele L, Salamone V, Farina R, Palmucci S, Musumeci A, Caltabiano R, Ragusa M, Mariotti C, Avitabile T, Milone P, Ettorre GC.</t>
  </si>
  <si>
    <t>Ahnood D, Madhusudhan S, Tsaloumas MD, Waheed NK, Keane PA, Denniston AK.</t>
  </si>
  <si>
    <t>Chronopoulos A, Thumann G, Schutz J.</t>
  </si>
  <si>
    <t>Rigi M, Khan K, Smith SV, Suleiman AO, Lee AG.</t>
  </si>
  <si>
    <t>Chang MY, Shin A, Park J, Nagiel A, Lalane RA, Schwartz SD, Demer JL.</t>
  </si>
  <si>
    <t>Byrne N, Plonsker JH, Tan LA, Byrne RW, Munoz LF.</t>
  </si>
  <si>
    <t>Hermann R, Debeaupte M, Durbec M.</t>
  </si>
  <si>
    <t>Gallego-Pinazo R, Dolz-Marco R, Andreu-Fenoll M, Farrés J, Monclús L.</t>
  </si>
  <si>
    <t>Kooi IE, van Mil SE, MacPherson D, Mol BM, Moll AC, Meijers-Heijboer H, Kaspers GJ, Cloos J, Te Riele H, Dorsman JC.</t>
  </si>
  <si>
    <t>Rao R, Pointdujour-Lim R, Ganguly A, Shields CL.</t>
  </si>
  <si>
    <t>Dwivedi R, Tiroumal S.</t>
  </si>
  <si>
    <t>Zhao S, Zhou H, Peng X, Tan S, Liu Z, Chen T, Xu Q, Wei S.</t>
  </si>
  <si>
    <t>Chung H, Byeon SH, Freund KB.</t>
  </si>
  <si>
    <t>Balasubramaniam SC, Pellegrini M, Staurenghi G, Pulido JS.</t>
  </si>
  <si>
    <t>Mendes Marques NBPS, Barros SR, Miranda AF, Nobre Cardoso J, Parreira S, Fonseca T, Donaire NM, Campos N.</t>
  </si>
  <si>
    <t>Spaide RF, Suzuki M, Yannuzzi LA, Matet A, Behar-Cohen F.</t>
  </si>
  <si>
    <t>Fathalla AM, Sebaity DM, Mohamed TA, Hussein MS.</t>
  </si>
  <si>
    <t>Vaz-Pereira S, Dansingani KK, Chen KC, Cooney MJ, Klancnik JM Jr, Engelbert M.</t>
  </si>
  <si>
    <t>Bazzazi N, Akbarzadeh S, Yavarikia M, Poorolajal J, Fouladi DF.</t>
  </si>
  <si>
    <t>Tekin K, Teke MY, Ozates S, Randhawa S.</t>
  </si>
  <si>
    <t>Jakobiec FA, Stagner AM, Homer N, Yoon MK.</t>
  </si>
  <si>
    <t>Czyz CN, Fowler AM, Dutton JJ, Cahill KV, Foster JA, Hill RH, Everman KR, Nabavi CB.</t>
  </si>
  <si>
    <t>Carniciu AL, Chou J, Leskov I, Freitag SK.</t>
  </si>
  <si>
    <t>Tan AC, Dansingani KK, Yannuzzi LA, Sarraf D, Freund KB.</t>
  </si>
  <si>
    <t>Liu H, Luo Y, Duan M, Zhang J, Cantrill HL.</t>
  </si>
  <si>
    <t>Kaliki S, Freitag SK, Chodosh J.</t>
  </si>
  <si>
    <t>Micali A, Roszkowska AM, Postorino EI, Rania L, Aragona E, Wylegala E, Nowinska A, Ieni A, Calimeri S, Pisani A, Aragona P, Puzzolo D.</t>
  </si>
  <si>
    <t>Cornelius CR.</t>
  </si>
  <si>
    <t>Uçakhan ÖÖ, Bayraktutar B.</t>
  </si>
  <si>
    <t>Hirst LW, Smallcombe K.</t>
  </si>
  <si>
    <t>Bouffard MA, Cornblath WT, Rizzo JF 3rd, Lee MS, DeLott LB, Eggenberger ER, Torun N.</t>
  </si>
  <si>
    <t>Kuonen A, Borruat FX.</t>
  </si>
  <si>
    <t>Vallabh NA, Buchanan A, Ainscough M, Newman W, Fryer A.</t>
  </si>
  <si>
    <t>Gueudry J, Thorne JE, Bansie R, Braun J, van Hagen PM, Bodaghi B.</t>
  </si>
  <si>
    <t>Wong CG, Taban M, Osann K, Ross-Cisneros FN, Bruice TC, Zahn G, You T.</t>
  </si>
  <si>
    <t>Kee AR, Wong TY, Li LJ.</t>
  </si>
  <si>
    <t>Kim E, Bakaraju RC, Ehrmann K.</t>
  </si>
  <si>
    <t>Perez-Straziota CE, Randleman JB.</t>
  </si>
  <si>
    <t>Scharoun JH, Han JH, Gobin YP.</t>
  </si>
  <si>
    <t>Koo EB, Gilbert AL, VanderVeen DK.</t>
  </si>
  <si>
    <t>Gupta A, Cavallerano J, Sun JK, Silva PS.</t>
  </si>
  <si>
    <t>Huckfeldt RM, Comander J.</t>
  </si>
  <si>
    <t>Lee Y, Lee DK, Lee JM, Chung SJ, Lee JJ, Sohn YH, Lee PH.</t>
  </si>
  <si>
    <t>Serna-Ojeda JC, Loya-Garcia D, Navas A, Lichtinger A, Ramirez-Miranda A, Graue-Hernandez EO.</t>
  </si>
  <si>
    <t>Eleftheriadou M, Vazquez-Alfageme C, Citu CM, Crosby-Nwaobi R, Sivaprasad S, Hykin P, Hamilton RD, Patel PJ.</t>
  </si>
  <si>
    <t>Elbaz U, Mireskandari K, Tehrani N, Shen C, Khan MS, Williams S, Ali A.</t>
  </si>
  <si>
    <t>Larochelle MB, Phan R, Craddock J, Abzug MJ, Curtis D, Robinson CC, Giller RH, Cosgrove S, Siringo F, McCourt E, Palestine AG.</t>
  </si>
  <si>
    <t>Hu Y, Liu N, Chen Y.</t>
  </si>
  <si>
    <t>Alda J, Gómez Sanz F, González Martín-Moro J.</t>
  </si>
  <si>
    <t>Mastropasqua L, Massaro-Giordano G, Nubile M, Sacchetti M.</t>
  </si>
  <si>
    <t>Scoles D, Sulai YN, Cooper RF, Higgins BP, Johnson RD, Carroll J, Dubra A, Stepien KE.</t>
  </si>
  <si>
    <t>Pan CW, Qian DJ, Zhu H, Yu JJ, Liu H.</t>
  </si>
  <si>
    <t>Vilà N, Coblentz J, Moreira-Neto C, Bravo-Filho V, Zoroquiain P, Burnier MN Jr.</t>
  </si>
  <si>
    <t>van der Houwen TB, van Hagen PM, Timmermans WM, Bartol SJ, Lam KH, Kappen JH, van Zelm MC, van Laar JA.</t>
  </si>
  <si>
    <t>Tay SH, Mak A.</t>
  </si>
  <si>
    <t>Kletke S, Batmanabane V, Dai T, Vincent A, Li S, Gordon KA, Papsin BC, Cushing SL, Héon E.</t>
  </si>
  <si>
    <t>Ohnaka M, Nagai Y, Sho K, Miki K, Kimura M, Chihara T, Takahashi K.</t>
  </si>
  <si>
    <t>Caglar Ç, Gul A, Batur M, Yasar T.</t>
  </si>
  <si>
    <t>Hecht I, Achiron A, Man V, Burgansky-Eliash Z.</t>
  </si>
  <si>
    <t>Tsao WS, Hsieh HP, Chuang YT, Sheu MM.</t>
  </si>
  <si>
    <t>Barranco-Fernández I, García-Salido A, Nieto-Moro M, Sierra-Colomina M, Gutierrez-Partida B, de Prada-Vicente I, Torrelo-Fernández A, Serrano-González A.</t>
  </si>
  <si>
    <t>Szeto SK, Chan TC, Wong RL, Ng AL, Li EY, Jhanji V.</t>
  </si>
  <si>
    <t>Palioura S, Colby K.</t>
  </si>
  <si>
    <t>Jiménez-Pérez JC, Yoon MK.</t>
  </si>
  <si>
    <t>Chen Y, Le Q, Hong J, Gong L, Xu J.</t>
  </si>
  <si>
    <t>Mollan SP, Keane PA, Denniston AK.</t>
  </si>
  <si>
    <t>Shi Y, Wang H, Yin J, Zhang X, Li M, Xin C, Chen X, Wang N.</t>
  </si>
  <si>
    <t>Oleszkiewicz A, Pisanski K, Lachowicz-Tabaczek K, Sorokowska A.</t>
  </si>
  <si>
    <t>Bujakowska KM, Fernandez-Godino R, Place E, Consugar M, Navarro-Gomez D, White J, Bedoukian EC, Zhu X, Xie HM, Gai X, Leroy BP, Pierce EA.</t>
  </si>
  <si>
    <t>Mauri L, Manfredini E, Del Longo A, Veniani E, Scarcello M, Terrana R, Radaelli AE, Calò D, Mingoia G, Rossetti A, Marsico G, Mazza M, Gesu GP, Cristina Patrosso M, Penco S, Piozzi E, Primignani P.</t>
  </si>
  <si>
    <t>Kamihara J, Ma C, Fuentes Alabi SL, Garrido C, Frazier AL, Rodriguez-Galindo C, Orjuela MA.</t>
  </si>
  <si>
    <t>Lee S, Elaskandrany M, Ahad A, Chaqour B.</t>
  </si>
  <si>
    <t>Leo M, Bartalena L, Rotondo Dottore G, Piantanida E, Premoli P, Ionni I, Di Cera M, Masiello E, Sassi L, Tanda ML, Latrofa F, Vitti P, Marcocci C, Marinò M.</t>
  </si>
  <si>
    <t>Shin KU, Song SJ, Bae JH, Lee MY.</t>
  </si>
  <si>
    <t>Kim CR, Kim JH, Park HL, Park CK.</t>
  </si>
  <si>
    <t>Ogasawara S, Hashizume K, Okuno T, Imaizumi T, Inomata Y, Tezuka Y, Sanbe A, Kurosaka D.</t>
  </si>
  <si>
    <t>Gallerini S, Marsili L.</t>
  </si>
  <si>
    <t>Hirano T, Toriyama Y, Iesato Y, Imai A, Hirabayashi K, Nagaoka T, Takamura Y, Sugimoto M, Murata T.</t>
  </si>
  <si>
    <t>Clarke J, Puertas R, Kotecha A, Foster PJ, Barton K.</t>
  </si>
  <si>
    <t>Gokul A, Patel DV, Watters GA, McGhee CNJ.</t>
  </si>
  <si>
    <t>Zangerl B, Whatham A, Kim J, Choi A, Assaad NN, Hennessy MP, Kalloniatis M.</t>
  </si>
  <si>
    <t>Fahling JM, McKenzie LK.</t>
  </si>
  <si>
    <t>Melnychuk EM, Sole DP.</t>
  </si>
  <si>
    <t>Agarwal A, Mahajan S, Khairallah M, Mahendradas P, Gupta A, Gupta V.</t>
  </si>
  <si>
    <t>Gilbert AL, Koo EB, Heidary G.</t>
  </si>
  <si>
    <t>Rodriguez-Una I, Azuara-Blanco A, King AJ.</t>
  </si>
  <si>
    <t>Hully M, Ropars J, Hubert L, Boddaert N, Rio M, Bernardelli M, Desguerre I, Cormier-Daire V, Munnich A, de Lonlay P, Reilly L, Besmond C, Bahi-Buisson N.</t>
  </si>
  <si>
    <t>Griffin SL, Carpenter N, Smith-Herron A, Herrmann KK.</t>
  </si>
  <si>
    <t>Baumane K, Ranka R, Laganovska G.</t>
  </si>
  <si>
    <t>Bell K, Holz A, Ludwig K, Pfeiffer N, Grus FH.</t>
  </si>
  <si>
    <t>Gong Q, Janowski M, Xie M, Yang G, Liu L.</t>
  </si>
  <si>
    <t>Cai Y, Alio Del Barrio JL, Wilkins MR, Ang M.</t>
  </si>
  <si>
    <t>Ogura Y, Shiraga F, Terasaki H, Ohji M, Ishida S, Sakamoto T, Hirakata A, Ishibashi T.</t>
  </si>
  <si>
    <t>Padhi TR, Das S, Sharma S, Rath S, Rath S, Tripathy D, Panda KG, Basu S, Besirli CG.</t>
  </si>
  <si>
    <t>Tagawa Y, Namba K, Nakazono Y, Iwata D, Ishida S.</t>
  </si>
  <si>
    <t>Tan J, Almeida LM, Bewley A, Cribier B, Dlova NC, Gallo R, Kautz G, Mannis M, Oon HH, Rajagopalan M, Steinhoff M, Thiboutot D, Troielli P, Webster G, Wu Y, van Zuuren EJ, Schaller M.</t>
  </si>
  <si>
    <t>Karti O, Nalbantoglu O, Abali S, Tunc S, Ozkan B.</t>
  </si>
  <si>
    <t>Kumagai K, Uemura A, Hangai M, Suetsugu T, Ogino N.</t>
  </si>
  <si>
    <t>Ueno S, Nakanishi A, Kominami T, Ito Y, Hayashi T, Yoshitake K, Kawamura Y, Tsunoda K, Iwata T, Terasaki H.</t>
  </si>
  <si>
    <t>Heinzelmann S, Böhringer D, Eberwein P, Reinhard T, Maier P.</t>
  </si>
  <si>
    <t>Cohen A, Wong SH, Patel S, Tsai JC.</t>
  </si>
  <si>
    <t>Lee WJ, Hou CY.</t>
  </si>
  <si>
    <t>Long J, Cheung R, Duong S, Paynter R, Asper L.</t>
  </si>
  <si>
    <t>Gemenetzi M, Lotery AJ, Patel PJ.</t>
  </si>
  <si>
    <t>Yilmaz I, Ozkaya A.</t>
  </si>
  <si>
    <t>Ricci F, Parravano M, Regine F, Sciamanna M, Tedeschi M, Missiroli F, Varano M.</t>
  </si>
  <si>
    <t>Chirco KR, Sohn EH, Stone EM, Tucker BA, Mullins RF.</t>
  </si>
  <si>
    <t>Bazvand F, Zarei M, Ebrahimiadib N, Karkhaneh R, Davoudi S, Soleimanzadeh M, Sharifian E, Roohipoor R, Modjtahedi BS.</t>
  </si>
  <si>
    <t>Demirok G, Kocamaz MF, Topalak Y, Altay Y, Tabakci B, Şengün A.</t>
  </si>
  <si>
    <t>Donati S, Caprani SM, Semeraro F, Vinciguerra R, Virgili G, Testa F, Simonelli F, Azzolini C.</t>
  </si>
  <si>
    <t>Hayashi K, Ogawa S, Yoshida M, Yoshimura K.</t>
  </si>
  <si>
    <t>Ebneter A, Waldmeier D, Zysset-Burri DC, Wolf S, Zinkernagel MS.</t>
  </si>
  <si>
    <t>Jarrett B, Secko M.</t>
  </si>
  <si>
    <t>Dolz-Marco R, Kato K, Freund KB, Yannuzzi LA.</t>
  </si>
  <si>
    <t>Ghadiali Q, Tan A, Freund KB.</t>
  </si>
  <si>
    <t>Yakin M, Yalniz-Akkaya Z, Sevim-Yakin S, Balta O, Ornek F.</t>
  </si>
  <si>
    <t>Campochiaro PA, Lauer AK, Sohn EH, Mir TA, Naylor S, Anderton MC, Kelleher M, Harrop R, Ellis S, Mitrophanous KA.</t>
  </si>
  <si>
    <t>Smith R, Schain M, Nilsson C, Strandberg O, Olsson T, Hägerström D, Jögi J, Borroni E, Schöll M, Honer M, Hansson O.</t>
  </si>
  <si>
    <t>Sanchez-Contreras M, Heckman MG, Tacik P, Diehl N, Brown PH, Soto-Ortolaza AI, Christopher EA, Walton RL, Ross OA, Golbe LI, Graff-Radford N, Wszolek ZK, Dickson DW, Rademakers R.</t>
  </si>
  <si>
    <t>Rabie HM, Malekifar P, Javadi MA, Roshandel D, Esfandiari H.</t>
  </si>
  <si>
    <t>Caglayan M, Sarac O, Kosekahya P, Erten S, Ayan B, Cagil N.</t>
  </si>
  <si>
    <t>Ungprasert P, Crowson CS, Matteson EL.</t>
  </si>
  <si>
    <t>Yokouchi H, Baba T, Misawa S, Kitahashi M, Oshitari T, Kuwabara S, Yamamoto S.</t>
  </si>
  <si>
    <t>Koustenis A Jr, Harris A, Gross J, Januleviciene I, Shah A, Siesky B.</t>
  </si>
  <si>
    <t>Coursey TG, Bian F, Zaheer M, Pflugfelder SC, Volpe EA, de Paiva CS.</t>
  </si>
  <si>
    <t>Ferdi A, Kopsachilis N, Parmar D.</t>
  </si>
  <si>
    <t>Reichhart N, Crespo-Garcia S, Haase N, Golic M, Skosyrski S, Rübsam A, Herrspiegel C, Kociok N, Alenina N, Bader M, Dechend R, Strauss O, Joussen AM.</t>
  </si>
  <si>
    <t>Wykoff CC, Le RT, Khurana RN, Brown DM, Ou WC, Wang R, Clark WL, Boyer DS; ENDURANCE Study Group..</t>
  </si>
  <si>
    <t>Özyol P, Özyol E, Baldemir E.</t>
  </si>
  <si>
    <t>Hallahan KM, Cost B, Goshe JM, Dupps WJ Jr, Srivastava SK, Ehlers JP.</t>
  </si>
  <si>
    <t>Kim HT, Kim JM, Kim JH, Lee JH, Lee MY, Lee JY, Won YS, Park KH, Kwon HS; Korean Ophthalmological Society..</t>
  </si>
  <si>
    <t>Saeedi O, Ashraf H, Slade EP, Medoff DR, Li L, Friedman DS, Kreyenbuhl J.</t>
  </si>
  <si>
    <t>Cook PF, Schmiege SJ, Mansberger SL, Sheppler C, Kammer J, Fitzgerald T, Kahook MY.</t>
  </si>
  <si>
    <t>Weiler DL.</t>
  </si>
  <si>
    <t>Theodoropoulou S, Copland DA, Liu J, Wu J, Gardner PJ, Ozaki E, Doyle SL, Campbell M, Dick AD.</t>
  </si>
  <si>
    <t>El Rami H, Barham R, Sun JK, Silva PS.</t>
  </si>
  <si>
    <t>Kamlesh, Dhiman S, Thacker P, Karothiya B, Goel Y, Rastogi A, Chaudhary R.</t>
  </si>
  <si>
    <t>Yilmaz T, Yilmaz A.</t>
  </si>
  <si>
    <t>Hashemi H, Ghaffari R, Miraftab M, Asgari S.</t>
  </si>
  <si>
    <t>Kaido M, Ibrahim OM, Kawashima M, Ishida R, Sato EA, Tsubota K.</t>
  </si>
  <si>
    <t>Yoshikawa M, Akagi T, Nakanishi H, Ikeda HO, Morooka S, Yamada H, Hasegawa T, Iida Y, Yoshimura N.</t>
  </si>
  <si>
    <t>Stagner AM, Jakobiec FA, Fay A.</t>
  </si>
  <si>
    <t>Kiang L, Johnson MW.</t>
  </si>
  <si>
    <t>Whang WJ, Yoo YS, Joo CK, Yoon G.</t>
  </si>
  <si>
    <t>Singh N, Chang JS, Rachitskaya AV.</t>
  </si>
  <si>
    <t>Birnbaum J, Atri NM, Baer AN, Cimbro R, Montagne J, Casciola-Rosen L.</t>
  </si>
  <si>
    <t>Calvo-Río V, Santos-Gómez M, Calvo I, González-Fernández MI, López-Montesinos B, Mesquida M, Adán A, Hernández MV, Maíz O, Atanes A, Bravo B, Modesto C, Díaz-Cordovés G, Palmou-Fontana N, Loricera J, González-Vela MC, Demetrio-Pablo R, Hernández JL, González-Gay MA, Blanco R.</t>
  </si>
  <si>
    <t>Küçük E, Yılmaz U, Zor KR, Kalaycı D, Sarıkatipoğlu H.</t>
  </si>
  <si>
    <t>Barutta F, Bruno G, Matullo G, Chaturvedi N, Grimaldi S, Schalkwijk C, Stehouwer CD, Fuller JH, Gruden G.</t>
  </si>
  <si>
    <t>Sone Y, Takatori S, Ochi E, Zamami Y, Matsuyama A, Fukuhara S, Goda M, Kitamura Y, Kawasaki H.</t>
  </si>
  <si>
    <t>Iacono P, Battaglia Parodi M, Bandello F.</t>
  </si>
  <si>
    <t>Massry GG.</t>
  </si>
  <si>
    <t>Wünschmann A, Armién AG, Khatri M, Martinez LC, Willette M, Glaser A, Alvarez J, Redig P.</t>
  </si>
  <si>
    <t>Lu J, Mai G, Luo Y, Li M, Cao D, Wang X, Yan H, Sadda SR, Lu L.</t>
  </si>
  <si>
    <t>Koh DH, Lee SG, Kim HC.</t>
  </si>
  <si>
    <t>Pereira WLCJ, Reiche EMV, Kallaur AP, Oliveira SR, Simão ANC, Lozovoy MAB, Schiavão LJV, Rodrigues PRDVP, Alfieri DF, Flauzino T, Kaimen-Maciel DR.</t>
  </si>
  <si>
    <t>De Salvo G, Vaz-Pereira S, Arora R, Lotery AJ.</t>
  </si>
  <si>
    <t>Najjar RP, Milea D.</t>
  </si>
  <si>
    <t>Ohden KL, Pitz S, Ashworth J, Magalhães A, Marinho DR, Lindahl P, Teär Fahnehjelm K, Summers CG.</t>
  </si>
  <si>
    <t>Arellano-Ganem MG, Zuazo F, González M, Abdala A, Olvera-Morales O, Tovilla-Canales JL, Nava-Castañeda Á.</t>
  </si>
  <si>
    <t>Matsumiya W, Honda S, Otsuka K, Miki A, Nagai T, Imai H, Kusuhara S, Nakamura M.</t>
  </si>
  <si>
    <t>Breitbach M, Tappeiner C, Böhm MR, Zurek-Imhoff B, Heinz C, Thanos S, Ganser G, Heiligenhaus A.</t>
  </si>
  <si>
    <t>Raz N, Levin N.</t>
  </si>
  <si>
    <t>Shameer A, Pushker N, Lokdarshi G, Basheerz S, Bajaj MS.</t>
  </si>
  <si>
    <t>Anwar F, Turalba A.</t>
  </si>
  <si>
    <t>Zeng Y, Gao JH.</t>
  </si>
  <si>
    <t>Alkharashi M, Fulton AB.</t>
  </si>
  <si>
    <t>McCannel TA, McCannel CA.</t>
  </si>
  <si>
    <t>Sellam A, Glacet-Bernard A, Coscas F, Miere A, Coscas G, Souied EH.</t>
  </si>
  <si>
    <t>Mikhail M, Nofal N, Sebag M.</t>
  </si>
  <si>
    <t>Thanos A, Todorich B, Hypes SM, Yonekawa Y, Thomas B, Randhawa S, Drenser KA, Trese MT.</t>
  </si>
  <si>
    <t>Çalışkan S, Hekimoğlu A, Çelikay O, Biçer T, Canbakan B, Aylı MD, Gürdal C.</t>
  </si>
  <si>
    <t>Goshe JM, Platt S, Yeaney G, Singh AD.</t>
  </si>
  <si>
    <t>Welton T, Ather S, Proudlock FA, Gottlob I, Dineen RA.</t>
  </si>
  <si>
    <t>Leccese P, Yazici Y, Olivieri I.</t>
  </si>
  <si>
    <t>Ehmann DS, Ho AC.</t>
  </si>
  <si>
    <t>Camargo EAF, Camargo JTF, Neves MF, Simões LF, Bastos LAD, Magalhães LA, Zanotti-Magalhães EM.</t>
  </si>
  <si>
    <t>Kelbsch C, Maeda F, Lisowska J, Lisowski L, Strasser T, Stingl K, Wilhelm B, Wilhelm H, Peters T.</t>
  </si>
  <si>
    <t>Bray N, Brand A, Taylor J, Hoare Z, Dickinson C, Edwards RT.</t>
  </si>
  <si>
    <t>Roca F, Dominique S, Schmidt J, Smail A, Duhaut P, Lévesque H, Marie I.</t>
  </si>
  <si>
    <t>Conart JB, Kurun S, Ameloot F, Tréchot F, Leroy B, Berrod JP.</t>
  </si>
  <si>
    <t>Al-Hinnawi AM, Al-Naami BO, Al-Latayfeh MM.</t>
  </si>
  <si>
    <t>Bojinova RI, Türksever C, Schötzau A, Valmaggia C, Schorderet DF, Todorova MG.</t>
  </si>
  <si>
    <t>Grajewski RS, Barahmand Pour N, Burian K, Caramoy A, Kirchhof B, Cursiefen C, Heindl LM.</t>
  </si>
  <si>
    <t>Caramoy A, Engel L, Koch KR, Kirchhof B, Cursiefen C, Heindl LM.</t>
  </si>
  <si>
    <t>Eissa SA.</t>
  </si>
  <si>
    <t>Graham KL, McCowan C, White A.</t>
  </si>
  <si>
    <t>Maleki A, Sahawneh HF, Ma L, Meese H, He Y, Foster CS.</t>
  </si>
  <si>
    <t>Steinle NC, Dhoot DS, Quezada Ruiz C, Castellarin AA, Pieramici DJ, See RF, Couvillion SC, Nasir MA, Avery RL.</t>
  </si>
  <si>
    <t>Savoie BT, Ferrone PJ.</t>
  </si>
  <si>
    <t>Lin J, Xue B, Li X, Xia J.</t>
  </si>
  <si>
    <t>Rinaldi M, Semeraro F, Chiosi F, Russo A, Romano MR, Savastano MC, dell'Omo R, Costagliola C.</t>
  </si>
  <si>
    <t>Vitale A, Emmi G, Lopalco G, Gentileschi S, Silvestri E, Fabiani C, Urban ML, Frediani B, Galeazzi M, Iannone F, Rigante D, Cantarini L.</t>
  </si>
  <si>
    <t>Andjelic S, Drašlar K, Hvala A, Hawlina M.</t>
  </si>
  <si>
    <t>Eom Y, Kim DW, Ryu D, Kim JH, Yang SK, Song JS, Kim SW, Kim HM.</t>
  </si>
  <si>
    <t>Badakere SV, Mandal AK.</t>
  </si>
  <si>
    <t>McAnena L, Doyle F, O'Keefe M.</t>
  </si>
  <si>
    <t>Mehta A, Naik M, Abrol S, Garg P, Joshi M.</t>
  </si>
  <si>
    <t>Cutler NE, Sridhar J, Khan MA, Gupta OP, Fineman MS.</t>
  </si>
  <si>
    <t>Grewal DS, Bhullar PK, Pasricha ND, Carrasco-Zevallos OM, Viehland C, Keller B, Shen L, Izatt JA, Kuo AN, Toth CA, Mruthyunjaya P.</t>
  </si>
  <si>
    <t>Zheng CX, Moster MR, Khan MA, Chiang A, Garg SJ, Dai Y, Waisbourd M.</t>
  </si>
  <si>
    <t>Farber RS, Gross R, Zakin E, Fabian M.</t>
  </si>
  <si>
    <t>Maria NI, Steenwijk EC, IJpma AS, van Helden-Meeuwsen CG, Vogelsang P, Beumer W, Brkic Z, van Daele PL, van Hagen PM, van der Spek PJ, Drexhage HA, Versnel MA.</t>
  </si>
  <si>
    <t>Kawachi I, Lassmann H.</t>
  </si>
  <si>
    <t>Sohn MW, Epstein N, Huang ES, Huo Z, Emanuele N, Stukenborg G, Guihan M, Li J, Budiman-Mak E.</t>
  </si>
  <si>
    <t>Ghoreishi SM, Mortazavi SAA, Abtahi ZA, Abtahi MA, Sonbolestan SA, Abtahi SH, Mohammadinia M, Isfahani KN.</t>
  </si>
  <si>
    <t>Cui DM, Zeng T, Ren J, Wang K, Jin Y, Zhou L, Gao L.</t>
  </si>
  <si>
    <t>Hansen RM, Moskowitz A, Akula JD, Fulton AB.</t>
  </si>
  <si>
    <t>Chen Y, Tu Y, Chen B, Shi J, Yu B, Wu W.</t>
  </si>
  <si>
    <t>Chee SP, Wong MH, Jap A.</t>
  </si>
  <si>
    <t>Todorova MG, Parsa CF.</t>
  </si>
  <si>
    <t>Coppola M, Del Turco C, Querques G, Bandello F.</t>
  </si>
  <si>
    <t>Dolz-Marco R, Saffra NA, Freund KB.</t>
  </si>
  <si>
    <t>Cohen MN, Houston SK 3rd, Roberts AL, Eagle RC Jr, Gupta OP.</t>
  </si>
  <si>
    <t>Vujosevic S, Bini S, Torresin T, Berton M, Midena G, Parrozzani R, Martini F, Pucci P, Daniele AR, Cavarzeran F, Midena E.</t>
  </si>
  <si>
    <t>Suñer IJ, Bressler NM, Varma R, Dolan CM, Ward J, Turpcu A.</t>
  </si>
  <si>
    <t>Al-Haddad C, Fattah MA, Smeets L, Tamim H, Dirani L, Safadieh L, Sinno D, Charafeddine L.</t>
  </si>
  <si>
    <t>Toprak I, Yaylali V, Yildirim C.</t>
  </si>
  <si>
    <t>Kim YS, Lee SY, Park SH.</t>
  </si>
  <si>
    <t>Swanson MW, Weise KK, Dreer LE, Johnston J, Davis RD, Ferguson D, Hale MH, Gould SJ, Christy JB, Busettini C, Lee SD, Swanson E.</t>
  </si>
  <si>
    <t>Rosenfield M, Ciuffreda KJ.</t>
  </si>
  <si>
    <t>Ly A, Nivison-Smith L, Assaad N, Kalloniatis M.</t>
  </si>
  <si>
    <t>Jorkasky JF, Goodrich GL.</t>
  </si>
  <si>
    <t>Cao XS, Peng XY, You QS, Jiang LB, Jonas JB.</t>
  </si>
  <si>
    <t>Dedania VS, Ghodasra DH, Kay CN, Roseman R, Johnson MW.</t>
  </si>
  <si>
    <t>Iafe NA, Onclinx T, Tsui I, Sarraf D.</t>
  </si>
  <si>
    <t>Kaden TR, Tan AC, Feiner L, Freund KB.</t>
  </si>
  <si>
    <t>Khan AO, Lenzner S, Bolz HJ.</t>
  </si>
  <si>
    <t>López-Valverde G, Garcia-Martin E, Fernández-Mateos J, Cruz-González F, Larrosa-Povés JM, Polo-Llorens V, Pablo-Júlvez LE, González-Sarmiento R.</t>
  </si>
  <si>
    <t>Burin-des-Roziers C, Rothschild PR, Layet V, Chen JM, Ghiotti T, Leroux C, Cremers FP, Brézin AP, Valleix S.</t>
  </si>
  <si>
    <t>Sze E, Finefrock D, Rosenberg N, Rosenberg M.</t>
  </si>
  <si>
    <t>Sharon JD, Carey JP, Schubert MC.</t>
  </si>
  <si>
    <t>Fini ME, Schwartz SG, Gao X, Jeong S, Patel N, Itakura T, Price MO, Price FW Jr., Varma R, Stamer WD.</t>
  </si>
  <si>
    <t>Frings A, Steinberg J, Druchkiv V, Linke SJ, Katz T.</t>
  </si>
  <si>
    <t>Ajamil Rodanés S, García-Álvarez C, Saornil Álvarez MA.</t>
  </si>
  <si>
    <t>Das Bhowmik A, Gupta N, Dalal A, Kabra M.</t>
  </si>
  <si>
    <t>McAlinden C, Wang Q, Gao R, Zhao W, Yu A, Li Y, Guo Y, Huang J.</t>
  </si>
  <si>
    <t>Böhm MR, Tappeiner C, Breitbach MA, Zurek-Imhoff B, Heinz C, Heiligenhaus A.</t>
  </si>
  <si>
    <t>Gu X, Reagan AM, McClellan ME, Elliott MH.</t>
  </si>
  <si>
    <t>Hacıoğlu D, Erdöl H.</t>
  </si>
  <si>
    <t>Ozsutcu M, Balci O, Tanriverdi C, Demirci G.</t>
  </si>
  <si>
    <t>Anagnostis P, Boboridis K, Adamidou F, Kita M.</t>
  </si>
  <si>
    <t>Kikushima W, Sakurada Y, Sugiyama A, Tanabe N, Yoneyama S, Iijima H.</t>
  </si>
  <si>
    <t>Liu M, Li Y, Li J, Lv X, He Y.</t>
  </si>
  <si>
    <t>Green R, Gohil R, Ross P.</t>
  </si>
  <si>
    <t>Tugal-Tutkun I.</t>
  </si>
  <si>
    <t>Ahn J, Yun IS, Yoo HG, Choi JJ, Lee M.</t>
  </si>
  <si>
    <t>Dolz-Marco R, Vilaplana F, Gallego-Pinazo R, Freund KB.</t>
  </si>
  <si>
    <t>Su D, Robson AG, Xu D, Lightman S, Sarraf D.</t>
  </si>
  <si>
    <t>Gaudric A, Mrejen S.</t>
  </si>
  <si>
    <t>Levine MR, Seipel SB, Plesec TP, Costin BR.</t>
  </si>
  <si>
    <t>Ford J, Thuro BA, Thakar S, Hwu WJ, Richani K, Esmaeli B.</t>
  </si>
  <si>
    <t>Ganguly A, Kaza H, Kapoor A, Sheth J, Ali MH, Tripathy D, Rath S.</t>
  </si>
  <si>
    <t>D'Alessandro E, Guidotti JM, Mansouri K, Mermoud A.</t>
  </si>
  <si>
    <t>Kim BH, Lee EJ.</t>
  </si>
  <si>
    <t>Mendez-Hernandez C, Arribas-Pardo P, Cuiña-Sardiña R, Fernandez-Perez C, Mendez-Fernandez R, Saenz-Frances F, Benitez-Del-Castillo JM, Garcia-Feijoo J.</t>
  </si>
  <si>
    <t>Yeh OL, Bojikian KD, Slabaugh MA, Chen PP.</t>
  </si>
  <si>
    <t>Zhou W, Muir ER, Chalfin S, Nagi KS, Duong TQ.</t>
  </si>
  <si>
    <t>Erginturk Acar D, Acar U, Tunay ZO, Ozdemir O.</t>
  </si>
  <si>
    <t>Benson MD, Jivraj I, Damji KF, Solarte CE.</t>
  </si>
  <si>
    <t>Perez CI, Mellado F, Jones A, Colvin R.</t>
  </si>
  <si>
    <t>Boscia F, Giancipoli E, D'Amico Ricci G, Pinna A.</t>
  </si>
  <si>
    <t>Garg P, Roy A, Sharma S.</t>
  </si>
  <si>
    <t>Maugeri G, D'Amico AG, Saccone S, Federico C, Cavallaro S, D'Agata V.</t>
  </si>
  <si>
    <t>Ullah E, Wu D, Madireddy L, Lao R, Ling-Fung Tang P, Wan E, Bardakjian T, Kopinsky S, Kwok PY, Schneider A, Baranzini S, Ansar M, Slavotinek A.</t>
  </si>
  <si>
    <t>Kayat KV, Correa Dantas PE, Felberg S, Galvão MA, Saieg MA.</t>
  </si>
  <si>
    <t>Fernández López E, Chan E.</t>
  </si>
  <si>
    <t>Hong J, Yang Y, Cursiefen C, Mashaghi A, Wu D, Liu Z, Sun X, Dana R, Xu J.</t>
  </si>
  <si>
    <t>Pedrotti E, Bosello F, Fasolo A, Frigo AC, Marchesoni I, Ruggeri A, Marchini G.</t>
  </si>
  <si>
    <t>Saito M, Kano M, Itagaki K, Sekiryu T.</t>
  </si>
  <si>
    <t>Saishin Y, Ito Y, Fujikawa M, Sawada T, Ohji M.</t>
  </si>
  <si>
    <t>Lechtman S, Debray MP, Crestani B, Bancal C, Hourseau M, Dossier A, Alexandra JF, Chauveheid MP, Papo T, Sacre K.</t>
  </si>
  <si>
    <t>Wirth MA, Freiberg F, Pfau M, Wons J, Becker MD, Michels S.</t>
  </si>
  <si>
    <t>Betts-Obregon BS, Salinas M, Oladunni D, Negrete GR, Tsin AT.</t>
  </si>
  <si>
    <t>Chekroud AM, Anand G, Yong J, Pike M, Bridge H.</t>
  </si>
  <si>
    <t>Berber P, Grassmann F, Kiel C, Weber BH.</t>
  </si>
  <si>
    <t>Ahuja SK, Manoharan MS, Harper NL, Jimenez F, Hobson BD, Martinez H, Ingale P, Liu YG, Carrillo A, Lou Z, Kellog DL, Ahuja SS, Rather CG, Esch RE, Ramirez DA, Clark RA, Nadeau K, Andrews CP, Jacobs RL, He W.</t>
  </si>
  <si>
    <t>Chaurasia S, Mittal R, Bichappa G, Ramappa M, Murthy SI.</t>
  </si>
  <si>
    <t>Waychoff MF, April MD, Casmaer M.</t>
  </si>
  <si>
    <t>Miyata M, Hata M, Ooto S, Ogino K, Gotoh N, Morooka S, Hasegawa T, Hirashima T, Sugahara M, Kuroda Y, Yamashiro K, Yoshimura N.</t>
  </si>
  <si>
    <t>Uyhazi KE, Tamhankar MA, Liu GT, Brucker AJ, Kim BJ, Sheyman A, Fawzi AA.</t>
  </si>
  <si>
    <t>Steverink JG, Wisse RPL.</t>
  </si>
  <si>
    <t>López Y, Samudio M, Fariña N, Castillo V, Abente S, Nentwich MM, González-Britez N, Laspina F, Carron A, Cibils D, de Kaspar HM.</t>
  </si>
  <si>
    <t>Ünlü M, Yüksel E, Bilgihan K.</t>
  </si>
  <si>
    <t>Mahelkova G, Jirsova K, Seidler Stangova P, Palos M, Vesela V, Fales I, Jiraskova N, Dotrelova D.</t>
  </si>
  <si>
    <t>Kamei M, Terasaki H, Yoshimura N, Shiraga F, Ogura Y, Grotzfeld AS, Pilz S, Ishibashi T.</t>
  </si>
  <si>
    <t>Pepose JS, Burke J, Qazi MA.</t>
  </si>
  <si>
    <t>Enright JM, Karacal H, Tsai LM.</t>
  </si>
  <si>
    <t>Tyson SL, Bailey R, Roman JS, Zhan T, Hark LA, Haller JA.</t>
  </si>
  <si>
    <t>Lim ME, Buckley EG, Prakalapakorn SG.</t>
  </si>
  <si>
    <t>Moshirfar M, Skanchy DF, Shah T.</t>
  </si>
  <si>
    <t>El-Shazly AA, Ebeid WM, Elkitkat RS, Deghedy MR.</t>
  </si>
  <si>
    <t>Hatz K, Prünte C.</t>
  </si>
  <si>
    <t>Huang Y, Huang W, Ng DSC, Duan A.</t>
  </si>
  <si>
    <t>Liang IC.</t>
  </si>
  <si>
    <t>Lin J, Boudreault K, Tsang S.</t>
  </si>
  <si>
    <t>Ostadimoghaddam H, Hashemi H, Nabovati P, Yekta A, Khabazkhoob M.</t>
  </si>
  <si>
    <t>Hookham J, Truran P, Allahabadia A, Balasubramanian SP.</t>
  </si>
  <si>
    <t>Yang X, Xu J, Liu J, Ni N, Mei Y, Lei H, Wang J, Niu B.</t>
  </si>
  <si>
    <t>Adjei AA, LoRusso P, Ribas A, Sosman JA, Pavlick A, Dy GK, Zhou X, Gangolli E, Kneissl M, Faucette S, Neuwirth R, Bózon V.</t>
  </si>
  <si>
    <t>Miller Ellis E, Berlin MS, Ward CL, Sharpe JA, Jamil A, Harris A.</t>
  </si>
  <si>
    <t>Pościk A, Jachowicz M.</t>
  </si>
  <si>
    <t>Lokku A, Mirea L, Lee SK, Shah PS; Canadian Neonatal Network..</t>
  </si>
  <si>
    <t>Skinner C, Miraldi Utz V.</t>
  </si>
  <si>
    <t>Flaherty M, Geering K, Crofts S, Grigg J.</t>
  </si>
  <si>
    <t>Chatziralli I, Mitropoulos P, Parikakis E, Niakas D, Labiris G.</t>
  </si>
  <si>
    <t>AlAli A, Bourgault S, Clark I, Lam WC.</t>
  </si>
  <si>
    <t>Johnson BB, Hubbard GB 3rd, Mendoza PR, Grossniklaus HE.</t>
  </si>
  <si>
    <t>Fiorentzis M, Käsmann-Kellner B, Meyer S, Seitz B, Viestenz A.</t>
  </si>
  <si>
    <t>Ko J, Kim GA, Lee SC, Lee J, Koh HJ, Kim SS, Byeon SH, Lee CS.</t>
  </si>
  <si>
    <t>Williams L, McGovern E, Kimmich O, Molloy A, Beiser I, Butler JS, Molloy F, Logan P, Healy DG, Lynch T, Walsh R, Cassidy L, Moriarty P, Moore H, McSwiney T, Walsh C, O'Riordan S, Hutchinson M.</t>
  </si>
  <si>
    <t>Schwermer M, Dreesmann S, Eggert A, Althoff K, Steenpass L, Schramm A, Schulte JH, Temming P.</t>
  </si>
  <si>
    <t>Lane C, Kanjlia S, Richardson H, Fulton A, Omaki A, Bedny M.</t>
  </si>
  <si>
    <t>Weaver AA, Stitzel SM, Stitzel JD.</t>
  </si>
  <si>
    <t>Tahara M, Tsuboi H, Segawa S, Asashima H, Iizuka-Koga M, Hirota T, Takahashi H, Kondo Y, Matsui M, Matsumoto I, Sumida T.</t>
  </si>
  <si>
    <t>Lin Z, Wu RH, Zhou YH.</t>
  </si>
  <si>
    <t>Remón L, Monsoriu JA, Furlan WD.</t>
  </si>
  <si>
    <t>Loukovaara S, Sandholm J, Aalto K, Liukkonen J, Jalkanen S, Yegutkin GG.</t>
  </si>
  <si>
    <t>Pedrotti E, Passilongo M, Fasolo A, Ficial S, Ferrari S, Marchini G.</t>
  </si>
  <si>
    <t>Li ST, Yiu EP, Wong AH, Yeung JC, Yu LW.</t>
  </si>
  <si>
    <t>Alshayeji M, Al-Roomi SA, Abed S.</t>
  </si>
  <si>
    <t>Guffroy A, Dervieux B, Gravier S, Martinez C, Deibener-Kaminsky J, Hachulla E, Michel M, Weber JC, Korganow AS, Arnaud L, Gottenberg JE, Sibilia J; Club des Rhumatismes et Inflammations (CRI)..</t>
  </si>
  <si>
    <t>Jones ST, Ali MH, Lin AY, Moss HE, Srinivasan A, MacIntosh PW.</t>
  </si>
  <si>
    <t>Bouffard MA, Nathavitharana RR, Yassa DS, Torun N.</t>
  </si>
  <si>
    <t>Rao A, Padhy D, Mudunuri H, Roy AK, Sarangi SP, Das G.</t>
  </si>
  <si>
    <t>Rao A, Agarwal K, Mudunuri H, Padhy D, Roy AK, Mukherjee S.</t>
  </si>
  <si>
    <t>Geffen N, Ofir S, Belkin A, Segev F, Barkana Y, Kaplan Messas A, Assia EI, Belkin M.</t>
  </si>
  <si>
    <t>Toshev AP, Lamparter J, Pfeiffer N, Hoffmann EM.</t>
  </si>
  <si>
    <t>Thuro BA, Ning J, Peng SA, Pace ST, Dudeja G, Ozgur O, Turturro F, Samaniego F, Hagemeister FB, Fayad LE, Fowler NH, Pinnix CC, Debnam JM, Esmaeli B.</t>
  </si>
  <si>
    <t>Kashkouli MB, Abtahi MB, Sianati H, Mahvidizadeh N, Pakdel F, Kashkouli PB, Abdolalizadeh P.</t>
  </si>
  <si>
    <t>Liu ET, Laver N, Heher K, Chen V.</t>
  </si>
  <si>
    <t>Soon AK, Brownstein S, O'Connor M, Iordanous Y.</t>
  </si>
  <si>
    <t>Garrity ST, Pistilli M, Vaphiades MS, Richards NQ, Subramanian PS, Rosa PR, Lam BL, Osborne BJ, Liu GT, Duncan KE, Shin RK, Volpe NJ, Shindler KS, Lee MS, Moster ML, Tracey EH, Cuprill-Nilson SE, Tamhankar MA.</t>
  </si>
  <si>
    <t>Dick AD.</t>
  </si>
  <si>
    <t>Enders P, Schick T, Schaub F, Kemper C, Fauser S.</t>
  </si>
  <si>
    <t>Kim BZ, Meyer JJ, Brookes NH, Moffatt SL, Twohill HC, Pendergrast DG, Sherwin T, McGhee CNJ.</t>
  </si>
  <si>
    <t>Zhou C, Lin Q, Chen F.</t>
  </si>
  <si>
    <t>Abitbol M, Bossé P, Grimard B, Martignat L, Tiret L.</t>
  </si>
  <si>
    <t>Doan QK, Vandeputte M, Chatain B, Morin T, Allal F.</t>
  </si>
  <si>
    <t>Secchi S, Lauria A, Cellai G.</t>
  </si>
  <si>
    <t>Bosch SJ, Gharaveis A.</t>
  </si>
  <si>
    <t>Gremark Simonsen J, Axmon A, Nordander C, Arvidsson I.</t>
  </si>
  <si>
    <t>Wei X, Ting DSW, Ng WY, Khandelwal N, Agrawal R, Cheung CMG.</t>
  </si>
  <si>
    <t>Jackson TL, Nicod E, Angelis A, Grimaccia F, Pringle E, Kanavos P.</t>
  </si>
  <si>
    <t>Khurana RN, Wykoff CC, Bansal AS, Akiyama K, Palmer JD, Chen E, Chang LK, Major JC Jr, Wu C, Wang R, Croft DE, Wong TP.</t>
  </si>
  <si>
    <t>Phasukkijwatana N, Iafe N, Sarraf D.</t>
  </si>
  <si>
    <t>Yip G, Henao M, Huang LL.</t>
  </si>
  <si>
    <t>Figueroa MS, Nadal J, Contreras I.</t>
  </si>
  <si>
    <t>Cunha RB, Siqueira RC, Messias A, Scott IU, Fialho SL, Cunha-Junior ADS, Jorge R.</t>
  </si>
  <si>
    <t>Papavasileiou E, Davoudi S, Roohipoor R, Cho H, Kudrimoti S, Hancock H, Wilson JG, Andreoli C, Husain D, James M, Penman A, Chen CJ, Sobrin L.</t>
  </si>
  <si>
    <t>Callanan DG, Loewenstein A, Patel SS, Massin P, Corcóstegui B, Li XY, Jiao J, Hashad Y, Whitcup SM.</t>
  </si>
  <si>
    <t>Januschowski K, Feltgen N, Pielen A, Spitzer B, Rehak M, Spital G, Dimopoulos S; Bevacizumab Study Group Venous Occlusion., Meyer CH, Szurman GB.</t>
  </si>
  <si>
    <t>Lundgren P, Lundberg L, Hellgren G, Holmström G, Hård AL, Smith LE, Wallin A, Hallberg B, Hellström A.</t>
  </si>
  <si>
    <t>Rodriguez M, Yesilirmak N, Chhadva P, Goldhagen B, Karp C, Galor A.</t>
  </si>
  <si>
    <t>Prete B, Sowka J.</t>
  </si>
  <si>
    <t>Mastropasqua L, Toto L, Borrelli E, Carpineto P, Di Antonio L, Mastropasqua R.</t>
  </si>
  <si>
    <t>Ishikawa K, Gekka T, Hayashi T, Kikuchi S, Kameya S, Tsuneoka H.</t>
  </si>
  <si>
    <t>Atalay K, Kirgiz A, Serefoglu Cabuk K, Erdogan Kaldirim H.</t>
  </si>
  <si>
    <t>Mastropasqua L, Nubile M.</t>
  </si>
  <si>
    <t>Wang X, Chen B, Liu L.</t>
  </si>
  <si>
    <t>Prasher P, Kaur M, Singh S, Kaur H, Bala M, Sachdeva S.</t>
  </si>
  <si>
    <t>Sin HPY, Yip WWK, Chan VCK, Young AL.</t>
  </si>
  <si>
    <t>Battaglia Parodi M, Cicinelli MV, Rabiolo A, Pierro L, Bolognesi G, Bandello F.</t>
  </si>
  <si>
    <t>Lee JE, Shin JP, Kim HW, Chang W, Kim YC, Lee SJ, Chung IY, Lee JE; VAULT study group..</t>
  </si>
  <si>
    <t>Fu Q, Xu M, Chen X, Sheng X, Yuan Z, Liu Y, Li H, Sun Z, Li H, Yang L, Wang K, Zhang F, Li Y, Zhao C, Sui R, Chen R.</t>
  </si>
  <si>
    <t>Dolz-Marco R, Phasukkijwatana N, Sarraf D, Freund KB.</t>
  </si>
  <si>
    <t>Todisco L, Capuano V, Souied EH, Querques G.</t>
  </si>
  <si>
    <t>Gergely R, Kovács I, Schneider M, Resch M, Papp A, Récsán Z, Nagy ZZ, Ecsedy M.</t>
  </si>
  <si>
    <t>Abbey AM, Van Laere L, Shah AR, Hassan TS.</t>
  </si>
  <si>
    <t>Iacono P, Parodi MB, La Spina C, Zerbini G, Bandello F.</t>
  </si>
  <si>
    <t>Kuehlewein L, Nasser F, Gloeckle N, Kohl S, Zrenner E.</t>
  </si>
  <si>
    <t>Lan J, Sun D, Alabdulrasool K, Ebrahim Yusuf H, Zhang L.</t>
  </si>
  <si>
    <t>Achiron A, Kydyrbaeva A, Man V, Lagstein O, Burgansky Z, Blumenfeld O, Bar A, Bartov E.</t>
  </si>
  <si>
    <t>Hanba C, Svider PF, Shkoukani MA, Sheyn A, Jacob JT, Eloy JA, Folbe AJ.</t>
  </si>
  <si>
    <t>Kouzegaran S, Shahraki K, Makateb A, Shahri F, Hatami N, Behnod V, Tanha AS.</t>
  </si>
  <si>
    <t>Iacono P, Parodi MB, Scaramuzzi M, Bandello F.</t>
  </si>
  <si>
    <t>Toto L, Borrelli E, Mastropasqua R, Di Antonio L, Doronzo E, Carpineto P, Mastropasqua L.</t>
  </si>
  <si>
    <t>Kumar V, Tewari R, Yadav D, Vikas SJ.</t>
  </si>
  <si>
    <t>Johansson J, Nygren de Boussard C, Öqvist Seimyr G, Pansell T.</t>
  </si>
  <si>
    <t>Son Y, Lee S, Park J.</t>
  </si>
  <si>
    <t>Ghanbari H, Kianersi F, Sonbolestan SA, Abtahi MA, Akbari M, Abtahi ZA, Abtahi SH.</t>
  </si>
  <si>
    <t>Katz T, Steinberg J, Druchkiv V, Linke SJ, Frings A.</t>
  </si>
  <si>
    <t>Subbiah S, Thomas PA, Nelson Jesudasan CA.</t>
  </si>
  <si>
    <t>Sanchis-Gimeno JA, Alonso L, Rahhal M, Bastir M, Perez-Bermejo M, Belda-Salmeron L.</t>
  </si>
  <si>
    <t>Yanik M, Müller B, Song F, Gall J, Wagner F, Wende W, Lorenz B, Stieger K.</t>
  </si>
  <si>
    <t>Yust-Katz S, Hershkovitz R, Gurevich T, Djaldetti R.</t>
  </si>
  <si>
    <t>Soveral G, Casini A.</t>
  </si>
  <si>
    <t>Gao TY, Guo CX, South J, Black J, Dai S, Anstice N, Thompson B.</t>
  </si>
  <si>
    <t>Kirandi EU, Akar S, Gokyigit B, Onmez FEA, Oto S.</t>
  </si>
  <si>
    <t>Ersoz MG, Mart DK, Ayintap E, Hazar L, Gunes IB, Adiyeke SK, Dogan B.</t>
  </si>
  <si>
    <t>Słomiński B, Ławrynowicz U, Myśliwska J, Ryba-Stanisławowska M, Skrzypkowska M, Brandt A.</t>
  </si>
  <si>
    <t>Kim HK, Choi JS, Lee SW, Joo CK, Joe YA.</t>
  </si>
  <si>
    <t>Aires ID, Ambrósio AF, Santiago AR.</t>
  </si>
  <si>
    <t>Lavy I, Verdijk RM, Bruinsma M, Sleddens HF, Oellerich S, Binder PS, Melles GR.</t>
  </si>
  <si>
    <t>Wu KI, Chu HS, Pai AS, Hou YC, Lin SY, Chen WL, Hu FR.</t>
  </si>
  <si>
    <t>Schaiquevich P, Fabius AW, Francis JH, Chantada GL, Abramson DH.</t>
  </si>
  <si>
    <t>Haddad WM, Minous FL, Legeai J, Souied EH.</t>
  </si>
  <si>
    <t>Baek J, Lee JH, Lee WK.</t>
  </si>
  <si>
    <t>Morgan IG, He M, Rose KA.</t>
  </si>
  <si>
    <t>Jin E, Bai Y, Luo L, Huang L, Zhu X, Ding X, Qi H, Zhao M.</t>
  </si>
  <si>
    <t>Schechet SA, DeVience E, Thompson JT.</t>
  </si>
  <si>
    <t>Maertz J, Mohler KJ, Kolb JP, Kein T, Neubauer A, Kampik A, Priglinger S, Wieser W, Huber R, Wolf A.</t>
  </si>
  <si>
    <t>Sioufi K, Say EA, Gray HM, Shields CL.</t>
  </si>
  <si>
    <t>Hajrasouliha AR, Moss HE, Maralani PJ, Kaufman L, Grassi MA.</t>
  </si>
  <si>
    <t>Lin CJ, Tsai YY.</t>
  </si>
  <si>
    <t>Gjørup H, Haubek D, Jacobsen P, Ostergaard JR.</t>
  </si>
  <si>
    <t>Dave VP, Pathengay A, Nishant K, Pappuru RR, Sharma S, Sharma P, Narayanan R, Jalali S, Mathai A, Das T.</t>
  </si>
  <si>
    <t>Gale J, Khoshnevis M, Frousiakis SE, Karanjia R, Poincenot L, Sadun AA, Baron DA.</t>
  </si>
  <si>
    <t>Kimura A, Namekata K, Guo X, Harada C, Harada T.</t>
  </si>
  <si>
    <t>Marakis TP, Koutsandrea C, Chatzistefanou KI, Tountas Y.</t>
  </si>
  <si>
    <t>Lenis TL, Chiu SY, Law SK, Yu F, Aldave AJ.</t>
  </si>
  <si>
    <t>Shoumnalieva-Ivanova V, Tanev I, Zdravkov Y, Monov S, Shumnalieva R.</t>
  </si>
  <si>
    <t>Mete A, Türkçüoğlu P, Kimyon S, Güngör K.</t>
  </si>
  <si>
    <t>Fariña N, Samudio M, Carpinelli L, Nentwich MM, de Kaspar HM.</t>
  </si>
  <si>
    <t>Rogers RS, Nishimune H.</t>
  </si>
  <si>
    <t>Hakobyan S, Luppe S, Evans DR, Harding K, Loveless S, Robertson NP, Morgan BP.</t>
  </si>
  <si>
    <t>Mylonas G, Georgopoulos M, Malamos P, Georgalas I, Koutsandrea C, Brouzas D, Sacu S, Perisanidis C, Schmidt-Erfurth U; Macula Study Group Vienna..</t>
  </si>
  <si>
    <t>Sawada K, Hiraoka M, Abe A, Kelly R, Shayman JA, Ohguro H.</t>
  </si>
  <si>
    <t>Ali M, Shah D, Pasha Z, Jassim SH, Jassim Jaboori A, Setabutr P, Aakalu VK.</t>
  </si>
  <si>
    <t>Ciftci S, Dogan E, Dag U, Ciftci L.</t>
  </si>
  <si>
    <t>Olson JL, Groman-Lupa S.</t>
  </si>
  <si>
    <t>Richardson R, Tracey-White D, Webster A, Moosajee M.</t>
  </si>
  <si>
    <t>Shahidi AM, Hudson C, Tayyari F, Flanagan JG.</t>
  </si>
  <si>
    <t>Muraoka Y, Uji A, Tsujikawa A, Murakami T, Ooto S, Suzuma K, Takahashi A, Iida Y, Miwa Y, Hata M, Yoshimura N.</t>
  </si>
  <si>
    <t>Walter P, Hellmich M, Baumgarten S, Schiller P, Limburg E, Agostini H, Pielen A, Helbig H, Lommatzsch A, Rössler G, Mazinani B; VIPER Study Group..</t>
  </si>
  <si>
    <t>Seibel I, Hofmann VM, Sönmez H, Schönfeld S, Jumah MD, Lenarz M, Coordes A.</t>
  </si>
  <si>
    <t>Nyström A, Bornert O, Kühl T.</t>
  </si>
  <si>
    <t>Márquez A, Cordero-Coma M, Martín-Villa JM, Gorroño-Echebarría MB, Blanco R, Díaz Valle D, Del Rio MJ, Blanco A, Olea JL, Cordero Y, Capella MJ, Díaz-Llopis M, Ortego-Centeno N, Ruiz-Arruza I, Llorenç V, Adán A, Fonollosa A, Ten Berge J, Atan D, Dick AD, De Boer JH, Kuiper J, et al.</t>
  </si>
  <si>
    <t>Finn AP, Bleier B, Cestari DM, Kazlas MA, Dagi LR, Lefebvre DR, Yoon MK, Freitag SK.</t>
  </si>
  <si>
    <t>Verhoekx JSN, Rengifo Coolman A, Tse WHW, Paridaens D.</t>
  </si>
  <si>
    <t>Pauly M, Naik M, Giridhar A.</t>
  </si>
  <si>
    <t>Pearce FC, McNab AA, Hardy TG.</t>
  </si>
  <si>
    <t>Van Cauwenbergh C, Van Schil K, Cannoodt R, Bauwens M, Van Laethem T, De Jaegere S, Steyaert W, Sante T, Menten B, Leroy BP, Coppieters F, De Baere E.</t>
  </si>
  <si>
    <t>Hao K, Zhang X.</t>
  </si>
  <si>
    <t>Machida S, Nishimura T, Ohzeki T, Murai KI, Kurosaka D.</t>
  </si>
  <si>
    <t>Elzaiat M, Todeschini AL, Caburet S, Veitia RA.</t>
  </si>
  <si>
    <t>Lee JH, Aryasit O, Kim YD, Woo KI, Lee L, Johnson ON 3rd.</t>
  </si>
  <si>
    <t>Dharmasena A, Keenan T, Goldacre R, Hall N, Goldacre MJ.</t>
  </si>
  <si>
    <t>Gill KS, Hsu D, Tassone P, Pluta J, Nyquist G, Krein H, Bilyk J, Murchison AP, Iloreta A, Evans JJ, Heffelfinger RN, Curry JM.</t>
  </si>
  <si>
    <t>Costales-Álvarez C, Álvarez-Coronado M, Rozas-Reyes P, González-Rodríguez CM, Fernández-Vega L.</t>
  </si>
  <si>
    <t>Yazdani N, Shahkarami L, OstadiMoghaddam H, Ehsaei A.</t>
  </si>
  <si>
    <t>Lee EJ, Cho YH, Yoon K, Cho B, Park ES, Kim CJ, Roh SW.</t>
  </si>
  <si>
    <t>Chang JY, Chiang CP, Wang YP, Wu YC, Chen HM, Sun A.</t>
  </si>
  <si>
    <t>Bande MF, García-Garcés I, Paniagua L, Ruiz-Oliva F, Piñeiro A, Blanco-Teijeiro MJ.</t>
  </si>
  <si>
    <t>Yakin M, Eksioglu U, Sungur G, Satana B, Demirok G, Ornek F.</t>
  </si>
  <si>
    <t>Gil P, Pires J, Matos R, Cardoso MS, Lopes N, Matias J, Mariano M.</t>
  </si>
  <si>
    <t>Ichiyama Y, Minamikawa T, Niwa Y, Ohji M.</t>
  </si>
  <si>
    <t>Casado A, Cabarga C, Pérez-Sarriegui A, Fuentemilla E.</t>
  </si>
  <si>
    <t>Angmo D, Wadhwani M, Upadhyay AD, Temkar S, Dada T.</t>
  </si>
  <si>
    <t>Jeong JH, Jeoung JW, Moon NJ.</t>
  </si>
  <si>
    <t>Rao VS, Christenbury J, Lee P, Allingham R, Herndon L, Challa P.</t>
  </si>
  <si>
    <t>Ma KK, Lin J, Boudreault K, Chen RW, Tsang SH.</t>
  </si>
  <si>
    <t>Moysidis SN, Koulisis N, Patel VR, Kashani AH, Rao NA, Humayun MS, Rodger DC.</t>
  </si>
  <si>
    <t>Jeong S, Sagong M.</t>
  </si>
  <si>
    <t>Rutstein RP, Lee SD, Zimmerman DR.</t>
  </si>
  <si>
    <t>Kang SW, Lee H, Bae K, Shin JY, Kim SJ, Kim JM; Korean Age-related Maculopathy Study (KARMS) Group..</t>
  </si>
  <si>
    <t>N Horváth O, Letulé V, Ruzicka T, Herzinger T, Goldscheider I, von Braunmühl T.</t>
  </si>
  <si>
    <t>Nakayama T, Nakajima K, Cox A, Fisher M, Howell M, Fish MB, Yaoita Y, Grainger RM.</t>
  </si>
  <si>
    <t>Hesse M, Kuerten D, Walter P, Plange N, Johnen S, Fuest M.</t>
  </si>
  <si>
    <t>Alkozi H, Sánchez-Naves J, de Lara MJ, Carracedo G, Fonseca B, Martinez-Aguila A, Pintor J.</t>
  </si>
  <si>
    <t>Pezzotta S, Del Fante C, Scudeller L, Rossi GC, Perotti C, Bianchi PE, Antoniazzi E.</t>
  </si>
  <si>
    <t>Rao PV, Pattabiraman PP, Kopczynski C.</t>
  </si>
  <si>
    <t>Casas-Llera P, Arnalich-Montiel F, Muñoz-Negrete FJ, Rebolleda G.</t>
  </si>
  <si>
    <t>Yang L, Wu Q, Hao Y, Cui Y, Liang L, Gao L, Jiao M, Ning N, Sun H, Kang Z, Han L, Li Y, Yin H.</t>
  </si>
  <si>
    <t>Toprak I, Yaylalı V, Yildirim C.</t>
  </si>
  <si>
    <t>Ozcan PY, Dogan F, Sonmez K, Con R, Dokumaci DS, Seyhanli ES.</t>
  </si>
  <si>
    <t>Maddala R, Skiba NP, Rao PV.</t>
  </si>
  <si>
    <t>Le Q, Yang Y, Deng SX, Xu J.</t>
  </si>
  <si>
    <t>Yen YF, Chuang PH, Jen IA, Chen M, Lan YC, Liu YL, Lee Y, Chen YH, Chen YA.</t>
  </si>
  <si>
    <t>Haynes RJ, Yorston D, Laidlaw DA, Keller J, Steel DH.</t>
  </si>
  <si>
    <t>Govetto A, Sarraf D, Figueroa MS, Pierro L, Ippolito M, Risser G, Bandello F, Hubschman JP.</t>
  </si>
  <si>
    <t>Corvi F, Souied EH, Falfoul Y, Georges A, Jung C, Querques L, Querques G.</t>
  </si>
  <si>
    <t>Piscitello S, Vadalà M.</t>
  </si>
  <si>
    <t>Barber A, Farmer K, Martin KR, Smith PD.</t>
  </si>
  <si>
    <t>Rilvén S, Torp TL, Grauslund J.</t>
  </si>
  <si>
    <t>Litts KM, Wang X, Clark ME, Owsley C, Freund KB, Curcio CA, Zhang Y.</t>
  </si>
  <si>
    <t>Müller TM, Lavy I, Baydoun L, Lie JT, Dapena I, Melles GR.</t>
  </si>
  <si>
    <t>Ng AL, Kwok PS, Wu RT, Jhanji V, Woo VC, Chan TC.</t>
  </si>
  <si>
    <t>Marella M, Yu M, Paudel P, Michael A, Ryan K, Yasmin S, Minto H.</t>
  </si>
  <si>
    <t>Vujosevic S, Pucci P, Casciano M, Longhin E, Convento E, Bini S, Midena E.</t>
  </si>
  <si>
    <t>Sithole HL.</t>
  </si>
  <si>
    <t>Yun JH, Park SW, Kim KJ, Bae JS, Lee EH, Paek SH, Kim SU, Ye S, Kim JH, Cho CH.</t>
  </si>
  <si>
    <t>Anagnostou E, Vikelis M, Tzavellas E, Ghika A, Kouzi I, Evdokimidis I, Kararizou E.</t>
  </si>
  <si>
    <t>Kojima I, Sakamoto M, Iikubo M, Kumamoto H, Muroi A, Sugawara Y, Satoh-Kuriwada S, Sasano T.</t>
  </si>
  <si>
    <t>Matalia J, Rajput VK, Shetty BK.</t>
  </si>
  <si>
    <t>Agange N, Sarraf D.</t>
  </si>
  <si>
    <t>Forte R, Aptel F, Feldmann A, Chiquet C.</t>
  </si>
  <si>
    <t>Purssell A, Lau R, Boggild AK.</t>
  </si>
  <si>
    <t>Shahi SK.</t>
  </si>
  <si>
    <t>Schultheiss M, Schnichels S, Konrad EM, Bartz-Schmidt KU, Zahn G, Caldirola P, Fsadni MG, Caram-Lelham N, Spitzer MS.</t>
  </si>
  <si>
    <t>Houston KE, Barrett AM.</t>
  </si>
  <si>
    <t>Edington M, Sachdev A, Morjaria R, Chong V.</t>
  </si>
  <si>
    <t>Pak KY, Park KH, Kim KH, Park SW, Byon IS, Kim HW, Chung IY, Lee JE, Lee SJ, Lee JE.</t>
  </si>
  <si>
    <t>Rezar-Dreindl S, Eibenberger K, Buehl W, Georgopoulos M, Weigert G, Krall C, Dunavoelgyi R, Schmidt-Erfurth U, Sacu S.</t>
  </si>
  <si>
    <t>Aziz HA, Al Zahrani YA, Bena J, Lorek B, Wilkinson A, Suh J, Singh AD.</t>
  </si>
  <si>
    <t>Koo EH, Haddock LJ, Bhardwaj N, Fortun JA.</t>
  </si>
  <si>
    <t>Carvajal RD, Schwartz GK, Tezel T, Marr B, Francis JH, Nathan PD.</t>
  </si>
  <si>
    <t>Ram J, Singh R, Gupta R, Bhutani G, Gupta PC, Sukhija J.</t>
  </si>
  <si>
    <t>Coumou AD, Genders SW, Smid TM, Saeed P.</t>
  </si>
  <si>
    <t>Almazroa A, Alodhayb S, Osman E, Ramadan E, Hummadi M, Dlaim M, Alkatee M, Raahemifar K, Lakshminarayanan V.</t>
  </si>
  <si>
    <t>Kirkegaard K, Heegaard S, Hvas AM.</t>
  </si>
  <si>
    <t>Mimura T, Iida M, Oshima R, Noma H, Kamei Y, Goto M, Kondo A, Matsubara M.</t>
  </si>
  <si>
    <t>Perucho-González L, Sáenz-Francés F, Morales-Fernández L, Martínez-de-la-Casa JM, Méndez-Hernández CD, Santos-Bueso E, Brookes JL, García-Feijoó J.</t>
  </si>
  <si>
    <t>Joseph M, Trinh HM, Cholkar K, Pal D, Mitra AK.</t>
  </si>
  <si>
    <t>Steel DH, Dinah C, White K, Avery PJ.</t>
  </si>
  <si>
    <t>Streitberger KJ, Fehlner A, Pache F, Lacheta A, Papazoglou S, Bellmann-Strobl J, Ruprecht K, Brandt A, Braun J, Sack I, Paul F, Wuerfel J.</t>
  </si>
  <si>
    <t>Johansson B, Fagerholm P, Petranyi G, Claesson Armitage M, Lagali N.</t>
  </si>
  <si>
    <t>Zhu M, Wijeyakumar W, Syed AR, Joachim N, Hong T, Broadhead GK, Li H, Luo K, Chang A.</t>
  </si>
  <si>
    <t>AlSaqr AM, Dickinson CM.</t>
  </si>
  <si>
    <t>Spratt A, Blieden LS, Dubovy SR, Berrocal A, Lee RK.</t>
  </si>
  <si>
    <t>Demirseren DD, Kilinc F, Emre S, Akyol M, Metin A, Aktas A.</t>
  </si>
  <si>
    <t>Randhawa S, Sharma M.</t>
  </si>
  <si>
    <t>Lenis TL, Klufas MA, Randhawa S, Sharma M, Sarraf D.</t>
  </si>
  <si>
    <t>Jung JJ, Chen MH, Rofagha S, Lee SS.</t>
  </si>
  <si>
    <t>Moyal L, Zambrowski O, Thirkill C, Bottin C, Blanco R, Haioun C, Souied EH.</t>
  </si>
  <si>
    <t>Sweeney AR, Gupta D, Keene CD, Cimino PJ, Chambers CB, Chang SH, Hanna E.</t>
  </si>
  <si>
    <t>Murakami Y, Akil H, Chahal J, Dustin L, Tan J, Chopra V, Francis B.</t>
  </si>
  <si>
    <t>Vazquez-Ferreiro P, Carrera-Hueso FJ, Fikri-Benbrahim N, Barreiro-Rodriguez L, Diaz-Rey M, Ramón Barrios MA.</t>
  </si>
  <si>
    <t>Prasher P, Sandhu JS.</t>
  </si>
  <si>
    <t>Muzychuk AK, Robert MC, Dao S, Harissi-Dagher M.</t>
  </si>
  <si>
    <t>Becker-Haimes EM, Diaz KI, Haimes BA, Ehrenreich-May J.</t>
  </si>
  <si>
    <t>Petrou P, Banerjee PJ, Wilkins MR, Singh M, Eastlake K, Limb GA, Charteris DG.</t>
  </si>
  <si>
    <t>Fenwick EK, Ong PG, Man REK, Sabanayagam C, Cheng CY, Wong TY, Lamoureux EL.</t>
  </si>
  <si>
    <t>Subramanian PS, Gordon LK, Bonelli L, Arnold AC.</t>
  </si>
  <si>
    <t>Odouard C, Ong D, Shah PR, Gin T, Allen PJ, Downie J, Lim LL, McCluskey P.</t>
  </si>
  <si>
    <t>Yusuf IH, Wu AD, Patel CK.</t>
  </si>
  <si>
    <t>Goulabchand R, Hafidi A, Millet I, Morel J, Lukas C, Humbert S, Rivière S, Gény C, Jorgensen C, Le Quellec A, Perrochia H, Guilpain P.</t>
  </si>
  <si>
    <t>Wang JK, Chang SW.</t>
  </si>
  <si>
    <t>Mohammad G, Jomar D, Siddiquei MM, Alam K, Abu El-Asrar AM.</t>
  </si>
  <si>
    <t>Fenwick EK, Man RE, Rees G, Keeffe J, Wong TY, Lamoureux EL.</t>
  </si>
  <si>
    <t>Duncan JL, Richards TP, Arditi A, da Cruz L, Dagnelie G, Dorn JD, Ho AC, Olmos de Koo LC, Barale PO, Stanga PE, Thumann G, Wang Y, Greenberg RJ.</t>
  </si>
  <si>
    <t>Au CP, Pandya VB, Mitchell P.</t>
  </si>
  <si>
    <t>Mohamed A, Ali MJ, Parel JA, Augusteyn RC, Sangwan VS.</t>
  </si>
  <si>
    <t>Li HJ, Tsaousis KT, Bernhisel A, Reiter N, Guan JJ, Mamalis N, Patel BC.</t>
  </si>
  <si>
    <t>Chang IB, Lee JH, Kim JS.</t>
  </si>
  <si>
    <t>Scarinci F, Fawzi AA, Shaarawy A, Simonett JM, Jampol LM.</t>
  </si>
  <si>
    <t>Choi W, Waheed NK, Moult EM, Adhi M, Lee B, De Carlo T, Jayaraman V, Baumal CR, Duker JS, Fujimoto JG.</t>
  </si>
  <si>
    <t>Ohno-Matsui K, Alkabes M, Salinas C, Mateo C, Moriyama M, Cao K, Yoshida T.</t>
  </si>
  <si>
    <t>Ghinai RA, Mahmood S, Mukonoweshuro P, Webber S, Wechalekar AD, Moore SE.</t>
  </si>
  <si>
    <t>Dinkin MJ, Patsalides A.</t>
  </si>
  <si>
    <t>Wheatley HM, Sarraf D.</t>
  </si>
  <si>
    <t>Zhou W, Hua F, Qian J, Bi Y, Guan Y.</t>
  </si>
  <si>
    <t>McMahon CM, Schneider J, Dunsmore M, Gopinath B, Kifley A, Mitchell P, Wang JJ, Leeder SR.</t>
  </si>
  <si>
    <t>Sultan H, Malik A, Li HK, Chévez-Barrios P, Lee AG.</t>
  </si>
  <si>
    <t>Kovacs KD, Ehrlich MS.</t>
  </si>
  <si>
    <t>Kalin-Hajdu E, Vagefi MR, Kersten RC.</t>
  </si>
  <si>
    <t>Pahuja N, Shroff R, Pahanpate P, Francis M, Veeboy L, Shetty R, Nuijts RMMA, Sinha Roy A.</t>
  </si>
  <si>
    <t>Kumar V, Samdani A, Chandra P, Kumar A.</t>
  </si>
  <si>
    <t>Au CP, Starte J, Pandya VB.</t>
  </si>
  <si>
    <t>Jørgensen CM, Bek T.</t>
  </si>
  <si>
    <t>Hamid SH, Elsone L, Mutch K, Solomon T, Jacob A.</t>
  </si>
  <si>
    <t>Sasaki K, Kobayashi K, Usui C, Hayashi T, Kawashima M, Tane Y, Mizota A.</t>
  </si>
  <si>
    <t>Takeuchi K, Kitano M, Sakaida H, Masuda S.</t>
  </si>
  <si>
    <t>Lee JE, Lee J, Lee JY, Kook MS.</t>
  </si>
  <si>
    <t>Tognetto D, Cecchini P, D'Aloisio R, Vattovani O, Turco G.</t>
  </si>
  <si>
    <t>Doering CJ, Feldman E, Bdolah-Abram T, Merideth RE, Ofri R.</t>
  </si>
  <si>
    <t>De Keyser M, De Belder M, De Groot V.</t>
  </si>
  <si>
    <t>Lin Z, Wu R, Moonasar N, Zhou Y.</t>
  </si>
  <si>
    <t>Tojo N, Abe S, Ishida M, Yagou T, Hayashi A.</t>
  </si>
  <si>
    <t>Maruko I, Koizumi H, Kogure-Katakura A, Iida T.</t>
  </si>
  <si>
    <t>Wright T, Kumarappah A, Stavropoulos A, Reginald A, Buncic JR, Westall CA.</t>
  </si>
  <si>
    <t>Robinet A, Korobelnik JF, Quentel G, Rougier MB, Gontier B, Delyfer MN.</t>
  </si>
  <si>
    <t>Ehmann DS, Adam MK, Kasi SK, Sivalingam A, Dunn JP.</t>
  </si>
  <si>
    <t>Iafe NA, Law S, Sarraf D, Tsui I.</t>
  </si>
  <si>
    <t>Khatibi A.</t>
  </si>
  <si>
    <t>Kang-Mieler JJ, Dosmar E, Liu W, Mieler WF.</t>
  </si>
  <si>
    <t>Maksys S, Richter-Müksch S, Weingessel B, Vécsei-Marlovits PV.</t>
  </si>
  <si>
    <t>Hashemi H, Nabovati P, Yekta AA, Ostadimoghaddam H, Forouzesh S, Yazdani N, Khabazkhoob M.</t>
  </si>
  <si>
    <t>Prabhu S, Fox S, Mattke A, Armes JE, Alphonso N.</t>
  </si>
  <si>
    <t>Kim S, Lee JS, Park YK, Lee SU, Park YM, Lee JH, Lee JE.</t>
  </si>
  <si>
    <t>Jiramongkolchai K, Bhatti MT, Fuchs HE, Cummings TE, Jiramongkolchai P, El-Dairi MA.</t>
  </si>
  <si>
    <t>Makrygiannis G, Vahdani K, Antoniou E, Bailey C.</t>
  </si>
  <si>
    <t>Bell KJ, Hayen A, Glasziou P, Mitchell AS, Farris M, Wright J, Duerr HP, Mitchell P, Irwig L.</t>
  </si>
  <si>
    <t>Schönbach EM, Scholl HP.</t>
  </si>
  <si>
    <t>Storey P, Ter-Zakarian A, Rao N, Rodger D.</t>
  </si>
  <si>
    <t>Sanfilippo CJ, Prasad P, Sarraf D.</t>
  </si>
  <si>
    <t>Sawaguchi S, Maruko I, Mikami Y, Hasegawa T, Koizumi H, Iida T.</t>
  </si>
  <si>
    <t>Kuhli-Hattenbach C, Miesbach W, Lüchtenberg M, Kohnen T, Hattenbach LO.</t>
  </si>
  <si>
    <t>Muramatsu K, Nomura T, Shiiya C, Nishiura K, Tsukinaga I.</t>
  </si>
  <si>
    <t>Büki B, Hanschek M, Jünger H.</t>
  </si>
  <si>
    <t>Campos A, Campos EJ, Martins J, Ambrósio AF, Silva R.</t>
  </si>
  <si>
    <t>Jonas JB, Ohno-Matsui K, Holbach L, Panda-Jonas S.</t>
  </si>
  <si>
    <t>Aznar-Casanova JA, Romeo A, Gómez AT, Enrile PM.</t>
  </si>
  <si>
    <t>Léveillard T, Sahel JA.</t>
  </si>
  <si>
    <t>Kuze M, Morita T, Fukuda Y, Kondo M, Tsubota K, Ayaki M.</t>
  </si>
  <si>
    <t>Hu CC, Lin HC, Sheu JJ, Kao LT.</t>
  </si>
  <si>
    <t>Wu Z, Wang Y, Zhang J, Chan TCY, Ng ALK, Cheng GPM, Jhanji V.</t>
  </si>
  <si>
    <t>Fasolo A, Pedrotti E, Passilongo M, Marchini G, Monterosso C, Zampini R, Bohm E, Birattari F, Franch A, Barbaro V, Bertolin M, Breda C, Di Iorio E, Ferrari B, Ferrari S, Meneguzzi M, Ponzin D.</t>
  </si>
  <si>
    <t>Huang YM, Chang PC, Wu SB, Kau HC, Tsai CC, Liu CJ, Wei YH.</t>
  </si>
  <si>
    <t>Miura T, Ohtsuka M, Yamamoto T.</t>
  </si>
  <si>
    <t>Sánchez-Vicente JL, Rueda-Rueda T, Llerena-Manzorro L, Molina-Socola FE, Contreras-Díaz M, Szewc M, Vital-Berral C, Alfaro-Juárez A, Medina-Tapia A, López-Herrero F, González-García L, Muñoz-Morales A.</t>
  </si>
  <si>
    <t>Sánchez-Barahona C, González-Martín-Moro J, Zarallo-Gallardo J, Lozano Escobar I, Cobo-Soriano R.</t>
  </si>
  <si>
    <t>Maruko I, Spaide RF, Koizumi H, Sawaguchi S, Izumi T, Hasegawa T, Arakawa H, Iida T.</t>
  </si>
  <si>
    <t>Diwo E, Gueudry J, Saadoun D, Weschler B, LeHoang P, Bodaghi B.</t>
  </si>
  <si>
    <t>Tugal-Tutkun I, Ozdal PC, Oray M, Onal S.</t>
  </si>
  <si>
    <t>Mehta PH, Meyerle C, Sivaprasad S, Boon C, Chhablani J.</t>
  </si>
  <si>
    <t>Abdelhakim AH, Francis JH, Marr BP, Gobin YP, Abramson DH, Brodie SE.</t>
  </si>
  <si>
    <t>Levison AL, Baynes KM, Lowder CY, Kaiser PK, Srivastava SK.</t>
  </si>
  <si>
    <t>Hamurcu M, Orhan G, Sarıcaoğlu MS, Mungan S, Duru Z.</t>
  </si>
  <si>
    <t>Takayama K, Kaneko H, Kataoka K, Ueno S, Chang-Hua P, Ito Y, Terasaki H.</t>
  </si>
  <si>
    <t>Lee R, Khoueir Z, Tsikata E, Chodosh J, Dohlman CH, Chen TC.</t>
  </si>
  <si>
    <t>Liu C, Guan Z, Zhao L, Song Y, Wang H.</t>
  </si>
  <si>
    <t>López-Miguel A, Gutiérrez-Gutiérrez S, García-Vázquez C, Enríquez-de-Salamanca A.</t>
  </si>
  <si>
    <t>Xing Q, Zhang G, Kang L, Wu J, Chen H, Liu G, Zhu R, Guan H, Lu P.</t>
  </si>
  <si>
    <t>Simon JW, Williams KH, Zobal-Ratner JL, Barry GP.</t>
  </si>
  <si>
    <t>Rasmussen A, Sander B, Larsen M, Brandi S, Fuchs J, Hansen LH, Lund-Andersen H.</t>
  </si>
  <si>
    <t>Wang J, Valiente-Soriano FJ, Nadal-Nicolás FM, Rovere G, Chen S, Huang W, Agudo-Barriuso M, Jonas JB, Vidal-Sanz M, Zhang X.</t>
  </si>
  <si>
    <t>Català-Mora J, Cuadras D, Díaz-Cascajosa J, Castany-Aregall M, Prat-Bartomeu J, García-Arumí J.</t>
  </si>
  <si>
    <t>Abu El-Asrar AM, Dosari M, Hemachandran S, Gikandi PW, Al-Muammar A.</t>
  </si>
  <si>
    <t>Kikushima W, Sakurada Y, Sugiyama A, Tanabe N, Kume A, Iijima H.</t>
  </si>
  <si>
    <t>Ceklic L, Munk MR, Wolf-Schnurrbusch U, Gekkieva M, Wolf S.</t>
  </si>
  <si>
    <t>Kvanta A, Casselholm de Salles M, Amrén U, Bartuma H.</t>
  </si>
  <si>
    <t>Avci R, Yilmaz S, Inan UU, Kaderli B, Cevik SG.</t>
  </si>
  <si>
    <t>Roy R, Saurabh K, Das D, Panigrahi PK, Das S, Pal SS, Jain A.</t>
  </si>
  <si>
    <t>Farley ND, Sassalos TM, Ober MD.</t>
  </si>
  <si>
    <t>Kalevar A, Patel KH, Fu AD.</t>
  </si>
  <si>
    <t>Patel KH, Kalevar A, McDonald HR, Johnson RN.</t>
  </si>
  <si>
    <t>Nagiel A, Rootman DB, McCannel TA.</t>
  </si>
  <si>
    <t>Schoen MA, Shields CL, Say EAT, Douglass AM, Shields JA, Jampol LM.</t>
  </si>
  <si>
    <t>Franklin ML, Day S.</t>
  </si>
  <si>
    <t>Murdock J, Carvounis PE.</t>
  </si>
  <si>
    <t>Singh S, Ali MJ, Naik MN.</t>
  </si>
  <si>
    <t>Mishra K, Hu KY, Kamal S, Andron A, Della Rocca RC, Ali MJ, Nair AG.</t>
  </si>
  <si>
    <t>Christopher KL, Elner VM, Demirci H.</t>
  </si>
  <si>
    <t>Ganapathy P, Chundury R, Perry JD.</t>
  </si>
  <si>
    <t>Ahn SE, Ha SG, Kim SH.</t>
  </si>
  <si>
    <t>Hookham J, Collins EE, Allahabadia A, Balasubramanian SP.</t>
  </si>
  <si>
    <t>Brouzas D, Dettoraki M, Lavaris A, Kourvetaris D, Nomikarios N, Moschos MM.</t>
  </si>
  <si>
    <t>Querques L, Giuffrè C, Corvi F, Zucchiatti I, Carnevali A, De Vitis LA, Querques G, Bandello F.</t>
  </si>
  <si>
    <t>Xue K, Yang E, Chong NV.</t>
  </si>
  <si>
    <t>Hasegawa T, Yamashita M, Maruko I, Koizumi H, Kogure A, Ogata N, Iida T.</t>
  </si>
  <si>
    <t>Khan TT, Colon-Acevedo B, Mettu P, DeLorenzi C, Woodward JA.</t>
  </si>
  <si>
    <t>Chawla R, Mittal K, Venkatesh P, Sharma YR.</t>
  </si>
  <si>
    <t>Feiler DL, Srivastava SK, Pichi F, Bena J, Lowder CY.</t>
  </si>
  <si>
    <t>Jensen AK, Ying GS, Huang J, Quinn GE, Binenbaum G.</t>
  </si>
  <si>
    <t>Zhang G, Yang M, Zeng J, Vakros G, Su K, Chen M, Li H, Tian R, Li N, Tang S, He H, Tan W, Song X, Zhuang R; Shenzhen Screening for Retinopathy of Prematurity Cooperative Group..</t>
  </si>
  <si>
    <t>Singer JR, Nigalye AK, Champion MT, Welch MJ.</t>
  </si>
  <si>
    <t>McCullough MC, Roubard M, Wolfswinkel E, Fahradyan A, Magee W.</t>
  </si>
  <si>
    <t>Zhou X, Ramke M, Chintakuntlawar AV, Lee JY, Rajaiya J, Chodosh J.</t>
  </si>
  <si>
    <t>Smith KM, Strom AR, Gilmour MA, LaDouceur E, Reilly CM, Byrne BA, Affolter VK, Sykes JE, Maggs DJ.</t>
  </si>
  <si>
    <t>Jiang WJ, Wu H, Wu JF, Hu YY, Lu TL, Sun W, Guo DD, Wang XR, Bi HS, Jonas JB.</t>
  </si>
  <si>
    <t>Hsia YC, Chin-Hong PV, Levin MH.</t>
  </si>
  <si>
    <t>Rasmussen ML, Broe R, Frydkjaer-Olsen U, Olsen BS, Mortensen HB, Peto T, Grauslund J.</t>
  </si>
  <si>
    <t>Cho HK, Ahn D, Kee C.</t>
  </si>
  <si>
    <t>Kampitak K, Leelawongtawun W, Leeamornsiri S, Suphachearaphan W.</t>
  </si>
  <si>
    <t>Lux AL, Degoumois A, Barjol A, Mouriaux F, Denion E.</t>
  </si>
  <si>
    <t>Schmidt J, Peters S, Sauer L, Schweitzer D, Klemm M, Augsten R, Müller N, Hammer M.</t>
  </si>
  <si>
    <t>Mastropasqua L, Calienno R, Lanzini M, Salgari N, De Vecchi S, Mastropasqua R, Nubile M.</t>
  </si>
  <si>
    <t>Repp DJ, Rubinstein TJ, Herreid PA, Sires BS.</t>
  </si>
  <si>
    <t>Chighizola CB, Ong VH, Meroni PL.</t>
  </si>
  <si>
    <t>Lee MH, Cugley D, Atik A, Ang GS.</t>
  </si>
  <si>
    <t>Eguchi H, Kusaka S, Arimura-Koike E, Tachibana K, Tsujioka D, Fukuda M, Shimomura Y.</t>
  </si>
  <si>
    <t>Erol YO, Atilla P, Acaroglu G, Muftuoglu S, Karakaya J.</t>
  </si>
  <si>
    <t>Mane VM, Jadhav DV.</t>
  </si>
  <si>
    <t>Lee EJ, Kim TW.</t>
  </si>
  <si>
    <t>Birnbaum FA, Hamrah P, Jacobs DS, Song BJ.</t>
  </si>
  <si>
    <t>Pham TD, Trobe JD.</t>
  </si>
  <si>
    <t>Nagashima T, Ishihara M, Shibuya E, Nakamura S, Mizuki N.</t>
  </si>
  <si>
    <t>Lim SH, Kim M, Chang W, Sagong M.</t>
  </si>
  <si>
    <t>Haruta M, Yamakawa R.</t>
  </si>
  <si>
    <t>Jusufbegovic D, Schaal S.</t>
  </si>
  <si>
    <t>Despréaux R, Mrejen S, Quentel G, Cohen SY.</t>
  </si>
  <si>
    <t>Kara C, Şen EM, Elgin KU, Serdar K, Yilmazbaş P.</t>
  </si>
  <si>
    <t>Gallaway M, Scheiman M, Mitchell GL.</t>
  </si>
  <si>
    <t>Süsskind D, Hurst J, Rohrbach JM, Schnichels S.</t>
  </si>
  <si>
    <t>Bobba S, Di Girolamo N, Mills R, Daniell M, Chan E, Harkin DG, Cronin BG, Crawford G, McGhee C, Watson S.</t>
  </si>
  <si>
    <t>Jain S, Ganguly A, Singh S, Mohapatra S, Tripathy D, Rath S.</t>
  </si>
  <si>
    <t>Inoue M, Tan A, Slakter JS, Chang S, Kadonosono K, Yannuzzi LA.</t>
  </si>
  <si>
    <t>Rani PK, Gulati I, Rao HL, Senthil S.</t>
  </si>
  <si>
    <t>Phasukkijwatana N, Tan ACS, Chen X, Freund KB, Sarraf D.</t>
  </si>
  <si>
    <t>Wai KM, Khan M, Srivastava S, Rachitskaya A, Silva FQ, Deasy R, Schachat AP, Babiuch A, Ehlers JP, Kaiser PK, Yuan A, Singh RP.</t>
  </si>
  <si>
    <t>Loya-Garcia D, Serna-Ojeda JC, Pedro-Aguilar L, Jimenez-Corona A, Olivo-Payne A, Graue-Hernandez EO.</t>
  </si>
  <si>
    <t>Sikorav A, Semoun O, Zweifel S, Jung C, Srour M, Querques G, Souied EH.</t>
  </si>
  <si>
    <t>Şenel E, Demir E, Alkan RM.</t>
  </si>
  <si>
    <t>Ahn ES, Dailey RA, Radmall B.</t>
  </si>
  <si>
    <t>Carreon TA, Edwards G, Wang H, Bhattacharya SK.</t>
  </si>
  <si>
    <t>Yasui A, Yamamoto M, Hirayama K, Shiraki K, Theisen-Kunde D, Brinkmann R, Miura Y, Kohno T.</t>
  </si>
  <si>
    <t>Lu Y, Han L, Wang C, Dou H, Feng X, Hu Y, Feng K, Wang X, Ma Z.</t>
  </si>
  <si>
    <t>Li Y, Say EA, Ferenczy S, Agni M, Shields CL.</t>
  </si>
  <si>
    <t>Moriyama M, Kodama S, Hirano T, Suzuki M.</t>
  </si>
  <si>
    <t>Imamoglu S, Sevim MS, Yıldız HE, Vural ET, Bardak H, Bardak Y.</t>
  </si>
  <si>
    <t>Ozer MA, Polat N, Ozen S, Ogurel T, Parlakpinar H, Vardi N.</t>
  </si>
  <si>
    <t>Maducdoc MM, Haider A, Nalbandian A, Youm JH, Morgan PV, Crow RW.</t>
  </si>
  <si>
    <t>Kang P, McAlinden C, Wildsoet CF.</t>
  </si>
  <si>
    <t>Tan AN, Webers CA, Berendschot TT, de Brabander J, de Witte PM, Nuijts RM, Schouten JS, Beckers HJ.</t>
  </si>
  <si>
    <t>Dagnelie G, Christopher P, Arditi A, da Cruz L, Duncan JL, Ho AC, Olmos de Koo LC, Sahel JA, Stanga PE, Thumann G, Wang Y, Arsiero M, Dorn JD, Greenberg RJ; Argus® II Study Group..</t>
  </si>
  <si>
    <t>Ehrlich JR, Spaeth GL, Carlozzi NE, Lee PP.</t>
  </si>
  <si>
    <t>Agrawal R, Joachim N, Li LJ, Lee J, Agarwal A, Sim DA, Keane PA, Liew G, Pavesio CE.</t>
  </si>
  <si>
    <t>Cai S, Elze T, Bex PJ, Wiggs JL, Pasquale LR, Shen LQ.</t>
  </si>
  <si>
    <t>Şahin M, Şahin A, Kılınç F, Yüksel H, Özkurt ZG, Türkcü FM, Pekkolay Z, Soylu H, Çaça İ.</t>
  </si>
  <si>
    <t>Dhalla K, Kapesa I, Odouard C.</t>
  </si>
  <si>
    <t>Lee SU, Nam KY, Lee SJ.</t>
  </si>
  <si>
    <t>Zhang W, Li H.</t>
  </si>
  <si>
    <t>Parodi MB, Cicinelli MV, Iacono P, Bolognesi G, Bandello F.</t>
  </si>
  <si>
    <t>Hanumunthadu D, Ilginis T, Restori M, Sagoo MS, Tufail A, Balaggan KS, Patel PJ.</t>
  </si>
  <si>
    <t>Moisseiev E, Ling J, Morse LS.</t>
  </si>
  <si>
    <t>Chakrabarti M, Benjamin P, Chakrabarti K, Chakrabarti A.</t>
  </si>
  <si>
    <t>Ichikawa Y, Imamura Y, Ishida M.</t>
  </si>
  <si>
    <t>Agrawal R, Gunasekeran DV, Gonzalez-Lopez JJ, Cardoso J, Gupta B, Addison PK, Westcott M, Pavesio CE.</t>
  </si>
  <si>
    <t>Chua PY, Khan K, Spiteri-Cornish K, Aaberg TM.</t>
  </si>
  <si>
    <t>Baciu P, Nofar CM, Spaulding J, Gao H.</t>
  </si>
  <si>
    <t>Aaberg MT, Aaberg TM Jr.</t>
  </si>
  <si>
    <t>Singh K, Yamada D, Tearney G.</t>
  </si>
  <si>
    <t>Cui QN, Hsia YC, Lin SC, Stamper RL, Rose-Nussbaumer J, Mehta N, Porco TC, Naseri A, Han Y.</t>
  </si>
  <si>
    <t>Hernández-Laín A, Esteban-Pérez J, Montenegro DC, Domínguez-González C.</t>
  </si>
  <si>
    <t>Sarezky D, Orlin SE.</t>
  </si>
  <si>
    <t>Tien PT, Lin HJ, Chen WL, Lin CJ, Lin JM, Tsai YY.</t>
  </si>
  <si>
    <t>Schuster AK, Fischer JE, Vossmerbaeumer U.</t>
  </si>
  <si>
    <t>Gasser T, Romano V, Seifarth C, Bechrakis NE, Kaye SB, Steger B.</t>
  </si>
  <si>
    <t>Ishida Y, Takahashi Y, Kakizaki H.</t>
  </si>
  <si>
    <t>Rodriguez ME, Burris CK, Kauh CY, Potter HD.</t>
  </si>
  <si>
    <t>Rootman DB, Golan S, Pavlovich P, Rootman J.</t>
  </si>
  <si>
    <t>Plotas P, Makri OE, Georgalas I, Pharmakakis N, Vantarakis A, Georgakopoulos CD.</t>
  </si>
  <si>
    <t>Willekens K, Bataillie S, Sarens I, Odent S, Abegão Pinto L, Vandewalle E, Van Keer K, Stalmans I.</t>
  </si>
  <si>
    <t>Bohac M, Anticic M, Draca N, Kozomara B, Dekaris I, Gabric N, Patel S.</t>
  </si>
  <si>
    <t>Balci O, Gasc A, Jeannin B, Herbort CP Jr.</t>
  </si>
  <si>
    <t>Titiyal JS, Agarwal E, Angmo D, Sharma N, Kumar A.</t>
  </si>
  <si>
    <t>Preising MN, Abura M, Jäger M, Wassill KH, Lorenz B.</t>
  </si>
  <si>
    <t>Gonzalez F, Loidi L, Abalo-Lojo JM.</t>
  </si>
  <si>
    <t>Savige J, Wang Y, Crawford A, Smith J, Symons A, Mack H, Nicholls K, Wilson D, Colville D.</t>
  </si>
  <si>
    <t>Vijaya L, Asokan R, Panday M, George R.</t>
  </si>
  <si>
    <t>Fenwick EK, Cheung CMG, Ong PG, Tan G, Lee SY, Yeo I, Cheng CY, Wong TY, Lamoureux EL.</t>
  </si>
  <si>
    <t>Lee WJ, Lee JW, Park SH, Lee BR.</t>
  </si>
  <si>
    <t>Vinas M, Dorronsoro C, Gonzalez V, Cortes D, Radhakrishnan A, Marcos S.</t>
  </si>
  <si>
    <t>Shuai P, Ye Z, Liu Y, Qu C, Liu X, Luo H, Feng X, Li X, Shi Y, Gong B.</t>
  </si>
  <si>
    <t>Ye X, Bo X, Hu X, Cui H, Lu B, Shao J, Wang J.</t>
  </si>
  <si>
    <t>Qu-Knafo L, Le Du B, Boumendil J, Nordmann JP.</t>
  </si>
  <si>
    <t>El Rayes EN, Mikhail M, El Cheweiky H, Elsawah K, Maia A.</t>
  </si>
  <si>
    <t>Salavati M, Waninge A, Rameckers EA, van der Steen J, Krijnen WP, van der Schans CP, Steenbergen B.</t>
  </si>
  <si>
    <t>Quimby AE, Wells ST, Hearn M, Javidnia H, Johnson-Obaseki S.</t>
  </si>
  <si>
    <t>Hasler PW, Soliman W, Sander B, Haamann P, Larsen M.</t>
  </si>
  <si>
    <t>Türkcü FM, Şahin A, Yüksel H, Çınar Y, Cingü K, Altındağ S, Deveci Ö, Özkurt Z, Çaça İ.</t>
  </si>
  <si>
    <t>Handa JT, Cano M, Wang L, Datta S, Liu T.</t>
  </si>
  <si>
    <t>Mikhail M, Ali-Ridha A, Chorfi S, Kapusta MA.</t>
  </si>
  <si>
    <t>AlWadani S, Suarez MJ, Kass JJ, MacQuaid E, Edward DP, Alkatan H, Eberhart C.</t>
  </si>
  <si>
    <t>Hagan MA, Rosa MG, Lui LL.</t>
  </si>
  <si>
    <t>Kumar V, Chandra P, Kumar A.</t>
  </si>
  <si>
    <t>Acan D, Kurtgoz P.</t>
  </si>
  <si>
    <t>Hollander DA, Pennesi ME, Alvarado JA.</t>
  </si>
  <si>
    <t>Herold TR, Rist K, Priglinger SG, Ulbig MW, Wolf A.</t>
  </si>
  <si>
    <t>Rizzo MI, Greco A, De Virgilio A, Gallo A, Taverniti L, Fusconi M, Conte M, Pagliuca G, Turchetta R, de Vincentiis M.</t>
  </si>
  <si>
    <t>Portillo JC, Lopez Corcino Y, Miao Y, Tang J, Sheibani N, Kern TS, Dubyak GR, Subauste CS.</t>
  </si>
  <si>
    <t>Lanzagorta-Aresti A, Perez-Lopez M, Palacios-Pozo E, Davo-Cabrera J.</t>
  </si>
  <si>
    <t>Jee D, Keum N, Kang S, Arroyo JG.</t>
  </si>
  <si>
    <t>Park SW, Jun HO, Kwon E, Yun JW, Kim JH, Park YJ, Kang BC, Kim JH.</t>
  </si>
  <si>
    <t>Watters GA, Turnbull PR, Swift S, Petty A, Craig JP.</t>
  </si>
  <si>
    <t>Laugesen CS, Ostri C, Brynskov T, Lund-Andersen H, Larsen M, Vorum H, Sørensen TL.</t>
  </si>
  <si>
    <t>Eade E, Tumuluri K, Do H, Rowe N, Smith J.</t>
  </si>
  <si>
    <t>Kuriakose RK, Khan Z, Almeida DRP, Braich PS.</t>
  </si>
  <si>
    <t>Hébert J, Armstrong D, Daneman N, Jain JD, Perry J.</t>
  </si>
  <si>
    <t>Morkin MI, Rifkin LM, Dang S, Baumal CR.</t>
  </si>
  <si>
    <t>Ho M, Yip WWK, Chan VCK, Young AL.</t>
  </si>
  <si>
    <t>Giannakopoulos M, Drimtzias E, Panteli V, Vasilakis P, Gartaganis SP.</t>
  </si>
  <si>
    <t>Sebrow DB, Dhrami-Gavazi E, Horowitz JD, Yannuzzi LA.</t>
  </si>
  <si>
    <t>Wheeler SE, Lee NY.</t>
  </si>
  <si>
    <t>Mercatelli R, Ratto F, Rossi F, Tatini F, Menabuoni L, Malandrini A, Nicoletti R, Pini R, Pavone FS, Cicchi R.</t>
  </si>
  <si>
    <t>Javadi S, Yousefi R, Hosseinkhani S, Tamaddon AM, Uversky VN.</t>
  </si>
  <si>
    <t>Tudor KI, Petravić D, Jukić A, Juratovac Z.</t>
  </si>
  <si>
    <t>Moschos MM, Panos GD, Lavaris A, Droutsas K, Gatzioufas Z.</t>
  </si>
  <si>
    <t>Nesmith BL, Palacio AC, Schaal Y, Gupta A, Schaal S.</t>
  </si>
  <si>
    <t>Miwa Y, Muraoka Y, Osaka R, Ooto S, Murakami T, Suzuma K, Takahashi A, Iida Y, Yoshimura N, Tsujikawa A.</t>
  </si>
  <si>
    <t>Malclès A, Dot C, Voirin N, Agard É, Vié AL, Bellocq D, Denis P, Kodjikian L.</t>
  </si>
  <si>
    <t>Hillier RJ, Ojaimi E, Wong DT, Mak MY, Berger AR, Kohly RP, Kertes PJ, Forooghian F, Boyd SR, Eng K, Altomare F, Giavedoni LR, Nisenbaum R, Muni RH.</t>
  </si>
  <si>
    <t>Vahedi S, Adam MK, Dollin M, Maguire JI.</t>
  </si>
  <si>
    <t>Huang J, Khadka J, Gao R, Zhang S, Dong W, Bao F, Chen H, Wang Q, Chen H, Pesudovs K.</t>
  </si>
  <si>
    <t>Whitworth GB, Misaghi BC, Rosenthal DM, Mills EA, Heinen DJ, Watson AH, Ives CW, Ali SH, Bezold K, Marsh-Armstrong N, Watson FL.</t>
  </si>
  <si>
    <t>Praidou A, Harris M, Niakas D, Labiris G.</t>
  </si>
  <si>
    <t>Soliman OAE, Mohamed EAM, El-Dahan MS, Khatera NAA.</t>
  </si>
  <si>
    <t>Kinouchi R, Nishikawa N, Ishibazawa A, Yoshida A.</t>
  </si>
  <si>
    <t>Mostafa EM.</t>
  </si>
  <si>
    <t>Traband A, Shaffer JA, VanderBeek BL.</t>
  </si>
  <si>
    <t>Ratra D, Dhabalia DM, Sahu ES, Aleman TS.</t>
  </si>
  <si>
    <t>Wu WC, Shih CP, Lien R, Wang NK, Chen YP, Chao AN, Chen KJ, Chen TL, Hwang YS, Lai CC.</t>
  </si>
  <si>
    <t>Eslani M, Haq Z, Movahedan A, Moss A, Baradaran-Rafii A, Mogilishetty G, Holland EJ, Djalilian AR.</t>
  </si>
  <si>
    <t>Russell B, DuBois L, Lynn M, Ward MA, Lambert SR; Infant Aphakia Treatment Study Group..</t>
  </si>
  <si>
    <t>Goldstein MH, Martel JR, Sall K, Goldberg DF, Abrams M, Rubin J, Sheppard J, Tauber J, Korenfeld M, Agahigian J, Durham TA, Furfine E.</t>
  </si>
  <si>
    <t>Kolman SA, van Sijl AM, van der Sluijs FA, van de Ree MA.</t>
  </si>
  <si>
    <t>Brynskov T, Laugesen CS, Floyd AK, Frystyk J, Sørensen TL.</t>
  </si>
  <si>
    <t>Romano MR, Cennamo G, Ferrara M, Cennamo M, Cennamo G.</t>
  </si>
  <si>
    <t>Tosi GM, Balestrazzi A, Baiocchi S, Tarantello A, Cevenini G, Marigliani D, Simi F.</t>
  </si>
  <si>
    <t>van Deemter M, Bank RA, Vehof J, Hooymans JM, Los LI.</t>
  </si>
  <si>
    <t>Takayama K, Kaneko H, Ueno S, Maruko R, Piao CH, Yasuda S, Kawano K, Ito Y, Terasaki H.</t>
  </si>
  <si>
    <t>Vié AL, Kodjikian L, Malclès A, Agard E, Voirin N, El Chehab H, Nguyen AM, Dot C.</t>
  </si>
  <si>
    <t>Thomas BJ, Mehta N, Yonekawa Y, Sridhar J, Kuriyan AE, Relhan N, Liang MC, Woodward MA, Witkin AJ, Shah C, Flynn HW Jr, Garg SJ, Wolfe JD.</t>
  </si>
  <si>
    <t>Sohn EH, Chirco KR, Folk JC, Mullins RF.</t>
  </si>
  <si>
    <t>Pilling RF, Outhwaite L.</t>
  </si>
  <si>
    <t>Yu H, Zheng M, Zhang L, Li H, Zhu Y, Cheng L, Li L, Deng B, Kijlstra A, Yang P.</t>
  </si>
  <si>
    <t>Yuhas PT, Shorter PD, McDaniel CE, Earley MJ, Hartwick AT.</t>
  </si>
  <si>
    <t>Scheiman MM, Talasan H, Mitchell GL, Alvarez TL.</t>
  </si>
  <si>
    <t>Conrad JS, Mitchell GL, Kulp MT.</t>
  </si>
  <si>
    <t>Yazici B, Orucov N, Ibrahimzade G.</t>
  </si>
  <si>
    <t>Lee WW, Portaliou D, Sayed MS, Kankariya S.</t>
  </si>
  <si>
    <t>Jakobiec FA, Stagner AM, Lee NG.</t>
  </si>
  <si>
    <t>Tse BC, McKeown CA, Tse DT.</t>
  </si>
  <si>
    <t>Daxer A.</t>
  </si>
  <si>
    <t>Eter N, Mohr A, Wachtlin J, Feltgen N, Shirlaw A, Leaback R; German Ozurdex in RVO Real World Study Group..</t>
  </si>
  <si>
    <t>Kontos A, Tee J, Stuart A, Shalchi Z, Williamson TH.</t>
  </si>
  <si>
    <t>Burgmüller M, Cakmak N, Weingessel B, Vécsei C, Vécsei-Marlovits PV.</t>
  </si>
  <si>
    <t>Zhao Y, Zheng Y, Liu Y, Yang J, Zhao Y, Chen D, Wang Y.</t>
  </si>
  <si>
    <t>Dirani M, Dang TM, Xie J, Gnanasekaran S, Nicolaou T, Rees G, Fenwick E, Lamoureux EL.</t>
  </si>
  <si>
    <t>Pak KY, Park SW, Byon IS, Lee JE.</t>
  </si>
  <si>
    <t>Lorenz B, Stieger K, Jäger M, Mais C, Stieger S, Andrassi-Darida M.</t>
  </si>
  <si>
    <t>Alió JL, Plaza-Puche AB, Cavas F, Yébana Rubio P, Sala E.</t>
  </si>
  <si>
    <t>Croft MA, Lütjen-Drecoll E, Kaufman PL.</t>
  </si>
  <si>
    <t>Radvanszky J, Hyblova M, Durovcikova D, Hikkelova M, Fiedler E, Kadasi L, Turna J, Minarik G, Szemes T.</t>
  </si>
  <si>
    <t>Rybkin I, Gerometta R, Fridman G, Candia O, Danias J.</t>
  </si>
  <si>
    <t>Carracedo G, Recchioni A, Alejandre-Alba N, Martin-Gil A, Batres L, Morote IJ, Pintor J.</t>
  </si>
  <si>
    <t>Guindolet D, Reynaud C, Clavel G, Belangé G, Benmahmed M, Doan S, Hayem G, Cochereau I, Gabison EE.</t>
  </si>
  <si>
    <t>Mathews PM, Ramulu PY, Swenor BS, Utine CA, Rubin GS, Akpek EK.</t>
  </si>
  <si>
    <t>Fea AM, Ahmed II, Lavia C, Mittica P, Consolandi G, Motolese I, Pignata G, Motolese E, Rolle T, Frezzotti P.</t>
  </si>
  <si>
    <t>Finger RP, Xie J, Fotis K, Parikh S, Cummins R, Mitchell P, Guymer RH.</t>
  </si>
  <si>
    <t>Wang K, Read AT, Sulchek T, Ethier CR.</t>
  </si>
  <si>
    <t>Hodgson N, Kinori M, Goldbaum MH, Robbins SL.</t>
  </si>
  <si>
    <t>Karaman S, Ozkan B, Gok M, Karakaya I, Kara O, Altintas O, Altintas L.</t>
  </si>
  <si>
    <t>Morita K, Saruwatari J, Tanaka T, Oniki K, Kajiwara A, Miyazaki H, Yoshida A, Jinnouchi H, Nakagawa K.</t>
  </si>
  <si>
    <t>Goules AV, Tzioufas AG.</t>
  </si>
  <si>
    <t>Wolkoff P.</t>
  </si>
  <si>
    <t>Kocak I.</t>
  </si>
  <si>
    <t>Shaw PX, Sang A, Wang Y, Ho D, Douglas C, Dia L, Goldberg JL.</t>
  </si>
  <si>
    <t>Stamer WD, Clark AF.</t>
  </si>
  <si>
    <t>Erol Tinaztepe Ö, Ay M, Eser E.</t>
  </si>
  <si>
    <t>Georgakopoulos CD, Tsapardoni F, Makri OE.</t>
  </si>
  <si>
    <t>Yusuf IH, Craig P, Karunaratne I, Sallam A, Yeh S, Jogi R.</t>
  </si>
  <si>
    <t>Hossain A, Tauhid L, Davenport I, Huckaba T, Graves R, Mandal T, Muniruzzaman S, Ahmed SA, Bhattacharjee PS.</t>
  </si>
  <si>
    <t>Mohamed A, Chaurasia S, Chandragiri V, Kandhibanda S, Gunnam S, Garg P.</t>
  </si>
  <si>
    <t>Yaşar Ş, Ersanli A, Göktay F, Aytekin S, Cebeci D, Güneş P.</t>
  </si>
  <si>
    <t>Park J, Kim J, Kim M, Baek S.</t>
  </si>
  <si>
    <t>Ghasemi Falavarjani K, Al-Sheikh M, Akil H, Sadda SR.</t>
  </si>
  <si>
    <t>Mehta VJ, Chelnis JG, Nickols HH, Mawn LA.</t>
  </si>
  <si>
    <t>Valverde-Megías A, Say EA, Ferenczy SR, Shields CL.</t>
  </si>
  <si>
    <t>Casalino G, McAvoy C, Moutray T, Chakravarthy U, Dolz-Marco R, Freund KB.</t>
  </si>
  <si>
    <t>Enders P, Schaub F, Adler W, Nikoluk R, Hermann MM, Heindl LM.</t>
  </si>
  <si>
    <t>Luk AS, Yip WW, Lok JY, Lau HH, Young AL.</t>
  </si>
  <si>
    <t>Soussan JB, Deschamps R, Sadik JC, Savatovsky J, Deschamps L, Puttermann M, Zmuda M, Heran F, Galatoire O, Picard H, Lecler A.</t>
  </si>
  <si>
    <t>Degirmenci C, Afrashi F, Mentes J, Oztas Z, Nalcaci S, Akkin C.</t>
  </si>
  <si>
    <t>Villegas VM, Aranguren LA, Kovach JL, Schwartz SG, Flynn HW Jr.</t>
  </si>
  <si>
    <t>Pointdujour-Lim R, Mashayekhi A, Shields JA, Shields CL.</t>
  </si>
  <si>
    <t>Otero C, Vilaseca M, Arjona M, Martínez-Roda JA, Pujol J.</t>
  </si>
  <si>
    <t>Muñoz-Gallego A, Barral E, Enríquez E, Tejada P, Barceló A, de Inocencio J.</t>
  </si>
  <si>
    <t>Cure E, Icli A, Ugur Uslu A, Aydoğan Baykara R, Sakiz D, Ozucan M, Yavuz F, Arslan S, Cumhur Cure M, Kucuk A.</t>
  </si>
  <si>
    <t>Mcmonnies CW.</t>
  </si>
  <si>
    <t>Fauquert JL, Jedrzejczak-Czechowicz M, Rondon C, Calder V, Silva D, Kvenshagen BK, Callebaut I, Allegri P, Santos N, Doan S, Perez Formigo D, Chiambaretta F, Delgado L, Leonardi A; Interest Group on Ocular Allergy (IGOA) from the European Academy of Allergy and Clinical Immunology..</t>
  </si>
  <si>
    <t>Ishida T, Jonas JB, Ishii M, Shinohara K, Ikegaya Y, Ohno-Matsui K.</t>
  </si>
  <si>
    <t>Zhang Z, Wei Y, Jiang X, Zhang S.</t>
  </si>
  <si>
    <t>Karaca C, Karaca Z, Kahraman N, Sirakaya E, Oner A, Mirza GE.</t>
  </si>
  <si>
    <t>Tzamalis A, Symeonidis C, Brazitikou IP, Tzetzi D, Chalvatzis N, Androudi S, Brazitikos P.</t>
  </si>
  <si>
    <t>Vogel RN, Davis DB, Kimura BH, Rathinavelu S, Graves GS, Szabo A, Han DP.</t>
  </si>
  <si>
    <t>Arevalo JF, Lasave AF, Wu L, Maia M, Diaz-Llopis M, Alezzandrini AA, Brito M; Pan-American Collaborative Retina Study Group (PACORES)..</t>
  </si>
  <si>
    <t>Baba T, Nizawa T, Oshitari T, Yamamoto S.</t>
  </si>
  <si>
    <t>Malihi M, Li X, Patel S, Eck T, Chu DS, Zarbin MA, Bhagat N.</t>
  </si>
  <si>
    <t>He X, Jin P, Zou H, Li Q, Jin J, Lu L, Zhao H, He J, Xu X, Wang M, Zhu J.</t>
  </si>
  <si>
    <t>Chen X, Zhang Y, Yan Y, Hong L, Zhu L, Deng J, Din Q, Huang Z, Zhou H.</t>
  </si>
  <si>
    <t>Deltour JB, Grimbert P, Masse H, Lebreton O, Weber M.</t>
  </si>
  <si>
    <t>Choi KE, Yun C, Kim YH, Kim SW, Oh J, Huh K.</t>
  </si>
  <si>
    <t>Cheng CK, Chang CK, Peng CH.</t>
  </si>
  <si>
    <t>Ma KK, Callahan AB, Wang SJ, Goldman JE, Kazim M.</t>
  </si>
  <si>
    <t>Jones ST, Aakalu VK, Lin AY, Perez C, Epstein G, Putterman AM, Setabutr P.</t>
  </si>
  <si>
    <t>Malhotra R, Ziahosseini K, Poitelea C, Litwin A, Sagili S.</t>
  </si>
  <si>
    <t>Patel RM, Aakalu VK, Setabutr P, Putterman AM.</t>
  </si>
  <si>
    <t>Brown SJ, McNab AA.</t>
  </si>
  <si>
    <t>Adesina OO, Zaugg BE, Dries DC, Palmer CA, Patel BCK.</t>
  </si>
  <si>
    <t>Siah WF, Al-Muhaylib AA, Rajak S, Ziahosseini K, Selva D, Malhotra R, Alsuhaibani AH.</t>
  </si>
  <si>
    <t>Mansur C, Pfeiffer ML, Esmaeli B.</t>
  </si>
  <si>
    <t>Watanabe A, Gekka T, Arai K, Tsuneoka H.</t>
  </si>
  <si>
    <t>Stanislovaitiene D, Zaliuniene D, Krisciukaitis A, Petrolis R, Smalinskiene A, Lesauskaite V, Tamosiunas A, Lesauskaite V.</t>
  </si>
  <si>
    <t>He M, Wang W, Han X, Huang W.</t>
  </si>
  <si>
    <t>Dan H, Song X, Li J, Xing Y, Li T.</t>
  </si>
  <si>
    <t>Ceylan AC, Gursoy H, Yildirim N, Basmak H, Erol N, Cilingir O.</t>
  </si>
  <si>
    <t>Kaur N, Vanita V.</t>
  </si>
  <si>
    <t>Soliman SE, ElManhaly M, Dimaras H.</t>
  </si>
  <si>
    <t>Ngo W, Srinivasan S, Houtman D, Jones L.</t>
  </si>
  <si>
    <t>Chatziralli I, Theodossiadis G, Datseris I, Parikakis E, Theodossiadis P.</t>
  </si>
  <si>
    <t>Ebeigbe JA, Emedike CM.</t>
  </si>
  <si>
    <t>Çankaya AB, Kan S, Kizilgul M, Tokmak A, Inanc M, Caliskan M, Beyazyildiz E, Açar U, Delibaşı T.</t>
  </si>
  <si>
    <t>Jeon H, Jung J, Kim H, Yeom JA, Choi H.</t>
  </si>
  <si>
    <t>Labetoulle M, Messmer EM, Pisella PJ, Ogundele A, Baudouin C.</t>
  </si>
  <si>
    <t>Rishi E, Rishi P, Sharma T, Ck N.</t>
  </si>
  <si>
    <t>Tabebi M, Charfi N, Kallabi F, Alila-Fersi O, Ben Mahmoud A, Tlili A, Keskes-Ammar L, Kamoun H, Abid M, Mnif M, Fakhfakh F.</t>
  </si>
  <si>
    <t>Parekh M, Ruzza A, Ferrari S, Ahmad S, Kaye S, Ponzin D, Romano V.</t>
  </si>
  <si>
    <t>Betancur-Sánchez AM, Vásquez-Trespalacios EM, Sardi-Correa C.</t>
  </si>
  <si>
    <t>Ma DJ, Yang HK, Hwang JM.</t>
  </si>
  <si>
    <t>Weingessel B, Haas M, Vécsei C, Vécsei-Marlovits PV.</t>
  </si>
  <si>
    <t>Teng YT, Teng MC, Kuo HK, Fang PC, Wu PC, Chen CH, Kuo MT, Yang IH, Chen YJ.</t>
  </si>
  <si>
    <t>Huynh W, Davis MR.</t>
  </si>
  <si>
    <t>Ezra-Elia R, Alegro da Silva G, Zanoni DS, Laufer-Amorim R, Vitor Couto do Amaral A, Laus JL, Ofri R.</t>
  </si>
  <si>
    <t>Gao M, Liu K, Lin Q, Liu H.</t>
  </si>
  <si>
    <t>Kim S, Sung KR.</t>
  </si>
  <si>
    <t>Uchida T, Sakai O, Imai H, Ueta T.</t>
  </si>
  <si>
    <t>Popp NA, Agrón E, Hageman GS, Tuo J, Chew EY, Chan CC.</t>
  </si>
  <si>
    <t>Validad MH, Khazaei HA, Pishjoo M, Safdari Z.</t>
  </si>
  <si>
    <t>Wu MF, Stachon T, Langenbucher A, Seitz B, Szentmáry N.</t>
  </si>
  <si>
    <t>Hashimoto S, Yoshikawa H, Miyagi M, Onishi Y, Ohga S, Asai K, Ishibashi T.</t>
  </si>
  <si>
    <t>Marion KM, Dastiridou A, Niemeyer M, Francis BA, Sadda SR, Chopra V.</t>
  </si>
  <si>
    <t>Gunay M, Sukgen EA, Celik G, Kocluk Y.</t>
  </si>
  <si>
    <t>Yun IS, Rho S, Jang S, Ahn J, Choi JJ, Lee M.</t>
  </si>
  <si>
    <t>Bruscolini A, Amorelli GM, Rama P, Lambiase A, La Cava M, Abbouda A.</t>
  </si>
  <si>
    <t>Polat N, Gunduz A, Gunduz A, Cumurcu T, Gunduz G.</t>
  </si>
  <si>
    <t>Reznicek L, Muth D, Vogel M, Hirneiß C.</t>
  </si>
  <si>
    <t>Abbouda A, Abicca I, Fabiani C, Scappatura N, Peña-García P, Scrivo R, Priori R, Paroli MP.</t>
  </si>
  <si>
    <t>Çalışkan S, Acar M, Gürdal C.</t>
  </si>
  <si>
    <t>Yuksel N, Akcay E, Ayan B, Duru N.</t>
  </si>
  <si>
    <t>Ross AG, Chan AA, Mihm MC Jr, Yu JY.</t>
  </si>
  <si>
    <t>Kyei S, Koffuor GA, Ramkissoon P, Abu EK, Sarpong JF.</t>
  </si>
  <si>
    <t>Liu G, Wu H, Lu P, Zhang X.</t>
  </si>
  <si>
    <t>Hu Y, Atik A, Yu H, Li T, Zhang B, Li D, Cai N, Yu Y, Chen J, Li G, Yuan L.</t>
  </si>
  <si>
    <t>Cennamo G, Romano MR, Nicoletti G, Velotti N, de Crecchio G.</t>
  </si>
  <si>
    <t>Rezar-Dreindl S, Eibenberger K, Pollreisz A, Bühl W, Georgopoulos M, Krall C, Dunavölgyi R, Weigert G, Kroh ME, Schmidt-Erfurth U, Sacu S.</t>
  </si>
  <si>
    <t>Lyu J, Zhang Q, Wang SY, Chen YY, Xu Y, Zhao PQ.</t>
  </si>
  <si>
    <t>Müller PL, Fimmers R, Gliem M, Holz FG, Charbel Issa P.</t>
  </si>
  <si>
    <t>Forlini M, Szkaradek M, Rejdak R, Bratu A, Rossini P, DʼEliseo D, Forlini C, Cavallini GM.</t>
  </si>
  <si>
    <t>Molasy M, Walczak A, Szaflik J, Szaflik JP, Majsterek I.</t>
  </si>
  <si>
    <t>Hopkinson CL, Romano V, Kaye RA, Steger B, Stewart RM, Tsagkataki M, Jones MN, Larkin DF, Kaye SB; National Health Service Blood Transplant Ocular Tissue Advisory Group and Contributing Ophthalmologists (OTAG Study 20)..</t>
  </si>
  <si>
    <t>Dunham NR, Kendall RJ.</t>
  </si>
  <si>
    <t>Lo DM, Flaxel CJ, Fawzi AA.</t>
  </si>
  <si>
    <t>Lai YH, Hu DN, Rosen R, Sassoon J, Chuang LY, Wu KY, Wu WC.</t>
  </si>
  <si>
    <t>Saeger M, Heckmann J, Purtskhvanidze K, Caliebe A, Roider J, Koinzer S.</t>
  </si>
  <si>
    <t>Herrera DA, Franco S, Bustamante S, Vargas SA, Ochoa-Escudero M, Dublin AB, Cuevas M.</t>
  </si>
  <si>
    <t>Walker BA, Saltzman BS, Herlihy EP, Luquetti DV.</t>
  </si>
  <si>
    <t>Xu M, Huang S, Zhang M, Zheng J, Zhang Y, Shen M, Chen J, Yu X.</t>
  </si>
  <si>
    <t>D'Ambrosio EM, La Cava M, Tortorella P, Gharbiya M, Campanella M, Iannetti L.</t>
  </si>
  <si>
    <t>Han S, Baek SH, Kim US.</t>
  </si>
  <si>
    <t>Kao ST, Lee SH, Chen YC.</t>
  </si>
  <si>
    <t>Sezgin Akcay BI, Gunay BO, Kardes E, Unlu C, Ergin A.</t>
  </si>
  <si>
    <t>Alves C, Ribeiro I, Penedones A, Mendes D, Batel Marques F.</t>
  </si>
  <si>
    <t>Ann LB, Abbouda A, Frausto RF, Huseynli S, Gupta K, Alió JL, Aldave AJ.</t>
  </si>
  <si>
    <t>Özcura F, Yıldırım N, Tambova E, Şahin A.</t>
  </si>
  <si>
    <t>Saldaña Garrido JD, Martínez Rubio M, Carrión Campo R, Moya Moya MA, Rico Sergado L.</t>
  </si>
  <si>
    <t>Zhang W, Nicholas P, Schuman SG, Allingham MJ, Faridi A, Suthar T, Cousins SW, Prakalapakorn SG.</t>
  </si>
  <si>
    <t>Prieto E, Vispe E, Otín-Mallada S, Garcia-Martin E, Polo-Llorens V, Fraile JM, Pablo LE, Mayoral JA.</t>
  </si>
  <si>
    <t>Shin MK, Lee JE, Byon IS, Park SW.</t>
  </si>
  <si>
    <t>Su L, Huang L, Xu Y, Zhang C, Song Z.</t>
  </si>
  <si>
    <t>Steinsapir KD, Woodward JA.</t>
  </si>
  <si>
    <t>Hollanders K, Hove IV, Sergeys J, Bergen TV, Lefevere E, Kindt N, Castermans K, Vandewalle E, van Pelt J, Moons L, Stalmans I.</t>
  </si>
  <si>
    <t>Reid B, Wang H, Guillet R.</t>
  </si>
  <si>
    <t>Simon SS, Wilcox JE, Lyon AT, Jampol LM.</t>
  </si>
  <si>
    <t>Massamba N, Dirani A, Butel N, Fardeau C, Bodaghi B, Ingram A, Lehoang P.</t>
  </si>
  <si>
    <t>Moriya T, Tanaka S, Sone H, Ishibashi S, Matsunaga S, Ohashi Y, Akanuma Y, Haneda M, Katayama S.</t>
  </si>
  <si>
    <t>Arf S, Hocaoglu M, Sayman Muslubas I, Karacorlu M.</t>
  </si>
  <si>
    <t>González-Martín-Moro J, Contreras-Martín I, Muñoz-Negrete FJ, Gómez-Sanz F, Zarallo-Gallardo J.</t>
  </si>
  <si>
    <t>Rajesh B, Kaur A, Giridhar A, Gopalakrishnan M.</t>
  </si>
  <si>
    <t>Ryu WHA, Starreveld Y, Burton JM, Liu J, Costello F; PITNET Study Group..</t>
  </si>
  <si>
    <t>Storey EP, Master SR, Lockyer JE, Podolak OE, Grady MF, Master CL.</t>
  </si>
  <si>
    <t>Cornec D, Devauchelle-Pensec V, Mariette X, Jousse-Joulin S, Berthelot JM, Perdriger A, Puéchal X, Le Guern V, Sibilia J, Gottenberg JE, Chiche L, Hachulla E, Yves Hatron P, Goeb V, Hayem G, Morel J, Zarnitsky C, Dubost JJ, Saliou P, Pers JO, Seror R, Saraux A.</t>
  </si>
  <si>
    <t>Carsons SE, Vivino FB, Parke A, Carteron N, Sankar V, Brasington R, Brennan MT, Ehlers W, Fox R, Scofield H, Hammitt KM, Birnbaum J, Kassan S, Mandel S.</t>
  </si>
  <si>
    <t>Sah AK, Suresh PK, Verma VK.</t>
  </si>
  <si>
    <t>Yazıcı H, Gürelik G, Yaylacıoğlu Tuncay F, Uyar Göçün P.</t>
  </si>
  <si>
    <t>Kang TD, Douglass AM, Ferenczy SR, Say EA, Shields CL.</t>
  </si>
  <si>
    <t>Kuroda Y, Uji A, Morooka S, Nishijima K, Yoshimura N.</t>
  </si>
  <si>
    <t>Pollack A, Staurenghi G, Sager D, Mukesh B, Reiser H, Singh RP.</t>
  </si>
  <si>
    <t>Rush SW, Rush RB.</t>
  </si>
  <si>
    <t>O'Boyle C, Chen SI, Little JA.</t>
  </si>
  <si>
    <t>Izumi T, Koizumi H, Maruko I, Takahashi Y, Sonoda S, Sakamoto T, Iida T.</t>
  </si>
  <si>
    <t>Barsam A, Brennan N, Petrushkin H, Xing W, Quartilho A, Bunce C, Foot B, Cartwright NK, Haridas A, Agrawal P, Suleman H, Ahmad S, MacDonald E, Johnston J, Tuft S.</t>
  </si>
  <si>
    <t>Kandasamy Y, Hartley L, Rudd D, Smith R.</t>
  </si>
  <si>
    <t>Parada-Vásquez RH, Lomas-Guaman VE, León-Roldán CR.</t>
  </si>
  <si>
    <t>Gallego-Pinazo R, Dolz-Marco R, García-Marín N, Andreu-Fenoll M.</t>
  </si>
  <si>
    <t>Nomura JI, Beppu T, Sasaki M, Fujiwara S, Ogasawara K.</t>
  </si>
  <si>
    <t>Mogrovejo S, Martínez Moragón E, Climent M.</t>
  </si>
  <si>
    <t>Homayounfar G, Grassi CM, Al-Moujahed A, Colby KA, Dohlman CH, Chodosh J.</t>
  </si>
  <si>
    <t>Azari AA, Karadag R, Kanavi MR, Nehls S, Barney N, Kim K, Longo W, Hematti P, Juckett M.</t>
  </si>
  <si>
    <t>Astroz P, Mrejen S, Souied EH, Jung C, Cohen SY.</t>
  </si>
  <si>
    <t>Nghiem-Buffet S, Giocanti-Auregan A, Jung C, Dubois L, Dourmad P, Galbadon L, Fajnkuchen F, Quentel G, Cohen SY.</t>
  </si>
  <si>
    <t>Carr BC, Emigh CE, Bennett LD, Pansick AD, Birch DG, Nguyen C.</t>
  </si>
  <si>
    <t>Yoo YS, Na KS, Shin JA, Park YH, Lee JW.</t>
  </si>
  <si>
    <t>Mathijssen IB, Florijn RJ, van den Born LI, Zekveld-Vroon RC, Ten Brink JB, Plomp AS, Baas F, Meijers-Heijboer H, Bergen AA, van Schooneveld MJ.</t>
  </si>
  <si>
    <t>Mammo Z, Forooghian F.</t>
  </si>
  <si>
    <t>Mashaghi A, Hong J, Chauhan SK, Dana R.</t>
  </si>
  <si>
    <t>Asensio-Sánchez VM, Díaz-Cabanas L.</t>
  </si>
  <si>
    <t>Gallego-Pinazo R, Monje-Fernández L, García-Marín N, Andreu-Fenoll M, Dolz-Marco R.</t>
  </si>
  <si>
    <t>Kasza M, Meleg J, Vardai J, Nagy B Jr, Szalai E, Damjanovich J, Csutak A, Ujhelyi B, Nagy V.</t>
  </si>
  <si>
    <t>Mastropasqua L, Mattei PA, Toto L, Mastropasqua A, Vecchiarino L, Falconio G, Doronzo E.</t>
  </si>
  <si>
    <t>Mutch K, Methley A, Hamid S, Moore P, Jacob A.</t>
  </si>
  <si>
    <t>Fan X, Monnier VM, Whitson J.</t>
  </si>
  <si>
    <t>Sun SW, Nishioka C, Chung CF, Park J, Liang HF.</t>
  </si>
  <si>
    <t>Csősz É, Deák E, Kalló G, Csutak A, Tőzsér J.</t>
  </si>
  <si>
    <t>Beckwith-Cohen B, Dubielzig RR, Maggs DJ, Teixeira LB.</t>
  </si>
  <si>
    <t>Pers YM, Le Blay P, Ludwig C, Rittore C, Tejedor G, Foliwe R, Rodiere M, Jorgensen C, Touitou I.</t>
  </si>
  <si>
    <t>Gurler B, Coskun E, Oner V, Comez A, Erbagci I.</t>
  </si>
  <si>
    <t>Tetikoğlu M, Aktas S, Sagdık HM, Tasdemir Yigitoglu S, Özcura F.</t>
  </si>
  <si>
    <t>Magli A, Carelli R, Esposito F, Bruzzese D.</t>
  </si>
  <si>
    <t>Hong SW, Ahn YJ, Kang NY.</t>
  </si>
  <si>
    <t>Agraval U, Rogers NK.</t>
  </si>
  <si>
    <t>Fu D, Zhang ZY, Wang L, Zhou XT, Yu ZQ.</t>
  </si>
  <si>
    <t>Shieh WS, Sridhar J, Hong BK, Maguire JI, Rahimy E, Shahlaee A, Ho AC, Hsu J, Regillo CD, Chiang A.</t>
  </si>
  <si>
    <t>Shin KJ, Gil YC, Lee SH, Kim JN, Yoo JY, Kim SH, Choi HG, Shin HJ, Koh KS, Song WC.</t>
  </si>
  <si>
    <t>Wu W, Li Z, Yan D, Lin Y, Xu N.</t>
  </si>
  <si>
    <t>Takkar B, Chandra P, Shah R, Bhatia I, Roy S, Sihota R.</t>
  </si>
  <si>
    <t>Karahan E, Tuncer İ, Er D, Zengin MO.</t>
  </si>
  <si>
    <t>Gotzaridis S, Liazos E, Petrou P, Georgalas I.</t>
  </si>
  <si>
    <t>Uzunel UD, Küsbeci T, Yüksel B.</t>
  </si>
  <si>
    <t>Galindo-Ferreiro A, Akaishi PS, Al-Aliwi M, Niespodzany E, Gálvez-Ruiz A, Cruz AAV.</t>
  </si>
  <si>
    <t>Jin KW, Choi DG.</t>
  </si>
  <si>
    <t>Feng J, Zheng X, Li B, Jiang Y.</t>
  </si>
  <si>
    <t>Tuten A, Dincer E, Topcuoglu S, Sancak S, Akar S, Hakyemez Toptan H, Özalkaya E, Gokmen T, Ovalı F, Karatekin G.</t>
  </si>
  <si>
    <t>Hanhart J, Strassman I, Rozenman Y.</t>
  </si>
  <si>
    <t>Wang S, Tang HL, Al Turk LI, Hu Y, Sanei S, Saleh GM, Peto T.</t>
  </si>
  <si>
    <t>Rösch S, Aretzweiler C, Müller F, Walter P.</t>
  </si>
  <si>
    <t>Falavarjani KG, Mehrpuya A, Amirkourjani F.</t>
  </si>
  <si>
    <t>Kozak I, Barteselli G, Sepah YJ, Sadiq MA, High R, Do DV, Nguyen QD.</t>
  </si>
  <si>
    <t>Caixinha M, Nunes S.</t>
  </si>
  <si>
    <t>Maehara T, Mattoo H, Ohta M, Mahajan VS, Moriyama M, Yamauchi M, Drijvers J, Nakamura S, Stone JH, Pillai SS.</t>
  </si>
  <si>
    <t>Christensen S, Wagner L, Coleman MM, Appell D.</t>
  </si>
  <si>
    <t>Masís M, Kakigi C, Singh K, Lin S.</t>
  </si>
  <si>
    <t>Kader MA, Namburi P, Ramugade S, Ramakrishnan R, Krishnadas SR, Roos BR, Periasamy S, Robin AL, Fingert JH.</t>
  </si>
  <si>
    <t>Cabalag MS, Wasiak J, Syed Q, Paul E, Hall AJ, Cleland H.</t>
  </si>
  <si>
    <t>Guo M, Liu H, Li SS, Jiang FL, Xu JM, Tang YY.</t>
  </si>
  <si>
    <t>Sajjad A, Weng CY.</t>
  </si>
  <si>
    <t>Micieli JA, Bedi H, Krings T.</t>
  </si>
  <si>
    <t>Alzahrani Y, Colorado LH, Pritchard N, Efron N.</t>
  </si>
  <si>
    <t>Davatchi F, Chams-Davatchi C, Shams H, Shahram F, Nadji A, Akhlaghi M, Faezi T, Ghodsi Z, Sadeghi Abdollahi B, Ashofteh F, Mohtasham N, Kavosi H, Masoumi M.</t>
  </si>
  <si>
    <t>Ozaki S, Funasaka Y, Otsuka Y, Oyama S, Ito M, Osada SI, Ueno T, Okamura K, Hozumi Y, Suzuki T, Kawana S, Saeki H.</t>
  </si>
  <si>
    <t>Serna-Ojeda JC, Nava-Castaneda A.</t>
  </si>
  <si>
    <t>Piñero DP, Monllor B, Camps VJ, de Fez D.</t>
  </si>
  <si>
    <t>Gutiérrez-Aguirre KI, Stewart MW, Sluzevich JC.</t>
  </si>
  <si>
    <t>Ghoraba HH, Ellakwa AF, Elgemai EM, Mansour HO, Heikal MA.</t>
  </si>
  <si>
    <t>Altay Y, Balta O, Demirok G, Burcu A, Balta OB, Ornek F.</t>
  </si>
  <si>
    <t>Epstein D, Kvanta A, Lindqvist PG.</t>
  </si>
  <si>
    <t>Kucukevcilioglu M, Ayyildiz O, Aykas S, Gokce G, Koylu MT, Ozgonul C, Ozge G, Mumcuoglu T, Yumusak E.</t>
  </si>
  <si>
    <t>Karagoz E, Ugan RA, Duzgun E, Cadirci E, Keles S, Uyanik MH, Yavan I, Turhan V.</t>
  </si>
  <si>
    <t>Parihar JK, Jain VK, Kaushik J, Mishra A.</t>
  </si>
  <si>
    <t>Chen J, Zhou J, Wu J, Zhang G, Kang L, Ben J, Wang Y, Qin B, Guan H.</t>
  </si>
  <si>
    <t>Liu C, Ji J, Li S, Wang Z, Tang L, Cao W, Sun X.</t>
  </si>
  <si>
    <t>Yoon JM, Shin DH, Kim SJ, Ham DI, Kang SW, Chang YS, Park WS.</t>
  </si>
  <si>
    <t>Invernizzi A, Agarwal A, Mapelli C, Nguyen QD, Staurenghi G, Viola F.</t>
  </si>
  <si>
    <t>Kenmochi J, Ito Y, Terasaki H.</t>
  </si>
  <si>
    <t>Min JK, Lee S, Kim JS, Woo JM, Yang HS.</t>
  </si>
  <si>
    <t>Battaglia Parodi M, Cicinelli MV, Rabiolo A, Pierro L, Gagliardi M, Bolognesi G, Bandello F.</t>
  </si>
  <si>
    <t>Cheung N, Tan SP, Lee SY, Cheung GCM, Tan G, Kumar N, Cheng CY, Wong TY.</t>
  </si>
  <si>
    <t>Rachitskaya AV, Yuan A, Singh RP, Sears JE, Schachat AP.</t>
  </si>
  <si>
    <t>Zhang X, Lv N, Wang C, Cao W, Liu J, Huang Q.</t>
  </si>
  <si>
    <t>Kurysheva NI, Parshunina OA, Shatalova EO, Kiseleva TN, Lagutin MB, Fomin AV.</t>
  </si>
  <si>
    <t>Santodomingo-Rubido J, Villa-Collar C, Gilmartin B, Gutiérrez-Ortega R, Suzaki A.</t>
  </si>
  <si>
    <t>Asiedu K.</t>
  </si>
  <si>
    <t>La Pira B, Brinjikji W, Hunt C, Chen JJ, Lanzino G.</t>
  </si>
  <si>
    <t>Fujimura T, Fujimoto T, Itaya-Hironaka A, Miyaoka T, Yoshimoto K, Sakuramoto-Tsuchida S, Yamauchi A, Takeda M, Tsujinaka H, Tanaka Y, Takasawa S.</t>
  </si>
  <si>
    <t>Romano MR, Cennamo G, Amoroso F, Montorio D, Castellani C, Reibaldi M, Cennamo G.</t>
  </si>
  <si>
    <t>Greven MA, Moshfeghi DM.</t>
  </si>
  <si>
    <t>Valikodath NG, Leveque TK, Wang SY, Lee PP, Newman-Casey PA, Hansen SO, Woodward MA.</t>
  </si>
  <si>
    <t>Keino H, Watanabe T, Taki W, Nakayama M, Nakamura T, Yan K, Okada AA.</t>
  </si>
  <si>
    <t>Angmo D, Wadhwani M, Velpandian T, Kotnal A, Sihota R, Dada T.</t>
  </si>
  <si>
    <t>Vranka JA, Acott TS.</t>
  </si>
  <si>
    <t>Shiels A, Hejtmancik JF.</t>
  </si>
  <si>
    <t>Neems L, Christopher C.</t>
  </si>
  <si>
    <t>Chisholm SAM, Couch SM, Custer PL.</t>
  </si>
  <si>
    <t>Tozzoli R, D'Aurizio F, Villalta D, Giovanella L.</t>
  </si>
  <si>
    <t>Park DW, Mansberger SL.</t>
  </si>
  <si>
    <t>Luk S, Stroman L, Kang S, Natkunarajah M, Duguid G.</t>
  </si>
  <si>
    <t>Demirok G, Kocamaz F, Topalak Y, Altay Y, Sengun A.</t>
  </si>
  <si>
    <t>Lin J, Xue B, Chen Z, Huang X, Pang W, Quan W, Huang Y, Li X, Xia J.</t>
  </si>
  <si>
    <t>Zhang P, Zhou M, Wu Y, Lu B, Li T, Zhao J, Wang F, Sun X.</t>
  </si>
  <si>
    <t>Vora GK, Demirci H, Marr B, Mruthyunjaya P.</t>
  </si>
  <si>
    <t>Zhou Z, Chen T, Jin L, Zheng D, Chen S, He M, Silver J, Ellwein L, Moore B, Congdon NG.</t>
  </si>
  <si>
    <t>Piermarocchi S, Bini S, Martini F, Berton M, Lavini A, Gusson E, Marchini G, Padovani EM, Macor S, Pignatto S, Lanzetta P, Cattarossi L, Baraldi E, Lago P.</t>
  </si>
  <si>
    <t>Lee CL, Wu WC, Chen KJ, Chiu LY, Wu KY, Chang YC.</t>
  </si>
  <si>
    <t>Della Santina L, Ou Y.</t>
  </si>
  <si>
    <t>Bellocq D, Maucort-Boulch D, Kodjikian L, Denis P.</t>
  </si>
  <si>
    <t>Richards NQ, Kofler JK, Chu CT, Stefko ST.</t>
  </si>
  <si>
    <t>Dhrami-Gavazi E, Freund KB, Lee W, Cohen BZ, Seshan SV, Yannuzzi LA.</t>
  </si>
  <si>
    <t>He J, Cosby R, Hill JM, Bazan HE.</t>
  </si>
  <si>
    <t>Bischoff M, Stachon T, Seitz B, Huber M, Zawada M, Langenbucher A, Szentmáry N.</t>
  </si>
  <si>
    <t>Cam D, Berk AT, Micili SC, Kume T, Ergur BU, Yilmaz O.</t>
  </si>
  <si>
    <t>Takkar B, Roy S, Sodhi PK, Azad S, Bajwa GS.</t>
  </si>
  <si>
    <t>Patel DV.</t>
  </si>
  <si>
    <t>Lafond M, Aptel F, Mestas JL, Lafon C.</t>
  </si>
  <si>
    <t>Maa AY, Patel S, Chasan JE, Delaune W, Lynch MG.</t>
  </si>
  <si>
    <t>Cappelli LC, Gutierrez AK, Baer AN, Albayda J, Manno RL, Haque U, Lipson EJ, Bleich KB, Shah AA, Naidoo J, Brahmer JR, Le D, Bingham CO 3rd.</t>
  </si>
  <si>
    <t>Grumbine FL, DeParis SW, Vagefi MR, Bloomer M, Kersten RC.</t>
  </si>
  <si>
    <t>Skippen B, Rossi A, Nozza P, Bernardini FP.</t>
  </si>
  <si>
    <t>Graves JS, Chohan H, Cedars B, Arnow S, Yiu H, Waubant E, Green A.</t>
  </si>
  <si>
    <t>Palacio AC, Gupta A, Nesmith BL, Jadav PR, Schaal Y, Schaal S.</t>
  </si>
  <si>
    <t>Lim LT, Vasudevan V, Shelton J, Vitale AT, Moorthy R.</t>
  </si>
  <si>
    <t>Arvesen KB, Herlin T, Larsen DA, Koppelhus U, Ramsing M, Skytte AB, Sommerlund M.</t>
  </si>
  <si>
    <t>Růžičková Š, Staněk D.</t>
  </si>
  <si>
    <t>Xin C, Wang RK, Song S, Shen T, Wen J, Martin E, Jiang Y, Padilla S, Johnstone M.</t>
  </si>
  <si>
    <t>Mueller B, Salchow DJ, Waffenschmidt E, Joussen AM, Schmalisch G, Czernik C, Bührer C, Schunk KU, Girschick HJ, Winterhalter S.</t>
  </si>
  <si>
    <t>Lee JE, Lee JY, Kook MS.</t>
  </si>
  <si>
    <t>Xu XQ, Hu H, Liu H, Wu JF, Cao P, Shi HB, Wu FY.</t>
  </si>
  <si>
    <t>Ambiya V, Goud A, Khodani M, Chhablani J.</t>
  </si>
  <si>
    <t>Li D, Taniguchi EV, Cai S, Paschalis EI, Wang H, Miller JB, Turalba AV, Greenstein SH, Brauner S, Pasquale LR, Shen LQ.</t>
  </si>
  <si>
    <t>Moore NA, Harris A, Wentz S, Verticchio Vercellin AC, Parekh P, Gross J, Hussain RM, Thieme C, Siesky B.</t>
  </si>
  <si>
    <t>Xu C, Bao S.</t>
  </si>
  <si>
    <t>Keller KE, Wirtz MK.</t>
  </si>
  <si>
    <t>Quintanilla-Dieck L, Chinnadurai S, Goudy SL, Virgin FW.</t>
  </si>
  <si>
    <t>Egan MY, Laliberte Rudman D, Ceci C, Kessler D, McGrath C, Gardner P, King J, Lanoix M, Malhotra R.</t>
  </si>
  <si>
    <t>Wertheimer C, Kreutzer TC, Dirisamer M, Eibl-Lindner K, Kook D, Priglinger S, Mayer WJ.</t>
  </si>
  <si>
    <t>Gao X, Li Y, Wang H, Li C, Ding J.</t>
  </si>
  <si>
    <t>Singh K, Dangda S, Ahir N, Mutreja A, Bhattacharyya M.</t>
  </si>
  <si>
    <t>Russell-Hermanns DS, Newman DK.</t>
  </si>
  <si>
    <t>Papavasileiou E, Younis S, Zygoura V, Quijano C, Jackson TL.</t>
  </si>
  <si>
    <t>Moghimi S, Johari M, Mahmoudi A, Chen R, Mazloumi M, He M, Lin SC.</t>
  </si>
  <si>
    <t>Han SB, Yang HK, Oh JE, Kim KG, Hwang JM.</t>
  </si>
  <si>
    <t>Chen VH, Grossniklaus HE, DelGaudio JM, Kim HJ.</t>
  </si>
  <si>
    <t>Sy A, Eliasieh K, Silkiss RZ.</t>
  </si>
  <si>
    <t>Sahni S, Watson RM, Sheth VS.</t>
  </si>
  <si>
    <t>Yepez JB, Murati FA, Pettito M, Arevalo JF.</t>
  </si>
  <si>
    <t>Vien L, DalPorto C, Yang D.</t>
  </si>
  <si>
    <t>Asena L, Güngör SG, Akman A.</t>
  </si>
  <si>
    <t>Suh YW, Kim SH, Ha SG, Seo H, Ahn J.</t>
  </si>
  <si>
    <t>Bucourt E, Martaillé V, Mulleman D, Goupille P, Joncker-Vannier I, Huttenberger B, Reveillere C, Courtois R.</t>
  </si>
  <si>
    <t>Kaushik J, Parihar JK, Jain VK, Gupta S, Nath P, Durgapal P, Ram J.</t>
  </si>
  <si>
    <t>Romero-Caballero MD, Lozano-García I, Gómez-Molina C, Gil-Liñán AI, Arcas I.</t>
  </si>
  <si>
    <t>Rossi S, De Rosa G, D'Alterio FM, Orrico A, Banfi S, Testa F, Simonelli F.</t>
  </si>
  <si>
    <t>Tyagi P, Juma Z, Reddy AR.</t>
  </si>
  <si>
    <t>Oatts JT, Hull S, Michaelides M, Arno G, Webster AR, Moore AT.</t>
  </si>
  <si>
    <t>Tadić V, Cumberland PM, Lewando-Hundt G, Rahi JS; vision-related quality of life group..</t>
  </si>
  <si>
    <t>Pichi F, Veronese C, Lembo A, Invernizzi A, Mantovani A, Herbort CP, Cunningham ET Jr, Morara M, Ricci F, Neri P, Nucci P, Ciardella AP, Staurenghi G, Lowder CY, Srivastava SK.</t>
  </si>
  <si>
    <t>Chan TCY, Yu MCY, Mak S, Jhanji V.</t>
  </si>
  <si>
    <t>Paques M, Philippakis E, Bonnet C, Falah S, Ayello-Scheer S, Zwillinger S, Girmens JF, Dupas B.</t>
  </si>
  <si>
    <t>Yan W, Chen Y, Qian Z, Selva D, Pelaez D, Tu Y, Wu W.</t>
  </si>
  <si>
    <t>Tahmaz V, Gehlsen U, Sauerbier L, Holtick U, Engel L, Radojska S, Petrescu-Jipa VM, Scheid C, Hallek M, Gathof B, Cursiefen C, Steven P.</t>
  </si>
  <si>
    <t>Schow T, Teasdale TW, Quas KJ, Rasmussen MA.</t>
  </si>
  <si>
    <t>Karatepe Haşhaş AS, Arifoğlu HB, Yüce Y, Duru N, Ulusoy DM, Zararsız G.</t>
  </si>
  <si>
    <t>Hammoum I, Mbarek S, Dellaa A, Dubus E, Baccouche B, Azaiz R, Charfeddine R, Picaud S, Ben Chaouacha-Chekir R.</t>
  </si>
  <si>
    <t>Tekin K, Cankurtaran V, Inanc M, Sekeroglu MA, Yilmazbas P.</t>
  </si>
  <si>
    <t>Sharma M, Sundar D, Vanathi M, Meel R, Kashyap S, Chawla R, Tandon R.</t>
  </si>
  <si>
    <t>Löfgren S.</t>
  </si>
  <si>
    <t>Ibarz M, Rodríguez-Prats JL, Hernández-Verdejo JL, Tañá P.</t>
  </si>
  <si>
    <t>Korkmaz L, Baştuğ O, Ozdemir A, Korkut S, Karaca C, Akin MA, Gunes T, Kurtoglu S, Ozturk MA.</t>
  </si>
  <si>
    <t>Alnawaiseh M, Rosentreter A, Prokosch V, Eveslage M, Eter N, Zumhagen L.</t>
  </si>
  <si>
    <t>Bayramlar H, Gurturk AY, Sari U, Karadag R.</t>
  </si>
  <si>
    <t>Cui R, Lu Q, Teng Y, Li K, Li N.</t>
  </si>
  <si>
    <t>Yu RF, Yang LD, Wu X.</t>
  </si>
  <si>
    <t>Yanoga F, Garcia-Gonzalez JM, Greenwald M, Shapiro MJ, Blair MP.</t>
  </si>
  <si>
    <t>Mello LGM, Lima LH, Cabral T, Rodrigues MZ, Peçanha PM, Belfort R Jr.</t>
  </si>
  <si>
    <t>Pandya VB, Hooper CY, Merani R, McCluskey P.</t>
  </si>
  <si>
    <t>Casswell EJ, Banerjee PJ, Charteris DG, Sullivan PM.</t>
  </si>
  <si>
    <t>Lavric A, Tsimpida M, Hungerford JL, M L Cohen V.</t>
  </si>
  <si>
    <t>Miserocchi E, Berchicci L, Iuliano L, Modorati G, Bandello F.</t>
  </si>
  <si>
    <t>Rašić DM, Knežević M, Terzić T, Vlajković G.</t>
  </si>
  <si>
    <t>Wolkow N, Jakobiec FA, Stagner AM, Cunnane ME, Piantadosi AL, Basgoz N, Lefebvre D.</t>
  </si>
  <si>
    <t>Ramos Suárez A, Guerrero Mayor OV, Fernández Barrientos Y, Lorenzo Soto M.</t>
  </si>
  <si>
    <t>Elkhamary SM, Galindo-Ferreiro A, Akaishi P, Muiños-Diaz Y, Cechetti SP, Cintra MB, Cruz AAV.</t>
  </si>
  <si>
    <t>Raj A, Dhasmana R, Bahadur H, Nagpal RC.</t>
  </si>
  <si>
    <t>Ghirardello S, Dusi E, Cortinovis I, Villa S, Fumagalli M, Agosti M, Milani S, Mosca F.</t>
  </si>
  <si>
    <t>Dong Y, Noda K, Murata M, Yoshida S, Saito W, Kanda A, Ishida S.</t>
  </si>
  <si>
    <t>Khan SN, Shiakolas PS.</t>
  </si>
  <si>
    <t>Kır MB, Türkyılmaz K, Öner V.</t>
  </si>
  <si>
    <t>Gungel H, Altan C, Baylancicek DO, Karagoz Y, Kisbet T.</t>
  </si>
  <si>
    <t>Shim SH, Sung KR, Kim JM, Kim HT, Jeong J, Kim CY, Lee MY, Park KH; Korean Ophthalmological Society..</t>
  </si>
  <si>
    <t>Dogan AS, Kabatas N, Erden G, Celikay O, Arzuhal AE, Gurdal C.</t>
  </si>
  <si>
    <t>Tan AC, Sherman J, Yannuzzi LA.</t>
  </si>
  <si>
    <t>Llop SM, Gonzalez E, Emanuelli A.</t>
  </si>
  <si>
    <t>Ho KC, Jalbert I, Watt K, Golebiowski B.</t>
  </si>
  <si>
    <t>Hashemi H, Asgari S, Mortazavi M, Ghaffari R.</t>
  </si>
  <si>
    <t>López-de la Rosa A, Pinto-Fraga J, Blázquez Arauzo F, Urbano Rodríguez R, González-García MJ.</t>
  </si>
  <si>
    <t>Nagahara Y, Koh S, Oshita Y, Nagano T, Mano H, Nishida K, Watanabe H.</t>
  </si>
  <si>
    <t>Sinha R, Bansal M, Sharma N, Dada T, Tandon R, Titiyal JS.</t>
  </si>
  <si>
    <t>Diec J, Tilia D, Naduvilath T, Bakaraju RC.</t>
  </si>
  <si>
    <t>Alghamdi YA, Camp A, Feuer W, Karp CL, Wellik S, Galor A.</t>
  </si>
  <si>
    <t>O'Keefe GA, Rao NA.</t>
  </si>
  <si>
    <t>Imamura T, Sato M, Go H, Ogasawara K, Kanai Y, Maeda H, Chishiki M, Shimizu H, Mashiyama F, Goto A, Momoi N, Hosoya M.</t>
  </si>
  <si>
    <t>Costales M, López F, Coca A, Llorente JL.</t>
  </si>
  <si>
    <t>Borbolla-Pertierra AM, Morales-Baños DR, Martínez-Nava LR, Garrido-Sánchez GA, López-Hernández CM, Velasco-Ramos P.</t>
  </si>
  <si>
    <t>Xu Y, Tan CS.</t>
  </si>
  <si>
    <t>Mura M, Iannetta D, Buschini E, de Smet MD.</t>
  </si>
  <si>
    <t>Hermel M, Salla S, Fuest M, Walter P.</t>
  </si>
  <si>
    <t>Ngo W, Srinivasan S, Keech A, Keir N, Jones L.</t>
  </si>
  <si>
    <t>Miraldi Utz V.</t>
  </si>
  <si>
    <t>Ge P, Bottega WJ, Prenner JL, Fine HF.</t>
  </si>
  <si>
    <t>Cañizares B, Yago I, Piñero Á, Ruiz M.</t>
  </si>
  <si>
    <t>Shingleton BJ, Neo YN, Cvintal V, Shaikh AM, Liberman P, O'Donoghue MW.</t>
  </si>
  <si>
    <t>Moon SW, Kim BH, Park UC, Yu HG.</t>
  </si>
  <si>
    <t>Kang EC, Lee KH, Koh HJ.</t>
  </si>
  <si>
    <t>van Timmeren EA, van der Schans CP, van der Putten AA, Krijnen WP, Steenbergen HA, van Schrojenstein Lantman-de Valk HM, Waninge A.</t>
  </si>
  <si>
    <t>Klifto MR, Balaratnasingam C, Weissman HH, Yannuzzi LA.</t>
  </si>
  <si>
    <t>Zapata MA, Arcos G, Fonollosa A, Abraldes M, Oleñik A, Gutierrez E, Garcia-Arumi J.</t>
  </si>
  <si>
    <t>Liang H, Randon M, Michee S, Tahiri R, Labbe A, Baudouin C.</t>
  </si>
  <si>
    <t>Altunel O, Duru N, Goktas A, Ozkose A, Goktas E, Atas M.</t>
  </si>
  <si>
    <t>Godefrooij DA, Boom K, Soeters N, Imhof SM, Wisse RP.</t>
  </si>
  <si>
    <t>Vicinanzo MG, Allamneni C, Deitz LW, Elsas FJ.</t>
  </si>
  <si>
    <t>Jiménez-Pérez JC, Chou J, Freitag SK.</t>
  </si>
  <si>
    <t>Branson SV, McClintic E, Ozgur O, Esmaeli B, Yeatts RP.</t>
  </si>
  <si>
    <t>Or L, Eviatar JA, Massry GG, Bernardini FP, Hartstein ME.</t>
  </si>
  <si>
    <t>Larsen CL, Samuelson TW.</t>
  </si>
  <si>
    <t>Sukgen EA, Gunay M, Kocluk Y.</t>
  </si>
  <si>
    <t>Wecker T, Ehlken C, Bühler A, Lange C, Agostini H, Böhringer D, Stahl A.</t>
  </si>
  <si>
    <t>Lee TH, Ji YS, Park SW, Yoon KC, Heo H.</t>
  </si>
  <si>
    <t>Nyman SR, Innes A, Heward M.</t>
  </si>
  <si>
    <t>Tzoutzos K, Batistatou A, Kitsos G, Liasko R, Stefanou D.</t>
  </si>
  <si>
    <t>Benoliel T, Raz N, Ben-Hur T, Levin N.</t>
  </si>
  <si>
    <t>Girard B, Bonnemains C, Schmitt E, Raffo E, Bilbault C.</t>
  </si>
  <si>
    <t>Sugiura Y, Okamoto F, Okamoto Y, Hiraoka T, Oshika T.</t>
  </si>
  <si>
    <t>Lim SA, Na KS, Joo CK.</t>
  </si>
  <si>
    <t>Carracedo G, Wang Z, Serramito-Blanco M, Martin-Gil A, Carballo-Alvarez J, Pintor J.</t>
  </si>
  <si>
    <t>Bozkurt TK, Acar B, Kilavuzoglu AE, Akdemir MO, Hamilton DR, Cosar Yurteri CB, Acar S.</t>
  </si>
  <si>
    <t>Hudson LE, Craven CM, Wojno TH, Grossniklaus HE.</t>
  </si>
  <si>
    <t>Brown SJ, Hardy TG, McNab AA.</t>
  </si>
  <si>
    <t>Martiano D, Chevreaud O, Lam D, Cohen SY, Souied EH.</t>
  </si>
  <si>
    <t>Perez-Roustit S, Marquette V, Bocquet B, Kaplan J, Perrault I, Meunier I, Hamel CP.</t>
  </si>
  <si>
    <t>Stein GE, Lee SE, Chen RWS, Yannuzzi L, Chang S.</t>
  </si>
  <si>
    <t>Mourya D, Balamurugan S, Khanal R.</t>
  </si>
  <si>
    <t>Kamble N, Sharma N, Maharana PK, Bandivadekar P, Nagpal R, Agarwal T, Velpandian T, Mittal S, Vajpayee RB.</t>
  </si>
  <si>
    <t>Li T, Zhou X, Chen Z, Zhou X.</t>
  </si>
  <si>
    <t>Pappuru RR, Dave VP.</t>
  </si>
  <si>
    <t>Li CP, Wang SH, Wang WQ, Song SG, Liu XM.</t>
  </si>
  <si>
    <t>Wang Y, Sheng Y, Wang M, Tao J.</t>
  </si>
  <si>
    <t>Duru N, Altinkaynak H, Uysal BS, Duru Z, Can ME, Erten S, Yuksel N, Kalkan Akcay E.</t>
  </si>
  <si>
    <t>Metelitsina TI, Sheth VS, Patel SB, Grassi MA.</t>
  </si>
  <si>
    <t>Duman F, Kosker M.</t>
  </si>
  <si>
    <t>Niyaz L, Yücel OE, Gul A.</t>
  </si>
  <si>
    <t>Koylu MT, Ozge G, Kucukevcilioglu M, Mutlu FM, Ceylan OM, Akıncıoglu D, Ayyıldız O.</t>
  </si>
  <si>
    <t>Belliveau MJ, Oestreicher JH.</t>
  </si>
  <si>
    <t>Hussain R, Savant V.</t>
  </si>
  <si>
    <t>Ballester C, Grobost V, Roblot P, Pourrat O, Pierre F, Laurichesse-Delmas H, Gallot D, Aubard Y, Bezanahary H, Fauchais AL.</t>
  </si>
  <si>
    <t>Corvi F, Souied EH, Capuano V, Costanzo E, Benatti L, Querques L, Bandello F, Querques G.</t>
  </si>
  <si>
    <t>Mansour AM, Dedhia C, Chhablani J.</t>
  </si>
  <si>
    <t>Bellocq D, Pierre-Kahn V, Matonti F, Burillon C, Voirin N, Dot C, Akesbi J, Milazzo S, Baillif S, Soler V, Wolff B, Scemama C, Malclès A, Weber M, Kodjikian L.</t>
  </si>
  <si>
    <t>Wu Y, Zheng Y, Yan X, Huang Y, Jiang Y, Li H.</t>
  </si>
  <si>
    <t>Filla MS, Faralli JA, Peotter JL, Peters DM.</t>
  </si>
  <si>
    <t>Azkargorta M, Soria J, Acera A, Iloro I, Elortza F.</t>
  </si>
  <si>
    <t>Gonzalez JM Jr, Ko MK, Masedunskas A, Hong YK, Weigert R, Tan JCH.</t>
  </si>
  <si>
    <t>Cheung AY, David JA, Ober MD.</t>
  </si>
  <si>
    <t>Warwick AN, Shawkat F, Lotery AJ.</t>
  </si>
  <si>
    <t>Chih-Hui Tien M, Ramachandran P, White OB, Lee AG.</t>
  </si>
  <si>
    <t>Imai T, Takeda N, Ikezono T, Shigeno K, Asai M, Watanabe Y, Suzuki M; Committee for Standards in Diagnosis of Japan Society for Equilibrium Research..</t>
  </si>
  <si>
    <t>Arıkan Yorgun M, Toklu Y, Mutlu M.</t>
  </si>
  <si>
    <t>Kim JY, You YS, Kim SH, Kwon OW.</t>
  </si>
  <si>
    <t>Duru N, Duru Z, Çiçek A, Altınkaynak H, Karatepe Haşhaş AS, Arifoğlu HB.</t>
  </si>
  <si>
    <t>Kalkan Akçay E, Kilicarslan A, Uysal BS, Hondur G, Kosekahya P, Altinkaynak H, Cagil N.</t>
  </si>
  <si>
    <t>Mandathara PS, Stapleton FJ, Willcox MDP.</t>
  </si>
  <si>
    <t>Chahal JS, Heur M, Chiu GB.</t>
  </si>
  <si>
    <t>Esen F, Toker E.</t>
  </si>
  <si>
    <t>Munk MR, Beck M, Kolb S, Larsen M, Hamann S, Valmaggia C, Zinkernagel MS.</t>
  </si>
  <si>
    <t>Andreani V, Guandalini A, D'Anna N, Giudice C, Corvi R, Di Girolamo N, Sapienza JS.</t>
  </si>
  <si>
    <t>Feng HL, Sharma S, Asrani S, Mruthyunjaya P.</t>
  </si>
  <si>
    <t>Stefater JA, Gragoudas ES.</t>
  </si>
  <si>
    <t>Ko AC, Satterfield KR, Lee BW, Alameddine RM, Korn BS, Kikkawa DO.</t>
  </si>
  <si>
    <t>Choi CJ, Stagner AM, Jakobiec FA, Chodosh J, Yoon MK.</t>
  </si>
  <si>
    <t>Polat JK, Loewen NA.</t>
  </si>
  <si>
    <t>Barabino S, De Servi B, Aragona S, Manenti D, Meloni M.</t>
  </si>
  <si>
    <t>Rebolleda G, García-Montesinos J, De Dompablo E, Oblanca N, Muñoz-Negrete FJ, González-López JJ.</t>
  </si>
  <si>
    <t>Meda R, Wang Q, Paoloni D, Harasymowycz P, Brunette I.</t>
  </si>
  <si>
    <t>Tilia D, Munro A, Chung J, Sha J, Delaney S, Kho D, Thomas V, Ehrmann K, Bakaraju RC.</t>
  </si>
  <si>
    <t>Khan KN, Chana R, Ali N, Wright G, Webster AR, Moore AT, Michaelides M.</t>
  </si>
  <si>
    <t>Nicholls SG, Oakley CL, Tan A, Vote BJ.</t>
  </si>
  <si>
    <t>Özcura F, Aktaş S, Özkan Y, Tetikoğlu M, Sağdik HM.</t>
  </si>
  <si>
    <t>Xie S, Zhang J, Sun J, Zhang M, Zhao F, Wei QP, Tong Y, Liu X, Zhou X, Jiang P, Ji Y, Guan MX.</t>
  </si>
  <si>
    <t>Fox AR, Chew EY, Meyerle C, Vitale S, Ferris FL, Nussenblatt RB, Sen HN.</t>
  </si>
  <si>
    <t>Yazgan S, Celik U, Işık M, Yeşil NK, Baki AE, Şahin H, Gencer E, Doğan İ.</t>
  </si>
  <si>
    <t>Rubin U, De Jager C, Zakour M, Gonder JT.</t>
  </si>
  <si>
    <t>Mammo Z, Almeida DR, Cunningham MA, Chin EK, Mahajan VB.</t>
  </si>
  <si>
    <t>Westekemper H, Figueiredo FC, Siah WF, Wagner N, Steuhl KP, Meller D.</t>
  </si>
  <si>
    <t>Sreekantam S, Macdonald T, Keane PA, Sim DA, Murray PI, Denniston AK.</t>
  </si>
  <si>
    <t>Pires J, Nadal J, Gomes NL.</t>
  </si>
  <si>
    <t>López F, Santamarta E, Martínez P, Sáiz-Ayala A, Llorente JL.</t>
  </si>
  <si>
    <t>Hanhart J, Greifner H, Rozenman Y.</t>
  </si>
  <si>
    <t>Sridhar J, Townsend JH, Rachitskaya AV.</t>
  </si>
  <si>
    <t>Siah WF, Litwin AS, Nduka C, Malhotra R.</t>
  </si>
  <si>
    <t>Ninclaus VG, Walraedt S, Baert E, Laureys G, Leroy BP, De Zaeytijd J.</t>
  </si>
  <si>
    <t>Koizumi N, Miyazaki D, Inoue T, Ohtani F, Kandori-Inoue M, Inatomi T, Sotozono C, Nakagawa H, Horikiri T, Ueta M, Nakamura T, Inoue Y, Ohashi Y, Kinoshita S.</t>
  </si>
  <si>
    <t>Yalcın E, Sultan P, Yılmaz S, Pallikaris IG.</t>
  </si>
  <si>
    <t>Agraval U, Mantry S, Ramaesh K.</t>
  </si>
  <si>
    <t>Della Maggiora M, Baños A, Paolini V, Florio D, Takashima L, Aicardi P.</t>
  </si>
  <si>
    <t>Lapid-Gortzak R, Traversari R, van der Linden JW, Lesnik Oberstein SY, Lapid O, Schlingemann RO.</t>
  </si>
  <si>
    <t>Sayed KM.</t>
  </si>
  <si>
    <t>Jain V, Jain M, Abdull MM, Bastawrous A.</t>
  </si>
  <si>
    <t>Dang Y, Loewen R, Parikh HA, Roy P, Loewen NA.</t>
  </si>
  <si>
    <t>Lalitha P, Manoharan G, Karpagam R, Prajna NV, Srinivasan M, Mascarenhas J, Das M, Porco TC, Lietman TM, Cevallos V, Keenan JD.</t>
  </si>
  <si>
    <t>Crane AM, Levitt RC, Felix ER, Sarantopoulos KD, McClellan AL, Galor A.</t>
  </si>
  <si>
    <t>Saleh GM, Desai P, Collin JR, Ives A, Jones T, Hussain B.</t>
  </si>
  <si>
    <t>Santos-Bueso E, Muñoz-Hernández AM, Sáenz-Francés F, Vinuesa-Silva JM, García-Sánchez J.</t>
  </si>
  <si>
    <t>Pilat AV, Sheth V, Purohit R, Proudlock FA, Anwar S, Gottlob I.</t>
  </si>
  <si>
    <t>Roy Chowdhury U, Dosa PI, Fautsch MP.</t>
  </si>
  <si>
    <t>Vingolo EM, Carnevale C, Fragiotta S, Rigoni E, Iacobelli L.</t>
  </si>
  <si>
    <t>Raj P, Kumar K, Chandnani N, Agarwal A, Agarwal A.</t>
  </si>
  <si>
    <t>Jin SW, Seo HR, Rho SS, Rho SH.</t>
  </si>
  <si>
    <t>Chawla R, Tripathy K, Chaudhary S, Phuljhele S, Venkatesh P.</t>
  </si>
  <si>
    <t>Rim TH, Lee CS, Lee SC, Kim S, Kim SS; Epidemiologic Survey Committee Of The Korean Ophthalmological Society..</t>
  </si>
  <si>
    <t>Marey HM, Mandour SS, El Morsy OA, Farahat HG, Shokry SM.</t>
  </si>
  <si>
    <t>Balakrishnan D, Jain B, Nayaka A, Rani PK, Mukundaprasad V, Jalali S.</t>
  </si>
  <si>
    <t>Wiseman EM, Bar-El Dadon S, Reifen R.</t>
  </si>
  <si>
    <t>Kumar K, Jariwala B, Raj P, Agarwal A.</t>
  </si>
  <si>
    <t>Trese MGJ, Nudleman ED, Besirli CG.</t>
  </si>
  <si>
    <t>Cheung AY, Yonekawa Y, Balaraman S, Thomas BJ, Xi AM, Folberg R, Amin M, Miller KT, Faia LJ.</t>
  </si>
  <si>
    <t>Yamasaki A, Tominaga T, Ishikura R, Ohmatsu H, Inoue Y.</t>
  </si>
  <si>
    <t>Kim JS, Jaworski L, Patel-Donnelly D, Nussenblatt RB, Sen HN.</t>
  </si>
  <si>
    <t>Smith JM, Hwang RY, Siringo F, Quiroz-Mercado H, Oliver SC, Mandava N, Mathias MT, Olson JL.</t>
  </si>
  <si>
    <t>Agarwal A, Singh R, Kumar A, Dogra MR, Gupta A.</t>
  </si>
  <si>
    <t>Subudhi P, Kanungo S, Subudhi BN.</t>
  </si>
  <si>
    <t>Papke D, McNussen PJ, Rasheed M, Tsipursky MS, Labriola LT.</t>
  </si>
  <si>
    <t>Biewald E, Lautner H, Gök M, Horstmann GA, Sauerwein W, Flühs D, Bornfeld N.</t>
  </si>
  <si>
    <t>Dalvin LA, Pulido JS, Marmorstein AD.</t>
  </si>
  <si>
    <t>Clarós P, Fokouo JV, Clarós A.</t>
  </si>
  <si>
    <t>Gao D, Lietman TM, Dong CP, Porco TC.</t>
  </si>
  <si>
    <t>Enders P, Schaub F, Hermann MM, Cursiefen C, Heindl LM.</t>
  </si>
  <si>
    <t>Zhou L, Wang T, Wang J.</t>
  </si>
  <si>
    <t>Srinivasan A, Kleinberg TT, Murchison AP, Bilyk JR.</t>
  </si>
  <si>
    <t>Cengiz Seyhan E, Zeki Gunluoglu M, Erol C.</t>
  </si>
  <si>
    <t>Dursun A, Toker MI, Ozec AV, Bozali E, Kirboga K, Dursun FG, Erdogan H, Topalkara A, Arici MK.</t>
  </si>
  <si>
    <t>Alfaar AS, Nour R, Bakry MS, Kamal M, Hassanain O, Labib RM, Rashed WM, Elzomor H, Alieldin A, Taha H, Zaghloul MS, Ezzat S, AboElnaga S.</t>
  </si>
  <si>
    <t>Lenci LT, Chin EK, Almeida DR.</t>
  </si>
  <si>
    <t>Park HJ, Lee JH, Kim E, Lee SC.</t>
  </si>
  <si>
    <t>Graham KL, White JD, Billson FM.</t>
  </si>
  <si>
    <t>Imbeau L, Majzoub S, Thillay A, Bonnet-Brilhault F, Pisella PJ, Batty M.</t>
  </si>
  <si>
    <t>Garoon RB, Foroozan R, Vaphiades MS.</t>
  </si>
  <si>
    <t>Torraco A, Bianchi M, Verrigni D, Gelmetti V, Riley L, Niceta M, Martinelli D, Montanari A, Guo Y, Rizza T, Diodato D, Di Nottia M, Lucarelli B, Sorrentino F, Piemonte F, Francisci S, Tartaglia M, Valente EM, Dionisi-Vici C, Christodoulou J, Bertini E, Carrozzo R.</t>
  </si>
  <si>
    <t>Umanets N, Korol A, Vit V, Zavodnaya V, Pasyechnikova N.</t>
  </si>
  <si>
    <t>Kim MH, Chung SH, Kim HS, Na KS.</t>
  </si>
  <si>
    <t>Sajjadi M, Sonbolestan SA, Abtahi SM, Abtahi ZS.</t>
  </si>
  <si>
    <t>Koh JH, Kwok SK, Lee J, Son CN, Kim JM, Kim HO, Park SH, Sung YK, Choe JY, Lee SS, Park SH.</t>
  </si>
  <si>
    <t>Fieß A, Furahini G, Bowman R, Bauer J, Dithmar S, Philippin H.</t>
  </si>
  <si>
    <t>Schneider R, Bellenberg B, Kleiter I, Gold R, Köster O, Weiler F, Hahn H, Lukas C.</t>
  </si>
  <si>
    <t>Cagil N, Sarac O, Can GD, Akcay E, Can ME.</t>
  </si>
  <si>
    <t>Wu CY, Niziol LM, Musch DC, Kahana A.</t>
  </si>
  <si>
    <t>Al-Ghadeer H, Edward DP.</t>
  </si>
  <si>
    <t>Young SM, Chan ASY, Jajeh IA, Shen S, Seah LL, Choo CT, Lang SS, Looi ALG.</t>
  </si>
  <si>
    <t>Moss EB, Buys YM, Low SA, Yuen D, Jin YP, Chapman KR, Trope GE.</t>
  </si>
  <si>
    <t>Kemerley A, Sloan C, Pfeifer W, Smith R, Drack A.</t>
  </si>
  <si>
    <t>Odent S, Casteels I, Cassiman C, Dieltiëns M, Hua MT, Devriendt K.</t>
  </si>
  <si>
    <t>Fabian ID, Arora AK, Cohen VM.</t>
  </si>
  <si>
    <t>Yazar S, Franchina M, Craig JE, Burdon KP, Mackey DA.</t>
  </si>
  <si>
    <t>Cucuras M, Chun R, Lee P, Jay WM, Pusateri G.</t>
  </si>
  <si>
    <t>Osataphan S, Chalermchai T, Ngaosuwan K.</t>
  </si>
  <si>
    <t>Lim SA, Shin JY, Chung SH.</t>
  </si>
  <si>
    <t>Akuffo KO, Nolan JM, Peto T, Stack J, Leung I, Corcoran L, Beatty S.</t>
  </si>
  <si>
    <t>Agarwal A, Soliman M, Sarwar S, Sadiq MA, Do DV, Nguyen QD, Sepah YJ.</t>
  </si>
  <si>
    <t>AlBakri A, Ghazi NG, Khan AO.</t>
  </si>
  <si>
    <t>Moynihan V, Turner A.</t>
  </si>
  <si>
    <t>Tham YC, Cheng CY.</t>
  </si>
  <si>
    <t>Plateroti AM, Scavella V, Abdolrahimzadeh B, Plateroti R, Rahimi S.</t>
  </si>
  <si>
    <t>Stryjewski TP, Papakostas TD, Eliott D.</t>
  </si>
  <si>
    <t>Yioti G, Stefaniotou M, Ziavrou I, Kotsis K, Hyphantis T.</t>
  </si>
  <si>
    <t>Nucci P, Sacchi M, Pichi F, Allegri P, Serafino M, Dello Strologo M, De Cillà S, Villani E.</t>
  </si>
  <si>
    <t>Motiani MV, Almanzor R, McCannel TA.</t>
  </si>
  <si>
    <t>Fabian ID, Abudi A, Kinori M, Moisseiev J, Liashets-Peer A, Zohar J, Huna-Baron R.</t>
  </si>
  <si>
    <t>Raj A, Arya SK, Deswal J, Bamotra RK.</t>
  </si>
  <si>
    <t>Ortiz-Toquero S, Martin M, Rodriguez G, de Juan V, Martin R.</t>
  </si>
  <si>
    <t>Yogi R, Stewart M, Chhablani J.</t>
  </si>
  <si>
    <t>Ghasemi Falavarjani K, Modarres M.</t>
  </si>
  <si>
    <t>Dave P, Jethani J, Shah J.</t>
  </si>
  <si>
    <t>Kocamış Sİ, Çakmak HB, Gerçeker S, Çağıl N.</t>
  </si>
  <si>
    <t>Franco-Cardenas V, Shah SU, Apap D, Joseph A, Heilweil G, Zutis K, Trucco E, Hubschman JP.</t>
  </si>
  <si>
    <t>Magli A, Carelli R, Forte R, Chiariello Vecchio E, Esposito F, Torre A.</t>
  </si>
  <si>
    <t>Gharbiya M, La Cava M, Tortorella P, Abbouda A, Marchiori J, D'Ambrosio E, Jacobbi M, Miranti F, Ventre L.</t>
  </si>
  <si>
    <t>Demircan S, Yılmaz U, Küçük E, Ulusoy MD, Ataş M, Gülhan A, Zararsız G.</t>
  </si>
  <si>
    <t>Tranos P, Dervenis N, Kiouras S.</t>
  </si>
  <si>
    <t>Golebiowski B, Badarudin N, Eden J, You J, Hampel U, Stapleton F.</t>
  </si>
  <si>
    <t>Noma H, Mimura T, Yasuda K, Shimura M.</t>
  </si>
  <si>
    <t>Reddy AK, Baker MS, Maltry AC, Syed NA, Allen RC.</t>
  </si>
  <si>
    <t>Yang K, Jin L, Li L, Zeng S, Dan A, Chen T, Wang X, Li G, Congdon N.</t>
  </si>
  <si>
    <t>Kawai M, Kawai N, Nakabayashi S, Kinouchi R, Yoshida A.</t>
  </si>
  <si>
    <t>de Vos IJ, Stegmann AP, Webers CA, Stumpel CT.</t>
  </si>
  <si>
    <t>Takeuchi M, Karasawa Y, Harimoto K, Tanaka A, Shibata M, Sato T, Caspi RR, Ito M.</t>
  </si>
  <si>
    <t>Topçu V, Alp MY, Alp CK, Bakır A, Geylan D, Yılmazoğlu MÖ.</t>
  </si>
  <si>
    <t>Doucette LP, Walter MA.</t>
  </si>
  <si>
    <t>Wakefield D, McCluskey P, Wildner G, Thurau S.</t>
  </si>
  <si>
    <t>Altıntaş Ö, Gümüştaş S, Cinik R, Anık Y, Özkan B, Karabaş L.</t>
  </si>
  <si>
    <t>Scotto R, Vagge A, Traverso CE.</t>
  </si>
  <si>
    <t>Ang MJ, Papageorgiou KI, Chang SH, Kohn J, Chokron Garneau H, Goldberg RA.</t>
  </si>
  <si>
    <t>Gildener-Leapman JR, Rosenberg JB, Barmettler A.</t>
  </si>
  <si>
    <t>Rubinstein TJ, Repp DJ, Newell DW, Sires BS.</t>
  </si>
  <si>
    <t>Joos ZP, Patel BCK.</t>
  </si>
  <si>
    <t>Abu-Amero KK, Kondkar AA, Mousa A, Azad TA, Sultan T, Osman EA, Al-Obeidan SA.</t>
  </si>
  <si>
    <t>Singh K, Jain D, Veerwal V.</t>
  </si>
  <si>
    <t>Hanada K, Nishikawa N, Miyokawa N, Yoshida A.</t>
  </si>
  <si>
    <t>DeVience E, Chaudhry S, Saeedi OJ.</t>
  </si>
  <si>
    <t>Sherman AB, Clode AB, Gilger BC.</t>
  </si>
  <si>
    <t>Donzel E, Arti L, Chahory S.</t>
  </si>
  <si>
    <t>Gronkiewicz KM, Giuliano EA, Sharma A, Mohan RR.</t>
  </si>
  <si>
    <t>Motiani MV, McCannel CA, Almanzor R, McCannel TA.</t>
  </si>
  <si>
    <t>Dávila PJ, Ulloa-Padilla JP, Izquierdo NJ.</t>
  </si>
  <si>
    <t>Jung S, Kwon T, Zhang CC, Chuck RS, Kwon JW.</t>
  </si>
  <si>
    <t>Tóth E, Beyer D, Zsebik B, Vereb G, Takács L.</t>
  </si>
  <si>
    <t>Jung S, Kwon JW, Hwang HS, Chuck RS.</t>
  </si>
  <si>
    <t>Ort A, Gunes A, Kandemir B, Calısır K, Kalaycı M, Genc O, Ozerturk Y.</t>
  </si>
  <si>
    <t>Mohammad-Rabie H, Malekifar P, Esfandiari H.</t>
  </si>
  <si>
    <t>Hand CK, McGuire M, Parfrey NA, Murphy CC.</t>
  </si>
  <si>
    <t>Agresta A, Fasciani R, Padua L, Petroni S, La Torraca I, Dickmann A, Zampino G, Caporossi A.</t>
  </si>
  <si>
    <t>Benson MD, Ferreira P, MacDonald IM.</t>
  </si>
  <si>
    <t>Geurtsen ML, Kors WA, Moll AC, Smits C.</t>
  </si>
  <si>
    <t>Kruh JN, Garrett KA, Huntington B, Robinson S, Melki SA.</t>
  </si>
  <si>
    <t>Jap A, Chee SP.</t>
  </si>
  <si>
    <t>Couser NL, McClure J, Evans MW, Haines NR, Burden SK, Muenzer J.</t>
  </si>
  <si>
    <t>Wang JG, Johnson BB, Sobrin L.</t>
  </si>
  <si>
    <t>Alasil T, Coady PA, Koudsi S, Mathur M, Materin MA.</t>
  </si>
  <si>
    <t>Kim KY, Woo YJ, Jang SY, Lee EJ, Yoon JS.</t>
  </si>
  <si>
    <t>Jenkins TL, Zheng CX, Murchison AP, Bilyk JR.</t>
  </si>
  <si>
    <t>Kauh CY, Gentry LR, Hartig GK, Lucarelli MJ.</t>
  </si>
  <si>
    <t>Revere KE, Katowitz WR, Katowitz JA, Rorke-Adams L, Fisher MJ, Liu GT.</t>
  </si>
  <si>
    <t>Temnogorod J, Pointdujour-Lim R, Mancini R, Chang SH, Allen RC, Shinder R.</t>
  </si>
  <si>
    <t>Wang P, Liu X, Ye Z, Gong B, Yang Y, Zhang D, Wu X, Zheng H, Li Y, Yang Z, Shi Y.</t>
  </si>
  <si>
    <t>Keenan TD, Goldacre R, Goldacre MJ.</t>
  </si>
  <si>
    <t>Schlanitz FG, Baumann B, Kundi M, Sacu S, Baratsits M, Scheschy U, Shahlaee A, Mittermüller TJ, Montuoro A, Roberts P, Pircher M, Hitzenberger CK, Schmidt-Erfurth U.</t>
  </si>
  <si>
    <t>Liu CC, Tong JM, Li PS, Li KK.</t>
  </si>
  <si>
    <t>Manousaridis K, Peter S, Mennel S.</t>
  </si>
  <si>
    <t>Foo V, Quah J, Cheung G, Tan NC, Ma Zar KL, Chan CM, Lamoureux E, Tien Yin W, Tan G, Sabanayagam C.</t>
  </si>
  <si>
    <t>Miliatos I, Lindgren G.</t>
  </si>
  <si>
    <t>Barnes S, Quinlan RA.</t>
  </si>
  <si>
    <t>Burton JM, Eliasziw M, Trufyn J, Tung C, Carter G, Costello F.</t>
  </si>
  <si>
    <t>Tan TK, Chen AC, Lin CL, Shen TC, Li TC, Wei CC.</t>
  </si>
  <si>
    <t>Liu J, Xuan Y, Zhang Y, Liu W, Xu G.</t>
  </si>
  <si>
    <t>Bonyadi M, Mohammadian T, Jabbarpoor Bonyadi MH, Fotouhi N, Soheilian M, Javadzadeh A, Moein H, Yaseri M.</t>
  </si>
  <si>
    <t>Liu YP, Bosch DG, Siemiatkowska AM, Rendtorff ND, Boonstra FN, Möller C, Tranebjærg L, Katsanis N, Cremers FP.</t>
  </si>
  <si>
    <t>Zhu CC, Traboulsi EI, Parikh S.</t>
  </si>
  <si>
    <t>Sugahara M, Oishi M, Oishi A, Ogino K, Morooka S, Gotoh N, Kang I, Yoshimura N.</t>
  </si>
  <si>
    <t>Yaylacioğlu Tuncay F, Aktaş Z, Ergün MA, Ergün SG, Hasanreisoğlu M, Hasanreisoğlu B.</t>
  </si>
  <si>
    <t>Kal A, Kal O, Akillioglu I, Celik E, Yilmaz M, Gonul S, Solmaz M, Onal O.</t>
  </si>
  <si>
    <t>Lecomte M, Begot E, Barraud O, Matt M, François B.</t>
  </si>
  <si>
    <t>Koh JH, Kwok SK, Lee J, Park SH.</t>
  </si>
  <si>
    <t>Wolz J, Audebert H, Laumeier I, Ahmadi M, Steinicke M, Ferse C, Michelson G.</t>
  </si>
  <si>
    <t>Lenake MN, McNab AA.</t>
  </si>
  <si>
    <t>Mokhtarzadeh A, McClelland C, Lee MS, Smith S, Harrison AR.</t>
  </si>
  <si>
    <t>Mettu P, Griffith M, Yohe S, Harrison AR.</t>
  </si>
  <si>
    <t>Neimkin MG, Couch SM, Holds JB, Bodnar ZM, Reggie SN.</t>
  </si>
  <si>
    <t>Ohtomo K, Ueta T.</t>
  </si>
  <si>
    <t>Kalyam K, Kavoussi SC, Ehrlich M, Teng CC, Chadha N, Khodadadeh S, Liu J.</t>
  </si>
  <si>
    <t>Camellin M, Guidotti JM, Arba Mosquera S.</t>
  </si>
  <si>
    <t>Graham SL, Klistorner A.</t>
  </si>
  <si>
    <t>Seamon B, DeFranco M, Thigpen M.</t>
  </si>
  <si>
    <t>Roels D, De Craene S, Kestelyn P.</t>
  </si>
  <si>
    <t>Galindo-Bocero J, Sánchez-García S, Álvarez-Coronado M, Rozas-Reyes P.</t>
  </si>
  <si>
    <t>Ratzan W, Falco R, Salanga C, Salanga M, Horb ME.</t>
  </si>
  <si>
    <t>Petracca M, Cordano C, Cellerino M, Button J, Krieger S, Vancea R, Ghassemi R, Farrell C, Miller A, Calabresi PA, Lublin F, Inglese M.</t>
  </si>
  <si>
    <t>Anand D, Lachke SA.</t>
  </si>
  <si>
    <t>Lu J, English R, Nadelstein B, Weigt A, Berdoulay A, Binder D, Ngan E.</t>
  </si>
  <si>
    <t>Xu X, Su G, Hu H, Wang Y, Hong X, Shi H, Wu F.</t>
  </si>
  <si>
    <t>Walsh J, Reddy AK.</t>
  </si>
  <si>
    <t>Ozdek S, Ozdemir HB.</t>
  </si>
  <si>
    <t>Unsal U, Baser G, Soyler M.</t>
  </si>
  <si>
    <t>Belfort RN, Isenberg J, Fernandes BF, Di Cesare S, Belfort R Jr, Burnier MN Jr.</t>
  </si>
  <si>
    <t>Entezari M, Ramezani A, Nikkhah H, Yaseri M.</t>
  </si>
  <si>
    <t>Shafer BM, Qiu M, Rapuano CJ, Shields CL.</t>
  </si>
  <si>
    <t>Tran PL, Huynh E, Pham P, Lacky B, Jarvis C, Mosley T, Hamood AN, Hanes R, Reid T.</t>
  </si>
  <si>
    <t>Mariani AF, Malik AI, Chevez-Barrios P, Smith SV, Lee AG.</t>
  </si>
  <si>
    <t>Scofield S, Oktavec K, Raciti P, Winn B.</t>
  </si>
  <si>
    <t>Baker MS, Yin VT, Ivan D, Allen RC, Carter KD, Esmaeli B, Shriver EM.</t>
  </si>
  <si>
    <t>Esen E, Sizmaz S, Demircan N.</t>
  </si>
  <si>
    <t>Kolomeyer AM, Anetakis AJ.</t>
  </si>
  <si>
    <t>Lee AR, Sharma S, Mahmoud TH.</t>
  </si>
  <si>
    <t>Wise J, Toygar O, Corrêa ZM, Miller DM, Sisk RA.</t>
  </si>
  <si>
    <t>Biancardi AL, Freitas DF, Valviesse VR, Andrade HB, de Oliveira MM, do Valle AC, Zancope-Oliveira RM, Galhardo MC, Curi AL.</t>
  </si>
  <si>
    <t>Asiedu K, Kyei S, Boampong F, Ocansey S.</t>
  </si>
  <si>
    <t>Wang WY, Lee YK, Tsai SH, Lin YC, Chen YM.</t>
  </si>
  <si>
    <t>Gensure RH, Hsu J, Federman J, Park C, Spirn MJ.</t>
  </si>
  <si>
    <t>Horie Y, Meguro A, Ohta T, Lee EB, Namba K, Mizuuchi K, Iwata D, Mizuki N, Ota M, Inoko H, Ishida S, Ohno S, Kitaichi N.</t>
  </si>
  <si>
    <t>Nguyen M, Boesten I, Hellebrekers DM, Mulder-den Hartog NM, de Coo IF, Smeets HJ, Gerards M.</t>
  </si>
  <si>
    <t>Vita R, Lapa D, Trimarchi F, Vita G, Fallahi P, Antonelli A, Benvenga S.</t>
  </si>
  <si>
    <t>Burris CKH, Raven ML, Rodriguez ME, Potter HD, Lucarelli MJ, Albert DM.</t>
  </si>
  <si>
    <t>Vahdani K, Konstantinidis A, Thaller VT.</t>
  </si>
  <si>
    <t>Ni J, Shao C, Wang K, Chen X, Zhou S, Lin H.</t>
  </si>
  <si>
    <t>Demirci H, Kauh CY, Rajaii F, Elner VM.</t>
  </si>
  <si>
    <t>Bugallo A, Sampedro A.</t>
  </si>
  <si>
    <t>Rowan S, Chang ML, Reznikov N, Taylor A.</t>
  </si>
  <si>
    <t>Bedford PG.</t>
  </si>
  <si>
    <t>Babu K, Sajid S.</t>
  </si>
  <si>
    <t>Xu J, Zhang F, Gao C, Ma X, Peng X, Kong D, Hao J.</t>
  </si>
  <si>
    <t>Rubaie KA, Cruz AV, Ghamdi MA, Khan AO, Kozak I.</t>
  </si>
  <si>
    <t>Shahlaee A, Hong BK, Ho AC.</t>
  </si>
  <si>
    <t>Heller AR, van der Woerdt A, Gaarder JE, Sapienza JS, Hernandez-Merino E, Abrams K, Church ML, La Croix N.</t>
  </si>
  <si>
    <t>Schliermann R, Heydenreich P, Bungter T, Anneken V.</t>
  </si>
  <si>
    <t>Woodward MA, Bavinger JC, Amin S, Blachley TS, Musch DC, Lee PP, Newman-Casey PA.</t>
  </si>
  <si>
    <t>Avdagic E, Farber N, Katabi N, Shinder R.</t>
  </si>
  <si>
    <t>Radke PM, Maltry AC, Mokhtarzadeh A, Harrison AR.</t>
  </si>
  <si>
    <t>Fein JG, Liang MC.</t>
  </si>
  <si>
    <t>Conway MD, Noble JA, Peyman GA.</t>
  </si>
  <si>
    <t>Crawford C, Oshry LJ, Reichel E.</t>
  </si>
  <si>
    <t>Kalangara JP, Galor A, Levitt RC, Covington DB, McManus KT, Sarantopoulos CD, Felix ER.</t>
  </si>
  <si>
    <t>Eraslan M, Toker E, Cerman E, Ozarslan D.</t>
  </si>
  <si>
    <t>Mahittikorn A, Kittichathanakul T, To-Im J, Nacapunchai D.</t>
  </si>
  <si>
    <t>Daxer A, Ettl A, Hörantner R.</t>
  </si>
  <si>
    <t>Kinori M, Ben Simon GJ, Zehavi-Dorin T, Robbins SL, Siatkowski RM.</t>
  </si>
  <si>
    <t>Aktaş S, Tetikoğlu M, İnan S, Aktaş H, Özcura F.</t>
  </si>
  <si>
    <t>Duman N, Duman R, Yavaş GF, Doğruk Kaçar S, Özuğuz P, Çetinkaya E.</t>
  </si>
  <si>
    <t>Guzel H, Bakbak B, Koylu MT, Gonul S, Ozturk B, Gedik S.</t>
  </si>
  <si>
    <t>Zaugg BE, Bell JE, Taylor KY, Bernstein PS.</t>
  </si>
  <si>
    <t>Papastavrou VT, Zambarakji H, Dooley I, Eleftheriadis H, Jackson TL.</t>
  </si>
  <si>
    <t>van der Zee YJ, Stiers P, Evenhuis HM.</t>
  </si>
  <si>
    <t>Huelle JO, Druchkiv V, Habib NE, Richard G, Katz T, Linke SJ.</t>
  </si>
  <si>
    <t>Teleb MS, Ver Hage A, Carter J, Jayaraman MV, McTaggart RA.</t>
  </si>
  <si>
    <t>Park JS, Kang MI, Ha YJ, Song JJ, Park YB, Lee SK, Lee SW.</t>
  </si>
  <si>
    <t>Capó-Aponte JE, Jorgensen-Wagers KL, Sosa JA, Walsh DV, Goodrich GL, Temme LA, Riggs DW.</t>
  </si>
  <si>
    <t>Kbar G, Bhatia A, Abidi MH, Alsharawy I.</t>
  </si>
  <si>
    <t>McKelvie P, McNab AA, Hardy T, Rathi V.</t>
  </si>
  <si>
    <t>Garcia GA, Ngai P, Vemuri S, Tao JP.</t>
  </si>
  <si>
    <t>Ali MJ, Iram S, Ali MH, Naik MN.</t>
  </si>
  <si>
    <t>Anzeljc AJ, Oliveira AM, Grossniklaus HE, Kim HJ, Hayek B.</t>
  </si>
  <si>
    <t>Zoroquiain P, Alghamdi S, Arthurs B, Levin L, Sheppard DC, Ralph B, Burnier J, Burnier MN.</t>
  </si>
  <si>
    <t>Rodríguez-Colón G, Bratton EM, Serracino H, Bennett JL, Hink EM.</t>
  </si>
  <si>
    <t>Armstrong BK, Rabinowitz MP, Levin AV, Eagle RC Jr, Snitzer M, Carrasco J.</t>
  </si>
  <si>
    <t>Carlsen S, Skrivarhaug T, Thue G, Cooper JG, Gøransson L, Løvaas K, Sandberg S.</t>
  </si>
  <si>
    <t>Berry M, Lucas LJ.</t>
  </si>
  <si>
    <t>Liu HY, Chen YF, Chen TC, Yeh PT, Hu FR, Chen WL.</t>
  </si>
  <si>
    <t>Zhang AM, Bi R, Hu QX, Fan Y, Zhang Q, Yao YG.</t>
  </si>
  <si>
    <t>Cheng NM, Chandra A, Roufail E, Moodie JJ, Yeoh J, Allen PJ, Salinas-La Rosa CM, Matthews BJ.</t>
  </si>
  <si>
    <t>Neimkin MG, Custer PL.</t>
  </si>
  <si>
    <t>Pargament JM, Peralta RJ, Nerad JA, McCann JD.</t>
  </si>
  <si>
    <t>Silverman N, Lanjewar S, Gupta R, Shinder R.</t>
  </si>
  <si>
    <t>Kalin-Hajdu E, Attas-Fox L, Huang X, Hardy I, Codère F.</t>
  </si>
  <si>
    <t>Brasil A, Rocha FAF, Gomes BD, Oliveira KRM, de Carvalho TS, Batista EJO, Borges RDS, Kremers J, Herculano AM.</t>
  </si>
  <si>
    <t>Ali MJ, Naik MN.</t>
  </si>
  <si>
    <t>Geske MJ, Bloomer MM, Kersten RC, Vagefi MR.</t>
  </si>
  <si>
    <t>Xue K, Ren H, Liu A, Qian J.</t>
  </si>
  <si>
    <t>Seidman CJ, Finger PT, Silverman JS, Oratz R.</t>
  </si>
  <si>
    <t>Fang PC, Lo J, Chang TC, Chien CC, Hsiao CC, Tseng SL, Lai YH, Kuo MT.</t>
  </si>
  <si>
    <t>Levinson JD, Giangiacomo AL, Beck AD, Pruett PB, Superak HM, Lynn MJ, Costarides AP.</t>
  </si>
  <si>
    <t>Pujol J, Ondategui-Parra JC, Badiella L, Otero C, Vilaseca M, Aldaba M.</t>
  </si>
  <si>
    <t>Miserachs García S, Castillo Campillo L.</t>
  </si>
  <si>
    <t>Tyler L, Singer M, Bell D.</t>
  </si>
  <si>
    <t>Lu CS, Ng SH, Lai SC, Kao LY, Liu L, Lin WY, Wu YM, Chen YL, Wang JJ.</t>
  </si>
  <si>
    <t>Momenzadeh D, Baradaran-Rafii A, Keshel SH, Ebrahimi M, Biazar E.</t>
  </si>
  <si>
    <t>McConnell LK, Syed NA, Zimmerman MB, Carter KD, Nerad JA, Allen RC, Shriver EM.</t>
  </si>
  <si>
    <t>Tugal-Tutkun I Md, Kadayifcilar S Md, Khairallah M Md, Lee SC Md PhD, Ozdal P, Özyazgan Y, Song JH Md, Yu HG Md PhD, Lehner V PhD, de Cordoue A Md, Bernard O Md, Gül A Md.</t>
  </si>
  <si>
    <t>William A, Spitzer MS, Deuter C, Blumenstock G, Partsch M, Voykov B, Ziemssen F, Bartz-Schmidt KU, Doycheva D.</t>
  </si>
  <si>
    <t>Khan MA, Ho AC, Spirn MJ.</t>
  </si>
  <si>
    <t>Todorich B, Sharma S, Vajzovic L.</t>
  </si>
  <si>
    <t>Rahimy E, Doyle BC, Brown GC.</t>
  </si>
  <si>
    <t>Calvo CM, Khan MA, Mehta S, Garg SJ, Dunn JP.</t>
  </si>
  <si>
    <t>Şahin M, Yüksel H, Şahin A, Cingü AK, Türkcü FM, Kaya S, Yazmalar L, Batmaz İ.</t>
  </si>
  <si>
    <t>Yalcindag FN, Bingol Kiziltunc P, Savku E.</t>
  </si>
  <si>
    <t>Uzun A, Yalcindag FN, Demirel S, Batýoðlu F, Ozmert E.</t>
  </si>
  <si>
    <t>Al-Tuwairqi WS, Ogbuehi KC, Razzouk H, Alanazi MA, Osuagwu UL.</t>
  </si>
  <si>
    <t>Rhodes G, Nishimura M, de Heering A, Jeffery L, Maurer D.</t>
  </si>
  <si>
    <t>Erginturk Acar D, Acar U, Ozen Tunay Z, Ozdemir O, Germen H.</t>
  </si>
  <si>
    <t>Wallingford MC, Chia JJ, Leaf EM, Borgeia S, Chavkin NW, Sawangmake C, Marro K, Cox TC, Speer MY, Giachelli CM.</t>
  </si>
  <si>
    <t>Jain S, Sharma N, Maharana PK, Agarwal T, Sinha R, Vajpayee RB.</t>
  </si>
  <si>
    <t>Masoudi S, Zhao Z, Stapleton F, Willcox M.</t>
  </si>
  <si>
    <t>Cromelin C, Russell B, Lambert SR.</t>
  </si>
  <si>
    <t>Grob SR, Yoon MK.</t>
  </si>
  <si>
    <t>Davies MJ, Dolman PJ.</t>
  </si>
  <si>
    <t>Kwon KA, Shipley RJ, Edirisinghe M, Best SM, Cameron RE, Poitelea C, Rose GE, Ezra DG.</t>
  </si>
  <si>
    <t>Payal AR, Foster CS.</t>
  </si>
  <si>
    <t>Agrawal R, Gupta B FRCOphth, González-López JJ Md PhD, Cardoso J Md, Triantafullopoulou I Md, Grant R MSc, Addison PK FRCOphth, Westcott M FRCOphth, Pavesio CE FRCOphth.</t>
  </si>
  <si>
    <t>Hernández-Molina G, Bermúdez-Bermejo P.</t>
  </si>
  <si>
    <t>Sayman Muslubas I, Arf S, Hocaoglu M, Ozdemir H, Karacorlu M.</t>
  </si>
  <si>
    <t>Takeuchi M, Kanda T, Taguchi M, Shibata M, Mine I, Sakurai Y.</t>
  </si>
  <si>
    <t>Gürağaç FB, Totan Y, Güler E, Tenlik A, Ertuğrul İG.</t>
  </si>
  <si>
    <t>Comstock TL, DeCory HH.</t>
  </si>
  <si>
    <t>Satchi K, McNab AA.</t>
  </si>
  <si>
    <t>Chua SJ, Sun MT, James C, Huilgol SC, Selva D.</t>
  </si>
  <si>
    <t>Karim F, Paridaens D, Westenberg LEH, Guenoun J, Verdijk RM, van Hagen PM, van Laar JAM.</t>
  </si>
  <si>
    <t>Shams F, Cauchi P.</t>
  </si>
  <si>
    <t>Gumus K.</t>
  </si>
  <si>
    <t>Espandar L, Steele JF, Lathrop KL.</t>
  </si>
  <si>
    <t>Kabataş N, Doğan AŞ, Kabataş EU, Acar M, Biçer T, Gürdal C.</t>
  </si>
  <si>
    <t>Matsumoto Y, Kodama A, Goto E, Kawakita T, Dogru M, Tsubota K.</t>
  </si>
  <si>
    <t>Mittal K, Gupta S, Khokhar S, Vanathi M, Sharma N, Agarwal T, Vajpayee RB.</t>
  </si>
  <si>
    <t>Kuye IO, Adisa M, Nazarian RM, Arvikar SL, Smith GP.</t>
  </si>
  <si>
    <t>O'Halloran L, Smith H, Vinciullo C.</t>
  </si>
  <si>
    <t>Kardes E, Sezgin Akçay BI, Unlu C, Ergin A.</t>
  </si>
  <si>
    <t>Babu K, Shukla SB, Philips M.</t>
  </si>
  <si>
    <t>Jones R, Redler K, Witherick J, Fuller G, Mahajan T, Wakerley BR.</t>
  </si>
  <si>
    <t>El Ameen A, Mrejen-Uretsky S, Abraham J, Souied EH, Cohen SY.</t>
  </si>
  <si>
    <t>Magan T, Khoo CT, Jabbour PM, Shields CL.</t>
  </si>
  <si>
    <t>Shields CL, Roe R, Yannuzzi LA, Shields JA.</t>
  </si>
  <si>
    <t>Benowitz LI, He Z, Goldberg JL.</t>
  </si>
  <si>
    <t>Hadad BS, Maurer D, Lewis TL.</t>
  </si>
  <si>
    <t>Fraser CL, Taylor S, Reid K, Ahmad O, Moster ML.</t>
  </si>
  <si>
    <t>Lehane CM, Dammeyer J, Elsass P.</t>
  </si>
  <si>
    <t>Simcock P.</t>
  </si>
  <si>
    <t>Ribas VT, Koch JC, Michel U, Bähr M, Lingor P.</t>
  </si>
  <si>
    <t>Deuter CME, Zierhut M, Igney-Oertel A, Xenitidis T, Feidt A, Sobolewska B, Stuebiger N, Doycheva D.</t>
  </si>
  <si>
    <t>Li X, Ma Y, Tang J, Chen T, Ma X.</t>
  </si>
  <si>
    <t>Logan SA, Thyparampil PJ, Yen MT.</t>
  </si>
  <si>
    <t>Neimkin MG, Reggie S, Holds JB.</t>
  </si>
  <si>
    <t>Ganguly A, Pappuru RR, Ali MJ, Mishra DK, Naik MN.</t>
  </si>
  <si>
    <t>Dworak DP, Thompson LS, Patel SA, Echiverri SC, Dray PB.</t>
  </si>
  <si>
    <t>Accorinti M, Pesci FR, Pirraglia MP, Abicca I, Pivetti-Pezzi P.</t>
  </si>
  <si>
    <t>Yan H, Li J, Zhang J, Yang L.</t>
  </si>
  <si>
    <t>Porcar E, España E, Montalt JC, Benlloch-Fornés JI, Peris-Martínez C.</t>
  </si>
  <si>
    <t>Lim SH, Cha SC.</t>
  </si>
  <si>
    <t>Sangave AA, Gearinger MD, Diloreto DA.</t>
  </si>
  <si>
    <t>Sadaka A, Durand ML, Sisk R, Gilmore MS.</t>
  </si>
  <si>
    <t>Battistella G, Termsarasab P, Ramdhani RA, Fuertinger S, Simonyan K.</t>
  </si>
  <si>
    <t>Ali MJ, Joseph J, Sharma S, Naik MN.</t>
  </si>
  <si>
    <t>Sachdev A, Shafi F, Mehta P, Ahluwalia H.</t>
  </si>
  <si>
    <t>Heymann HB, Thompson CF, Lissner GS, Kern RC.</t>
  </si>
  <si>
    <t>Huang G, Mirani N, Connally A, Langer PD.</t>
  </si>
  <si>
    <t>Munro A, Hitchcock M, Sangueza O, Gandhi P.</t>
  </si>
  <si>
    <t>Read SP, Rodriguez M, Dubovy S, Karp CL, Galor A.</t>
  </si>
  <si>
    <t>Rifkin LM, Minkus CL, Pursell K, Jumroendararasame C, Goldstein DA.</t>
  </si>
  <si>
    <t>Harada Y, Bhat P, Munk MR, Goldstein DA.</t>
  </si>
  <si>
    <t>Kim KH, Seok KW, Kim WS.</t>
  </si>
  <si>
    <t>Methley AM, Mutch K, Moore P, Jacob A.</t>
  </si>
  <si>
    <t>Graw J.</t>
  </si>
  <si>
    <t>Dulz S, Wagenfeld L, Richard G, Schrum J, Muschol N, Keserü M.</t>
  </si>
  <si>
    <t>Costello R, Whittet H.</t>
  </si>
  <si>
    <t>Jakobiec FA, Stagner AM, Lefebvre DR.</t>
  </si>
  <si>
    <t>Pires R, Avila S, Jelinek HF, Wainer J, Valle E, Rocha A.</t>
  </si>
  <si>
    <t>Dagi Glass LR, Choi CJ, Lee NG.</t>
  </si>
  <si>
    <t>Wu CY, Elner VM, Kahana A.</t>
  </si>
  <si>
    <t>Aggarwal S, Yamaguchi T, Dana R, Hamrah P.</t>
  </si>
  <si>
    <t>Carruth BP, Meyer DR, Wladis EJ, Bradley EA, Al-Rohil R, Jones DM, Bartley GB.</t>
  </si>
  <si>
    <t>Tendler I, Belinsky I, Abramson DH, Marr BP.</t>
  </si>
  <si>
    <t>Sarigül Sezenöz A, Karalezli A, Özkan Arat Y, Çoban G, Kiratli H, Terzi A.</t>
  </si>
  <si>
    <t>Jurkiewicz E, Dunin-Wąsowicz D, Gieruszczak-Białek D, Malczyk K, Guerrero K, Gutierrez M, Tran L, Bernard G.</t>
  </si>
  <si>
    <t>Morales S, Engan K, Naranjo V, Colomer A.</t>
  </si>
  <si>
    <t>Shoeibi N, Bonakdaran S.</t>
  </si>
  <si>
    <t>Shadforth AMA, Suzuki S, Theodoropoulos C, Richardson NA, Chirila TV, Harkin DG.</t>
  </si>
  <si>
    <t>Kontadakis GA, Palioura S, Yoo SH.</t>
  </si>
  <si>
    <t>Papastefanou VP, René C.</t>
  </si>
  <si>
    <t>Ramesh S, Sobti D, Mancini R.</t>
  </si>
  <si>
    <t>Chang I, Juric-Sekhar G, Marshall D, Zhang J.</t>
  </si>
  <si>
    <t>Kharod SM, Herman MP, Morris CG, Lightsey J, Mendenhall WM, Mendenhall NP.</t>
  </si>
  <si>
    <t>Pinchuk L, Riss I, Batlle JF, Kato YP, Martin JB, Arrieta E, Palmberg P, Parrish RK 2nd, Weber BA, Kwon Y, Parel JM.</t>
  </si>
  <si>
    <t>Kashani I, Rajak SN, Kearney DJ, Andrew NH, Selva D.</t>
  </si>
  <si>
    <t>Lo C, Patel P, Charles NC.</t>
  </si>
  <si>
    <t>Edrees A, Naguib S, El Menyawi M, Ismail I, Nagah H.</t>
  </si>
  <si>
    <t>Witkin AJ, Rayess N, Garg SJ, Maguire JI, Storey P, Kaiser RS, Hsu J, Vander JF, Ho AC.</t>
  </si>
  <si>
    <t>Kurtul BE, Kurtul A, Altiaylik Ozer P, Kabatas EU, Ertugrul GT.</t>
  </si>
  <si>
    <t>Malik A, Syed I, Osborne S, Toma A.</t>
  </si>
  <si>
    <t>Gulmez Sevim D, Gumus K, Cavanagh HD.</t>
  </si>
  <si>
    <t>Karaca EE, Çubuk MÖ, Akçam HT, Uzun F, Yüksel E.</t>
  </si>
  <si>
    <t>Rao A, Padhy D, Das G, Sarangi S.</t>
  </si>
  <si>
    <t>Arifoglu HB, Simavli H, Midillioglu I, Berk Ergun S, Simsek S.</t>
  </si>
  <si>
    <t>Kara S, Gencer B, Türkön H, Ersan I, Ozkanoglu Ekim Y, Arikan S, Tufan HA.</t>
  </si>
  <si>
    <t>Ucar D, Yıldırım Y, Gultekin G, Ozyazgan Y, Emul M.</t>
  </si>
  <si>
    <t>Branson SV, McClintic E, Yeatts RP.</t>
  </si>
  <si>
    <t>Cantarini L, Talarico R, Generali E, Emmi G, Lopalco G, Costa L, Silvestri E, Caso F, Franceschini R, Cimaz R, Iannone F, Galeazzi M, Selmi C.</t>
  </si>
  <si>
    <t>Moschos MM, Chatziralli IP, Stamatakis G, Papakonstantinou VD, Tsatsos M, Demopoulos CA.</t>
  </si>
  <si>
    <t>DeParis SW, Goldberg AN, Indaram M, Grumbine FL, Kersten RC, Vagefi MR.</t>
  </si>
  <si>
    <t>Jakobiec FA, Stagner AM, Raizman MB, Hatton MP.</t>
  </si>
  <si>
    <t>Cole SC, Eftekhari K, Oberg T, Mamalis N, Anderson RL.</t>
  </si>
  <si>
    <t>Bautista MJ, Perumal B, Jones DM, Meyer DR.</t>
  </si>
  <si>
    <t>Huggins AB, Carrasco JR, Evans JJ, Rabinowitz MP.</t>
  </si>
  <si>
    <t>Gonzalez-Andrades M, Arias-Santiago S, García-Serrano JL, González Gallardo MD, McAlinden C.</t>
  </si>
  <si>
    <t>Hannum SM, Black HK, Rubinstein RL, de Medeiros K.</t>
  </si>
  <si>
    <t>Behl T, Kaur I, Goel H, Kotwani A.</t>
  </si>
  <si>
    <t>Watanabe R, Ishii T, Yoshida M, Takada N, Yokokura S, Shirota Y, Fujii H, Harigae H.</t>
  </si>
  <si>
    <t>Sun MT, Wu W, Yan W, Tu Y, Selva D.</t>
  </si>
  <si>
    <t>Charles NC, Kahn JB.</t>
  </si>
  <si>
    <t>Rai RR, Gonzalez-Gonzalez LA, Papakostas TD, Siracuse-Lee D, Dunphy R, Fanciullo L, Cakiner-Egilmez T, Daly MK.</t>
  </si>
  <si>
    <t>Chawla R, Tripathy K, Sharma YR, Venkatesh P, Vohra R.</t>
  </si>
  <si>
    <t>Vargason CW, Mawn LA.</t>
  </si>
  <si>
    <t>Salinas-La Rosa CM.</t>
  </si>
  <si>
    <t>Shah SB, Pro MJ, Moster MR.</t>
  </si>
  <si>
    <t>Robinson JL, Braimah Avery V, Chun R, Pusateri G, Jay WM.</t>
  </si>
  <si>
    <t>Pereira IC, Matayoshi S.</t>
  </si>
  <si>
    <t>Tripathy K, Sharma YR, Chawla R, Basu K, Vohra R, Venkatesh P.</t>
  </si>
  <si>
    <t>Fatemi A, Shahram F, Akhlaghi M, Smiley A, Nadji A, Davatchi F.</t>
  </si>
  <si>
    <t>Sheldon CA, Kharlip J, Tamhankar MA.</t>
  </si>
  <si>
    <t>Neren A, Reich I, Torno R, Shinder R.</t>
  </si>
  <si>
    <t>Nguyen CT, Guiney AJ, Iseli TA, King JAJ, Hardy TG.</t>
  </si>
  <si>
    <t>Stagner AM, Jakobiec FA.</t>
  </si>
  <si>
    <t>Francis IL, Ramalingam M, Ali NAM, Telisinghe PU.</t>
  </si>
  <si>
    <t>Kashkouli MB, Shahrzad S, Jazayeri AA, Abtahi MB.</t>
  </si>
  <si>
    <t>Charles NC, Belinsky I.</t>
  </si>
  <si>
    <t>Lindsay RA, Gupta D, Keene CD, Bhrany AD, Chang SH.</t>
  </si>
  <si>
    <t>Teo AA, Mokhtarzadeh A, Cameron JD, Harrison AR.</t>
  </si>
  <si>
    <t>Jakobiec FA, Stagner AM, Rubin PAD.</t>
  </si>
  <si>
    <t>Zhang M, Chelnis J, Mawn LA.</t>
  </si>
  <si>
    <t>Choi R, MacLean KD, Davidson HC, Patel BCK.</t>
  </si>
  <si>
    <t>Khan AA, Cameron JR, Torgersen A, Roberts F, Kerr J.</t>
  </si>
  <si>
    <t>Rowlands MA, Giacometti JN, Servat J, Materin MA, Levin F.</t>
  </si>
  <si>
    <t>O'Neill JP, Harrison AR, Cameron JD, Mokhtarzadeh A.</t>
  </si>
  <si>
    <t>Chahal HS, Abgaryan N, Lakshminarayanan R, Glover AT.</t>
  </si>
  <si>
    <t>Tran AQ, Lee BW, Alameddine RM, Korn BS, Kikkawa DO.</t>
  </si>
  <si>
    <t>Davies BW, Smith JM, Hink EM, Durairaj VD.</t>
  </si>
  <si>
    <t>Jakobiec FA, Stagner AM, Colby KA.</t>
  </si>
  <si>
    <t>Joos ZP, Patel BC.</t>
  </si>
  <si>
    <t>Kan E, Yılmaz A, Demirağ MD, Çalık M.</t>
  </si>
  <si>
    <t>Ali TK, Amescua G, Miller D, Suh LH, Delmonte DW, Gibbons A, Alfonso EC, Forster RK.</t>
  </si>
  <si>
    <t>Kalin-Hajdu E, Allaire G, Boulos PR.</t>
  </si>
  <si>
    <t>Keelawat S, Tirakunwichcha S, Saonanon P, Maneesri-leGrand S, Ruangvejvorachai P, Lerdlum S, Thorner PS.</t>
  </si>
  <si>
    <t>Brown SE, Friedman AH, Phelps RG, Bleiweiss IJ, Wu AY.</t>
  </si>
  <si>
    <t>Harris GJ, Paul S, Hunt BC.</t>
  </si>
  <si>
    <t>Ma SP, Hardy TG.</t>
  </si>
  <si>
    <t>Singh S, Mittal R, Padhan P, Tripathy D.</t>
  </si>
  <si>
    <t>Jakobiec FA, Grob SR, Stagner AM, Curtin H, Massoud V, Fay A.</t>
  </si>
  <si>
    <t>Sinkin JC, Yi S, Wood BC, Kwon S, Gavaris LZ, Gavaris PT, Rogers GF, Sauerhammer TM.</t>
  </si>
  <si>
    <t>Otsubo Y, Okafuji I, Shimizu T, Nonaka F, Ikeda K, Eguchi K.</t>
  </si>
  <si>
    <t>Bayri Y, Sakar M, Ozen A, Ziyal MI.</t>
  </si>
  <si>
    <t>Manuel AM, Kalimuthu S, Pathmanathan SS, Narayanan P, Zainal Abidin Z, Azmi K, Khalil A.</t>
  </si>
  <si>
    <t xml:space="preserve">BMJ. 2018 Mar 15;360:k579. doi: 10.1136/bmj.k579. No abstract available. </t>
  </si>
  <si>
    <t>N Engl J Med. 2018 Mar 15;378(11):995-1003. doi: 10.1056/NEJMoa1712770.</t>
  </si>
  <si>
    <t>Medicine (Baltimore). 2018 Mar;97(11):e9890. doi: 10.1097/MD.0000000000009890.</t>
  </si>
  <si>
    <t>Medicine (Baltimore). 2018 Mar;97(11):e0104. doi: 10.1097/MD.0000000000010104.</t>
  </si>
  <si>
    <t>Medicine (Baltimore). 2018 Mar;97(11):e0073. doi: 10.1097/MD.0000000000010073.</t>
  </si>
  <si>
    <t>Medicine (Baltimore). 2018 Mar;97(10):e9935. doi: 10.1097/MD.0000000000009935.</t>
  </si>
  <si>
    <t>Medicine (Baltimore). 2018 Mar;97(10):e0083. doi: 10.1097/MD.0000000000010083.</t>
  </si>
  <si>
    <t>Medicine (Baltimore). 2018 Mar;97(10):e0059. doi: 10.1097/MD.0000000000010059.</t>
  </si>
  <si>
    <t xml:space="preserve">N Engl J Med. 2018 Mar 8;378(10):931-939. doi: 10.1056/NEJMcp1702514. Review. No abstract available. </t>
  </si>
  <si>
    <t xml:space="preserve">N Engl J Med. 2018 Mar 8;378(10):e14. doi: 10.1056/NEJMicm1712742. No abstract available. </t>
  </si>
  <si>
    <t>BMC Ophthalmol. 2018 Mar 5;18(1):69. doi: 10.1186/s12886-018-0737-y.</t>
  </si>
  <si>
    <t>BMC Ophthalmol. 2018 Mar 5;18(1):68. doi: 10.1186/s12886-018-0736-z.</t>
  </si>
  <si>
    <t>BMC Ophthalmol. 2018 Mar 5;18(1):71. doi: 10.1186/s12886-018-0734-1.</t>
  </si>
  <si>
    <t>BMC Ophthalmol. 2018 Mar 5;18(1):70. doi: 10.1186/s12886-018-0733-2.</t>
  </si>
  <si>
    <t>Medicine (Baltimore). 2018 Jan;97(1):e9255. doi: 10.1097/MD.0000000000009255.</t>
  </si>
  <si>
    <t>Medicine (Baltimore). 2018 Jan;97(3):e9351. doi: 10.1097/MD.0000000000009351.</t>
  </si>
  <si>
    <t>BMC Ophthalmol. 2018 Mar 2;18(1):66. doi: 10.1186/s12886-018-0728-z.</t>
  </si>
  <si>
    <t>BMC Ophthalmol. 2018 Mar 2;18(1):65. doi: 10.1186/s12886-018-0727-0.</t>
  </si>
  <si>
    <t>BMC Ophthalmol. 2018 Mar 2;18(1):67. doi: 10.1186/s12886-018-0722-5.</t>
  </si>
  <si>
    <t>Anticancer Res. 2018 Mar;38(3):1665-1670.</t>
  </si>
  <si>
    <t xml:space="preserve">N Engl J Med. 2018 Mar 1;378(9):852. doi: 10.1056/NEJMicm1709103. No abstract available. </t>
  </si>
  <si>
    <t>Medicine (Baltimore). 2018 Mar;97(9):e9861. doi: 10.1097/MD.0000000000009861.</t>
  </si>
  <si>
    <t>Medicine (Baltimore). 2018 Mar;97(9):e9824. doi: 10.1097/MD.0000000000009824.</t>
  </si>
  <si>
    <t>Medicine (Baltimore). 2018 Mar;97(9):e0047. doi: 10.1097/MD.0000000000010047. Review.</t>
  </si>
  <si>
    <t>BMC Ophthalmol. 2018 Feb 27;18(1):64. doi: 10.1186/s12886-018-0731-4.</t>
  </si>
  <si>
    <t>BMC Ophthalmol. 2018 Feb 27;18(1):63. doi: 10.1186/s12886-018-0729-y.</t>
  </si>
  <si>
    <t>BMC Ophthalmol. 2018 Feb 27;18(1):61. doi: 10.1186/s12886-018-0725-2.</t>
  </si>
  <si>
    <t>BMC Ophthalmol. 2018 Feb 27;18(1):62. doi: 10.1186/s12886-018-0726-1.</t>
  </si>
  <si>
    <t>BMC Ophthalmol. 2018 Feb 27;18(1):60. doi: 10.1186/s12886-018-0721-6.</t>
  </si>
  <si>
    <t>BMC Ophthalmol. 2018 Feb 27;18(1):56. doi: 10.1186/s12886-018-0718-1.</t>
  </si>
  <si>
    <t>BMC Ophthalmol. 2018 Feb 27;18(1):58. doi: 10.1186/s12886-018-0724-3.</t>
  </si>
  <si>
    <t>BMC Ophthalmol. 2018 Feb 27;18(1):59. doi: 10.1186/s12886-018-0730-5.</t>
  </si>
  <si>
    <t>BMC Ophthalmol. 2018 Feb 27;18(1):57. doi: 10.1186/s12886-018-0723-4.</t>
  </si>
  <si>
    <t>Medicine (Baltimore). 2018 Jan;97(2):e9491. doi: 10.1097/MD.0000000000009491.</t>
  </si>
  <si>
    <t>Medicine (Baltimore). 2018 Jan;97(2):e8697. doi: 10.1097/MD.0000000000008697. Review.</t>
  </si>
  <si>
    <t>Asia Pac J Ophthalmol (Phila). 2018 Jan-Feb;7(1):28-35. doi: 10.22608/APO.2017529. Review.</t>
  </si>
  <si>
    <t>BMC Ophthalmol. 2018 Feb 23;18(1):54. doi: 10.1186/s12886-018-0714-5.</t>
  </si>
  <si>
    <t>BMC Ophthalmol. 2018 Feb 23;18(1):53. doi: 10.1186/s12886-018-0716-3.</t>
  </si>
  <si>
    <t>BMC Ophthalmol. 2018 Feb 23;18(1):55. doi: 10.1186/s12886-018-0720-7.</t>
  </si>
  <si>
    <t>Medicine (Baltimore). 2018 Feb;97(8):e9853. doi: 10.1097/MD.0000000000009853.</t>
  </si>
  <si>
    <t>Medicine (Baltimore). 2018 Feb;97(8):e9801. doi: 10.1097/MD.0000000000009801.</t>
  </si>
  <si>
    <t>Medicine (Baltimore). 2018 Feb;97(8):e0004. doi: 10.1097/MD.0000000000010004.</t>
  </si>
  <si>
    <t>Expert Opin Investig Drugs. 2018 Mar;27(3):265-271. doi: 10.1080/13543784.2018.1443077. Epub 2018 Feb 28. Review.</t>
  </si>
  <si>
    <t>BMC Ophthalmol. 2018 Feb 20;18(1):51. doi: 10.1186/s12886-018-0717-2.</t>
  </si>
  <si>
    <t>BMC Ophthalmol. 2018 Feb 20;18(1):52. doi: 10.1186/s12886-018-0719-0.</t>
  </si>
  <si>
    <t>Cochrane Database Syst Rev. 2018 Feb 20;2:CD001054. doi: 10.1002/14651858.CD001054.pub3. Review.</t>
  </si>
  <si>
    <t>Int J Syst Evol Microbiol. 2018 Mar;68(3):810-818. doi: 10.1099/ijsem.0.002589. Epub 2018 Feb 5.</t>
  </si>
  <si>
    <t>BMC Ophthalmol. 2018 Feb 17;18(1):47. doi: 10.1186/s12886-018-0702-9.</t>
  </si>
  <si>
    <t>BMC Ophthalmol. 2018 Feb 17;18(1):50. doi: 10.1186/s12886-018-0715-4.</t>
  </si>
  <si>
    <t>BMC Ophthalmol. 2018 Feb 17;18(1):49. doi: 10.1186/s12886-018-0712-7.</t>
  </si>
  <si>
    <t>BMC Ophthalmol. 2018 Feb 17;18(1):48. doi: 10.1186/s12886-018-0711-8.</t>
  </si>
  <si>
    <t>BMC Ophthalmol. 2018 Feb 17;18(1):46. doi: 10.1186/s12886-018-0679-4. Review.</t>
  </si>
  <si>
    <t>Int J Pediatr Otorhinolaryngol. 2018 Mar;106:91-95. doi: 10.1016/j.ijporl.2018.01.021. Epub 2018 Feb 2.</t>
  </si>
  <si>
    <t>Int J Pediatr Otorhinolaryngol. 2018 Mar;106:113-119. doi: 10.1016/j.ijporl.2018.01.005. Epub 2018 Jan 31.</t>
  </si>
  <si>
    <t>PLoS One. 2018 Feb 15;13(2):e0191199. doi: 10.1371/journal.pone.0191199. eCollection 2018.</t>
  </si>
  <si>
    <t>Cochrane Database Syst Rev. 2018 Feb 15;2:CD005023. doi: 10.1002/14651858.CD005023.pub3. Review.</t>
  </si>
  <si>
    <t>Nat Commun. 2018 Feb 14;9(1):681. doi: 10.1038/s41467-018-02900-1.</t>
  </si>
  <si>
    <t>BMC Ophthalmol. 2018 Feb 14;18(1):45. doi: 10.1186/s12886-018-0709-2.</t>
  </si>
  <si>
    <t>BMC Ophthalmol. 2018 Feb 14;18(1):44. doi: 10.1186/s12886-018-0708-3.</t>
  </si>
  <si>
    <t>PLoS One. 2018 Feb 14;13(2):e0191857. doi: 10.1371/journal.pone.0191857. eCollection 2018.</t>
  </si>
  <si>
    <t>Medicine (Baltimore). 2018 Feb;97(7):e9940. doi: 10.1097/MD.0000000000009940.</t>
  </si>
  <si>
    <t>Medicine (Baltimore). 2018 Feb;97(7):e9914. doi: 10.1097/MD.0000000000009914. Review.</t>
  </si>
  <si>
    <t>Medicine (Baltimore). 2018 Feb;97(7):e9902. doi: 10.1097/MD.0000000000009902.</t>
  </si>
  <si>
    <t>Medicine (Baltimore). 2018 Feb;97(7):e9882. doi: 10.1097/MD.0000000000009882.</t>
  </si>
  <si>
    <t>Medicine (Baltimore). 2018 Feb;97(7):e0000. doi: 10.1097/MD.0000000000010000.</t>
  </si>
  <si>
    <t>BMC Ophthalmol. 2018 Feb 13;18(1):43. doi: 10.1186/s12886-018-0713-6.</t>
  </si>
  <si>
    <t>BMC Ophthalmol. 2018 Feb 13;18(1):42. doi: 10.1186/s12886-018-0710-9.</t>
  </si>
  <si>
    <t>Asia Pac J Ophthalmol (Phila). 2018 Jan-Feb;7(1):46-51. doi: 10.22608/APO.201812. Epub 2018 Feb 13. Review.</t>
  </si>
  <si>
    <t>BMC Ophthalmol. 2018 Feb 13;18(1):41. doi: 10.1186/s12886-018-0705-6.</t>
  </si>
  <si>
    <t>BMC Ophthalmol. 2018 Feb 13;18(1):39. doi: 10.1186/s12886-018-0706-5.</t>
  </si>
  <si>
    <t>BMC Ophthalmol. 2018 Feb 13;18(1):40. doi: 10.1186/s12886-018-0707-4. Review.</t>
  </si>
  <si>
    <t>PLoS One. 2018 Feb 12;13(2):e0192203. doi: 10.1371/journal.pone.0192203. eCollection 2018.</t>
  </si>
  <si>
    <t>Cell Physiol Biochem. 2018;45(3):973-983. doi: 10.1159/000487292. Epub 2018 Feb 5.</t>
  </si>
  <si>
    <t>BMC Ophthalmol. 2018 Feb 9;18(1):35. doi: 10.1186/s12886-018-0695-4.</t>
  </si>
  <si>
    <t>BMC Ophthalmol. 2018 Feb 9;18(1):36. doi: 10.1186/s12886-018-0703-8.</t>
  </si>
  <si>
    <t>BMC Ophthalmol. 2018 Feb 9;18(1):37. doi: 10.1186/s12886-018-0701-x.</t>
  </si>
  <si>
    <t>Middle East Afr J Ophthalmol. 2017 Oct-Dec;24(4):219-221. doi: 10.4103/meajo.MEAJO_230_15.</t>
  </si>
  <si>
    <t>Middle East Afr J Ophthalmol. 2017 Oct-Dec;24(4):216-218. doi: 10.4103/meajo.MEAJO_304_16.</t>
  </si>
  <si>
    <t>Middle East Afr J Ophthalmol. 2017 Oct-Dec;24(4):213-215. doi: 10.4103/meajo.MEAJO_238_17.</t>
  </si>
  <si>
    <t>Middle East Afr J Ophthalmol. 2017 Oct-Dec;24(4):207-212. doi: 10.4103/meajo.MEAJO_19_16.</t>
  </si>
  <si>
    <t>Middle East Afr J Ophthalmol. 2017 Oct-Dec;24(4):202-206. doi: 10.4103/meajo.MEAJO_165_15.</t>
  </si>
  <si>
    <t>Middle East Afr J Ophthalmol. 2017 Oct-Dec;24(4):195-201. doi: 10.4103/meajo.MEAJO_212_16.</t>
  </si>
  <si>
    <t>Middle East Afr J Ophthalmol. 2017 Oct-Dec;24(4):190-194. doi: 10.4103/meajo.MEAJO_123_17.</t>
  </si>
  <si>
    <t>Middle East Afr J Ophthalmol. 2017 Oct-Dec;24(4):183-189. doi: 10.4103/meajo.MEAJO_91_17.</t>
  </si>
  <si>
    <t>Middle East Afr J Ophthalmol. 2017 Oct-Dec;24(4):177-182. doi: 10.4103/meajo.MEAJO_232_16.</t>
  </si>
  <si>
    <t>Middle East Afr J Ophthalmol. 2017 Oct-Dec;24(4):171-176. doi: 10.4103/meajo.MEAJO_311_16.</t>
  </si>
  <si>
    <t>Middle East Afr J Ophthalmol. 2017 Oct-Dec;24(4):167-170. doi: 10.4103/meajo.MEAJO_105_16.</t>
  </si>
  <si>
    <t>BMC Ophthalmol. 2018 Feb 8;18(1):34. doi: 10.1186/s12886-018-0704-7.</t>
  </si>
  <si>
    <t>Biochem Biophys Res Commun. 2018 Feb 19;496(4):1376-1381. doi: 10.1016/j.bbrc.2018.02.037. Epub 2018 Feb 5.</t>
  </si>
  <si>
    <t>Semin Ophthalmol. 2018;33(1):36-41. doi: 10.1080/08820538.2017.1353810. Review.</t>
  </si>
  <si>
    <t>Semin Ophthalmol. 2018;33(1):42-50. doi: 10.1080/08820538.2017.1353811. Review.</t>
  </si>
  <si>
    <t>Medicine (Baltimore). 2018 Feb;97(6):e9822. doi: 10.1097/MD.0000000000009822.</t>
  </si>
  <si>
    <t xml:space="preserve">BMJ. 2018 Feb 1;360:j5884. doi: 10.1136/bmj.j5884. No abstract available. </t>
  </si>
  <si>
    <t>BMC Ophthalmol. 2018 Feb 7;18(1):33. doi: 10.1186/s12886-018-0700-y.</t>
  </si>
  <si>
    <t xml:space="preserve">N Engl J Med. 2018 Feb 8;378(6):564-572. doi: 10.1056/NEJMcpc1706110. No abstract available. </t>
  </si>
  <si>
    <t>Biochem Biophys Res Commun. 2018 Feb 19;496(4):1236-1242. doi: 10.1016/j.bbrc.2018.01.177. Epub 2018 Feb 1.</t>
  </si>
  <si>
    <t>BMC Ophthalmol. 2018 Feb 6;18(1):31. doi: 10.1186/s12886-018-0699-0. Review.</t>
  </si>
  <si>
    <t>BMC Ophthalmol. 2018 Feb 6;18(1):30. doi: 10.1186/s12886-018-0692-7.</t>
  </si>
  <si>
    <t>Biochem Biophys Res Commun. 2018 Feb 19;496(4):1276-1283. doi: 10.1016/j.bbrc.2018.01.188. Epub 2018 Feb 2.</t>
  </si>
  <si>
    <t>Asia Pac J Ophthalmol (Phila). 2018 Jan-Feb;7(1):63-67. doi: 10.22608/APO.2017495. Epub 2018 Feb 1. Review.</t>
  </si>
  <si>
    <t>Asia Pac J Ophthalmol (Phila). 2018 Jan-Feb;7(1):52-55. doi: 10.22608/APO.2017478. Epub 2017 Jan 26. Review.</t>
  </si>
  <si>
    <t>Digit J Ophthalmol. 2017 Dec 31;23(4):22-26. doi: 10.5693/djo.02.2017.02.004. eCollection 2017.</t>
  </si>
  <si>
    <t>Digit J Ophthalmol. 2017 Dec 28;23(4):18-21. doi: 10.5693/djo.02.2017.08.002. eCollection 2017. Review.</t>
  </si>
  <si>
    <t>Digit J Ophthalmol. 2017 Dec 28;23(4):15-17. doi: 10.5693/djo.02.2017.11.001. eCollection 2017.</t>
  </si>
  <si>
    <t>Digit J Ophthalmol. 2017 Oct 28;23(4):13-14. doi: 10.5693/djo.02.2017.09.002. eCollection 2017.</t>
  </si>
  <si>
    <t>Digit J Ophthalmol. 2017 Nov 5;23(4):8-12. doi: 10.5693/djo.01.2016.11.001. eCollection 2017.</t>
  </si>
  <si>
    <t>Digit J Ophthalmol. 2017 Dec 30;23(4):4-7. doi: 10.5693/djo.01.2017.10.001. eCollection 2017.</t>
  </si>
  <si>
    <t>Digit J Ophthalmol. 2017 Nov 21;23(4):1-3. doi: 10.5693/djo.01.2017.09.001. eCollection 2017. Review.</t>
  </si>
  <si>
    <t>Cell Physiol Biochem. 2018;45(2):505-522. doi: 10.1159/000487029. Epub 2018 Jan 25.</t>
  </si>
  <si>
    <t>Biochem Biophys Res Commun. 2018 Feb 19;496(4):1148-1154. doi: 10.1016/j.bbrc.2018.01.159. Epub 2018 Jan 31.</t>
  </si>
  <si>
    <t>BMC Ophthalmol. 2018 Feb 5;18(1):28. doi: 10.1186/s12886-018-0696-3.</t>
  </si>
  <si>
    <t>PLoS One. 2018 Feb 5;13(2):e0191415. doi: 10.1371/journal.pone.0191415. eCollection 2018.</t>
  </si>
  <si>
    <t>Appl Opt. 2018 Jan 20;57(3):514-520. doi: 10.1364/AO.57.000514.</t>
  </si>
  <si>
    <t>Doc Ophthalmol. 2018 Feb;136(1):1-26. doi: 10.1007/s10633-017-9621-y. Epub 2018 Feb 3.</t>
  </si>
  <si>
    <t>BMC Ophthalmol. 2018 Feb 2;18(1):25. doi: 10.1186/s12886-018-0687-4.</t>
  </si>
  <si>
    <t>BMC Ophthalmol. 2018 Feb 2;18(1):24. doi: 10.1186/s12886-018-0681-x.</t>
  </si>
  <si>
    <t>South Med J. 2018 Feb;111(2):109-112. doi: 10.14423/SMJ.0000000000000762.</t>
  </si>
  <si>
    <t>R I Med J (2013). 2018 Feb 2;101(1):30-32.</t>
  </si>
  <si>
    <t>Trans Am Ophthalmol Soc. 2018 Jan 17;115:T5. eCollection 2017 Aug.</t>
  </si>
  <si>
    <t>BMC Ophthalmol. 2018 Feb 2;18(1):23. doi: 10.1186/s12886-018-0694-5.</t>
  </si>
  <si>
    <t>Medicine (Baltimore). 2017 Dec;96(51):e9378. doi: 10.1097/MD.0000000000009378.</t>
  </si>
  <si>
    <t>Medicine (Baltimore). 2017 Dec;96(51):e9369. doi: 10.1097/MD.0000000000009369.</t>
  </si>
  <si>
    <t>Medicine (Baltimore). 2017 Dec;96(51):e9356. doi: 10.1097/MD.0000000000009356. Review.</t>
  </si>
  <si>
    <t>Medicine (Baltimore). 2017 Dec;96(51):e9288. doi: 10.1097/MD.0000000000009288.</t>
  </si>
  <si>
    <t>Medicine (Baltimore). 2017 Dec;96(51):e9213. doi: 10.1097/MD.0000000000009213. Review.</t>
  </si>
  <si>
    <t>Medicine (Baltimore). 2017 Dec;96(51):e9193. doi: 10.1097/MD.0000000000009193.</t>
  </si>
  <si>
    <t>Medicine (Baltimore). 2017 Dec;96(51):e9182. doi: 10.1097/MD.0000000000009182.</t>
  </si>
  <si>
    <t>Medicine (Baltimore). 2017 Dec;96(51):e9172. doi: 10.1097/MD.0000000000009172. Review.</t>
  </si>
  <si>
    <t>Medicine (Baltimore). 2017 Dec;96(51):e8626. doi: 10.1097/MD.0000000000008626.</t>
  </si>
  <si>
    <t>Medicine (Baltimore). 2017 Dec;96(50):e9353. doi: 10.1097/MD.0000000000009353.</t>
  </si>
  <si>
    <t>Medicine (Baltimore). 2017 Dec;96(50):e9345. doi: 10.1097/MD.0000000000009345.</t>
  </si>
  <si>
    <t>Medicine (Baltimore). 2017 Dec;96(50):e9310. doi: 10.1097/MD.0000000000009310.</t>
  </si>
  <si>
    <t>Medicine (Baltimore). 2017 Dec;96(50):e9257. doi: 10.1097/MD.0000000000009257.</t>
  </si>
  <si>
    <t>Medicine (Baltimore). 2017 Dec;96(50):e9251. doi: 10.1097/MD.0000000000009251.</t>
  </si>
  <si>
    <t>Medicine (Baltimore). 2017 Dec;96(50):e9220. doi: 10.1097/MD.0000000000009220.</t>
  </si>
  <si>
    <t>Medicine (Baltimore). 2017 Dec;96(50):e9208. doi: 10.1097/MD.0000000000009208.</t>
  </si>
  <si>
    <t>Medicine (Baltimore). 2017 Dec;96(50):e9202. doi: 10.1097/MD.0000000000009202.</t>
  </si>
  <si>
    <t>Medicine (Baltimore). 2017 Dec;96(50):e9201. doi: 10.1097/MD.0000000000009201.</t>
  </si>
  <si>
    <t>Medicine (Baltimore). 2017 Dec;96(50):e9200. doi: 10.1097/MD.0000000000009200.</t>
  </si>
  <si>
    <t>Medicine (Baltimore). 2017 Dec;96(50):e9187. doi: 10.1097/MD.0000000000009187.</t>
  </si>
  <si>
    <t>Medicine (Baltimore). 2017 Dec;96(50):e9092. doi: 10.1097/MD.0000000000009092.</t>
  </si>
  <si>
    <t>Medicine (Baltimore). 2017 Dec;96(50):e8997. doi: 10.1097/MD.0000000000008997.</t>
  </si>
  <si>
    <t>Medicine (Baltimore). 2017 Dec;96(50):e8940. doi: 10.1097/MD.0000000000008940.</t>
  </si>
  <si>
    <t>Medicine (Baltimore). 2017 Dec;96(50):e8701. doi: 10.1097/MD.0000000000008701.</t>
  </si>
  <si>
    <t>Medicine (Baltimore). 2017 Dec;96(50):e8649. doi: 10.1097/MD.0000000000008649. Review.</t>
  </si>
  <si>
    <t>Medicine (Baltimore). 2017 Dec;96(50):e8542. doi: 10.1097/MD.0000000000008542. Review.</t>
  </si>
  <si>
    <t>PLoS One. 2018 Feb 1;13(2):e0192055. doi: 10.1371/journal.pone.0192055. eCollection 2018.</t>
  </si>
  <si>
    <t>BMC Ophthalmol. 2018 Feb 1;18(1):22. doi: 10.1186/s12886-018-0690-9.</t>
  </si>
  <si>
    <t>PLoS One. 2018 Jan 31;13(1):e0191398. doi: 10.1371/journal.pone.0191398. eCollection 2018.</t>
  </si>
  <si>
    <t>PLoS One. 2018 Jan 31;13(1):e0191336. doi: 10.1371/journal.pone.0191336. eCollection 2018.</t>
  </si>
  <si>
    <t>Medicine (Baltimore). 2017 Dec;96(52):e9504. doi: 10.1097/MD.0000000000009504.</t>
  </si>
  <si>
    <t>Medicine (Baltimore). 2017 Dec;96(52):e9400. doi: 10.1097/MD.0000000000009400.</t>
  </si>
  <si>
    <t>Medicine (Baltimore). 2017 Dec;96(52):e9270. doi: 10.1097/MD.0000000000009270.</t>
  </si>
  <si>
    <t>Medicine (Baltimore). 2018 Feb;97(5):e9744. doi: 10.1097/MD.0000000000009744.</t>
  </si>
  <si>
    <t>J Pediatr Ophthalmol Strabismus. 2018 Jan 31;55:e4-e6. doi: 10.3928/01913913-20171129-01.</t>
  </si>
  <si>
    <t>J Pediatr Ophthalmol Strabismus. 2018 Jan 31;55:e1-e3. doi: 10.3928/01913913-20170907-02.</t>
  </si>
  <si>
    <t>Medicine (Baltimore). 2017 Nov;96(47):e8925. doi: 10.1097/MD.0000000000008925.</t>
  </si>
  <si>
    <t>Medicine (Baltimore). 2017 Nov;96(47):e8868. doi: 10.1097/MD.0000000000008868.</t>
  </si>
  <si>
    <t>Medicine (Baltimore). 2017 Nov;96(47):e8768. doi: 10.1097/MD.0000000000008768.</t>
  </si>
  <si>
    <t>Medicine (Baltimore). 2017 Nov;96(47):e8758. doi: 10.1097/MD.0000000000008758.</t>
  </si>
  <si>
    <t>Medicine (Baltimore). 2017 Nov;96(47):e8709. doi: 10.1097/MD.0000000000008709.</t>
  </si>
  <si>
    <t>Medicine (Baltimore). 2017 Nov;96(47):e8694. doi: 10.1097/MD.0000000000008694.</t>
  </si>
  <si>
    <t>Medicine (Baltimore). 2017 Nov;96(47):e8656. doi: 10.1097/MD.0000000000008656.</t>
  </si>
  <si>
    <t>Medicine (Baltimore). 2017 Nov;96(47):e8190. doi: 10.1097/MD.0000000000008190.</t>
  </si>
  <si>
    <t>PLoS One. 2018 Jan 30;13(1):e0192133. doi: 10.1371/journal.pone.0192133. eCollection 2018.</t>
  </si>
  <si>
    <t>BMC Ophthalmol. 2018 Jan 30;18(1):21. doi: 10.1186/s12886-018-0689-2.</t>
  </si>
  <si>
    <t>BMC Ophthalmol. 2018 Jan 30;18(1):19. doi: 10.1186/s12886-018-0685-6. Review.</t>
  </si>
  <si>
    <t>BMC Ophthalmol. 2018 Jan 30;18(1):20. doi: 10.1186/s12886-018-0688-3.</t>
  </si>
  <si>
    <t>Asia Pac J Ophthalmol (Phila). 2018 Jan-Feb;7(1):22-27. doi: 10.22608/APO.2017504. Epub 2017 Jan 29. Review.</t>
  </si>
  <si>
    <t>Asia Pac J Ophthalmol (Phila). 2018 Jan-Feb;7(1):56-62. doi: 10.22608/APO.2017436. Epub 2018 Jan 26. Review.</t>
  </si>
  <si>
    <t>Asia Pac J Ophthalmol (Phila). 2018 Jan-Feb;7(1):17-21. doi: 10.22608/APO.2017479. Epub 2017 Jan 26. Review.</t>
  </si>
  <si>
    <t>Asia Pac J Ophthalmol (Phila). 2018 Jan-Feb;7(1):3-16. doi: 10.22608/APO.2017511. Epub 2017 Jan 26. Review.</t>
  </si>
  <si>
    <t>BMC Ophthalmol. 2018 Jan 27;18(1):18. doi: 10.1186/s12886-018-0683-8.</t>
  </si>
  <si>
    <t>PLoS One. 2018 Jan 26;13(1):e0191862. doi: 10.1371/journal.pone.0191862. eCollection 2018.</t>
  </si>
  <si>
    <t>PLoS One. 2018 Jan 26;13(1):e0191531. doi: 10.1371/journal.pone.0191531. eCollection 2018.</t>
  </si>
  <si>
    <t>W V Med J. 2017 Jan-Feb;113(1):36-9.</t>
  </si>
  <si>
    <t>J Cancer Res Clin Oncol. 2018 Apr;144(4):675-684. doi: 10.1007/s00432-018-2584-x. Epub 2018 Jan 25.</t>
  </si>
  <si>
    <t>PLoS One. 2018 Jan 25;13(1):e0191007. doi: 10.1371/journal.pone.0191007. eCollection 2018.</t>
  </si>
  <si>
    <t xml:space="preserve">Am J Nurs. 2018 Feb;118(2):70. doi: 10.1097/01.NAJ.0000530255.06700.38. No abstract available. </t>
  </si>
  <si>
    <t>Medicine (Baltimore). 2018 Jan;97(4):e9721. doi: 10.1097/MD.0000000000009721.</t>
  </si>
  <si>
    <t>Medicine (Baltimore). 2018 Jan;97(4):e9709. doi: 10.1097/MD.0000000000009709.</t>
  </si>
  <si>
    <t>BMC Ophthalmol. 2018 Jan 25;18(1):17. doi: 10.1186/s12886-018-0682-9.</t>
  </si>
  <si>
    <t>PLoS One. 2018 Jan 24;13(1):e0191496. doi: 10.1371/journal.pone.0191496. eCollection 2018.</t>
  </si>
  <si>
    <t>PLoS One. 2018 Jan 24;13(1):e0190752. doi: 10.1371/journal.pone.0190752. eCollection 2018.</t>
  </si>
  <si>
    <t>Cochrane Database Syst Rev. 2018 Jan 10;1:CD006366. doi: 10.1002/14651858.CD006366.pub4. Review.</t>
  </si>
  <si>
    <t xml:space="preserve">Acta Gastroenterol Belg. 2017 Jan-Mar;80(1):77-78. No abstract available. </t>
  </si>
  <si>
    <t xml:space="preserve">JAMA. 2018 Jan 23;319(4):399-400. doi: 10.1001/jama.2017.20673. No abstract available. </t>
  </si>
  <si>
    <t>BMC Ophthalmol. 2018 Jan 23;18(1):16. doi: 10.1186/s12886-018-0678-5.</t>
  </si>
  <si>
    <t xml:space="preserve">Issue Brief Health Policy Track Serv. 2017 Dec 26;2017:1-59. No abstract available. </t>
  </si>
  <si>
    <t>BMC Ophthalmol. 2018 Jan 22;18(1):13. doi: 10.1186/s12886-018-0675-8.</t>
  </si>
  <si>
    <t>BMC Ophthalmol. 2018 Jan 22;18(1):15. doi: 10.1186/s12886-018-0674-9.</t>
  </si>
  <si>
    <t>BMC Ophthalmol. 2018 Jan 22;18(1):14. doi: 10.1186/s12886-018-0684-7.</t>
  </si>
  <si>
    <t>Acta Ophthalmol. 2018 Feb;96(1):46-50. doi: 10.1111/aos.13659.</t>
  </si>
  <si>
    <t>PLoS One. 2018 Jan 19;13(1):e0191533. doi: 10.1371/journal.pone.0191533. eCollection 2018.</t>
  </si>
  <si>
    <t xml:space="preserve">BMC Ophthalmol. 2018 Jan 19;18(1):11. doi: 10.1186/s12886-018-0669-6. Review. Erratum in: BMC Ophthalmol. 2018 Feb 5;18(1):29. </t>
  </si>
  <si>
    <t>BMC Ophthalmol. 2018 Jan 19;18(1):12. doi: 10.1186/s12886-018-0680-y.</t>
  </si>
  <si>
    <t>PLoS One. 2018 Jan 19;13(1):e0191224. doi: 10.1371/journal.pone.0191224. eCollection 2018.</t>
  </si>
  <si>
    <t>PLoS One. 2018 Jan 19;13(1):e0191285. doi: 10.1371/journal.pone.0191285. eCollection 2018.</t>
  </si>
  <si>
    <t xml:space="preserve">Vojnosanit Pregl. 2017 Jan;74(1):59-63. doi: 10.2298/VSP141118141J. Review. No abstract available. </t>
  </si>
  <si>
    <t>Vojnosanit Pregl. 2017 Jan;74(1):8-12. doi: 10.2298/VSP150320058J.</t>
  </si>
  <si>
    <t>BMC Ophthalmol. 2018 Jan 18;18(1):10. doi: 10.1186/s12886-018-0676-7.</t>
  </si>
  <si>
    <t>Crit Rev Anal Chem. 2018 Mar 4;48(2):132-142. doi: 10.1080/10408347.2018.1429885. Epub 2018 Feb 2. Review.</t>
  </si>
  <si>
    <t>Issue Brief (Commonw Fund). 2018 Jan 1;2018:1-12.</t>
  </si>
  <si>
    <t>J Laryngol Otol. 2018 Feb;132(2):117-121. doi: 10.1017/S0022215118000063. Epub 2018 Jan 18.</t>
  </si>
  <si>
    <t>BMC Ophthalmol. 2018 Jan 17;18(1):9. doi: 10.1186/s12886-018-0677-6.</t>
  </si>
  <si>
    <t xml:space="preserve">N Engl J Med. 2018 Jan 18;378(3):282-289. doi: 10.1056/NEJMcpc1701763. No abstract available. </t>
  </si>
  <si>
    <t>PLoS One. 2018 Jan 17;13(1):e0190254. doi: 10.1371/journal.pone.0190254. eCollection 2018.</t>
  </si>
  <si>
    <t>Cell Physiol Biochem. 2018;45(1):203-211. doi: 10.1159/000486358. Epub 2018 Jan 15.</t>
  </si>
  <si>
    <t>BMC Ophthalmol. 2018 Jan 16;18(1):8. doi: 10.1186/s12886-018-0671-z.</t>
  </si>
  <si>
    <t>PLoS One. 2018 Jan 16;13(1):e0191306. doi: 10.1371/journal.pone.0191306. eCollection 2018.</t>
  </si>
  <si>
    <t>PLoS One. 2018 Jan 16;13(1):e0190817. doi: 10.1371/journal.pone.0190817. eCollection 2018.</t>
  </si>
  <si>
    <t>PLoS One. 2018 Jan 16;13(1):e0191173. doi: 10.1371/journal.pone.0191173. eCollection 2018.</t>
  </si>
  <si>
    <t>BMC Ophthalmol. 2018 Jan 15;18(1):6. doi: 10.1186/s12886-018-0670-0.</t>
  </si>
  <si>
    <t>BMC Ophthalmol. 2018 Jan 15;18(1):7. doi: 10.1186/s12886-018-0673-x.</t>
  </si>
  <si>
    <t>Cochrane Database Syst Rev. 2018 Jan 15;1:CD012054. doi: 10.1002/14651858.CD012054.pub2. Review.</t>
  </si>
  <si>
    <t>BMC Ophthalmol. 2018 Jan 12;18(1):5. doi: 10.1186/s12886-018-0672-y.</t>
  </si>
  <si>
    <t xml:space="preserve">PLoS One. 2018 Jan 12;13(1):e0191185. doi: 10.1371/journal.pone.0191185. eCollection 2018. Erratum in: PLoS One. 2018 Feb 23;13(2):e0193621. </t>
  </si>
  <si>
    <t>PLoS One. 2018 Jan 11;13(1):e0186582. doi: 10.1371/journal.pone.0186582. eCollection 2018.</t>
  </si>
  <si>
    <t>Graefes Arch Clin Exp Ophthalmol. 2018 Feb;256(2):341-353. doi: 10.1007/s00417-017-3883-7. Epub 2018 Jan 10.</t>
  </si>
  <si>
    <t>Am J Case Rep. 2018 Jan 11;19:41-46.</t>
  </si>
  <si>
    <t>Korean J Parasitol. 2017 Dec;55(6):667-671. doi: 10.3347/kjp.2017.55.6.667. Epub 2017 Dec 31.</t>
  </si>
  <si>
    <t xml:space="preserve">N Engl J Med. 2018 Jan 11;378(2):e3. doi: 10.1056/NEJMicm1705033. No abstract available. </t>
  </si>
  <si>
    <t>N Engl J Med. 2018 Jan 11;378(2):148-157. doi: 10.1056/NEJMoa1708831.</t>
  </si>
  <si>
    <t>PLoS One. 2018 Jan 10;13(1):e0189237. doi: 10.1371/journal.pone.0189237. eCollection 2018.</t>
  </si>
  <si>
    <t>Curr Opin Ophthalmol. 2018 Mar;29(2):162-170. doi: 10.1097/ICU.0000000000000462. Review.</t>
  </si>
  <si>
    <t>Graefes Arch Clin Exp Ophthalmol. 2018 Feb;256(2):237-245. doi: 10.1007/s00417-017-3896-2. Epub 2018 Jan 9. Review.</t>
  </si>
  <si>
    <t>Nat Commun. 2018 Jan 9;9(1):116. doi: 10.1038/s41467-017-02428-w.</t>
  </si>
  <si>
    <t>Biochem Biophys Res Commun. 2018 Jan 29;496(1):231-237. doi: 10.1016/j.bbrc.2018.01.031. Epub 2018 Jan 6.</t>
  </si>
  <si>
    <t>BMC Ophthalmol. 2018 Jan 8;18(1):3. doi: 10.1186/s12886-017-0651-8.</t>
  </si>
  <si>
    <t>BMC Ophthalmol. 2018 Jan 8;18(1):4. doi: 10.1186/s12886-017-0665-2.</t>
  </si>
  <si>
    <t>Medicine (Baltimore). 2017 Dec;96(48):e8978. doi: 10.1097/MD.0000000000008978.</t>
  </si>
  <si>
    <t>Medicine (Baltimore). 2017 Dec;96(48):e8958. doi: 10.1097/MD.0000000000008958.</t>
  </si>
  <si>
    <t>Medicine (Baltimore). 2017 Dec;96(48):e8888. doi: 10.1097/MD.0000000000008888.</t>
  </si>
  <si>
    <t>Medicine (Baltimore). 2017 Dec;96(48):e8869. doi: 10.1097/MD.0000000000008869.</t>
  </si>
  <si>
    <t>Medicine (Baltimore). 2017 Dec;96(48):e8019. doi: 10.1097/MD.0000000000008019.</t>
  </si>
  <si>
    <t>Cochrane Database Syst Rev. 2018 Jan 8;1:CD009734. doi: 10.1002/14651858.CD009734.pub3. Review.</t>
  </si>
  <si>
    <t xml:space="preserve">Vet Rec. 2018 Jan 6;182(1):18-20. doi: 10.1136/vr.k5. No abstract available. </t>
  </si>
  <si>
    <t>PLoS One. 2018 Jan 5;13(1):e0190780. doi: 10.1371/journal.pone.0190780. eCollection 2018.</t>
  </si>
  <si>
    <t>PLoS One. 2018 Jan 5;13(1):e0186475. doi: 10.1371/journal.pone.0186475. eCollection 2018.</t>
  </si>
  <si>
    <t>PLoS One. 2018 Jan 5;13(1):e0190864. doi: 10.1371/journal.pone.0190864. eCollection 2018.</t>
  </si>
  <si>
    <t xml:space="preserve">Ophthal Plast Reconstr Surg. 2018 Jan/Feb;34(1):92-93. doi: 10.1097/IOP.0000000000001026. No abstract available. </t>
  </si>
  <si>
    <t>BMC Ophthalmol. 2018 Jan 4;18(1):2. doi: 10.1186/s12886-017-0668-z.</t>
  </si>
  <si>
    <t>BMC Ophthalmol. 2018 Jan 4;18(1):1. doi: 10.1186/s12886-017-0645-6.</t>
  </si>
  <si>
    <t>PLoS One. 2018 Jan 4;13(1):e0190621. doi: 10.1371/journal.pone.0190621. eCollection 2018.</t>
  </si>
  <si>
    <t>PLoS One. 2018 Jan 4;13(1):e0190742. doi: 10.1371/journal.pone.0190742. eCollection 2018.</t>
  </si>
  <si>
    <t>Graefes Arch Clin Exp Ophthalmol. 2018 Feb;256(2):249-257. doi: 10.1007/s00417-017-3875-7. Epub 2018 Jan 3.</t>
  </si>
  <si>
    <t>BMC Ophthalmol. 2018 Jan 4;17(1):257. doi: 10.1186/s12886-017-0652-7.</t>
  </si>
  <si>
    <t>Ann Otol Rhinol Laryngol. 2018 Mar;127(3):162-166. doi: 10.1177/0003489417751155. Epub 2018 Jan 3.</t>
  </si>
  <si>
    <t>Am J Case Rep. 2018 Jan 2;19:5-9. Review.</t>
  </si>
  <si>
    <t>Graefes Arch Clin Exp Ophthalmol. 2018 Feb;256(2):307-311. doi: 10.1007/s00417-017-3870-z. Epub 2017 Dec 30.</t>
  </si>
  <si>
    <t>Int J Pediatr Otorhinolaryngol. 2018 Jan;104:191-194. doi: 10.1016/j.ijporl.2017.11.022. Epub 2017 Nov 22.</t>
  </si>
  <si>
    <t>Int J Pediatr Otorhinolaryngol. 2018 Jan;104:186-190. doi: 10.1016/j.ijporl.2017.11.020. Epub 2017 Nov 22.</t>
  </si>
  <si>
    <t>Int J Pediatr Otorhinolaryngol. 2018 Jan;104:10-13. doi: 10.1016/j.ijporl.2017.10.022. Epub 2017 Oct 18.</t>
  </si>
  <si>
    <t>PLoS One. 2017 Dec 29;12(12):e0190182. doi: 10.1371/journal.pone.0190182. eCollection 2017.</t>
  </si>
  <si>
    <t>BMC Ophthalmol. 2017 Dec 29;17(1):270. doi: 10.1186/s12886-017-0666-1.</t>
  </si>
  <si>
    <t>BMC Ophthalmol. 2017 Dec 29;17(1):268. doi: 10.1186/s12886-017-0662-5.</t>
  </si>
  <si>
    <t>BMC Ophthalmol. 2017 Dec 29;17(1):269. doi: 10.1186/s12886-017-0667-0.</t>
  </si>
  <si>
    <t>BMC Ophthalmol. 2017 Dec 29;17(1):267. doi: 10.1186/s12886-017-0661-6. Review.</t>
  </si>
  <si>
    <t>BMC Ophthalmol. 2017 Dec 29;17(1):266. doi: 10.1186/s12886-017-0658-1.</t>
  </si>
  <si>
    <t>BMC Ophthalmol. 2017 Dec 28;17(1):265. doi: 10.1186/s12886-017-0646-5.</t>
  </si>
  <si>
    <t xml:space="preserve">Indian J Ophthalmol. 2018 Jan;66(1):53-54. doi: 10.4103/ijo.IJO_947_17. No abstract available. </t>
  </si>
  <si>
    <t xml:space="preserve">Indian J Ophthalmol. 2018 Jan;66(1):44. doi: 10.4103/ijo.IJO_1018_17. No abstract available. </t>
  </si>
  <si>
    <t>Graefes Arch Clin Exp Ophthalmol. 2018 Feb;256(2):371-379. doi: 10.1007/s00417-017-3872-x. Epub 2017 Dec 28.</t>
  </si>
  <si>
    <t>BMC Ophthalmol. 2017 Dec 28;17(1):264. doi: 10.1186/s12886-017-0660-7.</t>
  </si>
  <si>
    <t>BMC Ophthalmol. 2017 Dec 28;17(1):262. doi: 10.1186/s12886-017-0657-2. Review.</t>
  </si>
  <si>
    <t>BMC Ophthalmol. 2017 Dec 28;17(1):263. doi: 10.1186/s12886-017-0656-3.</t>
  </si>
  <si>
    <t>BMC Ophthalmol. 2017 Dec 28;17(1):261. doi: 10.1186/s12886-017-0664-3.</t>
  </si>
  <si>
    <t>PLoS One. 2017 Dec 27;12(12):e0190048. doi: 10.1371/journal.pone.0190048. eCollection 2017.</t>
  </si>
  <si>
    <t>PLoS One. 2017 Dec 27;12(12):e0189854. doi: 10.1371/journal.pone.0189854. eCollection 2017.</t>
  </si>
  <si>
    <t xml:space="preserve">N Engl J Med. 2017 Dec 28;377(26):2581-2590. doi: 10.1056/NEJMcpc1710566. No abstract available. </t>
  </si>
  <si>
    <t>Asia Pac J Ophthalmol (Phila). 2018 Jan-Feb;7(1):40-45. doi: 10.22608/APO.2017442. Epub 2017 Dec 27. Review.</t>
  </si>
  <si>
    <t>Asia Pac J Ophthalmol (Phila). 2018 Jan-Feb;7(1):36-39. doi: 10.22608/APO.2017466. Epub 2017 Dec 27. Review.</t>
  </si>
  <si>
    <t xml:space="preserve">JAMA. 2017 Dec 26;318(24):2483-2484. doi: 10.1001/jama.2017.17560. No abstract available. </t>
  </si>
  <si>
    <t>Middle East Afr J Ophthalmol. 2017 Jul-Sep;24(3):165-166. doi: 10.4103/meajo.MEAJO_79_17.</t>
  </si>
  <si>
    <t>Middle East Afr J Ophthalmol. 2017 Jul-Sep;24(3):162-164. doi: 10.4103/meajo.MEAJO_78_17.</t>
  </si>
  <si>
    <t>Middle East Afr J Ophthalmol. 2017 Jul-Sep;24(3):159-161. doi: 10.4103/meajo.MEAJO_30_16.</t>
  </si>
  <si>
    <t>Middle East Afr J Ophthalmol. 2017 Jul-Sep;24(3):156-158. doi: 10.4103/meajo.MEAJO_132_16.</t>
  </si>
  <si>
    <t>Middle East Afr J Ophthalmol. 2017 Jul-Sep;24(3):148-155. doi: 10.4103/meajo.MEAJO_168_16. Review.</t>
  </si>
  <si>
    <t>Middle East Afr J Ophthalmol. 2017 Jul-Sep;24(3):143-147. doi: 10.4103/meajo.MEAJO_137_15.</t>
  </si>
  <si>
    <t>Middle East Afr J Ophthalmol. 2017 Jul-Sep;24(3):136-142. doi: 10.4103/meajo.MEAJO_17_17.</t>
  </si>
  <si>
    <t>Middle East Afr J Ophthalmol. 2017 Jul-Sep;24(3):131-135. doi: 10.4103/meajo.MEAJO_133_17.</t>
  </si>
  <si>
    <t>Middle East Afr J Ophthalmol. 2017 Jul-Sep;24(3):126-130. doi: 10.4103/meajo.MEAJO_68_17.</t>
  </si>
  <si>
    <t>Middle East Afr J Ophthalmol. 2017 Jul-Sep;24(3):121-125. doi: 10.4103/meajo.MEAJO_244_16.</t>
  </si>
  <si>
    <t>Am J Case Rep. 2017 Dec 27;18:1382-1389. Review.</t>
  </si>
  <si>
    <t>J Agric Food Chem. 2018 Jan 24;66(3):637-644. doi: 10.1021/acs.jafc.7b05063. Epub 2018 Jan 10.</t>
  </si>
  <si>
    <t>Curr Opin Ophthalmol. 2018 Mar;29(2):111-115. doi: 10.1097/ICU.0000000000000460. Review.</t>
  </si>
  <si>
    <t>Vet Rec. 2018 Jan 6;182(1):21. doi: 10.1136/vr.104390. Epub 2017 Dec 23.</t>
  </si>
  <si>
    <t>Ann Parasitol. 2017;63(3):167-172. doi: 10.17420/ap6303.102.</t>
  </si>
  <si>
    <t>BMC Ophthalmol. 2017 Dec 22;17(1):259. doi: 10.1186/s12886-017-0637-6.</t>
  </si>
  <si>
    <t>BMC Ophthalmol. 2017 Dec 22;17(1):260. doi: 10.1186/s12886-017-0663-4.</t>
  </si>
  <si>
    <t>PLoS One. 2017 Dec 22;12(12):e0190131. doi: 10.1371/journal.pone.0190131. eCollection 2017.</t>
  </si>
  <si>
    <t>BMC Ophthalmol. 2017 Dec 21;17(1):258. doi: 10.1186/s12886-017-0659-0.</t>
  </si>
  <si>
    <t>Ophthalmic Res. 2018;59(2):59-67. doi: 10.1159/000484666. Epub 2017 Dec 22.</t>
  </si>
  <si>
    <t>PLoS One. 2017 Dec 21;12(12):e0189881. doi: 10.1371/journal.pone.0189881. eCollection 2017.</t>
  </si>
  <si>
    <t>Curr Opin Ophthalmol. 2018 Mar;29(2):135-140. doi: 10.1097/ICU.0000000000000455. Review.</t>
  </si>
  <si>
    <t>Ophthalmic Physiol Opt. 2018 Jan;38(1):6-25. doi: 10.1111/opo.12426. Review.</t>
  </si>
  <si>
    <t>Ophthalmic Physiol Opt. 2018 Jan;38(1):76-87. doi: 10.1111/opo.12422.</t>
  </si>
  <si>
    <t>Ophthalmic Physiol Opt. 2018 Jan;38(1):48-55. doi: 10.1111/opo.12427.</t>
  </si>
  <si>
    <t>Ophthalmic Physiol Opt. 2018 Jan;38(1):106-114. doi: 10.1111/opo.12428.</t>
  </si>
  <si>
    <t>Ophthalmic Physiol Opt. 2018 Jan;38(1):26-36. doi: 10.1111/opo.12420.</t>
  </si>
  <si>
    <t>Ophthalmic Physiol Opt. 2018 Jan;38(1):88-97. doi: 10.1111/opo.12429.</t>
  </si>
  <si>
    <t>Graefes Arch Clin Exp Ophthalmol. 2018 Feb;256(2):387-394. doi: 10.1007/s00417-017-3869-5. Epub 2017 Dec 20.</t>
  </si>
  <si>
    <t>Invest Ophthalmol Vis Sci. 2017 Dec 1;58(14):6462-6469. doi: 10.1167/iovs.17-22819.</t>
  </si>
  <si>
    <t>Invest Ophthalmol Vis Sci. 2017 Dec 1;58(14):6457-6461. doi: 10.1167/iovs.17-21948.</t>
  </si>
  <si>
    <t>Invest Ophthalmol Vis Sci. 2017 Dec 1;58(14):6449-6456. doi: 10.1167/iovs.17-22547.</t>
  </si>
  <si>
    <t>Invest Ophthalmol Vis Sci. 2017 Dec 1;58(14):6440-6448. doi: 10.1167/iovs.17-22706.</t>
  </si>
  <si>
    <t>PLoS One. 2017 Dec 19;12(12):e0190012. doi: 10.1371/journal.pone.0190012. eCollection 2017.</t>
  </si>
  <si>
    <t>PLoS One. 2017 Dec 20;12(12):e0189736. doi: 10.1371/journal.pone.0189736. eCollection 2017.</t>
  </si>
  <si>
    <t>PLoS One. 2017 Dec 19;12(12):e0189735. doi: 10.1371/journal.pone.0189735. eCollection 2017.</t>
  </si>
  <si>
    <t>PLoS One. 2017 Dec 20;12(12):e0186678. doi: 10.1371/journal.pone.0186678. eCollection 2017.</t>
  </si>
  <si>
    <t>Graefes Arch Clin Exp Ophthalmol. 2018 Feb;256(2):381-385. doi: 10.1007/s00417-017-3873-9. Epub 2017 Dec 19.</t>
  </si>
  <si>
    <t>Invest Ophthalmol Vis Sci. 2017 Dec 1;58(14):6419-6428. doi: 10.1167/iovs.17-21931.</t>
  </si>
  <si>
    <t>Invest Ophthalmol Vis Sci. 2017 Dec 1;58(14):6408-6418. doi: 10.1167/iovs.17-22555.</t>
  </si>
  <si>
    <t>Invest Ophthalmol Vis Sci. 2017 Dec 1;58(14):6399-6407. doi: 10.1167/iovs.17-21819.</t>
  </si>
  <si>
    <t>Invest Ophthalmol Vis Sci. 2017 Dec 1;58(14):6379-6387. doi: 10.1167/iovs.16-20950.</t>
  </si>
  <si>
    <t>Invest Ophthalmol Vis Sci. 2017 Dec 1;58(14):6374-6378. doi: 10.1167/iovs.17-22895.</t>
  </si>
  <si>
    <t>Invest Ophthalmol Vis Sci. 2017 Dec 1;58(14):6365-6373. doi: 10.1167/iovs.17-22736.</t>
  </si>
  <si>
    <t>Invest Ophthalmol Vis Sci. 2017 Dec 1;58(14):6358-6364. doi: 10.1167/iovs.17-22633.</t>
  </si>
  <si>
    <t>Invest Ophthalmol Vis Sci. 2017 Dec 1;58(14):6351-6357. doi: 10.1167/iovs.17-22099.</t>
  </si>
  <si>
    <t>Invest Ophthalmol Vis Sci. 2017 Dec 1;58(14):6342-6350. doi: 10.1167/iovs.17-22952.</t>
  </si>
  <si>
    <t>J Med Internet Res. 2017 Dec 19;19(12):e413. doi: 10.2196/jmir.8330.</t>
  </si>
  <si>
    <t>BMC Ophthalmol. 2017 Dec 19;17(1):256. doi: 10.1186/s12886-017-0653-6.</t>
  </si>
  <si>
    <t>BMC Ophthalmol. 2017 Dec 19;17(1):253. doi: 10.1186/s12886-017-0642-9.</t>
  </si>
  <si>
    <t>BMC Ophthalmol. 2017 Dec 19;17(1):254. doi: 10.1186/s12886-017-0654-5.</t>
  </si>
  <si>
    <t>BMC Ophthalmol. 2017 Dec 19;17(1):255. doi: 10.1186/s12886-017-0655-4.</t>
  </si>
  <si>
    <t>Postgrad Med. 2018 Mar;130(2):284-286. doi: 10.1080/00325481.2018.1418141. Epub 2017 Dec 19.</t>
  </si>
  <si>
    <t>Curr Opin Ophthalmol. 2018 Mar;29(2):147-154. doi: 10.1097/ICU.0000000000000457. Review.</t>
  </si>
  <si>
    <t>Curr Opin Ophthalmol. 2018 Mar;29(2):185-189. doi: 10.1097/ICU.0000000000000456. Review.</t>
  </si>
  <si>
    <t>Curr Opin Ophthalmol. 2018 Mar;29(2):141-146. doi: 10.1097/ICU.0000000000000461. Review.</t>
  </si>
  <si>
    <t xml:space="preserve">J Spec Oper Med. Winter 2017;17(4):115-126. Review. No abstract available. </t>
  </si>
  <si>
    <t>J Biol Regul Homeost Agents. 2017 Oct-Dec;31(4):1005-1012.</t>
  </si>
  <si>
    <t>PLoS Genet. 2017 Dec 18;13(12):e1007126. doi: 10.1371/journal.pgen.1007126. eCollection 2017 Dec.</t>
  </si>
  <si>
    <t>PLoS One. 2017 Dec 18;12(12):e0189980. doi: 10.1371/journal.pone.0189980. eCollection 2017.</t>
  </si>
  <si>
    <t>PLoS One. 2017 Dec 18;12(12):e0189868. doi: 10.1371/journal.pone.0189868. eCollection 2017.</t>
  </si>
  <si>
    <t>Ophthalmic Surg Lasers Imaging Retina. 2017 Dec 1;48(12):1026-1031. doi: 10.3928/23258160-20171130-12.</t>
  </si>
  <si>
    <t>Ophthalmic Surg Lasers Imaging Retina. 2017 Dec 1;48(12):1022-1025. doi: 10.3928/23258160-20171130-11.</t>
  </si>
  <si>
    <t>Ophthalmic Surg Lasers Imaging Retina. 2017 Dec 1;48(12):1016-1020. doi: 10.3928/23258160-20171130-10.</t>
  </si>
  <si>
    <t>Ophthalmic Surg Lasers Imaging Retina. 2017 Dec 1;48(12):1010-1015. doi: 10.3928/23258160-20171130-09.</t>
  </si>
  <si>
    <t>Ophthalmic Surg Lasers Imaging Retina. 2017 Dec 1;48(12):1006-1008. doi: 10.3928/23258160-20171130-08.</t>
  </si>
  <si>
    <t>Ophthalmic Surg Lasers Imaging Retina. 2017 Dec 1;48(12):1000-1005. doi: 10.3928/23258160-20171130-07.</t>
  </si>
  <si>
    <t>Ophthalmic Surg Lasers Imaging Retina. 2017 Dec 1;48(12):993-999. doi: 10.3928/23258160-20171130-06.</t>
  </si>
  <si>
    <t>Ophthalmic Surg Lasers Imaging Retina. 2017 Dec 1;48(12):983-992. doi: 10.3928/23258160-20171130-05.</t>
  </si>
  <si>
    <t>Ophthalmic Surg Lasers Imaging Retina. 2017 Dec 1;48(12):978-982. doi: 10.3928/23258160-20171130-04.</t>
  </si>
  <si>
    <t>Ophthalmic Surg Lasers Imaging Retina. 2017 Dec 1;48(12):970-977. doi: 10.3928/23258160-20171130-03.</t>
  </si>
  <si>
    <t>Ophthalmic Surg Lasers Imaging Retina. 2017 Dec 1;48(12):962-968. doi: 10.3928/23258160-20171130-02.</t>
  </si>
  <si>
    <t>PLoS One. 2017 Dec 18;12(12):e0189972. doi: 10.1371/journal.pone.0189972. eCollection 2017.</t>
  </si>
  <si>
    <t>PLoS One. 2017 Dec 18;12(12):e0189706. doi: 10.1371/journal.pone.0189706. eCollection 2017.</t>
  </si>
  <si>
    <t>PLoS One. 2017 Dec 18;12(12):e0189774. doi: 10.1371/journal.pone.0189774. eCollection 2017.</t>
  </si>
  <si>
    <t>Ophthalmic Res. 2018;59(2):68-75. doi: 10.1159/000484091. Epub 2017 Dec 16.</t>
  </si>
  <si>
    <t>Stem Cell Res. 2017 Dec;25:270-273. doi: 10.1016/j.scr.2017.07.005. Epub 2017 Jul 11.</t>
  </si>
  <si>
    <t>BMC Ophthalmol. 2017 Dec 15;17(1):250. doi: 10.1186/s12886-017-0647-4.</t>
  </si>
  <si>
    <t>BMC Ophthalmol. 2017 Dec 16;17(1):252. doi: 10.1186/s12886-017-0648-3.</t>
  </si>
  <si>
    <t>BMC Ophthalmol. 2017 Dec 16;17(1):251. doi: 10.1186/s12886-017-0650-9.</t>
  </si>
  <si>
    <t>Medicine (Baltimore). 2017 Dec;96(49):e9131. doi: 10.1097/MD.0000000000009131.</t>
  </si>
  <si>
    <t>Medicine (Baltimore). 2017 Dec;96(49):e9102. doi: 10.1097/MD.0000000000009102.</t>
  </si>
  <si>
    <t>Medicine (Baltimore). 2017 Dec;96(49):e9095. doi: 10.1097/MD.0000000000009095.</t>
  </si>
  <si>
    <t>Medicine (Baltimore). 2017 Dec;96(49):e8941. doi: 10.1097/MD.0000000000008941.</t>
  </si>
  <si>
    <t>PLoS One. 2017 Dec 15;12(12):e0189778. doi: 10.1371/journal.pone.0189778. eCollection 2017.</t>
  </si>
  <si>
    <t>PLoS One. 2017 Dec 15;12(12):e0189194. doi: 10.1371/journal.pone.0189194. eCollection 2017.</t>
  </si>
  <si>
    <t>PLoS One. 2017 Dec 15;12(12):e0189675. doi: 10.1371/journal.pone.0189675. eCollection 2017.</t>
  </si>
  <si>
    <t>Graefes Arch Clin Exp Ophthalmol. 2018 Feb;256(2):333-340. doi: 10.1007/s00417-017-3859-7. Epub 2017 Dec 14.</t>
  </si>
  <si>
    <t>Invest Ophthalmol Vis Sci. 2017 Dec 1;58(14):6334-6341. doi: 10.1167/iovs.17-22687.</t>
  </si>
  <si>
    <t>Invest Ophthalmol Vis Sci. 2017 Dec 1;58(14):6328-6333. doi: 10.1167/iovs.17-22382.</t>
  </si>
  <si>
    <t>Invest Ophthalmol Vis Sci. 2017 Dec 1;58(14):6318-6327. doi: 10.1167/iovs.17-22257.</t>
  </si>
  <si>
    <t>Invest Ophthalmol Vis Sci. 2017 Dec 1;58(14):6299-6307. doi: 10.1167/iovs.17-22556.</t>
  </si>
  <si>
    <t>Invest Ophthalmol Vis Sci. 2017 Dec 1;58(14):6292-6298. doi: 10.1167/iovs.17-22426.</t>
  </si>
  <si>
    <t>Invest Ophthalmol Vis Sci. 2017 Dec 1;58(14):6273-6281. doi: 10.1167/iovs.17-22243.</t>
  </si>
  <si>
    <t>Invest Ophthalmol Vis Sci. 2017 Dec 1;58(14):6265-6272. doi: 10.1167/iovs.17-22534.</t>
  </si>
  <si>
    <t>Invest Ophthalmol Vis Sci. 2017 Dec 1;58(14):6257-6264. doi: 10.1167/iovs.17-22697.</t>
  </si>
  <si>
    <t>Diving Hyperb Med. 2017 Dec;47(4):233-238. doi: 10.28920/dhm47.4.233-238.</t>
  </si>
  <si>
    <t>PLoS One. 2017 Dec 14;12(12):e0189716. doi: 10.1371/journal.pone.0189716. eCollection 2017.</t>
  </si>
  <si>
    <t>PLoS One. 2017 Dec 14;12(12):e0189696. doi: 10.1371/journal.pone.0189696. eCollection 2017.</t>
  </si>
  <si>
    <t>PLoS One. 2017 Dec 14;12(12):e0189507. doi: 10.1371/journal.pone.0189507. eCollection 2017. Review.</t>
  </si>
  <si>
    <t xml:space="preserve">N Z Med J. 2017 Dec 15;130(1467):87-89. No abstract available. </t>
  </si>
  <si>
    <t>DNA Cell Biol. 2018 Feb;37(2):99-108. doi: 10.1089/dna.2017.4015. Epub 2017 Dec 14.</t>
  </si>
  <si>
    <t>Graefes Arch Clin Exp Ophthalmol. 2018 Feb;256(2):289-298. doi: 10.1007/s00417-017-3857-9. Epub 2017 Dec 14.</t>
  </si>
  <si>
    <t>BMC Ophthalmol. 2017 Dec 13;17(1):249. doi: 10.1186/s12886-017-0649-2.</t>
  </si>
  <si>
    <t>BMC Ophthalmol. 2017 Dec 13;17(1):248. doi: 10.1186/s12886-017-0643-8.</t>
  </si>
  <si>
    <t>BMC Complement Altern Med. 2017 Dec 13;17(1):531. doi: 10.1186/s12906-017-2023-6.</t>
  </si>
  <si>
    <t>BMC Med Genet. 2017 Dec 13;18(1):147. doi: 10.1186/s12881-017-0508-2.</t>
  </si>
  <si>
    <t>PLoS One. 2017 Dec 13;12(12):e0188692. doi: 10.1371/journal.pone.0188692. eCollection 2017.</t>
  </si>
  <si>
    <t>PLoS One. 2017 Dec 13;12(12):e0189376. doi: 10.1371/journal.pone.0189376. eCollection 2017.</t>
  </si>
  <si>
    <t>JAMA. 2017 Dec 12;318(22):2211-2223. doi: 10.1001/jama.2017.18152.</t>
  </si>
  <si>
    <t>Aerosp Med Hum Perform. 2018 Jan 1;89(1):72-74. doi: 10.3357/AMHP.4960.2018.</t>
  </si>
  <si>
    <t>BMC Ophthalmol. 2017 Dec 12;17(1):247. doi: 10.1186/s12886-017-0644-7.</t>
  </si>
  <si>
    <t>BMC Dermatol. 2017 Dec 12;17(1):15. doi: 10.1186/s12895-017-0067-4.</t>
  </si>
  <si>
    <t>PLoS Negl Trop Dis. 2017 Dec 12;11(12):e0006099. doi: 10.1371/journal.pntd.0006099. eCollection 2017 Dec.</t>
  </si>
  <si>
    <t>PLoS Negl Trop Dis. 2017 Dec 12;11(12):e0006085. doi: 10.1371/journal.pntd.0006085. eCollection 2017 Dec.</t>
  </si>
  <si>
    <t>Sci Data. 2017 Dec 12;4:170182. doi: 10.1038/sdata.2017.182.</t>
  </si>
  <si>
    <t>Int J Clin Pharmacol Ther. 2018 Jan;56(1):24-27. doi: 10.5414/CP203143.</t>
  </si>
  <si>
    <t>Korean J Ophthalmol. 2017 Dec;31(6):533-537. doi: 10.3341/kjo.2017.0044.</t>
  </si>
  <si>
    <t>Korean J Ophthalmol. 2017 Dec;31(6):469-478. doi: 10.3341/kjo.2016.0135.</t>
  </si>
  <si>
    <t>Pan Afr Med J. 2017 Sep 22;28:66. doi: 10.11604/pamj.2017.28.66.11199. eCollection 2017.</t>
  </si>
  <si>
    <t>BMC Ophthalmol. 2017 Dec 11;17(1):246. doi: 10.1186/s12886-017-0635-8.</t>
  </si>
  <si>
    <t>Invest Ophthalmol Vis Sci. 2017 Dec 1;58(14):6248-6256. doi: 10.1167/iovs.17-22417.</t>
  </si>
  <si>
    <t>Invest Ophthalmol Vis Sci. 2017 Dec 1;58(14):6241-6247. doi: 10.1167/iovs.17-22380.</t>
  </si>
  <si>
    <t>Invest Ophthalmol Vis Sci. 2017 Dec 1;58(14):6232-6240. doi: 10.1167/iovs.17-22858.</t>
  </si>
  <si>
    <t>Invest Ophthalmol Vis Sci. 2017 Dec 1;58(14):6221-6231. doi: 10.1167/iovs.17-22621.</t>
  </si>
  <si>
    <t>PLoS One. 2017 Dec 11;12(12):e0189067. doi: 10.1371/journal.pone.0189067. eCollection 2017.</t>
  </si>
  <si>
    <t>J Refract Surg. 2017 Dec 1;33(12):854-856. doi: 10.3928/1081597X-20171004-05.</t>
  </si>
  <si>
    <t>J Refract Surg. 2017 Dec 1;33(12):848-853. doi: 10.3928/1081597X-20171004-01.</t>
  </si>
  <si>
    <t>J Refract Surg. 2017 Dec 1;33(12):840-846. doi: 10.3928/1081597X-20170922-02.</t>
  </si>
  <si>
    <t>J Refract Surg. 2017 Dec 1;33(12):834-839. doi: 10.3928/1081597X-20170921-02.</t>
  </si>
  <si>
    <t>J Refract Surg. 2017 Dec 1;33(12):827-833. doi: 10.3928/1081597X-20171016-01.</t>
  </si>
  <si>
    <t>J Refract Surg. 2017 Dec 1;33(12):820-826. doi: 10.3928/1081597X-20170920-02.</t>
  </si>
  <si>
    <t>J Refract Surg. 2017 Dec 1;33(12):813-819. doi: 10.3928/1081597X-20171004-06.</t>
  </si>
  <si>
    <t>J Refract Surg. 2017 Dec 1;33(12):808-812. doi: 10.3928/1081597X-20171004-02.</t>
  </si>
  <si>
    <t>J Refract Surg. 2017 Dec 1;33(12):802-806. doi: 10.3928/1081597X-20170829-02.</t>
  </si>
  <si>
    <t>J Refract Surg. 2017 Dec 1;33(12):794-800. doi: 10.3928/1081597X-20171004-03.</t>
  </si>
  <si>
    <t>Int J Pediatr Otorhinolaryngol. 2017 Dec;103:55-57. doi: 10.1016/j.ijporl.2017.10.006. Epub 2017 Oct 5.</t>
  </si>
  <si>
    <t>Am J Ophthalmol. 2018 Jan;185:115-122. doi: 10.1016/j.ajo.2017.09.027. Epub 2017 Dec 7.</t>
  </si>
  <si>
    <t>Clin Exp Rheumatol. 2017 Nov-Dec;35 Suppl 108(6):51-54. Epub 2017 Nov 27.</t>
  </si>
  <si>
    <t>Graefes Arch Clin Exp Ophthalmol. 2018 Feb;256(2):299-306. doi: 10.1007/s00417-017-3858-8. Epub 2017 Dec 8.</t>
  </si>
  <si>
    <t>Invest Ophthalmol Vis Sci. 2017 Dec 1;58(14):6113-6122. doi: 10.1167/iovs.17-22465.</t>
  </si>
  <si>
    <t>Invest Ophthalmol Vis Sci. 2017 Dec 1;58(14):6175-6192. doi: 10.1167/iovs.17-22788. Review.</t>
  </si>
  <si>
    <t>Invest Ophthalmol Vis Sci. 2017 Dec 1;58(14):6197-6211. doi: 10.1167/iovs.17-22236.</t>
  </si>
  <si>
    <t>Am J Hum Genet. 2017 Dec 7;101(6):1021-1033. doi: 10.1016/j.ajhg.2017.11.006.</t>
  </si>
  <si>
    <t>PLoS One. 2017 Dec 8;12(12):e0189035. doi: 10.1371/journal.pone.0189035. eCollection 2017.</t>
  </si>
  <si>
    <t>Graefes Arch Clin Exp Ophthalmol. 2018 Feb;256(2):363-369. doi: 10.1007/s00417-017-3860-1. Epub 2017 Dec 7.</t>
  </si>
  <si>
    <t>Can J Ophthalmol. 2017 Dec;52(6):616-619. doi: 10.1016/j.jcjo.2017.04.016. Epub 2017 Jun 23.</t>
  </si>
  <si>
    <t>Can J Ophthalmol. 2017 Dec;52(6):611-615. doi: 10.1016/j.jcjo.2017.05.015. Epub 2017 Aug 4.</t>
  </si>
  <si>
    <t>Can J Ophthalmol. 2017 Dec;52(6):606-610. doi: 10.1016/j.jcjo.2017.06.009. Epub 2017 Aug 14.</t>
  </si>
  <si>
    <t>Can J Ophthalmol. 2017 Dec;52(6):592-598. doi: 10.1016/j.jcjo.2017.05.012. Epub 2017 Jul 22.</t>
  </si>
  <si>
    <t>Can J Ophthalmol. 2017 Dec;52(6):583-591. doi: 10.1016/j.jcjo.2017.04.011. Epub 2017 Jun 26.</t>
  </si>
  <si>
    <t>Can J Ophthalmol. 2017 Dec;52(6):578-582. doi: 10.1016/j.jcjo.2017.04.003. Epub 2017 Jun 23.</t>
  </si>
  <si>
    <t>Can J Ophthalmol. 2017 Dec;52(6):570-577. doi: 10.1016/j.jcjo.2017.04.006. Epub 2017 Jul 6.</t>
  </si>
  <si>
    <t>Can J Ophthalmol. 2017 Dec;52(6):559-563. doi: 10.1016/j.jcjo.2017.04.010. Epub 2017 Jun 23.</t>
  </si>
  <si>
    <t>Can J Ophthalmol. 2017 Dec;52(6):552-558. doi: 10.1016/j.jcjo.2017.03.017. Epub 2017 Jun 30.</t>
  </si>
  <si>
    <t>Can J Ophthalmol. 2017 Dec;52(6):548-551. doi: 10.1016/j.jcjo.2017.03.016. Epub 2017 May 10.</t>
  </si>
  <si>
    <t>Can J Ophthalmol. 2017 Dec;52(6):543-547. doi: 10.1016/j.jcjo.2017.04.002. Epub 2017 Jul 22.</t>
  </si>
  <si>
    <t>BMC Ophthalmol. 2017 Dec 8;17(1):244. doi: 10.1186/s12886-017-0641-x.</t>
  </si>
  <si>
    <t>BMC Ophthalmol. 2017 Dec 8;17(1):243. doi: 10.1186/s12886-017-0639-4.</t>
  </si>
  <si>
    <t>BMC Ophthalmol. 2017 Dec 8;17(1):245. doi: 10.1186/s12886-017-0597-x.</t>
  </si>
  <si>
    <t>Semin Ophthalmol. 2018;33(1):126-133. doi: 10.1080/08820538.2017.1353832. Epub 2017 Dec 7. Review.</t>
  </si>
  <si>
    <t>Yonsei Med J. 2018 Jan;59(1):135-140. doi: 10.3349/ymj.2018.59.1.135.</t>
  </si>
  <si>
    <t>Invest Ophthalmol Vis Sci. 2017 Dec 1;58(14):6146-6158. doi: 10.1167/iovs.17-22237.</t>
  </si>
  <si>
    <t>Invest Ophthalmol Vis Sci. 2017 Dec 1;58(14):6123-6132. doi: 10.1167/iovs.17-21445.</t>
  </si>
  <si>
    <t>Invest Ophthalmol Vis Sci. 2017 Dec 1;58(14):6105-6112. doi: 10.1167/iovs.17-22425.</t>
  </si>
  <si>
    <t>Am J Case Rep. 2017 Dec 7;18:1302-1308.</t>
  </si>
  <si>
    <t>BMC Ophthalmol. 2017 Dec 7;17(1):240. doi: 10.1186/s12886-017-0640-y.</t>
  </si>
  <si>
    <t>BMC Ophthalmol. 2017 Dec 7;17(1):241. doi: 10.1186/s12886-017-0631-z.</t>
  </si>
  <si>
    <t>J Med Case Rep. 2017 Dec 7;11(1):340. doi: 10.1186/s13256-017-1501-2.</t>
  </si>
  <si>
    <t>BMC Ophthalmol. 2017 Dec 6;17(1):237. doi: 10.1186/s12886-017-0634-9.</t>
  </si>
  <si>
    <t>BMC Ophthalmol. 2017 Dec 6;17(1):238. doi: 10.1186/s12886-017-0632-y.</t>
  </si>
  <si>
    <t>BMC Ophthalmol. 2017 Dec 6;17(1):239. doi: 10.1186/s12886-017-0633-x.</t>
  </si>
  <si>
    <t>PLoS One. 2017 Dec 6;12(12):e0189053. doi: 10.1371/journal.pone.0189053. eCollection 2017.</t>
  </si>
  <si>
    <t>PLoS Negl Trop Dis. 2017 Dec 6;11(12):e0006065. doi: 10.1371/journal.pntd.0006065. eCollection 2017 Dec. Review.</t>
  </si>
  <si>
    <t>PLoS One. 2017 Dec 6;12(12):e0187220. doi: 10.1371/journal.pone.0187220. eCollection 2017.</t>
  </si>
  <si>
    <t>Cornea. 2018 Jan;37(1):66-71. doi: 10.1097/ICO.0000000000001429.</t>
  </si>
  <si>
    <t>Cornea. 2018 Jan;37(1):33-38. doi: 10.1097/ICO.0000000000001394.</t>
  </si>
  <si>
    <t>Semin Ophthalmol. 2018;33(1):1-10. doi: 10.1080/08820538.2017.1353805. Epub 2017 Dec 6. Review.</t>
  </si>
  <si>
    <t>Adv Clin Exp Med. 2017 Oct;26(7):1101-1106. doi: 10.17219/acem/68978.</t>
  </si>
  <si>
    <t>Curr Opin Ophthalmol. 2018 Jan;29(1):81-87. doi: 10.1097/ICU.0000000000000441. Review.</t>
  </si>
  <si>
    <t>Jpn J Ophthalmol. 2018 Jan;62(1):1-23. doi: 10.1007/s10384-017-0537-6. Epub 2017 Dec 5. Review.</t>
  </si>
  <si>
    <t>Jpn J Ophthalmol. 2018 Jan;62(1):68-76. doi: 10.1007/s10384-017-0551-8. Epub 2017 Dec 5.</t>
  </si>
  <si>
    <t>Indian J Ophthalmol. 2017 Dec;65(12):1495-1497. doi: 10.4103/ijo.IJO_613_17.</t>
  </si>
  <si>
    <t>Indian J Ophthalmol. 2017 Dec;65(12):1492-1494. doi: 10.4103/ijo.IJO_743_17.</t>
  </si>
  <si>
    <t>Indian J Ophthalmol. 2017 Dec;65(12):1490-1492. doi: 10.4103/ijo.IJO_441_17.</t>
  </si>
  <si>
    <t xml:space="preserve">Indian J Ophthalmol. 2017 Dec;65(12):1489. doi: 10.4103/ijo.IJO_913_17. No abstract available. </t>
  </si>
  <si>
    <t>Indian J Ophthalmol. 2017 Dec;65(12):1483-1488. doi: 10.4103/ijo.IJO_585_16.</t>
  </si>
  <si>
    <t xml:space="preserve">Indian J Ophthalmol. 2017 Dec;65(12):1475-1476. doi: 10.4103/ijo.IJO_1151_17. No abstract available. </t>
  </si>
  <si>
    <t>Indian J Ophthalmol. 2017 Dec;65(12):1470-1474. doi: 10.4103/ijo.IJO_842_17.</t>
  </si>
  <si>
    <t>Indian J Ophthalmol. 2017 Dec;65(12):1465-1469. doi: 10.4103/ijo.IJO_1068_17.</t>
  </si>
  <si>
    <t>Indian J Ophthalmol. 2017 Dec;65(12):1459-1464. doi: 10.4103/ijo.IJO_691_17.</t>
  </si>
  <si>
    <t>Indian J Ophthalmol. 2017 Dec;65(12):1454-1458. doi: 10.4103/ijo.IJO_620_17.</t>
  </si>
  <si>
    <t>Indian J Ophthalmol. 2017 Dec;65(12):1450-1453. doi: 10.4103/ijo.IJO_659_17.</t>
  </si>
  <si>
    <t>Indian J Ophthalmol. 2017 Dec;65(12):1445-1449. doi: 10.4103/ijo.IJO_757_17.</t>
  </si>
  <si>
    <t xml:space="preserve">Indian J Ophthalmol. 2017 Dec;65(12):1440-1444. doi: 10.4103/ijo.IJO_454_17. Erratum in: Indian J Ophthalmol. 2018 Jan;66(1):181. </t>
  </si>
  <si>
    <t>Indian J Ophthalmol. 2017 Dec;65(12):1436-1439. doi: 10.4103/ijo.IJO_352_17.</t>
  </si>
  <si>
    <t>Indian J Ophthalmol. 2017 Dec;65(12):1431-1435. doi: 10.4103/ijo.IJO_730_17.</t>
  </si>
  <si>
    <t>Indian J Ophthalmol. 2017 Dec;65(12):1425-1427. doi: 10.4103/ijo.IJO_653_17.</t>
  </si>
  <si>
    <t>Indian J Ophthalmol. 2017 Dec;65(12):1422-1424. doi: 10.4103/ijo.IJO_668_17.</t>
  </si>
  <si>
    <t>Indian J Ophthalmol. 2017 Dec;65(12):1419-1421. doi: 10.4103/ijo.IJO_601_17.</t>
  </si>
  <si>
    <t>Indian J Ophthalmol. 2017 Dec;65(12):1415-1418. doi: 10.4103/ijo.IJO_650_17.</t>
  </si>
  <si>
    <t>Indian J Ophthalmol. 2017 Dec;65(12):1407-1410. doi: 10.4103/ijo.IJO_673_17.</t>
  </si>
  <si>
    <t>Indian J Ophthalmol. 2017 Dec;65(12):1403-1406. doi: 10.4103/ijo.IJO_755_17. Review.</t>
  </si>
  <si>
    <t>Indian J Ophthalmol. 2017 Dec;65(12):1396-1402. doi: 10.4103/ijo.IJO_1058_17. Review.</t>
  </si>
  <si>
    <t>Indian J Ophthalmol. 2017 Dec;65(12):1390-1395. doi: 10.4103/ijo.IJO_961_17. Review.</t>
  </si>
  <si>
    <t>Indian J Ophthalmol. 2017 Dec;65(12):1381-1389. doi: 10.4103/ijo.IJO_871_17. Review.</t>
  </si>
  <si>
    <t>Indian J Ophthalmol. 2017 Dec;65(12):1350-1358. doi: 10.4103/ijo.IJO_707_17. Review.</t>
  </si>
  <si>
    <t>Indian J Ophthalmol. 2017 Dec;65(12):1340-1349. doi: 10.4103/ijo.IJO_1023_17. Review.</t>
  </si>
  <si>
    <t>Indian J Ophthalmol. 2017 Dec;65(12):1329-1339. doi: 10.4103/ijo.IJO_740_17. Review.</t>
  </si>
  <si>
    <t>Indian J Ophthalmol. 2017 Dec;65(12):1323-1328. doi: 10.4103/ijo.IJO_800_17. Review.</t>
  </si>
  <si>
    <t>Indian J Ophthalmol. 2017 Dec;65(12):1314-1322. doi: 10.4103/ijo.IJO_736_17. Review.</t>
  </si>
  <si>
    <t>Indian J Ophthalmol. 2017 Dec;65(12):1301-1313. doi: 10.4103/ijo.IJO_810_17. Review.</t>
  </si>
  <si>
    <t>Indian J Ophthalmol. 2017 Dec;65(12):1294-1300. doi: 10.4103/ijo.IJO_1072_17. Review.</t>
  </si>
  <si>
    <t>Indian J Ophthalmol. 2017 Dec;65(12):1289-1293. doi: 10.4103/ijo.IJO_834_17. Review.</t>
  </si>
  <si>
    <t>BMC Ophthalmol. 2017 Dec 6;17(1):235. doi: 10.1186/s12886-017-0625-x.</t>
  </si>
  <si>
    <t>BMC Ophthalmol. 2017 Dec 6;17(1):236. doi: 10.1186/s12886-017-0638-5.</t>
  </si>
  <si>
    <t>Curr Opin Ophthalmol. 2018 Mar;29(2):178-184. doi: 10.1097/ICU.0000000000000454. Review.</t>
  </si>
  <si>
    <t>Curr Opin Ophthalmol. 2018 Mar;29(2):116-120. doi: 10.1097/ICU.0000000000000459. Review.</t>
  </si>
  <si>
    <t>Curr Opin Ophthalmol. 2018 Mar;29(2):155-161. doi: 10.1097/ICU.0000000000000458. Review.</t>
  </si>
  <si>
    <t>PLoS Pathog. 2017 Dec 4;13(12):e1006732. doi: 10.1371/journal.ppat.1006732. eCollection 2017 Dec.</t>
  </si>
  <si>
    <t>Duodecim. 2017;133(4):379-80.</t>
  </si>
  <si>
    <t>Duodecim. 2017;133(4):337-44. Review.</t>
  </si>
  <si>
    <t>Ann Neurol. 2017 Dec;82(6):1004-1015. doi: 10.1002/ana.25110.</t>
  </si>
  <si>
    <t>Duodecim. 2017;133(2):159-66.</t>
  </si>
  <si>
    <t>Asia Pac J Ophthalmol (Phila). 2017 Nov-Dec;6(6):481-487. doi: 10.22608/APO.2017364.</t>
  </si>
  <si>
    <t>Asia Pac J Ophthalmol (Phila). 2017 Nov-Dec;6(6):520-526. doi: 10.22608/APO.2017416. Review.</t>
  </si>
  <si>
    <t>Asia Pac J Ophthalmol (Phila). 2017 Nov-Dec;6(6):546-553. doi: 10.22608/APO.2017459. Review.</t>
  </si>
  <si>
    <t>Graefes Arch Clin Exp Ophthalmol. 2018 Feb;256(2):429-437. doi: 10.1007/s00417-017-3851-2. Epub 2017 Dec 4.</t>
  </si>
  <si>
    <t>Invest Ophthalmol Vis Sci. 2017 Dec 1;58(14):6091-6104. doi: 10.1167/iovs.17-22634.</t>
  </si>
  <si>
    <t>Invest Ophthalmol Vis Sci. 2017 Dec 1;58(14):6082-6090. doi: 10.1167/iovs.17-21902.</t>
  </si>
  <si>
    <t>Invest Ophthalmol Vis Sci. 2017 Dec 1;58(14):6073-6081. doi: 10.1167/iovs.17-21839.</t>
  </si>
  <si>
    <t>Invest Ophthalmol Vis Sci. 2017 Dec 1;58(14):6065-6071. doi: 10.1167/iovs.17-22023.</t>
  </si>
  <si>
    <t>Invest Ophthalmol Vis Sci. 2017 Dec 1;58(14):6056-6064. doi: 10.1167/iovs.17-22852.</t>
  </si>
  <si>
    <t>Clin Sci (Lond). 2017 Dec 4;131(24):2865-2883. doi: 10.1042/CS20171246. Print 2017 Dec 15. Review.</t>
  </si>
  <si>
    <t>Life Sci. 2018 Jan 15;193:20-33. doi: 10.1016/j.lfs.2017.12.001. Epub 2017 Dec 5. Review.</t>
  </si>
  <si>
    <t>BMC Ophthalmol. 2017 Dec 4;17(1):234. doi: 10.1186/s12886-017-0617-x.</t>
  </si>
  <si>
    <t>BMC Ophthalmol. 2017 Dec 4;17(1):232. doi: 10.1186/s12886-017-0624-y.</t>
  </si>
  <si>
    <t>BMC Ophthalmol. 2017 Dec 4;17(1):231. doi: 10.1186/s12886-017-0626-9.</t>
  </si>
  <si>
    <t>J Pediatr Hematol Oncol. 2018 Jan;40(1):76-78. doi: 10.1097/MPH.0000000000000998.</t>
  </si>
  <si>
    <t>Ann Otol Rhinol Laryngol. 2018 Feb;127(2):124-127. doi: 10.1177/0003489417744318. Epub 2017 Dec 4.</t>
  </si>
  <si>
    <t>Am J Hum Genet. 2017 Dec 7;101(6):1006-1012. doi: 10.1016/j.ajhg.2017.10.010. Epub 2017 Nov 30.</t>
  </si>
  <si>
    <t>BMC Ophthalmol. 2017 Dec 2;17(1):228. doi: 10.1186/s12886-017-0605-1.</t>
  </si>
  <si>
    <t>BMC Ophthalmol. 2017 Dec 2;17(1):229. doi: 10.1186/s12886-017-0627-8.</t>
  </si>
  <si>
    <t>BMC Ophthalmol. 2017 Dec 2;17(1):230. doi: 10.1186/s12886-017-0618-9.</t>
  </si>
  <si>
    <t>Invest Ophthalmol Vis Sci. 2017 Dec 1;58(14):6046-6049. doi: 10.1167/iovs.17-21661.</t>
  </si>
  <si>
    <t>Invest Ophthalmol Vis Sci. 2017 Dec 1;58(14):6038-6045. doi: 10.1167/iovs.17-22378.</t>
  </si>
  <si>
    <t>Invest Ophthalmol Vis Sci. 2017 Dec 1;58(14):6030-6037. doi: 10.1167/iovs.17-22957.</t>
  </si>
  <si>
    <t>Invest Ophthalmol Vis Sci. 2017 Dec 1;58(14):6020-6029. doi: 10.1167/iovs.17-21969.</t>
  </si>
  <si>
    <t>Invest Ophthalmol Vis Sci. 2017 Dec 1;58(14):6006-6019. doi: 10.1167/iovs.17-22153.</t>
  </si>
  <si>
    <t>J Vis. 2017 Dec 1;17(14):2. doi: 10.1167/17.14.2.</t>
  </si>
  <si>
    <t>BMC Ophthalmol. 2017 Dec 1;17(1):227. doi: 10.1186/s12886-017-0611-3.</t>
  </si>
  <si>
    <t>Ophthal Plast Reconstr Surg. 2018 Jan/Feb;34(1):82-85. doi: 10.1097/IOP.0000000000001023.</t>
  </si>
  <si>
    <t>Optom Vis Sci. 2017 Dec;94(12):1095-1101. doi: 10.1097/OPX.0000000000001139.</t>
  </si>
  <si>
    <t>Curr Opin Ophthalmol. 2018 Mar;29(2):130-134. doi: 10.1097/ICU.0000000000000453. Review.</t>
  </si>
  <si>
    <t>Semin Ophthalmol. 2018;33(1):102-107. doi: 10.1080/08820538.2017.1353827. Epub 2017 Dec 1. Review.</t>
  </si>
  <si>
    <t>Am J Case Rep. 2017 Dec 1;18:1271-1275.</t>
  </si>
  <si>
    <t>BMC Ophthalmol. 2017 Dec 1;17(1):226. doi: 10.1186/s12886-017-0629-6.</t>
  </si>
  <si>
    <t>BMC Ophthalmol. 2017 Dec 1;17(1):225. doi: 10.1186/s12886-017-0628-7.</t>
  </si>
  <si>
    <t>PLoS One. 2017 Nov 30;12(11):e0189094. doi: 10.1371/journal.pone.0189094. eCollection 2017.</t>
  </si>
  <si>
    <t>PLoS One. 2017 Nov 30;12(11):e0188899. doi: 10.1371/journal.pone.0188899. eCollection 2017.</t>
  </si>
  <si>
    <t>PLoS Negl Trop Dis. 2017 Nov 30;11(11):e0006019. doi: 10.1371/journal.pntd.0006019. eCollection 2017 Nov.</t>
  </si>
  <si>
    <t>Jpn J Ophthalmol. 2018 Jan;62(1):54-62. doi: 10.1007/s10384-017-0549-2. Epub 2017 Nov 29.</t>
  </si>
  <si>
    <t>Anticancer Res. 2017 Dec;37(12):6541-6549. Review.</t>
  </si>
  <si>
    <t>BMC Ophthalmol. 2017 Nov 29;17(1):224. doi: 10.1186/s12886-017-0622-0.</t>
  </si>
  <si>
    <t>Ophthalmic Res. 2018;59(2):76-80. doi: 10.1159/000481889. Epub 2017 Nov 30.</t>
  </si>
  <si>
    <t>An Bras Dermatol. 2017 May-Jun;92(3):407-409. doi: 10.1590/abd1806-4841.20175368. Review.</t>
  </si>
  <si>
    <t>Semin Ophthalmol. 2018;33(1):70-74. doi: 10.1080/08820538.2017.1353816. Epub 2017 Nov 29. Review.</t>
  </si>
  <si>
    <t>Semin Ophthalmol. 2018;33(1):64-69. doi: 10.1080/08820538.2017.1353815. Epub 2017 Nov 29. Review.</t>
  </si>
  <si>
    <t>Graefes Arch Clin Exp Ophthalmol. 2018 Feb;256(2):421-427. doi: 10.1007/s00417-017-3856-x. Epub 2017 Nov 28.</t>
  </si>
  <si>
    <t>Graefes Arch Clin Exp Ophthalmol. 2018 Feb;256(2):313-323. doi: 10.1007/s00417-017-3845-0. Epub 2017 Nov 28.</t>
  </si>
  <si>
    <t>Graefes Arch Clin Exp Ophthalmol. 2018 Feb;256(2):267-279. doi: 10.1007/s00417-017-3852-1. Epub 2017 Nov 28.</t>
  </si>
  <si>
    <t>Pan Afr Med J. 2017 Sep 21;28:53. doi: 10.11604/pamj.2017.28.53.10806. eCollection 2017.</t>
  </si>
  <si>
    <t>Nat Neurosci. 2017 Dec;20(12):1708-1714. doi: 10.1038/s41593-017-0021-0. Epub 2017 Nov 13.</t>
  </si>
  <si>
    <t>BMC Ophthalmol. 2017 Nov 28;17(1):223. doi: 10.1186/s12886-017-0623-z.</t>
  </si>
  <si>
    <t>BMC Ophthalmol. 2017 Nov 28;17(1):222. doi: 10.1186/s12886-017-0610-4.</t>
  </si>
  <si>
    <t>BMC Ophthalmol. 2017 Nov 28;17(1):221. doi: 10.1186/s12886-017-0621-1.</t>
  </si>
  <si>
    <t>BMC Ophthalmol. 2017 Nov 28;17(1):220. doi: 10.1186/s12886-017-0620-2.</t>
  </si>
  <si>
    <t>Invest Ophthalmol Vis Sci. 2017 Nov 1;58(13):6000-6005. doi: 10.1167/iovs.17-22695.</t>
  </si>
  <si>
    <t>Invest Ophthalmol Vis Sci. 2017 Nov 1;58(13):5993-5999. doi: 10.1167/iovs.17-22787.</t>
  </si>
  <si>
    <t>Invest Ophthalmol Vis Sci. 2017 Nov 1;58(13):5985-5992. doi: 10.1167/iovs.17-22252.</t>
  </si>
  <si>
    <t>Invest Ophthalmol Vis Sci. 2017 Nov 1;58(13):5958-5967. doi: 10.1167/iovs.17-22725.</t>
  </si>
  <si>
    <t>Ophthalmic Res. 2018;59(1):53-57. doi: 10.1159/000484092. Epub 2017 Nov 29.</t>
  </si>
  <si>
    <t>Biomark Med. 2017 Dec;11(12):1135-1147. doi: 10.2217/bmm-2017-0124. Epub 2017 Nov 28. Review.</t>
  </si>
  <si>
    <t>Invest Ophthalmol Vis Sci. 2017 Nov 1;58(13):5949-5957. doi: 10.1167/iovs.17-22577.</t>
  </si>
  <si>
    <t>Biomed Res Int. 2017;2017:8614580. doi: 10.1155/2017/8614580. Epub 2017 Oct 18.</t>
  </si>
  <si>
    <t>J Surg Res. 2017 Dec;220:112-118. doi: 10.1016/j.jss.2017.06.091. Epub 2017 Jul 26.</t>
  </si>
  <si>
    <t>BMC Ophthalmol. 2017 Nov 28;17(1):216. doi: 10.1186/s12886-017-0603-3.</t>
  </si>
  <si>
    <t>BMC Ophthalmol. 2017 Nov 28;17(1):218. doi: 10.1186/s12886-017-0616-y.</t>
  </si>
  <si>
    <t>BMC Ophthalmol. 2017 Nov 28;17(1):219. doi: 10.1186/s12886-017-0619-8. Review.</t>
  </si>
  <si>
    <t>BMC Ophthalmol. 2017 Nov 28;17(1):217. doi: 10.1186/s12886-017-0607-z.</t>
  </si>
  <si>
    <t>BMC Ophthalmol. 2017 Nov 25;17(1):214. doi: 10.1186/s12886-017-0615-z.</t>
  </si>
  <si>
    <t>BMC Ophthalmol. 2017 Nov 25;17(1):212. doi: 10.1186/s12886-017-0612-2. Review.</t>
  </si>
  <si>
    <t>BMC Ophthalmol. 2017 Nov 25;17(1):213. doi: 10.1186/s12886-017-0613-1.</t>
  </si>
  <si>
    <t>BMC Ophthalmol. 2017 Nov 25;17(1):215. doi: 10.1186/s12886-017-0608-y.</t>
  </si>
  <si>
    <t>BMC Ophthalmol. 2017 Nov 25;17(1):211. doi: 10.1186/s12886-017-0601-5. Review.</t>
  </si>
  <si>
    <t>Mol Genet Genomic Med. 2017 Nov;5(6):709-719. doi: 10.1002/mgg3.329. Epub 2017 Aug 21.</t>
  </si>
  <si>
    <t>Mol Genet Genomic Med. 2017 Nov;5(6):652-667. doi: 10.1002/mgg3.321. Epub 2017 Aug 22.</t>
  </si>
  <si>
    <t>Cochrane Database Syst Rev. 2017 Nov 27;11:CD012447. doi: 10.1002/14651858.CD012447.pub2. Review.</t>
  </si>
  <si>
    <t>Acta Ophthalmol. 2018 Feb;96(1):63-68. doi: 10.1111/aos.13613. Epub 2017 Nov 27.</t>
  </si>
  <si>
    <t xml:space="preserve">Graefes Arch Clin Exp Ophthalmol. 2018 Feb;256(2):325-332. doi: 10.1007/s00417-017-3846-z. Epub 2017 Nov 25. Erratum in: Graefes Arch Clin Exp Ophthalmol. 2017 Dec 12;:. </t>
  </si>
  <si>
    <t>Graefes Arch Clin Exp Ophthalmol. 2018 Jan;256(1):99-104. doi: 10.1007/s00417-017-3847-y. Epub 2017 Nov 24.</t>
  </si>
  <si>
    <t>Graefes Arch Clin Exp Ophthalmol. 2018 Jan;256(1):1-9. doi: 10.1007/s00417-017-3848-x. Epub 2017 Nov 25. Review.</t>
  </si>
  <si>
    <t>Hell J Nucl Med. 2017 Sep-Dec;20(3):227-231. doi: 10.1967/s002449910606. Epub 2017 Nov 27.</t>
  </si>
  <si>
    <t>Hell J Nucl Med. 2017 Sep-Dec;20(3):217-221. doi: 10.1967/s002449910602. Epub 2017 Nov 27.</t>
  </si>
  <si>
    <t>PLoS One. 2017 Nov 27;12(11):e0188534. doi: 10.1371/journal.pone.0188534. eCollection 2017.</t>
  </si>
  <si>
    <t>PLoS One. 2017 Nov 27;12(11):e0187864. doi: 10.1371/journal.pone.0187864. eCollection 2017.</t>
  </si>
  <si>
    <t>Gene. 2018 Feb 5;642:430-438. doi: 10.1016/j.gene.2017.11.057. Epub 2017 Nov 22.</t>
  </si>
  <si>
    <t>Semin Ophthalmol. 2018;33(1):83-88. doi: 10.1080/08820538.2017.1353820. Epub 2017 Nov 27. Review.</t>
  </si>
  <si>
    <t>Semin Ophthalmol. 2018;33(1):134-141. doi: 10.1080/08820538.2017.1353834. Epub 2017 Nov 27. Review.</t>
  </si>
  <si>
    <t>Semin Ophthalmol. 2018;33(1):95-101. doi: 10.1080/08820538.2017.1353826. Epub 2017 Nov 27. Review.</t>
  </si>
  <si>
    <t>Expert Opin Pharmacother. 2017 Dec;18(18):1939-1946. doi: 10.1080/14656566.2017.1408791. Epub 2017 Nov 26. Review.</t>
  </si>
  <si>
    <t>BMC Complement Altern Med. 2017 Nov 23;17(1):497. doi: 10.1186/s12906-017-1998-3.</t>
  </si>
  <si>
    <t>BMC Ophthalmol. 2017 Nov 23;17(1):210. doi: 10.1186/s12886-017-0614-0.</t>
  </si>
  <si>
    <t>Turk J Pediatr. 2017;59(1):62-67. doi: 10.24953/turkjped.2017.01.010.</t>
  </si>
  <si>
    <t>Ophthalmic Physiol Opt. 2018 Jan;38(1):56-65. doi: 10.1111/opo.12425. Epub 2017 Nov 23.</t>
  </si>
  <si>
    <t>Ophthalmic Physiol Opt. 2018 Jan;38(1):98-105. doi: 10.1111/opo.12419. Epub 2017 Nov 23.</t>
  </si>
  <si>
    <t>Graefes Arch Clin Exp Ophthalmol. 2018 Jan;256(1):125-134. doi: 10.1007/s00417-017-3842-3. Epub 2017 Nov 22.</t>
  </si>
  <si>
    <t>Graefes Arch Clin Exp Ophthalmol. 2018 Jan;256(1):105-111. doi: 10.1007/s00417-017-3849-9. Epub 2017 Nov 22.</t>
  </si>
  <si>
    <t>Graefes Arch Clin Exp Ophthalmol. 2018 Feb;256(2):355-362. doi: 10.1007/s00417-017-3853-0. Epub 2017 Nov 22.</t>
  </si>
  <si>
    <t>Trans Am Ophthalmol Soc. 2017 Nov 9;115:T7. eCollection 2017 Aug.</t>
  </si>
  <si>
    <t>Physiol Rev. 2018 Jan 1;98(1):59-87. doi: 10.1152/physrev.00017.2016. Review.</t>
  </si>
  <si>
    <t>BMC Ophthalmol. 2017 Nov 22;17(1):209. doi: 10.1186/s12886-017-0609-x.</t>
  </si>
  <si>
    <t>BMC Ophthalmol. 2017 Nov 22;17(1):207. doi: 10.1186/s12886-017-0602-4. Review.</t>
  </si>
  <si>
    <t>PLoS One. 2017 Nov 22;12(11):e0188490. doi: 10.1371/journal.pone.0188490. eCollection 2017.</t>
  </si>
  <si>
    <t>Arq Neuropsiquiatr. 2017 Oct;75(10):687-691. doi: 10.1590/0004-282X20170121.</t>
  </si>
  <si>
    <t>Aging (Albany NY). 2017 Nov 20;9(11):2436-2452. doi: 10.18632/aging.101329.</t>
  </si>
  <si>
    <t>Environ Health Prev Med. 2017 Oct 11;22(1):70. doi: 10.1186/s12199-017-0678-8.</t>
  </si>
  <si>
    <t>Environ Health Prev Med. 2017 Mar 16;22(1):8. doi: 10.1186/s12199-017-0611-1.</t>
  </si>
  <si>
    <t>Graefes Arch Clin Exp Ophthalmol. 2018 Feb;256(2):281-288. doi: 10.1007/s00417-017-3855-y. Epub 2017 Nov 21.</t>
  </si>
  <si>
    <t>Invest Ophthalmol Vis Sci. 2017 Nov 1;58(13):5930-5940. doi: 10.1167/iovs.17-22963.</t>
  </si>
  <si>
    <t>Invest Ophthalmol Vis Sci. 2017 Nov 1;58(13):5921-5929. doi: 10.1167/iovs.17-22264.</t>
  </si>
  <si>
    <t>Invest Ophthalmol Vis Sci. 2017 Nov 1;58(13):5887-5896. doi: 10.1167/iovs.17-22989.</t>
  </si>
  <si>
    <t>Invest Ophthalmol Vis Sci. 2017 Nov 1;58(13):5897-5906. doi: 10.1167/iovs.17-21942.</t>
  </si>
  <si>
    <t>Digit J Ophthalmol. 2017 Sep 14;23(3):75-77. doi: 10.5693/djo.02.2017.04.001. eCollection 2017.</t>
  </si>
  <si>
    <t>Digit J Ophthalmol. 2017 Sep 3;23(3):71-74. doi: 10.5693/djo.02.2017.04.002. eCollection 2017.</t>
  </si>
  <si>
    <t>Digit J Ophthalmol. 2017 Sep 11;23(3):63-70. doi: 10.5693/djo.01.2017.06.001. eCollection 2017.</t>
  </si>
  <si>
    <t>Digit J Ophthalmol. 2017 Sep 9;23(3):60-62. doi: 10.5693/djo.01.2017.01.001. eCollection 2017.</t>
  </si>
  <si>
    <t>Digit J Ophthalmol. 2017 Sep 19;23(3):50-59. doi: 10.5693/djo.03.2016.05.001. eCollection 2017. Review.</t>
  </si>
  <si>
    <t>BMC Ophthalmol. 2017 Nov 21;17(1):206. doi: 10.1186/s12886-017-0604-2.</t>
  </si>
  <si>
    <t>Ophthalmic Res. 2018;59(1):45-52. doi: 10.1159/000481535. Epub 2017 Nov 22.</t>
  </si>
  <si>
    <t>PLoS One. 2017 Nov 21;12(11):e0188302. doi: 10.1371/journal.pone.0188302. eCollection 2017.</t>
  </si>
  <si>
    <t>PLoS One. 2017 Nov 21;12(11):e0187690. doi: 10.1371/journal.pone.0187690. eCollection 2017.</t>
  </si>
  <si>
    <t>PLoS One. 2017 Nov 21;12(11):e0187808. doi: 10.1371/journal.pone.0187808. eCollection 2017.</t>
  </si>
  <si>
    <t>Arq Bras Oftalmol. 2017 Sep-Oct;80(5):317-320. doi: 10.5935/0004-2749.20170077.</t>
  </si>
  <si>
    <t>Arq Bras Oftalmol. 2017 Sep-Oct;80(5):313-316. doi: 10.5935/0004-2749.20170076.</t>
  </si>
  <si>
    <t>Arq Bras Oftalmol. 2017 Sep-Oct;80(5):309-312. doi: 10.5935/0004-2749.20170075.</t>
  </si>
  <si>
    <t>Arq Bras Oftalmol. 2017 Sep-Oct;80(5):296-299. doi: 10.5935/0004-2749.20170072.</t>
  </si>
  <si>
    <t>Arq Bras Oftalmol. 2017 Sep-Oct;80(5):285-289. doi: 10.5935/0004-2749.20170070.</t>
  </si>
  <si>
    <t>Arq Bras Oftalmol. 2017 Sep-Oct;80(5):281-284. doi: 10.5935/0004-2749.20170069.</t>
  </si>
  <si>
    <t>Arq Bras Oftalmol. 2017 Sep-Oct;80(5):277-280. doi: 10.5935/0004-2749.20170068.</t>
  </si>
  <si>
    <t xml:space="preserve">J Bras Pneumol. 2017 Sep-Oct;43(5):368-372. doi: 10.1590/S1806-37562016000000255. English, Portuguese. </t>
  </si>
  <si>
    <t>Graefes Arch Clin Exp Ophthalmol. 2018 Feb;256(2):259-265. doi: 10.1007/s00417-017-3850-3. Epub 2017 Nov 20.</t>
  </si>
  <si>
    <t xml:space="preserve">Ann Intern Med. 2017 Nov 21;167(10):JC57. doi: 10.7326/ACPJC-2017-167-10-057. No abstract available. </t>
  </si>
  <si>
    <t xml:space="preserve">Ann Intern Med. 2017 Nov 21;167(10):JC56. doi: 10.7326/ACPJC-2017-167-10-056. No abstract available. </t>
  </si>
  <si>
    <t xml:space="preserve">Ann Emerg Med. 2017 Dec;70(6):e53-e54. doi: 10.1016/j.annemergmed.2017.06.037. No abstract available. </t>
  </si>
  <si>
    <t xml:space="preserve">Ann Emerg Med. 2017 Dec;70(6):921-935. doi: 10.1016/j.annemergmed.2017.06.010. No abstract available. </t>
  </si>
  <si>
    <t xml:space="preserve">Ann Emerg Med. 2017 Dec;70(6):771-796. doi: 10.1016/j.annemergmed.2017.05.027. No abstract available. </t>
  </si>
  <si>
    <t>Ophthalmology. 2017 Dec;124(12S):S76-S82. doi: 10.1016/j.ophtha.2017.10.011. Review.</t>
  </si>
  <si>
    <t>Ophthalmology. 2017 Dec;124(12S):S66-S70. doi: 10.1016/j.ophtha.2017.05.006. Review.</t>
  </si>
  <si>
    <t>Ophthalmology. 2017 Dec;124(12S):S57-S65. doi: 10.1016/j.ophtha.2017.07.015. Review.</t>
  </si>
  <si>
    <t>Ophthalmology. 2017 Dec;124(12S):S51-S56. doi: 10.1016/j.ophtha.2017.05.010. Review.</t>
  </si>
  <si>
    <t>Aerosp Med Hum Perform. 2017 Dec 1;88(12):1117-1122. doi: 10.3357/AMHP.4704.2017.</t>
  </si>
  <si>
    <t>BMC Ophthalmol. 2017 Nov 21;17(1):205. doi: 10.1186/s12886-017-0599-8.</t>
  </si>
  <si>
    <t>J Pediatr Ophthalmol Strabismus. 2017 Nov 17;54:e83-e87. doi: 10.3928/01913913-20171017-01.</t>
  </si>
  <si>
    <t>J Pediatr Ophthalmol Strabismus. 2017 Nov 17;54:e81-e82. doi: 10.3928/01913913-20170907-09.</t>
  </si>
  <si>
    <t>J Pediatr Ophthalmol Strabismus. 2017 Nov 17;54:e77-e80. doi: 10.3928/01913913-20170907-06.</t>
  </si>
  <si>
    <t>J Pediatr Ophthalmol Strabismus. 2017 Nov 17;54:e75-e76. doi: 10.3928/01913913-20170907-08. Review.</t>
  </si>
  <si>
    <t>J Pediatr Ophthalmol Strabismus. 2017 Nov 17;54:e71-e74. doi: 10.3928/01913913-20170907-03.</t>
  </si>
  <si>
    <t>PLoS One. 2017 Nov 20;12(11):e0188154. doi: 10.1371/journal.pone.0188154. eCollection 2017.</t>
  </si>
  <si>
    <t>Gene. 2018 Feb 5;642:220-224. doi: 10.1016/j.gene.2017.11.040. Epub 2017 Nov 14.</t>
  </si>
  <si>
    <t>J Neuroimmunol. 2017 Dec 15;313:10-15. doi: 10.1016/j.jneuroim.2017.10.001. Epub 2017 Oct 3.</t>
  </si>
  <si>
    <t xml:space="preserve">Ann Allergy Asthma Immunol. 2017 Nov;119(5):402-407. doi: 10.1016/j.anai.2017.07.036. Review. No abstract available. </t>
  </si>
  <si>
    <t>BMC Ophthalmol. 2017 Nov 17;17(1):204. doi: 10.1186/s12886-017-0600-6.</t>
  </si>
  <si>
    <t>BMC Ophthalmol. 2017 Nov 17;17(1):203. doi: 10.1186/s12886-017-0598-9.</t>
  </si>
  <si>
    <t>BMC Med Genet. 2017 Nov 17;18(1):134. doi: 10.1186/s12881-017-0493-5.</t>
  </si>
  <si>
    <t>Invest Ophthalmol Vis Sci. 2017 Nov 1;58(13):5880-5886. doi: 10.1167/iovs.17-22286.</t>
  </si>
  <si>
    <t>Invest Ophthalmol Vis Sci. 2017 Nov 1;58(13):5870-5879. doi: 10.1167/iovs.17-22156.</t>
  </si>
  <si>
    <t>PLoS One. 2017 Nov 17;12(11):e0188378. doi: 10.1371/journal.pone.0188378. eCollection 2017.</t>
  </si>
  <si>
    <t>Clin Exp Rheumatol. 2017 Nov-Dec;35 Suppl 108(6):100-107. Epub 2017 Oct 6. Review.</t>
  </si>
  <si>
    <t>Clin Exp Rheumatol. 2017 Nov-Dec;35(6):1043-1046. Epub 2017 Nov 14.</t>
  </si>
  <si>
    <t>Clin Exp Rheumatol. 2017 Nov-Dec;35 Suppl 108(6):86-89. Epub 2017 Oct 24.</t>
  </si>
  <si>
    <t>Clin Exp Rheumatol. 2017 Nov-Dec;35 Suppl 108(6):95-99. Epub 2017 Oct 24.</t>
  </si>
  <si>
    <t>Graefes Arch Clin Exp Ophthalmol. 2018 Jan;256(1):181-186. doi: 10.1007/s00417-017-3844-1. Epub 2017 Nov 17.</t>
  </si>
  <si>
    <t xml:space="preserve">Trans Am Ophthalmol Soc. 2017 Oct 23;115:T6. eCollection 2017 Aug. Erratum in: Trans Am Ophthalmol Soc. 2018 Jan 01;115:T6C1. </t>
  </si>
  <si>
    <t>Invest Ophthalmol Vis Sci. 2017 Nov 1;58(13):5862-5869. doi: 10.1167/iovs.17-22904.</t>
  </si>
  <si>
    <t>Invest Ophthalmol Vis Sci. 2017 Nov 1;58(13):5856-5861. doi: 10.1167/iovs.17-22223.</t>
  </si>
  <si>
    <t>Medicine (Baltimore). 2017 Nov;96(46):e8739. doi: 10.1097/MD.0000000000008739.</t>
  </si>
  <si>
    <t>Medicine (Baltimore). 2017 Nov;96(46):e8528. doi: 10.1097/MD.0000000000008528.</t>
  </si>
  <si>
    <t>Cell Physiol Biochem. 2017;44(2):479-493. doi: 10.1159/000485085. Epub 2017 Nov 17.</t>
  </si>
  <si>
    <t>Semin Ophthalmol. 2018;33(1):108-111. doi: 10.1080/08820538.2017.1353828. Epub 2017 Nov 16. Review.</t>
  </si>
  <si>
    <t>Semin Ophthalmol. 2018;33(1):116-125. doi: 10.1080/08820538.2017.1353831. Epub 2017 Nov 16.</t>
  </si>
  <si>
    <t>Semin Ophthalmol. 2018;33(1):112-115. doi: 10.1080/08820538.2017.1353830. Epub 2017 Nov 16. Review.</t>
  </si>
  <si>
    <t>Semin Ophthalmol. 2018;33(1):89-94. doi: 10.1080/08820538.2017.1353822. Epub 2017 Nov 16. Review.</t>
  </si>
  <si>
    <t>Semin Ophthalmol. 2018;33(1):59-63. doi: 10.1080/08820538.2017.1353814. Epub 2017 Nov 16. Review.</t>
  </si>
  <si>
    <t>Semin Ophthalmol. 2018;33(1):75-82. doi: 10.1080/08820538.2017.1353817. Epub 2017 Nov 16. Review.</t>
  </si>
  <si>
    <t>Endocr Pract. 2017 Dec;23(12):1408-1413. doi: 10.4158/EP-2017-0044. Epub 2017 Nov 16.</t>
  </si>
  <si>
    <t>Neurology. 2017 Dec 12;89(24):2476-2480. doi: 10.1212/WNL.0000000000004745. Epub 2017 Nov 15.</t>
  </si>
  <si>
    <t>Invest Ophthalmol Vis Sci. 2017 Nov 1;58(13):5842-5848. doi: 10.1167/iovs.17-22363.</t>
  </si>
  <si>
    <t>Curr Opin Ophthalmol. 2018 Mar;29(2):171-177. doi: 10.1097/ICU.0000000000000451. Review.</t>
  </si>
  <si>
    <t>Curr Opin Ophthalmol. 2018 Mar;29(2):121-129. doi: 10.1097/ICU.0000000000000452. Review.</t>
  </si>
  <si>
    <t>Biochemistry. 2017 Dec 12;56(49):6470-6480. doi: 10.1021/acs.biochem.7b00668. Epub 2017 Nov 22.</t>
  </si>
  <si>
    <t>Pan Afr Med J. 2017 Sep 4;28:1. doi: 10.11604/pamj.2017.28.1.13554. eCollection 2017.</t>
  </si>
  <si>
    <t>Medicine (Baltimore). 2017 Nov;96(45):e8587. doi: 10.1097/MD.0000000000008587.</t>
  </si>
  <si>
    <t>Medicine (Baltimore). 2017 Nov;96(45):e8565. doi: 10.1097/MD.0000000000008565.</t>
  </si>
  <si>
    <t>Medicine (Baltimore). 2017 Nov;96(45):e8550. doi: 10.1097/MD.0000000000008550.</t>
  </si>
  <si>
    <t>Medicine (Baltimore). 2017 Nov;96(45):e8548. doi: 10.1097/MD.0000000000008548.</t>
  </si>
  <si>
    <t>Medicine (Baltimore). 2017 Nov;96(45):e8523. doi: 10.1097/MD.0000000000008523.</t>
  </si>
  <si>
    <t>Medicine (Baltimore). 2017 Nov;96(45):e8379. doi: 10.1097/MD.0000000000008379.</t>
  </si>
  <si>
    <t>PLoS One. 2017 Nov 14;12(11):e0188136. doi: 10.1371/journal.pone.0188136. eCollection 2017.</t>
  </si>
  <si>
    <t>Optom Vis Sci. 2017 Dec;94(12):1074-1080. doi: 10.1097/OPX.0000000000001152.</t>
  </si>
  <si>
    <t>Optom Vis Sci. 2017 Dec;94(12):1165-1169. doi: 10.1097/OPX.0000000000001149.</t>
  </si>
  <si>
    <t>Doc Ophthalmol. 2018 Feb;136(1):69-74. doi: 10.1007/s10633-017-9617-7. Epub 2017 Nov 13.</t>
  </si>
  <si>
    <t>Doc Ophthalmol. 2018 Feb;136(1):27-43. doi: 10.1007/s10633-017-9619-5. Epub 2017 Nov 13.</t>
  </si>
  <si>
    <t>Indian J Ophthalmol. 2017 Nov;65(11):1256-1261. doi: 10.4103/ijo.IJO_536_17.</t>
  </si>
  <si>
    <t xml:space="preserve">Indian J Ophthalmol. 2017 Nov;65(11):1255-1256. doi: 10.4103/ijo.IJO_747_17. No abstract available. </t>
  </si>
  <si>
    <t>Indian J Ophthalmol. 2017 Nov;65(11):1251-1255. doi: 10.4103/ijo.IJO_473_17.</t>
  </si>
  <si>
    <t>Indian J Ophthalmol. 2017 Nov;65(11):1249-1251. doi: 10.4103/ijo.IJO_1007_16.</t>
  </si>
  <si>
    <t>Indian J Ophthalmol. 2017 Nov;65(11):1246-1248. doi: 10.4103/ijo.IJO_546_17.</t>
  </si>
  <si>
    <t>Indian J Ophthalmol. 2017 Nov;65(11):1243-1245. doi: 10.4103/ijo.IJO_413_17.</t>
  </si>
  <si>
    <t>Indian J Ophthalmol. 2017 Nov;65(11):1240-1242. doi: 10.4103/ijo.IJO_504_17.</t>
  </si>
  <si>
    <t>Indian J Ophthalmol. 2017 Nov;65(11):1238-1240. doi: 10.4103/ijo.IJO_542_17.</t>
  </si>
  <si>
    <t>Indian J Ophthalmol. 2017 Nov;65(11):1235-1238. doi: 10.4103/ijo.IJO_485_17.</t>
  </si>
  <si>
    <t>Indian J Ophthalmol. 2017 Nov;65(11):1233-1235. doi: 10.4103/ijo.IJO_480_17.</t>
  </si>
  <si>
    <t>Indian J Ophthalmol. 2017 Nov;65(11):1228-1232. doi: 10.4103/ijo.IJO_411_17.</t>
  </si>
  <si>
    <t>Indian J Ophthalmol. 2017 Nov;65(11):1226-1228. doi: 10.4103/ijo.IJO_533_17.</t>
  </si>
  <si>
    <t>Indian J Ophthalmol. 2017 Nov;65(11):1224-1226. doi: 10.4103/ijo.IJO_492_17.</t>
  </si>
  <si>
    <t>Indian J Ophthalmol. 2017 Nov;65(11):1221-1223. doi: 10.4103/ijo.IJO_487_17.</t>
  </si>
  <si>
    <t>Indian J Ophthalmol. 2017 Nov;65(11):1219-1221. doi: 10.4103/ijo.IJO_407_17.</t>
  </si>
  <si>
    <t xml:space="preserve">Indian J Ophthalmol. 2017 Nov;65(11):1217-1218. doi: 10.4103/ijo.IJO_510_17. No abstract available. </t>
  </si>
  <si>
    <t xml:space="preserve">Indian J Ophthalmol. 2017 Nov;65(11):1215-1216. doi: 10.4103/ijo.IJO_545_17. No abstract available. </t>
  </si>
  <si>
    <t xml:space="preserve">Indian J Ophthalmol. 2017 Nov;65(11):1213-1214. doi: 10.4103/ijo.IJO_569_17. No abstract available. </t>
  </si>
  <si>
    <t xml:space="preserve">Indian J Ophthalmol. 2017 Nov;65(11):1211-1212. doi: 10.4103/ijo.IJO_552_17. No abstract available. </t>
  </si>
  <si>
    <t xml:space="preserve">Indian J Ophthalmol. 2017 Nov;65(11):1209-1210. doi: 10.4103/ijo.IJO_558_17. No abstract available. </t>
  </si>
  <si>
    <t>Indian J Ophthalmol. 2017 Nov;65(11):1203-1208. doi: 10.4103/ijo.IJO_436_17.</t>
  </si>
  <si>
    <t>Indian J Ophthalmol. 2017 Nov;65(11):1198-1202. doi: 10.4103/ijo.IJO_315_17.</t>
  </si>
  <si>
    <t>Indian J Ophthalmol. 2017 Nov;65(11):1192-1197. doi: 10.4103/ijo.IJO_375_17.</t>
  </si>
  <si>
    <t>Indian J Ophthalmol. 2017 Nov;65(11):1187-1191. doi: 10.4103/ijo.IJO_548_17.</t>
  </si>
  <si>
    <t>Indian J Ophthalmol. 2017 Nov;65(11):1183-1186. doi: 10.4103/ijo.IJO_326_17.</t>
  </si>
  <si>
    <t xml:space="preserve">Indian J Ophthalmol. 2017 Nov;65(11):1182. doi: 10.4103/ijo.IJO_951_17. No abstract available. </t>
  </si>
  <si>
    <t>Indian J Ophthalmol. 2017 Nov;65(11):1178-1181. doi: 10.4103/ijo.IJO_418_17.</t>
  </si>
  <si>
    <t>Indian J Ophthalmol. 2017 Nov;65(11):1172-1177. doi: 10.4103/ijo.IJO_481_17.</t>
  </si>
  <si>
    <t>Indian J Ophthalmol. 2017 Nov;65(11):1166-1171. doi: 10.4103/ijo.IJO_314_17.</t>
  </si>
  <si>
    <t>Indian J Ophthalmol. 2017 Nov;65(11):1161-1165. doi: 10.4103/ijo.IJO_442_17.</t>
  </si>
  <si>
    <t>Indian J Ophthalmol. 2017 Nov;65(11):1156-1160. doi: 10.4103/ijo.IJO_380_17.</t>
  </si>
  <si>
    <t>Indian J Ophthalmol. 2017 Nov;65(11):1151-1155. doi: 10.4103/ijo.IJO_447_17.</t>
  </si>
  <si>
    <t>Indian J Ophthalmol. 2017 Nov;65(11):1143-1150. doi: 10.4103/ijo.IJO_157_17.</t>
  </si>
  <si>
    <t>Indian J Ophthalmol. 2017 Nov;65(11):1133-1137. doi: 10.4103/ijo.IJO_360_17.</t>
  </si>
  <si>
    <t>Indian J Ophthalmol. 2017 Nov;65(11):1127-1132. doi: 10.4103/ijo.IJO_339_17.</t>
  </si>
  <si>
    <t>Indian J Ophthalmol. 2017 Nov;65(11):1120-1126. doi: 10.4103/ijo.IJO_218_17.</t>
  </si>
  <si>
    <t>Indian J Ophthalmol. 2017 Nov;65(11):1114-1119. doi: 10.4103/ijo.IJO_499_17.</t>
  </si>
  <si>
    <t>Indian J Ophthalmol. 2017 Nov;65(11):1109-1113. doi: 10.4103/ijo.IJO_399_17.</t>
  </si>
  <si>
    <t>Indian J Ophthalmol. 2017 Nov;65(11):1105-1108. doi: 10.4103/ijo.IJO_233_17.</t>
  </si>
  <si>
    <t>Indian J Ophthalmol. 2017 Nov;65(11):1093-1104. doi: 10.4103/ijo.IJO_752_17.</t>
  </si>
  <si>
    <t>Indian J Ophthalmol. 2017 Nov;65(11):1087-1092. doi: 10.4103/ijo.IJO_358_17. Review.</t>
  </si>
  <si>
    <t>Indian J Ophthalmol. 2017 Nov;65(11):1079-1086. doi: 10.4103/ijo.IJO_826_17. Review.</t>
  </si>
  <si>
    <t>Cell Physiol Biochem. 2017;44(1):357-367. doi: 10.1159/000484907. Epub 2017 Nov 13.</t>
  </si>
  <si>
    <t>Invest Ophthalmol Vis Sci. 2017 Nov 1;58(13):5810-5818. doi: 10.1167/iovs.17-22560.</t>
  </si>
  <si>
    <t>PLoS One. 2017 Nov 13;12(11):e0188032. doi: 10.1371/journal.pone.0188032. eCollection 2017.</t>
  </si>
  <si>
    <t>Semin Ophthalmol. 2018;33(1):51-58. doi: 10.1080/08820538.2017.1353812. Epub 2017 Nov 13. Review.</t>
  </si>
  <si>
    <t>Life Sci. 2018 Jan 1;192:293-303. doi: 10.1016/j.lfs.2017.11.007. Epub 2017 Nov 10.</t>
  </si>
  <si>
    <t>Graefes Arch Clin Exp Ophthalmol. 2018 Jan;256(1):91-98. doi: 10.1007/s00417-017-3839-y. Epub 2017 Nov 10.</t>
  </si>
  <si>
    <t>J Immunol. 2017 Dec 15;199(12):4016-4022. doi: 10.4049/jimmunol.1700550. Epub 2017 Nov 10.</t>
  </si>
  <si>
    <t>Chest. 2017 Nov;152(5):e99-e103. doi: 10.1016/j.chest.2017.07.015.</t>
  </si>
  <si>
    <t>J Clin Endocrinol Metab. 2017 Dec 1;102(12):4343-4410. doi: 10.1210/jc.2017-01922. Review.</t>
  </si>
  <si>
    <t>PLoS Negl Trop Dis. 2017 Nov 10;11(11):e0006080. doi: 10.1371/journal.pntd.0006080. eCollection 2017 Nov.</t>
  </si>
  <si>
    <t>J Pathol. 2018 Jan;244(1):84-96. doi: 10.1002/path.4993. Epub 2017 Nov 10.</t>
  </si>
  <si>
    <t>Doc Ophthalmol. 2018 Feb;136(1):57-68. doi: 10.1007/s10633-017-9615-9. Epub 2017 Nov 9.</t>
  </si>
  <si>
    <t>Graefes Arch Clin Exp Ophthalmol. 2018 Jan;256(1):193-198. doi: 10.1007/s00417-017-3840-5. Epub 2017 Nov 9.</t>
  </si>
  <si>
    <t>BMC Ophthalmol. 2017 Nov 9;17(1):202. doi: 10.1186/s12886-017-0595-z.</t>
  </si>
  <si>
    <t>Ophthalmic Surg Lasers Imaging Retina. 2017 Nov 1;48(11):948-951. doi: 10.3928/23258160-20171030-13.</t>
  </si>
  <si>
    <t>Ophthalmic Surg Lasers Imaging Retina. 2017 Nov 1;48(11):944-947. doi: 10.3928/23258160-20171030-12.</t>
  </si>
  <si>
    <t>Ophthalmic Surg Lasers Imaging Retina. 2017 Nov 1;48(11):936-942. doi: 10.3928/23258160-20171030-11.</t>
  </si>
  <si>
    <t>Ophthalmic Surg Lasers Imaging Retina. 2017 Nov 1;48(11):932-935. doi: 10.3928/23258160-20171030-10.</t>
  </si>
  <si>
    <t>Ophthalmic Surg Lasers Imaging Retina. 2017 Nov 1;48(11):928-931. doi: 10.3928/23258160-20171030-09.</t>
  </si>
  <si>
    <t>Ophthalmic Surg Lasers Imaging Retina. 2017 Nov 1;48(11):918-926. doi: 10.3928/23258160-20171030-08.</t>
  </si>
  <si>
    <t>Ophthalmic Surg Lasers Imaging Retina. 2017 Nov 1;48(11):916-917. doi: 10.3928/23258160-20171030-07.</t>
  </si>
  <si>
    <t>Ophthalmic Surg Lasers Imaging Retina. 2017 Nov 1;48(11):906-915. doi: 10.3928/23258160-20171030-06.</t>
  </si>
  <si>
    <t>Ophthalmic Surg Lasers Imaging Retina. 2017 Nov 1;48(11):902-905. doi: 10.3928/23258160-20171030-05.</t>
  </si>
  <si>
    <t>Ophthalmic Surg Lasers Imaging Retina. 2017 Nov 1;48(11):894-901. doi: 10.3928/23258160-20171030-04.</t>
  </si>
  <si>
    <t>Ophthalmic Surg Lasers Imaging Retina. 2017 Nov 1;48(11):887-893. doi: 10.3928/23258160-20171030-03.</t>
  </si>
  <si>
    <t>Ophthalmic Surg Lasers Imaging Retina. 2017 Nov 1;48(11):881-886. doi: 10.3928/23258160-20171030-02.</t>
  </si>
  <si>
    <t>J Vis. 2017 Nov 1;17(13):9. doi: 10.1167/17.13.9.</t>
  </si>
  <si>
    <t>PLoS One. 2017 Nov 9;12(11):e0187506. doi: 10.1371/journal.pone.0187506. eCollection 2017.</t>
  </si>
  <si>
    <t>PLoS One. 2017 Nov 9;12(11):e0187396. doi: 10.1371/journal.pone.0187396. eCollection 2017.</t>
  </si>
  <si>
    <t>Optom Vis Sci. 2017 Dec;94(12):1081-1089. doi: 10.1097/OPX.0000000000001148.</t>
  </si>
  <si>
    <t>Optom Vis Sci. 2017 Dec;94(12):1159-1164. doi: 10.1097/OPX.0000000000001151.</t>
  </si>
  <si>
    <t>Optom Vis Sci. 2017 Dec;94(12):1145-1152. doi: 10.1097/OPX.0000000000001145.</t>
  </si>
  <si>
    <t>Can J Public Health. 2017 Nov 9;108(4):e421-e426. doi: 10.17269/cjph.108.6062.</t>
  </si>
  <si>
    <t>Curr Eye Res. 2017 Dec;42(12):1725-1732. doi: 10.1080/02713683.2017.1349153. Epub 2017 Nov 9.</t>
  </si>
  <si>
    <t>Acta Clin Croat. 2017 Mar;56(1):124-132. doi: 10.20471/acc.2017.56.01.18. Review.</t>
  </si>
  <si>
    <t>Acta Clin Croat. 2017 Mar;56(1):21-27. doi: 10.20471/acc.2017.56.01.04.</t>
  </si>
  <si>
    <t>Ophthalmic Physiol Opt. 2018 Jan;38(1):37-47. doi: 10.1111/opo.12423. Epub 2017 Nov 8.</t>
  </si>
  <si>
    <t>Cochrane Database Syst Rev. 2017 Nov 9;11:CD011307. doi: 10.1002/14651858.CD011307.pub2. Review.</t>
  </si>
  <si>
    <t>Graefes Arch Clin Exp Ophthalmol. 2018 Jan;256(1):59-69. doi: 10.1007/s00417-017-3831-6. Epub 2017 Nov 8.</t>
  </si>
  <si>
    <t>Invest Ophthalmol Vis Sci. 2017 Nov 1;58(13):5792-5801. doi: 10.1167/iovs.17-22473.</t>
  </si>
  <si>
    <t>Invest Ophthalmol Vis Sci. 2017 Nov 1;58(13):5783-5791. doi: 10.1167/iovs.17-22345.</t>
  </si>
  <si>
    <t>Invest Ophthalmol Vis Sci. 2017 Nov 1;58(13):5764-5776. doi: 10.1167/iovs.16-19702.</t>
  </si>
  <si>
    <t>J Glaucoma. 2017 Dec;26(12):1155-1160. doi: 10.1097/IJG.0000000000000821.</t>
  </si>
  <si>
    <t>Optom Vis Sci. 2017 Dec;94(12):1090-1094. doi: 10.1097/OPX.0000000000001147.</t>
  </si>
  <si>
    <t>Optom Vis Sci. 2017 Dec;94(12):1129-1137. doi: 10.1097/OPX.0000000000001146.</t>
  </si>
  <si>
    <t>Graefes Arch Clin Exp Ophthalmol. 2018 Feb;256(2):411-420. doi: 10.1007/s00417-017-3834-3. Epub 2017 Nov 7.</t>
  </si>
  <si>
    <t>Graefes Arch Clin Exp Ophthalmol. 2018 Feb;256(2):403-409. doi: 10.1007/s00417-017-3838-z. Epub 2017 Nov 7.</t>
  </si>
  <si>
    <t>Expert Opin Pharmacother. 2017 Dec;18(17):1855-1865. doi: 10.1080/14656566.2017.1403584. Epub 2017 Nov 14. Review.</t>
  </si>
  <si>
    <t>Drug Deliv. 2017 Nov;24(1):1703-1712. doi: 10.1080/10717544.2017.1399303.</t>
  </si>
  <si>
    <t>Invest Ophthalmol Vis Sci. 2017 Nov 1;58(13):5743-5753. doi: 10.1167/iovs.17-22389.</t>
  </si>
  <si>
    <t>Invest Ophthalmol Vis Sci. 2017 Nov 1;58(13):5723-5730. doi: 10.1167/iovs.17-22398.</t>
  </si>
  <si>
    <t>Invest Ophthalmol Vis Sci. 2017 Nov 1;58(13):5713-5722. doi: 10.1167/iovs.17-22865.</t>
  </si>
  <si>
    <t>JAMA. 2017 Nov 7;318(17):1687-1699. doi: 10.1001/jama.2017.15006. Review.</t>
  </si>
  <si>
    <t>J Vis. 2017 Nov 1;17(13):5. doi: 10.1167/17.13.5.</t>
  </si>
  <si>
    <t>Stroke. 2017 Dec;48(12):3301-3307. doi: 10.1161/STROKEAHA.117.018556. Epub 2017 Nov 7.</t>
  </si>
  <si>
    <t>PLoS One. 2017 Nov 7;12(11):e0187188. doi: 10.1371/journal.pone.0187188. eCollection 2017.</t>
  </si>
  <si>
    <t xml:space="preserve">J Neuroophthalmol. 2017 Dec;37(4):369-370. doi: 10.1097/WNO.0000000000000560. No abstract available. </t>
  </si>
  <si>
    <t>Curr Eye Res. 2017 Dec;42(12):1574-1584. doi: 10.1080/02713683.2017.1377261. Epub 2017 Nov 7. Review.</t>
  </si>
  <si>
    <t>Toxicol Lett. 2018 Jan 5;282:109-120. doi: 10.1016/j.toxlet.2017.10.018. Epub 2017 Oct 27.</t>
  </si>
  <si>
    <t>BMC Ophthalmol. 2017 Nov 6;17(1):200. doi: 10.1186/s12886-017-0594-0.</t>
  </si>
  <si>
    <t>BMC Ophthalmol. 2017 Nov 6;17(1):201. doi: 10.1186/s12886-017-0596-y.</t>
  </si>
  <si>
    <t>Acta Ophthalmol. 2017 Nov;95(7):e649-e655. doi: 10.1111/aos.13538.</t>
  </si>
  <si>
    <t>Acta Ophthalmol. 2017 Nov;95(7):e633-e640. doi: 10.1111/aos.13569.</t>
  </si>
  <si>
    <t>Graefes Arch Clin Exp Ophthalmol. 2018 Jan;256(1):135-154. doi: 10.1007/s00417-017-3837-0. Epub 2017 Nov 6. Review.</t>
  </si>
  <si>
    <t>Biochem Biophys Res Commun. 2018 Jan 1;495(1):922-927. doi: 10.1016/j.bbrc.2017.11.007. Epub 2017 Nov 3.</t>
  </si>
  <si>
    <t>Surgery. 2018 Jan;163(1):68-72. doi: 10.1016/j.surg.2017.03.030. Epub 2017 Nov 3.</t>
  </si>
  <si>
    <t>Biochim Biophys Acta. 2018 Jan;1864(1):296-306. doi: 10.1016/j.bbadis.2017.10.030. Epub 2017 Oct 28.</t>
  </si>
  <si>
    <t>Am J Ophthalmol. 2017 Dec;184:157-166. doi: 10.1016/j.ajo.2017.10.010. Epub 2017 Oct 27.</t>
  </si>
  <si>
    <t>Am J Ophthalmol. 2017 Dec;184:167-180. doi: 10.1016/j.ajo.2017.10.011. Epub 2017 Oct 26.</t>
  </si>
  <si>
    <t>Int J Pediatr Otorhinolaryngol. 2017 Nov;102:114-118. doi: 10.1016/j.ijporl.2017.08.012. Epub 2017 Sep 4.</t>
  </si>
  <si>
    <t>Am J Hum Genet. 2017 Nov 2;101(5):824-832. doi: 10.1016/j.ajhg.2017.09.015. Epub 2017 Oct 26.</t>
  </si>
  <si>
    <t>Cochrane Database Syst Rev. 2017 Nov 6;11:CD011221. doi: 10.1002/14651858.CD011221.pub2. Review.</t>
  </si>
  <si>
    <t>Am J Ophthalmol. 2018 Jan;185:32-42. doi: 10.1016/j.ajo.2017.10.023. Epub 2017 Nov 16.</t>
  </si>
  <si>
    <t>Am J Ophthalmol. 2018 Jan;185:43-47. doi: 10.1016/j.ajo.2017.10.022. Epub 2017 Nov 16.</t>
  </si>
  <si>
    <t>Am J Ophthalmol. 2018 Jan;185:81-93. doi: 10.1016/j.ajo.2017.10.016. Epub 2017 Nov 2.</t>
  </si>
  <si>
    <t>Am J Ophthalmol. 2018 Jan;185:56-67. doi: 10.1016/j.ajo.2017.10.020. Epub 2017 Nov 2.</t>
  </si>
  <si>
    <t>Jpn J Ophthalmol. 2018 Jan;62(1):63-67. doi: 10.1007/s10384-017-0547-4. Epub 2017 Nov 3.</t>
  </si>
  <si>
    <t>Invest Ophthalmol Vis Sci. 2017 Nov 1;58(13):5703-5712. doi: 10.1167/iovs.17-22864.</t>
  </si>
  <si>
    <t>Invest Ophthalmol Vis Sci. 2017 Nov 1;58(13):5673-5680. doi: 10.1167/iovs.17-22604.</t>
  </si>
  <si>
    <t>Invest Ophthalmol Vis Sci. 2017 Nov 1;58(13):5682-5691. doi: 10.1167/iovs.17-22462.</t>
  </si>
  <si>
    <t>Neurology. 2017 Dec 5;89(23):2351-2356. doi: 10.1212/WNL.0000000000004715. Epub 2017 Nov 3.</t>
  </si>
  <si>
    <t>Am J Ophthalmol. 2018 Jan;185:68-74. doi: 10.1016/j.ajo.2017.10.018. Epub 2017 Oct 31.</t>
  </si>
  <si>
    <t>Am J Ophthalmol. 2018 Jan;185:94-100. doi: 10.1016/j.ajo.2017.10.015. Epub 2017 Oct 31.</t>
  </si>
  <si>
    <t>Am J Ophthalmol. 2018 Jan;185:101-109. doi: 10.1016/j.ajo.2017.10.014. Epub 2017 Oct 31.</t>
  </si>
  <si>
    <t>Am J Ophthalmol. 2018 Jan;185:75-80. doi: 10.1016/j.ajo.2017.10.017. Epub 2017 Oct 31.</t>
  </si>
  <si>
    <t>J Glaucoma. 2017 Nov;26(11):e246-e248. doi: 10.1097/IJG.0000000000000760.</t>
  </si>
  <si>
    <t>Cornea. 2017 Dec;36(12):1570-1575. doi: 10.1097/ICO.0000000000001376.</t>
  </si>
  <si>
    <t>J Glaucoma. 2017 Nov;26(11):e252-e254. doi: 10.1097/IJG.0000000000000779.</t>
  </si>
  <si>
    <t>J Glaucoma. 2017 Nov;26(11):1056-1061. doi: 10.1097/IJG.0000000000000777.</t>
  </si>
  <si>
    <t>Invest Ophthalmol Vis Sci. 2017 Nov 1;58(13):5946-5953. doi: 10.1167/iovs.17-22739.</t>
  </si>
  <si>
    <t>Invest Ophthalmol Vis Sci. 2017 Nov 1;58(13):5654-5665. doi: 10.1167/iovs.17-22071.</t>
  </si>
  <si>
    <t xml:space="preserve">BMJ. 2017 Nov 2;359:j4706. doi: 10.1136/bmj.j4706. Review. No abstract available. </t>
  </si>
  <si>
    <t>Exp Cell Res. 2017 Dec 15;361(2):333-341. doi: 10.1016/j.yexcr.2017.10.036. Epub 2017 Oct 31.</t>
  </si>
  <si>
    <t>BMC Ophthalmol. 2017 Nov 2;17(1):197. doi: 10.1186/s12886-017-0590-4.</t>
  </si>
  <si>
    <t>BMC Ophthalmol. 2017 Nov 2;17(1):198. doi: 10.1186/s12886-017-0592-2.</t>
  </si>
  <si>
    <t>PLoS One. 2017 Nov 2;12(11):e0187533. doi: 10.1371/journal.pone.0187533. eCollection 2017.</t>
  </si>
  <si>
    <t>PLoS One. 2017 Nov 2;12(11):e0186955. doi: 10.1371/journal.pone.0186955. eCollection 2017.</t>
  </si>
  <si>
    <t>PLoS One. 2017 Nov 2;12(11):e0187336. doi: 10.1371/journal.pone.0187336. eCollection 2017.</t>
  </si>
  <si>
    <t>PLoS One. 2017 Nov 2;12(11):e0187304. doi: 10.1371/journal.pone.0187304. eCollection 2017.</t>
  </si>
  <si>
    <t>PLoS One. 2017 Nov 2;12(11):e0184945. doi: 10.1371/journal.pone.0184945. eCollection 2017.</t>
  </si>
  <si>
    <t>PLoS One. 2017 Nov 2;12(11):e0184746. doi: 10.1371/journal.pone.0184746. eCollection 2017.</t>
  </si>
  <si>
    <t xml:space="preserve">J Neuroophthalmol. 2017 Dec;37(4):e13-e14. doi: 10.1097/WNO.0000000000000602. Review. No abstract available. </t>
  </si>
  <si>
    <t>Optom Vis Sci. 2017 Dec;94(12):1102-1119. doi: 10.1097/OPX.0000000000001143. Review.</t>
  </si>
  <si>
    <t>Curr Opin Ophthalmol. 2018 Jan;29(1):33-39. doi: 10.1097/ICU.0000000000000445. Review.</t>
  </si>
  <si>
    <t>Curr Opin Ophthalmol. 2018 Jan;29(1):69-74. doi: 10.1097/ICU.0000000000000438.</t>
  </si>
  <si>
    <t>Medicine (Baltimore). 2017 Nov;96(44):e8469. doi: 10.1097/MD.0000000000008469.</t>
  </si>
  <si>
    <t>Medicine (Baltimore). 2017 Nov;96(44):e8301. doi: 10.1097/MD.0000000000008301. Review.</t>
  </si>
  <si>
    <t>Jpn J Ophthalmol. 2018 Jan;62(1):24-30. doi: 10.1007/s10384-017-0545-6. Epub 2017 Nov 1.</t>
  </si>
  <si>
    <t>Jpn J Ophthalmol. 2018 Jan;62(1):48-53. doi: 10.1007/s10384-017-0533-x. Epub 2017 Nov 1.</t>
  </si>
  <si>
    <t>Invest Ophthalmol Vis Sci. 2017 Nov 1;58(13):5636-5645. doi: 10.1167/iovs.17-22431.</t>
  </si>
  <si>
    <t>Invest Ophthalmol Vis Sci. 2017 Nov 1;58(13):5616-5627. doi: 10.1167/iovs.17-22471. Review.</t>
  </si>
  <si>
    <t>Neurology. 2017 Nov 28;89(22):2238-2244. doi: 10.1212/WNL.0000000000004681. Epub 2017 Nov 1.</t>
  </si>
  <si>
    <t>J Clin Endocrinol Metab. 2017 Nov 1;102(11):4333-4341. doi: 10.1210/jc.2017-01736.</t>
  </si>
  <si>
    <t>N Engl J Med. 2017 Nov 2;377(18):1746-1753. doi: 10.1056/NEJMoa1705129.</t>
  </si>
  <si>
    <t>Fed Regist. 2017 Oct 30;82(208):50075-7.</t>
  </si>
  <si>
    <t>Graefes Arch Clin Exp Ophthalmol. 2018 Jan;256(1):71-81. doi: 10.1007/s00417-017-3833-4. Epub 2017 Oct 31.</t>
  </si>
  <si>
    <t xml:space="preserve">Can Vet J. 2017 Nov;58(11):1227-1228. No abstract available. </t>
  </si>
  <si>
    <t>Can Vet J. 2017 Nov;58(11):1221-1223.</t>
  </si>
  <si>
    <t>Can Vet J. 2017 Nov;58(11):1195-1199.</t>
  </si>
  <si>
    <t xml:space="preserve">BMJ. 2017 Oct 31;359:j5013. doi: 10.1136/bmj.j5013. No abstract available. </t>
  </si>
  <si>
    <t xml:space="preserve">BMJ. 2017 Oct 31;359:j5016. doi: 10.1136/bmj.j5016. No abstract available. </t>
  </si>
  <si>
    <t>Arch Med Res. 2017 Jul;48(5):467-471. doi: 10.1016/j.arcmed.2017.10.003. Epub 2017 Oct 28.</t>
  </si>
  <si>
    <t>Rheumatology (Oxford). 2017 Nov 1;56(11):1928-1938. doi: 10.1093/rheumatology/kex265.</t>
  </si>
  <si>
    <t>Hum Mol Genet. 2017 Nov 1;26(21):4203-4214. doi: 10.1093/hmg/ddx310.</t>
  </si>
  <si>
    <t>PLoS One. 2017 Oct 31;12(10):e0187272. doi: 10.1371/journal.pone.0187272. eCollection 2017.</t>
  </si>
  <si>
    <t>J Glaucoma. 2017 Dec;26(12):1149-1154. doi: 10.1097/IJG.0000000000000808.</t>
  </si>
  <si>
    <t>J Glaucoma. 2017 Dec;26(12):1144-1148. doi: 10.1097/IJG.0000000000000806.</t>
  </si>
  <si>
    <t>Ophthalmic Genet. 2018 Jan-Feb;39(1):80-86. doi: 10.1080/13816810.2017.1393825. Epub 2017 Oct 31.</t>
  </si>
  <si>
    <t>Trans Am Ophthalmol Soc. 2017 Aug 22;115:T4. eCollection 2017 Aug.</t>
  </si>
  <si>
    <t>Invest Ophthalmol Vis Sci. 2017 Oct 1;58(12):5594-5603. doi: 10.1167/iovs.17-21973.</t>
  </si>
  <si>
    <t>Invest Ophthalmol Vis Sci. 2017 Oct 1;58(12):5584-5593. doi: 10.1167/iovs.17-22679.</t>
  </si>
  <si>
    <t>Invest Ophthalmol Vis Sci. 2017 Oct 1;58(12):5575-5583. doi: 10.1167/iovs.17-22486.</t>
  </si>
  <si>
    <t>Curr Opin Ophthalmol. 2018 Jan;29(1):61-68. doi: 10.1097/ICU.0000000000000447. Review.</t>
  </si>
  <si>
    <t>Curr Opin Ophthalmol. 2018 Jan;29(1):9-13. doi: 10.1097/ICU.0000000000000446. Review.</t>
  </si>
  <si>
    <t>Nat Genet. 2017 Dec;49(12):1758-1766. doi: 10.1038/ng.3977. Epub 2017 Oct 30.</t>
  </si>
  <si>
    <t>Curr Eye Res. 2017 Dec;42(12):1733-1737. doi: 10.1080/02713683.2017.1315143. Epub 2017 Oct 30.</t>
  </si>
  <si>
    <t>Graefes Arch Clin Exp Ophthalmol. 2018 Jan;256(1):83-89. doi: 10.1007/s00417-017-3836-1. Epub 2017 Oct 29.</t>
  </si>
  <si>
    <t>Graefes Arch Clin Exp Ophthalmol. 2018 Jan;256(1):155-161. doi: 10.1007/s00417-017-3826-3. Epub 2017 Oct 29.</t>
  </si>
  <si>
    <t>Graefes Arch Clin Exp Ophthalmol. 2018 Jan;256(1):49-58. doi: 10.1007/s00417-017-3828-1. Epub 2017 Oct 28.</t>
  </si>
  <si>
    <t>Graefes Arch Clin Exp Ophthalmol. 2018 Jan;256(1):187-191. doi: 10.1007/s00417-017-3835-2. Epub 2017 Oct 27.</t>
  </si>
  <si>
    <t>Invest Ophthalmol Vis Sci. 2017 Oct 1;58(12):5564-5574. doi: 10.1167/iovs.16-20759.</t>
  </si>
  <si>
    <t>Invest Ophthalmol Vis Sci. 2017 Oct 1;58(12):5556-5563. doi: 10.1167/iovs.17-21934.</t>
  </si>
  <si>
    <t>Am J Ophthalmol. 2017 Dec;184:137-146. doi: 10.1016/j.ajo.2017.10.009. Epub 2017 Oct 27.</t>
  </si>
  <si>
    <t>Am J Med Sci. 2017 Oct;354(4):395-398. doi: 10.1016/j.amjms.2017.05.001. Epub 2017 May 4.</t>
  </si>
  <si>
    <t>Am J Med Sci. 2017 Oct;354(4):355-361. doi: 10.1016/j.amjms.2017.07.003. Epub 2017 Jul 10.</t>
  </si>
  <si>
    <t>BMC Ophthalmol. 2017 Oct 27;17(1):196. doi: 10.1186/s12886-017-0582-4.</t>
  </si>
  <si>
    <t>PLoS One. 2017 Oct 27;12(10):e0186793. doi: 10.1371/journal.pone.0186793. eCollection 2017.</t>
  </si>
  <si>
    <t>PLoS One. 2017 Oct 27;12(10):e0187026. doi: 10.1371/journal.pone.0187026. eCollection 2017.</t>
  </si>
  <si>
    <t>PLoS One. 2017 Oct 27;12(10):e0185573. doi: 10.1371/journal.pone.0185573. eCollection 2017.</t>
  </si>
  <si>
    <t>PLoS One. 2017 Oct 27;12(10):e0185373. doi: 10.1371/journal.pone.0185373. eCollection 2017.</t>
  </si>
  <si>
    <t xml:space="preserve">J Glaucoma. 2017 Nov;26(11):1051-1055. doi: 10.1097/IJG.0000000000000780. Erratum in: J Glaucoma. 2018 Jan;27(1):99. </t>
  </si>
  <si>
    <t>Asia Pac J Ophthalmol (Phila). 2017 Nov-Dec;6(6):535-545. doi: 10.22608/APO.2017350. Epub 2017 Oct 26. Review.</t>
  </si>
  <si>
    <t>Invest Ophthalmol Vis Sci. 2017 Oct 1;58(12):5541-5547. doi: 10.1167/iovs.17-22523.</t>
  </si>
  <si>
    <t>Invest Ophthalmol Vis Sci. 2017 Oct 1;58(12):5532-5540. doi: 10.1167/iovs.17-22412.</t>
  </si>
  <si>
    <t>Invest Ophthalmol Vis Sci. 2017 Oct 1;58(12):5526-5531. doi: 10.1167/iovs.17-22452.</t>
  </si>
  <si>
    <t>Invest Ophthalmol Vis Sci. 2017 Oct 1;58(12):5518-5525. doi: 10.1167/iovs.17-22332.</t>
  </si>
  <si>
    <t>Invest Ophthalmol Vis Sci. 2017 Oct 1;58(12):5507-5517. doi: 10.1167/iovs.17-22680.</t>
  </si>
  <si>
    <t>Invest Ophthalmol Vis Sci. 2017 Oct 1;58(12):5497-5506. doi: 10.1167/iovs.17-22161.</t>
  </si>
  <si>
    <t>Eye (Lond). 2017 Nov;31(11):1537-1545. doi: 10.1038/eye.2017.206. Epub 2017 Oct 27.</t>
  </si>
  <si>
    <t>Br J Ophthalmol. 2018 Jan;102(1):136-141. doi: 10.1136/bjophthalmol-2017-310498. Epub 2017 Oct 26.</t>
  </si>
  <si>
    <t>Am J Ophthalmol. 2017 Dec;184:147-156. doi: 10.1016/j.ajo.2017.10.008. Epub 2017 Oct 23.</t>
  </si>
  <si>
    <t xml:space="preserve">Can J Ophthalmol. 2017 Nov;52 Suppl 1:S45-S74. doi: 10.1016/j.jcjo.2017.09.027. No abstract available. </t>
  </si>
  <si>
    <t>Can J Ophthalmol. 2017 Nov;52 Suppl 1:S39-S44. doi: 10.1016/j.jcjo.2017.09.026.</t>
  </si>
  <si>
    <t>Can J Ophthalmol. 2017 Nov;52 Suppl 1:S34-S38. doi: 10.1016/j.jcjo.2017.09.025.</t>
  </si>
  <si>
    <t>Can J Ophthalmol. 2017 Nov;52 Suppl 1:S30-S33. doi: 10.1016/j.jcjo.2017.09.024.</t>
  </si>
  <si>
    <t>Can J Ophthalmol. 2017 Nov;52 Suppl 1:S19-S29. doi: 10.1016/j.jcjo.2017.09.023.</t>
  </si>
  <si>
    <t>Can J Ophthalmol. 2017 Nov;52 Suppl 1:S15-S18. doi: 10.1016/j.jcjo.2017.09.022.</t>
  </si>
  <si>
    <t>PLoS One. 2017 Oct 26;12(10):e0187093. doi: 10.1371/journal.pone.0187093. eCollection 2017.</t>
  </si>
  <si>
    <t>PLoS One. 2017 Oct 26;12(10):e0186723. doi: 10.1371/journal.pone.0186723. eCollection 2017.</t>
  </si>
  <si>
    <t>PLoS One. 2017 Oct 26;12(10):e0187160. doi: 10.1371/journal.pone.0187160. eCollection 2017.</t>
  </si>
  <si>
    <t>Scand J Immunol. 2017 Dec;86(6):491-502. doi: 10.1111/sji.12622.</t>
  </si>
  <si>
    <t xml:space="preserve">Nature. 2017 Oct 24;550(7677):448-450. doi: 10.1038/550448a. No abstract available. </t>
  </si>
  <si>
    <t>Jpn J Ophthalmol. 2018 Jan;62(1):84-91. doi: 10.1007/s10384-017-0542-9. Epub 2017 Oct 25.</t>
  </si>
  <si>
    <t>Jpn J Ophthalmol. 2018 Jan;62(1):77-83. doi: 10.1007/s10384-017-0543-8. Epub 2017 Oct 25.</t>
  </si>
  <si>
    <t>Graefes Arch Clin Exp Ophthalmol. 2018 Jan;256(1):163-171. doi: 10.1007/s00417-017-3800-0. Epub 2017 Oct 25.</t>
  </si>
  <si>
    <t>BMC Ophthalmol. 2017 Oct 25;17(1):195. doi: 10.1186/s12886-017-0591-3.</t>
  </si>
  <si>
    <t>Expert Rev Anticancer Ther. 2017 Dec;17(12):1087-1092. doi: 10.1080/14737140.2017.1398089. Epub 2017 Nov 2.</t>
  </si>
  <si>
    <t>Clinics (Sao Paulo). 2017 Oct;72(9):543-546. doi: 10.6061/clinics/2017(09)04.</t>
  </si>
  <si>
    <t>PLoS One. 2017 Oct 25;12(10):e0186634. doi: 10.1371/journal.pone.0186634. eCollection 2017. Review.</t>
  </si>
  <si>
    <t>Medicine (Baltimore). 2017 Oct;96(43):e8376. doi: 10.1097/MD.0000000000008376.</t>
  </si>
  <si>
    <t>Medicine (Baltimore). 2017 Oct;96(43):e8347. doi: 10.1097/MD.0000000000008347.</t>
  </si>
  <si>
    <t>Medicine (Baltimore). 2017 Oct;96(43):e7936. doi: 10.1097/MD.0000000000007936.</t>
  </si>
  <si>
    <t>Ophthal Plast Reconstr Surg. 2018 Jan/Feb;34(1):e27-e29. doi: 10.1097/IOP.0000000000000998.</t>
  </si>
  <si>
    <t>Ophthal Plast Reconstr Surg. 2018 Jan/Feb;34(1):e31-e34. doi: 10.1097/IOP.0000000000001000.</t>
  </si>
  <si>
    <t>Adv Clin Exp Med. 2017 Sep;26(6):1021-1029. doi: 10.17219/acem/63030. Review.</t>
  </si>
  <si>
    <t>Adv Clin Exp Med. 2017 Aug;26(5):835-842. doi: 10.17219/acem/61434.</t>
  </si>
  <si>
    <t>Adv Clin Exp Med. 2017 Aug;26(5):795-801. doi: 10.17219/acem/64023.</t>
  </si>
  <si>
    <t xml:space="preserve">Invest Ophthalmol Vis Sci. 2017 Oct 1;58(12):5485-5496. doi: 10.1167/iovs.17-22399. Erratum in: Invest Ophthalmol Vis Sci. 2017 Nov 1;58(13):5841. </t>
  </si>
  <si>
    <t>J Vis. 2017 Oct 1;17(12):13. doi: 10.1167/17.12.13.</t>
  </si>
  <si>
    <t>Ophthalmic Res. 2018;59(2):88-97. doi: 10.1159/000481262. Epub 2017 Oct 25.</t>
  </si>
  <si>
    <t>Cell Physiol Biochem. 2017;43(5):2117-2132. doi: 10.1159/000484231. Epub 2017 Oct 24.</t>
  </si>
  <si>
    <t>PLoS One. 2017 Oct 24;12(10):e0187058. doi: 10.1371/journal.pone.0187058. eCollection 2017.</t>
  </si>
  <si>
    <t>Optom Vis Sci. 2017 Dec;94(12):1153-1158. doi: 10.1097/OPX.0000000000001141.</t>
  </si>
  <si>
    <t>Curr Opin Ophthalmol. 2018 Jan;29(1):88-95. doi: 10.1097/ICU.0000000000000444. Review.</t>
  </si>
  <si>
    <t>Hum Brain Mapp. 2018 Jan;39(1):532-541. doi: 10.1002/hbm.23862. Epub 2017 Oct 24.</t>
  </si>
  <si>
    <t>Dig Dis Sci. 2017 Dec;62(12):3269-3279. doi: 10.1007/s10620-017-4781-x. Epub 2017 Oct 24. Review.</t>
  </si>
  <si>
    <t>Ann Afr Med. 2017 Oct-Dec;16(4):170-174. doi: 10.4103/aam.aam_123_16.</t>
  </si>
  <si>
    <t>Lasers Med Sci. 2017 Dec;32(9):2129-2138. doi: 10.1007/s10103-017-2357-9. Epub 2017 Oct 23.</t>
  </si>
  <si>
    <t>Graefes Arch Clin Exp Ophthalmol. 2017 Dec;255(12):2443-2449. doi: 10.1007/s00417-017-3823-6. Epub 2017 Oct 23.</t>
  </si>
  <si>
    <t>Afr Health Sci. 2017 Jun;17(2):549-555. doi: 10.4314/ahs.v17i2.31.</t>
  </si>
  <si>
    <t>J Neurosci. 2017 Nov 22;37(47):11495-11504. doi: 10.1523/JNEUROSCI.0997-17.2017. Epub 2017 Oct 23.</t>
  </si>
  <si>
    <t>BMC Med Genet. 2017 Oct 23;18(1):117. doi: 10.1186/s12881-017-0477-5.</t>
  </si>
  <si>
    <t>Invest Ophthalmol Vis Sci. 2017 Oct 1;58(12):5468-5476. doi: 10.1167/iovs.17-22576. Review.</t>
  </si>
  <si>
    <t>Invest Ophthalmol Vis Sci. 2017 Oct 1;58(12):5452-5459. doi: 10.1167/iovs.17-22376.</t>
  </si>
  <si>
    <t>Invest Ophthalmol Vis Sci. 2017 Oct 1;58(12):5445-5451. doi: 10.1167/iovs.17-22362.</t>
  </si>
  <si>
    <t>Invest Ophthalmol Vis Sci. 2017 Oct 1;58(12):5434-5443. doi: 10.1167/iovs.17-22312.</t>
  </si>
  <si>
    <t>Invest Ophthalmol Vis Sci. 2017 May 1;58(6):BIO307-BIO315. doi: 10.1167/iovs.17-21787.</t>
  </si>
  <si>
    <t>PLoS One. 2017 Oct 23;12(10):e0186949. doi: 10.1371/journal.pone.0186949. eCollection 2017.</t>
  </si>
  <si>
    <t>Curr Opin Ophthalmol. 2018 Jan;29(1):40-47. doi: 10.1097/ICU.0000000000000443. Review.</t>
  </si>
  <si>
    <t>Expert Opin Biol Ther. 2018 Jan;18(1):37-49. doi: 10.1080/14712598.2018.1389886. Epub 2017 Oct 23. Review.</t>
  </si>
  <si>
    <t>Asia Pac J Ophthalmol (Phila). 2017 Nov-Dec;6(6):554-560. doi: 10.22608/APO.2017308. Epub 2017 Oct 20. Review.</t>
  </si>
  <si>
    <t>Asia Pac J Ophthalmol (Phila). 2017 Nov-Dec;6(6):488-492. doi: 10.22608/APO.2017125. Epub 2017 Oct 23.</t>
  </si>
  <si>
    <t>Biochem Biophys Res Commun. 2017 Dec 9;494(1-2):6-12. doi: 10.1016/j.bbrc.2017.10.097. Epub 2017 Oct 19.</t>
  </si>
  <si>
    <t>Mult Scler Relat Disord. 2017 Oct;17:99-102. doi: 10.1016/j.msard.2017.07.004. Epub 2017 Jul 5.</t>
  </si>
  <si>
    <t>Mult Scler Relat Disord. 2017 Oct;17:87-91. doi: 10.1016/j.msard.2017.07.013. Epub 2017 Jul 10.</t>
  </si>
  <si>
    <t>Mult Scler Relat Disord. 2017 Oct;17:54-56. doi: 10.1016/j.msard.2017.06.009. Epub 2017 Jun 29.</t>
  </si>
  <si>
    <t>Mult Scler Relat Disord. 2017 Oct;17:5-8. doi: 10.1016/j.msard.2017.06.008. Epub 2017 Jun 23.</t>
  </si>
  <si>
    <t>Ophthalmology. 2017 Nov;124(11S):S4-S13. doi: 10.1016/j.ophtha.2017.07.010. Review.</t>
  </si>
  <si>
    <t>Ophthalmology. 2017 Nov;124(11S):S34-S47. doi: 10.1016/j.ophtha.2017.08.004. Review.</t>
  </si>
  <si>
    <t>Ophthalmology. 2017 Nov;124(11S):S27-S33. doi: 10.1016/j.ophtha.2017.07.022. Review.</t>
  </si>
  <si>
    <t>Ophthalmology. 2017 Nov;124(11S):S20-S26. doi: 10.1016/j.ophtha.2017.05.031. Review.</t>
  </si>
  <si>
    <t>Ophthalmology. 2017 Nov;124(11S):S14-S19. doi: 10.1016/j.ophtha.2017.08.029. Review.</t>
  </si>
  <si>
    <t>J Neurosci. 2017 Nov 22;37(47):11469-11484. doi: 10.1523/JNEUROSCI.1208-17.2017. Epub 2017 Oct 20.</t>
  </si>
  <si>
    <t>Gene. 2018 Jan 30;641:74-77. doi: 10.1016/j.gene.2017.10.050. Epub 2017 Oct 18.</t>
  </si>
  <si>
    <t>Phys Med. 2017 Dec;44:232-235. doi: 10.1016/j.ejmp.2017.10.007. Epub 2017 Oct 18.</t>
  </si>
  <si>
    <t>Biochem Biophys Res Commun. 2017 Dec 9;494(1-2):133-137. doi: 10.1016/j.bbrc.2017.10.066. Epub 2017 Oct 18.</t>
  </si>
  <si>
    <t>Brain. 2017 Dec 1;140(12):3329-3345. doi: 10.1093/brain/awx254.</t>
  </si>
  <si>
    <t>Brain. 2017 Nov 1;140(11):2879-2894. doi: 10.1093/brain/awx236.</t>
  </si>
  <si>
    <t>Invest Ophthalmol Vis Sci. 2017 Oct 1;58(12):5347-5360. doi: 10.1167/iovs.16-21192.</t>
  </si>
  <si>
    <t>Brain. 2017 Dec 1;140(12):3269-3285. doi: 10.1093/brain/awx256.</t>
  </si>
  <si>
    <t xml:space="preserve">Invest Ophthalmol Vis Sci. 2017 Oct 1;58(12):5399-5411. doi: 10.1167/iovs.17-22978. No abstract available. </t>
  </si>
  <si>
    <t xml:space="preserve">Invest Ophthalmol Vis Sci. 2017 Oct 1;58(12):5396-5398. doi: 10.1167/iovs.17-22937. No abstract available. </t>
  </si>
  <si>
    <t>J Vis Exp. 2017 Oct 13;(128). doi: 10.3791/55993.</t>
  </si>
  <si>
    <t>J Vis Exp. 2017 Oct 13;(128). doi: 10.3791/55981.</t>
  </si>
  <si>
    <t>Optom Vis Sci. 2017 Dec;94(12):1138-1144. doi: 10.1097/OPX.0000000000001142.</t>
  </si>
  <si>
    <t>Optom Vis Sci. 2017 Dec;94(12):1120-1128. doi: 10.1097/OPX.0000000000001140.</t>
  </si>
  <si>
    <t>Ophthalmic Genet. 2018 Jan-Feb;39(1):125-128. doi: 10.1080/13816810.2017.1381976. Epub 2017 Oct 20.</t>
  </si>
  <si>
    <t xml:space="preserve">Br J Dermatol. 2017 Oct;177(4):902-903. doi: 10.1111/bjd.15804. No abstract available. </t>
  </si>
  <si>
    <t>Am J Med Genet A. 2017 Dec;173(12):3231-3237. doi: 10.1002/ajmg.a.38376. Epub 2017 Oct 20.</t>
  </si>
  <si>
    <t>Br J Ophthalmol. 2018 Jan;102(1):146-152. doi: 10.1136/bjophthalmol-2017-310719. Epub 2017 Oct 19.</t>
  </si>
  <si>
    <t>Biochem Biophys Res Commun. 2017 Dec 16;494(3-4):504-510. doi: 10.1016/j.bbrc.2017.10.073. Epub 2017 Oct 16.</t>
  </si>
  <si>
    <t>Bratisl Lek Listy. 2017;118(8):495-498. doi: 10.4149/BLL_2017_095.</t>
  </si>
  <si>
    <t>Brain. 2017 Sep 1;140(9):2460-2474. doi: 10.1093/brain/awx172.</t>
  </si>
  <si>
    <t>Ophthalmologica. 2018;239(1):19-26. doi: 10.1159/000481268. Epub 2017 Oct 20.</t>
  </si>
  <si>
    <t>Cell Physiol Biochem. 2017;43(5):1742-1754. doi: 10.1159/000484061. Epub 2017 Oct 19.</t>
  </si>
  <si>
    <t>Public Health. 2017 Dec;153:137-146. doi: 10.1016/j.puhe.2017.09.004. Epub 2017 Oct 16.</t>
  </si>
  <si>
    <t>Invest Ophthalmol Vis Sci. 2017 May 1;58(6):BIO300-BIO306. doi: 10.1167/iovs.17-21773.</t>
  </si>
  <si>
    <t>Invest Ophthalmol Vis Sci. 2017 Oct 1;58(12):5387-5395. doi: 10.1167/iovs.17-22272.</t>
  </si>
  <si>
    <t>Invest Ophthalmol Vis Sci. 2017 Oct 1;58(12):5378-5386. doi: 10.1167/iovs.17-22557.</t>
  </si>
  <si>
    <t xml:space="preserve">Invest Ophthalmol Vis Sci. 2017 Oct 1;58(12):5368-5377. doi: 10.1167/iovs.17-22410. Erratum in: Invest Ophthalmol Vis Sci. 2017 Nov 1;58(13):5839. </t>
  </si>
  <si>
    <t>Invest Ophthalmol Vis Sci. 2017 Oct 1;58(12):5361-5367. doi: 10.1167/iovs.17-22045.</t>
  </si>
  <si>
    <t>Invest Ophthalmol Vis Sci. 2017 Oct 1;58(12):5329-5335. doi: 10.1167/iovs.17-22579.</t>
  </si>
  <si>
    <t>Invest Ophthalmol Vis Sci. 2017 Oct 1;58(12):5320-5328. doi: 10.1167/iovs.17-22158.</t>
  </si>
  <si>
    <t>Invest Ophthalmol Vis Sci. 2017 Oct 1;58(12):5287-5297. doi: 10.1167/iovs.17-22096.</t>
  </si>
  <si>
    <t xml:space="preserve">Invest Ophthalmol Vis Sci. 2017 Oct 1;58(12):5319. doi: 10.1167/iovs.17-23045. No abstract available. </t>
  </si>
  <si>
    <t>Invest Ophthalmol Vis Sci. 2017 Oct 1;58(12):5270-5279. doi: 10.1167/iovs.17-22737.</t>
  </si>
  <si>
    <t>Invest Ophthalmol Vis Sci. 2017 Oct 1;58(12):5251-5262. doi: 10.1167/iovs.17-21955.</t>
  </si>
  <si>
    <t>Invest Ophthalmol Vis Sci. 2017 Oct 1;58(12):5242-5250. doi: 10.1167/iovs.17-22479.</t>
  </si>
  <si>
    <t>Invest Ophthalmol Vis Sci. 2017 Oct 1;58(12):5237-5241. doi: 10.1167/iovs.17-21688.</t>
  </si>
  <si>
    <t>Invest Ophthalmol Vis Sci. 2017 Oct 1;58(12):5227-5236. doi: 10.1167/iovs.17-22532.</t>
  </si>
  <si>
    <t>Invest Ophthalmol Vis Sci. 2017 Oct 1;58(12):5217-5226. doi: 10.1167/iovs.17-22203.</t>
  </si>
  <si>
    <t>Invest Ophthalmol Vis Sci. 2017 Oct 1;58(12):5209-5216. doi: 10.1167/iovs.17-22411.</t>
  </si>
  <si>
    <t>Invest Ophthalmol Vis Sci. 2017 Oct 1;58(12):5201-5208. doi: 10.1167/iovs.17-22508.</t>
  </si>
  <si>
    <t>Invest Ophthalmol Vis Sci. 2017 Oct 1;58(12):5195-5200. doi: 10.1167/iovs.17-22812.</t>
  </si>
  <si>
    <t>Invest Ophthalmol Vis Sci. 2017 Oct 1;58(12):5157-5163. doi: 10.1167/iovs.17-22347.</t>
  </si>
  <si>
    <t>JAMA Ophthalmol. 2017 Nov 1;135(11):1191-1196. doi: 10.1001/jamaophthalmol.2017.3805.</t>
  </si>
  <si>
    <t>JAMA Ophthalmol. 2017 Nov 1;135(11):1221-1230. doi: 10.1001/jamaophthalmol.2017.4097.</t>
  </si>
  <si>
    <t>JAMA Ophthalmol. 2017 Nov 1;135(11):1242-1249. doi: 10.1001/jamaophthalmol.2017.4182.</t>
  </si>
  <si>
    <t>JAMA Ophthalmol. 2017 Nov 1;135(11):1232-1241. doi: 10.1001/jamaophthalmol.2017.4152.</t>
  </si>
  <si>
    <t>PLoS One. 2017 Oct 19;12(10):e0186737. doi: 10.1371/journal.pone.0186737. eCollection 2017.</t>
  </si>
  <si>
    <t>PLoS One. 2017 Oct 19;12(10):e0186741. doi: 10.1371/journal.pone.0186741. eCollection 2017.</t>
  </si>
  <si>
    <t>PLoS One. 2017 Oct 19;12(10):e0186714. doi: 10.1371/journal.pone.0186714. eCollection 2017.</t>
  </si>
  <si>
    <t>Medicine (Baltimore). 2017 Oct;96(42):e8350. doi: 10.1097/MD.0000000000008350.</t>
  </si>
  <si>
    <t>Medicine (Baltimore). 2017 Oct;96(42):e8295. doi: 10.1097/MD.0000000000008295.</t>
  </si>
  <si>
    <t>Medicine (Baltimore). 2017 Oct;96(42):e8285. doi: 10.1097/MD.0000000000008285.</t>
  </si>
  <si>
    <t>Medicine (Baltimore). 2017 Oct;96(42):e8045. doi: 10.1097/MD.0000000000008045. Review.</t>
  </si>
  <si>
    <t>Curr Eye Res. 2017 Dec;42(12):1604-1607. doi: 10.1080/02713683.2017.1343852. Epub 2017 Oct 19.</t>
  </si>
  <si>
    <t>BMC Ophthalmol. 2017 Oct 18;17(1):192. doi: 10.1186/s12886-017-0583-3.</t>
  </si>
  <si>
    <t>Yonsei Med J. 2017 Nov;58(6):1160-1169. doi: 10.3349/ymj.2017.58.6.1160.</t>
  </si>
  <si>
    <t>Graefes Arch Clin Exp Ophthalmol. 2017 Dec;255(12):2459-2465. doi: 10.1007/s00417-017-3820-9. Epub 2017 Oct 18.</t>
  </si>
  <si>
    <t>Aerosp Med Hum Perform. 2017 Nov 1;88(11):1040-1042. doi: 10.3357/AMHP.4889.2017.</t>
  </si>
  <si>
    <t>Ophthalmologica. 2018;239(1):52-59. doi: 10.1159/000480439. Epub 2017 Oct 19.</t>
  </si>
  <si>
    <t>Rheumatology (Oxford). 2018 Jan 1;57(1):112-119. doi: 10.1093/rheumatology/kex341.</t>
  </si>
  <si>
    <t>PLoS Negl Trop Dis. 2017 Oct 18;11(10):e0006023. doi: 10.1371/journal.pntd.0006023. eCollection 2017 Oct.</t>
  </si>
  <si>
    <t>J Glaucoma. 2017 Dec;26(12):1095-1100. doi: 10.1097/IJG.0000000000000783.</t>
  </si>
  <si>
    <t>J Glaucoma. 2017 Nov;26(11):e255-e256. doi: 10.1097/IJG.0000000000000778.</t>
  </si>
  <si>
    <t>J Glaucoma. 2017 Dec;26(12):1101-1106. doi: 10.1097/IJG.0000000000000782.</t>
  </si>
  <si>
    <t>J Glaucoma. 2017 Dec;26(12):1086-1094. doi: 10.1097/IJG.0000000000000765.</t>
  </si>
  <si>
    <t>J Glaucoma. 2017 Dec;26(12):1081-1085. doi: 10.1097/IJG.0000000000000784.</t>
  </si>
  <si>
    <t xml:space="preserve">Ophthalmic Physiol Opt. 2017 Nov;37(6):655-660. doi: 10.1111/opo.12416. No abstract available. </t>
  </si>
  <si>
    <t>Ophthalmic Physiol Opt. 2017 Nov;37(6):644-654. doi: 10.1111/opo.12406. Review.</t>
  </si>
  <si>
    <t>Ophthalmic Physiol Opt. 2017 Nov;37(6):661-668. doi: 10.1111/opo.12413.</t>
  </si>
  <si>
    <t>Clin Ter. 2017 Sep-Oct;168(5):e340-e343. doi: 10.7417/T.2017.2032.</t>
  </si>
  <si>
    <t>Indian J Ophthalmol. 2017 Oct;65(10):1063-1066. doi: 10.4103/ijo.IJO_396_17.</t>
  </si>
  <si>
    <t>Indian J Ophthalmol. 2017 Oct;65(10):1061-1063. doi: 10.4103/ijo.IJO_377_17.</t>
  </si>
  <si>
    <t>Indian J Ophthalmol. 2017 Oct;65(10):1058-1061. doi: 10.4103/ijo.IJO_320_17.</t>
  </si>
  <si>
    <t>Indian J Ophthalmol. 2017 Oct;65(10):1056-1057. doi: 10.4103/ijo.IJO_335_17.</t>
  </si>
  <si>
    <t>Indian J Ophthalmol. 2017 Oct;65(10):1053-1055. doi: 10.4103/ijo.IJO_345_17.</t>
  </si>
  <si>
    <t>Indian J Ophthalmol. 2017 Oct;65(10):1051-1053. doi: 10.4103/ijo.IJO_355_17.</t>
  </si>
  <si>
    <t>Indian J Ophthalmol. 2017 Oct;65(10):1049-1051. doi: 10.4103/ijo.IJO_237_17.</t>
  </si>
  <si>
    <t>Indian J Ophthalmol. 2017 Oct;65(10):1046-1048. doi: 10.4103/ijo.IJO_322_17.</t>
  </si>
  <si>
    <t>Indian J Ophthalmol. 2017 Oct;65(10):1043-1046. doi: 10.4103/ijo.IJO_190_17.</t>
  </si>
  <si>
    <t xml:space="preserve">Indian J Ophthalmol. 2017 Oct;65(10):1041-1043. doi: 10.4103/ijo.IJO_681_17. No abstract available. </t>
  </si>
  <si>
    <t>Indian J Ophthalmol. 2017 Oct;65(10):1038-1041. doi: 10.4103/ijo.IJO_369_17.</t>
  </si>
  <si>
    <t>Indian J Ophthalmol. 2017 Oct;65(10):1036-1038. doi: 10.4103/ijo.IJO_363_17.</t>
  </si>
  <si>
    <t>Indian J Ophthalmol. 2017 Oct;65(10):1033-1035. doi: 10.4103/ijo.IJO_42_17.</t>
  </si>
  <si>
    <t>Indian J Ophthalmol. 2017 Oct;65(10):1030-1032. doi: 10.4103/ijo.IJO_415_17.</t>
  </si>
  <si>
    <t>Indian J Ophthalmol. 2017 Oct;65(10):1027-1030. doi: 10.4103/ijo.IJO_858_16.</t>
  </si>
  <si>
    <t>Indian J Ophthalmol. 2017 Oct;65(10):1025-1027. doi: 10.4103/ijo.IJO_89_17. Review.</t>
  </si>
  <si>
    <t xml:space="preserve">Indian J Ophthalmol. 2017 Oct;65(10):1023-1024. doi: 10.4103/ijo.IJO_538_17. No abstract available. </t>
  </si>
  <si>
    <t xml:space="preserve">Indian J Ophthalmol. 2017 Oct;65(10):1021-1022. doi: 10.4103/ijo.IJO_340_17. No abstract available. </t>
  </si>
  <si>
    <t xml:space="preserve">Indian J Ophthalmol. 2017 Oct;65(10):1019-1020. doi: 10.4103/ijo.IJO_397_17. No abstract available. </t>
  </si>
  <si>
    <t xml:space="preserve">Indian J Ophthalmol. 2017 Oct;65(10):1017-1018. doi: 10.4103/ijo.IJO_343_17. No abstract available. </t>
  </si>
  <si>
    <t xml:space="preserve">Indian J Ophthalmol. 2017 Oct;65(10):1015-1016. doi: 10.4103/ijo.IJO_36_17. No abstract available. </t>
  </si>
  <si>
    <t>Indian J Ophthalmol. 2017 Oct;65(10):1010-1014. doi: 10.4103/ijo.IJO_84_17.</t>
  </si>
  <si>
    <t xml:space="preserve">Indian J Ophthalmol. 2017 Oct;65(10):1008-1009. doi: 10.4103/ijo.IJO_696_17. Review. No abstract available. </t>
  </si>
  <si>
    <t>Indian J Ophthalmol. 2017 Oct;65(10):1004-1007. doi: 10.4103/ijo.IJO_188_17.</t>
  </si>
  <si>
    <t>Indian J Ophthalmol. 2017 Oct;65(10):995-998. doi: 10.4103/ijo.IJO_52_17.</t>
  </si>
  <si>
    <t>Indian J Ophthalmol. 2017 Oct;65(10):989-994. doi: 10.4103/ijo.IJO_601_16.</t>
  </si>
  <si>
    <t>Indian J Ophthalmol. 2017 Oct;65(10):984-988. doi: 10.4103/ijo.IJO_978_16.</t>
  </si>
  <si>
    <t>Indian J Ophthalmol. 2017 Oct;65(10):979-983. doi: 10.4103/ijo.IJO_645_16.</t>
  </si>
  <si>
    <t>Indian J Ophthalmol. 2017 Oct;65(10):974-978. doi: 10.4103/ijo.IJO_756_16.</t>
  </si>
  <si>
    <t>Indian J Ophthalmol. 2017 Oct;65(10):969-973. doi: 10.4103/ijo.IJO_33_17.</t>
  </si>
  <si>
    <t>Indian J Ophthalmol. 2017 Oct;65(10):963-968. doi: 10.4103/0301-4738.216734.</t>
  </si>
  <si>
    <t>Indian J Ophthalmol. 2017 Oct;65(10):949-954. doi: 10.4103/ijo.IJO_790_16.</t>
  </si>
  <si>
    <t>Indian J Ophthalmol. 2017 Oct;65(10):942-948. doi: 10.4103/ijo.IJO_152_17.</t>
  </si>
  <si>
    <t>Indian J Ophthalmol. 2017 Oct;65(10):936-941. doi: 10.4103/ijo.IJO_251_17.</t>
  </si>
  <si>
    <t>Indian J Ophthalmol. 2017 Oct;65(10):931-935. doi: 10.4103/ijo.IJO_191_17.</t>
  </si>
  <si>
    <t>Indian J Ophthalmol. 2017 Oct;65(10):926-930. doi: 10.4103/ijo.IJO_625_16.</t>
  </si>
  <si>
    <t>Indian J Ophthalmol. 2017 Oct;65(10):920-925. doi: 10.4103/ijo.IJO_512_17. Review.</t>
  </si>
  <si>
    <t>Indian J Ophthalmol. 2017 Oct;65(10):912-919. doi: 10.4103/ijo.IJO_821_17. Review.</t>
  </si>
  <si>
    <t>Graefes Arch Clin Exp Ophthalmol. 2017 Dec;255(12):2429-2435. doi: 10.1007/s00417-017-3817-4. Epub 2017 Oct 17.</t>
  </si>
  <si>
    <t>Afr J Prim Health Care Fam Med. 2017 Sep 27;9(1):e1-e7. doi: 10.4102/phcfm.v9i1.1440.</t>
  </si>
  <si>
    <t>PLoS One. 2017 Oct 17;12(10):e0186236. doi: 10.1371/journal.pone.0186236. eCollection 2017.</t>
  </si>
  <si>
    <t>PLoS One. 2017 Oct 17;12(10):e0185785. doi: 10.1371/journal.pone.0185785. eCollection 2017.</t>
  </si>
  <si>
    <t>PLoS One. 2017 Oct 17;12(10):e0186229. doi: 10.1371/journal.pone.0186229. eCollection 2017.</t>
  </si>
  <si>
    <t>Optom Vis Sci. 2017 Nov;94(11):1047-1051. doi: 10.1097/OPX.0000000000001137.</t>
  </si>
  <si>
    <t>Pediatr Hematol Oncol. 2017 May;34(4):254-259. doi: 10.1080/08880018.2017.1360971. Epub 2017 Oct 17.</t>
  </si>
  <si>
    <t>J Med Food. 2017 Oct;20(10):989-1001. doi: 10.1089/jmf.2016.3891.</t>
  </si>
  <si>
    <t>Mol Cell Biol. 2017 Nov 28;37(24). pii: e00295-17. doi: 10.1128/MCB.00295-17. Print 2017 Dec 15.</t>
  </si>
  <si>
    <t>World Neurosurg. 2018 Jan;109:e546-e553. doi: 10.1016/j.wneu.2017.10.018. Epub 2017 Oct 13.</t>
  </si>
  <si>
    <t>Am J Ophthalmol. 2017 Dec;184:108-114. doi: 10.1016/j.ajo.2017.10.005. Epub 2017 Oct 14.</t>
  </si>
  <si>
    <t>Am J Ophthalmol. 2017 Dec;184:181-188. doi: 10.1016/j.ajo.2017.10.006. Epub 2017 Oct 14.</t>
  </si>
  <si>
    <t>Brain Res. 2018 Jan 1;1678:47-55. doi: 10.1016/j.brainres.2017.10.007. Epub 2017 Oct 13.</t>
  </si>
  <si>
    <t>Autoimmun Rev. 2017 Dec;16(12):1254-1264. doi: 10.1016/j.autrev.2017.10.010. Epub 2017 Oct 14. Review.</t>
  </si>
  <si>
    <t>Autoimmun Rev. 2017 Dec;16(12):1219-1223. doi: 10.1016/j.autrev.2017.10.005. Epub 2017 Oct 14. Review.</t>
  </si>
  <si>
    <t>Am J Pathol. 2018 Jan;188(1):160-172. doi: 10.1016/j.ajpath.2017.08.032. Epub 2017 Oct 14.</t>
  </si>
  <si>
    <t>Behav Brain Res. 2018 Feb 15;338:76-87. doi: 10.1016/j.bbr.2017.10.012. Epub 2017 Oct 14.</t>
  </si>
  <si>
    <t>Hum Mol Genet. 2017 Nov 15;26(22):4451-4464. doi: 10.1093/hmg/ddx332.</t>
  </si>
  <si>
    <t>PLoS One. 2017 Oct 16;12(10):e0182606. doi: 10.1371/journal.pone.0182606. eCollection 2017.</t>
  </si>
  <si>
    <t>Ophthal Plast Reconstr Surg. 2018 Jan/Feb;34(1):79-81. doi: 10.1097/IOP.0000000000001011.</t>
  </si>
  <si>
    <t>Optom Vis Sci. 2017 Nov;94(11):1052-1057. doi: 10.1097/OPX.0000000000001136.</t>
  </si>
  <si>
    <t>Optom Vis Sci. 2017 Nov;94(11):1009-1014. doi: 10.1097/OPX.0000000000001134.</t>
  </si>
  <si>
    <t>J Glaucoma. 2017 Dec;26(12):1137-1143. doi: 10.1097/IJG.0000000000000802.</t>
  </si>
  <si>
    <t>J Glaucoma. 2017 Dec;26(12):1130-1136. doi: 10.1097/IJG.0000000000000803.</t>
  </si>
  <si>
    <t>Adv Healthc Mater. 2017 Dec;6(23). doi: 10.1002/adhm.201700733. Epub 2017 Oct 16. Review.</t>
  </si>
  <si>
    <t>Graefes Arch Clin Exp Ophthalmol. 2017 Dec;255(12):2407-2414. doi: 10.1007/s00417-017-3827-2. Epub 2017 Oct 15.</t>
  </si>
  <si>
    <t>Bioorg Med Chem. 2017 Nov 1;25(21):6071-6085. doi: 10.1016/j.bmc.2017.09.045. Epub 2017 Oct 4.</t>
  </si>
  <si>
    <t>Am J Emerg Med. 2017 Dec;35(12):1988.e3-1988.e5. doi: 10.1016/j.ajem.2017.10.006. Epub 2017 Oct 5.</t>
  </si>
  <si>
    <t>Cont Lens Anterior Eye. 2017 Dec;40(6):389-393. doi: 10.1016/j.clae.2017.10.001. Epub 2017 Oct 9.</t>
  </si>
  <si>
    <t>Graefes Arch Clin Exp Ophthalmol. 2018 Jan;256(1):173-179. doi: 10.1007/s00417-017-3825-4. Epub 2017 Oct 14.</t>
  </si>
  <si>
    <t>Graefes Arch Clin Exp Ophthalmol. 2018 Jan;256(1):11-21. doi: 10.1007/s00417-017-3814-7. Epub 2017 Oct 14.</t>
  </si>
  <si>
    <t>Biochem Biophys Res Commun. 2017 Dec 9;494(1-2):220-226. doi: 10.1016/j.bbrc.2017.10.049. Epub 2017 Oct 12.</t>
  </si>
  <si>
    <t>Am J Ophthalmol. 2017 Dec;184:115-120. doi: 10.1016/j.ajo.2017.10.003. Epub 2017 Oct 13.</t>
  </si>
  <si>
    <t>Am J Ophthalmol. 2017 Dec;184:121-128. doi: 10.1016/j.ajo.2017.10.004. Epub 2017 Oct 13.</t>
  </si>
  <si>
    <t>Am J Ophthalmol. 2017 Dec;184:129-136. doi: 10.1016/j.ajo.2017.10.001. Epub 2017 Oct 13.</t>
  </si>
  <si>
    <t>Am J Ophthalmol. 2017 Dec;184:97-107. doi: 10.1016/j.ajo.2017.10.002. Epub 2017 Oct 13.</t>
  </si>
  <si>
    <t>Graefes Arch Clin Exp Ophthalmol. 2018 Jan;256(1):39-47. doi: 10.1007/s00417-017-3819-2. Epub 2017 Oct 13.</t>
  </si>
  <si>
    <t>Acta Biomater. 2017 Dec;64:126-136. doi: 10.1016/j.actbio.2017.10.015. Epub 2017 Oct 10.</t>
  </si>
  <si>
    <t>Acta Biomater. 2017 Dec;64:346-356. doi: 10.1016/j.actbio.2017.10.011. Epub 2017 Oct 10.</t>
  </si>
  <si>
    <t>J Am Acad Dermatol. 2017 Nov;77(5):795-806. doi: 10.1016/j.jaad.2017.02.019. Review.</t>
  </si>
  <si>
    <t>BMC Ophthalmol. 2017 Oct 13;17(1):191. doi: 10.1186/s12886-017-0574-4.</t>
  </si>
  <si>
    <t>Sleep. 2017 Nov 1;40(11). doi: 10.1093/sleep/zsx154.</t>
  </si>
  <si>
    <t>J Med Entomol. 2017 Nov 7;54(6):1783-1785. doi: 10.1093/jme/tjx167.</t>
  </si>
  <si>
    <t>PLoS One. 2017 Oct 13;12(10):e0186224. doi: 10.1371/journal.pone.0186224. eCollection 2017.</t>
  </si>
  <si>
    <t>Jpn J Ophthalmol. 2018 Jan;62(1):31-40. doi: 10.1007/s10384-017-0540-y. Epub 2017 Oct 13.</t>
  </si>
  <si>
    <t>Lasers Med Sci. 2018 Jan;33(1):111-121. doi: 10.1007/s10103-017-2349-9. Epub 2017 Oct 13.</t>
  </si>
  <si>
    <t>BMC Med. 2017 Oct 13;15(1):183. doi: 10.1186/s12916-017-0945-y.</t>
  </si>
  <si>
    <t>PLoS One. 2017 Oct 12;12(10):e0186453. doi: 10.1371/journal.pone.0186453. eCollection 2017.</t>
  </si>
  <si>
    <t>PLoS One. 2017 Oct 12;12(10):e0186209. doi: 10.1371/journal.pone.0186209. eCollection 2017.</t>
  </si>
  <si>
    <t>PLoS One. 2017 Oct 12;12(10):e0185874. doi: 10.1371/journal.pone.0185874. eCollection 2017.</t>
  </si>
  <si>
    <t>PLoS One. 2017 Oct 12;12(10):e0186221. doi: 10.1371/journal.pone.0186221. eCollection 2017.</t>
  </si>
  <si>
    <t>PLoS One. 2017 Oct 12;12(10):e0186272. doi: 10.1371/journal.pone.0186272. eCollection 2017.</t>
  </si>
  <si>
    <t>PLoS One. 2017 Oct 12;12(10):e0186180. doi: 10.1371/journal.pone.0186180. eCollection 2017.</t>
  </si>
  <si>
    <t>PLoS One. 2017 Oct 12;12(10):e0184064. doi: 10.1371/journal.pone.0184064. eCollection 2017.</t>
  </si>
  <si>
    <t>Genet Test Mol Biomarkers. 2017 Dec;21(12):754-758. doi: 10.1089/gtmb.2017.0147. Epub 2017 Oct 12.</t>
  </si>
  <si>
    <t>J Ocul Pharmacol Ther. 2017 Dec;33(10):753-762. doi: 10.1089/jop.2017.0053. Epub 2017 Oct 12.</t>
  </si>
  <si>
    <t>S Afr Med J. 2017 Sep 22;107(10):843-846. doi: 10.7196/SAMJ.2017.v107i10.12740.</t>
  </si>
  <si>
    <t>Korean J Ophthalmol. 2017 Dec;31(6):557-567. doi: 10.3341/kjo.2017.0025. Epub 2017 Nov 24.</t>
  </si>
  <si>
    <t>Korean J Ophthalmol. 2017 Dec;31(6):548-556. doi: 10.3341/kjo.2016.0118. Epub 2017 Nov 27.</t>
  </si>
  <si>
    <t>Korean J Ophthalmol. 2017 Dec;31(6):538-547. doi: 10.3341/kjo.2017.0017. Epub 2017 Oct 20.</t>
  </si>
  <si>
    <t>Korean J Ophthalmol. 2017 Dec;31(6):524-532. doi: 10.3341/kjo.2015.0143. Epub 2017 Sep 22.</t>
  </si>
  <si>
    <t>Korean J Ophthalmol. 2017 Dec;31(6):514-523. doi: 10.3341/kjo.2016.0098. Epub 2017 Aug 26.</t>
  </si>
  <si>
    <t>Korean J Ophthalmol. 2017 Dec;31(6):508-513. doi: 10.3341/kjo.2017.0021. Epub 2017 Nov 15.</t>
  </si>
  <si>
    <t>Korean J Ophthalmol. 2017 Dec;31(6):497-507. doi: 10.3341/kjo.2016.0108. Epub 2017 Nov 30.</t>
  </si>
  <si>
    <t>Korean J Ophthalmol. 2017 Dec;31(6):489-496. doi: 10.3341/kjo.2016.0107. Epub 2017 Oct 20.</t>
  </si>
  <si>
    <t>Jpn J Ophthalmol. 2018 Jan;62(1):41-47. doi: 10.1007/s10384-017-0538-5. Epub 2017 Oct 11.</t>
  </si>
  <si>
    <t>Trans Am Ophthalmol Soc. 2017 Aug 22;115:T3. eCollection 2017 Aug.</t>
  </si>
  <si>
    <t>BMC Ophthalmol. 2017 Oct 11;17(1):190. doi: 10.1186/s12886-017-0573-5.</t>
  </si>
  <si>
    <t>Ophthalmic Surg Lasers Imaging Retina. 2017 Oct 1;48(10):859-869. doi: 10.3928/23258160-20170928-14. Review.</t>
  </si>
  <si>
    <t>Ophthalmic Surg Lasers Imaging Retina. 2017 Oct 1;48(10):856-858. doi: 10.3928/23258160-20170928-13.</t>
  </si>
  <si>
    <t>Ophthalmic Surg Lasers Imaging Retina. 2017 Oct 1;48(10):852-855. doi: 10.3928/23258160-20170928-12.</t>
  </si>
  <si>
    <t>Ophthalmic Surg Lasers Imaging Retina. 2017 Oct 1;48(10):844-850. doi: 10.3928/23258160-20170928-11.</t>
  </si>
  <si>
    <t>Ophthalmic Surg Lasers Imaging Retina. 2017 Oct 1;48(10):838-842. doi: 10.3928/23258160-20170928-10.</t>
  </si>
  <si>
    <t>Ophthalmic Surg Lasers Imaging Retina. 2017 Oct 1;48(10):834-837. doi: 10.3928/23258160-20170928-09.</t>
  </si>
  <si>
    <t>Ophthalmic Surg Lasers Imaging Retina. 2017 Oct 1;48(10):830-832. doi: 10.3928/23258160-20170928-08.</t>
  </si>
  <si>
    <t>Ophthalmic Surg Lasers Imaging Retina. 2017 Oct 1;48(10):822-828. doi: 10.3928/23258160-20170928-07.</t>
  </si>
  <si>
    <t>Ophthalmic Surg Lasers Imaging Retina. 2017 Oct 1;48(10):810-815. doi: 10.3928/23258160-20170928-05.</t>
  </si>
  <si>
    <t>Ophthalmic Surg Lasers Imaging Retina. 2017 Oct 1;48(10):799-809. doi: 10.3928/23258160-20170928-04.</t>
  </si>
  <si>
    <t>Ophthalmic Surg Lasers Imaging Retina. 2017 Oct 1;48(10):793-798. doi: 10.3928/23258160-20170928-03.</t>
  </si>
  <si>
    <t>Ophthalmic Surg Lasers Imaging Retina. 2017 Oct 1;48(10):786-792. doi: 10.3928/23258160-20170928-02.</t>
  </si>
  <si>
    <t>PLoS One. 2017 Oct 11;12(10):e0185120. doi: 10.1371/journal.pone.0185120. eCollection 2017.</t>
  </si>
  <si>
    <t>Medicine (Baltimore). 2017 Oct;96(41):e8292. doi: 10.1097/MD.0000000000008292.</t>
  </si>
  <si>
    <t>Medicine (Baltimore). 2017 Oct;96(41):e8218. doi: 10.1097/MD.0000000000008218.</t>
  </si>
  <si>
    <t>Medicine (Baltimore). 2017 Oct;96(41):e8188. doi: 10.1097/MD.0000000000008188.</t>
  </si>
  <si>
    <t>Medicine (Baltimore). 2017 Oct;96(41):e7951. doi: 10.1097/MD.0000000000007951.</t>
  </si>
  <si>
    <t>Radiol Med. 2018 Feb;123(2):117-124. doi: 10.1007/s11547-017-0812-0. Epub 2017 Oct 10.</t>
  </si>
  <si>
    <t xml:space="preserve">CMAJ. 2017 Oct 10;189(40):E1264. doi: 10.1503/cmaj.170792. No abstract available. </t>
  </si>
  <si>
    <t>World Neurosurg. 2018 Jan;109:230-232. doi: 10.1016/j.wneu.2017.09.197. Epub 2017 Oct 7.</t>
  </si>
  <si>
    <t>World Neurosurg. 2018 Jan;109:e409-e416. doi: 10.1016/j.wneu.2017.09.194. Epub 2017 Oct 7.</t>
  </si>
  <si>
    <t>World Neurosurg. 2018 Jan;109:e434-e445. doi: 10.1016/j.wneu.2017.09.202. Epub 2017 Oct 7.</t>
  </si>
  <si>
    <t>BMC Ophthalmol. 2017 Oct 10;17(1):187. doi: 10.1186/s12886-017-0587-z.</t>
  </si>
  <si>
    <t>BMC Ophthalmol. 2017 Oct 10;17(1):189. doi: 10.1186/s12886-017-0586-0.</t>
  </si>
  <si>
    <t>BMC Ophthalmol. 2017 Oct 10;17(1):188. doi: 10.1186/s12886-017-0585-1.</t>
  </si>
  <si>
    <t>Hum Mol Genet. 2017 Oct 15;26(20):4055-4066. doi: 10.1093/hmg/ddx296.</t>
  </si>
  <si>
    <t>Hum Mol Genet. 2017 Oct 15;26(20):4011-4027. doi: 10.1093/hmg/ddx292.</t>
  </si>
  <si>
    <t>PLoS One. 2017 Oct 9;12(10):e0186069. doi: 10.1371/journal.pone.0186069. eCollection 2017.</t>
  </si>
  <si>
    <t>J Glaucoma. 2017 Dec;26(12):e268-e270. doi: 10.1097/IJG.0000000000000801.</t>
  </si>
  <si>
    <t>J Glaucoma. 2017 Dec;26(12):1120-1129. doi: 10.1097/IJG.0000000000000800.</t>
  </si>
  <si>
    <t>J Glaucoma. 2017 Dec;26(12):1114-1119. doi: 10.1097/IJG.0000000000000799.</t>
  </si>
  <si>
    <t>Retina. 2018 Jan;38 Suppl 1:S67-S78. doi: 10.1097/IAE.0000000000001836.</t>
  </si>
  <si>
    <t>Cornea. 2017 Nov;36 Suppl 1:S53-S59. doi: 10.1097/ICO.0000000000001388. Review.</t>
  </si>
  <si>
    <t>Cornea. 2017 Nov;36 Suppl 1:S5-S8. doi: 10.1097/ICO.0000000000001354. Review.</t>
  </si>
  <si>
    <t>Korean J Ophthalmol. 2017 Oct;31(5):431-438. doi: 10.3341/kjo.2016.0101.</t>
  </si>
  <si>
    <t>Korean J Ophthalmol. 2017 Oct;31(5):375-382. doi: 10.3341/kjo.2016.0129.</t>
  </si>
  <si>
    <t>Graefes Arch Clin Exp Ophthalmol. 2017 Dec;255(12):2337-2345. doi: 10.1007/s00417-017-3808-5. Epub 2017 Oct 10.</t>
  </si>
  <si>
    <t>Toxicology. 2017 Dec 1;392:22-31. doi: 10.1016/j.tox.2017.10.005. Epub 2017 Oct 6.</t>
  </si>
  <si>
    <t>Cont Lens Anterior Eye. 2017 Dec;40(6):367-381. doi: 10.1016/j.clae.2017.09.016. Epub 2017 Oct 6.</t>
  </si>
  <si>
    <t>J Emerg Med. 2017 Sep;53(3):405-407. doi: 10.1016/j.jemermed.2016.10.021.</t>
  </si>
  <si>
    <t>J Biochem. 2018 Jan 1;163(1):3-9. doi: 10.1093/jb/mvx057. Review.</t>
  </si>
  <si>
    <t xml:space="preserve">Retina. 2017 Nov;37(11):e132-e134. doi: 10.1097/IAE.0000000000001868. No abstract available. </t>
  </si>
  <si>
    <t xml:space="preserve">Retina. 2017 Nov;37(11):e125-e127. doi: 10.1097/IAE.0000000000001843. No abstract available. </t>
  </si>
  <si>
    <t>Cornea. 2017 Nov;36(11):1408-1414. doi: 10.1097/ICO.0000000000001336.</t>
  </si>
  <si>
    <t>Cornea. 2017 Nov;36(11):1295-1301. doi: 10.1097/ICO.0000000000001301.</t>
  </si>
  <si>
    <t>J Glaucoma. 2017 Oct;26(10):896-901. doi: 10.1097/IJG.0000000000000759.</t>
  </si>
  <si>
    <t>J Glaucoma. 2017 Oct;26(10):888-895. doi: 10.1097/IJG.0000000000000758.</t>
  </si>
  <si>
    <t>J Pediatr Ophthalmol Strabismus. 2017 Oct 9;54:e67-e70. doi: 10.3928/01913913-20170907-04.</t>
  </si>
  <si>
    <t>J Pediatr Ophthalmol Strabismus. 2017 Oct 9;54:e63-e66. doi: 10.3928/01913913-20170907-05.</t>
  </si>
  <si>
    <t>J Pediatr Ophthalmol Strabismus. 2017 Oct 9;54:e58-e59. doi: 10.3928/01913913-20170810-03.</t>
  </si>
  <si>
    <t>J Pediatr Ophthalmol Strabismus. 2018 Jan 1;55(1):65-67. doi: 10.3928/01913913-20170703-08. Epub 2017 Oct 9.</t>
  </si>
  <si>
    <t>J Pediatr Ophthalmol Strabismus. 2018 Jan 1;55(1):14-22. doi: 10.3928/01913913-20170703-16. Epub 2017 Oct 9. Review.</t>
  </si>
  <si>
    <t>J Pediatr Ophthalmol Strabismus. 2018 Jan 1;55(1):30-36. doi: 10.3928/01913913-20170703-13. Epub 2017 Oct 9.</t>
  </si>
  <si>
    <t>J Pediatr Ophthalmol Strabismus. 2018 Jan 1;55(1):43-46. doi: 10.3928/01913913-20170801-04. Epub 2017 Oct 9.</t>
  </si>
  <si>
    <t>J Pediatr Ophthalmol Strabismus. 2017 Nov 1;54(6):369-374. doi: 10.3928/01913913-20170801-03. Epub 2017 Oct 9.</t>
  </si>
  <si>
    <t>J Pediatr Ophthalmol Strabismus. 2018 Jan 1;55(1):59-64. doi: 10.3928/01913913-20170703-05. Epub 2017 Oct 9.</t>
  </si>
  <si>
    <t>J Pediatr Ophthalmol Strabismus. 2018 Jan 1;55(1):47-52. doi: 10.3928/01913913-20170703-14. Epub 2017 Oct 9.</t>
  </si>
  <si>
    <t>J Pediatr Ophthalmol Strabismus. 2018 Jan 1;55(1):37-42. doi: 10.3928/01913913-20170703-12. Epub 2017 Oct 9.</t>
  </si>
  <si>
    <t>J Pediatr Ophthalmol Strabismus. 2018 Jan 1;55(1):23-29. doi: 10.3928/01913913-20170823-02. Epub 2017 Oct 9.</t>
  </si>
  <si>
    <t>J Pediatr Ophthalmol Strabismus. 2018 Jan 1;55(1):53-58. doi: 10.3928/01913913-20170703-06. Epub 2017 Oct 9.</t>
  </si>
  <si>
    <t>J Glaucoma. 2017 Oct;26(10):940-946. doi: 10.1097/IJG.0000000000000750.</t>
  </si>
  <si>
    <t>J Glaucoma. 2017 Oct;26(10):929-935. doi: 10.1097/IJG.0000000000000756.</t>
  </si>
  <si>
    <t>J Neuroophthalmol. 2017 Dec;37(4):371-381. doi: 10.1097/WNO.0000000000000570.</t>
  </si>
  <si>
    <t>J Neuroophthalmol. 2017 Dec;37(4):418-420. doi: 10.1097/WNO.0000000000000535.</t>
  </si>
  <si>
    <t>Optom Vis Sci. 2017 Nov;94(11):1066-1069. doi: 10.1097/OPX.0000000000001133.</t>
  </si>
  <si>
    <t>J Clin Invest. 2017 Nov 1;127(11):3987-4000. doi: 10.1172/JCI89893. Epub 2017 Oct 9.</t>
  </si>
  <si>
    <t>Semin Ophthalmol. 2018;33(1):11-16. doi: 10.1080/08820538.2017.1353806. Epub 2017 Oct 9. Review.</t>
  </si>
  <si>
    <t>Am J Ophthalmol. 2017 Dec;184:75-83. doi: 10.1016/j.ajo.2017.09.030. Epub 2017 Oct 6.</t>
  </si>
  <si>
    <t>Am J Ophthalmol. 2017 Dec;184:42-51. doi: 10.1016/j.ajo.2017.09.029. Epub 2017 Oct 5.</t>
  </si>
  <si>
    <t>Am J Ophthalmol. 2017 Dec;184:84-96. doi: 10.1016/j.ajo.2017.09.028. Epub 2017 Oct 6.</t>
  </si>
  <si>
    <t>Cont Lens Anterior Eye. 2017 Dec;40(6):401-407. doi: 10.1016/j.clae.2017.09.018. Epub 2017 Oct 4.</t>
  </si>
  <si>
    <t>World Neurosurg. 2018 Jan;109:294. doi: 10.1016/j.wneu.2017.09.173. Epub 2017 Oct 5.</t>
  </si>
  <si>
    <t>World Neurosurg. 2018 Jan;109:e265-e273. doi: 10.1016/j.wneu.2017.09.159. Epub 2017 Oct 4.</t>
  </si>
  <si>
    <t>Exp Eye Res. 2017 Dec;165:118-124. doi: 10.1016/j.exer.2017.10.002. Epub 2017 Oct 5.</t>
  </si>
  <si>
    <t xml:space="preserve">Psychiatr Pol. 2017 Aug 29;51(4):647-659. doi: 10.12740/PP/OnlineFirst/62804. Epub 2017 Aug 29. English, Polish. </t>
  </si>
  <si>
    <t>Graefes Arch Clin Exp Ophthalmol. 2018 Jan;256(1):209-218. doi: 10.1007/s00417-017-3816-5. Epub 2017 Oct 6.</t>
  </si>
  <si>
    <t>Invest Ophthalmol Vis Sci. 2017 Oct 1;58(12):5129-5141. doi: 10.1167/iovs.17-22200.</t>
  </si>
  <si>
    <t>Invest Ophthalmol Vis Sci. 2017 Oct 1;58(12):5122-5128. doi: 10.1167/iovs.17-22040.</t>
  </si>
  <si>
    <t>Invest Ophthalmol Vis Sci. 2017 Oct 1;58(12):5098-5104. doi: 10.1167/iovs.17-22506.</t>
  </si>
  <si>
    <t>Invest Ophthalmol Vis Sci. 2017 Oct 1;58(12):5093-5097. doi: 10.1167/iovs.17-22364.</t>
  </si>
  <si>
    <t>Neurology. 2017 Nov 7;89(19):1995-2001. doi: 10.1212/WNL.0000000000004611. Epub 2017 Oct 6.</t>
  </si>
  <si>
    <t>Br J Ophthalmol. 2017 Dec;101(12):1731-1738. doi: 10.1136/bjophthalmol-2016-310044. Epub 2017 Oct 6.</t>
  </si>
  <si>
    <t>World Neurosurg. 2018 Jan;109:e1-e15. doi: 10.1016/j.wneu.2017.09.144. Epub 2017 Oct 3.</t>
  </si>
  <si>
    <t>Exp Eye Res. 2017 Dec;165:109-117. doi: 10.1016/j.exer.2017.10.001. Epub 2017 Oct 3.</t>
  </si>
  <si>
    <t xml:space="preserve">Can J Ophthalmol. 2017 Oct;52(5):e193-e195. doi: 10.1016/j.jcjo.2017.02.009. Epub 2017 May 3. No abstract available. </t>
  </si>
  <si>
    <t xml:space="preserve">Can J Ophthalmol. 2017 Oct;52(5):e190-e192. doi: 10.1016/j.jcjo.2017.02.013. Epub 2017 Apr 20. No abstract available. </t>
  </si>
  <si>
    <t xml:space="preserve">Can J Ophthalmol. 2017 Oct;52(5):e188-e190. doi: 10.1016/j.jcjo.2017.02.008. Epub 2017 Apr 18. No abstract available. </t>
  </si>
  <si>
    <t xml:space="preserve">Can J Ophthalmol. 2017 Oct;52(5):e185-e188. doi: 10.1016/j.jcjo.2017.02.007. Epub 2017 Apr 18. No abstract available. </t>
  </si>
  <si>
    <t xml:space="preserve">Can J Ophthalmol. 2017 Oct;52(5):e182-e185. doi: 10.1016/j.jcjo.2017.03.009. Epub 2017 Apr 21. No abstract available. </t>
  </si>
  <si>
    <t xml:space="preserve">Can J Ophthalmol. 2017 Oct;52(5):e181-e182. doi: 10.1016/j.jcjo.2017.02.011. Epub 2017 May 16. No abstract available. </t>
  </si>
  <si>
    <t xml:space="preserve">Can J Ophthalmol. 2017 Oct;52(5):e178-e181. doi: 10.1016/j.jcjo.2017.03.001. Epub 2017 May 19. No abstract available. </t>
  </si>
  <si>
    <t xml:space="preserve">Can J Ophthalmol. 2017 Oct;52(5):e171-e173. doi: 10.1016/j.jcjo.2017.03.008. Epub 2017 May 11. No abstract available. </t>
  </si>
  <si>
    <t xml:space="preserve">Can J Ophthalmol. 2017 Oct;52(5):e169-e171. doi: 10.1016/j.jcjo.2017.02.021. Epub 2017 May 3. No abstract available. </t>
  </si>
  <si>
    <t xml:space="preserve">Can J Ophthalmol. 2017 Oct;52(5):e167-e169. doi: 10.1016/j.jcjo.2017.02.022. Epub 2017 May 6. No abstract available. </t>
  </si>
  <si>
    <t xml:space="preserve">Can J Ophthalmol. 2017 Oct;52(5):e163-e167. doi: 10.1016/j.jcjo.2017.03.018. Epub 2017 Jun 13. No abstract available. </t>
  </si>
  <si>
    <t xml:space="preserve">Can J Ophthalmol. 2017 Oct;52(5):e161-e163. doi: 10.1016/j.jcjo.2017.03.014. Epub 2017 May 10. No abstract available. </t>
  </si>
  <si>
    <t xml:space="preserve">Can J Ophthalmol. 2017 Oct;52(5):e159-e161. doi: 10.1016/j.jcjo.2017.03.003. Epub 2017 Apr 20. No abstract available. </t>
  </si>
  <si>
    <t xml:space="preserve">Can J Ophthalmol. 2017 Oct;52(5):e156-e159. doi: 10.1016/j.jcjo.2017.03.011. Epub 2017 May 10. No abstract available. </t>
  </si>
  <si>
    <t>Can J Ophthalmol. 2017 Oct;52(5):527-532. doi: 10.1016/j.jcjo.2017.02.023. Epub 2017 Jul 5.</t>
  </si>
  <si>
    <t>Can J Ophthalmol. 2017 Oct;52(5):519-526. doi: 10.1016/j.jcjo.2017.03.004. Epub 2017 May 16.</t>
  </si>
  <si>
    <t>Can J Ophthalmol. 2017 Oct;52(5):513-518. doi: 10.1016/j.jcjo.2017.02.019. Epub 2017 May 26.</t>
  </si>
  <si>
    <t>Can J Ophthalmol. 2017 Oct;52(5):508-512. doi: 10.1016/j.jcjo.2017.01.015. Epub 2017 Mar 18.</t>
  </si>
  <si>
    <t>Can J Ophthalmol. 2017 Oct;52(5):499-502. doi: 10.1016/j.jcjo.2017.01.013. Epub 2017 Apr 29.</t>
  </si>
  <si>
    <t>Can J Ophthalmol. 2017 Oct;52(5):494-498. doi: 10.1016/j.jcjo.2017.03.002. Epub 2017 May 16.</t>
  </si>
  <si>
    <t>Can J Ophthalmol. 2017 Oct;52(5):486-493. doi: 10.1016/j.jcjo.2017.02.025. Epub 2017 May 19.</t>
  </si>
  <si>
    <t>Can J Ophthalmol. 2017 Oct;52(5):480-485. doi: 10.1016/j.jcjo.2017.02.002. Epub 2017 Mar 17.</t>
  </si>
  <si>
    <t>Can J Ophthalmol. 2017 Oct;52(5):475-479. doi: 10.1016/j.jcjo.2017.02.014. Epub 2017 May 8.</t>
  </si>
  <si>
    <t>Can J Ophthalmol. 2017 Oct;52(5):468-474. doi: 10.1016/j.jcjo.2017.02.012. Epub 2017 Jul 19.</t>
  </si>
  <si>
    <t>Can J Ophthalmol. 2017 Oct;52(5):463-467. doi: 10.1016/j.jcjo.2017.03.010. Epub 2017 May 10.</t>
  </si>
  <si>
    <t>Can J Ophthalmol. 2017 Oct;52(5):458-462. doi: 10.1016/j.jcjo.2017.01.011. Epub 2017 Mar 18. Review.</t>
  </si>
  <si>
    <t>Can J Ophthalmol. 2017 Oct;52(5):453-457. doi: 10.1016/j.jcjo.2017.03.007. Epub 2017 Apr 21.</t>
  </si>
  <si>
    <t>Can J Ophthalmol. 2017 Oct;52(5):447-452. doi: 10.1016/j.jcjo.2017.02.024. Epub 2017 May 31.</t>
  </si>
  <si>
    <t>Can J Ophthalmol. 2017 Oct;52(5):441-446. doi: 10.1016/j.jcjo.2017.02.020. Epub 2017 May 3.</t>
  </si>
  <si>
    <t>Can J Ophthalmol. 2017 Oct;52(5):435-440. doi: 10.1016/j.jcjo.2017.02.017. Epub 2017 Apr 15.</t>
  </si>
  <si>
    <t>BMC Ophthalmol. 2017 Oct 6;17(1):186. doi: 10.1186/s12886-017-0584-2.</t>
  </si>
  <si>
    <t>Virology. 2017 Dec;512:194-200. doi: 10.1016/j.virol.2017.09.021. Epub 2017 Oct 3.</t>
  </si>
  <si>
    <t>J Anal Toxicol. 2017 Oct 1;41(8):708-709. doi: 10.1093/jat/bkx050.</t>
  </si>
  <si>
    <t>PLoS One. 2017 Oct 6;12(10):e0184863. doi: 10.1371/journal.pone.0184863. eCollection 2017.</t>
  </si>
  <si>
    <t>PLoS One. 2017 Oct 6;12(10):e0184998. doi: 10.1371/journal.pone.0184998. eCollection 2017.</t>
  </si>
  <si>
    <t>Curr Eye Res. 2017 Dec;42(12):1644-1649. doi: 10.1080/02713683.2017.1329443. Epub 2017 Oct 6.</t>
  </si>
  <si>
    <t>Curr Eye Res. 2017 Dec;42(12):1650-1658. doi: 10.1080/02713683.2017.1344713. Epub 2017 Oct 6.</t>
  </si>
  <si>
    <t>Curr Opin Ophthalmol. 2018 Jan;29(1):19-32. doi: 10.1097/ICU.0000000000000437. Review.</t>
  </si>
  <si>
    <t>Medicine (Baltimore). 2017 Oct;96(40):e8205. doi: 10.1097/MD.0000000000008205.</t>
  </si>
  <si>
    <t>Medicine (Baltimore). 2017 Oct;96(40):e8160. doi: 10.1097/MD.0000000000008160.</t>
  </si>
  <si>
    <t>Medicine (Baltimore). 2017 Oct;96(40):e7971. doi: 10.1097/MD.0000000000007971.</t>
  </si>
  <si>
    <t>Medicine (Baltimore). 2017 Oct;96(40):e7958. doi: 10.1097/MD.0000000000007958. Review.</t>
  </si>
  <si>
    <t xml:space="preserve">Retina. 2017 Nov;37(11):e135-e137. doi: 10.1097/IAE.0000000000001880. No abstract available. </t>
  </si>
  <si>
    <t xml:space="preserve">Retina. 2017 Nov;37(11):e128-e129. doi: 10.1097/IAE.0000000000001852. No abstract available. </t>
  </si>
  <si>
    <t>Curr Opin Ophthalmol. 2017 Nov;28(6):607-612. doi: 10.1097/ICU.0000000000000419. Review.</t>
  </si>
  <si>
    <t>Curr Opin Ophthalmol. 2017 Nov;28(6):573-578. doi: 10.1097/ICU.0000000000000428. Review.</t>
  </si>
  <si>
    <t>Curr Opin Ophthalmol. 2017 Nov;28(6):564-572. doi: 10.1097/ICU.0000000000000414. Review.</t>
  </si>
  <si>
    <t>J Glaucoma. 2017 Dec;26(12):e261-e263. doi: 10.1097/IJG.0000000000000795.</t>
  </si>
  <si>
    <t>J Glaucoma. 2017 Dec;26(12):e264-e267. doi: 10.1097/IJG.0000000000000796.</t>
  </si>
  <si>
    <t>J Glaucoma. 2017 Dec;26(12):1063-1067. doi: 10.1097/IJG.0000000000000792.</t>
  </si>
  <si>
    <t>J Glaucoma. 2017 Dec;26(12):1107-1113. doi: 10.1097/IJG.0000000000000791.</t>
  </si>
  <si>
    <t>J Glaucoma. 2017 Dec;26(12):1072-1080. doi: 10.1097/IJG.0000000000000781.</t>
  </si>
  <si>
    <t>J Neurosurg Pediatr. 2017 Dec;20(6):549-555. doi: 10.3171/2017.6.PEDS17107. Epub 2017 Oct 6.</t>
  </si>
  <si>
    <t xml:space="preserve">Wkly Epidemiol Rec. 2017 Oct 6;92(40):589-93. English, French.  No abstract available. </t>
  </si>
  <si>
    <t>Jpn J Ophthalmol. 2017 Nov;61(6):494-504. doi: 10.1007/s10384-017-0532-y. Epub 2017 Oct 5.</t>
  </si>
  <si>
    <t>Graefes Arch Clin Exp Ophthalmol. 2017 Dec;255(12):2347-2355. doi: 10.1007/s00417-017-3813-8. Epub 2017 Oct 5.</t>
  </si>
  <si>
    <t>Invest Ophthalmol Vis Sci. 2017 Oct 1;58(12):5086-5092. doi: 10.1167/iovs.17-22030.</t>
  </si>
  <si>
    <t>JAMA Ophthalmol. 2017 Nov 1;135(11):1206-1213. doi: 10.1001/jamaophthalmol.2017.4030.</t>
  </si>
  <si>
    <t>Eye (Lond). 2017 Oct;31(10):1399-1408. doi: 10.1038/eye.2017.180. Epub 2017 Oct 6.</t>
  </si>
  <si>
    <t>Br J Ophthalmol. 2018 Feb;102(2):276-281. doi: 10.1136/bjophthalmol-2017-310958. Epub 2017 Oct 5.</t>
  </si>
  <si>
    <t>Br J Ophthalmol. 2018 Jan;102(1):142-145. doi: 10.1136/bjophthalmol-2017-310683. Epub 2017 Oct 5.</t>
  </si>
  <si>
    <t>Genet Sel Evol. 2017 Oct 5;49(1):73. doi: 10.1186/s12711-017-0349-7.</t>
  </si>
  <si>
    <t>BMC Ophthalmol. 2017 Oct 5;17(1):185. doi: 10.1186/s12886-017-0581-5.</t>
  </si>
  <si>
    <t>PLoS One. 2017 Oct 5;12(10):e0184837. doi: 10.1371/journal.pone.0184837. eCollection 2017.</t>
  </si>
  <si>
    <t>PLoS One. 2017 Oct 5;12(10):e0185094. doi: 10.1371/journal.pone.0185094. eCollection 2017.</t>
  </si>
  <si>
    <t>Clin Exp Rheumatol. 2017 Nov-Dec;35 Suppl 108(6):3-15. Epub 2017 Sep 29. Review.</t>
  </si>
  <si>
    <t>Clin Exp Rheumatol. 2017 Nov-Dec;35 Suppl 108(6):116-118. Epub 2017 Sep 21.</t>
  </si>
  <si>
    <t>Ann Neurol. 2017 Oct;82(4):622-634. doi: 10.1002/ana.25060.</t>
  </si>
  <si>
    <t>Doc Ophthalmol. 2017 Dec;135(3):209-218. doi: 10.1007/s10633-017-9613-y. Epub 2017 Oct 4.</t>
  </si>
  <si>
    <t>Invest Ophthalmol Vis Sci. 2017 Oct 1;58(12):5056-5064. doi: 10.1167/iovs.17-22000.</t>
  </si>
  <si>
    <t>Invest Ophthalmol Vis Sci. 2017 Oct 1;58(12):5076-5085. doi: 10.1167/iovs.17-21745.</t>
  </si>
  <si>
    <t>Invest Ophthalmol Vis Sci. 2017 Oct 1;58(12):5065-5075. doi: 10.1167/iovs.17-22091.</t>
  </si>
  <si>
    <t>Invest Ophthalmol Vis Sci. 2017 Oct 1;58(12):5043-5055. doi: 10.1167/iovs.17-21654.</t>
  </si>
  <si>
    <t>Invest Ophthalmol Vis Sci. 2017 Oct 1;58(12):5030-5042. doi: 10.1167/iovs.16-21402.</t>
  </si>
  <si>
    <t>Invest Ophthalmol Vis Sci. 2017 Oct 1;58(12):4997-5006. doi: 10.1167/iovs.16-21283.</t>
  </si>
  <si>
    <t>Invest Ophthalmol Vis Sci. 2017 Oct 1;58(12):4990-4996. doi: 10.1167/iovs.17-22219.</t>
  </si>
  <si>
    <t>Pan Afr Med J. 2017 Jul 25;27:224. doi: 10.11604/pamj.2017.27.224.11026. eCollection 2017.</t>
  </si>
  <si>
    <t>Neurology. 2017 Nov 14;89(20):2049-2056. doi: 10.1212/WNL.0000000000004614. Epub 2017 Oct 4.</t>
  </si>
  <si>
    <t>BMC Ophthalmol. 2017 Oct 4;17(1):184. doi: 10.1186/s12886-017-0569-1.</t>
  </si>
  <si>
    <t>Ophthalmic Res. 2018;59(1):24-29. doi: 10.1159/000480243. Epub 2017 Oct 5.</t>
  </si>
  <si>
    <t>Hum Mol Genet. 2017 Oct 1;26(R2):R139-R150. doi: 10.1093/hmg/ddx273. Review.</t>
  </si>
  <si>
    <t>PLoS One. 2017 Oct 4;12(10):e0184824. doi: 10.1371/journal.pone.0184824. eCollection 2017.</t>
  </si>
  <si>
    <t>PLoS One. 2017 Oct 4;12(10):e0185246. doi: 10.1371/journal.pone.0185246. eCollection 2017.</t>
  </si>
  <si>
    <t>Doc Ophthalmol. 2017 Dec;135(3):195-208. doi: 10.1007/s10633-017-9614-x. Epub 2017 Oct 3.</t>
  </si>
  <si>
    <t>JAMA Ophthalmol. 2017 Nov 1;135(11):1147-1155. doi: 10.1001/jamaophthalmol.2017.3407.</t>
  </si>
  <si>
    <t>JAMA Ophthalmol. 2017 Nov 1;135(11):1156-1162. doi: 10.1001/jamaophthalmol.2017.3458.</t>
  </si>
  <si>
    <t>JAMA Ophthalmol. 2017 Nov 1;135(11):1163-1169. doi: 10.1001/jamaophthalmol.2017.3595.</t>
  </si>
  <si>
    <t>Tremor Other Hyperkinet Mov (N Y). 2017 Jul 24;7:491. doi: 10.7916/D85X2N2D. eCollection 2017.</t>
  </si>
  <si>
    <t>Tremor Other Hyperkinet Mov (N Y). 2017 Jul 6;7:472. doi: 10.7916/D8SJ1V9F. eCollection 2017.</t>
  </si>
  <si>
    <t>Exp Parasitol. 2017 Dec;183:245-253. doi: 10.1016/j.exppara.2017.09.018. Epub 2017 Sep 30.</t>
  </si>
  <si>
    <t>Exp Eye Res. 2017 Dec;165:105-108. doi: 10.1016/j.exer.2017.09.013. Epub 2017 Sep 30.</t>
  </si>
  <si>
    <t>Exp Eye Res. 2017 Dec;165:175-181. doi: 10.1016/j.exer.2017.09.011. Epub 2017 Sep 30.</t>
  </si>
  <si>
    <t>BMC Ophthalmol. 2017 Oct 3;17(1):180. doi: 10.1186/s12886-017-0568-2.</t>
  </si>
  <si>
    <t>BMC Ophthalmol. 2017 Oct 3;17(1):183. doi: 10.1186/s12886-017-0580-6.</t>
  </si>
  <si>
    <t>BMC Ophthalmol. 2017 Oct 3;17(1):181. doi: 10.1186/s12886-017-0576-2.</t>
  </si>
  <si>
    <t>BMC Ophthalmol. 2017 Oct 3;17(1):182. doi: 10.1186/s12886-017-0578-0.</t>
  </si>
  <si>
    <t>Hum Mol Genet. 2017 Nov 15;26(22):4367-4374. doi: 10.1093/hmg/ddx322.</t>
  </si>
  <si>
    <t>JAMA Ophthalmol. 2017 Nov 1;135(11):1177-1183. doi: 10.1001/jamaophthalmol.2017.3790.</t>
  </si>
  <si>
    <t>Hum Mol Genet. 2017 Nov 15;26(22):4327-4339. doi: 10.1093/hmg/ddx319.</t>
  </si>
  <si>
    <t>Hum Mol Genet. 2017 Nov 15;26(22):4506-4518. doi: 10.1093/hmg/ddx338.</t>
  </si>
  <si>
    <t>Hum Mol Genet. 2017 Nov 15;26(22):4465-4480. doi: 10.1093/hmg/ddx334.</t>
  </si>
  <si>
    <t>Invest Ophthalmol Vis Sci. 2017 Oct 1;58(12):5022-5029. doi: 10.1167/iovs.17-22229.</t>
  </si>
  <si>
    <t>Invest Ophthalmol Vis Sci. 2017 Oct 1;58(12):4959-4975. doi: 10.1167/iovs.17-21531.</t>
  </si>
  <si>
    <t>Invest Ophthalmol Vis Sci. 2017 Oct 1;58(12):4948-4958. doi: 10.1167/iovs.17-22333.</t>
  </si>
  <si>
    <t>Invest Ophthalmol Vis Sci. 2017 Sep 1;58(11):4908-4914. doi: 10.1167/iovs.17-22250.</t>
  </si>
  <si>
    <t>Invest Ophthalmol Vis Sci. 2017 Sep 1;58(11):4898-4907. doi: 10.1167/iovs.17-22240.</t>
  </si>
  <si>
    <t>Invest Ophthalmol Vis Sci. 2017 Sep 1;58(11):4934-4939. doi: 10.1167/iovs.17-22522.</t>
  </si>
  <si>
    <t>Invest Ophthalmol Vis Sci. 2017 Sep 1;58(11):4925-4933. doi: 10.1167/iovs.17-21742.</t>
  </si>
  <si>
    <t>Invest Ophthalmol Vis Sci. 2017 Sep 1;58(11):4915-4924. doi: 10.1167/iovs.16-20493.</t>
  </si>
  <si>
    <t>Invest Ophthalmol Vis Sci. 2017 Sep 1;58(11):4889-4897. doi: 10.1167/iovs.17-22306.</t>
  </si>
  <si>
    <t>Invest Ophthalmol Vis Sci. 2017 Sep 1;58(11):4877-4888. doi: 10.1167/iovs.17-22179.</t>
  </si>
  <si>
    <t>Invest Ophthalmol Vis Sci. 2017 Sep 1;58(11):4863-4876. doi: 10.1167/iovs.17-22371.</t>
  </si>
  <si>
    <t>Invest Ophthalmol Vis Sci. 2017 Sep 1;58(11):4856-4862. doi: 10.1167/iovs.17-22184.</t>
  </si>
  <si>
    <t>Invest Ophthalmol Vis Sci. 2017 Sep 1;58(11):4847-4855. doi: 10.1167/iovs.17-21756.</t>
  </si>
  <si>
    <t>Invest Ophthalmol Vis Sci. 2017 Sep 1;58(11):4818-4825. doi: 10.1167/iovs.17-21945.</t>
  </si>
  <si>
    <t>Invest Ophthalmol Vis Sci. 2017 Sep 1;58(11):4809-4817. doi: 10.1167/iovs.17-22175.</t>
  </si>
  <si>
    <t>Invest Ophthalmol Vis Sci. 2017 Sep 1;58(11):4792-4798. doi: 10.1167/iovs.17-22360.</t>
  </si>
  <si>
    <t>Invest Ophthalmol Vis Sci. 2017 Sep 1;58(11):4778-4783. doi: 10.1167/iovs.17-22265.</t>
  </si>
  <si>
    <t>Invest Ophthalmol Vis Sci. 2017 Sep 1;58(11):4769-4777. doi: 10.1167/iovs.17-22338.</t>
  </si>
  <si>
    <t>Invest Ophthalmol Vis Sci. 2017 Sep 1;58(11):4737-4746. doi: 10.1167/iovs.17-21573.</t>
  </si>
  <si>
    <t>Invest Ophthalmol Vis Sci. 2017 Sep 1;58(11):4747-4753. doi: 10.1167/iovs.17-22723.</t>
  </si>
  <si>
    <t>Invest Ophthalmol Vis Sci. 2017 May 1;58(6):BIO291-BIO299. doi: 10.1167/iovs.17-21834.</t>
  </si>
  <si>
    <t>Invest Ophthalmol Vis Sci. 2017 May 1;58(6):BIO277-BIO290. doi: 10.1167/iovs.17-21863.</t>
  </si>
  <si>
    <t>Invest Ophthalmol Vis Sci. 2017 May 1;58(6):BIO268-BIO276. doi: 10.1167/iovs.17-21710.</t>
  </si>
  <si>
    <t>Hum Mol Genet. 2017 Nov 15;26(22):4519-4529. doi: 10.1093/hmg/ddx329.</t>
  </si>
  <si>
    <t>JAMA Ophthalmol. 2017 Nov 1;135(11):1141-1146. doi: 10.1001/jamaophthalmol.2017.3062.</t>
  </si>
  <si>
    <t>JAMA Neurol. 2017 Nov 1;74(11):1368-1373. doi: 10.1001/jamaneurol.2017.2545.</t>
  </si>
  <si>
    <t>JAMA Ophthalmol. 2017 Nov 1;135(11):1184-1190. doi: 10.1001/jamaophthalmol.2017.3797.</t>
  </si>
  <si>
    <t>JAMA Ophthalmol. 2017 Nov 1;135(11):1170-1176. doi: 10.1001/jamaophthalmol.2017.3782.</t>
  </si>
  <si>
    <t>JAMA Ophthalmol. 2017 Nov 1;135(11):1259-1266. doi: 10.1001/jamaophthalmol.2017.3398.</t>
  </si>
  <si>
    <t>PLoS One. 2017 Oct 3;12(10):e0185795. doi: 10.1371/journal.pone.0185795. eCollection 2017.</t>
  </si>
  <si>
    <t>PLoS One. 2017 Oct 3;12(10):e0185944. doi: 10.1371/journal.pone.0185944. eCollection 2017.</t>
  </si>
  <si>
    <t>PLoS One. 2017 Oct 3;12(10):e0185649. doi: 10.1371/journal.pone.0185649. eCollection 2017.</t>
  </si>
  <si>
    <t>PLoS One. 2017 Oct 3;12(10):e0184477. doi: 10.1371/journal.pone.0184477. eCollection 2017.</t>
  </si>
  <si>
    <t>Optom Vis Sci. 2017 Oct;94(10):946-956. doi: 10.1097/OPX.0000000000001119.</t>
  </si>
  <si>
    <t>Br J Ophthalmol. 2018 Feb;102(2):282-290. doi: 10.1136/bjophthalmol-2017-311079. Epub 2017 Sep 28.</t>
  </si>
  <si>
    <t>Asia Pac J Ophthalmol (Phila). 2017 Nov-Dec;6(6):527-534. doi: 10.22608/APO.2017260. Epub 2017 Oct 3. Review.</t>
  </si>
  <si>
    <t>Asia Pac J Ophthalmol (Phila). 2017 Nov-Dec;6(6):561-568. doi: 10.22608/APO.2017263. Epub 2017 Oct 3. Review.</t>
  </si>
  <si>
    <t>Graefes Arch Clin Exp Ophthalmol. 2018 Jan;256(1):29-37. doi: 10.1007/s00417-017-3818-3. Epub 2017 Oct 2.</t>
  </si>
  <si>
    <t>Graefes Arch Clin Exp Ophthalmol. 2018 Jan;256(1):23-28. doi: 10.1007/s00417-017-3815-6. Epub 2017 Oct 3.</t>
  </si>
  <si>
    <t>Graefes Arch Clin Exp Ophthalmol. 2017 Dec;255(12):2437-2442. doi: 10.1007/s00417-017-3809-4. Epub 2017 Oct 3.</t>
  </si>
  <si>
    <t>Graefes Arch Clin Exp Ophthalmol. 2017 Dec;255(12):2363-2373. doi: 10.1007/s00417-017-3805-8. Epub 2017 Oct 2.</t>
  </si>
  <si>
    <t>BMC Ophthalmol. 2017 Oct 2;17(1):179. doi: 10.1186/s12886-017-0579-z.</t>
  </si>
  <si>
    <t>BMC Public Health. 2017 Oct 2;17(1):762. doi: 10.1186/s12889-017-4763-0.</t>
  </si>
  <si>
    <t>BMC Ophthalmol. 2017 Oct 2;17(1):176. doi: 10.1186/s12886-017-0572-6.</t>
  </si>
  <si>
    <t>BMC Ophthalmol. 2017 Oct 2;17(1):177. doi: 10.1186/s12886-017-0575-3.</t>
  </si>
  <si>
    <t>BMC Ophthalmol. 2017 Oct 2;17(1):175. doi: 10.1186/s12886-017-0571-7.</t>
  </si>
  <si>
    <t>Brain. 2017 Oct 1;140(10):2586-2596. doi: 10.1093/brain/awx219.</t>
  </si>
  <si>
    <t>Rheumatology (Oxford). 2017 Nov 1;56(11):1962-1969. doi: 10.1093/rheumatology/kex293.</t>
  </si>
  <si>
    <t>Rheumatology (Oxford). 2017 Dec 1;56(12):2114-2122. doi: 10.1093/rheumatology/kex328.</t>
  </si>
  <si>
    <t>Rheumatology (Oxford). 2017 Nov 1;56(11):1918-1927. doi: 10.1093/rheumatology/kex285.</t>
  </si>
  <si>
    <t>PLoS One. 2017 Oct 2;12(10):e0185305. doi: 10.1371/journal.pone.0185305. eCollection 2017.</t>
  </si>
  <si>
    <t>Cornea. 2017 Nov;36 Suppl 1:S15-S25. doi: 10.1097/ICO.0000000000001352. Review.</t>
  </si>
  <si>
    <t>Epigenomics. 2017 Nov;9(11):1373-1386. doi: 10.2217/epi-2017-0060. Epub 2017 Oct 2.</t>
  </si>
  <si>
    <t>Am J Hum Genet. 2017 Oct 5;101(4):552-563. doi: 10.1016/j.ajhg.2017.08.017. Epub 2017 Sep 28.</t>
  </si>
  <si>
    <t>Am J Hum Genet. 2017 Oct 5;101(4):630-637. doi: 10.1016/j.ajhg.2017.09.007. Epub 2017 Sep 28.</t>
  </si>
  <si>
    <t>Exp Eye Res. 2017 Dec;165:136-150. doi: 10.1016/j.exer.2017.09.012. Epub 2017 Sep 28.</t>
  </si>
  <si>
    <t>Clin Exp Optom. 2018 Jan;101(1):38-45. doi: 10.1111/cxo.12595. Epub 2017 Oct 1.</t>
  </si>
  <si>
    <t>Graefes Arch Clin Exp Ophthalmol. 2017 Dec;255(12):2451-2457. doi: 10.1007/s00417-017-3807-6. Epub 2017 Sep 30.</t>
  </si>
  <si>
    <t>Am J Ophthalmol. 2017 Dec;184:63-74. doi: 10.1016/j.ajo.2017.09.020. Epub 2017 Sep 28.</t>
  </si>
  <si>
    <t>Am J Ophthalmol. 2017 Dec;184:11-18. doi: 10.1016/j.ajo.2017.09.025. Epub 2017 Sep 28.</t>
  </si>
  <si>
    <t>Am J Ophthalmol. 2017 Dec;184:34-41. doi: 10.1016/j.ajo.2017.09.024. Epub 2017 Sep 28.</t>
  </si>
  <si>
    <t>Value Health. 2017 Sep;20(8):1166-1173. doi: 10.1016/j.jval.2017.04.022. Epub 2017 May 31.</t>
  </si>
  <si>
    <t>Int J Pediatr Otorhinolaryngol. 2017 Oct;101:11-19. doi: 10.1016/j.ijporl.2017.07.019. Epub 2017 Jul 19. Review.</t>
  </si>
  <si>
    <t>Graefes Arch Clin Exp Ophthalmol. 2018 Jan;256(1):199-207. doi: 10.1007/s00417-017-3811-x. Epub 2017 Sep 29.</t>
  </si>
  <si>
    <t>Graefes Arch Clin Exp Ophthalmol. 2017 Dec;255(12):2375-2380. doi: 10.1007/s00417-017-3812-9. Epub 2017 Sep 29.</t>
  </si>
  <si>
    <t>Nat Commun. 2017 Sep 29;8(1):748. doi: 10.1038/s41467-017-00751-w.</t>
  </si>
  <si>
    <t>Cold Spring Harb Mol Case Stud. 2017 Nov 21;3(6). pii: a002162. doi: 10.1101/mcs.a002162. Print 2017 Nov. Review.</t>
  </si>
  <si>
    <t>Am J Ophthalmol. 2017 Dec;184:28-33. doi: 10.1016/j.ajo.2017.09.022. Epub 2017 Sep 28.</t>
  </si>
  <si>
    <t xml:space="preserve">Retina. 2017 Nov;37(11):e130-e131. doi: 10.1097/IAE.0000000000001857. No abstract available. </t>
  </si>
  <si>
    <t>Curr Opin Ophthalmol. 2018 Jan;29(1):75-80. doi: 10.1097/ICU.0000000000000440. Review.</t>
  </si>
  <si>
    <t>PLoS One. 2017 Sep 29;12(9):e0185718. doi: 10.1371/journal.pone.0185718. eCollection 2017.</t>
  </si>
  <si>
    <t>PLoS One. 2017 Sep 29;12(9):e0185529. doi: 10.1371/journal.pone.0185529. eCollection 2017.</t>
  </si>
  <si>
    <t>Biochemistry. 2017 Oct 31;56(43):5715-5719. doi: 10.1021/acs.biochem.7b00709. Epub 2017 Oct 10.</t>
  </si>
  <si>
    <t>Nat Commun. 2017 Sep 28;8(1):719. doi: 10.1038/s41467-017-00838-4.</t>
  </si>
  <si>
    <t>World Neurosurg. 2018 Jan;109:134-137. doi: 10.1016/j.wneu.2017.09.119. Epub 2017 Sep 27.</t>
  </si>
  <si>
    <t>J Plast Reconstr Aesthet Surg. 2018 Jan;71(1):90-100. doi: 10.1016/j.bjps.2017.08.018. Epub 2017 Aug 24.</t>
  </si>
  <si>
    <t>Cornea. 2017 Nov;36 Suppl 1:S60-S66. doi: 10.1097/ICO.0000000000001367. Review.</t>
  </si>
  <si>
    <t>J Glaucoma. 2017 Nov;26(11):987-994. doi: 10.1097/IJG.0000000000000773.</t>
  </si>
  <si>
    <t>Optom Vis Sci. 2017 Nov;94(11):1036-1046. doi: 10.1097/OPX.0000000000001125.</t>
  </si>
  <si>
    <t>Ophthalmic Res. 2017;58(4):231-241. doi: 10.1159/000479930. Epub 2017 Sep 28.</t>
  </si>
  <si>
    <t>Rheumatology (Oxford). 2017 Oct 1;56(10):1763-1770. doi: 10.1093/rheumatology/kex261.</t>
  </si>
  <si>
    <t>PLoS One. 2017 Sep 28;12(9):e0185603. doi: 10.1371/journal.pone.0185603. eCollection 2017.</t>
  </si>
  <si>
    <t>Opt Lett. 2017 Jul 1;42(13):2475-2478. doi: 10.1364/OL.42.002475.</t>
  </si>
  <si>
    <t xml:space="preserve">Malawi Med J. 2017 Jun;29(2):218-223. Review. No abstract available. </t>
  </si>
  <si>
    <t>Biocontrol Sci. 2017;22(3):153-161. doi: 10.4265/bio.22.153.</t>
  </si>
  <si>
    <t>J Biol Regul Homeost Agents. 2017 Jul-Sep,;31(3):639-643. Review.</t>
  </si>
  <si>
    <t>J Natl Cancer Inst. 2018 Feb 1;110(2). doi: 10.1093/jnci/djx165.</t>
  </si>
  <si>
    <t>Ophthalmologica. 2018;239(1):11-18. doi: 10.1159/000480406. Epub 2017 Sep 28.</t>
  </si>
  <si>
    <t>Ophthalmologica. 2018;239(1):1-10. doi: 10.1159/000478666. Epub 2017 Sep 28.</t>
  </si>
  <si>
    <t>Cell Physiol Biochem. 2017;43(2):801-811. doi: 10.1159/000481563. Epub 2017 Sep 28.</t>
  </si>
  <si>
    <t>Arq Bras Oftalmol. 2017 Jul-Aug;80(4):252-256. doi: 10.5935/0004-2749.20170061.</t>
  </si>
  <si>
    <t>Arq Bras Oftalmol. 2017 Jul-Aug;80(4):247-251. doi: 10.5935/0004-2749.20170060.</t>
  </si>
  <si>
    <t>Arq Bras Oftalmol. 2017 Jul-Aug;80(4):242-246. doi: 10.5935/0004-2749.20170059.</t>
  </si>
  <si>
    <t>Arq Bras Oftalmol. 2017 Jul-Aug;80(4):238-241. doi: 10.5935/0004-2749.20170058.</t>
  </si>
  <si>
    <t>Arq Bras Oftalmol. 2017 Jul-Aug;80(4):234-237. doi: 10.5935/0004-2749.20170057.</t>
  </si>
  <si>
    <t>Arq Bras Oftalmol. 2017 Jul-Aug;80(4):229-233. doi: 10.5935/0004-2749.20170056.</t>
  </si>
  <si>
    <t>Arq Bras Oftalmol. 2017 Jul-Aug;80(4):224-228. doi: 10.5935/0004-2749.20170055.</t>
  </si>
  <si>
    <t>Arq Bras Oftalmol. 2017 Jul-Aug;80(4):220-223. doi: 10.5935/0004-2749.20170054.</t>
  </si>
  <si>
    <t>Arq Bras Oftalmol. 2017 Jul-Aug;80(4):211-214. doi: 10.5935/0004-2749.20170052.</t>
  </si>
  <si>
    <t>Medicine (Baltimore). 2017 Sep;96(39):e8199. doi: 10.1097/MD.0000000000008199.</t>
  </si>
  <si>
    <t>Medicine (Baltimore). 2017 Sep;96(39):e8174. doi: 10.1097/MD.0000000000008174. Review.</t>
  </si>
  <si>
    <t>Medicine (Baltimore). 2017 Sep;96(39):e8159. doi: 10.1097/MD.0000000000008159.</t>
  </si>
  <si>
    <t>Medicine (Baltimore). 2017 Sep;96(39):e8119. doi: 10.1097/MD.0000000000008119.</t>
  </si>
  <si>
    <t>Medicine (Baltimore). 2017 Sep;96(39):e8110. doi: 10.1097/MD.0000000000008110.</t>
  </si>
  <si>
    <t>Cornea. 2017 Nov;36(11):1302-1307. doi: 10.1097/ICO.0000000000001321.</t>
  </si>
  <si>
    <t>J Ocul Pharmacol Ther. 2017 Dec;33(10):773-778. doi: 10.1089/jop.2017.0006. Epub 2017 Sep 27.</t>
  </si>
  <si>
    <t>AJR Am J Roentgenol. 2017 Dec;209(6):1353-1359. doi: 10.2214/AJR.17.18279. Epub 2017 Sep 27.</t>
  </si>
  <si>
    <t>Expert Opin Ther Targets. 2017 Nov;21(11):1037-1050. doi: 10.1080/14728222.2017.1386174. Epub 2017 Oct 5. Review.</t>
  </si>
  <si>
    <t>Mol Biol Rep. 2017 Oct;44(5):429-434. doi: 10.1007/s11033-017-4129-9. Epub 2017 Sep 26.</t>
  </si>
  <si>
    <t>J Leukoc Biol. 2017 Dec;102(6):1411-1420. doi: 10.1189/jlb.3A0717-311R. Epub 2017 Sep 26.</t>
  </si>
  <si>
    <t>Diabetes. 2017 Dec;66(12):3130-3141. doi: 10.2337/db17-0398. Epub 2017 Sep 26.</t>
  </si>
  <si>
    <t>Biochem Biophys Res Commun. 2017 Nov 25;493(3):1254-1259. doi: 10.1016/j.bbrc.2017.09.127. Epub 2017 Sep 23.</t>
  </si>
  <si>
    <t>World Neurosurg. 2017 Dec;108:999.e1-999.e5. doi: 10.1016/j.wneu.2017.09.095. Epub 2017 Sep 22.</t>
  </si>
  <si>
    <t>Exp Eye Res. 2017 Oct;163:78-84. doi: 10.1016/j.exer.2017.06.011. Review.</t>
  </si>
  <si>
    <t>Exp Eye Res. 2017 Oct;163:72-77. doi: 10.1016/j.exer.2017.07.005. Review.</t>
  </si>
  <si>
    <t>Exp Eye Res. 2017 Oct;163:64-71. doi: 10.1016/j.exer.2017.06.010. Review.</t>
  </si>
  <si>
    <t>Exp Eye Res. 2017 Oct;163:29-36. doi: 10.1016/j.exer.2017.06.009. Review.</t>
  </si>
  <si>
    <t>Exp Eye Res. 2017 Oct;163:17-28. doi: 10.1016/j.exer.2017.03.013. Review.</t>
  </si>
  <si>
    <t>BMC Ophthalmol. 2017 Sep 26;17(1):174. doi: 10.1186/s12886-017-0570-8.</t>
  </si>
  <si>
    <t>BMC Ophthalmol. 2017 Sep 26;17(1):173. doi: 10.1186/s12886-017-0567-3.</t>
  </si>
  <si>
    <t>BMC Infect Dis. 2017 Sep 26;17(1):649. doi: 10.1186/s12879-017-2753-6.</t>
  </si>
  <si>
    <t>Ophthalmologica. 2018;239(1):45-51. doi: 10.1159/000480356. Epub 2017 Sep 27.</t>
  </si>
  <si>
    <t>Ophthalmologica. 2018;239(1):36-44. doi: 10.1159/000479893. Epub 2017 Sep 27.</t>
  </si>
  <si>
    <t>Cell Physiol Biochem. 2017;43(2):788-800. doi: 10.1159/000481562. Epub 2017 Sep 27.</t>
  </si>
  <si>
    <t>Clin Neurophysiol. 2017 Nov;128(11):2191-2199. doi: 10.1016/j.clinph.2017.08.016. Epub 2017 Sep 8.</t>
  </si>
  <si>
    <t>PLoS One. 2017 Sep 26;12(9):e0185287. doi: 10.1371/journal.pone.0185287. eCollection 2017.</t>
  </si>
  <si>
    <t>PLoS One. 2017 Sep 26;12(9):e0184230. doi: 10.1371/journal.pone.0184230. eCollection 2017.</t>
  </si>
  <si>
    <t>J Ocul Pharmacol Ther. 2017 Dec;33(10):763-772. doi: 10.1089/jop.2017.0070. Epub 2017 Sep 26.</t>
  </si>
  <si>
    <t>Ophthalmic Genet. 2018 Jan-Feb;39(1):115-119. doi: 10.1080/13816810.2017.1368089. Epub 2017 Sep 26.</t>
  </si>
  <si>
    <t>Ophthalmic Genet. 2018 Jan-Feb;39(1):68-72. doi: 10.1080/13816810.2017.1369550. Epub 2017 Sep 26.</t>
  </si>
  <si>
    <t>J Cancer Surviv. 2017 Dec;11(6):683-690. doi: 10.1007/s11764-017-0642-z. Epub 2017 Sep 25.</t>
  </si>
  <si>
    <t>J Neurosci. 2017 Oct 18;37(42):10097-10103. doi: 10.1523/JNEUROSCI.1213-17.2017. Epub 2017 Sep 25.</t>
  </si>
  <si>
    <t>Environ Pollut. 2017 Dec;231(Pt 2):1344-1350. doi: 10.1016/j.envpol.2017.08.109. Epub 2017 Sep 22.</t>
  </si>
  <si>
    <t xml:space="preserve">Ann Emerg Med. 2017 Oct;70(4):597-603. doi: 10.1016/j.annemergmed.2017.04.020. No abstract available. </t>
  </si>
  <si>
    <t>Ophthalmologica. 2018;239(1):27-35. doi: 10.1159/000479049. Epub 2017 Sep 26.</t>
  </si>
  <si>
    <t>PLoS One. 2017 Sep 25;12(9):e0185546. doi: 10.1371/journal.pone.0185546. eCollection 2017.</t>
  </si>
  <si>
    <t>Ophthalmic Genet. 2018 Jan-Feb;39(1):73-79. doi: 10.1080/13816810.2017.1373830. Epub 2017 Sep 25.</t>
  </si>
  <si>
    <t xml:space="preserve">Retina. 2017 Oct;37(10):e116-e117. doi: 10.1097/IAE.0000000000001822. No abstract available. </t>
  </si>
  <si>
    <t>Ophthalmic Genet. 2018 Jan-Feb;39(1):120-124. doi: 10.1080/13816810.2017.1373831. Epub 2017 Sep 25.</t>
  </si>
  <si>
    <t>Graefes Arch Clin Exp Ophthalmol. 2017 Dec;255(12):2423-2428. doi: 10.1007/s00417-017-3804-9. Epub 2017 Sep 25.</t>
  </si>
  <si>
    <t>World Neurosurg. 2017 Dec;108:987.e3. doi: 10.1016/j.wneu.2017.09.087. Epub 2017 Sep 21.</t>
  </si>
  <si>
    <t>Am J Ophthalmol. 2017 Dec;184:1-10. doi: 10.1016/j.ajo.2017.09.017. Epub 2017 Sep 22.</t>
  </si>
  <si>
    <t>BMC Med. 2017 Sep 25;15(1):174. doi: 10.1186/s12916-017-0939-9. Review.</t>
  </si>
  <si>
    <t>Graefes Arch Clin Exp Ophthalmol. 2017 Dec;255(12):2331-2336. doi: 10.1007/s00417-017-3806-7. Epub 2017 Sep 23.</t>
  </si>
  <si>
    <t>Curr Diab Rep. 2017 Sep 23;17(11):106. doi: 10.1007/s11892-017-0940-x. Review.</t>
  </si>
  <si>
    <t>Ophthalmic Res. 2018;59(1):7-13. doi: 10.1159/000479877. Epub 2017 Sep 23.</t>
  </si>
  <si>
    <t>Ophthalmic Res. 2018;59(1):30-36. doi: 10.1159/000450553. Epub 2017 Sep 23.</t>
  </si>
  <si>
    <t>Ophthalmology. 2017 Nov;124(11):1678-1689. doi: 10.1016/j.ophtha.2017.05.012. Epub 2017 Sep 21. Review.</t>
  </si>
  <si>
    <t>World Neurosurg. 2017 Dec;108:997.e5-997.e7. doi: 10.1016/j.wneu.2017.09.068. Epub 2017 Sep 21.</t>
  </si>
  <si>
    <t>Am J Pathol. 2017 Dec;187(12):2841-2857. doi: 10.1016/j.ajpath.2017.08.025. Epub 2017 Sep 21.</t>
  </si>
  <si>
    <t>Clin Exp Optom. 2017 Sep;100(5):438-458. doi: 10.1111/cxo.12597. Review.</t>
  </si>
  <si>
    <t xml:space="preserve">Clin Exp Optom. 2017 Sep;100(5):409-410. doi: 10.1111/cxo.12577. No abstract available. </t>
  </si>
  <si>
    <t>Curr Diab Rep. 2017 Sep 23;17(11):102. doi: 10.1007/s11892-017-0939-3. Review.</t>
  </si>
  <si>
    <t>Graefes Arch Clin Exp Ophthalmol. 2017 Nov;255(11):2227-2235. doi: 10.1007/s00417-017-3788-5. Epub 2017 Sep 23.</t>
  </si>
  <si>
    <t>Arch Dis Child. 2017 Dec;102(12):1158-1160. doi: 10.1136/archdischild-2017-313380. Epub 2017 Sep 22.</t>
  </si>
  <si>
    <t>J Clin Endocrinol Metab. 2017 Nov 1;102(11):4273-4283. doi: 10.1210/jc.2017-01349.</t>
  </si>
  <si>
    <t>Cornea. 2017 Nov;36(11):1358-1363. doi: 10.1097/ICO.0000000000001341.</t>
  </si>
  <si>
    <t>Annu Rev Vis Sci. 2017 Sep 15;3:121-140. doi: 10.1146/annurev-vision-102016-061413. Review.</t>
  </si>
  <si>
    <t>Annu Rev Vis Sci. 2017 Sep 15;3:53-68. doi: 10.1146/annurev-vision-102016-061407.</t>
  </si>
  <si>
    <t>Strabismus. 2017 Sep;25(3):166-170. doi: 10.1080/09273972.2017.1350725.</t>
  </si>
  <si>
    <t>Curr Eye Res. 2017 Dec;42(12):1698-1706. doi: 10.1080/02713683.2017.1355972. Epub 2017 Sep 22.</t>
  </si>
  <si>
    <t>Curr Eye Res. 2017 Dec;42(12):1620-1627. doi: 10.1080/02713683.2017.1362004. Epub 2017 Sep 22.</t>
  </si>
  <si>
    <t>Curr Eye Res. 2017 Dec;42(12):1608-1613. doi: 10.1080/02713683.2017.1362003. Epub 2017 Sep 22.</t>
  </si>
  <si>
    <t>Curr Eye Res. 2017 Dec;42(12):1590-1596. doi: 10.1080/02713683.2017.1362006. Epub 2017 Sep 22.</t>
  </si>
  <si>
    <t>Curr Eye Res. 2017 Dec;42(12):1674-1683. doi: 10.1080/02713683.2017.1359847. Epub 2017 Sep 22.</t>
  </si>
  <si>
    <t>Curr Eye Res. 2017 Dec;42(12):1628-1633. doi: 10.1080/02713683.2017.1358374. Epub 2017 Sep 22.</t>
  </si>
  <si>
    <t>Curr Eye Res. 2017 Dec;42(12):1707-1712. doi: 10.1080/02713683.2017.1358373. Epub 2017 Sep 22.</t>
  </si>
  <si>
    <t>Curr Eye Res. 2017 Dec;42(12):1684-1688. doi: 10.1080/02713683.2017.1358371. Epub 2017 Sep 22.</t>
  </si>
  <si>
    <t>Curr Eye Res. 2017 Dec;42(12):1689-1697. doi: 10.1080/02713683.2017.1356336. Epub 2017 Sep 22.</t>
  </si>
  <si>
    <t>Curr Eye Res. 2017 Dec;42(12):1585-1589. doi: 10.1080/02713683.2017.1362005. Epub 2017 Sep 22.</t>
  </si>
  <si>
    <t>Curr Eye Res. 2017 Dec;42(12):1713-1718. doi: 10.1080/02713683.2017.1355468. Epub 2017 Sep 22.</t>
  </si>
  <si>
    <t>Curr Eye Res. 2017 Dec;42(12):1614-1619. doi: 10.1080/02713683.2017.1359846. Epub 2017 Sep 22.</t>
  </si>
  <si>
    <t>Curr Opin Ophthalmol. 2018 Jan;29(1):96-99. doi: 10.1097/ICU.0000000000000435. Review.</t>
  </si>
  <si>
    <t>Cornea. 2017 Nov;36 Suppl 1:S34-S40. doi: 10.1097/ICO.0000000000001386. Review.</t>
  </si>
  <si>
    <t>Middle East Afr J Ophthalmol. 2017 Apr-Jun;24(2):116-118. doi: 10.4103/meajo.MEAJO_134_15.</t>
  </si>
  <si>
    <t>Middle East Afr J Ophthalmol. 2017 Apr-Jun;24(2):113-115. doi: 10.4103/meajo.MEAJO_97_17.</t>
  </si>
  <si>
    <t>Middle East Afr J Ophthalmol. 2017 Apr-Jun;24(2):109-112. doi: 10.4103/meajo.MEAJO_331_16.</t>
  </si>
  <si>
    <t>Middle East Afr J Ophthalmol. 2017 Apr-Jun;24(2):106-108. doi: 10.4103/meajo.MEAJO_23_16.</t>
  </si>
  <si>
    <t>Middle East Afr J Ophthalmol. 2017 Apr-Jun;24(2):103-105. doi: 10.4103/meajo.MEAJO_195_15.</t>
  </si>
  <si>
    <t>Middle East Afr J Ophthalmol. 2017 Apr-Jun;24(2):100-102. doi: 10.4103/meajo.MEAJO_346_16.</t>
  </si>
  <si>
    <t>Middle East Afr J Ophthalmol. 2017 Apr-Jun;24(2):94-99. doi: 10.4103/meajo.MEAJO_264_15.</t>
  </si>
  <si>
    <t>Middle East Afr J Ophthalmol. 2017 Apr-Jun;24(2):91-93. doi: 10.4103/meajo.MEAJO_279_16.</t>
  </si>
  <si>
    <t>Middle East Afr J Ophthalmol. 2017 Apr-Jun;24(2):87-90. doi: 10.4103/meajo.MEAJO_248_15.</t>
  </si>
  <si>
    <t>Middle East Afr J Ophthalmol. 2017 Apr-Jun;24(2):81-86. doi: 10.4103/meajo.MEAJO_308_16.</t>
  </si>
  <si>
    <t>Middle East Afr J Ophthalmol. 2017 Apr-Jun;24(2):67-73. doi: 10.4103/meajo.MEAJO_281_16.</t>
  </si>
  <si>
    <t>Cont Lens Anterior Eye. 2017 Dec;40(6):417-423. doi: 10.1016/j.clae.2017.09.010. Epub 2017 Sep 19.</t>
  </si>
  <si>
    <t>Cont Lens Anterior Eye. 2017 Dec;40(6):394-400. doi: 10.1016/j.clae.2017.09.002. Epub 2017 Sep 19.</t>
  </si>
  <si>
    <t>Exp Eye Res. 2017 Dec;165:59-64. doi: 10.1016/j.exer.2017.09.006. Epub 2017 Sep 19.</t>
  </si>
  <si>
    <t>N Z Med J. 2017 Sep 22;130(1462):27-36.</t>
  </si>
  <si>
    <t xml:space="preserve">Biomed Instrum Technol. 2017 Sept./Oct.;51(5):436. doi: 10.2345/0899-8205-51.5.436. No abstract available. </t>
  </si>
  <si>
    <t>PLoS One. 2017 Sep 21;12(9):e0185052. doi: 10.1371/journal.pone.0185052. eCollection 2017.</t>
  </si>
  <si>
    <t>PLoS One. 2017 Sep 21;12(9):e0184948. doi: 10.1371/journal.pone.0184948. eCollection 2017.</t>
  </si>
  <si>
    <t>PLoS One. 2017 Sep 21;12(9):e0184906. doi: 10.1371/journal.pone.0184906. eCollection 2017.</t>
  </si>
  <si>
    <t>MMWR Morb Mortal Wkly Rep. 2017 Sep 22;66(37):986-989. doi: 10.15585/mmwr.mm6637a5.</t>
  </si>
  <si>
    <t>Curr Eye Res. 2017 Nov;42(11):1468-1473. doi: 10.1080/02713683.2017.1347692. Epub 2017 Sep 21.</t>
  </si>
  <si>
    <t>Curr Eye Res. 2017 Nov;42(11):1545-1551. doi: 10.1080/02713683.2017.1349154. Epub 2017 Sep 21.</t>
  </si>
  <si>
    <t>Curr Eye Res. 2017 Nov;42(11):1420-1425. doi: 10.1080/02713683.2017.1351568. Epub 2017 Sep 21.</t>
  </si>
  <si>
    <t>Asia Pac J Ophthalmol (Phila). 2017 Nov-Dec;6(6):514-519. doi: 10.22608/APO.2017258. Epub 2017 Sep 14. Review.</t>
  </si>
  <si>
    <t>Jpn J Ophthalmol. 2017 Nov;61(6):484-493. doi: 10.1007/s10384-017-0536-7. Epub 2017 Sep 20.</t>
  </si>
  <si>
    <t>Comput Math Methods Med. 2017;2017:4253167. doi: 10.1155/2017/4253167. Epub 2017 Aug 28.</t>
  </si>
  <si>
    <t>BMC Ophthalmol. 2017 Sep 20;17(1):172. doi: 10.1186/s12886-017-0563-7.</t>
  </si>
  <si>
    <t>Cochrane Database Syst Rev. 2017 Sep 20;9:CD010510. doi: 10.1002/14651858.CD010510.pub2. Review.</t>
  </si>
  <si>
    <t xml:space="preserve">J Travel Med. 2017 Sep 1;24(5). doi: 10.1093/jtm/tax047. No abstract available. </t>
  </si>
  <si>
    <t>PLoS One. 2017 Sep 20;12(9):e0183370. doi: 10.1371/journal.pone.0183370. eCollection 2017.</t>
  </si>
  <si>
    <t>J Glaucoma. 2017 Nov;26(11):963-966. doi: 10.1097/IJG.0000000000000790.</t>
  </si>
  <si>
    <t>J Glaucoma. 2017 Nov;26(11):e249-e251. doi: 10.1097/IJG.0000000000000789.</t>
  </si>
  <si>
    <t>J Glaucoma. 2017 Nov;26(11):980-986. doi: 10.1097/IJG.0000000000000776.</t>
  </si>
  <si>
    <t>J Glaucoma. 2017 Nov;26(11):1041-1050. doi: 10.1097/IJG.0000000000000787.</t>
  </si>
  <si>
    <t>Medicine (Baltimore). 2017 Sep;96(38):e8068. doi: 10.1097/MD.0000000000008068.</t>
  </si>
  <si>
    <t>Front Biosci (Schol Ed). 2018 Jan 1;10:48-64. Review.</t>
  </si>
  <si>
    <t>Asia Pac J Ophthalmol (Phila). 2017 Sep-Oct;6(5):412-417. doi: 10.22608/APO.2017265.</t>
  </si>
  <si>
    <t>Chem Commun (Camb). 2017 Oct 3;53(79):10922-10925. doi: 10.1039/c7cc03387g.</t>
  </si>
  <si>
    <t>Ophthalmic Genet. 2018 Jan-Feb;39(1):108-114. doi: 10.1080/13816810.2017.1368087. Epub 2017 Sep 20.</t>
  </si>
  <si>
    <t>Curr Cardiol Rep. 2017 Sep 19;19(11):109. doi: 10.1007/s11886-017-0927-x. Review.</t>
  </si>
  <si>
    <t>Jpn J Ophthalmol. 2017 Nov;61(6):457-464. doi: 10.1007/s10384-017-0531-z. Epub 2017 Sep 19.</t>
  </si>
  <si>
    <t>Jpn J Ophthalmol. 2017 Nov;61(6):448-456. doi: 10.1007/s10384-017-0535-8. Epub 2017 Sep 19.</t>
  </si>
  <si>
    <t>Nat Commun. 2017 Sep 19;8(1):584. doi: 10.1038/s41467-017-00551-2.</t>
  </si>
  <si>
    <t xml:space="preserve">BMC Med Genet. 2017 Sep 19;18(1):105. doi: 10.1186/s12881-017-0463-y. Erratum in: BMC Med Genet. 2017 Dec 16;18(1):150. </t>
  </si>
  <si>
    <t>BMC Ophthalmol. 2017 Sep 19;17(1):171. doi: 10.1186/s12886-017-0560-x.</t>
  </si>
  <si>
    <t>Ophthalmologica. 2017;238(4):217-225. doi: 10.1159/000479437. Epub 2017 Sep 20.</t>
  </si>
  <si>
    <t>Pediatr Blood Cancer. 2018 Feb;65(2). doi: 10.1002/pbc.26819. Epub 2017 Sep 19.</t>
  </si>
  <si>
    <t>J Pediatr Ophthalmol Strabismus. 2017 Sep 1;54(5):320-323. doi: 10.3928/01913913-20170801-01.</t>
  </si>
  <si>
    <t>PLoS One. 2017 Sep 19;12(9):e0184927. doi: 10.1371/journal.pone.0184927. eCollection 2017.</t>
  </si>
  <si>
    <t>PLoS One. 2017 Sep 19;12(9):e0184916. doi: 10.1371/journal.pone.0184916. eCollection 2017.</t>
  </si>
  <si>
    <t>Ophthal Plast Reconstr Surg. 2018 Jan/Feb;34(1):e29-e31. doi: 10.1097/IOP.0000000000000999.</t>
  </si>
  <si>
    <t>Cogn Behav Neurol. 2017 Sep;30(3):116-124. doi: 10.1097/WNN.0000000000000132.</t>
  </si>
  <si>
    <t>Genet Test Mol Biomarkers. 2017 Oct;21(10):600-607. doi: 10.1089/gtmb.2017.0079. Epub 2017 Sep 19.</t>
  </si>
  <si>
    <t>Acta Ophthalmol. 2017 Dec;95(8):796-802. doi: 10.1111/aos.13522. Epub 2017 Sep 19.</t>
  </si>
  <si>
    <t>Acta Ophthalmol. 2017 Dec;95(8):815-819. doi: 10.1111/aos.13527. Epub 2017 Sep 19.</t>
  </si>
  <si>
    <t>Retin Cases Brief Rep. 2017 Fall;11(4):332-334. doi: 10.1097/ICB.0000000000000359.</t>
  </si>
  <si>
    <t>Retin Cases Brief Rep. 2017 Fall;11(4):329-331. doi: 10.1097/ICB.0000000000000358.</t>
  </si>
  <si>
    <t>Retin Cases Brief Rep. 2017 Fall;11(4):316-318. doi: 10.1097/ICB.0000000000000352.</t>
  </si>
  <si>
    <t>Curr Eye Res. 2017 Nov;42(11):1561-1571. doi: 10.1080/02713683.2017.1338348. Epub 2017 Sep 19. Review.</t>
  </si>
  <si>
    <t>Curr Eye Res. 2017 Dec;42(12):1719-1724. doi: 10.1080/02713683.2017.1351569. Epub 2017 Sep 19.</t>
  </si>
  <si>
    <t>Curr Eye Res. 2017 Nov;42(11):1426-1434. doi: 10.1080/02713683.2017.1344714. Epub 2017 Sep 19.</t>
  </si>
  <si>
    <t>Digit J Ophthalmol. 2017 Jun 30;23(2):43-44. doi: 10.5693/djo.02.2017.03.001. eCollection 2017.</t>
  </si>
  <si>
    <t>Digit J Ophthalmol. 2017 Mar 15;23(1):33-35. doi: 10.5693/djo.02.2016.12.002. eCollection 2017.</t>
  </si>
  <si>
    <t>Digit J Ophthalmol. 2017 Mar 12;23(1):29-32. doi: 10.5693/djo.02.2017.01.002. eCollection 2017.</t>
  </si>
  <si>
    <t>Digit J Ophthalmol. 2017 Mar 4;23(1):26-28. doi: 10.5693/djo.02.2016.01.001. eCollection 2017.</t>
  </si>
  <si>
    <t>Digit J Ophthalmol. 2017 Feb 25;23(1):23-25. doi: 10.5693/djo.02.2016.09.001. eCollection 2017.</t>
  </si>
  <si>
    <t>Digit J Ophthalmol. 2017 Feb 18;23(1):18-22. doi: 10.5693/djo.02.2016.02.002. eCollection 2017.</t>
  </si>
  <si>
    <t>Digit J Ophthalmol. 2017 Feb 13;23(1):16-17. doi: 10.5693/djo.01.2014.02.003. eCollection 2017. Review.</t>
  </si>
  <si>
    <t>Digit J Ophthalmol. 2017 Feb 13;23(1):11-15. doi: 10.5693/djo.02.2016.12.001. eCollection 2017.</t>
  </si>
  <si>
    <t>Digit J Ophthalmol. 2017 Mar 31;23(1):1-10. doi: 10.5693/djo.01.2017.02.001. eCollection 2017.</t>
  </si>
  <si>
    <t>Surv Ophthalmol. 2018 Jan - Feb;63(1):105-113. doi: 10.1016/j.survophthal.2017.09.004. Epub 2017 Sep 18.</t>
  </si>
  <si>
    <t>BMC Ophthalmol. 2017 Sep 18;17(1):170. doi: 10.1186/s12886-017-0565-5.</t>
  </si>
  <si>
    <t>Clin Exp Optom. 2018 Jan;101(1):116-122. doi: 10.1111/cxo.12586. Epub 2017 Sep 18.</t>
  </si>
  <si>
    <t>PLoS One. 2017 Sep 18;12(9):e0185070. doi: 10.1371/journal.pone.0185070. eCollection 2017.</t>
  </si>
  <si>
    <t>Cornea. 2017 Nov;36 Suppl 1:S72-S75. doi: 10.1097/ICO.0000000000001382.</t>
  </si>
  <si>
    <t>Cornea. 2017 Nov;36(11):1364-1367. doi: 10.1097/ICO.0000000000001346.</t>
  </si>
  <si>
    <t>Retin Cases Brief Rep. 2017 Fall;11(4):361-363. doi: 10.1097/ICB.000000000000037 1.</t>
  </si>
  <si>
    <t>Prague Med Rep. 2017;118(2-3):95-99. doi: 10.14712/23362936.2017.9.</t>
  </si>
  <si>
    <t>Ophthalmic Genet. 2018 Jan-Feb;39(1):56-62. doi: 10.1080/13816810.2017.1363245. Epub 2017 Sep 18. Review.</t>
  </si>
  <si>
    <t>Curr Eye Res. 2017 Nov;42(11):1450-1457. doi: 10.1080/02713683.2017.1341535. Epub 2017 Sep 18.</t>
  </si>
  <si>
    <t>Curr Eye Res. 2017 Nov;42(11):1440-1444. doi: 10.1080/02713683.2017.1339805. Epub 2017 Sep 18.</t>
  </si>
  <si>
    <t>Acta Ophthalmol. 2018 Feb;96(1):24-30. doi: 10.1111/aos.13489. Epub 2017 Sep 18.</t>
  </si>
  <si>
    <t>J Clin Invest. 2017 Oct 2;127(10):3877-3896. doi: 10.1172/JCI94668. Epub 2017 Sep 18.</t>
  </si>
  <si>
    <t>J Clin Invest. 2017 Oct 2;127(10):3594-3597. doi: 10.1172/JCI96840. Epub 2017 Sep 18.</t>
  </si>
  <si>
    <t>Lancet Neurol. 2017 Oct;16(10):797-812. doi: 10.1016/S1474-4422(17)30278-8. Epub 2017 Sep 12. Review.</t>
  </si>
  <si>
    <t>Graefes Arch Clin Exp Ophthalmol. 2017 Dec;255(12):2503-2509. doi: 10.1007/s00417-017-3802-y. Epub 2017 Sep 17.</t>
  </si>
  <si>
    <t>Clin Immunol. 2017 Oct;183:300-303. doi: 10.1016/j.clim.2017.09.012. Epub 2017 Sep 14.</t>
  </si>
  <si>
    <t>Exp Parasitol. 2017 Dec;183:236-239. doi: 10.1016/j.exppara.2017.09.015. Epub 2017 Sep 14.</t>
  </si>
  <si>
    <t>Exp Parasitol. 2017 Dec;183:187-193. doi: 10.1016/j.exppara.2017.09.007. Epub 2017 Sep 15.</t>
  </si>
  <si>
    <t>Cont Lens Anterior Eye. 2017 Dec;40(6):360-366. doi: 10.1016/j.clae.2017.09.001. Epub 2017 Sep 14. Review.</t>
  </si>
  <si>
    <t>Am J Pathol. 2017 Dec;187(12):2876-2885. doi: 10.1016/j.ajpath.2017.08.012. Epub 2017 Sep 15.</t>
  </si>
  <si>
    <t>Gene. 2017 Dec 15;636:30-35. doi: 10.1016/j.gene.2017.09.022. Epub 2017 Sep 14.</t>
  </si>
  <si>
    <t>Am J Ophthalmol. 2017 Nov;183:141-146. doi: 10.1016/j.ajo.2017.09.015. Epub 2017 Sep 14.</t>
  </si>
  <si>
    <t>Neurobiol Aging. 2017 Dec;60:44-56. doi: 10.1016/j.neurobiolaging.2017.07.005. Epub 2017 Jul 20.</t>
  </si>
  <si>
    <t>Ann Rheum Dis. 2018 Jan;77(1):133-140. doi: 10.1136/annrheumdis-2017-211417. Epub 2017 Sep 15.</t>
  </si>
  <si>
    <t>J Immunol. 2017 Oct 15;199(8):2624-2629. doi: 10.4049/jimmunol.1601507. Epub 2017 Sep 15.</t>
  </si>
  <si>
    <t>Am J Ophthalmol. 2017 Nov;183:118-124. doi: 10.1016/j.ajo.2017.09.003. Epub 2017 Sep 13.</t>
  </si>
  <si>
    <t>Clin Dermatol. 2017 Sep - Oct;35(5):477-483. doi: 10.1016/j.clindermatol.2017.06.005. Epub 2017 Jun 27.</t>
  </si>
  <si>
    <t>Clin Dermatol. 2017 Sep - Oct;35(5):421-434. doi: 10.1016/j.clindermatol.2017.06.004. Epub 2017 Jun 27. Review.</t>
  </si>
  <si>
    <t>BMC Ophthalmol. 2017 Sep 15;17(1):167. doi: 10.1186/s12886-017-0559-3.</t>
  </si>
  <si>
    <t>BMC Ophthalmol. 2017 Sep 16;17(1):169. doi: 10.1186/s12886-017-0566-4.</t>
  </si>
  <si>
    <t>BMC Ophthalmol. 2017 Sep 16;17(1):168. doi: 10.1186/s12886-017-0564-6.</t>
  </si>
  <si>
    <t>PLoS One. 2017 Sep 15;12(9):e0185048. doi: 10.1371/journal.pone.0185048. eCollection 2017.</t>
  </si>
  <si>
    <t>PLoS One. 2017 Sep 15;12(9):e0184301. doi: 10.1371/journal.pone.0184301. eCollection 2017.</t>
  </si>
  <si>
    <t>Curr Opin Ophthalmol. 2018 Jan;29(1):48-53. doi: 10.1097/ICU.0000000000000436. Review.</t>
  </si>
  <si>
    <t>Cornea. 2017 Nov;36(11):1308-1315. doi: 10.1097/ICO.0000000000001359.</t>
  </si>
  <si>
    <t>Korean J Ophthalmol. 2017 Oct;31(5):402-411. doi: 10.3341/kjo.2016.0033. Epub 2017 Sep 11.</t>
  </si>
  <si>
    <t>Korean J Ophthalmol. 2017 Oct;31(5):388-393. doi: 10.3341/kjo.2016.0095. Epub 2017 Jul 18.</t>
  </si>
  <si>
    <t>Korean J Ophthalmol. 2017 Oct;31(5):446-451. doi: 10.3341/kjo.2016.0070. Epub 2017 Aug 18.</t>
  </si>
  <si>
    <t>Korean J Ophthalmol. 2017 Oct;31(5):424-430. doi: 10.3341/kjo.2016.0125. Epub 2017 Sep 11.</t>
  </si>
  <si>
    <t>Korean J Ophthalmol. 2017 Oct;31(5):412-423. doi: 10.3341/kjo.2016.0086. Epub 2017 Aug 18.</t>
  </si>
  <si>
    <t>Korean J Ophthalmol. 2017 Oct;31(5):394-401. doi: 10.3341/kjo.2016.0109. Epub 2017 Aug 18.</t>
  </si>
  <si>
    <t>Korean J Ophthalmol. 2017 Dec;31(6):479-488. doi: 10.3341/kjo.2016.0078. Epub 2017 Jun 29.</t>
  </si>
  <si>
    <t>Korean J Ophthalmol. 2017 Oct;31(5):383-387. doi: 10.3341/kjo.2016.0096. Epub 2017 Aug 18.</t>
  </si>
  <si>
    <t>Cell Mol Life Sci. 2017 Dec;74(23):4329-4337. doi: 10.1007/s00018-017-2651-5. Epub 2017 Sep 14. Review.</t>
  </si>
  <si>
    <t>Genetics. 2017 Nov;207(3):903-910. doi: 10.1534/genetics.117.300287. Epub 2017 Sep 14.</t>
  </si>
  <si>
    <t>J Biol Chem. 2017 Oct 27;292(43):17760-17776. doi: 10.1074/jbc.M117.794743. Epub 2017 Sep 14.</t>
  </si>
  <si>
    <t xml:space="preserve">BMJ. 2017 Sep 14;358:j3807. doi: 10.1136/bmj.j3807. No abstract available. </t>
  </si>
  <si>
    <t xml:space="preserve">BMJ. 2017 Sep 14;358:j3614. doi: 10.1136/bmj.j3614. No abstract available.  Erratum in: BMJ. 2017 Sep 25;358:j4453. </t>
  </si>
  <si>
    <t>Am J Ophthalmol. 2017 Nov;183:147-155. doi: 10.1016/j.ajo.2017.09.010. Epub 2017 Sep 12.</t>
  </si>
  <si>
    <t>Am J Ophthalmol. 2017 Nov;183:156-162. doi: 10.1016/j.ajo.2017.09.001. Epub 2017 Sep 11.</t>
  </si>
  <si>
    <t>Am J Ophthalmol. 2017 Nov;183:99-106. doi: 10.1016/j.ajo.2017.09.002. Epub 2017 Sep 11.</t>
  </si>
  <si>
    <t>Am J Ophthalmol. 2017 Nov;183:125-133. doi: 10.1016/j.ajo.2017.09.008. Epub 2017 Sep 11.</t>
  </si>
  <si>
    <t>Am J Ophthalmol. 2017 Nov;183:134-140. doi: 10.1016/j.ajo.2017.09.009. Epub 2017 Sep 11.</t>
  </si>
  <si>
    <t>Hum Mol Genet. 2017 Sep 15;26(18):3630-3638. doi: 10.1093/hmg/ddx251.</t>
  </si>
  <si>
    <t>Hum Mol Genet. 2017 Sep 15;26(18):3573-3584. doi: 10.1093/hmg/ddx244.</t>
  </si>
  <si>
    <t>JAMA Ophthalmol. 2017 Oct 1;135(10):1078-1085. doi: 10.1001/jamaophthalmol.2017.3346.</t>
  </si>
  <si>
    <t>JAMA Ophthalmol. 2017 Oct 1;135(10):1086-1091. doi: 10.1001/jamaophthalmol.2017.3423.</t>
  </si>
  <si>
    <t>JAMA Ophthalmol. 2017 Oct 1;135(10):1092-1098. doi: 10.1001/jamaophthalmol.2017.3431.</t>
  </si>
  <si>
    <t>JAMA Ophthalmol. 2017 Oct 1;135(10):1106-1110. doi: 10.1001/jamaophthalmol.2017.3390.</t>
  </si>
  <si>
    <t>Curr Eye Res. 2017 Nov;42(11):1527-1536. doi: 10.1080/02713683.2017.1337155. Epub 2017 Sep 14.</t>
  </si>
  <si>
    <t>Ophthalmic Genet. 2018 Jan-Feb;39(1):63-67. doi: 10.1080/13816810.2017.1368088. Epub 2017 Sep 14.</t>
  </si>
  <si>
    <t>Curr Eye Res. 2017 Nov;42(11):1503-1510. doi: 10.1080/02713683.2017.1338350. Epub 2017 Sep 14.</t>
  </si>
  <si>
    <t>Curr Eye Res. 2017 Nov;42(11):1474-1481. doi: 10.1080/02713683.2017.1339806. Epub 2017 Sep 14.</t>
  </si>
  <si>
    <t>Curr Eye Res. 2017 Nov;42(11):1552-1560. doi: 10.1080/02713683.2016.1266661. Epub 2017 Sep 14.</t>
  </si>
  <si>
    <t>Curr Eye Res. 2017 Nov;42(11):1445-1449. doi: 10.1080/02713683.2017.1338349. Epub 2017 Sep 14.</t>
  </si>
  <si>
    <t>Curr Eye Res. 2017 Nov;42(11):1435-1439. doi: 10.1080/02713683.2017.1337154. Epub 2017 Sep 14.</t>
  </si>
  <si>
    <t>Curr Eye Res. 2017 Nov;42(11):1482-1490. doi: 10.1080/02713683.2017.1341534. Epub 2017 Sep 14.</t>
  </si>
  <si>
    <t>Curr Eye Res. 2017 Nov;42(11):1458-1467. doi: 10.1080/02713683.2017.1337157. Epub 2017 Sep 14.</t>
  </si>
  <si>
    <t>Curr Eye Res. 2017 Nov;42(11):1413-1419. doi: 10.1080/02713683.2017.1344712. Epub 2017 Sep 14.</t>
  </si>
  <si>
    <t>J Pediatr Hematol Oncol. 2017 Oct;39(7):555-559. doi: 10.1097/MPH.0000000000000968.</t>
  </si>
  <si>
    <t>Asia Pac J Ophthalmol (Phila). 2017 Nov-Dec;6(6):493-497. doi: 10.22608/APO.2017251. Epub 2017 Sep 14. Review.</t>
  </si>
  <si>
    <t>Cell Biochem Funct. 2017 Oct;35(7):426-432. doi: 10.1002/cbf.3292. Epub 2017 Sep 14.</t>
  </si>
  <si>
    <t>Indian J Ophthalmol. 2017 Sep;65(9):895-897. doi: 10.4103/ijo.IJO_347_17.</t>
  </si>
  <si>
    <t>Indian J Ophthalmol. 2017 Sep;65(9):892-894. doi: 10.4103/ijo.IJO_770_16. Review.</t>
  </si>
  <si>
    <t>Indian J Ophthalmol. 2017 Sep;65(9):889-891. doi: 10.4103/ijo.IJO_331_17. Review.</t>
  </si>
  <si>
    <t>Indian J Ophthalmol. 2017 Sep;65(9):887-889. doi: 10.4103/ijo.IJO_226_17.</t>
  </si>
  <si>
    <t>Indian J Ophthalmol. 2017 Sep;65(9):884-886. doi: 10.4103/ijo.IJO_78_17.</t>
  </si>
  <si>
    <t>Indian J Ophthalmol. 2017 Sep;65(9):882-884. doi: 10.4103/ijo.IJO_426_17.</t>
  </si>
  <si>
    <t>Indian J Ophthalmol. 2017 Sep;65(9):879-881. doi: 10.4103/ijo.IJO_68_17.</t>
  </si>
  <si>
    <t>Indian J Ophthalmol. 2017 Sep;65(9):877-879. doi: 10.4103/ijo.IJO_303_17.</t>
  </si>
  <si>
    <t>Indian J Ophthalmol. 2017 Sep;65(9):874-876. doi: 10.4103/ijo.IJO_852_16.</t>
  </si>
  <si>
    <t>Indian J Ophthalmol. 2017 Sep;65(9):871-874. doi: 10.4103/ijo.IJO_254_17. Review.</t>
  </si>
  <si>
    <t>Indian J Ophthalmol. 2017 Sep;65(9):869-871. doi: 10.4103/ijo.IJO_295_17.</t>
  </si>
  <si>
    <t xml:space="preserve">Indian J Ophthalmol. 2017 Sep;65(9):867-868. doi: 10.4103/ijo.IJO_336_17. No abstract available. </t>
  </si>
  <si>
    <t xml:space="preserve">Indian J Ophthalmol. 2017 Sep;65(9):865-866. doi: 10.4103/ijo.IJO_328_17. No abstract available. </t>
  </si>
  <si>
    <t>Indian J Ophthalmol. 2017 Sep;65(9):859-864. doi: 10.4103/ijo.IJO_334_17.</t>
  </si>
  <si>
    <t>Indian J Ophthalmol. 2017 Sep;65(9):853-858. doi: 10.4103/ijo.IJO_968_16.</t>
  </si>
  <si>
    <t xml:space="preserve">Indian J Ophthalmol. 2017 Sep;65(9):846-852. doi: 10.4103/ijo.IJO_1_17. Erratum in: Indian J Ophthalmol. 2017 Oct;65(10 ):1067. </t>
  </si>
  <si>
    <t>Indian J Ophthalmol. 2017 Sep;65(9):841-845. doi: 10.4103/ijo.IJO_165_17.</t>
  </si>
  <si>
    <t>Indian J Ophthalmol. 2017 Sep;65(9):835-840. doi: 10.4103/ijo.IJO_872_16.</t>
  </si>
  <si>
    <t>Indian J Ophthalmol. 2017 Sep;65(9):830-834. doi: 10.4103/ijo.IJO_85_17.</t>
  </si>
  <si>
    <t>Indian J Ophthalmol. 2017 Sep;65(9):818-825. doi: 10.4103/ijo.IJO_896_16.</t>
  </si>
  <si>
    <t>Indian J Ophthalmol. 2017 Sep;65(9):808-812. doi: 10.4103/ijo.IJO_21_17.</t>
  </si>
  <si>
    <t>Indian J Ophthalmol. 2017 Sep;65(9):797-807. doi: 10.4103/ijo.IJO_364_16. Review.</t>
  </si>
  <si>
    <t>Indian J Ophthalmol. 2017 Sep;65(9):787-796. doi: 10.4103/ijo.IJO_648_17. Review.</t>
  </si>
  <si>
    <t>Asia Pac J Ophthalmol (Phila). 2017 Nov-Dec;6(6):498-507. doi: 10.22608/APO.2017305. Epub 2017 Sep 14. Review.</t>
  </si>
  <si>
    <t>Asia Pac J Ophthalmol (Phila). 2017 Sep-Oct;6(5):425-428. doi: 10.22608/APO.2017123. Epub 2017 Sep 14.</t>
  </si>
  <si>
    <t>Asia Pac J Ophthalmol (Phila). 2017 Nov-Dec;6(6):508-513. doi: 10.22608/APO.2017262. Epub 2017 Sep 14. Review.</t>
  </si>
  <si>
    <t>Am Orthopt J. 2017 Jan;67(1):89-92. doi: 10.3368/aoj.67.1.89. Review.</t>
  </si>
  <si>
    <t>Am Orthopt J. 2017 Jan;67(1):72-79. doi: 10.3368/aoj.67.1.72.</t>
  </si>
  <si>
    <t>Am Orthopt J. 2017 Jan;67(1):67-71. doi: 10.3368/aoj.67.1.67.</t>
  </si>
  <si>
    <t>Am Orthopt J. 2017 Jan;67(1):61-66. doi: 10.3368/aoj.67.1.61.</t>
  </si>
  <si>
    <t>Am Orthopt J. 2017 Jan;67(1):52-60. doi: 10.3368/aoj.67.1.52.</t>
  </si>
  <si>
    <t>Br J Ophthalmol. 2018 Feb;102(2):153-157. doi: 10.1136/bjophthalmol-2017-310604. Epub 2017 Sep 13.</t>
  </si>
  <si>
    <t>BMJ. 2017 Sep 13;358:j3889. doi: 10.1136/bmj.j3889.</t>
  </si>
  <si>
    <t>Invest Ophthalmol Vis Sci. 2017 Sep 1;58(11):4670-4682. doi: 10.1167/iovs.17-22159.</t>
  </si>
  <si>
    <t>Invest Ophthalmol Vis Sci. 2017 Sep 1;58(11):4662-4669. doi: 10.1167/iovs.17-22115.</t>
  </si>
  <si>
    <t>Invest Ophthalmol Vis Sci. 2017 Sep 1;58(11):4654-4661. doi: 10.1167/iovs.17-22111.</t>
  </si>
  <si>
    <t>Invest Ophthalmol Vis Sci. 2017 Sep 1;58(11):4644-4653. doi: 10.1167/iovs.17-22075.</t>
  </si>
  <si>
    <t>PLoS One. 2017 Sep 13;12(9):e0184628. doi: 10.1371/journal.pone.0184628. eCollection 2017.</t>
  </si>
  <si>
    <t>PLoS One. 2017 Sep 13;12(9):e0184783. doi: 10.1371/journal.pone.0184783. eCollection 2017.</t>
  </si>
  <si>
    <t>PLoS One. 2017 Sep 13;12(9):e0184781. doi: 10.1371/journal.pone.0184781. eCollection 2017.</t>
  </si>
  <si>
    <t>Optom Vis Sci. 2017 Oct;94(10):965-970. doi: 10.1097/OPX.0000000000001123.</t>
  </si>
  <si>
    <t>Cornea. 2017 Nov;36 Suppl 1:S46-S52. doi: 10.1097/ICO.0000000000001338. Review.</t>
  </si>
  <si>
    <t>Curr Opin Ophthalmol. 2018 Jan;29(1):4-8. doi: 10.1097/ICU.0000000000000432. Review.</t>
  </si>
  <si>
    <t xml:space="preserve">N Engl J Med. 2017 Sep 14;377(11):e14. doi: 10.1056/NEJMicm1615424. No abstract available. </t>
  </si>
  <si>
    <t xml:space="preserve">N Engl J Med. 2017 Sep 14;377(11):1076. doi: 10.1056/NEJMicm1406002. No abstract available. </t>
  </si>
  <si>
    <t>J Neurochem. 2017 Dec;143(5):595-608. doi: 10.1111/jnc.14216. Epub 2017 Oct 20.</t>
  </si>
  <si>
    <t>Ophthalmic Surg Lasers Imaging Retina. 2017 Sep 1;48(9):772-775. doi: 10.3928/23258160-20170829-16.</t>
  </si>
  <si>
    <t>Ophthalmic Surg Lasers Imaging Retina. 2017 Sep 1;48(9):768-770. doi: 10.3928/23258160-20170829-14.</t>
  </si>
  <si>
    <t>Ophthalmic Surg Lasers Imaging Retina. 2017 Sep 1;48(9):764-767. doi: 10.3928/23258160-20170829-13.</t>
  </si>
  <si>
    <t>Ophthalmic Surg Lasers Imaging Retina. 2017 Sep 1;48(9):760-763. doi: 10.3928/23258160-20170829-12.</t>
  </si>
  <si>
    <t>Ophthalmic Surg Lasers Imaging Retina. 2017 Sep 1;48(9):756-758. doi: 10.3928/23258160-20170829-11.</t>
  </si>
  <si>
    <t>Ophthalmic Surg Lasers Imaging Retina. 2017 Sep 1;48(9):748-754. doi: 10.3928/23258160-20170829-10. Review.</t>
  </si>
  <si>
    <t>Ophthalmic Surg Lasers Imaging Retina. 2017 Sep 1;48(9):741-747. doi: 10.3928/23258160-20170829-09.</t>
  </si>
  <si>
    <t>Ophthalmic Surg Lasers Imaging Retina. 2017 Sep 1;48(9):734-740. doi: 10.3928/23258160-20170829-08.</t>
  </si>
  <si>
    <t>Ophthalmic Surg Lasers Imaging Retina. 2017 Sep 1;48(9):727-733. doi: 10.3928/23258160-20170829-07.</t>
  </si>
  <si>
    <t>Ophthalmic Surg Lasers Imaging Retina. 2017 Sep 1;48(9):717-726. doi: 10.3928/23258160-20170829-06.</t>
  </si>
  <si>
    <t>Ophthalmic Surg Lasers Imaging Retina. 2017 Sep 1;48(9):711-716. doi: 10.3928/23258160-20170829-05.</t>
  </si>
  <si>
    <t>Ophthalmic Surg Lasers Imaging Retina. 2017 Sep 1;48(9):705-710. doi: 10.3928/23258160-20170829-04.</t>
  </si>
  <si>
    <t>Cornea. 2017 Nov;36 Suppl 1:S9-S14. doi: 10.1097/ICO.0000000000001361. Review.</t>
  </si>
  <si>
    <t xml:space="preserve">Cornea. 2017 Nov;36 Suppl 1:S1-S2. doi: 10.1097/ICO.0000000000001342. No abstract available. </t>
  </si>
  <si>
    <t>Optom Vis Sci. 2017 Nov;94(11):1022-1028. doi: 10.1097/OPX.0000000000001126.</t>
  </si>
  <si>
    <t>Ophthalmic Epidemiol. 2017 Dec;24(6):406-412. doi: 10.1080/09286586.2017.1336562. Epub 2017 Sep 13.</t>
  </si>
  <si>
    <t>Doc Ophthalmol. 2017 Dec;135(3):241-248. doi: 10.1007/s10633-017-9612-z. Epub 2017 Sep 12.</t>
  </si>
  <si>
    <t>J Neurosci. 2017 Oct 11;37(41):9880-9888. doi: 10.1523/JNEUROSCI.1045-17.2017. Epub 2017 Sep 12.</t>
  </si>
  <si>
    <t>Nurs Sci Q. 2017 Jan;30(1):8-9. doi: 10.1177/0894318416680509.</t>
  </si>
  <si>
    <t>Cytogenet Genome Res. 2017;152(3):132-136. doi: 10.1159/000480030. Epub 2017 Sep 13.</t>
  </si>
  <si>
    <t>Ophthalmologica. 2017;238(4):236-242. doi: 10.1159/000479937. Epub 2017 Sep 13.</t>
  </si>
  <si>
    <t xml:space="preserve">Clin Exp Immunol. 2018 Jan;191(1):11-18. doi: 10.1111/cei.13049. Epub 2017 Oct 6. Review. Erratum in: Clin Exp Immunol. 2018 Mar;191(3):373. </t>
  </si>
  <si>
    <t>Invest Ophthalmol Vis Sci. 2017 Sep 1;58(11):4623-4631. doi: 10.1167/iovs.17-21936.</t>
  </si>
  <si>
    <t>Invest Ophthalmol Vis Sci. 2017 Sep 1;58(11):4616-4622. doi: 10.1167/iovs.16-20848.</t>
  </si>
  <si>
    <t>PLoS One. 2017 Sep 12;12(9):e0184016. doi: 10.1371/journal.pone.0184016. eCollection 2017.</t>
  </si>
  <si>
    <t>PLoS Negl Trop Dis. 2017 Sep 12;11(9):e0005863. doi: 10.1371/journal.pntd.0005863. eCollection 2017 Sep.</t>
  </si>
  <si>
    <t>Semin Ophthalmol. 2018;33(1):23-28. doi: 10.1080/08820538.2017.1353808. Epub 2017 Sep 12. Review.</t>
  </si>
  <si>
    <t>Development. 2017 Oct 15;144(20):3686-3697. doi: 10.1242/dev.155077. Epub 2017 Sep 11.</t>
  </si>
  <si>
    <t>Expert Opin Pharmacother. 2017 Oct;18(15):1669-1673. doi: 10.1080/14656566.2017.1378344. Epub 2017 Sep 14. Review.</t>
  </si>
  <si>
    <t>Invest Ophthalmol Vis Sci. 2017 Sep 1;58(11):4586-4592. doi: 10.1167/iovs.17-21990.</t>
  </si>
  <si>
    <t>Invest Ophthalmol Vis Sci. 2017 Sep 1;58(11):4569-4578. doi: 10.1167/iovs.17-21673.</t>
  </si>
  <si>
    <t>J Neurochem. 2017 Nov;143(3):375-388. doi: 10.1111/jnc.14214. Epub 2017 Oct 13.</t>
  </si>
  <si>
    <t>Ophthalmic Epidemiol. 2017 Dec;24(6):413-419. doi: 10.1080/09286586.2017.1337911. Epub 2017 Sep 11.</t>
  </si>
  <si>
    <t xml:space="preserve">Indian Pediatr. 2017 Aug 15;54(8):697. No abstract available. </t>
  </si>
  <si>
    <t>Indian Pediatr. 2017 Aug 15;54(8):681-683.</t>
  </si>
  <si>
    <t>Drug Deliv. 2017 Nov;24(1):1273-1283. doi: 10.1080/10717544.2017.1370620.</t>
  </si>
  <si>
    <t>Acta Psychiatr Scand. 2017 Dec;136(6):534-548. doi: 10.1111/acps.12785. Epub 2017 Sep 10. Review.</t>
  </si>
  <si>
    <t>Graefes Arch Clin Exp Ophthalmol. 2017 Dec;255(12):2317-2324. doi: 10.1007/s00417-017-3793-8. Epub 2017 Sep 11.</t>
  </si>
  <si>
    <t>Neurol Neurochir Pol. 2017 Nov - Dec;51(6):510-513. doi: 10.1016/j.pjnns.2017.08.004. Epub 2017 Aug 18.</t>
  </si>
  <si>
    <t>Am J Ophthalmol. 2017 Nov;183:65-70. doi: 10.1016/j.ajo.2017.08.023. Epub 2017 Sep 8.</t>
  </si>
  <si>
    <t>Am J Ophthalmol. 2017 Nov;183:56-64. doi: 10.1016/j.ajo.2017.08.022. Epub 2017 Sep 8.</t>
  </si>
  <si>
    <t>Arch Med Res. 2017 May;48(4):370-377. doi: 10.1016/j.arcmed.2017.08.002. Epub 2017 Sep 7. Review.</t>
  </si>
  <si>
    <t>Graefes Arch Clin Exp Ophthalmol. 2017 Dec;255(12):2487-2492. doi: 10.1007/s00417-017-3798-3. Epub 2017 Sep 9.</t>
  </si>
  <si>
    <t>Exp Eye Res. 2017 Dec;165:78-89. doi: 10.1016/j.exer.2017.09.002. Epub 2017 Sep 6.</t>
  </si>
  <si>
    <t>Am J Emerg Med. 2017 Nov;35(11):1789.e3-1789.e5. doi: 10.1016/j.ajem.2017.08.021. Epub 2017 Aug 7.</t>
  </si>
  <si>
    <t>Diabetes Res Clin Pract. 2017 Nov;133:21-29. doi: 10.1016/j.diabres.2017.08.009. Epub 2017 Aug 24.</t>
  </si>
  <si>
    <t>Graefes Arch Clin Exp Ophthalmol. 2017 Nov;255(11):2173-2184. doi: 10.1007/s00417-017-3755-1. Epub 2017 Sep 8.</t>
  </si>
  <si>
    <t>Graefes Arch Clin Exp Ophthalmol. 2017 Dec;255(12):2325-2330. doi: 10.1007/s00417-017-3799-2. Epub 2017 Sep 8.</t>
  </si>
  <si>
    <t>World Neurosurg. 2017 Dec;108:291-302. doi: 10.1016/j.wneu.2017.08.176. Epub 2017 Sep 5. Review.</t>
  </si>
  <si>
    <t>Exp Eye Res. 2017 Nov;164:157-167. doi: 10.1016/j.exer.2017.09.001. Epub 2017 Sep 5.</t>
  </si>
  <si>
    <t>Am J Ophthalmol. 2017 Nov;183:42-47. doi: 10.1016/j.ajo.2017.08.018. Epub 2017 Sep 6.</t>
  </si>
  <si>
    <t>Am J Ophthalmol. 2017 Nov;183:81-90. doi: 10.1016/j.ajo.2017.08.021. Epub 2017 Sep 6.</t>
  </si>
  <si>
    <t>Am J Ophthalmol. 2017 Nov;183:111-117. doi: 10.1016/j.ajo.2017.08.016. Epub 2017 Sep 6.</t>
  </si>
  <si>
    <t>Am J Ophthalmol. 2018 Jan;185:10-13. doi: 10.1016/j.ajo.2017.08.020. Epub 2017 Sep 6. Review.</t>
  </si>
  <si>
    <t>Am J Ophthalmol. 2017 Nov;183:71-80. doi: 10.1016/j.ajo.2017.08.019. Epub 2017 Sep 5.</t>
  </si>
  <si>
    <t>BMC Ophthalmol. 2017 Sep 8;17(1):166. doi: 10.1186/s12886-017-0562-8. Review.</t>
  </si>
  <si>
    <t>Environ Health Perspect. 2017 Jul 19;125(7):077013. doi: 10.1289/EHP793.</t>
  </si>
  <si>
    <t>Ophthalmic Epidemiol. 2017 Dec;24(6):394-400. doi: 10.1080/09286586.2017.1313992. Epub 2017 Sep 8.</t>
  </si>
  <si>
    <t>Invest Ophthalmol Vis Sci. 2017 Sep 1;58(11):4579-4585. doi: 10.1167/iovs.17-22350.</t>
  </si>
  <si>
    <t>PLoS One. 2017 Sep 8;12(9):e0184569. doi: 10.1371/journal.pone.0184569. eCollection 2017.</t>
  </si>
  <si>
    <t>PLoS One. 2017 Sep 8;12(9):e0184296. doi: 10.1371/journal.pone.0184296. eCollection 2017.</t>
  </si>
  <si>
    <t>PLoS One. 2017 Sep 8;12(9):e0184284. doi: 10.1371/journal.pone.0184284. eCollection 2017.</t>
  </si>
  <si>
    <t>PLoS One. 2017 Sep 8;12(9):e0184058. doi: 10.1371/journal.pone.0184058. eCollection 2017.</t>
  </si>
  <si>
    <t>Ophthalmic Genet. 2018 Jan-Feb;39(1):51-55. doi: 10.1080/13816810.2017.1363244. Epub 2017 Sep 8. Review.</t>
  </si>
  <si>
    <t>Int J Environ Res Public Health. 2017 Sep 8;14(9). pii: E1034. doi: 10.3390/ijerph14091034.</t>
  </si>
  <si>
    <t>Medicine (Baltimore). 2017 Sep;96(36):e8003. doi: 10.1097/MD.0000000000008003.</t>
  </si>
  <si>
    <t>Am J Med Genet A. 2017 Dec;173(12):3195-3200. doi: 10.1002/ajmg.a.38470. Epub 2017 Sep 8.</t>
  </si>
  <si>
    <t>Cell Mol Life Sci. 2017 Dec;74(23):4259-4268. doi: 10.1007/s00018-017-2643-5. Epub 2017 Sep 7. Review.</t>
  </si>
  <si>
    <t>Eur J Endocrinol. 2018 Jan;178(1):11-22. doi: 10.1530/EJE-17-0387. Epub 2017 Sep 7.</t>
  </si>
  <si>
    <t>Life Sci. 2017 Dec 15;191:245-252. doi: 10.1016/j.lfs.2017.09.001. Epub 2017 Sep 4.</t>
  </si>
  <si>
    <t>Ophthalmologica. 2017;238(4):196-204. doi: 10.1159/000478030. Epub 2017 Sep 8.</t>
  </si>
  <si>
    <t>Cancer Treat Rev. 2017 Nov;60:44-52. doi: 10.1016/j.ctrv.2017.08.009. Epub 2017 Aug 24. Review.</t>
  </si>
  <si>
    <t>Semin Ophthalmol. 2018;33(1):17-22. doi: 10.1080/08820538.2017.1353807. Epub 2017 Sep 7. Review.</t>
  </si>
  <si>
    <t>Curr Med Res Opin. 2017 Oct;33(sup2):33-43. doi: 10.1080/03007995.2017.1366662. Epub 2017 Sep 7.</t>
  </si>
  <si>
    <t>Curr Med Res Opin. 2017 Oct;33(sup2):5-17. doi: 10.1080/03007995.2017.1366645. Epub 2017 Sep 7.</t>
  </si>
  <si>
    <t>Curr Med Res Opin. 2017 Oct;33(sup2):45-52. doi: 10.1080/03007995.2017.1366663. Epub 2017 Sep 7.</t>
  </si>
  <si>
    <t>Curr Med Res Opin. 2017 Oct;33(sup2):19-31. doi: 10.1080/03007995.2017.1366659. Epub 2017 Sep 7.</t>
  </si>
  <si>
    <t>JAMA Ophthalmol. 2017 Oct 1;135(10):1062-1068. doi: 10.1001/jamaophthalmol.2017.3286.</t>
  </si>
  <si>
    <t>JAMA Ophthalmol. 2017 Oct 1;135(10):1055-1061. doi: 10.1001/jamaophthalmol.2017.3263.</t>
  </si>
  <si>
    <t>JAMA Ophthalmol. 2017 Oct 1;135(10):1069-1076. doi: 10.1001/jamaophthalmol.2017.3292.</t>
  </si>
  <si>
    <t>PLoS One. 2017 Sep 7;12(9):e0184392. doi: 10.1371/journal.pone.0184392. eCollection 2017.</t>
  </si>
  <si>
    <t>Clin Exp Optom. 2018 Jan;101(1):46-51. doi: 10.1111/cxo.12579. Epub 2017 Sep 6.</t>
  </si>
  <si>
    <t>Strahlenther Onkol. 2017 Nov;193(11):931-942. doi: 10.1007/s00066-017-1203-0. Epub 2017 Sep 6.</t>
  </si>
  <si>
    <t xml:space="preserve">Can Vet J. 2017 Sep;58(9):985-987. No abstract available. </t>
  </si>
  <si>
    <t>Can Vet J. 2017 Sep;58(9):919-922.</t>
  </si>
  <si>
    <t>Nat Commun. 2017 Sep 6;8(1):463. doi: 10.1038/s41467-017-00623-3.</t>
  </si>
  <si>
    <t>Ophthalmic Res. 2018;59(1):14-23. doi: 10.1159/000479377. Epub 2017 Sep 7.</t>
  </si>
  <si>
    <t>Ophthalmic Res. 2017;58(4):227-230. doi: 10.1159/000479700. Epub 2017 Sep 7.</t>
  </si>
  <si>
    <t>Invest Ophthalmol Vis Sci. 2017 Sep 1;58(11):4545-4558. doi: 10.1167/iovs.17-21947.</t>
  </si>
  <si>
    <t>Invest Ophthalmol Vis Sci. 2017 Sep 1;58(11):4524-4529. doi: 10.1167/iovs.17-21825.</t>
  </si>
  <si>
    <t>PLoS One. 2017 Sep 6;12(9):e0184440. doi: 10.1371/journal.pone.0184440. eCollection 2017.</t>
  </si>
  <si>
    <t>Semin Ophthalmol. 2018;33(1):29-35. doi: 10.1080/08820538.2017.1353809. Epub 2017 Sep 6. Review.</t>
  </si>
  <si>
    <t>Pediatr Blood Cancer. 2018 Feb;65(2). doi: 10.1002/pbc.26779. Epub 2017 Sep 6.</t>
  </si>
  <si>
    <t>Curr Diab Rep. 2017 Sep 5;17(10):96. doi: 10.1007/s11892-017-0928-6. Review.</t>
  </si>
  <si>
    <t>Graefes Arch Clin Exp Ophthalmol. 2017 Nov;255(11):2219-2226. doi: 10.1007/s00417-017-3779-6. Epub 2017 Sep 5.</t>
  </si>
  <si>
    <t>Graefes Arch Clin Exp Ophthalmol. 2017 Dec;255(12):2415-2422. doi: 10.1007/s00417-017-3789-4. Epub 2017 Sep 5.</t>
  </si>
  <si>
    <t>Graefes Arch Clin Exp Ophthalmol. 2017 Dec;255(12):2389-2397. doi: 10.1007/s00417-017-3759-x. Epub 2017 Sep 5.</t>
  </si>
  <si>
    <t>Graefes Arch Clin Exp Ophthalmol. 2017 Oct;255(10):1881-1890. doi: 10.1007/s00417-017-3794-7. Epub 2017 Sep 5.</t>
  </si>
  <si>
    <t>Graefes Arch Clin Exp Ophthalmol. 2017 Dec;255(12):2307-2315. doi: 10.1007/s00417-017-3787-6. Epub 2017 Sep 5.</t>
  </si>
  <si>
    <t>J Cardiothorac Surg. 2017 Sep 6;12(1):79. doi: 10.1186/s13019-017-0644-y. Review.</t>
  </si>
  <si>
    <t>BMC Ophthalmol. 2017 Sep 6;17(1):165. doi: 10.1186/s12886-017-0555-7.</t>
  </si>
  <si>
    <t>Invest Ophthalmol Vis Sci. 2017 Sep 1;58(11):4514-4523. doi: 10.1167/iovs.17-21974.</t>
  </si>
  <si>
    <t>Invest Ophthalmol Vis Sci. 2017 Sep 1;58(11):4506-4513. doi: 10.1167/iovs.17-22525.</t>
  </si>
  <si>
    <t>Invest Ophthalmol Vis Sci. 2017 Sep 1;58(11):4499-4505. doi: 10.1167/iovs.17-22301.</t>
  </si>
  <si>
    <t>Invest Ophthalmol Vis Sci. 2017 Sep 1;58(11):4490-4498. doi: 10.1167/iovs.17-22227.</t>
  </si>
  <si>
    <t>JAMA. 2017 Sep 5;318(9):845-858. doi: 10.1001/jama.2017.9900. Review.</t>
  </si>
  <si>
    <t>Invest Ophthalmol Vis Sci. 2017 May 1;58(6):BIO255-BIO267. doi: 10.1167/iovs.17-21868. Review.</t>
  </si>
  <si>
    <t>Cornea. 2017 Nov;36(11):1331-1335. doi: 10.1097/ICO.0000000000001362.</t>
  </si>
  <si>
    <t>Cornea. 2017 Nov;36(11):1352-1357. doi: 10.1097/ICO.0000000000001364.</t>
  </si>
  <si>
    <t>Cornea. 2017 Nov;36(11):1423-1425. doi: 10.1097/ICO.0000000000001353.</t>
  </si>
  <si>
    <t>Curr Opin Ophthalmol. 2017 Nov;28(6):600-606. doi: 10.1097/ICU.0000000000000426. Review.</t>
  </si>
  <si>
    <t>Clin Exp Optom. 2017 Sep;100(5):411-431. doi: 10.1111/cxo.12588. Epub 2017 Sep 4. Review.</t>
  </si>
  <si>
    <t>Vet Rec. 2017 Sep 30;181(13):346. doi: 10.1136/vr.104378. Epub 2017 Sep 4.</t>
  </si>
  <si>
    <t>Anticancer Res. 2017 Sep;37(9):5001-5004.</t>
  </si>
  <si>
    <t>Mayo Clin Proc. 2017 Sep;92(9):1341-1350. doi: 10.1016/j.mayocp.2017.06.003.</t>
  </si>
  <si>
    <t>BMC Ophthalmol. 2017 Sep 5;17(1):164. doi: 10.1186/s12886-017-0561-9. Review.</t>
  </si>
  <si>
    <t>Nature. 2017 Sep 21;549(7672):404-408. doi: 10.1038/nature23880. Epub 2017 Sep 6.</t>
  </si>
  <si>
    <t>Biomark Med. 2017 Nov;11(11):1003-1008. doi: 10.2217/bmm-2017-0218. Epub 2017 Sep 4. Review.</t>
  </si>
  <si>
    <t>Asia Pac J Ophthalmol (Phila). 2017 Sep-Oct;6(5):403-406. doi: 10.22608/APO.2017134. Epub 2017 Sep 4.</t>
  </si>
  <si>
    <t>Clin Exp Optom. 2017 Sep;100(5):473-481. doi: 10.1111/cxo.12598. Epub 2017 Sep 4. Review.</t>
  </si>
  <si>
    <t>Clin Exp Optom. 2017 Sep;100(5):522-528. doi: 10.1111/cxo.12583. Epub 2017 Sep 3. Review.</t>
  </si>
  <si>
    <t>Clin Exp Optom. 2018 Jan;101(1):4-12. doi: 10.1111/cxo.12578. Epub 2017 Sep 3. Review.</t>
  </si>
  <si>
    <t xml:space="preserve">Clin Exp Optom. 2017 Sep;100(5):537-540. doi: 10.1111/cxo.12594. Epub 2017 Sep 3. No abstract available. </t>
  </si>
  <si>
    <t>World Neurosurg. 2017 Dec;108:991.e1-991.e5. doi: 10.1016/j.wneu.2017.08.146. Epub 2017 Sep 1.</t>
  </si>
  <si>
    <t>J Pediatr. 2017 Nov;190:275-279. doi: 10.1016/j.jpeds.2017.06.055. Epub 2017 Sep 1.</t>
  </si>
  <si>
    <t>Ophthalmologica. 2017;238(4):205-216. doi: 10.1159/000478665. Epub 2017 Sep 2.</t>
  </si>
  <si>
    <t>Ophthalmologica. 2017;238(4):179-185. doi: 10.1159/000477744. Epub 2017 Sep 2.</t>
  </si>
  <si>
    <t>Ophthalmology. 2017 Dec;124(12S):S71-S75. doi: 10.1016/j.ophtha.2017.04.009. Epub 2017 Aug 31. Review.</t>
  </si>
  <si>
    <t>Health Qual Life Outcomes. 2017 Sep 2;15(1):175. doi: 10.1186/s12955-017-0751-4.</t>
  </si>
  <si>
    <t>BMC Ophthalmol. 2017 Sep 2;17(1):163. doi: 10.1186/s12886-017-0556-6.</t>
  </si>
  <si>
    <t>BMC Ophthalmol. 2017 Sep 2;17(1):162. doi: 10.1186/s12886-017-0552-x.</t>
  </si>
  <si>
    <t>Lasers Med Sci. 2017 Nov;32(8):1901-1907. doi: 10.1007/s10103-017-2309-4. Epub 2017 Sep 2.</t>
  </si>
  <si>
    <t>Prog Retin Eye Res. 2017 Sep;60:20-43. doi: 10.1016/j.preteyeres.2017.08.002. Epub 2017 Aug 30. Review.</t>
  </si>
  <si>
    <t>Prog Retin Eye Res. 2017 Sep;60:1-19. doi: 10.1016/j.preteyeres.2017.08.003. Epub 2017 Aug 31. Review.</t>
  </si>
  <si>
    <t>Exp Eye Res. 2017 Dec;165:29-34. doi: 10.1016/j.exer.2017.08.015. Epub 2017 Aug 30.</t>
  </si>
  <si>
    <t>Exp Eye Res. 2017 Dec;165:1-6. doi: 10.1016/j.exer.2017.08.019. Epub 2017 Aug 31.</t>
  </si>
  <si>
    <t>Surgery. 2017 Nov;162(5):1148-1154. doi: 10.1016/j.surg.2017.07.011. Epub 2017 Aug 30.</t>
  </si>
  <si>
    <t>Am J Ophthalmol. 2017 Nov;183:11-16. doi: 10.1016/j.ajo.2017.08.015. Epub 2017 Aug 31.</t>
  </si>
  <si>
    <t>Vet Anaesth Analg. 2017 Jul;44(4):697-702. doi: 10.1016/j.vaa.2016.07.011. Epub 2017 Apr 25.</t>
  </si>
  <si>
    <t>J Neuroimmunol. 2017 Oct 15;311:10-13. doi: 10.1016/j.jneuroim.2017.08.003. Epub 2017 Aug 15.</t>
  </si>
  <si>
    <t>Invest Ophthalmol Vis Sci. 2017 Sep 1;58(11):4467-4476. doi: 10.1167/iovs.17-22117.</t>
  </si>
  <si>
    <t>Invest Ophthalmol Vis Sci. 2017 Sep 1;58(11):4457-4466. doi: 10.1167/iovs.17-22077.</t>
  </si>
  <si>
    <t>Invest Ophthalmol Vis Sci. 2017 Sep 1;58(11):4436-4449. doi: 10.1167/iovs.17-21529.</t>
  </si>
  <si>
    <t>PLoS One. 2017 Sep 1;12(9):e0184135. doi: 10.1371/journal.pone.0184135. eCollection 2017.</t>
  </si>
  <si>
    <t>Ophthal Plast Reconstr Surg. 2018 Jan/Feb;34(1):e24-e27. doi: 10.1097/IOP.0000000000000988.</t>
  </si>
  <si>
    <t>Graefes Arch Clin Exp Ophthalmol. 2017 Nov;255(11):2255-2261. doi: 10.1007/s00417-017-3774-y. Epub 2017 Aug 31.</t>
  </si>
  <si>
    <t>Graefes Arch Clin Exp Ophthalmol. 2017 Dec;255(12):2467-2471. doi: 10.1007/s00417-017-3792-9. Epub 2017 Sep 1.</t>
  </si>
  <si>
    <t>Cell Mol Biol Lett. 2017 Aug 29;22:17. doi: 10.1186/s11658-017-0048-y. eCollection 2017.</t>
  </si>
  <si>
    <t>Korean J Radiol. 2017 Sep-Oct;18(5):786-798. doi: 10.3348/kjr.2017.18.5.786. Epub 2017 Jul 17.</t>
  </si>
  <si>
    <t>Clin Interv Aging. 2017 Aug 22;12:1331-1338. doi: 10.2147/CIA.S140912. eCollection 2017.</t>
  </si>
  <si>
    <t>Clin Interv Aging. 2017 Aug 22;12:1313-1330. doi: 10.2147/CIA.S143508. eCollection 2017. Review.</t>
  </si>
  <si>
    <t>Circulation. 2017 Oct 24;136(17):1629-1642. doi: 10.1161/CIRCULATIONAHA.117.029004. Epub 2017 Aug 31.</t>
  </si>
  <si>
    <t>Am J Ophthalmol. 2017 Nov;183:1-10. doi: 10.1016/j.ajo.2017.08.013. Epub 2017 Aug 30.</t>
  </si>
  <si>
    <t>Am J Ophthalmol. 2017 Nov;183:107-110. doi: 10.1016/j.ajo.2017.08.012. Epub 2017 Aug 30.</t>
  </si>
  <si>
    <t>Am J Ophthalmol. 2017 Nov;183:48-55. doi: 10.1016/j.ajo.2017.08.009. Epub 2017 Aug 30.</t>
  </si>
  <si>
    <t>Am J Ophthalmol. 2017 Nov;183:17-24. doi: 10.1016/j.ajo.2017.08.008. Epub 2017 Aug 30.</t>
  </si>
  <si>
    <t>Am J Ophthalmol. 2017 Nov;183:91-98. doi: 10.1016/j.ajo.2017.08.010. Epub 2017 Aug 30.</t>
  </si>
  <si>
    <t>JAMA Ophthalmol. 2017 Oct 1;135(10):1037-1044. doi: 10.1001/jamaophthalmol.2017.3195.</t>
  </si>
  <si>
    <t>JAMA Ophthalmol. 2017 Oct 1;135(10):1047-1053. doi: 10.1001/jamaophthalmol.2017.3158.</t>
  </si>
  <si>
    <t>JAMA Ophthalmol. 2017 Oct 1;135(10):1-7. doi: 10.1001/jamaophthalmol.2017.3151.</t>
  </si>
  <si>
    <t>PLoS One. 2017 Aug 31;12(8):e0184297. doi: 10.1371/journal.pone.0184297. eCollection 2017.</t>
  </si>
  <si>
    <t>PLoS One. 2017 Aug 31;12(8):e0184187. doi: 10.1371/journal.pone.0184187. eCollection 2017.</t>
  </si>
  <si>
    <t>PLoS One. 2017 Aug 31;12(8):e0183965. doi: 10.1371/journal.pone.0183965. eCollection 2017.</t>
  </si>
  <si>
    <t>PLoS One. 2017 Aug 31;12(8):e0183837. doi: 10.1371/journal.pone.0183837. eCollection 2017.</t>
  </si>
  <si>
    <t>PLoS One. 2017 Aug 31;12(8):e0183833. doi: 10.1371/journal.pone.0183833. eCollection 2017.</t>
  </si>
  <si>
    <t>PLoS One. 2017 Aug 31;12(8):e0183795. doi: 10.1371/journal.pone.0183795. eCollection 2017.</t>
  </si>
  <si>
    <t xml:space="preserve">PLoS Genet. 2017 Aug 31;13(8):e1006865. doi: 10.1371/journal.pgen.1006865. eCollection 2017 Aug. Erratum in: PLoS Genet. 2017 Oct 23;13(10 ):e1007061. </t>
  </si>
  <si>
    <t>Curr Opin Ophthalmol. 2017 Nov;28(6):617-622. doi: 10.1097/ICU.0000000000000427. Review.</t>
  </si>
  <si>
    <t>J Glaucoma. 2017 Oct;26(10):954-956. doi: 10.1097/IJG.0000000000000742.</t>
  </si>
  <si>
    <t>J Glaucoma. 2017 Oct;26(10):e236-e238. doi: 10.1097/IJG.0000000000000739.</t>
  </si>
  <si>
    <t>J Glaucoma. 2017 Oct;26(10):e229-e231. doi: 10.1097/IJG.0000000000000736.</t>
  </si>
  <si>
    <t>Ophthalmic Res. 2018;59(1):1-6. doi: 10.1159/000479158. Epub 2017 Sep 1. Review.</t>
  </si>
  <si>
    <t>Ophthalmic Res. 2017;58(4):217-226. doi: 10.1159/000479157. Epub 2017 Sep 1. Review.</t>
  </si>
  <si>
    <t>J Glaucoma. 2017 Oct;26(10):911-922. doi: 10.1097/IJG.0000000000000772.</t>
  </si>
  <si>
    <t>J Glaucoma. 2017 Oct;26(10):902-910. doi: 10.1097/IJG.0000000000000763.</t>
  </si>
  <si>
    <t>J Glaucoma. 2017 Nov;26(11):1025-1029. doi: 10.1097/IJG.0000000000000761.</t>
  </si>
  <si>
    <t>J Glaucoma. 2017 Oct;26(10):851-859. doi: 10.1097/IJG.0000000000000768.</t>
  </si>
  <si>
    <t>J Glaucoma. 2017 Dec;26(12):1161-1168. doi: 10.1097/IJG.0000000000000767. Review.</t>
  </si>
  <si>
    <t>J Glaucoma. 2017 Nov;26(11):1019-1024. doi: 10.1097/IJG.0000000000000775.</t>
  </si>
  <si>
    <t>J Glaucoma. 2017 Nov;26(11):1010-1018. doi: 10.1097/IJG.0000000000000766.</t>
  </si>
  <si>
    <t>J Glaucoma. 2017 Nov;26(11):1001-1009. doi: 10.1097/IJG.0000000000000764.</t>
  </si>
  <si>
    <t>J Glaucoma. 2017 Nov;26(11):995-1000. doi: 10.1097/IJG.0000000000000771.</t>
  </si>
  <si>
    <t>J Glaucoma. 2017 Oct;26(10):947-953. doi: 10.1097/IJG.0000000000000770.</t>
  </si>
  <si>
    <t>Medicine (Baltimore). 2017 Sep;96(35):e7845. doi: 10.1097/MD.0000000000007845.</t>
  </si>
  <si>
    <t>Medicine (Baltimore). 2017 Sep;96(35):e7656. doi: 10.1097/MD.0000000000007656.</t>
  </si>
  <si>
    <t>Optom Vis Sci. 2017 Nov;94(11):1058-1061. doi: 10.1097/OPX.0000000000001128.</t>
  </si>
  <si>
    <t>Optom Vis Sci. 2017 Nov;94(11):1029-1035. doi: 10.1097/OPX.0000000000001127.</t>
  </si>
  <si>
    <t>Optom Vis Sci. 2017 Oct;94(10):993-999. doi: 10.1097/OPX.0000000000001115. Review.</t>
  </si>
  <si>
    <t>Optom Vis Sci. 2017 Oct;94(10):981-985. doi: 10.1097/OPX.0000000000001117.</t>
  </si>
  <si>
    <t>Optom Vis Sci. 2017 Oct;94(10):986-992. doi: 10.1097/OPX.0000000000001120.</t>
  </si>
  <si>
    <t>Optom Vis Sci. 2017 Nov;94(11):1003-1008. doi: 10.1097/OPX.0000000000001129.</t>
  </si>
  <si>
    <t>Optom Vis Sci. 2017 Oct;94(10):971-980. doi: 10.1097/OPX.0000000000001121.</t>
  </si>
  <si>
    <t>Optom Vis Sci. 2017 Oct;94(10):957-964. doi: 10.1097/OPX.0000000000001118.</t>
  </si>
  <si>
    <t>J Glaucoma. 2017 Sep;26(9):822-828. doi: 10.1097/IJG.0000000000000729.</t>
  </si>
  <si>
    <t xml:space="preserve">J Glaucoma. 2017 Sep;26(9):798-804. doi: 10.1097/IJG.0000000000000707. Erratum in: J Glaucoma. 2018 Jan;27(1):99. </t>
  </si>
  <si>
    <t>J Glaucoma. 2017 Sep;26(9):792-797. doi: 10.1097/IJG.0000000000000740.</t>
  </si>
  <si>
    <t xml:space="preserve">J Neuroophthalmol. 2017 Dec;37(4):444-450. doi: 10.1097/WNO.0000000000000555. No abstract available. </t>
  </si>
  <si>
    <t xml:space="preserve">J Am Vet Med Assoc. 2017 Sep 15;251(6):653-656. doi: 10.2460/javma.251.6.653. No abstract available. </t>
  </si>
  <si>
    <t>Acta Diabetol. 2017 Nov;54(11):1019-1024. doi: 10.1007/s00592-017-1042-6. Epub 2017 Aug 30.</t>
  </si>
  <si>
    <t>Curr Diab Rep. 2017 Aug 31;17(10):94. doi: 10.1007/s11892-017-0911-2. Review.</t>
  </si>
  <si>
    <t>Graefes Arch Clin Exp Ophthalmol. 2017 Nov;255(11):2287-2291. doi: 10.1007/s00417-017-3771-1. Epub 2017 Aug 30.</t>
  </si>
  <si>
    <t>Br J Ophthalmol. 2018 Jan;102(1):9-13. doi: 10.1136/bjophthalmol-2017-310709. Epub 2017 Aug 30.</t>
  </si>
  <si>
    <t>Br J Ophthalmol. 2017 Dec;101(12):1591-1595. doi: 10.1136/bjophthalmol-2017-310316. Epub 2017 Aug 30.</t>
  </si>
  <si>
    <t>Hum Mol Genet. 2017 Aug 1;26(R1):R68-R74. doi: 10.1093/hmg/ddx219. Review.</t>
  </si>
  <si>
    <t xml:space="preserve">Hum Mol Genet. 2017 Aug 1;26(R1):R45-R50. doi: 10.1093/hmg/ddx228. Review. Erratum in: Hum Mol Genet. 2017 Oct 1;26(R2):R246. </t>
  </si>
  <si>
    <t>Ophthalmologica. 2017;238(4):226-235. doi: 10.1159/000479482. Epub 2017 Aug 31.</t>
  </si>
  <si>
    <t>PLoS One. 2017 Aug 30;12(8):e0183364. doi: 10.1371/journal.pone.0183364. eCollection 2017.</t>
  </si>
  <si>
    <t>Eur J Hum Genet. 2017 Nov;25(11):1261-1267. doi: 10.1038/ejhg.2017.136. Epub 2017 Aug 30.</t>
  </si>
  <si>
    <t>Doc Ophthalmol. 2017 Dec;135(3):187-194. doi: 10.1007/s10633-017-9607-9. Epub 2017 Aug 29.</t>
  </si>
  <si>
    <t>Graefes Arch Clin Exp Ophthalmol. 2017 Oct;255(10):2059-2065. doi: 10.1007/s00417-017-3790-y. Epub 2017 Aug 29.</t>
  </si>
  <si>
    <t>BMC Ophthalmol. 2017 Aug 29;17(1):160. doi: 10.1186/s12886-017-0558-4.</t>
  </si>
  <si>
    <t>BMC Ophthalmol. 2017 Aug 29;17(1):161. doi: 10.1186/s12886-017-0557-5.</t>
  </si>
  <si>
    <t>J Pediatr Ophthalmol Strabismus. 2017 Nov 1;54(6):356-362. doi: 10.3928/01913913-20170329-04. Epub 2017 Aug 29.</t>
  </si>
  <si>
    <t>J Pediatr Ophthalmol Strabismus. 2017 Nov 1;54(6):346-355. doi: 10.3928/01913913-20170510-01. Epub 2017 Aug 29.</t>
  </si>
  <si>
    <t>J Pediatr Ophthalmol Strabismus. 2017 Nov 1;54(6):387-394. doi: 10.3928/01913913-20170801-02. Epub 2017 Aug 29.</t>
  </si>
  <si>
    <t>J Pediatr Ophthalmol Strabismus. 2017 Nov 1;54(6):339-345. doi: 10.3928/01913913-20170703-17. Epub 2017 Aug 29.</t>
  </si>
  <si>
    <t>Invest Ophthalmol Vis Sci. 2017 Aug 1;58(10):4268-4273. doi: 10.1167/iovs.17-22166.</t>
  </si>
  <si>
    <t>Invest Ophthalmol Vis Sci. 2017 Aug 1;58(10):4249-4260. doi: 10.1167/iovs.17-22106.</t>
  </si>
  <si>
    <t>PLoS One. 2017 Aug 29;12(8):e0183957. doi: 10.1371/journal.pone.0183957. eCollection 2017.</t>
  </si>
  <si>
    <t>PLoS One. 2017 Aug 29;12(8):e0184096. doi: 10.1371/journal.pone.0184096. eCollection 2017.</t>
  </si>
  <si>
    <t>PLoS One. 2017 Aug 29;12(8):e0184112. doi: 10.1371/journal.pone.0184112. eCollection 2017.</t>
  </si>
  <si>
    <t>PLoS One. 2017 Aug 29;12(8):e0183142. doi: 10.1371/journal.pone.0183142. eCollection 2017. Review.</t>
  </si>
  <si>
    <t>Clin Exp Rheumatol. 2017 Nov-Dec;35 Suppl 108(6):60-66. Epub 2017 Aug 28.</t>
  </si>
  <si>
    <t>Otolaryngol Head Neck Surg. 2017 Nov;157(5):891-897. doi: 10.1177/0194599817728490. Epub 2017 Aug 29.</t>
  </si>
  <si>
    <t xml:space="preserve">Mol Biol Rep. 2017 Dec;44(6):435-440. doi: 10.1007/s11033-017-4121-4. Epub 2017 Aug 28. Erratum in: Mol Biol Rep. 2017 Dec;44(6):441. </t>
  </si>
  <si>
    <t>Exp Eye Res. 2017 Dec;165:35-46. doi: 10.1016/j.exer.2017.08.014. Epub 2017 Aug 26. Review.</t>
  </si>
  <si>
    <t>Gene. 2017 Oct 20;632:43-49. doi: 10.1016/j.gene.2017.08.018. Epub 2017 Aug 26.</t>
  </si>
  <si>
    <t>Ophthalmology. 2017 Dec;124(12):1764-1777. doi: 10.1016/j.ophtha.2017.06.032. Epub 2017 Aug 26.</t>
  </si>
  <si>
    <t>Invest Ophthalmol Vis Sci. 2017 Aug 1;58(10):4299-4306. doi: 10.1167/iovs.17-21459.</t>
  </si>
  <si>
    <t>Invest Ophthalmol Vis Sci. 2017 Aug 1;58(10):4292-4298. doi: 10.1167/iovs.17-22047.</t>
  </si>
  <si>
    <t>Invest Ophthalmol Vis Sci. 2017 Aug 1;58(10):4286-4291. doi: 10.1167/iovs.17-22140.</t>
  </si>
  <si>
    <t>Invest Ophthalmol Vis Sci. 2017 Aug 1;58(10):4235-4246. doi: 10.1167/iovs.17-22141.</t>
  </si>
  <si>
    <t>Invest Ophthalmol Vis Sci. 2017 Aug 1;58(10):4223-4234. doi: 10.1167/iovs.17-21743.</t>
  </si>
  <si>
    <t>Invest Ophthalmol Vis Sci. 2017 Aug 1;58(10):4218-4222. doi: 10.1167/iovs.17-22195.</t>
  </si>
  <si>
    <t>PLoS One. 2017 Aug 28;12(8):e0184012. doi: 10.1371/journal.pone.0184012. eCollection 2017.</t>
  </si>
  <si>
    <t>PLoS One. 2017 Aug 28;12(8):e0183335. doi: 10.1371/journal.pone.0183335. eCollection 2017.</t>
  </si>
  <si>
    <t>Ophthal Plast Reconstr Surg. 2017 Nov/Dec;33(6):477-481. doi: 10.1097/IOP.0000000000000944.</t>
  </si>
  <si>
    <t>Proteomics. 2017 Oct;17(19). doi: 10.1002/pmic.201700013.</t>
  </si>
  <si>
    <t>Invest Ophthalmol Vis Sci. 2017 May 1;58(6):BIO247-BIO254. doi: 10.1167/iovs.17-21771.</t>
  </si>
  <si>
    <t xml:space="preserve">Nat Cell Biol. 2017 Oct;19(10):1178-1188. doi: 10.1038/ncb3599. Epub 2017 Aug 28. Erratum in: Nat Cell Biol. 2017 Oct 31;19(11):1379. </t>
  </si>
  <si>
    <t>Ophthalmic Genet. 2018 Jan-Feb;39(1):46-50. doi: 10.1080/13816810.2017.1354382. Epub 2017 Aug 28.</t>
  </si>
  <si>
    <t>World Neurosurg. 2017 Dec;108:985.e5-985.e6. doi: 10.1016/j.wneu.2017.08.110. Epub 2017 Aug 25.</t>
  </si>
  <si>
    <t>Am J Ophthalmol. 2017 Oct;182:147-154. doi: 10.1016/j.ajo.2017.08.007. Epub 2017 Aug 25.</t>
  </si>
  <si>
    <t>Am J Ophthalmol. 2017 Oct;182:155-159. doi: 10.1016/j.ajo.2017.08.006. Epub 2017 Aug 24.</t>
  </si>
  <si>
    <t>Exp Eye Res. 2017 Nov;164:139-150. doi: 10.1016/j.exer.2017.08.013. Epub 2017 Aug 24. Review.</t>
  </si>
  <si>
    <t>Am J Hum Genet. 2017 Sep 7;101(3):404-416. doi: 10.1016/j.ajhg.2017.08.002. Epub 2017 Aug 24.</t>
  </si>
  <si>
    <t>Clin Ther. 2017 Sep;39(9):1858-1867. doi: 10.1016/j.clinthera.2017.08.003. Epub 2017 Aug 23.</t>
  </si>
  <si>
    <t>Biomed Microdevices. 2017 Aug 26;19(4):78. doi: 10.1007/s10544-017-0218-8.</t>
  </si>
  <si>
    <t>Br J Ophthalmol. 2017 Nov;101(11):1583-1590. doi: 10.1136/bjophthalmol-2016-310012. Epub 2017 Aug 26.</t>
  </si>
  <si>
    <t>Biochem Biophys Res Commun. 2017 Nov 18;493(2):1136-1142. doi: 10.1016/j.bbrc.2017.08.085. Epub 2017 Aug 24.</t>
  </si>
  <si>
    <t>World Neurosurg. 2017 Nov;107:1051.e19-1051.e25. doi: 10.1016/j.wneu.2017.08.080. Epub 2017 Aug 24.</t>
  </si>
  <si>
    <t>World Neurosurg. 2017 Nov;107:1050.e13-1050.e15. doi: 10.1016/j.wneu.2017.08.069. Epub 2017 Aug 24.</t>
  </si>
  <si>
    <t>BMC Ophthalmol. 2017 Aug 25;17(1):159. doi: 10.1186/s12886-017-0553-9.</t>
  </si>
  <si>
    <t>BMC Ophthalmol. 2017 Aug 25;17(1):158. doi: 10.1186/s12886-017-0554-8.</t>
  </si>
  <si>
    <t>PLoS One. 2017 Aug 25;12(8):e0183866. doi: 10.1371/journal.pone.0183866. eCollection 2017.</t>
  </si>
  <si>
    <t>Expert Opin Pharmacother. 2017 Oct;18(14):1517-1524. doi: 10.1080/14656566.2017.1372748. Epub 2017 Sep 4. Review.</t>
  </si>
  <si>
    <t>Acta Diabetol. 2017 Nov;54(11):993-999. doi: 10.1007/s00592-017-1043-5. Epub 2017 Aug 24.</t>
  </si>
  <si>
    <t>Graefes Arch Clin Exp Ophthalmol. 2017 Dec;255(12):2357-2362. doi: 10.1007/s00417-017-3781-z. Epub 2017 Aug 24.</t>
  </si>
  <si>
    <t>BMC Ophthalmol. 2017 Aug 24;17(1):157. doi: 10.1186/s12886-017-0549-5.</t>
  </si>
  <si>
    <t>Cochrane Database Syst Rev. 2017 Aug 24;8:CD011908. doi: 10.1002/14651858.CD011908.pub2. Review.</t>
  </si>
  <si>
    <t>J Vis. 2017 Aug 1;17(9):20. doi: 10.1167/17.9.20.</t>
  </si>
  <si>
    <t>Am J Ophthalmol. 2017 Oct;182:168-179. doi: 10.1016/j.ajo.2017.08.004. Epub 2017 Aug 31.</t>
  </si>
  <si>
    <t>Am J Ophthalmol. 2017 Oct;182:160-167. doi: 10.1016/j.ajo.2017.08.005. Epub 2017 Aug 22.</t>
  </si>
  <si>
    <t>J Pediatr Ophthalmol Strabismus. 2017 Aug 24;54:e54-e57. doi: 10.3928/01913913-20170531-04.</t>
  </si>
  <si>
    <t>J Pediatr Ophthalmol Strabismus. 2017 Aug 24;54:e50-e53. doi: 10.3928/01913913-20170531-03.</t>
  </si>
  <si>
    <t>J Pediatr Ophthalmol Strabismus. 2017 Aug 24;54:e47-e49. doi: 10.3928/01913913-20170531-06.</t>
  </si>
  <si>
    <t>JAMA Ophthalmol. 2017 Oct 1;135(10):1023-1028. doi: 10.1001/jamaophthalmol.2017.2972.</t>
  </si>
  <si>
    <t>Invest Ophthalmol Vis Sci. 2017 Aug 1;58(10):4201-4209. doi: 10.1167/iovs.17-22003.</t>
  </si>
  <si>
    <t>Invest Ophthalmol Vis Sci. 2017 Aug 1;58(10):4193-4200. doi: 10.1167/iovs.17-22436.</t>
  </si>
  <si>
    <t>Invest Ophthalmol Vis Sci. 2017 Aug 1;58(10):4182-4192. doi: 10.1167/iovs.16-20941.</t>
  </si>
  <si>
    <t>Invest Ophthalmol Vis Sci. 2017 Aug 1;58(10):4173-4181. doi: 10.1167/iovs.17-21878.</t>
  </si>
  <si>
    <t>Invest Ophthalmol Vis Sci. 2017 Aug 1;58(10):4211-4217. doi: 10.1167/iovs.17-21995.</t>
  </si>
  <si>
    <t>JAMA Ophthalmol. 2017 Oct 1;135(10):1100-1105. doi: 10.1001/jamaophthalmol.2017.3008.</t>
  </si>
  <si>
    <t>PLoS One. 2017 Aug 24;12(8):e0183678. doi: 10.1371/journal.pone.0183678. eCollection 2017.</t>
  </si>
  <si>
    <t>Cornea. 2017 Nov;36(11):1402-1407. doi: 10.1097/ICO.0000000000001329.</t>
  </si>
  <si>
    <t>Curr Opin Ophthalmol. 2017 Nov;28(6):636-643. doi: 10.1097/ICU.0000000000000424. Review.</t>
  </si>
  <si>
    <t>BMC Ophthalmol. 2017 Aug 24;17(1):155. doi: 10.1186/s12886-017-0543-y. Review.</t>
  </si>
  <si>
    <t>BMC Ophthalmol. 2017 Aug 24;17(1):156. doi: 10.1186/s12886-017-0550-z.</t>
  </si>
  <si>
    <t>BMC Ophthalmol. 2017 Aug 24;17(1):154. doi: 10.1186/s12886-017-0542-z.</t>
  </si>
  <si>
    <t>Parasite Immunol. 2017 Oct;39(10). doi: 10.1111/pim.12462.</t>
  </si>
  <si>
    <t>Ophthalmic Physiol Opt. 2017 Sep;37(5):594-601. doi: 10.1111/opo.12401.</t>
  </si>
  <si>
    <t>Ophthalmic Physiol Opt. 2017 Sep;37(5):610-623. doi: 10.1111/opo.12402.</t>
  </si>
  <si>
    <t xml:space="preserve">Ophthalmic Physiol Opt. 2017 Sep;37(5):549-556. doi: 10.1111/opo.12403. Review. No abstract available. </t>
  </si>
  <si>
    <t>Graefes Arch Clin Exp Ophthalmol. 2017 Nov;255(11):2141-2146. doi: 10.1007/s00417-017-3765-z. Epub 2017 Aug 23.</t>
  </si>
  <si>
    <t>Curr Diab Rep. 2017 Aug 24;17(10):93. doi: 10.1007/s11892-017-0913-0. Review.</t>
  </si>
  <si>
    <t>Jpn J Ophthalmol. 2017 Nov;61(6):472-478. doi: 10.1007/s10384-017-0530-0. Epub 2017 Aug 23.</t>
  </si>
  <si>
    <t>BMC Ophthalmol. 2017 Aug 23;17(1):153. doi: 10.1186/s12886-017-0551-y.</t>
  </si>
  <si>
    <t>BMC Ophthalmol. 2017 Aug 23;17(1):152. doi: 10.1186/s12886-017-0547-7.</t>
  </si>
  <si>
    <t>Retina. 2018 Jan;38 Suppl 1:S97-S104. doi: 10.1097/IAE.0000000000001812.</t>
  </si>
  <si>
    <t>Medicine (Baltimore). 2017 Aug;96(34):e7869. doi: 10.1097/MD.0000000000007869.</t>
  </si>
  <si>
    <t>Medicine (Baltimore). 2017 Aug;96(34):e7849. doi: 10.1097/MD.0000000000007849.</t>
  </si>
  <si>
    <t>Medicine (Baltimore). 2017 Aug;96(34):e7454. doi: 10.1097/MD.0000000000007454.</t>
  </si>
  <si>
    <t>J Glaucoma. 2017 Oct;26(10):881-887. doi: 10.1097/IJG.0000000000000749.</t>
  </si>
  <si>
    <t>J Glaucoma. 2017 Oct;26(10):875-880. doi: 10.1097/IJG.0000000000000748.</t>
  </si>
  <si>
    <t>J Glaucoma. 2017 Oct;26(10):866-874. doi: 10.1097/IJG.0000000000000753.</t>
  </si>
  <si>
    <t>J Glaucoma. 2017 Oct;26(10):923-928. doi: 10.1097/IJG.0000000000000747.</t>
  </si>
  <si>
    <t>Cornea. 2017 Nov;36(11):1429-1431. doi: 10.1097/ICO.0000000000001318.</t>
  </si>
  <si>
    <t>Cornea. 2017 Nov;36(11):1383-1386. doi: 10.1097/ICO.0000000000001316.</t>
  </si>
  <si>
    <t>Cornea. 2017 Nov;36(11):1415-1418. doi: 10.1097/ICO.0000000000001331. Review.</t>
  </si>
  <si>
    <t>Cornea. 2017 Nov;36(11):1437-1443. doi: 10.1097/ICO.0000000000001320. Review.</t>
  </si>
  <si>
    <t>Cornea. 2017 Nov;36(11):1419-1422. doi: 10.1097/ICO.0000000000001306.</t>
  </si>
  <si>
    <t>Cornea. 2017 Nov;36(11):1325-1330. doi: 10.1097/ICO.0000000000001339.</t>
  </si>
  <si>
    <t>Arthritis Rheumatol. 2017 Dec;69(12):2380-2385. doi: 10.1002/art.40235. Epub 2017 Nov 8.</t>
  </si>
  <si>
    <t>Acta Ophthalmol. 2017 Dec;95(8):787-795. doi: 10.1111/aos.13539. Epub 2017 Aug 21.</t>
  </si>
  <si>
    <t>Arq Bras Oftalmol. 2017 Jun;80(3):199-201. doi: 10.5935/0004-2749.20170049.</t>
  </si>
  <si>
    <t>Arq Bras Oftalmol. 2017 Jun;80(3):172-175. doi: 10.5935/0004-2749.20170042.</t>
  </si>
  <si>
    <t>Arq Bras Oftalmol. 2017 Jun;80(3):186-188. doi: 10.5935/0004-2749.20170045.</t>
  </si>
  <si>
    <t>Arq Bras Oftalmol. 2017 Jun;80(3):189-191. doi: 10.5935/0004-2749.20170046.</t>
  </si>
  <si>
    <t>Arq Bras Oftalmol. 2017 Jun;80(3):154-158. doi: 10.5935/0004-2749.20170038.</t>
  </si>
  <si>
    <t>Arq Bras Oftalmol. 2017 Jun;80(3):181-185. doi: 10.5935/0004-2749.20170044.</t>
  </si>
  <si>
    <t>Arq Bras Oftalmol. 2017 Jun;80(3):148-153. doi: 10.5935/0004-2749.20170037.</t>
  </si>
  <si>
    <t>Arq Bras Oftalmol. 2017 Jun;80(3):143-147. doi: 10.5935/0004-2749.20170036.</t>
  </si>
  <si>
    <t>Arq Bras Oftalmol. 2017 Jun;80(3):165-167. doi: 10.5935/0004-2749.20170040.</t>
  </si>
  <si>
    <t>Arq Bras Oftalmol. 2017 Jun;80(3):202-206. doi: 10.5935/0004-2749.20170050. Review.</t>
  </si>
  <si>
    <t>Arq Bras Oftalmol. 2017 Jun;80(3):159-164. doi: 10.5935/0004-2749.20170039.</t>
  </si>
  <si>
    <t>Arq Bras Oftalmol. 2017 Jun;80(3):192-195. doi: 10.5935/0004-2749.20170047.</t>
  </si>
  <si>
    <t>Arq Bras Oftalmol. 2017 Jun;80(3):168-171. doi: 10.5935/0004-2749.20170041.</t>
  </si>
  <si>
    <t>PLoS One. 2017 Aug 23;12(8):e0183709. doi: 10.1371/journal.pone.0183709. eCollection 2017.</t>
  </si>
  <si>
    <t>PLoS One. 2017 Aug 23;12(8):e0182816. doi: 10.1371/journal.pone.0182816. eCollection 2017.</t>
  </si>
  <si>
    <t>PLoS One. 2017 Aug 23;12(8):e0183719. doi: 10.1371/journal.pone.0183719. eCollection 2017.</t>
  </si>
  <si>
    <t>PLoS One. 2017 Aug 23;12(8):e0183320. doi: 10.1371/journal.pone.0183320. eCollection 2017.</t>
  </si>
  <si>
    <t>PLoS One. 2017 Aug 23;12(8):e0182439. doi: 10.1371/journal.pone.0182439. eCollection 2017.</t>
  </si>
  <si>
    <t>Graefes Arch Clin Exp Ophthalmol. 2017 Nov;255(11):2165-2171. doi: 10.1007/s00417-017-3782-y. Epub 2017 Aug 22.</t>
  </si>
  <si>
    <t>Graefes Arch Clin Exp Ophthalmol. 2017 Dec;255(12):2299-2306. doi: 10.1007/s00417-017-3783-x. Epub 2017 Aug 22.</t>
  </si>
  <si>
    <t>Graefes Arch Clin Exp Ophthalmol. 2017 Dec;255(12):2481-2486. doi: 10.1007/s00417-017-3780-0. Epub 2017 Aug 22.</t>
  </si>
  <si>
    <t>BMC Ophthalmol. 2017 Aug 22;17(1):151. doi: 10.1186/s12886-017-0548-6.</t>
  </si>
  <si>
    <t>BMC Ophthalmol. 2017 Aug 22;17(1):149. doi: 10.1186/s12886-017-0545-9.</t>
  </si>
  <si>
    <t>BMC Ophthalmol. 2017 Aug 22;17(1):150. doi: 10.1186/s12886-017-0546-8.</t>
  </si>
  <si>
    <t>BMC Ophthalmol. 2017 Aug 22;17(1):148. doi: 10.1186/s12886-017-0540-1.</t>
  </si>
  <si>
    <t>Clin Neurophysiol. 2017 Oct;128(10):1978-1984. doi: 10.1016/j.clinph.2017.06.257. Epub 2017 Jul 17.</t>
  </si>
  <si>
    <t>Genet Mol Res. 2017 Aug 17;16(3). doi: 10.4238/gmr16039067.</t>
  </si>
  <si>
    <t xml:space="preserve">JAMA. 2017 Aug 22;318(8):741-742. doi: 10.1001/jama.2017.10585. No abstract available. </t>
  </si>
  <si>
    <t>Invest Ophthalmol Vis Sci. 2017 Aug 1;58(10):4162-4172. doi: 10.1167/iovs.17-21913.</t>
  </si>
  <si>
    <t>Invest Ophthalmol Vis Sci. 2017 Aug 1;58(10):4138-4142. doi: 10.1167/iovs.16-21270.</t>
  </si>
  <si>
    <t>Invest Ophthalmol Vis Sci. 2017 Aug 1;58(10):4114-4125. doi: 10.1167/iovs.17-22093.</t>
  </si>
  <si>
    <t>PLoS One. 2017 Aug 22;12(8):e0183461. doi: 10.1371/journal.pone.0183461. eCollection 2017.</t>
  </si>
  <si>
    <t>Ophthalmic Genet. 2018 Jan-Feb;39(1):35-40. doi: 10.1080/13816810.2017.1342132. Epub 2017 Aug 22.</t>
  </si>
  <si>
    <t>J Vis Exp. 2017 Aug 12;(126). doi: 10.3791/55220.</t>
  </si>
  <si>
    <t>Asia Pac J Ophthalmol (Phila). 2017 Sep-Oct;6(5):435-443. doi: 10.22608/APO.2017246. Epub 2017 Aug 22.</t>
  </si>
  <si>
    <t>Asia Pac J Ophthalmol (Phila). 2017 Sep-Oct;6(5):418-424. doi: 10.22608/APO.201780. Epub 2017 Aug 22.</t>
  </si>
  <si>
    <t>Asia Pac J Ophthalmol (Phila). 2017 Sep-Oct;6(5):444-449. doi: 10.22608/APO.201766. Epub 2017 Aug 22.</t>
  </si>
  <si>
    <t>Invest Ophthalmol Vis Sci. 2017 Aug 1;58(10):4096-4105. doi: 10.1167/iovs.17-22255.</t>
  </si>
  <si>
    <t>Invest Ophthalmol Vis Sci. 2017 Aug 1;58(10):4089-4095. doi: 10.1167/iovs.17-22108.</t>
  </si>
  <si>
    <t>PLoS One. 2017 Aug 21;12(8):e0183438. doi: 10.1371/journal.pone.0183438. eCollection 2017.</t>
  </si>
  <si>
    <t>Am J Pathol. 2017 Nov;187(11):2399-2412. doi: 10.1016/j.ajpath.2017.07.018. Epub 2017 Aug 19.</t>
  </si>
  <si>
    <t>Exp Eye Res. 2017 Nov;164:37-45. doi: 10.1016/j.exer.2017.08.005. Epub 2017 Aug 4.</t>
  </si>
  <si>
    <t>Exp Eye Res. 2017 Nov;164:22-30. doi: 10.1016/j.exer.2017.08.003. Epub 2017 Aug 5.</t>
  </si>
  <si>
    <t xml:space="preserve">Neurol Neurochir Pol. 2017 Nov - Dec;51(6):501-503. doi: 10.1016/j.pjnns.2017.07.003. Epub 2017 Jul 11. No abstract available. </t>
  </si>
  <si>
    <t xml:space="preserve">Retina. 2017 Oct;37(10):e113-e115. doi: 10.1097/IAE.0000000000001821. No abstract available. </t>
  </si>
  <si>
    <t>Cornea. 2017 Oct;36(10):1249-1255. doi: 10.1097/ICO.0000000000001322.</t>
  </si>
  <si>
    <t>Cornea. 2017 Oct;36(10):1274-1281. doi: 10.1097/ICO.0000000000001324.</t>
  </si>
  <si>
    <t>Doc Ophthalmol. 2017 Dec;135(3):175-185. doi: 10.1007/s10633-017-9606-x. Epub 2017 Aug 19.</t>
  </si>
  <si>
    <t>Exp Eye Res. 2017 Nov;164:129-138. doi: 10.1016/j.exer.2017.08.012. Epub 2017 Aug 18.</t>
  </si>
  <si>
    <t>Am J Pathol. 2017 Nov;187(11):2570-2589. doi: 10.1016/j.ajpath.2017.06.018. Epub 2017 Aug 18.</t>
  </si>
  <si>
    <t>Graefes Arch Clin Exp Ophthalmol. 2017 Dec;255(12):2493-2501. doi: 10.1007/s00417-017-3775-x. Epub 2017 Aug 19.</t>
  </si>
  <si>
    <t>Graefes Arch Clin Exp Ophthalmol. 2017 Oct;255(10):1869-1877. doi: 10.1007/s00417-017-3777-8. Epub 2017 Aug 19. Review.</t>
  </si>
  <si>
    <t>Graefes Arch Clin Exp Ophthalmol. 2017 Dec;255(12):2473-2479. doi: 10.1007/s00417-017-3778-7. Epub 2017 Aug 19.</t>
  </si>
  <si>
    <t>Am J Pathol. 2017 Oct;187(10):2129. doi: 10.1016/j.ajpath.2017.08.001. Epub 2017 Aug 16.</t>
  </si>
  <si>
    <t>J Neurosci. 2017 Sep 13;37(37):8989-8999. doi: 10.1523/JNEUROSCI.1231-17.2017. Epub 2017 Aug 16.</t>
  </si>
  <si>
    <t>Trends Cogn Sci. 2017 Sep;21(9):637-648. doi: 10.1016/j.tics.2017.06.003. Review.</t>
  </si>
  <si>
    <t>BMC Ophthalmol. 2017 Aug 18;17(1):147. doi: 10.1186/s12886-017-0544-x.</t>
  </si>
  <si>
    <t>J Pediatr Ophthalmol Strabismus. 2017 Jul 1;54(4):208-215. doi: 10.3928/01913913-20170321-01.</t>
  </si>
  <si>
    <t>Invest Ophthalmol Vis Sci. 2017 Aug 1;58(10):4078-4088. doi: 10.1167/iovs.17-22242.</t>
  </si>
  <si>
    <t>Invest Ophthalmol Vis Sci. 2017 Aug 1;58(10):4057-4067. doi: 10.1167/iovs.17-21932.</t>
  </si>
  <si>
    <t>Invest Ophthalmol Vis Sci. 2017 May 1;58(6):BIO240-BIO246. doi: 10.1167/iovs.16-21097.</t>
  </si>
  <si>
    <t>Cornea. 2017 Oct;36(10):1206-1212. doi: 10.1097/ICO.0000000000001328.</t>
  </si>
  <si>
    <t>Cornea. 2017 Oct;36(10):1159-1165. doi: 10.1097/ICO.0000000000001294.</t>
  </si>
  <si>
    <t>Crit Care Med. 2017 Nov;45(11):1880-1886. doi: 10.1097/CCM.0000000000002681.</t>
  </si>
  <si>
    <t>Ophthalmic Genet. 2018 Jan-Feb;39(1):103-107. doi: 10.1080/13816810.2017.1354383. Epub 2017 Aug 18.</t>
  </si>
  <si>
    <t>Ophthalmic Genet. 2018 Jan-Feb;39(1):99-102. doi: 10.1080/13816810.2017.1350723. Epub 2017 Aug 18.</t>
  </si>
  <si>
    <t>Eye (Lond). 2017 Sep;31(9):1345-1357. doi: 10.1038/eye.2017.139. Epub 2017 Aug 18.</t>
  </si>
  <si>
    <t>Eye (Lond). 2017 Sep;31(9):1308-1316. doi: 10.1038/eye.2017.158. Epub 2017 Aug 18.</t>
  </si>
  <si>
    <t>Indian J Ophthalmol. 2017 Aug;65(8):767-770. doi: 10.4103/ijo.IJO_221_17. Review.</t>
  </si>
  <si>
    <t>Indian J Ophthalmol. 2017 Aug;65(8):764-767. doi: 10.4103/ijo.IJO_316_16.</t>
  </si>
  <si>
    <t>Indian J Ophthalmol. 2017 Aug;65(8):761-764. doi: 10.4103/ijo.IJO_184_17.</t>
  </si>
  <si>
    <t>Indian J Ophthalmol. 2017 Aug;65(8):758-760. doi: 10.4103/ijo.IJO_1003_16.</t>
  </si>
  <si>
    <t>Indian J Ophthalmol. 2017 Aug;65(8):754-757. doi: 10.4103/ijo.IJO_41_16.</t>
  </si>
  <si>
    <t>Indian J Ophthalmol. 2017 Aug;65(8):751-754. doi: 10.4103/ijo.IJO_974_16.</t>
  </si>
  <si>
    <t>Indian J Ophthalmol. 2017 Aug;65(8):747-750. doi: 10.4103/ijo.IJO_296_17.</t>
  </si>
  <si>
    <t>Indian J Ophthalmol. 2017 Aug;65(8):744-746. doi: 10.4103/ijo.IJO_228_17.</t>
  </si>
  <si>
    <t>Indian J Ophthalmol. 2017 Aug;65(8):741-743. doi: 10.4103/ijo.IJO_983_16.</t>
  </si>
  <si>
    <t xml:space="preserve">Indian J Ophthalmol. 2017 Aug;65(8):738-740. doi: 10.4103/ijo.IJO_849_16. No abstract available. </t>
  </si>
  <si>
    <t>Indian J Ophthalmol. 2017 Aug;65(8):733-737. doi: 10.4103/ijo.IJO_294_17.</t>
  </si>
  <si>
    <t>Indian J Ophthalmol. 2017 Aug;65(8):729-732. doi: 10.4103/ijo.IJO_819_16.</t>
  </si>
  <si>
    <t>Indian J Ophthalmol. 2017 Aug;65(8):719-722. doi: 10.4103/ijo.IJO_241_17.</t>
  </si>
  <si>
    <t>Indian J Ophthalmol. 2017 Aug;65(8):712-718. doi: 10.4103/ijo.IJO_174_17.</t>
  </si>
  <si>
    <t>Indian J Ophthalmol. 2017 Aug;65(8):705-711. doi: 10.4103/ijo.IJO_162_17.</t>
  </si>
  <si>
    <t>Indian J Ophthalmol. 2017 Aug;65(8):700-704. doi: 10.4103/ijo.IJO_284_17.</t>
  </si>
  <si>
    <t>Indian J Ophthalmol. 2017 Aug;65(8):690-699. doi: 10.4103/ijo.IJO_274_16.</t>
  </si>
  <si>
    <t>Indian J Ophthalmol. 2017 Aug;65(8):673-677. doi: 10.4103/ijo.IJO_509_17. Review.</t>
  </si>
  <si>
    <t>Indian J Ophthalmol. 2017 Aug;65(8):658-672. doi: 10.4103/ijo.IJO_582_17. Review.</t>
  </si>
  <si>
    <t>Graefes Arch Clin Exp Ophthalmol. 2017 Nov;255(11):2157-2163. doi: 10.1007/s00417-017-3776-9. Epub 2017 Aug 17.</t>
  </si>
  <si>
    <t>Eur J Med Genet. 2017 Dec;60(12):639-642. doi: 10.1016/j.ejmg.2017.08.015. Epub 2017 Aug 14.</t>
  </si>
  <si>
    <t>BMC Ophthalmol. 2017 Aug 17;17(1):146. doi: 10.1186/s12886-017-0541-0.</t>
  </si>
  <si>
    <t>Ophthalmic Res. 2017;58(3):176-184. doi: 10.1159/000479156. Epub 2017 Aug 18.</t>
  </si>
  <si>
    <t>JAMA Ophthalmol. 2017 Sep 1;135(9):963-970. doi: 10.1001/jamaophthalmol.2017.2838.</t>
  </si>
  <si>
    <t>JAMA Ophthalmol. 2017 Sep 1;135(9):987-991. doi: 10.1001/jamaophthalmol.2017.2914.</t>
  </si>
  <si>
    <t>PLoS One. 2017 Aug 17;12(8):e0183421. doi: 10.1371/journal.pone.0183421. eCollection 2017.</t>
  </si>
  <si>
    <t>PLoS One. 2017 Aug 17;12(8):e0183414. doi: 10.1371/journal.pone.0183414. eCollection 2017.</t>
  </si>
  <si>
    <t>PLoS One. 2017 Aug 17;12(8):e0183388. doi: 10.1371/journal.pone.0183388. eCollection 2017.</t>
  </si>
  <si>
    <t>PLoS One. 2017 Aug 17;12(8):e0183040. doi: 10.1371/journal.pone.0183040. eCollection 2017.</t>
  </si>
  <si>
    <t>PLoS One. 2017 Aug 17;12(8):e0181922. doi: 10.1371/journal.pone.0181922. eCollection 2017.</t>
  </si>
  <si>
    <t>PLoS One. 2017 Aug 17;12(8):e0181059. doi: 10.1371/journal.pone.0181059. eCollection 2017.</t>
  </si>
  <si>
    <t>Curr Opin Ophthalmol. 2017 Nov;28(6):579-586. doi: 10.1097/ICU.0000000000000425. Review.</t>
  </si>
  <si>
    <t>Curr Opin Ophthalmol. 2017 Nov;28(6):613-616. doi: 10.1097/ICU.0000000000000422. Review.</t>
  </si>
  <si>
    <t>Hum Gene Ther Methods. 2017 Aug;28(4):222-233. doi: 10.1089/hgtb.2017.079.</t>
  </si>
  <si>
    <t>Medicine (Baltimore). 2017 Aug;96(33):e7791. doi: 10.1097/MD.0000000000007791.</t>
  </si>
  <si>
    <t>Medicine (Baltimore). 2017 Aug;96(33):e7374. doi: 10.1097/MD.0000000000007374.</t>
  </si>
  <si>
    <t>Optom Vis Sci. 2017 Sep;94(9):894-902. doi: 10.1097/OPX.0000000000001113.</t>
  </si>
  <si>
    <t>Optom Vis Sci. 2017 Sep;94(9):876-885. doi: 10.1097/OPX.0000000000001112.</t>
  </si>
  <si>
    <t>Optom Vis Sci. 2017 Sep;94(9):914-918. doi: 10.1097/OPX.0000000000001110.</t>
  </si>
  <si>
    <t>J Glaucoma. 2017 Sep;26(9):835-844. doi: 10.1097/IJG.0000000000000743.</t>
  </si>
  <si>
    <t>J Glaucoma. 2017 Sep;26(9):787-791. doi: 10.1097/IJG.0000000000000738.</t>
  </si>
  <si>
    <t>J Glaucoma. 2017 Oct;26(10):e232-e235. doi: 10.1097/IJG.0000000000000737.</t>
  </si>
  <si>
    <t>J Pediatr Hematol Oncol. 2018 Jan;40(1):79-80. doi: 10.1097/MPH.0000000000000941.</t>
  </si>
  <si>
    <t>Optom Vis Sci. 2017 Sep;94(9):919-927. doi: 10.1097/OPX.0000000000001114.</t>
  </si>
  <si>
    <t>Optom Vis Sci. 2017 Sep;94(9):908-913. doi: 10.1097/OPX.0000000000001111.</t>
  </si>
  <si>
    <t>Am J Med Genet A. 2017 Oct;173(10):2697-2702. doi: 10.1002/ajmg.a.38393. Epub 2017 Aug 17. Review.</t>
  </si>
  <si>
    <t>Am J Med Genet A. 2017 Oct;173(10):2798-2802. doi: 10.1002/ajmg.a.38386. Epub 2017 Aug 16.</t>
  </si>
  <si>
    <t>Clin Exp Optom. 2017 Sep;100(5):482-493. doi: 10.1111/cxo.12581. Epub 2017 Aug 16. Review.</t>
  </si>
  <si>
    <t>Doc Ophthalmol. 2017 Dec;135(3):233-240. doi: 10.1007/s10633-017-9605-y. Epub 2017 Aug 16.</t>
  </si>
  <si>
    <t>Nat Commun. 2017 Aug 16;8(1):271. doi: 10.1038/s41467-017-00111-8.</t>
  </si>
  <si>
    <t>BMJ. 2017 Aug 16;358:j3448. doi: 10.1136/bmj.j3448.</t>
  </si>
  <si>
    <t>Pediatrics. 2017 Jun;139(6). pii: e20164086. doi: 10.1542/peds.2016-4086.</t>
  </si>
  <si>
    <t>Br J Ophthalmol. 2017 Dec;101(12):1596-1603. doi: 10.1136/bjophthalmol-2017-310610. Epub 2017 Aug 16. Review.</t>
  </si>
  <si>
    <t>BMC Ophthalmol. 2017 Aug 16;17(1):145. doi: 10.1186/s12886-017-0536-x.</t>
  </si>
  <si>
    <t xml:space="preserve">Invest Ophthalmol Vis Sci. 2017 Aug 1;58(10):4375–4383. doi: 10.1167/iovs.17-22107. Erratum in: Invest Ophthalmol Vis Sci. 2017 Sep 1;58(11):4799. </t>
  </si>
  <si>
    <t xml:space="preserve">Invest Ophthalmol Vis Sci. 2017 Aug 1;58(10):4384–4389. doi: 10.1167/iovs.17-22304. Erratum in: Invest Ophthalmol Vis Sci. 2017 Sep 1;58(11):4799.  Invest Ophthalmol Vis Sci. 2017 Nov 1;58(13):5840. </t>
  </si>
  <si>
    <t xml:space="preserve">Invest Ophthalmol Vis Sci. 2017 Aug 1;58(10):4056. doi: 10.1167/iovs.17-22644. No abstract available. </t>
  </si>
  <si>
    <t>Invest Ophthalmol Vis Sci. 2017 Aug 1;58(10):4049-4055. doi: 10.1167/iovs.17-22155.</t>
  </si>
  <si>
    <t>Invest Ophthalmol Vis Sci. 2017 Aug 1;58(10):4039-4048. doi: 10.1167/iovs.16-20201.</t>
  </si>
  <si>
    <t>Invest Ophthalmol Vis Sci. 2017 Aug 1;58(10):4027-4038. doi: 10.1167/iovs.17-21734.</t>
  </si>
  <si>
    <t xml:space="preserve">Invest Ophthalmol Vis Sci. 2017 Aug 1;58(10):4399–4406. doi: 10.1167/iovs.16-21279. Erratum in: Invest Ophthalmol Vis Sci. 2017 Sep 1;58(11):4799. </t>
  </si>
  <si>
    <t>PLoS One. 2017 Aug 16;12(8):e0183021. doi: 10.1371/journal.pone.0183021. eCollection 2017.</t>
  </si>
  <si>
    <t>PLoS One. 2017 Aug 16;12(8):e0181343. doi: 10.1371/journal.pone.0181343. eCollection 2017.</t>
  </si>
  <si>
    <t xml:space="preserve">N Engl J Med. 2017 Aug 17;377(7):676. doi: 10.1056/NEJMicm1701185. No abstract available. </t>
  </si>
  <si>
    <t>Orbit. 2017 Oct;36(5):298-300. doi: 10.1080/01676830.2017.1337182. Epub 2017 Aug 16.</t>
  </si>
  <si>
    <t>Orbit. 2017 Oct;36(5):350-355. doi: 10.1080/01676830.2017.1337178. Epub 2017 Aug 16. Review.</t>
  </si>
  <si>
    <t>Eur J Hum Genet. 2017 Nov;25(11):1210-1216. doi: 10.1038/ejhg.2017.131. Epub 2017 Aug 16.</t>
  </si>
  <si>
    <t>Ophthalmic Genet. 2018 Jan-Feb;39(1):92-94. doi: 10.1080/13816810.2017.1350721. Epub 2017 Aug 16.</t>
  </si>
  <si>
    <t>Orbit. 2017 Oct;36(5):285-292. doi: 10.1080/01676830.2017.1337175. Epub 2017 Aug 16.</t>
  </si>
  <si>
    <t>Clin Sci (Lond). 2017 Sep 3;131(18):2363-2375. doi: 10.1042/CS20171182. Print 2017 Sep 15.</t>
  </si>
  <si>
    <t>Cont Lens Anterior Eye. 2017 Dec;40(6):424-431. doi: 10.1016/j.clae.2017.07.005. Epub 2017 Aug 12.</t>
  </si>
  <si>
    <t xml:space="preserve">Invest Ophthalmol Vis Sci. 2017 Aug 1;58(10):4366–4374. doi: 10.1167/iovs.17-21684. Erratum in: Invest Ophthalmol Vis Sci. 2017 Sep 1;58(11):4799. </t>
  </si>
  <si>
    <t xml:space="preserve">Invest Ophthalmol Vis Sci. 2017 Aug 1;58(10):4355–4365. doi: 10.1167/iovs.17-22016. Erratum in: Invest Ophthalmol Vis Sci. 2017 Sep 1;58(11):4799. </t>
  </si>
  <si>
    <t xml:space="preserve">Invest Ophthalmol Vis Sci. 2017 Aug 1;58(10):4344–4354. doi: 10.1167/iovs.17-21506. Erratum in: Invest Ophthalmol Vis Sci. 2017 Sep 1;58(11):4799. </t>
  </si>
  <si>
    <t xml:space="preserve">Cancer Cell. 2017 Aug 14;32(2):204-220.e15. doi: 10.1016/j.ccell.2017.07.003. Erratum in: Cancer Cell. 2018 Jan 8;33(1):151. </t>
  </si>
  <si>
    <t>Ophthalmic Surg Lasers Imaging Retina. 2017 Aug 1;48(8):684-685. doi: 10.3928/23258160-20170802-14.</t>
  </si>
  <si>
    <t>Ophthalmic Surg Lasers Imaging Retina. 2017 Aug 1;48(8):680-683. doi: 10.3928/23258160-20170802-13.</t>
  </si>
  <si>
    <t>Ophthalmic Surg Lasers Imaging Retina. 2017 Aug 1;48(8):676-678. doi: 10.3928/23258160-20170802-12.</t>
  </si>
  <si>
    <t>Ophthalmic Surg Lasers Imaging Retina. 2017 Aug 1;48(8):672-675. doi: 10.3928/23258160-20170802-11.</t>
  </si>
  <si>
    <t>Ophthalmic Surg Lasers Imaging Retina. 2017 Aug 1;48(8):668-670. doi: 10.3928/23258160-20170802-10.</t>
  </si>
  <si>
    <t>Ophthalmic Surg Lasers Imaging Retina. 2017 Aug 1;48(8):664-667. doi: 10.3928/23258160-20170802-09.</t>
  </si>
  <si>
    <t>Ophthalmic Surg Lasers Imaging Retina. 2017 Aug 1;48(8):655-662. doi: 10.3928/23258160-20170802-08.</t>
  </si>
  <si>
    <t>Ophthalmic Surg Lasers Imaging Retina. 2017 Aug 1;48(8):648-654. doi: 10.3928/23258160-20170802-07.</t>
  </si>
  <si>
    <t>Ophthalmic Surg Lasers Imaging Retina. 2017 Aug 1;48(8):638-646. doi: 10.3928/23258160-20170802-06.</t>
  </si>
  <si>
    <t>Ophthalmic Surg Lasers Imaging Retina. 2017 Aug 1;48(8):632-637. doi: 10.3928/23258160-20170802-05.</t>
  </si>
  <si>
    <t>Invest Ophthalmol Vis Sci. 2017 May 1;58(6):BIO227-BIO233. doi: 10.1167/iovs.17-21776. Review.</t>
  </si>
  <si>
    <t>Br J Cancer. 2017 Sep 5;117(6):884-887. doi: 10.1038/bjc.2017.259. Epub 2017 Aug 15.</t>
  </si>
  <si>
    <t>J Neuroophthalmol. 2017 Sep;37(3):273-275. doi: 10.1097/WNO.0000000000000399.</t>
  </si>
  <si>
    <t>Graefes Arch Clin Exp Ophthalmol. 2017 Nov;255(11):2199-2210. doi: 10.1007/s00417-017-3772-0. Epub 2017 Aug 14.</t>
  </si>
  <si>
    <t>Exp Parasitol. 2017 Dec;183:137-142. doi: 10.1016/j.exppara.2017.08.007. Epub 2017 Aug 12.</t>
  </si>
  <si>
    <t>Am J Ophthalmol. 2017 Oct;182:141-146. doi: 10.1016/j.ajo.2017.08.002. Epub 2017 Aug 12.</t>
  </si>
  <si>
    <t>Am J Ophthalmol. 2017 Oct;182:180-193. doi: 10.1016/j.ajo.2017.08.001. Epub 2017 Aug 12.</t>
  </si>
  <si>
    <t>Prog Retin Eye Res. 2017 Sep;60:44-65. doi: 10.1016/j.preteyeres.2017.08.001. Epub 2017 Aug 12. Review.</t>
  </si>
  <si>
    <t xml:space="preserve">Ophthalmology. 2017 Dec;124(12):1778-1787. doi: 10.1016/j.ophtha.2017.06.027. Epub 2017 Aug 12. Erratum in: Ophthalmology. 2018 Mar;125(3):463. </t>
  </si>
  <si>
    <t>Auton Neurosci. 2017 Dec;208:161-164. doi: 10.1016/j.autneu.2017.08.003. Epub 2017 Aug 9.</t>
  </si>
  <si>
    <t>Health Qual Life Outcomes. 2017 Aug 14;15(1):157. doi: 10.1186/s12955-017-0726-5.</t>
  </si>
  <si>
    <t>BMC Ophthalmol. 2017 Aug 14;17(1):142. doi: 10.1186/s12886-017-0537-9.</t>
  </si>
  <si>
    <t>BMC Ophthalmol. 2017 Aug 14;17(1):143. doi: 10.1186/s12886-017-0525-0.</t>
  </si>
  <si>
    <t>BMC Ophthalmol. 2017 Aug 14;17(1):141. doi: 10.1186/s12886-017-0538-8.</t>
  </si>
  <si>
    <t>Acta Psychol (Amst). 2017 Oct;180:8-15. doi: 10.1016/j.actpsy.2017.08.001. Epub 2017 Aug 12.</t>
  </si>
  <si>
    <t xml:space="preserve">Invest Ophthalmol Vis Sci. 2017 Aug 1;58(10):4318–4331. doi: 10.1167/iovs.16-21075. Erratum in: Invest Ophthalmol Vis Sci. 2017 Sep 1;58(11):4799. </t>
  </si>
  <si>
    <t>PLoS One. 2017 Aug 14;12(8):e0183378. doi: 10.1371/journal.pone.0183378. eCollection 2017.</t>
  </si>
  <si>
    <t>J Neuroophthalmol. 2017 Sep;37 Suppl 1:S33-S40. doi: 10.1097/WNO.0000000000000548. Review.</t>
  </si>
  <si>
    <t>J Neuroophthalmol. 2017 Sep;37 Suppl 1:S23-S32. doi: 10.1097/WNO.0000000000000550. Review.</t>
  </si>
  <si>
    <t>J Neuroophthalmol. 2017 Sep;37 Suppl 1:S14-S22. doi: 10.1097/WNO.0000000000000551. Review.</t>
  </si>
  <si>
    <t>J Neuroophthalmol. 2017 Sep;37 Suppl 1:S4-S13. doi: 10.1097/WNO.0000000000000549. Review.</t>
  </si>
  <si>
    <t>J Neuroophthalmol. 2017 Sep;37(3):281-284. doi: 10.1097/WNO.0000000000000497.</t>
  </si>
  <si>
    <t>Clin Nucl Med. 2017 Oct;42(10):812-814. doi: 10.1097/RLU.0000000000001791.</t>
  </si>
  <si>
    <t>Curr Opin Ophthalmol. 2017 Nov;28(6):552-557. doi: 10.1097/ICU.0000000000000418. Review.</t>
  </si>
  <si>
    <t>Curr Opin Ophthalmol. 2017 Nov;28(6):629-635. doi: 10.1097/ICU.0000000000000421. Review.</t>
  </si>
  <si>
    <t>Ophthalmic Genet. 2018 Jan-Feb;39(1):95-98. doi: 10.1080/13816810.2017.1350722. Epub 2017 Aug 14.</t>
  </si>
  <si>
    <t>Ophthalmic Genet. 2018 Jan-Feb;39(1):144-146. doi: 10.1080/13816810.2017.1354384. Epub 2017 Aug 14.</t>
  </si>
  <si>
    <t>Arthritis Rheumatol. 2017 Nov;69(11):2193-2202. doi: 10.1002/art.40230. Epub 2017 Oct 17.</t>
  </si>
  <si>
    <t>Exp Eye Res. 2017 Nov;164:118-128. doi: 10.1016/j.exer.2017.08.007. Epub 2017 Aug 10.</t>
  </si>
  <si>
    <t>Exp Eye Res. 2017 Nov;164:74-81. doi: 10.1016/j.exer.2017.08.008. Epub 2017 Aug 10.</t>
  </si>
  <si>
    <t>Graefes Arch Clin Exp Ophthalmol. 2017 Nov;255(11):2135-2140. doi: 10.1007/s00417-017-3763-1. Epub 2017 Aug 12.</t>
  </si>
  <si>
    <t>Ophthalmic Res. 2017;58(3):185-187. doi: 10.1159/000478783. Epub 2017 Aug 12.</t>
  </si>
  <si>
    <t>BMJ Case Rep. 2017 Aug 11;2017. pii: bcr-2017-220887. doi: 10.1136/bcr-2017-220887.</t>
  </si>
  <si>
    <t>BMJ Open. 2017 Aug 11;7(8):e014807. doi: 10.1136/bmjopen-2016-014807.</t>
  </si>
  <si>
    <t>Ann Clin Lab Sci. 2017 Aug;47(4):477-480. Review.</t>
  </si>
  <si>
    <t>BMJ Case Rep. 2017 Aug 11;2017. pii: bcr-2017-221570. doi: 10.1136/bcr-2017-221570.</t>
  </si>
  <si>
    <t>BMJ Case Rep. 2017 Aug 11;2017. pii: bcr-2017-221099. doi: 10.1136/bcr-2017-221099.</t>
  </si>
  <si>
    <t xml:space="preserve">Invest Ophthalmol Vis Sci. 2017 Aug 1;58(10):4310–4317. doi: 10.1167/iovs.17-21961. Erratum in: Invest Ophthalmol Vis Sci. 2017 Sep 1;58(11):4799. </t>
  </si>
  <si>
    <t xml:space="preserve">Invest Ophthalmol Vis Sci. 2017 Aug 1;58(10):4307-4309. doi: 10.1167/iovs.17-21535. Erratum in: Invest Ophthalmol Vis Sci. 2017 Sep 1;58(11):4799. </t>
  </si>
  <si>
    <t xml:space="preserve">Invest Ophthalmol Vis Sci. 2017 Aug 1;58(10):4026. doi: 10.1167/iovs.17-22580. No abstract available. </t>
  </si>
  <si>
    <t>Invest Ophthalmol Vis Sci. 2017 Aug 1;58(10):4015-4025. doi: 10.1167/iovs.17-21897.</t>
  </si>
  <si>
    <t>J Glaucoma. 2017 Oct;26(10):936-939. doi: 10.1097/IJG.0000000000000757.</t>
  </si>
  <si>
    <t>Cornea. 2017 Nov;36(11):1377-1382. doi: 10.1097/ICO.0000000000001323.</t>
  </si>
  <si>
    <t>Eye (Lond). 2017 Sep;31(9):1290-1295. doi: 10.1038/eye.2017.157. Epub 2017 Aug 11.</t>
  </si>
  <si>
    <t>Eye (Lond). 2017 Sep;31(9):1296-1301. doi: 10.1038/eye.2017.151. Epub 2017 Aug 11.</t>
  </si>
  <si>
    <t>Eye (Lond). 2017 Sep;31(9):1302-1307. doi: 10.1038/eye.2017.167. Epub 2017 Aug 11.</t>
  </si>
  <si>
    <t>Acta Paediatr. 2017 Dec;106(12):1919-1927. doi: 10.1111/apa.14019. Epub 2017 Sep 18.</t>
  </si>
  <si>
    <t>Graefes Arch Clin Exp Ophthalmol. 2017 Nov;255(11):2127-2134. doi: 10.1007/s00417-017-3762-2. Epub 2017 Aug 10.</t>
  </si>
  <si>
    <t>J Biol Chem. 2017 Oct 6;292(40):16626-16637. doi: 10.1074/jbc.M117.790741. Epub 2017 Aug 10.</t>
  </si>
  <si>
    <t>Am J Ophthalmol. 2017 Oct;182:194-200. doi: 10.1016/j.ajo.2017.07.024. Epub 2017 Aug 7.</t>
  </si>
  <si>
    <t>BMC Ophthalmol. 2017 Aug 10;17(1):140. doi: 10.1186/s12886-017-0535-y.</t>
  </si>
  <si>
    <t>PLoS One. 2017 Aug 10;12(8):e0180769. doi: 10.1371/journal.pone.0180769. eCollection 2017.</t>
  </si>
  <si>
    <t>PLoS One. 2017 Aug 10;12(8):e0182571. doi: 10.1371/journal.pone.0182571. eCollection 2017.</t>
  </si>
  <si>
    <t>Ophthalmic Res. 2017;58(4):209-216. doi: 10.1159/000478705. Epub 2017 Aug 11.</t>
  </si>
  <si>
    <t>Invest Ophthalmol Vis Sci. 2017 Aug 1;58(10):3991-3996. doi: 10.1167/iovs.16-20853.</t>
  </si>
  <si>
    <t>Invest Ophthalmol Vis Sci. 2017 Aug 1;58(10):3986-3990. doi: 10.1167/iovs.17-21510.</t>
  </si>
  <si>
    <t>Invest Ophthalmol Vis Sci. 2017 Aug 1;58(10):3975-3985. doi: 10.1167/iovs.17-21832.</t>
  </si>
  <si>
    <t>JAMA Ophthalmol. 2017 Sep 1;135(9):954-961. doi: 10.1001/jamaophthalmol.2017.2812.</t>
  </si>
  <si>
    <t>JAMA Ophthalmol. 2017 Sep 1;135(9):982-986. doi: 10.1001/jamaophthalmol.2017.2747.</t>
  </si>
  <si>
    <t>JAMA Ophthalmol. 2017 Sep 1;135(9):947-953. doi: 10.1001/jamaophthalmol.2017.2697.</t>
  </si>
  <si>
    <t>PLoS One. 2017 Aug 10;12(8):e0180808. doi: 10.1371/journal.pone.0180808. eCollection 2017.</t>
  </si>
  <si>
    <t>N Z Med J. 2017 Aug 11;130(1460):83-86.</t>
  </si>
  <si>
    <t>N Z Med J. 2017 Aug 11;130(1460):33-47.</t>
  </si>
  <si>
    <t>Curr Opin Ophthalmol. 2017 Nov;28(6):558-563. doi: 10.1097/ICU.0000000000000417. Review.</t>
  </si>
  <si>
    <t>Curr Opin Ophthalmol. 2017 Nov;28(6):595-599. doi: 10.1097/ICU.0000000000000420. Review.</t>
  </si>
  <si>
    <t>Doc Ophthalmol. 2017 Oct;135(2):97-106. doi: 10.1007/s10633-017-9603-0. Epub 2017 Aug 9.</t>
  </si>
  <si>
    <t>Intern Med. 2017 Sep 1;56(17):2317-2320. doi: 10.2169/internalmedicine.8488-16. Epub 2017 Aug 10.</t>
  </si>
  <si>
    <t>BMC Ophthalmol. 2017 Aug 9;17(1):139. doi: 10.1186/s12886-017-0526-z.</t>
  </si>
  <si>
    <t>Ophthalmic Res. 2017;58(3):150-161. doi: 10.1159/000478784. Epub 2017 Aug 10.</t>
  </si>
  <si>
    <t>Invest Ophthalmol Vis Sci. 2017 Aug 1;58(10):3962-3974. doi: 10.1167/iovs.16-21311.</t>
  </si>
  <si>
    <t>Adv Clin Exp Med. 2017 May-Jun;26(3):527-531. doi: 10.17219/acem/62122. Review.</t>
  </si>
  <si>
    <t>Curr Diab Rep. 2017 Aug 8;17(10):83. doi: 10.1007/s11892-017-0910-3. Review.</t>
  </si>
  <si>
    <t>Curr Diab Rep. 2017 Aug 8;17(10):82. doi: 10.1007/s11892-017-0909-9. Review.</t>
  </si>
  <si>
    <t>Graefes Arch Clin Exp Ophthalmol. 2017 Oct;255(10):2023-2027. doi: 10.1007/s00417-017-3760-4. Epub 2017 Aug 8.</t>
  </si>
  <si>
    <t>BMJ Case Rep. 2017 Aug 7;2017. pii: bcr-2017-220895. doi: 10.1136/bcr-2017-220895.</t>
  </si>
  <si>
    <t>Health Qual Life Outcomes. 2017 Aug 8;15(1):156. doi: 10.1186/s12955-017-0732-7.</t>
  </si>
  <si>
    <t>J Glaucoma. 2017 Sep;26(9):816-821. doi: 10.1097/IJG.0000000000000726.</t>
  </si>
  <si>
    <t>J Glaucoma. 2017 Sep;26(9):753-761. doi: 10.1097/IJG.0000000000000728. Review.</t>
  </si>
  <si>
    <t>J Med Eng Technol. 2017 Aug;41(6):498-505. doi: 10.1080/03091902.2017.1358772. Epub 2017 Aug 8.</t>
  </si>
  <si>
    <t>Graefes Arch Clin Exp Ophthalmol. 2017 Oct;255(10):1973-1980. doi: 10.1007/s00417-017-3753-3. Epub 2017 Aug 7.</t>
  </si>
  <si>
    <t>Jpn J Ophthalmol. 2017 Nov;61(6):465-471. doi: 10.1007/s10384-017-0529-6. Epub 2017 Aug 7.</t>
  </si>
  <si>
    <t>Invest Ophthalmol Vis Sci. 2017 May 1;58(6):BIO211-BIO226. doi: 10.1167/iovs.17-21872.</t>
  </si>
  <si>
    <t>Invest Ophthalmol Vis Sci. 2017 May 1;58(6):BIO206-BIO210. doi: 10.1167/iovs.17-21780.</t>
  </si>
  <si>
    <t>Invest Ophthalmol Vis Sci. 2017 Aug 1;58(10):3950-3959. doi: 10.1167/iovs.17-21679.</t>
  </si>
  <si>
    <t>Am J Ophthalmol. 2017 Nov;183:25-36. doi: 10.1016/j.ajo.2017.07.023. Epub 2017 Aug 5.</t>
  </si>
  <si>
    <t>BMC Ophthalmol. 2017 Aug 7;17(1):138. doi: 10.1186/s12886-017-0539-7.</t>
  </si>
  <si>
    <t>PLoS One. 2017 Aug 4;12(8):e0182287. doi: 10.1371/journal.pone.0182287. eCollection 2017.</t>
  </si>
  <si>
    <t>Exp Eye Res. 2017 Nov;164:31-36. doi: 10.1016/j.exer.2017.08.001. Epub 2017 Aug 4.</t>
  </si>
  <si>
    <t>Exp Eye Res. 2017 Nov;164:1-7. doi: 10.1016/j.exer.2017.08.002. Epub 2017 Aug 4.</t>
  </si>
  <si>
    <t>Graefes Arch Clin Exp Ophthalmol. 2017 Nov;255(11):2147-2155. doi: 10.1007/s00417-017-3767-x. Epub 2017 Aug 7.</t>
  </si>
  <si>
    <t>Graefes Arch Clin Exp Ophthalmol. 2017 Oct;255(10):1935-1946. doi: 10.1007/s00417-017-3745-3. Epub 2017 Aug 7.</t>
  </si>
  <si>
    <t>Am J Case Rep. 2017 Aug 7;18:865-870. Review.</t>
  </si>
  <si>
    <t>Intern Med. 2017 Aug 15;56(16):2175-2180. doi: 10.2169/internalmedicine.8619-16. Epub 2017 Aug 1.</t>
  </si>
  <si>
    <t>Intern Med. 2017 Aug 15;56(16):2139-2143. doi: 10.2169/internalmedicine.8417-16. Epub 2017 Aug 1.</t>
  </si>
  <si>
    <t>Intern Med. 2017 Aug 15;56(16):2119-2123. doi: 10.2169/internalmedicine.8398-16. Epub 2017 Aug 1.</t>
  </si>
  <si>
    <t>Asia Pac J Ophthalmol (Phila). 2017 Jul-Aug;6(4):324-329. doi: 10.22608/APO.2017200. Review.</t>
  </si>
  <si>
    <t>Asia Pac J Ophthalmol (Phila). 2017 Sep-Oct;6(5):456-464. doi: 10.22608/APO.2017163. Epub 2017 Jul 31. Review.</t>
  </si>
  <si>
    <t>Asia Pac J Ophthalmol (Phila). 2017 Jul-Aug;6(4):332-338. doi: 10.22608/APO.2017187. Review.</t>
  </si>
  <si>
    <t>Hum Genet. 2017 Sep;136(9):1303-1312. doi: 10.1007/s00439-017-1833-4. Epub 2017 Aug 5.</t>
  </si>
  <si>
    <t>Eur J Endocrinol. 2017 Dec;177(6):R275-R285. doi: 10.1530/EJE-17-0505. Epub 2017 Aug 5. Review.</t>
  </si>
  <si>
    <t>Ophthalmology. 2017 Dec;124(12):1808-1816. doi: 10.1016/j.ophtha.2017.06.003. Epub 2017 Aug 2.</t>
  </si>
  <si>
    <t>Lancet Glob Health. 2017 Sep;5(9):e888-e897. doi: 10.1016/S2214-109X(17)30293-0. Epub 2017 Aug 2. Review.</t>
  </si>
  <si>
    <t>Graefes Arch Clin Exp Ophthalmol. 2017 Oct;255(10):1991-2000. doi: 10.1007/s00417-017-3722-x. Epub 2017 Aug 4.</t>
  </si>
  <si>
    <t>Graefes Arch Clin Exp Ophthalmol. 2017 Nov;255(11):2113-2118. doi: 10.1007/s00417-017-3752-4. Epub 2017 Aug 4.</t>
  </si>
  <si>
    <t>Doc Ophthalmol. 2017 Oct;135(2):85-96. doi: 10.1007/s10633-017-9601-2. Epub 2017 Aug 4.</t>
  </si>
  <si>
    <t>Exp Parasitol. 2017 Dec;183:117-123. doi: 10.1016/j.exppara.2017.07.012. Epub 2017 Aug 1.</t>
  </si>
  <si>
    <t>Autoimmun Rev. 2017 Oct;16(10):1079-1089. doi: 10.1016/j.autrev.2017.08.002. Epub 2017 Aug 2. Review.</t>
  </si>
  <si>
    <t>J Neuroimmunol. 2017 Sep 15;310:1-7. doi: 10.1016/j.jneuroim.2017.05.018. Epub 2017 May 31.</t>
  </si>
  <si>
    <t>Exp Eye Res. 2017 Nov;164:109-117. doi: 10.1016/j.exer.2017.07.017. Epub 2017 Aug 2.</t>
  </si>
  <si>
    <t>Diagn Pathol. 2017 Aug 4;12(1):59. doi: 10.1186/s13000-017-0650-3.</t>
  </si>
  <si>
    <t>Invest Ophthalmol Vis Sci. 2017 Aug 1;58(10):3940-3949. doi: 10.1167/iovs.16-20912.</t>
  </si>
  <si>
    <t>PLoS One. 2017 Aug 4;12(8):e0181761. doi: 10.1371/journal.pone.0181761. eCollection 2017.</t>
  </si>
  <si>
    <t>PLoS One. 2017 Aug 4;12(8):e0182190. doi: 10.1371/journal.pone.0182190. eCollection 2017.</t>
  </si>
  <si>
    <t>J Glaucoma. 2017 Nov;26(11):1030-1035. doi: 10.1097/IJG.0000000000000751.</t>
  </si>
  <si>
    <t>J Glaucoma. 2017 Sep;26(9):829-834. doi: 10.1097/IJG.0000000000000741.</t>
  </si>
  <si>
    <t>J Glaucoma. 2017 Oct;26(10):e239-e241. doi: 10.1097/IJG.0000000000000744.</t>
  </si>
  <si>
    <t>Cornea. 2017 Oct;36(10):1200-1205. doi: 10.1097/ICO.0000000000001314.</t>
  </si>
  <si>
    <t>Anim Sci J. 2017 Dec;88(12):2084-2089. doi: 10.1111/asj.12873. Epub 2017 Aug 4.</t>
  </si>
  <si>
    <t>Eye (Lond). 2017 Sep;31(9):1284-1289. doi: 10.1038/eye.2017.145. Epub 2017 Aug 4.</t>
  </si>
  <si>
    <t>Graefes Arch Clin Exp Ophthalmol. 2017 Nov;255(11):2237-2246. doi: 10.1007/s00417-017-3739-1. Epub 2017 Aug 4.</t>
  </si>
  <si>
    <t>Diabetes Care. 2017 Oct;40(10):1373-1378. doi: 10.2337/dc17-0209. Epub 2017 Aug 3.</t>
  </si>
  <si>
    <t>World Neurosurg. 2017 Dec;108:479-490. doi: 10.1016/j.wneu.2017.07.138. Epub 2017 Jul 31.</t>
  </si>
  <si>
    <t>EBioMedicine. 2017 Aug;22:181-190. doi: 10.1016/j.ebiom.2017.07.008. Epub 2017 Jul 11.</t>
  </si>
  <si>
    <t>Exp Eye Res. 2017 Nov;164:64-73. doi: 10.1016/j.exer.2017.07.016. Epub 2017 Jul 31.</t>
  </si>
  <si>
    <t>Can J Ophthalmol. 2017 Aug;52(4):419-424. doi: 10.1016/j.jcjo.2016.12.012. Epub 2017 Mar 15.</t>
  </si>
  <si>
    <t>Can J Ophthalmol. 2017 Aug;52(4):416-418. doi: 10.1016/j.jcjo.2016.12.009. Epub 2017 Feb 20.</t>
  </si>
  <si>
    <t>Can J Ophthalmol. 2017 Aug;52(4):409-415. doi: 10.1016/j.jcjo.2017.01.005. Epub 2017 Apr 4.</t>
  </si>
  <si>
    <t>Can J Ophthalmol. 2017 Aug;52(4):403-408. doi: 10.1016/j.jcjo.2016.11.035. Epub 2017 Feb 20.</t>
  </si>
  <si>
    <t>Can J Ophthalmol. 2017 Aug;52(4):392-397. doi: 10.1016/j.jcjo.2016.11.027. Epub 2017 Jan 10.</t>
  </si>
  <si>
    <t>Can J Ophthalmol. 2017 Aug;52(4):373-378. doi: 10.1016/j.jcjo.2016.12.010. Epub 2017 Feb 23.</t>
  </si>
  <si>
    <t>Can J Ophthalmol. 2017 Aug;52(4):366-372. doi: 10.1016/j.jcjo.2017.01.008. Epub 2017 May 11.</t>
  </si>
  <si>
    <t>Can J Ophthalmol. 2017 Aug;52(4):361-365. doi: 10.1016/j.jcjo.2016.12.008. Epub 2017 Feb 20.</t>
  </si>
  <si>
    <t>Can J Ophthalmol. 2017 Aug;52(4):355-360. doi: 10.1016/j.jcjo.2017.01.003. Epub 2017 Feb 20.</t>
  </si>
  <si>
    <t>Can J Ophthalmol. 2017 Aug;52(4):349-354. doi: 10.1016/j.jcjo.2017.01.023.</t>
  </si>
  <si>
    <t>Can J Ophthalmol. 2017 Aug;52(4):338-342. doi: 10.1016/j.jcjo.2016.11.034. Epub 2017 Apr 27.</t>
  </si>
  <si>
    <t>Can J Ophthalmol. 2017 Aug;52(4):331-337. doi: 10.1016/j.jcjo.2017.01.004. Epub 2017 Feb 20.</t>
  </si>
  <si>
    <t>BMC Ophthalmol. 2017 Aug 3;17(1):137. doi: 10.1186/s12886-017-0530-3.</t>
  </si>
  <si>
    <t>BMC Genomics. 2017 Aug 3;18(1):575. doi: 10.1186/s12864-017-3964-3.</t>
  </si>
  <si>
    <t>Invest Ophthalmol Vis Sci. 2017 Aug 1;58(10):3931-3939. doi: 10.1167/iovs.17-21493.</t>
  </si>
  <si>
    <t>JAMA Ophthalmol. 2017 Sep 1;135(9):933-940. doi: 10.1001/jamaophthalmol.2017.2583.</t>
  </si>
  <si>
    <t>JAMA Ophthalmol. 2017 Sep 1;135(9):941-946. doi: 10.1001/jamaophthalmol.2017.2628.</t>
  </si>
  <si>
    <t>Ophthalmologica. 2017;238(3):172-178. doi: 10.1159/000477856. Epub 2017 Aug 4.</t>
  </si>
  <si>
    <t>Acta Ophthalmol. 2017 Nov;95(7):e656-e661. doi: 10.1111/aos.13488. Epub 2017 Aug 3.</t>
  </si>
  <si>
    <t>Clin Exp Optom. 2017 Sep;100(5):459-472. doi: 10.1111/cxo.12582. Epub 2017 Aug 3. Review.</t>
  </si>
  <si>
    <t>PLoS One. 2017 Aug 3;12(8):e0182404. doi: 10.1371/journal.pone.0182404. eCollection 2017.</t>
  </si>
  <si>
    <t>PLoS One. 2017 Aug 3;12(8):e0182251. doi: 10.1371/journal.pone.0182251. eCollection 2017.</t>
  </si>
  <si>
    <t>PLoS One. 2017 Aug 3;12(8):e0181766. doi: 10.1371/journal.pone.0181766. eCollection 2017.</t>
  </si>
  <si>
    <t xml:space="preserve">MMWR Morb Mortal Wkly Rep. 2017 Aug 4;66(30):811-812. doi: 10.15585/mmwr.mm6630a3. No abstract available. </t>
  </si>
  <si>
    <t>Strabismus. 2017 Sep;25(3):160-165. doi: 10.1080/09273972.2017.1350726. Epub 2017 Aug 3.</t>
  </si>
  <si>
    <t>Clin Exp Rheumatol. 2017 Nov-Dec;35(6):929-935. Epub 2017 Jul 6.</t>
  </si>
  <si>
    <t>Clin Exp Rheumatol. 2017 Nov-Dec;35 Suppl 108(6):67-74. Epub 2017 Jul 6.</t>
  </si>
  <si>
    <t>Jpn J Ophthalmol. 2017 Nov;61(6):441-447. doi: 10.1007/s10384-017-0526-9. Epub 2017 Aug 2.</t>
  </si>
  <si>
    <t>Graefes Arch Clin Exp Ophthalmol. 2017 Oct;255(10):2045-2050. doi: 10.1007/s00417-017-3757-z. Epub 2017 Aug 2.</t>
  </si>
  <si>
    <t>Intern Med. 2017;56(15):2067-2072. doi: 10.2169/internalmedicine.56.8236. Epub 2017 Aug 1. Review.</t>
  </si>
  <si>
    <t>Neurology. 2017 Aug 29;89(9):900-908. doi: 10.1212/WNL.0000000000004312. Epub 2017 Aug 2.</t>
  </si>
  <si>
    <t>J Immunol. 2017 Sep 1;199(5):1748-1761. doi: 10.4049/jimmunol.1700472. Epub 2017 Aug 2.</t>
  </si>
  <si>
    <t>Am J Emerg Med. 2017 Oct;35(10):1581.e1-1581.e2. doi: 10.1016/j.ajem.2017.07.021. Epub 2017 Jul 5.</t>
  </si>
  <si>
    <t>BMC Ophthalmol. 2017 Aug 3;17(1):136. doi: 10.1186/s12886-017-0534-z.</t>
  </si>
  <si>
    <t>Invest Ophthalmol Vis Sci. 2017 Aug 1;58(10):3923-3930. doi: 10.1167/iovs.16-20695.</t>
  </si>
  <si>
    <t>Ophthalmologica. 2017;238(3):119-123. doi: 10.1159/000477177. Epub 2017 Jul 29.</t>
  </si>
  <si>
    <t>PLoS One. 2017 Aug 2;12(8):e0182420. doi: 10.1371/journal.pone.0182420. eCollection 2017.</t>
  </si>
  <si>
    <t>PLoS One. 2017 Aug 2;12(8):e0182389. doi: 10.1371/journal.pone.0182389. eCollection 2017.</t>
  </si>
  <si>
    <t>PLoS One. 2017 Aug 2;12(8):e0181359. doi: 10.1371/journal.pone.0181359. eCollection 2017.</t>
  </si>
  <si>
    <t>PLoS One. 2017 Aug 2;12(8):e0182080. doi: 10.1371/journal.pone.0182080. eCollection 2017.</t>
  </si>
  <si>
    <t>Medicine (Baltimore). 2017 Aug;96(31):e7700. doi: 10.1097/MD.0000000000007700.</t>
  </si>
  <si>
    <t>Medicine (Baltimore). 2017 Aug;96(31):e7671. doi: 10.1097/MD.0000000000007671.</t>
  </si>
  <si>
    <t>Medicine (Baltimore). 2017 Aug;96(31):e7379. doi: 10.1097/MD.0000000000007379.</t>
  </si>
  <si>
    <t>J Glaucoma. 2017 Sep;26(9):780-786. doi: 10.1097/IJG.0000000000000731.</t>
  </si>
  <si>
    <t>J Glaucoma. 2017 Sep;26(9):845-849. doi: 10.1097/IJG.0000000000000730.</t>
  </si>
  <si>
    <t>Am J Med Genet B Neuropsychiatr Genet. 2017 Oct;174(7):732-739. doi: 10.1002/ajmg.b.32570. Epub 2017 Aug 2.</t>
  </si>
  <si>
    <t>Bratisl Lek Listy. 2017;118(7):423-426. doi: 10.4149/BLL_2017_082.</t>
  </si>
  <si>
    <t>World Neurosurg. 2017 Nov;107:581-587. doi: 10.1016/j.wneu.2017.07.123. Epub 2017 Jul 29. Review.</t>
  </si>
  <si>
    <t>Radiother Oncol. 2017 Aug;124(2):185-189. doi: 10.1016/j.radonc.2017.07.012. Epub 2017 Jul 29.</t>
  </si>
  <si>
    <t>Ophthalmology. 2017 Dec;124(12):1735-1742. doi: 10.1016/j.ophtha.2017.06.028. Epub 2017 Jul 29.</t>
  </si>
  <si>
    <t>BMC Ophthalmol. 2017 Aug 1;17(1):135. doi: 10.1186/s12886-017-0532-1.</t>
  </si>
  <si>
    <t>BMC Ophthalmol. 2017 Aug 1;17(1):134. doi: 10.1186/s12886-017-0533-0.</t>
  </si>
  <si>
    <t>BMC Psychiatry. 2017 Aug 1;17(1):280. doi: 10.1186/s12888-017-1437-5.</t>
  </si>
  <si>
    <t>Expert Opin Pharmacother. 2017 Oct;18(14):1507-1516. doi: 10.1080/14656566.2017.1363182. Epub 2017 Aug 9. Review.</t>
  </si>
  <si>
    <t>Invest Ophthalmol Vis Sci. 2017 Aug 1;58(10):3879-3886. doi: 10.1167/iovs.16-20807.</t>
  </si>
  <si>
    <t>Invest Ophthalmol Vis Sci. 2017 Aug 1;58(10):3871-3878. doi: 10.1167/iovs.17-21515.</t>
  </si>
  <si>
    <t>Invest Ophthalmol Vis Sci. 2017 Aug 1;58(10):3862-3870. doi: 10.1167/iovs.17-21796.</t>
  </si>
  <si>
    <t>Invest Ophthalmol Vis Sci. 2017 Aug 1;58(10):3851-3861. doi: 10.1167/iovs.17-22324.</t>
  </si>
  <si>
    <t>Invest Ophthalmol Vis Sci. 2017 Aug 1;58(10):3840-3850. doi: 10.1167/iovs.17-21597.</t>
  </si>
  <si>
    <t>Invest Ophthalmol Vis Sci. 2017 Aug 1;58(10):3826-3839. doi: 10.1167/iovs.17-21929.</t>
  </si>
  <si>
    <t>Clin Exp Immunol. 2017 Dec;190(3):293-303. doi: 10.1111/cei.13021. Epub 2017 Aug 30.</t>
  </si>
  <si>
    <t>Curr Med Chem. 2017;24(39):4329-4339. doi: 10.2174/0929867324666170801100516. Review.</t>
  </si>
  <si>
    <t>J Neurosci. 2017 Sep 6;37(36):8734-8741. doi: 10.1523/JNEUROSCI.1760-17.2017. Epub 2017 Jul 31.</t>
  </si>
  <si>
    <t>Ann Rheum Dis. 2017 Oct;76(10):1755-1763. doi: 10.1136/annrheumdis-2016-210509. Epub 2017 Jul 31.</t>
  </si>
  <si>
    <t>Prog Retin Eye Res. 2017 Sep;60:66-100. doi: 10.1016/j.preteyeres.2017.07.002. Epub 2017 Jul 29. Review.</t>
  </si>
  <si>
    <t>Am J Ophthalmol. 2017 Nov;183:37-41. doi: 10.1016/j.ajo.2017.07.021. Epub 2017 Jul 29.</t>
  </si>
  <si>
    <t>Gene. 2017 Sep 30;630:44-48. doi: 10.1016/j.gene.2017.07.073. Epub 2017 Jul 29.</t>
  </si>
  <si>
    <t>Clin Exp Optom. 2018 Jan;101(1):52-56. doi: 10.1111/cxo.12566. Epub 2017 Jul 31.</t>
  </si>
  <si>
    <t>PLoS One. 2017 Jul 31;12(7):e0181772. doi: 10.1371/journal.pone.0181772. eCollection 2017.</t>
  </si>
  <si>
    <t>PLoS One. 2017 Jul 31;12(7):e0179061. doi: 10.1371/journal.pone.0179061. eCollection 2017.</t>
  </si>
  <si>
    <t>Curr Opin Ophthalmol. 2017 Nov;28(6):587-594. doi: 10.1097/ICU.0000000000000415. Review.</t>
  </si>
  <si>
    <t>Curr Opin Ophthalmol. 2017 Nov;28(6):545-551. doi: 10.1097/ICU.0000000000000416. Review.</t>
  </si>
  <si>
    <t>Ophthal Plast Reconstr Surg. 2017 Sep/Oct;33(5):381-388. doi: 10.1097/IOP.0000000000000962.</t>
  </si>
  <si>
    <t>Strabismus. 2017 Sep;25(3):112-119. doi: 10.1080/09273972.2017.1349812. Epub 2017 Jul 31.</t>
  </si>
  <si>
    <t>Strabismus. 2017 Sep;25(3):140-144. doi: 10.1080/09273972.2017.1349816. Epub 2017 Jul 31.</t>
  </si>
  <si>
    <t>Strabismus. 2017 Sep;25(3):134-139. doi: 10.1080/09273972.2017.1349815. Epub 2017 Jul 31.</t>
  </si>
  <si>
    <t>PLoS One. 2017 Jul 28;12(7):e0182316. doi: 10.1371/journal.pone.0182316. eCollection 2017.</t>
  </si>
  <si>
    <t>Exp Eye Res. 2017 Sep;162:104-109. doi: 10.1016/j.exer.2017.07.015. Epub 2017 Jul 27.</t>
  </si>
  <si>
    <t>Eur J Protistol. 2017 Oct;61(Pt A):244-252. doi: 10.1016/j.ejop.2017.06.009. Epub 2017 Jul 4.</t>
  </si>
  <si>
    <t>J Neuroimmunol. 2017 Sep 15;310:150-157. doi: 10.1016/j.jneuroim.2017.07.006. Epub 2017 Jul 19.</t>
  </si>
  <si>
    <t>J Med Screen. 2017 Sep;24(3):120-126. doi: 10.1177/0969141316670422. Epub 2016 Oct 22.</t>
  </si>
  <si>
    <t>Cochrane Database Syst Rev. 2017 Jul 31;7:CD000254. doi: 10.1002/14651858.CD000254.pub4. Review.</t>
  </si>
  <si>
    <t>Doc Ophthalmol. 2017 Dec;135(3):165-173. doi: 10.1007/s10633-017-9604-z. Epub 2017 Jul 29.</t>
  </si>
  <si>
    <t>Biochem Biophys Res Commun. 2017 Sep 30;491(4):966-972. doi: 10.1016/j.bbrc.2017.07.144. Epub 2017 Jul 26.</t>
  </si>
  <si>
    <t>Dev Cogn Neurosci. 2017 Oct;27:10-18. doi: 10.1016/j.dcn.2017.07.003. Epub 2017 Jul 19.</t>
  </si>
  <si>
    <t>Am J Ophthalmol. 2017 Oct;182:126-132. doi: 10.1016/j.ajo.2017.07.020. Epub 2017 Jul 27.</t>
  </si>
  <si>
    <t>Int J Pharm. 2017 Sep 15;530(1-2):326-345. doi: 10.1016/j.ijpharm.2017.07.065. Epub 2017 Jul 26. Review.</t>
  </si>
  <si>
    <t>BMC Ophthalmol. 2017 Jul 29;17(1):133. doi: 10.1186/s12886-017-0529-9.</t>
  </si>
  <si>
    <t>Graefes Arch Clin Exp Ophthalmol. 2017 Nov;255(11):2081-2089. doi: 10.1007/s00417-017-3747-1. Epub 2017 Jul 28.</t>
  </si>
  <si>
    <t>Jpn J Ophthalmol. 2017 Nov;61(6):479-483. doi: 10.1007/s10384-017-0525-x. Epub 2017 Jul 28.</t>
  </si>
  <si>
    <t>Neurology. 2017 Aug 22;89(8):845-853. doi: 10.1212/WNL.0000000000004264. Epub 2017 Jul 28.</t>
  </si>
  <si>
    <t>Ann Rheum Dis. 2017 Nov;76(11):1883-1889. doi: 10.1136/annrheumdis-2017-211250. Epub 2017 Jul 28.</t>
  </si>
  <si>
    <t>World Neurosurg. 2017 Nov;107:1044.e5-1044.e10. doi: 10.1016/j.wneu.2017.07.111. Epub 2017 Jul 25.</t>
  </si>
  <si>
    <t>Am J Surg. 2017 Nov;214(5):884-890. doi: 10.1016/j.amjsurg.2017.07.007. Epub 2017 Jul 21.</t>
  </si>
  <si>
    <t>BMC Geriatr. 2017 Jul 28;17(1):166. doi: 10.1186/s12877-017-0567-4.</t>
  </si>
  <si>
    <t>Int J Environ Res Public Health. 2017 Jul 19;14(7). pii: E811. doi: 10.3390/ijerph14070811.</t>
  </si>
  <si>
    <t>J Wildl Dis. 2017 Oct;53(4):942-945. doi: 10.7589/2017-02-048. Epub 2017 Jul 28.</t>
  </si>
  <si>
    <t>Annu Rev Vis Sci. 2017 Sep 15;3:141-166. doi: 10.1146/annurev-vision-111815-114525. Epub 2017 Jul 28. Review.</t>
  </si>
  <si>
    <t>J Pediatr Ophthalmol Strabismus. 2017 Nov 1;54(6):381-386. doi: 10.3928/01913913-20170703-10. Epub 2017 Jul 28.</t>
  </si>
  <si>
    <t>J Pediatr Ophthalmol Strabismus. 2017 Sep 1;54(5):272-281. doi: 10.3928/01913913-20170703-01. Epub 2017 Jul 31. Review.</t>
  </si>
  <si>
    <t>Clin Exp Optom. 2017 Sep;100(5):432-437. doi: 10.1111/cxo.12584. Epub 2017 Jul 28. Review.</t>
  </si>
  <si>
    <t>Korean J Ophthalmol. 2017 Aug;31(4):283-289. doi: 10.3341/kjo.2017.0036. Epub 2017 Jun 28. Review.</t>
  </si>
  <si>
    <t>Korean J Ophthalmol. 2017 Aug;31(4):320-327. doi: 10.3341/kjo.2016.0080. Epub 2017 Jul 25.</t>
  </si>
  <si>
    <t>Korean J Ophthalmol. 2017 Aug;31(4):299-305. doi: 10.3341/kjo.2016.0081. Epub 2017 Jun 28.</t>
  </si>
  <si>
    <t>Korean J Ophthalmol. 2017 Aug;31(4):306-312. doi: 10.3341/kjo.2016.0056. Epub 2017 Jul 13.</t>
  </si>
  <si>
    <t>Korean J Ophthalmol. 2017 Aug;31(4):328-335. doi: 10.3341/kjo.2016.0024. Epub 2017 Jun 26.</t>
  </si>
  <si>
    <t>Graefes Arch Clin Exp Ophthalmol. 2017 Nov;255(11):2099-2111. doi: 10.1007/s00417-017-3751-5. Epub 2017 Jul 27.</t>
  </si>
  <si>
    <t>Graefes Arch Clin Exp Ophthalmol. 2017 Oct;255(10):1965-1971. doi: 10.1007/s00417-017-3746-2. Epub 2017 Jul 27.</t>
  </si>
  <si>
    <t>Graefes Arch Clin Exp Ophthalmol. 2017 Nov;255(11):2271-2276. doi: 10.1007/s00417-017-3754-2. Epub 2017 Jul 27.</t>
  </si>
  <si>
    <t>Am J Ophthalmol. 2017 Oct;182:81-89. doi: 10.1016/j.ajo.2017.07.008. Epub 2017 Jul 25.</t>
  </si>
  <si>
    <t>Trends Biotechnol. 2017 Nov;35(11):1102-1117. doi: 10.1016/j.tibtech.2017.06.016. Epub 2017 Jul 24. Review.</t>
  </si>
  <si>
    <t>Top Companion Anim Med. 2017 Mar;32(1):8-12. doi: 10.1053/j.tcam.2017.05.008. Epub 2017 May 17.</t>
  </si>
  <si>
    <t>Acta Neuropathol Commun. 2017 Jul 27;5(1):57. doi: 10.1186/s40478-017-0462-4.</t>
  </si>
  <si>
    <t>BMC Ophthalmol. 2017 Jul 27;17(1):131. doi: 10.1186/s12886-017-0518-z.</t>
  </si>
  <si>
    <t>BMC Ophthalmol. 2017 Jul 27;17(1):132. doi: 10.1186/s12886-017-0528-x.</t>
  </si>
  <si>
    <t>Expert Opin Pharmacother. 2017 Sep;18(13):1311-1323. doi: 10.1080/14656566.2017.1361408. Epub 2017 Aug 7. Review.</t>
  </si>
  <si>
    <t>Invest Ophthalmol Vis Sci. 2017 May 1;58(6):BIO200-BIO205. doi: 10.1167/iovs.17-21699.</t>
  </si>
  <si>
    <t>Invest Ophthalmol Vis Sci. 2017 Jul 1;58(9):3818-3824. doi: 10.1167/iovs.16-21187.</t>
  </si>
  <si>
    <t>Mol Immunol. 2017 Oct;90:136-142. doi: 10.1016/j.molimm.2017.07.007. Epub 2017 Jul 24.</t>
  </si>
  <si>
    <t>Diabetes Res Clin Pract. 2017 Sep;131:154-160. doi: 10.1016/j.diabres.2017.06.022. Epub 2017 Jun 27.</t>
  </si>
  <si>
    <t>JAMA Ophthalmol. 2017 Sep 1;135(9):926-932. doi: 10.1001/jamaophthalmol.2017.2553.</t>
  </si>
  <si>
    <t>JAMA Ophthalmol. 2017 Sep 1;135(9):973-976. doi: 10.1001/jamaophthalmol.2017.2477.</t>
  </si>
  <si>
    <t>JAMA Ophthalmol. 2017 Sep 1;135(9):909-916. doi: 10.1001/jamaophthalmol.2017.2191.</t>
  </si>
  <si>
    <t>JAMA Ophthalmol. 2017 Sep 1;135(9):977-981. doi: 10.1001/jamaophthalmol.2017.2481.</t>
  </si>
  <si>
    <t>PLoS One. 2017 Jul 27;12(7):e0181565. doi: 10.1371/journal.pone.0181565. eCollection 2017. Review.</t>
  </si>
  <si>
    <t>Cornea. 2017 Oct;36(10):1184-1188. doi: 10.1097/ICO.0000000000001305.</t>
  </si>
  <si>
    <t>Cornea. 2017 Oct;36(10):1227-1232. doi: 10.1097/ICO.0000000000001303.</t>
  </si>
  <si>
    <t>Cornea. 2017 Oct;36(10):1267-1269. doi: 10.1097/ICO.0000000000001310.</t>
  </si>
  <si>
    <t>Cornea. 2017 Oct;36(10):1260-1262. doi: 10.1097/ICO.0000000000001309.</t>
  </si>
  <si>
    <t>Cornea. 2017 Oct;36(10):1263-1266. doi: 10.1097/ICO.0000000000001293.</t>
  </si>
  <si>
    <t>Cornea. 2017 Oct;36(10):1213-1220. doi: 10.1097/ICO.0000000000001308.</t>
  </si>
  <si>
    <t>J Craniofac Surg. 2017 Sep;28(6):1563-1564. doi: 10.1097/SCS.0000000000003934.</t>
  </si>
  <si>
    <t>DNA Cell Biol. 2017 Oct;36(10):837-844. doi: 10.1089/dna.2017.3808. Epub 2017 Jul 27.</t>
  </si>
  <si>
    <t>Ann Neurol. 2017 Aug;82(2):288-298. doi: 10.1002/ana.25004. Epub 2017 Aug 10.</t>
  </si>
  <si>
    <t>Am J Med Genet A. 2017 Sep;173(9):2522-2527. doi: 10.1002/ajmg.a.38342. Epub 2017 Jul 27.</t>
  </si>
  <si>
    <t xml:space="preserve">BMC Public Health. 2017 Jul 26;18(1):62. doi: 10.1186/s12889-017-4605-0. Erratum in: BMC Public Health. 2017 Sep 22;17 (1):736. </t>
  </si>
  <si>
    <t>J Geriatr Psychiatry Neurol. 2017 Sep;30(5):267-272. doi: 10.1177/0891988717720300. Epub 2017 Jul 27.</t>
  </si>
  <si>
    <t>Ophthalmic Physiol Opt. 2017 Sep;37(5):576-584. doi: 10.1111/opo.12400. Epub 2017 Jul 26.</t>
  </si>
  <si>
    <t>PLoS One. 2017 Jul 26;12(7):e0181758. doi: 10.1371/journal.pone.0181758. eCollection 2017.</t>
  </si>
  <si>
    <t>PLoS One. 2017 Jul 26;12(7):e0180749. doi: 10.1371/journal.pone.0180749. eCollection 2017.</t>
  </si>
  <si>
    <t xml:space="preserve">Dermatol Surg. 2017 Sep;43(9):1180-1181. doi: 10.1097/DSS.0000000000001177. No abstract available. </t>
  </si>
  <si>
    <t>Ophthal Plast Reconstr Surg. 2018 Jan/Feb;34(1):e19-e21. doi: 10.1097/IOP.0000000000000975.</t>
  </si>
  <si>
    <t>Ophthal Plast Reconstr Surg. 2018 Jan/Feb;34(1):e22-e23. doi: 10.1097/IOP.0000000000000973.</t>
  </si>
  <si>
    <t>Ophthal Plast Reconstr Surg. 2018 Jan/Feb;34(1):e21-e22. doi: 10.1097/IOP.0000000000000974.</t>
  </si>
  <si>
    <t>Ophthal Plast Reconstr Surg. 2018 Jan/Feb;34(1):e17-e19. doi: 10.1097/IOP.0000000000000968.</t>
  </si>
  <si>
    <t>Ophthal Plast Reconstr Surg. 2018 Jan/Feb;34(1):e16-e17. doi: 10.1097/IOP.0000000000000964.</t>
  </si>
  <si>
    <t>Medicine (Baltimore). 2017 Jul;96(30):e7591. doi: 10.1097/MD.0000000000007591.</t>
  </si>
  <si>
    <t>Medicine (Baltimore). 2017 Jul;96(30):e7409. doi: 10.1097/MD.0000000000007409.</t>
  </si>
  <si>
    <t>Medicine (Baltimore). 2017 Jul;96(30):e7353. doi: 10.1097/MD.0000000000007353.</t>
  </si>
  <si>
    <t>Medicine (Baltimore). 2017 Jul;96(30):e7160. doi: 10.1097/MD.0000000000007160.</t>
  </si>
  <si>
    <t>J Clin Gastroenterol. 2017 Nov/Dec;51(10):890-895. doi: 10.1097/MCG.0000000000000894.</t>
  </si>
  <si>
    <t xml:space="preserve">N Engl J Med. 2017 Jul 27;377(4):e5. doi: 10.1056/NEJMicm1615499. No abstract available. </t>
  </si>
  <si>
    <t>Br J Nurs. 2017 Jul 27;26(14):800-803. doi: 10.12968/bjon.2017.26.14.800.</t>
  </si>
  <si>
    <t>Graefes Arch Clin Exp Ophthalmol. 2017 Oct;255(10):1923-1934. doi: 10.1007/s00417-017-3742-6. Epub 2017 Jul 25.</t>
  </si>
  <si>
    <t>Graefes Arch Clin Exp Ophthalmol. 2017 Nov;255(11):2091-2098. doi: 10.1007/s00417-017-3748-0. Epub 2017 Jul 25.</t>
  </si>
  <si>
    <t>Invest Ophthalmol Vis Sci. 2017 Jul 1;58(9):3785-3794. doi: 10.1167/iovs.17-21461.</t>
  </si>
  <si>
    <t>Invest Ophthalmol Vis Sci. 2017 Jul 1;58(9):3770-3784. doi: 10.1167/iovs.16-21290.</t>
  </si>
  <si>
    <t>J Biol Chem. 2017 Sep 15;292(37):15434-15444. doi: 10.1074/jbc.M117.784447. Epub 2017 Jul 25.</t>
  </si>
  <si>
    <t>J Neurosci. 2017 Aug 23;37(34):8216-8226. doi: 10.1523/JNEUROSCI.0449-17.2017. Epub 2017 Jul 25.</t>
  </si>
  <si>
    <t>Cont Lens Anterior Eye. 2017 Dec;40(6):408-416. doi: 10.1016/j.clae.2017.07.003. Epub 2017 Jul 23.</t>
  </si>
  <si>
    <t>BMC Cardiovasc Disord. 2017 Jul 25;17(1):201. doi: 10.1186/s12872-017-0638-7.</t>
  </si>
  <si>
    <t>Orbit. 2017 Oct;36(5):322-324. doi: 10.1080/01676830.2017.1337174. Epub 2017 Jul 25.</t>
  </si>
  <si>
    <t>PLoS One. 2017 Jul 25;12(7):e0181675. doi: 10.1371/journal.pone.0181675. eCollection 2017.</t>
  </si>
  <si>
    <t>J Neuroophthalmol. 2017 Dec;37(4):414-417. doi: 10.1097/WNO.0000000000000534.</t>
  </si>
  <si>
    <t>Optom Vis Sci. 2017 Sep;94(9):903-907. doi: 10.1097/OPX.0000000000001109.</t>
  </si>
  <si>
    <t>Cornea. 2017 Nov;36(11):1316-1324. doi: 10.1097/ICO.0000000000001295.</t>
  </si>
  <si>
    <t>Cornea. 2017 Oct;36(10):1189-1194. doi: 10.1097/ICO.0000000000001299.</t>
  </si>
  <si>
    <t>Cornea. 2017 Nov;36(11):1426-1428. doi: 10.1097/ICO.0000000000001297.</t>
  </si>
  <si>
    <t>Cornea. 2017 Oct;36(10):1233-1236. doi: 10.1097/ICO.0000000000001296.</t>
  </si>
  <si>
    <t>Cornea. 2017 Oct;36(10):1178-1183. doi: 10.1097/ICO.0000000000001273.</t>
  </si>
  <si>
    <t>Ophthalmic Genet. 2018 Jan-Feb;39(1):41-45. doi: 10.1080/13816810.2017.1342134. Epub 2017 Jul 25.</t>
  </si>
  <si>
    <t>Am J Med Genet A. 2017 Sep;173(9):2467-2471. doi: 10.1002/ajmg.a.38321. Epub 2017 Jul 25.</t>
  </si>
  <si>
    <t>PLoS One. 2017 Jul 24;12(7):e0181841. doi: 10.1371/journal.pone.0181841. eCollection 2017.</t>
  </si>
  <si>
    <t>PLoS One. 2017 Jul 24;12(7):e0181667. doi: 10.1371/journal.pone.0181667. eCollection 2017.</t>
  </si>
  <si>
    <t>PLoS One. 2017 Jul 24;12(7):e0181479. doi: 10.1371/journal.pone.0181479. eCollection 2017.</t>
  </si>
  <si>
    <t>Graefes Arch Clin Exp Ophthalmol. 2017 Nov;255(11):2277-2285. doi: 10.1007/s00417-017-3738-2. Epub 2017 Jul 24.</t>
  </si>
  <si>
    <t>Int J Nanomedicine. 2017 Jul 5;12:4813-4822. eCollection 2017.</t>
  </si>
  <si>
    <t>Nat Commun. 2017 Jul 24;8(1):112. doi: 10.1038/s41467-017-00140-3.</t>
  </si>
  <si>
    <t>Br J Ophthalmol. 2017 Nov;101(11):1447-1450. doi: 10.1136/bjophthalmol-2017-310241. Epub 2017 Jul 24.</t>
  </si>
  <si>
    <t>FASEB J. 2017 Nov;31(11):4665-4681. doi: 10.1096/fj.201700336R. Epub 2017 Jul 24. Review.</t>
  </si>
  <si>
    <t>Am J Ophthalmol. 2017 Oct;182:62-71. doi: 10.1016/j.ajo.2017.07.014. Epub 2017 Jul 21.</t>
  </si>
  <si>
    <t>Am J Ophthalmol. 2017 Oct;182:118-125. doi: 10.1016/j.ajo.2017.07.015. Epub 2017 Jul 22.</t>
  </si>
  <si>
    <t>Surv Ophthalmol. 2018 Jan - Feb;63(1):75-85. doi: 10.1016/j.survophthal.2017.07.002. Epub 2017 Jul 22. Review.</t>
  </si>
  <si>
    <t>Vision Res. 2017 Sep;138:59-65. doi: 10.1016/j.visres.2017.07.005. Epub 2017 Aug 1.</t>
  </si>
  <si>
    <t>Am J Pathol. 2017 Oct;187(10):2208-2221. doi: 10.1016/j.ajpath.2017.06.015. Epub 2017 Jul 21.</t>
  </si>
  <si>
    <t>Exp Eye Res. 2017 Sep;162:110-115. doi: 10.1016/j.exer.2017.07.012. Epub 2017 Jul 21.</t>
  </si>
  <si>
    <t>Bioorg Med Chem Lett. 2017 Sep 1;27(17):4133-4139. doi: 10.1016/j.bmcl.2017.07.035. Epub 2017 Jul 12.</t>
  </si>
  <si>
    <t>BMC Bioinformatics. 2017 Jul 24;18(1):351. doi: 10.1186/s12859-017-1756-z.</t>
  </si>
  <si>
    <t>BMC Ophthalmol. 2017 Jul 24;17(1):130. doi: 10.1186/s12886-017-0527-y.</t>
  </si>
  <si>
    <t>Invest Ophthalmol Vis Sci. 2017 Jul 1;58(9):3750-3758. doi: 10.1167/iovs.17-22319.</t>
  </si>
  <si>
    <t>Invest Ophthalmol Vis Sci. 2017 Jul 1;58(9):3741-3749. doi: 10.1167/iovs.17-21767.</t>
  </si>
  <si>
    <t>Invest Ophthalmol Vis Sci. 2017 Jul 1;58(9):3732-3740. doi: 10.1167/iovs.16-21230.</t>
  </si>
  <si>
    <t>Invest Ophthalmol Vis Sci. 2017 Jul 1;58(9):3723-3731. doi: 10.1167/iovs.17-21781.</t>
  </si>
  <si>
    <t>Invest Ophthalmol Vis Sci. 2017 Jul 1;58(9):3716-3722. doi: 10.1167/iovs.16-20998.</t>
  </si>
  <si>
    <t>Invest Ophthalmol Vis Sci. 2017 Jul 1;58(9):3608-3615. doi: 10.1167/iovs.17-21904.</t>
  </si>
  <si>
    <t>Invest Ophthalmol Vis Sci. 2017 Jul 1;58(9):3690-3696. doi: 10.1167/iovs.17-21941.</t>
  </si>
  <si>
    <t>Lab Invest. 2017 Sep;97(9):1063-1071. doi: 10.1038/labinvest.2017.64. Epub 2017 Jul 24.</t>
  </si>
  <si>
    <t>Pediatr Infect Dis J. 2018 Jan;37(1):94-95. doi: 10.1097/INF.0000000000001690.</t>
  </si>
  <si>
    <t>Pediatr Infect Dis J. 2017 Dec;36(12):1216-1217. doi: 10.1097/INF.0000000000001674.</t>
  </si>
  <si>
    <t>Optom Vis Sci. 2017 Sep;94(9):856-866. doi: 10.1097/OPX.0000000000001106.</t>
  </si>
  <si>
    <t>J Pediatr Hematol Oncol. 2017 Nov;39(8):618-625. doi: 10.1097/MPH.0000000000000919. Review.</t>
  </si>
  <si>
    <t xml:space="preserve">Retina. 2017 Oct;37(10):1809-1812. doi: 10.1097/IAE.0000000000001784. No abstract available. </t>
  </si>
  <si>
    <t>Graefes Arch Clin Exp Ophthalmol. 2017 Oct;255(10):2001-2008. doi: 10.1007/s00417-017-3726-6. Epub 2017 Jul 22.</t>
  </si>
  <si>
    <t>Radiat Environ Biophys. 2017 Nov;56(4):329-335. doi: 10.1007/s00411-017-0702-9. Epub 2017 Jul 22.</t>
  </si>
  <si>
    <t>Am J Pathol. 2017 Oct;187(10):2222-2231. doi: 10.1016/j.ajpath.2017.06.007. Epub 2017 Jul 19.</t>
  </si>
  <si>
    <t>Am J Ophthalmol. 2017 Oct;182:18-30. doi: 10.1016/j.ajo.2017.06.038. Epub 2017 Jul 19.</t>
  </si>
  <si>
    <t>Am J Ophthalmol. 2017 Sep;181:166-173. doi: 10.1016/j.ajo.2017.07.005. Epub 2017 Jul 19.</t>
  </si>
  <si>
    <t>Am J Ophthalmol. 2017 Oct;182:35-44. doi: 10.1016/j.ajo.2017.07.007. Epub 2017 Jul 20.</t>
  </si>
  <si>
    <t>Am J Ophthalmol. 2017 Oct;182:99-106. doi: 10.1016/j.ajo.2017.07.010. Epub 2017 Jul 19.</t>
  </si>
  <si>
    <t>Am J Ophthalmol. 2017 Oct;182:107-117. doi: 10.1016/j.ajo.2017.07.011. Epub 2017 Jul 20.</t>
  </si>
  <si>
    <t>Am J Ophthalmol. 2017 Oct;182:8-17. doi: 10.1016/j.ajo.2017.07.004. Epub 2017 Jul 19. Review.</t>
  </si>
  <si>
    <t>Am J Ophthalmol. 2017 Oct;182:31-34. doi: 10.1016/j.ajo.2017.07.006. Epub 2017 Jul 20.</t>
  </si>
  <si>
    <t>Am J Ophthalmol. 2017 Oct;182:72-80. doi: 10.1016/j.ajo.2017.07.012. Epub 2017 Jul 20.</t>
  </si>
  <si>
    <t>Am J Ophthalmol. 2017 Oct;182:45-55. doi: 10.1016/j.ajo.2017.07.009. Epub 2017 Jul 20.</t>
  </si>
  <si>
    <t>Am J Ophthalmol. 2017 Oct;182:56-61. doi: 10.1016/j.ajo.2017.07.013. Epub 2017 Jul 20.</t>
  </si>
  <si>
    <t>Exp Eye Res. 2017 Sep;162:116-125. doi: 10.1016/j.exer.2017.07.010. Epub 2017 Jul 19.</t>
  </si>
  <si>
    <t>Exp Eye Res. 2017 Nov;164:46-54. doi: 10.1016/j.exer.2017.07.011. Epub 2017 Jul 20.</t>
  </si>
  <si>
    <t>Comput Methods Programs Biomed. 2017 Aug;147:51-61. doi: 10.1016/j.cmpb.2017.06.004. Epub 2017 Jun 23.</t>
  </si>
  <si>
    <t>Graefes Arch Clin Exp Ophthalmol. 2017 Oct;255(10):2037-2043. doi: 10.1007/s00417-017-3744-4. Epub 2017 Jul 22.</t>
  </si>
  <si>
    <t>Ophthalmology. 2017 Dec;124(12):1839-1848. doi: 10.1016/j.ophtha.2017.06.016. Epub 2017 Jul 18.</t>
  </si>
  <si>
    <t>PLoS One. 2017 Jul 21;12(7):e0180128. doi: 10.1371/journal.pone.0180128. eCollection 2017.</t>
  </si>
  <si>
    <t>J Glaucoma. 2017 Sep;26(9):e205-e209. doi: 10.1097/IJG.0000000000000714.</t>
  </si>
  <si>
    <t>J Glaucoma. 2017 Sep;26(9):767-773. doi: 10.1097/IJG.0000000000000725.</t>
  </si>
  <si>
    <t>J Glaucoma. 2017 Sep;26(9):762-766. doi: 10.1097/IJG.0000000000000704.</t>
  </si>
  <si>
    <t>J Pediatr Hematol Oncol. 2018 Jan;40(1):71-73. doi: 10.1097/MPH.0000000000000870.</t>
  </si>
  <si>
    <t>Cornea. 2017 Oct;36(10):1166-1171. doi: 10.1097/ICO.0000000000001292.</t>
  </si>
  <si>
    <t>Cornea. 2017 Oct;36(10):1221-1226. doi: 10.1097/ICO.0000000000001290.</t>
  </si>
  <si>
    <t>Cornea. 2017 Oct;36(10):1282-1284. doi: 10.1097/ICO.0000000000001288.</t>
  </si>
  <si>
    <t>Annu Rev Vis Sci. 2017 Sep 15;3:91-120. doi: 10.1146/annurev-vision-102016-061422. Epub 2017 Jul 21. Review.</t>
  </si>
  <si>
    <t xml:space="preserve">Br J Dermatol. 2017 Jul;177(1):20-21. doi: 10.1111/bjd.15608. No abstract available. </t>
  </si>
  <si>
    <t>Eye (Lond). 2017 Sep;31(9):1266-1273. doi: 10.1038/eye.2017.142. Epub 2017 Jul 21.</t>
  </si>
  <si>
    <t>Eye (Lond). 2017 Aug;31(8):1131-1139. doi: 10.1038/eye.2017.119. Epub 2017 Jul 21.</t>
  </si>
  <si>
    <t>Eye (Lond). 2017 Sep;31(9):1274-1283. doi: 10.1038/eye.2017.137. Epub 2017 Jul 21.</t>
  </si>
  <si>
    <t>Br J Ophthalmol. 2017 Oct;101(10):1306-1308. doi: 10.1136/bjophthalmol-2017-310530. Epub 2017 Jul 20.</t>
  </si>
  <si>
    <t>Br J Ophthalmol. 2017 Sep;101(9):1298-1302. doi: 10.1136/bjophthalmol-2017-310370. Epub 2017 Jul 20.</t>
  </si>
  <si>
    <t>FASEB J. 2017 Nov;31(11):4903-4916. doi: 10.1096/fj.201700533R. Epub 2017 Jul 20.</t>
  </si>
  <si>
    <t>Ophthalmology. 2017 Dec;124(12):1849-1856. doi: 10.1016/j.ophtha.2017.06.020. Epub 2017 Jul 17.</t>
  </si>
  <si>
    <t>Ophthalmic Surg Lasers Imaging Retina. 2017 Jul 1;48(7):600-601. doi: 10.3928/23258160-20170630-14.</t>
  </si>
  <si>
    <t>Ophthalmic Surg Lasers Imaging Retina. 2017 Jul 1;48(7):596-598. doi: 10.3928/23258160-20170630-13.</t>
  </si>
  <si>
    <t>Ophthalmic Surg Lasers Imaging Retina. 2017 Jul 1;48(7):592-595. doi: 10.3928/23258160-20170630-12.</t>
  </si>
  <si>
    <t>Ophthalmic Surg Lasers Imaging Retina. 2017 Jul 1;48(7):586-590. doi: 10.3928/23258160-20170630-11.</t>
  </si>
  <si>
    <t>Ophthalmic Surg Lasers Imaging Retina. 2017 Jul 1;48(7):580-585. doi: 10.3928/23258160-20170630-10.</t>
  </si>
  <si>
    <t>Ophthalmic Surg Lasers Imaging Retina. 2017 Jul 1;48(7):572-575. doi: 10.3928/23258160-20170630-08.</t>
  </si>
  <si>
    <t>Ophthalmic Surg Lasers Imaging Retina. 2017 Jul 1;48(7):564-571. doi: 10.3928/23258160-20170630-07.</t>
  </si>
  <si>
    <t>Ophthalmic Surg Lasers Imaging Retina. 2017 Jul 1;48(7):546-551. doi: 10.3928/23258160-20170630-05.</t>
  </si>
  <si>
    <t>Ophthalmic Surg Lasers Imaging Retina. 2017 Jul 1;48(7):540-545. doi: 10.3928/23258160-20170630-04.</t>
  </si>
  <si>
    <t>Ophthalmic Surg Lasers Imaging Retina. 2017 Jul 1;48(7):553-562. doi: 10.3928/23258160-20170630-06.</t>
  </si>
  <si>
    <t>Invest Ophthalmol Vis Sci. 2017 Jul 1;58(9):3669-3676. doi: 10.1167/iovs.17-21489.</t>
  </si>
  <si>
    <t>Invest Ophthalmol Vis Sci. 2017 Jul 1;58(9):3656-3668. doi: 10.1167/iovs.17-22116.</t>
  </si>
  <si>
    <t>Invest Ophthalmol Vis Sci. 2017 Jul 1;58(9):3646-3655. doi: 10.1167/iovs.16-20849.</t>
  </si>
  <si>
    <t>Invest Ophthalmol Vis Sci. 2017 Jul 1;58(9):3637-3645. doi: 10.1167/iovs.17-21846.</t>
  </si>
  <si>
    <t>Ophthalmologica. 2017;238(4):186-195. doi: 10.1159/000477826. Epub 2017 Jul 21.</t>
  </si>
  <si>
    <t>JAMA Ophthalmol. 2017 Sep 1;135(9):918-923. doi: 10.1001/jamaophthalmol.2017.2388.</t>
  </si>
  <si>
    <t>Invest Ophthalmol Vis Sci. 2017 Jul 1;58(9):3697-3707. doi: 10.1167/iovs.16-21023.</t>
  </si>
  <si>
    <t>Invest Ophthalmol Vis Sci. 2017 Jul 1;58(9):3683-3689. doi: 10.1167/iovs.16-20976.</t>
  </si>
  <si>
    <t xml:space="preserve">Invest Ophthalmol Vis Sci. 2017 Jul 1;58(9):3682. doi: 10.1167/iovs.17-22458. No abstract available. </t>
  </si>
  <si>
    <t>Invest Ophthalmol Vis Sci. 2017 Jul 1;58(9):3677-3681. doi: 10.1167/iovs.17-22050.</t>
  </si>
  <si>
    <t>JAMA Ophthalmol. 2017 Sep 1;135(9):992-994. doi: 10.1001/jamaophthalmol.2017.2396.</t>
  </si>
  <si>
    <t>PLoS One. 2017 Jul 20;12(7):e0181428. doi: 10.1371/journal.pone.0181428. eCollection 2017.</t>
  </si>
  <si>
    <t>PLoS One. 2017 Jul 20;12(7):e0181550. doi: 10.1371/journal.pone.0181550. eCollection 2017.</t>
  </si>
  <si>
    <t>Optom Vis Sci. 2017 Aug;94(8):817-829. doi: 10.1097/OPX.0000000000001102.</t>
  </si>
  <si>
    <t>Optom Vis Sci. 2017 Sep;94(9):886-893. doi: 10.1097/OPX.0000000000001107.</t>
  </si>
  <si>
    <t>Radiology. 2017 Dec;285(3):1011-1022. doi: 10.1148/radiol.2017162776. Epub 2017 Jul 20.</t>
  </si>
  <si>
    <t>Ophthalmic Genet. 2018 Jan-Feb;39(1):87-91. doi: 10.1080/13816810.2017.1335330. Epub 2017 Jul 20.</t>
  </si>
  <si>
    <t>Expert Opin Biol Ther. 2017 Oct;17(10):1235-1244. doi: 10.1080/14712598.2017.1356817. Epub 2017 Jul 20. Review.</t>
  </si>
  <si>
    <t>Ophthalmic Genet. 2018 Jan-Feb;39(1):29-34. doi: 10.1080/13816810.2017.1335332. Epub 2017 Jul 20.</t>
  </si>
  <si>
    <t>Asia Pac J Ophthalmol (Phila). 2017 Jul-Aug;6(4):364-371. doi: 10.22608/APO.2017111. Epub 2017 Jul 10. Review.</t>
  </si>
  <si>
    <t>Asia Pac J Ophthalmol (Phila). 2017 Jul-Aug;6(4):381-387. doi: 10.22608/APO.2017158. Epub 2017 Jun 26. Review.</t>
  </si>
  <si>
    <t>Asia Pac J Ophthalmol (Phila). 2017 Jul-Aug;6(4):388-392. doi: 10.22608/APO.2017127. Epub 2017 Jun 20. Review.</t>
  </si>
  <si>
    <t>Adv Ther. 2017 Aug;34(8):2033-2042. doi: 10.1007/s12325-017-0593-9. Epub 2017 Jul 19.</t>
  </si>
  <si>
    <t>Jpn J Ophthalmol. 2017 Sep;61(5):415-422. doi: 10.1007/s10384-017-0528-7. Epub 2017 Jul 19.</t>
  </si>
  <si>
    <t>Graefes Arch Clin Exp Ophthalmol. 2017 Oct;255(10):2017-2021. doi: 10.1007/s00417-017-3741-7. Epub 2017 Jul 19. Review.</t>
  </si>
  <si>
    <t>Indian J Ophthalmol. 2017 Jul;65(7):636-638. doi: 10.4103/ijo.IJO_768_16.</t>
  </si>
  <si>
    <t>Indian J Ophthalmol. 2017 Jul;65(7):634-636. doi: 10.4103/ijo.IJO_810_16.</t>
  </si>
  <si>
    <t>Indian J Ophthalmol. 2017 Jul;65(7):632-633. doi: 10.4103/ijo.IJO_818_16.</t>
  </si>
  <si>
    <t>Indian J Ophthalmol. 2017 Jul;65(7):630-632. doi: 10.4103/ijo.IJO_120_17.</t>
  </si>
  <si>
    <t>Indian J Ophthalmol. 2017 Jul;65(7):628-630. doi: 10.4103/ijo.IJO_910_16.</t>
  </si>
  <si>
    <t>Indian J Ophthalmol. 2017 Jul;65(7):625-628. doi: 10.4103/ijo.IJO_794_16.</t>
  </si>
  <si>
    <t>Indian J Ophthalmol. 2017 Jul;65(7):623-625. doi: 10.4103/ijo.IJO_8_17.</t>
  </si>
  <si>
    <t>Indian J Ophthalmol. 2017 Jul;65(7):621-623. doi: 10.4103/ijo.IJO_828_16.</t>
  </si>
  <si>
    <t>Indian J Ophthalmol. 2017 Jul;65(7):618-620. doi: 10.4103/ijo.IJO_66_17.</t>
  </si>
  <si>
    <t>Indian J Ophthalmol. 2017 Jul;65(7):615-617. doi: 10.4103/ijo.IJO_847_16.</t>
  </si>
  <si>
    <t>Indian J Ophthalmol. 2017 Jul;65(7):613-614. doi: 10.4103/ijo.IJO_39_17.</t>
  </si>
  <si>
    <t>Indian J Ophthalmol. 2017 Jul;65(7):610-612. doi: 10.4103/ijo.IJO_914_16.</t>
  </si>
  <si>
    <t>Indian J Ophthalmol. 2017 Jul;65(7):607-609. doi: 10.4103/ijo.IJO_54_17.</t>
  </si>
  <si>
    <t>Indian J Ophthalmol. 2017 Jul;65(7):603-606. doi: 10.4103/ijo.IJO_619_16.</t>
  </si>
  <si>
    <t>Indian J Ophthalmol. 2017 Jul;65(7):596-602. doi: 10.4103/ijo.IJO_992_16.</t>
  </si>
  <si>
    <t>Indian J Ophthalmol. 2017 Jul;65(7):589-595. doi: 10.4103/ijo.IJO_520_16.</t>
  </si>
  <si>
    <t>Indian J Ophthalmol. 2017 Jul;65(7):584-588. doi: 10.4103/ijo.IJO_262_17.</t>
  </si>
  <si>
    <t>Indian J Ophthalmol. 2017 Jul;65(7):579-583. doi: 10.4103/ijo.IJO_31_17.</t>
  </si>
  <si>
    <t>Indian J Ophthalmol. 2017 Jul;65(7):574-578. doi: 10.4103/ijo.IJO_820_16.</t>
  </si>
  <si>
    <t>Indian J Ophthalmol. 2017 Jul;65(7):569-573. doi: 10.4103/ijo.IJO_56_17.</t>
  </si>
  <si>
    <t>Indian J Ophthalmol. 2017 Jul;65(7):559-568. doi: 10.4103/ijo.IJO_278_17. Review.</t>
  </si>
  <si>
    <t>Indian J Ophthalmol. 2017 Jul;65(7):551-558. doi: 10.4103/ijo.IJO_540_17. Review.</t>
  </si>
  <si>
    <t>J Leukoc Biol. 2017 Oct;102(4):993-1001. doi: 10.1189/jlb.3RU0417-139. Epub 2017 Jul 19. Review.</t>
  </si>
  <si>
    <t>Br J Ophthalmol. 2018 Feb;102(2):195-203. doi: 10.1136/bjophthalmol-2017-310483. Epub 2017 Jul 19.</t>
  </si>
  <si>
    <t>BMC Med Genet. 2017 Jul 19;18(1):75. doi: 10.1186/s12881-017-0418-3.</t>
  </si>
  <si>
    <t>BMC Ophthalmol. 2017 Jul 19;17(1):128. doi: 10.1186/s12886-017-0523-2.</t>
  </si>
  <si>
    <t>Arch Endocrinol Metab. 2017 Jul-Aug;61(4):361-366. doi: 10.1590/2359-3997000000280. Epub 2017 Jul 13.</t>
  </si>
  <si>
    <t>PLoS One. 2017 Jul 19;12(7):e0181374. doi: 10.1371/journal.pone.0181374. eCollection 2017.</t>
  </si>
  <si>
    <t>Medicine (Baltimore). 2017 Jul;96(29):e7567. doi: 10.1097/MD.0000000000007567.</t>
  </si>
  <si>
    <t>Medicine (Baltimore). 2017 Jul;96(29):e7559. doi: 10.1097/MD.0000000000007559.</t>
  </si>
  <si>
    <t>Medicine (Baltimore). 2017 Jul;96(29):e7556. doi: 10.1097/MD.0000000000007556.</t>
  </si>
  <si>
    <t>Medicine (Baltimore). 2017 Jul;96(29):e7356. doi: 10.1097/MD.0000000000007356.</t>
  </si>
  <si>
    <t>J Comput Assist Tomogr. 2017 Jul/Aug;41(4):547-552. doi: 10.1097/RCT.0000000000000554.</t>
  </si>
  <si>
    <t>Am J Trop Med Hyg. 2017 Sep;97(3):815-818. doi: 10.4269/ajtmh.17-0022. Epub 2017 Jul 19.</t>
  </si>
  <si>
    <t>Am J Trop Med Hyg. 2017 Oct;97(4):1232-1234. doi: 10.4269/ajtmh.17-0133. Epub 2017 Jul 19.</t>
  </si>
  <si>
    <t>Am J Trop Med Hyg. 2017 Sep;97(3):696-701. doi: 10.4269/ajtmh.16-0487. Epub 2017 Jul 19.</t>
  </si>
  <si>
    <t>Orbit. 2017 Oct;36(5):311-316. doi: 10.1080/01676830.2017.1337168. Epub 2017 Jul 19.</t>
  </si>
  <si>
    <t>Ophthalmic Physiol Opt. 2017 Sep;37(5):557-567. doi: 10.1111/opo.12396. Epub 2017 Jul 18.</t>
  </si>
  <si>
    <t>Graefes Arch Clin Exp Ophthalmol. 2017 Nov;255(11):2263-2269. doi: 10.1007/s00417-017-3737-3. Epub 2017 Jul 18.</t>
  </si>
  <si>
    <t>Exp Eye Res. 2017 Sep;162:129-138. doi: 10.1016/j.exer.2017.07.008. Epub 2017 Jul 16.</t>
  </si>
  <si>
    <t>Ophthalmologica. 2017;238(3):124-132. doi: 10.1159/000477743. Epub 2017 Jul 19.</t>
  </si>
  <si>
    <t>Ophthalmic Res. 2018;59(1):37-44. doi: 10.1159/000477620. Epub 2017 Jul 19.</t>
  </si>
  <si>
    <t>Arthritis Rheumatol. 2017 Nov;69(11):2241-2246. doi: 10.1002/art.40217. Epub 2017 Oct 12.</t>
  </si>
  <si>
    <t>Pediatr Infect Dis J. 2017 Dec;36(12):e341-e346. doi: 10.1097/INF.0000000000001689. Review.</t>
  </si>
  <si>
    <t xml:space="preserve">Retina. 2017 Aug;37(8):1617-1619. doi: 10.1097/IAE.0000000000001772. No abstract available. </t>
  </si>
  <si>
    <t>J Glaucoma. 2017 Sep;26(9):774-779. doi: 10.1097/IJG.0000000000000727.</t>
  </si>
  <si>
    <t>J Glaucoma. 2017 Sep;26(9):805-809. doi: 10.1097/IJG.0000000000000723.</t>
  </si>
  <si>
    <t>Nucl Med Commun. 2017 Sep;38(9):756-763. doi: 10.1097/MNM.0000000000000705.</t>
  </si>
  <si>
    <t>Am J Trop Med Hyg. 2017 Jul;97(1):151-154. doi: 10.4269/ajtmh.16-1021.</t>
  </si>
  <si>
    <t>Am J Trop Med Hyg. 2017 Jul;97(1):225-231. doi: 10.4269/ajtmh.17-0020.</t>
  </si>
  <si>
    <t>Am J Trop Med Hyg. 2017 Jun;96(6):1378-1381. doi: 10.4269/ajtmh.16-0958.</t>
  </si>
  <si>
    <t>Diagn Cytopathol. 2017 Dec;45(12):1128-1131. doi: 10.1002/dc.23781. Epub 2017 Jul 18.</t>
  </si>
  <si>
    <t>Clin Exp Optom. 2018 Jan;101(1):57-63. doi: 10.1111/cxo.12575. Epub 2017 Jul 18.</t>
  </si>
  <si>
    <t>Clin Exp Optom. 2018 Jan;101(1):34-37. doi: 10.1111/cxo.12574. Epub 2017 Jul 18.</t>
  </si>
  <si>
    <t>Orbit. 2017 Oct;36(5):340-343. doi: 10.1080/01676830.2017.1337170. Epub 2017 Jul 18.</t>
  </si>
  <si>
    <t>Immunology. 2017 Dec;152(4):580-588. doi: 10.1111/imm.12797. Epub 2017 Aug 11.</t>
  </si>
  <si>
    <t>Ann Otol Rhinol Laryngol. 2017 Aug;126(8):597-601. doi: 10.1177/0003489417718846.</t>
  </si>
  <si>
    <t>Clin Exp Optom. 2018 Jan;101(1):90-99. doi: 10.1111/cxo.12573. Epub 2017 Jul 17.</t>
  </si>
  <si>
    <t>J Nutr Health Aging. 2017;21(7):772-780. doi: 10.1007/s12603-016-0827-6.</t>
  </si>
  <si>
    <t>BMC Ophthalmol. 2017 Jul 17;17(1):125. doi: 10.1186/s12886-017-0520-5.</t>
  </si>
  <si>
    <t>Health Qual Life Outcomes. 2017 Jul 17;15(1):145. doi: 10.1186/s12955-017-0718-5.</t>
  </si>
  <si>
    <t>BMC Ophthalmol. 2017 Jul 17;17(1):126. doi: 10.1186/s12886-017-0521-4.</t>
  </si>
  <si>
    <t>Annu Rev Vis Sci. 2017 Sep 15;3:25-51. doi: 10.1146/annurev-vision-102016-061338. Epub 2017 Jul 17. Review.</t>
  </si>
  <si>
    <t>Invest Ophthalmol Vis Sci. 2017 Jul 1;58(9):3600-3607. doi: 10.1167/iovs.17-21704.</t>
  </si>
  <si>
    <t>Invest Ophthalmol Vis Sci. 2017 Jul 1;58(9):3592-3599. doi: 10.1167/iovs.17-21416.</t>
  </si>
  <si>
    <t>Invest Ophthalmol Vis Sci. 2017 Jul 1;58(9):3576-3591. doi: 10.1167/iovs.16-20877.</t>
  </si>
  <si>
    <t>Ophthalmologica. 2017;238(3):133-138. doi: 10.1159/000477823. Epub 2017 Jul 15.</t>
  </si>
  <si>
    <t>Ophthalmologica. 2017;238(3):139-146. doi: 10.1159/000477627. Epub 2017 Jul 18.</t>
  </si>
  <si>
    <t>Invest Ophthalmol Vis Sci. 2017 Jul 1;58(9):3519-3529. doi: 10.1167/iovs.17-21696.</t>
  </si>
  <si>
    <t>Invest Ophthalmol Vis Sci. 2017 Jul 1;58(9):3555-3562. doi: 10.1167/iovs.17-22049.</t>
  </si>
  <si>
    <t>Invest Ophthalmol Vis Sci. 2017 Jul 1;58(9):3547-3554. doi: 10.1167/iovs.16-21271.</t>
  </si>
  <si>
    <t>Invest Ophthalmol Vis Sci. 2017 Jul 1;58(9):3537-3546. doi: 10.1167/iovs.17-21935.</t>
  </si>
  <si>
    <t>Invest Ophthalmol Vis Sci. 2017 Jul 1;58(9):3530-3536. doi: 10.1167/iovs.16-21226.</t>
  </si>
  <si>
    <t>Invest Ophthalmol Vis Sci. 2017 Jul 1;58(9):3513-3518. doi: 10.1167/iovs.17-21810.</t>
  </si>
  <si>
    <t>Invest Ophthalmol Vis Sci. 2017 May 1;58(6):BIO174-BIO179. doi: 10.1167/iovs.17-21751.</t>
  </si>
  <si>
    <t>Invest Ophthalmol Vis Sci. 2017 May 1;58(6):BIO191-BIO199. doi: 10.1167/iovs.17-21466.</t>
  </si>
  <si>
    <t>Invest Ophthalmol Vis Sci. 2017 May 1;58(6):BIO180-BIO190. doi: 10.1167/iovs.17-21562.</t>
  </si>
  <si>
    <t>JAMA Ophthalmol. 2017 Aug 1;135(8):871-877. doi: 10.1001/jamaophthalmol.2017.2295.</t>
  </si>
  <si>
    <t>Front Cell Infect Microbiol. 2017 Jun 30;7:268. doi: 10.3389/fcimb.2017.00268. eCollection 2017.</t>
  </si>
  <si>
    <t>World Neurosurg. 2017 Oct;106:394-401. doi: 10.1016/j.wneu.2017.07.020. Epub 2017 Jul 14.</t>
  </si>
  <si>
    <t>Cont Lens Anterior Eye. 2017 Dec;40(6):436-439. doi: 10.1016/j.clae.2017.07.001. Epub 2017 Jul 13.</t>
  </si>
  <si>
    <t>Cont Lens Anterior Eye. 2017 Oct;40(5):351-356. doi: 10.1016/j.clae.2017.07.004. Epub 2017 Jul 13.</t>
  </si>
  <si>
    <t>Mol Cell. 2017 Aug 3;67(3):471-483.e7. doi: 10.1016/j.molcel.2017.06.013. Epub 2017 Jul 14.</t>
  </si>
  <si>
    <t>Ophthalmology. 2017 Dec;124(12):1753-1763. doi: 10.1016/j.ophtha.2017.05.035. Epub 2017 Jul 14.</t>
  </si>
  <si>
    <t>Graefes Arch Clin Exp Ophthalmol. 2017 Oct;255(10):2009-2015. doi: 10.1007/s00417-017-3727-5. Epub 2017 Jul 15.</t>
  </si>
  <si>
    <t>Eur J Med Genet. 2017 Oct;60(10):533-535. doi: 10.1016/j.ejmg.2017.07.010. Epub 2017 Jul 12.</t>
  </si>
  <si>
    <t>Biochim Biophys Acta. 2017 Oct;1861(10):2462-2472. doi: 10.1016/j.bbagen.2017.06.024. Epub 2017 Jul 12. Review.</t>
  </si>
  <si>
    <t>Radiother Oncol. 2017 Sep;124(3):462-467. doi: 10.1016/j.radonc.2017.06.023. Epub 2017 Jul 12.</t>
  </si>
  <si>
    <t>Ophthalmology. 2017 Dec;124(12):1826-1838. doi: 10.1016/j.ophtha.2017.05.030. Epub 2017 Jul 13.</t>
  </si>
  <si>
    <t>Clin Exp Immunol. 2017 Nov;190(2):217-225. doi: 10.1111/cei.13015. Epub 2017 Aug 7.</t>
  </si>
  <si>
    <t>J Immunol. 2017 Aug 15;199(4):1342-1352. doi: 10.4049/jimmunol.1700520. Epub 2017 Jul 14.</t>
  </si>
  <si>
    <t>Ann Rheum Dis. 2017 Oct;76(10):1781-1784. doi: 10.1136/annrheumdis-2017-211290. Epub 2017 Jul 14.</t>
  </si>
  <si>
    <t>Gene. 2017 Sep 10;628:246-252. doi: 10.1016/j.gene.2017.07.028. Epub 2017 Jul 12.</t>
  </si>
  <si>
    <t>Vision Res. 2017 Sep;138:18-28. doi: 10.1016/j.visres.2017.05.015. Epub 2017 Jul 21.</t>
  </si>
  <si>
    <t>Exp Eye Res. 2017 Sep;162:86-96. doi: 10.1016/j.exer.2017.07.004. Epub 2017 Jul 11.</t>
  </si>
  <si>
    <t>Immunity. 2017 Jul 18;47(1):148-158.e5. doi: 10.1016/j.immuni.2017.06.014. Epub 2017 Jul 11.</t>
  </si>
  <si>
    <t>Autoimmun Rev. 2017 Sep;16(9):963-969. doi: 10.1016/j.autrev.2017.07.007. Epub 2017 Jul 12. Review.</t>
  </si>
  <si>
    <t>Ophthalmology. 2017 Dec;124(12):1788-1798. doi: 10.1016/j.ophtha.2017.05.038. Epub 2017 Jul 12.</t>
  </si>
  <si>
    <t>J Neuroophthalmol. 2017 Sep;37(3):247-252. doi: 10.1097/WNO.0000000000000527.</t>
  </si>
  <si>
    <t>Jpn J Ophthalmol. 2017 Sep;61(5):408-414. doi: 10.1007/s10384-017-0527-8. Epub 2017 Jul 13.</t>
  </si>
  <si>
    <t xml:space="preserve">Science. 2017 Jul 14;357(6347):122-125. doi: 10.1126/science.357.6347.122. No abstract available. </t>
  </si>
  <si>
    <t>Arterioscler Thromb Vasc Biol. 2017 Sep;37(9):1667-1673. doi: 10.1161/ATVBAHA.117.309721. Epub 2017 Jul 13.</t>
  </si>
  <si>
    <t>Am J Emerg Med. 2017 Nov;35(11):1734-1737. doi: 10.1016/j.ajem.2017.07.015. Epub 2017 Jul 8.</t>
  </si>
  <si>
    <t>World Neurosurg. 2017 Oct;106:422-429. doi: 10.1016/j.wneu.2017.06.180. Epub 2017 Jul 11.</t>
  </si>
  <si>
    <t>Am J Ophthalmol. 2017 Sep;181:134-139. doi: 10.1016/j.ajo.2017.06.034. Epub 2017 Jul 10.</t>
  </si>
  <si>
    <t>Am J Ophthalmol. 2017 Oct;182:90-98. doi: 10.1016/j.ajo.2017.06.033. Epub 2017 Jul 10.</t>
  </si>
  <si>
    <t>BMC Health Serv Res. 2017 Jul 14;17(1):485. doi: 10.1186/s12913-017-2428-4.</t>
  </si>
  <si>
    <t>Ophthalmic Res. 2017;58(3):125-130. doi: 10.1159/000477256. Epub 2017 Jul 14.</t>
  </si>
  <si>
    <t>Clin Neurophysiol. 2017 Sep;128(9):1547-1552. doi: 10.1016/j.clinph.2017.06.032. Epub 2017 Jun 27.</t>
  </si>
  <si>
    <t>Arthritis Rheumatol. 2017 Nov;69(11):2203-2208. doi: 10.1002/art.40215. Epub 2017 Oct 12.</t>
  </si>
  <si>
    <t>PLoS One. 2017 Jul 13;12(7):e0181237. doi: 10.1371/journal.pone.0181237. eCollection 2017.</t>
  </si>
  <si>
    <t>PLoS One. 2017 Jul 13;12(7):e0180933. doi: 10.1371/journal.pone.0180933. eCollection 2017.</t>
  </si>
  <si>
    <t>PLoS One. 2017 Jul 13;12(7):e0175836. doi: 10.1371/journal.pone.0175836. eCollection 2017.</t>
  </si>
  <si>
    <t>Cornea. 2017 Oct;36(10):1237-1242. doi: 10.1097/ICO.0000000000001286.</t>
  </si>
  <si>
    <t>Cornea. 2017 Oct;36(10):1285-1294. doi: 10.1097/ICO.0000000000001270.</t>
  </si>
  <si>
    <t>Ophthalmic Genet. 2018 Jan-Feb;39(1):17-21. doi: 10.1080/13816810.2017.1329445. Epub 2017 Jul 13.</t>
  </si>
  <si>
    <t>Orbit. 2017 Oct;36(5):317-321. doi: 10.1080/01676830.2017.1337173. Epub 2017 Jul 13.</t>
  </si>
  <si>
    <t>Orbit. 2017 Oct;36(5):331-336. doi: 10.1080/01676830.2017.1337180. Epub 2017 Jul 13.</t>
  </si>
  <si>
    <t>Ophthalmic Genet. 2018 Jan-Feb;39(1):22-28. doi: 10.1080/13816810.2017.1329447. Epub 2017 Jul 13.</t>
  </si>
  <si>
    <t>J Am Vet Med Assoc. 2017 Aug 1;251(3):345-351. doi: 10.2460/javma.251.3.345.</t>
  </si>
  <si>
    <t xml:space="preserve">Clin Exp Optom. 2017 Nov;100(6):616-622. doi: 10.1111/cxo.12558. Epub 2017 Jul 12. No abstract available. </t>
  </si>
  <si>
    <t>Clin Exp Optom. 2018 Jan;101(1):84-89. doi: 10.1111/cxo.12565. Epub 2017 Jul 12.</t>
  </si>
  <si>
    <t>Doc Ophthalmol. 2017 Oct;135(2):107-119. doi: 10.1007/s10633-017-9598-6. Epub 2017 Jul 12.</t>
  </si>
  <si>
    <t>Invest Ophthalmol Vis Sci. 2017 Jul 1;58(9):3488-3495. doi: 10.1167/iovs.16-21167.</t>
  </si>
  <si>
    <t>Invest Ophthalmol Vis Sci. 2017 Jul 1;58(9):3481-3487. doi: 10.1167/iovs.16-21400.</t>
  </si>
  <si>
    <t>BMC Ophthalmol. 2017 Jul 12;17(1):124. doi: 10.1186/s12886-017-0517-0.</t>
  </si>
  <si>
    <t>Cochrane Database Syst Rev. 2017 Jul 12;7:CD011109. doi: 10.1002/14651858.CD011109.pub2. Review.</t>
  </si>
  <si>
    <t>Invest Ophthalmol Vis Sci. 2017 Jul 1;58(9):3471-3480. doi: 10.1167/iovs.16-21365.</t>
  </si>
  <si>
    <t>Invest Ophthalmol Vis Sci. 2017 Jul 1;58(9):3464-3470. doi: 10.1167/iovs.17-21838.</t>
  </si>
  <si>
    <t>PLoS One. 2017 Jul 10;12(7):e0180949. doi: 10.1371/journal.pone.0180949. eCollection 2017.</t>
  </si>
  <si>
    <t>Ophthal Plast Reconstr Surg. 2018 Jan/Feb;34(1):e3-e6. doi: 10.1097/IOP.0000000000000953.</t>
  </si>
  <si>
    <t>Ophthal Plast Reconstr Surg. 2018 Jan/Feb;34(1):e12-e13. doi: 10.1097/IOP.0000000000000957.</t>
  </si>
  <si>
    <t>Ophthal Plast Reconstr Surg. 2018 Jan/Feb;34(1):e13-e16. doi: 10.1097/IOP.0000000000000958.</t>
  </si>
  <si>
    <t>Ophthal Plast Reconstr Surg. 2018 Jan/Feb;34(1):e10-e12. doi: 10.1097/IOP.0000000000000959.</t>
  </si>
  <si>
    <t>Ophthal Plast Reconstr Surg. 2018 Jan/Feb;34(1):e6-e10. doi: 10.1097/IOP.0000000000000956.</t>
  </si>
  <si>
    <t>Curr Opin Ophthalmol. 2017 Sep;28(5):505-513. doi: 10.1097/ICU.0000000000000402. Review.</t>
  </si>
  <si>
    <t>Orbit. 2017 Oct;36(5):344-346. doi: 10.1080/01676830.2017.1337172. Epub 2017 Jul 12.</t>
  </si>
  <si>
    <t>Orbit. 2017 Oct;36(5):356-358. doi: 10.1080/01676830.2017.1337181. Epub 2017 Jul 12.</t>
  </si>
  <si>
    <t>Orbit. 2017 Oct;36(5):337-339. doi: 10.1080/01676830.2017.1337165. Epub 2017 Jul 12.</t>
  </si>
  <si>
    <t>Headache. 2017 Jul;57(7):1145-1151. doi: 10.1111/head.13126. Epub 2017 Jun 14.</t>
  </si>
  <si>
    <t>Acta Ophthalmol. 2017 Aug;95(5):493-497. doi: 10.1111/aos.13474. Epub 2017 May 8.</t>
  </si>
  <si>
    <t xml:space="preserve">Can Vet J. 2017 Jul;58(7):757-758. No abstract available. </t>
  </si>
  <si>
    <t>Can Vet J. 2017 Jul;58(7):717-722.</t>
  </si>
  <si>
    <t>Br J Ophthalmol. 2018 Feb;102(2):253-259. doi: 10.1136/bjophthalmol-2017-310346. Epub 2017 Jul 11.</t>
  </si>
  <si>
    <t>Br J Ophthalmol. 2018 Feb;102(2):187-194. doi: 10.1136/bjophthalmol-2016-309696. Epub 2017 Jul 11.</t>
  </si>
  <si>
    <t>Gene. 2017 Sep 10;628:141-145. doi: 10.1016/j.gene.2017.07.017. Epub 2017 Jul 8.</t>
  </si>
  <si>
    <t>Vet J. 2017 Jun;224:7-10. doi: 10.1016/j.tvjl.2017.04.003. Epub 2017 May 2.</t>
  </si>
  <si>
    <t>BMC Ophthalmol. 2017 Jul 12;17(1):123. doi: 10.1186/s12886-017-0519-y.</t>
  </si>
  <si>
    <t>Annu Rev Vis Sci. 2017 Sep 15;3:69-90. doi: 10.1146/annurev-vision-102016-061400. Epub 2017 Jul 11. Review.</t>
  </si>
  <si>
    <t>Ophthalmologica. 2017;238(3):163-171. doi: 10.1159/000477448. Epub 2017 Jul 12.</t>
  </si>
  <si>
    <t>Ophthalmic Res. 2017;58(4):194-202. doi: 10.1159/000477257. Epub 2017 Jul 12.</t>
  </si>
  <si>
    <t>Am J Pathol. 2017 Sep;187(9):2112-2127. doi: 10.1016/j.ajpath.2017.05.016. Epub 2017 Jul 8.</t>
  </si>
  <si>
    <t>Curr Opin Ophthalmol. 2017 Sep;28(5):449-453. doi: 10.1097/ICU.0000000000000399. Review.</t>
  </si>
  <si>
    <t>Orbit. 2017 Oct;36(5):325-330. doi: 10.1080/01676830.2017.1337179. Epub 2017 Jul 11.</t>
  </si>
  <si>
    <t>Radiology. 2017 Dec;285(3):885-895. doi: 10.1148/radiol.2017161732. Epub 2017 Jul 11.</t>
  </si>
  <si>
    <t>Clin Exp Optom. 2018 Jan;101(1):77-83. doi: 10.1111/cxo.12563. Epub 2017 Jul 11.</t>
  </si>
  <si>
    <t>Am J Med Genet A. 2017 Sep;173(9):2551-2556. doi: 10.1002/ajmg.a.38353. Epub 2017 Jul 11.</t>
  </si>
  <si>
    <t>Otolaryngol Head Neck Surg. 2017 Nov;157(5):760-766. doi: 10.1177/0194599817717674. Epub 2017 Jul 11. Review.</t>
  </si>
  <si>
    <t>Expert Opin Biol Ther. 2017 Oct;17(10):1245-1254. doi: 10.1080/14712598.2017.1347629. Epub 2017 Jul 11. Review.</t>
  </si>
  <si>
    <t>N Z Med J. 2017 Jul 7;130(1458):21-26.</t>
  </si>
  <si>
    <t>Int J Pharm. 2017 Aug 30;529(1-2):608-616. doi: 10.1016/j.ijpharm.2017.07.016. Epub 2017 Jul 8.</t>
  </si>
  <si>
    <t>Chin Med Sci J. 2017 Jun 10;32(2):119-2. doi: 10.24920/J1001-9294.2017.015. Review.</t>
  </si>
  <si>
    <t>BMC Ophthalmol. 2017 Jul 11;17(1):119. doi: 10.1186/s12886-017-0513-4.</t>
  </si>
  <si>
    <t>BMC Ophthalmol. 2017 Jul 11;17(1):120. doi: 10.1186/s12886-017-0514-3. Review.</t>
  </si>
  <si>
    <t>BMC Ophthalmol. 2017 Jul 11;17(1):122. doi: 10.1186/s12886-017-0516-1. Review.</t>
  </si>
  <si>
    <t>BMC Ophthalmol. 2017 Jul 11;17(1):121. doi: 10.1186/s12886-017-0515-2.</t>
  </si>
  <si>
    <t>Invest Ophthalmol Vis Sci. 2017 May 1;58(6):BIO168-BIO173. doi: 10.1167/iovs.17-21831.</t>
  </si>
  <si>
    <t>Arthritis Rheumatol. 2017 Nov;69(11):2187-2192. doi: 10.1002/art.40207. Epub 2017 Oct 12.</t>
  </si>
  <si>
    <t>Arthritis Rheumatol. 2017 Nov;69(11):2233-2240. doi: 10.1002/art.40208. Epub 2017 Oct 17.</t>
  </si>
  <si>
    <t>Invest Ophthalmol Vis Sci. 2017 Jul 1;58(9):3440-3444. doi: 10.1167/iovs.17-21584.</t>
  </si>
  <si>
    <t>Invest Ophthalmol Vis Sci. 2017 Jul 1;58(9):3432-3439. doi: 10.1167/iovs.17-21480.</t>
  </si>
  <si>
    <t>Invest Ophthalmol Vis Sci. 2017 Jul 1;58(9):3414-3424. doi: 10.1167/iovs.16-21144.</t>
  </si>
  <si>
    <t>Invest Ophthalmol Vis Sci. 2017 Jul 1;58(9):3404-3413. doi: 10.1167/iovs.16-21343.</t>
  </si>
  <si>
    <t>Invest Ophthalmol Vis Sci. 2017 May 1;58(6):BIO158-BIO167. doi: 10.1167/iovs.17-21454.</t>
  </si>
  <si>
    <t>Optom Vis Sci. 2017 Aug;94(8):851-853. doi: 10.1097/OPX.0000000000001097.</t>
  </si>
  <si>
    <t>J Glaucoma. 2017 Aug;26(8):687-693. doi: 10.1097/IJG.0000000000000720.</t>
  </si>
  <si>
    <t>J Glaucoma. 2017 Aug;26(8):742-746. doi: 10.1097/IJG.0000000000000719.</t>
  </si>
  <si>
    <t>J Glaucoma. 2017 Aug;26(8):721-725. doi: 10.1097/IJG.0000000000000710.</t>
  </si>
  <si>
    <t>Nucl Med Commun. 2017 Sep;38(9):744-747. doi: 10.1097/MNM.0000000000000711.</t>
  </si>
  <si>
    <t>Acta Ophthalmol. 2017 Dec;95(8):826-833. doi: 10.1111/aos.13517. Epub 2017 Jul 10.</t>
  </si>
  <si>
    <t>Ophthalmology. 2017 Dec;124(12):1799-1807. doi: 10.1016/j.ophtha.2017.06.017. Epub 2017 Jul 6.</t>
  </si>
  <si>
    <t>Ophthalmology. 2017 Dec;124(12):1743-1752. doi: 10.1016/j.ophtha.2017.06.001. Epub 2017 Jul 6.</t>
  </si>
  <si>
    <t>Clin Immunol. 2017 Oct;183:63-74. doi: 10.1016/j.clim.2017.07.001. Epub 2017 Jul 6. Review.</t>
  </si>
  <si>
    <t>Exp Eye Res. 2017 Sep;162:37-47. doi: 10.1016/j.exer.2017.07.002. Epub 2017 Jul 6.</t>
  </si>
  <si>
    <t>Exp Eye Res. 2017 Sep;162:48-61. doi: 10.1016/j.exer.2017.07.001. Epub 2017 Jul 6.</t>
  </si>
  <si>
    <t>Neuroradiology. 2017 Aug;59(8):759-769. doi: 10.1007/s00234-017-1870-7. Epub 2017 Jul 8.</t>
  </si>
  <si>
    <t>Graefes Arch Clin Exp Ophthalmol. 2017 Oct;255(10):1917-1922. doi: 10.1007/s00417-017-3736-4. Epub 2017 Jul 8.</t>
  </si>
  <si>
    <t>Br J Ophthalmol. 2018 Feb;102(2):164-168. doi: 10.1136/bjophthalmol-2016-310089. Epub 2017 Jul 8.</t>
  </si>
  <si>
    <t>Br J Ophthalmol. 2017 Sep;101(9):1147-1154. doi: 10.1136/bjophthalmol-2016-309975. Epub 2017 Jul 8. Review.</t>
  </si>
  <si>
    <t>Br J Ophthalmol. 2018 Feb;102(2):169-176. doi: 10.1136/bjophthalmol-2017-310373. Epub 2017 Jul 8.</t>
  </si>
  <si>
    <t>Surv Ophthalmol. 2017 Nov - Dec;62(6):770-783. doi: 10.1016/j.survophthal.2017.06.009. Epub 2017 Jul 6. Review.</t>
  </si>
  <si>
    <t>J Clin Neurosci. 2017 Oct;44:243-245. doi: 10.1016/j.jocn.2017.06.048. Epub 2017 Jul 5.</t>
  </si>
  <si>
    <t>Int J Pediatr Otorhinolaryngol. 2017 Aug;99:40-43. doi: 10.1016/j.ijporl.2017.05.021. Epub 2017 May 29.</t>
  </si>
  <si>
    <t>Invest Ophthalmol Vis Sci. 2017 Jul 1;58(9):3389-3394. doi: 10.1167/iovs.16-21394.</t>
  </si>
  <si>
    <t>Invest Ophthalmol Vis Sci. 2017 Jul 1;58(9):3378-3388. doi: 10.1167/iovs.17-21811.</t>
  </si>
  <si>
    <t>Invest Ophthalmol Vis Sci. 2017 Jul 1;58(9):3366-3375. doi: 10.1167/iovs.17-21999.</t>
  </si>
  <si>
    <t>Invest Ophthalmol Vis Sci. 2017 Jul 1;58(9):3357-3365. doi: 10.1167/iovs.17-21797.</t>
  </si>
  <si>
    <t>Invest Ophthalmol Vis Sci. 2017 Jul 1;58(9):3350-3356. doi: 10.1167/iovs.17-22021.</t>
  </si>
  <si>
    <t>Invest Ophthalmol Vis Sci. 2017 Jul 1;58(9):3343-3349. doi: 10.1167/iovs.17-21849.</t>
  </si>
  <si>
    <t>JAMA Ophthalmol. 2017 Aug 1;135(8):864-870. doi: 10.1001/jamaophthalmol.2017.2199. Review.</t>
  </si>
  <si>
    <t>Am J Emerg Med. 2017 Nov;35(11):1724-1729. doi: 10.1016/j.ajem.2017.06.034. Epub 2017 Jun 22.</t>
  </si>
  <si>
    <t>Am J Ophthalmol. 2017 Oct;182:1-7. doi: 10.1016/j.ajo.2017.06.030. Epub 2017 Jul 4.</t>
  </si>
  <si>
    <t>Am J Ophthalmol. 2017 Sep;181:149-155. doi: 10.1016/j.ajo.2017.06.026. Epub 2017 Jul 4.</t>
  </si>
  <si>
    <t>Am J Ophthalmol. 2017 Sep;181:140-148. doi: 10.1016/j.ajo.2017.06.031. Epub 2017 Jul 4.</t>
  </si>
  <si>
    <t>PLoS One. 2017 Jul 7;12(7):e0180851. doi: 10.1371/journal.pone.0180851. eCollection 2017.</t>
  </si>
  <si>
    <t>PLoS One. 2017 Jul 7;12(7):e0180981. doi: 10.1371/journal.pone.0180981. eCollection 2017.</t>
  </si>
  <si>
    <t>Acta Ophthalmol. 2017 Jul;95(A105 Suppl):1-9. doi: 10.1111/aos.13501.</t>
  </si>
  <si>
    <t>Biochem Pharmacol. 2017 Oct 15;142:111-119. doi: 10.1016/j.bcp.2017.06.136. Epub 2017 Jul 3.</t>
  </si>
  <si>
    <t>Exp Neurol. 2017 Oct;296:49-61. doi: 10.1016/j.expneurol.2017.07.001. Epub 2017 Jul 3.</t>
  </si>
  <si>
    <t>BMC Ophthalmol. 2017 Jul 6;17(1):118. doi: 10.1186/s12886-017-0507-2.</t>
  </si>
  <si>
    <t>Ophthalmic Res. 2017;58(3):142-149. doi: 10.1159/000476038. Epub 2017 Jul 7.</t>
  </si>
  <si>
    <t>Cell Rep. 2017 Jul 5;20(1):99-111. doi: 10.1016/j.celrep.2017.06.009.</t>
  </si>
  <si>
    <t>PLoS One. 2017 Jul 6;12(7):e0180665. doi: 10.1371/journal.pone.0180665. eCollection 2017.</t>
  </si>
  <si>
    <t>Medicine (Baltimore). 2017 Jul;96(27):e7444. doi: 10.1097/MD.0000000000007444.</t>
  </si>
  <si>
    <t>Medicine (Baltimore). 2017 Jul;96(27):e7424. doi: 10.1097/MD.0000000000007424.</t>
  </si>
  <si>
    <t>Medicine (Baltimore). 2017 Jul;96(27):e7419. doi: 10.1097/MD.0000000000007419.</t>
  </si>
  <si>
    <t>Medicine (Baltimore). 2017 Jul;96(27):e7371. doi: 10.1097/MD.0000000000007371.</t>
  </si>
  <si>
    <t>J Pathol. 2017 Sep;243(1):3-8. doi: 10.1002/path.4933. Epub 2017 Aug 7.</t>
  </si>
  <si>
    <t>Korean J Ophthalmol. 2017 Oct;31(5):439-445. doi: 10.3341/kjo.2016.0090. Epub 2017 Jul 6.</t>
  </si>
  <si>
    <t>Korean J Ophthalmol. 2017 Aug;31(4):290-298. doi: 10.3341/kjo.2016.0059. Epub 2017 Jul 4.</t>
  </si>
  <si>
    <t>Korean J Ophthalmol. 2017 Aug;31(4):336-342. doi: 10.3341/kjo.2016.0114. Epub 2017 Jun 26.</t>
  </si>
  <si>
    <t>Korean J Ophthalmol. 2017 Aug;31(4):343-350. doi: 10.3341/kjo.2016.0067. Epub 2017 Jun 26.</t>
  </si>
  <si>
    <t>Korean J Ophthalmol. 2017 Aug;31(4):313-319. doi: 10.3341/kjo.2016.0050. Epub 2017 Jun 26.</t>
  </si>
  <si>
    <t>Korean J Ophthalmol. 2017 Aug;31(4):351-359. doi: 10.3341/kjo.2016.0071. Epub 2017 Jun 26.</t>
  </si>
  <si>
    <t>Ophthalmic Physiol Opt. 2017 Sep;37(5):602-609. doi: 10.1111/opo.12398. Epub 2017 Jul 5.</t>
  </si>
  <si>
    <t>Graefes Arch Clin Exp Ophthalmol. 2017 Oct;255(10):1907-1916. doi: 10.1007/s00417-017-3731-9. Epub 2017 Jul 5.</t>
  </si>
  <si>
    <t>Oxid Med Cell Longev. 2017;2017:7180632. doi: 10.1155/2017/7180632. Epub 2017 Jun 7.</t>
  </si>
  <si>
    <t>Nat Rev Rheumatol. 2017 Aug;13(8):476-484. doi: 10.1038/nrrheum.2017.98. Epub 2017 Jul 6. Review.</t>
  </si>
  <si>
    <t>Cold Spring Harb Mol Case Stud. 2017 Jul 5;3(4). pii: a001321. doi: 10.1101/mcs.a001321. Print 2017 Jul.</t>
  </si>
  <si>
    <t>Biosci Rep. 2017 Jul 27;37(4). pii: BSR20170695. doi: 10.1042/BSR20170695. Print 2017 Aug 31.</t>
  </si>
  <si>
    <t>BMC Ophthalmol. 2017 Jul 5;17(1):117. doi: 10.1186/s12886-017-0512-5.</t>
  </si>
  <si>
    <t>BMC Neurol. 2017 Jul 5;17(1):130. doi: 10.1186/s12883-017-0903-5.</t>
  </si>
  <si>
    <t xml:space="preserve">N Engl J Med. 2017 Jul 6;377(1):e1. doi: 10.1056/NEJMicm1611978. No abstract available. </t>
  </si>
  <si>
    <t>PLoS One. 2017 Jul 5;12(7):e0180300. doi: 10.1371/journal.pone.0180300. eCollection 2017.</t>
  </si>
  <si>
    <t>Orbit. 2017 Oct;36(5):264-272. doi: 10.1080/01676830.2017.1337169. Epub 2017 Jul 5.</t>
  </si>
  <si>
    <t>Orbit. 2017 Oct;36(5):256-263. doi: 10.1080/01676830.2017.1337166. Epub 2017 Jul 5.</t>
  </si>
  <si>
    <t>Orbit. 2017 Oct;36(5):347-349. doi: 10.1080/01676830.2017.1337176. Epub 2017 Jul 5.</t>
  </si>
  <si>
    <t>J Pediatr Ophthalmol Strabismus. 2017 Nov 1;54(6):363-368. doi: 10.3928/01913913-20170329-03. Epub 2017 Jul 5.</t>
  </si>
  <si>
    <t>J Pediatr Ophthalmol Strabismus. 2017 Nov 1;54(6):375-380. doi: 10.3928/01913913-20170329-02. Epub 2017 Jul 5.</t>
  </si>
  <si>
    <t>Acta Ophthalmol. 2018 Feb;96(1):e87-e91. doi: 10.1111/aos.13484. Epub 2017 Jul 5.</t>
  </si>
  <si>
    <t>Acta Ophthalmol. 2017 Nov;95(7):e564-e574. doi: 10.1111/aos.13487. Epub 2017 Jul 5.</t>
  </si>
  <si>
    <t>Acta Ophthalmol. 2018 Feb;96(1):e46-e53. doi: 10.1111/aos.13514. Epub 2017 Jul 5.</t>
  </si>
  <si>
    <t>Stem Cell Res. 2017 May;21:23-25. doi: 10.1016/j.scr.2017.03.007. Epub 2017 Mar 15.</t>
  </si>
  <si>
    <t>Clin Exp Optom. 2018 Jan;101(1):18-22. doi: 10.1111/cxo.12557. Epub 2017 Jul 4.</t>
  </si>
  <si>
    <t>Int J Hematol. 2017 Dec;106(6):842-846. doi: 10.1007/s12185-017-2293-2. Epub 2017 Jul 4.</t>
  </si>
  <si>
    <t>World Neurosurg. 2017 Oct;106:315-321. doi: 10.1016/j.wneu.2017.06.151. Epub 2017 Jul 1.</t>
  </si>
  <si>
    <t>Allergol Int. 2018 Jan;67(1):119-123. doi: 10.1016/j.alit.2017.06.006. Epub 2017 Jul 1.</t>
  </si>
  <si>
    <t>J Am Acad Dermatol. 2017 Oct;77(4):700-705.e3. doi: 10.1016/j.jaad.2017.05.016. Epub 2017 Jul 1.</t>
  </si>
  <si>
    <t>Ophthalmology. 2017 Nov;124(11):1612-1620. doi: 10.1016/j.ophtha.2017.04.035. Epub 2017 Jul 1.</t>
  </si>
  <si>
    <t>Ophthalmology. 2017 Nov;124(11):1589-1599. doi: 10.1016/j.ophtha.2017.06.002. Epub 2017 Jul 1.</t>
  </si>
  <si>
    <t>BMC Ophthalmol. 2017 Jul 4;17(1):116. doi: 10.1186/s12886-017-0505-4.</t>
  </si>
  <si>
    <t>BMC Ophthalmol. 2017 Jul 4;17(1):115. doi: 10.1186/s12886-017-0503-6.</t>
  </si>
  <si>
    <t>Ophthalmologica. 2017;238(1-2):89-99. doi: 10.1159/000475773. Epub 2017 Jul 5.</t>
  </si>
  <si>
    <t>Adv Ther. 2017 Aug;34(8):1815-1839. doi: 10.1007/s12325-017-0579-7. Epub 2017 Jul 3. Review.</t>
  </si>
  <si>
    <t>Graefes Arch Clin Exp Ophthalmol. 2017 Oct;255(10):2029-2035. doi: 10.1007/s00417-017-3720-z. Epub 2017 Jul 3.</t>
  </si>
  <si>
    <t>Graefes Arch Clin Exp Ophthalmol. 2017 Oct;255(10):1947-1955. doi: 10.1007/s00417-017-3714-x. Epub 2017 Jul 3.</t>
  </si>
  <si>
    <t>Intern Med. 2017;56(13):1729-1732. doi: 10.2169/internalmedicine.56.7889. Epub 2017 Jul 1.</t>
  </si>
  <si>
    <t>J Neurosci. 2017 Aug 9;37(32):7580-7594. doi: 10.1523/JNEUROSCI.0187-17.2017. Epub 2017 Jul 3.</t>
  </si>
  <si>
    <t>Prog Retin Eye Res. 2017 Sep;60:120-143. doi: 10.1016/j.preteyeres.2017.06.005. Epub 2017 Jun 30. Review.</t>
  </si>
  <si>
    <t>Am J Ophthalmol. 2017 Sep;181:71-78. doi: 10.1016/j.ajo.2017.06.022. Epub 2017 Jul 1.</t>
  </si>
  <si>
    <t>Am J Ophthalmol. 2017 Sep;181:156-165. doi: 10.1016/j.ajo.2017.06.023. Epub 2017 Jul 1.</t>
  </si>
  <si>
    <t>Am J Ophthalmol. 2017 Sep;181:97-105. doi: 10.1016/j.ajo.2017.06.025. Epub 2017 Jul 1.</t>
  </si>
  <si>
    <t>Am J Ophthalmol. 2017 Sep;181:114-124. doi: 10.1016/j.ajo.2017.06.024. Epub 2017 Jun 30.</t>
  </si>
  <si>
    <t>Surv Ophthalmol. 2018 Jan - Feb;63(1):1-8. doi: 10.1016/j.survophthal.2017.06.008. Epub 2017 Jun 30. Review.</t>
  </si>
  <si>
    <t>Neurol Neurochir Pol. 2017 Jul - Aug;51(4):299-303. doi: 10.1016/j.pjnns.2017.05.001. Epub 2017 May 17.</t>
  </si>
  <si>
    <t>BMC Ophthalmol. 2017 Jul 3;17(1):114. doi: 10.1186/s12886-017-0510-7.</t>
  </si>
  <si>
    <t>BMC Ophthalmol. 2017 Jul 3;17(1):113. doi: 10.1186/s12886-017-0508-1.</t>
  </si>
  <si>
    <t>BMC Infect Dis. 2017 Jul 3;17(1):459. doi: 10.1186/s12879-017-2565-8.</t>
  </si>
  <si>
    <t>Int J Mol Sci. 2017 Jun 24;18(7). pii: E1349. doi: 10.3390/ijms18071349.</t>
  </si>
  <si>
    <t>Invest Ophthalmol Vis Sci. 2017 Jul 1;58(9):3335-3342. doi: 10.1167/iovs.16-20465.</t>
  </si>
  <si>
    <t>Invest Ophthalmol Vis Sci. 2017 Jul 1;58(9):3319-3324. doi: 10.1167/iovs.17-21589.</t>
  </si>
  <si>
    <t>PLoS One. 2017 Jul 3;12(7):e0180384. doi: 10.1371/journal.pone.0180384. eCollection 2017.</t>
  </si>
  <si>
    <t>PLoS One. 2017 Jul 3;12(7):e0180468. doi: 10.1371/journal.pone.0180468. eCollection 2017. Review.</t>
  </si>
  <si>
    <t>PLoS One. 2017 Jul 3;12(7):e0180312. doi: 10.1371/journal.pone.0180312. eCollection 2017.</t>
  </si>
  <si>
    <t>J Glaucoma. 2017 Aug;26(8):718-720. doi: 10.1097/IJG.0000000000000721.</t>
  </si>
  <si>
    <t>J Glaucoma. 2017 Aug;26(8):726-729. doi: 10.1097/IJG.0000000000000715.</t>
  </si>
  <si>
    <t>J Glaucoma. 2017 Oct;26(10):957-960. doi: 10.1097/IJG.0000000000000713.</t>
  </si>
  <si>
    <t>J Glaucoma. 2017 Sep;26(9):e214-e216. doi: 10.1097/IJG.0000000000000712. Review.</t>
  </si>
  <si>
    <t>J Glaucoma. 2017 Sep;26(9):e210-e213. doi: 10.1097/IJG.0000000000000718.</t>
  </si>
  <si>
    <t>J Glaucoma. 2017 Oct;26(10):e225-e228. doi: 10.1097/IJG.0000000000000717.</t>
  </si>
  <si>
    <t>J Glaucoma. 2017 Sep;26(9):e217-e221. doi: 10.1097/IJG.0000000000000706.</t>
  </si>
  <si>
    <t>J Glaucoma. 2017 Aug;26(8):697-701. doi: 10.1097/IJG.0000000000000716.</t>
  </si>
  <si>
    <t>J Glaucoma. 2017 Aug;26(8):712-717. doi: 10.1097/IJG.0000000000000709.</t>
  </si>
  <si>
    <t xml:space="preserve">J Am Vet Med Assoc. 2017 Jul 15;251(2):165-167. doi: 10.2460/javma.251.2.165. No abstract available. </t>
  </si>
  <si>
    <t>Acta Ophthalmol. 2018 Feb;96(1):e68-e73. doi: 10.1111/aos.13485. Epub 2017 Jul 3.</t>
  </si>
  <si>
    <t>Acta Ophthalmol. 2017 Sep;95(6):e477-e480. doi: 10.1111/aos.13515. Epub 2017 Jul 3.</t>
  </si>
  <si>
    <t>Vet J. 2017 May;223:68-70. doi: 10.1016/j.tvjl.2017.04.013. Epub 2017 May 3.</t>
  </si>
  <si>
    <t>Cochrane Database Syst Rev. 2017 Jul 3;7:CD010516. doi: 10.1002/14651858.CD010516.pub2. Review.</t>
  </si>
  <si>
    <t>World Neurosurg. 2017 Oct;106:322-330. doi: 10.1016/j.wneu.2017.06.135. Epub 2017 Jun 30. Review.</t>
  </si>
  <si>
    <t>World Neurosurg. 2017 Oct;106:331-338. doi: 10.1016/j.wneu.2017.06.117. Epub 2017 Jun 30.</t>
  </si>
  <si>
    <t>Am J Ophthalmol. 2017 Sep;181:79-87. doi: 10.1016/j.ajo.2017.06.019. Epub 2017 Jun 30.</t>
  </si>
  <si>
    <t>Am J Ophthalmol. 2017 Sep;181:106-113. doi: 10.1016/j.ajo.2017.06.017. Epub 2017 Jun 29.</t>
  </si>
  <si>
    <t>Am J Ophthalmol. 2017 Sep;181:88-96. doi: 10.1016/j.ajo.2017.06.020. Epub 2017 Jun 29.</t>
  </si>
  <si>
    <t>Am J Ophthalmol. 2017 Sep;181:26-36. doi: 10.1016/j.ajo.2017.06.016. Epub 2017 Jun 29.</t>
  </si>
  <si>
    <t>Am J Ophthalmol. 2017 Sep;181:125-133. doi: 10.1016/j.ajo.2017.06.021. Epub 2017 Jun 29.</t>
  </si>
  <si>
    <t>Am J Ophthalmol. 2017 Sep;181:61-70. doi: 10.1016/j.ajo.2017.06.015. Epub 2017 Jun 29.</t>
  </si>
  <si>
    <t>Exp Neurol. 2017 Oct;296:23-31. doi: 10.1016/j.expneurol.2017.06.024. Epub 2017 Jun 29.</t>
  </si>
  <si>
    <t>Ophthalmology. 2017 Dec;124(12):1857-1866. doi: 10.1016/j.ophtha.2017.05.032. Epub 2017 Jun 29. Review.</t>
  </si>
  <si>
    <t>Am J Hum Genet. 2017 Jul 6;101(1):104-114. doi: 10.1016/j.ajhg.2017.05.015. Epub 2017 Jun 29.</t>
  </si>
  <si>
    <t>Graefes Arch Clin Exp Ophthalmol. 2017 Oct;255(10):1891-1897. doi: 10.1007/s00417-017-3718-6. Epub 2017 Jul 1.</t>
  </si>
  <si>
    <t>Graefes Arch Clin Exp Ophthalmol. 2017 Aug;255(8):1573-1579. doi: 10.1007/s00417-017-3651-8. Epub 2017 Jul 1.</t>
  </si>
  <si>
    <t>Jpn J Ophthalmol. 2017 Sep;61(5):395-401. doi: 10.1007/s10384-017-0522-0. Epub 2017 Jul 1.</t>
  </si>
  <si>
    <t>Eur J Radiol. 2017 Aug;93:24-29. doi: 10.1016/j.ejrad.2017.05.025. Epub 2017 May 22.</t>
  </si>
  <si>
    <t>Prog Retin Eye Res. 2017 Nov;61:72-97. doi: 10.1016/j.preteyeres.2017.06.004. Epub 2017 Jun 28. Review.</t>
  </si>
  <si>
    <t>BMC Cancer. 2017 Jul 1;17(1):458. doi: 10.1186/s12885-017-3421-3.</t>
  </si>
  <si>
    <t>Adv Ther. 2017 Aug;34(8):1928-1935. doi: 10.1007/s12325-017-0583-y. Epub 2017 Jun 30.</t>
  </si>
  <si>
    <t>Jpn J Ophthalmol. 2017 Sep;61(5):378-387. doi: 10.1007/s10384-017-0523-z. Epub 2017 Jun 30.</t>
  </si>
  <si>
    <t>Biochem Biophys Res Commun. 2017 Aug 26;490(3):977-983. doi: 10.1016/j.bbrc.2017.06.150. Epub 2017 Jun 27.</t>
  </si>
  <si>
    <t>Am J Ophthalmol. 2017 Sep;181:55-60. doi: 10.1016/j.ajo.2017.06.013. Epub 2017 Jun 27.</t>
  </si>
  <si>
    <t>Cont Lens Anterior Eye. 2017 Oct;40(5):340-345. doi: 10.1016/j.clae.2017.06.002. Epub 2017 Jun 27.</t>
  </si>
  <si>
    <t>Surv Ophthalmol. 2018 Jan - Feb;63(1):56-74. doi: 10.1016/j.survophthal.2017.06.007. Epub 2017 Jun 27. Review.</t>
  </si>
  <si>
    <t>J Am Acad Dermatol. 2017 Oct;77(4):728-734. doi: 10.1016/j.jaad.2017.03.041. Epub 2017 Jun 27.</t>
  </si>
  <si>
    <t>BMC Ophthalmol. 2017 Jul 1;17(1):112. doi: 10.1186/s12886-017-0511-6.</t>
  </si>
  <si>
    <t>Invest Ophthalmol Vis Sci. 2017 Jun 1;58(7):3303-3310. doi: 10.1167/iovs.17-21498.</t>
  </si>
  <si>
    <t>Invest Ophthalmol Vis Sci. 2017 Jun 1;58(7):3294-3302. doi: 10.1167/iovs.17-22065.</t>
  </si>
  <si>
    <t>Invest Ophthalmol Vis Sci. 2017 Jun 1;58(7):3286-3293. doi: 10.1167/iovs.17-21850.</t>
  </si>
  <si>
    <t>Invest Ophthalmol Vis Sci. 2017 Jun 1;58(7):3278-3285. doi: 10.1167/iovs.17-21598.</t>
  </si>
  <si>
    <t>Invest Ophthalmol Vis Sci. 2017 Jun 1;58(7):3262-3267. doi: 10.1167/iovs.16-20719.</t>
  </si>
  <si>
    <t>PLoS One. 2017 Jun 30;12(6):e0180482. doi: 10.1371/journal.pone.0180482. eCollection 2017.</t>
  </si>
  <si>
    <t>J Craniofac Surg. 2017 Jul;28(5):e500-e503. doi: 10.1097/SCS.0000000000003801.</t>
  </si>
  <si>
    <t>J Craniofac Surg. 2017 Jul;28(5):e477-e479. doi: 10.1097/SCS.0000000000003783.</t>
  </si>
  <si>
    <t>J Craniofac Surg. 2017 Jul;28(5):e412-e415. doi: 10.1097/SCS.0000000000003770.</t>
  </si>
  <si>
    <t>J Dent Res. 2017 Nov;96(12):1414-1421. doi: 10.1177/0022034517717965. Epub 2017 Jun 30.</t>
  </si>
  <si>
    <t>Ophthalmic Epidemiol. 2017 Aug;24(4):239-247. doi: 10.1080/09286586.2017.1281426. Epub 2017 Jun 30.</t>
  </si>
  <si>
    <t>Genet Test Mol Biomarkers. 2017 Aug;21(8):479-484. doi: 10.1089/gtmb.2017.0009. Epub 2017 Jun 30.</t>
  </si>
  <si>
    <t>J Pediatr Ophthalmol Strabismus. 2017 Jun 29;54:e42-e46. doi: 10.3928/01913913-20170531-08.</t>
  </si>
  <si>
    <t>J Pediatr Ophthalmol Strabismus. 2017 Jun 29;54:e37-e41. doi: 10.3928/01913913-20170531-07.</t>
  </si>
  <si>
    <t>J Pediatr Ophthalmol Strabismus. 2017 Jun 29;54:e34-e36. doi: 10.3928/01913913-20170531-01.</t>
  </si>
  <si>
    <t>J Pediatr Ophthalmol Strabismus. 2017 Jun 29;54:e31-e33. doi: 10.3928/01913913-20170531-05.</t>
  </si>
  <si>
    <t>Expert Opin Biol Ther. 2017 Sep;17(9):1113-1126. doi: 10.1080/14712598.2017.1346079. Epub 2017 Jun 30. Review.</t>
  </si>
  <si>
    <t xml:space="preserve">Wkly Epidemiol Rec. 2017 Jun 30;92(26):359-68. English, French.  No abstract available. </t>
  </si>
  <si>
    <t>Clin Exp Optom. 2017 Sep;100(5):513-521. doi: 10.1111/cxo.12562. Epub 2017 Jun 29. Review.</t>
  </si>
  <si>
    <t xml:space="preserve">Science. 2017 Jun 30;356(6345):1318-1319. doi: 10.1126/science.356.6345.1318. No abstract available. </t>
  </si>
  <si>
    <t>J Clin Pathol. 2017 Sep;70(9):729-732. doi: 10.1136/jclinpath-2016-203971. Epub 2017 Jun 29. Review.</t>
  </si>
  <si>
    <t>J Clin Pathol. 2018 Jan;71(1):12-19. doi: 10.1136/jclinpath-2015-203587. Epub 2017 Jun 29.</t>
  </si>
  <si>
    <t>Diabetes. 2017 Sep;66(9):2503-2510. doi: 10.2337/db16-1453. Epub 2017 Jun 29.</t>
  </si>
  <si>
    <t>J Pediatr. 2017 Sep;188:181-185.e6. doi: 10.1016/j.jpeds.2017.05.081. Epub 2017 Jun 26.</t>
  </si>
  <si>
    <t>Am J Ophthalmol. 2017 Sep;181:46-54. doi: 10.1016/j.ajo.2017.06.012. Epub 2017 Jun 27.</t>
  </si>
  <si>
    <t>Am J Ophthalmol. 2017 Sep;181:37-45. doi: 10.1016/j.ajo.2017.06.018. Epub 2017 Jun 27.</t>
  </si>
  <si>
    <t>BMC Ophthalmol. 2017 Jun 29;17(1):110. doi: 10.1186/s12886-017-0502-7.</t>
  </si>
  <si>
    <t>BMC Ophthalmol. 2017 Jun 29;17(1):109. doi: 10.1186/s12886-017-0506-3. Review.</t>
  </si>
  <si>
    <t>JAMA Ophthalmol. 2017 Aug 1;135(8):854-861. doi: 10.1001/jamaophthalmol.2017.2069.</t>
  </si>
  <si>
    <t xml:space="preserve">JAMA. 2017 Aug 15;318(7):605-606. doi: 10.1001/jama.2017.8647. No abstract available. </t>
  </si>
  <si>
    <t>JAMA Ophthalmol. 2017 Aug 1;135(8):878-882. doi: 10.1001/jamaophthalmol.2017.1998.</t>
  </si>
  <si>
    <t>Invest Ophthalmol Vis Sci. 2017 Jun 1;58(7):3268-3277. doi: 10.1167/iovs.17-21930.</t>
  </si>
  <si>
    <t>Invest Ophthalmol Vis Sci. 2017 Jun 1;58(7):3254-3261. doi: 10.1167/iovs.17-21555.</t>
  </si>
  <si>
    <t>PLoS One. 2017 Jun 29;12(6):e0180462. doi: 10.1371/journal.pone.0180462. eCollection 2017.</t>
  </si>
  <si>
    <t>PLoS One. 2017 Jun 29;12(6):e0180188. doi: 10.1371/journal.pone.0180188. eCollection 2017.</t>
  </si>
  <si>
    <t>PLoS One. 2017 Jun 29;12(6):e0180252. doi: 10.1371/journal.pone.0180252. eCollection 2017.</t>
  </si>
  <si>
    <t>PLoS One. 2017 Jun 29;12(6):e0178595. doi: 10.1371/journal.pone.0178595. eCollection 2017.</t>
  </si>
  <si>
    <t>J Glaucoma. 2017 Jul;26(7):678-682. doi: 10.1097/IJG.0000000000000666.</t>
  </si>
  <si>
    <t>Acta Ophthalmol. 2018 Feb;96(1):81-87. doi: 10.1111/aos.13508. Epub 2017 Jun 29.</t>
  </si>
  <si>
    <t>Acta Ophthalmol. 2018 Feb;96(1):39-45. doi: 10.1111/aos.13483. Epub 2017 Jun 29.</t>
  </si>
  <si>
    <t>Int J Mol Sci. 2017 Jun 29;18(7). pii: E1398. doi: 10.3390/ijms18071398. Review.</t>
  </si>
  <si>
    <t>Endokrynol Pol. 2017;68(5):498-504. doi: 10.5603/EP.a2017.0040. Epub 2017 Jun 29.</t>
  </si>
  <si>
    <t>Invest Ophthalmol Vis Sci. 2017 Jun 1;58(7):3249-3253. doi: 10.1167/iovs.17-21519.</t>
  </si>
  <si>
    <t>Invest Ophthalmol Vis Sci. 2017 Jun 1;58(7):3240-3248. doi: 10.1167/iovs.16-21053.</t>
  </si>
  <si>
    <t>Invest Ophthalmol Vis Sci. 2017 Jun 1;58(7):3231-3239. doi: 10.1167/iovs.16-21041.</t>
  </si>
  <si>
    <t>Invest Ophthalmol Vis Sci. 2017 Jun 1;58(7):3225-3230. doi: 10.1167/iovs.17-21833.</t>
  </si>
  <si>
    <t>Invest Ophthalmol Vis Sci. 2017 Jun 1;58(7):3215-3224. doi: 10.1167/iovs.17-21909.</t>
  </si>
  <si>
    <t>Front Cell Infect Microbiol. 2017 Jun 14;7:253. doi: 10.3389/fcimb.2017.00253. eCollection 2017.</t>
  </si>
  <si>
    <t>Br J Ophthalmol. 2018 Feb;102(2):265-271. doi: 10.1136/bjophthalmol-2017-310624. Epub 2017 Jun 28.</t>
  </si>
  <si>
    <t>BMC Ophthalmol. 2017 Jun 28;17(1):105. doi: 10.1186/s12886-017-0501-8.</t>
  </si>
  <si>
    <t>BMC Ophthalmol. 2017 Jun 28;17(1):107. doi: 10.1186/s12886-017-0499-y.</t>
  </si>
  <si>
    <t>Cochrane Database Syst Rev. 2017 Jun 28;6:CD007137. doi: 10.1002/14651858.CD007137.pub5. Review.</t>
  </si>
  <si>
    <t>Ophthalmic Epidemiol. 2017 Aug;24(4):222-228. doi: 10.1080/09286586.2016.1270335. Epub 2017 Jun 28.</t>
  </si>
  <si>
    <t>Ophthalmic Epidemiol. 2017 Aug;24(4):217-221. doi: 10.1080/09286586.2016.1274039. Epub 2017 Jun 28.</t>
  </si>
  <si>
    <t>Invest Ophthalmol Vis Sci. 2017 May 1;58(6):BIO141-BIO150. doi: 10.1167/iovs.17-21789.</t>
  </si>
  <si>
    <t>Clinics (Sao Paulo). 2017 Jun;72(6):370-377. doi: 10.6061/clinics/2017(06)07.</t>
  </si>
  <si>
    <t>PLoS One. 2017 Jun 28;12(6):e0180109. doi: 10.1371/journal.pone.0180109. eCollection 2017.</t>
  </si>
  <si>
    <t>PLoS One. 2017 Jun 28;12(6):e0180133. doi: 10.1371/journal.pone.0180133. eCollection 2017.</t>
  </si>
  <si>
    <t>Medicine (Baltimore). 2017 Jun;96(26):e7330. doi: 10.1097/MD.0000000000007330. Review.</t>
  </si>
  <si>
    <t>Medicine (Baltimore). 2017 Jun;96(26):e7291. doi: 10.1097/MD.0000000000007291. Review.</t>
  </si>
  <si>
    <t xml:space="preserve">N Engl J Med. 2017 Jun 29;376(26):2579. doi: 10.1056/NEJMicm1616104. No abstract available. </t>
  </si>
  <si>
    <t>Am J Med Genet A. 2017 Sep;173(9):2489-2493. doi: 10.1002/ajmg.a.38331. Epub 2017 Jun 28.</t>
  </si>
  <si>
    <t>Ophthalmic Epidemiol. 2017 Aug;24(4):274-280. doi: 10.1080/09286586.2017.1281425. Epub 2017 Jun 28.</t>
  </si>
  <si>
    <t>Ophthalmic Epidemiol. 2017 Oct;24(5):281-286. doi: 10.1080/09286586.2017.1281427. Epub 2017 Jun 28.</t>
  </si>
  <si>
    <t>Asia Pac J Ophthalmol (Phila). 2017 Sep-Oct;6(5):450-455. doi: 10.22608/APO.2016187. Epub 2017 Jun 27.</t>
  </si>
  <si>
    <t>Expert Opin Pharmacother. 2017 Aug;18(11):1137-1143. doi: 10.1080/14656566.2017.1346085. Epub 2017 Jul 9. Review.</t>
  </si>
  <si>
    <t>Expert Opin Drug Saf. 2017 Sep;16(9):1071-1078. doi: 10.1080/14740338.2017.1346083. Epub 2017 Jul 6. Review.</t>
  </si>
  <si>
    <t>Ophthalmic Physiol Opt. 2017 Jul;37(4):531-541. doi: 10.1111/opo.12392.</t>
  </si>
  <si>
    <t>Ophthalmic Physiol Opt. 2017 Jul;37(4):460-466. doi: 10.1111/opo.12386.</t>
  </si>
  <si>
    <t>Ophthalmic Physiol Opt. 2017 Jul;37(4):521-530. doi: 10.1111/opo.12387.</t>
  </si>
  <si>
    <t>Ophthalmic Physiol Opt. 2017 Jul;37(4):482-488. doi: 10.1111/opo.12366.</t>
  </si>
  <si>
    <t xml:space="preserve">Ophthalmic Physiol Opt. 2017 Jul;37(4):542-548. doi: 10.1111/opo.12389. Erratum in: Ophthalmic Physiol Opt. 2017 Sep;37(5):629. </t>
  </si>
  <si>
    <t>Graefes Arch Clin Exp Ophthalmol. 2017 Aug;255(8):1543-1550. doi: 10.1007/s00417-017-3692-z. Epub 2017 Jun 28.</t>
  </si>
  <si>
    <t>Mol Med Rep. 2017 Aug;16(2):2199-2204. doi: 10.3892/mmr.2017.6809. Epub 2017 Jun 20.</t>
  </si>
  <si>
    <t>Biomed Res Int. 2017;2017:6756927. doi: 10.1155/2017/6756927. Epub 2017 Jun 1.</t>
  </si>
  <si>
    <t>Yale J Biol Med. 2017 Jun 23;90(2):261-268. eCollection 2017 Jun. Review.</t>
  </si>
  <si>
    <t>J Biol Chem. 2017 Aug 11;292(32):13391-13401. doi: 10.1074/jbc.M117.803809. Epub 2017 Jun 27.</t>
  </si>
  <si>
    <t>Br J Ophthalmol. 2018 Feb;102(2):260-264. doi: 10.1136/bjophthalmol-2017-310408. Epub 2017 Jun 27.</t>
  </si>
  <si>
    <t>Br J Ophthalmol. 2018 Feb;102(2):225-232. doi: 10.1136/bjophthalmol-2016-310078. Epub 2017 Jun 27.</t>
  </si>
  <si>
    <t>Br J Ophthalmol. 2018 Feb;102(2):248-252. doi: 10.1136/bjophthalmol-2016-310108. Epub 2017 Jun 27.</t>
  </si>
  <si>
    <t>Hum Pathol. 2017 Aug;66:159-166. doi: 10.1016/j.humpath.2017.06.005. Epub 2017 Jun 24.</t>
  </si>
  <si>
    <t>Ophthalmology. 2017 Nov;124(11):1690-1711. doi: 10.1016/j.ophtha.2017.04.028. Epub 2017 Jun 24. Review.</t>
  </si>
  <si>
    <t>Ophthalmology. 2017 Oct;124(10):1475-1484. doi: 10.1016/j.ophtha.2017.05.036. Epub 2017 Jun 24.</t>
  </si>
  <si>
    <t>Ophthalmology. 2017 Dec;124(12):1817-1825. doi: 10.1016/j.ophtha.2017.05.034. Epub 2017 Jun 24.</t>
  </si>
  <si>
    <t xml:space="preserve">BMC Ophthalmol. 2017 Jun 27;17(1):104. doi: 10.1186/s12886-017-0497-0. Erratum in: BMC Ophthalmol. 2017 Aug 15;17 (1):144. </t>
  </si>
  <si>
    <t>Invest Ophthalmol Vis Sci. 2017 May 1;58(6):BIO131-BIO140. doi: 10.1167/iovs.17-21788. Review.</t>
  </si>
  <si>
    <t>JAMA Ophthalmol. 2017 Aug 1;135(8):835-843. doi: 10.1001/jamaophthalmol.2017.2011.</t>
  </si>
  <si>
    <t>Invest Ophthalmol Vis Sci. 2017 Jun 1;58(7):3202-3214. doi: 10.1167/iovs.17-21423.</t>
  </si>
  <si>
    <t>Invest Ophthalmol Vis Sci. 2017 Jun 1;58(7):3189-3201. doi: 10.1167/iovs.16-20993.</t>
  </si>
  <si>
    <t>Invest Ophthalmol Vis Sci. 2017 Jun 1;58(7):3181-3188. doi: 10.1167/iovs.17-21648.</t>
  </si>
  <si>
    <t>Invest Ophthalmol Vis Sci. 2017 Jun 1;58(7):3172-3180. doi: 10.1167/iovs.17-21716.</t>
  </si>
  <si>
    <t>Invest Ophthalmol Vis Sci. 2017 Jun 1;58(7):3158-3171. doi: 10.1167/iovs.16-20860.</t>
  </si>
  <si>
    <t>J Vis. 2017 Jun 1;17(6):16. doi: 10.1167/17.6.16.</t>
  </si>
  <si>
    <t>JAMA Ophthalmol. 2017 Aug 1;135(8):845-851. doi: 10.1001/jamaophthalmol.2017.2019.</t>
  </si>
  <si>
    <t>Plast Reconstr Surg. 2017 Jul;140(1):61-64. doi: 10.1097/PRS.0000000000003471.</t>
  </si>
  <si>
    <t xml:space="preserve">Plast Reconstr Surg. 2017 Jul;140(1):46-48. doi: 10.1097/PRS.0000000000003490. No abstract available. </t>
  </si>
  <si>
    <t>Acta Ophthalmol. 2017 Nov;95(7):e610-e618. doi: 10.1111/aos.13491. Epub 2017 Jun 27.</t>
  </si>
  <si>
    <t>Clin Invest Med. 2017 Jun 26;40(3):E117-E126. doi: 10.25011/cim.v40i3.28391.</t>
  </si>
  <si>
    <t>Otolaryngol Head Neck Surg. 2017 Nov;157(5):853-860. doi: 10.1177/0194599817715235. Epub 2017 Jun 27.</t>
  </si>
  <si>
    <t>Jpn J Ophthalmol. 2017 Sep;61(5):423-432. doi: 10.1007/s10384-017-0524-y. Epub 2017 Jun 26.</t>
  </si>
  <si>
    <t>In Vivo. 2017 Jul-Aug;31(4):511-525. Review.</t>
  </si>
  <si>
    <t>Biochem Pharmacol. 2017 Oct 15;142:145-154. doi: 10.1016/j.bcp.2017.06.130. Epub 2017 Jun 23.</t>
  </si>
  <si>
    <t>Ophthalmology. 2017 Oct;124(10):1556-1564. doi: 10.1016/j.ophtha.2017.05.028. Epub 2017 Jun 23.</t>
  </si>
  <si>
    <t>BMC Ophthalmol. 2017 Jun 26;17(1):102. doi: 10.1186/s12886-017-0498-z.</t>
  </si>
  <si>
    <t>BMC Ophthalmol. 2017 Jun 26;17(1):103. doi: 10.1186/s12886-017-0500-9.</t>
  </si>
  <si>
    <t>BMC Ophthalmol. 2017 Jun 26;17(1):101. doi: 10.1186/s12886-017-0495-2.</t>
  </si>
  <si>
    <t>Ophthalmic Res. 2017;58(3):162-167. doi: 10.1159/000475670. Epub 2017 Jun 27.</t>
  </si>
  <si>
    <t>PLoS One. 2017 Jun 26;12(6):e0179759. doi: 10.1371/journal.pone.0179759. eCollection 2017.</t>
  </si>
  <si>
    <t>Clin Nucl Med. 2017 Sep;42(9):714-716. doi: 10.1097/RLU.0000000000001738.</t>
  </si>
  <si>
    <t>Curr Opin Ophthalmol. 2017 Sep;28(5):403-409. doi: 10.1097/ICU.0000000000000410. Review.</t>
  </si>
  <si>
    <t>Curr Opin Ophthalmol. 2017 Sep;28(5):460-464. doi: 10.1097/ICU.0000000000000408. Review.</t>
  </si>
  <si>
    <t>Curr Opin Ophthalmol. 2017 Sep;28(5):465-469. doi: 10.1097/ICU.0000000000000406. Review.</t>
  </si>
  <si>
    <t>Curr Opin Ophthalmol. 2017 Sep;28(5):416-429. doi: 10.1097/ICU.0000000000000404. Review.</t>
  </si>
  <si>
    <t>J Glaucoma. 2017 Aug;26(8):694-696. doi: 10.1097/IJG.0000000000000705.</t>
  </si>
  <si>
    <t>J Athl Train. 2017 Aug;52(8):725-729. doi: 10.4085/1062-6050-52.4.04. Epub 2017 Jun 26.</t>
  </si>
  <si>
    <t>Acta Ophthalmol. 2017 Nov;95(7):e548-e555. doi: 10.1111/aos.13464. Epub 2017 Jun 26.</t>
  </si>
  <si>
    <t>Optom Vis Sci. 2017 Jul;94(7):726-731. doi: 10.1097/OPX.0000000000001096.</t>
  </si>
  <si>
    <t>Asia Pac J Ophthalmol (Phila). 2017 Jul-Aug;6(4):350-357. doi: 10.22608/APO.2017198. Epub 2017 Jun 26. Review.</t>
  </si>
  <si>
    <t>Cochrane Database Syst Rev. 2017 Jun 26;6:CD006775. doi: 10.1002/14651858.CD006775.pub3. Review.</t>
  </si>
  <si>
    <t>J Mech Behav Biomed Mater. 2017 Oct;74:304-314. doi: 10.1016/j.jmbbm.2017.06.017. Epub 2017 Jun 15.</t>
  </si>
  <si>
    <t>J Oral Maxillofac Surg. 2017 Dec;75(12):2573-2578. doi: 10.1016/j.joms.2017.05.021. Epub 2017 May 30.</t>
  </si>
  <si>
    <t>Neuroradiology. 2017 Aug;59(8):737-745. doi: 10.1007/s00234-017-1853-8. Epub 2017 Jun 24.</t>
  </si>
  <si>
    <t>Am J Ophthalmol. 2017 Sep;181:12-19. doi: 10.1016/j.ajo.2017.06.008. Epub 2017 Jun 21.</t>
  </si>
  <si>
    <t>Am J Ophthalmol. 2017 Aug;180:165-177. doi: 10.1016/j.ajo.2017.06.007. Epub 2017 Jun 21.</t>
  </si>
  <si>
    <t>Ophthalmology. 2017 Nov;124(11):1621-1634. doi: 10.1016/j.ophtha.2017.05.016. Epub 2017 Jun 21.</t>
  </si>
  <si>
    <t>Ophthalmology. 2017 Dec;124(12):1729-1734. doi: 10.1016/j.ophtha.2017.05.026. Epub 2017 Jun 21. Review.</t>
  </si>
  <si>
    <t>J Transl Med. 2017 Jun 24;15(1):146. doi: 10.1186/s12967-017-1246-0.</t>
  </si>
  <si>
    <t>BMC Ophthalmol. 2017 Jun 24;17(1):100. doi: 10.1186/s12886-017-0496-1.</t>
  </si>
  <si>
    <t>Biomed Eng Online. 2017 Jun 24;16(1):82. doi: 10.1186/s12938-017-0373-4.</t>
  </si>
  <si>
    <t>Pediatr Blood Cancer. 2017 Dec;64(12). doi: 10.1002/pbc.26696. Epub 2017 Jun 24.</t>
  </si>
  <si>
    <t>FASEB J. 2017 Oct;31(10):4492-4502. doi: 10.1096/fj.201700172R. Epub 2017 Jun 23.</t>
  </si>
  <si>
    <t>Biochim Biophys Acta. 2017 Oct;1864(10):1691-1702. doi: 10.1016/j.bbamcr.2017.06.013. Epub 2017 Jun 20.</t>
  </si>
  <si>
    <t xml:space="preserve">Ann Emerg Med. 2017 Jul;70(1):e3-e4. doi: 10.1016/j.annemergmed.2017.01.033. No abstract available. </t>
  </si>
  <si>
    <t>BMC Ophthalmol. 2017 Jun 23;17(1):99. doi: 10.1186/s12886-017-0494-3.</t>
  </si>
  <si>
    <t>J Transl Med. 2017 Jun 23;15(1):145. doi: 10.1186/s12967-017-1247-z.</t>
  </si>
  <si>
    <t>BMC Ophthalmol. 2017 Jun 23;17(1):98. doi: 10.1186/s12886-017-0493-4.</t>
  </si>
  <si>
    <t>PLoS One. 2017 Jun 23;12(6):e0179982. doi: 10.1371/journal.pone.0179982. eCollection 2017.</t>
  </si>
  <si>
    <t>PLoS One. 2017 Jun 23;12(6):e0179663. doi: 10.1371/journal.pone.0179663. eCollection 2017.</t>
  </si>
  <si>
    <t>Curr Eye Res. 2017 Oct;42(10):1401-1406. doi: 10.1080/02713683.2017.1332767. Epub 2017 Jun 23.</t>
  </si>
  <si>
    <t>Cornea. 2017 Oct;36(10):1256-1259. doi: 10.1097/ICO.0000000000001263.</t>
  </si>
  <si>
    <t>Optom Vis Sci. 2017 Aug;94(8):845-850. doi: 10.1097/OPX.0000000000001087.</t>
  </si>
  <si>
    <t>Eur J Neurol. 2017 Jul;24(7):966-973. doi: 10.1111/ene.13321. Epub 2017 May 18.</t>
  </si>
  <si>
    <t>Eye (Lond). 2017 Nov;31(11):1613-1620. doi: 10.1038/eye.2017.86. Epub 2017 Jun 23.</t>
  </si>
  <si>
    <t>Eye (Lond). 2017 Jul;31(7):1008-1019. doi: 10.1038/eye.2017.80. Epub 2017 Jun 23.</t>
  </si>
  <si>
    <t>Indian J Ophthalmol. 2017 Jun;65(6):535-537. doi: 10.4103/ijo.IJO_600_16.</t>
  </si>
  <si>
    <t>Indian J Ophthalmol. 2017 Jun;65(6):533-535. doi: 10.4103/ijo.IJO_560_16.</t>
  </si>
  <si>
    <t>Indian J Ophthalmol. 2017 Jun;65(6):531-533. doi: 10.4103/ijo.IJO_649_16.</t>
  </si>
  <si>
    <t>Indian J Ophthalmol. 2017 Jun;65(6):529-531. doi: 10.4103/ijo.IJO_781_16.</t>
  </si>
  <si>
    <t>Indian J Ophthalmol. 2017 Jun;65(6):526-528. doi: 10.4103/ijo.IJO_543_16.</t>
  </si>
  <si>
    <t>Indian J Ophthalmol. 2017 Jun;65(6):523-526. doi: 10.4103/ijo.IJO_461_16.</t>
  </si>
  <si>
    <t>Indian J Ophthalmol. 2017 Jun;65(6):521-523. doi: 10.4103/ijo.IJO_359_16.</t>
  </si>
  <si>
    <t>Indian J Ophthalmol. 2017 Jun;65(6):518-521. doi: 10.4103/ijo.IJO_337_16.</t>
  </si>
  <si>
    <t xml:space="preserve">Indian J Ophthalmol. 2017 Jun;65(6):516-517. doi: 10.4103/ijo.IJO_167_17. No abstract available. </t>
  </si>
  <si>
    <t>Indian J Ophthalmol. 2017 Jun;65(6):509-515. doi: 10.4103/ijo.IJO_324_16.</t>
  </si>
  <si>
    <t>Indian J Ophthalmol. 2017 Jun;65(6):500-508. doi: 10.4103/ijo.IJO_676_15.</t>
  </si>
  <si>
    <t>Indian J Ophthalmol. 2017 Jun;65(6):493-499. doi: 10.4103/ijo.IJO_679_16.</t>
  </si>
  <si>
    <t>Indian J Ophthalmol. 2017 Jun;65(6):488-492. doi: 10.4103/ijo.IJO_627_16.</t>
  </si>
  <si>
    <t>Indian J Ophthalmol. 2017 Jun;65(6):482-487. doi: 10.4103/ijo.IJO_129_16.</t>
  </si>
  <si>
    <t>Indian J Ophthalmol. 2017 Jun;65(6):477-481. doi: 10.4103/ijo.IJO_365_16.</t>
  </si>
  <si>
    <t>Indian J Ophthalmol. 2017 Jun;65(6):472-476. doi: 10.4103/ijo.IJO_375_16.</t>
  </si>
  <si>
    <t>Indian J Ophthalmol. 2017 Jun;65(6):466-471. doi: 10.4103/ijo.IJO_344_16.</t>
  </si>
  <si>
    <t>Indian J Ophthalmol. 2017 Jun;65(6):443-451. doi: 10.4103/ijo.IJO_324_17. Review.</t>
  </si>
  <si>
    <t>Indian J Ophthalmol. 2017 Jun;65(6):435-442. doi: 10.4103/ijo.IJO_352_15. Review.</t>
  </si>
  <si>
    <t>Ophthalmic Physiol Opt. 2017 Sep;37(5):568-575. doi: 10.1111/opo.12397. Epub 2017 Jun 22.</t>
  </si>
  <si>
    <t>Eur J Med Genet. 2017 Sep;60(9):465-473. doi: 10.1016/j.ejmg.2017.06.005. Epub 2017 Jun 19.</t>
  </si>
  <si>
    <t>Exp Eye Res. 2017 Aug;161:153-162. doi: 10.1016/j.exer.2017.06.015. Epub 2017 Jun 20.</t>
  </si>
  <si>
    <t>Ophthalmologica. 2017;238(1-2):44-51. doi: 10.1159/000477498. Epub 2017 Jun 23.</t>
  </si>
  <si>
    <t>Epilepsy Behav. 2017 Aug;73:161-165. doi: 10.1016/j.yebeh.2017.05.002. Epub 2017 Jul 18. Review.</t>
  </si>
  <si>
    <t>Gait Posture. 2017 Sep;57:161-167. doi: 10.1016/j.gaitpost.2017.06.008. Epub 2017 Jun 12. Review.</t>
  </si>
  <si>
    <t>Neuron. 2017 Jun 21;94(6):1142-1154.e6. doi: 10.1016/j.neuron.2017.06.008.</t>
  </si>
  <si>
    <t>Neuron. 2017 Jun 21;94(6):1112-1120.e4. doi: 10.1016/j.neuron.2017.05.035.</t>
  </si>
  <si>
    <t>Neuron. 2017 Jun 21;94(6):1043-1046. doi: 10.1016/j.neuron.2017.06.016.</t>
  </si>
  <si>
    <t>Orbit. 2017 Aug;36(4):208-214. doi: 10.1080/01676830.2017.1337160. Epub 2017 Jun 22.</t>
  </si>
  <si>
    <t>Clin Exp Optom. 2017 Jul;100(4):313-332. doi: 10.1111/cxo.12551. Epub 2017 Jun 22. Review.</t>
  </si>
  <si>
    <t>PLoS One. 2017 Jun 22;12(6):e0178584. doi: 10.1371/journal.pone.0178584. eCollection 2017.</t>
  </si>
  <si>
    <t>PLoS One. 2017 Jun 22;12(6):e0179790. doi: 10.1371/journal.pone.0179790. eCollection 2017.</t>
  </si>
  <si>
    <t>PLoS Genet. 2017 Jun 22;13(6):e1006820. doi: 10.1371/journal.pgen.1006820. eCollection 2017 Jun.</t>
  </si>
  <si>
    <t>Br J Nurs. 2017 Jun 22;26(12):678-682. doi: 10.12968/bjon.2017.26.12.678.</t>
  </si>
  <si>
    <t>Medicine (Baltimore). 2017 Jun;96(25):e7294. doi: 10.1097/MD.0000000000007294.</t>
  </si>
  <si>
    <t>Medicine (Baltimore). 2017 Jun;96(25):e7277. doi: 10.1097/MD.0000000000007277.</t>
  </si>
  <si>
    <t>Medicine (Baltimore). 2017 Jun;96(25):e7221. doi: 10.1097/MD.0000000000007221.</t>
  </si>
  <si>
    <t>Medicine (Baltimore). 2017 Jun;96(25):e7158. doi: 10.1097/MD.0000000000007158.</t>
  </si>
  <si>
    <t>Pediatr Infect Dis J. 2017 Sep;36(9):817-820. doi: 10.1097/INF.0000000000001614.</t>
  </si>
  <si>
    <t>Cochrane Database Syst Rev. 2017 Jun 22;6:CD007419. doi: 10.1002/14651858.CD007419.pub5. Review.</t>
  </si>
  <si>
    <t>Mediators Inflamm. 2017;2017:3059763. doi: 10.1155/2017/3059763. Epub 2017 May 30.</t>
  </si>
  <si>
    <t>J Immunol. 2017 Aug 1;199(3):1163-1169. doi: 10.4049/jimmunol.1602144. Epub 2017 Jun 21.</t>
  </si>
  <si>
    <t>J Biol Chem. 2017 Aug 11;292(32):13345-13360. doi: 10.1074/jbc.M117.795088. Epub 2017 Jun 21.</t>
  </si>
  <si>
    <t>BMC Ophthalmol. 2017 Jun 21;17(1):97. doi: 10.1186/s12886-017-0487-2. Review.</t>
  </si>
  <si>
    <t>Curr Eye Res. 2017 Oct;42(10):1339-1347. doi: 10.1080/02713683.2017.1317816. Epub 2017 Jun 21.</t>
  </si>
  <si>
    <t>Curr Eye Res. 2017 Oct;42(10):1348-1357. doi: 10.1080/02713683.2017.1317817. Epub 2017 Jun 21.</t>
  </si>
  <si>
    <t>Curr Eye Res. 2017 Oct;42(10):1358-1367. doi: 10.1080/02713683.2017.1319491. Epub 2017 Jun 21.</t>
  </si>
  <si>
    <t>J Med Chem. 2017 Jul 27;60(14):6152-6165. doi: 10.1021/acs.jmedchem.7b00380. Epub 2017 Jul 7.</t>
  </si>
  <si>
    <t>Acta Ophthalmol. 2017 Nov;95(7):e556-e563. doi: 10.1111/aos.13466. Epub 2017 Jun 21.</t>
  </si>
  <si>
    <t>Acta Ophthalmol. 2017 Sep;95(6):e468-e476. doi: 10.1111/aos.13477. Epub 2017 Jun 21.</t>
  </si>
  <si>
    <t>Clin Exp Optom. 2018 Jan;101(1):69-72. doi: 10.1111/cxo.12567. Epub 2017 Jun 21.</t>
  </si>
  <si>
    <t>Acta Ophthalmol. 2017 Aug;95(5):439-445. doi: 10.1111/aos.13481. Epub 2017 Jun 21. Review.</t>
  </si>
  <si>
    <t>Nutrients. 2017 Jun 21;9(6). pii: E636. doi: 10.3390/nu9060636. Review.</t>
  </si>
  <si>
    <t>Ophthalmic Genet. 2017 Sep-Oct;38(5):459-464. doi: 10.1080/13816810.2017.1289543. Epub 2017 Mar 1.</t>
  </si>
  <si>
    <t>Ophthalmic Genet. 2017 Dec;38(6):511-519. doi: 10.1080/13816810.2017.1289544. Epub 2017 Mar 2.</t>
  </si>
  <si>
    <t>Ophthalmic Genet. 2017 Dec;38(6):559-561. doi: 10.1080/13816810.2017.1290118. Epub 2017 Mar 2.</t>
  </si>
  <si>
    <t>Ophthalmic Genet. 2017 Sep-Oct;38(5):451-458. doi: 10.1080/13816810.2017.1288825. Epub 2017 Mar 1.</t>
  </si>
  <si>
    <t>J Med Internet Res. 2017 Jun 20;19(6):e222. doi: 10.2196/jmir.7984.</t>
  </si>
  <si>
    <t>BMC Cancer. 2017 Jun 20;17(1):434. doi: 10.1186/s12885-017-3418-y.</t>
  </si>
  <si>
    <t>Hum Mol Genet. 2017 Sep 15;26(18):3482-3494. doi: 10.1093/hmg/ddx234.</t>
  </si>
  <si>
    <t xml:space="preserve">Retina. 2017 Jul;37(7):e91-e92. doi: 10.1097/IAE.0000000000001666. No abstract available. </t>
  </si>
  <si>
    <t>Retina. 2017 Jul;37(7):1329-1336. doi: 10.1097/IAE.0000000000001454.</t>
  </si>
  <si>
    <t>Ophthalmic Res. 2017;58(2):114-116. doi: 10.1159/000473701. Epub 2017 Jun 20.</t>
  </si>
  <si>
    <t>Am J Pathol. 2017 Aug;187(8):1763-1771. doi: 10.1016/j.ajpath.2017.04.015. Epub 2017 Jun 17.</t>
  </si>
  <si>
    <t>Biochemistry. 2017 Jul 18;56(28):3619-3631. doi: 10.1021/acs.biochem.7b00114. Epub 2017 Jul 7.</t>
  </si>
  <si>
    <t>Invest Ophthalmol Vis Sci. 2017 Jun 1;58(7):3138-3148. doi: 10.1167/iovs.17-21593.</t>
  </si>
  <si>
    <t>Invest Ophthalmol Vis Sci. 2017 Jun 1;58(7):3127-3137. doi: 10.1167/iovs.16-20890.</t>
  </si>
  <si>
    <t>Invest Ophthalmol Vis Sci. 2017 Jun 1;58(7):3118-3126. doi: 10.1167/iovs.16-21128.</t>
  </si>
  <si>
    <t>Invest Ophthalmol Vis Sci. 2017 Jun 1;58(7):3149-3157. doi: 10.1167/iovs.16-21308.</t>
  </si>
  <si>
    <t>Invest Ophthalmol Vis Sci. 2017 Jun 1;58(7):3086-3099. doi: 10.1167/iovs.17-21450.</t>
  </si>
  <si>
    <t>Invest Ophthalmol Vis Sci. 2017 Jun 1;58(7):3107-3117. doi: 10.1167/iovs.16-21007.</t>
  </si>
  <si>
    <t>Invest Ophthalmol Vis Sci. 2017 Jun 1;58(7):3100-3106. doi: 10.1167/iovs.16-21347.</t>
  </si>
  <si>
    <t>Invest Ophthalmol Vis Sci. 2017 Jun 1;58(7):3073-3085. doi: 10.1167/iovs.16-20083.</t>
  </si>
  <si>
    <t>Invest Ophthalmol Vis Sci. 2017 May 1;58(6):BIO121-BIO130. doi: 10.1167/iovs.17-21764.</t>
  </si>
  <si>
    <t>PLoS One. 2017 Jun 20;12(6):e0178253. doi: 10.1371/journal.pone.0178253. eCollection 2017.</t>
  </si>
  <si>
    <t>PLoS One. 2017 Jun 20;12(6):e0179310. doi: 10.1371/journal.pone.0179310. eCollection 2017.</t>
  </si>
  <si>
    <t>PLoS One. 2017 Jun 20;12(6):e0175691. doi: 10.1371/journal.pone.0175691. eCollection 2017.</t>
  </si>
  <si>
    <t>Curr Eye Res. 2017 Sep;42(9):1287-1292. doi: 10.1080/02713683.2017.1313430. Epub 2017 Jun 20.</t>
  </si>
  <si>
    <t>Curr Eye Res. 2017 Sep;42(9):1269-1272. doi: 10.1080/02713683.2017.1313432. Epub 2017 Jun 20.</t>
  </si>
  <si>
    <t>Curr Eye Res. 2017 Sep;42(9):1319-1326. doi: 10.1080/02713683.2017.1315142. Epub 2017 Jun 20.</t>
  </si>
  <si>
    <t>Curr Eye Res. 2017 Sep;42(9):1260-1268. doi: 10.1080/02713683.2017.1315140. Epub 2017 Jun 20.</t>
  </si>
  <si>
    <t>Curr Eye Res. 2017 Sep;42(9):1245-1247. doi: 10.1080/02713683.2017.1313429. Epub 2017 Jun 20.</t>
  </si>
  <si>
    <t>Curr Eye Res. 2017 Sep;42(9):1254-1259. doi: 10.1080/02713683.2017.1315141. Epub 2017 Jun 20.</t>
  </si>
  <si>
    <t>Curr Eye Res. 2017 Jul;42(7):1064-1068. doi: 10.1080/02713683.2017.1279634. Epub 2017 Mar 1.</t>
  </si>
  <si>
    <t>Curr Eye Res. 2017 Jul;42(7):1018-1028. doi: 10.1080/02713683.2016.1276198. Epub 2017 Feb 28.</t>
  </si>
  <si>
    <t>Curr Eye Res. 2017 Jul;42(7):1048-1053. doi: 10.1080/02713683.2016.1276197. Epub 2017 Feb 28.</t>
  </si>
  <si>
    <t>Curr Eye Res. 2017 Jul;42(7):995-1001. doi: 10.1080/02713683.2017.1279633. Epub 2017 Feb 28.</t>
  </si>
  <si>
    <t>Curr Eye Res. 2017 Jul;42(7):987-994. doi: 10.1080/02713683.2016.1270327. Epub 2017 Feb 26.</t>
  </si>
  <si>
    <t>Curr Eye Res. 2017 Jul;42(7):982-986. doi: 10.1080/02713683.2016.1274038. Epub 2017 Feb 26.</t>
  </si>
  <si>
    <t>Curr Eye Res. 2017 Jul;42(7):1079-1084. doi: 10.1080/02713683.2016.1270328. Epub 2017 Feb 26.</t>
  </si>
  <si>
    <t>Am J Med Genet A. 2017 Sep;173(9):2353-2358. doi: 10.1002/ajmg.a.38308. Epub 2017 Jun 20.</t>
  </si>
  <si>
    <t>Am J Med Genet A. 2017 Sep;173(9):2485-2488. doi: 10.1002/ajmg.a.38328. Epub 2017 Jun 20.</t>
  </si>
  <si>
    <t>Indian J Pathol Microbiol. 2017 Apr-Jun;60(2):214-220. doi: 10.4103/IJPM.IJPM_794_15.</t>
  </si>
  <si>
    <t>Acta Ophthalmol. 2017 Sep;95(6):639-642. doi: 10.1111/aos.13463. Epub 2017 Jun 20.</t>
  </si>
  <si>
    <t>Strahlenther Onkol. 2017 Nov;193(11):943-950. doi: 10.1007/s00066-017-1166-1. Epub 2017 Jun 19.</t>
  </si>
  <si>
    <t>Exp Eye Res. 2017 Sep;162:97-103. doi: 10.1016/j.exer.2017.06.014. Epub 2017 Jun 17.</t>
  </si>
  <si>
    <t>Eur J Med Res. 2017 Jun 19;22(1):20. doi: 10.1186/s40001-017-0262-0.</t>
  </si>
  <si>
    <t>BMC Vet Res. 2017 Jun 19;13(1):183. doi: 10.1186/s12917-017-1110-8.</t>
  </si>
  <si>
    <t>BMC Ophthalmol. 2017 Jun 19;17(1):95. doi: 10.1186/s12886-017-0491-6.</t>
  </si>
  <si>
    <t>BMC Cancer. 2017 Jun 19;17(1):430. doi: 10.1186/s12885-017-3429-8.</t>
  </si>
  <si>
    <t>Am J Pathol. 2017 Aug;187(8):1670-1685. doi: 10.1016/j.ajpath.2017.04.016. Epub 2017 Jun 17.</t>
  </si>
  <si>
    <t>Workplace Health Saf. 2017 Jul;65(7):328. doi: 10.1177/2165079917712727. Review.</t>
  </si>
  <si>
    <t>PLoS One. 2017 Jun 19;12(6):e0179626. doi: 10.1371/journal.pone.0179626. eCollection 2017.</t>
  </si>
  <si>
    <t>PLoS One. 2017 Jun 19;12(6):e0179307. doi: 10.1371/journal.pone.0179307. eCollection 2017.</t>
  </si>
  <si>
    <t>Emerg Infect Dis. 2017 Jul;23(7):1102-1109. doi: 10.3201/eid2307.161608.</t>
  </si>
  <si>
    <t>Curr Eye Res. 2017 Oct;42(10):1368-1377. doi: 10.1080/02713683.2017.1324628. Epub 2017 Jun 19.</t>
  </si>
  <si>
    <t>Orbit. 2017 Aug;36(4):215-217. doi: 10.1080/01676830.2017.1337161. Epub 2017 Jun 19.</t>
  </si>
  <si>
    <t>Orbit. 2017 Aug;36(4):218-222. doi: 10.1080/01676830.2017.1337162. Epub 2017 Jun 19.</t>
  </si>
  <si>
    <t>Orbit. 2017 Oct;36(5):307-310. doi: 10.1080/01676830.2017.1337164. Epub 2017 Jun 19.</t>
  </si>
  <si>
    <t>Mol Med Rep. 2017 Aug;16(2):2191-2198. doi: 10.3892/mmr.2017.6767. Epub 2017 Jun 14.</t>
  </si>
  <si>
    <t>Acta Ophthalmol. 2017 Nov;95(7):e602-e609. doi: 10.1111/aos.13459. Epub 2017 Jun 19.</t>
  </si>
  <si>
    <t>Intern Med. 2017;56(12):1491-1495. doi: 10.2169/internalmedicine.56.8099. Epub 2017 Jun 15.</t>
  </si>
  <si>
    <t>J Vet Med Sci. 2017 Jul 19;79(7):1240-1244. doi: 10.1292/jvms.17-0251. Epub 2017 Jun 15.</t>
  </si>
  <si>
    <t>Br J Ophthalmol. 2018 Feb;102(2):204-209. doi: 10.1136/bjophthalmol-2017-310564. Epub 2017 Jun 16.</t>
  </si>
  <si>
    <t>Br J Ophthalmol. 2018 Jan;102(1):120-125. doi: 10.1136/bjophthalmol-2017-310406. Epub 2017 Jun 16.</t>
  </si>
  <si>
    <t>Ophthalmology. 2017 Nov;124(11):1670-1677. doi: 10.1016/j.ophtha.2017.05.013. Epub 2017 Jun 16.</t>
  </si>
  <si>
    <t>Am J Hum Genet. 2017 Jul 6;101(1):23-36. doi: 10.1016/j.ajhg.2017.05.010. Epub 2017 Jun 15.</t>
  </si>
  <si>
    <t>Gait Posture. 2017 Sep;57:136-140. doi: 10.1016/j.gaitpost.2017.06.006. Epub 2017 Jun 10.</t>
  </si>
  <si>
    <t>Am J Ophthalmol. 2017 Aug;180:158-164. doi: 10.1016/j.ajo.2017.06.004. Epub 2017 Jun 15.</t>
  </si>
  <si>
    <t>Am J Ophthalmol. 2017 Aug;180:142-150. doi: 10.1016/j.ajo.2017.06.002. Epub 2017 Jun 15.</t>
  </si>
  <si>
    <t>Am J Ophthalmol. 2017 Aug;180:151-157. doi: 10.1016/j.ajo.2017.06.003. Epub 2017 Jun 15.</t>
  </si>
  <si>
    <t>Am J Ophthalmol. 2017 Sep;181:1-11. doi: 10.1016/j.ajo.2017.06.005. Epub 2017 Jun 15.</t>
  </si>
  <si>
    <t>Ophthalmology. 2017 Aug;124(8):1099-1107. doi: 10.1016/j.ophtha.2017.04.034. Epub 2017 Jun 16.</t>
  </si>
  <si>
    <t>Ophthalmology. 2017 Nov;124(11):1662-1669. doi: 10.1016/j.ophtha.2017.05.015. Epub 2017 Jun 16.</t>
  </si>
  <si>
    <t>Mol Immunol. 2017 Sep;89:84-99. doi: 10.1016/j.molimm.2017.05.028. Epub 2017 Jun 15. Review.</t>
  </si>
  <si>
    <t>Arthritis Rheumatol. 2017 Oct;69(10):2038-2051. doi: 10.1002/art.40182. Epub 2017 Aug 29.</t>
  </si>
  <si>
    <t>Invest Ophthalmol Vis Sci. 2017 Jun 1;58(7):3055-3064. doi: 10.1167/iovs.17-21760.</t>
  </si>
  <si>
    <t>Invest Ophthalmol Vis Sci. 2017 Jun 1;58(7):3046-3054. doi: 10.1167/iovs.17-21720.</t>
  </si>
  <si>
    <t>PLoS One. 2017 Jun 16;12(6):e0179105. doi: 10.1371/journal.pone.0179105. eCollection 2017. Review.</t>
  </si>
  <si>
    <t>Eye (Lond). 2017 Nov;31(11):1621-1627. doi: 10.1038/eye.2017.123. Epub 2017 Jun 16.</t>
  </si>
  <si>
    <t>Eye (Lond). 2017 Nov;31(11):1582-1588. doi: 10.1038/eye.2017.108. Epub 2017 Jun 16.</t>
  </si>
  <si>
    <t>Eye (Lond). 2017 Nov;31(11):1556-1561. doi: 10.1038/eye.2017.89. Epub 2017 Jun 16.</t>
  </si>
  <si>
    <t>Eye (Lond). 2017 Nov;31(11):1594-1599. doi: 10.1038/eye.2017.111. Epub 2017 Jun 16.</t>
  </si>
  <si>
    <t>Eye (Lond). 2017 Nov;31(11):1606-1612. doi: 10.1038/eye.2017.109. Epub 2017 Jun 16.</t>
  </si>
  <si>
    <t>Eye (Lond). 2017 Nov;31(11):1589-1593. doi: 10.1038/eye.2017.110. Epub 2017 Jun 16.</t>
  </si>
  <si>
    <t>Eye (Lond). 2017 Nov;31(11):1550-1555. doi: 10.1038/eye.2017.88. Epub 2017 Jun 16.</t>
  </si>
  <si>
    <t>Eye (Lond). 2017 Nov;31(11):1562-1568. doi: 10.1038/eye.2017.90. Epub 2017 Jun 16.</t>
  </si>
  <si>
    <t>Eye (Lond). 2017 Nov;31(11):1600-1605. doi: 10.1038/eye.2017.112. Epub 2017 Jun 16.</t>
  </si>
  <si>
    <t>Eye (Lond). 2017 Nov;31(11):1569-1575. doi: 10.1038/eye.2017.92. Epub 2017 Jun 16.</t>
  </si>
  <si>
    <t>Eye (Lond). 2017 Nov;31(11):1576-1581. doi: 10.1038/eye.2017.94. Epub 2017 Jun 16.</t>
  </si>
  <si>
    <t xml:space="preserve">Cell Death Differ. 2017 Aug;24(8):1431-1442. doi: 10.1038/cdd.2016.152. Epub 2017 Jun 16. Erratum in: Cell Death Differ. 2017 Sep 22;:. </t>
  </si>
  <si>
    <t>Curr Opin Pulm Med. 2017 Sep;23(5):458-467. doi: 10.1097/MCP.0000000000000409. Review.</t>
  </si>
  <si>
    <t>Ophthal Plast Reconstr Surg. 2018 Jan/Feb;34(1):e1-e3. doi: 10.1097/IOP.0000000000000947.</t>
  </si>
  <si>
    <t>Curr Eye Res. 2017 Oct;42(10):1382-1388. doi: 10.1080/02713683.2017.1324630. Epub 2017 Jun 16.</t>
  </si>
  <si>
    <t>Curr Eye Res. 2017 Oct;42(10):1396-1400. doi: 10.1080/02713683.2017.1325910. Epub 2017 Jun 16.</t>
  </si>
  <si>
    <t>Curr Eye Res. 2017 Oct;42(10):1378-1381. doi: 10.1080/02713683.2017.1324629. Epub 2017 Jun 16.</t>
  </si>
  <si>
    <t>Clin Exp Immunol. 2017 Oct;190(1):96-109. doi: 10.1111/cei.13000. Epub 2017 Jul 21.</t>
  </si>
  <si>
    <t xml:space="preserve">J Am Vet Med Assoc. 2017 Jul 1;251(1):49-54. doi: 10.2460/javma.251.1.49. No abstract available. </t>
  </si>
  <si>
    <t>J Med Chem. 2017 Jul 13;60(13):5717-5735. doi: 10.1021/acs.jmedchem.7b00425. Epub 2017 Jun 30.</t>
  </si>
  <si>
    <t>Future Cardiol. 2017 Jul;13(4):331-335. doi: 10.2217/fca-2016-0075. Epub 2017 Jun 16. Review.</t>
  </si>
  <si>
    <t>Graefes Arch Clin Exp Ophthalmol. 2017 Oct;255(10):1899-1905. doi: 10.1007/s00417-017-3719-5. Epub 2017 Jun 15.</t>
  </si>
  <si>
    <t>Clin Cancer Res. 2017 Jun 15;23(12):e46-e53. doi: 10.1158/1078-0432.CCR-17-0589. Review.</t>
  </si>
  <si>
    <t>BMJ Case Rep. 2017 Jun 14;2017. pii: bcr-2017-220464. doi: 10.1136/bcr-2017-220464.</t>
  </si>
  <si>
    <t>BMJ Case Rep. 2017 Jun 14;2017. pii: bcr-2017-219662. doi: 10.1136/bcr-2017-219662.</t>
  </si>
  <si>
    <t>BMJ Case Rep. 2017 Jun 15;2017. pii: bcr-2017-219946. doi: 10.1136/bcr-2017-219946.</t>
  </si>
  <si>
    <t>Vision Res. 2017 Jul;136:50-56. doi: 10.1016/j.visres.2017.05.007. Epub 2017 Jun 21.</t>
  </si>
  <si>
    <t>Exp Eye Res. 2017 Aug;161:106-115. doi: 10.1016/j.exer.2017.06.008. Epub 2017 Jun 13.</t>
  </si>
  <si>
    <t>Exp Eye Res. 2017 Aug;161:116-123. doi: 10.1016/j.exer.2017.06.007. Epub 2017 Jun 12. Review.</t>
  </si>
  <si>
    <t>J Pharmacol Sci. 2017 Jun;134(2):86-92. doi: 10.1016/j.jphs.2017.05.003. Epub 2017 May 27.</t>
  </si>
  <si>
    <t>Mult Scler Relat Disord. 2017 May;14:32-34. doi: 10.1016/j.msard.2017.03.011. Epub 2017 Mar 27. Review.</t>
  </si>
  <si>
    <t>BMC Ophthalmol. 2017 Jun 15;17(1):93. doi: 10.1186/s12886-017-0488-1. Review.</t>
  </si>
  <si>
    <t>BMC Infect Dis. 2017 Jun 15;17(1):427. doi: 10.1186/s12879-017-2518-2.</t>
  </si>
  <si>
    <t>Tumour Biol. 2017 Jun;39(6):1010428317699111. doi: 10.1177/1010428317699111.</t>
  </si>
  <si>
    <t>J Biomech Eng. 2017 Aug 1;139(8). doi: 10.1115/1.4037072.</t>
  </si>
  <si>
    <t>JAMA Ophthalmol. 2017 Jul 1;135(7):800-803. doi: 10.1001/jamaophthalmol.2017.1815.</t>
  </si>
  <si>
    <t>Eye Contact Lens. 2017 Sep;43(5):267-275. doi: 10.1097/ICL.0000000000000381. Review.</t>
  </si>
  <si>
    <t>J Glaucoma. 2017 Aug;26(8):708-711. doi: 10.1097/IJG.0000000000000687.</t>
  </si>
  <si>
    <t>J Glaucoma. 2017 Aug;26(8):730-734. doi: 10.1097/IJG.0000000000000708.</t>
  </si>
  <si>
    <t>J Glaucoma. 2017 Aug;26(8):702-707. doi: 10.1097/IJG.0000000000000689.</t>
  </si>
  <si>
    <t>Curr Opin Ophthalmol. 2017 Sep;28(5):454-459. doi: 10.1097/ICU.0000000000000409. Review.</t>
  </si>
  <si>
    <t>J Pediatr Ophthalmol Strabismus. 2017 Sep 1;54(5):295-301. doi: 10.3928/01913913-20170320-01. Epub 2017 Jun 15.</t>
  </si>
  <si>
    <t>J Pediatr Ophthalmol Strabismus. 2017 Sep 1;54(5):303-310. doi: 10.3928/01913913-20170320-05. Epub 2017 Jun 15.</t>
  </si>
  <si>
    <t>Clin Exp Optom. 2018 Jan;101(1):73-76. doi: 10.1111/cxo.12560. Epub 2017 Jun 14.</t>
  </si>
  <si>
    <t>Acta Ophthalmol. 2017 Sep;95(6):e481-e485. doi: 10.1111/aos.13473. Epub 2017 Jun 14.</t>
  </si>
  <si>
    <t>Graefes Arch Clin Exp Ophthalmol. 2017 Aug;255(8):1661-1668. doi: 10.1007/s00417-017-3713-y. Epub 2017 Jun 14.</t>
  </si>
  <si>
    <t>Neurology. 2017 Jul 18;89(3):269-278. doi: 10.1212/WNL.0000000000004117. Epub 2017 Jun 14.</t>
  </si>
  <si>
    <t>Mol Biol Cell. 2017 Aug 1;28(16):2178-2189. doi: 10.1091/mbc.E17-01-0064. Epub 2017 Jun 14.</t>
  </si>
  <si>
    <t>Ophthalmology. 2017 Oct;124(10):1457-1465. doi: 10.1016/j.ophtha.2017.05.014. Epub 2017 Jun 12.</t>
  </si>
  <si>
    <t>BMC Ophthalmol. 2017 Jun 14;17(1):91. doi: 10.1186/s12886-017-0486-3.</t>
  </si>
  <si>
    <t>BMC Ophthalmol. 2017 Jun 15;17(1):60. doi: 10.1186/s12886-017-0449-8.</t>
  </si>
  <si>
    <t xml:space="preserve">N Engl J Med. 2017 Jun 15;376(24):e51. doi: 10.1056/NEJMicm1613244. No abstract available. </t>
  </si>
  <si>
    <t>Invest Ophthalmol Vis Sci. 2017 Jun 1;58(7):3031-3043. doi: 10.1167/iovs.16-20913.</t>
  </si>
  <si>
    <t>Medicine (Baltimore). 2017 Jun;96(24):e7138. doi: 10.1097/MD.0000000000007138.</t>
  </si>
  <si>
    <t>Medicine (Baltimore). 2017 Jun;96(24):e7109. doi: 10.1097/MD.0000000000007109.</t>
  </si>
  <si>
    <t>Medicine (Baltimore). 2017 Jun;96(24):e7061. doi: 10.1097/MD.0000000000007061.</t>
  </si>
  <si>
    <t>Medicine (Baltimore). 2017 Jun;96(24):e6934. doi: 10.1097/MD.0000000000006934. Review.</t>
  </si>
  <si>
    <t>Medicine (Baltimore). 2017 Jun;96(24):e6855. doi: 10.1097/MD.0000000000006855.</t>
  </si>
  <si>
    <t>Ophthal Plast Reconstr Surg. 2017 Nov/Dec;33(6):e166-e169. doi: 10.1097/IOP.0000000000000943.</t>
  </si>
  <si>
    <t>Ophthalmic Surg Lasers Imaging Retina. 2017 Jun 1;48(6):518-520. doi: 10.3928/23258160-20170601-13.</t>
  </si>
  <si>
    <t>Ophthalmic Surg Lasers Imaging Retina. 2017 Jun 1;48(6):513-517. doi: 10.3928/23258160-20170601-12.</t>
  </si>
  <si>
    <t>Ophthalmic Surg Lasers Imaging Retina. 2017 Jun 1;48(6):509-511. doi: 10.3928/23258160-20170601-11.</t>
  </si>
  <si>
    <t>Ophthalmic Surg Lasers Imaging Retina. 2017 Jun 1;48(6):505-508. doi: 10.3928/23258160-20170601-10.</t>
  </si>
  <si>
    <t>Ophthalmic Surg Lasers Imaging Retina. 2017 Jun 1;48(6):498-504. doi: 10.3928/23258160-20170601-09.</t>
  </si>
  <si>
    <t>Ophthalmic Surg Lasers Imaging Retina. 2017 Jun 1;48(6):494-497. doi: 10.3928/23258160-20170601-08.</t>
  </si>
  <si>
    <t>Ophthalmic Surg Lasers Imaging Retina. 2017 Jun 1;48(6):488-492. doi: 10.3928/23258160-20170601-07.</t>
  </si>
  <si>
    <t>Ophthalmic Surg Lasers Imaging Retina. 2017 Jun 1;48(6):473-477. doi: 10.3928/23258160-20170601-05.</t>
  </si>
  <si>
    <t>Ophthalmic Surg Lasers Imaging Retina. 2017 Jun 1;48(6):465-472. doi: 10.3928/23258160-20170601-04.</t>
  </si>
  <si>
    <t>Ophthalmic Surg Lasers Imaging Retina. 2017 Jun 1;48(6):459-464. doi: 10.3928/23258160-20170601-03.</t>
  </si>
  <si>
    <t>Retina. 2017 Sep;37(9):1630-1635. doi: 10.1097/IAE.0000000000001475. Review.</t>
  </si>
  <si>
    <t>Retina. 2017 Aug;37(8):1620-1624. doi: 10.1097/IAE.0000000000001672.</t>
  </si>
  <si>
    <t>Acta Ophthalmol. 2018 Feb;96(1):51-55. doi: 10.1111/aos.13497. Epub 2017 Jun 14.</t>
  </si>
  <si>
    <t>Clin Ter. 2017 May-Jun;168(3):e208-e213. doi: 10.7417/T.2017.2008. Review.</t>
  </si>
  <si>
    <t>Clin Ter. 2017 May-Jun;168(3):e181-e185. doi: 10.7417/T.2017.2002.</t>
  </si>
  <si>
    <t>BMJ Case Rep. 2017 Jun 13;2017. pii: bcr-2017-219517. doi: 10.1136/bcr-2017-219517.</t>
  </si>
  <si>
    <t>BMJ Case Rep. 2017 Jun 13;2017. pii: bcr-2016-218371. doi: 10.1136/bcr-2016-218371.</t>
  </si>
  <si>
    <t>J Exp Med. 2017 Jul 3;214(7):1925-1935. doi: 10.1084/jem.20161864. Epub 2017 Jun 13.</t>
  </si>
  <si>
    <t>BMJ Case Rep. 2017 Jun 13;2017. pii: bcr-2017-220879. doi: 10.1136/bcr-2017-220879.</t>
  </si>
  <si>
    <t>Br J Ophthalmol. 2018 Jan;102(1):31-36. doi: 10.1136/bjophthalmol-2017-310189. Epub 2017 Jun 13.</t>
  </si>
  <si>
    <t>Br J Ophthalmol. 2018 Feb;102(2):177-181. doi: 10.1136/bjophthalmol-2017-310164. Epub 2017 Jun 13.</t>
  </si>
  <si>
    <t>Br J Ophthalmol. 2018 Feb;102(2):182-186. doi: 10.1136/bjophthalmol-2016-309766. Epub 2017 Jun 13.</t>
  </si>
  <si>
    <t>BMC Ophthalmol. 2017 Jun 13;17(1):89. doi: 10.1186/s12886-017-0484-5.</t>
  </si>
  <si>
    <t>BMC Ophthalmol. 2017 Jun 13;17(1):90. doi: 10.1186/s12886-017-0485-4.</t>
  </si>
  <si>
    <t>Optom Vis Sci. 2017 Jul;94(7):781-785. doi: 10.1097/OPX.0000000000001095.</t>
  </si>
  <si>
    <t>Optom Vis Sci. 2017 Jul;94(7):742-750. doi: 10.1097/OPX.0000000000001094.</t>
  </si>
  <si>
    <t>Retina. 2018 Jan;38 Suppl 1:S14-S19. doi: 10.1097/IAE.0000000000001693.</t>
  </si>
  <si>
    <t>J Pathol. 2017 Sep;243(1):9-15. doi: 10.1002/path.4926. Epub 2017 Jul 25.</t>
  </si>
  <si>
    <t>Graefes Arch Clin Exp Ophthalmol. 2017 Aug;255(8):1621-1631. doi: 10.1007/s00417-017-3697-7. Epub 2017 Jun 12.</t>
  </si>
  <si>
    <t>Eur J Epidemiol. 2017 Aug;32(8):691-699. doi: 10.1007/s10654-017-0270-y. Epub 2017 Jun 12.</t>
  </si>
  <si>
    <t>Adv Ther. 2017 Jul;34(7):1695-1706. doi: 10.1007/s12325-017-0541-8. Epub 2017 May 30.</t>
  </si>
  <si>
    <t>Biomed Res Int. 2017;2017:3489603. doi: 10.1155/2017/3489603. Epub 2017 May 18.</t>
  </si>
  <si>
    <t>J Glob Health. 2017 Jun;7(1):010415. doi: 10.7189/jogh.07.010415.</t>
  </si>
  <si>
    <t>Br J Ophthalmol. 2018 Feb;102(2):220-224. doi: 10.1136/bjophthalmol-2017-310333. Epub 2017 Jun 12.</t>
  </si>
  <si>
    <t>Br J Ophthalmol. 2018 Feb;102(2):215-219. doi: 10.1136/bjophthalmol-2016-309499. Epub 2017 Jun 12.</t>
  </si>
  <si>
    <t>Br J Ophthalmol. 2018 Feb;102(2):243-247. doi: 10.1136/bjophthalmol-2017-310292. Epub 2017 Jun 12.</t>
  </si>
  <si>
    <t xml:space="preserve">CMAJ. 2017 Jun 12;189(23):E804. doi: 10.1503/cmaj.160459. No abstract available. </t>
  </si>
  <si>
    <t>Am J Pathol. 2017 Jul;187(7):1459-1472. doi: 10.1016/j.ajpath.2017.03.005. Epub 2017 Jun 9.</t>
  </si>
  <si>
    <t>Trends Pharmacol Sci. 2017 Aug;38(8):667-668. doi: 10.1016/j.tips.2017.05.004. Epub 2017 Jun 9.</t>
  </si>
  <si>
    <t>Arch Biochem Biophys. 2017 Aug 1;627:10-20. doi: 10.1016/j.abb.2017.06.006. Epub 2017 Jun 9.</t>
  </si>
  <si>
    <t>BMC Ophthalmol. 2017 Jun 12;17(1):88. doi: 10.1186/s12886-017-0483-6.</t>
  </si>
  <si>
    <t>BMC Ophthalmol. 2017 Jun 12;17(1):87. doi: 10.1186/s12886-017-0481-8.</t>
  </si>
  <si>
    <t>Acta Med Acad. 2017 May;46(1):59-62. doi: 10.5644/ama2006-124.188.</t>
  </si>
  <si>
    <t>Invest Ophthalmol Vis Sci. 2017 Jun 1;58(7):3018-3028. doi: 10.1167/iovs.17-21546.</t>
  </si>
  <si>
    <t>Invest Ophthalmol Vis Sci. 2017 Jun 1;58(7):3011-3017. doi: 10.1167/iovs.16-20633.</t>
  </si>
  <si>
    <t>Invest Ophthalmol Vis Sci. 2017 Jun 1;58(7):3004-3010. doi: 10.1167/iovs.17-21918.</t>
  </si>
  <si>
    <t>Invest Ophthalmol Vis Sci. 2017 Jun 1;58(7):2991-3003. doi: 10.1167/iovs.16-20974.</t>
  </si>
  <si>
    <t>Invest Ophthalmol Vis Sci. 2017 Jun 1;58(7):2977-2990. doi: 10.1167/iovs.17-21672.</t>
  </si>
  <si>
    <t>Arthritis Rheumatol. 2017 Oct;69(10):2081-2091. doi: 10.1002/art.40179. Epub 2017 Aug 22.</t>
  </si>
  <si>
    <t>Eur J Ophthalmol. 2017 Aug 30;27(5):e144-e146. doi: 10.5301/ejo.5000998.</t>
  </si>
  <si>
    <t>Eur J Ophthalmol. 2017 Aug 30;27(5):565-568. doi: 10.5301/ejo.5000986. Epub 2017 Jun 2.</t>
  </si>
  <si>
    <t>Endokrynol Pol. 2017;68(4):430-433. doi: 10.5603/EP.a2017.0036. Epub 2017 Jun 12.</t>
  </si>
  <si>
    <t>Nutr Diabetes. 2017 Jun 12;7(6):e281. doi: 10.1038/nutd.2017.30.</t>
  </si>
  <si>
    <t>Optom Vis Sci. 2017 Jul;94(7):770-774. doi: 10.1097/OPX.0000000000001092.</t>
  </si>
  <si>
    <t>Optom Vis Sci. 2017 Jul;94(7):775-780. doi: 10.1097/OPX.0000000000001088.</t>
  </si>
  <si>
    <t>J Neuroophthalmol. 2017 Sep;37(3):265-267. doi: 10.1097/WNO.0000000000000520.</t>
  </si>
  <si>
    <t>A A Case Rep. 2017 Oct 15;9(8):244-247. doi: 10.1213/XAA.0000000000000577.</t>
  </si>
  <si>
    <t>J Clin Invest. 2017 Jun 30;127(7):2647-2661. doi: 10.1172/JCI91948. Epub 2017 Jun 12.</t>
  </si>
  <si>
    <t>Physiol Meas. 2017 Jul 26;38(8):1503-1512. doi: 10.1088/1361-6579/aa78bd.</t>
  </si>
  <si>
    <t>Clin Interv Aging. 2017 May 26;12:911-915. doi: 10.2147/CIA.S135364. eCollection 2017.</t>
  </si>
  <si>
    <t>Exp Eye Res. 2017 Aug;161:82-88. doi: 10.1016/j.exer.2017.05.015. Epub 2017 Jun 8.</t>
  </si>
  <si>
    <t>Exp Eye Res. 2017 Aug;161:71-81. doi: 10.1016/j.exer.2017.06.004. Epub 2017 Jun 8.</t>
  </si>
  <si>
    <t>Prog Retin Eye Res. 2017 Nov;61:98-128. doi: 10.1016/j.preteyeres.2017.06.002. Epub 2017 Jun 7. Review.</t>
  </si>
  <si>
    <t>Prog Retin Eye Res. 2017 Nov;61:35-59. doi: 10.1016/j.preteyeres.2017.06.001. Epub 2017 Jun 8. Review.</t>
  </si>
  <si>
    <t>Eur J Med Genet. 2017 Aug;60(8):437-443. doi: 10.1016/j.ejmg.2017.06.002. Epub 2017 Jun 8.</t>
  </si>
  <si>
    <t>Biochim Biophys Acta. 2017 Sep;1865(9):1095-1104. doi: 10.1016/j.bbapap.2017.06.003. Epub 2017 Jun 6.</t>
  </si>
  <si>
    <t>Int J Hyg Environ Health. 2017 Aug;220(6):928-949. doi: 10.1016/j.ijheh.2017.05.007. Epub 2017 May 31. Review.</t>
  </si>
  <si>
    <t>Prog Retin Eye Res. 2017 Nov;61:60-71. doi: 10.1016/j.preteyeres.2017.06.003. Epub 2017 Jun 7. Review.</t>
  </si>
  <si>
    <t>Cont Lens Anterior Eye. 2017 Oct;40(5):273-282. doi: 10.1016/j.clae.2017.05.008. Epub 2017 Jun 9. Review.</t>
  </si>
  <si>
    <t>Ophthalmology. 2017 Sep;124(9):1332-1339. doi: 10.1016/j.ophtha.2017.05.005. Epub 2017 Jun 8.</t>
  </si>
  <si>
    <t>Graefes Arch Clin Exp Ophthalmol. 2017 Aug;255(8):1565-1571. doi: 10.1007/s00417-017-3700-3. Epub 2017 Jun 11.</t>
  </si>
  <si>
    <t>Graefes Arch Clin Exp Ophthalmol. 2017 Aug;255(8):1669-1679. doi: 10.1007/s00417-017-3708-8. Epub 2017 Jun 10.</t>
  </si>
  <si>
    <t>Ophthalmologica. 2017;238(3):147-153. doi: 10.1159/000477180. Epub 2017 Jun 10.</t>
  </si>
  <si>
    <t>J Neurol Neurosurg Psychiatry. 2017 Sep;88(9):761-763. doi: 10.1136/jnnp-2017-315782. Epub 2017 Jun 10.</t>
  </si>
  <si>
    <t>Am J Ophthalmol. 2017 Aug;180:117-123. doi: 10.1016/j.ajo.2017.05.026. Epub 2017 Jun 8.</t>
  </si>
  <si>
    <t>J Am Acad Dermatol. 2017 Aug;77(2):280-286.e1. doi: 10.1016/j.jaad.2017.03.003.</t>
  </si>
  <si>
    <t>J Neuroimmunol. 2017 Aug 15;309:68-71. doi: 10.1016/j.jneuroim.2017.05.013. Epub 2017 May 22.</t>
  </si>
  <si>
    <t>J Neuroimmunol. 2017 Aug 15;309:38-40. doi: 10.1016/j.jneuroim.2017.05.009. Epub 2017 May 17.</t>
  </si>
  <si>
    <t>J Neuroimmunol. 2017 Aug 15;309:23-30. doi: 10.1016/j.jneuroim.2017.05.003. Epub 2017 May 11.</t>
  </si>
  <si>
    <t>J Neuroimmunol. 2017 Aug 15;309:1-3. doi: 10.1016/j.jneuroim.2017.04.006. Epub 2017 Apr 17.</t>
  </si>
  <si>
    <t xml:space="preserve">Ophthalmology. 2017 Nov;124(11):1579-1588. doi: 10.1016/j.ophtha.2017.05.004. Epub 2017 Jun 7. Erratum in: Ophthalmology. 2018 Mar;125(3):463. </t>
  </si>
  <si>
    <t>Jpn J Ophthalmol. 2017 Sep;61(5):388-394. doi: 10.1007/s10384-017-0520-2. Epub 2017 Jun 9.</t>
  </si>
  <si>
    <t>J Neurol Neurosurg Psychiatry. 2017 Oct;88(10):883-888. doi: 10.1136/jnnp-2017-315857. Epub 2017 Jun 9. Review.</t>
  </si>
  <si>
    <t>Br J Ophthalmol. 2018 Feb;102(2):272-275. doi: 10.1136/bjophthalmol-2017-310328. Epub 2017 Jun 9.</t>
  </si>
  <si>
    <t>Br J Ophthalmol. 2018 Jan;102(1):37-41. doi: 10.1136/bjophthalmol-2016-310129. Epub 2017 Jun 9.</t>
  </si>
  <si>
    <t>Br J Ophthalmol. 2018 Jan;102(1):74-78. doi: 10.1136/bjophthalmol-2017-310278. Epub 2017 Jun 9.</t>
  </si>
  <si>
    <t>Br J Ophthalmol. 2018 Feb;102(2):238-242. doi: 10.1136/bjophthalmol-2017-310244. Epub 2017 Jun 9.</t>
  </si>
  <si>
    <t>Br J Ophthalmol. 2018 Feb;102(2):210-214. doi: 10.1136/bjophthalmol-2017-310398. Epub 2017 Jun 9.</t>
  </si>
  <si>
    <t>Br J Ophthalmol. 2018 Feb;102(2):233-237. doi: 10.1136/bjophthalmol-2017-310476. Epub 2017 Jun 9.</t>
  </si>
  <si>
    <t>Br J Ophthalmol. 2017 Aug;101(8):999-1002. doi: 10.1136/bjophthalmol-2017-310259. Epub 2017 Jun 9.</t>
  </si>
  <si>
    <t>Am J Ophthalmol. 2017 Aug;180:97-101. doi: 10.1016/j.ajo.2017.05.025. Epub 2017 Jun 21.</t>
  </si>
  <si>
    <t>J Coll Physicians Surg Pak. 2017 May;27(5):288-291. doi: 2614.</t>
  </si>
  <si>
    <t>Invest Ophthalmol Vis Sci. 2017 Jun 1;58(7):2948-2958. doi: 10.1167/iovs.17-21476.</t>
  </si>
  <si>
    <t>PLoS One. 2017 Jun 9;12(6):e0179516. doi: 10.1371/journal.pone.0179516. eCollection 2017.</t>
  </si>
  <si>
    <t>J Glaucoma. 2017 Aug;26(8):749-751. doi: 10.1097/IJG.0000000000000701.</t>
  </si>
  <si>
    <t>J Glaucoma. 2017 Jul;26(7):673-674. doi: 10.1097/IJG.0000000000000692.</t>
  </si>
  <si>
    <t>J Glaucoma. 2017 Jul;26(7):652-656. doi: 10.1097/IJG.0000000000000700.</t>
  </si>
  <si>
    <t>J Glaucoma. 2017 Jul;26(7):646-651. doi: 10.1097/IJG.0000000000000691.</t>
  </si>
  <si>
    <t>Curr Opin Ophthalmol. 2017 Sep;28(5):485-492. doi: 10.1097/ICU.0000000000000403. Review.</t>
  </si>
  <si>
    <t>Curr Opin Ophthalmol. 2017 Sep;28(5):499-504. doi: 10.1097/ICU.0000000000000400. Review.</t>
  </si>
  <si>
    <t>Curr Opin Ophthalmol. 2017 Sep;28(5):436-447. doi: 10.1097/ICU.0000000000000405. Review.</t>
  </si>
  <si>
    <t>Clin Exp Rheumatol. 2017 Nov-Dec;35 Suppl 108(6):43-50. Epub 2017 Jun 8.</t>
  </si>
  <si>
    <t>Clin Exp Optom. 2017 Jul;100(4):341-356. doi: 10.1111/cxo.12544. Epub 2017 Jun 9. Review.</t>
  </si>
  <si>
    <t>Acta Ophthalmol. 2017 Sep;95(6):e462-e467. doi: 10.1111/aos.13457. Epub 2017 Jun 9.</t>
  </si>
  <si>
    <t>Jpn J Ophthalmol. 2017 Sep;61(5):369-377. doi: 10.1007/s10384-017-0521-1. Epub 2017 Jun 8.</t>
  </si>
  <si>
    <t>Biomed Res Int. 2017;2017:9391436. doi: 10.1155/2017/9391436. Epub 2017 May 17.</t>
  </si>
  <si>
    <t>Science. 2017 Jun 9;356(6342):1031-1034. doi: 10.1126/science.aal5060. Review.</t>
  </si>
  <si>
    <t>Br J Ophthalmol. 2018 Jan;102(1):79-83. doi: 10.1136/bjophthalmol-2016-309829. Epub 2017 Jun 8.</t>
  </si>
  <si>
    <t>Br J Ophthalmol. 2018 Jan;102(1):91-96. doi: 10.1136/bjophthalmol-2017-310318. Epub 2017 Jun 8.</t>
  </si>
  <si>
    <t>Br J Ophthalmol. 2017 Aug;101(8):1003-1010. doi: 10.1136/bjophthalmol-2017-310155. Epub 2017 Jun 8. Review.</t>
  </si>
  <si>
    <t>Br J Ophthalmol. 2017 Aug;101(8):1143-1146. doi: 10.1136/bjophthalmol-2017-310361. Epub 2017 Jun 8.</t>
  </si>
  <si>
    <t>Exp Eye Res. 2017 Aug;161:132-142. doi: 10.1016/j.exer.2017.06.003. Epub 2017 Jun 5.</t>
  </si>
  <si>
    <t>BMC Ophthalmol. 2017 Jun 8;17(1):86. doi: 10.1186/s12886-017-0480-9.</t>
  </si>
  <si>
    <t>JAMA Ophthalmol. 2017 Jul 1;135(7):795-800. doi: 10.1001/jamaophthalmol.2017.1703.</t>
  </si>
  <si>
    <t>JAMA Ophthalmol. 2017 Jul 1;135(7):783-788. doi: 10.1001/jamaophthalmol.2017.1659.</t>
  </si>
  <si>
    <t>PLoS One. 2017 Jun 8;12(6):e0179320. doi: 10.1371/journal.pone.0179320. eCollection 2017.</t>
  </si>
  <si>
    <t>PLoS One. 2017 Jun 8;12(6):e0178189. doi: 10.1371/journal.pone.0178189. eCollection 2017.</t>
  </si>
  <si>
    <t>PLoS One. 2017 Jun 8;12(6):e0179345. doi: 10.1371/journal.pone.0179345. eCollection 2017.</t>
  </si>
  <si>
    <t>Cornea. 2017 Jul;36(7):875-877. doi: 10.1097/ICO.0000000000001222.</t>
  </si>
  <si>
    <t>Cornea. 2017 Jul;36(7):767-770. doi: 10.1097/ICO.0000000000001217.</t>
  </si>
  <si>
    <t>Curr Opin Ophthalmol. 2017 Jul;28(4):343-347. doi: 10.1097/ICU.0000000000000375. Review.</t>
  </si>
  <si>
    <t>Curr Opin Ophthalmol. 2017 Jul;28(4):337-342. doi: 10.1097/ICU.0000000000000383.</t>
  </si>
  <si>
    <t>Invest Ophthalmol Vis Sci. 2017 Jun 1;58(7):2939-2947. doi: 10.1167/iovs.16-21191.</t>
  </si>
  <si>
    <t>Orbit. 2017 Jun;36(3):144-146. doi: 10.1080/01676830.2017.1279663. Epub 2017 Mar 3.</t>
  </si>
  <si>
    <t>Orbit. 2017 Jun;36(3):135-136. doi: 10.1080/01676830.2017.1279668. Epub 2017 Mar 3.</t>
  </si>
  <si>
    <t>Orbit. 2017 Jun;36(3):147-153. doi: 10.1080/01676830.2017.1279669. Epub 2017 Mar 3.</t>
  </si>
  <si>
    <t>Doc Ophthalmol. 2017 Aug;135(1):77-83. doi: 10.1007/s10633-017-9592-z. Epub 2017 Jun 7.</t>
  </si>
  <si>
    <t>Doc Ophthalmol. 2017 Aug;135(1):29-42. doi: 10.1007/s10633-017-9593-y. Epub 2017 Jun 7.</t>
  </si>
  <si>
    <t>Invest Ophthalmol Vis Sci. 2017 Jun 1;58(7):2930-2938. doi: 10.1167/iovs.16-21330.</t>
  </si>
  <si>
    <t>Invest Ophthalmol Vis Sci. 2017 Jun 1;58(7):2922-2929. doi: 10.1167/iovs.16-21206.</t>
  </si>
  <si>
    <t>Br J Ophthalmol. 2018 Jan;102(1):59-68. doi: 10.1136/bjophthalmol-2016-310097. Epub 2017 Jun 7.</t>
  </si>
  <si>
    <t>Br J Ophthalmol. 2018 Jan;102(1):114-119. doi: 10.1136/bjophthalmol-2017-310228. Epub 2017 Jun 7.</t>
  </si>
  <si>
    <t>Diabetes. 2017 Sep;66(9):2511-2520. doi: 10.2337/db17-0249. Epub 2017 Jun 7.</t>
  </si>
  <si>
    <t>Biomed Eng Online. 2017 Jun 7;16(1):68. doi: 10.1186/s12938-017-0352-9.</t>
  </si>
  <si>
    <t>BMC Ophthalmol. 2017 Jun 7;17(1):85. doi: 10.1186/s12886-017-0479-2.</t>
  </si>
  <si>
    <t>BMC Ophthalmol. 2017 Jun 7;17(1):84. doi: 10.1186/s12886-017-0482-7.</t>
  </si>
  <si>
    <t>Arq Bras Oftalmol. 2017 Mar-Apr;80(2):131-136. doi: 10.5935/0004-2749.20170032. Review.</t>
  </si>
  <si>
    <t>Arq Bras Oftalmol. 2017 Mar-Apr;80(2):114-117. doi: 10.5935/0004-2749.20170027.</t>
  </si>
  <si>
    <t>Arq Bras Oftalmol. 2017 Mar-Apr;80(2):104-107. doi: 10.5935/0004-2749.20170025.</t>
  </si>
  <si>
    <t>Arq Bras Oftalmol. 2017 Mar-Apr;80(2):97-103. doi: 10.5935/0004-2749.20170024.</t>
  </si>
  <si>
    <t>Arq Bras Oftalmol. 2017 Mar-Apr;80(2):93-96. doi: 10.5935/0004-2749.20170023.</t>
  </si>
  <si>
    <t>Arq Bras Oftalmol. 2017 Mar-Apr;80(2):88-92. doi: 10.5935/0004-2749.20170022.</t>
  </si>
  <si>
    <t>Arq Bras Oftalmol. 2017 Mar-Apr;80(2):84-87. doi: 10.5935/0004-2749.20170021.</t>
  </si>
  <si>
    <t>Arq Bras Oftalmol. 2017 Mar-Apr;80(2):78-83. doi: 10.5935/0004-2749.20170020.</t>
  </si>
  <si>
    <t>Arq Bras Oftalmol. 2017 Mar-Apr;80(2):74-77. doi: 10.5935/0004-2749.20170019.</t>
  </si>
  <si>
    <t>Arq Bras Oftalmol. 2017 Mar-Apr;80(2):69-73. doi: 10.5935/0004-2749.20170018.</t>
  </si>
  <si>
    <t>AIDS. 2017 Aug 24;31(13):1825-1830. doi: 10.1097/QAD.0000000000001550.</t>
  </si>
  <si>
    <t>Medicine (Baltimore). 2017 Jun;96(23):e6946. doi: 10.1097/MD.0000000000006946.</t>
  </si>
  <si>
    <t>Medicine (Baltimore). 2017 Jun;96(23):e6904. doi: 10.1097/MD.0000000000006904.</t>
  </si>
  <si>
    <t>Retina. 2017 Nov;37(11):2167-2174. doi: 10.1097/IAE.0000000000001463.</t>
  </si>
  <si>
    <t>Retina. 2017 Nov;37(11):2078-2083. doi: 10.1097/IAE.0000000000001466.</t>
  </si>
  <si>
    <t>Retina. 2018 Jan;38(1):60-71. doi: 10.1097/IAE.0000000000001511.</t>
  </si>
  <si>
    <t>Retina. 2017 Dec;37(12):2347-2351. doi: 10.1097/IAE.0000000000001489. Review.</t>
  </si>
  <si>
    <t>Retina. 2018 Jan;38(1):118-127. doi: 10.1097/IAE.0000000000001513.</t>
  </si>
  <si>
    <t>Retina. 2018 Jan;38(1):155-162. doi: 10.1097/IAE.0000000000001509.</t>
  </si>
  <si>
    <t>J Craniofac Surg. 2017 Jun;28(4):1024-1026. doi: 10.1097/SCS.0000000000003743.</t>
  </si>
  <si>
    <t>Retina. 2017 Aug;37(8):1599-1606. doi: 10.1097/IAE.0000000000001377.</t>
  </si>
  <si>
    <t>Retina. 2017 Nov;37(11):2130-2137. doi: 10.1097/IAE.0000000000001442.</t>
  </si>
  <si>
    <t>Retina. 2017 Nov;37(11):2056-2061. doi: 10.1097/IAE.0000000000001453.</t>
  </si>
  <si>
    <t>Retina. 2017 Nov;37(11):2095-2101. doi: 10.1097/IAE.0000000000001456.</t>
  </si>
  <si>
    <t>Retina. 2017 Nov;37(11):2062-2068. doi: 10.1097/IAE.0000000000001451.</t>
  </si>
  <si>
    <t>Curr Opin Ophthalmol. 2017 Sep;28(5):493-498. doi: 10.1097/ICU.0000000000000401. Review.</t>
  </si>
  <si>
    <t>Cochrane Database Syst Rev. 2017 Jun 7;6:CD012366. doi: 10.1002/14651858.CD012366.pub2. Review.</t>
  </si>
  <si>
    <t>Biomed Res Int. 2017;2017:1274960. doi: 10.1155/2017/1274960. Epub 2017 May 14.</t>
  </si>
  <si>
    <t>Trans Am Ophthalmol Soc. 2016 Aug;114:T9. Epub 2017 May 24.</t>
  </si>
  <si>
    <t>Prog Retin Eye Res. 2017 Nov;61:1-22. doi: 10.1016/j.preteyeres.2017.03.004. Epub 2017 Jun 3. Review.</t>
  </si>
  <si>
    <t>Exp Neurol. 2018 Jan;299(Pt B):308-316. doi: 10.1016/j.expneurol.2017.06.004. Epub 2017 Jun 3. Review.</t>
  </si>
  <si>
    <t>Exp Eye Res. 2017 Aug;161:43-51. doi: 10.1016/j.exer.2017.06.001. Epub 2017 Jun 3.</t>
  </si>
  <si>
    <t>Int J Mol Sci. 2017 Jun 6;18(6). pii: E1209. doi: 10.3390/ijms18061209.</t>
  </si>
  <si>
    <t>Int J Environ Res Public Health. 2017 Jun 6;14(6). pii: E604. doi: 10.3390/ijerph14060604.</t>
  </si>
  <si>
    <t>Int J Radiat Oncol Biol Phys. 2017 May 1;98(1):152-158. doi: 10.1016/j.ijrobp.2017.02.017. Epub 2017 Feb 17.</t>
  </si>
  <si>
    <t>Int J Radiat Oncol Biol Phys. 2017 May 1;98(1):142-151. doi: 10.1016/j.ijrobp.2017.01.199. Epub 2017 Jan 29.</t>
  </si>
  <si>
    <t>Invest Ophthalmol Vis Sci. 2017 Jun 1;58(7):2915-2921. doi: 10.1167/iovs.16-21355.</t>
  </si>
  <si>
    <t>Invest Ophthalmol Vis Sci. 2017 Jun 1;58(7):2906-2914. doi: 10.1167/iovs.16-20608.</t>
  </si>
  <si>
    <t>Invest Ophthalmol Vis Sci. 2017 Jun 1;58(7):2899-2905. doi: 10.1167/iovs.16-21296.</t>
  </si>
  <si>
    <t>Invest Ophthalmol Vis Sci. 2017 Jun 1;58(7):2884-2890. doi: 10.1167/iovs.17-21844.</t>
  </si>
  <si>
    <t>Invest Ophthalmol Vis Sci. 2017 Jun 1;58(7):2874-2883. doi: 10.1167/iovs.17-21544.</t>
  </si>
  <si>
    <t>Invest Ophthalmol Vis Sci. 2017 Jun 1;58(7):2863-2873. doi: 10.1167/iovs.16-20726.</t>
  </si>
  <si>
    <t xml:space="preserve">JAMA. 2017 Jun 6;317(21):2226-2227. doi: 10.1001/jama.2017.1926. No abstract available. </t>
  </si>
  <si>
    <t>Invest Ophthalmol Vis Sci. 2017 May 1;58(6):BIO114-BIO120. doi: 10.1167/iovs.17-21795.</t>
  </si>
  <si>
    <t>Invest Ophthalmol Vis Sci. 2017 May 1;58(6):BIO106-BIO113. doi: 10.1167/iovs.17-21723.</t>
  </si>
  <si>
    <t>J Refract Surg. 2017 Jun 1;33(6):426-428. doi: 10.3928/1081597X-20170328-02.</t>
  </si>
  <si>
    <t>J Refract Surg. 2017 Jun 1;33(6):416-424. doi: 10.3928/1081597X-20170310-01. Review.</t>
  </si>
  <si>
    <t>J Refract Surg. 2017 Jun 1;33(6):399-407. doi: 10.3928/1081597X-20170213-01.</t>
  </si>
  <si>
    <t>J Refract Surg. 2017 Jun 1;33(6):395-398. doi: 10.3928/1081597X-20170426-01.</t>
  </si>
  <si>
    <t>J Refract Surg. 2017 Jun 1;33(6):389-394. doi: 10.3928/1081597X-20170329-01.</t>
  </si>
  <si>
    <t>J Refract Surg. 2017 Jun 1;33(6):383-388. doi: 10.3928/1081597X-20170413-01.</t>
  </si>
  <si>
    <t>J Refract Surg. 2017 Jun 1;33(6):377-382. doi: 10.3928/1081597X-20170420-01.</t>
  </si>
  <si>
    <t>J Refract Surg. 2017 Jun 1;33(6):370-376. doi: 10.3928/1081597X-20170331-01.</t>
  </si>
  <si>
    <t>J Refract Surg. 2017 Jun 1;33(6):362-368. doi: 10.3928/1081597X-20161221-02.</t>
  </si>
  <si>
    <t>Am J Med Genet A. 2017 Aug;173(8):2261-2267. doi: 10.1002/ajmg.a.38306. Epub 2017 Jun 6.</t>
  </si>
  <si>
    <t>Am J Med Genet A. 2017 Aug;173(8):2280-2283. doi: 10.1002/ajmg.a.38318. Epub 2017 Jun 6.</t>
  </si>
  <si>
    <t>Mol Med Rep. 2017 Jul;16(1):703-709. doi: 10.3892/mmr.2017.6679. Epub 2017 Jun 1.</t>
  </si>
  <si>
    <t>Asia Pac J Ophthalmol (Phila). 2017 Jul-Aug;6(4):310-317. doi: 10.22608/APO.201605. Epub 2017 Jun 1.</t>
  </si>
  <si>
    <t>Clin Exp Optom. 2018 Jan;101(1):23-33. doi: 10.1111/cxo.12541. Epub 2017 Jun 6.</t>
  </si>
  <si>
    <t>Clin Exp Optom. 2017 Nov;100(6):603-615. doi: 10.1111/cxo.12524. Epub 2017 Jun 6.</t>
  </si>
  <si>
    <t>J Huazhong Univ Sci Technolog Med Sci. 2017 Jun;37(3):337-342. doi: 10.1007/s11596-017-1737-5. Epub 2017 Jun 6.</t>
  </si>
  <si>
    <t>J Leukoc Biol. 2017 Nov;102(5):1159-1171. doi: 10.1189/jlb.3HI1216-511RR. Epub 2017 Jun 5.</t>
  </si>
  <si>
    <t>EBioMedicine. 2017 Jun;20:193-201. doi: 10.1016/j.ebiom.2017.04.029. Epub 2017 Apr 24.</t>
  </si>
  <si>
    <t>Ophthalmology. 2017 Oct;124(10):1442-1448. doi: 10.1016/j.ophtha.2017.05.003. Epub 2017 Jun 2.</t>
  </si>
  <si>
    <t>Int J Pediatr Otorhinolaryngol. 2017 Jul;98:150-157. doi: 10.1016/j.ijporl.2017.05.005. Epub 2017 May 11.</t>
  </si>
  <si>
    <t>World Neurosurg. 2017 Sep;105:422-431. doi: 10.1016/j.wneu.2017.05.144. Epub 2017 Jun 2.</t>
  </si>
  <si>
    <t>Stem Cell Res Ther. 2017 Jun 6;8(1):135. doi: 10.1186/s13287-017-0584-4. Review.</t>
  </si>
  <si>
    <t>Stem Cell Res Ther. 2017 Jun 5;8(1):126. doi: 10.1186/s13287-017-0593-3. Review.</t>
  </si>
  <si>
    <t>Bull Hosp Jt Dis (2013). 2017 Apr;75(2):91-92.</t>
  </si>
  <si>
    <t>Ophthal Plast Reconstr Surg. 2018 Jan/Feb;34(1):1-6. doi: 10.1097/IOP.0000000000000930. Review.</t>
  </si>
  <si>
    <t>Ophthal Plast Reconstr Surg. 2017 Nov/Dec;33(6):e163-e165. doi: 10.1097/IOP.0000000000000941.</t>
  </si>
  <si>
    <t>J Craniofac Surg. 2017 Jul;28(5):1297-1301. doi: 10.1097/SCS.0000000000003656.</t>
  </si>
  <si>
    <t xml:space="preserve">Psychiatr Pol. 2017 Apr 30;51(2):349-358. doi: 10.12740/PP/OnlineFirst/61352. Epub 2017 Apr 30. Review. English, Polish. </t>
  </si>
  <si>
    <t xml:space="preserve">Psychiatr Pol. 2017 Apr 30;51(2):335-347. doi: 10.12740/PP/OnlineFirst/62014. Epub 2016 Jul 18. English, Polish. </t>
  </si>
  <si>
    <t>J Clin Invest. 2017 Jun 30;127(7):2598-2611. doi: 10.1172/JCI92156. Epub 2017 Jun 5.</t>
  </si>
  <si>
    <t>Asia Pac J Ophthalmol (Phila). 2017 Sep-Oct;6(5):407-411. doi: 10.22608/APO.2016204. Epub 2017 Apr 10.</t>
  </si>
  <si>
    <t>Asia Pac J Ophthalmol (Phila). 2017 Jul-Aug;6(4):318-325. doi: 10.22608/APO.2016206. Epub 2017 Jun 1.</t>
  </si>
  <si>
    <t>Surv Ophthalmol. 2017 Nov - Dec;62(6):838-866. doi: 10.1016/j.survophthal.2017.05.006. Epub 2017 Jun 1. Review.</t>
  </si>
  <si>
    <t>Surv Ophthalmol. 2018 Jan - Feb;63(1):40-55. doi: 10.1016/j.survophthal.2017.05.007. Epub 2017 Jun 1. Review.</t>
  </si>
  <si>
    <t>Am J Ophthalmol. 2017 Aug;180:55-63. doi: 10.1016/j.ajo.2017.05.021. Epub 2017 Jun 1.</t>
  </si>
  <si>
    <t>Am J Ophthalmol. 2017 Aug;180:110-116. doi: 10.1016/j.ajo.2017.05.024. Epub 2017 Jun 1.</t>
  </si>
  <si>
    <t>Am J Ophthalmol. 2017 Aug;180:72-85. doi: 10.1016/j.ajo.2017.05.022. Epub 2017 Jun 1.</t>
  </si>
  <si>
    <t xml:space="preserve">J Plast Reconstr Aesthet Surg. 2017 Aug;70(8):1129-1135. doi: 10.1016/j.bjps.2017.05.028. Epub 2017 May 20. Erratum in: J Plast Reconstr Aesthet Surg. 2017 Oct;70(10 ):1493. </t>
  </si>
  <si>
    <t>Exp Eye Res. 2017 Aug;161:36-42. doi: 10.1016/j.exer.2017.05.014. Epub 2017 Jun 1.</t>
  </si>
  <si>
    <t>Ann Saudi Med. 2017 May-Jun;37(3):240-244. doi: 10.5144/0256-4947.2017.240.</t>
  </si>
  <si>
    <t>Ann Saudi Med. 2017 May-Jun;37(3):232-239. doi: 10.5144/0256-4947.2017.232.</t>
  </si>
  <si>
    <t>J Biol Chem. 2017 Jul 21;292(29):12054-12064. doi: 10.1074/jbc.M117.790568. Epub 2017 Jun 3.</t>
  </si>
  <si>
    <t>BMJ Case Rep. 2017 Jun 3;2017. pii: bcr-2017-220216. doi: 10.1136/bcr-2017-220216.</t>
  </si>
  <si>
    <t>Arthritis Res Ther. 2017 Jun 2;19(1):120. doi: 10.1186/s13075-017-1317-x.</t>
  </si>
  <si>
    <t xml:space="preserve">BMC Vet Res. 2017 Jun 2;13(1):153. doi: 10.1186/s12917-017-1059-7. Erratum in: BMC Vet Res. 2017 Jun 29;13(1):207. </t>
  </si>
  <si>
    <t>BMC Ophthalmol. 2017 Jun 2;17(1):83. doi: 10.1186/s12886-017-0470-y.</t>
  </si>
  <si>
    <t>Acta Diabetol. 2017 Aug;54(8):769-773. doi: 10.1007/s00592-017-1010-1. Epub 2017 Jun 2.</t>
  </si>
  <si>
    <t>Am J Case Rep. 2017 Jun 3;18:622-626.</t>
  </si>
  <si>
    <t>Mol Cell Proteomics. 2017 Aug;16(8):1528-1546. doi: 10.1074/mcp.M116.066381. Epub 2017 Jun 2.</t>
  </si>
  <si>
    <t>Br J Ophthalmol. 2018 Jan;102(1):14-18. doi: 10.1136/bjophthalmol-2016-309187. Epub 2017 Jun 2.</t>
  </si>
  <si>
    <t>Dev Biol. 2017 Aug 1;428(1):88-100. doi: 10.1016/j.ydbio.2017.05.019. Epub 2017 May 30.</t>
  </si>
  <si>
    <t>Chem Phys Lipids. 2017 Oct;207(Pt B):179-191. doi: 10.1016/j.chemphyslip.2017.05.007. Epub 2017 Jun 4.</t>
  </si>
  <si>
    <t>Can J Ophthalmol. 2017 Jun;52(3):313-317. doi: 10.1016/j.jcjo.2016.11.005. Epub 2017 Jan 10.</t>
  </si>
  <si>
    <t>Can J Ophthalmol. 2017 Jun;52(3):308-312. doi: 10.1016/j.jcjo.2016.11.003. Epub 2016 Dec 23.</t>
  </si>
  <si>
    <t>Can J Ophthalmol. 2017 Jun;52(3):295-301. doi: 10.1016/j.jcjo.2016.11.015. Epub 2017 Jan 10.</t>
  </si>
  <si>
    <t>Can J Ophthalmol. 2017 Jun;52(3):287-294. doi: 10.1016/j.jcjo.2016.10.015. Epub 2017 Feb 1.</t>
  </si>
  <si>
    <t>Can J Ophthalmol. 2017 Jun;52(3):283-286. doi: 10.1016/j.jcjo.2016.12.011. Epub 2017 Feb 20.</t>
  </si>
  <si>
    <t>Can J Ophthalmol. 2017 Jun;52(3):277-282. doi: 10.1016/j.jcjo.2016.11.017. Epub 2017 Jan 10.</t>
  </si>
  <si>
    <t>Can J Ophthalmol. 2017 Jun;52(3):269-272. doi: 10.1016/j.jcjo.2016.11.004. Epub 2016 Dec 23.</t>
  </si>
  <si>
    <t>Can J Ophthalmol. 2017 Jun;52(3):264-268. doi: 10.1016/j.jcjo.2016.11.006. Epub 2017 Jan 13.</t>
  </si>
  <si>
    <t>Can J Ophthalmol. 2017 Jun;52(3):258-263. doi: 10.1016/j.jcjo.2016.10.013. Epub 2017 Jan 10.</t>
  </si>
  <si>
    <t>Can J Ophthalmol. 2017 Jun;52(3):250-257. doi: 10.1016/j.jcjo.2016.10.012. Epub 2017 Jan 6.</t>
  </si>
  <si>
    <t>Can J Ophthalmol. 2017 Jun;52(3):243-249. doi: 10.1016/j.jcjo.2016.11.014. Epub 2017 Jan 18.</t>
  </si>
  <si>
    <t>Can J Ophthalmol. 2017 Jun;52(3):240-242. doi: 10.1016/j.jcjo.2016.11.008. Epub 2017 Jan 10.</t>
  </si>
  <si>
    <t>Can J Ophthalmol. 2017 Jun;52(3):235-239. doi: 10.1016/j.jcjo.2016.08.017. Epub 2016 Oct 27.</t>
  </si>
  <si>
    <t>Mater Sci Eng C Mater Biol Appl. 2017 Sep 1;78:203-209. doi: 10.1016/j.msec.2017.04.065. Epub 2017 Apr 12.</t>
  </si>
  <si>
    <t>Am J Hum Genet. 2017 Jun 1;100(6):969-977. doi: 10.1016/j.ajhg.2017.05.009.</t>
  </si>
  <si>
    <t>Am J Hum Genet. 2017 Jun 1;100(6):960-968. doi: 10.1016/j.ajhg.2017.05.001.</t>
  </si>
  <si>
    <t>PLoS One. 2017 Jun 2;12(6):e0178753. doi: 10.1371/journal.pone.0178753. eCollection 2017.</t>
  </si>
  <si>
    <t>PLoS One. 2017 Jun 2;12(6):e0178658. doi: 10.1371/journal.pone.0178658. eCollection 2017.</t>
  </si>
  <si>
    <t>PLoS One. 2017 Jun 2;12(6):e0178776. doi: 10.1371/journal.pone.0178776. eCollection 2017.</t>
  </si>
  <si>
    <t>PLoS One. 2017 Jun 2;12(6):e0178361. doi: 10.1371/journal.pone.0178361. eCollection 2017.</t>
  </si>
  <si>
    <t>Ophthalmic Genet. 2017 May-Jun;38(3):260-266. doi: 10.1080/13816810.2016.1214972. Epub 2016 Sep 22.</t>
  </si>
  <si>
    <t>Curr Eye Res. 2017 Sep;42(9):1273-1286. doi: 10.1080/02713683.2017.1302591. Epub 2017 Jun 2.</t>
  </si>
  <si>
    <t>Eye (Lond). 2017 Oct;31(10):1475-1479. doi: 10.1038/eye.2017.98. Epub 2017 Jun 2.</t>
  </si>
  <si>
    <t>Eye (Lond). 2017 Nov;31(11):1546-1549. doi: 10.1038/eye.2017.93. Epub 2017 Jun 2.</t>
  </si>
  <si>
    <t>Eye (Lond). 2017 Oct;31(10):1480-1487. doi: 10.1038/eye.2017.99. Epub 2017 Jun 2.</t>
  </si>
  <si>
    <t>Eye (Lond). 2017 Oct;31(10):1503-1506. doi: 10.1038/eye.2017.97. Epub 2017 Jun 2.</t>
  </si>
  <si>
    <t>Eye (Lond). 2017 Oct;31(10):1468-1474. doi: 10.1038/eye.2017.95. Epub 2017 Jun 2.</t>
  </si>
  <si>
    <t>Eye (Lond). 2017 Oct;31(10):1463-1467. doi: 10.1038/eye.2017.87. Epub 2017 Jun 2.</t>
  </si>
  <si>
    <t>Eye (Lond). 2017 Oct;31(10):1488-1495. doi: 10.1038/eye.2017.100. Epub 2017 Jun 2.</t>
  </si>
  <si>
    <t>Int J Mol Sci. 2017 Jun 2;18(6). pii: E1185. doi: 10.3390/ijms18061185. Review.</t>
  </si>
  <si>
    <t>Int J Mol Sci. 2017 Jun 2;18(6). pii: E1181. doi: 10.3390/ijms18061181.</t>
  </si>
  <si>
    <t>Retina. 2017 Jul;37(7):1314-1319. doi: 10.1097/IAE.0000000000001360.</t>
  </si>
  <si>
    <t>Eur J Ophthalmol. 2017 Aug 30;27(5):513-519. doi: 10.5301/ejo.5000958. Epub 2017 Apr 10.</t>
  </si>
  <si>
    <t>Eur J Ophthalmol. 2017 Aug 30;27(5):e140-e143. doi: 10.5301/ejo.5000995.</t>
  </si>
  <si>
    <t>Eur J Ophthalmol. 2017 Aug 30;27(5):e147-e148. doi: 10.5301/ejo.5000987.</t>
  </si>
  <si>
    <t>Eur J Ophthalmol. 2017 Aug 30;27(5):559-564. doi: 10.5301/ejo.5000993. Epub 2017 May 26.</t>
  </si>
  <si>
    <t>Indian J Ophthalmol. 2017 May;65(5):422-423. doi: 10.4103/ijo.IJO_72_14.</t>
  </si>
  <si>
    <t>Indian J Ophthalmol. 2017 May;65(5):420-422. doi: 10.4103/ijo.IJO_963_16.</t>
  </si>
  <si>
    <t>Indian J Ophthalmol. 2017 May;65(5):416-420. doi: 10.4103/ijo.IJO_838_16.</t>
  </si>
  <si>
    <t>Indian J Ophthalmol. 2017 May;65(5):413-416. doi: 10.4103/ijo.IJO_544_16.</t>
  </si>
  <si>
    <t>Indian J Ophthalmol. 2017 May;65(5):411-413. doi: 10.4103/ijo.IJO_712_16.</t>
  </si>
  <si>
    <t>Indian J Ophthalmol. 2017 May;65(5):409-411. doi: 10.4103/ijo.IJO_809_16.</t>
  </si>
  <si>
    <t>Indian J Ophthalmol. 2017 May;65(5):406-408. doi: 10.4103/ijo.IJO_656_16. Review.</t>
  </si>
  <si>
    <t xml:space="preserve">Indian J Ophthalmol. 2017 May;65(5):399-402. doi: 10.4103/ijo.IJO_217_17. Erratum in: Indian J Ophthalmol. 2017 Jul;65(7):642-643. </t>
  </si>
  <si>
    <t>Indian J Ophthalmol. 2017 May;65(5):396-398. doi: 10.4103/ijo.IJO_214_14.</t>
  </si>
  <si>
    <t>Indian J Ophthalmol. 2017 May;65(5):390-395. doi: 10.4103/ijo.IJO_211_17.</t>
  </si>
  <si>
    <t>Indian J Ophthalmol. 2017 May;65(5):385-389. doi: 10.4103/ijo.IJO_984_16.</t>
  </si>
  <si>
    <t>Indian J Ophthalmol. 2017 May;65(5):376-384. doi: 10.4103/ijo.IJO_620_16.</t>
  </si>
  <si>
    <t>Indian J Ophthalmol. 2017 May;65(5):371-375. doi: 10.4103/ijo.IJO_564_16.</t>
  </si>
  <si>
    <t>Indian J Ophthalmol. 2017 May;65(5):365-370. doi: 10.4103/ijo.IJO_960_16.</t>
  </si>
  <si>
    <t>Indian J Ophthalmol. 2017 May;65(5):354-357. doi: 10.4103/ijo.IJO_400_16.</t>
  </si>
  <si>
    <t>Indian J Ophthalmol. 2017 May;65(5):347-353. doi: 10.4103/ijo.IJO_49_16. Review.</t>
  </si>
  <si>
    <t xml:space="preserve">Indian J Ophthalmol. 2017 May;65(5):337-346. doi: 10.4103/ijo.IJO_330_17. Review. Erratum in: Indian J Ophthalmol. 2018 Jan;66(1):181. </t>
  </si>
  <si>
    <t>Am J Med Genet A. 2017 Aug;173(8):2210-2218. doi: 10.1002/ajmg.a.38316. Epub 2017 Jun 1.</t>
  </si>
  <si>
    <t xml:space="preserve">Eur J Nucl Med Mol Imaging. 2017 Aug;44(9):1609-1610. doi: 10.1007/s00259-017-3735-z. Epub 2017 Jun 1. No abstract available. </t>
  </si>
  <si>
    <t>Biomed Res Int. 2017;2017:8920350. doi: 10.1155/2017/8920350. Epub 2017 May 10.</t>
  </si>
  <si>
    <t>Biomed Res Int. 2017;2017:8604723. doi: 10.1155/2017/8604723. Epub 2017 May 9.</t>
  </si>
  <si>
    <t>Front Cell Infect Microbiol. 2017 May 18;7:193. doi: 10.3389/fcimb.2017.00193. eCollection 2017.</t>
  </si>
  <si>
    <t>Neural Plast. 2017;2017:9438072. doi: 10.1155/2017/9438072. Epub 2017 May 10.</t>
  </si>
  <si>
    <t>J Neurol Neurosurg Psychiatry. 2017 Aug;88(8):639-647. doi: 10.1136/jnnp-2017-315603. Epub 2017 Jun 1.</t>
  </si>
  <si>
    <t>Am J Ophthalmol. 2017 Aug;180:39-45. doi: 10.1016/j.ajo.2017.05.019. Epub 2017 May 29.</t>
  </si>
  <si>
    <t>Am J Ophthalmol. 2017 Aug;180:64-71. doi: 10.1016/j.ajo.2017.05.020. Epub 2017 May 29.</t>
  </si>
  <si>
    <t>Ophthalmology. 2017 Nov;124(11):1635-1639. doi: 10.1016/j.ophtha.2017.05.002. Epub 2017 May 29.</t>
  </si>
  <si>
    <t>Med Hypotheses. 2017 Jun;103:54-56. doi: 10.1016/j.mehy.2017.04.001. Epub 2017 Apr 6.</t>
  </si>
  <si>
    <t>Med Hypotheses. 2017 Jun;103:5-9. doi: 10.1016/j.mehy.2017.03.033. Epub 2017 Apr 1.</t>
  </si>
  <si>
    <t>Med Hypotheses. 2017 Jun;103:1-4. doi: 10.1016/j.mehy.2017.03.029. Epub 2017 Mar 30.</t>
  </si>
  <si>
    <t xml:space="preserve">N Z Med J. 2017 Jun 2;130(1456):83-85. No abstract available. </t>
  </si>
  <si>
    <t>Ophthalmic Res. 2017;58(3):168-175. doi: 10.1159/000475671. Epub 2017 Jun 2.</t>
  </si>
  <si>
    <t>Ophthalmic Res. 2017;58(4):189-193. doi: 10.1159/000475760. Epub 2017 Jun 2. Review.</t>
  </si>
  <si>
    <t>Cochrane Database Syst Rev. 2017 Jun 1;6:CD011676. doi: 10.1002/14651858.CD011676.pub2. Review.</t>
  </si>
  <si>
    <t>Invest Ophthalmol Vis Sci. 2017 Jun 1;58(7):2852-2862. doi: 10.1167/iovs.16-20988.</t>
  </si>
  <si>
    <t>Invest Ophthalmol Vis Sci. 2017 Jun 1;58(7):2843-2851. doi: 10.1167/iovs.17-21812.</t>
  </si>
  <si>
    <t>JAMA Ophthalmol. 2017 Jul 1;135(7):791-794. doi: 10.1001/jamaophthalmol.2017.1595.</t>
  </si>
  <si>
    <t>JAMA Ophthalmol. 2017 Jul 1;135(7):769-776. doi: 10.1001/jamaophthalmol.2017.1581.</t>
  </si>
  <si>
    <t>JAMA Ophthalmol. 2017 Jul 1;135(7):761-767. doi: 10.1001/jamaophthalmol.2017.1571.</t>
  </si>
  <si>
    <t>JAMA Ophthalmol. 2017 Jul 1;135(7):777-782. doi: 10.1001/jamaophthalmol.2017.1590.</t>
  </si>
  <si>
    <t>PLoS One. 2017 Jun 1;12(6):e0178679. doi: 10.1371/journal.pone.0178679. eCollection 2017.</t>
  </si>
  <si>
    <t>PLoS One. 2017 Jun 1;12(6):e0177663. doi: 10.1371/journal.pone.0177663. eCollection 2017.</t>
  </si>
  <si>
    <t>PLoS One. 2017 Jun 1;12(6):e0178998. doi: 10.1371/journal.pone.0178998. eCollection 2017.</t>
  </si>
  <si>
    <t>PLoS One. 2017 Jun 1;12(6):e0178876. doi: 10.1371/journal.pone.0178876. eCollection 2017.</t>
  </si>
  <si>
    <t>PLoS One. 2017 Jun 1;12(6):e0177207. doi: 10.1371/journal.pone.0177207. eCollection 2017.</t>
  </si>
  <si>
    <t>J Craniofac Surg. 2017 Jul;28(5):1167-1170. doi: 10.1097/SCS.0000000000003677.</t>
  </si>
  <si>
    <t>J Craniofac Surg. 2017 Jul;28(5):e419-e422. doi: 10.1097/SCS.0000000000003654.</t>
  </si>
  <si>
    <t>Cell Death Dis. 2017 Jun 1;8(6):e2847. doi: 10.1038/cddis.2017.212.</t>
  </si>
  <si>
    <t>Ophthalmic Genet. 2018 Jan-Feb;39(1):11-16. doi: 10.1080/13816810.2017.1326509. Epub 2017 Jun 1.</t>
  </si>
  <si>
    <t>Doc Ophthalmol. 2017 Aug;135(1):17-28. doi: 10.1007/s10633-017-9595-9. Epub 2017 May 31.</t>
  </si>
  <si>
    <t>Acta Neuropathol. 2017 Jul;134(1):35-44. doi: 10.1007/s00401-017-1734-6. Epub 2017 May 31.</t>
  </si>
  <si>
    <t>Intern Med. 2017;56(11):1443-1445. doi: 10.2169/internalmedicine.56.7656. Epub 2017 Jun 1.</t>
  </si>
  <si>
    <t>Intern Med. 2017;56(11):1409-1414. doi: 10.2169/internalmedicine.56.7573. Epub 2017 Jun 1.</t>
  </si>
  <si>
    <t>J Neurol Sci. 2017 Jul 15;378:36-37. doi: 10.1016/j.jns.2017.04.036. Epub 2017 Apr 22.</t>
  </si>
  <si>
    <t>J Neurol Sci. 2017 Jul 15;378:153-157. doi: 10.1016/j.jns.2017.05.005. Epub 2017 May 3.</t>
  </si>
  <si>
    <t>Invest Ophthalmol Vis Sci. 2017 May 1;58(5):2818-2831. doi: 10.1167/iovs.16-20646.</t>
  </si>
  <si>
    <t>Invest Ophthalmol Vis Sci. 2017 May 1;58(5):2810-2815. doi: 10.1167/iovs.16-20343.</t>
  </si>
  <si>
    <t xml:space="preserve">Invest Ophthalmol Vis Sci. 2017 May 1;58(5):2804-2809. doi: 10.1167/iovs.17-21675. Erratum in: Invest Ophthalmol Vis Sci. 2017 Aug 1;58(10 ):4248. </t>
  </si>
  <si>
    <t>Invest Ophthalmol Vis Sci. 2017 May 1;58(5):2796-2803. doi: 10.1167/iovs.16-21219.</t>
  </si>
  <si>
    <t>Ophthalmic Res. 2017;58(2):99-106. doi: 10.1159/000471884. Epub 2017 Jun 1.</t>
  </si>
  <si>
    <t>Ophthalmologica. 2017;238(1-2):81-88. doi: 10.1159/000475603. Epub 2017 Jun 1.</t>
  </si>
  <si>
    <t>Arthritis Rheumatol. 2017 Sep;69(9):1850-1861. doi: 10.1002/art.40165. Epub 2017 Aug 13.</t>
  </si>
  <si>
    <t>PLoS One. 2017 May 31;12(5):e0177078. doi: 10.1371/journal.pone.0177078. eCollection 2017.</t>
  </si>
  <si>
    <t>Medicine (Baltimore). 2017 Jun;96(22):e7076. doi: 10.1097/MD.0000000000007076.</t>
  </si>
  <si>
    <t>Medicine (Baltimore). 2017 Jun;96(22):e7000. doi: 10.1097/MD.0000000000007000.</t>
  </si>
  <si>
    <t>Medicine (Baltimore). 2017 Jun;96(22):e6953. doi: 10.1097/MD.0000000000006953.</t>
  </si>
  <si>
    <t>Medicine (Baltimore). 2017 Jun;96(22):e6754. doi: 10.1097/MD.0000000000006754. Review.</t>
  </si>
  <si>
    <t>Medicine (Baltimore). 2017 Jun;96(22):e6484. doi: 10.1097/MD.0000000000006484.</t>
  </si>
  <si>
    <t xml:space="preserve">Dermatol Surg. 2017 Oct;43(10):1296-1298. doi: 10.1097/DSS.0000000000001212. No abstract available. </t>
  </si>
  <si>
    <t>Acta Ophthalmol. 2018 Feb;96(1):e59-e67. doi: 10.1111/aos.13475. Epub 2017 May 31.</t>
  </si>
  <si>
    <t>Mol Med Rep. 2017 Jul;16(1):617-624. doi: 10.3892/mmr.2017.6647. Epub 2017 May 30.</t>
  </si>
  <si>
    <t xml:space="preserve">Br J Ophthalmol. 2017 Jun;101(6):130-195. doi: 10.1136/bjophthalmol-2016-EGSguideline.003. No abstract available. </t>
  </si>
  <si>
    <t>Br J Ophthalmol. 2018 Jan;102(1):42-47. doi: 10.1136/bjophthalmol-2017-310355. Epub 2017 May 30.</t>
  </si>
  <si>
    <t>Exp Eye Res. 2017 Jul;160:96-105. doi: 10.1016/j.exer.2017.05.008. Epub 2017 May 27.</t>
  </si>
  <si>
    <t>Acta Biomater. 2017 Aug;58:291-301. doi: 10.1016/j.actbio.2017.05.051. Epub 2017 May 27.</t>
  </si>
  <si>
    <t>Ophthalmology. 2017 Sep;124(9):1314-1331. doi: 10.1016/j.ophtha.2017.04.008. Epub 2017 May 27.</t>
  </si>
  <si>
    <t>BMC Ophthalmol. 2017 May 30;17(1):81. doi: 10.1186/s12886-017-0477-4. Review.</t>
  </si>
  <si>
    <t>Ophthalmologica. 2017;238(1-2):100-105. doi: 10.1159/000475889. Epub 2017 May 31.</t>
  </si>
  <si>
    <t>Ophthalmologica. 2017;238(1-2):6-16. doi: 10.1159/000468949. Epub 2017 May 31.</t>
  </si>
  <si>
    <t>Cytokine. 2017 Sep;97:38-41. doi: 10.1016/j.cyto.2017.05.021. Epub 2017 May 28.</t>
  </si>
  <si>
    <t>Asia Pac J Ophthalmol (Phila). 2017 May-Jun;6(3):256-260. doi: 10.22608/APO.2016205.</t>
  </si>
  <si>
    <t>Asia Pac J Ophthalmol (Phila). 2017 May-Jun;6(3):273-282. doi: 10.22608/APO.2017157. Review.</t>
  </si>
  <si>
    <t>Asia Pac J Ophthalmol (Phila). 2017 May-Jun;6(3):290-295. doi: 10.22608/APO.201778. Review.</t>
  </si>
  <si>
    <t>Asia Pac J Ophthalmol (Phila). 2017 May-Jun;6(3):283-289. doi: 10.22608/APO.2017150. Review.</t>
  </si>
  <si>
    <t>JAMA Neurol. 2017 Jul 1;74(7):806-812. doi: 10.1001/jamaneurol.2017.0666.</t>
  </si>
  <si>
    <t>PLoS One. 2017 May 30;12(5):e0178230. doi: 10.1371/journal.pone.0178230. eCollection 2017.</t>
  </si>
  <si>
    <t>J Glaucoma. 2017 Jul;26(7):661-664. doi: 10.1097/IJG.0000000000000695.</t>
  </si>
  <si>
    <t>J Glaucoma. 2017 Jul;26(7):669-672. doi: 10.1097/IJG.0000000000000694.</t>
  </si>
  <si>
    <t>J Glaucoma. 2017 Sep;26(9):e202-e204. doi: 10.1097/IJG.0000000000000693.</t>
  </si>
  <si>
    <t>J Glaucoma. 2017 Jul;26(7):675-677. doi: 10.1097/IJG.0000000000000688.</t>
  </si>
  <si>
    <t>J Glaucoma. 2017 Jul;26(7):638-645. doi: 10.1097/IJG.0000000000000690.</t>
  </si>
  <si>
    <t>Curr Eye Res. 2017 Sep;42(9):1248-1253. doi: 10.1080/02713683.2017.1307417. Epub 2017 May 30.</t>
  </si>
  <si>
    <t>Ophthalmic Genet. 2018 Jan-Feb;39(1):4-10. doi: 10.1080/13816810.2017.1326508. Epub 2017 May 30.</t>
  </si>
  <si>
    <t>Curr Eye Res. 2017 Sep;42(9):1240-1244. doi: 10.1080/02713683.2017.1304560. Epub 2017 May 30.</t>
  </si>
  <si>
    <t>Curr Eye Res. 2017 Sep;42(9):1313-1318. doi: 10.1080/02713683.2017.1307415. Epub 2017 May 30.</t>
  </si>
  <si>
    <t>Curr Eye Res. 2017 Sep;42(9):1215-1219. doi: 10.1080/02713683.2017.1302592. Epub 2017 May 30.</t>
  </si>
  <si>
    <t>Curr Eye Res. 2017 Sep;42(9):1293-1301. doi: 10.1080/02713683.2017.1302590. Epub 2017 May 30.</t>
  </si>
  <si>
    <t>Curr Eye Res. 2017 Sep;42(9):1308-1312. doi: 10.1080/02713683.2017.1307992. Epub 2017 May 30.</t>
  </si>
  <si>
    <t>Invest Ophthalmol Vis Sci. 2017 May 1;58(6):BIO99-BIO105. doi: 10.1167/iovs.17-21713.</t>
  </si>
  <si>
    <t>Adapt Phys Activ Q. 2017 Apr;34(2):195-200. doi: 10.1123/apaq.2016-0055.</t>
  </si>
  <si>
    <t>Int J Rheum Dis. 2017 Feb;20(2):245-251. doi: 10.1111/1756-185X.12856. Epub 2016 Nov 5.</t>
  </si>
  <si>
    <t>Acta Ophthalmol. 2017 Nov;95(7):e539-e547. doi: 10.1111/aos.13450. Epub 2017 May 27.</t>
  </si>
  <si>
    <t>Acta Ophthalmol. 2017 Aug;95(5):460-463. doi: 10.1111/aos.13480. Epub 2017 May 29.</t>
  </si>
  <si>
    <t>Clin Exp Optom. 2017 Nov;100(6):569-576. doi: 10.1111/cxo.12552. Epub 2017 May 26. Review.</t>
  </si>
  <si>
    <t>Soc Psychiatry Psychiatr Epidemiol. 2017 Jul;52(7):807-813. doi: 10.1007/s00127-017-1397-6. Epub 2017 May 29.</t>
  </si>
  <si>
    <t>Int J Mol Sci. 2017 May 28;18(6). pii: E1150. doi: 10.3390/ijms18061150.</t>
  </si>
  <si>
    <t>Neuromuscul Disord. 2017 Jul;27(7):616-618. doi: 10.1016/j.nmd.2017.03.013. Epub 2017 Apr 6.</t>
  </si>
  <si>
    <t>Ophthalmology. 2017 Nov;124(11):1652-1661. doi: 10.1016/j.ophtha.2017.04.031. Epub 2017 May 26.</t>
  </si>
  <si>
    <t>Curr Med Chem. 2017;24(28):3054-3067. doi: 10.2174/0929867324666170530093902. Review.</t>
  </si>
  <si>
    <t>Ophthalmologica. 2017;238(1-2):52-58. doi: 10.1159/000475476. Epub 2017 May 30.</t>
  </si>
  <si>
    <t>Nat Genet. 2017 Jul;49(7):993-1004. doi: 10.1038/ng.3875. Epub 2017 May 29.</t>
  </si>
  <si>
    <t>Clin Interv Aging. 2017 May 15;12:785-792. doi: 10.2147/CIA.S137580. eCollection 2017. Review.</t>
  </si>
  <si>
    <t>PLoS One. 2017 May 26;12(5):e0177320. doi: 10.1371/journal.pone.0177320. eCollection 2017.</t>
  </si>
  <si>
    <t>Gene. 2017 Aug 30;626:305-308. doi: 10.1016/j.gene.2017.05.051. Epub 2017 May 25.</t>
  </si>
  <si>
    <t>Stem Cell Reports. 2017 Jun 6;8(6):1659-1674. doi: 10.1016/j.stemcr.2017.04.030. Epub 2017 May 25.</t>
  </si>
  <si>
    <t>Exp Eye Res. 2017 Aug;161:10-16. doi: 10.1016/j.exer.2017.05.010. Epub 2017 May 26.</t>
  </si>
  <si>
    <t>Graefes Arch Clin Exp Ophthalmol. 2017 Aug;255(8):1559-1564. doi: 10.1007/s00417-017-3696-8. Epub 2017 May 27.</t>
  </si>
  <si>
    <t>Anticancer Res. 2017 Jun;37(6):3025-3033.</t>
  </si>
  <si>
    <t>Pathol Res Pract. 2017 Jun;213(6):654-658. doi: 10.1016/j.prp.2017.02.015. Epub 2017 Mar 1.</t>
  </si>
  <si>
    <t>Ophthalmology. 2017 Sep;124(9):1296-1304. doi: 10.1016/j.ophtha.2017.03.057. Epub 2017 May 24.</t>
  </si>
  <si>
    <t>Ophthalmology. 2017 Oct;124(10):1449-1456. doi: 10.1016/j.ophtha.2017.04.021. Epub 2017 May 24.</t>
  </si>
  <si>
    <t>Ophthalmology. 2017 Nov;124(11):1600-1611. doi: 10.1016/j.ophtha.2017.04.027. Epub 2017 May 24.</t>
  </si>
  <si>
    <t>Ophthalmology. 2017 Sep;124(9):1412-1423. doi: 10.1016/j.ophtha.2017.03.060. Epub 2017 May 24.</t>
  </si>
  <si>
    <t>Cont Lens Anterior Eye. 2017 Oct;40(5):283-292. doi: 10.1016/j.clae.2017.04.002. Epub 2017 May 24.</t>
  </si>
  <si>
    <t>Cont Lens Anterior Eye. 2017 Oct;40(5):293-300. doi: 10.1016/j.clae.2017.04.007. Epub 2017 May 25.</t>
  </si>
  <si>
    <t>Psychiatry Res. 2017 Jul 30;265:65-71. doi: 10.1016/j.pscychresns.2017.05.004. Epub 2017 May 17.</t>
  </si>
  <si>
    <t>Med Sci Monit. 2017 May 27;23:2565-2583.</t>
  </si>
  <si>
    <t>Jpn J Ophthalmol. 2017 Jul;61(4):314-323. doi: 10.1007/s10384-017-0519-8. Epub 2017 May 26.</t>
  </si>
  <si>
    <t>Jpn J Radiol. 2017 Aug;35(8):454-462. doi: 10.1007/s11604-017-0653-8. Epub 2017 May 26.</t>
  </si>
  <si>
    <t>J Neurol Neurosurg Psychiatry. 2017 Aug;88(8):632-638. doi: 10.1136/jnnp-2016-314839. Epub 2017 May 26.</t>
  </si>
  <si>
    <t>Exp Eye Res. 2017 Aug;161:1-9. doi: 10.1016/j.exer.2017.05.006. Epub 2017 May 23.</t>
  </si>
  <si>
    <t>Am J Ophthalmol. 2017 Aug;180:18-28. doi: 10.1016/j.ajo.2017.05.017. Epub 2017 May 24.</t>
  </si>
  <si>
    <t>Am J Ophthalmol. 2017 Aug;180:8-17. doi: 10.1016/j.ajo.2017.05.014. Epub 2017 May 24.</t>
  </si>
  <si>
    <t>Am J Ophthalmol. 2017 Aug;180:133-141. doi: 10.1016/j.ajo.2017.05.013. Epub 2017 May 24.</t>
  </si>
  <si>
    <t>Am J Ophthalmol. 2017 Aug;180:29-38. doi: 10.1016/j.ajo.2017.05.016. Epub 2017 May 24. Review.</t>
  </si>
  <si>
    <t>Am J Ophthalmol. 2017 Aug;180:102-109. doi: 10.1016/j.ajo.2017.05.015. Epub 2017 May 24.</t>
  </si>
  <si>
    <t>Ophthalmology. 2017 Oct;124(10):1466-1474. doi: 10.1016/j.ophtha.2017.04.023. Epub 2017 May 23.</t>
  </si>
  <si>
    <t>Ophthalmology. 2017 Oct;124(10):1532-1539. doi: 10.1016/j.ophtha.2017.04.013. Epub 2017 May 23.</t>
  </si>
  <si>
    <t>Ophthalmology. 2017 Nov;124(11):1640-1651. doi: 10.1016/j.ophtha.2017.04.026. Epub 2017 May 23.</t>
  </si>
  <si>
    <t>J Vis. 2017 May 1;17(5):15. doi: 10.1167/17.5.15.</t>
  </si>
  <si>
    <t>Hum Mol Genet. 2017 Aug 1;26(R1):R28-R36. doi: 10.1093/hmg/ddx205. Review.</t>
  </si>
  <si>
    <t>Invest Ophthalmol Vis Sci. 2017 May 1;58(5):2774-2784. doi: 10.1167/iovs.16-21341.</t>
  </si>
  <si>
    <t>Invest Ophthalmol Vis Sci. 2017 May 1;58(5):2732-2738. doi: 10.1167/iovs.17-21443.</t>
  </si>
  <si>
    <t>Invest Ophthalmol Vis Sci. 2017 May 1;58(5):2705-2714. doi: 10.1167/iovs.16-20240.</t>
  </si>
  <si>
    <t>Invest Ophthalmol Vis Sci. 2017 May 1;58(5):2765-2773. doi: 10.1167/iovs.17-21761.</t>
  </si>
  <si>
    <t>Invest Ophthalmol Vis Sci. 2017 May 1;58(5):2746-2754. doi: 10.1167/iovs.16-20899.</t>
  </si>
  <si>
    <t>Invest Ophthalmol Vis Sci. 2017 May 1;58(5):2739-2745. doi: 10.1167/iovs.17-21592.</t>
  </si>
  <si>
    <t>Curr Opin Ophthalmol. 2017 Sep;28(5):430-435. doi: 10.1097/ICU.0000000000000398. Review.</t>
  </si>
  <si>
    <t>Curr Opin Ophthalmol. 2017 Sep;28(5):534-538. doi: 10.1097/ICU.0000000000000397. Review.</t>
  </si>
  <si>
    <t>Curr Opin Ophthalmol. 2017 Sep;28(5):514-521. doi: 10.1097/ICU.0000000000000395. Review.</t>
  </si>
  <si>
    <t>Pediatr Blood Cancer. 2017 Sep;64(9). doi: 10.1002/pbc.26540. Epub 2017 May 26.</t>
  </si>
  <si>
    <t>Eye (Lond). 2017 Oct;31(10):1451-1455. doi: 10.1038/eye.2017.76. Epub 2017 May 26.</t>
  </si>
  <si>
    <t>Eye (Lond). 2017 Nov;31(11):1523-1536. doi: 10.1038/eye.2017.81. Epub 2017 May 26. Review.</t>
  </si>
  <si>
    <t>Eye (Lond). 2017 Oct;31(10):1443-1450. doi: 10.1038/eye.2017.74. Epub 2017 May 26.</t>
  </si>
  <si>
    <t>Eye (Lond). 2017 Oct;31(10):1383-1398. doi: 10.1038/eye.2017.65. Epub 2017 May 26. Review.</t>
  </si>
  <si>
    <t>Eye (Lond). 2017 Oct;31(10):1456-1462. doi: 10.1038/eye.2017.85. Epub 2017 May 26.</t>
  </si>
  <si>
    <t>Eye (Lond). 2017 Jun;31(6):846-855. doi: 10.1038/eye.2017.72. Epub 2017 May 26.</t>
  </si>
  <si>
    <t>Glia. 2017 Aug;65(8):1333-1349. doi: 10.1002/glia.23165. Epub 2017 May 26.</t>
  </si>
  <si>
    <t>Graefes Arch Clin Exp Ophthalmol. 2017 Aug;255(8):1593-1604. doi: 10.1007/s00417-017-3695-9. Epub 2017 May 25.</t>
  </si>
  <si>
    <t>Middle East Afr J Ophthalmol. 2017 Jan-Mar;24(1):61-63. doi: 10.4103/meajo.MEAJO_211_15.</t>
  </si>
  <si>
    <t>Middle East Afr J Ophthalmol. 2017 Jan-Mar;24(1):57-60. doi: 10.4103/meajo.MEAJO_37_16. Review.</t>
  </si>
  <si>
    <t>Middle East Afr J Ophthalmol. 2017 Jan-Mar;24(1):51-53. doi: 10.4103/meajo.MEAJO_89_15.</t>
  </si>
  <si>
    <t>Middle East Afr J Ophthalmol. 2017 Jan-Mar;24(1):48-50. doi: 10.4103/meajo.MEAJO_347_16.</t>
  </si>
  <si>
    <t>Middle East Afr J Ophthalmol. 2017 Jan-Mar;24(1):43-47. doi: 10.4103/meajo.MEAJO_226_15.</t>
  </si>
  <si>
    <t>Middle East Afr J Ophthalmol. 2017 Jan-Mar;24(1):30-42. doi: 10.4103/meajo.MEAJO_276_16.</t>
  </si>
  <si>
    <t>Middle East Afr J Ophthalmol. 2017 Jan-Mar;24(1):24-29. doi: 10.4103/meajo.MEAJO_255_16. Review.</t>
  </si>
  <si>
    <t>Middle East Afr J Ophthalmol. 2017 Jan-Mar;24(1):18-23. doi: 10.4103/meajo.MEAJO_305_16. Review.</t>
  </si>
  <si>
    <t>Middle East Afr J Ophthalmol. 2017 Jan-Mar;24(1):11-17. doi: 10.4103/meajo.MEAJO_264_16. Review.</t>
  </si>
  <si>
    <t>Middle East Afr J Ophthalmol. 2017 Jan-Mar;24(1):2-10. doi: 10.4103/meajo.MEAJO_252_16. Review.</t>
  </si>
  <si>
    <t>FASEB J. 2017 Sep;31(9):3746-3756. doi: 10.1096/fj.201700294. Epub 2017 May 25.</t>
  </si>
  <si>
    <t>Br J Ophthalmol. 2017 Aug;101(8):1138-1142. doi: 10.1136/bjophthalmol-2016-309890. Epub 2017 May 25.</t>
  </si>
  <si>
    <t>Br J Ophthalmol. 2018 Jan;102(1):97-101. doi: 10.1136/bjophthalmol-2017-310448. Epub 2017 May 25.</t>
  </si>
  <si>
    <t>Br J Ophthalmol. 2018 Jan;102(1):84-90. doi: 10.1136/bjophthalmol-2016-310128. Epub 2017 May 25.</t>
  </si>
  <si>
    <t>Ophthalmology. 2017 Oct;124(10):1548-1555. doi: 10.1016/j.ophtha.2017.04.010. Epub 2017 May 22.</t>
  </si>
  <si>
    <t>Ophthalmology. 2017 Aug;124(8):1229-1236. doi: 10.1016/j.ophtha.2017.03.049. Epub 2017 May 22.</t>
  </si>
  <si>
    <t>Stem Cell Res Ther. 2017 May 25;8(1):120. doi: 10.1186/s13287-017-0577-3.</t>
  </si>
  <si>
    <t>BMC Ophthalmol. 2017 May 25;17(1):80. doi: 10.1186/s12886-017-0474-7.</t>
  </si>
  <si>
    <t xml:space="preserve">PLoS One. 2017 May 17;12(5):e0178004. doi: 10.1371/journal.pone.0178004. eCollection 2017. Erratum in: PLoS One. 2017 Jul 10;12 (7):e0181390. </t>
  </si>
  <si>
    <t>Am J Med Genet A. 2017 Aug;173(8):2240-2245. doi: 10.1002/ajmg.a.38291. Epub 2017 May 25.</t>
  </si>
  <si>
    <t>Clin Exp Optom. 2018 Jan;101(1):100-108. doi: 10.1111/cxo.12556. Epub 2017 May 24.</t>
  </si>
  <si>
    <t>Cancer. 2017 Jun 1;123(S11):2104-2117. doi: 10.1002/cncr.30593. Review.</t>
  </si>
  <si>
    <t>JAMA Ophthalmol. 2017 Jul 1;135(7):687-695. doi: 10.1001/jamaophthalmol.2017.1121.</t>
  </si>
  <si>
    <t>JAMA Ophthalmol. 2017 Jul 1;135(7):696-703. doi: 10.1001/jamaophthalmol.2017.1162.</t>
  </si>
  <si>
    <t>JAMA Ophthalmol. 2017 Jul 1;135(7):742-747. doi: 10.1001/jamaophthalmol.2017.1396.</t>
  </si>
  <si>
    <t>JAMA Ophthalmol. 2017 Jul 1;135(7):749-760. doi: 10.1001/jamaophthalmol.2017.1401.</t>
  </si>
  <si>
    <t>PLoS One. 2017 May 23;12(5):e0177230. doi: 10.1371/journal.pone.0177230. eCollection 2017.</t>
  </si>
  <si>
    <t>PLoS One. 2017 May 23;12(5):e0178236. doi: 10.1371/journal.pone.0178236. eCollection 2017.</t>
  </si>
  <si>
    <t>PLoS One. 2017 May 18;12(5):e0178079. doi: 10.1371/journal.pone.0178079. eCollection 2017.</t>
  </si>
  <si>
    <t>PLoS One. 2017 May 25;12(5):e0177998. doi: 10.1371/journal.pone.0177998. eCollection 2017.</t>
  </si>
  <si>
    <t>PLoS One. 2017 May 23;12(5):e0178030. doi: 10.1371/journal.pone.0178030. eCollection 2017.</t>
  </si>
  <si>
    <t>PLoS One. 2017 May 25;12(5):e0177991. doi: 10.1371/journal.pone.0177991. eCollection 2017.</t>
  </si>
  <si>
    <t>PLoS One. 2017 May 18;12(5):e0177749. doi: 10.1371/journal.pone.0177749. eCollection 2017.</t>
  </si>
  <si>
    <t>PLoS One. 2017 May 18;12(5):e0177769. doi: 10.1371/journal.pone.0177769. eCollection 2017.</t>
  </si>
  <si>
    <t>PLoS One. 2017 May 23;12(5):e0177726. doi: 10.1371/journal.pone.0177726. eCollection 2017.</t>
  </si>
  <si>
    <t>PLoS One. 2017 May 25;12(5):e0177247. doi: 10.1371/journal.pone.0177247. eCollection 2017.</t>
  </si>
  <si>
    <t>PLoS One. 2017 May 23;12(5):e0177846. doi: 10.1371/journal.pone.0177846. eCollection 2017.</t>
  </si>
  <si>
    <t>PLoS One. 2017 May 23;12(5):e0177241. doi: 10.1371/journal.pone.0177241. eCollection 2017.</t>
  </si>
  <si>
    <t>PLoS One. 2017 May 18;12(5):e0177526. doi: 10.1371/journal.pone.0177526. eCollection 2017.</t>
  </si>
  <si>
    <t>PLoS Negl Trop Dis. 2017 May 24;11(5):e0005503. doi: 10.1371/journal.pntd.0005503. eCollection 2017 May.</t>
  </si>
  <si>
    <t>J Neuroophthalmol. 2017 Dec;37(4):401-402. doi: 10.1097/WNO.0000000000000528.</t>
  </si>
  <si>
    <t>Retina. 2018 Jan;38 Suppl 1:S114-S122. doi: 10.1097/IAE.0000000000001724.</t>
  </si>
  <si>
    <t>Retina. 2018 Jan;38 Suppl 1:S20-S26. doi: 10.1097/IAE.0000000000001715.</t>
  </si>
  <si>
    <t>Retina. 2017 Dec;37(12):2208-2225. doi: 10.1097/IAE.0000000000001719. Review.</t>
  </si>
  <si>
    <t xml:space="preserve">Retina. 2017 Jun;37(6):e69-e70. doi: 10.1097/IAE.0000000000001483. No abstract available. </t>
  </si>
  <si>
    <t>Adv Ther. 2017 Jul;34(7):1528-1555. doi: 10.1007/s12325-017-0559-y. Epub 2017 May 24. Review.</t>
  </si>
  <si>
    <t>J Immunol. 2017 Jul 1;199(1):186-203. doi: 10.4049/jimmunol.1700145. Epub 2017 May 24.</t>
  </si>
  <si>
    <t>J Neurosci. 2017 Jun 21;37(25):6113-6124. doi: 10.1523/JNEUROSCI.0584-17.2017. Epub 2017 May 24.</t>
  </si>
  <si>
    <t>Clin Sci (Lond). 2017 Jun 28;131(13):1515-1527. doi: 10.1042/CS20170234. Print 2017 Jul 1.</t>
  </si>
  <si>
    <t>Maturitas. 2017 Jun;100:77-81. doi: 10.1016/j.maturitas.2017.03.318. Epub 2017 Apr 2.</t>
  </si>
  <si>
    <t>Aerosp Med Hum Perform. 2017 Jun 1;88(6):574-578. doi: 10.3357/AMHP.4729.2017.</t>
  </si>
  <si>
    <t>Invest Ophthalmol Vis Sci. 2017 May 1;58(5):2725-2731. doi: 10.1167/iovs.16-21340.</t>
  </si>
  <si>
    <t>Invest Ophthalmol Vis Sci. 2017 May 1;58(5):2715-2724. doi: 10.1167/iovs.16-21004.</t>
  </si>
  <si>
    <t>Invest Ophthalmol Vis Sci. 2017 May 1;58(5):2695-2704. doi: 10.1167/iovs.17-21791.</t>
  </si>
  <si>
    <t>Retina. 2017 Jun;37(6):1140-1151. doi: 10.1097/IAE.0000000000001680.</t>
  </si>
  <si>
    <t>Ophthal Plast Reconstr Surg. 2017 Nov/Dec;33(6):e160-e161. doi: 10.1097/IOP.0000000000000932.</t>
  </si>
  <si>
    <t>Ophthal Plast Reconstr Surg. 2017 Nov/Dec;33(6):e162-e163. doi: 10.1097/IOP.0000000000000933.</t>
  </si>
  <si>
    <t>Medicine (Baltimore). 2017 May;96(21):e6981. doi: 10.1097/MD.0000000000006981.</t>
  </si>
  <si>
    <t>Optom Vis Sci. 2017 Jun;94(6):714-724. doi: 10.1097/OPX.0000000000001081.</t>
  </si>
  <si>
    <t>Optom Vis Sci. 2017 Jun;94(6):688-693. doi: 10.1097/OPX.0000000000001086.</t>
  </si>
  <si>
    <t>Optom Vis Sci. 2017 Jun;94(6):680-687. doi: 10.1097/OPX.0000000000001075.</t>
  </si>
  <si>
    <t>Optom Vis Sci. 2017 Jun;94(6):654-663. doi: 10.1097/OPX.0000000000001085.</t>
  </si>
  <si>
    <t xml:space="preserve">Retina. 2017 Jun;37(6):1215-1217. doi: 10.1097/IAE.0000000000001704. No abstract available. </t>
  </si>
  <si>
    <t>Ophthalmic Res. 2017;58(3):131-141. doi: 10.1159/000471885. Epub 2017 May 25.</t>
  </si>
  <si>
    <t>J Pharm Biomed Anal. 2017 Aug 5;142:343-347. doi: 10.1016/j.jpba.2017.05.025. Epub 2017 May 15.</t>
  </si>
  <si>
    <t xml:space="preserve">N Engl J Med. 2017 May 25;376(21):2079-2081. doi: 10.1056/NEJMcibr1702486. No abstract available. </t>
  </si>
  <si>
    <t>J Craniofac Surg. 2017 Jul;28(5):e444-e446. doi: 10.1097/SCS.0000000000003634.</t>
  </si>
  <si>
    <t>J Neuroophthalmol. 2017 Dec;37(4):398-400. doi: 10.1097/WNO.0000000000000529.</t>
  </si>
  <si>
    <t>J Neuroophthalmol. 2017 Sep;37(3):258-264. doi: 10.1097/WNO.0000000000000521.</t>
  </si>
  <si>
    <t>J Nutr Health Aging. 2017;21(6):692-698. doi: 110.1007/s12603-016-0768-0.</t>
  </si>
  <si>
    <t>Graefes Arch Clin Exp Ophthalmol. 2017 Jul;255(7):1395-1407. doi: 10.1007/s00417-017-3678-x. Epub 2017 May 24.</t>
  </si>
  <si>
    <t>BMJ Case Rep. 2017 May 22;2017. pii: bcr-2017-219402. doi: 10.1136/bcr-2017-219402.</t>
  </si>
  <si>
    <t>Arch Dis Child Fetal Neonatal Ed. 2017 Nov;102(6):F532-F537. doi: 10.1136/archdischild-2016-312533. Epub 2017 May 23.</t>
  </si>
  <si>
    <t>Phys Med. 2017 May;37:32-36. doi: 10.1016/j.ejmp.2017.04.004. Epub 2017 Apr 11.</t>
  </si>
  <si>
    <t>BMC Ophthalmol. 2017 May 23;17(1):79. doi: 10.1186/s12886-017-0471-x.</t>
  </si>
  <si>
    <t>Ophthalmologica. 2017;238(1-2):110-118. doi: 10.1159/000473864. Epub 2017 May 24.</t>
  </si>
  <si>
    <t>Ophthalmic Res. 2017;58(2):85-93. doi: 10.1159/000468942. Epub 2017 May 24.</t>
  </si>
  <si>
    <t>Clin Neurophysiol. 2017 Jul;128(7):1258-1263. doi: 10.1016/j.clinph.2017.04.013. Epub 2017 Apr 26.</t>
  </si>
  <si>
    <t>Braz J Infect Dis. 2017 Jul - Aug;21(4):391-395. doi: 10.1016/j.bjid.2017.03.016. Epub 2017 May 20.</t>
  </si>
  <si>
    <t>Invest Ophthalmol Vis Sci. 2017 Feb 1;58(2):997-1000. doi: 10.1167/iovs.16-20421.</t>
  </si>
  <si>
    <t>Invest Ophthalmol Vis Sci. 2017 Feb 1;58(2):990-996. doi: 10.1167/iovs.16-20659.</t>
  </si>
  <si>
    <t>Invest Ophthalmol Vis Sci. 2017 Feb 1;58(2):981-989. doi: 10.1167/iovs.16-20600.</t>
  </si>
  <si>
    <t>Invest Ophthalmol Vis Sci. 2017 Feb 1;58(2):974-980. doi: 10.1167/iovs.16-20783.</t>
  </si>
  <si>
    <t>Korean J Ophthalmol. 2017 Jun;31(3):202-208. doi: 10.3341/kjo.2016.0042. Epub 2017 May 12.</t>
  </si>
  <si>
    <t>Korean J Ophthalmol. 2017 Jun;31(3):194-201. doi: 10.3341/kjo.2016.0034. Epub 2017 May 12.</t>
  </si>
  <si>
    <t>Korean J Ophthalmol. 2017 Jun;31(3):217-229. doi: 10.3341/kjo.2016.0018. Epub 2017 May 12.</t>
  </si>
  <si>
    <t>Korean J Ophthalmol. 2017 Jun;31(3):268-274. doi: 10.3341/kjo.2015.0168. Epub 2017 May 11.</t>
  </si>
  <si>
    <t>Korean J Ophthalmol. 2017 Jun;31(3):183-193. doi: 10.3341/kjo.2017.0024. Epub 2017 May 12. Review.</t>
  </si>
  <si>
    <t>Korean J Ophthalmol. 2017 Jun;31(3):230-239. doi: 10.3341/kjo.2016.0035. Epub 2017 May 12.</t>
  </si>
  <si>
    <t>Graefes Arch Clin Exp Ophthalmol. 2017 Aug;255(8):1551-1558. doi: 10.1007/s00417-017-3693-y. Epub 2017 May 22.</t>
  </si>
  <si>
    <t>J Immunol. 2017 Jul 1;199(1):292-303. doi: 10.4049/jimmunol.1600483. Epub 2017 May 22.</t>
  </si>
  <si>
    <t>G3 (Bethesda). 2017 Jul 5;7(7):2327-2335. doi: 10.1534/g3.117.043109.</t>
  </si>
  <si>
    <t>Diabetes. 2017 Jun;66(6):1453-1460. doi: 10.2337/db16-1364. Review.</t>
  </si>
  <si>
    <t>Cont Lens Anterior Eye. 2017 Oct;40(5):329-334. doi: 10.1016/j.clae.2017.05.006. Epub 2017 May 19.</t>
  </si>
  <si>
    <t>Ophthalmology. 2017 Oct;124(10):1485-1495. doi: 10.1016/j.ophtha.2017.04.011. Epub 2017 May 19.</t>
  </si>
  <si>
    <t>Prog Retin Eye Res. 2017 Nov;61:23-34. doi: 10.1016/j.preteyeres.2017.05.003. Epub 2017 May 19. Review.</t>
  </si>
  <si>
    <t>BMC Ophthalmol. 2017 May 22;17(1):76. doi: 10.1186/s12886-017-0469-4.</t>
  </si>
  <si>
    <t>BMC Ophthalmol. 2017 May 22;17(1):78. doi: 10.1186/s12886-017-0473-8.</t>
  </si>
  <si>
    <t>BMC Ophthalmol. 2017 May 22;17(1):77. doi: 10.1186/s12886-017-0472-9.</t>
  </si>
  <si>
    <t>Ophthalmic Epidemiol. 2017 Dec;24(6):401-405. doi: 10.1080/09286586.2017.1320412. Epub 2017 May 22.</t>
  </si>
  <si>
    <t>Expert Rev Proteomics. 2017 Jun;14(6):491-498. doi: 10.1080/14789450.2017.1333904. Epub 2017 May 26. Review.</t>
  </si>
  <si>
    <t>Immunopharmacol Immunotoxicol. 2017 Aug;39(4):243-250. doi: 10.1080/08923973.2017.1327967. Epub 2017 May 22.</t>
  </si>
  <si>
    <t>Theranostics. 2017 Apr 3;7(6):1447-1462. doi: 10.7150/thno.17451. eCollection 2017.</t>
  </si>
  <si>
    <t>Int J Biol Sci. 2017 Mar 11;13(4):426-433. doi: 10.7150/ijbs.18331. eCollection 2017. Review.</t>
  </si>
  <si>
    <t>J Vet Med Sci. 2017 Jul 7;79(7):1151-1154. doi: 10.1292/jvms.17-0078. Epub 2017 May 22.</t>
  </si>
  <si>
    <t>Brain Res Bull. 2017 Jun;132:53-60. doi: 10.1016/j.brainresbull.2017.05.007. Epub 2017 May 18. Review.</t>
  </si>
  <si>
    <t>Int J Biol Macromol. 2017 Oct;103:764-770. doi: 10.1016/j.ijbiomac.2017.05.109. Epub 2017 May 19.</t>
  </si>
  <si>
    <t>Acta Biomater. 2017 Aug;58:278-290. doi: 10.1016/j.actbio.2017.05.042. Epub 2017 May 18.</t>
  </si>
  <si>
    <t>Graefes Arch Clin Exp Ophthalmol. 2017 Aug;255(8):1643-1650. doi: 10.1007/s00417-017-3683-0. Epub 2017 May 20.</t>
  </si>
  <si>
    <t>Am J Ophthalmol. 2017 Jul;179:198-204. doi: 10.1016/j.ajo.2017.05.009. Epub 2017 May 17.</t>
  </si>
  <si>
    <t>Diabetes Res Clin Pract. 2017 Jul;129:154-159. doi: 10.1016/j.diabres.2017.04.024. Epub 2017 May 10. Review.</t>
  </si>
  <si>
    <t>Ophthalmology. 2017 Oct;124(10):1504-1509. doi: 10.1016/j.ophtha.2017.04.016. Epub 2017 May 17.</t>
  </si>
  <si>
    <t>Ophthalmology. 2017 Oct;124(10):1540-1547. doi: 10.1016/j.ophtha.2017.04.015. Epub 2017 May 17.</t>
  </si>
  <si>
    <t>World Neurosurg. 2017 Aug;104:745-751. doi: 10.1016/j.wneu.2017.04.171. Epub 2017 May 17.</t>
  </si>
  <si>
    <t>Exp Eye Res. 2017 Aug;161:163-173. doi: 10.1016/j.exer.2017.05.005. Epub 2017 May 17.</t>
  </si>
  <si>
    <t>Neurol Sci. 2017 May;38(Suppl 1):99-102. doi: 10.1007/s10072-017-2890-0. Review.</t>
  </si>
  <si>
    <t>Graefes Arch Clin Exp Ophthalmol. 2017 Jul;255(7):1259-1273. doi: 10.1007/s00417-017-3647-4. Epub 2017 May 19. Review.</t>
  </si>
  <si>
    <t>Curr Diab Rep. 2017 Jul;17(7):48. doi: 10.1007/s11892-017-0880-5. Review.</t>
  </si>
  <si>
    <t>Appl Environ Microbiol. 2017 Jul 17;83(15). pii: e00690-17. doi: 10.1128/AEM.00690-17. Print 2017 Aug 1.</t>
  </si>
  <si>
    <t>World Neurosurg. 2017 Aug;104:372-375. doi: 10.1016/j.wneu.2017.05.034. Epub 2017 May 16.</t>
  </si>
  <si>
    <t>Am J Ophthalmol. 2017 Aug;180:1-7. doi: 10.1016/j.ajo.2017.05.008. Epub 2017 May 17.</t>
  </si>
  <si>
    <t xml:space="preserve">Lancet. 2017 Jul 1;390(10089):50-61. doi: 10.1016/S0140-6736(17)30979-0. Epub 2017 May 17. Erratum in: Lancet. 2017 Jul 1;390(10089):28. </t>
  </si>
  <si>
    <t>Clin Immunol. 2017 Oct;183:225-232. doi: 10.1016/j.clim.2017.04.009. Epub 2017 May 17.</t>
  </si>
  <si>
    <t>BMC Ophthalmol. 2017 May 19;17(1):74. doi: 10.1186/s12886-017-0468-5.</t>
  </si>
  <si>
    <t>BMC Ophthalmol. 2017 May 19;17(1):73. doi: 10.1186/s12886-017-0476-5.</t>
  </si>
  <si>
    <t>BMC Ophthalmol. 2017 May 19;17(1):75. doi: 10.1186/s12886-017-0475-6.</t>
  </si>
  <si>
    <t>Eur J Ophthalmol. 2017 Jun 26;27(4):e129-e133. doi: 10.5301/ejo.5000984.</t>
  </si>
  <si>
    <t>Invest Ophthalmol Vis Sci. 2017 May 1;58(6):BIO82-BIO87. doi: 10.1167/iovs.17-21413.</t>
  </si>
  <si>
    <t>Invest Ophthalmol Vis Sci. 2017 May 1;58(6):BIO76-BIO81. doi: 10.1167/iovs.17-21790. Review.</t>
  </si>
  <si>
    <t>Invest Ophthalmol Vis Sci. 2017 May 1;58(5):2685-2694. doi: 10.1167/iovs.17-21653.</t>
  </si>
  <si>
    <t>Invest Ophthalmol Vis Sci. 2017 May 1;58(5):2652-2658. doi: 10.1167/iovs.16-21086.</t>
  </si>
  <si>
    <t>Invest Ophthalmol Vis Sci. 2017 May 1;58(5):2647-2651. doi: 10.1167/iovs.17-21894.</t>
  </si>
  <si>
    <t>Eye (Lond). 2017 Oct;31(10):1427-1434. doi: 10.1038/eye.2017.82. Epub 2017 May 19.</t>
  </si>
  <si>
    <t>Eye (Lond). 2017 Oct;31(10):1417-1426. doi: 10.1038/eye.2017.78. Epub 2017 May 19.</t>
  </si>
  <si>
    <t>Eye (Lond). 2017 Oct;31(10):1435-1442. doi: 10.1038/eye.2017.84. Epub 2017 May 19.</t>
  </si>
  <si>
    <t>Eye (Lond). 2017 Sep;31(9):1259-1265. doi: 10.1038/eye.2017.79. Epub 2017 May 19.</t>
  </si>
  <si>
    <t>Chin Med J (Engl). 2017 Jun 5;130(11):1342-1351. doi: 10.4103/0366-6999.206340.</t>
  </si>
  <si>
    <t>J Neurosurg Pediatr. 2017 Aug;20(2):113-118. doi: 10.3171/2017.2.PEDS16567. Epub 2017 May 19.</t>
  </si>
  <si>
    <t xml:space="preserve">Nat Rev Endocrinol. 2017 Jul;13(7):377. doi: 10.1038/nrendo.2017.67. Epub 2017 May 19. No abstract available. </t>
  </si>
  <si>
    <t>Dig Dis Sci. 2017 Aug;62(8):1953-1962. doi: 10.1007/s10620-017-4606-y. Epub 2017 May 18.</t>
  </si>
  <si>
    <t>Methods Mol Biol. 2017;1618:15-27. doi: 10.1007/978-1-4939-7051-3_3.</t>
  </si>
  <si>
    <t>Graefes Arch Clin Exp Ophthalmol. 2017 Aug;255(8):1581-1592. doi: 10.1007/s00417-017-3690-1. Epub 2017 May 18.</t>
  </si>
  <si>
    <t>Rom J Morphol Embryol. 2017;58(1):281-285.</t>
  </si>
  <si>
    <t>Surv Ophthalmol. 2018 Jan - Feb;63(1):9-39. doi: 10.1016/j.survophthal.2017.05.003. Epub 2017 May 15. Review.</t>
  </si>
  <si>
    <t>Cont Lens Anterior Eye. 2017 Oct;40(5):346-350. doi: 10.1016/j.clae.2017.05.005. Epub 2017 May 16.</t>
  </si>
  <si>
    <t>Cont Lens Anterior Eye. 2017 Aug;40(4):267-269. doi: 10.1016/j.clae.2017.05.004. Epub 2017 May 15.</t>
  </si>
  <si>
    <t>Epidemiol Infect. 2017 Sep;145(12):2520-2529. doi: 10.1017/S0950268817000978. Epub 2017 May 19.</t>
  </si>
  <si>
    <t>BMC Med Genet. 2017 May 18;18(1):56. doi: 10.1186/s12881-017-0406-7.</t>
  </si>
  <si>
    <t>Retin Cases Brief Rep. 2017 Summer;11(3):277-280. doi: 10.1097/ICB.0000000000000343.</t>
  </si>
  <si>
    <t>JAMA Ophthalmol. 2017 Jul 1;135(7):724-732. doi: 10.1001/jamaophthalmol.2017.1176.</t>
  </si>
  <si>
    <t>JAMA Ophthalmol. 2017 Jul 1;135(7):715-721. doi: 10.1001/jamaophthalmol.2017.1153.</t>
  </si>
  <si>
    <t>JAMA Ophthalmol. 2017 Jul 1;135(7):734-739. doi: 10.1001/jamaophthalmol.2017.1279.</t>
  </si>
  <si>
    <t>JAMA Ophthalmol. 2017 Jul 1;135(7):706-714. doi: 10.1001/jamaophthalmol.2017.1150.</t>
  </si>
  <si>
    <t>Curr Opin Ophthalmol. 2017 Sep;28(5):410-415. doi: 10.1097/ICU.0000000000000392. Review.</t>
  </si>
  <si>
    <t>J Neuroophthalmol. 2017 Dec;37(4):405-410. doi: 10.1097/WNO.0000000000000502.</t>
  </si>
  <si>
    <t>J Vis Exp. 2017 Apr 24;(122). doi: 10.3791/54038.</t>
  </si>
  <si>
    <t>Aerosp Med Hum Perform. 2017 Apr 1;88(4):437-439. doi: 10.3357/AMHP.4739.2016.</t>
  </si>
  <si>
    <t>Ophthalmic Physiol Opt. 2017 Jul;37(4):385-398. doi: 10.1111/opo.12388. Epub 2017 May 18.</t>
  </si>
  <si>
    <t>Cochrane Database Syst Rev. 2017 May 18;5:CD009781. doi: 10.1002/14651858.CD009781.pub2. Review.</t>
  </si>
  <si>
    <t>J Cell Biol. 2017 Jun 5;216(6):1579-1596. doi: 10.1083/jcb.201701165. Epub 2017 May 17.</t>
  </si>
  <si>
    <t>Am J Clin Nutr. 2017 Jul;106(1):16-26. doi: 10.3945/ajcn.117.153825. Epub 2017 May 17. Review.</t>
  </si>
  <si>
    <t>BMC Ophthalmol. 2017 May 17;17(1):71. doi: 10.1186/s12886-017-0465-8.</t>
  </si>
  <si>
    <t>Clin Exp Optom. 2018 Jan;101(1):123-128. doi: 10.1111/cxo.12550. Epub 2017 May 17.</t>
  </si>
  <si>
    <t>Medicine (Baltimore). 2017 May;96(20):e6914. doi: 10.1097/MD.0000000000006914. Review.</t>
  </si>
  <si>
    <t>Optom Vis Sci. 2017 Jun;94(6):707-713. doi: 10.1097/OPX.0000000000001080.</t>
  </si>
  <si>
    <t>Optom Vis Sci. 2017 Jun;94(6):694-699. doi: 10.1097/OPX.0000000000001082.</t>
  </si>
  <si>
    <t>Optom Vis Sci. 2017 Jun;94(6):638-646. doi: 10.1097/OPX.0000000000001078. Review.</t>
  </si>
  <si>
    <t xml:space="preserve">Eur J Hum Genet. 2017 Jun;25(7):839-847. doi: 10.1038/ejhg.2017.59. Epub 2017 May 17. Erratum in: Eur J Hum Genet. 2017 Nov;25(11):1290. </t>
  </si>
  <si>
    <t>Eur J Hum Genet. 2017 Aug;25(8):946-951. doi: 10.1038/ejhg.2017.86. Epub 2017 May 17.</t>
  </si>
  <si>
    <t>Indian J Ophthalmol. 2017 Apr;65(4):323-325. doi: 10.4103/ijo.IJO_698_16.</t>
  </si>
  <si>
    <t>Indian J Ophthalmol. 2017 Apr;65(4):318-320. doi: 10.4103/ijo.IJO_683_16.</t>
  </si>
  <si>
    <t>Indian J Ophthalmol. 2017 Apr;65(4):311-315. doi: 10.4103/ijo.IJO_843_16.</t>
  </si>
  <si>
    <t>Indian J Ophthalmol. 2017 Apr;65(4):305-310. doi: 10.4103/ijo.IJO_690_16.</t>
  </si>
  <si>
    <t>Indian J Ophthalmol. 2017 Apr;65(4):301-304. doi: 10.4103/ijo.IJO_939_15.</t>
  </si>
  <si>
    <t>Indian J Ophthalmol. 2017 Apr;65(4):295-300. doi: 10.4103/ijo.IJO_262_16.</t>
  </si>
  <si>
    <t>Indian J Ophthalmol. 2017 Apr;65(4):282-287. doi: 10.4103/ijo.IJO_741_16.</t>
  </si>
  <si>
    <t>Indian J Ophthalmol. 2017 Apr;65(4):276-281. doi: 10.4103/ijo.IJO_761_15.</t>
  </si>
  <si>
    <t>Indian J Ophthalmol. 2017 Apr;65(4):271-275. doi: 10.4103/ijo.IJO_948_16.</t>
  </si>
  <si>
    <t>Indian J Ophthalmol. 2017 Apr;65(4):264-270. doi: 10.4103/ijo.IJO_464_16. Review.</t>
  </si>
  <si>
    <t>Ophthalmic Genet. 2017 Dec;38(6):575-579. doi: 10.1080/13816810.2017.1323339. Epub 2017 May 17.</t>
  </si>
  <si>
    <t>Comput Math Methods Med. 2017;2017:9854825. doi: 10.1155/2017/9854825. Epub 2017 Apr 23.</t>
  </si>
  <si>
    <t>BMJ Case Rep. 2017 May 16;2017. pii: bcr-2017-219782. doi: 10.1136/bcr-2017-219782.</t>
  </si>
  <si>
    <t>BMC Ophthalmol. 2017 May 16;17(1):69. doi: 10.1186/s12886-017-0461-z.</t>
  </si>
  <si>
    <t>Am J Sports Med. 2017 Aug;45(10):2388-2393. doi: 10.1177/0363546517705640. Epub 2017 May 16.</t>
  </si>
  <si>
    <t>Adv Med Sci. 2017 Sep;62(2):338-344. doi: 10.1016/j.advms.2017.03.003. Epub 2017 May 13.</t>
  </si>
  <si>
    <t>Ophthalmic Genet. 2017 Dec;38(6):544-548. doi: 10.1080/13816810.2017.1323340. Epub 2017 May 16.</t>
  </si>
  <si>
    <t>J Pediatr Ophthalmol Strabismus. 2017 Jul 1;54(4):238-243. doi: 10.3928/01913913-20170320-07. Epub 2017 May 17.</t>
  </si>
  <si>
    <t>J Pediatr Ophthalmol Strabismus. 2017 Jul 1;54(4):222-230. doi: 10.3928/01913913-20170320-03. Epub 2017 May 17.</t>
  </si>
  <si>
    <t>J Pediatr Ophthalmol Strabismus. 2017 Sep 1;54(5):282-286. doi: 10.3928/01913913-20170320-06. Epub 2017 May 17.</t>
  </si>
  <si>
    <t>J Pediatr Ophthalmol Strabismus. 2017 Sep 1;54(5):288-294. doi: 10.3928/01913913-20170320-08. Epub 2017 May 17.</t>
  </si>
  <si>
    <t>J Pediatr Ophthalmol Strabismus. 2017 Jul 1;54(4):244-249. doi: 10.3928/01913913-20170320-04. Epub 2017 May 17.</t>
  </si>
  <si>
    <t>J Pediatr Ophthalmol Strabismus. 2017 Jul 1;54(4):250-255. doi: 10.3928/01913913-20170322-01. Epub 2017 May 17.</t>
  </si>
  <si>
    <t>J Pediatr Ophthalmol Strabismus. 2017 Sep 1;54(5):311-318. doi: 10.3928/01913913-20170329-01. Epub 2017 May 17.</t>
  </si>
  <si>
    <t>J Pediatr Ophthalmol Strabismus. 2017 Jul 1;54(4):232-237. doi: 10.3928/01913913-20170309-01. Epub 2017 May 17.</t>
  </si>
  <si>
    <t>J Pediatr Ophthalmol Strabismus. 2017 Jul 1;54(4):216-220. doi: 10.3928/01913913-20170322-02. Epub 2017 May 17.</t>
  </si>
  <si>
    <t xml:space="preserve">Aesthet Surg J. 2017 Jun 1;37(6):NP62-NP63. doi: 10.1093/asj/sjx037. No abstract available. </t>
  </si>
  <si>
    <t>Hum Mol Genet. 2017 Aug 1;26(R1):R2-R11. doi: 10.1093/hmg/ddx185. Review.</t>
  </si>
  <si>
    <t>Invest Ophthalmol Vis Sci. 2017 May 1;58(6):BIO68-BIO75. doi: 10.1167/iovs.17-21769. Review.</t>
  </si>
  <si>
    <t>Invest Ophthalmol Vis Sci. 2017 May 1;58(5):2638-2646. doi: 10.1167/iovs.16-21204.</t>
  </si>
  <si>
    <t>Invest Ophthalmol Vis Sci. 2017 May 1;58(5):2609-2622. doi: 10.1167/iovs.17-21560.</t>
  </si>
  <si>
    <t>J Vis. 2017 May 1;17(5):8. doi: 10.1167/17.5.8.</t>
  </si>
  <si>
    <t>PLoS One. 2017 May 16;12(5):e0160175. doi: 10.1371/journal.pone.0160175. eCollection 2017.</t>
  </si>
  <si>
    <t>Hum Gene Ther. 2017 Jun;28(6):464-481. doi: 10.1089/hum.2017.020.</t>
  </si>
  <si>
    <t>Eur J Neurol. 2017 Jul;24(7):956-965. doi: 10.1111/ene.13314. Epub 2017 May 16.</t>
  </si>
  <si>
    <t>Eur J Ophthalmol. 2017 May 25;27(3):e113-e128. doi: 10.5301/ejo.5000979. Review.</t>
  </si>
  <si>
    <t>Ophthal Plast Reconstr Surg. 2017 Nov/Dec;33(6):e157-e160. doi: 10.1097/IOP.0000000000000926.</t>
  </si>
  <si>
    <t>Curr Oncol Rep. 2017 Jul;19(7):45. doi: 10.1007/s11912-017-0606-5. Review.</t>
  </si>
  <si>
    <t xml:space="preserve">Adv Ther. 2017 Jun;34(6):1438-1448. doi: 10.1007/s12325-017-0552-5. Epub 2017 May 15. Erratum in: Adv Ther. 2017 Aug 30;:. </t>
  </si>
  <si>
    <t>Ir J Med Sci. 2017 Nov;186(4):929-938. doi: 10.1007/s11845-017-1598-8. Epub 2017 May 15.</t>
  </si>
  <si>
    <t>Parasitol Res. 2017 Jul;116(7):2031-2033. doi: 10.1007/s00436-017-5474-2. Epub 2017 May 15.</t>
  </si>
  <si>
    <t>Can Vet J. 2017 May;58(5):488-492.</t>
  </si>
  <si>
    <t xml:space="preserve">CMAJ. 2017 May 15;189(19):E700. doi: 10.1503/cmaj.161005. No abstract available. </t>
  </si>
  <si>
    <t>Exp Eye Res. 2017 Aug;161:101-105. doi: 10.1016/j.exer.2017.05.003. Epub 2017 May 13.</t>
  </si>
  <si>
    <t>Surv Ophthalmol. 2017 Nov - Dec;62(6):828-837. doi: 10.1016/j.survophthal.2017.05.002. Epub 2017 May 12. Review.</t>
  </si>
  <si>
    <t>Surv Ophthalmol. 2017 Nov - Dec;62(6):723-769. doi: 10.1016/j.survophthal.2017.05.001. Epub 2017 May 13. Review.</t>
  </si>
  <si>
    <t>BMC Ophthalmol. 2017 May 15;17(1):67. doi: 10.1186/s12886-017-0452-0.</t>
  </si>
  <si>
    <t>BMC Ophthalmol. 2017 May 15;17(1):68. doi: 10.1186/s12886-017-0467-6.</t>
  </si>
  <si>
    <t>Curr Eye Res. 2017 Jul;42(7):963-970. doi: 10.1080/02713683.2017.1297463. Epub 2017 May 16. Review.</t>
  </si>
  <si>
    <t>Ophthalmologica. 2017;238(1-2):31-43. doi: 10.1159/000468965. Epub 2017 May 16.</t>
  </si>
  <si>
    <t>Hum Mol Genet. 2017 Aug 1;26(R1):R21-R27. doi: 10.1093/hmg/ddx184. Review.</t>
  </si>
  <si>
    <t>PLoS One. 2017 May 15;12(5):e0177744. doi: 10.1371/journal.pone.0177744. eCollection 2017.</t>
  </si>
  <si>
    <t>PLoS One. 2017 May 15;12(5):e0177763. doi: 10.1371/journal.pone.0177763. eCollection 2017.</t>
  </si>
  <si>
    <t>Int J Mol Sci. 2017 May 13;18(5). pii: E1045. doi: 10.3390/ijms18051045.</t>
  </si>
  <si>
    <t>Clin Dysmorphol. 2017 Jul;26(3):135-141. doi: 10.1097/MCD.0000000000000183. Review.</t>
  </si>
  <si>
    <t>Curr Opin Ophthalmol. 2017 Sep;28(5):522-533. doi: 10.1097/ICU.0000000000000394. Review.</t>
  </si>
  <si>
    <t>Curr Opin Ophthalmol. 2017 Sep;28(5):477-484. doi: 10.1097/ICU.0000000000000393. Review.</t>
  </si>
  <si>
    <t>Retina. 2018 Jan;38 Suppl 1:S8-S13. doi: 10.1097/IAE.0000000000001697.</t>
  </si>
  <si>
    <t xml:space="preserve">Nat Immunol. 2017 Jul;18(7):800-812. doi: 10.1038/ni.3748. Epub 2017 May 15. Erratum in: Nat Immunol. 2017 Oct 18;18(11):1270.  Nat Immunol. 2018 Feb 14;:. </t>
  </si>
  <si>
    <t>Prog Retin Eye Res. 2017 Sep;60:144-180. doi: 10.1016/j.preteyeres.2017.05.001. Epub 2017 May 11. Review.</t>
  </si>
  <si>
    <t>Expert Opin Biol Ther. 2017 Jul;17(7):853-859. doi: 10.1080/14712598.2017.1328496. Epub 2017 May 19. Review.</t>
  </si>
  <si>
    <t>Intern Med. 2017;56(10):1199-1202. doi: 10.2169/internalmedicine.56.7808. Epub 2017 May 15.</t>
  </si>
  <si>
    <t>Intern Med. 2017;56(10):1169-1173. doi: 10.2169/internalmedicine.56.7927. Epub 2017 May 15.</t>
  </si>
  <si>
    <t xml:space="preserve">Am Ann Deaf. 2017;162(1):24-33. doi: 10.1353/aad.2017.0012. Erratum in: Am Ann Deaf. 2017;162(4):380. </t>
  </si>
  <si>
    <t>World Neurosurg. 2017 Aug;104:467-475. doi: 10.1016/j.wneu.2017.05.009. Epub 2017 May 11.</t>
  </si>
  <si>
    <t>Biochem Biophys Res Commun. 2017 Jul 1;488(3):483-488. doi: 10.1016/j.bbrc.2017.05.067. Epub 2017 May 11.</t>
  </si>
  <si>
    <t>Exp Neurol. 2017 Sep;295:18-22. doi: 10.1016/j.expneurol.2017.05.004. Epub 2017 May 11.</t>
  </si>
  <si>
    <t>Adv Ther. 2017 Jun;34(6):1411-1425. doi: 10.1007/s12325-017-0549-0. Epub 2017 May 13.</t>
  </si>
  <si>
    <t>Ann Rheum Dis. 2017 Aug;76(8):1476-1480. doi: 10.1136/annrheumdis-2016-210927. Epub 2017 May 13.</t>
  </si>
  <si>
    <t>Int Immunopharmacol. 2017 Jul;48:126-134. doi: 10.1016/j.intimp.2017.05.005. Epub 2017 May 11.</t>
  </si>
  <si>
    <t>Mol Cell Endocrinol. 2017 Sep 5;452:44-56. doi: 10.1016/j.mce.2017.05.011. Epub 2017 May 10.</t>
  </si>
  <si>
    <t>Cont Lens Anterior Eye. 2017 Aug;40(4):200-207. doi: 10.1016/j.clae.2017.04.003. Epub 2017 May 11. Review.</t>
  </si>
  <si>
    <t>Cont Lens Anterior Eye. 2017 Aug;40(4):213-216. doi: 10.1016/j.clae.2017.05.003. Epub 2017 May 10.</t>
  </si>
  <si>
    <t>Cont Lens Anterior Eye. 2017 Aug;40(4):217-223. doi: 10.1016/j.clae.2017.05.002. Epub 2017 May 10.</t>
  </si>
  <si>
    <t>Am J Ophthalmol. 2017 Jul;179:179-189. doi: 10.1016/j.ajo.2017.05.006. Epub 2017 May 10.</t>
  </si>
  <si>
    <t>Am J Ophthalmol. 2017 Jul;179:137-144. doi: 10.1016/j.ajo.2017.05.003. Epub 2017 May 10.</t>
  </si>
  <si>
    <t>Am J Ophthalmol. 2017 Jul;179:171-178. doi: 10.1016/j.ajo.2017.05.007. Epub 2017 May 10.</t>
  </si>
  <si>
    <t>Ophthalmology. 2017 Sep;124(9):1340-1352. doi: 10.1016/j.ophtha.2017.03.061. Epub 2017 May 10.</t>
  </si>
  <si>
    <t>Ophthalmology. 2017 Sep;124(9):1305-1313. doi: 10.1016/j.ophtha.2017.03.056. Epub 2017 May 10.</t>
  </si>
  <si>
    <t>J Stroke Cerebrovasc Dis. 2017 Aug;26(8):1807-1816. doi: 10.1016/j.jstrokecerebrovasdis.2017.04.013. Epub 2017 May 10. Review.</t>
  </si>
  <si>
    <t>Clin Radiol. 2017 Oct;72(10):903.e9-903.e15. doi: 10.1016/j.crad.2017.04.007. Epub 2017 May 10.</t>
  </si>
  <si>
    <t>BMJ Case Rep. 2017 May 12;2017. pii: bcr-2016-216471. doi: 10.1136/bcr-2016-216471.</t>
  </si>
  <si>
    <t>Br J Ophthalmol. 2018 Jan;102(1):54-58. doi: 10.1136/bjophthalmol-2016-310088. Epub 2017 May 12.</t>
  </si>
  <si>
    <t>BMJ Case Rep. 2017 May 12;2017. pii: bcr-2017-220113. doi: 10.1136/bcr-2017-220113.</t>
  </si>
  <si>
    <t>IEEE Trans Med Imaging. 2017 Sep;36(9):1930-1938. doi: 10.1109/TMI.2017.2703147. Epub 2017 May 10.</t>
  </si>
  <si>
    <t>Mitochondrion. 2017 Jul;35:44-53. doi: 10.1016/j.mito.2017.05.004. Epub 2017 May 9. Review.</t>
  </si>
  <si>
    <t>Exp Eye Res. 2017 Jul;160:62-84. doi: 10.1016/j.exer.2017.05.002. Epub 2017 May 10. Review.</t>
  </si>
  <si>
    <t>J Oral Maxillofac Surg. 2017 Nov;75(11):2379-2382. doi: 10.1016/j.joms.2017.04.008. Epub 2017 Apr 17.</t>
  </si>
  <si>
    <t>Ophthalmology. 2017 Sep;124(9):1403-1411. doi: 10.1016/j.ophtha.2017.03.059. Epub 2017 May 9.</t>
  </si>
  <si>
    <t>Ophthalmology. 2017 Oct;124(10):1510-1522. doi: 10.1016/j.ophtha.2017.04.004. Epub 2017 May 9.</t>
  </si>
  <si>
    <t>Am J Ophthalmol. 2017 Jul;179:151-158. doi: 10.1016/j.ajo.2017.05.004. Epub 2017 May 10.</t>
  </si>
  <si>
    <t>Am J Ophthalmol. 2017 Jul;179:159-170. doi: 10.1016/j.ajo.2017.05.005. Epub 2017 May 10.</t>
  </si>
  <si>
    <t>Am J Ophthalmol. 2017 Jul;179:97-109. doi: 10.1016/j.ajo.2017.05.001. Epub 2017 May 10.</t>
  </si>
  <si>
    <t>Am J Ophthalmol. 2017 Jul;179:110-117. doi: 10.1016/j.ajo.2017.05.002. Epub 2017 May 10.</t>
  </si>
  <si>
    <t>BMC Ophthalmol. 2017 May 12;17(1):66. doi: 10.1186/s12886-017-0466-7.</t>
  </si>
  <si>
    <t>BMC Ophthalmol. 2017 May 12;17(1):64. doi: 10.1186/s12886-017-0459-6.</t>
  </si>
  <si>
    <t>BMC Ophthalmol. 2017 May 12;17(1):65. doi: 10.1186/s12886-017-0464-9.</t>
  </si>
  <si>
    <t>BMC Musculoskelet Disord. 2017 May 12;18(1):186. doi: 10.1186/s12891-017-1543-z. Review.</t>
  </si>
  <si>
    <t>Sex Transm Dis. 2017 Jun;44(6):356-358. doi: 10.1097/OLQ.0000000000000613.</t>
  </si>
  <si>
    <t>Diabetes Res Clin Pract. 2017 Jul;129:16-24. doi: 10.1016/j.diabres.2017.03.023. Epub 2017 Apr 4.</t>
  </si>
  <si>
    <t>Ophthalmic Surg Lasers Imaging Retina. 2017 May 1;48(5):441-442. doi: 10.3928/23258160-20170428-13.</t>
  </si>
  <si>
    <t>Ophthalmic Surg Lasers Imaging Retina. 2017 May 1;48(5):436-440. doi: 10.3928/23258160-20170428-12.</t>
  </si>
  <si>
    <t>Ophthalmic Surg Lasers Imaging Retina. 2017 May 1;48(5):432-434. doi: 10.3928/23258160-20170428-11.</t>
  </si>
  <si>
    <t>Ophthalmic Surg Lasers Imaging Retina. 2017 May 1;48(5):428-431. doi: 10.3928/23258160-20170428-10.</t>
  </si>
  <si>
    <t>Ophthalmic Surg Lasers Imaging Retina. 2017 May 1;48(5):422-426. doi: 10.3928/23258160-20170428-09.</t>
  </si>
  <si>
    <t>Ophthalmic Surg Lasers Imaging Retina. 2017 May 1;48(5):416-420. doi: 10.3928/23258160-20170428-08.</t>
  </si>
  <si>
    <t>Ophthalmic Surg Lasers Imaging Retina. 2017 May 1;48(5):406-415. doi: 10.3928/23258160-20170428-07.</t>
  </si>
  <si>
    <t>Ophthalmic Surg Lasers Imaging Retina. 2017 May 1;48(5):399-405. doi: 10.3928/23258160-20170428-06.</t>
  </si>
  <si>
    <t>Ophthalmic Surg Lasers Imaging Retina. 2017 May 1;48(5):392-398. doi: 10.3928/23258160-20170428-05.</t>
  </si>
  <si>
    <t>Ophthalmic Surg Lasers Imaging Retina. 2017 May 1;48(5):378-384. doi: 10.3928/23258160-20170428-03.</t>
  </si>
  <si>
    <t>Rheumatology (Oxford). 2017 Sep 1;56(9):1498-1509. doi: 10.1093/rheumatology/kex174.</t>
  </si>
  <si>
    <t>PLoS One. 2017 May 12;12(5):e0177613. doi: 10.1371/journal.pone.0177613. eCollection 2017.</t>
  </si>
  <si>
    <t>J Neurochem. 2017 Jul;142(2):323-337. doi: 10.1111/jnc.14070. Epub 2017 Jun 9.</t>
  </si>
  <si>
    <t>Eye (Lond). 2017 Aug;31(8):1245-1248. doi: 10.1038/eye.2017.77. Epub 2017 May 12. Review.</t>
  </si>
  <si>
    <t>Eye (Lond). 2017 Sep;31(9):1253-1258. doi: 10.1038/eye.2017.75. Epub 2017 May 12.</t>
  </si>
  <si>
    <t>Pediatr Infect Dis J. 2017 Oct;36(10):1008-1011. doi: 10.1097/INF.0000000000001641.</t>
  </si>
  <si>
    <t>Otol Neurotol. 2017 Jul;38(6):e120-e127. doi: 10.1097/MAO.0000000000001441.</t>
  </si>
  <si>
    <t>J Immunother. 2017 Jul/Aug;40(6):221-223. doi: 10.1097/CJI.0000000000000172.</t>
  </si>
  <si>
    <t>Curr Eye Res. 2017 Aug;42(8):1202-1208. doi: 10.1080/02713683.2017.1297998. Epub 2017 May 12.</t>
  </si>
  <si>
    <t>Ophthalmic Physiol Opt. 2017 Jul;37(4):467-472. doi: 10.1111/opo.12380. Epub 2017 May 12.</t>
  </si>
  <si>
    <t>Ophthalmic Physiol Opt. 2017 Jul;37(4):370-384. doi: 10.1111/opo.12379. Epub 2017 May 12.</t>
  </si>
  <si>
    <t xml:space="preserve">Eur J Ophthalmol. 2017 Jun 26;27(4):e135. doi: 10.5301/ejo.5000981. No abstract available. </t>
  </si>
  <si>
    <t>AJNR Am J Neuroradiol. 2017 Jul;38(7):1411-1415. doi: 10.3174/ajnr.A5205. Epub 2017 May 11.</t>
  </si>
  <si>
    <t>AJNR Am J Neuroradiol. 2017 Jul;38(7):1343-1347. doi: 10.3174/ajnr.A5207. Epub 2017 May 11.</t>
  </si>
  <si>
    <t>Br J Ophthalmol. 2018 Jan;102(1):26-30. doi: 10.1136/bjophthalmol-2016-309870. Epub 2017 May 11.</t>
  </si>
  <si>
    <t>Br J Ophthalmol. 2018 Jan;102(1):48-53. doi: 10.1136/bjophthalmol-2017-310186. Epub 2017 May 11.</t>
  </si>
  <si>
    <t>Br J Ophthalmol. 2018 Jan;102(1):126-130. doi: 10.1136/bjophthalmol-2016-310042. Epub 2017 May 11.</t>
  </si>
  <si>
    <t>J Biol Chem. 2017 Jul 7;292(27):11189-11205. doi: 10.1074/jbc.M117.782326. Epub 2017 May 11.</t>
  </si>
  <si>
    <t>J Cell Biol. 2017 Jun 5;216(6):1849-1864. doi: 10.1083/jcb.201612030. Epub 2017 May 11.</t>
  </si>
  <si>
    <t xml:space="preserve">Eur J Vasc Endovasc Surg. 2017 Aug;54(2):263. doi: 10.1016/j.ejvs.2017.04.007. Epub 2017 May 8. No abstract available. </t>
  </si>
  <si>
    <t>Am J Emerg Med. 2017 Oct;35(10):1469-1473. doi: 10.1016/j.ajem.2017.04.053. Epub 2017 Apr 25.</t>
  </si>
  <si>
    <t>Ophthalmology. 2017 Oct;124(10):1523-1531. doi: 10.1016/j.ophtha.2017.04.003. Epub 2017 May 7.</t>
  </si>
  <si>
    <t>Ophthalmology. 2017 Sep;124(9):1259-1270. doi: 10.1016/j.ophtha.2017.03.052. Epub 2017 May 7.</t>
  </si>
  <si>
    <t>J Neuroimmunol. 2017 Jun 15;307:82-90. doi: 10.1016/j.jneuroim.2017.04.001. Epub 2017 Apr 7.</t>
  </si>
  <si>
    <t>Neuromuscul Disord. 2017 Jul;27(7):655-657. doi: 10.1016/j.nmd.2017.03.012. Epub 2017 Apr 4.</t>
  </si>
  <si>
    <t>Stem Cell Reports. 2017 May 9;8(5):1214-1225. doi: 10.1016/j.stemcr.2017.04.008.</t>
  </si>
  <si>
    <t>Stem Cell Reports. 2017 May 9;8(5):1155-1163. doi: 10.1016/j.stemcr.2017.04.010.</t>
  </si>
  <si>
    <t>Orphanet J Rare Dis. 2017 May 12;12(1):89. doi: 10.1186/s13023-017-0641-1.</t>
  </si>
  <si>
    <t xml:space="preserve">Am J Hematol. 2017 Sep;92(9):968-971. doi: 10.1002/ajh.24787. Epub 2017 Jun 9. No abstract available. </t>
  </si>
  <si>
    <t>Invest Ophthalmol Vis Sci. 2017 May 1;58(5):2630-2635. doi: 10.1167/iovs.17-21845.</t>
  </si>
  <si>
    <t>Invest Ophthalmol Vis Sci. 2017 May 1;58(5):2623-2629. doi: 10.1167/iovs.16-21324.</t>
  </si>
  <si>
    <t>Invest Ophthalmol Vis Sci. 2017 May 1;58(5):2603-2608. doi: 10.1167/iovs.17-21587.</t>
  </si>
  <si>
    <t>Invest Ophthalmol Vis Sci. 2017 May 1;58(5):2596-2602. doi: 10.1167/iovs.17-21559.</t>
  </si>
  <si>
    <t>Invest Ophthalmol Vis Sci. 2017 May 1;58(5):2591-2595. doi: 10.1167/iovs.16-20211.</t>
  </si>
  <si>
    <t>Invest Ophthalmol Vis Sci. 2017 May 1;58(5):2578-2590. doi: 10.1167/iovs.16-20072.</t>
  </si>
  <si>
    <t xml:space="preserve">Invest Ophthalmol Vis Sci. 2017 May 1;58(5):2566-2577. doi: 10.1167/iovs.16-21321. Erratum in: Invest Ophthalmol Vis Sci. 2017 Jun 1;58(7):3029. Nguyen, Thao [corrected to Nguyen, Thao D]. </t>
  </si>
  <si>
    <t>Curr Eye Res. 2017 Aug;42(8):1185-1193. doi: 10.1080/02713683.2017.1297995. Epub 2017 May 11.</t>
  </si>
  <si>
    <t>Curr Eye Res. 2017 Aug;42(8):1085-1093. doi: 10.1080/02713683.2017.1297997. Epub 2017 May 11. Review.</t>
  </si>
  <si>
    <t>Curr Eye Res. 2017 Aug;42(8):1194-1201. doi: 10.1080/02713683.2017.1297996. Epub 2017 May 11.</t>
  </si>
  <si>
    <t>Curr Eye Res. 2017 Aug;42(8):1124-1129. doi: 10.1080/02713683.2017.1284242. Epub 2017 May 11.</t>
  </si>
  <si>
    <t>Curr Eye Res. 2017 Aug;42(8):1155-1159. doi: 10.1080/02713683.2017.1297464. Epub 2017 May 11.</t>
  </si>
  <si>
    <t>JAMA Ophthalmol. 2017 Jun 1;135(6):631-638. doi: 10.1001/jamaophthalmol.2017.1109.</t>
  </si>
  <si>
    <t>JAMA Ophthalmol. 2017 Jun 1;135(6):601-608. doi: 10.1001/jamaophthalmol.2017.1012.</t>
  </si>
  <si>
    <t>JAMA Ophthalmol. 2017 Jun 1;135(6):657-661. doi: 10.1001/jamaophthalmol.2017.1076.</t>
  </si>
  <si>
    <t>JAMA Ophthalmol. 2017 Jun 1;135(6):624-630. doi: 10.1001/jamaophthalmol.2017.1091. Review.</t>
  </si>
  <si>
    <t>JAMA Ophthalmol. 2017 Jun 1;135(6):617-623. doi: 10.1001/jamaophthalmol.2017.1082.</t>
  </si>
  <si>
    <t>Eur J Neurosci. 2017 Jul;46(1):1663-1672. doi: 10.1111/ejn.13604. Epub 2017 Jun 8.</t>
  </si>
  <si>
    <t>Graefes Arch Clin Exp Ophthalmol. 2017 Aug;255(8):1503-1508. doi: 10.1007/s00417-017-3673-2. Epub 2017 May 10.</t>
  </si>
  <si>
    <t>Graefes Arch Clin Exp Ophthalmol. 2017 Aug;255(8):1651-1660. doi: 10.1007/s00417-017-3685-y. Epub 2017 May 10.</t>
  </si>
  <si>
    <t>Exp Brain Res. 2017 Aug;235(8):2407-2412. doi: 10.1007/s00221-017-4978-4. Epub 2017 May 10.</t>
  </si>
  <si>
    <t>JAMA Ophthalmol. 2017 Jun 1;135(6):576-584. doi: 10.1001/jamaophthalmol.2017.0837.</t>
  </si>
  <si>
    <t>JAMA. 2017 May 23;317(20):2072-2087. doi: 10.1001/jama.2017.4568.</t>
  </si>
  <si>
    <t>Invest Ophthalmol Vis Sci. 2017 May 1;58(5):2544-2553. doi: 10.1167/iovs.16-20684.</t>
  </si>
  <si>
    <t>Invest Ophthalmol Vis Sci. 2017 May 1;58(5):2538-2543. doi: 10.1167/iovs.16-21263.</t>
  </si>
  <si>
    <t>Invest Ophthalmol Vis Sci. 2017 May 1;58(5):2534-2537. doi: 10.1167/iovs.17-21612.</t>
  </si>
  <si>
    <t>Invest Ophthalmol Vis Sci. 2017 May 1;58(5):2527-2533. doi: 10.1167/iovs.16-21035.</t>
  </si>
  <si>
    <t>Invest Ophthalmol Vis Sci. 2017 May 1;58(5):2520-2526. doi: 10.1167/iovs.16-21349.</t>
  </si>
  <si>
    <t>JAMA Ophthalmol. 2017 Jun 1;135(6):639-649. doi: 10.1001/jamaophthalmol.2017.1141.</t>
  </si>
  <si>
    <t>Cutis. 2017 Apr;99(4):E13-E16.</t>
  </si>
  <si>
    <t>Cell Death Dis. 2017 May 11;8(5):e2777. doi: 10.1038/cddis.2017.190.</t>
  </si>
  <si>
    <t>J Neuroophthalmol. 2017 Sep;37(3):253-257. doi: 10.1097/WNO.0000000000000514.</t>
  </si>
  <si>
    <t>J Immunol Res. 2017;2017:7261980. doi: 10.1155/2017/7261980. Epub 2017 Apr 9. Review.</t>
  </si>
  <si>
    <t>J Diabetes Res. 2017;2017:2562759. doi: 10.1155/2017/2562759. Epub 2017 Apr 13. Review.</t>
  </si>
  <si>
    <t>Eye (Lond). 2017 May;31(S1):S1-S20. doi: 10.1038/eye.2017.53.</t>
  </si>
  <si>
    <t>J Virol. 2017 Jul 12;91(15). pii: e02297-16. doi: 10.1128/JVI.02297-16. Print 2017 Aug 1.</t>
  </si>
  <si>
    <t>J Virol. 2017 Jul 12;91(15). pii: e00578-17. doi: 10.1128/JVI.00578-17. Print 2017 Aug 1.</t>
  </si>
  <si>
    <t>BMJ Case Rep. 2017 May 10;2017. pii: bcr-2017-220024. doi: 10.1136/bcr-2017-220024.</t>
  </si>
  <si>
    <t>BMJ Case Rep. 2017 May 10;2017. pii: bcr-2017-219315. doi: 10.1136/bcr-2017-219315.</t>
  </si>
  <si>
    <t>Br J Ophthalmol. 2018 Jan;102(1):131-135. doi: 10.1136/bjophthalmol-2017-310232. Epub 2017 May 10.</t>
  </si>
  <si>
    <t>Am J Rhinol Allergy. 2017 May 1;31(3):181-185. doi: 10.2500/ajra.2017.31.4425.</t>
  </si>
  <si>
    <t>Radiat Oncol. 2017 May 10;12(1):83. doi: 10.1186/s13014-017-0819-7.</t>
  </si>
  <si>
    <t>Med J Aust. 2017 May 15;206(9):402-406.</t>
  </si>
  <si>
    <t>J Neurosci. 2017 Jan 25;37(4):1039-1054. doi: 10.1523/JNEUROSCI.1647-16.2016.</t>
  </si>
  <si>
    <t xml:space="preserve">N Engl J Med. 2017 May 11;376(19):1897. doi: 10.1056/NEJMc1702199. No abstract available. </t>
  </si>
  <si>
    <t>Medicine (Baltimore). 2017 May;96(19):e6907. doi: 10.1097/MD.0000000000006907.</t>
  </si>
  <si>
    <t>Medicine (Baltimore). 2017 May;96(19):e6885. doi: 10.1097/MD.0000000000006885.</t>
  </si>
  <si>
    <t>Medicine (Baltimore). 2017 May;96(19):e6878. doi: 10.1097/MD.0000000000006878.</t>
  </si>
  <si>
    <t>Cornea. 2017 Jul;36(7):889-892. doi: 10.1097/ICO.0000000000001230.</t>
  </si>
  <si>
    <t>Cornea. 2017 Jul;36(7):878-879. doi: 10.1097/ICO.0000000000001233.</t>
  </si>
  <si>
    <t>Cornea. 2017 Jul;36(7):791-798. doi: 10.1097/ICO.0000000000001238.</t>
  </si>
  <si>
    <t>Cornea. 2017 Jul;36(7):841-844. doi: 10.1097/ICO.0000000000001213.</t>
  </si>
  <si>
    <t>Cornea. 2017 Jul;36(7):880-883. doi: 10.1097/ICO.0000000000001232.</t>
  </si>
  <si>
    <t>Chem Biol Drug Des. 2017 Nov;90(5):653-664. doi: 10.1111/cbdd.13018. Epub 2017 Jun 21. Review.</t>
  </si>
  <si>
    <t>Ear Nose Throat J. 2017 Apr-May;96(4-5):E29-E34. Review.</t>
  </si>
  <si>
    <t>Ear Nose Throat J. 2017 Apr-May;96(4-5):E8-E15.</t>
  </si>
  <si>
    <t>Can J Neurol Sci. 2017 May;44(3):318-321. doi: 10.1017/cjn.2016.417.</t>
  </si>
  <si>
    <t xml:space="preserve">Headache. 2017 Jun;57(6):908-916. doi: 10.1111/head.13113. Epub 2017 May 10. Erratum in: Headache. 2017 Sep;57(8):1338. </t>
  </si>
  <si>
    <t>Mol Med Rep. 2017 Jun;15(6):3923-3935. doi: 10.3892/mmr.2017.6529. Epub 2017 Apr 28. Review.</t>
  </si>
  <si>
    <t xml:space="preserve">Can Vet J. 2017 May;58(5):515-517. No abstract available. </t>
  </si>
  <si>
    <t>Can Vet J. 2017 May;58(5):508-510.</t>
  </si>
  <si>
    <t>Med Sci Monit. 2017 May 10;23:2211-2216.</t>
  </si>
  <si>
    <t>Br J Ophthalmol. 2017 Dec;101(12):1673-1678. doi: 10.1136/bjophthalmol-2016-309838. Epub 2017 May 9.</t>
  </si>
  <si>
    <t>Br J Ophthalmol. 2018 Jan;102(1):102-108. doi: 10.1136/bjophthalmol-2017-310181. Epub 2017 May 9.</t>
  </si>
  <si>
    <t>J Biol Chem. 2017 Jun 30;292(26):11091-11108. doi: 10.1074/jbc.M117.784025. Epub 2017 May 9.</t>
  </si>
  <si>
    <t>BMJ Case Rep. 2017 May 9;2017. pii: bcr-2016-218257. doi: 10.1136/bcr-2016-218257.</t>
  </si>
  <si>
    <t>Mol Cell Endocrinol. 2017 Sep 5;452:33-43. doi: 10.1016/j.mce.2017.05.009. Epub 2017 May 6.</t>
  </si>
  <si>
    <t>J Microbiol Methods. 2017 Aug;139:95-102. doi: 10.1016/j.mimet.2017.04.010. Epub 2017 May 6.</t>
  </si>
  <si>
    <t>J Transl Med. 2017 May 10;15(1):99. doi: 10.1186/s12967-017-1183-y. Review.</t>
  </si>
  <si>
    <t>Orphanet J Rare Dis. 2017 May 10;12(1):85. doi: 10.1186/s13023-017-0639-8. Review.</t>
  </si>
  <si>
    <t>Curr Med Chem. 2017;24(32):3547-3558. doi: 10.2174/0929867324666170509120257. Review.</t>
  </si>
  <si>
    <t>Clin Pharmacol Ther. 2017 Dec;102(6):1017-1024. doi: 10.1002/cpt.733. Epub 2017 Jul 10.</t>
  </si>
  <si>
    <t>Brain. 2017 Jun 1;140(6):1792-1807. doi: 10.1093/brain/awx101.</t>
  </si>
  <si>
    <t>PLoS One. 2017 May 9;12(5):e0177337. doi: 10.1371/journal.pone.0177337. eCollection 2017.</t>
  </si>
  <si>
    <t>PLoS One. 2017 May 9;12(5):e0176549. doi: 10.1371/journal.pone.0176549. eCollection 2017.</t>
  </si>
  <si>
    <t>PLoS One. 2017 May 9;12(5):e0177238. doi: 10.1371/journal.pone.0177238. eCollection 2017.</t>
  </si>
  <si>
    <t>PLoS One. 2017 May 9;12(5):e0177224. doi: 10.1371/journal.pone.0177224. eCollection 2017.</t>
  </si>
  <si>
    <t>Cornea. 2017 Jul;36(7):805-809. doi: 10.1097/ICO.0000000000001227.</t>
  </si>
  <si>
    <t>Cornea. 2017 Jul;36(7):785-790. doi: 10.1097/ICO.0000000000001226.</t>
  </si>
  <si>
    <t>Retina. 2017 Jul;37(7):1377-1382. doi: 10.1097/IAE.0000000000001362.</t>
  </si>
  <si>
    <t>J Glaucoma. 2017 Jul;26(7):633-637. doi: 10.1097/IJG.0000000000000686.</t>
  </si>
  <si>
    <t>J Glaucoma. 2017 Jul;26(7):665-668. doi: 10.1097/IJG.0000000000000684.</t>
  </si>
  <si>
    <t>Ophthalmologica. 2017;238(1-2):74-80. doi: 10.1159/000473886. Epub 2017 May 10.</t>
  </si>
  <si>
    <t>Eur Rev Med Pharmacol Sci. 2017 Apr;21(8):1803-1809.</t>
  </si>
  <si>
    <t>Gene Ther. 2017 Jul;24(7):399-407. doi: 10.1038/gt.2017.31. Epub 2017 Jun 15.</t>
  </si>
  <si>
    <t>Scand J Rheumatol. 2017 Nov;46(6):468-473. doi: 10.1080/03009742.2017.1282686. Epub 2017 May 9.</t>
  </si>
  <si>
    <t>Adv Ther. 2017 Jun;34(6):1270-1282. doi: 10.1007/s12325-017-0548-1. Epub 2017 May 8. Review.</t>
  </si>
  <si>
    <t>Biomed Res Int. 2017;2017:5845849. doi: 10.1155/2017/5845849. Epub 2017 Apr 6.</t>
  </si>
  <si>
    <t>Blood. 2017 Jun 22;129(25):3285-3293. doi: 10.1182/blood-2017-03-742304. Epub 2017 May 8. Review.</t>
  </si>
  <si>
    <t>Acta Biomater. 2017 Jul 15;57:293-303. doi: 10.1016/j.actbio.2017.05.011. Epub 2017 May 5.</t>
  </si>
  <si>
    <t>Int J Biochem Cell Biol. 2017 Jul;88:84-91. doi: 10.1016/j.biocel.2017.05.004. Epub 2017 May 5.</t>
  </si>
  <si>
    <t>J Theor Biol. 2017 Jul 21;425:53-71. doi: 10.1016/j.jtbi.2017.05.006. Epub 2017 May 6.</t>
  </si>
  <si>
    <t>Am J Ophthalmol. 2017 Jul;179:90-96. doi: 10.1016/j.ajo.2017.04.021. Epub 2017 May 5.</t>
  </si>
  <si>
    <t>Am J Ophthalmol. 2017 Jul;179:129-136. doi: 10.1016/j.ajo.2017.04.024. Epub 2017 May 5.</t>
  </si>
  <si>
    <t>Am J Ophthalmol. 2017 Jul;179:145-150. doi: 10.1016/j.ajo.2017.04.022. Epub 2017 May 5.</t>
  </si>
  <si>
    <t>Am J Ophthalmol. 2017 Aug;180:124-132. doi: 10.1016/j.ajo.2017.04.019. Epub 2017 May 5.</t>
  </si>
  <si>
    <t>Pediatr Neurol. 2017 Jun;71:60-64. doi: 10.1016/j.pediatrneurol.2017.01.009. Epub 2017 Jan 25. Review.</t>
  </si>
  <si>
    <t>Diagn Microbiol Infect Dis. 2017 Jul;88(3):222-224. doi: 10.1016/j.diagmicrobio.2017.04.008. Epub 2017 Apr 26.</t>
  </si>
  <si>
    <t>Int J Pediatr Otorhinolaryngol. 2017 Jun;97:192-196. doi: 10.1016/j.ijporl.2017.04.016. Epub 2017 Apr 12. Review.</t>
  </si>
  <si>
    <t>Int J Pediatr Otorhinolaryngol. 2017 Jun;97:157-162. doi: 10.1016/j.ijporl.2017.04.013. Epub 2017 Apr 10.</t>
  </si>
  <si>
    <t>Consult Pharm. 2017 May 1;32(5):258-268. doi: 10.4140/TCP.n.2017.258.</t>
  </si>
  <si>
    <t>BMC Ophthalmol. 2017 May 8;17(1):63. doi: 10.1186/s12886-017-0458-7.</t>
  </si>
  <si>
    <t>BMC Med Genet. 2017 May 8;18(1):52. doi: 10.1186/s12881-017-0414-7.</t>
  </si>
  <si>
    <t>Mater Sci Eng C Mater Biol Appl. 2017 Jul 1;76:646-651. doi: 10.1016/j.msec.2017.03.036. Epub 2017 Mar 6.</t>
  </si>
  <si>
    <t>Biomed Pharmacother. 2017 Jul;91:526-533. doi: 10.1016/j.biopha.2017.04.106. Epub 2017 May 5. Review.</t>
  </si>
  <si>
    <t>Hum Mol Genet. 2017 Aug 1;26(R1):R51-R57. doi: 10.1093/hmg/ddx181. Review.</t>
  </si>
  <si>
    <t>Hum Mol Genet. 2017 Aug 1;26(R1):R58-R67. doi: 10.1093/hmg/ddx180. Review.</t>
  </si>
  <si>
    <t>Hum Mol Genet. 2017 Aug 1;26(R1):R12-R20. doi: 10.1093/hmg/ddx182. Review.</t>
  </si>
  <si>
    <t>PLoS One. 2017 May 8;12(5):e0177407. doi: 10.1371/journal.pone.0177407. eCollection 2017.</t>
  </si>
  <si>
    <t>PLoS One. 2017 May 8;12(5):e0176894. doi: 10.1371/journal.pone.0176894. eCollection 2017.</t>
  </si>
  <si>
    <t>PLoS One. 2017 May 8;12(5):e0176178. doi: 10.1371/journal.pone.0176178. eCollection 2017.</t>
  </si>
  <si>
    <t>Cornea. 2017 Jul;36(7):866-874. doi: 10.1097/ICO.0000000000001212.</t>
  </si>
  <si>
    <t>Cornea. 2017 Jul;36(7):884-888. doi: 10.1097/ICO.0000000000001215.</t>
  </si>
  <si>
    <t>Ophthal Plast Reconstr Surg. 2017 Nov/Dec;33(6):e152-e154. doi: 10.1097/IOP.0000000000000920.</t>
  </si>
  <si>
    <t>Strabismus. 2017 Jun;25(2):81-86. doi: 10.1080/09273972.2017.1318929. Epub 2017 May 8.</t>
  </si>
  <si>
    <t>Psychol Serv. 2017 May;14(2):221-228. doi: 10.1037/ser0000148.</t>
  </si>
  <si>
    <t>Ophthalmic Genet. 2017 Dec;38(6):570-574. doi: 10.1080/13816810.2017.1318926. Epub 2017 May 8.</t>
  </si>
  <si>
    <t>Acta Ophthalmol. 2017 Aug;95(5):518-524. doi: 10.1111/aos.13405. Epub 2017 May 8.</t>
  </si>
  <si>
    <t>Int J Cancer. 2017 Aug 1;141(3):549-560. doi: 10.1002/ijc.30768. Epub 2017 May 19.</t>
  </si>
  <si>
    <t>Acta Ophthalmol. 2017 Dec;95(8):e776-e782. doi: 10.1111/aos.13441. Epub 2017 May 8.</t>
  </si>
  <si>
    <t>Acta Ophthalmol. 2018 Feb;96(1):69-76. doi: 10.1111/aos.13460. Epub 2017 May 8.</t>
  </si>
  <si>
    <t>Expert Opin Pharmacother. 2017 Jun;18(9):885-898. doi: 10.1080/14656566.2017.1328498. Review.</t>
  </si>
  <si>
    <t>Bull World Health Organ. 2017 Apr 1;95(4):250-260. doi: 10.2471/BLT.16.177758. Epub 2017 Jan 26.</t>
  </si>
  <si>
    <t>Endocrine. 2017 Jun;56(3):568-578. doi: 10.1007/s12020-017-1306-5. Epub 2017 May 6.</t>
  </si>
  <si>
    <t>Br J Ophthalmol. 2017 Dec;101(12):1683-1688. doi: 10.1136/bjophthalmol-2016-309818. Epub 2017 May 6.</t>
  </si>
  <si>
    <t>Br J Ophthalmol. 2018 Jan;102(1):19-25. doi: 10.1136/bjophthalmol-2016-309565. Epub 2017 May 6.</t>
  </si>
  <si>
    <t>Br J Ophthalmol. 2017 Dec;101(12):1623-1627. doi: 10.1136/bjophthalmol-2017-310276. Epub 2017 May 6.</t>
  </si>
  <si>
    <t>BMJ Case Rep. 2017 May 6;2017. pii: bcr-2016-218558. doi: 10.1136/bcr-2016-218558.</t>
  </si>
  <si>
    <t>Clin Immunol. 2017 Sep;182:62-71. doi: 10.1016/j.clim.2017.05.002. Epub 2017 May 3. Review.</t>
  </si>
  <si>
    <t>Clin Immunol. 2017 Sep;182:14-23. doi: 10.1016/j.clim.2017.05.001. Epub 2017 May 3. Review.</t>
  </si>
  <si>
    <t>Biochim Biophys Acta. 2017 Aug;1859(8):1326-1334. doi: 10.1016/j.bbamem.2017.05.001. Epub 2017 May 3.</t>
  </si>
  <si>
    <t xml:space="preserve">Ann Allergy Asthma Immunol. 2017 May;118(5):644-645. doi: 10.1016/j.anai.2017.03.004. No abstract available. </t>
  </si>
  <si>
    <t>J Neurol Sci. 2017 Jun 15;377:72-76. doi: 10.1016/j.jns.2017.03.051. Epub 2017 Mar 31.</t>
  </si>
  <si>
    <t>J Neurol Sci. 2017 Jun 15;377:35-41. doi: 10.1016/j.jns.2017.03.032. Epub 2017 Mar 22.</t>
  </si>
  <si>
    <t>JAMA. 2017 May 16;317(19):1993-2005. doi: 10.1001/jama.2017.5103.</t>
  </si>
  <si>
    <t>Eur J Neurol. 2017 Jun;24(6):875-879. doi: 10.1111/ene.13315. Epub 2017 May 6.</t>
  </si>
  <si>
    <t>BMJ Case Rep. 2017 May 5;2017. pii: bcr-2017-220007. doi: 10.1136/bcr-2017-220007.</t>
  </si>
  <si>
    <t>Clin Immunol. 2017 Sep;182:55-61. doi: 10.1016/j.clim.2017.04.017. Epub 2017 May 2. Review.</t>
  </si>
  <si>
    <t>Clin Immunol. 2017 Sep;182:41-47. doi: 10.1016/j.clim.2017.04.018. Epub 2017 May 3. Review.</t>
  </si>
  <si>
    <t>BMC Genet. 2017 May 5;18(1):39. doi: 10.1186/s12863-017-0504-8.</t>
  </si>
  <si>
    <t>J Vis. 2017 May 1;17(5):3. doi: 10.1167/17.5.3.</t>
  </si>
  <si>
    <t>Ophthal Plast Reconstr Surg. 2017 May/Jun;33(3S Suppl 1):S2-S4. doi: 10.1097/IOP.0000000000000521.</t>
  </si>
  <si>
    <t>Cornea. 2017 Jun;36(6):736-739. doi: 10.1097/ICO.0000000000001185.</t>
  </si>
  <si>
    <t>Cornea. 2017 Jun;36(6):732-735. doi: 10.1097/ICO.0000000000001197.</t>
  </si>
  <si>
    <t>Cornea. 2017 Jun;36(6):642-648. doi: 10.1097/ICO.0000000000001209.</t>
  </si>
  <si>
    <t>Cell Stem Cell. 2017 May 4;20(5):583-584. doi: 10.1016/j.stem.2017.04.007.</t>
  </si>
  <si>
    <t>Hum Mol Genet. 2017 Jul 15;26(14):2667-2677. doi: 10.1093/hmg/ddx149.</t>
  </si>
  <si>
    <t>Invest Ophthalmol Vis Sci. 2017 May 1;58(6):BIO61-BIO67. doi: 10.1167/iovs.16-21210.</t>
  </si>
  <si>
    <t>Invest Ophthalmol Vis Sci. 2017 May 1;58(6):BIO34-BIO41. doi: 10.1167/iovs.16-21287.</t>
  </si>
  <si>
    <t>Invest Ophthalmol Vis Sci. 2017 May 1;58(6):BIO27-BIO33. doi: 10.1167/iovs.17-21778. Review.</t>
  </si>
  <si>
    <t>Invest Ophthalmol Vis Sci. 2017 May 1;58(6):BIO20-BIO26. doi: 10.1167/iovs.17-21987. Review.</t>
  </si>
  <si>
    <t>Invest Ophthalmol Vis Sci. 2017 May 1;58(6):BIO1-BIO19. doi: 10.1167/iovs.17-21709. Review.</t>
  </si>
  <si>
    <t>Eye (Lond). 2017 Sep;31(9):1337-1344. doi: 10.1038/eye.2017.67. Epub 2017 May 5. Review.</t>
  </si>
  <si>
    <t>Int J Mol Sci. 2017 May 5;18(5). pii: E978. doi: 10.3390/ijms18050978.</t>
  </si>
  <si>
    <t>IEEE Trans Med Imaging. 2017 Sep;36(9):1773-1783. doi: 10.1109/TMI.2017.2700213. Epub 2017 May 2.</t>
  </si>
  <si>
    <t>Graefes Arch Clin Exp Ophthalmol. 2017 Aug;255(8):1525-1533. doi: 10.1007/s00417-017-3677-y. Epub 2017 May 4. Review.</t>
  </si>
  <si>
    <t>Graefes Arch Clin Exp Ophthalmol. 2017 Aug;255(8):1535-1542. doi: 10.1007/s00417-017-3684-z. Epub 2017 May 4.</t>
  </si>
  <si>
    <t>Acta Diabetol. 2017 Jul;54(7):695-702. doi: 10.1007/s00592-017-0996-8. Epub 2017 May 5.</t>
  </si>
  <si>
    <t>Oxid Med Cell Longev. 2017;2017:1703810. doi: 10.1155/2017/1703810. Epub 2017 Mar 27. Review.</t>
  </si>
  <si>
    <t>J Nucl Med Technol. 2017 Sep;45(3):214-218. doi: 10.2967/jnmt.117.192849. Epub 2017 May 4.</t>
  </si>
  <si>
    <t>BMJ Case Rep. 2017 May 4;2017. pii: bcr-2016-218843. doi: 10.1136/bcr-2016-218843.</t>
  </si>
  <si>
    <t>BMJ Case Rep. 2017 May 4;2017. pii: bcr-2016-218364. doi: 10.1136/bcr-2016-218364.</t>
  </si>
  <si>
    <t>BMJ Case Rep. 2017 May 3;2017. pii: bcr-2016-219019. doi: 10.1136/bcr-2016-219019.</t>
  </si>
  <si>
    <t>BMJ Case Rep. 2017 May 3;2017. pii: bcr-2016-218273. doi: 10.1136/bcr-2016-218273.</t>
  </si>
  <si>
    <t>J Affect Disord. 2017 Aug 15;218:115-122. doi: 10.1016/j.jad.2017.04.055. Epub 2017 Apr 28.</t>
  </si>
  <si>
    <t>Clin Exp Ophthalmol. 2017 Nov;45(8):779-789. doi: 10.1111/ceo.12974. Epub 2017 Jun 15.</t>
  </si>
  <si>
    <t>Pathog Dis. 2017 Jul 31;75(5). doi: 10.1093/femspd/ftx050.</t>
  </si>
  <si>
    <t>JAMA Ophthalmol. 2017 Jun 1;135(6):586-593. doi: 10.1001/jamaophthalmol.2017.0988. Review.</t>
  </si>
  <si>
    <t>J Clin Endocrinol Metab. 2017 Jul 1;102(7):2525-2532. doi: 10.1210/jc.2016-4015.</t>
  </si>
  <si>
    <t xml:space="preserve">Invest Ophthalmol Vis Sci. 2017 May 1;58(6):BIOi-BIOii. doi: 10.1167/iovs.17-22128. No abstract available. </t>
  </si>
  <si>
    <t>JAMA Facial Plast Surg. 2017 Dec 1;19(6):490-495. doi: 10.1001/jamafacial.2017.0172.</t>
  </si>
  <si>
    <t>JAMA Ophthalmol. 2017 Jun 1;135(6):594-599. doi: 10.1001/jamaophthalmol.2017.1009.</t>
  </si>
  <si>
    <t>Invest Ophthalmol Vis Sci. 2017 May 1;58(5):2510-2519. doi: 10.1167/iovs.16-20797.</t>
  </si>
  <si>
    <t>Invest Ophthalmol Vis Sci. 2017 May 1;58(5):2503-2509. doi: 10.1167/iovs.16-21015.</t>
  </si>
  <si>
    <t>PLoS One. 2017 May 4;12(5):e0176064. doi: 10.1371/journal.pone.0176064. eCollection 2017.</t>
  </si>
  <si>
    <t>PLoS One. 2017 May 4;12(5):e0176516. doi: 10.1371/journal.pone.0176516. eCollection 2017.</t>
  </si>
  <si>
    <t>PLoS One. 2017 May 4;12(5):e0176380. doi: 10.1371/journal.pone.0176380. eCollection 2017.</t>
  </si>
  <si>
    <t>Ophthal Plast Reconstr Surg. 2017 Nov/Dec;33(6):e156-e157. doi: 10.1097/IOP.0000000000000924.</t>
  </si>
  <si>
    <t>Ophthal Plast Reconstr Surg. 2017 Nov/Dec;33(6):399-407. doi: 10.1097/IOP.0000000000000923. Review.</t>
  </si>
  <si>
    <t>Medicine (Baltimore). 2017 May;96(18):e6805. doi: 10.1097/MD.0000000000006805.</t>
  </si>
  <si>
    <t>Neurologist. 2017 May;22(3):101-102. doi: 10.1097/NRL.0000000000000122.</t>
  </si>
  <si>
    <t>Neurologist. 2017 May;22(3):85-89. doi: 10.1097/NRL.0000000000000117.</t>
  </si>
  <si>
    <t>Neurologist. 2017 May;22(3):82-84. doi: 10.1097/NRL.0000000000000115.</t>
  </si>
  <si>
    <t>Neurologist. 2017 May;22(3):77-79. doi: 10.1097/NRL.0000000000000113.</t>
  </si>
  <si>
    <t>Optom Vis Sci. 2017 Jun;94(6):700-706. doi: 10.1097/OPX.0000000000001076.</t>
  </si>
  <si>
    <t>Mol Pharm. 2017 Jun 5;14(6):2056-2069. doi: 10.1021/acs.molpharmaceut.7b00128. Epub 2017 May 17.</t>
  </si>
  <si>
    <t>J Zhejiang Univ Sci B. 2017 May;18(5):421-429. doi: 10.1631/jzus.B1600156.</t>
  </si>
  <si>
    <t>Korean J Ophthalmol. 2017 Jun;31(3):209-216. doi: 10.3341/kjo.2015.0158. Epub 2017 Apr 24.</t>
  </si>
  <si>
    <t>Korean J Ophthalmol. 2017 Jun;31(3):249-256. doi: 10.3341/kjo.2016.0007. Epub 2017 Apr 24.</t>
  </si>
  <si>
    <t>Korean J Ophthalmol. 2017 Jun;31(3):263-267. doi: 10.3341/kjo.2015.0161. Epub 2017 Apr 24.</t>
  </si>
  <si>
    <t>Korean J Ophthalmol. 2017 Jun;31(3):240-248. doi: 10.3341/kjo.2016.0026. Epub 2017 Apr 24.</t>
  </si>
  <si>
    <t>Klin Monbl Augenheilkd. 2017 Apr;234(4):508-514. doi: 10.1055/s-0043-100230. Epub 2017 May 3.</t>
  </si>
  <si>
    <t>Klin Monbl Augenheilkd. 2017 Apr;234(4):497-500. doi: 10.1055/s-0043-104429. Epub 2017 May 3.</t>
  </si>
  <si>
    <t>Klin Monbl Augenheilkd. 2017 Apr;234(4):478-482. doi: 10.1055/s-0043-104419. Epub 2017 May 3.</t>
  </si>
  <si>
    <t>Klin Monbl Augenheilkd. 2017 Apr;234(4):432-435. doi: 10.1055/s-0043-104430. Epub 2017 May 3.</t>
  </si>
  <si>
    <t>Graefes Arch Clin Exp Ophthalmol. 2017 Aug;255(8):1493-1502. doi: 10.1007/s00417-017-3655-4. Epub 2017 May 3.</t>
  </si>
  <si>
    <t>Invest Ophthalmol Vis Sci. 2017 May 1;58(5):2498-2502. doi: 10.1167/iovs.17-21532.</t>
  </si>
  <si>
    <t xml:space="preserve">Nature. 2017 May 3;545(7652):119-121. doi: 10.1038/545119a. No abstract available. </t>
  </si>
  <si>
    <t>Diabetes. 2017 Jul;66(7):2044-2053. doi: 10.2337/db16-1296. Epub 2017 May 3.</t>
  </si>
  <si>
    <t>J Med Case Rep. 2017 May 4;11(1):124. doi: 10.1186/s13256-017-1288-1.</t>
  </si>
  <si>
    <t>J Craniofac Surg. 2017 May;28(3):e250-e251. doi: 10.1097/SCS.0000000000003473.</t>
  </si>
  <si>
    <t>J Craniofac Surg. 2017 May;28(3):e198-e199. doi: 10.1097/SCS.0000000000003367.</t>
  </si>
  <si>
    <t>J Craniofac Surg. 2017 May;28(3):781-784. doi: 10.1097/SCS.0000000000003471.</t>
  </si>
  <si>
    <t>J Craniofac Surg. 2017 May;28(3):638-642. doi: 10.1097/SCS.0000000000003430.</t>
  </si>
  <si>
    <t>Ophthalmic Res. 2017;58(2):94-98. doi: 10.1159/000471883. Epub 2017 May 4.</t>
  </si>
  <si>
    <t>N Engl J Med. 2017 May 4;376(18):1748-1761. doi: 10.1056/NEJMoa1614949.</t>
  </si>
  <si>
    <t>Oncotarget. 2017 Jun 13;8(24):39497-39511. doi: 10.18632/oncotarget.17078.</t>
  </si>
  <si>
    <t>Ulus Travma Acil Cerrahi Derg. 2017 Mar;23(2):170-172. doi: 10.5505/tjtes.2016.92145.</t>
  </si>
  <si>
    <t>PLoS One. 2017 May 3;12(5):e0176100. doi: 10.1371/journal.pone.0176100. eCollection 2017.</t>
  </si>
  <si>
    <t>Nutrients. 2017 May 3;9(5). pii: E453. doi: 10.3390/nu9050453.</t>
  </si>
  <si>
    <t>Diab Vasc Dis Res. 2017 May;14(3):191-199. doi: 10.1177/1479164117694463. Epub 2017 Mar 1.</t>
  </si>
  <si>
    <t>Australas Phys Eng Sci Med. 2017 Jun;40(2):433-439. doi: 10.1007/s13246-017-0551-5. Epub 2017 May 2.</t>
  </si>
  <si>
    <t>Jpn J Ophthalmol. 2017 Sep;61(5):402-407. doi: 10.1007/s10384-017-0518-9. Epub 2017 May 2.</t>
  </si>
  <si>
    <t>Mol Vis. 2017 Apr 19;23:275-285. eCollection 2017.</t>
  </si>
  <si>
    <t>Mol Vis. 2017 Apr 14;23:263-274. eCollection 2017.</t>
  </si>
  <si>
    <t>Mol Vis. 2017 Apr 14;23:242-250. eCollection 2017.</t>
  </si>
  <si>
    <t>Mol Vis. 2017 Apr 14;23:228-241. eCollection 2017.</t>
  </si>
  <si>
    <t>J Exp Med. 2017 Jun 5;214(6):1753-1767. doi: 10.1084/jem.20161645. Epub 2017 May 2.</t>
  </si>
  <si>
    <t>Prog Retin Eye Res. 2017 Jul;59:178-201. doi: 10.1016/j.preteyeres.2017.04.005. Epub 2017 Apr 29. Review.</t>
  </si>
  <si>
    <t>Prog Retin Eye Res. 2017 Jul;59:158-177. doi: 10.1016/j.preteyeres.2017.04.004. Epub 2017 Apr 29. Review.</t>
  </si>
  <si>
    <t>Cont Lens Anterior Eye. 2017 Aug;40(4):208-212. doi: 10.1016/j.clae.2017.04.004. Epub 2017 Apr 29.</t>
  </si>
  <si>
    <t>Clin Radiol. 2017 Sep;72(9):798.e1-798.e6. doi: 10.1016/j.crad.2017.03.026. Epub 2017 Apr 29.</t>
  </si>
  <si>
    <t>BMC Health Serv Res. 2017 May 2;17(1):317. doi: 10.1186/s12913-017-2267-3.</t>
  </si>
  <si>
    <t xml:space="preserve">Dev Med Child Neurol. 2017 Jul;59(7):674. doi: 10.1111/dmcn.13458. Epub 2017 May 2. No abstract available. </t>
  </si>
  <si>
    <t>Cornea. 2017 Jul;36(7):828-833. doi: 10.1097/ICO.0000000000001224.</t>
  </si>
  <si>
    <t>Ophthalmologica. 2017;237(4):232-237. doi: 10.1159/000464259. Epub 2017 May 3.</t>
  </si>
  <si>
    <t>Ophthalmic Res. 2017;58(1):35-39. doi: 10.1159/000468990. Epub 2017 May 3.</t>
  </si>
  <si>
    <t>Hum Vaccin Immunother. 2017 Jul 3;13(7):1705-1713. doi: 10.1080/21645515.2017.1310788. Epub 2017 May 2.</t>
  </si>
  <si>
    <t>Strabismus. 2017 Jun;25(2):73-80. doi: 10.1080/09273972.2017.1318153. Epub 2017 May 2.</t>
  </si>
  <si>
    <t>Strabismus. 2017 Jun;25(2):47-55. doi: 10.1080/09273972.2017.1317821. Epub 2017 May 2.</t>
  </si>
  <si>
    <t>Strabismus. 2017 Jun;25(2):60-66. doi: 10.1080/09273972.2017.1317820. Epub 2017 May 2.</t>
  </si>
  <si>
    <t>Strabismus. 2017 Jun;25(2):56-59. doi: 10.1080/09273972.2017.1318152. Epub 2017 May 2.</t>
  </si>
  <si>
    <t>Strabismus. 2017 Jun;25(2):67-72. doi: 10.1080/09273972.2017.1318151. Epub 2017 May 2.</t>
  </si>
  <si>
    <t>Graefes Arch Clin Exp Ophthalmol. 2017 Aug;255(8):1633-1642. doi: 10.1007/s00417-017-3627-8. Epub 2017 May 1.</t>
  </si>
  <si>
    <t>Graefes Arch Clin Exp Ophthalmol. 2017 Aug;255(8):1613-1619. doi: 10.1007/s00417-017-3679-9. Epub 2017 May 1.</t>
  </si>
  <si>
    <t>Ophthalmology. 2017 Sep;124(9):1392-1402. doi: 10.1016/j.ophtha.2017.03.048. Epub 2017 Apr 28.</t>
  </si>
  <si>
    <t>Ophthalmology. 2017 Sep;124(9):1377-1382. doi: 10.1016/j.ophtha.2017.03.053. Epub 2017 Apr 29.</t>
  </si>
  <si>
    <t>Ophthalmology. 2017 Sep;124(9):1368-1376. doi: 10.1016/j.ophtha.2017.03.051. Epub 2017 Apr 28.</t>
  </si>
  <si>
    <t>Ophthalmology. 2017 Aug;124(8):1218-1228. doi: 10.1016/j.ophtha.2017.03.044. Epub 2017 Apr 29.</t>
  </si>
  <si>
    <t>Oncotarget. 2017 Apr 18;8(16):27240-27251. doi: 10.18632/oncotarget.15916.</t>
  </si>
  <si>
    <t>Invest Ophthalmol Vis Sci. 2017 May 1;58(5):2491-2497. doi: 10.1167/iovs.17-21608.</t>
  </si>
  <si>
    <t>Invest Ophthalmol Vis Sci. 2017 May 1;58(5):2483-2490. doi: 10.1167/iovs.16-19133.</t>
  </si>
  <si>
    <t>Invest Ophthalmol Vis Sci. 2017 May 1;58(5):2473-2482. doi: 10.1167/iovs.16-20712.</t>
  </si>
  <si>
    <t>Invest Ophthalmol Vis Sci. 2017 May 1;58(5):2463-2472. doi: 10.1167/iovs.16-20658.</t>
  </si>
  <si>
    <t>Invest Ophthalmol Vis Sci. 2017 May 1;58(5):2456-2462. doi: 10.1167/iovs.17-21520.</t>
  </si>
  <si>
    <t>Invest Ophthalmol Vis Sci. 2017 May 1;58(5):2449-2455. doi: 10.1167/iovs.16-21008.</t>
  </si>
  <si>
    <t>Brain. 2017 Jun 1;140(6):1561-1578. doi: 10.1093/brain/awx095.</t>
  </si>
  <si>
    <t>Hum Mol Genet. 2017 Aug 1;26(R1):R37-R44. doi: 10.1093/hmg/ddx168. Review.</t>
  </si>
  <si>
    <t>PLoS One. 2017 May 1;12(5):e0176175. doi: 10.1371/journal.pone.0176175. eCollection 2017.</t>
  </si>
  <si>
    <t>J Neuroophthalmol. 2017 Dec;37(4):411-413. doi: 10.1097/WNO.0000000000000524.</t>
  </si>
  <si>
    <t>J Neuroophthalmol. 2017 Jun;37(2):187-196. doi: 10.1097/WNO.0000000000000511. Review.</t>
  </si>
  <si>
    <t>Orbit. 2017 Aug;36(4):234-236. doi: 10.1080/01676830.2017.1310257. Epub 2017 May 1.</t>
  </si>
  <si>
    <t>Drug Des Devel Ther. 2017 Apr 19;11:1267-1272. doi: 10.2147/DDDT.S131582. eCollection 2017.</t>
  </si>
  <si>
    <t>Mol Vis. 2017 Mar 24;23:171-178. eCollection 2017.</t>
  </si>
  <si>
    <t>Intern Med. 2017;56(9):1009-1013. doi: 10.2169/internalmedicine.56.7824. Epub 2017 May 1.</t>
  </si>
  <si>
    <t>J Clin Lipidol. 2017 May - Jun;11(3):694-703. doi: 10.1016/j.jacl.2017.03.007. Epub 2017 Mar 30.</t>
  </si>
  <si>
    <t>Prog Retin Eye Res. 2017 Jul;59:131-157. doi: 10.1016/j.preteyeres.2017.04.003. Epub 2017 Apr 28. Review.</t>
  </si>
  <si>
    <t>Ophthalmology. 2017 Aug;124(8):1108-1119. doi: 10.1016/j.ophtha.2017.03.019. Epub 2017 Apr 27.</t>
  </si>
  <si>
    <t>Ophthalmology. 2017 Aug;124(8):1136-1142. doi: 10.1016/j.ophtha.2017.03.036. Epub 2017 Apr 27.</t>
  </si>
  <si>
    <t>Transplant Proc. 2017 May;49(4):733-735. doi: 10.1016/j.transproceed.2017.02.018.</t>
  </si>
  <si>
    <t xml:space="preserve">Can J Ophthalmol. 2017 Apr;52(2):e81-e83. doi: 10.1016/j.jcjo.2016.10.014. Epub 2016 Dec 22. No abstract available. </t>
  </si>
  <si>
    <t xml:space="preserve">Can J Ophthalmol. 2017 Apr;52(2):e79-e81. doi: 10.1016/j.jcjo.2016.09.005. Epub 2016 Oct 27. No abstract available. </t>
  </si>
  <si>
    <t xml:space="preserve">Can J Ophthalmol. 2017 Apr;52(2):e77-e79. doi: 10.1016/j.jcjo.2016.09.002. Epub 2016 Oct 27. No abstract available. </t>
  </si>
  <si>
    <t xml:space="preserve">Can J Ophthalmol. 2017 Apr;52(2):e75-e77. doi: 10.1016/j.jcjo.2016.09.016. Epub 2017 Jan 13. No abstract available. </t>
  </si>
  <si>
    <t>Can J Ophthalmol. 2017 Apr;52(2):e71-e75. doi: 10.1016/j.jcjo.2016.09.013. Epub 2017 Jan 9.</t>
  </si>
  <si>
    <t xml:space="preserve">Can J Ophthalmol. 2017 Apr;52(2):e67-e71. doi: 10.1016/j.jcjo.2016.10.010. Epub 2017 Feb 4. No abstract available. </t>
  </si>
  <si>
    <t xml:space="preserve">Can J Ophthalmol. 2017 Apr;52(2):e64-e66. doi: 10.1016/j.jcjo.2016.09.012. Epub 2017 Jan 27. No abstract available. </t>
  </si>
  <si>
    <t xml:space="preserve">Can J Ophthalmol. 2017 Apr;52(2):e62-e64. doi: 10.1016/j.jcjo.2016.08.020. Epub 2016 Oct 27. No abstract available. </t>
  </si>
  <si>
    <t xml:space="preserve">Can J Ophthalmol. 2017 Apr;52(2):e60-e62. doi: 10.1016/j.jcjo.2016.10.008. Epub 2017 Jan 10. No abstract available. </t>
  </si>
  <si>
    <t xml:space="preserve">Can J Ophthalmol. 2017 Apr;52(2):e58-e60. doi: 10.1016/j.jcjo.2016.08.008. Epub 2016 Oct 27. No abstract available. </t>
  </si>
  <si>
    <t xml:space="preserve">Can J Ophthalmol. 2017 Apr;52(2):e54-e58. doi: 10.1016/j.jcjo.2016.09.003. Epub 2016 Oct 27. No abstract available. </t>
  </si>
  <si>
    <t>Can J Ophthalmol. 2017 Apr;52(2):225-228. doi: 10.1016/j.jcjo.2016.09.009. Epub 2017 Jan 9.</t>
  </si>
  <si>
    <t>Can J Ophthalmol. 2017 Apr;52(2):207-213. doi: 10.1016/j.jcjo.2016.09.008. Epub 2017 Jan 10.</t>
  </si>
  <si>
    <t>Can J Ophthalmol. 2017 Apr;52(2):203-206. doi: 10.1016/j.jcjo.2016.08.021. Epub 2016 Oct 27.</t>
  </si>
  <si>
    <t>Can J Ophthalmol. 2017 Apr;52(2):198-202. doi: 10.1016/j.jcjo.2016.08.016. Epub 2016 Nov 1.</t>
  </si>
  <si>
    <t>Can J Ophthalmol. 2017 Apr;52(2):192-197. doi: 10.1016/j.jcjo.2016.08.010. Epub 2016 Nov 22.</t>
  </si>
  <si>
    <t>Can J Ophthalmol. 2017 Apr;52(2):186-191. doi: 10.1016/j.jcjo.2016.08.007. Epub 2016 Nov 16.</t>
  </si>
  <si>
    <t>Can J Ophthalmol. 2017 Apr;52(2):181-185. doi: 10.1016/j.jcjo.2016.10.005. Epub 2016 Dec 20.</t>
  </si>
  <si>
    <t>Can J Ophthalmol. 2017 Apr;52(2):175-180. doi: 10.1016/j.jcjo.2016.10.007. Epub 2017 Jan 10.</t>
  </si>
  <si>
    <t>Can J Ophthalmol. 2017 Apr;52(2):166-170. doi: 10.1016/j.jcjo.2016.08.019. Epub 2016 Nov 11.</t>
  </si>
  <si>
    <t>Can J Ophthalmol. 2017 Apr;52(2):161-165. doi: 10.1016/j.jcjo.2016.11.002. Epub 2017 Feb 12.</t>
  </si>
  <si>
    <t>Can J Ophthalmol. 2017 Apr;52(2):155-160. doi: 10.1016/j.jcjo.2016.11.001. Epub 2017 Jan 6.</t>
  </si>
  <si>
    <t>Can J Ophthalmol. 2017 Apr;52(2):150-154. doi: 10.1016/j.jcjo.2016.08.015. Epub 2016 Oct 27.</t>
  </si>
  <si>
    <t>Isr Med Assoc J. 2017 Jan;19(1):49-54. Review.</t>
  </si>
  <si>
    <t>Isr Med Assoc J. 2017 Jan;19(1):34-38. Review.</t>
  </si>
  <si>
    <t>Isr Med Assoc J. 2017 Feb;19(2):109-113.</t>
  </si>
  <si>
    <t>Graefes Arch Clin Exp Ophthalmol. 2017 Aug;255(8):1605-1611. doi: 10.1007/s00417-017-3675-0. Epub 2017 Apr 29.</t>
  </si>
  <si>
    <t>Graefes Arch Clin Exp Ophthalmol. 2017 Aug;255(8):1515-1523. doi: 10.1007/s00417-017-3676-z. Epub 2017 Apr 29.</t>
  </si>
  <si>
    <t>Oncotarget. 2017 May 23;8(21):35176-35183. doi: 10.18632/oncotarget.17052.</t>
  </si>
  <si>
    <t>J Invest Dermatol. 2017 Aug;137(8):1709-1718. doi: 10.1016/j.jid.2017.03.037. Epub 2017 Apr 26.</t>
  </si>
  <si>
    <t>Am J Ophthalmol. 2017 Jul;179:39-45. doi: 10.1016/j.ajo.2017.04.014. Epub 2017 Apr 27.</t>
  </si>
  <si>
    <t>Exp Eye Res. 2017 Jul;160:56-61. doi: 10.1016/j.exer.2017.03.014. Epub 2017 Apr 26. Review.</t>
  </si>
  <si>
    <t>Ophthalmology. 2017 Aug;124(8):1165-1174. doi: 10.1016/j.ophtha.2017.03.042. Epub 2017 Apr 26.</t>
  </si>
  <si>
    <t>Ophthalmology. 2017 Sep;124(9):1353-1367. doi: 10.1016/j.ophtha.2017.03.043. Epub 2017 Apr 26.</t>
  </si>
  <si>
    <t>Ophthalmology. 2017 Aug;124(8):1186-1195. doi: 10.1016/j.ophtha.2017.03.047. Epub 2017 Apr 26.</t>
  </si>
  <si>
    <t>Aging (Albany NY). 2017 Apr;9(4):1341-1350. doi: 10.18632/aging.101231.</t>
  </si>
  <si>
    <t>Adv Ther. 2017 Jun;34(6):1382-1397. doi: 10.1007/s12325-017-0535-6. Epub 2017 Apr 28.</t>
  </si>
  <si>
    <t>BMJ Case Rep. 2017 Apr 28;2017. pii: bcr-2016-218560. doi: 10.1136/bcr-2016-218560.</t>
  </si>
  <si>
    <t>Am J Ophthalmol. 2017 Jul;179:18-24. doi: 10.1016/j.ajo.2017.04.009. Epub 2017 Apr 25.</t>
  </si>
  <si>
    <t xml:space="preserve">Int J Radiat Oncol Biol Phys. 2017 Jul 1;98(3):501-503. doi: 10.1016/j.ijrobp.2017.02.212. Epub 2017 Apr 25. No abstract available. </t>
  </si>
  <si>
    <t>BMC Ophthalmol. 2017 Apr 28;17(1):61. doi: 10.1186/s12886-017-0453-z.</t>
  </si>
  <si>
    <t>Hum Mol Genet. 2017 Aug 1;26(R1):R75-R82. doi: 10.1093/hmg/ddx163. Review.</t>
  </si>
  <si>
    <t>Invest Ophthalmol Vis Sci. 2017 Apr 1;58(4):2413-2420. doi: 10.1167/iovs.16-21322.</t>
  </si>
  <si>
    <t>PLoS One. 2017 Apr 28;12(4):e0175966. doi: 10.1371/journal.pone.0175966. eCollection 2017.</t>
  </si>
  <si>
    <t>Ophthalmic Genet. 2017 Dec;38(6):501-510. doi: 10.1080/13816810.2017.1313993. Epub 2017 Apr 28. Review.</t>
  </si>
  <si>
    <t>Ophthalmic Genet. 2017 Dec;38(6):567-569. doi: 10.1080/13816810.2017.1313995. Epub 2017 Apr 28.</t>
  </si>
  <si>
    <t>Orbit. 2017 Aug;36(4):201-207. doi: 10.1080/01676830.2017.1314510. Epub 2017 Apr 28.</t>
  </si>
  <si>
    <t>Ophthalmic Genet. 2017 Dec;38(6):562-566. doi: 10.1080/13816810.2017.1313994. Epub 2017 Apr 28.</t>
  </si>
  <si>
    <t>J Pediatr Ophthalmol Strabismus. 2017 Apr 28;54:e27-e30. doi: 10.3928/01913913-20170201-04.</t>
  </si>
  <si>
    <t>J Pediatr Ophthalmol Strabismus. 2017 Apr 28;54:e23-e26. doi: 10.3928/01913913-20170201-08.</t>
  </si>
  <si>
    <t>J Pediatr Ophthalmol Strabismus. 2017 Apr 28;54:e18-e22. doi: 10.3928/01913913-20170201-05.</t>
  </si>
  <si>
    <t>J Pediatr Ophthalmol Strabismus. 2017 Apr 28;54:e13-e17. doi: 10.3928/01913913-20170201-07.</t>
  </si>
  <si>
    <t>Eye (Lond). 2017 Aug;31(8):1229-1236. doi: 10.1038/eye.2017.55. Epub 2017 Apr 28.</t>
  </si>
  <si>
    <t>Eye (Lond). 2017 Aug;31(8):1122-1130. doi: 10.1038/eye.2017.64. Epub 2017 Apr 28. Review.</t>
  </si>
  <si>
    <t>Eye (Lond). 2017 Aug;31(8):1237-1244. doi: 10.1038/eye.2017.66. Epub 2017 Apr 28.</t>
  </si>
  <si>
    <t>Eye (Lond). 2017 Sep;31(9):1358-1364. doi: 10.1038/eye.2017.69. Epub 2017 Apr 28.</t>
  </si>
  <si>
    <t>Eye (Lond). 2017 Sep;31(9):1373-1379. doi: 10.1038/eye.2017.71. Epub 2017 Apr 28.</t>
  </si>
  <si>
    <t>Eye (Lond). 2017 Sep;31(9):1365-1372. doi: 10.1038/eye.2017.70. Epub 2017 Apr 28.</t>
  </si>
  <si>
    <t xml:space="preserve">Eye (Lond). 2017 Oct;31(10):1409-1416. doi: 10.1038/eye.2017.73. Epub 2017 Apr 28. Erratum in: Eye (Lond). 2017 Oct;31(10 ):1512. </t>
  </si>
  <si>
    <t>Int J Mol Sci. 2017 Apr 28;18(5). pii: E907. doi: 10.3390/ijms18050907. Review.</t>
  </si>
  <si>
    <t xml:space="preserve">Retina. 2017 Aug;37(8):e95-e96. doi: 10.1097/IAE.0000000000001683. No abstract available. </t>
  </si>
  <si>
    <t>Optom Vis Sci. 2017 Jun;94(6):647-653. doi: 10.1097/OPX.0000000000001077.</t>
  </si>
  <si>
    <t>Am J Rhinol Allergy. 2017 Mar 1;31(2):29-34. doi: 10.2500/ajra.2017.31.4421. Review.</t>
  </si>
  <si>
    <t>Doc Ophthalmol. 2017 Aug;135(1):43-52. doi: 10.1007/s10633-017-9590-1. Epub 2017 Apr 27.</t>
  </si>
  <si>
    <t>Doc Ophthalmol. 2017 Jun;134(3):175-183. doi: 10.1007/s10633-017-9588-8. Epub 2017 Apr 27.</t>
  </si>
  <si>
    <t xml:space="preserve">Cardiovasc Intervent Radiol. 2017 Aug;40(8):1196-1205. doi: 10.1007/s00270-017-1630-4. Epub 2017 Apr 27. Erratum in: Cardiovasc Intervent Radiol. 2017 Aug 23;:. </t>
  </si>
  <si>
    <t>Graefes Arch Clin Exp Ophthalmol. 2017 Jul;255(7):1409-1415. doi: 10.1007/s00417-017-3653-6. Epub 2017 Apr 27.</t>
  </si>
  <si>
    <t>Graefes Arch Clin Exp Ophthalmol. 2017 Jul;255(7):1333-1339. doi: 10.1007/s00417-017-3644-7. Epub 2017 Apr 27.</t>
  </si>
  <si>
    <t>Pan Afr Med J. 2017 Feb 1;26:57. doi: 10.11604/pamj.2017.26.57.9021. eCollection 2017.</t>
  </si>
  <si>
    <t>Br J Ophthalmol. 2017 Dec;101(12):1658-1665. doi: 10.1136/bjophthalmol-2016-310069. Epub 2017 Apr 27.</t>
  </si>
  <si>
    <t>Br J Ophthalmol. 2017 Dec;101(12):1604-1610. doi: 10.1136/bjophthalmol-2016-309142. Epub 2017 Apr 27.</t>
  </si>
  <si>
    <t>Br J Ophthalmol. 2017 Dec;101(12):1638-1642. doi: 10.1136/bjophthalmol-2016-309863. Epub 2017 Apr 27.</t>
  </si>
  <si>
    <t>Br J Ophthalmol. 2018 Jan;102(1):69-73. doi: 10.1136/bjophthalmol-2016-309888. Epub 2017 Apr 27.</t>
  </si>
  <si>
    <t>Br J Ophthalmol. 2017 Jun;101(6):691-694. doi: 10.1136/bjophthalmol-2016-310105. Epub 2017 Apr 27.</t>
  </si>
  <si>
    <t xml:space="preserve">BMJ. 2017 Apr 27;357:j1856. doi: 10.1136/bmj.j1856. No abstract available. </t>
  </si>
  <si>
    <t>Neuroscience. 2017 Jun 23;354:43-53. doi: 10.1016/j.neuroscience.2017.04.021. Epub 2017 Apr 25.</t>
  </si>
  <si>
    <t>Prog Retin Eye Res. 2017 Jul;59:97-130. doi: 10.1016/j.preteyeres.2017.04.002. Epub 2017 Apr 24. Review.</t>
  </si>
  <si>
    <t>Vision Res. 2017 Jun;135:34-42. doi: 10.1016/j.visres.2017.04.006. Epub 2017 May 3.</t>
  </si>
  <si>
    <t>Am J Ophthalmol. 2017 Jul;179:46-54. doi: 10.1016/j.ajo.2017.04.010. Epub 2017 Apr 24.</t>
  </si>
  <si>
    <t>Ultrasound Med Biol. 2017 Jul;43(7):1348-1354. doi: 10.1016/j.ultrasmedbio.2017.03.008. Epub 2017 Apr 24.</t>
  </si>
  <si>
    <t>Sleep Med. 2017 May;33:1-5. doi: 10.1016/j.sleep.2016.11.026. Epub 2017 Jan 27.</t>
  </si>
  <si>
    <t>Biomed Eng Online. 2017 Apr 27;16(1):52. doi: 10.1186/s12938-017-0339-6.</t>
  </si>
  <si>
    <t>Orphanet J Rare Dis. 2017 Apr 27;12(1):81. doi: 10.1186/s13023-017-0638-9.</t>
  </si>
  <si>
    <t>BMC Ophthalmol. 2017 Apr 27;17(1):58. doi: 10.1186/s12886-017-0451-1.</t>
  </si>
  <si>
    <t>BMC Ophthalmol. 2017 Apr 27;17(1):59. doi: 10.1186/s12886-017-0455-x. Review.</t>
  </si>
  <si>
    <t>Acta Ophthalmol. 2018 Feb;96(1):e74-e78. doi: 10.1111/aos.13393. Epub 2017 Apr 27.</t>
  </si>
  <si>
    <t>Brain. 2017 Jun 1;140(6):1757-1767. doi: 10.1093/brain/awx088.</t>
  </si>
  <si>
    <t>Ophthalmic Res. 2017;58(2):74-80. doi: 10.1159/000464446. Epub 2017 Apr 28.</t>
  </si>
  <si>
    <t>J Peripher Nerv Syst. 2017 Jun;22(2):77-84. doi: 10.1111/jns.12216. Review.</t>
  </si>
  <si>
    <t>Invest Ophthalmol Vis Sci. 2017 Apr 1;58(4):2438-2448. doi: 10.1167/iovs.15-16555.</t>
  </si>
  <si>
    <t>Invest Ophthalmol Vis Sci. 2017 Apr 1;58(4):2430-2437. doi: 10.1167/iovs.16-21002.</t>
  </si>
  <si>
    <t>JAMA Ophthalmol. 2017 Jun 1;135(6):570-575. doi: 10.1001/jamaophthalmol.2017.0830.</t>
  </si>
  <si>
    <t>JAMA Ophthalmol. 2017 Jun 1;135(6):654-656. doi: 10.1001/jamaophthalmol.2017.1055.</t>
  </si>
  <si>
    <t>JAMA Ophthalmol. 2017 Jun 1;135(6):541-549. doi: 10.1001/jamaophthalmol.2017.0729.</t>
  </si>
  <si>
    <t>JAMA Ophthalmol. 2017 Jun 1;135(6):558-568. doi: 10.1001/jamaophthalmol.2017.0821.</t>
  </si>
  <si>
    <t>JAMA Ophthalmol. 2017 Jun 1;135(6):550-557. doi: 10.1001/jamaophthalmol.2017.0738.</t>
  </si>
  <si>
    <t>PLoS One. 2017 Apr 27;12(4):e0176386. doi: 10.1371/journal.pone.0176386. eCollection 2017.</t>
  </si>
  <si>
    <t>PLoS One. 2017 Apr 27;12(4):e0176639. doi: 10.1371/journal.pone.0176639. eCollection 2017.</t>
  </si>
  <si>
    <t>PLoS One. 2017 Apr 27;12(4):e0175921. doi: 10.1371/journal.pone.0175921. eCollection 2017.</t>
  </si>
  <si>
    <t>J Glaucoma. 2017 May;26(5):e174-e176. doi: 10.1097/IJG.0000000000000645.</t>
  </si>
  <si>
    <t>Am J Nurs. 2017 May;117(5):15. doi: 10.1097/01.NAJ.0000516261.55850.a4.</t>
  </si>
  <si>
    <t>J Glaucoma. 2017 Jul;26(7):619-625. doi: 10.1097/IJG.0000000000000683.</t>
  </si>
  <si>
    <t>J Glaucoma. 2017 Jul;26(7):657-660. doi: 10.1097/IJG.0000000000000682.</t>
  </si>
  <si>
    <t>J Ocul Pharmacol Ther. 2017 May;33(4):290-297. doi: 10.1089/jop.2016.0139.</t>
  </si>
  <si>
    <t>J Ocul Pharmacol Ther. 2017 May;33(4):278-284. doi: 10.1089/jop.2016.0165. Review.</t>
  </si>
  <si>
    <t>Mol Med Rep. 2017 May;15(5):2481-2488. doi: 10.3892/mmr.2017.6293. Epub 2017 Mar 7.</t>
  </si>
  <si>
    <t>Jpn J Ophthalmol. 2017 Jul;61(4):347-353. doi: 10.1007/s10384-017-0515-z. Epub 2017 Apr 26.</t>
  </si>
  <si>
    <t>Jpn J Ophthalmol. 2017 Jul;61(4):293-298. doi: 10.1007/s10384-017-0517-x. Epub 2017 Apr 26.</t>
  </si>
  <si>
    <t>Graefes Arch Clin Exp Ophthalmol. 2017 Aug;255(8):1509-1513. doi: 10.1007/s00417-017-3674-1. Epub 2017 Apr 26.</t>
  </si>
  <si>
    <t>Mol Vis. 2017 Apr 12;23:219-227. eCollection 2017.</t>
  </si>
  <si>
    <t>Sci Transl Med. 2017 Apr 26;9(387). pii: eaan2783. doi: 10.1126/scitranslmed.aan2783.</t>
  </si>
  <si>
    <t>J Biol Chem. 2017 Jun 9;292(23):9680-9689. doi: 10.1074/jbc.M117.789180. Epub 2017 Apr 26.</t>
  </si>
  <si>
    <t>J Med Genet. 2017 Jun;54(6):404-412. doi: 10.1136/jmedgenet-2017-104540. Epub 2017 Apr 26.</t>
  </si>
  <si>
    <t>BMJ Case Rep. 2017 Apr 26;2017. pii: bcr-2016-216124. doi: 10.1136/bcr-2016-216124.</t>
  </si>
  <si>
    <t>Cardiovasc Diabetol. 2017 Apr 26;16(1):56. doi: 10.1186/s12933-017-0534-6.</t>
  </si>
  <si>
    <t>J Neuroinflammation. 2017 Apr 26;14(1):93. doi: 10.1186/s12974-017-0868-8.</t>
  </si>
  <si>
    <t>BMC Ophthalmol. 2017 Apr 26;17(1):56. doi: 10.1186/s12886-017-0450-2.</t>
  </si>
  <si>
    <t>BMC Ophthalmol. 2017 Apr 26;17(1):55. doi: 10.1186/s12886-017-0457-8.</t>
  </si>
  <si>
    <t>BMC Ophthalmol. 2017 Apr 26;17(1):57. doi: 10.1186/s12886-017-0456-9.</t>
  </si>
  <si>
    <t>BMC Ophthalmol. 2017 Apr 26;17(1):54. doi: 10.1186/s12886-017-0443-1.</t>
  </si>
  <si>
    <t>Neuroimmunomodulation. 2016;23(5-6):352-358. doi: 10.1159/000464135. Epub 2017 Apr 27.</t>
  </si>
  <si>
    <t>Ophthalmologica. 2017;238(1-2):59-67. doi: 10.1159/000470857. Epub 2017 Apr 27.</t>
  </si>
  <si>
    <t>Am J Ophthalmol. 2017 Jul;179:81-89. doi: 10.1016/j.ajo.2017.04.011. Epub 2017 Apr 23.</t>
  </si>
  <si>
    <t xml:space="preserve">N Engl J Med. 2017 Apr 27;376(17):1667. doi: 10.1056/NEJMicm1613657. No abstract available. </t>
  </si>
  <si>
    <t>N Engl J Med. 2017 Apr 27;376(17):1637-1646. doi: 10.1056/NEJMoa1614160.</t>
  </si>
  <si>
    <t>PLoS One. 2017 Apr 26;12(4):e0176534. doi: 10.1371/journal.pone.0176534. eCollection 2017.</t>
  </si>
  <si>
    <t>Medicine (Baltimore). 2017 Apr;96(17):e6782. doi: 10.1097/MD.0000000000006782.</t>
  </si>
  <si>
    <t>Medicine (Baltimore). 2017 Apr;96(17):e6729. doi: 10.1097/MD.0000000000006729.</t>
  </si>
  <si>
    <t>Medicine (Baltimore). 2017 Apr;96(17):e6715. doi: 10.1097/MD.0000000000006715.</t>
  </si>
  <si>
    <t>Curr Opin Ophthalmol. 2017 Jul;28(4):305-309. doi: 10.1097/ICU.0000000000000384. Review.</t>
  </si>
  <si>
    <t>Curr Opin Ophthalmol. 2017 Jul;28(4):310-315. doi: 10.1097/ICU.0000000000000381. Review.</t>
  </si>
  <si>
    <t>Cornea. 2017 Jul;36(7):799-804. doi: 10.1097/ICO.0000000000001206.</t>
  </si>
  <si>
    <t>Cornea. 2017 Jul;36(7):816-820. doi: 10.1097/ICO.0000000000001195.</t>
  </si>
  <si>
    <t>J Neuroophthalmol. 2017 Sep;37(3):268-272. doi: 10.1097/WNO.0000000000000503.</t>
  </si>
  <si>
    <t>J Ocul Pharmacol Ther. 2017 Jul/Aug;33(6):452-458. doi: 10.1089/jop.2016.0178. Epub 2017 Apr 26.</t>
  </si>
  <si>
    <t>Acta Ophthalmol. 2017 Aug;95(5):e379-e384. doi: 10.1111/aos.13397. Epub 2017 Apr 26.</t>
  </si>
  <si>
    <t>Acta Ophthalmol. 2018 Feb;96(1):56-62. doi: 10.1111/aos.13445. Epub 2017 Apr 26.</t>
  </si>
  <si>
    <t>Acta Ophthalmol. 2018 Feb;96(1):31-38. doi: 10.1111/aos.13452. Epub 2017 Apr 26.</t>
  </si>
  <si>
    <t>Acta Ophthalmol. 2017 Dec;95(8):778-786. doi: 10.1111/aos.13449. Epub 2017 Apr 26.</t>
  </si>
  <si>
    <t>Acta Ophthalmol. 2018 Feb;96(1):77-80. doi: 10.1111/aos.13447. Epub 2017 Apr 26.</t>
  </si>
  <si>
    <t>Jpn J Ophthalmol. 2017 Jul;61(4):299-306. doi: 10.1007/s10384-017-0516-y. Epub 2017 Apr 25.</t>
  </si>
  <si>
    <t>Invest Ophthalmol Vis Sci. 2017 Apr 1;58(4):2406-2412. doi: 10.1167/iovs.16-20903.</t>
  </si>
  <si>
    <t>Invest Ophthalmol Vis Sci. 2017 Apr 1;58(4):2397-2405. doi: 10.1167/iovs.16-20621.</t>
  </si>
  <si>
    <t xml:space="preserve">Hum Mol Genet. 2017 Jul 1;26(13):2480-2492. doi: 10.1093/hmg/ddx143. Erratum in: Hum Mol Genet. 2017 Sep 1;26(17 ):3451. </t>
  </si>
  <si>
    <t>Mol Vis. 2017 Apr 10;23:210-218. eCollection 2017.</t>
  </si>
  <si>
    <t>Mol Vis. 2017 Apr 3;23:198-209. eCollection 2017.</t>
  </si>
  <si>
    <t>Dev Ophthalmol. 2017;59:179-190. doi: 10.1159/000458496. Epub 2017 Apr 25. Review.</t>
  </si>
  <si>
    <t>Dev Ophthalmol. 2017;59:165-178. doi: 10.1159/000458495. Epub 2017 Apr 25. Review.</t>
  </si>
  <si>
    <t>Dev Ophthalmol. 2017;59:155-164. doi: 10.1159/000458494. Epub 2017 Apr 25. Review.</t>
  </si>
  <si>
    <t>Dev Ophthalmol. 2017;59:147-154. doi: 10.1159/000458493. Epub 2017 Apr 25. Review.</t>
  </si>
  <si>
    <t>Dev Ophthalmol. 2017;59:127-146. doi: 10.1159/000458492. Epub 2017 Apr 25. Review.</t>
  </si>
  <si>
    <t>Dev Ophthalmol. 2017;59:113-126. doi: 10.1159/000458491. Epub 2017 Apr 25. Review.</t>
  </si>
  <si>
    <t>Dev Ophthalmol. 2017;59:100-112. doi: 10.1159/000458490. Epub 2017 Apr 25. Review.</t>
  </si>
  <si>
    <t>Dev Ophthalmol. 2017;59:90-99. doi: 10.1159/000458489. Epub 2017 Apr 25. Review.</t>
  </si>
  <si>
    <t>Dev Ophthalmol. 2017;59:80-89. doi: 10.1159/000458488. Epub 2017 Apr 25. Review.</t>
  </si>
  <si>
    <t>Dev Ophthalmol. 2017;59:67-79. doi: 10.1159/000458487. Epub 2017 Apr 25. Review.</t>
  </si>
  <si>
    <t>Dev Ophthalmol. 2017;59:53-66. doi: 10.1159/000458486. Epub 2017 Apr 25. Review.</t>
  </si>
  <si>
    <t>Dev Ophthalmol. 2017;59:43-52. doi: 10.1159/000458485. Epub 2017 Apr 25. Review.</t>
  </si>
  <si>
    <t>Dev Ophthalmol. 2017;59:36-42. doi: 10.1159/000458484. Epub 2017 Apr 25. Review.</t>
  </si>
  <si>
    <t>Dev Ophthalmol. 2017;59:15-35. doi: 10.1159/000458483. Epub 2017 Apr 25. Review.</t>
  </si>
  <si>
    <t>Dev Ophthalmol. 2017;59:1-14. doi: 10.1159/000458482. Epub 2017 Apr 25. Review.</t>
  </si>
  <si>
    <t>Ann Clin Lab Sci. 2017 Mar;47(2):171-177.</t>
  </si>
  <si>
    <t>J Lipid Res. 2017 Jul;58(7):1325-1337. doi: 10.1194/jlr.M074088. Epub 2017 Apr 25.</t>
  </si>
  <si>
    <t>Exp Eye Res. 2017 Jul;160:11-20. doi: 10.1016/j.exer.2017.04.007. Epub 2017 Apr 22.</t>
  </si>
  <si>
    <t>Eur J Paediatr Neurol. 2017 Jul;21(4):671-677. doi: 10.1016/j.ejpn.2017.04.004. Epub 2017 Apr 15.</t>
  </si>
  <si>
    <t>PLoS One. 2017 Apr 25;12(4):e0175900. doi: 10.1371/journal.pone.0175900. eCollection 2017.</t>
  </si>
  <si>
    <t>PLoS One. 2017 Apr 25;12(4):e0176153. doi: 10.1371/journal.pone.0176153. eCollection 2017.</t>
  </si>
  <si>
    <t>PLoS One. 2017 Apr 25;12(4):e0175522. doi: 10.1371/journal.pone.0175522. eCollection 2017.</t>
  </si>
  <si>
    <t>Curr Opin Ophthalmol. 2017 Jul;28(4):397-402. doi: 10.1097/ICU.0000000000000388. Review.</t>
  </si>
  <si>
    <t>Ophthalmic Epidemiol. 2017 Aug;24(4):265-273. doi: 10.1080/09286586.2017.1279337. Epub 2017 Apr 25.</t>
  </si>
  <si>
    <t>Curr Eye Res. 2017 Aug;42(8):1160-1168. doi: 10.1080/02713683.2017.1293114. Epub 2017 Apr 25.</t>
  </si>
  <si>
    <t>Curr Eye Res. 2017 Aug;42(8):1108-1114. doi: 10.1080/02713683.2017.1297462. Epub 2017 Apr 25.</t>
  </si>
  <si>
    <t>Curr Eye Res. 2017 Aug;42(8):1174-1178. doi: 10.1080/02713683.2017.1285943. Epub 2017 Apr 25.</t>
  </si>
  <si>
    <t>J Ocul Pharmacol Ther. 2017 Jun;33(5):412-422. doi: 10.1089/jop.2016.0121. Epub 2017 Apr 25.</t>
  </si>
  <si>
    <t>Orbit. 2017 Aug;36(4):197-200. doi: 10.1080/01676830.2017.1310255. Epub 2017 Apr 25.</t>
  </si>
  <si>
    <t>Curr Eye Res. 2017 Aug;42(8):1143-1148. doi: 10.1080/02713683.2017.1297460. Epub 2017 Apr 25.</t>
  </si>
  <si>
    <t>J Ocul Pharmacol Ther. 2017 Jun;33(5):375-382. doi: 10.1089/jop.2016.0123. Epub 2017 Apr 25.</t>
  </si>
  <si>
    <t>Curr Eye Res. 2017 Aug;42(8):1136-1142. doi: 10.1080/02713683.2017.1293113. Epub 2017 Apr 25.</t>
  </si>
  <si>
    <t>Curr Eye Res. 2017 Aug;42(8):1130-1135. doi: 10.1080/02713683.2017.1297461. Epub 2017 Apr 25.</t>
  </si>
  <si>
    <t>Muscle Nerve. 2017 Dec;56(6):1164-1168. doi: 10.1002/mus.25669. Epub 2017 May 15.</t>
  </si>
  <si>
    <t>Acta Ophthalmol. 2017 Sep;95(6):602-607. doi: 10.1111/aos.13415. Epub 2017 Apr 25.</t>
  </si>
  <si>
    <t>Mol Med Rep. 2017 Jun;15(6):3949-3956. doi: 10.3892/mmr.2017.6491. Epub 2017 Apr 20.</t>
  </si>
  <si>
    <t>Med Ultrason. 2017 Apr 22;19(2):185-189. doi: 10.11152/mu-996.</t>
  </si>
  <si>
    <t>Indian J Ophthalmol. 2017 Mar;65(3):255-257. doi: 10.4103/ijo.IJO_634_16.</t>
  </si>
  <si>
    <t>Indian J Ophthalmol. 2017 Mar;65(3):253-255. doi: 10.4103/ijo.IJO_436_15.</t>
  </si>
  <si>
    <t>Indian J Ophthalmol. 2017 Mar;65(3):250-252. doi: 10.4103/ijo.IJO_151_17.</t>
  </si>
  <si>
    <t xml:space="preserve">Indian J Ophthalmol. 2017 Mar;65(3):246-247. doi: 10.4103/ijo.IJO_236_17. No abstract available. </t>
  </si>
  <si>
    <t>Indian J Ophthalmol. 2017 Mar;65(3):242-245. doi: 10.4103/ijo.IJO_939_16.</t>
  </si>
  <si>
    <t>Indian J Ophthalmol. 2017 Mar;65(3):238-241. doi: 10.4103/ijo.IJO_340_16.</t>
  </si>
  <si>
    <t>Indian J Ophthalmol. 2017 Mar;65(3):233-237. doi: 10.4103/ijo.IJO_743_16.</t>
  </si>
  <si>
    <t>Indian J Ophthalmol. 2017 Mar;65(3):228-232. doi: 10.4103/ijo.IJO_483_16.</t>
  </si>
  <si>
    <t>Indian J Ophthalmol. 2017 Mar;65(3):223-227. doi: 10.4103/ijo.IJO_545_16.</t>
  </si>
  <si>
    <t>Indian J Ophthalmol. 2017 Mar;65(3):217-222. doi: 10.4103/ijo.IJO_880_16.</t>
  </si>
  <si>
    <t>Indian J Ophthalmol. 2017 Mar;65(3):210-216. doi: 10.4103/ijo.IJO_860_16. Review.</t>
  </si>
  <si>
    <t>Indian J Ophthalmol. 2017 Mar;65(3):198-209. doi: 10.4103/ijo.IJO_874_16. Review.</t>
  </si>
  <si>
    <t>Indian J Ophthalmol. 2017 Mar;65(3):191-197. doi: 10.4103/ijo.IJO_866_16. Review.</t>
  </si>
  <si>
    <t>Indian J Ophthalmol. 2017 Mar;65(3):184-190. doi: 10.4103/ijo.IJO_867_16. Review.</t>
  </si>
  <si>
    <t>Indian J Ophthalmol. 2017 Mar;65(3):177-183. doi: 10.4103/ijo.IJO_1026_15. Review.</t>
  </si>
  <si>
    <t>Ophthalmic Physiol Opt. 2017 May;37(3):297-304. doi: 10.1111/opo.12382.</t>
  </si>
  <si>
    <t xml:space="preserve">Ophthalmic Physiol Opt. 2017 May;37(3):235-239. doi: 10.1111/opo.12384. No abstract available. </t>
  </si>
  <si>
    <t>Ophthalmic Physiol Opt. 2017 Jul;37(4):409-419. doi: 10.1111/opo.12378. Epub 2017 Apr 25.</t>
  </si>
  <si>
    <t>Clin Exp Immunol. 2017 Sep;189(3):304-309. doi: 10.1111/cei.12980. Epub 2017 May 16.</t>
  </si>
  <si>
    <t>Graefes Arch Clin Exp Ophthalmol. 2017 Jul;255(7):1433-1442. doi: 10.1007/s00417-017-3662-5. Epub 2017 Apr 25.</t>
  </si>
  <si>
    <t>Am J Case Rep. 2017 Apr 25;18:448-453.</t>
  </si>
  <si>
    <t xml:space="preserve">CMAJ. 2017 Apr 24;189(16):E609. doi: 10.1503/cmaj.160569. No abstract available. </t>
  </si>
  <si>
    <t>BMJ Case Rep. 2017 Apr 23;2017. pii: bcr-2017-219568. doi: 10.1136/bcr-2017-219568.</t>
  </si>
  <si>
    <t>Surv Ophthalmol. 2017 Sep - Oct;62(5):648-658. doi: 10.1016/j.survophthal.2017.04.003. Epub 2017 Apr 22. Review.</t>
  </si>
  <si>
    <t>Surv Ophthalmol. 2017 Sep - Oct;62(5):659-669. doi: 10.1016/j.survophthal.2017.04.004. Epub 2017 Apr 22. Review.</t>
  </si>
  <si>
    <t>Ophthalmology. 2017 Aug;124(8):1126-1135. doi: 10.1016/j.ophtha.2017.03.034. Epub 2017 Apr 21.</t>
  </si>
  <si>
    <t>Ophthalmology. 2017 Aug;124(8):1143-1155. doi: 10.1016/j.ophtha.2017.03.016. Epub 2017 Apr 21.</t>
  </si>
  <si>
    <t>Acta Vet Scand. 2017 Apr 24;59(1):23. doi: 10.1186/s13028-017-0291-2.</t>
  </si>
  <si>
    <t>Mol Neurodegener. 2017 Apr 24;12(1):31. doi: 10.1186/s13024-017-0175-y.</t>
  </si>
  <si>
    <t>BMC Ophthalmol. 2017 Apr 24;17(1):49. doi: 10.1186/s12886-017-0448-9.</t>
  </si>
  <si>
    <t>BMC Ophthalmol. 2017 Apr 24;17(1):51. doi: 10.1186/s12886-017-0447-x.</t>
  </si>
  <si>
    <t>BMC Ophthalmol. 2017 Apr 24;17(1):50. doi: 10.1186/s12886-017-0444-0.</t>
  </si>
  <si>
    <t>BMC Ophthalmol. 2017 Apr 24;17(1):53. doi: 10.1186/s12886-017-0445-z.</t>
  </si>
  <si>
    <t>BMC Ophthalmol. 2017 Apr 24;17(1):52. doi: 10.1186/s12886-017-0446-y.</t>
  </si>
  <si>
    <t>Opt Express. 2017 Apr 17;25(8):8937-8949. doi: 10.1364/OE.25.008937.</t>
  </si>
  <si>
    <t>Invest Ophthalmol Vis Sci. 2017 Apr 1;58(4):2318-2328. doi: 10.1167/iovs.16-20541.</t>
  </si>
  <si>
    <t>Invest Ophthalmol Vis Sci. 2017 Apr 1;58(4):2366-2387. doi: 10.1167/iovs.16-21162.</t>
  </si>
  <si>
    <t>Invest Ophthalmol Vis Sci. 2017 Apr 1;58(4):2359-2365. doi: 10.1167/iovs.17-21525.</t>
  </si>
  <si>
    <t>Invest Ophthalmol Vis Sci. 2017 Apr 1;58(4):2349-2358. doi: 10.1167/iovs.16-21237.</t>
  </si>
  <si>
    <t>JAMA Neurol. 2017 Jun 1;74(6):733-736. doi: 10.1001/jamaneurol.2017.0055.</t>
  </si>
  <si>
    <t>PLoS One. 2017 Apr 24;12(4):e0176404. doi: 10.1371/journal.pone.0176404. eCollection 2017.</t>
  </si>
  <si>
    <t>PLoS One. 2017 Apr 24;12(4):e0176087. doi: 10.1371/journal.pone.0176087. eCollection 2017.</t>
  </si>
  <si>
    <t>J Pediatr Hematol Oncol. 2017 Jul;39(5):410-412. doi: 10.1097/MPH.0000000000000830.</t>
  </si>
  <si>
    <t>Cornea. 2017 Jul;36(7):771-776. doi: 10.1097/ICO.0000000000001220.</t>
  </si>
  <si>
    <t>Cornea. 2017 Jul;36(7):763-766. doi: 10.1097/ICO.0000000000001214.</t>
  </si>
  <si>
    <t>Cornea. 2017 Jul;36(7):821-827. doi: 10.1097/ICO.0000000000001186.</t>
  </si>
  <si>
    <t>J Craniofac Surg. 2017 Jul;28(5):1289-1290. doi: 10.1097/SCS.0000000000003597.</t>
  </si>
  <si>
    <t>J Ocul Pharmacol Ther. 2017 Jun;33(5):340-352. doi: 10.1089/jop.2016.0186. Epub 2017 Feb 24. Review.</t>
  </si>
  <si>
    <t>J Ocul Pharmacol Ther. 2017 Jun;33(5):361-365. doi: 10.1089/jop.2016.0133. Epub 2017 Feb 24.</t>
  </si>
  <si>
    <t>Endocr Pract. 2017 Apr 2;23(4):466-470. doi: 10.4158/EP161523.OR.</t>
  </si>
  <si>
    <t>Asia Pac J Ophthalmol (Phila). 2017 May-Jun;6(3):250-255. doi: 10.22608/APO.2016186. Epub 2017 Apr 10.</t>
  </si>
  <si>
    <t>Pediatr Blood Cancer. 2017 Oct;64(10). doi: 10.1002/pbc.26543. Epub 2017 Apr 24.</t>
  </si>
  <si>
    <t>Curr Med Res Opin. 2017 Aug;33(8):1511-1516. doi: 10.1080/03007995.2017.1322570. Epub 2017 May 24.</t>
  </si>
  <si>
    <t>Clin Exp Optom. 2018 Jan;101(1):129-134. doi: 10.1111/cxo.12535. Epub 2017 Apr 23.</t>
  </si>
  <si>
    <t>Clin Exp Optom. 2017 Nov;100(6):563-568. doi: 10.1111/cxo.12540. Epub 2017 Apr 23. Review.</t>
  </si>
  <si>
    <t>J Cell Physiol. 2018 Feb;233(2):1120-1128. doi: 10.1002/jcp.25971. Epub 2017 Sep 28.</t>
  </si>
  <si>
    <t>West J Emerg Med. 2017 Apr;18(3):509-517. doi: 10.5811/westjem.2016.12.31798. Epub 2017 Mar 3. Review.</t>
  </si>
  <si>
    <t>Drug Des Devel Ther. 2017 Apr 5;11:1147-1158. doi: 10.2147/DDDT.S130297. eCollection 2017.</t>
  </si>
  <si>
    <t>Am J Ophthalmol. 2017 Jul;179:67-80. doi: 10.1016/j.ajo.2017.04.006. Epub 2017 Apr 21.</t>
  </si>
  <si>
    <t>World Neurosurg. 2017 Jul;103:465-474. doi: 10.1016/j.wneu.2017.04.047. Epub 2017 Apr 19.</t>
  </si>
  <si>
    <t xml:space="preserve">Ann Allergy Asthma Immunol. 2017 Jun;118(6):728-729. doi: 10.1016/j.anai.2017.03.008. Epub 2017 Apr 19. No abstract available. </t>
  </si>
  <si>
    <t>Ophthalmology. 2017 Sep;124(9):1280-1289. doi: 10.1016/j.ophtha.2017.03.033. Epub 2017 Apr 22.</t>
  </si>
  <si>
    <t>Ophthalmology. 2017 Aug;124(8):1209-1217. doi: 10.1016/j.ophtha.2017.03.039. Epub 2017 Apr 19.</t>
  </si>
  <si>
    <t>Ophthalmology. 2017 Aug;124(8):1196-1208. doi: 10.1016/j.ophtha.2017.03.041. Epub 2017 Apr 19.</t>
  </si>
  <si>
    <t>J Affect Disord. 2017 Aug 1;217:233-236. doi: 10.1016/j.jad.2017.04.014. Epub 2017 Apr 13.</t>
  </si>
  <si>
    <t>Diabetes Res Clin Pract. 2017 Jun;128:15-23. doi: 10.1016/j.diabres.2017.03.027. Epub 2017 Apr 7.</t>
  </si>
  <si>
    <t>NPJ Prim Care Respir Med. 2017 Apr 21;27(1):28. doi: 10.1038/s41533-017-0026-x.</t>
  </si>
  <si>
    <t>BMJ Case Rep. 2017 Apr 20;2017. pii: bcr-2016-218224. doi: 10.1136/bcr-2016-218224.</t>
  </si>
  <si>
    <t>BMJ Case Rep. 2017 Apr 21;2017. pii: bcr-2017-219859. doi: 10.1136/bcr-2017-219859.</t>
  </si>
  <si>
    <t>BMJ Case Rep. 2017 Apr 21;2017. pii: bcr-2016-218645. doi: 10.1136/bcr-2016-218645.</t>
  </si>
  <si>
    <t>Br J Ophthalmol. 2017 Nov;101(11):1475-1482. doi: 10.1136/bjophthalmol-2016-309841. Epub 2017 Apr 21.</t>
  </si>
  <si>
    <t>Br J Ophthalmol. 2017 Jun;101(6):696-699. doi: 10.1136/bjophthalmol-2016-310047. Epub 2017 Apr 21.</t>
  </si>
  <si>
    <t>Br J Ophthalmol. 2017 Dec;101(12):1704-1708. doi: 10.1136/bjophthalmol-2017-310294. Epub 2017 Apr 21.</t>
  </si>
  <si>
    <t>Br J Ophthalmol. 2017 Dec;101(12):1666-1672. doi: 10.1136/bjophthalmol-2017-310180. Epub 2017 Apr 21.</t>
  </si>
  <si>
    <t>Br J Ophthalmol. 2017 Dec;101(12):1714-1719. doi: 10.1136/bjophthalmol-2016-309881. Epub 2017 Apr 21.</t>
  </si>
  <si>
    <t>Br J Ophthalmol. 2017 Dec;101(12):1689-1693. doi: 10.1136/bjophthalmol-2017-310242. Epub 2017 Apr 21.</t>
  </si>
  <si>
    <t>J Neurol Sci. 2017 May 15;376:7-12. doi: 10.1016/j.jns.2017.02.065. Epub 2017 Mar 1.</t>
  </si>
  <si>
    <t>J Neurol Sci. 2017 May 15;376:49-51. doi: 10.1016/j.jns.2017.02.002. Epub 2017 Feb 3.</t>
  </si>
  <si>
    <t>J Neurol Sci. 2017 May 15;376:38-41. doi: 10.1016/j.jns.2017.02.057. Epub 2017 Feb 27.</t>
  </si>
  <si>
    <t>J Neurol Sci. 2017 May 15;376:129-132. doi: 10.1016/j.jns.2017.03.025. Epub 2017 Mar 16.</t>
  </si>
  <si>
    <t>BMC Ophthalmol. 2017 Apr 21;17(1):48. doi: 10.1186/s12886-017-0442-2. Review.</t>
  </si>
  <si>
    <t xml:space="preserve">Invest Ophthalmol Vis Sci. 2017 Apr 1;58(4):2317. doi: 10.1167/iovs.17-21871. No abstract available. </t>
  </si>
  <si>
    <t>Invest Ophthalmol Vis Sci. 2017 Apr 1;58(4):2341-2348. doi: 10.1167/iovs.16-21362.</t>
  </si>
  <si>
    <t>Invest Ophthalmol Vis Sci. 2017 Apr 1;58(4):2329-2340. doi: 10.1167/iovs.16-20012.</t>
  </si>
  <si>
    <t>Invest Ophthalmol Vis Sci. 2017 Apr 1;58(4):2306-2316. doi: 10.1167/iovs.16-20402.</t>
  </si>
  <si>
    <t>Invest Ophthalmol Vis Sci. 2017 Apr 1;58(4):2296-2305. doi: 10.1167/iovs.16-20308.</t>
  </si>
  <si>
    <t>Invest Ophthalmol Vis Sci. 2017 Apr 1;58(4):2291-2295. doi: 10.1167/iovs.16-21087.</t>
  </si>
  <si>
    <t>Hum Mol Genet. 2017 Jul 1;26(13):2515-2525. doi: 10.1093/hmg/ddx146.</t>
  </si>
  <si>
    <t>PLoS One. 2017 Apr 21;12(4):e0176261. doi: 10.1371/journal.pone.0176261. eCollection 2017. Review.</t>
  </si>
  <si>
    <t>Optom Vis Sci. 2017 May;94(5):564-573. doi: 10.1097/OPX.0000000000001067.</t>
  </si>
  <si>
    <t xml:space="preserve">Dermatol Surg. 2017 Sep;43(9):1180. doi: 10.1097/DSS.0000000000001172. No abstract available. </t>
  </si>
  <si>
    <t>Ophthal Plast Reconstr Surg. 2017 Nov/Dec;33(6):e154-e156. doi: 10.1097/IOP.0000000000000919.</t>
  </si>
  <si>
    <t>Eur J Ophthalmol. 2017 Aug 30;27(5):617-620. doi: 10.5301/ejo.5000959. Epub 2017 Apr 4.</t>
  </si>
  <si>
    <t>Eur J Ophthalmol. 2017 Aug 30;27(5):535-541. doi: 10.5301/ejo.5000955. Epub 2017 Apr 4.</t>
  </si>
  <si>
    <t>Eur J Ophthalmol. 2017 Aug 30;27(5):601-606. doi: 10.5301/ejo.5000956. Epub 2017 Apr 4.</t>
  </si>
  <si>
    <t xml:space="preserve">Eur J Ophthalmol. 2017 Jun 26;27(4):e134. doi: 10.5301/ejo.5000980. No abstract available. </t>
  </si>
  <si>
    <t>Eur J Ophthalmol. 2017 Jun 26;27(4):509-511. doi: 10.5301/ejo.5000962. Epub 2017 Apr 5.</t>
  </si>
  <si>
    <t>Folia Neuropathol. 2017;55(1):23-30. doi: 10.5114/fn.2017.66710.</t>
  </si>
  <si>
    <t>Eye (Lond). 2017 Aug;31(8):1205-1211. doi: 10.1038/eye.2017.54. Epub 2017 Apr 21.</t>
  </si>
  <si>
    <t>Eye (Lond). 2017 Aug;31(8):1212-1220. doi: 10.1038/eye.2017.61. Epub 2017 Apr 21.</t>
  </si>
  <si>
    <t>Eye (Lond). 2017 Aug;31(8):1221-1228. doi: 10.1038/eye.2017.68. Epub 2017 Apr 21.</t>
  </si>
  <si>
    <t>J Neurosurg Spine. 2017 Jul;27(1):63-67. doi: 10.3171/2016.12.SPINE16540. Epub 2017 Apr 21.</t>
  </si>
  <si>
    <t>Asia Pac J Clin Nutr. 2017 May;26(3):406-411. doi: 10.6133/apjcn.032016.13.</t>
  </si>
  <si>
    <t>Clin Exp Optom. 2017 Nov;100(6):663-667. doi: 10.1111/cxo.12523. Epub 2017 Apr 20.</t>
  </si>
  <si>
    <t>Graefes Arch Clin Exp Ophthalmol. 2017 Jun;255(6):1193-1202. doi: 10.1007/s00417-017-3671-4. Epub 2017 Apr 20.</t>
  </si>
  <si>
    <t>Surv Ophthalmol. 2017 Sep - Oct;62(5):635-647. doi: 10.1016/j.survophthal.2017.04.002. Epub 2017 Apr 17. Review.</t>
  </si>
  <si>
    <t>Clin Immunol. 2017 Sep;182:48-54. doi: 10.1016/j.clim.2017.04.005. Epub 2017 Apr 17. Review.</t>
  </si>
  <si>
    <t>Am J Ophthalmol. 2017 Aug;180:91-96. doi: 10.1016/j.ajo.2017.04.008. Epub 2017 Apr 17.</t>
  </si>
  <si>
    <t>Am J Ophthalmol. 2017 Jul;179:32-38. doi: 10.1016/j.ajo.2017.04.007. Epub 2017 Apr 17. Review.</t>
  </si>
  <si>
    <t>Mult Scler Relat Disord. 2017 Apr;13:93-97. doi: 10.1016/j.msard.2017.02.015. Epub 2017 Feb 20.</t>
  </si>
  <si>
    <t>Mult Scler Relat Disord. 2017 Apr;13:73-74. doi: 10.1016/j.msard.2017.02.009. Epub 2017 Feb 14.</t>
  </si>
  <si>
    <t>Mult Scler Relat Disord. 2017 Apr;13:58-66. doi: 10.1016/j.msard.2017.02.003. Epub 2017 Feb 7.</t>
  </si>
  <si>
    <t>Mult Scler Relat Disord. 2017 Apr;13:116-118. doi: 10.1016/j.msard.2017.02.014. Epub 2017 Feb 20.</t>
  </si>
  <si>
    <t>Mult Scler Relat Disord. 2017 Apr;13:1-3. doi: 10.1016/j.msard.2017.01.011. Epub 2017 Jan 26.</t>
  </si>
  <si>
    <t>Pediatr Rheumatol Online J. 2017 Apr 20;15(1):33. doi: 10.1186/s12969-017-0162-4. Review.</t>
  </si>
  <si>
    <t>Orphanet J Rare Dis. 2017 Apr 20;12(1):72. doi: 10.1186/s13023-017-0625-1.</t>
  </si>
  <si>
    <t>BMC Ophthalmol. 2017 Apr 20;17(1):47. doi: 10.1186/s12886-017-0441-3.</t>
  </si>
  <si>
    <t>Oncotarget. 2017 May 16;8(20):32794-32806. doi: 10.18632/oncotarget.15825.</t>
  </si>
  <si>
    <t>Ophthalmic Res. 2017;58(1):27-34. doi: 10.1159/000464447. Epub 2017 Apr 21.</t>
  </si>
  <si>
    <t>Dev Ophthalmol. 2017;60:175-189. doi: 10.1159/000459707. Epub 2017 Apr 20. Review.</t>
  </si>
  <si>
    <t>Dev Ophthalmol. 2017;60:165-174. doi: 10.1159/000459706. Epub 2017 Apr 20. Review.</t>
  </si>
  <si>
    <t>Dev Ophthalmol. 2017;60:160-164. doi: 10.1159/000460275. Epub 2017 Apr 20. Review.</t>
  </si>
  <si>
    <t>Dev Ophthalmol. 2017;60:143-159. doi: 10.1159/000459702. Epub 2017 Apr 20. Review.</t>
  </si>
  <si>
    <t>Dev Ophthalmol. 2017;60:131-142. doi: 10.1159/000459699. Epub 2017 Apr 20. Review.</t>
  </si>
  <si>
    <t>Dev Ophthalmol. 2017;60:125-130. doi: 10.1159/000459696. Epub 2017 Apr 20. Review.</t>
  </si>
  <si>
    <t>Dev Ophthalmol. 2017;60:109-124. doi: 10.1159/000459694. Epub 2017 Apr 20. Review.</t>
  </si>
  <si>
    <t>Dev Ophthalmol. 2017;60:91-108. doi: 10.1159/000459692. Epub 2017 Apr 20. Review.</t>
  </si>
  <si>
    <t>Dev Ophthalmol. 2017;60:78-90. doi: 10.1159/000459691. Epub 2017 Apr 20. Review.</t>
  </si>
  <si>
    <t>Dev Ophthalmol. 2017;60:71-77. doi: 10.1159/000460220. Epub 2017 Apr 20. Review.</t>
  </si>
  <si>
    <t>Dev Ophthalmol. 2017;60:63-70. doi: 10.1159/000460496. Epub 2017 Apr 20. Review.</t>
  </si>
  <si>
    <t>Dev Ophthalmol. 2017;60:56-62. doi: 10.1159/000459690. Epub 2017 Apr 20. Review.</t>
  </si>
  <si>
    <t>Dev Ophthalmol. 2017;60:50-55. doi: 10.1159/000459689. Epub 2017 Apr 20. Review.</t>
  </si>
  <si>
    <t>Dev Ophthalmol. 2017;60:38-49. doi: 10.1159/000459688. Epub 2017 Apr 20. Review.</t>
  </si>
  <si>
    <t>Dev Ophthalmol. 2017;60:28-37. doi: 10.1159/000459723. Epub 2017 Apr 20. Review.</t>
  </si>
  <si>
    <t>Dev Ophthalmol. 2017;60:16-27. doi: 10.1159/000459687. Epub 2017 Apr 20. Review.</t>
  </si>
  <si>
    <t>Dev Ophthalmol. 2017;60:6-15. doi: 10.1159/000459642. Epub 2017 Apr 20. Review.</t>
  </si>
  <si>
    <t>Ophthalmic Res. 2017;58(4):203-208. doi: 10.1159/000462976. Epub 2017 Apr 21.</t>
  </si>
  <si>
    <t>Brain Lang. 2017 Jul;170:71-81. doi: 10.1016/j.bandl.2017.03.008. Epub 2017 Apr 18.</t>
  </si>
  <si>
    <t>Invest Ophthalmol Vis Sci. 2017 Apr 1;58(4):2275-2283. doi: 10.1167/iovs.16-21080.</t>
  </si>
  <si>
    <t>Invest Ophthalmol Vis Sci. 2017 Apr 1;58(4):2266-2274. doi: 10.1167/iovs.16-20902.</t>
  </si>
  <si>
    <t>JAMA Ophthalmol. 2017 Jun 1;135(6):527-533. doi: 10.1001/jamaophthalmol.2017.0641.</t>
  </si>
  <si>
    <t>JAMA Ophthalmol. 2017 Jun 1;135(6):520-525. doi: 10.1001/jamaophthalmol.2017.0616.</t>
  </si>
  <si>
    <t>JAMA Ophthalmol. 2017 Jun 1;135(6):534-540. doi: 10.1001/jamaophthalmol.2017.0650.</t>
  </si>
  <si>
    <t>JAMA Ophthalmol. 2017 Jun 1;135(6):511-518. doi: 10.1001/jamaophthalmol.2017.0603.</t>
  </si>
  <si>
    <t xml:space="preserve">PLoS Negl Trop Dis. 2017 Apr 20;11(4):e0005402. doi: 10.1371/journal.pntd.0005402. eCollection 2017 Apr. No abstract available. </t>
  </si>
  <si>
    <t>PLoS One. 2017 Apr 20;12(4):e0176017. doi: 10.1371/journal.pone.0176017. eCollection 2017.</t>
  </si>
  <si>
    <t xml:space="preserve">Retina. 2017 Nov;37(11):2183-2187. doi: 10.1097/IAE.0000000000001522. No abstract available. </t>
  </si>
  <si>
    <t>Curr Opin Ophthalmol. 2017 Jul;28(4):363-369. doi: 10.1097/ICU.0000000000000386. Review.</t>
  </si>
  <si>
    <t>Fetal Pediatr Pathol. 2017 Apr;36(2):130-138. doi: 10.1080/15513815.2017.1281364. Epub 2017 Feb 7.</t>
  </si>
  <si>
    <t>Ophthalmic Epidemiol. 2017 Dec;24(6):388-393. doi: 10.1080/09286586.2017.1307994. Epub 2017 Apr 20.</t>
  </si>
  <si>
    <t>J Ocul Pharmacol Ther. 2017 May;33(4):313-318. doi: 10.1089/jop.2016.0138. Epub 2017 Apr 20.</t>
  </si>
  <si>
    <t>Strabismus. 2017 Sep;25(3):120-127. doi: 10.1080/09273972.2017.1305425. Epub 2017 Apr 20.</t>
  </si>
  <si>
    <t>Molecules. 2017 Apr 20;22(4). pii: E610. doi: 10.3390/molecules22040610. Review.</t>
  </si>
  <si>
    <t>Biomed Res Int. 2017;2017:7148245. doi: 10.1155/2017/7148245. Epub 2017 Mar 23.</t>
  </si>
  <si>
    <t>Clin Sci (Lond). 2017 May 1;131(9):833-846. doi: 10.1042/CS20160998. Review.</t>
  </si>
  <si>
    <t xml:space="preserve">Br J Ophthalmol. 2017 May;101(5):73-127. doi: 10.1136/bjophthalmol-2016-EGSguideline.002. Epub 2017 Apr 18. No abstract available. </t>
  </si>
  <si>
    <t>J Med Case Rep. 2017 Apr 20;11(1):116. doi: 10.1186/s13256-017-1266-7.</t>
  </si>
  <si>
    <t>Oncotarget. 2017 Mar 28;8(13):21818-21833. doi: 10.18632/oncotarget.15631.</t>
  </si>
  <si>
    <t xml:space="preserve">Retina. 2017 May;37(5):e50-e51. doi: 10.1097/IAE.0000000000001482. No abstract available. </t>
  </si>
  <si>
    <t xml:space="preserve">Retina. 2017 May;37(5):e45-e47. doi: 10.1097/IAE.0000000000001468. No abstract available. </t>
  </si>
  <si>
    <t>Ophthalmologica. 2017;237(4):185-222. doi: 10.1159/000458539. Epub 2017 Apr 20. Review.</t>
  </si>
  <si>
    <t>N Engl J Med. 2017 Apr 20;376(16):1507-1516. doi: 10.1056/NEJMoa1612836.</t>
  </si>
  <si>
    <t>PLoS One. 2017 Apr 19;12(4):e0175780. doi: 10.1371/journal.pone.0175780. eCollection 2017.</t>
  </si>
  <si>
    <t xml:space="preserve">Nature. 2017 Apr 19;544(7650):S2-S3. doi: 10.1038/544S2a. No abstract available. </t>
  </si>
  <si>
    <t>Medicine (Baltimore). 2017 Apr;96(16):e6459. doi: 10.1097/MD.0000000000006459.</t>
  </si>
  <si>
    <t>Medicine (Baltimore). 2017 Apr;96(16):e6406. doi: 10.1097/MD.0000000000006406.</t>
  </si>
  <si>
    <t>Medicine (Baltimore). 2017 Apr;96(16):e6384. doi: 10.1097/MD.0000000000006384. Review.</t>
  </si>
  <si>
    <t>Optom Vis Sci. 2017 May;94(5):545-555. doi: 10.1097/OPX.0000000000001071. Review.</t>
  </si>
  <si>
    <t>Optom Vis Sci. 2017 May;94(5):630-633. doi: 10.1097/OPX.0000000000001069.</t>
  </si>
  <si>
    <t>Ophthalmic Epidemiol. 2017 Dec;24(6):381-387. doi: 10.1080/09286586.2017.1307993. Epub 2017 Apr 19.</t>
  </si>
  <si>
    <t>Am J Med Genet A. 2017 Jun;173(6):1705-1709. doi: 10.1002/ajmg.a.38218. Epub 2017 Apr 19.</t>
  </si>
  <si>
    <t>Pathol Int. 2017 Jun;67(6):281-291. doi: 10.1111/pin.12532. Epub 2017 Apr 19. Review.</t>
  </si>
  <si>
    <t>Clin Exp Rheumatol. 2017 May-Jun;35 Suppl 105(3):68-73. Epub 2017 Apr 19.</t>
  </si>
  <si>
    <t>Clin Exp Rheumatol. 2017 Sep-Oct;35(5):777-785. Epub 2017 Apr 18.</t>
  </si>
  <si>
    <t>Clin Exp Ophthalmol. 2017 Nov;45(8):803-811. doi: 10.1111/ceo.12964. Epub 2017 Jun 5.</t>
  </si>
  <si>
    <t>Clin Exp Ophthalmol. 2017 Nov;45(8):812-819. doi: 10.1111/ceo.12965. Epub 2017 May 15.</t>
  </si>
  <si>
    <t>Doc Ophthalmol. 2017 Jun;134(3):185-193. doi: 10.1007/s10633-017-9589-7. Epub 2017 Apr 18.</t>
  </si>
  <si>
    <t>Jpn J Ophthalmol. 2017 Jul;61(4):354-360. doi: 10.1007/s10384-017-0513-1. Epub 2017 Apr 18.</t>
  </si>
  <si>
    <t>Graefes Arch Clin Exp Ophthalmol. 2017 Jul;255(7):1375-1383. doi: 10.1007/s00417-017-3672-3. Epub 2017 Apr 18.</t>
  </si>
  <si>
    <t>J Diabetes Res. 2017;2017:6192896. doi: 10.1155/2017/6192896. Epub 2017 Mar 21.</t>
  </si>
  <si>
    <t>Comput Math Methods Med. 2017;2017:2483137. doi: 10.1155/2017/2483137. Epub 2017 Mar 21.</t>
  </si>
  <si>
    <t>FASEB J. 2017 Aug;31(8):3334-3348. doi: 10.1096/fj.201601285R. Epub 2017 Apr 18.</t>
  </si>
  <si>
    <t>J Pharm Biomed Anal. 2017 Sep 10;144:122-128. doi: 10.1016/j.jpba.2017.03.053. Epub 2017 Apr 6.</t>
  </si>
  <si>
    <t>BMC Ophthalmol. 2017 Apr 19;17(1):46. doi: 10.1186/s12886-017-0440-4.</t>
  </si>
  <si>
    <t>Int J Mol Sci. 2017 Apr 14;18(4). pii: E836. doi: 10.3390/ijms18040836. Review.</t>
  </si>
  <si>
    <t>Ophthalmologica. 2017;238(1-2):68-73. doi: 10.1159/000470850. Epub 2017 Apr 19.</t>
  </si>
  <si>
    <t>Exp Eye Res. 2017 Jul;160:1-10. doi: 10.1016/j.exer.2017.04.005. Epub 2017 Apr 15.</t>
  </si>
  <si>
    <t>Am J Pathol. 2017 Jun;187(6):1313-1326. doi: 10.1016/j.ajpath.2017.02.010. Epub 2017 Apr 15.</t>
  </si>
  <si>
    <t>Ophthalmic Surg Lasers Imaging Retina. 2017 Apr 1;48(4):358-363. doi: 10.3928/23258160-20170329-13.</t>
  </si>
  <si>
    <t>Ophthalmic Surg Lasers Imaging Retina. 2017 Apr 1;48(4):354-357. doi: 10.3928/23258160-20170329-12.</t>
  </si>
  <si>
    <t>Ophthalmic Surg Lasers Imaging Retina. 2017 Apr 1;48(4):350-353. doi: 10.3928/23258160-20170329-11.</t>
  </si>
  <si>
    <t>Ophthalmic Surg Lasers Imaging Retina. 2017 Apr 1;48(4):345-349. doi: 10.3928/23258160-20170329-10.</t>
  </si>
  <si>
    <t>Ophthalmic Surg Lasers Imaging Retina. 2017 Apr 1;48(4):340-344. doi: 10.3928/23258160-20170329-09.</t>
  </si>
  <si>
    <t>Ophthalmic Surg Lasers Imaging Retina. 2017 Apr 1;48(4):334-338. doi: 10.3928/23258160-20170329-08.</t>
  </si>
  <si>
    <t>Ophthalmic Surg Lasers Imaging Retina. 2017 Apr 1;48(4):326-332. doi: 10.3928/23258160-20170329-07.</t>
  </si>
  <si>
    <t>Ophthalmic Surg Lasers Imaging Retina. 2017 Apr 1;48(4):319-325. doi: 10.3928/23258160-20170329-06.</t>
  </si>
  <si>
    <t>Ophthalmic Surg Lasers Imaging Retina. 2017 Apr 1;48(4):312-318. doi: 10.3928/23258160-20170329-05.</t>
  </si>
  <si>
    <t>Ophthalmic Surg Lasers Imaging Retina. 2017 Apr 1;48(4):302-310. doi: 10.3928/23258160-20170329-04.</t>
  </si>
  <si>
    <t>Ophthalmic Surg Lasers Imaging Retina. 2017 Apr 1;48(4):291-301. doi: 10.3928/23258160-20170329-03.</t>
  </si>
  <si>
    <t>PLoS One. 2017 Apr 18;12(4):e0175913. doi: 10.1371/journal.pone.0175913. eCollection 2017.</t>
  </si>
  <si>
    <t>PLoS One. 2017 Apr 18;12(4):e0175491. doi: 10.1371/journal.pone.0175491. eCollection 2017.</t>
  </si>
  <si>
    <t>PLoS One. 2017 Apr 18;12(4):e0175274. doi: 10.1371/journal.pone.0175274. eCollection 2017.</t>
  </si>
  <si>
    <t>J Neuroophthalmol. 2017 Jun;37(2):176-178. doi: 10.1097/WNO.0000000000000501.</t>
  </si>
  <si>
    <t>J Neuroophthalmol. 2017 Dec;37(4):390-392. doi: 10.1097/WNO.0000000000000512.</t>
  </si>
  <si>
    <t>Clin Exp Ophthalmol. 2017 Nov;45(8):820-827. doi: 10.1111/ceo.12963. Epub 2017 May 26.</t>
  </si>
  <si>
    <t>Clin Exp Ophthalmol. 2017 Nov;45(8):773-778. doi: 10.1111/ceo.12962. Epub 2017 Jun 19.</t>
  </si>
  <si>
    <t>JAMA Ophthalmol. 2017 May 1;135(5):440-445. doi: 10.1001/jamaophthalmol.2017.0561.</t>
  </si>
  <si>
    <t>JAMA Ophthalmol. 2017 May 1;135(5). doi: 10.1001/jamaophthalmol.2017.0569.</t>
  </si>
  <si>
    <t>Invest Ophthalmol Vis Sci. 2017 Apr 1;58(4):2258-2265. doi: 10.1167/iovs.16-21288.</t>
  </si>
  <si>
    <t>Invest Ophthalmol Vis Sci. 2017 Apr 1;58(4):2239-2249. doi: 10.1167/iovs.16-21255.</t>
  </si>
  <si>
    <t xml:space="preserve">Invest Ophthalmol Vis Sci. 2017 Apr 1;58(4):2218-2238. doi: 10.1167/iovs.17-21424. Erratum in: Invest Ophthalmol Vis Sci. 2017 May 1;58(5):2636. </t>
  </si>
  <si>
    <t>Invest Ophthalmol Vis Sci. 2017 Apr 1;58(4):2207-2217. doi: 10.1167/iovs.17-21469.</t>
  </si>
  <si>
    <t>Invest Ophthalmol Vis Sci. 2017 Apr 1;58(4):2198-2206. doi: 10.1167/iovs.16-20781.</t>
  </si>
  <si>
    <t>Clin Exp Ophthalmol. 2017 Nov;45(8):790-796. doi: 10.1111/ceo.12961. Epub 2017 May 15.</t>
  </si>
  <si>
    <t>Aerosp Med Hum Perform. 2017 May 1;88(5):500-502. doi: 10.3357/AMHP.4787.2017.</t>
  </si>
  <si>
    <t>Oncotarget. 2017 Mar 28;8(13):21167-21176. doi: 10.18632/oncotarget.15504.</t>
  </si>
  <si>
    <t>J Exp Med. 2017 May 1;214(5):1411-1430. doi: 10.1084/jem.20160412. Epub 2017 Apr 17.</t>
  </si>
  <si>
    <t>Br J Ophthalmol. 2017 Jun;101(6):845-850. doi: 10.1136/bjophthalmol-2016-309834. Epub 2017 Apr 17.</t>
  </si>
  <si>
    <t>Br J Ophthalmol. 2017 Dec;101(12):1649-1653. doi: 10.1136/bjophthalmol-2016-309401. Epub 2017 Apr 17.</t>
  </si>
  <si>
    <t>Br J Ophthalmol. 2017 Dec;101(12):1628-1632. doi: 10.1136/bjophthalmol-2015-307837. Epub 2017 Apr 17.</t>
  </si>
  <si>
    <t>Br J Ophthalmol. 2017 Dec;101(12):1694-1698. doi: 10.1136/bjophthalmol-2017-310315. Epub 2017 Apr 17.</t>
  </si>
  <si>
    <t>Oncotarget. 2017 May 23;8(21):35473-35479. doi: 10.18632/oncotarget.16010. Review.</t>
  </si>
  <si>
    <t>Mater Sci Eng C Mater Biol Appl. 2017 Jun 1;75:1289-1298. doi: 10.1016/j.msec.2017.03.029. Epub 2017 Mar 6.</t>
  </si>
  <si>
    <t>Paediatr Anaesth. 2017 Jun;27(6):629-636. doi: 10.1111/pan.13148. Epub 2017 Apr 17.</t>
  </si>
  <si>
    <t>PLoS One. 2017 Apr 17;12(4):e0175347. doi: 10.1371/journal.pone.0175347. eCollection 2017.</t>
  </si>
  <si>
    <t>PLoS One. 2017 Apr 17;12(4):e0175509. doi: 10.1371/journal.pone.0175509. eCollection 2017.</t>
  </si>
  <si>
    <t>Otol Neurotol. 2017 Jul;38(6):e168-e172. doi: 10.1097/MAO.0000000000001435.</t>
  </si>
  <si>
    <t>Ocul Immunol Inflamm. 2017 Apr;25(2):160-168. doi: 10.1080/09273948.2017.1296165. Review.</t>
  </si>
  <si>
    <t>J Am Vet Med Assoc. 2017 May 1;250(9):1014-1022. doi: 10.2460/javma.250.9.1014.</t>
  </si>
  <si>
    <t>Workplace Health Saf. 2017 Jun;65(6):236-239. doi: 10.1177/2165079916686592. Epub 2017 Apr 17.</t>
  </si>
  <si>
    <t>Strabismus. 2017 Sep;25(3):101-111. doi: 10.1080/09273972.2017.1305424. Epub 2017 Apr 17. Review.</t>
  </si>
  <si>
    <t>J Ocul Pharmacol Ther. 2017 May;33(4):304-312. doi: 10.1089/jop.2016.0097. Epub 2017 Apr 17.</t>
  </si>
  <si>
    <t>Immunol Invest. 2017 Jul;46(5):518-525. doi: 10.1080/08820139.2017.1306865. Epub 2017 Apr 17.</t>
  </si>
  <si>
    <t>Breastfeed Med. 2017 Jun;12:305-310. doi: 10.1089/bfm.2016.0122. Epub 2017 Apr 17.</t>
  </si>
  <si>
    <t>Exp Eye Res. 2017 Jul;160:106-115. doi: 10.1016/j.exer.2017.04.003. Epub 2017 Apr 14.</t>
  </si>
  <si>
    <t>Am J Ophthalmol. 2017 Jul;179:10-17. doi: 10.1016/j.ajo.2017.04.003. Epub 2017 Apr 14.</t>
  </si>
  <si>
    <t>Am J Pathol. 2017 Jun;187(6):1222-1229. doi: 10.1016/j.ajpath.2017.01.019. Epub 2017 Apr 14.</t>
  </si>
  <si>
    <t>Graefes Arch Clin Exp Ophthalmol. 2017 Jul;255(7):1341-1347. doi: 10.1007/s00417-017-3648-3. Epub 2017 Apr 15.</t>
  </si>
  <si>
    <t>Graefes Arch Clin Exp Ophthalmol. 2017 Jul;255(7):1297-1306. doi: 10.1007/s00417-017-3636-7. Epub 2017 Apr 15.</t>
  </si>
  <si>
    <t>Am J Pathol. 2017 Jun;187(6):1327-1342. doi: 10.1016/j.ajpath.2017.02.005. Epub 2017 Apr 13.</t>
  </si>
  <si>
    <t>Ophthalmology. 2017 Aug;124(8):1120-1125. doi: 10.1016/j.ophtha.2017.03.022. Epub 2017 Apr 12.</t>
  </si>
  <si>
    <t>Ophthalmology. 2017 Jul;124(7):992-1003. doi: 10.1016/j.ophtha.2017.03.010. Epub 2017 Apr 13.</t>
  </si>
  <si>
    <t>Ophthalmology. 2017 Sep;124(9):1383-1391. doi: 10.1016/j.ophtha.2017.03.013. Epub 2017 Apr 12.</t>
  </si>
  <si>
    <t>Ophthalmology. 2017 Aug;124(8):1156-1164. doi: 10.1016/j.ophtha.2017.03.018. Epub 2017 Apr 12.</t>
  </si>
  <si>
    <t>Appl Ergon. 2017 Jul;62:227-236. doi: 10.1016/j.apergo.2017.03.001. Epub 2017 Mar 21.</t>
  </si>
  <si>
    <t>Appl Ergon. 2017 Jul;62:158-167. doi: 10.1016/j.apergo.2017.02.022. Epub 2017 Apr 6.</t>
  </si>
  <si>
    <t xml:space="preserve">Stroke. 2017 May;48(5):e126-e129. doi: 10.1161/STROKEAHA.116.015548. Epub 2017 Apr 14. No abstract available. </t>
  </si>
  <si>
    <t>Autoimmun Rev. 2017 Jun;16(6):587-593. doi: 10.1016/j.autrev.2017.04.004. Epub 2017 Apr 12. Review.</t>
  </si>
  <si>
    <t>J Stroke Cerebrovasc Dis. 2017 Jul;26(7):1433-1439. doi: 10.1016/j.jstrokecerebrovasdis.2017.03.018. Epub 2017 Apr 11.</t>
  </si>
  <si>
    <t>Neurol Clin. 2017 May;35(2):339-374. doi: 10.1016/j.ncl.2017.01.008. Review.</t>
  </si>
  <si>
    <t>J Med Case Rep. 2017 Apr 15;11(1):104. doi: 10.1186/s13256-017-1261-z. Review.</t>
  </si>
  <si>
    <t>Cornea. 2017 Jun;36(6):655-660. doi: 10.1097/ICO.0000000000001176.</t>
  </si>
  <si>
    <t>Cornea. 2017 Jun;36(6):696-699. doi: 10.1097/ICO.0000000000001183.</t>
  </si>
  <si>
    <t>Cornea. 2017 Jun;36(6):669-674. doi: 10.1097/ICO.0000000000001205.</t>
  </si>
  <si>
    <t>Cornea. 2017 Jun;36(6):684-688. doi: 10.1097/ICO.0000000000001208.</t>
  </si>
  <si>
    <t>Cornea. 2017 Jun;36(6):661-664. doi: 10.1097/ICO.0000000000001210.</t>
  </si>
  <si>
    <t>Cornea. 2017 Jun;36(6):740-742. doi: 10.1097/ICO.0000000000001203.</t>
  </si>
  <si>
    <t>Cornea. 2017 Jun;36(6):649-654. doi: 10.1097/ICO.0000000000001189.</t>
  </si>
  <si>
    <t>Cornea. 2017 Jun;36(6):637-641. doi: 10.1097/ICO.0000000000001202. Review.</t>
  </si>
  <si>
    <t>Eye Contact Lens. 2017 Nov;43(6):335-339. doi: 10.1097/ICL.0000000000000369. Review.</t>
  </si>
  <si>
    <t>J Neuroophthalmol. 2017 Sep;37(3):332-340. doi: 10.1097/WNO.0000000000000507. Review.</t>
  </si>
  <si>
    <t xml:space="preserve">J Neuroophthalmol. 2017 Sep;37(3):291-299. doi: 10.1097/WNO.0000000000000508. Review. No abstract available. </t>
  </si>
  <si>
    <t>Ophthal Plast Reconstr Surg. 2017 Nov/Dec;33(6):e150-e151. doi: 10.1097/IOP.0000000000000918. Review.</t>
  </si>
  <si>
    <t>J Glaucoma. 2017 Aug;26(8):747-748. doi: 10.1097/IJG.0000000000000681.</t>
  </si>
  <si>
    <t>J Glaucoma. 2017 Jun;26(6):555-560. doi: 10.1097/IJG.0000000000000680.</t>
  </si>
  <si>
    <t>J Parkinsons Dis. 2017;7(2):377-383. doi: 10.3233/JPD-160945.</t>
  </si>
  <si>
    <t>J Alzheimers Dis. 2017;58(1):17-22. doi: 10.3233/JAD-161190.</t>
  </si>
  <si>
    <t>Graefes Arch Clin Exp Ophthalmol. 2017 Jun;255(6):1179-1184. doi: 10.1007/s00417-017-3645-6. Epub 2017 Apr 13.</t>
  </si>
  <si>
    <t>Biomed Res Int. 2017;2017:5343010. doi: 10.1155/2017/5343010. Epub 2017 Mar 20.</t>
  </si>
  <si>
    <t>Ophthalmology. 2017 Jul;124(7):1031-1038. doi: 10.1016/j.ophtha.2017.02.013. Epub 2017 Apr 10.</t>
  </si>
  <si>
    <t>Ophthalmology. 2017 Jul;124(7):1056-1064. doi: 10.1016/j.ophtha.2017.03.014. Epub 2017 Apr 10.</t>
  </si>
  <si>
    <t>Am J Med Genet A. 2017 Jun;173(6):1687-1689. doi: 10.1002/ajmg.a.38200. Epub 2017 Apr 13.</t>
  </si>
  <si>
    <t>Am J Med Genet A. 2017 Jun;173(6):1631-1634. doi: 10.1002/ajmg.a.38126. Epub 2017 Apr 13.</t>
  </si>
  <si>
    <t>Am J Med Genet A. 2017 Jun;173(6):1668-1672. doi: 10.1002/ajmg.a.38173. Epub 2017 Apr 13.</t>
  </si>
  <si>
    <t>PLoS One. 2017 Apr 13;12(4):e0175809. doi: 10.1371/journal.pone.0175809. eCollection 2017.</t>
  </si>
  <si>
    <t>PLoS One. 2017 Apr 13;12(4):e0175353. doi: 10.1371/journal.pone.0175353. eCollection 2017.</t>
  </si>
  <si>
    <t>PLoS One. 2017 Apr 13;12(4):e0175750. doi: 10.1371/journal.pone.0175750. eCollection 2017.</t>
  </si>
  <si>
    <t>PLoS One. 2017 Apr 13;12(4):e0175295. doi: 10.1371/journal.pone.0175295. eCollection 2017.</t>
  </si>
  <si>
    <t>Retina. 2018 Jan;38(1):91-101. doi: 10.1097/IAE.0000000000001518. Review.</t>
  </si>
  <si>
    <t>Optom Vis Sci. 2017 May;94(5):582-587. doi: 10.1097/OPX.0000000000001070.</t>
  </si>
  <si>
    <t xml:space="preserve">J Neuroophthalmol. 2017 Dec;37(4):440-443. doi: 10.1097/WNO.0000000000000504. No abstract available. </t>
  </si>
  <si>
    <t>Curr Opin Ophthalmol. 2017 Jul;28(4):382-386. doi: 10.1097/ICU.0000000000000377. Review.</t>
  </si>
  <si>
    <t>J Coll Physicians Surg Pak. 2017 Mar;27(3):145-148. doi: 2574.</t>
  </si>
  <si>
    <t>J Coll Physicians Surg Pak. 2017 Mar;27(3):140-144. doi: 2573.</t>
  </si>
  <si>
    <t>Clin Exp Rheumatol. 2017 Nov-Dec;35 Suppl 108(6):119-123. Epub 2017 Apr 5.</t>
  </si>
  <si>
    <t>Clin Exp Rheumatol. 2017 Nov-Dec;35 Suppl 108(6):55-59. Epub 2017 Apr 13.</t>
  </si>
  <si>
    <t>Graefes Arch Clin Exp Ophthalmol. 2017 Aug;255(8):1485-1492. doi: 10.1007/s00417-017-3652-7. Epub 2017 Apr 13.</t>
  </si>
  <si>
    <t>Oncotarget. 2017 May 2;8(18):30039-30049. doi: 10.18632/oncotarget.15613.</t>
  </si>
  <si>
    <t>Oncotarget. 2017 May 9;8(19):32068-32082. doi: 10.18632/oncotarget.16643.</t>
  </si>
  <si>
    <t>J Virol. 2017 Jun 9;91(13). pii: e00115-17. doi: 10.1128/JVI.00115-17. Print 2017 Jul 1. Review.</t>
  </si>
  <si>
    <t>J Neurophysiol. 2017 Jul 1;118(1):280-299. doi: 10.1152/jn.00934.2016. Epub 2017 Apr 12. Review.</t>
  </si>
  <si>
    <t>Neurology. 2017 May 9;88(19):1856-1864. doi: 10.1212/WNL.0000000000003921. Epub 2017 Apr 12.</t>
  </si>
  <si>
    <t>Br J Ophthalmol. 2017 Dec;101(12):1699-1703. doi: 10.1136/bjophthalmol-2017-310220. Epub 2017 Apr 12.</t>
  </si>
  <si>
    <t>Br J Ophthalmol. 2017 Dec;101(12):1709-1713. doi: 10.1136/bjophthalmol-2016-310005. Epub 2017 Apr 12.</t>
  </si>
  <si>
    <t>Br J Ophthalmol. 2017 Dec;101(12):1643-1648. doi: 10.1136/bjophthalmol-2016-309436. Epub 2017 Apr 12.</t>
  </si>
  <si>
    <t>Br J Ophthalmol. 2017 Dec;101(12):1720-1724. doi: 10.1136/bjophthalmol-2017-310157. Epub 2017 Apr 12.</t>
  </si>
  <si>
    <t>Br J Ophthalmol. 2017 Dec;101(12):1633-1637. doi: 10.1136/bjophthalmol-2016-309993. Epub 2017 Apr 12.</t>
  </si>
  <si>
    <t>Diabetes Care. 2017 Jun;40(6):777-783. doi: 10.2337/dc16-2426. Epub 2017 Apr 12.</t>
  </si>
  <si>
    <t>BMJ Case Rep. 2017 Apr 12;2017. pii: bcr-2016-218786. doi: 10.1136/bcr-2016-218786.</t>
  </si>
  <si>
    <t>Vision Res. 2017 May;134:26-42. doi: 10.1016/j.visres.2017.03.004. Epub 2017 Apr 18. Review.</t>
  </si>
  <si>
    <t>Public Health. 2017 May;146:15-23. doi: 10.1016/j.puhe.2016.12.036. Epub 2017 Feb 1.</t>
  </si>
  <si>
    <t>Curr Med Chem. 2017;24(28):3104-3114. doi: 10.2174/0929867324666170407141955. Review.</t>
  </si>
  <si>
    <t>Invest Ophthalmol Vis Sci. 2017 Feb 1;58(2):959-973. doi: 10.1167/iovs.16-20413.</t>
  </si>
  <si>
    <t>Invest Ophthalmol Vis Sci. 2017 Apr 1;58(4):2193-2197. doi: 10.1167/iovs.16-20389.</t>
  </si>
  <si>
    <t>PLoS One. 2017 Apr 12;12(4):e0175268. doi: 10.1371/journal.pone.0175268. eCollection 2017.</t>
  </si>
  <si>
    <t>PLoS One. 2017 Apr 12;12(4):e0174385. doi: 10.1371/journal.pone.0174385. eCollection 2017.</t>
  </si>
  <si>
    <t>Medicine (Baltimore). 2017 Apr;96(15):e6626. doi: 10.1097/MD.0000000000006626.</t>
  </si>
  <si>
    <t>Medicine (Baltimore). 2017 Apr;96(15):e6427. doi: 10.1097/MD.0000000000006427.</t>
  </si>
  <si>
    <t>Optom Vis Sci. 2017 May;94(5):556-563. doi: 10.1097/OPX.0000000000001066.</t>
  </si>
  <si>
    <t>Ophthalmologica. 2017;238(1-2):17-22. doi: 10.1159/000468950. Epub 2017 Apr 13.</t>
  </si>
  <si>
    <t>Oncotarget. 2017 May 30;8(22):35532-35541. doi: 10.18632/oncotarget.16683.</t>
  </si>
  <si>
    <t>Ophthalmic Epidemiol. 2017 Oct;24(5):303-310. doi: 10.1080/09286586.2017.1290258. Epub 2017 Apr 12.</t>
  </si>
  <si>
    <t>J Ocul Pharmacol Ther. 2017 Jul/Aug;33(6):459-465. doi: 10.1089/jop.2016.0171. Epub 2017 Apr 12.</t>
  </si>
  <si>
    <t>Ophthalmic Epidemiol. 2017 Dec;24(6):371-380. doi: 10.1080/09286586.2017.1304562. Epub 2017 Apr 12.</t>
  </si>
  <si>
    <t>Genet Test Mol Biomarkers. 2017 Jun;21(6):397-401. doi: 10.1089/gtmb.2016.0391. Epub 2017 Apr 12.</t>
  </si>
  <si>
    <t>Curr Eye Res. 2017 Apr;42(4):600-603. doi: 10.1080/02713683.2016.1223317. Epub 2016 Oct 19.</t>
  </si>
  <si>
    <t>J Cell Biochem. 2017 Nov;118(11):3920-3931. doi: 10.1002/jcb.26045. Epub 2017 May 23.</t>
  </si>
  <si>
    <t>Mamm Genome. 2017 Jun;28(5-6):198-212. doi: 10.1007/s00335-017-9689-4. Epub 2017 Apr 11.</t>
  </si>
  <si>
    <t>Integr Biol (Camb). 2017 May 22;9(5):444-450. doi: 10.1039/c6ib00240d.</t>
  </si>
  <si>
    <t>J Diabetes Res. 2017;2017:6542689. doi: 10.1155/2017/6542689. Epub 2017 Mar 19.</t>
  </si>
  <si>
    <t>Oxid Med Cell Longev. 2017;2017:8906027. doi: 10.1155/2017/8906027. Epub 2017 Mar 16.</t>
  </si>
  <si>
    <t>Mol Vis. 2017 Mar 30;23:179-184. eCollection 2017.</t>
  </si>
  <si>
    <t>Am J Case Rep. 2017 Apr 12;18:391-394.</t>
  </si>
  <si>
    <t>Development. 2017 Apr 15;144(8):1368-1381. doi: 10.1242/dev.133108. Review.</t>
  </si>
  <si>
    <t>Diabetes. 2017 Jul;66(7):1950-1956. doi: 10.2337/db16-1035. Epub 2017 Apr 11.</t>
  </si>
  <si>
    <t>Br J Ophthalmol. 2017 Jul;101(7):879-885. doi: 10.1136/bjophthalmol-2016-309556. Epub 2016 Oct 17.</t>
  </si>
  <si>
    <t>Br J Ophthalmol. 2017 Jul;101(7):976-984. doi: 10.1136/bjophthalmol-2016-309418. Epub 2016 Oct 21. Review.</t>
  </si>
  <si>
    <t>Br J Ophthalmol. 2017 Jul;101(7):868-873. doi: 10.1136/bjophthalmol-2016-309188. Epub 2016 Oct 18.</t>
  </si>
  <si>
    <t>Br J Ophthalmol. 2017 Jul;101(7):896-901. doi: 10.1136/bjophthalmol-2016-308754. Epub 2016 Oct 17.</t>
  </si>
  <si>
    <t>Neuropsychologia. 2017 Jun;100:64-78. doi: 10.1016/j.neuropsychologia.2017.04.014. Epub 2017 Apr 9.</t>
  </si>
  <si>
    <t>Surv Ophthalmol. 2017 Nov - Dec;62(6):784-802. doi: 10.1016/j.survophthal.2017.04.001. Epub 2017 Apr 8. Review.</t>
  </si>
  <si>
    <t>Biochem Biophys Res Commun. 2017 May 20;487(1):134-139. doi: 10.1016/j.bbrc.2017.04.031. Epub 2017 Apr 8.</t>
  </si>
  <si>
    <t>J Med Case Rep. 2017 Apr 12;11(1):107. doi: 10.1186/s13256-017-1268-5.</t>
  </si>
  <si>
    <t>BMC Ophthalmol. 2017 Apr 11;17(1):45. doi: 10.1186/s12886-017-0438-y.</t>
  </si>
  <si>
    <t>Stat Med. 2017 Jun 30;36(14):2163-2186. doi: 10.1002/sim.7257. Epub 2017 Apr 11.</t>
  </si>
  <si>
    <t>Ophthalmic Res. 2017;58(2):81-84. doi: 10.1159/000464448. Epub 2017 Apr 12.</t>
  </si>
  <si>
    <t>Clin Imaging. 2017 Jul - Aug;44:38-41. doi: 10.1016/j.clinimag.2017.03.017. Epub 2017 Apr 3.</t>
  </si>
  <si>
    <t>Asia Pac J Ophthalmol (Phila). 2017 Mar-Apr;6(2):215-223. doi: 10.22608/APO.201705. Review.</t>
  </si>
  <si>
    <t>Asia Pac J Ophthalmol (Phila). 2017 Mar-Apr;6(2):208-214. doi: 10.22608/APO.201712. Review.</t>
  </si>
  <si>
    <t>Asia Pac J Ophthalmol (Phila). 2017 Mar-Apr;6(2):121-131. doi: 10.22608/APO.201751. Review.</t>
  </si>
  <si>
    <t xml:space="preserve">Asia Pac J Ophthalmol (Phila). 2017 Mar-Apr;6(2):186-196. doi: 10.22608/APO.201734. Review. Erratum in: Asia Pac J Ophthalmol (Phila). 2017 May-Jun;6(3):305. </t>
  </si>
  <si>
    <t>Asia Pac J Ophthalmol (Phila). 2017 Mar-Apr;6(2):132-142. doi: 10.22608/APO.2016209. Review.</t>
  </si>
  <si>
    <t>Asia Pac J Ophthalmol (Phila). 2017 Mar-Apr;6(2):143-152. doi: 10.22608/APO.201701. Review.</t>
  </si>
  <si>
    <t>Asia Pac J Ophthalmol (Phila). 2017 Mar-Apr;6(2):179-185. doi: 10.22608/APO.201782. Review.</t>
  </si>
  <si>
    <t>Asia Pac J Ophthalmol (Phila). 2017 Mar-Apr;6(2):197-207. doi: 10.22608/APO.201711. Review.</t>
  </si>
  <si>
    <t>Asia Pac J Ophthalmol (Phila). 2017 Mar-Apr;6(2):173-178. doi: 10.22608/APO.201713. Review.</t>
  </si>
  <si>
    <t>Asia Pac J Ophthalmol (Phila). 2017 Mar-Apr;6(2):159-172. doi: 10.22608/APO.201707. Review.</t>
  </si>
  <si>
    <t>Asia Pac J Ophthalmol (Phila). 2017 Mar-Apr;6(2):153-158. doi: 10.22608/APO.201736. Review.</t>
  </si>
  <si>
    <t>Invest Ophthalmol Vis Sci. 2017 Apr 1;58(4):2187-2192. doi: 10.1167/iovs.16-21168.</t>
  </si>
  <si>
    <t>Invest Ophthalmol Vis Sci. 2017 Apr 1;58(4):2180-2186. doi: 10.1167/iovs.16-20741.</t>
  </si>
  <si>
    <t>Invest Ophthalmol Vis Sci. 2017 Apr 1;58(4):2167-2179. doi: 10.1167/iovs.16-20757.</t>
  </si>
  <si>
    <t>Curr Opin Ophthalmol. 2017 Jul;28(4):370-376. doi: 10.1097/ICU.0000000000000385. Review.</t>
  </si>
  <si>
    <t>Curr Opin Ophthalmol. 2017 Jul;28(4):316-325. doi: 10.1097/ICU.0000000000000380. Review.</t>
  </si>
  <si>
    <t>Curr Opin Ophthalmol. 2017 Jul;28(4):348-354. doi: 10.1097/ICU.0000000000000378. Review.</t>
  </si>
  <si>
    <t>Curr Opin Ophthalmol. 2017 Jul;28(4):387-389. doi: 10.1097/ICU.0000000000000382. Review.</t>
  </si>
  <si>
    <t>Cornea. 2017 Jun;36(6):757-758. doi: 10.1097/ICO.0000000000001192.</t>
  </si>
  <si>
    <t>Cornea. 2017 Jun;36(6):747-748. doi: 10.1097/ICO.0000000000001191.</t>
  </si>
  <si>
    <t>Cornea. 2017 Jun;36(6):675-678. doi: 10.1097/ICO.0000000000001200.</t>
  </si>
  <si>
    <t xml:space="preserve">J Neuroophthalmol. 2017 Sep;37(3):303-308. doi: 10.1097/WNO.0000000000000500. No abstract available. </t>
  </si>
  <si>
    <t>Cochrane Database Syst Rev. 2017 Apr 11;4:CD011190. doi: 10.1002/14651858.CD011190.pub2. Review.</t>
  </si>
  <si>
    <t>Am J Med Genet A. 2017 Jun;173(6):1690-1693. doi: 10.1002/ajmg.a.38206. Epub 2017 Apr 11.</t>
  </si>
  <si>
    <t>Hum Mol Genet. 2017 Jun 15;26(12):2335-2345. doi: 10.1093/hmg/ddx137.</t>
  </si>
  <si>
    <t>J Neurol. 2017 May;264(5):979-988. doi: 10.1007/s00415-017-8483-2. Epub 2017 Apr 10.</t>
  </si>
  <si>
    <t>Graefes Arch Clin Exp Ophthalmol. 2017 Jul;255(7):1423-1432. doi: 10.1007/s00417-017-3667-0. Epub 2017 Apr 10.</t>
  </si>
  <si>
    <t>Graefes Arch Clin Exp Ophthalmol. 2017 Jun;255(6):1213-1219. doi: 10.1007/s00417-017-3658-1. Epub 2017 Apr 10.</t>
  </si>
  <si>
    <t>Biosci Rep. 2017 May 17;37(3). pii: BSR20160644. doi: 10.1042/BSR20160644. Print 2017 Jun 30.</t>
  </si>
  <si>
    <t>Br J Ophthalmol. 2017 Dec;101(12):1618-1622. doi: 10.1136/bjophthalmol-2016-309914. Epub 2017 Apr 10.</t>
  </si>
  <si>
    <t>Br J Ophthalmol. 2017 Nov;101(11):1530-1534. doi: 10.1136/bjophthalmol-2016-310023. Epub 2017 Apr 10.</t>
  </si>
  <si>
    <t>Clin Immunol. 2017 Sep;182:4-13. doi: 10.1016/j.clim.2017.04.003. Epub 2017 Apr 8. Review.</t>
  </si>
  <si>
    <t>Biochem Biophys Res Commun. 2017 May 20;487(1):62-67. doi: 10.1016/j.bbrc.2017.04.013. Epub 2017 Apr 7.</t>
  </si>
  <si>
    <t>Exp Eye Res. 2017 Jul;160:38-44. doi: 10.1016/j.exer.2017.04.001. Epub 2017 Apr 7.</t>
  </si>
  <si>
    <t>Prim Care Diabetes. 2017 Jun;11(3):288-296. doi: 10.1016/j.pcd.2017.03.002. Epub 2017 Apr 7.</t>
  </si>
  <si>
    <t>J Clin Neurosci. 2017 Aug;42:111-113. doi: 10.1016/j.jocn.2017.03.046. Epub 2017 Apr 7.</t>
  </si>
  <si>
    <t>Invest Ophthalmol Vis Sci. 2017 Apr 1;58(4):2160-2165. doi: 10.1167/iovs.16-20916.</t>
  </si>
  <si>
    <t>Invest Ophthalmol Vis Sci. 2017 Apr 1;58(4):2152-2159. doi: 10.1167/iovs.17-21557.</t>
  </si>
  <si>
    <t>Invest Ophthalmol Vis Sci. 2017 Apr 1;58(4):2139-2151. doi: 10.1167/iovs.16-20799.</t>
  </si>
  <si>
    <t>Ophthalmologica. 2017;238(1-2):23-30. doi: 10.1159/000469652. Epub 2017 Apr 11.</t>
  </si>
  <si>
    <t>Diabetes Res Clin Pract. 2017 May;127:218-223. doi: 10.1016/j.diabres.2017.03.022. Epub 2017 Mar 31.</t>
  </si>
  <si>
    <t>J Neuropathol Exp Neurol. 2017 Mar 1;76(3):238-244. doi: 10.1093/jnen/nlw118.</t>
  </si>
  <si>
    <t>Invest Ophthalmol Vis Sci. 2017 Apr 1;58(4):2130-2138. doi: 10.1167/iovs.16-21094.</t>
  </si>
  <si>
    <t>Invest Ophthalmol Vis Sci. 2017 Apr 1;58(4):2118-2129. doi: 10.1167/iovs.16-20553.</t>
  </si>
  <si>
    <t>Invest Ophthalmol Vis Sci. 2017 Apr 1;58(4):2095-2105. doi: 10.1167/iovs.16-20641.</t>
  </si>
  <si>
    <t>Retina. 2018 Jan;38(1):148-154. doi: 10.1097/IAE.0000000000001510.</t>
  </si>
  <si>
    <t>Curr Opin Rheumatol. 2017 Jul;29(4):369-373. doi: 10.1097/BOR.0000000000000394. Review.</t>
  </si>
  <si>
    <t>J Glaucoma. 2017 Sep;26(9):e200-e201. doi: 10.1097/IJG.0000000000000679.</t>
  </si>
  <si>
    <t>J Glaucoma. 2017 Jun;26(6):561-565. doi: 10.1097/IJG.0000000000000675.</t>
  </si>
  <si>
    <t>Ophthalmic Genet. 2017 Dec;38(6):527-532. doi: 10.1080/13816810.2017.1301964. Epub 2017 Apr 10.</t>
  </si>
  <si>
    <t>Ophthalmic Genet. 2017 Dec;38(6):537-543. doi: 10.1080/13816810.2017.1309552. Epub 2017 Apr 10.</t>
  </si>
  <si>
    <t>Mol Pharm. 2017 May 1;14(5):1610-1622. doi: 10.1021/acs.molpharmaceut.6b01066. Epub 2017 Apr 10.</t>
  </si>
  <si>
    <t>J Ocul Pharmacol Ther. 2017 May;33(4):325-333. doi: 10.1089/jop.2016.0135. Epub 2017 Apr 10.</t>
  </si>
  <si>
    <t>Lupus. 2017 Apr;26(5):522-528. doi: 10.1177/0961203316683265. Review.</t>
  </si>
  <si>
    <t>Child Care Health Dev. 2017 Jul;43(4):608-620. doi: 10.1111/cch.12462. Epub 2017 Apr 9.</t>
  </si>
  <si>
    <t>Mol Med Rep. 2017 Jun;15(6):3885-3892. doi: 10.3892/mmr.2017.6433. Epub 2017 Apr 4.</t>
  </si>
  <si>
    <t>Exp Cell Res. 2017 Jul 1;356(1):20-27. doi: 10.1016/j.yexcr.2017.04.002. Epub 2017 Apr 7.</t>
  </si>
  <si>
    <t>Exp Neurol. 2018 Jan;299(Pt B):270-280. doi: 10.1016/j.expneurol.2017.04.001. Epub 2017 Apr 6. Review.</t>
  </si>
  <si>
    <t>Stem Cell Reports. 2017 May 9;8(5):1354-1365. doi: 10.1016/j.stemcr.2017.03.005. Epub 2017 Apr 6.</t>
  </si>
  <si>
    <t>Am J Ophthalmol. 2017 Jun;178:163-175. doi: 10.1016/j.ajo.2017.03.033. Epub 2017 Apr 7.</t>
  </si>
  <si>
    <t>Mol Ther. 2017 May 3;25(5):1076-1094. doi: 10.1016/j.ymthe.2017.03.008. Epub 2017 Apr 5. Review.</t>
  </si>
  <si>
    <t>Comput Methods Programs Biomed. 2017 May;143:151-158. doi: 10.1016/j.cmpb.2017.03.008. Epub 2017 Mar 10.</t>
  </si>
  <si>
    <t>Comput Methods Programs Biomed. 2017 May;143:137-150. doi: 10.1016/j.cmpb.2017.02.026. Epub 2017 Mar 7.</t>
  </si>
  <si>
    <t>Acta Ophthalmol. 2018 Feb;96(1):e27-e37. doi: 10.1111/aos.13451. Epub 2017 Apr 9.</t>
  </si>
  <si>
    <t>Acta Ophthalmol. 2018 Feb;96(1):e54-e58. doi: 10.1111/aos.13443. Epub 2017 Apr 9.</t>
  </si>
  <si>
    <t>Acta Ophthalmol. 2017 Nov;95(7):e597-e601. doi: 10.1111/aos.13399. Epub 2017 Apr 9.</t>
  </si>
  <si>
    <t>Graefes Arch Clin Exp Ophthalmol. 2017 Jul;255(7):1417-1421. doi: 10.1007/s00417-017-3668-z. Epub 2017 Apr 8.</t>
  </si>
  <si>
    <t>Graefes Arch Clin Exp Ophthalmol. 2017 Jun;255(6):1237-1243. doi: 10.1007/s00417-017-3661-6. Epub 2017 Apr 8.</t>
  </si>
  <si>
    <t>Med Sci Monit. 2017 Apr 9;23:1719-1724.</t>
  </si>
  <si>
    <t>Eur Neurol. 2017;77(5-6):288-294. doi: 10.1159/000471850. Epub 2017 Apr 8.</t>
  </si>
  <si>
    <t>Ophthalmologica. 2017;237(4):223-231. doi: 10.1159/000453551. Epub 2017 Apr 8.</t>
  </si>
  <si>
    <t>Neuroimmunomodulation. 2016;23(5-6):295-300. doi: 10.1159/000452764. Epub 2017 Apr 8.</t>
  </si>
  <si>
    <t>Br J Ophthalmol. 2017 Dec;101(12):1679-1682. doi: 10.1136/bjophthalmol-2016-310070. Epub 2017 Apr 8.</t>
  </si>
  <si>
    <t>Diabetes Res Clin Pract. 2017 May;127:205-211. doi: 10.1016/j.diabres.2017.02.024. Epub 2017 Feb 23.</t>
  </si>
  <si>
    <t>Stem Cell Res. 2017 May;21:58-70. doi: 10.1016/j.scr.2017.03.005. Epub 2017 Mar 18.</t>
  </si>
  <si>
    <t>Clin Immunol. 2017 Sep;182:24-29. doi: 10.1016/j.clim.2017.03.017. Epub 2017 Apr 5. Review.</t>
  </si>
  <si>
    <t>J Immunol Methods. 2017 Jul;446:60-69. doi: 10.1016/j.jim.2017.03.022. Epub 2017 Apr 5.</t>
  </si>
  <si>
    <t>Microvasc Res. 2017 Sep;113:78-87. doi: 10.1016/j.mvr.2017.02.006. Epub 2017 Apr 5.</t>
  </si>
  <si>
    <t>Surv Ophthalmol. 2017 Nov - Dec;62(6):875-881. doi: 10.1016/j.survophthal.2017.03.008. Epub 2017 Apr 6.</t>
  </si>
  <si>
    <t>J Autoimmun. 2017 Jul;81:90-98. doi: 10.1016/j.jaut.2017.03.012. Epub 2017 Apr 6.</t>
  </si>
  <si>
    <t>Rheum Dis Clin North Am. 2017 May;43(2):239-247. doi: 10.1016/j.rdc.2016.12.005. Epub 2017 Mar 15. Review.</t>
  </si>
  <si>
    <t>BMC Ophthalmol. 2017 Apr 8;17(1):44. doi: 10.1186/s12886-017-0439-x.</t>
  </si>
  <si>
    <t>Doc Ophthalmol. 2017 Jun;134(3):205-219. doi: 10.1007/s10633-017-9586-x. Epub 2017 Apr 7.</t>
  </si>
  <si>
    <t>Jpn J Ophthalmol. 2017 Jul;61(4):361-367. doi: 10.1007/s10384-017-0514-0. Epub 2017 Apr 7.</t>
  </si>
  <si>
    <t>Arch Gynecol Obstet. 2017 Jun;295(6):1477-1482. doi: 10.1007/s00404-017-4362-4. Epub 2017 Apr 7.</t>
  </si>
  <si>
    <t>Graefes Arch Clin Exp Ophthalmol. 2017 Jun;255(6):1185-1191. doi: 10.1007/s00417-017-3649-2. Epub 2017 Apr 8.</t>
  </si>
  <si>
    <t>Graefes Arch Clin Exp Ophthalmol. 2017 Jun;255(6):1167-1171. doi: 10.1007/s00417-017-3656-3. Epub 2017 Apr 8.</t>
  </si>
  <si>
    <t>Graefes Arch Clin Exp Ophthalmol. 2017 Jul;255(7):1359-1367. doi: 10.1007/s00417-017-3657-2. Epub 2017 Apr 7.</t>
  </si>
  <si>
    <t>Invest Ophthalmol Vis Sci. 2017 Apr 1;58(4):2070-2078. doi: 10.1167/iovs.16-21393.</t>
  </si>
  <si>
    <t>Am J Case Rep. 2017 Apr 8;18:367-374.</t>
  </si>
  <si>
    <t>Gene. 2017 Jul 15;620:10-14. doi: 10.1016/j.gene.2017.03.043. Epub 2017 Apr 4.</t>
  </si>
  <si>
    <t>J Infect Chemother. 2017 Aug;23(8):572-575. doi: 10.1016/j.jiac.2017.03.002. Epub 2017 Apr 25.</t>
  </si>
  <si>
    <t>Mayo Clin Proc. 2017 May;92(5):734-743. doi: 10.1016/j.mayocp.2017.01.020.</t>
  </si>
  <si>
    <t>Ital J Pediatr. 2017 Apr 7;43(1):33. doi: 10.1186/s13052-017-0350-3. Review.</t>
  </si>
  <si>
    <t xml:space="preserve">Trials. 2017 Apr 8;18(1):168. doi: 10.1186/s13063-017-1888-5. Erratum in: Trials. 2017 Jul 7;18(1):309. </t>
  </si>
  <si>
    <t>J Neuroinflammation. 2017 Apr 7;14(1):78. doi: 10.1186/s12974-017-0852-3.</t>
  </si>
  <si>
    <t>BMC Ophthalmol. 2017 Apr 7;17(1):42. doi: 10.1186/s12886-017-0431-5.</t>
  </si>
  <si>
    <t>Aesthet Surg J. 2017 May 1;37(suppl_1):S4-S11. doi: 10.1093/asj/sjw284. Review.</t>
  </si>
  <si>
    <t>Invest Ophthalmol Vis Sci. 2017 Apr 1;58(4):2087-2094. doi: 10.1167/iovs.16-21208.</t>
  </si>
  <si>
    <t>Invest Ophthalmol Vis Sci. 2017 Apr 1;58(4):2079-2086. doi: 10.1167/iovs.16-20105.</t>
  </si>
  <si>
    <t>Invest Ophthalmol Vis Sci. 2017 Apr 1;58(4):2063-2069. doi: 10.1167/iovs.16-21289.</t>
  </si>
  <si>
    <t>PLoS One. 2017 Apr 7;12(4):e0175270. doi: 10.1371/journal.pone.0175270. eCollection 2017.</t>
  </si>
  <si>
    <t>PLoS One. 2017 Apr 7;12(4):e0175374. doi: 10.1371/journal.pone.0175374. eCollection 2017. Review.</t>
  </si>
  <si>
    <t>Orbit. 2017 Apr;36(2):91-94. doi: 10.1080/01676830.2017.1279659. Epub 2017 Mar 2. Review.</t>
  </si>
  <si>
    <t>Orbit. 2017 Apr;36(2):84-90. doi: 10.1080/01676830.2017.1279658. Epub 2017 Mar 2.</t>
  </si>
  <si>
    <t>Orbit. 2017 Apr;36(2):95-101. doi: 10.1080/01676830.2017.1279660. Epub 2017 Feb 14.</t>
  </si>
  <si>
    <t>Orbit. 2017 Apr;36(2):59-63. doi: 10.1080/01676830.2017.1279653. Epub 2017 Feb 28.</t>
  </si>
  <si>
    <t>Orbit. 2017 Apr;36(2):122-123. doi: 10.1080/01676830.2017.1279652. Epub 2017 Feb 28.</t>
  </si>
  <si>
    <t>Orbit. 2017 Apr;36(2):118-121. doi: 10.1080/01676830.2017.1279651. Epub 2017 Feb 16.</t>
  </si>
  <si>
    <t>Orbit. 2017 Apr;36(2):81-83. doi: 10.1080/01676830.2017.1279657. Epub 2017 Mar 3.</t>
  </si>
  <si>
    <t>Immunol Invest. 2017 Jul;46(5):460-468. doi: 10.1080/08820139.2017.1296857. Epub 2017 Apr 7.</t>
  </si>
  <si>
    <t>Ophthalmic Genet. 2017 Dec;38(6):549-554. doi: 10.1080/13816810.2017.1301966. Epub 2017 Apr 7.</t>
  </si>
  <si>
    <t>Ophthalmic Genet. 2017 Dec;38(6):533-536. doi: 10.1080/13816810.2017.1301967. Epub 2017 Apr 7.</t>
  </si>
  <si>
    <t>Immunol Invest. 2017 May;46(4):419-432. doi: 10.1080/08820139.2017.1288240. Epub 2017 Apr 7.</t>
  </si>
  <si>
    <t>Neurosurgery. 2017 May 1;80(5):E239-E244. doi: 10.1093/neuros/nyx051.</t>
  </si>
  <si>
    <t>Eye (Lond). 2017 May;31(5):668-676. doi: 10.1038/eye.2017.42. Epub 2017 Apr 7.</t>
  </si>
  <si>
    <t>Eye (Lond). 2017 Aug;31(8):1184-1190. doi: 10.1038/eye.2017.50. Epub 2017 Apr 7.</t>
  </si>
  <si>
    <t>Eye (Lond). 2017 Aug;31(8):1168-1175. doi: 10.1038/eye.2017.44. Epub 2017 Apr 7.</t>
  </si>
  <si>
    <t>Eye (Lond). 2017 Aug;31(8):1191-1198. doi: 10.1038/eye.2017.56. Epub 2017 Apr 7.</t>
  </si>
  <si>
    <t>Eye (Lond). 2017 Aug;31(8):1176-1183. doi: 10.1038/eye.2017.47. Epub 2017 Apr 7.</t>
  </si>
  <si>
    <t>J Vestib Res. 2017;27(1):27-37. doi: 10.3233/VES-170607.</t>
  </si>
  <si>
    <t>J Neurosurg Pediatr. 2017 Jun;19(6):627-631. doi: 10.3171/2017.2.PEDS16561. Epub 2017 Apr 7.</t>
  </si>
  <si>
    <t>Clin Trials. 2017 Jun;14(3):277-285. doi: 10.1177/1740774517699409. Epub 2017 Apr 7.</t>
  </si>
  <si>
    <t>Acta Ophthalmol. 2017 Dec;95(8):e734-e739. doi: 10.1111/aos.13418. Epub 2017 Apr 7.</t>
  </si>
  <si>
    <t>J Vet Intern Med. 2017 May;31(3):650-660. doi: 10.1111/jvim.14655. Epub 2017 Apr 7.</t>
  </si>
  <si>
    <t>Curr Rheumatol Rep. 2017 May;19(5):26. doi: 10.1007/s11926-017-0654-8. Review.</t>
  </si>
  <si>
    <t>Int J Clin Pharm. 2017 Jun;39(3):514-521. doi: 10.1007/s11096-017-0460-4. Epub 2017 Apr 6. Review.</t>
  </si>
  <si>
    <t>Neuroradiology. 2017 May;59(5):431-443. doi: 10.1007/s00234-017-1812-4. Epub 2017 Apr 6. Review.</t>
  </si>
  <si>
    <t>Parasitol Res. 2017 Jun;116(6):1653-1663. doi: 10.1007/s00436-017-5439-5. Epub 2017 Apr 6.</t>
  </si>
  <si>
    <t xml:space="preserve">BMJ. 2017 Apr 6;357:j1461. doi: 10.1136/bmj.j1461. No abstract available. </t>
  </si>
  <si>
    <t>Am J Ophthalmol. 2017 Jul;179:118-128. doi: 10.1016/j.ajo.2017.03.031. Epub 2017 Apr 4.</t>
  </si>
  <si>
    <t>Am J Ophthalmol. 2017 Jun;178:157-162. doi: 10.1016/j.ajo.2017.03.032. Epub 2017 Apr 4.</t>
  </si>
  <si>
    <t>Rev Neurol (Paris). 2017 Apr;173(4):225-229. doi: 10.1016/j.neurol.2017.03.007. Epub 2017 Apr 3.</t>
  </si>
  <si>
    <t>Ophthalmology. 2017 Jul;124(7):953-961. doi: 10.1016/j.ophtha.2017.02.014. Epub 2017 Apr 3.</t>
  </si>
  <si>
    <t>Ophthalmology. 2017 Jul;124(7):1039-1047. doi: 10.1016/j.ophtha.2017.02.025. Epub 2017 Apr 3.</t>
  </si>
  <si>
    <t>Ophthalmology. 2017 Jun;124(6):835-842. doi: 10.1016/j.ophtha.2017.01.050. Epub 2017 Apr 3. Review.</t>
  </si>
  <si>
    <t>Ophthalmology. 2017 Jul;124(7):1048-1055. doi: 10.1016/j.ophtha.2017.02.024. Epub 2017 Apr 4.</t>
  </si>
  <si>
    <t xml:space="preserve">Mayo Clin Proc. 2017 Apr;92(4):687-688. doi: 10.1016/j.mayocp.2017.01.007. No abstract available. </t>
  </si>
  <si>
    <t>Mayo Clin Proc. 2017 Apr;92(4):663-679. doi: 10.1016/j.mayocp.2016.12.014. Review.</t>
  </si>
  <si>
    <t>Invest Ophthalmol Vis Sci. 2017 Apr 1;58(4):2054-2062. doi: 10.1167/iovs.16-20672.</t>
  </si>
  <si>
    <t>Invest Ophthalmol Vis Sci. 2017 Apr 1;58(4):2038-2043. doi: 10.1167/iovs.17-21447.</t>
  </si>
  <si>
    <t>Invest Ophthalmol Vis Sci. 2017 Apr 1;58(4):2021-2037. doi: 10.1167/iovs.16-21025.</t>
  </si>
  <si>
    <t>Invest Ophthalmol Vis Sci. 2017 Apr 1;58(4):2011-2020. doi: 10.1167/iovs.16-20703.</t>
  </si>
  <si>
    <t>Invest Ophthalmol Vis Sci. 2017 Apr 1;58(4):2002-2010. doi: 10.1167/iovs.17-21417.</t>
  </si>
  <si>
    <t>Invest Ophthalmol Vis Sci. 2017 Apr 1;58(4):1991-2001. doi: 10.1167/iovs.16-21047.</t>
  </si>
  <si>
    <t>Invest Ophthalmol Vis Sci. 2017 Apr 1;58(4):1982-1990. doi: 10.1167/iovs.16-20883.</t>
  </si>
  <si>
    <t>Invest Ophthalmol Vis Sci. 2017 Apr 1;58(4):1964-1970. doi: 10.1167/iovs.16-20957.</t>
  </si>
  <si>
    <t>Invest Ophthalmol Vis Sci. 2017 Apr 1;58(4):1971-1981. doi: 10.1167/iovs.16-21181.</t>
  </si>
  <si>
    <t>Invest Ophthalmol Vis Sci. 2017 Apr 1;58(4):1954-1963. doi: 10.1167/iovs.16-21247.</t>
  </si>
  <si>
    <t>Invest Ophthalmol Vis Sci. 2017 Apr 1;58(4):1941-1953. doi: 10.1167/iovs.16-21366.</t>
  </si>
  <si>
    <t>Invest Ophthalmol Vis Sci. 2017 Apr 1;58(4):1930-1940. doi: 10.1167/iovs.16-20718.</t>
  </si>
  <si>
    <t>Invest Ophthalmol Vis Sci. 2017 Apr 1;58(4):1916-1929. doi: 10.1167/iovs.16-20085.</t>
  </si>
  <si>
    <t>JAMA Ophthalmol. 2017 May 1;135(5):483-486. doi: 10.1001/jamaophthalmol.2017.0422.</t>
  </si>
  <si>
    <t>JAMA Ophthalmol. 2017 May 1;135(5):424-431. doi: 10.1001/jamaophthalmol.2017.0455.</t>
  </si>
  <si>
    <t>JAMA Ophthalmol. 2017 May 1;135(5):487-490. doi: 10.1001/jamaophthalmol.2017.0451.</t>
  </si>
  <si>
    <t>Clin Exp Ophthalmol. 2017 Nov;45(8):797-802. doi: 10.1111/ceo.12958. Epub 2017 Jun 2.</t>
  </si>
  <si>
    <t>PLoS One. 2017 Apr 6;12(4):e0175451. doi: 10.1371/journal.pone.0175451. eCollection 2017.</t>
  </si>
  <si>
    <t>PLoS One. 2017 Apr 6;12(4):e0175519. doi: 10.1371/journal.pone.0175519. eCollection 2017.</t>
  </si>
  <si>
    <t>PLoS One. 2017 Apr 6;12(4):e0175112. doi: 10.1371/journal.pone.0175112. eCollection 2017.</t>
  </si>
  <si>
    <t>MMWR Morb Mortal Wkly Rep. 2017 Apr 7;66(13):366-373. doi: 10.15585/mmwr.mm6613e1.</t>
  </si>
  <si>
    <t>Phys Med Biol. 2017 May 7;62(9):3757-3778. doi: 10.1088/1361-6560/aa6418. Epub 2017 Apr 6.</t>
  </si>
  <si>
    <t>Genet Test Mol Biomarkers. 2017 Apr;21(4):252-258. doi: 10.1089/gtmb.2016.0203. Epub 2017 Feb 27.</t>
  </si>
  <si>
    <t>J Ocul Pharmacol Ther. 2017 Jul/Aug;33(6):445-451. doi: 10.1089/jop.2016.0098. Epub 2017 Apr 6.</t>
  </si>
  <si>
    <t>Medicine (Baltimore). 2017 Apr;96(14):e6483. doi: 10.1097/MD.0000000000006483. Review.</t>
  </si>
  <si>
    <t>Medicine (Baltimore). 2017 Apr;96(14):e6418. doi: 10.1097/MD.0000000000006418.</t>
  </si>
  <si>
    <t>Medicine (Baltimore). 2017 Apr;96(14):e6295. doi: 10.1097/MD.0000000000006295.</t>
  </si>
  <si>
    <t>Curr Opin Ophthalmol. 2017 Jul;28(4):390-396. doi: 10.1097/ICU.0000000000000373. Review.</t>
  </si>
  <si>
    <t>Doc Ophthalmol. 2017 Jun;134(3):227-235. doi: 10.1007/s10633-017-9587-9. Epub 2017 Apr 5.</t>
  </si>
  <si>
    <t>Graefes Arch Clin Exp Ophthalmol. 2017 Jun;255(6):1159-1166. doi: 10.1007/s00417-017-3638-5. Epub 2017 Apr 5.</t>
  </si>
  <si>
    <t>Graefes Arch Clin Exp Ophthalmol. 2017 Jun;255(6):1203-1211. doi: 10.1007/s00417-017-3654-5. Epub 2017 Apr 5.</t>
  </si>
  <si>
    <t>Biochem J. 2017 May 9;474(10):1705-1725. doi: 10.1042/BCJ20170125.</t>
  </si>
  <si>
    <t>J Neurosci. 2017 May 3;37(18):4705-4716. doi: 10.1523/JNEUROSCI.3622-16.2017. Epub 2017 Apr 5.</t>
  </si>
  <si>
    <t>Eur J Endocrinol. 2017 Aug;177(2):R59-R67. doi: 10.1530/EJE-16-0938. Epub 2017 Apr 5. Review.</t>
  </si>
  <si>
    <t>BMC Neurol. 2017 Apr 5;17(1):69. doi: 10.1186/s12883-017-0849-7.</t>
  </si>
  <si>
    <t>BMC Ophthalmol. 2017 Apr 5;17(1):41. doi: 10.1186/s12886-017-0436-0.</t>
  </si>
  <si>
    <t>Int Arch Allergy Immunol. 2017;172(3):183-186. doi: 10.1159/000464103. Epub 2017 Apr 6.</t>
  </si>
  <si>
    <t>Arq Bras Oftalmol. 2017 Jan-Feb;80(1):59-63. doi: 10.5935/0004-2749.20170016. Review.</t>
  </si>
  <si>
    <t>Arq Bras Oftalmol. 2017 Jan-Feb;80(1):41-45. doi: 10.5935/0004-2749.20170011.</t>
  </si>
  <si>
    <t>Arq Bras Oftalmol. 2017 Jan-Feb;80(1):30-34. doi: 10.5935/0004-2749.20170009.</t>
  </si>
  <si>
    <t>Arq Bras Oftalmol. 2017 Jan-Feb;80(1):25-29. doi: 10.5935/0004-2749.20170008.</t>
  </si>
  <si>
    <t>Arq Bras Oftalmol. 2017 Jan-Feb;80(1):17-20. doi: 10.5935/0004-2749.20170006.</t>
  </si>
  <si>
    <t>Arq Bras Oftalmol. 2017 Jan-Feb;80(1):14-16. doi: 10.5935/0004-2749.20170005.</t>
  </si>
  <si>
    <t>Arq Bras Oftalmol. 2017 Jan-Feb;80(1):9-13. doi: 10.5935/0004-2749.20170004.</t>
  </si>
  <si>
    <t>Arq Bras Oftalmol. 2017 Jan-Feb;80(1):4-8. doi: 10.5935/0004-2749.20170003.</t>
  </si>
  <si>
    <t>Arq Bras Oftalmol. 2017 Jan-Feb;80(1):1-3. doi: 10.5935/0004-2749.20170002.</t>
  </si>
  <si>
    <t>PLoS One. 2017 Apr 5;12(4):e0175120. doi: 10.1371/journal.pone.0175120. eCollection 2017.</t>
  </si>
  <si>
    <t>PLoS One. 2017 Apr 5;12(4):e0173301. doi: 10.1371/journal.pone.0173301. eCollection 2017.</t>
  </si>
  <si>
    <t>Curr Opin Ophthalmol. 2017 Jul;28(4):299-304. doi: 10.1097/ICU.0000000000000376. Review.</t>
  </si>
  <si>
    <t>Curr Opin Ophthalmol. 2017 Jul;28(4):377-381. doi: 10.1097/ICU.0000000000000374. Review.</t>
  </si>
  <si>
    <t>Asia Pac J Ophthalmol (Phila). 2017 May-Jun;6(3):266-272. doi: 10.22608/APO.2015127. Epub 2017 Mar 29.</t>
  </si>
  <si>
    <t>Asia Pac J Ophthalmol (Phila). 2017 May-Jun;6(3):296-302. doi: 10.22608/APO.2016125. Epub 2017 Mar 29. Review.</t>
  </si>
  <si>
    <t>Asia Pac J Ophthalmol (Phila). 2017 May-Jun;6(3):228-232. doi: 10.22608/APO.2016197. Epub 2017 Mar 29.</t>
  </si>
  <si>
    <t>Asia Pac J Ophthalmol (Phila). 2017 May-Jun;6(3):238-242. doi: 10.22608/APO.2016108. Epub 2017 Mar 29.</t>
  </si>
  <si>
    <t>Asia Pac J Ophthalmol (Phila). 2017 May-Jun;6(3):261-265. doi: 10.22608/APO.201644. Epub 2017 Mar 29.</t>
  </si>
  <si>
    <t>Asia Pac J Ophthalmol (Phila). 2017 Sep-Oct;6(5):465-468. doi: 10.22608/APO.2016171. Epub 2017 Mar 29. Review.</t>
  </si>
  <si>
    <t>Asia Pac J Ophthalmol (Phila). 2017 Sep-Oct;6(5):469-476. doi: 10.22608/APO.2016123. Epub 2017 Mar 29. Review.</t>
  </si>
  <si>
    <t>Asia Pac J Ophthalmol (Phila). 2017 May-Jun;6(3):233-237. doi: 10.22608/APO.201619. Epub 2017 Mar 29.</t>
  </si>
  <si>
    <t>Asia Pac J Ophthalmol (Phila). 2017 May-Jun;6(3):243-249. doi: 10.22608/APO.2015166. Epub 2017 Mar 29.</t>
  </si>
  <si>
    <t>Hum Mol Genet. 2017 Jul 1;26(13):2565-2576. doi: 10.1093/hmg/ddx135.</t>
  </si>
  <si>
    <t>Hum Mol Genet. 2017 Jun 15;26(12):2299-2306. doi: 10.1093/hmg/ddx121.</t>
  </si>
  <si>
    <t>Neuroradiol J. 2017 Jun;30(3):230-234. doi: 10.1177/1971400917691993. Epub 2017 Apr 5.</t>
  </si>
  <si>
    <t>Eur J Hum Genet. 2017 Jun;25(6):725-734. doi: 10.1038/ejhg.2017.44. Epub 2017 Apr 5.</t>
  </si>
  <si>
    <t>Graefes Arch Clin Exp Ophthalmol. 2017 Jul;255(7):1369-1374. doi: 10.1007/s00417-017-3660-7. Epub 2017 Apr 4.</t>
  </si>
  <si>
    <t>EMBO Mol Med. 2017 Jun;9(6):786-801. doi: 10.15252/emmm.201606561.</t>
  </si>
  <si>
    <t>Pract Radiat Oncol. 2017 Jul - Aug;7(4):e275-e282. doi: 10.1016/j.prro.2017.01.002. Epub 2017 Jan 7.</t>
  </si>
  <si>
    <t>Ophthalmology. 2017 Jul;124(7):1023-1030. doi: 10.1016/j.ophtha.2017.02.015. Epub 2017 Apr 1.</t>
  </si>
  <si>
    <t>BMC Res Notes. 2017 Apr 4;10(1):150. doi: 10.1186/s13104-017-2473-4.</t>
  </si>
  <si>
    <t>BMC Ophthalmol. 2017 Apr 4;17(1):40. doi: 10.1186/s12886-017-0435-1.</t>
  </si>
  <si>
    <t>BMC Ophthalmol. 2017 Apr 4;17(1):38. doi: 10.1186/s12886-017-0433-3.</t>
  </si>
  <si>
    <t>BMC Ophthalmol. 2017 Apr 4;17(1):39. doi: 10.1186/s12886-017-0432-4.</t>
  </si>
  <si>
    <t>Neurocase. 2017 Feb;23(1):60-64. doi: 10.1080/13554794.2017.1291840.</t>
  </si>
  <si>
    <t>Ann Otol Rhinol Laryngol. 2017 Jun;126(6):433-437. doi: 10.1177/0003489417698497. Epub 2017 Apr 4. Review.</t>
  </si>
  <si>
    <t>Klin Monbl Augenheilkd. 2017 Apr;234(4):419-425. doi: 10.1055/s-0042-123233. Epub 2017 Apr 4. Review.</t>
  </si>
  <si>
    <t>Klin Monbl Augenheilkd. 2017 Apr;234(4):439-441. doi: 10.1055/s-0043-100635. Epub 2017 Apr 4.</t>
  </si>
  <si>
    <t>Curr Opin Ophthalmol. 2017 May;28(3):213-218. doi: 10.1097/ICU.0000000000000364. Review.</t>
  </si>
  <si>
    <t>Ophthalmic Res. 2017;58(1):56-66. doi: 10.1159/000463238. Epub 2017 Apr 5.</t>
  </si>
  <si>
    <t>Ophthalmic Res. 2017;58(2):67-73. doi: 10.1159/000456721. Epub 2017 Apr 4. Review.</t>
  </si>
  <si>
    <t>PLoS One. 2017 Apr 4;12(4):e0174971. doi: 10.1371/journal.pone.0174971. eCollection 2017.</t>
  </si>
  <si>
    <t>PLoS One. 2017 Apr 4;12(4):e0174867. doi: 10.1371/journal.pone.0174867. eCollection 2017.</t>
  </si>
  <si>
    <t>PLoS Genet. 2017 Apr 4;13(4):e1006656. doi: 10.1371/journal.pgen.1006656. eCollection 2017 Apr.</t>
  </si>
  <si>
    <t>Curr Opin Rheumatol. 2017 Jul;29(4):298-303. doi: 10.1097/BOR.0000000000000403. Review.</t>
  </si>
  <si>
    <t>Cornea. 2017 Jun;36(6):749-751. doi: 10.1097/ICO.0000000000001198.</t>
  </si>
  <si>
    <t xml:space="preserve">J Neuroophthalmol. 2017 Jun;37(2):182-186. doi: 10.1097/WNO.0000000000000513. Review. No abstract available. </t>
  </si>
  <si>
    <t xml:space="preserve">J Neuroophthalmol. 2017 Sep;37(3):300-302. doi: 10.1097/WNO.0000000000000509. Review. No abstract available. </t>
  </si>
  <si>
    <t>J Neuroophthalmol. 2017 Dec;37(4):386-389. doi: 10.1097/WNO.0000000000000506.</t>
  </si>
  <si>
    <t>J Ocul Pharmacol Ther. 2017 Jun;33(5):383-390. doi: 10.1089/jop.2016.0147. Epub 2017 Apr 4.</t>
  </si>
  <si>
    <t>J Ocul Pharmacol Ther. 2017 Jul/Aug;33(6):473-479. doi: 10.1089/jop.2016.0187. Epub 2017 Apr 4.</t>
  </si>
  <si>
    <t>J Ocul Pharmacol Ther. 2017 Jun;33(5):391-399. doi: 10.1089/jop.2016.0166. Epub 2017 Apr 4.</t>
  </si>
  <si>
    <t>J Ocul Pharmacol Ther. 2017 Jul/Aug;33(6):487-492. doi: 10.1089/jop.2016.0194. Epub 2017 Apr 4.</t>
  </si>
  <si>
    <t>J Ocul Pharmacol Ther. 2017 Jul/Aug;33(6):466-472. doi: 10.1089/jop.2016.0184. Epub 2017 Apr 4.</t>
  </si>
  <si>
    <t>Antioxid Redox Signal. 2017 Dec 10;27(17):1432-1438. doi: 10.1089/ars.2017.7042. Epub 2017 May 8.</t>
  </si>
  <si>
    <t xml:space="preserve">Dev Med Child Neurol. 2017 Jun;59(6):565. doi: 10.1111/dmcn.13435. Epub 2017 Apr 4. No abstract available. </t>
  </si>
  <si>
    <t>Jpn J Ophthalmol. 2017 Jul;61(4):324-333. doi: 10.1007/s10384-017-0511-3. Epub 2017 Apr 3.</t>
  </si>
  <si>
    <t xml:space="preserve">Jpn J Ophthalmol. 2017 Jul;61(4):334-346. doi: 10.1007/s10384-017-0512-2. Epub 2017 Apr 3. Erratum in: Jpn J Ophthalmol. 2018 Mar 12;:. </t>
  </si>
  <si>
    <t>Can Vet J. 2017 Apr;58(4):391-396.</t>
  </si>
  <si>
    <t>Am J Case Rep. 2017 Apr 4;18:347-350.</t>
  </si>
  <si>
    <t>J Med Invest. 2017;64(1.2):165-167. doi: 10.2152/jmi.64.165.</t>
  </si>
  <si>
    <t>Anticancer Res. 2017 Apr;37(4):1931-1934.</t>
  </si>
  <si>
    <t>BMJ Open. 2017 Apr 3;7(4):e014603. doi: 10.1136/bmjopen-2016-014603.</t>
  </si>
  <si>
    <t>EBioMedicine. 2017 Apr;18:281-287. doi: 10.1016/j.ebiom.2017.03.026. Epub 2017 Mar 21.</t>
  </si>
  <si>
    <t>Ophthalmology. 2017 Jul;124(7):935-943. doi: 10.1016/j.ophtha.2017.02.018. Epub 2017 Mar 31.</t>
  </si>
  <si>
    <t>Ophthalmology. 2017 Jul;124(7):1081-1083. doi: 10.1016/j.ophtha.2017.03.004. Epub 2017 Mar 31.</t>
  </si>
  <si>
    <t>Ophthalmology. 2017 Jul;124(7):1065-1071. doi: 10.1016/j.ophtha.2017.02.027. Epub 2017 Mar 31.</t>
  </si>
  <si>
    <t>BMC Complement Altern Med. 2017 Apr 4;17(1):187. doi: 10.1186/s12906-017-1678-3.</t>
  </si>
  <si>
    <t>Discov Med. 2017 Feb;23(125):129-147.</t>
  </si>
  <si>
    <t>Acta Ophthalmol. 2017 Dec;95(8):e677-e685. doi: 10.1111/aos.13428. Epub 2017 Mar 30. Review.</t>
  </si>
  <si>
    <t>Acta Ophthalmol. 2017 Dec;95(8):e720-e726. doi: 10.1111/aos.13401. Epub 2017 Apr 3.</t>
  </si>
  <si>
    <t>Am J Med Genet A. 2017 May;173(5):1378-1382. doi: 10.1002/ajmg.a.38181. Epub 2017 Mar 28.</t>
  </si>
  <si>
    <t>Acta Ophthalmol. 2018 Feb;96(1):88-94. doi: 10.1111/aos.13439. Epub 2017 Mar 30.</t>
  </si>
  <si>
    <t>Acta Ophthalmol. 2017 Sep;95(6):e503-e510. doi: 10.1111/aos.13438. Epub 2017 Mar 30.</t>
  </si>
  <si>
    <t>Acta Ophthalmol. 2017 Dec;95(8):e756-e762. doi: 10.1111/aos.13400. Epub 2017 Apr 1.</t>
  </si>
  <si>
    <t>Acta Ophthalmol. 2017 Nov;95(7):671-677. doi: 10.1111/aos.13444. Epub 2017 Mar 30.</t>
  </si>
  <si>
    <t>Acta Ophthalmol. 2017 Nov;95(7):717-726. doi: 10.1111/aos.13429. Epub 2017 Mar 28.</t>
  </si>
  <si>
    <t>Acta Ophthalmol. 2017 Dec;95(8):839-841. doi: 10.1111/aos.13435. Epub 2017 Mar 31.</t>
  </si>
  <si>
    <t>Acta Ophthalmol. 2017 Dec;95(8):e783-e791. doi: 10.1111/aos.13430. Epub 2017 Mar 30.</t>
  </si>
  <si>
    <t>Acta Ophthalmol. 2017 Jun;95(4):405-413. doi: 10.1111/aos.13363. Epub 2017 Apr 3.</t>
  </si>
  <si>
    <t>Clin Exp Ophthalmol. 2017 Sep;45(7):701-707. doi: 10.1111/ceo.12953. Epub 2017 May 9.</t>
  </si>
  <si>
    <t>Clin Exp Ophthalmol. 2017 Sep;45(7):677-688. doi: 10.1111/ceo.12954. Epub 2017 May 15.</t>
  </si>
  <si>
    <t>Clin Exp Optom. 2017 Nov;100(6):549-562. doi: 10.1111/cxo.12537. Epub 2017 Mar 28. Review.</t>
  </si>
  <si>
    <t>Ophthalmic Physiol Opt. 2017 May;37(3):317-325. doi: 10.1111/opo.12363. Epub 2017 Mar 30.</t>
  </si>
  <si>
    <t>Ophthalmic Physiol Opt. 2017 May;37(3):275-283. doi: 10.1111/opo.12359. Epub 2017 Mar 29.</t>
  </si>
  <si>
    <t>Dev Med Child Neurol. 2017 Jun;59(6):597-604. doi: 10.1111/dmcn.13419. Epub 2017 Mar 29.</t>
  </si>
  <si>
    <t>Hum Mol Genet. 2017 Jun 15;26(12):2218-2230. doi: 10.1093/hmg/ddx111.</t>
  </si>
  <si>
    <t>Hum Mol Genet. 2017 Jun 1;26(11):2062-2075. doi: 10.1093/hmg/ddx099.</t>
  </si>
  <si>
    <t>Hum Mol Genet. 2017 Jun 15;26(12):2290-2298. doi: 10.1093/hmg/ddx119.</t>
  </si>
  <si>
    <t>Hum Mol Genet. 2017 Jun 1;26(11):2118-2132. doi: 10.1093/hmg/ddx107.</t>
  </si>
  <si>
    <t>PLoS One. 2017 Apr 3;12(4):e0174687. doi: 10.1371/journal.pone.0174687. eCollection 2017.</t>
  </si>
  <si>
    <t>PLoS One. 2017 Apr 3;12(4):e0167046. doi: 10.1371/journal.pone.0167046. eCollection 2017.</t>
  </si>
  <si>
    <t>J Glaucoma. 2017 Jul;26(7):613-618. doi: 10.1097/IJG.0000000000000674.</t>
  </si>
  <si>
    <t>J Glaucoma. 2017 Jul;26(7):603-607. doi: 10.1097/IJG.0000000000000665.</t>
  </si>
  <si>
    <t>J Glaucoma. 2017 Jun;26(6):586-591. doi: 10.1097/IJG.0000000000000671.</t>
  </si>
  <si>
    <t>J Glaucoma. 2017 Jun;26(6):577-585. doi: 10.1097/IJG.0000000000000662.</t>
  </si>
  <si>
    <t xml:space="preserve">J Glaucoma. 2017 Jun;26(6):571-576. doi: 10.1097/IJG.0000000000000668. Erratum in: J Glaucoma. 2017 Oct;26(10 ):961. </t>
  </si>
  <si>
    <t>J Glaucoma. 2017 Jun;26(6):566-570. doi: 10.1097/IJG.0000000000000669.</t>
  </si>
  <si>
    <t>Cornea. 2017 Jul;36(7):834-840. doi: 10.1097/ICO.0000000000001193.</t>
  </si>
  <si>
    <t>Cornea. 2017 Jun;36(6):665-668. doi: 10.1097/ICO.0000000000001190.</t>
  </si>
  <si>
    <t>Cornea. 2017 Jun;36(6):689-695. doi: 10.1097/ICO.0000000000001194.</t>
  </si>
  <si>
    <t>Cornea. 2017 Jun;36(6):679-683. doi: 10.1097/ICO.0000000000001196.</t>
  </si>
  <si>
    <t>Orbit. 2017 Jun;36(3):128-134. doi: 10.1080/01676830.2017.1279666. Epub 2017 Apr 3.</t>
  </si>
  <si>
    <t>J Dual Diagn. 2017 Apr-Jun;13(2):133-135. doi: 10.1080/15504263.2017.1296212. Epub 2017 Apr 3.</t>
  </si>
  <si>
    <t>Endocrinology. 2017 Jul 1;158(7):2376-2390. doi: 10.1210/en.2016-1845.</t>
  </si>
  <si>
    <t>J Int Med Res. 2017 Apr;45(2):849-855. doi: 10.1177/0300060517701290. Epub 2017 Apr 2.</t>
  </si>
  <si>
    <t>Pharm Biol. 2017 Dec;55(1):1489-1499. doi: 10.1080/13880209.2017.1307422.</t>
  </si>
  <si>
    <t>Oxid Med Cell Longev. 2017;2017:4128061. doi: 10.1155/2017/4128061. Epub 2017 Mar 7.</t>
  </si>
  <si>
    <t xml:space="preserve">Korean J Ophthalmol. 2017 Apr;31(2):177-179. doi: 10.3341/kjo.2017.31.2.177. Epub 2017 Mar 21. No abstract available. </t>
  </si>
  <si>
    <t>Korean J Ophthalmol. 2017 Apr;31(2):165-171. doi: 10.3341/kjo.2017.31.2.165. Epub 2017 Mar 21.</t>
  </si>
  <si>
    <t>Korean J Ophthalmol. 2017 Apr;31(2):159-164. doi: 10.3341/kjo.2017.31.2.159. Epub 2017 Mar 21.</t>
  </si>
  <si>
    <t>Korean J Ophthalmol. 2017 Apr;31(2):151-158. doi: 10.3341/kjo.2017.31.2.151. Epub 2017 Mar 21.</t>
  </si>
  <si>
    <t>Korean J Ophthalmol. 2017 Apr;31(2):143-150. doi: 10.3341/kjo.2017.31.2.143. Epub 2017 Mar 21.</t>
  </si>
  <si>
    <t>Korean J Ophthalmol. 2017 Apr;31(2):138-142. doi: 10.3341/kjo.2017.31.2.138. Epub 2017 Mar 21.</t>
  </si>
  <si>
    <t>Korean J Ophthalmol. 2017 Apr;31(2):123-131. doi: 10.3341/kjo.2017.31.2.123. Epub 2017 Mar 21.</t>
  </si>
  <si>
    <t>Korean J Ophthalmol. 2017 Apr;31(2):115-122. doi: 10.3341/kjo.2017.31.2.115. Epub 2017 Mar 21.</t>
  </si>
  <si>
    <t>Korean J Ophthalmol. 2017 Apr;31(2):108-114. doi: 10.3341/kjo.2017.31.2.108. Epub 2017 Mar 21.</t>
  </si>
  <si>
    <t>Korean J Ophthalmol. 2017 Apr;31(2):102-107. doi: 10.3341/kjo.2017.31.2.102. Epub 2017 Mar 21.</t>
  </si>
  <si>
    <t>Korean J Ophthalmol. 2017 Apr;31(2):95-101. doi: 10.3341/kjo.2017.31.2.95. Epub 2017 Mar 21.</t>
  </si>
  <si>
    <t>Mol Ther. 2017 May 3;25(5):1069-1075. doi: 10.1016/j.ymthe.2017.03.023. Epub 2017 Mar 31. Review.</t>
  </si>
  <si>
    <t>World Neurosurg. 2017 Jul;103:951.e1-951.e3. doi: 10.1016/j.wneu.2017.03.102. Epub 2017 Mar 30.</t>
  </si>
  <si>
    <t>Surv Ophthalmol. 2017 Sep - Oct;62(5):611-634. doi: 10.1016/j.survophthal.2017.03.005. Epub 2017 Mar 31. Review.</t>
  </si>
  <si>
    <t>Cont Lens Anterior Eye. 2017 Jun;40(3):157-161. doi: 10.1016/j.clae.2017.03.008. Epub 2017 Mar 31.</t>
  </si>
  <si>
    <t>Am J Ophthalmol. 2017 Jun;178:176-185. doi: 10.1016/j.ajo.2017.03.029. Epub 2017 Mar 31.</t>
  </si>
  <si>
    <t>Am J Ophthalmol. 2017 Jun;178:115-121. doi: 10.1016/j.ajo.2017.03.028. Epub 2017 Mar 31.</t>
  </si>
  <si>
    <t>Diagn Microbiol Infect Dis. 2017 Jun;88(2):141-144. doi: 10.1016/j.diagmicrobio.2017.02.014. Epub 2017 Feb 27.</t>
  </si>
  <si>
    <t>Ophthalmology. 2017 Jul;124(7):1004-1013. doi: 10.1016/j.ophtha.2017.02.026. Epub 2017 Mar 31.</t>
  </si>
  <si>
    <t>Cutan Ocul Toxicol. 2017 Jun;36(2):180-184. doi: 10.3109/15569527.2015.1127254. Epub 2017 Mar 1.</t>
  </si>
  <si>
    <t>Graefes Arch Clin Exp Ophthalmol. 2017 Jul;255(7):1307-1317. doi: 10.1007/s00417-017-3637-6. Epub 2017 Apr 2.</t>
  </si>
  <si>
    <t>Graefes Arch Clin Exp Ophthalmol. 2017 Jun;255(6):1229-1236. doi: 10.1007/s00417-017-3639-4. Epub 2017 Apr 1.</t>
  </si>
  <si>
    <t>Digestion. 2017;95(3):237-241. doi: 10.1159/000468924. Epub 2017 Apr 1.</t>
  </si>
  <si>
    <t>J Rheumatol. 2017 Jun;44(6):822-826. doi: 10.3899/jrheum.161336. Epub 2017 Apr 1.</t>
  </si>
  <si>
    <t>Exp Eye Res. 2017 Jun;159:98-113. doi: 10.1016/j.exer.2017.03.012. Epub 2017 Mar 30.</t>
  </si>
  <si>
    <t>Am J Ophthalmol. 2017 Jun;178:94-100. doi: 10.1016/j.ajo.2017.03.027. Epub 2017 Mar 30.</t>
  </si>
  <si>
    <t>Am J Ophthalmol. 2017 Jun;178:84-93. doi: 10.1016/j.ajo.2017.03.026. Epub 2017 Mar 30.</t>
  </si>
  <si>
    <t>Ophthalmology. 2017 Jul;124(7):926-934. doi: 10.1016/j.ophtha.2017.02.017. Epub 2017 Mar 29. Review.</t>
  </si>
  <si>
    <t>Maturitas. 2017 May;99:47-50. doi: 10.1016/j.maturitas.2017.02.007. Epub 2017 Feb 16. Review.</t>
  </si>
  <si>
    <t>Aesthet Surg J. 2017 Apr 1;37(4):389-395. doi: 10.1093/asj/sjw248.</t>
  </si>
  <si>
    <t>J Med Syst. 2017 May;41(5):81. doi: 10.1007/s10916-017-0731-6. Epub 2017 Mar 31.</t>
  </si>
  <si>
    <t>J Neurol. 2017 May;264(5):928-937. doi: 10.1007/s00415-017-8469-0. Epub 2017 Mar 31.</t>
  </si>
  <si>
    <t>Inflamm Res. 2017 Jun;66(6):535-545. doi: 10.1007/s00011-017-1037-3. Epub 2017 Mar 31.</t>
  </si>
  <si>
    <t>Am J Case Rep. 2017 Apr 1;18:329-333.</t>
  </si>
  <si>
    <t>Prog Retin Eye Res. 2017 Jul;59:53-96. doi: 10.1016/j.preteyeres.2017.03.003. Epub 2017 Mar 29. Review.</t>
  </si>
  <si>
    <t>Life Sci. 2017 May 1;176:1-9. doi: 10.1016/j.lfs.2017.03.020. Epub 2017 Mar 28. Review.</t>
  </si>
  <si>
    <t>Acta Biomater. 2017 Jun;55:163-171. doi: 10.1016/j.actbio.2017.03.043. Epub 2017 Mar 29.</t>
  </si>
  <si>
    <t>Exp Eye Res. 2017 Oct;163:46-52. doi: 10.1016/j.exer.2017.03.011. Epub 2017 Mar 28. Review.</t>
  </si>
  <si>
    <t>J Diabetes Complications. 2017 Jun;31(6):997-1006. doi: 10.1016/j.jdiacomp.2017.02.020. Epub 2017 Mar 14.</t>
  </si>
  <si>
    <t>Hum Gene Ther. 2017 May;28(5):403-414. doi: 10.1089/hum.2016.035.</t>
  </si>
  <si>
    <t>Clin Imaging. 2017 May - Jun;43:188-193. doi: 10.1016/j.clinimag.2017.03.016. Epub 2017 Mar 23.</t>
  </si>
  <si>
    <t>J Vis. 2017 Mar 1;17(3):24. doi: 10.1167/17.3.24.</t>
  </si>
  <si>
    <t>J Vis. 2017 Mar 1;17(3):26. doi: 10.1167/17.3.26. Review.</t>
  </si>
  <si>
    <t>Invest Ophthalmol Vis Sci. 2017 Mar 1;58(3):1909-1915. doi: 10.1167/iovs.16-20077.</t>
  </si>
  <si>
    <t>PLoS One. 2017 Mar 31;12(3):e0174979. doi: 10.1371/journal.pone.0174979. eCollection 2017.</t>
  </si>
  <si>
    <t>PLoS One. 2017 Mar 31;12(3):e0174810. doi: 10.1371/journal.pone.0174810. eCollection 2017.</t>
  </si>
  <si>
    <t>Orbit. 2017 Aug;36(4):237-242. doi: 10.1080/01676830.2017.1287743. Epub 2017 Mar 31.</t>
  </si>
  <si>
    <t>Orbit. 2017 Aug;36(4):247-250. doi: 10.1080/01676830.2017.1287742. Epub 2017 Mar 31.</t>
  </si>
  <si>
    <t>Eye (Lond). 2017 Aug;31(8):1163-1167. doi: 10.1038/eye.2017.48. Epub 2017 Mar 31.</t>
  </si>
  <si>
    <t>Curr Eye Res. 2017 Mar;42(3):334-347. doi: 10.1080/02713683.2016.1270326. Epub 2017 Feb 26. Review.</t>
  </si>
  <si>
    <t>J Athl Train. 2017 May;52(5):439-445. doi: 10.4085/1062-6050-52.2.12. Epub 2017 Mar 31.</t>
  </si>
  <si>
    <t>Ophthalmic Epidemiol. 2017 Oct;24(5):287-293. doi: 10.1080/09286586.2017.1283045. Epub 2017 Mar 31.</t>
  </si>
  <si>
    <t>Eur J Ophthalmol. 2017 Aug 30;27(5):577-584. doi: 10.5301/ejo.5000936. Epub 2017 Mar 21.</t>
  </si>
  <si>
    <t>Eur J Ophthalmol. 2017 Aug 30;27(5):520-530. doi: 10.5301/EJO.5000952. Epub 2017 Mar 21.</t>
  </si>
  <si>
    <t>Eur J Ophthalmol. 2017 May 11;27(3):285-288. doi: 10.5301/ejo.5000947. Epub 2017 Mar 27.</t>
  </si>
  <si>
    <t>BMC Syst Biol. 2017 Mar 14;11(Suppl 3):23. doi: 10.1186/s12918-017-0402-8.</t>
  </si>
  <si>
    <t>Nurs Older People. 2017 Mar 31;29(3):6. doi: 10.7748/nop.29.3.6.s2.</t>
  </si>
  <si>
    <t>Inflamm Res. 2017 Jun;66(6):523-534. doi: 10.1007/s00011-017-1036-4. Epub 2017 Mar 30.</t>
  </si>
  <si>
    <t>Metab Brain Dis. 2017 Jun;32(3):913-921. doi: 10.1007/s11011-017-9986-3. Epub 2017 Mar 30.</t>
  </si>
  <si>
    <t>Graefes Arch Clin Exp Ophthalmol. 2017 Jul;255(7):1349-1358. doi: 10.1007/s00417-017-3650-9. Epub 2017 Mar 30.</t>
  </si>
  <si>
    <t>Cont Lens Anterior Eye. 2017 Aug;40(4):224-227. doi: 10.1016/j.clae.2017.03.011. Epub 2017 Mar 27.</t>
  </si>
  <si>
    <t>Surv Ophthalmol. 2017 Sep - Oct;62(5):677-697. doi: 10.1016/j.survophthal.2017.03.006. Epub 2017 Mar 28. Review.</t>
  </si>
  <si>
    <t>Ophthalmology. 2017 Jul;124(7):962-969. doi: 10.1016/j.ophtha.2017.02.008. Epub 2017 Mar 27.</t>
  </si>
  <si>
    <t>Alzheimers Res Ther. 2017 Mar 31;9(1):25. doi: 10.1186/s13195-017-0253-y.</t>
  </si>
  <si>
    <t>J Neuroinflammation. 2017 Mar 31;14(1):71. doi: 10.1186/s12974-017-0846-1.</t>
  </si>
  <si>
    <t>BMC Ophthalmol. 2017 Mar 31;17(1):36. doi: 10.1186/s12886-017-0426-2.</t>
  </si>
  <si>
    <t>Mol Cells. 2017 Apr;40(4):271-279. doi: 10.14348/molcells.2017.2308. Epub 2017 Mar 28.</t>
  </si>
  <si>
    <t>JAMA Ophthalmol. 2017 May 1;135(5):478-482. doi: 10.1001/jamaophthalmol.2017.0380.</t>
  </si>
  <si>
    <t xml:space="preserve">Invest Ophthalmol Vis Sci. 2017 Mar 1;58(3):1899-1908. doi: 10.1167/iovs.16-20779. Erratum in: Invest Ophthalmol Vis Sci. 2017 May 1;58(5):2817. </t>
  </si>
  <si>
    <t xml:space="preserve">Invest Ophthalmol Vis Sci. 2017 Mar 1;58(3):1893-1898. doi: 10.1167/iovs.16-20786. Erratum in: Invest Ophthalmol Vis Sci. 2017 May 1;58(5):2816. </t>
  </si>
  <si>
    <t>Invest Ophthalmol Vis Sci. 2017 Mar 1;58(3):1887-1892. doi: 10.1167/iovs.16-21122.</t>
  </si>
  <si>
    <t>Invest Ophthalmol Vis Sci. 2017 Mar 1;58(3):1875-1886. doi: 10.1167/iovs.16-20694.</t>
  </si>
  <si>
    <t>JAMA Ophthalmol. 2017 May 1;135(5):469-476. doi: 10.1001/jamaophthalmol.2017.0266.</t>
  </si>
  <si>
    <t>Invest Ophthalmol Vis Sci. 2017 Mar 1;58(3):1865-1874. doi: 10.1167/iovs.16-21154.</t>
  </si>
  <si>
    <t>Invest Ophthalmol Vis Sci. 2017 Mar 1;58(3):1843-1855. doi: 10.1167/iovs.16-21302.</t>
  </si>
  <si>
    <t>Invest Ophthalmol Vis Sci. 2017 Mar 1;58(3):1834-1842. doi: 10.1167/iovs.16-21405.</t>
  </si>
  <si>
    <t>JAMA Ophthalmol. 2017 May 1;135(5):452-459. doi: 10.1001/jamaophthalmol.2017.0255.</t>
  </si>
  <si>
    <t>JAMA Ophthalmol. 2017 May 1;135(5):461-468. doi: 10.1001/jamaophthalmol.2017.0261.</t>
  </si>
  <si>
    <t>PLoS One. 2017 Mar 30;12(3):e0174560. doi: 10.1371/journal.pone.0174560. eCollection 2017.</t>
  </si>
  <si>
    <t>PLoS One. 2017 Mar 30;12(3):e0174559. doi: 10.1371/journal.pone.0174559. eCollection 2017.</t>
  </si>
  <si>
    <t>PLoS One. 2017 Mar 30;12(3):e0174529. doi: 10.1371/journal.pone.0174529. eCollection 2017.</t>
  </si>
  <si>
    <t>PLoS One. 2017 Mar 30;12(3):e0174450. doi: 10.1371/journal.pone.0174450. eCollection 2017.</t>
  </si>
  <si>
    <t>Cornea. 2017 May;36(5):541-545. doi: 10.1097/ICO.0000000000001175.</t>
  </si>
  <si>
    <t>In Vivo. 2017 Mar-Apr;31(2):263-266. Review.</t>
  </si>
  <si>
    <t>Mol Med Rep. 2017 May;15(5):3198-3202. doi: 10.3892/mmr.2017.6414. Epub 2017 Mar 30.</t>
  </si>
  <si>
    <t>Aging (Albany NY). 2017 Mar 28;9(3):1030-1040. doi: 10.18632/aging.101208.</t>
  </si>
  <si>
    <t>Curr Eye Res. 2017 Jul;42(7):971-975. doi: 10.1080/02713683.2017.1284241. Epub 2017 Mar 30.</t>
  </si>
  <si>
    <t>Curr Eye Res. 2017 Aug;42(8):1209-1214. doi: 10.1080/02713683.2017.1285942. Epub 2017 Mar 30.</t>
  </si>
  <si>
    <t>Curr Eye Res. 2017 Jul;42(7):1035-1038. doi: 10.1080/02713683.2016.1231323. Epub 2017 Mar 30.</t>
  </si>
  <si>
    <t>Curr Eye Res. 2017 Aug;42(8):1179-1184. doi: 10.1080/02713683.2017.1289226. Epub 2017 Mar 30.</t>
  </si>
  <si>
    <t>Diving Hyperb Med. 2017 Mar;47(1):59-60.</t>
  </si>
  <si>
    <t>Qual Life Res. 2017 Aug;26(8):2139-2151. doi: 10.1007/s11136-017-1547-z. Epub 2017 Mar 29.</t>
  </si>
  <si>
    <t>Jpn J Ophthalmol. 2017 Jul;61(4):307-313. doi: 10.1007/s10384-017-0509-x. Epub 2017 Mar 29.</t>
  </si>
  <si>
    <t>Diabetologia. 2017 Jun;60(6):1102-1113. doi: 10.1007/s00125-017-4251-1. Epub 2017 Mar 29.</t>
  </si>
  <si>
    <t>Mol Vis. 2017 Mar 18;23:131-139. eCollection 2017.</t>
  </si>
  <si>
    <t>Mol Vis. 2017 Mar 12;23:103-115. eCollection 2017.</t>
  </si>
  <si>
    <t>Clin Microbiol Rev. 2017 Jul;30(3):597-613. doi: 10.1128/CMR.00113-16. Review.</t>
  </si>
  <si>
    <t>BMC Ophthalmol. 2017 Mar 29;17(1):35. doi: 10.1186/s12886-017-0427-1.</t>
  </si>
  <si>
    <t>BMC Ophthalmol. 2017 Mar 29;17(1):34. doi: 10.1186/s12886-017-0428-0.</t>
  </si>
  <si>
    <t>BMC Ophthalmol. 2017 Mar 29;17(1):33. doi: 10.1186/s12886-017-0430-6.</t>
  </si>
  <si>
    <t>BMC Genet. 2017 Mar 29;18(1):30. doi: 10.1186/s12863-017-0496-4.</t>
  </si>
  <si>
    <t>Biophys J. 2017 Mar 28;112(6):1135-1146. doi: 10.1016/j.bpj.2017.02.010.</t>
  </si>
  <si>
    <t>PLoS One. 2017 Mar 29;12(3):e0174607. doi: 10.1371/journal.pone.0174607. eCollection 2017.</t>
  </si>
  <si>
    <t>PLoS One. 2017 Mar 29;12(3):e0174587. doi: 10.1371/journal.pone.0174587. eCollection 2017. Review.</t>
  </si>
  <si>
    <t>PLoS One. 2017 Mar 29;12(3):e0174020. doi: 10.1371/journal.pone.0174020. eCollection 2017.</t>
  </si>
  <si>
    <t>PLoS One. 2017 Mar 29;12(3):e0174764. doi: 10.1371/journal.pone.0174764. eCollection 2017.</t>
  </si>
  <si>
    <t>PLoS One. 2017 Mar 29;12(3):e0174427. doi: 10.1371/journal.pone.0174427. eCollection 2017.</t>
  </si>
  <si>
    <t>J Glaucoma. 2017 Apr;26(4):343-348. doi: 10.1097/IJG.0000000000000619.</t>
  </si>
  <si>
    <t>J Glaucoma. 2017 Apr;26(4):335-342. doi: 10.1097/IJG.0000000000000610.</t>
  </si>
  <si>
    <t>J Glaucoma. 2017 Apr;26(4):328-334. doi: 10.1097/IJG.0000000000000618.</t>
  </si>
  <si>
    <t>J Glaucoma. 2017 Apr;26(4):315-319. doi: 10.1097/IJG.0000000000000413.</t>
  </si>
  <si>
    <t>Wounds. 2017 Mar;29(3):77-79.</t>
  </si>
  <si>
    <t>J Ocul Pharmacol Ther. 2017 May;33(4):240-246. doi: 10.1089/jop.2016.0127. Epub 2017 Mar 29. Review.</t>
  </si>
  <si>
    <t>J Ocul Pharmacol Ther. 2017 May;33(4):224-234. doi: 10.1089/jop.2016.0140. Epub 2017 Mar 29. Review.</t>
  </si>
  <si>
    <t>Invest Ophthalmol Vis Sci. 2017 Mar 1;58(3):1825-1833. doi: 10.1167/iovs.16-20509.</t>
  </si>
  <si>
    <t>Medicine (Baltimore). 2017 Mar;96(13):e6493. doi: 10.1097/MD.0000000000006493.</t>
  </si>
  <si>
    <t>Acta Diabetol. 2017 Jun;54(6):581-591. doi: 10.1007/s00592-017-0985-y. Epub 2017 Mar 28.</t>
  </si>
  <si>
    <t>Graefes Arch Clin Exp Ophthalmol. 2017 Jul;255(7):1319-1324. doi: 10.1007/s00417-017-3640-y. Epub 2017 Mar 29.</t>
  </si>
  <si>
    <t>Br J Ophthalmol. 2017 Nov;101(11):1493-1499. doi: 10.1136/bjophthalmol-2016-310077. Epub 2017 Mar 28.</t>
  </si>
  <si>
    <t>Br J Ophthalmol. 2017 Dec;101(12):1654-1657. doi: 10.1136/bjophthalmol-2016-310091. Epub 2017 Mar 28.</t>
  </si>
  <si>
    <t>Br J Ophthalmol. 2017 Nov;101(11):1576-1582. doi: 10.1136/bjophthalmol-2017-310148. Epub 2017 Mar 28.</t>
  </si>
  <si>
    <t>Comput Biol Med. 2017 May 1;84:89-97. doi: 10.1016/j.compbiomed.2017.03.008. Epub 2017 Mar 16.</t>
  </si>
  <si>
    <t>Ageing Res Rev. 2017 Jul;36:64-77. doi: 10.1016/j.arr.2017.03.006. Epub 2017 Mar 27. Review.</t>
  </si>
  <si>
    <t>Acta Biomater. 2017 Jun;55:385-395. doi: 10.1016/j.actbio.2017.03.039. Epub 2017 Mar 27.</t>
  </si>
  <si>
    <t>Biochim Biophys Acta. 2017 Jun;1862(6):636-645. doi: 10.1016/j.bbalip.2017.03.010. Epub 2017 Mar 27.</t>
  </si>
  <si>
    <t>Med Hypotheses. 2017 Apr;101:75-77. doi: 10.1016/j.mehy.2017.02.019. Epub 2017 Mar 2.</t>
  </si>
  <si>
    <t>BMC Ophthalmol. 2017 Mar 28;17(1):32. doi: 10.1186/s12886-017-0429-z.</t>
  </si>
  <si>
    <t>Dev Ophthalmol. 2017;58:87-101. doi: 10.1159/000455276. Epub 2017 Mar 28. Review.</t>
  </si>
  <si>
    <t>Dev Ophthalmol. 2017;58:74-86. doi: 10.1159/000455275. Epub 2017 Mar 28. Review.</t>
  </si>
  <si>
    <t>Dev Ophthalmol. 2017;58:102-138. doi: 10.1159/000455277. Epub 2017 Mar 28. Review.</t>
  </si>
  <si>
    <t>Dev Ophthalmol. 2017;58:168-177. doi: 10.1159/000455279. Epub 2017 Mar 28. Review.</t>
  </si>
  <si>
    <t>Dev Ophthalmol. 2017;58:220-237. doi: 10.1159/000455283. Epub 2017 Mar 28. Review.</t>
  </si>
  <si>
    <t>Dev Ophthalmol. 2017;58:191-201. doi: 10.1159/000455281. Epub 2017 Mar 28.</t>
  </si>
  <si>
    <t>Dev Ophthalmol. 2017;58:178-190. doi: 10.1159/000455280. Epub 2017 Mar 28. Review.</t>
  </si>
  <si>
    <t>Dev Ophthalmol. 2017;58:139-167. doi: 10.1159/000455278. Epub 2017 Mar 28. Review.</t>
  </si>
  <si>
    <t>Dev Ophthalmol. 2017;58:63-73. doi: 10.1159/000455269. Epub 2017 Mar 28. Review.</t>
  </si>
  <si>
    <t>Dev Ophthalmol. 2017;58:39-62. doi: 10.1159/000455268. Epub 2017 Mar 28. Review.</t>
  </si>
  <si>
    <t>Dev Ophthalmol. 2017;58:27-38. doi: 10.1159/000455267. Epub 2017 Mar 28. Review.</t>
  </si>
  <si>
    <t>Dev Ophthalmol. 2017;58:21-26. doi: 10.1159/000455266. Epub 2017 Mar 28. Review.</t>
  </si>
  <si>
    <t>Dev Ophthalmol. 2017;58:11-20. doi: 10.1159/000455265. Epub 2017 Mar 28. Review.</t>
  </si>
  <si>
    <t>Dev Ophthalmol. 2017;58:1-10. doi: 10.1159/000455264. Epub 2017 Mar 28. Review.</t>
  </si>
  <si>
    <t>PLoS One. 2017 Mar 28;12(3):e0174542. doi: 10.1371/journal.pone.0174542. eCollection 2017.</t>
  </si>
  <si>
    <t>PLoS One. 2017 Mar 28;12(3):e0173900. doi: 10.1371/journal.pone.0173900. eCollection 2017.</t>
  </si>
  <si>
    <t>Ophthal Plast Reconstr Surg. 2017 Sep/Oct;33(5):317-324. doi: 10.1097/IOP.0000000000000901. Review.</t>
  </si>
  <si>
    <t>Ophthal Plast Reconstr Surg. 2017 Nov/Dec;33(6):474-476. doi: 10.1097/IOP.0000000000000890.</t>
  </si>
  <si>
    <t>Plast Reconstr Surg. 2017 Apr;139(4):967-975. doi: 10.1097/PRS.0000000000003178.</t>
  </si>
  <si>
    <t>Cornea. 2017 Jul;36(7):777-784. doi: 10.1097/ICO.0000000000001180.</t>
  </si>
  <si>
    <t>Cornea. 2017 Jun;36(6):743-746. doi: 10.1097/ICO.0000000000001179.</t>
  </si>
  <si>
    <t>J Neuroophthalmol. 2017 Jun;37(2):179-181. doi: 10.1097/WNO.0000000000000495.</t>
  </si>
  <si>
    <t>J Neuroophthalmol. 2017 Sep;37(3):285-286. doi: 10.1097/WNO.0000000000000499.</t>
  </si>
  <si>
    <t>J Rehabil Med. 2017 Apr 6;49(4):327-332. doi: 10.2340/16501977-2218.</t>
  </si>
  <si>
    <t>Clin Exp Ophthalmol. 2017 Sep;45(7):717-729. doi: 10.1111/ceo.12950. Epub 2017 Apr 27.</t>
  </si>
  <si>
    <t>Adv Ther. 2017 May;34(5):1049-1069. doi: 10.1007/s12325-017-0513-z. Epub 2017 Mar 27. Review.</t>
  </si>
  <si>
    <t>Clin Drug Investig. 2017 Jun;37(6):535-539. doi: 10.1007/s40261-017-0509-0.</t>
  </si>
  <si>
    <t>Doc Ophthalmol. 2017 Jun;134(3):195-203. doi: 10.1007/s10633-017-9585-y. Epub 2017 Mar 27.</t>
  </si>
  <si>
    <t>Acta Diabetol. 2017 Jun;54(6):527-533. doi: 10.1007/s00592-017-0984-z. Epub 2017 Mar 27. Review.</t>
  </si>
  <si>
    <t>BMJ Open. 2017 Mar 27;7(3):e013578. doi: 10.1136/bmjopen-2016-013578.</t>
  </si>
  <si>
    <t>Br J Ophthalmol. 2017 Nov;101(11):1555-1559. doi: 10.1136/bjophthalmol-2016-310110. Epub 2017 Mar 27.</t>
  </si>
  <si>
    <t>Neurobiol Learn Mem. 2017 May;141:101-107. doi: 10.1016/j.nlm.2017.03.013. Epub 2017 Mar 24.</t>
  </si>
  <si>
    <t>J Diabetes Complications. 2017 Jun;31(6):1066-1073. doi: 10.1016/j.jdiacomp.2016.07.024. Epub 2016 Jul 26.</t>
  </si>
  <si>
    <t>J Clin Neurosci. 2017 Jul;41:88-90. doi: 10.1016/j.jocn.2017.03.008. Epub 2017 Mar 24.</t>
  </si>
  <si>
    <t>Am J Ophthalmol. 2017 Jun;178:150-156. doi: 10.1016/j.ajo.2017.03.022. Epub 2017 Mar 25.</t>
  </si>
  <si>
    <t>BMC Med Genet. 2017 Mar 27;18(1):37. doi: 10.1186/s12881-017-0399-2.</t>
  </si>
  <si>
    <t>Horm Res Paediatr. 2017;87(3):179-188. doi: 10.1159/000458525. Epub 2017 Mar 27.</t>
  </si>
  <si>
    <t>Invest Ophthalmol Vis Sci. 2017 Mar 1;58(3):1779-1800. doi: 10.1167/iovs.16-20964. Review.</t>
  </si>
  <si>
    <t>Invest Ophthalmol Vis Sci. 2017 Mar 1;58(3):1811-1823. doi: 10.1167/iovs.16-21331.</t>
  </si>
  <si>
    <t>Invest Ophthalmol Vis Sci. 2017 Mar 1;58(3):1801-1810. doi: 10.1167/iovs.16-21392.</t>
  </si>
  <si>
    <t>PLoS One. 2017 Mar 27;12(3):e0174340. doi: 10.1371/journal.pone.0174340. eCollection 2017.</t>
  </si>
  <si>
    <t>PLoS One. 2017 Mar 27;12(3):e0171954. doi: 10.1371/journal.pone.0171954. eCollection 2017.</t>
  </si>
  <si>
    <t xml:space="preserve">Dermatol Surg. 2017 May;43 Suppl 1:S111-S114. doi: 10.1097/DSS.0000000000000787. No abstract available. </t>
  </si>
  <si>
    <t>J Clin Invest. 2017 May 1;127(5):1664-1682. doi: 10.1172/JCI88502. Epub 2017 Mar 27.</t>
  </si>
  <si>
    <t>Ophthalmic Epidemiol. 2017 Dec;24(6):353-363. doi: 10.1080/09286586.2017.1296166. Epub 2017 Mar 27.</t>
  </si>
  <si>
    <t>Ophthalmic Epidemiol. 2017 Dec;24(6):364-370. doi: 10.1080/09286586.2017.1296961. Epub 2017 Mar 27.</t>
  </si>
  <si>
    <t>Curr Eye Res. 2017 Aug;42(8):1100-1107. doi: 10.1080/02713683.2017.1279636. Epub 2017 Mar 27.</t>
  </si>
  <si>
    <t>Br J Nurs. 2017 Mar 23;26(6):S6-S14. doi: 10.12968/bjon.2017.26.6.S6.</t>
  </si>
  <si>
    <t>Am J Med Genet A. 2017 May;173(5):1358-1363. doi: 10.1002/ajmg.a.38155. Epub 2017 Mar 27.</t>
  </si>
  <si>
    <t xml:space="preserve">Indian J Ophthalmol. 2017 Feb;65(2):165-166. doi: 10.4103/ijo.IJO_950_15. No abstract available. </t>
  </si>
  <si>
    <t>Indian J Ophthalmol. 2017 Feb;65(2):160-164. doi: 10.4103/ijo.IJO_28_15.</t>
  </si>
  <si>
    <t>Indian J Ophthalmol. 2017 Feb;65(2):155-159. doi: 10.4103/ijo.IJO_1013_15.</t>
  </si>
  <si>
    <t>Indian J Ophthalmol. 2017 Feb;65(2):148-154. doi: 10.4103/ijo.IJO_938_16.</t>
  </si>
  <si>
    <t>Indian J Ophthalmol. 2017 Feb;65(2):140-143. doi: 10.4103/ijo.IJO_527_16.</t>
  </si>
  <si>
    <t>Indian J Ophthalmol. 2017 Feb;65(2):133-139. doi: 10.4103/ijo.IJO_883_16. Review.</t>
  </si>
  <si>
    <t>Indian J Ophthalmol. 2017 Feb;65(2):128-132. doi: 10.4103/ijo.IJO_875_16.</t>
  </si>
  <si>
    <t>Indian J Ophthalmol. 2017 Feb;65(2):122-127. doi: 10.4103/ijo.IJO_864_16. Review.</t>
  </si>
  <si>
    <t>Indian J Ophthalmol. 2017 Feb;65(2):103-108. doi: 10.4103/ijo.IJO_865_16. Review.</t>
  </si>
  <si>
    <t>Indian J Ophthalmol. 2017 Feb;65(2):97-102. doi: 10.4103/ijo.IJO_870_16. Review.</t>
  </si>
  <si>
    <t>Indian J Ophthalmol. 2017 Feb;65(2):92-96. doi: 10.4103/ijo.IJO_869_16. Review.</t>
  </si>
  <si>
    <t>Indian J Ophthalmol. 2017 Feb;65(2):85-91. doi: 10.4103/ijo.IJO_863_16. Review.</t>
  </si>
  <si>
    <t>Ophthalmic Physiol Opt. 2017 May;37(3):353-357. doi: 10.1111/opo.12373. Epub 2017 Mar 27.</t>
  </si>
  <si>
    <t>J Neurochem. 2017 Jun;141(5):750-765. doi: 10.1111/jnc.14029. Epub 2017 Apr 18.</t>
  </si>
  <si>
    <t>J Craniomaxillofac Surg. 2017 May;45(5):690-693. doi: 10.1016/j.jcms.2017.02.017. Epub 2017 Feb 24.</t>
  </si>
  <si>
    <t>Surv Ophthalmol. 2018 Jan - Feb;63(1):86-104. doi: 10.1016/j.survophthal.2017.03.007. Epub 2017 Mar 24. Review.</t>
  </si>
  <si>
    <t>Cont Lens Anterior Eye. 2017 Oct;40(5):323-328. doi: 10.1016/j.clae.2017.03.010. Epub 2017 Mar 23.</t>
  </si>
  <si>
    <t>Eur Spine J. 2017 May;26(Suppl 1):218-221. doi: 10.1007/s00586-017-5044-4. Epub 2017 Mar 25. Review.</t>
  </si>
  <si>
    <t>Clin Chem Lab Med. 2017 May 1;55(5):763-775. doi: 10.1515/cclm-2016-0898. Review.</t>
  </si>
  <si>
    <t>BMJ Case Rep. 2017 Mar 24;2017. pii: bcr-2017-219322. doi: 10.1136/bcr-2017-219322.</t>
  </si>
  <si>
    <t>BMJ Case Rep. 2017 Mar 24;2017. pii: bcr2016219156. doi: 10.1136/bcr-2016-219156.</t>
  </si>
  <si>
    <t>Comput Biol Med. 2017 May 1;84:59-68. doi: 10.1016/j.compbiomed.2017.03.016. Epub 2017 Mar 19.</t>
  </si>
  <si>
    <t>Cont Lens Anterior Eye. 2017 Oct;40(5):318-322. doi: 10.1016/j.clae.2017.03.007. Epub 2017 Mar 23.</t>
  </si>
  <si>
    <t>Am J Ophthalmol. 2017 Jun;178:140-149. doi: 10.1016/j.ajo.2017.03.020. Epub 2017 Mar 23.</t>
  </si>
  <si>
    <t>Am J Ophthalmol. 2017 Jun;178:122-128. doi: 10.1016/j.ajo.2017.03.021. Epub 2017 Mar 23.</t>
  </si>
  <si>
    <t>Am J Ophthalmol. 2017 Jun;178:129-139. doi: 10.1016/j.ajo.2017.03.019. Epub 2017 Mar 23.</t>
  </si>
  <si>
    <t>J Fr Ophtalmol. 2017 Apr;40(4):264-269. doi: 10.1016/j.jfo.2016.10.013. Epub 2017 Mar 23.</t>
  </si>
  <si>
    <t>Acta Ophthalmol. 2017 Dec;95(8):e686-e692. doi: 10.1111/aos.13416. Epub 2017 Mar 25.</t>
  </si>
  <si>
    <t>Neuroradiology. 2017 May;59(5):517-524. doi: 10.1007/s00234-017-1824-0. Epub 2017 Mar 24.</t>
  </si>
  <si>
    <t>Adv Ther. 2017 May;34(5):1221-1232. doi: 10.1007/s12325-017-0517-8. Epub 2017 Mar 24.</t>
  </si>
  <si>
    <t>Br J Ophthalmol. 2017 Nov;101(11):1566-1569. doi: 10.1136/bjophthalmol-2016-309774. Epub 2017 Mar 23.</t>
  </si>
  <si>
    <t>Clin Sci (Lond). 2017 Jun 1;131(12):1225-1243. doi: 10.1042/CS20170102. Epub 2017 Mar 24.</t>
  </si>
  <si>
    <t>Genetics. 2017 May;206(1):119-133. doi: 10.1534/genetics.116.196998. Epub 2017 Mar 24.</t>
  </si>
  <si>
    <t>Am J Ophthalmol. 2017 Jun;178:51-57. doi: 10.1016/j.ajo.2017.03.016. Epub 2017 Mar 22.</t>
  </si>
  <si>
    <t>Clin Neurophysiol. 2017 Jul;128(7):1372-1379. doi: 10.1016/j.clinph.2017.02.023. Epub 2017 Mar 6.</t>
  </si>
  <si>
    <t>Ophthalmology. 2017 Jul;124(7):985-991. doi: 10.1016/j.ophtha.2017.02.005. Epub 2017 Mar 22.</t>
  </si>
  <si>
    <t>Ophthalmology. 2017 Jun;124(6):884-895. doi: 10.1016/j.ophtha.2017.01.047. Epub 2017 Mar 21.</t>
  </si>
  <si>
    <t>Ophthalmology. 2017 May;124(5):619-633. doi: 10.1016/j.ophtha.2016.12.025. Epub 2017 Mar 22. Review.</t>
  </si>
  <si>
    <t>Curr Probl Diagn Radiol. 2017 Nov - Dec;46(6):441-451. doi: 10.1067/j.cpradiol.2017.01.006. Epub 2017 Jan 18. Review.</t>
  </si>
  <si>
    <t>Parkinsonism Relat Disord. 2017 Jan;34:7-14. doi: 10.1016/j.parkreldis.2016.10.013. Epub 2016 Oct 19. Review.</t>
  </si>
  <si>
    <t>Acta Neuropathol Commun. 2017 Mar 24;5(1):25. doi: 10.1186/s40478-017-0428-6.</t>
  </si>
  <si>
    <t>J Neuropathol Exp Neurol. 2017 May 1;76(5):347-357. doi: 10.1093/jnen/nlx015.</t>
  </si>
  <si>
    <t>Rheumatology (Oxford). 2017 Dec 1;56(12):2060-2067. doi: 10.1093/rheumatology/kex057. Review.</t>
  </si>
  <si>
    <t>Rheumatology (Oxford). 2018 Jan 1;57(1):185-195. doi: 10.1093/rheumatology/kew486.</t>
  </si>
  <si>
    <t>Rheumatology (Oxford). 2017 Jun 1;56(6):1031-1038. doi: 10.1093/rheumatology/kew501.</t>
  </si>
  <si>
    <t>PLoS One. 2017 Mar 24;12(3):e0174585. doi: 10.1371/journal.pone.0174585. eCollection 2017.</t>
  </si>
  <si>
    <t>PLoS One. 2017 Mar 24;12(3):e0172928. doi: 10.1371/journal.pone.0172928. eCollection 2017.</t>
  </si>
  <si>
    <t>Restor Neurol Neurosci. 2017;35(3):275-286. doi: 10.3233/RNN-160693. Review.</t>
  </si>
  <si>
    <t>J Clin Oncol. 2017 May 10;35(14):1570-1576. doi: 10.1200/JCO.2016.70.1896. Epub 2017 Mar 24.</t>
  </si>
  <si>
    <t>Curr Eye Res. 2017 Aug;42(8):1094-1099. doi: 10.1080/02713683.2017.1279635. Epub 2017 Mar 24.</t>
  </si>
  <si>
    <t>Curr Eye Res. 2017 Aug;42(8):1169-1173. doi: 10.1080/02713683.2017.1280510. Epub 2017 Mar 24.</t>
  </si>
  <si>
    <t>Mol Med Rep. 2017 May;15(5):3111-3120. doi: 10.3892/mmr.2017.6345. Epub 2017 Mar 21.</t>
  </si>
  <si>
    <t>Mol Med Rep. 2017 May;15(5):3069-3075. doi: 10.3892/mmr.2017.6366. Epub 2017 Mar 23.</t>
  </si>
  <si>
    <t>Eye (Lond). 2017 Apr;31(4):519-528. doi: 10.1038/eye.2017.22. Epub 2017 Mar 24.</t>
  </si>
  <si>
    <t>Eye (Lond). 2017 Aug;31(8):1155-1162. doi: 10.1038/eye.2017.46. Epub 2017 Mar 24.</t>
  </si>
  <si>
    <t>Eye (Lond). 2017 Aug;31(8):1146-1154. doi: 10.1038/eye.2017.25. Epub 2017 Mar 24. Review.</t>
  </si>
  <si>
    <t>Eye (Lond). 2017 Jun;31(6):940-946. doi: 10.1038/eye.2017.43. Epub 2017 Mar 24.</t>
  </si>
  <si>
    <t>Optom Vis Sci. 2017 Apr;94(4):511-518. doi: 10.1097/OPX.0000000000001064.</t>
  </si>
  <si>
    <t>J Ocul Pharmacol Ther. 2017 Jul/Aug;33(6):480-486. doi: 10.1089/jop.2016.0017. Epub 2017 Mar 24.</t>
  </si>
  <si>
    <t>Clin Exp Rheumatol. 2017 Mar-Apr;35(2):179-191. Epub 2017 Mar 15. Review.</t>
  </si>
  <si>
    <t>J Biol Regul Homeost Agents. 2017 Jan-Mar;31(1):99-103.</t>
  </si>
  <si>
    <t>Am J Med Genet A. 2017 May;173(5):1342-1347. doi: 10.1002/ajmg.a.38110. Epub 2017 Mar 23.</t>
  </si>
  <si>
    <t>Ophthalmic Physiol Opt. 2017 Jul;37(4):507-520. doi: 10.1111/opo.12371. Epub 2017 Mar 23.</t>
  </si>
  <si>
    <t>Graefes Arch Clin Exp Ophthalmol. 2017 Jul;255(7):1325-1332. doi: 10.1007/s00417-017-3643-8. Epub 2017 Mar 23.</t>
  </si>
  <si>
    <t>N Z Med J. 2017 Mar 24;130(1452):66-67.</t>
  </si>
  <si>
    <t>Br J Ophthalmol. 2017 Nov;101(11):1483-1487. doi: 10.1136/bjophthalmol-2016-310026. Epub 2017 Mar 23.</t>
  </si>
  <si>
    <t>Prog Retin Eye Res. 2017 Sep;60:201-218. doi: 10.1016/j.preteyeres.2017.03.002. Epub 2017 Mar 20. Review.</t>
  </si>
  <si>
    <t>Am J Ophthalmol. 2017 Jun;178:65-78. doi: 10.1016/j.ajo.2017.03.013. Epub 2017 Mar 20. Review.</t>
  </si>
  <si>
    <t>Am J Ophthalmol. 2017 Jun;178:79-83. doi: 10.1016/j.ajo.2017.03.014. Epub 2017 Mar 21.</t>
  </si>
  <si>
    <t>J Fr Ophtalmol. 2017 Apr;40(4):303-313. doi: 10.1016/j.jfo.2016.11.009. Epub 2017 Mar 21.</t>
  </si>
  <si>
    <t>Brain Res. 2017 May 15;1663:141-150. doi: 10.1016/j.brainres.2017.03.019. Epub 2017 Mar 21.</t>
  </si>
  <si>
    <t>Exp Eye Res. 2017 Jun;159:58-68. doi: 10.1016/j.exer.2017.03.009. Epub 2017 Mar 20.</t>
  </si>
  <si>
    <t>Exp Eye Res. 2017 Jun;159:49-57. doi: 10.1016/j.exer.2017.03.008. Epub 2017 Mar 20.</t>
  </si>
  <si>
    <t>Exp Eye Res. 2017 Jun;159:69-76. doi: 10.1016/j.exer.2017.03.007. Epub 2017 Mar 20.</t>
  </si>
  <si>
    <t>Cont Lens Anterior Eye. 2017 Jun;40(3):162-169. doi: 10.1016/j.clae.2017.03.009. Epub 2017 Mar 20.</t>
  </si>
  <si>
    <t>Cont Lens Anterior Eye. 2017 Jun;40(3):195-197. doi: 10.1016/j.clae.2017.03.004. Epub 2017 Mar 20.</t>
  </si>
  <si>
    <t>Cont Lens Anterior Eye. 2017 Oct;40(5):311-317. doi: 10.1016/j.clae.2017.03.006. Epub 2017 Mar 20.</t>
  </si>
  <si>
    <t>Cont Lens Anterior Eye. 2017 Jun;40(3):131-142. doi: 10.1016/j.clae.2017.03.002. Epub 2017 Mar 20. Review.</t>
  </si>
  <si>
    <t>J Diabetes Complications. 2017 May;31(5):804-809. doi: 10.1016/j.jdiacomp.2017.02.017. Epub 2017 Mar 10.</t>
  </si>
  <si>
    <t>Surv Ophthalmol. 2017 Jul - Aug;62(4):493-505. doi: 10.1016/j.survophthal.2017.03.004. Epub 2017 Mar 21. Review.</t>
  </si>
  <si>
    <t>Ophthalmology. 2017 May;124(5):734-742. doi: 10.1016/j.ophtha.2017.01.020. Epub 2017 Mar 20.</t>
  </si>
  <si>
    <t>Ophthalmology. 2017 Jul;124(7):1072-1080. doi: 10.1016/j.ophtha.2017.02.011. Epub 2017 Mar 20.</t>
  </si>
  <si>
    <t>Ophthalmology. 2017 Jul;124(7):970-976. doi: 10.1016/j.ophtha.2017.02.012. Epub 2017 Mar 20.</t>
  </si>
  <si>
    <t>Arthritis Res Ther. 2017 Mar 24;19(1):69. doi: 10.1186/s13075-017-1222-3.</t>
  </si>
  <si>
    <t>BMC Endocr Disord. 2017 Mar 23;17(1):19. doi: 10.1186/s12902-017-0170-x.</t>
  </si>
  <si>
    <t>BMC Ophthalmol. 2017 Mar 23;17(1):31. doi: 10.1186/s12886-017-0425-3.</t>
  </si>
  <si>
    <t>Hum Gene Ther. 2017 Jun;28(6):482-492. doi: 10.1089/hum.2016.161. Epub 2017 Mar 23.</t>
  </si>
  <si>
    <t>Int J Mol Sci. 2017 Mar 21;18(3). pii: E675. doi: 10.3390/ijms18030675.</t>
  </si>
  <si>
    <t>Int J Mol Sci. 2017 Mar 20;18(3). pii: E665. doi: 10.3390/ijms18030665. Review.</t>
  </si>
  <si>
    <t>Nutrients. 2017 Mar 20;9(3). pii: E307. doi: 10.3390/nu9030307.</t>
  </si>
  <si>
    <t xml:space="preserve">Hum Mol Genet. 2017 May 1;26(9):1599-1611. doi: 10.1093/hmg/ddx060. Erratum in: Hum Mol Genet. 2017 May 1;26(9):1786. </t>
  </si>
  <si>
    <t>Brain. 2017 May 1;140(5):1267-1279. doi: 10.1093/brain/awx040.</t>
  </si>
  <si>
    <t>Hum Mol Genet. 2017 May 1;26(9):1612-1621. doi: 10.1093/hmg/ddx063.</t>
  </si>
  <si>
    <t>Brain. 2017 Apr 1;140(4):1128-1146. doi: 10.1093/brain/awx005.</t>
  </si>
  <si>
    <t>Hum Mol Genet. 2017 May 15;26(10):1877-1889. doi: 10.1093/hmg/ddx096.</t>
  </si>
  <si>
    <t>Ophthalmic Res. 2017;58(1):8-14. doi: 10.1159/000458534. Epub 2017 Mar 24.</t>
  </si>
  <si>
    <t>Clin Exp Ophthalmol. 2017 Sep;45(7):730-741. doi: 10.1111/ceo.12952. Epub 2017 May 17. Review.</t>
  </si>
  <si>
    <t>JAMA Ophthalmol. 2017 May 1;135(5):446-451. doi: 10.1001/jamaophthalmol.2017.0245.</t>
  </si>
  <si>
    <t>Invest Ophthalmol Vis Sci. 2017 Mar 1;58(3):1768-1778. doi: 10.1167/iovs.16-20745.</t>
  </si>
  <si>
    <t>JAMA Ophthalmol. 2017 May 1;135(5):432-438. doi: 10.1001/jamaophthalmol.2017.0089.</t>
  </si>
  <si>
    <t>PLoS One. 2017 Mar 23;12(3):e0174083. doi: 10.1371/journal.pone.0174083. eCollection 2017.</t>
  </si>
  <si>
    <t>PLoS One. 2017 Mar 23;12(3):e0174377. doi: 10.1371/journal.pone.0174377. eCollection 2017.</t>
  </si>
  <si>
    <t>PLoS One. 2017 Mar 23;12(3):e0173905. doi: 10.1371/journal.pone.0173905. eCollection 2017.</t>
  </si>
  <si>
    <t>J Glaucoma. 2017 Jun;26(6):548-554. doi: 10.1097/IJG.0000000000000670.</t>
  </si>
  <si>
    <t>J Glaucoma. 2017 Jun;26(6):541-547. doi: 10.1097/IJG.0000000000000667.</t>
  </si>
  <si>
    <t>J Glaucoma. 2017 Jun;26(6):528-533. doi: 10.1097/IJG.0000000000000659.</t>
  </si>
  <si>
    <t>J Glaucoma. 2017 Jun;26(6):534-540. doi: 10.1097/IJG.0000000000000658.</t>
  </si>
  <si>
    <t>J Glaucoma. 2017 Jun;26(6):511-522. doi: 10.1097/IJG.0000000000000643. Review.</t>
  </si>
  <si>
    <t>J Glaucoma. 2017 Jun;26(6):523-527. doi: 10.1097/IJG.0000000000000661.</t>
  </si>
  <si>
    <t>J Glaucoma. 2017 May;26(5):498-504. doi: 10.1097/IJG.0000000000000640.</t>
  </si>
  <si>
    <t>Retina. 2017 Apr;37(4):680-686. doi: 10.1097/IAE.0000000000001222.</t>
  </si>
  <si>
    <t xml:space="preserve">Retina. 2017 Apr;37(4):e42-e44. doi: 10.1097/IAE.0000000000001422. No abstract available. </t>
  </si>
  <si>
    <t>Retina. 2017 Nov;37(11):2145-2150. doi: 10.1097/IAE.0000000000001449.</t>
  </si>
  <si>
    <t>Viral Immunol. 2017 Apr;30(3):240-249. doi: 10.1089/vim.2016.0179. Epub 2017 Mar 23.</t>
  </si>
  <si>
    <t>J Ocul Pharmacol Ther. 2017 Jun;33(5):400-411. doi: 10.1089/jop.2016.0101. Epub 2017 Mar 23.</t>
  </si>
  <si>
    <t xml:space="preserve">Aesthet Surg J. 2017 Jul 1;37(7):755-756. doi: 10.1093/asj/sjx011. No abstract available. </t>
  </si>
  <si>
    <t>Aesthet Surg J. 2017 Dec 13;38(1):12-22. doi: 10.1093/asj/sjw216.</t>
  </si>
  <si>
    <t>Ophthalmic Epidemiol. 2017 Oct;24(5):311-322. doi: 10.1080/09286586.2017.1290259. Epub 2017 Mar 23.</t>
  </si>
  <si>
    <t>Ophthalmic Epidemiol. 2017 Oct;24(5):294-302. doi: 10.1080/09286586.2017.1290257. Epub 2017 Mar 23.</t>
  </si>
  <si>
    <t>J Dtsch Dermatol Ges. 2017 Apr;15(4):396-403. doi: 10.1111/ddg.13221. Epub 2017 Mar 23.</t>
  </si>
  <si>
    <t>Vox Sang. 2017 May;112(4):310-317. doi: 10.1111/vox.12502. Epub 2017 Mar 23.</t>
  </si>
  <si>
    <t>J Mol Histol. 2017 Jun;48(3):225-234. doi: 10.1007/s10735-017-9716-5. Epub 2017 Mar 22.</t>
  </si>
  <si>
    <t>Doc Ophthalmol. 2017 Jun;134(3):221-226. doi: 10.1007/s10633-017-9584-z. Epub 2017 Mar 22.</t>
  </si>
  <si>
    <t>Mol Vis. 2017 Mar 8;23:90-102. eCollection 2017.</t>
  </si>
  <si>
    <t>Ann Rheum Dis. 2017 Dec;76(12):1980-1985. doi: 10.1136/annrheumdis-2016-210758. Epub 2017 Mar 22.</t>
  </si>
  <si>
    <t>J Exp Med. 2017 Apr 3;214(4):1029-1047. doi: 10.1084/jem.20161802. Epub 2017 Mar 22.</t>
  </si>
  <si>
    <t>J Immunol. 2017 May 1;198(9):3536-3547. doi: 10.4049/jimmunol.1602087. Epub 2017 Mar 22.</t>
  </si>
  <si>
    <t>Mol Ther. 2017 May 3;25(5):1209-1221. doi: 10.1016/j.ymthe.2017.02.016. Epub 2017 Mar 18.</t>
  </si>
  <si>
    <t>Clin Immunol. 2017 Sep;182:30-40. doi: 10.1016/j.clim.2017.03.007. Epub 2017 Mar 19. Review.</t>
  </si>
  <si>
    <t>J Chin Med Assoc. 2017 May;80(5):319-325. doi: 10.1016/j.jcma.2017.01.004. Epub 2017 Mar 18.</t>
  </si>
  <si>
    <t>Acta Radiol. 2017 Dec;58(12):1457-1467. doi: 10.1177/0284185117695667. Epub 2017 Mar 22.</t>
  </si>
  <si>
    <t>Klin Monbl Augenheilkd. 2017 Apr;234(4):591-594. doi: 10.1055/s-0043-100566. Epub 2017 Mar 22.</t>
  </si>
  <si>
    <t>Klin Monbl Augenheilkd. 2017 Apr;234(4):556-560. doi: 10.1055/s-0042-123717. Epub 2017 Mar 22.</t>
  </si>
  <si>
    <t>Dermatol Online J. 2017 Feb 15;23(2). pii: 13030/qt8vx6n6n1.</t>
  </si>
  <si>
    <t>PLoS One. 2017 Mar 22;12(3):e0174537. doi: 10.1371/journal.pone.0174537. eCollection 2017.</t>
  </si>
  <si>
    <t>PLoS One. 2017 Mar 22;12(3):e0173865. doi: 10.1371/journal.pone.0173865. eCollection 2017.</t>
  </si>
  <si>
    <t xml:space="preserve">PLoS One. 2017 Mar 22;12(3):e0174297. doi: 10.1371/journal.pone.0174297. eCollection 2017. Erratum in: PLoS One. 2017 Apr 20;12 (4):e0176618. </t>
  </si>
  <si>
    <t>PLoS One. 2017 Mar 22;12(3):e0173064. doi: 10.1371/journal.pone.0173064. eCollection 2017.</t>
  </si>
  <si>
    <t>Medicine (Baltimore). 2017 Mar;96(12):e6455. doi: 10.1097/MD.0000000000006455.</t>
  </si>
  <si>
    <t>Medicine (Baltimore). 2017 Mar;96(12):e6422. doi: 10.1097/MD.0000000000006422.</t>
  </si>
  <si>
    <t>Medicine (Baltimore). 2017 Mar;96(12):e6340. doi: 10.1097/MD.0000000000006340.</t>
  </si>
  <si>
    <t>Medicine (Baltimore). 2017 Mar;96(12):e6199. doi: 10.1097/MD.0000000000006199.</t>
  </si>
  <si>
    <t>Inflamm Bowel Dis. 2017 Jun;23(6):986-990. doi: 10.1097/MIB.0000000000001079.</t>
  </si>
  <si>
    <t>J Craniofac Surg. 2017 Jun;28(4):1013-1016. doi: 10.1097/SCS.0000000000003742.</t>
  </si>
  <si>
    <t>J Craniofac Surg. 2017 May;28(3):750-751. doi: 10.1097/SCS.0000000000003431.</t>
  </si>
  <si>
    <t>A A Case Rep. 2017 May 15;8(10):265-267. doi: 10.1213/XAA.0000000000000486.</t>
  </si>
  <si>
    <t>Ophthal Plast Reconstr Surg. 2017 Nov/Dec;33(6):e147-e150. doi: 10.1097/IOP.0000000000000889.</t>
  </si>
  <si>
    <t>Curr Eye Res. 2017 Aug;42(8):1115-1117. doi: 10.1080/02713683.2017.1280511. Epub 2017 Mar 22.</t>
  </si>
  <si>
    <t>Am J Med Genet A. 2017 Apr;173(4):1051-1055. doi: 10.1002/ajmg.a.38140.</t>
  </si>
  <si>
    <t>Am J Med Genet A. 2017 Apr;173(4):1102-1108. doi: 10.1002/ajmg.a.38116.</t>
  </si>
  <si>
    <t xml:space="preserve">Am J Med Genet A. 2017 Apr;173(4):959-965. doi: 10.1002/ajmg.a.38102. Erratum in: Am J Med Genet A. 2017 Sep;173(9):2566. </t>
  </si>
  <si>
    <t>Eur J Hum Genet. 2017 Jun;25(6):735-743. doi: 10.1038/ejhg.2017.13. Epub 2017 Mar 22.</t>
  </si>
  <si>
    <t>BMC Ophthalmol. 2017 Mar 21;17(1):30. doi: 10.1186/s12886-017-0421-7.</t>
  </si>
  <si>
    <t>Ophthalmic Physiol Opt. 2017 May;37(3):347-352. doi: 10.1111/opo.12370. Epub 2017 Mar 21.</t>
  </si>
  <si>
    <t>Biomed Res Int. 2017;2017:5981432. doi: 10.1155/2017/5981432. Epub 2017 Feb 23.</t>
  </si>
  <si>
    <t>BMJ Open. 2017 Mar 21;7(3):e013366. doi: 10.1136/bmjopen-2016-013366.</t>
  </si>
  <si>
    <t>Eur J Endocrinol. 2017 Jun;176(6):755-767. doi: 10.1530/EJE-17-0044. Epub 2017 Mar 21.</t>
  </si>
  <si>
    <t>Cont Lens Anterior Eye. 2017 Aug;40(4):253-259. doi: 10.1016/j.clae.2017.03.005. Epub 2017 Mar 18.</t>
  </si>
  <si>
    <t xml:space="preserve">J Am Acad Dermatol. 2017 Apr;76(4):769-771. doi: 10.1016/j.jaad.2016.11.027. No abstract available. </t>
  </si>
  <si>
    <t>Clin Exp Ophthalmol. 2017 Sep;45(7):695-700. doi: 10.1111/ceo.12948. Epub 2017 Apr 26.</t>
  </si>
  <si>
    <t>Stereotact Funct Neurosurg. 2017;95(2):107-113. doi: 10.1159/000454866. Epub 2017 Mar 22.</t>
  </si>
  <si>
    <t>Ophthalmic Res. 2017;58(1):1-7. doi: 10.1159/000458157. Epub 2017 Mar 22.</t>
  </si>
  <si>
    <t>Ophthalmologica. 2017;237(3):123-127. doi: 10.1159/000455273. Epub 2017 Mar 22.</t>
  </si>
  <si>
    <t>Mycopathologia. 2017 Aug;182(7-8):755-759. doi: 10.1007/s11046-017-0128-6. Epub 2017 Mar 21. Review.</t>
  </si>
  <si>
    <t xml:space="preserve">Clin Rheumatol. 2017 Jun;36(6):1261-1268. doi: 10.1007/s10067-017-3601-1. Epub 2017 Mar 21. Erratum in: Clin Rheumatol. 2017 Aug;36(8):1931. </t>
  </si>
  <si>
    <t>Invest Ophthalmol Vis Sci. 2017 Mar 1;58(3):1758-1763. doi: 10.1167/iovs.16-21280.</t>
  </si>
  <si>
    <t>Invest Ophthalmol Vis Sci. 2017 Mar 1;58(3):1751-1757. doi: 10.1167/iovs.16-20784.</t>
  </si>
  <si>
    <t>Invest Ophthalmol Vis Sci. 2017 Mar 1;58(3):1743-1750. doi: 10.1167/iovs.16-19873.</t>
  </si>
  <si>
    <t>Invest Ophthalmol Vis Sci. 2017 Mar 1;58(3):1736-1742. doi: 10.1167/iovs.16-20864.</t>
  </si>
  <si>
    <t>Invest Ophthalmol Vis Sci. 2017 Mar 1;58(3):1726-1735. doi: 10.1167/iovs.16-20043.</t>
  </si>
  <si>
    <t>Invest Ophthalmol Vis Sci. 2017 Mar 1;58(3):1719-1725. doi: 10.1167/iovs.16-20680.</t>
  </si>
  <si>
    <t>Invest Ophthalmol Vis Sci. 2017 Mar 1;58(3):1709-1718. doi: 10.1167/iovs.16-20062.</t>
  </si>
  <si>
    <t>Endocrinology. 2017 Jun 1;158(6):1999-2010. doi: 10.1210/en.2017-00055.</t>
  </si>
  <si>
    <t>PLoS One. 2017 Mar 21;12(3):e0174096. doi: 10.1371/journal.pone.0174096. eCollection 2017.</t>
  </si>
  <si>
    <t>PLoS One. 2017 Mar 21;12(3):e0173601. doi: 10.1371/journal.pone.0173601. eCollection 2017.</t>
  </si>
  <si>
    <t>Retina. 2018 Jan;38(1):183-186. doi: 10.1097/IAE.0000000000001501.</t>
  </si>
  <si>
    <t>Ophthalmic Genet. 2017 Dec;38(6):520-526. doi: 10.1080/13816810.2017.1300922. Epub 2017 Mar 21.</t>
  </si>
  <si>
    <t>Acta Otolaryngol. 2017 Aug;137(8):807-813. doi: 10.1080/00016489.2017.1286037. Epub 2017 Mar 21.</t>
  </si>
  <si>
    <t>World Neurosurg. 2017 May;101:811.e1-811.e4. doi: 10.1016/j.wneu.2017.03.030. Epub 2017 Mar 16. Review.</t>
  </si>
  <si>
    <t>Acta Biomater. 2017 Jun;55:340-348. doi: 10.1016/j.actbio.2017.03.028. Epub 2017 Mar 18.</t>
  </si>
  <si>
    <t>Surv Ophthalmol. 2018 Jan - Feb;63(1):125-131. doi: 10.1016/j.survophthal.2017.03.001. Epub 2017 Mar 16.</t>
  </si>
  <si>
    <t>Exp Eye Res. 2017 Jun;159:147-155. doi: 10.1016/j.exer.2017.03.004. Epub 2017 Mar 18.</t>
  </si>
  <si>
    <t>Am J Ophthalmol. 2017 Jun;178:18-26. doi: 10.1016/j.ajo.2017.03.012. Epub 2017 Mar 18.</t>
  </si>
  <si>
    <t>Am J Ophthalmol. 2017 Jun;178:9-17. doi: 10.1016/j.ajo.2017.03.009. Epub 2017 Mar 18.</t>
  </si>
  <si>
    <t>Oral Health Prev Dent. 2017;15(2):177-182. doi: 10.3290/j.ohpd.a37930.</t>
  </si>
  <si>
    <t>Am J Pathol. 2017 May;187(5):999-1015. doi: 10.1016/j.ajpath.2017.01.014. Epub 2017 Mar 17.</t>
  </si>
  <si>
    <t>Acta Ophthalmol. 2017 Dec;95(8):e706-e712. doi: 10.1111/aos.13375. Epub 2017 Mar 21.</t>
  </si>
  <si>
    <t>Acta Ophthalmol. 2017 Nov;95(7):710-716. doi: 10.1111/aos.13424. Epub 2017 Mar 21.</t>
  </si>
  <si>
    <t>Equine Vet J. 2017 Nov;49(6):706-709. doi: 10.1111/evj.12683. Epub 2017 Apr 24.</t>
  </si>
  <si>
    <t>Clin Rheumatol. 2017 Jun;36(6):1433-1435. doi: 10.1007/s10067-017-3599-4. Epub 2017 Mar 20.</t>
  </si>
  <si>
    <t>Eur Arch Otorhinolaryngol. 2017 Jul;274(7):2773-2777. doi: 10.1007/s00405-017-4541-8. Epub 2017 Mar 20.</t>
  </si>
  <si>
    <t>Skeletal Radiol. 2017 Aug;46(8):1131-1136. doi: 10.1007/s00256-017-2634-5. Epub 2017 Mar 20.</t>
  </si>
  <si>
    <t>Biomed Res Int. 2017;2017:3681707. doi: 10.1155/2017/3681707. Epub 2017 Feb 22.</t>
  </si>
  <si>
    <t>J Am Heart Assoc. 2017 Mar 20;6(3). pii: e004180. doi: 10.1161/JAHA.116.004180. Review.</t>
  </si>
  <si>
    <t>Br J Ophthalmol. 2017 Nov;101(11):1560-1565. doi: 10.1136/bjophthalmol-2016-309996. Epub 2017 Mar 20.</t>
  </si>
  <si>
    <t>J Neurol Sci. 2017 Apr 15;375:8-17. doi: 10.1016/j.jns.2017.01.033. Epub 2017 Jan 10. Review.</t>
  </si>
  <si>
    <t>J Neurol Sci. 2017 Apr 15;375:27-34. doi: 10.1016/j.jns.2017.01.031. Epub 2017 Jan 10. Review.</t>
  </si>
  <si>
    <t>Clin Neurophysiol. 2017 May;128(5):770-779. doi: 10.1016/j.clinph.2017.02.009. Epub 2017 Feb 23.</t>
  </si>
  <si>
    <t>Invest Ophthalmol Vis Sci. 2017 Mar 1;58(3):1692-1701. doi: 10.1167/iovs.16-21065.</t>
  </si>
  <si>
    <t>Invest Ophthalmol Vis Sci. 2017 Mar 1;58(3):1682-1691. doi: 10.1167/iovs.16-20843.</t>
  </si>
  <si>
    <t>Curr Opin Pediatr. 2017 Jun;29(3):354-357. doi: 10.1097/MOP.0000000000000483. Review.</t>
  </si>
  <si>
    <t>J Glaucoma. 2017 Jun;26(6):505-510. doi: 10.1097/IJG.0000000000000660.</t>
  </si>
  <si>
    <t>Ophthalmic Epidemiol. 2017 Oct;24(5):341-345. doi: 10.1080/09286586.2017.1294186. Epub 2017 Mar 20.</t>
  </si>
  <si>
    <t>PLoS One. 2017 Mar 20;12(3):e0174260. doi: 10.1371/journal.pone.0174260. eCollection 2017.</t>
  </si>
  <si>
    <t>Nutr Diabetes. 2017 Mar 20;7(3):e251. doi: 10.1038/nutd.2017.4. Review.</t>
  </si>
  <si>
    <t>Parkinsonism Relat Disord. 2017 Jun;39:52-57. doi: 10.1016/j.parkreldis.2017.03.008. Epub 2017 Mar 15.</t>
  </si>
  <si>
    <t xml:space="preserve">Mol Ther. 2017 Apr 5;25(4):832-833. doi: 10.1016/j.ymthe.2017.03.004. Epub 2017 Mar 15. No abstract available. </t>
  </si>
  <si>
    <t>J Craniomaxillofac Surg. 2017 May;45(5):672-677. doi: 10.1016/j.jcms.2017.02.005. Epub 2017 Feb 13.</t>
  </si>
  <si>
    <t>J Fr Ophtalmol. 2017 Mar;40(3):187-195. doi: 10.1016/j.jfo.2016.12.004. Epub 2017 Mar 17.</t>
  </si>
  <si>
    <t>Ophthalmology. 2017 Jul;124(7):977-984. doi: 10.1016/j.ophtha.2017.02.004. Epub 2017 Mar 15.</t>
  </si>
  <si>
    <t>Ophthalmology. 2017 Jun;124(6):813-821. doi: 10.1016/j.ophtha.2017.01.053. Epub 2017 Mar 15.</t>
  </si>
  <si>
    <t>Ophthalmology. 2017 Jun;124(6):859-872. doi: 10.1016/j.ophtha.2017.01.052. Epub 2017 Mar 18.</t>
  </si>
  <si>
    <t>Ophthalmology. 2017 Jun;124(6):910-917. doi: 10.1016/j.ophtha.2017.01.054. Epub 2017 Mar 17.</t>
  </si>
  <si>
    <t>J Dermatolog Treat. 2017 Dec;28(8):684-696. doi: 10.1080/09546634.2017.1309349. Epub 2017 Apr 2. Review.</t>
  </si>
  <si>
    <t>Am J Med Genet A. 2017 May;173(5):1374-1377. doi: 10.1002/ajmg.a.38128. Epub 2017 Mar 20.</t>
  </si>
  <si>
    <t>Cell Physiol Biochem. 2017;41(4):1413-1423. doi: 10.1159/000467941. Epub 2017 Mar 16.</t>
  </si>
  <si>
    <t>Br J Ophthalmol. 2017 Dec;101(12):1611-1617. doi: 10.1136/bjophthalmol-2016-309299. Epub 2017 Mar 18.</t>
  </si>
  <si>
    <t>Br J Ophthalmol. 2017 Nov;101(11):1471-1474. doi: 10.1136/bjophthalmol-2016-309887. Epub 2017 Mar 18.</t>
  </si>
  <si>
    <t>Eur J Pharmacol. 2017 May 15;803:78-83. doi: 10.1016/j.ejphar.2017.03.018. Epub 2017 Mar 16.</t>
  </si>
  <si>
    <t>Exp Cell Res. 2017 Jul 15;356(2):136-140. doi: 10.1016/j.yexcr.2017.03.030. Epub 2017 Mar 16. Review.</t>
  </si>
  <si>
    <t>Am J Ophthalmol. 2017 Jun;178:38-50. doi: 10.1016/j.ajo.2017.03.008. Epub 2017 Mar 16.</t>
  </si>
  <si>
    <t>Eur J Ophthalmol. 2017 Jun 26;27(4):407-410. doi: 10.5301/ejo.5000946. Epub 2017 Feb 28.</t>
  </si>
  <si>
    <t>Eur J Ophthalmol. 2017 Jun 26;27(4):485-490. doi: 10.5301/ejo.5000944. Epub 2017 Feb 28.</t>
  </si>
  <si>
    <t xml:space="preserve">Eur J Ophthalmol. 2017 May 11;27(3):e107-e108. doi: 10.5301/ejo.5000949. No abstract available. </t>
  </si>
  <si>
    <t>Eur J Med Genet. 2017 May;60(5):275-278. doi: 10.1016/j.ejmg.2017.03.005. Epub 2017 Mar 14.</t>
  </si>
  <si>
    <t>Exp Eye Res. 2017 Jun;159:40-48. doi: 10.1016/j.exer.2017.03.002. Epub 2017 Mar 14.</t>
  </si>
  <si>
    <t>Exp Eye Res. 2017 Jun;159:30-39. doi: 10.1016/j.exer.2017.03.003. Epub 2017 Mar 14.</t>
  </si>
  <si>
    <t>Am J Ophthalmol. 2017 May;177:182-194. doi: 10.1016/j.ajo.2017.03.001. Epub 2017 Mar 14.</t>
  </si>
  <si>
    <t>Adv Exp Med Biol. 2017;964:299-307. doi: 10.1007/978-3-319-50174-1_20. Review.</t>
  </si>
  <si>
    <t>Adv Exp Med Biol. 2017;964:285-297. doi: 10.1007/978-3-319-50174-1_19. Review.</t>
  </si>
  <si>
    <t>Adv Exp Med Biol. 2017;964:267-284. doi: 10.1007/978-3-319-50174-1_18. Review.</t>
  </si>
  <si>
    <t>Graefes Arch Clin Exp Ophthalmol. 2017 May;255(5):987-993. doi: 10.1007/s00417-017-3612-2. Epub 2017 Mar 17.</t>
  </si>
  <si>
    <t>Graefes Arch Clin Exp Ophthalmol. 2017 Jul;255(7):1287-1295. doi: 10.1007/s00417-017-3633-x. Epub 2017 Mar 17.</t>
  </si>
  <si>
    <t>Br J Ophthalmol. 2017 Nov;101(11):1535-1541. doi: 10.1136/bjophthalmol-2016-309768. Epub 2017 Mar 17. Review.</t>
  </si>
  <si>
    <t>Br J Ophthalmol. 2017 Nov;101(11):1550-1554. doi: 10.1136/bjophthalmol-2016-309566. Epub 2017 Mar 17.</t>
  </si>
  <si>
    <t>Br J Ophthalmol. 2017 Nov;101(11):1524-1529. doi: 10.1136/bjophthalmol-2016-309628. Epub 2017 Mar 17.</t>
  </si>
  <si>
    <t>Br J Ophthalmol. 2017 Nov;101(11):1505-1509. doi: 10.1136/bjophthalmol-2016-310072. Epub 2017 Mar 17.</t>
  </si>
  <si>
    <t>Clin Sports Med. 2017 Apr;36(2):299-314. doi: 10.1016/j.csm.2016.11.006. Review.</t>
  </si>
  <si>
    <t>Clin Sports Med. 2017 Apr;36(2):257-278. doi: 10.1016/j.csm.2016.11.002. Epub 2017 Jan 11. Review.</t>
  </si>
  <si>
    <t>PLoS One. 2017 Mar 17;12(3):e0168606. doi: 10.1371/journal.pone.0168606. eCollection 2017.</t>
  </si>
  <si>
    <t>Cornea. 2017 May;36(5):578-580. doi: 10.1097/ICO.0000000000001170.</t>
  </si>
  <si>
    <t>Cornea. 2017 May;36(5):553-560. doi: 10.1097/ICO.0000000000001177.</t>
  </si>
  <si>
    <t>Cornea. 2017 May;36(5):605-610. doi: 10.1097/ICO.0000000000001171.</t>
  </si>
  <si>
    <t>Curr Opin Neurol. 2017 Jun;30(3):208-215. doi: 10.1097/WCO.0000000000000455. Review.</t>
  </si>
  <si>
    <t>Orbit. 2017 Jun;36(3):178-182. doi: 10.1080/01676830.2017.1279645. Epub 2017 Mar 17. Review.</t>
  </si>
  <si>
    <t>Orbit. 2017 Aug;36(4):243-246. doi: 10.1080/01676830.2017.1287740. Epub 2017 Mar 17.</t>
  </si>
  <si>
    <t>Curr Eye Res. 2017 Jul;42(7):1002-1006. doi: 10.1080/02713683.2016.1276193. Epub 2017 Mar 17.</t>
  </si>
  <si>
    <t>Curr Eye Res. 2017 Jul;42(7):976-981. doi: 10.1080/02713683.2016.1276194. Epub 2017 Mar 17.</t>
  </si>
  <si>
    <t>Curr Eye Res. 2017 Jul;42(7):1069-1073. doi: 10.1080/02713683.2016.1276196. Epub 2017 Mar 17.</t>
  </si>
  <si>
    <t>Eye (Lond). 2017 Aug;31(8):1140-1145. doi: 10.1038/eye.2017.39. Epub 2017 Mar 17.</t>
  </si>
  <si>
    <t>Eye (Lond). 2017 Sep;31(9):1317-1328. doi: 10.1038/eye.2017.21. Epub 2017 Mar 17.</t>
  </si>
  <si>
    <t>Eye (Lond). 2017 Jul;31(7):1085-1092. doi: 10.1038/eye.2017.24. Epub 2017 Mar 17.</t>
  </si>
  <si>
    <t>Eye (Lond). 2017 Jul;31(7):1093-1098. doi: 10.1038/eye.2017.31. Epub 2017 Mar 17.</t>
  </si>
  <si>
    <t>J Neonatal Perinatal Med. 2017;10(1):85-90. doi: 10.3233/NPM-915142. Review.</t>
  </si>
  <si>
    <t>Ophthalmic Physiol Opt. 2017 May;37(3):358-365. doi: 10.1111/opo.12369. Epub 2017 Mar 17.</t>
  </si>
  <si>
    <t>Jpn J Ophthalmol. 2017 May;61(3):237-244. doi: 10.1007/s10384-017-0506-0. Epub 2017 Mar 16.</t>
  </si>
  <si>
    <t>Graefes Arch Clin Exp Ophthalmol. 2017 Jun;255(6):1149-1157. doi: 10.1007/s00417-017-3631-z. Epub 2017 Mar 16.</t>
  </si>
  <si>
    <t xml:space="preserve">Science. 2017 Mar 17;355(6330):1109-1110. doi: 10.1126/science.355.6330.1109. No abstract available. </t>
  </si>
  <si>
    <t>Br J Ophthalmol. 2017 Nov;101(11):1514-1517. doi: 10.1136/bjophthalmol-2016-309850. Epub 2017 Mar 16.</t>
  </si>
  <si>
    <t>AJNR Am J Neuroradiol. 2017 May;38(5):1013-1018. doi: 10.3174/ajnr.A5107. Epub 2017 Mar 16.</t>
  </si>
  <si>
    <t>AJNR Am J Neuroradiol. 2017 May;38(5):949-953. doi: 10.3174/ajnr.A5141. Epub 2017 Mar 16.</t>
  </si>
  <si>
    <t>Am J Ophthalmol. 2017 May;177:175-181. doi: 10.1016/j.ajo.2017.03.003. Epub 2017 Mar 14.</t>
  </si>
  <si>
    <t>Am J Ophthalmol. 2017 May;177:213-224. doi: 10.1016/j.ajo.2017.03.005. Epub 2017 Mar 14.</t>
  </si>
  <si>
    <t>Am J Ophthalmol. 2017 Jun;178:1-8. doi: 10.1016/j.ajo.2017.03.004. Epub 2017 Mar 14.</t>
  </si>
  <si>
    <t>Am J Ophthalmol. 2017 May;177:159-168. doi: 10.1016/j.ajo.2017.03.002. Epub 2017 Mar 14.</t>
  </si>
  <si>
    <t>Ophthalmology. 2017 Jun;124(6):851-858. doi: 10.1016/j.ophtha.2017.01.048. Epub 2017 Mar 13.</t>
  </si>
  <si>
    <t>J Coll Physicians Surg Pak. 2017 Mar;27(3):S61-S62. doi: 257.</t>
  </si>
  <si>
    <t>J Coll Physicians Surg Pak. 2017 Mar;27(3):S58-S60. doi: 256.</t>
  </si>
  <si>
    <t>J Coll Physicians Surg Pak. 2017 Mar;27(3):S56-S57. doi: 255.</t>
  </si>
  <si>
    <t>Trials. 2017 Mar 17;18(1):130. doi: 10.1186/s13063-017-1860-4.</t>
  </si>
  <si>
    <t>Trials. 2017 Mar 16;18(1):128. doi: 10.1186/s13063-017-1861-3.</t>
  </si>
  <si>
    <t>BMC Ophthalmol. 2017 Mar 16;17(1):29. doi: 10.1186/s12886-017-0423-5.</t>
  </si>
  <si>
    <t>J Neuroophthalmol. 2017 Dec;37(4):358-364. doi: 10.1097/WNO.0000000000000493.</t>
  </si>
  <si>
    <t>Retin Cases Brief Rep. 2017 Spring;11(2):186-190. doi: 10.1097/ICB.0000000000000324.</t>
  </si>
  <si>
    <t>Ophthalmic Res. 2017;58(1):18-26. doi: 10.1159/000459626. Epub 2017 Mar 17.</t>
  </si>
  <si>
    <t>Med J Aust. 2017 Mar 20;206(5):224-228. Review.</t>
  </si>
  <si>
    <t>JAMA Ophthalmol. 2017 Apr 1;135(4):383-385. doi: 10.1001/jamaophthalmol.2017.0110.</t>
  </si>
  <si>
    <t>JAMA Ophthalmol. 2017 Apr 1;135(4):370-376. doi: 10.1001/jamaophthalmol.2017.0080.</t>
  </si>
  <si>
    <t>JAMA Ophthalmol. 2017 Apr 1;135(4):363-368. doi: 10.1001/jamaophthalmol.2017.0059.</t>
  </si>
  <si>
    <t>PLoS One. 2017 Mar 16;12(3):e0172556. doi: 10.1371/journal.pone.0172556. eCollection 2017.</t>
  </si>
  <si>
    <t>Diab Vasc Dis Res. 2017 May;14(3):200-213. doi: 10.1177/1479164116683149. Epub 2017 Mar 1.</t>
  </si>
  <si>
    <t>J Drugs Dermatol. 2017 Feb 1;16(2):173-174.</t>
  </si>
  <si>
    <t>Cell Death Dis. 2017 Mar 16;8(3):e2670. doi: 10.1038/cddis.2017.94.</t>
  </si>
  <si>
    <t>Cell Death Dis. 2017 Mar 16;8(3):e2677. doi: 10.1038/cddis.2017.98.</t>
  </si>
  <si>
    <t>Cell Death Dis. 2017 Mar 16;8(3):e2673. doi: 10.1038/cddis.2017.46.</t>
  </si>
  <si>
    <t>Indian J Ophthalmol. 2017 Jan;65(1):67-70. doi: 10.4103/ijo.IJO_329_16.</t>
  </si>
  <si>
    <t>Indian J Ophthalmol. 2017 Jan;65(1):64-66. doi: 10.4103/ijo.IJO_986_15.</t>
  </si>
  <si>
    <t>Indian J Ophthalmol. 2017 Jan;65(1):62-64. doi: 10.4103/ijo.IJO_537_15.</t>
  </si>
  <si>
    <t>Indian J Ophthalmol. 2017 Jan;65(1):57-59. doi: 10.4103/ijo.IJO_412_16.</t>
  </si>
  <si>
    <t>Indian J Ophthalmol. 2017 Jan;65(1):55-56. doi: 10.4103/0301-4738.202305.</t>
  </si>
  <si>
    <t>Indian J Ophthalmol. 2017 Jan;65(1):48-51. doi: 10.4103/ijo.IJO_958_16.</t>
  </si>
  <si>
    <t>Indian J Ophthalmol. 2017 Jan;65(1):41-47. doi: 10.4103/ijo.IJO_437_16.</t>
  </si>
  <si>
    <t>Indian J Ophthalmol. 2017 Jan;65(1):30-34. doi: 10.4103/0301-4738.202303.</t>
  </si>
  <si>
    <t>Indian J Ophthalmol. 2017 Jan;65(1):19-23. doi: 10.4103/ijo.IJO_688_16.</t>
  </si>
  <si>
    <t>Indian J Ophthalmol. 2017 Jan;65(1):7-11. doi: 10.4103/ijo.IJO_980_15.</t>
  </si>
  <si>
    <t>Indian J Ophthalmol. 2017 Jan;65(1):2-6. doi: 10.4103/0301-4738.202306.</t>
  </si>
  <si>
    <t>Prog Retin Eye Res. 2017 Jul;59:1-52. doi: 10.1016/j.preteyeres.2017.03.001. Epub 2017 Mar 12. Review.</t>
  </si>
  <si>
    <t>Surv Ophthalmol. 2017 Jul - Aug;62(4):506-521. doi: 10.1016/j.survophthal.2017.03.003. Epub 2017 Mar 11. Review.</t>
  </si>
  <si>
    <t>Graefes Arch Clin Exp Ophthalmol. 2017 Jun;255(6):1173-1177. doi: 10.1007/s00417-017-3632-y. Epub 2017 Mar 15.</t>
  </si>
  <si>
    <t>Cold Spring Harb Mol Case Stud. 2017 Mar;3(2):a000984. doi: 10.1101/mcs.a000984.</t>
  </si>
  <si>
    <t>Ulster Med J. 2017 Jan;86(1):25-27.</t>
  </si>
  <si>
    <t xml:space="preserve">Ulster Med J. 2017 Jan;86(1):15-19. Erratum in: Ulster Med J. 2017 May;86(2):126. </t>
  </si>
  <si>
    <t>Br J Ophthalmol. 2017 Nov;101(11):1488-1492. doi: 10.1136/bjophthalmol-2016-310119. Epub 2017 Mar 15.</t>
  </si>
  <si>
    <t>Invest Ophthalmol Vis Sci. 2017 Mar 1;58(3):1656-1664. doi: 10.1167/iovs.16-21016.</t>
  </si>
  <si>
    <t>Invest Ophthalmol Vis Sci. 2017 Mar 1;58(3):1646-1655. doi: 10.1167/iovs.16-21223.</t>
  </si>
  <si>
    <t>Ophthalmologica. 2017;237(3):180-184. doi: 10.1159/000461595. Epub 2017 Mar 16.</t>
  </si>
  <si>
    <t>Pediatr Dermatol. 2017 Mar;34(2):209-210. doi: 10.1111/pde.13085.</t>
  </si>
  <si>
    <t>Ophthalmic Surg Lasers Imaging Retina. 2017 Mar 1;48(3):272-274. doi: 10.3928/23258160-20170301-14.</t>
  </si>
  <si>
    <t>Ophthalmic Surg Lasers Imaging Retina. 2017 Mar 1;48(3):263-266. doi: 10.3928/23258160-20170301-12.</t>
  </si>
  <si>
    <t>Ophthalmic Surg Lasers Imaging Retina. 2017 Mar 1;48(3):260-262. doi: 10.3928/23258160-20170301-11.</t>
  </si>
  <si>
    <t>Ophthalmic Surg Lasers Imaging Retina. 2017 Mar 1;48(3):255-259. doi: 10.3928/23258160-20170301-10.</t>
  </si>
  <si>
    <t>Ophthalmic Surg Lasers Imaging Retina. 2017 Mar 1;48(3):251-254. doi: 10.3928/23258160-20170301-09.</t>
  </si>
  <si>
    <t>Ophthalmic Surg Lasers Imaging Retina. 2017 Mar 1;48(3):237-241. doi: 10.3928/23258160-20170301-07.</t>
  </si>
  <si>
    <t>Ophthalmic Surg Lasers Imaging Retina. 2017 Mar 1;48(3):230-236. doi: 10.3928/23258160-20170301-06.</t>
  </si>
  <si>
    <t>Ophthalmic Surg Lasers Imaging Retina. 2017 Mar 1;48(3):223-229. doi: 10.3928/23258160-20170301-05.</t>
  </si>
  <si>
    <t>Ophthalmic Surg Lasers Imaging Retina. 2017 Mar 1;48(3):216-222. doi: 10.3928/23258160-20170301-04.</t>
  </si>
  <si>
    <t>Ophthalmic Surg Lasers Imaging Retina. 2017 Mar 1;48(3):208-215. doi: 10.3928/23258160-20170301-03.</t>
  </si>
  <si>
    <t>Ophthalmic Surg Lasers Imaging Retina. 2017 Mar 1;48(3):202-207. doi: 10.3928/23258160-20170301-02.</t>
  </si>
  <si>
    <t xml:space="preserve">Ophthalmic Surg Lasers Imaging Retina. 2017 Mar 1;48(3):196-201. doi: 10.3928/23258160-20170301-01. Review. No abstract available. </t>
  </si>
  <si>
    <t>Invest Ophthalmol Vis Sci. 2017 Mar 1;58(3):1637-1645. doi: 10.1167/iovs.16-21079.</t>
  </si>
  <si>
    <t>Invest Ophthalmol Vis Sci. 2017 Mar 1;58(3):1628-1636. doi: 10.1167/iovs.16-21017.</t>
  </si>
  <si>
    <t>Invest Ophthalmol Vis Sci. 2017 Mar 1;58(3):1621-1627. doi: 10.1167/iovs.17-21440.</t>
  </si>
  <si>
    <t>Invest Ophthalmol Vis Sci. 2017 Mar 1;58(3):1612-1620. doi: 10.1167/iovs.17-21475.</t>
  </si>
  <si>
    <t>PLoS One. 2017 Mar 15;12(3):e0173682. doi: 10.1371/journal.pone.0173682. eCollection 2017.</t>
  </si>
  <si>
    <t>Medicine (Baltimore). 2017 Mar;96(11):e6405. doi: 10.1097/MD.0000000000006405.</t>
  </si>
  <si>
    <t>Medicine (Baltimore). 2017 Mar;96(11):e6343. doi: 10.1097/MD.0000000000006343.</t>
  </si>
  <si>
    <t>Medicine (Baltimore). 2017 Mar;96(11):e6342. doi: 10.1097/MD.0000000000006342.</t>
  </si>
  <si>
    <t>Medicine (Baltimore). 2017 Mar;96(11):e6317. doi: 10.1097/MD.0000000000006317.</t>
  </si>
  <si>
    <t>Medicine (Baltimore). 2017 Mar;96(11):e6069. doi: 10.1097/MD.0000000000006069.</t>
  </si>
  <si>
    <t xml:space="preserve">Retina. 2017 May;37(5):e48-e49. doi: 10.1097/IAE.0000000000001476. No abstract available. </t>
  </si>
  <si>
    <t>N Engl J Med. 2017 Mar 16;376(11):1047-1053. doi: 10.1056/NEJMoa1609583.</t>
  </si>
  <si>
    <t xml:space="preserve">N Engl J Med. 2017 Mar 16;376(11):1064. doi: 10.1056/NEJMicm1516330. No abstract available. </t>
  </si>
  <si>
    <t>N Engl J Med. 2017 Mar 16;376(11):1038-1046. doi: 10.1056/NEJMoa1608368.</t>
  </si>
  <si>
    <t>Ophthalmic Epidemiol. 2017 Aug;24(4):257-264. doi: 10.1080/09286586.2016.1276199. Epub 2017 Mar 15.</t>
  </si>
  <si>
    <t>Ophthalmic Epidemiol. 2017 Oct;24(5):332-335. doi: 10.1080/09286586.2017.1291843. Epub 2017 Mar 15.</t>
  </si>
  <si>
    <t>Orbit. 2017 Jun;36(3):159-169. doi: 10.1080/01676830.2017.1280057. Epub 2017 Mar 15.</t>
  </si>
  <si>
    <t>Arthritis Rheumatol. 2017 Jul;69(7):1440-1450. doi: 10.1002/art.40093. Epub 2017 Jun 5.</t>
  </si>
  <si>
    <t>Acta Ophthalmol. 2017 Aug;95(5):525-529. doi: 10.1111/aos.13389. Epub 2017 Mar 14.</t>
  </si>
  <si>
    <t>Clin Exp Ophthalmol. 2017 Aug;45(6):598-605. doi: 10.1111/ceo.12945. Epub 2017 Apr 25.</t>
  </si>
  <si>
    <t>Clin Exp Optom. 2017 Nov;100(6):710-717. doi: 10.1111/cxo.12519. Epub 2017 Mar 12.</t>
  </si>
  <si>
    <t>Clin Exp Optom. 2017 Nov;100(6):598-602. doi: 10.1111/cxo.12532. Epub 2017 Mar 12.</t>
  </si>
  <si>
    <t>Clin Exp Optom. 2017 May;100(3):260-269. doi: 10.1111/cxo.12538. Epub 2017 Mar 13.</t>
  </si>
  <si>
    <t>Ophthalmic Physiol Opt. 2017 Jul;37(4):473-481. doi: 10.1111/opo.12365. Epub 2017 Mar 12.</t>
  </si>
  <si>
    <t>J Comp Neurol. 2017 Jul 1;525(10):2328-2342. doi: 10.1002/cne.24205. Epub 2017 Apr 21.</t>
  </si>
  <si>
    <t>Headache. 2017 Jun;57(6):937-942. doi: 10.1111/head.13059. Epub 2017 Mar 13. Review.</t>
  </si>
  <si>
    <t>Clin Exp Optom. 2017 Nov;100(6):676-682. doi: 10.1111/cxo.12533. Epub 2017 Mar 12.</t>
  </si>
  <si>
    <t>Acta Neuropathol. 2017 May;133(5):751-765. doi: 10.1007/s00401-017-1692-z. Epub 2017 Mar 14.</t>
  </si>
  <si>
    <t>Br J Ophthalmol. 2017 Nov;101(11):1570-1575. doi: 10.1136/bjophthalmol-2016-310093. Epub 2017 Mar 14.</t>
  </si>
  <si>
    <t>Br J Ophthalmol. 2017 Nov;101(11):1500-1504. doi: 10.1136/bjophthalmol-2016-309946. Epub 2017 Mar 14.</t>
  </si>
  <si>
    <t>Br J Ophthalmol. 2017 Nov;101(11):1461-1465. doi: 10.1136/bjophthalmol-2016-309363. Epub 2017 Mar 14.</t>
  </si>
  <si>
    <t>Br J Ophthalmol. 2017 Oct;101(10):1386-1394. doi: 10.1136/bjophthalmol-2016-310123. Epub 2017 Mar 14.</t>
  </si>
  <si>
    <t>Br J Ophthalmol. 2017 Oct;101(10):1367-1373. doi: 10.1136/bjophthalmol-2016-309952. Epub 2017 Mar 14.</t>
  </si>
  <si>
    <t>Br J Ophthalmol. 2017 Nov;101(11):1466-1470. doi: 10.1136/bjophthalmol-2016-309902. Epub 2017 Mar 14.</t>
  </si>
  <si>
    <t>Br J Ophthalmol. 2017 Oct;101(10):1352-1360. doi: 10.1136/bjophthalmol-2016-310002. Epub 2017 Mar 14. Review.</t>
  </si>
  <si>
    <t>Cont Lens Anterior Eye. 2017 Aug;40(4):236-241. doi: 10.1016/j.clae.2017.03.001. Epub 2017 Mar 11.</t>
  </si>
  <si>
    <t>J Coll Physicians Surg Pak. 2017 Feb;27(2):88-91.</t>
  </si>
  <si>
    <t>BMC Pediatr. 2017 Mar 14;17(1):73. doi: 10.1186/s12887-017-0835-7.</t>
  </si>
  <si>
    <t>BMC Ophthalmol. 2017 Mar 14;17(1):27. doi: 10.1186/s12886-017-0422-6.</t>
  </si>
  <si>
    <t>BMC Ophthalmol. 2017 Mar 14;17(1):28. doi: 10.1186/s12886-017-0420-8.</t>
  </si>
  <si>
    <t>Ophthalmic Res. 2017;57(4):230-238. doi: 10.1159/000456719. Epub 2017 Mar 15.</t>
  </si>
  <si>
    <t>Invest Ophthalmol Vis Sci. 2017 Mar 1;58(3):1603-1611. doi: 10.1167/iovs.16-20979.</t>
  </si>
  <si>
    <t>Invest Ophthalmol Vis Sci. 2017 Mar 1;58(3):1594-1602. doi: 10.1167/iovs.16-19093.</t>
  </si>
  <si>
    <t>Parkinsonism Relat Disord. 2017 Jun;39:44-51. doi: 10.1016/j.parkreldis.2017.03.001. Epub 2017 Mar 6.</t>
  </si>
  <si>
    <t>J Fr Ophtalmol. 2017 Mar;40(3):215-223. doi: 10.1016/j.jfo.2016.10.009. Epub 2017 Mar 11.</t>
  </si>
  <si>
    <t>Mil Med. 2017 Mar;182(S1):239-242. doi: 10.7205/MILMED-D-16-00139.</t>
  </si>
  <si>
    <t>Mil Med. 2017 Mar;182(S1):226-229. doi: 10.7205/MILMED-D-16-00042.</t>
  </si>
  <si>
    <t>Mil Med. 2017 Mar;182(S1):222-225. doi: 10.7205/MILMED-D-16-00135.</t>
  </si>
  <si>
    <t>Mil Med. 2017 Mar;182(S1):120-123. doi: 10.7205/MILMED-D-16-00093.</t>
  </si>
  <si>
    <t>Mil Med. 2017 Mar;182(S1):114-119. doi: 10.7205/MILMED-D-16-00041.</t>
  </si>
  <si>
    <t>Mil Med. 2017 Mar;182(3):e1880-e1882. doi: 10.7205/MILMED-D-16-00149.</t>
  </si>
  <si>
    <t>Mil Med. 2017 Mar;182(3):e1849-e1853. doi: 10.7205/MILMED-D-16-00241.</t>
  </si>
  <si>
    <t>Mil Med. 2017 Mar;182(3):e1806-e1809. doi: 10.7205/MILMED-D-16-00111.</t>
  </si>
  <si>
    <t>Int J Mol Med. 2017 Apr;39(4):1011-1020. doi: 10.3892/ijmm.2017.2917. Epub 2017 Mar 10.</t>
  </si>
  <si>
    <t>Int J Comput Assist Radiol Surg. 2017 Jun;12(6):911-920. doi: 10.1007/s11548-017-1555-z. Epub 2017 Mar 13.</t>
  </si>
  <si>
    <t>Biomech Model Mechanobiol. 2017 Aug;16(4):1401-1411. doi: 10.1007/s10237-017-0894-6. Epub 2017 Mar 13.</t>
  </si>
  <si>
    <t>Rheumatol Int. 2017 May;37(5):675-684. doi: 10.1007/s00296-017-3691-8. Epub 2017 Mar 13.</t>
  </si>
  <si>
    <t>Neuroscience. 2017 May 4;349:208-219. doi: 10.1016/j.neuroscience.2017.03.003. Epub 2017 Mar 11.</t>
  </si>
  <si>
    <t>Best Pract Res Clin Haematol. 2017 Mar - Jun;30(1-2):65-76. doi: 10.1016/j.beha.2016.07.006. Epub 2016 Nov 5. Review.</t>
  </si>
  <si>
    <t>Hum Resour Health. 2017 Mar 14;15(1):22. doi: 10.1186/s12960-017-0196-1.</t>
  </si>
  <si>
    <t>BMC Ophthalmol. 2017 Mar 14;17(1):25. doi: 10.1186/s12886-017-0417-3.</t>
  </si>
  <si>
    <t>BMC Ophthalmol. 2017 Mar 14;17(1):24. doi: 10.1186/s12886-017-0418-2. Review.</t>
  </si>
  <si>
    <t>BMC Ophthalmol. 2017 Mar 14;17(1):23. doi: 10.1186/s12886-017-0416-4.</t>
  </si>
  <si>
    <t>BMC Ophthalmol. 2017 Mar 14;17(1):26. doi: 10.1186/s12886-017-0424-4.</t>
  </si>
  <si>
    <t>BMC Pregnancy Childbirth. 2017 Mar 14;17(1):87. doi: 10.1186/s12884-017-1272-1.</t>
  </si>
  <si>
    <t>Invest Ophthalmol Vis Sci. 2017 Feb 1;58(2):1001-1007. doi: 10.1167/iovs.16-20980.</t>
  </si>
  <si>
    <t>Ophthalmic Res. 2017;58(1):15-17. doi: 10.1159/000458535. Epub 2017 Mar 14. Review.</t>
  </si>
  <si>
    <t>Ophthalmic Res. 2017;57(4):247-251. doi: 10.1159/000456720. Epub 2017 Mar 14.</t>
  </si>
  <si>
    <t>Invest Ophthalmol Vis Sci. 2017 Mar 1;58(3):1586-1593. doi: 10.1167/iovs.16-20834.</t>
  </si>
  <si>
    <t>PLoS One. 2017 Mar 13;12(3):e0173930. doi: 10.1371/journal.pone.0173930. eCollection 2017.</t>
  </si>
  <si>
    <t>Optom Vis Sci. 2017 May;94(5):606-615. doi: 10.1097/OPX.0000000000001060.</t>
  </si>
  <si>
    <t>Optom Vis Sci. 2017 May;94(5):574-581. doi: 10.1097/OPX.0000000000001057.</t>
  </si>
  <si>
    <t>Ophthalmic Epidemiol. 2017 Jun;24(3):153-167. doi: 10.1080/09286586.2016.1259637. Epub 2017 Mar 13. Review.</t>
  </si>
  <si>
    <t>Ophthalmic Epidemiol. 2017 Aug;24(4):211-216. doi: 10.1080/09286586.2016.1269934. Epub 2017 Mar 13.</t>
  </si>
  <si>
    <t>Ophthalmic Epidemiol. 2017 Aug;24(4):248-256. doi: 10.1080/09286586.2016.1272702. Epub 2017 Mar 13.</t>
  </si>
  <si>
    <t>Ophthalmic Epidemiol. 2017 Oct;24(5):336-340. doi: 10.1080/09286586.2017.1291844. Epub 2017 Mar 13.</t>
  </si>
  <si>
    <t>J Ocul Pharmacol Ther. 2017 May;33(4):247-262. doi: 10.1089/jop.2016.0155. Epub 2017 Mar 13. Review.</t>
  </si>
  <si>
    <t>Ophthalmic Epidemiol. 2017 Aug;24(4):229-238. doi: 10.1080/09286586.2016.1276934. Epub 2017 Mar 13.</t>
  </si>
  <si>
    <t>Neuropsychology. 2017 Jul;31(5):516-524. doi: 10.1037/neu0000360. Epub 2017 Mar 13.</t>
  </si>
  <si>
    <t>Biomed Res Int. 2017;2017:1704623. doi: 10.1155/2017/1704623. Epub 2017 Feb 14.</t>
  </si>
  <si>
    <t>Exp Eye Res. 2017 Jun;159:123-131. doi: 10.1016/j.exer.2017.02.016. Epub 2017 Mar 9.</t>
  </si>
  <si>
    <t>World Neurosurg. 2017 Jun;102:35-41. doi: 10.1016/j.wneu.2017.02.131. Epub 2017 Mar 9.</t>
  </si>
  <si>
    <t xml:space="preserve">Pediatr Neurol. 2017 May;70:83-84. doi: 10.1016/j.pediatrneurol.2017.02.002. Epub 2017 Feb 11. No abstract available. </t>
  </si>
  <si>
    <t>Int J Cardiol. 2017 Aug 15;241:41-45. doi: 10.1016/j.ijcard.2017.02.135. Epub 2017 Mar 1.</t>
  </si>
  <si>
    <t>Am J Hum Genet. 2017 Apr 6;100(4):592-604. doi: 10.1016/j.ajhg.2017.02.008. Epub 2017 Mar 9.</t>
  </si>
  <si>
    <t>J Med Syst. 2017 Apr;41(4):70. doi: 10.1007/s10916-017-0719-2. Epub 2017 Mar 11.</t>
  </si>
  <si>
    <t>Graefes Arch Clin Exp Ophthalmol. 2017 Jun;255(6):1057-1062. doi: 10.1007/s00417-017-3619-8. Epub 2017 Mar 11. Review.</t>
  </si>
  <si>
    <t>Ophthalmologica. 2017;237(3):173-179. doi: 10.1159/000459636. Epub 2017 Mar 11.</t>
  </si>
  <si>
    <t>Mol Cell Endocrinol. 2017 Jun 15;448:28-33. doi: 10.1016/j.mce.2017.03.006. Epub 2017 Mar 8.</t>
  </si>
  <si>
    <t>Exp Eye Res. 2017 Oct;163:53-57. doi: 10.1016/j.exer.2017.03.001. Epub 2017 Mar 8. Review.</t>
  </si>
  <si>
    <t>Travel Med Infect Dis. 2017 May - Jun;17:76. doi: 10.1016/j.tmaid.2017.03.003. Epub 2017 Mar 8.</t>
  </si>
  <si>
    <t>Eur J Paediatr Neurol. 2017 Jul;21(4):682-684. doi: 10.1016/j.ejpn.2017.01.015. Epub 2017 Feb 11.</t>
  </si>
  <si>
    <t>Exp Cell Res. 2017 Apr 15;353(2):88-99. doi: 10.1016/j.yexcr.2017.03.012. Epub 2017 Mar 8.</t>
  </si>
  <si>
    <t>Ophthalmology. 2017 Jun;124(6):903-909. doi: 10.1016/j.ophtha.2017.01.043. Epub 2017 Mar 8.</t>
  </si>
  <si>
    <t>Ophthalmology. 2017 May;124(5):596-603. doi: 10.1016/j.ophtha.2017.01.003. Epub 2017 Mar 8.</t>
  </si>
  <si>
    <t>Clin Lymphoma Myeloma Leuk. 2017 May;17(5):305-311.e2. doi: 10.1016/j.clml.2017.02.002. Epub 2017 Feb 16.</t>
  </si>
  <si>
    <t>J Neuroimmunol. 2017 Apr 15;305:102-107. doi: 10.1016/j.jneuroim.2017.01.024. Epub 2017 Feb 4.</t>
  </si>
  <si>
    <t>J Med Case Rep. 2017 Mar 12;11(1):67. doi: 10.1186/s13256-017-1212-8.</t>
  </si>
  <si>
    <t>BMC Ophthalmol. 2017 Mar 11;17(1):21. doi: 10.1186/s12886-017-0415-5.</t>
  </si>
  <si>
    <t>Gait Posture. 2017 May;54:106-111. doi: 10.1016/j.gaitpost.2017.03.001. Epub 2017 Mar 6.</t>
  </si>
  <si>
    <t>Clin Neurol Neurosurg. 2017 May;156:4-10. doi: 10.1016/j.clineuro.2017.03.002. Epub 2017 Mar 2.</t>
  </si>
  <si>
    <t>Drugs. 2017 Apr;77(5):575-583. doi: 10.1007/s40265-017-0722-4. Review.</t>
  </si>
  <si>
    <t>Adv Ther. 2017 Apr;34(4):834-847. doi: 10.1007/s12325-017-0503-1. Epub 2017 Mar 11. Review.</t>
  </si>
  <si>
    <t>Adv Ther. 2017 Apr;34(4):799-812. doi: 10.1007/s12325-017-0501-3. Epub 2017 Mar 10. Review.</t>
  </si>
  <si>
    <t>Graefes Arch Clin Exp Ophthalmol. 2017 Jun;255(6):1141-1148. doi: 10.1007/s00417-017-3626-9. Epub 2017 Mar 10.</t>
  </si>
  <si>
    <t>Clin Chim Acta. 2017 Jun;469:144-149. doi: 10.1016/j.cca.2017.03.006. Epub 2017 Mar 8.</t>
  </si>
  <si>
    <t>Microvasc Res. 2017 Jul;112:93-100. doi: 10.1016/j.mvr.2017.03.003. Epub 2017 Mar 7.</t>
  </si>
  <si>
    <t>Ophthalmology. 2017 May;124(5):667-673. doi: 10.1016/j.ophtha.2017.01.001. Epub 2017 Mar 7.</t>
  </si>
  <si>
    <t>Ophthalmology. 2017 Jun;124(6):896-902. doi: 10.1016/j.ophtha.2017.01.046. Epub 2017 Mar 7.</t>
  </si>
  <si>
    <t>Ophthalmology. 2017 Jun;124(6):804-812. doi: 10.1016/j.ophtha.2017.01.040. Epub 2017 Mar 7.</t>
  </si>
  <si>
    <t>Mult Scler Relat Disord. 2017 Feb;12:44-48. doi: 10.1016/j.msard.2017.01.003. Epub 2017 Jan 6. Review.</t>
  </si>
  <si>
    <t>Mult Scler Relat Disord. 2017 Feb;12:39-43. doi: 10.1016/j.msard.2017.01.004. Epub 2017 Jan 6.</t>
  </si>
  <si>
    <t>Mult Scler Relat Disord. 2017 Feb;12:15-19. doi: 10.1016/j.msard.2016.12.005. Epub 2016 Dec 23.</t>
  </si>
  <si>
    <t>Oral Surg Oral Med Oral Pathol Oral Radiol. 2017 Apr;123(4):482-495. doi: 10.1016/j.oooo.2017.01.005. Epub 2017 Jan 24. Review.</t>
  </si>
  <si>
    <t>BMC Ophthalmol. 2017 Mar 11;17(1):22. doi: 10.1186/s12886-017-0419-1.</t>
  </si>
  <si>
    <t>Cochrane Database Syst Rev. 2017 Mar 11;3:CD008524. doi: 10.1002/14651858.CD008524.pub3. Review.</t>
  </si>
  <si>
    <t>Klin Monbl Augenheilkd. 2017 Apr;234(4):515-519. doi: 10.1055/s-0042-123165. Epub 2017 Mar 10.</t>
  </si>
  <si>
    <t>Clin Neurol Neurosurg. 2017 Apr;155:75-82. doi: 10.1016/j.clineuro.2017.02.016. Epub 2017 Feb 27. Review.</t>
  </si>
  <si>
    <t>Cytokine. 2017 Jul;95:126-135. doi: 10.1016/j.cyto.2017.02.013. Epub 2017 Mar 7. Review.</t>
  </si>
  <si>
    <t>Invest Ophthalmol Vis Sci. 2017 Mar 1;58(3):1577-1584. doi: 10.1167/iovs.16-20986.</t>
  </si>
  <si>
    <t>Invest Ophthalmol Vis Sci. 2017 Mar 1;58(3):1570-1576. doi: 10.1167/iovs.16-20867.</t>
  </si>
  <si>
    <t>Invest Ophthalmol Vis Sci. 2017 Mar 1;58(3):1560-1569. doi: 10.1167/iovs.16-20273.</t>
  </si>
  <si>
    <t>Invest Ophthalmol Vis Sci. 2017 Mar 1;58(3):1553-1559. doi: 10.1167/iovs.16-20556.</t>
  </si>
  <si>
    <t>Invest Ophthalmol Vis Sci. 2017 Mar 1;58(3):1545-1552. doi: 10.1167/iovs.16-21356.</t>
  </si>
  <si>
    <t>Invest Ophthalmol Vis Sci. 2017 Mar 1;58(3):1537-1544. doi: 10.1167/iovs.16-21049.</t>
  </si>
  <si>
    <t>PLoS One. 2017 Mar 10;12(3):e0173716. doi: 10.1371/journal.pone.0173716. eCollection 2017.</t>
  </si>
  <si>
    <t>PLoS One. 2017 Mar 10;12(3):e0173575. doi: 10.1371/journal.pone.0173575. eCollection 2017.</t>
  </si>
  <si>
    <t>PLoS One. 2017 Mar 10;12(3):e0171884. doi: 10.1371/journal.pone.0171884. eCollection 2017.</t>
  </si>
  <si>
    <t>Orbit. 2017 Jun;36(3):183-187. doi: 10.1080/01676830.2017.1280058. Epub 2017 Mar 10.</t>
  </si>
  <si>
    <t>J Proteome Res. 2017 Apr 7;16(4):1693-1705. doi: 10.1021/acs.jproteome.6b01051. Epub 2017 Mar 24.</t>
  </si>
  <si>
    <t>Eye (Lond). 2017 Jul;31(7):1078-1084. doi: 10.1038/eye.2017.41. Epub 2017 Mar 10.</t>
  </si>
  <si>
    <t>Eye (Lond). 2017 Jul;31(7):1074-1077. doi: 10.1038/eye.2017.38. Epub 2017 Mar 10.</t>
  </si>
  <si>
    <t>Eye (Lond). 2017 Jul;31(7):1068-1073. doi: 10.1038/eye.2017.37. Epub 2017 Mar 10.</t>
  </si>
  <si>
    <t>Eye (Lond). 2017 Jul;31(7):995-1007. doi: 10.1038/eye.2017.19. Epub 2017 Mar 10. Review.</t>
  </si>
  <si>
    <t>Eye (Lond). 2017 Jul;31(7):1051-1059. doi: 10.1038/eye.2017.33. Epub 2017 Mar 10.</t>
  </si>
  <si>
    <t>Eye (Lond). 2017 Jul;31(7):1060-1067. doi: 10.1038/eye.2017.36. Epub 2017 Mar 10.</t>
  </si>
  <si>
    <t>Eye (Lond). 2017 Jul;31(7):1042-1050. doi: 10.1038/eye.2017.30. Epub 2017 Mar 10.</t>
  </si>
  <si>
    <t>Eye (Lond). 2017 Jun;31(6):828-845. doi: 10.1038/eye.2016.298. Epub 2017 Mar 10. Review.</t>
  </si>
  <si>
    <t>Eye (Lond). 2017 Jul;31(7):1034-1041. doi: 10.1038/eye.2017.23. Epub 2017 Mar 10.</t>
  </si>
  <si>
    <t>Ocul Immunol Inflamm. 2017 Apr;25(2):287-291. doi: 10.1080/09273948.2017.1288824. Epub 2017 Mar 10.</t>
  </si>
  <si>
    <t>Ocul Immunol Inflamm. 2017 Apr;25(2):196-201. doi: 10.1080/09273948.2017.1291841. Epub 2017 Mar 10.</t>
  </si>
  <si>
    <t>Ophthalmic Physiol Opt. 2017 May;37(3):305-316. doi: 10.1111/opo.12364. Epub 2017 Mar 9.</t>
  </si>
  <si>
    <t>Ophthalmic Physiol Opt. 2017 Jul;37(4):399-408. doi: 10.1111/opo.12362. Epub 2017 Mar 9.</t>
  </si>
  <si>
    <t>Doc Ophthalmol. 2017 Apr;134(2):149-153. doi: 10.1007/s10633-017-9581-2. Epub 2017 Mar 9.</t>
  </si>
  <si>
    <t>Metab Brain Dis. 2017 Jun;32(3):675-678. doi: 10.1007/s11011-017-9984-5. Epub 2017 Mar 9.</t>
  </si>
  <si>
    <t>Graefes Arch Clin Exp Ophthalmol. 2017 Jun;255(6):1115-1123. doi: 10.1007/s00417-017-3620-2. Epub 2017 Mar 9.</t>
  </si>
  <si>
    <t>Jpn J Ophthalmol. 2017 May;61(3):230-236. doi: 10.1007/s10384-017-0508-y. Epub 2017 Mar 9.</t>
  </si>
  <si>
    <t>Exp Brain Res. 2017 Jun;235(6):1709-1718. doi: 10.1007/s00221-017-4931-6. Epub 2017 Mar 9.</t>
  </si>
  <si>
    <t>Int J Nanomedicine. 2017 Feb 28;12:1663-1671. doi: 10.2147/IJN.S126968. eCollection 2017.</t>
  </si>
  <si>
    <t>Autoimmun Rev. 2017 May;16(5):504-511. doi: 10.1016/j.autrev.2017.03.006. Epub 2017 Mar 7. Review.</t>
  </si>
  <si>
    <t xml:space="preserve">Ann Allergy Asthma Immunol. 2017 Apr;118(4):520-521. doi: 10.1016/j.anai.2017.01.027. Epub 2017 Mar 6. No abstract available. </t>
  </si>
  <si>
    <t>J Diabetes Complications. 2017 May;31(5):864-868. doi: 10.1016/j.jdiacomp.2017.02.011. Epub 2017 Feb 28.</t>
  </si>
  <si>
    <t>Cell Physiol Biochem. 2017;41(4):1285-1297. doi: 10.1159/000464430. Epub 2017 Mar 8.</t>
  </si>
  <si>
    <t>Ophthalmologica. 2017;237(3):128-138. doi: 10.1159/000458160. Epub 2017 Mar 10.</t>
  </si>
  <si>
    <t>JAMA Ophthalmol. 2017 Apr 1;135(4):355-360. doi: 10.1001/jamaophthalmol.2017.0074.</t>
  </si>
  <si>
    <t>JAMA Ophthalmol. 2017 Apr 1;135(4):386-389. doi: 10.1001/jamaophthalmol.2017.0098.</t>
  </si>
  <si>
    <t>Invest Ophthalmol Vis Sci. 2017 Mar 1;58(3):1529-1536. doi: 10.1167/iovs.16-21188.</t>
  </si>
  <si>
    <t>Invest Ophthalmol Vis Sci. 2017 Mar 1;58(3):1521-1528. doi: 10.1167/iovs.16-20824.</t>
  </si>
  <si>
    <t>JAMA Ophthalmol. 2017 Apr 1;135(4):348-354. doi: 10.1001/jamaophthalmol.2017.0064.</t>
  </si>
  <si>
    <t>J Ocul Pharmacol Ther. 2017 Apr;33(3):141-148. doi: 10.1089/jop.2016.0068. Epub 2017 Mar 9.</t>
  </si>
  <si>
    <t xml:space="preserve">Br J Hosp Med (Lond). 2017 Mar 2;78(3):C38-C40. doi: 10.12968/hmed.2017.78.3.C38. Review. No abstract available. </t>
  </si>
  <si>
    <t>Clin Exp Ophthalmol. 2017 Aug;45(6):568-574. doi: 10.1111/ceo.12943. Epub 2017 Apr 5.</t>
  </si>
  <si>
    <t>Clin Neuropharmacol. 2017 May/Jun;40(3):149-151. doi: 10.1097/WNF.0000000000000211.</t>
  </si>
  <si>
    <t>Clin Neuropharmacol. 2017 May/Jun;40(3):154-155. doi: 10.1097/WNF.0000000000000210.</t>
  </si>
  <si>
    <t>Scand J Rheumatol. 2017 Nov;46(6):484-489. doi: 10.1080/03009742.2016.1266030. Epub 2017 Feb 22.</t>
  </si>
  <si>
    <t>Ophthalmic Epidemiol. 2017 Jun;24(3):188-194. doi: 10.1080/09286586.2016.1264612. Epub 2017 Feb 25.</t>
  </si>
  <si>
    <t>Ophthalmic Epidemiol. 2017 Jun;24(3):181-187. doi: 10.1080/09286586.2016.1263996. Epub 2017 Feb 25.</t>
  </si>
  <si>
    <t>Ophthalmic Epidemiol. 2017 Jun;24(3):195-203. doi: 10.1080/09286586.2016.1265657. Epub 2017 Feb 28.</t>
  </si>
  <si>
    <t>Autoimmunity. 2017 May;50(3):141-150. doi: 10.1080/08916934.2017.1280027. Epub 2017 Feb 14. Review.</t>
  </si>
  <si>
    <t>J Small Anim Pract. 2017 Apr;58(4):238-245. doi: 10.1111/jsap.12644.</t>
  </si>
  <si>
    <t>Mol Vis. 2017 Feb 26;23:39-51. eCollection 2017.</t>
  </si>
  <si>
    <t>Br J Ophthalmol. 2017 Oct;101(10):1405-1411. doi: 10.1136/bjophthalmol-2016-309622. Epub 2017 Mar 8.</t>
  </si>
  <si>
    <t>Br J Ophthalmol. 2017 Oct;101(10):1395-1398. doi: 10.1136/bjophthalmol-2016-309875. Epub 2017 Mar 8.</t>
  </si>
  <si>
    <t>Clin Dermatol. 2017 Mar - Apr;35(2):207-212. doi: 10.1016/j.clindermatol.2016.10.016. Epub 2016 Oct 27.</t>
  </si>
  <si>
    <t>Parasitology. 2017 Jul;144(8):1064-1072. doi: 10.1017/S0031182017000270. Epub 2017 Mar 9.</t>
  </si>
  <si>
    <t>Pharm Biol. 2017 Dec;55(1):1274-1282. doi: 10.1080/13880209.2017.1299769.</t>
  </si>
  <si>
    <t>Int J Mol Sci. 2017 Mar 5;18(3). pii: E562. doi: 10.3390/ijms18030562.</t>
  </si>
  <si>
    <t>Invest Ophthalmol Vis Sci. 2017 Mar 1;58(3):1514-1520. doi: 10.1167/iovs.16-20001.</t>
  </si>
  <si>
    <t>Invest Ophthalmol Vis Sci. 2017 Mar 1;58(3):1506-1513. doi: 10.1167/iovs.16-20977.</t>
  </si>
  <si>
    <t xml:space="preserve">Invest Ophthalmol Vis Sci. 2017 Mar 1;58(3):1499-1505. doi: 10.1167/iovs.16-20969. Erratum in: Invest Ophthalmol Vis Sci. 2017 Apr 1;58(4):2166. </t>
  </si>
  <si>
    <t>Invest Ophthalmol Vis Sci. 2017 Mar 1;58(3):1478-1486. doi: 10.1167/iovs.16-21163.</t>
  </si>
  <si>
    <t>Clinics (Sao Paulo). 2017 Feb 1;72(2):81-86. doi: 10.6061/clinics/2017(02)03.</t>
  </si>
  <si>
    <t>Braz J Med Biol Res. 2017 Mar 2;50(3):e5396. doi: 10.1590/1414-431X20165396.</t>
  </si>
  <si>
    <t>PLoS One. 2017 Mar 8;12(3):e0173519. doi: 10.1371/journal.pone.0173519. eCollection 2017.</t>
  </si>
  <si>
    <t>Orbit. 2017 Jun;36(3):137-143. doi: 10.1080/01676830.2017.1280059. Epub 2017 Mar 8. Review.</t>
  </si>
  <si>
    <t>Eur Rev Med Pharmacol Sci. 2017 Feb;21(4):662-668.</t>
  </si>
  <si>
    <t>Eur J Hum Genet. 2017 Jun;25(6):711-718. doi: 10.1038/ejhg.2017.33. Epub 2017 Mar 8.</t>
  </si>
  <si>
    <t>Eur J Hum Genet. 2017 May;25(5):651-655. doi: 10.1038/ejhg.2017.23. Epub 2017 Mar 8.</t>
  </si>
  <si>
    <t>Neuroreport. 2017 May 3;28(7):397-403. doi: 10.1097/WNR.0000000000000767.</t>
  </si>
  <si>
    <t>Medicine (Baltimore). 2017 Mar;96(10):e6293. doi: 10.1097/MD.0000000000006293.</t>
  </si>
  <si>
    <t>Medicine (Baltimore). 2017 Mar;96(10):e6263. doi: 10.1097/MD.0000000000006263.</t>
  </si>
  <si>
    <t>Medicine (Baltimore). 2017 Mar;96(10):e6255. doi: 10.1097/MD.0000000000006255. Review.</t>
  </si>
  <si>
    <t>Medicine (Baltimore). 2017 Mar;96(10):e6247. doi: 10.1097/MD.0000000000006247.</t>
  </si>
  <si>
    <t>Medicine (Baltimore). 2017 Mar;96(10):e6205. doi: 10.1097/MD.0000000000006205.</t>
  </si>
  <si>
    <t>Medicine (Baltimore). 2017 Mar;96(10):e6192. doi: 10.1097/MD.0000000000006192.</t>
  </si>
  <si>
    <t>Optom Vis Sci. 2017 Apr;94(4):519-526. doi: 10.1097/OPX.0000000000001054.</t>
  </si>
  <si>
    <t>Expert Rev Proteomics. 2017 Apr;14(4):311-334. doi: 10.1080/14789450.2017.1298448. Epub 2017 Mar 8. Review.</t>
  </si>
  <si>
    <t>Acta Ophthalmol. 2017 Dec;95(8):809-814. doi: 10.1111/aos.13394. Epub 2017 Mar 8.</t>
  </si>
  <si>
    <t>Acta Ophthalmol. 2017 Aug;95(5):e373-e378. doi: 10.1111/aos.13390. Epub 2017 Mar 8.</t>
  </si>
  <si>
    <t>Acta Ophthalmol. 2017 Dec;95(8):e763-e769. doi: 10.1111/aos.13408. Epub 2017 Mar 8.</t>
  </si>
  <si>
    <t>Acta Ophthalmol. 2017 Dec;95(8):803-808. doi: 10.1111/aos.13427. Epub 2017 Mar 8.</t>
  </si>
  <si>
    <t>Acta Ophthalmol. 2018 Feb;96(1):9-23. doi: 10.1111/aos.13407. Epub 2017 Mar 7. Review.</t>
  </si>
  <si>
    <t>Hum Mutat. 2017 Jun;38(6):704-715. doi: 10.1002/humu.23212. Epub 2017 Mar 24.</t>
  </si>
  <si>
    <t>Ophthalmic Physiol Opt. 2017 May;37(3):333-341. doi: 10.1111/opo.12368. Epub 2017 Mar 8.</t>
  </si>
  <si>
    <t>Laryngoscope. 2017 Jul;127(7):1520-1524. doi: 10.1002/lary.26527. Epub 2017 Mar 8. Review.</t>
  </si>
  <si>
    <t>Jpn J Ophthalmol. 2017 May;61(3):267-270. doi: 10.1007/s10384-017-0507-z. Epub 2017 Mar 7.</t>
  </si>
  <si>
    <t>Oxid Med Cell Longev. 2017;2017:2817252. doi: 10.1155/2017/2817252. Epub 2017 Feb 8. Review.</t>
  </si>
  <si>
    <t>Br J Ophthalmol. 2017 Oct;101(10):1318-1322. doi: 10.1136/bjophthalmol-2016-309842. Epub 2017 Mar 7.</t>
  </si>
  <si>
    <t>Br J Ophthalmol. 2017 Oct;101(10):1361-1366. doi: 10.1136/bjophthalmol-2016-310004. Epub 2017 Mar 7.</t>
  </si>
  <si>
    <t>Br J Ophthalmol. 2017 Oct;101(10):1323-1328. doi: 10.1136/bjophthalmol-2016-308710. Epub 2017 Mar 7.</t>
  </si>
  <si>
    <t>Br J Ophthalmol. 2017 Jun;101(6):801-807. doi: 10.1136/bjophthalmol-2016-308505. Epub 2017 Mar 7.</t>
  </si>
  <si>
    <t>Br J Ophthalmol. 2017 Oct;101(10):1399-1404. doi: 10.1136/bjophthalmol-2016-310041. Epub 2017 Mar 7.</t>
  </si>
  <si>
    <t>Br J Ophthalmol. 2017 Nov;101(11):1518-1523. doi: 10.1136/bjophthalmol-2016-309953. Epub 2017 Mar 7.</t>
  </si>
  <si>
    <t>Br J Ophthalmol. 2017 Oct;101(10):1315-1317. doi: 10.1136/bjophthalmol-2016-309695. Epub 2017 Mar 7. Review.</t>
  </si>
  <si>
    <t>Br J Ophthalmol. 2017 Oct;101(10):1377-1380. doi: 10.1136/bjophthalmol-2016-310074. Epub 2017 Mar 7.</t>
  </si>
  <si>
    <t>Br J Ophthalmol. 2017 Oct;101(10):1374-1376. doi: 10.1136/bjophthalmol-2016-309724. Epub 2017 Mar 7.</t>
  </si>
  <si>
    <t>Br J Ophthalmol. 2017 Nov;101(11):1510-1513. doi: 10.1136/bjophthalmol-2016-309248. Epub 2017 Mar 7.</t>
  </si>
  <si>
    <t>Pract Neurol. 2017 Jun;17(3):222-223. doi: 10.1136/practneurol-2017-001605. Epub 2017 Mar 7.</t>
  </si>
  <si>
    <t>Arthritis Res Ther. 2017 Mar 7;19(1):50. doi: 10.1186/s13075-017-1255-7.</t>
  </si>
  <si>
    <t>BMC Ophthalmol. 2017 Mar 7;17(1):20. doi: 10.1186/s12886-017-0412-8.</t>
  </si>
  <si>
    <t>J Plast Reconstr Aesthet Surg. 2017 Jul;70(7):946-951. doi: 10.1016/j.bjps.2017.01.017. Epub 2017 Feb 17.</t>
  </si>
  <si>
    <t>Neurobiol Aging. 2017 May;53:195.e11-195.e17. doi: 10.1016/j.neurobiolaging.2017.02.002. Epub 2017 Feb 10.</t>
  </si>
  <si>
    <t>Ophthalmology. 2017 Jun;124(6):786-792. doi: 10.1016/j.ophtha.2017.01.027. Epub 2017 Mar 6.</t>
  </si>
  <si>
    <t>Ophthalmology. 2017 Jun;124(6):776-785. doi: 10.1016/j.ophtha.2017.01.036. Epub 2017 Mar 6.</t>
  </si>
  <si>
    <t>PLoS One. 2017 Mar 7;12(3):e0173351. doi: 10.1371/journal.pone.0173351. eCollection 2017.</t>
  </si>
  <si>
    <t xml:space="preserve">Nat Biotechnol. 2017 Mar 7;35(3):216-218. doi: 10.1038/nbt.3815. No abstract available. </t>
  </si>
  <si>
    <t>Cytokine. 2017 Aug;96:8-15. doi: 10.1016/j.cyto.2017.02.023. Epub 2017 Mar 6.</t>
  </si>
  <si>
    <t>Orbit. 2017 Apr;36(2):64-68. doi: 10.1080/01676830.2017.1279654. Epub 2017 Mar 7.</t>
  </si>
  <si>
    <t>Orbit. 2017 Jun;36(3):125-127. doi: 10.1080/01676830.2017.1279664. Epub 2017 Mar 7.</t>
  </si>
  <si>
    <t>Retina. 2018 Jan;38(1):1-11. doi: 10.1097/IAE.0000000000001583. Review.</t>
  </si>
  <si>
    <t>Acta Ophthalmol. 2017 Dec;95(8):e693-e705. doi: 10.1111/aos.13371. Epub 2017 Mar 7.</t>
  </si>
  <si>
    <t>Acta Ophthalmol. 2017 Nov;95(7):e592-e596. doi: 10.1111/aos.13396. Epub 2017 Mar 7.</t>
  </si>
  <si>
    <t>Acta Ophthalmol. 2017 Dec;95(8):e713-e719. doi: 10.1111/aos.13414. Epub 2017 Mar 7.</t>
  </si>
  <si>
    <t>Acta Ophthalmol. 2017 Nov;95(7):733-740. doi: 10.1111/aos.13402. Epub 2017 Mar 7.</t>
  </si>
  <si>
    <t>Clin Exp Optom. 2017 Nov;100(6):718-728. doi: 10.1111/cxo.12528. Epub 2017 Mar 7.</t>
  </si>
  <si>
    <t>Clin Exp Optom. 2017 Nov;100(6):668-675. doi: 10.1111/cxo.12529. Epub 2017 Mar 7.</t>
  </si>
  <si>
    <t>Cogn Affect Behav Neurosci. 2017 Jun;17(3):592-611. doi: 10.3758/s13415-017-0499-7.</t>
  </si>
  <si>
    <t>Graefes Arch Clin Exp Ophthalmol. 2017 Jun;255(6):1107-1113. doi: 10.1007/s00417-017-3615-z. Epub 2017 Mar 6.</t>
  </si>
  <si>
    <t>J Vis. 2017 Mar 1;17(3):3. doi: 10.1167/17.3.3.</t>
  </si>
  <si>
    <t>Invest Ophthalmol Vis Sci. 2017 Mar 1;58(3):1469-1477. doi: 10.1167/iovs.16-20926.</t>
  </si>
  <si>
    <t>Klin Monbl Augenheilkd. 2017 Apr;234(4):546-550. doi: 10.1055/s-0042-123057. Epub 2017 Mar 6. Review.</t>
  </si>
  <si>
    <t>Klin Monbl Augenheilkd. 2017 Apr;234(4):457-463. doi: 10.1055/s-0043-100291. Epub 2017 Mar 6.</t>
  </si>
  <si>
    <t>J Diabetes Sci Technol. 2017 Jan;11(1):135-137. doi: 10.1177/1932296816682033. Epub 2016 Dec 18. Review.</t>
  </si>
  <si>
    <t>Invest Ophthalmol Vis Sci. 2017 Mar 1;58(3):1462-1468. doi: 10.1167/iovs.16-20710.</t>
  </si>
  <si>
    <t>Invest Ophthalmol Vis Sci. 2017 Mar 1;58(3):1455-1461. doi: 10.1167/iovs.16-20955.</t>
  </si>
  <si>
    <t>Invest Ophthalmol Vis Sci. 2017 Mar 1;58(3):1442-1448. doi: 10.1167/iovs.16-21258.</t>
  </si>
  <si>
    <t>PLoS One. 2017 Mar 6;12(3):e0172427. doi: 10.1371/journal.pone.0172427. eCollection 2017.</t>
  </si>
  <si>
    <t>PLoS One. 2017 Mar 6;12(3):e0173379. doi: 10.1371/journal.pone.0173379. eCollection 2017.</t>
  </si>
  <si>
    <t>PLoS One. 2017 Mar 6;12(3):e0173125. doi: 10.1371/journal.pone.0173125. eCollection 2017.</t>
  </si>
  <si>
    <t>Eur J Pharm Sci. 2017 May 30;103:5-18. doi: 10.1016/j.ejps.2017.03.001. Epub 2017 Mar 2. Review.</t>
  </si>
  <si>
    <t>Hear Res. 2017 May;348:87-97. doi: 10.1016/j.heares.2017.02.017. Epub 2017 Mar 3.</t>
  </si>
  <si>
    <t>Surv Ophthalmol. 2017 Sep - Oct;62(5):712-715. doi: 10.1016/j.survophthal.2017.01.011. Epub 2017 Mar 3. Review.</t>
  </si>
  <si>
    <t>Am J Ophthalmol. 2017 May;177:206-212. doi: 10.1016/j.ajo.2017.02.028. Epub 2017 Mar 2.</t>
  </si>
  <si>
    <t>Am J Ophthalmol. 2017 Jun;178:58-64. doi: 10.1016/j.ajo.2017.02.027. Epub 2017 Mar 2.</t>
  </si>
  <si>
    <t>J Ocul Pharmacol Ther. 2017 May;33(4):216-223. doi: 10.1089/jop.2016.0124. Epub 2017 Mar 1. Review.</t>
  </si>
  <si>
    <t>J Glaucoma. 2017 Jun;26(6):e190-e193. doi: 10.1097/IJG.0000000000000657.</t>
  </si>
  <si>
    <t>J Glaucoma. 2017 May;26(5):473-477. doi: 10.1097/IJG.0000000000000654.</t>
  </si>
  <si>
    <t>J Glaucoma. 2017 May;26(5):486-490. doi: 10.1097/IJG.0000000000000656.</t>
  </si>
  <si>
    <t>J Glaucoma. 2017 May;26(5):459-465. doi: 10.1097/IJG.0000000000000648.</t>
  </si>
  <si>
    <t>Retina. 2018 Jan;38(1):163-172. doi: 10.1097/IAE.0000000000001519.</t>
  </si>
  <si>
    <t>Clin Exp Ophthalmol. 2017 Sep;45(7):708-716. doi: 10.1111/ceo.12942. Epub 2017 May 9.</t>
  </si>
  <si>
    <t>J Cell Biochem. 2017 Oct;118(10):3213-3224. doi: 10.1002/jcb.25968. Epub 2017 May 16.</t>
  </si>
  <si>
    <t>Biomed Pharmacother. 2017 May;89:617-622. doi: 10.1016/j.biopha.2017.01.179. Epub 2017 Mar 4.</t>
  </si>
  <si>
    <t>Brachytherapy. 2017 May - Jun;16(3):646-653. doi: 10.1016/j.brachy.2017.01.012. Epub 2017 Mar 3.</t>
  </si>
  <si>
    <t>Proteomics Clin Appl. 2017 Jul;11(7-8). doi: 10.1002/prca.201600184. Epub 2017 Mar 27.</t>
  </si>
  <si>
    <t>Biomed Res Int. 2017;2017:3427319. doi: 10.1155/2017/3427319. Epub 2017 Feb 5.</t>
  </si>
  <si>
    <t>Int J Nanomedicine. 2017 Feb 17;12:1353-1368. doi: 10.2147/IJN.S126865. eCollection 2017.</t>
  </si>
  <si>
    <t>Mol Med Rep. 2017 Apr;15(4):1771-1776. doi: 10.3892/mmr.2017.6202. Epub 2017 Feb 14.</t>
  </si>
  <si>
    <t>Mol Med Rep. 2017 Apr;15(4):1471-1478. doi: 10.3892/mmr.2017.6181. Epub 2017 Feb 8.</t>
  </si>
  <si>
    <t>Ophthalmologica. 2017;237(3):139-144. doi: 10.1159/000458538. Epub 2017 Mar 4.</t>
  </si>
  <si>
    <t>Eur J Pharm Sci. 2017 May 30;103:19-26. doi: 10.1016/j.ejps.2017.02.037. Epub 2017 Mar 1.</t>
  </si>
  <si>
    <t>Am J Ophthalmol. 2017 Jun;178:27-37. doi: 10.1016/j.ajo.2017.02.026. Epub 2017 Mar 2.</t>
  </si>
  <si>
    <t>J Plast Reconstr Aesthet Surg. 2017 May;70(5):686-691. doi: 10.1016/j.bjps.2017.01.022. Epub 2017 Feb 17.</t>
  </si>
  <si>
    <t xml:space="preserve">Ann Allergy Asthma Immunol. 2017 Apr;118(4):512-513. doi: 10.1016/j.anai.2017.01.013. Epub 2017 Mar 2. No abstract available. </t>
  </si>
  <si>
    <t>Acta Ophthalmol. 2017 Nov;95(7):727-732. doi: 10.1111/aos.13374. Epub 2017 Mar 4.</t>
  </si>
  <si>
    <t>Adv Exp Med Biol. 2017;969:239-250. doi: 10.1007/978-94-024-1057-0_16. Review.</t>
  </si>
  <si>
    <t>Adv Exp Med Biol. 2017;969:81-103. doi: 10.1007/978-94-024-1057-0_5. Review.</t>
  </si>
  <si>
    <t>BMJ Case Rep. 2017 Mar 3;2017. pii: bcr2016218744. doi: 10.1136/bcr-2016-218744. Review.</t>
  </si>
  <si>
    <t>Eur J Endocrinol. 2017 Jun;176(6):669-676. doi: 10.1530/EJE-16-0954. Epub 2017 Mar 3.</t>
  </si>
  <si>
    <t>Dis Model Mech. 2017 Jun 1;10(6):761-771. doi: 10.1242/dmm.028050. Epub 2017 Mar 3.</t>
  </si>
  <si>
    <t>Br J Ophthalmol. 2017 Oct;101(10):1340-1345. doi: 10.1136/bjophthalmol-2016-309747. Epub 2017 Mar 3.</t>
  </si>
  <si>
    <t>Gene. 2017 May 30;614:26-36. doi: 10.1016/j.gene.2017.02.032. Epub 2017 Feb 28.</t>
  </si>
  <si>
    <t>Am J Ophthalmol. 2017 May;177:144-149. doi: 10.1016/j.ajo.2017.02.022. Epub 2017 Feb 28.</t>
  </si>
  <si>
    <t>Am J Ophthalmol. 2017 May;177:139-143. doi: 10.1016/j.ajo.2017.02.023. Epub 2017 Feb 28.</t>
  </si>
  <si>
    <t>Exp Eye Res. 2017 Jun;159:1-15. doi: 10.1016/j.exer.2017.02.015. Epub 2017 Feb 28.</t>
  </si>
  <si>
    <t>Invest Ophthalmol Vis Sci. 2017 Mar 1;58(3):1425-1433. doi: 10.1167/iovs.16-19957.</t>
  </si>
  <si>
    <t>PLoS One. 2017 Mar 3;12(3):e0173127. doi: 10.1371/journal.pone.0173127. eCollection 2017.</t>
  </si>
  <si>
    <t>PLoS One. 2017 Mar 3;12(3):e0173005. doi: 10.1371/journal.pone.0173005. eCollection 2017.</t>
  </si>
  <si>
    <t>PLoS One. 2017 Mar 3;12(3):e0171712. doi: 10.1371/journal.pone.0171712. eCollection 2017.</t>
  </si>
  <si>
    <t>PLoS One. 2017 Mar 3;12(3):e0172890. doi: 10.1371/journal.pone.0172890. eCollection 2017.</t>
  </si>
  <si>
    <t>Cornea. 2017 May;36(5):535-540. doi: 10.1097/ICO.0000000000001169.</t>
  </si>
  <si>
    <t>Cornea. 2017 May;36(5):581-587. doi: 10.1097/ICO.0000000000001166.</t>
  </si>
  <si>
    <t>Cornea. 2017 May;36(5):572-577. doi: 10.1097/ICO.0000000000001172.</t>
  </si>
  <si>
    <t>Cornea. 2017 May;36(5):625-627. doi: 10.1097/ICO.0000000000001163.</t>
  </si>
  <si>
    <t>Cornea. 2017 May;36(5):567-571. doi: 10.1097/ICO.0000000000001167.</t>
  </si>
  <si>
    <t>Cornea. 2017 May;36(5):546-552. doi: 10.1097/ICO.0000000000001159.</t>
  </si>
  <si>
    <t>Cornea. 2017 May;36(5):631-635. doi: 10.1097/ICO.0000000000001157.</t>
  </si>
  <si>
    <t>Curr Opin Ophthalmol. 2017 May;28(3):289-295. doi: 10.1097/ICU.0000000000000370. Review.</t>
  </si>
  <si>
    <t>Curr Opin Ophthalmol. 2017 May;28(3):242-245. doi: 10.1097/ICU.0000000000000369. Review.</t>
  </si>
  <si>
    <t>Curr Opin Ophthalmol. 2017 May;28(3):219-227. doi: 10.1097/ICU.0000000000000366. Review.</t>
  </si>
  <si>
    <t>Eye (Lond). 2017 Jun;31(6):947-955. doi: 10.1038/eye.2017.32. Epub 2017 Mar 3.</t>
  </si>
  <si>
    <t>Eye (Lond). 2017 Jul;31(7):1020-1026. doi: 10.1038/eye.2017.20. Epub 2017 Mar 3.</t>
  </si>
  <si>
    <t>Eye (Lond). 2017 Jul;31(7):985-994. doi: 10.1038/eye.2017.34. Epub 2017 Mar 3. Review.</t>
  </si>
  <si>
    <t>Eye (Lond). 2017 Jul;31(7):1027-1033. doi: 10.1038/eye.2017.28. Epub 2017 Mar 3.</t>
  </si>
  <si>
    <t>Eye (Lond). 2017 Jun;31(6):931-939. doi: 10.1038/eye.2017.27. Epub 2017 Mar 3.</t>
  </si>
  <si>
    <t>Clin Exp Ophthalmol. 2017 Aug;45(6):613-624. doi: 10.1111/ceo.12940. Epub 2017 Apr 19.</t>
  </si>
  <si>
    <t>Parkinsonism Relat Disord. 2017 Jun;39:4-16. doi: 10.1016/j.parkreldis.2017.02.025. Epub 2017 Feb 22. Review.</t>
  </si>
  <si>
    <t>EBioMedicine. 2017 Mar;17:134-144. doi: 10.1016/j.ebiom.2017.02.021. Epub 2017 Feb 23.</t>
  </si>
  <si>
    <t>J Fr Ophtalmol. 2017 Mar;40(3):202-208. doi: 10.1016/j.jfo.2016.10.010. Epub 2017 Feb 28.</t>
  </si>
  <si>
    <t>Cell Tissue Bank. 2017 Jun;18(2):193-204. doi: 10.1007/s10561-017-9618-5. Epub 2017 Mar 2. Review.</t>
  </si>
  <si>
    <t>J Neurooncol. 2017 Apr;132(2):199-206. doi: 10.1007/s11060-016-2365-9. Epub 2017 Mar 2.</t>
  </si>
  <si>
    <t>Ann Rheum Dis. 2017 Sep;76(9):1515-1521. doi: 10.1136/annrheumdis-2016-210931. Epub 2017 Mar 2.</t>
  </si>
  <si>
    <t>Mol Immunol. 2017 May;85:137-147. doi: 10.1016/j.molimm.2016.12.015. Epub 2017 Mar 8.</t>
  </si>
  <si>
    <t>Am J Ophthalmol. 2017 May;177:126-130. doi: 10.1016/j.ajo.2017.02.021. Epub 2017 Feb 28.</t>
  </si>
  <si>
    <t>Am J Ophthalmol. 2017 May;177:106-115. doi: 10.1016/j.ajo.2017.02.020. Epub 2017 Feb 28.</t>
  </si>
  <si>
    <t>World Neurosurg. 2017 Jun;102:167-180. doi: 10.1016/j.wneu.2017.02.095. Epub 2017 Feb 28.</t>
  </si>
  <si>
    <t>World Neurosurg. 2017 Jun;102:42-48. doi: 10.1016/j.wneu.2017.02.096. Epub 2017 Feb 27.</t>
  </si>
  <si>
    <t>Cytokine. 2017 Jul;95:102-112. doi: 10.1016/j.cyto.2017.02.018. Epub 2017 Feb 28.</t>
  </si>
  <si>
    <t>World Neurosurg. 2017 May;101:817.e1-817.e3. doi: 10.1016/j.wneu.2017.02.064. Epub 2017 Feb 22.</t>
  </si>
  <si>
    <t>J Diabetes Complications. 2017 May;31(5):796-803. doi: 10.1016/j.jdiacomp.2017.01.025. Epub 2017 Feb 13.</t>
  </si>
  <si>
    <t>Surv Ophthalmol. 2018 Jan - Feb;63(1):114-118. doi: 10.1016/j.survophthal.2017.01.010. Epub 2017 Feb 28. Review.</t>
  </si>
  <si>
    <t>Mol Ther. 2017 Mar 1;25(3):780-791. doi: 10.1016/j.ymthe.2017.01.007. Epub 2017 Feb 21.</t>
  </si>
  <si>
    <t>Int J Hyg Environ Health. 2017 Jun;220(4):697-703. doi: 10.1016/j.ijheh.2017.01.016. Epub 2017 Feb 22.</t>
  </si>
  <si>
    <t>Comput Methods Programs Biomed. 2017 Mar;140:295-305. doi: 10.1016/j.cmpb.2017.01.002. Epub 2017 Jan 5.</t>
  </si>
  <si>
    <t>J Neuroinflammation. 2017 Mar 3;14(1):43. doi: 10.1186/s12974-017-0824-7.</t>
  </si>
  <si>
    <t>Ophthalmologica. 2017;237(2):85-95. doi: 10.1159/000455270. Epub 2017 Mar 3.</t>
  </si>
  <si>
    <t>Cochrane Database Syst Rev. 2017 Mar 2;3:CD006499. doi: 10.1002/14651858.CD006499.pub4. Review.</t>
  </si>
  <si>
    <t>Invest Ophthalmol Vis Sci. 2017 Mar 1;58(3):1417-1424. doi: 10.1167/iovs.16-20344.</t>
  </si>
  <si>
    <t>Invest Ophthalmol Vis Sci. 2017 Mar 1;58(3):1411-1416. doi: 10.1167/iovs.16-20594.</t>
  </si>
  <si>
    <t>Invest Ophthalmol Vis Sci. 2017 Mar 1;58(3):1404-1410. doi: 10.1167/iovs.16-20454.</t>
  </si>
  <si>
    <t>Invest Ophthalmol Vis Sci. 2017 Mar 1;58(3):1397-1403. doi: 10.1167/iovs.16-21001.</t>
  </si>
  <si>
    <t>Invest Ophthalmol Vis Sci. 2017 Mar 1;58(3):1387-1396. doi: 10.1167/iovs.16-19249.</t>
  </si>
  <si>
    <t>Invest Ophthalmol Vis Sci. 2017 Mar 1;58(3):1378-1386. doi: 10.1167/iovs.16-20363.</t>
  </si>
  <si>
    <t>JAMA Ophthalmol. 2017 Apr 1;135(4):331-337. doi: 10.1001/jamaophthalmol.2017.0043.</t>
  </si>
  <si>
    <t>JAMA Facial Plast Surg. 2017 Jul 1;19(4):293-297. doi: 10.1001/jamafacial.2016.2120.</t>
  </si>
  <si>
    <t>JAMA Ophthalmol. 2017 Apr 1;135(4):339-347. doi: 10.1001/jamaophthalmol.2017.0046.</t>
  </si>
  <si>
    <t>PLoS One. 2017 Mar 2;12(3):e0172092. doi: 10.1371/journal.pone.0172092. eCollection 2017. Review.</t>
  </si>
  <si>
    <t>PLoS One. 2017 Mar 2;12(3):e0171987. doi: 10.1371/journal.pone.0171987. eCollection 2017.</t>
  </si>
  <si>
    <t>J Radiol Prot. 2017 Jun 26;37(2):329-339. doi: 10.1088/1361-6498/aa5eee. Epub 2017 Mar 2.</t>
  </si>
  <si>
    <t>J Neuroophthalmol. 2017 Sep;37(3):287-290. doi: 10.1097/WNO.0000000000000494.</t>
  </si>
  <si>
    <t>Neurology. 2017 Mar 28;88(13):1282-1290. doi: 10.1212/WNL.0000000000003761. Epub 2017 Mar 1. Review.</t>
  </si>
  <si>
    <t>Acta Ophthalmol. 2017 Sep;95(6):551-566. doi: 10.1111/aos.13403. Epub 2017 Mar 2. Review.</t>
  </si>
  <si>
    <t>Acta Ophthalmol. 2017 Sep;95(6):619-628. doi: 10.1111/aos.13379. Epub 2017 Mar 2.</t>
  </si>
  <si>
    <t>Acta Ophthalmol. 2018 Feb;96(1):e10-e18. doi: 10.1111/aos.13381. Epub 2017 Mar 2.</t>
  </si>
  <si>
    <t>Adv Ther. 2017 Apr;34(4):826-833. doi: 10.1007/s12325-017-0498-7. Epub 2017 Mar 1. Review.</t>
  </si>
  <si>
    <t>Graefes Arch Clin Exp Ophthalmol. 2017 Jun;255(6):1125-1131. doi: 10.1007/s00417-017-3622-0. Epub 2017 Mar 1.</t>
  </si>
  <si>
    <t>Parasitol Res. 2017 Apr;116(4):1339-1344. doi: 10.1007/s00436-017-5411-4. Epub 2017 Mar 1.</t>
  </si>
  <si>
    <t>Biomed Res Int. 2017;2017:7803029. doi: 10.1155/2017/7803029. Epub 2017 Jan 30. Review.</t>
  </si>
  <si>
    <t>Nat Genet. 2017 Apr;49(4):559-567. doi: 10.1038/ng.3799. Epub 2017 Feb 27.</t>
  </si>
  <si>
    <t>Dis Model Mech. 2017 Mar 1;10(3):245-257. doi: 10.1242/dmm.028605.</t>
  </si>
  <si>
    <t>BMJ Case Rep. 2017 Mar 1;2017. pii: bcr2016218547. doi: 10.1136/bcr-2016-218547.</t>
  </si>
  <si>
    <t>Am J Ophthalmol. 2017 May;177:100-105. doi: 10.1016/j.ajo.2017.02.019. Epub 2017 Feb 27.</t>
  </si>
  <si>
    <t>BMC Neurosci. 2017 Mar 1;18(1):27. doi: 10.1186/s12868-017-0346-3.</t>
  </si>
  <si>
    <t>Ophthalmologica. 2017;237(2):119-122. doi: 10.1159/000457807. Epub 2017 Mar 2.</t>
  </si>
  <si>
    <t>Invest Ophthalmol Vis Sci. 2017 Mar 1;58(3):1352-1367. doi: 10.1167/iovs.16-21229.</t>
  </si>
  <si>
    <t>PLoS One. 2017 Mar 1;12(3):e0172342. doi: 10.1371/journal.pone.0172342. eCollection 2017.</t>
  </si>
  <si>
    <t>PLoS One. 2017 Mar 1;12(3):e0171960. doi: 10.1371/journal.pone.0171960. eCollection 2017.</t>
  </si>
  <si>
    <t>PLoS One. 2017 Mar 1;12(3):e0172895. doi: 10.1371/journal.pone.0172895. eCollection 2017.</t>
  </si>
  <si>
    <t>PLoS One. 2017 Mar 1;12(3):e0171822. doi: 10.1371/journal.pone.0171822. eCollection 2017.</t>
  </si>
  <si>
    <t>PLoS One. 2017 Mar 1;12(3):e0171099. doi: 10.1371/journal.pone.0171099. eCollection 2017.</t>
  </si>
  <si>
    <t>Medicine (Baltimore). 2017 Mar;96(9):e6188. doi: 10.1097/MD.0000000000006188.</t>
  </si>
  <si>
    <t>Medicine (Baltimore). 2017 Mar;96(9):e6139. doi: 10.1097/MD.0000000000006139.</t>
  </si>
  <si>
    <t>Retina. 2017 Apr;37(4):724-730. doi: 10.1097/IAE.0000000000001576.</t>
  </si>
  <si>
    <t>Retina. 2017 Nov;37(11):1989-2000. doi: 10.1097/IAE.0000000000001553. Review.</t>
  </si>
  <si>
    <t>Curr Opin Neurol. 2017 Jun;30(3):295-301. doi: 10.1097/WCO.0000000000000446. Review.</t>
  </si>
  <si>
    <t>J Infect Dev Ctries. 2017 Feb 28;11(2):192-195. doi: 10.3855/jidc.7138.</t>
  </si>
  <si>
    <t>J Clin Invest. 2017 Mar 1;127(3):761-771. doi: 10.1172/JCI84424. Epub 2017 Mar 1. Review.</t>
  </si>
  <si>
    <t>Xenotransplantation. 2017 Jan;24(1). doi: 10.1111/xen.12276. Epub 2016 Nov 5.</t>
  </si>
  <si>
    <t xml:space="preserve">Can Vet J. 2017 Mar;58(3):307-308. No abstract available. </t>
  </si>
  <si>
    <t>Biosci Rep. 2017 Apr 28;37(2). pii: BSR20170036. doi: 10.1042/BSR20170036. Print 2017 Apr 30.</t>
  </si>
  <si>
    <t>Respir Care. 2017 May;62(5):602-614. doi: 10.4187/respcare.05129. Epub 2017 Feb 28.</t>
  </si>
  <si>
    <t>CMAJ. 2017 Feb 6;189(5):E187-E193. doi: 10.1503/cmaj.160783.</t>
  </si>
  <si>
    <t>BMJ Open. 2017 Feb 28;7(2):e014444. doi: 10.1136/bmjopen-2016-014444.</t>
  </si>
  <si>
    <t>Int Immunopharmacol. 2017 May;46:9-15. doi: 10.1016/j.intimp.2017.02.024. Epub 2017 Feb 27.</t>
  </si>
  <si>
    <t>Eur J Med Genet. 2017 May;60(5):239-244. doi: 10.1016/j.ejmg.2017.02.004. Epub 2017 Feb 27.</t>
  </si>
  <si>
    <t>Am J Ophthalmol. 2017 May;177:150-158. doi: 10.1016/j.ajo.2017.02.018. Epub 2017 Feb 27.</t>
  </si>
  <si>
    <t>BMC Med Genet. 2017 Feb 28;18(1):22. doi: 10.1186/s12881-017-0383-x.</t>
  </si>
  <si>
    <t>Int J Mol Sci. 2017 Feb 26;18(3). pii: E509. doi: 10.3390/ijms18030509.</t>
  </si>
  <si>
    <t>Invest Ophthalmol Vis Sci. 2017 Feb 1;58(2):1346-1351. doi: 10.1167/iovs.16-20616.</t>
  </si>
  <si>
    <t>Invest Ophthalmol Vis Sci. 2017 Feb 1;58(2):1304-1313. doi: 10.1167/iovs.16-20404.</t>
  </si>
  <si>
    <t>Ophthalmologica. 2017;237(3):153-158. doi: 10.1159/000456724. Epub 2017 Mar 1.</t>
  </si>
  <si>
    <t>Ophthalmologica. 2017;237(2):78-84. doi: 10.1159/000452769. Epub 2017 Feb 25.</t>
  </si>
  <si>
    <t>Cochrane Database Syst Rev. 2017 Feb 28;2:CD009493. doi: 10.1002/14651858.CD009493.pub2. Review.</t>
  </si>
  <si>
    <t>Clin Exp Ophthalmol. 2017 Aug;45(6):632-639. doi: 10.1111/ceo.12938. Epub 2017 Mar 21. Review.</t>
  </si>
  <si>
    <t>Invest Ophthalmol Vis Sci. 2017 Feb 1;58(2):1196-1207. doi: 10.1167/iovs.16-20634.</t>
  </si>
  <si>
    <t>Invest Ophthalmol Vis Sci. 2017 Feb 1;58(2):1158-1166. doi: 10.1167/iovs.16-20894.</t>
  </si>
  <si>
    <t>J Korean Med Sci. 2017 Apr;32(4):666-671. doi: 10.3346/jkms.2017.32.4.666.</t>
  </si>
  <si>
    <t>J Korean Med Sci. 2017 Apr;32(4):599-604. doi: 10.3346/jkms.2017.32.4.599.</t>
  </si>
  <si>
    <t>Doc Ophthalmol. 2017 Apr;134(2):111-128. doi: 10.1007/s10633-017-9578-x. Epub 2017 Feb 27.</t>
  </si>
  <si>
    <t>Rheumatol Int. 2017 May;37(5):813-818. doi: 10.1007/s00296-017-3678-5. Epub 2017 Feb 27.</t>
  </si>
  <si>
    <t>J Diabetes Res. 2017;2017:3459156. doi: 10.1155/2017/3459156. Epub 2017 Jan 24.</t>
  </si>
  <si>
    <t>Oxid Med Cell Longev. 2017;2017:9548767. doi: 10.1155/2017/9548767. Epub 2017 Jan 24.</t>
  </si>
  <si>
    <t>Clin Interv Aging. 2017 Feb 13;12:359-366. doi: 10.2147/CIA.S118955. eCollection 2017.</t>
  </si>
  <si>
    <t>Korean J Ophthalmol. 2017 Feb;31(1):71-79. doi: 10.3341/kjo.2017.31.1.71. Epub 2017 Feb 2.</t>
  </si>
  <si>
    <t>Korean J Ophthalmol. 2017 Feb;31(1):58-70. doi: 10.3341/kjo.2017.31.1.58. Epub 2017 Feb 2.</t>
  </si>
  <si>
    <t>Korean J Ophthalmol. 2017 Feb;31(1):52-57. doi: 10.3341/kjo.2017.31.1.52. Epub 2017 Feb 2.</t>
  </si>
  <si>
    <t>Korean J Ophthalmol. 2017 Feb;31(1):44-51. doi: 10.3341/kjo.2017.31.1.44. Epub 2017 Feb 2.</t>
  </si>
  <si>
    <t>Korean J Ophthalmol. 2017 Feb;31(1):32-38. doi: 10.3341/kjo.2017.31.1.32. Epub 2017 Feb 2.</t>
  </si>
  <si>
    <t>Korean J Ophthalmol. 2017 Feb;31(1):25-31. doi: 10.3341/kjo.2017.31.1.25. Epub 2017 Feb 2.</t>
  </si>
  <si>
    <t>Korean J Ophthalmol. 2017 Feb;31(1):16-24. doi: 10.3341/kjo.2017.31.1.16. Epub 2017 Feb 2.</t>
  </si>
  <si>
    <t>Korean J Ophthalmol. 2017 Feb;31(1):9-15. doi: 10.3341/kjo.2017.31.1.9. Epub 2017 Feb 2.</t>
  </si>
  <si>
    <t>Korean J Ophthalmol. 2017 Feb;31(1):1-8. doi: 10.3341/kjo.2017.31.1.1. Epub 2017 Feb 2.</t>
  </si>
  <si>
    <t>Philos Trans R Soc Lond B Biol Sci. 2017 Apr 19;372(1718). pii: 20160199. doi: 10.1098/rstb.2016.0199. Review.</t>
  </si>
  <si>
    <t>Adv Biol Regul. 2017 May;64:20-32. doi: 10.1016/j.jbior.2017.01.002. Epub 2017 Feb 8.</t>
  </si>
  <si>
    <t>J Diabetes Complications. 2017 May;31(5):843-849. doi: 10.1016/j.jdiacomp.2016.11.022. Epub 2017 Jan 20.</t>
  </si>
  <si>
    <t>Int J Dev Neurosci. 2017 Jun;59:10-14. doi: 10.1016/j.ijdevneu.2017.02.006. Epub 2017 Feb 24.</t>
  </si>
  <si>
    <t>Exp Eye Res. 2017 Apr;157:20-27. doi: 10.1016/j.exer.2017.02.014. Epub 2017 Feb 24. Review.</t>
  </si>
  <si>
    <t>Comput Methods Programs Biomed. 2017 Apr;141:3-9. doi: 10.1016/j.cmpb.2017.01.007. Epub 2017 Jan 17.</t>
  </si>
  <si>
    <t>BMC Vet Res. 2017 Feb 28;13(1):63. doi: 10.1186/s12917-017-0983-x.</t>
  </si>
  <si>
    <t>Invest Ophthalmol Vis Sci. 2017 Feb 1;58(2):1337-1345. doi: 10.1167/iovs.16-20637.</t>
  </si>
  <si>
    <t>Invest Ophthalmol Vis Sci. 2017 Feb 1;58(2):1330-1336. doi: 10.1167/iovs.16-20789.</t>
  </si>
  <si>
    <t>Invest Ophthalmol Vis Sci. 2017 Feb 1;58(2):1314-1322. doi: 10.1167/iovs.16-20738.</t>
  </si>
  <si>
    <t>Invest Ophthalmol Vis Sci. 2017 Feb 1;58(2):1296-1303. doi: 10.1167/iovs.16-20670.</t>
  </si>
  <si>
    <t>Invest Ophthalmol Vis Sci. 2017 Feb 1;58(2):1283-1287. doi: 10.1167/iovs.16-21374.</t>
  </si>
  <si>
    <t>Invest Ophthalmol Vis Sci. 2017 Feb 1;58(2):1274-1282. doi: 10.1167/iovs.16-20505.</t>
  </si>
  <si>
    <t>Invest Ophthalmol Vis Sci. 2017 Feb 1;58(2):1266-1273. doi: 10.1167/iovs.16-21082.</t>
  </si>
  <si>
    <t>Invest Ophthalmol Vis Sci. 2017 Feb 1;58(2):1256-1265. doi: 10.1167/iovs.16-21130.</t>
  </si>
  <si>
    <t>Invest Ophthalmol Vis Sci. 2017 Feb 1;58(2):1246-1255. doi: 10.1167/iovs.16-21115.</t>
  </si>
  <si>
    <t>Invest Ophthalmol Vis Sci. 2017 Feb 1;58(2):1237-1245. doi: 10.1167/iovs.16-21272.</t>
  </si>
  <si>
    <t>Invest Ophthalmol Vis Sci. 2017 Feb 1;58(2):1218-1227. doi: 10.1167/iovs.16-21100.</t>
  </si>
  <si>
    <t>Invest Ophthalmol Vis Sci. 2017 Feb 1;58(2):1208-1217. doi: 10.1167/iovs.16-20539.</t>
  </si>
  <si>
    <t>JAMA Ophthalmol. 2017 Apr 1;135(4):313-319. doi: 10.1001/jamaophthalmol.2017.0017.</t>
  </si>
  <si>
    <t>PLoS One. 2017 Feb 27;12(2):e0172612. doi: 10.1371/journal.pone.0172612. eCollection 2017.</t>
  </si>
  <si>
    <t>PLoS One. 2017 Feb 27;12(2):e0171153. doi: 10.1371/journal.pone.0171153. eCollection 2017.</t>
  </si>
  <si>
    <t>Clin Exp Rheumatol. 2017 May-Jun;35 Suppl 105(3):28-34. Epub 2017 Feb 24.</t>
  </si>
  <si>
    <t>Eur Rev Med Pharmacol Sci. 2017 Feb;21(3):446-453.</t>
  </si>
  <si>
    <t>Brain Behav. 2016 Dec 5;7(2):e00616. doi: 10.1002/brb3.616. eCollection 2017 Feb.</t>
  </si>
  <si>
    <t>Brain Behav. 2016 Dec 18;7(2):e00592. doi: 10.1002/brb3.592. eCollection 2017 Feb.</t>
  </si>
  <si>
    <t>Exp Eye Res. 2017 Jun;159:16-22. doi: 10.1016/j.exer.2017.02.010. Epub 2017 Feb 24. Review.</t>
  </si>
  <si>
    <t>Exp Eye Res. 2017 Dec;165:151-163. doi: 10.1016/j.exer.2017.02.011. Epub 2017 Feb 24.</t>
  </si>
  <si>
    <t>J Autoimmun. 2017 Jun;80:65-76. doi: 10.1016/j.jaut.2017.02.006. Epub 2017 Feb 24.</t>
  </si>
  <si>
    <t>Ophthalmology. 2017 Jun;124(6):828-834. doi: 10.1016/j.ophtha.2017.01.031. Epub 2017 Feb 24.</t>
  </si>
  <si>
    <t>Graefes Arch Clin Exp Ophthalmol. 2017 Jun;255(6):1133-1140. doi: 10.1007/s00417-017-3624-y. Epub 2017 Feb 25.</t>
  </si>
  <si>
    <t>Graefes Arch Clin Exp Ophthalmol. 2017 May;255(5):973-978. doi: 10.1007/s00417-017-3621-1. Epub 2017 Feb 25.</t>
  </si>
  <si>
    <t>Acta Diabetol. 2017 May;54(5):489-497. doi: 10.1007/s00592-017-0971-4. Epub 2017 Feb 25.</t>
  </si>
  <si>
    <t>Dis Model Mech. 2017 Apr 1;10(4):475-485. doi: 10.1242/dmm.027888. Epub 2017 Feb 24.</t>
  </si>
  <si>
    <t>BMJ Case Rep. 2017 Feb 24;2017. pii: bcr2016217382. doi: 10.1136/bcr-2016-217382.</t>
  </si>
  <si>
    <t>Ophthalmology. 2017 Jun;124(6):757-767. doi: 10.1016/j.ophtha.2017.01.021. Epub 2017 Feb 23.</t>
  </si>
  <si>
    <t>Ophthalmology. 2017 May;124(5):679-687. doi: 10.1016/j.ophtha.2017.01.009. Epub 2017 Feb 23.</t>
  </si>
  <si>
    <t>Ophthalmology. 2017 Jun;124(6):873-883. doi: 10.1016/j.ophtha.2017.01.029. Epub 2017 Feb 23.</t>
  </si>
  <si>
    <t>Am J Ophthalmol. 2017 May;177:131-138. doi: 10.1016/j.ajo.2017.02.015. Epub 2017 Feb 22.</t>
  </si>
  <si>
    <t>Am J Ophthalmol. 2017 May;177:81-89. doi: 10.1016/j.ajo.2017.02.014. Epub 2017 Feb 22.</t>
  </si>
  <si>
    <t>Am J Ophthalmol. 2017 May;177:169-174. doi: 10.1016/j.ajo.2017.02.016. Epub 2017 Feb 22.</t>
  </si>
  <si>
    <t>Am J Ophthalmol. 2017 May;177:69-76. doi: 10.1016/j.ajo.2017.02.013. Epub 2017 Feb 22.</t>
  </si>
  <si>
    <t>Am J Ophthalmol. 2017 May;177:116-125. doi: 10.1016/j.ajo.2017.02.017. Epub 2017 Feb 22.</t>
  </si>
  <si>
    <t xml:space="preserve">Can J Ophthalmol. 2017 Feb;52(1):e41-e44. doi: 10.1016/j.jcjo.2016.09.017. Epub 2017 Jan 5. No abstract available. </t>
  </si>
  <si>
    <t xml:space="preserve">Can J Ophthalmol. 2017 Feb;52(1):e38-e41. doi: 10.1016/j.jcjo.2016.08.001. Epub 2016 Nov 17. No abstract available. </t>
  </si>
  <si>
    <t xml:space="preserve">Can J Ophthalmol. 2017 Feb;52(1):e31-e38. doi: 10.1016/j.jcjo.2016.07.017. Epub 2016 Nov 18. No abstract available. </t>
  </si>
  <si>
    <t xml:space="preserve">Can J Ophthalmol. 2017 Feb;52(1):e30-e31. doi: 10.1016/j.jcjo.2016.08.003. Epub 2016 Nov 16. No abstract available. </t>
  </si>
  <si>
    <t xml:space="preserve">Can J Ophthalmol. 2017 Feb;52(1):e28-e29. doi: 10.1016/j.jcjo.2016.08.002. Epub 2017 Jan 3. No abstract available. </t>
  </si>
  <si>
    <t>Can J Ophthalmol. 2017 Feb;52(1):e22-e25. doi: 10.1016/j.jcjo.2016.09.010. Review.</t>
  </si>
  <si>
    <t xml:space="preserve">Can J Ophthalmol. 2017 Feb;52(1):e19-e22. doi: 10.1016/j.jcjo.2016.07.014. Epub 2016 Nov 17. No abstract available. </t>
  </si>
  <si>
    <t xml:space="preserve">Can J Ophthalmol. 2017 Feb;52(1):e11-e13. doi: 10.1016/j.jcjo.2016.06.008. Epub 2016 Aug 31. Review. No abstract available. </t>
  </si>
  <si>
    <t>Can J Ophthalmol. 2017 Feb;52(1):99-106. doi: 10.1016/j.jcjo.2016.06.018. Epub 2016 Sep 7.</t>
  </si>
  <si>
    <t>Can J Ophthalmol. 2017 Feb;52(1):92-98. doi: 10.1016/j.jcjo.2016.07.011. Epub 2016 Nov 23.</t>
  </si>
  <si>
    <t>Can J Ophthalmol. 2017 Feb;52(1):9-12. doi: 10.1016/j.jcjo.2016.07.009. Epub 2016 Nov 16.</t>
  </si>
  <si>
    <t>Can J Ophthalmol. 2017 Feb;52(1):85-91. doi: 10.1016/j.jcjo.2016.06.007. Epub 2016 Aug 31.</t>
  </si>
  <si>
    <t>Can J Ophthalmol. 2017 Feb;52(1):80-84. doi: 10.1016/j.jcjo.2016.07.018. Epub 2016 Nov 18.</t>
  </si>
  <si>
    <t>Can J Ophthalmol. 2017 Feb;52(1):74-79. doi: 10.1016/j.jcjo.2016.07.005. Epub 2016 Sep 7.</t>
  </si>
  <si>
    <t>Can J Ophthalmol. 2017 Feb;52(1):69-73. doi: 10.1016/j.jcjo.2016.07.008. Epub 2016 Nov 17.</t>
  </si>
  <si>
    <t>Can J Ophthalmol. 2017 Feb;52(1):61-68. doi: 10.1016/j.jcjo.2016.07.019. Epub 2016 Dec 7.</t>
  </si>
  <si>
    <t>Can J Ophthalmol. 2017 Feb;52(1):54-60. doi: 10.1016/j.jcjo.2016.07.026. Epub 2016 Nov 18.</t>
  </si>
  <si>
    <t>Can J Ophthalmol. 2017 Feb;52(1):48-53. doi: 10.1016/j.jcjo.2016.07.020. Epub 2016 Nov 18.</t>
  </si>
  <si>
    <t>Can J Ophthalmol. 2017 Feb;52(1):42-47. doi: 10.1016/j.jcjo.2016.07.016. Epub 2016 Nov 18.</t>
  </si>
  <si>
    <t>Can J Ophthalmol. 2017 Feb;52(1):4-8. doi: 10.1016/j.jcjo.2016.06.001. Epub 2016 Oct 1.</t>
  </si>
  <si>
    <t>Can J Ophthalmol. 2017 Feb;52(1):34-41. doi: 10.1016/j.jcjo.2016.08.004. Epub 2016 Nov 17.</t>
  </si>
  <si>
    <t>Can J Ophthalmol. 2017 Feb;52(1):30-33. doi: 10.1016/j.jcjo.2016.08.009. Epub 2016 Nov 16.</t>
  </si>
  <si>
    <t>Can J Ophthalmol. 2017 Feb;52(1):26-29. doi: 10.1016/j.jcjo.2016.07.021. Epub 2016 Nov 17.</t>
  </si>
  <si>
    <t>Can J Ophthalmol. 2017 Feb;52(1):20-25. doi: 10.1016/j.jcjo.2016.07.025. Epub 2016 Nov 25.</t>
  </si>
  <si>
    <t>Can J Ophthalmol. 2017 Feb;52(1):13-19. doi: 10.1016/j.jcjo.2016.05.015. Epub 2016 Oct 1.</t>
  </si>
  <si>
    <t>Can J Ophthalmol. 2017 Feb;52(1):125-136. doi: 10.1016/j.jcjo.2016.07.015. Epub 2016 Nov 28. Review.</t>
  </si>
  <si>
    <t>Can J Ophthalmol. 2017 Feb;52(1):114-124. doi: 10.1016/j.jcjo.2016.07.013. Epub 2016 Nov 17. Review.</t>
  </si>
  <si>
    <t>Can J Ophthalmol. 2017 Feb;52(1):107-113. doi: 10.1016/j.jcjo.2016.08.011. Epub 2016 Nov 16.</t>
  </si>
  <si>
    <t>Mol Ther. 2017 Jul 5;25(7):1606-1615. doi: 10.1016/j.ymthe.2017.01.014. Epub 2017 Feb 22.</t>
  </si>
  <si>
    <t>Parkinsonism Relat Disord. 2017 Apr;37:36-42. doi: 10.1016/j.parkreldis.2016.12.006. Epub 2016 Dec 14.</t>
  </si>
  <si>
    <t>J Allergy Clin Immunol. 2017 Aug;140(2):486-496. doi: 10.1016/j.jaci.2016.11.043. Epub 2017 Feb 21.</t>
  </si>
  <si>
    <t>J Endocrinol Invest. 2017 Jul;40(7):733-740. doi: 10.1007/s40618-017-0626-x. Epub 2017 Feb 24.</t>
  </si>
  <si>
    <t>Graefes Arch Clin Exp Ophthalmol. 2017 May;255(5):893-902. doi: 10.1007/s00417-017-3586-0. Epub 2017 Feb 24.</t>
  </si>
  <si>
    <t>Graefes Arch Clin Exp Ophthalmol. 2017 Jun;255(6):1245-1250. doi: 10.1007/s00417-017-3623-z. Epub 2017 Feb 24.</t>
  </si>
  <si>
    <t>J Neurosci. 2017 Mar 22;37(12):3294-3310. doi: 10.1523/JNEUROSCI.2717-16.2017. Epub 2017 Feb 24.</t>
  </si>
  <si>
    <t>Hum Pathol. 2017 May;63:70-78. doi: 10.1016/j.humpath.2017.02.006. Epub 2017 Feb 22.</t>
  </si>
  <si>
    <t>J Med Case Rep. 2017 Feb 25;11(1):53. doi: 10.1186/s13256-017-1201-y.</t>
  </si>
  <si>
    <t>BMC Ophthalmol. 2017 Feb 24;17(1):19. doi: 10.1186/s12886-017-0406-6.</t>
  </si>
  <si>
    <t>PLoS One. 2017 Feb 24;12(2):e0172635. doi: 10.1371/journal.pone.0172635. eCollection 2017.</t>
  </si>
  <si>
    <t>PLoS One. 2017 Feb 24;12(2):e0172014. doi: 10.1371/journal.pone.0172014. eCollection 2017.</t>
  </si>
  <si>
    <t>PLoS One. 2017 Feb 24;12(2):e0172854. doi: 10.1371/journal.pone.0172854. eCollection 2017.</t>
  </si>
  <si>
    <t>Plast Reconstr Surg. 2017 Mar;139(3):628e-637e. doi: 10.1097/PRS.0000000000003094.</t>
  </si>
  <si>
    <t>Optom Vis Sci. 2017 Apr;94(4):505-510. doi: 10.1097/OPX.0000000000001061.</t>
  </si>
  <si>
    <t>Optom Vis Sci. 2017 Apr;94(4):482-486. doi: 10.1097/OPX.0000000000001059.</t>
  </si>
  <si>
    <t>Optom Vis Sci. 2017 May;94(5):626-629. doi: 10.1097/OPX.0000000000001058.</t>
  </si>
  <si>
    <t>J Glaucoma. 2017 May;26(5):478-485. doi: 10.1097/IJG.0000000000000653.</t>
  </si>
  <si>
    <t>J Glaucoma. 2017 Jun;26(6):e187-e189. doi: 10.1097/IJG.0000000000000644.</t>
  </si>
  <si>
    <t>J Glaucoma. 2017 May;26(5):e171-e173. doi: 10.1097/IJG.0000000000000642.</t>
  </si>
  <si>
    <t>J Glaucoma. 2017 May;26(5):466-472. doi: 10.1097/IJG.0000000000000652.</t>
  </si>
  <si>
    <t>J Glaucoma. 2017 May;26(5):438-443. doi: 10.1097/IJG.0000000000000649.</t>
  </si>
  <si>
    <t>J Glaucoma. 2017 Apr;26(4):e163-e164. doi: 10.1097/IJG.0000000000000570.</t>
  </si>
  <si>
    <t>J Glaucoma. 2017 May;26(5):450-458. doi: 10.1097/IJG.0000000000000647.</t>
  </si>
  <si>
    <t>J Glaucoma. 2017 May;26(5):444-449. doi: 10.1097/IJG.0000000000000646.</t>
  </si>
  <si>
    <t>J Immunother. 2017 Apr;40(3):114-116. doi: 10.1097/CJI.0000000000000161. Review.</t>
  </si>
  <si>
    <t>J Proteome Res. 2017 Apr 7;16(4):1797-1805. doi: 10.1021/acs.jproteome.7b00073. Epub 2017 Mar 7.</t>
  </si>
  <si>
    <t>Eye (Lond). 2017 Jun;31(6):924-930. doi: 10.1038/eye.2017.18. Epub 2017 Feb 24.</t>
  </si>
  <si>
    <t>Eye (Lond). 2017 Jun;31(6):916-923. doi: 10.1038/eye.2017.13. Epub 2017 Feb 24.</t>
  </si>
  <si>
    <t>Eye (Lond). 2017 Mar;31(3):353-363. doi: 10.1038/eye.2017.2. Epub 2017 Feb 24.</t>
  </si>
  <si>
    <t>Eur J Ophthalmol. 2017 Mar 10;27(2):e54-e56. doi: 10.5301/ejo.5000876.</t>
  </si>
  <si>
    <t>Eur J Ophthalmol. 2017 Mar 10;27(2):e32-e34. doi: 10.5301/ejo.5000901.</t>
  </si>
  <si>
    <t>Eur J Ophthalmol. 2017 Mar 10;27(2):e35-e38. doi: 10.5301/ejo.5000872.</t>
  </si>
  <si>
    <t>Eur J Ophthalmol. 2017 Mar 10;27(2):e39-e45. doi: 10.5301/ejo.5000875.</t>
  </si>
  <si>
    <t>Eur J Ophthalmol. 2017 Mar 10;27(2):e50-e53. doi: 10.5301/ejo.5000874.</t>
  </si>
  <si>
    <t>Eur J Ophthalmol. 2017 Mar 10;27(2):235-239. doi: 10.5301/ejo.5000905. Epub 2017 Feb 22.</t>
  </si>
  <si>
    <t>Eur J Ophthalmol. 2017 Mar 10;27(2):e28-e31. doi: 10.5301/ejo.5000873.</t>
  </si>
  <si>
    <t>Eur J Ophthalmol. 2017 Mar 10;27(2):201-204. doi: 10.5301/ejo.5000878. Epub 2017 Feb 22.</t>
  </si>
  <si>
    <t>Eur J Neurol. 2017 Apr;24(4):652-658. doi: 10.1111/ene.13266. Epub 2017 Feb 24.</t>
  </si>
  <si>
    <t>Anat Rec (Hoboken). 2017 Jul;300(7):1348-1355. doi: 10.1002/ar.23583. Epub 2017 Mar 14.</t>
  </si>
  <si>
    <t>Handb Exp Pharmacol. 2017;240:339-376. doi: 10.1007/164_2017_2. Review.</t>
  </si>
  <si>
    <t>Aesthetic Plast Surg. 2017 Apr;41(2):339-345. doi: 10.1007/s00266-017-0780-8. Epub 2017 Feb 23.</t>
  </si>
  <si>
    <t>Graefes Arch Clin Exp Ophthalmol. 2017 May;255(5):913-921. doi: 10.1007/s00417-017-3588-y. Epub 2017 Feb 23.</t>
  </si>
  <si>
    <t>Br J Ophthalmol. 2017 Oct;101(10):1334-1339. doi: 10.1136/bjophthalmol-2016-309749. Epub 2017 Feb 23.</t>
  </si>
  <si>
    <t>Br J Ophthalmol. 2017 May;101(5):551-558. doi: 10.1136/bjophthalmol-2016-309814. Epub 2017 Feb 23. Review.</t>
  </si>
  <si>
    <t>BMJ Case Rep. 2017 Feb 23;2017. pii: bcr2016216867. doi: 10.1136/bcr-2016-216867.</t>
  </si>
  <si>
    <t>Arterioscler Thromb Vasc Biol. 2017 Apr;37(4):657-663. doi: 10.1161/ATVBAHA.116.308422. Epub 2017 Feb 23.</t>
  </si>
  <si>
    <t xml:space="preserve">BMJ. 2017 Feb 23;356:j643. doi: 10.1136/bmj.j643. No abstract available. </t>
  </si>
  <si>
    <t>Surv Ophthalmol. 2017 Nov - Dec;62(6):803-815. doi: 10.1016/j.survophthal.2017.02.002. Epub 2017 Feb 21. Review.</t>
  </si>
  <si>
    <t>Autoimmun Rev. 2017 Apr;16(4):385-390. doi: 10.1016/j.autrev.2017.02.009. Epub 2017 Feb 14. Review.</t>
  </si>
  <si>
    <t>J Proteomics. 2017 Apr 21;159:77-91. doi: 10.1016/j.jprot.2017.02.006. Epub 2017 Feb 13.</t>
  </si>
  <si>
    <t xml:space="preserve">Ann Emerg Med. 2017 Mar;69(3):e19-e20. doi: 10.1016/j.annemergmed.2016.09.045. No abstract available. </t>
  </si>
  <si>
    <t>J Neuroinflammation. 2017 Feb 23;14(1):42. doi: 10.1186/s12974-017-0820-y.</t>
  </si>
  <si>
    <t>ORL J Otorhinolaryngol Relat Spec. 2017;79(1-2):54-64. doi: 10.1159/000455727. Epub 2017 Feb 24. Review.</t>
  </si>
  <si>
    <t>ORL J Otorhinolaryngol Relat Spec. 2017;79(1-2):112-120. doi: 10.1159/000455720. Epub 2017 Feb 24. Review.</t>
  </si>
  <si>
    <t>ORL J Otorhinolaryngol Relat Spec. 2017;79(1-2):43-53. doi: 10.1159/000455722. Epub 2017 Feb 24. Review.</t>
  </si>
  <si>
    <t>Ophthalmologica. 2017;237(2):105-110. doi: 10.1159/000461785. Epub 2017 Feb 24.</t>
  </si>
  <si>
    <t>Cochrane Database Syst Rev. 2017 Feb 23;2:CD010746. doi: 10.1002/14651858.CD010746.pub2. Review.</t>
  </si>
  <si>
    <t>PLoS One. 2017 Feb 23;12(2):e0172363. doi: 10.1371/journal.pone.0172363. eCollection 2017.</t>
  </si>
  <si>
    <t>PLoS One. 2017 Feb 23;12(2):e0170752. doi: 10.1371/journal.pone.0170752. eCollection 2017.</t>
  </si>
  <si>
    <t xml:space="preserve">PLoS One. 2017 Feb 23;12(2):e0172634. doi: 10.1371/journal.pone.0172634. eCollection 2017. Erratum in: PLoS One. 2017 Mar 29;12 (3):e0175145. </t>
  </si>
  <si>
    <t>Cell Death Dis. 2017 Feb 23;8(2):e2621. doi: 10.1038/cddis.2017.50.</t>
  </si>
  <si>
    <t>Melanoma Res. 2017 Jun;27(3):243-250. doi: 10.1097/CMR.0000000000000343.</t>
  </si>
  <si>
    <t>J Craniofac Surg. 2017 Jun;28(4):1010-1012. doi: 10.1097/SCS.0000000000003632.</t>
  </si>
  <si>
    <t>J Craniofac Surg. 2017 Jun;28(4):e349-e351. doi: 10.1097/SCS.0000000000003600.</t>
  </si>
  <si>
    <t>J Craniofac Surg. 2017 Jun;28(4):e344-e349. doi: 10.1097/SCS.0000000000003583.</t>
  </si>
  <si>
    <t>J Craniofac Surg. 2017 Jun;28(4):1093-1095. doi: 10.1097/SCS.0000000000003574.</t>
  </si>
  <si>
    <t>Cornea. 2017 May;36(5):523-529. doi: 10.1097/ICO.0000000000001165.</t>
  </si>
  <si>
    <t>Lancet Neurol. 2017 Mar;16(3):189-199. doi: 10.1016/S1474-4422(16)30377-5. Epub 2017 Feb 15.</t>
  </si>
  <si>
    <t>Clin Exp Rheumatol. 2017 May-Jun;35(3):438-444. Epub 2017 Feb 20.</t>
  </si>
  <si>
    <t>Acta Ophthalmol. 2017 Jun;95(4):370-373. doi: 10.1111/aos.13355. Epub 2017 Feb 22.</t>
  </si>
  <si>
    <t>Methods Mol Biol. 2017;1553:25-39. doi: 10.1007/978-1-4939-6756-8_3.</t>
  </si>
  <si>
    <t>Metab Brain Dis. 2017 Apr;32(2):311-315. doi: 10.1007/s11011-017-9971-x. Epub 2017 Feb 22.</t>
  </si>
  <si>
    <t>Jpn J Ophthalmol. 2017 May;61(3):280-285. doi: 10.1007/s10384-017-0505-1. Epub 2017 Feb 22.</t>
  </si>
  <si>
    <t>Drugs. 2017 Apr;77(6):637-650. doi: 10.1007/s40265-017-0707-3. Review.</t>
  </si>
  <si>
    <t>Graefes Arch Clin Exp Ophthalmol. 2017 May;255(5):851-862. doi: 10.1007/s00417-017-3608-y. Epub 2017 Feb 22. Review.</t>
  </si>
  <si>
    <t xml:space="preserve">Pediatrics. 2017 Mar;139(3). pii: e20164290. doi: 10.1542/peds.2016-4290. Epub 2017 Feb 22. No abstract available. </t>
  </si>
  <si>
    <t>Pediatrics. 2017 Mar;139(3). pii: e20161821. doi: 10.1542/peds.2016-1821. Epub 2017 Feb 22.</t>
  </si>
  <si>
    <t>Sex Transm Infect. 2017 Sep;93(6):416-420. doi: 10.1136/sextrans-2016-052884. Epub 2017 Feb 21.</t>
  </si>
  <si>
    <t>BMJ Case Rep. 2017 Feb 22;2017. pii: bcr2016218908. doi: 10.1136/bcr-2016-218908.</t>
  </si>
  <si>
    <t>Am J Clin Nutr. 2017 Mar;105(3):758-767. doi: 10.3945/ajcn.116.140012. Epub 2017 Feb 22.</t>
  </si>
  <si>
    <t>Br J Ophthalmol. 2017 Apr;101(4):395-400. doi: 10.1136/bjophthalmol-2016-309691. Epub 2017 Feb 22.</t>
  </si>
  <si>
    <t>Br J Ophthalmol. 2017 Oct;101(10):1329-1333. doi: 10.1136/bjophthalmol-2016-309882. Epub 2017 Feb 22.</t>
  </si>
  <si>
    <t>Br J Ophthalmol. 2017 Oct;101(10):1436-1439. doi: 10.1136/bjophthalmol-2016-309845. Epub 2017 Feb 22.</t>
  </si>
  <si>
    <t>Br J Ophthalmol. 2017 Oct;101(10):1419-1422. doi: 10.1136/bjophthalmol-2016-310056. Epub 2017 Feb 22.</t>
  </si>
  <si>
    <t>Exp Eye Res. 2017 Jun;159:114-122. doi: 10.1016/j.exer.2017.02.009. Epub 2017 Feb 20.</t>
  </si>
  <si>
    <t>Immunity. 2017 Feb 21;46(2):167-169. doi: 10.1016/j.immuni.2017.02.008.</t>
  </si>
  <si>
    <t>BMC Ophthalmol. 2017 Feb 22;17(1):18. doi: 10.1186/s12886-017-0408-4.</t>
  </si>
  <si>
    <t>BMC Cancer. 2017 Feb 22;17(1):150. doi: 10.1186/s12885-017-3149-0.</t>
  </si>
  <si>
    <t>Clin Exp Optom. 2017 Nov;100(6):695-703. doi: 10.1111/cxo.12527. Epub 2017 Feb 22.</t>
  </si>
  <si>
    <t>Biomaterials. 2017 May;125:38-53. doi: 10.1016/j.biomaterials.2017.02.016. Epub 2017 Feb 16.</t>
  </si>
  <si>
    <t xml:space="preserve">Rev Assoc Med Bras (1992). 2017 Jan 1;63(1):7-9. doi: 10.1590/1806-9282.63.01.7. No abstract available. </t>
  </si>
  <si>
    <t>Arch Endocrinol Metab. 2017 Jul-Aug;61(4):374-381. doi: 10.1590/2359-3997000000252. Epub 2017 Feb 16.</t>
  </si>
  <si>
    <t>PLoS One. 2017 Feb 22;12(2):e0169816. doi: 10.1371/journal.pone.0169816. eCollection 2017.</t>
  </si>
  <si>
    <t xml:space="preserve">Retina. 2017 Mar;37(3):e29-e30. doi: 10.1097/IAE.0000000000001405. No abstract available. </t>
  </si>
  <si>
    <t>Retina. 2017 Mar;37(3):592-603. doi: 10.1097/IAE.0000000000001177.</t>
  </si>
  <si>
    <t>Retina. 2017 Mar;37(3):585-591. doi: 10.1097/IAE.0000000000001171.</t>
  </si>
  <si>
    <t>Retina. 2017 Mar;37(3):578-584. doi: 10.1097/IAE.0000000000001220.</t>
  </si>
  <si>
    <t>Retina. 2017 Mar;37(3):522-528. doi: 10.1097/IAE.0000000000001172.</t>
  </si>
  <si>
    <t>Retina. 2017 Mar;37(3):466-471. doi: 10.1097/IAE.0000000000001211.</t>
  </si>
  <si>
    <t>Retina. 2017 Mar;37(3):444-450. doi: 10.1097/IAE.0000000000001205.</t>
  </si>
  <si>
    <t>Medicine (Baltimore). 2017 Feb;96(8):e6118. doi: 10.1097/MD.0000000000006118.</t>
  </si>
  <si>
    <t>Optom Vis Sci. 2017 Mar;94(3):423-431. doi: 10.1097/OPX.0000000000001056.</t>
  </si>
  <si>
    <t>Optom Vis Sci. 2017 Mar;94(3):370-379. doi: 10.1097/OPX.0000000000001053.</t>
  </si>
  <si>
    <t>Optom Vis Sci. 2017 Mar;94(3):290-296. doi: 10.1097/OPX.0000000000001055.</t>
  </si>
  <si>
    <t>Cochrane Database Syst Rev. 2017 Feb 22;2:CD012131. doi: 10.1002/14651858.CD012131.pub2. Review.</t>
  </si>
  <si>
    <t>Eur J Hum Genet. 2017 May;25(5):591-599. doi: 10.1038/ejhg.2017.9. Epub 2017 Feb 22.</t>
  </si>
  <si>
    <t>Cerebellum. 2017 Jun;16(3):683-690. doi: 10.1007/s12311-017-0847-8.</t>
  </si>
  <si>
    <t>Neurol Sci. 2017 May;38(5):833-843. doi: 10.1007/s10072-017-2856-2. Epub 2017 Feb 21.</t>
  </si>
  <si>
    <t>Graefes Arch Clin Exp Ophthalmol. 2017 May;255(5):1027-1036. doi: 10.1007/s00417-017-3616-y. Epub 2017 Feb 22.</t>
  </si>
  <si>
    <t>Graefes Arch Clin Exp Ophthalmol. 2017 Apr;255(4):831-835. doi: 10.1007/s00417-017-3611-3. Epub 2017 Feb 21.</t>
  </si>
  <si>
    <t>Acta Diabetol. 2017 Jun;54(6):515-525. doi: 10.1007/s00592-017-0974-1. Epub 2017 Feb 22. Review.</t>
  </si>
  <si>
    <t>Mol Cancer Res. 2017 May;15(5):501-506. doi: 10.1158/1541-7786.MCR-17-0007. Epub 2017 Feb 21. Review.</t>
  </si>
  <si>
    <t>Acta Biomater. 2017 May;54:138-149. doi: 10.1016/j.actbio.2017.02.035. Epub 2017 Feb 20.</t>
  </si>
  <si>
    <t>Prog Retin Eye Res. 2017 May;58:89-114. doi: 10.1016/j.preteyeres.2017.02.001. Epub 2017 Feb 20. Review.</t>
  </si>
  <si>
    <t>Exp Eye Res. 2017 Apr;157:13-19. doi: 10.1016/j.exer.2017.02.005. Epub 2017 Feb 20. Review.</t>
  </si>
  <si>
    <t>Exp Eye Res. 2017 Apr;157:5-12. doi: 10.1016/j.exer.2017.02.006. Epub 2017 Feb 20. Review.</t>
  </si>
  <si>
    <t>Trends Genet. 2017 Apr;33(4):233-243. doi: 10.1016/j.tig.2017.01.007. Epub 2017 Feb 20. Review.</t>
  </si>
  <si>
    <t>BMC Health Serv Res. 2017 Feb 22;17(1):158. doi: 10.1186/s12913-017-2045-2.</t>
  </si>
  <si>
    <t>BMC Ophthalmol. 2017 Feb 21;17(1):17. doi: 10.1186/s12886-017-0414-6.</t>
  </si>
  <si>
    <t>BMC Infect Dis. 2017 Feb 21;17(1):165. doi: 10.1186/s12879-017-2264-5.</t>
  </si>
  <si>
    <t xml:space="preserve">BMC Neurol. 2017 Feb 21;17(1):38. doi: 10.1186/s12883-017-0811-8. Erratum in: BMC Neurol. 2017 May 2;17 (1):83. </t>
  </si>
  <si>
    <t>Clin Exp Optom. 2017 Nov;100(6):704-709. doi: 10.1111/cxo.12522. Epub 2017 Feb 21.</t>
  </si>
  <si>
    <t>Clin Exp Optom. 2017 Nov;100(6):590-594. doi: 10.1111/cxo.12521. Epub 2017 Feb 21.</t>
  </si>
  <si>
    <t>Cell Physiol Biochem. 2017;41(3):960-972. doi: 10.1159/000460514. Epub 2017 Feb 21.</t>
  </si>
  <si>
    <t>PLoS One. 2017 Feb 21;12(2):e0171940. doi: 10.1371/journal.pone.0171940. eCollection 2017.</t>
  </si>
  <si>
    <t>PLoS One. 2017 Feb 21;12(2):e0172306. doi: 10.1371/journal.pone.0172306. eCollection 2017.</t>
  </si>
  <si>
    <t>Pediatr Blood Cancer. 2017 Apr;64(4). doi: 10.1002/pbc.26270. Epub 2016 Nov 5.</t>
  </si>
  <si>
    <t>J Glaucoma. 2017 May;26(5):e168-e170. doi: 10.1097/IJG.0000000000000639.</t>
  </si>
  <si>
    <t>J Glaucoma. 2017 Jun;26(6):e180-e186. doi: 10.1097/IJG.0000000000000632.</t>
  </si>
  <si>
    <t>J Glaucoma. 2017 May;26(5):403-408. doi: 10.1097/IJG.0000000000000636.</t>
  </si>
  <si>
    <t>J Glaucoma. 2017 May;26(5):415-422. doi: 10.1097/IJG.0000000000000635.</t>
  </si>
  <si>
    <t>J Glaucoma. 2017 May;26(5):430-437. doi: 10.1097/IJG.0000000000000641.</t>
  </si>
  <si>
    <t>J Glaucoma. 2017 Apr;26(4):349-355. doi: 10.1097/IJG.0000000000000603.</t>
  </si>
  <si>
    <t>Ophthal Plast Reconstr Surg. 2018 Jan/Feb;34(1):74-78. doi: 10.1097/IOP.0000000000000877.</t>
  </si>
  <si>
    <t>Ophthal Plast Reconstr Surg. 2017 Jul/Aug;33(4):307-309. doi: 10.1097/IOP.0000000000000876.</t>
  </si>
  <si>
    <t>Ophthal Plast Reconstr Surg. 2017 Nov/Dec;33(6):e145-e146. doi: 10.1097/IOP.0000000000000882.</t>
  </si>
  <si>
    <t>Ophthal Plast Reconstr Surg. 2017 Nov/Dec;33(6):e141-e142. doi: 10.1097/IOP.0000000000000879.</t>
  </si>
  <si>
    <t>Ophthal Plast Reconstr Surg. 2017 Nov/Dec;33(6):e134-e138. doi: 10.1097/IOP.0000000000000867.</t>
  </si>
  <si>
    <t xml:space="preserve">Contact Dermatitis. 2017 Mar;76(3):190-192. doi: 10.1111/cod.12703. No abstract available. </t>
  </si>
  <si>
    <t xml:space="preserve">Am J Hematol. 2017 Jun;92(6):593-594. doi: 10.1002/ajh.24692. Epub 2017 Mar 20. No abstract available. </t>
  </si>
  <si>
    <t>Hum Genet. 2017 Apr;136(4):399-408. doi: 10.1007/s00439-017-1765-z. Epub 2017 Feb 20.</t>
  </si>
  <si>
    <t>Graefes Arch Clin Exp Ophthalmol. 2017 Jun;255(6):1101-1106. doi: 10.1007/s00417-017-3614-0. Epub 2017 Feb 20.</t>
  </si>
  <si>
    <t>Exp Eye Res. 2017 Oct;163:37-45. doi: 10.1016/j.exer.2017.02.008. Epub 2017 Feb 17. Review.</t>
  </si>
  <si>
    <t>Exp Eye Res. 2017 Feb;155:121-127. doi: 10.1016/j.exer.2017.02.007. Epub 2017 Feb 17.</t>
  </si>
  <si>
    <t>BMC Ophthalmol. 2017 Feb 20;17(1):16. doi: 10.1186/s12886-017-0405-7.</t>
  </si>
  <si>
    <t>BMC Ophthalmol. 2017 Feb 20;17(1):15. doi: 10.1186/s12886-017-0410-x.</t>
  </si>
  <si>
    <t>BMC Ophthalmol. 2017 Feb 20;17(1):14. doi: 10.1186/s12886-017-0413-7.</t>
  </si>
  <si>
    <t>Bone Marrow Transplant. 2017 Jun;52(6):878-882. doi: 10.1038/bmt.2017.9. Epub 2017 Feb 20.</t>
  </si>
  <si>
    <t>Mov Disord. 2017 Feb;32(2):193-202. doi: 10.1002/mds.26910. Review.</t>
  </si>
  <si>
    <t>Cochrane Database Syst Rev. 2017 Feb 20;2:CD010520. doi: 10.1002/14651858.CD010520.pub2. Review.</t>
  </si>
  <si>
    <t>Eur J Ophthalmol. 2017 Aug 30;27(5):596-600. doi: 10.5301/ejo.5000940. Epub 2017 Feb 8.</t>
  </si>
  <si>
    <t xml:space="preserve">Eur J Ophthalmol. 2017 May 11;27(3):e109. doi: 10.5301/ejo.5000931. No abstract available. </t>
  </si>
  <si>
    <t>Chin Med J (Engl). 2017 Feb 20;130(4):445-451. doi: 10.4103/0366-6999.199844.</t>
  </si>
  <si>
    <t>Arthritis Care Res (Hoboken). 2017 Dec;69(12):1895-1902. doi: 10.1002/acr.23224. Epub 2017 Nov 2.</t>
  </si>
  <si>
    <t>Diagn Cytopathol. 2017 Jun;45(6):561-564. doi: 10.1002/dc.23694. Epub 2017 Feb 20.</t>
  </si>
  <si>
    <t>Neuroscience. 2017 Apr 21;348:1-10. doi: 10.1016/j.neuroscience.2017.02.003. Epub 2017 Feb 13.</t>
  </si>
  <si>
    <t>J Oral Maxillofac Surg. 2017 Jul;75(7):1438-1441. doi: 10.1016/j.joms.2017.01.015. Epub 2017 Jan 26. Review.</t>
  </si>
  <si>
    <t>Cont Lens Anterior Eye. 2017 Jun;40(3):184-189. doi: 10.1016/j.clae.2017.01.003. Epub 2017 Feb 16.</t>
  </si>
  <si>
    <t>J Clin Neurosci. 2017 May;39:151-154. doi: 10.1016/j.jocn.2017.01.024. Epub 2017 Feb 16.</t>
  </si>
  <si>
    <t>Ophthalmology. 2017 Jun;124(6):822-827. doi: 10.1016/j.ophtha.2016.12.040. Epub 2017 Feb 16.</t>
  </si>
  <si>
    <t>Graefes Arch Clin Exp Ophthalmol. 2017 Jun;255(6):1093-1100. doi: 10.1007/s00417-017-3613-1. Epub 2017 Feb 18.</t>
  </si>
  <si>
    <t>Graefes Arch Clin Exp Ophthalmol. 2017 May;255(5):995-1001. doi: 10.1007/s00417-017-3610-4. Epub 2017 Feb 18.</t>
  </si>
  <si>
    <t>World Neurosurg. 2017 Apr;100:708.e1-708.e10. doi: 10.1016/j.wneu.2017.02.050. Epub 2017 Feb 16.</t>
  </si>
  <si>
    <t>World Neurosurg. 2017 May;101:722-730.e4. doi: 10.1016/j.wneu.2017.02.031. Epub 2017 Feb 16. Review.</t>
  </si>
  <si>
    <t>Toxicol In Vitro. 2017 Jun;41:21-29. doi: 10.1016/j.tiv.2017.02.006. Epub 2017 Feb 16.</t>
  </si>
  <si>
    <t>Immunol Lett. 2017 Apr;184:84-91. doi: 10.1016/j.imlet.2017.02.009. Epub 2017 Feb 16.</t>
  </si>
  <si>
    <t>Pediatr Neurol. 2017 Mar;68:44-48.e2. doi: 10.1016/j.pediatrneurol.2016.12.002. Epub 2017 Jan 4.</t>
  </si>
  <si>
    <t>Ophthalmology. 2017 May;124(5):657-666. doi: 10.1016/j.ophtha.2017.01.018. Epub 2017 Feb 14.</t>
  </si>
  <si>
    <t>Ophthalmology. 2017 Jun;124(6):768-775. doi: 10.1016/j.ophtha.2017.01.026. Epub 2017 Feb 14.</t>
  </si>
  <si>
    <t>J Diabetes Complications. 2017 Apr;31(4):675-678. doi: 10.1016/j.jdiacomp.2017.01.015. Epub 2017 Feb 2.</t>
  </si>
  <si>
    <t xml:space="preserve">BMJ. 2017 Feb 17;356:j809. doi: 10.1136/bmj.j809. No abstract available. </t>
  </si>
  <si>
    <t>Vision Res. 2017 Mar;132:3-33. doi: 10.1016/j.visres.2017.01.006. Epub 2017 Feb 27. Review.</t>
  </si>
  <si>
    <t>Am J Ophthalmol. 2017 May;177:90-99. doi: 10.1016/j.ajo.2017.02.007. Epub 2017 Feb 14.</t>
  </si>
  <si>
    <t>Am J Ophthalmol. 2017 May;177:44-57. doi: 10.1016/j.ajo.2017.02.003. Epub 2017 Feb 16.</t>
  </si>
  <si>
    <t>Am J Ophthalmol. 2017 May;177:77-80. doi: 10.1016/j.ajo.2017.02.006. Epub 2017 Feb 14.</t>
  </si>
  <si>
    <t>Ann Anat. 2017 May;211:78-87. doi: 10.1016/j.aanat.2017.01.007. Epub 2017 Feb 23.</t>
  </si>
  <si>
    <t>Acta Neuropathol Commun. 2017 Feb 17;5(1):15. doi: 10.1186/s40478-017-0417-9.</t>
  </si>
  <si>
    <t>Curr Opin Ophthalmol. 2017 May;28(3):267-275. doi: 10.1097/ICU.0000000000000367. Review.</t>
  </si>
  <si>
    <t>Eye (Lond). 2017 Jun;31(6):890-898. doi: 10.1038/eye.2017.7. Epub 2017 Feb 17.</t>
  </si>
  <si>
    <t>Eye (Lond). 2017 Jun;31(6):899-905. doi: 10.1038/eye.2017.9. Epub 2017 Feb 17.</t>
  </si>
  <si>
    <t>Eye (Lond). 2017 Jun;31(6):906-915. doi: 10.1038/eye.2017.14. Epub 2017 Feb 17.</t>
  </si>
  <si>
    <t>Eye (Lond). 2017 Jul;31(7):1106-1110. doi: 10.1038/eye.2017.10. Epub 2017 Feb 17.</t>
  </si>
  <si>
    <t>Eye (Lond). 2017 Jun;31(6):884-889. doi: 10.1038/eye.2016.322. Epub 2017 Feb 17.</t>
  </si>
  <si>
    <t>Cancer Med. 2017 Mar;6(3):619-630. doi: 10.1002/cam4.1010. Epub 2017 Feb 17.</t>
  </si>
  <si>
    <t>Acta Ophthalmol. 2017 Dec;95(8):e751-e755. doi: 10.1111/aos.13404. Epub 2017 Feb 16.</t>
  </si>
  <si>
    <t>Acta Ophthalmol. 2017 Nov;95(7):705-709. doi: 10.1111/aos.13411. Epub 2017 Feb 16.</t>
  </si>
  <si>
    <t>Acta Ophthalmol. 2017 Dec;95(8):759-767. doi: 10.1111/aos.13412. Epub 2017 Feb 16. Review.</t>
  </si>
  <si>
    <t>Ophthalmic Physiol Opt. 2017 Mar;37(2):160-176. doi: 10.1111/opo.12355.</t>
  </si>
  <si>
    <t>Ophthalmic Physiol Opt. 2017 Mar;37(2):191-201. doi: 10.1111/opo.12349.</t>
  </si>
  <si>
    <t>Ophthalmic Physiol Opt. 2017 Mar;37(2):128-140. doi: 10.1111/opo.12356.</t>
  </si>
  <si>
    <t>Ophthalmic Physiol Opt. 2017 Mar;37(2):177-183. doi: 10.1111/opo.12352.</t>
  </si>
  <si>
    <t>Ophthalmic Physiol Opt. 2017 Mar;37(2):202-211. doi: 10.1111/opo.12353.</t>
  </si>
  <si>
    <t>Ophthalmic Physiol Opt. 2017 Mar;37(2):225-233. doi: 10.1111/opo.12358.</t>
  </si>
  <si>
    <t>Ophthalmic Physiol Opt. 2017 Mar;37(2):151-159. doi: 10.1111/opo.12354.</t>
  </si>
  <si>
    <t>Ophthalmic Physiol Opt. 2017 Mar;37(2):212-224. doi: 10.1111/opo.12350. Review.</t>
  </si>
  <si>
    <t>Ophthalmic Physiol Opt. 2017 May;37(3):284-296. doi: 10.1111/opo.12361. Epub 2017 Feb 17.</t>
  </si>
  <si>
    <t>J Med Syst. 2017 Apr;41(4):49. doi: 10.1007/s10916-017-0695-6. Epub 2017 Feb 17.</t>
  </si>
  <si>
    <t>J Immunol Res. 2017;2017:4768408. doi: 10.1155/2017/4768408. Epub 2017 Jan 22.</t>
  </si>
  <si>
    <t>Biomed Res Int. 2017;2017:5712341. doi: 10.1155/2017/5712341. Epub 2017 Jan 22. Review.</t>
  </si>
  <si>
    <t>Mol Vis. 2017 Jan 28;23:20-25. eCollection 2017.</t>
  </si>
  <si>
    <t>Mediators Inflamm. 2017;2017:1460491. doi: 10.1155/2017/1460491. Epub 2017 Jan 22. Review.</t>
  </si>
  <si>
    <t xml:space="preserve">Science. 2017 Feb 17;355(6326):678. doi: 10.1126/science.355.6326.678. No abstract available. </t>
  </si>
  <si>
    <t>J Biol Chem. 2017 Apr 14;292(15):6225-6239. doi: 10.1074/jbc.M116.760314. Epub 2017 Feb 16.</t>
  </si>
  <si>
    <t>Genome Res. 2017 Mar;27(3):419-426. doi: 10.1101/gr.219089.116. Epub 2017 Feb 16.</t>
  </si>
  <si>
    <t>Am J Ophthalmol. 2017 May;177:34-43. doi: 10.1016/j.ajo.2017.02.002. Epub 2017 Feb 13.</t>
  </si>
  <si>
    <t>Am J Ophthalmol. 2017 May;177:58-68. doi: 10.1016/j.ajo.2017.02.004. Epub 2017 Feb 14.</t>
  </si>
  <si>
    <t>Am J Ophthalmol. 2017 May;177:27-33. doi: 10.1016/j.ajo.2017.02.001. Epub 2017 Feb 13.</t>
  </si>
  <si>
    <t>Neurol Neurochir Pol. 2017 Mar - Apr;51(2):190-193. doi: 10.1016/j.pjnns.2017.01.007. Epub 2017 Feb 3.</t>
  </si>
  <si>
    <t>Nutrients. 2017 Feb 9;9(2). pii: E120. doi: 10.3390/nu9020120. Review.</t>
  </si>
  <si>
    <t xml:space="preserve">Clin Exp Optom. 2017 Nov;100(6):732-734. doi: 10.1111/cxo.12516. Epub 2017 Feb 16. No abstract available. </t>
  </si>
  <si>
    <t>JAMA Ophthalmol. 2017 Apr 1;135(4):299-305. doi: 10.1001/jamaophthalmol.2016.5870.</t>
  </si>
  <si>
    <t>Invest Ophthalmol Vis Sci. 2017 Feb 1;58(2):1151-1157. doi: 10.1167/iovs.16-20460.</t>
  </si>
  <si>
    <t>JAMA Ophthalmol. 2017 Apr 1;135(4):306-312. doi: 10.1001/jamaophthalmol.2016.5877.</t>
  </si>
  <si>
    <t>JAMA Ophthalmol. 2017 Apr 1;135(4):379-382. doi: 10.1001/jamaophthalmol.2016.5883.</t>
  </si>
  <si>
    <t>Pediatr Int. 2017 Jun;59(6):704-710. doi: 10.1111/ped.13264. Epub 2017 Apr 24.</t>
  </si>
  <si>
    <t>PLoS One. 2017 Feb 16;12(2):e0172426. doi: 10.1371/journal.pone.0172426. eCollection 2017.</t>
  </si>
  <si>
    <t>PLoS One. 2017 Feb 16;12(2):e0172304. doi: 10.1371/journal.pone.0172304. eCollection 2017.</t>
  </si>
  <si>
    <t>PLoS One. 2017 Feb 16;12(2):e0171769. doi: 10.1371/journal.pone.0171769. eCollection 2017.</t>
  </si>
  <si>
    <t>PLoS One. 2017 Feb 16;12(2):e0172365. doi: 10.1371/journal.pone.0172365. eCollection 2017.</t>
  </si>
  <si>
    <t>N Z Med J. 2017 Feb 17;130(1450):89-93.</t>
  </si>
  <si>
    <t>N Z Med J. 2017 Feb 17;130(1450):78-88.</t>
  </si>
  <si>
    <t>N Z Med J. 2017 Feb 17;130(1450):69-77.</t>
  </si>
  <si>
    <t>Retina. 2017 Oct;37(10):1813-1819. doi: 10.1097/IAE.0000000000001537. Review.</t>
  </si>
  <si>
    <t>Medicine (Baltimore). 2017 Feb;96(7):e6096. doi: 10.1097/MD.0000000000006096.</t>
  </si>
  <si>
    <t>J Craniofac Surg. 2017 Jun;28(4):1030-1034. doi: 10.1097/SCS.0000000000003536.</t>
  </si>
  <si>
    <t>Cornea. 2017 Apr;36(4):448-451. doi: 10.1097/ICO.0000000000001161.</t>
  </si>
  <si>
    <t>Cornea. 2017 Apr;36(4):521-522. doi: 10.1097/ICO.0000000000001130.</t>
  </si>
  <si>
    <t>Cornea. 2017 Apr;36(4):511-514. doi: 10.1097/ICO.0000000000001162.</t>
  </si>
  <si>
    <t>Cochrane Database Syst Rev. 2017 Feb 16;2:CD006757. doi: 10.1002/14651858.CD006757.pub4. Review.</t>
  </si>
  <si>
    <t>Acta Ophthalmol. 2017 Dec;95(8):852-857. doi: 10.1111/aos.13383. Epub 2017 Feb 16.</t>
  </si>
  <si>
    <t>Acta Ophthalmol. 2017 Nov;95(7):741-747. doi: 10.1111/aos.13388. Epub 2017 Feb 15.</t>
  </si>
  <si>
    <t>Acta Ophthalmol. 2017 Nov;95(7):e641-e648. doi: 10.1111/aos.13304. Epub 2017 Feb 15.</t>
  </si>
  <si>
    <t>Acta Ophthalmol. 2017 Aug;95(5):498-502. doi: 10.1111/aos.13409. Epub 2017 Feb 15.</t>
  </si>
  <si>
    <t>Acta Ophthalmol. 2017 Dec;95(8):820-825. doi: 10.1111/aos.13385. Epub 2017 Feb 15.</t>
  </si>
  <si>
    <t>Acta Ophthalmol. 2017 Sep;95(6):576-582. doi: 10.1111/aos.13368. Epub 2017 Feb 15.</t>
  </si>
  <si>
    <t>Aesthetic Plast Surg. 2017 Apr;41(2):346-351. doi: 10.1007/s00266-017-0816-0. Epub 2017 Feb 15.</t>
  </si>
  <si>
    <t>Intern Med. 2017;56(4):419-423. doi: 10.2169/internalmedicine.56.7548. Epub 2017 Feb 15.</t>
  </si>
  <si>
    <t xml:space="preserve">BMJ Case Rep. 2017 Feb 15;2017. pii: bcr2017219433. doi: 10.1136/bcr-2017-219433. No abstract available. </t>
  </si>
  <si>
    <t>Br J Ophthalmol. 2017 Oct;101(10):1381-1385. doi: 10.1136/bjophthalmol-2016-309175. Epub 2017 Feb 15.</t>
  </si>
  <si>
    <t>Br J Ophthalmol. 2017 May;101(5):543-547. doi: 10.1136/bjophthalmol-2016-310040. Epub 2017 Feb 15.</t>
  </si>
  <si>
    <t>Mol Ther. 2017 Apr 5;25(4):917-927. doi: 10.1016/j.ymthe.2017.01.015. Epub 2017 Feb 13.</t>
  </si>
  <si>
    <t>BMC Ophthalmol. 2017 Feb 15;17(1):13. doi: 10.1186/s12886-017-0409-3.</t>
  </si>
  <si>
    <t>Int J STD AIDS. 2017 Oct;28(12):1224-1228. doi: 10.1177/0956462417694569. Epub 2017 Feb 15.</t>
  </si>
  <si>
    <t>Int J Surg Pathol. 2017 Jun;25(4):314-318. doi: 10.1177/1066896917693091. Epub 2017 Feb 15. Review.</t>
  </si>
  <si>
    <t>Ophthalmic Res. 2017;57(4):239-246. doi: 10.1159/000453528. Epub 2017 Feb 16.</t>
  </si>
  <si>
    <t>Biomaterials. 2017 Apr;124:157-168. doi: 10.1016/j.biomaterials.2017.02.006. Epub 2017 Feb 7.</t>
  </si>
  <si>
    <t>Cell Rep. 2017 Feb 14;18(7):1606-1613. doi: 10.1016/j.celrep.2017.01.014.</t>
  </si>
  <si>
    <t>N Engl J Med. 2017 Feb 16;376(7):617-628. doi: 10.1056/NEJMoa1605566.</t>
  </si>
  <si>
    <t>PLoS One. 2017 Feb 15;12(2):e0171636. doi: 10.1371/journal.pone.0171636. eCollection 2017.</t>
  </si>
  <si>
    <t>PLoS One. 2017 Feb 15;12(2):e0171880. doi: 10.1371/journal.pone.0171880. eCollection 2017.</t>
  </si>
  <si>
    <t>Cochrane Database Syst Rev. 2017 Feb 15;2:CD011080. doi: 10.1002/14651858.CD011080.pub2. Review.</t>
  </si>
  <si>
    <t>Z Rheumatol. 2017 Jun;76(5):458-460. doi: 10.1007/s00393-017-0269-5.</t>
  </si>
  <si>
    <t>Doc Ophthalmol. 2017 Apr;134(2):141-147. doi: 10.1007/s10633-017-9577-y. Epub 2017 Feb 14.</t>
  </si>
  <si>
    <t>Jpn J Ophthalmol. 2017 May;61(3):218-222. doi: 10.1007/s10384-017-0503-3. Epub 2017 Feb 14.</t>
  </si>
  <si>
    <t>Jpn J Ophthalmol. 2017 May;61(3):253-259. doi: 10.1007/s10384-017-0504-2. Epub 2017 Feb 14.</t>
  </si>
  <si>
    <t>Exp Brain Res. 2017 Apr;235(4):1269-1279. doi: 10.1007/s00221-017-4885-8. Epub 2017 Feb 14.</t>
  </si>
  <si>
    <t>Oxid Med Cell Longev. 2017;2017:3187594. doi: 10.1155/2017/3187594. Epub 2017 Jan 19. Review.</t>
  </si>
  <si>
    <t>BMJ Open. 2017 Feb 14;7(2):e012790. doi: 10.1136/bmjopen-2016-012790.</t>
  </si>
  <si>
    <t xml:space="preserve">BMJ Case Rep. 2017 Feb 14;2017. pii: bcr2016218952. doi: 10.1136/bcr-2016-218952. No abstract available. </t>
  </si>
  <si>
    <t>Ophthalmology. 2017 Apr;124(4):554-561. doi: 10.1016/j.ophtha.2016.12.016. Epub 2017 Feb 10.</t>
  </si>
  <si>
    <t>Ophthalmology. 2017 May;124(5):709-719. doi: 10.1016/j.ophtha.2017.01.004. Epub 2017 Feb 10.</t>
  </si>
  <si>
    <t>Ophthalmology. 2017 Jun;124(6):843-850. doi: 10.1016/j.ophtha.2017.01.002. Epub 2017 Feb 10.</t>
  </si>
  <si>
    <t>Ophthalmology. 2017 May;124(5):730-733. doi: 10.1016/j.ophtha.2017.01.010. Epub 2017 Feb 10.</t>
  </si>
  <si>
    <t>Anat Rec (Hoboken). 2017 Jul;300(7):1336-1347. doi: 10.1002/ar.23570. Epub 2017 Feb 25.</t>
  </si>
  <si>
    <t>J Vis. 2017 Feb 1;17(2):4. doi: 10.1167/17.2.4. Review.</t>
  </si>
  <si>
    <t>J Pediatr Ophthalmol Strabismus. 2017 Feb 14;54:e6-e8. doi: 10.3928/01913913-20170201-03.</t>
  </si>
  <si>
    <t>J Pediatr Ophthalmol Strabismus. 2017 Feb 14;54:e1-e5. doi: 10.3928/01913913-20170201-01.</t>
  </si>
  <si>
    <t>Invest Ophthalmol Vis Sci. 2017 Feb 1;58(2):1116-1131. doi: 10.1167/iovs.16-19998.</t>
  </si>
  <si>
    <t>Invest Ophthalmol Vis Sci. 2017 Feb 1;58(2):1110-1115. doi: 10.1167/iovs.16-20750.</t>
  </si>
  <si>
    <t>JAMA Ophthalmol. 2017 Mar 1;135(3):252-258. doi: 10.1001/jamaophthalmol.2016.5847.</t>
  </si>
  <si>
    <t>JAMA Ophthalmol. 2017 Mar 1;135(3):244-251. doi: 10.1001/jamaophthalmol.2016.5774.</t>
  </si>
  <si>
    <t>PLoS One. 2017 Feb 14;12(2):e0171467. doi: 10.1371/journal.pone.0171467. eCollection 2017.</t>
  </si>
  <si>
    <t xml:space="preserve">Retina. 2017 Jun;37(6):e73-e74. doi: 10.1097/IAE.0000000000001564. No abstract available. </t>
  </si>
  <si>
    <t>Retina. 2018 Jan;38(1):29-38. doi: 10.1097/IAE.0000000000001504.</t>
  </si>
  <si>
    <t>Retina. 2018 Jan;38(1):173-182. doi: 10.1097/IAE.0000000000001516.</t>
  </si>
  <si>
    <t xml:space="preserve">Retina. 2017 Nov;37(11):2188-2190. doi: 10.1097/IAE.0000000000001561. No abstract available. </t>
  </si>
  <si>
    <t>Optom Vis Sci. 2017 Apr;94(4):448-457. doi: 10.1097/OPX.0000000000001045.</t>
  </si>
  <si>
    <t>Clin Nucl Med. 2017 May;42(5):361-363. doi: 10.1097/RLU.0000000000001594.</t>
  </si>
  <si>
    <t>Ann Plast Surg. 2017 Mar;78(3 Suppl 2):S58-S60. doi: 10.1097/SAP.0000000000001007.</t>
  </si>
  <si>
    <t>Ophthal Plast Reconstr Surg. 2018 Jan/Feb;34(1):55-63. doi: 10.1097/IOP.0000000000000868.</t>
  </si>
  <si>
    <t>Ophthalmic Surg Lasers Imaging Retina. 2017 Feb 1;48(2):183-190. doi: 10.3928/23258160-20170130-15. Review.</t>
  </si>
  <si>
    <t>Ophthalmic Surg Lasers Imaging Retina. 2017 Feb 1;48(2):179-182. doi: 10.3928/23258160-20170130-14.</t>
  </si>
  <si>
    <t>Ophthalmic Surg Lasers Imaging Retina. 2017 Feb 1;48(2):175-178. doi: 10.3928/23258160-20170130-13.</t>
  </si>
  <si>
    <t>Ophthalmic Surg Lasers Imaging Retina. 2017 Feb 1;48(2):170-174. doi: 10.3928/23258160-20170130-12.</t>
  </si>
  <si>
    <t>Ophthalmic Surg Lasers Imaging Retina. 2017 Feb 1;48(2):167-169. doi: 10.3928/23258160-20170130-11.</t>
  </si>
  <si>
    <t>Ophthalmic Surg Lasers Imaging Retina. 2017 Feb 1;48(2):160-166. doi: 10.3928/23258160-20170130-10. Review.</t>
  </si>
  <si>
    <t>Ophthalmic Surg Lasers Imaging Retina. 2017 Feb 1;48(2):151-159. doi: 10.3928/23258160-20170130-09.</t>
  </si>
  <si>
    <t>Ophthalmic Surg Lasers Imaging Retina. 2017 Feb 1;48(2):143-150. doi: 10.3928/23258160-20170130-08.</t>
  </si>
  <si>
    <t>Ophthalmic Surg Lasers Imaging Retina. 2017 Feb 1;48(2):134-142. doi: 10.3928/23258160-20170130-07.</t>
  </si>
  <si>
    <t>Ophthalmic Surg Lasers Imaging Retina. 2017 Feb 1;48(2):126-133. doi: 10.3928/23258160-20170130-06.</t>
  </si>
  <si>
    <t>Ophthalmic Surg Lasers Imaging Retina. 2017 Feb 1;48(2):122-125. doi: 10.3928/23258160-20170130-05.</t>
  </si>
  <si>
    <t>Ophthalmic Surg Lasers Imaging Retina. 2017 Feb 1;48(2):114-121. doi: 10.3928/23258160-20170130-04.</t>
  </si>
  <si>
    <t>Ophthalmic Surg Lasers Imaging Retina. 2017 Feb 1;48(2):106-113. doi: 10.3928/23258160-20170130-03.</t>
  </si>
  <si>
    <t xml:space="preserve">Ophthalmic Surg Lasers Imaging Retina. 2017 Feb 1;48(2):100-104. doi: 10.3928/23258160-20170130-02. Review. No abstract available. </t>
  </si>
  <si>
    <t>Invest Ophthalmol Vis Sci. 2017 Feb 1;58(2):1054-1062. doi: 10.1167/iovs.16-20519.</t>
  </si>
  <si>
    <t>CNS Neurosci Ther. 2017 Apr;23(4):321-328. doi: 10.1111/cns.12676. Epub 2017 Feb 13.</t>
  </si>
  <si>
    <t xml:space="preserve">J Paediatr Child Health. 2017 Feb;53(2):198. doi: 10.1111/jpc.2_13275. No abstract available. </t>
  </si>
  <si>
    <t xml:space="preserve">J Paediatr Child Health. 2017 Feb;53(2):197. doi: 10.1111/jpc.1_13275. No abstract available. </t>
  </si>
  <si>
    <t>Clin Exp Optom. 2017 Jul;100(4):357-364. doi: 10.1111/cxo.12509. Epub 2017 Feb 14.</t>
  </si>
  <si>
    <t>Oxid Med Cell Longev. 2017;2017:9208489. doi: 10.1155/2017/9208489. Epub 2017 Jan 18. Review.</t>
  </si>
  <si>
    <t>Surv Ophthalmol. 2017 Nov - Dec;62(6):882-885. doi: 10.1016/j.survophthal.2017.02.001. Epub 2017 Feb 11.</t>
  </si>
  <si>
    <t>Pharm Biol. 2017 Dec;55(1):1089-1092. doi: 10.1080/13880209.2017.1285944.</t>
  </si>
  <si>
    <t>Int J Surg Pathol. 2017 Jun;25(4):368-373. doi: 10.1177/1066896917692098. Epub 2017 Feb 14.</t>
  </si>
  <si>
    <t>Stat Med. 2017 May 20;36(11):1754-1766. doi: 10.1002/sim.7251. Epub 2017 Feb 13.</t>
  </si>
  <si>
    <t>Klin Monbl Augenheilkd. 2017 Apr;234(4):551-555. doi: 10.1055/s-0042-123025. Epub 2017 Feb 13. Review.</t>
  </si>
  <si>
    <t>Klin Monbl Augenheilkd. 2017 Apr;234(4):483-486. doi: 10.1055/s-0042-121577. Epub 2017 Feb 13.</t>
  </si>
  <si>
    <t>Klin Monbl Augenheilkd. 2017 Apr;234(4):597-599. doi: 10.1055/s-0042-123172. Epub 2017 Feb 13.</t>
  </si>
  <si>
    <t>Klin Monbl Augenheilkd. 2017 Apr;234(4):520-523. doi: 10.1055/s-0042-123715. Epub 2017 Feb 13.</t>
  </si>
  <si>
    <t>Klin Monbl Augenheilkd. 2017 Apr;234(4):451-454. doi: 10.1055/s-0042-123516. Epub 2017 Feb 13.</t>
  </si>
  <si>
    <t>Horm Metab Res. 2017 Mar;49(3):180-184. doi: 10.1055/s-0043-100116. Epub 2017 Feb 13.</t>
  </si>
  <si>
    <t>Invest Ophthalmol Vis Sci. 2017 Feb 1;58(2):1076-1083. doi: 10.1167/iovs.16-20575.</t>
  </si>
  <si>
    <t>Invest Ophthalmol Vis Sci. 2017 Feb 1;58(2):1063-1075. doi: 10.1167/iovs.16-20734.</t>
  </si>
  <si>
    <t>Invest Ophthalmol Vis Sci. 2017 Feb 1;58(2):1045-1053. doi: 10.1167/iovs.16-20515.</t>
  </si>
  <si>
    <t>Invest Ophthalmol Vis Sci. 2017 Feb 1;58(2):1037-1044. doi: 10.1167/iovs.16-20607.</t>
  </si>
  <si>
    <t>Invest Ophthalmol Vis Sci. 2017 Feb 1;58(2):1028-1036. doi: 10.1167/iovs.16-20281.</t>
  </si>
  <si>
    <t>Cochrane Database Syst Rev. 2017 Feb 13;2:CD006364. doi: 10.1002/14651858.CD006364.pub3. Review.</t>
  </si>
  <si>
    <t>J Refract Surg. 2017 Feb 1;33(2):116-127. doi: 10.3928/1081597X-20161202-01. Review.</t>
  </si>
  <si>
    <t>J Refract Surg. 2017 Feb 1;33(2):110-115. doi: 10.3928/1081597X-20161027-02.</t>
  </si>
  <si>
    <t>J Refract Surg. 2017 Feb 1;33(2):104-109. doi: 10.3928/1081597X-20161102-01.</t>
  </si>
  <si>
    <t>J Refract Surg. 2017 Feb 1;33(2):96-103. doi: 10.3928/1081597X-20161102-02.</t>
  </si>
  <si>
    <t>J Refract Surg. 2017 Feb 1;33(2):89-95. doi: 10.3928/1081597X-20161122-01.</t>
  </si>
  <si>
    <t>J Refract Surg. 2017 Feb 1;33(2):84-88. doi: 10.3928/1081597X-20161117-01.</t>
  </si>
  <si>
    <t>J Refract Surg. 2017 Feb 1;33(2):79-83. doi: 10.3928/1081597X-20161206-05.</t>
  </si>
  <si>
    <t>Invest Ophthalmol Vis Sci. 2017 Feb 1;58(2):1008-1016. doi: 10.1167/iovs.16-20612.</t>
  </si>
  <si>
    <t>PLoS One. 2017 Feb 13;12(2):e0172120. doi: 10.1371/journal.pone.0172120. eCollection 2017.</t>
  </si>
  <si>
    <t>PLoS One. 2017 Feb 13;12(2):e0172168. doi: 10.1371/journal.pone.0172168. eCollection 2017.</t>
  </si>
  <si>
    <t>J Neuroophthalmol. 2017 Mar;37(1):17-23. doi: 10.1097/WNO.0000000000000411.</t>
  </si>
  <si>
    <t>Int J Biol Macromol. 2017 May;98:730-738. doi: 10.1016/j.ijbiomac.2017.01.129. Epub 2017 Feb 10.</t>
  </si>
  <si>
    <t>Vision Res. 2017 Apr;133:1-11. doi: 10.1016/j.visres.2017.01.002. Epub 2017 Feb 17.</t>
  </si>
  <si>
    <t>Zebrafish. 2017 Aug;14(4):343-356. doi: 10.1089/zeb.2016.1366. Epub 2017 Feb 13.</t>
  </si>
  <si>
    <t>Am J Hum Genet. 2017 Mar 2;100(3):523-536. doi: 10.1016/j.ajhg.2017.01.024. Epub 2017 Feb 9.</t>
  </si>
  <si>
    <t>Ophthalmologica. 2017;237(2):63-72. doi: 10.1159/000455355. Epub 2017 Feb 11.</t>
  </si>
  <si>
    <t>Ophthalmic Res. 2017;57(3):186-193. doi: 10.1159/000452421. Epub 2017 Feb 11.</t>
  </si>
  <si>
    <t>Diabetes Res Clin Pract. 2017 Apr;126:1-9. doi: 10.1016/j.diabres.2017.01.013. Epub 2017 Jan 29. Review.</t>
  </si>
  <si>
    <t>Curr Opin Struct Biol. 2017 Jun;44:111-118. doi: 10.1016/j.sbi.2017.01.005. Epub 2017 Feb 9. Review.</t>
  </si>
  <si>
    <t>Exp Mol Pathol. 2017 Apr;102(2):296-302. doi: 10.1016/j.yexmp.2017.02.004. Epub 2017 Feb 9.</t>
  </si>
  <si>
    <t>Surv Ophthalmol. 2017 Jul - Aug;62(4):462-492. doi: 10.1016/j.survophthal.2017.01.008. Epub 2017 Feb 9. Review.</t>
  </si>
  <si>
    <t>Am J Ophthalmol. 2017 May;177:17-26. doi: 10.1016/j.ajo.2017.01.032. Epub 2017 Feb 9.</t>
  </si>
  <si>
    <t>Eur J Radiol. 2017 Mar;88:88-94. doi: 10.1016/j.ejrad.2016.12.035. Epub 2017 Jan 4.</t>
  </si>
  <si>
    <t>Biomaterials. 2017 Apr;124:55-64. doi: 10.1016/j.biomaterials.2017.01.046. Epub 2017 Jan 31.</t>
  </si>
  <si>
    <t>Acta Med Iran. 2017 Jan;55(1):24-28.</t>
  </si>
  <si>
    <t>Surv Ophthalmol. 2017 Sep - Oct;62(5):591-610. doi: 10.1016/j.survophthal.2017.01.009. Epub 2017 Feb 8. Review.</t>
  </si>
  <si>
    <t>J Fish Dis. 2017 Sep;40(9):1195-1212. doi: 10.1111/jfd.12594. Epub 2017 Feb 11.</t>
  </si>
  <si>
    <t xml:space="preserve">Adv Ther. 2017 Mar;34(3):611-619. doi: 10.1007/s12325-017-0484-0. Epub 2017 Feb 10. Review. Erratum in: Adv Ther. 2017 May;34(5):1233. </t>
  </si>
  <si>
    <t>Jpn J Ophthalmol. 2017 May;61(3):286-291. doi: 10.1007/s10384-017-0501-5. Epub 2017 Feb 10.</t>
  </si>
  <si>
    <t>Jpn J Ophthalmol. 2017 May;61(3):245-252. doi: 10.1007/s10384-017-0502-4. Epub 2017 Feb 10.</t>
  </si>
  <si>
    <t>Ophthalmology. 2017 Apr;124(4):456-463. doi: 10.1016/j.ophtha.2016.11.022. Epub 2017 Feb 7.</t>
  </si>
  <si>
    <t>Ophthalmology. 2017 May;124(5):688-696. doi: 10.1016/j.ophtha.2017.01.005. Epub 2017 Feb 7.</t>
  </si>
  <si>
    <t>Comput Methods Programs Biomed. 2017 Feb;139:109-117. doi: 10.1016/j.cmpb.2016.11.001. Epub 2016 Nov 4.</t>
  </si>
  <si>
    <t>Oncotarget. 2017 Apr 18;8(16):27603-27615. doi: 10.18632/oncotarget.15178. Review.</t>
  </si>
  <si>
    <t>Adv Med Sci. 2017 Mar;62(1):45-51. doi: 10.1016/j.advms.2016.06.003. Epub 2016 Jun 22.</t>
  </si>
  <si>
    <t>PLoS One. 2017 Feb 10;12(2):e0171851. doi: 10.1371/journal.pone.0171851. eCollection 2017.</t>
  </si>
  <si>
    <t>PLoS One. 2017 Feb 10;12(2):e0171441. doi: 10.1371/journal.pone.0171441. eCollection 2017.</t>
  </si>
  <si>
    <t>PLoS Negl Trop Dis. 2017 Feb 10;11(2):e0005388. doi: 10.1371/journal.pntd.0005388. eCollection 2017 Feb.</t>
  </si>
  <si>
    <t xml:space="preserve">J Neuroophthalmol. 2017 Mar;37(1):65-69. doi: 10.1097/WNO.0000000000000471. Review. No abstract available. </t>
  </si>
  <si>
    <t xml:space="preserve">J Neuroophthalmol. 2017 Mar;37(1):56-64. doi: 10.1097/WNO.0000000000000476. Review. No abstract available. </t>
  </si>
  <si>
    <t>J Neuroophthalmol. 2017 Mar;37(1):48-52. doi: 10.1097/WNO.0000000000000474.</t>
  </si>
  <si>
    <t xml:space="preserve">J Neuroophthalmol. 2017 Mar;37(1):13-15. doi: 10.1097/WNO.0000000000000489. No abstract available. </t>
  </si>
  <si>
    <t xml:space="preserve">J Neuroophthalmol. 2017 Mar;37(1):3-6. doi: 10.1097/WNO.0000000000000419. Review. No abstract available. </t>
  </si>
  <si>
    <t>Ophthal Plast Reconstr Surg. 2017 Nov/Dec;33(6):e143-e144. doi: 10.1097/IOP.0000000000000878.</t>
  </si>
  <si>
    <t>IEEE Trans Med Imaging. 2017 Jun;36(6):1276-1286. doi: 10.1109/TMI.2017.2666045. Epub 2017 Feb 8.</t>
  </si>
  <si>
    <t>Eye (Lond). 2017 Jun;31(6):972-976. doi: 10.1038/eye.2016.297. Epub 2017 Feb 10.</t>
  </si>
  <si>
    <t>Eye (Lond). 2017 Jun;31(6):872-877. doi: 10.1038/eye.2016.325. Epub 2017 Feb 10.</t>
  </si>
  <si>
    <t>Eye (Lond). 2017 Jun;31(6):878-883. doi: 10.1038/eye.2017.6. Epub 2017 Feb 10.</t>
  </si>
  <si>
    <t>Am J Ophthalmol. 2017 May;177:1-8. doi: 10.1016/j.ajo.2017.01.031. Epub 2017 Feb 6.</t>
  </si>
  <si>
    <t>Cell Transplant. 2017 Jun 9;26(6):967-982. doi: 10.3727/096368917X694994. Epub 2017 Feb 9.</t>
  </si>
  <si>
    <t>Jpn J Ophthalmol. 2017 May;61(3):223-229. doi: 10.1007/s10384-017-0499-8. Epub 2017 Feb 9.</t>
  </si>
  <si>
    <t>Acta Neuropathol. 2017 Apr;133(4):597-612. doi: 10.1007/s00401-017-1682-1. Epub 2017 Feb 9.</t>
  </si>
  <si>
    <t>Clin Interv Aging. 2017 Jan 27;12:223-231. doi: 10.2147/CIA.S123173. eCollection 2017.</t>
  </si>
  <si>
    <t>Biosci Rep. 2017 Mar 15;37(2). pii: BSR20160611. doi: 10.1042/BSR20160611. Print 2017 Apr 30. Review.</t>
  </si>
  <si>
    <t>Br J Ophthalmol. 2017 Oct;101(10):1412-1418. doi: 10.1136/bjophthalmol-2016-309899. Epub 2017 Feb 9.</t>
  </si>
  <si>
    <t>Br J Ophthalmol. 2017 Sep;101(9):1168-1173. doi: 10.1136/bjophthalmol-2016-309790. Epub 2017 Feb 9.</t>
  </si>
  <si>
    <t>BMJ Case Rep. 2017 Feb 9;2017. pii: bcr2016218330. doi: 10.1136/bcr-2016-218330.</t>
  </si>
  <si>
    <t>Clin Exp Ophthalmol. 2017 Jul;45(5):448-454. doi: 10.1111/ceo.12929. Epub 2017 Mar 28.</t>
  </si>
  <si>
    <t>PLoS One. 2017 Feb 9;12(2):e0172056. doi: 10.1371/journal.pone.0172056. eCollection 2017.</t>
  </si>
  <si>
    <t>PLoS One. 2017 Feb 9;12(2):e0170531. doi: 10.1371/journal.pone.0170531. eCollection 2017.</t>
  </si>
  <si>
    <t>PLoS Negl Trop Dis. 2017 Feb 9;11(2):e0005378. doi: 10.1371/journal.pntd.0005378. eCollection 2017 Feb.</t>
  </si>
  <si>
    <t>Optom Vis Sci. 2017 Apr;94(4):487-495. doi: 10.1097/OPX.0000000000001049.</t>
  </si>
  <si>
    <t>J Exp Psychol Hum Percept Perform. 2017 Apr;43(4):729-740. doi: 10.1037/xhp0000344. Epub 2017 Feb 9.</t>
  </si>
  <si>
    <t>Clin Lab. 2017 Feb 1;63(2):379-383. doi: 10.7754/Clin.Lab.2016.160424.</t>
  </si>
  <si>
    <t xml:space="preserve">Cornea. 2017 Apr;36(4):e12-e13. doi: 10.1097/ICO.0000000000001156. No abstract available. </t>
  </si>
  <si>
    <t>Cornea. 2017 May;36(5):628-630. doi: 10.1097/ICO.0000000000001158.</t>
  </si>
  <si>
    <t>Cochrane Database Syst Rev. 2017 Feb 9;2:CD011075. doi: 10.1002/14651858.CD011075.pub2. Review.</t>
  </si>
  <si>
    <t>Am J Med Genet A. 2017 Apr;173(4):905-913. doi: 10.1002/ajmg.a.38088. Epub 2017 Feb 9.</t>
  </si>
  <si>
    <t>Clin Exp Ophthalmol. 2017 Aug;45(6):606-612. doi: 10.1111/ceo.12926. Epub 2017 Mar 3.</t>
  </si>
  <si>
    <t>Clin Exp Ophthalmol. 2017 Aug;45(6):592-597. doi: 10.1111/ceo.12927. Epub 2017 Mar 9.</t>
  </si>
  <si>
    <t xml:space="preserve">Am J Hematol. 2017 Jun;92(6):591-592. doi: 10.1002/ajh.24670. Epub 2017 Mar 4. No abstract available. </t>
  </si>
  <si>
    <t>Drugs. 2017 Mar;77(3):303-311. doi: 10.1007/s40265-017-0692-6. Review.</t>
  </si>
  <si>
    <t>Adv Ther. 2017 Mar;34(3):732-743. doi: 10.1007/s12325-017-0487-x. Epub 2017 Feb 8.</t>
  </si>
  <si>
    <t>J Artif Organs. 2017 Jun;20(2):158-165. doi: 10.1007/s10047-016-0943-4. Epub 2017 Feb 8.</t>
  </si>
  <si>
    <t>Eur J Endocrinol. 2017 May;176(5):591-602. doi: 10.1530/EJE-16-0757. Epub 2017 Feb 8. Review.</t>
  </si>
  <si>
    <t>BMJ Case Rep. 2017 Feb 8;2017. pii: bcr2016218660. doi: 10.1136/bcr-2016-218660.</t>
  </si>
  <si>
    <t>BMJ Case Rep. 2017 Feb 8;2017. pii: bcr2016217372. doi: 10.1136/bcr-2016-217372.</t>
  </si>
  <si>
    <t>Biochim Biophys Acta. 2017 May;1865(5):604-618. doi: 10.1016/j.bbapap.2017.02.003. Epub 2017 Feb 4.</t>
  </si>
  <si>
    <t>BMC Ophthalmol. 2017 Feb 8;17(1):11. doi: 10.1186/s12886-017-0404-8.</t>
  </si>
  <si>
    <t>BMC Ophthalmol. 2017 Feb 8;17(1):10. doi: 10.1186/s12886-017-0399-1.</t>
  </si>
  <si>
    <t>Ophthalmic Res. 2017;57(3):166-172. doi: 10.1159/000455235. Epub 2017 Feb 9.</t>
  </si>
  <si>
    <t>PLoS One. 2017 Feb 8;12(2):e0169858. doi: 10.1371/journal.pone.0169858. eCollection 2017.</t>
  </si>
  <si>
    <t>Nutrients. 2017 Feb 6;9(2). pii: E113. doi: 10.3390/nu9020113.</t>
  </si>
  <si>
    <t>Medicine (Baltimore). 2017 Feb;96(6):e6047. doi: 10.1097/MD.0000000000006047.</t>
  </si>
  <si>
    <t>Medicine (Baltimore). 2017 Feb;96(6):e6021. doi: 10.1097/MD.0000000000006021.</t>
  </si>
  <si>
    <t>Medicine (Baltimore). 2017 Feb;96(6):e6020. doi: 10.1097/MD.0000000000006020.</t>
  </si>
  <si>
    <t>Medicine (Baltimore). 2017 Feb;96(6):e5919. doi: 10.1097/MD.0000000000005919.</t>
  </si>
  <si>
    <t>J Craniofac Surg. 2017 Jun;28(4):980-982. doi: 10.1097/SCS.0000000000003502.</t>
  </si>
  <si>
    <t xml:space="preserve">N Engl J Med. 2017 Feb 9;376(6):561. doi: 10.1056/NEJMicm1507964. No abstract available. </t>
  </si>
  <si>
    <t>Ophthalmic Genet. 2017 Jan-Feb;38(1):22-33. doi: 10.1080/13816810.2016.1266667. Review.</t>
  </si>
  <si>
    <t>J Bone Miner Res. 2017 Jun;32(6):1368-1385. doi: 10.1002/jbmr.3098. Epub 2017 Apr 5.</t>
  </si>
  <si>
    <t>Protein Pept Lett. 2017;24(4):315-321. doi: 10.2174/0929866524666170206122616. Review.</t>
  </si>
  <si>
    <t>Vet Radiol Ultrasound. 2017 May;58(3):334-343. doi: 10.1111/vru.12478. Epub 2017 Feb 8.</t>
  </si>
  <si>
    <t>J Endocrinol Invest. 2017 May;40(5):547-553. doi: 10.1007/s40618-017-0608-z. Epub 2017 Feb 7.</t>
  </si>
  <si>
    <t>Doc Ophthalmol. 2017 Apr;134(2):89-97. doi: 10.1007/s10633-017-9575-0. Epub 2017 Feb 7.</t>
  </si>
  <si>
    <t>Purinergic Signal. 2017 Jun;13(2):249-258. doi: 10.1007/s11302-017-9556-5. Epub 2017 Feb 7.</t>
  </si>
  <si>
    <t>Jpn J Ophthalmol. 2017 May;61(3):271-279. doi: 10.1007/s10384-017-0500-6. Epub 2017 Feb 7.</t>
  </si>
  <si>
    <t>Graefes Arch Clin Exp Ophthalmol. 2017 May;255(5):1019-1025. doi: 10.1007/s00417-017-3596-y. Epub 2017 Feb 7.</t>
  </si>
  <si>
    <t>Br J Ophthalmol. 2017 Aug;101(8):1016-1021. doi: 10.1136/bjophthalmol-2016-309780. Epub 2017 Feb 7.</t>
  </si>
  <si>
    <t>J Allergy Clin Immunol Pract. 2017 Jul - Aug;5(4):1112-1118.e2. doi: 10.1016/j.jaip.2016.12.025. Epub 2017 Feb 4.</t>
  </si>
  <si>
    <t>Cont Lens Anterior Eye. 2017 Jun;40(3):170-174. doi: 10.1016/j.clae.2017.01.004. Epub 2017 Feb 4.</t>
  </si>
  <si>
    <t>Antioxid Redox Signal. 2017 Nov 1;27(13):913-930. doi: 10.1089/ars.2016.6844. Epub 2017 Mar 17.</t>
  </si>
  <si>
    <t>Ophthalmologica. 2017;237(3):159-166. doi: 10.1159/000455807. Epub 2017 Feb 8.</t>
  </si>
  <si>
    <t>Ophthalmologica. 2017;237(2):73-77. doi: 10.1159/000455805. Epub 2017 Feb 8.</t>
  </si>
  <si>
    <t>Ophthalmologica. 2017;237(3):167-172. doi: 10.1159/000456676. Epub 2017 Feb 8.</t>
  </si>
  <si>
    <t>Ophthalmic Res. 2017;57(4):224-229. doi: 10.1159/000455152. Epub 2017 Feb 8.</t>
  </si>
  <si>
    <t>Ophthalmologica. 2017;237(3):145-152. doi: 10.1159/000456083. Epub 2017 Feb 8.</t>
  </si>
  <si>
    <t>Early Hum Dev. 2017 Mar - Apr;106-107:1-5. doi: 10.1016/j.earlhumdev.2017.01.007. Epub 2017 Feb 4.</t>
  </si>
  <si>
    <t>Invest Ophthalmol Vis Sci. 2017 Feb 1;58(2):954-958. doi: 10.1167/iovs.16-20647.</t>
  </si>
  <si>
    <t>Invest Ophthalmol Vis Sci. 2017 Feb 1;58(2):944-953. doi: 10.1167/iovs.16-20474.</t>
  </si>
  <si>
    <t>Invest Ophthalmol Vis Sci. 2017 Feb 1;58(2):933-943. doi: 10.1167/iovs.16-19782.</t>
  </si>
  <si>
    <t>Invest Ophthalmol Vis Sci. 2017 Feb 1;58(2):924-932. doi: 10.1167/iovs.16-20571.</t>
  </si>
  <si>
    <t>Head Neck. 2017 Apr;39(4):E61-E68. doi: 10.1002/hed.24697. Epub 2017 Feb 7.</t>
  </si>
  <si>
    <t>Clin Exp Immunol. 2017 May;188(2):311-322. doi: 10.1111/cei.12939. Epub 2017 Mar 13.</t>
  </si>
  <si>
    <t>Cochrane Database Syst Rev. 2017 Feb 7;2:CD011965. doi: 10.1002/14651858.CD011965.pub2. Review.</t>
  </si>
  <si>
    <t>J Glaucoma. 2017 May;26(5):423-429. doi: 10.1097/IJG.0000000000000633.</t>
  </si>
  <si>
    <t>J Glaucoma. 2017 Apr;26(4):383-389. doi: 10.1097/IJG.0000000000000629.</t>
  </si>
  <si>
    <t>J Glaucoma. 2017 May;26(5):409-414. doi: 10.1097/IJG.0000000000000634.</t>
  </si>
  <si>
    <t>J Glaucoma. 2017 May;26(5):397-402. doi: 10.1097/IJG.0000000000000630.</t>
  </si>
  <si>
    <t>J Glaucoma. 2017 Jun;26(6):e177-e179. doi: 10.1097/IJG.0000000000000631.</t>
  </si>
  <si>
    <t>J Glaucoma. 2017 Apr;26(4):390-395. doi: 10.1097/IJG.0000000000000627. Review.</t>
  </si>
  <si>
    <t>Retina. 2017 Oct;37(10):1880-1887. doi: 10.1097/IAE.0000000000001428.</t>
  </si>
  <si>
    <t>Technol Cancer Res Treat. 2017 Jun;16(3):352-356. doi: 10.1177/1533034617690979. Epub 2017 Feb 7.</t>
  </si>
  <si>
    <t>Lasers Surg Med. 2017 Mar;49(3):225-232. doi: 10.1002/lsm.22645. Epub 2017 Feb 7.</t>
  </si>
  <si>
    <t>Int Urol Nephrol. 2017 Jun;49(6):1057-1062. doi: 10.1007/s11255-017-1521-2. Epub 2017 Feb 6.</t>
  </si>
  <si>
    <t>J Neurosci. 2017 Mar 1;37(9):2485-2503. doi: 10.1523/JNEUROSCI.3070-16.2017. Epub 2017 Feb 6.</t>
  </si>
  <si>
    <t>Comput Biol Med. 2017 Mar 1;82:80-86. doi: 10.1016/j.compbiomed.2017.01.018. Epub 2017 Jan 27.</t>
  </si>
  <si>
    <t>Diabetes Res Clin Pract. 2017 Mar;125:47-52. doi: 10.1016/j.diabres.2016.09.009. Epub 2016 Sep 21.</t>
  </si>
  <si>
    <t>Clin Imaging. 2017 May - Jun;43:28-31. doi: 10.1016/j.clinimag.2017.01.013. Epub 2017 Feb 1.</t>
  </si>
  <si>
    <t>Am J Ophthalmol. 2017 Apr;176:219-227. doi: 10.1016/j.ajo.2017.01.026. Epub 2017 Feb 5.</t>
  </si>
  <si>
    <t>Am J Pathol. 2017 Apr;187(4):713-723. doi: 10.1016/j.ajpath.2016.12.003. Epub 2017 Feb 4.</t>
  </si>
  <si>
    <t>PLoS One. 2017 Feb 6;12(2):e0170249. doi: 10.1371/journal.pone.0170249. eCollection 2017.</t>
  </si>
  <si>
    <t>Strabismus. 2017 Mar;25(1):23-32. doi: 10.1080/09273972.2016.1276940. Epub 2017 Feb 6. Review.</t>
  </si>
  <si>
    <t>Strabismus. 2017 Mar;25(1):17-22. doi: 10.1080/09273972.2016.1276939. Epub 2017 Feb 6.</t>
  </si>
  <si>
    <t>Strabismus. 2017 Mar;25(1):33-38. doi: 10.1080/09273972.2016.1276941. Epub 2017 Feb 6.</t>
  </si>
  <si>
    <t>Invest Ophthalmol Vis Sci. 2017 Feb 1;58(2):914-921. doi: 10.1167/iovs.16-20727.</t>
  </si>
  <si>
    <t>Invest Ophthalmol Vis Sci. 2017 Feb 1;58(2):907-913. doi: 10.1167/iovs.16-20742.</t>
  </si>
  <si>
    <t>PLoS One. 2017 Feb 6;12(2):e0171752. doi: 10.1371/journal.pone.0171752. eCollection 2017.</t>
  </si>
  <si>
    <t>Nat Genet. 2017 Mar;49(3):438-443. doi: 10.1038/ng.3786. Epub 2017 Feb 6.</t>
  </si>
  <si>
    <t>J Immunother. 2017 Feb/Mar;40(2):77-82. doi: 10.1097/CJI.0000000000000154.</t>
  </si>
  <si>
    <t>Retina. 2018 Jan;38(1):39-48. doi: 10.1097/IAE.0000000000001520.</t>
  </si>
  <si>
    <t>Clin Nucl Med. 2017 May;42(5):364-367. doi: 10.1097/RLU.0000000000001551.</t>
  </si>
  <si>
    <t>J Occup Environ Med. 2017 Feb;59(2):191-197. doi: 10.1097/JOM.0000000000000935.</t>
  </si>
  <si>
    <t>J Ocul Pharmacol Ther. 2017 May;33(4):235-239. doi: 10.1089/jop.2016.0118. Epub 2017 Feb 6. Review.</t>
  </si>
  <si>
    <t>Orbit. 2017 Feb;36(1):30-34. doi: 10.1080/01676830.2017.1279647. Epub 2017 Feb 6.</t>
  </si>
  <si>
    <t>J Ocul Pharmacol Ther. 2017 Apr;33(3):170-175. doi: 10.1089/jop.2016.0128. Epub 2017 Feb 6.</t>
  </si>
  <si>
    <t>Strabismus. 2017 Mar;25(1):1-4. doi: 10.1080/09273972.2016.1276936. Epub 2017 Feb 6.</t>
  </si>
  <si>
    <t>Eur J Ophthalmol. 2017 May 11;27(3):357-362. doi: 10.5301/ejo.5000929. Epub 2017 Feb 6.</t>
  </si>
  <si>
    <t>Eur J Ophthalmol. 2017 Jun 26;27(4):460-465. doi: 10.5301/ejo.5000935. Epub 2017 Jan 28.</t>
  </si>
  <si>
    <t>Eur J Ophthalmol. 2017 Aug 30;27(5):542-547. doi: 10.5301/ejo.5000939. Epub 2017 Feb 1.</t>
  </si>
  <si>
    <t>Eur Rev Med Pharmacol Sci. 2017 Jan;21(2):292-296.</t>
  </si>
  <si>
    <t>Int J Mol Sci. 2017 Feb 5;18(2). pii: E334. doi: 10.3390/ijms18020334.</t>
  </si>
  <si>
    <t xml:space="preserve">J Am Vet Med Assoc. 2017 Feb 15;250(4):371-376. doi: 10.2460/javma.250.4.371. No abstract available. </t>
  </si>
  <si>
    <t>Clin Exp Ophthalmol. 2017 Aug;45(6):625-631. doi: 10.1111/ceo.12925. Epub 2017 Mar 9. Review.</t>
  </si>
  <si>
    <t>J Vet Med Sci. 2017 Mar 23;79(3):579-583. doi: 10.1292/jvms.16-0537. Epub 2017 Feb 5.</t>
  </si>
  <si>
    <t>Ann Anat. 2017 May;211:13-20. doi: 10.1016/j.aanat.2017.01.003. Epub 2017 Feb 3.</t>
  </si>
  <si>
    <t>Am J Ophthalmol. 2017 Apr;176:236-243. doi: 10.1016/j.ajo.2017.01.025. Epub 2017 Feb 3.</t>
  </si>
  <si>
    <t>Am J Ophthalmol. 2017 May;177:9-16. doi: 10.1016/j.ajo.2017.01.024. Epub 2017 Feb 3.</t>
  </si>
  <si>
    <t>Brain Res Bull. 2017 Apr;130:173-179. doi: 10.1016/j.brainresbull.2017.01.017. Epub 2017 Feb 2.</t>
  </si>
  <si>
    <t>J Med Case Rep. 2017 Feb 6;11(1):32. doi: 10.1186/s13256-017-1214-6.</t>
  </si>
  <si>
    <t>Asia Pac J Ophthalmol (Phila). 2017 Jan-Feb;6(1):3-7. doi: 10.22608/APO.2016110.</t>
  </si>
  <si>
    <t>Asia Pac J Ophthalmol (Phila). 2017 Jan-Feb;6(1):45-49. doi: 10.1097/APO.0000000000000194.</t>
  </si>
  <si>
    <t>Asia Pac J Ophthalmol (Phila). 2017 Jan-Feb;6(1):33-36. doi: 10.22608/APO.201735.</t>
  </si>
  <si>
    <t>Asia Pac J Ophthalmol (Phila). 2017 Jan-Feb;6(1):40-44. doi: 10.22608/APO.2015197.</t>
  </si>
  <si>
    <t>Asia Pac J Ophthalmol (Phila). 2017 Jan-Feb;6(1):54-58. doi: 10.1097/APO.0000000000000211.</t>
  </si>
  <si>
    <t>Asia Pac J Ophthalmol (Phila). 2017 Jan-Feb;6(1):37-39. doi: 10.22608/APO.201690.</t>
  </si>
  <si>
    <t>Asia Pac J Ophthalmol (Phila). 2017 Jan-Feb;6(1):8-12. doi: 10.22608/APO.2015156.</t>
  </si>
  <si>
    <t>Asia Pac J Ophthalmol (Phila). 2017 Jan-Feb;6(1):13-20. doi: 10.1097/APO.0000000000000199.</t>
  </si>
  <si>
    <t>Asia Pac J Ophthalmol (Phila). 2017 Jan-Feb;6(1):28-32. doi: 10.22608/APO.201616.</t>
  </si>
  <si>
    <t>Asia Pac J Ophthalmol (Phila). 2017 Jan-Feb;6(1):94-103. doi: 10.22608/APO.201698. Review.</t>
  </si>
  <si>
    <t>Asia Pac J Ophthalmol (Phila). 2017 Jan-Feb;6(1):64-69. doi: 10.22608/APO.201613. Review.</t>
  </si>
  <si>
    <t>Asia Pac J Ophthalmol (Phila). 2017 Jan-Feb;6(1):50-53. doi: 10.1097/APO.0000000000000202.</t>
  </si>
  <si>
    <t>Asia Pac J Ophthalmol (Phila). 2017 Jan-Feb;6(1):80-93. doi: 10.22608/APO.2016126. Review.</t>
  </si>
  <si>
    <t>Asia Pac J Ophthalmol (Phila). 2017 Jan-Feb;6(1):21-27. doi: 10.1097/APO.0000000000000201.</t>
  </si>
  <si>
    <t>Graefes Arch Clin Exp Ophthalmol. 2017 May;255(5):1013-1018. doi: 10.1007/s00417-017-3593-1. Epub 2017 Feb 4.</t>
  </si>
  <si>
    <t>Graefes Arch Clin Exp Ophthalmol. 2017 May;255(5):963-972. doi: 10.1007/s00417-017-3595-z. Epub 2017 Feb 4.</t>
  </si>
  <si>
    <t>Graefes Arch Clin Exp Ophthalmol. 2017 Jun;255(6):1085-1092. doi: 10.1007/s00417-017-3606-0. Epub 2017 Feb 4.</t>
  </si>
  <si>
    <t>Graefes Arch Clin Exp Ophthalmol. 2017 Jun;255(6):1073-1078. doi: 10.1007/s00417-017-3598-9. Epub 2017 Feb 4.</t>
  </si>
  <si>
    <t>Exp Mol Pathol. 2017 Apr;102(2):198-202. doi: 10.1016/j.yexmp.2017.01.016. Epub 2017 Feb 1.</t>
  </si>
  <si>
    <t>J Diabetes Complications. 2017 Apr;31(4):721-725. doi: 10.1016/j.jdiacomp.2016.12.016. Epub 2017 Jan 21.</t>
  </si>
  <si>
    <t>Ophthalmology. 2017 Apr;124(4):431-439. doi: 10.1016/j.ophtha.2016.12.005. Epub 2017 Feb 1.</t>
  </si>
  <si>
    <t>Am J Ophthalmol. 2017 Apr;176:228-235. doi: 10.1016/j.ajo.2017.01.019. Epub 2017 Feb 1.</t>
  </si>
  <si>
    <t>Am J Ophthalmol. 2017 Apr;176:183-193. doi: 10.1016/j.ajo.2017.01.018. Epub 2017 Feb 1.</t>
  </si>
  <si>
    <t>Clin Exp Ophthalmol. 2017 Aug;45(6):575-583. doi: 10.1111/ceo.12921. Epub 2017 Feb 27.</t>
  </si>
  <si>
    <t>Acta Neurol Belg. 2017 Jun;117(2):515-522. doi: 10.1007/s13760-017-0748-0. Epub 2017 Feb 3.</t>
  </si>
  <si>
    <t>Graefes Arch Clin Exp Ophthalmol. 2017 May;255(5):979-985. doi: 10.1007/s00417-017-3600-6. Epub 2017 Feb 3.</t>
  </si>
  <si>
    <t>Rheumatology (Oxford). 2017 May 1;56(5):811-817. doi: 10.1093/rheumatology/kew496.</t>
  </si>
  <si>
    <t>Invest Ophthalmol Vis Sci. 2017 Feb 1;58(2):876-886. doi: 10.1167/iovs.16-20617.</t>
  </si>
  <si>
    <t>Invest Ophthalmol Vis Sci. 2017 Feb 1;58(2):901-906. doi: 10.1167/iovs.16-20652.</t>
  </si>
  <si>
    <t>Invest Ophthalmol Vis Sci. 2017 Feb 1;58(2):887-891. doi: 10.1167/iovs.16-20822.</t>
  </si>
  <si>
    <t>Invest Ophthalmol Vis Sci. 2017 Feb 1;58(2):868-875. doi: 10.1167/iovs.16-19868.</t>
  </si>
  <si>
    <t>Invest Ophthalmol Vis Sci. 2017 Feb 1;58(2):833-842. doi: 10.1167/iovs.16-20212.</t>
  </si>
  <si>
    <t>Invest Ophthalmol Vis Sci. 2017 Feb 1;58(2):821-832. doi: 10.1167/iovs.16-20427.</t>
  </si>
  <si>
    <t>Invest Ophthalmol Vis Sci. 2017 Feb 1;58(2):812-820. doi: 10.1167/iovs.16-21116.</t>
  </si>
  <si>
    <t>BMJ Open. 2017 Feb 3;7(2):e013571. doi: 10.1136/bmjopen-2016-013571.</t>
  </si>
  <si>
    <t>Br J Ophthalmol. 2017 Sep;101(9):1206-1210. doi: 10.1136/bjophthalmol-2016-309626. Epub 2017 Feb 3.</t>
  </si>
  <si>
    <t>Eur J Med Genet. 2017 Apr;60(4):224-227. doi: 10.1016/j.ejmg.2017.01.010. Epub 2017 Jan 31.</t>
  </si>
  <si>
    <t>Surv Ophthalmol. 2017 Sep - Oct;62(5):670-676. doi: 10.1016/j.survophthal.2017.01.007. Epub 2017 Feb 1. Review.</t>
  </si>
  <si>
    <t>Ophthalmology. 2017 May;124(5):609-618. doi: 10.1016/j.ophtha.2016.12.026. Epub 2017 Jan 31.</t>
  </si>
  <si>
    <t>Ophthalmology. 2017 May;124(5):720-729. doi: 10.1016/j.ophtha.2016.12.039. Epub 2017 Jan 31.</t>
  </si>
  <si>
    <t>Int J Cardiol. 2017 Jun 1;236:432-437. doi: 10.1016/j.ijcard.2017.01.097. Epub 2017 Jan 18.</t>
  </si>
  <si>
    <t>Clin Perinatol. 2017 Mar;44(1):23-47. doi: 10.1016/j.clp.2016.11.008. Epub 2016 Dec 27. Review.</t>
  </si>
  <si>
    <t>Hum Mol Genet. 2017 Apr 1;26(7):1230-1246. doi: 10.1093/hmg/ddx028.</t>
  </si>
  <si>
    <t>Hum Mol Genet. 2017 Apr 1;26(7):1247-1257. doi: 10.1093/hmg/ddx030.</t>
  </si>
  <si>
    <t>PLoS One. 2017 Feb 3;12(2):e0170927. doi: 10.1371/journal.pone.0170927. eCollection 2017.</t>
  </si>
  <si>
    <t>Curr Eye Res. 2017 Jul;42(7):1029-1034. doi: 10.1080/02713683.2016.1266663. Epub 2017 Feb 3.</t>
  </si>
  <si>
    <t>J Ocul Pharmacol Ther. 2017 Apr;33(3):176-185. doi: 10.1089/jop.2016.0085. Epub 2017 Feb 3.</t>
  </si>
  <si>
    <t>J Ocul Pharmacol Ther. 2017 May;33(4):319-324. doi: 10.1089/jop.2016.0132. Epub 2017 Feb 3.</t>
  </si>
  <si>
    <t>Curr Eye Res. 2017 Jul;42(7):1074-1078. doi: 10.1080/02713683.2016.1266664. Epub 2017 Feb 3.</t>
  </si>
  <si>
    <t>J Cell Mol Med. 2017 Jul;21(7):1388-1393. doi: 10.1111/jcmm.13068. Epub 2017 Feb 3.</t>
  </si>
  <si>
    <t>Eye (Lond). 2017 May;31(5):788-794. doi: 10.1038/eye.2017.3. Epub 2017 Feb 3.</t>
  </si>
  <si>
    <t>Eye (Lond). 2017 May;31(5):781-787. doi: 10.1038/eye.2017.4. Epub 2017 Feb 3.</t>
  </si>
  <si>
    <t>Eye (Lond). 2017 Jun;31(6):956-961. doi: 10.1038/eye.2016.326. Epub 2017 Feb 3.</t>
  </si>
  <si>
    <t>Eye (Lond). 2017 Jun;31(6):865-871. doi: 10.1038/eye.2016.309. Epub 2017 Feb 3.</t>
  </si>
  <si>
    <t>Restor Neurol Neurosci. 2017;35(2):225-235. doi: 10.3233/RNN-160686.</t>
  </si>
  <si>
    <t>Strabismus. 2017 Mar;25(1):12-16. doi: 10.1080/09273972.2016.1276938. Epub 2017 Feb 3.</t>
  </si>
  <si>
    <t>Occup Ther Health Care. 2017 Apr;31(2):115-125. doi: 10.1080/07380577.2016.1278295. Epub 2017 Feb 3.</t>
  </si>
  <si>
    <t>Orbit. 2017 Feb;36(1):35-38. doi: 10.1080/01676830.2017.1279648. Epub 2017 Feb 3.</t>
  </si>
  <si>
    <t>J Pharm Pharmacol. 2017 Mar;69(3):334-340. doi: 10.1111/jphp.12691. Epub 2017 Feb 3.</t>
  </si>
  <si>
    <t>J Neural Eng. 2017 Apr;14(2):026004. doi: 10.1088/1741-2552/14/2/026004. Epub 2017 Feb 3.</t>
  </si>
  <si>
    <t>Cell Transplant. 2017 Jun 9;26(6):949-965. doi: 10.3727/096368917X694877. Epub 2017 Feb 3. Review.</t>
  </si>
  <si>
    <t>Inflammation. 2017 Jun;40(3):762-769. doi: 10.1007/s10753-017-0520-x.</t>
  </si>
  <si>
    <t>Jpn J Ophthalmol. 2017 May;61(3):260-266. doi: 10.1007/s10384-017-0498-9. Epub 2017 Feb 2.</t>
  </si>
  <si>
    <t>Graefes Arch Clin Exp Ophthalmol. 2017 Jun;255(6):1221-1228. doi: 10.1007/s00417-017-3603-3. Epub 2017 Feb 3.</t>
  </si>
  <si>
    <t xml:space="preserve">Oxid Med Cell Longev. 2017;2017:6469138. doi: 10.1155/2017/6469138. Epub 2017 Jan 5. Review. Erratum in: Oxid Med Cell Longev. 2017;2017:2435963. </t>
  </si>
  <si>
    <t>Prog Retin Eye Res. 2017 May;58:45-69. doi: 10.1016/j.preteyeres.2017.01.006. Epub 2017 Jan 30. Review.</t>
  </si>
  <si>
    <t>Exp Eye Res. 2017 Apr;157:28-33. doi: 10.1016/j.exer.2017.01.007. Epub 2017 Jan 30. Review.</t>
  </si>
  <si>
    <t>Exp Eye Res. 2017 Feb;155:91-98. doi: 10.1016/j.exer.2017.01.006. Epub 2017 Jan 30.</t>
  </si>
  <si>
    <t>World Neurosurg. 2017 Apr;100:707.e5-707.e7. doi: 10.1016/j.wneu.2017.01.082. Epub 2017 Jan 31.</t>
  </si>
  <si>
    <t>Am J Ophthalmol. 2017 Apr;176:141-147. doi: 10.1016/j.ajo.2017.01.017. Epub 2017 Jan 30.</t>
  </si>
  <si>
    <t>Ophthalmology. 2017 May;124(5):644-656. doi: 10.1016/j.ophtha.2016.12.034. Epub 2017 Jan 30.</t>
  </si>
  <si>
    <t>Ophthalmology. 2017 May;124(5):634-643. doi: 10.1016/j.ophtha.2016.12.033. Epub 2017 Jan 30.</t>
  </si>
  <si>
    <t>Ophthalmology. 2017 May;124(5):604-608. doi: 10.1016/j.ophtha.2016.12.021. Epub 2017 Jan 30.</t>
  </si>
  <si>
    <t>Ophthalmology. 2017 May;124(5):674-678. doi: 10.1016/j.ophtha.2016.12.032. Epub 2017 Jan 30.</t>
  </si>
  <si>
    <t>J Negat Results Biomed. 2017 Feb 2;16(1):3. doi: 10.1186/s12952-017-0068-1.</t>
  </si>
  <si>
    <t>Stat Med. 2017 May 20;36(11):1735-1753. doi: 10.1002/sim.7235. Epub 2017 Feb 2.</t>
  </si>
  <si>
    <t>J Vis. 2017 Feb 1;17(2):2. doi: 10.1167/17.2.2.</t>
  </si>
  <si>
    <t>Oncotarget. 2017 Mar 7;8(10):17038-17049. doi: 10.18632/oncotarget.14928.</t>
  </si>
  <si>
    <t>Orbit. 2017 Feb;36(1):27-29. doi: 10.1080/01676830.2017.1279644. Epub 2017 Feb 2.</t>
  </si>
  <si>
    <t>J Clin Nurs. 2017 Sep;26(17-18):2680-2688. doi: 10.1111/jocn.13749. Epub 2017 Mar 27.</t>
  </si>
  <si>
    <t>JAMA Ophthalmol. 2017 Mar 1;135(3):189-195. doi: 10.1001/jamaophthalmol.2016.5111.</t>
  </si>
  <si>
    <t xml:space="preserve">Invest Ophthalmol Vis Sci. 2017 Feb 1;58(2):734. doi: 10.1167/iovs.17-21422. No abstract available. </t>
  </si>
  <si>
    <t xml:space="preserve">Invest Ophthalmol Vis Sci. 2017 Feb 1;58(2):720. doi: 10.1167/iovs.17-21419. No abstract available. </t>
  </si>
  <si>
    <t>Invest Ophthalmol Vis Sci. 2017 Feb 1;58(2):797-800. doi: 10.1167/iovs.16-20855.</t>
  </si>
  <si>
    <t>Invest Ophthalmol Vis Sci. 2017 Feb 1;58(2):781-796. doi: 10.1167/iovs.16-20611.</t>
  </si>
  <si>
    <t>JAMA Ophthalmol. 2017 Mar 1;135(3):234-241. doi: 10.1001/jamaophthalmol.2016.5630.</t>
  </si>
  <si>
    <t>PLoS One. 2017 Feb 2;12(2):e0171541. doi: 10.1371/journal.pone.0171541. eCollection 2017.</t>
  </si>
  <si>
    <t>PLoS One. 2017 Feb 2;12(2):e0170839. doi: 10.1371/journal.pone.0170839. eCollection 2017.</t>
  </si>
  <si>
    <t>PLoS One. 2017 Feb 2;12(2):e0170476. doi: 10.1371/journal.pone.0170476. eCollection 2017.</t>
  </si>
  <si>
    <t>PLoS One. 2017 Feb 2;12(2):e0170343. doi: 10.1371/journal.pone.0170343. eCollection 2017.</t>
  </si>
  <si>
    <t>PLoS One. 2017 Feb 2;12(2):e0170559. doi: 10.1371/journal.pone.0170559. eCollection 2017.</t>
  </si>
  <si>
    <t>Medicine (Baltimore). 2017 Feb;96(5):e6035. doi: 10.1097/MD.0000000000006035.</t>
  </si>
  <si>
    <t>Medicine (Baltimore). 2017 Feb;96(5):e6014. doi: 10.1097/MD.0000000000006014.</t>
  </si>
  <si>
    <t>Medicine (Baltimore). 2017 Feb;96(5):e5927. doi: 10.1097/MD.0000000000005927.</t>
  </si>
  <si>
    <t>Medicine (Baltimore). 2017 Feb;96(5):e5864. doi: 10.1097/MD.0000000000005864.</t>
  </si>
  <si>
    <t>Medicine (Baltimore). 2017 Feb;96(5):e5829. doi: 10.1097/MD.0000000000005829.</t>
  </si>
  <si>
    <t>Retina. 2017 Nov;37(11):2084-2094. doi: 10.1097/IAE.0000000000001487.</t>
  </si>
  <si>
    <t>Cornea. 2017 Mar;36(3):317-321. doi: 10.1097/ICO.0000000000001088.</t>
  </si>
  <si>
    <t>Curr Opin Ophthalmol. 2017 May;28(3):260-266. doi: 10.1097/ICU.0000000000000363. Review.</t>
  </si>
  <si>
    <t>Curr Opin Ophthalmol. 2017 May;28(3):205-212. doi: 10.1097/ICU.0000000000000362. Review.</t>
  </si>
  <si>
    <t>Phys Med Biol. 2017 May 7;62(9):N191-N203. doi: 10.1088/1361-6560/aa5dae. Epub 2017 Feb 2.</t>
  </si>
  <si>
    <t>Mov Disord. 2017 May;32(5):778-782. doi: 10.1002/mds.26921. Epub 2017 Feb 2.</t>
  </si>
  <si>
    <t>Immunol Res. 2017 Apr;65(2):454-458. doi: 10.1007/s12026-017-8898-y.</t>
  </si>
  <si>
    <t>Graefes Arch Clin Exp Ophthalmol. 2017 May;255(5):935-943. doi: 10.1007/s00417-017-3591-3. Epub 2017 Feb 1.</t>
  </si>
  <si>
    <t>J Hum Genet. 2017 Jun;62(6):653-655. doi: 10.1038/jhg.2017.11. Epub 2017 Feb 2.</t>
  </si>
  <si>
    <t>J Rheumatol. 2017 Feb;44(2):209-215. doi: 10.3899/jrheum.160932. Epub 2016 Nov 15.</t>
  </si>
  <si>
    <t>Clin Med (Lond). 2017 Feb;17(1):71-77. doi: 10.7861/clinmedicine.17-1-71.</t>
  </si>
  <si>
    <t>Clin Med (Lond). 2017 Feb;17(1):40-42. doi: 10.7861/clinmedicine.17-1-40.</t>
  </si>
  <si>
    <t>Clin J Am Soc Nephrol. 2017 Mar 7;12(3):391-398. doi: 10.2215/CJN.03670316. Epub 2017 Feb 1.</t>
  </si>
  <si>
    <t xml:space="preserve">BMJ Case Rep. 2017 Feb 1;2017. pii: bcr2016217976. doi: 10.1136/bcr-2016-217976. No abstract available. </t>
  </si>
  <si>
    <t>Br J Ophthalmol. 2017 Sep;101(9):1261-1268. doi: 10.1136/bjophthalmol-2016-309642. Epub 2017 Feb 1.</t>
  </si>
  <si>
    <t>Clin Exp Optom. 2017 Nov;100(6):633-641. doi: 10.1111/cxo.12517. Epub 2017 Feb 1.</t>
  </si>
  <si>
    <t xml:space="preserve">Clin Exp Optom. 2017 Nov;100(6):729-731. doi: 10.1111/cxo.12510. Epub 2017 Feb 1. No abstract available. </t>
  </si>
  <si>
    <t>Clin Exp Ophthalmol. 2017 Jan;45(1):54-61. doi: 10.1111/ceo.12872. Epub 2016 Dec 19. Review.</t>
  </si>
  <si>
    <t>Klin Monbl Augenheilkd. 2017 Apr;234(4):577-583. doi: 10.1055/s-0042-121335. Epub 2017 Feb 1.</t>
  </si>
  <si>
    <t>Klin Monbl Augenheilkd. 2017 Apr;234(4):501-504. doi: 10.1055/s-0042-122384. Epub 2017 Feb 1.</t>
  </si>
  <si>
    <t>Klin Monbl Augenheilkd. 2017 Apr;234(4):561-563. doi: 10.1055/s-0042-119688. Epub 2017 Feb 1.</t>
  </si>
  <si>
    <t>Klin Monbl Augenheilkd. 2017 Apr;234(4):567-570. doi: 10.1055/s-0042-121315. Epub 2017 Feb 1.</t>
  </si>
  <si>
    <t>Klin Monbl Augenheilkd. 2017 Apr;234(4):493-496. doi: 10.1055/s-0042-119694. Epub 2017 Feb 1.</t>
  </si>
  <si>
    <t>Oncotarget. 2017 Feb 28;8(9):14306-14313. doi: 10.18632/oncotarget.14882.</t>
  </si>
  <si>
    <t>J Glaucoma. 2017 Feb;26(2):e64-e73. doi: 10.1097/IJG.0000000000000554.</t>
  </si>
  <si>
    <t>J Glaucoma. 2017 Feb;26(2):e58-e63. doi: 10.1097/IJG.0000000000000547.</t>
  </si>
  <si>
    <t>Bosn J Basic Med Sci. 2017 May 20;17(2):114-119. doi: 10.17305/bjbms.2017.1745.</t>
  </si>
  <si>
    <t>Orbit. 2017 Feb;36(1):48-51. doi: 10.1080/01676830.2017.1279643. Epub 2017 Feb 1. Review.</t>
  </si>
  <si>
    <t>Orbit. 2017 Feb;36(1):19-21. doi: 10.1080/01676830.2017.1279649. Epub 2017 Feb 1.</t>
  </si>
  <si>
    <t>Invest Ophthalmol Vis Sci. 2017 Feb 1;58(2):755-762. doi: 10.1167/iovs.16-20802.</t>
  </si>
  <si>
    <t>Invest Ophthalmol Vis Sci. 2017 Feb 1;58(2):745-754. doi: 10.1167/iovs.16-20817.</t>
  </si>
  <si>
    <t>Invest Ophthalmol Vis Sci. 2017 Feb 1;58(2):721-733. doi: 10.1167/iovs.16-20620.</t>
  </si>
  <si>
    <t>Invest Ophthalmol Vis Sci. 2017 Feb 1;58(2):708-719. doi: 10.1167/iovs.16-21060.</t>
  </si>
  <si>
    <t>J Glaucoma. 2017 Feb;26(2):e93-e95. doi: 10.1097/IJG.0000000000000518.</t>
  </si>
  <si>
    <t>Retina. 2018 Jan;38(1):20-28. doi: 10.1097/IAE.0000000000001496.</t>
  </si>
  <si>
    <t>Retina. 2017 Oct;37(10):1956-1966. doi: 10.1097/IAE.0000000000001434.</t>
  </si>
  <si>
    <t>Retina. 2018 Jan;38(1):108-117. doi: 10.1097/IAE.0000000000001503.</t>
  </si>
  <si>
    <t>Retina. 2017 Dec;37(12):2269-2280. doi: 10.1097/IAE.0000000000001481.</t>
  </si>
  <si>
    <t>Ophthal Plast Reconstr Surg. 2017 Mar/Apr;33(2):147-149. doi: 10.1097/IOP.0000000000000856.</t>
  </si>
  <si>
    <t>J Craniofac Surg. 2017 Jun;28(4):955-958. doi: 10.1097/SCS.0000000000003421.</t>
  </si>
  <si>
    <t>J Craniofac Surg. 2017 Jul;28(5):1293-1296. doi: 10.1097/SCS.0000000000003370.</t>
  </si>
  <si>
    <t>Orbit. 2017 Feb;36(1):6-12. doi: 10.1080/01676830.2017.1279642. Epub 2017 Feb 1.</t>
  </si>
  <si>
    <t>Ophthalmic Genet. 2017 Sep-Oct;38(5):473-479. doi: 10.1080/13816810.2016.1253107. Epub 2017 Feb 1.</t>
  </si>
  <si>
    <t>Ophthalmic Genet. 2017 Sep-Oct;38(5):428-433. doi: 10.1080/13816810.2016.1253104. Epub 2017 Feb 1.</t>
  </si>
  <si>
    <t xml:space="preserve">Am Fam Physician. 2017 Feb 1;95(3):198-199. No abstract available. </t>
  </si>
  <si>
    <t>Eur J Hum Genet. 2017 May;25(5):582-590. doi: 10.1038/ejhg.2017.4. Epub 2017 Feb 1.</t>
  </si>
  <si>
    <t>Adv Ther. 2017 Mar;34(3):703-712. doi: 10.1007/s12325-017-0483-1. Epub 2017 Jan 31.</t>
  </si>
  <si>
    <t>Doc Ophthalmol. 2017 Apr;134(2):135-140. doi: 10.1007/s10633-017-9574-1. Epub 2017 Jan 31.</t>
  </si>
  <si>
    <t>Cardiovasc Intervent Radiol. 2017 Jun;40(6):864-872. doi: 10.1007/s00270-017-1588-2. Epub 2017 Jan 31.</t>
  </si>
  <si>
    <t>Graefes Arch Clin Exp Ophthalmol. 2017 May;255(5):1003-1011. doi: 10.1007/s00417-017-3584-2. Epub 2017 Feb 1.</t>
  </si>
  <si>
    <t>J Diabetes Complications. 2017 Apr;31(4):664-668. doi: 10.1016/j.jdiacomp.2016.12.011. Epub 2017 Jan 20.</t>
  </si>
  <si>
    <t>World Neurosurg. 2017 Apr;100:712.e5-712.e13. doi: 10.1016/j.wneu.2017.01.071. Epub 2017 Jan 29. Review.</t>
  </si>
  <si>
    <t>BMC Ophthalmol. 2017 Jan 31;17(1):8. doi: 10.1186/s12886-017-0403-9.</t>
  </si>
  <si>
    <t>Klin Monbl Augenheilkd. 2017 Apr;234(4):487-492. doi: 10.1055/s-0042-121575. Epub 2017 Jan 31.</t>
  </si>
  <si>
    <t>Klin Monbl Augenheilkd. 2017 Apr;234(4):468-473. doi: 10.1055/s-0042-123725. Epub 2017 Jan 31.</t>
  </si>
  <si>
    <t>Klin Monbl Augenheilkd. 2017 Apr;234(4):464-467. doi: 10.1055/s-0042-119562. Epub 2017 Jan 31.</t>
  </si>
  <si>
    <t>Arthritis Rheumatol. 2017 Jun;69(6):1313-1324. doi: 10.1002/art.40059. Epub 2017 May 10.</t>
  </si>
  <si>
    <t>Cochrane Database Syst Rev. 2017 Jan 31;1:CD010941. doi: 10.1002/14651858.CD010941.pub2. Review.</t>
  </si>
  <si>
    <t>PLoS One. 2017 Jan 31;12(1):e0168678. doi: 10.1371/journal.pone.0168678. eCollection 2017.</t>
  </si>
  <si>
    <t>Curr Opin Ophthalmol. 2017 May;28(3):228-237. doi: 10.1097/ICU.0000000000000361. Review.</t>
  </si>
  <si>
    <t>Curr Opin Ophthalmol. 2017 May;28(3):282-288. doi: 10.1097/ICU.0000000000000360. Review.</t>
  </si>
  <si>
    <t>Curr Opin Ophthalmol. 2017 May;28(3):252-259. doi: 10.1097/ICU.0000000000000359. Review.</t>
  </si>
  <si>
    <t>Curr Opin Ophthalmol. 2017 May;28(3):276-281. doi: 10.1097/ICU.0000000000000358. Review.</t>
  </si>
  <si>
    <t xml:space="preserve">Retina. 2017 Oct;37(10):1977-1983. doi: 10.1097/IAE.0000000000001521. No abstract available. </t>
  </si>
  <si>
    <t>Retina. 2017 Dec;37(12):2326-2333. doi: 10.1097/IAE.0000000000001485. Review.</t>
  </si>
  <si>
    <t>Retina. 2017 Nov;37(11):2035-2046. doi: 10.1097/IAE.0000000000001431.</t>
  </si>
  <si>
    <t>IEEE Trans Biomed Eng. 2017 Oct;64(10):2403-2410. doi: 10.1109/TBME.2017.2657884. Epub 2017 Jan 26.</t>
  </si>
  <si>
    <t>Ophthalmic Genet. 2017 Sep-Oct;38(5):467-472. doi: 10.1080/13816810.2016.1253106. Epub 2017 Jan 31.</t>
  </si>
  <si>
    <t>Strabismus. 2017 Mar;25(1):39-42. doi: 10.1080/09273972.2016.1277768. Epub 2017 Jan 31.</t>
  </si>
  <si>
    <t>Pigment Cell Melanoma Res. 2017 May;30(3):317-327. doi: 10.1111/pcmr.12577. Epub 2017 Apr 19.</t>
  </si>
  <si>
    <t>Transl Psychiatry. 2017 Jan 31;7(1):e1014. doi: 10.1038/tp.2016.269.</t>
  </si>
  <si>
    <t>Acta Ophthalmol. 2017 Jun;95(4):357-362. doi: 10.1111/aos.13347. Epub 2017 Jan 31.</t>
  </si>
  <si>
    <t>Acta Ophthalmol. 2017 Jun;95(4):378-385. doi: 10.1111/aos.13380. Epub 2017 Jan 31.</t>
  </si>
  <si>
    <t>Kidney Int. 2017 Apr;91(4):964-971. doi: 10.1016/j.kint.2016.11.017. Epub 2017 Jan 29.</t>
  </si>
  <si>
    <t>Ophthalmology. 2017 Apr;124(4):505-511. doi: 10.1016/j.ophtha.2016.12.011. Epub 2017 Jan 28.</t>
  </si>
  <si>
    <t>Ophthalmic Genet. 2017 Sep-Oct;38(5):480-485. doi: 10.1080/13816810.2016.1253108. Epub 2017 Jan 31.</t>
  </si>
  <si>
    <t>Curr Eye Res. 2017 Jun;42(6):827-831. doi: 10.1080/02713683.2016.1255758. Epub 2017 Jan 31.</t>
  </si>
  <si>
    <t>Ophthalmic Epidemiol. 2017 Apr;24(2):111-115. doi: 10.1080/09286586.2016.1259640. Epub 2017 Jan 31.</t>
  </si>
  <si>
    <t>Curr Eye Res. 2017 Jun;42(6):924-935. doi: 10.1080/02713683.2016.1255336. Epub 2017 Jan 31.</t>
  </si>
  <si>
    <t>Curr Eye Res. 2017 Jun;42(6):890-896. doi: 10.1080/02713683.2016.1255337. Epub 2017 Jan 31.</t>
  </si>
  <si>
    <t>Ophthalmic Epidemiol. 2017 Jun;24(3):141-152. doi: 10.1080/09286586.2016.1259422. Epub 2017 Jan 31. Review.</t>
  </si>
  <si>
    <t>Curr Eye Res. 2017 Jun;42(6):908-917. doi: 10.1080/02713683.2016.1255335. Epub 2017 Jan 31. Review.</t>
  </si>
  <si>
    <t>Curr Eye Res. 2017 Jun;42(6):822-826. doi: 10.1080/02713683.2016.1255338. Epub 2017 Jan 31.</t>
  </si>
  <si>
    <t>Orbit. 2017 Feb;36(1):13-18. doi: 10.1080/01676830.2017.1279646. Epub 2017 Jan 31.</t>
  </si>
  <si>
    <t>Acta Ophthalmol. 2017 Jun;95(4):e255-e260. doi: 10.1111/aos.13395. Epub 2017 Jan 31.</t>
  </si>
  <si>
    <t>Acta Ophthalmol. 2017 Nov;95(7):678-682. doi: 10.1111/aos.13356. Epub 2017 Jan 31.</t>
  </si>
  <si>
    <t>Acta Ophthalmol. 2017 Jun;95(4):374-377. doi: 10.1111/aos.13360. Epub 2017 Jan 31.</t>
  </si>
  <si>
    <t>Acta Ophthalmol. 2017 Nov;95(7):e575-e581. doi: 10.1111/aos.13357. Epub 2017 Jan 31.</t>
  </si>
  <si>
    <t>Am J Med Genet A. 2017 Mar;173(3):611-617. doi: 10.1002/ajmg.a.38069. Epub 2017 Jan 31.</t>
  </si>
  <si>
    <t>Immunol Res. 2017 Apr;65(2):487-494. doi: 10.1007/s12026-016-8888-5.</t>
  </si>
  <si>
    <t>Graefes Arch Clin Exp Ophthalmol. 2017 Apr;255(4):811-816. doi: 10.1007/s00417-017-3592-2. Epub 2017 Jan 30.</t>
  </si>
  <si>
    <t>Mol Med Rep. 2017 Mar;15(3):1263-1271. doi: 10.3892/mmr.2017.6146. Epub 2017 Jan 25.</t>
  </si>
  <si>
    <t>Nat Genet. 2017 Jan 31;49(2):176-178. doi: 10.1038/ng.3776.</t>
  </si>
  <si>
    <t>Hum Mol Genet. 2017 Mar 15;26(6):1157-1172. doi: 10.1093/hmg/ddx027.</t>
  </si>
  <si>
    <t>BMJ Case Rep. 2017 Jan 30;2017. pii: bcr2016218123. doi: 10.1136/bcr-2016-218123.</t>
  </si>
  <si>
    <t>BMJ Case Rep. 2017 Jan 30;2017. pii: bcr2016217974. doi: 10.1136/bcr-2016-217974.</t>
  </si>
  <si>
    <t>BMJ Case Rep. 2017 Jan 30;2017. pii: bcr2016214955. doi: 10.1136/bcr-2016-214955.</t>
  </si>
  <si>
    <t>Br J Ophthalmol. 2017 Sep;101(9):1269-1274. doi: 10.1136/bjophthalmol-2016-309318. Epub 2017 Jan 30.</t>
  </si>
  <si>
    <t>Br J Ophthalmol. 2017 Sep;101(9):1230-1233. doi: 10.1136/bjophthalmol-2016-309808. Epub 2017 Jan 30.</t>
  </si>
  <si>
    <t>Exp Eye Res. 2017 Feb;155:99-106. doi: 10.1016/j.exer.2017.01.004. Epub 2017 Jan 27.</t>
  </si>
  <si>
    <t>Autoimmun Rev. 2017 Mar;16(3):237-243. doi: 10.1016/j.autrev.2017.01.006. Epub 2017 Jan 27. Review.</t>
  </si>
  <si>
    <t>Autoimmun Rev. 2017 Mar;16(3):213-222. doi: 10.1016/j.autrev.2017.01.003. Epub 2017 Jan 27. Review.</t>
  </si>
  <si>
    <t>J Dev Orig Health Dis. 2017 Jun;8(3):284-286. doi: 10.1017/S2040174416000817. Epub 2017 Jan 31.</t>
  </si>
  <si>
    <t>Ophthalmic Genet. 2017 Sep-Oct;38(5):434-439. doi: 10.1080/13816810.2016.1253105. Epub 2017 Jan 31. Review.</t>
  </si>
  <si>
    <t>Rural Remote Health. 2017 Jan-Mar;17(1):4045. Epub 2017 Jan 26.</t>
  </si>
  <si>
    <t>Bosn J Basic Med Sci. 2017 Feb 21;17(1):74-80. doi: 10.17305/bjbms.2017.1560.</t>
  </si>
  <si>
    <t>Invest Ophthalmol Vis Sci. 2017 Jan 1;58(1):670-681. doi: 10.1167/iovs.16-20880.</t>
  </si>
  <si>
    <t>Invest Ophthalmol Vis Sci. 2017 Jan 1;58(1):660-669. doi: 10.1167/iovs.16-20618. Review.</t>
  </si>
  <si>
    <t>JAMA Neurol. 2017 May 1;74(5):574-582. doi: 10.1001/jamaneurol.2016.5131.</t>
  </si>
  <si>
    <t>PLoS One. 2017 Jan 30;12(1):e0170694. doi: 10.1371/journal.pone.0170694. eCollection 2017.</t>
  </si>
  <si>
    <t>PLoS One. 2017 Jan 30;12(1):e0170724. doi: 10.1371/journal.pone.0170724. eCollection 2017.</t>
  </si>
  <si>
    <t>Nat Genet. 2017 Mar;49(3):433-437. doi: 10.1038/ng.3782. Epub 2017 Jan 30.</t>
  </si>
  <si>
    <t>Clin Exp Ophthalmol. 2017 May;45(4):401-408. doi: 10.1111/ceo.12899. Epub 2017 Jan 30. Review.</t>
  </si>
  <si>
    <t>Invest Ophthalmol Vis Sci. 2017 Jan 1;58(1):690-697. doi: 10.1167/iovs.16-20709.</t>
  </si>
  <si>
    <t>Invest Ophthalmol Vis Sci. 2017 Jan 1;58(1):682-689. doi: 10.1167/iovs.16-20675.</t>
  </si>
  <si>
    <t>Invest Ophthalmol Vis Sci. 2017 Jan 1;58(1):651-659. doi: 10.1167/iovs.16-20409.</t>
  </si>
  <si>
    <t xml:space="preserve">Retina. 2017 Sep;37(9):1805-1808. doi: 10.1097/IAE.0000000000001340. No abstract available. </t>
  </si>
  <si>
    <t>Ophthal Plast Reconstr Surg. 2017 May/Jun;33(3):221-224. doi: 10.1097/IOP.0000000000000870.</t>
  </si>
  <si>
    <t xml:space="preserve">Acta Ophthalmol. 2017 Dec;95(8):858-859. doi: 10.1111/aos.13350. Epub 2017 Jan 30. No abstract available. </t>
  </si>
  <si>
    <t>Clin Exp Ophthalmol. 2017 Jul;45(5):472-480. doi: 10.1111/ceo.12916. Epub 2017 Feb 27.</t>
  </si>
  <si>
    <t>Clin Exp Rheumatol. 2017 Nov-Dec;35 Suppl 108(6):38-42. Epub 2017 Jan 30.</t>
  </si>
  <si>
    <t>Acta Ophthalmol. 2017 Jun;95(4):e297-e306. doi: 10.1111/aos.13351. Epub 2017 Jan 30.</t>
  </si>
  <si>
    <t>Acta Ophthalmol. 2017 Jun;95(4):414-420. doi: 10.1111/aos.13364. Epub 2017 Jan 30.</t>
  </si>
  <si>
    <t>Acta Ophthalmol. 2017 Jun;95(4):386-391. doi: 10.1111/aos.13367. Epub 2017 Jan 30.</t>
  </si>
  <si>
    <t>Acta Ophthalmol. 2017 Dec;95(8):e740-e745. doi: 10.1111/aos.13369. Epub 2017 Jan 30.</t>
  </si>
  <si>
    <t>Clin Exp Ophthalmol. 2017 Jul;45(5):496-508. doi: 10.1111/ceo.12914. Epub 2017 Mar 9.</t>
  </si>
  <si>
    <t>Mediators Inflamm. 2017;2017:3916395. doi: 10.1155/2017/3916395. Epub 2017 Jan 4. Review.</t>
  </si>
  <si>
    <t>Pharmacol Ther. 2017 May;173:1-18. doi: 10.1016/j.pharmthera.2017.01.003. Epub 2017 Jan 27. Review.</t>
  </si>
  <si>
    <t>Cell Stem Cell. 2017 May 4;20(5):635-647.e7. doi: 10.1016/j.stem.2016.12.015. Epub 2017 Jan 26.</t>
  </si>
  <si>
    <t>Am J Hum Genet. 2017 Feb 2;100(2):334-342. doi: 10.1016/j.ajhg.2016.12.014. Epub 2017 Jan 26.</t>
  </si>
  <si>
    <t>Am J Hum Genet. 2017 Feb 2;100(2):343-351. doi: 10.1016/j.ajhg.2016.12.013. Epub 2017 Jan 26.</t>
  </si>
  <si>
    <t>Acta Biomater. 2017 Apr 15;53:211-221. doi: 10.1016/j.actbio.2017.01.063. Epub 2017 Jan 25.</t>
  </si>
  <si>
    <t>Am J Ophthalmol. 2017 Apr;176:166-173. doi: 10.1016/j.ajo.2017.01.016. Epub 2017 Jan 26.</t>
  </si>
  <si>
    <t>Surv Ophthalmol. 2017 Nov - Dec;62(6):867-874. doi: 10.1016/j.survophthal.2017.01.005. Epub 2017 Jan 25. Review.</t>
  </si>
  <si>
    <t>Surv Ophthalmol. 2017 Jul - Aug;62(4):393-403. doi: 10.1016/j.survophthal.2017.01.004. Epub 2017 Jan 26. Review.</t>
  </si>
  <si>
    <t>Surv Ophthalmol. 2017 Jul - Aug;62(4):583-586. doi: 10.1016/j.survophthal.2017.01.006. Epub 2017 Jan 25.</t>
  </si>
  <si>
    <t>Neuroscience. 2017 Mar 27;346:447-449. doi: 10.1016/j.neuroscience.2017.01.022. Epub 2017 Jan 25.</t>
  </si>
  <si>
    <t>Exp Eye Res. 2017 Feb;155:85-90. doi: 10.1016/j.exer.2017.01.005. Epub 2017 Jan 26.</t>
  </si>
  <si>
    <t>J Diabetes Complications. 2017 Apr;31(4):653-663. doi: 10.1016/j.jdiacomp.2016.12.004. Epub 2016 Dec 23.</t>
  </si>
  <si>
    <t>J Neurol Sci. 2017 Feb 15;373:335-338. doi: 10.1016/j.jns.2017.01.025. Epub 2017 Jan 10.</t>
  </si>
  <si>
    <t>J Neurol Sci. 2017 Feb 15;373:216-222. doi: 10.1016/j.jns.2017.01.003. Epub 2017 Jan 4.</t>
  </si>
  <si>
    <t>J Neurol Sci. 2017 Feb 15;373:157-166. doi: 10.1016/j.jns.2016.12.049. Epub 2016 Dec 27.</t>
  </si>
  <si>
    <t>J Neurol Sci. 2017 Feb 15;373:147-151. doi: 10.1016/j.jns.2016.12.050. Epub 2016 Dec 27.</t>
  </si>
  <si>
    <t>J Neurol Sci. 2017 Feb 15;373:134-137. doi: 10.1016/j.jns.2016.12.033. Epub 2016 Dec 23.</t>
  </si>
  <si>
    <t>Neurobiol Aging. 2017 Apr;52:90-97. doi: 10.1016/j.neurobiolaging.2016.12.018. Epub 2016 Dec 29.</t>
  </si>
  <si>
    <t>Graefes Arch Clin Exp Ophthalmol. 2017 Apr;255(4):825-830. doi: 10.1007/s00417-017-3601-5. Epub 2017 Jan 28.</t>
  </si>
  <si>
    <t>Graefes Arch Clin Exp Ophthalmol. 2017 Apr;255(4):639-649. doi: 10.1007/s00417-017-3599-8. Epub 2017 Jan 27. Review.</t>
  </si>
  <si>
    <t>Br J Ophthalmol. 2017 Sep;101(9):1217-1222. doi: 10.1136/bjophthalmol-2016-309794. Epub 2017 Jan 27.</t>
  </si>
  <si>
    <t>Br J Ophthalmol. 2017 Sep;101(9):1256-1260. doi: 10.1136/bjophthalmol-2016-309852. Epub 2017 Jan 27.</t>
  </si>
  <si>
    <t>BMJ Case Rep. 2017 Jan 27;2017. pii: bcr2016218808. doi: 10.1136/bcr-2016-218808.</t>
  </si>
  <si>
    <t>Am J Ophthalmol. 2017 Apr;176:157-165. doi: 10.1016/j.ajo.2017.01.014. Epub 2017 Jan 24.</t>
  </si>
  <si>
    <t>Am J Ophthalmol. 2017 Apr;176:194-202. doi: 10.1016/j.ajo.2017.01.010. Epub 2017 Jan 24.</t>
  </si>
  <si>
    <t>Am J Ophthalmol. 2017 Apr;176:148-156. doi: 10.1016/j.ajo.2017.01.013. Epub 2017 Jan 25.</t>
  </si>
  <si>
    <t>BMC Nephrol. 2017 Jan 28;18(1):40. doi: 10.1186/s12882-017-0451-7.</t>
  </si>
  <si>
    <t>Clin Exp Ophthalmol. 2017 Jul;45(5):539-547. doi: 10.1111/ceo.12915. Epub 2017 Feb 27. Review.</t>
  </si>
  <si>
    <t>Neurobiol Aging. 2017 Apr;52:66-70. doi: 10.1016/j.neurobiolaging.2017.01.001. Epub 2017 Jan 10.</t>
  </si>
  <si>
    <t>Invest Ophthalmol Vis Sci. 2017 Jan 1;58(1):642-650. doi: 10.1167/iovs.16-20370.</t>
  </si>
  <si>
    <t>Invest Ophthalmol Vis Sci. 2017 Jan 1;58(1):631-641. doi: 10.1167/iovs.16-20933.</t>
  </si>
  <si>
    <t>Invest Ophthalmol Vis Sci. 2017 Jan 1;58(1):614-630. doi: 10.1167/iovs.15-19028.</t>
  </si>
  <si>
    <t>Invest Ophthalmol Vis Sci. 2017 Jan 1;58(1):594-603. doi: 10.1167/iovs.16-21026.</t>
  </si>
  <si>
    <t>Invest Ophthalmol Vis Sci. 2017 Jan 1;58(1):586-593. doi: 10.1167/iovs.16-20272.</t>
  </si>
  <si>
    <t>J Vis. 2017 Jan 1;17(1):33. doi: 10.1167/17.1.33.</t>
  </si>
  <si>
    <t>PLoS One. 2017 Jan 27;12(1):e0170804. doi: 10.1371/journal.pone.0170804. eCollection 2017.</t>
  </si>
  <si>
    <t>Cornea. 2017 Apr;36(4):445-447. doi: 10.1097/ICO.0000000000001149.</t>
  </si>
  <si>
    <t>Cornea. 2017 Apr;36(4):484-490. doi: 10.1097/ICO.0000000000001150.</t>
  </si>
  <si>
    <t>Cornea. 2017 Apr;36(4):506-510. doi: 10.1097/ICO.0000000000001153.</t>
  </si>
  <si>
    <t>Cornea. 2017 Apr;36(4):425-430. doi: 10.1097/ICO.0000000000001151.</t>
  </si>
  <si>
    <t>Cornea. 2017 Mar;36(3):290-294. doi: 10.1097/ICO.0000000000001141.</t>
  </si>
  <si>
    <t xml:space="preserve">Cornea. 2017 Apr;36(4):e14. doi: 10.1097/ICO.0000000000001155. No abstract available. </t>
  </si>
  <si>
    <t>Cornea. 2017 May;36(5):621-624. doi: 10.1097/ICO.0000000000001145.</t>
  </si>
  <si>
    <t>Cornea. 2017 Apr;36(4):419-424. doi: 10.1097/ICO.0000000000001148.</t>
  </si>
  <si>
    <t>Cornea. 2017 Apr;36(4):431-433. doi: 10.1097/ICO.0000000000001121.</t>
  </si>
  <si>
    <t>Cornea. 2017 Apr;36(4):502-505. doi: 10.1097/ICO.0000000000001144.</t>
  </si>
  <si>
    <t>Cornea. 2017 Mar;36(3):382-385. doi: 10.1097/ICO.0000000000001134.</t>
  </si>
  <si>
    <t>Cornea. 2017 Apr;36(4):457-462. doi: 10.1097/ICO.0000000000001143.</t>
  </si>
  <si>
    <t>Cornea. 2017 Mar;36(3):375-376. doi: 10.1097/ICO.0000000000001147.</t>
  </si>
  <si>
    <t xml:space="preserve">Retina. 2017 Aug;37(8):1607-1611. doi: 10.1097/IAE.0000000000001491. No abstract available. </t>
  </si>
  <si>
    <t>Retina. 2017 Dec;37(12):2262-2268. doi: 10.1097/IAE.0000000000001480.</t>
  </si>
  <si>
    <t>Retina. 2017 Nov;37(11):2138-2144. doi: 10.1097/IAE.0000000000001470.</t>
  </si>
  <si>
    <t>Orbit. 2017 Feb;36(1):39-42. doi: 10.1080/01676830.2017.1279650. Epub 2017 Jan 27.</t>
  </si>
  <si>
    <t>J Ocul Pharmacol Ther. 2017 Apr;33(3):161-169. doi: 10.1089/jop.2016.0141. Epub 2017 Jan 27.</t>
  </si>
  <si>
    <t>Ophthalmic Genet. 2017 Dec;38(6):555-558. doi: 10.1080/13816810.2017.1281966. Epub 2017 Jan 27.</t>
  </si>
  <si>
    <t>Ophthalmic Genet. 2017 Sep-Oct;38(5):446-450. doi: 10.1080/13816810.2016.1261904. Epub 2017 Jan 27.</t>
  </si>
  <si>
    <t>Curr Eye Res. 2017 Jun;42(6):837-841. doi: 10.1080/02713683.2016.1262876. Epub 2017 Jan 27.</t>
  </si>
  <si>
    <t>Curr Eye Res. 2017 Jun;42(6):832-836. doi: 10.1080/02713683.2016.1262429. Epub 2017 Jan 27.</t>
  </si>
  <si>
    <t>Curr Eye Res. 2017 Jun;42(6):864-870. doi: 10.1080/02713683.2016.1262877. Epub 2017 Jan 27.</t>
  </si>
  <si>
    <t>Chronobiol Int. 2017;34(3):382-392. doi: 10.1080/07420528.2016.1278382. Epub 2017 Jan 27.</t>
  </si>
  <si>
    <t>Curr Eye Res. 2017 Jul;42(7):1054-1058. doi: 10.1080/02713683.2016.1264607. Epub 2017 Jan 27.</t>
  </si>
  <si>
    <t>Curr Eye Res. 2017 Jun;42(6):813-821. doi: 10.1080/02713683.2016.1262428. Epub 2017 Jan 27.</t>
  </si>
  <si>
    <t>Muscle Nerve. 2017 Nov;56(5):868-872. doi: 10.1002/mus.25593. Epub 2017 Apr 4.</t>
  </si>
  <si>
    <t xml:space="preserve">J Pediatr Ophthalmol Strabismus. 2017 Jan 1;54(1):64. doi: 10.3928/01913913-20160803-01. No abstract available. </t>
  </si>
  <si>
    <t xml:space="preserve">J Pediatr Ophthalmol Strabismus. 2017 Jan 1;54(1):12-13. doi: 10.3928/01913913-20161201-01. Review. No abstract available. </t>
  </si>
  <si>
    <t xml:space="preserve">J Pediatr Ophthalmol Strabismus. 2017 Jan 1;54(1):10-11. doi: 10.3928/01913913-20161219-02. No abstract available. </t>
  </si>
  <si>
    <t>Eye (Lond). 2017 Feb;31(2):333-341. doi: 10.1038/eye.2016.294. Epub 2017 Jan 27.</t>
  </si>
  <si>
    <t>Eye (Lond). 2017 May;31(5):771-775. doi: 10.1038/eye.2017.1. Epub 2017 Jan 27.</t>
  </si>
  <si>
    <t>Eye (Lond). 2017 May;31(5):810-813. doi: 10.1038/eye.2016.328. Epub 2017 Jan 27.</t>
  </si>
  <si>
    <t>Eye (Lond). 2017 May;31(5):776-780. doi: 10.1038/eye.2016.329. Epub 2017 Jan 27.</t>
  </si>
  <si>
    <t>Eye (Lond). 2017 Jun;31(6):856-864. doi: 10.1038/eye.2016.323. Epub 2017 Jan 27.</t>
  </si>
  <si>
    <t>Curr Pharm Des. 2017;23(4):624-628. doi: 10.2174/1381612823666170125164856. Review.</t>
  </si>
  <si>
    <t>Acta Ophthalmol. 2018 Feb;96(1):e19-e26. doi: 10.1111/aos.13377. Epub 2017 Jan 27.</t>
  </si>
  <si>
    <t>Eur J Ophthalmol. 2017 Mar 10;27(2):249-252. doi: 10.5301/ejo.5000934. Epub 2017 Jan 23.</t>
  </si>
  <si>
    <t>Eur J Ophthalmol. 2017 Aug 30;27(5):591-595. doi: 10.5301/ejo.5000910. Epub 2017 Jan 23.</t>
  </si>
  <si>
    <t>Eur J Ophthalmol. 2017 Aug 30;27(5):585-590. doi: 10.5301/ejo.5000907. Epub 2017 Jan 25.</t>
  </si>
  <si>
    <t>Eur J Ophthalmol. 2017 Aug 30;27(5):614-616. doi: 10.5301/ejo.5000933. Epub 2017 Jan 25.</t>
  </si>
  <si>
    <t>Graefes Arch Clin Exp Ophthalmol. 2017 Apr;255(4):817-824. doi: 10.1007/s00417-017-3590-4. Epub 2017 Jan 27.</t>
  </si>
  <si>
    <t>Brain Behav. 2016 Oct 31;7(1):e00598. doi: 10.1002/brb3.598. eCollection 2017 Jan.</t>
  </si>
  <si>
    <t>Brain Behav. 2016 Oct 21;7(1):e00584. doi: 10.1002/brb3.584. eCollection 2017 Jan.</t>
  </si>
  <si>
    <t>Biochem Biophys Res Commun. 2017 Mar 4;484(2):285-291. doi: 10.1016/j.bbrc.2017.01.102. Epub 2017 Jan 23.</t>
  </si>
  <si>
    <t>J Optom. 2017 Jul - Sep;10(3):169-175. doi: 10.1016/j.optom.2016.10.001. Epub 2017 Jan 24.</t>
  </si>
  <si>
    <t xml:space="preserve">Ann Emerg Med. 2017 Feb;69(2):e11-e12. doi: 10.1016/j.annemergmed.2016.08.437. No abstract available. </t>
  </si>
  <si>
    <t>J Transl Med. 2017 Jan 26;15(1):20. doi: 10.1186/s12967-017-1121-z.</t>
  </si>
  <si>
    <t>Ophthalmic Physiol Opt. 2017 May;37(3):240-252. doi: 10.1111/opo.12345. Epub 2017 Jan 26. Review.</t>
  </si>
  <si>
    <t>Clin Exp Optom. 2017 Nov;100(6):690-694. doi: 10.1111/cxo.12511. Epub 2017 Jan 26.</t>
  </si>
  <si>
    <t>Clin Exp Optom. 2017 Nov;100(6):595-597. doi: 10.1111/cxo.12513. Epub 2017 Jan 26.</t>
  </si>
  <si>
    <t>Clin Exp Optom. 2017 Nov;100(6):577-582. doi: 10.1111/cxo.12512. Epub 2017 Jan 26.</t>
  </si>
  <si>
    <t>Invest Ophthalmol Vis Sci. 2017 Jan 1;58(1):528-537. doi: 10.1167/iovs.16-20324.</t>
  </si>
  <si>
    <t>Invest Ophthalmol Vis Sci. 2017 Jan 1;58(1):517-527. doi: 10.1167/iovs.16-20504.</t>
  </si>
  <si>
    <t>Invest Ophthalmol Vis Sci. 2017 Jan 1;58(1):502-516. doi: 10.1167/iovs.16-20309.</t>
  </si>
  <si>
    <t>Cochrane Database Syst Rev. 2017 Jan 26;1:CD007417. doi: 10.1002/14651858.CD007417.pub3. Review.</t>
  </si>
  <si>
    <t>JAMA Ophthalmol. 2017 Mar 1;135(3):215-224. doi: 10.1001/jamaophthalmol.2016.5544.</t>
  </si>
  <si>
    <t>JAMA Ophthalmol. 2017 Mar 1;135(3):225-231. doi: 10.1001/jamaophthalmol.2016.5551.</t>
  </si>
  <si>
    <t>PLoS One. 2017 Jan 26;12(1):e0170847. doi: 10.1371/journal.pone.0170847. eCollection 2017.</t>
  </si>
  <si>
    <t>PLoS One. 2017 Jan 26;12(1):e0170797. doi: 10.1371/journal.pone.0170797. eCollection 2017.</t>
  </si>
  <si>
    <t xml:space="preserve">Retina. 2017 Jul;37(7):1407-1410. doi: 10.1097/IAE.0000000000001467. No abstract available. </t>
  </si>
  <si>
    <t>Genet Med. 2017 Aug;19(8):945-954. doi: 10.1038/gim.2016.217. Epub 2017 Jan 26.</t>
  </si>
  <si>
    <t>Genet Med. 2017 Aug;19(8):875-882. doi: 10.1038/gim.2016.204. Epub 2017 Jan 26.</t>
  </si>
  <si>
    <t>Int J Environ Res Public Health. 2017 Jan 23;14(1). pii: E107. doi: 10.3390/ijerph14010107.</t>
  </si>
  <si>
    <t>J Pharm Pharmacol. 2017 Mar;69(3):223-235. doi: 10.1111/jphp.12683. Epub 2017 Jan 26. Review.</t>
  </si>
  <si>
    <t>Graefes Arch Clin Exp Ophthalmol. 2017 Jun;255(6):1063-1071. doi: 10.1007/s00417-017-3597-x. Epub 2017 Jan 25.</t>
  </si>
  <si>
    <t xml:space="preserve">Graefes Arch Clin Exp Ophthalmol. 2017 May;255(5):955-962. doi: 10.1007/s00417-017-3594-0. Epub 2017 Jan 25. Erratum in: Graefes Arch Clin Exp Ophthalmol. 2017 May;255 (5):1055-1056. </t>
  </si>
  <si>
    <t>J Neurosci. 2017 Jan 25;37(4):922-935. doi: 10.1523/JNEUROSCI.3178-16.2016.</t>
  </si>
  <si>
    <t>Biosci Rep. 2017 Mar 15;37(2). pii: BSR20160572. doi: 10.1042/BSR20160572. Print 2017 Apr 30.</t>
  </si>
  <si>
    <t>Brain. 2017 Mar 1;140(3):781-791. doi: 10.1093/brain/aww340.</t>
  </si>
  <si>
    <t>Arthritis Res Ther. 2017 Jan 25;19(1):14. doi: 10.1186/s13075-017-1228-x.</t>
  </si>
  <si>
    <t>J Drug Target. 2017 Jun;25(5):386-405. doi: 10.1080/1061186X.2017.1280809. Epub 2017 Jan 25. Review.</t>
  </si>
  <si>
    <t>Clin Exp Optom. 2017 Nov;100(6):583-589. doi: 10.1111/cxo.12507. Epub 2017 Jan 25.</t>
  </si>
  <si>
    <t>Cochrane Database Syst Rev. 2017 Jan 25;1:CD006539. doi: 10.1002/14651858.CD006539.pub4. Review.</t>
  </si>
  <si>
    <t>Invest Ophthalmol Vis Sci. 2017 Jan 1;58(1):481-491. doi: 10.1167/iovs.16-20298.</t>
  </si>
  <si>
    <t>Invest Ophthalmol Vis Sci. 2017 Jan 1;58(1):470-480. doi: 10.1167/iovs.16-20569.</t>
  </si>
  <si>
    <t>Invest Ophthalmol Vis Sci. 2017 Jan 1;58(1):461-469. doi: 10.1167/iovs.16-20526.</t>
  </si>
  <si>
    <t>Invest Ophthalmol Vis Sci. 2017 Jan 1;58(1):372-385. doi: 10.1167/iovs.16-19159.</t>
  </si>
  <si>
    <t>PLoS One. 2017 Jan 25;12(1):e0170598. doi: 10.1371/journal.pone.0170598. eCollection 2017.</t>
  </si>
  <si>
    <t>Medicine (Baltimore). 2017 Jan;96(4):e6017. doi: 10.1097/MD.0000000000006017. Review.</t>
  </si>
  <si>
    <t>Medicine (Baltimore). 2017 Jan;96(4):e5866. doi: 10.1097/MD.0000000000005866.</t>
  </si>
  <si>
    <t>Ophthal Plast Reconstr Surg. 2017 Nov/Dec;33(6):e139-e140. doi: 10.1097/IOP.0000000000000871.</t>
  </si>
  <si>
    <t>Ophthal Plast Reconstr Surg. 2017 Sep/Oct;33(5):e128-e131. doi: 10.1097/IOP.0000000000000855.</t>
  </si>
  <si>
    <t xml:space="preserve">Ophthal Plast Reconstr Surg. 2018 Jan/Feb;34(1):e36. doi: 10.1097/IOP.0000000000000859. No abstract available. </t>
  </si>
  <si>
    <t>J Glaucoma. 2017 Apr;26(4):e153-e156. doi: 10.1097/IJG.0000000000000578.</t>
  </si>
  <si>
    <t>J Glaucoma. 2017 Apr;26(4):e157-e159. doi: 10.1097/IJG.0000000000000566.</t>
  </si>
  <si>
    <t xml:space="preserve">N Engl J Med. 2017 Jan 26;376(4):368-379. doi: 10.1056/NEJMcpc1610713. No abstract available. </t>
  </si>
  <si>
    <t>Ophthalmic Genet. 2017 Sep-Oct;38(5):486-489. doi: 10.1080/13816810.2016.1266666. Epub 2017 Jan 25.</t>
  </si>
  <si>
    <t>Ophthalmic Genet. 2017 Sep-Oct;38(5):490-493. doi: 10.1080/13816810.2017.1279183. Epub 2017 Jan 25.</t>
  </si>
  <si>
    <t>Curr Eye Res. 2017 Jul;42(7):1007-1012. doi: 10.1080/02713683.2016.1264608. Epub 2017 Jan 25.</t>
  </si>
  <si>
    <t>Curr Eye Res. 2017 Jul;42(7):1039-1047. doi: 10.1080/02713683.2016.1264606. Epub 2017 Jan 25.</t>
  </si>
  <si>
    <t>Curr Pharm Des. 2017;23(4):586-595. doi: 10.2174/1381612823666170124113826. Review.</t>
  </si>
  <si>
    <t>Muscle Nerve. 2018 Jan;57(1):157-160. doi: 10.1002/mus.25588. Epub 2017 Mar 21.</t>
  </si>
  <si>
    <t>Acta Neurochir Suppl. 2017;124:159-164. doi: 10.1007/978-3-319-39546-3_25.</t>
  </si>
  <si>
    <t>Acta Neurochir Suppl. 2017;124:155-158. doi: 10.1007/978-3-319-39546-3_24.</t>
  </si>
  <si>
    <t>Acta Neurochir Suppl. 2017;124:123-128. doi: 10.1007/978-3-319-39546-3_19.</t>
  </si>
  <si>
    <t>Biosci Rep. 2017 Mar 27;37(2). pii: BSR20160440. doi: 10.1042/BSR20160440. Print 2017 Apr 28.</t>
  </si>
  <si>
    <t>BMJ Open. 2017 Jan 24;7(1):e013344. doi: 10.1136/bmjopen-2016-013344.</t>
  </si>
  <si>
    <t>Br J Ophthalmol. 2017 Sep;101(9):1201-1205. doi: 10.1136/bjophthalmol-2016-309994. Epub 2017 Jan 24.</t>
  </si>
  <si>
    <t>Br J Ophthalmol. 2017 Apr;101(4):536-542. doi: 10.1136/bjophthalmol-2016-309460. Epub 2017 Jan 24.</t>
  </si>
  <si>
    <t>Br J Ophthalmol. 2017 Sep;101(9):1211-1216. doi: 10.1136/bjophthalmol-2016-309542. Epub 2017 Jan 24.</t>
  </si>
  <si>
    <t>Gene. 2017 Apr 15;608:41-48. doi: 10.1016/j.gene.2017.01.022. Epub 2017 Jan 21.</t>
  </si>
  <si>
    <t>Cont Lens Anterior Eye. 2017 Jun;40(3):175-183. doi: 10.1016/j.clae.2017.01.002. Epub 2017 Jan 22.</t>
  </si>
  <si>
    <t>Invest Ophthalmol Vis Sci. 2017 Jan 1;58(1):442-447. doi: 10.1167/iovs.16-20663.</t>
  </si>
  <si>
    <t>Invest Ophthalmol Vis Sci. 2017 Jan 1;58(1):424-429. doi: 10.1167/iovs.16-20705.</t>
  </si>
  <si>
    <t>Invest Ophthalmol Vis Sci. 2017 Jan 1;58(1):394-403. doi: 10.1167/iovs.16-19936.</t>
  </si>
  <si>
    <t>Invest Ophthalmol Vis Sci. 2017 Jan 1;58(1):353-361. doi: 10.1167/iovs.16-20576.</t>
  </si>
  <si>
    <t>Invest Ophthalmol Vis Sci. 2017 Jan 1;58(1):343-352. doi: 10.1167/iovs.16-20900.</t>
  </si>
  <si>
    <t>PLoS One. 2017 Jan 24;12(1):e0167436. doi: 10.1371/journal.pone.0167436. eCollection 2017.</t>
  </si>
  <si>
    <t>PLoS Negl Trop Dis. 2017 Jan 24;11(1):e0005267. doi: 10.1371/journal.pntd.0005267. eCollection 2017 Jan.</t>
  </si>
  <si>
    <t>Retina. 2017 Feb;37(2):396-399. doi: 10.1097/IAE.0000000000001141.</t>
  </si>
  <si>
    <t>Retina. 2017 Feb;37(2):376-381. doi: 10.1097/IAE.0000000000001144.</t>
  </si>
  <si>
    <t>Retina. 2017 Feb;37(2):344-349. doi: 10.1097/IAE.0000000000001163.</t>
  </si>
  <si>
    <t>Retina. 2017 Feb;37(2):283-290. doi: 10.1097/IAE.0000000000001124.</t>
  </si>
  <si>
    <t>Melanoma Res. 2017 Apr;27(2):126-133. doi: 10.1097/CMR.0000000000000329.</t>
  </si>
  <si>
    <t>J Glaucoma. 2017 Apr;26(4):373-382. doi: 10.1097/IJG.0000000000000628.</t>
  </si>
  <si>
    <t>Curr Eye Res. 2017 Jun;42(6):852-856. doi: 10.1080/02713683.2016.1250277. Epub 2017 Jan 24.</t>
  </si>
  <si>
    <t>EBioMedicine. 2017 Feb;16:292-301. doi: 10.1016/j.ebiom.2017.01.004. Epub 2017 Jan 13.</t>
  </si>
  <si>
    <t>J Stroke Cerebrovasc Dis. 2017 Apr;26(4):e53-e54. doi: 10.1016/j.jstrokecerebrovasdis.2016.11.119. Epub 2017 Jan 20.</t>
  </si>
  <si>
    <t>J Fr Ophtalmol. 2017 Feb;40(2):102-109. doi: 10.1016/j.jfo.2016.09.020. Epub 2017 Jan 20.</t>
  </si>
  <si>
    <t>Neuroimage Clin. 2016 Dec 21;13:428-438. doi: 10.1016/j.nicl.2016.12.013. eCollection 2017.</t>
  </si>
  <si>
    <t>JAMA Ophthalmol. 2017 Mar 1;135(3):268-273. doi: 10.1001/jamaophthalmol.2016.5314. Review.</t>
  </si>
  <si>
    <t>JAMA Ophthalmol. 2017 Mar 1;135(3):263-267. doi: 10.1001/jamaophthalmol.2016.5406.</t>
  </si>
  <si>
    <t>Invest Ophthalmol Vis Sci. 2017 Jan 1;58(1):329-342. doi: 10.1167/iovs.16-19837.</t>
  </si>
  <si>
    <t>Invest Ophthalmol Vis Sci. 2017 Jan 1;58(1):318-328. doi: 10.1167/iovs.16-20419.</t>
  </si>
  <si>
    <t>Invest Ophthalmol Vis Sci. 2017 Jan 1;58(1):299-308. doi: 10.1167/iovs.16-20204.</t>
  </si>
  <si>
    <t>Invest Ophthalmol Vis Sci. 2017 Jan 1;58(1):292-298. doi: 10.1167/iovs.16-20967.</t>
  </si>
  <si>
    <t>Invest Ophthalmol Vis Sci. 2017 Jan 1;58(1):282-291. doi: 10.1167/iovs.16-20668.</t>
  </si>
  <si>
    <t>Invest Ophthalmol Vis Sci. 2017 Jan 1;58(1):270-281. doi: 10.1167/iovs.16-20749.</t>
  </si>
  <si>
    <t>Invest Ophthalmol Vis Sci. 2017 Jan 1;58(1):257-269. doi: 10.1167/iovs.16-19906.</t>
  </si>
  <si>
    <t>Invest Ophthalmol Vis Sci. 2017 Jan 1;58(1):252-256. doi: 10.1167/iovs.16-20717.</t>
  </si>
  <si>
    <t>Invest Ophthalmol Vis Sci. 2017 Jan 1;58(1):242-251. doi: 10.1167/iovs.16-20019.</t>
  </si>
  <si>
    <t>Invest Ophthalmol Vis Sci. 2017 Jan 1;58(1):230-241. doi: 10.1167/iovs.16-20523.</t>
  </si>
  <si>
    <t>Invest Ophthalmol Vis Sci. 2017 Jan 1;58(1):221-229. doi: 10.1167/iovs.16-20513.</t>
  </si>
  <si>
    <t>Invest Ophthalmol Vis Sci. 2017 Jan 1;58(1):211-220. doi: 10.1167/iovs.16-19778.</t>
  </si>
  <si>
    <t>Invest Ophthalmol Vis Sci. 2017 Jan 1;58(1):197-203. doi: 10.1167/iovs.16-20785.</t>
  </si>
  <si>
    <t>Invest Ophthalmol Vis Sci. 2017 Jan 1;58(1):190-196. doi: 10.1167/iovs.16-20531.</t>
  </si>
  <si>
    <t>Invest Ophthalmol Vis Sci. 2017 Jan 1;58(1):185-189. doi: 10.1167/iovs.16-20412.</t>
  </si>
  <si>
    <t>Invest Ophthalmol Vis Sci. 2017 Jan 1;58(1):179-184. doi: 10.1167/iovs.16-20813.</t>
  </si>
  <si>
    <t>Invest Ophthalmol Vis Sci. 2017 Jan 1;58(1):168-178. doi: 10.1167/iovs.16-20501.</t>
  </si>
  <si>
    <t>Invest Ophthalmol Vis Sci. 2017 Jan 1;58(1):162-167. doi: 10.1167/iovs.16-20922.</t>
  </si>
  <si>
    <t>Invest Ophthalmol Vis Sci. 2017 Jan 1;58(1):96-105. doi: 10.1167/iovs.16-20339.</t>
  </si>
  <si>
    <t>Invest Ophthalmol Vis Sci. 2017 Jan 1;58(1):30-34. doi: 10.1167/iovs.16-20579.</t>
  </si>
  <si>
    <t>Invest Ophthalmol Vis Sci. 2017 Jan 1;58(1):128-136. doi: 10.1167/iovs.16-20231.</t>
  </si>
  <si>
    <t>Invest Ophthalmol Vis Sci. 2017 Jan 1;58(1):119-127. doi: 10.1167/iovs.16-20398.</t>
  </si>
  <si>
    <t xml:space="preserve">Invest Ophthalmol Vis Sci. 2017 Jan 1;58(1):106-118. doi: 10.1167/iovs.16-20691. Erratum in: Invest Ophthalmol Vis Sci. 2017 Jun 1;58(7):3030. </t>
  </si>
  <si>
    <t>PLoS One. 2017 Jan 23;12(1):e0170526. doi: 10.1371/journal.pone.0170526. eCollection 2017.</t>
  </si>
  <si>
    <t>PLoS One. 2017 Jan 23;12(1):e0170743. doi: 10.1371/journal.pone.0170743. eCollection 2017.</t>
  </si>
  <si>
    <t>PLoS Negl Trop Dis. 2017 Jan 23;11(1):e0005277. doi: 10.1371/journal.pntd.0005277. eCollection 2017 Jan.</t>
  </si>
  <si>
    <t>PLoS One. 2017 Jan 23;12(1):e0170341. doi: 10.1371/journal.pone.0170341. eCollection 2017.</t>
  </si>
  <si>
    <t>PLoS One. 2017 Jan 23;12(1):e0170030. doi: 10.1371/journal.pone.0170030. eCollection 2017.</t>
  </si>
  <si>
    <t>PLoS One. 2017 Jan 23;12(1):e0170733. doi: 10.1371/journal.pone.0170733. eCollection 2017.</t>
  </si>
  <si>
    <t>Retina. 2017 Nov;37(11):2047-2055. doi: 10.1097/IAE.0000000000001435.</t>
  </si>
  <si>
    <t>IEEE J Biomed Health Inform. 2017 May;21(3):803-813. doi: 10.1109/JBHI.2016.2544961. Epub 2016 Mar 22.</t>
  </si>
  <si>
    <t>IEEE Trans Neural Syst Rehabil Eng. 2017 Jan;25(1):52-61. doi: 10.1109/TNSRE.2016.2546062. Epub 2016 Mar 23.</t>
  </si>
  <si>
    <t>IEEE J Biomed Health Inform. 2017 May;21(3):785-793. doi: 10.1109/JBHI.2016.2538265. Epub 2016 Mar 4.</t>
  </si>
  <si>
    <t>J Nutr Biochem. 2017 Apr;42:37-42. doi: 10.1016/j.jnutbio.2016.12.014. Epub 2017 Jan 9.</t>
  </si>
  <si>
    <t>Ophthalmic Genet. 2017 Sep-Oct;38(5):401-412. doi: 10.1080/13816810.2016.1247459. Epub 2017 Jan 23. Review.</t>
  </si>
  <si>
    <t>Ophthalmic Genet. 2017 Sep-Oct;38(5):440-445. doi: 10.1080/13816810.2016.1257029. Epub 2017 Jan 23.</t>
  </si>
  <si>
    <t>J Ocul Pharmacol Ther. 2017 May;33(4):298-303. doi: 10.1089/jop.2016.0142. Epub 2017 Jan 23. Review.</t>
  </si>
  <si>
    <t>Pediatr Dermatol. 2017 Mar;34(2):201-203. doi: 10.1111/pde.13069. Epub 2017 Jan 23.</t>
  </si>
  <si>
    <t>Parasitol Res. 2017 Mar;116(3):1013-1022. doi: 10.1007/s00436-017-5382-5. Epub 2017 Jan 22.</t>
  </si>
  <si>
    <t>Prog Retin Eye Res. 2017 May;58:70-88. doi: 10.1016/j.preteyeres.2017.01.005. Epub 2017 Jan 19. Review.</t>
  </si>
  <si>
    <t>Prog Retin Eye Res. 2017 May;58:1-27. doi: 10.1016/j.preteyeres.2017.01.004. Epub 2017 Jan 19. Review.</t>
  </si>
  <si>
    <t>Eur J Med Genet. 2017 Mar;60(3):200-204. doi: 10.1016/j.ejmg.2017.01.007. Epub 2017 Jan 19.</t>
  </si>
  <si>
    <t>Ophthalmology. 2017 Apr;124(4):519-523. doi: 10.1016/j.ophtha.2016.12.010. Epub 2017 Jan 19.</t>
  </si>
  <si>
    <t>Ophthalmology. 2017 May;124(5):583-595. doi: 10.1016/j.ophtha.2016.11.042. Epub 2017 Jan 19.</t>
  </si>
  <si>
    <t>Ophthalmology. 2017 May;124(5):701-708. doi: 10.1016/j.ophtha.2016.12.027. Epub 2017 Jan 19.</t>
  </si>
  <si>
    <t>Med Hypotheses. 2017 Feb;99:63-66. doi: 10.1016/j.mehy.2016.12.011. Epub 2016 Dec 26.</t>
  </si>
  <si>
    <t>J Med Case Rep. 2017 Jan 23;11(1):22. doi: 10.1186/s13256-016-1170-6.</t>
  </si>
  <si>
    <t>Am J Med Genet A. 2017 Mar;173(3):758-761. doi: 10.1002/ajmg.a.38078. Epub 2017 Jan 22.</t>
  </si>
  <si>
    <t xml:space="preserve">Doc Ophthalmol. 2017 Feb;134(1):1-9. doi: 10.1007/s10633-017-9573-2. Epub 2017 Jan 21. Erratum in: Doc Ophthalmol. 2017 Apr;134(2):155. </t>
  </si>
  <si>
    <t>Graefes Arch Clin Exp Ophthalmol. 2017 Apr;255(4):797-803. doi: 10.1007/s00417-016-3573-x. Epub 2017 Jan 21.</t>
  </si>
  <si>
    <t>Mol Ther. 2017 Feb 1;25(2):331-341. doi: 10.1016/j.ymthe.2016.12.006. Epub 2017 Jan 18.</t>
  </si>
  <si>
    <t>Prog Retin Eye Res. 2017 May;58:115-151. doi: 10.1016/j.preteyeres.2017.01.003. Epub 2017 Jan 18. Review.</t>
  </si>
  <si>
    <t>Ophthalmology. 2017 Apr;124(4):464-478. doi: 10.1016/j.ophtha.2016.12.002. Epub 2017 Jan 18.</t>
  </si>
  <si>
    <t>BMC Neurol. 2017 Jan 21;17(1):13. doi: 10.1186/s12883-017-0791-8.</t>
  </si>
  <si>
    <t>Biosci Rep. 2017 Mar 27;37(2). pii: BSR20160589. doi: 10.1042/BSR20160589. Print 2017 Apr 28.</t>
  </si>
  <si>
    <t xml:space="preserve">Diabetes. 2017 Feb;66(2):261-263. doi: 10.2337/dbi16-0047. No abstract available. </t>
  </si>
  <si>
    <t>Br J Ophthalmol. 2017 Sep;101(9):1174-1178. doi: 10.1136/bjophthalmol-2016-309641. Epub 2017 Jan 20.</t>
  </si>
  <si>
    <t>Br J Ophthalmol. 2017 Sep;101(9):1185-1192. doi: 10.1136/bjophthalmol-2016-309729. Epub 2017 Jan 20.</t>
  </si>
  <si>
    <t>Br J Ophthalmol. 2017 Sep;101(9):1281-1284. doi: 10.1136/bjophthalmol-2016-309664. Epub 2017 Jan 20.</t>
  </si>
  <si>
    <t>Br J Ophthalmol. 2017 Feb;101(2):94-96. doi: 10.1136/bjophthalmol-2016-309402. Epub 2016 Nov 8.</t>
  </si>
  <si>
    <t>BMJ Case Rep. 2017 Jan 20;2017. pii: bcr2016218016. doi: 10.1136/bcr-2016-218016.</t>
  </si>
  <si>
    <t>Acta Biomater. 2017 Apr 15;53:123-139. doi: 10.1016/j.actbio.2016.12.054. Epub 2017 Jan 17.</t>
  </si>
  <si>
    <t>J AAPOS. 2017 Feb;21(1):7.e1-7.e7. doi: 10.1016/j.jaapos.2016.09.029. Epub 2017 Jan 17.</t>
  </si>
  <si>
    <t>J Fr Ophtalmol. 2017 Feb;40(2):126-132. doi: 10.1016/j.jfo.2016.09.012. Epub 2017 Jan 18.</t>
  </si>
  <si>
    <t>PLoS One. 2017 Jan 20;12(1):e0170094. doi: 10.1371/journal.pone.0170094. eCollection 2017.</t>
  </si>
  <si>
    <t>PLoS One. 2017 Jan 20;12(1):e0169865. doi: 10.1371/journal.pone.0169865. eCollection 2017.</t>
  </si>
  <si>
    <t>Clin J Sport Med. 2017 Sep;27(5):457-461. doi: 10.1097/JSM.0000000000000381.</t>
  </si>
  <si>
    <t>Ophthalmic Epidemiol. 2017 Apr;24(2):116-129. doi: 10.1080/09286586.2016.1259639. Epub 2017 Jan 20.</t>
  </si>
  <si>
    <t>Ophthalmic Genet. 2017 Sep-Oct;38(5):418-421. doi: 10.1080/13816810.2016.1247460. Epub 2017 Jan 20.</t>
  </si>
  <si>
    <t>Eye (Lond). 2017 Feb;31(2):301-332. doi: 10.1038/eye.2016.284. Epub 2017 Jan 20. Review.</t>
  </si>
  <si>
    <t>Eye (Lond). 2017 May;31(5):749-752. doi: 10.1038/eye.2016.302. Epub 2017 Jan 20.</t>
  </si>
  <si>
    <t>Eye (Lond). 2017 May;31(5):795-801. doi: 10.1038/eye.2016.279. Epub 2017 Jan 20.</t>
  </si>
  <si>
    <t>Eye (Lond). 2017 May;31(5):762-770. doi: 10.1038/eye.2016.317. Epub 2017 Jan 20.</t>
  </si>
  <si>
    <t>Eye (Lond). 2017 May;31(5):753-761. doi: 10.1038/eye.2016.319. Epub 2017 Jan 20.</t>
  </si>
  <si>
    <t>Eye (Lond). 2017 Apr;31(4):650-656. doi: 10.1038/eye.2016.301. Epub 2017 Jan 20.</t>
  </si>
  <si>
    <t>Int J Mol Sci. 2017 Jan 19;18(1). pii: E201. doi: 10.3390/ijms18010201. Review.</t>
  </si>
  <si>
    <t>Retina. 2017 Oct;37(10):1847-1858. doi: 10.1097/IAE.0000000000001493.</t>
  </si>
  <si>
    <t>Retina. 2018 Jan;38(1):102-107. doi: 10.1097/IAE.0000000000001502.</t>
  </si>
  <si>
    <t>Retina. 2018 Jan;38(1):187-191. doi: 10.1097/IAE.0000000000001508.</t>
  </si>
  <si>
    <t>Retina. 2018 Jan;38(1):128-136. doi: 10.1097/IAE.0000000000001505.</t>
  </si>
  <si>
    <t>J Craniofac Surg. 2017 Jun;28(4):998-1002. doi: 10.1097/SCS.0000000000003535.</t>
  </si>
  <si>
    <t>J Neuromuscul Dis. 2017;4(1):89-92. doi: 10.3233/JND-160192.</t>
  </si>
  <si>
    <t>J Ocul Pharmacol Ther. 2017 Mar;33(2):103-110. doi: 10.1089/jop.2016.0163. Epub 2017 Jan 20.</t>
  </si>
  <si>
    <t>J Ocul Pharmacol Ther. 2017 Apr;33(3):193-201. doi: 10.1089/jop.2016.0114. Epub 2017 Jan 20.</t>
  </si>
  <si>
    <t>J Cell Biochem. 2017 Nov;118(11):3549-3560. doi: 10.1002/jcb.25892. Epub 2017 Jun 9. Review.</t>
  </si>
  <si>
    <t>J Cell Biochem. 2017 Aug;118(8):2371-2379. doi: 10.1002/jcb.25899. Epub 2017 Apr 25.</t>
  </si>
  <si>
    <t>Eur J Ophthalmol. 2017 Jun 26;27(4):466-469. doi: 10.5301/ejo.5000924. Epub 2017 Jan 18.</t>
  </si>
  <si>
    <t>Eur J Ophthalmol. 2017 Jun 26;27(4):423-427. doi: 10.5301/ejo.5000921. Epub 2017 Jan 2.</t>
  </si>
  <si>
    <t>Eur J Ophthalmol. 2017 Aug 30;27(5):548-554. doi: 10.5301/ejo.5000926. Epub 2017 Jan 16.</t>
  </si>
  <si>
    <t>Eur J Ophthalmol. 2017 Mar 10;27(2):e46-e49. doi: 10.5301/ejo.5000928.</t>
  </si>
  <si>
    <t>Eur J Ophthalmol. 2017 Mar 10;27(2):220-225. doi: 10.5301/ejo.5000914. Epub 2016 Dec 31.</t>
  </si>
  <si>
    <t>Eur J Ophthalmol. 2017 Jun 26;27(4):454-459. doi: 10.5301/ejo.5000927. Epub 2017 Jan 3.</t>
  </si>
  <si>
    <t>Ophthalmic Physiol Opt. 2017 Mar;37(2):141-150. doi: 10.1111/opo.12348. Epub 2017 Jan 20.</t>
  </si>
  <si>
    <t>J Cell Sci. 2017 Mar 1;130(5):938-949. doi: 10.1242/jcs.199091. Epub 2017 Jan 19.</t>
  </si>
  <si>
    <t>J Biol Chem. 2017 Feb 24;292(8):3366-3378. doi: 10.1074/jbc.M116.770024. Epub 2017 Jan 19.</t>
  </si>
  <si>
    <t>Pediatrics. 2017 Feb;139(2). pii: e20161233. doi: 10.1542/peds.2016-1233.</t>
  </si>
  <si>
    <t>Neurobiol Aging. 2017 Apr;52:12-22. doi: 10.1016/j.neurobiolaging.2016.12.017. Epub 2016 Dec 27. Review.</t>
  </si>
  <si>
    <t>J AAPOS. 2017 Feb;21(1):39-43.e1. doi: 10.1016/j.jaapos.2016.09.027. Epub 2017 Jan 16.</t>
  </si>
  <si>
    <t>J AAPOS. 2017 Feb;21(1):9-14. doi: 10.1016/j.jaapos.2016.11.021. Epub 2017 Jan 16.</t>
  </si>
  <si>
    <t>J AAPOS. 2017 Feb;21(1):28-33.e2. doi: 10.1016/j.jaapos.2016.11.020. Epub 2017 Jan 16.</t>
  </si>
  <si>
    <t>Am J Ophthalmol. 2017 Apr;176:118-126. doi: 10.1016/j.ajo.2017.01.003. Epub 2017 Jan 17.</t>
  </si>
  <si>
    <t>Am J Ophthalmol. 2017 Apr;176:102-107. doi: 10.1016/j.ajo.2017.01.004. Epub 2017 Jan 17.</t>
  </si>
  <si>
    <t>Am J Ophthalmol. 2017 Apr;176:127-133. doi: 10.1016/j.ajo.2017.01.008. Epub 2017 Jan 17.</t>
  </si>
  <si>
    <t>Am J Ophthalmol. 2017 Apr;176:174-182. doi: 10.1016/j.ajo.2017.01.006. Epub 2017 Jan 17.</t>
  </si>
  <si>
    <t>Mult Scler Relat Disord. 2017 Jan;11:43-44. doi: 10.1016/j.msard.2016.11.009. Epub 2016 Nov 27.</t>
  </si>
  <si>
    <t>J Neuroinflammation. 2017 Jan 19;14(1):14. doi: 10.1186/s12974-016-0775-4.</t>
  </si>
  <si>
    <t>BMC Complement Altern Med. 2017 Jan 19;17(1):61. doi: 10.1186/s12906-017-1559-9.</t>
  </si>
  <si>
    <t>BMC Ophthalmol. 2017 Jan 19;17(1):7. doi: 10.1186/s12886-017-0401-y.</t>
  </si>
  <si>
    <t>Ophthalmologica. 2017;237(2):96-104. doi: 10.1159/000455271. Epub 2017 Jan 20.</t>
  </si>
  <si>
    <t>Ophthalmic Epidemiol. 2017 Apr;24(2):81-89. doi: 10.1080/09286586.2016.1255975. Epub 2017 Jan 19. Review.</t>
  </si>
  <si>
    <t>Ophthalmic Epidemiol. 2017 Apr;24(2):73-80. doi: 10.1080/09286586.2016.1259638. Epub 2017 Jan 19. Review.</t>
  </si>
  <si>
    <t>Ophthalmic Epidemiol. 2017 Apr;24(2):130-140. doi: 10.1080/09286586.2016.1259636. Epub 2017 Jan 19.</t>
  </si>
  <si>
    <t xml:space="preserve">Pediatr Int. 2017 Jan;59(1):113-114. doi: 10.1111/ped.13158. No abstract available. </t>
  </si>
  <si>
    <t xml:space="preserve">Pediatr Int. 2017 Jan;59(1):109-110. doi: 10.1111/ped.13149. No abstract available. </t>
  </si>
  <si>
    <t>Am J Med Genet A. 2017 Feb;173(2):414-420. doi: 10.1002/ajmg.a.38030. Epub 2016 Nov 7. Review.</t>
  </si>
  <si>
    <t>Graefes Arch Clin Exp Ophthalmol. 2017 May;255(5):923-934. doi: 10.1007/s00417-017-3589-x. Epub 2017 Jan 19.</t>
  </si>
  <si>
    <t>eNeuro. 2017 Jan 17;4(1). pii: ENEURO.0331-16.2016. doi: 10.1523/ENEURO.0331-16.2016. eCollection 2017 Jan-Feb.</t>
  </si>
  <si>
    <t>J Hum Genet. 2017 Apr;62(4):485-489. doi: 10.1038/jhg.2016.160. Epub 2017 Jan 19.</t>
  </si>
  <si>
    <t>Sci Transl Med. 2017 Jan 18;9(373). pii: eaai8030. doi: 10.1126/scitranslmed.aai8030.</t>
  </si>
  <si>
    <t>J Virol. 2017 Mar 13;91(7). pii: e02367-16. doi: 10.1128/JVI.02367-16. Print 2017 Apr 1.</t>
  </si>
  <si>
    <t>BMJ Case Rep. 2017 Jan 18;2017. pii: bcr2016218108. doi: 10.1136/bcr-2016-218108.</t>
  </si>
  <si>
    <t>BMJ Open. 2017 Jan 18;7(1):e013067. doi: 10.1136/bmjopen-2016-013067.</t>
  </si>
  <si>
    <t>Arch Dis Child. 2017 Feb;102(2):174-177. doi: 10.1136/archdischild-2016-311285.</t>
  </si>
  <si>
    <t>Br J Ophthalmol. 2017 Sep;101(9):1275-1280. doi: 10.1136/bjophthalmol-2016-309671. Epub 2017 Jan 18.</t>
  </si>
  <si>
    <t>Br J Ophthalmol. 2017 May;101(5):548-550. doi: 10.1136/bjophthalmol-2016-309650. Epub 2017 Jan 18.</t>
  </si>
  <si>
    <t>Br J Ophthalmol. 2017 Sep;101(9):1179-1184. doi: 10.1136/bjophthalmol-2016-309877. Epub 2017 Jan 18.</t>
  </si>
  <si>
    <t>Br J Ophthalmol. 2017 Sep;101(9):1238-1243. doi: 10.1136/bjophthalmol-2016-309658. Epub 2017 Jan 18.</t>
  </si>
  <si>
    <t>J Neuroimmunol. 2017 Apr 15;305:175-181. doi: 10.1016/j.jneuroim.2017.01.006. Epub 2017 Jan 12.</t>
  </si>
  <si>
    <t>BMC Ophthalmol. 2017 Jan 18;17(1):5. doi: 10.1186/s12886-017-0400-z.</t>
  </si>
  <si>
    <t>BMC Ophthalmol. 2017 Jan 18;17(1):6. doi: 10.1186/s12886-017-0402-x.</t>
  </si>
  <si>
    <t>Clin Exp Immunol. 2017 May;188(2):243-253. doi: 10.1111/cei.12928. Epub 2017 Feb 20.</t>
  </si>
  <si>
    <t>Ophthalmic Res. 2017;57(4):252-262. doi: 10.1159/000452282. Epub 2017 Jan 19.</t>
  </si>
  <si>
    <t>Oncotarget. 2017 Feb 28;8(9):15490-15506. doi: 10.18632/oncotarget.14659.</t>
  </si>
  <si>
    <t>PLoS Negl Trop Dis. 2017 Jan 18;11(1):e0005230. doi: 10.1371/journal.pntd.0005230. eCollection 2017 Jan.</t>
  </si>
  <si>
    <t>Medicine (Baltimore). 2017 Jan;96(3):e5894. doi: 10.1097/MD.0000000000005894.</t>
  </si>
  <si>
    <t>Medicine (Baltimore). 2017 Jan;96(3):e5830. doi: 10.1097/MD.0000000000005830.</t>
  </si>
  <si>
    <t>Retina. 2017 Dec;37(12):2341-2346. doi: 10.1097/IAE.0000000000001488.</t>
  </si>
  <si>
    <t>Retina. 2017 Dec;37(12):2352-2361. doi: 10.1097/IAE.0000000000001484.</t>
  </si>
  <si>
    <t>Retina. 2017 Oct;37(10):1820-1831. doi: 10.1097/IAE.0000000000001448.</t>
  </si>
  <si>
    <t>Retina. 2018 Jan;38(1):137-147. doi: 10.1097/IAE.0000000000001512.</t>
  </si>
  <si>
    <t>Retina. 2017 Nov;37(11):2151-2161. doi: 10.1097/IAE.0000000000001452.</t>
  </si>
  <si>
    <t>Optom Vis Sci. 2017 Mar;94(3):297-310. doi: 10.1097/OPX.0000000000001047.</t>
  </si>
  <si>
    <t xml:space="preserve">Ophthal Plast Reconstr Surg. 2018 Jan/Feb;34(1):e35. doi: 10.1097/IOP.0000000000000854. No abstract available. </t>
  </si>
  <si>
    <t>Ophthal Plast Reconstr Surg. 2017 Nov/Dec;33(6):e138-e139. doi: 10.1097/IOP.0000000000000866.</t>
  </si>
  <si>
    <t>Ophthal Plast Reconstr Surg. 2017 May/Jun;33(3S Suppl 1):S114-S116. doi: 10.1097/IOP.0000000000000857.</t>
  </si>
  <si>
    <t>Curr Opin Ophthalmol. 2017 Jan;27 Suppl 1:3-47. doi: 10.1097/01.icu.0000512373.81749.b7. Review.</t>
  </si>
  <si>
    <t>J Neuroophthalmol. 2017 Dec;37(4):382-385. doi: 10.1097/WNO.0000000000000491.</t>
  </si>
  <si>
    <t>Annu Rev Med. 2017 Jan 14;68:331-343. doi: 10.1146/annurev-med-043015-123313. Review.</t>
  </si>
  <si>
    <t xml:space="preserve">J Ocul Pharmacol Ther. 2017 Mar;33(2):65. doi: 10.1089/jop.2017.29024.gdn. Epub 2017 Jan 18. Review. No abstract available. </t>
  </si>
  <si>
    <t>Mol Med Rep. 2017 Mar;15(3):1157-1164. doi: 10.3892/mmr.2017.6119. Epub 2017 Jan 13.</t>
  </si>
  <si>
    <t>Retina. 2017 Nov;37(11):2162-2166. doi: 10.1097/IAE.0000000000001462.</t>
  </si>
  <si>
    <t>Retina. 2017 Dec;37(12):2334-2340. doi: 10.1097/IAE.0000000000001492.</t>
  </si>
  <si>
    <t>Retina. 2017 Nov;37(11):2025-2034. doi: 10.1097/IAE.0000000000001486.</t>
  </si>
  <si>
    <t>Retina. 2017 Dec;37(12):2289-2294. doi: 10.1097/IAE.0000000000001471.</t>
  </si>
  <si>
    <t>Retina. 2018 Jan;38(1):49-59. doi: 10.1097/IAE.0000000000001498.</t>
  </si>
  <si>
    <t>Retina. 2017 Nov;37(11):2112-2117. doi: 10.1097/IAE.0000000000001461.</t>
  </si>
  <si>
    <t>Retina. 2018 Jan;38(1):72-78. doi: 10.1097/IAE.0000000000001495.</t>
  </si>
  <si>
    <t>Retina. 2017 Nov;37(11):2175-2182. doi: 10.1097/IAE.0000000000001465.</t>
  </si>
  <si>
    <t>Retina. 2018 Jan;38(1):12-19. doi: 10.1097/IAE.0000000000001499.</t>
  </si>
  <si>
    <t>Retina. 2017 Dec;37(12):2295-2303. doi: 10.1097/IAE.0000000000001473.</t>
  </si>
  <si>
    <t>Retina. 2017 Dec;37(12):2304-2309. doi: 10.1097/IAE.0000000000001474.</t>
  </si>
  <si>
    <t>Retina. 2017 Dec;37(12):2317-2325. doi: 10.1097/IAE.0000000000001490.</t>
  </si>
  <si>
    <t>Retina. 2017 Nov;37(11):2001-2007. doi: 10.1097/IAE.0000000000001479.</t>
  </si>
  <si>
    <t>Retina. 2018 Jan;38(1):84-90. doi: 10.1097/IAE.0000000000001500.</t>
  </si>
  <si>
    <t>Retina. 2017 Dec;37(12):2281-2288. doi: 10.1097/IAE.0000000000001469.</t>
  </si>
  <si>
    <t>Retina. 2017 Dec;37(12):2310-2316. doi: 10.1097/IAE.0000000000001478.</t>
  </si>
  <si>
    <t>J Glaucoma. 2017 Apr;26(4):e150-e152. doi: 10.1097/IJG.0000000000000625.</t>
  </si>
  <si>
    <t>Emerg Infect Dis. 2017 Feb;23(2):343-344. doi: 10.3201/eid2302.142064.</t>
  </si>
  <si>
    <t>Clin Exp Ophthalmol. 2017 Jul;45(5):464-471. doi: 10.1111/ceo.12913. Epub 2017 Feb 15.</t>
  </si>
  <si>
    <t xml:space="preserve">Eur J Hum Genet. 2017 Apr;25(4). doi: 10.1038/ejhg.2016.201. Epub 2017 Jan 18. No abstract available. </t>
  </si>
  <si>
    <t>Jpn J Ophthalmol. 2017 Mar;61(2):179-188. doi: 10.1007/s10384-016-0494-5. Epub 2017 Jan 17.</t>
  </si>
  <si>
    <t>Graefes Arch Clin Exp Ophthalmol. 2017 May;255(5):903-912. doi: 10.1007/s00417-017-3587-z. Epub 2017 Jan 17.</t>
  </si>
  <si>
    <t xml:space="preserve">JAMA. 2017 Jan 10;317(2):204-205. doi: 10.1001/jama.2016.19323. No abstract available. </t>
  </si>
  <si>
    <t>JAMA Ophthalmol. 2017 Mar 1;135(3):196-202. doi: 10.1001/jamaophthalmol.2016.5318.</t>
  </si>
  <si>
    <t>Biomed Pap Med Fac Univ Palacky Olomouc Czech Repub. 2017 Mar;161(1):100-106. doi: 10.5507/bp.2016.065. Epub 2017 Jan 13.</t>
  </si>
  <si>
    <t>Adv Nutr. 2017 Jan 17;8(1):40-53. doi: 10.3945/an.116.013177. Print 2017 Jan. Review.</t>
  </si>
  <si>
    <t xml:space="preserve">Aesthet Surg J. 2017 Feb;37(2):140-142. doi: 10.1093/asj/sjw244. No abstract available. </t>
  </si>
  <si>
    <t xml:space="preserve">BMJ. 2017 Jan 17;356:i6505. doi: 10.1136/bmj.i6505. Review. Erratum in: BMJ. 2017 Feb 24;356:j1018. </t>
  </si>
  <si>
    <t>J Gene Med. 2017 Mar;19(3). doi: 10.1002/jgm.2944. Review.</t>
  </si>
  <si>
    <t xml:space="preserve">Contact Dermatitis. 2017 Feb;76(2):114-115. doi: 10.1111/cod.12738. No abstract available. </t>
  </si>
  <si>
    <t xml:space="preserve">PLoS One. 2017 Jan 17;12(1):e0170206. doi: 10.1371/journal.pone.0170206. eCollection 2017. Erratum in: PLoS One. 2017 Feb 28;12 (2):e0173306. </t>
  </si>
  <si>
    <t>PLoS One. 2017 Jan 17;12(1):e0170230. doi: 10.1371/journal.pone.0170230. eCollection 2017.</t>
  </si>
  <si>
    <t>Ophthalmic Genet. 2017 Jan-Feb;38(1):39-42. doi: 10.1080/13816810.2016.1275022. Epub 2017 Jan 17.</t>
  </si>
  <si>
    <t>Ophthalmic Genet. 2017 Jan-Feb;38(1):7-15. doi: 10.1080/13816810.2016.1275021. Epub 2017 Jan 17. Review.</t>
  </si>
  <si>
    <t>Ophthalmic Genet. 2017 Sep-Oct;38(5):422-427. doi: 10.1080/13816810.2016.1251947. Epub 2017 Jan 17.</t>
  </si>
  <si>
    <t>Ophthalmic Genet. 2017 Jul-Aug;38(4):308-313. doi: 10.1080/13816810.2016.1237664. Epub 2017 Jan 17. Review.</t>
  </si>
  <si>
    <t>Ophthalmic Genet. 2017 Jan-Feb;38(1):43-50. doi: 10.1080/13816810.2016.1275018. Epub 2017 Jan 17.</t>
  </si>
  <si>
    <t>Ophthalmic Genet. 2017 Jul-Aug;38(4):365-370. doi: 10.1080/13816810.2016.1242019. Epub 2017 Jan 17.</t>
  </si>
  <si>
    <t>Ophthalmic Genet. 2017 Jan-Feb;38(1):16-21. doi: 10.1080/13816810.2016.1244695. Epub 2017 Jan 17.</t>
  </si>
  <si>
    <t>Ophthalmic Genet. 2017 Jul-Aug;38(4):357-364. doi: 10.1080/13816810.2016.1242018. Epub 2017 Jan 17.</t>
  </si>
  <si>
    <t>Ophthalmic Genet. 2017 Jan-Feb;38(1):51-60. doi: 10.1080/13816810.2016.1275019. Epub 2017 Jan 17.</t>
  </si>
  <si>
    <t>Ophthalmic Genet. 2017 Jul-Aug;38(4):340-344. doi: 10.1080/13816810.2016.1227459. Epub 2017 Jan 17.</t>
  </si>
  <si>
    <t>Curr Eye Res. 2017 Jun;42(6):871-875. doi: 10.1080/02713683.2016.1259421. Epub 2017 Jan 17.</t>
  </si>
  <si>
    <t>Curr Eye Res. 2017 Jun;42(6):918-923. doi: 10.1080/02713683.2016.1257728. Epub 2017 Jan 17.</t>
  </si>
  <si>
    <t>Curr Eye Res. 2017 Jun;42(6):936-947. doi: 10.1080/02713683.2016.1262043. Epub 2017 Jan 17.</t>
  </si>
  <si>
    <t>Curr Eye Res. 2017 Jun;42(6):857-863. doi: 10.1080/02713683.2016.1262045. Epub 2017 Jan 17.</t>
  </si>
  <si>
    <t>Ophthalmology. 2017 Mar;124(3):382-392. doi: 10.1016/j.ophtha.2016.11.007. Epub 2017 Jan 13. Review.</t>
  </si>
  <si>
    <t>Ophthalmology. 2017 Apr;124(4):512-518. doi: 10.1016/j.ophtha.2016.12.017. Epub 2017 Jan 13.</t>
  </si>
  <si>
    <t>Neurol Neurochir Pol. 2017 Mar - Apr;51(2):174-179. doi: 10.1016/j.pjnns.2017.01.001. Epub 2017 Jan 10.</t>
  </si>
  <si>
    <t>Ann Rheum Dis. 2017 Mar;76(3):625-628. doi: 10.1136/annrheumdis-2016-210167. Epub 2017 Jan 16.</t>
  </si>
  <si>
    <t>Surv Ophthalmol. 2017 Jul - Aug;62(4):446-461. doi: 10.1016/j.survophthal.2017.01.001. Epub 2017 Jan 14. Review.</t>
  </si>
  <si>
    <t>Math Biosci Eng. 2017 Jun 1;14(3):755-775. doi: 10.3934/mbe.2017042.</t>
  </si>
  <si>
    <t>Ophthalmologica. 2017;237(1):29-41. doi: 10.1159/000453550. Epub 2017 Jan 17.</t>
  </si>
  <si>
    <t>J Pediatr Ophthalmol Strabismus. 2017 Mar 1;54(2):90-96. doi: 10.3928/01913913-20160906-01. Epub 2017 Jan 17.</t>
  </si>
  <si>
    <t>J Pediatr Ophthalmol Strabismus. 2017 May 1;54(3):142-148. doi: 10.3928/01913913-20170106-01. Epub 2017 Jan 17. Review.</t>
  </si>
  <si>
    <t>J Pediatr Ophthalmol Strabismus. 2017 May 1;54(3):168-176. doi: 10.3928/01913913-20161102-04. Epub 2017 Jan 17.</t>
  </si>
  <si>
    <t>J Pediatr Ophthalmol Strabismus. 2017 May 1;54(3):185-190. doi: 10.3928/01913913-20161116-01. Epub 2017 Jan 17.</t>
  </si>
  <si>
    <t>J Pediatr Ophthalmol Strabismus. 2017 Mar 1;54(2):78-83. doi: 10.3928/01913913-20160929-03. Epub 2017 Jan 17.</t>
  </si>
  <si>
    <t>J Pediatr Ophthalmol Strabismus. 2017 Mar 1;54(2):104-111. doi: 10.3928/01913913-20160929-02. Epub 2017 Jan 17.</t>
  </si>
  <si>
    <t>Retina. 2017 Dec;37(12):2254-2261. doi: 10.1097/IAE.0000000000001494.</t>
  </si>
  <si>
    <t>Retina. 2017 Nov;37(11):2015-2024. doi: 10.1097/IAE.0000000000001459.</t>
  </si>
  <si>
    <t>Jpn J Ophthalmol. 2017 Mar;61(2):142-149. doi: 10.1007/s10384-016-0497-2. Epub 2017 Jan 13.</t>
  </si>
  <si>
    <t>Graefes Arch Clin Exp Ophthalmol. 2017 Apr;255(4):767-775. doi: 10.1007/s00417-016-3572-y. Epub 2017 Jan 14.</t>
  </si>
  <si>
    <t xml:space="preserve">Chin Med J (Engl). 2017 Jan 20;130(2):242-244. doi: 10.4103/0366-6999.198019. No abstract available. </t>
  </si>
  <si>
    <t>Chin Med J (Engl). 2017 Jan 20;130(2):155-159. doi: 10.4103/0366-6999.197994.</t>
  </si>
  <si>
    <t>Intern Med. 2017;56(2):181-185. doi: 10.2169/internalmedicine.56.7593. Epub 2017 Jan 15.</t>
  </si>
  <si>
    <t>J Rheumatol. 2017 Mar;44(3):292-296. doi: 10.3899/jrheum.160459. Epub 2017 Jan 15.</t>
  </si>
  <si>
    <t>J Rheumatol. 2017 Mar;44(3):334-341. doi: 10.3899/jrheum.160072. Epub 2017 Jan 15.</t>
  </si>
  <si>
    <t>J AAPOS. 2017 Feb;21(1):19-22. doi: 10.1016/j.jaapos.2016.11.019. Epub 2017 Jan 12.</t>
  </si>
  <si>
    <t>Exp Eye Res. 2017 Feb;155:107-120. doi: 10.1016/j.exer.2017.01.003. Epub 2017 Jan 12.</t>
  </si>
  <si>
    <t>J AAPOS. 2017 Feb;21(1):85-87. doi: 10.1016/j.jaapos.2016.09.022. Epub 2017 Jan 9.</t>
  </si>
  <si>
    <t>J AAPOS. 2017 Feb;21(1):44-47. doi: 10.1016/j.jaapos.2016.09.023. Epub 2017 Jan 9.</t>
  </si>
  <si>
    <t>J AAPOS. 2017 Feb;21(1):15-18. doi: 10.1016/j.jaapos.2016.11.018. Epub 2017 Jan 9.</t>
  </si>
  <si>
    <t>Ophthalmology. 2017 Apr;124(4):479-487. doi: 10.1016/j.ophtha.2016.12.004. Epub 2017 Jan 12.</t>
  </si>
  <si>
    <t>Ophthalmology. 2017 Apr;124(4):488-495. doi: 10.1016/j.ophtha.2016.12.015. Epub 2017 Jan 12.</t>
  </si>
  <si>
    <t>J Fr Ophtalmol. 2017 Mar;40(3):232-236. doi: 10.1016/j.jfo.2016.09.014. Epub 2017 Jan 13.</t>
  </si>
  <si>
    <t>J Fr Ophtalmol. 2017 Jan;40(1):61-79. doi: 10.1016/j.jfo.2016.12.001. Epub 2017 Jan 11. Review.</t>
  </si>
  <si>
    <t>Cont Lens Anterior Eye. 2017 Jun;40(3):151-156. doi: 10.1016/j.clae.2016.12.008. Epub 2017 Jan 6.</t>
  </si>
  <si>
    <t xml:space="preserve">J Am Acad Dermatol. 2017 Feb;76(2):356-358. doi: 10.1016/j.jaad.2016.06.058. No abstract available. </t>
  </si>
  <si>
    <t>J Am Acad Dermatol. 2017 Feb;76(2):201-207. doi: 10.1016/j.jaad.2016.02.1241. Review.</t>
  </si>
  <si>
    <t>Biomed Pharmacother. 2017 Mar;87:683-691. doi: 10.1016/j.biopha.2017.01.004. Epub 2017 Jan 12.</t>
  </si>
  <si>
    <t>Eur J Pharm Biopharm. 2017 Apr;113:140-148. doi: 10.1016/j.ejpb.2016.11.038. Epub 2017 Jan 11.</t>
  </si>
  <si>
    <t>Free Radic Biol Med. 2017 Mar;104:226-237. doi: 10.1016/j.freeradbiomed.2017.01.018. Epub 2017 Jan 11.</t>
  </si>
  <si>
    <t>Biochem Biophys Res Commun. 2017 Feb 26;484(1):159-164. doi: 10.1016/j.bbrc.2017.01.050. Epub 2017 Jan 12.</t>
  </si>
  <si>
    <t>Am J Ophthalmol. 2017 Apr;176:87-101. doi: 10.1016/j.ajo.2017.01.002. Epub 2017 Jan 12.</t>
  </si>
  <si>
    <t>Am J Ophthalmol. 2017 Apr;176:108-117. doi: 10.1016/j.ajo.2016.12.027. Epub 2017 Jan 11.</t>
  </si>
  <si>
    <t>Am J Ophthalmol. 2017 Apr;176:53-60. doi: 10.1016/j.ajo.2017.01.001. Epub 2017 Jan 11.</t>
  </si>
  <si>
    <t>Mol Aspects Med. 2017 Jun;55:118-125. doi: 10.1016/j.mam.2017.01.001. Epub 2017 Jan 11. Review.</t>
  </si>
  <si>
    <t>Proteomics Clin Appl. 2017 Jul;11(7-8). doi: 10.1002/prca.201600094. Epub 2017 Mar 15.</t>
  </si>
  <si>
    <t>BMJ Open. 2017 Jan 13;7(1):e013254. doi: 10.1136/bmjopen-2016-013254.</t>
  </si>
  <si>
    <t>J Control Release. 2017 Feb 28;248:96-116. doi: 10.1016/j.jconrel.2017.01.012. Epub 2017 Jan 11. Review.</t>
  </si>
  <si>
    <t>Am J Ophthalmol. 2017 Apr;176:70-76. doi: 10.1016/j.ajo.2016.12.025. Epub 2017 Jan 11.</t>
  </si>
  <si>
    <t>Mol Cell Endocrinol. 2017 May 5;446:1-11. doi: 10.1016/j.mce.2017.01.014. Epub 2017 Jan 10.</t>
  </si>
  <si>
    <t>J AAPOS. 2017 Feb;21(1):48-51. doi: 10.1016/j.jaapos.2016.09.025. Epub 2017 Jan 10.</t>
  </si>
  <si>
    <t>J AAPOS. 2017 Feb;21(1):78-81. doi: 10.1016/j.jaapos.2016.08.021. Epub 2017 Jan 10.</t>
  </si>
  <si>
    <t>J AAPOS. 2017 Feb;21(1):23-27. doi: 10.1016/j.jaapos.2016.10.004. Epub 2017 Jan 11.</t>
  </si>
  <si>
    <t>J AAPOS. 2017 Feb;21(1):1-6. doi: 10.1016/j.jaapos.2016.09.026. Epub 2017 Jan 10. Review.</t>
  </si>
  <si>
    <t>BMC Ophthalmol. 2017 Jan 13;17(1):3. doi: 10.1186/s12886-016-0397-8.</t>
  </si>
  <si>
    <t>PLoS One. 2017 Jan 13;12(1):e0170271. doi: 10.1371/journal.pone.0170271. eCollection 2017.</t>
  </si>
  <si>
    <t>Retina. 2017 Oct;37(10):1948-1955. doi: 10.1097/IAE.0000000000001445.</t>
  </si>
  <si>
    <t>Retina. 2017 Aug;37(8):1428-1440. doi: 10.1097/IAE.0000000000001464. Review.</t>
  </si>
  <si>
    <t xml:space="preserve">Retina. 2017 Jun;37(6):e71-e72. doi: 10.1097/IAE.0000000000001506. No abstract available. </t>
  </si>
  <si>
    <t>Retina. 2017 Nov;37(11):2069-2077. doi: 10.1097/IAE.0000000000001457.</t>
  </si>
  <si>
    <t xml:space="preserve">Ophthalmic Epidemiol. 2017 Feb;24(1):71. doi: 10.1080/09286586.2017.1280358. Review. No abstract available. </t>
  </si>
  <si>
    <t>Ophthalmic Genet. 2017 Jan-Feb;38(1):2-6. doi: 10.1080/13816810.2016.1227457. Epub 2017 Jan 13. Review.</t>
  </si>
  <si>
    <t>Ophthalmic Genet. 2017 Jul-Aug;38(4):345-351. doi: 10.1080/13816810.2016.1227995. Epub 2017 Jan 13.</t>
  </si>
  <si>
    <t>Ophthalmic Genet. 2017 Sep-Oct;38(5):413-417. doi: 10.1080/13816810.2016.1244694. Epub 2017 Jan 13.</t>
  </si>
  <si>
    <t>Ophthalmic Genet. 2017 Jul-Aug;38(4):330-334. doi: 10.1080/13816810.2016.1227455. Epub 2017 Jan 13.</t>
  </si>
  <si>
    <t>Ophthalmic Genet. 2017 Jul-Aug;38(4):387-391. doi: 10.1080/13816810.2016.1232413. Epub 2017 Jan 13.</t>
  </si>
  <si>
    <t>Ophthalmic Genet. 2017 Jul-Aug;38(4):352-356. doi: 10.1080/13816810.2016.1235716. Epub 2017 Jan 13.</t>
  </si>
  <si>
    <t>Curr Eye Res. 2017 Jun;42(6):876-879. doi: 10.1080/02713683.2016.1256412. Epub 2017 Jan 13.</t>
  </si>
  <si>
    <t>Curr Eye Res. 2017 Jun;42(6):880-889. doi: 10.1080/02713683.2016.1257726. Epub 2017 Jan 13.</t>
  </si>
  <si>
    <t>Curr Eye Res. 2017 Jun;42(6):897-907. doi: 10.1080/02713683.2016.1257727. Epub 2017 Jan 13.</t>
  </si>
  <si>
    <t>Curr Eye Res. 2017 Jun;42(6):842-846. doi: 10.1080/02713683.2016.1256413. Epub 2017 Jan 13.</t>
  </si>
  <si>
    <t>Curr Eye Res. 2017 Jun;42(6):847-851. doi: 10.1080/02713683.2016.1256414. Epub 2017 Jan 13.</t>
  </si>
  <si>
    <t>Eye (Lond). 2017 May;31(5):741-748. doi: 10.1038/eye.2016.315. Epub 2017 Jan 13.</t>
  </si>
  <si>
    <t>Eye (Lond). 2017 Apr;31(4):511-518. doi: 10.1038/eye.2016.316. Epub 2017 Jan 13. Review.</t>
  </si>
  <si>
    <t>Eye (Lond). 2017 May;31(5):708-712. doi: 10.1038/eye.2016.296. Epub 2017 Jan 13.</t>
  </si>
  <si>
    <t>Eye (Lond). 2017 May;31(5):691-697. doi: 10.1038/eye.2016.308. Epub 2017 Jan 13.</t>
  </si>
  <si>
    <t>Eye (Lond). 2017 May;31(5):736-740. doi: 10.1038/eye.2016.313. Epub 2017 Jan 13.</t>
  </si>
  <si>
    <t>Eye (Lond). 2017 May;31(5):720-725. doi: 10.1038/eye.2016.307. Epub 2017 Jan 13.</t>
  </si>
  <si>
    <t>Eye (Lond). 2017 Feb;31(2):209-217. doi: 10.1038/eye.2016.295. Epub 2017 Jan 13. Review.</t>
  </si>
  <si>
    <t>Eye (Lond). 2017 May;31(5):698-707. doi: 10.1038/eye.2016.312. Epub 2017 Jan 13.</t>
  </si>
  <si>
    <t>Eye (Lond). 2017 May;31(5):684-690. doi: 10.1038/eye.2016.303. Epub 2017 Jan 13.</t>
  </si>
  <si>
    <t>Eye (Lond). 2017 May;31(5):732-735. doi: 10.1038/eye.2016.314. Epub 2017 Jan 13.</t>
  </si>
  <si>
    <t>Eye (Lond). 2017 Feb;31(2):225-231. doi: 10.1038/eye.2016.300. Epub 2017 Jan 13.</t>
  </si>
  <si>
    <t>Eye (Lond). 2017 Feb;31(2):218-224. doi: 10.1038/eye.2016.299. Epub 2017 Jan 13. Review.</t>
  </si>
  <si>
    <t>Eye (Lond). 2017 May;31(5):726-731. doi: 10.1038/eye.2016.318. Epub 2017 Jan 13.</t>
  </si>
  <si>
    <t>Acta Ophthalmol. 2017 May;95(3):270-275. doi: 10.1111/aos.13358. Epub 2017 Jan 13.</t>
  </si>
  <si>
    <t>Acta Ophthalmol. 2017 Jun;95(4):e329-e335. doi: 10.1111/aos.13338. Epub 2017 Jan 13.</t>
  </si>
  <si>
    <t>Acta Ophthalmol. 2017 Nov;95(7):683-689. doi: 10.1111/aos.13359. Epub 2017 Jan 13.</t>
  </si>
  <si>
    <t>Oral Dis. 2017 May;23(4):498-504. doi: 10.1111/odi.12639. Epub 2017 Feb 22.</t>
  </si>
  <si>
    <t>Acta Ophthalmol. 2017 Dec;95(8):834-838. doi: 10.1111/aos.13370. Epub 2017 Jan 13.</t>
  </si>
  <si>
    <t>Acta Ophthalmol. 2017 Aug;95(5):503-508. doi: 10.1111/aos.13372. Epub 2017 Jan 13.</t>
  </si>
  <si>
    <t>Graefes Arch Clin Exp Ophthalmol. 2017 May;255(5):873-884. doi: 10.1007/s00417-016-3582-9. Epub 2017 Jan 12.</t>
  </si>
  <si>
    <t>J Mol Med (Berl). 2017 May;95(5):553-564. doi: 10.1007/s00109-016-1502-4. Epub 2017 Jan 12.</t>
  </si>
  <si>
    <t>Arch Immunol Ther Exp (Warsz). 2016 Dec;64(Suppl 1):157-160. doi: 10.1007/s00005-016-0432-8. Epub 2017 Jan 12. Review.</t>
  </si>
  <si>
    <t>Stroke. 2017 Feb;48(2):479-481. doi: 10.1161/STROKEAHA.116.015169. Epub 2017 Jan 12.</t>
  </si>
  <si>
    <t>BMJ Open. 2017 Jan 12;7(1):e013261. doi: 10.1136/bmjopen-2016-013261.</t>
  </si>
  <si>
    <t>BMJ Case Rep. 2017 Jan 12;2017. pii: bcr2016218638. doi: 10.1136/bcr-2016-218638.</t>
  </si>
  <si>
    <t>AJNR Am J Neuroradiol. 2017 Mar;38(3):462-468. doi: 10.3174/ajnr.A5034. Epub 2017 Jan 12.</t>
  </si>
  <si>
    <t>Clin Microbiol Infect. 2017 Jun;23(6):387-390. doi: 10.1016/j.cmi.2016.12.031. Epub 2017 Jan 7.</t>
  </si>
  <si>
    <t>Ophthalmology. 2017 Apr;124(4):440-449. doi: 10.1016/j.ophtha.2016.11.034. Epub 2017 Jan 9.</t>
  </si>
  <si>
    <t>Ophthalmology. 2017 Apr;124(4):539-546. doi: 10.1016/j.ophtha.2016.11.037. Epub 2017 Jan 9.</t>
  </si>
  <si>
    <t>Ophthalmology. 2017 Apr;124(4):496-504. doi: 10.1016/j.ophtha.2016.11.039. Epub 2017 Jan 9.</t>
  </si>
  <si>
    <t>Adv Healthc Mater. 2017 Mar;6(6). doi: 10.1002/adhm.201600777. Epub 2017 Jan 12.</t>
  </si>
  <si>
    <t>PLoS One. 2017 Jan 12;12(1):e0170090. doi: 10.1371/journal.pone.0170090. eCollection 2017.</t>
  </si>
  <si>
    <t>PLoS One. 2017 Jan 12;12(1):e0169683. doi: 10.1371/journal.pone.0169683. eCollection 2017.</t>
  </si>
  <si>
    <t>PLoS One. 2017 Jan 12;12(1):e0168698. doi: 10.1371/journal.pone.0168698. eCollection 2017.</t>
  </si>
  <si>
    <t>PLoS One. 2017 Jan 12;12(1):e0169346. doi: 10.1371/journal.pone.0169346. eCollection 2017.</t>
  </si>
  <si>
    <t>Medicine (Baltimore). 2017 Jan;96(2):e5889. doi: 10.1097/MD.0000000000005889. Review.</t>
  </si>
  <si>
    <t>Medicine (Baltimore). 2017 Jan;96(2):e5837. doi: 10.1097/MD.0000000000005837.</t>
  </si>
  <si>
    <t>Medicine (Baltimore). 2017 Jan;96(2):e5792. doi: 10.1097/MD.0000000000005792.</t>
  </si>
  <si>
    <t>Medicine (Baltimore). 2017 Jan;96(2):e5754. doi: 10.1097/MD.0000000000005754.</t>
  </si>
  <si>
    <t xml:space="preserve">J Neuroophthalmol. 2017 Jun;37(2):172-175. doi: 10.1097/WNO.0000000000000469. No abstract available. </t>
  </si>
  <si>
    <t>Retina. 2017 Oct;37(10):1873-1879. doi: 10.1097/IAE.0000000000001447.</t>
  </si>
  <si>
    <t>Retina. 2017 Dec;37(12):2238-2247. doi: 10.1097/IAE.0000000000001450.</t>
  </si>
  <si>
    <t>Optom Vis Sci. 2017 Mar;94(3):345-352. doi: 10.1097/OPX.0000000000001032.</t>
  </si>
  <si>
    <t xml:space="preserve">Cornea. 2017 Mar;36(3):e9-e10. doi: 10.1097/ICO.0000000000001146. No abstract available. </t>
  </si>
  <si>
    <t xml:space="preserve">Cornea. 2017 Mar;36(3):e7-e8. doi: 10.1097/ICO.0000000000001118. No abstract available. </t>
  </si>
  <si>
    <t xml:space="preserve">Cornea. 2017 Mar;36(3):e8. doi: 10.1097/ICO.0000000000001142. No abstract available. </t>
  </si>
  <si>
    <t>Cornea. 2017 Apr;36(4):440-444. doi: 10.1097/ICO.0000000000001140.</t>
  </si>
  <si>
    <t>Cornea. 2017 Apr;36(4):434-439. doi: 10.1097/ICO.0000000000001133.</t>
  </si>
  <si>
    <t>Cornea. 2017 May;36(5):588-593. doi: 10.1097/ICO.0000000000001135.</t>
  </si>
  <si>
    <t>Cornea. 2017 Mar;36(3):327-331. doi: 10.1097/ICO.0000000000001116.</t>
  </si>
  <si>
    <t>Cornea. 2017 Apr;36(4):518-520. doi: 10.1097/ICO.0000000000001138.</t>
  </si>
  <si>
    <t>Cornea. 2017 Mar;36(3):353-357. doi: 10.1097/ICO.0000000000001129.</t>
  </si>
  <si>
    <t>Cornea. 2017 Mar;36(3):372-374. doi: 10.1097/ICO.0000000000001139. Review.</t>
  </si>
  <si>
    <t>Cornea. 2017 Mar;36(3):358-362. doi: 10.1097/ICO.0000000000001132.</t>
  </si>
  <si>
    <t>Cornea. 2017 Mar;36(3):265-268. doi: 10.1097/ICO.0000000000001123.</t>
  </si>
  <si>
    <t>J Glaucoma. 2017 Jun;26(6):592-601. doi: 10.1097/IJG.0000000000000621.</t>
  </si>
  <si>
    <t>J Glaucoma. 2017 Apr;26(4):e146-e149. doi: 10.1097/IJG.0000000000000626.</t>
  </si>
  <si>
    <t>J Glaucoma. 2017 Apr;26(4):361-366. doi: 10.1097/IJG.0000000000000624.</t>
  </si>
  <si>
    <t>J Glaucoma. 2017 Apr;26(4):367-372. doi: 10.1097/IJG.0000000000000622.</t>
  </si>
  <si>
    <t>J Glaucoma. 2017 Mar;26(3):283-291. doi: 10.1097/IJG.0000000000000623.</t>
  </si>
  <si>
    <t>Ophthalmology. 2017 Jan;124(1):97-104. doi: 10.1016/j.ophtha.2016.09.012. Epub 2016 Oct 27.</t>
  </si>
  <si>
    <t>Ophthalmology. 2017 Jan;124(1):53-60. doi: 10.1016/j.ophtha.2016.09.025. Epub 2016 Oct 27.</t>
  </si>
  <si>
    <t>Curr Pharm Des. 2017;23(4):639-654. doi: 10.2174/1381612823666170111095723. Review.</t>
  </si>
  <si>
    <t>J Clin Exp Neuropsychol. 2017 Oct;39(8):786-802. doi: 10.1080/13803395.2016.1266307. Epub 2017 Jan 12.</t>
  </si>
  <si>
    <t>Neurol Sci. 2017 Apr;38(4):627-633. doi: 10.1007/s10072-017-2812-1. Epub 2017 Jan 11.</t>
  </si>
  <si>
    <t>Database (Oxford). 2017 Jan 10;2017. doi: 10.1093/database/baw168. Print 2017.</t>
  </si>
  <si>
    <t>Eur J Endocrinol. 2017 Apr;176(4):481-488. doi: 10.1530/EJE-16-0945. Epub 2017 Jan 11.</t>
  </si>
  <si>
    <t>Neurology. 2017 Feb 7;88(6):525-532. doi: 10.1212/WNL.0000000000003582. Epub 2017 Jan 11.</t>
  </si>
  <si>
    <t>Br J Ophthalmol. 2017 Sep;101(9):1285-1289. doi: 10.1136/bjophthalmol-2016-309134. Epub 2017 Jan 11.</t>
  </si>
  <si>
    <t>Br J Ophthalmol. 2017 Aug;101(8):1052-1058. doi: 10.1136/bjophthalmol-2016-309208. Epub 2017 Jan 11.</t>
  </si>
  <si>
    <t>Arthritis Rheumatol. 2017 Jun;69(6):1294-1305. doi: 10.1002/art.40040. Epub 2017 May 9.</t>
  </si>
  <si>
    <t>Ophthalmic Res. 2017;57(3):173-185. doi: 10.1159/000454716. Epub 2017 Jan 12.</t>
  </si>
  <si>
    <t>Ophthalmic Res. 2017;57(4):201-207. doi: 10.1159/000453527. Epub 2017 Jan 12. Review.</t>
  </si>
  <si>
    <t xml:space="preserve">Stem Cell Reports. 2017 Jan 10;8(1):69-83. doi: 10.1016/j.stemcr.2016.12.008. Erratum in: Stem Cell Reports. 2017 Feb 14;8(2):489.  Stem Cell Reports. 2017 Apr 11;8(4):1112-1113. </t>
  </si>
  <si>
    <t xml:space="preserve">Med J Aust. 2017 Jan 16;206(1):8-9. No abstract available. </t>
  </si>
  <si>
    <t>PLoS One. 2017 Jan 11;12(1):e0169152. doi: 10.1371/journal.pone.0169152. eCollection 2017.</t>
  </si>
  <si>
    <t>PLoS One. 2017 Jan 11;12(1):e0170038. doi: 10.1371/journal.pone.0170038. eCollection 2017.</t>
  </si>
  <si>
    <t xml:space="preserve">PLoS One. 2017 Jan 11;12(1):e0169226. doi: 10.1371/journal.pone.0169226. eCollection 2017. Erratum in: PLoS One. 2017 Mar 7;12 (3):e0173757. </t>
  </si>
  <si>
    <t>J Thromb Haemost. 2017 Apr;15(4):792-801. doi: 10.1111/jth.13619. Epub 2017 Feb 23.</t>
  </si>
  <si>
    <t>Acta Neurol Belg. 2017 Jun;117(2):507-513. doi: 10.1007/s13760-016-0742-y. Epub 2017 Jan 10.</t>
  </si>
  <si>
    <t>Doc Ophthalmol. 2017 Feb;134(1):45-55. doi: 10.1007/s10633-016-9570-x. Epub 2017 Jan 10.</t>
  </si>
  <si>
    <t>Graefes Arch Clin Exp Ophthalmol. 2017 Apr;255(4):777-788. doi: 10.1007/s00417-016-3578-5. Epub 2017 Jan 10.</t>
  </si>
  <si>
    <t>Hum Mol Genet. 2017 Jan 15;26(2):438-453. doi: 10.1093/hmg/ddw399.</t>
  </si>
  <si>
    <t xml:space="preserve">BMJ Case Rep. 2017 Jan 10;2017. pii: bcr2016218848. doi: 10.1136/bcr-2016-218848. No abstract available. </t>
  </si>
  <si>
    <t>Cont Lens Anterior Eye. 2017 Jun;40(3):190-194. doi: 10.1016/j.clae.2016.12.007. Epub 2017 Jan 7.</t>
  </si>
  <si>
    <t xml:space="preserve">Arch Soc Esp Oftalmol. 2017 Feb;92(2):51-53. doi: 10.1016/j.oftal.2016.11.010. Epub 2017 Jan 7. English, Spanish.  No abstract available. </t>
  </si>
  <si>
    <t>BMC Ophthalmol. 2017 Jan 10;17(1):2. doi: 10.1186/s12886-016-0395-x.</t>
  </si>
  <si>
    <t>Ophthalmic Res. 2017;57(3):194-199. doi: 10.1159/000450957. Epub 2017 Jan 11. Review.</t>
  </si>
  <si>
    <t>Medicine (Baltimore). 2017 Jan;96(1):e5761. doi: 10.1097/MD.0000000000005761.</t>
  </si>
  <si>
    <t>Medicine (Baltimore). 2017 Jan;96(1):e5545. doi: 10.1097/MD.0000000000005545.</t>
  </si>
  <si>
    <t>Ophthal Plast Reconstr Surg. 2018 Jan/Feb;34(1):49-54. doi: 10.1097/IOP.0000000000000853. Review.</t>
  </si>
  <si>
    <t>Ophthal Plast Reconstr Surg. 2018 Jan/Feb;34(1):43-48. doi: 10.1097/IOP.0000000000000850.</t>
  </si>
  <si>
    <t>J Ocul Pharmacol Ther. 2017 Apr;33(3):186-192. doi: 10.1089/jop.2016.0167. Epub 2017 Jan 10.</t>
  </si>
  <si>
    <t>J Ocul Pharmacol Ther. 2017 Mar;33(2):79-90. doi: 10.1089/jop.2016.0154. Epub 2017 Jan 10.</t>
  </si>
  <si>
    <t>Allergy. 2017 Jun;72(6):857-865. doi: 10.1111/all.13125. Epub 2017 Feb 21. Review.</t>
  </si>
  <si>
    <t xml:space="preserve">J Paediatr Child Health. 2017 Jan;53(1):90. doi: 10.1111/jpc.2_13237. No abstract available. </t>
  </si>
  <si>
    <t>Rev Endocr Metab Disord. 2017 Sep;18(3):335-346. doi: 10.1007/s11154-016-9405-9. Review.</t>
  </si>
  <si>
    <t>Clin Rheumatol. 2017 Mar;36(3):547-553. doi: 10.1007/s10067-016-3534-0. Epub 2017 Jan 9.</t>
  </si>
  <si>
    <t>Acta Diabetol. 2017 Apr;54(4):383-392. doi: 10.1007/s00592-016-0956-8. Epub 2017 Jan 9.</t>
  </si>
  <si>
    <t>Invest New Drugs. 2017 Jun;35(3):315-323. doi: 10.1007/s10637-016-0419-7. Epub 2017 Jan 9.</t>
  </si>
  <si>
    <t>J Immunol. 2017 Feb 15;198(4):1429-1438. doi: 10.4049/jimmunol.1601510. Epub 2017 Jan 9.</t>
  </si>
  <si>
    <t>BMJ Case Rep. 2017 Jan 9;2017. pii: bcr2016217436. doi: 10.1136/bcr-2016-217436.</t>
  </si>
  <si>
    <t>BMJ Open. 2017 Jan 9;7(1):e013199. doi: 10.1136/bmjopen-2016-013199.</t>
  </si>
  <si>
    <t>Br Med Bull. 2017 Jan 1;121(1):107-119. doi: 10.1093/bmb/ldw053. Review.</t>
  </si>
  <si>
    <t xml:space="preserve">BMJ. 2017 Jan 9;356:j42. doi: 10.1136/bmj.j42. No abstract available. </t>
  </si>
  <si>
    <t>Surv Ophthalmol. 2017 Jul - Aug;62(4):541-545. doi: 10.1016/j.survophthal.2016.12.013. Epub 2017 Jan 7. Review.</t>
  </si>
  <si>
    <t>J AAPOS. 2017 Feb;21(1):34-38. doi: 10.1016/j.jaapos.2016.09.024. Epub 2017 Jan 7.</t>
  </si>
  <si>
    <t>BMC Ophthalmol. 2017 Jan 10;17(1):1. doi: 10.1186/s12886-016-0396-9.</t>
  </si>
  <si>
    <t>Ophthalmic Res. 2017;57(4):216-223. doi: 10.1159/000453318. Epub 2017 Jan 10.</t>
  </si>
  <si>
    <t>Ophthalmologica. 2017;237(1):55-62. doi: 10.1159/000454889. Epub 2017 Jan 10.</t>
  </si>
  <si>
    <t>Cochrane Database Syst Rev. 2017 Jan 9;1:CD007742. doi: 10.1002/14651858.CD007742.pub4. Review.</t>
  </si>
  <si>
    <t>J Refract Surg. 2017 Jan 1;33(1):53-55. doi: 10.3928/1081597X-20161027-03.</t>
  </si>
  <si>
    <t>J Refract Surg. 2017 Jan 1;33(1):50-52. doi: 10.3928/1081597X-20161019-03.</t>
  </si>
  <si>
    <t>J Refract Surg. 2017 Jan 1;33(1):37-43. doi: 10.3928/1081597X-20161006-03.</t>
  </si>
  <si>
    <t>J Refract Surg. 2017 Jan 1;33(1):30-36. doi: 10.3928/1081597X-20161006-05.</t>
  </si>
  <si>
    <t>J Refract Surg. 2017 Jan 1;33(1):24-29. doi: 10.3928/1081597X-20161006-06.</t>
  </si>
  <si>
    <t>J Refract Surg. 2017 Jan 1;33(1):18-22. doi: 10.3928/1081597X-20161027-01.</t>
  </si>
  <si>
    <t>J Refract Surg. 2017 Jan 1;33(1):11-17. doi: 10.3928/1081597X-20161006-04.</t>
  </si>
  <si>
    <t>PLoS One. 2017 Jan 9;12(1):e0169926. doi: 10.1371/journal.pone.0169926. eCollection 2017.</t>
  </si>
  <si>
    <t>PLoS One. 2017 Jan 9;12(1):e0169844. doi: 10.1371/journal.pone.0169844. eCollection 2017.</t>
  </si>
  <si>
    <t>PLoS One. 2017 Jan 9;12(1):e0169675. doi: 10.1371/journal.pone.0169675. eCollection 2017.</t>
  </si>
  <si>
    <t>PLoS One. 2017 Jan 9;12(1):e0169385. doi: 10.1371/journal.pone.0169385. eCollection 2017.</t>
  </si>
  <si>
    <t>PLoS One. 2017 Jan 9;12(1):e0169438. doi: 10.1371/journal.pone.0169438. eCollection 2017.</t>
  </si>
  <si>
    <t>PLoS One. 2017 Jan 9;12(1):e0168565. doi: 10.1371/journal.pone.0168565. eCollection 2017.</t>
  </si>
  <si>
    <t xml:space="preserve">Nat Genet. 2017 Feb;49(2):238-248. doi: 10.1038/ng.3743. Epub 2017 Jan 9. Erratum in: Nat Genet. 2017 May 26;49(6):969. </t>
  </si>
  <si>
    <t>Int J Mol Sci. 2017 Jan 5;18(1). pii: E98. doi: 10.3390/ijms18010098.</t>
  </si>
  <si>
    <t>Retina. 2017 Oct;37(10):1942-1947. doi: 10.1097/IAE.0000000000001444.</t>
  </si>
  <si>
    <t>Retina. 2017 Oct;37(10):1905-1915. doi: 10.1097/IAE.0000000000001443.</t>
  </si>
  <si>
    <t>Retina. 2017 Oct;37(10):1923-1930. doi: 10.1097/IAE.0000000000001446.</t>
  </si>
  <si>
    <t>Dis Model Mech. 2017 Feb 1;10(2):105-118. doi: 10.1242/dmm.026476. Epub 2016 Dec 15.</t>
  </si>
  <si>
    <t>Int J Stroke. 2017 Oct;12(7):720-723. doi: 10.1177/1747493016687578. Epub 2017 Jan 9.</t>
  </si>
  <si>
    <t>Mult Scler. 2017 Mar;23(3):413-419. doi: 10.1177/1352458516687043. Epub 2017 Jan 9.</t>
  </si>
  <si>
    <t>Hum Mol Genet. 2017 Jan 15;26(2):305-319. doi: 10.1093/hmg/ddw387.</t>
  </si>
  <si>
    <t>Nanomedicine. 2017 Apr;13(3):1147-1155. doi: 10.1016/j.nano.2016.12.021. Epub 2017 Jan 6.</t>
  </si>
  <si>
    <t>Exp Eye Res. 2017 Feb;155:24-37. doi: 10.1016/j.exer.2017.01.001. Epub 2017 Jan 6. Review.</t>
  </si>
  <si>
    <t>Exp Eye Res. 2017 Feb;155:1-14. doi: 10.1016/j.exer.2017.01.002. Epub 2017 Jan 5.</t>
  </si>
  <si>
    <t>Ophthalmology. 2017 Mar;124(3):295-302. doi: 10.1016/j.ophtha.2016.11.010. Epub 2017 Jan 5.</t>
  </si>
  <si>
    <t>Acta Neuropathol. 2017 May;133(5):809-823. doi: 10.1007/s00401-016-1665-7. Epub 2017 Jan 7.</t>
  </si>
  <si>
    <t>Med Sci Monit. 2017 Jan 8;23:114-120.</t>
  </si>
  <si>
    <t>BMJ Open. 2017 Jan 7;7(1):e013187. doi: 10.1136/bmjopen-2016-013187.</t>
  </si>
  <si>
    <t>Prog Retin Eye Res. 2017 Mar;57:1-25. doi: 10.1016/j.preteyeres.2017.01.002. Epub 2017 Jan 4. Review.</t>
  </si>
  <si>
    <t>Res Dev Disabil. 2017 Feb;61:95-107. doi: 10.1016/j.ridd.2016.12.017. Epub 2017 Jan 5.</t>
  </si>
  <si>
    <t>Toxicol Appl Pharmacol. 2017 Feb 15;317:1-11. doi: 10.1016/j.taap.2017.01.001. Epub 2017 Jan 4.</t>
  </si>
  <si>
    <t>J Diabetes Complications. 2017 Mar;31(3):619-623. doi: 10.1016/j.jdiacomp.2016.10.028. Epub 2016 Oct 30.</t>
  </si>
  <si>
    <t>Clin Imaging. 2017 Mar - Apr;42:161-164. doi: 10.1016/j.clinimag.2016.11.020. Epub 2016 Dec 6.</t>
  </si>
  <si>
    <t>Graefes Arch Clin Exp Ophthalmol. 2017 May;255(5):863-871. doi: 10.1007/s00417-016-3579-4. Epub 2017 Jan 6.</t>
  </si>
  <si>
    <t>J Endocrinol Invest. 2017 Jun;40(6):567-576. doi: 10.1007/s40618-016-0594-6. Epub 2017 Jan 7. Review.</t>
  </si>
  <si>
    <t>Jpn J Ophthalmol. 2017 Mar;61(2):159-168. doi: 10.1007/s10384-016-0496-3. Epub 2017 Jan 6.</t>
  </si>
  <si>
    <t>Hum Mol Genet. 2017 Feb 15;26(4):717-728. doi: 10.1093/hmg/ddw403.</t>
  </si>
  <si>
    <t>BMJ Case Rep. 2017 Jan 6;2017. pii: bcr2016217682. doi: 10.1136/bcr-2016-217682.</t>
  </si>
  <si>
    <t>BMJ Case Rep. 2017 Jan 6;2017. pii: bcr2016217544. doi: 10.1136/bcr-2016-217544.</t>
  </si>
  <si>
    <t>BMJ Case Rep. 2017 Jan 6;2017. pii: bcr2016217268. doi: 10.1136/bcr-2016-217268.</t>
  </si>
  <si>
    <t>Cancer Epidemiol Biomarkers Prev. 2017 May;26(5):743-747. doi: 10.1158/1055-9965.EPI-16-0759. Epub 2017 Jan 6.</t>
  </si>
  <si>
    <t>Surv Ophthalmol. 2017 Jul - Aug;62(4):546-582. doi: 10.1016/j.survophthal.2016.12.011. Epub 2017 Jan 3. Review.</t>
  </si>
  <si>
    <t>Surv Ophthalmol. 2017 May - Jun;62(3):302-311. doi: 10.1016/j.survophthal.2016.12.012. Epub 2017 Jan 3. Review.</t>
  </si>
  <si>
    <t>BMC Med Genet. 2017 Jan 7;18(1):1. doi: 10.1186/s12881-016-0364-5.</t>
  </si>
  <si>
    <t>BMC Med Genet. 2017 Jan 7;18(1):2. doi: 10.1186/s12881-016-0360-9.</t>
  </si>
  <si>
    <t>J Med Case Rep. 2017 Jan 6;11(1):9. doi: 10.1186/s13256-016-1172-4.</t>
  </si>
  <si>
    <t>Annu Rev Pharmacol Toxicol. 2017 Jan 6;57:61-79. doi: 10.1146/annurev-pharmtox-010716-104558. Review.</t>
  </si>
  <si>
    <t>Invest Ophthalmol Vis Sci. 2017 Jan 1;58(1):87-95. doi: 10.1167/iovs.16-19891.</t>
  </si>
  <si>
    <t>Invest Ophthalmol Vis Sci. 2017 Jan 1;58(1):79-86. doi: 10.1167/iovs.16-20485.</t>
  </si>
  <si>
    <t>Invest Ophthalmol Vis Sci. 2017 Jan 1;58(1):59-64. doi: 10.1167/iovs.16-20886.</t>
  </si>
  <si>
    <t>Invest Ophthalmol Vis Sci. 2017 Jan 1;58(1):50-58. doi: 10.1167/iovs.16-20593.</t>
  </si>
  <si>
    <t>Oncotarget. 2017 Feb 28;8(9):15441-15452. doi: 10.18632/oncotarget.14487.</t>
  </si>
  <si>
    <t>PLoS One. 2017 Jan 6;12(1):e0169069. doi: 10.1371/journal.pone.0169069. eCollection 2017.</t>
  </si>
  <si>
    <t>Semin Ophthalmol. 2017;32(1):56-66. doi: 10.1080/08820538.2016.1228388. Review.</t>
  </si>
  <si>
    <t>Hum Factors. 2017 Jun;59(4):546-563. doi: 10.1177/0018720816684690. Epub 2017 Jan 6.</t>
  </si>
  <si>
    <t>Ophthalmic Surg Lasers Imaging Retina. 2017 Jan 1;48(1):87-90. doi: 10.3928/23258160-20161219-14.</t>
  </si>
  <si>
    <t>Ophthalmic Surg Lasers Imaging Retina. 2017 Jan 1;48(1):83-86. doi: 10.3928/23258160-20161219-13.</t>
  </si>
  <si>
    <t>Ophthalmic Surg Lasers Imaging Retina. 2017 Jan 1;48(1):75-78. doi: 10.3928/23258160-20161219-11.</t>
  </si>
  <si>
    <t>Ophthalmic Surg Lasers Imaging Retina. 2017 Jan 1;48(1):69-74. doi: 10.3928/23258160-20161219-10.</t>
  </si>
  <si>
    <t>Ophthalmic Surg Lasers Imaging Retina. 2017 Jan 1;48(1):62-68. doi: 10.3928/23258160-20161219-09.</t>
  </si>
  <si>
    <t>Ophthalmic Surg Lasers Imaging Retina. 2017 Jan 1;48(1):51-54. doi: 10.3928/23258160-20161219-07.</t>
  </si>
  <si>
    <t>Ophthalmic Surg Lasers Imaging Retina. 2017 Jan 1;48(1):34-52. doi: 10.3928/23258160-20161219-05.</t>
  </si>
  <si>
    <t>Ophthalmic Surg Lasers Imaging Retina. 2017 Jan 1;48(1):26-32. doi: 10.3928/23258160-20161219-04.</t>
  </si>
  <si>
    <t>Ophthalmic Surg Lasers Imaging Retina. 2017 Jan 1;48(1):18-35. doi: 10.3928/23258160-20161219-03.</t>
  </si>
  <si>
    <t>Ophthalmic Surg Lasers Imaging Retina. 2017 Jan 1;48(1):10-17. doi: 10.3928/23258160-20161219-02.</t>
  </si>
  <si>
    <t>Eye (Lond). 2017 Apr;31(4):643-649. doi: 10.1038/eye.2016.304. Epub 2017 Jan 6.</t>
  </si>
  <si>
    <t>Eye (Lond). 2017 May;31(5):677-683. doi: 10.1038/eye.2016.305. Epub 2017 Jan 6.</t>
  </si>
  <si>
    <t>Eye (Lond). 2017 Feb;31(2):196-198. doi: 10.1038/eye.2016.281. Epub 2017 Jan 6. Review.</t>
  </si>
  <si>
    <t>Eye (Lond). 2017 Feb;31(2):191-195. doi: 10.1038/eye.2016.280. Epub 2017 Jan 6.</t>
  </si>
  <si>
    <t>Eye (Lond). 2017 Feb;31(2):199-205. doi: 10.1038/eye.2016.290. Epub 2017 Jan 6.</t>
  </si>
  <si>
    <t xml:space="preserve">Ophthal Plast Reconstr Surg. 2017 Jan/Feb;33(1):75-76. doi: 10.1097/IOP.0000000000000838. No abstract available. </t>
  </si>
  <si>
    <t>Ophthal Plast Reconstr Surg. 2017 Sep/Oct;33(5):e123-e126. doi: 10.1097/IOP.0000000000000851.</t>
  </si>
  <si>
    <t>Ophthal Plast Reconstr Surg. 2018 Jan/Feb;34(1):31-36. doi: 10.1097/IOP.0000000000000847.</t>
  </si>
  <si>
    <t>Retina. 2017 Oct;37(10):1859-1865. doi: 10.1097/IAE.0000000000001440.</t>
  </si>
  <si>
    <t>Retina. 2017 Feb;37(2):413-416. doi: 10.1097/IAE.0000000000001387.</t>
  </si>
  <si>
    <t>J Pediatr Hematol Oncol. 2017 Mar;39(2):e71-e73. doi: 10.1097/MPH.0000000000000728.</t>
  </si>
  <si>
    <t xml:space="preserve">Cornea. 2017 Feb;36(2):e4-e5. doi: 10.1097/ICO.0000000000001100. No abstract available. </t>
  </si>
  <si>
    <t>Cornea. 2017 Feb;36(2):249-251. doi: 10.1097/ICO.0000000000001071.</t>
  </si>
  <si>
    <t>Cornea. 2017 Feb;36(2):244-248. doi: 10.1097/ICO.0000000000001075.</t>
  </si>
  <si>
    <t>Cornea. 2017 Feb;36(2):241-243. doi: 10.1097/ICO.0000000000001081.</t>
  </si>
  <si>
    <t>Cornea. 2017 Feb;36(2):217-221. doi: 10.1097/ICO.0000000000001074.</t>
  </si>
  <si>
    <t>Cornea. 2017 Feb;36(2):210-216. doi: 10.1097/ICO.0000000000001045.</t>
  </si>
  <si>
    <t>Cornea. 2017 Feb;36(2):202-209. doi: 10.1097/ICO.0000000000001084.</t>
  </si>
  <si>
    <t>Cornea. 2017 Feb;36(2):196-201. doi: 10.1097/ICO.0000000000001057.</t>
  </si>
  <si>
    <t>Cornea. 2017 Feb;36(2):189-195. doi: 10.1097/ICO.0000000000001033.</t>
  </si>
  <si>
    <t>Cornea. 2017 Feb;36(2):176-182. doi: 10.1097/ICO.0000000000001101.</t>
  </si>
  <si>
    <t>Cornea. 2017 Feb;36(2):169-175. doi: 10.1097/ICO.0000000000001108.</t>
  </si>
  <si>
    <t>Cornea. 2017 Feb;36(2):163-168. doi: 10.1097/ICO.0000000000001077.</t>
  </si>
  <si>
    <t>Cornea. 2017 Feb;36(2):153-162. doi: 10.1097/ICO.0000000000001062.</t>
  </si>
  <si>
    <t>Cornea. 2017 Feb;36(2):148-152. doi: 10.1097/ICO.0000000000001085.</t>
  </si>
  <si>
    <t>Cornea. 2017 Feb;36(2):144-147. doi: 10.1097/ICO.0000000000001104.</t>
  </si>
  <si>
    <t>Cornea. 2017 Feb;36(2):138-143. doi: 10.1097/ICO.0000000000001102.</t>
  </si>
  <si>
    <t>Cornea. 2017 Feb;36(2):131-137. doi: 10.1097/ICO.0000000000001083.</t>
  </si>
  <si>
    <t>Pediatr Infect Dis J. 2017 May;36(5):502-503. doi: 10.1097/INF.0000000000001534.</t>
  </si>
  <si>
    <t>Cornea. 2017 Apr;36(4):406-410. doi: 10.1097/ICO.0000000000001114.</t>
  </si>
  <si>
    <t>Cornea. 2017 Apr;36(4):491-496. doi: 10.1097/ICO.0000000000001127.</t>
  </si>
  <si>
    <t>Cornea. 2017 Mar;36(3):343-346. doi: 10.1097/ICO.0000000000001126.</t>
  </si>
  <si>
    <t>J Neuroophthalmol. 2017 Mar;37(1):75-76. doi: 10.1097/WNO.0000000000000478.</t>
  </si>
  <si>
    <t>J Glaucoma. 2017 Feb;26(2):e107-e109. doi: 10.1097/IJG.0000000000000500.</t>
  </si>
  <si>
    <t>Neuroradiol J. 2017 Feb;30(1):96-98. doi: 10.1177/1971400916678247. Epub 2017 Jan 6.</t>
  </si>
  <si>
    <t>Opt Lett. 2017 Jan 1;42(1):17-20. doi: 10.1364/OL.42.000017.</t>
  </si>
  <si>
    <t xml:space="preserve">J Am Vet Med Assoc. 2017 Jan 15;250(2):161-164. doi: 10.2460/javma.250.2.161. No abstract available. </t>
  </si>
  <si>
    <t>J Am Vet Med Assoc. 2017 Jan 15;250(2):211-214. doi: 10.2460/javma.250.2.211.</t>
  </si>
  <si>
    <t>Hum Mutat. 2017 Apr;38(4):426-438. doi: 10.1002/humu.23172. Epub 2017 Feb 2.</t>
  </si>
  <si>
    <t>Drugs. 2017 Feb;77(2):201-208. doi: 10.1007/s40265-016-0681-1. Review.</t>
  </si>
  <si>
    <t>Neurogenetics. 2017 Apr;18(2):97-103. doi: 10.1007/s10048-016-0506-0. Epub 2017 Jan 5.</t>
  </si>
  <si>
    <t>Pediatrics. 2017 Feb;139(2). pii: e20161135. doi: 10.1542/peds.2016-1135. Epub 2017 Jan 5.</t>
  </si>
  <si>
    <t>J Investig Med. 2017 Mar;65(3):717-721. doi: 10.1136/jim-2016-000301. Epub 2017 Jan 5.</t>
  </si>
  <si>
    <t>BMJ Open. 2017 Jan 5;7(1):e014032. doi: 10.1136/bmjopen-2016-014032.</t>
  </si>
  <si>
    <t>Br J Ophthalmol. 2017 Sep;101(9):1193-1200. doi: 10.1136/bjophthalmol-2016-309481. Epub 2017 Jan 5.</t>
  </si>
  <si>
    <t>Br J Ophthalmol. 2017 Mar;101(3):389-394. doi: 10.1136/bjophthalmol-2016-309856. Epub 2017 Jan 5.</t>
  </si>
  <si>
    <t xml:space="preserve">Br J Ophthalmol. 2017 Aug;101(8):1038-1044. doi: 10.1136/bjophthalmol-2016-309366. Epub 2017 Jan 5. Erratum in: Br J Ophthalmol. 2017 Oct;101(10 ):1446. </t>
  </si>
  <si>
    <t>Br J Ophthalmol. 2017 Aug;101(8):1022-1026. doi: 10.1136/bjophthalmol-2016-309750. Epub 2017 Jan 5.</t>
  </si>
  <si>
    <t>Br J Ophthalmol. 2017 Aug;101(8):1045-1051. doi: 10.1136/bjophthalmol-2016-309245. Epub 2017 Jan 5.</t>
  </si>
  <si>
    <t>Br J Ophthalmol. 2017 Sep;101(9):1234-1237. doi: 10.1136/bjophthalmol-2016-309278. Epub 2017 Jan 5.</t>
  </si>
  <si>
    <t>Br J Ophthalmol. 2017 Aug;101(8):1032-1037. doi: 10.1136/bjophthalmol-2016-309412. Epub 2017 Jan 5.</t>
  </si>
  <si>
    <t>Br J Ophthalmol. 2017 Sep;101(9):1244-1249. doi: 10.1136/bjophthalmol-2016-309775. Epub 2017 Jan 5.</t>
  </si>
  <si>
    <t>J Proteomics. 2017 Feb 10;154:102-108. doi: 10.1016/j.jprot.2016.12.015. Epub 2017 Jan 3.</t>
  </si>
  <si>
    <t>Prog Retin Eye Res. 2017 Mar;57:89-107. doi: 10.1016/j.preteyeres.2017.01.001. Epub 2017 Jan 3. Review.</t>
  </si>
  <si>
    <t>Am J Ophthalmol. 2017 Apr;176:15-25. doi: 10.1016/j.ajo.2016.12.023. Epub 2017 Jan 2.</t>
  </si>
  <si>
    <t>Am J Ophthalmol. 2017 Apr;176:33-39. doi: 10.1016/j.ajo.2016.12.024. Epub 2017 Jan 3.</t>
  </si>
  <si>
    <t>Brain Res. 2017 Feb 15;1657:340-346. doi: 10.1016/j.brainres.2017.01.003. Epub 2017 Jan 3.</t>
  </si>
  <si>
    <t>Exp Eye Res. 2017 Feb;155:15-23. doi: 10.1016/j.exer.2016.12.008. Epub 2017 Jan 3.</t>
  </si>
  <si>
    <t>Cont Lens Anterior Eye. 2017 Jun;40(3):143-150. doi: 10.1016/j.clae.2016.12.009. Epub 2017 Jan 2.</t>
  </si>
  <si>
    <t>Parkinsonism Relat Disord. 2017 Mar;36:19-32. doi: 10.1016/j.parkreldis.2016.12.023. Epub 2016 Dec 26. Review.</t>
  </si>
  <si>
    <t>Public Health. 2017 Jan;142:7-14. doi: 10.1016/j.puhe.2016.09.034. Epub 2016 Nov 10.</t>
  </si>
  <si>
    <t>BMC Res Notes. 2017 Jan 3;10(1):16. doi: 10.1186/s13104-016-2359-x.</t>
  </si>
  <si>
    <t>BMC Neurol. 2017 Jan 5;17(1):1. doi: 10.1186/s12883-016-0787-9.</t>
  </si>
  <si>
    <t>Exp Biol Med (Maywood). 2017 Mar;242(6):565-572. doi: 10.1177/1535370216685187. Epub 2017 Jan 5. Review.</t>
  </si>
  <si>
    <t>PLoS One. 2017 Jan 5;12(1):e0168808. doi: 10.1371/journal.pone.0168808. eCollection 2017.</t>
  </si>
  <si>
    <t>PLoS One. 2017 Jan 5;12(1):e0169603. doi: 10.1371/journal.pone.0169603. eCollection 2017.</t>
  </si>
  <si>
    <t>PLoS One. 2017 Jan 5;12(1):e0169395. doi: 10.1371/journal.pone.0169395. eCollection 2017.</t>
  </si>
  <si>
    <t>Traffic Inj Prev. 2017 Jul 4;18(5):493-499. doi: 10.1080/15389588.2016.1271945. Epub 2017 Jan 5.</t>
  </si>
  <si>
    <t>Invest Ophthalmol Vis Sci. 2017 Jan 1;58(1):9-20. doi: 10.1167/iovs.16-20009.</t>
  </si>
  <si>
    <t>Invest Ophthalmol Vis Sci. 2017 Jan 1;58(1):42-49. doi: 10.1167/iovs.16-20351.</t>
  </si>
  <si>
    <t xml:space="preserve">Invest Ophthalmol Vis Sci. 2017 Jan 1;58(1):21-29. doi: 10.1167/iovs.16-20241. Erratum in: Invest Ophthalmol Vis Sci. 2017 Aug 1;58(10 ):4161. </t>
  </si>
  <si>
    <t>Invest Ophthalmol Vis Sci. 2017 Jan 1;58(1):1-8. doi: 10.1167/iovs.16-20804.</t>
  </si>
  <si>
    <t xml:space="preserve">J Am Osteopath Assoc. 2017 Jan 1;117(1):64. doi: 10.7556/jaoa.2017.015. No abstract available. </t>
  </si>
  <si>
    <t>Cell Death Dis. 2017 Jan 5;8(1):e2536. doi: 10.1038/cddis.2016.462.</t>
  </si>
  <si>
    <t>Cell Death Dis. 2017 Jan 5;8(1):e2526. doi: 10.1038/cddis.2016.437.</t>
  </si>
  <si>
    <t>Cell Death Dis. 2017 Jan 5;8(1):e2537. doi: 10.1038/cddis.2016.453.</t>
  </si>
  <si>
    <t>Molecules. 2017 Jan 4;22(1). pii: E76. doi: 10.3390/molecules22010076. Review.</t>
  </si>
  <si>
    <t>Invest New Drugs. 2017 Jun;35(3):307-314. doi: 10.1007/s10637-016-0422-z. Epub 2017 Jan 4.</t>
  </si>
  <si>
    <t>Doc Ophthalmol. 2017 Feb;134(1):37-44. doi: 10.1007/s10633-016-9568-4. Epub 2017 Jan 5.</t>
  </si>
  <si>
    <t>J Neurol. 2017 Mar;264(3):512-519. doi: 10.1007/s00415-016-8389-4. Epub 2017 Jan 4.</t>
  </si>
  <si>
    <t>Int J Nanomedicine. 2016 Dec 20;12:127-135. doi: 10.2147/IJN.S107491. eCollection 2017.</t>
  </si>
  <si>
    <t>Int J Nanomedicine. 2016 Dec 20;12:111-125. doi: 10.2147/IJN.S107472. eCollection 2017.</t>
  </si>
  <si>
    <t>Med Sci Monit. 2017 Jan 5;23:57-64.</t>
  </si>
  <si>
    <t>Rheumatology (Oxford). 2017 May 1;56(5):704-708. doi: 10.1093/rheumatology/kew465.</t>
  </si>
  <si>
    <t>Hum Mol Genet. 2017 Feb 1;26(3):509-518. doi: 10.1093/hmg/ddw408.</t>
  </si>
  <si>
    <t>J Neurosci. 2017 Jan 4;37(1):204-216. doi: 10.1523/JNEUROSCI.2967-16.2016.</t>
  </si>
  <si>
    <t xml:space="preserve">BMJ Case Rep. 2017 Jan 4;2017. pii: bcr2016218303. doi: 10.1136/bcr-2016-218303. No abstract available. </t>
  </si>
  <si>
    <t>Can J Aging. 2017 Mar;36(1):55-66. doi: 10.1017/S0714980816000623. Epub 2017 Jan 5.</t>
  </si>
  <si>
    <t>Am J Med Genet A. 2017 Mar;173(3):661-666. doi: 10.1002/ajmg.a.38005. Epub 2017 Jan 4.</t>
  </si>
  <si>
    <t>Clin Exp Ophthalmol. 2017 Apr;45(3):270-279. doi: 10.1111/ceo.12868. Epub 2017 Jan 4.</t>
  </si>
  <si>
    <t>J Paediatr Child Health. 2017 Apr;53(4):374-377. doi: 10.1111/jpc.13450. Epub 2017 Jan 4.</t>
  </si>
  <si>
    <t>Neuropediatrics. 2017 Jun;48(3):185-187. doi: 10.1055/s-0036-1597614. Epub 2017 Jan 4.</t>
  </si>
  <si>
    <t>Ophthalmic Res. 2017;57(2):107-117. doi: 10.1159/000450958. Epub 2017 Jan 5.</t>
  </si>
  <si>
    <t>PLoS Negl Trop Dis. 2017 Jan 4;11(1):e0005211. doi: 10.1371/journal.pntd.0005211. eCollection 2017 Jan.</t>
  </si>
  <si>
    <t>J Ocul Pharmacol Ther. 2017 May;33(4):285-289. doi: 10.1089/jop.2016.0137. Epub 2017 Jan 4.</t>
  </si>
  <si>
    <t xml:space="preserve">Nat Rev Endocrinol. 2017 Feb;13(2):72-74. doi: 10.1038/nrendo.2016.218. Epub 2017 Jan 4. Review. No abstract available. </t>
  </si>
  <si>
    <t>Eur J Hum Genet. 2017 Apr;25(4):461-471. doi: 10.1038/ejhg.2016.184. Epub 2017 Jan 4.</t>
  </si>
  <si>
    <t>Oral Surg Oral Med Oral Pathol Oral Radiol. 2017 Mar;123(3):305-309. doi: 10.1016/j.oooo.2016.10.011. Epub 2016 Oct 15.</t>
  </si>
  <si>
    <t>Thyroid. 2017 Apr;27(4):497-505. doi: 10.1089/thy.2016.0343. Epub 2017 Feb 6.</t>
  </si>
  <si>
    <t>J Korean Med Sci. 2017 Feb;32(2):371-376. doi: 10.3346/jkms.2017.32.2.371.</t>
  </si>
  <si>
    <t>J Korean Med Sci. 2017 Feb;32(2):343-351. doi: 10.3346/jkms.2017.32.2.343.</t>
  </si>
  <si>
    <t>Am J Ophthalmol. 2017 Apr;176:40-45. doi: 10.1016/j.ajo.2016.12.022. Epub 2016 Dec 31.</t>
  </si>
  <si>
    <t>Am J Ophthalmol. 2017 Apr;176:26-32. doi: 10.1016/j.ajo.2016.12.021. Epub 2016 Dec 31. Review.</t>
  </si>
  <si>
    <t>J Ocul Pharmacol Ther. 2017 Mar;33(2):123-127. doi: 10.1089/jop.2016.0091. Epub 2017 Jan 3.</t>
  </si>
  <si>
    <t xml:space="preserve">PLoS One. 2017 Jan 3;12(1):e0169209. doi: 10.1371/journal.pone.0169209. eCollection 2017. Erratum in: PLoS One. 2017 Feb 28;12 (2):e0173328. </t>
  </si>
  <si>
    <t>PLoS One. 2017 Jan 3;12(1):e0169215. doi: 10.1371/journal.pone.0169215. eCollection 2017.</t>
  </si>
  <si>
    <t>PLoS One. 2017 Jan 3;12(1):e0169114. doi: 10.1371/journal.pone.0169114. eCollection 2017.</t>
  </si>
  <si>
    <t>J Craniofac Surg. 2017 Mar;28(2):454-458. doi: 10.1097/SCS.0000000000003357.</t>
  </si>
  <si>
    <t>Retina. 2017 Oct;37(10):1839-1846. doi: 10.1097/IAE.0000000000001439.</t>
  </si>
  <si>
    <t>Retina. 2017 Nov;37(11):2118-2123. doi: 10.1097/IAE.0000000000001441.</t>
  </si>
  <si>
    <t>A A Case Rep. 2017 Feb 15;8(4):75-77. doi: 10.1213/XAA.0000000000000430.</t>
  </si>
  <si>
    <t>Ophthalmic Epidemiol. 2017 Jun;24(3):174-180. doi: 10.1080/09286586.2016.1257027. Epub 2017 Jan 3.</t>
  </si>
  <si>
    <t>Br J Ophthalmol. 2017 Jun;101(6):719-724. doi: 10.1136/bjophthalmol-2016-309308. Epub 2016 Oct 7.</t>
  </si>
  <si>
    <t>Hum Mutat. 2017 Apr;38(4):400-408. doi: 10.1002/humu.23165. Epub 2017 Feb 3.</t>
  </si>
  <si>
    <t>Br J Ophthalmol. 2017 Aug;101(8):1119-1123. doi: 10.1136/bjophthalmol-2016-309656. Epub 2017 Jan 2.</t>
  </si>
  <si>
    <t>Br J Ophthalmol. 2017 Aug;101(8):1132-1137. doi: 10.1136/bjophthalmol-2016-309047. Epub 2017 Jan 2.</t>
  </si>
  <si>
    <t>Brain. 2017 Feb;140(2):387-398. doi: 10.1093/brain/aww296. Epub 2017 Jan 2.</t>
  </si>
  <si>
    <t>Pediatr Neurol. 2017 Jan;66:100-103. doi: 10.1016/j.pediatrneurol.2016.04.010. Epub 2016 Apr 24.</t>
  </si>
  <si>
    <t xml:space="preserve">Can Vet J. 2017 Jan;58(1):91-93. No abstract available. </t>
  </si>
  <si>
    <t>J Rheumatol. 2017 Jan;44(1):49-58. doi: 10.3899/jrheum.160313. Epub 2016 Nov 15.</t>
  </si>
  <si>
    <t>Neurosci Lett. 2017 Feb 3;639:94-97. doi: 10.1016/j.neulet.2016.12.061. Epub 2016 Dec 29.</t>
  </si>
  <si>
    <t>Arch Pediatr. 2017 Feb;24(2):140-142. doi: 10.1016/j.arcped.2016.11.013. Epub 2016 Dec 29.</t>
  </si>
  <si>
    <t>Clin Radiol. 2017 Apr;72(4):340.e1-340.e7. doi: 10.1016/j.crad.2016.11.012. Epub 2016 Dec 29.</t>
  </si>
  <si>
    <t>Am J Ophthalmol. 2017 Apr;176:9-14. doi: 10.1016/j.ajo.2016.12.018. Epub 2016 Dec 28.</t>
  </si>
  <si>
    <t>Am J Ophthalmol. 2017 Apr;176:1-8. doi: 10.1016/j.ajo.2016.12.016. Epub 2016 Dec 28.</t>
  </si>
  <si>
    <t>Am J Ophthalmol. 2017 Apr;176:77-86. doi: 10.1016/j.ajo.2016.12.017. Epub 2016 Dec 28.</t>
  </si>
  <si>
    <t>Am J Ophthalmol. 2017 Mar;175:173-182. doi: 10.1016/j.ajo.2016.12.013. Epub 2016 Dec 28.</t>
  </si>
  <si>
    <t>Am J Ophthalmol. 2017 Mar;175:148-158. doi: 10.1016/j.ajo.2016.12.014. Epub 2016 Dec 28.</t>
  </si>
  <si>
    <t>J Optom. 2017 Oct - Dec;10(4):205-214. doi: 10.1016/j.optom.2016.09.003. Epub 2016 Dec 28. Review.</t>
  </si>
  <si>
    <t>J Optom. 2017 Oct - Dec;10(4):252-257. doi: 10.1016/j.optom.2016.11.001. Epub 2016 Dec 28.</t>
  </si>
  <si>
    <t>Neurosci Lett. 2017 Feb 3;639:82-87. doi: 10.1016/j.neulet.2016.12.057. Epub 2016 Dec 28.</t>
  </si>
  <si>
    <t>Semin Arthritis Rheum. 2017 Jun;46(6):819-827. doi: 10.1016/j.semarthrit.2016.11.006. Epub 2016 Nov 28.</t>
  </si>
  <si>
    <t>Acta Diabetol. 2017 Apr;54(4):367-372. doi: 10.1007/s00592-016-0953-y. Epub 2016 Dec 30.</t>
  </si>
  <si>
    <t>Neuro Oncol. 2017 Jun 1;19(6):808-819. doi: 10.1093/neuonc/now267.</t>
  </si>
  <si>
    <t>J Immunol. 2017 Feb 1;198(3):1093-1103. doi: 10.4049/jimmunol.1600735. Epub 2016 Dec 30.</t>
  </si>
  <si>
    <t>Prog Retin Eye Res. 2017 Mar;57:26-45. doi: 10.1016/j.preteyeres.2016.12.003. Epub 2016 Dec 28. Review.</t>
  </si>
  <si>
    <t>Am J Ophthalmol. 2017 Mar;175:169-172. doi: 10.1016/j.ajo.2016.12.015. Epub 2016 Dec 28.</t>
  </si>
  <si>
    <t>Life Sci. 2017 Feb 15;171:30-38. doi: 10.1016/j.lfs.2016.12.019. Epub 2016 Dec 27. Review.</t>
  </si>
  <si>
    <t>Ophthalmology. 2017 Mar;124(3):336-342. doi: 10.1016/j.ophtha.2016.11.016. Epub 2016 Dec 27.</t>
  </si>
  <si>
    <t>Ophthalmology. 2017 Apr;124(4):547-553. doi: 10.1016/j.ophtha.2016.11.018. Epub 2016 Dec 27.</t>
  </si>
  <si>
    <t>Chem Biol Interact. 2017 Oct 1;276:9-14. doi: 10.1016/j.cbi.2016.12.017. Epub 2016 Dec 27.</t>
  </si>
  <si>
    <t>J Pediatr. 2017 Mar;182:389-392. doi: 10.1016/j.jpeds.2016.11.030. Epub 2016 Dec 28.</t>
  </si>
  <si>
    <t>Curr Med Res Opin. 2017 Apr;33(4):687-692. doi: 10.1080/03007995.2016.1277198. Epub 2017 Jan 25.</t>
  </si>
  <si>
    <t>AJNR Am J Neuroradiol. 2017 Mar;38(3):523-530. doi: 10.3174/ajnr.A5048. Epub 2016 Dec 29.</t>
  </si>
  <si>
    <t>Am J Ophthalmol. 2017 Mar;175:159-168. doi: 10.1016/j.ajo.2016.12.009. Epub 2016 Dec 26.</t>
  </si>
  <si>
    <t>J Clin Oncol. 2017 Jan;35(1):72-77. Epub 2016 Oct 31.</t>
  </si>
  <si>
    <t>Clin Exp Immunol. 2017 Apr;188(1):86-95. doi: 10.1111/cei.12919. Epub 2017 Jan 31.</t>
  </si>
  <si>
    <t>Retina. 2017 Oct;37(10):1832-1838. doi: 10.1097/IAE.0000000000001432.</t>
  </si>
  <si>
    <t>Retina. 2017 Oct;37(10):1931-1941. doi: 10.1097/IAE.0000000000001436.</t>
  </si>
  <si>
    <t>Retina. 2017 Oct;37(10):1896-1904. doi: 10.1097/IAE.0000000000001433.</t>
  </si>
  <si>
    <t>Retina. 2017 Oct;37(10):1916-1922. doi: 10.1097/IAE.0000000000001430.</t>
  </si>
  <si>
    <t>Retina. 2017 Nov;37(11):2124-2129. doi: 10.1097/IAE.0000000000001437.</t>
  </si>
  <si>
    <t>Optom Vis Sci. 2017 Mar;94(3):317-328. doi: 10.1097/OPX.0000000000001046.</t>
  </si>
  <si>
    <t>Clin Exp Rheumatol. 2017 Mar-Apr;35(2):255-261. Epub 2016 Dec 28.</t>
  </si>
  <si>
    <t>Ophthalmic Epidemiol. 2017 Feb;24(1):48-56. doi: 10.1080/09286586.2016.1255763. Epub 2016 Dec 29.</t>
  </si>
  <si>
    <t>Ophthalmic Epidemiol. 2017 Apr;24(2):104-110. doi: 10.1080/09286586.2016.1258082. Epub 2016 Dec 29.</t>
  </si>
  <si>
    <t>Ophthalmic Epidemiol. 2017 Apr;24(2):97-103. doi: 10.1080/09286586.2016.1257028. Epub 2016 Dec 29.</t>
  </si>
  <si>
    <t>Mol Genet Genomics. 2017 Apr;292(2):251-269. doi: 10.1007/s00438-016-1283-z. Epub 2016 Dec 28. Review.</t>
  </si>
  <si>
    <t>Jpn J Ophthalmol. 2017 Mar;61(2):195-203. doi: 10.1007/s10384-016-0493-6. Epub 2016 Dec 28.</t>
  </si>
  <si>
    <t>Endocrine. 2017 Apr;56(1):82-89. doi: 10.1007/s12020-016-1215-z. Epub 2016 Dec 28.</t>
  </si>
  <si>
    <t>Aesthetic Plast Surg. 2017 Apr;41(2):430-440. doi: 10.1007/s00266-016-0755-1. Epub 2016 Dec 28.</t>
  </si>
  <si>
    <t>Aesthetic Plast Surg. 2017 Feb;41(1):199-203. doi: 10.1007/s00266-016-0728-4. Epub 2016 Dec 28. Review.</t>
  </si>
  <si>
    <t>Pediatrics. 2017 Jan;139(1). pii: e20160550. doi: 10.1542/peds.2016-0550.</t>
  </si>
  <si>
    <t>J Neurophysiol. 2017 Mar 1;117(3):1281-1292. doi: 10.1152/jn.00437.2016. Epub 2016 Dec 28.</t>
  </si>
  <si>
    <t>Hum Mol Genet. 2017 Feb 1;26(3):624-636. doi: 10.1093/hmg/ddw421.</t>
  </si>
  <si>
    <t>J Med Genet. 2017 May;54(5):346-356. doi: 10.1136/jmedgenet-2016-104212. Epub 2016 Dec 28.</t>
  </si>
  <si>
    <t>Ophthalmic Physiol Opt. 2017 Jan;37(1):16-23. doi: 10.1111/opo.12341.</t>
  </si>
  <si>
    <t>Ophthalmic Physiol Opt. 2017 Jan;37(1):24-32. doi: 10.1111/opo.12343.</t>
  </si>
  <si>
    <t>Optom Vis Sci. 2017 Mar;94(3):279-289. doi: 10.1097/OPX.0000000000001042.</t>
  </si>
  <si>
    <t>Retina. 2017 Aug;37(8):1591-1598. doi: 10.1097/IAE.0000000000001399.</t>
  </si>
  <si>
    <t>Retina. 2017 Oct;37(10):1888-1895. doi: 10.1097/IAE.0000000000001429.</t>
  </si>
  <si>
    <t xml:space="preserve">Am J Nurs. 2017 Jan;117(1):60-61. doi: 10.1097/01.NAJ.0000511570.42940.9e. No abstract available. </t>
  </si>
  <si>
    <t>Pediatr Pulmonol. 2017 Apr;52(4):487-493. doi: 10.1002/ppul.23607. Epub 2016 Dec 28.</t>
  </si>
  <si>
    <t>Ophthalmology. 2017 Feb;124(2):224-234. doi: 10.1016/j.ophtha.2016.10.010. Epub 2016 Oct 28.</t>
  </si>
  <si>
    <t>Ophthalmology. 2017 Jan;124(1):90-96. doi: 10.1016/j.ophtha.2016.09.007. Epub 2016 Oct 28.</t>
  </si>
  <si>
    <t>J Neurol. 2017 Mar;264(3):494-502. doi: 10.1007/s00415-016-8364-0. Epub 2016 Dec 27.</t>
  </si>
  <si>
    <t>Int J Colorectal Dis. 2017 Apr;32(4):591-594. doi: 10.1007/s00384-016-2743-y. Epub 2016 Dec 27.</t>
  </si>
  <si>
    <t>Prog Retin Eye Res. 2017 Mar;57:108-133. doi: 10.1016/j.preteyeres.2016.12.004. Epub 2016 Dec 24. Review.</t>
  </si>
  <si>
    <t>Prog Retin Eye Res. 2017 Mar;57:134-185. doi: 10.1016/j.preteyeres.2016.12.001. Epub 2016 Dec 24. Review.</t>
  </si>
  <si>
    <t>Eur J Med Genet. 2017 Mar;60(3):172-177. doi: 10.1016/j.ejmg.2016.12.009. Epub 2016 Dec 24.</t>
  </si>
  <si>
    <t>Bioorg Med Chem Lett. 2017 Feb 1;27(3):479-483. doi: 10.1016/j.bmcl.2016.12.041. Epub 2016 Dec 18.</t>
  </si>
  <si>
    <t>Biomed Pharmacother. 2017 Feb;86:620-627. doi: 10.1016/j.biopha.2016.11.106. Epub 2016 Dec 24. Review.</t>
  </si>
  <si>
    <t>Optom Vis Sci. 2017 Mar;94(3):353-360. doi: 10.1097/OPX.0000000000001044.</t>
  </si>
  <si>
    <t>Optom Vis Sci. 2017 Mar;94(3):395-403. doi: 10.1097/OPX.0000000000001035.</t>
  </si>
  <si>
    <t>Optom Vis Sci. 2017 Mar;94(3):361-369. doi: 10.1097/OPX.0000000000001037.</t>
  </si>
  <si>
    <t>Plast Reconstr Surg. 2017 Jan;139(1):97e-104e. doi: 10.1097/PRS.0000000000002866.</t>
  </si>
  <si>
    <t>Optom Vis Sci. 2017 Jan;94(1):43-50. doi: 10.1097/OPX.0000000000000940.</t>
  </si>
  <si>
    <t>J Craniofac Surg. 2017 Mar;28(2):391-393. doi: 10.1097/SCS.0000000000003314.</t>
  </si>
  <si>
    <t>J Craniofac Surg. 2017 Mar;28(2):418-421. doi: 10.1097/SCS.0000000000003331.</t>
  </si>
  <si>
    <t>J Clin Hypertens (Greenwich). 2017 May;19(5):472-478. doi: 10.1111/jch.12963. Epub 2016 Dec 27.</t>
  </si>
  <si>
    <t>Int Ophthalmol. 2017 Dec;37(6):1323-1331. doi: 10.1007/s10792-016-0415-0. Epub 2016 Dec 26.</t>
  </si>
  <si>
    <t>Hum Mol Genet. 2017 Jan 1;26(1):124-132. doi: 10.1093/hmg/ddw372.</t>
  </si>
  <si>
    <t>Hum Mol Genet. 2017 Jan 1;26(1):133-144. doi: 10.1093/hmg/ddw374.</t>
  </si>
  <si>
    <t>J AAPOS. 2017 Feb;21(1):67-68. doi: 10.1016/j.jaapos.2016.09.021. Epub 2016 Dec 23.</t>
  </si>
  <si>
    <t>Heart Lung Circ. 2017 Jun;26(6):580-585. doi: 10.1016/j.hlc.2016.10.007. Epub 2016 Nov 19.</t>
  </si>
  <si>
    <t>World Neurosurg. 2017 Mar;99:533-542. doi: 10.1016/j.wneu.2016.12.068. Epub 2016 Dec 23.</t>
  </si>
  <si>
    <t>Ophthalmology. 2017 Mar;124(3):280-286. doi: 10.1016/j.ophtha.2016.11.008. Epub 2016 Dec 23.</t>
  </si>
  <si>
    <t>Ophthalmology. 2017 Mar;124(3):343-351. doi: 10.1016/j.ophtha.2016.11.014. Epub 2016 Dec 23.</t>
  </si>
  <si>
    <t>Pediatr Blood Cancer. 2017 Jul;64(7). doi: 10.1002/pbc.26394. Epub 2016 Dec 26.</t>
  </si>
  <si>
    <t>Neuroscience. 2017 Feb 20;343:472-482. doi: 10.1016/j.neuroscience.2016.12.027. Epub 2016 Dec 23.</t>
  </si>
  <si>
    <t>World Neurosurg. 2017 Mar;99:369-380. doi: 10.1016/j.wneu.2016.12.063. Epub 2016 Dec 23.</t>
  </si>
  <si>
    <t>Acad Pediatr. 2017 May - Jun;17(4):362-367. doi: 10.1016/j.acap.2016.10.002. Epub 2016 Dec 22.</t>
  </si>
  <si>
    <t>Am J Ophthalmol. 2017 Mar;175:129-136. doi: 10.1016/j.ajo.2016.12.012. Epub 2016 Dec 23.</t>
  </si>
  <si>
    <t>Ophthalmology. 2017 Mar;124(3):393-398. doi: 10.1016/j.ophtha.2016.11.013. Epub 2016 Dec 22.</t>
  </si>
  <si>
    <t>Ophthalmology. 2017 Apr;124(4):562-571. doi: 10.1016/j.ophtha.2016.11.032. Epub 2016 Dec 22.</t>
  </si>
  <si>
    <t>Ophthalmology. 2017 Mar;124(3):287-294. doi: 10.1016/j.ophtha.2016.11.002. Epub 2016 Dec 22.</t>
  </si>
  <si>
    <t>Ophthalmology. 2017 Apr;124(4):450-455. doi: 10.1016/j.ophtha.2016.11.029. Epub 2016 Dec 22.</t>
  </si>
  <si>
    <t>Am J Hum Genet. 2017 Jan 5;100(1):138-150. doi: 10.1016/j.ajhg.2016.11.020. Epub 2016 Dec 23.</t>
  </si>
  <si>
    <t>J Neurol Sci. 2017 Jan 15;372:92-96. doi: 10.1016/j.jns.2016.11.016. Epub 2016 Nov 10.</t>
  </si>
  <si>
    <t>J Neurol Sci. 2017 Jan 15;372:57-59. doi: 10.1016/j.jns.2016.11.029. Epub 2016 Nov 15.</t>
  </si>
  <si>
    <t>J Neurol Sci. 2017 Jan 15;372:187-195. doi: 10.1016/j.jns.2016.11.012. Epub 2016 Nov 15.</t>
  </si>
  <si>
    <t>J Neurol Sci. 2017 Jan 15;372:152-156. doi: 10.1016/j.jns.2016.11.054. Epub 2016 Nov 23.</t>
  </si>
  <si>
    <t>Clin Exp Ophthalmol. 2017 Jul;45(5):481-488. doi: 10.1111/ceo.12910. Epub 2017 Jan 31.</t>
  </si>
  <si>
    <t>Clin Exp Ophthalmol. 2017 Jul;45(5):520-528. doi: 10.1111/ceo.12911. Epub 2017 Feb 3.</t>
  </si>
  <si>
    <t>Methods Mol Biol. 2017;1548:411-425. doi: 10.1007/978-1-4939-6737-7_30.</t>
  </si>
  <si>
    <t>Methods Mol Biol. 2017;1548:395-409. doi: 10.1007/978-1-4939-6737-7_29.</t>
  </si>
  <si>
    <t>Graefes Arch Clin Exp Ophthalmol. 2017 Mar;255(3):567-574. doi: 10.1007/s00417-016-3567-8. Epub 2016 Dec 24.</t>
  </si>
  <si>
    <t>Rheumatol Int. 2017 Apr;37(4):623-631. doi: 10.1007/s00296-016-3637-6. Epub 2016 Dec 24.</t>
  </si>
  <si>
    <t>Rheumatology (Oxford). 2017 Apr 1;56(suppl_1):i114-i122. doi: 10.1093/rheumatology/kew406. Review.</t>
  </si>
  <si>
    <t>Rheumatology (Oxford). 2017 Apr 1;56(4):570-580. doi: 10.1093/rheumatology/kew443. Review.</t>
  </si>
  <si>
    <t>Prog Retin Eye Res. 2017 Mar;57:46-75. doi: 10.1016/j.preteyeres.2016.12.002. Epub 2016 Dec 22. Review.</t>
  </si>
  <si>
    <t>Surv Ophthalmol. 2017 Jul - Aug;62(4):533-540. doi: 10.1016/j.survophthal.2016.12.007. Epub 2016 Dec 22. Review.</t>
  </si>
  <si>
    <t>Surv Ophthalmol. 2017 Jul - Aug;62(4):404-445. doi: 10.1016/j.survophthal.2016.12.008. Epub 2016 Dec 22. Review.</t>
  </si>
  <si>
    <t>Surv Ophthalmol. 2017 May - Jun;62(3):346-356. doi: 10.1016/j.survophthal.2016.12.003. Epub 2016 Dec 22. Review.</t>
  </si>
  <si>
    <t>Surv Ophthalmol. 2017 Sep - Oct;62(5):716-721. doi: 10.1016/j.survophthal.2016.12.006. Epub 2016 Dec 22.</t>
  </si>
  <si>
    <t>Surv Ophthalmol. 2017 May - Jun;62(3):257-276. doi: 10.1016/j.survophthal.2016.12.004. Epub 2016 Dec 22. Review.</t>
  </si>
  <si>
    <t>Surv Ophthalmol. 2017 Nov - Dec;62(6):816-827. doi: 10.1016/j.survophthal.2016.12.010. Epub 2016 Dec 22. Review.</t>
  </si>
  <si>
    <t>Surv Ophthalmol. 2017 May - Jun;62(3):277-285. doi: 10.1016/j.survophthal.2016.12.005. Epub 2016 Dec 22. Review.</t>
  </si>
  <si>
    <t>Free Radic Biol Med. 2017 Feb;103:155-164. doi: 10.1016/j.freeradbiomed.2016.12.030. Epub 2016 Dec 22. Review.</t>
  </si>
  <si>
    <t>Med Hypotheses. 2017 Jan;98:6-10. doi: 10.1016/j.mehy.2016.09.003. Epub 2016 Sep 15.</t>
  </si>
  <si>
    <t>Med Hypotheses. 2017 Jan;98:15-17. doi: 10.1016/j.mehy.2016.11.007. Epub 2016 Nov 17.</t>
  </si>
  <si>
    <t>Int J Pediatr Otorhinolaryngol. 2017 Jan;92:161-164. doi: 10.1016/j.ijporl.2016.11.027. Epub 2016 Nov 30. Review.</t>
  </si>
  <si>
    <t>Int Ophthalmol. 2017 Dec;37(6):1319-1322. doi: 10.1007/s10792-016-0416-z. Epub 2016 Dec 24.</t>
  </si>
  <si>
    <t>Neuroimage. 2017 Feb 15;147:532-541. doi: 10.1016/j.neuroimage.2016.12.053. Epub 2016 Dec 21.</t>
  </si>
  <si>
    <t>Neuroscience. 2017 Feb 20;343:372-383. doi: 10.1016/j.neuroscience.2016.12.020. Epub 2016 Dec 21.</t>
  </si>
  <si>
    <t>Optom Vis Sci. 2017 Apr;94(4):496-504. doi: 10.1097/OPX.0000000000001043.</t>
  </si>
  <si>
    <t>Optom Vis Sci. 2017 Apr;94(4):476-481. doi: 10.1097/OPX.0000000000001039.</t>
  </si>
  <si>
    <t>Retin Cases Brief Rep. 2017 Winter;11 Suppl 1:S170-S173. doi: 10.1097/ICB.0000000000000403.</t>
  </si>
  <si>
    <t>Retin Cases Brief Rep. 2017 Winter;11 Suppl 1:S38-S40. doi: 10.1097/ICB.0000000000000396.</t>
  </si>
  <si>
    <t>Retin Cases Brief Rep. 2017 Winter;11 Suppl 1:S34-S37. doi: 10.1097/ICB.0000000000000395.</t>
  </si>
  <si>
    <t>Retin Cases Brief Rep. 2017 Winter;11 Suppl 1:S28-S30. doi: 10.1097/ICB.0000000000000393.</t>
  </si>
  <si>
    <t>J Ocul Pharmacol Ther. 2017 Jan/Feb;33(1):24-33. doi: 10.1089/jop.2015.0161. Epub 2016 Dec 23.</t>
  </si>
  <si>
    <t>Eur J Ophthalmol. 2017 Jun 26;27(4):433-437. doi: 10.5301/ejo.5000920. Epub 2016 Dec 16.</t>
  </si>
  <si>
    <t>Eur J Ophthalmol. 2017 May 11;27(3):326-330. doi: 10.5301/ejo.5000888. Epub 2016 Nov 16.</t>
  </si>
  <si>
    <t>Eur J Ophthalmol. 2017 May 11;27(3):270-277. doi: 10.5301/ejo.5000906. Epub 2016 Nov 25.</t>
  </si>
  <si>
    <t>Eur J Ophthalmol. 2017 Mar 10;27(2):179-184. doi: 10.5301/ejo.5000912. Epub 2016 Nov 21.</t>
  </si>
  <si>
    <t>Eur J Ophthalmol. 2017 Jan 19;27(1):e13-e15. doi: 10.5301/ejo.5000844.</t>
  </si>
  <si>
    <t>Eur J Ophthalmol. 2017 Jun 26;27(4):502-505. doi: 10.5301/ejo.5000915. Epub 2016 Dec 20.</t>
  </si>
  <si>
    <t>Eur J Ophthalmol. 2017 Jun 26;27(4):491-494. doi: 10.5301/ejo.5000908. Epub 2016 Dec 2.</t>
  </si>
  <si>
    <t>Eur J Ophthalmol. 2017 Mar 10;27(2):e25-e27. doi: 10.5301/ejo.5000918.</t>
  </si>
  <si>
    <t>Eur J Ophthalmol. 2017 Jan 19;27(1):e5-e8. doi: 10.5301/ejo.5000902.</t>
  </si>
  <si>
    <t>Eur J Ophthalmol. 2017 Jun 26;27(4):481-484. doi: 10.5301/ejo.5000913. Epub 2016 Nov 28.</t>
  </si>
  <si>
    <t>Eur J Ophthalmol. 2017 Jun 26;27(4):476-480. doi: 10.5301/ejo.5000796. Epub 2016 Nov 19.</t>
  </si>
  <si>
    <t>Eur J Ophthalmol. 2017 Jun 26;27(4):506-508. doi: 10.5301/ejo.5000922. Epub 2016 Dec 22.</t>
  </si>
  <si>
    <t>Eur J Ophthalmol. 2017 Jan 19;27(1):e16-e21. doi: 10.5301/ejo.5000852.</t>
  </si>
  <si>
    <t>Eur J Ophthalmol. 2017 Jun 26;27(4):438-442. doi: 10.5301/ejo.5000871. Epub 2016 Dec 2.</t>
  </si>
  <si>
    <t>Eur J Ophthalmol. 2017 May 11;27(3):253-269. doi: 10.5301/ejo.5000916. Epub 2016 Dec 6. Review.</t>
  </si>
  <si>
    <t>Eye (Lond). 2017 Apr;31(4):632-635. doi: 10.1038/eye.2016.283. Epub 2016 Dec 23.</t>
  </si>
  <si>
    <t>Eye (Lond). 2017 Apr;31(4):628-631. doi: 10.1038/eye.2016.265. Epub 2016 Dec 23.</t>
  </si>
  <si>
    <t>Eye (Lond). 2017 Apr;31(4):636-642. doi: 10.1038/eye.2016.285. Epub 2016 Dec 23.</t>
  </si>
  <si>
    <t>Eur J Neurol. 2017 Feb;24(2):437-445. doi: 10.1111/ene.13224. Epub 2016 Dec 23.</t>
  </si>
  <si>
    <t>Mov Disord. 2017 Feb;32(2):246-255. doi: 10.1002/mds.26809. Epub 2016 Dec 23.</t>
  </si>
  <si>
    <t>J Am Geriatr Soc. 2017 Mar;65(3):608-613. doi: 10.1111/jgs.14704. Epub 2016 Dec 23.</t>
  </si>
  <si>
    <t>Exp Clin Endocrinol Diabetes. 2017 Feb;125(2):75-78. doi: 10.1055/s-0042-119527. Epub 2016 Dec 22.</t>
  </si>
  <si>
    <t>Oncotarget. 2017 Jan 10;8(2):2034-2036. doi: 10.18632/oncotarget.14020.</t>
  </si>
  <si>
    <t>Oncotarget. 2017 Jan 10;8(2):2020-2024. doi: 10.18632/oncotarget.13961.</t>
  </si>
  <si>
    <t xml:space="preserve">Hum Mol Genet. 2017 Mar 15;26(6):1031-1040. doi: 10.1093/hmg/ddw391. Erratum in: Hum Mol Genet. 2017 Mar 15;26(6):1217-1218. </t>
  </si>
  <si>
    <t>Neurosci Lett. 2017 Jan 18;638:167-174. doi: 10.1016/j.neulet.2016.12.042. Epub 2016 Dec 19.</t>
  </si>
  <si>
    <t>Biochem Biophys Res Commun. 2017 Jan 29;483(1):463-467. doi: 10.1016/j.bbrc.2016.12.121. Epub 2016 Dec 19.</t>
  </si>
  <si>
    <t>Parkinsonism Relat Disord. 2017 Feb;35:75-81. doi: 10.1016/j.parkreldis.2016.12.009. Epub 2016 Dec 15.</t>
  </si>
  <si>
    <t>Am J Ophthalmol. 2017 May;177:195-205. doi: 10.1016/j.ajo.2016.12.008. Epub 2016 Dec 20.</t>
  </si>
  <si>
    <t>Biomed Pharmacother. 2017 Feb;86:232-241. doi: 10.1016/j.biopha.2016.11.141. Epub 2016 Dec 19. Review.</t>
  </si>
  <si>
    <t>Clin Neurol Neurosurg. 2017 Feb;153:20-26. doi: 10.1016/j.clineuro.2016.11.022. Epub 2016 Dec 11. Review.</t>
  </si>
  <si>
    <t xml:space="preserve">Retina. 2017 Jan;37(1):e1-e3. doi: 10.1097/IAE.0000000000001149. No abstract available. </t>
  </si>
  <si>
    <t>Retina. 2017 Jan;37(1):179-190. doi: 10.1097/IAE.0000000000001117.</t>
  </si>
  <si>
    <t>Retina. 2017 Jan;37(1):124-134. doi: 10.1097/IAE.0000000000001130.</t>
  </si>
  <si>
    <t>Retina. 2017 Jan;37(1):80-87. doi: 10.1097/IAE.0000000000001162.</t>
  </si>
  <si>
    <t>Retina. 2017 Jan;37(1):76-79. doi: 10.1097/IAE.0000000000001143.</t>
  </si>
  <si>
    <t>Optom Vis Sci. 2017 Mar;94(3):387-394. doi: 10.1097/OPX.0000000000001036.</t>
  </si>
  <si>
    <t>J Craniofac Surg. 2017 Mar;28(2):379-382. doi: 10.1097/SCS.0000000000003299.</t>
  </si>
  <si>
    <t>Retina. 2017 Sep;37(9):1674-1677. doi: 10.1097/IAE.0000000000001425.</t>
  </si>
  <si>
    <t>Retina. 2017 Sep;37(9):1738-1745. doi: 10.1097/IAE.0000000000001423.</t>
  </si>
  <si>
    <t>Genet Test Mol Biomarkers. 2017 Feb;21(2):66-73. doi: 10.1089/gtmb.2016.0251. Epub 2016 Dec 22.</t>
  </si>
  <si>
    <t>Intern Emerg Med. 2017 Jun;12(4):461-465. doi: 10.1007/s11739-016-1591-7. Epub 2016 Dec 22.</t>
  </si>
  <si>
    <t>Int Ophthalmol. 2017 Dec;37(6):1397-1409. doi: 10.1007/s10792-016-0413-2. Epub 2016 Dec 22. Review.</t>
  </si>
  <si>
    <t>J Perinatol. 2017 Apr;37(4):349-354. doi: 10.1038/jp.2016.237. Epub 2016 Dec 22.</t>
  </si>
  <si>
    <t>J Biochem Mol Toxicol. 2017 Jun;31(6). doi: 10.1002/jbt.21887. Epub 2016 Dec 22.</t>
  </si>
  <si>
    <t>Graefes Arch Clin Exp Ophthalmol. 2017 Apr;255(4):761-766. doi: 10.1007/s00417-016-3569-6. Epub 2016 Dec 21.</t>
  </si>
  <si>
    <t>Graefes Arch Clin Exp Ophthalmol. 2017 Mar;255(3):613-618. doi: 10.1007/s00417-016-3570-0. Epub 2016 Dec 21.</t>
  </si>
  <si>
    <t>J Mol Med (Berl). 2017 Apr;95(4):417-429. doi: 10.1007/s00109-016-1498-9. Epub 2016 Dec 21.</t>
  </si>
  <si>
    <t>J Hum Genet. 2017 Apr;62(4):465-471. doi: 10.1038/jhg.2016.151. Epub 2016 Dec 22.</t>
  </si>
  <si>
    <t>J Med Genet. 2017 Jul;54(7):450-459. doi: 10.1136/jmedgenet-2016-104266. Epub 2016 Dec 21. Review.</t>
  </si>
  <si>
    <t>Br J Ophthalmol. 2017 Aug;101(8):1100-1105. doi: 10.1136/bjophthalmol-2016-309193. Epub 2016 Dec 21.</t>
  </si>
  <si>
    <t>World Neurosurg. 2017 Feb;98:870.e1-870.e3. doi: 10.1016/j.wneu.2016.12.024. Epub 2016 Dec 18.</t>
  </si>
  <si>
    <t>J Diabetes Complications. 2017 Mar;31(3):605-610. doi: 10.1016/j.jdiacomp.2016.11.005. Epub 2016 Nov 12.</t>
  </si>
  <si>
    <t>Curr Pharm Des. 2017;23(4):542-546. doi: 10.2174/1381612822666161221154424. Review.</t>
  </si>
  <si>
    <t>Clin Exp Ophthalmol. 2017 Jul;45(5):489-495. doi: 10.1111/ceo.12907. Epub 2017 Jan 24.</t>
  </si>
  <si>
    <t>Clin Exp Ophthalmol. 2017 Jul;45(5):529-538. doi: 10.1111/ceo.12908. Epub 2017 Jan 29.</t>
  </si>
  <si>
    <t>Oncotarget. 2017 Jan 31;8(5):7989-7998. doi: 10.18632/oncotarget.14008.</t>
  </si>
  <si>
    <t>Telemed J E Health. 2017 May;23(5):397-403. doi: 10.1089/tmj.2016.0185. Epub 2016 Dec 21.</t>
  </si>
  <si>
    <t>Nature. 2017 Jan 5;541(7635):87-91. doi: 10.1038/nature20790. Epub 2016 Dec 21.</t>
  </si>
  <si>
    <t>Retina. 2017 Sep;37(9):1678-1691. doi: 10.1097/IAE.0000000000001418.</t>
  </si>
  <si>
    <t>Retina. 2017 Dec;37(12):2226-2237. doi: 10.1097/IAE.0000000000001424.</t>
  </si>
  <si>
    <t>Retina. 2017 Oct;37(10):1866-1872. doi: 10.1097/IAE.0000000000001427.</t>
  </si>
  <si>
    <t>Eye Contact Lens. 2017 Jan;43(1):32-39. doi: 10.1097/ICL.0000000000000318. Review.</t>
  </si>
  <si>
    <t>Eye Contact Lens. 2017 Jan;43(1):17-22. doi: 10.1097/ICL.0000000000000351. Review.</t>
  </si>
  <si>
    <t>Eye Contact Lens. 2017 Jan;43(1):5-16. doi: 10.1097/ICL.0000000000000343. Review.</t>
  </si>
  <si>
    <t>J Glaucoma. 2017 Feb;26(2):e105-e106. doi: 10.1097/IJG.0000000000000612.</t>
  </si>
  <si>
    <t>J Glaucoma. 2017 Mar;26(3):266-271. doi: 10.1097/IJG.0000000000000611.</t>
  </si>
  <si>
    <t>J Glaucoma. 2017 Feb;26(2):e110-e112. doi: 10.1097/IJG.0000000000000613.</t>
  </si>
  <si>
    <t>J Glaucoma. 2017 Feb;26(2):e101-e102. doi: 10.1097/IJG.0000000000000608.</t>
  </si>
  <si>
    <t>J Glaucoma. 2017 Feb;26(2):87-92. doi: 10.1097/IJG.0000000000000533.</t>
  </si>
  <si>
    <t>Curr Opin Neurol. 2017 Feb;30(1):74-83. doi: 10.1097/WCO.0000000000000413. Review.</t>
  </si>
  <si>
    <t>Cornea. 2017 May;36(5):617-620. doi: 10.1097/ICO.0000000000001128.</t>
  </si>
  <si>
    <t>Cornea. 2017 Mar;36(3):390-393. doi: 10.1097/ICO.0000000000001093.</t>
  </si>
  <si>
    <t>Cornea. 2017 Mar;36(3):386-389. doi: 10.1097/ICO.0000000000001110.</t>
  </si>
  <si>
    <t xml:space="preserve">Cornea. 2017 Apr;36(4):e12. doi: 10.1097/ICO.0000000000001096. No abstract available. </t>
  </si>
  <si>
    <t>Cornea. 2017 Apr;36(4):463-469. doi: 10.1097/ICO.0000000000001117.</t>
  </si>
  <si>
    <t>Cornea. 2017 Apr;36(4):415-418. doi: 10.1097/ICO.0000000000001122. Review.</t>
  </si>
  <si>
    <t>Cornea. 2017 Mar;36(3):310-316. doi: 10.1097/ICO.0000000000001113.</t>
  </si>
  <si>
    <t>Cornea. 2017 Mar;36(3):269-274. doi: 10.1097/ICO.0000000000001124.</t>
  </si>
  <si>
    <t>Thyroid. 2017 Apr;27(4):491-496. doi: 10.1089/thy.2016.0056. Epub 2017 Jan 24.</t>
  </si>
  <si>
    <t>Oncol Rep. 2017 Feb;37(2):871-878. doi: 10.3892/or.2016.5325. Epub 2016 Dec 16.</t>
  </si>
  <si>
    <t>Mol Med Rep. 2017 Feb;15(2):573-580. doi: 10.3892/mmr.2016.6048. Epub 2016 Dec 14.</t>
  </si>
  <si>
    <t>Eur J Hum Genet. 2017 Feb;25(3):381-383. doi: 10.1038/ejhg.2016.174. Epub 2016 Dec 21.</t>
  </si>
  <si>
    <t>Adv Ther. 2017 Feb;34(2):378-395. doi: 10.1007/s12325-016-0461-z. Epub 2016 Dec 20. Review.</t>
  </si>
  <si>
    <t>Oncotarget. 2017 Jan 17;8(3):4582-4594. doi: 10.18632/oncotarget.13945.</t>
  </si>
  <si>
    <t>Vet Rec. 2017 Mar 18;180(11):279. doi: 10.1136/vr.104121. Epub 2016 Dec 20.</t>
  </si>
  <si>
    <t xml:space="preserve">Gut. 2018 Jan;67(1):69. doi: 10.1136/gutjnl-2016-312390. Epub 2016 Dec 20. No abstract available. </t>
  </si>
  <si>
    <t>Am J Ophthalmol. 2017 Mar;175:114-121. doi: 10.1016/j.ajo.2016.12.005. Epub 2016 Dec 18.</t>
  </si>
  <si>
    <t>Arthritis Care Res (Hoboken). 2017 Oct;69(10):1612-1616. doi: 10.1002/acr.23173. Epub 2017 Aug 31.</t>
  </si>
  <si>
    <t>Oral Dis. 2017 Apr;23(3):387-394. doi: 10.1111/odi.12626. Epub 2017 Feb 8.</t>
  </si>
  <si>
    <t>Clin Exp Optom. 2017 Jul;100(4):365-368. doi: 10.1111/cxo.12501. Epub 2016 Dec 20.</t>
  </si>
  <si>
    <t>Ophthalmologica. 2017;237(1):42-54. doi: 10.1159/000453079. Epub 2016 Dec 21.</t>
  </si>
  <si>
    <t>Retina. 2017 Aug;37(8):1492-1498. doi: 10.1097/IAE.0000000000001400.</t>
  </si>
  <si>
    <t>Retina. 2017 Sep;37(9):1775-1783. doi: 10.1097/IAE.0000000000001421.</t>
  </si>
  <si>
    <t>Ophthal Plast Reconstr Surg. 2018 Jan/Feb;34(1):20-25. doi: 10.1097/IOP.0000000000000841.</t>
  </si>
  <si>
    <t>Ophthal Plast Reconstr Surg. 2017 Nov/Dec;33(6):446-451. doi: 10.1097/IOP.0000000000000825.</t>
  </si>
  <si>
    <t>Clin Nucl Med. 2017 Feb;42(2):116-117. doi: 10.1097/RLU.0000000000001490.</t>
  </si>
  <si>
    <t xml:space="preserve">J Neuroophthalmol. 2017 Mar;37(1):81-86. doi: 10.1097/WNO.0000000000000479. No abstract available. </t>
  </si>
  <si>
    <t>Curr Eye Res. 2017 May;42(5):655-660. doi: 10.3109/02713683.2016.1167920. Epub 2016 Dec 20.</t>
  </si>
  <si>
    <t>Genet Test Mol Biomarkers. 2017 Feb;21(2):116-121. doi: 10.1089/gtmb.2016.0257. Epub 2016 Dec 20.</t>
  </si>
  <si>
    <t>Ophthalmic Epidemiol. 2017 Feb;24(1):36-47. doi: 10.1080/09286586.2016.1255765. Epub 2016 Dec 20.</t>
  </si>
  <si>
    <t>Acta Ophthalmol. 2017 Jun;95(4):352-356. doi: 10.1111/aos.13315. Epub 2016 Dec 20.</t>
  </si>
  <si>
    <t>Clin Transl Sci. 2017 Mar;10(2):110-116. doi: 10.1111/cts.12412. Epub 2016 Dec 20.</t>
  </si>
  <si>
    <t>Acta Ophthalmol. 2017 May;95(3):295-298. doi: 10.1111/aos.13321. Epub 2016 Dec 20.</t>
  </si>
  <si>
    <t>Ann Oncol. 2017 Mar 1;28(3):611-621. doi: 10.1093/annonc/mdw660.</t>
  </si>
  <si>
    <t>J AAPOS. 2017 Feb;21(1):81-83. doi: 10.1016/j.jaapos.2016.08.020. Epub 2016 Dec 16.</t>
  </si>
  <si>
    <t>Am J Ophthalmol. 2017 Mar;175:122-128. doi: 10.1016/j.ajo.2016.12.003. Epub 2016 Dec 18.</t>
  </si>
  <si>
    <t>Am J Ophthalmol. 2017 Mar;175:99-113. doi: 10.1016/j.ajo.2016.12.006. Epub 2016 Dec 18.</t>
  </si>
  <si>
    <t>Am J Ophthalmol. 2017 Apr;176:134-140. doi: 10.1016/j.ajo.2016.12.007. Epub 2016 Dec 18.</t>
  </si>
  <si>
    <t>Am J Ophthalmol. 2017 Apr;176:210-218. doi: 10.1016/j.ajo.2016.12.001. Epub 2016 Dec 18.</t>
  </si>
  <si>
    <t>Am J Ophthalmol. 2017 Apr;176:61-69. doi: 10.1016/j.ajo.2016.12.002. Epub 2016 Dec 18.</t>
  </si>
  <si>
    <t>Ophthalmology. 2017 Mar;124(3):303-309. doi: 10.1016/j.ophtha.2016.11.011. Epub 2016 Dec 16.</t>
  </si>
  <si>
    <t>Ophthalmology. 2017 Mar;124(3):326-335. doi: 10.1016/j.ophtha.2016.10.041. Epub 2016 Dec 16.</t>
  </si>
  <si>
    <t>Cont Lens Anterior Eye. 2017 Apr;40(2):116-126. doi: 10.1016/j.clae.2016.11.007. Epub 2016 Dec 16.</t>
  </si>
  <si>
    <t>Am J Perinatol. 2017 Jun;34(7):705-715. doi: 10.1055/s-0036-1597131. Epub 2016 Dec 19. Review.</t>
  </si>
  <si>
    <t>Ophthalmic Res. 2017;57(2):125-134. doi: 10.1159/000452837. Epub 2016 Dec 20.</t>
  </si>
  <si>
    <t>Arthritis Care Res (Hoboken). 2017 Nov;69(11):1714-1723. doi: 10.1002/acr.23165. Epub 2017 Oct 9.</t>
  </si>
  <si>
    <t>Nat Immunol. 2017 Feb;18(2):152-160. doi: 10.1038/ni.3643. Epub 2016 Dec 19.</t>
  </si>
  <si>
    <t>J Ocul Pharmacol Ther. 2017 Jan/Feb;33(1):50-56. doi: 10.1089/jop.2016.0153. Epub 2016 Dec 19.</t>
  </si>
  <si>
    <t>J Ocul Pharmacol Ther. 2017 Jan/Feb;33(1):42-49. doi: 10.1089/jop.2015.0150. Epub 2016 Dec 19.</t>
  </si>
  <si>
    <t>Biomed Pap Med Fac Univ Palacky Olomouc Czech Repub. 2017 Mar;161(1):111-116. doi: 10.5507/bp.2016.061. Epub 2016 Dec 13.</t>
  </si>
  <si>
    <t>Clin Exp Ophthalmol. 2017 Jul;45(5):442-447. doi: 10.1111/ceo.12904. Epub 2017 Jan 31.</t>
  </si>
  <si>
    <t>Clin Exp Ophthalmol. 2017 Jan;45(1):45-53. doi: 10.1111/ceo.12905. Epub 2017 Jan 21. Review.</t>
  </si>
  <si>
    <t>Int Ophthalmol. 2017 Dec;37(6):1311-1317. doi: 10.1007/s10792-016-0411-4. Epub 2016 Dec 19.</t>
  </si>
  <si>
    <t>J Med Ultrason (2001). 2017 Apr;44(2):173-181. doi: 10.1007/s10396-016-0762-5. Epub 2016 Dec 18.</t>
  </si>
  <si>
    <t xml:space="preserve">Acta Derm Venereol. 2017 Jun 9;97(6):743-744. doi: 10.2340/00015555-2594. No abstract available. </t>
  </si>
  <si>
    <t>J Proteomics. 2017 Jan 30;152:150-152. doi: 10.1016/j.jprot.2016.10.017. Epub 2016 Oct 29.</t>
  </si>
  <si>
    <t>Exp Eye Res. 2017 Feb;155:64-74. doi: 10.1016/j.exer.2016.12.006. Epub 2016 Dec 15.</t>
  </si>
  <si>
    <t>J Optom. 2017 Oct - Dec;10(4):258-264. doi: 10.1016/j.optom.2016.11.002. Epub 2016 Dec 15.</t>
  </si>
  <si>
    <t>J Fr Ophtalmol. 2017 Jan;40(1):4-7. doi: 10.1016/j.jfo.2016.10.002. Epub 2016 Dec 15.</t>
  </si>
  <si>
    <t>Acta Ophthalmol. 2017 Jun;95(4):e307-e313. doi: 10.1111/aos.13342. Epub 2016 Dec 18.</t>
  </si>
  <si>
    <t>Acta Ophthalmol. 2017 Jun;95(4):e270-e277. doi: 10.1111/aos.13354. Epub 2016 Dec 18.</t>
  </si>
  <si>
    <t>Arch Pharm Res. 2017 Feb;40(2):197-203. doi: 10.1007/s12272-016-0872-z. Epub 2016 Dec 17.</t>
  </si>
  <si>
    <t>Autoimmun Rev. 2017 Feb;16(2):154-158. doi: 10.1016/j.autrev.2016.12.006. Epub 2016 Dec 15. Review.</t>
  </si>
  <si>
    <t>Autoimmun Rev. 2017 Feb;16(2):114-122. doi: 10.1016/j.autrev.2016.12.002. Epub 2016 Dec 15. Review.</t>
  </si>
  <si>
    <t>Rev Port Pneumol (2006). 2017 Jan - Feb;23(1):31-38. doi: 10.1016/j.rppnen.2016.10.004. Epub 2016 Dec 14.</t>
  </si>
  <si>
    <t>J Neuroimmunol. 2017 Jan 15;302:49-55. doi: 10.1016/j.jneuroim.2016.11.010. Epub 2016 Dec 2.</t>
  </si>
  <si>
    <t>J Obstet Gynaecol Res. 2017 Feb;43(2):303-307. doi: 10.1111/jog.13216. Epub 2016 Dec 17.</t>
  </si>
  <si>
    <t>Br J Pharmacol. 2017 Feb;174(4):328-340. doi: 10.1111/bph.13693. Epub 2017 Jan 27.</t>
  </si>
  <si>
    <t>Methods Mol Biol. 2017;1499:273-278.</t>
  </si>
  <si>
    <t>J Endocrinol Invest. 2017 May;40(5):499-503. doi: 10.1007/s40618-016-0587-5. Epub 2016 Dec 16.</t>
  </si>
  <si>
    <t>J Plast Reconstr Aesthet Surg. 2017 Mar;70(3):385-391. doi: 10.1016/j.bjps.2016.10.019. Epub 2016 Nov 11.</t>
  </si>
  <si>
    <t>Neurosci Lett. 2017 Jan 18;638:218-221. doi: 10.1016/j.neulet.2016.12.022. Epub 2016 Dec 13.</t>
  </si>
  <si>
    <t>J Surg Educ. 2017 Jan - Feb;74(1):2-8. doi: 10.1016/j.jsurg.2016.07.005. Epub 2016 Dec 13.</t>
  </si>
  <si>
    <t>Am J Ophthalmol. 2017 Mar;175:60-67. doi: 10.1016/j.ajo.2016.11.019. Epub 2016 Dec 14.</t>
  </si>
  <si>
    <t>Am J Ophthalmol. 2017 Mar;175:87-98. doi: 10.1016/j.ajo.2016.11.021. Epub 2016 Dec 14.</t>
  </si>
  <si>
    <t>J Stroke Cerebrovasc Dis. 2017 Apr;26(4):834-841. doi: 10.1016/j.jstrokecerebrovasdis.2016.10.029. Epub 2016 Dec 13.</t>
  </si>
  <si>
    <t>Cont Lens Anterior Eye. 2017 Apr;40(2):109-115. doi: 10.1016/j.clae.2016.12.001. Epub 2016 Dec 13.</t>
  </si>
  <si>
    <t>Ophthalmology. 2017 Mar;124(3):374-381. doi: 10.1016/j.ophtha.2016.10.040. Epub 2016 Dec 13.</t>
  </si>
  <si>
    <t>Ophthalmology. 2017 Mar;124(3):359-373. doi: 10.1016/j.ophtha.2016.10.022. Epub 2016 Dec 13.</t>
  </si>
  <si>
    <t>Ophthalmology. 2017 Feb;124(2):263-267. doi: 10.1016/j.ophtha.2016.10.018. Epub 2016 Dec 13.</t>
  </si>
  <si>
    <t>Retina. 2017 Sep;37(9):1757-1764. doi: 10.1097/IAE.0000000000001415.</t>
  </si>
  <si>
    <t>Retina. 2017 Jul;37(7):1263-1269. doi: 10.1097/IAE.0000000000001376.</t>
  </si>
  <si>
    <t>Retina. 2017 Sep;37(9):1710-1722. doi: 10.1097/IAE.0000000000001410.</t>
  </si>
  <si>
    <t>Retina. 2017 Sep;37(9):1731-1737. doi: 10.1097/IAE.0000000000001417.</t>
  </si>
  <si>
    <t>Optom Vis Sci. 2017 Mar;94(3):411-422. doi: 10.1097/OPX.0000000000001031.</t>
  </si>
  <si>
    <t>Cornea. 2017 May;36(5):530-534. doi: 10.1097/ICO.0000000000001115.</t>
  </si>
  <si>
    <t>Cornea. 2017 Mar;36(3):367-371. doi: 10.1097/ICO.0000000000001107.</t>
  </si>
  <si>
    <t>Ophthal Plast Reconstr Surg. 2018 Jan/Feb;34(1):13-19. doi: 10.1097/IOP.0000000000000843.</t>
  </si>
  <si>
    <t>J Neuroophthalmol. 2017 Jun;37(2):149-153. doi: 10.1097/WNO.0000000000000472. Review.</t>
  </si>
  <si>
    <t>J Neuroophthalmol. 2017 Jun;37(2):140-148. doi: 10.1097/WNO.0000000000000470.</t>
  </si>
  <si>
    <t>Curr Opin Neurol. 2017 Feb;30(1):55-60. doi: 10.1097/WCO.0000000000000412. Review.</t>
  </si>
  <si>
    <t>Am J Ophthalmol. 2017 Mar;175:183-193. doi: 10.1016/j.ajo.2016.10.008. Epub 2016 Oct 27.</t>
  </si>
  <si>
    <t>Am J Ophthalmol. 2017 Apr;176:244-253. doi: 10.1016/j.ajo.2016.10.004. Epub 2016 Oct 27.</t>
  </si>
  <si>
    <t>Am J Ophthalmol. 2017 Feb;174:23-32. doi: 10.1016/j.ajo.2016.10.011. Epub 2016 Oct 27.</t>
  </si>
  <si>
    <t xml:space="preserve">Am J Respir Crit Care Med. 2017 Feb 15;195(4):533-535. doi: 10.1164/rccm.201609-1863IM. No abstract available. </t>
  </si>
  <si>
    <t>Eye (Lond). 2017 Apr;31(4):608-614. doi: 10.1038/eye.2016.273. Epub 2016 Dec 16.</t>
  </si>
  <si>
    <t>Eye (Lond). 2017 Feb;31(2):185-190. doi: 10.1038/eye.2016.278. Epub 2016 Dec 16. Review.</t>
  </si>
  <si>
    <t>Eye (Lond). 2017 Feb;31(2):179-184. doi: 10.1038/eye.2016.272. Epub 2016 Dec 16. Review.</t>
  </si>
  <si>
    <t>Eye (Lond). 2017 Apr;31(4):620-627. doi: 10.1038/eye.2016.289. Epub 2016 Dec 16.</t>
  </si>
  <si>
    <t>Eye (Lond). 2017 Jan;31(1):97-106. doi: 10.1038/eye.2016.259. Epub 2016 Dec 16.</t>
  </si>
  <si>
    <t>Ophthalmic Epidemiol. 2017 Feb;24(1):63-70. doi: 10.1080/09286586.2016.1255764. Epub 2016 Dec 16.</t>
  </si>
  <si>
    <t>Curr Pharm Des. 2017;23(4):535-541. doi: 10.2174/1381612822666161216121105. Review.</t>
  </si>
  <si>
    <t>Curr Pharm Des. 2017;23(4):565-573. doi: 10.2174/1381612822666161216122230. Review.</t>
  </si>
  <si>
    <t>Pediatr Dermatol. 2017 Mar;34(2):e95-e96. doi: 10.1111/pde.13051. Epub 2016 Dec 16.</t>
  </si>
  <si>
    <t>Pediatr Dermatol. 2017 Mar;34(2):204-205. doi: 10.1111/pde.13044. Epub 2016 Dec 16.</t>
  </si>
  <si>
    <t>Clin Rheumatol. 2017 Jan;36(1):191-197. doi: 10.1007/s10067-016-3506-4. Epub 2016 Dec 16.</t>
  </si>
  <si>
    <t>J AAPOS. 2017 Feb;21(1):83-85. doi: 10.1016/j.jaapos.2016.09.018. Epub 2016 Dec 12.</t>
  </si>
  <si>
    <t>Exp Eye Res. 2017 Feb;155:75-84. doi: 10.1016/j.exer.2016.12.004. Epub 2016 Dec 12.</t>
  </si>
  <si>
    <t>Curr Pediatr Rev. 2017;13(1):42-48. doi: 10.2174/1573396312666161213114223. Review.</t>
  </si>
  <si>
    <t>Clin Neurol Neurosurg. 2017 Jan;152:90-94. doi: 10.1016/j.clineuro.2016.12.004. Epub 2016 Dec 8.</t>
  </si>
  <si>
    <t>Melanoma Res. 2017 Apr;27(2):155-158. doi: 10.1097/CMR.0000000000000314.</t>
  </si>
  <si>
    <t>J Glaucoma. 2017 Mar;26(3):292-297. doi: 10.1097/IJG.0000000000000609.</t>
  </si>
  <si>
    <t>J Glaucoma. 2017 Feb;26(2):138-143. doi: 10.1097/IJG.0000000000000605.</t>
  </si>
  <si>
    <t>J Glaucoma. 2017 Mar;26(3):278-282. doi: 10.1097/IJG.0000000000000595.</t>
  </si>
  <si>
    <t>J Glaucoma. 2017 Feb;26(2):e99-e100. doi: 10.1097/IJG.0000000000000607.</t>
  </si>
  <si>
    <t>J Glaucoma. 2017 Mar;26(3):272-277. doi: 10.1097/IJG.0000000000000604.</t>
  </si>
  <si>
    <t>J Glaucoma. 2017 Feb;26(2):e96-e98. doi: 10.1097/IJG.0000000000000602.</t>
  </si>
  <si>
    <t>J Glaucoma. 2017 Feb;26(2):e115-e120. doi: 10.1097/IJG.0000000000000600.</t>
  </si>
  <si>
    <t>J Pediatr Ophthalmol Strabismus. 2017 May 1;54(3):177-184. doi: 10.3928/01913913-20161019-01. Epub 2016 Dec 16.</t>
  </si>
  <si>
    <t>J Pediatr Ophthalmol Strabismus. 2017 Mar 1;54(2):117-122. doi: 10.3928/01913913-20161013-03. Epub 2016 Dec 16.</t>
  </si>
  <si>
    <t>J Pediatr Ophthalmol Strabismus. 2017 Mar 1;54(2):112-116. doi: 10.3928/01913913-20161013-01. Epub 2016 Dec 16.</t>
  </si>
  <si>
    <t>J Pediatr Ophthalmol Strabismus. 2017 May 1;54(3):163-167. doi: 10.3928/01913913-20161013-05. Epub 2016 Dec 16.</t>
  </si>
  <si>
    <t>J Pediatr Ophthalmol Strabismus. 2017 Mar 1;54(2):123-127. doi: 10.3928/01913913-20161013-02. Epub 2016 Dec 16.</t>
  </si>
  <si>
    <t>J Pediatr Ophthalmol Strabismus. 2017 May 1;54(3):156-162. doi: 10.3928/01913913-20161013-04. Epub 2016 Dec 16.</t>
  </si>
  <si>
    <t>J Cell Mol Med. 2017 May;21(5):916-928. doi: 10.1111/jcmm.13030. Epub 2016 Dec 15.</t>
  </si>
  <si>
    <t>Br J Dermatol. 2017 Apr;176(4):1021-1027. doi: 10.1111/bjd.15174. Epub 2016 Dec 14.</t>
  </si>
  <si>
    <t>Klin Monbl Augenheilkd. 2017 Jan;234(1):77-89. doi: 10.1055/s-0042-117280. Epub 2016 Dec 14. Review.</t>
  </si>
  <si>
    <t>Neurology. 2017 Jan 10;88(2):131-142. doi: 10.1212/WNL.0000000000003491. Epub 2016 Dec 14.</t>
  </si>
  <si>
    <t>FASEB J. 2017 Mar;31(3):1107-1119. doi: 10.1096/fj.201600351R. Epub 2016 Dec 14.</t>
  </si>
  <si>
    <t>Pediatrics. 2017 Jan;139(1). pii: e20161978. doi: 10.1542/peds.2016-1978. Epub 2016 Dec 14.</t>
  </si>
  <si>
    <t>Br J Ophthalmol. 2017 Jan;101(1):56-61. doi: 10.1136/bjophthalmol-2016-309694.</t>
  </si>
  <si>
    <t>Br J Ophthalmol. 2017 Aug;101(8):1124-1127. doi: 10.1136/bjophthalmol-2016-309550. Epub 2016 Dec 14.</t>
  </si>
  <si>
    <t>Clin Exp Rheumatol. 2017 Jan-Feb;35(1):149-151. Epub 2016 Dec 14.</t>
  </si>
  <si>
    <t>Expert Opin Drug Deliv. 2017 Oct;14(10):1145-1162. doi: 10.1080/17425247.2017.1272569. Epub 2016 Dec 28. Review.</t>
  </si>
  <si>
    <t>Acta Ophthalmol. 2017 Nov;95(7):e524-e531. doi: 10.1111/aos.13302. Epub 2016 Dec 14.</t>
  </si>
  <si>
    <t>Acta Ophthalmol. 2017 Nov;95(7):651-659. doi: 10.1111/aos.13316. Epub 2016 Dec 14. Review.</t>
  </si>
  <si>
    <t>Acta Ophthalmol. 2017 Sep;95(6):591-594. doi: 10.1111/aos.13326. Epub 2016 Dec 14.</t>
  </si>
  <si>
    <t>Acta Ophthalmol. 2017 May;95(3):276-280. doi: 10.1111/aos.13339. Epub 2016 Dec 14.</t>
  </si>
  <si>
    <t>Acta Ophthalmol. 2017 Jun;95(4):392-399. doi: 10.1111/aos.13327. Epub 2016 Dec 14.</t>
  </si>
  <si>
    <t>J Cell Biochem. 2017 Aug;118(8):2087-2095. doi: 10.1002/jcb.25837. Epub 2017 Apr 18.</t>
  </si>
  <si>
    <t>Acta Ophthalmol. 2017 Feb;95(1):66-73. doi: 10.1111/aos.13305. Epub 2016 Dec 14.</t>
  </si>
  <si>
    <t>J Biol Chem. 2017 Feb 3;292(5):1591-1602. doi: 10.1074/jbc.M116.760868. Epub 2016 Dec 13.</t>
  </si>
  <si>
    <t>Br J Ophthalmol. 2017 Jan;101(1):82-88. doi: 10.1136/bjophthalmol-2016-309710. Epub 2016 Dec 13.</t>
  </si>
  <si>
    <t>Br J Ophthalmol. 2017 Jan;101(1):75-80. doi: 10.1136/bjophthalmol-2016-309313. Epub 2016 Dec 13.</t>
  </si>
  <si>
    <t>Br J Ophthalmol. 2017 Aug;101(8):1113-1118. doi: 10.1136/bjophthalmol-2016-309615. Epub 2016 Dec 13.</t>
  </si>
  <si>
    <t>Ann Rheum Dis. 2017 Jul;76(7):1161-1168. doi: 10.1136/annrheumdis-2016-210448. Epub 2016 Dec 13.</t>
  </si>
  <si>
    <t>Ann Rheum Dis. 2017 Jun;76(6):1070-1077. doi: 10.1136/annrheumdis-2016-209730. Epub 2016 Dec 13.</t>
  </si>
  <si>
    <t>Cytokine Growth Factor Rev. 2017 Apr;34:43-57. doi: 10.1016/j.cytogfr.2016.11.005. Epub 2016 Dec 2. Review.</t>
  </si>
  <si>
    <t>Parkinsonism Relat Disord. 2017 Mar;36:3-9. doi: 10.1016/j.parkreldis.2016.11.012. Epub 2016 Nov 23. Review.</t>
  </si>
  <si>
    <t>Ophthalmic Epidemiol. 2017 Feb;24(1):57-62. doi: 10.1080/09286586.2016.1254806. Epub 2016 Dec 14.</t>
  </si>
  <si>
    <t>Ophthalmic Epidemiol. 2017 Feb;24(1):11-16. doi: 10.1080/09286586.2016.1255342. Epub 2016 Dec 14.</t>
  </si>
  <si>
    <t>Ocul Immunol Inflamm. 2017 Apr;25(2):152-159. doi: 10.1080/09273948.2016.1255339. Epub 2016 Dec 14. Review.</t>
  </si>
  <si>
    <t>Ophthalmic Epidemiol. 2017 Feb;24(1):24-28. doi: 10.1080/09286586.2016.1255762. Epub 2016 Dec 14.</t>
  </si>
  <si>
    <t>Ophthalmic Epidemiol. 2017 Feb;24(1):29-35. doi: 10.1080/09286586.2016.1254249. Epub 2016 Dec 14.</t>
  </si>
  <si>
    <t>Ophthalmic Epidemiol. 2017 Feb;24(1):17-23. doi: 10.1080/09286586.2016.1254805. Epub 2016 Dec 14.</t>
  </si>
  <si>
    <t>Ophthalmic Epidemiol. 2017 Apr;24(2):90-96. doi: 10.1080/09286586.2016.1254250. Epub 2016 Dec 14.</t>
  </si>
  <si>
    <t>JAMA. 2017 Jan 3;317(1):59-68. doi: 10.1001/jama.2016.19006.</t>
  </si>
  <si>
    <t>Virology. 2017 Feb;502:13-19. doi: 10.1016/j.virol.2016.12.008. Epub 2016 Dec 10.</t>
  </si>
  <si>
    <t>Am J Pathol. 2017 Feb;187(2):352-365. doi: 10.1016/j.ajpath.2016.10.009. Epub 2016 Dec 10.</t>
  </si>
  <si>
    <t>Mol Med Rep. 2017 Jan;15(1):305-308. doi: 10.3892/mmr.2016.6007. Epub 2016 Dec 7.</t>
  </si>
  <si>
    <t>Clin Exp Ophthalmol. 2017 Jul;45(5):455-463. doi: 10.1111/ceo.12898. Epub 2017 Jan 21.</t>
  </si>
  <si>
    <t>Clin Rheumatol. 2017 Feb;36(2):481-484. doi: 10.1007/s10067-016-3499-z. Epub 2016 Dec 12. Review.</t>
  </si>
  <si>
    <t>Graefes Arch Clin Exp Ophthalmol. 2017 Apr;255(4):733-742. doi: 10.1007/s00417-016-3562-0. Epub 2016 Dec 12.</t>
  </si>
  <si>
    <t>Pediatr Infect Dis J. 2017 Jan;36(1):117-119.</t>
  </si>
  <si>
    <t>J Immunol. 2017 Jan 15;198(2):645-656. doi: 10.4049/jimmunol.1502416. Epub 2016 Dec 12.</t>
  </si>
  <si>
    <t>Clin Infect Dis. 2017 Mar 15;64(6):743-750. doi: 10.1093/cid/ciw810.</t>
  </si>
  <si>
    <t>Auris Nasus Larynx. 2017 Feb;44(1):7-17. doi: 10.1016/j.anl.2016.10.011. Epub 2016 Dec 10. Review.</t>
  </si>
  <si>
    <t>Cont Lens Anterior Eye. 2017 Apr;40(2):104-108. doi: 10.1016/j.clae.2016.12.004. Epub 2016 Dec 10.</t>
  </si>
  <si>
    <t>Exp Eye Res. 2017 Apr;157:34-37. doi: 10.1016/j.exer.2016.12.005. Epub 2016 Dec 9. Review.</t>
  </si>
  <si>
    <t xml:space="preserve">Ann Emerg Med. 2017 Jan;69(1S):S36-S45. doi: 10.1016/j.annemergmed.2016.09.009. No abstract available. </t>
  </si>
  <si>
    <t>J Neurol Neurosurg Psychiatry. 2017 Feb;88(2):132-136. doi: 10.1136/jnnp-2016-314005. Epub 2016 Oct 8.</t>
  </si>
  <si>
    <t>Scand J Immunol. 2017 Mar;85(3):220-226. doi: 10.1111/sji.12520.</t>
  </si>
  <si>
    <t>Jpn J Ophthalmol. 2017 Mar;61(2):137-141. doi: 10.1007/s10384-016-0491-8. Epub 2016 Dec 10.</t>
  </si>
  <si>
    <t>Jpn J Ophthalmol. 2017 Mar;61(2):169-178. doi: 10.1007/s10384-016-0490-9. Epub 2016 Dec 10.</t>
  </si>
  <si>
    <t>Int Ophthalmol. 2017 Dec;37(6):1365-1367. doi: 10.1007/s10792-016-0409-y. Epub 2016 Dec 9.</t>
  </si>
  <si>
    <t>Int Ophthalmol. 2017 Dec;37(6):1337-1339. doi: 10.1007/s10792-016-0400-7. Epub 2016 Dec 10.</t>
  </si>
  <si>
    <t>Graefes Arch Clin Exp Ophthalmol. 2017 Apr;255(4):753-759. doi: 10.1007/s00417-016-3565-x. Epub 2016 Dec 9.</t>
  </si>
  <si>
    <t>JAMA Neurol. 2017 Feb 1;74(2):238-241. doi: 10.1001/jamaneurol.2016.1581.</t>
  </si>
  <si>
    <t>Ther Drug Monit. 2017 Feb;39(1):5-12. doi: 10.1097/FTD.0000000000000362.</t>
  </si>
  <si>
    <t>Retina. 2017 Sep;37(9):1792-1796. doi: 10.1097/IAE.0000000000001408.</t>
  </si>
  <si>
    <t>Curr Opin Neurol. 2017 Feb;30(1):67-73. doi: 10.1097/WCO.0000000000000418. Review.</t>
  </si>
  <si>
    <t>Curr Opin Neurol. 2017 Feb;30(1):98-106. doi: 10.1097/WCO.0000000000000416. Review.</t>
  </si>
  <si>
    <t>Ophthal Plast Reconstr Surg. 2018 Jan/Feb;34(1):7-12. doi: 10.1097/IOP.0000000000000831.</t>
  </si>
  <si>
    <t>Ophthal Plast Reconstr Surg. 2017 Mar/Apr;33(2):139-143. doi: 10.1097/IOP.0000000000000818.</t>
  </si>
  <si>
    <t>Ophthal Plast Reconstr Surg. 2017 Sep/Oct;33(5):e116-e118. doi: 10.1097/IOP.0000000000000837.</t>
  </si>
  <si>
    <t>Cornea. 2017 Apr;36(4):411-414. doi: 10.1097/ICO.0000000000001103.</t>
  </si>
  <si>
    <t>Cornea. 2017 Mar;36(3):379-381. doi: 10.1097/ICO.0000000000001111.</t>
  </si>
  <si>
    <t>Cornea. 2017 Apr;36(4):497-501. doi: 10.1097/ICO.0000000000001105.</t>
  </si>
  <si>
    <t>Cornea. 2017 Mar;36(3):347-352. doi: 10.1097/ICO.0000000000001092.</t>
  </si>
  <si>
    <t>Cornea. 2017 Apr;36(4):452-456. doi: 10.1097/ICO.0000000000001106.</t>
  </si>
  <si>
    <t>Cornea. 2017 Mar;36(3):304-309. doi: 10.1097/ICO.0000000000001094.</t>
  </si>
  <si>
    <t>Ophthalmic Res. 2017;58(1):40-48. doi: 10.1159/000448117. Epub 2016 Dec 10.</t>
  </si>
  <si>
    <t>Br J Ophthalmol. 2017 Aug;101(8):1071-1075. doi: 10.1136/bjophthalmol-2016-309643. Epub 2016 Dec 9.</t>
  </si>
  <si>
    <t>Br J Ophthalmol. 2017 Aug;101(8):1059-1065. doi: 10.1136/bjophthalmol-2016-309103. Epub 2016 Dec 9.</t>
  </si>
  <si>
    <t>Br J Ophthalmol. 2017 Feb;101(2):233-238. doi: 10.1136/bjophthalmol-2016-309504. Epub 2016 Dec 9.</t>
  </si>
  <si>
    <t>Br J Ophthalmol. 2017 Aug;101(8):1128-1131. doi: 10.1136/bjophthalmol-2016-309392. Epub 2016 Dec 9.</t>
  </si>
  <si>
    <t>Br J Ophthalmol. 2017 Aug;101(8):1094-1099. doi: 10.1136/bjophthalmol-2016-309219. Epub 2016 Dec 9.</t>
  </si>
  <si>
    <t>Br J Ophthalmol. 2017 Aug;101(8):1106-1112. doi: 10.1136/bjophthalmol-2016-309409. Epub 2016 Dec 9.</t>
  </si>
  <si>
    <t>Br J Ophthalmol. 2017 Aug;101(8):1076-1079. doi: 10.1136/bjophthalmol-2016-309532. Epub 2016 Dec 9.</t>
  </si>
  <si>
    <t>Rheumatology (Oxford). 2017 Apr 1;56(4):524-528. doi: 10.1093/rheumatology/kew397.</t>
  </si>
  <si>
    <t>Rheumatology (Oxford). 2017 Mar 1;56(3):362-370. doi: 10.1093/rheumatology/kew376.</t>
  </si>
  <si>
    <t>Mol Cell Endocrinol. 2017 Feb 15;442:106-112. doi: 10.1016/j.mce.2016.12.003. Epub 2016 Dec 8.</t>
  </si>
  <si>
    <t>Eur J Med Genet. 2017 Feb;60(2):140-147. doi: 10.1016/j.ejmg.2016.12.002. Epub 2016 Dec 9.</t>
  </si>
  <si>
    <t>J Neuroimmunol. 2017 Jan 15;302:7-9. doi: 10.1016/j.jneuroim.2016.11.013. Epub 2016 Dec 3.</t>
  </si>
  <si>
    <t>Am J Hum Genet. 2017 Jan 5;100(1):105-116. doi: 10.1016/j.ajhg.2016.11.010. Epub 2016 Dec 8.</t>
  </si>
  <si>
    <t>Am J Ophthalmol. 2017 Mar;175:45-51. doi: 10.1016/j.ajo.2016.11.013. Epub 2016 Dec 7.</t>
  </si>
  <si>
    <t>Am J Ophthalmol. 2017 Mar;175:77-86. doi: 10.1016/j.ajo.2016.11.016. Epub 2016 Dec 7.</t>
  </si>
  <si>
    <t>Am J Ophthalmol. 2017 Mar;175:68-76. doi: 10.1016/j.ajo.2016.11.014. Epub 2016 Dec 7.</t>
  </si>
  <si>
    <t>Exp Eye Res. 2017 Feb;155:38-46. doi: 10.1016/j.exer.2016.12.002. Epub 2016 Dec 7.</t>
  </si>
  <si>
    <t xml:space="preserve">Lancet. 2017 Jan 7;389(10064):125-126. doi: 10.1016/S0140-6736(16)32518-1. Epub 2016 Dec 8. No abstract available. </t>
  </si>
  <si>
    <t>Immunol Lett. 2017 Jun;186:46-51. doi: 10.1016/j.imlet.2016.12.001. Epub 2016 Dec 6.</t>
  </si>
  <si>
    <t>J Ocul Pharmacol Ther. 2017 May;33(4):263-277. doi: 10.1089/jop.2016.0089. Epub 2016 Dec 12. Review.</t>
  </si>
  <si>
    <t>J Ocul Pharmacol Ther. 2017 Jan/Feb;33(1):13-18. doi: 10.1089/jop.2016.0096. Epub 2016 Dec 12.</t>
  </si>
  <si>
    <t>Eye (Lond). 2017 Apr;31(4):593-600. doi: 10.1038/eye.2016.277. Epub 2016 Dec 9.</t>
  </si>
  <si>
    <t>Eye (Lond). 2017 Apr;31(4):578-587. doi: 10.1038/eye.2016.270. Epub 2016 Dec 9.</t>
  </si>
  <si>
    <t>Eye (Lond). 2017 Apr;31(4):572-577. doi: 10.1038/eye.2016.267. Epub 2016 Dec 9.</t>
  </si>
  <si>
    <t>Eye (Lond). 2017 Feb;31(2):273-285. doi: 10.1038/eye.2016.286. Epub 2016 Dec 9. Review.</t>
  </si>
  <si>
    <t>Eye (Lond). 2017 Apr;31(4):566-571. doi: 10.1038/eye.2016.264. Epub 2016 Dec 9.</t>
  </si>
  <si>
    <t>Eye (Lond). 2017 Apr;31(4):657-660. doi: 10.1038/eye.2016.282. Epub 2016 Dec 9.</t>
  </si>
  <si>
    <t>Eye (Lond). 2017 Apr;31(4):588-592. doi: 10.1038/eye.2016.274. Epub 2016 Dec 9.</t>
  </si>
  <si>
    <t>Eye (Lond). 2017 Apr;31(4):601-607. doi: 10.1038/eye.2016.287. Epub 2016 Dec 9.</t>
  </si>
  <si>
    <t>Acta Ophthalmol. 2017 May;95(3):288-294. doi: 10.1111/aos.13313. Epub 2016 Dec 9.</t>
  </si>
  <si>
    <t>Acta Ophthalmol. 2017 Sep;95(6):629-633. doi: 10.1111/aos.13329. Epub 2016 Dec 9.</t>
  </si>
  <si>
    <t>Acta Ophthalmol. 2017 Aug;95(5):530-536. doi: 10.1111/aos.13289. Epub 2016 Dec 9.</t>
  </si>
  <si>
    <t>J Cell Biochem. 2017 Jul;118(7):1699-1711. doi: 10.1002/jcb.25827. Epub 2017 Jan 11.</t>
  </si>
  <si>
    <t>Methods Mol Biol. 2017;1488:391-417.</t>
  </si>
  <si>
    <t>Int Ophthalmol. 2017 Dec;37(6):1305-1310. doi: 10.1007/s10792-016-0403-4. Epub 2016 Dec 8.</t>
  </si>
  <si>
    <t>Ophthalmology. 2017 Mar;124(3):310-319. doi: 10.1016/j.ophtha.2016.10.029. Epub 2016 Dec 5.</t>
  </si>
  <si>
    <t>Free Radic Biol Med. 2017 Jun;107:278-291. doi: 10.1016/j.freeradbiomed.2016.12.002. Epub 2016 Dec 6. Review.</t>
  </si>
  <si>
    <t>J AAPOS. 2017 Feb;21(1):77-78. doi: 10.1016/j.jaapos.2016.08.019. Epub 2016 Dec 6.</t>
  </si>
  <si>
    <t>Cont Lens Anterior Eye. 2017 Apr;40(2):88-96. doi: 10.1016/j.clae.2016.11.008. Epub 2016 Dec 5.</t>
  </si>
  <si>
    <t>Clin Exp Ophthalmol. 2017 May;45(4):336-347. doi: 10.1111/ceo.12892. Epub 2017 Jan 30.</t>
  </si>
  <si>
    <t>Biomed Pharmacother. 2017 Jan;85:87-101. doi: 10.1016/j.biopha.2016.11.126. Epub 2016 Dec 5.</t>
  </si>
  <si>
    <t>JAMA Ophthalmol. 2017 Jan 1;135(1):54-60. doi: 10.1001/jamaophthalmol.2016.4761.</t>
  </si>
  <si>
    <t>JAMA Ophthalmol. 2017 Jan 1;135(1):62-68. doi: 10.1001/jamaophthalmol.2016.4772.</t>
  </si>
  <si>
    <t>Retina. 2017 Sep;37(9):1784-1791. doi: 10.1097/IAE.0000000000001409.</t>
  </si>
  <si>
    <t>Retina. 2017 Dec;37(12):2248-2253. doi: 10.1097/IAE.0000000000001416.</t>
  </si>
  <si>
    <t>Retina. 2017 Aug;37(8):1475-1482. doi: 10.1097/IAE.0000000000001407.</t>
  </si>
  <si>
    <t>Retina. 2017 Sep;37(9):1647-1659. doi: 10.1097/IAE.0000000000001412.</t>
  </si>
  <si>
    <t>Retin Cases Brief Rep. 2017 Winter;11 Suppl 1:S128-S131. doi: 10.1097/ICB.0000000000000464. Review.</t>
  </si>
  <si>
    <t xml:space="preserve">J ECT. 2017 Mar;33(1):3. doi: 10.1097/YCT.0000000000000375. No abstract available. </t>
  </si>
  <si>
    <t>Ophthal Plast Reconstr Surg. 2018 Jan/Feb;34(1):26-30. doi: 10.1097/IOP.0000000000000840.</t>
  </si>
  <si>
    <t>Ophthal Plast Reconstr Surg. 2017 Sep/Oct;33(5):e122-e123. doi: 10.1097/IOP.0000000000000845.</t>
  </si>
  <si>
    <t>Ophthal Plast Reconstr Surg. 2017 Sep/Oct;33(5):e127-e128. doi: 10.1097/IOP.0000000000000852.</t>
  </si>
  <si>
    <t>J Neuroophthalmol. 2017 Jun;37(2):133-139. doi: 10.1097/WNO.0000000000000467.</t>
  </si>
  <si>
    <t>Dermatol Surg. 2017 Feb;43(2):270-274. doi: 10.1097/DSS.0000000000000967.</t>
  </si>
  <si>
    <t>MAbs. 2017 Feb/Mar;9(2):269-284. doi: 10.1080/19420862.2016.1268305.</t>
  </si>
  <si>
    <t>J Ocul Pharmacol Ther. 2017 Mar;33(2):66-72. doi: 10.1089/jop.2016.0086. Epub 2016 Dec 8.</t>
  </si>
  <si>
    <t>Semin Ophthalmol. 2017;32(1):36-42. doi: 10.1080/08820538.2016.1228418. Epub 2016 Dec 8. Review.</t>
  </si>
  <si>
    <t>Endocrinology. 2017 Feb 1;158(2):410-418. doi: 10.1210/en.2016-1609.</t>
  </si>
  <si>
    <t>Curr Pharm Des. 2017;23(4):608-623. doi: 10.2174/1381612822666161208094841. Review.</t>
  </si>
  <si>
    <t>Curr Pharm Des. 2017;23(4):551-557. doi: 10.2174/1381612822666161208095348. Review.</t>
  </si>
  <si>
    <t>Curr Pharm Des. 2017;23(4):655-659. doi: 10.2174/1381612822666161208100325. Review.</t>
  </si>
  <si>
    <t>Curr Pharm Des. 2017;23(4):547-550. doi: 10.2174/1381612822666161208114847. Review.</t>
  </si>
  <si>
    <t>Clin Exp Ophthalmol. 2017 May;45(4):371-378. doi: 10.1111/ceo.12890. Epub 2017 Jan 16.</t>
  </si>
  <si>
    <t>Clin Exp Ophthalmol. 2017 May;45(4):393-400. doi: 10.1111/ceo.12888. Epub 2017 Jan 29. Review.</t>
  </si>
  <si>
    <t>Clin Exp Ophthalmol. 2017 May;45(4):379-384. doi: 10.1111/ceo.12891. Epub 2017 Jan 27.</t>
  </si>
  <si>
    <t>Jpn J Ophthalmol. 2017 Mar;61(2):150-158. doi: 10.1007/s10384-016-0492-7. Epub 2016 Dec 7.</t>
  </si>
  <si>
    <t>Br J Ophthalmol. 2017 Jul;101(7):886-891. doi: 10.1136/bjophthalmol-2016-308720. Epub 2016 Dec 7.</t>
  </si>
  <si>
    <t>Br J Ophthalmol. 2017 Aug;101(8):1086-1093. doi: 10.1136/bjophthalmol-2016-309298. Epub 2016 Dec 7.</t>
  </si>
  <si>
    <t>Br J Ophthalmol. 2017 Jan;101(1):62-68. doi: 10.1136/bjophthalmol-2016-309424. Epub 2016 Dec 7.</t>
  </si>
  <si>
    <t>Ophthalmic Res. 2017;57(3):161-165. doi: 10.1159/000452422. Epub 2016 Dec 8.</t>
  </si>
  <si>
    <t>Fetal Diagn Ther. 2017;41(2):81-88. doi: 10.1159/000453062. Epub 2016 Dec 8. Review.</t>
  </si>
  <si>
    <t>Obstet Gynecol. 2017 Jan;129(1):185-194. doi: 10.1097/AOG.0000000000001747.</t>
  </si>
  <si>
    <t>Otol Neurotol. 2017 Feb;38(2):244-247. doi: 10.1097/MAO.0000000000001298.</t>
  </si>
  <si>
    <t>Oncotarget. 2017 Jan 10;8(2):2816-2824. doi: 10.18632/oncotarget.13745.</t>
  </si>
  <si>
    <t>Hum Mutat. 2017 Mar;38(3):279-288. doi: 10.1002/humu.23152. Epub 2016 Dec 27.</t>
  </si>
  <si>
    <t>Stem Cell Rev. 2017 Apr;13(2):278-286. doi: 10.1007/s12015-016-9706-0.</t>
  </si>
  <si>
    <t>Glycoconj J. 2017 Jun;34(3):325-338. doi: 10.1007/s10719-016-9744-5. Epub 2016 Dec 7. Review.</t>
  </si>
  <si>
    <t>Graefes Arch Clin Exp Ophthalmol. 2017 Mar;255(3):559-566. doi: 10.1007/s00417-016-3561-1. Epub 2016 Dec 6.</t>
  </si>
  <si>
    <t>World Neurosurg. 2017 Feb;98:873.e27-873.e31. doi: 10.1016/j.wneu.2016.11.124. Epub 2016 Dec 3. Review.</t>
  </si>
  <si>
    <t>Clin Biochem. 2017 Apr;50(6):270-273. doi: 10.1016/j.clinbiochem.2016.11.032. Epub 2016 Dec 5.</t>
  </si>
  <si>
    <t>Exp Eye Res. 2017 Jan;154:151-158. doi: 10.1016/j.exer.2016.12.001. Epub 2016 Dec 5.</t>
  </si>
  <si>
    <t>Clin Neurophysiol. 2017 Jan;128(1):215-219. doi: 10.1016/j.clinph.2016.11.009. Epub 2016 Nov 20. Review.</t>
  </si>
  <si>
    <t>Optom Vis Sci. 2017 Mar;94(3):311-316. doi: 10.1097/OPX.0000000000001033.</t>
  </si>
  <si>
    <t>Mol Med Rep. 2017 Jan;15(1):146-152. doi: 10.3892/mmr.2016.5993. Epub 2016 Dec 6.</t>
  </si>
  <si>
    <t>Mol Med Rep. 2017 Jan;15(1):97-102. doi: 10.3892/mmr.2016.5980. Epub 2016 Dec 5.</t>
  </si>
  <si>
    <t>Mol Med Rep. 2017 Jan;15(1):139-145. doi: 10.3892/mmr.2016.5984. Epub 2016 Dec 5.</t>
  </si>
  <si>
    <t>J Neuroophthalmol. 2017 Mar;37(1):77-80. doi: 10.1097/WNO.0000000000000459.</t>
  </si>
  <si>
    <t>Ophthalmic Physiol Opt. 2017 Jan;37(1):33-41. doi: 10.1111/opo.12344. Epub 2016 Dec 5.</t>
  </si>
  <si>
    <t>Ophthalmic Physiol Opt. 2017 Jan;37(1):7-15. doi: 10.1111/opo.12342. Epub 2016 Dec 5.</t>
  </si>
  <si>
    <t>J Cancer Res Clin Oncol. 2017 Mar;143(3):439-445. doi: 10.1007/s00432-016-2318-x. Epub 2016 Dec 5.</t>
  </si>
  <si>
    <t>Int Ophthalmol. 2017 Dec;37(6):1299-1304. doi: 10.1007/s10792-016-0398-x. Epub 2016 Dec 5.</t>
  </si>
  <si>
    <t>Int Ophthalmol. 2017 Dec;37(6):1353-1363. doi: 10.1007/s10792-016-0407-0. Epub 2016 Dec 5.</t>
  </si>
  <si>
    <t>Postgrad Med J. 2017 Jul;93(1101):401-405. doi: 10.1136/postgradmedj-2016-134475. Epub 2016 Dec 5.</t>
  </si>
  <si>
    <t xml:space="preserve">CMAJ. 2017 Mar 20;189(11):E422-E423. doi: 10.1503/cmaj.161140. Epub 2016 Dec 5. No abstract available. </t>
  </si>
  <si>
    <t>Surg Obes Relat Dis. 2017 Feb;13(2):352-360. doi: 10.1016/j.soard.2016.10.002. Epub 2016 Oct 5. Review.</t>
  </si>
  <si>
    <t>J Stroke Cerebrovasc Dis. 2017 Feb;26(2):e38-e40. doi: 10.1016/j.jstrokecerebrovasdis.2016.11.005. Epub 2016 Dec 2.</t>
  </si>
  <si>
    <t>Biochem Biophys Res Commun. 2017 Jan 22;482(4):1148-1153. doi: 10.1016/j.bbrc.2016.12.002. Epub 2016 Dec 2.</t>
  </si>
  <si>
    <t>Vision Res. 2017 Mar;132:69-77. doi: 10.1016/j.visres.2016.09.017. Epub 2016 Dec 18.</t>
  </si>
  <si>
    <t>JAMA Ophthalmol. 2017 Jan 1;135(1):47-53. doi: 10.1001/jamaophthalmol.2016.4752.</t>
  </si>
  <si>
    <t>JAMA Ophthalmol. 2017 Jan 1;135(1):39-46. doi: 10.1001/jamaophthalmol.2016.4604.</t>
  </si>
  <si>
    <t>Optom Vis Sci. 2017 Feb;94(2):208-218. doi: 10.1097/OPX.0000000000001016.</t>
  </si>
  <si>
    <t xml:space="preserve">Cornea. 2017 Mar;36(3):e6. doi: 10.1097/ICO.0000000000001097. No abstract available. </t>
  </si>
  <si>
    <t>Cornea. 2017 Mar;36(3):377-378. doi: 10.1097/ICO.0000000000001098.</t>
  </si>
  <si>
    <t>Cornea. 2017 Mar;36(3):275-279. doi: 10.1097/ICO.0000000000001069.</t>
  </si>
  <si>
    <t>J Clin Invest. 2017 Jan 3;127(1):199-214. doi: 10.1172/JCI86418. Epub 2016 Dec 5.</t>
  </si>
  <si>
    <t>Curr Pharm Des. 2017;23(4):574-585. doi: 10.2174/1381612822666161205105404. Review.</t>
  </si>
  <si>
    <t>Pediatr Blood Cancer. 2017 May;64(5). doi: 10.1002/pbc.26320. Epub 2016 Dec 4.</t>
  </si>
  <si>
    <t>Diabet Med. 2017 Apr;34(4):478-484. doi: 10.1111/dme.13296. Epub 2016 Dec 20. Review.</t>
  </si>
  <si>
    <t>Am J Ophthalmol. 2017 Mar;175:1-7. doi: 10.1016/j.ajo.2016.11.011. Epub 2016 Dec 1.</t>
  </si>
  <si>
    <t>Am J Ophthalmol. 2017 Mar;175:30-36. doi: 10.1016/j.ajo.2016.11.012. Epub 2016 Dec 1.</t>
  </si>
  <si>
    <t>Prog Retin Eye Res. 2017 Mar;57:76-88. doi: 10.1016/j.preteyeres.2016.11.001. Epub 2016 Dec 1. Review.</t>
  </si>
  <si>
    <t>J Plast Reconstr Aesthet Surg. 2017 Mar;70(3):380-384. doi: 10.1016/j.bjps.2016.10.020. Epub 2016 Nov 11.</t>
  </si>
  <si>
    <t>Can J Diabetes. 2017 Feb;41(1):82-89. doi: 10.1016/j.jcjd.2016.07.007. Epub 2016 Dec 1.</t>
  </si>
  <si>
    <t>Patient Educ Couns. 2017 Apr;100(4):703-709. doi: 10.1016/j.pec.2016.11.018. Epub 2016 Nov 22.</t>
  </si>
  <si>
    <t xml:space="preserve">J Fr Ophtalmol. 2017 Jan;40(1):87-88. doi: 10.1016/j.jfo.2016.08.010. Epub 2016 Dec 2. No abstract available. </t>
  </si>
  <si>
    <t>Neurocase. 2017 Feb;23(1):5-11. doi: 10.1080/13554794.2016.1264058. Epub 2016 Dec 3.</t>
  </si>
  <si>
    <t>Graefes Arch Clin Exp Ophthalmol. 2017 Mar;255(3):599-605. doi: 10.1007/s00417-016-3563-z. Epub 2016 Dec 3.</t>
  </si>
  <si>
    <t>Exp Eye Res. 2017 Jan;154:159-167. doi: 10.1016/j.exer.2016.11.020. Epub 2016 Nov 30.</t>
  </si>
  <si>
    <t>Am J Ophthalmol. 2017 Mar;175:37-44. doi: 10.1016/j.ajo.2016.11.010. Epub 2016 Nov 30.</t>
  </si>
  <si>
    <t>Ophthalmology. 2017 Feb;124(2):151-159. doi: 10.1016/j.ophtha.2016.10.024. Epub 2016 Nov 30.</t>
  </si>
  <si>
    <t>Ophthalmology. 2017 Mar;124(3):399-406. doi: 10.1016/j.ophtha.2016.10.028. Epub 2016 Nov 30.</t>
  </si>
  <si>
    <t>Ophthalmology. 2017 Apr;124(4):424-430. doi: 10.1016/j.ophtha.2016.10.031. Epub 2016 Nov 30.</t>
  </si>
  <si>
    <t>Ophthalmology. 2017 Feb;124(2):189-196. doi: 10.1016/j.ophtha.2016.10.025. Epub 2016 Nov 30.</t>
  </si>
  <si>
    <t>Ophthalmology. 2017 Feb;124(2):170-177. doi: 10.1016/j.ophtha.2016.10.011. Epub 2016 Nov 30.</t>
  </si>
  <si>
    <t>Ophthalmology. 2017 Mar;124(3):320-325. doi: 10.1016/j.ophtha.2016.10.035. Epub 2016 Nov 30.</t>
  </si>
  <si>
    <t>J Allergy Clin Immunol Pract. 2017 May - Jun;5(3):779-789.e6. doi: 10.1016/j.jaip.2016.10.010. Epub 2016 Nov 30. Review.</t>
  </si>
  <si>
    <t>Am J Otolaryngol. 2017 Mar - Apr;38(2):130-134. doi: 10.1016/j.amjoto.2016.11.006. Epub 2016 Nov 24.</t>
  </si>
  <si>
    <t>J Korean Med Sci. 2017 Jan;32(1):143-150. doi: 10.3346/jkms.2017.32.1.143.</t>
  </si>
  <si>
    <t>J Korean Med Sci. 2017 Jan;32(1):33-37. doi: 10.3346/jkms.2017.32.1.33.</t>
  </si>
  <si>
    <t>Acta Ophthalmol. 2017 Dec;95(8):e727-e733. doi: 10.1111/aos.13306. Epub 2016 Dec 3.</t>
  </si>
  <si>
    <t>Int Ophthalmol. 2017 Dec;37(6):1289-1298. doi: 10.1007/s10792-016-0402-5. Epub 2016 Dec 2.</t>
  </si>
  <si>
    <t>Adv Ther. 2017 Jan;34(1):221-235. doi: 10.1007/s12325-016-0448-9. Epub 2016 Dec 2.</t>
  </si>
  <si>
    <t>Graefes Arch Clin Exp Ophthalmol. 2017 Apr;255(4):743-751. doi: 10.1007/s00417-016-3564-y. Epub 2016 Dec 3.</t>
  </si>
  <si>
    <t xml:space="preserve">Thorax. 2017 Sep;72(9):864-865. doi: 10.1136/thoraxjnl-2016-209390. Epub 2016 Dec 2. No abstract available. </t>
  </si>
  <si>
    <t xml:space="preserve">Mol Pharmacol. 2017 Jan;91(1):1-13. Epub 2016 Nov 9. Erratum in: Mol Pharmacol. 2017 Dec;92 (6):627. </t>
  </si>
  <si>
    <t>J Neurol Neurosurg Psychiatry. 2017 Mar;88(3):218-225. doi: 10.1136/jnnp-2016-314738. Epub 2016 Dec 2.</t>
  </si>
  <si>
    <t>Br J Ophthalmol. 2017 Jan;101(1):51-55. doi: 10.1136/bjophthalmol-2016-309264. Epub 2016 Dec 2.</t>
  </si>
  <si>
    <t>Br J Ophthalmol. 2017 Aug;101(8):1080-1085. doi: 10.1136/bjophthalmol-2016-309330. Epub 2016 Dec 2.</t>
  </si>
  <si>
    <t>Br J Ophthalmol. 2017 Aug;101(8):1011-1015. doi: 10.1136/bjophthalmol-2016-309178. Epub 2016 Dec 2.</t>
  </si>
  <si>
    <t>Br J Ophthalmol. 2017 Jan;101(1):10-15. doi: 10.1136/bjophthalmol-2016-309555. Epub 2016 Dec 2. Review.</t>
  </si>
  <si>
    <t>Br J Ophthalmol. 2017 Jul;101(7):970-975. doi: 10.1136/bjophthalmol-2016-309434. Epub 2016 Dec 2.</t>
  </si>
  <si>
    <t>Br J Ophthalmol. 2017 Jul;101(7):951-954. doi: 10.1136/bjophthalmol-2016-309212. Epub 2016 Dec 2.</t>
  </si>
  <si>
    <t>Br J Ophthalmol. 2017 Jan;101(1):45-50. doi: 10.1136/bjophthalmol-2016-309094. Epub 2016 Dec 2.</t>
  </si>
  <si>
    <t>Br J Ophthalmol. 2017 Jan;101(1):31-37. doi: 10.1136/bjophthalmol-2016-309376. Epub 2016 Dec 2. Review.</t>
  </si>
  <si>
    <t>J Plast Reconstr Aesthet Surg. 2017 Mar;70(3):336-340. doi: 10.1016/j.bjps.2016.10.015. Epub 2016 Nov 11.</t>
  </si>
  <si>
    <t xml:space="preserve">Arch Soc Esp Oftalmol. 2017 Mar;92(3):101-106. doi: 10.1016/j.oftal.2016.10.006. Epub 2016 Nov 29. English, Spanish. </t>
  </si>
  <si>
    <t>Curr Eye Res. 2017 May;42(5):685-695. doi: 10.1080/02713683.2016.1250278. Epub 2016 Dec 2.</t>
  </si>
  <si>
    <t>Curr Eye Res. 2017 May;42(5):759-765. doi: 10.1080/02713683.2016.1245422. Epub 2016 Dec 2.</t>
  </si>
  <si>
    <t>Eye (Lond). 2017 Feb;31(2):241-257. doi: 10.1038/eye.2016.275. Epub 2016 Dec 2. Review.</t>
  </si>
  <si>
    <t>Eye (Lond). 2017 Apr;31(4):545-550. doi: 10.1038/eye.2016.263. Epub 2016 Dec 2.</t>
  </si>
  <si>
    <t>Eye (Lond). 2017 Apr;31(4):537-544. doi: 10.1038/eye.2016.248. Epub 2016 Dec 2.</t>
  </si>
  <si>
    <t>Eye (Lond). 2017 Apr;31(4):551-559. doi: 10.1038/eye.2016.269. Epub 2016 Dec 2.</t>
  </si>
  <si>
    <t>Eye (Lond). 2017 Apr;31(4):560-565. doi: 10.1038/eye.2016.271. Epub 2016 Dec 2. Review.</t>
  </si>
  <si>
    <t>Eye (Lond). 2017 Jan;31(1):53-61. doi: 10.1038/eye.2016.260. Epub 2016 Dec 2.</t>
  </si>
  <si>
    <t>Technol Health Care. 2017;25(2):285-297. doi: 10.3233/THC-161280.</t>
  </si>
  <si>
    <t>Curr Eye Res. 2017 May;42(5):780-788. doi: 10.1080/02713683.2016.1231322. Epub 2016 Dec 2.</t>
  </si>
  <si>
    <t>Curr Eye Res. 2017 May;42(5):766-770. doi: 10.1080/02713683.2016.1245423. Epub 2016 Dec 2.</t>
  </si>
  <si>
    <t>Curr Eye Res. 2017 May;42(5):738-742. doi: 10.1080/02713683.2016.1250276. Epub 2016 Dec 2.</t>
  </si>
  <si>
    <t>Curr Eye Res. 2017 May;42(5):701-707. doi: 10.1080/02713683.2016.1231324. Epub 2016 Dec 2.</t>
  </si>
  <si>
    <t>Acta Ophthalmol. 2017 Nov;95(7):660-664. doi: 10.1111/aos.13324. Epub 2016 Dec 2. Review.</t>
  </si>
  <si>
    <t>Mycoses. 2017 Apr;60(4):244-253. doi: 10.1111/myc.12588. Epub 2016 Dec 1.</t>
  </si>
  <si>
    <t>Clin Exp Dermatol. 2017 Jan;42(1):84-88. doi: 10.1111/ced.12996. Epub 2016 Dec 2.</t>
  </si>
  <si>
    <t>J Mol Neurosci. 2017 Feb;61(2):256-266. doi: 10.1007/s12031-016-0869-6. Epub 2016 Dec 1.</t>
  </si>
  <si>
    <t>Clin Exp Rheumatol. 2017 Mar-Apr;35(2):317-320. Epub 2016 Nov 12.</t>
  </si>
  <si>
    <t>Optom Vis Sci. 2017 Mar;94(3):339-344. doi: 10.1097/OPX.0000000000001025.</t>
  </si>
  <si>
    <t>J Craniofac Surg. 2017 Jan;28(1):e84-e87. doi: 10.1097/SCS.0000000000003242.</t>
  </si>
  <si>
    <t>J Craniofac Surg. 2017 Jan;28(1):248-249. doi: 10.1097/SCS.0000000000003238.</t>
  </si>
  <si>
    <t>J Craniofac Surg. 2017 Jan;28(1):e75-e78. doi: 10.1097/SCS.0000000000003239.</t>
  </si>
  <si>
    <t>J Glaucoma. 2017 Mar;26(3):258-265. doi: 10.1097/IJG.0000000000000593.</t>
  </si>
  <si>
    <t>J Glaucoma. 2017 Mar;26(3):247-252. doi: 10.1097/IJG.0000000000000592.</t>
  </si>
  <si>
    <t>J Glaucoma. 2017 Feb;26(2):e113-e114. doi: 10.1097/IJG.0000000000000601.</t>
  </si>
  <si>
    <t>J Glaucoma. 2017 Mar;26(3):233-240. doi: 10.1097/IJG.0000000000000588.</t>
  </si>
  <si>
    <t>Curr Opin Neurol. 2017 Feb;30(1):61-66. doi: 10.1097/WCO.0000000000000414. Review.</t>
  </si>
  <si>
    <t>J Ocul Pharmacol Ther. 2017 Jan/Feb;33(1):19-23. doi: 10.1089/jop.2016.0073. Epub 2016 Dec 1.</t>
  </si>
  <si>
    <t>J Ocul Pharmacol Ther. 2017 Jan/Feb;33(1):5-12. doi: 10.1089/jop.2016.0105. Epub 2016 Dec 1. Review.</t>
  </si>
  <si>
    <t>Pediatr Blood Cancer. 2017 Jun;64(6). doi: 10.1002/pbc.26336. Epub 2016 Dec 1.</t>
  </si>
  <si>
    <t>Int Ophthalmol. 2017 Dec;37(6):1349-1351. doi: 10.1007/s10792-016-0399-9. Epub 2016 Dec 1. Review.</t>
  </si>
  <si>
    <t>Diabetes Care. 2017 Feb;40(2):253-260. doi: 10.2337/dc16-1529. Epub 2016 Nov 30.</t>
  </si>
  <si>
    <t>J Neurol Surg A Cent Eur Neurosurg. 2017 Jul;78(4):403-406. doi: 10.1055/s-0036-1594237. Epub 2016 Nov 30.</t>
  </si>
  <si>
    <t xml:space="preserve">Ophthalmic Res. 2017;57(1):13-31. Epub 2016 Dec 1. Review. No abstract available. </t>
  </si>
  <si>
    <t>Retina. 2017 Sep;37(9):1746-1749. doi: 10.1097/IAE.0000000000001420.</t>
  </si>
  <si>
    <t>Retina. 2017 Sep;37(9):1750-1756. doi: 10.1097/IAE.0000000000001413.</t>
  </si>
  <si>
    <t>Retina. 2017 May;37(5):819-835. doi: 10.1097/IAE.0000000000001392. Review.</t>
  </si>
  <si>
    <t>Retin Cases Brief Rep. 2017 Winter;11 Suppl 1:S197-S201. doi: 10.1097/ICB.0000000000000443.</t>
  </si>
  <si>
    <t>Ophthalmic Genet. 2017 Jul-Aug;38(4):301-307. doi: 10.1080/13816810.2016.1227451. Epub 2016 Nov 30. Review.</t>
  </si>
  <si>
    <t>Graefes Arch Clin Exp Ophthalmol. 2017 Apr;255(4):681-689. doi: 10.1007/s00417-016-3534-4. Epub 2016 Nov 30.</t>
  </si>
  <si>
    <t>J Biol Chem. 2017 Jan 13;292(2):691-705. doi: 10.1074/jbc.M116.760090. Epub 2016 Nov 29.</t>
  </si>
  <si>
    <t>Ann Rheum Dis. 2017 Jun;76(6):1042-1050. doi: 10.1136/annrheumdis-2016-209952. Epub 2016 Nov 29.</t>
  </si>
  <si>
    <t>Br J Ophthalmol. 2017 Jul;101(7):920-925. doi: 10.1136/bjophthalmol-2016-309210. Epub 2016 Nov 29.</t>
  </si>
  <si>
    <t>Br J Ophthalmol. 2017 Jul;101(7):933-939. doi: 10.1136/bjophthalmol-2016-309030. Epub 2016 Nov 29.</t>
  </si>
  <si>
    <t>Br J Ophthalmol. 2017 Aug;101(8):1066-1070. doi: 10.1136/bjophthalmol-2016-309377. Epub 2016 Nov 29.</t>
  </si>
  <si>
    <t>Br J Ophthalmol. 2017 Aug;101(8):1027-1031. doi: 10.1136/bjophthalmol-2016-309490. Epub 2016 Nov 29.</t>
  </si>
  <si>
    <t>Br J Ophthalmol. 2017 Jul;101(7):985-988. doi: 10.1136/bjophthalmol-2016-309200. Epub 2016 Nov 29.</t>
  </si>
  <si>
    <t>Exp Eye Res. 2017 Jan;154:126-138. doi: 10.1016/j.exer.2016.11.018. Epub 2016 Nov 27.</t>
  </si>
  <si>
    <t>Biomed Pharmacother. 2017 Jan;85:479-485. doi: 10.1016/j.biopha.2016.11.054. Epub 2016 Nov 26.</t>
  </si>
  <si>
    <t>J Autoimmun. 2017 Feb;77:96-103. doi: 10.1016/j.jaut.2016.11.003. Epub 2016 Nov 26.</t>
  </si>
  <si>
    <t>Int J Radiat Biol. 2017 Oct;93(10):1024-1034. doi: 10.1080/09553002.2016.1266407. Epub 2016 Dec 22. Review.</t>
  </si>
  <si>
    <t>J Oral Maxillofac Surg. 2017 Mar;75(3):565-575. doi: 10.1016/j.joms.2016.10.036. Epub 2016 Nov 9.</t>
  </si>
  <si>
    <t>A A Case Rep. 2017 Apr 1;8(7):155-157. doi: 10.1213/XAA.0000000000000451.</t>
  </si>
  <si>
    <t>Curr Opin Ophthalmol. 2017 Mar;28(2):139-153. doi: 10.1097/ICU.0000000000000353. Review.</t>
  </si>
  <si>
    <t>Curr Opin Ophthalmol. 2017 Mar;28(2):113-119. doi: 10.1097/ICU.0000000000000354. Review.</t>
  </si>
  <si>
    <t>Curr Opin Ophthalmol. 2017 Mar;28(2):154-160. doi: 10.1097/ICU.0000000000000352. Review.</t>
  </si>
  <si>
    <t>Curr Opin Ophthalmol. 2017 Mar;28(2):181-186. doi: 10.1097/ICU.0000000000000351. Review.</t>
  </si>
  <si>
    <t>Curr Opin Ophthalmol. 2017 Mar;28(2):175-180. doi: 10.1097/ICU.0000000000000350. Review.</t>
  </si>
  <si>
    <t>Curr Opin Ophthalmol. 2017 Mar;28(2):133-138. doi: 10.1097/ICU.0000000000000344. Review.</t>
  </si>
  <si>
    <t>Curr Eye Res. 2017 May;42(5):677-684. doi: 10.1080/02713683.2016.1242755. Epub 2016 Nov 29.</t>
  </si>
  <si>
    <t>Curr Eye Res. 2017 May;42(5):743-747. doi: 10.1080/02713683.2016.1238944. Epub 2016 Nov 29.</t>
  </si>
  <si>
    <t>Curr Eye Res. 2017 May;42(5):754-758. doi: 10.1080/02713683.2016.1242754. Epub 2016 Nov 29.</t>
  </si>
  <si>
    <t>Curr Eye Res. 2017 May;42(5):708-712. doi: 10.1080/02713683.2016.1242752. Epub 2016 Nov 29.</t>
  </si>
  <si>
    <t>Curr Eye Res. 2017 May;42(5):803-809. doi: 10.1080/02713683.2016.1238943. Epub 2016 Nov 29.</t>
  </si>
  <si>
    <t>Curr Pharm Des. 2017;23(4):596-607. doi: 10.2174/1381612822666161129151308. Review.</t>
  </si>
  <si>
    <t>Clin Exp Ophthalmol. 2017 May;45(4):357-365. doi: 10.1111/ceo.12881. Epub 2017 Feb 8.</t>
  </si>
  <si>
    <t>Int Ophthalmol. 2017 Dec;37(6):1279-1288. doi: 10.1007/s10792-016-0356-7. Epub 2016 Nov 28.</t>
  </si>
  <si>
    <t>Graefes Arch Clin Exp Ophthalmol. 2017 Mar;255(3):583-590. doi: 10.1007/s00417-016-3558-9. Epub 2016 Nov 28.</t>
  </si>
  <si>
    <t>Surv Ophthalmol. 2017 May - Jun;62(3):312-331. doi: 10.1016/j.survophthal.2016.11.009. Epub 2016 Nov 26. Review.</t>
  </si>
  <si>
    <t>Clin Exp Ophthalmol. 2017 May;45(4):385-392. doi: 10.1111/ceo.12883. Epub 2017 Jan 18. Review.</t>
  </si>
  <si>
    <t>Oncotarget. 2017 Jan 3;8(1):979-987. doi: 10.18632/oncotarget.13518.</t>
  </si>
  <si>
    <t>Retina. 2017 Jul;37(7):1220-1228. doi: 10.1097/IAE.0000000000001398. Review.</t>
  </si>
  <si>
    <t>Retina. 2017 Sep;37(9):1692-1699. doi: 10.1097/IAE.0000000000001406.</t>
  </si>
  <si>
    <t>Retina. 2017 Sep;37(9):1723-1730. doi: 10.1097/IAE.0000000000001404.</t>
  </si>
  <si>
    <t>Retina. 2017 Sep;37(9):1660-1673. doi: 10.1097/IAE.0000000000001414.</t>
  </si>
  <si>
    <t>Retina. 2017 Aug;37(8):1544-1554. doi: 10.1097/IAE.0000000000001402.</t>
  </si>
  <si>
    <t>Ophthal Plast Reconstr Surg. 2017 Sep/Oct;33(5):e114-e116. doi: 10.1097/IOP.0000000000000833.</t>
  </si>
  <si>
    <t xml:space="preserve">Ophthal Plast Reconstr Surg. 2017 Nov/Dec;33(6):e170. doi: 10.1097/IOP.0000000000000832. No abstract available. </t>
  </si>
  <si>
    <t>Ophthal Plast Reconstr Surg. 2017 Nov/Dec;33(6):459-465. doi: 10.1097/IOP.0000000000000826.</t>
  </si>
  <si>
    <t>J Burn Care Res. 2017 May/Jun;38(3):e678-e685. doi: 10.1097/BCR.0000000000000464. Review.</t>
  </si>
  <si>
    <t>J Craniofac Surg. 2017 Jan;28(1):e13-e14. doi: 10.1097/SCS.0000000000003159.</t>
  </si>
  <si>
    <t>Cornea. 2017 Mar;36(3):284-289. doi: 10.1097/ICO.0000000000001095.</t>
  </si>
  <si>
    <t>Cornea. 2017 Apr;36(4):399-405. doi: 10.1097/ICO.0000000000001089.</t>
  </si>
  <si>
    <t>JAMA Ophthalmol. 2017 Jan 1;135(1):13-22. doi: 10.1001/jamaophthalmol.2016.4587.</t>
  </si>
  <si>
    <t>JAMA Ophthalmol. 2017 Jan 1;135(1):3-12. doi: 10.1001/jamaophthalmol.2016.4597.</t>
  </si>
  <si>
    <t>JAMA Ophthalmol. 2017 Jan 1;135(1):31-38. doi: 10.1001/jamaophthalmol.2016.4486.</t>
  </si>
  <si>
    <t>JAMA Ophthalmol. 2017 Jan 1;135(1):23-28. doi: 10.1001/jamaophthalmol.2016.4456.</t>
  </si>
  <si>
    <t>Ophthalmic Genet. 2017 Sep-Oct;38(5):465-466. doi: 10.1080/13816810.2016.1227453. Epub 2016 Nov 28.</t>
  </si>
  <si>
    <t>Ophthalmic Genet. 2017 Jul-Aug;38(4):325-329. doi: 10.1080/13816810.2016.1227454. Epub 2016 Nov 28.</t>
  </si>
  <si>
    <t>World Neurosurg. 2017 Feb;98:877.e9-877.e12. doi: 10.1016/j.wneu.2016.11.072. Epub 2016 Nov 24.</t>
  </si>
  <si>
    <t>Acta Biomater. 2017 Feb;49:344-357. doi: 10.1016/j.actbio.2016.11.055. Epub 2016 Nov 24.</t>
  </si>
  <si>
    <t>Neurobiol Dis. 2017 Feb;98:36-51. doi: 10.1016/j.nbd.2016.11.008. Epub 2016 Nov 23.</t>
  </si>
  <si>
    <t>Surv Ophthalmol. 2017 May - Jun;62(3):286-301. doi: 10.1016/j.survophthal.2016.11.008. Epub 2016 Nov 24. Review.</t>
  </si>
  <si>
    <t>Surv Ophthalmol. 2017 May - Jun;62(3):366-370. doi: 10.1016/j.survophthal.2016.11.007. Epub 2016 Nov 24. Review.</t>
  </si>
  <si>
    <t>J Optom. 2017 Jul - Sep;10(3):161-168. doi: 10.1016/j.optom.2016.08.002. Epub 2016 Nov 24.</t>
  </si>
  <si>
    <t>Exp Eye Res. 2017 Feb;155:47-53. doi: 10.1016/j.exer.2016.11.016. Epub 2016 Nov 24.</t>
  </si>
  <si>
    <t>Ophthalmology. 2017 Mar;124(3):352-358. doi: 10.1016/j.ophtha.2016.10.036. Epub 2016 Nov 24.</t>
  </si>
  <si>
    <t>Rheum Dis Clin North Am. 2017 Feb;43(1):65-78. doi: 10.1016/j.rdc.2016.09.007. Epub 2016 Oct 22. Review.</t>
  </si>
  <si>
    <t>Rheum Dis Clin North Am. 2017 Feb;43(1):123-132. doi: 10.1016/j.rdc.2016.09.011. Epub 2016 Oct 22. Review.</t>
  </si>
  <si>
    <t>Biochem Biophys Res Commun. 2017 Jan 22;482(4):835-842. doi: 10.1016/j.bbrc.2016.11.121. Epub 2016 Nov 23.</t>
  </si>
  <si>
    <t>J Affect Disord. 2017 Feb;209:86-92. doi: 10.1016/j.jad.2016.11.019. Epub 2016 Nov 19.</t>
  </si>
  <si>
    <t>Am J Ophthalmol. 2017 Feb;174:169-174. doi: 10.1016/j.ajo.2016.11.009. Epub 2016 Nov 23. Review.</t>
  </si>
  <si>
    <t>Am J Ophthalmol. 2017 Mar;175:16-29. doi: 10.1016/j.ajo.2016.11.007. Epub 2016 Nov 24.</t>
  </si>
  <si>
    <t>Am J Ophthalmol. 2017 Feb;174:155-159. doi: 10.1016/j.ajo.2016.11.006. Epub 2016 Nov 23.</t>
  </si>
  <si>
    <t>Clin Exp Ophthalmol. 2017 May;45(4):348-356. doi: 10.1111/ceo.12880. Epub 2017 Jan 30.</t>
  </si>
  <si>
    <t>Br J Ophthalmol. 2017 Jul;101(7):913-919. doi: 10.1136/bjophthalmol-2015-307935. Epub 2016 Nov 25.</t>
  </si>
  <si>
    <t>Br J Ophthalmol. 2017 Jul;101(7):856-861. doi: 10.1136/bjophthalmol-2016-309767. Epub 2016 Nov 25.</t>
  </si>
  <si>
    <t>Mol Cell Endocrinol. 2017 Jan 15;440:106-115. doi: 10.1016/j.mce.2016.11.017. Epub 2016 Nov 22.</t>
  </si>
  <si>
    <t>Vision Res. 2017 Jan;130:57-66. doi: 10.1016/j.visres.2016.10.012. Epub 2016 Dec 2.</t>
  </si>
  <si>
    <t>J Vasc Surg. 2017 Feb;65(2):471-477. doi: 10.1016/j.jvs.2016.08.109. Epub 2016 Nov 23.</t>
  </si>
  <si>
    <t>Ophthalmology. 2017 Feb;124(2):235-244. doi: 10.1016/j.ophtha.2016.10.008. Epub 2016 Nov 23.</t>
  </si>
  <si>
    <t>Neurol Clin. 2017 Feb;35(1):83-100. doi: 10.1016/j.ncl.2016.08.013. Review.</t>
  </si>
  <si>
    <t>Neurol Clin. 2017 Feb;35(1):45-57. doi: 10.1016/j.ncl.2016.08.004. Review.</t>
  </si>
  <si>
    <t>Neurol Clin. 2017 Feb;35(1):17-27. doi: 10.1016/j.ncl.2016.08.007. Review.</t>
  </si>
  <si>
    <t>Neurol Clin. 2017 Feb;35(1):153-163. doi: 10.1016/j.ncl.2016.08.012. Review.</t>
  </si>
  <si>
    <t>Neurol Clin. 2017 Feb;35(1):145-151. doi: 10.1016/j.ncl.2016.08.005. Review.</t>
  </si>
  <si>
    <t>Neurol Clin. 2017 Feb;35(1):125-144. doi: 10.1016/j.ncl.2016.08.011. Review.</t>
  </si>
  <si>
    <t>Neurol Clin. 2017 Feb;35(1):101-113. doi: 10.1016/j.ncl.2016.08.009. Review.</t>
  </si>
  <si>
    <t>Neurol Clin. 2017 Feb;35(1):1-15. doi: 10.1016/j.ncl.2016.08.003. Review.</t>
  </si>
  <si>
    <t>Clin Geriatr Med. 2017 Feb;33(1):87-103. doi: 10.1016/j.cger.2016.08.007. Review.</t>
  </si>
  <si>
    <t>Eur J Neurosci. 2017 Mar;45(6):763-772. doi: 10.1111/ejn.13486. Epub 2017 Jan 4.</t>
  </si>
  <si>
    <t>Eye (Lond). 2017 Feb;31(2):173-178. doi: 10.1038/eye.2016.234. Epub 2016 Nov 25. Review.</t>
  </si>
  <si>
    <t>Eye (Lond). 2017 Jan;31(1):26-44. doi: 10.1038/eye.2016.227. Epub 2016 Nov 25. Review.</t>
  </si>
  <si>
    <t>Eye (Lond). 2017 Feb;31(2):232-240. doi: 10.1038/eye.2016.258. Epub 2016 Nov 25. Review.</t>
  </si>
  <si>
    <t>Eye (Lond). 2017 Apr;31(4):529-536. doi: 10.1038/eye.2016.246. Epub 2016 Nov 25.</t>
  </si>
  <si>
    <t>Jpn J Ophthalmol. 2017 Mar;61(2):131-136. doi: 10.1007/s10384-016-0489-2. Epub 2016 Nov 24.</t>
  </si>
  <si>
    <t>J Neurol Neurosurg Psychiatry. 2017 Feb;88(2):165-169. doi: 10.1136/jnnp-2016-314991. Epub 2016 Nov 24.</t>
  </si>
  <si>
    <t>Cont Lens Anterior Eye. 2017 Feb;40(1):42-46. doi: 10.1016/j.clae.2016.11.004. Epub 2016 Nov 22.</t>
  </si>
  <si>
    <t>Clin Genet. 2017 May;91(5):780-786. doi: 10.1111/cge.12888. Epub 2016 Nov 23.</t>
  </si>
  <si>
    <t>Ophthalmic Physiol Opt. 2017 Jan;37(1):51-59. doi: 10.1111/opo.12332. Epub 2016 Nov 23. Review.</t>
  </si>
  <si>
    <t>Ophthalmic Res. 2017;57(2):118-124. doi: 10.1159/000452174. Epub 2016 Nov 24.</t>
  </si>
  <si>
    <t>Retina. 2017 Aug;37(8):1451-1463. doi: 10.1097/IAE.0000000000001381.</t>
  </si>
  <si>
    <t>Ophthalmic Genet. 2017 Jul-Aug;38(4):320-324. doi: 10.1080/13816810.2016.1227450. Epub 2016 Nov 23.</t>
  </si>
  <si>
    <t>Ophthalmic Genet. 2017 Jul-Aug;38(4):383-386. doi: 10.1080/13816810.2016.1227452. Epub 2016 Nov 23.</t>
  </si>
  <si>
    <t>Ophthal Plast Reconstr Surg. 2017 Sep/Oct;33(5):e112-e114. doi: 10.1097/IOP.0000000000000834.</t>
  </si>
  <si>
    <t>Ophthal Plast Reconstr Surg. 2017 Sep/Oct;33(5):e118-e120. doi: 10.1097/IOP.0000000000000839.</t>
  </si>
  <si>
    <t>Retin Cases Brief Rep. 2018 Winter;12(1):10-11. doi: 10.1097/ICB.0000000000000378.</t>
  </si>
  <si>
    <t>Optom Vis Sci. 2017 Feb;94(2):197-207. doi: 10.1097/OPX.0000000000001017.</t>
  </si>
  <si>
    <t>Genetics. 2017 Feb;205(2):919-924. doi: 10.1534/genetics.116.195966. Epub 2016 Nov 22.</t>
  </si>
  <si>
    <t>Acta Ophthalmol. 2017 Jun;95(4):e314-e322. doi: 10.1111/aos.13335. Epub 2016 Nov 23.</t>
  </si>
  <si>
    <t xml:space="preserve">Graefes Arch Clin Exp Ophthalmol. 2017 Apr;255(4):709-717. doi: 10.1007/s00417-016-3547-z. Epub 2016 Nov 23. Erratum in: Graefes Arch Clin Exp Ophthalmol. 2017 Jul;255 (7):1463. </t>
  </si>
  <si>
    <t>Immunol Res. 2017 Jun;65(3):622-629. doi: 10.1007/s12026-016-8880-0.</t>
  </si>
  <si>
    <t>Ann Surg Oncol. 2017 Apr;24(4):906-913. doi: 10.1245/s10434-016-5697-y. Epub 2016 Nov 22.</t>
  </si>
  <si>
    <t>Hum Genet. 2017 Feb;136(2):205-225. doi: 10.1007/s00439-016-1747-6. Epub 2016 Nov 22.</t>
  </si>
  <si>
    <t>Graefes Arch Clin Exp Ophthalmol. 2017 Feb;255(2):393-399. doi: 10.1007/s00417-016-3541-5. Epub 2016 Nov 22.</t>
  </si>
  <si>
    <t>Graefes Arch Clin Exp Ophthalmol. 2017 Apr;255(4):725-732. doi: 10.1007/s00417-016-3553-1. Epub 2016 Nov 22.</t>
  </si>
  <si>
    <t>Graefes Arch Clin Exp Ophthalmol. 2017 Feb;255(2):387-392. doi: 10.1007/s00417-016-3537-1. Epub 2016 Nov 22.</t>
  </si>
  <si>
    <t>World Neurosurg. 2017 Feb;98:880.e1-880.e4. doi: 10.1016/j.wneu.2016.11.048. Epub 2016 Nov 19.</t>
  </si>
  <si>
    <t xml:space="preserve">Biochem Biophys Res Commun. 2017 Jan 22;482(4):777-783. doi: 10.1016/j.bbrc.2016.11.110. Epub 2016 Nov 19. Erratum in: Biochem Biophys Res Commun. 2017 Dec 16;494(3-4):744. </t>
  </si>
  <si>
    <t>Vision Res. 2017 Jan;130:9-21. doi: 10.1016/j.visres.2016.11.001. Epub 2016 Nov 29.</t>
  </si>
  <si>
    <t>Vision Res. 2017 Jan;130:36-47. doi: 10.1016/j.visres.2016.11.004. Epub 2016 Nov 29.</t>
  </si>
  <si>
    <t>Exp Eye Res. 2017 Jan;154:116-125. doi: 10.1016/j.exer.2016.11.015. Epub 2016 Nov 19.</t>
  </si>
  <si>
    <t>Neuromuscul Disord. 2017 Jan;27(1):78-82. doi: 10.1016/j.nmd.2016.10.006. Epub 2016 Oct 14.</t>
  </si>
  <si>
    <t>J Glaucoma. 2017 Mar;26(3):216-222. doi: 10.1097/IJG.0000000000000587.</t>
  </si>
  <si>
    <t>J Glaucoma. 2017 Feb;26(2):166-172. doi: 10.1097/IJG.0000000000000590.</t>
  </si>
  <si>
    <t>J Glaucoma. 2017 Feb;26(2):119-125. doi: 10.1097/IJG.0000000000000589.</t>
  </si>
  <si>
    <t>Curr Opin Ophthalmol. 2017 Mar;28(2):199-203. doi: 10.1097/ICU.0000000000000349. Review.</t>
  </si>
  <si>
    <t>Basic Clin Pharmacol Toxicol. 2017 Oct;121(4):266-271. doi: 10.1111/bcpt.12710.</t>
  </si>
  <si>
    <t>Orbit. 2017 Feb;36(1):43-47. doi: 10.1080/01676830.2016.1243132. Epub 2016 Nov 22. Review.</t>
  </si>
  <si>
    <t>Acta Ophthalmol. 2018 Feb;96(1):e1-e9. doi: 10.1111/aos.13325. Epub 2016 Nov 22. Review.</t>
  </si>
  <si>
    <t>Acta Ophthalmol. 2017 Sep;95(6):613-618. doi: 10.1111/aos.13333. Epub 2016 Nov 22.</t>
  </si>
  <si>
    <t>Acta Ophthalmol. 2017 May;95(3):e230-e235. doi: 10.1111/aos.13241. Epub 2016 Nov 22.</t>
  </si>
  <si>
    <t>Acta Ophthalmol. 2017 Nov;95(7):e532-e538. doi: 10.1111/aos.13317. Epub 2016 Nov 22.</t>
  </si>
  <si>
    <t>Allergy. 2017 May;72(5):713-722. doi: 10.1111/all.13092. Epub 2017 Jan 27. Review.</t>
  </si>
  <si>
    <t>Acta Ophthalmol. 2017 Aug;95(5):e405-e414. doi: 10.1111/aos.13292. Epub 2016 Nov 22.</t>
  </si>
  <si>
    <t>Mov Disord. 2017 Mar;32(3):463-466. doi: 10.1002/mds.26877. Epub 2016 Nov 22.</t>
  </si>
  <si>
    <t>Ophthalmic Physiol Opt. 2017 Jan;37(1):42-50. doi: 10.1111/opo.12335. Epub 2016 Nov 21.</t>
  </si>
  <si>
    <t>Graefes Arch Clin Exp Ophthalmol. 2017 Jan;255(1):179-188. doi: 10.1007/s00417-016-3554-0. Epub 2016 Nov 21.</t>
  </si>
  <si>
    <t>Br J Ophthalmol. 2017 Apr;101(4):401-405. doi: 10.1136/bjophthalmol-2016-309155. Epub 2016 Nov 21.</t>
  </si>
  <si>
    <t>Drug Discov Today. 2017 Feb;22(2):440-446. doi: 10.1016/j.drudis.2016.11.012. Epub 2016 Nov 18. Review.</t>
  </si>
  <si>
    <t>Ophthalmology. 2017 Feb;124(2):257-262. doi: 10.1016/j.ophtha.2016.10.006. Epub 2016 Nov 18.</t>
  </si>
  <si>
    <t>Ophthalmology. 2017 Feb;124(2):178-188. doi: 10.1016/j.ophtha.2016.09.032. Epub 2016 Nov 18.</t>
  </si>
  <si>
    <t>Optom Vis Sci. 2017 Mar;94(3):432-435. doi: 10.1097/OPX.0000000000001023.</t>
  </si>
  <si>
    <t>Optom Vis Sci. 2017 Mar;94(3):404-410. doi: 10.1097/OPX.0000000000001022.</t>
  </si>
  <si>
    <t>Optom Vis Sci. 2017 Mar;94(3):436-442. doi: 10.1097/OPX.0000000000001024.</t>
  </si>
  <si>
    <t xml:space="preserve">Dermatol Surg. 2017 Jan;43(1):9-10. doi: 10.1097/DSS.0000000000000899. No abstract available. </t>
  </si>
  <si>
    <t>Curr Eye Res. 2017 May;42(5):672-676. doi: 10.1080/02713683.2016.1236966. Epub 2016 Nov 21.</t>
  </si>
  <si>
    <t>Int Forum Allergy Rhinol. 2017 Apr;7(4):393-398. doi: 10.1002/alr.21882. Epub 2016 Nov 21.</t>
  </si>
  <si>
    <t>World Neurosurg. 2017 Feb;98:520-524. doi: 10.1016/j.wneu.2016.11.031. Epub 2016 Nov 17. Review.</t>
  </si>
  <si>
    <t>J AAPOS. 2017 Feb;21(1):68-70. doi: 10.1016/j.jaapos.2016.08.018. Epub 2016 Nov 17.</t>
  </si>
  <si>
    <t>Br J Oral Maxillofac Surg. 2017 Feb;55(2):179-184. doi: 10.1016/j.bjoms.2016.10.021. Epub 2016 Nov 17.</t>
  </si>
  <si>
    <t>Graefes Arch Clin Exp Ophthalmol. 2017 Feb;255(2):317-331. doi: 10.1007/s00417-016-3531-7. Epub 2016 Nov 19.</t>
  </si>
  <si>
    <t>J AAPOS. 2017 Feb;21(1):73-75. doi: 10.1016/j.jaapos.2016.08.015. Epub 2016 Nov 16.</t>
  </si>
  <si>
    <t>J AAPOS. 2017 Feb;21(1):71-73. doi: 10.1016/j.jaapos.2016.08.017. Epub 2016 Nov 16.</t>
  </si>
  <si>
    <t>J AAPOS. 2017 Feb;21(1):75-77. doi: 10.1016/j.jaapos.2016.08.016. Epub 2016 Nov 16.</t>
  </si>
  <si>
    <t>Eur J Med Genet. 2017 Feb;60(2):105-109. doi: 10.1016/j.ejmg.2016.11.003. Epub 2016 Nov 16.</t>
  </si>
  <si>
    <t>Am J Ophthalmol. 2017 Feb;174:134-144. doi: 10.1016/j.ajo.2016.11.004. Epub 2016 Nov 16.</t>
  </si>
  <si>
    <t>J Stroke Cerebrovasc Dis. 2017 Jan;26(1):e25-e26. doi: 10.1016/j.jstrokecerebrovasdis.2016.10.024. Epub 2016 Nov 16.</t>
  </si>
  <si>
    <t>Biosens Bioelectron. 2017 Mar 15;89(Pt 2):701-709. doi: 10.1016/j.bios.2016.11.014. Epub 2016 Nov 10.</t>
  </si>
  <si>
    <t>Acta Ophthalmol. 2017 Dec;95(8):e668-e676. doi: 10.1111/aos.13319. Epub 2016 Nov 19. Review.</t>
  </si>
  <si>
    <t>Acta Ophthalmol. 2017 Sep;95(6):e436-e442. doi: 10.1111/aos.13332. Epub 2016 Nov 19.</t>
  </si>
  <si>
    <t>Acta Ophthalmol. 2017 Jun;95(4):400-404. doi: 10.1111/aos.13334. Epub 2016 Nov 19.</t>
  </si>
  <si>
    <t>Clin Exp Optom. 2017 Nov;100(6):656-662. doi: 10.1111/cxo.12498. Epub 2016 Nov 18.</t>
  </si>
  <si>
    <t>Clin Rheumatol. 2017 Jan;36(1):83-88. doi: 10.1007/s10067-016-3472-x. Epub 2016 Nov 18.</t>
  </si>
  <si>
    <t>Am J Ophthalmol. 2017 Feb;174:145-154. doi: 10.1016/j.ajo.2016.11.002. Epub 2016 Nov 15.</t>
  </si>
  <si>
    <t>Neurosci Lett. 2017 Jan 1;636:248-253. doi: 10.1016/j.neulet.2016.11.030. Epub 2016 Nov 15.</t>
  </si>
  <si>
    <t>Surv Ophthalmol. 2017 Mar - Apr;62(2):134-149. doi: 10.1016/j.survophthal.2016.11.002. Epub 2016 Nov 15. Review.</t>
  </si>
  <si>
    <t>Ophthalmology. 2017 Feb;124(2):215-223. doi: 10.1016/j.ophtha.2016.10.002. Epub 2016 Nov 15.</t>
  </si>
  <si>
    <t>Ophthalmology. 2017 Feb;124(2):160-169. doi: 10.1016/j.ophtha.2016.10.001. Epub 2016 Nov 15.</t>
  </si>
  <si>
    <t>Ophthalmology. 2017 Feb;124(2):245-256. doi: 10.1016/j.ophtha.2016.09.038. Epub 2016 Nov 15.</t>
  </si>
  <si>
    <t>J Mech Behav Biomed Mater. 2017 Feb;66:104-110. doi: 10.1016/j.jmbbm.2016.11.001. Epub 2016 Nov 3.</t>
  </si>
  <si>
    <t>Arthritis Care Res (Hoboken). 2017 Sep;69(9):1429-1436. doi: 10.1002/acr.23155.</t>
  </si>
  <si>
    <t>Am J Med Genet A. 2017 Feb;173(2):435-443. doi: 10.1002/ajmg.a.38034. Epub 2016 Nov 14. Review.</t>
  </si>
  <si>
    <t>Mov Disord. 2017 Jan;32(1):162-165. doi: 10.1002/mds.26842. Epub 2016 Nov 8.</t>
  </si>
  <si>
    <t>Equine Vet J. 2017 Jul;49(4):438-444. doi: 10.1111/evj.12648. Epub 2016 Dec 27.</t>
  </si>
  <si>
    <t>Ophthalmic Physiol Opt. 2017 Jan;37(1):82-87. doi: 10.1111/opo.12328. Epub 2016 Nov 9.</t>
  </si>
  <si>
    <t>Laryngoscope. 2017 Jul;127(7):1565-1570. doi: 10.1002/lary.26386. Epub 2016 Nov 15.</t>
  </si>
  <si>
    <t>Clin Pharmacol Ther. 2017 Feb;101(2):220-229. doi: 10.1002/cpt.563. Epub 2016 Dec 20. Review.</t>
  </si>
  <si>
    <t>Br J Dermatol. 2017 Feb;176(2):465-471. doi: 10.1111/bjd.15173. Epub 2017 Feb 5.</t>
  </si>
  <si>
    <t>Ophthal Plast Reconstr Surg. 2017 Nov/Dec;33(6):434-439. doi: 10.1097/IOP.0000000000000815.</t>
  </si>
  <si>
    <t>Ophthal Plast Reconstr Surg. 2017 Sep/Oct;33(5):e107-e108. doi: 10.1097/IOP.0000000000000822.</t>
  </si>
  <si>
    <t>Ophthal Plast Reconstr Surg. 2017 Nov/Dec;33(6):452-458. doi: 10.1097/IOP.0000000000000824.</t>
  </si>
  <si>
    <t>Cornea. 2017 Apr;36(4):515-517. doi: 10.1097/ICO.0000000000001087.</t>
  </si>
  <si>
    <t>Cornea. 2017 Mar;36(3):295-299. doi: 10.1097/ICO.0000000000001091.</t>
  </si>
  <si>
    <t>Acta Ophthalmol. 2017 May;95(3):247-251. doi: 10.1111/aos.13295. Epub 2016 Nov 18.</t>
  </si>
  <si>
    <t>Acta Ophthalmol. 2017 Nov;95(7):697-704. doi: 10.1111/aos.13284. Epub 2016 Nov 18.</t>
  </si>
  <si>
    <t>Acta Ophthalmol. 2017 Jun;95(4):363-369. doi: 10.1111/aos.13285. Epub 2016 Nov 17.</t>
  </si>
  <si>
    <t>Acta Ophthalmol. 2017 Aug;95(5):e399-e404. doi: 10.1111/aos.13301. Epub 2016 Nov 17.</t>
  </si>
  <si>
    <t>Acta Ophthalmol. 2017 Aug;95(5):472-480. doi: 10.1111/aos.13330. Epub 2016 Nov 18.</t>
  </si>
  <si>
    <t>J Magn Reson Imaging. 2017 Jun;45(6):1780-1785. doi: 10.1002/jmri.25528. Epub 2016 Nov 9.</t>
  </si>
  <si>
    <t>J Eur Acad Dermatol Venereol. 2017 Apr;31(4):705-711. doi: 10.1111/jdv.14049. Epub 2016 Dec 7.</t>
  </si>
  <si>
    <t>Clin Exp Optom. 2017 Nov;100(6):642-648. doi: 10.1111/cxo.12496. Epub 2016 Nov 18.</t>
  </si>
  <si>
    <t xml:space="preserve">J Pathol. 2017 Jan;241(2):294-309. doi: 10.1002/path.4843. Review. Erratum in: J Pathol. 2017 Mar;241(4):564. </t>
  </si>
  <si>
    <t>J Neurochem. 2017 Feb;140(3):495-508. doi: 10.1111/jnc.13902. Epub 2016 Dec 27.</t>
  </si>
  <si>
    <t>J Cell Physiol. 2017 Jul;232(7):1767-1773. doi: 10.1002/jcp.25689. Epub 2016 Nov 30.</t>
  </si>
  <si>
    <t>Immunology. 2017 Mar;150(3):364-377. doi: 10.1111/imm.12691. Epub 2016 Dec 18.</t>
  </si>
  <si>
    <t>Eye (Lond). 2017 Mar;31(3):503-505. doi: 10.1038/eye.2016.256. Epub 2016 Nov 18.</t>
  </si>
  <si>
    <t>Eye (Lond). 2017 Mar;31(3):467-474. doi: 10.1038/eye.2016.253. Epub 2016 Nov 18.</t>
  </si>
  <si>
    <t>Eye (Lond). 2017 Mar;31(3):475-480. doi: 10.1038/eye.2016.255. Epub 2016 Nov 18.</t>
  </si>
  <si>
    <t>Eye (Lond). 2017 Mar;31(3):460-466. doi: 10.1038/eye.2016.252. Epub 2016 Nov 18.</t>
  </si>
  <si>
    <t>Eye (Lond). 2017 Mar;31(3):452-459. doi: 10.1038/eye.2016.239. Epub 2016 Nov 18.</t>
  </si>
  <si>
    <t>Mitochondrion. 2017 Jan;32:27-30. doi: 10.1016/j.mito.2016.11.007. Epub 2016 Nov 14.</t>
  </si>
  <si>
    <t>Biochem Biophys Res Commun. 2017 Jan 8;482(2):341-345. doi: 10.1016/j.bbrc.2016.11.065. Epub 2016 Nov 14.</t>
  </si>
  <si>
    <t>Surv Ophthalmol. 2017 Jul - Aug;62(4):522-532. doi: 10.1016/j.survophthal.2016.11.003. Epub 2016 Nov 14. Review.</t>
  </si>
  <si>
    <t>Ophthalmology. 2017 Feb;124(2):205-214. doi: 10.1016/j.ophtha.2016.10.009. Epub 2016 Nov 14.</t>
  </si>
  <si>
    <t>Ophthalmology. 2017 Feb;124(2):197-204. doi: 10.1016/j.ophtha.2016.10.003. Epub 2016 Nov 14.</t>
  </si>
  <si>
    <t xml:space="preserve">J Emerg Med. 2017 Mar;52(3):e87-e88. doi: 10.1016/j.jemermed.2016.10.006. Epub 2016 Nov 14. No abstract available. </t>
  </si>
  <si>
    <t>J Clin Endocrinol Metab. 2017 Feb 1;102(2):672-680. doi: 10.1210/jc.2016-2322.</t>
  </si>
  <si>
    <t xml:space="preserve">Eur J Ophthalmol. 2017 May 11;27(3):e106. doi: 10.5301/ejo.5000900. No abstract available. </t>
  </si>
  <si>
    <t>Curr Eye Res. 2017 May;42(5):696-700. doi: 10.1080/02713683.2016.1236965. Epub 2016 Nov 17.</t>
  </si>
  <si>
    <t>Curr Eye Res. 2017 May;42(5):789-795. doi: 10.1080/02713683.2016.1236964. Epub 2016 Nov 17.</t>
  </si>
  <si>
    <t>Curr Eye Res. 2017 May;42(5):796-802. doi: 10.1080/02713683.2016.1238942. Epub 2016 Nov 17. Review.</t>
  </si>
  <si>
    <t>Curr Eye Res. 2017 May;42(5):748-753. doi: 10.1080/02713683.2016.1238941. Epub 2016 Nov 17.</t>
  </si>
  <si>
    <t>Graefes Arch Clin Exp Ophthalmol. 2017 Jan;255(1):17-23. doi: 10.1007/s00417-016-3530-8. Epub 2016 Nov 16.</t>
  </si>
  <si>
    <t>Graefes Arch Clin Exp Ophthalmol. 2017 Apr;255(4):719-723. doi: 10.1007/s00417-016-3552-2. Epub 2016 Nov 16.</t>
  </si>
  <si>
    <t>Graefes Arch Clin Exp Ophthalmol. 2017 Apr;255(4):699-707. doi: 10.1007/s00417-016-3545-1. Epub 2016 Nov 16.</t>
  </si>
  <si>
    <t>Clin Rheumatol. 2017 Jan;36(1):183-189. doi: 10.1007/s10067-016-3480-x. Epub 2016 Nov 16.</t>
  </si>
  <si>
    <t>Endocr J. 2017 Feb 27;64(2):141-149. doi: 10.1507/endocrj.EJ16-0083. Epub 2016 Nov 16.</t>
  </si>
  <si>
    <t>Br J Ophthalmol. 2017 Jul;101(7):989-992. doi: 10.1136/bjophthalmol-2016-309678. Epub 2016 Nov 16.</t>
  </si>
  <si>
    <t>Br J Ophthalmol. 2017 Jul;101(7):960-964. doi: 10.1136/bjophthalmol-2016-309514. Epub 2016 Nov 15.</t>
  </si>
  <si>
    <t>Arch Dis Child. 2017 Jun;102(6):566-571. doi: 10.1136/archdischild-2016-311775. Epub 2016 Nov 16. Review.</t>
  </si>
  <si>
    <t>Retina. 2017 Aug;37(8):1483-1491. doi: 10.1097/IAE.0000000000001394.</t>
  </si>
  <si>
    <t>Ups J Med Sci. 2017 Mar;122(1):51-55. doi: 10.1080/03009734.2016.1239663. Epub 2016 Nov 16.</t>
  </si>
  <si>
    <t>J Endocrinol Invest. 2017 Apr;40(4):385-389. doi: 10.1007/s40618-016-0571-0. Epub 2016 Nov 15.</t>
  </si>
  <si>
    <t>Jpn J Ophthalmol. 2017 Jan;61(1):99-104. doi: 10.1007/s10384-016-0487-4. Epub 2016 Nov 15.</t>
  </si>
  <si>
    <t>Purinergic Signal. 2017 Jun;13(2):171-177. doi: 10.1007/s11302-016-9547-y. Epub 2016 Nov 16.</t>
  </si>
  <si>
    <t>Int Ophthalmol. 2017 Dec;37(6):1269-1278. doi: 10.1007/s10792-016-0396-z. Epub 2016 Nov 15.</t>
  </si>
  <si>
    <t>Graefes Arch Clin Exp Ophthalmol. 2017 Feb;255(2):351-357. doi: 10.1007/s00417-016-3550-4. Epub 2016 Nov 15.</t>
  </si>
  <si>
    <t>J Virol. 2017 Jan 3;91(2). pii: e01793-16. doi: 10.1128/JVI.01793-16. Print 2017 Jan 15.</t>
  </si>
  <si>
    <t>Surv Ophthalmol. 2017 Jul - Aug;62(4):587-590. doi: 10.1016/j.survophthal.2016.11.004. Epub 2016 Nov 12.</t>
  </si>
  <si>
    <t>Am J Pathol. 2017 Jan;187(1):9-19. doi: 10.1016/j.ajpath.2016.08.022. Epub 2016 Nov 12. Review.</t>
  </si>
  <si>
    <t>Optom Vis Sci. 2017 Feb;94(2):137-149. doi: 10.1097/OPX.0000000000001010.</t>
  </si>
  <si>
    <t>J Glaucoma. 2017 Feb;26(2):187-193. doi: 10.1097/IJG.0000000000000574.</t>
  </si>
  <si>
    <t>Neuroreport. 2017 Jan 18;28(2):69-74. doi: 10.1097/WNR.0000000000000703.</t>
  </si>
  <si>
    <t>Exp Eye Res. 2017 Jan;154:104-115. doi: 10.1016/j.exer.2016.11.012. Epub 2016 Nov 11.</t>
  </si>
  <si>
    <t>Exp Eye Res. 2017 Jan;154:88-103. doi: 10.1016/j.exer.2016.11.011. Epub 2016 Nov 11. Review.</t>
  </si>
  <si>
    <t>Graefes Arch Clin Exp Ophthalmol. 2017 Feb;255(2):333-342. doi: 10.1007/s00417-016-3546-0. Epub 2016 Nov 14.</t>
  </si>
  <si>
    <t>Int Ophthalmol. 2017 Dec;37(6):1383-1395. doi: 10.1007/s10792-016-0395-0. Epub 2016 Nov 14. Review.</t>
  </si>
  <si>
    <t>Hum Genet. 2017 Jan;136(1):119-127. doi: 10.1007/s00439-016-1745-8. Epub 2016 Nov 14.</t>
  </si>
  <si>
    <t>Int Urogynecol J. 2017 May;28(5):777-781. doi: 10.1007/s00192-016-3199-x. Epub 2016 Nov 14.</t>
  </si>
  <si>
    <t>Pediatr Res. 2017 Mar;81(3):473-479. doi: 10.1038/pr.2016.241. Epub 2016 Nov 14.</t>
  </si>
  <si>
    <t>Lab Invest. 2017 Jan;97(1):43-52. doi: 10.1038/labinvest.2016.117. Epub 2016 Nov 14.</t>
  </si>
  <si>
    <t>Retina. 2017 Aug;37(8):1575-1580. doi: 10.1097/IAE.0000000000001397.</t>
  </si>
  <si>
    <t>Retina. 2017 Jun;37(6):1021-1033. doi: 10.1097/IAE.0000000000001386. Review.</t>
  </si>
  <si>
    <t>Ophthal Plast Reconstr Surg. 2017 Sep/Oct;33(5):e110-e112. doi: 10.1097/IOP.0000000000000828.</t>
  </si>
  <si>
    <t>Ophthal Plast Reconstr Surg. 2017 May/Jun;33(3):218-220. doi: 10.1097/IOP.0000000000000827.</t>
  </si>
  <si>
    <t>J Glaucoma. 2017 Mar;26(3):227-232. doi: 10.1097/IJG.0000000000000586.</t>
  </si>
  <si>
    <t>J Glaucoma. 2017 Mar;26(3):223-226. doi: 10.1097/IJG.0000000000000585.</t>
  </si>
  <si>
    <t>J Glaucoma. 2017 Feb;26(2):e103-e104. doi: 10.1097/IJG.0000000000000584.</t>
  </si>
  <si>
    <t>Cornea. 2017 Apr;36(4):470-475. doi: 10.1097/ICO.0000000000001078.</t>
  </si>
  <si>
    <t>Gene. 2017 Feb 5;600:70-76. doi: 10.1016/j.gene.2016.11.019. Epub 2016 Nov 10.</t>
  </si>
  <si>
    <t>Cytotherapy. 2017 Jan;19(1):28-35. doi: 10.1016/j.jcyt.2016.10.007. Epub 2016 Nov 10.</t>
  </si>
  <si>
    <t>Exp Eye Res. 2017 Jan;154:79-87. doi: 10.1016/j.exer.2016.11.010. Epub 2016 Nov 11.</t>
  </si>
  <si>
    <t>J Diabetes Complications. 2017 Jan;31(1):134-140. doi: 10.1016/j.jdiacomp.2016.10.017. Epub 2016 Oct 19.</t>
  </si>
  <si>
    <t>Semin Arthritis Rheum. 2017 Apr;46(5):650-656. doi: 10.1016/j.semarthrit.2016.10.001. Epub 2016 Oct 13.</t>
  </si>
  <si>
    <t>Cutan Ocul Toxicol. 2017 Jun;36(2):118-124. doi: 10.1080/15569527.2016.1189929. Epub 2016 Dec 13.</t>
  </si>
  <si>
    <t>Dysphagia. 2017 Apr;32(2):271-278. doi: 10.1007/s00455-016-9756-0. Epub 2016 Nov 12.</t>
  </si>
  <si>
    <t>Graefes Arch Clin Exp Ophthalmol. 2017 Feb;255(2):413-420. doi: 10.1007/s00417-016-3538-0. Epub 2016 Nov 12.</t>
  </si>
  <si>
    <t>J Mech Behav Biomed Mater. 2017 Feb;66:87-94. doi: 10.1016/j.jmbbm.2016.11.004. Epub 2016 Nov 5.</t>
  </si>
  <si>
    <t>Pharmacol Res. 2017 Jan;115:1-13. doi: 10.1016/j.phrs.2016.10.031. Epub 2016 Nov 9.</t>
  </si>
  <si>
    <t>Exp Eye Res. 2017 Jan;154:70-78. doi: 10.1016/j.exer.2016.11.008. Epub 2016 Nov 9.</t>
  </si>
  <si>
    <t>J Vasc Surg. 2017 Jan;65(1):12-20.e1. doi: 10.1016/j.jvs.2016.07.116. Epub 2016 Nov 9.</t>
  </si>
  <si>
    <t>Int Ophthalmol. 2017 Dec;37(6):1369-1381. doi: 10.1007/s10792-016-0388-z. Epub 2016 Nov 11. Review.</t>
  </si>
  <si>
    <t>Graefes Arch Clin Exp Ophthalmol. 2017 Mar;255(3):591-598. doi: 10.1007/s00417-016-3542-4. Epub 2016 Nov 11.</t>
  </si>
  <si>
    <t>Graefes Arch Clin Exp Ophthalmol. 2017 Jan;255(1):7-13. doi: 10.1007/s00417-016-3532-6. Epub 2016 Nov 11. Review.</t>
  </si>
  <si>
    <t>Br J Ophthalmol. 2017 Jul;101(7):902-908. doi: 10.1136/bjophthalmol-2016-309653. Epub 2016 Nov 11.</t>
  </si>
  <si>
    <t>Br J Ophthalmol. 2017 Feb;101(2):89-93. doi: 10.1136/bjophthalmol-2016-308659. Epub 2016 Nov 11.</t>
  </si>
  <si>
    <t>Surv Ophthalmol. 2017 Mar - Apr;62(2):203-218. doi: 10.1016/j.survophthal.2016.10.009. Epub 2016 Nov 9. Review.</t>
  </si>
  <si>
    <t>Exp Eye Res. 2017 Jan;154:39-46. doi: 10.1016/j.exer.2016.11.007. Epub 2016 Nov 9.</t>
  </si>
  <si>
    <t>Am J Ophthalmol. 2017 Feb;174:95-103. doi: 10.1016/j.ajo.2016.11.001. Epub 2016 Nov 9.</t>
  </si>
  <si>
    <t>Ophthalmology. 2017 Jan;124(1):74-81. doi: 10.1016/j.ophtha.2016.09.021. Epub 2016 Nov 8.</t>
  </si>
  <si>
    <t>Vision Res. 2017 Mar;132:78-84. doi: 10.1016/j.visres.2016.07.011. Epub 2016 Nov 25.</t>
  </si>
  <si>
    <t>J Am Acad Dermatol. 2017 Mar;76(3):512-518. doi: 10.1016/j.jaad.2016.08.049. Epub 2016 Nov 8. Review.</t>
  </si>
  <si>
    <t>Environ Res. 2017 Jan;152:315-321. doi: 10.1016/j.envres.2016.10.030. Epub 2016 Nov 8.</t>
  </si>
  <si>
    <t>Eye (Lond). 2017 Jan;31(1):62-67. doi: 10.1038/eye.2016.261. Epub 2016 Nov 11.</t>
  </si>
  <si>
    <t>Eye (Lond). 2017 Mar;31(3):499-502. doi: 10.1038/eye.2016.235. Epub 2016 Nov 11.</t>
  </si>
  <si>
    <t>Eye (Lond). 2017 Mar;31(3):430-436. doi: 10.1038/eye.2016.230. Epub 2016 Nov 11.</t>
  </si>
  <si>
    <t>Eye (Lond). 2017 Mar;31(3):422-429. doi: 10.1038/eye.2016.225. Epub 2016 Nov 11.</t>
  </si>
  <si>
    <t>Eye (Lond). 2017 Mar;31(3):437-442. doi: 10.1038/eye.2016.241. Epub 2016 Nov 11.</t>
  </si>
  <si>
    <t>Eye (Lond). 2017 Mar;31(3):443-451. doi: 10.1038/eye.2016.251. Epub 2016 Nov 11.</t>
  </si>
  <si>
    <t>Eye (Lond). 2017 Mar;31(3):491-498. doi: 10.1038/eye.2016.254. Epub 2016 Nov 11.</t>
  </si>
  <si>
    <t>Eye (Lond). 2017 Feb;31(2):167-172. doi: 10.1038/eye.2016.224. Epub 2016 Nov 11. Review.</t>
  </si>
  <si>
    <t xml:space="preserve">Eur J Ophthalmol. 2017 Mar 10;27(2):e60. doi: 10.5301/ejo.5000896. No abstract available. </t>
  </si>
  <si>
    <t>Eur J Ophthalmol. 2017 May 11;27(3):352-356. doi: 10.5301/ejo.5000904. Epub 2016 Nov 3.</t>
  </si>
  <si>
    <t>Am J Ophthalmol. 2017 Feb;174:126-133. doi: 10.1016/j.ajo.2016.10.023. Epub 2016 Nov 7.</t>
  </si>
  <si>
    <t>Am J Ophthalmol. 2017 Feb;174:68-75. doi: 10.1016/j.ajo.2016.10.021. Epub 2016 Nov 8.</t>
  </si>
  <si>
    <t xml:space="preserve">Arch Soc Esp Oftalmol. 2017 Mar;92(3):107-111. doi: 10.1016/j.oftal.2016.09.006. Epub 2016 Nov 7. English, Spanish. </t>
  </si>
  <si>
    <t>Ophthalmic Res. 2017;58(1):49-55. doi: 10.1159/000449001. Epub 2016 Nov 11.</t>
  </si>
  <si>
    <t>Int Ophthalmol. 2017 Dec;37(6):1257-1261. doi: 10.1007/s10792-016-0394-1. Epub 2016 Nov 10.</t>
  </si>
  <si>
    <t>Graefes Arch Clin Exp Ophthalmol. 2017 Jan;255(1):1-6. doi: 10.1007/s00417-016-3548-y. Epub 2016 Nov 10. Review.</t>
  </si>
  <si>
    <t>Graefes Arch Clin Exp Ophthalmol. 2017 Apr;255(4):673-680. doi: 10.1007/s00417-016-3523-7. Epub 2016 Nov 10.</t>
  </si>
  <si>
    <t>J Craniofac Surg. 2017 Jan;28(1):e17-e18. doi: 10.1097/SCS.0000000000003164.</t>
  </si>
  <si>
    <t>Retin Cases Brief Rep. 2017 Winter;11 Suppl 1:S124-S127. doi: 10.1097/ICB.0000000000000463.</t>
  </si>
  <si>
    <t>Retin Cases Brief Rep. 2018 Winter;12(1):36-38. doi: 10.1097/ICB.0000000000000408.</t>
  </si>
  <si>
    <t>Int Ophthalmol. 2017 Dec;37(6):1247-1255. doi: 10.1007/s10792-016-0389-y. Epub 2016 Nov 9.</t>
  </si>
  <si>
    <t xml:space="preserve">Retina. 2017 Jun;37(6):1207-1208. doi: 10.1097/IAE.0000000000001401. No abstract available. </t>
  </si>
  <si>
    <t>Retina. 2017 Aug;37(8):1529-1534. doi: 10.1097/IAE.0000000000001390.</t>
  </si>
  <si>
    <t>Retina. 2017 Aug;37(8):1581-1590. doi: 10.1097/IAE.0000000000001389.</t>
  </si>
  <si>
    <t>Retina. 2017 Aug;37(8):1464-1474. doi: 10.1097/IAE.0000000000001391.</t>
  </si>
  <si>
    <t>Retina. 2017 Aug;37(8):1535-1543. doi: 10.1097/IAE.0000000000001393.</t>
  </si>
  <si>
    <t>Retina. 2017 Aug;37(8):1523-1528. doi: 10.1097/IAE.0000000000001388.</t>
  </si>
  <si>
    <t>Retina. 2017 Aug;37(8):1555-1561. doi: 10.1097/IAE.0000000000001379.</t>
  </si>
  <si>
    <t>Retina. 2017 Sep;37(9):1700-1709. doi: 10.1097/IAE.0000000000001403.</t>
  </si>
  <si>
    <t>Retin Cases Brief Rep. 2017 Winter;11 Suppl 1:S132-S135. doi: 10.1097/ICB.0000000000000469.</t>
  </si>
  <si>
    <t>Curr Opin Ophthalmol. 2017 Mar;28(2):194-198. doi: 10.1097/ICU.0000000000000347. Review.</t>
  </si>
  <si>
    <t>Curr Opin Ophthalmol. 2017 Mar;28(2):161-168. doi: 10.1097/ICU.0000000000000346. Review.</t>
  </si>
  <si>
    <t>Curr Opin Ophthalmol. 2017 Mar;28(2):127-132. doi: 10.1097/ICU.0000000000000343. Review.</t>
  </si>
  <si>
    <t>J Ocul Pharmacol Ther. 2017 Jan/Feb;33(1):57-61. doi: 10.1089/jop.2016.0036. Epub 2016 Nov 9.</t>
  </si>
  <si>
    <t>Int Ophthalmol. 2017 Dec;37(6):1345-1348. doi: 10.1007/s10792-016-0384-3. Epub 2016 Nov 8.</t>
  </si>
  <si>
    <t>Methods Mol Biol. 2017;1509:93-113.</t>
  </si>
  <si>
    <t>Methods Mol Biol. 2017;1509:1-10. Review.</t>
  </si>
  <si>
    <t>Am J Ophthalmol. 2017 Feb;174:113-118. doi: 10.1016/j.ajo.2016.10.022. Epub 2016 Nov 5.</t>
  </si>
  <si>
    <t>Retin Cases Brief Rep. 2017 Winter;11 Suppl 1:S219-S225. doi: 10.1097/ICB.0000000000000467. Review.</t>
  </si>
  <si>
    <t>Orbit. 2017 Feb;36(1):55-57. doi: 10.1080/01676830.2016.1243135. Epub 2016 Nov 8.</t>
  </si>
  <si>
    <t>Orbit. 2017 Feb;36(1):52-54. doi: 10.1080/01676830.2016.1243133. Epub 2016 Nov 8.</t>
  </si>
  <si>
    <t>Orbit. 2017 Feb;36(1):1-5. doi: 10.1080/01676830.2016.1243134. Epub 2016 Nov 8.</t>
  </si>
  <si>
    <t>Thyroid. 2017 Feb;27(2):271-278. doi: 10.1089/thy.2016.0397. Epub 2016 Dec 16.</t>
  </si>
  <si>
    <t>Am J Emerg Med. 2017 Jan;35(1):112-116. doi: 10.1016/j.ajem.2016.10.030. Epub 2016 Oct 14.</t>
  </si>
  <si>
    <t>Neurobiol Aging. 2017 Jan;49:198-203. doi: 10.1016/j.neurobiolaging.2016.09.009. Epub 2016 Sep 23.</t>
  </si>
  <si>
    <t>Curr Neurovasc Res. 2017;14(1):46-52. doi: 10.2174/1567202614666161104115440.</t>
  </si>
  <si>
    <t>J Endocrinol Invest. 2017 Apr;40(4):397-407. doi: 10.1007/s40618-016-0575-9. Epub 2016 Nov 7.</t>
  </si>
  <si>
    <t>Diabetes Care. 2017 Jan;40(1):101-108. doi: 10.2337/dc16-1400. Epub 2016 Nov 7.</t>
  </si>
  <si>
    <t>Retina. 2017 Apr;37(4):611-621. doi: 10.1097/IAE.0000000000001374. Review.</t>
  </si>
  <si>
    <t>Retin Cases Brief Rep. 2017 Winter;11 Suppl 1:S121-S123. doi: 10.1097/ICB.0000000000000462.</t>
  </si>
  <si>
    <t>Retin Cases Brief Rep. 2017 Winter;11 Suppl 1:S211-S215. doi: 10.1097/ICB.0000000000000445.</t>
  </si>
  <si>
    <t>Curr Opin Ophthalmol. 2017 Mar;28(2):105-112. doi: 10.1097/ICU.0000000000000345. Review.</t>
  </si>
  <si>
    <t>Curr Opin Ophthalmol. 2017 Jan;28(1):98-103. Review.</t>
  </si>
  <si>
    <t>Curr Opin Ophthalmol. 2017 Jan;28(1):93-97. Review.</t>
  </si>
  <si>
    <t>J Glaucoma. 2017 Apr;26(4):320-327. doi: 10.1097/IJG.0000000000000465.</t>
  </si>
  <si>
    <t>J Glaucoma. 2017 Feb;26(2):126-132. doi: 10.1097/IJG.0000000000000576.</t>
  </si>
  <si>
    <t>Endocrine. 2017 Feb;55(2):478-484. doi: 10.1007/s12020-016-1157-5. Epub 2016 Nov 7.</t>
  </si>
  <si>
    <t>Exp Eye Res. 2017 Jan;154:64-69. doi: 10.1016/j.exer.2016.11.004. Epub 2016 Nov 3.</t>
  </si>
  <si>
    <t>Exp Eye Res. 2017 Jan;154:22-29. doi: 10.1016/j.exer.2016.11.006. Epub 2016 Nov 3.</t>
  </si>
  <si>
    <t>Drug Discov Today. 2017 Feb;22(2):416-423. doi: 10.1016/j.drudis.2016.10.015. Epub 2016 Nov 3. Review.</t>
  </si>
  <si>
    <t>Am J Ophthalmol. 2017 Feb;174:17-22. doi: 10.1016/j.ajo.2016.10.017. Epub 2016 Nov 4.</t>
  </si>
  <si>
    <t>Am J Ophthalmol. 2017 Feb;174:1-8. doi: 10.1016/j.ajo.2016.10.020. Epub 2016 Nov 4.</t>
  </si>
  <si>
    <t>Am J Ophthalmol. 2017 Feb;174:9-16. doi: 10.1016/j.ajo.2016.10.019. Epub 2016 Nov 4.</t>
  </si>
  <si>
    <t>Am J Ophthalmol. 2017 Feb;174:56-67. doi: 10.1016/j.ajo.2016.10.018. Epub 2016 Nov 4.</t>
  </si>
  <si>
    <t>Cont Lens Anterior Eye. 2017 Feb;40(1):15-24. doi: 10.1016/j.clae.2016.10.002. Epub 2016 Nov 3.</t>
  </si>
  <si>
    <t>Eur J Paediatr Neurol. 2017 Mar;21(2):358-366. doi: 10.1016/j.ejpn.2016.10.005. Epub 2016 Oct 25.</t>
  </si>
  <si>
    <t>Neuromuscul Disord. 2017 Jan;27(1):45-49. doi: 10.1016/j.nmd.2016.09.014. Epub 2016 Sep 20.</t>
  </si>
  <si>
    <t>Ophthalmology. 2017 Jan;124(1):36-42. doi: 10.1016/j.ophtha.2016.09.017. Epub 2016 Nov 3.</t>
  </si>
  <si>
    <t>Ophthalmology. 2017 Jan;124(1):43-52. doi: 10.1016/j.ophtha.2016.09.023. Epub 2016 Nov 3.</t>
  </si>
  <si>
    <t>Ophthalmology. 2017 Jan;124(1):118-122. doi: 10.1016/j.ophtha.2016.09.009. Epub 2016 Nov 3.</t>
  </si>
  <si>
    <t>Ophthalmology. 2017 Jan;124(1):123-132. doi: 10.1016/j.ophtha.2016.09.020. Epub 2016 Nov 3. Review.</t>
  </si>
  <si>
    <t>Ophthalmology. 2017 Jan;124(1):61-65. doi: 10.1016/j.ophtha.2016.09.010. Epub 2016 Nov 3.</t>
  </si>
  <si>
    <t>Ophthalmology. 2017 Jan;124(1):66-73. doi: 10.1016/j.ophtha.2016.09.022. Epub 2016 Nov 3.</t>
  </si>
  <si>
    <t>Graefes Arch Clin Exp Ophthalmol. 2017 Mar;255(3):619-625. doi: 10.1007/s00417-016-3536-2. Epub 2016 Nov 5.</t>
  </si>
  <si>
    <t>Graefes Arch Clin Exp Ophthalmol. 2017 Jan;255(1):119-125. doi: 10.1007/s00417-016-3539-z. Epub 2016 Nov 5.</t>
  </si>
  <si>
    <t>Neurol Sci. 2017 Feb;38(2):271-277. doi: 10.1007/s10072-016-2751-2. Epub 2016 Nov 5.</t>
  </si>
  <si>
    <t>J Neural Transm (Vienna). 2017 Feb;124(2):253-257. doi: 10.1007/s00702-016-1641-3. Epub 2016 Nov 5.</t>
  </si>
  <si>
    <t>Med Princ Pract. 2017;26(2):132-138. doi: 10.1159/000453038. Epub 2016 Nov 3.</t>
  </si>
  <si>
    <t>Biochim Biophys Acta. 2017 Feb;1861(2):68-78. doi: 10.1016/j.bbagen.2016.11.001. Epub 2016 Nov 3.</t>
  </si>
  <si>
    <t>Exp Eye Res. 2017 Jan;154:10-21. doi: 10.1016/j.exer.2016.11.002. Epub 2016 Nov 2.</t>
  </si>
  <si>
    <t xml:space="preserve">Arch Soc Esp Oftalmol. 2017 Mar;92(3):112-119. doi: 10.1016/j.oftal.2016.09.005. Epub 2016 Nov 2. English, Spanish. </t>
  </si>
  <si>
    <t>Rheumatol Int. 2017 Apr;37(4):647-656. doi: 10.1007/s00296-016-3593-1. Epub 2016 Nov 4.</t>
  </si>
  <si>
    <t>Graefes Arch Clin Exp Ophthalmol. 2017 Feb;255(2):359-365. doi: 10.1007/s00417-016-3514-8. Epub 2016 Nov 4.</t>
  </si>
  <si>
    <t>Br J Ophthalmol. 2017 Jan;101(1):6-9. doi: 10.1136/bjophthalmol-2016-309531. Epub 2016 Nov 4. Review.</t>
  </si>
  <si>
    <t>Neurobiol Aging. 2017 Jan;49:218.e13-218.e15. doi: 10.1016/j.neurobiolaging.2016.10.002. Epub 2016 Oct 13.</t>
  </si>
  <si>
    <t>Front Biosci (Elite Ed). 2017 Jan 1;9:174-191. Review.</t>
  </si>
  <si>
    <t>Pediatr Res. 2017 Feb;81(2):307-314. doi: 10.1038/pr.2016.230. Epub 2016 Nov 4.</t>
  </si>
  <si>
    <t>Eye (Lond). 2017 Jan;31(1):148-151. doi: 10.1038/eye.2016.226. Epub 2016 Nov 4.</t>
  </si>
  <si>
    <t xml:space="preserve">Eye (Lond). 2017 Feb;31(2):346. doi: 10.1038/eye.2016.245. Epub 2016 Nov 4. No abstract available. </t>
  </si>
  <si>
    <t>Eye (Lond). 2017 Mar;31(3):411-416. doi: 10.1038/eye.2016.231. Epub 2016 Nov 4.</t>
  </si>
  <si>
    <t xml:space="preserve">Eye (Lond). 2017 Feb;31(2):342. doi: 10.1038/eye.2016.238. Epub 2016 Nov 4. No abstract available. </t>
  </si>
  <si>
    <t xml:space="preserve">Eye (Lond). 2017 Feb;31(2):342-345. doi: 10.1038/eye.2016.233. Epub 2016 Nov 4. No abstract available. </t>
  </si>
  <si>
    <t>Eye (Lond). 2017 Mar;31(3):395-405. doi: 10.1038/eye.2016.219. Epub 2016 Nov 4.</t>
  </si>
  <si>
    <t>Eye (Lond). 2017 Mar;31(3):417-421. doi: 10.1038/eye.2016.240. Epub 2016 Nov 4.</t>
  </si>
  <si>
    <t xml:space="preserve">Eye (Lond). 2017 Feb;31(2):345-346. doi: 10.1038/eye.2016.242. Epub 2016 Nov 4. No abstract available. </t>
  </si>
  <si>
    <t>Eye (Lond). 2017 Mar;31(3):406-410. doi: 10.1038/eye.2016.222. Epub 2016 Nov 4.</t>
  </si>
  <si>
    <t xml:space="preserve">Clin Exp Optom. 2017 Jul;100(4):388-391. doi: 10.1111/cxo.12491. Epub 2016 Nov 3. No abstract available. </t>
  </si>
  <si>
    <t>Clin Exp Optom. 2017 May;100(3):203-207. doi: 10.1111/cxo.12497. Epub 2016 Nov 3. Review.</t>
  </si>
  <si>
    <t xml:space="preserve">Clin Exp Optom. 2017 Jul;100(4):396-398. doi: 10.1111/cxo.12492. Epub 2016 Nov 3. No abstract available. </t>
  </si>
  <si>
    <t>Mov Disord. 2017 Jan;32(1):134-140. doi: 10.1002/mds.26844. Epub 2016 Nov 3.</t>
  </si>
  <si>
    <t>Ophthal Plast Reconstr Surg. 2017 Jul/Aug;33(4):233-236. doi: 10.1097/IOP.0000000000000816.</t>
  </si>
  <si>
    <t>Ophthal Plast Reconstr Surg. 2017 Jan/Feb;33(1):72-73. doi: 10.1097/IOP.0000000000000817.</t>
  </si>
  <si>
    <t>Ophthal Plast Reconstr Surg. 2017 Mar/Apr;33(2):144-146. doi: 10.1097/IOP.0000000000000814.</t>
  </si>
  <si>
    <t>Ophthal Plast Reconstr Surg. 2017 Jul/Aug;33(4):e101-e102. doi: 10.1097/IOP.0000000000000809.</t>
  </si>
  <si>
    <t>J Glaucoma. 2017 Feb;26(2):159-165. doi: 10.1097/IJG.0000000000000575.</t>
  </si>
  <si>
    <t>J Glaucoma. 2017 Feb;26(2):153-158. doi: 10.1097/IJG.0000000000000579.</t>
  </si>
  <si>
    <t>J Glaucoma. 2017 Feb;26(2):113-118. doi: 10.1097/IJG.0000000000000577.</t>
  </si>
  <si>
    <t>J Glaucoma. 2017 Mar;26(3):208-215. doi: 10.1097/IJG.0000000000000572.</t>
  </si>
  <si>
    <t>J Glaucoma. 2017 Feb;26(2):e82-e83. doi: 10.1097/IJG.0000000000000568.</t>
  </si>
  <si>
    <t>Cornea. 2017 Mar;36(3):280-283. doi: 10.1097/ICO.0000000000001072.</t>
  </si>
  <si>
    <t>Cornea. 2017 Mar;36(3):300-303. doi: 10.1097/ICO.0000000000001068.</t>
  </si>
  <si>
    <t>Cornea. 2017 Jan;36(1):44-47.</t>
  </si>
  <si>
    <t>Cornea. 2017 Jan;36(1):1-6.</t>
  </si>
  <si>
    <t>Cornea. 2017 Jan;36(1):37-39.</t>
  </si>
  <si>
    <t>Cornea. 2017 Jan;36(1):17-20.</t>
  </si>
  <si>
    <t>Optom Vis Sci. 2017 Feb;94(2):239-245. doi: 10.1097/OPX.0000000000001018.</t>
  </si>
  <si>
    <t>Optom Vis Sci. 2017 Feb;94(2):229-238. doi: 10.1097/OPX.0000000000001013.</t>
  </si>
  <si>
    <t>Optom Vis Sci. 2017 Feb;94(2):166-173. doi: 10.1097/OPX.0000000000001012.</t>
  </si>
  <si>
    <t>Br J Ophthalmol. 2017 Jul;101(7):874-878. doi: 10.1136/bjophthalmol-2016-308948. Epub 2016 Nov 3.</t>
  </si>
  <si>
    <t>Br J Ophthalmol. 2017 Jul;101(7):926-932. doi: 10.1136/bjophthalmol-2016-309498. Epub 2016 Nov 3.</t>
  </si>
  <si>
    <t>J Radiat Res. 2017 May 1;58(3):386-396. doi: 10.1093/jrr/rrw104.</t>
  </si>
  <si>
    <t>J AAPOS. 2017 Feb;21(1):64-66. doi: 10.1016/j.jaapos.2016.08.009. Epub 2016 Oct 31.</t>
  </si>
  <si>
    <t>Biochem Biophys Res Commun. 2017 Jan 1;482(1):81-86. doi: 10.1016/j.bbrc.2016.10.140. Epub 2016 Oct 31.</t>
  </si>
  <si>
    <t>Am J Ophthalmol. 2017 Feb;174:76-84. doi: 10.1016/j.ajo.2016.10.012. Epub 2016 Nov 1.</t>
  </si>
  <si>
    <t>J Clin Endocrinol Metab. 2017 Feb 1;102(2):652-660. doi: 10.1210/jc.2016-2625.</t>
  </si>
  <si>
    <t>Parasitol Int. 2017 Feb;66(1):930-932. doi: 10.1016/j.parint.2016.10.017. Epub 2016 Oct 26. Review.</t>
  </si>
  <si>
    <t>Acta Ophthalmol. 2017 May;95(3):299-306. doi: 10.1111/aos.13310. Epub 2016 Nov 3.</t>
  </si>
  <si>
    <t>Pediatr Blood Cancer. 2017 Apr;64(4). doi: 10.1002/pbc.26279. Epub 2016 Nov 3.</t>
  </si>
  <si>
    <t>Pediatr Blood Cancer. 2017 Apr;64(4). doi: 10.1002/pbc.26296. Epub 2016 Nov 3.</t>
  </si>
  <si>
    <t>Acta Ophthalmol. 2017 Sep;95(6):e453-e461. doi: 10.1111/aos.13154. Epub 2016 Nov 3.</t>
  </si>
  <si>
    <t>Br J Ophthalmol. 2017 Jul;101(7):955-959. doi: 10.1136/bjophthalmol-2016-309237. Epub 2016 Oct 28.</t>
  </si>
  <si>
    <t>Acta Neuropathol. 2017 Jan;133(1):43-60. doi: 10.1007/s00401-016-1627-0. Epub 2016 Oct 11.</t>
  </si>
  <si>
    <t>Ann Med. 2017 Mar;49(2):106-116. doi: 10.1080/07853890.2016.1231932. Epub 2016 Nov 3. Review.</t>
  </si>
  <si>
    <t>Clin Exp Optom. 2017 Jan;100(1):3-19. doi: 10.1111/cxo.12487. Epub 2016 Nov 2. Review.</t>
  </si>
  <si>
    <t>Retina. 2017 Jul;37(7):1345-1351. doi: 10.1097/IAE.0000000000001364.</t>
  </si>
  <si>
    <t>Adv Neonatal Care. 2017 Apr;17(2):E3-E9. doi: 10.1097/ANC.0000000000000357.</t>
  </si>
  <si>
    <t>Semin Ophthalmol. 2017;32(1):144-152. doi: 10.1080/08820538.2016.1228412. Epub 2016 Nov 2. Review.</t>
  </si>
  <si>
    <t>Semin Ophthalmol. 2017;32(1):75-81. doi: 10.1080/08820538.2016.1228402. Epub 2016 Nov 2. Review.</t>
  </si>
  <si>
    <t>Acta Ophthalmol. 2017 Aug;95(5):e354-e360. doi: 10.1111/aos.13288. Epub 2016 Nov 2.</t>
  </si>
  <si>
    <t>Acta Ophthalmol. 2017 Sep;95(6):e486-e494. doi: 10.1111/aos.13298. Epub 2016 Nov 2.</t>
  </si>
  <si>
    <t>Dev Neurobiol. 2017 Mar;77(3):300-313. doi: 10.1002/dneu.22467.</t>
  </si>
  <si>
    <t>Hum Mutat. 2017 Feb;38(2):169-179. doi: 10.1002/humu.23141. Epub 2016 Nov 21.</t>
  </si>
  <si>
    <t>Acta Neurol Belg. 2017 Mar;117(1):67-74. doi: 10.1007/s13760-016-0714-2. Epub 2016 Nov 1.</t>
  </si>
  <si>
    <t>Rheumatology (Oxford). 2017 Jan;56(1):121-128. doi: 10.1093/rheumatology/kew377. Epub 2016 Nov 1.</t>
  </si>
  <si>
    <t>Rheumatology (Oxford). 2017 Feb;56(2):303-312. doi: 10.1093/rheumatology/kew360. Epub 2016 Nov 1.</t>
  </si>
  <si>
    <t>Cont Lens Anterior Eye. 2017 Feb;40(1):3-14. doi: 10.1016/j.clae.2016.10.001. Epub 2016 Oct 29. Review.</t>
  </si>
  <si>
    <t>J Eur Acad Dermatol Venereol. 2017 Apr;31(4):717-723. doi: 10.1111/jdv.14012. Epub 2016 Nov 2.</t>
  </si>
  <si>
    <t>Optom Vis Sci. 2017 Feb;94(2):270-276. doi: 10.1097/OPX.0000000000001011.</t>
  </si>
  <si>
    <t>Clin Exp Optom. 2017 Mar;100(2):107-127. doi: 10.1111/cxo.12488. Epub 2016 Nov 1. Review.</t>
  </si>
  <si>
    <t>Am J Trop Med Hyg. 2017 Jan 11;96(1):197-199. doi: 10.4269/ajtmh.16-0389. Epub 2016 Oct 31.</t>
  </si>
  <si>
    <t>Retina. 2017 Aug;37(8):1562-1567. doi: 10.1097/IAE.0000000000001380.</t>
  </si>
  <si>
    <t>Retina. 2017 Jul;37(7):1229-1235. doi: 10.1097/IAE.0000000000001361.</t>
  </si>
  <si>
    <t>Retina. 2017 Jul;37(7):1383-1392. doi: 10.1097/IAE.0000000000001373.</t>
  </si>
  <si>
    <t>Retina. 2017 Jul;37(7):1252-1260. doi: 10.1097/IAE.0000000000001371.</t>
  </si>
  <si>
    <t>Retina. 2017 Jul;37(7):1320-1328. doi: 10.1097/IAE.0000000000001370.</t>
  </si>
  <si>
    <t>Retina. 2017 Aug;37(8):1508-1515. doi: 10.1097/IAE.0000000000001383.</t>
  </si>
  <si>
    <t>Retina. 2017 Jul;37(7):1277-1286. doi: 10.1097/IAE.0000000000001363.</t>
  </si>
  <si>
    <t>J Alzheimers Dis. 2017;55(3):1083-1099.</t>
  </si>
  <si>
    <t>Retina. 2017 Aug;37(8):1499-1507. doi: 10.1097/IAE.0000000000001385.</t>
  </si>
  <si>
    <t>Retina. 2017 Aug;37(8):1516-1522. doi: 10.1097/IAE.0000000000001384.</t>
  </si>
  <si>
    <t>J Neuroophthalmol. 2017 Jun;37(2):166-171. doi: 10.1097/WNO.0000000000000462.</t>
  </si>
  <si>
    <t>Lupus. 2017 Jun;26(7):690-697. doi: 10.1177/0961203316674819. Epub 2016 Oct 26.</t>
  </si>
  <si>
    <t>Exp Biol Med (Maywood). 2017 Jan;242(1):1-7. Epub 2016 Oct 20. Review.</t>
  </si>
  <si>
    <t>J Am Coll Nutr. 2017 Jan;36(1):38-43. doi: 10.1080/07315724.2016.1170643. Epub 2016 Oct 31.</t>
  </si>
  <si>
    <t>Eur J Neurol. 2017 Jan;24(1):130-136. doi: 10.1111/ene.13164. Epub 2016 Oct 31.</t>
  </si>
  <si>
    <t>Acta Paediatr. 2017 Feb;106(2):268-273. doi: 10.1111/apa.13650. Epub 2016 Nov 24.</t>
  </si>
  <si>
    <t>Graefes Arch Clin Exp Ophthalmol. 2017 Apr;255(4):691-697. doi: 10.1007/s00417-016-3535-3. Epub 2016 Oct 29.</t>
  </si>
  <si>
    <t>Graefes Arch Clin Exp Ophthalmol. 2017 Jan;255(1):189-195. doi: 10.1007/s00417-016-3529-1. Epub 2016 Oct 29.</t>
  </si>
  <si>
    <t>Graefes Arch Clin Exp Ophthalmol. 2017 Jan;255(1):197-205. doi: 10.1007/s00417-016-3524-6. Epub 2016 Oct 28.</t>
  </si>
  <si>
    <t>Graefes Arch Clin Exp Ophthalmol. 2017 Mar;255(3):607-612. doi: 10.1007/s00417-016-3516-6. Epub 2016 Oct 28.</t>
  </si>
  <si>
    <t>Parasitol Res. 2017 Jan;116(1):387-397. Epub 2016 Oct 28.</t>
  </si>
  <si>
    <t>Clin Exp Optom. 2017 May;100(3):278-284. doi: 10.1111/cxo.12475. Epub 2016 Oct 30.</t>
  </si>
  <si>
    <t>Jpn J Infect Dis. 2017 May 24;70(3):314-316. doi: 10.7883/yoken.JJID.2016.330. Epub 2016 Oct 31.</t>
  </si>
  <si>
    <t>Ann Rheum Dis. 2017 Jan;76(1):9-16. doi: 10.1136/annrheumdis-2016-210571. Epub 2016 Oct 26.</t>
  </si>
  <si>
    <t>Am J Ophthalmol. 2017 Feb;174:42-55. doi: 10.1016/j.ajo.2016.10.005. Epub 2016 Oct 26.</t>
  </si>
  <si>
    <t>Am J Ophthalmol. 2017 Feb;174:33-41. doi: 10.1016/j.ajo.2016.10.006. Epub 2016 Oct 26. Review.</t>
  </si>
  <si>
    <t>Br J Ophthalmol. 2017 Jul;101(7):965-969. doi: 10.1136/bjophthalmol-2016-309016. Epub 2016 Oct 28.</t>
  </si>
  <si>
    <t>Br J Ophthalmol. 2017 Jul;101(7):946-950. doi: 10.1136/bjophthalmol-2016-309526. Epub 2016 Oct 28.</t>
  </si>
  <si>
    <t>Br J Ophthalmol. 2017 Jul;101(7):862-867. doi: 10.1136/bjophthalmol-2016-309736. Epub 2016 Oct 28.</t>
  </si>
  <si>
    <t>World Neurosurg. 2017 Jan;97:751.e1-751.e6. doi: 10.1016/j.wneu.2016.10.083. Epub 2016 Oct 25. Review.</t>
  </si>
  <si>
    <t>Am J Ophthalmol. 2017 Feb;174:104-112. doi: 10.1016/j.ajo.2016.10.010. Epub 2016 Oct 25.</t>
  </si>
  <si>
    <t>Am J Ophthalmol. 2017 Feb;174:119-125. doi: 10.1016/j.ajo.2016.10.007. Epub 2016 Oct 25.</t>
  </si>
  <si>
    <t>Am J Ophthalmol. 2017 Mar;175:194-200. doi: 10.1016/j.ajo.2016.10.009. Epub 2016 Oct 25.</t>
  </si>
  <si>
    <t>Accid Anal Prev. 2017 Sep;106:492-497. doi: 10.1016/j.aap.2016.10.021. Epub 2016 Oct 25.</t>
  </si>
  <si>
    <t>Ophthal Plast Reconstr Surg. 2017 Jul/Aug;33(4):e80-e82. doi: 10.1097/IOP.0000000000000783.</t>
  </si>
  <si>
    <t>Semin Ophthalmol. 2017;32(1):86-90. doi: 10.1080/08820538.2016.1228406. Epub 2016 Oct 28. Review.</t>
  </si>
  <si>
    <t>Semin Ophthalmol. 2017;32(1):29-35. doi: 10.1080/08820538.2016.1228396. Epub 2016 Oct 28. Review.</t>
  </si>
  <si>
    <t>Semin Ophthalmol. 2017;32(1):111-115. doi: 10.1080/08820538.2016.1228400. Epub 2016 Oct 28. Review.</t>
  </si>
  <si>
    <t xml:space="preserve">Head Neck. 2017 Jan;39(1):122-127. doi: 10.1002/hed.24544. Epub 2016 Oct 28. Erratum in: Head Neck. 2017 Jul;39(7):1482. </t>
  </si>
  <si>
    <t>Ophthal Plast Reconstr Surg. 2017 Jul/Aug;33(4):e92-e94. doi: 10.1097/IOP.0000000000000801.</t>
  </si>
  <si>
    <t>Ophthal Plast Reconstr Surg. 2017 Jul/Aug;33(4):e88-e92. doi: 10.1097/IOP.0000000000000798.</t>
  </si>
  <si>
    <t>Curr Eye Res. 2017 May;42(5):661-665. doi: 10.1080/02713683.2016.1233985. Epub 2016 Oct 28.</t>
  </si>
  <si>
    <t>Curr Eye Res. 2017 May;42(5):666-671. doi: 10.1080/02713683.2016.1233986. Epub 2016 Oct 28.</t>
  </si>
  <si>
    <t>Eur J Ophthalmol. 2017 Jun 26;27(4):411-416. doi: 10.5301/ejo.5000892. Epub 2016 Oct 27.</t>
  </si>
  <si>
    <t>Eur J Ophthalmol. 2017 Mar 10;27(2):122-128. doi: 10.5301/ejo.5000883. Epub 2016 Oct 27.</t>
  </si>
  <si>
    <t>Eur J Ophthalmol. 2017 Mar 10;27(2):115-121. doi: 10.5301/ejo.5000884. Epub 2016 Sep 27. Review.</t>
  </si>
  <si>
    <t>Eur J Ophthalmol. 2017 May 11;27(3):346-351. doi: 10.5301/ejo.5000887. Epub 2016 Oct 22.</t>
  </si>
  <si>
    <t>Eur J Ophthalmol. 2017 Jan 19;27(1):74-79. doi: 10.5301/ejo.5000880. Epub 2016 Oct 27.</t>
  </si>
  <si>
    <t>Eur J Ophthalmol. 2017 May 11;27(3):367-371. doi: 10.5301/ejo.5000894. Epub 2016 Oct 22.</t>
  </si>
  <si>
    <t xml:space="preserve">Eur J Ophthalmol. 2017 Mar 10;27(2):e59. doi: 10.5301/ejo.5000895. No abstract available. </t>
  </si>
  <si>
    <t>Eur J Ophthalmol. 2017 Jun 26;27(4):402-406. doi: 10.5301/ejo.5000881. Epub 2016 Oct 27.</t>
  </si>
  <si>
    <t>J Med Genet. 2017 Mar;54(3):202-211. doi: 10.1136/jmedgenet-2016-104083. Epub 2016 Oct 27.</t>
  </si>
  <si>
    <t>Eur J Pharm Biopharm. 2017 Jan;110:58-69. doi: 10.1016/j.ejpb.2016.10.013. Epub 2016 Oct 24. Review.</t>
  </si>
  <si>
    <t>J Proteomics. 2017 Jan 30;152:13-21. doi: 10.1016/j.jprot.2016.10.009. Epub 2016 Oct 24.</t>
  </si>
  <si>
    <t>World Neurosurg. 2017 Feb;98:182-188. doi: 10.1016/j.wneu.2016.10.082. Epub 2016 Oct 24.</t>
  </si>
  <si>
    <t>J Stroke Cerebrovasc Dis. 2017 Jan;26(1):e12-e13. doi: 10.1016/j.jstrokecerebrovasdis.2016.09.039. Epub 2016 Oct 24.</t>
  </si>
  <si>
    <t>Eur J Ophthalmol. 2017 Mar 10;27(2):240-248. doi: 10.5301/ejo.5000879. Epub 2016 Oct 21.</t>
  </si>
  <si>
    <t xml:space="preserve">Eur J Ophthalmol. 2017 May 11;27(3):e104-e105. doi: 10.5301/ejo.5000898. No abstract available. </t>
  </si>
  <si>
    <t>Eur J Ophthalmol. 2017 Jan 19;27(1):e1-e4. doi: 10.5301/ejo.5000893.</t>
  </si>
  <si>
    <t>Int J Biol Macromol. 2017 Jan;94(Pt A):355-363. doi: 10.1016/j.ijbiomac.2016.10.035. Epub 2016 Oct 17.</t>
  </si>
  <si>
    <t>Eur J Ophthalmol. 2017 May 11;27(3):342-345. doi: 10.5301/ejo.5000861. Epub 2016 Oct 3.</t>
  </si>
  <si>
    <t>Eur J Ophthalmol. 2017 May 11;27(3):308-311. doi: 10.5301/ejo.5000890. Epub 2016 Oct 8.</t>
  </si>
  <si>
    <t>Eur J Ophthalmol. 2017 Jun 26;27(4):470-475. doi: 10.5301/ejo.5000886. Epub 2016 Oct 13.</t>
  </si>
  <si>
    <t>Eur J Ophthalmol. 2017 May 11;27(3):278-280. doi: 10.5301/ejo.5000885. Epub 2016 Oct 3.</t>
  </si>
  <si>
    <t>Allergy. 2017 Apr;72(4):636-644. doi: 10.1111/all.13056. Epub 2016 Oct 28.</t>
  </si>
  <si>
    <t>J Eur Acad Dermatol Venereol. 2017 Mar;31(3):405-413. doi: 10.1111/jdv.13977. Epub 2016 Oct 28. Review.</t>
  </si>
  <si>
    <t>Eur J Ophthalmol. 2017 Mar 10;27(2):205-209. doi: 10.5301/ejo.5000865. Epub 2016 Sep 13.</t>
  </si>
  <si>
    <t>Eur J Ophthalmol. 2017 Mar 10;27(2):196-200. doi: 10.5301/ejo.5000860. Epub 2016 Sep 17.</t>
  </si>
  <si>
    <t>Eur J Ophthalmol. 2017 Jan 19;27(1):67-73. doi: 10.5301/ejo.5000866. Epub 2016 Sep 13.</t>
  </si>
  <si>
    <t>Eur J Ophthalmol. 2017 May 11;27(3):295-300. doi: 10.5301/ejo.5000867. Epub 2016 Sep 13.</t>
  </si>
  <si>
    <t>Eur J Ophthalmol. 2017 May 11;27(3):289-294. doi: 10.5301/ejo.5000859. Epub 2016 Sep 7.</t>
  </si>
  <si>
    <t>Eur J Ophthalmol. 2017 Mar 10;27(2):215-219. doi: 10.5301/ejo.5000863. Epub 2016 Sep 7.</t>
  </si>
  <si>
    <t>Eur J Ophthalmol. 2017 May 11;27(3):382-385. doi: 10.5301/ejo.5000868. Epub 2016 Sep 13.</t>
  </si>
  <si>
    <t>Eur J Ophthalmol. 2017 Mar 10;27(2):226-230. doi: 10.5301/ejo.5000856. Epub 2016 Sep 9.</t>
  </si>
  <si>
    <t>Eur J Ophthalmol. 2017 Mar 10;27(2):185-189. doi: 10.5301/ejo.5000862. Epub 2016 Sep 17.</t>
  </si>
  <si>
    <t>Eur J Ophthalmol. 2017 Mar 10;27(2):231-234. doi: 10.5301/ejo.5000857. Epub 2016 Sep 9.</t>
  </si>
  <si>
    <t>Eur J Ophthalmol. 2017 May 11;27(3):363-366. doi: 10.5301/ejo.5000855. Epub 2016 Sep 7.</t>
  </si>
  <si>
    <t>Eur J Ophthalmol. 2017 May 11;27(3):372-378. doi: 10.5301/ejo.5000864. Epub 2016 Aug 24.</t>
  </si>
  <si>
    <t>Eur J Ophthalmol. 2017 May 11;27(3):312-318. doi: 10.5301/ejo.5000851. Epub 2016 Aug 10.</t>
  </si>
  <si>
    <t>Eur J Ophthalmol. 2017 Mar 10;27(2):129-134. doi: 10.5301/ejo.5000850. Epub 2016 Aug 8.</t>
  </si>
  <si>
    <t>Br J Ophthalmol. 2017 Jan;101(1):25-30. doi: 10.1136/bjophthalmol-2016-308823. Epub 2016 Aug 4. Review.</t>
  </si>
  <si>
    <t>Eur J Ophthalmol. 2017 Mar 10;27(2):141-152. doi: 10.5301/ejo.5000835. Epub 2016 Jul 23.</t>
  </si>
  <si>
    <t>Eur J Ophthalmol. 2017 May 11;27(3):281-284. doi: 10.5301/ejo.5000827. Epub 2016 Jul 16.</t>
  </si>
  <si>
    <t>Eur J Ophthalmol. 2017 Mar 10;27(2):190-195. doi: 10.5301/ejo.5000843. Epub 2016 Jul 16.</t>
  </si>
  <si>
    <t>Eur J Ophthalmol. 2017 Mar 10;27(2):153-159. doi: 10.5301/ejo.5000849. Epub 2016 Jul 18.</t>
  </si>
  <si>
    <t>Eur J Ophthalmol. 2017 Mar 10;27(2):160-163. doi: 10.5301/ejo.5000826. Epub 2016 Jul 16.</t>
  </si>
  <si>
    <t>Eur J Ophthalmol. 2017 Mar 10;27(2):210-214. doi: 10.5301/ejo.5000838. Epub 2016 Jul 18.</t>
  </si>
  <si>
    <t>Eur J Ophthalmol. 2017 May 11;27(3):331-335. doi: 10.5301/ejo.5000834. Epub 2016 Jul 18.</t>
  </si>
  <si>
    <t>Eur J Ophthalmol. 2017 Jan 19;27(1):1-9. doi: 10.5301/ejo.5000836. Epub 2016 Jul 20.</t>
  </si>
  <si>
    <t>Eur J Ophthalmol. 2017 Mar 10;27(2):174-178. doi: 10.5301/ejo.5000832. Epub 2016 Jul 16.</t>
  </si>
  <si>
    <t>Eur J Ophthalmol. 2017 May 11;27(3):319-325. doi: 10.5301/ejo.5000848. Epub 2016 Jul 20.</t>
  </si>
  <si>
    <t>Eur J Ophthalmol. 2017 Mar 10;27(2):164-168. doi: 10.5301/ejo.5000831. Epub 2016 Jul 18.</t>
  </si>
  <si>
    <t>Eur J Ophthalmol. 2017 Jan 19;27(1):21-25. doi: 10.5301/ejo.5000818. Epub 2016 Jul 12.</t>
  </si>
  <si>
    <t>Eur J Ophthalmol. 2017 Mar 10;27(2):135-140. doi: 10.5301/ejo.5000773. Epub 2016 Jul 12.</t>
  </si>
  <si>
    <t>Eur J Ophthalmol. 2017 Mar 10;27(2):169-173. doi: 10.5301/ejo.5000824. Epub 2016 Jul 11.</t>
  </si>
  <si>
    <t>Eur J Ophthalmol. 2017 Jan 19;27(1):45-48. doi: 10.5301/ejo.5000823. Epub 2016 Jun 23.</t>
  </si>
  <si>
    <t>Eur J Ophthalmol. 2017 Jan 19;27(1):10-15. doi: 10.5301/ejo.5000817. Epub 2016 Jun 6.</t>
  </si>
  <si>
    <t>Eur J Ophthalmol. 2017 Jan 19;27(1):93-97. doi: 10.5301/ejo.5000815. Epub 2016 Jun 6.</t>
  </si>
  <si>
    <t>Eur J Ophthalmol. 2017 Jan 19;27(1):80-85. doi: 10.5301/ejo.5000822. Epub 2016 Jun 10.</t>
  </si>
  <si>
    <t>Eur J Ophthalmol. 2017 Jan 19;27(1):98-103. doi: 10.5301/ejo.5000819. Epub 2016 Jun 8.</t>
  </si>
  <si>
    <t>Eur J Ophthalmol. 2017 Jan 19;27(1):62-66. doi: 10.5301/ejo.5000809. Epub 2016 May 26.</t>
  </si>
  <si>
    <t>Eur J Ophthalmol. 2017 Jan 19;27(1):104-108. doi: 10.5301/ejo.5000801. Epub 2016 May 13.</t>
  </si>
  <si>
    <t>Eur J Ophthalmol. 2017 Jan 19;27(1):86-92. doi: 10.5301/ejo.5000807. Epub 2016 May 17.</t>
  </si>
  <si>
    <t>Eur J Ophthalmol. 2017 Jan 19;27(1):55-61. doi: 10.5301/ejo.5000806. Epub 2016 May 16.</t>
  </si>
  <si>
    <t>Eur J Ophthalmol. 2017 Jan 19;27(1):49-54. doi: 10.5301/ejo.5000804. Epub 2016 May 16.</t>
  </si>
  <si>
    <t>Mov Disord. 2017 Jan;32(1):124-133. doi: 10.1002/mds.26834. Epub 2016 Oct 27.</t>
  </si>
  <si>
    <t>Pharmacoeconomics. 2017 Feb;35(2):237-248. doi: 10.1007/s40273-016-0459-z.</t>
  </si>
  <si>
    <t>Handb Exp Pharmacol. 2017;240:309-336. doi: 10.1007/164_2016_1. Review.</t>
  </si>
  <si>
    <t>Jpn J Ophthalmol. 2017 Jan;61(1):1-20. doi: 10.1007/s10384-016-0474-9. Epub 2016 Oct 27. Review.</t>
  </si>
  <si>
    <t>J Neuroophthalmol. 2017 Dec;37(4):365-368. doi: 10.1097/WNO.0000000000000460.</t>
  </si>
  <si>
    <t>J Neuroophthalmol. 2017 Jun;37(2):126-132. doi: 10.1097/WNO.0000000000000457.</t>
  </si>
  <si>
    <t>Semin Ophthalmol. 2017;32(1):134-143. doi: 10.1080/08820538.2016.1228415. Epub 2016 Oct 27. Review.</t>
  </si>
  <si>
    <t>Semin Ophthalmol. 2017;32(1):52-55. doi: 10.1080/08820538.2016.1228416. Epub 2016 Oct 27. Review.</t>
  </si>
  <si>
    <t>Graefes Arch Clin Exp Ophthalmol. 2017 Feb;255(2):407-412. doi: 10.1007/s00417-016-3526-4. Epub 2016 Oct 26.</t>
  </si>
  <si>
    <t xml:space="preserve">Graefes Arch Clin Exp Ophthalmol. 2017 Jan;255(1):141-151. doi: 10.1007/s00417-016-3513-9. Epub 2016 Oct 26. Erratum in: Graefes Arch Clin Exp Ophthalmol. 2017 Feb;255 (2):433. </t>
  </si>
  <si>
    <t>Graefes Arch Clin Exp Ophthalmol. 2017 Mar;255(3):519-527. doi: 10.1007/s00417-016-3496-6. Epub 2016 Oct 26.</t>
  </si>
  <si>
    <t>Exp Brain Res. 2017 Feb;235(2):471-480. doi: 10.1007/s00221-016-4808-0. Epub 2016 Oct 26.</t>
  </si>
  <si>
    <t>Prog Retin Eye Res. 2017 Jan;56:148-165. doi: 10.1016/j.preteyeres.2016.10.002. Epub 2016 Oct 23. Review.</t>
  </si>
  <si>
    <t>Behav Brain Res. 2017 Jan 15;317:515-521. doi: 10.1016/j.bbr.2016.09.060. Epub 2016 Sep 28.</t>
  </si>
  <si>
    <t>Eur J Neurol. 2017 Jan;24(1):219-226. doi: 10.1111/ene.13186. Epub 2016 Oct 26.</t>
  </si>
  <si>
    <t>Graefes Arch Clin Exp Ophthalmol. 2017 Jan;255(1):91-97. doi: 10.1007/s00417-016-3520-x. Epub 2016 Oct 25.</t>
  </si>
  <si>
    <t>J Pediatr Ophthalmol Strabismus. 2017 Jan 1;54(1):52-58. doi: 10.3928/01913913-20160929-01. Epub 2016 Oct 26.</t>
  </si>
  <si>
    <t>J Pediatr Ophthalmol Strabismus. 2017 Jan 1;54(1):22-30. doi: 10.3928/01913913-20160926-02. Epub 2016 Oct 26.</t>
  </si>
  <si>
    <t>J Pediatr Ophthalmol Strabismus. 2017 Jan 1;54(1):39-42. doi: 10.3928/01913913-20160831-03. Epub 2016 Oct 26.</t>
  </si>
  <si>
    <t>J Pediatr Ophthalmol Strabismus. 2017 Mar 1;54(2):97-102. doi: 10.3928/01913913-20160926-01. Epub 2016 Oct 26.</t>
  </si>
  <si>
    <t>Clin Exp Rheumatol. 2017 Mar-Apr;35(2):234-240. Epub 2016 Oct 21.</t>
  </si>
  <si>
    <t>Acta Ophthalmol. 2017 Jun;95(4):e291-e296. doi: 10.1111/aos.13296. Epub 2016 Oct 26.</t>
  </si>
  <si>
    <t>Eur J Endocrinol. 2017 Jan;176(1):87-97. Epub 2016 Oct 25. Review.</t>
  </si>
  <si>
    <t>Semin Ophthalmol. 2017;32(1):104-110. doi: 10.1080/08820538.2016.1228414. Epub 2016 Oct 26. Review.</t>
  </si>
  <si>
    <t>Semin Ophthalmol. 2017;32(1):125-133. doi: 10.1080/08820538.2016.1228417. Epub 2016 Oct 26. Review.</t>
  </si>
  <si>
    <t>Clin Exp Rheumatol. 2017 Jan-Feb;35(1):129-136. Epub 2016 Oct 7.</t>
  </si>
  <si>
    <t>Surv Ophthalmol. 2017 Jan - Feb;62(1):58-69. doi: 10.1016/j.survophthal.2016.07.003. Epub 2016 Aug 1. Review.</t>
  </si>
  <si>
    <t>Surv Ophthalmol. 2017 Jan - Feb;62(1):89-95. doi: 10.1016/j.survophthal.2016.07.002. Epub 2016 Aug 1. Review.</t>
  </si>
  <si>
    <t>Retin Cases Brief Rep. 2017 Winter;11 Suppl 1:S94-S97. doi: 10.1097/ICB.0000000000000425.</t>
  </si>
  <si>
    <t>Retina. 2017 Mar;37(3):436-443. doi: 10.1097/IAE.0000000000001199.</t>
  </si>
  <si>
    <t>Otol Neurotol. 2017 Jan;38(1):110-113.</t>
  </si>
  <si>
    <t>Retina. 2017 Jul;37(7):1236-1245. doi: 10.1097/IAE.0000000000001350.</t>
  </si>
  <si>
    <t>Retina. 2017 Jul;37(7):1246-1251. doi: 10.1097/IAE.0000000000001358.</t>
  </si>
  <si>
    <t>Optom Vis Sci. 2017 Feb;94(2):265-269. doi: 10.1097/OPX.0000000000001015.</t>
  </si>
  <si>
    <t>Acta Ophthalmol. 2017 Aug;95(5):e361-e365. doi: 10.1111/aos.13280. Epub 2016 Oct 25.</t>
  </si>
  <si>
    <t>Acta Ophthalmol. 2017 May;95(3):e197-e205. doi: 10.1111/aos.13238. Epub 2016 Oct 25.</t>
  </si>
  <si>
    <t>Acta Ophthalmol. 2017 May;95(3):281-287. doi: 10.1111/aos.13290. Epub 2016 Oct 25.</t>
  </si>
  <si>
    <t>Acta Ophthalmol. 2017 Nov;95(7):e582-e586. doi: 10.1111/aos.13300. Epub 2016 Oct 24.</t>
  </si>
  <si>
    <t>Acta Ophthalmol. 2017 Mar;95(2):e144-e151. doi: 10.1111/aos.13231. Epub 2016 Oct 25.</t>
  </si>
  <si>
    <t>Apoptosis. 2017 Jan;22(1):72-85. doi: 10.1007/s10495-016-1318-2.</t>
  </si>
  <si>
    <t>World Neurosurg. 2017 Jan;97:557-564. doi: 10.1016/j.wneu.2016.10.080. Epub 2016 Oct 21.</t>
  </si>
  <si>
    <t>Menopause. 2017 Feb;24(2):150-156. doi: 10.1097/GME.0000000000000741.</t>
  </si>
  <si>
    <t>Matrix Biol. 2017 Jan;57-58:55-75. doi: 10.1016/j.matbio.2016.10.002. Epub 2016 Oct 13. Review.</t>
  </si>
  <si>
    <t>Clin Otolaryngol. 2017 Jun;42(3):550-556. doi: 10.1111/coa.12767. Epub 2016 Oct 24.</t>
  </si>
  <si>
    <t>Oncotarget. 2017 May 2;8(18):29751-29759. doi: 10.18632/oncotarget.12777.</t>
  </si>
  <si>
    <t>Optom Vis Sci. 2017 Feb;94(2):260-264. doi: 10.1097/OPX.0000000000001000.</t>
  </si>
  <si>
    <t>Melanoma Res. 2017 Apr;27(2):152-154. doi: 10.1097/CMR.0000000000000310.</t>
  </si>
  <si>
    <t>IEEE Trans Neural Syst Rehabil Eng. 2017 Jul;25(7):861-872. doi: 10.1109/TNSRE.2016.2619742. Epub 2016 Oct 20.</t>
  </si>
  <si>
    <t>Pigment Cell Melanoma Res. 2017 Jan;30(1):41-52. doi: 10.1111/pcmr.12546.</t>
  </si>
  <si>
    <t>IEEE Trans Biomed Eng. 2017 Jul;64(7):1638-1649. doi: 10.1109/TBME.2016.2619120. Epub 2016 Oct 19.</t>
  </si>
  <si>
    <t>Acta Ophthalmol. 2017 Aug;95(5):e366-e372. doi: 10.1111/aos.13194. Epub 2016 Oct 24.</t>
  </si>
  <si>
    <t>Acta Ophthalmol. 2017 Sep;95(6):583-590. doi: 10.1111/aos.13257. Epub 2016 Oct 24.</t>
  </si>
  <si>
    <t>Acta Ophthalmol. 2017 May;95(3):312-319. doi: 10.1111/aos.13287. Epub 2016 Oct 24.</t>
  </si>
  <si>
    <t>Acta Ophthalmol. 2017 Mar;95(2):199-204. doi: 10.1111/aos.13218. Epub 2016 Oct 24.</t>
  </si>
  <si>
    <t>Acta Ophthalmol. 2017 Jun;95(4):e323-e328. doi: 10.1111/aos.13252. Epub 2016 Oct 24.</t>
  </si>
  <si>
    <t>Acta Ophthalmol. 2017 Aug;95(5):e350-e353. doi: 10.1111/aos.13274. Epub 2016 Oct 24.</t>
  </si>
  <si>
    <t>Acta Ophthalmol. 2017 Aug;95(5):464-471. doi: 10.1111/aos.13294. Epub 2016 Oct 24.</t>
  </si>
  <si>
    <t>Acta Ophthalmol. 2017 Aug;95(5):481-492. doi: 10.1111/aos.13269. Epub 2016 Oct 24.</t>
  </si>
  <si>
    <t>Acta Ophthalmol. 2017 May;95(3):240-246. doi: 10.1111/aos.13273. Epub 2016 Oct 24.</t>
  </si>
  <si>
    <t>Ophthalmic Physiol Opt. 2017 Jan;37(1):71-81. doi: 10.1111/opo.12331. Epub 2016 Oct 24.</t>
  </si>
  <si>
    <t>Prog Retin Eye Res. 2017 Jan;56:107-147. doi: 10.1016/j.preteyeres.2016.10.001. Epub 2016 Oct 20. Review.</t>
  </si>
  <si>
    <t>J Plast Reconstr Aesthet Surg. 2017 Jan;70(1):85-90. doi: 10.1016/j.bjps.2016.09.025. Epub 2016 Oct 5.</t>
  </si>
  <si>
    <t>J Clin Neurosci. 2017 Jan;35:75-77. doi: 10.1016/j.jocn.2016.09.025. Epub 2016 Oct 20.</t>
  </si>
  <si>
    <t>J Optom. 2017 Jul - Sep;10(3):189-193. doi: 10.1016/j.optom.2016.09.001. Epub 2016 Oct 19.</t>
  </si>
  <si>
    <t>Res Dev Disabil. 2017 Jan;60:269-276. doi: 10.1016/j.ridd.2016.10.007. Epub 2016 Oct 19.</t>
  </si>
  <si>
    <t>J Invest Dermatol. 2017 Jan;137(1):18-25. doi: 10.1016/j.jid.2016.08.022. Epub 2016 Oct 20. Review.</t>
  </si>
  <si>
    <t xml:space="preserve">Am J Med. 2017 Feb;130(2):e51-e53. doi: 10.1016/j.amjmed.2016.08.029. Epub 2016 Sep 13. No abstract available. </t>
  </si>
  <si>
    <t>Exp Neurol. 2017 Jan;287(Pt 4):479-485. doi: 10.1016/j.expneurol.2016.08.004. Epub 2016 Aug 9. Review.</t>
  </si>
  <si>
    <t>J Oral Maxillofac Surg. 2017 Mar;75(3):560-564. doi: 10.1016/j.joms.2016.09.027. Epub 2016 Sep 28.</t>
  </si>
  <si>
    <t>Diabet Med. 2017 Apr;34(4):543-550. doi: 10.1111/dme.13280. Epub 2016 Nov 18.</t>
  </si>
  <si>
    <t>Clin Exp Ophthalmol. 2017 May;45(4):366-370. doi: 10.1111/ceo.12867. Epub 2016 Nov 13.</t>
  </si>
  <si>
    <t>Graefes Arch Clin Exp Ophthalmol. 2017 Apr;255(4):665-671. doi: 10.1007/s00417-016-3522-8. Epub 2016 Oct 21.</t>
  </si>
  <si>
    <t>Exp Brain Res. 2017 Feb;235(2):437-446. doi: 10.1007/s00221-016-4799-x. Epub 2016 Oct 21.</t>
  </si>
  <si>
    <t>FASEB J. 2017 Jan;31(1):368-375. doi: 10.1096/fj.201600604R. Epub 2016 Oct 21.</t>
  </si>
  <si>
    <t>Am J Ophthalmol. 2017 Mar;175:201-212. doi: 10.1016/j.ajo.2016.10.002. Epub 2016 Oct 18.</t>
  </si>
  <si>
    <t xml:space="preserve">Arch Soc Esp Oftalmol. 2017 Jan;92(1):29-32. doi: 10.1016/j.oftal.2016.08.004. Epub 2016 Oct 18. English, Spanish. </t>
  </si>
  <si>
    <t>Biomaterials. 2017 Jan;112:218-233. doi: 10.1016/j.biomaterials.2016.09.022. Epub 2016 Sep 30.</t>
  </si>
  <si>
    <t>J Clin Endocrinol Metab. 2017 Mar 1;102(3):776-785. doi: 10.1210/jc.2016-2762.</t>
  </si>
  <si>
    <t>Ophthal Plast Reconstr Surg. 2017 Jul/Aug;33(4):e100-e101. doi: 10.1097/IOP.0000000000000810.</t>
  </si>
  <si>
    <t>Ophthal Plast Reconstr Surg. 2017 Nov/Dec;33(6):426-429. doi: 10.1097/IOP.0000000000000812.</t>
  </si>
  <si>
    <t>Ophthal Plast Reconstr Surg. 2017 Jul/Aug;33(4):e98-e99. doi: 10.1097/IOP.0000000000000811.</t>
  </si>
  <si>
    <t>Ophthal Plast Reconstr Surg. 2017 Nov/Dec;33(6):408-412. doi: 10.1097/IOP.0000000000000802.</t>
  </si>
  <si>
    <t>Ophthal Plast Reconstr Surg. 2017 Jul/Aug;33(4):e94-e97. doi: 10.1097/IOP.0000000000000806.</t>
  </si>
  <si>
    <t>Retina. 2017 Jul;37(7):1352-1359. doi: 10.1097/IAE.0000000000001369.</t>
  </si>
  <si>
    <t>Retina. 2017 Jul;37(7):1337-1344. doi: 10.1097/IAE.0000000000001366.</t>
  </si>
  <si>
    <t>Retin Cases Brief Rep. 2017 Summer;11(3):191-194. doi: 10.1097/ICB.0000000000000357.</t>
  </si>
  <si>
    <t>Eye (Lond). 2017 Mar;31(3):379-388. doi: 10.1038/eye.2016.218. Epub 2016 Oct 21.</t>
  </si>
  <si>
    <t>Eye (Lond). 2017 Mar;31(3):389-394. doi: 10.1038/eye.2016.221. Epub 2016 Oct 21.</t>
  </si>
  <si>
    <t>Eye (Lond). 2017 Mar;31(3):364-371. doi: 10.1038/eye.2016.207. Epub 2016 Oct 21.</t>
  </si>
  <si>
    <t>Eye (Lond). 2017 Mar;31(3):372-378. doi: 10.1038/eye.2016.217. Epub 2016 Oct 21.</t>
  </si>
  <si>
    <t>J Alzheimers Dis. 2017;55(3):1101-1108.</t>
  </si>
  <si>
    <t>Curr Eye Res. 2017 Apr;42(4):625-628. doi: 10.1080/02713683.2016.1220592. Epub 2016 Oct 21.</t>
  </si>
  <si>
    <t>Ocul Immunol Inflamm. 2017 Feb;25(1):46-51. doi: 10.1080/09273948.2016.1239746. Epub 2016 Oct 21.</t>
  </si>
  <si>
    <t>Curr Eye Res. 2017 Apr;42(4):542-548. doi: 10.1080/02713683.2016.1221978. Epub 2016 Oct 21.</t>
  </si>
  <si>
    <t>Curr Eye Res. 2017 May;42(5):713-720. doi: 10.1080/02713683.2016.1221979. Epub 2016 Oct 21.</t>
  </si>
  <si>
    <t>J Endocrinol Invest. 2017 Mar;40(3):313-318. doi: 10.1007/s40618-016-0564-z. Epub 2016 Oct 20.</t>
  </si>
  <si>
    <t>J Neurol. 2017 Jan;264(1):49-53. doi: 10.1007/s00415-016-8322-x. Epub 2016 Oct 20.</t>
  </si>
  <si>
    <t>Graefes Arch Clin Exp Ophthalmol. 2017 Jan;255(1):163-169. doi: 10.1007/s00417-016-3510-z. Epub 2016 Oct 20.</t>
  </si>
  <si>
    <t>Ophthalmic Res. 2017;57(2):92-99. doi: 10.1159/000448116. Epub 2016 Oct 21.</t>
  </si>
  <si>
    <t>Curr Opin Ophthalmol. 2017 Mar;28(2):187-193. doi: 10.1097/ICU.0000000000000336. Review.</t>
  </si>
  <si>
    <t>Curr Opin Ophthalmol. 2017 Mar;28(2):169-174. doi: 10.1097/ICU.0000000000000334. Review.</t>
  </si>
  <si>
    <t>Curr Opin Ophthalmol. 2017 Mar;28(2):120-126. doi: 10.1097/ICU.0000000000000335. Review.</t>
  </si>
  <si>
    <t>Curr Opin Ophthalmol. 2017 Jan;28(1):35-41. Review.</t>
  </si>
  <si>
    <t>Retina. 2017 Jul;37(7):1360-1370. doi: 10.1097/IAE.0000000000001357.</t>
  </si>
  <si>
    <t>Retin Cases Brief Rep. 2017 Winter;11 Suppl 1:S216-S218. doi: 10.1097/ICB.0000000000000466.</t>
  </si>
  <si>
    <t>Eye Contact Lens. 2017 Jan;43(1):23-31. doi: 10.1097/ICL.0000000000000342. Review.</t>
  </si>
  <si>
    <t>Thyroid. 2017 Jan;27(1):111-119. doi: 10.1089/thy.2016.0345. Epub 2016 Nov 18.</t>
  </si>
  <si>
    <t>Clin Exp Optom. 2017 May;100(3):227-233. doi: 10.1111/cxo.12486. Epub 2016 Oct 20.</t>
  </si>
  <si>
    <t>J Laryngol Otol. 2017 Jan;131(S1):S57-S61. doi: 10.1017/S0022215116008240. Epub 2016 Oct 20.</t>
  </si>
  <si>
    <t>Eur Radiol. 2017 Jun;27(6):2665-2675. doi: 10.1007/s00330-016-4622-x. Epub 2016 Oct 19.</t>
  </si>
  <si>
    <t>Graefes Arch Clin Exp Ophthalmol. 2017 Feb;255(2):375-385. doi: 10.1007/s00417-016-3509-5. Epub 2016 Oct 20.</t>
  </si>
  <si>
    <t>Graefes Arch Clin Exp Ophthalmol. 2017 Jan;255(1):113-118. doi: 10.1007/s00417-016-3515-7. Epub 2016 Oct 19.</t>
  </si>
  <si>
    <t>Exp Brain Res. 2017 Feb;235(2):415-420. doi: 10.1007/s00221-016-4802-6. Epub 2016 Oct 19.</t>
  </si>
  <si>
    <t>Eur J Endocrinol. 2017 Feb;176(2):R101-R109. Epub 2016 Oct 19. Review.</t>
  </si>
  <si>
    <t>Mod Rheumatol. 2017 Jul;27(4):623-629. doi: 10.1080/14397595.2016.1249538. Epub 2016 Nov 14. Review.</t>
  </si>
  <si>
    <t>Ophthalmic Res. 2017;57(2):135-140. doi: 10.1159/000448956. Epub 2016 Oct 20.</t>
  </si>
  <si>
    <t>Biomaterials. 2017 Jan;112:108-121. doi: 10.1016/j.biomaterials.2016.10.018. Epub 2016 Oct 11.</t>
  </si>
  <si>
    <t>Retin Cases Brief Rep. 2017 Winter;11 Suppl 1:S136-S143. doi: 10.1097/ICB.0000000000000473.</t>
  </si>
  <si>
    <t>Retin Cases Brief Rep. 2017 Winter;11 Suppl 1:S226-S228. doi: 10.1097/ICB.0000000000000468.</t>
  </si>
  <si>
    <t>Retina. 2017 Jun;37(6):1034-1042. doi: 10.1097/IAE.0000000000001359.</t>
  </si>
  <si>
    <t>Retina. 2017 Jul;37(7):1371-1376. doi: 10.1097/IAE.0000000000001372.</t>
  </si>
  <si>
    <t xml:space="preserve">Retina. 2017 Nov;37(11):2195-2198. doi: 10.1097/IAE.0000000000001368. No abstract available. </t>
  </si>
  <si>
    <t>Curr Eye Res. 2017 Apr;42(4):506-512. doi: 10.1080/02713683.2016.1223318. Epub 2016 Oct 19.</t>
  </si>
  <si>
    <t>Arch Dis Child Fetal Neonatal Ed. 2017 May;102(3):F235-F234. doi: 10.1136/archdischild-2016-311228. Epub 2016 Oct 6.</t>
  </si>
  <si>
    <t>Clin Exp Ophthalmol. 2017 Apr;45(3):280-287. doi: 10.1111/ceo.12864. Epub 2017 Feb 6.</t>
  </si>
  <si>
    <t>Clin Exp Optom. 2017 May;100(3):250-254. doi: 10.1111/cxo.12485. Epub 2016 Oct 18.</t>
  </si>
  <si>
    <t>Clin Exp Optom. 2017 Mar;100(2):184-188. doi: 10.1111/cxo.12483. Epub 2016 Oct 18.</t>
  </si>
  <si>
    <t>Neurol Sci. 2017 Jan;38(1):53-59. doi: 10.1007/s10072-016-2701-z. Epub 2016 Oct 18.</t>
  </si>
  <si>
    <t>Graefes Arch Clin Exp Ophthalmol. 2017 Apr;255(4):651-656. doi: 10.1007/s00417-016-3504-x. Epub 2016 Oct 19.</t>
  </si>
  <si>
    <t>World Neurosurg. 2017 Jan;97:424-430. doi: 10.1016/j.wneu.2016.10.031. Epub 2016 Oct 15.</t>
  </si>
  <si>
    <t xml:space="preserve">Arch Soc Esp Oftalmol. 2017 Feb;92(2):63-70. doi: 10.1016/j.oftal.2016.08.006. Epub 2016 Oct 15. English, Spanish. </t>
  </si>
  <si>
    <t>Curr Opin Rheumatol. 2017 Jan;29(1):4-11. Review.</t>
  </si>
  <si>
    <t>Eur J Med Genet. 2017 Jan;60(1):2-11. doi: 10.1016/j.ejmg.2016.09.019. Epub 2016 Sep 30.</t>
  </si>
  <si>
    <t>J Craniofac Surg. 2017 Mar;28(2):e186-e189. doi: 10.1097/SCS.0000000000003137.</t>
  </si>
  <si>
    <t>Retina. 2017 Jun;37(6):1055-1064. doi: 10.1097/IAE.0000000000001313.</t>
  </si>
  <si>
    <t>Retina. 2017 Jun;37(6):1065-1072. doi: 10.1097/IAE.0000000000001351.</t>
  </si>
  <si>
    <t xml:space="preserve">Retina. 2017 Jun;37(6):1203-1206. doi: 10.1097/IAE.0000000000001349. No abstract available. </t>
  </si>
  <si>
    <t>Retina. 2017 Jul;37(7):1297-1304. doi: 10.1097/IAE.0000000000001342.</t>
  </si>
  <si>
    <t>Retina. 2017 Jun;37(6):1043-1048. doi: 10.1097/IAE.0000000000001348. Review.</t>
  </si>
  <si>
    <t>Retina. 2017 Jul;37(7):1400-1406. doi: 10.1097/IAE.0000000000001367.</t>
  </si>
  <si>
    <t>Retina. 2017 Jun;37(6):1104-1119. doi: 10.1097/IAE.0000000000001311.</t>
  </si>
  <si>
    <t>J Glaucoma. 2017 Feb;26(2):93-95. doi: 10.1097/IJG.0000000000000567.</t>
  </si>
  <si>
    <t>Cornea. 2017 Jan;36(1):119-122.</t>
  </si>
  <si>
    <t xml:space="preserve">Cornea. 2017 Jan;36(1):e1. No abstract available. </t>
  </si>
  <si>
    <t>Cornea. 2017 Mar;36(3):332-337. doi: 10.1097/ICO.0000000000001042.</t>
  </si>
  <si>
    <t>Cornea. 2017 Jan;36(1):40-43.</t>
  </si>
  <si>
    <t>Cornea. 2017 Jan;36(1):92-97.</t>
  </si>
  <si>
    <t>Eye Contact Lens. 2017 Nov;43(6):399-405. doi: 10.1097/ICL.0000000000000292.</t>
  </si>
  <si>
    <t>Semin Ophthalmol. 2017;32(1):96-103. doi: 10.1080/08820538.2016.1228409. Epub 2016 Oct 18. Review.</t>
  </si>
  <si>
    <t>Curr Eye Res. 2017 Apr;42(4):575-582. doi: 10.1080/02713683.2016.1220591. Epub 2016 Oct 18.</t>
  </si>
  <si>
    <t>Retina. 2017 Mar;37(3):417-423. doi: 10.1097/IAE.0000000000001341. Review.</t>
  </si>
  <si>
    <t>J Glaucoma. 2017 Jan;26(1):41-45. doi: 10.1097/IJG.0000000000000564.</t>
  </si>
  <si>
    <t>J Glaucoma. 2017 Feb;26(2):e54-e57. doi: 10.1097/IJG.0000000000000557.</t>
  </si>
  <si>
    <t>Radiol Med. 2017 Feb;122(2):131-139. doi: 10.1007/s11547-016-0697-3. Epub 2016 Oct 17.</t>
  </si>
  <si>
    <t>Surv Ophthalmol. 2017 Mar - Apr;62(2):113-126. doi: 10.1016/j.survophthal.2016.10.003. Epub 2016 Oct 15. Review.</t>
  </si>
  <si>
    <t>Surv Ophthalmol. 2017 Mar - Apr;62(2):127-133. doi: 10.1016/j.survophthal.2016.10.002. Epub 2016 Oct 15. Review.</t>
  </si>
  <si>
    <t>Surv Ophthalmol. 2017 Mar - Apr;62(2):150-160. doi: 10.1016/j.survophthal.2016.10.004. Epub 2016 Oct 15. Review.</t>
  </si>
  <si>
    <t>Am J Ophthalmol. 2017 Feb;174:85-94. doi: 10.1016/j.ajo.2016.10.001. Epub 2016 Oct 15.</t>
  </si>
  <si>
    <t xml:space="preserve">J Emerg Med. 2017 Feb;52(2):e41-e43. doi: 10.1016/j.jemermed.2016.05.067. Epub 2016 Oct 14. No abstract available. </t>
  </si>
  <si>
    <t xml:space="preserve">Eur Ann Otorhinolaryngol Head Neck Dis. 2017 Feb;134(1):55-56. doi: 10.1016/j.anorl.2016.09.001. Epub 2016 Oct 15. No abstract available. </t>
  </si>
  <si>
    <t xml:space="preserve">Arch Soc Esp Oftalmol. 2017 Mar;92(3):120-127. doi: 10.1016/j.oftal.2016.08.005. Epub 2016 Oct 15. English, Spanish. </t>
  </si>
  <si>
    <t>Genes Chromosomes Cancer. 2017 Mar;56(3):231-242. doi: 10.1002/gcc.22429. Epub 2016 Nov 21.</t>
  </si>
  <si>
    <t>Retin Cases Brief Rep. 2018 Winter;12(1):1-4. doi: 10.1097/ICB.0000000000000432.</t>
  </si>
  <si>
    <t>Retin Cases Brief Rep. 2018 Winter;12(1):75-79. doi: 10.1097/ICB.0000000000000433.</t>
  </si>
  <si>
    <t>J Neuroophthalmol. 2017 Mar;37(1):24-29. doi: 10.1097/WNO.0000000000000454.</t>
  </si>
  <si>
    <t>Retina. 2017 Feb;37(2):199-221. doi: 10.1097/IAE.0000000000001345. Review.</t>
  </si>
  <si>
    <t>Retina. 2017 Jun;37(6):1134-1139. doi: 10.1097/IAE.0000000000001317.</t>
  </si>
  <si>
    <t>J Neuroophthalmol. 2017 Jun;37(2):162-165. doi: 10.1097/WNO.0000000000000455.</t>
  </si>
  <si>
    <t>Retina. 2017 Mar;37(3):424-435. doi: 10.1097/IAE.0000000000001344.</t>
  </si>
  <si>
    <t xml:space="preserve">Retina. 2017 Mar;37(3):604-607. doi: 10.1097/IAE.0000000000001281. No abstract available. </t>
  </si>
  <si>
    <t>Retina. 2017 Jul;37(7):1287-1296. doi: 10.1097/IAE.0000000000001336.</t>
  </si>
  <si>
    <t>Retina. 2017 Jul;37(7):1270-1276. doi: 10.1097/IAE.0000000000001335.</t>
  </si>
  <si>
    <t xml:space="preserve">Retina. 2017 Aug;37(8):1612-1616. doi: 10.1097/IAE.0000000000001339. No abstract available. </t>
  </si>
  <si>
    <t>Ophthal Plast Reconstr Surg. 2017 Sep/Oct;33(5):361-366. doi: 10.1097/IOP.0000000000000793.</t>
  </si>
  <si>
    <t>Ophthal Plast Reconstr Surg. 2017 Jan/Feb;33(1):69-71. doi: 10.1097/IOP.0000000000000796.</t>
  </si>
  <si>
    <t>Ophthal Plast Reconstr Surg. 2017 Sep/Oct;33(5):372-375. doi: 10.1097/IOP.0000000000000797.</t>
  </si>
  <si>
    <t>Retina. 2017 Feb;37(2):234-246. doi: 10.1097/IAE.0000000000001343.</t>
  </si>
  <si>
    <t xml:space="preserve">Retina. 2017 Jul;37(7):1415-1418. doi: 10.1097/IAE.0000000000001321. No abstract available. </t>
  </si>
  <si>
    <t>Cornea. 2017 Mar;36(3):322-326. doi: 10.1097/ICO.0000000000001031.</t>
  </si>
  <si>
    <t>Cornea. 2017 Jan;36(1):123-126.</t>
  </si>
  <si>
    <t>Cornea. 2017 Jan;36(1):101-103.</t>
  </si>
  <si>
    <t>Cornea. 2017 Jan;36(1):78-84.</t>
  </si>
  <si>
    <t>Cornea. 2017 Jan;36(1):98-100.</t>
  </si>
  <si>
    <t>J Neuroophthalmol. 2017 Jun;37(2):122-125. doi: 10.1097/WNO.0000000000000451.</t>
  </si>
  <si>
    <t>J Neuroophthalmol. 2017 Sep;37(3):309-310. doi: 10.1097/WNO.0000000000000453.</t>
  </si>
  <si>
    <t xml:space="preserve">Clin Dysmorphol. 2017 Jan;26(1):41-43. No abstract available. </t>
  </si>
  <si>
    <t>Ocul Immunol Inflamm. 2017 Apr;25(2):169-178. doi: 10.1080/09273948.2016.1234625. Epub 2016 Oct 17. Review.</t>
  </si>
  <si>
    <t>Curr Eye Res. 2017 Feb;42(2):237-243. doi: 10.1080/02713683.2016.1227448. Epub 2016 Oct 17.</t>
  </si>
  <si>
    <t>Microcirculation. 2017 Feb;24(2). doi: 10.1111/micc.12327. Review.</t>
  </si>
  <si>
    <t>Optom Vis Sci. 2017 Feb;94(2):183-196. doi: 10.1097/OPX.0000000000000998.</t>
  </si>
  <si>
    <t>Curr Opin Ophthalmol. 2017 Jan;28(1):16-22. Review.</t>
  </si>
  <si>
    <t xml:space="preserve">Anesthesiology. 2017 Jan;126(1):165-172. No abstract available. </t>
  </si>
  <si>
    <t>Semin Ophthalmol. 2017;32(1):1-7. doi: 10.1080/08820538.2016.1228408. Epub 2016 Oct 17. Review.</t>
  </si>
  <si>
    <t>Semin Ophthalmol. 2017;32(1):22-28. doi: 10.1080/08820538.2016.1228403. Epub 2016 Oct 17. Review.</t>
  </si>
  <si>
    <t>Semin Ophthalmol. 2017;32(1):43-51. doi: 10.1080/08820538.2016.1228404. Epub 2016 Oct 17. Review.</t>
  </si>
  <si>
    <t>Eur J Neurol. 2017 Jan;24(1):212-218. doi: 10.1111/ene.13185. Epub 2016 Oct 16.</t>
  </si>
  <si>
    <t>Am J Ophthalmol. 2017 Jan;173:139-144. doi: 10.1016/j.ajo.2016.09.037. Epub 2016 Oct 14.</t>
  </si>
  <si>
    <t>Am J Ophthalmol. 2017 Feb;174:160-168. doi: 10.1016/j.ajo.2016.09.038. Epub 2016 Oct 14.</t>
  </si>
  <si>
    <t>Am J Ophthalmol. 2017 Jan;173:134-138. doi: 10.1016/j.ajo.2016.09.036. Epub 2016 Oct 14.</t>
  </si>
  <si>
    <t>Am J Ophthalmol. 2017 Mar;175:8-15. doi: 10.1016/j.ajo.2016.09.039. Epub 2016 Oct 14.</t>
  </si>
  <si>
    <t>Photodiagnosis Photodyn Ther. 2017 Mar;17:35-38. doi: 10.1016/j.pdpdt.2016.10.004. Epub 2016 Oct 13. Review.</t>
  </si>
  <si>
    <t xml:space="preserve">Arch Soc Esp Oftalmol. 2017 Jan;92(1):1-3. doi: 10.1016/j.oftal.2016.09.001. Epub 2016 Oct 13. English, Spanish.  No abstract available. </t>
  </si>
  <si>
    <t>J Cell Physiol. 2017 Apr;232(4):717-724. doi: 10.1002/jcp.25623. Epub 2016 Oct 17. Review.</t>
  </si>
  <si>
    <t>Retina. 2017 Apr;37(4):741-748. doi: 10.1097/IAE.0000000000001203.</t>
  </si>
  <si>
    <t>Graefes Arch Clin Exp Ophthalmol. 2017 Feb;255(2):401-405. doi: 10.1007/s00417-016-3506-8. Epub 2016 Oct 15.</t>
  </si>
  <si>
    <t>Ophthalmic Res. 2017;57(1):48-53. Epub 2016 Oct 15.</t>
  </si>
  <si>
    <t>Rheumatology (Oxford). 2017 Jan;56(1):134-144. doi: 10.1093/rheumatology/kew366. Epub 2016 Oct 15.</t>
  </si>
  <si>
    <t>Rheumatology (Oxford). 2017 Apr 1;56(suppl_1):i14-i23. doi: 10.1093/rheumatology/kew338. Review.</t>
  </si>
  <si>
    <t>Clin Genet. 2017 Jul;92(1):26-33. doi: 10.1111/cge.12895. Epub 2017 Jan 16.</t>
  </si>
  <si>
    <t>Graefes Arch Clin Exp Ophthalmol. 2017 Apr;255(4):657-664. doi: 10.1007/s00417-016-3507-7. Epub 2016 Oct 14.</t>
  </si>
  <si>
    <t>Graefes Arch Clin Exp Ophthalmol. 2017 Jan;255(1):153-161. doi: 10.1007/s00417-016-3503-y. Epub 2016 Oct 14.</t>
  </si>
  <si>
    <t>Graefes Arch Clin Exp Ophthalmol. 2017 Apr;255(4):789-796. doi: 10.1007/s00417-016-3518-4. Epub 2016 Oct 14. Review.</t>
  </si>
  <si>
    <t>J Formos Med Assoc. 2017 May;116(5):345-350. doi: 10.1016/j.jfma.2016.06.013. Epub 2016 Oct 11.</t>
  </si>
  <si>
    <t>Pediatr Infect Dis J. 2017 Jan;36(1):115-117.</t>
  </si>
  <si>
    <t>Cornea. 2017 Mar;36(3):338-342. doi: 10.1097/ICO.0000000000001046.</t>
  </si>
  <si>
    <t>Cornea. 2017 Jan;36(1):21-25.</t>
  </si>
  <si>
    <t>Semin Ophthalmol. 2017;32(1):116-124. doi: 10.1080/08820538.2016.1228405. Epub 2016 Oct 14. Review.</t>
  </si>
  <si>
    <t>Eye (Lond). 2017 Jan;31(1):140-147. doi: 10.1038/eye.2016.213. Epub 2016 Oct 14.</t>
  </si>
  <si>
    <t>Eye (Lond). 2017 Jan;31(1):157-160. doi: 10.1038/eye.2016.206. Epub 2016 Oct 14.</t>
  </si>
  <si>
    <t>Eye (Lond). 2017 Jan;31(1):132-139. doi: 10.1038/eye.2016.212. Epub 2016 Oct 14.</t>
  </si>
  <si>
    <t>Psychon Bull Rev. 2017 Jun;24(3):856-862. doi: 10.3758/s13423-016-1146-y.</t>
  </si>
  <si>
    <t>Genet Med. 2017 Jun;19(6):643-651. doi: 10.1038/gim.2016.158. Epub 2016 Oct 13.</t>
  </si>
  <si>
    <t>J Hum Genet. 2017 Feb;62(2):277-290. doi: 10.1038/jhg.2016.123. Epub 2016 Oct 13.</t>
  </si>
  <si>
    <t>Pediatr Blood Cancer. 2017 Feb;64(2):321-323. doi: 10.1002/pbc.26244. Epub 2016 Oct 13.</t>
  </si>
  <si>
    <t>Methods Mol Biol. 2017;1489:543-556.</t>
  </si>
  <si>
    <t>J Endocrinol Invest. 2017 Mar;40(3):281-287. doi: 10.1007/s40618-016-0559-9. Epub 2016 Oct 12.</t>
  </si>
  <si>
    <t>Ophthalmic Res. 2017;57(1):32-36. Epub 2016 Oct 13.</t>
  </si>
  <si>
    <t>Curr Eye Res. 2017 May;42(5):771-779. doi: 10.1080/02713683.2016.1227449. Epub 2016 Oct 12.</t>
  </si>
  <si>
    <t>Curr Eye Res. 2017 May;42(5):732-737. doi: 10.1080/02713683.2016.1225771. Epub 2016 Oct 12.</t>
  </si>
  <si>
    <t xml:space="preserve">Dev Med Child Neurol. 2017 Jan;59(1):14-15. doi: 10.1111/dmcn.13296. Epub 2016 Oct 11. No abstract available. </t>
  </si>
  <si>
    <t>Jpn J Ophthalmol. 2017 Jan;61(1):51-60. doi: 10.1007/s10384-016-0483-8. Epub 2016 Oct 11.</t>
  </si>
  <si>
    <t>Br J Ophthalmol. 2017 Jul;101(7):892-895. doi: 10.1136/bjophthalmol-2016-308993. Epub 2016 Oct 11.</t>
  </si>
  <si>
    <t>Br J Ophthalmol. 2017 Jun;101(6):839-844. doi: 10.1136/bjophthalmol-2016-308682. Epub 2016 Oct 11.</t>
  </si>
  <si>
    <t>Clin Exp Optom. 2017 May;100(3):214-226. doi: 10.1111/cxo.12478. Epub 2016 Oct 11.</t>
  </si>
  <si>
    <t>J Emerg Med. 2017 Apr;52(4):557-558. doi: 10.1016/j.jemermed.2016.08.022. Epub 2016 Oct 8.</t>
  </si>
  <si>
    <t>J Emerg Med. 2017 Mar;52(3):314-317. doi: 10.1016/j.jemermed.2016.09.011. Epub 2016 Oct 8.</t>
  </si>
  <si>
    <t>Ocul Immunol Inflamm. 2017 Feb;25(1):134-145. doi: 10.1080/09273948.2016.1231332. Epub 2016 Oct 11. Review.</t>
  </si>
  <si>
    <t>Semin Ophthalmol. 2017;32(1):8-13. doi: 10.1080/08820538.2016.1228398. Epub 2016 Oct 11. Review.</t>
  </si>
  <si>
    <t>Clin Exp Ophthalmol. 2017 Apr;45(3):232-240. doi: 10.1111/ceo.12846. Epub 2016 Nov 13.</t>
  </si>
  <si>
    <t>J Magn Reson Imaging. 2017 Apr;45(4):1005-1012. doi: 10.1002/jmri.25494. Epub 2016 Oct 11.</t>
  </si>
  <si>
    <t>Neurogenetics. 2017 Jan;18(1):23-28. doi: 10.1007/s10048-016-0498-9. Epub 2016 Oct 10.</t>
  </si>
  <si>
    <t>Ophthalmic Res. 2017;57(1):1-12. Epub 2016 Oct 11. Review.</t>
  </si>
  <si>
    <t>J Parasitol. 2017 Feb;103(1):1-5. doi: 10.1645/16-85. Epub 2016 Oct 10.</t>
  </si>
  <si>
    <t>Curr Eye Res. 2017 Feb;42(2):233-236. doi: 10.1080/02713683.2016.1180397. Epub 2016 Oct 10.</t>
  </si>
  <si>
    <t>Curr Eye Res. 2017 Apr;42(4):562-567. doi: 10.1080/02713683.2016.1205629. Epub 2016 Oct 10.</t>
  </si>
  <si>
    <t>Clin Exp Optom. 2017 Mar;100(2):174-178. doi: 10.1111/cxo.12476. Epub 2016 Oct 9.</t>
  </si>
  <si>
    <t>Graefes Arch Clin Exp Ophthalmol. 2017 Jan;255(1):135-139. doi: 10.1007/s00417-016-3505-9. Epub 2016 Oct 8.</t>
  </si>
  <si>
    <t>Jpn J Ophthalmol. 2017 Jan;61(1):43-50. doi: 10.1007/s10384-016-0481-x. Epub 2016 Oct 8.</t>
  </si>
  <si>
    <t>Surv Ophthalmol. 2017 Mar - Apr;62(2):161-189. doi: 10.1016/j.survophthal.2016.09.005. Epub 2016 Oct 6. Review.</t>
  </si>
  <si>
    <t>Allergol Int. 2017 Apr;66(2):338-343. doi: 10.1016/j.alit.2016.08.011. Epub 2016 Oct 6.</t>
  </si>
  <si>
    <t>Br J Dermatol. 2017 Feb;176(2):431-438. doi: 10.1111/bjd.15122. Epub 2017 Jan 23.</t>
  </si>
  <si>
    <t>Int Ophthalmol. 2017 Aug;37(4):1031-1038. doi: 10.1007/s10792-016-0371-8. Epub 2016 Oct 7.</t>
  </si>
  <si>
    <t>Jpn J Ophthalmol. 2017 Jan;61(1):84-91. doi: 10.1007/s10384-016-0486-5. Epub 2016 Oct 7.</t>
  </si>
  <si>
    <t>Jpn J Ophthalmol. 2017 Jan;61(1):92-98. doi: 10.1007/s10384-016-0484-7. Epub 2016 Oct 7.</t>
  </si>
  <si>
    <t>Graefes Arch Clin Exp Ophthalmol. 2017 Jan;255(1):127-133. doi: 10.1007/s00417-016-3499-3. Epub 2016 Oct 8.</t>
  </si>
  <si>
    <t>Surv Ophthalmol. 2017 May - Jun;62(3):357-365. doi: 10.1016/j.survophthal.2016.09.004. Epub 2016 Oct 5. Review.</t>
  </si>
  <si>
    <t xml:space="preserve">J Emerg Med. 2017 Mar;52(3):361-363. doi: 10.1016/j.jemermed.2016.08.025. Epub 2016 Oct 4. No abstract available. </t>
  </si>
  <si>
    <t>Clin Exp Optom. 2017 Mar;100(2):133-137. doi: 10.1111/cxo.12453. Epub 2016 Sep 8.</t>
  </si>
  <si>
    <t>Eye (Lond). 2017 Jan;31(1):1-9. doi: 10.1038/eye.2016.208. Epub 2016 Oct 7. Review.</t>
  </si>
  <si>
    <t xml:space="preserve">Eye (Lond). 2017 Jan;31(1):161-162. doi: 10.1038/eye.2016.211. Epub 2016 Oct 7. No abstract available. </t>
  </si>
  <si>
    <t xml:space="preserve">Eye (Lond). 2017 Jan;31(1):163-164. doi: 10.1038/eye.2016.215. Epub 2016 Oct 7. No abstract available. </t>
  </si>
  <si>
    <t xml:space="preserve">Eye (Lond). 2017 Jan;31(1):162. doi: 10.1038/eye.2016.214. Epub 2016 Oct 7. No abstract available. </t>
  </si>
  <si>
    <t>Eye (Lond). 2017 Jan;31(1):10-25. doi: 10.1038/eye.2016.216. Epub 2016 Oct 7. Review.</t>
  </si>
  <si>
    <t>Semin Ophthalmol. 2017;32(6):764-771. doi: 10.1080/08820538.2016.1178310. Epub 2016 Aug 10.</t>
  </si>
  <si>
    <t>Semin Ophthalmol. 2017;32(6):759-763. doi: 10.1080/08820538.2016.1177098. Epub 2016 Aug 10.</t>
  </si>
  <si>
    <t>Semin Ophthalmol. 2017;32(6):751-758. doi: 10.1080/08820538.2016.1177097. Epub 2016 Aug 10.</t>
  </si>
  <si>
    <t>Jpn J Ophthalmol. 2017 Jan;61(1):113-123. doi: 10.1007/s10384-016-0480-y. Epub 2016 Oct 6.</t>
  </si>
  <si>
    <t>Graefes Arch Clin Exp Ophthalmol. 2017 Mar;255(3):549-555. doi: 10.1007/s00417-016-3502-z. Epub 2016 Oct 7.</t>
  </si>
  <si>
    <t>J Emerg Med. 2017 Apr;52(4):527-529. doi: 10.1016/j.jemermed.2016.07.115. Epub 2016 Oct 4.</t>
  </si>
  <si>
    <t>Retin Cases Brief Rep. 2017 Winter;11 Suppl 1:S49-S53. doi: 10.1097/ICB.0000000000000399.</t>
  </si>
  <si>
    <t>Retin Cases Brief Rep. 2017 Winter;11 Suppl 1:S163-S165. doi: 10.1097/ICB.0000000000000401.</t>
  </si>
  <si>
    <t>Arch Gerontol Geriatr. 2017 Jan - Feb;68:90-96. doi: 10.1016/j.archger.2016.09.009. Epub 2016 Sep 30.</t>
  </si>
  <si>
    <t>Hum Gene Ther. 2017 Jan;28(1):99-111. doi: 10.1089/hum.2016.117. Epub 2016 Sep 26.</t>
  </si>
  <si>
    <t>Mov Disord. 2017 Jan;32(1):108-114. doi: 10.1002/mds.26813. Epub 2016 Oct 6.</t>
  </si>
  <si>
    <t>Mov Disord. 2017 Jan;32(1):115-123. doi: 10.1002/mds.26815. Epub 2016 Oct 6.</t>
  </si>
  <si>
    <t>Int Ophthalmol. 2017 Aug;37(4):1025-1030. doi: 10.1007/s10792-016-0366-5. Epub 2016 Oct 5.</t>
  </si>
  <si>
    <t>Int Ophthalmol. 2017 Aug;37(4):1017-1024. doi: 10.1007/s10792-016-0368-3. Epub 2016 Oct 5.</t>
  </si>
  <si>
    <t>Lung. 2017 Feb;195(1):87-91. doi: 10.1007/s00408-016-9952-6. Epub 2016 Oct 5.</t>
  </si>
  <si>
    <t>Br J Ophthalmol. 2017 Jun;101(6):786-790. doi: 10.1136/bjophthalmol-2016-309319. Epub 2016 Oct 4.</t>
  </si>
  <si>
    <t>Br J Ophthalmol. 2017 Jan;101(1):16-20. doi: 10.1136/bjophthalmol-2016-309389. Epub 2016 Oct 4. Review.</t>
  </si>
  <si>
    <t>Mucosal Immunol. 2017 May;10(3):743-756. doi: 10.1038/mi.2016.83. Epub 2016 Oct 5.</t>
  </si>
  <si>
    <t xml:space="preserve">Clin Exp Optom. 2017 May;100(3):285-287. doi: 10.1111/cxo.12474. Epub 2016 Oct 5. No abstract available. </t>
  </si>
  <si>
    <t>Diabetologia. 2017 Jan;60(1):202-211. Epub 2016 Oct 4.</t>
  </si>
  <si>
    <t>Am J Ophthalmol. 2017 Jan;173:56-63. doi: 10.1016/j.ajo.2016.09.029. Epub 2016 Oct 1.</t>
  </si>
  <si>
    <t>Am J Ophthalmol. 2017 Jan;173:76-83. doi: 10.1016/j.ajo.2016.09.032. Epub 2016 Oct 1.</t>
  </si>
  <si>
    <t>Am J Ophthalmol. 2017 Jan;173:16-22. doi: 10.1016/j.ajo.2016.09.028. Epub 2016 Oct 1.</t>
  </si>
  <si>
    <t>Am J Ophthalmol. 2017 Jan;173:23-33. doi: 10.1016/j.ajo.2016.09.031. Epub 2016 Oct 1.</t>
  </si>
  <si>
    <t>Am J Ophthalmol. 2017 Jan;173:70-75. doi: 10.1016/j.ajo.2016.09.030. Epub 2016 Oct 1.</t>
  </si>
  <si>
    <t>Psychol Health. 2017 Feb;32(2):145-165. Epub 2016 Oct 24.</t>
  </si>
  <si>
    <t>Clin Exp Optom. 2017 Jan;100(1):20-25. doi: 10.1111/cxo.12472. Epub 2016 Oct 4. Review.</t>
  </si>
  <si>
    <t>J Pathol. 2017 Jan;241(1):45-56. doi: 10.1002/path.4816. Epub 2016 Nov 16.</t>
  </si>
  <si>
    <t>Semin Ophthalmol. 2017;32(1):67-74. doi: 10.1080/08820538.2016.1228397. Epub 2016 Oct 4. Review.</t>
  </si>
  <si>
    <t>Int Ophthalmol. 2017 Aug;37(4):1009-1016. doi: 10.1007/s10792-016-0365-6. Epub 2016 Oct 3.</t>
  </si>
  <si>
    <t>Int Ophthalmol. 2017 Aug;37(4):1003-1008. doi: 10.1007/s10792-016-0353-x. Epub 2016 Oct 3.</t>
  </si>
  <si>
    <t>Int Ophthalmol. 2017 Aug;37(4):995-1001. doi: 10.1007/s10792-016-0364-7. Epub 2016 Oct 3.</t>
  </si>
  <si>
    <t>Jpn J Ophthalmol. 2017 Jan;61(1):124-130. doi: 10.1007/s10384-016-0477-6. Epub 2016 Oct 3.</t>
  </si>
  <si>
    <t>Jpn J Ophthalmol. 2017 Jan;61(1):105-112. doi: 10.1007/s10384-016-0482-9. Epub 2016 Oct 3.</t>
  </si>
  <si>
    <t>Surv Ophthalmol. 2017 Mar - Apr;62(2):227-236. doi: 10.1016/j.survophthal.2016.09.001. Epub 2016 Sep 30. Review.</t>
  </si>
  <si>
    <t>Am J Ophthalmol. 2017 Jan;173:34-44. doi: 10.1016/j.ajo.2016.09.025. Epub 2016 Sep 30.</t>
  </si>
  <si>
    <t>Am J Ophthalmol. 2017 Jan;173:98-105. doi: 10.1016/j.ajo.2016.09.027. Epub 2016 Sep 30.</t>
  </si>
  <si>
    <t>Am J Ophthalmol. 2017 Jan;173:91-97. doi: 10.1016/j.ajo.2016.09.026. Epub 2016 Sep 30.</t>
  </si>
  <si>
    <t>Arthritis Care Res (Hoboken). 2017 Jul;69(7):1069-1075. doi: 10.1002/acr.23107.</t>
  </si>
  <si>
    <t>Arthritis Rheumatol. 2017 Mar;69(3):668-675. doi: 10.1002/art.39940.</t>
  </si>
  <si>
    <t>Int Ophthalmol. 2017 Aug;37(4):989-994. doi: 10.1007/s10792-016-0361-x. Epub 2016 Sep 30.</t>
  </si>
  <si>
    <t>Acta Diabetol. 2017 Feb;54(2):133-139. doi: 10.1007/s00592-016-0915-4. Epub 2016 Oct 1.</t>
  </si>
  <si>
    <t>Pharmacology. 2017;99(1-2):57-66. doi: 10.1159/000450582. Epub 2016 Oct 1.</t>
  </si>
  <si>
    <t>Ophthalmic Res. 2017;57(1):42-47. Epub 2016 Oct 1.</t>
  </si>
  <si>
    <t xml:space="preserve">Aesthet Surg J. 2017 Feb;37(2):137-139. doi: 10.1093/asj/sjw157. Epub 2016 Sep 30. No abstract available. </t>
  </si>
  <si>
    <t>Vet Pathol. 2017 Mar;54(2):277-287. doi: 10.1177/0300985816669404. Epub 2016 Oct 1.</t>
  </si>
  <si>
    <t>Am J Ophthalmol. 2017 Jan;173:84-90. doi: 10.1016/j.ajo.2016.09.024. Epub 2016 Sep 30.</t>
  </si>
  <si>
    <t>Burns. 2017 May;43(3):654-664. doi: 10.1016/j.burns.2016.08.037. Epub 2016 Sep 28.</t>
  </si>
  <si>
    <t>Acta Neuropsychiatr. 2017 Jun;29(3):170-178. doi: 10.1017/neu.2016.49. Epub 2016 Oct 3.</t>
  </si>
  <si>
    <t>Eye (Lond). 2017 Jan;31(1):127-131. doi: 10.1038/eye.2016.193. Epub 2016 Sep 30.</t>
  </si>
  <si>
    <t xml:space="preserve">Eye (Lond). 2017 Jan;31(1):161. doi: 10.1038/eye.2016.210. Epub 2016 Sep 30. No abstract available. </t>
  </si>
  <si>
    <t>Br J Ophthalmol. 2017 Jul;101(7):909-912. doi: 10.1136/bjophthalmol-2016-308807. Epub 2016 Sep 28.</t>
  </si>
  <si>
    <t xml:space="preserve">Arch Soc Esp Oftalmol. 2017 Feb;92(2):58-62. doi: 10.1016/j.oftal.2016.07.009. Epub 2016 Sep 26. English, Spanish. </t>
  </si>
  <si>
    <t>Graefes Arch Clin Exp Ophthalmol. 2017 Mar;255(3):541-548. doi: 10.1007/s00417-016-3500-1. Epub 2016 Sep 30.</t>
  </si>
  <si>
    <t>Graefes Arch Clin Exp Ophthalmol. 2017 Jan;255(1):171-177. doi: 10.1007/s00417-016-3497-5. Epub 2016 Sep 30.</t>
  </si>
  <si>
    <t>J Neurol. 2017 Jun;264(6):1051-1058. doi: 10.1007/s00415-016-8291-0. Epub 2016 Sep 29. Review.</t>
  </si>
  <si>
    <t>J Emerg Med. 2017 Jan;52(1):e9-e12. doi: 10.1016/j.jemermed.2016.07.112. Epub 2016 Sep 28.</t>
  </si>
  <si>
    <t>Semin Ophthalmol. 2017;32(1):82-85. doi: 10.1080/08820538.2016.1228386. Epub 2016 Sep 29. Review.</t>
  </si>
  <si>
    <t>Clin Exp Optom. 2017 Mar;100(2):151-154. doi: 10.1111/cxo.12465. Epub 2016 Sep 29.</t>
  </si>
  <si>
    <t>Semin Ophthalmol. 2017;32(1):14-21. doi: 10.1080/08820538.2016.1228383. Epub 2016 Sep 29. Review.</t>
  </si>
  <si>
    <t xml:space="preserve">Retina. 2017 May;37(5):1006-1007. doi: 10.1097/IAE.0000000000001337. No abstract available. </t>
  </si>
  <si>
    <t>Retina. 2017 Jun;37(6):1176-1184. doi: 10.1097/IAE.0000000000001334.</t>
  </si>
  <si>
    <t>Retin Cases Brief Rep. 2017 Winter;11 Suppl 1:S98-S101. doi: 10.1097/ICB.0000000000000426.</t>
  </si>
  <si>
    <t>Retin Cases Brief Rep. 2017 Winter;11 Suppl 1:S187-S190. doi: 10.1097/ICB.0000000000000430.</t>
  </si>
  <si>
    <t>Cornea. 2017 Jan;36(1):68-73.</t>
  </si>
  <si>
    <t>Cornea. 2017 Jan;36(1):116-118.</t>
  </si>
  <si>
    <t>Hum Brain Mapp. 2017 Feb;38(2):740-752. doi: 10.1002/hbm.23414. Epub 2016 Sep 29.</t>
  </si>
  <si>
    <t>Curr Opin Rheumatol. 2017 Jan;29(1):12-16. Review.</t>
  </si>
  <si>
    <t>Curr Opin Ophthalmol. 2017 Jan;28(1):58-62. Review.</t>
  </si>
  <si>
    <t>Braz J Biol. 2017 Jul-Sept;77(3):490-494. doi: 10.1590/1519-6984.16715. Epub 2016 Sep 26.</t>
  </si>
  <si>
    <t>Acta Ophthalmol. 2017 Jun;95(4):e261-e269. doi: 10.1111/aos.13259. Epub 2016 Sep 29.</t>
  </si>
  <si>
    <t>Acta Ophthalmol. 2017 Aug;95(5):e415-e423. doi: 10.1111/aos.13255. Epub 2016 Sep 29.</t>
  </si>
  <si>
    <t>Autoimmun Rev. 2017 Jan;16(1):48-54. doi: 10.1016/j.autrev.2016.09.017. Epub 2016 Sep 25.</t>
  </si>
  <si>
    <t>Acta Ophthalmol. 2017 Jun;95(4):e278-e283. doi: 10.1111/aos.13254. Epub 2016 Sep 29.</t>
  </si>
  <si>
    <t>Int Ophthalmol. 2017 Aug;37(4):979-988. doi: 10.1007/s10792-016-0362-9. Epub 2016 Sep 28.</t>
  </si>
  <si>
    <t>Acta Ophthalmol. 2017 May;95(3):252-261. doi: 10.1111/aos.13247. Epub 2016 Sep 29.</t>
  </si>
  <si>
    <t>Acta Ophthalmol. 2017 May;95(3):e236-e241. doi: 10.1111/aos.13239. Epub 2016 Sep 29.</t>
  </si>
  <si>
    <t xml:space="preserve">Acta Ophthalmol. 2017 May;95(3):320-323. doi: 10.1111/aos.13225. Epub 2016 Sep 29. No abstract available. </t>
  </si>
  <si>
    <t>Acta Ophthalmol. 2017 Mar;95(2):188-193. doi: 10.1111/aos.13203. Epub 2016 Sep 29.</t>
  </si>
  <si>
    <t>Vet Pathol. 2017 Mar;54(2):194-203. doi: 10.1177/0300985816666611. Epub 2016 Sep 30. Review.</t>
  </si>
  <si>
    <t>Retina. 2017 May;37(5):836-843. doi: 10.1097/IAE.0000000000001269.</t>
  </si>
  <si>
    <t>Retina. 2017 Apr;37(4):643-650. doi: 10.1097/IAE.0000000000001237.</t>
  </si>
  <si>
    <t>Retin Cases Brief Rep. 2017 Winter;11 Suppl 1:S202-S210. doi: 10.1097/ICB.0000000000000444.</t>
  </si>
  <si>
    <t>Int J Neurosci. 2017 Aug;127(8):735-744. doi: 10.1080/00207454.2016.1242587. Epub 2016 Oct 14. Review.</t>
  </si>
  <si>
    <t>Graefes Arch Clin Exp Ophthalmol. 2017 Mar;255(3):529-539. doi: 10.1007/s00417-016-3498-4. Epub 2016 Sep 28.</t>
  </si>
  <si>
    <t>Clin Rheumatol. 2017 Feb;36(2):451-455. doi: 10.1007/s10067-016-3417-4. Epub 2016 Sep 27.</t>
  </si>
  <si>
    <t>Acta Ophthalmol. 2017 May;95(3):e212-e220. doi: 10.1111/aos.13250. Epub 2016 Sep 28.</t>
  </si>
  <si>
    <t>Acta Ophthalmol. 2017 May;95(3):e170-e178. doi: 10.1111/aos.13248. Epub 2016 Sep 28.</t>
  </si>
  <si>
    <t xml:space="preserve">Clin Exp Optom. 2017 Mar;100(2):195-197. doi: 10.1111/cxo.12473. Epub 2016 Sep 27. No abstract available. </t>
  </si>
  <si>
    <t>Acta Ophthalmol. 2017 May;95(3):e206-e211. doi: 10.1111/aos.13230. Epub 2016 Sep 28.</t>
  </si>
  <si>
    <t>Acta Ophthalmol. 2017 May;95(3):229-239. doi: 10.1111/aos.13224. Epub 2016 Sep 28. Review.</t>
  </si>
  <si>
    <t>Int Ophthalmol. 2017 Aug;37(4):973-977. doi: 10.1007/s10792-016-0342-0. Epub 2016 Sep 27.</t>
  </si>
  <si>
    <t xml:space="preserve">Retina. 2017 May;37(5):1003-1005. doi: 10.1097/IAE.0000000000001333. No abstract available. </t>
  </si>
  <si>
    <t xml:space="preserve">Retina. 2017 Apr;37(4):796-799. doi: 10.1097/IAE.0000000000001326. No abstract available. </t>
  </si>
  <si>
    <t>Retina. 2017 Jun;37(6):1160-1167. doi: 10.1097/IAE.0000000000001329.</t>
  </si>
  <si>
    <t>Mult Scler. 2017 Jun;23(7):988-994. doi: 10.1177/1352458516670736. Epub 2016 Sep 26.</t>
  </si>
  <si>
    <t>Ann Rheum Dis. 2017 Apr;76(4):721-730. doi: 10.1136/annrheumdis-2016-209589. Epub 2016 Sep 26.</t>
  </si>
  <si>
    <t>J Neurol Neurosurg Psychiatry. 2017 Feb;88(2):137-145. doi: 10.1136/jnnp-2016-313300. Epub 2016 Sep 26. Review.</t>
  </si>
  <si>
    <t>J Diabetes Complications. 2017 Jan;31(1):195-201. doi: 10.1016/j.jdiacomp.2016.09.003. Epub 2016 Sep 14.</t>
  </si>
  <si>
    <t>Int Ophthalmol. 2017 Aug;37(4):965-971. doi: 10.1007/s10792-016-0347-8. Epub 2016 Sep 26.</t>
  </si>
  <si>
    <t>CNS Neurosci Ther. 2017 Feb;23(2):106-118. doi: 10.1111/cns.12633. Epub 2016 Sep 27.</t>
  </si>
  <si>
    <t>Prog Retin Eye Res. 2017 Jan;56:32-57. doi: 10.1016/j.preteyeres.2016.09.004. Epub 2016 Sep 23. Review.</t>
  </si>
  <si>
    <t>Am J Ophthalmol. 2017 Jan;173:1-6. doi: 10.1016/j.ajo.2016.09.022. Epub 2016 Sep 23.</t>
  </si>
  <si>
    <t>Am J Ophthalmol. 2017 Jan;173:7-15. doi: 10.1016/j.ajo.2016.09.021. Epub 2016 Sep 23.</t>
  </si>
  <si>
    <t>J Neuroophthalmol. 2017 Mar;37(1):30-33. doi: 10.1097/WNO.0000000000000444.</t>
  </si>
  <si>
    <t xml:space="preserve">Retina. 2017 Apr;37(4):793-795. doi: 10.1097/IAE.0000000000001314. No abstract available. </t>
  </si>
  <si>
    <t xml:space="preserve">Retina. 2017 Feb;37(2):e19-e20. doi: 10.1097/IAE.0000000000001305. No abstract available. </t>
  </si>
  <si>
    <t>Retina. 2017 Jun;37(6):1152-1159. doi: 10.1097/IAE.0000000000001319.</t>
  </si>
  <si>
    <t>Retina. 2017 Jun;37(6):1092-1103. doi: 10.1097/IAE.0000000000001304.</t>
  </si>
  <si>
    <t>Retina. 2017 Jun;37(6):1126-1133. doi: 10.1097/IAE.0000000000001316.</t>
  </si>
  <si>
    <t>J Pediatr Ophthalmol Strabismus. 2017 Jan 1;54(1):32-38. doi: 10.3928/01913913-20160831-02. Epub 2016 Sep 27.</t>
  </si>
  <si>
    <t>J Pediatr Ophthalmol Strabismus. 2017 Mar 1;54(2):84-89. doi: 10.3928/01913913-20160831-01. Epub 2016 Sep 27.</t>
  </si>
  <si>
    <t>J Pediatr Ophthalmol Strabismus. 2017 Jan 1;54(1):43-51. doi: 10.3928/01913913-20160823-01. Epub 2016 Sep 27.</t>
  </si>
  <si>
    <t>Optom Vis Sci. 2017 Jan;94(1):60-67. doi: 10.1097/OPX.0000000000000977.</t>
  </si>
  <si>
    <t>Optom Vis Sci. 2017 Feb;94(2):159-165. doi: 10.1097/OPX.0000000000000999.</t>
  </si>
  <si>
    <t>Optom Vis Sci. 2017 Feb;94(2):246-259. doi: 10.1097/OPX.0000000000000997. Review.</t>
  </si>
  <si>
    <t>Optom Vis Sci. 2017 Jan;94(1):16-19. doi: 10.1097/OPX.0000000000000949.</t>
  </si>
  <si>
    <t>Retin Cases Brief Rep. 2018 Winter;12(1):48-49. doi: 10.1097/ICB.0000000000000412.</t>
  </si>
  <si>
    <t>Retin Cases Brief Rep. 2018 Winter;12(1):24-28. doi: 10.1097/ICB.0000000000000434.</t>
  </si>
  <si>
    <t>Retin Cases Brief Rep. 2017 Winter;11 Suppl 1:S90-S93. doi: 10.1097/ICB.0000000000000424.</t>
  </si>
  <si>
    <t>Retin Cases Brief Rep. 2017 Winter;11 Suppl 1:S191-S196. doi: 10.1097/ICB.0000000000000431.</t>
  </si>
  <si>
    <t>Ophthalmic Genet. 2017 Jul-Aug;38(4):380-382. doi: 10.1080/13816810.2016.1217551. Epub 2016 Sep 26.</t>
  </si>
  <si>
    <t xml:space="preserve">Ophthalmic Genet. 2017 Jul-Aug;38(4):314-319. doi: 10.1080/13816810.2016.1217548. Epub 2016 Sep 26. Erratum in: Ophthalmic Genet. 2017 Jul-Aug;38(4):398. </t>
  </si>
  <si>
    <t>Hum Mutat. 2017 Jan;38(1):43-47. doi: 10.1002/humu.23124. Epub 2016 Nov 23.</t>
  </si>
  <si>
    <t xml:space="preserve">Am J Emerg Med. 2017 Feb;35(2):376.e3-376.e4. doi: 10.1016/j.ajem.2016.08.010. Epub 2016 Aug 7. No abstract available. </t>
  </si>
  <si>
    <t>Laryngoscope. 2017 Jul;127(7):1698-1700. doi: 10.1002/lary.26314. Epub 2016 Sep 26.</t>
  </si>
  <si>
    <t>Int Ophthalmol. 2017 Aug;37(4):957-964. doi: 10.1007/s10792-016-0359-4. Epub 2016 Sep 24.</t>
  </si>
  <si>
    <t xml:space="preserve">Arch Soc Esp Oftalmol. 2017 Feb;92(2):e11. doi: 10.1016/j.oftal.2016.07.006. Epub 2016 Sep 21. English, Spanish.  No abstract available. </t>
  </si>
  <si>
    <t>Obes Res Clin Pract. 2017 Mar - Apr;11(2):241-246. doi: 10.1016/j.orcp.2016.09.004. Epub 2016 Sep 21.</t>
  </si>
  <si>
    <t>Am J Ophthalmol. 2017 Jan;173:64-69. doi: 10.1016/j.ajo.2016.09.019. Epub 2016 Sep 21.</t>
  </si>
  <si>
    <t>Am J Ophthalmol. 2017 Jan;173:45-55. doi: 10.1016/j.ajo.2016.09.018. Epub 2016 Sep 21.</t>
  </si>
  <si>
    <t>Prog Retin Eye Res. 2017 Jan;56:84-106. doi: 10.1016/j.preteyeres.2016.09.005. Epub 2016 Sep 21. Review.</t>
  </si>
  <si>
    <t>Int Ophthalmol. 2017 Aug;37(4):1073-1081. doi: 10.1007/s10792-016-0358-5. Epub 2016 Sep 23. Review.</t>
  </si>
  <si>
    <t>Eur Arch Otorhinolaryngol. 2017 Feb;274(2):873-877. doi: 10.1007/s00405-016-4308-7. Epub 2016 Sep 23.</t>
  </si>
  <si>
    <t>J Endocrinol Invest. 2017 Mar;40(3):257-261. doi: 10.1007/s40618-016-0555-0. Epub 2016 Sep 23. Review.</t>
  </si>
  <si>
    <t>Jpn J Ophthalmol. 2017 Jan;61(1):61-66. doi: 10.1007/s10384-016-0479-4. Epub 2016 Sep 23.</t>
  </si>
  <si>
    <t>J Diabetes Complications. 2017 Jan;31(1):213-217. doi: 10.1016/j.jdiacomp.2016.08.023. Epub 2016 Aug 28.</t>
  </si>
  <si>
    <t>Clin Otolaryngol. 2017 Jun;42(3):514-520. doi: 10.1111/coa.12754. Epub 2016 Oct 13. Review.</t>
  </si>
  <si>
    <t>Curr Opin Rheumatol. 2017 Jan;29(1):24-32. Review.</t>
  </si>
  <si>
    <t>Eye (Lond). 2017 Jan;31(1):119-126. doi: 10.1038/eye.2016.204. Epub 2016 Sep 23.</t>
  </si>
  <si>
    <t>Retin Cases Brief Rep. 2018 Winter;12(1):42-44. doi: 10.1097/ICB.0000000000000410.</t>
  </si>
  <si>
    <t>Retin Cases Brief Rep. 2017 Winter;11 Suppl 1:S182-S186. doi: 10.1097/ICB.0000000000000429.</t>
  </si>
  <si>
    <t>Retin Cases Brief Rep. 2017 Winter;11 Suppl 1:S102-S106. doi: 10.1097/ICB.0000000000000427.</t>
  </si>
  <si>
    <t>Retin Cases Brief Rep. 2017 Winter;11 Suppl 1:S81-S85. doi: 10.1097/ICB.0000000000000422.</t>
  </si>
  <si>
    <t>Ophthal Plast Reconstr Surg. 2017 Jul/Aug;33(4):e86-e88. doi: 10.1097/IOP.0000000000000791.</t>
  </si>
  <si>
    <t>Ophthal Plast Reconstr Surg. 2017 Jul/Aug;33(4):e82-e85. doi: 10.1097/IOP.0000000000000790.</t>
  </si>
  <si>
    <t>Ophthal Plast Reconstr Surg. 2017 Sep/Oct;33(5):345-349. doi: 10.1097/IOP.0000000000000786.</t>
  </si>
  <si>
    <t>J Glaucoma. 2017 Feb;26(2):e90-e92. doi: 10.1097/IJG.0000000000000562.</t>
  </si>
  <si>
    <t>J Glaucoma. 2017 Feb;26(2):e87-e89. doi: 10.1097/IJG.0000000000000561.</t>
  </si>
  <si>
    <t>J Glaucoma. 2017 Feb;26(2):96-100. doi: 10.1097/IJG.0000000000000552.</t>
  </si>
  <si>
    <t>J Glaucoma. 2017 Jan;26(1):71-76. doi: 10.1097/IJG.0000000000000549.</t>
  </si>
  <si>
    <t>J Glaucoma. 2017 Jan;26(1):65-70. doi: 10.1097/IJG.0000000000000560.</t>
  </si>
  <si>
    <t>J Glaucoma. 2017 Feb;26(2):173-181. doi: 10.1097/IJG.0000000000000558.</t>
  </si>
  <si>
    <t>J Glaucoma. 2017 Feb;26(2):e74-e78. doi: 10.1097/IJG.0000000000000556.</t>
  </si>
  <si>
    <t>J Glaucoma. 2017 Feb;26(2):e84-e86. doi: 10.1097/IJG.0000000000000555.</t>
  </si>
  <si>
    <t>J Glaucoma. 2017 Jan;26(1):54-58. doi: 10.1097/IJG.0000000000000551.</t>
  </si>
  <si>
    <t>Curr Opin Ophthalmol. 2017 Jan;28(1):23-28. Review.</t>
  </si>
  <si>
    <t>Curr Opin Ophthalmol. 2017 Jan;28(1):67-72. Review.</t>
  </si>
  <si>
    <t>J Cell Physiol. 2017 May;232(5):1209-1215. doi: 10.1002/jcp.25616. Epub 2016 Sep 30.</t>
  </si>
  <si>
    <t>Ophthalmic Genet. 2017 Jul-Aug;38(4):371-375. doi: 10.1080/13816810.2016.1217550. Epub 2016 Sep 23.</t>
  </si>
  <si>
    <t>Cornea. 2017 Jan;36(1):127-130.</t>
  </si>
  <si>
    <t>Cornea. 2017 Jan;36(1):108-112.</t>
  </si>
  <si>
    <t>Br J Ophthalmol. 2017 Jun;101(6):820-827. doi: 10.1136/bjophthalmol-2016-308658. Epub 2016 Sep 22.</t>
  </si>
  <si>
    <t>Br J Ophthalmol. 2017 Jun;101(6):814-819. doi: 10.1136/bjophthalmol-2016-308678. Epub 2016 Sep 22.</t>
  </si>
  <si>
    <t>Jpn J Ophthalmol. 2017 Jan;61(1):74-83. doi: 10.1007/s10384-016-0478-5. Epub 2016 Sep 22.</t>
  </si>
  <si>
    <t>Jpn J Ophthalmol. 2017 Jan;61(1):67-73. doi: 10.1007/s10384-016-0476-7. Epub 2016 Sep 22.</t>
  </si>
  <si>
    <t>Joint Bone Spine. 2017 May;84(3):317-321. doi: 10.1016/j.jbspin.2016.05.019. Epub 2016 Sep 19.</t>
  </si>
  <si>
    <t xml:space="preserve">Acta Ophthalmol. 2017 Jun;95(4):428-430. doi: 10.1111/aos.13226. Epub 2016 Sep 23. Review. No abstract available. </t>
  </si>
  <si>
    <t>Curr Aging Sci. 2017;10(1):68-75.</t>
  </si>
  <si>
    <t>Dev Med Child Neurol. 2017 Jan;59(1):98-104. doi: 10.1111/dmcn.13262. Epub 2016 Sep 23.</t>
  </si>
  <si>
    <t>Mol Diagn Ther. 2017 Feb;21(1):31-43. doi: 10.1007/s40291-016-0234-z. Review.</t>
  </si>
  <si>
    <t>J Allergy Clin Immunol. 2017 Mar;139(3):844-854. doi: 10.1016/j.jaci.2016.08.019. Epub 2016 Sep 19.</t>
  </si>
  <si>
    <t>Int Ophthalmol. 2017 Aug;37(4):945-952. doi: 10.1007/s10792-016-0360-y. Epub 2016 Sep 22.</t>
  </si>
  <si>
    <t xml:space="preserve">Am J Emerg Med. 2017 Mar;35(3):517.e5-517.e6. doi: 10.1016/j.ajem.2016.09.012. Epub 2016 Sep 9. No abstract available. </t>
  </si>
  <si>
    <t>Retina. 2017 Jun;37(6):1193-1202. doi: 10.1097/IAE.0000000000001323.</t>
  </si>
  <si>
    <t xml:space="preserve">Retina. 2017 Jun;37(6):1209-1214. doi: 10.1097/IAE.0000000000001306. No abstract available. </t>
  </si>
  <si>
    <t>Int Ophthalmol. 2017 Aug;37(4):939-944. doi: 10.1007/s10792-016-0338-9. Epub 2016 Sep 21.</t>
  </si>
  <si>
    <t>Int Ophthalmol. 2017 Aug;37(4):929-937. doi: 10.1007/s10792-016-0355-8. Epub 2016 Sep 21.</t>
  </si>
  <si>
    <t>Clin Exp Optom. 2017 Jul;100(4):369-374. doi: 10.1111/cxo.12470. Epub 2016 Sep 22.</t>
  </si>
  <si>
    <t>Clin Exp Optom. 2017 May;100(3):243-249. doi: 10.1111/cxo.12455. Epub 2016 Sep 21.</t>
  </si>
  <si>
    <t>Acta Ophthalmol. 2017 Feb;95(1):e29-e35. doi: 10.1111/aos.13196. Epub 2016 Sep 22.</t>
  </si>
  <si>
    <t>Curr Opin Ophthalmol. 2017 Jan;28(1):3-8. Review.</t>
  </si>
  <si>
    <t>Curr Opin Ophthalmol. 2017 Jan;28(1):29-34. Review.</t>
  </si>
  <si>
    <t>Curr Opin Ophthalmol. 2017 Jan;28(1):73-80. Review.</t>
  </si>
  <si>
    <t>Curr Opin Ophthalmol. 2017 Jan;28(1):87-92. Review.</t>
  </si>
  <si>
    <t>Curr Opin Ophthalmol. 2017 Jan;28(1):42-48. Review.</t>
  </si>
  <si>
    <t>Retina. 2017 Jun;37(6):1168-1175. doi: 10.1097/IAE.0000000000001315.</t>
  </si>
  <si>
    <t>Retina. 2017 Jun;37(6):1185-1192. doi: 10.1097/IAE.0000000000001318.</t>
  </si>
  <si>
    <t>Retina. 2017 Jun;37(6):1049-1054. doi: 10.1097/IAE.0000000000001322.</t>
  </si>
  <si>
    <t>Retina. 2017 Jul;37(7):1261-1262. doi: 10.1097/IAE.0000000000001308.</t>
  </si>
  <si>
    <t>Retin Cases Brief Rep. 2017 Winter;11 Suppl 1:S107-S112. doi: 10.1097/ICB.0000000000000428.</t>
  </si>
  <si>
    <t>Clin Exp Optom. 2017 May;100(3):255-259. doi: 10.1111/cxo.12471. Epub 2016 Sep 22.</t>
  </si>
  <si>
    <t>Postgrad Med J. 2017 May;93(1099):266-270. doi: 10.1136/postgradmedj-2015-133756. Epub 2016 Sep 20.</t>
  </si>
  <si>
    <t>Acta Diabetol. 2017 Jan;54(1):73-79. doi: 10.1007/s00592-016-0914-5. Epub 2016 Sep 20.</t>
  </si>
  <si>
    <t>Invest New Drugs. 2017 Feb;35(1):47-58. doi: 10.1007/s10637-016-0391-2. Epub 2016 Sep 21.</t>
  </si>
  <si>
    <t>Br J Ophthalmol. 2017 Jun;101(6):796-800. doi: 10.1136/bjophthalmol-2016-309023. Epub 2016 Sep 20.</t>
  </si>
  <si>
    <t>Int J Occup Saf Ergon. 2017 Sep;23(3):440-446. doi: 10.1080/10803548.2016.1234131. Epub 2016 Oct 13.</t>
  </si>
  <si>
    <t>Am J Perinatol. 2017 Apr;34(5):441-450. doi: 10.1055/s-0036-1593351. Epub 2016 Sep 20.</t>
  </si>
  <si>
    <t>Ophthalmic Genet. 2017 May-Jun;38(3):201-205. doi: 10.1080/13816810.2016.1214971. Epub 2016 Sep 20. Review.</t>
  </si>
  <si>
    <t>Ophthalmic Genet. 2017 Jul-Aug;38(4):376-379. doi: 10.1080/13816810.2016.1214973. Epub 2016 Sep 20.</t>
  </si>
  <si>
    <t>Semin Ophthalmol. 2017;32(6):772-780. doi: 10.1080/08820538.2016.1181192. Epub 2016 Aug 10.</t>
  </si>
  <si>
    <t>Retin Cases Brief Rep. 2018 Winter;12(1):45-47. doi: 10.1097/ICB.0000000000000411.</t>
  </si>
  <si>
    <t>Retin Cases Brief Rep. 2017 Fall;11(4):291-295. doi: 10.1097/ICB.0000000000000375.</t>
  </si>
  <si>
    <t>Retin Cases Brief Rep. 2018 Winter;12(1):63-67. doi: 10.1097/ICB.0000000000000415.</t>
  </si>
  <si>
    <t>Acta Ophthalmol. 2017 May;95(3):e221-e226. doi: 10.1111/aos.13245. Epub 2016 Sep 20.</t>
  </si>
  <si>
    <t>Eur J Neurol. 2017 Jan;24(1):73-81. doi: 10.1111/ene.13133. Epub 2016 Sep 19.</t>
  </si>
  <si>
    <t>Clin Exp Ophthalmol. 2017 Apr;45(3):288-296. doi: 10.1111/ceo.12838. Epub 2016 Nov 10.</t>
  </si>
  <si>
    <t>J Cogn Neurosci. 2017 Jan;29(1):65-78. Epub 2016 Sep 20.</t>
  </si>
  <si>
    <t>Biomech Model Mechanobiol. 2017 Apr;16(2):463-477. doi: 10.1007/s10237-016-0830-1. Epub 2016 Sep 19.</t>
  </si>
  <si>
    <t>Clin Exp Immunol. 2017 Feb;187(2):213-224. doi: 10.1111/cei.12868. Epub 2016 Oct 11.</t>
  </si>
  <si>
    <t>Int Ophthalmol. 2017 Aug;37(4):921-927. doi: 10.1007/s10792-016-0319-z. Epub 2016 Sep 17.</t>
  </si>
  <si>
    <t>J Optom. 2017 Jul - Sep;10(3):141-148. doi: 10.1016/j.optom.2016.07.003. Epub 2016 Sep 14.</t>
  </si>
  <si>
    <t xml:space="preserve">Endocrine. 2017 Jan;55(1):186-199. doi: 10.1007/s12020-016-1096-1. Epub 2016 Sep 16. Erratum in: Endocrine. 2017 Jul;57(1):189. </t>
  </si>
  <si>
    <t>J Mol Med (Berl). 2017 Feb;95(2):193-204. doi: 10.1007/s00109-016-1472-6. Epub 2016 Sep 16.</t>
  </si>
  <si>
    <t>Int Ophthalmol. 2017 Aug;37(4):911-919. doi: 10.1007/s10792-016-0350-0. Epub 2016 Sep 15.</t>
  </si>
  <si>
    <t>Int Ophthalmol. 2017 Aug;37(4):1053-1055. doi: 10.1007/s10792-016-0337-x. Epub 2016 Sep 8.</t>
  </si>
  <si>
    <t>Med Biol Eng Comput. 2017 Jun;55(6):935-948. doi: 10.1007/s11517-016-1563-0. Epub 2016 Sep 16. Review.</t>
  </si>
  <si>
    <t>Semin Arthritis Rheum. 2017 Feb;46(4):509-512. doi: 10.1016/j.semarthrit.2016.08.001. Epub 2016 Aug 12.</t>
  </si>
  <si>
    <t xml:space="preserve">J Neuroophthalmol. 2017 Mar;37(1):70-74. doi: 10.1097/WNO.0000000000000446. Review. No abstract available. </t>
  </si>
  <si>
    <t>J Neuroophthalmol. 2017 Mar;37(1):40-42. doi: 10.1097/WNO.0000000000000445.</t>
  </si>
  <si>
    <t>J Glaucoma. 2017 Jan;26(1):1-7. doi: 10.1097/IJG.0000000000000541.</t>
  </si>
  <si>
    <t>J Glaucoma. 2017 Jan;26(1):46-53. doi: 10.1097/IJG.0000000000000498.</t>
  </si>
  <si>
    <t>J Glaucoma. 2017 Mar;26(3):201-207. doi: 10.1097/IJG.0000000000000464.</t>
  </si>
  <si>
    <t>J Glaucoma. 2017 Jan;26(1):27-33. doi: 10.1097/IJG.0000000000000532.</t>
  </si>
  <si>
    <t>Ophthal Plast Reconstr Surg. 2017 Sep/Oct;33(5):355-360. doi: 10.1097/IOP.0000000000000789.</t>
  </si>
  <si>
    <t>Ophthal Plast Reconstr Surg. 2017 Sep/Oct;33(5):350-354. doi: 10.1097/IOP.0000000000000788.</t>
  </si>
  <si>
    <t>Ophthal Plast Reconstr Surg. 2017 Jul/Aug;33(4):e85-e86. doi: 10.1097/IOP.0000000000000787.</t>
  </si>
  <si>
    <t xml:space="preserve">Ophthal Plast Reconstr Surg. 2017 Sep/Oct;33(5):e133. doi: 10.1097/IOP.0000000000000785. No abstract available. </t>
  </si>
  <si>
    <t>Eye (Lond). 2017 Jan;31(1):113-118. doi: 10.1038/eye.2016.199. Epub 2016 Sep 16.</t>
  </si>
  <si>
    <t>Eye (Lond). 2017 Jan;31(1):87-96. doi: 10.1038/eye.2016.177. Epub 2016 Sep 16. Review.</t>
  </si>
  <si>
    <t>Retina. 2017 May;37(5):930-935. doi: 10.1097/IAE.0000000000001302.</t>
  </si>
  <si>
    <t>Br J Ophthalmol. 2017 Jun;101(6):730-734. doi: 10.1136/bjophthalmol-2016-309198. Epub 2016 Sep 15.</t>
  </si>
  <si>
    <t>Br J Ophthalmol. 2017 Jun;101(6):834-838. doi: 10.1136/bjophthalmol-2016-309021. Epub 2016 Sep 15.</t>
  </si>
  <si>
    <t>Br J Ophthalmol. 2017 Jun;101(6):725-729. doi: 10.1136/bjophthalmol-2016-309097. Epub 2016 Sep 15.</t>
  </si>
  <si>
    <t xml:space="preserve">Anim Genet. 2017 Feb;48(1):127-128. doi: 10.1111/age.12503. Epub 2016 Sep 15. No abstract available. </t>
  </si>
  <si>
    <t>J Fish Dis. 2017 May;40(5):717-742. doi: 10.1111/jfd.12541. Epub 2016 Sep 16. Review.</t>
  </si>
  <si>
    <t>Appl Ergon. 2017 Jan;58:435-445. doi: 10.1016/j.apergo.2016.08.004. Epub 2016 Aug 13.</t>
  </si>
  <si>
    <t>Appl Ergon. 2017 Jan;58:327-333. doi: 10.1016/j.apergo.2016.07.010. Epub 2016 Aug 1. Review.</t>
  </si>
  <si>
    <t>Appl Ergon. 2017 Jan;58:245-253. doi: 10.1016/j.apergo.2016.06.019. Epub 2016 Jul 16.</t>
  </si>
  <si>
    <t>Retina. 2017 Jun;37(6):1120-1125. doi: 10.1097/IAE.0000000000001312.</t>
  </si>
  <si>
    <t>Retina. 2017 May;37(5):886-895. doi: 10.1097/IAE.0000000000001280. Review.</t>
  </si>
  <si>
    <t>Retina. 2017 Jun;37(6):1073-1078. doi: 10.1097/IAE.0000000000001307.</t>
  </si>
  <si>
    <t>Retin Cases Brief Rep. 2017 Winter;11 Suppl 1:S68-S72. doi: 10.1097/ICB.0000000000000418.</t>
  </si>
  <si>
    <t>Retin Cases Brief Rep. 2017 Winter;11 Suppl 1:S86-S89. doi: 10.1097/ICB.0000000000000423.</t>
  </si>
  <si>
    <t>Retin Cases Brief Rep. 2018 Winter;12(1):68-74. doi: 10.1097/ICB.0000000000000416.</t>
  </si>
  <si>
    <t>Retin Cases Brief Rep. 2018 Winter;12(1):50-58. doi: 10.1097/ICB.0000000000000413.</t>
  </si>
  <si>
    <t>Graefes Arch Clin Exp Ophthalmol. 2017 Mar;255(3):509-517. doi: 10.1007/s00417-016-3493-9. Epub 2016 Sep 15.</t>
  </si>
  <si>
    <t>Graefes Arch Clin Exp Ophthalmol. 2017 Mar;255(3):463-473. doi: 10.1007/s00417-016-3472-1. Epub 2016 Sep 8.</t>
  </si>
  <si>
    <t>Graefes Arch Clin Exp Ophthalmol. 2017 Mar;255(3):457-462. doi: 10.1007/s00417-016-3471-2. Epub 2016 Sep 8.</t>
  </si>
  <si>
    <t>Neonatology. 2017;111(1):79-85. Epub 2016 Sep 16.</t>
  </si>
  <si>
    <t>Cornea. 2017 Jan;36(1):48-52.</t>
  </si>
  <si>
    <t xml:space="preserve">Clin Exp Optom. 2017 May;100(3):291-293. doi: 10.1111/cxo.12468. Epub 2016 Sep 15. No abstract available. </t>
  </si>
  <si>
    <t>Retina. 2017 Feb;37(2):247-256. doi: 10.1097/IAE.0000000000001145.</t>
  </si>
  <si>
    <t xml:space="preserve">Clin Exp Optom. 2017 May;100(3):294-295. doi: 10.1111/cxo.12467. Epub 2016 Sep 14. No abstract available. </t>
  </si>
  <si>
    <t>Int Ophthalmol. 2017 Aug;37(4):905-910. doi: 10.1007/s10792-016-0348-7. Epub 2016 Sep 15.</t>
  </si>
  <si>
    <t>Int Ophthalmol. 2017 Aug;37(4):893-904. doi: 10.1007/s10792-016-0349-6. Epub 2016 Sep 15.</t>
  </si>
  <si>
    <t>Int Ophthalmol. 2017 Aug;37(4):1069-1072. doi: 10.1007/s10792-016-0354-9. Epub 2016 Sep 15.</t>
  </si>
  <si>
    <t>Int Ophthalmol. 2017 Aug;37(4):885-891. doi: 10.1007/s10792-016-0352-y. Epub 2016 Sep 15.</t>
  </si>
  <si>
    <t>Int Ophthalmol. 2017 Aug;37(4):875-883. doi: 10.1007/s10792-016-0287-3. Epub 2016 Sep 14.</t>
  </si>
  <si>
    <t>Br J Ophthalmol. 2017 Jun;101(6):780-785. doi: 10.1136/bjophthalmol-2016-308869. Epub 2016 Sep 14.</t>
  </si>
  <si>
    <t>Graefes Arch Clin Exp Ophthalmol. 2017 Mar;255(3):493-502. doi: 10.1007/s00417-016-3489-5. Epub 2016 Sep 14.</t>
  </si>
  <si>
    <t>J Med Genet. 2017 Mar;54(3):190-195. doi: 10.1136/jmedgenet-2016-104166. Epub 2016 Sep 14.</t>
  </si>
  <si>
    <t>Retina. 2017 Feb;37(2):222-233. doi: 10.1097/IAE.0000000000001279.</t>
  </si>
  <si>
    <t xml:space="preserve">Retina. 2017 Feb;37(2):e21-e23. doi: 10.1097/IAE.0000000000001320. No abstract available. </t>
  </si>
  <si>
    <t>Retina. 2017 Jun;37(6):1084-1091. doi: 10.1097/IAE.0000000000001303.</t>
  </si>
  <si>
    <t>Retina. 2017 May;37(5):921-924. doi: 10.1097/IAE.0000000000001252.</t>
  </si>
  <si>
    <t>Retina. 2017 May;37(5):998-1002. doi: 10.1097/IAE.0000000000001301.</t>
  </si>
  <si>
    <t>Retin Cases Brief Rep. 2017 Winter;11 Suppl 1:S73-S76. doi: 10.1097/ICB.0000000000000420.</t>
  </si>
  <si>
    <t>Ophthalmic Res. 2017;57(2):87-91. doi: 10.1159/000448523. Epub 2016 Sep 15.</t>
  </si>
  <si>
    <t>Ophthalmic Res. 2017;57(1):37-41. Epub 2016 Sep 15.</t>
  </si>
  <si>
    <t>Int Forum Allergy Rhinol. 2017 Jan;7(1):72-79. doi: 10.1002/alr.21840. Epub 2016 Sep 14.</t>
  </si>
  <si>
    <t>Oncol Res. 2017 Apr 14;25(4):471-478. doi: 10.3727/096504016X14721217330657. Epub 2016 Sep 12.</t>
  </si>
  <si>
    <t>Br J Ophthalmol. 2017 Jun;101(6):791-795. doi: 10.1136/bjophthalmol-2016-308726. Epub 2016 Sep 13.</t>
  </si>
  <si>
    <t>Br J Ophthalmol. 2017 Jun;101(6):774-779. doi: 10.1136/bjophthalmol-2016-309160. Epub 2016 Sep 13.</t>
  </si>
  <si>
    <t xml:space="preserve">Clin Exp Optom. 2017 May;100(3):288-290. doi: 10.1111/cxo.12466. Epub 2016 Sep 14. No abstract available. </t>
  </si>
  <si>
    <t>Clin Exp Optom. 2017 May;100(3):234-242. doi: 10.1111/cxo.12458. Epub 2016 Sep 14.</t>
  </si>
  <si>
    <t>Graefes Arch Clin Exp Ophthalmol. 2017 Mar;255(3):503-508. doi: 10.1007/s00417-016-3491-y. Epub 2016 Sep 14.</t>
  </si>
  <si>
    <t>Int Ophthalmol. 2017 Aug;37(4):867-874. doi: 10.1007/s10792-016-0335-z. Epub 2016 Sep 13.</t>
  </si>
  <si>
    <t>Int Ophthalmol. 2017 Aug;37(4):859-865. doi: 10.1007/s10792-016-0332-2. Epub 2016 Sep 13.</t>
  </si>
  <si>
    <t>Int Ophthalmol. 2017 Aug;37(4):849-858. doi: 10.1007/s10792-016-0343-z. Epub 2016 Sep 13.</t>
  </si>
  <si>
    <t>J Diabetes Complications. 2017 Jan;31(1):209-212. doi: 10.1016/j.jdiacomp.2016.08.024. Epub 2016 Aug 28.</t>
  </si>
  <si>
    <t>Prog Retin Eye Res. 2017 Jan;56:1-18. doi: 10.1016/j.preteyeres.2016.09.001. Epub 2016 Sep 10. Review.</t>
  </si>
  <si>
    <t>Clin J Pain. 2017 Jul;33(7):635-639. doi: 10.1097/AJP.0000000000000437.</t>
  </si>
  <si>
    <t>Expert Opin Ther Pat. 2017 Jan;27(1):49-62. Epub 2016 Sep 26. Review.</t>
  </si>
  <si>
    <t xml:space="preserve">Clin Exp Optom. 2017 Jul;100(4):392-395. doi: 10.1111/cxo.12457. Epub 2016 Sep 12. No abstract available. </t>
  </si>
  <si>
    <t>Int Ophthalmol. 2017 Aug;37(4):835-842. doi: 10.1007/s10792-016-0345-x. Epub 2016 Sep 12.</t>
  </si>
  <si>
    <t>Int Ophthalmol. 2017 Aug;37(4):827-833. doi: 10.1007/s10792-016-0346-9. Epub 2016 Sep 12.</t>
  </si>
  <si>
    <t>Mol Cell Endocrinol. 2017 Jan 5;439:256-260. doi: 10.1016/j.mce.2016.09.009. Epub 2016 Sep 9.</t>
  </si>
  <si>
    <t>J Cell Biochem. 2017 May;118(5):1132-1143. doi: 10.1002/jcb.25732. Epub 2017 Jan 10.</t>
  </si>
  <si>
    <t>Ophthalmic Res. 2017;57(2):77-86. doi: 10.1159/000448480. Epub 2016 Sep 13. Review.</t>
  </si>
  <si>
    <t>Cornea. 2017 Jan;36(1):11-16.</t>
  </si>
  <si>
    <t>Cornea. 2017 Jan;36(1):64-67.</t>
  </si>
  <si>
    <t>Retina. 2017 Jan;37(1):1-10. doi: 10.1097/IAE.0000000000001275. Review.</t>
  </si>
  <si>
    <t>Retina. 2017 May;37(5):951-961. doi: 10.1097/IAE.0000000000001282.</t>
  </si>
  <si>
    <t>Retina. 2017 May;37(5):943-950. doi: 10.1097/IAE.0000000000001284.</t>
  </si>
  <si>
    <t>Retina. 2017 May;37(5):989-997. doi: 10.1097/IAE.0000000000001272. Review.</t>
  </si>
  <si>
    <t>Retina. 2017 May;37(5):971-977. doi: 10.1097/IAE.0000000000001274.</t>
  </si>
  <si>
    <t>Retina. 2017 May;37(5):873-880. doi: 10.1097/IAE.0000000000001263. Review.</t>
  </si>
  <si>
    <t>Retina. 2017 May;37(5):906-914. doi: 10.1097/IAE.0000000000001260.</t>
  </si>
  <si>
    <t>Retin Cases Brief Rep. 2017 Winter;11 Suppl 1:S174-S177. doi: 10.1097/ICB.0000000000000417.</t>
  </si>
  <si>
    <t>Retin Cases Brief Rep. 2018 Winter;12(1):39-41. doi: 10.1097/ICB.0000000000000409.</t>
  </si>
  <si>
    <t>Retin Cases Brief Rep. 2018 Winter;12(1):59-62. doi: 10.1097/ICB.0000000000000414. Review.</t>
  </si>
  <si>
    <t>Am J Med Genet A. 2017 Jan;173(1):88-98. doi: 10.1002/ajmg.a.37963. Epub 2016 Sep 12. Review.</t>
  </si>
  <si>
    <t>Clin Exp Ophthalmol. 2017 Apr;45(3):254-260. doi: 10.1111/ceo.12833. Epub 2016 Oct 11.</t>
  </si>
  <si>
    <t>Psychosomatics. 2017 Jan - Feb;58(1):38-45. doi: 10.1016/j.psym.2016.07.002. Epub 2016 Jul 15.</t>
  </si>
  <si>
    <t>Histol Histopathol. 2017 Mar;32(3):215-221. doi: 10.14670/HH-11-820. Epub 2016 Sep 9. Review.</t>
  </si>
  <si>
    <t>Qual Life Res. 2017 Jan;26(1):183-191. doi: 10.1007/s11136-016-1407-2. Epub 2016 Sep 10.</t>
  </si>
  <si>
    <t>Ophthalmology. 2017 Jan;124(1):12-19. doi: 10.1016/j.ophtha.2016.08.003. Epub 2016 Sep 7.</t>
  </si>
  <si>
    <t>Int Ophthalmol. 2017 Aug;37(4):1065-1068. doi: 10.1007/s10792-016-0344-y. Epub 2016 Sep 10.</t>
  </si>
  <si>
    <t>Int Ophthalmol. 2017 Aug;37(4):1057-1063. doi: 10.1007/s10792-016-0336-y. Epub 2016 Sep 10. Review.</t>
  </si>
  <si>
    <t>Int Ophthalmol. 2017 Aug;37(4):819-825. doi: 10.1007/s10792-016-0339-8. Epub 2016 Sep 10.</t>
  </si>
  <si>
    <t>Matrix Biol. 2017 Jan;57-58:86-105. doi: 10.1016/j.matbio.2016.08.008. Epub 2016 Sep 7. Review.</t>
  </si>
  <si>
    <t>Mult Scler. 2017 Jun;23(7):946-955. doi: 10.1177/1352458516669002. Epub 2016 Sep 9.</t>
  </si>
  <si>
    <t>Curr Eye Res. 2017 Apr;42(4):648-652. doi: 10.1080/02713683.2016.1214968. Epub 2016 Sep 9.</t>
  </si>
  <si>
    <t>Curr Eye Res. 2017 Apr;42(4):611-616. doi: 10.1080/02713683.2016.1214967. Epub 2016 Sep 9.</t>
  </si>
  <si>
    <t>Curr Eye Res. 2017 Apr;42(4):491-497. doi: 10.1080/02713683.2016.1214966. Epub 2016 Sep 9.</t>
  </si>
  <si>
    <t>Int Ophthalmol. 2017 Aug;37(4):813-818. doi: 10.1007/s10792-016-0341-1. Epub 2016 Sep 9.</t>
  </si>
  <si>
    <t>Eye (Lond). 2017 Jan;31(1):152-156. doi: 10.1038/eye.2016.182. Epub 2016 Sep 9.</t>
  </si>
  <si>
    <t>Eye (Lond). 2017 Jan;31(1):68-86. doi: 10.1038/eye.2016.198. Epub 2016 Sep 9. Review.</t>
  </si>
  <si>
    <t>Curr Eye Res. 2017 Apr;42(4):557-561. doi: 10.1080/02713683.2016.1217544. Epub 2016 Sep 9.</t>
  </si>
  <si>
    <t>Retina. 2017 Mar;37(3):500-508. doi: 10.1097/IAE.0000000000001196.</t>
  </si>
  <si>
    <t>Br J Ophthalmol. 2017 Jun;101(6):712-718. doi: 10.1136/bjophthalmol-2016-309240. Epub 2016 Sep 8.</t>
  </si>
  <si>
    <t>Auris Nasus Larynx. 2017 Aug;44(4):428-434. doi: 10.1016/j.anl.2016.08.007. Epub 2016 Sep 5.</t>
  </si>
  <si>
    <t>Matrix Biol. 2017 Jan;57-58:124-139. doi: 10.1016/j.matbio.2016.07.012. Epub 2016 Sep 5. Review.</t>
  </si>
  <si>
    <t>J Med Genet. 2017 Jan;54(1):38-46. doi: 10.1136/jmedgenet-2016-104144. Epub 2016 Sep 8.</t>
  </si>
  <si>
    <t>Ophthal Plast Reconstr Surg. 2017 Sep/Oct;33(5):334-339. doi: 10.1097/IOP.0000000000000782.</t>
  </si>
  <si>
    <t>Ophthal Plast Reconstr Surg. 2017 Sep/Oct;33(5):329-333. doi: 10.1097/IOP.0000000000000784.</t>
  </si>
  <si>
    <t xml:space="preserve">Ophthal Plast Reconstr Surg. 2017 Jul/Aug;33(4):e106. doi: 10.1097/IOP.0000000000000772. No abstract available. </t>
  </si>
  <si>
    <t>Ophthal Plast Reconstr Surg. 2017 Sep/Oct;33(5):325-328. doi: 10.1097/IOP.0000000000000780. Review.</t>
  </si>
  <si>
    <t>Genet Med. 2017 Apr;19(4):457-466. doi: 10.1038/gim.2016.119. Epub 2016 Sep 8.</t>
  </si>
  <si>
    <t xml:space="preserve">Med Princ Pract. 2017;26(1):93. doi: 10.1159/000450647. Epub 2016 Sep 7. No abstract available. </t>
  </si>
  <si>
    <t>Graefes Arch Clin Exp Ophthalmol. 2017 Mar;255(3):485-492. doi: 10.1007/s00417-016-3478-8. Epub 2016 Sep 7.</t>
  </si>
  <si>
    <t>Clin Genet. 2017 Feb;91(2):173-182. doi: 10.1111/cge.12862. Epub 2016 Sep 29. Review.</t>
  </si>
  <si>
    <t>Br J Ophthalmol. 2017 Jun;101(6):740-746. doi: 10.1136/bjophthalmol-2016-309163. Epub 2016 Sep 6.</t>
  </si>
  <si>
    <t>Br J Ophthalmol. 2017 Jun;101(6):735-739. doi: 10.1136/bjophthalmol-2016-308952. Epub 2016 Sep 6.</t>
  </si>
  <si>
    <t>Laryngoscope. 2017 Apr;127(4):835-841. doi: 10.1002/lary.26137. Epub 2016 Sep 7.</t>
  </si>
  <si>
    <t xml:space="preserve">Arch Soc Esp Oftalmol. 2017 Feb;92(2):93-96. doi: 10.1016/j.oftal.2016.07.002. Epub 2016 Sep 3. English, Spanish. </t>
  </si>
  <si>
    <t>Int Ophthalmol. 2017 Aug;37(4):807-812. doi: 10.1007/s10792-016-0334-0. Epub 2016 Sep 6.</t>
  </si>
  <si>
    <t>J Neurooncol. 2017 Jan;131(1):73-81. doi: 10.1007/s11060-016-2268-9. Epub 2016 Sep 6.</t>
  </si>
  <si>
    <t>J Oral Pathol Med. 2017 Apr;46(4):307-312. doi: 10.1111/jop.12490. Epub 2016 Sep 7.</t>
  </si>
  <si>
    <t>Retina. 2017 May;37(5):925-929. doi: 10.1097/IAE.0000000000001300.</t>
  </si>
  <si>
    <t>J Glaucoma. 2017 Jan;26(1):20-26. doi: 10.1097/IJG.0000000000000539.</t>
  </si>
  <si>
    <t>J Glaucoma. 2017 Feb;26(2):e41-e45. doi: 10.1097/IJG.0000000000000535.</t>
  </si>
  <si>
    <t>J Glaucoma. 2017 Apr;26(4):e142-e145. doi: 10.1097/IJG.0000000000000540.</t>
  </si>
  <si>
    <t>J Glaucoma. 2017 Jan;26(1):15-19. doi: 10.1097/IJG.0000000000000538.</t>
  </si>
  <si>
    <t>J Glaucoma. 2017 Jan;26(1):8-14. doi: 10.1097/IJG.0000000000000537.</t>
  </si>
  <si>
    <t>J Glaucoma. 2017 Jan;26(1):e15-e18. doi: 10.1097/IJG.0000000000000438.</t>
  </si>
  <si>
    <t>J Glaucoma. 2017 Feb;26(2):101-106. doi: 10.1097/IJG.0000000000000531.</t>
  </si>
  <si>
    <t>Retin Cases Brief Rep. 2017 Winter;11 Suppl 1:S178-S181. doi: 10.1097/ICB.0000000000000419.</t>
  </si>
  <si>
    <t>Retin Cases Brief Rep. 2017 Winter;11 Suppl 1:S18-S23. doi: 10.1097/ICB.0000000000000391.</t>
  </si>
  <si>
    <t>Br J Ophthalmol. 2017 Jun;101(6):758-763. doi: 10.1136/bjophthalmol-2016-309144. Epub 2016 Sep 5.</t>
  </si>
  <si>
    <t xml:space="preserve">Clin Exp Optom. 2017 Mar;100(2):192-194. doi: 10.1111/cxo.12456. Epub 2016 Sep 5. No abstract available. </t>
  </si>
  <si>
    <t>Graefes Arch Clin Exp Ophthalmol. 2017 Feb;255(2):281-291. doi: 10.1007/s00417-016-3452-5. Epub 2016 Sep 5.</t>
  </si>
  <si>
    <t>J Cosmet Dermatol. 2017 Mar;16(1):18-20. doi: 10.1111/jocd.12281. Epub 2016 Sep 5.</t>
  </si>
  <si>
    <t>Dev Biol. 2017 Jun 15;426(2):472-486. doi: 10.1016/j.ydbio.2016.08.020. Epub 2016 Sep 3.</t>
  </si>
  <si>
    <t>Acta Ophthalmol. 2017 Jun;95(4):e284-e290. doi: 10.1111/aos.13256. Epub 2016 Sep 6.</t>
  </si>
  <si>
    <t>Acta Ophthalmol. 2017 May;95(3):e185-e189. doi: 10.1111/aos.13253. Epub 2016 Sep 6.</t>
  </si>
  <si>
    <t>Bone Marrow Transplant. 2017 Jan;52(1):101-106. doi: 10.1038/bmt.2016.221. Epub 2016 Sep 5.</t>
  </si>
  <si>
    <t>Exp Eye Res. 2017 May;158:23-32. doi: 10.1016/j.exer.2016.08.023. Epub 2016 Sep 1. Review.</t>
  </si>
  <si>
    <t>Exp Eye Res. 2017 May;158:13-22. doi: 10.1016/j.exer.2016.08.022. Epub 2016 Sep 1. Review.</t>
  </si>
  <si>
    <t xml:space="preserve">Arch Soc Esp Oftalmol. 2017 Jan;92(1):44-48. doi: 10.1016/j.oftal.2016.07.001. Epub 2016 Sep 1. English, Spanish. </t>
  </si>
  <si>
    <t>Qual Life Res. 2017 Feb;26(2):359-366. doi: 10.1007/s11136-016-1396-1. Epub 2016 Sep 3.</t>
  </si>
  <si>
    <t>Int Ophthalmol. 2017 Aug;37(4):801-806. doi: 10.1007/s10792-016-0331-3. Epub 2016 Sep 3.</t>
  </si>
  <si>
    <t>Int Ophthalmol. 2017 Aug;37(4):795-799. doi: 10.1007/s10792-016-0333-1. Epub 2016 Sep 3.</t>
  </si>
  <si>
    <t>J Cell Physiol. 2017 Sep;232(9):2447-2460. doi: 10.1002/jcp.25582. Epub 2017 Mar 27.</t>
  </si>
  <si>
    <t>Clin Exp Ophthalmol. 2017 Apr;45(3):224-231. doi: 10.1111/ceo.12832. Epub 2016 Oct 11.</t>
  </si>
  <si>
    <t>Aesthet Surg J. 2017 Feb;37(2):133-136. doi: 10.1093/asj/sjw146. Epub 2016 Sep 2.</t>
  </si>
  <si>
    <t>Ann Rheum Dis. 2017 Apr;76(4):661-665. doi: 10.1136/annrheumdis-2016-209815. Epub 2016 Sep 2.</t>
  </si>
  <si>
    <t>Eye (Lond). 2017 Jan;31(1):107-112. doi: 10.1038/eye.2016.195. Epub 2016 Sep 2.</t>
  </si>
  <si>
    <t>Br J Ophthalmol. 2017 Jun;101(6):764-769. doi: 10.1136/bjophthalmol-2016-309281. Epub 2016 Sep 1.</t>
  </si>
  <si>
    <t>Br J Ophthalmol. 2017 Jun;101(6):770-773. doi: 10.1136/bjophthalmol-2016-309115. Epub 2016 Sep 1.</t>
  </si>
  <si>
    <t>Int Ophthalmol. 2017 Aug;37(4):787-794. doi: 10.1007/s10792-016-0307-3. Epub 2016 Sep 1.</t>
  </si>
  <si>
    <t>Prog Retin Eye Res. 2017 Jan;56:19-31. doi: 10.1016/j.preteyeres.2016.08.003. Epub 2016 Aug 30. Review.</t>
  </si>
  <si>
    <t xml:space="preserve">Acta Ophthalmol. 2017 Mar;95(2):119-127. doi: 10.1111/aos.13229. Epub 2016 Sep 1. Review. Erratum in: Acta Ophthalmol. 2017 Jun;95(4):334. </t>
  </si>
  <si>
    <t>Retina. 2017 May;37(5):978-988. doi: 10.1097/IAE.0000000000001265.</t>
  </si>
  <si>
    <t>Cornea. 2017 Jan;36(1):104-107.</t>
  </si>
  <si>
    <t>Cornea. 2017 Jan;36(1):74-77.</t>
  </si>
  <si>
    <t>Clin Exp Optom. 2017 Jan;100(1):54-60. doi: 10.1111/cxo.12446. Epub 2016 Sep 1.</t>
  </si>
  <si>
    <t>Graefes Arch Clin Exp Ophthalmol. 2017 Feb;255(2):301-309. doi: 10.1007/s00417-016-3466-z. Epub 2016 Aug 31.</t>
  </si>
  <si>
    <t>Clin Exp Optom. 2017 Mar;100(2):167-173. doi: 10.1111/cxo.12452. Epub 2016 Sep 1.</t>
  </si>
  <si>
    <t>J Cell Physiol. 2017 May;232(5):1123-1134. doi: 10.1002/jcp.25575. Epub 2016 Sep 21.</t>
  </si>
  <si>
    <t>Int J Neurosci. 2017 Aug;127(8):673-679. doi: 10.1080/00207454.2016.1231185. Epub 2016 Sep 13.</t>
  </si>
  <si>
    <t>Oral Dis. 2017 Jan;23(1):84-90. doi: 10.1111/odi.12577. Epub 2016 Sep 26.</t>
  </si>
  <si>
    <t xml:space="preserve">Retina. 2017 Feb;37(2):e17-e18. doi: 10.1097/IAE.0000000000001273. No abstract available. </t>
  </si>
  <si>
    <t>Retin Cases Brief Rep. 2017 Winter;11 Suppl 1:S65-S67. doi: 10.1097/ICB.0000000000000406.</t>
  </si>
  <si>
    <t>Retin Cases Brief Rep. 2018 Winter;12(1):29-32. doi: 10.1097/ICB.0000000000000400.</t>
  </si>
  <si>
    <t>J Infect Dis. 2017 Apr 15;215(8):1303-1311. doi: 10.1093/infdis/jiw410.</t>
  </si>
  <si>
    <t>Clin Exp Optom. 2017 May;100(3):208-213. doi: 10.1111/cxo.12449. Epub 2016 Aug 31. Review.</t>
  </si>
  <si>
    <t>Acta Ophthalmol. 2017 Feb;95(1):e1-e9. doi: 10.1111/aos.13215. Epub 2016 Aug 31.</t>
  </si>
  <si>
    <t>Optom Vis Sci. 2017 Jan;94(1):120-124. doi: 10.1097/OPX.0000000000000976.</t>
  </si>
  <si>
    <t>Retina. 2017 May;37(5):881-885. doi: 10.1097/IAE.0000000000001266.</t>
  </si>
  <si>
    <t>Retina. 2017 Apr;37(4):667-672. doi: 10.1097/IAE.0000000000001251.</t>
  </si>
  <si>
    <t>Retina. 2017 May;37(5):962-970. doi: 10.1097/IAE.0000000000001264.</t>
  </si>
  <si>
    <t>Br J Ophthalmol. 2017 Jun;101(6):747-751. doi: 10.1136/bjophthalmol-2016-309153. Epub 2016 Aug 29.</t>
  </si>
  <si>
    <t>Br J Ophthalmol. 2017 Jun;101(6):709-711. doi: 10.1136/bjophthalmol-2016-309005. Epub 2016 Aug 29.</t>
  </si>
  <si>
    <t>Br J Ophthalmol. 2017 Jan;101(1):38-44. doi: 10.1136/bjophthalmol-2016-309034. Epub 2016 Aug 29. Review.</t>
  </si>
  <si>
    <t>Acta Ophthalmol. 2017 Mar;95(2):e95-e100. doi: 10.1111/aos.13220. Epub 2016 Aug 30.</t>
  </si>
  <si>
    <t>Acta Ophthalmol. 2017 Feb;95(1):74-78. doi: 10.1111/aos.13217. Epub 2016 Aug 29.</t>
  </si>
  <si>
    <t>Int Ophthalmol. 2017 Jun;37(3):701-717. doi: 10.1007/s10792-016-0329-x. Epub 2016 Aug 30.</t>
  </si>
  <si>
    <t>Acta Ophthalmol. 2017 Feb;95(1):12-19. doi: 10.1111/aos.13214. Epub 2016 Aug 29. Review.</t>
  </si>
  <si>
    <t>Int Ophthalmol. 2017 Jun;37(3):691-700. doi: 10.1007/s10792-016-0328-y. Epub 2016 Aug 29.</t>
  </si>
  <si>
    <t>Acta Ophthalmol. 2017 Mar;95(2):e107-e112. doi: 10.1111/aos.13212. Epub 2016 Aug 29.</t>
  </si>
  <si>
    <t>Expert Opin Drug Deliv. 2017 May;14(5):631-645. doi: 10.1080/17425247.2016.1227783. Epub 2016 Sep 6. Review.</t>
  </si>
  <si>
    <t>Acta Ophthalmol. 2017 Mar;95(2):153-157. doi: 10.1111/aos.13195. Epub 2016 Aug 29.</t>
  </si>
  <si>
    <t>Eur Radiol. 2017 May;27(5):2206-2215. doi: 10.1007/s00330-016-4561-6. Epub 2016 Aug 29.</t>
  </si>
  <si>
    <t xml:space="preserve">Acta Ophthalmol. 2017 Feb;95(1):103-105. doi: 10.1111/aos.13182. Epub 2016 Aug 29. No abstract available. </t>
  </si>
  <si>
    <t>Graefes Arch Clin Exp Ophthalmol. 2017 Mar;255(3):475-484. doi: 10.1007/s00417-016-3477-9. Epub 2016 Aug 30.</t>
  </si>
  <si>
    <t>Clin Exp Optom. 2017 Jan;100(1):61-68. doi: 10.1111/cxo.12436. Epub 2016 Aug 29.</t>
  </si>
  <si>
    <t>J Glaucoma. 2017 Apr;26(4):e160-e162. doi: 10.1097/IJG.0000000000000543.</t>
  </si>
  <si>
    <t>J Glaucoma. 2017 Jan;26(1):e7-e10. doi: 10.1097/IJG.0000000000000527.</t>
  </si>
  <si>
    <t>J Dermatolog Treat. 2017 Jun;28(4):309-313. doi: 10.1080/09546634.2016.1230175. Epub 2016 Sep 15.</t>
  </si>
  <si>
    <t>Retin Cases Brief Rep. 2017 Winter;11 Suppl 1:S62-S64. doi: 10.1097/ICB.0000000000000405.</t>
  </si>
  <si>
    <t>Retin Cases Brief Rep. 2017 Winter;11 Suppl 1:S24-S27. doi: 10.1097/ICB.0000000000000392.</t>
  </si>
  <si>
    <t>Retin Cases Brief Rep. 2017 Winter;11 Suppl 1:S54-S61. doi: 10.1097/ICB.0000000000000404.</t>
  </si>
  <si>
    <t>Retin Cases Brief Rep. 2017 Winter;11 Suppl 1:S2-S6. doi: 10.1097/ICB.0000000000000379.</t>
  </si>
  <si>
    <t>Surv Ophthalmol. 2017 Jan - Feb;62(1):43-57. doi: 10.1016/j.survophthal.2016.08.002. Epub 2016 Aug 26. Review.</t>
  </si>
  <si>
    <t>Clin Exp Ophthalmol. 2017 Apr;45(3):241-246. doi: 10.1111/ceo.12828. Epub 2016 Oct 2.</t>
  </si>
  <si>
    <t>Acta Ophthalmol. 2017 May;95(3):e164-e169. doi: 10.1111/aos.13234. Epub 2016 Aug 29. Review.</t>
  </si>
  <si>
    <t>Int Ophthalmol. 2017 Jun;37(3):683-689. doi: 10.1007/s10792-016-0327-z. Epub 2016 Aug 27.</t>
  </si>
  <si>
    <t>Ophthalmology. 2017 Jan;124(1):20-26. doi: 10.1016/j.ophtha.2016.07.019. Epub 2016 Aug 24.</t>
  </si>
  <si>
    <t>Child Psychiatry Hum Dev. 2017 Aug;48(4):528-536. doi: 10.1007/s10578-016-0678-8.</t>
  </si>
  <si>
    <t>Br J Ophthalmol. 2017 May;101(5):629-633. doi: 10.1136/bjophthalmol-2016-308854. Epub 2016 Aug 26.</t>
  </si>
  <si>
    <t>Br J Ophthalmol. 2017 May;101(5):686-690. doi: 10.1136/bjophthalmol-2016-308701. Epub 2016 Aug 26.</t>
  </si>
  <si>
    <t>Br J Ophthalmol. 2017 May;101(5):671-675. doi: 10.1136/bjophthalmol-2016-309250. Epub 2016 Aug 26.</t>
  </si>
  <si>
    <t>Clin Exp Ophthalmol. 2017 Mar;45(2):135-142. doi: 10.1111/ceo.12827. Epub 2016 Sep 15.</t>
  </si>
  <si>
    <t xml:space="preserve">Clin Exp Optom. 2017 Mar;100(2):198-199. doi: 10.1111/cxo.12422. Epub 2016 Aug 25. No abstract available. </t>
  </si>
  <si>
    <t>Immunol Res. 2017 Feb;65(1):218-229. doi: 10.1007/s12026-016-8830-x.</t>
  </si>
  <si>
    <t>Int Ophthalmol. 2017 Jun;37(3):673-681. doi: 10.1007/s10792-016-0325-1. Epub 2016 Aug 25.</t>
  </si>
  <si>
    <t>Ophthalmic Res. 2017;57(3):150-160. doi: 10.1159/000448115. Epub 2016 Aug 25.</t>
  </si>
  <si>
    <t>Cornea. 2017 Jan;36(1):85-91. Review.</t>
  </si>
  <si>
    <t>Qual Life Res. 2017 Feb;26(2):479-488. doi: 10.1007/s11136-016-1395-2. Epub 2016 Aug 24.</t>
  </si>
  <si>
    <t>Clin Exp Optom. 2017 Mar;100(2):144-150. doi: 10.1111/cxo.12444. Epub 2016 Aug 25.</t>
  </si>
  <si>
    <t xml:space="preserve">Clin Exp Optom. 2017 Jan;100(1):98-99. doi: 10.1111/cxo.12440. Epub 2016 Aug 25. No abstract available. </t>
  </si>
  <si>
    <t xml:space="preserve">Clin Exp Optom. 2017 Mar;100(2):189-191. doi: 10.1111/cxo.12439. Epub 2016 Aug 25. No abstract available. </t>
  </si>
  <si>
    <t xml:space="preserve">Clin Exp Optom. 2017 Jan;100(1):89-91. doi: 10.1111/cxo.12438. Epub 2016 Aug 25. No abstract available. </t>
  </si>
  <si>
    <t>Retina. 2017 May;37(5):896-905. doi: 10.1097/IAE.0000000000001262.</t>
  </si>
  <si>
    <t>Retina. 2017 May;37(5):851-857. doi: 10.1097/IAE.0000000000001245.</t>
  </si>
  <si>
    <t>Retina. 2017 Jan;37(1):11-21. doi: 10.1097/IAE.0000000000001250.</t>
  </si>
  <si>
    <t>Retina. 2017 Mar;37(3):477-486. doi: 10.1097/IAE.0000000000001327.</t>
  </si>
  <si>
    <t>J Neuroophthalmol. 2017 Mar;37(1):34-39. doi: 10.1097/WNO.0000000000000447. Review.</t>
  </si>
  <si>
    <t>J Neuroophthalmol. 2017 Jun;37(2):113-121. doi: 10.1097/WNO.0000000000000426.</t>
  </si>
  <si>
    <t>Retin Cases Brief Rep. 2017 Winter;11 Suppl 1:S148-S150. doi: 10.1097/ICB.0000000000000386.</t>
  </si>
  <si>
    <t>Clin Nucl Med. 2017 Jan;42(1):e71-e74.</t>
  </si>
  <si>
    <t>Ear Hear. 2017 Jan/Feb;38(1):57-64.</t>
  </si>
  <si>
    <t>Ophthal Plast Reconstr Surg. 2017 May/Jun;33(3):e75-e76. doi: 10.1097/IOP.0000000000000770.</t>
  </si>
  <si>
    <t xml:space="preserve">Ophthal Plast Reconstr Surg. 2017 May/Jun;33(3):e78. doi: 10.1097/IOP.0000000000000766. No abstract available. </t>
  </si>
  <si>
    <t>Ophthal Plast Reconstr Surg. 2017 Jul/Aug;33(4):e79-e80. doi: 10.1097/IOP.0000000000000779.</t>
  </si>
  <si>
    <t>J Biophotonics. 2017 May;10(5):701-707. doi: 10.1002/jbio.201600106. Epub 2016 Aug 24.</t>
  </si>
  <si>
    <t xml:space="preserve">Clin Exp Optom. 2017 Jan;100(1):96-97. doi: 10.1111/cxo.12437. Epub 2016 Aug 23. No abstract available. </t>
  </si>
  <si>
    <t xml:space="preserve">Clin Exp Optom. 2017 Jan;100(1):100. doi: 10.1111/cxo.12430. Epub 2016 Aug 23. No abstract available. </t>
  </si>
  <si>
    <t>Br J Ophthalmol. 2017 Jun;101(6):752-757. doi: 10.1136/bjophthalmol-2016-308894. Epub 2016 Aug 23.</t>
  </si>
  <si>
    <t>Mult Scler. 2017 Feb;23(2):228-233. doi: 10.1177/1352458516663853. Epub 2016 Sep 28.</t>
  </si>
  <si>
    <t>Clin Exp Optom. 2017 Jan;100(1):69-72. doi: 10.1111/cxo.12427. Epub 2016 Aug 23.</t>
  </si>
  <si>
    <t>Auris Nasus Larynx. 2017 Aug;44(4):493-497. doi: 10.1016/j.anl.2016.08.001. Epub 2016 Aug 21.</t>
  </si>
  <si>
    <t>J Glaucoma. 2017 Feb;26(2):144-152. doi: 10.1097/IJG.0000000000000528.</t>
  </si>
  <si>
    <t>J Glaucoma. 2017 Jan;26(1):e1-e4. doi: 10.1097/IJG.0000000000000521.</t>
  </si>
  <si>
    <t>J Glaucoma. 2017 Feb;26(2):e30-e36. doi: 10.1097/IJG.0000000000000524.</t>
  </si>
  <si>
    <t>J Glaucoma. 2017 Feb;26(2):e22-e29. doi: 10.1097/IJG.0000000000000522.</t>
  </si>
  <si>
    <t>J Glaucoma. 2017 Jan;26(1):e5-e6. doi: 10.1097/IJG.0000000000000523.</t>
  </si>
  <si>
    <t>J Glaucoma. 2017 Mar;26(3):195-200. doi: 10.1097/IJG.0000000000000517.</t>
  </si>
  <si>
    <t xml:space="preserve">Retina. 2017 Jan;37(1):191-193. doi: 10.1097/IAE.0000000000001257. No abstract available. </t>
  </si>
  <si>
    <t>Retina. 2017 May;37(5):858-866. doi: 10.1097/IAE.0000000000001246.</t>
  </si>
  <si>
    <t xml:space="preserve">Retina. 2017 Feb;37(2):e11-e13. doi: 10.1097/IAE.0000000000001238. No abstract available. </t>
  </si>
  <si>
    <t>Retin Cases Brief Rep. 2017 Winter;11 Suppl 1:S155-S158. doi: 10.1097/ICB.0000000000000389.</t>
  </si>
  <si>
    <t>Retin Cases Brief Rep. 2017 Winter;11 Suppl 1:S31-S33. doi: 10.1097/ICB.0000000000000394.</t>
  </si>
  <si>
    <t>Retin Cases Brief Rep. 2018 Winter;12(1):17-20. doi: 10.1097/ICB.0000000000000380.</t>
  </si>
  <si>
    <t>Expert Opin Drug Deliv. 2017 May;14(5):611-620. doi: 10.1080/17425247.2016.1227785. Epub 2016 Sep 1. Review.</t>
  </si>
  <si>
    <t>Wien Klin Wochenschr. 2017 May;129(9-10):351-357. doi: 10.1007/s00508-016-1055-0. Epub 2016 Aug 22. Review.</t>
  </si>
  <si>
    <t>Clin Exp Optom. 2017 Mar;100(2):162-166. doi: 10.1111/cxo.12431. Epub 2016 Aug 22.</t>
  </si>
  <si>
    <t>World J Pediatr Congenit Heart Surg. 2017 Nov;8(6):750-753. doi: 10.1177/2150135116658457. Epub 2016 Aug 22.</t>
  </si>
  <si>
    <t>Clin Exp Optom. 2017 Jul;100(4):375-379. doi: 10.1111/cxo.12424. Epub 2016 Aug 23.</t>
  </si>
  <si>
    <t>J Neuroophthalmol. 2017 Sep;37(3):311-313. doi: 10.1097/WNO.0000000000000443.</t>
  </si>
  <si>
    <t xml:space="preserve">Retina. 2017 Feb;37(2):e14-e16. doi: 10.1097/IAE.0000000000001261. No abstract available. </t>
  </si>
  <si>
    <t>Retina. 2017 Mar;37(3):509-514. doi: 10.1097/IAE.0000000000001207.</t>
  </si>
  <si>
    <t>Retin Cases Brief Rep. 2017 Winter;11 Suppl 1:S159-S162. doi: 10.1097/ICB.0000000000000390.</t>
  </si>
  <si>
    <t>Retin Cases Brief Rep. 2017 Winter;11 Suppl 1:S44-S48. doi: 10.1097/ICB.0000000000000398.</t>
  </si>
  <si>
    <t>Retin Cases Brief Rep. 2017 Winter;11 Suppl 1:S41-S43. doi: 10.1097/ICB.0000000000000397.</t>
  </si>
  <si>
    <t>Retin Cases Brief Rep. 2017 Fall;11(4):380-382. doi: 10.1097/ICB.0000000000000377.</t>
  </si>
  <si>
    <t>Acta Ophthalmol. 2017 Mar;95(2):140-145. doi: 10.1111/aos.13228. Epub 2016 Aug 22.</t>
  </si>
  <si>
    <t xml:space="preserve">Acta Derm Venereol. 2017 Feb 8;97(2):295-296. doi: 10.2340/00015555-2520. No abstract available. </t>
  </si>
  <si>
    <t>Auris Nasus Larynx. 2017 Jun;44(3):288-293. doi: 10.1016/j.anl.2016.07.020. Epub 2016 Aug 18.</t>
  </si>
  <si>
    <t>Acta Ophthalmol. 2017 Aug;95(5):446-459. doi: 10.1111/aos.13210. Epub 2016 Aug 22. Review.</t>
  </si>
  <si>
    <t>Acta Ophthalmol. 2017 Feb;95(1):e22-e28. doi: 10.1111/aos.13188. Epub 2016 Aug 22.</t>
  </si>
  <si>
    <t>J Optom. 2017 Jul - Sep;10(3):149-160. doi: 10.1016/j.optom.2016.07.002. Epub 2016 Aug 17.</t>
  </si>
  <si>
    <t>Cell Mol Life Sci. 2017 Oct;74(20):3649-3665. doi: 10.1007/s00018-016-2318-7. Epub 2016 Aug 20. Review.</t>
  </si>
  <si>
    <t>J Optom. 2017 Oct - Dec;10(4):226-232. doi: 10.1016/j.optom.2016.07.004. Epub 2016 Aug 16.</t>
  </si>
  <si>
    <t>Acta Ophthalmol. 2017 Nov;95(7):e587-e591. doi: 10.1111/aos.13204. Epub 2016 Aug 20.</t>
  </si>
  <si>
    <t>Br J Ophthalmol. 2017 May;101(5):650-654. doi: 10.1136/bjophthalmol-2016-308636. Epub 2016 Aug 19.</t>
  </si>
  <si>
    <t>Br J Ophthalmol. 2017 May;101(5):640-649. doi: 10.1136/bjophthalmol-2015-308272. Epub 2016 Aug 19.</t>
  </si>
  <si>
    <t>Br J Ophthalmol. 2017 May;101(5):676-680. doi: 10.1136/bjophthalmol-2016-308713. Epub 2016 Aug 19.</t>
  </si>
  <si>
    <t xml:space="preserve">Actas Dermosifiliogr. 2017 Jan - Feb;108(1):70-72. doi: 10.1016/j.ad.2016.07.006. Epub 2016 Aug 16. English, Spanish.  No abstract available. </t>
  </si>
  <si>
    <t xml:space="preserve">Arch Soc Esp Oftalmol. 2017 Mar;92(3):137-140. doi: 10.1016/j.oftal.2016.07.007. Epub 2016 Aug 16. English, Spanish. </t>
  </si>
  <si>
    <t xml:space="preserve">Arch Soc Esp Oftalmol. 2017 Jan;92(1):33-36. doi: 10.1016/j.oftal.2016.06.006. Epub 2016 Aug 16. English, Spanish. </t>
  </si>
  <si>
    <t>Retina. 2017 Mar;37(3):460-465. doi: 10.1097/IAE.0000000000001324.</t>
  </si>
  <si>
    <t>Ocul Immunol Inflamm. 2017 Feb;25(1):76-84. doi: 10.1080/09273948.2016.1206204. Epub 2016 Aug 19.</t>
  </si>
  <si>
    <t>Ocul Immunol Inflamm. 2017 Feb;25(1):7-19. doi: 10.1080/09273948.2016.1205100. Epub 2016 Aug 19. Review.</t>
  </si>
  <si>
    <t>Br J Ophthalmol. 2017 May;101(5):587-590. doi: 10.1136/bjophthalmol-2016-309247. Epub 2016 Aug 18.</t>
  </si>
  <si>
    <t>Br J Ophthalmol. 2017 May;101(5):623-628. doi: 10.1136/bjophthalmol-2016-308591. Epub 2016 Aug 18.</t>
  </si>
  <si>
    <t>Br J Ophthalmol. 2017 May;101(5):616-622. doi: 10.1136/bjophthalmol-2016-308806. Epub 2016 Aug 18.</t>
  </si>
  <si>
    <t>Int Ophthalmol. 2017 Jun;37(3):649-653. doi: 10.1007/s10792-016-0324-2. Epub 2016 Aug 18.</t>
  </si>
  <si>
    <t>Graefes Arch Clin Exp Ophthalmol. 2017 Mar;255(3):449-455. doi: 10.1007/s00417-016-3468-x. Epub 2016 Aug 18.</t>
  </si>
  <si>
    <t>Ophthalmology. 2017 Jan;124(1):27-35. doi: 10.1016/j.ophtha.2016.07.011. Epub 2016 Aug 15.</t>
  </si>
  <si>
    <t>Mod Rheumatol. 2017 Jul;27(4):630-637. doi: 10.1080/14397595.2016.1226470. Epub 2016 Sep 20.</t>
  </si>
  <si>
    <t>Cornea. 2017 Jan;36(1):59-63.</t>
  </si>
  <si>
    <t>Ophthalmic Res. 2017;57(3):141-149. doi: 10.1159/000447776. Epub 2016 Aug 19.</t>
  </si>
  <si>
    <t>J Pediatr Ophthalmol Strabismus. 2017 Jan 1;54(1):15-16. doi: 10.3928/01913913-20160810-02. Epub 2016 Aug 18.</t>
  </si>
  <si>
    <t>Acta Ophthalmol. 2017 Mar;95(2):128-132. doi: 10.1111/aos.13233. Epub 2016 Aug 18.</t>
  </si>
  <si>
    <t>Acta Ophthalmol. 2017 Feb;95(1):e10-e21. doi: 10.1111/aos.13227. Epub 2016 Aug 18.</t>
  </si>
  <si>
    <t>Acta Ophthalmol. 2017 Mar;95(2):170-174. doi: 10.1111/aos.13192. Epub 2016 Aug 18.</t>
  </si>
  <si>
    <t>Acta Ophthalmol. 2017 Mar;95(2):133-139. doi: 10.1111/aos.13191. Epub 2016 Aug 18.</t>
  </si>
  <si>
    <t>Acta Ophthalmol. 2017 Feb;95(1):85-90. doi: 10.1111/aos.13189. Epub 2016 Aug 18.</t>
  </si>
  <si>
    <t>Graefes Arch Clin Exp Ophthalmol. 2017 Feb;255(2):311-316. doi: 10.1007/s00417-016-3467-y. Epub 2016 Aug 17.</t>
  </si>
  <si>
    <t>Retina. 2017 Apr;37(4):687-693. doi: 10.1097/IAE.0000000000001236.</t>
  </si>
  <si>
    <t>Retina. 2017 May;37(5):936-942. doi: 10.1097/IAE.0000000000001248.</t>
  </si>
  <si>
    <t>Retina. 2017 Apr;37(4):782-788. doi: 10.1097/IAE.0000000000001240.</t>
  </si>
  <si>
    <t>Semin Ophthalmol. 2017;32(6):781-786. doi: 10.1080/08820538.2016.1182556. Epub 2016 Aug 17.</t>
  </si>
  <si>
    <t>Retin Cases Brief Rep. 2017 Winter;11 Suppl 1:S151-S154. doi: 10.1097/ICB.0000000000000388.</t>
  </si>
  <si>
    <t>Retin Cases Brief Rep. 2017 Winter;11 Suppl 1:S14-S17. doi: 10.1097/ICB.0000000000000387.</t>
  </si>
  <si>
    <t>Retin Cases Brief Rep. 2017 Winter;11 Suppl 1:S11-S13. doi: 10.1097/ICB.0000000000000384.</t>
  </si>
  <si>
    <t>Retin Cases Brief Rep. 2017 Winter;11 Suppl 1:S7-S10. doi: 10.1097/ICB.0000000000000383.</t>
  </si>
  <si>
    <t>Retin Cases Brief Rep. 2018 Winter;12(1):12-16. doi: 10.1097/ICB.0000000000000382.</t>
  </si>
  <si>
    <t>Retin Cases Brief Rep. 2018 Winter;12(1):21-23. doi: 10.1097/ICB.0000000000000381.</t>
  </si>
  <si>
    <t>Retin Cases Brief Rep. 2017 Fall;11(4):364-368. doi: 10.1097/ICB.0000000000000372.</t>
  </si>
  <si>
    <t>Ophthal Plast Reconstr Surg. 2017 May/Jun;33(3):e66-e69. doi: 10.1097/IOP.0000000000000757.</t>
  </si>
  <si>
    <t>Ophthal Plast Reconstr Surg. 2017 Mar/Apr;33(2):83-89. doi: 10.1097/IOP.0000000000000769. Review.</t>
  </si>
  <si>
    <t>Ophthal Plast Reconstr Surg. 2017 May/Jun;33(3):e73-e75. doi: 10.1097/IOP.0000000000000774.</t>
  </si>
  <si>
    <t xml:space="preserve">Ophthal Plast Reconstr Surg. 2017 Sep/Oct;33(5):e132. doi: 10.1097/IOP.0000000000000771. No abstract available. </t>
  </si>
  <si>
    <t>Semin Ophthalmol. 2017;32(6):787-792. doi: 10.1080/08820538.2016.1182557. Epub 2016 Aug 17.</t>
  </si>
  <si>
    <t>Postgrad Med J. 2017 Apr;93(1098):198-204. doi: 10.1136/postgradmedj-2016-134187. Epub 2016 Aug 16.</t>
  </si>
  <si>
    <t>Int Ophthalmol. 2017 Jun;37(3):643-648. doi: 10.1007/s10792-016-0320-6. Epub 2016 Aug 16.</t>
  </si>
  <si>
    <t>Br J Ophthalmol. 2017 May;101(5):609-615. doi: 10.1136/bjophthalmol-2016-309162. Epub 2016 Aug 16.</t>
  </si>
  <si>
    <t>Br J Ophthalmol. 2017 May;101(5):559-563. doi: 10.1136/bjophthalmol-2016-308704. Epub 2016 Aug 16.</t>
  </si>
  <si>
    <t>Br J Ophthalmol. 2017 May;101(5):569-573. doi: 10.1136/bjophthalmol-2016-308813. Epub 2016 Aug 16.</t>
  </si>
  <si>
    <t>Aesthet Surg J. 2017 Feb;37(2):203-208. doi: 10.1093/asj/sjw132. Epub 2016 Aug 16.</t>
  </si>
  <si>
    <t xml:space="preserve">Clin Exp Optom. 2017 Jan;100(1):92-93. doi: 10.1111/cxo.12421. Epub 2016 Aug 16. No abstract available. </t>
  </si>
  <si>
    <t>Retina. 2017 May;37(5):844-850. doi: 10.1097/IAE.0000000000001243.</t>
  </si>
  <si>
    <t>Retina. 2017 May;37(5):867-872. doi: 10.1097/IAE.0000000000001247.</t>
  </si>
  <si>
    <t>Retina. 2017 Apr;37(4):710-717. doi: 10.1097/IAE.0000000000001241.</t>
  </si>
  <si>
    <t>Retin Cases Brief Rep. 2018 Winter;12(1):5-9. doi: 10.1097/ICB.0000000000000385.</t>
  </si>
  <si>
    <t>Ann Plast Surg. 2017 Mar;78(3):280-283. doi: 10.1097/SAP.0000000000000861.</t>
  </si>
  <si>
    <t>Immunol Cell Biol. 2017 Jan;95(1):108-116. doi: 10.1038/icb.2016.73. Epub 2016 Aug 16.</t>
  </si>
  <si>
    <t>J Feline Med Surg. 2017 Oct;19(10):1110-1118. doi: 10.1177/1098612X16662310. Epub 2016 Aug 15.</t>
  </si>
  <si>
    <t>Clin Exp Ophthalmol. 2017 Mar;45(2):112-119. doi: 10.1111/ceo.12821. Epub 2016 Sep 28.</t>
  </si>
  <si>
    <t>J Neuroophthalmol. 2017 Mar;37(1):43-47. doi: 10.1097/WNO.0000000000000433.</t>
  </si>
  <si>
    <t>Graefes Arch Clin Exp Ophthalmol. 2017 Feb;255(2):293-299. doi: 10.1007/s00417-016-3454-3. Epub 2016 Aug 12.</t>
  </si>
  <si>
    <t>Acta Ophthalmol. 2017 May;95(3):e190-e196. doi: 10.1111/aos.13190. Epub 2016 Aug 13.</t>
  </si>
  <si>
    <t>Acta Ophthalmol. 2017 May;95(3):e227-e229. doi: 10.1111/aos.13176. Epub 2016 Aug 13.</t>
  </si>
  <si>
    <t>Acta Ophthalmol. 2017 Mar;95(2):165-169. doi: 10.1111/aos.13175. Epub 2016 Aug 13.</t>
  </si>
  <si>
    <t>Acta Ophthalmol. 2017 Feb;95(1):33-40. doi: 10.1111/aos.13174. Epub 2016 Aug 13.</t>
  </si>
  <si>
    <t>Int Ophthalmol. 2017 Jun;37(3):635-641. doi: 10.1007/s10792-016-0323-3. Epub 2016 Aug 12.</t>
  </si>
  <si>
    <t>Ophthal Plast Reconstr Surg. 2017 Jul/Aug;33(4):251-255. doi: 10.1097/IOP.0000000000000731.</t>
  </si>
  <si>
    <t>Clin Rev Allergy Immunol. 2017 Jun;52(3):401-423. doi: 10.1007/s12016-016-8582-3. Review.</t>
  </si>
  <si>
    <t xml:space="preserve">Clin Exp Optom. 2017 Jan;100(1):94-95. doi: 10.1111/cxo.12426. Epub 2016 Aug 12. No abstract available. </t>
  </si>
  <si>
    <t>Int Ophthalmol. 2017 Jun;37(3):761-765. doi: 10.1007/s10792-016-0322-4. Epub 2016 Aug 11.</t>
  </si>
  <si>
    <t>Int Ophthalmol. 2017 Jun;37(3):627-633. doi: 10.1007/s10792-016-0316-2. Epub 2016 Aug 11.</t>
  </si>
  <si>
    <t>Biomed Tech (Berl). 2017 May 24;62(3):321-332. doi: 10.1515/bmt-2016-0112.</t>
  </si>
  <si>
    <t>J Glaucoma. 2017 Feb;26(2):e79-e81. doi: 10.1097/IJG.0000000000000513.</t>
  </si>
  <si>
    <t>J Glaucoma. 2017 Jan;26(1):e19-e21. doi: 10.1097/IJG.0000000000000502.</t>
  </si>
  <si>
    <t>J Neuroophthalmol. 2017 Jun;37(2):159-161. doi: 10.1097/WNO.0000000000000423.</t>
  </si>
  <si>
    <t>Int Ophthalmol. 2017 Jun;37(3):753-759. doi: 10.1007/s10792-016-0321-5. Epub 2016 Aug 10.</t>
  </si>
  <si>
    <t>Retina. 2017 Mar;37(3):515-521. doi: 10.1097/IAE.0000000000001175.</t>
  </si>
  <si>
    <t>Retina. 2017 May;37(5):915-920. doi: 10.1097/IAE.0000000000001244.</t>
  </si>
  <si>
    <t>Retin Cases Brief Rep. 2017 Fall;11(4):296-297. doi: 10.1097/ICB.0000000000000376.</t>
  </si>
  <si>
    <t>Retin Cases Brief Rep. 2017 Fall;11(4):373-379. doi: 10.1097/ICB.0000000000000374.</t>
  </si>
  <si>
    <t>Int Ophthalmol. 2017 Jun;37(3):619-626. doi: 10.1007/s10792-016-0315-3. Epub 2016 Aug 9.</t>
  </si>
  <si>
    <t>Optom Vis Sci. 2017 Jan;94(1):68-73. doi: 10.1097/OPX.0000000000000935.</t>
  </si>
  <si>
    <t>Clin Exp Ophthalmol. 2017 Mar;45(2):192-200. doi: 10.1111/ceo.12814. Epub 2016 Sep 7.</t>
  </si>
  <si>
    <t>Clin Exp Ophthalmol. 2017 Mar;45(2):174-181. doi: 10.1111/ceo.12813. Epub 2016 Sep 1.</t>
  </si>
  <si>
    <t>Ophthal Plast Reconstr Surg. 2017 Jul/Aug;33(4):285-288. doi: 10.1097/IOP.0000000000000759.</t>
  </si>
  <si>
    <t>Retin Cases Brief Rep. 2017 Fall;11(4):369-372. doi: 10.1097/ICB.0000000000000373.</t>
  </si>
  <si>
    <t>Retin Cases Brief Rep. 2018 Winter;12(1):33-35. doi: 10.1097/ICB.0000000000000407.</t>
  </si>
  <si>
    <t>Br J Ophthalmol. 2017 May;101(5):597-602. doi: 10.1136/bjophthalmol-2016-308815. Epub 2016 Aug 8.</t>
  </si>
  <si>
    <t>Br J Ophthalmol. 2017 May;101(5):574-579. doi: 10.1136/bjophthalmol-2016-308727. Epub 2016 Aug 8.</t>
  </si>
  <si>
    <t>Br J Ophthalmol. 2017 May;101(5):634-639. doi: 10.1136/bjophthalmol-2016-308618. Epub 2016 Aug 8.</t>
  </si>
  <si>
    <t>Br J Ophthalmol. 2017 Apr;101(4):438-444. doi: 10.1136/bjophthalmol-2015-308065. Epub 2016 Aug 8.</t>
  </si>
  <si>
    <t>J Eur Acad Dermatol Venereol. 2017 Mar;31(3):518-522. doi: 10.1111/jdv.13897. Epub 2016 Aug 22.</t>
  </si>
  <si>
    <t>Ophthal Plast Reconstr Surg. 2017 Jul/Aug;33(4):294-299. doi: 10.1097/IOP.0000000000000764.</t>
  </si>
  <si>
    <t>Exp Eye Res. 2017 May;158:59-66. doi: 10.1016/j.exer.2016.08.001. Epub 2016 Aug 3. Review.</t>
  </si>
  <si>
    <t>Graefes Arch Clin Exp Ophthalmol. 2017 Feb;255(2):243-254. doi: 10.1007/s00417-016-3441-8. Epub 2016 Aug 6.</t>
  </si>
  <si>
    <t>Int Ophthalmol. 2017 Jun;37(3):615-618. doi: 10.1007/s10792-016-0312-6. Epub 2016 Aug 6.</t>
  </si>
  <si>
    <t>Acta Ophthalmol. 2017 Sep;95(6):e443-e452. doi: 10.1111/aos.13054. Epub 2016 Aug 6.</t>
  </si>
  <si>
    <t>Retina. 2017 Jan;37(1):32-40. doi: 10.1097/IAE.0000000000001242.</t>
  </si>
  <si>
    <t>Auris Nasus Larynx. 2017 Jun;44(3):370-374. doi: 10.1016/j.anl.2016.07.010. Epub 2016 Aug 3.</t>
  </si>
  <si>
    <t>Int Ophthalmol. 2017 Jun;37(3):607-613. doi: 10.1007/s10792-016-0317-1. Epub 2016 Aug 6.</t>
  </si>
  <si>
    <t>Int Ophthalmol. 2017 Jun;37(3):599-605. doi: 10.1007/s10792-016-0318-0. Epub 2016 Aug 5.</t>
  </si>
  <si>
    <t>Int Ophthalmol. 2017 Apr;37(2):433-439. doi: 10.1007/s10792-016-0281-9. Epub 2016 Aug 5.</t>
  </si>
  <si>
    <t>Acta Ophthalmol. 2017 Feb;95(1):e43-e53. doi: 10.1111/aos.13173. Epub 2016 Aug 6.</t>
  </si>
  <si>
    <t>Graefes Arch Clin Exp Ophthalmol. 2017 Feb;255(2):263-269. doi: 10.1007/s00417-016-3443-6. Epub 2016 Aug 6.</t>
  </si>
  <si>
    <t>Acta Ophthalmol. 2017 Feb;95(1):91-96. doi: 10.1111/aos.13161. Epub 2016 Aug 6.</t>
  </si>
  <si>
    <t>Clin Exp Ophthalmol. 2017 Mar;45(2):152-159. doi: 10.1111/ceo.12812. Epub 2016 Sep 7.</t>
  </si>
  <si>
    <t>Patient. 2017 Feb;10(1):39-49. doi: 10.1007/s40271-016-0189-5. Review.</t>
  </si>
  <si>
    <t>Acta Ophthalmol. 2017 Mar;95(2):e113-e118. doi: 10.1111/aos.13156. Epub 2016 Aug 6.</t>
  </si>
  <si>
    <t>Curr Eye Res. 2017 Apr;42(4):568-574. doi: 10.1080/02713683.2016.1205630. Epub 2016 Aug 5.</t>
  </si>
  <si>
    <t>Int Ophthalmol. 2017 Jun;37(3):591-598. doi: 10.1007/s10792-016-0310-8. Epub 2016 Aug 4.</t>
  </si>
  <si>
    <t>Int Ophthalmol. 2017 Jun;37(3):583-589. doi: 10.1007/s10792-016-0309-1. Epub 2016 Aug 4.</t>
  </si>
  <si>
    <t>Int Ophthalmol. 2017 Jun;37(3):575-581. doi: 10.1007/s10792-016-0302-8. Epub 2016 Aug 4.</t>
  </si>
  <si>
    <t>Med Biol Eng Comput. 2017 May;55(5):769-779. doi: 10.1007/s11517-016-1554-1. Epub 2016 Aug 4.</t>
  </si>
  <si>
    <t>Graefes Arch Clin Exp Ophthalmol. 2017 Feb;255(2):271-279. doi: 10.1007/s00417-016-3450-7. Epub 2016 Aug 5.</t>
  </si>
  <si>
    <t>Br J Ophthalmol. 2017 May;101(5):603-608. doi: 10.1136/bjophthalmol-2016-308999. Epub 2016 Aug 4.</t>
  </si>
  <si>
    <t xml:space="preserve">Retina. 2017 Feb;37(2):e10. doi: 10.1097/IAE.0000000000001223. No abstract available. </t>
  </si>
  <si>
    <t>Retina. 2017 Mar;37(3):451-459. doi: 10.1097/IAE.0000000000001206.</t>
  </si>
  <si>
    <t>Retina. 2017 Apr;37(4):673-679. doi: 10.1097/IAE.0000000000001232.</t>
  </si>
  <si>
    <t>Retina. 2017 Jan;37(1):112-117. doi: 10.1097/IAE.0000000000001239.</t>
  </si>
  <si>
    <t xml:space="preserve">Retina. 2017 Apr;37(4):807-809. doi: 10.1097/IAE.0000000000001182. No abstract available. </t>
  </si>
  <si>
    <t>Retin Cases Brief Rep. 2017 Fall;11(4):356-360. doi: 10.1097/ICB.0000000000000370. Review.</t>
  </si>
  <si>
    <t>Retin Cases Brief Rep. 2017 Fall;11(4):348-351. doi: 10.1097/ICB.0000000000000368.</t>
  </si>
  <si>
    <t>Lasers Surg Med. 2017 Mar;49(3):312-318. doi: 10.1002/lsm.22554. Epub 2016 Aug 4.</t>
  </si>
  <si>
    <t>Clin Exp Ophthalmol. 2017 Mar;45(2):128-134. doi: 10.1111/ceo.12811. Epub 2016 Sep 1.</t>
  </si>
  <si>
    <t xml:space="preserve">Muscle Nerve. 2017 Feb;55(2):E8-E10. doi: 10.1002/mus.25365. Epub 2016 Sep 1. No abstract available. </t>
  </si>
  <si>
    <t>Cornea. 2017 Jan;36(1):113-115.</t>
  </si>
  <si>
    <t xml:space="preserve">Postgrad Med J. 2017 Feb;93(1096):106. doi: 10.1136/postgradmedj-2016-134173. Epub 2016 Aug 3. No abstract available. </t>
  </si>
  <si>
    <t>Acta Ophthalmol. 2017 Mar;95(2):175-181. doi: 10.1111/aos.13184. Epub 2016 Aug 4.</t>
  </si>
  <si>
    <t>Br J Ophthalmol. 2017 May;101(5):660-664. doi: 10.1136/bjophthalmol-2016-308685. Epub 2016 Aug 3.</t>
  </si>
  <si>
    <t xml:space="preserve">Ophthal Plast Reconstr Surg. 2017 Mar/Apr;33(2):e53. doi: 10.1097/IOP.0000000000000756. No abstract available. </t>
  </si>
  <si>
    <t xml:space="preserve">Ophthal Plast Reconstr Surg. 2017 May/Jun;33(3):e77. doi: 10.1097/IOP.0000000000000765. No abstract available. </t>
  </si>
  <si>
    <t>Ophthal Plast Reconstr Surg. 2017 Jul/Aug;33(4):289-293. doi: 10.1097/IOP.0000000000000758.</t>
  </si>
  <si>
    <t>Semin Ophthalmol. 2017;32(6):738-742. doi: 10.3109/08820538.2016.1170165. Epub 2016 Aug 3.</t>
  </si>
  <si>
    <t>Ophthalmic Res. 2017;57(2):100-106. doi: 10.1159/000446659. Epub 2016 Aug 4.</t>
  </si>
  <si>
    <t>Semin Ophthalmol. 2017;32(6):725-733. doi: 10.3109/08820538.2016.1170163. Epub 2016 Aug 3.</t>
  </si>
  <si>
    <t>Int Ophthalmol. 2017 Jun;37(3):737-748. doi: 10.1007/s10792-016-0303-7. Epub 2016 Aug 2.</t>
  </si>
  <si>
    <t>Int Ophthalmol. 2017 Jun;37(3):565-574. doi: 10.1007/s10792-016-0305-5. Epub 2016 Aug 2.</t>
  </si>
  <si>
    <t>Ophthalmic Genet. 2017 May-Jun;38(3):252-259. doi: 10.1080/13816810.2016.1210651. Epub 2016 Aug 2.</t>
  </si>
  <si>
    <t>Ophthalmic Genet. 2017 May-Jun;38(3):277-280. doi: 10.1080/13816810.2016.1210649. Epub 2016 Aug 2.</t>
  </si>
  <si>
    <t>Ophthalmic Genet. 2017 May-Jun;38(3):238-244. doi: 10.1080/13816810.2016.1210648. Epub 2016 Aug 2.</t>
  </si>
  <si>
    <t>Br J Ophthalmol. 2017 May;101(5):665-670. doi: 10.1136/bjophthalmol-2016-308733. Epub 2016 Aug 2.</t>
  </si>
  <si>
    <t>Br J Ophthalmol. 2017 May;101(5):591-596. doi: 10.1136/bjophthalmol-2016-308541. Epub 2016 Aug 2.</t>
  </si>
  <si>
    <t>Br J Ophthalmol. 2017 May;101(5):580-586. doi: 10.1136/bjophthalmol-2016-308428. Epub 2016 Aug 2.</t>
  </si>
  <si>
    <t>Vision Res. 2017 Mar;132:85-96. doi: 10.1016/j.visres.2016.04.011. Epub 2016 Aug 2.</t>
  </si>
  <si>
    <t xml:space="preserve">Ophthalmic Genet. 2017 May-Jun;38(3):245-251. doi: 10.1080/13816810.2016.1210650. Epub 2016 Aug 2. Erratum in: Ophthalmic Genet. 2017 May-Jun;38(3):300. </t>
  </si>
  <si>
    <t>Clin Endocrinol (Oxf). 2017 Feb;86(2):247-255. doi: 10.1111/cen.13170. Epub 2016 Sep 7.</t>
  </si>
  <si>
    <t>J Glaucoma. 2017 Jan;26(1):e11-e14. doi: 10.1097/IJG.0000000000000486.</t>
  </si>
  <si>
    <t>Retina. 2017 Apr;37(4):622-629. doi: 10.1097/IAE.0000000000001214.</t>
  </si>
  <si>
    <t>Child Care Health Dev. 2017 Jan;43(1):37-47. doi: 10.1111/cch.12377. Epub 2016 Aug 1.</t>
  </si>
  <si>
    <t>Laryngoscope. 2017 Jun;127(6):1483-1490. doi: 10.1002/lary.26195. Epub 2016 Aug 2. Review.</t>
  </si>
  <si>
    <t>Acta Ophthalmol. 2017 Feb;95(1):48-51. doi: 10.1111/aos.13181. Epub 2016 Aug 2.</t>
  </si>
  <si>
    <t>Int Ophthalmol. 2017 Jun;37(3):559-563. doi: 10.1007/s10792-016-0311-7. Epub 2016 Aug 1.</t>
  </si>
  <si>
    <t>Biochim Biophys Acta. 2017 Apr;1862(4):430-440. doi: 10.1016/j.bbalip.2016.07.013. Epub 2016 Jul 30. Review.</t>
  </si>
  <si>
    <t>Graefes Arch Clin Exp Ophthalmol. 2017 Feb;255(2):255-261. doi: 10.1007/s00417-016-3442-7. Epub 2016 Aug 2.</t>
  </si>
  <si>
    <t>Ophthal Plast Reconstr Surg. 2017 Jul/Aug;33(4):304-306. doi: 10.1097/IOP.0000000000000778.</t>
  </si>
  <si>
    <t>Dev Neurobiol. 2017 Mar;77(3):314-327. doi: 10.1002/dneu.22426. Epub 2016 Aug 17. Review.</t>
  </si>
  <si>
    <t>Clin Exp Optom. 2017 Jan;100(1):79-82. doi: 10.1111/cxo.12418. Epub 2016 Jul 31.</t>
  </si>
  <si>
    <t>Clin Exp Optom. 2017 Jan;100(1):83-86. doi: 10.1111/cxo.12415. Epub 2016 Jul 31.</t>
  </si>
  <si>
    <t>Exp Eye Res. 2017 May;158:190-194. doi: 10.1016/j.exer.2016.07.018. Epub 2016 Jul 28. Review.</t>
  </si>
  <si>
    <t>Graefes Arch Clin Exp Ophthalmol. 2017 Feb;255(2):221-229. doi: 10.1007/s00417-016-3436-5. Epub 2016 Jul 31.</t>
  </si>
  <si>
    <t>Immunol Res. 2017 Feb;65(1):207-217. doi: 10.1007/s12026-016-8837-3. Review.</t>
  </si>
  <si>
    <t>Diabetes. 2017 Feb;66(2):483-493. doi: 10.2337/db16-0051. Epub 2016 Jul 29.</t>
  </si>
  <si>
    <t>Br J Ophthalmol. 2017 Mar;101(3):290-294. doi: 10.1136/bjophthalmol-2015-307428. Epub 2016 Jul 29.</t>
  </si>
  <si>
    <t>Acta Ophthalmol. 2017 Feb;95(1):41-47. doi: 10.1111/aos.13169. Epub 2016 Jul 30.</t>
  </si>
  <si>
    <t>Vascul Pharmacol. 2017 Mar;90:19-26. doi: 10.1016/j.vph.2016.07.007. Epub 2016 Jul 27.</t>
  </si>
  <si>
    <t>Clin Exp Ophthalmol. 2017 Mar;45(2):105-111. doi: 10.1111/ceo.12810. Epub 2016 Sep 7.</t>
  </si>
  <si>
    <t>Acta Ophthalmol. 2017 Feb;95(1):28-32. doi: 10.1111/aos.13160. Epub 2016 Jul 30.</t>
  </si>
  <si>
    <t>Clin Exp Ophthalmol. 2017 Mar;45(2):168-173. doi: 10.1111/ceo.12809. Epub 2016 Sep 7.</t>
  </si>
  <si>
    <t>Graefes Arch Clin Exp Ophthalmol. 2017 Feb;255(2):237-242. doi: 10.1007/s00417-016-3439-2. Epub 2016 Jul 29.</t>
  </si>
  <si>
    <t>Int Ophthalmol. 2017 Jun;37(3):767-777. doi: 10.1007/s10792-016-0296-2. Epub 2016 Jul 29. Review.</t>
  </si>
  <si>
    <t>J Neurovirol. 2017 Feb;23(1):158-159. doi: 10.1007/s13365-016-0470-3. Epub 2016 Jul 29.</t>
  </si>
  <si>
    <t>Retin Cases Brief Rep. 2017 Fall;11(4):298-301. doi: 10.1097/ICB.0000000000000364.</t>
  </si>
  <si>
    <t>Retin Cases Brief Rep. 2017 Fall;11(4):352-355. doi: 10.1097/ICB.0000000000000369.</t>
  </si>
  <si>
    <t>Retin Cases Brief Rep. 2017 Fall;11(4):339-343. doi: 10.1097/ICB.0000000000000363.</t>
  </si>
  <si>
    <t>Retin Cases Brief Rep. 2017 Fall;11(4):335-338. doi: 10.1097/ICB.0000000000000360.</t>
  </si>
  <si>
    <t>J Cell Physiol. 2017 Mar;232(3):486-489. doi: 10.1002/jcp.25506. Epub 2016 Sep 21. Review.</t>
  </si>
  <si>
    <t>J Biophotonics. 2017 Jan;10(1):75-83. doi: 10.1002/jbio.201600122. Epub 2016 Jul 29.</t>
  </si>
  <si>
    <t>J Biomol Struct Dyn. 2017 Jun;35(8):1766-1784. doi: 10.1080/07391102.2016.1194230. Epub 2016 Aug 19.</t>
  </si>
  <si>
    <t>Semin Ophthalmol. 2017;32(6):734-737. doi: 10.3109/08820538.2016.1170164. Epub 2016 Jul 29. Review.</t>
  </si>
  <si>
    <t>Semin Ophthalmol. 2017;32(6):748-750. doi: 10.1080/08820538.2016.1177096. Epub 2016 Jul 29.</t>
  </si>
  <si>
    <t>Retina. 2017 Apr;37(4):749-752. doi: 10.1097/IAE.0000000000001228.</t>
  </si>
  <si>
    <t>Retina. 2017 Apr;37(4):702-709. doi: 10.1097/IAE.0000000000001224.</t>
  </si>
  <si>
    <t>Retina. 2017 Apr;37(4):753-760. doi: 10.1097/IAE.0000000000001234.</t>
  </si>
  <si>
    <t>Retina. 2017 Apr;37(4):761-769. doi: 10.1097/IAE.0000000000001210.</t>
  </si>
  <si>
    <t>Retina. 2017 Apr;37(4):657-661. doi: 10.1097/IAE.0000000000001201.</t>
  </si>
  <si>
    <t>Br J Ophthalmol. 2017 Apr;101(4):475-480. doi: 10.1136/bjophthalmol-2016-308866. Epub 2016 Jul 28.</t>
  </si>
  <si>
    <t>Dev Biol. 2017 Jun 15;426(2):360-373. doi: 10.1016/j.ydbio.2016.06.003. Epub 2016 Jul 26.</t>
  </si>
  <si>
    <t>J Diabetes Complications. 2017 Feb;31(2):456-461. doi: 10.1016/j.jdiacomp.2016.06.027. Epub 2016 Jun 29.</t>
  </si>
  <si>
    <t>AAPS PharmSciTech. 2017 May;18(4):1228-1241. doi: 10.1208/s12249-016-0589-9. Epub 2016 Jul 28.</t>
  </si>
  <si>
    <t>Int Ophthalmol. 2017 Jun;37(3):733-736. doi: 10.1007/s10792-016-0308-2. Epub 2016 Jul 28.</t>
  </si>
  <si>
    <t>Int Ophthalmol. 2017 Jun;37(3):553-558. doi: 10.1007/s10792-016-0291-7. Epub 2016 Jul 28.</t>
  </si>
  <si>
    <t>Retina. 2017 Jan;37(1):41-46. doi: 10.1097/IAE.0000000000001226.</t>
  </si>
  <si>
    <t xml:space="preserve">Retina. 2017 May;37(5):1008-1017. doi: 10.1097/IAE.0000000000001212. No abstract available. </t>
  </si>
  <si>
    <t>Retina. 2017 Apr;37(4):694-701. doi: 10.1097/IAE.0000000000001209.</t>
  </si>
  <si>
    <t>Cornea. 2017 Jan;36(1):26-31.</t>
  </si>
  <si>
    <t>Eye Contact Lens. 2017 Nov;43(6):352-357. doi: 10.1097/ICL.0000000000000291.</t>
  </si>
  <si>
    <t>Eye Contact Lens. 2017 Sep;43(5):287-296. doi: 10.1097/ICL.0000000000000276.</t>
  </si>
  <si>
    <t>J Hum Hypertens. 2017 Feb;31(2):121-125. doi: 10.1038/jhh.2016.49. Epub 2016 Jul 28.</t>
  </si>
  <si>
    <t>Obes Surg. 2017 Feb;27(2):408-415. doi: 10.1007/s11695-016-2303-0.</t>
  </si>
  <si>
    <t>Retina. 2017 Apr;37(4):637-642. doi: 10.1097/IAE.0000000000001215.</t>
  </si>
  <si>
    <t>Retina. 2017 Apr;37(4):630-636. doi: 10.1097/IAE.0000000000001221.</t>
  </si>
  <si>
    <t>Retina. 2017 Apr;37(4):770-777. doi: 10.1097/IAE.0000000000001219.</t>
  </si>
  <si>
    <t>Retina. 2017 Mar;37(3):553-560. doi: 10.1097/IAE.0000000000001225.</t>
  </si>
  <si>
    <t>Retina. 2017 Jan;37(1):173-178. doi: 10.1097/IAE.0000000000001114.</t>
  </si>
  <si>
    <t>Retina. 2017 Apr;37(4):651-656. doi: 10.1097/IAE.0000000000001208.</t>
  </si>
  <si>
    <t>Retin Cases Brief Rep. 2017 Fall;11(4):344-347. doi: 10.1097/ICB.0000000000000367.</t>
  </si>
  <si>
    <t>Br J Ophthalmol. 2017 Apr;101(4):472-474. doi: 10.1136/bjophthalmol-2016-308534. Epub 2016 Jul 27.</t>
  </si>
  <si>
    <t>J Allergy Clin Immunol. 2017 Feb;139(2):621-627. doi: 10.1016/j.jaci.2016.05.024. Epub 2016 Jun 21.</t>
  </si>
  <si>
    <t>Optom Vis Sci. 2017 Jan;94(1):108-117. doi: 10.1097/OPX.0000000000000934.</t>
  </si>
  <si>
    <t>Optom Vis Sci. 2017 Jan;94(1):74-88. doi: 10.1097/OPX.0000000000000936.</t>
  </si>
  <si>
    <t>Optom Vis Sci. 2017 Jan;94(1):101-107. doi: 10.1097/OPX.0000000000000937.</t>
  </si>
  <si>
    <t>Ophthal Plast Reconstr Surg. 2017 May/Jun;33(3):e64-e66. doi: 10.1097/IOP.0000000000000754.</t>
  </si>
  <si>
    <t>Ophthal Plast Reconstr Surg. 2017 May/Jun;33(3S Suppl 1):S79-S82. doi: 10.1097/IOP.0000000000000760.</t>
  </si>
  <si>
    <t>Ophthal Plast Reconstr Surg. 2017 May/Jun;33(3):e69-e72. doi: 10.1097/IOP.0000000000000761.</t>
  </si>
  <si>
    <t>Ophthal Plast Reconstr Surg. 2017 May/Jun;33(3):e61-e63. doi: 10.1097/IOP.0000000000000750.</t>
  </si>
  <si>
    <t>J Optom. 2017 Jul - Sep;10(3):194-198. doi: 10.1016/j.optom.2016.06.003. Epub 2016 Jul 25.</t>
  </si>
  <si>
    <t xml:space="preserve">Graefes Arch Clin Exp Ophthalmol. 2017 Jan;255(1):77-87. doi: 10.1007/s00417-016-3431-x. Epub 2016 Jul 26. Erratum in: Graefes Arch Clin Exp Ophthalmol. 2017 Jan;255 (1):89. </t>
  </si>
  <si>
    <t>Graefes Arch Clin Exp Ophthalmol. 2017 Feb;255(2):231-236. doi: 10.1007/s00417-016-3438-3. Epub 2016 Jul 26.</t>
  </si>
  <si>
    <t>Wien Klin Wochenschr. 2017 May;129(9-10):345-350. doi: 10.1007/s00508-016-1044-3. Epub 2016 Jul 25.</t>
  </si>
  <si>
    <t>IEEE Trans Med Imaging. 2017 Jan;36(1):51-63. doi: 10.1109/TMI.2016.2593725. Epub 2016 Jul 21.</t>
  </si>
  <si>
    <t>Clin Exp Ophthalmol. 2017 Mar;45(2):160-167. doi: 10.1111/ceo.12807. Epub 2016 Aug 17.</t>
  </si>
  <si>
    <t>Retina. 2017 Mar;37(3):561-567. doi: 10.1097/IAE.0000000000001195.</t>
  </si>
  <si>
    <t>Retina. 2017 Jan;37(1):97-111. doi: 10.1097/IAE.0000000000001126.</t>
  </si>
  <si>
    <t xml:space="preserve">Arch Soc Esp Oftalmol. 2017 Jan;92(1):4-11. doi: 10.1016/j.oftal.2016.05.009. Epub 2016 Jul 21. English, Spanish. </t>
  </si>
  <si>
    <t>Exp Eye Res. 2017 May;158:187-189. doi: 10.1016/j.exer.2016.07.007. Epub 2016 Jul 22. Review.</t>
  </si>
  <si>
    <t>Clin Genet. 2017 Feb;91(2):339-343. doi: 10.1111/cge.12840. Epub 2016 Sep 29.</t>
  </si>
  <si>
    <t>Exp Eye Res. 2017 May;158:51-58. doi: 10.1016/j.exer.2016.07.013. Epub 2016 Jul 20. Review.</t>
  </si>
  <si>
    <t>Curr Eye Res. 2017 Apr;42(4):513-519. doi: 10.1080/02713683.2016.1200098. Epub 2016 Jul 22.</t>
  </si>
  <si>
    <t>Br J Ophthalmol. 2017 Apr;101(4):418-422. doi: 10.1136/bjophthalmol-2016-308838. Epub 2016 Jul 22.</t>
  </si>
  <si>
    <t>Br J Ophthalmol. 2017 Apr;101(4):481-486. doi: 10.1136/bjophthalmol-2015-308237. Epub 2016 Jul 22.</t>
  </si>
  <si>
    <t>Clin Exp Ophthalmol. 2017 Mar;45(2):120-127. doi: 10.1111/ceo.12805. Epub 2016 Aug 24.</t>
  </si>
  <si>
    <t>Clin Exp Ophthalmol. 2017 Mar;45(2):143-151. doi: 10.1111/ceo.12804. Epub 2016 Sep 12.</t>
  </si>
  <si>
    <t>Exp Eye Res. 2017 May;158:3-12. doi: 10.1016/j.exer.2016.07.011. Epub 2016 Jul 19. Review.</t>
  </si>
  <si>
    <t>Clin Exp Ophthalmol. 2017 Jan;45(1):81-86. doi: 10.1111/ceo.12806. Epub 2016 Sep 15. Review.</t>
  </si>
  <si>
    <t>Int Ophthalmol. 2017 Jun;37(3):539-544. doi: 10.1007/s10792-016-0301-9. Epub 2016 Jul 22.</t>
  </si>
  <si>
    <t>J Diabetes Complications. 2017 Feb;31(2):483-488. doi: 10.1016/j.jdiacomp.2016.06.007. Epub 2016 Jun 14.</t>
  </si>
  <si>
    <t>Immunol Res. 2017 Feb;65(1):331-344. doi: 10.1007/s12026-016-8844-4. Review.</t>
  </si>
  <si>
    <t>Indoor Air. 2017 Mar;27(2):246-260. doi: 10.1111/ina.12322. Epub 2016 Oct 5. Review.</t>
  </si>
  <si>
    <t>Int Ophthalmol. 2017 Jun;37(3):531-537. doi: 10.1007/s10792-016-0294-4. Epub 2016 Jul 21.</t>
  </si>
  <si>
    <t>Exp Eye Res. 2017 May;158:33-42. doi: 10.1016/j.exer.2016.07.006. Epub 2016 Jul 18.</t>
  </si>
  <si>
    <t>Exp Eye Res. 2017 May;158:112-123. doi: 10.1016/j.exer.2016.07.009. Epub 2016 Jul 19. Review.</t>
  </si>
  <si>
    <t>Curr Eye Res. 2017 Apr;42(4):583-588. doi: 10.1080/02713683.2016.1200100. Epub 2016 Jul 21.</t>
  </si>
  <si>
    <t>Retina. 2017 Feb;37(2):388-395. doi: 10.1097/IAE.0000000000001137.</t>
  </si>
  <si>
    <t xml:space="preserve">Retina. 2017 Apr;37(4):800-806. doi: 10.1097/IAE.0000000000001178. No abstract available. </t>
  </si>
  <si>
    <t>Curr Eye Res. 2017 Apr;42(4):640-647. doi: 10.1080/02713683.2016.1203441. Epub 2016 Jul 21.</t>
  </si>
  <si>
    <t>Int Ophthalmol. 2017 Jun;37(3):525-529. doi: 10.1007/s10792-016-0297-1. Epub 2016 Jul 20.</t>
  </si>
  <si>
    <t>J Dermatol. 2017 Jan;44(1):29-35. doi: 10.1111/1346-8138.13510. Epub 2016 Jul 21.</t>
  </si>
  <si>
    <t>Br J Ophthalmol. 2017 Apr;101(4):519-524. doi: 10.1136/bjophthalmol-2016-308928. Epub 2016 Jul 20.</t>
  </si>
  <si>
    <t>Br J Ophthalmol. 2017 May;101(5):564-568. doi: 10.1136/bjophthalmol-2016-309104. Epub 2016 Jul 20.</t>
  </si>
  <si>
    <t>Ophthal Plast Reconstr Surg. 2017 May/Jun;33(3S Suppl 1):S109-S111. doi: 10.1097/IOP.0000000000000653.</t>
  </si>
  <si>
    <t>Retina. 2017 Apr;37(4):731-740. doi: 10.1097/IAE.0000000000001233.</t>
  </si>
  <si>
    <t xml:space="preserve">Retina. 2017 Feb;37(2):405-408. doi: 10.1097/IAE.0000000000001176. No abstract available. </t>
  </si>
  <si>
    <t>Br J Ophthalmol. 2017 Apr;101(4):530-535. doi: 10.1136/bjophthalmol-2016-308957. Epub 2016 Jul 19.</t>
  </si>
  <si>
    <t>Br J Ophthalmol. 2017 Apr;101(4):453-456. doi: 10.1136/bjophthalmol-2016-308900. Epub 2016 Jul 19.</t>
  </si>
  <si>
    <t>Eur Radiol. 2017 Apr;27(4):1335-1343. doi: 10.1007/s00330-016-4481-5. Epub 2016 Jul 19.</t>
  </si>
  <si>
    <t>Clin Exp Optom. 2017 Jan;100(1):49-53. doi: 10.1111/cxo.12417. Epub 2016 Jul 20.</t>
  </si>
  <si>
    <t>Expert Opin Drug Deliv. 2017 Feb;14(2):273-282. doi: 10.1080/17425247.2016.1213240. Epub 2016 Aug 2. Review.</t>
  </si>
  <si>
    <t>Retina. 2017 Apr;37(4):718-723. doi: 10.1097/IAE.0000000000001202.</t>
  </si>
  <si>
    <t>Clin Exp Optom. 2017 Jan;100(1):26-32. doi: 10.1111/cxo.12413. Epub 2016 Jul 19.</t>
  </si>
  <si>
    <t>Int Ophthalmol. 2017 Jun;37(3):719-725. doi: 10.1007/s10792-016-0293-5. Epub 2016 Jul 18.</t>
  </si>
  <si>
    <t>Z Rheumatol. 2017 Apr;76(3):259-266. doi: 10.1007/s00393-016-0141-z.</t>
  </si>
  <si>
    <t>J Optom. 2017 Jan - Mar;10(1):5-13. doi: 10.1016/j.optom.2016.06.002. Epub 2016 Jul 16. Review.</t>
  </si>
  <si>
    <t>Allergy. 2017 Jan;72(1):43-54. doi: 10.1111/all.12986. Epub 2016 Aug 18. Review.</t>
  </si>
  <si>
    <t>Retina. 2017 Feb;37(2):299-304. doi: 10.1097/IAE.0000000000001165.</t>
  </si>
  <si>
    <t>Retina. 2017 Feb;37(2):274-282. doi: 10.1097/IAE.0000000000001146.</t>
  </si>
  <si>
    <t>Retina. 2017 Mar;37(3):536-543. doi: 10.1097/IAE.0000000000001198.</t>
  </si>
  <si>
    <t>Retina. 2017 Mar;37(3):494-499. doi: 10.1097/IAE.0000000000001197.</t>
  </si>
  <si>
    <t>Retina. 2017 Feb;37(2):257-264. doi: 10.1097/IAE.0000000000001150.</t>
  </si>
  <si>
    <t>Retina. 2017 Feb;37(2):334-343. doi: 10.1097/IAE.0000000000001181.</t>
  </si>
  <si>
    <t>Retina. 2017 Mar;37(3):472-476. doi: 10.1097/IAE.0000000000001194.</t>
  </si>
  <si>
    <t>Retina. 2017 Feb;37(2):265-273. doi: 10.1097/IAE.0000000000001123.</t>
  </si>
  <si>
    <t>Retina. 2017 Feb;37(2):291-298. doi: 10.1097/IAE.0000000000001129.</t>
  </si>
  <si>
    <t>Retina. 2017 Apr;37(4):662-666. doi: 10.1097/IAE.0000000000001204.</t>
  </si>
  <si>
    <t>Retina. 2017 Feb;37(2):368-375. doi: 10.1097/IAE.0000000000001168.</t>
  </si>
  <si>
    <t>Retina. 2017 Mar;37(3):487-493. doi: 10.1097/IAE.0000000000001180.</t>
  </si>
  <si>
    <t>Retina. 2017 Mar;37(3):544-552. doi: 10.1097/IAE.0000000000001179.</t>
  </si>
  <si>
    <t>Retina. 2017 Mar;37(3):568-577. doi: 10.1097/IAE.0000000000001170.</t>
  </si>
  <si>
    <t>Retina. 2017 Feb;37(2):325-333. doi: 10.1097/IAE.0000000000001138.</t>
  </si>
  <si>
    <t>Ophthal Plast Reconstr Surg. 2017 May/Jun;33(3S Suppl 1):S111-S114. doi: 10.1097/IOP.0000000000000740.</t>
  </si>
  <si>
    <t>Ophthal Plast Reconstr Surg. 2017 Jul/Aug;33(4):261-263. doi: 10.1097/IOP.0000000000000737.</t>
  </si>
  <si>
    <t>Ophthal Plast Reconstr Surg. 2017 Jul/Aug;33(4):268-272. doi: 10.1097/IOP.0000000000000743.</t>
  </si>
  <si>
    <t>Ophthal Plast Reconstr Surg. 2017 Jul/Aug;33(4):273-278. doi: 10.1097/IOP.0000000000000748.</t>
  </si>
  <si>
    <t>Ophthal Plast Reconstr Surg. 2017 May/Jun;33(3):e60-e61. doi: 10.1097/IOP.0000000000000746.</t>
  </si>
  <si>
    <t>Ophthal Plast Reconstr Surg. 2017 May/Jun;33(3):e57-e60. doi: 10.1097/IOP.0000000000000744.</t>
  </si>
  <si>
    <t>Ophthal Plast Reconstr Surg. 2017 Jul/Aug;33(4):264-267. doi: 10.1097/IOP.0000000000000735.</t>
  </si>
  <si>
    <t>Ophthal Plast Reconstr Surg. 2017 Jan/Feb;33(1):9-12. doi: 10.1097/IOP.0000000000000745. Review.</t>
  </si>
  <si>
    <t>Ophthalmic Genet. 2017 May-Jun;38(3):273-276. doi: 10.1080/13816810.2016.1193878. Epub 2016 Jul 18.</t>
  </si>
  <si>
    <t>Ophthalmic Genet. 2017 May-Jun;38(3):233-237. doi: 10.1080/13816810.2016.1203442. Epub 2016 Jul 18.</t>
  </si>
  <si>
    <t>Ophthalmic Genet. 2017 May-Jun;38(3):211-216. doi: 10.1080/13816810.2016.1193877. Epub 2016 Jul 18.</t>
  </si>
  <si>
    <t>Ophthalmic Genet. 2017 May-Jun;38(3):206-210. doi: 10.1080/13816810.2016.1193876. Epub 2016 Jul 18.</t>
  </si>
  <si>
    <t xml:space="preserve">Ophthalmic Genet. 2017 May-Jun;38(3):288-290. doi: 10.1080/13816810.2016.1193881. Epub 2016 Jul 18. Review. No abstract available. </t>
  </si>
  <si>
    <t>Ophthalmic Genet. 2017 May-Jun;38(3):217-221. doi: 10.1080/13816810.2016.1193879. Epub 2016 Jul 18.</t>
  </si>
  <si>
    <t>Ophthalmic Genet. 2017 May-Jun;38(3):226-232. doi: 10.1080/13816810.2016.1195846. Epub 2016 Jul 18.</t>
  </si>
  <si>
    <t>J Optom. 2017 Jan - Mar;10(1):26-33. doi: 10.1016/j.optom.2016.05.001. Epub 2016 Jul 12.</t>
  </si>
  <si>
    <t>Ophthalmic Res. 2017;57(1):54-59. Epub 2016 Jul 16.</t>
  </si>
  <si>
    <t>J Optom. 2017 Apr - Jun;10(2):104-110. doi: 10.1016/j.optom.2016.06.001. Epub 2016 Jul 14.</t>
  </si>
  <si>
    <t>Int Ophthalmol. 2017 Jun;37(3):519-524. doi: 10.1007/s10792-016-0292-6. Epub 2016 Jul 16.</t>
  </si>
  <si>
    <t>Br J Ophthalmol. 2017 Apr;101(4):467-471. doi: 10.1136/bjophthalmol-2016-308769. Epub 2016 Jul 15.</t>
  </si>
  <si>
    <t>Br J Ophthalmol. 2017 Apr;101(4):487-492. doi: 10.1136/bjophthalmol-2016-308608. Epub 2016 Jul 15.</t>
  </si>
  <si>
    <t xml:space="preserve">Acta Ophthalmol. 2018 Feb;96(1):100-102. doi: 10.1111/aos.13172. Epub 2016 Jul 16. No abstract available. </t>
  </si>
  <si>
    <t>J Diabetes Complications. 2017 Jan;31(1):253-259. doi: 10.1016/j.jdiacomp.2016.06.028. Epub 2016 Jul 1.</t>
  </si>
  <si>
    <t>Acta Ophthalmol. 2017 Mar;95(2):194-198. doi: 10.1111/aos.13162. Epub 2016 Jul 16.</t>
  </si>
  <si>
    <t xml:space="preserve">Arch Soc Esp Oftalmol. 2017 Jan;92(1):12-18. doi: 10.1016/j.oftal.2016.05.008. Epub 2016 Jul 13. Review. English, Spanish. </t>
  </si>
  <si>
    <t>Acta Ophthalmol. 2017 May;95(3):e179-e184. doi: 10.1111/aos.13158. Epub 2016 Jul 16.</t>
  </si>
  <si>
    <t>Acta Ophthalmol. 2017 Mar;95(2):e89-e94. doi: 10.1111/aos.13155. Epub 2016 Jul 16.</t>
  </si>
  <si>
    <t>Int Ophthalmol. 2017 Jun;37(3):513-518. doi: 10.1007/s10792-016-0288-2. Epub 2016 Jul 15.</t>
  </si>
  <si>
    <t xml:space="preserve">Muscle Nerve. 2017 Jan;55(1):E2-E3. doi: 10.1002/mus.25254. Epub 2016 Jul 29. No abstract available. </t>
  </si>
  <si>
    <t>Curr Eye Res. 2017 Mar;42(3):452-461. doi: 10.1080/02713683.2016.1193615. Epub 2016 Jul 15.</t>
  </si>
  <si>
    <t>Curr Eye Res. 2017 Feb;42(2):287-296. doi: 10.1080/02713683.2016.1175021. Epub 2016 Jul 15. Review.</t>
  </si>
  <si>
    <t>Curr Eye Res. 2017 Mar;42(3):429-435. doi: 10.1080/02713683.2016.1198487. Epub 2016 Jul 15.</t>
  </si>
  <si>
    <t>Curr Eye Res. 2017 Mar;42(3):380-385. doi: 10.1080/02713683.2016.1196707. Epub 2016 Jul 15.</t>
  </si>
  <si>
    <t>Curr Eye Res. 2017 Mar;42(3):470-475. doi: 10.1080/02713683.2016.1196708. Epub 2016 Jul 15.</t>
  </si>
  <si>
    <t>Semin Ophthalmol. 2017;32(6):721-724. doi: 10.3109/08820538.2016.1170162. Epub 2016 Jul 15.</t>
  </si>
  <si>
    <t>Curr Eye Res. 2017 Mar;42(3):351-357. doi: 10.1080/02713683.2016.1192193. Epub 2016 Jul 15.</t>
  </si>
  <si>
    <t>Semin Ophthalmol. 2017;32(6):702-706. doi: 10.3109/08820538.2016.1170159. Epub 2016 Jul 15.</t>
  </si>
  <si>
    <t>Curr Eye Res. 2017 Mar;42(3):386-393. doi: 10.1080/02713683.2016.1190847. Epub 2016 Jul 15.</t>
  </si>
  <si>
    <t>Curr Eye Res. 2017 Mar;42(3):462-469. doi: 10.1080/02713683.2016.1196709. Epub 2016 Jul 15.</t>
  </si>
  <si>
    <t>Curr Eye Res. 2017 Mar;42(3):424-428. doi: 10.1080/02713683.2016.1192194. Epub 2016 Jul 15.</t>
  </si>
  <si>
    <t>Semin Ophthalmol. 2017;32(6):707-714. doi: 10.3109/08820538.2016.1170160. Epub 2016 Jul 15. Review.</t>
  </si>
  <si>
    <t>Curr Eye Res. 2017 Mar;42(3):364-367. doi: 10.1080/02713683.2016.1196710. Epub 2016 Jul 15.</t>
  </si>
  <si>
    <t>Curr Eye Res. 2017 Mar;42(3):418-423. doi: 10.1080/02713683.2016.1190848. Epub 2016 Jul 15.</t>
  </si>
  <si>
    <t>Semin Ophthalmol. 2017;32(6):715-720. doi: 10.3109/08820538.2016.1170161. Epub 2016 Jul 15.</t>
  </si>
  <si>
    <t>Curr Eye Res. 2017 Mar;42(3):484-490. doi: 10.1080/02713683.2016.1198488. Epub 2016 Jul 15.</t>
  </si>
  <si>
    <t>Curr Eye Res. 2017 Mar;42(3):348-350. doi: 10.1080/02713683.2016.1196706. Epub 2016 Jul 15.</t>
  </si>
  <si>
    <t>Semin Ophthalmol. 2017;32(4):511-513. doi: 10.3109/08820538.2015.1115085. Epub 2016 Jul 15.</t>
  </si>
  <si>
    <t>Curr Eye Res. 2017 Mar;42(3):394-401. doi: 10.1080/02713683.2016.1198486. Epub 2016 Jul 15.</t>
  </si>
  <si>
    <t>Curr Eye Res. 2017 Mar;42(3):368-379. doi: 10.1080/02713683.2016.1196705. Epub 2016 Jul 15.</t>
  </si>
  <si>
    <t>Acta Ophthalmol. 2017 Feb;95(1):e62-e66. doi: 10.1111/aos.13170. Epub 2016 Jul 15.</t>
  </si>
  <si>
    <t>Acta Ophthalmol. 2017 Feb;95(1):e36-e42. doi: 10.1111/aos.13159. Epub 2016 Jul 15.</t>
  </si>
  <si>
    <t>Acta Ophthalmol. 2017 Mar;95(2):e119-e127. doi: 10.1111/aos.13152. Epub 2016 Jul 15.</t>
  </si>
  <si>
    <t>Graefes Arch Clin Exp Ophthalmol. 2017 Jan;255(1):39-47. doi: 10.1007/s00417-016-3415-x. Epub 2016 Jul 14.</t>
  </si>
  <si>
    <t>Eye Contact Lens. 2017 Nov;43(6):406-410. doi: 10.1097/ICL.0000000000000297.</t>
  </si>
  <si>
    <t>Retina. 2017 Feb;37(2):359-367. doi: 10.1097/IAE.0000000000001169.</t>
  </si>
  <si>
    <t>Retin Cases Brief Rep. 2017 Summer;11(3):249-254. doi: 10.1097/ICB.0000000000000361.</t>
  </si>
  <si>
    <t>J Hum Genet. 2017 Jan;62(1):105-112. doi: 10.1038/jhg.2016.91. Epub 2016 Jul 14. Review.</t>
  </si>
  <si>
    <t>Am J Transplant. 2017 Jan;17(1):210-217. doi: 10.1111/ajt.13926. Epub 2016 Jul 22.</t>
  </si>
  <si>
    <t>J Helminthol. 2017 Jul;91(4):491-496. doi: 10.1017/S0022149X16000468. Epub 2016 Jul 14.</t>
  </si>
  <si>
    <t>Curr Eye Res. 2017 Jan;42(1):98-103. doi: 10.3109/02713683.2016.1146776. Epub 2016 Jul 13.</t>
  </si>
  <si>
    <t>Clin Exp Ophthalmol. 2017 Mar;45(2):182-191. doi: 10.1111/ceo.12802. Epub 2016 Aug 10.</t>
  </si>
  <si>
    <t>Graefes Arch Clin Exp Ophthalmol. 2017 Jan;255(1):49-59. doi: 10.1007/s00417-016-3416-9. Epub 2016 Jul 12.</t>
  </si>
  <si>
    <t xml:space="preserve">J Relig Health. 2017 Jun;56(3):896-906. doi: 10.1007/s10943-016-0284-x. Erratum in: J Relig Health. 2018 Jan 16;:. </t>
  </si>
  <si>
    <t>Int Ophthalmol. 2017 Jun;37(3):507-512. doi: 10.1007/s10792-016-0289-1. Epub 2016 Jul 12.</t>
  </si>
  <si>
    <t>Int Ophthalmol. 2017 Jun;37(3):499-505. doi: 10.1007/s10792-016-0285-5. Epub 2016 Jul 12.</t>
  </si>
  <si>
    <t>Retina. 2017 Feb;37(2):305-315. doi: 10.1097/IAE.0000000000001140.</t>
  </si>
  <si>
    <t>Semin Ophthalmol. 2017;32(6):689-701. doi: 10.3109/08820538.2016.1170158. Epub 2016 Jul 12. Review.</t>
  </si>
  <si>
    <t>Semin Ophthalmol. 2017;32(5):647-650. doi: 10.3109/08820538.2016.1157611. Epub 2016 Jul 12.</t>
  </si>
  <si>
    <t>J Glaucoma. 2017 Apr;26(4):e137-e141. doi: 10.1097/IJG.0000000000000485.</t>
  </si>
  <si>
    <t>Semin Ophthalmol. 2017;32(6):682-688. doi: 10.3109/08820538.2016.1170157. Epub 2016 Jul 12.</t>
  </si>
  <si>
    <t>Ophthalmic Res. 2017;57(1):60-69. Epub 2016 Jul 13. Review.</t>
  </si>
  <si>
    <t>Br J Ophthalmol. 2017 Apr;101(4):509-513. doi: 10.1136/bjophthalmol-2015-307602. Epub 2016 Jul 11.</t>
  </si>
  <si>
    <t>J Optom. 2017 Apr - Jun;10(2):117-122. doi: 10.1016/j.optom.2016.04.005. Epub 2016 Jul 9.</t>
  </si>
  <si>
    <t xml:space="preserve">Arch Soc Esp Oftalmol. 2017 Mar;92(3):145-148. doi: 10.1016/j.oftal.2016.05.006. Epub 2016 Jul 8. English, Spanish. </t>
  </si>
  <si>
    <t>J Diabetes Sci Technol. 2017 Jan;11(1):128-134. doi: 10.1177/1932296816658902. Epub 2016 Jul 11.</t>
  </si>
  <si>
    <t>Curr Eye Res. 2017 Feb;42(2):244-251. doi: 10.1080/02713683.2016.1183795. Epub 2016 Jul 11.</t>
  </si>
  <si>
    <t>Curr Eye Res. 2017 Feb;42(2):252-259. doi: 10.1080/02713683.2016.1183794. Epub 2016 Jul 11.</t>
  </si>
  <si>
    <t>Curr Eye Res. 2017 Feb;42(2):195-200. doi: 10.1080/02713683.2016.1180398. Epub 2016 Jul 11.</t>
  </si>
  <si>
    <t>Dermatol Surg. 2017 Jan;43(1):1-6. doi: 10.1097/DSS.0000000000000822. Review.</t>
  </si>
  <si>
    <t>Curr Eye Res. 2017 Feb;42(2):260-272. doi: 10.1080/02713683.2016.1183030. Epub 2016 Jul 11.</t>
  </si>
  <si>
    <t>Am J Perinatol. 2017 Jan;34(2):199-203. doi: 10.1055/s-0036-1585412. Epub 2016 Jul 11.</t>
  </si>
  <si>
    <t>Retin Cases Brief Rep. 2017 Summer;11(3):195-197. doi: 10.1097/ICB.0000000000000362.</t>
  </si>
  <si>
    <t>Graefes Arch Clin Exp Ophthalmol. 2017 Jan;255(1):61-67. doi: 10.1007/s00417-016-3423-x. Epub 2016 Jul 11.</t>
  </si>
  <si>
    <t>J Diabetes Complications. 2017 Feb;31(2):473-478. doi: 10.1016/j.jdiacomp.2016.06.020. Epub 2016 Jun 29.</t>
  </si>
  <si>
    <t>Int Ophthalmol. 2017 Jun;37(3):483-489. doi: 10.1007/s10792-016-0286-4. Epub 2016 Jul 8.</t>
  </si>
  <si>
    <t>Int Ophthalmol. 2017 Apr;37(2):441-457. doi: 10.1007/s10792-016-0282-8. Epub 2016 Jul 8. Review.</t>
  </si>
  <si>
    <t>Retina. 2017 Feb;37(2):316-324. doi: 10.1097/IAE.0000000000001192.</t>
  </si>
  <si>
    <t>J Neuroophthalmol. 2017 Sep;37(3):230-238. doi: 10.1097/WNO.0000000000000408. Review.</t>
  </si>
  <si>
    <t>Optom Vis Sci. 2017 Jan;94(1):96-100. doi: 10.1097/OPX.0000000000000910.</t>
  </si>
  <si>
    <t>Arthritis Care Res (Hoboken). 2017 Apr;69(4):528-535. doi: 10.1002/acr.22974.</t>
  </si>
  <si>
    <t>Arthritis Care Res (Hoboken). 2017 Apr;69(4):517-527. doi: 10.1002/acr.22968. Epub 2017 Mar 3. Review.</t>
  </si>
  <si>
    <t>Artif Cells Nanomed Biotechnol. 2017 Sep;45(6):1-9. doi: 10.1080/21691401.2016.1203794. Epub 2016 Jul 8.</t>
  </si>
  <si>
    <t>Ophthalmic Res. 2017;57(1):70-76. Epub 2016 Jul 8.</t>
  </si>
  <si>
    <t xml:space="preserve">Retina. 2017 Feb;37(2):e8-e9. doi: 10.1097/IAE.0000000000001167. No abstract available. </t>
  </si>
  <si>
    <t>Br J Ophthalmol. 2017 Apr;101(4):411-417. doi: 10.1136/bjophthalmol-2016-308561. Epub 2016 Jul 7.</t>
  </si>
  <si>
    <t>Br J Ophthalmol. 2017 Apr;101(4):423-427. doi: 10.1136/bjophthalmol-2016-308617. Epub 2016 Jul 7.</t>
  </si>
  <si>
    <t>Br J Ophthalmol. 2017 Apr;101(4):503-508. doi: 10.1136/bjophthalmol-2016-308914. Epub 2016 Jul 7.</t>
  </si>
  <si>
    <t>Br J Ophthalmol. 2017 Apr;101(4):457-461. doi: 10.1136/bjophthalmol-2015-307677. Epub 2016 Jul 7.</t>
  </si>
  <si>
    <t>Br J Ophthalmol. 2017 Apr;101(4):433-437. doi: 10.1136/bjophthalmol-2016-308921. Epub 2016 Jul 7.</t>
  </si>
  <si>
    <t>Br J Ophthalmol. 2017 Apr;101(4):499-502. doi: 10.1136/bjophthalmol-2015-308251. Epub 2016 Jul 7.</t>
  </si>
  <si>
    <t>Br J Ophthalmol. 2017 Jan;101(1):21-24. doi: 10.1136/bjophthalmol-2016-308828. Epub 2016 Jul 7. Review.</t>
  </si>
  <si>
    <t xml:space="preserve">Arch Soc Esp Oftalmol. 2017 Feb;92(2):78-81. doi: 10.1016/j.oftal.2016.05.015. Epub 2016 Jul 4. English, Spanish. </t>
  </si>
  <si>
    <t xml:space="preserve">Arch Soc Esp Oftalmol. 2017 Jan;92(1):e6. doi: 10.1016/j.oftal.2016.05.017. Epub 2016 Jul 4. English, Spanish.  No abstract available. </t>
  </si>
  <si>
    <t xml:space="preserve">Magn Reson Med Sci. 2017 Jan 10;16(1):1-2. doi: 10.2463/mrms.ci.2016-0030. Epub 2016 Jul 5. No abstract available. </t>
  </si>
  <si>
    <t xml:space="preserve">Arch Bronconeumol. 2017 Jan;53(1):34. doi: 10.1016/j.arbres.2016.06.002. Epub 2016 Jul 2. English, Spanish.  No abstract available. </t>
  </si>
  <si>
    <t>Br J Ophthalmol. 2017 Apr;101(4):514-518. doi: 10.1136/bjophthalmol-2015-307868. Epub 2016 Jul 5.</t>
  </si>
  <si>
    <t>Cutan Ocul Toxicol. 2017 Jun;36(2):152-156. doi: 10.1080/15569527.2016.1209770. Epub 2016 Jul 22.</t>
  </si>
  <si>
    <t>Retina. 2017 Jan;37(1):154-160. doi: 10.1097/IAE.0000000000001135.</t>
  </si>
  <si>
    <t>Retina. 2017 Jan;37(1):53-59. doi: 10.1097/IAE.0000000000001134.</t>
  </si>
  <si>
    <t>Retina. 2017 Jan;37(1):22-31. doi: 10.1097/IAE.0000000000001133.</t>
  </si>
  <si>
    <t>Retina. 2017 Jan;37(1):135-143. doi: 10.1097/IAE.0000000000001122.</t>
  </si>
  <si>
    <t>Retina. 2017 Jan;37(1):161-172. doi: 10.1097/IAE.0000000000001127.</t>
  </si>
  <si>
    <t>Retin Cases Brief Rep. 2017 Summer;11(3):217-220. doi: 10.1097/ICB.0000000000000356. Review.</t>
  </si>
  <si>
    <t>Br J Ophthalmol. 2017 Jan;101(1):1-5. doi: 10.1136/bjophthalmol-2015-307848. Epub 2016 Jul 4. Review.</t>
  </si>
  <si>
    <t xml:space="preserve">Arch Soc Esp Oftalmol. 2017 Mar;92(3):141-144. doi: 10.1016/j.oftal.2016.05.013. Epub 2016 Jul 1. English, Spanish. </t>
  </si>
  <si>
    <t xml:space="preserve">Arch Soc Esp Oftalmol. 2017 Feb;92(2):71-77. doi: 10.1016/j.oftal.2016.05.011. Epub 2016 Jul 1. Review. English, Spanish. </t>
  </si>
  <si>
    <t>Graefes Arch Clin Exp Ophthalmol. 2017 Jan;255(1):25-30. doi: 10.1007/s00417-016-3411-1. Epub 2016 Jul 4.</t>
  </si>
  <si>
    <t>Int Ophthalmol. 2017 Jun;37(3):475-482. doi: 10.1007/s10792-016-0283-7. Epub 2016 Jul 5.</t>
  </si>
  <si>
    <t>Disabil Rehabil. 2017 Jun;39(13):1279-1286. doi: 10.1080/09638288.2016.1193233. Epub 2016 Jul 3.</t>
  </si>
  <si>
    <t>Exp Eye Res. 2017 Mar;156:103-111. doi: 10.1016/j.exer.2016.06.018. Epub 2016 Jun 29. Review.</t>
  </si>
  <si>
    <t>J Magn Reson Imaging. 2017 Feb;45(2):482-491. doi: 10.1002/jmri.25368. Epub 2016 Jul 4.</t>
  </si>
  <si>
    <t>J Proteomics. 2017 Jan 6;150:351-358. doi: 10.1016/j.jprot.2016.06.034. Epub 2016 Jul 1. Review.</t>
  </si>
  <si>
    <t>Vet Pathol. 2017 Jan;54(1):141-146. doi: 10.1177/0300985816653793. Epub 2016 Jul 11.</t>
  </si>
  <si>
    <t>Joint Bone Spine. 2017 May;84(3):305-308. doi: 10.1016/j.jbspin.2016.04.014. Epub 2016 Jun 28.</t>
  </si>
  <si>
    <t>Semin Ophthalmol. 2017;32(5):625-630. doi: 10.3109/08820538.2016.1142578. Epub 2016 Jul 1.</t>
  </si>
  <si>
    <t>Semin Ophthalmol. 2017;32(5):651-654. doi: 10.3109/08820538.2016.1157612. Epub 2016 Jul 1.</t>
  </si>
  <si>
    <t>Semin Ophthalmol. 2017;32(6):663-671. doi: 10.3109/08820538.2016.1157614. Epub 2016 Jul 1.</t>
  </si>
  <si>
    <t>Semin Ophthalmol. 2017;32(5):655-660. doi: 10.3109/08820538.2016.1157613. Epub 2016 Jul 1.</t>
  </si>
  <si>
    <t>Semin Ophthalmol. 2017;32(5):532-534. doi: 10.3109/08820538.2015.1131833. Epub 2016 Jul 1.</t>
  </si>
  <si>
    <t>Semin Ophthalmol. 2017;32(5):631-641. doi: 10.3109/08820538.2016.1142579. Epub 2016 Jul 1.</t>
  </si>
  <si>
    <t>Semin Ophthalmol. 2017;32(5):614-619. doi: 10.3109/08820538.2016.1139738. Epub 2016 Jul 1.</t>
  </si>
  <si>
    <t>Semin Ophthalmol. 2017;32(5):575-581. doi: 10.3109/08820538.2015.1131837. Epub 2016 Jul 1.</t>
  </si>
  <si>
    <t>Semin Ophthalmol. 2017;32(5):607-613. doi: 10.3109/08820538.2016.1139737. Epub 2016 Jul 1.</t>
  </si>
  <si>
    <t>Semin Ophthalmol. 2017;32(6):672-675. doi: 10.3109/08820538.2016.1169301. Epub 2016 Jul 1.</t>
  </si>
  <si>
    <t>Semin Ophthalmol. 2017;32(5):602-606. doi: 10.3109/08820538.2016.1139736. Epub 2016 Jul 1.</t>
  </si>
  <si>
    <t>Semin Ophthalmol. 2017;32(5):597-601. doi: 10.3109/08820538.2015.1132333. Epub 2016 Jul 1.</t>
  </si>
  <si>
    <t>Semin Ophthalmol. 2017;32(6):676-681. doi: 10.3109/08820538.2016.1169302. Epub 2016 Jul 1.</t>
  </si>
  <si>
    <t>Semin Ophthalmol. 2017;32(5):642-646. doi: 10.3109/08820538.2016.1143517. Epub 2016 Jul 1.</t>
  </si>
  <si>
    <t>Br J Ophthalmol. 2017 Apr;101(4):462-466. doi: 10.1136/bjophthalmol-2016-308736. Epub 2016 Jun 30.</t>
  </si>
  <si>
    <t>Acta Ophthalmol. 2017 Sep;95(6):608-612. doi: 10.1111/aos.13151. Epub 2016 Jun 30.</t>
  </si>
  <si>
    <t>J Matern Fetal Neonatal Med. 2017 May;30(9):1092-1095. doi: 10.1080/14767058.2016.1205019. Epub 2016 Jul 20.</t>
  </si>
  <si>
    <t>Graefes Arch Clin Exp Ophthalmol. 2017 Jan;255(1):69-75. doi: 10.1007/s00417-016-3424-9. Epub 2016 Jun 30.</t>
  </si>
  <si>
    <t>IEEE Trans Biomed Eng. 2017 May;64(5):990-1002. doi: 10.1109/TBME.2016.2585344. Epub 2016 Jun 27.</t>
  </si>
  <si>
    <t>Curr Eye Res. 2017 Feb;42(2):273-281. doi: 10.1080/02713683.2016.1179333. Epub 2016 Jun 30.</t>
  </si>
  <si>
    <t>Curr Eye Res. 2017 Feb;42(2):282-286. doi: 10.1080/02713683.2016.1179332. Epub 2016 Jun 30.</t>
  </si>
  <si>
    <t>Curr Eye Res. 2017 Feb;42(2):297-301. doi: 10.1080/02713683.2016.1175020. Epub 2016 Jun 30.</t>
  </si>
  <si>
    <t>Curr Eye Res. 2017 Jan;42(1):1-15. doi: 10.1080/02713683.2016.1175019. Epub 2016 Jun 30. Review.</t>
  </si>
  <si>
    <t>Ann Rheum Dis. 2017 Feb;76(2):377-385. doi: 10.1136/annrheumdis-2016-209139. Epub 2016 Jun 29.</t>
  </si>
  <si>
    <t>Chronic Illn. 2017 Mar;13(1):62-72. doi: 10.1177/1742395316655854. Epub 2016 Jul 8.</t>
  </si>
  <si>
    <t>Br J Ophthalmol. 2017 Apr;101(4):525-529. doi: 10.1136/bjophthalmol-2016-308846. Epub 2016 Jun 28.</t>
  </si>
  <si>
    <t>Ophthalmic Genet. 2017 May-Jun;38(3):222-225. doi: 10.1080/13816810.2016.1193883. Epub 2016 Jun 29.</t>
  </si>
  <si>
    <t>J Burn Care Res. 2017 Mar/Apr;38(2):71-77. doi: 10.1097/BCR.0000000000000390.</t>
  </si>
  <si>
    <t>Retina. 2017 Feb;37(2):350-358. doi: 10.1097/IAE.0000000000001132.</t>
  </si>
  <si>
    <t>Retin Cases Brief Rep. 2017 Fall;11(4):325-328. doi: 10.1097/ICB.0000000000000355.</t>
  </si>
  <si>
    <t xml:space="preserve">CMAJ. 2017 Jan 23;189(3):E113-E115. doi: 10.1503/cmaj.151029. Epub 2016 Jun 27. No abstract available. </t>
  </si>
  <si>
    <t>Clin Exp Optom. 2017 Jan;100(1):33-40. doi: 10.1111/cxo.12399. Epub 2016 Jun 28.</t>
  </si>
  <si>
    <t>Expert Rev Clin Immunol. 2017 Jan;13(1):57-65. Epub 2016 Jul 11. Review.</t>
  </si>
  <si>
    <t xml:space="preserve">Acta Derm Venereol. 2017 Feb 8;97(2):287-288. doi: 10.2340/00015555-2489. No abstract available. </t>
  </si>
  <si>
    <t>Acta Ophthalmol. 2017 Mar;95(2):e132-e137. doi: 10.1111/aos.13140. Epub 2016 Jun 27.</t>
  </si>
  <si>
    <t>J Optom. 2017 Apr - Jun;10(2):135-138. doi: 10.1016/j.optom.2016.04.001. Epub 2016 Jun 24.</t>
  </si>
  <si>
    <t>Retin Cases Brief Rep. 2017 Fall;11(4):319-322. doi: 10.1097/ICB.0000000000000353.</t>
  </si>
  <si>
    <t>Retin Cases Brief Rep. 2017 Spring;11(2):171-174. doi: 10.1097/ICB.0000000000000321.</t>
  </si>
  <si>
    <t>Curr Eye Res. 2017 Feb;42(2):187-194. doi: 10.3109/02713683.2016.1170854. Epub 2016 Jun 27.</t>
  </si>
  <si>
    <t>Curr Eye Res. 2017 Mar;42(3):448-451. doi: 10.1080/02713683.2016.1188117. Epub 2016 Jun 27.</t>
  </si>
  <si>
    <t>Curr Eye Res. 2017 Feb;42(2):302-306. doi: 10.3109/02713683.2016.1170856. Epub 2016 Jun 27.</t>
  </si>
  <si>
    <t>Curr Eye Res. 2017 Feb;42(2):225-232. doi: 10.3109/02713683.2016.1170857. Epub 2016 Jun 27.</t>
  </si>
  <si>
    <t>Curr Eye Res. 2017 Mar;42(3):436-442. doi: 10.1080/02713683.2016.1185130. Epub 2016 Jun 27.</t>
  </si>
  <si>
    <t>Curr Eye Res. 2017 Mar;42(3):402-410. doi: 10.1080/02713683.2016.1185129. Epub 2016 Jun 27.</t>
  </si>
  <si>
    <t>Curr Eye Res. 2017 Mar;42(3):443-447. doi: 10.1080/02713683.2016.1188118. Epub 2016 Jun 27.</t>
  </si>
  <si>
    <t>Retina. 2017 Jan;37(1):88-96. doi: 10.1097/IAE.0000000000001125.</t>
  </si>
  <si>
    <t>Retina. 2017 Jan;37(1):144-153. doi: 10.1097/IAE.0000000000001128.</t>
  </si>
  <si>
    <t>Retina. 2017 Jan;37(1):47-52. doi: 10.1097/IAE.0000000000001131.</t>
  </si>
  <si>
    <t>Curr Eye Res. 2017 Feb;42(2):307-314. doi: 10.3109/02713683.2016.1170855. Epub 2016 Jun 27.</t>
  </si>
  <si>
    <t>Br J Ophthalmol. 2017 Apr;101(4):428-432. doi: 10.1136/bjophthalmol-2016-308925. Epub 2016 Jun 24.</t>
  </si>
  <si>
    <t>Br J Ophthalmol. 2017 Mar;101(3):371-376. doi: 10.1136/bjophthalmol-2016-308563. Epub 2016 Jun 24.</t>
  </si>
  <si>
    <t>Br J Ophthalmol. 2017 Apr;101(4):445-448. doi: 10.1136/bjophthalmol-2016-308551. Epub 2016 Jun 24.</t>
  </si>
  <si>
    <t>J Neurointerv Surg. 2017 Feb;9(2):e6. doi: 10.1136/neurintsurg-2016-012268.rep. Epub 2016 Jun 24.</t>
  </si>
  <si>
    <t>Curr Eye Res. 2017 Mar;42(3):411-417. doi: 10.1080/02713683.2016.1184281. Epub 2016 Jun 24.</t>
  </si>
  <si>
    <t>Eye Contact Lens. 2017 Nov;43(6):358-363. doi: 10.1097/ICL.0000000000000290.</t>
  </si>
  <si>
    <t>Eye Contact Lens. 2017 Nov;43(6):394-398. doi: 10.1097/ICL.0000000000000288.</t>
  </si>
  <si>
    <t>J Neuroophthalmol. 2017 Jun;37(2):154-158. doi: 10.1097/WNO.0000000000000412.</t>
  </si>
  <si>
    <t>Clin Rev Allergy Immunol. 2017 Jun;52(3):351-363. doi: 10.1007/s12016-016-8570-7. Review.</t>
  </si>
  <si>
    <t>Graefes Arch Clin Exp Ophthalmol. 2017 Jan;255(1):31-38. doi: 10.1007/s00417-016-3413-z. Epub 2016 Jun 23.</t>
  </si>
  <si>
    <t>Retin Cases Brief Rep. 2017 Summer;11(3):258-260. doi: 10.1097/ICB.0000000000000334. Review.</t>
  </si>
  <si>
    <t>Telemed J E Health. 2017 Mar;23(3):205-212. doi: 10.1089/tmj.2016.0108. Epub 2016 Jun 23.</t>
  </si>
  <si>
    <t>Br J Ophthalmol. 2017 Apr;101(4):406-410. doi: 10.1136/bjophthalmol-2015-308194. Epub 2016 Jun 22.</t>
  </si>
  <si>
    <t>Int Ophthalmol. 2017 Apr;37(2):423-428. doi: 10.1007/s10792-016-0280-x. Epub 2016 Jun 22.</t>
  </si>
  <si>
    <t>Exp Eye Res. 2017 May;158:67-72. doi: 10.1016/j.exer.2016.06.009. Epub 2016 Jun 19. Review.</t>
  </si>
  <si>
    <t>Exp Eye Res. 2017 Mar;156:95-102. doi: 10.1016/j.exer.2016.06.011. Epub 2016 Jun 19. Review.</t>
  </si>
  <si>
    <t>Ophthal Plast Reconstr Surg. 2017 Mar/Apr;33(2):e49-e51. doi: 10.1097/IOP.0000000000000728. Review.</t>
  </si>
  <si>
    <t>Ophthal Plast Reconstr Surg. 2017 Jul/Aug;33(4):248-250. doi: 10.1097/IOP.0000000000000723.</t>
  </si>
  <si>
    <t>Clin Chem Lab Med. 2017 Jan 1;55(1):58-64. doi: 10.1515/cclm-2016-0197.</t>
  </si>
  <si>
    <t>Telemed J E Health. 2017 Feb;23(2):113-118. doi: 10.1089/tmj.2016.0034. Epub 2016 Jun 21.</t>
  </si>
  <si>
    <t>Semin Ophthalmol. 2017;32(5):559-563. doi: 10.3109/08820538.2015.1131834. Epub 2016 Jun 21.</t>
  </si>
  <si>
    <t>Int Ophthalmol. 2017 Apr;37(2):409-416. doi: 10.1007/s10792-016-0278-4. Epub 2016 Jun 20.</t>
  </si>
  <si>
    <t>Int J Neurosci. 2017 Jun;127(6):508-515. doi: 10.1080/00207454.2016.1201665. Epub 2016 Jul 4.</t>
  </si>
  <si>
    <t>Retina. 2017 Jan;37(1):60-69. doi: 10.1097/IAE.0000000000001118.</t>
  </si>
  <si>
    <t>Surv Ophthalmol. 2017 Jan - Feb;62(1):26-42. doi: 10.1016/j.survophthal.2016.06.001. Epub 2016 Jun 16. Review.</t>
  </si>
  <si>
    <t>Acta Ophthalmol. 2017 Sep;95(6):567-575. doi: 10.1111/aos.13149. Epub 2016 Jun 20.</t>
  </si>
  <si>
    <t>Acta Ophthalmol. 2017 Mar;95(2):158-164. doi: 10.1111/aos.13117. Epub 2016 Jun 20.</t>
  </si>
  <si>
    <t>Acta Ophthalmol. 2017 Mar;95(2):e128-e131. doi: 10.1111/aos.13115. Epub 2016 Jun 20.</t>
  </si>
  <si>
    <t>Exp Eye Res. 2017 May;158:43-50. doi: 10.1016/j.exer.2016.06.006. Epub 2016 Jun 16. Review.</t>
  </si>
  <si>
    <t>Br J Ophthalmol. 2017 Mar;101(3):309-315. doi: 10.1136/bjophthalmol-2016-308539. Epub 2016 Jun 17.</t>
  </si>
  <si>
    <t>Retin Cases Brief Rep. 2017 Fall;11(4):302-305. doi: 10.1097/ICB.0000000000000348.</t>
  </si>
  <si>
    <t>Retin Cases Brief Rep. 2017 Fall;11(4):310-315. doi: 10.1097/ICB.0000000000000351.</t>
  </si>
  <si>
    <t>Curr Eye Res. 2017 Feb;42(2):181-186. doi: 10.3109/02713683.2016.1167919. Epub 2016 Jun 17.</t>
  </si>
  <si>
    <t>Curr Eye Res. 2017 Feb;42(2):174-180. doi: 10.3109/02713683.2016.1164189. Epub 2016 Jun 17.</t>
  </si>
  <si>
    <t>Curr Eye Res. 2017 Feb;42(2):315-322. doi: 10.3109/02713683.2016.1164190. Epub 2016 Jun 17.</t>
  </si>
  <si>
    <t>Int Ophthalmol. 2017 Apr;37(2):429-431. doi: 10.1007/s10792-016-0277-5. Epub 2016 Jun 16.</t>
  </si>
  <si>
    <t>Clin Exp Ophthalmol. 2017 Jan;45(1):14-23. doi: 10.1111/ceo.12790. Epub 2016 Jul 20. Review.</t>
  </si>
  <si>
    <t>Expert Opin Drug Deliv. 2017 Apr;14(4):539-550. doi: 10.1080/17425247.2016.1198766. Epub 2016 Jun 27. Review.</t>
  </si>
  <si>
    <t>Telemed J E Health. 2017 Jan;23(1):41-48. doi: 10.1089/tmj.2016.0039. Epub 2016 Jun 16.</t>
  </si>
  <si>
    <t>Ann Rheum Dis. 2017 Jan;76(1):43-50. doi: 10.1136/annrheumdis-2016-209595. Epub 2016 Jun 15.</t>
  </si>
  <si>
    <t>Ophthal Plast Reconstr Surg. 2017 May/Jun;33(3S Suppl 1):S29-S31. doi: 10.1097/IOP.0000000000000726.</t>
  </si>
  <si>
    <t>Ophthal Plast Reconstr Surg. 2017 May/Jun;33(3):e54-e55. doi: 10.1097/IOP.0000000000000729.</t>
  </si>
  <si>
    <t>Mult Scler. 2017 Mar;23(3):447-455. doi: 10.1177/1352458516652497. Epub 2016 Jul 11.</t>
  </si>
  <si>
    <t>Retina. 2017 Jan;37(1):118-123. doi: 10.1097/IAE.0000000000001115.</t>
  </si>
  <si>
    <t>Retin Cases Brief Rep. 2017 Spring;11(2):119-122. doi: 10.1097/ICB.0000000000000307.</t>
  </si>
  <si>
    <t xml:space="preserve">Acta Derm Venereol. 2017 Jan 4;97(1):126-127. doi: 10.2340/00015555-2485. No abstract available. </t>
  </si>
  <si>
    <t>RNA Biol. 2017 May 4;14(5):544-552. doi: 10.1080/15476286.2016.1191735. Epub 2016 Jun 14. Review.</t>
  </si>
  <si>
    <t>Exp Eye Res. 2017 May;158:171-186. doi: 10.1016/j.exer.2016.06.007. Epub 2016 Jun 11. Review.</t>
  </si>
  <si>
    <t>Br J Ophthalmol. 2017 Mar;101(3):365-370. doi: 10.1136/bjophthalmol-2016-308375. Epub 2016 Jun 14.</t>
  </si>
  <si>
    <t>J Glaucoma. 2017 Jan;26(1):77-86. doi: 10.1097/IJG.0000000000000466.</t>
  </si>
  <si>
    <t>J Magn Reson Imaging. 2017 Jan;45(1):167-176. doi: 10.1002/jmri.25349. Epub 2016 Jun 14.</t>
  </si>
  <si>
    <t>Int Ophthalmol. 2017 Apr;37(2):401-408. doi: 10.1007/s10792-016-0276-6. Epub 2016 Jun 14.</t>
  </si>
  <si>
    <t>Br J Ophthalmol. 2017 Mar;101(3):299-304. doi: 10.1136/bjophthalmol-2016-308586. Epub 2016 Jun 13.</t>
  </si>
  <si>
    <t>Br J Ophthalmol. 2017 Mar;101(3):305-308. doi: 10.1136/bjophthalmol-2016-308460. Epub 2016 Jun 13.</t>
  </si>
  <si>
    <t>Am J Reprod Immunol. 2017 Jan;77(1). doi: 10.1111/aji.12530. Epub 2016 Jun 14. Review.</t>
  </si>
  <si>
    <t>Exp Eye Res. 2017 May;158:154-160. doi: 10.1016/j.exer.2016.06.003. Epub 2016 Jun 11. Review.</t>
  </si>
  <si>
    <t>Laryngoscope. 2017 Mar;127(3):735-740. doi: 10.1002/lary.26082. Epub 2016 Jun 12.</t>
  </si>
  <si>
    <t>Disabil Rehabil. 2017 Jun;39(13):1348-1355. doi: 10.1080/09638288.2016.1192227. Epub 2016 Jun 13.</t>
  </si>
  <si>
    <t>Acta Ophthalmol. 2017 Mar;95(2):e85-e88. doi: 10.1111/aos.13103. Epub 2016 Jun 11.</t>
  </si>
  <si>
    <t>Acta Ophthalmol. 2017 Dec;95(8):e746-e750. doi: 10.1111/aos.13096. Epub 2016 Jun 11.</t>
  </si>
  <si>
    <t>Int Ophthalmol. 2017 Apr;37(2):365-370. doi: 10.1007/s10792-016-0270-z. Epub 2016 Jun 10.</t>
  </si>
  <si>
    <t>Retin Cases Brief Rep. 2017 Summer;11(3):283-285. doi: 10.1097/ICB.0000000000000347.</t>
  </si>
  <si>
    <t>Retin Cases Brief Rep. 2017 Fall;11(4):306-309. doi: 10.1097/ICB.0000000000000350.</t>
  </si>
  <si>
    <t>Br J Ophthalmol. 2017 Mar;101(3):283-289. doi: 10.1136/bjophthalmol-2016-308601. Epub 2016 Jun 8.</t>
  </si>
  <si>
    <t>Br J Ophthalmol. 2017 Mar;101(3):295-298. doi: 10.1136/bjophthalmol-2015-307527. Epub 2016 Jun 8.</t>
  </si>
  <si>
    <t>Ophthal Plast Reconstr Surg. 2017 Mar/Apr;33(2):e47-e49. doi: 10.1097/IOP.0000000000000725.</t>
  </si>
  <si>
    <t>Ophthal Plast Reconstr Surg. 2017 May/Jun;33(3):e55-e57. doi: 10.1097/IOP.0000000000000730.</t>
  </si>
  <si>
    <t>Retin Cases Brief Rep. 2017 Summer;11(3):281-282. doi: 10.1097/ICB.0000000000000345. Review.</t>
  </si>
  <si>
    <t>Retin Cases Brief Rep. 2017 Summer;11(3):236-239. doi: 10.1097/ICB.0000000000000344.</t>
  </si>
  <si>
    <t>Optom Vis Sci. 2017 Jan;94(1):125-134. doi: 10.1097/OPX.0000000000000899.</t>
  </si>
  <si>
    <t>Acta Ophthalmol. 2017 Sep;95(6):634-638. doi: 10.1111/aos.13136. Epub 2016 Jun 8.</t>
  </si>
  <si>
    <t>Int Ophthalmol. 2017 Apr;37(2):391-399. doi: 10.1007/s10792-016-0274-8. Epub 2016 Jun 7.</t>
  </si>
  <si>
    <t>Curr Eye Res. 2017 Jan;42(1):155-160. doi: 10.3109/02713683.2016.1158271. Epub 2016 Jun 7.</t>
  </si>
  <si>
    <t>Joint Bone Spine. 2017 Mar;84(2):203-207. doi: 10.1016/j.jbspin.2016.03.006. Epub 2016 Jun 3.</t>
  </si>
  <si>
    <t>Curr Eye Res. 2017 Feb;42(2):217-224. doi: 10.3109/02713683.2016.1164188. Epub 2016 Jun 7.</t>
  </si>
  <si>
    <t xml:space="preserve">Arch Soc Esp Oftalmol. 2017 Feb;92(2):82-85. doi: 10.1016/j.oftal.2016.04.007. Epub 2016 Jun 3. English, Spanish. </t>
  </si>
  <si>
    <t>Ophthalmic Genet. 2017 May-Jun;38(3):267-272. doi: 10.1080/13816810.2016.1188120. Epub 2016 Jun 8.</t>
  </si>
  <si>
    <t>Ophthalmic Genet. 2017 Mar-Apr;38(2):183-186. doi: 10.1080/13816810.2016.1188124. Epub 2016 Jun 8.</t>
  </si>
  <si>
    <t xml:space="preserve">Ophthalmic Genet. 2017 May-Jun;38(3):281-283. doi: 10.1080/13816810.2016.1188122. Epub 2016 Jun 7. No abstract available. </t>
  </si>
  <si>
    <t>Br J Ophthalmol. 2017 Mar;101(3):244-250. doi: 10.1136/bjophthalmol-2016-308582. Epub 2016 Jun 7.</t>
  </si>
  <si>
    <t>Br J Ophthalmol. 2017 Mar;101(3):316-321. doi: 10.1136/bjophthalmol-2015-308246. Epub 2016 Jun 6.</t>
  </si>
  <si>
    <t>Br J Ophthalmol. 2017 Mar;101(3):275-282. doi: 10.1136/bjophthalmol-2016-308642. Epub 2016 Jun 6.</t>
  </si>
  <si>
    <t>Br J Ophthalmol. 2017 Feb;101(2):170-174. doi: 10.1136/bjophthalmol-2015-308142. Epub 2016 Jun 6.</t>
  </si>
  <si>
    <t>Br J Ophthalmol. 2017 Mar;101(3):261-267. doi: 10.1136/bjophthalmol-2015-308043. Epub 2016 Jun 6.</t>
  </si>
  <si>
    <t>Br J Ophthalmol. 2017 Mar;101(3):322-326. doi: 10.1136/bjophthalmol-2015-307666. Epub 2016 Jun 6.</t>
  </si>
  <si>
    <t>Top Stroke Rehabil. 2017 Jan;24(1):41-49. Epub 2016 Jun 7.</t>
  </si>
  <si>
    <t>Curr Eye Res. 2017 Jan;42(1):41-46. doi: 10.3109/02713683.2016.1151054. Epub 2016 Jun 7.</t>
  </si>
  <si>
    <t>Acta Histochem. 2017 Jan;119(1):1-9. doi: 10.1016/j.acthis.2016.05.005. Epub 2016 Jun 2.</t>
  </si>
  <si>
    <t>Int Ophthalmol. 2017 Apr;37(2):377-384. doi: 10.1007/s10792-016-0272-x. Epub 2016 Jun 4.</t>
  </si>
  <si>
    <t>Ophthal Plast Reconstr Surg. 2017 Mar/Apr;33(2):e45-e47. doi: 10.1097/IOP.0000000000000720.</t>
  </si>
  <si>
    <t>Exp Eye Res. 2017 Mar;156:112-116. doi: 10.1016/j.exer.2016.05.026. Epub 2016 May 31. Review.</t>
  </si>
  <si>
    <t>Curr Eye Res. 2017 Feb;42(2):168-173. doi: 10.3109/02713683.2016.1158273. Epub 2016 Jun 3.</t>
  </si>
  <si>
    <t>Curr Eye Res. 2017 Jan;42(1):88-97. doi: 10.3109/02713683.2016.1158272. Epub 2016 Jun 3.</t>
  </si>
  <si>
    <t>Curr Eye Res. 2017 Feb;42(2):163-167. doi: 10.3109/02713683.2016.1146774. Epub 2016 Jun 3.</t>
  </si>
  <si>
    <t>Int Ophthalmol. 2017 Apr;37(2):385-390. doi: 10.1007/s10792-016-0273-9. Epub 2016 Jun 3.</t>
  </si>
  <si>
    <t>Curr Eye Res. 2017 Jan;42(1):21-27. doi: 10.3109/02713683.2016.1145235. Epub 2016 Jun 3.</t>
  </si>
  <si>
    <t>Ergonomics. 2017 May;60(5):680-691. doi: 10.1080/00140139.2016.1192226. Epub 2016 Jun 3.</t>
  </si>
  <si>
    <t>Retin Cases Brief Rep. 2017 Summer;11(3):269-271. doi: 10.1097/ICB.0000000000000339.</t>
  </si>
  <si>
    <t>Retin Cases Brief Rep. 2017 Summer;11(3):207-210. doi: 10.1097/ICB.0000000000000338.</t>
  </si>
  <si>
    <t>Retin Cases Brief Rep. 2017 Summer;11(3):272-276. doi: 10.1097/ICB.0000000000000342.</t>
  </si>
  <si>
    <t>Retin Cases Brief Rep. 2017 Summer;11(3):240-242. doi: 10.1097/ICB.0000000000000340.</t>
  </si>
  <si>
    <t>Retin Cases Brief Rep. 2017 Summer;11(3):266-268. doi: 10.1097/ICB.0000000000000337.</t>
  </si>
  <si>
    <t>Br J Ophthalmol. 2017 Mar;101(3):327-332. doi: 10.1136/bjophthalmol-2015-307820. Epub 2016 Jun 2.</t>
  </si>
  <si>
    <t>Surv Ophthalmol. 2017 Jan - Feb;62(1):83-88. doi: 10.1016/j.survophthal.2016.05.005. Epub 2016 May 30. Review.</t>
  </si>
  <si>
    <t>Surv Ophthalmol. 2017 Jan - Feb;62(1):70-82. doi: 10.1016/j.survophthal.2016.05.006. Epub 2016 May 30. Review.</t>
  </si>
  <si>
    <t xml:space="preserve">Med Clin (Barc). 2017 Jan 20;148(2):e11. doi: 10.1016/j.medcli.2016.04.016. Epub 2016 May 30. English, Spanish.  No abstract available. </t>
  </si>
  <si>
    <t>Ophthal Plast Reconstr Surg. 2017 Jul/Aug;33(4):241-243. doi: 10.1097/IOP.0000000000000719.</t>
  </si>
  <si>
    <t>Int Ophthalmol. 2017 Apr;37(2):357-364. doi: 10.1007/s10792-016-0269-5. Epub 2016 Jun 1.</t>
  </si>
  <si>
    <t>Am J Perinatol. 2017 Jan;34(1):88-95. doi: 10.1055/s-0036-1584300. Epub 2016 Jun 1.</t>
  </si>
  <si>
    <t>Curr Eye Res. 2017 Jan;42(1):111-117. doi: 10.3109/02713683.2016.1150491. Epub 2016 Jun 1.</t>
  </si>
  <si>
    <t>Curr Eye Res. 2017 Jan;42(1):32-40. doi: 10.3109/02713683.2016.1151052. Epub 2016 Jun 1.</t>
  </si>
  <si>
    <t>Curr Eye Res. 2017 Jan;42(1):28-31. doi: 10.3109/02713683.2016.1148742. Epub 2016 Jun 1.</t>
  </si>
  <si>
    <t>Curr Eye Res. 2017 Jan;42(1):118-124. doi: 10.3109/02713683.2016.1150492. Epub 2016 Jun 1.</t>
  </si>
  <si>
    <t>Curr Eye Res. 2017 Jan;42(1):65-71. doi: 10.3109/02713683.2016.1151053. Epub 2016 Jun 1.</t>
  </si>
  <si>
    <t>Int Ophthalmol. 2017 Apr;37(2):371-375. doi: 10.1007/s10792-016-0271-y. Epub 2016 May 31.</t>
  </si>
  <si>
    <t>Retin Cases Brief Rep. 2017 Spring;11(2):134-140. doi: 10.1097/ICB.0000000000000312.</t>
  </si>
  <si>
    <t>Retin Cases Brief Rep. 2017 Summer;11(3):243-245. doi: 10.1097/ICB.0000000000000331.</t>
  </si>
  <si>
    <t>Eye Contact Lens. 2017 Jul;43(4):245-252. doi: 10.1097/ICL.0000000000000275.</t>
  </si>
  <si>
    <t>Eye Contact Lens. 2017 Nov;43(6):371-377. doi: 10.1097/ICL.0000000000000280.</t>
  </si>
  <si>
    <t>Eye Contact Lens. 2017 Nov;43(6):383-388. doi: 10.1097/ICL.0000000000000284.</t>
  </si>
  <si>
    <t>Eye Contact Lens. 2017 Nov;43(6):378-382. doi: 10.1097/ICL.0000000000000283.</t>
  </si>
  <si>
    <t>Eye Contact Lens. 2017 Nov;43(6):389-393. doi: 10.1097/ICL.0000000000000287.</t>
  </si>
  <si>
    <t>Eye Contact Lens. 2017 Nov;43(6):340-345. doi: 10.1097/ICL.0000000000000286.</t>
  </si>
  <si>
    <t>Eye Contact Lens. 2017 Jul;43(4):213-217. doi: 10.1097/ICL.0000000000000258.</t>
  </si>
  <si>
    <t>Surv Ophthalmol. 2017 Jan - Feb;62(1):1-25. doi: 10.1016/j.survophthal.2016.05.002. Epub 2016 May 27. Review.</t>
  </si>
  <si>
    <t>Am J Perinatol. 2017 Jan;34(1):80-87. doi: 10.1055/s-0036-1584301. Epub 2016 May 30.</t>
  </si>
  <si>
    <t xml:space="preserve">Acta Otorrinolaringol Esp. 2017 Jan - Feb;68(1):56-58. doi: 10.1016/j.otorri.2016.02.013. Epub 2016 May 26. English, Spanish.  No abstract available. </t>
  </si>
  <si>
    <t xml:space="preserve">Arch Soc Esp Oftalmol. 2017 Feb;92(2):86-92. doi: 10.1016/j.oftal.2016.04.001. Epub 2016 May 25. Review. English, Spanish. </t>
  </si>
  <si>
    <t>Int Ophthalmol. 2017 Apr;37(2):325-332. doi: 10.1007/s10792-016-0241-4. Epub 2016 May 28.</t>
  </si>
  <si>
    <t>Br J Ophthalmol. 2017 Mar;101(3):383-388. doi: 10.1136/bjophthalmol-2015-308124. Epub 2016 May 27.</t>
  </si>
  <si>
    <t>Acta Ophthalmol. 2017 Mar;95(2):205-210. doi: 10.1111/aos.13108. Epub 2016 May 27.</t>
  </si>
  <si>
    <t>J Optom. 2017 Jan - Mar;10(1):34-42. doi: 10.1016/j.optom.2016.04.006. Epub 2016 May 24.</t>
  </si>
  <si>
    <t>Ophthalmic Genet. 2017 Mar-Apr;38(2):117-121. doi: 10.1080/13816810.2016.1183216. Epub 2016 May 27. Review.</t>
  </si>
  <si>
    <t>J Math Biol. 2017 Jan;74(1-2):313-332. doi: 10.1007/s00285-016-1015-3. Epub 2016 May 26.</t>
  </si>
  <si>
    <t xml:space="preserve">Arch Soc Esp Oftalmol. 2017 Jan;92(1):40-43. doi: 10.1016/j.oftal.2016.03.021. Epub 2016 May 24. English, Spanish. </t>
  </si>
  <si>
    <t>Acta Ophthalmol. 2017 Mar;95(2):182-187. doi: 10.1111/aos.13110. Epub 2016 May 27.</t>
  </si>
  <si>
    <t>Ocul Immunol Inflamm. 2017 Feb;25(1):20-28. doi: 10.1080/09273948.2016.1175640. Epub 2016 May 26.</t>
  </si>
  <si>
    <t>Acta Ophthalmol. 2017 Aug;95(5):e393-e398. doi: 10.1111/aos.13097. Epub 2016 May 27.</t>
  </si>
  <si>
    <t>J Intellect Disabil Res. 2017 Jan;61(1):30-49. doi: 10.1111/jir.12296. Epub 2016 May 26. Review.</t>
  </si>
  <si>
    <t>Retin Cases Brief Rep. 2017 Summer;11(3):286-289. doi: 10.1097/ICB.0000000000000349.</t>
  </si>
  <si>
    <t>Telemed J E Health. 2017 Jan;23(1):30-36. doi: 10.1089/tmj.2016.0020. Epub 2016 May 26.</t>
  </si>
  <si>
    <t>Br J Ophthalmol. 2017 Mar;101(3):268-274. doi: 10.1136/bjophthalmol-2015-308110. Epub 2016 May 24.</t>
  </si>
  <si>
    <t>Int Ophthalmol. 2017 Apr;37(2):333-339. doi: 10.1007/s10792-016-0261-0. Epub 2016 May 25.</t>
  </si>
  <si>
    <t>Int Ophthalmol. 2017 Apr;37(2):341-348. doi: 10.1007/s10792-016-0262-z. Epub 2016 May 24.</t>
  </si>
  <si>
    <t>Ophthal Plast Reconstr Surg. 2017 Jul/Aug;33(4):237-240. doi: 10.1097/IOP.0000000000000717.</t>
  </si>
  <si>
    <t xml:space="preserve">Ophthal Plast Reconstr Surg. 2017 Mar/Apr;33(2):e52. doi: 10.1097/IOP.0000000000000718. No abstract available. </t>
  </si>
  <si>
    <t>Ophthal Plast Reconstr Surg. 2017 May/Jun;33(3):213-217. doi: 10.1097/IOP.0000000000000715.</t>
  </si>
  <si>
    <t>Ophthal Plast Reconstr Surg. 2017 Jul/Aug;33(4):244-247. doi: 10.1097/IOP.0000000000000722.</t>
  </si>
  <si>
    <t>Surv Ophthalmol. 2017 Sep - Oct;62(5):706-711. doi: 10.1016/j.survophthal.2016.01.006. Epub 2016 May 20. Review.</t>
  </si>
  <si>
    <t>Int Ophthalmol. 2017 Feb;37(1):215-219. doi: 10.1007/s10792-016-0257-9. Epub 2016 May 23.</t>
  </si>
  <si>
    <t>Br J Ophthalmol. 2017 Mar;101(3):353-359. doi: 10.1136/bjophthalmol-2016-308668. Epub 2016 May 23.</t>
  </si>
  <si>
    <t>Br J Ophthalmol. 2017 Mar;101(3):256-260. doi: 10.1136/bjophthalmol-2016-308592. Epub 2016 May 23.</t>
  </si>
  <si>
    <t>Br J Ophthalmol. 2017 Mar;101(3):251-255. doi: 10.1136/bjophthalmol-2015-308276. Epub 2016 May 23.</t>
  </si>
  <si>
    <t>Aging Ment Health. 2017 Sep;21(9):961-967. doi: 10.1080/13607863.2016.1186151. Epub 2016 May 24.</t>
  </si>
  <si>
    <t>Int Ophthalmol. 2017 Feb;37(1):203-208. doi: 10.1007/s10792-016-0258-8. Epub 2016 May 21.</t>
  </si>
  <si>
    <t>Mult Scler. 2017 Feb;23(2):220-227. doi: 10.1177/1352458516649677. Epub 2016 Jul 11.</t>
  </si>
  <si>
    <t>Mult Scler. 2017 Jan;23(1):119-122. doi: 10.1177/1352458516646087. Epub 2016 Jul 11.</t>
  </si>
  <si>
    <t>Retina. 2017 Jan;37(1):70-75. doi: 10.1097/IAE.0000000000001136.</t>
  </si>
  <si>
    <t>Eye Contact Lens. 2017 Sep;43(5):330-333. doi: 10.1097/ICL.0000000000000281.</t>
  </si>
  <si>
    <t>Eye Contact Lens. 2017 Nov;43(6):346-351. doi: 10.1097/ICL.0000000000000273.</t>
  </si>
  <si>
    <t>Eye Contact Lens. 2017 Nov;43(6):364-370. doi: 10.1097/ICL.0000000000000274.</t>
  </si>
  <si>
    <t>Ophthal Plast Reconstr Surg. 2017 Mar/Apr;33(2):e43-e44. doi: 10.1097/IOP.0000000000000716.</t>
  </si>
  <si>
    <t>Ophthal Plast Reconstr Surg. 2017 May/Jun;33(3):209-212. doi: 10.1097/IOP.0000000000000713. Review.</t>
  </si>
  <si>
    <t>Retin Cases Brief Rep. 2017 Summer;11(3):261-265. doi: 10.1097/ICB.0000000000000336.</t>
  </si>
  <si>
    <t>Retin Cases Brief Rep. 2017 Summer;11(3):221-226. doi: 10.1097/ICB.0000000000000326.</t>
  </si>
  <si>
    <t>Retin Cases Brief Rep. 2017 Summer;11(3):246-248. doi: 10.1097/ICB.0000000000000332.</t>
  </si>
  <si>
    <t>Retin Cases Brief Rep. 2017 Spring;11(2):128-130. doi: 10.1097/ICB.0000000000000310.</t>
  </si>
  <si>
    <t>Eye Contact Lens. 2017 Sep;43(5):324-329. doi: 10.1097/ICL.0000000000000277.</t>
  </si>
  <si>
    <t>Eye Contact Lens. 2017 Sep;43(5):297-301. doi: 10.1097/ICL.0000000000000279.</t>
  </si>
  <si>
    <t>Int Ophthalmol. 2017 Feb;37(1):285-289. doi: 10.1007/s10792-016-0254-z. Epub 2016 May 18.</t>
  </si>
  <si>
    <t>Cell Mol Neurobiol. 2017 Mar;37(2):361-369. doi: 10.1007/s10571-016-0380-1. Epub 2016 May 18.</t>
  </si>
  <si>
    <t>Semin Ophthalmol. 2017;32(4):496-500. doi: 10.3109/08820538.2015.1123730. Epub 2016 May 18.</t>
  </si>
  <si>
    <t>Semin Ophthalmol. 2017;32(5):582-587. doi: 10.3109/08820538.2015.1131838. Epub 2016 May 18.</t>
  </si>
  <si>
    <t>Retin Cases Brief Rep. 2017 Spring;11(2):108-110. doi: 10.1097/ICB.0000000000000302.</t>
  </si>
  <si>
    <t>Semin Ophthalmol. 2017;32(5):569-574. doi: 10.3109/08820538.2015.1131836. Epub 2016 May 18.</t>
  </si>
  <si>
    <t>Semin Ophthalmol. 2017;32(5):593-596. doi: 10.3109/08820538.2015.1132332. Epub 2016 May 18.</t>
  </si>
  <si>
    <t>Semin Ophthalmol. 2017;32(5):553-558. doi: 10.3109/08820538.2015.1123739. Epub 2016 May 18.</t>
  </si>
  <si>
    <t>Semin Ophthalmol. 2017;32(5):564-568. doi: 10.3109/08820538.2015.1131835. Epub 2016 May 18.</t>
  </si>
  <si>
    <t>Semin Ophthalmol. 2017;32(5):550-552. doi: 10.3109/08820538.2015.1123738. Epub 2016 May 18.</t>
  </si>
  <si>
    <t>Scand J Rheumatol. 2017 Jan;46(1):56-63. doi: 10.3109/03009742.2016.1158312. Epub 2016 May 18.</t>
  </si>
  <si>
    <t>Br J Ophthalmol. 2017 Mar;101(3):348-352. doi: 10.1136/bjophthalmol-2016-308548. Epub 2016 May 17.</t>
  </si>
  <si>
    <t>Br J Ophthalmol. 2017 Feb;101(2):166-169. doi: 10.1136/bjophthalmol-2016-308679. Epub 2016 May 17.</t>
  </si>
  <si>
    <t>Br J Ophthalmol. 2017 Mar;101(3):333-341. doi: 10.1136/bjophthalmol-2016-308544. Epub 2016 May 17.</t>
  </si>
  <si>
    <t>Ophthalmic Genet. 2017 Mar-Apr;38(2):175-177. doi: 10.3109/13816810.2016.1171881. Epub 2016 May 17.</t>
  </si>
  <si>
    <t>Exp Eye Res. 2017 May;158:124-136. doi: 10.1016/j.exer.2016.05.011. Epub 2016 May 13. Review.</t>
  </si>
  <si>
    <t>J Proteomics. 2017 Jan 6;150:359-367. doi: 10.1016/j.jprot.2016.05.006. Epub 2016 May 13. Review.</t>
  </si>
  <si>
    <t>Exp Eye Res. 2017 May;158:161-170. doi: 10.1016/j.exer.2016.05.009. Epub 2016 May 12. Review.</t>
  </si>
  <si>
    <t>Retin Cases Brief Rep. 2017 Spring;11(2):175-179. doi: 10.1097/ICB.0000000000000322. Review.</t>
  </si>
  <si>
    <t>Ophthalmic Genet. 2017 Mar-Apr;38(2):178-182. doi: 10.1080/13816810.2016.1183215. Epub 2016 May 13.</t>
  </si>
  <si>
    <t>Surv Ophthalmol. 2017 May - Jun;62(3):378-382. doi: 10.1016/j.survophthal.2016.05.001. Epub 2016 May 10.</t>
  </si>
  <si>
    <t>Auris Nasus Larynx. 2017 Feb;44(1):1-6. doi: 10.1016/j.anl.2016.03.013. Epub 2016 May 9. Review.</t>
  </si>
  <si>
    <t>Int Ophthalmol. 2017 Feb;37(1):185-196. doi: 10.1007/s10792-016-0251-2. Epub 2016 May 12.</t>
  </si>
  <si>
    <t>Retin Cases Brief Rep. 2017 Summer;11(3):227-231. doi: 10.1097/ICB.0000000000000327.</t>
  </si>
  <si>
    <t>Eye Contact Lens. 2017 Sep;43(5):308-312. doi: 10.1097/ICL.0000000000000269.</t>
  </si>
  <si>
    <t>Eye Contact Lens. 2017 Sep;43(5):302-307. doi: 10.1097/ICL.0000000000000268.</t>
  </si>
  <si>
    <t>Eye Contact Lens. 2017 May;43(3):141-154. doi: 10.1097/ICL.0000000000000270. Review.</t>
  </si>
  <si>
    <t>Eye Contact Lens. 2017 Jul;43(4):240-244. doi: 10.1097/ICL.0000000000000265.</t>
  </si>
  <si>
    <t>Eye Contact Lens. 2017 Jul;43(4):230-235. doi: 10.1097/ICL.0000000000000266.</t>
  </si>
  <si>
    <t>Br J Ophthalmol. 2017 Feb;101(2):160-165. doi: 10.1136/bjophthalmol-2016-308367. Epub 2016 May 11.</t>
  </si>
  <si>
    <t>Vet Ophthalmol. 2017 Mar;20(2):147-154. doi: 10.1111/vop.12383. Epub 2016 May 11.</t>
  </si>
  <si>
    <t>Retin Cases Brief Rep. 2017 Summer;11(3):198-202. doi: 10.1097/ICB.0000000000000330.</t>
  </si>
  <si>
    <t>Retin Cases Brief Rep. 2017 Spring;11(2):183-185. doi: 10.1097/ICB.0000000000000325.</t>
  </si>
  <si>
    <t>Ophthal Plast Reconstr Surg. 2017 Mar/Apr;33(2):e41-e42. doi: 10.1097/IOP.0000000000000714.</t>
  </si>
  <si>
    <t>Ophthal Plast Reconstr Surg. 2017 Mar/Apr;33(2):e39-e41. doi: 10.1097/IOP.0000000000000712.</t>
  </si>
  <si>
    <t>Surv Ophthalmol. 2017 Sep - Oct;62(5):698-705. doi: 10.1016/j.survophthal.2016.03.012. Epub 2016 May 7. Review.</t>
  </si>
  <si>
    <t>Curr Eye Res. 2017 Mar;42(3):358-363. doi: 10.1080/02713683.2016.1184282. Epub 2016 May 10.</t>
  </si>
  <si>
    <t>Br J Ophthalmol. 2017 Feb;101(2):143-149. doi: 10.1136/bjophthalmol-2015-307945. Epub 2016 May 9.</t>
  </si>
  <si>
    <t>Br J Ophthalmol. 2017 Feb;101(2):120-125. doi: 10.1136/bjophthalmol-2016-308432. Epub 2016 May 9.</t>
  </si>
  <si>
    <t>J Optom. 2017 Jan - Mar;10(1):14-25. doi: 10.1016/j.optom.2016.04.003. Epub 2016 May 7.</t>
  </si>
  <si>
    <t>Clin Genet. 2017 Jan;91(1):38-45. doi: 10.1111/cge.12798. Epub 2016 Jun 30.</t>
  </si>
  <si>
    <t>Int Ophthalmol. 2017 Feb;37(1):303-312. doi: 10.1007/s10792-016-0249-9. Epub 2016 May 9. Review.</t>
  </si>
  <si>
    <t>Int Ophthalmol. 2017 Feb;37(1):159-163. doi: 10.1007/s10792-016-0243-2. Epub 2016 May 9.</t>
  </si>
  <si>
    <t>Mitochondrial DNA A DNA Mapp Seq Anal. 2017 May;28(3):434-441. doi: 10.3109/19401736.2015.1136304. Epub 2016 Jan 22.</t>
  </si>
  <si>
    <t>Br J Ophthalmol. 2017 Mar;101(3):342-347. doi: 10.1136/bjophthalmol-2016-308587. Epub 2016 May 6.</t>
  </si>
  <si>
    <t>Int Ophthalmol. 2017 Feb;37(1):139-145. doi: 10.1007/s10792-016-0239-y. Epub 2016 May 6.</t>
  </si>
  <si>
    <t>Retin Cases Brief Rep. 2017 Summer;11(3):255-257. doi: 10.1097/ICB.0000000000000333.</t>
  </si>
  <si>
    <t>Retin Cases Brief Rep. 2017 Spring;11(2):180-182. doi: 10.1097/ICB.0000000000000323.</t>
  </si>
  <si>
    <t>Br J Ophthalmol. 2017 Feb;101(2):103-107. doi: 10.1136/bjophthalmol-2015-308037. Epub 2016 May 5.</t>
  </si>
  <si>
    <t>Br J Ophthalmol. 2017 Feb;101(2):175-179. doi: 10.1136/bjophthalmol-2015-308008. Epub 2016 May 5.</t>
  </si>
  <si>
    <t>Br J Ophthalmol. 2017 Mar;101(3):377-382. doi: 10.1136/bjophthalmol-2015-308299. Epub 2016 May 4.</t>
  </si>
  <si>
    <t>Auris Nasus Larynx. 2017 Apr;44(2):232-236. doi: 10.1016/j.anl.2016.04.006. Epub 2016 Apr 14.</t>
  </si>
  <si>
    <t>Retin Cases Brief Rep. 2017 Summer;11(3):203-206. doi: 10.1097/ICB.0000000000000329.</t>
  </si>
  <si>
    <t>Retin Cases Brief Rep. 2017 Spring;11(2):163-165. doi: 10.1097/ICB.0000000000000319.</t>
  </si>
  <si>
    <t>Ophthal Plast Reconstr Surg. 2017 May/Jun;33(3):202-208. doi: 10.1097/IOP.0000000000000710.</t>
  </si>
  <si>
    <t>Int Ophthalmol. 2017 Feb;37(1):275-278. doi: 10.1007/s10792-016-0246-z. Epub 2016 May 3.</t>
  </si>
  <si>
    <t>Br J Ophthalmol. 2017 Feb;101(2):114-119. doi: 10.1136/bjophthalmol-2015-308238. Epub 2016 May 3.</t>
  </si>
  <si>
    <t>Semin Ophthalmol. 2017;32(4):422-427. doi: 10.3109/08820538.2015.1118135. Epub 2016 May 4.</t>
  </si>
  <si>
    <t>Semin Ophthalmol. 2017;32(5):529-531. doi: 10.3109/08820538.2015.1123735. Epub 2016 May 4.</t>
  </si>
  <si>
    <t xml:space="preserve">Reumatol Clin. 2017 May - Jun;13(3):171-172. doi: 10.1016/j.reuma.2016.03.010. Epub 2016 Apr 30. English, Spanish. </t>
  </si>
  <si>
    <t>Int Ophthalmol. 2017 Feb;37(1):131-137. doi: 10.1007/s10792-016-0236-1. Epub 2016 Apr 30.</t>
  </si>
  <si>
    <t>Int Ophthalmol. 2017 Feb;37(1):125-129. doi: 10.1007/s10792-016-0244-1. Epub 2016 Apr 30.</t>
  </si>
  <si>
    <t>Int Ophthalmol. 2017 Feb;37(1):291-301. doi: 10.1007/s10792-016-0245-0. Epub 2016 May 2. Review.</t>
  </si>
  <si>
    <t>Exp Eye Res. 2017 May;158:73-84. doi: 10.1016/j.exer.2016.04.023. Epub 2016 Apr 27. Review.</t>
  </si>
  <si>
    <t>Br J Ophthalmol. 2017 Feb;101(2):108-113. doi: 10.1136/bjophthalmol-2016-308487. Epub 2016 Apr 29.</t>
  </si>
  <si>
    <t>Br J Ophthalmol. 2017 Feb;101(2):227-231. doi: 10.1136/bjophthalmol-2015-308214. Epub 2016 Apr 29.</t>
  </si>
  <si>
    <t>Br J Ophthalmol. 2017 Feb;101(2):209-212. doi: 10.1136/bjophthalmol-2015-308261. Epub 2016 Apr 29.</t>
  </si>
  <si>
    <t xml:space="preserve">Arch Soc Esp Oftalmol. 2017 Feb;92(2):e7-e9. doi: 10.1016/j.oftal.2016.03.010. Epub 2016 Apr 26. English, Spanish.  No abstract available. </t>
  </si>
  <si>
    <t xml:space="preserve">Acta Ophthalmol. 2017 Aug;95(5):537-541. doi: 10.1111/aos.13053. Epub 2016 Apr 30. No abstract available. </t>
  </si>
  <si>
    <t>Exp Eye Res. 2017 May;158:85-93. doi: 10.1016/j.exer.2016.04.020. Epub 2016 Apr 26. Review.</t>
  </si>
  <si>
    <t>Semin Ophthalmol. 2017;32(5):588-592. doi: 10.3109/08820538.2015.1131839. Epub 2016 Apr 29.</t>
  </si>
  <si>
    <t>Semin Ophthalmol. 2017;32(5):537-542. doi: 10.3109/08820538.2015.1123734. Epub 2016 Apr 29.</t>
  </si>
  <si>
    <t>Semin Ophthalmol. 2017;32(4):504-510. doi: 10.3109/08820538.2015.1123733. Epub 2016 Apr 29.</t>
  </si>
  <si>
    <t>Semin Ophthalmol. 2017;32(5):535-536. doi: 10.3109/08820538.2015.1132331. Epub 2016 Apr 29.</t>
  </si>
  <si>
    <t>Semin Ophthalmol. 2017;32(4):466-473. doi: 10.3109/08820538.2015.1119861. Epub 2016 Apr 29.</t>
  </si>
  <si>
    <t>Semin Ophthalmol. 2017;32(5):543-549. doi: 10.3109/08820538.2015.1123737. Epub 2016 Apr 29.</t>
  </si>
  <si>
    <t>Semin Ophthalmol. 2017;32(4):488-491. doi: 10.3109/08820538.2015.1120757. Epub 2016 Apr 29.</t>
  </si>
  <si>
    <t>Crit Rev Food Sci Nutr. 2017 Nov 22;57(17):3703-3714. doi: 10.1080/10408398.2016.1160362. Review.</t>
  </si>
  <si>
    <t>Semin Ophthalmol. 2017;32(4):492-495. doi: 10.3109/08820538.2015.1122068. Epub 2016 Apr 29.</t>
  </si>
  <si>
    <t>Retin Cases Brief Rep. 2017 Summer;11(3):232-235. doi: 10.1097/ICB.0000000000000328.</t>
  </si>
  <si>
    <t>Retin Cases Brief Rep. 2017 Spring;11(2):166-170. doi: 10.1097/ICB.0000000000000320.</t>
  </si>
  <si>
    <t>Retin Cases Brief Rep. 2017 Spring;11(2):156-159. doi: 10.1097/ICB.0000000000000317.</t>
  </si>
  <si>
    <t>Retin Cases Brief Rep. 2017 Spring;11(2):152-155. doi: 10.1097/ICB.0000000000000316.</t>
  </si>
  <si>
    <t>Retin Cases Brief Rep. 2017 Spring;11(2):148-151. doi: 10.1097/ICB.0000000000000315.</t>
  </si>
  <si>
    <t>Retin Cases Brief Rep. 2017 Spring;11(2):145-147. doi: 10.1097/ICB.0000000000000314.</t>
  </si>
  <si>
    <t>Retin Cases Brief Rep. 2017 Spring;11(2):141-144. doi: 10.1097/ICB.0000000000000313.</t>
  </si>
  <si>
    <t>Semin Ophthalmol. 2017;32(4):517-523. doi: 10.3109/08820538.2015.1120758. Epub 2016 Apr 28.</t>
  </si>
  <si>
    <t>Br J Ophthalmol. 2017 Feb;101(2):204-208. doi: 10.1136/bjophthalmol-2015-307076. Epub 2016 Apr 27.</t>
  </si>
  <si>
    <t>Ophthalmic Genet. 2017 Mar-Apr;38(2):143-147. doi: 10.1080/13816810.2016.1175645. Epub 2016 Apr 27.</t>
  </si>
  <si>
    <t>Eur Ann Otorhinolaryngol Head Neck Dis. 2017 Feb;134(1):63-65. doi: 10.1016/j.anorl.2016.04.003. Epub 2016 Apr 23.</t>
  </si>
  <si>
    <t>Math Med Biol. 2017 Jun 1;34(2):241-260. doi: 10.1093/imammb/dqw005.</t>
  </si>
  <si>
    <t>Br J Ophthalmol. 2017 Feb;101(2):138-142. doi: 10.1136/bjophthalmol-2015-307730. Epub 2016 Apr 26.</t>
  </si>
  <si>
    <t>Ophthal Plast Reconstr Surg. 2017 May/Jun;33(3S Suppl 1):S82-S84. doi: 10.1097/IOP.0000000000000708.</t>
  </si>
  <si>
    <t>Ophthal Plast Reconstr Surg. 2017 Jan/Feb;33(1):1-8. doi: 10.1097/IOP.0000000000000701. Review.</t>
  </si>
  <si>
    <t xml:space="preserve">Arch Bronconeumol. 2017 Jan;53(1):29. doi: 10.1016/j.arbres.2015.12.011. Epub 2016 Apr 21. English, Spanish.  No abstract available. </t>
  </si>
  <si>
    <t>Int Ophthalmol. 2017 Feb;37(1):119-124. doi: 10.1007/s10792-016-0237-0. Epub 2016 Apr 25.</t>
  </si>
  <si>
    <t>Int Ophthalmol. 2017 Feb;37(1):111-118. doi: 10.1007/s10792-016-0233-4. Epub 2016 Apr 25.</t>
  </si>
  <si>
    <t>Retin Cases Brief Rep. 2017 Spring;11(2):160-162. doi: 10.1097/ICB.0000000000000318.</t>
  </si>
  <si>
    <t xml:space="preserve">Acta Ophthalmol. 2017 Mar;95(2):217-219. doi: 10.1111/aos.12988. Epub 2016 Apr 25. No abstract available. </t>
  </si>
  <si>
    <t>Anticancer Agents Med Chem. 2017;17(2):190-205. Review.</t>
  </si>
  <si>
    <t>J Feline Med Surg. 2017 Jun;19(6):710-716. doi: 10.1177/1098612X16645144. Epub 2016 Apr 22.</t>
  </si>
  <si>
    <t>Br J Ophthalmol. 2017 Feb;101(2):150-154. doi: 10.1136/bjophthalmol-2015-307759. Epub 2016 Apr 22.</t>
  </si>
  <si>
    <t>Br J Ophthalmol. 2017 Feb;101(2):223-226. doi: 10.1136/bjophthalmol-2015-307581. Epub 2016 Apr 22.</t>
  </si>
  <si>
    <t>Surv Ophthalmol. 2017 May - Jun;62(3):383-386. doi: 10.1016/j.survophthal.2016.04.002. Epub 2016 Apr 18. Review.</t>
  </si>
  <si>
    <t>Clin Genet. 2017 Mar;91(3):441-447. doi: 10.1111/cge.12790. Epub 2016 May 25.</t>
  </si>
  <si>
    <t>Retin Cases Brief Rep. 2017 Spring;11(2):114-118. doi: 10.1097/ICB.0000000000000306.</t>
  </si>
  <si>
    <t>Semin Ophthalmol. 2017;32(4):462-465. doi: 10.3109/08820538.2015.1119860. Epub 2016 Apr 21.</t>
  </si>
  <si>
    <t>Int Ophthalmol. 2017 Feb;37(1):271-274. doi: 10.1007/s10792-016-0235-2. Epub 2016 Apr 20.</t>
  </si>
  <si>
    <t>Scand J Rheumatol. 2017 Jan;46(1):49-55. doi: 10.3109/03009742.2016.1153142. Epub 2016 Apr 21.</t>
  </si>
  <si>
    <t>Br J Ophthalmol. 2017 Feb;101(2):126-130. doi: 10.1136/bjophthalmol-2015-308137. Epub 2016 Apr 20.</t>
  </si>
  <si>
    <t>Acta Neurol Scand. 2017 Mar;135(3):324-331. doi: 10.1111/ane.12601. Epub 2016 Apr 21.</t>
  </si>
  <si>
    <t>Int Ophthalmol. 2017 Feb;37(1):103-109. doi: 10.1007/s10792-016-0234-3. Epub 2016 Apr 21.</t>
  </si>
  <si>
    <t>Ophthal Plast Reconstr Surg. 2017 May/Jun;33(3):189-195. doi: 10.1097/IOP.0000000000000699.</t>
  </si>
  <si>
    <t>Ophthal Plast Reconstr Surg. 2017 May/Jun;33(3S Suppl 1):S60-S61. doi: 10.1097/IOP.0000000000000698.</t>
  </si>
  <si>
    <t>Ophthal Plast Reconstr Surg. 2017 May/Jun;33(3):182-188. doi: 10.1097/IOP.0000000000000690.</t>
  </si>
  <si>
    <t>J Glaucoma. 2017 Feb;26(2):182-186. doi: 10.1097/IJG.0000000000000429.</t>
  </si>
  <si>
    <t>Ophthalmic Genet. 2017 Mar-Apr;38(2):152-156. doi: 10.3109/13816810.2016.1164196. Epub 2016 Apr 20.</t>
  </si>
  <si>
    <t>Ophthalmic Genet. 2017 Mar-Apr;38(2):167-170. doi: 10.3109/13816810.2016.1164194. Epub 2016 Apr 20.</t>
  </si>
  <si>
    <t>Retin Cases Brief Rep. 2017 Spring;11(2):131-133. doi: 10.1097/ICB.0000000000000311.</t>
  </si>
  <si>
    <t>Ophthalmic Genet. 2017 Mar-Apr;38(2):171-174. doi: 10.3109/13816810.2016.1164195. Epub 2016 Apr 20.</t>
  </si>
  <si>
    <t>Semin Ophthalmol. 2017;32(4):438-442. doi: 10.3109/08820538.2015.1118137. Epub 2016 Apr 19.</t>
  </si>
  <si>
    <t>J Diabetes. 2017 Mar;9(3):267-274. doi: 10.1111/1753-0407.12410. Epub 2016 Jul 12.</t>
  </si>
  <si>
    <t>Semin Ophthalmol. 2017;32(4):482-487. doi: 10.3109/08820538.2015.1120756. Epub 2016 Apr 19.</t>
  </si>
  <si>
    <t>Br J Ophthalmol. 2017 Feb;101(2):190-197. doi: 10.1136/bjophthalmol-2016-308418. Epub 2016 Apr 18.</t>
  </si>
  <si>
    <t>Retin Cases Brief Rep. 2017 Spring;11(2):123-125. doi: 10.1097/ICB.0000000000000308.</t>
  </si>
  <si>
    <t>Ophthalmic Genet. 2017 Mar-Apr;38(2):138-142. doi: 10.3109/13816810.2016.1164197. Epub 2016 Apr 18.</t>
  </si>
  <si>
    <t>Aust J Rural Health. 2017 Apr;25(2):110-115. doi: 10.1111/ajr.12290. Epub 2016 Apr 18.</t>
  </si>
  <si>
    <t>Clin Exp Ophthalmol. 2017 Jan;45(1):24-32. doi: 10.1111/ceo.12763. Epub 2016 May 10. Review.</t>
  </si>
  <si>
    <t>Semin Ophthalmol. 2017;32(4):524-528. doi: 10.3109/08820538.2015.1118133. Epub 2016 Apr 15. Review.</t>
  </si>
  <si>
    <t>Semin Ophthalmol. 2017;32(4):397-399. doi: 10.3109/08820538.2015.1115091. Epub 2016 Apr 15.</t>
  </si>
  <si>
    <t>Semin Ophthalmol. 2017;32(4):428-437. doi: 10.3109/08820538.2015.1118136. Epub 2016 Apr 15.</t>
  </si>
  <si>
    <t>Semin Ophthalmol. 2017;32(4):407-411. doi: 10.3109/08820538.2015.1115088. Epub 2016 Apr 15.</t>
  </si>
  <si>
    <t>Semin Ophthalmol. 2017;32(4):514-516. doi: 10.3109/08820538.2015.1115090. Epub 2016 Apr 15.</t>
  </si>
  <si>
    <t>Semin Ophthalmol. 2017;32(4):400-406. doi: 10.3109/08820538.2015.1115086. Epub 2016 Apr 15.</t>
  </si>
  <si>
    <t>Semin Ophthalmol. 2017;32(3):371-376. doi: 10.3109/08820538.2015.1096401. Epub 2016 Apr 14.</t>
  </si>
  <si>
    <t>Eye Contact Lens. 2017 May;43(3):168-173. doi: 10.1097/ICL.0000000000000254.</t>
  </si>
  <si>
    <t>Retin Cases Brief Rep. 2017 Spring;11(2):111-113. doi: 10.1097/ICB.0000000000000305.</t>
  </si>
  <si>
    <t>Retin Cases Brief Rep. 2017 Spring;11(2):126-127. doi: 10.1097/ICB.0000000000000309.</t>
  </si>
  <si>
    <t>Semin Ophthalmol. 2017;32(4):443-448. doi: 10.3109/08820538.2015.1119857. Epub 2016 Apr 14.</t>
  </si>
  <si>
    <t>Semin Ophthalmol. 2017;32(4):474-481. doi: 10.3109/08820538.2015.1120755. Epub 2016 Apr 14.</t>
  </si>
  <si>
    <t>Semin Ophthalmol. 2017;32(3):353-357. doi: 10.3109/08820538.2015.1095304. Epub 2016 Apr 14.</t>
  </si>
  <si>
    <t>Semin Ophthalmol. 2017;32(3):358-362. doi: 10.3109/08820538.2015.1095305. Epub 2016 Apr 14.</t>
  </si>
  <si>
    <t>Semin Ophthalmol. 2017;32(4):449-455. doi: 10.3109/08820538.2015.1119858. Epub 2016 Apr 14.</t>
  </si>
  <si>
    <t>Semin Ophthalmol. 2017;32(3):341-347. doi: 10.3109/08820538.2015.1090611. Epub 2016 Apr 14.</t>
  </si>
  <si>
    <t>Semin Ophthalmol. 2017;32(4):501-503. doi: 10.3109/08820538.2015.1123732. Epub 2016 Apr 14.</t>
  </si>
  <si>
    <t>Br J Ophthalmol. 2017 Feb;101(2):218-222. doi: 10.1136/bjophthalmol-2016-308473. Epub 2016 Apr 13.</t>
  </si>
  <si>
    <t>Br J Ophthalmol. 2017 Feb;101(2):180-185. doi: 10.1136/bjophthalmol-2015-307989. Epub 2016 Apr 12.</t>
  </si>
  <si>
    <t>Br J Ophthalmol. 2017 Feb;101(2):213-217. doi: 10.1136/bjophthalmol-2015-308291. Epub 2016 Apr 12.</t>
  </si>
  <si>
    <t>Br J Ophthalmol. 2017 Feb;101(2):131-137. doi: 10.1136/bjophthalmol-2015-308331. Epub 2016 Apr 12.</t>
  </si>
  <si>
    <t>Int Ophthalmol. 2017 Feb;37(1):95-101. doi: 10.1007/s10792-016-0217-4. Epub 2016 Apr 12.</t>
  </si>
  <si>
    <t>Ophthalmic Genet. 2017 Mar-Apr;38(2):101-107. doi: 10.3109/13816810.2016.1164191. Epub 2016 Apr 12. Review.</t>
  </si>
  <si>
    <t>Ocul Immunol Inflamm. 2017 Feb;25(1):52-61. doi: 10.3109/09273948.2016.1158276. Epub 2016 Apr 12.</t>
  </si>
  <si>
    <t>Ophthalmic Genet. 2017 Mar-Apr;38(2):161-166. doi: 10.3109/13816810.2016.1164192. Epub 2016 Apr 12.</t>
  </si>
  <si>
    <t>Ophthalmic Genet. 2017 Mar-Apr;38(2):108-116. doi: 10.3109/13816810.2016.1164193. Epub 2016 Apr 12. Review.</t>
  </si>
  <si>
    <t>Ocul Immunol Inflamm. 2017 Feb;25(1):122-133. doi: 10.3109/09273948.2016.1151897. Epub 2016 Apr 12. Review.</t>
  </si>
  <si>
    <t>Int Ophthalmol. 2017 Feb;37(1):85-93. doi: 10.1007/s10792-016-0229-0. Epub 2016 Apr 11.</t>
  </si>
  <si>
    <t>Int Ophthalmol. 2017 Feb;37(1):263-266. doi: 10.1007/s10792-016-0227-2. Epub 2016 Apr 11.</t>
  </si>
  <si>
    <t>Ophthal Plast Reconstr Surg. 2017 Mar/Apr;33(2):e37-e39. doi: 10.1097/IOP.0000000000000694.</t>
  </si>
  <si>
    <t>Ophthal Plast Reconstr Surg. 2017 May/Jun;33(3S Suppl 1):S143-S146. doi: 10.1097/IOP.0000000000000692.</t>
  </si>
  <si>
    <t xml:space="preserve">Ophthal Plast Reconstr Surg. 2017 Jan/Feb;33(1):e28. doi: 10.1097/IOP.0000000000000689. No abstract available. </t>
  </si>
  <si>
    <t>Ophthal Plast Reconstr Surg. 2017 May/Jun;33(3S Suppl 1):S180-S183. doi: 10.1097/IOP.0000000000000693.</t>
  </si>
  <si>
    <t>Ophthalmic Genet. 2017 Mar-Apr;38(2):133-137. doi: 10.3109/13816810.2016.1151900. Epub 2016 Apr 11.</t>
  </si>
  <si>
    <t>Int Ophthalmol. 2017 Feb;37(1):79-84. doi: 10.1007/s10792-016-0228-1. Epub 2016 Apr 9.</t>
  </si>
  <si>
    <t>Int Ophthalmol. 2017 Feb;37(1):71-78. doi: 10.1007/s10792-016-0231-6. Epub 2016 Apr 9.</t>
  </si>
  <si>
    <t>Int Ophthalmol. 2017 Feb;37(1):63-70. doi: 10.1007/s10792-016-0230-7. Epub 2016 Apr 9.</t>
  </si>
  <si>
    <t>Vet Ophthalmol. 2017 Mar;20(2):140-146. doi: 10.1111/vop.12381. Epub 2016 Apr 7.</t>
  </si>
  <si>
    <t>Vet Ophthalmol. 2017 Mar;20(2):131-139. doi: 10.1111/vop.12380. Epub 2016 Apr 7.</t>
  </si>
  <si>
    <t>Vet Ophthalmol. 2017 Mar;20(2):123-130. doi: 10.1111/vop.12379. Epub 2016 Apr 7.</t>
  </si>
  <si>
    <t>Semin Ophthalmol. 2017;32(2):257-259. doi: 10.3109/08820538.2015.1053627. Epub 2016 Apr 8.</t>
  </si>
  <si>
    <t>Ophthalmic Genet. 2017 Mar-Apr;38(2):157-160. doi: 10.3109/13816810.2016.1151899. Epub 2016 Apr 8.</t>
  </si>
  <si>
    <t>Eye Contact Lens. 2017 Jul;43(4):253-256. doi: 10.1097/ICL.0000000000000263.</t>
  </si>
  <si>
    <t>Eye Contact Lens. 2017 May;43(3):162-167. doi: 10.1097/ICL.0000000000000259.</t>
  </si>
  <si>
    <t>Eye Contact Lens. 2017 May;43(3):199-202. doi: 10.1097/ICL.0000000000000250.</t>
  </si>
  <si>
    <t>Eye Contact Lens. 2017 Jul;43(4):236-239. doi: 10.1097/ICL.0000000000000260.</t>
  </si>
  <si>
    <t>Semin Ophthalmol. 2017;32(3):337-340. doi: 10.3109/08820538.2015.1090610. Epub 2016 Apr 8.</t>
  </si>
  <si>
    <t>Ophthalmic Genet. 2017 Mar-Apr;38(2):148-151. doi: 10.3109/13816810.2016.1151901. Epub 2016 Apr 8.</t>
  </si>
  <si>
    <t>Ophthalmic Genet. 2017 Jan-Feb;38(1):83-87. doi: 10.3109/13816810.2015.1137326. Epub 2016 Apr 7.</t>
  </si>
  <si>
    <t>Ophthalmic Genet. 2017 Jan-Feb;38(1):88-90. doi: 10.3109/13816810.2015.1137327. Epub 2016 Apr 7.</t>
  </si>
  <si>
    <t>Ophthalmic Genet. 2017 Jan-Feb;38(1):74-78. doi: 10.3109/13816810.2015.1137325. Epub 2016 Apr 6.</t>
  </si>
  <si>
    <t>Semin Ophthalmol. 2017;32(3):316-320. doi: 10.3109/08820538.2015.1088552. Epub 2016 Apr 6.</t>
  </si>
  <si>
    <t>Br J Ophthalmol. 2017 Feb;101(2):186-189. doi: 10.1136/bjophthalmol-2015-308091. Epub 2016 Apr 5.</t>
  </si>
  <si>
    <t>Ophthalmic Genet. 2017 Jan-Feb;38(1):91-94. doi: 10.3109/13816810.2016.1143017. Epub 2016 Apr 4.</t>
  </si>
  <si>
    <t xml:space="preserve">Retina. 2017 Jan;37(1):194-197. doi: 10.1097/IAE.0000000000001032. No abstract available. </t>
  </si>
  <si>
    <t>Retin Cases Brief Rep. 2017 Winter;11(1):71-74. doi: 10.1097/ICB.0000000000000292.</t>
  </si>
  <si>
    <t>Ophthal Plast Reconstr Surg. 2017 May/Jun;33(3):168-172. doi: 10.1097/IOP.0000000000000683.</t>
  </si>
  <si>
    <t>Ophthal Plast Reconstr Surg. 2017 Mar/Apr;33(2):e32-e33. doi: 10.1097/IOP.0000000000000685.</t>
  </si>
  <si>
    <t>Ophthal Plast Reconstr Surg. 2017 Mar/Apr;33(2):e33-e36. doi: 10.1097/IOP.0000000000000684.</t>
  </si>
  <si>
    <t>Ophthal Plast Reconstr Surg. 2017 May/Jun;33(3S Suppl 1):S25-S27. doi: 10.1097/IOP.0000000000000681.</t>
  </si>
  <si>
    <t>Ophthal Plast Reconstr Surg. 2017 May/Jun;33(3S Suppl 1):S107-S109. doi: 10.1097/IOP.0000000000000687.</t>
  </si>
  <si>
    <t>Ophthal Plast Reconstr Surg. 2017 May/Jun;33(3):173-177. doi: 10.1097/IOP.0000000000000688.</t>
  </si>
  <si>
    <t>Ophthalmic Genet. 2017 Mar-Apr;38(2):122-126. doi: 10.3109/13816810.2016.1145699. Epub 2016 Apr 4.</t>
  </si>
  <si>
    <t>Br J Ophthalmol. 2017 Feb;101(2):155-159. doi: 10.1136/bjophthalmol-2015-308278. Epub 2016 Apr 4.</t>
  </si>
  <si>
    <t>Br J Ophthalmol. 2017 Feb;101(2):198-203. doi: 10.1136/bjophthalmol-2016-308422. Epub 2016 Apr 4.</t>
  </si>
  <si>
    <t>Int Ophthalmol. 2017 Feb;37(1):55-61. doi: 10.1007/s10792-016-0225-4. Epub 2016 Apr 4.</t>
  </si>
  <si>
    <t>Int Ophthalmol. 2017 Feb;37(1):47-53. doi: 10.1007/s10792-016-0226-3. Epub 2016 Apr 4.</t>
  </si>
  <si>
    <t>J Diabetes. 2017 Feb;9(2):200-207. doi: 10.1111/1753-0407.12403. Epub 2016 Jun 22.</t>
  </si>
  <si>
    <t>Acta Ophthalmol. 2017 Feb;95(1):52-59. doi: 10.1111/aos.13001. Epub 2016 Apr 4.</t>
  </si>
  <si>
    <t>Exp Eye Res. 2017 Mar;156:87-94. doi: 10.1016/j.exer.2016.03.024. Epub 2016 Mar 31. Review.</t>
  </si>
  <si>
    <t>Mult Scler. 2017 Jan;23(1):82-93. doi: 10.1177/1352458516642315. Epub 2016 Jul 11.</t>
  </si>
  <si>
    <t>J Pediatr Gastroenterol Nutr. 2017 Jan;64(1):26-30. doi: 10.1097/MPG.0000000000001219.</t>
  </si>
  <si>
    <t>Ophthalmic Genet. 2017 Jan-Feb;38(1):79-82. doi: 10.3109/13816810.2015.1126614. Epub 2016 Mar 31.</t>
  </si>
  <si>
    <t>Ophthalmic Genet. 2017 Jan-Feb;38(1):61-66. doi: 10.3109/13816810.2015.1126612. Epub 2016 Mar 30.</t>
  </si>
  <si>
    <t>Ophthalmic Genet. 2017 Mar-Apr;38(2):127-132. doi: 10.3109/13816810.2016.1151898. Epub 2016 Mar 30.</t>
  </si>
  <si>
    <t>Ophthalmic Genet. 2017 Jan-Feb;38(1):67-69. doi: 10.3109/13816810.2015.1130153. Epub 2016 Mar 30.</t>
  </si>
  <si>
    <t>Ophthalmic Genet. 2017 Jan-Feb;38(1):70-73. doi: 10.3109/13816810.2015.1136336. Epub 2016 Mar 30.</t>
  </si>
  <si>
    <t xml:space="preserve">Ophthalmic Genet. 2017 Jan-Feb;38(1):95-97. doi: 10.3109/13816810.2015.1126617. Epub 2016 Mar 30. No abstract available. </t>
  </si>
  <si>
    <t>Cutan Ocul Toxicol. 2017 Mar;36(1):39-47. doi: 10.3109/15569527.2016.1156120. Epub 2016 Mar 30.</t>
  </si>
  <si>
    <t>J Optom. 2017 Apr - Jun;10(2):71-78. doi: 10.1016/j.optom.2016.02.003. Epub 2016 Mar 23. Review.</t>
  </si>
  <si>
    <t xml:space="preserve">Med Intensiva. 2017 Jan - Feb;41(1):53-55. doi: 10.1016/j.medin.2016.02.006. Epub 2016 Mar 24. English, Spanish.  No abstract available. </t>
  </si>
  <si>
    <t>Korean J Intern Med. 2017 Jan;32(1):165-173. doi: 10.3904/kjim.2015.219. Epub 2016 Mar 25.</t>
  </si>
  <si>
    <t>Int Ophthalmol. 2017 Feb;37(1):39-46. doi: 10.1007/s10792-016-0222-7. Epub 2016 Mar 26.</t>
  </si>
  <si>
    <t>Ophthal Plast Reconstr Surg. 2017 Mar/Apr;33(2):129-131. doi: 10.1097/IOP.0000000000000673.</t>
  </si>
  <si>
    <t>Ophthal Plast Reconstr Surg. 2017 May/Jun;33(3):178-181. doi: 10.1097/IOP.0000000000000686.</t>
  </si>
  <si>
    <t>Ophthal Plast Reconstr Surg. 2017 Mar/Apr;33(2):e29-e31. doi: 10.1097/IOP.0000000000000678.</t>
  </si>
  <si>
    <t>Ophthal Plast Reconstr Surg. 2017 Mar/Apr;33(2):124-128. doi: 10.1097/IOP.0000000000000668.</t>
  </si>
  <si>
    <t>Ophthal Plast Reconstr Surg. 2017 Mar/Apr;33(2):136-138. doi: 10.1097/IOP.0000000000000682.</t>
  </si>
  <si>
    <t>Ophthal Plast Reconstr Surg. 2017 May/Jun;33(3S Suppl 1):S12-S16. doi: 10.1097/IOP.0000000000000680.</t>
  </si>
  <si>
    <t>J Optom. 2017 Jan - Mar;10(1):52-62. doi: 10.1016/j.optom.2016.02.001. Epub 2016 Mar 21.</t>
  </si>
  <si>
    <t>Clin Exp Ophthalmol. 2017 Jan;45(1):62-72. doi: 10.1111/ceo.12751. Epub 2016 Apr 28. Review.</t>
  </si>
  <si>
    <t>Disabil Rehabil. 2017 Apr;39(7):721-726. doi: 10.3109/09638288.2016.1160444. Epub 2016 Mar 23.</t>
  </si>
  <si>
    <t>Int Ophthalmol. 2017 Feb;37(1):257-258. doi: 10.1007/s10792-014-0023-9. Epub 2016 Mar 22.</t>
  </si>
  <si>
    <t xml:space="preserve">Arch Soc Esp Oftalmol. 2017 Jan;92(1):37-39. doi: 10.1016/j.oftal.2016.02.003. Epub 2016 Mar 17. English, Spanish. </t>
  </si>
  <si>
    <t>Dev Biol. 2017 Jun 15;426(2):188-193. doi: 10.1016/j.ydbio.2016.03.006. Epub 2016 Mar 15.</t>
  </si>
  <si>
    <t>Mult Scler. 2017 Jan;23(1):43-50. doi: 10.1177/1352458516637679. Epub 2016 Jul 11.</t>
  </si>
  <si>
    <t>Exp Eye Res. 2017 Mar;156:22-33. doi: 10.1016/j.exer.2016.03.010. Epub 2016 Mar 16. Review.</t>
  </si>
  <si>
    <t>Vet Ophthalmol. 2017 Mar;20(2):107-113. doi: 10.1111/vop.12372. Epub 2016 Mar 18.</t>
  </si>
  <si>
    <t>Acta Radiol. 2017 Jan;58(1):27-33. Epub 2016 Mar 16.</t>
  </si>
  <si>
    <t>Retin Cases Brief Rep. 2017 Winter;11(1):51-55. doi: 10.1097/ICB.0000000000000287.</t>
  </si>
  <si>
    <t>Retin Cases Brief Rep. 2017 Winter;11(1):75-78. doi: 10.1097/ICB.0000000000000293.</t>
  </si>
  <si>
    <t>Int Ophthalmol. 2017 Feb;37(1):25-30. doi: 10.1007/s10792-016-0211-x. Epub 2016 Mar 14.</t>
  </si>
  <si>
    <t>Int Ophthalmol. 2017 Feb;37(1):19-23. doi: 10.1007/s10792-016-0221-8. Epub 2016 Mar 14.</t>
  </si>
  <si>
    <t>Int Ophthalmol. 2017 Feb;37(1):13-18. doi: 10.1007/s10792-016-0209-4. Epub 2016 Mar 14.</t>
  </si>
  <si>
    <t>Eye Contact Lens. 2017 May;43(3):186-191. doi: 10.1097/ICL.0000000000000251.</t>
  </si>
  <si>
    <t>Eye Contact Lens. 2017 Mar;43(2):110-115. doi: 10.1097/ICL.0000000000000239.</t>
  </si>
  <si>
    <t>Ophthal Plast Reconstr Surg. 2017 May/Jun;33(3S Suppl 1):S167-S168. doi: 10.1097/IOP.0000000000000667.</t>
  </si>
  <si>
    <t>Ophthal Plast Reconstr Surg. 2017 May/Jun;33(3S Suppl 1):S133-S136. doi: 10.1097/IOP.0000000000000669.</t>
  </si>
  <si>
    <t>Ophthal Plast Reconstr Surg. 2017 Mar/Apr;33(2):101-105. doi: 10.1097/IOP.0000000000000658.</t>
  </si>
  <si>
    <t>Int Ophthalmol. 2017 Feb;37(1):1-6. doi: 10.1007/s10792-016-0219-2. Epub 2016 Mar 11.</t>
  </si>
  <si>
    <t>Retin Cases Brief Rep. 2017 Spring;11(2):104-107. doi: 10.1097/ICB.0000000000000300.</t>
  </si>
  <si>
    <t>Retin Cases Brief Rep. 2017 Spring;11(2):100-103. doi: 10.1097/ICB.0000000000000299.</t>
  </si>
  <si>
    <t>Retin Cases Brief Rep. 2017 Winter;11(1):79-82. doi: 10.1097/ICB.0000000000000294.</t>
  </si>
  <si>
    <t>Retin Cases Brief Rep. 2017 Winter;11(1):67-70. doi: 10.1097/ICB.0000000000000290.</t>
  </si>
  <si>
    <t>Eye Contact Lens. 2017 Jul;43(4):262-266. doi: 10.1097/ICL.0000000000000256.</t>
  </si>
  <si>
    <t>Eye Contact Lens. 2017 Jul;43(4):225-229. doi: 10.1097/ICL.0000000000000261.</t>
  </si>
  <si>
    <t>Retin Cases Brief Rep. 2017 Winter;11(1):60-62. doi: 10.1097/ICB.0000000000000288.</t>
  </si>
  <si>
    <t>Ocul Immunol Inflamm. 2017 Feb;25(1):37-40. doi: 10.3109/09273948.2015.1136422. Epub 2016 Mar 8. Review.</t>
  </si>
  <si>
    <t>Clin Genet. 2017 Jan;91(1):121-125. doi: 10.1111/cge.12774. Epub 2016 Apr 8.</t>
  </si>
  <si>
    <t>Endocrine. 2017 Jan;55(1):93-100. doi: 10.1007/s12020-016-0909-6. Epub 2016 Mar 7.</t>
  </si>
  <si>
    <t>Ophthal Plast Reconstr Surg. 2017 May/Jun;33(3S Suppl 1):S72-S73. doi: 10.1097/IOP.0000000000000665.</t>
  </si>
  <si>
    <t>Ophthal Plast Reconstr Surg. 2017 May/Jun;33(3S Suppl 1):S77-S79. doi: 10.1097/IOP.0000000000000672.</t>
  </si>
  <si>
    <t>Ophthal Plast Reconstr Surg. 2017 Mar/Apr;33(2):120-123. doi: 10.1097/IOP.0000000000000664.</t>
  </si>
  <si>
    <t>Ophthal Plast Reconstr Surg. 2017 May/Jun;33(3S Suppl 1):S70-S71. doi: 10.1097/IOP.0000000000000666.</t>
  </si>
  <si>
    <t xml:space="preserve">Arch Soc Esp Oftalmol. 2017 Jan;92(1):e4-e5. doi: 10.1016/j.oftal.2016.01.035. Epub 2016 Mar 3. English, Spanish.  No abstract available. </t>
  </si>
  <si>
    <t>Exp Eye Res. 2017 Mar;156:72-78. doi: 10.1016/j.exer.2016.02.011. Epub 2016 Mar 3. Review.</t>
  </si>
  <si>
    <t>Vet Ophthalmol. 2017 Mar;20(2):98-102. doi: 10.1111/vop.12369. Epub 2016 Mar 4.</t>
  </si>
  <si>
    <t xml:space="preserve">Ocul Immunol Inflamm. 2017 Feb;25(1):146-147. doi: 10.3109/09273948.2015.1134582. Epub 2016 Mar 4. No abstract available. </t>
  </si>
  <si>
    <t>Mol Neurobiol. 2017 Apr;54(3):2201-2208. doi: 10.1007/s12035-016-9754-0. Epub 2016 Mar 3.</t>
  </si>
  <si>
    <t>Retin Cases Brief Rep. 2017 Winter;11(1):56-59. doi: 10.1097/ICB.0000000000000286.</t>
  </si>
  <si>
    <t>Retin Cases Brief Rep. 2017 Winter;11(1):90-93. doi: 10.1097/ICB.0000000000000297.</t>
  </si>
  <si>
    <t>Vet Ophthalmol. 2017 Mar;20(2):103-106. doi: 10.1111/vop.12370. Epub 2016 Mar 3.</t>
  </si>
  <si>
    <t>Disabil Rehabil. 2017 Mar;39(5):428-437. doi: 10.3109/09638288.2016.1146353. Epub 2016 Mar 3.</t>
  </si>
  <si>
    <t>J Telemed Telecare. 2017 Feb;23(2):365-370. doi: 10.1177/1357633X16634544. Epub 2016 Jul 9.</t>
  </si>
  <si>
    <t>Ophthal Plast Reconstr Surg. 2017 May/Jun;33(3S Suppl 1):S136-S138. doi: 10.1097/IOP.0000000000000671.</t>
  </si>
  <si>
    <t>Ophthal Plast Reconstr Surg. 2017 May/Jun;33(3S Suppl 1):S56-S58. doi: 10.1097/IOP.0000000000000662.</t>
  </si>
  <si>
    <t>Retin Cases Brief Rep. 2017 Winter;11(1):63-66. doi: 10.1097/ICB.0000000000000289.</t>
  </si>
  <si>
    <t>Retin Cases Brief Rep. 2017 Spring;11(2):95-99. doi: 10.1097/ICB.0000000000000298.</t>
  </si>
  <si>
    <t>Retin Cases Brief Rep. 2017 Winter;11(1):83-85. doi: 10.1097/ICB.0000000000000295.</t>
  </si>
  <si>
    <t>Eye Contact Lens. 2017 May;43(3):192-198. doi: 10.1097/ICL.0000000000000249.</t>
  </si>
  <si>
    <t>Eye Contact Lens. 2017 May;43(3):155-161. doi: 10.1097/ICL.0000000000000255.</t>
  </si>
  <si>
    <t>Eye Contact Lens. 2017 Mar;43(2):81-88. doi: 10.1097/ICL.0000000000000246.</t>
  </si>
  <si>
    <t>J Optom. 2017 Apr - Jun;10(2):123-129. doi: 10.1016/j.optom.2016.01.002. Epub 2016 Mar 2.</t>
  </si>
  <si>
    <t>Surv Ophthalmol. 2017 Mar - Apr;62(2):237-240. doi: 10.1016/j.survophthal.2016.02.004. Epub 2016 Feb 26. Review.</t>
  </si>
  <si>
    <t>Cutan Ocul Toxicol. 2017 Mar;36(1):88-95. doi: 10.3109/15569527.2016.1141420. Epub 2016 Feb 24.</t>
  </si>
  <si>
    <t>Cutan Ocul Toxicol. 2017 Mar;36(1):9-11. doi: 10.3109/15569527.2016.1140179. Epub 2016 Feb 24.</t>
  </si>
  <si>
    <t>Cutan Ocul Toxicol. 2017 Mar;36(1):5-8. doi: 10.3109/15569527.2016.1140177. Epub 2016 Feb 24.</t>
  </si>
  <si>
    <t>Retin Cases Brief Rep. 2017 Winter;11(1):38-43. doi: 10.1097/ICB.0000000000000283.</t>
  </si>
  <si>
    <t>Retin Cases Brief Rep. 2017 Winter;11(1):44-46. doi: 10.1097/ICB.0000000000000284.</t>
  </si>
  <si>
    <t>J Optom. 2017 Apr - Jun;10(2):95-103. doi: 10.1016/j.optom.2016.01.003. Epub 2016 Feb 16.</t>
  </si>
  <si>
    <t>Br J Ophthalmol. 2017 Feb;101(2):97-102. doi: 10.1136/bjophthalmol-2015-307594. Epub 2016 Feb 18.</t>
  </si>
  <si>
    <t>J Neurointerv Surg. 2017 Feb;9(2):122-126. doi: 10.1136/neurintsurg-2015-012131. Epub 2016 Feb 17.</t>
  </si>
  <si>
    <t>Int J Rheum Dis. 2017 Feb;20(2):261-268. doi: 10.1111/1756-185X.12832. Epub 2016 Feb 18.</t>
  </si>
  <si>
    <t>Optom Vis Sci. 2017 Jan;94(1):7-15. doi: 10.1097/OPX.0000000000000825.</t>
  </si>
  <si>
    <t>Disabil Rehabil Assist Technol. 2017 Jan;12(1):3-20. Epub 2016 Feb 17. Review.</t>
  </si>
  <si>
    <t>Ophthal Plast Reconstr Surg. 2017 Mar/Apr;33(2):112-119. doi: 10.1097/IOP.0000000000000661.</t>
  </si>
  <si>
    <t>Ophthal Plast Reconstr Surg. 2017 Mar/Apr;33(2):106-111. doi: 10.1097/IOP.0000000000000663.</t>
  </si>
  <si>
    <t>Ophthal Plast Reconstr Surg. 2017 Jan/Feb;33(1):65-68. doi: 10.1097/IOP.0000000000000660.</t>
  </si>
  <si>
    <t>Ophthal Plast Reconstr Surg. 2017 May/Jun;33(3S Suppl 1):S152-S155. doi: 10.1097/IOP.0000000000000649.</t>
  </si>
  <si>
    <t>Ophthal Plast Reconstr Surg. 2017 May/Jun;33(3S Suppl 1):S101-S104. doi: 10.1097/IOP.0000000000000657.</t>
  </si>
  <si>
    <t>Ophthal Plast Reconstr Surg. 2017 May/Jun;33(3S Suppl 1):S97-S99. doi: 10.1097/IOP.0000000000000632.</t>
  </si>
  <si>
    <t>Ophthal Plast Reconstr Surg. 2017 May/Jun;33(3S Suppl 1):S52-S54. doi: 10.1097/IOP.0000000000000646.</t>
  </si>
  <si>
    <t>Pediatr Diabetes. 2017 May;18(3):188-195. doi: 10.1111/pedi.12372. Epub 2016 Feb 15.</t>
  </si>
  <si>
    <t>J Optom. 2017 Apr - Jun;10(2):79-83. doi: 10.1016/j.optom.2015.12.006. Epub 2016 Feb 10. Review.</t>
  </si>
  <si>
    <t>J Formos Med Assoc. 2017 Jan;116(1):10-17. doi: 10.1016/j.jfma.2015.10.013. Epub 2016 Feb 8.</t>
  </si>
  <si>
    <t>Mol Neurobiol. 2017 Apr;54(3):1622-1630. doi: 10.1007/s12035-016-9771-z. Epub 2016 Feb 11.</t>
  </si>
  <si>
    <t>Retin Cases Brief Rep. 2017 Winter;11(1):30-33. doi: 10.1097/ICB.0000000000000281.</t>
  </si>
  <si>
    <t>Ophthal Plast Reconstr Surg. 2017 Jan/Feb;33(1):61-64. doi: 10.1097/IOP.0000000000000652.</t>
  </si>
  <si>
    <t>Ophthal Plast Reconstr Surg. 2017 May/Jun;33(3S Suppl 1):S168-S171. doi: 10.1097/IOP.0000000000000643.</t>
  </si>
  <si>
    <t>Ophthal Plast Reconstr Surg. 2017 May/Jun;33(3S Suppl 1):S165-S167. doi: 10.1097/IOP.0000000000000642.</t>
  </si>
  <si>
    <t>Ophthal Plast Reconstr Surg. 2017 Jan/Feb;33(1):57-60. doi: 10.1097/IOP.0000000000000648.</t>
  </si>
  <si>
    <t>Nutr Neurosci. 2017 Jun;20(5):265-272. doi: 10.1080/1028415X.2015.1119378. Epub 2016 Jan 8.</t>
  </si>
  <si>
    <t xml:space="preserve">Ophthal Plast Reconstr Surg. 2017 Jan/Feb;33(1):e27. doi: 10.1097/IOP.0000000000000650. No abstract available. </t>
  </si>
  <si>
    <t>Ophthal Plast Reconstr Surg. 2017 May/Jun;33(3S Suppl 1):S129-S131. doi: 10.1097/IOP.0000000000000641.</t>
  </si>
  <si>
    <t>Ophthal Plast Reconstr Surg. 2017 Jan/Feb;33(1):31-34. doi: 10.1097/IOP.0000000000000628.</t>
  </si>
  <si>
    <t>Retin Cases Brief Rep. 2017 Winter;11(1):47-50. doi: 10.1097/ICB.0000000000000285.</t>
  </si>
  <si>
    <t>Eye Contact Lens. 2017 May;43(3):174-180. doi: 10.1097/ICL.0000000000000252.</t>
  </si>
  <si>
    <t>J Glaucoma. 2017 Apr;26(4):311-314. doi: 10.1097/IJG.0000000000000370.</t>
  </si>
  <si>
    <t>J Optom. 2017 Jan - Mar;10(1):43-51. doi: 10.1016/j.optom.2015.12.005. Epub 2016 Feb 5.</t>
  </si>
  <si>
    <t xml:space="preserve">Arch Soc Esp Oftalmol. 2017 Jan;92(1):e1-e3. doi: 10.1016/j.oftal.2015.12.018. Epub 2016 Feb 3. English, Spanish.  No abstract available. </t>
  </si>
  <si>
    <t>Retin Cases Brief Rep. 2017 Winter;11(1):34-37. doi: 10.1097/ICB.0000000000000282.</t>
  </si>
  <si>
    <t>Brain Imaging Behav. 2017 Feb;11(1):214-223. doi: 10.1007/s11682-016-9517-6.</t>
  </si>
  <si>
    <t>Artif Cells Nanomed Biotechnol. 2017 Feb;45(1):120-127. Epub 2016 Feb 2.</t>
  </si>
  <si>
    <t>Ophthal Plast Reconstr Surg. 2017 Jan/Feb;33(1):17-21. doi: 10.1097/IOP.0000000000000616.</t>
  </si>
  <si>
    <t>Ocul Immunol Inflamm. 2017 Feb;25(1):62-70. doi: 10.3109/09273948.2015.1092558. Epub 2016 Jan 30.</t>
  </si>
  <si>
    <t>Ocul Immunol Inflamm. 2017 Apr;25(2):239-245. doi: 10.3109/09273948.2015.1115080. Epub 2016 Jan 30.</t>
  </si>
  <si>
    <t>Retin Cases Brief Rep. 2017 Winter;11(1):4-6. doi: 10.1097/ICB.0000000000000273.</t>
  </si>
  <si>
    <t>Retin Cases Brief Rep. 2017 Winter;11(1):15-17. doi: 10.1097/ICB.0000000000000276.</t>
  </si>
  <si>
    <t>Retin Cases Brief Rep. 2017 Winter;11(1):12-14. doi: 10.1097/ICB.0000000000000275.</t>
  </si>
  <si>
    <t>Ocul Immunol Inflamm. 2017 Apr;25(2):246-252. doi: 10.3109/09273948.2015.1115081. Epub 2016 Jan 30.</t>
  </si>
  <si>
    <t>Ocul Immunol Inflamm. 2017 Apr;25(2):233-238. doi: 10.3109/09273948.2015.1115079. Epub 2016 Jan 30.</t>
  </si>
  <si>
    <t>Ocul Immunol Inflamm. 2017 Feb;25(1):41-45. doi: 10.3109/09273948.2015.1108444. Epub 2016 Jan 30.</t>
  </si>
  <si>
    <t>Ocul Immunol Inflamm. 2017 Apr;25(2):229-232. doi: 10.3109/09273948.2015.1108445. Epub 2016 Jan 30.</t>
  </si>
  <si>
    <t>Eye Contact Lens. 2017 Mar;43(2):116-122. doi: 10.1097/ICL.0000000000000244.</t>
  </si>
  <si>
    <t>Dev Sci. 2017 May;20(3). doi: 10.1111/desc.12384. Epub 2016 Jan 29.</t>
  </si>
  <si>
    <t>Cutan Ocul Toxicol. 2017 Mar;36(1):1-4. doi: 10.3109/15569527.2015.1136828. Epub 2016 Jan 28.</t>
  </si>
  <si>
    <t>Brain Pathol. 2017 Jan;27(1):64-76. doi: 10.1111/bpa.12362. Epub 2016 May 6.</t>
  </si>
  <si>
    <t>Eye Contact Lens. 2017 Mar;43(2):130-134. doi: 10.1097/ICL.0000000000000243.</t>
  </si>
  <si>
    <t>Eye Contact Lens. 2017 Jan;43(1):40-45. doi: 10.1097/ICL.0000000000000237.</t>
  </si>
  <si>
    <t>Eye Contact Lens. 2017 Jul;43(4):e10-e12. doi: 10.1097/ICL.0000000000000198.</t>
  </si>
  <si>
    <t>Ophthal Plast Reconstr Surg. 2017 May/Jun;33(3S Suppl 1):S188-S190. doi: 10.1097/IOP.0000000000000635.</t>
  </si>
  <si>
    <t>Ophthal Plast Reconstr Surg. 2017 Jan/Feb;33(1):35-39. doi: 10.1097/IOP.0000000000000633.</t>
  </si>
  <si>
    <t>Ophthal Plast Reconstr Surg. 2017 Jan/Feb;33(1):22-26. doi: 10.1097/IOP.0000000000000621.</t>
  </si>
  <si>
    <t>Ocul Immunol Inflamm. 2017 Apr;25(2):190-195. doi: 10.3109/09273948.2015.1092557. Epub 2016 Jan 25.</t>
  </si>
  <si>
    <t>Ocul Immunol Inflamm. 2017 Feb;25(1):97-104. doi: 10.3109/09273948.2015.1087577. Epub 2016 Jan 25.</t>
  </si>
  <si>
    <t>Int J Rheum Dis. 2017 Jan;20(1):84-89. doi: 10.1111/1756-185X.12751. Epub 2015 Oct 7.</t>
  </si>
  <si>
    <t>Retin Cases Brief Rep. 2017 Winter;11(1):7-11. doi: 10.1097/ICB.0000000000000274.</t>
  </si>
  <si>
    <t>Ocul Immunol Inflamm. 2017 Feb;25(1):105-110. doi: 10.3109/09273948.2015.1092559. Epub 2016 Jan 22.</t>
  </si>
  <si>
    <t>Semin Ophthalmol. 2017;32(2):216-222. doi: 10.3109/08820538.2015.1053625. Epub 2016 Jan 21.</t>
  </si>
  <si>
    <t>Ocul Immunol Inflamm. 2017 Apr;25(2):267-274. doi: 10.3109/09273948.2015.1115879. Epub 2016 Jan 20.</t>
  </si>
  <si>
    <t>Ophthal Plast Reconstr Surg. 2017 May/Jun;33(3S Suppl 1):S177-S180. doi: 10.1097/IOP.0000000000000627.</t>
  </si>
  <si>
    <t>Ophthal Plast Reconstr Surg. 2017 May/Jun;33(3S Suppl 1):S131-S133. doi: 10.1097/IOP.0000000000000630.</t>
  </si>
  <si>
    <t>Ophthal Plast Reconstr Surg. 2017 May/Jun;33(3S Suppl 1):S162-S165. doi: 10.1097/IOP.0000000000000625.</t>
  </si>
  <si>
    <t>Ophthal Plast Reconstr Surg. 2017 May/Jun;33(3S Suppl 1):S161-S162. doi: 10.1097/IOP.0000000000000629.</t>
  </si>
  <si>
    <t>Eye Contact Lens. 2017 Mar;43(2):73-80. doi: 10.1097/ICL.0000000000000229. Review.</t>
  </si>
  <si>
    <t>Eye Contact Lens. 2017 Sep;43(5):e19-e21. doi: 10.1097/ICL.0000000000000238.</t>
  </si>
  <si>
    <t>Eye Contact Lens. 2017 Jan;43(1):64-67. doi: 10.1097/ICL.0000000000000234.</t>
  </si>
  <si>
    <t>Eye Contact Lens. 2017 Jan;43(1):51-56. doi: 10.1097/ICL.0000000000000233.</t>
  </si>
  <si>
    <t>Eye Contact Lens. 2017 Jan;43(1):68-72. doi: 10.1097/ICL.0000000000000235.</t>
  </si>
  <si>
    <t>Australas J Dermatol. 2017 May;58(2):142-144. doi: 10.1111/ajd.12441. Epub 2016 Jan 14.</t>
  </si>
  <si>
    <t>Australas J Dermatol. 2017 May;58(2):106-110. doi: 10.1111/ajd.12432. Epub 2016 Jan 14.</t>
  </si>
  <si>
    <t>Ocul Immunol Inflamm. 2017 Apr;25(2):259-266. doi: 10.3109/09273948.2015.1115877. Epub 2016 Jan 14.</t>
  </si>
  <si>
    <t>Ocul Immunol Inflamm. 2017 Apr;25(2):253-258. doi: 10.3109/09273948.2015.1115082. Epub 2016 Jan 14.</t>
  </si>
  <si>
    <t>Pediatr Diabetes. 2017 Mar;18(2):159-162. doi: 10.1111/pedi.12362. Epub 2016 Jan 14.</t>
  </si>
  <si>
    <t>Retin Cases Brief Rep. 2017 Winter;11(1):27-29. doi: 10.1097/ICB.0000000000000280.</t>
  </si>
  <si>
    <t>Retin Cases Brief Rep. 2017 Winter;11(1):24-26. doi: 10.1097/ICB.0000000000000279.</t>
  </si>
  <si>
    <t>Retin Cases Brief Rep. 2017 Winter;11(1):18-23. doi: 10.1097/ICB.0000000000000278.</t>
  </si>
  <si>
    <t>Exp Neurol. 2017 Jan;287(Pt 3):365-373. doi: 10.1016/j.expneurol.2015.12.015. Epub 2015 Dec 31. Review.</t>
  </si>
  <si>
    <t>Dev Sci. 2017 May;20(3). doi: 10.1111/desc.12379. Epub 2016 Jan 6.</t>
  </si>
  <si>
    <t>Surv Ophthalmol. 2017 Jan - Feb;62(1):96-102. doi: 10.1016/j.survophthal.2015.12.009. Epub 2015 Dec 29. Review.</t>
  </si>
  <si>
    <t>Aging Ment Health. 2017 Apr;21(4):337-347. doi: 10.1080/13607863.2015.1132675. Epub 2016 Jan 7. Review.</t>
  </si>
  <si>
    <t>Health Soc Care Community. 2017 May;25(3):813-839. doi: 10.1111/hsc.12317. Epub 2016 Jan 5. Review.</t>
  </si>
  <si>
    <t>Mol Neurobiol. 2017 Jan;54(1):72-86. doi: 10.1007/s12035-015-9676-2. Epub 2016 Jan 5.</t>
  </si>
  <si>
    <t>Ocul Immunol Inflamm. 2017 Apr;25(2):215-220. doi: 10.3109/09273948.2015.1099680. Epub 2016 Jan 5.</t>
  </si>
  <si>
    <t>Ocul Immunol Inflamm. 2017 Apr;25(2):275-277. doi: 10.3109/09273948.2015.1107593. Epub 2016 Jan 5.</t>
  </si>
  <si>
    <t>Ophthal Plast Reconstr Surg. 2017 May/Jun;33(3S Suppl 1):S58-S60. doi: 10.1097/IOP.0000000000000615.</t>
  </si>
  <si>
    <t>Ophthal Plast Reconstr Surg. 2017 May/Jun;33(3S Suppl 1):S173-S175. doi: 10.1097/IOP.0000000000000617.</t>
  </si>
  <si>
    <t>Ophthal Plast Reconstr Surg. 2017 May/Jun;33(3S Suppl 1):S171-S173. doi: 10.1097/IOP.0000000000000614.</t>
  </si>
  <si>
    <t>Ophthal Plast Reconstr Surg. 2017 May/Jun;33(3S Suppl 1):S84-S87. doi: 10.1097/IOP.0000000000000612.</t>
  </si>
  <si>
    <t>Ocul Immunol Inflamm. 2017 Feb;25(1):29-36. doi: 10.3109/09273948.2015.1094095. Epub 2016 Jan 4.</t>
  </si>
  <si>
    <t>Ocul Immunol Inflamm. 2017 Apr;25(2):202-209. doi: 10.3109/09273948.2015.1087576. Epub 2015 Dec 29.</t>
  </si>
  <si>
    <t>Eye Contact Lens. 2017 Jan;43(1):46-50. doi: 10.1097/ICL.0000000000000231.</t>
  </si>
  <si>
    <t>J Glaucoma. 2017 Apr;26(4):303-310. doi: 10.1097/IJG.0000000000000365.</t>
  </si>
  <si>
    <t>Retin Cases Brief Rep. 2017 Winter;11(1):1-3. doi: 10.1097/ICB.0000000000000272.</t>
  </si>
  <si>
    <t>Ocul Immunol Inflamm. 2017 Feb;25(1):111-121. doi: 10.3109/09273948.2015.1075559. Epub 2015 Dec 17. Review.</t>
  </si>
  <si>
    <t>Cereb Cortex. 2017 Feb 1;27(2):1203-1215. doi: 10.1093/cercor/bhv313.</t>
  </si>
  <si>
    <t>Ophthal Plast Reconstr Surg. 2017 May/Jun;33(3S Suppl 1):S24-S25. doi: 10.1097/IOP.0000000000000604.</t>
  </si>
  <si>
    <t>Ophthal Plast Reconstr Surg. 2017 May/Jun;33(3S Suppl 1):S54-S56. doi: 10.1097/IOP.0000000000000600.</t>
  </si>
  <si>
    <t>Ophthal Plast Reconstr Surg. 2017 May/Jun;33(3S Suppl 1):S106-S107. doi: 10.1097/IOP.0000000000000602.</t>
  </si>
  <si>
    <t>Ophthal Plast Reconstr Surg. 2017 May/Jun;33(3S Suppl 1):S4-S6. doi: 10.1097/IOP.0000000000000601.</t>
  </si>
  <si>
    <t>Ophthal Plast Reconstr Surg. 2017 May/Jun;33(3S Suppl 1):S87-S89. doi: 10.1097/IOP.0000000000000563.</t>
  </si>
  <si>
    <t>Eye Contact Lens. 2017 Sep;43(5):e16-e18. doi: 10.1097/ICL.0000000000000217.</t>
  </si>
  <si>
    <t>Ocul Immunol Inflamm. 2017 Feb;25(1):93-96. doi: 10.3109/09273948.2015.1071406. Epub 2015 Dec 11.</t>
  </si>
  <si>
    <t>Ocul Immunol Inflamm. 2017 Feb;25(1):85-92. doi: 10.3109/09273948.2015.1057600. Epub 2015 Dec 8.</t>
  </si>
  <si>
    <t>Eye Contact Lens. 2017 Nov;43(6):e22-e25. doi: 10.1097/ICL.0000000000000208.</t>
  </si>
  <si>
    <t>Health Expect. 2017 Feb;20(1):47-58. doi: 10.1111/hex.12432. Epub 2015 Nov 24.</t>
  </si>
  <si>
    <t>Exp Eye Res. 2017 Mar;156:5-9. doi: 10.1016/j.exer.2015.11.006. Epub 2015 Nov 22. Review.</t>
  </si>
  <si>
    <t>Ophthal Plast Reconstr Surg. 2017 May/Jun;33(3S Suppl 1):S75-S77. doi: 10.1097/IOP.0000000000000592.</t>
  </si>
  <si>
    <t xml:space="preserve">Clin Otolaryngol. 2017 Feb;42(1):197-198. doi: 10.1111/coa.12474. Epub 2016 Feb 4. No abstract available. </t>
  </si>
  <si>
    <t>Ophthal Plast Reconstr Surg. 2017 May/Jun;33(3S Suppl 1):S127-S129. doi: 10.1097/IOP.0000000000000588.</t>
  </si>
  <si>
    <t>IEEE J Biomed Health Inform. 2017 Jan;21(1):193-200. doi: 10.1109/JBHI.2015.2498104. Epub 2015 Nov 5.</t>
  </si>
  <si>
    <t>Ophthal Plast Reconstr Surg. 2017 May/Jun;33(3S Suppl 1):S16-S17. doi: 10.1097/IOP.0000000000000584.</t>
  </si>
  <si>
    <t>Ophthal Plast Reconstr Surg. 2017 May/Jun;33(3S Suppl 1):S186-S188. doi: 10.1097/IOP.0000000000000585.</t>
  </si>
  <si>
    <t>Eye Contact Lens. 2017 Mar;43(2):e4-e6. doi: 10.1097/ICL.0000000000000193.</t>
  </si>
  <si>
    <t>Ophthal Plast Reconstr Surg. 2017 May/Jun;33(3S Suppl 1):S34-S38. doi: 10.1097/IOP.0000000000000581. Review.</t>
  </si>
  <si>
    <t>Ophthal Plast Reconstr Surg. 2017 May/Jun;33(3S Suppl 1):S99-S101. doi: 10.1097/IOP.0000000000000578.</t>
  </si>
  <si>
    <t>Ophthal Plast Reconstr Surg. 2017 May/Jun;33(3S Suppl 1):S125-S127. doi: 10.1097/IOP.0000000000000583.</t>
  </si>
  <si>
    <t>Clin Neuroradiol. 2017 Jun;27(2):213-220. doi: 10.1007/s00062-015-0472-1. Epub 2015 Oct 19.</t>
  </si>
  <si>
    <t>IEEE J Biomed Health Inform. 2017 Jan;21(1):184-192. doi: 10.1109/JBHI.2015.2490798. Epub 2015 Oct 14.</t>
  </si>
  <si>
    <t>Curr Diabetes Rev. 2017;13(1):81-86. doi: 10.2174/1573399812666151012115355.</t>
  </si>
  <si>
    <t>J Tissue Eng Regen Med. 2017 Jun;11(6):1915-1924. doi: 10.1002/term.2089. Epub 2015 Oct 9.</t>
  </si>
  <si>
    <t>Eye Contact Lens. 2017 Jul;43(4):e13-e15. doi: 10.1097/ICL.0000000000000195.</t>
  </si>
  <si>
    <t>Ophthal Plast Reconstr Surg. 2017 May/Jun;33(3S Suppl 1):S68-S70. doi: 10.1097/IOP.0000000000000565.</t>
  </si>
  <si>
    <t>Ophthal Plast Reconstr Surg. 2017 May/Jun;33(3S Suppl 1):S38-S40. doi: 10.1097/IOP.0000000000000568.</t>
  </si>
  <si>
    <t>Ophthal Plast Reconstr Surg. 2017 May/Jun;33(3S Suppl 1):S40-S42. doi: 10.1097/IOP.0000000000000513.</t>
  </si>
  <si>
    <t>Am J Clin Oncol. 2018 Jan;41(1):100-106. doi: 10.1097/COC.0000000000000229.</t>
  </si>
  <si>
    <t>J Biomed Mater Res B Appl Biomater. 2017 Jan;105(1):211-221. doi: 10.1002/jbm.b.33525. Epub 2015 Sep 18. Review.</t>
  </si>
  <si>
    <t>Ophthal Plast Reconstr Surg. 2017 May/Jun;33(3S Suppl 1):S183-S185. doi: 10.1097/IOP.0000000000000556.</t>
  </si>
  <si>
    <t>Ophthal Plast Reconstr Surg. 2017 May/Jun;33(3S Suppl 1):S51-S52. doi: 10.1097/IOP.0000000000000555.</t>
  </si>
  <si>
    <t>Int J Rheum Dis. 2017 Feb;20(2):269-275. doi: 10.1111/1756-185X.12626. Epub 2015 Sep 9.</t>
  </si>
  <si>
    <t>Semin Ophthalmol. 2017;32(3):309-315. doi: 10.3109/08820538.2015.1072222. Epub 2015 Sep 4.</t>
  </si>
  <si>
    <t>Semin Ophthalmol. 2017;32(3):281-284. doi: 10.3109/08820538.2015.1068341. Epub 2015 Sep 4.</t>
  </si>
  <si>
    <t>Ophthal Plast Reconstr Surg. 2017 May/Jun;33(3S Suppl 1):S21-S22. doi: 10.1097/IOP.0000000000000546.</t>
  </si>
  <si>
    <t>Eye Contact Lens. 2017 May;43(3):e7-e9. doi: 10.1097/ICL.0000000000000187.</t>
  </si>
  <si>
    <t>Semin Ophthalmol. 2017;32(3):291-296. doi: 10.3109/08820538.2015.1068343. Epub 2015 Aug 26.</t>
  </si>
  <si>
    <t>Semin Ophthalmol. 2017;32(2):228-236. doi: 10.3109/08820538.2015.1053620. Epub 2015 Aug 20. Review.</t>
  </si>
  <si>
    <t>Semin Ophthalmol. 2017;32(2):204-209. doi: 10.3109/08820538.2015.1053623. Epub 2015 Aug 20.</t>
  </si>
  <si>
    <t>Semin Ophthalmol. 2017;32(2):223-227. doi: 10.3109/08820538.2015.1053626. Epub 2015 Aug 20.</t>
  </si>
  <si>
    <t>Semin Ophthalmol. 2017;32(2):210-215. doi: 10.3109/08820538.2015.1053624. Epub 2015 Aug 20.</t>
  </si>
  <si>
    <t>Ophthal Plast Reconstr Surg. 2017 May/Jun;33(3S Suppl 1):S124-S125. doi: 10.1097/IOP.0000000000000542.</t>
  </si>
  <si>
    <t>Int J Rheum Dis. 2017 Jan;20(1):103-108. doi: 10.1111/1756-185X.12732. Epub 2015 Aug 18.</t>
  </si>
  <si>
    <t>Semin Ophthalmol. 2017;32(2):198-203. doi: 10.3109/08820538.2015.1053622. Epub 2015 Aug 13.</t>
  </si>
  <si>
    <t>Ophthal Plast Reconstr Surg. 2017 May/Jun;33(3S Suppl 1):S23-S24. doi: 10.1097/IOP.0000000000000538.</t>
  </si>
  <si>
    <t>Ophthal Plast Reconstr Surg. 2017 May/Jun;33(3S Suppl 1):S6-S9. doi: 10.1097/IOP.0000000000000534.</t>
  </si>
  <si>
    <t>Ophthal Plast Reconstr Surg. 2017 May/Jun;33(3S Suppl 1):S94-S96. doi: 10.1097/IOP.0000000000000536.</t>
  </si>
  <si>
    <t>Ophthal Plast Reconstr Surg. 2017 May/Jun;33(3S Suppl 1):S151-S152. doi: 10.1097/IOP.0000000000000532.</t>
  </si>
  <si>
    <t>Ophthal Plast Reconstr Surg. 2017 May/Jun;33(3S Suppl 1):S92-S94. doi: 10.1097/IOP.0000000000000533.</t>
  </si>
  <si>
    <t>Eye Contact Lens. 2017 Jan;43(1):e1-e3. doi: 10.1097/ICL.0000000000000178.</t>
  </si>
  <si>
    <t>Gerontologist. 2017 Apr 1;57(2):171-178. doi: 10.1093/geront/gnv105.</t>
  </si>
  <si>
    <t>Vascul Pharmacol. 2017 May;92:6-15. doi: 10.1016/j.vph.2015.07.003. Epub 2015 Jul 18. Review.</t>
  </si>
  <si>
    <t>Int J Rheum Dis. 2017 Feb;20(2):225-230. doi: 10.1111/1756-185X.12688. Epub 2015 Jul 14. Review.</t>
  </si>
  <si>
    <t>Ophthal Plast Reconstr Surg. 2017 May/Jun;33(3S Suppl 1):S121-S124. doi: 10.1097/IOP.0000000000000528.</t>
  </si>
  <si>
    <t>Ophthal Plast Reconstr Surg. 2017 May/Jun;33(3S Suppl 1):S33-S34. doi: 10.1097/IOP.0000000000000525.</t>
  </si>
  <si>
    <t>Semin Ophthalmol. 2017;32(2):177-181. doi: 10.3109/08820538.2015.1045301.</t>
  </si>
  <si>
    <t>Semin Ophthalmol. 2017;32(2):251-252. doi: 10.3109/08820538.2015.1045153. Epub 2015 Jul 10.</t>
  </si>
  <si>
    <t>Ophthal Plast Reconstr Surg. 2017 May/Jun;33(3S Suppl 1):S158-S160. doi: 10.1097/IOP.0000000000000475.</t>
  </si>
  <si>
    <t>Semin Ophthalmol. 2017;32(2):253-256. doi: 10.3109/08820538.2015.1046558. Epub 2015 Jul 8.</t>
  </si>
  <si>
    <t>Semin Ophthalmol. 2017;32(2):182-184. doi: 10.3109/08820538.2015.1045302. Epub 2015 Jul 8.</t>
  </si>
  <si>
    <t>Semin Ophthalmol. 2017;32(2):163-171. doi: 10.3109/08820538.2015.1045151. Epub 2015 Jul 8.</t>
  </si>
  <si>
    <t>Semin Ophthalmol. 2017;32(2):172-176. doi: 10.3109/08820538.2015.1045152. Epub 2015 Jul 6.</t>
  </si>
  <si>
    <t>Semin Ophthalmol. 2017;32(2):237-250. doi: 10.3109/08820538.2015.1045150. Epub 2015 Jul 6. Review.</t>
  </si>
  <si>
    <t>Semin Ophthalmol. 2017;32(2):191-197. doi: 10.3109/08820538.2015.1047959. Epub 2015 Jul 6.</t>
  </si>
  <si>
    <t>Semin Ophthalmol. 2017;32(2):185-190. doi: 10.3109/08820538.2015.1046557. Epub 2015 Jul 6.</t>
  </si>
  <si>
    <t>Int J Rheum Dis. 2017 Jan;20(1):97-102. doi: 10.1111/1756-185X.12633. Epub 2015 Jun 25.</t>
  </si>
  <si>
    <t>Ophthal Plast Reconstr Surg. 2017 May/Jun;33(3S Suppl 1):S155-S158. doi: 10.1097/IOP.0000000000000509.</t>
  </si>
  <si>
    <t>Ophthal Plast Reconstr Surg. 2017 May/Jun;33(3S Suppl 1):S66-S68. doi: 10.1097/IOP.0000000000000514.</t>
  </si>
  <si>
    <t>Ophthal Plast Reconstr Surg. 2017 May/Jun;33(3S Suppl 1):S91-S92. doi: 10.1097/IOP.0000000000000499.</t>
  </si>
  <si>
    <t>Ophthal Plast Reconstr Surg. 2017 May/Jun;33(3S Suppl 1):S63-S66. doi: 10.1097/IOP.0000000000000493.</t>
  </si>
  <si>
    <t>Ophthal Plast Reconstr Surg. 2017 May/Jun;33(3S Suppl 1):S45-S47. doi: 10.1097/IOP.0000000000000480.</t>
  </si>
  <si>
    <t>Ophthal Plast Reconstr Surg. 2017 May/Jun;33(3S Suppl 1):S47-S49. doi: 10.1097/IOP.0000000000000503.</t>
  </si>
  <si>
    <t>Ophthal Plast Reconstr Surg. 2017 May/Jun;33(3S Suppl 1):S49-S51. doi: 10.1097/IOP.0000000000000492.</t>
  </si>
  <si>
    <t>Ophthal Plast Reconstr Surg. 2017 May/Jun;33(3S Suppl 1):S61-S63. doi: 10.1097/IOP.0000000000000496. Review.</t>
  </si>
  <si>
    <t>Ophthal Plast Reconstr Surg. 2017 May/Jun;33(3S Suppl 1):S9-S11. doi: 10.1097/IOP.0000000000000487.</t>
  </si>
  <si>
    <t>Ophthal Plast Reconstr Surg. 2017 May/Jun;33(3S Suppl 1):S18-S21. doi: 10.1097/IOP.0000000000000478.</t>
  </si>
  <si>
    <t>Ophthal Plast Reconstr Surg. 2017 May/Jun;33(3S Suppl 1):S31-S33. doi: 10.1097/IOP.0000000000000476.</t>
  </si>
  <si>
    <t>Ophthal Plast Reconstr Surg. 2017 May/Jun;33(3S Suppl 1):S140-S143. doi: 10.1097/IOP.0000000000000477.</t>
  </si>
  <si>
    <t>Ophthal Plast Reconstr Surg. 2017 May/Jun;33(3S Suppl 1):S89-S91. doi: 10.1097/IOP.0000000000000469.</t>
  </si>
  <si>
    <t>Ophthal Plast Reconstr Surg. 2017 May/Jun;33(3S Suppl 1):S1-S2. doi: 10.1097/IOP.0000000000000464.</t>
  </si>
  <si>
    <t>Ophthal Plast Reconstr Surg. 2017 Jan/Feb;33(1):e21-e23. doi: 10.1097/IOP.0000000000000432.</t>
  </si>
  <si>
    <t>Ophthal Plast Reconstr Surg. 2017 May/Jun;33(3S Suppl 1):S118-S120. doi: 10.1097/IOP.0000000000000442.</t>
  </si>
  <si>
    <t>Ophthal Plast Reconstr Surg. 2017 May/Jun;33(3S Suppl 1):S146-S148. doi: 10.1097/IOP.0000000000000466.</t>
  </si>
  <si>
    <t>Ophthal Plast Reconstr Surg. 2017 May/Jun;33(3S Suppl 1):S73-S75. doi: 10.1097/IOP.0000000000000450.</t>
  </si>
  <si>
    <t>Ophthal Plast Reconstr Surg. 2017 May/Jun;33(3S Suppl 1):S148-S151. doi: 10.1097/IOP.0000000000000448.</t>
  </si>
  <si>
    <t>Ophthal Plast Reconstr Surg. 2017 May/Jun;33(3S Suppl 1):S42-S45. doi: 10.1097/IOP.0000000000000441.</t>
  </si>
  <si>
    <t>Ophthal Plast Reconstr Surg. 2017 Jan/Feb;33(1):e13-e16. doi: 10.1097/IOP.0000000000000377.</t>
  </si>
  <si>
    <t>Semin Ophthalmol. 2017;32(2):153-156. doi: 10.3109/08820538.2015.1009559. Epub 2015 Mar 9.</t>
  </si>
  <si>
    <t>Semin Ophthalmol. 2017;32(2):157-162. doi: 10.3109/08820538.2015.1011342. Epub 2015 Feb 27.</t>
  </si>
  <si>
    <t>Ophthal Plast Reconstr Surg. 2017 Jan/Feb;33(1):e23-e26. doi: 10.1097/IOP.0000000000000435.</t>
  </si>
  <si>
    <t>Ophthal Plast Reconstr Surg. 2017 Jan/Feb;33(1):e16-e18. doi: 10.1097/IOP.0000000000000422.</t>
  </si>
  <si>
    <t>Ophthal Plast Reconstr Surg. 2017 Jan/Feb;33(1):e20-e21. doi: 10.1097/IOP.0000000000000416.</t>
  </si>
  <si>
    <t>Ophthal Plast Reconstr Surg. 2017 Jan/Feb;33(1):e18-e20. doi: 10.1097/IOP.0000000000000419.</t>
  </si>
  <si>
    <t>Ophthal Plast Reconstr Surg. 2017 Jan/Feb;33(1):e10-e13. doi: 10.1097/IOP.0000000000000376.</t>
  </si>
  <si>
    <t>Ophthal Plast Reconstr Surg. 2017 Jan/Feb;33(1):e7-e10. doi: 10.1097/IOP.0000000000000362.</t>
  </si>
  <si>
    <t>Ophthal Plast Reconstr Surg. 2017 Jan/Feb;33(1):e1-e4. doi: 10.1097/IOP.0000000000000358.</t>
  </si>
  <si>
    <t>Ophthal Plast Reconstr Surg. 2017 Jan/Feb;33(1):e4-e7. doi: 10.1097/IOP.0000000000000360.</t>
  </si>
  <si>
    <t>Mod Rheumatol. 2017 Jan;27(1):169-173. doi: 10.3109/14397595.2014.964388. Epub 2014 Nov 10.</t>
  </si>
  <si>
    <t>Turk Neurosurg. 2017;27(1):151-154. doi: 10.5137/1019-5149.JTN.12015-14.1.</t>
  </si>
  <si>
    <t>Asian J Surg. 2017 Apr;40(2):158-162. doi: 10.1016/j.asjsur.2013.09.011. Epub 2013 Nov 6.</t>
  </si>
  <si>
    <t>Int J Syst Evol Microbiol</t>
  </si>
  <si>
    <t>Nat Commun</t>
  </si>
  <si>
    <t>Digit J Ophthalmol</t>
  </si>
  <si>
    <t>Appl Opt</t>
  </si>
  <si>
    <t>R I Med J (2013)</t>
  </si>
  <si>
    <t>W V Med J</t>
  </si>
  <si>
    <t>Acta Gastroenterol Belg</t>
  </si>
  <si>
    <t>Issue Brief Health Policy Track Serv</t>
  </si>
  <si>
    <t>Vojnosanit Pregl</t>
  </si>
  <si>
    <t>Crit Rev Anal Chem</t>
  </si>
  <si>
    <t>Korean J Parasitol</t>
  </si>
  <si>
    <t>Ann Parasitol</t>
  </si>
  <si>
    <t>J Med Internet Res</t>
  </si>
  <si>
    <t>Postgrad Med</t>
  </si>
  <si>
    <t>Stem Cell Res</t>
  </si>
  <si>
    <t>DNA Cell Biol</t>
  </si>
  <si>
    <t>BMC Dermatol</t>
  </si>
  <si>
    <t>Sci Data</t>
  </si>
  <si>
    <t>Int J Clin Pharmacol Ther</t>
  </si>
  <si>
    <t>Duodecim</t>
  </si>
  <si>
    <t>Nat Neurosci</t>
  </si>
  <si>
    <t>Biomark Med</t>
  </si>
  <si>
    <t>J Surg Res</t>
  </si>
  <si>
    <t>Mol Genet Genomic Med</t>
  </si>
  <si>
    <t>Turk J Pediatr</t>
  </si>
  <si>
    <t>Physiol Rev</t>
  </si>
  <si>
    <t>Aging (Albany NY)</t>
  </si>
  <si>
    <t>Environ Health Prev Med</t>
  </si>
  <si>
    <t>J Bras Pneumol</t>
  </si>
  <si>
    <t>Ann Intern Med</t>
  </si>
  <si>
    <t>Ann Emerg Med</t>
  </si>
  <si>
    <t>Can J Public Health</t>
  </si>
  <si>
    <t>Acta Clin Croat</t>
  </si>
  <si>
    <t>Toxicol Lett</t>
  </si>
  <si>
    <t>Fed Regist</t>
  </si>
  <si>
    <t>Arch Med Res</t>
  </si>
  <si>
    <t>Ophthalmic Genet</t>
  </si>
  <si>
    <t>Hum Brain Mapp</t>
  </si>
  <si>
    <t>Ann Afr Med</t>
  </si>
  <si>
    <t>Afr Health Sci</t>
  </si>
  <si>
    <t>Phys Med</t>
  </si>
  <si>
    <t>J Vis Exp</t>
  </si>
  <si>
    <t>Br J Dermatol</t>
  </si>
  <si>
    <t>Clin Ter</t>
  </si>
  <si>
    <t>Afr J Prim Health Care Fam Med</t>
  </si>
  <si>
    <t>Pediatr Hematol Oncol</t>
  </si>
  <si>
    <t>J Med Food</t>
  </si>
  <si>
    <t>Behav Brain Res</t>
  </si>
  <si>
    <t>Adv Healthc Mater</t>
  </si>
  <si>
    <t>Acta Biomater</t>
  </si>
  <si>
    <t>Sleep</t>
  </si>
  <si>
    <t>J Med Entomol</t>
  </si>
  <si>
    <t>J Ocul Pharmacol Ther</t>
  </si>
  <si>
    <t>J Emerg Med</t>
  </si>
  <si>
    <t>J Biochem</t>
  </si>
  <si>
    <t>Psychiatr Pol</t>
  </si>
  <si>
    <t>Genet Sel Evol</t>
  </si>
  <si>
    <t>Tremor Other Hyperkinet Mov (N Y)</t>
  </si>
  <si>
    <t>Exp Parasitol</t>
  </si>
  <si>
    <t>BMC Public Health</t>
  </si>
  <si>
    <t>Epigenomics</t>
  </si>
  <si>
    <t>Cold Spring Harb Mol Case Stud</t>
  </si>
  <si>
    <t>Opt Lett</t>
  </si>
  <si>
    <t>Malawi Med J</t>
  </si>
  <si>
    <t>Biocontrol Sci</t>
  </si>
  <si>
    <t>J Natl Cancer Inst</t>
  </si>
  <si>
    <t>Mol Biol Rep</t>
  </si>
  <si>
    <t>J Cancer Surviv</t>
  </si>
  <si>
    <t>Environ Pollut</t>
  </si>
  <si>
    <t>Curr Diab Rep</t>
  </si>
  <si>
    <t>Annu Rev Vis Sci</t>
  </si>
  <si>
    <t>Strabismus</t>
  </si>
  <si>
    <t>Biomed Instrum Technol</t>
  </si>
  <si>
    <t>J Travel Med</t>
  </si>
  <si>
    <t>Front Biosci (Schol Ed)</t>
  </si>
  <si>
    <t>Chem Commun (Camb)</t>
  </si>
  <si>
    <t>Curr Cardiol Rep</t>
  </si>
  <si>
    <t>Cogn Behav Neurol</t>
  </si>
  <si>
    <t>Prague Med Rep</t>
  </si>
  <si>
    <t>Clin Dermatol</t>
  </si>
  <si>
    <t>Cell Mol Life Sci</t>
  </si>
  <si>
    <t>Am Orthopt J</t>
  </si>
  <si>
    <t>Nurs Sci Q</t>
  </si>
  <si>
    <t>Acta Psychiatr Scand</t>
  </si>
  <si>
    <t>Environ Health Perspect</t>
  </si>
  <si>
    <t>Cancer Treat Rev</t>
  </si>
  <si>
    <t>Strahlenther Onkol</t>
  </si>
  <si>
    <t>J Cardiothorac Surg</t>
  </si>
  <si>
    <t>Vet Anaesth Analg</t>
  </si>
  <si>
    <t>Cell Mol Biol Lett</t>
  </si>
  <si>
    <t>Proteomics</t>
  </si>
  <si>
    <t>Nat Cell Biol</t>
  </si>
  <si>
    <t>Clin Ther</t>
  </si>
  <si>
    <t>Biomed Microdevices</t>
  </si>
  <si>
    <t>Parasite Immunol</t>
  </si>
  <si>
    <t>Trends Cogn Sci</t>
  </si>
  <si>
    <t>Crit Care Med</t>
  </si>
  <si>
    <t>Hum Gene Ther Methods</t>
  </si>
  <si>
    <t>Auton Neurosci</t>
  </si>
  <si>
    <t>Acta Psychol (Amst)</t>
  </si>
  <si>
    <t>BMJ Open</t>
  </si>
  <si>
    <t>J Med Eng Technol</t>
  </si>
  <si>
    <t>Lancet Glob Health</t>
  </si>
  <si>
    <t>Diagn Pathol</t>
  </si>
  <si>
    <t>Anim Sci J</t>
  </si>
  <si>
    <t>Diabetes Care</t>
  </si>
  <si>
    <t>Am J Med Genet B Neuropsychiatr Genet</t>
  </si>
  <si>
    <t>BMC Psychiatry</t>
  </si>
  <si>
    <t>Curr Med Chem</t>
  </si>
  <si>
    <t>Eur J Protistol</t>
  </si>
  <si>
    <t>J Med Screen</t>
  </si>
  <si>
    <t>Dev Cogn Neurosci</t>
  </si>
  <si>
    <t>BMC Geriatr</t>
  </si>
  <si>
    <t>J Wildl Dis</t>
  </si>
  <si>
    <t>Trends Biotechnol</t>
  </si>
  <si>
    <t>Top Companion Anim Med</t>
  </si>
  <si>
    <t>Acta Neuropathol Commun</t>
  </si>
  <si>
    <t>J Geriatr Psychiatry Neurol</t>
  </si>
  <si>
    <t>J Clin Gastroenterol</t>
  </si>
  <si>
    <t>BMC Cardiovasc Disord</t>
  </si>
  <si>
    <t>BMC Bioinformatics</t>
  </si>
  <si>
    <t>Radiat Environ Biophys</t>
  </si>
  <si>
    <t>Radiology</t>
  </si>
  <si>
    <t>Nucl Med Commun</t>
  </si>
  <si>
    <t>BMC Health Serv Res</t>
  </si>
  <si>
    <t>Headache</t>
  </si>
  <si>
    <t>Neuroradiology</t>
  </si>
  <si>
    <t>Cell Rep</t>
  </si>
  <si>
    <t>Biosci Rep</t>
  </si>
  <si>
    <t>BMC Cancer</t>
  </si>
  <si>
    <t>J Dent Res</t>
  </si>
  <si>
    <t>Endokrynol Pol</t>
  </si>
  <si>
    <t>Clin Invest Med</t>
  </si>
  <si>
    <t>J Mech Behav Biomed Mater</t>
  </si>
  <si>
    <t>J Transl Med</t>
  </si>
  <si>
    <t>Biomed Eng Online</t>
  </si>
  <si>
    <t>Eur J Neurol</t>
  </si>
  <si>
    <t>Epilepsy Behav</t>
  </si>
  <si>
    <t>Gait Posture</t>
  </si>
  <si>
    <t>Indian J Pathol Microbiol</t>
  </si>
  <si>
    <t>Eur J Med Res</t>
  </si>
  <si>
    <t>Workplace Health Saf</t>
  </si>
  <si>
    <t>Emerg Infect Dis</t>
  </si>
  <si>
    <t>J Vet Med Sci</t>
  </si>
  <si>
    <t>Cell Death Differ</t>
  </si>
  <si>
    <t>Curr Opin Pulm Med</t>
  </si>
  <si>
    <t>Future Cardiol</t>
  </si>
  <si>
    <t>Clin Cancer Res</t>
  </si>
  <si>
    <t>J Biomech Eng</t>
  </si>
  <si>
    <t>Mol Biol Cell</t>
  </si>
  <si>
    <t>Eur J Epidemiol</t>
  </si>
  <si>
    <t>J Glob Health</t>
  </si>
  <si>
    <t>Trends Pharmacol Sci</t>
  </si>
  <si>
    <t>Acta Med Acad</t>
  </si>
  <si>
    <t>Nutr Diabetes</t>
  </si>
  <si>
    <t>Physiol Meas</t>
  </si>
  <si>
    <t>Int J Hyg Environ Health</t>
  </si>
  <si>
    <t>J Coll Physicians Surg Pak</t>
  </si>
  <si>
    <t>AIDS</t>
  </si>
  <si>
    <t>J Huazhong Univ Sci Technolog Med Sci</t>
  </si>
  <si>
    <t>Stem Cell Res Ther</t>
  </si>
  <si>
    <t>Bull Hosp Jt Dis (2013)</t>
  </si>
  <si>
    <t>Ann Saudi Med</t>
  </si>
  <si>
    <t>Arthritis Res Ther</t>
  </si>
  <si>
    <t>Chem Phys Lipids</t>
  </si>
  <si>
    <t>Eur J Nucl Med Mol Imaging</t>
  </si>
  <si>
    <t>Cell Death Dis</t>
  </si>
  <si>
    <t>Cytokine</t>
  </si>
  <si>
    <t>Adapt Phys Activ Q</t>
  </si>
  <si>
    <t>Int J Rheum Dis</t>
  </si>
  <si>
    <t>Soc Psychiatry Psychiatr Epidemiol</t>
  </si>
  <si>
    <t>Neuromuscul Disord</t>
  </si>
  <si>
    <t>Stem Cell Reports</t>
  </si>
  <si>
    <t>Pathol Res Pract</t>
  </si>
  <si>
    <t>Psychiatry Res</t>
  </si>
  <si>
    <t>Jpn J Radiol</t>
  </si>
  <si>
    <t>Glia</t>
  </si>
  <si>
    <t>J Pharm Biomed Anal</t>
  </si>
  <si>
    <t>G3 (Bethesda)</t>
  </si>
  <si>
    <t>Expert Rev Proteomics</t>
  </si>
  <si>
    <t>Immunopharmacol Immunotoxicol</t>
  </si>
  <si>
    <t>Theranostics</t>
  </si>
  <si>
    <t>Int J Biol Sci</t>
  </si>
  <si>
    <t>Brain Res Bull</t>
  </si>
  <si>
    <t>Appl Environ Microbiol</t>
  </si>
  <si>
    <t>Nat Rev Endocrinol</t>
  </si>
  <si>
    <t>Methods Mol Biol</t>
  </si>
  <si>
    <t>Rom J Morphol Embryol</t>
  </si>
  <si>
    <t>Adv Med Sci</t>
  </si>
  <si>
    <t>Curr Oncol Rep</t>
  </si>
  <si>
    <t>Ir J Med Sci</t>
  </si>
  <si>
    <t>Mol Cell Endocrinol</t>
  </si>
  <si>
    <t>IEEE Trans Med Imaging</t>
  </si>
  <si>
    <t>Sex Transm Dis</t>
  </si>
  <si>
    <t>J Immunother</t>
  </si>
  <si>
    <t>AJNR Am J Neuroradiol</t>
  </si>
  <si>
    <t>Eur J Vasc Endovasc Surg</t>
  </si>
  <si>
    <t>Orphanet J Rare Dis</t>
  </si>
  <si>
    <t>Eur J Neurosci</t>
  </si>
  <si>
    <t>Cutis</t>
  </si>
  <si>
    <t>Am J Rhinol Allergy</t>
  </si>
  <si>
    <t>Radiat Oncol</t>
  </si>
  <si>
    <t>Chem Biol Drug Des</t>
  </si>
  <si>
    <t>Ear Nose Throat J</t>
  </si>
  <si>
    <t>J Microbiol Methods</t>
  </si>
  <si>
    <t>Int J Biochem Cell Biol</t>
  </si>
  <si>
    <t>J Theor Biol</t>
  </si>
  <si>
    <t>Pediatr Neurol</t>
  </si>
  <si>
    <t>Psychol Serv</t>
  </si>
  <si>
    <t>Bull World Health Organ</t>
  </si>
  <si>
    <t>J Nucl Med Technol</t>
  </si>
  <si>
    <t>Mol Pharm</t>
  </si>
  <si>
    <t>Diab Vasc Dis Res</t>
  </si>
  <si>
    <t>Australas Phys Eng Sci Med</t>
  </si>
  <si>
    <t>Mol Vis</t>
  </si>
  <si>
    <t>Hum Vaccin Immunother</t>
  </si>
  <si>
    <t>J Clin Lipidol</t>
  </si>
  <si>
    <t>Transplant Proc</t>
  </si>
  <si>
    <t>Isr Med Assoc J</t>
  </si>
  <si>
    <t>Ultrasound Med Biol</t>
  </si>
  <si>
    <t>Sleep Med</t>
  </si>
  <si>
    <t>J Peripher Nerv Syst</t>
  </si>
  <si>
    <t>Sci Transl Med</t>
  </si>
  <si>
    <t>J Med Genet</t>
  </si>
  <si>
    <t>Neuroimmunomodulation</t>
  </si>
  <si>
    <t>Med Ultrason</t>
  </si>
  <si>
    <t>Acta Vet Scand</t>
  </si>
  <si>
    <t>Mol Neurodegener</t>
  </si>
  <si>
    <t>Opt Express</t>
  </si>
  <si>
    <t>West J Emerg Med</t>
  </si>
  <si>
    <t>NPJ Prim Care Respir Med</t>
  </si>
  <si>
    <t>Folia Neuropathol</t>
  </si>
  <si>
    <t>Pediatr Rheumatol Online J</t>
  </si>
  <si>
    <t>Fetal Pediatr Pathol</t>
  </si>
  <si>
    <t>Pathol Int</t>
  </si>
  <si>
    <t>Paediatr Anaesth</t>
  </si>
  <si>
    <t>Immunol Invest</t>
  </si>
  <si>
    <t>Breastfeed Med</t>
  </si>
  <si>
    <t>J Parkinsons Dis</t>
  </si>
  <si>
    <t>J Alzheimers Dis</t>
  </si>
  <si>
    <t>J Cell Biochem</t>
  </si>
  <si>
    <t>Mamm Genome</t>
  </si>
  <si>
    <t>Integr Biol (Camb)</t>
  </si>
  <si>
    <t>Stat Med</t>
  </si>
  <si>
    <t>Prim Care Diabetes</t>
  </si>
  <si>
    <t>Child Care Health Dev</t>
  </si>
  <si>
    <t>J Autoimmun</t>
  </si>
  <si>
    <t>Rheum Dis Clin North Am</t>
  </si>
  <si>
    <t>Arch Gynecol Obstet</t>
  </si>
  <si>
    <t>J Infect Chemother</t>
  </si>
  <si>
    <t>Ital J Pediatr</t>
  </si>
  <si>
    <t>Trials</t>
  </si>
  <si>
    <t>Neurosurgery</t>
  </si>
  <si>
    <t>J Vestib Res</t>
  </si>
  <si>
    <t>Clin Trials</t>
  </si>
  <si>
    <t>J Vet Intern Med</t>
  </si>
  <si>
    <t>Curr Rheumatol Rep</t>
  </si>
  <si>
    <t>Int J Clin Pharm</t>
  </si>
  <si>
    <t>Rev Neurol (Paris)</t>
  </si>
  <si>
    <t>Pract Radiat Oncol</t>
  </si>
  <si>
    <t>Neurocase</t>
  </si>
  <si>
    <t>Antioxid Redox Signal</t>
  </si>
  <si>
    <t>J Med Invest</t>
  </si>
  <si>
    <t>Discov Med</t>
  </si>
  <si>
    <t>J Dual Diagn</t>
  </si>
  <si>
    <t>Digestion</t>
  </si>
  <si>
    <t>J Rheumatol</t>
  </si>
  <si>
    <t>J Diabetes Complications</t>
  </si>
  <si>
    <t>Metab Brain Dis</t>
  </si>
  <si>
    <t>Mol Cells</t>
  </si>
  <si>
    <t>Qual Life Res</t>
  </si>
  <si>
    <t>Clin Microbiol Rev</t>
  </si>
  <si>
    <t>Wounds</t>
  </si>
  <si>
    <t>Comput Biol Med</t>
  </si>
  <si>
    <t>Ageing Res Rev</t>
  </si>
  <si>
    <t>Clin Drug Investig</t>
  </si>
  <si>
    <t>Neurobiol Learn Mem</t>
  </si>
  <si>
    <t>J Craniomaxillofac Surg</t>
  </si>
  <si>
    <t>Eur Spine J</t>
  </si>
  <si>
    <t>Curr Probl Diagn Radiol</t>
  </si>
  <si>
    <t>Restor Neurol Neurosci</t>
  </si>
  <si>
    <t>Viral Immunol</t>
  </si>
  <si>
    <t>J Dtsch Dermatol Ges</t>
  </si>
  <si>
    <t>Vox Sang</t>
  </si>
  <si>
    <t>J Chin Med Assoc</t>
  </si>
  <si>
    <t>Inflamm Bowel Dis</t>
  </si>
  <si>
    <t>Stereotact Funct Neurosurg</t>
  </si>
  <si>
    <t>Oral Health Prev Dent</t>
  </si>
  <si>
    <t>Equine Vet J</t>
  </si>
  <si>
    <t>Skeletal Radiol</t>
  </si>
  <si>
    <t>J Am Heart Assoc</t>
  </si>
  <si>
    <t>Curr Opin Pediatr</t>
  </si>
  <si>
    <t>J Dermatolog Treat</t>
  </si>
  <si>
    <t>Curr Opin Neurol</t>
  </si>
  <si>
    <t>J Neonatal Perinatal Med</t>
  </si>
  <si>
    <t>J Drugs Dermatol</t>
  </si>
  <si>
    <t>Ulster Med J</t>
  </si>
  <si>
    <t>Pediatr Dermatol</t>
  </si>
  <si>
    <t>BMC Pediatr</t>
  </si>
  <si>
    <t>Mil Med</t>
  </si>
  <si>
    <t>Int J Comput Assist Radiol Surg</t>
  </si>
  <si>
    <t>Biomech Model Mechanobiol</t>
  </si>
  <si>
    <t>Hum Resour Health</t>
  </si>
  <si>
    <t>BMC Pregnancy Childbirth</t>
  </si>
  <si>
    <t>Neuropsychology</t>
  </si>
  <si>
    <t>Int J Cardiol</t>
  </si>
  <si>
    <t>Travel Med Infect Dis</t>
  </si>
  <si>
    <t>Clin Lymphoma Myeloma Leuk</t>
  </si>
  <si>
    <t>Clin Chim Acta</t>
  </si>
  <si>
    <t>Oral Surg Oral Med Oral Pathol Oral Radiol</t>
  </si>
  <si>
    <t>J Proteome Res</t>
  </si>
  <si>
    <t>Clin Neuropharmacol</t>
  </si>
  <si>
    <t>Autoimmunity</t>
  </si>
  <si>
    <t>Parasitology</t>
  </si>
  <si>
    <t>Braz J Med Biol Res</t>
  </si>
  <si>
    <t>Neuroreport</t>
  </si>
  <si>
    <t>Hum Mutat</t>
  </si>
  <si>
    <t>Cogn Affect Behav Neurosci</t>
  </si>
  <si>
    <t>J Diabetes Sci Technol</t>
  </si>
  <si>
    <t>Eur J Pharm Sci</t>
  </si>
  <si>
    <t>Hear Res</t>
  </si>
  <si>
    <t>Dis Model Mech</t>
  </si>
  <si>
    <t>J Neurooncol</t>
  </si>
  <si>
    <t>J Radiol Prot</t>
  </si>
  <si>
    <t>Xenotransplantation</t>
  </si>
  <si>
    <t>Respir Care</t>
  </si>
  <si>
    <t>Philos Trans R Soc Lond B Biol Sci</t>
  </si>
  <si>
    <t>Adv Biol Regul</t>
  </si>
  <si>
    <t>Int J Dev Neurosci</t>
  </si>
  <si>
    <t>Anat Rec (Hoboken)</t>
  </si>
  <si>
    <t>Handb Exp Pharmacol</t>
  </si>
  <si>
    <t>Aesthetic Plast Surg</t>
  </si>
  <si>
    <t>J Proteomics</t>
  </si>
  <si>
    <t>ORL J Otorhinolaryngol Relat Spec</t>
  </si>
  <si>
    <t>Melanoma Res</t>
  </si>
  <si>
    <t>Sex Transm Infect</t>
  </si>
  <si>
    <t>Biomaterials</t>
  </si>
  <si>
    <t>Rev Assoc Med Bras (1992)</t>
  </si>
  <si>
    <t>Mol Cancer Res</t>
  </si>
  <si>
    <t>Trends Genet</t>
  </si>
  <si>
    <t>Bone Marrow Transplant</t>
  </si>
  <si>
    <t>Toxicol In Vitro</t>
  </si>
  <si>
    <t>Immunol Lett</t>
  </si>
  <si>
    <t>Cancer Med</t>
  </si>
  <si>
    <t>Genome Res</t>
  </si>
  <si>
    <t>Int J STD AIDS</t>
  </si>
  <si>
    <t>Int J Surg Pathol</t>
  </si>
  <si>
    <t>Z Rheumatol</t>
  </si>
  <si>
    <t>CNS Neurosci Ther</t>
  </si>
  <si>
    <t>Zebrafish</t>
  </si>
  <si>
    <t>Curr Opin Struct Biol</t>
  </si>
  <si>
    <t>Cell Transplant</t>
  </si>
  <si>
    <t>J Exp Psychol Hum Percept Perform</t>
  </si>
  <si>
    <t>Clin Lab</t>
  </si>
  <si>
    <t>J Artif Organs</t>
  </si>
  <si>
    <t>Vet Radiol Ultrasound</t>
  </si>
  <si>
    <t>Purinergic Signal</t>
  </si>
  <si>
    <t>J Allergy Clin Immunol Pract</t>
  </si>
  <si>
    <t>Early Hum Dev</t>
  </si>
  <si>
    <t>Head Neck</t>
  </si>
  <si>
    <t>Technol Cancer Res Treat</t>
  </si>
  <si>
    <t>Lasers Surg Med</t>
  </si>
  <si>
    <t>Int Urol Nephrol</t>
  </si>
  <si>
    <t>J Occup Environ Med</t>
  </si>
  <si>
    <t>Clin Perinatol</t>
  </si>
  <si>
    <t>Occup Ther Health Care</t>
  </si>
  <si>
    <t>J Neural Eng</t>
  </si>
  <si>
    <t>J Negat Results Biomed</t>
  </si>
  <si>
    <t>Immunol Res</t>
  </si>
  <si>
    <t>Clin J Am Soc Nephrol</t>
  </si>
  <si>
    <t>Pigment Cell Melanoma Res</t>
  </si>
  <si>
    <t>Transl Psychiatry</t>
  </si>
  <si>
    <t>Kidney Int</t>
  </si>
  <si>
    <t>J Dev Orig Health Dis</t>
  </si>
  <si>
    <t>Rural Remote Health</t>
  </si>
  <si>
    <t>Pharmacol Ther</t>
  </si>
  <si>
    <t>BMC Nephrol</t>
  </si>
  <si>
    <t>Chronobiol Int</t>
  </si>
  <si>
    <t>Curr Pharm Des</t>
  </si>
  <si>
    <t>Genet Med</t>
  </si>
  <si>
    <t>J Drug Target</t>
  </si>
  <si>
    <t>Acta Neurochir Suppl</t>
  </si>
  <si>
    <t>Neuroimage Clin</t>
  </si>
  <si>
    <t>IEEE J Biomed Health Inform</t>
  </si>
  <si>
    <t>J Nutr Biochem</t>
  </si>
  <si>
    <t>J AAPOS</t>
  </si>
  <si>
    <t>Clin J Sport Med</t>
  </si>
  <si>
    <t>J Neuromuscul Dis</t>
  </si>
  <si>
    <t>eNeuro</t>
  </si>
  <si>
    <t>Annu Rev Med</t>
  </si>
  <si>
    <t>Biomed Pap Med Fac Univ Palacky Olomouc Czech Repub</t>
  </si>
  <si>
    <t>Adv Nutr</t>
  </si>
  <si>
    <t>J Gene Med</t>
  </si>
  <si>
    <t>Math Biosci Eng</t>
  </si>
  <si>
    <t>Free Radic Biol Med</t>
  </si>
  <si>
    <t>Mol Aspects Med</t>
  </si>
  <si>
    <t>J Control Release</t>
  </si>
  <si>
    <t>J Mol Med (Berl)</t>
  </si>
  <si>
    <t>Clin Microbiol Infect</t>
  </si>
  <si>
    <t>J Clin Exp Neuropsychol</t>
  </si>
  <si>
    <t>Database (Oxford)</t>
  </si>
  <si>
    <t>J Thromb Haemost</t>
  </si>
  <si>
    <t>Arch Soc Esp Oftalmol</t>
  </si>
  <si>
    <t>Allergy</t>
  </si>
  <si>
    <t>Rev Endocr Metab Disord</t>
  </si>
  <si>
    <t>Invest New Drugs</t>
  </si>
  <si>
    <t>Br Med Bull</t>
  </si>
  <si>
    <t>Int J Stroke</t>
  </si>
  <si>
    <t>Cancer Epidemiol Biomarkers Prev</t>
  </si>
  <si>
    <t>Annu Rev Pharmacol Toxicol</t>
  </si>
  <si>
    <t>Hum Factors</t>
  </si>
  <si>
    <t>Neurogenetics</t>
  </si>
  <si>
    <t>J Investig Med</t>
  </si>
  <si>
    <t>J Am Osteopath Assoc</t>
  </si>
  <si>
    <t>Can J Aging</t>
  </si>
  <si>
    <t>Thyroid</t>
  </si>
  <si>
    <t>Neurosci Lett</t>
  </si>
  <si>
    <t>Arch Pediatr</t>
  </si>
  <si>
    <t>Semin Arthritis Rheum</t>
  </si>
  <si>
    <t>Neuro Oncol</t>
  </si>
  <si>
    <t>Heart Lung Circ</t>
  </si>
  <si>
    <t>Acad Pediatr</t>
  </si>
  <si>
    <t>Neuroimage</t>
  </si>
  <si>
    <t>J Perinatol</t>
  </si>
  <si>
    <t>J Biochem Mol Toxicol</t>
  </si>
  <si>
    <t>Telemed J E Health</t>
  </si>
  <si>
    <t>Gut</t>
  </si>
  <si>
    <t>Clin Transl Sci</t>
  </si>
  <si>
    <t>Ann Oncol</t>
  </si>
  <si>
    <t>Am J Perinatol</t>
  </si>
  <si>
    <t>Rev Port Pneumol (2006)</t>
  </si>
  <si>
    <t>Br J Pharmacol</t>
  </si>
  <si>
    <t>J Surg Educ</t>
  </si>
  <si>
    <t>Curr Pediatr Rev</t>
  </si>
  <si>
    <t>Cytokine Growth Factor Rev</t>
  </si>
  <si>
    <t>Clin Infect Dis</t>
  </si>
  <si>
    <t>Ther Drug Monit</t>
  </si>
  <si>
    <t>J ECT</t>
  </si>
  <si>
    <t>MAbs</t>
  </si>
  <si>
    <t>Stem Cell Rev</t>
  </si>
  <si>
    <t>Glycoconj J</t>
  </si>
  <si>
    <t>Surg Obes Relat Dis</t>
  </si>
  <si>
    <t>Diabet Med</t>
  </si>
  <si>
    <t>Patient Educ Couns</t>
  </si>
  <si>
    <t>Am J Otolaryngol</t>
  </si>
  <si>
    <t>Thorax</t>
  </si>
  <si>
    <t>Technol Health Care</t>
  </si>
  <si>
    <t>Clin Exp Dermatol</t>
  </si>
  <si>
    <t>J Burn Care Res</t>
  </si>
  <si>
    <t>Neurobiol Dis</t>
  </si>
  <si>
    <t>Clin Geriatr Med</t>
  </si>
  <si>
    <t>Ann Surg Oncol</t>
  </si>
  <si>
    <t>Drug Discov Today</t>
  </si>
  <si>
    <t>Int Forum Allergy Rhinol</t>
  </si>
  <si>
    <t>Br J Oral Maxillofac Surg</t>
  </si>
  <si>
    <t>J Magn Reson Imaging</t>
  </si>
  <si>
    <t>Ups J Med Sci</t>
  </si>
  <si>
    <t>Int Urogynecol J</t>
  </si>
  <si>
    <t>Pediatr Res</t>
  </si>
  <si>
    <t>Cytotherapy</t>
  </si>
  <si>
    <t>Dysphagia</t>
  </si>
  <si>
    <t>Pharmacol Res</t>
  </si>
  <si>
    <t>Curr Neurovasc Res</t>
  </si>
  <si>
    <t>J Neural Transm (Vienna)</t>
  </si>
  <si>
    <t>Front Biosci (Elite Ed)</t>
  </si>
  <si>
    <t>J Radiat Res</t>
  </si>
  <si>
    <t>Ann Med</t>
  </si>
  <si>
    <t>Adv Neonatal Care</t>
  </si>
  <si>
    <t>J Am Coll Nutr</t>
  </si>
  <si>
    <t>Jpn J Infect Dis</t>
  </si>
  <si>
    <t>Accid Anal Prev</t>
  </si>
  <si>
    <t>Pharmacoeconomics</t>
  </si>
  <si>
    <t>Apoptosis</t>
  </si>
  <si>
    <t>Menopause</t>
  </si>
  <si>
    <t>Matrix Biol</t>
  </si>
  <si>
    <t>Clin Otolaryngol</t>
  </si>
  <si>
    <t>Eur Ann Otorhinolaryngol Head Neck Dis</t>
  </si>
  <si>
    <t>Microcirculation</t>
  </si>
  <si>
    <t>Photodiagnosis Photodyn Ther</t>
  </si>
  <si>
    <t>Psychon Bull Rev</t>
  </si>
  <si>
    <t>Lung</t>
  </si>
  <si>
    <t>Vet Pathol</t>
  </si>
  <si>
    <t>Acta Neuropsychiatr</t>
  </si>
  <si>
    <t>Braz J Biol</t>
  </si>
  <si>
    <t>Obes Res Clin Pract</t>
  </si>
  <si>
    <t>Joint Bone Spine</t>
  </si>
  <si>
    <t>Curr Aging Sci</t>
  </si>
  <si>
    <t>Mol Diagn Ther</t>
  </si>
  <si>
    <t>J Cogn Neurosci</t>
  </si>
  <si>
    <t>Neonatology</t>
  </si>
  <si>
    <t>Oncol Res</t>
  </si>
  <si>
    <t>Clin J Pain</t>
  </si>
  <si>
    <t>Psychosomatics</t>
  </si>
  <si>
    <t>J Oral Pathol Med</t>
  </si>
  <si>
    <t>J Cosmet Dermatol</t>
  </si>
  <si>
    <t>Child Psychiatry Hum Dev</t>
  </si>
  <si>
    <t>Ear Hear</t>
  </si>
  <si>
    <t>J Biophotonics</t>
  </si>
  <si>
    <t>World J Pediatr Congenit Heart Surg</t>
  </si>
  <si>
    <t>Actas Dermosifiliogr</t>
  </si>
  <si>
    <t>Immunol Cell Biol</t>
  </si>
  <si>
    <t>Biomed Tech (Berl)</t>
  </si>
  <si>
    <t>Patient</t>
  </si>
  <si>
    <t>J Neurovirol</t>
  </si>
  <si>
    <t>J Biomol Struct Dyn</t>
  </si>
  <si>
    <t>J Hum Hypertens</t>
  </si>
  <si>
    <t>Obes Surg</t>
  </si>
  <si>
    <t>Indoor Air</t>
  </si>
  <si>
    <t>Am J Transplant</t>
  </si>
  <si>
    <t>J Helminthol</t>
  </si>
  <si>
    <t>Arch Bronconeumol</t>
  </si>
  <si>
    <t>Disabil Rehabil</t>
  </si>
  <si>
    <t>Chronic Illn</t>
  </si>
  <si>
    <t>RNA Biol</t>
  </si>
  <si>
    <t>Am J Reprod Immunol</t>
  </si>
  <si>
    <t>Top Stroke Rehabil</t>
  </si>
  <si>
    <t>Med Clin (Barc)</t>
  </si>
  <si>
    <t>Acta Otorrinolaringol Esp</t>
  </si>
  <si>
    <t>J Math Biol</t>
  </si>
  <si>
    <t>J Intellect Disabil Res</t>
  </si>
  <si>
    <t>Mitochondrial DNA A DNA Mapp Seq Anal</t>
  </si>
  <si>
    <t>Math Med Biol</t>
  </si>
  <si>
    <t>J Pediatr Gastroenterol Nutr</t>
  </si>
  <si>
    <t>Med Intensiva</t>
  </si>
  <si>
    <t>Mol Neurobiol</t>
  </si>
  <si>
    <t>Disabil Rehabil Assist Technol</t>
  </si>
  <si>
    <t>Pediatr Diabetes</t>
  </si>
  <si>
    <t>Nutr Neurosci</t>
  </si>
  <si>
    <t>Brain Imaging Behav</t>
  </si>
  <si>
    <t>Dev Sci</t>
  </si>
  <si>
    <t>Australas J Dermatol</t>
  </si>
  <si>
    <t>Health Soc Care Community</t>
  </si>
  <si>
    <t>Cereb Cortex</t>
  </si>
  <si>
    <t>Health Expect</t>
  </si>
  <si>
    <t>Clin Neuroradiol</t>
  </si>
  <si>
    <t>J Tissue Eng Regen Med</t>
  </si>
  <si>
    <t>Am J Clin Oncol</t>
  </si>
  <si>
    <t>J Biomed Mater Res B Appl Biomater</t>
  </si>
  <si>
    <t>Gerontologist</t>
  </si>
  <si>
    <t>Asian J Surg</t>
  </si>
  <si>
    <t xml:space="preserve">  Wint</t>
  </si>
  <si>
    <t>doi: 10.1136/bmj.k579</t>
  </si>
  <si>
    <t>doi: 10.1056/NEJMoa1712770</t>
  </si>
  <si>
    <t>doi: 10.1097/MD.0000000000009890</t>
  </si>
  <si>
    <t>doi: 10.1097/MD.0000000000010104</t>
  </si>
  <si>
    <t>doi: 10.1097/MD.0000000000010073</t>
  </si>
  <si>
    <t>doi: 10.1097/MD.0000000000009935</t>
  </si>
  <si>
    <t>doi: 10.1097/MD.0000000000010083</t>
  </si>
  <si>
    <t>doi: 10.1097/MD.0000000000010059</t>
  </si>
  <si>
    <t>doi: 10.1056/NEJMcp1702514</t>
  </si>
  <si>
    <t>doi: 10.1056/NEJMicm1712742</t>
  </si>
  <si>
    <t>doi: 10.1186/s12886-018-0737-y</t>
  </si>
  <si>
    <t>doi: 10.1186/s12886-018-0736-z</t>
  </si>
  <si>
    <t>doi: 10.1186/s12886-018-0734-1</t>
  </si>
  <si>
    <t>doi: 10.1186/s12886-018-0733-2</t>
  </si>
  <si>
    <t>doi: 10.1097/MD.0000000000009255</t>
  </si>
  <si>
    <t>doi: 10.1097/MD.0000000000009351</t>
  </si>
  <si>
    <t>doi: 10.1186/s12886-018-0728-z</t>
  </si>
  <si>
    <t>doi: 10.1186/s12886-018-0727-0</t>
  </si>
  <si>
    <t>doi: 10.1186/s12886-018-0722-5</t>
  </si>
  <si>
    <t>doi: 10.1056/NEJMicm1709103</t>
  </si>
  <si>
    <t>doi: 10.1097/MD.0000000000009861</t>
  </si>
  <si>
    <t>doi: 10.1097/MD.0000000000009824</t>
  </si>
  <si>
    <t>doi: 10.1097/MD.0000000000010047</t>
  </si>
  <si>
    <t>doi: 10.1186/s12886-018-0731-4</t>
  </si>
  <si>
    <t>doi: 10.1186/s12886-018-0729-y</t>
  </si>
  <si>
    <t>doi: 10.1186/s12886-018-0725-2</t>
  </si>
  <si>
    <t>doi: 10.1186/s12886-018-0726-1</t>
  </si>
  <si>
    <t>doi: 10.1186/s12886-018-0721-6</t>
  </si>
  <si>
    <t>doi: 10.1186/s12886-018-0718-1</t>
  </si>
  <si>
    <t>doi: 10.1186/s12886-018-0724-3</t>
  </si>
  <si>
    <t>doi: 10.1186/s12886-018-0730-5</t>
  </si>
  <si>
    <t>doi: 10.1186/s12886-018-0723-4</t>
  </si>
  <si>
    <t>doi: 10.1097/MD.0000000000009491</t>
  </si>
  <si>
    <t>doi: 10.1097/MD.0000000000008697</t>
  </si>
  <si>
    <t>doi: 10.22608/APO.2017529</t>
  </si>
  <si>
    <t>doi: 10.1186/s12886-018-0714-5</t>
  </si>
  <si>
    <t>doi: 10.1186/s12886-018-0716-3</t>
  </si>
  <si>
    <t>doi: 10.1186/s12886-018-0720-7</t>
  </si>
  <si>
    <t>doi: 10.1097/MD.0000000000009853</t>
  </si>
  <si>
    <t>doi: 10.1097/MD.0000000000009801</t>
  </si>
  <si>
    <t>doi: 10.1097/MD.0000000000010004</t>
  </si>
  <si>
    <t>doi: 10.1080/13543784.2018.1443077</t>
  </si>
  <si>
    <t>doi: 10.1186/s12886-018-0717-2</t>
  </si>
  <si>
    <t>doi: 10.1186/s12886-018-0719-0</t>
  </si>
  <si>
    <t>doi: 10.1002/14651858.CD001054.pub3</t>
  </si>
  <si>
    <t>doi: 10.1099/ijsem.0.002589</t>
  </si>
  <si>
    <t>doi: 10.1186/s12886-018-0702-9</t>
  </si>
  <si>
    <t>doi: 10.1186/s12886-018-0715-4</t>
  </si>
  <si>
    <t>doi: 10.1186/s12886-018-0712-7</t>
  </si>
  <si>
    <t>doi: 10.1186/s12886-018-0711-8</t>
  </si>
  <si>
    <t>doi: 10.1186/s12886-018-0679-4</t>
  </si>
  <si>
    <t>doi: 10.1016/j.ijporl.2018.01.021</t>
  </si>
  <si>
    <t>doi: 10.1016/j.ijporl.2018.01.005</t>
  </si>
  <si>
    <t>doi: 10.1371/journal.pone.0191199</t>
  </si>
  <si>
    <t>doi: 10.1002/14651858.CD005023.pub3</t>
  </si>
  <si>
    <t>doi: 10.1038/s41467-018-02900-1</t>
  </si>
  <si>
    <t>doi: 10.1186/s12886-018-0709-2</t>
  </si>
  <si>
    <t>doi: 10.1186/s12886-018-0708-3</t>
  </si>
  <si>
    <t>doi: 10.1371/journal.pone.0191857</t>
  </si>
  <si>
    <t>doi: 10.1097/MD.0000000000009940</t>
  </si>
  <si>
    <t>doi: 10.1097/MD.0000000000009914</t>
  </si>
  <si>
    <t>doi: 10.1097/MD.0000000000009902</t>
  </si>
  <si>
    <t>doi: 10.1097/MD.0000000000009882</t>
  </si>
  <si>
    <t>doi: 10.1097/MD.0000000000010000</t>
  </si>
  <si>
    <t>doi: 10.1186/s12886-018-0713-6</t>
  </si>
  <si>
    <t>doi: 10.1186/s12886-018-0710-9</t>
  </si>
  <si>
    <t>doi: 10.22608/APO.201812</t>
  </si>
  <si>
    <t>doi: 10.1186/s12886-018-0705-6</t>
  </si>
  <si>
    <t>doi: 10.1186/s12886-018-0706-5</t>
  </si>
  <si>
    <t>doi: 10.1186/s12886-018-0707-4</t>
  </si>
  <si>
    <t>doi: 10.1371/journal.pone.0192203</t>
  </si>
  <si>
    <t>doi: 10.1159/000487292</t>
  </si>
  <si>
    <t>doi: 10.1186/s12886-018-0695-4</t>
  </si>
  <si>
    <t>doi: 10.1186/s12886-018-0703-8</t>
  </si>
  <si>
    <t>doi: 10.1186/s12886-018-0701-x</t>
  </si>
  <si>
    <t>doi: 10.4103/meajo.MEAJO_230_15</t>
  </si>
  <si>
    <t>doi: 10.4103/meajo.MEAJO_304_16</t>
  </si>
  <si>
    <t>doi: 10.4103/meajo.MEAJO_238_17</t>
  </si>
  <si>
    <t>doi: 10.4103/meajo.MEAJO_19_16</t>
  </si>
  <si>
    <t>doi: 10.4103/meajo.MEAJO_165_15</t>
  </si>
  <si>
    <t>doi: 10.4103/meajo.MEAJO_212_16</t>
  </si>
  <si>
    <t>doi: 10.4103/meajo.MEAJO_123_17</t>
  </si>
  <si>
    <t>doi: 10.4103/meajo.MEAJO_91_17</t>
  </si>
  <si>
    <t>doi: 10.4103/meajo.MEAJO_232_16</t>
  </si>
  <si>
    <t>doi: 10.4103/meajo.MEAJO_311_16</t>
  </si>
  <si>
    <t>doi: 10.4103/meajo.MEAJO_105_16</t>
  </si>
  <si>
    <t>doi: 10.1186/s12886-018-0704-7</t>
  </si>
  <si>
    <t>doi: 10.1016/j.bbrc.2018.02.037</t>
  </si>
  <si>
    <t>doi: 10.1080/08820538.2017.1353810</t>
  </si>
  <si>
    <t>doi: 10.1080/08820538.2017.1353811</t>
  </si>
  <si>
    <t>doi: 10.1097/MD.0000000000009822</t>
  </si>
  <si>
    <t>doi: 10.1136/bmj.j5884</t>
  </si>
  <si>
    <t>doi: 10.1186/s12886-018-0700-y</t>
  </si>
  <si>
    <t>doi: 10.1056/NEJMcpc1706110</t>
  </si>
  <si>
    <t>doi: 10.1016/j.bbrc.2018.01.177</t>
  </si>
  <si>
    <t>doi: 10.1186/s12886-018-0699-0</t>
  </si>
  <si>
    <t>doi: 10.1186/s12886-018-0692-7</t>
  </si>
  <si>
    <t>doi: 10.1016/j.bbrc.2018.01.188</t>
  </si>
  <si>
    <t>doi: 10.22608/APO.2017495</t>
  </si>
  <si>
    <t>doi: 10.22608/APO.2017478</t>
  </si>
  <si>
    <t>doi: 10.5693/djo.02.2017.02.004</t>
  </si>
  <si>
    <t>doi: 10.5693/djo.02.2017.08.002</t>
  </si>
  <si>
    <t>doi: 10.5693/djo.02.2017.11.001</t>
  </si>
  <si>
    <t>doi: 10.5693/djo.02.2017.09.002</t>
  </si>
  <si>
    <t>doi: 10.5693/djo.01.2016.11.001</t>
  </si>
  <si>
    <t>doi: 10.5693/djo.01.2017.10.001</t>
  </si>
  <si>
    <t>doi: 10.5693/djo.01.2017.09.001</t>
  </si>
  <si>
    <t>doi: 10.1159/000487029</t>
  </si>
  <si>
    <t>doi: 10.1016/j.bbrc.2018.01.159</t>
  </si>
  <si>
    <t>doi: 10.1186/s12886-018-0696-3</t>
  </si>
  <si>
    <t>doi: 10.1371/journal.pone.0191415</t>
  </si>
  <si>
    <t>doi: 10.1364/AO.57.000514</t>
  </si>
  <si>
    <t>doi: 10.1007/s10633-017-9621-y</t>
  </si>
  <si>
    <t>doi: 10.1186/s12886-018-0687-4</t>
  </si>
  <si>
    <t>doi: 10.1186/s12886-018-0681-x</t>
  </si>
  <si>
    <t>doi: 10.14423/SMJ.0000000000000762</t>
  </si>
  <si>
    <t>doi: 10.1186/s12886-018-0694-5</t>
  </si>
  <si>
    <t>doi: 10.1097/MD.0000000000009378</t>
  </si>
  <si>
    <t>doi: 10.1097/MD.0000000000009369</t>
  </si>
  <si>
    <t>doi: 10.1097/MD.0000000000009356</t>
  </si>
  <si>
    <t>doi: 10.1097/MD.0000000000009288</t>
  </si>
  <si>
    <t>doi: 10.1097/MD.0000000000009213</t>
  </si>
  <si>
    <t>doi: 10.1097/MD.0000000000009193</t>
  </si>
  <si>
    <t>doi: 10.1097/MD.0000000000009182</t>
  </si>
  <si>
    <t>doi: 10.1097/MD.0000000000009172</t>
  </si>
  <si>
    <t>doi: 10.1097/MD.0000000000008626</t>
  </si>
  <si>
    <t>doi: 10.1097/MD.0000000000009353</t>
  </si>
  <si>
    <t>doi: 10.1097/MD.0000000000009345</t>
  </si>
  <si>
    <t>doi: 10.1097/MD.0000000000009310</t>
  </si>
  <si>
    <t>doi: 10.1097/MD.0000000000009257</t>
  </si>
  <si>
    <t>doi: 10.1097/MD.0000000000009251</t>
  </si>
  <si>
    <t>doi: 10.1097/MD.0000000000009220</t>
  </si>
  <si>
    <t>doi: 10.1097/MD.0000000000009208</t>
  </si>
  <si>
    <t>doi: 10.1097/MD.0000000000009202</t>
  </si>
  <si>
    <t>doi: 10.1097/MD.0000000000009201</t>
  </si>
  <si>
    <t>doi: 10.1097/MD.0000000000009200</t>
  </si>
  <si>
    <t>doi: 10.1097/MD.0000000000009187</t>
  </si>
  <si>
    <t>doi: 10.1097/MD.0000000000009092</t>
  </si>
  <si>
    <t>doi: 10.1097/MD.0000000000008997</t>
  </si>
  <si>
    <t>doi: 10.1097/MD.0000000000008940</t>
  </si>
  <si>
    <t>doi: 10.1097/MD.0000000000008701</t>
  </si>
  <si>
    <t>doi: 10.1097/MD.0000000000008649</t>
  </si>
  <si>
    <t>doi: 10.1097/MD.0000000000008542</t>
  </si>
  <si>
    <t>doi: 10.1371/journal.pone.0192055</t>
  </si>
  <si>
    <t>doi: 10.1186/s12886-018-0690-9</t>
  </si>
  <si>
    <t>doi: 10.1371/journal.pone.0191398</t>
  </si>
  <si>
    <t>doi: 10.1371/journal.pone.0191336</t>
  </si>
  <si>
    <t>doi: 10.1097/MD.0000000000009504</t>
  </si>
  <si>
    <t>doi: 10.1097/MD.0000000000009400</t>
  </si>
  <si>
    <t>doi: 10.1097/MD.0000000000009270</t>
  </si>
  <si>
    <t>doi: 10.1097/MD.0000000000009744</t>
  </si>
  <si>
    <t>doi: 10.3928/01913913-20171129-01</t>
  </si>
  <si>
    <t>doi: 10.3928/01913913-20170907-02</t>
  </si>
  <si>
    <t>doi: 10.1097/MD.0000000000008925</t>
  </si>
  <si>
    <t>doi: 10.1097/MD.0000000000008868</t>
  </si>
  <si>
    <t>doi: 10.1097/MD.0000000000008768</t>
  </si>
  <si>
    <t>doi: 10.1097/MD.0000000000008758</t>
  </si>
  <si>
    <t>doi: 10.1097/MD.0000000000008709</t>
  </si>
  <si>
    <t>doi: 10.1097/MD.0000000000008694</t>
  </si>
  <si>
    <t>doi: 10.1097/MD.0000000000008656</t>
  </si>
  <si>
    <t>doi: 10.1097/MD.0000000000008190</t>
  </si>
  <si>
    <t>doi: 10.1371/journal.pone.0192133</t>
  </si>
  <si>
    <t>doi: 10.1186/s12886-018-0689-2</t>
  </si>
  <si>
    <t>doi: 10.1186/s12886-018-0685-6</t>
  </si>
  <si>
    <t>doi: 10.1186/s12886-018-0688-3</t>
  </si>
  <si>
    <t>doi: 10.22608/APO.2017504</t>
  </si>
  <si>
    <t>doi: 10.22608/APO.2017436</t>
  </si>
  <si>
    <t>doi: 10.22608/APO.2017479</t>
  </si>
  <si>
    <t>doi: 10.22608/APO.2017511</t>
  </si>
  <si>
    <t>doi: 10.1186/s12886-018-0683-8</t>
  </si>
  <si>
    <t>doi: 10.1371/journal.pone.0191862</t>
  </si>
  <si>
    <t>doi: 10.1371/journal.pone.0191531</t>
  </si>
  <si>
    <t>doi: 10.1007/s00432-018-2584-x</t>
  </si>
  <si>
    <t>doi: 10.1371/journal.pone.0191007</t>
  </si>
  <si>
    <t>doi: 10.1097/01.NAJ.0000530255.06700.38</t>
  </si>
  <si>
    <t>doi: 10.1097/MD.0000000000009721</t>
  </si>
  <si>
    <t>doi: 10.1097/MD.0000000000009709</t>
  </si>
  <si>
    <t>doi: 10.1186/s12886-018-0682-9</t>
  </si>
  <si>
    <t>doi: 10.1371/journal.pone.0191496</t>
  </si>
  <si>
    <t>doi: 10.1371/journal.pone.0190752</t>
  </si>
  <si>
    <t>doi: 10.1002/14651858.CD006366.pub4</t>
  </si>
  <si>
    <t>doi: 10.1001/jama.2017.20673</t>
  </si>
  <si>
    <t>doi: 10.1186/s12886-018-0678-5</t>
  </si>
  <si>
    <t>doi: 10.1186/s12886-018-0675-8</t>
  </si>
  <si>
    <t>doi: 10.1186/s12886-018-0674-9</t>
  </si>
  <si>
    <t>doi: 10.1186/s12886-018-0684-7</t>
  </si>
  <si>
    <t>doi: 10.1111/aos.13659</t>
  </si>
  <si>
    <t>doi: 10.1371/journal.pone.0191533</t>
  </si>
  <si>
    <t>doi: 10.1186/s12886-018-0669-6</t>
  </si>
  <si>
    <t>doi: 10.1186/s12886-018-0680-y</t>
  </si>
  <si>
    <t>doi: 10.1371/journal.pone.0191224</t>
  </si>
  <si>
    <t>doi: 10.1371/journal.pone.0191285</t>
  </si>
  <si>
    <t>doi: 10.2298/VSP141118141J</t>
  </si>
  <si>
    <t>doi: 10.2298/VSP150320058J</t>
  </si>
  <si>
    <t>doi: 10.1186/s12886-018-0676-7</t>
  </si>
  <si>
    <t>doi: 10.1080/10408347.2018.1429885</t>
  </si>
  <si>
    <t>doi: 10.1017/S0022215118000063</t>
  </si>
  <si>
    <t>doi: 10.1186/s12886-018-0677-6</t>
  </si>
  <si>
    <t>doi: 10.1056/NEJMcpc1701763</t>
  </si>
  <si>
    <t>doi: 10.1371/journal.pone.0190254</t>
  </si>
  <si>
    <t>doi: 10.1159/000486358</t>
  </si>
  <si>
    <t>doi: 10.1186/s12886-018-0671-z</t>
  </si>
  <si>
    <t>doi: 10.1371/journal.pone.0191306</t>
  </si>
  <si>
    <t>doi: 10.1371/journal.pone.0190817</t>
  </si>
  <si>
    <t>doi: 10.1371/journal.pone.0191173</t>
  </si>
  <si>
    <t>doi: 10.1186/s12886-018-0670-0</t>
  </si>
  <si>
    <t>doi: 10.1186/s12886-018-0673-x</t>
  </si>
  <si>
    <t>doi: 10.1002/14651858.CD012054.pub2</t>
  </si>
  <si>
    <t>doi: 10.1186/s12886-018-0672-y</t>
  </si>
  <si>
    <t>doi: 10.1371/journal.pone.0191185</t>
  </si>
  <si>
    <t>doi: 10.1371/journal.pone.0186582</t>
  </si>
  <si>
    <t>doi: 10.1007/s00417-017-3883-7</t>
  </si>
  <si>
    <t>doi: 10.3347/kjp.2017.55.6.667</t>
  </si>
  <si>
    <t>doi: 10.1056/NEJMicm1705033</t>
  </si>
  <si>
    <t>doi: 10.1056/NEJMoa1708831</t>
  </si>
  <si>
    <t>doi: 10.1371/journal.pone.0189237</t>
  </si>
  <si>
    <t>doi: 10.1097/ICU.0000000000000462</t>
  </si>
  <si>
    <t>doi: 10.1007/s00417-017-3896-2</t>
  </si>
  <si>
    <t>doi: 10.1038/s41467-017-02428-w</t>
  </si>
  <si>
    <t>doi: 10.1016/j.bbrc.2018.01.031</t>
  </si>
  <si>
    <t>doi: 10.1186/s12886-017-0651-8</t>
  </si>
  <si>
    <t>doi: 10.1186/s12886-017-0665-2</t>
  </si>
  <si>
    <t>doi: 10.1097/MD.0000000000008978</t>
  </si>
  <si>
    <t>doi: 10.1097/MD.0000000000008958</t>
  </si>
  <si>
    <t>doi: 10.1097/MD.0000000000008888</t>
  </si>
  <si>
    <t>doi: 10.1097/MD.0000000000008869</t>
  </si>
  <si>
    <t>doi: 10.1097/MD.0000000000008019</t>
  </si>
  <si>
    <t>doi: 10.1002/14651858.CD009734.pub3</t>
  </si>
  <si>
    <t>doi: 10.1136/vr.k5</t>
  </si>
  <si>
    <t>doi: 10.1371/journal.pone.0190780</t>
  </si>
  <si>
    <t>doi: 10.1371/journal.pone.0186475</t>
  </si>
  <si>
    <t>doi: 10.1371/journal.pone.0190864</t>
  </si>
  <si>
    <t>doi: 10.1097/IOP.0000000000001026</t>
  </si>
  <si>
    <t>doi: 10.1186/s12886-017-0668-z</t>
  </si>
  <si>
    <t>doi: 10.1186/s12886-017-0645-6</t>
  </si>
  <si>
    <t>doi: 10.1371/journal.pone.0190621</t>
  </si>
  <si>
    <t>doi: 10.1371/journal.pone.0190742</t>
  </si>
  <si>
    <t>doi: 10.1007/s00417-017-3875-7</t>
  </si>
  <si>
    <t>doi: 10.1186/s12886-017-0652-7</t>
  </si>
  <si>
    <t>doi: 10.1177/0003489417751155</t>
  </si>
  <si>
    <t>doi: 10.1007/s00417-017-3870-z</t>
  </si>
  <si>
    <t>doi: 10.1016/j.ijporl.2017.11.022</t>
  </si>
  <si>
    <t>doi: 10.1016/j.ijporl.2017.11.020</t>
  </si>
  <si>
    <t>doi: 10.1016/j.ijporl.2017.10.022</t>
  </si>
  <si>
    <t>doi: 10.1371/journal.pone.0190182</t>
  </si>
  <si>
    <t>doi: 10.1186/s12886-017-0666-1</t>
  </si>
  <si>
    <t>doi: 10.1186/s12886-017-0662-5</t>
  </si>
  <si>
    <t>doi: 10.1186/s12886-017-0667-0</t>
  </si>
  <si>
    <t>doi: 10.1186/s12886-017-0661-6</t>
  </si>
  <si>
    <t>doi: 10.1186/s12886-017-0658-1</t>
  </si>
  <si>
    <t>doi: 10.1186/s12886-017-0646-5</t>
  </si>
  <si>
    <t>doi: 10.4103/ijo.IJO_947_17</t>
  </si>
  <si>
    <t>doi: 10.4103/ijo.IJO_1018_17</t>
  </si>
  <si>
    <t>doi: 10.1007/s00417-017-3872-x</t>
  </si>
  <si>
    <t>doi: 10.1186/s12886-017-0660-7</t>
  </si>
  <si>
    <t>doi: 10.1186/s12886-017-0657-2</t>
  </si>
  <si>
    <t>doi: 10.1186/s12886-017-0656-3</t>
  </si>
  <si>
    <t>doi: 10.1186/s12886-017-0664-3</t>
  </si>
  <si>
    <t>doi: 10.1371/journal.pone.0190048</t>
  </si>
  <si>
    <t>doi: 10.1371/journal.pone.0189854</t>
  </si>
  <si>
    <t>doi: 10.1056/NEJMcpc1710566</t>
  </si>
  <si>
    <t>doi: 10.22608/APO.2017442</t>
  </si>
  <si>
    <t>doi: 10.22608/APO.2017466</t>
  </si>
  <si>
    <t>doi: 10.1001/jama.2017.17560</t>
  </si>
  <si>
    <t>doi: 10.4103/meajo.MEAJO_79_17</t>
  </si>
  <si>
    <t>doi: 10.4103/meajo.MEAJO_78_17</t>
  </si>
  <si>
    <t>doi: 10.4103/meajo.MEAJO_30_16</t>
  </si>
  <si>
    <t>doi: 10.4103/meajo.MEAJO_132_16</t>
  </si>
  <si>
    <t>doi: 10.4103/meajo.MEAJO_168_16</t>
  </si>
  <si>
    <t>doi: 10.4103/meajo.MEAJO_137_15</t>
  </si>
  <si>
    <t>doi: 10.4103/meajo.MEAJO_17_17</t>
  </si>
  <si>
    <t>doi: 10.4103/meajo.MEAJO_133_17</t>
  </si>
  <si>
    <t>doi: 10.4103/meajo.MEAJO_68_17</t>
  </si>
  <si>
    <t>doi: 10.4103/meajo.MEAJO_244_16</t>
  </si>
  <si>
    <t>doi: 10.1021/acs.jafc.7b05063</t>
  </si>
  <si>
    <t>doi: 10.1097/ICU.0000000000000460</t>
  </si>
  <si>
    <t>doi: 10.1136/vr.104390</t>
  </si>
  <si>
    <t>doi: 10.17420/ap6303.102</t>
  </si>
  <si>
    <t>doi: 10.1186/s12886-017-0637-6</t>
  </si>
  <si>
    <t>doi: 10.1186/s12886-017-0663-4</t>
  </si>
  <si>
    <t>doi: 10.1371/journal.pone.0190131</t>
  </si>
  <si>
    <t>doi: 10.1186/s12886-017-0659-0</t>
  </si>
  <si>
    <t>doi: 10.1159/000484666</t>
  </si>
  <si>
    <t>doi: 10.1371/journal.pone.0189881</t>
  </si>
  <si>
    <t>doi: 10.1097/ICU.0000000000000455</t>
  </si>
  <si>
    <t>doi: 10.1111/opo.12426</t>
  </si>
  <si>
    <t>doi: 10.1111/opo.12422</t>
  </si>
  <si>
    <t>doi: 10.1111/opo.12427</t>
  </si>
  <si>
    <t>doi: 10.1111/opo.12428</t>
  </si>
  <si>
    <t>doi: 10.1111/opo.12420</t>
  </si>
  <si>
    <t>doi: 10.1111/opo.12429</t>
  </si>
  <si>
    <t>doi: 10.1007/s00417-017-3869-5</t>
  </si>
  <si>
    <t>doi: 10.1167/iovs.17-22819</t>
  </si>
  <si>
    <t>doi: 10.1167/iovs.17-21948</t>
  </si>
  <si>
    <t>doi: 10.1167/iovs.17-22547</t>
  </si>
  <si>
    <t>doi: 10.1167/iovs.17-22706</t>
  </si>
  <si>
    <t>doi: 10.1371/journal.pone.0190012</t>
  </si>
  <si>
    <t>doi: 10.1371/journal.pone.0189736</t>
  </si>
  <si>
    <t>doi: 10.1371/journal.pone.0189735</t>
  </si>
  <si>
    <t>doi: 10.1371/journal.pone.0186678</t>
  </si>
  <si>
    <t>doi: 10.1007/s00417-017-3873-9</t>
  </si>
  <si>
    <t>doi: 10.1167/iovs.17-21931</t>
  </si>
  <si>
    <t>doi: 10.1167/iovs.17-22555</t>
  </si>
  <si>
    <t>doi: 10.1167/iovs.17-21819</t>
  </si>
  <si>
    <t>doi: 10.1167/iovs.16-20950</t>
  </si>
  <si>
    <t>doi: 10.1167/iovs.17-22895</t>
  </si>
  <si>
    <t>doi: 10.1167/iovs.17-22736</t>
  </si>
  <si>
    <t>doi: 10.1167/iovs.17-22633</t>
  </si>
  <si>
    <t>doi: 10.1167/iovs.17-22099</t>
  </si>
  <si>
    <t>doi: 10.1167/iovs.17-22952</t>
  </si>
  <si>
    <t>doi: 10.2196/jmir.8330</t>
  </si>
  <si>
    <t>doi: 10.1186/s12886-017-0653-6</t>
  </si>
  <si>
    <t>doi: 10.1186/s12886-017-0642-9</t>
  </si>
  <si>
    <t>doi: 10.1186/s12886-017-0654-5</t>
  </si>
  <si>
    <t>doi: 10.1186/s12886-017-0655-4</t>
  </si>
  <si>
    <t>doi: 10.1080/00325481.2018.1418141</t>
  </si>
  <si>
    <t>doi: 10.1097/ICU.0000000000000457</t>
  </si>
  <si>
    <t>doi: 10.1097/ICU.0000000000000456</t>
  </si>
  <si>
    <t>doi: 10.1097/ICU.0000000000000461</t>
  </si>
  <si>
    <t>doi: 10.1371/journal.pgen.1007126</t>
  </si>
  <si>
    <t>doi: 10.1371/journal.pone.0189980</t>
  </si>
  <si>
    <t>doi: 10.1371/journal.pone.0189868</t>
  </si>
  <si>
    <t>doi: 10.3928/23258160-20171130-12</t>
  </si>
  <si>
    <t>doi: 10.3928/23258160-20171130-11</t>
  </si>
  <si>
    <t>doi: 10.3928/23258160-20171130-10</t>
  </si>
  <si>
    <t>doi: 10.3928/23258160-20171130-09</t>
  </si>
  <si>
    <t>doi: 10.3928/23258160-20171130-08</t>
  </si>
  <si>
    <t>doi: 10.3928/23258160-20171130-07</t>
  </si>
  <si>
    <t>doi: 10.3928/23258160-20171130-06</t>
  </si>
  <si>
    <t>doi: 10.3928/23258160-20171130-05</t>
  </si>
  <si>
    <t>doi: 10.3928/23258160-20171130-04</t>
  </si>
  <si>
    <t>doi: 10.3928/23258160-20171130-03</t>
  </si>
  <si>
    <t>doi: 10.3928/23258160-20171130-02</t>
  </si>
  <si>
    <t>doi: 10.1371/journal.pone.0189972</t>
  </si>
  <si>
    <t>doi: 10.1371/journal.pone.0189706</t>
  </si>
  <si>
    <t>doi: 10.1371/journal.pone.0189774</t>
  </si>
  <si>
    <t>doi: 10.1159/000484091</t>
  </si>
  <si>
    <t>doi: 10.1016/j.scr.2017.07.005</t>
  </si>
  <si>
    <t>doi: 10.1186/s12886-017-0647-4</t>
  </si>
  <si>
    <t>doi: 10.1186/s12886-017-0648-3</t>
  </si>
  <si>
    <t>doi: 10.1186/s12886-017-0650-9</t>
  </si>
  <si>
    <t>doi: 10.1097/MD.0000000000009131</t>
  </si>
  <si>
    <t>doi: 10.1097/MD.0000000000009102</t>
  </si>
  <si>
    <t>doi: 10.1097/MD.0000000000009095</t>
  </si>
  <si>
    <t>doi: 10.1097/MD.0000000000008941</t>
  </si>
  <si>
    <t>doi: 10.1371/journal.pone.0189778</t>
  </si>
  <si>
    <t>doi: 10.1371/journal.pone.0189194</t>
  </si>
  <si>
    <t>doi: 10.1371/journal.pone.0189675</t>
  </si>
  <si>
    <t>doi: 10.1007/s00417-017-3859-7</t>
  </si>
  <si>
    <t>doi: 10.1167/iovs.17-22687</t>
  </si>
  <si>
    <t>doi: 10.1167/iovs.17-22382</t>
  </si>
  <si>
    <t>doi: 10.1167/iovs.17-22257</t>
  </si>
  <si>
    <t>doi: 10.1167/iovs.17-22556</t>
  </si>
  <si>
    <t>doi: 10.1167/iovs.17-22426</t>
  </si>
  <si>
    <t>doi: 10.1167/iovs.17-22243</t>
  </si>
  <si>
    <t>doi: 10.1167/iovs.17-22534</t>
  </si>
  <si>
    <t>doi: 10.1167/iovs.17-22697</t>
  </si>
  <si>
    <t>doi: 10.28920/dhm47.4.233-238</t>
  </si>
  <si>
    <t>doi: 10.1371/journal.pone.0189716</t>
  </si>
  <si>
    <t>doi: 10.1371/journal.pone.0189696</t>
  </si>
  <si>
    <t>doi: 10.1371/journal.pone.0189507</t>
  </si>
  <si>
    <t>doi: 10.1089/dna.2017.4015</t>
  </si>
  <si>
    <t>doi: 10.1007/s00417-017-3857-9</t>
  </si>
  <si>
    <t>doi: 10.1186/s12886-017-0649-2</t>
  </si>
  <si>
    <t>doi: 10.1186/s12886-017-0643-8</t>
  </si>
  <si>
    <t>doi: 10.1186/s12906-017-2023-6</t>
  </si>
  <si>
    <t>doi: 10.1186/s12881-017-0508-2</t>
  </si>
  <si>
    <t>doi: 10.1371/journal.pone.0188692</t>
  </si>
  <si>
    <t>doi: 10.1371/journal.pone.0189376</t>
  </si>
  <si>
    <t>doi: 10.1001/jama.2017.18152</t>
  </si>
  <si>
    <t>doi: 10.3357/AMHP.4960.2018</t>
  </si>
  <si>
    <t>doi: 10.1186/s12886-017-0644-7</t>
  </si>
  <si>
    <t>doi: 10.1186/s12895-017-0067-4</t>
  </si>
  <si>
    <t>doi: 10.1371/journal.pntd.0006099</t>
  </si>
  <si>
    <t>doi: 10.1371/journal.pntd.0006085</t>
  </si>
  <si>
    <t>doi: 10.1038/sdata.2017.182</t>
  </si>
  <si>
    <t>doi: 10.5414/CP203143</t>
  </si>
  <si>
    <t>doi: 10.3341/kjo.2017.0044</t>
  </si>
  <si>
    <t>doi: 10.3341/kjo.2016.0135</t>
  </si>
  <si>
    <t>doi: 10.11604/pamj.2017.28.66.11199</t>
  </si>
  <si>
    <t>doi: 10.1186/s12886-017-0635-8</t>
  </si>
  <si>
    <t>doi: 10.1167/iovs.17-22417</t>
  </si>
  <si>
    <t>doi: 10.1167/iovs.17-22380</t>
  </si>
  <si>
    <t>doi: 10.1167/iovs.17-22858</t>
  </si>
  <si>
    <t>doi: 10.1167/iovs.17-22621</t>
  </si>
  <si>
    <t>doi: 10.1371/journal.pone.0189067</t>
  </si>
  <si>
    <t>doi: 10.3928/1081597X-20171004-05</t>
  </si>
  <si>
    <t>doi: 10.3928/1081597X-20171004-01</t>
  </si>
  <si>
    <t>doi: 10.3928/1081597X-20170922-02</t>
  </si>
  <si>
    <t>doi: 10.3928/1081597X-20170921-02</t>
  </si>
  <si>
    <t>doi: 10.3928/1081597X-20171016-01</t>
  </si>
  <si>
    <t>doi: 10.3928/1081597X-20170920-02</t>
  </si>
  <si>
    <t>doi: 10.3928/1081597X-20171004-06</t>
  </si>
  <si>
    <t>doi: 10.3928/1081597X-20171004-02</t>
  </si>
  <si>
    <t>doi: 10.3928/1081597X-20170829-02</t>
  </si>
  <si>
    <t>doi: 10.3928/1081597X-20171004-03</t>
  </si>
  <si>
    <t>doi: 10.1016/j.ijporl.2017.10.006</t>
  </si>
  <si>
    <t>doi: 10.1016/j.ajo.2017.09.027</t>
  </si>
  <si>
    <t>doi: 10.1007/s00417-017-3858-8</t>
  </si>
  <si>
    <t>doi: 10.1167/iovs.17-22465</t>
  </si>
  <si>
    <t>doi: 10.1167/iovs.17-22788</t>
  </si>
  <si>
    <t>doi: 10.1167/iovs.17-22236</t>
  </si>
  <si>
    <t>doi: 10.1016/j.ajhg.2017.11.006</t>
  </si>
  <si>
    <t>doi: 10.1371/journal.pone.0189035</t>
  </si>
  <si>
    <t>doi: 10.1007/s00417-017-3860-1</t>
  </si>
  <si>
    <t>doi: 10.1016/j.jcjo.2017.04.016</t>
  </si>
  <si>
    <t>doi: 10.1016/j.jcjo.2017.05.015</t>
  </si>
  <si>
    <t>doi: 10.1016/j.jcjo.2017.06.009</t>
  </si>
  <si>
    <t>doi: 10.1016/j.jcjo.2017.05.012</t>
  </si>
  <si>
    <t>doi: 10.1016/j.jcjo.2017.04.011</t>
  </si>
  <si>
    <t>doi: 10.1016/j.jcjo.2017.04.003</t>
  </si>
  <si>
    <t>doi: 10.1016/j.jcjo.2017.04.006</t>
  </si>
  <si>
    <t>doi: 10.1016/j.jcjo.2017.04.010</t>
  </si>
  <si>
    <t>doi: 10.1016/j.jcjo.2017.03.017</t>
  </si>
  <si>
    <t>doi: 10.1016/j.jcjo.2017.03.016</t>
  </si>
  <si>
    <t>doi: 10.1016/j.jcjo.2017.04.002</t>
  </si>
  <si>
    <t>doi: 10.1186/s12886-017-0641-x</t>
  </si>
  <si>
    <t>doi: 10.1186/s12886-017-0639-4</t>
  </si>
  <si>
    <t>doi: 10.1186/s12886-017-0597-x</t>
  </si>
  <si>
    <t>doi: 10.1080/08820538.2017.1353832</t>
  </si>
  <si>
    <t>doi: 10.3349/ymj.2018.59.1.135</t>
  </si>
  <si>
    <t>doi: 10.1167/iovs.17-22237</t>
  </si>
  <si>
    <t>doi: 10.1167/iovs.17-21445</t>
  </si>
  <si>
    <t>doi: 10.1167/iovs.17-22425</t>
  </si>
  <si>
    <t>doi: 10.1186/s12886-017-0640-y</t>
  </si>
  <si>
    <t>doi: 10.1186/s12886-017-0631-z</t>
  </si>
  <si>
    <t>doi: 10.1186/s13256-017-1501-2</t>
  </si>
  <si>
    <t>doi: 10.1186/s12886-017-0634-9</t>
  </si>
  <si>
    <t>doi: 10.1186/s12886-017-0632-y</t>
  </si>
  <si>
    <t>doi: 10.1186/s12886-017-0633-x</t>
  </si>
  <si>
    <t>doi: 10.1371/journal.pone.0189053</t>
  </si>
  <si>
    <t>doi: 10.1371/journal.pntd.0006065</t>
  </si>
  <si>
    <t>doi: 10.1371/journal.pone.0187220</t>
  </si>
  <si>
    <t>doi: 10.1097/ICO.0000000000001429</t>
  </si>
  <si>
    <t>doi: 10.1097/ICO.0000000000001394</t>
  </si>
  <si>
    <t>doi: 10.1080/08820538.2017.1353805</t>
  </si>
  <si>
    <t>doi: 10.17219/acem/68978</t>
  </si>
  <si>
    <t>doi: 10.1097/ICU.0000000000000441</t>
  </si>
  <si>
    <t>doi: 10.1007/s10384-017-0537-6</t>
  </si>
  <si>
    <t>doi: 10.1007/s10384-017-0551-8</t>
  </si>
  <si>
    <t>doi: 10.4103/ijo.IJO_613_17</t>
  </si>
  <si>
    <t>doi: 10.4103/ijo.IJO_743_17</t>
  </si>
  <si>
    <t>doi: 10.4103/ijo.IJO_441_17</t>
  </si>
  <si>
    <t>doi: 10.4103/ijo.IJO_913_17</t>
  </si>
  <si>
    <t>doi: 10.4103/ijo.IJO_585_16</t>
  </si>
  <si>
    <t>doi: 10.4103/ijo.IJO_1151_17</t>
  </si>
  <si>
    <t>doi: 10.4103/ijo.IJO_842_17</t>
  </si>
  <si>
    <t>doi: 10.4103/ijo.IJO_1068_17</t>
  </si>
  <si>
    <t>doi: 10.4103/ijo.IJO_691_17</t>
  </si>
  <si>
    <t>doi: 10.4103/ijo.IJO_620_17</t>
  </si>
  <si>
    <t>doi: 10.4103/ijo.IJO_659_17</t>
  </si>
  <si>
    <t>doi: 10.4103/ijo.IJO_757_17</t>
  </si>
  <si>
    <t>doi: 10.4103/ijo.IJO_454_17</t>
  </si>
  <si>
    <t>doi: 10.4103/ijo.IJO_352_17</t>
  </si>
  <si>
    <t>doi: 10.4103/ijo.IJO_730_17</t>
  </si>
  <si>
    <t>doi: 10.4103/ijo.IJO_653_17</t>
  </si>
  <si>
    <t>doi: 10.4103/ijo.IJO_668_17</t>
  </si>
  <si>
    <t>doi: 10.4103/ijo.IJO_601_17</t>
  </si>
  <si>
    <t>doi: 10.4103/ijo.IJO_650_17</t>
  </si>
  <si>
    <t>doi: 10.4103/ijo.IJO_673_17</t>
  </si>
  <si>
    <t>doi: 10.4103/ijo.IJO_755_17</t>
  </si>
  <si>
    <t>doi: 10.4103/ijo.IJO_1058_17</t>
  </si>
  <si>
    <t>doi: 10.4103/ijo.IJO_961_17</t>
  </si>
  <si>
    <t>doi: 10.4103/ijo.IJO_871_17</t>
  </si>
  <si>
    <t>doi: 10.4103/ijo.IJO_707_17</t>
  </si>
  <si>
    <t>doi: 10.4103/ijo.IJO_1023_17</t>
  </si>
  <si>
    <t>doi: 10.4103/ijo.IJO_740_17</t>
  </si>
  <si>
    <t>doi: 10.4103/ijo.IJO_800_17</t>
  </si>
  <si>
    <t>doi: 10.4103/ijo.IJO_736_17</t>
  </si>
  <si>
    <t>doi: 10.4103/ijo.IJO_810_17</t>
  </si>
  <si>
    <t>doi: 10.4103/ijo.IJO_1072_17</t>
  </si>
  <si>
    <t>doi: 10.4103/ijo.IJO_834_17</t>
  </si>
  <si>
    <t>doi: 10.1186/s12886-017-0625-x</t>
  </si>
  <si>
    <t>doi: 10.1186/s12886-017-0638-5</t>
  </si>
  <si>
    <t>doi: 10.1097/ICU.0000000000000454</t>
  </si>
  <si>
    <t>doi: 10.1097/ICU.0000000000000459</t>
  </si>
  <si>
    <t>doi: 10.1097/ICU.0000000000000458</t>
  </si>
  <si>
    <t>doi: 10.1371/journal.ppat.1006732</t>
  </si>
  <si>
    <t>doi: 10.1002/ana.25110</t>
  </si>
  <si>
    <t>doi: 10.22608/APO.2017364</t>
  </si>
  <si>
    <t>doi: 10.22608/APO.2017416</t>
  </si>
  <si>
    <t>doi: 10.22608/APO.2017459</t>
  </si>
  <si>
    <t>doi: 10.1007/s00417-017-3851-2</t>
  </si>
  <si>
    <t>doi: 10.1167/iovs.17-22634</t>
  </si>
  <si>
    <t>doi: 10.1167/iovs.17-21902</t>
  </si>
  <si>
    <t>doi: 10.1167/iovs.17-21839</t>
  </si>
  <si>
    <t>doi: 10.1167/iovs.17-22023</t>
  </si>
  <si>
    <t>doi: 10.1167/iovs.17-22852</t>
  </si>
  <si>
    <t>doi: 10.1042/CS20171246</t>
  </si>
  <si>
    <t>doi: 10.1016/j.lfs.2017.12.001</t>
  </si>
  <si>
    <t>doi: 10.1186/s12886-017-0617-x</t>
  </si>
  <si>
    <t>doi: 10.1186/s12886-017-0624-y</t>
  </si>
  <si>
    <t>doi: 10.1186/s12886-017-0626-9</t>
  </si>
  <si>
    <t>doi: 10.1097/MPH.0000000000000998</t>
  </si>
  <si>
    <t>doi: 10.1177/0003489417744318</t>
  </si>
  <si>
    <t>doi: 10.1016/j.ajhg.2017.10.010</t>
  </si>
  <si>
    <t>doi: 10.1186/s12886-017-0605-1</t>
  </si>
  <si>
    <t>doi: 10.1186/s12886-017-0627-8</t>
  </si>
  <si>
    <t>doi: 10.1186/s12886-017-0618-9</t>
  </si>
  <si>
    <t>doi: 10.1167/iovs.17-21661</t>
  </si>
  <si>
    <t>doi: 10.1167/iovs.17-22378</t>
  </si>
  <si>
    <t>doi: 10.1167/iovs.17-22957</t>
  </si>
  <si>
    <t>doi: 10.1167/iovs.17-21969</t>
  </si>
  <si>
    <t>doi: 10.1167/iovs.17-22153</t>
  </si>
  <si>
    <t>doi: 10.1167/17.14.2</t>
  </si>
  <si>
    <t>doi: 10.1186/s12886-017-0611-3</t>
  </si>
  <si>
    <t>doi: 10.1097/IOP.0000000000001023</t>
  </si>
  <si>
    <t>doi: 10.1097/OPX.0000000000001139</t>
  </si>
  <si>
    <t>doi: 10.1097/ICU.0000000000000453</t>
  </si>
  <si>
    <t>doi: 10.1080/08820538.2017.1353827</t>
  </si>
  <si>
    <t>doi: 10.1186/s12886-017-0629-6</t>
  </si>
  <si>
    <t>doi: 10.1186/s12886-017-0628-7</t>
  </si>
  <si>
    <t>doi: 10.1371/journal.pone.0189094</t>
  </si>
  <si>
    <t>doi: 10.1371/journal.pone.0188899</t>
  </si>
  <si>
    <t>doi: 10.1371/journal.pntd.0006019</t>
  </si>
  <si>
    <t>doi: 10.1007/s10384-017-0549-2</t>
  </si>
  <si>
    <t>doi: 10.1186/s12886-017-0622-0</t>
  </si>
  <si>
    <t>doi: 10.1159/000481889</t>
  </si>
  <si>
    <t>doi: 10.1590/abd1806-4841.20175368</t>
  </si>
  <si>
    <t>doi: 10.1080/08820538.2017.1353816</t>
  </si>
  <si>
    <t>doi: 10.1080/08820538.2017.1353815</t>
  </si>
  <si>
    <t>doi: 10.1007/s00417-017-3856-x</t>
  </si>
  <si>
    <t>doi: 10.1007/s00417-017-3845-0</t>
  </si>
  <si>
    <t>doi: 10.1007/s00417-017-3852-1</t>
  </si>
  <si>
    <t>doi: 10.11604/pamj.2017.28.53.10806</t>
  </si>
  <si>
    <t>doi: 10.1038/s41593-017-0021-0</t>
  </si>
  <si>
    <t>doi: 10.1186/s12886-017-0623-z</t>
  </si>
  <si>
    <t>doi: 10.1186/s12886-017-0610-4</t>
  </si>
  <si>
    <t>doi: 10.1186/s12886-017-0621-1</t>
  </si>
  <si>
    <t>doi: 10.1186/s12886-017-0620-2</t>
  </si>
  <si>
    <t>doi: 10.1167/iovs.17-22695</t>
  </si>
  <si>
    <t>doi: 10.1167/iovs.17-22787</t>
  </si>
  <si>
    <t>doi: 10.1167/iovs.17-22252</t>
  </si>
  <si>
    <t>doi: 10.1167/iovs.17-22725</t>
  </si>
  <si>
    <t>doi: 10.1159/000484092</t>
  </si>
  <si>
    <t>doi: 10.2217/bmm-2017-0124</t>
  </si>
  <si>
    <t>doi: 10.1167/iovs.17-22577</t>
  </si>
  <si>
    <t>doi: 10.1155/2017/8614580</t>
  </si>
  <si>
    <t>doi: 10.1016/j.jss.2017.06.091</t>
  </si>
  <si>
    <t>doi: 10.1186/s12886-017-0603-3</t>
  </si>
  <si>
    <t>doi: 10.1186/s12886-017-0616-y</t>
  </si>
  <si>
    <t>doi: 10.1186/s12886-017-0619-8</t>
  </si>
  <si>
    <t>doi: 10.1186/s12886-017-0607-z</t>
  </si>
  <si>
    <t>doi: 10.1186/s12886-017-0615-z</t>
  </si>
  <si>
    <t>doi: 10.1186/s12886-017-0612-2</t>
  </si>
  <si>
    <t>doi: 10.1186/s12886-017-0613-1</t>
  </si>
  <si>
    <t>doi: 10.1186/s12886-017-0608-y</t>
  </si>
  <si>
    <t>doi: 10.1186/s12886-017-0601-5</t>
  </si>
  <si>
    <t>doi: 10.1002/mgg3.329</t>
  </si>
  <si>
    <t>doi: 10.1002/mgg3.321</t>
  </si>
  <si>
    <t>doi: 10.1002/14651858.CD012447.pub2</t>
  </si>
  <si>
    <t>doi: 10.1111/aos.13613</t>
  </si>
  <si>
    <t>doi: 10.1007/s00417-017-3846-z</t>
  </si>
  <si>
    <t>doi: 10.1007/s00417-017-3847-y</t>
  </si>
  <si>
    <t>doi: 10.1007/s00417-017-3848-x</t>
  </si>
  <si>
    <t>doi: 10.1967/s002449910606</t>
  </si>
  <si>
    <t>doi: 10.1967/s002449910602</t>
  </si>
  <si>
    <t>doi: 10.1371/journal.pone.0188534</t>
  </si>
  <si>
    <t>doi: 10.1371/journal.pone.0187864</t>
  </si>
  <si>
    <t>doi: 10.1016/j.gene.2017.11.057</t>
  </si>
  <si>
    <t>doi: 10.1080/08820538.2017.1353820</t>
  </si>
  <si>
    <t>doi: 10.1080/08820538.2017.1353834</t>
  </si>
  <si>
    <t>doi: 10.1080/08820538.2017.1353826</t>
  </si>
  <si>
    <t>doi: 10.1080/14656566.2017.1408791</t>
  </si>
  <si>
    <t>doi: 10.1186/s12906-017-1998-3</t>
  </si>
  <si>
    <t>doi: 10.1186/s12886-017-0614-0</t>
  </si>
  <si>
    <t>doi: 10.24953/turkjped.2017.01.010</t>
  </si>
  <si>
    <t>doi: 10.1111/opo.12425</t>
  </si>
  <si>
    <t>doi: 10.1111/opo.12419</t>
  </si>
  <si>
    <t>doi: 10.1007/s00417-017-3842-3</t>
  </si>
  <si>
    <t>doi: 10.1007/s00417-017-3849-9</t>
  </si>
  <si>
    <t>doi: 10.1007/s00417-017-3853-0</t>
  </si>
  <si>
    <t>doi: 10.1152/physrev.00017.2016</t>
  </si>
  <si>
    <t>doi: 10.1186/s12886-017-0609-x</t>
  </si>
  <si>
    <t>doi: 10.1186/s12886-017-0602-4</t>
  </si>
  <si>
    <t>doi: 10.1371/journal.pone.0188490</t>
  </si>
  <si>
    <t>doi: 10.1590/0004-282X20170121</t>
  </si>
  <si>
    <t>doi: 10.18632/aging.101329</t>
  </si>
  <si>
    <t>doi: 10.1186/s12199-017-0678-8</t>
  </si>
  <si>
    <t>doi: 10.1186/s12199-017-0611-1</t>
  </si>
  <si>
    <t>doi: 10.1007/s00417-017-3855-y</t>
  </si>
  <si>
    <t>doi: 10.1167/iovs.17-22963</t>
  </si>
  <si>
    <t>doi: 10.1167/iovs.17-22264</t>
  </si>
  <si>
    <t>doi: 10.1167/iovs.17-22989</t>
  </si>
  <si>
    <t>doi: 10.1167/iovs.17-21942</t>
  </si>
  <si>
    <t>doi: 10.5693/djo.02.2017.04.001</t>
  </si>
  <si>
    <t>doi: 10.5693/djo.02.2017.04.002</t>
  </si>
  <si>
    <t>doi: 10.5693/djo.01.2017.06.001</t>
  </si>
  <si>
    <t>doi: 10.5693/djo.01.2017.01.001</t>
  </si>
  <si>
    <t>doi: 10.5693/djo.03.2016.05.001</t>
  </si>
  <si>
    <t>doi: 10.1186/s12886-017-0604-2</t>
  </si>
  <si>
    <t>doi: 10.1159/000481535</t>
  </si>
  <si>
    <t>doi: 10.1371/journal.pone.0188302</t>
  </si>
  <si>
    <t>doi: 10.1371/journal.pone.0187690</t>
  </si>
  <si>
    <t>doi: 10.1371/journal.pone.0187808</t>
  </si>
  <si>
    <t>doi: 10.5935/0004-2749.20170077</t>
  </si>
  <si>
    <t>doi: 10.5935/0004-2749.20170076</t>
  </si>
  <si>
    <t>doi: 10.5935/0004-2749.20170075</t>
  </si>
  <si>
    <t>doi: 10.5935/0004-2749.20170072</t>
  </si>
  <si>
    <t>doi: 10.5935/0004-2749.20170070</t>
  </si>
  <si>
    <t>doi: 10.5935/0004-2749.20170069</t>
  </si>
  <si>
    <t>doi: 10.5935/0004-2749.20170068</t>
  </si>
  <si>
    <t>doi: 10.1590/S1806-37562016000000255</t>
  </si>
  <si>
    <t>doi: 10.1007/s00417-017-3850-3</t>
  </si>
  <si>
    <t>doi: 10.7326/ACPJC-2017-167-10-057</t>
  </si>
  <si>
    <t>doi: 10.7326/ACPJC-2017-167-10-056</t>
  </si>
  <si>
    <t>doi: 10.1016/j.annemergmed.2017.06.037</t>
  </si>
  <si>
    <t>doi: 10.1016/j.annemergmed.2017.06.010</t>
  </si>
  <si>
    <t>doi: 10.1016/j.annemergmed.2017.05.027</t>
  </si>
  <si>
    <t>doi: 10.1016/j.ophtha.2017.10.011</t>
  </si>
  <si>
    <t>doi: 10.1016/j.ophtha.2017.05.006</t>
  </si>
  <si>
    <t>doi: 10.1016/j.ophtha.2017.07.015</t>
  </si>
  <si>
    <t>doi: 10.1016/j.ophtha.2017.05.010</t>
  </si>
  <si>
    <t>doi: 10.3357/AMHP.4704.2017</t>
  </si>
  <si>
    <t>doi: 10.1186/s12886-017-0599-8</t>
  </si>
  <si>
    <t>doi: 10.3928/01913913-20171017-01</t>
  </si>
  <si>
    <t>doi: 10.3928/01913913-20170907-09</t>
  </si>
  <si>
    <t>doi: 10.3928/01913913-20170907-06</t>
  </si>
  <si>
    <t>doi: 10.3928/01913913-20170907-08</t>
  </si>
  <si>
    <t>doi: 10.3928/01913913-20170907-03</t>
  </si>
  <si>
    <t>doi: 10.1371/journal.pone.0188154</t>
  </si>
  <si>
    <t>doi: 10.1016/j.gene.2017.11.040</t>
  </si>
  <si>
    <t>doi: 10.1016/j.jneuroim.2017.10.001</t>
  </si>
  <si>
    <t>doi: 10.1016/j.anai.2017.07.036</t>
  </si>
  <si>
    <t>doi: 10.1186/s12886-017-0600-6</t>
  </si>
  <si>
    <t>doi: 10.1186/s12886-017-0598-9</t>
  </si>
  <si>
    <t>doi: 10.1186/s12881-017-0493-5</t>
  </si>
  <si>
    <t>doi: 10.1167/iovs.17-22286</t>
  </si>
  <si>
    <t>doi: 10.1167/iovs.17-22156</t>
  </si>
  <si>
    <t>doi: 10.1371/journal.pone.0188378</t>
  </si>
  <si>
    <t>doi: 10.1007/s00417-017-3844-1</t>
  </si>
  <si>
    <t>doi: 10.1167/iovs.17-22904</t>
  </si>
  <si>
    <t>doi: 10.1167/iovs.17-22223</t>
  </si>
  <si>
    <t>doi: 10.1097/MD.0000000000008739</t>
  </si>
  <si>
    <t>doi: 10.1097/MD.0000000000008528</t>
  </si>
  <si>
    <t>doi: 10.1159/000485085</t>
  </si>
  <si>
    <t>doi: 10.1080/08820538.2017.1353828</t>
  </si>
  <si>
    <t>doi: 10.1080/08820538.2017.1353831</t>
  </si>
  <si>
    <t>doi: 10.1080/08820538.2017.1353830</t>
  </si>
  <si>
    <t>doi: 10.1080/08820538.2017.1353822</t>
  </si>
  <si>
    <t>doi: 10.1080/08820538.2017.1353814</t>
  </si>
  <si>
    <t>doi: 10.1080/08820538.2017.1353817</t>
  </si>
  <si>
    <t>doi: 10.4158/EP-2017-0044</t>
  </si>
  <si>
    <t>doi: 10.1212/WNL.0000000000004745</t>
  </si>
  <si>
    <t>doi: 10.1167/iovs.17-22363</t>
  </si>
  <si>
    <t>doi: 10.1097/ICU.0000000000000451</t>
  </si>
  <si>
    <t>doi: 10.1097/ICU.0000000000000452</t>
  </si>
  <si>
    <t>doi: 10.1021/acs.biochem.7b00668</t>
  </si>
  <si>
    <t>doi: 10.11604/pamj.2017.28.1.13554</t>
  </si>
  <si>
    <t>doi: 10.1097/MD.0000000000008587</t>
  </si>
  <si>
    <t>doi: 10.1097/MD.0000000000008565</t>
  </si>
  <si>
    <t>doi: 10.1097/MD.0000000000008550</t>
  </si>
  <si>
    <t>doi: 10.1097/MD.0000000000008548</t>
  </si>
  <si>
    <t>doi: 10.1097/MD.0000000000008523</t>
  </si>
  <si>
    <t>doi: 10.1097/MD.0000000000008379</t>
  </si>
  <si>
    <t>doi: 10.1371/journal.pone.0188136</t>
  </si>
  <si>
    <t>doi: 10.1097/OPX.0000000000001152</t>
  </si>
  <si>
    <t>doi: 10.1097/OPX.0000000000001149</t>
  </si>
  <si>
    <t>doi: 10.1007/s10633-017-9617-7</t>
  </si>
  <si>
    <t>doi: 10.1007/s10633-017-9619-5</t>
  </si>
  <si>
    <t>doi: 10.4103/ijo.IJO_536_17</t>
  </si>
  <si>
    <t>doi: 10.4103/ijo.IJO_747_17</t>
  </si>
  <si>
    <t>doi: 10.4103/ijo.IJO_473_17</t>
  </si>
  <si>
    <t>doi: 10.4103/ijo.IJO_1007_16</t>
  </si>
  <si>
    <t>doi: 10.4103/ijo.IJO_546_17</t>
  </si>
  <si>
    <t>doi: 10.4103/ijo.IJO_413_17</t>
  </si>
  <si>
    <t>doi: 10.4103/ijo.IJO_504_17</t>
  </si>
  <si>
    <t>doi: 10.4103/ijo.IJO_542_17</t>
  </si>
  <si>
    <t>doi: 10.4103/ijo.IJO_485_17</t>
  </si>
  <si>
    <t>doi: 10.4103/ijo.IJO_480_17</t>
  </si>
  <si>
    <t>doi: 10.4103/ijo.IJO_411_17</t>
  </si>
  <si>
    <t>doi: 10.4103/ijo.IJO_533_17</t>
  </si>
  <si>
    <t>doi: 10.4103/ijo.IJO_492_17</t>
  </si>
  <si>
    <t>doi: 10.4103/ijo.IJO_487_17</t>
  </si>
  <si>
    <t>doi: 10.4103/ijo.IJO_407_17</t>
  </si>
  <si>
    <t>doi: 10.4103/ijo.IJO_510_17</t>
  </si>
  <si>
    <t>doi: 10.4103/ijo.IJO_545_17</t>
  </si>
  <si>
    <t>doi: 10.4103/ijo.IJO_569_17</t>
  </si>
  <si>
    <t>doi: 10.4103/ijo.IJO_552_17</t>
  </si>
  <si>
    <t>doi: 10.4103/ijo.IJO_558_17</t>
  </si>
  <si>
    <t>doi: 10.4103/ijo.IJO_436_17</t>
  </si>
  <si>
    <t>doi: 10.4103/ijo.IJO_315_17</t>
  </si>
  <si>
    <t>doi: 10.4103/ijo.IJO_375_17</t>
  </si>
  <si>
    <t>doi: 10.4103/ijo.IJO_548_17</t>
  </si>
  <si>
    <t>doi: 10.4103/ijo.IJO_326_17</t>
  </si>
  <si>
    <t>doi: 10.4103/ijo.IJO_951_17</t>
  </si>
  <si>
    <t>doi: 10.4103/ijo.IJO_418_17</t>
  </si>
  <si>
    <t>doi: 10.4103/ijo.IJO_481_17</t>
  </si>
  <si>
    <t>doi: 10.4103/ijo.IJO_314_17</t>
  </si>
  <si>
    <t>doi: 10.4103/ijo.IJO_442_17</t>
  </si>
  <si>
    <t>doi: 10.4103/ijo.IJO_380_17</t>
  </si>
  <si>
    <t>doi: 10.4103/ijo.IJO_447_17</t>
  </si>
  <si>
    <t>doi: 10.4103/ijo.IJO_157_17</t>
  </si>
  <si>
    <t>doi: 10.4103/ijo.IJO_360_17</t>
  </si>
  <si>
    <t>doi: 10.4103/ijo.IJO_339_17</t>
  </si>
  <si>
    <t>doi: 10.4103/ijo.IJO_218_17</t>
  </si>
  <si>
    <t>doi: 10.4103/ijo.IJO_499_17</t>
  </si>
  <si>
    <t>doi: 10.4103/ijo.IJO_399_17</t>
  </si>
  <si>
    <t>doi: 10.4103/ijo.IJO_233_17</t>
  </si>
  <si>
    <t>doi: 10.4103/ijo.IJO_752_17</t>
  </si>
  <si>
    <t>doi: 10.4103/ijo.IJO_358_17</t>
  </si>
  <si>
    <t>doi: 10.4103/ijo.IJO_826_17</t>
  </si>
  <si>
    <t>doi: 10.1159/000484907</t>
  </si>
  <si>
    <t>doi: 10.1167/iovs.17-22560</t>
  </si>
  <si>
    <t>doi: 10.1371/journal.pone.0188032</t>
  </si>
  <si>
    <t>doi: 10.1080/08820538.2017.1353812</t>
  </si>
  <si>
    <t>doi: 10.1016/j.lfs.2017.11.007</t>
  </si>
  <si>
    <t>doi: 10.1007/s00417-017-3839-y</t>
  </si>
  <si>
    <t>doi: 10.4049/jimmunol.1700550</t>
  </si>
  <si>
    <t>doi: 10.1016/j.chest.2017.07.015</t>
  </si>
  <si>
    <t>doi: 10.1210/jc.2017-01922</t>
  </si>
  <si>
    <t>doi: 10.1371/journal.pntd.0006080</t>
  </si>
  <si>
    <t>doi: 10.1002/path.4993</t>
  </si>
  <si>
    <t>doi: 10.1007/s10633-017-9615-9</t>
  </si>
  <si>
    <t>doi: 10.1007/s00417-017-3840-5</t>
  </si>
  <si>
    <t>doi: 10.1186/s12886-017-0595-z</t>
  </si>
  <si>
    <t>doi: 10.3928/23258160-20171030-13</t>
  </si>
  <si>
    <t>doi: 10.3928/23258160-20171030-12</t>
  </si>
  <si>
    <t>doi: 10.3928/23258160-20171030-11</t>
  </si>
  <si>
    <t>doi: 10.3928/23258160-20171030-10</t>
  </si>
  <si>
    <t>doi: 10.3928/23258160-20171030-09</t>
  </si>
  <si>
    <t>doi: 10.3928/23258160-20171030-08</t>
  </si>
  <si>
    <t>doi: 10.3928/23258160-20171030-07</t>
  </si>
  <si>
    <t>doi: 10.3928/23258160-20171030-06</t>
  </si>
  <si>
    <t>doi: 10.3928/23258160-20171030-05</t>
  </si>
  <si>
    <t>doi: 10.3928/23258160-20171030-04</t>
  </si>
  <si>
    <t>doi: 10.3928/23258160-20171030-03</t>
  </si>
  <si>
    <t>doi: 10.3928/23258160-20171030-02</t>
  </si>
  <si>
    <t>doi: 10.1167/17.13.9</t>
  </si>
  <si>
    <t>doi: 10.1371/journal.pone.0187506</t>
  </si>
  <si>
    <t>doi: 10.1371/journal.pone.0187396</t>
  </si>
  <si>
    <t>doi: 10.1097/OPX.0000000000001148</t>
  </si>
  <si>
    <t>doi: 10.1097/OPX.0000000000001151</t>
  </si>
  <si>
    <t>doi: 10.1097/OPX.0000000000001145</t>
  </si>
  <si>
    <t>doi: 10.17269/cjph.108.6062</t>
  </si>
  <si>
    <t>doi: 10.1080/02713683.2017.1349153</t>
  </si>
  <si>
    <t>doi: 10.20471/acc.2017.56.01.18</t>
  </si>
  <si>
    <t>doi: 10.20471/acc.2017.56.01.04</t>
  </si>
  <si>
    <t>doi: 10.1111/opo.12423</t>
  </si>
  <si>
    <t>doi: 10.1002/14651858.CD011307.pub2</t>
  </si>
  <si>
    <t>doi: 10.1007/s00417-017-3831-6</t>
  </si>
  <si>
    <t>doi: 10.1167/iovs.17-22473</t>
  </si>
  <si>
    <t>doi: 10.1167/iovs.17-22345</t>
  </si>
  <si>
    <t>doi: 10.1167/iovs.16-19702</t>
  </si>
  <si>
    <t>doi: 10.1097/IJG.0000000000000821</t>
  </si>
  <si>
    <t>doi: 10.1097/OPX.0000000000001147</t>
  </si>
  <si>
    <t>doi: 10.1097/OPX.0000000000001146</t>
  </si>
  <si>
    <t>doi: 10.1007/s00417-017-3834-3</t>
  </si>
  <si>
    <t>doi: 10.1007/s00417-017-3838-z</t>
  </si>
  <si>
    <t>doi: 10.1080/14656566.2017.1403584</t>
  </si>
  <si>
    <t>doi: 10.1080/10717544.2017.1399303</t>
  </si>
  <si>
    <t>doi: 10.1167/iovs.17-22389</t>
  </si>
  <si>
    <t>doi: 10.1167/iovs.17-22398</t>
  </si>
  <si>
    <t>doi: 10.1167/iovs.17-22865</t>
  </si>
  <si>
    <t>doi: 10.1001/jama.2017.15006</t>
  </si>
  <si>
    <t>doi: 10.1167/17.13.5</t>
  </si>
  <si>
    <t>doi: 10.1161/STROKEAHA.117.018556</t>
  </si>
  <si>
    <t>doi: 10.1371/journal.pone.0187188</t>
  </si>
  <si>
    <t>doi: 10.1097/WNO.0000000000000560</t>
  </si>
  <si>
    <t>doi: 10.1080/02713683.2017.1377261</t>
  </si>
  <si>
    <t>doi: 10.1016/j.toxlet.2017.10.018</t>
  </si>
  <si>
    <t>doi: 10.1186/s12886-017-0594-0</t>
  </si>
  <si>
    <t>doi: 10.1186/s12886-017-0596-y</t>
  </si>
  <si>
    <t>doi: 10.1111/aos.13538</t>
  </si>
  <si>
    <t>doi: 10.1111/aos.13569</t>
  </si>
  <si>
    <t>doi: 10.1007/s00417-017-3837-0</t>
  </si>
  <si>
    <t>doi: 10.1016/j.bbrc.2017.11.007</t>
  </si>
  <si>
    <t>doi: 10.1016/j.surg.2017.03.030</t>
  </si>
  <si>
    <t>doi: 10.1016/j.bbadis.2017.10.030</t>
  </si>
  <si>
    <t>doi: 10.1016/j.ajo.2017.10.010</t>
  </si>
  <si>
    <t>doi: 10.1016/j.ajo.2017.10.011</t>
  </si>
  <si>
    <t>doi: 10.1016/j.ijporl.2017.08.012</t>
  </si>
  <si>
    <t>doi: 10.1016/j.ajhg.2017.09.015</t>
  </si>
  <si>
    <t>doi: 10.1002/14651858.CD011221.pub2</t>
  </si>
  <si>
    <t>doi: 10.1016/j.ajo.2017.10.023</t>
  </si>
  <si>
    <t>doi: 10.1016/j.ajo.2017.10.022</t>
  </si>
  <si>
    <t>doi: 10.1016/j.ajo.2017.10.016</t>
  </si>
  <si>
    <t>doi: 10.1016/j.ajo.2017.10.020</t>
  </si>
  <si>
    <t>doi: 10.1007/s10384-017-0547-4</t>
  </si>
  <si>
    <t>doi: 10.1167/iovs.17-22864</t>
  </si>
  <si>
    <t>doi: 10.1167/iovs.17-22604</t>
  </si>
  <si>
    <t>doi: 10.1167/iovs.17-22462</t>
  </si>
  <si>
    <t>doi: 10.1212/WNL.0000000000004715</t>
  </si>
  <si>
    <t>doi: 10.1016/j.ajo.2017.10.018</t>
  </si>
  <si>
    <t>doi: 10.1016/j.ajo.2017.10.015</t>
  </si>
  <si>
    <t>doi: 10.1016/j.ajo.2017.10.014</t>
  </si>
  <si>
    <t>doi: 10.1016/j.ajo.2017.10.017</t>
  </si>
  <si>
    <t>doi: 10.1097/IJG.0000000000000760</t>
  </si>
  <si>
    <t>doi: 10.1097/ICO.0000000000001376</t>
  </si>
  <si>
    <t>doi: 10.1097/IJG.0000000000000779</t>
  </si>
  <si>
    <t>doi: 10.1097/IJG.0000000000000777</t>
  </si>
  <si>
    <t>doi: 10.1167/iovs.17-22739</t>
  </si>
  <si>
    <t>doi: 10.1167/iovs.17-22071</t>
  </si>
  <si>
    <t>doi: 10.1136/bmj.j4706</t>
  </si>
  <si>
    <t>doi: 10.1016/j.yexcr.2017.10.036</t>
  </si>
  <si>
    <t>doi: 10.1186/s12886-017-0590-4</t>
  </si>
  <si>
    <t>doi: 10.1186/s12886-017-0592-2</t>
  </si>
  <si>
    <t>doi: 10.1371/journal.pone.0187533</t>
  </si>
  <si>
    <t>doi: 10.1371/journal.pone.0186955</t>
  </si>
  <si>
    <t>doi: 10.1371/journal.pone.0187336</t>
  </si>
  <si>
    <t>doi: 10.1371/journal.pone.0187304</t>
  </si>
  <si>
    <t>doi: 10.1371/journal.pone.0184945</t>
  </si>
  <si>
    <t>doi: 10.1371/journal.pone.0184746</t>
  </si>
  <si>
    <t>doi: 10.1097/WNO.0000000000000602</t>
  </si>
  <si>
    <t>doi: 10.1097/OPX.0000000000001143</t>
  </si>
  <si>
    <t>doi: 10.1097/ICU.0000000000000445</t>
  </si>
  <si>
    <t>doi: 10.1097/ICU.0000000000000438</t>
  </si>
  <si>
    <t>doi: 10.1097/MD.0000000000008469</t>
  </si>
  <si>
    <t>doi: 10.1097/MD.0000000000008301</t>
  </si>
  <si>
    <t>doi: 10.1007/s10384-017-0545-6</t>
  </si>
  <si>
    <t>doi: 10.1007/s10384-017-0533-x</t>
  </si>
  <si>
    <t>doi: 10.1167/iovs.17-22431</t>
  </si>
  <si>
    <t>doi: 10.1167/iovs.17-22471</t>
  </si>
  <si>
    <t>doi: 10.1212/WNL.0000000000004681</t>
  </si>
  <si>
    <t>doi: 10.1210/jc.2017-01736</t>
  </si>
  <si>
    <t>doi: 10.1056/NEJMoa1705129</t>
  </si>
  <si>
    <t>doi: 10.1007/s00417-017-3833-4</t>
  </si>
  <si>
    <t>doi: 10.1136/bmj.j5013</t>
  </si>
  <si>
    <t>doi: 10.1136/bmj.j5016</t>
  </si>
  <si>
    <t>doi: 10.1016/j.arcmed.2017.10.003</t>
  </si>
  <si>
    <t>doi: 10.1093/rheumatology/kex265</t>
  </si>
  <si>
    <t>doi: 10.1093/hmg/ddx310</t>
  </si>
  <si>
    <t>doi: 10.1371/journal.pone.0187272</t>
  </si>
  <si>
    <t>doi: 10.1097/IJG.0000000000000808</t>
  </si>
  <si>
    <t>doi: 10.1097/IJG.0000000000000806</t>
  </si>
  <si>
    <t>doi: 10.1080/13816810.2017.1393825</t>
  </si>
  <si>
    <t>doi: 10.1167/iovs.17-21973</t>
  </si>
  <si>
    <t>doi: 10.1167/iovs.17-22679</t>
  </si>
  <si>
    <t>doi: 10.1167/iovs.17-22486</t>
  </si>
  <si>
    <t>doi: 10.1097/ICU.0000000000000447</t>
  </si>
  <si>
    <t>doi: 10.1097/ICU.0000000000000446</t>
  </si>
  <si>
    <t>doi: 10.1038/ng.3977</t>
  </si>
  <si>
    <t>doi: 10.1080/02713683.2017.1315143</t>
  </si>
  <si>
    <t>doi: 10.1007/s00417-017-3836-1</t>
  </si>
  <si>
    <t>doi: 10.1007/s00417-017-3826-3</t>
  </si>
  <si>
    <t>doi: 10.1007/s00417-017-3828-1</t>
  </si>
  <si>
    <t>doi: 10.1007/s00417-017-3835-2</t>
  </si>
  <si>
    <t>doi: 10.1167/iovs.16-20759</t>
  </si>
  <si>
    <t>doi: 10.1167/iovs.17-21934</t>
  </si>
  <si>
    <t>doi: 10.1016/j.ajo.2017.10.009</t>
  </si>
  <si>
    <t>doi: 10.1016/j.amjms.2017.05.001</t>
  </si>
  <si>
    <t>doi: 10.1016/j.amjms.2017.07.003</t>
  </si>
  <si>
    <t>doi: 10.1186/s12886-017-0582-4</t>
  </si>
  <si>
    <t>doi: 10.1371/journal.pone.0186793</t>
  </si>
  <si>
    <t>doi: 10.1371/journal.pone.0187026</t>
  </si>
  <si>
    <t>doi: 10.1371/journal.pone.0185573</t>
  </si>
  <si>
    <t>doi: 10.1371/journal.pone.0185373</t>
  </si>
  <si>
    <t>doi: 10.1097/IJG.0000000000000780</t>
  </si>
  <si>
    <t>doi: 10.22608/APO.2017350</t>
  </si>
  <si>
    <t>doi: 10.1167/iovs.17-22523</t>
  </si>
  <si>
    <t>doi: 10.1167/iovs.17-22412</t>
  </si>
  <si>
    <t>doi: 10.1167/iovs.17-22452</t>
  </si>
  <si>
    <t>doi: 10.1167/iovs.17-22332</t>
  </si>
  <si>
    <t>doi: 10.1167/iovs.17-22680</t>
  </si>
  <si>
    <t>doi: 10.1167/iovs.17-22161</t>
  </si>
  <si>
    <t>doi: 10.1038/eye.2017.206</t>
  </si>
  <si>
    <t>doi: 10.1136/bjophthalmol-2017-310498</t>
  </si>
  <si>
    <t>doi: 10.1016/j.ajo.2017.10.008</t>
  </si>
  <si>
    <t>doi: 10.1016/j.jcjo.2017.09.027</t>
  </si>
  <si>
    <t>doi: 10.1016/j.jcjo.2017.09.026</t>
  </si>
  <si>
    <t>doi: 10.1016/j.jcjo.2017.09.025</t>
  </si>
  <si>
    <t>doi: 10.1016/j.jcjo.2017.09.024</t>
  </si>
  <si>
    <t>doi: 10.1016/j.jcjo.2017.09.023</t>
  </si>
  <si>
    <t>doi: 10.1016/j.jcjo.2017.09.022</t>
  </si>
  <si>
    <t>doi: 10.1371/journal.pone.0187093</t>
  </si>
  <si>
    <t>doi: 10.1371/journal.pone.0186723</t>
  </si>
  <si>
    <t>doi: 10.1371/journal.pone.0187160</t>
  </si>
  <si>
    <t>doi: 10.1111/sji.12622</t>
  </si>
  <si>
    <t>doi: 10.1038/550448a</t>
  </si>
  <si>
    <t>doi: 10.1007/s10384-017-0542-9</t>
  </si>
  <si>
    <t>doi: 10.1007/s10384-017-0543-8</t>
  </si>
  <si>
    <t>doi: 10.1007/s00417-017-3800-0</t>
  </si>
  <si>
    <t>doi: 10.1186/s12886-017-0591-3</t>
  </si>
  <si>
    <t>doi: 10.1080/14737140.2017.1398089</t>
  </si>
  <si>
    <t>doi: 10.6061/clinics/2017(09)04</t>
  </si>
  <si>
    <t>doi: 10.1371/journal.pone.0186634</t>
  </si>
  <si>
    <t>doi: 10.1097/MD.0000000000008376</t>
  </si>
  <si>
    <t>doi: 10.1097/MD.0000000000008347</t>
  </si>
  <si>
    <t>doi: 10.1097/MD.0000000000007936</t>
  </si>
  <si>
    <t>doi: 10.1097/IOP.0000000000000998</t>
  </si>
  <si>
    <t>doi: 10.1097/IOP.0000000000001000</t>
  </si>
  <si>
    <t>doi: 10.17219/acem/63030</t>
  </si>
  <si>
    <t>doi: 10.17219/acem/61434</t>
  </si>
  <si>
    <t>doi: 10.17219/acem/64023</t>
  </si>
  <si>
    <t>doi: 10.1167/iovs.17-22399</t>
  </si>
  <si>
    <t>doi: 10.1167/17.12.13</t>
  </si>
  <si>
    <t>doi: 10.1159/000481262</t>
  </si>
  <si>
    <t>doi: 10.1159/000484231</t>
  </si>
  <si>
    <t>doi: 10.1371/journal.pone.0187058</t>
  </si>
  <si>
    <t>doi: 10.1097/OPX.0000000000001141</t>
  </si>
  <si>
    <t>doi: 10.1097/ICU.0000000000000444</t>
  </si>
  <si>
    <t>doi: 10.1002/hbm.23862</t>
  </si>
  <si>
    <t>doi: 10.1007/s10620-017-4781-x</t>
  </si>
  <si>
    <t>doi: 10.4103/aam.aam_123_16</t>
  </si>
  <si>
    <t>doi: 10.1007/s10103-017-2357-9</t>
  </si>
  <si>
    <t>doi: 10.1007/s00417-017-3823-6</t>
  </si>
  <si>
    <t>doi: 10.4314/ahs.v17i2.31</t>
  </si>
  <si>
    <t>doi: 10.1523/JNEUROSCI.0997-17.2017</t>
  </si>
  <si>
    <t>doi: 10.1186/s12881-017-0477-5</t>
  </si>
  <si>
    <t>doi: 10.1167/iovs.17-22576</t>
  </si>
  <si>
    <t>doi: 10.1167/iovs.17-22376</t>
  </si>
  <si>
    <t>doi: 10.1167/iovs.17-22362</t>
  </si>
  <si>
    <t>doi: 10.1167/iovs.17-22312</t>
  </si>
  <si>
    <t>doi: 10.1167/iovs.17-21787</t>
  </si>
  <si>
    <t>doi: 10.1371/journal.pone.0186949</t>
  </si>
  <si>
    <t>doi: 10.1097/ICU.0000000000000443</t>
  </si>
  <si>
    <t>doi: 10.1080/14712598.2018.1389886</t>
  </si>
  <si>
    <t>doi: 10.22608/APO.2017308</t>
  </si>
  <si>
    <t>doi: 10.22608/APO.2017125</t>
  </si>
  <si>
    <t>doi: 10.1016/j.bbrc.2017.10.097</t>
  </si>
  <si>
    <t>doi: 10.1016/j.msard.2017.07.004</t>
  </si>
  <si>
    <t>doi: 10.1016/j.msard.2017.07.013</t>
  </si>
  <si>
    <t>doi: 10.1016/j.msard.2017.06.009</t>
  </si>
  <si>
    <t>doi: 10.1016/j.msard.2017.06.008</t>
  </si>
  <si>
    <t>doi: 10.1016/j.ophtha.2017.07.010</t>
  </si>
  <si>
    <t>doi: 10.1016/j.ophtha.2017.08.004</t>
  </si>
  <si>
    <t>doi: 10.1016/j.ophtha.2017.07.022</t>
  </si>
  <si>
    <t>doi: 10.1016/j.ophtha.2017.05.031</t>
  </si>
  <si>
    <t>doi: 10.1016/j.ophtha.2017.08.029</t>
  </si>
  <si>
    <t>doi: 10.1523/JNEUROSCI.1208-17.2017</t>
  </si>
  <si>
    <t>doi: 10.1016/j.gene.2017.10.050</t>
  </si>
  <si>
    <t>doi: 10.1016/j.ejmp.2017.10.007</t>
  </si>
  <si>
    <t>doi: 10.1016/j.bbrc.2017.10.066</t>
  </si>
  <si>
    <t>doi: 10.1093/brain/awx254</t>
  </si>
  <si>
    <t>doi: 10.1093/brain/awx236</t>
  </si>
  <si>
    <t>doi: 10.1167/iovs.16-21192</t>
  </si>
  <si>
    <t>doi: 10.1093/brain/awx256</t>
  </si>
  <si>
    <t>doi: 10.1167/iovs.17-22978</t>
  </si>
  <si>
    <t>doi: 10.1167/iovs.17-22937</t>
  </si>
  <si>
    <t>doi: 10.3791/55993</t>
  </si>
  <si>
    <t>doi: 10.3791/55981</t>
  </si>
  <si>
    <t>doi: 10.1097/OPX.0000000000001142</t>
  </si>
  <si>
    <t>doi: 10.1097/OPX.0000000000001140</t>
  </si>
  <si>
    <t>doi: 10.1080/13816810.2017.1381976</t>
  </si>
  <si>
    <t>doi: 10.1111/bjd.15804</t>
  </si>
  <si>
    <t>doi: 10.1002/ajmg.a.38376</t>
  </si>
  <si>
    <t>doi: 10.1136/bjophthalmol-2017-310719</t>
  </si>
  <si>
    <t>doi: 10.1016/j.bbrc.2017.10.073</t>
  </si>
  <si>
    <t>doi: 10.4149/BLL_2017_095</t>
  </si>
  <si>
    <t>doi: 10.1093/brain/awx172</t>
  </si>
  <si>
    <t>doi: 10.1159/000481268</t>
  </si>
  <si>
    <t>doi: 10.1159/000484061</t>
  </si>
  <si>
    <t>doi: 10.1016/j.puhe.2017.09.004</t>
  </si>
  <si>
    <t>doi: 10.1167/iovs.17-21773</t>
  </si>
  <si>
    <t>doi: 10.1167/iovs.17-22272</t>
  </si>
  <si>
    <t>doi: 10.1167/iovs.17-22557</t>
  </si>
  <si>
    <t>doi: 10.1167/iovs.17-22410</t>
  </si>
  <si>
    <t>doi: 10.1167/iovs.17-22045</t>
  </si>
  <si>
    <t>doi: 10.1167/iovs.17-22579</t>
  </si>
  <si>
    <t>doi: 10.1167/iovs.17-22158</t>
  </si>
  <si>
    <t>doi: 10.1167/iovs.17-22096</t>
  </si>
  <si>
    <t>doi: 10.1167/iovs.17-23045</t>
  </si>
  <si>
    <t>doi: 10.1167/iovs.17-22737</t>
  </si>
  <si>
    <t>doi: 10.1167/iovs.17-21955</t>
  </si>
  <si>
    <t>doi: 10.1167/iovs.17-22479</t>
  </si>
  <si>
    <t>doi: 10.1167/iovs.17-21688</t>
  </si>
  <si>
    <t>doi: 10.1167/iovs.17-22532</t>
  </si>
  <si>
    <t>doi: 10.1167/iovs.17-22203</t>
  </si>
  <si>
    <t>doi: 10.1167/iovs.17-22411</t>
  </si>
  <si>
    <t>doi: 10.1167/iovs.17-22508</t>
  </si>
  <si>
    <t>doi: 10.1167/iovs.17-22812</t>
  </si>
  <si>
    <t>doi: 10.1167/iovs.17-22347</t>
  </si>
  <si>
    <t>doi: 10.1001/jamaophthalmol.2017.3805</t>
  </si>
  <si>
    <t>doi: 10.1001/jamaophthalmol.2017.4097</t>
  </si>
  <si>
    <t>doi: 10.1001/jamaophthalmol.2017.4182</t>
  </si>
  <si>
    <t>doi: 10.1001/jamaophthalmol.2017.4152</t>
  </si>
  <si>
    <t>doi: 10.1371/journal.pone.0186737</t>
  </si>
  <si>
    <t>doi: 10.1371/journal.pone.0186741</t>
  </si>
  <si>
    <t>doi: 10.1371/journal.pone.0186714</t>
  </si>
  <si>
    <t>doi: 10.1097/MD.0000000000008350</t>
  </si>
  <si>
    <t>doi: 10.1097/MD.0000000000008295</t>
  </si>
  <si>
    <t>doi: 10.1097/MD.0000000000008285</t>
  </si>
  <si>
    <t>doi: 10.1097/MD.0000000000008045</t>
  </si>
  <si>
    <t>doi: 10.1080/02713683.2017.1343852</t>
  </si>
  <si>
    <t>doi: 10.1186/s12886-017-0583-3</t>
  </si>
  <si>
    <t>doi: 10.3349/ymj.2017.58.6.1160</t>
  </si>
  <si>
    <t>doi: 10.1007/s00417-017-3820-9</t>
  </si>
  <si>
    <t>doi: 10.3357/AMHP.4889.2017</t>
  </si>
  <si>
    <t>doi: 10.1159/000480439</t>
  </si>
  <si>
    <t>doi: 10.1093/rheumatology/kex341</t>
  </si>
  <si>
    <t>doi: 10.1371/journal.pntd.0006023</t>
  </si>
  <si>
    <t>doi: 10.1097/IJG.0000000000000783</t>
  </si>
  <si>
    <t>doi: 10.1097/IJG.0000000000000778</t>
  </si>
  <si>
    <t>doi: 10.1097/IJG.0000000000000782</t>
  </si>
  <si>
    <t>doi: 10.1097/IJG.0000000000000765</t>
  </si>
  <si>
    <t>doi: 10.1097/IJG.0000000000000784</t>
  </si>
  <si>
    <t>doi: 10.1111/opo.12416</t>
  </si>
  <si>
    <t>doi: 10.1111/opo.12406</t>
  </si>
  <si>
    <t>doi: 10.1111/opo.12413</t>
  </si>
  <si>
    <t>doi: 10.7417/T.2017.2032</t>
  </si>
  <si>
    <t>doi: 10.4103/ijo.IJO_396_17</t>
  </si>
  <si>
    <t>doi: 10.4103/ijo.IJO_377_17</t>
  </si>
  <si>
    <t>doi: 10.4103/ijo.IJO_320_17</t>
  </si>
  <si>
    <t>doi: 10.4103/ijo.IJO_335_17</t>
  </si>
  <si>
    <t>doi: 10.4103/ijo.IJO_345_17</t>
  </si>
  <si>
    <t>doi: 10.4103/ijo.IJO_355_17</t>
  </si>
  <si>
    <t>doi: 10.4103/ijo.IJO_237_17</t>
  </si>
  <si>
    <t>doi: 10.4103/ijo.IJO_322_17</t>
  </si>
  <si>
    <t>doi: 10.4103/ijo.IJO_190_17</t>
  </si>
  <si>
    <t>doi: 10.4103/ijo.IJO_681_17</t>
  </si>
  <si>
    <t>doi: 10.4103/ijo.IJO_369_17</t>
  </si>
  <si>
    <t>doi: 10.4103/ijo.IJO_363_17</t>
  </si>
  <si>
    <t>doi: 10.4103/ijo.IJO_42_17</t>
  </si>
  <si>
    <t>doi: 10.4103/ijo.IJO_415_17</t>
  </si>
  <si>
    <t>doi: 10.4103/ijo.IJO_858_16</t>
  </si>
  <si>
    <t>doi: 10.4103/ijo.IJO_89_17</t>
  </si>
  <si>
    <t>doi: 10.4103/ijo.IJO_538_17</t>
  </si>
  <si>
    <t>doi: 10.4103/ijo.IJO_340_17</t>
  </si>
  <si>
    <t>doi: 10.4103/ijo.IJO_397_17</t>
  </si>
  <si>
    <t>doi: 10.4103/ijo.IJO_343_17</t>
  </si>
  <si>
    <t>doi: 10.4103/ijo.IJO_36_17</t>
  </si>
  <si>
    <t>doi: 10.4103/ijo.IJO_84_17</t>
  </si>
  <si>
    <t>doi: 10.4103/ijo.IJO_696_17</t>
  </si>
  <si>
    <t>doi: 10.4103/ijo.IJO_188_17</t>
  </si>
  <si>
    <t>doi: 10.4103/ijo.IJO_52_17</t>
  </si>
  <si>
    <t>doi: 10.4103/ijo.IJO_601_16</t>
  </si>
  <si>
    <t>doi: 10.4103/ijo.IJO_978_16</t>
  </si>
  <si>
    <t>doi: 10.4103/ijo.IJO_645_16</t>
  </si>
  <si>
    <t>doi: 10.4103/ijo.IJO_756_16</t>
  </si>
  <si>
    <t>doi: 10.4103/ijo.IJO_33_17</t>
  </si>
  <si>
    <t>doi: 10.4103/0301-4738.216734</t>
  </si>
  <si>
    <t>doi: 10.4103/ijo.IJO_790_16</t>
  </si>
  <si>
    <t>doi: 10.4103/ijo.IJO_152_17</t>
  </si>
  <si>
    <t>doi: 10.4103/ijo.IJO_251_17</t>
  </si>
  <si>
    <t>doi: 10.4103/ijo.IJO_191_17</t>
  </si>
  <si>
    <t>doi: 10.4103/ijo.IJO_625_16</t>
  </si>
  <si>
    <t>doi: 10.4103/ijo.IJO_512_17</t>
  </si>
  <si>
    <t>doi: 10.4103/ijo.IJO_821_17</t>
  </si>
  <si>
    <t>doi: 10.1007/s00417-017-3817-4</t>
  </si>
  <si>
    <t>doi: 10.4102/phcfm.v9i1.1440</t>
  </si>
  <si>
    <t>doi: 10.1371/journal.pone.0186236</t>
  </si>
  <si>
    <t>doi: 10.1371/journal.pone.0185785</t>
  </si>
  <si>
    <t>doi: 10.1371/journal.pone.0186229</t>
  </si>
  <si>
    <t>doi: 10.1097/OPX.0000000000001137</t>
  </si>
  <si>
    <t>doi: 10.1080/08880018.2017.1360971</t>
  </si>
  <si>
    <t>doi: 10.1089/jmf.2016.3891</t>
  </si>
  <si>
    <t>doi: 10.1128/MCB.00295-17</t>
  </si>
  <si>
    <t>doi: 10.1016/j.wneu.2017.10.018</t>
  </si>
  <si>
    <t>doi: 10.1016/j.ajo.2017.10.005</t>
  </si>
  <si>
    <t>doi: 10.1016/j.ajo.2017.10.006</t>
  </si>
  <si>
    <t>doi: 10.1016/j.brainres.2017.10.007</t>
  </si>
  <si>
    <t>doi: 10.1016/j.autrev.2017.10.010</t>
  </si>
  <si>
    <t>doi: 10.1016/j.autrev.2017.10.005</t>
  </si>
  <si>
    <t>doi: 10.1016/j.ajpath.2017.08.032</t>
  </si>
  <si>
    <t>doi: 10.1016/j.bbr.2017.10.012</t>
  </si>
  <si>
    <t>doi: 10.1093/hmg/ddx332</t>
  </si>
  <si>
    <t>doi: 10.1371/journal.pone.0182606</t>
  </si>
  <si>
    <t>doi: 10.1097/IOP.0000000000001011</t>
  </si>
  <si>
    <t>doi: 10.1097/OPX.0000000000001136</t>
  </si>
  <si>
    <t>doi: 10.1097/OPX.0000000000001134</t>
  </si>
  <si>
    <t>doi: 10.1097/IJG.0000000000000802</t>
  </si>
  <si>
    <t>doi: 10.1097/IJG.0000000000000803</t>
  </si>
  <si>
    <t>doi: 10.1002/adhm.201700733</t>
  </si>
  <si>
    <t>doi: 10.1007/s00417-017-3827-2</t>
  </si>
  <si>
    <t>doi: 10.1016/j.bmc.2017.09.045</t>
  </si>
  <si>
    <t>doi: 10.1016/j.ajem.2017.10.006</t>
  </si>
  <si>
    <t>doi: 10.1016/j.clae.2017.10.001</t>
  </si>
  <si>
    <t>doi: 10.1007/s00417-017-3825-4</t>
  </si>
  <si>
    <t>doi: 10.1007/s00417-017-3814-7</t>
  </si>
  <si>
    <t>doi: 10.1016/j.bbrc.2017.10.049</t>
  </si>
  <si>
    <t>doi: 10.1016/j.ajo.2017.10.003</t>
  </si>
  <si>
    <t>doi: 10.1016/j.ajo.2017.10.004</t>
  </si>
  <si>
    <t>doi: 10.1016/j.ajo.2017.10.001</t>
  </si>
  <si>
    <t>doi: 10.1016/j.ajo.2017.10.002</t>
  </si>
  <si>
    <t>doi: 10.1007/s00417-017-3819-2</t>
  </si>
  <si>
    <t>doi: 10.1016/j.actbio.2017.10.015</t>
  </si>
  <si>
    <t>doi: 10.1016/j.actbio.2017.10.011</t>
  </si>
  <si>
    <t>doi: 10.1016/j.jaad.2017.02.019</t>
  </si>
  <si>
    <t>doi: 10.1186/s12886-017-0574-4</t>
  </si>
  <si>
    <t>doi: 10.1093/sleep/zsx154</t>
  </si>
  <si>
    <t>doi: 10.1093/jme/tjx167</t>
  </si>
  <si>
    <t>doi: 10.1371/journal.pone.0186224</t>
  </si>
  <si>
    <t>doi: 10.1007/s10384-017-0540-y</t>
  </si>
  <si>
    <t>doi: 10.1007/s10103-017-2349-9</t>
  </si>
  <si>
    <t>doi: 10.1186/s12916-017-0945-y</t>
  </si>
  <si>
    <t>doi: 10.1371/journal.pone.0186453</t>
  </si>
  <si>
    <t>doi: 10.1371/journal.pone.0186209</t>
  </si>
  <si>
    <t>doi: 10.1371/journal.pone.0185874</t>
  </si>
  <si>
    <t>doi: 10.1371/journal.pone.0186221</t>
  </si>
  <si>
    <t>doi: 10.1371/journal.pone.0186272</t>
  </si>
  <si>
    <t>doi: 10.1371/journal.pone.0186180</t>
  </si>
  <si>
    <t>doi: 10.1371/journal.pone.0184064</t>
  </si>
  <si>
    <t>doi: 10.1089/gtmb.2017.0147</t>
  </si>
  <si>
    <t>doi: 10.1089/jop.2017.0053</t>
  </si>
  <si>
    <t>doi: 10.7196/SAMJ.2017.v107i10.12740</t>
  </si>
  <si>
    <t>doi: 10.3341/kjo.2017.0025</t>
  </si>
  <si>
    <t>doi: 10.3341/kjo.2016.0118</t>
  </si>
  <si>
    <t>doi: 10.3341/kjo.2017.0017</t>
  </si>
  <si>
    <t>doi: 10.3341/kjo.2015.0143</t>
  </si>
  <si>
    <t>doi: 10.3341/kjo.2016.0098</t>
  </si>
  <si>
    <t>doi: 10.3341/kjo.2017.0021</t>
  </si>
  <si>
    <t>doi: 10.3341/kjo.2016.0108</t>
  </si>
  <si>
    <t>doi: 10.3341/kjo.2016.0107</t>
  </si>
  <si>
    <t>doi: 10.1007/s10384-017-0538-5</t>
  </si>
  <si>
    <t>doi: 10.1186/s12886-017-0573-5</t>
  </si>
  <si>
    <t>doi: 10.3928/23258160-20170928-14</t>
  </si>
  <si>
    <t>doi: 10.3928/23258160-20170928-13</t>
  </si>
  <si>
    <t>doi: 10.3928/23258160-20170928-12</t>
  </si>
  <si>
    <t>doi: 10.3928/23258160-20170928-11</t>
  </si>
  <si>
    <t>doi: 10.3928/23258160-20170928-10</t>
  </si>
  <si>
    <t>doi: 10.3928/23258160-20170928-09</t>
  </si>
  <si>
    <t>doi: 10.3928/23258160-20170928-08</t>
  </si>
  <si>
    <t>doi: 10.3928/23258160-20170928-07</t>
  </si>
  <si>
    <t>doi: 10.3928/23258160-20170928-05</t>
  </si>
  <si>
    <t>doi: 10.3928/23258160-20170928-04</t>
  </si>
  <si>
    <t>doi: 10.3928/23258160-20170928-03</t>
  </si>
  <si>
    <t>doi: 10.3928/23258160-20170928-02</t>
  </si>
  <si>
    <t>doi: 10.1371/journal.pone.0185120</t>
  </si>
  <si>
    <t>doi: 10.1097/MD.0000000000008292</t>
  </si>
  <si>
    <t>doi: 10.1097/MD.0000000000008218</t>
  </si>
  <si>
    <t>doi: 10.1097/MD.0000000000008188</t>
  </si>
  <si>
    <t>doi: 10.1097/MD.0000000000007951</t>
  </si>
  <si>
    <t>doi: 10.1007/s11547-017-0812-0</t>
  </si>
  <si>
    <t>doi: 10.1503/cmaj.170792</t>
  </si>
  <si>
    <t>doi: 10.1016/j.wneu.2017.09.197</t>
  </si>
  <si>
    <t>doi: 10.1016/j.wneu.2017.09.194</t>
  </si>
  <si>
    <t>doi: 10.1016/j.wneu.2017.09.202</t>
  </si>
  <si>
    <t>doi: 10.1186/s12886-017-0587-z</t>
  </si>
  <si>
    <t>doi: 10.1186/s12886-017-0586-0</t>
  </si>
  <si>
    <t>doi: 10.1186/s12886-017-0585-1</t>
  </si>
  <si>
    <t>doi: 10.1093/hmg/ddx296</t>
  </si>
  <si>
    <t>doi: 10.1093/hmg/ddx292</t>
  </si>
  <si>
    <t>doi: 10.1371/journal.pone.0186069</t>
  </si>
  <si>
    <t>doi: 10.1097/IJG.0000000000000801</t>
  </si>
  <si>
    <t>doi: 10.1097/IJG.0000000000000800</t>
  </si>
  <si>
    <t>doi: 10.1097/IJG.0000000000000799</t>
  </si>
  <si>
    <t>doi: 10.1097/IAE.0000000000001836</t>
  </si>
  <si>
    <t>doi: 10.1097/ICO.0000000000001388</t>
  </si>
  <si>
    <t>doi: 10.1097/ICO.0000000000001354</t>
  </si>
  <si>
    <t>doi: 10.3341/kjo.2016.0101</t>
  </si>
  <si>
    <t>doi: 10.3341/kjo.2016.0129</t>
  </si>
  <si>
    <t>doi: 10.1007/s00417-017-3808-5</t>
  </si>
  <si>
    <t>doi: 10.1016/j.tox.2017.10.005</t>
  </si>
  <si>
    <t>doi: 10.1016/j.clae.2017.09.016</t>
  </si>
  <si>
    <t>doi: 10.1016/j.jemermed.2016.10.021</t>
  </si>
  <si>
    <t>doi: 10.1093/jb/mvx057</t>
  </si>
  <si>
    <t>doi: 10.1097/IAE.0000000000001868</t>
  </si>
  <si>
    <t>doi: 10.1097/IAE.0000000000001843</t>
  </si>
  <si>
    <t>doi: 10.1097/ICO.0000000000001336</t>
  </si>
  <si>
    <t>doi: 10.1097/ICO.0000000000001301</t>
  </si>
  <si>
    <t>doi: 10.1097/IJG.0000000000000759</t>
  </si>
  <si>
    <t>doi: 10.1097/IJG.0000000000000758</t>
  </si>
  <si>
    <t>doi: 10.3928/01913913-20170907-04</t>
  </si>
  <si>
    <t>doi: 10.3928/01913913-20170907-05</t>
  </si>
  <si>
    <t>doi: 10.3928/01913913-20170810-03</t>
  </si>
  <si>
    <t>doi: 10.3928/01913913-20170703-08</t>
  </si>
  <si>
    <t>doi: 10.3928/01913913-20170703-16</t>
  </si>
  <si>
    <t>doi: 10.3928/01913913-20170703-13</t>
  </si>
  <si>
    <t>doi: 10.3928/01913913-20170801-04</t>
  </si>
  <si>
    <t>doi: 10.3928/01913913-20170801-03</t>
  </si>
  <si>
    <t>doi: 10.3928/01913913-20170703-05</t>
  </si>
  <si>
    <t>doi: 10.3928/01913913-20170703-14</t>
  </si>
  <si>
    <t>doi: 10.3928/01913913-20170703-12</t>
  </si>
  <si>
    <t>doi: 10.3928/01913913-20170823-02</t>
  </si>
  <si>
    <t>doi: 10.3928/01913913-20170703-06</t>
  </si>
  <si>
    <t>doi: 10.1097/IJG.0000000000000750</t>
  </si>
  <si>
    <t>doi: 10.1097/IJG.0000000000000756</t>
  </si>
  <si>
    <t>doi: 10.1097/WNO.0000000000000570</t>
  </si>
  <si>
    <t>doi: 10.1097/WNO.0000000000000535</t>
  </si>
  <si>
    <t>doi: 10.1097/OPX.0000000000001133</t>
  </si>
  <si>
    <t>doi: 10.1172/JCI89893</t>
  </si>
  <si>
    <t>doi: 10.1080/08820538.2017.1353806</t>
  </si>
  <si>
    <t>doi: 10.1016/j.ajo.2017.09.030</t>
  </si>
  <si>
    <t>doi: 10.1016/j.ajo.2017.09.029</t>
  </si>
  <si>
    <t>doi: 10.1016/j.ajo.2017.09.028</t>
  </si>
  <si>
    <t>doi: 10.1016/j.clae.2017.09.018</t>
  </si>
  <si>
    <t>doi: 10.1016/j.wneu.2017.09.173</t>
  </si>
  <si>
    <t>doi: 10.1016/j.wneu.2017.09.159</t>
  </si>
  <si>
    <t>doi: 10.1016/j.exer.2017.10.002</t>
  </si>
  <si>
    <t>doi: 10.12740/PP/OnlineFirst/62804</t>
  </si>
  <si>
    <t>doi: 10.1007/s00417-017-3816-5</t>
  </si>
  <si>
    <t>doi: 10.1167/iovs.17-22200</t>
  </si>
  <si>
    <t>doi: 10.1167/iovs.17-22040</t>
  </si>
  <si>
    <t>doi: 10.1167/iovs.17-22506</t>
  </si>
  <si>
    <t>doi: 10.1167/iovs.17-22364</t>
  </si>
  <si>
    <t>doi: 10.1212/WNL.0000000000004611</t>
  </si>
  <si>
    <t>doi: 10.1136/bjophthalmol-2016-310044</t>
  </si>
  <si>
    <t>doi: 10.1016/j.wneu.2017.09.144</t>
  </si>
  <si>
    <t>doi: 10.1016/j.exer.2017.10.001</t>
  </si>
  <si>
    <t>doi: 10.1016/j.jcjo.2017.02.009</t>
  </si>
  <si>
    <t>doi: 10.1016/j.jcjo.2017.02.013</t>
  </si>
  <si>
    <t>doi: 10.1016/j.jcjo.2017.02.008</t>
  </si>
  <si>
    <t>doi: 10.1016/j.jcjo.2017.02.007</t>
  </si>
  <si>
    <t>doi: 10.1016/j.jcjo.2017.03.009</t>
  </si>
  <si>
    <t>doi: 10.1016/j.jcjo.2017.02.011</t>
  </si>
  <si>
    <t>doi: 10.1016/j.jcjo.2017.03.001</t>
  </si>
  <si>
    <t>doi: 10.1016/j.jcjo.2017.03.008</t>
  </si>
  <si>
    <t>doi: 10.1016/j.jcjo.2017.02.021</t>
  </si>
  <si>
    <t>doi: 10.1016/j.jcjo.2017.02.022</t>
  </si>
  <si>
    <t>doi: 10.1016/j.jcjo.2017.03.018</t>
  </si>
  <si>
    <t>doi: 10.1016/j.jcjo.2017.03.014</t>
  </si>
  <si>
    <t>doi: 10.1016/j.jcjo.2017.03.003</t>
  </si>
  <si>
    <t>doi: 10.1016/j.jcjo.2017.03.011</t>
  </si>
  <si>
    <t>doi: 10.1016/j.jcjo.2017.02.023</t>
  </si>
  <si>
    <t>doi: 10.1016/j.jcjo.2017.03.004</t>
  </si>
  <si>
    <t>doi: 10.1016/j.jcjo.2017.02.019</t>
  </si>
  <si>
    <t>doi: 10.1016/j.jcjo.2017.01.015</t>
  </si>
  <si>
    <t>doi: 10.1016/j.jcjo.2017.01.013</t>
  </si>
  <si>
    <t>doi: 10.1016/j.jcjo.2017.03.002</t>
  </si>
  <si>
    <t>doi: 10.1016/j.jcjo.2017.02.025</t>
  </si>
  <si>
    <t>doi: 10.1016/j.jcjo.2017.02.002</t>
  </si>
  <si>
    <t>doi: 10.1016/j.jcjo.2017.02.014</t>
  </si>
  <si>
    <t>doi: 10.1016/j.jcjo.2017.02.012</t>
  </si>
  <si>
    <t>doi: 10.1016/j.jcjo.2017.03.010</t>
  </si>
  <si>
    <t>doi: 10.1016/j.jcjo.2017.01.011</t>
  </si>
  <si>
    <t>doi: 10.1016/j.jcjo.2017.03.007</t>
  </si>
  <si>
    <t>doi: 10.1016/j.jcjo.2017.02.024</t>
  </si>
  <si>
    <t>doi: 10.1016/j.jcjo.2017.02.020</t>
  </si>
  <si>
    <t>doi: 10.1016/j.jcjo.2017.02.017</t>
  </si>
  <si>
    <t>doi: 10.1186/s12886-017-0584-2</t>
  </si>
  <si>
    <t>doi: 10.1016/j.virol.2017.09.021</t>
  </si>
  <si>
    <t>doi: 10.1093/jat/bkx050</t>
  </si>
  <si>
    <t>doi: 10.1371/journal.pone.0184863</t>
  </si>
  <si>
    <t>doi: 10.1371/journal.pone.0184998</t>
  </si>
  <si>
    <t>doi: 10.1080/02713683.2017.1329443</t>
  </si>
  <si>
    <t>doi: 10.1080/02713683.2017.1344713</t>
  </si>
  <si>
    <t>doi: 10.1097/ICU.0000000000000437</t>
  </si>
  <si>
    <t>doi: 10.1097/MD.0000000000008205</t>
  </si>
  <si>
    <t>doi: 10.1097/MD.0000000000008160</t>
  </si>
  <si>
    <t>doi: 10.1097/MD.0000000000007971</t>
  </si>
  <si>
    <t>doi: 10.1097/MD.0000000000007958</t>
  </si>
  <si>
    <t>doi: 10.1097/IAE.0000000000001880</t>
  </si>
  <si>
    <t>doi: 10.1097/IAE.0000000000001852</t>
  </si>
  <si>
    <t>doi: 10.1097/ICU.0000000000000423</t>
  </si>
  <si>
    <t>doi: 10.1097/ICU.0000000000000419</t>
  </si>
  <si>
    <t>doi: 10.1097/ICU.0000000000000428</t>
  </si>
  <si>
    <t>doi: 10.1097/ICU.0000000000000414</t>
  </si>
  <si>
    <t>doi: 10.1097/IJG.0000000000000795</t>
  </si>
  <si>
    <t>doi: 10.1097/IJG.0000000000000796</t>
  </si>
  <si>
    <t>doi: 10.1097/IJG.0000000000000792</t>
  </si>
  <si>
    <t>doi: 10.1097/IJG.0000000000000791</t>
  </si>
  <si>
    <t>doi: 10.1097/IJG.0000000000000781</t>
  </si>
  <si>
    <t>doi: 10.3171/2017.6.PEDS17107</t>
  </si>
  <si>
    <t>doi: 10.1007/s10384-017-0532-y</t>
  </si>
  <si>
    <t>doi: 10.1007/s00417-017-3813-8</t>
  </si>
  <si>
    <t>doi: 10.1167/iovs.17-22030</t>
  </si>
  <si>
    <t>doi: 10.1001/jamaophthalmol.2017.4030</t>
  </si>
  <si>
    <t>doi: 10.1038/eye.2017.180</t>
  </si>
  <si>
    <t>doi: 10.1136/bjophthalmol-2017-310958</t>
  </si>
  <si>
    <t>doi: 10.1136/bjophthalmol-2017-310683</t>
  </si>
  <si>
    <t>doi: 10.1186/s12711-017-0349-7</t>
  </si>
  <si>
    <t>doi: 10.1186/s12886-017-0581-5</t>
  </si>
  <si>
    <t>doi: 10.1371/journal.pone.0184837</t>
  </si>
  <si>
    <t>doi: 10.1371/journal.pone.0185094</t>
  </si>
  <si>
    <t>doi: 10.1002/ana.25060</t>
  </si>
  <si>
    <t>doi: 10.1007/s10633-017-9613-y</t>
  </si>
  <si>
    <t>doi: 10.1167/iovs.17-22000</t>
  </si>
  <si>
    <t>doi: 10.1167/iovs.17-21745</t>
  </si>
  <si>
    <t>doi: 10.1167/iovs.17-22091</t>
  </si>
  <si>
    <t>doi: 10.1167/iovs.17-21654</t>
  </si>
  <si>
    <t>doi: 10.1167/iovs.16-21402</t>
  </si>
  <si>
    <t>doi: 10.1167/iovs.16-21283</t>
  </si>
  <si>
    <t>doi: 10.1167/iovs.17-22219</t>
  </si>
  <si>
    <t>doi: 10.11604/pamj.2017.27.224.11026</t>
  </si>
  <si>
    <t>doi: 10.1212/WNL.0000000000004614</t>
  </si>
  <si>
    <t>doi: 10.1186/s12886-017-0569-1</t>
  </si>
  <si>
    <t>doi: 10.1159/000480243</t>
  </si>
  <si>
    <t>doi: 10.1093/hmg/ddx273</t>
  </si>
  <si>
    <t>doi: 10.1371/journal.pone.0184824</t>
  </si>
  <si>
    <t>doi: 10.1371/journal.pone.0185246</t>
  </si>
  <si>
    <t>doi: 10.1007/s10633-017-9614-x</t>
  </si>
  <si>
    <t>doi: 10.1001/jamaophthalmol.2017.3407</t>
  </si>
  <si>
    <t>doi: 10.1001/jamaophthalmol.2017.3458</t>
  </si>
  <si>
    <t>doi: 10.1001/jamaophthalmol.2017.3595</t>
  </si>
  <si>
    <t>doi: 10.7916/D85X2N2D</t>
  </si>
  <si>
    <t>doi: 10.7916/D8SJ1V9F</t>
  </si>
  <si>
    <t>doi: 10.1016/j.exppara.2017.09.018</t>
  </si>
  <si>
    <t>doi: 10.1016/j.exer.2017.09.013</t>
  </si>
  <si>
    <t>doi: 10.1016/j.exer.2017.09.011</t>
  </si>
  <si>
    <t>doi: 10.1186/s12886-017-0568-2</t>
  </si>
  <si>
    <t>doi: 10.1186/s12886-017-0580-6</t>
  </si>
  <si>
    <t>doi: 10.1186/s12886-017-0576-2</t>
  </si>
  <si>
    <t>doi: 10.1186/s12886-017-0578-0</t>
  </si>
  <si>
    <t>doi: 10.1093/hmg/ddx322</t>
  </si>
  <si>
    <t>doi: 10.1001/jamaophthalmol.2017.3790</t>
  </si>
  <si>
    <t>doi: 10.1093/hmg/ddx319</t>
  </si>
  <si>
    <t>doi: 10.1093/hmg/ddx338</t>
  </si>
  <si>
    <t>doi: 10.1093/hmg/ddx334</t>
  </si>
  <si>
    <t>doi: 10.1167/iovs.17-22229</t>
  </si>
  <si>
    <t>doi: 10.1167/iovs.17-21531</t>
  </si>
  <si>
    <t>doi: 10.1167/iovs.17-22333</t>
  </si>
  <si>
    <t>doi: 10.1167/iovs.17-22250</t>
  </si>
  <si>
    <t>doi: 10.1167/iovs.17-22240</t>
  </si>
  <si>
    <t>doi: 10.1167/iovs.17-22522</t>
  </si>
  <si>
    <t>doi: 10.1167/iovs.17-21742</t>
  </si>
  <si>
    <t>doi: 10.1167/iovs.16-20493</t>
  </si>
  <si>
    <t>doi: 10.1167/iovs.17-22306</t>
  </si>
  <si>
    <t>doi: 10.1167/iovs.17-22179</t>
  </si>
  <si>
    <t>doi: 10.1167/iovs.17-22371</t>
  </si>
  <si>
    <t>doi: 10.1167/iovs.17-22184</t>
  </si>
  <si>
    <t>doi: 10.1167/iovs.17-21756</t>
  </si>
  <si>
    <t>doi: 10.1167/iovs.17-21945</t>
  </si>
  <si>
    <t>doi: 10.1167/iovs.17-22175</t>
  </si>
  <si>
    <t>doi: 10.1167/iovs.17-22360</t>
  </si>
  <si>
    <t>doi: 10.1167/iovs.17-22265</t>
  </si>
  <si>
    <t>doi: 10.1167/iovs.17-22338</t>
  </si>
  <si>
    <t>doi: 10.1167/iovs.17-21573</t>
  </si>
  <si>
    <t>doi: 10.1167/iovs.17-22723</t>
  </si>
  <si>
    <t>doi: 10.1167/iovs.17-21834</t>
  </si>
  <si>
    <t>doi: 10.1167/iovs.17-21863</t>
  </si>
  <si>
    <t>doi: 10.1167/iovs.17-21710</t>
  </si>
  <si>
    <t>doi: 10.1093/hmg/ddx329</t>
  </si>
  <si>
    <t>doi: 10.1001/jamaophthalmol.2017.3062</t>
  </si>
  <si>
    <t>doi: 10.1001/jamaneurol.2017.2545</t>
  </si>
  <si>
    <t>doi: 10.1001/jamaophthalmol.2017.3797</t>
  </si>
  <si>
    <t>doi: 10.1001/jamaophthalmol.2017.3782</t>
  </si>
  <si>
    <t>doi: 10.1001/jamaophthalmol.2017.3398</t>
  </si>
  <si>
    <t>doi: 10.1371/journal.pone.0185795</t>
  </si>
  <si>
    <t>doi: 10.1371/journal.pone.0185944</t>
  </si>
  <si>
    <t>doi: 10.1371/journal.pone.0185649</t>
  </si>
  <si>
    <t>doi: 10.1371/journal.pone.0184477</t>
  </si>
  <si>
    <t>doi: 10.1097/OPX.0000000000001119</t>
  </si>
  <si>
    <t>doi: 10.1136/bjophthalmol-2017-311079</t>
  </si>
  <si>
    <t>doi: 10.22608/APO.2017260</t>
  </si>
  <si>
    <t>doi: 10.22608/APO.2017263</t>
  </si>
  <si>
    <t>doi: 10.1007/s00417-017-3818-3</t>
  </si>
  <si>
    <t>doi: 10.1007/s00417-017-3815-6</t>
  </si>
  <si>
    <t>doi: 10.1007/s00417-017-3809-4</t>
  </si>
  <si>
    <t>doi: 10.1007/s00417-017-3805-8</t>
  </si>
  <si>
    <t>doi: 10.1186/s12886-017-0579-z</t>
  </si>
  <si>
    <t>doi: 10.1186/s12889-017-4763-0</t>
  </si>
  <si>
    <t>doi: 10.1186/s12886-017-0572-6</t>
  </si>
  <si>
    <t>doi: 10.1186/s12886-017-0575-3</t>
  </si>
  <si>
    <t>doi: 10.1186/s12886-017-0571-7</t>
  </si>
  <si>
    <t>doi: 10.1093/brain/awx219</t>
  </si>
  <si>
    <t>doi: 10.1093/rheumatology/kex293</t>
  </si>
  <si>
    <t>doi: 10.1093/rheumatology/kex328</t>
  </si>
  <si>
    <t>doi: 10.1093/rheumatology/kex285</t>
  </si>
  <si>
    <t>doi: 10.1371/journal.pone.0185305</t>
  </si>
  <si>
    <t>doi: 10.1097/ICO.0000000000001352</t>
  </si>
  <si>
    <t>doi: 10.2217/epi-2017-0060</t>
  </si>
  <si>
    <t>doi: 10.1016/j.ajhg.2017.08.017</t>
  </si>
  <si>
    <t>doi: 10.1016/j.ajhg.2017.09.007</t>
  </si>
  <si>
    <t>doi: 10.1016/j.exer.2017.09.012</t>
  </si>
  <si>
    <t>doi: 10.1111/cxo.12595</t>
  </si>
  <si>
    <t>doi: 10.1007/s00417-017-3807-6</t>
  </si>
  <si>
    <t>doi: 10.1016/j.ajo.2017.09.020</t>
  </si>
  <si>
    <t>doi: 10.1016/j.ajo.2017.09.025</t>
  </si>
  <si>
    <t>doi: 10.1016/j.ajo.2017.09.024</t>
  </si>
  <si>
    <t>doi: 10.1016/j.jval.2017.04.022</t>
  </si>
  <si>
    <t>doi: 10.1016/j.jval.2017.04.015</t>
  </si>
  <si>
    <t>doi: 10.1016/j.ijporl.2017.07.019</t>
  </si>
  <si>
    <t>doi: 10.1007/s00417-017-3811-x</t>
  </si>
  <si>
    <t>doi: 10.1007/s00417-017-3812-9</t>
  </si>
  <si>
    <t>doi: 10.1038/s41467-017-00751-w</t>
  </si>
  <si>
    <t>doi: 10.1101/mcs.a002162</t>
  </si>
  <si>
    <t>doi: 10.1016/j.ajo.2017.09.022</t>
  </si>
  <si>
    <t>doi: 10.1097/IAE.0000000000001857</t>
  </si>
  <si>
    <t>doi: 10.1097/ICU.0000000000000440</t>
  </si>
  <si>
    <t>doi: 10.1371/journal.pone.0185718</t>
  </si>
  <si>
    <t>doi: 10.1371/journal.pone.0185529</t>
  </si>
  <si>
    <t>doi: 10.1021/acs.biochem.7b00709</t>
  </si>
  <si>
    <t>doi: 10.1038/s41467-017-00838-4</t>
  </si>
  <si>
    <t>doi: 10.1016/j.wneu.2017.09.119</t>
  </si>
  <si>
    <t>doi: 10.1016/j.bjps.2017.08.018</t>
  </si>
  <si>
    <t>doi: 10.1097/ICO.0000000000001367</t>
  </si>
  <si>
    <t>doi: 10.1097/IJG.0000000000000773</t>
  </si>
  <si>
    <t>doi: 10.1097/OPX.0000000000001125</t>
  </si>
  <si>
    <t>doi: 10.1159/000479930</t>
  </si>
  <si>
    <t>doi: 10.1093/rheumatology/kex261</t>
  </si>
  <si>
    <t>doi: 10.1371/journal.pone.0185603</t>
  </si>
  <si>
    <t>doi: 10.1364/OL.42.002475</t>
  </si>
  <si>
    <t>doi: 10.4265/bio.22.153</t>
  </si>
  <si>
    <t>doi: 10.1093/jnci/djx165</t>
  </si>
  <si>
    <t>doi: 10.1159/000480406</t>
  </si>
  <si>
    <t>doi: 10.1159/000478666</t>
  </si>
  <si>
    <t>doi: 10.1159/000481563</t>
  </si>
  <si>
    <t>doi: 10.1590/abd1806-4841.20177359</t>
  </si>
  <si>
    <t>doi: 10.5935/0004-2749.20170061</t>
  </si>
  <si>
    <t>doi: 10.5935/0004-2749.20170060</t>
  </si>
  <si>
    <t>doi: 10.5935/0004-2749.20170059</t>
  </si>
  <si>
    <t>doi: 10.5935/0004-2749.20170058</t>
  </si>
  <si>
    <t>doi: 10.5935/0004-2749.20170057</t>
  </si>
  <si>
    <t>doi: 10.5935/0004-2749.20170056</t>
  </si>
  <si>
    <t>doi: 10.5935/0004-2749.20170055</t>
  </si>
  <si>
    <t>doi: 10.5935/0004-2749.20170054</t>
  </si>
  <si>
    <t>doi: 10.5935/0004-2749.20170052</t>
  </si>
  <si>
    <t>doi: 10.1097/MD.0000000000008199</t>
  </si>
  <si>
    <t>doi: 10.1097/MD.0000000000008174</t>
  </si>
  <si>
    <t>doi: 10.1097/MD.0000000000008159</t>
  </si>
  <si>
    <t>doi: 10.1097/MD.0000000000008119</t>
  </si>
  <si>
    <t>doi: 10.1097/MD.0000000000008110</t>
  </si>
  <si>
    <t>doi: 10.1097/ICO.0000000000001321</t>
  </si>
  <si>
    <t>doi: 10.1089/jop.2017.0006</t>
  </si>
  <si>
    <t>doi: 10.2214/AJR.17.18279</t>
  </si>
  <si>
    <t>doi: 10.1080/14728222.2017.1386174</t>
  </si>
  <si>
    <t>doi: 10.1007/s11033-017-4129-9</t>
  </si>
  <si>
    <t>doi: 10.1189/jlb.3A0717-311R</t>
  </si>
  <si>
    <t>doi: 10.2337/db17-0398</t>
  </si>
  <si>
    <t>doi: 10.1016/j.bbrc.2017.09.127</t>
  </si>
  <si>
    <t>doi: 10.1016/j.wneu.2017.09.095</t>
  </si>
  <si>
    <t>doi: 10.1016/j.exer.2017.06.011</t>
  </si>
  <si>
    <t>doi: 10.1016/j.exer.2017.07.005</t>
  </si>
  <si>
    <t>doi: 10.1016/j.exer.2017.06.010</t>
  </si>
  <si>
    <t>doi: 10.1016/j.exer.2017.06.009</t>
  </si>
  <si>
    <t>doi: 10.1016/j.exer.2017.03.013</t>
  </si>
  <si>
    <t>doi: 10.1186/s12886-017-0570-8</t>
  </si>
  <si>
    <t>doi: 10.1186/s12886-017-0567-3</t>
  </si>
  <si>
    <t>doi: 10.1186/s12879-017-2753-6</t>
  </si>
  <si>
    <t>doi: 10.1159/000480356</t>
  </si>
  <si>
    <t>doi: 10.1159/000479893</t>
  </si>
  <si>
    <t>doi: 10.1159/000481562</t>
  </si>
  <si>
    <t>doi: 10.1016/j.clinph.2017.08.016</t>
  </si>
  <si>
    <t>doi: 10.1371/journal.pone.0185287</t>
  </si>
  <si>
    <t>doi: 10.1371/journal.pone.0184230</t>
  </si>
  <si>
    <t>doi: 10.1089/jop.2017.0070</t>
  </si>
  <si>
    <t>doi: 10.1080/13816810.2017.1368089</t>
  </si>
  <si>
    <t>doi: 10.1080/13816810.2017.1369550</t>
  </si>
  <si>
    <t>doi: 10.1007/s11764-017-0642-z</t>
  </si>
  <si>
    <t>doi: 10.1523/JNEUROSCI.1213-17.2017</t>
  </si>
  <si>
    <t>doi: 10.1016/j.envpol.2017.08.109</t>
  </si>
  <si>
    <t>doi: 10.1016/j.annemergmed.2017.04.020</t>
  </si>
  <si>
    <t>doi: 10.1159/000479049</t>
  </si>
  <si>
    <t>doi: 10.1371/journal.pone.0185546</t>
  </si>
  <si>
    <t>doi: 10.1080/13816810.2017.1373830</t>
  </si>
  <si>
    <t>doi: 10.1097/IAE.0000000000001822</t>
  </si>
  <si>
    <t>doi: 10.1080/13816810.2017.1373831</t>
  </si>
  <si>
    <t>doi: 10.1007/s00417-017-3804-9</t>
  </si>
  <si>
    <t>doi: 10.1016/j.wneu.2017.09.087</t>
  </si>
  <si>
    <t>doi: 10.1016/j.ajo.2017.09.017</t>
  </si>
  <si>
    <t>doi: 10.1186/s12916-017-0939-9</t>
  </si>
  <si>
    <t>doi: 10.1007/s00417-017-3806-7</t>
  </si>
  <si>
    <t>doi: 10.1007/s11892-017-0940-x</t>
  </si>
  <si>
    <t>doi: 10.1159/000479877</t>
  </si>
  <si>
    <t>doi: 10.1159/000450553</t>
  </si>
  <si>
    <t>doi: 10.1016/j.ophtha.2017.05.012</t>
  </si>
  <si>
    <t>doi: 10.1016/j.wneu.2017.09.068</t>
  </si>
  <si>
    <t>doi: 10.1016/j.ajpath.2017.08.025</t>
  </si>
  <si>
    <t>doi: 10.1111/cxo.12597</t>
  </si>
  <si>
    <t>doi: 10.1111/cxo.12577</t>
  </si>
  <si>
    <t>doi: 10.1007/s11892-017-0939-3</t>
  </si>
  <si>
    <t>doi: 10.1007/s00417-017-3788-5</t>
  </si>
  <si>
    <t>doi: 10.1136/archdischild-2017-313380</t>
  </si>
  <si>
    <t>doi: 10.1210/en.2017-00528</t>
  </si>
  <si>
    <t>doi: 10.1210/jc.2017-01349</t>
  </si>
  <si>
    <t>doi: 10.1097/ICO.0000000000001341</t>
  </si>
  <si>
    <t>doi: 10.1146/annurev-vision-102016-061413</t>
  </si>
  <si>
    <t>doi: 10.1146/annurev-vision-102016-061407</t>
  </si>
  <si>
    <t>doi: 10.1080/09273972.2017.1350725</t>
  </si>
  <si>
    <t>doi: 10.1080/02713683.2017.1355972</t>
  </si>
  <si>
    <t>doi: 10.1080/02713683.2017.1362004</t>
  </si>
  <si>
    <t>doi: 10.1080/02713683.2017.1362003</t>
  </si>
  <si>
    <t>doi: 10.1080/02713683.2017.1362006</t>
  </si>
  <si>
    <t>doi: 10.1080/02713683.2017.1359847</t>
  </si>
  <si>
    <t>doi: 10.1080/02713683.2017.1358374</t>
  </si>
  <si>
    <t>doi: 10.1080/02713683.2017.1358373</t>
  </si>
  <si>
    <t>doi: 10.1080/02713683.2017.1358371</t>
  </si>
  <si>
    <t>doi: 10.1080/02713683.2017.1356336</t>
  </si>
  <si>
    <t>doi: 10.1080/02713683.2017.1362005</t>
  </si>
  <si>
    <t>doi: 10.1080/02713683.2017.1355468</t>
  </si>
  <si>
    <t>doi: 10.1080/02713683.2017.1359846</t>
  </si>
  <si>
    <t>doi: 10.1097/ICU.0000000000000435</t>
  </si>
  <si>
    <t>doi: 10.1097/ICO.0000000000001386</t>
  </si>
  <si>
    <t>doi: 10.4103/meajo.MEAJO_134_15</t>
  </si>
  <si>
    <t>doi: 10.4103/meajo.MEAJO_97_17</t>
  </si>
  <si>
    <t>doi: 10.4103/meajo.MEAJO_331_16</t>
  </si>
  <si>
    <t>doi: 10.4103/meajo.MEAJO_23_16</t>
  </si>
  <si>
    <t>doi: 10.4103/meajo.MEAJO_195_15</t>
  </si>
  <si>
    <t>doi: 10.4103/meajo.MEAJO_346_16</t>
  </si>
  <si>
    <t>doi: 10.4103/meajo.MEAJO_264_15</t>
  </si>
  <si>
    <t>doi: 10.4103/meajo.MEAJO_279_16</t>
  </si>
  <si>
    <t>doi: 10.4103/meajo.MEAJO_248_15</t>
  </si>
  <si>
    <t>doi: 10.4103/meajo.MEAJO_308_16</t>
  </si>
  <si>
    <t>doi: 10.4103/meajo.MEAJO_242_15</t>
  </si>
  <si>
    <t>doi: 10.4103/meajo.MEAJO_281_16</t>
  </si>
  <si>
    <t>doi: 10.1016/j.clae.2017.09.010</t>
  </si>
  <si>
    <t>doi: 10.1016/j.clae.2017.09.002</t>
  </si>
  <si>
    <t>doi: 10.1016/j.exer.2017.09.006</t>
  </si>
  <si>
    <t>doi: 10.2345/0899-8205-51.5.436</t>
  </si>
  <si>
    <t>doi: 10.1093/infdis/jiw559</t>
  </si>
  <si>
    <t>doi: 10.1371/journal.pone.0185052</t>
  </si>
  <si>
    <t>doi: 10.1371/journal.pone.0184948</t>
  </si>
  <si>
    <t>doi: 10.1371/journal.pone.0184906</t>
  </si>
  <si>
    <t>doi: 10.15585/mmwr.mm6637a5</t>
  </si>
  <si>
    <t>doi: 10.1080/02713683.2017.1347692</t>
  </si>
  <si>
    <t>doi: 10.1080/02713683.2017.1349154</t>
  </si>
  <si>
    <t>doi: 10.1080/02713683.2017.1351568</t>
  </si>
  <si>
    <t>doi: 10.22608/APO.2017258</t>
  </si>
  <si>
    <t>doi: 10.1007/s10384-017-0536-7</t>
  </si>
  <si>
    <t>doi: 10.1155/2017/4253167</t>
  </si>
  <si>
    <t>doi: 10.1186/s12886-017-0563-7</t>
  </si>
  <si>
    <t>doi: 10.1002/14651858.CD010510.pub2</t>
  </si>
  <si>
    <t>doi: 10.1093/jtm/tax047</t>
  </si>
  <si>
    <t>doi: 10.1371/journal.pone.0183370</t>
  </si>
  <si>
    <t>doi: 10.1097/IJG.0000000000000790</t>
  </si>
  <si>
    <t>doi: 10.1097/IJG.0000000000000789</t>
  </si>
  <si>
    <t>doi: 10.1097/IJG.0000000000000776</t>
  </si>
  <si>
    <t>doi: 10.1097/IJG.0000000000000787</t>
  </si>
  <si>
    <t>doi: 10.1097/MD.0000000000008068</t>
  </si>
  <si>
    <t>doi: 10.1056/NEJMicm1615038</t>
  </si>
  <si>
    <t>doi: 10.22608/APO.2017265</t>
  </si>
  <si>
    <t>doi: 10.1039/c7cc03387g</t>
  </si>
  <si>
    <t>doi: 10.1080/13816810.2017.1368087</t>
  </si>
  <si>
    <t>doi: 10.1007/s11886-017-0927-x</t>
  </si>
  <si>
    <t>doi: 10.1007/s10384-017-0531-z</t>
  </si>
  <si>
    <t>doi: 10.1007/s10384-017-0535-8</t>
  </si>
  <si>
    <t>doi: 10.1038/s41467-017-00551-2</t>
  </si>
  <si>
    <t>doi: 10.1186/s12881-017-0463-y</t>
  </si>
  <si>
    <t>doi: 10.1186/s12886-017-0560-x</t>
  </si>
  <si>
    <t>doi: 10.1159/000479437</t>
  </si>
  <si>
    <t>doi: 10.1002/pbc.26819</t>
  </si>
  <si>
    <t>doi: 10.3928/01913913-20170801-01</t>
  </si>
  <si>
    <t>doi: 10.1371/journal.pone.0184927</t>
  </si>
  <si>
    <t>doi: 10.1371/journal.pone.0184916</t>
  </si>
  <si>
    <t>doi: 10.1097/IOP.0000000000000999</t>
  </si>
  <si>
    <t>doi: 10.1097/WNN.0000000000000132</t>
  </si>
  <si>
    <t>doi: 10.1089/gtmb.2017.0079</t>
  </si>
  <si>
    <t>doi: 10.1111/aos.13522</t>
  </si>
  <si>
    <t>doi: 10.1111/aos.13527</t>
  </si>
  <si>
    <t>doi: 10.1097/ICB.0000000000000359</t>
  </si>
  <si>
    <t>doi: 10.1097/ICB.0000000000000358</t>
  </si>
  <si>
    <t>doi: 10.1097/ICB.0000000000000352</t>
  </si>
  <si>
    <t>doi: 10.1080/02713683.2017.1338348</t>
  </si>
  <si>
    <t>doi: 10.1080/02713683.2017.1351569</t>
  </si>
  <si>
    <t>doi: 10.1080/02713683.2017.1344714</t>
  </si>
  <si>
    <t>doi: 10.5693/djo.02.2017.03.001</t>
  </si>
  <si>
    <t>doi: 10.5693/djo.02.2016.12.002</t>
  </si>
  <si>
    <t>doi: 10.5693/djo.02.2017.01.002</t>
  </si>
  <si>
    <t>doi: 10.5693/djo.02.2016.01.001</t>
  </si>
  <si>
    <t>doi: 10.5693/djo.02.2016.09.001</t>
  </si>
  <si>
    <t>doi: 10.5693/djo.02.2016.02.002</t>
  </si>
  <si>
    <t>doi: 10.5693/djo.01.2014.02.003</t>
  </si>
  <si>
    <t>doi: 10.5693/djo.02.2016.12.001</t>
  </si>
  <si>
    <t>doi: 10.5693/djo.01.2017.02.001</t>
  </si>
  <si>
    <t>doi: 10.1016/j.survophthal.2017.09.004</t>
  </si>
  <si>
    <t>doi: 10.1186/s12886-017-0565-5</t>
  </si>
  <si>
    <t>doi: 10.1111/cxo.12586</t>
  </si>
  <si>
    <t>doi: 10.1371/journal.pone.0185070</t>
  </si>
  <si>
    <t>doi: 10.1097/ICO.0000000000001382</t>
  </si>
  <si>
    <t>doi: 10.1097/ICO.0000000000001346</t>
  </si>
  <si>
    <t>doi: 10.1097/ICB.000000000000037 1</t>
  </si>
  <si>
    <t>doi: 10.14712/23362936.2017.9</t>
  </si>
  <si>
    <t>doi: 10.1080/13816810.2017.1363245</t>
  </si>
  <si>
    <t>doi: 10.1080/02713683.2017.1341535</t>
  </si>
  <si>
    <t>doi: 10.1080/02713683.2017.1339805</t>
  </si>
  <si>
    <t>doi: 10.1111/aos.13489</t>
  </si>
  <si>
    <t>doi: 10.1172/JCI94668</t>
  </si>
  <si>
    <t>doi: 10.1172/JCI96840</t>
  </si>
  <si>
    <t>doi: 10.1016/S1474-4422(17)30278-8</t>
  </si>
  <si>
    <t>doi: 10.1007/s00417-017-3802-y</t>
  </si>
  <si>
    <t>doi: 10.1016/j.clim.2017.09.012</t>
  </si>
  <si>
    <t>doi: 10.1016/j.exppara.2017.09.015</t>
  </si>
  <si>
    <t>doi: 10.1016/j.exppara.2017.09.007</t>
  </si>
  <si>
    <t>doi: 10.1016/j.clae.2017.09.001</t>
  </si>
  <si>
    <t>doi: 10.1016/j.ajpath.2017.08.012</t>
  </si>
  <si>
    <t>doi: 10.1016/j.amjms.2017.05.009</t>
  </si>
  <si>
    <t>doi: 10.1134/S0006297917070021</t>
  </si>
  <si>
    <t>doi: 10.1016/j.gene.2017.09.022</t>
  </si>
  <si>
    <t>doi: 10.1016/j.ajo.2017.09.015</t>
  </si>
  <si>
    <t>doi: 10.1016/j.neurobiolaging.2017.07.005</t>
  </si>
  <si>
    <t>doi: 10.1136/annrheumdis-2017-211417</t>
  </si>
  <si>
    <t>doi: 10.4049/jimmunol.1601507</t>
  </si>
  <si>
    <t>doi: 10.1016/j.ajo.2017.09.003</t>
  </si>
  <si>
    <t>doi: 10.1016/j.clindermatol.2017.06.005</t>
  </si>
  <si>
    <t>doi: 10.1016/j.clindermatol.2017.06.004</t>
  </si>
  <si>
    <t>doi: 10.1186/s12886-017-0559-3</t>
  </si>
  <si>
    <t>doi: 10.1186/s12886-017-0566-4</t>
  </si>
  <si>
    <t>doi: 10.1186/s12886-017-0564-6</t>
  </si>
  <si>
    <t>doi: 10.1371/journal.pone.0185048</t>
  </si>
  <si>
    <t>doi: 10.1371/journal.pone.0184301</t>
  </si>
  <si>
    <t>doi: 10.1097/ICU.0000000000000436</t>
  </si>
  <si>
    <t>doi: 10.1097/ICO.0000000000001359</t>
  </si>
  <si>
    <t>doi: 10.3341/kjo.2016.0033</t>
  </si>
  <si>
    <t>doi: 10.3341/kjo.2016.0095</t>
  </si>
  <si>
    <t>doi: 10.3341/kjo.2016.0070</t>
  </si>
  <si>
    <t>doi: 10.3341/kjo.2016.0125</t>
  </si>
  <si>
    <t>doi: 10.3341/kjo.2016.0086</t>
  </si>
  <si>
    <t>doi: 10.3341/kjo.2016.0109</t>
  </si>
  <si>
    <t>doi: 10.3341/kjo.2016.0078</t>
  </si>
  <si>
    <t>doi: 10.3341/kjo.2016.0096</t>
  </si>
  <si>
    <t>doi: 10.1007/s00018-017-2651-5</t>
  </si>
  <si>
    <t>doi: 10.1534/genetics.117.300287</t>
  </si>
  <si>
    <t>doi: 10.1074/jbc.M117.794743</t>
  </si>
  <si>
    <t>doi: 10.1136/bmj.j3807</t>
  </si>
  <si>
    <t>doi: 10.1136/bmj.j3614</t>
  </si>
  <si>
    <t>doi: 10.1016/j.ajo.2017.09.010</t>
  </si>
  <si>
    <t>doi: 10.1016/j.ajo.2017.09.001</t>
  </si>
  <si>
    <t>doi: 10.1016/j.ajo.2017.09.002</t>
  </si>
  <si>
    <t>doi: 10.1016/j.ajo.2017.09.008</t>
  </si>
  <si>
    <t>doi: 10.1016/j.ajo.2017.09.009</t>
  </si>
  <si>
    <t>doi: 10.1093/hmg/ddx251</t>
  </si>
  <si>
    <t>doi: 10.1093/hmg/ddx244</t>
  </si>
  <si>
    <t>doi: 10.1001/jamaophthalmol.2017.3346</t>
  </si>
  <si>
    <t>doi: 10.1001/jamaophthalmol.2017.3423</t>
  </si>
  <si>
    <t>doi: 10.1001/jamaophthalmol.2017.3431</t>
  </si>
  <si>
    <t>doi: 10.1001/jamaophthalmol.2017.3390</t>
  </si>
  <si>
    <t>doi: 10.1080/02713683.2017.1337155</t>
  </si>
  <si>
    <t>doi: 10.1080/13816810.2017.1368088</t>
  </si>
  <si>
    <t>doi: 10.1080/02713683.2017.1338350</t>
  </si>
  <si>
    <t>doi: 10.1080/02713683.2017.1339806</t>
  </si>
  <si>
    <t>doi: 10.1080/02713683.2016.1266661</t>
  </si>
  <si>
    <t>doi: 10.1080/02713683.2017.1338349</t>
  </si>
  <si>
    <t>doi: 10.1080/02713683.2017.1337154</t>
  </si>
  <si>
    <t>doi: 10.1080/02713683.2017.1341534</t>
  </si>
  <si>
    <t>doi: 10.1080/02713683.2017.1337157</t>
  </si>
  <si>
    <t>doi: 10.1080/02713683.2017.1344712</t>
  </si>
  <si>
    <t>doi: 10.1097/MPH.0000000000000968</t>
  </si>
  <si>
    <t>doi: 10.22608/APO.2017251</t>
  </si>
  <si>
    <t>doi: 10.1002/cbf.3292</t>
  </si>
  <si>
    <t>doi: 10.4103/ijo.IJO_347_17</t>
  </si>
  <si>
    <t>doi: 10.4103/ijo.IJO_770_16</t>
  </si>
  <si>
    <t>doi: 10.4103/ijo.IJO_331_17</t>
  </si>
  <si>
    <t>doi: 10.4103/ijo.IJO_226_17</t>
  </si>
  <si>
    <t>doi: 10.4103/ijo.IJO_78_17</t>
  </si>
  <si>
    <t>doi: 10.4103/ijo.IJO_426_17</t>
  </si>
  <si>
    <t>doi: 10.4103/ijo.IJO_68_17</t>
  </si>
  <si>
    <t>doi: 10.4103/ijo.IJO_303_17</t>
  </si>
  <si>
    <t>doi: 10.4103/ijo.IJO_852_16</t>
  </si>
  <si>
    <t>doi: 10.4103/ijo.IJO_254_17</t>
  </si>
  <si>
    <t>doi: 10.4103/ijo.IJO_295_17</t>
  </si>
  <si>
    <t>doi: 10.4103/ijo.IJO_336_17</t>
  </si>
  <si>
    <t>doi: 10.4103/ijo.IJO_328_17</t>
  </si>
  <si>
    <t>doi: 10.4103/ijo.IJO_334_17</t>
  </si>
  <si>
    <t>doi: 10.4103/ijo.IJO_968_16</t>
  </si>
  <si>
    <t>doi: 10.4103/ijo.IJO_1_17</t>
  </si>
  <si>
    <t>doi: 10.4103/ijo.IJO_165_17</t>
  </si>
  <si>
    <t>doi: 10.4103/ijo.IJO_872_16</t>
  </si>
  <si>
    <t>doi: 10.4103/ijo.IJO_85_17</t>
  </si>
  <si>
    <t>doi: 10.4103/ijo.IJO_896_16</t>
  </si>
  <si>
    <t>doi: 10.4103/ijo.IJO_21_17</t>
  </si>
  <si>
    <t>doi: 10.4103/ijo.IJO_364_16</t>
  </si>
  <si>
    <t>doi: 10.4103/ijo.IJO_648_17</t>
  </si>
  <si>
    <t>doi: 10.22608/APO.2017305</t>
  </si>
  <si>
    <t>doi: 10.22608/APO.2017123</t>
  </si>
  <si>
    <t>doi: 10.22608/APO.2017262</t>
  </si>
  <si>
    <t>doi: 10.3368/aoj.67.1.89</t>
  </si>
  <si>
    <t>doi: 10.3368/aoj.67.1.72</t>
  </si>
  <si>
    <t>doi: 10.3368/aoj.67.1.67</t>
  </si>
  <si>
    <t>doi: 10.3368/aoj.67.1.61</t>
  </si>
  <si>
    <t>doi: 10.3368/aoj.67.1.52</t>
  </si>
  <si>
    <t>doi: 10.1136/bjophthalmol-2017-310604</t>
  </si>
  <si>
    <t>doi: 10.1136/bmj.j3889</t>
  </si>
  <si>
    <t>doi: 10.1167/iovs.17-22159</t>
  </si>
  <si>
    <t>doi: 10.1167/iovs.17-22115</t>
  </si>
  <si>
    <t>doi: 10.1167/iovs.17-22111</t>
  </si>
  <si>
    <t>doi: 10.1167/iovs.17-22075</t>
  </si>
  <si>
    <t>doi: 10.1590/s0102-865020170080000002</t>
  </si>
  <si>
    <t>doi: 10.1371/journal.pone.0184628</t>
  </si>
  <si>
    <t>doi: 10.1371/journal.pone.0184783</t>
  </si>
  <si>
    <t>doi: 10.1371/journal.pone.0184781</t>
  </si>
  <si>
    <t>doi: 10.1097/OPX.0000000000001123</t>
  </si>
  <si>
    <t>doi: 10.1097/ICO.0000000000001338</t>
  </si>
  <si>
    <t>doi: 10.1097/ICU.0000000000000432</t>
  </si>
  <si>
    <t>doi: 10.1056/NEJMicm1615424</t>
  </si>
  <si>
    <t>doi: 10.1056/NEJMicm1406002</t>
  </si>
  <si>
    <t>doi: 10.1111/jnc.14216</t>
  </si>
  <si>
    <t>doi: 10.3928/23258160-20170829-16</t>
  </si>
  <si>
    <t>doi: 10.3928/23258160-20170829-14</t>
  </si>
  <si>
    <t>doi: 10.3928/23258160-20170829-13</t>
  </si>
  <si>
    <t>doi: 10.3928/23258160-20170829-12</t>
  </si>
  <si>
    <t>doi: 10.3928/23258160-20170829-11</t>
  </si>
  <si>
    <t>doi: 10.3928/23258160-20170829-10</t>
  </si>
  <si>
    <t>doi: 10.3928/23258160-20170829-09</t>
  </si>
  <si>
    <t>doi: 10.3928/23258160-20170829-08</t>
  </si>
  <si>
    <t>doi: 10.3928/23258160-20170829-07</t>
  </si>
  <si>
    <t>doi: 10.3928/23258160-20170829-06</t>
  </si>
  <si>
    <t>doi: 10.3928/23258160-20170829-05</t>
  </si>
  <si>
    <t>doi: 10.3928/23258160-20170829-04</t>
  </si>
  <si>
    <t>doi: 10.1097/ICO.0000000000001361</t>
  </si>
  <si>
    <t>doi: 10.1097/ICO.0000000000001342</t>
  </si>
  <si>
    <t>doi: 10.1097/OPX.0000000000001126</t>
  </si>
  <si>
    <t>doi: 10.1080/09286586.2017.1336562</t>
  </si>
  <si>
    <t>doi: 10.1007/s10633-017-9612-z</t>
  </si>
  <si>
    <t>doi: 10.1523/JNEUROSCI.1045-17.2017</t>
  </si>
  <si>
    <t>doi: 10.1177/0894318416680509</t>
  </si>
  <si>
    <t>doi: 10.1159/000480030</t>
  </si>
  <si>
    <t>doi: 10.1159/000479937</t>
  </si>
  <si>
    <t>doi: 10.1111/cei.13049</t>
  </si>
  <si>
    <t>doi: 10.1167/iovs.17-21936</t>
  </si>
  <si>
    <t>doi: 10.1167/iovs.16-20848</t>
  </si>
  <si>
    <t>doi: 10.1371/journal.pone.0184016</t>
  </si>
  <si>
    <t>doi: 10.1371/journal.pntd.0005863</t>
  </si>
  <si>
    <t>doi: 10.1080/08820538.2017.1353808</t>
  </si>
  <si>
    <t>doi: 10.1242/dev.155077</t>
  </si>
  <si>
    <t>doi: 10.1080/14656566.2017.1378344</t>
  </si>
  <si>
    <t>doi: 10.1167/iovs.17-21990</t>
  </si>
  <si>
    <t>doi: 10.1167/iovs.17-21673</t>
  </si>
  <si>
    <t>doi: 10.1111/jnc.14214</t>
  </si>
  <si>
    <t>doi: 10.1080/09286586.2017.1337911</t>
  </si>
  <si>
    <t>doi: 10.1080/10717544.2017.1370620</t>
  </si>
  <si>
    <t>doi: 10.1111/acps.12785</t>
  </si>
  <si>
    <t>doi: 10.1007/s00417-017-3793-8</t>
  </si>
  <si>
    <t>doi: 10.1016/j.pjnns.2017.08.004</t>
  </si>
  <si>
    <t>doi: 10.1016/j.ajo.2017.08.023</t>
  </si>
  <si>
    <t>doi: 10.1016/j.ajo.2017.08.022</t>
  </si>
  <si>
    <t>doi: 10.1016/j.arcmed.2017.08.002</t>
  </si>
  <si>
    <t>doi: 10.1007/s00417-017-3798-3</t>
  </si>
  <si>
    <t>doi: 10.1016/j.exer.2017.09.002</t>
  </si>
  <si>
    <t>doi: 10.1016/j.ajem.2017.08.021</t>
  </si>
  <si>
    <t>doi: 10.1016/j.diabres.2017.08.009</t>
  </si>
  <si>
    <t>doi: 10.1007/s00417-017-3755-1</t>
  </si>
  <si>
    <t>doi: 10.1007/s00417-017-3799-2</t>
  </si>
  <si>
    <t>doi: 10.1016/j.wneu.2017.08.176</t>
  </si>
  <si>
    <t>doi: 10.1016/j.exer.2017.09.001</t>
  </si>
  <si>
    <t>doi: 10.1016/j.ajo.2017.08.018</t>
  </si>
  <si>
    <t>doi: 10.1016/j.ajo.2017.08.021</t>
  </si>
  <si>
    <t>doi: 10.1016/j.ajo.2017.08.016</t>
  </si>
  <si>
    <t>doi: 10.1016/j.ajo.2017.08.020</t>
  </si>
  <si>
    <t>doi: 10.1016/j.ajo.2017.08.019</t>
  </si>
  <si>
    <t>doi: 10.1016/j.lfs.2017.09.008</t>
  </si>
  <si>
    <t>doi: 10.1186/s12886-017-0562-8</t>
  </si>
  <si>
    <t>doi: 10.1289/EHP793</t>
  </si>
  <si>
    <t>doi: 10.1080/09286586.2017.1313992</t>
  </si>
  <si>
    <t>doi: 10.1167/iovs.17-22350</t>
  </si>
  <si>
    <t>doi: 10.1371/journal.pone.0184569</t>
  </si>
  <si>
    <t>doi: 10.1371/journal.pone.0184296</t>
  </si>
  <si>
    <t>doi: 10.1371/journal.pone.0184284</t>
  </si>
  <si>
    <t>doi: 10.1371/journal.pone.0184058</t>
  </si>
  <si>
    <t>doi: 10.1080/13816810.2017.1363244</t>
  </si>
  <si>
    <t>doi: 10.3390/ijerph14091034</t>
  </si>
  <si>
    <t>doi: 10.1097/MD.0000000000008003</t>
  </si>
  <si>
    <t>doi: 10.1002/ajmg.a.38470</t>
  </si>
  <si>
    <t>doi: 10.1007/s00018-017-2643-5</t>
  </si>
  <si>
    <t>doi: 10.1530/EJE-17-0387</t>
  </si>
  <si>
    <t>doi: 10.1016/j.lfs.2017.09.001</t>
  </si>
  <si>
    <t>doi: 10.1159/000478030</t>
  </si>
  <si>
    <t>doi: 10.1016/j.ctrv.2017.08.009</t>
  </si>
  <si>
    <t>doi: 10.1080/08820538.2017.1353807</t>
  </si>
  <si>
    <t>doi: 10.1080/03007995.2017.1366662</t>
  </si>
  <si>
    <t>doi: 10.1080/03007995.2017.1366645</t>
  </si>
  <si>
    <t>doi: 10.1080/03007995.2017.1366663</t>
  </si>
  <si>
    <t>doi: 10.1080/03007995.2017.1366659</t>
  </si>
  <si>
    <t>doi: 10.1001/jamaophthalmol.2017.3286</t>
  </si>
  <si>
    <t>doi: 10.1001/jamaophthalmol.2017.3263</t>
  </si>
  <si>
    <t>doi: 10.1001/jamaophthalmol.2017.3292</t>
  </si>
  <si>
    <t>doi: 10.1371/journal.pone.0184392</t>
  </si>
  <si>
    <t>doi: 10.1111/cxo.12579</t>
  </si>
  <si>
    <t>doi: 10.1007/s00066-017-1203-0</t>
  </si>
  <si>
    <t>doi: 10.1038/s41467-017-00623-3</t>
  </si>
  <si>
    <t>doi: 10.1159/000479377</t>
  </si>
  <si>
    <t>doi: 10.1159/000479700</t>
  </si>
  <si>
    <t>doi: 10.1167/iovs.17-21947</t>
  </si>
  <si>
    <t>doi: 10.1167/iovs.17-21825</t>
  </si>
  <si>
    <t>doi: 10.1371/journal.pone.0184440</t>
  </si>
  <si>
    <t>doi: 10.1080/08820538.2017.1353809</t>
  </si>
  <si>
    <t>doi: 10.1002/pbc.26779</t>
  </si>
  <si>
    <t>doi: 10.1007/s11892-017-0928-6</t>
  </si>
  <si>
    <t>doi: 10.1007/s00417-017-3779-6</t>
  </si>
  <si>
    <t>doi: 10.1007/s00417-017-3789-4</t>
  </si>
  <si>
    <t>doi: 10.1007/s00417-017-3759-x</t>
  </si>
  <si>
    <t>doi: 10.1007/s00417-017-3794-7</t>
  </si>
  <si>
    <t>doi: 10.1007/s00417-017-3787-6</t>
  </si>
  <si>
    <t>doi: 10.1186/s13019-017-0644-y</t>
  </si>
  <si>
    <t>doi: 10.1186/s12886-017-0555-7</t>
  </si>
  <si>
    <t>doi: 10.1167/iovs.17-21974</t>
  </si>
  <si>
    <t>doi: 10.1167/iovs.17-22525</t>
  </si>
  <si>
    <t>doi: 10.1167/iovs.17-22301</t>
  </si>
  <si>
    <t>doi: 10.1167/iovs.17-22227</t>
  </si>
  <si>
    <t>doi: 10.1001/jama.2017.11260</t>
  </si>
  <si>
    <t>doi: 10.1001/jama.2017.9900</t>
  </si>
  <si>
    <t>doi: 10.1167/iovs.17-21868</t>
  </si>
  <si>
    <t>doi: 10.1097/ICO.0000000000001362</t>
  </si>
  <si>
    <t>doi: 10.1097/ICO.0000000000001364</t>
  </si>
  <si>
    <t>doi: 10.1097/ICO.0000000000001353</t>
  </si>
  <si>
    <t>doi: 10.1097/ICU.0000000000000426</t>
  </si>
  <si>
    <t>doi: 10.1111/cxo.12588</t>
  </si>
  <si>
    <t>doi: 10.1523/JNEUROSCI.0643-16.2017</t>
  </si>
  <si>
    <t>doi: 10.1136/vr.104378</t>
  </si>
  <si>
    <t>doi: 10.1016/j.mayocp.2017.06.003</t>
  </si>
  <si>
    <t>doi: 10.1186/s12886-017-0561-9</t>
  </si>
  <si>
    <t>doi: 10.1038/nature23880</t>
  </si>
  <si>
    <t>doi: 10.2217/bmm-2017-0218</t>
  </si>
  <si>
    <t>doi: 10.22608/APO.2017134</t>
  </si>
  <si>
    <t>doi: 10.1111/cxo.12598</t>
  </si>
  <si>
    <t>doi: 10.1111/cxo.12583</t>
  </si>
  <si>
    <t>doi: 10.1111/cxo.12578</t>
  </si>
  <si>
    <t>doi: 10.1111/cxo.12594</t>
  </si>
  <si>
    <t>doi: 10.1016/j.wneu.2017.08.146</t>
  </si>
  <si>
    <t>doi: 10.1016/j.jpeds.2017.06.055</t>
  </si>
  <si>
    <t>doi: 10.1159/000478665</t>
  </si>
  <si>
    <t>doi: 10.1159/000477744</t>
  </si>
  <si>
    <t>doi: 10.1016/j.ophtha.2017.04.009</t>
  </si>
  <si>
    <t>doi: 10.1186/s12955-017-0751-4</t>
  </si>
  <si>
    <t>doi: 10.1186/s12886-017-0556-6</t>
  </si>
  <si>
    <t>doi: 10.1186/s12886-017-0552-x</t>
  </si>
  <si>
    <t>doi: 10.1007/s10103-017-2309-4</t>
  </si>
  <si>
    <t>doi: 10.1016/j.preteyeres.2017.08.002</t>
  </si>
  <si>
    <t>doi: 10.1016/j.preteyeres.2017.08.003</t>
  </si>
  <si>
    <t>doi: 10.1016/j.exer.2017.08.015</t>
  </si>
  <si>
    <t>doi: 10.1016/j.exer.2017.08.019</t>
  </si>
  <si>
    <t>doi: 10.1016/j.surg.2017.07.011</t>
  </si>
  <si>
    <t>doi: 10.1016/j.ajo.2017.08.015</t>
  </si>
  <si>
    <t>doi: 10.1016/j.vaa.2016.07.011</t>
  </si>
  <si>
    <t>doi: 10.1016/j.jneuroim.2017.08.003</t>
  </si>
  <si>
    <t>doi: 10.1167/iovs.17-22117</t>
  </si>
  <si>
    <t>doi: 10.1167/iovs.17-22077</t>
  </si>
  <si>
    <t>doi: 10.1167/iovs.17-21529</t>
  </si>
  <si>
    <t>doi: 10.1371/journal.pone.0184135</t>
  </si>
  <si>
    <t>doi: 10.1097/IOP.0000000000000988</t>
  </si>
  <si>
    <t>doi: 10.1007/s00417-017-3774-y</t>
  </si>
  <si>
    <t>doi: 10.1007/s00417-017-3792-9</t>
  </si>
  <si>
    <t>doi: 10.1186/s11658-017-0048-y</t>
  </si>
  <si>
    <t>doi: 10.3348/kjr.2017.18.5.786</t>
  </si>
  <si>
    <t>doi: 10.2147/CIA.S140912</t>
  </si>
  <si>
    <t>doi: 10.2147/CIA.S143508</t>
  </si>
  <si>
    <t>doi: 10.1161/CIRCULATIONAHA.117.029004</t>
  </si>
  <si>
    <t>doi: 10.1016/j.ajo.2017.08.013</t>
  </si>
  <si>
    <t>doi: 10.1016/j.ajo.2017.08.012</t>
  </si>
  <si>
    <t>doi: 10.1016/j.ajo.2017.08.009</t>
  </si>
  <si>
    <t>doi: 10.1016/j.ajo.2017.08.008</t>
  </si>
  <si>
    <t>doi: 10.1016/j.ajo.2017.08.010</t>
  </si>
  <si>
    <t>doi: 10.1001/jamaophthalmol.2017.3195</t>
  </si>
  <si>
    <t>doi: 10.1001/jamaophthalmol.2017.3158</t>
  </si>
  <si>
    <t>doi: 10.1001/jamaophthalmol.2017.3151</t>
  </si>
  <si>
    <t>doi: 10.1371/journal.pone.0184297</t>
  </si>
  <si>
    <t>doi: 10.1371/journal.pone.0184187</t>
  </si>
  <si>
    <t>doi: 10.1371/journal.pone.0183965</t>
  </si>
  <si>
    <t>doi: 10.1371/journal.pone.0183837</t>
  </si>
  <si>
    <t>doi: 10.1371/journal.pone.0183833</t>
  </si>
  <si>
    <t>doi: 10.1371/journal.pone.0183795</t>
  </si>
  <si>
    <t>doi: 10.1371/journal.pcbi.1005670</t>
  </si>
  <si>
    <t>doi: 10.1371/journal.pgen.1006865</t>
  </si>
  <si>
    <t>doi: 10.1097/ICU.0000000000000427</t>
  </si>
  <si>
    <t>doi: 10.1097/IJG.0000000000000742</t>
  </si>
  <si>
    <t>doi: 10.1097/IJG.0000000000000739</t>
  </si>
  <si>
    <t>doi: 10.1097/IJG.0000000000000736</t>
  </si>
  <si>
    <t>doi: 10.1159/000479158</t>
  </si>
  <si>
    <t>doi: 10.1159/000479157</t>
  </si>
  <si>
    <t>doi: 10.1097/IJG.0000000000000772</t>
  </si>
  <si>
    <t>doi: 10.1097/IJG.0000000000000763</t>
  </si>
  <si>
    <t>doi: 10.1097/IJG.0000000000000761</t>
  </si>
  <si>
    <t>doi: 10.1097/IJG.0000000000000768</t>
  </si>
  <si>
    <t>doi: 10.1097/IJG.0000000000000767</t>
  </si>
  <si>
    <t>doi: 10.1097/IJG.0000000000000775</t>
  </si>
  <si>
    <t>doi: 10.1097/IJG.0000000000000766</t>
  </si>
  <si>
    <t>doi: 10.1097/IJG.0000000000000764</t>
  </si>
  <si>
    <t>doi: 10.1097/IJG.0000000000000771</t>
  </si>
  <si>
    <t>doi: 10.1097/IJG.0000000000000770</t>
  </si>
  <si>
    <t>doi: 10.1097/MD.0000000000007845</t>
  </si>
  <si>
    <t>doi: 10.1097/MD.0000000000007656</t>
  </si>
  <si>
    <t>doi: 10.1097/OPX.0000000000001128</t>
  </si>
  <si>
    <t>doi: 10.1097/OPX.0000000000001127</t>
  </si>
  <si>
    <t>doi: 10.1097/OPX.0000000000001115</t>
  </si>
  <si>
    <t>doi: 10.1097/OPX.0000000000001117</t>
  </si>
  <si>
    <t>doi: 10.1097/OPX.0000000000001120</t>
  </si>
  <si>
    <t>doi: 10.1097/OPX.0000000000001129</t>
  </si>
  <si>
    <t>doi: 10.1097/OPX.0000000000001121</t>
  </si>
  <si>
    <t>doi: 10.1097/OPX.0000000000001118</t>
  </si>
  <si>
    <t>doi: 10.1097/IJG.0000000000000729</t>
  </si>
  <si>
    <t>doi: 10.1097/IJG.0000000000000707</t>
  </si>
  <si>
    <t>doi: 10.1097/IJG.0000000000000740</t>
  </si>
  <si>
    <t>doi: 10.1097/WNO.0000000000000555</t>
  </si>
  <si>
    <t>doi: 10.2460/javma.251.6.653</t>
  </si>
  <si>
    <t>doi: 10.1111/epi.13871</t>
  </si>
  <si>
    <t>doi: 10.1007/s00592-017-1042-6</t>
  </si>
  <si>
    <t>doi: 10.1007/s11892-017-0911-2</t>
  </si>
  <si>
    <t>doi: 10.1007/s00417-017-3771-1</t>
  </si>
  <si>
    <t>doi: 10.1136/bjophthalmol-2017-310709</t>
  </si>
  <si>
    <t>doi: 10.1136/bjophthalmol-2017-310316</t>
  </si>
  <si>
    <t>doi: 10.1093/hmg/ddx219</t>
  </si>
  <si>
    <t>doi: 10.1093/hmg/ddx228</t>
  </si>
  <si>
    <t>doi: 10.1159/000479482</t>
  </si>
  <si>
    <t>doi: 10.1371/journal.pone.0183364</t>
  </si>
  <si>
    <t>doi: 10.1038/ejhg.2017.136</t>
  </si>
  <si>
    <t>doi: 10.1007/s10633-017-9607-9</t>
  </si>
  <si>
    <t>doi: 10.1007/s00417-017-3790-y</t>
  </si>
  <si>
    <t>doi: 10.1186/s12886-017-0558-4</t>
  </si>
  <si>
    <t>doi: 10.1186/s12886-017-0557-5</t>
  </si>
  <si>
    <t>doi: 10.3928/01913913-20170329-04</t>
  </si>
  <si>
    <t>doi: 10.3928/01913913-20170510-01</t>
  </si>
  <si>
    <t>doi: 10.3928/01913913-20170801-02</t>
  </si>
  <si>
    <t>doi: 10.3928/01913913-20170703-17</t>
  </si>
  <si>
    <t>doi: 10.1167/iovs.17-22166</t>
  </si>
  <si>
    <t>doi: 10.1167/iovs.17-22106</t>
  </si>
  <si>
    <t>doi: 10.1371/journal.pone.0183957</t>
  </si>
  <si>
    <t>doi: 10.1371/journal.pone.0184096</t>
  </si>
  <si>
    <t>doi: 10.1371/journal.pone.0184112</t>
  </si>
  <si>
    <t>doi: 10.1371/journal.pone.0183142</t>
  </si>
  <si>
    <t>doi: 10.1177/0194599817728490</t>
  </si>
  <si>
    <t>doi: 10.1111/iep.12233</t>
  </si>
  <si>
    <t>doi: 10.1007/s11033-017-4121-4</t>
  </si>
  <si>
    <t>doi: 10.1016/j.exer.2017.08.014</t>
  </si>
  <si>
    <t>doi: 10.1016/j.gene.2017.08.018</t>
  </si>
  <si>
    <t>doi: 10.1016/j.ophtha.2017.06.032</t>
  </si>
  <si>
    <t>doi: 10.1167/iovs.17-21459</t>
  </si>
  <si>
    <t>doi: 10.1167/iovs.17-22047</t>
  </si>
  <si>
    <t>doi: 10.1167/iovs.17-22140</t>
  </si>
  <si>
    <t>doi: 10.1167/iovs.17-22141</t>
  </si>
  <si>
    <t>doi: 10.1167/iovs.17-21743</t>
  </si>
  <si>
    <t>doi: 10.1167/iovs.17-22195</t>
  </si>
  <si>
    <t>doi: 10.1371/journal.pone.0184012</t>
  </si>
  <si>
    <t>doi: 10.1371/journal.pone.0183335</t>
  </si>
  <si>
    <t>doi: 10.1097/IOP.0000000000000944</t>
  </si>
  <si>
    <t>doi: 10.1002/pmic.201700013</t>
  </si>
  <si>
    <t>doi: 10.1167/iovs.17-21771</t>
  </si>
  <si>
    <t>doi: 10.1038/ncb3599</t>
  </si>
  <si>
    <t>doi: 10.1080/13816810.2017.1354382</t>
  </si>
  <si>
    <t>doi: 10.1016/j.wneu.2017.08.110</t>
  </si>
  <si>
    <t>doi: 10.1016/j.ajo.2017.08.007</t>
  </si>
  <si>
    <t>doi: 10.1016/j.ajo.2017.08.006</t>
  </si>
  <si>
    <t>doi: 10.1016/j.exer.2017.08.013</t>
  </si>
  <si>
    <t>doi: 10.1016/j.ajhg.2017.08.002</t>
  </si>
  <si>
    <t>doi: 10.1016/j.clinthera.2017.08.003</t>
  </si>
  <si>
    <t>doi: 10.1007/s10544-017-0218-8</t>
  </si>
  <si>
    <t>doi: 10.1136/bjophthalmol-2016-310012</t>
  </si>
  <si>
    <t>doi: 10.1016/j.bbrc.2017.08.085</t>
  </si>
  <si>
    <t>doi: 10.1016/j.wneu.2017.08.080</t>
  </si>
  <si>
    <t>doi: 10.1016/j.wneu.2017.08.069</t>
  </si>
  <si>
    <t>doi: 10.1186/s12886-017-0553-9</t>
  </si>
  <si>
    <t>doi: 10.1186/s12886-017-0554-8</t>
  </si>
  <si>
    <t>doi: 10.1371/journal.pone.0183866</t>
  </si>
  <si>
    <t>doi: 10.1097/PRS.0000000000003602</t>
  </si>
  <si>
    <t>doi: 10.1080/14656566.2017.1372748</t>
  </si>
  <si>
    <t>doi: 10.1007/s00592-017-1043-5</t>
  </si>
  <si>
    <t>doi: 10.1007/s00417-017-3781-z</t>
  </si>
  <si>
    <t>doi: 10.1186/s12886-017-0549-5</t>
  </si>
  <si>
    <t>doi: 10.1002/14651858.CD011908.pub2</t>
  </si>
  <si>
    <t>doi: 10.1167/17.9.20</t>
  </si>
  <si>
    <t>doi: 10.1016/j.ajo.2017.08.004</t>
  </si>
  <si>
    <t>doi: 10.1016/j.ajo.2017.08.005</t>
  </si>
  <si>
    <t>doi: 10.3928/01913913-20170531-04</t>
  </si>
  <si>
    <t>doi: 10.3928/01913913-20170531-03</t>
  </si>
  <si>
    <t>doi: 10.3928/01913913-20170531-06</t>
  </si>
  <si>
    <t>doi: 10.1001/jamaophthalmol.2017.2972</t>
  </si>
  <si>
    <t>doi: 10.1167/iovs.17-22003</t>
  </si>
  <si>
    <t>doi: 10.1167/iovs.17-22436</t>
  </si>
  <si>
    <t>doi: 10.1167/iovs.16-20941</t>
  </si>
  <si>
    <t>doi: 10.1167/iovs.17-21878</t>
  </si>
  <si>
    <t>doi: 10.1167/iovs.17-21995</t>
  </si>
  <si>
    <t>doi: 10.1001/jamaophthalmol.2017.3008</t>
  </si>
  <si>
    <t>doi: 10.1371/journal.pone.0183678</t>
  </si>
  <si>
    <t>doi: 10.1097/ICO.0000000000001329</t>
  </si>
  <si>
    <t>doi: 10.1097/ICU.0000000000000424</t>
  </si>
  <si>
    <t>doi: 10.1358/dot.2017.53.7.2667582</t>
  </si>
  <si>
    <t>doi: 10.1186/s12886-017-0543-y</t>
  </si>
  <si>
    <t>doi: 10.1186/s12886-017-0550-z</t>
  </si>
  <si>
    <t>doi: 10.1186/s12886-017-0542-z</t>
  </si>
  <si>
    <t>doi: 10.1111/pim.12462</t>
  </si>
  <si>
    <t>doi: 10.1111/opo.12401</t>
  </si>
  <si>
    <t>doi: 10.1111/opo.12402</t>
  </si>
  <si>
    <t>doi: 10.1111/opo.12403</t>
  </si>
  <si>
    <t>doi: 10.1007/s00417-017-3765-z</t>
  </si>
  <si>
    <t>doi: 10.1007/s11892-017-0913-0</t>
  </si>
  <si>
    <t>doi: 10.1007/s10384-017-0530-0</t>
  </si>
  <si>
    <t>doi: 10.1186/s12886-017-0551-y</t>
  </si>
  <si>
    <t>doi: 10.1186/s12886-017-0547-7</t>
  </si>
  <si>
    <t>doi: 10.1097/IAE.0000000000001812</t>
  </si>
  <si>
    <t>doi: 10.1097/MD.0000000000007869</t>
  </si>
  <si>
    <t>doi: 10.1097/MD.0000000000007849</t>
  </si>
  <si>
    <t>doi: 10.1097/MD.0000000000007454</t>
  </si>
  <si>
    <t>doi: 10.1097/IJG.0000000000000749</t>
  </si>
  <si>
    <t>doi: 10.1097/IJG.0000000000000748</t>
  </si>
  <si>
    <t>doi: 10.1097/IJG.0000000000000753</t>
  </si>
  <si>
    <t>doi: 10.1097/IJG.0000000000000747</t>
  </si>
  <si>
    <t>doi: 10.1097/ICO.0000000000001318</t>
  </si>
  <si>
    <t>doi: 10.1097/ICO.0000000000001316</t>
  </si>
  <si>
    <t>doi: 10.1097/ICO.0000000000001331</t>
  </si>
  <si>
    <t>doi: 10.1097/ICO.0000000000001320</t>
  </si>
  <si>
    <t>doi: 10.1097/ICO.0000000000001306</t>
  </si>
  <si>
    <t>doi: 10.1097/ICO.0000000000001339</t>
  </si>
  <si>
    <t>doi: 10.1002/art.40235</t>
  </si>
  <si>
    <t>doi: 10.1111/aos.13539</t>
  </si>
  <si>
    <t>doi: 10.5935/0004-2749.20170049</t>
  </si>
  <si>
    <t>doi: 10.5935/0004-2749.20170042</t>
  </si>
  <si>
    <t>doi: 10.5935/0004-2749.20170045</t>
  </si>
  <si>
    <t>doi: 10.5935/0004-2749.20170046</t>
  </si>
  <si>
    <t>doi: 10.5935/0004-2749.20170038</t>
  </si>
  <si>
    <t>doi: 10.5935/0004-2749.20170044</t>
  </si>
  <si>
    <t>doi: 10.5935/0004-2749.20170037</t>
  </si>
  <si>
    <t>doi: 10.5935/0004-2749.20170036</t>
  </si>
  <si>
    <t>doi: 10.5935/0004-2749.20170040</t>
  </si>
  <si>
    <t>doi: 10.5935/0004-2749.20170050</t>
  </si>
  <si>
    <t>doi: 10.5935/0004-2749.20170039</t>
  </si>
  <si>
    <t>doi: 10.5935/0004-2749.20170047</t>
  </si>
  <si>
    <t>doi: 10.5935/0004-2749.20170048</t>
  </si>
  <si>
    <t>doi: 10.5935/0004-2749.20170041</t>
  </si>
  <si>
    <t>doi: 10.1371/journal.pone.0183709</t>
  </si>
  <si>
    <t>doi: 10.1371/journal.pone.0182816</t>
  </si>
  <si>
    <t>doi: 10.1371/journal.pone.0183719</t>
  </si>
  <si>
    <t>doi: 10.1371/journal.pone.0183320</t>
  </si>
  <si>
    <t>doi: 10.1371/journal.pone.0182439</t>
  </si>
  <si>
    <t>doi: 10.1007/s00417-017-3782-y</t>
  </si>
  <si>
    <t>doi: 10.1007/s00417-017-3783-x</t>
  </si>
  <si>
    <t>doi: 10.1007/s00417-017-3780-0</t>
  </si>
  <si>
    <t>doi: 10.1186/s12886-017-0548-6</t>
  </si>
  <si>
    <t>doi: 10.1186/s12886-017-0545-9</t>
  </si>
  <si>
    <t>doi: 10.1186/s12886-017-0546-8</t>
  </si>
  <si>
    <t>doi: 10.1186/s12886-017-0540-1</t>
  </si>
  <si>
    <t>doi: 10.1016/j.clinph.2017.06.257</t>
  </si>
  <si>
    <t>doi: 10.4238/gmr16039067</t>
  </si>
  <si>
    <t>doi: 10.1001/jama.2017.10585</t>
  </si>
  <si>
    <t>doi: 10.1167/iovs.17-21913</t>
  </si>
  <si>
    <t>doi: 10.1167/iovs.16-21270</t>
  </si>
  <si>
    <t>doi: 10.1167/iovs.17-22093</t>
  </si>
  <si>
    <t>doi: 10.1371/journal.pone.0183461</t>
  </si>
  <si>
    <t>doi: 10.1080/13816810.2017.1342132</t>
  </si>
  <si>
    <t>doi: 10.3791/55220</t>
  </si>
  <si>
    <t>doi: 10.22608/APO.2017246</t>
  </si>
  <si>
    <t>doi: 10.22608/APO.201780</t>
  </si>
  <si>
    <t>doi: 10.22608/APO.201766</t>
  </si>
  <si>
    <t>doi: 10.1167/iovs.17-22255</t>
  </si>
  <si>
    <t>doi: 10.1167/iovs.17-22108</t>
  </si>
  <si>
    <t>doi: 10.1371/journal.pone.0183438</t>
  </si>
  <si>
    <t>doi: 10.1016/j.ajpath.2017.07.018</t>
  </si>
  <si>
    <t>doi: 10.1016/j.exer.2017.08.005</t>
  </si>
  <si>
    <t>doi: 10.1016/j.exer.2017.08.003</t>
  </si>
  <si>
    <t>doi: 10.1016/j.pjnns.2017.07.003</t>
  </si>
  <si>
    <t>doi: 10.1097/IAE.0000000000001821</t>
  </si>
  <si>
    <t>doi: 10.1097/ICO.0000000000001322</t>
  </si>
  <si>
    <t>doi: 10.1097/ICO.0000000000001324</t>
  </si>
  <si>
    <t>doi: 10.1007/s10633-017-9606-x</t>
  </si>
  <si>
    <t>doi: 10.1016/j.exer.2017.08.012</t>
  </si>
  <si>
    <t>doi: 10.1016/j.ajpath.2017.06.018</t>
  </si>
  <si>
    <t>doi: 10.1007/s00417-017-3775-x</t>
  </si>
  <si>
    <t>doi: 10.1007/s00417-017-3777-8</t>
  </si>
  <si>
    <t>doi: 10.1007/s00417-017-3778-7</t>
  </si>
  <si>
    <t>doi: 10.1016/j.ajpath.2017.08.001</t>
  </si>
  <si>
    <t>doi: 10.1523/JNEUROSCI.1231-17.2017</t>
  </si>
  <si>
    <t>doi: 10.1016/j.tics.2017.06.003</t>
  </si>
  <si>
    <t>doi: 10.1186/s12886-017-0544-x</t>
  </si>
  <si>
    <t>doi: 10.3928/01913913-20170321-01</t>
  </si>
  <si>
    <t>doi: 10.1167/iovs.17-22242</t>
  </si>
  <si>
    <t>doi: 10.1167/iovs.17-21932</t>
  </si>
  <si>
    <t>doi: 10.1167/iovs.16-21097</t>
  </si>
  <si>
    <t>doi: 10.1097/ICO.0000000000001328</t>
  </si>
  <si>
    <t>doi: 10.1097/ICO.0000000000001294</t>
  </si>
  <si>
    <t>doi: 10.1097/CCM.0000000000002681</t>
  </si>
  <si>
    <t>doi: 10.1080/13816810.2017.1354383</t>
  </si>
  <si>
    <t>doi: 10.1080/13816810.2017.1350723</t>
  </si>
  <si>
    <t>doi: 10.1038/eye.2017.139</t>
  </si>
  <si>
    <t>doi: 10.1038/eye.2017.158</t>
  </si>
  <si>
    <t>doi: 10.4103/ijo.IJO_221_17</t>
  </si>
  <si>
    <t>doi: 10.4103/ijo.IJO_316_16</t>
  </si>
  <si>
    <t>doi: 10.4103/ijo.IJO_184_17</t>
  </si>
  <si>
    <t>doi: 10.4103/ijo.IJO_1003_16</t>
  </si>
  <si>
    <t>doi: 10.4103/ijo.IJO_41_16</t>
  </si>
  <si>
    <t>doi: 10.4103/ijo.IJO_974_16</t>
  </si>
  <si>
    <t>doi: 10.4103/ijo.IJO_296_17</t>
  </si>
  <si>
    <t>doi: 10.4103/ijo.IJO_228_17</t>
  </si>
  <si>
    <t>doi: 10.4103/ijo.IJO_983_16</t>
  </si>
  <si>
    <t>doi: 10.4103/ijo.IJO_849_16</t>
  </si>
  <si>
    <t>doi: 10.4103/ijo.IJO_294_17</t>
  </si>
  <si>
    <t>doi: 10.4103/ijo.IJO_819_16</t>
  </si>
  <si>
    <t>doi: 10.4103/ijo.IJO_241_17</t>
  </si>
  <si>
    <t>doi: 10.4103/ijo.IJO_174_17</t>
  </si>
  <si>
    <t>doi: 10.4103/ijo.IJO_162_17</t>
  </si>
  <si>
    <t>doi: 10.4103/ijo.IJO_284_17</t>
  </si>
  <si>
    <t>doi: 10.4103/ijo.IJO_274_16</t>
  </si>
  <si>
    <t>doi: 10.4103/ijo.IJO_509_17</t>
  </si>
  <si>
    <t>doi: 10.4103/ijo.IJO_582_17</t>
  </si>
  <si>
    <t>doi: 10.1017/S0007114517001994</t>
  </si>
  <si>
    <t>doi: 10.1007/s00417-017-3776-9</t>
  </si>
  <si>
    <t>doi: 10.11604/pamj.2017.27.84.11266</t>
  </si>
  <si>
    <t>doi: 10.1016/j.ejmg.2017.08.015</t>
  </si>
  <si>
    <t>doi: 10.1186/s12886-017-0541-0</t>
  </si>
  <si>
    <t>doi: 10.1159/000479156</t>
  </si>
  <si>
    <t>doi: 10.1001/jamaophthalmol.2017.2838</t>
  </si>
  <si>
    <t>doi: 10.1001/jamaophthalmol.2017.2914</t>
  </si>
  <si>
    <t>doi: 10.1371/journal.pone.0183421</t>
  </si>
  <si>
    <t>doi: 10.1371/journal.pone.0183414</t>
  </si>
  <si>
    <t>doi: 10.1371/journal.pone.0183388</t>
  </si>
  <si>
    <t>doi: 10.1371/journal.pone.0183040</t>
  </si>
  <si>
    <t>doi: 10.1371/journal.pone.0181922</t>
  </si>
  <si>
    <t>doi: 10.1371/journal.pone.0181059</t>
  </si>
  <si>
    <t>doi: 10.15585/mmwr.mm6632a2</t>
  </si>
  <si>
    <t>doi: 10.1097/ICU.0000000000000425</t>
  </si>
  <si>
    <t>doi: 10.1097/ICU.0000000000000422</t>
  </si>
  <si>
    <t>doi: 10.1089/hgtb.2017.079</t>
  </si>
  <si>
    <t>doi: 10.1097/MD.0000000000007791</t>
  </si>
  <si>
    <t>doi: 10.1097/MD.0000000000007374</t>
  </si>
  <si>
    <t>doi: 10.1097/OPX.0000000000001113</t>
  </si>
  <si>
    <t>doi: 10.1097/OPX.0000000000001112</t>
  </si>
  <si>
    <t>doi: 10.1097/OPX.0000000000001110</t>
  </si>
  <si>
    <t>doi: 10.1097/IJG.0000000000000743</t>
  </si>
  <si>
    <t>doi: 10.1097/IJG.0000000000000738</t>
  </si>
  <si>
    <t>doi: 10.1097/IJG.0000000000000737</t>
  </si>
  <si>
    <t>doi: 10.1097/MPH.0000000000000941</t>
  </si>
  <si>
    <t>doi: 10.1097/OPX.0000000000001114</t>
  </si>
  <si>
    <t>doi: 10.1097/OPX.0000000000001111</t>
  </si>
  <si>
    <t>doi: 10.1080/13543784.2017.1369042</t>
  </si>
  <si>
    <t>doi: 10.1002/ajmg.a.38393</t>
  </si>
  <si>
    <t>doi: 10.1002/ajmg.a.38386</t>
  </si>
  <si>
    <t>doi: 10.1111/cxo.12581</t>
  </si>
  <si>
    <t>doi: 10.1007/s10633-017-9605-y</t>
  </si>
  <si>
    <t>doi: 10.1038/s41467-017-00111-8</t>
  </si>
  <si>
    <t>doi: 10.1136/bmj.j3448</t>
  </si>
  <si>
    <t>doi: 10.1542/peds.2016-4086</t>
  </si>
  <si>
    <t>doi: 10.1136/bjophthalmol-2017-310610</t>
  </si>
  <si>
    <t>doi: 10.1186/s12886-017-0536-x</t>
  </si>
  <si>
    <t>doi: 10.1167/iovs.17-22107</t>
  </si>
  <si>
    <t>doi: 10.1167/iovs.17-22304</t>
  </si>
  <si>
    <t>doi: 10.1167/iovs.17-22644</t>
  </si>
  <si>
    <t>doi: 10.1167/iovs.17-22155</t>
  </si>
  <si>
    <t>doi: 10.1167/iovs.16-20201</t>
  </si>
  <si>
    <t>doi: 10.1167/iovs.17-21734</t>
  </si>
  <si>
    <t>doi: 10.1167/iovs.16-21279</t>
  </si>
  <si>
    <t>doi: 10.1371/journal.pone.0183021</t>
  </si>
  <si>
    <t>doi: 10.1371/journal.pone.0181343</t>
  </si>
  <si>
    <t>doi: 10.1056/NEJMicm1701185</t>
  </si>
  <si>
    <t>doi: 10.1080/01676830.2017.1337182</t>
  </si>
  <si>
    <t>doi: 10.1080/01676830.2017.1337178</t>
  </si>
  <si>
    <t>doi: 10.1038/ejhg.2017.131</t>
  </si>
  <si>
    <t>doi: 10.1080/13816810.2017.1350721</t>
  </si>
  <si>
    <t>doi: 10.1080/01676830.2017.1337175</t>
  </si>
  <si>
    <t>doi: 10.1042/CS20171182</t>
  </si>
  <si>
    <t>doi: 10.1016/j.clae.2017.07.005</t>
  </si>
  <si>
    <t>doi: 10.1167/iovs.17-21684</t>
  </si>
  <si>
    <t>doi: 10.1167/iovs.17-22016</t>
  </si>
  <si>
    <t>doi: 10.1167/iovs.17-21506</t>
  </si>
  <si>
    <t>doi: 10.1016/j.ccell.2017.07.003</t>
  </si>
  <si>
    <t>doi: 10.3928/23258160-20170802-14</t>
  </si>
  <si>
    <t>doi: 10.3928/23258160-20170802-13</t>
  </si>
  <si>
    <t>doi: 10.3928/23258160-20170802-12</t>
  </si>
  <si>
    <t>doi: 10.3928/23258160-20170802-11</t>
  </si>
  <si>
    <t>doi: 10.3928/23258160-20170802-10</t>
  </si>
  <si>
    <t>doi: 10.3928/23258160-20170802-09</t>
  </si>
  <si>
    <t>doi: 10.3928/23258160-20170802-08</t>
  </si>
  <si>
    <t>doi: 10.3928/23258160-20170802-07</t>
  </si>
  <si>
    <t>doi: 10.3928/23258160-20170802-06</t>
  </si>
  <si>
    <t>doi: 10.3928/23258160-20170802-05</t>
  </si>
  <si>
    <t>doi: 10.1167/iovs.17-21776</t>
  </si>
  <si>
    <t>doi: 10.1038/bjc.2017.259</t>
  </si>
  <si>
    <t>doi: 10.1097/WNO.0000000000000399</t>
  </si>
  <si>
    <t>doi: 10.1007/s00417-017-3772-0</t>
  </si>
  <si>
    <t>doi: 10.1016/j.exppara.2017.08.007</t>
  </si>
  <si>
    <t>doi: 10.1016/j.ajo.2017.08.002</t>
  </si>
  <si>
    <t>doi: 10.1016/j.ajo.2017.08.001</t>
  </si>
  <si>
    <t>doi: 10.1016/j.preteyeres.2017.08.001</t>
  </si>
  <si>
    <t>doi: 10.1016/j.ophtha.2017.06.027</t>
  </si>
  <si>
    <t>doi: 10.1016/j.autneu.2017.08.003</t>
  </si>
  <si>
    <t>doi: 10.1186/s12955-017-0726-5</t>
  </si>
  <si>
    <t>doi: 10.1186/s12886-017-0537-9</t>
  </si>
  <si>
    <t>doi: 10.1186/s12886-017-0525-0</t>
  </si>
  <si>
    <t>doi: 10.1186/s12886-017-0538-8</t>
  </si>
  <si>
    <t>doi: 10.1016/j.actpsy.2017.08.001</t>
  </si>
  <si>
    <t>doi: 10.1167/iovs.16-21075</t>
  </si>
  <si>
    <t>doi: 10.1371/journal.pone.0183378</t>
  </si>
  <si>
    <t>doi: 10.1097/WNO.0000000000000548</t>
  </si>
  <si>
    <t>doi: 10.1097/WNO.0000000000000550</t>
  </si>
  <si>
    <t>doi: 10.1097/WNO.0000000000000551</t>
  </si>
  <si>
    <t>doi: 10.1097/WNO.0000000000000549</t>
  </si>
  <si>
    <t>doi: 10.1097/WNO.0000000000000497</t>
  </si>
  <si>
    <t>doi: 10.1097/01.NAJ.0000524519.45105.8d</t>
  </si>
  <si>
    <t>doi: 10.1097/RLU.0000000000001791</t>
  </si>
  <si>
    <t>doi: 10.1097/ICU.0000000000000418</t>
  </si>
  <si>
    <t>doi: 10.1097/ICU.0000000000000421</t>
  </si>
  <si>
    <t>doi: 10.1080/13816810.2017.1350722</t>
  </si>
  <si>
    <t>doi: 10.1080/13816810.2017.1354384</t>
  </si>
  <si>
    <t>doi: 10.1002/art.40230</t>
  </si>
  <si>
    <t>doi: 10.1016/j.exer.2017.08.007</t>
  </si>
  <si>
    <t>doi: 10.1016/j.exer.2017.08.008</t>
  </si>
  <si>
    <t>doi: 10.1007/s00417-017-3763-1</t>
  </si>
  <si>
    <t>doi: 10.1159/000478783</t>
  </si>
  <si>
    <t>doi: 10.1016/j.yexcr.2017.08.012</t>
  </si>
  <si>
    <t>doi: 10.1136/bcr-2017-220887</t>
  </si>
  <si>
    <t>doi: 10.1136/bmjopen-2016-014807</t>
  </si>
  <si>
    <t>doi: 10.1136/bcr-2017-221570</t>
  </si>
  <si>
    <t>doi: 10.1136/bcr-2017-221099</t>
  </si>
  <si>
    <t>doi: 10.1167/iovs.17-21961</t>
  </si>
  <si>
    <t>doi: 10.1167/iovs.17-21535</t>
  </si>
  <si>
    <t>doi: 10.1167/iovs.17-22580</t>
  </si>
  <si>
    <t>doi: 10.1167/iovs.17-21897</t>
  </si>
  <si>
    <t>doi: 10.1097/IJG.0000000000000757</t>
  </si>
  <si>
    <t>doi: 10.1097/ICO.0000000000001323</t>
  </si>
  <si>
    <t>doi: 10.1038/eye.2017.157</t>
  </si>
  <si>
    <t>doi: 10.1038/eye.2017.151</t>
  </si>
  <si>
    <t>doi: 10.1038/eye.2017.167</t>
  </si>
  <si>
    <t>doi: 10.1111/apa.14019</t>
  </si>
  <si>
    <t>doi: 10.1007/s00417-017-3762-2</t>
  </si>
  <si>
    <t>doi: 10.1074/jbc.M117.790741</t>
  </si>
  <si>
    <t>doi: 10.1016/j.ajo.2017.07.024</t>
  </si>
  <si>
    <t>doi: 10.1186/s12886-017-0535-y</t>
  </si>
  <si>
    <t>doi: 10.1371/journal.pone.0180769</t>
  </si>
  <si>
    <t>doi: 10.1371/journal.pone.0182571</t>
  </si>
  <si>
    <t>doi: 10.1159/000478705</t>
  </si>
  <si>
    <t>doi: 10.1167/iovs.16-20853</t>
  </si>
  <si>
    <t>doi: 10.1167/iovs.17-21510</t>
  </si>
  <si>
    <t>doi: 10.1167/iovs.17-21832</t>
  </si>
  <si>
    <t>doi: 10.1001/jamaophthalmol.2017.2812</t>
  </si>
  <si>
    <t>doi: 10.1001/jamaophthalmol.2017.2747</t>
  </si>
  <si>
    <t>doi: 10.1001/jamaophthalmol.2017.2697</t>
  </si>
  <si>
    <t>doi: 10.1371/journal.pone.0180808</t>
  </si>
  <si>
    <t>doi: 10.1097/ICU.0000000000000417</t>
  </si>
  <si>
    <t>doi: 10.1097/ICU.0000000000000420</t>
  </si>
  <si>
    <t>doi: 10.1007/s10633-017-9603-0</t>
  </si>
  <si>
    <t>doi: 10.2169/internalmedicine.8488-16</t>
  </si>
  <si>
    <t>doi: 10.1186/s12886-017-0526-z</t>
  </si>
  <si>
    <t>doi: 10.1159/000478784</t>
  </si>
  <si>
    <t>doi: 10.1167/iovs.16-21311</t>
  </si>
  <si>
    <t>doi: 10.17219/acem/62122</t>
  </si>
  <si>
    <t>doi: 10.1007/s11892-017-0910-3</t>
  </si>
  <si>
    <t>doi: 10.1007/s11892-017-0909-9</t>
  </si>
  <si>
    <t>doi: 10.1007/s00417-017-3760-4</t>
  </si>
  <si>
    <t>doi: 10.1136/bcr-2017-220895</t>
  </si>
  <si>
    <t>doi: 10.1186/s12955-017-0732-7</t>
  </si>
  <si>
    <t>doi: 10.1016/j.jchromb.2017.07.049</t>
  </si>
  <si>
    <t>doi: 10.1097/IJG.0000000000000726</t>
  </si>
  <si>
    <t>doi: 10.1097/IJG.0000000000000728</t>
  </si>
  <si>
    <t>doi: 10.1080/03091902.2017.1358772</t>
  </si>
  <si>
    <t>doi: 10.1007/s00417-017-3753-3</t>
  </si>
  <si>
    <t>doi: 10.1007/s10384-017-0529-6</t>
  </si>
  <si>
    <t>doi: 10.1167/iovs.17-21872</t>
  </si>
  <si>
    <t>doi: 10.1167/iovs.17-21780</t>
  </si>
  <si>
    <t>doi: 10.1167/iovs.17-21679</t>
  </si>
  <si>
    <t>doi: 10.1016/j.ajo.2017.07.023</t>
  </si>
  <si>
    <t>doi: 10.1186/s12886-017-0539-7</t>
  </si>
  <si>
    <t>doi: 10.1371/journal.pone.0182287</t>
  </si>
  <si>
    <t>doi: 10.1016/j.exer.2017.08.001</t>
  </si>
  <si>
    <t>doi: 10.1016/j.exer.2017.08.002</t>
  </si>
  <si>
    <t>doi: 10.1007/s00417-017-3767-x</t>
  </si>
  <si>
    <t>doi: 10.1007/s00417-017-3745-3</t>
  </si>
  <si>
    <t>doi: 10.2169/internalmedicine.8619-16</t>
  </si>
  <si>
    <t>doi: 10.2169/internalmedicine.8417-16</t>
  </si>
  <si>
    <t>doi: 10.2169/internalmedicine.8398-16</t>
  </si>
  <si>
    <t>doi: 10.22608/APO.2017200</t>
  </si>
  <si>
    <t>doi: 10.22608/APO.2017163</t>
  </si>
  <si>
    <t>doi: 10.22608/APO.2017187</t>
  </si>
  <si>
    <t>doi: 10.1007/s00439-017-1833-4</t>
  </si>
  <si>
    <t>doi: 10.1530/EJE-17-0505</t>
  </si>
  <si>
    <t>doi: 10.1016/j.ophtha.2017.06.003</t>
  </si>
  <si>
    <t>doi: 10.1016/S2214-109X(17)30293-0</t>
  </si>
  <si>
    <t>doi: 10.1007/s00417-017-3722-x</t>
  </si>
  <si>
    <t>doi: 10.1007/s00417-017-3752-4</t>
  </si>
  <si>
    <t>doi: 10.1007/s10633-017-9601-2</t>
  </si>
  <si>
    <t>doi: 10.1016/j.exppara.2017.07.012</t>
  </si>
  <si>
    <t>doi: 10.1016/j.autrev.2017.08.002</t>
  </si>
  <si>
    <t>doi: 10.1016/j.jneuroim.2017.06.003</t>
  </si>
  <si>
    <t>doi: 10.1016/j.jneuroim.2017.05.018</t>
  </si>
  <si>
    <t>doi: 10.1016/j.exer.2017.07.017</t>
  </si>
  <si>
    <t>doi: 10.1186/s13000-017-0650-3</t>
  </si>
  <si>
    <t>doi: 10.1167/iovs.16-20912</t>
  </si>
  <si>
    <t>doi: 10.1371/journal.pone.0181761</t>
  </si>
  <si>
    <t>doi: 10.1371/journal.pone.0182190</t>
  </si>
  <si>
    <t>doi: 10.1097/IJG.0000000000000751</t>
  </si>
  <si>
    <t>doi: 10.1097/IJG.0000000000000741</t>
  </si>
  <si>
    <t>doi: 10.1097/IJG.0000000000000744</t>
  </si>
  <si>
    <t>doi: 10.1097/ICO.0000000000001314</t>
  </si>
  <si>
    <t>doi: 10.1111/asj.12873</t>
  </si>
  <si>
    <t>doi: 10.1038/eye.2017.145</t>
  </si>
  <si>
    <t>doi: 10.1007/s00417-017-3739-1</t>
  </si>
  <si>
    <t>doi: 10.2337/dc17-0209</t>
  </si>
  <si>
    <t>doi: 10.1016/j.wneu.2017.07.138</t>
  </si>
  <si>
    <t>doi: 10.1016/j.ebiom.2017.07.008</t>
  </si>
  <si>
    <t>doi: 10.1016/j.exer.2017.07.016</t>
  </si>
  <si>
    <t>doi: 10.1016/j.jcjo.2016.12.012</t>
  </si>
  <si>
    <t>doi: 10.1016/j.jcjo.2016.12.009</t>
  </si>
  <si>
    <t>doi: 10.1016/j.jcjo.2017.01.005</t>
  </si>
  <si>
    <t>doi: 10.1016/j.jcjo.2016.11.035</t>
  </si>
  <si>
    <t>doi: 10.1016/j.jcjo.2016.11.027</t>
  </si>
  <si>
    <t>doi: 10.1016/j.jcjo.2016.12.010</t>
  </si>
  <si>
    <t>doi: 10.1016/j.jcjo.2017.01.008</t>
  </si>
  <si>
    <t>doi: 10.1016/j.jcjo.2016.12.008</t>
  </si>
  <si>
    <t>doi: 10.1016/j.jcjo.2017.01.003</t>
  </si>
  <si>
    <t>doi: 10.1016/j.jcjo.2017.01.023</t>
  </si>
  <si>
    <t>doi: 10.1016/j.jcjo.2016.11.034</t>
  </si>
  <si>
    <t>doi: 10.1016/j.jcjo.2017.01.004</t>
  </si>
  <si>
    <t>doi: 10.1186/s12886-017-0530-3</t>
  </si>
  <si>
    <t>doi: 10.1186/s12864-017-3964-3</t>
  </si>
  <si>
    <t>doi: 10.1167/iovs.17-21493</t>
  </si>
  <si>
    <t>doi: 10.1001/jamaophthalmol.2017.2583</t>
  </si>
  <si>
    <t>doi: 10.1001/jamaophthalmol.2017.2628</t>
  </si>
  <si>
    <t>doi: 10.1159/000477856</t>
  </si>
  <si>
    <t>doi: 10.1111/aos.13488</t>
  </si>
  <si>
    <t>doi: 10.1111/cxo.12582</t>
  </si>
  <si>
    <t>doi: 10.1371/journal.pone.0182404</t>
  </si>
  <si>
    <t>doi: 10.1371/journal.pone.0182251</t>
  </si>
  <si>
    <t>doi: 10.1371/journal.pone.0181766</t>
  </si>
  <si>
    <t>doi: 10.15585/mmwr.mm6630a3</t>
  </si>
  <si>
    <t>doi: 10.1080/09273972.2017.1350726</t>
  </si>
  <si>
    <t>doi: 10.1007/s10384-017-0526-9</t>
  </si>
  <si>
    <t>doi: 10.1007/s00417-017-3757-z</t>
  </si>
  <si>
    <t>doi: 10.2169/internalmedicine.56.8236</t>
  </si>
  <si>
    <t>doi: 10.1212/WNL.0000000000004312</t>
  </si>
  <si>
    <t>doi: 10.4049/jimmunol.1700472</t>
  </si>
  <si>
    <t>doi: 10.1042/BCJ20161058</t>
  </si>
  <si>
    <t>doi: 10.1016/j.ajem.2017.07.021</t>
  </si>
  <si>
    <t>doi: 10.1186/s12886-017-0534-z</t>
  </si>
  <si>
    <t>doi: 10.1167/iovs.16-20695</t>
  </si>
  <si>
    <t>doi: 10.1159/000477177</t>
  </si>
  <si>
    <t>doi: 10.1590/S1679-45082017AO3992</t>
  </si>
  <si>
    <t>doi: 10.1371/journal.pone.0182420</t>
  </si>
  <si>
    <t>doi: 10.1371/journal.pone.0182389</t>
  </si>
  <si>
    <t>doi: 10.1371/journal.pone.0181359</t>
  </si>
  <si>
    <t>doi: 10.1371/journal.pone.0182080</t>
  </si>
  <si>
    <t>doi: 10.1097/MD.0000000000007700</t>
  </si>
  <si>
    <t>doi: 10.1097/MD.0000000000007671</t>
  </si>
  <si>
    <t>doi: 10.1097/MD.0000000000007379</t>
  </si>
  <si>
    <t>doi: 10.1097/IJG.0000000000000731</t>
  </si>
  <si>
    <t>doi: 10.1097/IJG.0000000000000730</t>
  </si>
  <si>
    <t>doi: 10.1002/ajmg.b.32570</t>
  </si>
  <si>
    <t>doi: 10.4149/BLL_2017_082</t>
  </si>
  <si>
    <t>doi: 10.1136/vr.103948</t>
  </si>
  <si>
    <t>doi: 10.1016/j.wneu.2017.07.123</t>
  </si>
  <si>
    <t>doi: 10.1016/j.radonc.2017.07.012</t>
  </si>
  <si>
    <t>doi: 10.1016/j.ophtha.2017.06.028</t>
  </si>
  <si>
    <t>doi: 10.1186/s12886-017-0532-1</t>
  </si>
  <si>
    <t>doi: 10.1186/s12886-017-0533-0</t>
  </si>
  <si>
    <t>doi: 10.1186/s12888-017-1437-5</t>
  </si>
  <si>
    <t>doi: 10.1080/14656566.2017.1363182</t>
  </si>
  <si>
    <t>doi: 10.1167/iovs.16-20807</t>
  </si>
  <si>
    <t>doi: 10.1167/iovs.17-21515</t>
  </si>
  <si>
    <t>doi: 10.1167/iovs.17-21796</t>
  </si>
  <si>
    <t>doi: 10.1167/iovs.17-22324</t>
  </si>
  <si>
    <t>doi: 10.1167/iovs.17-21597</t>
  </si>
  <si>
    <t>doi: 10.1167/iovs.17-21929</t>
  </si>
  <si>
    <t>doi: 10.1111/cei.13021</t>
  </si>
  <si>
    <t>doi: 10.2174/0929867324666170801100516</t>
  </si>
  <si>
    <t>doi: 10.1523/JNEUROSCI.1760-17.2017</t>
  </si>
  <si>
    <t>doi: 10.1136/annrheumdis-2016-210509</t>
  </si>
  <si>
    <t>doi: 10.1016/j.preteyeres.2017.07.002</t>
  </si>
  <si>
    <t>doi: 10.1016/j.ajo.2017.07.021</t>
  </si>
  <si>
    <t>doi: 10.1016/j.gene.2017.07.073</t>
  </si>
  <si>
    <t>doi: 10.1111/cxo.12566</t>
  </si>
  <si>
    <t>doi: 10.1371/journal.pone.0181772</t>
  </si>
  <si>
    <t>doi: 10.1371/journal.pone.0179061</t>
  </si>
  <si>
    <t>doi: 10.1097/ICU.0000000000000415</t>
  </si>
  <si>
    <t>doi: 10.1097/ICU.0000000000000416</t>
  </si>
  <si>
    <t>doi: 10.1097/IOP.0000000000000962</t>
  </si>
  <si>
    <t>doi: 10.1080/09273972.2017.1349812</t>
  </si>
  <si>
    <t>doi: 10.1080/09273972.2017.1349816</t>
  </si>
  <si>
    <t>doi: 10.1080/09273972.2017.1349815</t>
  </si>
  <si>
    <t>doi: 10.1371/journal.pone.0182316</t>
  </si>
  <si>
    <t>doi: 10.1021/acs.biochem.7b00451</t>
  </si>
  <si>
    <t>doi: 10.1016/j.exer.2017.07.015</t>
  </si>
  <si>
    <t>doi: 10.1016/j.ejop.2017.06.009</t>
  </si>
  <si>
    <t>doi: 10.1016/j.jneuroim.2017.07.006</t>
  </si>
  <si>
    <t>doi: 10.1177/0969141316670422</t>
  </si>
  <si>
    <t>doi: 10.1080/14728214.2017.1362390</t>
  </si>
  <si>
    <t>doi: 10.1002/14651858.CD000254.pub4</t>
  </si>
  <si>
    <t>doi: 10.1007/s10633-017-9604-z</t>
  </si>
  <si>
    <t>doi: 10.1016/j.bbrc.2017.07.144</t>
  </si>
  <si>
    <t>doi: 10.1016/j.dcn.2017.07.003</t>
  </si>
  <si>
    <t>doi: 10.1016/j.ajo.2017.07.020</t>
  </si>
  <si>
    <t>doi: 10.1016/j.ijpharm.2017.07.065</t>
  </si>
  <si>
    <t>doi: 10.1186/s12886-017-0529-9</t>
  </si>
  <si>
    <t>doi: 10.1007/s00417-017-3747-1</t>
  </si>
  <si>
    <t>doi: 10.1007/s10384-017-0525-x</t>
  </si>
  <si>
    <t>doi: 10.1212/WNL.0000000000004264</t>
  </si>
  <si>
    <t>doi: 10.1136/annrheumdis-2017-211250</t>
  </si>
  <si>
    <t>doi: 10.1016/j.wneu.2017.07.111</t>
  </si>
  <si>
    <t>doi: 10.1016/j.amjsurg.2017.07.007</t>
  </si>
  <si>
    <t>doi: 10.1186/s12877-017-0567-4</t>
  </si>
  <si>
    <t>doi: 10.3390/ijerph14070811</t>
  </si>
  <si>
    <t>doi: 10.7589/2017-02-048</t>
  </si>
  <si>
    <t>doi: 10.1146/annurev-vision-111815-114525</t>
  </si>
  <si>
    <t>doi: 10.3928/01913913-20170703-10</t>
  </si>
  <si>
    <t>doi: 10.3928/01913913-20170703-01</t>
  </si>
  <si>
    <t>doi: 10.1111/cxo.12584</t>
  </si>
  <si>
    <t>doi: 10.3341/kjo.2017.0036</t>
  </si>
  <si>
    <t>doi: 10.3341/kjo.2016.0080</t>
  </si>
  <si>
    <t>doi: 10.3341/kjo.2016.0081</t>
  </si>
  <si>
    <t>doi: 10.3341/kjo.2016.0056</t>
  </si>
  <si>
    <t>doi: 10.3341/kjo.2016.0024</t>
  </si>
  <si>
    <t>doi: 10.1007/s00417-017-3751-5</t>
  </si>
  <si>
    <t>doi: 10.1007/s00417-017-3746-2</t>
  </si>
  <si>
    <t>doi: 10.1007/s00417-017-3754-2</t>
  </si>
  <si>
    <t>doi: 10.1530/JOE-17-0109</t>
  </si>
  <si>
    <t>doi: 10.1016/j.ajo.2017.07.008</t>
  </si>
  <si>
    <t>doi: 10.1016/j.tibtech.2017.06.016</t>
  </si>
  <si>
    <t>doi: 10.1053/j.tcam.2017.05.008</t>
  </si>
  <si>
    <t>doi: 10.1186/s40478-017-0462-4</t>
  </si>
  <si>
    <t>doi: 10.1186/s12886-017-0518-z</t>
  </si>
  <si>
    <t>doi: 10.1186/s12886-017-0528-x</t>
  </si>
  <si>
    <t>doi: 10.1080/14656566.2017.1361408</t>
  </si>
  <si>
    <t>doi: 10.1167/iovs.17-21699</t>
  </si>
  <si>
    <t>doi: 10.1167/iovs.16-21187</t>
  </si>
  <si>
    <t>doi: 10.1016/j.molimm.2017.07.007</t>
  </si>
  <si>
    <t>doi: 10.1016/j.diabres.2017.06.022</t>
  </si>
  <si>
    <t>doi: 10.1001/jamaophthalmol.2017.2553</t>
  </si>
  <si>
    <t>doi: 10.1001/jamaophthalmol.2017.2477</t>
  </si>
  <si>
    <t>doi: 10.1001/jamaophthalmol.2017.2191</t>
  </si>
  <si>
    <t>doi: 10.1001/jamaophthalmol.2017.2481</t>
  </si>
  <si>
    <t>doi: 10.1371/journal.pone.0181565</t>
  </si>
  <si>
    <t>doi: 10.1097/ICO.0000000000001305</t>
  </si>
  <si>
    <t>doi: 10.1097/ICO.0000000000001303</t>
  </si>
  <si>
    <t>doi: 10.1097/ICO.0000000000001310</t>
  </si>
  <si>
    <t>doi: 10.1097/ICO.0000000000001309</t>
  </si>
  <si>
    <t>doi: 10.1097/ICO.0000000000001293</t>
  </si>
  <si>
    <t>doi: 10.1097/ICO.0000000000001308</t>
  </si>
  <si>
    <t>doi: 10.1097/SCS.0000000000003934</t>
  </si>
  <si>
    <t>doi: 10.1089/dna.2017.3808</t>
  </si>
  <si>
    <t>doi: 10.1002/ana.25004</t>
  </si>
  <si>
    <t>doi: 10.1638/2016-0225.1</t>
  </si>
  <si>
    <t>doi: 10.1002/ajmg.a.38342</t>
  </si>
  <si>
    <t>doi: 10.1186/s12889-017-4605-0</t>
  </si>
  <si>
    <t>doi: 10.1177/0891988717720300</t>
  </si>
  <si>
    <t>doi: 10.1111/opo.12400</t>
  </si>
  <si>
    <t>doi: 10.1371/journal.pone.0181758</t>
  </si>
  <si>
    <t>doi: 10.1371/journal.pone.0180749</t>
  </si>
  <si>
    <t>doi: 10.1097/DSS.0000000000001177</t>
  </si>
  <si>
    <t>doi: 10.1097/IOP.0000000000000975</t>
  </si>
  <si>
    <t>doi: 10.1097/IOP.0000000000000973</t>
  </si>
  <si>
    <t>doi: 10.1097/IOP.0000000000000974</t>
  </si>
  <si>
    <t>doi: 10.1097/IOP.0000000000000968</t>
  </si>
  <si>
    <t>doi: 10.1097/IOP.0000000000000964</t>
  </si>
  <si>
    <t>doi: 10.1097/MD.0000000000007591</t>
  </si>
  <si>
    <t>doi: 10.1097/MD.0000000000007490</t>
  </si>
  <si>
    <t>doi: 10.1097/MD.0000000000007409</t>
  </si>
  <si>
    <t>doi: 10.1097/MD.0000000000007353</t>
  </si>
  <si>
    <t>doi: 10.1097/MD.0000000000007160</t>
  </si>
  <si>
    <t>doi: 10.1097/MCG.0000000000000894</t>
  </si>
  <si>
    <t>doi: 10.1056/NEJMicm1615499</t>
  </si>
  <si>
    <t>doi: 10.12968/bjon.2017.26.14.800</t>
  </si>
  <si>
    <t>doi: 10.1007/s00417-017-3742-6</t>
  </si>
  <si>
    <t>doi: 10.1007/s00417-017-3748-0</t>
  </si>
  <si>
    <t>doi: 10.1167/iovs.17-21461</t>
  </si>
  <si>
    <t>doi: 10.1167/iovs.16-21290</t>
  </si>
  <si>
    <t>doi: 10.1074/jbc.M117.784447</t>
  </si>
  <si>
    <t>doi: 10.1523/JNEUROSCI.0449-17.2017</t>
  </si>
  <si>
    <t>doi: 10.1016/j.clae.2017.07.003</t>
  </si>
  <si>
    <t>doi: 10.1186/s12872-017-0638-7</t>
  </si>
  <si>
    <t>doi: 10.1080/01676830.2017.1337174</t>
  </si>
  <si>
    <t>doi: 10.1371/journal.pone.0181675</t>
  </si>
  <si>
    <t>doi: 10.1097/WNO.0000000000000534</t>
  </si>
  <si>
    <t>doi: 10.1097/OPX.0000000000001109</t>
  </si>
  <si>
    <t>doi: 10.1097/ICO.0000000000001295</t>
  </si>
  <si>
    <t>doi: 10.1097/ICO.0000000000001299</t>
  </si>
  <si>
    <t>doi: 10.1097/ICO.0000000000001297</t>
  </si>
  <si>
    <t>doi: 10.1097/ICO.0000000000001296</t>
  </si>
  <si>
    <t>doi: 10.1097/ICO.0000000000001273</t>
  </si>
  <si>
    <t>doi: 10.1080/13816810.2017.1342134</t>
  </si>
  <si>
    <t>doi: 10.1002/ajmg.a.38321</t>
  </si>
  <si>
    <t>doi: 10.1371/journal.pone.0181841</t>
  </si>
  <si>
    <t>doi: 10.1371/journal.pone.0181667</t>
  </si>
  <si>
    <t>doi: 10.1371/journal.pone.0181479</t>
  </si>
  <si>
    <t>doi: 10.1007/s00417-017-3738-2</t>
  </si>
  <si>
    <t>doi: 10.1038/s41467-017-00140-3</t>
  </si>
  <si>
    <t>doi: 10.1136/bjophthalmol-2017-310241</t>
  </si>
  <si>
    <t>doi: 10.1096/fj.201700336R</t>
  </si>
  <si>
    <t>doi: 10.1016/j.ajo.2017.07.014</t>
  </si>
  <si>
    <t>doi: 10.1016/j.ajo.2017.07.015</t>
  </si>
  <si>
    <t>doi: 10.1016/j.survophthal.2017.07.002</t>
  </si>
  <si>
    <t>doi: 10.1016/j.visres.2017.07.005</t>
  </si>
  <si>
    <t>doi: 10.1016/j.ajpath.2017.06.015</t>
  </si>
  <si>
    <t>doi: 10.1016/j.exer.2017.07.012</t>
  </si>
  <si>
    <t>doi: 10.1016/j.bmcl.2017.07.035</t>
  </si>
  <si>
    <t>doi: 10.1186/s12859-017-1756-z</t>
  </si>
  <si>
    <t>doi: 10.1186/s12886-017-0527-y</t>
  </si>
  <si>
    <t>doi: 10.1167/iovs.17-22319</t>
  </si>
  <si>
    <t>doi: 10.1167/iovs.17-21767</t>
  </si>
  <si>
    <t>doi: 10.1167/iovs.16-21230</t>
  </si>
  <si>
    <t>doi: 10.1167/iovs.17-21781</t>
  </si>
  <si>
    <t>doi: 10.1167/iovs.16-20998</t>
  </si>
  <si>
    <t>doi: 10.1167/iovs.17-21904</t>
  </si>
  <si>
    <t>doi: 10.1167/iovs.17-21941</t>
  </si>
  <si>
    <t>doi: 10.1038/labinvest.2017.64</t>
  </si>
  <si>
    <t>doi: 10.1097/INF.0000000000001690</t>
  </si>
  <si>
    <t>doi: 10.1097/INF.0000000000001674</t>
  </si>
  <si>
    <t>doi: 10.1097/OPX.0000000000001106</t>
  </si>
  <si>
    <t>doi: 10.1097/MPH.0000000000000919</t>
  </si>
  <si>
    <t>doi: 10.1097/IAE.0000000000001784</t>
  </si>
  <si>
    <t>doi: 10.1111/age.12582</t>
  </si>
  <si>
    <t>doi: 10.1007/s00417-017-3726-6</t>
  </si>
  <si>
    <t>doi: 10.1007/s00411-017-0702-9</t>
  </si>
  <si>
    <t>doi: 10.1016/j.ajpath.2017.06.007</t>
  </si>
  <si>
    <t>doi: 10.1016/j.ajo.2017.06.038</t>
  </si>
  <si>
    <t>doi: 10.1016/j.ajo.2017.07.005</t>
  </si>
  <si>
    <t>doi: 10.1016/j.ajo.2017.07.007</t>
  </si>
  <si>
    <t>doi: 10.1016/j.ajo.2017.07.010</t>
  </si>
  <si>
    <t>doi: 10.1016/j.ajo.2017.07.011</t>
  </si>
  <si>
    <t>doi: 10.1016/j.ajo.2017.07.004</t>
  </si>
  <si>
    <t>doi: 10.1016/j.ajo.2017.07.006</t>
  </si>
  <si>
    <t>doi: 10.1016/j.ajo.2017.07.012</t>
  </si>
  <si>
    <t>doi: 10.1016/j.ajo.2017.07.009</t>
  </si>
  <si>
    <t>doi: 10.1016/j.ajo.2017.07.013</t>
  </si>
  <si>
    <t>doi: 10.1016/j.exer.2017.07.010</t>
  </si>
  <si>
    <t>doi: 10.1016/j.exer.2017.07.011</t>
  </si>
  <si>
    <t>doi: 10.1016/j.cmpb.2017.06.004</t>
  </si>
  <si>
    <t>doi: 10.1007/s00417-017-3744-4</t>
  </si>
  <si>
    <t>doi: 10.1016/j.ophtha.2017.06.016</t>
  </si>
  <si>
    <t>doi: 10.1371/journal.pone.0180128</t>
  </si>
  <si>
    <t>doi: 10.1097/IJG.0000000000000714</t>
  </si>
  <si>
    <t>doi: 10.1097/IJG.0000000000000725</t>
  </si>
  <si>
    <t>doi: 10.1097/IJG.0000000000000704</t>
  </si>
  <si>
    <t>doi: 10.1097/MPH.0000000000000870</t>
  </si>
  <si>
    <t>doi: 10.1097/ICO.0000000000001292</t>
  </si>
  <si>
    <t>doi: 10.1097/ICO.0000000000001290</t>
  </si>
  <si>
    <t>doi: 10.1097/ICO.0000000000001288</t>
  </si>
  <si>
    <t>doi: 10.1146/annurev-vision-102016-061422</t>
  </si>
  <si>
    <t>doi: 10.1111/bjd.15608</t>
  </si>
  <si>
    <t>doi: 10.1038/eye.2017.142</t>
  </si>
  <si>
    <t>doi: 10.1038/eye.2017.119</t>
  </si>
  <si>
    <t>doi: 10.1038/eye.2017.137</t>
  </si>
  <si>
    <t>doi: 10.1136/bjophthalmol-2017-310530</t>
  </si>
  <si>
    <t>doi: 10.1136/bjophthalmol-2017-310370</t>
  </si>
  <si>
    <t>doi: 10.1096/fj.201700533R</t>
  </si>
  <si>
    <t>doi: 10.1016/j.ophtha.2017.06.020</t>
  </si>
  <si>
    <t>doi: 10.1016/j.bmc.2017.06.054</t>
  </si>
  <si>
    <t>doi: 10.3928/23258160-20170630-14</t>
  </si>
  <si>
    <t>doi: 10.3928/23258160-20170630-13</t>
  </si>
  <si>
    <t>doi: 10.3928/23258160-20170630-12</t>
  </si>
  <si>
    <t>doi: 10.3928/23258160-20170630-11</t>
  </si>
  <si>
    <t>doi: 10.3928/23258160-20170630-10</t>
  </si>
  <si>
    <t>doi: 10.3928/23258160-20170630-08</t>
  </si>
  <si>
    <t>doi: 10.3928/23258160-20170630-07</t>
  </si>
  <si>
    <t>doi: 10.3928/23258160-20170630-05</t>
  </si>
  <si>
    <t>doi: 10.3928/23258160-20170630-04</t>
  </si>
  <si>
    <t>doi: 10.3928/23258160-20170630-06</t>
  </si>
  <si>
    <t>doi: 10.1167/iovs.17-21489</t>
  </si>
  <si>
    <t>doi: 10.1167/iovs.17-22116</t>
  </si>
  <si>
    <t>doi: 10.1167/iovs.16-20849</t>
  </si>
  <si>
    <t>doi: 10.1167/iovs.17-21846</t>
  </si>
  <si>
    <t>doi: 10.1159/000477826</t>
  </si>
  <si>
    <t>doi: 10.1001/jamaophthalmol.2017.2388</t>
  </si>
  <si>
    <t>doi: 10.1167/iovs.16-21023</t>
  </si>
  <si>
    <t>doi: 10.1167/iovs.16-20976</t>
  </si>
  <si>
    <t>doi: 10.1167/iovs.17-22458</t>
  </si>
  <si>
    <t>doi: 10.1167/iovs.17-22050</t>
  </si>
  <si>
    <t>doi: 10.1001/jamaophthalmol.2017.2396</t>
  </si>
  <si>
    <t>doi: 10.1371/journal.pone.0181428</t>
  </si>
  <si>
    <t>doi: 10.1371/journal.pone.0181550</t>
  </si>
  <si>
    <t>doi: 10.1097/OPX.0000000000001102</t>
  </si>
  <si>
    <t>doi: 10.1097/OPX.0000000000001107</t>
  </si>
  <si>
    <t>doi: 10.1148/radiol.2017162776</t>
  </si>
  <si>
    <t>doi: 10.1080/13816810.2017.1335330</t>
  </si>
  <si>
    <t>doi: 10.1080/14712598.2017.1356817</t>
  </si>
  <si>
    <t>doi: 10.1080/13816810.2017.1335332</t>
  </si>
  <si>
    <t>doi: 10.22608/APO.2017111</t>
  </si>
  <si>
    <t>doi: 10.22608/APO.2017158</t>
  </si>
  <si>
    <t>doi: 10.22608/APO.2017127</t>
  </si>
  <si>
    <t>doi: 10.1007/s12325-017-0593-9</t>
  </si>
  <si>
    <t>doi: 10.1134/S1607672917030231</t>
  </si>
  <si>
    <t>doi: 10.1007/s10384-017-0528-7</t>
  </si>
  <si>
    <t>doi: 10.1007/s00417-017-3741-7</t>
  </si>
  <si>
    <t>doi: 10.4103/ijo.IJO_768_16</t>
  </si>
  <si>
    <t>doi: 10.4103/ijo.IJO_810_16</t>
  </si>
  <si>
    <t>doi: 10.4103/ijo.IJO_818_16</t>
  </si>
  <si>
    <t>doi: 10.4103/ijo.IJO_120_17</t>
  </si>
  <si>
    <t>doi: 10.4103/ijo.IJO_910_16</t>
  </si>
  <si>
    <t>doi: 10.4103/ijo.IJO_794_16</t>
  </si>
  <si>
    <t>doi: 10.4103/ijo.IJO_8_17</t>
  </si>
  <si>
    <t>doi: 10.4103/ijo.IJO_828_16</t>
  </si>
  <si>
    <t>doi: 10.4103/ijo.IJO_66_17</t>
  </si>
  <si>
    <t>doi: 10.4103/ijo.IJO_847_16</t>
  </si>
  <si>
    <t>doi: 10.4103/ijo.IJO_39_17</t>
  </si>
  <si>
    <t>doi: 10.4103/ijo.IJO_914_16</t>
  </si>
  <si>
    <t>doi: 10.4103/ijo.IJO_54_17</t>
  </si>
  <si>
    <t>doi: 10.4103/ijo.IJO_619_16</t>
  </si>
  <si>
    <t>doi: 10.4103/ijo.IJO_992_16</t>
  </si>
  <si>
    <t>doi: 10.4103/ijo.IJO_520_16</t>
  </si>
  <si>
    <t>doi: 10.4103/ijo.IJO_262_17</t>
  </si>
  <si>
    <t>doi: 10.4103/ijo.IJO_31_17</t>
  </si>
  <si>
    <t>doi: 10.4103/ijo.IJO_820_16</t>
  </si>
  <si>
    <t>doi: 10.4103/ijo.IJO_56_17</t>
  </si>
  <si>
    <t>doi: 10.4103/ijo.IJO_278_17</t>
  </si>
  <si>
    <t>doi: 10.4103/ijo.IJO_540_17</t>
  </si>
  <si>
    <t>doi: 10.1161/CIRCRESAHA.117.311066</t>
  </si>
  <si>
    <t>doi: 10.1189/jlb.3RU0417-139</t>
  </si>
  <si>
    <t>doi: 10.1136/bjophthalmol-2017-310483</t>
  </si>
  <si>
    <t>doi: 10.1186/s12881-017-0418-3</t>
  </si>
  <si>
    <t>doi: 10.1186/s12886-017-0523-2</t>
  </si>
  <si>
    <t>doi: 10.1590/2359-3997000000280</t>
  </si>
  <si>
    <t>doi: 10.1371/journal.pone.0181374</t>
  </si>
  <si>
    <t>doi: 10.1097/MD.0000000000007567</t>
  </si>
  <si>
    <t>doi: 10.1097/MD.0000000000007559</t>
  </si>
  <si>
    <t>doi: 10.1097/MD.0000000000007556</t>
  </si>
  <si>
    <t>doi: 10.1097/MD.0000000000007356</t>
  </si>
  <si>
    <t>doi: 10.1097/RCT.0000000000000554</t>
  </si>
  <si>
    <t>doi: 10.4269/ajtmh.17-0022</t>
  </si>
  <si>
    <t>doi: 10.4269/ajtmh.17-0133</t>
  </si>
  <si>
    <t>doi: 10.4269/ajtmh.16-0487</t>
  </si>
  <si>
    <t>doi: 10.1080/01676830.2017.1337168</t>
  </si>
  <si>
    <t>doi: 10.1111/opo.12396</t>
  </si>
  <si>
    <t>doi: 10.1007/s00417-017-3737-3</t>
  </si>
  <si>
    <t>doi: 10.1016/j.exer.2017.07.008</t>
  </si>
  <si>
    <t>doi: 10.1159/000477743</t>
  </si>
  <si>
    <t>doi: 10.1159/000477620</t>
  </si>
  <si>
    <t>doi: 10.1002/art.40217</t>
  </si>
  <si>
    <t>doi: 10.2106/JBJS.16.01149</t>
  </si>
  <si>
    <t>doi: 10.1097/INF.0000000000001689</t>
  </si>
  <si>
    <t>doi: 10.1097/IAE.0000000000001772</t>
  </si>
  <si>
    <t>doi: 10.1097/IJG.0000000000000727</t>
  </si>
  <si>
    <t>doi: 10.1097/IJG.0000000000000723</t>
  </si>
  <si>
    <t>doi: 10.1097/MNM.0000000000000705</t>
  </si>
  <si>
    <t>doi: 10.4269/ajtmh.16-1021</t>
  </si>
  <si>
    <t>doi: 10.4269/ajtmh.17-0020</t>
  </si>
  <si>
    <t>doi: 10.4269/ajtmh.16-0958</t>
  </si>
  <si>
    <t>doi: 10.1002/dc.23781</t>
  </si>
  <si>
    <t>doi: 10.1111/cxo.12575</t>
  </si>
  <si>
    <t>doi: 10.1111/cxo.12574</t>
  </si>
  <si>
    <t>doi: 10.1080/01676830.2017.1337170</t>
  </si>
  <si>
    <t>doi: 10.1111/imm.12797</t>
  </si>
  <si>
    <t>doi: 10.1177/0003489417718846</t>
  </si>
  <si>
    <t>doi: 10.1111/cxo.12573</t>
  </si>
  <si>
    <t>doi: 10.1007/s12603-016-0827-6</t>
  </si>
  <si>
    <t>doi: 10.1016/j.expneurol.2017.07.008</t>
  </si>
  <si>
    <t>doi: 10.1186/s12886-017-0520-5</t>
  </si>
  <si>
    <t>doi: 10.1186/s12955-017-0718-5</t>
  </si>
  <si>
    <t>doi: 10.1186/s12886-017-0521-4</t>
  </si>
  <si>
    <t>doi: 10.1146/annurev-vision-102016-061338</t>
  </si>
  <si>
    <t>doi: 10.1167/iovs.17-21704</t>
  </si>
  <si>
    <t>doi: 10.1167/iovs.17-21416</t>
  </si>
  <si>
    <t>doi: 10.1167/iovs.16-20877</t>
  </si>
  <si>
    <t>doi: 10.1159/000477823</t>
  </si>
  <si>
    <t>doi: 10.1159/000477627</t>
  </si>
  <si>
    <t>doi: 10.1167/iovs.17-21696</t>
  </si>
  <si>
    <t>doi: 10.1167/iovs.17-22049</t>
  </si>
  <si>
    <t>doi: 10.1167/iovs.16-21271</t>
  </si>
  <si>
    <t>doi: 10.1167/iovs.17-21935</t>
  </si>
  <si>
    <t>doi: 10.1167/iovs.16-21226</t>
  </si>
  <si>
    <t>doi: 10.1167/iovs.17-21810</t>
  </si>
  <si>
    <t>doi: 10.1167/iovs.17-21751</t>
  </si>
  <si>
    <t>doi: 10.1167/iovs.17-21466</t>
  </si>
  <si>
    <t>doi: 10.1167/iovs.17-21562</t>
  </si>
  <si>
    <t>doi: 10.1001/jamaophthalmol.2017.2295</t>
  </si>
  <si>
    <t>doi: 10.1001/jamapediatrics.2017.1474</t>
  </si>
  <si>
    <t>doi: 10.3389/fcimb.2017.00268</t>
  </si>
  <si>
    <t>doi: 10.1016/j.wneu.2017.07.020</t>
  </si>
  <si>
    <t>doi: 10.1016/j.clae.2017.07.001</t>
  </si>
  <si>
    <t>doi: 10.1016/j.clae.2017.07.004</t>
  </si>
  <si>
    <t>doi: 10.1016/j.molcel.2017.06.014</t>
  </si>
  <si>
    <t>doi: 10.1016/j.molcel.2017.06.013</t>
  </si>
  <si>
    <t>doi: 10.1016/j.ophtha.2017.05.035</t>
  </si>
  <si>
    <t>doi: 10.1007/s00417-017-3727-5</t>
  </si>
  <si>
    <t>doi: 10.1016/j.ejmg.2017.07.010</t>
  </si>
  <si>
    <t>doi: 10.1016/j.bbagen.2017.06.024</t>
  </si>
  <si>
    <t>doi: 10.1016/j.radonc.2017.06.023</t>
  </si>
  <si>
    <t>doi: 10.1016/j.ophtha.2017.05.030</t>
  </si>
  <si>
    <t>doi: 10.1111/cei.13015</t>
  </si>
  <si>
    <t>doi: 10.4049/jimmunol.1700520</t>
  </si>
  <si>
    <t>doi: 10.1136/annrheumdis-2017-211290</t>
  </si>
  <si>
    <t>doi: 10.1016/j.gene.2017.07.028</t>
  </si>
  <si>
    <t>doi: 10.1016/j.visres.2017.05.015</t>
  </si>
  <si>
    <t>doi: 10.1016/j.exer.2017.07.004</t>
  </si>
  <si>
    <t>doi: 10.1016/j.immuni.2017.06.014</t>
  </si>
  <si>
    <t>doi: 10.1016/j.autrev.2017.07.007</t>
  </si>
  <si>
    <t>doi: 10.1016/j.ophtha.2017.05.038</t>
  </si>
  <si>
    <t>doi: 10.1186/s12906-017-1857-2</t>
  </si>
  <si>
    <t>doi: 10.1097/WNO.0000000000000527</t>
  </si>
  <si>
    <t>doi: 10.1007/s10384-017-0527-8</t>
  </si>
  <si>
    <t>doi: 10.1126/science.357.6347.122</t>
  </si>
  <si>
    <t>doi: 10.1161/ATVBAHA.117.309721</t>
  </si>
  <si>
    <t>doi: 10.1016/j.ajem.2017.07.015</t>
  </si>
  <si>
    <t>doi: 10.1016/j.wneu.2017.06.180</t>
  </si>
  <si>
    <t>doi: 10.1016/j.ajo.2017.06.034</t>
  </si>
  <si>
    <t>doi: 10.1016/j.ajo.2017.06.033</t>
  </si>
  <si>
    <t>doi: 10.1186/s12913-017-2428-4</t>
  </si>
  <si>
    <t>doi: 10.1159/000477256</t>
  </si>
  <si>
    <t>doi: 10.1016/j.clinph.2017.06.032</t>
  </si>
  <si>
    <t>doi: 10.1002/art.40215</t>
  </si>
  <si>
    <t>doi: 10.1371/journal.pone.0181237</t>
  </si>
  <si>
    <t>doi: 10.1371/journal.pone.0180933</t>
  </si>
  <si>
    <t>doi: 10.1371/journal.pone.0175836</t>
  </si>
  <si>
    <t>doi: 10.1097/ICO.0000000000001286</t>
  </si>
  <si>
    <t>doi: 10.1097/ICO.0000000000001270</t>
  </si>
  <si>
    <t>doi: 10.1080/13816810.2017.1329445</t>
  </si>
  <si>
    <t>doi: 10.1080/01676830.2017.1337173</t>
  </si>
  <si>
    <t>doi: 10.1080/01676830.2017.1337180</t>
  </si>
  <si>
    <t>doi: 10.1080/13816810.2017.1329447</t>
  </si>
  <si>
    <t>doi: 10.2460/javma.251.3.345</t>
  </si>
  <si>
    <t>doi: 10.1111/cxo.12558</t>
  </si>
  <si>
    <t>doi: 10.1111/cxo.12565</t>
  </si>
  <si>
    <t>doi: 10.1007/s10633-017-9598-6</t>
  </si>
  <si>
    <t>doi: 10.1167/iovs.16-21167</t>
  </si>
  <si>
    <t>doi: 10.1167/iovs.16-21400</t>
  </si>
  <si>
    <t>doi: 10.1128/JVI.00411-17</t>
  </si>
  <si>
    <t>doi: 10.4140/TCP.n.2017.388</t>
  </si>
  <si>
    <t>doi: 10.1186/s12886-017-0517-0</t>
  </si>
  <si>
    <t>doi: 10.1002/14651858.CD011109.pub2</t>
  </si>
  <si>
    <t>doi: 10.1167/iovs.16-21365</t>
  </si>
  <si>
    <t>doi: 10.1167/iovs.17-21838</t>
  </si>
  <si>
    <t>doi: 10.1371/journal.pone.0180949</t>
  </si>
  <si>
    <t>doi: 10.1097/IOP.0000000000000953</t>
  </si>
  <si>
    <t>doi: 10.1097/IOP.0000000000000957</t>
  </si>
  <si>
    <t>doi: 10.1097/IOP.0000000000000958</t>
  </si>
  <si>
    <t>doi: 10.1097/IOP.0000000000000959</t>
  </si>
  <si>
    <t>doi: 10.1097/IOP.0000000000000956</t>
  </si>
  <si>
    <t>doi: 10.1097/ICU.0000000000000402</t>
  </si>
  <si>
    <t>doi: 10.1080/01676830.2017.1337172</t>
  </si>
  <si>
    <t>doi: 10.1080/01676830.2017.1337181</t>
  </si>
  <si>
    <t>doi: 10.1080/01676830.2017.1337165</t>
  </si>
  <si>
    <t>doi: 10.1111/head.13126</t>
  </si>
  <si>
    <t>doi: 10.1111/aos.13474</t>
  </si>
  <si>
    <t>doi: 10.1002/ajh.24855</t>
  </si>
  <si>
    <t>doi: 10.1136/bjophthalmol-2017-310346</t>
  </si>
  <si>
    <t>doi: 10.1136/bjophthalmol-2016-309696</t>
  </si>
  <si>
    <t>doi: 10.1016/j.gene.2017.07.017</t>
  </si>
  <si>
    <t>doi: 10.1016/j.tvjl.2017.04.003</t>
  </si>
  <si>
    <t>doi: 10.1186/s12886-017-0519-y</t>
  </si>
  <si>
    <t>doi: 10.1146/annurev-vision-102016-061400</t>
  </si>
  <si>
    <t>doi: 10.1159/000477448</t>
  </si>
  <si>
    <t>doi: 10.1159/000477257</t>
  </si>
  <si>
    <t>doi: 10.1016/j.ajpath.2017.05.016</t>
  </si>
  <si>
    <t>doi: 10.1097/ICU.0000000000000399</t>
  </si>
  <si>
    <t>doi: 10.1080/01676830.2017.1337179</t>
  </si>
  <si>
    <t>doi: 10.1148/radiol.2017161732</t>
  </si>
  <si>
    <t>doi: 10.1111/cxo.12563</t>
  </si>
  <si>
    <t>doi: 10.1002/ajmg.a.38353</t>
  </si>
  <si>
    <t>doi: 10.1177/0194599817717674</t>
  </si>
  <si>
    <t>doi: 10.1080/14712598.2017.1347629</t>
  </si>
  <si>
    <t>doi: 10.1016/j.ijpharm.2017.07.016</t>
  </si>
  <si>
    <t>doi: 10.24920/J1001-9294.2017.015</t>
  </si>
  <si>
    <t>doi: 10.1099/jmm.0.000523</t>
  </si>
  <si>
    <t>doi: 10.1186/s12886-017-0513-4</t>
  </si>
  <si>
    <t>doi: 10.1186/s12886-017-0514-3</t>
  </si>
  <si>
    <t>doi: 10.1186/s12886-017-0516-1</t>
  </si>
  <si>
    <t>doi: 10.1186/s12886-017-0515-2</t>
  </si>
  <si>
    <t>doi: 10.1167/iovs.17-21831</t>
  </si>
  <si>
    <t>doi: 10.1002/art.40207</t>
  </si>
  <si>
    <t>doi: 10.1002/art.40208</t>
  </si>
  <si>
    <t>doi: 10.1167/iovs.17-21584</t>
  </si>
  <si>
    <t>doi: 10.1167/iovs.17-21480</t>
  </si>
  <si>
    <t>doi: 10.1167/iovs.16-21144</t>
  </si>
  <si>
    <t>doi: 10.1167/iovs.16-21343</t>
  </si>
  <si>
    <t>doi: 10.1167/iovs.17-21454</t>
  </si>
  <si>
    <t>doi: 10.1097/OPX.0000000000001097</t>
  </si>
  <si>
    <t>doi: 10.1097/IJG.0000000000000720</t>
  </si>
  <si>
    <t>doi: 10.1097/IJG.0000000000000719</t>
  </si>
  <si>
    <t>doi: 10.1097/IJG.0000000000000710</t>
  </si>
  <si>
    <t>doi: 10.1097/MNM.0000000000000711</t>
  </si>
  <si>
    <t>doi: 10.1111/aos.13517</t>
  </si>
  <si>
    <t>doi: 10.1016/j.ophtha.2017.06.017</t>
  </si>
  <si>
    <t>doi: 10.1016/j.ophtha.2017.06.001</t>
  </si>
  <si>
    <t>doi: 10.1016/j.clim.2017.07.001</t>
  </si>
  <si>
    <t>doi: 10.1016/j.exer.2017.07.002</t>
  </si>
  <si>
    <t>doi: 10.1016/j.exer.2017.07.001</t>
  </si>
  <si>
    <t>doi: 10.1016/j.ydbio.2017.07.003</t>
  </si>
  <si>
    <t>doi: 10.1007/s00234-017-1870-7</t>
  </si>
  <si>
    <t>doi: 10.1007/s00417-017-3736-4</t>
  </si>
  <si>
    <t>doi: 10.1136/bjophthalmol-2016-310089</t>
  </si>
  <si>
    <t>doi: 10.1136/bjophthalmol-2016-309975</t>
  </si>
  <si>
    <t>doi: 10.1136/bjophthalmol-2017-310373</t>
  </si>
  <si>
    <t>doi: 10.1016/j.survophthal.2017.06.009</t>
  </si>
  <si>
    <t>doi: 10.1016/j.jocn.2017.06.048</t>
  </si>
  <si>
    <t>doi: 10.1016/j.ijporl.2017.05.021</t>
  </si>
  <si>
    <t>doi: 10.1167/iovs.16-21394</t>
  </si>
  <si>
    <t>doi: 10.1167/iovs.17-21811</t>
  </si>
  <si>
    <t>doi: 10.1167/iovs.17-21999</t>
  </si>
  <si>
    <t>doi: 10.1167/iovs.17-21797</t>
  </si>
  <si>
    <t>doi: 10.1167/iovs.17-22021</t>
  </si>
  <si>
    <t>doi: 10.1167/iovs.17-21849</t>
  </si>
  <si>
    <t>doi: 10.1001/jamaophthalmol.2017.2199</t>
  </si>
  <si>
    <t>doi: 10.1016/j.ajem.2017.06.034</t>
  </si>
  <si>
    <t>doi: 10.1016/j.ajo.2017.06.030</t>
  </si>
  <si>
    <t>doi: 10.1016/j.ajo.2017.06.026</t>
  </si>
  <si>
    <t>doi: 10.1016/j.ajo.2017.06.031</t>
  </si>
  <si>
    <t>doi: 10.1371/journal.pone.0180851</t>
  </si>
  <si>
    <t>doi: 10.1371/journal.pone.0180981</t>
  </si>
  <si>
    <t>doi: 10.1111/aos.13501</t>
  </si>
  <si>
    <t>doi: 10.1016/j.bcp.2017.06.136</t>
  </si>
  <si>
    <t>doi: 10.1016/j.expneurol.2017.07.001</t>
  </si>
  <si>
    <t>doi: 10.1017/S0022215117001347</t>
  </si>
  <si>
    <t>doi: 10.1186/s12886-017-0507-2</t>
  </si>
  <si>
    <t>doi: 10.1159/000476038</t>
  </si>
  <si>
    <t>doi: 10.1016/j.celrep.2017.06.009</t>
  </si>
  <si>
    <t>doi: 10.1371/journal.pone.0180665</t>
  </si>
  <si>
    <t>doi: 10.1097/MD.0000000000007444</t>
  </si>
  <si>
    <t>doi: 10.1097/MD.0000000000007424</t>
  </si>
  <si>
    <t>doi: 10.1097/MD.0000000000007419</t>
  </si>
  <si>
    <t>doi: 10.1097/MD.0000000000007371</t>
  </si>
  <si>
    <t>doi: 10.1002/path.4933</t>
  </si>
  <si>
    <t>doi: 10.3341/kjo.2016.0090</t>
  </si>
  <si>
    <t>doi: 10.3341/kjo.2016.0059</t>
  </si>
  <si>
    <t>doi: 10.3341/kjo.2016.0114</t>
  </si>
  <si>
    <t>doi: 10.3341/kjo.2016.0067</t>
  </si>
  <si>
    <t>doi: 10.3341/kjo.2016.0050</t>
  </si>
  <si>
    <t>doi: 10.3341/kjo.2016.0071</t>
  </si>
  <si>
    <t>doi: 10.1111/opo.12398</t>
  </si>
  <si>
    <t>doi: 10.1007/s00417-017-3731-9</t>
  </si>
  <si>
    <t>doi: 10.1155/2017/7180632</t>
  </si>
  <si>
    <t>doi: 10.1038/nrrheum.2017.98</t>
  </si>
  <si>
    <t>doi: 10.1042/CS20170066</t>
  </si>
  <si>
    <t>doi: 10.1101/mcs.a001321</t>
  </si>
  <si>
    <t>doi: 10.1042/BSR20170695</t>
  </si>
  <si>
    <t>doi: 10.1186/s12886-017-0512-5</t>
  </si>
  <si>
    <t>doi: 10.1186/s12883-017-0903-5</t>
  </si>
  <si>
    <t>doi: 10.1056/NEJMicm1611978</t>
  </si>
  <si>
    <t>doi: 10.1371/journal.pone.0180300</t>
  </si>
  <si>
    <t>doi: 10.1080/01676830.2017.1337169</t>
  </si>
  <si>
    <t>doi: 10.1080/01676830.2017.1337166</t>
  </si>
  <si>
    <t>doi: 10.1080/01676830.2017.1337176</t>
  </si>
  <si>
    <t>doi: 10.3928/01913913-20170329-03</t>
  </si>
  <si>
    <t>doi: 10.3928/01913913-20170329-02</t>
  </si>
  <si>
    <t>doi: 10.1111/aos.13484</t>
  </si>
  <si>
    <t>doi: 10.1111/aos.13487</t>
  </si>
  <si>
    <t>doi: 10.1111/aos.13514</t>
  </si>
  <si>
    <t>doi: 10.1016/j.scr.2017.03.007</t>
  </si>
  <si>
    <t>doi: 10.1111/cxo.12557</t>
  </si>
  <si>
    <t>doi: 10.1007/s12185-017-2293-2</t>
  </si>
  <si>
    <t>doi: 10.1016/j.wneu.2017.06.151</t>
  </si>
  <si>
    <t>doi: 10.1016/j.alit.2017.06.006</t>
  </si>
  <si>
    <t>doi: 10.1016/j.jaad.2017.05.016</t>
  </si>
  <si>
    <t>doi: 10.1016/j.ophtha.2017.04.035</t>
  </si>
  <si>
    <t>doi: 10.1016/j.ophtha.2017.06.002</t>
  </si>
  <si>
    <t>doi: 10.1186/s12886-017-0505-4</t>
  </si>
  <si>
    <t>doi: 10.1186/s12886-017-0503-6</t>
  </si>
  <si>
    <t>doi: 10.1159/000475773</t>
  </si>
  <si>
    <t>doi: 10.1159/000477466</t>
  </si>
  <si>
    <t>doi: 10.1177/0194599817717675</t>
  </si>
  <si>
    <t>doi: 10.1007/s12325-017-0579-7</t>
  </si>
  <si>
    <t>doi: 10.1007/s00417-017-3720-z</t>
  </si>
  <si>
    <t>doi: 10.1007/s00417-017-3714-x</t>
  </si>
  <si>
    <t>doi: 10.2169/internalmedicine.56.7889</t>
  </si>
  <si>
    <t>doi: 10.1523/JNEUROSCI.0187-17.2017</t>
  </si>
  <si>
    <t>doi: 10.1016/j.preteyeres.2017.06.005</t>
  </si>
  <si>
    <t>doi: 10.1016/j.ajo.2017.06.022</t>
  </si>
  <si>
    <t>doi: 10.1016/j.ajo.2017.06.023</t>
  </si>
  <si>
    <t>doi: 10.1016/j.ajo.2017.06.025</t>
  </si>
  <si>
    <t>doi: 10.1016/j.ajo.2017.06.024</t>
  </si>
  <si>
    <t>doi: 10.1016/j.survophthal.2017.06.008</t>
  </si>
  <si>
    <t>doi: 10.1016/j.pjnns.2017.05.001</t>
  </si>
  <si>
    <t>doi: 10.1186/s12886-017-0510-7</t>
  </si>
  <si>
    <t>doi: 10.1186/s12886-017-0508-1</t>
  </si>
  <si>
    <t>doi: 10.1186/s12879-017-2565-8</t>
  </si>
  <si>
    <t>doi: 10.3390/ijms18071349</t>
  </si>
  <si>
    <t>doi: 10.1167/iovs.16-20465</t>
  </si>
  <si>
    <t>doi: 10.1167/iovs.17-21589</t>
  </si>
  <si>
    <t>doi: 10.1371/journal.pone.0180384</t>
  </si>
  <si>
    <t>doi: 10.1371/journal.pone.0180468</t>
  </si>
  <si>
    <t>doi: 10.1371/journal.pone.0180312</t>
  </si>
  <si>
    <t>doi: 10.1097/IJG.0000000000000721</t>
  </si>
  <si>
    <t>doi: 10.1097/IJG.0000000000000715</t>
  </si>
  <si>
    <t>doi: 10.1097/IJG.0000000000000713</t>
  </si>
  <si>
    <t>doi: 10.1097/IJG.0000000000000712</t>
  </si>
  <si>
    <t>doi: 10.1097/IJG.0000000000000718</t>
  </si>
  <si>
    <t>doi: 10.1097/IJG.0000000000000717</t>
  </si>
  <si>
    <t>doi: 10.1097/IJG.0000000000000706</t>
  </si>
  <si>
    <t>doi: 10.1097/IJG.0000000000000716</t>
  </si>
  <si>
    <t>doi: 10.1097/IJG.0000000000000709</t>
  </si>
  <si>
    <t>doi: 10.2460/javma.251.2.165</t>
  </si>
  <si>
    <t>doi: 10.1111/aos.13485</t>
  </si>
  <si>
    <t>doi: 10.1111/aos.13515</t>
  </si>
  <si>
    <t>doi: 10.1016/j.tvjl.2017.05.011</t>
  </si>
  <si>
    <t>doi: 10.1016/j.tvjl.2017.04.013</t>
  </si>
  <si>
    <t>doi: 10.1002/14651858.CD010516.pub2</t>
  </si>
  <si>
    <t>doi: 10.1016/j.wneu.2017.06.135</t>
  </si>
  <si>
    <t>doi: 10.1016/j.wneu.2017.06.117</t>
  </si>
  <si>
    <t>doi: 10.1016/j.ajo.2017.06.019</t>
  </si>
  <si>
    <t>doi: 10.1016/j.ajo.2017.06.017</t>
  </si>
  <si>
    <t>doi: 10.1016/j.ajo.2017.06.020</t>
  </si>
  <si>
    <t>doi: 10.1016/j.ajo.2017.06.016</t>
  </si>
  <si>
    <t>doi: 10.1016/j.ajo.2017.06.021</t>
  </si>
  <si>
    <t>doi: 10.1016/j.ajo.2017.06.015</t>
  </si>
  <si>
    <t>doi: 10.1016/j.expneurol.2017.06.024</t>
  </si>
  <si>
    <t>doi: 10.1016/j.ophtha.2017.05.032</t>
  </si>
  <si>
    <t>doi: 10.1016/j.ajhg.2017.05.015</t>
  </si>
  <si>
    <t>doi: 10.1007/s00417-017-3718-6</t>
  </si>
  <si>
    <t>doi: 10.1007/s00417-017-3651-8</t>
  </si>
  <si>
    <t>doi: 10.1007/s10384-017-0522-0</t>
  </si>
  <si>
    <t>doi: 10.1016/j.ejrad.2017.05.025</t>
  </si>
  <si>
    <t>doi: 10.1016/j.preteyeres.2017.06.004</t>
  </si>
  <si>
    <t>doi: 10.1186/s12885-017-3421-3</t>
  </si>
  <si>
    <t>doi: 10.1007/s12325-017-0583-y</t>
  </si>
  <si>
    <t>doi: 10.1007/s10384-017-0523-z</t>
  </si>
  <si>
    <t>doi: 10.1016/j.bbrc.2017.06.150</t>
  </si>
  <si>
    <t>doi: 10.1016/j.ajo.2017.06.013</t>
  </si>
  <si>
    <t>doi: 10.1016/j.clae.2017.06.002</t>
  </si>
  <si>
    <t>doi: 10.1016/j.survophthal.2017.06.007</t>
  </si>
  <si>
    <t>doi: 10.1016/j.jaad.2017.03.041</t>
  </si>
  <si>
    <t>doi: 10.1186/s12886-017-0511-6</t>
  </si>
  <si>
    <t>doi: 10.1167/iovs.17-21498</t>
  </si>
  <si>
    <t>doi: 10.1167/iovs.17-22065</t>
  </si>
  <si>
    <t>doi: 10.1167/iovs.17-21850</t>
  </si>
  <si>
    <t>doi: 10.1167/iovs.17-21598</t>
  </si>
  <si>
    <t>doi: 10.1167/iovs.16-20719</t>
  </si>
  <si>
    <t>doi: 10.1371/journal.pone.0180482</t>
  </si>
  <si>
    <t>doi: 10.1097/SCS.0000000000003801</t>
  </si>
  <si>
    <t>doi: 10.1097/SCS.0000000000003783</t>
  </si>
  <si>
    <t>doi: 10.1097/SCS.0000000000003770</t>
  </si>
  <si>
    <t>doi: 10.1177/0022034517717965</t>
  </si>
  <si>
    <t>doi: 10.1080/09286586.2017.1281426</t>
  </si>
  <si>
    <t>doi: 10.1089/gtmb.2017.0009</t>
  </si>
  <si>
    <t>doi: 10.3928/01913913-20170531-08</t>
  </si>
  <si>
    <t>doi: 10.3928/01913913-20170531-07</t>
  </si>
  <si>
    <t>doi: 10.3928/01913913-20170531-01</t>
  </si>
  <si>
    <t>doi: 10.3928/01913913-20170531-05</t>
  </si>
  <si>
    <t>doi: 10.1021/acs.jafc.7b01929</t>
  </si>
  <si>
    <t>doi: 10.7748/nop.2017.e935</t>
  </si>
  <si>
    <t>doi: 10.1080/14712598.2017.1346079</t>
  </si>
  <si>
    <t>doi: 10.1111/cxo.12562</t>
  </si>
  <si>
    <t>doi: 10.1126/science.356.6345.1318</t>
  </si>
  <si>
    <t>doi: 10.1136/jclinpath-2016-203971</t>
  </si>
  <si>
    <t>doi: 10.1136/jclinpath-2015-203587</t>
  </si>
  <si>
    <t>doi: 10.2337/db16-1453</t>
  </si>
  <si>
    <t>doi: 10.1016/j.jpeds.2017.05.081</t>
  </si>
  <si>
    <t>doi: 10.1016/j.ajo.2017.06.012</t>
  </si>
  <si>
    <t>doi: 10.1016/j.ajo.2017.06.018</t>
  </si>
  <si>
    <t>doi: 10.1186/s12886-017-0502-7</t>
  </si>
  <si>
    <t>doi: 10.1186/s12886-017-0506-3</t>
  </si>
  <si>
    <t>doi: 10.1001/jamaophthalmol.2017.2069</t>
  </si>
  <si>
    <t>doi: 10.1001/jama.2017.8647</t>
  </si>
  <si>
    <t>doi: 10.1001/jamaophthalmol.2017.1998</t>
  </si>
  <si>
    <t>doi: 10.1167/iovs.17-21930</t>
  </si>
  <si>
    <t>doi: 10.1167/iovs.17-21555</t>
  </si>
  <si>
    <t>doi: 10.1371/journal.pone.0180462</t>
  </si>
  <si>
    <t>doi: 10.1371/journal.pone.0180188</t>
  </si>
  <si>
    <t>doi: 10.1371/journal.pone.0180252</t>
  </si>
  <si>
    <t>doi: 10.1371/journal.pone.0178595</t>
  </si>
  <si>
    <t>doi: 10.1097/IJG.0000000000000666</t>
  </si>
  <si>
    <t>doi: 10.1111/aos.13508</t>
  </si>
  <si>
    <t>doi: 10.1111/aos.13483</t>
  </si>
  <si>
    <t>doi: 10.3390/ijms18071398</t>
  </si>
  <si>
    <t>doi: 10.5603/EP.a2017.0040</t>
  </si>
  <si>
    <t>doi: 10.1167/iovs.17-21519</t>
  </si>
  <si>
    <t>doi: 10.1167/iovs.16-21053</t>
  </si>
  <si>
    <t>doi: 10.1167/iovs.16-21041</t>
  </si>
  <si>
    <t>doi: 10.1167/iovs.17-21833</t>
  </si>
  <si>
    <t>doi: 10.1167/iovs.17-21909</t>
  </si>
  <si>
    <t>doi: 10.3389/fcimb.2017.00253</t>
  </si>
  <si>
    <t>doi: 10.1136/bjophthalmol-2017-310624</t>
  </si>
  <si>
    <t>doi: 10.1186/s12886-017-0501-8</t>
  </si>
  <si>
    <t>doi: 10.1186/s12886-017-0504-5</t>
  </si>
  <si>
    <t>doi: 10.1186/s12886-017-0499-y</t>
  </si>
  <si>
    <t>doi: 10.1002/14651858.CD007137.pub5</t>
  </si>
  <si>
    <t>doi: 10.1080/09286586.2016.1270335</t>
  </si>
  <si>
    <t>doi: 10.1080/09286586.2016.1274039</t>
  </si>
  <si>
    <t>doi: 10.1167/iovs.17-21789</t>
  </si>
  <si>
    <t>doi: 10.6061/clinics/2017(06)07</t>
  </si>
  <si>
    <t>doi: 10.1371/journal.pone.0180109</t>
  </si>
  <si>
    <t>doi: 10.1371/journal.pone.0180133</t>
  </si>
  <si>
    <t>doi: 10.1097/MD.0000000000007330</t>
  </si>
  <si>
    <t>doi: 10.1097/MD.0000000000007291</t>
  </si>
  <si>
    <t>doi: 10.1056/NEJMicm1616104</t>
  </si>
  <si>
    <t>doi: 10.1002/ajmg.a.38331</t>
  </si>
  <si>
    <t>doi: 10.1080/09286586.2017.1281425</t>
  </si>
  <si>
    <t>doi: 10.1080/09286586.2017.1281427</t>
  </si>
  <si>
    <t>doi: 10.22608/APO.2016187</t>
  </si>
  <si>
    <t>doi: 10.1080/14656566.2017.1346085</t>
  </si>
  <si>
    <t>doi: 10.1080/14740338.2017.1346083</t>
  </si>
  <si>
    <t>doi: 10.1111/opo.12392</t>
  </si>
  <si>
    <t>doi: 10.1111/opo.12386</t>
  </si>
  <si>
    <t>doi: 10.1111/opo.12387</t>
  </si>
  <si>
    <t>doi: 10.1111/opo.12366</t>
  </si>
  <si>
    <t>doi: 10.1111/opo.12389</t>
  </si>
  <si>
    <t>doi: 10.1007/s00417-017-3692-z</t>
  </si>
  <si>
    <t>doi: 10.3892/mmr.2017.6809</t>
  </si>
  <si>
    <t>doi: 10.1155/2017/6756927</t>
  </si>
  <si>
    <t>doi: 10.1074/jbc.M117.803809</t>
  </si>
  <si>
    <t>doi: 10.1136/bjophthalmol-2017-310408</t>
  </si>
  <si>
    <t>doi: 10.1136/bjophthalmol-2016-310078</t>
  </si>
  <si>
    <t>doi: 10.1136/bjophthalmol-2016-310108</t>
  </si>
  <si>
    <t>doi: 10.1016/j.humpath.2017.06.005</t>
  </si>
  <si>
    <t>doi: 10.1016/j.ophtha.2017.04.028</t>
  </si>
  <si>
    <t>doi: 10.1016/j.ophtha.2017.05.036</t>
  </si>
  <si>
    <t>doi: 10.1016/j.ophtha.2017.05.034</t>
  </si>
  <si>
    <t>doi: 10.1016/j.ygyno.2017.06.025</t>
  </si>
  <si>
    <t>doi: 10.1186/s12886-017-0497-0</t>
  </si>
  <si>
    <t>doi: 10.1167/iovs.17-21788</t>
  </si>
  <si>
    <t>doi: 10.1001/jamaophthalmol.2017.2011</t>
  </si>
  <si>
    <t>doi: 10.1167/iovs.17-21423</t>
  </si>
  <si>
    <t>doi: 10.1167/iovs.16-20993</t>
  </si>
  <si>
    <t>doi: 10.1167/iovs.17-21648</t>
  </si>
  <si>
    <t>doi: 10.1167/iovs.17-21716</t>
  </si>
  <si>
    <t>doi: 10.1167/iovs.16-20860</t>
  </si>
  <si>
    <t>doi: 10.1167/17.6.16</t>
  </si>
  <si>
    <t>doi: 10.1001/jamaophthalmol.2017.2019</t>
  </si>
  <si>
    <t>doi: 10.1097/PRS.0000000000003471</t>
  </si>
  <si>
    <t>doi: 10.1097/PRS.0000000000003490</t>
  </si>
  <si>
    <t>doi: 10.1111/aos.13491</t>
  </si>
  <si>
    <t>doi: 10.1016/S1474-4422(17)30157-6</t>
  </si>
  <si>
    <t>doi: 10.25011/cim.v40i3.28391</t>
  </si>
  <si>
    <t>doi: 10.1177/0194599817715235</t>
  </si>
  <si>
    <t>doi: 10.1007/s10384-017-0524-y</t>
  </si>
  <si>
    <t>doi: 10.1016/j.bcp.2017.06.130</t>
  </si>
  <si>
    <t>doi: 10.1016/j.ophtha.2017.05.028</t>
  </si>
  <si>
    <t>doi: 10.1186/s12886-017-0498-z</t>
  </si>
  <si>
    <t>doi: 10.1186/s12886-017-0500-9</t>
  </si>
  <si>
    <t>doi: 10.1186/s12886-017-0495-2</t>
  </si>
  <si>
    <t>doi: 10.1159/000475670</t>
  </si>
  <si>
    <t>doi: 10.1371/journal.pone.0179759</t>
  </si>
  <si>
    <t>doi: 10.1097/RLU.0000000000001738</t>
  </si>
  <si>
    <t>doi: 10.1097/ICU.0000000000000410</t>
  </si>
  <si>
    <t>doi: 10.1097/ICU.0000000000000408</t>
  </si>
  <si>
    <t>doi: 10.1097/ICU.0000000000000406</t>
  </si>
  <si>
    <t>doi: 10.1097/ICU.0000000000000404</t>
  </si>
  <si>
    <t>doi: 10.1097/IJG.0000000000000705</t>
  </si>
  <si>
    <t>doi: 10.4085/1062-6050-52.4.04</t>
  </si>
  <si>
    <t>doi: 10.1111/aos.13464</t>
  </si>
  <si>
    <t>doi: 10.1097/OPX.0000000000001096</t>
  </si>
  <si>
    <t>doi: 10.22608/APO.2017198</t>
  </si>
  <si>
    <t>doi: 10.1002/14651858.CD006775.pub3</t>
  </si>
  <si>
    <t>doi: 10.1016/j.jmbbm.2017.06.017</t>
  </si>
  <si>
    <t>doi: 10.1016/j.joms.2017.05.021</t>
  </si>
  <si>
    <t>doi: 10.1016/j.ejca.2017.05.038</t>
  </si>
  <si>
    <t>doi: 10.1007/s00234-017-1853-8</t>
  </si>
  <si>
    <t>doi: 10.1016/j.ajo.2017.06.008</t>
  </si>
  <si>
    <t>doi: 10.1016/j.ajo.2017.06.007</t>
  </si>
  <si>
    <t>doi: 10.1016/j.ophtha.2017.05.016</t>
  </si>
  <si>
    <t>doi: 10.1016/j.ophtha.2017.05.026</t>
  </si>
  <si>
    <t>doi: 10.1186/s12967-017-1246-0</t>
  </si>
  <si>
    <t>doi: 10.1186/s12886-017-0496-1</t>
  </si>
  <si>
    <t>doi: 10.1186/s12938-017-0373-4</t>
  </si>
  <si>
    <t>doi: 10.1002/pbc.26696</t>
  </si>
  <si>
    <t>doi: 10.1096/fj.201700172R</t>
  </si>
  <si>
    <t>doi: 10.1016/j.bbamcr.2017.06.013</t>
  </si>
  <si>
    <t>doi: 10.1016/j.annemergmed.2017.01.033</t>
  </si>
  <si>
    <t>doi: 10.1186/s12886-017-0494-3</t>
  </si>
  <si>
    <t>doi: 10.1186/s12967-017-1247-z</t>
  </si>
  <si>
    <t>doi: 10.1186/s12886-017-0493-4</t>
  </si>
  <si>
    <t>doi: 10.1371/journal.pone.0179982</t>
  </si>
  <si>
    <t>doi: 10.1371/journal.pone.0179663</t>
  </si>
  <si>
    <t>doi: 10.1177/1941738117712425</t>
  </si>
  <si>
    <t>doi: 10.1080/02713683.2017.1332767</t>
  </si>
  <si>
    <t>doi: 10.1097/ICO.0000000000001263</t>
  </si>
  <si>
    <t>doi: 10.1097/OPX.0000000000001087</t>
  </si>
  <si>
    <t>doi: 10.1111/ene.13321</t>
  </si>
  <si>
    <t>doi: 10.1038/eye.2017.86</t>
  </si>
  <si>
    <t>doi: 10.1038/eye.2017.80</t>
  </si>
  <si>
    <t>doi: 10.4103/ijo.IJO_600_16</t>
  </si>
  <si>
    <t>doi: 10.4103/ijo.IJO_560_16</t>
  </si>
  <si>
    <t>doi: 10.4103/ijo.IJO_649_16</t>
  </si>
  <si>
    <t>doi: 10.4103/ijo.IJO_781_16</t>
  </si>
  <si>
    <t>doi: 10.4103/ijo.IJO_543_16</t>
  </si>
  <si>
    <t>doi: 10.4103/ijo.IJO_461_16</t>
  </si>
  <si>
    <t>doi: 10.4103/ijo.IJO_359_16</t>
  </si>
  <si>
    <t>doi: 10.4103/ijo.IJO_337_16</t>
  </si>
  <si>
    <t>doi: 10.4103/ijo.IJO_167_17</t>
  </si>
  <si>
    <t>doi: 10.4103/ijo.IJO_324_16</t>
  </si>
  <si>
    <t>doi: 10.4103/ijo.IJO_676_15</t>
  </si>
  <si>
    <t>doi: 10.4103/ijo.IJO_679_16</t>
  </si>
  <si>
    <t>doi: 10.4103/ijo.IJO_627_16</t>
  </si>
  <si>
    <t>doi: 10.4103/ijo.IJO_129_16</t>
  </si>
  <si>
    <t>doi: 10.4103/ijo.IJO_365_16</t>
  </si>
  <si>
    <t>doi: 10.4103/ijo.IJO_375_16</t>
  </si>
  <si>
    <t>doi: 10.4103/ijo.IJO_344_16</t>
  </si>
  <si>
    <t>doi: 10.4103/ijo.IJO_324_17</t>
  </si>
  <si>
    <t>doi: 10.4103/ijo.IJO_352_15</t>
  </si>
  <si>
    <t>doi: 10.1111/opo.12397</t>
  </si>
  <si>
    <t>doi: 10.1016/j.ejmg.2017.06.005</t>
  </si>
  <si>
    <t>doi: 10.1016/j.exer.2017.06.015</t>
  </si>
  <si>
    <t>doi: 10.1159/000477498</t>
  </si>
  <si>
    <t>doi: 10.1016/j.yebeh.2017.05.002</t>
  </si>
  <si>
    <t>doi: 10.1016/j.gaitpost.2017.06.008</t>
  </si>
  <si>
    <t>doi: 10.1016/j.neuron.2017.06.008</t>
  </si>
  <si>
    <t>doi: 10.1016/j.neuron.2017.05.035</t>
  </si>
  <si>
    <t>doi: 10.1016/j.neuron.2017.06.016</t>
  </si>
  <si>
    <t>doi: 10.1080/01676830.2017.1337160</t>
  </si>
  <si>
    <t>doi: 10.1111/cxo.12551</t>
  </si>
  <si>
    <t>doi: 10.1371/journal.pone.0178584</t>
  </si>
  <si>
    <t>doi: 10.1371/journal.pone.0179790</t>
  </si>
  <si>
    <t>doi: 10.1371/journal.pgen.1006820</t>
  </si>
  <si>
    <t>doi: 10.12968/bjon.2017.26.12.678</t>
  </si>
  <si>
    <t>doi: 10.1097/MD.0000000000007294</t>
  </si>
  <si>
    <t>doi: 10.1097/MD.0000000000007277</t>
  </si>
  <si>
    <t>doi: 10.1097/MD.0000000000007221</t>
  </si>
  <si>
    <t>doi: 10.1097/MD.0000000000007158</t>
  </si>
  <si>
    <t>doi: 10.1097/INF.0000000000001614</t>
  </si>
  <si>
    <t>doi: 10.1002/14651858.CD007419.pub5</t>
  </si>
  <si>
    <t>doi: 10.1155/2017/3059763</t>
  </si>
  <si>
    <t>doi: 10.4049/jimmunol.1602144</t>
  </si>
  <si>
    <t>doi: 10.1074/jbc.M117.795088</t>
  </si>
  <si>
    <t>doi: 10.1542/peds.2016-3745</t>
  </si>
  <si>
    <t>doi: 10.1186/s12886-017-0487-2</t>
  </si>
  <si>
    <t>doi: 10.1080/02713683.2017.1317816</t>
  </si>
  <si>
    <t>doi: 10.1080/02713683.2017.1317817</t>
  </si>
  <si>
    <t>doi: 10.1080/02713683.2017.1319491</t>
  </si>
  <si>
    <t>doi: 10.1021/acs.jmedchem.7b00380</t>
  </si>
  <si>
    <t>doi: 10.1111/aos.13466</t>
  </si>
  <si>
    <t>doi: 10.1111/aos.13477</t>
  </si>
  <si>
    <t>doi: 10.1111/cxo.12567</t>
  </si>
  <si>
    <t>doi: 10.1111/aos.13481</t>
  </si>
  <si>
    <t>doi: 10.3390/nu9060636</t>
  </si>
  <si>
    <t>doi: 10.1080/13816810.2017.1289543</t>
  </si>
  <si>
    <t>doi: 10.1080/13816810.2017.1289544</t>
  </si>
  <si>
    <t>doi: 10.1080/13816810.2017.1290118</t>
  </si>
  <si>
    <t>doi: 10.1080/13816810.2017.1288825</t>
  </si>
  <si>
    <t>doi: 10.2196/jmir.7984</t>
  </si>
  <si>
    <t>doi: 10.1053/j.gastro.2017.06.011</t>
  </si>
  <si>
    <t>doi: 10.1186/s12885-017-3418-y</t>
  </si>
  <si>
    <t>doi: 10.1093/hmg/ddx234</t>
  </si>
  <si>
    <t>doi: 10.1097/IAE.0000000000001666</t>
  </si>
  <si>
    <t>doi: 10.1097/IAE.0000000000001454</t>
  </si>
  <si>
    <t>doi: 10.1159/000473701</t>
  </si>
  <si>
    <t>doi: 10.1016/j.ajpath.2017.04.015</t>
  </si>
  <si>
    <t>doi: 10.1021/acs.biochem.7b00114</t>
  </si>
  <si>
    <t>doi: 10.1167/iovs.17-21593</t>
  </si>
  <si>
    <t>doi: 10.1167/iovs.16-20890</t>
  </si>
  <si>
    <t>doi: 10.1167/iovs.16-21128</t>
  </si>
  <si>
    <t>doi: 10.1167/iovs.16-21308</t>
  </si>
  <si>
    <t>doi: 10.1167/iovs.17-21450</t>
  </si>
  <si>
    <t>doi: 10.1167/iovs.16-21007</t>
  </si>
  <si>
    <t>doi: 10.1167/iovs.16-21347</t>
  </si>
  <si>
    <t>doi: 10.1167/iovs.16-20083</t>
  </si>
  <si>
    <t>doi: 10.1167/iovs.17-21764</t>
  </si>
  <si>
    <t>doi: 10.1371/journal.pone.0178253</t>
  </si>
  <si>
    <t>doi: 10.1371/journal.pone.0179310</t>
  </si>
  <si>
    <t>doi: 10.1371/journal.pone.0175691</t>
  </si>
  <si>
    <t>doi: 10.1080/02713683.2017.1313430</t>
  </si>
  <si>
    <t>doi: 10.1080/02713683.2017.1313432</t>
  </si>
  <si>
    <t>doi: 10.1080/02713683.2017.1315142</t>
  </si>
  <si>
    <t>doi: 10.1080/02713683.2017.1315140</t>
  </si>
  <si>
    <t>doi: 10.1080/02713683.2017.1313429</t>
  </si>
  <si>
    <t>doi: 10.1080/02713683.2017.1315141</t>
  </si>
  <si>
    <t>doi: 10.1080/02713683.2017.1279634</t>
  </si>
  <si>
    <t>doi: 10.1080/02713683.2016.1276198</t>
  </si>
  <si>
    <t>doi: 10.1080/02713683.2016.1276197</t>
  </si>
  <si>
    <t>doi: 10.1080/02713683.2017.1279633</t>
  </si>
  <si>
    <t>doi: 10.1080/02713683.2016.1270327</t>
  </si>
  <si>
    <t>doi: 10.1080/02713683.2016.1274038</t>
  </si>
  <si>
    <t>doi: 10.1080/02713683.2016.1270328</t>
  </si>
  <si>
    <t>doi: 10.1002/ajmg.a.38308</t>
  </si>
  <si>
    <t>doi: 10.1002/ajmg.a.38328</t>
  </si>
  <si>
    <t>doi: 10.4103/IJPM.IJPM_794_15</t>
  </si>
  <si>
    <t>doi: 10.1111/aos.13463</t>
  </si>
  <si>
    <t>doi: 10.1007/s00066-017-1166-1</t>
  </si>
  <si>
    <t>doi: 10.1128/MCB.00174-17</t>
  </si>
  <si>
    <t>doi: 10.1016/j.exer.2017.06.014</t>
  </si>
  <si>
    <t>doi: 10.1186/s40001-017-0262-0</t>
  </si>
  <si>
    <t>doi: 10.1186/s12917-017-1110-8</t>
  </si>
  <si>
    <t>doi: 10.1186/s12886-017-0491-6</t>
  </si>
  <si>
    <t>doi: 10.1186/s12885-017-3429-8</t>
  </si>
  <si>
    <t>doi: 10.1016/j.ajpath.2017.04.016</t>
  </si>
  <si>
    <t>doi: 10.1177/2165079917712727</t>
  </si>
  <si>
    <t>doi: 10.1371/journal.pone.0179626</t>
  </si>
  <si>
    <t>doi: 10.1371/journal.pone.0179307</t>
  </si>
  <si>
    <t>doi: 10.3201/eid2307.161608</t>
  </si>
  <si>
    <t>doi: 10.1080/02713683.2017.1324628</t>
  </si>
  <si>
    <t>doi: 10.1080/01676830.2017.1337161</t>
  </si>
  <si>
    <t>doi: 10.1080/01676830.2017.1337162</t>
  </si>
  <si>
    <t>doi: 10.1080/01676830.2017.1337164</t>
  </si>
  <si>
    <t>doi: 10.3892/mmr.2017.6767</t>
  </si>
  <si>
    <t>doi: 10.1111/aos.13459</t>
  </si>
  <si>
    <t>doi: 10.2169/internalmedicine.56.8099</t>
  </si>
  <si>
    <t>doi: 10.1292/jvms.17-0251</t>
  </si>
  <si>
    <t>doi: 10.1136/bjophthalmol-2017-310564</t>
  </si>
  <si>
    <t>doi: 10.1136/bjophthalmol-2017-310406</t>
  </si>
  <si>
    <t>doi: 10.1016/j.ophtha.2017.05.013</t>
  </si>
  <si>
    <t>doi: 10.1016/j.ajhg.2017.05.010</t>
  </si>
  <si>
    <t>doi: 10.1016/j.jphotobiol.2017.06.005</t>
  </si>
  <si>
    <t>doi: 10.1016/j.gaitpost.2017.06.006</t>
  </si>
  <si>
    <t>doi: 10.1016/j.ajo.2017.06.004</t>
  </si>
  <si>
    <t>doi: 10.1016/j.ajo.2017.06.002</t>
  </si>
  <si>
    <t>doi: 10.1016/j.ajo.2017.06.003</t>
  </si>
  <si>
    <t>doi: 10.1016/j.ajo.2017.06.005</t>
  </si>
  <si>
    <t>doi: 10.1016/j.ophtha.2017.04.034</t>
  </si>
  <si>
    <t>doi: 10.1016/j.ophtha.2017.05.015</t>
  </si>
  <si>
    <t>doi: 10.1016/j.molimm.2017.05.028</t>
  </si>
  <si>
    <t>doi: 10.2519/jospt.2017.7052</t>
  </si>
  <si>
    <t>doi: 10.1002/art.40182</t>
  </si>
  <si>
    <t>doi: 10.1167/iovs.17-21760</t>
  </si>
  <si>
    <t>doi: 10.1167/iovs.17-21720</t>
  </si>
  <si>
    <t>doi: 10.1371/journal.pone.0179105</t>
  </si>
  <si>
    <t>doi: 10.1038/eye.2017.123</t>
  </si>
  <si>
    <t>doi: 10.1038/eye.2017.108</t>
  </si>
  <si>
    <t>doi: 10.1038/eye.2017.89</t>
  </si>
  <si>
    <t>doi: 10.1038/eye.2017.111</t>
  </si>
  <si>
    <t>doi: 10.1038/eye.2017.109</t>
  </si>
  <si>
    <t>doi: 10.1038/eye.2017.110</t>
  </si>
  <si>
    <t>doi: 10.1038/eye.2017.88</t>
  </si>
  <si>
    <t>doi: 10.1038/eye.2017.90</t>
  </si>
  <si>
    <t>doi: 10.1038/eye.2017.112</t>
  </si>
  <si>
    <t>doi: 10.1038/eye.2017.92</t>
  </si>
  <si>
    <t>doi: 10.1038/eye.2017.94</t>
  </si>
  <si>
    <t>doi: 10.1038/cdd.2016.152</t>
  </si>
  <si>
    <t>doi: 10.1097/MCP.0000000000000409</t>
  </si>
  <si>
    <t>doi: 10.1097/IOP.0000000000000947</t>
  </si>
  <si>
    <t>doi: 10.1080/02713683.2017.1324630</t>
  </si>
  <si>
    <t>doi: 10.1080/02713683.2017.1325910</t>
  </si>
  <si>
    <t>doi: 10.1080/02713683.2017.1324629</t>
  </si>
  <si>
    <t>doi: 10.1111/cei.13000</t>
  </si>
  <si>
    <t>doi: 10.2460/javma.251.1.49</t>
  </si>
  <si>
    <t>doi: 10.1021/acs.jmedchem.7b00425</t>
  </si>
  <si>
    <t>doi: 10.2217/fca-2016-0075</t>
  </si>
  <si>
    <t>doi: 10.1007/s00439-017-1823-6</t>
  </si>
  <si>
    <t>doi: 10.1007/s00417-017-3719-5</t>
  </si>
  <si>
    <t>doi: 10.1158/1078-0432.CCR-17-0589</t>
  </si>
  <si>
    <t>doi: 10.1136/bcr-2017-220464</t>
  </si>
  <si>
    <t>doi: 10.1136/bcr-2017-219662</t>
  </si>
  <si>
    <t>doi: 10.1136/bcr-2017-219946</t>
  </si>
  <si>
    <t>doi: 10.1016/j.visres.2017.05.007</t>
  </si>
  <si>
    <t>doi: 10.1016/j.exer.2017.06.008</t>
  </si>
  <si>
    <t>doi: 10.1016/j.exer.2017.06.007</t>
  </si>
  <si>
    <t>doi: 10.1016/j.jphs.2017.05.003</t>
  </si>
  <si>
    <t>doi: 10.1016/j.msard.2017.03.011</t>
  </si>
  <si>
    <t>doi: 10.1186/s12886-017-0488-1</t>
  </si>
  <si>
    <t>doi: 10.1186/s12879-017-2518-2</t>
  </si>
  <si>
    <t>doi: 10.1177/1010428317699111</t>
  </si>
  <si>
    <t>doi: 10.1115/1.4037072</t>
  </si>
  <si>
    <t>doi: 10.1001/jamaophthalmol.2017.1815</t>
  </si>
  <si>
    <t>doi: 10.1097/ICL.0000000000000381</t>
  </si>
  <si>
    <t>doi: 10.1097/IJG.0000000000000687</t>
  </si>
  <si>
    <t>doi: 10.1097/IJG.0000000000000708</t>
  </si>
  <si>
    <t>doi: 10.1097/IJG.0000000000000689</t>
  </si>
  <si>
    <t>doi: 10.1097/ICU.0000000000000409</t>
  </si>
  <si>
    <t>doi: 10.3928/01913913-20170320-01</t>
  </si>
  <si>
    <t>doi: 10.3928/01913913-20170320-05</t>
  </si>
  <si>
    <t>doi: 10.1111/cxo.12560</t>
  </si>
  <si>
    <t>doi: 10.1111/aos.13473</t>
  </si>
  <si>
    <t>doi: 10.1007/s00417-017-3713-y</t>
  </si>
  <si>
    <t>doi: 10.1212/WNL.0000000000004117</t>
  </si>
  <si>
    <t>doi: 10.1091/mbc.E17-01-0064</t>
  </si>
  <si>
    <t>doi: 10.1016/j.ophtha.2017.05.014</t>
  </si>
  <si>
    <t>doi: 10.1186/s12886-017-0486-3</t>
  </si>
  <si>
    <t>doi: 10.1186/s12886-017-0449-8</t>
  </si>
  <si>
    <t>doi: 10.1056/NEJMicm1613244</t>
  </si>
  <si>
    <t>doi: 10.1167/iovs.16-20913</t>
  </si>
  <si>
    <t>doi: 10.1371/journal.pntd.0005658</t>
  </si>
  <si>
    <t>doi: 10.1097/MD.0000000000007138</t>
  </si>
  <si>
    <t>doi: 10.1097/MD.0000000000007109</t>
  </si>
  <si>
    <t>doi: 10.1097/MD.0000000000007061</t>
  </si>
  <si>
    <t>doi: 10.1097/MD.0000000000006934</t>
  </si>
  <si>
    <t>doi: 10.1097/MD.0000000000006855</t>
  </si>
  <si>
    <t>doi: 10.1097/IOP.0000000000000943</t>
  </si>
  <si>
    <t>doi: 10.3928/23258160-20170601-13</t>
  </si>
  <si>
    <t>doi: 10.3928/23258160-20170601-12</t>
  </si>
  <si>
    <t>doi: 10.3928/23258160-20170601-11</t>
  </si>
  <si>
    <t>doi: 10.3928/23258160-20170601-10</t>
  </si>
  <si>
    <t>doi: 10.3928/23258160-20170601-09</t>
  </si>
  <si>
    <t>doi: 10.3928/23258160-20170601-08</t>
  </si>
  <si>
    <t>doi: 10.3928/23258160-20170601-07</t>
  </si>
  <si>
    <t>doi: 10.3928/23258160-20170601-05</t>
  </si>
  <si>
    <t>doi: 10.3928/23258160-20170601-04</t>
  </si>
  <si>
    <t>doi: 10.3928/23258160-20170601-03</t>
  </si>
  <si>
    <t>doi: 10.1097/IAE.0000000000001475</t>
  </si>
  <si>
    <t>doi: 10.1097/IAE.0000000000001672</t>
  </si>
  <si>
    <t>doi: 10.1111/aos.13497</t>
  </si>
  <si>
    <t>doi: 10.7417/T.2017.2008</t>
  </si>
  <si>
    <t>doi: 10.7417/T.2017.2002</t>
  </si>
  <si>
    <t>doi: 10.1136/bcr-2017-219517</t>
  </si>
  <si>
    <t>doi: 10.1136/bcr-2016-218371</t>
  </si>
  <si>
    <t>doi: 10.1084/jem.20161864</t>
  </si>
  <si>
    <t>doi: 10.1136/bcr-2017-220879</t>
  </si>
  <si>
    <t>doi: 10.1136/bjophthalmol-2017-310189</t>
  </si>
  <si>
    <t>doi: 10.1136/bjophthalmol-2017-310164</t>
  </si>
  <si>
    <t>doi: 10.1136/bjophthalmol-2016-309766</t>
  </si>
  <si>
    <t>doi: 10.1186/s12886-017-0484-5</t>
  </si>
  <si>
    <t>doi: 10.1186/s12886-017-0485-4</t>
  </si>
  <si>
    <t>doi: 10.1097/OPX.0000000000001095</t>
  </si>
  <si>
    <t>doi: 10.1097/OPX.0000000000001094</t>
  </si>
  <si>
    <t>doi: 10.1097/IAE.0000000000001693</t>
  </si>
  <si>
    <t>doi: 10.1002/path.4926</t>
  </si>
  <si>
    <t>doi: 10.1007/s00417-017-3697-7</t>
  </si>
  <si>
    <t>doi: 10.1007/s10654-017-0270-y</t>
  </si>
  <si>
    <t>doi: 10.1007/s12325-017-0541-8</t>
  </si>
  <si>
    <t>doi: 10.1155/2017/3489603</t>
  </si>
  <si>
    <t>doi: 10.7189/jogh.07.010415</t>
  </si>
  <si>
    <t>doi: 10.1136/bjophthalmol-2017-310333</t>
  </si>
  <si>
    <t>doi: 10.1136/bjophthalmol-2016-309499</t>
  </si>
  <si>
    <t>doi: 10.1136/bjophthalmol-2017-310292</t>
  </si>
  <si>
    <t>doi: 10.1503/cmaj.160459</t>
  </si>
  <si>
    <t>doi: 10.1016/j.ajpath.2017.04.004</t>
  </si>
  <si>
    <t>doi: 10.1016/j.ajpath.2017.03.005</t>
  </si>
  <si>
    <t>doi: 10.1016/j.tips.2017.05.004</t>
  </si>
  <si>
    <t>doi: 10.1016/j.abb.2017.06.006</t>
  </si>
  <si>
    <t>doi: 10.1186/s12886-017-0483-6</t>
  </si>
  <si>
    <t>doi: 10.1186/s12886-017-0481-8</t>
  </si>
  <si>
    <t>doi: 10.5644/ama2006-124.188</t>
  </si>
  <si>
    <t>doi: 10.1167/iovs.17-21546</t>
  </si>
  <si>
    <t>doi: 10.1167/iovs.16-20633</t>
  </si>
  <si>
    <t>doi: 10.1167/iovs.17-21918</t>
  </si>
  <si>
    <t>doi: 10.1167/iovs.16-20974</t>
  </si>
  <si>
    <t>doi: 10.1167/iovs.17-21672</t>
  </si>
  <si>
    <t>doi: 10.1002/art.40179</t>
  </si>
  <si>
    <t>doi: 10.5301/ejo.5000998</t>
  </si>
  <si>
    <t>doi: 10.5301/ejo.5000986</t>
  </si>
  <si>
    <t>doi: 10.5603/EP.a2017.0036</t>
  </si>
  <si>
    <t>doi: 10.1038/nutd.2017.30</t>
  </si>
  <si>
    <t>doi: 10.1097/OPX.0000000000001092</t>
  </si>
  <si>
    <t>doi: 10.1097/OPX.0000000000001088</t>
  </si>
  <si>
    <t>doi: 10.1097/WNO.0000000000000520</t>
  </si>
  <si>
    <t>doi: 10.1213/XAA.0000000000000577</t>
  </si>
  <si>
    <t>doi: 10.1172/JCI91948</t>
  </si>
  <si>
    <t>doi: 10.1088/1361-6579/aa78bd</t>
  </si>
  <si>
    <t>doi: 10.7748/ncyp.29.5.15.s19</t>
  </si>
  <si>
    <t>doi: 10.2147/CIA.S135364</t>
  </si>
  <si>
    <t>doi: 10.1016/j.exer.2017.05.015</t>
  </si>
  <si>
    <t>doi: 10.1016/j.exer.2017.06.004</t>
  </si>
  <si>
    <t>doi: 10.1016/j.preteyeres.2017.06.002</t>
  </si>
  <si>
    <t>doi: 10.1016/j.preteyeres.2017.06.001</t>
  </si>
  <si>
    <t>doi: 10.1016/j.ejmg.2017.06.002</t>
  </si>
  <si>
    <t>doi: 10.1016/j.bbapap.2017.06.003</t>
  </si>
  <si>
    <t>doi: 10.1016/j.ijheh.2017.05.007</t>
  </si>
  <si>
    <t>doi: 10.1016/j.preteyeres.2017.06.003</t>
  </si>
  <si>
    <t>doi: 10.1016/j.clae.2017.05.008</t>
  </si>
  <si>
    <t>doi: 10.1016/j.ophtha.2017.05.005</t>
  </si>
  <si>
    <t>doi: 10.1007/s00417-017-3700-3</t>
  </si>
  <si>
    <t>doi: 10.1007/s00417-017-3708-8</t>
  </si>
  <si>
    <t>doi: 10.1159/000477180</t>
  </si>
  <si>
    <t>doi: 10.1136/jnnp-2017-315782</t>
  </si>
  <si>
    <t>doi: 10.1016/j.ajo.2017.05.026</t>
  </si>
  <si>
    <t>doi: 10.1016/j.jaad.2017.03.003</t>
  </si>
  <si>
    <t>doi: 10.1016/j.jneuroim.2017.05.013</t>
  </si>
  <si>
    <t>doi: 10.1016/j.jneuroim.2017.05.009</t>
  </si>
  <si>
    <t>doi: 10.1016/j.jneuroim.2017.05.003</t>
  </si>
  <si>
    <t>doi: 10.1016/j.jneuroim.2017.04.006</t>
  </si>
  <si>
    <t>doi: 10.1016/j.ophtha.2017.05.004</t>
  </si>
  <si>
    <t>doi: 10.1007/s10384-017-0520-2</t>
  </si>
  <si>
    <t>doi: 10.1136/jnnp-2017-315857</t>
  </si>
  <si>
    <t>doi: 10.1136/bjophthalmol-2017-310328</t>
  </si>
  <si>
    <t>doi: 10.1136/bjophthalmol-2016-310129</t>
  </si>
  <si>
    <t>doi: 10.1136/bjophthalmol-2017-310278</t>
  </si>
  <si>
    <t>doi: 10.1136/bjophthalmol-2017-310244</t>
  </si>
  <si>
    <t>doi: 10.1136/bjophthalmol-2017-310398</t>
  </si>
  <si>
    <t>doi: 10.1136/bjophthalmol-2017-310476</t>
  </si>
  <si>
    <t>doi: 10.1136/bjophthalmol-2017-310259</t>
  </si>
  <si>
    <t>doi: 10.1016/j.ajo.2017.05.025</t>
  </si>
  <si>
    <t>doi: 2614</t>
  </si>
  <si>
    <t>doi: 10.1167/iovs.17-21476</t>
  </si>
  <si>
    <t>doi: 10.1371/journal.pone.0179516</t>
  </si>
  <si>
    <t>doi: 10.1097/IJG.0000000000000701</t>
  </si>
  <si>
    <t>doi: 10.1097/IJG.0000000000000692</t>
  </si>
  <si>
    <t>doi: 10.1097/IJG.0000000000000700</t>
  </si>
  <si>
    <t>doi: 10.1097/IJG.0000000000000691</t>
  </si>
  <si>
    <t>doi: 10.1097/ICU.0000000000000403</t>
  </si>
  <si>
    <t>doi: 10.1097/ICU.0000000000000400</t>
  </si>
  <si>
    <t>doi: 10.1097/ICU.0000000000000405</t>
  </si>
  <si>
    <t>doi: 10.1111/cxo.12544</t>
  </si>
  <si>
    <t>doi: 10.1111/aos.13457</t>
  </si>
  <si>
    <t>doi: 10.1007/s10384-017-0521-1</t>
  </si>
  <si>
    <t>doi: 10.1155/2017/9391436</t>
  </si>
  <si>
    <t>doi: 10.1126/science.aal5060</t>
  </si>
  <si>
    <t>doi: 10.1136/bjophthalmol-2016-309829</t>
  </si>
  <si>
    <t>doi: 10.1136/bjophthalmol-2017-310318</t>
  </si>
  <si>
    <t>doi: 10.1136/bjophthalmol-2017-310155</t>
  </si>
  <si>
    <t>doi: 10.1136/bjophthalmol-2017-310361</t>
  </si>
  <si>
    <t>doi: 10.1016/j.exer.2017.06.003</t>
  </si>
  <si>
    <t>doi: 10.1186/s12886-017-0480-9</t>
  </si>
  <si>
    <t>doi: 10.1001/jamaophthalmol.2017.1703</t>
  </si>
  <si>
    <t>doi: 10.1001/jamaophthalmol.2017.1659</t>
  </si>
  <si>
    <t>doi: 10.1371/journal.pone.0179320</t>
  </si>
  <si>
    <t>doi: 10.1371/journal.pone.0178189</t>
  </si>
  <si>
    <t>doi: 10.1371/journal.pone.0179345</t>
  </si>
  <si>
    <t>doi: 10.1097/ICO.0000000000001222</t>
  </si>
  <si>
    <t>doi: 10.1097/ICO.0000000000001217</t>
  </si>
  <si>
    <t>doi: 10.1097/ICU.0000000000000375</t>
  </si>
  <si>
    <t>doi: 10.1097/ICU.0000000000000383</t>
  </si>
  <si>
    <t>doi: 10.1164/rccm.201701-0175OC</t>
  </si>
  <si>
    <t>doi: 10.1167/iovs.16-21191</t>
  </si>
  <si>
    <t>doi: 10.1080/01676830.2017.1279663</t>
  </si>
  <si>
    <t>doi: 10.1080/01676830.2017.1279668</t>
  </si>
  <si>
    <t>doi: 10.1080/01676830.2017.1279669</t>
  </si>
  <si>
    <t>doi: 10.1007/s10633-017-9592-z</t>
  </si>
  <si>
    <t>doi: 10.1007/s10633-017-9593-y</t>
  </si>
  <si>
    <t>doi: 10.1167/iovs.16-21330</t>
  </si>
  <si>
    <t>doi: 10.1167/iovs.16-21206</t>
  </si>
  <si>
    <t>doi: 10.1534/genetics.117.199950</t>
  </si>
  <si>
    <t>doi: 10.1136/bjophthalmol-2016-310097</t>
  </si>
  <si>
    <t>doi: 10.1136/bjophthalmol-2017-310228</t>
  </si>
  <si>
    <t>doi: 10.2337/db17-0249</t>
  </si>
  <si>
    <t>doi: 10.1186/s12938-017-0352-9</t>
  </si>
  <si>
    <t>doi: 10.1186/s12886-017-0479-2</t>
  </si>
  <si>
    <t>doi: 10.1186/s12886-017-0482-7</t>
  </si>
  <si>
    <t>doi: 10.5935/0004-2749.20170032</t>
  </si>
  <si>
    <t>doi: 10.5935/0004-2749.20170027</t>
  </si>
  <si>
    <t>doi: 10.5935/0004-2749.20170025</t>
  </si>
  <si>
    <t>doi: 10.5935/0004-2749.20170024</t>
  </si>
  <si>
    <t>doi: 10.5935/0004-2749.20170023</t>
  </si>
  <si>
    <t>doi: 10.5935/0004-2749.20170022</t>
  </si>
  <si>
    <t>doi: 10.5935/0004-2749.20170021</t>
  </si>
  <si>
    <t>doi: 10.5935/0004-2749.20170020</t>
  </si>
  <si>
    <t>doi: 10.5935/0004-2749.20170019</t>
  </si>
  <si>
    <t>doi: 10.5935/0004-2749.20170018</t>
  </si>
  <si>
    <t>doi: 10.1097/QAD.0000000000001550</t>
  </si>
  <si>
    <t>doi: 10.1097/MD.0000000000006946</t>
  </si>
  <si>
    <t>doi: 10.1097/MD.0000000000006904</t>
  </si>
  <si>
    <t>doi: 10.1097/IAE.0000000000001463</t>
  </si>
  <si>
    <t>doi: 10.1097/IAE.0000000000001466</t>
  </si>
  <si>
    <t>doi: 10.1097/IAE.0000000000001511</t>
  </si>
  <si>
    <t>doi: 10.1097/IAE.0000000000001489</t>
  </si>
  <si>
    <t>doi: 10.1097/IAE.0000000000001513</t>
  </si>
  <si>
    <t>doi: 10.1097/IAE.0000000000001509</t>
  </si>
  <si>
    <t>doi: 10.1089/gtmb.2016.0429</t>
  </si>
  <si>
    <t>doi: 10.1097/SCS.0000000000003743</t>
  </si>
  <si>
    <t>doi: 10.1097/IAE.0000000000001377</t>
  </si>
  <si>
    <t>doi: 10.1097/IAE.0000000000001442</t>
  </si>
  <si>
    <t>doi: 10.1097/IAE.0000000000001453</t>
  </si>
  <si>
    <t>doi: 10.1097/IAE.0000000000001456</t>
  </si>
  <si>
    <t>doi: 10.1097/IAE.0000000000001451</t>
  </si>
  <si>
    <t>doi: 10.1097/ICU.0000000000000401</t>
  </si>
  <si>
    <t>doi: 10.1002/cbf.3264</t>
  </si>
  <si>
    <t>doi: 10.1002/14651858.CD012366.pub2</t>
  </si>
  <si>
    <t>doi: 10.1155/2017/1274960</t>
  </si>
  <si>
    <t>doi: 10.1016/j.preteyeres.2017.03.004</t>
  </si>
  <si>
    <t>doi: 10.1016/j.expneurol.2017.06.004</t>
  </si>
  <si>
    <t>doi: 10.1016/j.exer.2017.06.001</t>
  </si>
  <si>
    <t>doi: 10.3390/ijms18061209</t>
  </si>
  <si>
    <t>doi: 10.3390/ijerph14060604</t>
  </si>
  <si>
    <t>doi: 10.1016/j.ijrobp.2017.02.017</t>
  </si>
  <si>
    <t>doi: 10.1016/j.ijrobp.2017.01.199</t>
  </si>
  <si>
    <t>doi: 10.1167/iovs.16-21355</t>
  </si>
  <si>
    <t>doi: 10.1167/iovs.16-20608</t>
  </si>
  <si>
    <t>doi: 10.1167/iovs.16-21296</t>
  </si>
  <si>
    <t>doi: 10.1167/iovs.17-21844</t>
  </si>
  <si>
    <t>doi: 10.1167/iovs.17-21544</t>
  </si>
  <si>
    <t>doi: 10.1167/iovs.16-20726</t>
  </si>
  <si>
    <t>doi: 10.1001/jama.2017.1926</t>
  </si>
  <si>
    <t>doi: 10.1167/iovs.17-21795</t>
  </si>
  <si>
    <t>doi: 10.1167/iovs.17-21723</t>
  </si>
  <si>
    <t>doi: 10.3928/1081597X-20170328-02</t>
  </si>
  <si>
    <t>doi: 10.3928/1081597X-20170310-01</t>
  </si>
  <si>
    <t>doi: 10.3928/1081597X-20170213-01</t>
  </si>
  <si>
    <t>doi: 10.3928/1081597X-20170426-01</t>
  </si>
  <si>
    <t>doi: 10.3928/1081597X-20170329-01</t>
  </si>
  <si>
    <t>doi: 10.3928/1081597X-20170413-01</t>
  </si>
  <si>
    <t>doi: 10.3928/1081597X-20170420-01</t>
  </si>
  <si>
    <t>doi: 10.3928/1081597X-20170331-01</t>
  </si>
  <si>
    <t>doi: 10.3928/1081597X-20161221-02</t>
  </si>
  <si>
    <t>doi: 10.1002/ajmg.a.38306</t>
  </si>
  <si>
    <t>doi: 10.1002/ajmg.a.38318</t>
  </si>
  <si>
    <t>doi: 10.3892/mmr.2017.6679</t>
  </si>
  <si>
    <t>doi: 10.22608/APO.201605</t>
  </si>
  <si>
    <t>doi: 10.1111/cxo.12541</t>
  </si>
  <si>
    <t>doi: 10.1111/cxo.12524</t>
  </si>
  <si>
    <t>doi: 10.1007/s11596-017-1737-5</t>
  </si>
  <si>
    <t>doi: 10.1189/jlb.3HI1216-511RR</t>
  </si>
  <si>
    <t>doi: 10.1016/j.ebiom.2017.04.029</t>
  </si>
  <si>
    <t>doi: 10.1016/j.ophtha.2017.05.003</t>
  </si>
  <si>
    <t>doi: 10.1016/j.ijporl.2017.05.005</t>
  </si>
  <si>
    <t>doi: 10.1016/j.wneu.2017.05.144</t>
  </si>
  <si>
    <t>doi: 10.1186/s13287-017-0584-4</t>
  </si>
  <si>
    <t>doi: 10.1186/s13287-017-0593-3</t>
  </si>
  <si>
    <t>doi: 10.6133/apjcn.082016.01</t>
  </si>
  <si>
    <t>doi: 10.1097/IOP.0000000000000930</t>
  </si>
  <si>
    <t>doi: 10.1097/IOP.0000000000000941</t>
  </si>
  <si>
    <t>doi: 10.1097/SCS.0000000000003656</t>
  </si>
  <si>
    <t>doi: 10.12740/PP/OnlineFirst/61352</t>
  </si>
  <si>
    <t>doi: 10.12740/PP/OnlineFirst/62014</t>
  </si>
  <si>
    <t>doi: 10.1172/JCI92156</t>
  </si>
  <si>
    <t>doi: 10.22608/APO.2016204</t>
  </si>
  <si>
    <t>doi: 10.22608/APO.2016206</t>
  </si>
  <si>
    <t>doi: 10.1016/j.survophthal.2017.05.006</t>
  </si>
  <si>
    <t>doi: 10.1016/j.survophthal.2017.05.007</t>
  </si>
  <si>
    <t>doi: 10.1016/j.ajo.2017.05.021</t>
  </si>
  <si>
    <t>doi: 10.1016/j.ajo.2017.05.024</t>
  </si>
  <si>
    <t>doi: 10.1016/j.ajo.2017.05.022</t>
  </si>
  <si>
    <t>doi: 10.1016/j.bjps.2017.05.028</t>
  </si>
  <si>
    <t>doi: 10.1016/j.exer.2017.05.014</t>
  </si>
  <si>
    <t>doi: 10.5144/0256-4947.2017.240</t>
  </si>
  <si>
    <t>doi: 10.5144/0256-4947.2017.232</t>
  </si>
  <si>
    <t>doi: 10.1074/jbc.M117.790568</t>
  </si>
  <si>
    <t>doi: 10.1136/bcr-2017-220216</t>
  </si>
  <si>
    <t>doi: 10.1186/s13075-017-1317-x</t>
  </si>
  <si>
    <t>doi: 10.1186/s12917-017-1059-7</t>
  </si>
  <si>
    <t>doi: 10.1186/s12886-017-0470-y</t>
  </si>
  <si>
    <t>doi: 10.1007/s00592-017-1010-1</t>
  </si>
  <si>
    <t>doi: 10.1074/mcp.M116.066381</t>
  </si>
  <si>
    <t>doi: 10.1136/bjophthalmol-2016-309187</t>
  </si>
  <si>
    <t>doi: 10.1016/j.ydbio.2017.05.019</t>
  </si>
  <si>
    <t>doi: 10.1016/j.chemphyslip.2017.05.007</t>
  </si>
  <si>
    <t>doi: 10.1016/j.jcjo.2016.11.005</t>
  </si>
  <si>
    <t>doi: 10.1016/j.jcjo.2016.11.003</t>
  </si>
  <si>
    <t>doi: 10.1016/j.jcjo.2016.11.015</t>
  </si>
  <si>
    <t>doi: 10.1016/j.jcjo.2016.10.015</t>
  </si>
  <si>
    <t>doi: 10.1016/j.jcjo.2016.12.011</t>
  </si>
  <si>
    <t>doi: 10.1016/j.jcjo.2016.11.017</t>
  </si>
  <si>
    <t>doi: 10.1016/j.jcjo.2016.11.004</t>
  </si>
  <si>
    <t>doi: 10.1016/j.jcjo.2016.11.006</t>
  </si>
  <si>
    <t>doi: 10.1016/j.jcjo.2016.10.013</t>
  </si>
  <si>
    <t>doi: 10.1016/j.jcjo.2016.10.012</t>
  </si>
  <si>
    <t>doi: 10.1016/j.jcjo.2016.11.014</t>
  </si>
  <si>
    <t>doi: 10.1016/j.jcjo.2016.11.008</t>
  </si>
  <si>
    <t>doi: 10.1016/j.jcjo.2016.08.017</t>
  </si>
  <si>
    <t>doi: 10.1016/j.msec.2017.04.065</t>
  </si>
  <si>
    <t>doi: 10.1016/j.ajhg.2017.05.009</t>
  </si>
  <si>
    <t>doi: 10.1016/j.ajhg.2017.05.001</t>
  </si>
  <si>
    <t>doi: 10.1371/journal.pone.0178753</t>
  </si>
  <si>
    <t>doi: 10.1371/journal.pone.0178658</t>
  </si>
  <si>
    <t>doi: 10.1371/journal.pone.0178776</t>
  </si>
  <si>
    <t>doi: 10.1371/journal.pone.0178361</t>
  </si>
  <si>
    <t>doi: 10.1080/13816810.2016.1214972</t>
  </si>
  <si>
    <t>doi: 10.1080/02713683.2017.1302591</t>
  </si>
  <si>
    <t>doi: 10.1038/eye.2017.98</t>
  </si>
  <si>
    <t>doi: 10.1038/eye.2017.93</t>
  </si>
  <si>
    <t>doi: 10.1038/eye.2017.99</t>
  </si>
  <si>
    <t>doi: 10.1038/eye.2017.97</t>
  </si>
  <si>
    <t>doi: 10.1038/eye.2017.95</t>
  </si>
  <si>
    <t>doi: 10.1038/eye.2017.87</t>
  </si>
  <si>
    <t>doi: 10.1038/eye.2017.100</t>
  </si>
  <si>
    <t>doi: 10.3390/ijms18061185</t>
  </si>
  <si>
    <t>doi: 10.3390/ijms18061181</t>
  </si>
  <si>
    <t>doi: 10.1097/IAE.0000000000001360</t>
  </si>
  <si>
    <t>doi: 10.5301/ejo.5000958</t>
  </si>
  <si>
    <t>doi: 10.5301/ejo.5000995</t>
  </si>
  <si>
    <t>doi: 10.5301/ejo.5000987</t>
  </si>
  <si>
    <t>doi: 10.5301/ejo.5000993</t>
  </si>
  <si>
    <t>doi: 10.4103/ijo.IJO_72_14</t>
  </si>
  <si>
    <t>doi: 10.4103/ijo.IJO_963_16</t>
  </si>
  <si>
    <t>doi: 10.4103/ijo.IJO_838_16</t>
  </si>
  <si>
    <t>doi: 10.4103/ijo.IJO_544_16</t>
  </si>
  <si>
    <t>doi: 10.4103/ijo.IJO_712_16</t>
  </si>
  <si>
    <t>doi: 10.4103/ijo.IJO_809_16</t>
  </si>
  <si>
    <t>doi: 10.4103/ijo.IJO_656_16</t>
  </si>
  <si>
    <t>doi: 10.4103/ijo.IJO_836_16</t>
  </si>
  <si>
    <t>doi: 10.4103/ijo.IJO_217_17</t>
  </si>
  <si>
    <t>doi: 10.4103/ijo.IJO_214_14</t>
  </si>
  <si>
    <t>doi: 10.4103/ijo.IJO_211_17</t>
  </si>
  <si>
    <t>doi: 10.4103/ijo.IJO_984_16</t>
  </si>
  <si>
    <t>doi: 10.4103/ijo.IJO_620_16</t>
  </si>
  <si>
    <t>doi: 10.4103/ijo.IJO_564_16</t>
  </si>
  <si>
    <t>doi: 10.4103/ijo.IJO_960_16</t>
  </si>
  <si>
    <t>doi: 10.4103/ijo.IJO_400_16</t>
  </si>
  <si>
    <t>doi: 10.4103/ijo.IJO_49_16</t>
  </si>
  <si>
    <t>doi: 10.4103/ijo.IJO_330_17</t>
  </si>
  <si>
    <t>doi: 10.1002/ajmg.a.38316</t>
  </si>
  <si>
    <t>doi: 10.1007/s00259-017-3735-z</t>
  </si>
  <si>
    <t>doi: 10.1155/2017/8920350</t>
  </si>
  <si>
    <t>doi: 10.1155/2017/8604723</t>
  </si>
  <si>
    <t>doi: 10.3389/fcimb.2017.00193</t>
  </si>
  <si>
    <t>doi: 10.1155/2017/9438072</t>
  </si>
  <si>
    <t>doi: 10.1136/jnnp-2017-315603</t>
  </si>
  <si>
    <t>doi: 10.7861/clinmedicine.17-3-274</t>
  </si>
  <si>
    <t>doi: 10.1016/j.ajo.2017.05.019</t>
  </si>
  <si>
    <t>doi: 10.1016/j.ajo.2017.05.020</t>
  </si>
  <si>
    <t>doi: 10.1016/j.ophtha.2017.05.002</t>
  </si>
  <si>
    <t>doi: 10.1016/j.mehy.2017.04.001</t>
  </si>
  <si>
    <t>doi: 10.1016/j.mehy.2017.03.033</t>
  </si>
  <si>
    <t>doi: 10.1016/j.mehy.2017.03.029</t>
  </si>
  <si>
    <t>doi: 10.1159/000475671</t>
  </si>
  <si>
    <t>doi: 10.1159/000475760</t>
  </si>
  <si>
    <t>doi: 10.1002/14651858.CD011676.pub2</t>
  </si>
  <si>
    <t>doi: 10.1167/iovs.16-20988</t>
  </si>
  <si>
    <t>doi: 10.1167/iovs.17-21812</t>
  </si>
  <si>
    <t>doi: 10.1001/jamaophthalmol.2017.1595</t>
  </si>
  <si>
    <t>doi: 10.1001/jamaophthalmol.2017.1581</t>
  </si>
  <si>
    <t>doi: 10.1001/jamaophthalmol.2017.1571</t>
  </si>
  <si>
    <t>doi: 10.1001/jamaophthalmol.2017.1590</t>
  </si>
  <si>
    <t>doi: 10.1371/journal.pone.0178679</t>
  </si>
  <si>
    <t>doi: 10.1371/journal.pone.0177663</t>
  </si>
  <si>
    <t>doi: 10.1371/journal.pone.0178998</t>
  </si>
  <si>
    <t>doi: 10.1371/journal.pone.0178876</t>
  </si>
  <si>
    <t>doi: 10.1371/journal.pone.0177207</t>
  </si>
  <si>
    <t>doi: 10.1097/SCS.0000000000003677</t>
  </si>
  <si>
    <t>doi: 10.1097/SCS.0000000000003654</t>
  </si>
  <si>
    <t>doi: 10.1038/cddis.2017.212</t>
  </si>
  <si>
    <t>doi: 10.1080/13816810.2017.1326509</t>
  </si>
  <si>
    <t>doi: 10.1007/s10633-017-9595-9</t>
  </si>
  <si>
    <t>doi: 10.1007/s00401-017-1734-6</t>
  </si>
  <si>
    <t>doi: 10.2169/internalmedicine.56.7656</t>
  </si>
  <si>
    <t>doi: 10.2169/internalmedicine.56.7573</t>
  </si>
  <si>
    <t>doi: 10.1016/j.jns.2017.04.036</t>
  </si>
  <si>
    <t>doi: 10.1016/j.jns.2017.05.005</t>
  </si>
  <si>
    <t>doi: 10.1167/iovs.16-20646</t>
  </si>
  <si>
    <t>doi: 10.1167/iovs.16-20343</t>
  </si>
  <si>
    <t>doi: 10.1167/iovs.17-21675</t>
  </si>
  <si>
    <t>doi: 10.1167/iovs.16-21219</t>
  </si>
  <si>
    <t>doi: 10.1159/000471884</t>
  </si>
  <si>
    <t>doi: 10.1159/000475603</t>
  </si>
  <si>
    <t>doi: 10.1002/art.40165</t>
  </si>
  <si>
    <t>doi: 10.1371/journal.pone.0177078</t>
  </si>
  <si>
    <t>doi: 10.1097/MD.0000000000007076</t>
  </si>
  <si>
    <t>doi: 10.1097/MD.0000000000007000</t>
  </si>
  <si>
    <t>doi: 10.1097/MD.0000000000006953</t>
  </si>
  <si>
    <t>doi: 10.1097/MD.0000000000006754</t>
  </si>
  <si>
    <t>doi: 10.1097/MD.0000000000006484</t>
  </si>
  <si>
    <t>doi: 10.1097/DSS.0000000000001212</t>
  </si>
  <si>
    <t>doi: 10.1111/aos.13475</t>
  </si>
  <si>
    <t>doi: 10.3892/mmr.2017.6647</t>
  </si>
  <si>
    <t>doi: 10.1136/bjophthalmol-2016-EGSguideline.003</t>
  </si>
  <si>
    <t>doi: 10.1136/bjophthalmol-2017-310355</t>
  </si>
  <si>
    <t>doi: 10.1016/j.exer.2017.05.008</t>
  </si>
  <si>
    <t>doi: 10.1016/j.actbio.2017.05.051</t>
  </si>
  <si>
    <t>doi: 10.1016/j.ophtha.2017.04.008</t>
  </si>
  <si>
    <t>doi: 10.1186/s12886-017-0477-4</t>
  </si>
  <si>
    <t>doi: 10.1159/000475889</t>
  </si>
  <si>
    <t>doi: 10.1159/000468949</t>
  </si>
  <si>
    <t>doi: 10.1016/j.cyto.2017.05.021</t>
  </si>
  <si>
    <t>doi: 10.22608/APO.2016205</t>
  </si>
  <si>
    <t>doi: 10.22608/APO.2017157</t>
  </si>
  <si>
    <t>doi: 10.22608/APO.201778</t>
  </si>
  <si>
    <t>doi: 10.22608/APO.2017150</t>
  </si>
  <si>
    <t>doi: 10.1001/jamaneurol.2017.0666</t>
  </si>
  <si>
    <t>doi: 10.1371/journal.pone.0178230</t>
  </si>
  <si>
    <t>doi: 10.1097/IJG.0000000000000695</t>
  </si>
  <si>
    <t>doi: 10.1097/IJG.0000000000000694</t>
  </si>
  <si>
    <t>doi: 10.1097/IJG.0000000000000693</t>
  </si>
  <si>
    <t>doi: 10.1097/IJG.0000000000000688</t>
  </si>
  <si>
    <t>doi: 10.1097/IJG.0000000000000690</t>
  </si>
  <si>
    <t>doi: 10.1080/02713683.2017.1307417</t>
  </si>
  <si>
    <t>doi: 10.1080/13816810.2017.1326508</t>
  </si>
  <si>
    <t>doi: 10.1080/02713683.2017.1304560</t>
  </si>
  <si>
    <t>doi: 10.1080/02713683.2017.1307415</t>
  </si>
  <si>
    <t>doi: 10.1080/02713683.2017.1302592</t>
  </si>
  <si>
    <t>doi: 10.1080/02713683.2017.1302590</t>
  </si>
  <si>
    <t>doi: 10.1080/02713683.2017.1307992</t>
  </si>
  <si>
    <t>doi: 10.1167/iovs.17-21713</t>
  </si>
  <si>
    <t>doi: 10.1123/apaq.2016-0055</t>
  </si>
  <si>
    <t>doi: 10.1111/1756-185X.12856</t>
  </si>
  <si>
    <t>doi: 10.1111/aos.13450</t>
  </si>
  <si>
    <t>doi: 10.1111/aos.13480</t>
  </si>
  <si>
    <t>doi: 10.1111/cxo.12552</t>
  </si>
  <si>
    <t>doi: 10.1007/s00127-017-1397-6</t>
  </si>
  <si>
    <t>doi: 10.3390/ijms18061150</t>
  </si>
  <si>
    <t>doi: 10.1016/j.nmd.2017.03.013</t>
  </si>
  <si>
    <t>doi: 10.1016/j.ophtha.2017.04.031</t>
  </si>
  <si>
    <t>doi: 10.2174/0929867324666170530093902</t>
  </si>
  <si>
    <t>doi: 10.1159/000475476</t>
  </si>
  <si>
    <t>doi: 10.1038/ng.3875</t>
  </si>
  <si>
    <t>doi: 10.2147/CIA.S137580</t>
  </si>
  <si>
    <t>doi: 10.1371/journal.pone.0177320</t>
  </si>
  <si>
    <t>doi: 10.1016/j.gene.2017.05.051</t>
  </si>
  <si>
    <t>doi: 10.1016/j.stemcr.2017.04.030</t>
  </si>
  <si>
    <t>doi: 10.1016/j.exer.2017.05.010</t>
  </si>
  <si>
    <t>doi: 10.1007/s00417-017-3696-8</t>
  </si>
  <si>
    <t>doi: 10.1016/j.prp.2017.02.015</t>
  </si>
  <si>
    <t>doi: 10.1016/j.ophtha.2017.03.057</t>
  </si>
  <si>
    <t>doi: 10.1016/j.ophtha.2017.04.021</t>
  </si>
  <si>
    <t>doi: 10.1016/j.ophtha.2017.04.027</t>
  </si>
  <si>
    <t>doi: 10.1016/j.ophtha.2017.03.060</t>
  </si>
  <si>
    <t>doi: 10.1016/j.clae.2017.04.002</t>
  </si>
  <si>
    <t>doi: 10.1016/j.clae.2017.04.007</t>
  </si>
  <si>
    <t>doi: 10.1016/j.pscychresns.2017.05.004</t>
  </si>
  <si>
    <t>doi: 10.1007/s10384-017-0519-8</t>
  </si>
  <si>
    <t>doi: 10.1007/s11604-017-0653-8</t>
  </si>
  <si>
    <t>doi: 10.1136/jnnp-2016-314839</t>
  </si>
  <si>
    <t>doi: 10.1016/j.exer.2017.05.006</t>
  </si>
  <si>
    <t>doi: 10.1016/j.ajo.2017.05.017</t>
  </si>
  <si>
    <t>doi: 10.1016/j.ajo.2017.05.014</t>
  </si>
  <si>
    <t>doi: 10.1016/j.ajo.2017.05.013</t>
  </si>
  <si>
    <t>doi: 10.1016/j.ajo.2017.05.016</t>
  </si>
  <si>
    <t>doi: 10.1016/j.ajo.2017.05.015</t>
  </si>
  <si>
    <t>doi: 10.1016/j.ophtha.2017.04.023</t>
  </si>
  <si>
    <t>doi: 10.1016/j.ophtha.2017.04.013</t>
  </si>
  <si>
    <t>doi: 10.1016/j.ophtha.2017.04.026</t>
  </si>
  <si>
    <t>doi: 10.1167/17.5.15</t>
  </si>
  <si>
    <t>doi: 10.1016/j.envres.2017.05.017</t>
  </si>
  <si>
    <t>doi: 10.1093/hmg/ddx205</t>
  </si>
  <si>
    <t>doi: 10.1167/iovs.16-21341</t>
  </si>
  <si>
    <t>doi: 10.1167/iovs.17-21443</t>
  </si>
  <si>
    <t>doi: 10.1167/iovs.16-20240</t>
  </si>
  <si>
    <t>doi: 10.1167/iovs.17-21761</t>
  </si>
  <si>
    <t>doi: 10.1167/iovs.16-20899</t>
  </si>
  <si>
    <t>doi: 10.1167/iovs.17-21592</t>
  </si>
  <si>
    <t>doi: 10.1097/ICU.0000000000000398</t>
  </si>
  <si>
    <t>doi: 10.1097/ICU.0000000000000397</t>
  </si>
  <si>
    <t>doi: 10.1097/ICU.0000000000000395</t>
  </si>
  <si>
    <t>doi: 10.1002/pbc.26540</t>
  </si>
  <si>
    <t>doi: 10.1038/eye.2017.76</t>
  </si>
  <si>
    <t>doi: 10.1038/eye.2017.81</t>
  </si>
  <si>
    <t>doi: 10.1038/eye.2017.74</t>
  </si>
  <si>
    <t>doi: 10.1038/eye.2017.65</t>
  </si>
  <si>
    <t>doi: 10.1038/eye.2017.85</t>
  </si>
  <si>
    <t>doi: 10.1038/eye.2017.72</t>
  </si>
  <si>
    <t>doi: 10.1002/glia.23165</t>
  </si>
  <si>
    <t>doi: 10.1007/s00417-017-3695-9</t>
  </si>
  <si>
    <t>doi: 10.4103/meajo.MEAJO_211_15</t>
  </si>
  <si>
    <t>doi: 10.4103/meajo.MEAJO_37_16</t>
  </si>
  <si>
    <t>doi: 10.4103/meajo.MEAJO_89_15</t>
  </si>
  <si>
    <t>doi: 10.4103/meajo.MEAJO_347_16</t>
  </si>
  <si>
    <t>doi: 10.4103/meajo.MEAJO_226_15</t>
  </si>
  <si>
    <t>doi: 10.4103/meajo.MEAJO_276_16</t>
  </si>
  <si>
    <t>doi: 10.4103/meajo.MEAJO_255_16</t>
  </si>
  <si>
    <t>doi: 10.4103/meajo.MEAJO_305_16</t>
  </si>
  <si>
    <t>doi: 10.4103/meajo.MEAJO_264_16</t>
  </si>
  <si>
    <t>doi: 10.4103/meajo.MEAJO_252_16</t>
  </si>
  <si>
    <t>doi: 10.1096/fj.201700294</t>
  </si>
  <si>
    <t>doi: 10.1136/bjophthalmol-2016-309890</t>
  </si>
  <si>
    <t>doi: 10.1136/bjophthalmol-2017-310448</t>
  </si>
  <si>
    <t>doi: 10.1136/bjophthalmol-2016-310128</t>
  </si>
  <si>
    <t>doi: 10.1016/j.ajog.2017.05.029</t>
  </si>
  <si>
    <t>doi: 10.1016/j.ophtha.2017.04.010</t>
  </si>
  <si>
    <t>doi: 10.1016/j.ophtha.2017.03.049</t>
  </si>
  <si>
    <t>doi: 10.1186/s13287-017-0577-3</t>
  </si>
  <si>
    <t>doi: 10.1186/s12886-017-0474-7</t>
  </si>
  <si>
    <t>doi: 10.1371/journal.pone.0178004</t>
  </si>
  <si>
    <t>doi: 10.1002/ajmg.a.38291</t>
  </si>
  <si>
    <t>doi: 10.1111/cxo.12556</t>
  </si>
  <si>
    <t>doi: 10.1002/cncr.30593</t>
  </si>
  <si>
    <t>doi: 10.1001/jamaophthalmol.2017.1121</t>
  </si>
  <si>
    <t>doi: 10.1001/jamaophthalmol.2017.1162</t>
  </si>
  <si>
    <t>doi: 10.1001/jamaophthalmol.2017.1396</t>
  </si>
  <si>
    <t>doi: 10.1001/jamaophthalmol.2017.1401</t>
  </si>
  <si>
    <t>doi: 10.1371/journal.pone.0177230</t>
  </si>
  <si>
    <t>doi: 10.1371/journal.pone.0178236</t>
  </si>
  <si>
    <t>doi: 10.1371/journal.pone.0178079</t>
  </si>
  <si>
    <t>doi: 10.1371/journal.pone.0177998</t>
  </si>
  <si>
    <t>doi: 10.1371/journal.pone.0178030</t>
  </si>
  <si>
    <t>doi: 10.1371/journal.pone.0177991</t>
  </si>
  <si>
    <t>doi: 10.1371/journal.pone.0177749</t>
  </si>
  <si>
    <t>doi: 10.1371/journal.pone.0177769</t>
  </si>
  <si>
    <t>doi: 10.1371/journal.pone.0177726</t>
  </si>
  <si>
    <t>doi: 10.1371/journal.pone.0177247</t>
  </si>
  <si>
    <t>doi: 10.1371/journal.pone.0177846</t>
  </si>
  <si>
    <t>doi: 10.1371/journal.pone.0177241</t>
  </si>
  <si>
    <t>doi: 10.1371/journal.pone.0177526</t>
  </si>
  <si>
    <t>doi: 10.1371/journal.pntd.0005503</t>
  </si>
  <si>
    <t>doi: 10.1097/WNO.0000000000000528</t>
  </si>
  <si>
    <t>doi: 10.1097/IAE.0000000000001724</t>
  </si>
  <si>
    <t>doi: 10.1097/IAE.0000000000001715</t>
  </si>
  <si>
    <t>doi: 10.1097/IAE.0000000000001719</t>
  </si>
  <si>
    <t>doi: 10.1097/IAE.0000000000001483</t>
  </si>
  <si>
    <t>doi: 10.1007/s12325-017-0559-y</t>
  </si>
  <si>
    <t>doi: 10.4049/jimmunol.1700145</t>
  </si>
  <si>
    <t>doi: 10.1523/JNEUROSCI.0584-17.2017</t>
  </si>
  <si>
    <t>doi: 10.1042/CS20170234</t>
  </si>
  <si>
    <t>doi: 10.1016/j.maturitas.2017.03.318</t>
  </si>
  <si>
    <t>doi: 10.3357/AMHP.4729.2017</t>
  </si>
  <si>
    <t>doi: 10.1167/iovs.16-21340</t>
  </si>
  <si>
    <t>doi: 10.1167/iovs.16-21004</t>
  </si>
  <si>
    <t>doi: 10.1167/iovs.17-21791</t>
  </si>
  <si>
    <t>doi: 10.1097/IAE.0000000000001680</t>
  </si>
  <si>
    <t>doi: 10.1097/IOP.0000000000000932</t>
  </si>
  <si>
    <t>doi: 10.1097/IOP.0000000000000933</t>
  </si>
  <si>
    <t>doi: 10.1097/MPH.0000000000000856</t>
  </si>
  <si>
    <t>doi: 10.1097/MD.0000000000006981</t>
  </si>
  <si>
    <t>doi: 10.1097/OPX.0000000000001081</t>
  </si>
  <si>
    <t>doi: 10.1097/OPX.0000000000001086</t>
  </si>
  <si>
    <t>doi: 10.1097/OPX.0000000000001075</t>
  </si>
  <si>
    <t>doi: 10.1097/OPX.0000000000001085</t>
  </si>
  <si>
    <t>doi: 10.1097/IAE.0000000000001704</t>
  </si>
  <si>
    <t>doi: 10.1159/000471885</t>
  </si>
  <si>
    <t>doi: 10.1016/j.jpba.2017.05.025</t>
  </si>
  <si>
    <t>doi: 10.1056/NEJMcibr1702486</t>
  </si>
  <si>
    <t>doi: 10.1097/SCS.0000000000003634</t>
  </si>
  <si>
    <t>doi: 10.1097/WNO.0000000000000529</t>
  </si>
  <si>
    <t>doi: 10.1097/WNO.0000000000000521</t>
  </si>
  <si>
    <t>doi: 110.1007/s12603-016-0768-0</t>
  </si>
  <si>
    <t>doi: 10.1007/s00417-017-3678-x</t>
  </si>
  <si>
    <t>doi: 10.1136/bcr-2017-219402</t>
  </si>
  <si>
    <t>doi: 10.1136/archdischild-2016-312533</t>
  </si>
  <si>
    <t>doi: 10.1016/j.ejmp.2017.04.004</t>
  </si>
  <si>
    <t>doi: 10.1186/s12886-017-0471-x</t>
  </si>
  <si>
    <t>doi: 10.1159/000473864</t>
  </si>
  <si>
    <t>doi: 10.1159/000477330</t>
  </si>
  <si>
    <t>doi: 10.1159/000468942</t>
  </si>
  <si>
    <t>doi: 10.1016/j.clinph.2017.04.013</t>
  </si>
  <si>
    <t>doi: 10.1016/j.bjid.2017.03.016</t>
  </si>
  <si>
    <t>doi: 10.1167/iovs.16-20421</t>
  </si>
  <si>
    <t>doi: 10.1167/iovs.16-20659</t>
  </si>
  <si>
    <t>doi: 10.1167/iovs.16-20600</t>
  </si>
  <si>
    <t>doi: 10.1167/iovs.16-20783</t>
  </si>
  <si>
    <t>doi: 10.3341/kjo.2016.0042</t>
  </si>
  <si>
    <t>doi: 10.3341/kjo.2016.0034</t>
  </si>
  <si>
    <t>doi: 10.3341/kjo.2016.0018</t>
  </si>
  <si>
    <t>doi: 10.3341/kjo.2015.0168</t>
  </si>
  <si>
    <t>doi: 10.3341/kjo.2017.0024</t>
  </si>
  <si>
    <t>doi: 10.3341/kjo.2016.0035</t>
  </si>
  <si>
    <t>doi: 10.1007/s00417-017-3693-y</t>
  </si>
  <si>
    <t>doi: 10.4049/jimmunol.1600483</t>
  </si>
  <si>
    <t>doi: 10.1534/g3.117.043109</t>
  </si>
  <si>
    <t>doi: 10.2337/db16-1364</t>
  </si>
  <si>
    <t>doi: 10.1016/j.clae.2017.05.006</t>
  </si>
  <si>
    <t>doi: 10.1016/j.ophtha.2017.04.011</t>
  </si>
  <si>
    <t>doi: 10.1016/j.preteyeres.2017.05.003</t>
  </si>
  <si>
    <t>doi: 10.1186/s12886-017-0469-4</t>
  </si>
  <si>
    <t>doi: 10.1186/s12886-017-0473-8</t>
  </si>
  <si>
    <t>doi: 10.1186/s12886-017-0472-9</t>
  </si>
  <si>
    <t>doi: 10.1080/09286586.2017.1320412</t>
  </si>
  <si>
    <t>doi: 10.1080/14789450.2017.1333904</t>
  </si>
  <si>
    <t>doi: 10.1080/08923973.2017.1327967</t>
  </si>
  <si>
    <t>doi: 10.1016/j.clinph.2017.03.047</t>
  </si>
  <si>
    <t>doi: 10.7150/thno.17451</t>
  </si>
  <si>
    <t>doi: 10.7150/ijbs.18331</t>
  </si>
  <si>
    <t>doi: 10.1292/jvms.17-0078</t>
  </si>
  <si>
    <t>doi: 10.1353/lm.2017.0004</t>
  </si>
  <si>
    <t>doi: 10.1016/j.brainresbull.2017.05.007</t>
  </si>
  <si>
    <t>doi: 10.1016/j.ijbiomac.2017.05.109</t>
  </si>
  <si>
    <t>doi: 10.1016/j.actbio.2017.05.042</t>
  </si>
  <si>
    <t>doi: 10.1007/s00417-017-3683-0</t>
  </si>
  <si>
    <t>doi: 10.1016/j.ajo.2017.05.009</t>
  </si>
  <si>
    <t>doi: 10.1016/j.diabres.2017.04.024</t>
  </si>
  <si>
    <t>doi: 10.1016/j.ophtha.2017.04.016</t>
  </si>
  <si>
    <t>doi: 10.1016/j.ophtha.2017.04.015</t>
  </si>
  <si>
    <t>doi: 10.1016/j.wneu.2017.04.171</t>
  </si>
  <si>
    <t>doi: 10.1016/j.exer.2017.05.005</t>
  </si>
  <si>
    <t>doi: 10.1007/s10072-017-2890-0</t>
  </si>
  <si>
    <t>doi: 10.1007/s00417-017-3647-4</t>
  </si>
  <si>
    <t>doi: 10.1007/s11892-017-0880-5</t>
  </si>
  <si>
    <t>doi: 10.1128/AEM.00690-17</t>
  </si>
  <si>
    <t>doi: 10.1016/j.wneu.2017.05.034</t>
  </si>
  <si>
    <t>doi: 10.1016/j.ajo.2017.05.008</t>
  </si>
  <si>
    <t>doi: 10.1016/S0140-6736(17)31262-X</t>
  </si>
  <si>
    <t>doi: 10.1016/S0140-6736(17)30979-0</t>
  </si>
  <si>
    <t>doi: 10.1016/j.clim.2017.04.009</t>
  </si>
  <si>
    <t>doi: 10.1186/s12886-017-0468-5</t>
  </si>
  <si>
    <t>doi: 10.1186/s12886-017-0476-5</t>
  </si>
  <si>
    <t>doi: 10.1186/s12886-017-0475-6</t>
  </si>
  <si>
    <t>doi: 10.5301/ejo.5000984</t>
  </si>
  <si>
    <t>doi: 10.1167/iovs.17-21413</t>
  </si>
  <si>
    <t>doi: 10.1167/iovs.17-21790</t>
  </si>
  <si>
    <t>doi: 10.1167/iovs.17-21653</t>
  </si>
  <si>
    <t>doi: 10.1167/iovs.16-21086</t>
  </si>
  <si>
    <t>doi: 10.1167/iovs.17-21894</t>
  </si>
  <si>
    <t>doi: 10.1038/eye.2017.82</t>
  </si>
  <si>
    <t>doi: 10.1038/eye.2017.78</t>
  </si>
  <si>
    <t>doi: 10.1038/eye.2017.84</t>
  </si>
  <si>
    <t>doi: 10.1038/eye.2017.79</t>
  </si>
  <si>
    <t>doi: 10.4103/0366-6999.206340</t>
  </si>
  <si>
    <t>doi: 10.3171/2017.2.PEDS16567</t>
  </si>
  <si>
    <t>doi: 10.1038/nrendo.2017.67</t>
  </si>
  <si>
    <t>doi: 10.1007/s10620-017-4606-y</t>
  </si>
  <si>
    <t>doi: 10.1007/978-1-4939-7051-3_3</t>
  </si>
  <si>
    <t>doi: 10.1007/s00417-017-3690-1</t>
  </si>
  <si>
    <t>doi: 10.1136/annrheumdis-2016-210788</t>
  </si>
  <si>
    <t>doi: 10.1016/j.survophthal.2017.05.003</t>
  </si>
  <si>
    <t>doi: 10.1016/j.clae.2017.05.005</t>
  </si>
  <si>
    <t>doi: 10.1016/j.clae.2017.05.004</t>
  </si>
  <si>
    <t>doi: 10.1016/j.metabol.2017.03.004</t>
  </si>
  <si>
    <t>doi: 10.1017/S0950268817000978</t>
  </si>
  <si>
    <t>doi: 10.1186/s12881-017-0406-7</t>
  </si>
  <si>
    <t>doi: 10.1097/ICB.0000000000000343</t>
  </si>
  <si>
    <t>doi: 10.1001/jamaophthalmol.2017.1176</t>
  </si>
  <si>
    <t>doi: 10.1001/jamaophthalmol.2017.1153</t>
  </si>
  <si>
    <t>doi: 10.1001/jamaophthalmol.2017.1279</t>
  </si>
  <si>
    <t>doi: 10.1001/jamaophthalmol.2017.1150</t>
  </si>
  <si>
    <t>doi: 10.1097/ICU.0000000000000392</t>
  </si>
  <si>
    <t>doi: 10.1097/WNO.0000000000000502</t>
  </si>
  <si>
    <t>doi: 10.1127/anthranz/2017/0680</t>
  </si>
  <si>
    <t>doi: 10.3791/54038</t>
  </si>
  <si>
    <t>doi: 10.3357/AMHP.4739.2016</t>
  </si>
  <si>
    <t>doi: 10.1111/opo.12388</t>
  </si>
  <si>
    <t>doi: 10.1002/14651858.CD009781.pub2</t>
  </si>
  <si>
    <t>doi: 10.1083/jcb.201701165</t>
  </si>
  <si>
    <t>doi: 10.3945/ajcn.117.153825</t>
  </si>
  <si>
    <t>doi: 10.1186/s12886-017-0465-8</t>
  </si>
  <si>
    <t>doi: 10.1111/cxo.12550</t>
  </si>
  <si>
    <t>doi: 10.1097/MD.0000000000006914</t>
  </si>
  <si>
    <t>doi: 10.1097/OPX.0000000000001080</t>
  </si>
  <si>
    <t>doi: 10.1097/OPX.0000000000001082</t>
  </si>
  <si>
    <t>doi: 10.1097/OPX.0000000000001078</t>
  </si>
  <si>
    <t>doi: 10.1038/ejhg.2017.59</t>
  </si>
  <si>
    <t>doi: 10.1038/ejhg.2017.86</t>
  </si>
  <si>
    <t>doi: 10.4103/ijo.IJO_698_16</t>
  </si>
  <si>
    <t>doi: 10.4103/ijo.IJO_683_16</t>
  </si>
  <si>
    <t>doi: 10.4103/ijo.IJO_843_16</t>
  </si>
  <si>
    <t>doi: 10.4103/ijo.IJO_690_16</t>
  </si>
  <si>
    <t>doi: 10.4103/ijo.IJO_939_15</t>
  </si>
  <si>
    <t>doi: 10.4103/ijo.IJO_262_16</t>
  </si>
  <si>
    <t>doi: 10.4103/ijo.IJO_741_16</t>
  </si>
  <si>
    <t>doi: 10.4103/ijo.IJO_761_15</t>
  </si>
  <si>
    <t>doi: 10.4103/ijo.IJO_948_16</t>
  </si>
  <si>
    <t>doi: 10.4103/ijo.IJO_464_16</t>
  </si>
  <si>
    <t>doi: 10.1080/13816810.2017.1323339</t>
  </si>
  <si>
    <t>doi: 10.1155/2017/9854825</t>
  </si>
  <si>
    <t>doi: 10.1101/gad.296962.117</t>
  </si>
  <si>
    <t>doi: 10.1136/bcr-2017-219782</t>
  </si>
  <si>
    <t>doi: 10.1186/s12886-017-0461-z</t>
  </si>
  <si>
    <t>doi: 10.1177/0363546517705640</t>
  </si>
  <si>
    <t>doi: 10.1016/j.advms.2017.03.003</t>
  </si>
  <si>
    <t>doi: 10.1080/13816810.2017.1323340</t>
  </si>
  <si>
    <t>doi: 10.3928/01913913-20170320-07</t>
  </si>
  <si>
    <t>doi: 10.3928/01913913-20170320-03</t>
  </si>
  <si>
    <t>doi: 10.3928/01913913-20170320-06</t>
  </si>
  <si>
    <t>doi: 10.3928/01913913-20170320-08</t>
  </si>
  <si>
    <t>doi: 10.3928/01913913-20170320-04</t>
  </si>
  <si>
    <t>doi: 10.3928/01913913-20170322-01</t>
  </si>
  <si>
    <t>doi: 10.3928/01913913-20170329-01</t>
  </si>
  <si>
    <t>doi: 10.3928/01913913-20170309-01</t>
  </si>
  <si>
    <t>doi: 10.3928/01913913-20170322-02</t>
  </si>
  <si>
    <t>doi: 10.1093/asj/sjx037</t>
  </si>
  <si>
    <t>doi: 10.1093/hmg/ddx185</t>
  </si>
  <si>
    <t>doi: 10.1167/iovs.17-21769</t>
  </si>
  <si>
    <t>doi: 10.1167/iovs.16-21204</t>
  </si>
  <si>
    <t>doi: 10.1167/iovs.17-21560</t>
  </si>
  <si>
    <t>doi: 10.1167/17.5.8</t>
  </si>
  <si>
    <t>doi: 10.1371/journal.pone.0160175</t>
  </si>
  <si>
    <t>doi: 10.1089/hum.2017.020</t>
  </si>
  <si>
    <t>doi: 10.1111/ene.13314</t>
  </si>
  <si>
    <t>doi: 10.5301/ejo.5000979</t>
  </si>
  <si>
    <t>doi: 10.1097/IOP.0000000000000926</t>
  </si>
  <si>
    <t>doi: 10.1007/s11912-017-0606-5</t>
  </si>
  <si>
    <t>doi: 10.1007/s12325-017-0552-5</t>
  </si>
  <si>
    <t>doi: 10.1007/s11845-017-1598-8</t>
  </si>
  <si>
    <t>doi: 10.1007/s00436-017-5474-2</t>
  </si>
  <si>
    <t>doi: 10.1074/jbc.M116.765966</t>
  </si>
  <si>
    <t>doi: 10.1503/cmaj.161005</t>
  </si>
  <si>
    <t>doi: 10.1016/j.exer.2017.05.003</t>
  </si>
  <si>
    <t>doi: 10.1016/j.survophthal.2017.05.002</t>
  </si>
  <si>
    <t>doi: 10.1016/j.survophthal.2017.05.001</t>
  </si>
  <si>
    <t>doi: 10.1186/s12886-017-0452-0</t>
  </si>
  <si>
    <t>doi: 10.1186/s12886-017-0467-6</t>
  </si>
  <si>
    <t>doi: 10.1080/02713683.2017.1297463</t>
  </si>
  <si>
    <t>doi: 10.1159/000468965</t>
  </si>
  <si>
    <t>doi: 10.1093/hmg/ddx184</t>
  </si>
  <si>
    <t>doi: 10.1371/journal.pone.0177744</t>
  </si>
  <si>
    <t>doi: 10.1371/journal.pone.0177763</t>
  </si>
  <si>
    <t>doi: 10.3390/ijms18051045</t>
  </si>
  <si>
    <t>doi: 10.1097/MCD.0000000000000183</t>
  </si>
  <si>
    <t>doi: 10.1097/ICU.0000000000000394</t>
  </si>
  <si>
    <t>doi: 10.1097/ICU.0000000000000393</t>
  </si>
  <si>
    <t>doi: 10.1097/IAE.0000000000001697</t>
  </si>
  <si>
    <t>doi: 10.1038/ni.3748</t>
  </si>
  <si>
    <t>doi: 10.1016/j.preteyeres.2017.05.001</t>
  </si>
  <si>
    <t>doi: 10.1080/14712598.2017.1328496</t>
  </si>
  <si>
    <t>doi: 10.1111/joim.12631</t>
  </si>
  <si>
    <t>doi: 10.1111/opo.12381</t>
  </si>
  <si>
    <t>doi: 10.2169/internalmedicine.56.7808</t>
  </si>
  <si>
    <t>doi: 10.2169/internalmedicine.56.7927</t>
  </si>
  <si>
    <t>doi: 10.1353/aad.2017.0012</t>
  </si>
  <si>
    <t>doi: 10.1016/j.wneu.2017.05.009</t>
  </si>
  <si>
    <t>doi: 10.1016/j.bbrc.2017.05.067</t>
  </si>
  <si>
    <t>doi: 10.1016/j.expneurol.2017.05.004</t>
  </si>
  <si>
    <t>doi: 10.1007/s12325-017-0549-0</t>
  </si>
  <si>
    <t>doi: 10.1136/annrheumdis-2016-210927</t>
  </si>
  <si>
    <t>doi: 10.1016/j.intimp.2017.05.005</t>
  </si>
  <si>
    <t>doi: 10.1016/j.mce.2017.05.011</t>
  </si>
  <si>
    <t>doi: 10.1016/j.clae.2017.04.003</t>
  </si>
  <si>
    <t>doi: 10.1016/j.clae.2017.05.003</t>
  </si>
  <si>
    <t>doi: 10.1016/j.clae.2017.05.002</t>
  </si>
  <si>
    <t>doi: 10.1016/j.ajo.2017.05.006</t>
  </si>
  <si>
    <t>doi: 10.1016/j.ajo.2017.05.003</t>
  </si>
  <si>
    <t>doi: 10.1016/j.ajo.2017.05.007</t>
  </si>
  <si>
    <t>doi: 10.1016/j.ophtha.2017.03.061</t>
  </si>
  <si>
    <t>doi: 10.1016/j.ophtha.2017.03.056</t>
  </si>
  <si>
    <t>doi: 10.1016/j.jstrokecerebrovasdis.2017.04.013</t>
  </si>
  <si>
    <t>doi: 10.1016/j.crad.2017.04.007</t>
  </si>
  <si>
    <t>doi: 10.1136/bcr-2016-216471</t>
  </si>
  <si>
    <t>doi: 10.1136/bjophthalmol-2016-310088</t>
  </si>
  <si>
    <t>doi: 10.1136/bcr-2017-220113</t>
  </si>
  <si>
    <t>doi: 10.1109/TMI.2017.2703147</t>
  </si>
  <si>
    <t>doi: 10.1016/j.mito.2017.05.004</t>
  </si>
  <si>
    <t>doi: 10.1016/j.exer.2017.05.002</t>
  </si>
  <si>
    <t>doi: 10.1016/j.joms.2017.04.008</t>
  </si>
  <si>
    <t>doi: 10.1016/j.ophtha.2017.03.059</t>
  </si>
  <si>
    <t>doi: 10.1016/j.ophtha.2017.04.004</t>
  </si>
  <si>
    <t>doi: 10.1016/j.ajo.2017.05.004</t>
  </si>
  <si>
    <t>doi: 10.1016/j.ajo.2017.05.005</t>
  </si>
  <si>
    <t>doi: 10.1016/j.ajo.2017.05.001</t>
  </si>
  <si>
    <t>doi: 10.1016/j.ajo.2017.05.002</t>
  </si>
  <si>
    <t>doi: 10.1186/s12886-017-0466-7</t>
  </si>
  <si>
    <t>doi: 10.1186/s12886-017-0459-6</t>
  </si>
  <si>
    <t>doi: 10.1186/s12886-017-0464-9</t>
  </si>
  <si>
    <t>doi: 10.1186/s12891-017-1543-z</t>
  </si>
  <si>
    <t>doi: 10.1097/OLQ.0000000000000613</t>
  </si>
  <si>
    <t>doi: 10.1016/j.diabres.2017.03.023</t>
  </si>
  <si>
    <t>doi: 10.3928/23258160-20170428-13</t>
  </si>
  <si>
    <t>doi: 10.3928/23258160-20170428-12</t>
  </si>
  <si>
    <t>doi: 10.3928/23258160-20170428-11</t>
  </si>
  <si>
    <t>doi: 10.3928/23258160-20170428-10</t>
  </si>
  <si>
    <t>doi: 10.3928/23258160-20170428-09</t>
  </si>
  <si>
    <t>doi: 10.3928/23258160-20170428-08</t>
  </si>
  <si>
    <t>doi: 10.3928/23258160-20170428-07</t>
  </si>
  <si>
    <t>doi: 10.3928/23258160-20170428-06</t>
  </si>
  <si>
    <t>doi: 10.3928/23258160-20170428-05</t>
  </si>
  <si>
    <t>doi: 10.3928/23258160-20170428-03</t>
  </si>
  <si>
    <t>doi: 10.1093/rheumatology/kex174</t>
  </si>
  <si>
    <t>doi: 10.1371/journal.pone.0177613</t>
  </si>
  <si>
    <t>doi: 10.1111/jnc.14070</t>
  </si>
  <si>
    <t>doi: 10.1038/eye.2017.77</t>
  </si>
  <si>
    <t>doi: 10.1038/eye.2017.75</t>
  </si>
  <si>
    <t>doi: 10.1097/INF.0000000000001641</t>
  </si>
  <si>
    <t>doi: 10.1097/MAO.0000000000001441</t>
  </si>
  <si>
    <t>doi: 10.1097/CJI.0000000000000172</t>
  </si>
  <si>
    <t>doi: 10.1080/02713683.2017.1297998</t>
  </si>
  <si>
    <t>doi: 10.1111/opo.12380</t>
  </si>
  <si>
    <t>doi: 10.1111/opo.12379</t>
  </si>
  <si>
    <t>doi: 10.5301/ejo.5000981</t>
  </si>
  <si>
    <t>doi: 10.2131/jts.42.291</t>
  </si>
  <si>
    <t>doi: 10.3174/ajnr.A5205</t>
  </si>
  <si>
    <t>doi: 10.3174/ajnr.A5207</t>
  </si>
  <si>
    <t>doi: 10.1136/bjophthalmol-2016-309870</t>
  </si>
  <si>
    <t>doi: 10.1136/bjophthalmol-2017-310186</t>
  </si>
  <si>
    <t>doi: 10.1136/bjophthalmol-2016-310042</t>
  </si>
  <si>
    <t>doi: 10.1074/jbc.M117.782326</t>
  </si>
  <si>
    <t>doi: 10.1083/jcb.201612030</t>
  </si>
  <si>
    <t>doi: 10.1016/j.ejvs.2017.04.007</t>
  </si>
  <si>
    <t>doi: 10.1016/j.ajem.2017.04.053</t>
  </si>
  <si>
    <t>doi: 10.1016/j.ophtha.2017.04.003</t>
  </si>
  <si>
    <t>doi: 10.1016/j.ophtha.2017.03.052</t>
  </si>
  <si>
    <t>doi: 10.1016/j.jneuroim.2017.04.001</t>
  </si>
  <si>
    <t>doi: 10.1016/j.nmd.2017.03.012</t>
  </si>
  <si>
    <t>doi: 10.1016/j.stemcr.2017.04.008</t>
  </si>
  <si>
    <t>doi: 10.1016/j.stemcr.2017.04.010</t>
  </si>
  <si>
    <t>doi: 10.1016/j.vetimm.2017.04.002</t>
  </si>
  <si>
    <t>doi: 10.1186/s13023-017-0641-1</t>
  </si>
  <si>
    <t>doi: 10.1002/ajh.24787</t>
  </si>
  <si>
    <t>doi: 10.1167/iovs.17-21845</t>
  </si>
  <si>
    <t>doi: 10.1167/iovs.16-21324</t>
  </si>
  <si>
    <t>doi: 10.1167/iovs.17-21587</t>
  </si>
  <si>
    <t>doi: 10.1167/iovs.17-21559</t>
  </si>
  <si>
    <t>doi: 10.1167/iovs.16-20211</t>
  </si>
  <si>
    <t>doi: 10.1167/iovs.16-20072</t>
  </si>
  <si>
    <t>doi: 10.1167/iovs.16-21321</t>
  </si>
  <si>
    <t>doi: 10.1080/02713683.2017.1297995</t>
  </si>
  <si>
    <t>doi: 10.1080/02713683.2017.1297997</t>
  </si>
  <si>
    <t>doi: 10.1080/02713683.2017.1297996</t>
  </si>
  <si>
    <t>doi: 10.1080/02713683.2017.1284242</t>
  </si>
  <si>
    <t>doi: 10.1080/02713683.2017.1297464</t>
  </si>
  <si>
    <t>doi: 10.1001/jamaophthalmol.2017.1109</t>
  </si>
  <si>
    <t>doi: 10.1001/jamaophthalmol.2017.1012</t>
  </si>
  <si>
    <t>doi: 10.1001/jamaophthalmol.2017.1076</t>
  </si>
  <si>
    <t>doi: 10.1001/jamaophthalmol.2017.1091</t>
  </si>
  <si>
    <t>doi: 10.1001/jamaophthalmol.2017.1082</t>
  </si>
  <si>
    <t>doi: 10.1111/ejn.13604</t>
  </si>
  <si>
    <t>doi: 10.1007/s00417-017-3673-2</t>
  </si>
  <si>
    <t>doi: 10.1007/s00417-017-3685-y</t>
  </si>
  <si>
    <t>doi: 10.1007/s00221-017-4978-4</t>
  </si>
  <si>
    <t>doi: 10.1001/jamaophthalmol.2017.0837</t>
  </si>
  <si>
    <t>doi: 10.1001/jama.2017.4568</t>
  </si>
  <si>
    <t>doi: 10.1167/iovs.16-20684</t>
  </si>
  <si>
    <t>doi: 10.1167/iovs.16-21263</t>
  </si>
  <si>
    <t>doi: 10.1167/iovs.17-21612</t>
  </si>
  <si>
    <t>doi: 10.1167/iovs.16-21035</t>
  </si>
  <si>
    <t>doi: 10.1167/iovs.16-21349</t>
  </si>
  <si>
    <t>doi: 10.1001/jamaophthalmol.2017.1141</t>
  </si>
  <si>
    <t>doi: 10.1038/cddis.2017.190</t>
  </si>
  <si>
    <t>doi: 10.1097/WNO.0000000000000514</t>
  </si>
  <si>
    <t>doi: 10.1155/2017/7261980</t>
  </si>
  <si>
    <t>doi: 10.1155/2017/2562759</t>
  </si>
  <si>
    <t>doi: 10.1038/eye.2017.53</t>
  </si>
  <si>
    <t>doi: 10.1128/JVI.02297-16</t>
  </si>
  <si>
    <t>doi: 10.1128/JVI.00578-17</t>
  </si>
  <si>
    <t>doi: 10.1136/bcr-2017-220024</t>
  </si>
  <si>
    <t>doi: 10.1136/bcr-2017-219315</t>
  </si>
  <si>
    <t>doi: 10.1136/bjophthalmol-2017-310232</t>
  </si>
  <si>
    <t>doi: 10.2500/ajra.2017.31.4425</t>
  </si>
  <si>
    <t>doi: 10.1186/s13014-017-0819-7</t>
  </si>
  <si>
    <t>doi: 10.1186/s12955-017-0677-x</t>
  </si>
  <si>
    <t>doi: 10.1523/JNEUROSCI.1647-16.2016</t>
  </si>
  <si>
    <t>doi: 10.1056/NEJMc1702199</t>
  </si>
  <si>
    <t>doi: 10.1371/journal.ppat.1006392</t>
  </si>
  <si>
    <t>doi: 10.1097/MD.0000000000006907</t>
  </si>
  <si>
    <t>doi: 10.1097/MD.0000000000006885</t>
  </si>
  <si>
    <t>doi: 10.1097/MD.0000000000006878</t>
  </si>
  <si>
    <t>doi: 10.1097/ICO.0000000000001230</t>
  </si>
  <si>
    <t>doi: 10.1097/ICO.0000000000001233</t>
  </si>
  <si>
    <t>doi: 10.1097/ICO.0000000000001238</t>
  </si>
  <si>
    <t>doi: 10.1097/ICO.0000000000001213</t>
  </si>
  <si>
    <t>doi: 10.1097/ICO.0000000000001232</t>
  </si>
  <si>
    <t>doi: 10.1111/cbdd.13018</t>
  </si>
  <si>
    <t>doi: 10.1017/cjn.2016.417</t>
  </si>
  <si>
    <t>doi: 10.1111/head.13113</t>
  </si>
  <si>
    <t>doi: 10.3892/mmr.2017.6529</t>
  </si>
  <si>
    <t>doi: 10.1136/bjophthalmol-2016-309838</t>
  </si>
  <si>
    <t>doi: 10.1136/bjophthalmol-2017-310181</t>
  </si>
  <si>
    <t>doi: 10.1074/jbc.M117.784025</t>
  </si>
  <si>
    <t>doi: 10.1136/bcr-2016-218257</t>
  </si>
  <si>
    <t>doi: 10.1016/j.mce.2017.05.009</t>
  </si>
  <si>
    <t>doi: 10.1016/j.mimet.2017.04.010</t>
  </si>
  <si>
    <t>doi: 10.1186/s12967-017-1183-y</t>
  </si>
  <si>
    <t>doi: 10.1186/s13023-017-0639-8</t>
  </si>
  <si>
    <t>doi: 10.2174/0929867324666170509120257</t>
  </si>
  <si>
    <t>doi: 10.1002/cpt.733</t>
  </si>
  <si>
    <t>doi: 10.1093/brain/awx101</t>
  </si>
  <si>
    <t>doi: 10.1371/journal.pone.0177337</t>
  </si>
  <si>
    <t>doi: 10.1371/journal.pone.0176549</t>
  </si>
  <si>
    <t>doi: 10.1371/journal.pone.0177238</t>
  </si>
  <si>
    <t>doi: 10.1371/journal.pone.0177224</t>
  </si>
  <si>
    <t>doi: 10.1097/ICO.0000000000001227</t>
  </si>
  <si>
    <t>doi: 10.1097/ICO.0000000000001226</t>
  </si>
  <si>
    <t>doi: 10.1097/IAE.0000000000001362</t>
  </si>
  <si>
    <t>doi: 10.1097/IJG.0000000000000686</t>
  </si>
  <si>
    <t>doi: 10.1097/IJG.0000000000000684</t>
  </si>
  <si>
    <t>doi: 10.1159/000473886</t>
  </si>
  <si>
    <t>doi: 10.1016/j.ccell.2017.04.002</t>
  </si>
  <si>
    <t>doi: 10.1038/gt.2017.31</t>
  </si>
  <si>
    <t>doi: 10.1080/03009742.2017.1282686</t>
  </si>
  <si>
    <t>doi: 10.1007/s12325-017-0548-1</t>
  </si>
  <si>
    <t>doi: 10.1155/2017/5845849</t>
  </si>
  <si>
    <t>doi: 10.1182/blood-2017-03-742304</t>
  </si>
  <si>
    <t>doi: 10.1016/j.actbio.2017.05.011</t>
  </si>
  <si>
    <t>doi: 10.1016/j.biocel.2017.05.004</t>
  </si>
  <si>
    <t>doi: 10.1016/j.jtbi.2017.05.006</t>
  </si>
  <si>
    <t>doi: 10.1016/j.ajo.2017.04.021</t>
  </si>
  <si>
    <t>doi: 10.1016/j.ajo.2017.04.024</t>
  </si>
  <si>
    <t>doi: 10.1016/j.ajo.2017.04.022</t>
  </si>
  <si>
    <t>doi: 10.1016/j.ajo.2017.04.019</t>
  </si>
  <si>
    <t>doi: 10.1016/j.pediatrneurol.2017.01.009</t>
  </si>
  <si>
    <t>doi: 10.1016/j.diagmicrobio.2017.04.008</t>
  </si>
  <si>
    <t>doi: 10.1016/j.ijporl.2017.04.016</t>
  </si>
  <si>
    <t>doi: 10.1016/j.ijporl.2017.04.013</t>
  </si>
  <si>
    <t>doi: 10.4140/TCP.n.2017.258</t>
  </si>
  <si>
    <t>doi: 10.1186/s12886-017-0458-7</t>
  </si>
  <si>
    <t>doi: 10.1186/s12881-017-0414-7</t>
  </si>
  <si>
    <t>doi: 10.1016/j.msec.2017.03.036</t>
  </si>
  <si>
    <t>doi: 10.1016/j.biopha.2017.04.106</t>
  </si>
  <si>
    <t>doi: 10.1093/hmg/ddx181</t>
  </si>
  <si>
    <t>doi: 10.1093/hmg/ddx180</t>
  </si>
  <si>
    <t>doi: 10.1093/hmg/ddx182</t>
  </si>
  <si>
    <t>doi: 10.1371/journal.pone.0177407</t>
  </si>
  <si>
    <t>doi: 10.1371/journal.pone.0176894</t>
  </si>
  <si>
    <t>doi: 10.1371/journal.pone.0176178</t>
  </si>
  <si>
    <t>doi: 10.1097/ICO.0000000000001212</t>
  </si>
  <si>
    <t>doi: 10.1097/ICO.0000000000001215</t>
  </si>
  <si>
    <t>doi: 10.1097/IOP.0000000000000920</t>
  </si>
  <si>
    <t>doi: 10.1016/j.joms.2016.09.046</t>
  </si>
  <si>
    <t>doi: 10.1080/09273972.2017.1318929</t>
  </si>
  <si>
    <t>doi: 10.1037/ser0000148</t>
  </si>
  <si>
    <t>doi: 10.1080/13816810.2017.1318926</t>
  </si>
  <si>
    <t>doi: 10.1111/aos.13405</t>
  </si>
  <si>
    <t>doi: 10.1002/ijc.30768</t>
  </si>
  <si>
    <t>doi: 10.1111/aos.13441</t>
  </si>
  <si>
    <t>doi: 10.1111/aos.13460</t>
  </si>
  <si>
    <t>doi: 10.1080/14656566.2017.1328498</t>
  </si>
  <si>
    <t>doi: 10.2471/BLT.16.177758</t>
  </si>
  <si>
    <t>doi: 10.1016/j.bcp.2017.05.001</t>
  </si>
  <si>
    <t>doi: 10.1016/j.ejon.2017.02.002</t>
  </si>
  <si>
    <t>doi: 10.1089/humc.2017.028</t>
  </si>
  <si>
    <t>doi: 10.1007/s12020-017-1306-5</t>
  </si>
  <si>
    <t>doi: 10.1136/bjophthalmol-2016-309818</t>
  </si>
  <si>
    <t>doi: 10.1136/bjophthalmol-2016-309565</t>
  </si>
  <si>
    <t>doi: 10.1136/bjophthalmol-2017-310276</t>
  </si>
  <si>
    <t>doi: 10.1136/bcr-2016-218558</t>
  </si>
  <si>
    <t>doi: 10.1016/j.clim.2017.05.002</t>
  </si>
  <si>
    <t>doi: 10.1016/j.clim.2017.05.001</t>
  </si>
  <si>
    <t>doi: 10.1016/j.bbamem.2017.05.001</t>
  </si>
  <si>
    <t>doi: 10.1016/j.anai.2017.03.004</t>
  </si>
  <si>
    <t>doi: 10.1016/j.jns.2017.03.051</t>
  </si>
  <si>
    <t>doi: 10.1016/j.jns.2017.03.032</t>
  </si>
  <si>
    <t>doi: 10.1001/jama.2017.5103</t>
  </si>
  <si>
    <t>doi: 10.1111/ene.13315</t>
  </si>
  <si>
    <t>doi: 10.1124/jpet.117.240721</t>
  </si>
  <si>
    <t>doi: 10.1136/bcr-2017-220007</t>
  </si>
  <si>
    <t>doi: 10.1016/j.clim.2017.04.017</t>
  </si>
  <si>
    <t>doi: 10.1016/j.clim.2017.04.018</t>
  </si>
  <si>
    <t>doi: 10.1186/s12863-017-0504-8</t>
  </si>
  <si>
    <t>doi: 10.1167/17.5.3</t>
  </si>
  <si>
    <t>doi: 10.1097/IOP.0000000000000521</t>
  </si>
  <si>
    <t>doi: 10.1097/ICO.0000000000001185</t>
  </si>
  <si>
    <t>doi: 10.1097/ICO.0000000000001197</t>
  </si>
  <si>
    <t>doi: 10.1097/ICO.0000000000001209</t>
  </si>
  <si>
    <t>doi: 10.1016/j.stem.2017.04.007</t>
  </si>
  <si>
    <t>doi: 10.1093/hmg/ddx149</t>
  </si>
  <si>
    <t>doi: 10.1167/iovs.16-21210</t>
  </si>
  <si>
    <t>doi: 10.1167/iovs.16-21287</t>
  </si>
  <si>
    <t>doi: 10.1167/iovs.17-21778</t>
  </si>
  <si>
    <t>doi: 10.1167/iovs.17-21987</t>
  </si>
  <si>
    <t>doi: 10.1167/iovs.17-21709</t>
  </si>
  <si>
    <t>doi: 10.1038/eye.2017.67</t>
  </si>
  <si>
    <t>doi: 10.3390/ijms18050978</t>
  </si>
  <si>
    <t>doi: 10.1109/TMI.2017.2700213</t>
  </si>
  <si>
    <t>doi: 10.1007/s00417-017-3677-y</t>
  </si>
  <si>
    <t>doi: 10.1007/s00417-017-3684-z</t>
  </si>
  <si>
    <t>doi: 10.1007/s00592-017-0996-8</t>
  </si>
  <si>
    <t>doi: 10.1155/2017/1703810</t>
  </si>
  <si>
    <t>doi: 10.2967/jnmt.117.192849</t>
  </si>
  <si>
    <t>doi: 10.1136/bcr-2016-218843</t>
  </si>
  <si>
    <t>doi: 10.1136/bcr-2016-218364</t>
  </si>
  <si>
    <t>doi: 10.1136/bcr-2016-219019</t>
  </si>
  <si>
    <t>doi: 10.1136/bcr-2016-218273</t>
  </si>
  <si>
    <t>doi: 10.1016/j.jad.2017.04.055</t>
  </si>
  <si>
    <t>doi: 10.1016/j.neuron.2017.04.022</t>
  </si>
  <si>
    <t>doi: 10.1111/ceo.12974</t>
  </si>
  <si>
    <t>doi: 10.1093/femspd/ftx050</t>
  </si>
  <si>
    <t>doi: 10.1001/jamaophthalmol.2017.0988</t>
  </si>
  <si>
    <t>doi: 10.1210/jc.2016-4015</t>
  </si>
  <si>
    <t>doi: 10.1167/iovs.17-22128</t>
  </si>
  <si>
    <t>doi: 10.1001/jamafacial.2017.0172</t>
  </si>
  <si>
    <t>doi: 10.1001/jamaophthalmol.2017.1021</t>
  </si>
  <si>
    <t>doi: 10.1001/jamaophthalmol.2017.1009</t>
  </si>
  <si>
    <t>doi: 10.1167/iovs.16-20797</t>
  </si>
  <si>
    <t>doi: 10.1167/iovs.16-21015</t>
  </si>
  <si>
    <t>doi: 10.1371/journal.pone.0176064</t>
  </si>
  <si>
    <t>doi: 10.1371/journal.pone.0176516</t>
  </si>
  <si>
    <t>doi: 10.1371/journal.pone.0176380</t>
  </si>
  <si>
    <t>doi: 10.1097/IOP.0000000000000924</t>
  </si>
  <si>
    <t>doi: 10.1097/IOP.0000000000000923</t>
  </si>
  <si>
    <t>doi: 10.1097/MD.0000000000006805</t>
  </si>
  <si>
    <t>doi: 10.1097/NRL.0000000000000122</t>
  </si>
  <si>
    <t>doi: 10.1097/NRL.0000000000000117</t>
  </si>
  <si>
    <t>doi: 10.1097/NRL.0000000000000115</t>
  </si>
  <si>
    <t>doi: 10.1097/NRL.0000000000000113</t>
  </si>
  <si>
    <t>doi: 10.1097/OPX.0000000000001076</t>
  </si>
  <si>
    <t>doi: 10.1038/nprot.2017.032</t>
  </si>
  <si>
    <t>doi: 10.4149/BLL_2017_040</t>
  </si>
  <si>
    <t>doi: 10.1021/acs.molpharmaceut.7b00128</t>
  </si>
  <si>
    <t>doi: 10.1631/jzus.B1600156</t>
  </si>
  <si>
    <t>doi: 10.3341/kjo.2015.0158</t>
  </si>
  <si>
    <t>doi: 10.3341/kjo.2016.0007</t>
  </si>
  <si>
    <t>doi: 10.3341/kjo.2015.0161</t>
  </si>
  <si>
    <t>doi: 10.3341/kjo.2016.0026</t>
  </si>
  <si>
    <t>doi: 10.1055/s-0043-100230</t>
  </si>
  <si>
    <t>doi: 10.1055/s-0043-104429</t>
  </si>
  <si>
    <t>doi: 10.1055/s-0043-104419</t>
  </si>
  <si>
    <t>doi: 10.1055/s-0043-104430</t>
  </si>
  <si>
    <t>doi: 10.1007/s00417-017-3655-4</t>
  </si>
  <si>
    <t>doi: 10.1167/iovs.17-21532</t>
  </si>
  <si>
    <t>doi: 10.1038/545119a</t>
  </si>
  <si>
    <t>doi: 10.2337/db16-1296</t>
  </si>
  <si>
    <t>doi: 10.3945/ajcn.116.143453</t>
  </si>
  <si>
    <t>doi: 10.1186/s13256-017-1288-1</t>
  </si>
  <si>
    <t>doi: 10.1097/SCS.0000000000003473</t>
  </si>
  <si>
    <t>doi: 10.1097/SCS.0000000000003367</t>
  </si>
  <si>
    <t>doi: 10.1097/SCS.0000000000003471</t>
  </si>
  <si>
    <t>doi: 10.1097/SCS.0000000000003430</t>
  </si>
  <si>
    <t>doi: 10.1159/000471883</t>
  </si>
  <si>
    <t>doi: 10.1056/NEJMoa1614949</t>
  </si>
  <si>
    <t>doi: 10.18632/oncotarget.17078</t>
  </si>
  <si>
    <t>doi: 10.5505/tjtes.2016.92145</t>
  </si>
  <si>
    <t>doi: 10.1371/journal.pone.0176100</t>
  </si>
  <si>
    <t>doi: 10.3390/nu9050453</t>
  </si>
  <si>
    <t>doi: 10.1177/1479164117694463</t>
  </si>
  <si>
    <t>doi: 10.1007/s13246-017-0551-5</t>
  </si>
  <si>
    <t>doi: 10.1007/s10384-017-0518-9</t>
  </si>
  <si>
    <t>doi: 10.1084/jem.20161645</t>
  </si>
  <si>
    <t>doi: 10.1136/archdischild-2016-310532</t>
  </si>
  <si>
    <t>doi: 10.1016/j.preteyeres.2017.04.005</t>
  </si>
  <si>
    <t>doi: 10.1016/j.preteyeres.2017.04.004</t>
  </si>
  <si>
    <t>doi: 10.1016/j.clae.2017.04.004</t>
  </si>
  <si>
    <t>doi: 10.1016/j.crad.2017.03.026</t>
  </si>
  <si>
    <t>doi: 10.1186/s12913-017-2267-3</t>
  </si>
  <si>
    <t>doi: 10.1111/dmcn.13458</t>
  </si>
  <si>
    <t>doi: 10.1097/ICO.0000000000001224</t>
  </si>
  <si>
    <t>doi: 10.1159/000464259</t>
  </si>
  <si>
    <t>doi: 10.1159/000468990</t>
  </si>
  <si>
    <t>doi: 10.1080/21645515.2017.1310788</t>
  </si>
  <si>
    <t>doi: 10.1080/09273972.2017.1318153</t>
  </si>
  <si>
    <t>doi: 10.1080/09273972.2017.1317821</t>
  </si>
  <si>
    <t>doi: 10.1080/09273972.2017.1317820</t>
  </si>
  <si>
    <t>doi: 10.1080/09273972.2017.1318152</t>
  </si>
  <si>
    <t>doi: 10.1080/09273972.2017.1318151</t>
  </si>
  <si>
    <t>doi: 10.1007/s00417-017-3627-8</t>
  </si>
  <si>
    <t>doi: 10.1007/s00417-017-3679-9</t>
  </si>
  <si>
    <t>doi: 10.1016/j.exer.2017.04.010</t>
  </si>
  <si>
    <t>doi: 10.1016/j.ophtha.2017.03.048</t>
  </si>
  <si>
    <t>doi: 10.1016/j.ophtha.2017.03.053</t>
  </si>
  <si>
    <t>doi: 10.1016/j.ophtha.2017.03.051</t>
  </si>
  <si>
    <t>doi: 10.1016/j.ophtha.2017.03.044</t>
  </si>
  <si>
    <t>doi: 10.18632/oncotarget.15916</t>
  </si>
  <si>
    <t>doi: 10.1167/iovs.17-21608</t>
  </si>
  <si>
    <t>doi: 10.1167/iovs.16-19133</t>
  </si>
  <si>
    <t>doi: 10.1167/iovs.16-20712</t>
  </si>
  <si>
    <t>doi: 10.1167/iovs.16-20658</t>
  </si>
  <si>
    <t>doi: 10.1167/iovs.17-21520</t>
  </si>
  <si>
    <t>doi: 10.1167/iovs.16-21008</t>
  </si>
  <si>
    <t>doi: 10.1093/brain/awx095</t>
  </si>
  <si>
    <t>doi: 10.1093/hmg/ddx168</t>
  </si>
  <si>
    <t>doi: 10.1371/journal.pone.0176175</t>
  </si>
  <si>
    <t>doi: 10.1097/WNO.0000000000000524</t>
  </si>
  <si>
    <t>doi: 10.1097/WNO.0000000000000511</t>
  </si>
  <si>
    <t>doi: 10.1080/01676830.2017.1310257</t>
  </si>
  <si>
    <t>doi: 10.3348/kjr.2017.18.3.543</t>
  </si>
  <si>
    <t>doi: 10.2147/DDDT.S131582</t>
  </si>
  <si>
    <t>doi: 10.2169/internalmedicine.56.7824</t>
  </si>
  <si>
    <t>doi: 10.1016/j.jacl.2017.03.007</t>
  </si>
  <si>
    <t>doi: 10.1016/j.preteyeres.2017.04.003</t>
  </si>
  <si>
    <t>doi: 10.1016/j.ophtha.2017.03.019</t>
  </si>
  <si>
    <t>doi: 10.1016/j.ophtha.2017.03.036</t>
  </si>
  <si>
    <t>doi: 10.1016/j.jpeds.2017.03.052</t>
  </si>
  <si>
    <t>doi: 10.1016/j.transproceed.2017.02.018</t>
  </si>
  <si>
    <t>doi: 10.1016/j.jcjo.2016.10.014</t>
  </si>
  <si>
    <t>doi: 10.1016/j.jcjo.2016.09.005</t>
  </si>
  <si>
    <t>doi: 10.1016/j.jcjo.2016.09.002</t>
  </si>
  <si>
    <t>doi: 10.1016/j.jcjo.2016.09.016</t>
  </si>
  <si>
    <t>doi: 10.1016/j.jcjo.2016.09.013</t>
  </si>
  <si>
    <t>doi: 10.1016/j.jcjo.2016.10.010</t>
  </si>
  <si>
    <t>doi: 10.1016/j.jcjo.2016.09.012</t>
  </si>
  <si>
    <t>doi: 10.1016/j.jcjo.2016.08.020</t>
  </si>
  <si>
    <t>doi: 10.1016/j.jcjo.2016.10.008</t>
  </si>
  <si>
    <t>doi: 10.1016/j.jcjo.2016.08.008</t>
  </si>
  <si>
    <t>doi: 10.1016/j.jcjo.2016.09.003</t>
  </si>
  <si>
    <t>doi: 10.1016/j.jcjo.2016.09.009</t>
  </si>
  <si>
    <t>doi: 10.1016/j.jcjo.2016.10.004</t>
  </si>
  <si>
    <t>doi: 10.1016/j.jcjo.2016.09.008</t>
  </si>
  <si>
    <t>doi: 10.1016/j.jcjo.2016.08.021</t>
  </si>
  <si>
    <t>doi: 10.1016/j.jcjo.2016.08.016</t>
  </si>
  <si>
    <t>doi: 10.1016/j.jcjo.2016.08.010</t>
  </si>
  <si>
    <t>doi: 10.1016/j.jcjo.2016.08.007</t>
  </si>
  <si>
    <t>doi: 10.1016/j.jcjo.2016.10.005</t>
  </si>
  <si>
    <t>doi: 10.1016/j.jcjo.2016.10.007</t>
  </si>
  <si>
    <t>doi: 10.1016/j.jcjo.2016.08.019</t>
  </si>
  <si>
    <t>doi: 10.1016/j.jcjo.2016.11.002</t>
  </si>
  <si>
    <t>doi: 10.1016/j.jcjo.2016.11.001</t>
  </si>
  <si>
    <t>doi: 10.1016/j.jcjo.2016.08.015</t>
  </si>
  <si>
    <t>doi: 10.1007/s00417-017-3675-0</t>
  </si>
  <si>
    <t>doi: 10.1007/s00417-017-3676-z</t>
  </si>
  <si>
    <t>doi: 10.18632/oncotarget.17052</t>
  </si>
  <si>
    <t>doi: 10.1016/j.jid.2017.03.037</t>
  </si>
  <si>
    <t>doi: 10.1016/j.ajo.2017.04.014</t>
  </si>
  <si>
    <t>doi: 10.1016/j.exer.2017.03.014</t>
  </si>
  <si>
    <t>doi: 10.1016/j.ophtha.2017.03.042</t>
  </si>
  <si>
    <t>doi: 10.1016/j.ophtha.2017.03.043</t>
  </si>
  <si>
    <t>doi: 10.1016/j.ophtha.2017.03.047</t>
  </si>
  <si>
    <t>doi: 10.18632/aging.101231</t>
  </si>
  <si>
    <t>doi: 10.1007/s12325-017-0535-6</t>
  </si>
  <si>
    <t>doi: 10.1136/bcr-2016-218560</t>
  </si>
  <si>
    <t>doi: 10.1016/j.canlet.2017.04.028</t>
  </si>
  <si>
    <t>doi: 10.1016/j.ajo.2017.04.009</t>
  </si>
  <si>
    <t>doi: 10.1016/j.jmb.2017.04.014</t>
  </si>
  <si>
    <t>doi: 10.1016/j.ijrobp.2017.02.212</t>
  </si>
  <si>
    <t>doi: 10.1186/s12886-017-0453-z</t>
  </si>
  <si>
    <t>doi: 10.1093/hmg/ddx163</t>
  </si>
  <si>
    <t>doi: 10.1167/iovs.16-21322</t>
  </si>
  <si>
    <t>doi: 10.1371/journal.pone.0175966</t>
  </si>
  <si>
    <t>doi: 10.1080/13816810.2017.1313993</t>
  </si>
  <si>
    <t>doi: 10.1080/13816810.2017.1313995</t>
  </si>
  <si>
    <t>doi: 10.1080/01676830.2017.1314510</t>
  </si>
  <si>
    <t>doi: 10.1080/13816810.2017.1313994</t>
  </si>
  <si>
    <t>doi: 10.3928/01913913-20170201-04</t>
  </si>
  <si>
    <t>doi: 10.3928/01913913-20170201-08</t>
  </si>
  <si>
    <t>doi: 10.3928/01913913-20170201-05</t>
  </si>
  <si>
    <t>doi: 10.3928/01913913-20170201-07</t>
  </si>
  <si>
    <t>doi: 10.1038/eye.2017.55</t>
  </si>
  <si>
    <t>doi: 10.1038/eye.2017.64</t>
  </si>
  <si>
    <t>doi: 10.1038/eye.2017.66</t>
  </si>
  <si>
    <t>doi: 10.1038/eye.2017.69</t>
  </si>
  <si>
    <t>doi: 10.1038/eye.2017.71</t>
  </si>
  <si>
    <t>doi: 10.1038/eye.2017.70</t>
  </si>
  <si>
    <t>doi: 10.1038/eye.2017.73</t>
  </si>
  <si>
    <t>doi: 10.3390/ijms18050907</t>
  </si>
  <si>
    <t>doi: 10.1097/IAE.0000000000001683</t>
  </si>
  <si>
    <t>doi: 10.1097/OPX.0000000000001077</t>
  </si>
  <si>
    <t>doi: 10.2500/ajra.2017.31.4421</t>
  </si>
  <si>
    <t>doi: 10.1007/s10633-017-9590-1</t>
  </si>
  <si>
    <t>doi: 10.1007/s10633-017-9588-8</t>
  </si>
  <si>
    <t>doi: 10.1007/s00270-017-1630-4</t>
  </si>
  <si>
    <t>doi: 10.1007/s00417-017-3653-6</t>
  </si>
  <si>
    <t>doi: 10.1007/s00417-017-3644-7</t>
  </si>
  <si>
    <t>doi: 10.11604/pamj.2017.26.57.9021</t>
  </si>
  <si>
    <t>doi: 10.1136/bjophthalmol-2016-310069</t>
  </si>
  <si>
    <t>doi: 10.1136/bjophthalmol-2016-309142</t>
  </si>
  <si>
    <t>doi: 10.1136/bjophthalmol-2016-309863</t>
  </si>
  <si>
    <t>doi: 10.1136/bjophthalmol-2016-309888</t>
  </si>
  <si>
    <t>doi: 10.1136/bjophthalmol-2016-310105</t>
  </si>
  <si>
    <t>doi: 10.1136/bmj.j1856</t>
  </si>
  <si>
    <t>doi: 10.1016/j.neuroscience.2017.04.021</t>
  </si>
  <si>
    <t>doi: 10.1016/j.preteyeres.2017.04.002</t>
  </si>
  <si>
    <t>doi: 10.1016/j.visres.2017.04.006</t>
  </si>
  <si>
    <t>doi: 10.1016/j.ajo.2017.04.010</t>
  </si>
  <si>
    <t>doi: 10.1016/j.ultrasmedbio.2017.03.008</t>
  </si>
  <si>
    <t>doi: 10.1016/j.sleep.2016.11.026</t>
  </si>
  <si>
    <t>doi: 10.1186/s12938-017-0339-6</t>
  </si>
  <si>
    <t>doi: 10.1186/s13023-017-0638-9</t>
  </si>
  <si>
    <t>doi: 10.1186/s12886-017-0451-1</t>
  </si>
  <si>
    <t>doi: 10.1186/s12886-017-0455-x</t>
  </si>
  <si>
    <t>doi: 10.1111/aos.13393</t>
  </si>
  <si>
    <t>doi: 10.1093/brain/awx088</t>
  </si>
  <si>
    <t>doi: 10.1159/000464446</t>
  </si>
  <si>
    <t>doi: 10.1111/jns.12216</t>
  </si>
  <si>
    <t>doi: 10.1167/iovs.15-16555</t>
  </si>
  <si>
    <t>doi: 10.1167/iovs.16-21002</t>
  </si>
  <si>
    <t>doi: 10.1001/jamaophthalmol.2017.0830</t>
  </si>
  <si>
    <t>doi: 10.1001/jamaophthalmol.2017.1055</t>
  </si>
  <si>
    <t>doi: 10.1001/jamaophthalmol.2017.0729</t>
  </si>
  <si>
    <t>doi: 10.1001/jamaophthalmol.2017.0821</t>
  </si>
  <si>
    <t>doi: 10.1001/jamaophthalmol.2017.0738</t>
  </si>
  <si>
    <t>doi: 10.1371/journal.pone.0176386</t>
  </si>
  <si>
    <t>doi: 10.1371/journal.pone.0176639</t>
  </si>
  <si>
    <t>doi: 10.1371/journal.pone.0175921</t>
  </si>
  <si>
    <t>doi: 10.1097/IJG.0000000000000645</t>
  </si>
  <si>
    <t>doi: 10.1097/RCT.0000000000000598</t>
  </si>
  <si>
    <t>doi: 10.1097/01.NAJ.0000516261.55850.a4</t>
  </si>
  <si>
    <t>doi: 10.1097/IJG.0000000000000683</t>
  </si>
  <si>
    <t>doi: 10.1097/IJG.0000000000000682</t>
  </si>
  <si>
    <t>doi: 10.1089/jop.2016.0139</t>
  </si>
  <si>
    <t>doi: 10.1089/jop.2016.0165</t>
  </si>
  <si>
    <t>doi: 10.3892/mmr.2017.6293</t>
  </si>
  <si>
    <t>doi: 10.1007/s10384-017-0515-z</t>
  </si>
  <si>
    <t>doi: 10.1007/s10384-017-0517-x</t>
  </si>
  <si>
    <t>doi: 10.1007/s00417-017-3674-1</t>
  </si>
  <si>
    <t>doi: 10.1126/scitranslmed.aan2783</t>
  </si>
  <si>
    <t>doi: 10.1074/jbc.M117.789180</t>
  </si>
  <si>
    <t>doi: 10.1136/jmedgenet-2017-104540</t>
  </si>
  <si>
    <t>doi: 10.1136/bcr-2016-216124</t>
  </si>
  <si>
    <t>doi: 10.1186/s12933-017-0534-6</t>
  </si>
  <si>
    <t>doi: 10.1186/s12974-017-0868-8</t>
  </si>
  <si>
    <t>doi: 10.1186/s12886-017-0450-2</t>
  </si>
  <si>
    <t>doi: 10.1186/s12886-017-0457-8</t>
  </si>
  <si>
    <t>doi: 10.1186/s12886-017-0456-9</t>
  </si>
  <si>
    <t>doi: 10.1186/s12886-017-0443-1</t>
  </si>
  <si>
    <t>doi: 10.1159/000464135</t>
  </si>
  <si>
    <t>doi: 10.1159/000470857</t>
  </si>
  <si>
    <t>doi: 10.1016/j.bpj.2017.03.012</t>
  </si>
  <si>
    <t>doi: 10.1016/j.ajo.2017.04.011</t>
  </si>
  <si>
    <t>doi: 10.1056/NEJMicm1613657</t>
  </si>
  <si>
    <t>doi: 10.1056/NEJMoa1614160</t>
  </si>
  <si>
    <t>doi: 10.1371/journal.pone.0176534</t>
  </si>
  <si>
    <t>doi: 10.1097/MD.0000000000006782</t>
  </si>
  <si>
    <t>doi: 10.1097/MD.0000000000006729</t>
  </si>
  <si>
    <t>doi: 10.1097/MD.0000000000006715</t>
  </si>
  <si>
    <t>doi: 10.1097/ICU.0000000000000384</t>
  </si>
  <si>
    <t>doi: 10.1097/ICU.0000000000000381</t>
  </si>
  <si>
    <t>doi: 10.1097/ICO.0000000000001206</t>
  </si>
  <si>
    <t>doi: 10.1097/ICO.0000000000001195</t>
  </si>
  <si>
    <t>doi: 10.1097/WNO.0000000000000503</t>
  </si>
  <si>
    <t>doi: 10.1089/jop.2016.0178</t>
  </si>
  <si>
    <t>doi: 10.1111/aos.13397</t>
  </si>
  <si>
    <t>doi: 10.1111/aos.13445</t>
  </si>
  <si>
    <t>doi: 10.1111/aos.13452</t>
  </si>
  <si>
    <t>doi: 10.1111/aos.13449</t>
  </si>
  <si>
    <t>doi: 10.1111/aos.13447</t>
  </si>
  <si>
    <t>doi: 10.1007/s10384-017-0516-y</t>
  </si>
  <si>
    <t>doi: 10.1167/iovs.16-20903</t>
  </si>
  <si>
    <t>doi: 10.1167/iovs.16-20621</t>
  </si>
  <si>
    <t>doi: 10.1093/hmg/ddx143</t>
  </si>
  <si>
    <t>doi: 10.1159/000458496</t>
  </si>
  <si>
    <t>doi: 10.1159/000458495</t>
  </si>
  <si>
    <t>doi: 10.1159/000458494</t>
  </si>
  <si>
    <t>doi: 10.1159/000458493</t>
  </si>
  <si>
    <t>doi: 10.1159/000458492</t>
  </si>
  <si>
    <t>doi: 10.1159/000458491</t>
  </si>
  <si>
    <t>doi: 10.1159/000458490</t>
  </si>
  <si>
    <t>doi: 10.1159/000458489</t>
  </si>
  <si>
    <t>doi: 10.1159/000458488</t>
  </si>
  <si>
    <t>doi: 10.1159/000458487</t>
  </si>
  <si>
    <t>doi: 10.1159/000458486</t>
  </si>
  <si>
    <t>doi: 10.1159/000458485</t>
  </si>
  <si>
    <t>doi: 10.1159/000458484</t>
  </si>
  <si>
    <t>doi: 10.1159/000458483</t>
  </si>
  <si>
    <t>doi: 10.1159/000458482</t>
  </si>
  <si>
    <t>doi: 10.1538/expanim.17-0012</t>
  </si>
  <si>
    <t>doi: 10.1194/jlr.M074088</t>
  </si>
  <si>
    <t>doi: 10.1016/j.exer.2017.04.007</t>
  </si>
  <si>
    <t>doi: 10.1016/j.ejpn.2017.04.004</t>
  </si>
  <si>
    <t>doi: 10.1371/journal.pone.0175900</t>
  </si>
  <si>
    <t>doi: 10.1371/journal.pone.0176153</t>
  </si>
  <si>
    <t>doi: 10.1371/journal.pone.0175522</t>
  </si>
  <si>
    <t>doi: 10.1097/ICU.0000000000000388</t>
  </si>
  <si>
    <t>doi: 10.1080/09286586.2017.1279337</t>
  </si>
  <si>
    <t>doi: 10.1080/02713683.2017.1293114</t>
  </si>
  <si>
    <t>doi: 10.1080/02713683.2017.1297462</t>
  </si>
  <si>
    <t>doi: 10.1080/02713683.2017.1285943</t>
  </si>
  <si>
    <t>doi: 10.1089/jop.2016.0121</t>
  </si>
  <si>
    <t>doi: 10.1080/01676830.2017.1310255</t>
  </si>
  <si>
    <t>doi: 10.1080/02713683.2017.1297460</t>
  </si>
  <si>
    <t>doi: 10.1089/jop.2016.0123</t>
  </si>
  <si>
    <t>doi: 10.1080/02713683.2017.1293113</t>
  </si>
  <si>
    <t>doi: 10.1080/02713683.2017.1297461</t>
  </si>
  <si>
    <t>doi: 10.1002/cncr.30736</t>
  </si>
  <si>
    <t>doi: 10.1002/mus.25669</t>
  </si>
  <si>
    <t>doi: 10.1111/aos.13415</t>
  </si>
  <si>
    <t>doi: 10.3892/mmr.2017.6491</t>
  </si>
  <si>
    <t>doi: 10.11152/mu-996</t>
  </si>
  <si>
    <t>doi: 10.4103/ijo.IJO_634_16</t>
  </si>
  <si>
    <t>doi: 10.4103/ijo.IJO_436_15</t>
  </si>
  <si>
    <t>doi: 10.4103/ijo.IJO_151_17</t>
  </si>
  <si>
    <t>doi: 10.4103/ijo.IJO_236_17</t>
  </si>
  <si>
    <t>doi: 10.4103/ijo.IJO_939_16</t>
  </si>
  <si>
    <t>doi: 10.4103/ijo.IJO_340_16</t>
  </si>
  <si>
    <t>doi: 10.4103/ijo.IJO_743_16</t>
  </si>
  <si>
    <t>doi: 10.4103/ijo.IJO_483_16</t>
  </si>
  <si>
    <t>doi: 10.4103/ijo.IJO_545_16</t>
  </si>
  <si>
    <t>doi: 10.4103/ijo.IJO_880_16</t>
  </si>
  <si>
    <t>doi: 10.4103/ijo.IJO_860_16</t>
  </si>
  <si>
    <t>doi: 10.4103/ijo.IJO_874_16</t>
  </si>
  <si>
    <t>doi: 10.4103/ijo.IJO_866_16</t>
  </si>
  <si>
    <t>doi: 10.4103/ijo.IJO_867_16</t>
  </si>
  <si>
    <t>doi: 10.4103/ijo.IJO_1026_15</t>
  </si>
  <si>
    <t>doi: 10.1111/opo.12382</t>
  </si>
  <si>
    <t>doi: 10.1111/opo.12384</t>
  </si>
  <si>
    <t>doi: 10.1111/opo.12378</t>
  </si>
  <si>
    <t>doi: 10.1111/cei.12980</t>
  </si>
  <si>
    <t>doi: 10.1111/dmcn.13429</t>
  </si>
  <si>
    <t>doi: 10.1007/s00417-017-3662-5</t>
  </si>
  <si>
    <t>doi: 10.1503/cmaj.160569</t>
  </si>
  <si>
    <t>doi: 10.1136/bcr-2017-219568</t>
  </si>
  <si>
    <t>doi: 10.1016/j.survophthal.2017.04.003</t>
  </si>
  <si>
    <t>doi: 10.1016/j.survophthal.2017.04.004</t>
  </si>
  <si>
    <t>doi: 10.1016/j.ophtha.2017.03.034</t>
  </si>
  <si>
    <t>doi: 10.1016/j.ophtha.2017.03.016</t>
  </si>
  <si>
    <t>doi: 10.1186/s13028-017-0291-2</t>
  </si>
  <si>
    <t>doi: 10.1186/s13024-017-0175-y</t>
  </si>
  <si>
    <t>doi: 10.1186/s12886-017-0448-9</t>
  </si>
  <si>
    <t>doi: 10.1186/s12886-017-0447-x</t>
  </si>
  <si>
    <t>doi: 10.1186/s12886-017-0444-0</t>
  </si>
  <si>
    <t>doi: 10.1186/s12886-017-0445-z</t>
  </si>
  <si>
    <t>doi: 10.1186/s12886-017-0446-y</t>
  </si>
  <si>
    <t>doi: 10.1364/OE.25.008937</t>
  </si>
  <si>
    <t>doi: 10.1167/iovs.16-20541</t>
  </si>
  <si>
    <t>doi: 10.1167/iovs.16-21162</t>
  </si>
  <si>
    <t>doi: 10.1167/iovs.17-21525</t>
  </si>
  <si>
    <t>doi: 10.1167/iovs.16-21237</t>
  </si>
  <si>
    <t>doi: 10.1001/jamaneurol.2017.0055</t>
  </si>
  <si>
    <t>doi: 10.1371/journal.pone.0176404</t>
  </si>
  <si>
    <t>doi: 10.1371/journal.pone.0176087</t>
  </si>
  <si>
    <t>doi: 10.1097/MPH.0000000000000830</t>
  </si>
  <si>
    <t>doi: 10.1097/ICO.0000000000001220</t>
  </si>
  <si>
    <t>doi: 10.1097/ICO.0000000000001214</t>
  </si>
  <si>
    <t>doi: 10.1097/ICO.0000000000001186</t>
  </si>
  <si>
    <t>doi: 10.1097/SCS.0000000000003597</t>
  </si>
  <si>
    <t>doi: 10.1089/jop.2016.0186</t>
  </si>
  <si>
    <t>doi: 10.1089/jop.2016.0133</t>
  </si>
  <si>
    <t>doi: 10.4158/EP161523.OR</t>
  </si>
  <si>
    <t>doi: 10.22608/APO.2016186</t>
  </si>
  <si>
    <t>doi: 10.1002/pbc.26543</t>
  </si>
  <si>
    <t>doi: 10.1080/03007995.2017.1322570</t>
  </si>
  <si>
    <t>doi: 10.1111/cxo.12535</t>
  </si>
  <si>
    <t>doi: 10.1111/cxo.12540</t>
  </si>
  <si>
    <t>doi: 10.1002/jcp.25971</t>
  </si>
  <si>
    <t>doi: 10.5811/westjem.2016.12.31798</t>
  </si>
  <si>
    <t>doi: 10.2147/CIA.S128618</t>
  </si>
  <si>
    <t>doi: 10.2147/DDDT.S130297</t>
  </si>
  <si>
    <t>doi: 10.1016/j.ajo.2017.04.006</t>
  </si>
  <si>
    <t>doi: 10.1016/j.wneu.2017.04.047</t>
  </si>
  <si>
    <t>doi: 10.1016/j.anai.2017.03.008</t>
  </si>
  <si>
    <t>doi: 10.1016/j.ophtha.2017.03.033</t>
  </si>
  <si>
    <t>doi: 10.1016/j.ophtha.2017.03.039</t>
  </si>
  <si>
    <t>doi: 10.1016/j.ophtha.2017.03.041</t>
  </si>
  <si>
    <t>doi: 10.1016/j.jad.2017.04.014</t>
  </si>
  <si>
    <t>doi: 10.1016/j.diabres.2017.03.027</t>
  </si>
  <si>
    <t>doi: 10.1038/s41533-017-0026-x</t>
  </si>
  <si>
    <t>doi: 10.1136/bcr-2016-218224</t>
  </si>
  <si>
    <t>doi: 10.1136/bcr-2017-219859</t>
  </si>
  <si>
    <t>doi: 10.1136/bcr-2016-218645</t>
  </si>
  <si>
    <t>doi: 10.1136/bjophthalmol-2016-309841</t>
  </si>
  <si>
    <t>doi: 10.1136/bjophthalmol-2016-310047</t>
  </si>
  <si>
    <t>doi: 10.1136/bjophthalmol-2017-310294</t>
  </si>
  <si>
    <t>doi: 10.1136/bjophthalmol-2017-310180</t>
  </si>
  <si>
    <t>doi: 10.1136/bjophthalmol-2016-309881</t>
  </si>
  <si>
    <t>doi: 10.1136/bjophthalmol-2017-310242</t>
  </si>
  <si>
    <t>doi: 10.1016/j.cbi.2017.04.013</t>
  </si>
  <si>
    <t>doi: 10.1016/j.jns.2017.02.065</t>
  </si>
  <si>
    <t>doi: 10.1016/j.jns.2017.02.002</t>
  </si>
  <si>
    <t>doi: 10.1016/j.jns.2017.02.057</t>
  </si>
  <si>
    <t>doi: 10.1016/j.jns.2017.03.025</t>
  </si>
  <si>
    <t>doi: 10.1186/s12886-017-0442-2</t>
  </si>
  <si>
    <t>doi: 10.1167/iovs.17-21871</t>
  </si>
  <si>
    <t>doi: 10.1167/iovs.16-21362</t>
  </si>
  <si>
    <t>doi: 10.1167/iovs.16-20012</t>
  </si>
  <si>
    <t>doi: 10.1167/iovs.16-20402</t>
  </si>
  <si>
    <t>doi: 10.1167/iovs.16-20308</t>
  </si>
  <si>
    <t>doi: 10.1167/iovs.16-21087</t>
  </si>
  <si>
    <t>doi: 10.1093/hmg/ddx146</t>
  </si>
  <si>
    <t>doi: 10.1371/journal.pone.0176261</t>
  </si>
  <si>
    <t>doi: 10.1097/OPX.0000000000001067</t>
  </si>
  <si>
    <t>doi: 10.1097/DSS.0000000000001172</t>
  </si>
  <si>
    <t>doi: 10.1097/IOP.0000000000000919</t>
  </si>
  <si>
    <t>doi: 10.5301/ejo.5000959</t>
  </si>
  <si>
    <t>doi: 10.5301/ejo.5000955</t>
  </si>
  <si>
    <t>doi: 10.5301/ejo.5000956</t>
  </si>
  <si>
    <t>doi: 10.5301/ejo.5000980</t>
  </si>
  <si>
    <t>doi: 10.5301/ejo.5000962</t>
  </si>
  <si>
    <t>doi: 10.5114/fn.2017.66710</t>
  </si>
  <si>
    <t>doi: 10.1038/eye.2017.54</t>
  </si>
  <si>
    <t>doi: 10.1038/eye.2017.61</t>
  </si>
  <si>
    <t>doi: 10.1038/eye.2017.68</t>
  </si>
  <si>
    <t>doi: 10.3171/2016.12.SPINE16540</t>
  </si>
  <si>
    <t>doi: 10.6133/apjcn.032016.13</t>
  </si>
  <si>
    <t>doi: 10.1111/cxo.12523</t>
  </si>
  <si>
    <t>doi: 10.1007/s00417-017-3671-4</t>
  </si>
  <si>
    <t>doi: 10.1096/fj.201601166RR</t>
  </si>
  <si>
    <t>doi: 10.1016/j.survophthal.2017.04.002</t>
  </si>
  <si>
    <t>doi: 10.1016/j.clim.2017.04.005</t>
  </si>
  <si>
    <t>doi: 10.1016/j.ajo.2017.04.008</t>
  </si>
  <si>
    <t>doi: 10.1016/j.ajo.2017.04.007</t>
  </si>
  <si>
    <t>doi: 10.1016/j.msard.2017.02.015</t>
  </si>
  <si>
    <t>doi: 10.1016/j.msard.2017.02.009</t>
  </si>
  <si>
    <t>doi: 10.1016/j.msard.2017.02.003</t>
  </si>
  <si>
    <t>doi: 10.1016/j.msard.2017.02.014</t>
  </si>
  <si>
    <t>doi: 10.1016/j.msard.2017.01.011</t>
  </si>
  <si>
    <t>doi: 10.1186/s12969-017-0162-4</t>
  </si>
  <si>
    <t>doi: 10.1186/s13023-017-0625-1</t>
  </si>
  <si>
    <t>doi: 10.1186/s12886-017-0441-3</t>
  </si>
  <si>
    <t>doi: 10.18632/oncotarget.15825</t>
  </si>
  <si>
    <t>doi: 10.1159/000464447</t>
  </si>
  <si>
    <t>doi: 10.1159/000459707</t>
  </si>
  <si>
    <t>doi: 10.1159/000459706</t>
  </si>
  <si>
    <t>doi: 10.1159/000460275</t>
  </si>
  <si>
    <t>doi: 10.1159/000459702</t>
  </si>
  <si>
    <t>doi: 10.1159/000459699</t>
  </si>
  <si>
    <t>doi: 10.1159/000459696</t>
  </si>
  <si>
    <t>doi: 10.1159/000459694</t>
  </si>
  <si>
    <t>doi: 10.1159/000459692</t>
  </si>
  <si>
    <t>doi: 10.1159/000459691</t>
  </si>
  <si>
    <t>doi: 10.1159/000460220</t>
  </si>
  <si>
    <t>doi: 10.1159/000460496</t>
  </si>
  <si>
    <t>doi: 10.1159/000459690</t>
  </si>
  <si>
    <t>doi: 10.1159/000459689</t>
  </si>
  <si>
    <t>doi: 10.1159/000459688</t>
  </si>
  <si>
    <t>doi: 10.1159/000459723</t>
  </si>
  <si>
    <t>doi: 10.1159/000459687</t>
  </si>
  <si>
    <t>doi: 10.1159/000459642</t>
  </si>
  <si>
    <t>doi: 10.1159/000462976</t>
  </si>
  <si>
    <t>doi: 10.1016/j.bandl.2017.03.008</t>
  </si>
  <si>
    <t>doi: 10.1167/iovs.16-21080</t>
  </si>
  <si>
    <t>doi: 10.1167/iovs.16-20902</t>
  </si>
  <si>
    <t>doi: 10.1001/jamaophthalmol.2017.0641</t>
  </si>
  <si>
    <t>doi: 10.1001/jamaophthalmol.2017.0616</t>
  </si>
  <si>
    <t>doi: 10.1001/jamaophthalmol.2017.0650</t>
  </si>
  <si>
    <t>doi: 10.1001/jamaophthalmol.2017.0603</t>
  </si>
  <si>
    <t>doi: 10.1371/journal.pntd.0005402</t>
  </si>
  <si>
    <t>doi: 10.1371/journal.pone.0176017</t>
  </si>
  <si>
    <t>doi: 10.1097/IAE.0000000000001522</t>
  </si>
  <si>
    <t>doi: 10.1097/ICU.0000000000000386</t>
  </si>
  <si>
    <t>doi: 10.1097/ICU.0000000000000387</t>
  </si>
  <si>
    <t>doi: 10.1080/15513815.2017.1281364</t>
  </si>
  <si>
    <t>doi: 10.1080/09286586.2017.1307994</t>
  </si>
  <si>
    <t>doi: 10.1089/jop.2016.0138</t>
  </si>
  <si>
    <t>doi: 10.1080/09273972.2017.1305425</t>
  </si>
  <si>
    <t>doi: 10.3390/molecules22040610</t>
  </si>
  <si>
    <t>doi: 10.1002/ijc.30744</t>
  </si>
  <si>
    <t>doi: 10.1155/2017/7148245</t>
  </si>
  <si>
    <t>doi: 10.1042/CS20160998</t>
  </si>
  <si>
    <t>doi: 10.1136/bjophthalmol-2016-EGSguideline.002</t>
  </si>
  <si>
    <t>doi: 10.1186/s13256-017-1266-7</t>
  </si>
  <si>
    <t>doi: 10.18632/oncotarget.15631</t>
  </si>
  <si>
    <t>doi: 10.1097/IAE.0000000000001482</t>
  </si>
  <si>
    <t>doi: 10.1097/IAE.0000000000001468</t>
  </si>
  <si>
    <t>doi: 10.1159/000458539</t>
  </si>
  <si>
    <t>doi: 10.1056/NEJMoa1612836</t>
  </si>
  <si>
    <t>doi: 10.1371/journal.pone.0175780</t>
  </si>
  <si>
    <t>doi: 10.1038/544S1a</t>
  </si>
  <si>
    <t>doi: 10.1038/544S2a</t>
  </si>
  <si>
    <t>doi: 10.1097/MD.0000000000006459</t>
  </si>
  <si>
    <t>doi: 10.1097/MD.0000000000006406</t>
  </si>
  <si>
    <t>doi: 10.1097/MD.0000000000006384</t>
  </si>
  <si>
    <t>doi: 10.1097/OPX.0000000000001071</t>
  </si>
  <si>
    <t>doi: 10.1097/OPX.0000000000001069</t>
  </si>
  <si>
    <t>doi: 10.1080/09286586.2017.1307993</t>
  </si>
  <si>
    <t>doi: 10.1002/ajmg.a.38218</t>
  </si>
  <si>
    <t>doi: 10.1111/pin.12532</t>
  </si>
  <si>
    <t>doi: 10.1111/ceo.12964</t>
  </si>
  <si>
    <t>doi: 10.1111/ceo.12965</t>
  </si>
  <si>
    <t>doi: 10.1007/s10633-017-9589-7</t>
  </si>
  <si>
    <t>doi: 10.1007/s10384-017-0513-1</t>
  </si>
  <si>
    <t>doi: 10.1007/s00417-017-3672-3</t>
  </si>
  <si>
    <t>doi: 10.1155/2017/6192896</t>
  </si>
  <si>
    <t>doi: 10.1155/2017/2483137</t>
  </si>
  <si>
    <t>doi: 10.2169/internalmedicine.56.8063</t>
  </si>
  <si>
    <t>doi: 10.1096/fj.201601285R</t>
  </si>
  <si>
    <t>doi: 10.16288/j.yczz.16-339</t>
  </si>
  <si>
    <t>doi: 10.1016/j.jpba.2017.03.053</t>
  </si>
  <si>
    <t>doi: 10.1186/s12886-017-0440-4</t>
  </si>
  <si>
    <t>doi: 10.3390/ijms18040836</t>
  </si>
  <si>
    <t>doi: 10.1159/000470850</t>
  </si>
  <si>
    <t>doi: 10.1016/j.exer.2017.04.005</t>
  </si>
  <si>
    <t>doi: 10.1016/j.ajpath.2017.02.010</t>
  </si>
  <si>
    <t>doi: 10.3928/23258160-20170329-14</t>
  </si>
  <si>
    <t>doi: 10.3928/23258160-20170329-13</t>
  </si>
  <si>
    <t>doi: 10.3928/23258160-20170329-12</t>
  </si>
  <si>
    <t>doi: 10.3928/23258160-20170329-11</t>
  </si>
  <si>
    <t>doi: 10.3928/23258160-20170329-10</t>
  </si>
  <si>
    <t>doi: 10.3928/23258160-20170329-09</t>
  </si>
  <si>
    <t>doi: 10.3928/23258160-20170329-08</t>
  </si>
  <si>
    <t>doi: 10.3928/23258160-20170329-07</t>
  </si>
  <si>
    <t>doi: 10.3928/23258160-20170329-06</t>
  </si>
  <si>
    <t>doi: 10.3928/23258160-20170329-05</t>
  </si>
  <si>
    <t>doi: 10.3928/23258160-20170329-04</t>
  </si>
  <si>
    <t>doi: 10.3928/23258160-20170329-03</t>
  </si>
  <si>
    <t>doi: 10.1371/journal.pone.0175913</t>
  </si>
  <si>
    <t>doi: 10.1371/journal.pone.0175491</t>
  </si>
  <si>
    <t>doi: 10.1371/journal.pone.0175274</t>
  </si>
  <si>
    <t>doi: 10.1097/WNO.0000000000000501</t>
  </si>
  <si>
    <t>doi: 10.1097/WNO.0000000000000512</t>
  </si>
  <si>
    <t>doi: 10.1111/ceo.12963</t>
  </si>
  <si>
    <t>doi: 10.1111/ceo.12962</t>
  </si>
  <si>
    <t>doi: 10.1001/jamaophthalmol.2017.0561</t>
  </si>
  <si>
    <t>doi: 10.1001/jamaophthalmol.2017.0569</t>
  </si>
  <si>
    <t>doi: 10.1167/iovs.16-21288</t>
  </si>
  <si>
    <t>doi: 10.1167/iovs.16-21255</t>
  </si>
  <si>
    <t>doi: 10.1167/iovs.17-21424</t>
  </si>
  <si>
    <t>doi: 10.1167/iovs.17-21469</t>
  </si>
  <si>
    <t>doi: 10.1167/iovs.16-20781</t>
  </si>
  <si>
    <t>doi: 10.1111/ceo.12961</t>
  </si>
  <si>
    <t>doi: 10.3357/AMHP.4787.2017</t>
  </si>
  <si>
    <t>doi: 10.18632/oncotarget.15504</t>
  </si>
  <si>
    <t>doi: 10.1084/jem.20160412</t>
  </si>
  <si>
    <t>doi: 10.1136/bjophthalmol-2016-309834</t>
  </si>
  <si>
    <t>doi: 10.1136/bjophthalmol-2016-309401</t>
  </si>
  <si>
    <t>doi: 10.1136/bjophthalmol-2015-307837</t>
  </si>
  <si>
    <t>doi: 10.1136/bjophthalmol-2017-310315</t>
  </si>
  <si>
    <t>doi: 10.1186/s13045-017-0464-5</t>
  </si>
  <si>
    <t>doi: 10.1177/0300060517694570</t>
  </si>
  <si>
    <t>doi: 10.18632/oncotarget.16010</t>
  </si>
  <si>
    <t>doi: 10.1016/j.msec.2017.03.029</t>
  </si>
  <si>
    <t>doi: 10.1111/pan.13148</t>
  </si>
  <si>
    <t>doi: 10.1371/journal.pone.0175347</t>
  </si>
  <si>
    <t>doi: 10.1371/journal.pone.0175509</t>
  </si>
  <si>
    <t>doi: 10.1097/MAO.0000000000001435</t>
  </si>
  <si>
    <t>doi: 10.1080/09273948.2017.1296165</t>
  </si>
  <si>
    <t>doi: 10.2460/javma.250.9.1014</t>
  </si>
  <si>
    <t>doi: 10.1177/2165079916686592</t>
  </si>
  <si>
    <t>doi: 10.1080/09273972.2017.1305424</t>
  </si>
  <si>
    <t>doi: 10.1089/jop.2016.0097</t>
  </si>
  <si>
    <t>doi: 10.1080/08820139.2017.1306865</t>
  </si>
  <si>
    <t>doi: 10.12968/bjcn.2017.22.4.181</t>
  </si>
  <si>
    <t>doi: 10.1089/bfm.2016.0122</t>
  </si>
  <si>
    <t>doi: 10.1016/j.exer.2017.04.003</t>
  </si>
  <si>
    <t>doi: 10.1016/j.ajo.2017.04.003</t>
  </si>
  <si>
    <t>doi: 10.1002/brb3.648</t>
  </si>
  <si>
    <t>doi: 10.1016/j.ajpath.2017.01.019</t>
  </si>
  <si>
    <t>doi: 10.1186/s13195-017-0259-5</t>
  </si>
  <si>
    <t>doi: 10.1007/s00417-017-3648-3</t>
  </si>
  <si>
    <t>doi: 10.1007/s00417-017-3636-7</t>
  </si>
  <si>
    <t>doi: 10.1016/j.ajpath.2017.02.005</t>
  </si>
  <si>
    <t>doi: 10.1016/j.ophtha.2017.03.022</t>
  </si>
  <si>
    <t>doi: 10.1016/j.ophtha.2017.03.010</t>
  </si>
  <si>
    <t>doi: 10.1016/j.ophtha.2017.03.013</t>
  </si>
  <si>
    <t>doi: 10.1016/j.ophtha.2017.03.018</t>
  </si>
  <si>
    <t>doi: 10.1016/j.apergo.2017.03.001</t>
  </si>
  <si>
    <t>doi: 10.1016/j.apergo.2017.02.022</t>
  </si>
  <si>
    <t>doi: 10.1161/STROKEAHA.116.015548</t>
  </si>
  <si>
    <t>doi: 10.1016/j.autrev.2017.04.004</t>
  </si>
  <si>
    <t>doi: 10.1016/j.jstrokecerebrovasdis.2017.03.018</t>
  </si>
  <si>
    <t>doi: 10.1016/j.ncl.2017.01.008</t>
  </si>
  <si>
    <t>doi: 10.1186/s13256-017-1261-z</t>
  </si>
  <si>
    <t>doi: 10.1097/ICO.0000000000001176</t>
  </si>
  <si>
    <t>doi: 10.1097/ICO.0000000000001183</t>
  </si>
  <si>
    <t>doi: 10.1371/journal.pgen.1006740</t>
  </si>
  <si>
    <t>doi: 10.1097/ICO.0000000000001205</t>
  </si>
  <si>
    <t>doi: 10.1097/ICO.0000000000001208</t>
  </si>
  <si>
    <t>doi: 10.1097/ICO.0000000000001210</t>
  </si>
  <si>
    <t>doi: 10.1097/ICO.0000000000001203</t>
  </si>
  <si>
    <t>doi: 10.1097/ICO.0000000000001189</t>
  </si>
  <si>
    <t>doi: 10.1097/ICO.0000000000001202</t>
  </si>
  <si>
    <t>doi: 10.1097/ICL.0000000000000369</t>
  </si>
  <si>
    <t>doi: 10.1097/WNO.0000000000000507</t>
  </si>
  <si>
    <t>doi: 10.1097/WNO.0000000000000508</t>
  </si>
  <si>
    <t>doi: 10.1097/IOP.0000000000000918</t>
  </si>
  <si>
    <t>doi: 10.1097/IJG.0000000000000681</t>
  </si>
  <si>
    <t>doi: 10.1097/IJG.0000000000000680</t>
  </si>
  <si>
    <t>doi: 10.3233/JPD-160945</t>
  </si>
  <si>
    <t>doi: 10.3233/JAD-161190</t>
  </si>
  <si>
    <t>doi: 10.1007/s00417-017-3645-6</t>
  </si>
  <si>
    <t>doi: 10.1155/2017/5343010</t>
  </si>
  <si>
    <t>doi: 10.1016/j.ophtha.2017.02.013</t>
  </si>
  <si>
    <t>doi: 10.1016/j.ophtha.2017.03.014</t>
  </si>
  <si>
    <t>doi: 10.1002/ajmg.a.38200</t>
  </si>
  <si>
    <t>doi: 10.1002/ajmg.a.38126</t>
  </si>
  <si>
    <t>doi: 10.1002/ajmg.a.38173</t>
  </si>
  <si>
    <t>doi: 10.1371/journal.pone.0175809</t>
  </si>
  <si>
    <t>doi: 10.1371/journal.pone.0175353</t>
  </si>
  <si>
    <t>doi: 10.1371/journal.pone.0175750</t>
  </si>
  <si>
    <t>doi: 10.1371/journal.pone.0175295</t>
  </si>
  <si>
    <t>doi: 10.1097/IAE.0000000000001518</t>
  </si>
  <si>
    <t>doi: 10.1097/OPX.0000000000001070</t>
  </si>
  <si>
    <t>doi: 10.1097/WNO.0000000000000504</t>
  </si>
  <si>
    <t>doi: 10.1097/ICU.0000000000000377</t>
  </si>
  <si>
    <t>doi: 2574</t>
  </si>
  <si>
    <t>doi: 2573</t>
  </si>
  <si>
    <t>doi: 10.1007/s00417-017-3652-7</t>
  </si>
  <si>
    <t>doi: 10.1039/c7fo00283a</t>
  </si>
  <si>
    <t>doi: 10.18632/oncotarget.15613</t>
  </si>
  <si>
    <t>doi: 10.18632/oncotarget.16643</t>
  </si>
  <si>
    <t>doi: 10.1128/JVI.00115-17</t>
  </si>
  <si>
    <t>doi: 10.1152/jn.00934.2016</t>
  </si>
  <si>
    <t>doi: 10.1212/WNL.0000000000003921</t>
  </si>
  <si>
    <t>doi: 10.1136/bjophthalmol-2017-310220</t>
  </si>
  <si>
    <t>doi: 10.1136/bjophthalmol-2016-310005</t>
  </si>
  <si>
    <t>doi: 10.1136/bjophthalmol-2016-309436</t>
  </si>
  <si>
    <t>doi: 10.1136/bjophthalmol-2017-310157</t>
  </si>
  <si>
    <t>doi: 10.1136/bjophthalmol-2016-309993</t>
  </si>
  <si>
    <t>doi: 10.2337/dc16-2426</t>
  </si>
  <si>
    <t>doi: 10.1136/bcr-2016-218786</t>
  </si>
  <si>
    <t>doi: 10.1016/j.puhe.2017.02.016</t>
  </si>
  <si>
    <t>doi: 10.1016/j.visres.2017.03.004</t>
  </si>
  <si>
    <t>doi: 10.1016/j.puhe.2016.12.036</t>
  </si>
  <si>
    <t>doi: 10.2174/0929867324666170407141955</t>
  </si>
  <si>
    <t>doi: 10.1167/iovs.16-20413</t>
  </si>
  <si>
    <t>doi: 10.1167/iovs.16-20389</t>
  </si>
  <si>
    <t>doi: 10.1371/journal.pone.0175268</t>
  </si>
  <si>
    <t>doi: 10.1371/journal.pone.0174385</t>
  </si>
  <si>
    <t>doi: 10.1097/MD.0000000000006626</t>
  </si>
  <si>
    <t>doi: 10.1097/MD.0000000000006427</t>
  </si>
  <si>
    <t>doi: 10.1097/OPX.0000000000001066</t>
  </si>
  <si>
    <t>doi: 10.1159/000468950</t>
  </si>
  <si>
    <t>doi: 10.18632/oncotarget.16683</t>
  </si>
  <si>
    <t>doi: 10.1080/09286586.2017.1290258</t>
  </si>
  <si>
    <t>doi: 10.1089/jop.2016.0171</t>
  </si>
  <si>
    <t>doi: 10.1080/09286586.2017.1304562</t>
  </si>
  <si>
    <t>doi: 10.1089/gtmb.2016.0391</t>
  </si>
  <si>
    <t>doi: 10.1080/02713683.2016.1223317</t>
  </si>
  <si>
    <t>doi: 10.1002/jcb.26045</t>
  </si>
  <si>
    <t>doi: 10.1007/s00335-017-9689-4</t>
  </si>
  <si>
    <t>doi: 10.1039/c6ib00240d</t>
  </si>
  <si>
    <t>doi: 10.1155/2017/6542689</t>
  </si>
  <si>
    <t>doi: 10.1155/2017/8906027</t>
  </si>
  <si>
    <t>doi: 10.1242/dev.133108</t>
  </si>
  <si>
    <t>doi: 10.2337/db16-1035</t>
  </si>
  <si>
    <t>doi: 10.1136/bjophthalmol-2016-309556</t>
  </si>
  <si>
    <t>doi: 10.1136/bjophthalmol-2016-309418</t>
  </si>
  <si>
    <t>doi: 10.1136/bjophthalmol-2016-309188</t>
  </si>
  <si>
    <t>doi: 10.1136/bjophthalmol-2016-308754</t>
  </si>
  <si>
    <t>doi: 10.1016/j.neuropsychologia.2017.04.014</t>
  </si>
  <si>
    <t>doi: 10.1016/j.survophthal.2017.04.001</t>
  </si>
  <si>
    <t>doi: 10.1016/j.bbrc.2017.04.031</t>
  </si>
  <si>
    <t>doi: 10.1186/s13256-017-1268-5</t>
  </si>
  <si>
    <t>doi: 10.1186/s12886-017-0438-y</t>
  </si>
  <si>
    <t>doi: 10.1002/sim.7257</t>
  </si>
  <si>
    <t>doi: 10.1159/000464448</t>
  </si>
  <si>
    <t>doi: 10.1016/j.clinimag.2017.03.017</t>
  </si>
  <si>
    <t>doi: 10.22608/APO.201705</t>
  </si>
  <si>
    <t>doi: 10.22608/APO.201712</t>
  </si>
  <si>
    <t>doi: 10.22608/APO.201751</t>
  </si>
  <si>
    <t>doi: 10.22608/APO.201734</t>
  </si>
  <si>
    <t>doi: 10.22608/APO.2016209</t>
  </si>
  <si>
    <t>doi: 10.22608/APO.201701</t>
  </si>
  <si>
    <t>doi: 10.22608/APO.201782</t>
  </si>
  <si>
    <t>doi: 10.22608/APO.201711</t>
  </si>
  <si>
    <t>doi: 10.22608/APO.201713</t>
  </si>
  <si>
    <t>doi: 10.22608/APO.201707</t>
  </si>
  <si>
    <t>doi: 10.22608/APO.201736</t>
  </si>
  <si>
    <t>doi: 10.1167/iovs.16-21168</t>
  </si>
  <si>
    <t>doi: 10.1167/iovs.16-20741</t>
  </si>
  <si>
    <t>doi: 10.1167/iovs.16-20757</t>
  </si>
  <si>
    <t>doi: 10.1097/ICU.0000000000000385</t>
  </si>
  <si>
    <t>doi: 10.1097/ICU.0000000000000380</t>
  </si>
  <si>
    <t>doi: 10.1097/ICU.0000000000000378</t>
  </si>
  <si>
    <t>doi: 10.1097/ICU.0000000000000382</t>
  </si>
  <si>
    <t>doi: 10.1097/INF.0000000000001599</t>
  </si>
  <si>
    <t>doi: 10.1097/ICO.0000000000001192</t>
  </si>
  <si>
    <t>doi: 10.1097/ICO.0000000000001191</t>
  </si>
  <si>
    <t>doi: 10.1097/ICO.0000000000001200</t>
  </si>
  <si>
    <t>doi: 10.1097/WNO.0000000000000500</t>
  </si>
  <si>
    <t>doi: 10.1002/14651858.CD011190.pub2</t>
  </si>
  <si>
    <t>doi: 10.1002/ajmg.a.38206</t>
  </si>
  <si>
    <t>doi: 10.1093/hmg/ddx137</t>
  </si>
  <si>
    <t>doi: 10.17219/acem/29849</t>
  </si>
  <si>
    <t>doi: 10.1007/s00415-017-8483-2</t>
  </si>
  <si>
    <t>doi: 10.1007/s00417-017-3667-0</t>
  </si>
  <si>
    <t>doi: 10.1007/s00417-017-3658-1</t>
  </si>
  <si>
    <t>doi: 10.1042/BSR20160644</t>
  </si>
  <si>
    <t>doi: 10.1136/bjophthalmol-2016-309914</t>
  </si>
  <si>
    <t>doi: 10.1136/bjophthalmol-2016-310023</t>
  </si>
  <si>
    <t>doi: 10.1016/j.clim.2017.04.003</t>
  </si>
  <si>
    <t>doi: 10.1016/j.bbrc.2017.04.013</t>
  </si>
  <si>
    <t>doi: 10.1016/j.exer.2017.04.001</t>
  </si>
  <si>
    <t>doi: 10.1016/j.pcd.2017.03.002</t>
  </si>
  <si>
    <t>doi: 10.1016/S1470-2045(17)30251-6</t>
  </si>
  <si>
    <t>doi: 10.1016/j.jocn.2017.03.046</t>
  </si>
  <si>
    <t>doi: 10.1167/iovs.16-20916</t>
  </si>
  <si>
    <t>doi: 10.1167/iovs.17-21557</t>
  </si>
  <si>
    <t>doi: 10.1167/iovs.16-20799</t>
  </si>
  <si>
    <t>doi: 10.1159/000469652</t>
  </si>
  <si>
    <t>doi: 10.1016/j.diabres.2017.03.022</t>
  </si>
  <si>
    <t>doi: 10.1093/jnen/nlw118</t>
  </si>
  <si>
    <t>doi: 10.1167/iovs.16-21094</t>
  </si>
  <si>
    <t>doi: 10.1167/iovs.16-20553</t>
  </si>
  <si>
    <t>doi: 10.1167/iovs.16-20641</t>
  </si>
  <si>
    <t>doi: 10.1097/IAE.0000000000001510</t>
  </si>
  <si>
    <t>doi: 10.1097/BOR.0000000000000394</t>
  </si>
  <si>
    <t>doi: 10.1097/IJG.0000000000000679</t>
  </si>
  <si>
    <t>doi: 10.1097/IJG.0000000000000675</t>
  </si>
  <si>
    <t>doi: 10.1080/13816810.2017.1301964</t>
  </si>
  <si>
    <t>doi: 10.1080/13816810.2017.1309552</t>
  </si>
  <si>
    <t>doi: 10.1021/acs.molpharmaceut.6b01066</t>
  </si>
  <si>
    <t>doi: 10.1089/jop.2016.0135</t>
  </si>
  <si>
    <t>doi: 10.1177/0961203316683265</t>
  </si>
  <si>
    <t>doi: 10.1111/cch.12462</t>
  </si>
  <si>
    <t>doi: 10.3892/mmr.2017.6433</t>
  </si>
  <si>
    <t>doi: 10.3892/ijmm.2017.2944</t>
  </si>
  <si>
    <t>doi: 10.1016/j.yexcr.2017.04.002</t>
  </si>
  <si>
    <t>doi: 10.1016/j.expneurol.2017.04.001</t>
  </si>
  <si>
    <t>doi: 10.1016/j.stemcr.2017.03.005</t>
  </si>
  <si>
    <t>doi: 10.1016/j.ajo.2017.03.033</t>
  </si>
  <si>
    <t>doi: 10.1016/j.ymthe.2017.03.008</t>
  </si>
  <si>
    <t>doi: 10.1016/j.cmpb.2017.03.008</t>
  </si>
  <si>
    <t>doi: 10.1016/j.cmpb.2017.02.026</t>
  </si>
  <si>
    <t>doi: 10.1111/aos.13451</t>
  </si>
  <si>
    <t>doi: 10.1111/aos.13443</t>
  </si>
  <si>
    <t>doi: 10.1111/aos.13399</t>
  </si>
  <si>
    <t>doi: 10.1007/s00417-017-3668-z</t>
  </si>
  <si>
    <t>doi: 10.1007/s00417-017-3661-6</t>
  </si>
  <si>
    <t>doi: 10.1007/s00262-017-1991-1</t>
  </si>
  <si>
    <t>doi: 10.1159/000471850</t>
  </si>
  <si>
    <t>doi: 10.1159/000453551</t>
  </si>
  <si>
    <t>doi: 10.1159/000452764</t>
  </si>
  <si>
    <t>doi: 10.1136/bjophthalmol-2016-310070</t>
  </si>
  <si>
    <t>doi: 10.1016/j.diabres.2017.02.024</t>
  </si>
  <si>
    <t>doi: 10.1016/j.scr.2017.03.005</t>
  </si>
  <si>
    <t>doi: 10.1016/j.clim.2017.03.017</t>
  </si>
  <si>
    <t>doi: 10.1016/j.jim.2017.03.022</t>
  </si>
  <si>
    <t>doi: 10.1016/j.mvr.2017.02.006</t>
  </si>
  <si>
    <t>doi: 10.1016/j.survophthal.2017.03.008</t>
  </si>
  <si>
    <t>doi: 10.1016/j.jaut.2017.03.012</t>
  </si>
  <si>
    <t>doi: 10.1016/j.chest.2016.10.047</t>
  </si>
  <si>
    <t>doi: 10.1016/j.ijporl.2017.02.031</t>
  </si>
  <si>
    <t>doi: 10.1016/j.rdc.2016.12.005</t>
  </si>
  <si>
    <t>doi: 10.1186/s12886-017-0439-x</t>
  </si>
  <si>
    <t>doi: 10.1007/s10633-017-9586-x</t>
  </si>
  <si>
    <t>doi: 10.1007/s10384-017-0514-0</t>
  </si>
  <si>
    <t>doi: 10.1007/s00404-017-4362-4</t>
  </si>
  <si>
    <t>doi: 10.1007/s10528-017-9800-2</t>
  </si>
  <si>
    <t>doi: 10.1007/s00417-017-3649-2</t>
  </si>
  <si>
    <t>doi: 10.1007/s00417-017-3656-3</t>
  </si>
  <si>
    <t>doi: 10.1007/s00417-017-3657-2</t>
  </si>
  <si>
    <t>doi: 10.1167/iovs.16-21393</t>
  </si>
  <si>
    <t>doi: 10.1016/j.gene.2017.03.043</t>
  </si>
  <si>
    <t>doi: 10.1016/j.jiac.2017.03.002</t>
  </si>
  <si>
    <t>doi: 10.1016/j.mayocp.2017.01.020</t>
  </si>
  <si>
    <t>doi: 10.1186/s13052-017-0350-3</t>
  </si>
  <si>
    <t>doi: 10.1186/s13063-017-1888-5</t>
  </si>
  <si>
    <t>doi: 10.1186/s12974-017-0852-3</t>
  </si>
  <si>
    <t>doi: 10.1186/s12886-017-0431-5</t>
  </si>
  <si>
    <t>doi: 10.1093/asj/sjw284</t>
  </si>
  <si>
    <t>doi: 10.1167/iovs.16-21208</t>
  </si>
  <si>
    <t>doi: 10.1167/iovs.16-20105</t>
  </si>
  <si>
    <t>doi: 10.1167/iovs.16-21289</t>
  </si>
  <si>
    <t>doi: 10.1371/journal.pone.0175270</t>
  </si>
  <si>
    <t>doi: 10.1371/journal.pone.0175374</t>
  </si>
  <si>
    <t>doi: 10.1080/01676830.2017.1279659</t>
  </si>
  <si>
    <t>doi: 10.1080/01676830.2017.1279658</t>
  </si>
  <si>
    <t>doi: 10.1080/01676830.2017.1279660</t>
  </si>
  <si>
    <t>doi: 10.1080/01676830.2017.1279653</t>
  </si>
  <si>
    <t>doi: 10.1080/01676830.2017.1279652</t>
  </si>
  <si>
    <t>doi: 10.1080/01676830.2017.1279651</t>
  </si>
  <si>
    <t>doi: 10.1080/01676830.2017.1279657</t>
  </si>
  <si>
    <t>doi: 10.1080/08820139.2017.1296857</t>
  </si>
  <si>
    <t>doi: 10.1080/13816810.2017.1301966</t>
  </si>
  <si>
    <t>doi: 10.1080/13816810.2017.1301967</t>
  </si>
  <si>
    <t>doi: 10.1080/08820139.2017.1288240</t>
  </si>
  <si>
    <t>doi: 10.1093/neuros/nyx051</t>
  </si>
  <si>
    <t>doi: 10.1038/eye.2017.42</t>
  </si>
  <si>
    <t>doi: 10.1038/eye.2017.50</t>
  </si>
  <si>
    <t>doi: 10.1038/eye.2017.44</t>
  </si>
  <si>
    <t>doi: 10.1038/eye.2017.56</t>
  </si>
  <si>
    <t>doi: 10.1038/eye.2017.47</t>
  </si>
  <si>
    <t>doi: 10.3233/VES-170607</t>
  </si>
  <si>
    <t>doi: 10.3171/2017.2.PEDS16561</t>
  </si>
  <si>
    <t>doi: 10.4085/1062-6050-51.11.05</t>
  </si>
  <si>
    <t>doi: 10.1177/1740774517699409</t>
  </si>
  <si>
    <t>doi: 10.1111/aos.13418</t>
  </si>
  <si>
    <t>doi: 10.1111/jvim.14655</t>
  </si>
  <si>
    <t>doi: 10.1007/s11926-017-0654-8</t>
  </si>
  <si>
    <t>doi: 10.1007/s11096-017-0460-4</t>
  </si>
  <si>
    <t>doi: 10.1007/s00234-017-1812-4</t>
  </si>
  <si>
    <t>doi: 10.1007/s00436-017-5439-5</t>
  </si>
  <si>
    <t>doi: 10.1155/2017/9807512</t>
  </si>
  <si>
    <t>doi: 10.1161/STROKEAHA.117.016467</t>
  </si>
  <si>
    <t>doi: 10.1503/cmaj.160905</t>
  </si>
  <si>
    <t>doi: 10.1136/bmj.j1461</t>
  </si>
  <si>
    <t>doi: 10.1016/j.ajo.2017.03.031</t>
  </si>
  <si>
    <t>doi: 10.1016/j.ajo.2017.03.032</t>
  </si>
  <si>
    <t>doi: 10.1016/j.neurol.2017.03.007</t>
  </si>
  <si>
    <t>doi: 10.1016/j.ophtha.2017.02.014</t>
  </si>
  <si>
    <t>doi: 10.1016/j.ophtha.2017.02.025</t>
  </si>
  <si>
    <t>doi: 10.1016/j.ophtha.2017.01.050</t>
  </si>
  <si>
    <t>doi: 10.1016/j.ophtha.2017.02.024</t>
  </si>
  <si>
    <t>doi: 10.1016/j.mayocp.2017.01.007</t>
  </si>
  <si>
    <t>doi: 10.1016/j.mayocp.2016.12.014</t>
  </si>
  <si>
    <t>doi: 10.1167/iovs.16-20672</t>
  </si>
  <si>
    <t>doi: 10.1167/iovs.17-21447</t>
  </si>
  <si>
    <t>doi: 10.1167/iovs.16-21025</t>
  </si>
  <si>
    <t>doi: 10.1167/iovs.16-20703</t>
  </si>
  <si>
    <t>doi: 10.1167/iovs.17-21417</t>
  </si>
  <si>
    <t>doi: 10.1167/iovs.16-21047</t>
  </si>
  <si>
    <t>doi: 10.1167/iovs.16-20883</t>
  </si>
  <si>
    <t>doi: 10.1167/iovs.16-20957</t>
  </si>
  <si>
    <t>doi: 10.1167/iovs.16-21181</t>
  </si>
  <si>
    <t>doi: 10.1167/iovs.16-21247</t>
  </si>
  <si>
    <t>doi: 10.1167/iovs.16-21366</t>
  </si>
  <si>
    <t>doi: 10.1167/iovs.16-20718</t>
  </si>
  <si>
    <t>doi: 10.1167/iovs.16-20085</t>
  </si>
  <si>
    <t>doi: 10.1001/jamaophthalmol.2017.0422</t>
  </si>
  <si>
    <t>doi: 10.1001/jamaophthalmol.2017.0455</t>
  </si>
  <si>
    <t>doi: 10.1001/jamaophthalmol.2017.0451</t>
  </si>
  <si>
    <t>doi: 10.1111/ceo.12958</t>
  </si>
  <si>
    <t>doi: 10.1371/journal.pone.0175451</t>
  </si>
  <si>
    <t>doi: 10.1371/journal.pone.0175519</t>
  </si>
  <si>
    <t>doi: 10.1371/journal.pone.0175112</t>
  </si>
  <si>
    <t>doi: 10.15585/mmwr.mm6613e1</t>
  </si>
  <si>
    <t>doi: 10.1088/1361-6560/aa6418</t>
  </si>
  <si>
    <t>doi: 10.1515/folmed-2017-0011</t>
  </si>
  <si>
    <t>doi: 10.1089/gtmb.2016.0203</t>
  </si>
  <si>
    <t>doi: 10.1089/jop.2016.0098</t>
  </si>
  <si>
    <t>doi: 10.1097/MD.0000000000006483</t>
  </si>
  <si>
    <t>doi: 10.1097/MD.0000000000006418</t>
  </si>
  <si>
    <t>doi: 10.1097/MD.0000000000006295</t>
  </si>
  <si>
    <t>doi: 10.1097/ICU.0000000000000373</t>
  </si>
  <si>
    <t>doi: 10.1007/s10633-017-9587-9</t>
  </si>
  <si>
    <t>doi: 10.1007/s00417-017-3638-5</t>
  </si>
  <si>
    <t>doi: 10.1007/s00417-017-3654-5</t>
  </si>
  <si>
    <t>doi: 10.1042/BCJ20170125</t>
  </si>
  <si>
    <t>doi: 10.1523/JNEUROSCI.3622-16.2017</t>
  </si>
  <si>
    <t>doi: 10.1530/EJE-16-0938</t>
  </si>
  <si>
    <t>doi: 10.1186/s12883-017-0849-7</t>
  </si>
  <si>
    <t>doi: 10.1186/s12886-017-0436-0</t>
  </si>
  <si>
    <t>doi: 10.1159/000464103</t>
  </si>
  <si>
    <t>doi: 10.1590/1516-3180.2016.0356040117</t>
  </si>
  <si>
    <t>doi: 10.5935/0004-2749.20170016</t>
  </si>
  <si>
    <t>doi: 10.5935/0004-2749.20170011</t>
  </si>
  <si>
    <t>doi: 10.5935/0004-2749.20170009</t>
  </si>
  <si>
    <t>doi: 10.5935/0004-2749.20170008</t>
  </si>
  <si>
    <t>doi: 10.5935/0004-2749.20170006</t>
  </si>
  <si>
    <t>doi: 10.5935/0004-2749.20170005</t>
  </si>
  <si>
    <t>doi: 10.5935/0004-2749.20170004</t>
  </si>
  <si>
    <t>doi: 10.5935/0004-2749.20170003</t>
  </si>
  <si>
    <t>doi: 10.5935/0004-2749.20170002</t>
  </si>
  <si>
    <t>doi: 10.1371/journal.pone.0175120</t>
  </si>
  <si>
    <t>doi: 10.1371/journal.pone.0173301</t>
  </si>
  <si>
    <t>doi: 10.1097/ICU.0000000000000376</t>
  </si>
  <si>
    <t>doi: 10.1097/ICU.0000000000000374</t>
  </si>
  <si>
    <t>doi: 10.3138/cbmh.142-27012015</t>
  </si>
  <si>
    <t>doi: 10.22608/APO.2015127</t>
  </si>
  <si>
    <t>doi: 10.22608/APO.2016125</t>
  </si>
  <si>
    <t>doi: 10.22608/APO.2016197</t>
  </si>
  <si>
    <t>doi: 10.22608/APO.2016108</t>
  </si>
  <si>
    <t>doi: 10.22608/APO.201644</t>
  </si>
  <si>
    <t>doi: 10.22608/APO.2016171</t>
  </si>
  <si>
    <t>doi: 10.22608/APO.2016123</t>
  </si>
  <si>
    <t>doi: 10.22608/APO.201619</t>
  </si>
  <si>
    <t>doi: 10.22608/APO.2015166</t>
  </si>
  <si>
    <t>doi: 10.1210/jc.2016-3671</t>
  </si>
  <si>
    <t>doi: 10.1093/jnen/nlx020</t>
  </si>
  <si>
    <t>doi: 10.1093/hmg/ddx135</t>
  </si>
  <si>
    <t>doi: 10.1093/hmg/ddx121</t>
  </si>
  <si>
    <t>doi: 10.3390/nu9040364</t>
  </si>
  <si>
    <t>doi: 10.1177/1971400917691993</t>
  </si>
  <si>
    <t>doi: 10.5604/12321966.1233899</t>
  </si>
  <si>
    <t>doi: 10.1038/ejhg.2017.44</t>
  </si>
  <si>
    <t>doi: 10.1038/ejhg.2017.39</t>
  </si>
  <si>
    <t>doi: 10.1631/jzus.B1600235</t>
  </si>
  <si>
    <t>doi: 10.1007/s00417-017-3660-7</t>
  </si>
  <si>
    <t>doi: 10.1155/2017/7539529</t>
  </si>
  <si>
    <t>doi: 10.15252/emmm.201606561</t>
  </si>
  <si>
    <t>doi: 10.1016/j.prro.2017.01.002</t>
  </si>
  <si>
    <t>doi: 10.1016/j.ophtha.2017.02.015</t>
  </si>
  <si>
    <t>doi: 10.1186/s13104-017-2473-4</t>
  </si>
  <si>
    <t>doi: 10.1186/s12886-017-0435-1</t>
  </si>
  <si>
    <t>doi: 10.1186/s12886-017-0433-3</t>
  </si>
  <si>
    <t>doi: 10.1186/s12886-017-0432-4</t>
  </si>
  <si>
    <t>doi: 10.1080/13554794.2017.1291840</t>
  </si>
  <si>
    <t>doi: 10.1177/0003489417698497</t>
  </si>
  <si>
    <t>doi: 10.1055/s-0042-123233</t>
  </si>
  <si>
    <t>doi: 10.1055/s-0043-100635</t>
  </si>
  <si>
    <t>doi: 10.1097/ICU.0000000000000364</t>
  </si>
  <si>
    <t>doi: 10.1159/000463238</t>
  </si>
  <si>
    <t>doi: 10.1159/000456721</t>
  </si>
  <si>
    <t>doi: 10.1371/journal.pone.0174971</t>
  </si>
  <si>
    <t>doi: 10.1371/journal.pone.0174867</t>
  </si>
  <si>
    <t>doi: 10.1371/journal.pgen.1006656</t>
  </si>
  <si>
    <t>doi: 10.1097/BOR.0000000000000403</t>
  </si>
  <si>
    <t>doi: 10.1097/ICO.0000000000001198</t>
  </si>
  <si>
    <t>doi: 10.1097/WNO.0000000000000513</t>
  </si>
  <si>
    <t>doi: 10.1097/WNO.0000000000000509</t>
  </si>
  <si>
    <t>doi: 10.1097/WNO.0000000000000506</t>
  </si>
  <si>
    <t>doi: 10.1089/jop.2016.0147</t>
  </si>
  <si>
    <t>doi: 10.1089/jop.2016.0187</t>
  </si>
  <si>
    <t>doi: 10.1089/jop.2016.0166</t>
  </si>
  <si>
    <t>doi: 10.1089/jop.2016.0194</t>
  </si>
  <si>
    <t>doi: 10.1089/jop.2016.0184</t>
  </si>
  <si>
    <t>doi: 10.1089/ars.2017.7042</t>
  </si>
  <si>
    <t>doi: 10.1111/dmcn.13435</t>
  </si>
  <si>
    <t>doi: 10.1007/s10384-017-0511-3</t>
  </si>
  <si>
    <t>doi: 10.1007/s10384-017-0512-2</t>
  </si>
  <si>
    <t>doi: 10.1007/s10384-017-0510-4</t>
  </si>
  <si>
    <t>doi: 10.2152/jmi.64.165</t>
  </si>
  <si>
    <t>doi: 10.1136/bmjopen-2016-014603</t>
  </si>
  <si>
    <t>doi: 10.1016/j.ebiom.2017.03.026</t>
  </si>
  <si>
    <t>doi: 10.1016/j.ophtha.2017.02.018</t>
  </si>
  <si>
    <t>doi: 10.1016/j.ophtha.2017.03.004</t>
  </si>
  <si>
    <t>doi: 10.1016/j.ophtha.2017.02.027</t>
  </si>
  <si>
    <t>doi: 10.1016/j.mcna.2016.12.013</t>
  </si>
  <si>
    <t>doi: 10.1186/s12906-017-1678-3</t>
  </si>
  <si>
    <t>doi: 10.1111/aos.13428</t>
  </si>
  <si>
    <t>doi: 10.1111/aos.13401</t>
  </si>
  <si>
    <t>doi: 10.1002/ajmg.a.38181</t>
  </si>
  <si>
    <t>doi: 10.1111/aos.13439</t>
  </si>
  <si>
    <t>doi: 10.1111/aos.13438</t>
  </si>
  <si>
    <t>doi: 10.1111/aos.13400</t>
  </si>
  <si>
    <t>doi: 10.1002/ajmg.a.38158</t>
  </si>
  <si>
    <t>doi: 10.1111/aos.13444</t>
  </si>
  <si>
    <t>doi: 10.1111/aos.13429</t>
  </si>
  <si>
    <t>doi: 10.1111/aos.13435</t>
  </si>
  <si>
    <t>doi: 10.1111/aos.13430</t>
  </si>
  <si>
    <t>doi: 10.1111/aos.13363</t>
  </si>
  <si>
    <t>doi: 10.1111/ceo.12953</t>
  </si>
  <si>
    <t>doi: 10.1111/ceo.12954</t>
  </si>
  <si>
    <t>doi: 10.1111/cxo.12537</t>
  </si>
  <si>
    <t>doi: 10.1111/opo.12363</t>
  </si>
  <si>
    <t>doi: 10.1111/opo.12359</t>
  </si>
  <si>
    <t>doi: 10.1002/1873-3468.12637</t>
  </si>
  <si>
    <t>doi: 10.1111/dmcn.13419</t>
  </si>
  <si>
    <t>doi: 10.1093/hmg/ddx111</t>
  </si>
  <si>
    <t>doi: 10.1093/hmg/ddx099</t>
  </si>
  <si>
    <t>doi: 10.1093/hmg/ddx119</t>
  </si>
  <si>
    <t>doi: 10.1093/hmg/ddx107</t>
  </si>
  <si>
    <t>doi: 10.1371/journal.pone.0174687</t>
  </si>
  <si>
    <t>doi: 10.1371/journal.pone.0167046</t>
  </si>
  <si>
    <t>doi: 10.1097/IJG.0000000000000674</t>
  </si>
  <si>
    <t>doi: 10.1097/IJG.0000000000000665</t>
  </si>
  <si>
    <t>doi: 10.1097/IJG.0000000000000671</t>
  </si>
  <si>
    <t>doi: 10.1097/IJG.0000000000000662</t>
  </si>
  <si>
    <t>doi: 10.1097/IJG.0000000000000668</t>
  </si>
  <si>
    <t>doi: 10.1097/IJG.0000000000000669</t>
  </si>
  <si>
    <t>doi: 10.1097/ICO.0000000000001193</t>
  </si>
  <si>
    <t>doi: 10.1097/ICO.0000000000001190</t>
  </si>
  <si>
    <t>doi: 10.1097/ICO.0000000000001194</t>
  </si>
  <si>
    <t>doi: 10.1097/ICO.0000000000001196</t>
  </si>
  <si>
    <t>doi: 10.1080/01676830.2017.1279666</t>
  </si>
  <si>
    <t>doi: 10.1080/15504263.2017.1296212</t>
  </si>
  <si>
    <t>doi: 10.1210/en.2016-1845</t>
  </si>
  <si>
    <t>doi: 10.1177/0300060517701290</t>
  </si>
  <si>
    <t>doi: 10.1080/13880209.2017.1307422</t>
  </si>
  <si>
    <t>doi: 10.1155/2017/4128061</t>
  </si>
  <si>
    <t>doi: 10.7150/ijms.17718</t>
  </si>
  <si>
    <t>doi: 10.3341/kjo.2017.31.2.177</t>
  </si>
  <si>
    <t>doi: 10.3341/kjo.2017.31.2.165</t>
  </si>
  <si>
    <t>doi: 10.3341/kjo.2017.31.2.159</t>
  </si>
  <si>
    <t>doi: 10.3341/kjo.2017.31.2.151</t>
  </si>
  <si>
    <t>doi: 10.3341/kjo.2017.31.2.143</t>
  </si>
  <si>
    <t>doi: 10.3341/kjo.2017.31.2.138</t>
  </si>
  <si>
    <t>doi: 10.3341/kjo.2017.31.2.123</t>
  </si>
  <si>
    <t>doi: 10.3341/kjo.2017.31.2.115</t>
  </si>
  <si>
    <t>doi: 10.3341/kjo.2017.31.2.108</t>
  </si>
  <si>
    <t>doi: 10.3341/kjo.2017.31.2.102</t>
  </si>
  <si>
    <t>doi: 10.3341/kjo.2017.31.2.95</t>
  </si>
  <si>
    <t>doi: 10.13075/ijomeh.1896.00694</t>
  </si>
  <si>
    <t>doi: 10.1016/j.vph.2017.03.005</t>
  </si>
  <si>
    <t>doi: 10.1016/j.ymthe.2017.03.023</t>
  </si>
  <si>
    <t>doi: 10.1016/j.wneu.2017.03.102</t>
  </si>
  <si>
    <t>doi: 10.1016/j.survophthal.2017.03.005</t>
  </si>
  <si>
    <t>doi: 10.1016/j.clae.2017.03.008</t>
  </si>
  <si>
    <t>doi: 10.1016/j.ajo.2017.03.029</t>
  </si>
  <si>
    <t>doi: 10.1016/j.ajo.2017.03.028</t>
  </si>
  <si>
    <t>doi: 10.1016/j.diagmicrobio.2017.02.014</t>
  </si>
  <si>
    <t>doi: 10.1016/j.ophtha.2017.02.026</t>
  </si>
  <si>
    <t>doi: 10.3109/15569527.2015.1127254</t>
  </si>
  <si>
    <t>doi: 10.1007/s00417-017-3637-6</t>
  </si>
  <si>
    <t>doi: 10.1007/s00417-017-3639-4</t>
  </si>
  <si>
    <t>doi: 10.1007/s40266-017-0458-6</t>
  </si>
  <si>
    <t>doi: 10.1007/s11910-017-0747-9</t>
  </si>
  <si>
    <t>doi: 10.1159/000468924</t>
  </si>
  <si>
    <t>doi: 10.3899/jrheum.161336</t>
  </si>
  <si>
    <t>doi: 10.1016/j.exer.2017.03.012</t>
  </si>
  <si>
    <t>doi: 10.1016/j.ajo.2017.03.027</t>
  </si>
  <si>
    <t>doi: 10.1016/j.ajo.2017.03.026</t>
  </si>
  <si>
    <t>doi: 10.1016/j.ophtha.2017.02.017</t>
  </si>
  <si>
    <t>doi: 10.1016/j.maturitas.2017.02.007</t>
  </si>
  <si>
    <t>doi: 10.1093/brain/aww350</t>
  </si>
  <si>
    <t>doi: 10.1093/asj/sjw248</t>
  </si>
  <si>
    <t>doi: 10.1007/s10916-017-0731-6</t>
  </si>
  <si>
    <t>doi: 10.1007/s00415-017-8469-0</t>
  </si>
  <si>
    <t>doi: 10.1007/s00011-017-1037-3</t>
  </si>
  <si>
    <t>doi: 10.1016/j.preteyeres.2017.03.003</t>
  </si>
  <si>
    <t>doi: 10.1016/j.lfs.2017.03.020</t>
  </si>
  <si>
    <t>doi: 10.1016/j.actbio.2017.03.043</t>
  </si>
  <si>
    <t>doi: 10.1016/j.exer.2017.03.011</t>
  </si>
  <si>
    <t>doi: 10.1016/j.jdiacomp.2017.02.020</t>
  </si>
  <si>
    <t>doi: 10.1089/hum.2016.035</t>
  </si>
  <si>
    <t>doi: 10.1016/j.clinimag.2017.03.016</t>
  </si>
  <si>
    <t>doi: 10.1167/17.3.24</t>
  </si>
  <si>
    <t>doi: 10.1167/17.3.26</t>
  </si>
  <si>
    <t>doi: 10.1167/iovs.16-20077</t>
  </si>
  <si>
    <t>doi: 10.1371/journal.pone.0174979</t>
  </si>
  <si>
    <t>doi: 10.1371/journal.pone.0174810</t>
  </si>
  <si>
    <t>doi: 10.1080/01676830.2017.1287743</t>
  </si>
  <si>
    <t>doi: 10.1080/01676830.2017.1287742</t>
  </si>
  <si>
    <t>doi: 10.1038/eye.2017.48</t>
  </si>
  <si>
    <t>doi: 10.1080/02713683.2016.1270326</t>
  </si>
  <si>
    <t>doi: 10.4085/1062-6050-52.2.12</t>
  </si>
  <si>
    <t>doi: 10.1080/09286586.2017.1283045</t>
  </si>
  <si>
    <t>doi: 10.5301/ejo.5000936</t>
  </si>
  <si>
    <t>doi: 10.5301/EJO.5000952</t>
  </si>
  <si>
    <t>doi: 10.5301/ejo.5000947</t>
  </si>
  <si>
    <t>doi: 10.1186/s12918-017-0402-8</t>
  </si>
  <si>
    <t>doi: 10.7748/nop.29.3.6.s2</t>
  </si>
  <si>
    <t>doi: 10.1007/s00011-017-1036-4</t>
  </si>
  <si>
    <t>doi: 10.1007/s11011-017-9986-3</t>
  </si>
  <si>
    <t>doi: 10.1007/s00417-017-3650-9</t>
  </si>
  <si>
    <t>doi: 10.1016/j.clae.2017.03.011</t>
  </si>
  <si>
    <t>doi: 10.1016/j.survophthal.2017.03.006</t>
  </si>
  <si>
    <t>doi: 10.1016/j.ophtha.2017.02.008</t>
  </si>
  <si>
    <t>doi: 10.1186/s13195-017-0253-y</t>
  </si>
  <si>
    <t>doi: 10.1186/s12974-017-0846-1</t>
  </si>
  <si>
    <t>doi: 10.1186/s12886-017-0426-2</t>
  </si>
  <si>
    <t>doi: 10.1186/s12916-017-0837-1</t>
  </si>
  <si>
    <t>doi: 10.14348/molcells.2017.2308</t>
  </si>
  <si>
    <t>doi: 10.1001/jamaophthalmol.2017.0380</t>
  </si>
  <si>
    <t>doi: 10.1167/iovs.16-20779</t>
  </si>
  <si>
    <t>doi: 10.1167/iovs.16-20786</t>
  </si>
  <si>
    <t>doi: 10.1167/iovs.16-21122</t>
  </si>
  <si>
    <t>doi: 10.1167/iovs.16-20694</t>
  </si>
  <si>
    <t>doi: 10.1001/jamaophthalmol.2017.0266</t>
  </si>
  <si>
    <t>doi: 10.1167/iovs.16-21154</t>
  </si>
  <si>
    <t>doi: 10.1167/iovs.16-21302</t>
  </si>
  <si>
    <t>doi: 10.1167/iovs.16-21405</t>
  </si>
  <si>
    <t>doi: 10.1001/jamaophthalmol.2017.0255</t>
  </si>
  <si>
    <t>doi: 10.1001/jamaophthalmol.2017.0261</t>
  </si>
  <si>
    <t>doi: 10.1371/journal.pone.0174560</t>
  </si>
  <si>
    <t>doi: 10.1371/journal.pone.0174559</t>
  </si>
  <si>
    <t>doi: 10.1371/journal.pone.0174529</t>
  </si>
  <si>
    <t>doi: 10.1371/journal.pone.0174450</t>
  </si>
  <si>
    <t>doi: 10.1097/ICO.0000000000001175</t>
  </si>
  <si>
    <t>doi: 10.1647/2015-116</t>
  </si>
  <si>
    <t>doi: 10.3892/mmr.2017.6414</t>
  </si>
  <si>
    <t>doi: 10.18632/aging.101208</t>
  </si>
  <si>
    <t>doi: 10.1080/02713683.2017.1284241</t>
  </si>
  <si>
    <t>doi: 10.1080/02713683.2017.1285942</t>
  </si>
  <si>
    <t>doi: 10.1080/02713683.2016.1231323</t>
  </si>
  <si>
    <t>doi: 10.1080/02713683.2017.1289226</t>
  </si>
  <si>
    <t>doi: 10.1007/s11136-017-1547-z</t>
  </si>
  <si>
    <t>doi: 10.1007/s10384-017-0509-x</t>
  </si>
  <si>
    <t>doi: 10.1007/s00125-017-4251-1</t>
  </si>
  <si>
    <t>doi: 10.1038/nrd.2017.51</t>
  </si>
  <si>
    <t>doi: 10.1161/CIRCULATIONAHA.116.025604</t>
  </si>
  <si>
    <t>doi: 10.1128/CMR.00113-16</t>
  </si>
  <si>
    <t>doi: 10.1186/s12886-017-0427-1</t>
  </si>
  <si>
    <t>doi: 10.1186/s12886-017-0428-0</t>
  </si>
  <si>
    <t>doi: 10.1186/s12886-017-0430-6</t>
  </si>
  <si>
    <t>doi: 10.1186/s12863-017-0496-4</t>
  </si>
  <si>
    <t>doi: 10.1016/j.bpj.2017.02.010</t>
  </si>
  <si>
    <t>doi: 10.1371/journal.pone.0174607</t>
  </si>
  <si>
    <t>doi: 10.1371/journal.pone.0174587</t>
  </si>
  <si>
    <t>doi: 10.1371/journal.pone.0174020</t>
  </si>
  <si>
    <t>doi: 10.1371/journal.pone.0174764</t>
  </si>
  <si>
    <t>doi: 10.1371/journal.pone.0174427</t>
  </si>
  <si>
    <t>doi: 10.1097/IJG.0000000000000619</t>
  </si>
  <si>
    <t>doi: 10.1097/IJG.0000000000000610</t>
  </si>
  <si>
    <t>doi: 10.1097/IJG.0000000000000618</t>
  </si>
  <si>
    <t>doi: 10.1097/IJG.0000000000000413</t>
  </si>
  <si>
    <t>doi: 10.1089/jop.2016.0127</t>
  </si>
  <si>
    <t>doi: 10.1089/jop.2016.0140</t>
  </si>
  <si>
    <t>doi: 10.1167/iovs.16-20509</t>
  </si>
  <si>
    <t>doi: 10.1097/MD.0000000000006493</t>
  </si>
  <si>
    <t>doi: 10.1007/s00592-017-0985-y</t>
  </si>
  <si>
    <t>doi: 10.1007/s00417-017-3640-y</t>
  </si>
  <si>
    <t>doi: 10.2147/DDDT.S129913</t>
  </si>
  <si>
    <t>doi: 10.1136/bjophthalmol-2016-310077</t>
  </si>
  <si>
    <t>doi: 10.1136/bjophthalmol-2016-310091</t>
  </si>
  <si>
    <t>doi: 10.1136/bjophthalmol-2017-310148</t>
  </si>
  <si>
    <t>doi: 10.1016/j.compbiomed.2017.03.008</t>
  </si>
  <si>
    <t>doi: 10.1016/j.arr.2017.03.006</t>
  </si>
  <si>
    <t>doi: 10.1016/j.actbio.2017.03.039</t>
  </si>
  <si>
    <t>doi: 10.1016/j.bbalip.2017.03.010</t>
  </si>
  <si>
    <t>doi: 10.1016/j.mehy.2017.02.019</t>
  </si>
  <si>
    <t>doi: 10.1186/s12886-017-0429-z</t>
  </si>
  <si>
    <t>doi: 10.1186/s12866-017-0982-x</t>
  </si>
  <si>
    <t>doi: 10.1177/1010428317691674</t>
  </si>
  <si>
    <t>doi: 10.1159/000456653</t>
  </si>
  <si>
    <t>doi: 10.1159/000455276</t>
  </si>
  <si>
    <t>doi: 10.1159/000455275</t>
  </si>
  <si>
    <t>doi: 10.1159/000455277</t>
  </si>
  <si>
    <t>doi: 10.1159/000455279</t>
  </si>
  <si>
    <t>doi: 10.1159/000455283</t>
  </si>
  <si>
    <t>doi: 10.1159/000455282</t>
  </si>
  <si>
    <t>doi: 10.1159/000455281</t>
  </si>
  <si>
    <t>doi: 10.1159/000455280</t>
  </si>
  <si>
    <t>doi: 10.1159/000455278</t>
  </si>
  <si>
    <t>doi: 10.1159/000455269</t>
  </si>
  <si>
    <t>doi: 10.1159/000455268</t>
  </si>
  <si>
    <t>doi: 10.1159/000455267</t>
  </si>
  <si>
    <t>doi: 10.1159/000455266</t>
  </si>
  <si>
    <t>doi: 10.1159/000455265</t>
  </si>
  <si>
    <t>doi: 10.1159/000455264</t>
  </si>
  <si>
    <t>doi: 10.1371/journal.pone.0174542</t>
  </si>
  <si>
    <t>doi: 10.1371/journal.pone.0173900</t>
  </si>
  <si>
    <t>doi: 10.1097/IOP.0000000000000901</t>
  </si>
  <si>
    <t>doi: 10.1097/IOP.0000000000000890</t>
  </si>
  <si>
    <t>doi: 10.1097/PRS.0000000000003178</t>
  </si>
  <si>
    <t>doi: 10.1097/ICO.0000000000001180</t>
  </si>
  <si>
    <t>doi: 10.1097/ICO.0000000000001179</t>
  </si>
  <si>
    <t>doi: 10.1097/WNO.0000000000000495</t>
  </si>
  <si>
    <t>doi: 10.1097/WNO.0000000000000499</t>
  </si>
  <si>
    <t>doi: 10.2340/16501977-2218</t>
  </si>
  <si>
    <t>doi: 10.3892/or.2017.5496</t>
  </si>
  <si>
    <t>doi: 10.1111/ceo.12950</t>
  </si>
  <si>
    <t>doi: 10.1007/s12325-017-0513-z</t>
  </si>
  <si>
    <t>doi: 10.1007/s40261-017-0509-0</t>
  </si>
  <si>
    <t>doi: 10.1007/s10633-017-9585-y</t>
  </si>
  <si>
    <t>doi: 10.1007/s00592-017-0984-z</t>
  </si>
  <si>
    <t>doi: 10.1136/bmjopen-2016-013578</t>
  </si>
  <si>
    <t>doi: 10.1136/bjophthalmol-2016-310110</t>
  </si>
  <si>
    <t>doi: 10.1016/j.nlm.2017.03.013</t>
  </si>
  <si>
    <t>doi: 10.1016/j.jdiacomp.2016.07.024</t>
  </si>
  <si>
    <t>doi: 10.1016/j.jocn.2017.03.008</t>
  </si>
  <si>
    <t>doi: 10.1016/j.ajo.2017.03.022</t>
  </si>
  <si>
    <t>doi: 10.1186/s13073-017-0418-0</t>
  </si>
  <si>
    <t>doi: 10.1186/s12881-017-0399-2</t>
  </si>
  <si>
    <t>doi: 10.1159/000458525</t>
  </si>
  <si>
    <t>doi: 10.1111/avj.12565</t>
  </si>
  <si>
    <t>doi: 10.1167/iovs.16-20964</t>
  </si>
  <si>
    <t>doi: 10.1167/iovs.16-21331</t>
  </si>
  <si>
    <t>doi: 10.1167/iovs.16-21392</t>
  </si>
  <si>
    <t>doi: 10.1001/jamainternmed.2017.0204</t>
  </si>
  <si>
    <t>doi: 10.1371/journal.pone.0174340</t>
  </si>
  <si>
    <t>doi: 10.1371/journal.pone.0171954</t>
  </si>
  <si>
    <t>doi: 10.1097/DSS.0000000000000787</t>
  </si>
  <si>
    <t>doi: 10.1172/JCI88502</t>
  </si>
  <si>
    <t>doi: 10.1080/09286586.2017.1296166</t>
  </si>
  <si>
    <t>doi: 10.1080/09286586.2017.1296961</t>
  </si>
  <si>
    <t>doi: 10.1080/09553002.2017.1304669</t>
  </si>
  <si>
    <t>doi: 10.1080/02713683.2017.1279636</t>
  </si>
  <si>
    <t>doi: 10.12968/bjon.2017.26.6.S6</t>
  </si>
  <si>
    <t>doi: 10.1002/ajmg.a.38155</t>
  </si>
  <si>
    <t>doi: 10.4103/ijo.IJO_950_15</t>
  </si>
  <si>
    <t>doi: 10.4103/ijo.IJO_28_15</t>
  </si>
  <si>
    <t>doi: 10.4103/ijo.IJO_1013_15</t>
  </si>
  <si>
    <t>doi: 10.4103/ijo.IJO_938_16</t>
  </si>
  <si>
    <t>doi: 10.4103/ijo.IJO_527_16</t>
  </si>
  <si>
    <t>doi: 10.4103/ijo.IJO_883_16</t>
  </si>
  <si>
    <t>doi: 10.4103/ijo.IJO_875_16</t>
  </si>
  <si>
    <t>doi: 10.4103/ijo.IJO_864_16</t>
  </si>
  <si>
    <t>doi: 10.4103/ijo.IJO_865_16</t>
  </si>
  <si>
    <t>doi: 10.4103/ijo.IJO_870_16</t>
  </si>
  <si>
    <t>doi: 10.4103/ijo.IJO_869_16</t>
  </si>
  <si>
    <t>doi: 10.4103/ijo.IJO_863_16</t>
  </si>
  <si>
    <t>doi: 10.1111/opo.12373</t>
  </si>
  <si>
    <t>doi: 10.1111/jnc.14029</t>
  </si>
  <si>
    <t>doi: 10.1016/j.jcms.2017.02.017</t>
  </si>
  <si>
    <t>doi: 10.1016/j.survophthal.2017.03.007</t>
  </si>
  <si>
    <t>doi: 10.1016/j.clae.2017.03.010</t>
  </si>
  <si>
    <t>doi: 10.1007/s00586-017-5044-4</t>
  </si>
  <si>
    <t>doi: 10.1515/cclm-2016-0898</t>
  </si>
  <si>
    <t>doi: 10.1136/bcr-2017-219322</t>
  </si>
  <si>
    <t>doi: 10.1136/bcr-2016-219156</t>
  </si>
  <si>
    <t>doi: 10.1016/j.compbiomed.2017.03.016</t>
  </si>
  <si>
    <t>doi: 10.1016/j.clae.2017.03.007</t>
  </si>
  <si>
    <t>doi: 10.1016/j.ajo.2017.03.020</t>
  </si>
  <si>
    <t>doi: 10.1016/j.ajo.2017.03.021</t>
  </si>
  <si>
    <t>doi: 10.1016/j.ajo.2017.03.019</t>
  </si>
  <si>
    <t>doi: 10.1016/j.jfo.2016.10.013</t>
  </si>
  <si>
    <t>doi: 10.1016/j.jad.2017.03.044</t>
  </si>
  <si>
    <t>doi: 10.1111/aos.13416</t>
  </si>
  <si>
    <t>doi: 10.1007/s00234-017-1824-0</t>
  </si>
  <si>
    <t>doi: 10.1007/s12325-017-0517-8</t>
  </si>
  <si>
    <t>doi: 10.1136/bjophthalmol-2016-309774</t>
  </si>
  <si>
    <t>doi: 10.1042/CS20170102</t>
  </si>
  <si>
    <t>doi: 10.1534/genetics.116.196998</t>
  </si>
  <si>
    <t>doi: 10.1016/j.ajo.2017.03.016</t>
  </si>
  <si>
    <t>doi: 10.1016/j.clinph.2017.02.023</t>
  </si>
  <si>
    <t>doi: 10.1016/j.ophtha.2017.02.005</t>
  </si>
  <si>
    <t>doi: 10.1016/j.ophtha.2017.01.047</t>
  </si>
  <si>
    <t>doi: 10.1016/j.ophtha.2016.12.025</t>
  </si>
  <si>
    <t>doi: 10.1067/j.cpradiol.2017.01.006</t>
  </si>
  <si>
    <t>doi: 10.1016/j.parkreldis.2016.10.013</t>
  </si>
  <si>
    <t>doi: 10.1186/s40478-017-0428-6</t>
  </si>
  <si>
    <t>doi: 10.1186/s12918-017-0416-2</t>
  </si>
  <si>
    <t>doi: 10.1093/jnen/nlx015</t>
  </si>
  <si>
    <t>doi: 10.1093/rheumatology/kex057</t>
  </si>
  <si>
    <t>doi: 10.1093/rheumatology/kew486</t>
  </si>
  <si>
    <t>doi: 10.1093/rheumatology/kew501</t>
  </si>
  <si>
    <t>doi: 10.1371/journal.pone.0174585</t>
  </si>
  <si>
    <t>doi: 10.1371/journal.pone.0172928</t>
  </si>
  <si>
    <t>doi: 10.3233/RNN-160693</t>
  </si>
  <si>
    <t>doi: 10.1200/JCO.2016.70.1896</t>
  </si>
  <si>
    <t>doi: 10.1080/02713683.2017.1279635</t>
  </si>
  <si>
    <t>doi: 10.1080/02713683.2017.1280510</t>
  </si>
  <si>
    <t>doi: 10.3892/mmr.2017.6345</t>
  </si>
  <si>
    <t>doi: 10.3892/mmr.2017.6366</t>
  </si>
  <si>
    <t>doi: 10.1038/eye.2017.22</t>
  </si>
  <si>
    <t>doi: 10.1038/eye.2017.46</t>
  </si>
  <si>
    <t>doi: 10.1038/eye.2017.25</t>
  </si>
  <si>
    <t>doi: 10.1038/eye.2017.43</t>
  </si>
  <si>
    <t>doi: 10.1097/OPX.0000000000001064</t>
  </si>
  <si>
    <t>doi: 10.1089/jop.2016.0017</t>
  </si>
  <si>
    <t>doi: 10.1002/ajmg.a.38110</t>
  </si>
  <si>
    <t>doi: 10.1111/opo.12371</t>
  </si>
  <si>
    <t>doi: 10.1007/s00417-017-3643-8</t>
  </si>
  <si>
    <t>doi: 10.1136/bjophthalmol-2016-310026</t>
  </si>
  <si>
    <t>doi: 10.1016/j.preteyeres.2017.03.002</t>
  </si>
  <si>
    <t>doi: 10.1016/j.ajo.2017.03.013</t>
  </si>
  <si>
    <t>doi: 10.1016/j.ajo.2017.03.014</t>
  </si>
  <si>
    <t>doi: 10.1016/j.jfo.2016.11.009</t>
  </si>
  <si>
    <t>doi: 10.1016/j.brainres.2017.03.019</t>
  </si>
  <si>
    <t>doi: 10.1016/j.exer.2017.03.009</t>
  </si>
  <si>
    <t>doi: 10.1016/j.exer.2017.03.008</t>
  </si>
  <si>
    <t>doi: 10.1016/j.exer.2017.03.007</t>
  </si>
  <si>
    <t>doi: 10.1016/j.clae.2017.03.009</t>
  </si>
  <si>
    <t>doi: 10.1016/j.clae.2017.03.004</t>
  </si>
  <si>
    <t>doi: 10.1016/j.clae.2017.03.006</t>
  </si>
  <si>
    <t>doi: 10.1016/j.clae.2017.03.002</t>
  </si>
  <si>
    <t>doi: 10.1016/j.jdiacomp.2017.02.017</t>
  </si>
  <si>
    <t>doi: 10.1016/j.survophthal.2017.03.004</t>
  </si>
  <si>
    <t>doi: 10.1016/j.ophtha.2017.01.020</t>
  </si>
  <si>
    <t>doi: 10.1016/j.ophtha.2017.02.011</t>
  </si>
  <si>
    <t>doi: 10.1016/j.ophtha.2017.02.012</t>
  </si>
  <si>
    <t>doi: 10.1186/s13075-017-1222-3</t>
  </si>
  <si>
    <t>doi: 10.1186/s12902-017-0170-x</t>
  </si>
  <si>
    <t>doi: 10.1186/s12886-017-0425-3</t>
  </si>
  <si>
    <t>doi: 10.1089/hum.2016.161</t>
  </si>
  <si>
    <t>doi: 10.3390/ijms18030675</t>
  </si>
  <si>
    <t>doi: 10.3390/ijms18030665</t>
  </si>
  <si>
    <t>doi: 10.3390/nu9030307</t>
  </si>
  <si>
    <t>doi: 10.1093/hmg/ddx060</t>
  </si>
  <si>
    <t>doi: 10.1093/brain/awx040</t>
  </si>
  <si>
    <t>doi: 10.1093/nar/gkx163</t>
  </si>
  <si>
    <t>doi: 10.1093/hmg/ddx063</t>
  </si>
  <si>
    <t>doi: 10.1093/brain/awx005</t>
  </si>
  <si>
    <t>doi: 10.1093/hmg/ddx096</t>
  </si>
  <si>
    <t>doi: 10.1159/000458534</t>
  </si>
  <si>
    <t>doi: 10.1111/ceo.12952</t>
  </si>
  <si>
    <t>doi: 10.1001/jamaophthalmol.2017.0245</t>
  </si>
  <si>
    <t>doi: 10.1167/iovs.16-20745</t>
  </si>
  <si>
    <t>doi: 10.1001/jamaophthalmol.2017.0089</t>
  </si>
  <si>
    <t>doi: 10.1371/journal.pone.0174083</t>
  </si>
  <si>
    <t>doi: 10.1371/journal.pone.0174377</t>
  </si>
  <si>
    <t>doi: 10.1371/journal.pone.0173905</t>
  </si>
  <si>
    <t>doi: 10.1097/IJG.0000000000000670</t>
  </si>
  <si>
    <t>doi: 10.1097/IJG.0000000000000667</t>
  </si>
  <si>
    <t>doi: 10.1097/IJG.0000000000000659</t>
  </si>
  <si>
    <t>doi: 10.1097/IJG.0000000000000658</t>
  </si>
  <si>
    <t>doi: 10.1097/IJG.0000000000000643</t>
  </si>
  <si>
    <t>doi: 10.1097/IJG.0000000000000661</t>
  </si>
  <si>
    <t>doi: 10.1097/IJG.0000000000000640</t>
  </si>
  <si>
    <t>doi: 10.1097/IAE.0000000000001222</t>
  </si>
  <si>
    <t>doi: 10.1097/IAE.0000000000001422</t>
  </si>
  <si>
    <t>doi: 10.1097/IAE.0000000000001449</t>
  </si>
  <si>
    <t>doi: 10.1089/vim.2016.0179</t>
  </si>
  <si>
    <t>doi: 10.1089/jop.2016.0101</t>
  </si>
  <si>
    <t>doi: 10.1093/asj/sjx011</t>
  </si>
  <si>
    <t>doi: 10.1093/asj/sjw216</t>
  </si>
  <si>
    <t>doi: 10.1080/09286586.2017.1290259</t>
  </si>
  <si>
    <t>doi: 10.1080/09286586.2017.1290257</t>
  </si>
  <si>
    <t>doi: 10.1111/ddg.13221</t>
  </si>
  <si>
    <t>doi: 10.1002/jaba.382</t>
  </si>
  <si>
    <t>doi: 10.1111/vox.12502</t>
  </si>
  <si>
    <t>doi: 10.1007/s10735-017-9716-5</t>
  </si>
  <si>
    <t>doi: 10.1007/s10633-017-9584-z</t>
  </si>
  <si>
    <t>doi: 10.3960/jslrt.56.170</t>
  </si>
  <si>
    <t>doi: 10.1136/annrheumdis-2016-210758</t>
  </si>
  <si>
    <t>doi: 10.1084/jem.20161802</t>
  </si>
  <si>
    <t>doi: 10.4049/jimmunol.1602087</t>
  </si>
  <si>
    <t>doi: 10.1016/j.ymthe.2017.02.016</t>
  </si>
  <si>
    <t>doi: 10.1016/j.clim.2017.03.007</t>
  </si>
  <si>
    <t>doi: 10.1016/j.jcma.2017.01.004</t>
  </si>
  <si>
    <t>doi: 10.1177/0284185117695667</t>
  </si>
  <si>
    <t>doi: 10.1055/s-0043-100566</t>
  </si>
  <si>
    <t>doi: 10.1055/s-0042-123717</t>
  </si>
  <si>
    <t>doi: 10.1371/journal.pone.0174537</t>
  </si>
  <si>
    <t>doi: 10.1371/journal.pone.0173865</t>
  </si>
  <si>
    <t>doi: 10.1371/journal.pone.0174297</t>
  </si>
  <si>
    <t>doi: 10.1371/journal.pone.0173064</t>
  </si>
  <si>
    <t>doi: 10.1038/laban.1215</t>
  </si>
  <si>
    <t>doi: 10.1097/MD.0000000000006455</t>
  </si>
  <si>
    <t>doi: 10.1097/MD.0000000000006422</t>
  </si>
  <si>
    <t>doi: 10.1097/MD.0000000000006340</t>
  </si>
  <si>
    <t>doi: 10.1097/MD.0000000000006199</t>
  </si>
  <si>
    <t>doi: 10.1097/MIB.0000000000001079</t>
  </si>
  <si>
    <t>doi: 10.1097/SCS.0000000000003742</t>
  </si>
  <si>
    <t>doi: 10.1097/SCS.0000000000003431</t>
  </si>
  <si>
    <t>doi: 10.1213/XAA.0000000000000486</t>
  </si>
  <si>
    <t>doi: 10.1097/IOP.0000000000000889</t>
  </si>
  <si>
    <t>doi: 10.1080/02713683.2017.1280511</t>
  </si>
  <si>
    <t>doi: 10.1002/ajmg.a.38140</t>
  </si>
  <si>
    <t>doi: 10.1002/ajmg.a.38116</t>
  </si>
  <si>
    <t>doi: 10.1002/ajmg.a.38102</t>
  </si>
  <si>
    <t>doi: 10.1038/ejhg.2017.13</t>
  </si>
  <si>
    <t>doi: 10.1186/s12886-017-0421-7</t>
  </si>
  <si>
    <t>doi: 10.1111/opo.12370</t>
  </si>
  <si>
    <t>doi: 10.1155/2017/5981432</t>
  </si>
  <si>
    <t>doi: 10.1136/bmjopen-2016-013366</t>
  </si>
  <si>
    <t>doi: 10.1530/EJE-17-0044</t>
  </si>
  <si>
    <t>doi: 10.1016/j.clae.2017.03.005</t>
  </si>
  <si>
    <t>doi: 10.1016/j.jaad.2016.11.027</t>
  </si>
  <si>
    <t>doi: 10.1111/ceo.12948</t>
  </si>
  <si>
    <t>doi: 10.1159/000454866</t>
  </si>
  <si>
    <t>doi: 10.1159/000458157</t>
  </si>
  <si>
    <t>doi: 10.1159/000455273</t>
  </si>
  <si>
    <t>doi: 10.1007/s11046-017-0128-6</t>
  </si>
  <si>
    <t>doi: 10.1007/s10067-017-3601-1</t>
  </si>
  <si>
    <t>doi: 10.1167/iovs.16-21280</t>
  </si>
  <si>
    <t>doi: 10.1167/iovs.16-20784</t>
  </si>
  <si>
    <t>doi: 10.1167/iovs.16-19873</t>
  </si>
  <si>
    <t>doi: 10.1167/iovs.16-20864</t>
  </si>
  <si>
    <t>doi: 10.1167/iovs.16-20043</t>
  </si>
  <si>
    <t>doi: 10.1167/iovs.16-20680</t>
  </si>
  <si>
    <t>doi: 10.1167/iovs.16-20062</t>
  </si>
  <si>
    <t>doi: 10.1210/en.2017-00055</t>
  </si>
  <si>
    <t>doi: 10.1371/journal.pone.0174096</t>
  </si>
  <si>
    <t>doi: 10.1371/journal.pone.0173601</t>
  </si>
  <si>
    <t>doi: 10.1097/DAD.0000000000000651</t>
  </si>
  <si>
    <t>doi: 10.1097/IAE.0000000000001501</t>
  </si>
  <si>
    <t>doi: 10.1080/13816810.2017.1300922</t>
  </si>
  <si>
    <t>doi: 10.1080/00016489.2017.1286037</t>
  </si>
  <si>
    <t>doi: 10.1016/j.wneu.2017.03.030</t>
  </si>
  <si>
    <t>doi: 10.1016/j.actbio.2017.03.028</t>
  </si>
  <si>
    <t>doi: 10.1016/j.survophthal.2017.03.001</t>
  </si>
  <si>
    <t>doi: 10.1016/j.exer.2017.03.004</t>
  </si>
  <si>
    <t>doi: 10.1016/j.ajo.2017.03.012</t>
  </si>
  <si>
    <t>doi: 10.1016/j.ajo.2017.03.009</t>
  </si>
  <si>
    <t>doi: 10.3290/j.ohpd.a37930</t>
  </si>
  <si>
    <t>doi: 10.1016/j.ajpath.2017.01.014</t>
  </si>
  <si>
    <t>doi: 10.1111/aos.13375</t>
  </si>
  <si>
    <t>doi: 10.1111/aos.13424</t>
  </si>
  <si>
    <t>doi: 10.1111/evj.12683</t>
  </si>
  <si>
    <t>doi: 10.1111/1468-5922.12305</t>
  </si>
  <si>
    <t>doi: 10.1007/s10067-017-3599-4</t>
  </si>
  <si>
    <t>doi: 10.1007/s00405-017-4541-8</t>
  </si>
  <si>
    <t>doi: 10.1007/s00256-017-2634-5</t>
  </si>
  <si>
    <t>doi: 10.1155/2017/6038137</t>
  </si>
  <si>
    <t>doi: 10.1155/2017/3681707</t>
  </si>
  <si>
    <t>doi: 10.1161/JAHA.116.004180</t>
  </si>
  <si>
    <t>doi: 10.1136/bjophthalmol-2016-309996</t>
  </si>
  <si>
    <t>doi: 10.1186/s13104-017-2448-5</t>
  </si>
  <si>
    <t>doi: 10.1016/j.jns.2017.01.033</t>
  </si>
  <si>
    <t>doi: 10.1016/j.jns.2016.12.044</t>
  </si>
  <si>
    <t>doi: 10.1016/j.jns.2017.01.031</t>
  </si>
  <si>
    <t>doi: 10.1016/j.clinph.2017.02.009</t>
  </si>
  <si>
    <t>doi: 10.1167/iovs.16-21065</t>
  </si>
  <si>
    <t>doi: 10.1167/iovs.16-20843</t>
  </si>
  <si>
    <t>doi: 10.1097/MOP.0000000000000483</t>
  </si>
  <si>
    <t>doi: 10.1097/IJG.0000000000000660</t>
  </si>
  <si>
    <t>doi: 10.1080/09286586.2017.1294186</t>
  </si>
  <si>
    <t>doi: 10.11607/ijp.5130</t>
  </si>
  <si>
    <t>doi: 10.1371/journal.pone.0174260</t>
  </si>
  <si>
    <t>doi: 10.1038/nutd.2017.4</t>
  </si>
  <si>
    <t>doi: 10.1016/j.parkreldis.2017.03.008</t>
  </si>
  <si>
    <t>doi: 10.1016/j.ymthe.2017.03.004</t>
  </si>
  <si>
    <t>doi: 10.1016/j.jcms.2017.02.005</t>
  </si>
  <si>
    <t>doi: 10.1016/j.jphs.2017.02.012</t>
  </si>
  <si>
    <t>doi: 10.1016/j.jfo.2016.12.004</t>
  </si>
  <si>
    <t>doi: 10.1016/j.ophtha.2017.02.004</t>
  </si>
  <si>
    <t>doi: 10.1016/j.ophtha.2017.01.053</t>
  </si>
  <si>
    <t>doi: 10.1016/j.ophtha.2017.01.052</t>
  </si>
  <si>
    <t>doi: 10.1016/j.ophtha.2017.01.054</t>
  </si>
  <si>
    <t>doi: 10.1080/09546634.2017.1309349</t>
  </si>
  <si>
    <t>doi: 10.1016/j.det.2016.11.002</t>
  </si>
  <si>
    <t>doi: 10.1002/ajmg.a.38128</t>
  </si>
  <si>
    <t>doi: 10.1007/s10633-017-9583-0</t>
  </si>
  <si>
    <t>doi: 10.1967/s002449910512</t>
  </si>
  <si>
    <t>doi: 10.1159/000467941</t>
  </si>
  <si>
    <t>doi: 10.1136/bjophthalmol-2016-309299</t>
  </si>
  <si>
    <t>doi: 10.1136/bjophthalmol-2016-309887</t>
  </si>
  <si>
    <t>doi: 10.1016/j.ejphar.2017.03.018</t>
  </si>
  <si>
    <t>doi: 10.1016/j.yexcr.2017.03.030</t>
  </si>
  <si>
    <t>doi: 10.1016/j.ajo.2017.03.008</t>
  </si>
  <si>
    <t>doi: 10.5301/ejo.5000946</t>
  </si>
  <si>
    <t>doi: 10.5301/ejo.5000944</t>
  </si>
  <si>
    <t>doi: 10.5301/ejo.5000949</t>
  </si>
  <si>
    <t>doi: 10.1016/j.ejmg.2017.03.005</t>
  </si>
  <si>
    <t>doi: 10.1016/j.exer.2017.03.002</t>
  </si>
  <si>
    <t>doi: 10.1016/j.exer.2017.03.003</t>
  </si>
  <si>
    <t>doi: 10.1016/j.ajo.2017.03.001</t>
  </si>
  <si>
    <t>doi: 10.1007/978-3-319-50174-1_20</t>
  </si>
  <si>
    <t>doi: 10.1007/978-3-319-50174-1_19</t>
  </si>
  <si>
    <t>doi: 10.1007/978-3-319-50174-1_18</t>
  </si>
  <si>
    <t>doi: 10.1007/s00417-017-3612-2</t>
  </si>
  <si>
    <t>doi: 10.1007/s00417-017-3633-x</t>
  </si>
  <si>
    <t>doi: 10.1136/bjophthalmol-2016-309768</t>
  </si>
  <si>
    <t>doi: 10.1136/bjophthalmol-2016-309566</t>
  </si>
  <si>
    <t>doi: 10.1136/bjophthalmol-2016-309628</t>
  </si>
  <si>
    <t>doi: 10.1136/bjophthalmol-2016-310072</t>
  </si>
  <si>
    <t>doi: 10.1016/j.csm.2016.11.006</t>
  </si>
  <si>
    <t>doi: 10.1016/j.csm.2016.11.002</t>
  </si>
  <si>
    <t>doi: 10.1016/j.csm.2016.11.001</t>
  </si>
  <si>
    <t>doi: 10.1371/journal.pone.0168606</t>
  </si>
  <si>
    <t>doi: 10.1097/ICO.0000000000001170</t>
  </si>
  <si>
    <t>doi: 10.1097/ICO.0000000000001177</t>
  </si>
  <si>
    <t>doi: 10.1097/ICO.0000000000001171</t>
  </si>
  <si>
    <t>doi: 10.1097/WCO.0000000000000455</t>
  </si>
  <si>
    <t>doi: 10.1080/01676830.2017.1279645</t>
  </si>
  <si>
    <t>doi: 10.1080/01676830.2017.1287740</t>
  </si>
  <si>
    <t>doi: 10.1080/02713683.2016.1276193</t>
  </si>
  <si>
    <t>doi: 10.1080/02713683.2016.1276194</t>
  </si>
  <si>
    <t>doi: 10.1080/02713683.2016.1276196</t>
  </si>
  <si>
    <t>doi: 10.1038/eye.2017.39</t>
  </si>
  <si>
    <t>doi: 10.1038/eye.2017.21</t>
  </si>
  <si>
    <t>doi: 10.1038/eye.2017.24</t>
  </si>
  <si>
    <t>doi: 10.1038/eye.2017.31</t>
  </si>
  <si>
    <t>doi: 10.3233/NPM-915142</t>
  </si>
  <si>
    <t>doi: 10.1017/S0952523816000195</t>
  </si>
  <si>
    <t>doi: 10.4103/ijmm.IJMM_16_227</t>
  </si>
  <si>
    <t>doi: 10.1111/opo.12369</t>
  </si>
  <si>
    <t>doi: 10.1007/s10384-017-0506-0</t>
  </si>
  <si>
    <t>doi: 10.1007/s00417-017-3631-z</t>
  </si>
  <si>
    <t>doi: 10.1126/science.355.6330.1109</t>
  </si>
  <si>
    <t>doi: 10.1136/bjophthalmol-2016-309850</t>
  </si>
  <si>
    <t>doi: 10.3174/ajnr.A5107</t>
  </si>
  <si>
    <t>doi: 10.3174/ajnr.A5141</t>
  </si>
  <si>
    <t>doi: 10.1016/j.ajo.2017.03.003</t>
  </si>
  <si>
    <t>doi: 10.1016/j.ajo.2017.03.005</t>
  </si>
  <si>
    <t>doi: 10.1016/j.ajo.2017.03.004</t>
  </si>
  <si>
    <t>doi: 10.1016/j.ajo.2017.03.002</t>
  </si>
  <si>
    <t>doi: 10.1016/j.ophtha.2017.01.048</t>
  </si>
  <si>
    <t>doi: 257</t>
  </si>
  <si>
    <t>doi: 256</t>
  </si>
  <si>
    <t>doi: 255</t>
  </si>
  <si>
    <t>doi: 10.1186/s13063-017-1860-4</t>
  </si>
  <si>
    <t>doi: 10.1186/s13063-017-1861-3</t>
  </si>
  <si>
    <t>doi: 10.1186/s12886-017-0423-5</t>
  </si>
  <si>
    <t>doi: 10.1097/WNO.0000000000000493</t>
  </si>
  <si>
    <t>doi: 10.1097/ICB.0000000000000324</t>
  </si>
  <si>
    <t>doi: 10.1159/000459626</t>
  </si>
  <si>
    <t>doi: 10.1001/jamaophthalmol.2017.0110</t>
  </si>
  <si>
    <t>doi: 10.1001/jamaophthalmol.2017.0080</t>
  </si>
  <si>
    <t>doi: 10.1001/jamaophthalmol.2017.0059</t>
  </si>
  <si>
    <t>doi: 10.1371/journal.pone.0172556</t>
  </si>
  <si>
    <t>doi: 10.1177/1479164116683149</t>
  </si>
  <si>
    <t>doi: 10.1038/cddis.2017.94</t>
  </si>
  <si>
    <t>doi: 10.1038/cddis.2017.98</t>
  </si>
  <si>
    <t>doi: 10.1038/cddis.2017.46</t>
  </si>
  <si>
    <t>doi: 10.4103/ijo.IJO_329_16</t>
  </si>
  <si>
    <t>doi: 10.4103/ijo.IJO_986_15</t>
  </si>
  <si>
    <t>doi: 10.4103/ijo.IJO_537_15</t>
  </si>
  <si>
    <t>doi: 10.4103/ijo.IJO_412_16</t>
  </si>
  <si>
    <t>doi: 10.4103/0301-4738.202305</t>
  </si>
  <si>
    <t>doi: 10.4103/ijo.IJO_958_16</t>
  </si>
  <si>
    <t>doi: 10.4103/ijo.IJO_437_16</t>
  </si>
  <si>
    <t>doi: 10.4103/0301-4738.202303</t>
  </si>
  <si>
    <t>doi: 10.4103/ijo.IJO_688_16</t>
  </si>
  <si>
    <t>doi: 10.4103/ijo.IJO_980_15</t>
  </si>
  <si>
    <t>doi: 10.4103/0301-4738.202306</t>
  </si>
  <si>
    <t>doi: 10.1016/j.preteyeres.2017.03.001</t>
  </si>
  <si>
    <t>doi: 10.1016/j.survophthal.2017.03.003</t>
  </si>
  <si>
    <t>doi: 10.1007/s00417-017-3632-y</t>
  </si>
  <si>
    <t>doi: 10.1101/mcs.a000984</t>
  </si>
  <si>
    <t>doi: 10.1136/bjophthalmol-2016-310119</t>
  </si>
  <si>
    <t>doi: 10.1186/s12881-017-0386-7</t>
  </si>
  <si>
    <t>doi: 10.1167/iovs.16-21016</t>
  </si>
  <si>
    <t>doi: 10.1167/iovs.16-21223</t>
  </si>
  <si>
    <t>doi: 10.1159/000461595</t>
  </si>
  <si>
    <t>doi: 10.1111/pde.13085</t>
  </si>
  <si>
    <t>doi: 10.3928/23258160-20170301-14</t>
  </si>
  <si>
    <t>doi: 10.3928/23258160-20170301-12</t>
  </si>
  <si>
    <t>doi: 10.3928/23258160-20170301-11</t>
  </si>
  <si>
    <t>doi: 10.3928/23258160-20170301-10</t>
  </si>
  <si>
    <t>doi: 10.3928/23258160-20170301-09</t>
  </si>
  <si>
    <t>doi: 10.3928/23258160-20170301-07</t>
  </si>
  <si>
    <t>doi: 10.3928/23258160-20170301-06</t>
  </si>
  <si>
    <t>doi: 10.3928/23258160-20170301-05</t>
  </si>
  <si>
    <t>doi: 10.3928/23258160-20170301-04</t>
  </si>
  <si>
    <t>doi: 10.3928/23258160-20170301-03</t>
  </si>
  <si>
    <t>doi: 10.3928/23258160-20170301-02</t>
  </si>
  <si>
    <t>doi: 10.3928/23258160-20170301-01</t>
  </si>
  <si>
    <t>doi: 10.1167/iovs.16-21079</t>
  </si>
  <si>
    <t>doi: 10.1167/iovs.16-21017</t>
  </si>
  <si>
    <t>doi: 10.1167/iovs.17-21440</t>
  </si>
  <si>
    <t>doi: 10.1167/iovs.17-21475</t>
  </si>
  <si>
    <t>doi: 10.1371/journal.pone.0173682</t>
  </si>
  <si>
    <t>doi: 10.1097/MD.0000000000006405</t>
  </si>
  <si>
    <t>doi: 10.1097/MD.0000000000006343</t>
  </si>
  <si>
    <t>doi: 10.1097/MD.0000000000006342</t>
  </si>
  <si>
    <t>doi: 10.1097/MD.0000000000006317</t>
  </si>
  <si>
    <t>doi: 10.1097/MD.0000000000006069</t>
  </si>
  <si>
    <t>doi: 10.1097/IAE.0000000000001476</t>
  </si>
  <si>
    <t>doi: 10.1056/NEJMoa1609583</t>
  </si>
  <si>
    <t>doi: 10.1056/NEJMicm1516330</t>
  </si>
  <si>
    <t>doi: 10.1056/NEJMoa1608368</t>
  </si>
  <si>
    <t>doi: 10.1080/09286586.2016.1276199</t>
  </si>
  <si>
    <t>doi: 10.1080/09286586.2017.1291843</t>
  </si>
  <si>
    <t>doi: 10.1080/01676830.2017.1280057</t>
  </si>
  <si>
    <t>doi: 10.1002/art.40093</t>
  </si>
  <si>
    <t>doi: 10.1111/aos.13389</t>
  </si>
  <si>
    <t>doi: 10.1111/ceo.12945</t>
  </si>
  <si>
    <t>doi: 10.1111/cxo.12519</t>
  </si>
  <si>
    <t>doi: 10.1111/cxo.12532</t>
  </si>
  <si>
    <t>doi: 10.1111/cxo.12538</t>
  </si>
  <si>
    <t>doi: 10.1111/cen.13327</t>
  </si>
  <si>
    <t>doi: 10.1111/opo.12365</t>
  </si>
  <si>
    <t>doi: 10.1002/cne.24205</t>
  </si>
  <si>
    <t>doi: 10.1111/head.13059</t>
  </si>
  <si>
    <t>doi: 10.1111/cxo.12533</t>
  </si>
  <si>
    <t>doi: 10.1007/s00401-017-1692-z</t>
  </si>
  <si>
    <t>doi: 10.1136/bjophthalmol-2016-310093</t>
  </si>
  <si>
    <t>doi: 10.1136/bjophthalmol-2016-309946</t>
  </si>
  <si>
    <t>doi: 10.1136/bjophthalmol-2016-309363</t>
  </si>
  <si>
    <t>doi: 10.1136/bjophthalmol-2016-310123</t>
  </si>
  <si>
    <t>doi: 10.1136/bjophthalmol-2016-309952</t>
  </si>
  <si>
    <t>doi: 10.1136/bjophthalmol-2016-309902</t>
  </si>
  <si>
    <t>doi: 10.1136/bjophthalmol-2016-310002</t>
  </si>
  <si>
    <t>doi: 10.1016/j.ejogrb.2017.02.029</t>
  </si>
  <si>
    <t>doi: 10.1016/j.clae.2017.03.001</t>
  </si>
  <si>
    <t>doi: 10.1186/s12887-017-0835-7</t>
  </si>
  <si>
    <t>doi: 10.1186/s12886-017-0422-6</t>
  </si>
  <si>
    <t>doi: 10.1186/s12879-017-2304-1</t>
  </si>
  <si>
    <t>doi: 10.1186/s12886-017-0420-8</t>
  </si>
  <si>
    <t>doi: 10.1159/000456719</t>
  </si>
  <si>
    <t>doi: 10.1002/acm2.12013</t>
  </si>
  <si>
    <t>doi: 10.1167/iovs.16-20979</t>
  </si>
  <si>
    <t>doi: 10.1167/iovs.16-19093</t>
  </si>
  <si>
    <t>doi: 10.1016/j.parkreldis.2017.03.001</t>
  </si>
  <si>
    <t>doi: 10.1016/j.jfo.2016.10.009</t>
  </si>
  <si>
    <t>doi: 10.7205/MILMED-D-16-00139</t>
  </si>
  <si>
    <t>doi: 10.7205/MILMED-D-16-00042</t>
  </si>
  <si>
    <t>doi: 10.7205/MILMED-D-16-00135</t>
  </si>
  <si>
    <t>doi: 10.7205/MILMED-D-16-00093</t>
  </si>
  <si>
    <t>doi: 10.7205/MILMED-D-16-00041</t>
  </si>
  <si>
    <t>doi: 10.3171/2016.11.SPINE16711</t>
  </si>
  <si>
    <t>doi: 10.7205/MILMED-D-16-00149</t>
  </si>
  <si>
    <t>doi: 10.7205/MILMED-D-16-00241</t>
  </si>
  <si>
    <t>doi: 10.7205/MILMED-D-16-00111</t>
  </si>
  <si>
    <t>doi: 10.3892/ijmm.2017.2917</t>
  </si>
  <si>
    <t>doi: 10.1007/s11548-017-1555-z</t>
  </si>
  <si>
    <t>doi: 10.1007/s10237-017-0894-6</t>
  </si>
  <si>
    <t>doi: 10.1007/s00296-017-3691-8</t>
  </si>
  <si>
    <t>doi: 10.1007/s00438-017-1302-8</t>
  </si>
  <si>
    <t>doi: 10.1016/j.neuroscience.2017.03.003</t>
  </si>
  <si>
    <t>doi: 10.1016/j.beha.2016.07.006</t>
  </si>
  <si>
    <t>doi: 10.1016/j.beha.2016.11.002</t>
  </si>
  <si>
    <t>doi: 10.1186/s13071-017-2078-8</t>
  </si>
  <si>
    <t>doi: 10.1186/s12960-017-0196-1</t>
  </si>
  <si>
    <t>doi: 10.1186/s12886-017-0417-3</t>
  </si>
  <si>
    <t>doi: 10.1186/s12886-017-0418-2</t>
  </si>
  <si>
    <t>doi: 10.1186/s12886-017-0416-4</t>
  </si>
  <si>
    <t>doi: 10.1186/s12886-017-0424-4</t>
  </si>
  <si>
    <t>doi: 10.1186/s12884-017-1272-1</t>
  </si>
  <si>
    <t>doi: 10.1167/iovs.16-20980</t>
  </si>
  <si>
    <t>doi: 10.1159/000458535</t>
  </si>
  <si>
    <t>doi: 10.1159/000456720</t>
  </si>
  <si>
    <t>doi: 10.1167/iovs.16-20834</t>
  </si>
  <si>
    <t>doi: 10.1371/journal.pone.0173930</t>
  </si>
  <si>
    <t>doi: 10.1097/OPX.0000000000001060</t>
  </si>
  <si>
    <t>doi: 10.1097/OPX.0000000000001057</t>
  </si>
  <si>
    <t>doi: 10.1080/09286586.2016.1259637</t>
  </si>
  <si>
    <t>doi: 10.1080/09286586.2016.1269934</t>
  </si>
  <si>
    <t>doi: 10.1080/09286586.2016.1272702</t>
  </si>
  <si>
    <t>doi: 10.1080/09286586.2017.1291844</t>
  </si>
  <si>
    <t>doi: 10.1089/jop.2016.0155</t>
  </si>
  <si>
    <t>doi: 10.1080/09286586.2016.1276934</t>
  </si>
  <si>
    <t>doi: 10.1037/neu0000360</t>
  </si>
  <si>
    <t>doi: 10.1155/2017/1704623</t>
  </si>
  <si>
    <t>doi: 10.1016/j.exer.2017.02.016</t>
  </si>
  <si>
    <t>doi: 10.1016/j.wneu.2017.02.131</t>
  </si>
  <si>
    <t>doi: 10.1016/j.pediatrneurol.2017.02.002</t>
  </si>
  <si>
    <t>doi: 10.1016/j.ijcard.2017.02.135</t>
  </si>
  <si>
    <t>doi: 10.1016/j.ajhg.2017.02.008</t>
  </si>
  <si>
    <t>doi: 10.1007/s10916-017-0719-2</t>
  </si>
  <si>
    <t>doi: 10.1007/s00417-017-3619-8</t>
  </si>
  <si>
    <t>doi: 10.1159/000459636</t>
  </si>
  <si>
    <t>doi: 10.1016/j.mce.2017.03.006</t>
  </si>
  <si>
    <t>doi: 10.1016/j.exer.2017.03.001</t>
  </si>
  <si>
    <t>doi: 10.1016/j.tmaid.2017.03.003</t>
  </si>
  <si>
    <t>doi: 10.1016/j.ejpn.2017.01.015</t>
  </si>
  <si>
    <t>doi: 10.1016/j.yexcr.2017.03.012</t>
  </si>
  <si>
    <t>doi: 10.1016/j.ophtha.2017.01.043</t>
  </si>
  <si>
    <t>doi: 10.1016/j.ophtha.2017.01.003</t>
  </si>
  <si>
    <t>doi: 10.1016/j.clml.2017.02.002</t>
  </si>
  <si>
    <t>doi: 10.1016/j.jneuroim.2017.01.024</t>
  </si>
  <si>
    <t>doi: 10.1016/j.enzmictec.2017.01.007</t>
  </si>
  <si>
    <t>doi: 10.1186/s13256-017-1212-8</t>
  </si>
  <si>
    <t>doi: 10.1186/s12876-017-0591-z</t>
  </si>
  <si>
    <t>doi: 10.1186/s12886-017-0415-5</t>
  </si>
  <si>
    <t>doi: 10.1016/j.gaitpost.2017.03.001</t>
  </si>
  <si>
    <t>doi: 10.1016/j.clineuro.2017.03.002</t>
  </si>
  <si>
    <t>doi: 10.1007/s10916-017-0712-9</t>
  </si>
  <si>
    <t>doi: 10.1007/s40265-017-0722-4</t>
  </si>
  <si>
    <t>doi: 10.1007/s12325-017-0503-1</t>
  </si>
  <si>
    <t>doi: 10.1007/s12325-017-0501-3</t>
  </si>
  <si>
    <t>doi: 10.1007/s00417-017-3626-9</t>
  </si>
  <si>
    <t>doi: 10.1016/j.cca.2017.03.006</t>
  </si>
  <si>
    <t>doi: 10.1016/j.mvr.2017.03.003</t>
  </si>
  <si>
    <t>doi: 10.1016/j.ophtha.2017.01.001</t>
  </si>
  <si>
    <t>doi: 10.1016/j.ophtha.2017.01.046</t>
  </si>
  <si>
    <t>doi: 10.1016/j.ophtha.2017.01.040</t>
  </si>
  <si>
    <t>doi: 10.1016/j.msard.2017.01.003</t>
  </si>
  <si>
    <t>doi: 10.1016/j.msard.2017.01.004</t>
  </si>
  <si>
    <t>doi: 10.1016/j.msard.2016.12.005</t>
  </si>
  <si>
    <t>doi: 10.1016/j.oooo.2017.01.005</t>
  </si>
  <si>
    <t>doi: 10.1186/s12891-017-1463-y</t>
  </si>
  <si>
    <t>doi: 10.1186/s12886-017-0419-1</t>
  </si>
  <si>
    <t>doi: 10.1002/14651858.CD008524.pub3</t>
  </si>
  <si>
    <t>doi: 10.1055/s-0042-123165</t>
  </si>
  <si>
    <t>doi: 10.1016/j.clineuro.2017.02.016</t>
  </si>
  <si>
    <t>doi: 10.1016/j.cyto.2017.02.013</t>
  </si>
  <si>
    <t>doi: 10.1016/j.virol.2017.02.022</t>
  </si>
  <si>
    <t>doi: 10.1167/iovs.16-20986</t>
  </si>
  <si>
    <t>doi: 10.1167/iovs.16-20867</t>
  </si>
  <si>
    <t>doi: 10.1167/iovs.16-20273</t>
  </si>
  <si>
    <t>doi: 10.1167/iovs.16-20556</t>
  </si>
  <si>
    <t>doi: 10.1167/iovs.16-21356</t>
  </si>
  <si>
    <t>doi: 10.1167/iovs.16-21049</t>
  </si>
  <si>
    <t>doi: 10.1371/journal.pone.0173716</t>
  </si>
  <si>
    <t>doi: 10.1371/journal.pone.0173575</t>
  </si>
  <si>
    <t>doi: 10.1371/journal.pone.0171884</t>
  </si>
  <si>
    <t>doi: 10.1080/01676830.2017.1280058</t>
  </si>
  <si>
    <t>doi: 10.1021/acs.jproteome.6b01051</t>
  </si>
  <si>
    <t>doi: 10.1038/eye.2017.41</t>
  </si>
  <si>
    <t>doi: 10.1038/eye.2017.38</t>
  </si>
  <si>
    <t>doi: 10.1038/eye.2017.37</t>
  </si>
  <si>
    <t>doi: 10.1038/eye.2017.19</t>
  </si>
  <si>
    <t>doi: 10.1038/eye.2017.33</t>
  </si>
  <si>
    <t>doi: 10.1038/eye.2017.36</t>
  </si>
  <si>
    <t>doi: 10.1038/eye.2017.30</t>
  </si>
  <si>
    <t>doi: 10.1038/eye.2016.298</t>
  </si>
  <si>
    <t>doi: 10.1038/eye.2017.23</t>
  </si>
  <si>
    <t>doi: 10.1080/09273948.2017.1288824</t>
  </si>
  <si>
    <t>doi: 10.1080/09273948.2017.1291841</t>
  </si>
  <si>
    <t>doi: 10.7196/SAMJ.2017.v107i3.11080</t>
  </si>
  <si>
    <t>doi: 10.1111/opo.12364</t>
  </si>
  <si>
    <t>doi: 10.1111/opo.12362</t>
  </si>
  <si>
    <t>doi: 10.1007/s11916-017-0620-1</t>
  </si>
  <si>
    <t>doi: 10.1007/s10633-017-9581-2</t>
  </si>
  <si>
    <t>doi: 10.1007/s11011-017-9984-5</t>
  </si>
  <si>
    <t>doi: 10.1007/s00417-017-3620-2</t>
  </si>
  <si>
    <t>doi: 10.1007/s10384-017-0508-y</t>
  </si>
  <si>
    <t>doi: 10.1007/s00221-017-4931-6</t>
  </si>
  <si>
    <t>doi: 10.2147/IJN.S126968</t>
  </si>
  <si>
    <t>doi: 10.1136/oemed-2016-104172</t>
  </si>
  <si>
    <t>doi: 10.1016/j.autrev.2017.03.006</t>
  </si>
  <si>
    <t>doi: 10.1016/j.anai.2017.01.027</t>
  </si>
  <si>
    <t>doi: 10.1016/j.jdiacomp.2017.02.011</t>
  </si>
  <si>
    <t>doi: 10.1186/s12941-017-0187-z</t>
  </si>
  <si>
    <t>doi: 10.1159/000464430</t>
  </si>
  <si>
    <t>doi: 10.1159/000458160</t>
  </si>
  <si>
    <t>doi: 10.1001/jamaophthalmol.2017.0074</t>
  </si>
  <si>
    <t>doi: 10.1001/jamaophthalmol.2017.0098</t>
  </si>
  <si>
    <t>doi: 10.1167/iovs.16-21188</t>
  </si>
  <si>
    <t>doi: 10.1167/iovs.16-20824</t>
  </si>
  <si>
    <t>doi: 10.1001/jamaophthalmol.2017.0064</t>
  </si>
  <si>
    <t>doi: 10.1001/jamafacial.2016.2153</t>
  </si>
  <si>
    <t>doi: 10.1080/15384047.2017.1294287</t>
  </si>
  <si>
    <t>doi: 10.1089/jop.2016.0068</t>
  </si>
  <si>
    <t>doi: 10.12968/hmed.2017.78.3.C38</t>
  </si>
  <si>
    <t>doi: 10.1111/ceo.12943</t>
  </si>
  <si>
    <t>doi: 10.1097/WNF.0000000000000211</t>
  </si>
  <si>
    <t>doi: 10.1097/WNF.0000000000000210</t>
  </si>
  <si>
    <t>doi: 10.1080/14737140.2017.1296765</t>
  </si>
  <si>
    <t>doi: 10.1080/03009742.2016.1249942</t>
  </si>
  <si>
    <t>doi: 10.1080/03009742.2016.1266030</t>
  </si>
  <si>
    <t>doi: 10.1080/09286586.2016.1264612</t>
  </si>
  <si>
    <t>doi: 10.1080/09286586.2016.1263996</t>
  </si>
  <si>
    <t>doi: 10.1080/09286586.2016.1265657</t>
  </si>
  <si>
    <t>doi: 10.1080/17434440.2017.1299571</t>
  </si>
  <si>
    <t>doi: 10.1080/00365513.2017.1292539</t>
  </si>
  <si>
    <t>doi: 10.1080/08916934.2017.1280027</t>
  </si>
  <si>
    <t>doi: 10.1111/jsap.12644</t>
  </si>
  <si>
    <t>doi: 10.1136/bjophthalmol-2016-309622</t>
  </si>
  <si>
    <t>doi: 10.1136/bjophthalmol-2016-309875</t>
  </si>
  <si>
    <t>doi: 10.1016/j.bmcl.2017.02.045</t>
  </si>
  <si>
    <t>doi: 10.1016/j.clindermatol.2016.10.016</t>
  </si>
  <si>
    <t>doi: 10.1017/S0031182017000270</t>
  </si>
  <si>
    <t>doi: 10.1080/13880209.2017.1299769</t>
  </si>
  <si>
    <t>doi: 10.3390/ijms18030562</t>
  </si>
  <si>
    <t>doi: 10.1159/000456009</t>
  </si>
  <si>
    <t>doi: 10.1167/iovs.16-20001</t>
  </si>
  <si>
    <t>doi: 10.1167/iovs.16-20977</t>
  </si>
  <si>
    <t>doi: 10.1167/iovs.16-20969</t>
  </si>
  <si>
    <t>doi: 10.1167/iovs.16-21163</t>
  </si>
  <si>
    <t>doi: 10.6061/clinics/2017(02)03</t>
  </si>
  <si>
    <t>doi: 10.6061/clinics/2017(02)08</t>
  </si>
  <si>
    <t>doi: 10.1590/1414-431X20165396</t>
  </si>
  <si>
    <t>doi: 10.1371/journal.pone.0173519</t>
  </si>
  <si>
    <t>doi: 10.1080/01676830.2017.1280059</t>
  </si>
  <si>
    <t>doi: 10.1038/ejhg.2017.33</t>
  </si>
  <si>
    <t>doi: 10.1038/ejhg.2017.23</t>
  </si>
  <si>
    <t>doi: 10.1097/WNR.0000000000000767</t>
  </si>
  <si>
    <t>doi: 10.1097/MD.0000000000006293</t>
  </si>
  <si>
    <t>doi: 10.1097/MD.0000000000006263</t>
  </si>
  <si>
    <t>doi: 10.1097/MD.0000000000006255</t>
  </si>
  <si>
    <t>doi: 10.1097/MD.0000000000006247</t>
  </si>
  <si>
    <t>doi: 10.1097/MD.0000000000006205</t>
  </si>
  <si>
    <t>doi: 10.1097/MD.0000000000006192</t>
  </si>
  <si>
    <t>doi: 10.1097/OPX.0000000000001054</t>
  </si>
  <si>
    <t>doi: 10.1080/14789450.2017.1298448</t>
  </si>
  <si>
    <t>doi: 10.1111/aos.13394</t>
  </si>
  <si>
    <t>doi: 10.1111/aos.13390</t>
  </si>
  <si>
    <t>doi: 10.1111/aos.13408</t>
  </si>
  <si>
    <t>doi: 10.1111/aos.13427</t>
  </si>
  <si>
    <t>doi: 10.1111/aos.13407</t>
  </si>
  <si>
    <t>doi: 10.1002/humu.23212</t>
  </si>
  <si>
    <t>doi: 10.1111/opo.12368</t>
  </si>
  <si>
    <t>doi: 10.1002/lary.26527</t>
  </si>
  <si>
    <t>doi: 10.1007/s10384-017-0507-z</t>
  </si>
  <si>
    <t>doi: 10.1007/s00401-017-1693-y</t>
  </si>
  <si>
    <t>doi: 10.1155/2017/2817252</t>
  </si>
  <si>
    <t>doi: 10.1155/2017/5293573</t>
  </si>
  <si>
    <t>doi: 10.2337/db16-1246</t>
  </si>
  <si>
    <t>doi: 10.1136/bjophthalmol-2016-309842</t>
  </si>
  <si>
    <t>doi: 10.1136/bjophthalmol-2016-310004</t>
  </si>
  <si>
    <t>doi: 10.1136/bjophthalmol-2016-308710</t>
  </si>
  <si>
    <t>doi: 10.1136/bjophthalmol-2016-308505</t>
  </si>
  <si>
    <t>doi: 10.1136/bjophthalmol-2016-310041</t>
  </si>
  <si>
    <t>doi: 10.1136/bjophthalmol-2016-309953</t>
  </si>
  <si>
    <t>doi: 10.1136/bjophthalmol-2016-309695</t>
  </si>
  <si>
    <t>doi: 10.1136/bjophthalmol-2016-310074</t>
  </si>
  <si>
    <t>doi: 10.1136/bjophthalmol-2016-309724</t>
  </si>
  <si>
    <t>doi: 10.1136/bjophthalmol-2016-310063</t>
  </si>
  <si>
    <t>doi: 10.1136/bjophthalmol-2016-309248</t>
  </si>
  <si>
    <t>doi: 10.1136/practneurol-2017-001605</t>
  </si>
  <si>
    <t>doi: 10.3881/j.issn.1000-503X.2017.01.026</t>
  </si>
  <si>
    <t>doi: 10.1186/s13075-017-1255-7</t>
  </si>
  <si>
    <t>doi: 10.1186/s12886-017-0412-8</t>
  </si>
  <si>
    <t>doi: 10.1016/j.bjps.2017.01.017</t>
  </si>
  <si>
    <t>doi: 10.1016/j.neurobiolaging.2017.02.002</t>
  </si>
  <si>
    <t>doi: 10.1016/j.ophtha.2017.01.027</t>
  </si>
  <si>
    <t>doi: 10.1016/j.ophtha.2017.01.036</t>
  </si>
  <si>
    <t>doi: 10.1371/journal.pone.0173351</t>
  </si>
  <si>
    <t>doi: 10.1038/nbt.3815</t>
  </si>
  <si>
    <t>doi: 10.1016/j.cyto.2017.02.023</t>
  </si>
  <si>
    <t>doi: 10.1080/01676830.2017.1279661</t>
  </si>
  <si>
    <t>doi: 10.1080/01676830.2017.1279654</t>
  </si>
  <si>
    <t>doi: 10.1080/01676830.2017.1279664</t>
  </si>
  <si>
    <t>doi: 10.1097/IAE.0000000000001583</t>
  </si>
  <si>
    <t>doi: 10.1111/aos.13371</t>
  </si>
  <si>
    <t>doi: 10.1111/aos.13396</t>
  </si>
  <si>
    <t>doi: 10.1111/aos.13414</t>
  </si>
  <si>
    <t>doi: 10.1111/aos.13402</t>
  </si>
  <si>
    <t>doi: 10.1111/cxo.12528</t>
  </si>
  <si>
    <t>doi: 10.1111/cxo.12529</t>
  </si>
  <si>
    <t>doi: 10.3758/s13415-017-0499-7</t>
  </si>
  <si>
    <t>doi: 10.1007/s00417-017-3615-z</t>
  </si>
  <si>
    <t>doi: 10.1167/17.3.3</t>
  </si>
  <si>
    <t>doi: 10.1167/iovs.16-20926</t>
  </si>
  <si>
    <t>doi: 10.1155/2017/9702820</t>
  </si>
  <si>
    <t>doi: 10.1186/s13256-017-1223-5</t>
  </si>
  <si>
    <t>doi: 10.1055/s-0042-123057</t>
  </si>
  <si>
    <t>doi: 10.1055/s-0043-100291</t>
  </si>
  <si>
    <t>doi: 10.1177/1932296816682033</t>
  </si>
  <si>
    <t>doi: 10.1167/iovs.16-20710</t>
  </si>
  <si>
    <t>doi: 10.1167/iovs.16-20955</t>
  </si>
  <si>
    <t>doi: 10.1167/iovs.16-21258</t>
  </si>
  <si>
    <t>doi: 10.1371/journal.pone.0172427</t>
  </si>
  <si>
    <t>doi: 10.1371/journal.pone.0173379</t>
  </si>
  <si>
    <t>doi: 10.1371/journal.pone.0173125</t>
  </si>
  <si>
    <t>doi: 10.1016/j.ejps.2017.03.001</t>
  </si>
  <si>
    <t>doi: 10.1016/j.heares.2017.02.017</t>
  </si>
  <si>
    <t>doi: 10.1016/j.survophthal.2017.01.011</t>
  </si>
  <si>
    <t>doi: 10.1016/j.ajo.2017.02.028</t>
  </si>
  <si>
    <t>doi: 10.1016/j.ajo.2017.02.027</t>
  </si>
  <si>
    <t>doi: 10.1089/jop.2016.0124</t>
  </si>
  <si>
    <t>doi: 10.1097/IJG.0000000000000657</t>
  </si>
  <si>
    <t>doi: 10.1097/IJG.0000000000000654</t>
  </si>
  <si>
    <t>doi: 10.1097/IJG.0000000000000656</t>
  </si>
  <si>
    <t>doi: 10.1097/IJG.0000000000000648</t>
  </si>
  <si>
    <t>doi: 10.1097/IAE.0000000000001519</t>
  </si>
  <si>
    <t>doi: 10.1111/ceo.12942</t>
  </si>
  <si>
    <t>doi: 10.1002/jcb.25968</t>
  </si>
  <si>
    <t>doi: 10.1016/j.biopha.2017.01.179</t>
  </si>
  <si>
    <t>doi: 10.1016/j.brachy.2017.01.012</t>
  </si>
  <si>
    <t>doi: 10.1016/j.ajp.2016.11.002</t>
  </si>
  <si>
    <t>doi: 10.1080/01616412.2017.1298230</t>
  </si>
  <si>
    <t>doi: 10.1002/prca.201600184</t>
  </si>
  <si>
    <t>doi: 10.5505/tjtes.2016.65021</t>
  </si>
  <si>
    <t>doi: 10.1155/2017/3427319</t>
  </si>
  <si>
    <t>doi: 10.2147/IJN.S126865</t>
  </si>
  <si>
    <t>doi: 10.3892/mmr.2017.6202</t>
  </si>
  <si>
    <t>doi: 10.3892/mmr.2017.6181</t>
  </si>
  <si>
    <t>doi: 10.1159/000464094</t>
  </si>
  <si>
    <t>doi: 10.1159/000458538</t>
  </si>
  <si>
    <t>doi: 10.1016/j.ejps.2017.02.037</t>
  </si>
  <si>
    <t>doi: 10.1016/j.ajo.2017.02.026</t>
  </si>
  <si>
    <t>doi: 10.1016/j.ymgme.2017.02.007</t>
  </si>
  <si>
    <t>doi: 10.1016/j.bjps.2017.01.022</t>
  </si>
  <si>
    <t>doi: 10.1016/j.anai.2017.01.013</t>
  </si>
  <si>
    <t>doi: 10.1186/s12917-017-0972-0</t>
  </si>
  <si>
    <t>doi: 10.1111/aos.13374</t>
  </si>
  <si>
    <t>doi: 10.1007/978-94-024-1057-0_16</t>
  </si>
  <si>
    <t>doi: 10.1007/978-94-024-1057-0_12</t>
  </si>
  <si>
    <t>doi: 10.1007/978-94-024-1057-0_5</t>
  </si>
  <si>
    <t>doi: 10.1136/bcr-2016-218744</t>
  </si>
  <si>
    <t>doi: 10.1530/EJE-16-0954</t>
  </si>
  <si>
    <t>doi: 10.1242/dmm.028050</t>
  </si>
  <si>
    <t>doi: 10.1136/bjophthalmol-2016-309747</t>
  </si>
  <si>
    <t>doi: 10.1016/j.gene.2017.02.032</t>
  </si>
  <si>
    <t>doi: 10.1016/j.ajo.2017.02.022</t>
  </si>
  <si>
    <t>doi: 10.1016/j.ajo.2017.02.023</t>
  </si>
  <si>
    <t>doi: 10.1016/j.exer.2017.02.015</t>
  </si>
  <si>
    <t>doi: 10.14423/SMJ.0000000000000618</t>
  </si>
  <si>
    <t>doi: 10.1167/iovs.16-19957</t>
  </si>
  <si>
    <t>doi: 10.1371/journal.pone.0173127</t>
  </si>
  <si>
    <t>doi: 10.1371/journal.pone.0173005</t>
  </si>
  <si>
    <t>doi: 10.1371/journal.pone.0171712</t>
  </si>
  <si>
    <t>doi: 10.1371/journal.pone.0172890</t>
  </si>
  <si>
    <t>doi: 10.1097/ICO.0000000000001169</t>
  </si>
  <si>
    <t>doi: 10.1097/ICO.0000000000001166</t>
  </si>
  <si>
    <t>doi: 10.1097/ICO.0000000000001172</t>
  </si>
  <si>
    <t>doi: 10.1097/ICO.0000000000001163</t>
  </si>
  <si>
    <t>doi: 10.1097/ICO.0000000000001167</t>
  </si>
  <si>
    <t>doi: 10.1097/ICO.0000000000001159</t>
  </si>
  <si>
    <t>doi: 10.1097/ICO.0000000000001157</t>
  </si>
  <si>
    <t>doi: 10.1097/ICU.0000000000000370</t>
  </si>
  <si>
    <t>doi: 10.1097/ICU.0000000000000369</t>
  </si>
  <si>
    <t>doi: 10.1097/ICU.0000000000000366</t>
  </si>
  <si>
    <t>doi: 10.1038/eye.2017.32</t>
  </si>
  <si>
    <t>doi: 10.1038/eye.2017.20</t>
  </si>
  <si>
    <t>doi: 10.1038/eye.2017.34</t>
  </si>
  <si>
    <t>doi: 10.1038/eye.2017.28</t>
  </si>
  <si>
    <t>doi: 10.1038/eye.2017.27</t>
  </si>
  <si>
    <t>doi: 10.1111/ceo.12940</t>
  </si>
  <si>
    <t>doi: 10.1016/j.parkreldis.2017.02.025</t>
  </si>
  <si>
    <t>doi: 10.1016/j.parkreldis.2017.02.027</t>
  </si>
  <si>
    <t>doi: 10.1016/j.ebiom.2017.02.021</t>
  </si>
  <si>
    <t>doi: 10.1016/j.jfo.2016.10.010</t>
  </si>
  <si>
    <t>doi: 10.1007/s10561-017-9618-5</t>
  </si>
  <si>
    <t>doi: 10.1007/s11060-016-2365-9</t>
  </si>
  <si>
    <t>doi: 10.1161/ATVBAHA.116.308587</t>
  </si>
  <si>
    <t>doi: 10.1136/annrheumdis-2016-210931</t>
  </si>
  <si>
    <t>doi: 10.1016/j.molimm.2016.12.015</t>
  </si>
  <si>
    <t>doi: 10.1016/j.ajo.2017.02.021</t>
  </si>
  <si>
    <t>doi: 10.1016/j.ajo.2017.02.020</t>
  </si>
  <si>
    <t>doi: 10.1016/j.wneu.2017.02.095</t>
  </si>
  <si>
    <t>doi: 10.1016/j.wneu.2017.02.096</t>
  </si>
  <si>
    <t>doi: 10.1016/j.cyto.2017.02.018</t>
  </si>
  <si>
    <t>doi: 10.1016/j.wneu.2017.02.064</t>
  </si>
  <si>
    <t>doi: 10.1016/j.bjps.2016.10.013</t>
  </si>
  <si>
    <t>doi: 10.1016/j.jdiacomp.2017.01.025</t>
  </si>
  <si>
    <t>doi: 10.1016/j.survophthal.2017.01.010</t>
  </si>
  <si>
    <t>doi: 10.1016/j.ymthe.2017.01.007</t>
  </si>
  <si>
    <t>doi: 10.1016/j.msec.2016.12.040</t>
  </si>
  <si>
    <t>doi: 10.1016/j.ijheh.2017.01.016</t>
  </si>
  <si>
    <t>doi: 10.1016/j.cmpb.2017.01.002</t>
  </si>
  <si>
    <t>doi: 10.1186/s12974-017-0824-7</t>
  </si>
  <si>
    <t>doi: 10.1159/000455270</t>
  </si>
  <si>
    <t>doi: 10.1002/14651858.CD006499.pub4</t>
  </si>
  <si>
    <t>doi: 10.1167/iovs.16-20344</t>
  </si>
  <si>
    <t>doi: 10.1167/iovs.16-20594</t>
  </si>
  <si>
    <t>doi: 10.1167/iovs.16-20454</t>
  </si>
  <si>
    <t>doi: 10.1167/iovs.16-21001</t>
  </si>
  <si>
    <t>doi: 10.1167/iovs.16-19249</t>
  </si>
  <si>
    <t>doi: 10.1167/iovs.16-20363</t>
  </si>
  <si>
    <t>doi: 10.1001/jamaophthalmol.2017.0043</t>
  </si>
  <si>
    <t>doi: 10.1001/jamafacial.2016.2120</t>
  </si>
  <si>
    <t>doi: 10.1001/jamaophthalmol.2017.0046</t>
  </si>
  <si>
    <t>doi: 10.1371/journal.pone.0172092</t>
  </si>
  <si>
    <t>doi: 10.1371/journal.pone.0171987</t>
  </si>
  <si>
    <t>doi: 10.1097/HJH.0000000000001225</t>
  </si>
  <si>
    <t>doi: 10.1088/1361-6498/aa5eee</t>
  </si>
  <si>
    <t>doi: 10.1097/WNO.0000000000000494</t>
  </si>
  <si>
    <t>doi: 10.1002/cpmo.23</t>
  </si>
  <si>
    <t>doi: 10.1212/WNL.0000000000003761</t>
  </si>
  <si>
    <t>doi: 10.1111/aos.13403</t>
  </si>
  <si>
    <t>doi: 10.1111/aos.13379</t>
  </si>
  <si>
    <t>doi: 10.1111/aos.13381</t>
  </si>
  <si>
    <t>doi: 10.1007/s12325-017-0498-7</t>
  </si>
  <si>
    <t>doi: 10.1007/s00417-017-3622-0</t>
  </si>
  <si>
    <t>doi: 10.1007/s00436-017-5411-4</t>
  </si>
  <si>
    <t>doi: 10.1155/2017/7803029</t>
  </si>
  <si>
    <t>doi: 10.1038/ng.3799</t>
  </si>
  <si>
    <t>doi: 10.1242/dmm.028605</t>
  </si>
  <si>
    <t>doi: 10.1136/jnnp-2016-314956</t>
  </si>
  <si>
    <t>doi: 10.1136/bcr-2016-218547</t>
  </si>
  <si>
    <t>doi: 10.1016/j.ajo.2017.02.019</t>
  </si>
  <si>
    <t>doi: 10.1186/s12868-017-0346-3</t>
  </si>
  <si>
    <t>doi: 10.1186/s12951-017-0251-z</t>
  </si>
  <si>
    <t>doi: 10.1159/000457807</t>
  </si>
  <si>
    <t>doi: 10.1167/iovs.16-21229</t>
  </si>
  <si>
    <t>doi: 10.1371/journal.pone.0172342</t>
  </si>
  <si>
    <t>doi: 10.1371/journal.pone.0171960</t>
  </si>
  <si>
    <t>doi: 10.1371/journal.pone.0172895</t>
  </si>
  <si>
    <t>doi: 10.1371/journal.pone.0171822</t>
  </si>
  <si>
    <t>doi: 10.1371/journal.pone.0171099</t>
  </si>
  <si>
    <t>doi: 10.1097/NRL.0000000000000111</t>
  </si>
  <si>
    <t>doi: 10.1097/MD.0000000000006188</t>
  </si>
  <si>
    <t>doi: 10.1097/MD.0000000000006139</t>
  </si>
  <si>
    <t>doi: 10.1097/IAE.0000000000001576</t>
  </si>
  <si>
    <t>doi: 10.1097/IAE.0000000000001553</t>
  </si>
  <si>
    <t>doi: 10.1097/WCO.0000000000000446</t>
  </si>
  <si>
    <t>doi: 10.3855/jidc.7138</t>
  </si>
  <si>
    <t>doi: 10.1172/JCI84424</t>
  </si>
  <si>
    <t>doi: 10.1111/xen.12276</t>
  </si>
  <si>
    <t>doi: 10.1155/2017/5851318</t>
  </si>
  <si>
    <t>doi: 10.1042/BSR20170036</t>
  </si>
  <si>
    <t>doi: 10.4187/respcare.05129</t>
  </si>
  <si>
    <t>doi: 10.1503/cmaj.160783</t>
  </si>
  <si>
    <t>doi: 10.1136/bmjopen-2016-014444</t>
  </si>
  <si>
    <t>doi: 10.1016/j.intimp.2017.02.024</t>
  </si>
  <si>
    <t>doi: 10.1016/j.ejmg.2017.02.004</t>
  </si>
  <si>
    <t>doi: 10.1016/j.ajo.2017.02.018</t>
  </si>
  <si>
    <t>doi: 10.1186/s12881-017-0383-x</t>
  </si>
  <si>
    <t>doi: 10.3390/ijms18030509</t>
  </si>
  <si>
    <t>doi: 10.1111/cei.12951</t>
  </si>
  <si>
    <t>doi: 10.1167/17.2.7</t>
  </si>
  <si>
    <t>doi: 10.1167/iovs.16-20616</t>
  </si>
  <si>
    <t>doi: 10.1167/iovs.16-20404</t>
  </si>
  <si>
    <t>doi: 10.1159/000456724</t>
  </si>
  <si>
    <t>doi: 10.1159/000452769</t>
  </si>
  <si>
    <t>doi: 10.1002/14651858.CD009327.pub3</t>
  </si>
  <si>
    <t>doi: 10.1002/14651858.CD009493.pub2</t>
  </si>
  <si>
    <t>doi: 10.1111/ceo.12938</t>
  </si>
  <si>
    <t>doi: 10.1167/iovs.16-20634</t>
  </si>
  <si>
    <t>doi: 10.1167/iovs.16-20894</t>
  </si>
  <si>
    <t>doi: 10.1097/ALN.0000000000001533</t>
  </si>
  <si>
    <t>doi: 10.1007/s12603-016-0729-7</t>
  </si>
  <si>
    <t>doi: 10.3346/jkms.2017.32.4.666</t>
  </si>
  <si>
    <t>doi: 10.3346/jkms.2017.32.4.599</t>
  </si>
  <si>
    <t>doi: 10.1007/s10633-017-9578-x</t>
  </si>
  <si>
    <t>doi: 10.1007/s00296-017-3678-5</t>
  </si>
  <si>
    <t>doi: 10.1155/2017/3459156</t>
  </si>
  <si>
    <t>doi: 10.1155/2017/9548767</t>
  </si>
  <si>
    <t>doi: 10.2147/CIA.S118955</t>
  </si>
  <si>
    <t>doi: 10.3341/kjo.2017.31.1.71</t>
  </si>
  <si>
    <t>doi: 10.3341/kjo.2017.31.1.58</t>
  </si>
  <si>
    <t>doi: 10.3341/kjo.2017.31.1.52</t>
  </si>
  <si>
    <t>doi: 10.3341/kjo.2017.31.1.44</t>
  </si>
  <si>
    <t>doi: 10.3341/kjo.2017.31.1.39</t>
  </si>
  <si>
    <t>doi: 10.3341/kjo.2017.31.1.32</t>
  </si>
  <si>
    <t>doi: 10.3341/kjo.2017.31.1.25</t>
  </si>
  <si>
    <t>doi: 10.3341/kjo.2017.31.1.16</t>
  </si>
  <si>
    <t>doi: 10.3341/kjo.2017.31.1.9</t>
  </si>
  <si>
    <t>doi: 10.3341/kjo.2017.31.1.1</t>
  </si>
  <si>
    <t>doi: 10.1098/rstb.2016.0199</t>
  </si>
  <si>
    <t>doi: 10.1016/j.jbior.2017.01.002</t>
  </si>
  <si>
    <t>doi: 10.1016/j.tox.2017.02.014</t>
  </si>
  <si>
    <t>doi: 10.1016/j.jdiacomp.2016.11.022</t>
  </si>
  <si>
    <t>doi: 10.1016/j.ijdevneu.2017.02.006</t>
  </si>
  <si>
    <t>doi: 10.1016/j.exer.2017.02.014</t>
  </si>
  <si>
    <t>doi: 10.1016/j.cmpb.2017.01.007</t>
  </si>
  <si>
    <t>doi: 10.1186/s12917-017-0983-x</t>
  </si>
  <si>
    <t>doi: 10.1167/iovs.16-20637</t>
  </si>
  <si>
    <t>doi: 10.1167/iovs.16-20789</t>
  </si>
  <si>
    <t>doi: 10.1167/iovs.16-20738</t>
  </si>
  <si>
    <t>doi: 10.1167/iovs.16-20670</t>
  </si>
  <si>
    <t>doi: 10.1167/iovs.16-21374</t>
  </si>
  <si>
    <t>doi: 10.1167/iovs.16-20505</t>
  </si>
  <si>
    <t>doi: 10.1167/iovs.16-21082</t>
  </si>
  <si>
    <t>doi: 10.1167/iovs.16-21130</t>
  </si>
  <si>
    <t>doi: 10.1167/iovs.16-21115</t>
  </si>
  <si>
    <t>doi: 10.1167/iovs.16-21272</t>
  </si>
  <si>
    <t>doi: 10.1167/iovs.16-21100</t>
  </si>
  <si>
    <t>doi: 10.1167/iovs.16-20539</t>
  </si>
  <si>
    <t>doi: 10.1001/jamaophthalmol.2017.0017</t>
  </si>
  <si>
    <t>doi: 10.1371/journal.pone.0172612</t>
  </si>
  <si>
    <t>doi: 10.1371/journal.pone.0171153</t>
  </si>
  <si>
    <t>doi: 10.1002/brb3.616</t>
  </si>
  <si>
    <t>doi: 10.1002/brb3.592</t>
  </si>
  <si>
    <t>doi: 10.1016/j.exer.2017.02.010</t>
  </si>
  <si>
    <t>doi: 10.1016/j.exer.2017.02.011</t>
  </si>
  <si>
    <t>doi: 10.1016/j.jaut.2017.02.006</t>
  </si>
  <si>
    <t>doi: 10.1016/j.ophtha.2017.01.031</t>
  </si>
  <si>
    <t>doi: 10.1016/j.jaad.2016.12.034</t>
  </si>
  <si>
    <t>doi: 10.1007/s00417-017-3624-y</t>
  </si>
  <si>
    <t>doi: 10.1007/s00417-017-3621-1</t>
  </si>
  <si>
    <t>doi: 10.1007/s00592-017-0971-4</t>
  </si>
  <si>
    <t>doi: 10.1007/s12031-017-0899-8</t>
  </si>
  <si>
    <t>doi: 10.1242/dmm.027888</t>
  </si>
  <si>
    <t>doi: 10.1136/bcr-2016-217382</t>
  </si>
  <si>
    <t>doi: 10.1016/j.ophtha.2017.01.021</t>
  </si>
  <si>
    <t>doi: 10.1016/j.ophtha.2017.01.009</t>
  </si>
  <si>
    <t>doi: 10.1016/j.ophtha.2017.01.029</t>
  </si>
  <si>
    <t>doi: 10.1016/j.ajo.2017.02.015</t>
  </si>
  <si>
    <t>doi: 10.1016/j.ajo.2017.02.014</t>
  </si>
  <si>
    <t>doi: 10.1016/j.ajo.2017.02.016</t>
  </si>
  <si>
    <t>doi: 10.1016/j.ajo.2017.02.013</t>
  </si>
  <si>
    <t>doi: 10.1016/j.ajo.2017.02.017</t>
  </si>
  <si>
    <t>doi: 10.1016/j.tice.2017.01.006</t>
  </si>
  <si>
    <t>doi: 10.1016/j.jcjo.2016.09.017</t>
  </si>
  <si>
    <t>doi: 10.1016/j.jcjo.2016.08.001</t>
  </si>
  <si>
    <t>doi: 10.1016/j.jcjo.2016.07.017</t>
  </si>
  <si>
    <t>doi: 10.1016/j.jcjo.2016.08.003</t>
  </si>
  <si>
    <t>doi: 10.1016/j.jcjo.2016.08.002</t>
  </si>
  <si>
    <t>doi: 10.1016/j.jcjo.2016.09.010</t>
  </si>
  <si>
    <t>doi: 10.1016/j.jcjo.2016.07.014</t>
  </si>
  <si>
    <t>doi: 10.1016/j.jcjo.2016.06.008</t>
  </si>
  <si>
    <t>doi: 10.1016/j.jcjo.2016.06.018</t>
  </si>
  <si>
    <t>doi: 10.1016/j.jcjo.2016.07.011</t>
  </si>
  <si>
    <t>doi: 10.1016/j.jcjo.2016.07.009</t>
  </si>
  <si>
    <t>doi: 10.1016/j.jcjo.2016.06.007</t>
  </si>
  <si>
    <t>doi: 10.1016/j.jcjo.2016.07.018</t>
  </si>
  <si>
    <t>doi: 10.1016/j.jcjo.2016.07.005</t>
  </si>
  <si>
    <t>doi: 10.1016/j.jcjo.2016.07.008</t>
  </si>
  <si>
    <t>doi: 10.1016/j.jcjo.2016.07.019</t>
  </si>
  <si>
    <t>doi: 10.1016/j.jcjo.2016.07.026</t>
  </si>
  <si>
    <t>doi: 10.1016/j.jcjo.2016.07.020</t>
  </si>
  <si>
    <t>doi: 10.1016/j.jcjo.2016.07.016</t>
  </si>
  <si>
    <t>doi: 10.1016/j.jcjo.2016.06.001</t>
  </si>
  <si>
    <t>doi: 10.1016/j.jcjo.2016.08.004</t>
  </si>
  <si>
    <t>doi: 10.1016/j.jcjo.2016.08.009</t>
  </si>
  <si>
    <t>doi: 10.1016/j.jcjo.2016.07.021</t>
  </si>
  <si>
    <t>doi: 10.1016/j.jcjo.2016.07.025</t>
  </si>
  <si>
    <t>doi: 10.1016/j.jcjo.2016.05.015</t>
  </si>
  <si>
    <t>doi: 10.1016/j.jcjo.2016.07.015</t>
  </si>
  <si>
    <t>doi: 10.1016/j.jcjo.2016.07.013</t>
  </si>
  <si>
    <t>doi: 10.1016/j.jcjo.2016.08.011</t>
  </si>
  <si>
    <t>doi: 10.1016/j.ymthe.2017.01.014</t>
  </si>
  <si>
    <t>doi: 10.1016/j.parkreldis.2016.12.006</t>
  </si>
  <si>
    <t>doi: 10.1016/j.jaci.2016.11.043</t>
  </si>
  <si>
    <t>doi: 10.1016/j.pjnns.2017.01.011</t>
  </si>
  <si>
    <t>doi: 10.1007/s40618-017-0626-x</t>
  </si>
  <si>
    <t>doi: 10.1007/s00417-017-3586-0</t>
  </si>
  <si>
    <t>doi: 10.1007/s00417-017-3623-z</t>
  </si>
  <si>
    <t>doi: 10.1523/JNEUROSCI.2717-16.2017</t>
  </si>
  <si>
    <t>doi: 10.1016/j.ijsu.2017.02.054</t>
  </si>
  <si>
    <t>doi: 10.1016/j.humpath.2017.02.006</t>
  </si>
  <si>
    <t>doi: 10.1016/j.jclinane.2016.12.007</t>
  </si>
  <si>
    <t>doi: 10.1186/s13256-017-1201-y</t>
  </si>
  <si>
    <t>doi: 10.1186/s12886-017-0406-6</t>
  </si>
  <si>
    <t>doi: 10.1371/journal.pone.0172635</t>
  </si>
  <si>
    <t>doi: 10.1371/journal.pone.0172302</t>
  </si>
  <si>
    <t>doi: 10.1371/journal.pone.0172014</t>
  </si>
  <si>
    <t>doi: 10.1371/journal.pone.0172854</t>
  </si>
  <si>
    <t>doi: 10.1097/PRS.0000000000003094</t>
  </si>
  <si>
    <t>doi: 10.1097/OPX.0000000000001061</t>
  </si>
  <si>
    <t>doi: 10.1097/OPX.0000000000001059</t>
  </si>
  <si>
    <t>doi: 10.1097/OPX.0000000000001058</t>
  </si>
  <si>
    <t>doi: 10.1097/IJG.0000000000000653</t>
  </si>
  <si>
    <t>doi: 10.1097/IJG.0000000000000644</t>
  </si>
  <si>
    <t>doi: 10.1097/IJG.0000000000000642</t>
  </si>
  <si>
    <t>doi: 10.1097/IJG.0000000000000652</t>
  </si>
  <si>
    <t>doi: 10.1097/IJG.0000000000000649</t>
  </si>
  <si>
    <t>doi: 10.1097/IJG.0000000000000570</t>
  </si>
  <si>
    <t>doi: 10.1097/IJG.0000000000000647</t>
  </si>
  <si>
    <t>doi: 10.1097/IJG.0000000000000646</t>
  </si>
  <si>
    <t>doi: 10.1097/CJI.0000000000000161</t>
  </si>
  <si>
    <t>doi: 10.1080/14656566.2017.1293654</t>
  </si>
  <si>
    <t>doi: 10.1021/acs.jproteome.7b00073</t>
  </si>
  <si>
    <t>doi: 10.1038/eye.2017.18</t>
  </si>
  <si>
    <t>doi: 10.1038/eye.2017.13</t>
  </si>
  <si>
    <t>doi: 10.1038/eye.2017.2</t>
  </si>
  <si>
    <t>doi: 10.5301/ejo.5000876</t>
  </si>
  <si>
    <t>doi: 10.5301/ejo.5000901</t>
  </si>
  <si>
    <t>doi: 10.5301/ejo.5000872</t>
  </si>
  <si>
    <t>doi: 10.5301/ejo.5000875</t>
  </si>
  <si>
    <t>doi: 10.5301/ejo.5000874</t>
  </si>
  <si>
    <t>doi: 10.5301/ejo.5000905</t>
  </si>
  <si>
    <t>doi: 10.5301/ejo.5000873</t>
  </si>
  <si>
    <t>doi: 10.5301/ejo.5000878</t>
  </si>
  <si>
    <t>doi: 10.1111/ene.13266</t>
  </si>
  <si>
    <t>doi: 10.1002/ar.23583</t>
  </si>
  <si>
    <t>doi: 10.1007/164_2017_2</t>
  </si>
  <si>
    <t>doi: 10.1007/s00266-017-0780-8</t>
  </si>
  <si>
    <t>doi: 10.1007/s00417-017-3588-y</t>
  </si>
  <si>
    <t>doi: 10.1136/bjophthalmol-2016-309749</t>
  </si>
  <si>
    <t>doi: 10.1136/bjophthalmol-2016-309814</t>
  </si>
  <si>
    <t>doi: 10.1136/bcr-2016-216867</t>
  </si>
  <si>
    <t>doi: 10.1161/ATVBAHA.116.308422</t>
  </si>
  <si>
    <t>doi: 10.1136/bmj.j643</t>
  </si>
  <si>
    <t>doi: 10.1016/j.nano.2017.02.007</t>
  </si>
  <si>
    <t>doi: 10.1016/j.survophthal.2017.02.002</t>
  </si>
  <si>
    <t>doi: 10.1016/j.autrev.2017.02.009</t>
  </si>
  <si>
    <t>doi: 10.1016/j.jprot.2017.02.006</t>
  </si>
  <si>
    <t>doi: 10.1016/j.annemergmed.2016.09.045</t>
  </si>
  <si>
    <t>doi: 10.1186/s12974-017-0820-y</t>
  </si>
  <si>
    <t>doi: 10.1159/000455727</t>
  </si>
  <si>
    <t>doi: 10.1159/000455720</t>
  </si>
  <si>
    <t>doi: 10.1159/000455722</t>
  </si>
  <si>
    <t>doi: 10.1159/000461785</t>
  </si>
  <si>
    <t>doi: 10.1002/14651858.CD010746.pub2</t>
  </si>
  <si>
    <t>doi: 10.1371/journal.pone.0172363</t>
  </si>
  <si>
    <t>doi: 10.1371/journal.pone.0170752</t>
  </si>
  <si>
    <t>doi: 10.1371/journal.pone.0172634</t>
  </si>
  <si>
    <t>doi: 10.1038/cddis.2017.50</t>
  </si>
  <si>
    <t>doi: 10.1097/CMR.0000000000000343</t>
  </si>
  <si>
    <t>doi: 10.1097/SCS.0000000000003632</t>
  </si>
  <si>
    <t>doi: 10.1097/SCS.0000000000003600</t>
  </si>
  <si>
    <t>doi: 10.1097/SCS.0000000000003583</t>
  </si>
  <si>
    <t>doi: 10.1097/SCS.0000000000003574</t>
  </si>
  <si>
    <t>doi: 10.1097/ICO.0000000000001165</t>
  </si>
  <si>
    <t>doi: 10.1016/S1474-4422(16)30377-5</t>
  </si>
  <si>
    <t>doi: 10.1111/aos.13355</t>
  </si>
  <si>
    <t>doi: 10.1007/s40259-017-0213-x</t>
  </si>
  <si>
    <t>doi: 10.1007/978-1-4939-6756-8_3</t>
  </si>
  <si>
    <t>doi: 10.1007/s11011-017-9971-x</t>
  </si>
  <si>
    <t>doi: 10.1007/s10384-017-0505-1</t>
  </si>
  <si>
    <t>doi: 10.1007/s40265-017-0707-3</t>
  </si>
  <si>
    <t>doi: 10.1007/s10555-017-9663-3</t>
  </si>
  <si>
    <t>doi: 10.1007/s00417-017-3608-y</t>
  </si>
  <si>
    <t>doi: 10.1542/peds.2016-4290</t>
  </si>
  <si>
    <t>doi: 10.1542/peds.2016-1821</t>
  </si>
  <si>
    <t>doi: 10.1136/sextrans-2016-052884</t>
  </si>
  <si>
    <t>doi: 10.1136/bcr-2016-218908</t>
  </si>
  <si>
    <t>doi: 10.3945/ajcn.116.140012</t>
  </si>
  <si>
    <t>doi: 10.1136/bjophthalmol-2016-309691</t>
  </si>
  <si>
    <t>doi: 10.1136/bjophthalmol-2016-309882</t>
  </si>
  <si>
    <t>doi: 10.1136/bjophthalmol-2016-309845</t>
  </si>
  <si>
    <t>doi: 10.1136/bjophthalmol-2016-310056</t>
  </si>
  <si>
    <t>doi: 10.1016/j.exer.2017.02.009</t>
  </si>
  <si>
    <t>doi: 10.1016/j.immuni.2017.01.006</t>
  </si>
  <si>
    <t>doi: 10.1016/j.immuni.2017.02.008</t>
  </si>
  <si>
    <t>doi: 10.1186/s12886-017-0408-4</t>
  </si>
  <si>
    <t>doi: 10.1186/s12885-017-3149-0</t>
  </si>
  <si>
    <t>doi: 10.1111/cxo.12527</t>
  </si>
  <si>
    <t>doi: 10.1159/000456695</t>
  </si>
  <si>
    <t>doi: 10.1016/j.biomaterials.2017.02.016</t>
  </si>
  <si>
    <t>doi: 10.1590/0004-282X20160193</t>
  </si>
  <si>
    <t>doi: 10.1590/1806-9282.63.01.7</t>
  </si>
  <si>
    <t>doi: 10.1590/2359-3997000000256</t>
  </si>
  <si>
    <t>doi: 10.1590/2359-3997000000252</t>
  </si>
  <si>
    <t>doi: 10.1371/journal.pone.0169816</t>
  </si>
  <si>
    <t>doi: 10.1097/IAE.0000000000001405</t>
  </si>
  <si>
    <t>doi: 10.1097/IAE.0000000000001177</t>
  </si>
  <si>
    <t>doi: 10.1097/IAE.0000000000001171</t>
  </si>
  <si>
    <t>doi: 10.1097/IAE.0000000000001220</t>
  </si>
  <si>
    <t>doi: 10.1097/IAE.0000000000001172</t>
  </si>
  <si>
    <t>doi: 10.1097/IAE.0000000000001211</t>
  </si>
  <si>
    <t>doi: 10.1097/IAE.0000000000001205</t>
  </si>
  <si>
    <t>doi: 10.1097/MD.0000000000006118</t>
  </si>
  <si>
    <t>doi: 10.1097/OPX.0000000000001056</t>
  </si>
  <si>
    <t>doi: 10.1097/OPX.0000000000001053</t>
  </si>
  <si>
    <t>doi: 10.1097/OPX.0000000000001055</t>
  </si>
  <si>
    <t>doi: 10.1002/14651858.CD012131.pub2</t>
  </si>
  <si>
    <t>doi: 10.1038/ejhg.2017.9</t>
  </si>
  <si>
    <t>doi: 10.1007/s12311-017-0847-8</t>
  </si>
  <si>
    <t>doi: 10.1007/s10072-017-2856-2</t>
  </si>
  <si>
    <t>doi: 10.1007/s00417-017-3616-y</t>
  </si>
  <si>
    <t>doi: 10.1007/s00417-017-3611-3</t>
  </si>
  <si>
    <t>doi: 10.1007/s00592-017-0974-1</t>
  </si>
  <si>
    <t>doi: 10.1158/1541-7786.MCR-17-0007</t>
  </si>
  <si>
    <t>doi: 10.1016/j.actbio.2017.02.035</t>
  </si>
  <si>
    <t>doi: 10.1016/j.preteyeres.2017.02.001</t>
  </si>
  <si>
    <t>doi: 10.1016/j.exer.2017.02.005</t>
  </si>
  <si>
    <t>doi: 10.1016/j.exer.2017.02.006</t>
  </si>
  <si>
    <t>doi: 10.1016/j.tig.2017.01.007</t>
  </si>
  <si>
    <t>doi: 10.1186/s12913-017-2045-2</t>
  </si>
  <si>
    <t>doi: 10.1186/s12886-017-0414-6</t>
  </si>
  <si>
    <t>doi: 10.1186/s12879-017-2264-5</t>
  </si>
  <si>
    <t>doi: 10.1186/s12883-017-0811-8</t>
  </si>
  <si>
    <t>doi: 10.1111/cxo.12522</t>
  </si>
  <si>
    <t>doi: 10.1111/cxo.12521</t>
  </si>
  <si>
    <t>doi: 10.1055/s-0042-122780</t>
  </si>
  <si>
    <t>doi: 10.1159/000460514</t>
  </si>
  <si>
    <t>doi: 10.1371/journal.pone.0171940</t>
  </si>
  <si>
    <t>doi: 10.1371/journal.pone.0172306</t>
  </si>
  <si>
    <t>doi: 10.1515/jpem-2016-0398</t>
  </si>
  <si>
    <t>doi: 10.1515/bmc-2016-0025</t>
  </si>
  <si>
    <t>doi: 10.1002/pbc.26270</t>
  </si>
  <si>
    <t>doi: 10.1097/IJG.0000000000000639</t>
  </si>
  <si>
    <t>doi: 10.1097/IJG.0000000000000632</t>
  </si>
  <si>
    <t>doi: 10.1097/IJG.0000000000000636</t>
  </si>
  <si>
    <t>doi: 10.1097/IJG.0000000000000635</t>
  </si>
  <si>
    <t>doi: 10.1097/IJG.0000000000000641</t>
  </si>
  <si>
    <t>doi: 10.1097/IJG.0000000000000603</t>
  </si>
  <si>
    <t>doi: 10.1097/IOP.0000000000000877</t>
  </si>
  <si>
    <t>doi: 10.1097/IOP.0000000000000876</t>
  </si>
  <si>
    <t>doi: 10.1097/IOP.0000000000000882</t>
  </si>
  <si>
    <t>doi: 10.1097/IOP.0000000000000879</t>
  </si>
  <si>
    <t>doi: 10.1097/IOP.0000000000000867</t>
  </si>
  <si>
    <t>doi: 10.1111/cod.12703</t>
  </si>
  <si>
    <t>doi: 10.1002/ajh.24692</t>
  </si>
  <si>
    <t>doi: 10.1007/s10329-017-0597-8</t>
  </si>
  <si>
    <t>doi: 10.1007/s00439-017-1765-z</t>
  </si>
  <si>
    <t>doi: 10.1007/s00417-017-3614-0</t>
  </si>
  <si>
    <t>doi: 10.1016/j.exer.2017.02.008</t>
  </si>
  <si>
    <t>doi: 10.1016/j.exer.2017.02.007</t>
  </si>
  <si>
    <t>doi: 10.1016/j.athoracsur.2016.09.063</t>
  </si>
  <si>
    <t>doi: 10.1186/s12886-017-0405-7</t>
  </si>
  <si>
    <t>doi: 10.1186/s12886-017-0410-x</t>
  </si>
  <si>
    <t>doi: 10.1186/s12902-017-0161-y</t>
  </si>
  <si>
    <t>doi: 10.1186/s12886-017-0413-7</t>
  </si>
  <si>
    <t>doi: 10.1038/bmt.2017.9</t>
  </si>
  <si>
    <t>doi: 10.1002/mds.26910</t>
  </si>
  <si>
    <t>doi: 10.1002/14651858.CD010520.pub2</t>
  </si>
  <si>
    <t>doi: 10.5301/ejo.5000940</t>
  </si>
  <si>
    <t>doi: 10.5301/ejo.5000931</t>
  </si>
  <si>
    <t>doi: 10.2340/16501977-2194</t>
  </si>
  <si>
    <t>doi: 10.4103/0366-6999.199844</t>
  </si>
  <si>
    <t>doi: 10.1002/acr.23224</t>
  </si>
  <si>
    <t>doi: 10.1002/dc.23694</t>
  </si>
  <si>
    <t>doi: 10.1016/j.neuroscience.2017.02.003</t>
  </si>
  <si>
    <t>doi: 10.1016/j.joms.2017.01.015</t>
  </si>
  <si>
    <t>doi: 10.1016/j.acthis.2017.02.001</t>
  </si>
  <si>
    <t>doi: 10.1016/j.clae.2017.01.003</t>
  </si>
  <si>
    <t>doi: 10.1016/j.jocn.2017.01.024</t>
  </si>
  <si>
    <t>doi: 10.1016/j.ophtha.2016.12.040</t>
  </si>
  <si>
    <t>doi: 10.1007/s00417-017-3613-1</t>
  </si>
  <si>
    <t>doi: 10.1007/s00417-017-3610-4</t>
  </si>
  <si>
    <t>doi: 10.1016/j.wneu.2017.02.050</t>
  </si>
  <si>
    <t>doi: 10.1016/j.wneu.2017.02.031</t>
  </si>
  <si>
    <t>doi: 10.1016/j.visres.2017.01.004</t>
  </si>
  <si>
    <t>doi: 10.1016/j.tiv.2017.02.006</t>
  </si>
  <si>
    <t>doi: 10.1016/j.imlet.2017.02.009</t>
  </si>
  <si>
    <t>doi: 10.1002/bmc.3963</t>
  </si>
  <si>
    <t>doi: 10.1016/j.diagmicrobio.2017.01.004</t>
  </si>
  <si>
    <t>doi: 10.1016/j.pediatrneurol.2016.12.002</t>
  </si>
  <si>
    <t>doi: 10.1016/j.ophtha.2017.01.018</t>
  </si>
  <si>
    <t>doi: 10.1016/j.ophtha.2017.01.026</t>
  </si>
  <si>
    <t>doi: 10.1016/j.jdiacomp.2017.01.015</t>
  </si>
  <si>
    <t>doi: 10.1016/j.ajem.2016.07.042</t>
  </si>
  <si>
    <t>doi: 10.1136/bmj.j809</t>
  </si>
  <si>
    <t>doi: 10.1016/j.visres.2017.01.006</t>
  </si>
  <si>
    <t>doi: 10.1016/j.ajo.2017.02.007</t>
  </si>
  <si>
    <t>doi: 10.1016/j.ajo.2017.02.003</t>
  </si>
  <si>
    <t>doi: 10.1016/j.ajo.2017.02.006</t>
  </si>
  <si>
    <t>doi: 10.1016/j.bbamem.2017.02.006</t>
  </si>
  <si>
    <t>doi: 10.1016/j.aanat.2017.01.007</t>
  </si>
  <si>
    <t>doi: 10.1186/s40478-017-0417-9</t>
  </si>
  <si>
    <t>doi: 10.1097/ICU.0000000000000367</t>
  </si>
  <si>
    <t>doi: 10.1038/eye.2017.7</t>
  </si>
  <si>
    <t>doi: 10.1038/eye.2017.9</t>
  </si>
  <si>
    <t>doi: 10.1038/eye.2017.14</t>
  </si>
  <si>
    <t>doi: 10.1038/eye.2017.10</t>
  </si>
  <si>
    <t>doi: 10.1038/eye.2016.322</t>
  </si>
  <si>
    <t>doi: 10.1002/cam4.1010</t>
  </si>
  <si>
    <t>doi: 10.1111/aos.13404</t>
  </si>
  <si>
    <t>doi: 10.1111/ped.13177</t>
  </si>
  <si>
    <t>doi: 10.1111/aos.13411</t>
  </si>
  <si>
    <t>doi: 10.1111/aos.13412</t>
  </si>
  <si>
    <t>doi: 10.1111/opo.12355</t>
  </si>
  <si>
    <t>doi: 10.1111/opo.12349</t>
  </si>
  <si>
    <t>doi: 10.1111/opo.12356</t>
  </si>
  <si>
    <t>doi: 10.1111/opo.12352</t>
  </si>
  <si>
    <t>doi: 10.1111/opo.12353</t>
  </si>
  <si>
    <t>doi: 10.1111/opo.12358</t>
  </si>
  <si>
    <t>doi: 10.1111/opo.12354</t>
  </si>
  <si>
    <t>doi: 10.1111/opo.12350</t>
  </si>
  <si>
    <t>doi: 10.1111/opo.12361</t>
  </si>
  <si>
    <t>doi: 10.1007/s11010-017-2941-0</t>
  </si>
  <si>
    <t>doi: 10.1007/s10916-017-0695-6</t>
  </si>
  <si>
    <t>doi: 10.1155/2017/4768408</t>
  </si>
  <si>
    <t>doi: 10.1155/2017/5712341</t>
  </si>
  <si>
    <t>doi: 10.1155/2017/1460491</t>
  </si>
  <si>
    <t>doi: 10.1126/science.aal0092</t>
  </si>
  <si>
    <t>doi: 10.1126/science.355.6326.678</t>
  </si>
  <si>
    <t>doi: 10.1074/jbc.M116.760314</t>
  </si>
  <si>
    <t>doi: 10.1101/gr.219089.116</t>
  </si>
  <si>
    <t>doi: 10.1016/j.neuropsychologia.2017.02.011</t>
  </si>
  <si>
    <t>doi: 10.1016/j.ajo.2017.02.002</t>
  </si>
  <si>
    <t>doi: 10.1016/j.ajo.2017.02.004</t>
  </si>
  <si>
    <t>doi: 10.1016/j.ajo.2017.02.001</t>
  </si>
  <si>
    <t>doi: 10.1016/j.pjnns.2017.01.007</t>
  </si>
  <si>
    <t>doi: 10.1016/j.alit.2016.12.004</t>
  </si>
  <si>
    <t>doi: 10.1016/j.jocn.2016.12.049</t>
  </si>
  <si>
    <t>doi: 10.1016/j.anndiagpath.2016.10.004</t>
  </si>
  <si>
    <t>doi: 10.3390/nu9020120</t>
  </si>
  <si>
    <t>doi: 10.3390/ijerph14020165</t>
  </si>
  <si>
    <t>doi: 10.1111/cxo.12516</t>
  </si>
  <si>
    <t>doi: 10.1001/jamaophthalmol.2016.5870</t>
  </si>
  <si>
    <t>doi: 10.1167/iovs.16-20460</t>
  </si>
  <si>
    <t>doi: 10.1001/jamaophthalmol.2016.5877</t>
  </si>
  <si>
    <t>doi: 10.1001/jamaophthalmol.2016.5883</t>
  </si>
  <si>
    <t>doi: 10.1111/ped.13264</t>
  </si>
  <si>
    <t>doi: 10.1371/journal.pone.0172426</t>
  </si>
  <si>
    <t>doi: 10.1371/journal.pone.0172304</t>
  </si>
  <si>
    <t>doi: 10.1371/journal.pone.0171769</t>
  </si>
  <si>
    <t>doi: 10.1371/journal.pone.0172365</t>
  </si>
  <si>
    <t>doi: 10.1097/IAE.0000000000001537</t>
  </si>
  <si>
    <t>doi: 10.1097/MD.0000000000006096</t>
  </si>
  <si>
    <t>doi: 10.1097/SCS.0000000000003536</t>
  </si>
  <si>
    <t>doi: 10.1097/ICO.0000000000001161</t>
  </si>
  <si>
    <t>doi: 10.1097/ICO.0000000000001130</t>
  </si>
  <si>
    <t>doi: 10.1097/ICO.0000000000001162</t>
  </si>
  <si>
    <t>doi: 10.2105/AJPH.2016.303631</t>
  </si>
  <si>
    <t>doi: 10.1002/14651858.CD006757.pub4</t>
  </si>
  <si>
    <t>doi: 10.1111/aos.13383</t>
  </si>
  <si>
    <t>doi: 10.1111/aos.13388</t>
  </si>
  <si>
    <t>doi: 10.1111/aos.13304</t>
  </si>
  <si>
    <t>doi: 10.1111/aos.13409</t>
  </si>
  <si>
    <t>doi: 10.1111/aos.13385</t>
  </si>
  <si>
    <t>doi: 10.1111/aos.13368</t>
  </si>
  <si>
    <t>doi: 10.1007/s00266-017-0816-0</t>
  </si>
  <si>
    <t>doi: 10.15653/TPG-160480</t>
  </si>
  <si>
    <t>doi: 10.1038/nrrheum.2016.217</t>
  </si>
  <si>
    <t>doi: 10.2169/internalmedicine.56.7548</t>
  </si>
  <si>
    <t>doi: 10.1136/bcr-2017-219433</t>
  </si>
  <si>
    <t>doi: 10.1136/bjophthalmol-2016-309175</t>
  </si>
  <si>
    <t>doi: 10.1136/bjophthalmol-2016-310040</t>
  </si>
  <si>
    <t>doi: 10.1016/j.yexmp.2017.02.006</t>
  </si>
  <si>
    <t>doi: 10.1016/j.ymthe.2017.01.015</t>
  </si>
  <si>
    <t>doi: 10.1186/s12886-017-0409-3</t>
  </si>
  <si>
    <t>doi: 10.1177/0956462417694569</t>
  </si>
  <si>
    <t>doi: 10.1177/1066896917693091</t>
  </si>
  <si>
    <t>doi: 10.1159/000453528</t>
  </si>
  <si>
    <t>doi: 10.1016/j.biomaterials.2017.02.006</t>
  </si>
  <si>
    <t>doi: 10.1016/j.celrep.2017.01.014</t>
  </si>
  <si>
    <t>doi: 10.1056/NEJMoa1605566</t>
  </si>
  <si>
    <t>doi: 10.1111/sji.12539</t>
  </si>
  <si>
    <t>doi: 10.1371/journal.pone.0171636</t>
  </si>
  <si>
    <t>doi: 10.1371/journal.pone.0171880</t>
  </si>
  <si>
    <t>doi: 10.1002/gepi.22035</t>
  </si>
  <si>
    <t>doi: 10.1002/14651858.CD011080.pub2</t>
  </si>
  <si>
    <t>doi: 10.1007/s40265-017-0704-6</t>
  </si>
  <si>
    <t>doi: 10.1007/s00393-017-0269-5</t>
  </si>
  <si>
    <t>doi: 10.1007/s10633-017-9577-y</t>
  </si>
  <si>
    <t>doi: 10.1007/s10384-017-0503-3</t>
  </si>
  <si>
    <t>doi: 10.1007/s10384-017-0504-2</t>
  </si>
  <si>
    <t>doi: 10.1007/s00221-017-4885-8</t>
  </si>
  <si>
    <t>doi: 10.1155/2017/3187594</t>
  </si>
  <si>
    <t>doi: 10.1136/bmjopen-2016-012790</t>
  </si>
  <si>
    <t>doi: 10.1136/bcr-2016-218952</t>
  </si>
  <si>
    <t>doi: 10.1016/j.ophtha.2016.12.016</t>
  </si>
  <si>
    <t>doi: 10.1016/j.ophtha.2017.01.004</t>
  </si>
  <si>
    <t>doi: 10.1016/j.ophtha.2017.01.002</t>
  </si>
  <si>
    <t>doi: 10.1016/j.ophtha.2017.01.010</t>
  </si>
  <si>
    <t>doi: 10.1002/ar.23570</t>
  </si>
  <si>
    <t>doi: 10.1167/17.2.4</t>
  </si>
  <si>
    <t>doi: 10.3928/01913913-20170201-02</t>
  </si>
  <si>
    <t>doi: 10.3928/01913913-20170201-03</t>
  </si>
  <si>
    <t>doi: 10.3928/01913913-20170201-01</t>
  </si>
  <si>
    <t>doi: 10.1167/iovs.16-19998</t>
  </si>
  <si>
    <t>doi: 10.1167/iovs.16-20750</t>
  </si>
  <si>
    <t>doi: 10.1001/jamaophthalmol.2016.5847</t>
  </si>
  <si>
    <t>doi: 10.1001/jamaophthalmol.2016.5774</t>
  </si>
  <si>
    <t>doi: 10.1371/journal.pone.0171467</t>
  </si>
  <si>
    <t>doi: 10.1097/IAE.0000000000001564</t>
  </si>
  <si>
    <t>doi: 10.1097/IAE.0000000000001504</t>
  </si>
  <si>
    <t>doi: 10.1097/IAE.0000000000001516</t>
  </si>
  <si>
    <t>doi: 10.1097/IAE.0000000000001561</t>
  </si>
  <si>
    <t>doi: 10.1097/OPX.0000000000001045</t>
  </si>
  <si>
    <t>doi: 10.1097/RLU.0000000000001594</t>
  </si>
  <si>
    <t>doi: 10.1097/SAP.0000000000001007</t>
  </si>
  <si>
    <t>doi: 10.1097/IOP.0000000000000868</t>
  </si>
  <si>
    <t>doi: 10.3928/23258160-20170130-15</t>
  </si>
  <si>
    <t>doi: 10.3928/23258160-20170130-14</t>
  </si>
  <si>
    <t>doi: 10.3928/23258160-20170130-13</t>
  </si>
  <si>
    <t>doi: 10.3928/23258160-20170130-12</t>
  </si>
  <si>
    <t>doi: 10.3928/23258160-20170130-11</t>
  </si>
  <si>
    <t>doi: 10.3928/23258160-20170130-10</t>
  </si>
  <si>
    <t>doi: 10.3928/23258160-20170130-09</t>
  </si>
  <si>
    <t>doi: 10.3928/23258160-20170130-08</t>
  </si>
  <si>
    <t>doi: 10.3928/23258160-20170130-07</t>
  </si>
  <si>
    <t>doi: 10.3928/23258160-20170130-06</t>
  </si>
  <si>
    <t>doi: 10.3928/23258160-20170130-05</t>
  </si>
  <si>
    <t>doi: 10.3928/23258160-20170130-04</t>
  </si>
  <si>
    <t>doi: 10.3928/23258160-20170130-03</t>
  </si>
  <si>
    <t>doi: 10.3928/23258160-20170130-02</t>
  </si>
  <si>
    <t>doi: 10.1167/iovs.16-20519</t>
  </si>
  <si>
    <t>doi: 10.1515/cclm-2016-0449</t>
  </si>
  <si>
    <t>doi: 10.1111/cns.12676</t>
  </si>
  <si>
    <t>doi: 10.1177/0954411917690762</t>
  </si>
  <si>
    <t>doi: 10.1111/jpc.2_13275</t>
  </si>
  <si>
    <t>doi: 10.1111/jpc.1_13275</t>
  </si>
  <si>
    <t>doi: 10.1111/cxo.12509</t>
  </si>
  <si>
    <t>doi: 10.1155/2017/9208489</t>
  </si>
  <si>
    <t>doi: 10.1016/j.survophthal.2017.02.001</t>
  </si>
  <si>
    <t>doi: 10.1186/s12864-017-3522-z</t>
  </si>
  <si>
    <t>doi: 10.1080/13880209.2017.1285944</t>
  </si>
  <si>
    <t>doi: 10.1177/1066896917692098</t>
  </si>
  <si>
    <t>doi: 10.3904/kjim.2016.367</t>
  </si>
  <si>
    <t>doi: 10.1002/sim.7251</t>
  </si>
  <si>
    <t>doi: 10.1055/s-0042-123025</t>
  </si>
  <si>
    <t>doi: 10.1055/s-0042-121577</t>
  </si>
  <si>
    <t>doi: 10.1055/s-0042-123172</t>
  </si>
  <si>
    <t>doi: 10.1055/s-0042-123715</t>
  </si>
  <si>
    <t>doi: 10.1055/s-0042-123516</t>
  </si>
  <si>
    <t>doi: 10.1055/s-0043-100116</t>
  </si>
  <si>
    <t>doi: 10.1167/iovs.16-20575</t>
  </si>
  <si>
    <t>doi: 10.1167/iovs.16-20734</t>
  </si>
  <si>
    <t>doi: 10.1167/iovs.16-20515</t>
  </si>
  <si>
    <t>doi: 10.1167/iovs.16-20607</t>
  </si>
  <si>
    <t>doi: 10.1167/iovs.16-20281</t>
  </si>
  <si>
    <t>doi: 10.1002/14651858.CD006364.pub3</t>
  </si>
  <si>
    <t>doi: 10.3928/1081597X-20161202-01</t>
  </si>
  <si>
    <t>doi: 10.3928/1081597X-20161027-02</t>
  </si>
  <si>
    <t>doi: 10.3928/1081597X-20161102-01</t>
  </si>
  <si>
    <t>doi: 10.3928/1081597X-20161102-02</t>
  </si>
  <si>
    <t>doi: 10.3928/1081597X-20161122-01</t>
  </si>
  <si>
    <t>doi: 10.3928/1081597X-20161117-01</t>
  </si>
  <si>
    <t>doi: 10.3928/1081597X-20161206-05</t>
  </si>
  <si>
    <t>doi: 10.1167/iovs.16-20612</t>
  </si>
  <si>
    <t>doi: 10.1371/journal.pone.0172120</t>
  </si>
  <si>
    <t>doi: 10.1371/journal.pone.0172168</t>
  </si>
  <si>
    <t>doi: 10.1097/WNO.0000000000000411</t>
  </si>
  <si>
    <t>doi: 10.1016/j.ijbiomac.2017.01.129</t>
  </si>
  <si>
    <t>doi: 10.1016/j.visres.2017.01.002</t>
  </si>
  <si>
    <t>doi: 10.1089/zeb.2016.1366</t>
  </si>
  <si>
    <t>doi: 10.1016/j.ajhg.2017.01.024</t>
  </si>
  <si>
    <t>doi: 10.1159/000455355</t>
  </si>
  <si>
    <t>doi: 10.1159/000452421</t>
  </si>
  <si>
    <t>doi: 10.1016/j.diabres.2017.01.013</t>
  </si>
  <si>
    <t>doi: 10.1016/j.sbi.2017.01.005</t>
  </si>
  <si>
    <t>doi: 10.1016/j.yexmp.2017.02.004</t>
  </si>
  <si>
    <t>doi: 10.1016/j.survophthal.2017.01.008</t>
  </si>
  <si>
    <t>doi: 10.1016/j.ajo.2017.01.032</t>
  </si>
  <si>
    <t>doi: 10.1016/j.ejrad.2016.12.035</t>
  </si>
  <si>
    <t>doi: 10.1016/j.biomaterials.2017.01.046</t>
  </si>
  <si>
    <t>doi: 10.1016/j.survophthal.2017.01.009</t>
  </si>
  <si>
    <t>doi: 10.1111/jfd.12594</t>
  </si>
  <si>
    <t>doi: 10.1007/s12325-017-0484-0</t>
  </si>
  <si>
    <t>doi: 10.1007/s10384-017-0501-5</t>
  </si>
  <si>
    <t>doi: 10.1007/s10384-017-0502-4</t>
  </si>
  <si>
    <t>doi: 10.1007/s00431-017-2871-6</t>
  </si>
  <si>
    <t>doi: 10.1194/jlr.M067264</t>
  </si>
  <si>
    <t>doi: 10.1016/j.ophtha.2016.11.022</t>
  </si>
  <si>
    <t>doi: 10.1016/j.ophtha.2017.01.005</t>
  </si>
  <si>
    <t>doi: 10.1016/j.cmpb.2016.10.027</t>
  </si>
  <si>
    <t>doi: 10.1016/j.cmpb.2016.11.001</t>
  </si>
  <si>
    <t>doi: 10.1080/1536710X.2017.1260515</t>
  </si>
  <si>
    <t>doi: 10.18632/oncotarget.15178</t>
  </si>
  <si>
    <t>doi: 10.1016/j.advms.2016.06.003</t>
  </si>
  <si>
    <t>doi: 10.1371/journal.pone.0171851</t>
  </si>
  <si>
    <t>doi: 10.1371/journal.pone.0171441</t>
  </si>
  <si>
    <t>doi: 10.1371/journal.pntd.0005388</t>
  </si>
  <si>
    <t>doi: 10.1097/WNO.0000000000000471</t>
  </si>
  <si>
    <t>doi: 10.1097/WNO.0000000000000476</t>
  </si>
  <si>
    <t>doi: 10.1097/WNO.0000000000000474</t>
  </si>
  <si>
    <t>doi: 10.1097/WNO.0000000000000489</t>
  </si>
  <si>
    <t>doi: 10.1097/WNO.0000000000000419</t>
  </si>
  <si>
    <t>doi: 10.1097/IOP.0000000000000878</t>
  </si>
  <si>
    <t>doi: 10.1109/TMI.2017.2666045</t>
  </si>
  <si>
    <t>doi: 10.1002/mds.26934</t>
  </si>
  <si>
    <t>doi: 10.1038/eye.2016.297</t>
  </si>
  <si>
    <t>doi: 10.1038/eye.2016.325</t>
  </si>
  <si>
    <t>doi: 10.1038/eye.2017.6</t>
  </si>
  <si>
    <t>doi: 10.1016/j.ajo.2017.01.031</t>
  </si>
  <si>
    <t>doi: 10.1016/j.radonc.2017.01.010</t>
  </si>
  <si>
    <t>doi: 10.1016/j.ando.2016.12.002</t>
  </si>
  <si>
    <t>doi: 10.3727/096368917X694994</t>
  </si>
  <si>
    <t>doi: 10.1186/s10194-017-0718-1</t>
  </si>
  <si>
    <t>doi: 10.1007/s10384-017-0499-8</t>
  </si>
  <si>
    <t>doi: 10.1007/s00401-017-1682-1</t>
  </si>
  <si>
    <t>doi: 10.2147/CIA.S123173</t>
  </si>
  <si>
    <t>doi: 10.1042/BSR20160611</t>
  </si>
  <si>
    <t>doi: 10.1136/bjophthalmol-2016-309899</t>
  </si>
  <si>
    <t>doi: 10.1136/bjophthalmol-2016-309790</t>
  </si>
  <si>
    <t>doi: 10.1136/bcr-2016-218330</t>
  </si>
  <si>
    <t>doi: 10.1111/ceo.12929</t>
  </si>
  <si>
    <t>doi: 10.1371/journal.pone.0172056</t>
  </si>
  <si>
    <t>doi: 10.1371/journal.pone.0170531</t>
  </si>
  <si>
    <t>doi: 10.1371/journal.pntd.0005378</t>
  </si>
  <si>
    <t>doi: 10.1097/OPX.0000000000001049</t>
  </si>
  <si>
    <t>doi: 10.1037/xhp0000344</t>
  </si>
  <si>
    <t>doi: 10.7754/Clin.Lab.2016.160424</t>
  </si>
  <si>
    <t>doi: 10.1097/ICO.0000000000001156</t>
  </si>
  <si>
    <t>doi: 10.1097/ICO.0000000000001158</t>
  </si>
  <si>
    <t>doi: 10.5604/17322693.1229345</t>
  </si>
  <si>
    <t>doi: 10.1002/14651858.CD011075.pub2</t>
  </si>
  <si>
    <t>doi: 10.1002/ajmg.a.38088</t>
  </si>
  <si>
    <t>doi: 10.1111/ceo.12926</t>
  </si>
  <si>
    <t>doi: 10.1111/ceo.12927</t>
  </si>
  <si>
    <t>doi: 10.1002/ajh.24670</t>
  </si>
  <si>
    <t>doi: 10.1111/ijd.13534</t>
  </si>
  <si>
    <t>doi: 10.1007/s40265-017-0692-6</t>
  </si>
  <si>
    <t>doi: 10.1007/s12325-017-0487-x</t>
  </si>
  <si>
    <t>doi: 10.1007/s10047-016-0943-4</t>
  </si>
  <si>
    <t>doi: 10.1212/WNL.0000000000003680</t>
  </si>
  <si>
    <t>doi: 10.1530/EJE-16-0757</t>
  </si>
  <si>
    <t>doi: 10.1136/bcr-2016-218660</t>
  </si>
  <si>
    <t>doi: 10.1136/bcr-2016-217372</t>
  </si>
  <si>
    <t>doi: 10.1016/j.bbapap.2017.02.003</t>
  </si>
  <si>
    <t>doi: 10.1186/s12886-017-0404-8</t>
  </si>
  <si>
    <t>doi: 10.1186/s12886-017-0399-1</t>
  </si>
  <si>
    <t>doi: 10.23736/S0026-4946.16.04332-2</t>
  </si>
  <si>
    <t>doi: 10.1159/000455235</t>
  </si>
  <si>
    <t>doi: 10.1371/journal.pone.0169858</t>
  </si>
  <si>
    <t>doi: 10.3390/nu9020113</t>
  </si>
  <si>
    <t>doi: 10.1097/MD.0000000000006047</t>
  </si>
  <si>
    <t>doi: 10.1097/MD.0000000000006021</t>
  </si>
  <si>
    <t>doi: 10.1097/MD.0000000000006020</t>
  </si>
  <si>
    <t>doi: 10.1097/MD.0000000000005919</t>
  </si>
  <si>
    <t>doi: 10.1097/SCS.0000000000003502</t>
  </si>
  <si>
    <t>doi: 10.1056/NEJMicm1507964</t>
  </si>
  <si>
    <t>doi: 10.1080/13816810.2016.1266667</t>
  </si>
  <si>
    <t>doi: 10.1111/acel.12548</t>
  </si>
  <si>
    <t>doi: 10.1002/jbmr.3098</t>
  </si>
  <si>
    <t>doi: 10.2174/0929866524666170206122616</t>
  </si>
  <si>
    <t>doi: 10.1111/vru.12478</t>
  </si>
  <si>
    <t>doi: 10.1007/s40618-017-0608-z</t>
  </si>
  <si>
    <t>doi: 10.1007/s10633-017-9575-0</t>
  </si>
  <si>
    <t>doi: 10.1007/s11302-017-9556-5</t>
  </si>
  <si>
    <t>doi: 10.1007/s10384-017-0500-6</t>
  </si>
  <si>
    <t>doi: 10.1007/s00417-017-3596-y</t>
  </si>
  <si>
    <t>doi: 10.1093/femspd/ftx016</t>
  </si>
  <si>
    <t>doi: 10.1136/bjophthalmol-2016-309780</t>
  </si>
  <si>
    <t>doi: 10.1016/j.jaip.2016.12.025</t>
  </si>
  <si>
    <t>doi: 10.1016/j.clae.2017.01.004</t>
  </si>
  <si>
    <t>doi: 10.1177/0284185116683575</t>
  </si>
  <si>
    <t>doi: 10.1089/ars.2016.6844</t>
  </si>
  <si>
    <t>doi: 10.1159/000455807</t>
  </si>
  <si>
    <t>doi: 10.1159/000455805</t>
  </si>
  <si>
    <t>doi: 10.1159/000455153</t>
  </si>
  <si>
    <t>doi: 10.1159/000456676</t>
  </si>
  <si>
    <t>doi: 10.1159/000455152</t>
  </si>
  <si>
    <t>doi: 10.1159/000456083</t>
  </si>
  <si>
    <t>doi: 10.1016/j.earlhumdev.2017.01.007</t>
  </si>
  <si>
    <t>doi: 10.1167/iovs.16-20647</t>
  </si>
  <si>
    <t>doi: 10.1167/iovs.16-20474</t>
  </si>
  <si>
    <t>doi: 10.1167/iovs.16-19782</t>
  </si>
  <si>
    <t>doi: 10.1167/iovs.16-20571</t>
  </si>
  <si>
    <t>doi: 10.1002/hed.24697</t>
  </si>
  <si>
    <t>doi: 10.1111/cei.12939</t>
  </si>
  <si>
    <t>doi: 10.1002/14651858.CD011965.pub2</t>
  </si>
  <si>
    <t>doi: 10.1097/IJG.0000000000000633</t>
  </si>
  <si>
    <t>doi: 10.1097/IJG.0000000000000629</t>
  </si>
  <si>
    <t>doi: 10.1097/IJG.0000000000000634</t>
  </si>
  <si>
    <t>doi: 10.1097/IJG.0000000000000630</t>
  </si>
  <si>
    <t>doi: 10.1097/IJG.0000000000000631</t>
  </si>
  <si>
    <t>doi: 10.1097/IJG.0000000000000627</t>
  </si>
  <si>
    <t>doi: 10.1097/IAE.0000000000001428</t>
  </si>
  <si>
    <t>doi: 10.1177/1533034617690979</t>
  </si>
  <si>
    <t>doi: 10.1002/lsm.22645</t>
  </si>
  <si>
    <t>doi: 10.1007/s11255-017-1521-2</t>
  </si>
  <si>
    <t>doi: 10.1093/jhmas/jrw040</t>
  </si>
  <si>
    <t>doi: 10.1523/JNEUROSCI.3070-16.2017</t>
  </si>
  <si>
    <t>doi: 10.1016/j.compbiomed.2017.01.018</t>
  </si>
  <si>
    <t>doi: 10.1016/j.diabres.2016.09.009</t>
  </si>
  <si>
    <t>doi: 10.1016/j.clinimag.2017.01.013</t>
  </si>
  <si>
    <t>doi: 10.1016/j.pep.2017.02.001</t>
  </si>
  <si>
    <t>doi: 10.1016/j.ajo.2017.01.026</t>
  </si>
  <si>
    <t>doi: 10.1016/j.ajpath.2016.12.003</t>
  </si>
  <si>
    <t>doi: 10.1016/j.apergo.2016.11.012</t>
  </si>
  <si>
    <t>doi: 10.1186/s12863-017-0477-7</t>
  </si>
  <si>
    <t>doi: 10.1371/journal.pone.0170249</t>
  </si>
  <si>
    <t>doi: 10.1080/09273972.2016.1276940</t>
  </si>
  <si>
    <t>doi: 10.1080/09273972.2016.1276939</t>
  </si>
  <si>
    <t>doi: 10.1080/09273972.2016.1276941</t>
  </si>
  <si>
    <t>doi: 10.1167/iovs.16-20727</t>
  </si>
  <si>
    <t>doi: 10.1167/iovs.16-20742</t>
  </si>
  <si>
    <t>doi: 10.1371/journal.pone.0171752</t>
  </si>
  <si>
    <t>doi: 10.1038/ng.3786</t>
  </si>
  <si>
    <t>doi: 10.1097/CJI.0000000000000154</t>
  </si>
  <si>
    <t>doi: 10.1097/IAE.0000000000001520</t>
  </si>
  <si>
    <t>doi: 10.1097/RLU.0000000000001551</t>
  </si>
  <si>
    <t>doi: 10.1097/JOM.0000000000000935</t>
  </si>
  <si>
    <t>doi: 10.1213/XAA.0000000000000470</t>
  </si>
  <si>
    <t>doi: 10.1645/16-182</t>
  </si>
  <si>
    <t>doi: 10.1089/jop.2016.0118</t>
  </si>
  <si>
    <t>doi: 10.1080/01676830.2017.1279647</t>
  </si>
  <si>
    <t>doi: 10.1089/jop.2016.0128</t>
  </si>
  <si>
    <t>doi: 10.1080/09273972.2016.1276936</t>
  </si>
  <si>
    <t>doi: 10.12968/hmed.2017.78.2.C28</t>
  </si>
  <si>
    <t>doi: 10.5301/ejo.5000929</t>
  </si>
  <si>
    <t>doi: 10.5301/ejo.5000935</t>
  </si>
  <si>
    <t>doi: 10.5301/ejo.5000939</t>
  </si>
  <si>
    <t>doi: 10.1038/nbt.3801</t>
  </si>
  <si>
    <t>doi: 10.3390/ijms18020334</t>
  </si>
  <si>
    <t>doi: 10.1172/JCI88508</t>
  </si>
  <si>
    <t>doi: 10.2460/javma.250.4.371</t>
  </si>
  <si>
    <t>doi: 10.1016/j.pop.2016.09.009</t>
  </si>
  <si>
    <t>doi: 10.1111/iji.12305</t>
  </si>
  <si>
    <t>doi: 10.1002/iub.1608</t>
  </si>
  <si>
    <t>doi: 10.1111/ceo.12925</t>
  </si>
  <si>
    <t>doi: 10.1292/jvms.16-0537</t>
  </si>
  <si>
    <t>doi: 10.1016/j.aanat.2017.01.003</t>
  </si>
  <si>
    <t>doi: 10.1016/j.yrtph.2017.01.013</t>
  </si>
  <si>
    <t>doi: 10.1016/j.ajo.2017.01.025</t>
  </si>
  <si>
    <t>doi: 10.1016/j.ajo.2017.01.024</t>
  </si>
  <si>
    <t>doi: 10.1016/j.brainresbull.2017.01.017</t>
  </si>
  <si>
    <t>doi: 10.1186/s13256-017-1214-6</t>
  </si>
  <si>
    <t>doi: 10.22608/APO.2016110</t>
  </si>
  <si>
    <t>doi: 10.1097/APO.0000000000000194</t>
  </si>
  <si>
    <t>doi: 10.22608/APO.201735</t>
  </si>
  <si>
    <t>doi: 10.22608/APO.2015197</t>
  </si>
  <si>
    <t>doi: 10.1097/APO.0000000000000211</t>
  </si>
  <si>
    <t>doi: 10.22608/APO.201643</t>
  </si>
  <si>
    <t>doi: 10.22608/APO.201690</t>
  </si>
  <si>
    <t>doi: 10.22608/APO.2015156</t>
  </si>
  <si>
    <t>doi: 10.1097/APO.0000000000000199</t>
  </si>
  <si>
    <t>doi: 10.22608/APO.201616</t>
  </si>
  <si>
    <t>doi: 10.22608/APO.201698</t>
  </si>
  <si>
    <t>doi: 10.22608/APO.201613</t>
  </si>
  <si>
    <t>doi: 10.1097/APO.0000000000000202</t>
  </si>
  <si>
    <t>doi: 10.22608/APO.2016126</t>
  </si>
  <si>
    <t>doi: 10.1097/APO.0000000000000201</t>
  </si>
  <si>
    <t>doi: 10.1007/s00417-017-3593-1</t>
  </si>
  <si>
    <t>doi: 10.1007/s00417-017-3595-z</t>
  </si>
  <si>
    <t>doi: 10.1007/s00417-017-3606-0</t>
  </si>
  <si>
    <t>doi: 10.1007/s00417-017-3598-9</t>
  </si>
  <si>
    <t>doi: 10.1016/j.yexmp.2017.01.016</t>
  </si>
  <si>
    <t>doi: 10.1016/j.brachy.2016.12.003</t>
  </si>
  <si>
    <t>doi: 10.1016/j.jdiacomp.2016.12.016</t>
  </si>
  <si>
    <t>doi: 10.1016/j.ophtha.2016.12.005</t>
  </si>
  <si>
    <t>doi: 10.1016/j.ajo.2017.01.019</t>
  </si>
  <si>
    <t>doi: 10.1016/j.ajo.2017.01.018</t>
  </si>
  <si>
    <t>doi: 10.1111/ceo.12921</t>
  </si>
  <si>
    <t>doi: 10.1007/s13760-017-0748-0</t>
  </si>
  <si>
    <t>doi: 10.1007/s00417-017-3600-6</t>
  </si>
  <si>
    <t>doi: 10.1093/rheumatology/kew496</t>
  </si>
  <si>
    <t>doi: 10.1167/iovs.16-20617</t>
  </si>
  <si>
    <t>doi: 10.1167/iovs.16-20652</t>
  </si>
  <si>
    <t>doi: 10.1167/iovs.16-20822</t>
  </si>
  <si>
    <t>doi: 10.1167/iovs.16-19868</t>
  </si>
  <si>
    <t>doi: 10.1167/iovs.16-20212</t>
  </si>
  <si>
    <t>doi: 10.1167/iovs.16-20427</t>
  </si>
  <si>
    <t>doi: 10.1167/iovs.16-21116</t>
  </si>
  <si>
    <t>doi: 10.1136/bmjopen-2016-013571</t>
  </si>
  <si>
    <t>doi: 10.1136/bjophthalmol-2016-309626</t>
  </si>
  <si>
    <t>doi: 10.1016/j.ejmg.2017.01.010</t>
  </si>
  <si>
    <t>doi: 10.1016/j.survophthal.2017.01.007</t>
  </si>
  <si>
    <t>doi: 10.1016/j.morpho.2016.10.001</t>
  </si>
  <si>
    <t>doi: 10.1016/j.ophtha.2016.12.026</t>
  </si>
  <si>
    <t>doi: 10.1016/j.ophtha.2016.12.039</t>
  </si>
  <si>
    <t>doi: 10.1016/j.ijcard.2017.01.097</t>
  </si>
  <si>
    <t>doi: 10.1016/j.clp.2016.11.008</t>
  </si>
  <si>
    <t>doi: 10.1093/hmg/ddx028</t>
  </si>
  <si>
    <t>doi: 10.1093/hmg/ddx017</t>
  </si>
  <si>
    <t>doi: 10.1093/hmg/ddx030</t>
  </si>
  <si>
    <t>doi: 10.1371/journal.pone.0170927</t>
  </si>
  <si>
    <t>doi: 10.1080/02713683.2016.1266663</t>
  </si>
  <si>
    <t>doi: 10.1089/jop.2016.0085</t>
  </si>
  <si>
    <t>doi: 10.1089/jop.2016.0132</t>
  </si>
  <si>
    <t>doi: 10.1080/02713683.2016.1266664</t>
  </si>
  <si>
    <t>doi: 10.1111/jcmm.13068</t>
  </si>
  <si>
    <t>doi: 10.1038/eye.2017.3</t>
  </si>
  <si>
    <t>doi: 10.1038/eye.2017.4</t>
  </si>
  <si>
    <t>doi: 10.1038/eye.2016.326</t>
  </si>
  <si>
    <t>doi: 10.1038/eye.2016.309</t>
  </si>
  <si>
    <t>doi: 10.3233/RNN-160686</t>
  </si>
  <si>
    <t>doi: 10.1080/09273972.2016.1276938</t>
  </si>
  <si>
    <t>doi: 10.1080/07380577.2016.1278295</t>
  </si>
  <si>
    <t>doi: 10.1080/01676830.2017.1279648</t>
  </si>
  <si>
    <t>doi: 10.1111/jphp.12691</t>
  </si>
  <si>
    <t>doi: 10.1088/1741-2552/14/2/026004</t>
  </si>
  <si>
    <t>doi: 10.3727/096368917X694877</t>
  </si>
  <si>
    <t>doi: 10.1177/0271678X16683695</t>
  </si>
  <si>
    <t>doi: 10.1080/10717544.2016.1233588</t>
  </si>
  <si>
    <t>doi: 10.1007/s10753-017-0520-x</t>
  </si>
  <si>
    <t>doi: 10.1007/s10384-017-0498-9</t>
  </si>
  <si>
    <t>doi: 10.1007/s00417-017-3603-3</t>
  </si>
  <si>
    <t>doi: 10.1155/2017/6469138</t>
  </si>
  <si>
    <t>doi: 10.1016/j.preteyeres.2017.01.006</t>
  </si>
  <si>
    <t>doi: 10.1016/j.exer.2017.01.007</t>
  </si>
  <si>
    <t>doi: 10.1016/j.exer.2017.01.006</t>
  </si>
  <si>
    <t>doi: 10.1016/j.wneu.2017.01.082</t>
  </si>
  <si>
    <t>doi: 10.1016/j.ajo.2017.01.017</t>
  </si>
  <si>
    <t>doi: 10.1016/j.ophtha.2016.12.034</t>
  </si>
  <si>
    <t>doi: 10.1016/j.ophtha.2016.12.033</t>
  </si>
  <si>
    <t>doi: 10.1016/j.ophtha.2016.12.021</t>
  </si>
  <si>
    <t>doi: 10.1016/j.ophtha.2016.12.032</t>
  </si>
  <si>
    <t>doi: 10.1186/s12952-017-0068-1</t>
  </si>
  <si>
    <t>doi: 10.1002/sim.7235</t>
  </si>
  <si>
    <t>doi: 10.1167/17.2.2</t>
  </si>
  <si>
    <t>doi: 10.18632/oncotarget.14928</t>
  </si>
  <si>
    <t>doi: 10.1080/01676830.2017.1279644</t>
  </si>
  <si>
    <t>doi: 10.1111/jocn.13749</t>
  </si>
  <si>
    <t>doi: 10.1001/jamaophthalmol.2016.5111</t>
  </si>
  <si>
    <t>doi: 10.1167/iovs.17-21422</t>
  </si>
  <si>
    <t>doi: 10.1167/iovs.17-21419</t>
  </si>
  <si>
    <t>doi: 10.1167/iovs.16-20855</t>
  </si>
  <si>
    <t>doi: 10.1167/iovs.16-20611</t>
  </si>
  <si>
    <t>doi: 10.1001/jamaophthalmol.2016.5630</t>
  </si>
  <si>
    <t>doi: 10.1371/journal.pone.0171541</t>
  </si>
  <si>
    <t>doi: 10.1371/journal.pone.0170839</t>
  </si>
  <si>
    <t>doi: 10.1371/journal.pone.0170476</t>
  </si>
  <si>
    <t>doi: 10.1371/journal.pone.0170343</t>
  </si>
  <si>
    <t>doi: 10.1371/journal.pone.0170559</t>
  </si>
  <si>
    <t>doi: 10.1097/MD.0000000000006035</t>
  </si>
  <si>
    <t>doi: 10.1097/MD.0000000000006014</t>
  </si>
  <si>
    <t>doi: 10.1097/MD.0000000000005927</t>
  </si>
  <si>
    <t>doi: 10.1097/MD.0000000000005864</t>
  </si>
  <si>
    <t>doi: 10.1097/MD.0000000000005829</t>
  </si>
  <si>
    <t>doi: 10.1097/IAE.0000000000001487</t>
  </si>
  <si>
    <t>doi: 10.1097/ICO.0000000000001088</t>
  </si>
  <si>
    <t>doi: 10.1097/ICU.0000000000000363</t>
  </si>
  <si>
    <t>doi: 10.1097/ICU.0000000000000362</t>
  </si>
  <si>
    <t>doi: 10.1097/01.JAA.0000512227.85313.05</t>
  </si>
  <si>
    <t>doi: 10.1038/gt.2017.1</t>
  </si>
  <si>
    <t>doi: 10.1088/1361-6560/aa5dae</t>
  </si>
  <si>
    <t>doi: 10.1002/mds.26921</t>
  </si>
  <si>
    <t>doi: 10.1007/s12026-017-8898-y</t>
  </si>
  <si>
    <t>doi: 10.1007/s00417-017-3591-3</t>
  </si>
  <si>
    <t>doi: 10.1038/jhg.2017.11</t>
  </si>
  <si>
    <t>doi: 10.3899/jrheum.160932</t>
  </si>
  <si>
    <t>doi: 10.7861/clinmedicine.17-1-71</t>
  </si>
  <si>
    <t>doi: 10.7861/clinmedicine.17-1-40</t>
  </si>
  <si>
    <t>doi: 10.2215/CJN.03670316</t>
  </si>
  <si>
    <t>doi: 10.1136/bcr-2016-217976</t>
  </si>
  <si>
    <t>doi: 10.1136/bjophthalmol-2016-309642</t>
  </si>
  <si>
    <t>doi: 10.1177/1538574417689982</t>
  </si>
  <si>
    <t>doi: 10.1111/cxo.12517</t>
  </si>
  <si>
    <t>doi: 10.1111/cxo.12510</t>
  </si>
  <si>
    <t>doi: 10.1111/ceo.12872</t>
  </si>
  <si>
    <t>doi: 10.1055/s-0042-121335</t>
  </si>
  <si>
    <t>doi: 10.1055/s-0042-122384</t>
  </si>
  <si>
    <t>doi: 10.1055/s-0042-119688</t>
  </si>
  <si>
    <t>doi: 10.1055/s-0042-121315</t>
  </si>
  <si>
    <t>doi: 10.1055/s-0042-119694</t>
  </si>
  <si>
    <t>doi: 10.18632/oncotarget.14882</t>
  </si>
  <si>
    <t>doi: 10.1097/IJG.0000000000000554</t>
  </si>
  <si>
    <t>doi: 10.1097/IJG.0000000000000547</t>
  </si>
  <si>
    <t>doi: 10.17305/bjbms.2017.1745</t>
  </si>
  <si>
    <t>doi: 10.1080/01676830.2017.1279643</t>
  </si>
  <si>
    <t>doi: 10.1080/01676830.2017.1279649</t>
  </si>
  <si>
    <t>doi: 10.1167/iovs.16-20802</t>
  </si>
  <si>
    <t>doi: 10.1167/iovs.16-20817</t>
  </si>
  <si>
    <t>doi: 10.1167/iovs.16-20620</t>
  </si>
  <si>
    <t>doi: 10.1167/iovs.16-21060</t>
  </si>
  <si>
    <t>doi: 10.3390/molecules22020217</t>
  </si>
  <si>
    <t>doi: 10.1097/IJG.0000000000000518</t>
  </si>
  <si>
    <t>doi: 10.1097/IAE.0000000000001496</t>
  </si>
  <si>
    <t>doi: 10.1097/IAE.0000000000001434</t>
  </si>
  <si>
    <t>doi: 10.1097/IAE.0000000000001503</t>
  </si>
  <si>
    <t>doi: 10.1097/IAE.0000000000001481</t>
  </si>
  <si>
    <t>doi: 10.1097/IOP.0000000000000856</t>
  </si>
  <si>
    <t>doi: 10.1097/SCS.0000000000003421</t>
  </si>
  <si>
    <t>doi: 10.1097/SCS.0000000000003370</t>
  </si>
  <si>
    <t>doi: 10.1080/01676830.2017.1279642</t>
  </si>
  <si>
    <t>doi: 10.1080/13816810.2016.1253107</t>
  </si>
  <si>
    <t>doi: 10.1080/13816810.2016.1253104</t>
  </si>
  <si>
    <t>doi: 10.3346/jkms.2017.32.3.522</t>
  </si>
  <si>
    <t>doi: 10.1038/ejhg.2017.4</t>
  </si>
  <si>
    <t>doi: 10.1007/s12325-017-0483-1</t>
  </si>
  <si>
    <t>doi: 10.1007/s10633-017-9574-1</t>
  </si>
  <si>
    <t>doi: 10.1007/s10147-017-1095-0</t>
  </si>
  <si>
    <t>doi: 10.1007/s00270-017-1588-2</t>
  </si>
  <si>
    <t>doi: 10.1007/s00417-017-3584-2</t>
  </si>
  <si>
    <t>doi: 10.1016/j.ymthe.2016.12.015</t>
  </si>
  <si>
    <t>doi: 10.1016/j.jdiacomp.2016.12.011</t>
  </si>
  <si>
    <t>doi: 10.1016/j.wneu.2017.01.071</t>
  </si>
  <si>
    <t>doi: 10.1186/s12886-017-0403-9</t>
  </si>
  <si>
    <t>doi: 10.1055/s-0042-121575</t>
  </si>
  <si>
    <t>doi: 10.1055/s-0042-123725</t>
  </si>
  <si>
    <t>doi: 10.1055/s-0042-119562</t>
  </si>
  <si>
    <t>doi: 10.1016/j.je.2016.09.007</t>
  </si>
  <si>
    <t>doi: 10.1080/01443615.2016.1256973</t>
  </si>
  <si>
    <t>doi: 10.1002/art.40059</t>
  </si>
  <si>
    <t>doi: 10.1002/14651858.CD010941.pub2</t>
  </si>
  <si>
    <t>doi: 10.1371/journal.pone.0168678</t>
  </si>
  <si>
    <t>doi: 10.1097/ICU.0000000000000361</t>
  </si>
  <si>
    <t>doi: 10.1097/ICU.0000000000000360</t>
  </si>
  <si>
    <t>doi: 10.1097/ICU.0000000000000359</t>
  </si>
  <si>
    <t>doi: 10.1097/ICU.0000000000000358</t>
  </si>
  <si>
    <t>doi: 10.1097/IAE.0000000000001521</t>
  </si>
  <si>
    <t>doi: 10.1097/IAE.0000000000001485</t>
  </si>
  <si>
    <t>doi: 10.1097/IAE.0000000000001431</t>
  </si>
  <si>
    <t>doi: 10.3855/jidc.7570</t>
  </si>
  <si>
    <t>doi: 10.1109/TBME.2017.2657884</t>
  </si>
  <si>
    <t>doi: 10.1080/13816810.2016.1253106</t>
  </si>
  <si>
    <t>doi: 10.1080/09273972.2016.1277768</t>
  </si>
  <si>
    <t>doi: 10.1080/1744666X.2017.1288097</t>
  </si>
  <si>
    <t>doi: 10.2460/ajvr.78.2.207</t>
  </si>
  <si>
    <t>doi: 10.1139/bcb-2016-0054</t>
  </si>
  <si>
    <t>doi: 10.1111/pcmr.12577</t>
  </si>
  <si>
    <t>doi: 10.1038/tp.2016.269</t>
  </si>
  <si>
    <t>doi: 10.1111/aos.13347</t>
  </si>
  <si>
    <t>doi: 10.1111/aos.13380</t>
  </si>
  <si>
    <t>doi: 10.4103/0366-6999.198920</t>
  </si>
  <si>
    <t>doi: 10.1016/j.kint.2016.11.017</t>
  </si>
  <si>
    <t>doi: 10.1016/j.ophtha.2016.12.011</t>
  </si>
  <si>
    <t>doi: 10.1080/13816810.2016.1253108</t>
  </si>
  <si>
    <t>doi: 10.1080/02713683.2016.1255758</t>
  </si>
  <si>
    <t>doi: 10.1080/09286586.2016.1259640</t>
  </si>
  <si>
    <t>doi: 10.1080/02713683.2016.1255336</t>
  </si>
  <si>
    <t>doi: 10.1080/02713683.2016.1255337</t>
  </si>
  <si>
    <t>doi: 10.1080/09286586.2016.1259422</t>
  </si>
  <si>
    <t>doi: 10.1080/02713683.2016.1255335</t>
  </si>
  <si>
    <t>doi: 10.1080/02713683.2016.1255338</t>
  </si>
  <si>
    <t>doi: 10.1080/01676830.2017.1279646</t>
  </si>
  <si>
    <t>doi: 10.1111/aos.13395</t>
  </si>
  <si>
    <t>doi: 10.1111/aos.13356</t>
  </si>
  <si>
    <t>doi: 10.1111/aos.13360</t>
  </si>
  <si>
    <t>doi: 10.1111/aos.13357</t>
  </si>
  <si>
    <t>doi: 10.1002/ajmg.a.38069</t>
  </si>
  <si>
    <t>doi: 10.1007/s12026-016-8888-5</t>
  </si>
  <si>
    <t>doi: 10.1007/s10103-017-2152-7</t>
  </si>
  <si>
    <t>doi: 10.1007/s00417-017-3592-2</t>
  </si>
  <si>
    <t>doi: 10.3892/mmr.2017.6146</t>
  </si>
  <si>
    <t>doi: 10.1038/ng.3776</t>
  </si>
  <si>
    <t>doi: 10.4269/ajtmh.16-0315</t>
  </si>
  <si>
    <t>doi: 10.1158/1535-7163.MCT-16-0552</t>
  </si>
  <si>
    <t>doi: 10.1093/hmg/ddx027</t>
  </si>
  <si>
    <t>doi: 10.1136/bcr-2016-218123</t>
  </si>
  <si>
    <t>doi: 10.1136/bcr-2016-217974</t>
  </si>
  <si>
    <t>doi: 10.1136/bcr-2016-214955</t>
  </si>
  <si>
    <t>doi: 10.1136/bjophthalmol-2016-309318</t>
  </si>
  <si>
    <t>doi: 10.1136/bjophthalmol-2016-309808</t>
  </si>
  <si>
    <t>doi: 10.1016/j.exer.2017.01.004</t>
  </si>
  <si>
    <t>doi: 10.1016/j.autrev.2017.01.006</t>
  </si>
  <si>
    <t>doi: 10.1016/j.autrev.2017.01.005</t>
  </si>
  <si>
    <t>doi: 10.1016/j.autrev.2017.01.003</t>
  </si>
  <si>
    <t>doi: 10.1017/S2040174416000817</t>
  </si>
  <si>
    <t>doi: 10.1080/13816810.2016.1253105</t>
  </si>
  <si>
    <t>doi: 10.17305/bjbms.2017.1560</t>
  </si>
  <si>
    <t>doi: 10.1167/iovs.16-20880</t>
  </si>
  <si>
    <t>doi: 10.1167/iovs.16-20618</t>
  </si>
  <si>
    <t>doi: 10.1001/jamaneurol.2016.5131</t>
  </si>
  <si>
    <t>doi: 10.1371/journal.pone.0170694</t>
  </si>
  <si>
    <t>doi: 10.1371/journal.pone.0170724</t>
  </si>
  <si>
    <t>doi: 10.1038/ng.3782</t>
  </si>
  <si>
    <t>doi: 10.1021/acschembio.6b01048</t>
  </si>
  <si>
    <t>doi: 10.1111/ceo.12899</t>
  </si>
  <si>
    <t>doi: 10.1167/iovs.16-20709</t>
  </si>
  <si>
    <t>doi: 10.1167/iovs.16-20675</t>
  </si>
  <si>
    <t>doi: 10.1167/iovs.16-20409</t>
  </si>
  <si>
    <t>doi: 10.1097/IAE.0000000000001340</t>
  </si>
  <si>
    <t>doi: 10.1097/IOP.0000000000000870</t>
  </si>
  <si>
    <t>doi: 10.1111/aos.13350</t>
  </si>
  <si>
    <t>doi: 10.1111/ceo.12916</t>
  </si>
  <si>
    <t>doi: 10.1111/aos.13351</t>
  </si>
  <si>
    <t>doi: 10.1111/aos.13364</t>
  </si>
  <si>
    <t>doi: 10.1111/aos.13367</t>
  </si>
  <si>
    <t>doi: 10.1111/aos.13369</t>
  </si>
  <si>
    <t>doi: 10.1111/ceo.12914</t>
  </si>
  <si>
    <t>doi: 10.1155/2017/3916395</t>
  </si>
  <si>
    <t>doi: 10.1016/j.pharmthera.2017.01.003</t>
  </si>
  <si>
    <t>doi: 10.1016/j.stem.2016.12.015</t>
  </si>
  <si>
    <t>doi: 10.1016/j.ajhg.2016.12.014</t>
  </si>
  <si>
    <t>doi: 10.1016/j.ajhg.2016.12.013</t>
  </si>
  <si>
    <t>doi: 10.12968/bjon.2017.26.2.98</t>
  </si>
  <si>
    <t>doi: 10.1016/j.actbio.2017.01.063</t>
  </si>
  <si>
    <t>doi: 10.1016/j.ajo.2017.01.016</t>
  </si>
  <si>
    <t>doi: 10.1016/j.survophthal.2017.01.005</t>
  </si>
  <si>
    <t>doi: 10.1016/j.survophthal.2017.01.004</t>
  </si>
  <si>
    <t>doi: 10.1016/j.survophthal.2017.01.006</t>
  </si>
  <si>
    <t>doi: 10.1016/j.neuroscience.2017.01.022</t>
  </si>
  <si>
    <t>doi: 10.1016/j.exer.2017.01.005</t>
  </si>
  <si>
    <t>doi: 10.1016/j.jdiacomp.2016.12.004</t>
  </si>
  <si>
    <t>doi: 10.1016/j.jns.2017.01.025</t>
  </si>
  <si>
    <t>doi: 10.1016/j.jns.2017.01.003</t>
  </si>
  <si>
    <t>doi: 10.1016/j.jns.2016.12.049</t>
  </si>
  <si>
    <t>doi: 10.1016/j.jns.2016.12.050</t>
  </si>
  <si>
    <t>doi: 10.1016/j.jns.2016.12.033</t>
  </si>
  <si>
    <t>doi: 10.1016/j.neurobiolaging.2016.12.018</t>
  </si>
  <si>
    <t>doi: 10.1007/s00417-017-3601-5</t>
  </si>
  <si>
    <t>doi: 10.1007/s00417-017-3599-8</t>
  </si>
  <si>
    <t>doi: 10.1093/jat/bkw108</t>
  </si>
  <si>
    <t>doi: 10.1152/physiolgenomics.00096.2016</t>
  </si>
  <si>
    <t>doi: 10.1136/bjophthalmol-2016-309794</t>
  </si>
  <si>
    <t>doi: 10.1136/bjophthalmol-2016-309852</t>
  </si>
  <si>
    <t>doi: 10.1136/bcr-2016-218808</t>
  </si>
  <si>
    <t>doi: 10.1016/j.ajo.2017.01.014</t>
  </si>
  <si>
    <t>doi: 10.1016/j.ajo.2017.01.010</t>
  </si>
  <si>
    <t>doi: 10.1016/j.ajo.2017.01.013</t>
  </si>
  <si>
    <t>doi: 10.1016/j.jim.2017.01.006</t>
  </si>
  <si>
    <t>doi: 10.1186/s12882-017-0451-7</t>
  </si>
  <si>
    <t>doi: 10.1111/ceo.12915</t>
  </si>
  <si>
    <t>doi: 10.1016/j.neurobiolaging.2017.01.001</t>
  </si>
  <si>
    <t>doi: 10.1167/iovs.16-20370</t>
  </si>
  <si>
    <t>doi: 10.1167/iovs.16-20933</t>
  </si>
  <si>
    <t>doi: 10.1167/iovs.15-19028</t>
  </si>
  <si>
    <t>doi: 10.1167/iovs.16-21026</t>
  </si>
  <si>
    <t>doi: 10.1167/iovs.16-20272</t>
  </si>
  <si>
    <t>doi: 10.1167/17.1.33</t>
  </si>
  <si>
    <t>doi: 10.1371/journal.pone.0170804</t>
  </si>
  <si>
    <t>doi: 10.1097/ICO.0000000000001149</t>
  </si>
  <si>
    <t>doi: 10.1097/ICO.0000000000001150</t>
  </si>
  <si>
    <t>doi: 10.1097/ICO.0000000000001153</t>
  </si>
  <si>
    <t>doi: 10.1097/ICO.0000000000001151</t>
  </si>
  <si>
    <t>doi: 10.1097/ICO.0000000000001141</t>
  </si>
  <si>
    <t>doi: 10.1097/ICO.0000000000001155</t>
  </si>
  <si>
    <t>doi: 10.1097/ICO.0000000000001145</t>
  </si>
  <si>
    <t>doi: 10.1097/ICO.0000000000001148</t>
  </si>
  <si>
    <t>doi: 10.1097/ICO.0000000000001121</t>
  </si>
  <si>
    <t>doi: 10.1097/ICO.0000000000001144</t>
  </si>
  <si>
    <t>doi: 10.1097/ICO.0000000000001134</t>
  </si>
  <si>
    <t>doi: 10.1097/ICO.0000000000001143</t>
  </si>
  <si>
    <t>doi: 10.1097/ICO.0000000000001147</t>
  </si>
  <si>
    <t>doi: 10.1097/IAE.0000000000001491</t>
  </si>
  <si>
    <t>doi: 10.1097/IAE.0000000000001480</t>
  </si>
  <si>
    <t>doi: 10.1097/IAE.0000000000001470</t>
  </si>
  <si>
    <t>doi: 10.1080/01676830.2017.1279650</t>
  </si>
  <si>
    <t>doi: 10.1089/jop.2016.0141</t>
  </si>
  <si>
    <t>doi: 10.1080/13816810.2017.1281966</t>
  </si>
  <si>
    <t>doi: 10.1080/13816810.2016.1261904</t>
  </si>
  <si>
    <t>doi: 10.1080/02713683.2016.1262876</t>
  </si>
  <si>
    <t>doi: 10.1080/02713683.2016.1262429</t>
  </si>
  <si>
    <t>doi: 10.1080/02713683.2016.1262877</t>
  </si>
  <si>
    <t>doi: 10.1080/07420528.2016.1278382</t>
  </si>
  <si>
    <t>doi: 10.1080/02713683.2016.1264607</t>
  </si>
  <si>
    <t>doi: 10.1080/02713683.2016.1262428</t>
  </si>
  <si>
    <t>doi: 10.1002/mus.25593</t>
  </si>
  <si>
    <t>doi: 10.3928/01913913-20160803-01</t>
  </si>
  <si>
    <t>doi: 10.3928/01913913-20161201-01</t>
  </si>
  <si>
    <t>doi: 10.3928/01913913-20161219-02</t>
  </si>
  <si>
    <t>doi: 10.1038/eye.2016.294</t>
  </si>
  <si>
    <t>doi: 10.1038/eye.2017.1</t>
  </si>
  <si>
    <t>doi: 10.1038/eye.2016.328</t>
  </si>
  <si>
    <t>doi: 10.1038/eye.2016.329</t>
  </si>
  <si>
    <t>doi: 10.1038/eye.2016.323</t>
  </si>
  <si>
    <t>doi: 10.4238/gmr16019135</t>
  </si>
  <si>
    <t>doi: 10.2174/1381612823666170125164856</t>
  </si>
  <si>
    <t>doi: 10.1080/14728222.2017.1288215</t>
  </si>
  <si>
    <t>doi: 10.1111/aos.13377</t>
  </si>
  <si>
    <t>doi: 10.5301/ejo.5000934</t>
  </si>
  <si>
    <t>doi: 10.5301/ejo.5000910</t>
  </si>
  <si>
    <t>doi: 10.5301/ejo.5000932</t>
  </si>
  <si>
    <t>doi: 10.5301/ejo.5000907</t>
  </si>
  <si>
    <t>doi: 10.5301/ejo.5000933</t>
  </si>
  <si>
    <t>doi: 10.1007/s00417-017-3590-4</t>
  </si>
  <si>
    <t>doi: 10.1155/2017/1763292</t>
  </si>
  <si>
    <t>doi: 10.1002/brb3.598</t>
  </si>
  <si>
    <t>doi: 10.1002/brb3.584</t>
  </si>
  <si>
    <t>doi: 10.1016/j.bbrc.2017.01.102</t>
  </si>
  <si>
    <t>doi: 10.1016/j.jfo.2016.10.007</t>
  </si>
  <si>
    <t>doi: 10.1016/j.optom.2016.10.001</t>
  </si>
  <si>
    <t>doi: 10.1016/j.annemergmed.2016.08.437</t>
  </si>
  <si>
    <t>doi: 10.1186/s12967-017-1121-z</t>
  </si>
  <si>
    <t>doi: 10.1111/opo.12345</t>
  </si>
  <si>
    <t>doi: 10.1111/cxo.12511</t>
  </si>
  <si>
    <t>doi: 10.1111/cxo.12513</t>
  </si>
  <si>
    <t>doi: 10.1111/cxo.12512</t>
  </si>
  <si>
    <t>doi: 10.1167/iovs.16-20324</t>
  </si>
  <si>
    <t>doi: 10.1167/iovs.16-20504</t>
  </si>
  <si>
    <t>doi: 10.1167/iovs.16-20309</t>
  </si>
  <si>
    <t>doi: 10.1002/14651858.CD007417.pub3</t>
  </si>
  <si>
    <t>doi: 10.1001/jamaophthalmol.2016.5544</t>
  </si>
  <si>
    <t>doi: 10.1001/jamaophthalmol.2016.5551</t>
  </si>
  <si>
    <t>doi: 10.1371/journal.pone.0170847</t>
  </si>
  <si>
    <t>doi: 10.1371/journal.pone.0170797</t>
  </si>
  <si>
    <t>doi: 10.1097/IAE.0000000000001467</t>
  </si>
  <si>
    <t>doi: 10.1038/gim.2016.217</t>
  </si>
  <si>
    <t>doi: 10.1038/gim.2016.204</t>
  </si>
  <si>
    <t>doi: 10.3390/ijerph14010107</t>
  </si>
  <si>
    <t>doi: 10.3390/ijms18010226</t>
  </si>
  <si>
    <t>doi: 10.1186/s12860-016-0116-6</t>
  </si>
  <si>
    <t>doi: 10.1111/jphp.12683</t>
  </si>
  <si>
    <t>doi: 10.1007/s00417-017-3597-x</t>
  </si>
  <si>
    <t>doi: 10.1007/s00417-017-3594-0</t>
  </si>
  <si>
    <t>doi: 10.1007/s00436-017-5377-2</t>
  </si>
  <si>
    <t>doi: 10.5582/ddt.2016.01071</t>
  </si>
  <si>
    <t>doi: 10.1523/JNEUROSCI.3178-16.2016</t>
  </si>
  <si>
    <t>doi: 10.1042/BSR20160572</t>
  </si>
  <si>
    <t>doi: 10.1093/brain/aww340</t>
  </si>
  <si>
    <t>doi: 10.1186/s13075-017-1228-x</t>
  </si>
  <si>
    <t>doi: 10.1080/1061186X.2017.1280809</t>
  </si>
  <si>
    <t>doi: 10.1111/cxo.12507</t>
  </si>
  <si>
    <t>doi: 10.1159/000452152</t>
  </si>
  <si>
    <t>doi: 10.1002/14651858.CD006539.pub4</t>
  </si>
  <si>
    <t>doi: 10.1167/iovs.16-20298</t>
  </si>
  <si>
    <t>doi: 10.1167/iovs.16-20569</t>
  </si>
  <si>
    <t>doi: 10.1167/iovs.16-20526</t>
  </si>
  <si>
    <t>doi: 10.1167/iovs.16-19159</t>
  </si>
  <si>
    <t>doi: 10.1371/journal.pone.0170598</t>
  </si>
  <si>
    <t>doi: 10.1097/MD.0000000000006017</t>
  </si>
  <si>
    <t>doi: 10.1097/MD.0000000000005866</t>
  </si>
  <si>
    <t>doi: 10.1097/IOP.0000000000000871</t>
  </si>
  <si>
    <t>doi: 10.1097/IOP.0000000000000855</t>
  </si>
  <si>
    <t>doi: 10.1097/IOP.0000000000000859</t>
  </si>
  <si>
    <t>doi: 10.1097/IJG.0000000000000578</t>
  </si>
  <si>
    <t>doi: 10.1097/IJG.0000000000000566</t>
  </si>
  <si>
    <t>doi: 10.1056/NEJMcpc1610713</t>
  </si>
  <si>
    <t>doi: 10.1080/13816810.2016.1266666</t>
  </si>
  <si>
    <t>doi: 10.1080/13816810.2017.1279183</t>
  </si>
  <si>
    <t>doi: 10.1080/02713683.2016.1264608</t>
  </si>
  <si>
    <t>doi: 10.1080/02713683.2016.1264606</t>
  </si>
  <si>
    <t>doi: 10.2174/1381612823666170124113826</t>
  </si>
  <si>
    <t>doi: 10.3349/ymj.2017.58.2.432</t>
  </si>
  <si>
    <t>doi: 10.1002/mus.25588</t>
  </si>
  <si>
    <t>doi: 10.1007/978-3-319-39546-3_25</t>
  </si>
  <si>
    <t>doi: 10.1007/978-3-319-39546-3_24</t>
  </si>
  <si>
    <t>doi: 10.1007/978-3-319-39546-3_19</t>
  </si>
  <si>
    <t>doi: 10.3389/fcimb.2016.00207</t>
  </si>
  <si>
    <t>doi: 10.1042/BSR20160440</t>
  </si>
  <si>
    <t>doi: 10.1136/bmjopen-2016-013344</t>
  </si>
  <si>
    <t>doi: 10.1136/bjophthalmol-2016-309994</t>
  </si>
  <si>
    <t>doi: 10.1136/bjophthalmol-2016-309460</t>
  </si>
  <si>
    <t>doi: 10.1136/bjophthalmol-2016-309542</t>
  </si>
  <si>
    <t>doi: 10.1016/j.gene.2017.01.022</t>
  </si>
  <si>
    <t>doi: 10.1016/j.ejphar.2017.01.028</t>
  </si>
  <si>
    <t>doi: 10.1016/j.clae.2017.01.002</t>
  </si>
  <si>
    <t>doi: 10.1167/iovs.16-20663</t>
  </si>
  <si>
    <t>doi: 10.1167/iovs.16-20705</t>
  </si>
  <si>
    <t>doi: 10.1167/iovs.16-19936</t>
  </si>
  <si>
    <t>doi: 10.1167/iovs.16-20576</t>
  </si>
  <si>
    <t>doi: 10.1167/iovs.16-20900</t>
  </si>
  <si>
    <t>doi: 10.1371/journal.pone.0167436</t>
  </si>
  <si>
    <t>doi: 10.1371/journal.pntd.0005267</t>
  </si>
  <si>
    <t>doi: 10.1097/IAE.0000000000001141</t>
  </si>
  <si>
    <t>doi: 10.1097/IAE.0000000000001144</t>
  </si>
  <si>
    <t>doi: 10.1097/IAE.0000000000001163</t>
  </si>
  <si>
    <t>doi: 10.1097/IAE.0000000000001124</t>
  </si>
  <si>
    <t>doi: 10.1097/CMR.0000000000000329</t>
  </si>
  <si>
    <t>doi: 10.1097/IJG.0000000000000628</t>
  </si>
  <si>
    <t>doi: 10.1097/IJG.0000000000000620</t>
  </si>
  <si>
    <t>doi: 10.1080/02713683.2016.1250277</t>
  </si>
  <si>
    <t>doi: 10.1016/j.ebiom.2017.01.004</t>
  </si>
  <si>
    <t>doi: 10.1016/j.jstrokecerebrovasdis.2016.11.119</t>
  </si>
  <si>
    <t>doi: 10.1016/j.jfo.2016.09.020</t>
  </si>
  <si>
    <t>doi: 10.1177/0141076816681745</t>
  </si>
  <si>
    <t>doi: 10.1177/1533317517689877</t>
  </si>
  <si>
    <t>doi: 10.1007/s10561-016-9593-2</t>
  </si>
  <si>
    <t>doi: 10.1016/j.nicl.2016.12.013</t>
  </si>
  <si>
    <t>doi: 10.2147/IJN.S114754</t>
  </si>
  <si>
    <t>doi: 10.1128/IAI.01050-16</t>
  </si>
  <si>
    <t>doi: 10.1189/jlb.4A1116-459R</t>
  </si>
  <si>
    <t>doi: 10.1128/AAC.02069-16</t>
  </si>
  <si>
    <t>doi: 10.1186/s12868-017-0335-6</t>
  </si>
  <si>
    <t>doi: 10.1080/14756366.2016.1265522</t>
  </si>
  <si>
    <t>doi: 10.1001/jamaophthalmol.2016.5314</t>
  </si>
  <si>
    <t>doi: 10.1001/jamaophthalmol.2016.5406</t>
  </si>
  <si>
    <t>doi: 10.1167/iovs.16-19837</t>
  </si>
  <si>
    <t>doi: 10.1167/iovs.16-20419</t>
  </si>
  <si>
    <t>doi: 10.1167/iovs.16-20204</t>
  </si>
  <si>
    <t>doi: 10.1167/iovs.16-20967</t>
  </si>
  <si>
    <t>doi: 10.1167/iovs.16-20668</t>
  </si>
  <si>
    <t>doi: 10.1167/iovs.16-20749</t>
  </si>
  <si>
    <t>doi: 10.1167/iovs.16-19906</t>
  </si>
  <si>
    <t>doi: 10.1167/iovs.16-20717</t>
  </si>
  <si>
    <t>doi: 10.1167/iovs.16-20019</t>
  </si>
  <si>
    <t>doi: 10.1167/iovs.16-20523</t>
  </si>
  <si>
    <t>doi: 10.1167/iovs.16-20513</t>
  </si>
  <si>
    <t>doi: 10.1167/iovs.16-19778</t>
  </si>
  <si>
    <t>doi: 10.1167/iovs.16-20785</t>
  </si>
  <si>
    <t>doi: 10.1167/iovs.16-20531</t>
  </si>
  <si>
    <t>doi: 10.1167/iovs.16-20412</t>
  </si>
  <si>
    <t>doi: 10.1167/iovs.16-20813</t>
  </si>
  <si>
    <t>doi: 10.1167/iovs.16-20501</t>
  </si>
  <si>
    <t>doi: 10.1167/iovs.16-20922</t>
  </si>
  <si>
    <t>doi: 10.1167/iovs.16-20339</t>
  </si>
  <si>
    <t>doi: 10.1167/iovs.16-20579</t>
  </si>
  <si>
    <t>doi: 10.1167/iovs.16-20231</t>
  </si>
  <si>
    <t>doi: 10.1167/iovs.16-20398</t>
  </si>
  <si>
    <t>doi: 10.1167/iovs.16-20691</t>
  </si>
  <si>
    <t>doi: 10.1371/journal.pone.0170526</t>
  </si>
  <si>
    <t>doi: 10.1371/journal.pone.0170743</t>
  </si>
  <si>
    <t>doi: 10.1371/journal.pntd.0005277</t>
  </si>
  <si>
    <t>doi: 10.1371/journal.pone.0170341</t>
  </si>
  <si>
    <t>doi: 10.1371/journal.pone.0170030</t>
  </si>
  <si>
    <t>doi: 10.1371/journal.pone.0170733</t>
  </si>
  <si>
    <t>doi: 10.1097/IAE.0000000000001435</t>
  </si>
  <si>
    <t>doi: 10.1109/JBHI.2016.2544961</t>
  </si>
  <si>
    <t>doi: 10.1109/TNSRE.2016.2546062</t>
  </si>
  <si>
    <t>doi: 10.1109/JBHI.2016.2538265</t>
  </si>
  <si>
    <t>doi: 10.1109/TNSRE.2016.2569258</t>
  </si>
  <si>
    <t>doi: 10.1016/j.jnutbio.2016.12.014</t>
  </si>
  <si>
    <t>doi: 10.1016/j.ridd.2017.01.005</t>
  </si>
  <si>
    <t>doi: 10.1080/13816810.2016.1247459</t>
  </si>
  <si>
    <t>doi: 10.1080/13816810.2016.1257029</t>
  </si>
  <si>
    <t>doi: 10.1089/jop.2016.0142</t>
  </si>
  <si>
    <t>doi: 0172001/AIM.0010</t>
  </si>
  <si>
    <t>doi: 10.3892/mmr.2017.6137</t>
  </si>
  <si>
    <t>doi: 10.1111/pde.13069</t>
  </si>
  <si>
    <t>doi: 10.1007/s00436-017-5382-5</t>
  </si>
  <si>
    <t>doi: 10.1016/j.preteyeres.2017.01.005</t>
  </si>
  <si>
    <t>doi: 10.1016/j.preteyeres.2017.01.004</t>
  </si>
  <si>
    <t>doi: 10.1016/j.jvir.2016.11.043</t>
  </si>
  <si>
    <t>doi: 10.1016/j.ejmg.2017.01.005</t>
  </si>
  <si>
    <t>doi: 10.1016/j.ejmg.2017.01.007</t>
  </si>
  <si>
    <t>doi: 10.1016/j.ophtha.2016.12.010</t>
  </si>
  <si>
    <t>doi: 10.1016/j.ophtha.2016.11.042</t>
  </si>
  <si>
    <t>doi: 10.1016/j.ophtha.2016.12.027</t>
  </si>
  <si>
    <t>doi: 10.1016/j.mehy.2016.12.011</t>
  </si>
  <si>
    <t>doi: 10.1186/s13256-016-1170-6</t>
  </si>
  <si>
    <t>doi: 10.1177/0036933016689006</t>
  </si>
  <si>
    <t>doi: 10.1002/ajmg.a.38078</t>
  </si>
  <si>
    <t>doi: 10.1007/s10633-017-9573-2</t>
  </si>
  <si>
    <t>doi: 10.1007/s00417-016-3573-x</t>
  </si>
  <si>
    <t>doi: 10.1016/j.ymthe.2016.12.006</t>
  </si>
  <si>
    <t>doi: 10.1016/j.preteyeres.2017.01.003</t>
  </si>
  <si>
    <t>doi: 10.1016/j.ophtha.2016.12.002</t>
  </si>
  <si>
    <t>doi: 10.1186/s12883-017-0791-8</t>
  </si>
  <si>
    <t>doi: 10.1111/imm.12716</t>
  </si>
  <si>
    <t>doi: 10.1042/BSR20160589</t>
  </si>
  <si>
    <t>doi: 10.2337/dbi16-0047</t>
  </si>
  <si>
    <t>doi: 10.1136/bjophthalmol-2016-309641</t>
  </si>
  <si>
    <t>doi: 10.1136/bjophthalmol-2016-309729</t>
  </si>
  <si>
    <t>doi: 10.1136/bjophthalmol-2016-309664</t>
  </si>
  <si>
    <t>doi: 10.1136/bjophthalmol-2016-309402</t>
  </si>
  <si>
    <t>doi: 10.1136/bcr-2016-218016</t>
  </si>
  <si>
    <t>doi: 10.1016/j.actbio.2016.12.054</t>
  </si>
  <si>
    <t>doi: 10.1016/j.jaapos.2016.09.029</t>
  </si>
  <si>
    <t>doi: 10.1016/j.abb.2017.01.007</t>
  </si>
  <si>
    <t>doi: 10.1016/j.jfo.2016.09.012</t>
  </si>
  <si>
    <t>doi: 10.1371/journal.pone.0170094</t>
  </si>
  <si>
    <t>doi: 10.1371/journal.pone.0169865</t>
  </si>
  <si>
    <t>doi: 10.1097/JSM.0000000000000381</t>
  </si>
  <si>
    <t>doi: 10.1080/09286586.2016.1259639</t>
  </si>
  <si>
    <t>doi: 10.1080/13816810.2016.1247460</t>
  </si>
  <si>
    <t>doi: 10.1038/eye.2016.284</t>
  </si>
  <si>
    <t>doi: 10.1038/eye.2016.302</t>
  </si>
  <si>
    <t>doi: 10.1038/eye.2016.279</t>
  </si>
  <si>
    <t>doi: 10.1038/eye.2016.317</t>
  </si>
  <si>
    <t>doi: 10.1038/eye.2016.319</t>
  </si>
  <si>
    <t>doi: 10.1038/eye.2016.301</t>
  </si>
  <si>
    <t>doi: 10.3390/ijms18010201</t>
  </si>
  <si>
    <t>doi: 10.1097/IAE.0000000000001493</t>
  </si>
  <si>
    <t>doi: 10.1097/IAE.0000000000001502</t>
  </si>
  <si>
    <t>doi: 10.1097/IAE.0000000000001508</t>
  </si>
  <si>
    <t>doi: 10.1097/IAE.0000000000001505</t>
  </si>
  <si>
    <t>doi: 10.1097/SCS.0000000000003535</t>
  </si>
  <si>
    <t>doi: 10.3233/JND-160192</t>
  </si>
  <si>
    <t>doi: 10.3233/CBM-160248</t>
  </si>
  <si>
    <t>doi: 10.1089/jop.2016.0163</t>
  </si>
  <si>
    <t>doi: 10.1089/jop.2016.0114</t>
  </si>
  <si>
    <t>doi: 10.1002/jcb.25892</t>
  </si>
  <si>
    <t>doi: 10.1002/jcb.25899</t>
  </si>
  <si>
    <t>doi: 10.5301/ejo.5000924</t>
  </si>
  <si>
    <t>doi: 10.5301/ejo.5000921</t>
  </si>
  <si>
    <t>doi: 10.5301/ejo.5000926</t>
  </si>
  <si>
    <t>doi: 10.5301/ejo.5000928</t>
  </si>
  <si>
    <t>doi: 10.5301/ejo.5000914</t>
  </si>
  <si>
    <t>doi: 10.5301/ejo.5000927</t>
  </si>
  <si>
    <t>doi: 10.1111/opo.12348</t>
  </si>
  <si>
    <t>doi: 10.1242/jcs.199091</t>
  </si>
  <si>
    <t>doi: 10.1074/jbc.M116.770024</t>
  </si>
  <si>
    <t>doi: 10.1542/peds.2016-1233</t>
  </si>
  <si>
    <t>doi: 10.1016/j.neurobiolaging.2016.12.017</t>
  </si>
  <si>
    <t>doi: 10.1016/j.jaapos.2016.09.027</t>
  </si>
  <si>
    <t>doi: 10.1016/j.jaapos.2016.11.021</t>
  </si>
  <si>
    <t>doi: 10.1016/j.jaapos.2016.11.020</t>
  </si>
  <si>
    <t>doi: 10.1016/j.ajo.2017.01.003</t>
  </si>
  <si>
    <t>doi: 10.1016/j.ajo.2017.01.004</t>
  </si>
  <si>
    <t>doi: 10.1016/j.ajo.2017.01.008</t>
  </si>
  <si>
    <t>doi: 10.1016/j.ajo.2017.01.006</t>
  </si>
  <si>
    <t>doi: 10.1016/j.jep.2017.01.026</t>
  </si>
  <si>
    <t>doi: 10.1016/j.msard.2016.11.008</t>
  </si>
  <si>
    <t>doi: 10.1016/j.msard.2016.11.009</t>
  </si>
  <si>
    <t>doi: 10.1186/s12974-016-0775-4</t>
  </si>
  <si>
    <t>doi: 10.1186/s12906-017-1559-9</t>
  </si>
  <si>
    <t>doi: 10.1186/s12886-017-0401-y</t>
  </si>
  <si>
    <t>doi: 10.1038/bjc.2016.419</t>
  </si>
  <si>
    <t>doi: 10.1159/000455271</t>
  </si>
  <si>
    <t>doi: 10.1080/09286586.2016.1255975</t>
  </si>
  <si>
    <t>doi: 10.1080/09286586.2016.1259638</t>
  </si>
  <si>
    <t>doi: 10.1080/09286586.2016.1259636</t>
  </si>
  <si>
    <t>doi: 10.1111/ped.13158</t>
  </si>
  <si>
    <t>doi: 10.1111/ped.13149</t>
  </si>
  <si>
    <t>doi: 10.1002/ajmg.a.38030</t>
  </si>
  <si>
    <t>doi: 10.1007/s00417-017-3589-x</t>
  </si>
  <si>
    <t>doi: 10.1007/s00417-017-3585-1</t>
  </si>
  <si>
    <t>doi: 10.1111/cup.12909</t>
  </si>
  <si>
    <t>doi: 10.1523/ENEURO.0331-16.2016</t>
  </si>
  <si>
    <t>doi: 10.1038/jhg.2016.160</t>
  </si>
  <si>
    <t>doi: 10.1126/scitranslmed.aai8030</t>
  </si>
  <si>
    <t>doi: 10.1530/EJE-16-0986</t>
  </si>
  <si>
    <t>doi: 10.1128/JVI.02367-16</t>
  </si>
  <si>
    <t>doi: 10.1136/bcr-2016-218344</t>
  </si>
  <si>
    <t>doi: 10.1136/bcr-2016-218108</t>
  </si>
  <si>
    <t>doi: 10.1136/bmjopen-2016-013067</t>
  </si>
  <si>
    <t>doi: 10.1136/archdischild-2016-311285</t>
  </si>
  <si>
    <t>doi: 10.1136/bjophthalmol-2016-309671</t>
  </si>
  <si>
    <t>doi: 10.1136/bjophthalmol-2016-309650</t>
  </si>
  <si>
    <t>doi: 10.1136/bjophthalmol-2016-309877</t>
  </si>
  <si>
    <t>doi: 10.1136/bjophthalmol-2016-309658</t>
  </si>
  <si>
    <t>doi: 10.1016/j.jneuroim.2017.01.006</t>
  </si>
  <si>
    <t>doi: 10.1186/s12886-017-0400-z</t>
  </si>
  <si>
    <t>doi: 10.1186/s12886-017-0402-x</t>
  </si>
  <si>
    <t>doi: 10.1111/cei.12928</t>
  </si>
  <si>
    <t>doi: 10.1159/000452282</t>
  </si>
  <si>
    <t>doi: 10.18632/oncotarget.14659</t>
  </si>
  <si>
    <t>doi: 10.1021/acs.jmedchem.6b01792</t>
  </si>
  <si>
    <t>doi: 10.1590/1807-3107BOR-2017.vol31.0008</t>
  </si>
  <si>
    <t>doi: 10.1371/journal.pntd.0005230</t>
  </si>
  <si>
    <t>doi: 10.1097/MD.0000000000005894</t>
  </si>
  <si>
    <t>doi: 10.1097/MD.0000000000005830</t>
  </si>
  <si>
    <t>doi: 10.1097/IAE.0000000000001488</t>
  </si>
  <si>
    <t>doi: 10.1097/IAE.0000000000001484</t>
  </si>
  <si>
    <t>doi: 10.1097/IAE.0000000000001448</t>
  </si>
  <si>
    <t>doi: 10.1097/IAE.0000000000001512</t>
  </si>
  <si>
    <t>doi: 10.1097/IAE.0000000000001452</t>
  </si>
  <si>
    <t>doi: 10.1097/OPX.0000000000001047</t>
  </si>
  <si>
    <t>doi: 10.1097/IOP.0000000000000854</t>
  </si>
  <si>
    <t>doi: 10.1097/IOP.0000000000000866</t>
  </si>
  <si>
    <t>doi: 10.1097/IOP.0000000000000857</t>
  </si>
  <si>
    <t>doi: 10.1097/01.icu.0000512373.81749.b7</t>
  </si>
  <si>
    <t>doi: 10.1097/WNO.0000000000000491</t>
  </si>
  <si>
    <t>doi: 10.1146/annurev-med-043015-123313</t>
  </si>
  <si>
    <t>doi: 10.1089/jop.2017.29024.gdn</t>
  </si>
  <si>
    <t>doi: 10.3892/mmr.2017.6119</t>
  </si>
  <si>
    <t>doi: 10.1097/IAE.0000000000001462</t>
  </si>
  <si>
    <t>doi: 10.1097/IAE.0000000000001492</t>
  </si>
  <si>
    <t>doi: 10.1097/IAE.0000000000001486</t>
  </si>
  <si>
    <t>doi: 10.1097/IAE.0000000000001471</t>
  </si>
  <si>
    <t>doi: 10.1097/IAE.0000000000001498</t>
  </si>
  <si>
    <t>doi: 10.1097/IAE.0000000000001461</t>
  </si>
  <si>
    <t>doi: 10.1097/IAE.0000000000001495</t>
  </si>
  <si>
    <t>doi: 10.1097/IAE.0000000000001465</t>
  </si>
  <si>
    <t>doi: 10.1097/IAE.0000000000001499</t>
  </si>
  <si>
    <t>doi: 10.1097/IAE.0000000000001473</t>
  </si>
  <si>
    <t>doi: 10.1097/IAE.0000000000001474</t>
  </si>
  <si>
    <t>doi: 10.1097/IAE.0000000000001490</t>
  </si>
  <si>
    <t>doi: 10.1097/IAE.0000000000001479</t>
  </si>
  <si>
    <t>doi: 10.1097/IAE.0000000000001500</t>
  </si>
  <si>
    <t>doi: 10.1097/IAE.0000000000001469</t>
  </si>
  <si>
    <t>doi: 10.1097/IAE.0000000000001478</t>
  </si>
  <si>
    <t>doi: 10.1097/IJG.0000000000000625</t>
  </si>
  <si>
    <t>doi: 10.3201/eid2302.142064</t>
  </si>
  <si>
    <t>doi: 10.1111/ceo.12913</t>
  </si>
  <si>
    <t>doi: 10.1038/ejhg.2016.201</t>
  </si>
  <si>
    <t>doi: 10.1007/s10384-016-0494-5</t>
  </si>
  <si>
    <t>doi: 10.1007/s00417-017-3587-z</t>
  </si>
  <si>
    <t>doi: 10.1001/jama.2016.19323</t>
  </si>
  <si>
    <t>doi: 10.1001/jamaophthalmol.2016.5318</t>
  </si>
  <si>
    <t>doi: 10.5507/bp.2016.065</t>
  </si>
  <si>
    <t>doi: 10.3945/an.116.013177</t>
  </si>
  <si>
    <t>doi: 10.1093/asj/sjw244</t>
  </si>
  <si>
    <t>doi: 10.1136/bmj.i6505</t>
  </si>
  <si>
    <t>doi: 10.1002/jgm.2944</t>
  </si>
  <si>
    <t>doi: 10.1111/cod.12738</t>
  </si>
  <si>
    <t>doi: 10.1111/cod.12695</t>
  </si>
  <si>
    <t>doi: 10.1371/journal.pone.0170206</t>
  </si>
  <si>
    <t>doi: 10.1371/journal.pone.0170230</t>
  </si>
  <si>
    <t>doi: 10.1080/13816810.2016.1275022</t>
  </si>
  <si>
    <t>doi: 10.1080/13816810.2016.1275021</t>
  </si>
  <si>
    <t>doi: 10.1080/13816810.2016.1251947</t>
  </si>
  <si>
    <t>doi: 10.1080/13816810.2016.1237664</t>
  </si>
  <si>
    <t>doi: 10.1080/13816810.2016.1275018</t>
  </si>
  <si>
    <t>doi: 10.1080/13816810.2016.1242019</t>
  </si>
  <si>
    <t>doi: 10.1080/13816810.2016.1244695</t>
  </si>
  <si>
    <t>doi: 10.1080/13816810.2016.1242018</t>
  </si>
  <si>
    <t>doi: 10.1080/13816810.2016.1275019</t>
  </si>
  <si>
    <t>doi: 10.1080/13816810.2016.1227459</t>
  </si>
  <si>
    <t>doi: 10.1080/02713683.2016.1259421</t>
  </si>
  <si>
    <t>doi: 10.1080/02713683.2016.1257728</t>
  </si>
  <si>
    <t>doi: 10.1080/02713683.2016.1262043</t>
  </si>
  <si>
    <t>doi: 10.1080/02713683.2016.1262045</t>
  </si>
  <si>
    <t>doi: 10.1016/S1473-3099(16)30516-3</t>
  </si>
  <si>
    <t>doi: 10.1016/j.ophtha.2016.11.007</t>
  </si>
  <si>
    <t>doi: 10.1016/j.ophtha.2016.12.017</t>
  </si>
  <si>
    <t>doi: 10.1016/j.pjnns.2017.01.001</t>
  </si>
  <si>
    <t>doi: 10.1136/annrheumdis-2016-210167</t>
  </si>
  <si>
    <t>doi: 10.1016/j.survophthal.2017.01.001</t>
  </si>
  <si>
    <t>doi: 10.1080/14737175.2017.1282821</t>
  </si>
  <si>
    <t>doi: 10.3934/mbe.2017042</t>
  </si>
  <si>
    <t>doi: 10.1159/000453550</t>
  </si>
  <si>
    <t>doi: 10.3928/01913913-20160906-01</t>
  </si>
  <si>
    <t>doi: 10.3928/01913913-20170106-01</t>
  </si>
  <si>
    <t>doi: 10.3928/01913913-20161102-04</t>
  </si>
  <si>
    <t>doi: 10.3928/01913913-20161116-01</t>
  </si>
  <si>
    <t>doi: 10.3928/01913913-20160929-03</t>
  </si>
  <si>
    <t>doi: 10.3928/01913913-20160929-02</t>
  </si>
  <si>
    <t>doi: 10.1097/IAE.0000000000001494</t>
  </si>
  <si>
    <t>doi: 10.1097/IAE.0000000000001459</t>
  </si>
  <si>
    <t>doi: 10.1007/s10384-016-0497-2</t>
  </si>
  <si>
    <t>doi: 10.1007/s00417-016-3572-y</t>
  </si>
  <si>
    <t>doi: 10.4103/0366-6999.198019</t>
  </si>
  <si>
    <t>doi: 10.4103/0366-6999.197994</t>
  </si>
  <si>
    <t>doi: 10.2169/internalmedicine.56.7593</t>
  </si>
  <si>
    <t>doi: 10.3899/jrheum.160459</t>
  </si>
  <si>
    <t>doi: 10.3899/jrheum.160072</t>
  </si>
  <si>
    <t>doi: 10.1016/j.jaapos.2016.11.019</t>
  </si>
  <si>
    <t>doi: 10.1016/j.stem.2016.11.019</t>
  </si>
  <si>
    <t>doi: 10.1016/j.exer.2017.01.003</t>
  </si>
  <si>
    <t>doi: 10.1016/j.jaapos.2016.09.022</t>
  </si>
  <si>
    <t>doi: 10.1016/j.jaapos.2016.09.023</t>
  </si>
  <si>
    <t>doi: 10.1016/j.jaapos.2016.11.018</t>
  </si>
  <si>
    <t>doi: 10.1016/j.mvr.2017.01.002</t>
  </si>
  <si>
    <t>doi: 10.1016/j.ophtha.2016.12.004</t>
  </si>
  <si>
    <t>doi: 10.1016/j.ophtha.2016.12.015</t>
  </si>
  <si>
    <t>doi: 10.1016/j.jfo.2016.09.014</t>
  </si>
  <si>
    <t>doi: 10.1016/j.jfo.2016.12.001</t>
  </si>
  <si>
    <t>doi: 10.1016/j.clae.2016.12.008</t>
  </si>
  <si>
    <t>doi: 10.1016/j.jaad.2016.06.058</t>
  </si>
  <si>
    <t>doi: 10.1016/j.jaad.2016.02.1241</t>
  </si>
  <si>
    <t>doi: 10.1016/j.biopha.2017.01.004</t>
  </si>
  <si>
    <t>doi: 10.1016/j.ejpb.2016.11.038</t>
  </si>
  <si>
    <t>doi: 10.1016/j.freeradbiomed.2017.01.018</t>
  </si>
  <si>
    <t>doi: 10.1016/j.bbrc.2017.01.050</t>
  </si>
  <si>
    <t>doi: 10.1016/j.ajo.2017.01.002</t>
  </si>
  <si>
    <t>doi: 10.1016/j.ajo.2016.12.027</t>
  </si>
  <si>
    <t>doi: 10.1016/j.ajo.2017.01.001</t>
  </si>
  <si>
    <t>doi: 10.1016/j.mam.2017.01.001</t>
  </si>
  <si>
    <t>doi: 10.1002/prca.201600094</t>
  </si>
  <si>
    <t>doi: 10.1136/archdischild-2016-311548</t>
  </si>
  <si>
    <t>doi: 10.1136/bmjopen-2016-013254</t>
  </si>
  <si>
    <t>doi: 10.1016/j.jconrel.2017.01.012</t>
  </si>
  <si>
    <t>doi: 10.1016/j.ajo.2016.12.025</t>
  </si>
  <si>
    <t>doi: 10.1016/j.mce.2017.01.014</t>
  </si>
  <si>
    <t>doi: 10.1016/j.jaapos.2016.09.025</t>
  </si>
  <si>
    <t>doi: 10.1016/j.jaapos.2016.08.021</t>
  </si>
  <si>
    <t>doi: 10.1016/j.jaapos.2016.10.004</t>
  </si>
  <si>
    <t>doi: 10.1016/j.jaapos.2016.09.026</t>
  </si>
  <si>
    <t>doi: 10.1016/j.braindev.2016.12.006</t>
  </si>
  <si>
    <t>doi: 10.1186/s12886-016-0397-8</t>
  </si>
  <si>
    <t>doi: 10.1186/s12974-016-0776-3</t>
  </si>
  <si>
    <t>doi: 10.1111/obr.12490</t>
  </si>
  <si>
    <t>doi: 10.1371/journal.pone.0170271</t>
  </si>
  <si>
    <t>doi: 10.1097/IAE.0000000000001445</t>
  </si>
  <si>
    <t>doi: 10.1097/IAE.0000000000001464</t>
  </si>
  <si>
    <t>doi: 10.1097/IAE.0000000000001506</t>
  </si>
  <si>
    <t>doi: 10.1097/IAE.0000000000001457</t>
  </si>
  <si>
    <t>doi: 10.1080/09286586.2017.1280358</t>
  </si>
  <si>
    <t>doi: 10.1080/13816810.2016.1227457</t>
  </si>
  <si>
    <t>doi: 10.1080/13816810.2016.1227995</t>
  </si>
  <si>
    <t>doi: 10.1080/13816810.2016.1244694</t>
  </si>
  <si>
    <t>doi: 10.1080/13816810.2016.1227455</t>
  </si>
  <si>
    <t>doi: 10.1080/13816810.2016.1232413</t>
  </si>
  <si>
    <t>doi: 10.1080/13816810.2016.1235716</t>
  </si>
  <si>
    <t>doi: 10.1080/02713683.2016.1256412</t>
  </si>
  <si>
    <t>doi: 10.1080/02713683.2016.1257726</t>
  </si>
  <si>
    <t>doi: 10.1080/02713683.2016.1257727</t>
  </si>
  <si>
    <t>doi: 10.1080/02713683.2016.1256413</t>
  </si>
  <si>
    <t>doi: 10.1080/02713683.2016.1256414</t>
  </si>
  <si>
    <t>doi: 10.1038/eye.2016.315</t>
  </si>
  <si>
    <t>doi: 10.1038/eye.2016.316</t>
  </si>
  <si>
    <t>doi: 10.1038/eye.2016.296</t>
  </si>
  <si>
    <t>doi: 10.1038/eye.2016.308</t>
  </si>
  <si>
    <t>doi: 10.1038/eye.2016.313</t>
  </si>
  <si>
    <t>doi: 10.1038/eye.2016.307</t>
  </si>
  <si>
    <t>doi: 10.1038/eye.2016.295</t>
  </si>
  <si>
    <t>doi: 10.1038/eye.2016.312</t>
  </si>
  <si>
    <t>doi: 10.1038/eye.2016.303</t>
  </si>
  <si>
    <t>doi: 10.1038/eye.2016.314</t>
  </si>
  <si>
    <t>doi: 10.1038/eye.2016.300</t>
  </si>
  <si>
    <t>doi: 10.1038/eye.2016.299</t>
  </si>
  <si>
    <t>doi: 10.1038/eye.2016.318</t>
  </si>
  <si>
    <t>doi: 10.1111/aos.13358</t>
  </si>
  <si>
    <t>doi: 10.1111/aos.13338</t>
  </si>
  <si>
    <t>doi: 10.1111/aos.13359</t>
  </si>
  <si>
    <t>doi: 10.1111/odi.12639</t>
  </si>
  <si>
    <t>doi: 10.1111/aos.13370</t>
  </si>
  <si>
    <t>doi: 10.1111/aos.13372</t>
  </si>
  <si>
    <t>doi: 10.1007/s00417-016-3582-9</t>
  </si>
  <si>
    <t>doi: 10.1007/s00125-016-4204-0</t>
  </si>
  <si>
    <t>doi: 10.1007/s00109-016-1502-4</t>
  </si>
  <si>
    <t>doi: 10.1007/s00005-016-0432-8</t>
  </si>
  <si>
    <t>doi: 10.1161/STROKEAHA.116.015169</t>
  </si>
  <si>
    <t>doi: 10.1136/bmjopen-2016-013261</t>
  </si>
  <si>
    <t>doi: 10.1136/bcr-2016-218638</t>
  </si>
  <si>
    <t>doi: 10.3174/ajnr.A5034</t>
  </si>
  <si>
    <t>doi: 10.1016/j.cmi.2016.12.031</t>
  </si>
  <si>
    <t>doi: 10.1016/j.ophtha.2016.11.034</t>
  </si>
  <si>
    <t>doi: 10.1016/j.ophtha.2016.11.037</t>
  </si>
  <si>
    <t>doi: 10.1016/j.ophtha.2016.11.039</t>
  </si>
  <si>
    <t>doi: 10.1016/j.legalmed.2016.12.003</t>
  </si>
  <si>
    <t>doi: 10.1016/j.intimp.2016.12.032</t>
  </si>
  <si>
    <t>doi: 10.1016/j.biopha.2016.12.040</t>
  </si>
  <si>
    <t>doi: 10.1016/j.diabres.2016.12.013</t>
  </si>
  <si>
    <t>doi: 10.1002/adhm.201600777</t>
  </si>
  <si>
    <t>doi: 10.1371/journal.pone.0170090</t>
  </si>
  <si>
    <t>doi: 10.1371/journal.pone.0169683</t>
  </si>
  <si>
    <t>doi: 10.1371/journal.pone.0168698</t>
  </si>
  <si>
    <t>doi: 10.1371/journal.pone.0169346</t>
  </si>
  <si>
    <t>doi: 10.7812/TPP/16-047</t>
  </si>
  <si>
    <t>doi: 10.1097/MD.0000000000005889</t>
  </si>
  <si>
    <t>doi: 10.1097/MD.0000000000005837</t>
  </si>
  <si>
    <t>doi: 10.1097/MD.0000000000005792</t>
  </si>
  <si>
    <t>doi: 10.1097/MD.0000000000005754</t>
  </si>
  <si>
    <t>doi: 10.1097/WNO.0000000000000469</t>
  </si>
  <si>
    <t>doi: 10.1097/IAE.0000000000001447</t>
  </si>
  <si>
    <t>doi: 10.1097/IAE.0000000000001450</t>
  </si>
  <si>
    <t>doi: 10.1097/OPX.0000000000001032</t>
  </si>
  <si>
    <t>doi: 10.1097/ICO.0000000000001146</t>
  </si>
  <si>
    <t>doi: 10.1097/ICO.0000000000001118</t>
  </si>
  <si>
    <t>doi: 10.1097/ICO.0000000000001142</t>
  </si>
  <si>
    <t>doi: 10.1097/ICO.0000000000001140</t>
  </si>
  <si>
    <t>doi: 10.1097/ICO.0000000000001133</t>
  </si>
  <si>
    <t>doi: 10.1097/ICO.0000000000001135</t>
  </si>
  <si>
    <t>doi: 10.1097/ICO.0000000000001116</t>
  </si>
  <si>
    <t>doi: 10.1097/ICO.0000000000001138</t>
  </si>
  <si>
    <t>doi: 10.1097/ICO.0000000000001129</t>
  </si>
  <si>
    <t>doi: 10.1097/ICO.0000000000001139</t>
  </si>
  <si>
    <t>doi: 10.1097/ICO.0000000000001132</t>
  </si>
  <si>
    <t>doi: 10.1097/ICO.0000000000001123</t>
  </si>
  <si>
    <t>doi: 10.1097/IJG.0000000000000621</t>
  </si>
  <si>
    <t>doi: 10.1097/IJG.0000000000000626</t>
  </si>
  <si>
    <t>doi: 10.1097/IJG.0000000000000624</t>
  </si>
  <si>
    <t>doi: 10.1097/IJG.0000000000000622</t>
  </si>
  <si>
    <t>doi: 10.1097/IJG.0000000000000623</t>
  </si>
  <si>
    <t>doi: 10.1590/S0004-2803.2017v54n1-13</t>
  </si>
  <si>
    <t>doi: 10.1016/j.ophtha.2016.09.012</t>
  </si>
  <si>
    <t>doi: 10.1016/j.ophtha.2016.09.025</t>
  </si>
  <si>
    <t>doi: 10.2174/1381612823666170111095723</t>
  </si>
  <si>
    <t>doi: 10.1080/13803395.2016.1266307</t>
  </si>
  <si>
    <t>doi: 10.1007/s40268-016-0164-6</t>
  </si>
  <si>
    <t>doi: 10.1007/s10072-017-2812-1</t>
  </si>
  <si>
    <t>doi: 10.1007/s10735-016-9709-9</t>
  </si>
  <si>
    <t>doi: 10.1152/jn.00771.2016</t>
  </si>
  <si>
    <t>doi: 10.1093/database/baw168</t>
  </si>
  <si>
    <t>doi: 10.1530/EJE-16-0945</t>
  </si>
  <si>
    <t>doi: 10.1212/WNL.0000000000003582</t>
  </si>
  <si>
    <t>doi: 10.1136/bjophthalmol-2016-309134</t>
  </si>
  <si>
    <t>doi: 10.1136/bjophthalmol-2016-309208</t>
  </si>
  <si>
    <t>doi: 10.1016/j.gene.2017.01.006</t>
  </si>
  <si>
    <t>doi: 10.1002/art.40040</t>
  </si>
  <si>
    <t>doi: 10.1159/000454716</t>
  </si>
  <si>
    <t>doi: 10.1159/000453527</t>
  </si>
  <si>
    <t>doi: 10.1016/j.stemcr.2016.12.008</t>
  </si>
  <si>
    <t>doi: 10.1371/journal.pone.0169152</t>
  </si>
  <si>
    <t>doi: 10.1371/journal.pone.0170038</t>
  </si>
  <si>
    <t>doi: 10.1371/journal.pone.0169226</t>
  </si>
  <si>
    <t>doi: 10.1080/17460441.2017.1281244</t>
  </si>
  <si>
    <t>doi: 10.1111/jth.13619</t>
  </si>
  <si>
    <t>doi: 10.1007/s13760-016-0742-y</t>
  </si>
  <si>
    <t>doi: 10.1007/s10633-016-9570-x</t>
  </si>
  <si>
    <t>doi: 10.1007/s00417-016-3578-5</t>
  </si>
  <si>
    <t>doi: 10.1093/hmg/ddw399</t>
  </si>
  <si>
    <t>doi: 10.1136/bcr-2016-218848</t>
  </si>
  <si>
    <t>doi: 10.1016/j.clae.2016.12.007</t>
  </si>
  <si>
    <t>doi: 10.1016/j.oftal.2016.11.010</t>
  </si>
  <si>
    <t>doi: 10.1186/s12886-016-0395-x</t>
  </si>
  <si>
    <t>doi: 10.1159/000450957</t>
  </si>
  <si>
    <t>doi: 10.1097/MD.0000000000005761</t>
  </si>
  <si>
    <t>doi: 10.1097/MD.0000000000005545</t>
  </si>
  <si>
    <t>doi: 10.1097/IOP.0000000000000853</t>
  </si>
  <si>
    <t>doi: 10.1097/IOP.0000000000000850</t>
  </si>
  <si>
    <t>doi: 10.1089/jop.2016.0167</t>
  </si>
  <si>
    <t>doi: 10.1089/jop.2016.0154</t>
  </si>
  <si>
    <t>doi: 10.1111/all.13125</t>
  </si>
  <si>
    <t>doi: 10.2174/0929866524666170110150436</t>
  </si>
  <si>
    <t>doi: 10.1111/jpc.2_13237</t>
  </si>
  <si>
    <t>doi: 10.1111/jpc.1_13237</t>
  </si>
  <si>
    <t>doi: 10.1007/s11154-016-9405-9</t>
  </si>
  <si>
    <t>doi: 10.1007/s10067-016-3534-0</t>
  </si>
  <si>
    <t>doi: 10.1007/s00592-016-0956-8</t>
  </si>
  <si>
    <t>doi: 10.1007/s10637-016-0419-7</t>
  </si>
  <si>
    <t>doi: 10.4049/jimmunol.1601510</t>
  </si>
  <si>
    <t>doi: 10.1136/bcr-2016-217436</t>
  </si>
  <si>
    <t>doi: 10.1136/bmjopen-2016-013199</t>
  </si>
  <si>
    <t>doi: 10.1093/bmb/ldw053</t>
  </si>
  <si>
    <t>doi: 10.1136/bmj.j42</t>
  </si>
  <si>
    <t>doi: 10.1016/j.survophthal.2016.12.013</t>
  </si>
  <si>
    <t>doi: 10.1016/j.jaapos.2016.09.024</t>
  </si>
  <si>
    <t>doi: 10.1016/j.crad.2016.11.011</t>
  </si>
  <si>
    <t>doi: 10.1186/s12886-016-0396-9</t>
  </si>
  <si>
    <t>doi: 10.1186/s12883-016-0779-9</t>
  </si>
  <si>
    <t>doi: 10.1159/000453318</t>
  </si>
  <si>
    <t>doi: 10.1159/000454889</t>
  </si>
  <si>
    <t>doi: 10.1016/j.clineuro.2016.12.010</t>
  </si>
  <si>
    <t>doi: 10.1002/14651858.CD007742.pub4</t>
  </si>
  <si>
    <t>doi: 10.3928/1081597X-20161027-03</t>
  </si>
  <si>
    <t>doi: 10.3928/1081597X-20161019-03</t>
  </si>
  <si>
    <t>doi: 10.3928/1081597X-20161006-03</t>
  </si>
  <si>
    <t>doi: 10.3928/1081597X-20161006-05</t>
  </si>
  <si>
    <t>doi: 10.3928/1081597X-20161006-06</t>
  </si>
  <si>
    <t>doi: 10.3928/1081597X-20161027-01</t>
  </si>
  <si>
    <t>doi: 10.3928/1081597X-20161006-04</t>
  </si>
  <si>
    <t>doi: 10.3928/1081597X-20161006-01</t>
  </si>
  <si>
    <t>doi: 10.1371/journal.pone.0169926</t>
  </si>
  <si>
    <t>doi: 10.1371/journal.pone.0169844</t>
  </si>
  <si>
    <t>doi: 10.1371/journal.pone.0169675</t>
  </si>
  <si>
    <t>doi: 10.1371/journal.pone.0169385</t>
  </si>
  <si>
    <t>doi: 10.1371/journal.pone.0169438</t>
  </si>
  <si>
    <t>doi: 10.1371/journal.pone.0168565</t>
  </si>
  <si>
    <t>doi: 10.1097/MAO.0000000000001306</t>
  </si>
  <si>
    <t>doi: 10.1038/ng.3765</t>
  </si>
  <si>
    <t>doi: 10.1038/ng.3743</t>
  </si>
  <si>
    <t>doi: 10.1038/labinvest.2016.141</t>
  </si>
  <si>
    <t>doi: 10.3390/ijms18010098</t>
  </si>
  <si>
    <t>doi: 10.1097/IAE.0000000000001444</t>
  </si>
  <si>
    <t>doi: 10.1097/IAE.0000000000001443</t>
  </si>
  <si>
    <t>doi: 10.1097/IAE.0000000000001446</t>
  </si>
  <si>
    <t>doi: 10.1242/dmm.026476</t>
  </si>
  <si>
    <t>doi: 10.1177/1747493016687578</t>
  </si>
  <si>
    <t>doi: 10.1177/1352458516687043</t>
  </si>
  <si>
    <t>doi: 10.1093/hmg/ddw387</t>
  </si>
  <si>
    <t>doi: 10.1016/j.nano.2016.12.021</t>
  </si>
  <si>
    <t>doi: 10.1016/j.exer.2017.01.001</t>
  </si>
  <si>
    <t>doi: 10.1016/j.exer.2017.01.002</t>
  </si>
  <si>
    <t>doi: 10.1016/j.ophtha.2016.11.010</t>
  </si>
  <si>
    <t>doi: 10.1007/s00401-016-1665-7</t>
  </si>
  <si>
    <t>doi: 10.1136/bmjopen-2016-013187</t>
  </si>
  <si>
    <t>doi: 10.1016/j.preteyeres.2017.01.002</t>
  </si>
  <si>
    <t>doi: 10.1016/j.ridd.2016.12.017</t>
  </si>
  <si>
    <t>doi: 10.1016/j.clim.2016.12.010</t>
  </si>
  <si>
    <t>doi: 10.1016/j.taap.2017.01.001</t>
  </si>
  <si>
    <t>doi: 10.1016/j.ebiom.2016.12.007</t>
  </si>
  <si>
    <t>doi: 10.1016/j.jdiacomp.2016.10.028</t>
  </si>
  <si>
    <t>doi: 10.1016/j.clinimag.2016.11.020</t>
  </si>
  <si>
    <t>doi: 10.1007/s00417-016-3579-4</t>
  </si>
  <si>
    <t>doi: 10.1007/s40618-016-0594-6</t>
  </si>
  <si>
    <t>doi: 10.1007/s10384-016-0496-3</t>
  </si>
  <si>
    <t>doi: 10.4049/jimmunol.1601310</t>
  </si>
  <si>
    <t>doi: 10.1093/hmg/ddw403</t>
  </si>
  <si>
    <t>doi: 10.1136/bcr-2016-217682</t>
  </si>
  <si>
    <t>doi: 10.1136/bcr-2016-217544</t>
  </si>
  <si>
    <t>doi: 10.1136/bcr-2016-217268</t>
  </si>
  <si>
    <t>doi: 10.1158/1055-9965.EPI-16-0759</t>
  </si>
  <si>
    <t>doi: 10.1016/j.survophthal.2016.12.011</t>
  </si>
  <si>
    <t>doi: 10.1016/j.survophthal.2016.12.012</t>
  </si>
  <si>
    <t>doi: 10.3357/AMHP.4653.2017</t>
  </si>
  <si>
    <t>doi: 10.1186/s12957-016-1077-0</t>
  </si>
  <si>
    <t>doi: 10.1186/s12933-016-0486-2</t>
  </si>
  <si>
    <t>doi: 10.1186/s12881-016-0364-5</t>
  </si>
  <si>
    <t>doi: 10.1186/s12881-016-0360-9</t>
  </si>
  <si>
    <t>doi: 10.1186/s13256-016-1172-4</t>
  </si>
  <si>
    <t>doi: 10.1146/annurev-pharmtox-010716-104558</t>
  </si>
  <si>
    <t>doi: 10.1167/iovs.16-19891</t>
  </si>
  <si>
    <t>doi: 10.1167/iovs.16-20485</t>
  </si>
  <si>
    <t>doi: 10.1167/iovs.16-20886</t>
  </si>
  <si>
    <t>doi: 10.1167/iovs.16-20593</t>
  </si>
  <si>
    <t>doi: 10.18632/oncotarget.14487</t>
  </si>
  <si>
    <t>doi: 10.1371/journal.pone.0169069</t>
  </si>
  <si>
    <t>doi: 10.1080/08820538.2016.1228388</t>
  </si>
  <si>
    <t>doi: 10.1177/0018720816684690</t>
  </si>
  <si>
    <t>doi: 10.3928/23258160-20161219-14</t>
  </si>
  <si>
    <t>doi: 10.3928/23258160-20161219-13</t>
  </si>
  <si>
    <t>doi: 10.3928/23258160-20161219-11</t>
  </si>
  <si>
    <t>doi: 10.3928/23258160-20161219-10</t>
  </si>
  <si>
    <t>doi: 10.3928/23258160-20161219-09</t>
  </si>
  <si>
    <t>doi: 10.3928/23258160-20161219-07</t>
  </si>
  <si>
    <t>doi: 10.3928/23258160-20161219-05</t>
  </si>
  <si>
    <t>doi: 10.3928/23258160-20161219-04</t>
  </si>
  <si>
    <t>doi: 10.3928/23258160-20161219-03</t>
  </si>
  <si>
    <t>doi: 10.3928/23258160-20161219-02</t>
  </si>
  <si>
    <t>doi: 10.1038/eye.2016.304</t>
  </si>
  <si>
    <t>doi: 10.1038/eye.2016.305</t>
  </si>
  <si>
    <t>doi: 10.1038/eye.2016.281</t>
  </si>
  <si>
    <t>doi: 10.1038/eye.2016.280</t>
  </si>
  <si>
    <t>doi: 10.1038/eye.2016.290</t>
  </si>
  <si>
    <t>doi: 10.1097/IOP.0000000000000838</t>
  </si>
  <si>
    <t>doi: 10.1097/IOP.0000000000000851</t>
  </si>
  <si>
    <t>doi: 10.1097/IOP.0000000000000847</t>
  </si>
  <si>
    <t>doi: 10.1097/IAE.0000000000001440</t>
  </si>
  <si>
    <t>doi: 10.1097/IAE.0000000000001387</t>
  </si>
  <si>
    <t>doi: 10.1097/MPH.0000000000000728</t>
  </si>
  <si>
    <t>doi: 10.1097/ICO.0000000000001100</t>
  </si>
  <si>
    <t>doi: 10.1097/ICO.0000000000001109</t>
  </si>
  <si>
    <t>doi: 10.1097/ICO.0000000000001071</t>
  </si>
  <si>
    <t>doi: 10.1097/ICO.0000000000001075</t>
  </si>
  <si>
    <t>doi: 10.1097/ICO.0000000000001081</t>
  </si>
  <si>
    <t>doi: 10.1097/ICO.0000000000001074</t>
  </si>
  <si>
    <t>doi: 10.1097/ICO.0000000000001045</t>
  </si>
  <si>
    <t>doi: 10.1097/ICO.0000000000001084</t>
  </si>
  <si>
    <t>doi: 10.1097/ICO.0000000000001057</t>
  </si>
  <si>
    <t>doi: 10.1097/ICO.0000000000001033</t>
  </si>
  <si>
    <t>doi: 10.1097/ICO.0000000000001101</t>
  </si>
  <si>
    <t>doi: 10.1097/ICO.0000000000001108</t>
  </si>
  <si>
    <t>doi: 10.1097/ICO.0000000000001077</t>
  </si>
  <si>
    <t>doi: 10.1097/ICO.0000000000001062</t>
  </si>
  <si>
    <t>doi: 10.1097/ICO.0000000000001085</t>
  </si>
  <si>
    <t>doi: 10.1097/ICO.0000000000001104</t>
  </si>
  <si>
    <t>doi: 10.1097/ICO.0000000000001102</t>
  </si>
  <si>
    <t>doi: 10.1097/ICO.0000000000001083</t>
  </si>
  <si>
    <t>doi: 10.1097/INF.0000000000001534</t>
  </si>
  <si>
    <t>doi: 10.1097/ICO.0000000000001114</t>
  </si>
  <si>
    <t>doi: 10.1097/ICO.0000000000001127</t>
  </si>
  <si>
    <t>doi: 10.1097/ICO.0000000000001126</t>
  </si>
  <si>
    <t>doi: 10.1097/WNO.0000000000000478</t>
  </si>
  <si>
    <t>doi: 10.1097/IJG.0000000000000500</t>
  </si>
  <si>
    <t>doi: 10.1177/1971400916678247</t>
  </si>
  <si>
    <t>doi: 10.1364/OL.42.000017</t>
  </si>
  <si>
    <t>doi: 10.2460/javma.250.2.161</t>
  </si>
  <si>
    <t>doi: 10.2460/javma.250.2.211</t>
  </si>
  <si>
    <t>doi: 10.1002/humu.23172</t>
  </si>
  <si>
    <t>doi: 10.1002/eji.201646855</t>
  </si>
  <si>
    <t>doi: 10.1007/s40265-016-0681-1</t>
  </si>
  <si>
    <t>doi: 10.1007/s10048-016-0506-0</t>
  </si>
  <si>
    <t>doi: 10.1542/peds.2016-1135</t>
  </si>
  <si>
    <t>doi: 10.1136/jim-2016-000301</t>
  </si>
  <si>
    <t>doi: 10.1136/bmjopen-2016-014032</t>
  </si>
  <si>
    <t>doi: 10.1136/bjophthalmol-2016-309481</t>
  </si>
  <si>
    <t>doi: 10.1136/bjophthalmol-2016-309856</t>
  </si>
  <si>
    <t>doi: 10.1136/bjophthalmol-2016-309366</t>
  </si>
  <si>
    <t>doi: 10.1136/bjophthalmol-2016-309750</t>
  </si>
  <si>
    <t>doi: 10.1136/bjophthalmol-2016-309245</t>
  </si>
  <si>
    <t>doi: 10.1136/bjophthalmol-2016-309278</t>
  </si>
  <si>
    <t>doi: 10.1136/bjophthalmol-2016-309412</t>
  </si>
  <si>
    <t>doi: 10.1136/bjophthalmol-2016-309775</t>
  </si>
  <si>
    <t>doi: 10.1016/j.jprot.2016.12.015</t>
  </si>
  <si>
    <t>doi: 10.1016/j.preteyeres.2017.01.001</t>
  </si>
  <si>
    <t>doi: 10.1016/j.ajo.2016.12.023</t>
  </si>
  <si>
    <t>doi: 10.1016/j.ajo.2016.12.024</t>
  </si>
  <si>
    <t>doi: 10.1016/j.brainres.2017.01.003</t>
  </si>
  <si>
    <t>doi: 10.1016/j.exer.2016.12.008</t>
  </si>
  <si>
    <t>doi: 10.1016/j.clae.2016.12.009</t>
  </si>
  <si>
    <t>doi: 10.1016/j.parkreldis.2016.12.023</t>
  </si>
  <si>
    <t>doi: 10.1016/j.puhe.2016.09.034</t>
  </si>
  <si>
    <t>doi: 10.1186/s13104-016-2359-x</t>
  </si>
  <si>
    <t>doi: 10.1186/s12883-016-0787-9</t>
  </si>
  <si>
    <t>doi: 10.1177/1535370216685187</t>
  </si>
  <si>
    <t>doi: 10.1371/journal.pone.0168808</t>
  </si>
  <si>
    <t>doi: 10.1371/journal.pone.0169603</t>
  </si>
  <si>
    <t>doi: 10.1371/journal.pone.0169395</t>
  </si>
  <si>
    <t>doi: 10.1080/15389588.2016.1271945</t>
  </si>
  <si>
    <t>doi: 10.1167/iovs.16-20009</t>
  </si>
  <si>
    <t>doi: 10.1167/iovs.16-20351</t>
  </si>
  <si>
    <t>doi: 10.1167/iovs.16-19673</t>
  </si>
  <si>
    <t>doi: 10.1167/iovs.16-20241</t>
  </si>
  <si>
    <t>doi: 10.1167/iovs.16-20804</t>
  </si>
  <si>
    <t>doi: 10.7556/jaoa.2017.015</t>
  </si>
  <si>
    <t>doi: 10.1038/cddis.2016.462</t>
  </si>
  <si>
    <t>doi: 10.1038/cddis.2016.437</t>
  </si>
  <si>
    <t>doi: 10.1038/cddis.2016.453</t>
  </si>
  <si>
    <t>doi: 10.3390/molecules22010076</t>
  </si>
  <si>
    <t>doi: 10.1007/s10637-016-0422-z</t>
  </si>
  <si>
    <t>doi: 10.1007/s10633-016-9568-4</t>
  </si>
  <si>
    <t>doi: 10.1007/s00415-016-8389-4</t>
  </si>
  <si>
    <t>doi: 10.2147/IJN.S107491</t>
  </si>
  <si>
    <t>doi: 10.2147/IJN.S107472</t>
  </si>
  <si>
    <t>doi: 10.1093/rheumatology/kew465</t>
  </si>
  <si>
    <t>doi: 10.1093/hmg/ddw408</t>
  </si>
  <si>
    <t>doi: 10.1523/JNEUROSCI.2967-16.2016</t>
  </si>
  <si>
    <t>doi: 10.1136/bcr-2016-218303</t>
  </si>
  <si>
    <t>doi: 10.2500/aap.2017.38.4003</t>
  </si>
  <si>
    <t>doi: 10.1017/S0714980816000623</t>
  </si>
  <si>
    <t>doi: 10.1002/ajmg.a.38005</t>
  </si>
  <si>
    <t>doi: 10.1111/ceo.12868</t>
  </si>
  <si>
    <t>doi: 10.1002/pds.4149</t>
  </si>
  <si>
    <t>doi: 10.1111/jpc.13450</t>
  </si>
  <si>
    <t>doi: 10.1055/s-0036-1597614</t>
  </si>
  <si>
    <t>doi: 10.1159/000450958</t>
  </si>
  <si>
    <t>doi: 10.17796/1053-4628-41.1.66</t>
  </si>
  <si>
    <t>doi: 10.1371/journal.pntd.0005211</t>
  </si>
  <si>
    <t>doi: 10.18632/oncotarget.14370</t>
  </si>
  <si>
    <t>doi: 10.1089/jop.2016.0137</t>
  </si>
  <si>
    <t>doi: 10.1038/nrendo.2016.218</t>
  </si>
  <si>
    <t>doi: 10.1038/ejhg.2016.184</t>
  </si>
  <si>
    <t>doi: 10.1088/1361-6560/aa5696</t>
  </si>
  <si>
    <t>doi: 10.1016/j.oooo.2016.10.011</t>
  </si>
  <si>
    <t>doi: 10.1089/thy.2016.0343</t>
  </si>
  <si>
    <t>doi: 10.3346/jkms.2017.32.2.371</t>
  </si>
  <si>
    <t>doi: 10.3346/jkms.2017.32.2.343</t>
  </si>
  <si>
    <t>doi: 10.1159/000453618</t>
  </si>
  <si>
    <t>doi: 10.1016/j.ajo.2016.12.022</t>
  </si>
  <si>
    <t>doi: 10.1016/j.ajo.2016.12.021</t>
  </si>
  <si>
    <t>doi: 10.1089/jop.2016.0091</t>
  </si>
  <si>
    <t>doi: 10.1371/journal.pone.0169209</t>
  </si>
  <si>
    <t>doi: 10.1371/journal.pone.0169215</t>
  </si>
  <si>
    <t>doi: 10.1371/journal.pone.0169114</t>
  </si>
  <si>
    <t>doi: 10.1097/SCS.0000000000003357</t>
  </si>
  <si>
    <t>doi: 10.1097/IAE.0000000000001439</t>
  </si>
  <si>
    <t>doi: 10.1097/IAE.0000000000001441</t>
  </si>
  <si>
    <t>doi: 10.1213/XAA.0000000000000430</t>
  </si>
  <si>
    <t>doi: 10.1080/19490976.2016.1273996</t>
  </si>
  <si>
    <t>doi: 10.1080/09286586.2016.1257027</t>
  </si>
  <si>
    <t>doi: 10.1136/bjophthalmol-2016-309308</t>
  </si>
  <si>
    <t>doi: 10.1177/1971400916678242</t>
  </si>
  <si>
    <t>doi: 10.1002/humu.23165</t>
  </si>
  <si>
    <t>doi: 10.1007/s10620-016-4395-8</t>
  </si>
  <si>
    <t>doi: 10.1136/bjophthalmol-2016-309656</t>
  </si>
  <si>
    <t>doi: 10.1136/bjophthalmol-2016-309047</t>
  </si>
  <si>
    <t>doi: 10.1093/brain/aww296</t>
  </si>
  <si>
    <t>doi: 10.1016/j.jaci.2016.10.050</t>
  </si>
  <si>
    <t>doi: 10.1016/j.pediatrneurol.2016.04.010</t>
  </si>
  <si>
    <t>doi: 10.3899/jrheum.160313</t>
  </si>
  <si>
    <t>doi: 10.1016/j.neulet.2016.12.061</t>
  </si>
  <si>
    <t>doi: 10.1016/j.ijbiomac.2016.12.065</t>
  </si>
  <si>
    <t>doi: 10.1016/j.arcped.2016.11.013</t>
  </si>
  <si>
    <t>doi: 10.1016/j.crad.2016.11.012</t>
  </si>
  <si>
    <t>doi: 10.1016/j.ajhg.2016.12.003</t>
  </si>
  <si>
    <t>doi: 10.1016/j.maturitas.2016.11.009</t>
  </si>
  <si>
    <t>doi: 10.1016/j.ajo.2016.12.018</t>
  </si>
  <si>
    <t>doi: 10.1016/j.ajo.2016.12.016</t>
  </si>
  <si>
    <t>doi: 10.1016/j.ajo.2016.12.017</t>
  </si>
  <si>
    <t>doi: 10.1016/j.ajo.2016.12.013</t>
  </si>
  <si>
    <t>doi: 10.1016/j.ajo.2016.12.014</t>
  </si>
  <si>
    <t>doi: 10.1016/j.optom.2016.09.003</t>
  </si>
  <si>
    <t>doi: 10.1016/j.optom.2016.11.001</t>
  </si>
  <si>
    <t>doi: 10.1016/j.neulet.2016.12.057</t>
  </si>
  <si>
    <t>doi: 10.1016/j.semarthrit.2016.11.006</t>
  </si>
  <si>
    <t>doi: 10.1016/j.neurobiolaging.2016.11.018</t>
  </si>
  <si>
    <t>doi: 10.1007/s00592-016-0953-y</t>
  </si>
  <si>
    <t>doi: 10.1093/neuonc/now267</t>
  </si>
  <si>
    <t>doi: 10.4049/jimmunol.1600735</t>
  </si>
  <si>
    <t>doi: 10.1016/j.preteyeres.2016.12.003</t>
  </si>
  <si>
    <t>doi: 10.1016/j.ajo.2016.12.015</t>
  </si>
  <si>
    <t>doi: 10.1016/j.lfs.2016.12.019</t>
  </si>
  <si>
    <t>doi: 10.1016/j.ophtha.2016.11.016</t>
  </si>
  <si>
    <t>doi: 10.1016/j.ophtha.2016.11.018</t>
  </si>
  <si>
    <t>doi: 10.1016/j.cbi.2016.12.017</t>
  </si>
  <si>
    <t>doi: 10.1016/j.clae.2016.12.002</t>
  </si>
  <si>
    <t>doi: 10.1016/j.jpeds.2016.11.030</t>
  </si>
  <si>
    <t>doi: 10.1080/03007995.2016.1277198</t>
  </si>
  <si>
    <t>doi: 10.1002/mp.12071</t>
  </si>
  <si>
    <t>doi: 10.12809/hkmj154811</t>
  </si>
  <si>
    <t>doi: 10.3174/ajnr.A5048</t>
  </si>
  <si>
    <t>doi: 10.3399/bjgp17X688801</t>
  </si>
  <si>
    <t>doi: 10.1016/j.ajo.2016.12.009</t>
  </si>
  <si>
    <t>doi: 10.1111/cei.12919</t>
  </si>
  <si>
    <t>doi: 10.1097/IAE.0000000000001432</t>
  </si>
  <si>
    <t>doi: 10.1097/IAE.0000000000001436</t>
  </si>
  <si>
    <t>doi: 10.1097/IAE.0000000000001433</t>
  </si>
  <si>
    <t>doi: 10.1097/IAE.0000000000001430</t>
  </si>
  <si>
    <t>doi: 10.1097/IAE.0000000000001437</t>
  </si>
  <si>
    <t>doi: 10.1097/RLU.0000000000001511</t>
  </si>
  <si>
    <t>doi: 10.1097/OPX.0000000000001046</t>
  </si>
  <si>
    <t>doi: 10.1080/09286586.2016.1255763</t>
  </si>
  <si>
    <t>doi: 10.1080/09286586.2016.1258082</t>
  </si>
  <si>
    <t>doi: 10.1080/09286586.2016.1257028</t>
  </si>
  <si>
    <t>doi: 10.1007/s00438-016-1283-z</t>
  </si>
  <si>
    <t>doi: 10.1007/s10384-016-0493-6</t>
  </si>
  <si>
    <t>doi: 10.1007/s12020-016-1215-z</t>
  </si>
  <si>
    <t>doi: 10.1007/s00266-016-0755-1</t>
  </si>
  <si>
    <t>doi: 10.1007/s00266-016-0728-4</t>
  </si>
  <si>
    <t>doi: 10.1038/gene.2016.46</t>
  </si>
  <si>
    <t>doi: 10.1542/peds.2016-0550</t>
  </si>
  <si>
    <t>doi: 10.1152/jn.00437.2016</t>
  </si>
  <si>
    <t>doi: 10.1093/hmg/ddw421</t>
  </si>
  <si>
    <t>doi: 10.1136/jmedgenet-2016-104212</t>
  </si>
  <si>
    <t>doi: 10.1111/opo.12341</t>
  </si>
  <si>
    <t>doi: 10.1111/opo.12343</t>
  </si>
  <si>
    <t>doi: 10.1097/OPX.0000000000001042</t>
  </si>
  <si>
    <t>doi: 10.1097/IAE.0000000000001399</t>
  </si>
  <si>
    <t>doi: 10.1097/IAE.0000000000001429</t>
  </si>
  <si>
    <t>doi: 10.1097/01.NAJ.0000511570.42940.9e</t>
  </si>
  <si>
    <t>doi: 10.5858/arpa.2016-0027-RS</t>
  </si>
  <si>
    <t>doi: 10.1002/ppul.23607</t>
  </si>
  <si>
    <t>doi: 10.1016/j.ophtha.2016.10.010</t>
  </si>
  <si>
    <t>doi: 10.1016/j.ophtha.2016.09.007</t>
  </si>
  <si>
    <t>doi: 10.1200/JCO.2016.69.9538</t>
  </si>
  <si>
    <t>doi: 10.1007/s00415-016-8364-0</t>
  </si>
  <si>
    <t>doi: 10.1007/s00384-016-2743-y</t>
  </si>
  <si>
    <t>doi: 10.1016/j.preteyeres.2016.12.004</t>
  </si>
  <si>
    <t>doi: 10.1016/j.preteyeres.2016.12.001</t>
  </si>
  <si>
    <t>doi: 10.1016/j.ejmg.2016.12.009</t>
  </si>
  <si>
    <t>doi: 10.1016/j.brainres.2016.12.019</t>
  </si>
  <si>
    <t>doi: 10.1016/j.bmcl.2016.12.041</t>
  </si>
  <si>
    <t>doi: 10.1016/j.ejrad.2016.11.021</t>
  </si>
  <si>
    <t>doi: 10.1016/j.biopha.2016.11.106</t>
  </si>
  <si>
    <t>doi: 10.1016/j.colsurfb.2016.12.028</t>
  </si>
  <si>
    <t>doi: 10.1097/OPX.0000000000001044</t>
  </si>
  <si>
    <t>doi: 10.1097/OPX.0000000000001035</t>
  </si>
  <si>
    <t>doi: 10.1097/OPX.0000000000001037</t>
  </si>
  <si>
    <t>doi: 10.1097/PRS.0000000000002866</t>
  </si>
  <si>
    <t>doi: 10.1097/OPX.0000000000000940</t>
  </si>
  <si>
    <t>doi: 10.1097/SCS.0000000000003314</t>
  </si>
  <si>
    <t>doi: 10.1097/SCS.0000000000003331</t>
  </si>
  <si>
    <t>doi: 10.1111/jch.12963</t>
  </si>
  <si>
    <t>doi: 10.1002/path.4870</t>
  </si>
  <si>
    <t>doi: 10.1007/s10792-016-0415-0</t>
  </si>
  <si>
    <t>doi: 10.1093/hmg/ddw372</t>
  </si>
  <si>
    <t>doi: 10.1093/hmg/ddw374</t>
  </si>
  <si>
    <t>doi: 10.1016/j.jaapos.2016.09.021</t>
  </si>
  <si>
    <t>doi: 10.1016/j.hlc.2016.10.007</t>
  </si>
  <si>
    <t>doi: 10.1016/j.wneu.2016.12.068</t>
  </si>
  <si>
    <t>doi: 10.1016/j.ophtha.2016.11.008</t>
  </si>
  <si>
    <t>doi: 10.1016/j.ophtha.2016.11.014</t>
  </si>
  <si>
    <t>doi: 10.1055/s-0036-1597610</t>
  </si>
  <si>
    <t>doi: 10.1002/pbc.26394</t>
  </si>
  <si>
    <t>doi: 10.1016/j.neuroscience.2016.12.027</t>
  </si>
  <si>
    <t>doi: 10.1016/j.wneu.2016.12.063</t>
  </si>
  <si>
    <t>doi: 10.1016/j.acap.2016.10.002</t>
  </si>
  <si>
    <t>doi: 10.1016/j.ajo.2016.12.012</t>
  </si>
  <si>
    <t>doi: 10.1016/j.ophtha.2016.11.013</t>
  </si>
  <si>
    <t>doi: 10.1016/j.ophtha.2016.11.032</t>
  </si>
  <si>
    <t>doi: 10.1016/j.ophtha.2016.11.002</t>
  </si>
  <si>
    <t>doi: 10.1016/j.ophtha.2016.11.029</t>
  </si>
  <si>
    <t>doi: 10.1016/j.ajhg.2016.11.020</t>
  </si>
  <si>
    <t>doi: 10.1016/j.jns.2016.11.016</t>
  </si>
  <si>
    <t>doi: 10.1016/j.jns.2016.11.029</t>
  </si>
  <si>
    <t>doi: 10.1016/j.jns.2016.11.012</t>
  </si>
  <si>
    <t>doi: 10.1016/j.jns.2016.11.054</t>
  </si>
  <si>
    <t>doi: 10.1111/ceo.12910</t>
  </si>
  <si>
    <t>doi: 10.1111/ceo.12911</t>
  </si>
  <si>
    <t>doi: 10.1007/978-1-4939-6737-7_30</t>
  </si>
  <si>
    <t>doi: 10.1007/978-1-4939-6737-7_29</t>
  </si>
  <si>
    <t>doi: 10.1007/s00417-016-3567-8</t>
  </si>
  <si>
    <t>doi: 10.1007/s00296-016-3637-6</t>
  </si>
  <si>
    <t>doi: 10.1093/rheumatology/kew406</t>
  </si>
  <si>
    <t>doi: 10.1093/rheumatology/kew443</t>
  </si>
  <si>
    <t>doi: 10.1016/j.preteyeres.2016.12.002</t>
  </si>
  <si>
    <t>doi: 10.1016/j.survophthal.2016.12.007</t>
  </si>
  <si>
    <t>doi: 10.1016/j.survophthal.2016.12.008</t>
  </si>
  <si>
    <t>doi: 10.1016/j.survophthal.2016.12.003</t>
  </si>
  <si>
    <t>doi: 10.1016/j.survophthal.2016.12.006</t>
  </si>
  <si>
    <t>doi: 10.1016/j.survophthal.2016.12.004</t>
  </si>
  <si>
    <t>doi: 10.1016/j.survophthal.2016.12.010</t>
  </si>
  <si>
    <t>doi: 10.1016/j.survophthal.2016.12.005</t>
  </si>
  <si>
    <t>doi: 10.1016/j.ajo.2016.11.020</t>
  </si>
  <si>
    <t>doi: 10.1016/j.freeradbiomed.2016.12.030</t>
  </si>
  <si>
    <t>doi: 10.1016/j.mehy.2016.11.017</t>
  </si>
  <si>
    <t>doi: 10.1016/j.mehy.2016.09.003</t>
  </si>
  <si>
    <t>doi: 10.1016/j.mehy.2016.11.007</t>
  </si>
  <si>
    <t>doi: 10.1016/j.ijporl.2016.11.027</t>
  </si>
  <si>
    <t>doi: 10.1007/s10792-016-0416-z</t>
  </si>
  <si>
    <t>doi: 10.1093/icvts/ivw361</t>
  </si>
  <si>
    <t>doi: 10.1093/asj/sjw242</t>
  </si>
  <si>
    <t>doi: 10.1016/j.neuroimage.2016.12.053</t>
  </si>
  <si>
    <t>doi: 10.1016/j.neuroscience.2016.12.020</t>
  </si>
  <si>
    <t>doi: 10.1016/j.jvs.2016.10.057</t>
  </si>
  <si>
    <t>doi: 10.1097/OPX.0000000000001043</t>
  </si>
  <si>
    <t>doi: 10.1097/OPX.0000000000001039</t>
  </si>
  <si>
    <t>doi: 10.1097/ICB.0000000000000403</t>
  </si>
  <si>
    <t>doi: 10.1097/ICB.0000000000000396</t>
  </si>
  <si>
    <t>doi: 10.1097/ICB.0000000000000395</t>
  </si>
  <si>
    <t>doi: 10.1097/ICB.0000000000000393</t>
  </si>
  <si>
    <t>doi: 10.1097/DSS.0000000000000978</t>
  </si>
  <si>
    <t>doi: 10.1089/jop.2015.0161</t>
  </si>
  <si>
    <t>doi: 10.5301/ejo.5000920</t>
  </si>
  <si>
    <t>doi: 10.5301/ejo.5000888</t>
  </si>
  <si>
    <t>doi: 10.5301/ejo.5000906</t>
  </si>
  <si>
    <t>doi: 10.5301/ejo.5000912</t>
  </si>
  <si>
    <t>doi: 10.5301/ejo.5000844</t>
  </si>
  <si>
    <t>doi: 10.5301/ejo.5000915</t>
  </si>
  <si>
    <t>doi: 10.5301/ejo.5000908</t>
  </si>
  <si>
    <t>doi: 10.5301/ejo.5000918</t>
  </si>
  <si>
    <t>doi: 10.5301/ejo.5000902</t>
  </si>
  <si>
    <t>doi: 10.5301/ejo.5000913</t>
  </si>
  <si>
    <t>doi: 10.5301/ejo.5000796</t>
  </si>
  <si>
    <t>doi: 10.5301/ejo.5000922</t>
  </si>
  <si>
    <t>doi: 10.5301/ejo.5000852</t>
  </si>
  <si>
    <t>doi: 10.5301/ejo.5000871</t>
  </si>
  <si>
    <t>doi: 10.5301/ejo.5000916</t>
  </si>
  <si>
    <t>doi: 10.1038/eye.2016.283</t>
  </si>
  <si>
    <t>doi: 10.1038/eye.2016.265</t>
  </si>
  <si>
    <t>doi: 10.1038/eye.2016.285</t>
  </si>
  <si>
    <t>doi: 10.3171/2016.9.PEDS16328</t>
  </si>
  <si>
    <t>doi: 10.1111/ene.13224</t>
  </si>
  <si>
    <t>doi: 10.1002/mds.26809</t>
  </si>
  <si>
    <t>doi: 10.1111/jgs.14704</t>
  </si>
  <si>
    <t>doi: 10.1055/s-0042-119527</t>
  </si>
  <si>
    <t>doi: 10.18632/oncotarget.14020</t>
  </si>
  <si>
    <t>doi: 10.18632/oncotarget.13961</t>
  </si>
  <si>
    <t>doi: 10.1093/hmg/ddw391</t>
  </si>
  <si>
    <t>doi: 10.1016/j.neulet.2016.12.042</t>
  </si>
  <si>
    <t>doi: 10.1016/j.bbrc.2016.12.121</t>
  </si>
  <si>
    <t>doi: 10.1016/j.parkreldis.2016.12.009</t>
  </si>
  <si>
    <t>doi: 10.1016/j.ajo.2016.12.008</t>
  </si>
  <si>
    <t>doi: 10.1016/j.anai.2016.10.023</t>
  </si>
  <si>
    <t>doi: 10.1016/j.biopha.2016.11.141</t>
  </si>
  <si>
    <t>doi: 10.1016/j.clineuro.2016.11.022</t>
  </si>
  <si>
    <t>doi: 10.1097/IAE.0000000000001149</t>
  </si>
  <si>
    <t>doi: 10.1097/IAE.0000000000001117</t>
  </si>
  <si>
    <t>doi: 10.1097/IAE.0000000000001130</t>
  </si>
  <si>
    <t>doi: 10.1097/IAE.0000000000001162</t>
  </si>
  <si>
    <t>doi: 10.1097/IAE.0000000000001143</t>
  </si>
  <si>
    <t>doi: 10.1097/OPX.0000000000001036</t>
  </si>
  <si>
    <t>doi: 10.1097/SCS.0000000000003299</t>
  </si>
  <si>
    <t>doi: 10.1097/IAE.0000000000001425</t>
  </si>
  <si>
    <t>doi: 10.1097/IAE.0000000000001423</t>
  </si>
  <si>
    <t>doi: 10.1089/gtmb.2016.0251</t>
  </si>
  <si>
    <t>doi: 10.1007/s11739-016-1591-7</t>
  </si>
  <si>
    <t>doi: 10.1007/s10792-016-0413-2</t>
  </si>
  <si>
    <t>doi: 10.1038/jp.2016.237</t>
  </si>
  <si>
    <t>doi: 10.1080/08870446.2016.1268690</t>
  </si>
  <si>
    <t>doi: 10.1002/jbt.21887</t>
  </si>
  <si>
    <t>doi: 10.1007/s00417-016-3569-6</t>
  </si>
  <si>
    <t>doi: 10.1007/s00417-016-3570-0</t>
  </si>
  <si>
    <t>doi: 10.1007/s00109-016-1498-9</t>
  </si>
  <si>
    <t>doi: 10.1038/jhg.2016.151</t>
  </si>
  <si>
    <t>doi: 10.15252/emmm.201606627</t>
  </si>
  <si>
    <t>doi: 10.1136/jmedgenet-2016-104266</t>
  </si>
  <si>
    <t>doi: 10.1136/bjophthalmol-2016-309193</t>
  </si>
  <si>
    <t>doi: 10.1016/j.wneu.2016.12.024</t>
  </si>
  <si>
    <t>doi: 10.1016/j.jdiacomp.2016.11.005</t>
  </si>
  <si>
    <t>doi: 10.2174/1381612822666161221154424</t>
  </si>
  <si>
    <t>doi: 10.1111/ceo.12907</t>
  </si>
  <si>
    <t>doi: 10.1111/ceo.12908</t>
  </si>
  <si>
    <t>doi: 10.18632/oncotarget.14008</t>
  </si>
  <si>
    <t>doi: 10.1089/tmj.2016.0185</t>
  </si>
  <si>
    <t>doi: 10.1038/nature20790</t>
  </si>
  <si>
    <t>doi: 10.1097/IAE.0000000000001418</t>
  </si>
  <si>
    <t>doi: 10.1097/IAE.0000000000001424</t>
  </si>
  <si>
    <t>doi: 10.1097/IAE.0000000000001427</t>
  </si>
  <si>
    <t>doi: 10.1097/ICL.0000000000000318</t>
  </si>
  <si>
    <t>doi: 10.1097/ICL.0000000000000351</t>
  </si>
  <si>
    <t>doi: 10.1097/ICL.0000000000000343</t>
  </si>
  <si>
    <t>doi: 10.1097/IJG.0000000000000612</t>
  </si>
  <si>
    <t>doi: 10.1097/IJG.0000000000000611</t>
  </si>
  <si>
    <t>doi: 10.1097/IJG.0000000000000613</t>
  </si>
  <si>
    <t>doi: 10.1097/IJG.0000000000000608</t>
  </si>
  <si>
    <t>doi: 10.1097/IJG.0000000000000533</t>
  </si>
  <si>
    <t>doi: 10.1097/RHU.0000000000000479</t>
  </si>
  <si>
    <t>doi: 10.1097/WCO.0000000000000413</t>
  </si>
  <si>
    <t>doi: 10.1097/ICO.0000000000001128</t>
  </si>
  <si>
    <t>doi: 10.1097/ICO.0000000000001093</t>
  </si>
  <si>
    <t>doi: 10.1097/ICO.0000000000001110</t>
  </si>
  <si>
    <t>doi: 10.1097/ICO.0000000000001096</t>
  </si>
  <si>
    <t>doi: 10.1097/ICO.0000000000001117</t>
  </si>
  <si>
    <t>doi: 10.1097/ICO.0000000000001122</t>
  </si>
  <si>
    <t>doi: 10.1097/ICO.0000000000001113</t>
  </si>
  <si>
    <t>doi: 10.1097/ICO.0000000000001124</t>
  </si>
  <si>
    <t>doi: 10.1080/09286586.2016.1255974</t>
  </si>
  <si>
    <t>doi: 10.1089/thy.2016.0056</t>
  </si>
  <si>
    <t>doi: 10.2460/javma.250.1.60</t>
  </si>
  <si>
    <t>doi: 10.3892/or.2016.5325</t>
  </si>
  <si>
    <t>doi: 10.3892/mmr.2016.6048</t>
  </si>
  <si>
    <t>doi: 10.1038/ejhg.2016.174</t>
  </si>
  <si>
    <t>doi: 10.1007/s12325-016-0461-z</t>
  </si>
  <si>
    <t>doi: 10.18632/oncotarget.13945</t>
  </si>
  <si>
    <t>doi: 10.1136/vr.104121</t>
  </si>
  <si>
    <t>doi: 10.1083/jcb.201511055</t>
  </si>
  <si>
    <t>doi: 10.1136/gutjnl-2016-312390</t>
  </si>
  <si>
    <t>doi: 10.1016/j.micpath.2016.12.013</t>
  </si>
  <si>
    <t>doi: 10.1016/j.ajo.2016.12.005</t>
  </si>
  <si>
    <t>doi: 10.1002/acr.23173</t>
  </si>
  <si>
    <t>doi: 10.1111/odi.12626</t>
  </si>
  <si>
    <t>doi: 10.1111/cxo.12501</t>
  </si>
  <si>
    <t>doi: 10.1159/000453079</t>
  </si>
  <si>
    <t>doi: 10.1159/000454765</t>
  </si>
  <si>
    <t>doi: 10.1097/IAE.0000000000001400</t>
  </si>
  <si>
    <t>doi: 10.1097/IAE.0000000000001421</t>
  </si>
  <si>
    <t>doi: 10.1097/IOP.0000000000000841</t>
  </si>
  <si>
    <t>doi: 10.1097/IOP.0000000000000825</t>
  </si>
  <si>
    <t>doi: 10.1097/RLU.0000000000001490</t>
  </si>
  <si>
    <t>doi: 10.1097/WNO.0000000000000479</t>
  </si>
  <si>
    <t>doi: 10.3109/02713683.2016.1167920</t>
  </si>
  <si>
    <t>doi: 10.1089/gtmb.2016.0257</t>
  </si>
  <si>
    <t>doi: 10.1002/ana.24844</t>
  </si>
  <si>
    <t>doi: 10.1080/09286586.2016.1255765</t>
  </si>
  <si>
    <t>doi: 10.1111/aos.13315</t>
  </si>
  <si>
    <t>doi: 10.1111/cts.12412</t>
  </si>
  <si>
    <t>doi: 10.1111/aos.13321</t>
  </si>
  <si>
    <t>doi: 10.1111/jcmm.13019</t>
  </si>
  <si>
    <t>doi: 10.1007/s10753-016-0491-3</t>
  </si>
  <si>
    <t>doi: 10.1242/dev.147462</t>
  </si>
  <si>
    <t>doi: 10.1093/annonc/mdw660</t>
  </si>
  <si>
    <t>doi: 10.1016/j.jaapos.2016.08.020</t>
  </si>
  <si>
    <t>doi: 10.1016/j.ajo.2016.12.003</t>
  </si>
  <si>
    <t>doi: 10.1016/j.ajo.2016.12.006</t>
  </si>
  <si>
    <t>doi: 10.1016/j.ajo.2016.12.007</t>
  </si>
  <si>
    <t>doi: 10.1016/j.ajo.2016.12.001</t>
  </si>
  <si>
    <t>doi: 10.1016/j.ajo.2016.12.002</t>
  </si>
  <si>
    <t>doi: 10.1016/j.ophtha.2016.11.011</t>
  </si>
  <si>
    <t>doi: 10.1016/j.ophtha.2016.10.041</t>
  </si>
  <si>
    <t>doi: 10.1016/j.clae.2016.11.007</t>
  </si>
  <si>
    <t>doi: 10.1055/s-0036-1597131</t>
  </si>
  <si>
    <t>doi: 10.1159/000452837</t>
  </si>
  <si>
    <t>doi: 10.1002/acr.23165</t>
  </si>
  <si>
    <t>doi: 10.1038/ni.3643</t>
  </si>
  <si>
    <t>doi: 10.1089/jop.2016.0153</t>
  </si>
  <si>
    <t>doi: 10.1089/jop.2015.0150</t>
  </si>
  <si>
    <t>doi: 10.5507/bp.2016.061</t>
  </si>
  <si>
    <t>doi: 10.1111/ceo.12904</t>
  </si>
  <si>
    <t>doi: 10.1111/ceo.12905</t>
  </si>
  <si>
    <t>doi: 10.1007/s10792-016-0411-4</t>
  </si>
  <si>
    <t>doi: 10.1007/s10396-016-0762-5</t>
  </si>
  <si>
    <t>doi: 10.2340/00015555-2594</t>
  </si>
  <si>
    <t>doi: 10.1016/j.jprot.2016.10.017</t>
  </si>
  <si>
    <t>doi: 10.1016/j.exer.2016.12.006</t>
  </si>
  <si>
    <t>doi: 10.1016/j.optom.2016.11.002</t>
  </si>
  <si>
    <t>doi: 10.1016/j.etp.2016.12.002</t>
  </si>
  <si>
    <t>doi: 10.1016/j.jfo.2016.10.002</t>
  </si>
  <si>
    <t>doi: 10.1111/aos.13342</t>
  </si>
  <si>
    <t>doi: 10.1111/aos.13354</t>
  </si>
  <si>
    <t>doi: 10.1007/s12272-016-0872-z</t>
  </si>
  <si>
    <t>doi: 10.1016/j.autrev.2016.12.006</t>
  </si>
  <si>
    <t>doi: 10.1016/j.autrev.2016.12.002</t>
  </si>
  <si>
    <t>doi: 10.1016/j.rppnen.2016.10.004</t>
  </si>
  <si>
    <t>doi: 10.1016/j.jneuroim.2016.11.010</t>
  </si>
  <si>
    <t>doi: 10.1016/j.bios.2016.12.035</t>
  </si>
  <si>
    <t>doi: 10.1111/jog.13237</t>
  </si>
  <si>
    <t>doi: 10.1111/jog.13216</t>
  </si>
  <si>
    <t>doi: 10.1111/bph.13693</t>
  </si>
  <si>
    <t>doi: 10.1007/s40618-016-0587-5</t>
  </si>
  <si>
    <t>doi: 10.1016/j.aanat.2016.11.010</t>
  </si>
  <si>
    <t>doi: 10.1016/j.bjps.2016.10.019</t>
  </si>
  <si>
    <t>doi: 10.1016/j.neulet.2016.12.022</t>
  </si>
  <si>
    <t>doi: 10.1016/j.jsurg.2016.07.005</t>
  </si>
  <si>
    <t>doi: 10.1016/j.ajo.2016.11.019</t>
  </si>
  <si>
    <t>doi: 10.1016/j.ajo.2016.11.021</t>
  </si>
  <si>
    <t>doi: 10.1016/j.jstrokecerebrovasdis.2016.10.029</t>
  </si>
  <si>
    <t>doi: 10.1016/j.clae.2016.12.001</t>
  </si>
  <si>
    <t>doi: 10.1016/j.ophtha.2016.10.040</t>
  </si>
  <si>
    <t>doi: 10.1016/j.ophtha.2016.10.022</t>
  </si>
  <si>
    <t>doi: 10.1016/j.ophtha.2016.10.018</t>
  </si>
  <si>
    <t>doi: 10.1097/IAE.0000000000001415</t>
  </si>
  <si>
    <t>doi: 10.1097/IAE.0000000000001376</t>
  </si>
  <si>
    <t>doi: 10.1097/IAE.0000000000001410</t>
  </si>
  <si>
    <t>doi: 10.1097/IAE.0000000000001417</t>
  </si>
  <si>
    <t>doi: 10.1097/OPX.0000000000001031</t>
  </si>
  <si>
    <t>doi: 10.1097/ICO.0000000000001115</t>
  </si>
  <si>
    <t>doi: 10.1097/ICO.0000000000001107</t>
  </si>
  <si>
    <t>doi: 10.1097/IOP.0000000000000843</t>
  </si>
  <si>
    <t>doi: 10.1097/WNO.0000000000000472</t>
  </si>
  <si>
    <t>doi: 10.1097/WNO.0000000000000470</t>
  </si>
  <si>
    <t>doi: 10.1097/WCO.0000000000000412</t>
  </si>
  <si>
    <t>doi: 10.1016/j.ajo.2016.10.008</t>
  </si>
  <si>
    <t>doi: 10.1016/j.ajo.2016.10.004</t>
  </si>
  <si>
    <t>doi: 10.1016/j.ajo.2016.10.011</t>
  </si>
  <si>
    <t>doi: 10.1164/rccm.201609-1863IM</t>
  </si>
  <si>
    <t>doi: 10.1038/eye.2016.273</t>
  </si>
  <si>
    <t>doi: 10.1038/eye.2016.278</t>
  </si>
  <si>
    <t>doi: 10.1038/eye.2016.272</t>
  </si>
  <si>
    <t>doi: 10.1038/eye.2016.289</t>
  </si>
  <si>
    <t>doi: 10.1038/eye.2016.259</t>
  </si>
  <si>
    <t>doi: 10.1080/09286586.2016.1255764</t>
  </si>
  <si>
    <t>doi: 10.2174/1381612822666161216121105</t>
  </si>
  <si>
    <t>doi: 10.2174/1381612822666161216122230</t>
  </si>
  <si>
    <t>doi: 10.1111/pde.13051</t>
  </si>
  <si>
    <t>doi: 10.1111/pde.13044</t>
  </si>
  <si>
    <t>doi: 10.1113/JP273204</t>
  </si>
  <si>
    <t>doi: 10.1007/s10067-016-3506-4</t>
  </si>
  <si>
    <t>doi: 10.1016/j.jaapos.2016.09.018</t>
  </si>
  <si>
    <t>doi: 10.1016/j.exer.2016.12.004</t>
  </si>
  <si>
    <t>doi: 10.2174/1573396312666161213114223</t>
  </si>
  <si>
    <t>doi: 10.23736/S0392-0488.16.05160-9</t>
  </si>
  <si>
    <t>doi: 10.1159/000453065</t>
  </si>
  <si>
    <t>doi: 10.1016/j.clineuro.2016.12.004</t>
  </si>
  <si>
    <t>doi: 10.1097/CMR.0000000000000314</t>
  </si>
  <si>
    <t>doi: 10.1097/SCS.0000000000003359</t>
  </si>
  <si>
    <t>doi: 10.1097/IJG.0000000000000609</t>
  </si>
  <si>
    <t>doi: 10.1097/IJG.0000000000000605</t>
  </si>
  <si>
    <t>doi: 10.1097/IJG.0000000000000595</t>
  </si>
  <si>
    <t>doi: 10.1097/IJG.0000000000000607</t>
  </si>
  <si>
    <t>doi: 10.1097/IJG.0000000000000604</t>
  </si>
  <si>
    <t>doi: 10.1097/IJG.0000000000000602</t>
  </si>
  <si>
    <t>doi: 10.1097/IJG.0000000000000600</t>
  </si>
  <si>
    <t>doi: 10.3928/01913913-20161019-01</t>
  </si>
  <si>
    <t>doi: 10.3928/01913913-20161013-03</t>
  </si>
  <si>
    <t>doi: 10.3928/01913913-20161013-01</t>
  </si>
  <si>
    <t>doi: 10.3928/01913913-20161013-05</t>
  </si>
  <si>
    <t>doi: 10.3928/01913913-20161013-02</t>
  </si>
  <si>
    <t>doi: 10.3928/01913913-20161013-04</t>
  </si>
  <si>
    <t>doi: 10.1089/cap.2016.0162</t>
  </si>
  <si>
    <t>doi: 10.1111/jcmm.13030</t>
  </si>
  <si>
    <t>doi: 10.1111/bjd.15174</t>
  </si>
  <si>
    <t>doi: 10.1055/s-0042-117280</t>
  </si>
  <si>
    <t>doi: 10.1212/WNL.0000000000003491</t>
  </si>
  <si>
    <t>doi: 10.1096/fj.201600351R</t>
  </si>
  <si>
    <t>doi: 10.1542/peds.2016-1978</t>
  </si>
  <si>
    <t>doi: 10.1136/bjophthalmol-2016-309694</t>
  </si>
  <si>
    <t>doi: 10.1136/bjophthalmol-2016-309550</t>
  </si>
  <si>
    <t>doi: 10.1080/13543776.2017.1272571</t>
  </si>
  <si>
    <t>doi: 10.1080/17425247.2017.1272569</t>
  </si>
  <si>
    <t>doi: 10.4158/EP161607.OR</t>
  </si>
  <si>
    <t>doi: 10.1111/aos.13302</t>
  </si>
  <si>
    <t>doi: 10.1111/aos.13316</t>
  </si>
  <si>
    <t>doi: 10.1111/aos.13326</t>
  </si>
  <si>
    <t>doi: 10.1111/aos.13339</t>
  </si>
  <si>
    <t>doi: 10.1111/aos.13327</t>
  </si>
  <si>
    <t>doi: 10.1002/jcb.25837</t>
  </si>
  <si>
    <t>doi: 10.1111/aos.13305</t>
  </si>
  <si>
    <t>doi: 10.1074/jbc.M116.760868</t>
  </si>
  <si>
    <t>doi: 10.1136/bjophthalmol-2016-309710</t>
  </si>
  <si>
    <t>doi: 10.1136/bjophthalmol-2016-309313</t>
  </si>
  <si>
    <t>doi: 10.1136/bjophthalmol-2016-309615</t>
  </si>
  <si>
    <t>doi: 10.1136/annrheumdis-2016-210448</t>
  </si>
  <si>
    <t>doi: 10.1136/annrheumdis-2016-209730</t>
  </si>
  <si>
    <t>doi: 10.1016/j.cytogfr.2016.11.005</t>
  </si>
  <si>
    <t>doi: 10.1016/j.parkreldis.2016.11.012</t>
  </si>
  <si>
    <t>doi: 10.1080/09286586.2016.1254806</t>
  </si>
  <si>
    <t>doi: 10.1080/09286586.2016.1255342</t>
  </si>
  <si>
    <t>doi: 10.1080/09273948.2016.1255339</t>
  </si>
  <si>
    <t>doi: 10.1080/09286586.2016.1255762</t>
  </si>
  <si>
    <t>doi: 10.1080/09286586.2016.1254249</t>
  </si>
  <si>
    <t>doi: 10.1080/09286586.2016.1254805</t>
  </si>
  <si>
    <t>doi: 10.1080/09286586.2016.1254250</t>
  </si>
  <si>
    <t>doi: 10.1001/jama.2016.19006</t>
  </si>
  <si>
    <t>doi: 10.1016/j.virol.2016.12.008</t>
  </si>
  <si>
    <t>doi: 10.1016/j.ajpath.2016.10.009</t>
  </si>
  <si>
    <t>doi: 10.1146/annurev-pathol-012615-044145</t>
  </si>
  <si>
    <t>doi: 10.3892/mmr.2016.6007</t>
  </si>
  <si>
    <t>doi: 10.1111/ceo.12898</t>
  </si>
  <si>
    <t>doi: 10.1007/s10067-016-3499-z</t>
  </si>
  <si>
    <t>doi: 10.1007/s00417-016-3562-0</t>
  </si>
  <si>
    <t>doi: 10.4049/jimmunol.1502416</t>
  </si>
  <si>
    <t>doi: 10.1093/cid/ciw810</t>
  </si>
  <si>
    <t>doi: 10.1016/j.jacr.2016.10.009</t>
  </si>
  <si>
    <t>doi: 10.1016/j.anl.2016.10.011</t>
  </si>
  <si>
    <t>doi: 10.1016/j.clae.2016.12.004</t>
  </si>
  <si>
    <t>doi: 10.1016/j.exer.2016.12.005</t>
  </si>
  <si>
    <t>doi: 10.1016/j.annemergmed.2016.09.009</t>
  </si>
  <si>
    <t>doi: 10.1136/jnnp-2016-314005</t>
  </si>
  <si>
    <t>doi: 10.1002/cssc.201601408</t>
  </si>
  <si>
    <t>doi: 10.1111/sji.12520</t>
  </si>
  <si>
    <t>doi: 10.1007/s10384-016-0491-8</t>
  </si>
  <si>
    <t>doi: 10.1007/s10384-016-0490-9</t>
  </si>
  <si>
    <t>doi: 10.1007/s10792-016-0409-y</t>
  </si>
  <si>
    <t>doi: 10.1007/s10792-016-0400-7</t>
  </si>
  <si>
    <t>doi: 10.1007/s00417-016-3565-x</t>
  </si>
  <si>
    <t>doi: 10.1001/jamaneurol.2016.1581</t>
  </si>
  <si>
    <t>doi: 10.1097/FTD.0000000000000362</t>
  </si>
  <si>
    <t>doi: 10.1097/IAE.0000000000001408</t>
  </si>
  <si>
    <t>doi: 10.1097/WCO.0000000000000418</t>
  </si>
  <si>
    <t>doi: 10.1097/WCO.0000000000000416</t>
  </si>
  <si>
    <t>doi: 10.1097/IOP.0000000000000831</t>
  </si>
  <si>
    <t>doi: 10.1097/IOP.0000000000000818</t>
  </si>
  <si>
    <t>doi: 10.1097/IOP.0000000000000837</t>
  </si>
  <si>
    <t>doi: 10.1097/MJT.0000000000000534</t>
  </si>
  <si>
    <t>doi: 10.1097/ICO.0000000000001103</t>
  </si>
  <si>
    <t>doi: 10.1097/ICO.0000000000001111</t>
  </si>
  <si>
    <t>doi: 10.1097/ICO.0000000000001105</t>
  </si>
  <si>
    <t>doi: 10.1097/ICO.0000000000001092</t>
  </si>
  <si>
    <t>doi: 10.1097/ICO.0000000000001106</t>
  </si>
  <si>
    <t>doi: 10.1097/ICO.0000000000001094</t>
  </si>
  <si>
    <t>doi: 10.1159/000448117</t>
  </si>
  <si>
    <t>doi: 10.1136/bjophthalmol-2016-309643</t>
  </si>
  <si>
    <t>doi: 10.1136/bjophthalmol-2016-309103</t>
  </si>
  <si>
    <t>doi: 10.1136/bjophthalmol-2016-309504</t>
  </si>
  <si>
    <t>doi: 10.1136/bjophthalmol-2016-309392</t>
  </si>
  <si>
    <t>doi: 10.1136/bjophthalmol-2016-309219</t>
  </si>
  <si>
    <t>doi: 10.1136/bjophthalmol-2016-309409</t>
  </si>
  <si>
    <t>doi: 10.1136/bjophthalmol-2016-309532</t>
  </si>
  <si>
    <t>doi: 10.1093/rheumatology/kew397</t>
  </si>
  <si>
    <t>doi: 10.1093/rheumatology/kew376</t>
  </si>
  <si>
    <t>doi: 10.1016/j.mce.2016.12.003</t>
  </si>
  <si>
    <t>doi: 10.1016/j.ejmg.2016.12.002</t>
  </si>
  <si>
    <t>doi: 10.1016/j.jneuroim.2016.11.013</t>
  </si>
  <si>
    <t>doi: 10.1016/j.ajhg.2016.11.010</t>
  </si>
  <si>
    <t>doi: 10.1016/j.ajo.2016.11.013</t>
  </si>
  <si>
    <t>doi: 10.1016/j.ajo.2016.11.016</t>
  </si>
  <si>
    <t>doi: 10.1016/j.ajo.2016.11.014</t>
  </si>
  <si>
    <t>doi: 10.1016/j.exer.2016.12.002</t>
  </si>
  <si>
    <t>doi: 10.1016/S0140-6736(16)32518-1</t>
  </si>
  <si>
    <t>doi: 10.1016/j.taap.2016.12.004</t>
  </si>
  <si>
    <t>doi: 10.1016/j.imlet.2016.12.001</t>
  </si>
  <si>
    <t>doi: 10.1016/j.molimm.2016.11.016</t>
  </si>
  <si>
    <t>doi: 10.1089/jop.2016.0089</t>
  </si>
  <si>
    <t>doi: 10.1089/jop.2016.0096</t>
  </si>
  <si>
    <t>doi: 10.1055/s-0042-118185</t>
  </si>
  <si>
    <t>doi: 10.1038/eye.2016.277</t>
  </si>
  <si>
    <t>doi: 10.1038/eye.2016.270</t>
  </si>
  <si>
    <t>doi: 10.1038/eye.2016.267</t>
  </si>
  <si>
    <t>doi: 10.1038/eye.2016.286</t>
  </si>
  <si>
    <t>doi: 10.1038/eye.2016.264</t>
  </si>
  <si>
    <t>doi: 10.1038/eye.2016.282</t>
  </si>
  <si>
    <t>doi: 10.1038/eye.2016.274</t>
  </si>
  <si>
    <t>doi: 10.1038/eye.2016.287</t>
  </si>
  <si>
    <t>doi: 10.1111/aos.13313</t>
  </si>
  <si>
    <t>doi: 10.1111/aos.13329</t>
  </si>
  <si>
    <t>doi: 10.1111/aos.13289</t>
  </si>
  <si>
    <t>doi: 10.1002/jcb.25827</t>
  </si>
  <si>
    <t>doi: 10.1007/s10792-016-0403-4</t>
  </si>
  <si>
    <t>doi: 10.1007/s00270-016-1523-y</t>
  </si>
  <si>
    <t>doi: 10.1016/j.bjid.2016.11.005</t>
  </si>
  <si>
    <t>doi: 10.1016/j.ophtha.2016.10.029</t>
  </si>
  <si>
    <t>doi: 10.1016/j.freeradbiomed.2016.12.002</t>
  </si>
  <si>
    <t>doi: 10.1016/j.jaapos.2016.08.019</t>
  </si>
  <si>
    <t>doi: 10.1016/j.clae.2016.11.008</t>
  </si>
  <si>
    <t>doi: 10.1080/15563650.2016.1264588</t>
  </si>
  <si>
    <t>doi: 10.1111/ceo.12892</t>
  </si>
  <si>
    <t>doi: 10.1016/j.biopha.2016.11.126</t>
  </si>
  <si>
    <t>doi: 10.1001/jamaophthalmol.2016.4761</t>
  </si>
  <si>
    <t>doi: 10.1001/jamaophthalmol.2016.4772</t>
  </si>
  <si>
    <t>doi: 10.1097/IAE.0000000000001409</t>
  </si>
  <si>
    <t>doi: 10.1097/IAE.0000000000001416</t>
  </si>
  <si>
    <t>doi: 10.1097/IAE.0000000000001407</t>
  </si>
  <si>
    <t>doi: 10.1097/IAE.0000000000001412</t>
  </si>
  <si>
    <t>doi: 10.1097/ICB.0000000000000464</t>
  </si>
  <si>
    <t>doi: 10.1097/YCT.0000000000000375</t>
  </si>
  <si>
    <t>doi: 10.1097/IOP.0000000000000840</t>
  </si>
  <si>
    <t>doi: 10.1097/IOP.0000000000000845</t>
  </si>
  <si>
    <t>doi: 10.1097/IOP.0000000000000852</t>
  </si>
  <si>
    <t>doi: 10.1097/WNO.0000000000000467</t>
  </si>
  <si>
    <t>doi: 10.1097/DSS.0000000000000967</t>
  </si>
  <si>
    <t>doi: 10.1080/19420862.2016.1268305</t>
  </si>
  <si>
    <t>doi: 10.1089/jop.2016.0086</t>
  </si>
  <si>
    <t>doi: 10.1080/08820538.2016.1228418</t>
  </si>
  <si>
    <t>doi: 10.1210/en.2016-1609</t>
  </si>
  <si>
    <t>doi: 10.2174/1381612822666161208094841</t>
  </si>
  <si>
    <t>doi: 10.2174/1381612822666161208095348</t>
  </si>
  <si>
    <t>doi: 10.2174/1381612822666161208100325</t>
  </si>
  <si>
    <t>doi: 10.2174/1381612822666161208114847</t>
  </si>
  <si>
    <t>doi: 10.1111/ceo.12890</t>
  </si>
  <si>
    <t>doi: 10.1111/ceo.12888</t>
  </si>
  <si>
    <t>doi: 10.1111/ceo.12891</t>
  </si>
  <si>
    <t>doi: 10.1007/s10384-016-0492-7</t>
  </si>
  <si>
    <t>doi: 10.1007/s00432-016-2317-y</t>
  </si>
  <si>
    <t>doi: 10.1136/practneurol-2016-001428</t>
  </si>
  <si>
    <t>doi: 10.1242/jcs.197004</t>
  </si>
  <si>
    <t>doi: 10.1136/bjophthalmol-2016-308720</t>
  </si>
  <si>
    <t>doi: 10.1136/bjophthalmol-2016-309298</t>
  </si>
  <si>
    <t>doi: 10.1136/bjophthalmol-2016-309424</t>
  </si>
  <si>
    <t>doi: 10.1089/neu.2016.4670</t>
  </si>
  <si>
    <t>doi: 10.1080/14740338.2017.1269168</t>
  </si>
  <si>
    <t>doi: 10.1080/02688697.2016.1265093</t>
  </si>
  <si>
    <t>doi: 10.1159/000452422</t>
  </si>
  <si>
    <t>doi: 10.1159/000453062</t>
  </si>
  <si>
    <t>doi: 10.1097/AOG.0000000000001747</t>
  </si>
  <si>
    <t>doi: 10.1097/AOG.0000000000001758</t>
  </si>
  <si>
    <t>doi: 10.1097/MAO.0000000000001298</t>
  </si>
  <si>
    <t>doi: 10.18632/oncotarget.13745</t>
  </si>
  <si>
    <t>doi: 10.1002/humu.23152</t>
  </si>
  <si>
    <t>doi: 10.1007/s12015-016-9706-0</t>
  </si>
  <si>
    <t>doi: 10.1007/s10719-016-9744-5</t>
  </si>
  <si>
    <t>doi: 10.1007/s00384-016-2728-x</t>
  </si>
  <si>
    <t>doi: 10.1007/s00417-016-3561-1</t>
  </si>
  <si>
    <t>doi: 10.1084/jem.20160447</t>
  </si>
  <si>
    <t>doi: 10.1016/j.wneu.2016.11.124</t>
  </si>
  <si>
    <t>doi: 10.1016/j.clinbiochem.2016.11.032</t>
  </si>
  <si>
    <t>doi: 10.1016/j.exer.2016.12.001</t>
  </si>
  <si>
    <t>doi: 10.1016/j.clinph.2016.11.009</t>
  </si>
  <si>
    <t>doi: 10.1097/OPX.0000000000001033</t>
  </si>
  <si>
    <t>doi: 10.3892/mmr.2016.5993</t>
  </si>
  <si>
    <t>doi: 10.3892/mmr.2016.5980</t>
  </si>
  <si>
    <t>doi: 10.3892/mmr.2016.5984</t>
  </si>
  <si>
    <t>doi: 10.1097/WNO.0000000000000459</t>
  </si>
  <si>
    <t>doi: 10.1111/opo.12344</t>
  </si>
  <si>
    <t>doi: 10.1111/opo.12342</t>
  </si>
  <si>
    <t>doi: 10.1007/s00432-016-2318-x</t>
  </si>
  <si>
    <t>doi: 10.1007/s10792-016-0398-x</t>
  </si>
  <si>
    <t>doi: 10.1007/s10792-016-0407-0</t>
  </si>
  <si>
    <t>doi: 10.1136/postgradmedj-2016-134475</t>
  </si>
  <si>
    <t>doi: 10.1161/HYPERTENSIONAHA.116.08068</t>
  </si>
  <si>
    <t>doi: 10.1503/cmaj.161140</t>
  </si>
  <si>
    <t>doi: 10.1016/j.soard.2016.10.002</t>
  </si>
  <si>
    <t>doi: 10.1016/j.jstrokecerebrovasdis.2016.11.005</t>
  </si>
  <si>
    <t>doi: 10.1016/j.bbrc.2016.12.002</t>
  </si>
  <si>
    <t>doi: 10.1016/j.visres.2016.09.017</t>
  </si>
  <si>
    <t>doi: 10.1001/jamaophthalmol.2016.4752</t>
  </si>
  <si>
    <t>doi: 10.1001/jamaophthalmol.2016.4604</t>
  </si>
  <si>
    <t>doi: 10.1097/OPX.0000000000001016</t>
  </si>
  <si>
    <t>doi: 10.1097/ICO.0000000000001097</t>
  </si>
  <si>
    <t>doi: 10.1097/ICO.0000000000001098</t>
  </si>
  <si>
    <t>doi: 10.1097/ICO.0000000000001069</t>
  </si>
  <si>
    <t>doi: 10.1172/JCI86418</t>
  </si>
  <si>
    <t>doi: 10.2174/1381612822666161205105404</t>
  </si>
  <si>
    <t>doi: 10.1002/pbc.26320</t>
  </si>
  <si>
    <t>doi: 10.1111/dme.13296</t>
  </si>
  <si>
    <t>doi: 10.1016/j.ajo.2016.11.011</t>
  </si>
  <si>
    <t>doi: 10.1016/j.ajo.2016.11.012</t>
  </si>
  <si>
    <t>doi: 10.1016/j.preteyeres.2016.11.001</t>
  </si>
  <si>
    <t>doi: 10.1016/j.bjps.2016.10.020</t>
  </si>
  <si>
    <t>doi: 10.1016/j.jcjd.2016.07.007</t>
  </si>
  <si>
    <t>doi: 10.1016/j.pec.2016.11.018</t>
  </si>
  <si>
    <t>doi: 10.1016/j.jfo.2016.08.010</t>
  </si>
  <si>
    <t>doi: 10.1080/13554794.2016.1264058</t>
  </si>
  <si>
    <t>doi: 10.1007/s00428-016-2052-4</t>
  </si>
  <si>
    <t>doi: 10.1007/s00417-016-3563-z</t>
  </si>
  <si>
    <t>doi: 10.1016/j.exer.2016.11.020</t>
  </si>
  <si>
    <t>doi: 10.1016/j.ajo.2016.11.010</t>
  </si>
  <si>
    <t>doi: 10.1016/j.ophtha.2016.10.024</t>
  </si>
  <si>
    <t>doi: 10.1016/j.ophtha.2016.10.028</t>
  </si>
  <si>
    <t>doi: 10.1016/j.ophtha.2016.10.031</t>
  </si>
  <si>
    <t>doi: 10.1016/j.ophtha.2016.10.025</t>
  </si>
  <si>
    <t>doi: 10.1016/j.ophtha.2016.10.011</t>
  </si>
  <si>
    <t>doi: 10.1016/j.ophtha.2016.10.035</t>
  </si>
  <si>
    <t>doi: 10.1016/j.jaip.2016.10.010</t>
  </si>
  <si>
    <t>doi: 10.1016/j.amjoto.2016.11.006</t>
  </si>
  <si>
    <t>doi: 10.3346/jkms.2017.32.1.143</t>
  </si>
  <si>
    <t>doi: 10.3346/jkms.2017.32.1.33</t>
  </si>
  <si>
    <t>doi: 10.1111/aos.13306</t>
  </si>
  <si>
    <t>doi: 10.1007/s10792-016-0402-5</t>
  </si>
  <si>
    <t>doi: 10.1007/s12325-016-0448-9</t>
  </si>
  <si>
    <t>doi: 10.1007/s00417-016-3564-y</t>
  </si>
  <si>
    <t>doi: 10.1136/thoraxjnl-2016-209390</t>
  </si>
  <si>
    <t>doi: 10.1177/1403494816680795</t>
  </si>
  <si>
    <t>doi: 10.1136/jnnp-2016-314738</t>
  </si>
  <si>
    <t>doi: 10.1136/bjophthalmol-2016-309264</t>
  </si>
  <si>
    <t>doi: 10.1136/bjophthalmol-2016-309330</t>
  </si>
  <si>
    <t>doi: 10.1136/bjophthalmol-2016-309178</t>
  </si>
  <si>
    <t>doi: 10.1136/bjophthalmol-2016-309555</t>
  </si>
  <si>
    <t>doi: 10.1136/bjophthalmol-2016-309434</t>
  </si>
  <si>
    <t>doi: 10.1136/bjophthalmol-2016-309212</t>
  </si>
  <si>
    <t>doi: 10.1136/bjophthalmol-2016-309094</t>
  </si>
  <si>
    <t>doi: 10.1136/bjophthalmol-2016-309376</t>
  </si>
  <si>
    <t>doi: 10.1016/j.jcjd.2016.08.228</t>
  </si>
  <si>
    <t>doi: 10.1016/j.bjps.2016.10.015</t>
  </si>
  <si>
    <t>doi: 10.1016/j.oftal.2016.10.006</t>
  </si>
  <si>
    <t>doi: 10.1080/02713683.2016.1250278</t>
  </si>
  <si>
    <t>doi: 10.1080/02713683.2016.1245422</t>
  </si>
  <si>
    <t>doi: 10.1038/eye.2016.275</t>
  </si>
  <si>
    <t>doi: 10.1038/eye.2016.263</t>
  </si>
  <si>
    <t>doi: 10.1038/eye.2016.248</t>
  </si>
  <si>
    <t>doi: 10.1038/eye.2016.269</t>
  </si>
  <si>
    <t>doi: 10.1038/eye.2016.271</t>
  </si>
  <si>
    <t>doi: 10.1038/eye.2016.260</t>
  </si>
  <si>
    <t>doi: 10.3233/THC-161280</t>
  </si>
  <si>
    <t>doi: 10.1080/0284186X.2016.1260773</t>
  </si>
  <si>
    <t>doi: 10.1080/02713683.2016.1231322</t>
  </si>
  <si>
    <t>doi: 10.1080/02713683.2016.1245423</t>
  </si>
  <si>
    <t>doi: 10.1080/02713683.2016.1250276</t>
  </si>
  <si>
    <t>doi: 10.1080/02713683.2016.1231324</t>
  </si>
  <si>
    <t>doi: 10.1111/aos.13324</t>
  </si>
  <si>
    <t>doi: 10.1111/myc.12588</t>
  </si>
  <si>
    <t>doi: 10.1111/ced.12996</t>
  </si>
  <si>
    <t>doi: 10.1007/s12031-016-0869-6</t>
  </si>
  <si>
    <t>doi: 10.1016/j.nut.2016.08.012</t>
  </si>
  <si>
    <t>doi: 10.1016/j.jtemb.2016.09.005</t>
  </si>
  <si>
    <t>doi: 10.1097/OPX.0000000000001025</t>
  </si>
  <si>
    <t>doi: 10.1097/SCS.0000000000003242</t>
  </si>
  <si>
    <t>doi: 10.1097/SCS.0000000000003238</t>
  </si>
  <si>
    <t>doi: 10.1097/SCS.0000000000003239</t>
  </si>
  <si>
    <t>doi: 10.1097/IJG.0000000000000593</t>
  </si>
  <si>
    <t>doi: 10.1097/IJG.0000000000000592</t>
  </si>
  <si>
    <t>doi: 10.1097/IJG.0000000000000601</t>
  </si>
  <si>
    <t>doi: 10.1097/IJG.0000000000000588</t>
  </si>
  <si>
    <t>doi: 10.1097/WCO.0000000000000414</t>
  </si>
  <si>
    <t>doi: 10.1089/jop.2016.0073</t>
  </si>
  <si>
    <t>doi: 10.1089/jop.2016.0105</t>
  </si>
  <si>
    <t>doi: 10.1002/pbc.26336</t>
  </si>
  <si>
    <t>doi: 10.1007/s10792-016-0399-9</t>
  </si>
  <si>
    <t>doi: 10.2337/dc16-1529</t>
  </si>
  <si>
    <t>doi: 10.1055/s-0036-1594237</t>
  </si>
  <si>
    <t>doi: 10.1097/IAE.0000000000001420</t>
  </si>
  <si>
    <t>doi: 10.1097/IAE.0000000000001413</t>
  </si>
  <si>
    <t>doi: 10.1097/IAE.0000000000001392</t>
  </si>
  <si>
    <t>doi: 10.1097/ICB.0000000000000443</t>
  </si>
  <si>
    <t>doi: 10.1016/j.mayocp.2016.08.019</t>
  </si>
  <si>
    <t>doi: 10.1080/13816810.2016.1227451</t>
  </si>
  <si>
    <t>doi: 10.1007/s11739-016-1582-8</t>
  </si>
  <si>
    <t>doi: 10.1007/s10565-016-9371-8</t>
  </si>
  <si>
    <t>doi: 10.1007/s00417-016-3534-4</t>
  </si>
  <si>
    <t>doi: 10.1074/jbc.M116.760090</t>
  </si>
  <si>
    <t>doi: 10.1136/annrheumdis-2016-209952</t>
  </si>
  <si>
    <t>doi: 10.1136/bjophthalmol-2016-309210</t>
  </si>
  <si>
    <t>doi: 10.1136/bjophthalmol-2016-309030</t>
  </si>
  <si>
    <t>doi: 10.1136/bjophthalmol-2016-309377</t>
  </si>
  <si>
    <t>doi: 10.1136/bjophthalmol-2016-309490</t>
  </si>
  <si>
    <t>doi: 10.1136/bjophthalmol-2016-309200</t>
  </si>
  <si>
    <t>doi: 10.1016/j.exer.2016.11.018</t>
  </si>
  <si>
    <t>doi: 10.1016/j.biopha.2016.11.054</t>
  </si>
  <si>
    <t>doi: 10.1016/j.jaut.2016.11.003</t>
  </si>
  <si>
    <t>doi: 10.1080/09553002.2016.1266407</t>
  </si>
  <si>
    <t>doi: 10.1016/j.joms.2016.10.036</t>
  </si>
  <si>
    <t>doi: 10.1213/XAA.0000000000000451</t>
  </si>
  <si>
    <t>doi: 10.1097/ICU.0000000000000353</t>
  </si>
  <si>
    <t>doi: 10.1097/ICU.0000000000000354</t>
  </si>
  <si>
    <t>doi: 10.1097/ICU.0000000000000352</t>
  </si>
  <si>
    <t>doi: 10.1097/ICU.0000000000000351</t>
  </si>
  <si>
    <t>doi: 10.1097/ICU.0000000000000350</t>
  </si>
  <si>
    <t>doi: 10.1097/ICU.0000000000000344</t>
  </si>
  <si>
    <t>doi: 10.1080/02713683.2016.1242755</t>
  </si>
  <si>
    <t>doi: 10.1080/02713683.2016.1238944</t>
  </si>
  <si>
    <t>doi: 10.1080/02713683.2016.1242754</t>
  </si>
  <si>
    <t>doi: 10.1080/02713683.2016.1242752</t>
  </si>
  <si>
    <t>doi: 10.1080/02713683.2016.1238943</t>
  </si>
  <si>
    <t>doi: 10.2174/1381612822666161129151308</t>
  </si>
  <si>
    <t>doi: 10.1111/ceo.12881</t>
  </si>
  <si>
    <t>doi: 10.1007/s10792-016-0356-7</t>
  </si>
  <si>
    <t>doi: 10.1007/s10072-016-2785-5</t>
  </si>
  <si>
    <t>doi: 10.1007/s00417-016-3558-9</t>
  </si>
  <si>
    <t>doi: 10.1016/j.survophthal.2016.11.009</t>
  </si>
  <si>
    <t>doi: 10.1111/ceo.12883</t>
  </si>
  <si>
    <t>doi: 10.18632/oncotarget.13518</t>
  </si>
  <si>
    <t>doi: 10.1016/j.bandl.2016.11.005</t>
  </si>
  <si>
    <t>doi: 10.1097/IAE.0000000000001398</t>
  </si>
  <si>
    <t>doi: 10.1097/IAE.0000000000001406</t>
  </si>
  <si>
    <t>doi: 10.1097/IAE.0000000000001404</t>
  </si>
  <si>
    <t>doi: 10.1097/IAE.0000000000001414</t>
  </si>
  <si>
    <t>doi: 10.1097/IAE.0000000000001402</t>
  </si>
  <si>
    <t>doi: 10.1097/IOP.0000000000000833</t>
  </si>
  <si>
    <t>doi: 10.1097/IOP.0000000000000832</t>
  </si>
  <si>
    <t>doi: 10.1097/IOP.0000000000000826</t>
  </si>
  <si>
    <t>doi: 10.1097/BCR.0000000000000464</t>
  </si>
  <si>
    <t>doi: 10.1097/SCS.0000000000003159</t>
  </si>
  <si>
    <t>doi: 10.1097/ICO.0000000000001095</t>
  </si>
  <si>
    <t>doi: 10.1097/ICO.0000000000001089</t>
  </si>
  <si>
    <t>doi: 10.1001/jamaophthalmol.2016.4587</t>
  </si>
  <si>
    <t>doi: 10.1001/jamaophthalmol.2016.4597</t>
  </si>
  <si>
    <t>doi: 10.1001/jamaophthalmol.2016.4486</t>
  </si>
  <si>
    <t>doi: 10.1001/jamaophthalmol.2016.4456</t>
  </si>
  <si>
    <t>doi: 10.1080/13816810.2016.1227453</t>
  </si>
  <si>
    <t>doi: 10.1080/13816810.2016.1227454</t>
  </si>
  <si>
    <t>doi: 10.1016/j.neuroscience.2016.11.019</t>
  </si>
  <si>
    <t>doi: 10.1016/j.wneu.2016.11.072</t>
  </si>
  <si>
    <t>doi: 10.1016/j.actbio.2016.11.055</t>
  </si>
  <si>
    <t>doi: 10.1016/j.nbd.2016.11.008</t>
  </si>
  <si>
    <t>doi: 10.1016/j.survophthal.2016.11.008</t>
  </si>
  <si>
    <t>doi: 10.1016/j.survophthal.2016.11.007</t>
  </si>
  <si>
    <t>doi: 10.1016/j.optom.2016.08.002</t>
  </si>
  <si>
    <t>doi: 10.1016/j.exer.2016.11.016</t>
  </si>
  <si>
    <t>doi: 10.1016/j.ophtha.2016.10.036</t>
  </si>
  <si>
    <t>doi: 10.1016/j.rcl.2016.08.008</t>
  </si>
  <si>
    <t>doi: 10.1016/j.rdc.2016.09.007</t>
  </si>
  <si>
    <t>doi: 10.1016/j.rdc.2016.09.011</t>
  </si>
  <si>
    <t>doi: 10.1016/j.bbrc.2016.11.121</t>
  </si>
  <si>
    <t>doi: 10.1016/j.jad.2016.11.019</t>
  </si>
  <si>
    <t>doi: 10.1016/j.ijpharm.2016.11.053</t>
  </si>
  <si>
    <t>doi: 10.1016/j.ajo.2016.11.009</t>
  </si>
  <si>
    <t>doi: 10.1016/j.ajo.2016.11.007</t>
  </si>
  <si>
    <t>doi: 10.1016/j.ajo.2016.11.006</t>
  </si>
  <si>
    <t>doi: 10.1016/j.fsc.2016.08.007</t>
  </si>
  <si>
    <t>doi: 10.1111/bcpt.12717</t>
  </si>
  <si>
    <t>doi: 10.1111/ceo.12880</t>
  </si>
  <si>
    <t>doi: 10.1136/bjophthalmol-2015-307935</t>
  </si>
  <si>
    <t>doi: 10.1136/bjophthalmol-2016-309767</t>
  </si>
  <si>
    <t>doi: 10.1016/j.mce.2016.11.017</t>
  </si>
  <si>
    <t>doi: 10.1016/j.visres.2016.10.012</t>
  </si>
  <si>
    <t>doi: 10.1016/j.jvs.2016.08.109</t>
  </si>
  <si>
    <t>doi: 10.1016/j.ophtha.2016.10.008</t>
  </si>
  <si>
    <t>doi: 10.1016/j.ncl.2016.08.013</t>
  </si>
  <si>
    <t>doi: 10.1016/j.ncl.2016.08.004</t>
  </si>
  <si>
    <t>doi: 10.1016/j.ncl.2016.08.010</t>
  </si>
  <si>
    <t>doi: 10.1016/j.ncl.2016.08.007</t>
  </si>
  <si>
    <t>doi: 10.1016/j.ncl.2016.08.012</t>
  </si>
  <si>
    <t>doi: 10.1016/j.ncl.2016.08.005</t>
  </si>
  <si>
    <t>doi: 10.1016/j.ncl.2016.08.011</t>
  </si>
  <si>
    <t>doi: 10.1016/j.ncl.2016.08.009</t>
  </si>
  <si>
    <t>doi: 10.1016/j.ncl.2016.08.003</t>
  </si>
  <si>
    <t>doi: 10.1016/j.cger.2016.08.007</t>
  </si>
  <si>
    <t>doi: 10.1016/j.clinimag.2016.11.012</t>
  </si>
  <si>
    <t>doi: 10.1111/ejn.13486</t>
  </si>
  <si>
    <t>doi: 10.1038/eye.2016.234</t>
  </si>
  <si>
    <t>doi: 10.1038/eye.2016.227</t>
  </si>
  <si>
    <t>doi: 10.1038/eye.2016.258</t>
  </si>
  <si>
    <t>doi: 10.1038/eye.2016.246</t>
  </si>
  <si>
    <t>doi: 10.1007/s10384-016-0489-2</t>
  </si>
  <si>
    <t>doi: 10.1136/jnnp-2016-314991</t>
  </si>
  <si>
    <t>doi: 10.1016/j.clae.2016.11.004</t>
  </si>
  <si>
    <t>doi: 10.1111/cge.12888</t>
  </si>
  <si>
    <t>doi: 10.1111/opo.12332</t>
  </si>
  <si>
    <t>doi: 10.1159/000452174</t>
  </si>
  <si>
    <t>doi: 10.1097/IAE.0000000000001381</t>
  </si>
  <si>
    <t>doi: 10.1080/13816810.2016.1227450</t>
  </si>
  <si>
    <t>doi: 10.1080/13816810.2016.1227452</t>
  </si>
  <si>
    <t>doi: 10.1097/IOP.0000000000000834</t>
  </si>
  <si>
    <t>doi: 10.1097/IOP.0000000000000839</t>
  </si>
  <si>
    <t>doi: 10.1097/ICB.0000000000000378</t>
  </si>
  <si>
    <t>doi: 10.1097/OPX.0000000000001017</t>
  </si>
  <si>
    <t>doi: 10.1534/genetics.116.195966</t>
  </si>
  <si>
    <t>doi: 10.1111/aos.13335</t>
  </si>
  <si>
    <t>doi: 10.1007/s00417-016-3547-z</t>
  </si>
  <si>
    <t>doi: 10.1007/s12026-016-8880-0</t>
  </si>
  <si>
    <t>doi: 10.1245/s10434-016-5697-y</t>
  </si>
  <si>
    <t>doi: 10.1007/s00439-016-1747-6</t>
  </si>
  <si>
    <t>doi: 10.1007/s00417-016-3541-5</t>
  </si>
  <si>
    <t>doi: 10.1007/s00417-016-3553-1</t>
  </si>
  <si>
    <t>doi: 10.1007/s00417-016-3537-1</t>
  </si>
  <si>
    <t>doi: 10.1016/j.wneu.2016.11.048</t>
  </si>
  <si>
    <t>doi: 10.1016/j.bbrc.2016.11.110</t>
  </si>
  <si>
    <t>doi: 10.1016/j.visres.2016.11.001</t>
  </si>
  <si>
    <t>doi: 10.1016/j.visres.2016.11.004</t>
  </si>
  <si>
    <t>doi: 10.1016/j.exer.2016.11.015</t>
  </si>
  <si>
    <t>doi: 10.1016/j.nmd.2016.10.006</t>
  </si>
  <si>
    <t>doi: 10.2217/fon-2016-0410</t>
  </si>
  <si>
    <t>doi: 10.1097/IJG.0000000000000587</t>
  </si>
  <si>
    <t>doi: 10.1097/IJG.0000000000000590</t>
  </si>
  <si>
    <t>doi: 10.1097/IJG.0000000000000589</t>
  </si>
  <si>
    <t>doi: 10.1097/ICU.0000000000000349</t>
  </si>
  <si>
    <t>doi: 10.1111/bcpt.12710</t>
  </si>
  <si>
    <t>doi: 10.1080/01676830.2016.1243132</t>
  </si>
  <si>
    <t>doi: 10.1111/aos.13325</t>
  </si>
  <si>
    <t>doi: 10.1111/aos.13333</t>
  </si>
  <si>
    <t>doi: 10.1111/aos.13241</t>
  </si>
  <si>
    <t>doi: 10.1111/aos.13317</t>
  </si>
  <si>
    <t>doi: 10.1111/all.13092</t>
  </si>
  <si>
    <t>doi: 10.1111/aos.13292</t>
  </si>
  <si>
    <t>doi: 10.1002/mds.26877</t>
  </si>
  <si>
    <t>doi: 10.1111/opo.12335</t>
  </si>
  <si>
    <t>doi: 10.1007/s00417-016-3554-0</t>
  </si>
  <si>
    <t>doi: 10.1136/bjophthalmol-2016-309155</t>
  </si>
  <si>
    <t>doi: 10.1016/j.drudis.2016.11.012</t>
  </si>
  <si>
    <t>doi: 10.1016/j.jpag.2016.11.003</t>
  </si>
  <si>
    <t>doi: 10.1016/j.ophtha.2016.10.006</t>
  </si>
  <si>
    <t>doi: 10.1016/j.ophtha.2016.09.032</t>
  </si>
  <si>
    <t>doi: 10.1111/1462-2920.13625</t>
  </si>
  <si>
    <t>doi: 10.1097/OPX.0000000000001023</t>
  </si>
  <si>
    <t>doi: 10.1097/OPX.0000000000001022</t>
  </si>
  <si>
    <t>doi: 10.1097/OPX.0000000000001024</t>
  </si>
  <si>
    <t>doi: 10.1097/DSS.0000000000000899</t>
  </si>
  <si>
    <t>doi: 10.1080/02713683.2016.1236966</t>
  </si>
  <si>
    <t>doi: 10.1002/alr.21882</t>
  </si>
  <si>
    <t>doi: 10.1016/j.wneu.2016.11.031</t>
  </si>
  <si>
    <t>doi: 10.1016/j.jaapos.2016.08.018</t>
  </si>
  <si>
    <t>doi: 10.1016/j.bjoms.2016.10.021</t>
  </si>
  <si>
    <t>doi: 10.1007/s00417-016-3531-7</t>
  </si>
  <si>
    <t>doi: 10.1177/1060028016680643</t>
  </si>
  <si>
    <t>doi: 10.1016/j.jaapos.2016.08.015</t>
  </si>
  <si>
    <t>doi: 10.1016/j.jaapos.2016.08.017</t>
  </si>
  <si>
    <t>doi: 10.1016/j.jaapos.2016.08.016</t>
  </si>
  <si>
    <t>doi: 10.1016/j.ejmg.2016.11.003</t>
  </si>
  <si>
    <t>doi: 10.1016/j.ajo.2016.11.004</t>
  </si>
  <si>
    <t>doi: 10.1016/j.jstrokecerebrovasdis.2016.10.024</t>
  </si>
  <si>
    <t>doi: 10.1016/j.bios.2016.11.014</t>
  </si>
  <si>
    <t>doi: 10.1111/aos.13319</t>
  </si>
  <si>
    <t>doi: 10.1111/aos.13332</t>
  </si>
  <si>
    <t>doi: 10.1111/aos.13334</t>
  </si>
  <si>
    <t>doi: 10.1111/cxo.12498</t>
  </si>
  <si>
    <t>doi: 10.1002/cpt.581</t>
  </si>
  <si>
    <t>doi: 10.1007/s12253-016-0151-9</t>
  </si>
  <si>
    <t>doi: 10.1007/s10067-016-3472-x</t>
  </si>
  <si>
    <t>doi: 10.1016/j.ajo.2016.11.002</t>
  </si>
  <si>
    <t>doi: 10.1016/j.neulet.2016.11.030</t>
  </si>
  <si>
    <t>doi: 10.1016/j.survophthal.2016.11.002</t>
  </si>
  <si>
    <t>doi: 10.1016/j.ophtha.2016.10.002</t>
  </si>
  <si>
    <t>doi: 10.1016/j.ophtha.2016.10.001</t>
  </si>
  <si>
    <t>doi: 10.1016/j.ophtha.2016.09.038</t>
  </si>
  <si>
    <t>doi: 10.1016/j.surg.2016.06.066</t>
  </si>
  <si>
    <t>doi: 10.1016/j.jmbbm.2016.11.001</t>
  </si>
  <si>
    <t>doi: 10.1002/acr.23155</t>
  </si>
  <si>
    <t>doi: 10.1002/ajmg.a.38034</t>
  </si>
  <si>
    <t>doi: 10.1111/jon.12405</t>
  </si>
  <si>
    <t>doi: 10.1002/mds.26842</t>
  </si>
  <si>
    <t>doi: 10.1002/jbmr.3034</t>
  </si>
  <si>
    <t>doi: 10.1111/evj.12648</t>
  </si>
  <si>
    <t>doi: 10.1111/opo.12328</t>
  </si>
  <si>
    <t>doi: 10.1111/jcpt.12468</t>
  </si>
  <si>
    <t>doi: 10.1002/lary.26386</t>
  </si>
  <si>
    <t>doi: 10.1111/jsap.12600</t>
  </si>
  <si>
    <t>doi: 10.1111/jnc.13894</t>
  </si>
  <si>
    <t>doi: 10.1002/cpt.563</t>
  </si>
  <si>
    <t>doi: 10.1111/bjd.15173</t>
  </si>
  <si>
    <t>doi: 10.1111/jgs.14515</t>
  </si>
  <si>
    <t>doi: 10.1097/IOP.0000000000000815</t>
  </si>
  <si>
    <t>doi: 10.1097/IOP.0000000000000822</t>
  </si>
  <si>
    <t>doi: 10.1097/IOP.0000000000000824</t>
  </si>
  <si>
    <t>doi: 10.1097/ICO.0000000000001087</t>
  </si>
  <si>
    <t>doi: 10.1097/ICO.0000000000001091</t>
  </si>
  <si>
    <t>doi: 10.1111/aos.13295</t>
  </si>
  <si>
    <t>doi: 10.1111/aos.13284</t>
  </si>
  <si>
    <t>doi: 10.1111/aos.13285</t>
  </si>
  <si>
    <t>doi: 10.1111/aos.13301</t>
  </si>
  <si>
    <t>doi: 10.1111/aos.13330</t>
  </si>
  <si>
    <t>doi: 10.1002/jmri.25528</t>
  </si>
  <si>
    <t>doi: 10.1111/jocn.13635</t>
  </si>
  <si>
    <t>doi: 10.1111/jdv.14049</t>
  </si>
  <si>
    <t>doi: 10.1111/cxo.12496</t>
  </si>
  <si>
    <t>doi: 10.1002/path.4843</t>
  </si>
  <si>
    <t>doi: 10.1111/jnc.13902</t>
  </si>
  <si>
    <t>doi: 10.1002/jcp.25689</t>
  </si>
  <si>
    <t>doi: 10.1111/imm.12691</t>
  </si>
  <si>
    <t>doi: 10.1038/eye.2016.256</t>
  </si>
  <si>
    <t>doi: 10.1038/eye.2016.253</t>
  </si>
  <si>
    <t>doi: 10.1038/eye.2016.255</t>
  </si>
  <si>
    <t>doi: 10.1038/eye.2016.252</t>
  </si>
  <si>
    <t>doi: 10.1038/eye.2016.239</t>
  </si>
  <si>
    <t>doi: 10.1007/s00420-016-1186-7</t>
  </si>
  <si>
    <t>doi: 10.1016/j.mito.2016.11.007</t>
  </si>
  <si>
    <t>doi: 10.1016/j.bbrc.2016.11.065</t>
  </si>
  <si>
    <t>doi: 10.1016/j.bbrc.2016.11.072</t>
  </si>
  <si>
    <t>doi: 10.1016/j.survophthal.2016.11.003</t>
  </si>
  <si>
    <t>doi: 10.1016/j.ophtha.2016.10.009</t>
  </si>
  <si>
    <t>doi: 10.1016/j.ophtha.2016.10.003</t>
  </si>
  <si>
    <t>doi: 10.1016/j.jemermed.2016.10.006</t>
  </si>
  <si>
    <t>doi: 10.1210/jc.2016-2322</t>
  </si>
  <si>
    <t>doi: 10.5301/ejo.5000900</t>
  </si>
  <si>
    <t>doi: 10.1080/02713683.2016.1236965</t>
  </si>
  <si>
    <t>doi: 10.1080/02713683.2016.1236964</t>
  </si>
  <si>
    <t>doi: 10.1080/02713683.2016.1238942</t>
  </si>
  <si>
    <t>doi: 10.1080/02713683.2016.1238941</t>
  </si>
  <si>
    <t>doi: 10.1007/s00417-016-3530-8</t>
  </si>
  <si>
    <t>doi: 10.1007/s00417-016-3552-2</t>
  </si>
  <si>
    <t>doi: 10.1007/s00417-016-3545-1</t>
  </si>
  <si>
    <t>doi: 10.1007/s10067-016-3480-x</t>
  </si>
  <si>
    <t>doi: 10.1007/s00296-016-3601-5</t>
  </si>
  <si>
    <t>doi: 10.1507/endocrj.EJ16-0083</t>
  </si>
  <si>
    <t>doi: 10.1136/bjophthalmol-2016-309678</t>
  </si>
  <si>
    <t>doi: 10.1136/bjophthalmol-2016-309514</t>
  </si>
  <si>
    <t>doi: 10.1136/archdischild-2016-311775</t>
  </si>
  <si>
    <t>doi: 10.1016/j.ygeno.2016.11.003</t>
  </si>
  <si>
    <t>doi: 10.1097/IAE.0000000000001394</t>
  </si>
  <si>
    <t>doi: 10.1080/14764172.2016.1256488</t>
  </si>
  <si>
    <t>doi: 10.1080/03009734.2016.1239663</t>
  </si>
  <si>
    <t>doi: 10.1007/s40618-016-0571-0</t>
  </si>
  <si>
    <t>doi: 10.1007/s12185-016-2127-7</t>
  </si>
  <si>
    <t>doi: 10.1007/s10384-016-0487-4</t>
  </si>
  <si>
    <t>doi: 10.1007/s11302-016-9547-y</t>
  </si>
  <si>
    <t>doi: 10.1007/s10792-016-0396-z</t>
  </si>
  <si>
    <t>doi: 10.1007/s00417-016-3550-4</t>
  </si>
  <si>
    <t>doi: 10.1128/JVI.01793-16</t>
  </si>
  <si>
    <t>doi: 10.1016/j.mito.2016.11.006</t>
  </si>
  <si>
    <t>doi: 10.1016/j.survophthal.2016.11.004</t>
  </si>
  <si>
    <t>doi: 10.1016/j.ajpath.2016.08.022</t>
  </si>
  <si>
    <t>doi: 10.1097/AAP.0000000000000504</t>
  </si>
  <si>
    <t>doi: 10.1097/OPX.0000000000001010</t>
  </si>
  <si>
    <t>doi: 10.1097/IJG.0000000000000574</t>
  </si>
  <si>
    <t>doi: 10.1097/WNR.0000000000000703</t>
  </si>
  <si>
    <t>doi: 10.1016/j.exer.2016.11.012</t>
  </si>
  <si>
    <t>doi: 10.1016/j.exer.2016.11.011</t>
  </si>
  <si>
    <t>doi: 10.1007/s00417-016-3546-0</t>
  </si>
  <si>
    <t>doi: 10.1007/s10792-016-0395-0</t>
  </si>
  <si>
    <t>doi: 10.1007/s00415-016-8333-7</t>
  </si>
  <si>
    <t>doi: 10.1007/s00439-016-1745-8</t>
  </si>
  <si>
    <t>doi: 10.1007/s00192-016-3199-x</t>
  </si>
  <si>
    <t>doi: 10.1001/jamaneurol.2016.2210</t>
  </si>
  <si>
    <t>doi: 10.1038/pr.2016.241</t>
  </si>
  <si>
    <t>doi: 10.1038/labinvest.2016.117</t>
  </si>
  <si>
    <t>doi: 10.1097/IAE.0000000000001397</t>
  </si>
  <si>
    <t>doi: 10.1097/IAE.0000000000001386</t>
  </si>
  <si>
    <t>doi: 10.1097/IOP.0000000000000828</t>
  </si>
  <si>
    <t>doi: 10.1097/IOP.0000000000000827</t>
  </si>
  <si>
    <t>doi: 10.1097/IJG.0000000000000586</t>
  </si>
  <si>
    <t>doi: 10.1097/IJG.0000000000000585</t>
  </si>
  <si>
    <t>doi: 10.1097/IJG.0000000000000584</t>
  </si>
  <si>
    <t>doi: 10.1097/ICO.0000000000001078</t>
  </si>
  <si>
    <t>doi: 10.1016/j.gene.2016.11.019</t>
  </si>
  <si>
    <t>doi: 10.1016/j.jcyt.2016.10.007</t>
  </si>
  <si>
    <t>doi: 10.1016/j.exer.2016.11.010</t>
  </si>
  <si>
    <t>doi: 10.1016/j.jdiacomp.2016.10.017</t>
  </si>
  <si>
    <t>doi: 10.1016/j.semarthrit.2016.10.001</t>
  </si>
  <si>
    <t>doi: 10.1080/15569527.2016.1189929</t>
  </si>
  <si>
    <t>doi: 10.1007/s00455-016-9756-0</t>
  </si>
  <si>
    <t>doi: 10.1007/s00417-016-3538-0</t>
  </si>
  <si>
    <t>doi: 10.1016/j.jmbbm.2016.11.004</t>
  </si>
  <si>
    <t>doi: 10.1016/j.phrs.2016.10.031</t>
  </si>
  <si>
    <t>doi: 10.1016/j.exer.2016.11.008</t>
  </si>
  <si>
    <t>doi: 10.1016/j.ijrobp.2016.09.019</t>
  </si>
  <si>
    <t>doi: 10.1016/j.jstrokecerebrovasdis.2016.10.014</t>
  </si>
  <si>
    <t>doi: 10.1016/j.jvs.2016.07.116</t>
  </si>
  <si>
    <t>doi: 10.1007/s10792-016-0388-z</t>
  </si>
  <si>
    <t>doi: 10.1007/s00417-016-3542-4</t>
  </si>
  <si>
    <t>doi: 10.1007/s00417-016-3532-6</t>
  </si>
  <si>
    <t>doi: 10.1007/s00221-016-4823-1</t>
  </si>
  <si>
    <t>doi: 10.1136/bjophthalmol-2016-309653</t>
  </si>
  <si>
    <t>doi: 10.1136/bjophthalmol-2016-308659</t>
  </si>
  <si>
    <t>doi: 10.1016/j.survophthal.2016.10.009</t>
  </si>
  <si>
    <t>doi: 10.1016/j.exer.2016.11.007</t>
  </si>
  <si>
    <t>doi: 10.1016/j.ajo.2016.11.001</t>
  </si>
  <si>
    <t>doi: 10.1016/j.ophtha.2016.09.021</t>
  </si>
  <si>
    <t>doi: 10.1016/j.visres.2016.07.011</t>
  </si>
  <si>
    <t>doi: 10.1016/j.jaad.2016.08.049</t>
  </si>
  <si>
    <t>doi: 10.1016/j.envres.2016.10.030</t>
  </si>
  <si>
    <t>doi: 10.1038/eye.2016.261</t>
  </si>
  <si>
    <t>doi: 10.1038/eye.2016.235</t>
  </si>
  <si>
    <t>doi: 10.1038/eye.2016.230</t>
  </si>
  <si>
    <t>doi: 10.1038/eye.2016.225</t>
  </si>
  <si>
    <t>doi: 10.1038/eye.2016.241</t>
  </si>
  <si>
    <t>doi: 10.1038/eye.2016.251</t>
  </si>
  <si>
    <t>doi: 10.1038/eye.2016.254</t>
  </si>
  <si>
    <t>doi: 10.1038/eye.2016.224</t>
  </si>
  <si>
    <t>doi: 10.5301/ejo.5000896</t>
  </si>
  <si>
    <t>doi: 10.5301/ejo.5000904</t>
  </si>
  <si>
    <t>doi: 10.1016/j.ajo.2016.10.023</t>
  </si>
  <si>
    <t>doi: 10.1016/j.ajo.2016.10.021</t>
  </si>
  <si>
    <t>doi: 10.1016/j.oftal.2016.09.006</t>
  </si>
  <si>
    <t>doi: 10.1159/000449001</t>
  </si>
  <si>
    <t>doi: 10.1007/s10792-016-0394-1</t>
  </si>
  <si>
    <t>doi: 10.1007/s10545-016-9996-z</t>
  </si>
  <si>
    <t>doi: 10.1007/s00417-016-3548-y</t>
  </si>
  <si>
    <t>doi: 10.1007/s00417-016-3523-7</t>
  </si>
  <si>
    <t>doi: 10.1097/SCS.0000000000003164</t>
  </si>
  <si>
    <t>doi: 10.1097/ICB.0000000000000463</t>
  </si>
  <si>
    <t>doi: 10.1097/ICB.0000000000000408</t>
  </si>
  <si>
    <t>doi: 10.1007/s10792-016-0389-y</t>
  </si>
  <si>
    <t>doi: 10.1038/jhg.2016.135</t>
  </si>
  <si>
    <t>doi: 10.1097/IAE.0000000000001401</t>
  </si>
  <si>
    <t>doi: 10.1097/IAE.0000000000001390</t>
  </si>
  <si>
    <t>doi: 10.1097/IAE.0000000000001389</t>
  </si>
  <si>
    <t>doi: 10.1097/IAE.0000000000001391</t>
  </si>
  <si>
    <t>doi: 10.1097/IAE.0000000000001393</t>
  </si>
  <si>
    <t>doi: 10.1097/IAE.0000000000001388</t>
  </si>
  <si>
    <t>doi: 10.1097/IAE.0000000000001379</t>
  </si>
  <si>
    <t>doi: 10.1097/IAE.0000000000001403</t>
  </si>
  <si>
    <t>doi: 10.1097/ICB.0000000000000469</t>
  </si>
  <si>
    <t>doi: 10.1097/ICU.0000000000000347</t>
  </si>
  <si>
    <t>doi: 10.1097/ICU.0000000000000346</t>
  </si>
  <si>
    <t>doi: 10.1097/ICU.0000000000000343</t>
  </si>
  <si>
    <t>doi: 10.1089/jop.2016.0036</t>
  </si>
  <si>
    <t>doi: 10.1007/s10792-016-0384-3</t>
  </si>
  <si>
    <t>doi: 10.1007/s10689-016-9943-z</t>
  </si>
  <si>
    <t>doi: 10.1007/s11046-016-0089-1</t>
  </si>
  <si>
    <t>doi: 10.1016/j.ajo.2016.10.022</t>
  </si>
  <si>
    <t>doi: 10.1016/j.humpath.2016.10.018</t>
  </si>
  <si>
    <t>doi: 10.1016/j.ophtha.2016.09.019</t>
  </si>
  <si>
    <t>doi: 10.1016/j.ejpn.2016.10.004</t>
  </si>
  <si>
    <t>doi: 10.1097/ICB.0000000000000467</t>
  </si>
  <si>
    <t>doi: 10.1080/01676830.2016.1243135</t>
  </si>
  <si>
    <t>doi: 10.1080/01676830.2016.1243133</t>
  </si>
  <si>
    <t>doi: 10.1080/01676830.2016.1243134</t>
  </si>
  <si>
    <t>doi: 10.1089/thy.2016.0397</t>
  </si>
  <si>
    <t>doi: 10.1016/j.ajem.2016.10.030</t>
  </si>
  <si>
    <t>doi: 10.1016/j.neurobiolaging.2016.09.009</t>
  </si>
  <si>
    <t>doi: 10.2174/1567202614666161104115440</t>
  </si>
  <si>
    <t>doi: 10.1007/s40618-016-0575-9</t>
  </si>
  <si>
    <t>doi: 10.2337/dc16-1400</t>
  </si>
  <si>
    <t>doi: 10.1097/IAE.0000000000001374</t>
  </si>
  <si>
    <t>doi: 10.1097/ICB.0000000000000462</t>
  </si>
  <si>
    <t>doi: 10.1097/ICB.0000000000000445</t>
  </si>
  <si>
    <t>doi: 10.1097/ICU.0000000000000345</t>
  </si>
  <si>
    <t>doi: 10.1097/IJG.0000000000000465</t>
  </si>
  <si>
    <t>doi: 10.1097/IJG.0000000000000576</t>
  </si>
  <si>
    <t>doi: 10.1007/s12020-016-1157-5</t>
  </si>
  <si>
    <t>doi: 10.1016/j.exer.2016.11.004</t>
  </si>
  <si>
    <t>doi: 10.1016/j.exer.2016.11.006</t>
  </si>
  <si>
    <t>doi: 10.1016/j.drudis.2016.10.015</t>
  </si>
  <si>
    <t>doi: 10.1016/j.ajo.2016.10.017</t>
  </si>
  <si>
    <t>doi: 10.1016/j.ajo.2016.10.020</t>
  </si>
  <si>
    <t>doi: 10.1016/j.ajo.2016.10.019</t>
  </si>
  <si>
    <t>doi: 10.1016/j.ajo.2016.10.018</t>
  </si>
  <si>
    <t>doi: 10.1016/j.clae.2016.10.002</t>
  </si>
  <si>
    <t>doi: 10.1016/j.ejpn.2016.10.005</t>
  </si>
  <si>
    <t>doi: 10.1016/j.nmd.2016.09.014</t>
  </si>
  <si>
    <t>doi: 10.1016/j.ophtha.2016.09.017</t>
  </si>
  <si>
    <t>doi: 10.1016/j.ophtha.2016.09.023</t>
  </si>
  <si>
    <t>doi: 10.1016/j.ophtha.2016.09.009</t>
  </si>
  <si>
    <t>doi: 10.1016/j.ophtha.2016.09.020</t>
  </si>
  <si>
    <t>doi: 10.1016/j.ophtha.2016.09.010</t>
  </si>
  <si>
    <t>doi: 10.1016/j.ophtha.2016.09.022</t>
  </si>
  <si>
    <t>doi: 10.1007/s00417-016-3536-2</t>
  </si>
  <si>
    <t>doi: 10.1007/s00417-016-3539-z</t>
  </si>
  <si>
    <t>doi: 10.1007/s10072-016-2751-2</t>
  </si>
  <si>
    <t>doi: 10.1007/s11547-016-0696-4</t>
  </si>
  <si>
    <t>doi: 10.1007/s00702-016-1641-3</t>
  </si>
  <si>
    <t>doi: 10.1159/000453038</t>
  </si>
  <si>
    <t>doi: 10.1093/gerona/glw224</t>
  </si>
  <si>
    <t>doi: 10.1016/j.bbagen.2016.11.001</t>
  </si>
  <si>
    <t>doi: 10.1016/j.exer.2016.11.002</t>
  </si>
  <si>
    <t>doi: 10.1016/j.oftal.2016.09.005</t>
  </si>
  <si>
    <t>doi: 10.1007/s00296-016-3593-1</t>
  </si>
  <si>
    <t>doi: 10.1007/s00417-016-3514-8</t>
  </si>
  <si>
    <t>doi: 10.1136/bjophthalmol-2016-309531</t>
  </si>
  <si>
    <t>doi: 10.1016/j.parint.2016.10.022</t>
  </si>
  <si>
    <t>doi: 10.1016/j.neurobiolaging.2016.10.002</t>
  </si>
  <si>
    <t>doi: 10.1038/pr.2016.230</t>
  </si>
  <si>
    <t>doi: 10.1038/eye.2016.226</t>
  </si>
  <si>
    <t>doi: 10.1038/eye.2016.245</t>
  </si>
  <si>
    <t>doi: 10.1038/eye.2016.231</t>
  </si>
  <si>
    <t>doi: 10.1038/eye.2016.232</t>
  </si>
  <si>
    <t>doi: 10.1038/eye.2016.238</t>
  </si>
  <si>
    <t>doi: 10.1038/eye.2016.233</t>
  </si>
  <si>
    <t>doi: 10.1038/eye.2016.219</t>
  </si>
  <si>
    <t>doi: 10.1038/eye.2016.240</t>
  </si>
  <si>
    <t>doi: 10.1038/eye.2016.242</t>
  </si>
  <si>
    <t>doi: 10.1038/eye.2016.222</t>
  </si>
  <si>
    <t>doi: 10.1111/cxo.12491</t>
  </si>
  <si>
    <t>doi: 10.1111/cxo.12497</t>
  </si>
  <si>
    <t>doi: 10.1111/cxo.12492</t>
  </si>
  <si>
    <t>doi: 10.1002/mds.26844</t>
  </si>
  <si>
    <t>doi: 10.1097/IOP.0000000000000816</t>
  </si>
  <si>
    <t>doi: 10.1097/IOP.0000000000000817</t>
  </si>
  <si>
    <t>doi: 10.1097/IOP.0000000000000814</t>
  </si>
  <si>
    <t>doi: 10.1097/IOP.0000000000000809</t>
  </si>
  <si>
    <t>doi: 10.1097/IJG.0000000000000575</t>
  </si>
  <si>
    <t>doi: 10.1097/IJG.0000000000000579</t>
  </si>
  <si>
    <t>doi: 10.1097/IJG.0000000000000577</t>
  </si>
  <si>
    <t>doi: 10.1097/IJG.0000000000000572</t>
  </si>
  <si>
    <t>doi: 10.1097/IJG.0000000000000568</t>
  </si>
  <si>
    <t>doi: 10.1097/ICO.0000000000001072</t>
  </si>
  <si>
    <t>doi: 10.1097/ICO.0000000000001068</t>
  </si>
  <si>
    <t>doi: 10.1097/OPX.0000000000001018</t>
  </si>
  <si>
    <t>doi: 10.1097/OPX.0000000000001013</t>
  </si>
  <si>
    <t>doi: 10.1097/OPX.0000000000001012</t>
  </si>
  <si>
    <t>doi: 10.1136/bjophthalmol-2016-308948</t>
  </si>
  <si>
    <t>doi: 10.1136/bjophthalmol-2016-309498</t>
  </si>
  <si>
    <t>doi: 10.1093/jrr/rrw104</t>
  </si>
  <si>
    <t>doi: 10.1016/j.humimm.2016.10.019</t>
  </si>
  <si>
    <t>doi: 10.1016/j.jaapos.2016.08.009</t>
  </si>
  <si>
    <t>doi: 10.1016/j.bbrc.2016.10.140</t>
  </si>
  <si>
    <t>doi: 10.1016/j.ajo.2016.10.012</t>
  </si>
  <si>
    <t>doi: 10.1210/jc.2016-2625</t>
  </si>
  <si>
    <t>doi: 10.1080/09513590.2016.1240773</t>
  </si>
  <si>
    <t>doi: 10.1016/j.parint.2016.10.017</t>
  </si>
  <si>
    <t>doi: 10.1111/aos.13310</t>
  </si>
  <si>
    <t>doi: 10.1002/pbc.26279</t>
  </si>
  <si>
    <t>doi: 10.1002/pbc.26296</t>
  </si>
  <si>
    <t>doi: 10.1111/aos.13154</t>
  </si>
  <si>
    <t>doi: 10.1136/bjophthalmol-2016-309237</t>
  </si>
  <si>
    <t>doi: 10.1007/s00401-016-1627-0</t>
  </si>
  <si>
    <t>doi: 10.1080/07853890.2016.1231932</t>
  </si>
  <si>
    <t>doi: 10.1111/cxo.12487</t>
  </si>
  <si>
    <t>doi: 10.1097/IAE.0000000000001364</t>
  </si>
  <si>
    <t>doi: 10.1097/ANC.0000000000000357</t>
  </si>
  <si>
    <t>doi: 10.1080/08820538.2016.1228412</t>
  </si>
  <si>
    <t>doi: 10.1080/08820538.2016.1228402</t>
  </si>
  <si>
    <t>doi: 10.1111/aos.13288</t>
  </si>
  <si>
    <t>doi: 10.1111/aos.13298</t>
  </si>
  <si>
    <t>doi: 10.1002/dneu.22467</t>
  </si>
  <si>
    <t>doi: 10.1002/humu.23141</t>
  </si>
  <si>
    <t>doi: 10.1007/s13760-016-0714-2</t>
  </si>
  <si>
    <t>doi: 10.1093/rheumatology/kew377</t>
  </si>
  <si>
    <t>doi: 10.1093/rheumatology/kew360</t>
  </si>
  <si>
    <t>doi: 10.1016/j.clae.2016.10.001</t>
  </si>
  <si>
    <t>doi: 10.1111/jdv.14012</t>
  </si>
  <si>
    <t>doi: 10.1111/jdv.13957</t>
  </si>
  <si>
    <t>doi: 10.1159/000452954</t>
  </si>
  <si>
    <t>doi: 10.1097/OPX.0000000000001011</t>
  </si>
  <si>
    <t>doi: 10.1111/cxo.12488</t>
  </si>
  <si>
    <t>doi: 10.4269/ajtmh.16-0389</t>
  </si>
  <si>
    <t>doi: 10.1097/IAE.0000000000001380</t>
  </si>
  <si>
    <t>doi: 10.1097/IAE.0000000000001354</t>
  </si>
  <si>
    <t>doi: 10.1097/IAE.0000000000001361</t>
  </si>
  <si>
    <t>doi: 10.1097/IAE.0000000000001373</t>
  </si>
  <si>
    <t>doi: 10.1097/IAE.0000000000001371</t>
  </si>
  <si>
    <t>doi: 10.1097/IAE.0000000000001370</t>
  </si>
  <si>
    <t>doi: 10.1097/IAE.0000000000001383</t>
  </si>
  <si>
    <t>doi: 10.1097/IAE.0000000000001363</t>
  </si>
  <si>
    <t>doi: 10.1097/IAE.0000000000001385</t>
  </si>
  <si>
    <t>doi: 10.1097/IAE.0000000000001384</t>
  </si>
  <si>
    <t>doi: 10.1097/WNO.0000000000000462</t>
  </si>
  <si>
    <t>doi: 10.1177/0961203316674819</t>
  </si>
  <si>
    <t>doi: 10.1080/07315724.2016.1170643</t>
  </si>
  <si>
    <t>doi: 10.1111/ene.13164</t>
  </si>
  <si>
    <t>doi: 10.1111/apa.13650</t>
  </si>
  <si>
    <t>doi: 10.1007/s00417-016-3535-3</t>
  </si>
  <si>
    <t>doi: 10.1007/s00417-016-3529-1</t>
  </si>
  <si>
    <t>doi: 10.1007/s00417-016-3524-6</t>
  </si>
  <si>
    <t>doi: 10.1007/s00417-016-3516-6</t>
  </si>
  <si>
    <t>doi: 10.1111/cxo.12475</t>
  </si>
  <si>
    <t>doi: 10.7883/yoken.JJID.2016.330</t>
  </si>
  <si>
    <t>doi: 10.1136/annrheumdis-2016-210571</t>
  </si>
  <si>
    <t>doi: 10.1177/1591019916668840</t>
  </si>
  <si>
    <t>doi: 10.1016/j.ajo.2016.10.005</t>
  </si>
  <si>
    <t>doi: 10.1016/j.ajo.2016.10.006</t>
  </si>
  <si>
    <t>doi: 10.1136/bjophthalmol-2016-309016</t>
  </si>
  <si>
    <t>doi: 10.1136/bjophthalmol-2016-309526</t>
  </si>
  <si>
    <t>doi: 10.1136/bjophthalmol-2016-309736</t>
  </si>
  <si>
    <t>doi: 10.1016/j.wneu.2016.10.083</t>
  </si>
  <si>
    <t>doi: 10.1016/j.ajo.2016.10.010</t>
  </si>
  <si>
    <t>doi: 10.1016/j.ajo.2016.10.007</t>
  </si>
  <si>
    <t>doi: 10.1016/j.ajo.2016.10.009</t>
  </si>
  <si>
    <t>doi: 10.1016/j.aap.2016.10.021</t>
  </si>
  <si>
    <t>doi: 10.1097/IOP.0000000000000783</t>
  </si>
  <si>
    <t>doi: 10.1080/08820538.2016.1228406</t>
  </si>
  <si>
    <t>doi: 10.1080/08820538.2016.1228396</t>
  </si>
  <si>
    <t>doi: 10.1080/08820538.2016.1228400</t>
  </si>
  <si>
    <t>doi: 10.1002/hed.24544</t>
  </si>
  <si>
    <t>doi: 10.1097/IOP.0000000000000801</t>
  </si>
  <si>
    <t>doi: 10.1097/IOP.0000000000000798</t>
  </si>
  <si>
    <t>doi: 10.1080/02713683.2016.1233985</t>
  </si>
  <si>
    <t>doi: 10.1080/02713683.2016.1233986</t>
  </si>
  <si>
    <t>doi: 10.5301/ejo.5000892</t>
  </si>
  <si>
    <t>doi: 10.5301/ejo.5000883</t>
  </si>
  <si>
    <t>doi: 10.5301/ejo.5000884</t>
  </si>
  <si>
    <t>doi: 10.5301/ejo.5000887</t>
  </si>
  <si>
    <t>doi: 10.5301/ejo.5000880</t>
  </si>
  <si>
    <t>doi: 10.5301/ejo.5000894</t>
  </si>
  <si>
    <t>doi: 10.5301/ejo.5000895</t>
  </si>
  <si>
    <t>doi: 10.5301/ejo.5000881</t>
  </si>
  <si>
    <t>doi: 10.1136/jmedgenet-2016-104083</t>
  </si>
  <si>
    <t>doi: 10.1182/blood-2016-05-714584</t>
  </si>
  <si>
    <t>doi: 10.1177/0363546516668624</t>
  </si>
  <si>
    <t>doi: 10.1016/j.ejpb.2016.10.013</t>
  </si>
  <si>
    <t>doi: 10.1016/j.ejpb.2016.10.009</t>
  </si>
  <si>
    <t>doi: 10.1016/j.jprot.2016.10.009</t>
  </si>
  <si>
    <t>doi: 10.1016/j.wneu.2016.10.082</t>
  </si>
  <si>
    <t>doi: 10.1016/j.jstrokecerebrovasdis.2016.09.039</t>
  </si>
  <si>
    <t>doi: 10.1080/00207454.2016.1254630</t>
  </si>
  <si>
    <t>doi: 10.5301/ejo.5000879</t>
  </si>
  <si>
    <t>doi: 10.5301/ejo.5000898</t>
  </si>
  <si>
    <t>doi: 10.5301/ejo.5000893</t>
  </si>
  <si>
    <t>doi: 10.1016/j.ijbiomac.2016.10.035</t>
  </si>
  <si>
    <t>doi: 10.5301/ejo.5000861</t>
  </si>
  <si>
    <t>doi: 10.5301/ejo.5000890</t>
  </si>
  <si>
    <t>doi: 10.5301/ejo.5000886</t>
  </si>
  <si>
    <t>doi: 10.5301/ejo.5000885</t>
  </si>
  <si>
    <t>doi: 10.1111/all.13056</t>
  </si>
  <si>
    <t>doi: 10.1111/jdv.13977</t>
  </si>
  <si>
    <t>doi: 10.5301/ejo.5000865</t>
  </si>
  <si>
    <t>doi: 10.5301/ejo.5000860</t>
  </si>
  <si>
    <t>doi: 10.5301/ejo.5000866</t>
  </si>
  <si>
    <t>doi: 10.5301/ejo.5000867</t>
  </si>
  <si>
    <t>doi: 10.5301/ejo.5000859</t>
  </si>
  <si>
    <t>doi: 10.5301/ejo.5000863</t>
  </si>
  <si>
    <t>doi: 10.5301/ejo.5000868</t>
  </si>
  <si>
    <t>doi: 10.5301/ejo.5000856</t>
  </si>
  <si>
    <t>doi: 10.5301/ejo.5000862</t>
  </si>
  <si>
    <t>doi: 10.5301/ejo.5000857</t>
  </si>
  <si>
    <t>doi: 10.5301/ejo.5000855</t>
  </si>
  <si>
    <t>doi: 10.5301/ejo.5000864</t>
  </si>
  <si>
    <t>doi: 10.5301/ejo.5000851</t>
  </si>
  <si>
    <t>doi: 10.5301/ejo.5000850</t>
  </si>
  <si>
    <t>doi: 10.1136/bjophthalmol-2016-308823</t>
  </si>
  <si>
    <t>doi: 10.5301/ejo.5000835</t>
  </si>
  <si>
    <t>doi: 10.5301/ejo.5000827</t>
  </si>
  <si>
    <t>doi: 10.5301/ejo.5000843</t>
  </si>
  <si>
    <t>doi: 10.5301/ejo.5000849</t>
  </si>
  <si>
    <t>doi: 10.5301/ejo.5000826</t>
  </si>
  <si>
    <t>doi: 10.5301/ejo.5000838</t>
  </si>
  <si>
    <t>doi: 10.5301/ejo.5000834</t>
  </si>
  <si>
    <t>doi: 10.5301/ejo.5000836</t>
  </si>
  <si>
    <t>doi: 10.5301/ejo.5000832</t>
  </si>
  <si>
    <t>doi: 10.5301/ejo.5000848</t>
  </si>
  <si>
    <t>doi: 10.5301/ejo.5000831</t>
  </si>
  <si>
    <t>doi: 10.5301/ejo.5000818</t>
  </si>
  <si>
    <t>doi: 10.5301/ejo.5000773</t>
  </si>
  <si>
    <t>doi: 10.5301/ejo.5000824</t>
  </si>
  <si>
    <t>doi: 10.5301/ejo.5000823</t>
  </si>
  <si>
    <t>doi: 10.5301/ejo.5000817</t>
  </si>
  <si>
    <t>doi: 10.5301/ejo.5000815</t>
  </si>
  <si>
    <t>doi: 10.5301/ejo.5000822</t>
  </si>
  <si>
    <t>doi: 10.5301/ejo.5000819</t>
  </si>
  <si>
    <t>doi: 10.5301/ejo.5000809</t>
  </si>
  <si>
    <t>doi: 10.5301/ejo.5000801</t>
  </si>
  <si>
    <t>doi: 10.5301/ejo.5000807</t>
  </si>
  <si>
    <t>doi: 10.5301/ejo.5000806</t>
  </si>
  <si>
    <t>doi: 10.5301/ejo.5000804</t>
  </si>
  <si>
    <t>doi: 10.1002/mds.26834</t>
  </si>
  <si>
    <t>doi: 10.1007/s40273-016-0459-z</t>
  </si>
  <si>
    <t>doi: 10.1007/164_2016_1</t>
  </si>
  <si>
    <t>doi: 10.1007/s10384-016-0474-9</t>
  </si>
  <si>
    <t>doi: 10.1097/WNO.0000000000000460</t>
  </si>
  <si>
    <t>doi: 10.1097/WNO.0000000000000457</t>
  </si>
  <si>
    <t>doi: 10.1080/08820538.2016.1228415</t>
  </si>
  <si>
    <t>doi: 10.1080/08820538.2016.1228416</t>
  </si>
  <si>
    <t>doi: 10.1080/03007995.2016.1254602</t>
  </si>
  <si>
    <t>doi: 10.1111/1346-8138.13654</t>
  </si>
  <si>
    <t>doi: 10.1002/art.39859</t>
  </si>
  <si>
    <t>doi: 10.1007/s00417-016-3526-4</t>
  </si>
  <si>
    <t>doi: 10.1007/s00417-016-3513-9</t>
  </si>
  <si>
    <t>doi: 10.1007/s00417-016-3496-6</t>
  </si>
  <si>
    <t>doi: 10.1007/s10396-016-0751-8</t>
  </si>
  <si>
    <t>doi: 10.1007/s00221-016-4808-0</t>
  </si>
  <si>
    <t>doi: 10.1007/s00011-016-1002-6</t>
  </si>
  <si>
    <t>doi: 10.1507/endocrj.EJ16-0066</t>
  </si>
  <si>
    <t>doi: 10.1016/j.preteyeres.2016.10.002</t>
  </si>
  <si>
    <t>doi: 10.1016/j.bbr.2016.09.060</t>
  </si>
  <si>
    <t>doi: 10.1111/ene.13186</t>
  </si>
  <si>
    <t>doi: 10.1007/s00417-016-3520-x</t>
  </si>
  <si>
    <t>doi: 10.3928/01913913-20160929-01</t>
  </si>
  <si>
    <t>doi: 10.3928/01913913-20160926-02</t>
  </si>
  <si>
    <t>doi: 10.3928/01913913-20160831-03</t>
  </si>
  <si>
    <t>doi: 10.3928/01913913-20160926-01</t>
  </si>
  <si>
    <t>doi: 10.1111/aos.13296</t>
  </si>
  <si>
    <t>doi: 10.1080/08820538.2016.1228414</t>
  </si>
  <si>
    <t>doi: 10.1080/08820538.2016.1228417</t>
  </si>
  <si>
    <t>doi: 10.1002/gcc.22424</t>
  </si>
  <si>
    <t>doi: 10.1016/j.survophthal.2016.07.003</t>
  </si>
  <si>
    <t>doi: 10.1016/j.survophthal.2016.07.002</t>
  </si>
  <si>
    <t>doi: 10.1097/ICB.0000000000000425</t>
  </si>
  <si>
    <t>doi: 10.1097/IAE.0000000000001199</t>
  </si>
  <si>
    <t>doi: 10.1097/IAE.0000000000001350</t>
  </si>
  <si>
    <t>doi: 10.1097/IAE.0000000000001358</t>
  </si>
  <si>
    <t>doi: 10.1097/OPX.0000000000001015</t>
  </si>
  <si>
    <t>doi: 10.1038/ajg.2016.479</t>
  </si>
  <si>
    <t>doi: 10.1111/aos.13280</t>
  </si>
  <si>
    <t>doi: 10.1111/aos.13238</t>
  </si>
  <si>
    <t>doi: 10.1111/aos.13290</t>
  </si>
  <si>
    <t>doi: 10.1111/aos.13300</t>
  </si>
  <si>
    <t>doi: 10.1111/aos.13231</t>
  </si>
  <si>
    <t>doi: 10.1007/s10495-016-1318-2</t>
  </si>
  <si>
    <t>doi: 10.1074/mcp.M116.061002</t>
  </si>
  <si>
    <t>doi: 10.1016/j.wneu.2016.10.080</t>
  </si>
  <si>
    <t>doi: 10.1016/j.ejim.2016.10.011</t>
  </si>
  <si>
    <t>doi: 10.1097/GME.0000000000000741</t>
  </si>
  <si>
    <t>doi: 10.1016/j.matbio.2016.10.002</t>
  </si>
  <si>
    <t>doi: 10.1111/coa.12767</t>
  </si>
  <si>
    <t>doi: 10.18632/oncotarget.12777</t>
  </si>
  <si>
    <t>doi: 10.1097/OPX.0000000000001000</t>
  </si>
  <si>
    <t>doi: 10.1097/CMR.0000000000000310</t>
  </si>
  <si>
    <t>doi: 10.1109/TNSRE.2016.2619742</t>
  </si>
  <si>
    <t>doi: 10.1111/pcmr.12546</t>
  </si>
  <si>
    <t>doi: 10.1109/TBME.2016.2619120</t>
  </si>
  <si>
    <t>doi: 10.1111/aos.13194</t>
  </si>
  <si>
    <t>doi: 10.1111/aos.13257</t>
  </si>
  <si>
    <t>doi: 10.1111/aos.13287</t>
  </si>
  <si>
    <t>doi: 10.1111/aos.13218</t>
  </si>
  <si>
    <t>doi: 10.1111/aos.13252</t>
  </si>
  <si>
    <t>doi: 10.1111/aos.13274</t>
  </si>
  <si>
    <t>doi: 10.1111/aos.13294</t>
  </si>
  <si>
    <t>doi: 10.1111/aos.13269</t>
  </si>
  <si>
    <t>doi: 10.1111/aos.13273</t>
  </si>
  <si>
    <t>doi: 10.1002/bit.26206</t>
  </si>
  <si>
    <t>doi: 10.1111/opo.12331</t>
  </si>
  <si>
    <t>doi: 10.1016/j.preteyeres.2016.10.001</t>
  </si>
  <si>
    <t>doi: 10.1016/j.bjps.2016.09.025</t>
  </si>
  <si>
    <t>doi: 10.1016/j.jocn.2016.09.025</t>
  </si>
  <si>
    <t>doi: 10.1007/s00405-016-4330-9</t>
  </si>
  <si>
    <t>doi: 10.1016/j.wneu.2016.10.055</t>
  </si>
  <si>
    <t>doi: 10.1016/j.optom.2016.09.001</t>
  </si>
  <si>
    <t>doi: 10.1016/j.ridd.2016.10.007</t>
  </si>
  <si>
    <t>doi: 10.1016/j.jid.2016.08.022</t>
  </si>
  <si>
    <t>doi: 10.1016/j.amjmed.2016.08.039</t>
  </si>
  <si>
    <t>doi: 10.1016/j.amjmed.2016.08.029</t>
  </si>
  <si>
    <t>doi: 10.1016/j.expneurol.2016.08.004</t>
  </si>
  <si>
    <t>doi: 10.1016/j.joms.2016.09.027</t>
  </si>
  <si>
    <t>doi: 10.1111/dme.13280</t>
  </si>
  <si>
    <t>doi: 10.1111/ceo.12867</t>
  </si>
  <si>
    <t>doi: 10.1007/s00417-016-3522-8</t>
  </si>
  <si>
    <t>doi: 10.1007/s00221-016-4799-x</t>
  </si>
  <si>
    <t>doi: 10.1096/fj.201600604R</t>
  </si>
  <si>
    <t>doi: 10.1016/j.ajo.2016.10.002</t>
  </si>
  <si>
    <t>doi: 10.1016/j.oftal.2016.08.004</t>
  </si>
  <si>
    <t>doi: 10.1016/j.amjsurg.2016.07.015</t>
  </si>
  <si>
    <t>doi: 10.1016/j.biomaterials.2016.09.022</t>
  </si>
  <si>
    <t>doi: 10.1210/jc.2016-2762</t>
  </si>
  <si>
    <t>doi: 10.1097/IOP.0000000000000810</t>
  </si>
  <si>
    <t>doi: 10.1097/IOP.0000000000000812</t>
  </si>
  <si>
    <t>doi: 10.1097/IOP.0000000000000811</t>
  </si>
  <si>
    <t>doi: 10.1097/IOP.0000000000000802</t>
  </si>
  <si>
    <t>doi: 10.1097/IOP.0000000000000806</t>
  </si>
  <si>
    <t>doi: 10.1097/IAE.0000000000001369</t>
  </si>
  <si>
    <t>doi: 10.1097/IAE.0000000000001366</t>
  </si>
  <si>
    <t>doi: 10.1097/ICB.0000000000000357</t>
  </si>
  <si>
    <t>doi: 10.1038/eye.2016.218</t>
  </si>
  <si>
    <t>doi: 10.1038/eye.2016.221</t>
  </si>
  <si>
    <t>doi: 10.1038/eye.2016.207</t>
  </si>
  <si>
    <t>doi: 10.1038/eye.2016.217</t>
  </si>
  <si>
    <t>doi: 10.1080/02713683.2016.1220592</t>
  </si>
  <si>
    <t>doi: 10.1080/09273948.2016.1239746</t>
  </si>
  <si>
    <t>doi: 10.1080/02713683.2016.1221978</t>
  </si>
  <si>
    <t>doi: 10.1080/02713683.2016.1221979</t>
  </si>
  <si>
    <t>doi: 10.1111/myc.12578</t>
  </si>
  <si>
    <t>doi: 10.1111/bjh.14390</t>
  </si>
  <si>
    <t>doi: 10.1007/s40618-016-0564-z</t>
  </si>
  <si>
    <t>doi: 10.1007/s00415-016-8322-x</t>
  </si>
  <si>
    <t>doi: 10.1007/s00417-016-3510-z</t>
  </si>
  <si>
    <t>doi: 10.1159/000448116</t>
  </si>
  <si>
    <t>doi: 10.1097/ICU.0000000000000336</t>
  </si>
  <si>
    <t>doi: 10.1097/ICU.0000000000000334</t>
  </si>
  <si>
    <t>doi: 10.1097/ICU.0000000000000335</t>
  </si>
  <si>
    <t>doi: 10.1097/IAE.0000000000001357</t>
  </si>
  <si>
    <t>doi: 10.1097/ICB.0000000000000466</t>
  </si>
  <si>
    <t>doi: 10.1097/ICL.0000000000000342</t>
  </si>
  <si>
    <t>doi: 10.1089/thy.2016.0345</t>
  </si>
  <si>
    <t>doi: 10.1111/cxo.12486</t>
  </si>
  <si>
    <t>doi: 10.1017/S0022215116008240</t>
  </si>
  <si>
    <t>doi: 10.1007/s00330-016-4622-x</t>
  </si>
  <si>
    <t>doi: 10.1007/s00417-016-3509-5</t>
  </si>
  <si>
    <t>doi: 10.1007/s00417-016-3515-7</t>
  </si>
  <si>
    <t>doi: 10.1007/s00221-016-4802-6</t>
  </si>
  <si>
    <t>doi: 10.1080/14397595.2016.1249538</t>
  </si>
  <si>
    <t>doi: 10.1159/000448956</t>
  </si>
  <si>
    <t>doi: 10.1016/j.biomaterials.2016.10.018</t>
  </si>
  <si>
    <t>doi: 10.1097/ICB.0000000000000473</t>
  </si>
  <si>
    <t>doi: 10.1097/ICB.0000000000000468</t>
  </si>
  <si>
    <t>doi: 10.1097/IAE.0000000000001359</t>
  </si>
  <si>
    <t>doi: 10.1097/IAE.0000000000001372</t>
  </si>
  <si>
    <t>doi: 10.1097/IAE.0000000000001368</t>
  </si>
  <si>
    <t>doi: 10.1097/WNO.0000000000000458</t>
  </si>
  <si>
    <t>doi: 10.1080/02713683.2016.1223318</t>
  </si>
  <si>
    <t>doi: 10.1111/jch.12920</t>
  </si>
  <si>
    <t>doi: 10.1136/archdischild-2016-311228</t>
  </si>
  <si>
    <t>doi: 10.1111/ceo.12864</t>
  </si>
  <si>
    <t>doi: 10.1111/cxo.12485</t>
  </si>
  <si>
    <t>doi: 10.1111/cxo.12483</t>
  </si>
  <si>
    <t>doi: 10.1007/s10072-016-2701-z</t>
  </si>
  <si>
    <t>doi: 10.1007/s00417-016-3504-x</t>
  </si>
  <si>
    <t>doi: 10.1016/j.wneu.2016.10.031</t>
  </si>
  <si>
    <t>doi: 10.1016/j.oftal.2016.08.006</t>
  </si>
  <si>
    <t>doi: 10.1016/j.ejmg.2016.09.019</t>
  </si>
  <si>
    <t>doi: 10.1097/SCS.0000000000003137</t>
  </si>
  <si>
    <t>doi: 10.1097/IAE.0000000000001313</t>
  </si>
  <si>
    <t>doi: 10.1097/IAE.0000000000001351</t>
  </si>
  <si>
    <t>doi: 10.1097/IAE.0000000000001349</t>
  </si>
  <si>
    <t>doi: 10.1097/IAE.0000000000001342</t>
  </si>
  <si>
    <t>doi: 10.1097/IAE.0000000000001348</t>
  </si>
  <si>
    <t>doi: 10.1097/IAE.0000000000001367</t>
  </si>
  <si>
    <t>doi: 10.1097/IAE.0000000000001311</t>
  </si>
  <si>
    <t>doi: 10.1097/IJG.0000000000000567</t>
  </si>
  <si>
    <t>doi: 10.1097/ICO.0000000000001042</t>
  </si>
  <si>
    <t>doi: 10.1097/ICL.0000000000000292</t>
  </si>
  <si>
    <t>doi: 10.17305/bjbms.2016.1424</t>
  </si>
  <si>
    <t>doi: 10.1080/08820538.2016.1228409</t>
  </si>
  <si>
    <t>doi: 10.1080/02713683.2016.1220591</t>
  </si>
  <si>
    <t>doi: 10.1097/IAE.0000000000001341</t>
  </si>
  <si>
    <t>doi: 10.1097/IJG.0000000000000564</t>
  </si>
  <si>
    <t>doi: 10.1097/IJG.0000000000000557</t>
  </si>
  <si>
    <t>doi: 10.1007/s11547-016-0697-3</t>
  </si>
  <si>
    <t>doi: 10.1016/j.survophthal.2016.10.003</t>
  </si>
  <si>
    <t>doi: 10.1016/j.survophthal.2016.10.002</t>
  </si>
  <si>
    <t>doi: 10.1016/j.survophthal.2016.10.004</t>
  </si>
  <si>
    <t>doi: 10.1016/j.ajo.2016.10.001</t>
  </si>
  <si>
    <t>doi: 10.1016/j.jemermed.2016.05.067</t>
  </si>
  <si>
    <t>doi: 10.1016/j.anorl.2016.09.001</t>
  </si>
  <si>
    <t>doi: 10.1016/j.oftal.2016.08.005</t>
  </si>
  <si>
    <t>doi: 10.1089/hum.2016.111</t>
  </si>
  <si>
    <t>doi: 10.1002/gcc.22429</t>
  </si>
  <si>
    <t>doi: 10.1097/ICB.0000000000000432</t>
  </si>
  <si>
    <t>doi: 10.1097/ICB.0000000000000433</t>
  </si>
  <si>
    <t>doi: 10.1097/WNO.0000000000000454</t>
  </si>
  <si>
    <t>doi: 10.1097/IAE.0000000000001345</t>
  </si>
  <si>
    <t>doi: 10.1097/IAE.0000000000001317</t>
  </si>
  <si>
    <t>doi: 10.1097/WNO.0000000000000455</t>
  </si>
  <si>
    <t>doi: 10.1097/IAE.0000000000001344</t>
  </si>
  <si>
    <t>doi: 10.1097/IAE.0000000000001281</t>
  </si>
  <si>
    <t>doi: 10.1097/IAE.0000000000001336</t>
  </si>
  <si>
    <t>doi: 10.1097/IAE.0000000000001335</t>
  </si>
  <si>
    <t>doi: 10.1097/IAE.0000000000001339</t>
  </si>
  <si>
    <t>doi: 10.1097/IOP.0000000000000793</t>
  </si>
  <si>
    <t>doi: 10.1097/IOP.0000000000000796</t>
  </si>
  <si>
    <t>doi: 10.1097/IOP.0000000000000797</t>
  </si>
  <si>
    <t>doi: 10.1097/IAE.0000000000001343</t>
  </si>
  <si>
    <t>doi: 10.1097/IAE.0000000000001321</t>
  </si>
  <si>
    <t>doi: 10.1097/ICO.0000000000001031</t>
  </si>
  <si>
    <t>doi: 10.1097/WNO.0000000000000451</t>
  </si>
  <si>
    <t>doi: 10.1097/WNO.0000000000000453</t>
  </si>
  <si>
    <t>doi: 10.1080/09273948.2016.1234625</t>
  </si>
  <si>
    <t>doi: 10.1080/02713683.2016.1227448</t>
  </si>
  <si>
    <t>doi: 10.1111/micc.12327</t>
  </si>
  <si>
    <t>doi: 10.1038/onc.2016.350</t>
  </si>
  <si>
    <t>doi: 10.1097/OPX.0000000000000998</t>
  </si>
  <si>
    <t>doi: 10.1080/08820538.2016.1228408</t>
  </si>
  <si>
    <t>doi: 10.1080/08820538.2016.1228403</t>
  </si>
  <si>
    <t>doi: 10.1080/08820538.2016.1228404</t>
  </si>
  <si>
    <t>doi: 10.1111/ene.13185</t>
  </si>
  <si>
    <t>doi: 10.1016/j.ajo.2016.09.037</t>
  </si>
  <si>
    <t>doi: 10.1016/j.ajo.2016.09.038</t>
  </si>
  <si>
    <t>doi: 10.1016/j.ajo.2016.09.036</t>
  </si>
  <si>
    <t>doi: 10.1016/j.ajo.2016.09.039</t>
  </si>
  <si>
    <t>doi: 10.1016/j.pdpdt.2016.10.004</t>
  </si>
  <si>
    <t>doi: 10.1016/j.oftal.2016.09.001</t>
  </si>
  <si>
    <t>doi: 10.1002/jcp.25623</t>
  </si>
  <si>
    <t>doi: 10.1097/IAE.0000000000001203</t>
  </si>
  <si>
    <t>doi: 10.1007/s00417-016-3506-8</t>
  </si>
  <si>
    <t>doi: 10.1093/rheumatology/kew366</t>
  </si>
  <si>
    <t>doi: 10.1093/rheumatology/kew338</t>
  </si>
  <si>
    <t>doi: 10.1111/cge.12895</t>
  </si>
  <si>
    <t>doi: 10.1007/s12264-016-0073-2</t>
  </si>
  <si>
    <t>doi: 10.1007/s00417-016-3507-7</t>
  </si>
  <si>
    <t>doi: 10.1007/s00417-016-3503-y</t>
  </si>
  <si>
    <t>doi: 10.1007/s00417-016-3518-4</t>
  </si>
  <si>
    <t>doi: 10.1016/j.jfma.2016.06.013</t>
  </si>
  <si>
    <t>doi: 10.1097/NMD.0000000000000496</t>
  </si>
  <si>
    <t>doi: 10.1097/ICO.0000000000001046</t>
  </si>
  <si>
    <t>doi: 10.1080/08820538.2016.1228405</t>
  </si>
  <si>
    <t>doi: 10.1038/eye.2016.213</t>
  </si>
  <si>
    <t>doi: 10.1038/eye.2016.206</t>
  </si>
  <si>
    <t>doi: 10.1038/eye.2016.212</t>
  </si>
  <si>
    <t>doi: 10.1002/prca.201600068</t>
  </si>
  <si>
    <t>doi: 10.3758/s13423-016-1146-y</t>
  </si>
  <si>
    <t>doi: 10.1038/gim.2016.158</t>
  </si>
  <si>
    <t>doi: 10.1038/jhg.2016.123</t>
  </si>
  <si>
    <t>doi: 10.1002/pbc.26244</t>
  </si>
  <si>
    <t>doi: 10.1007/s40618-016-0559-9</t>
  </si>
  <si>
    <t>doi: 10.1089/scd.2016.0181</t>
  </si>
  <si>
    <t>doi: 10.1080/02713683.2016.1227449</t>
  </si>
  <si>
    <t>doi: 10.1080/02713683.2016.1225771</t>
  </si>
  <si>
    <t>doi: 10.1111/dmcn.13296</t>
  </si>
  <si>
    <t>doi: 10.1007/s10384-016-0483-8</t>
  </si>
  <si>
    <t>doi: 10.1136/bjophthalmol-2016-308993</t>
  </si>
  <si>
    <t>doi: 10.1136/bjophthalmol-2016-308682</t>
  </si>
  <si>
    <t>doi: 10.1111/cxo.12478</t>
  </si>
  <si>
    <t>doi: 10.1016/j.jemermed.2016.08.022</t>
  </si>
  <si>
    <t>doi: 10.1016/j.jemermed.2016.09.011</t>
  </si>
  <si>
    <t>doi: 10.1080/09273948.2016.1231332</t>
  </si>
  <si>
    <t>doi: 10.1080/08820538.2016.1228398</t>
  </si>
  <si>
    <t>doi: 10.1111/ceo.12846</t>
  </si>
  <si>
    <t>doi: 10.1002/jmri.25494</t>
  </si>
  <si>
    <t>doi: 10.1007/s10048-016-0498-9</t>
  </si>
  <si>
    <t>doi: 10.1645/16-85</t>
  </si>
  <si>
    <t>doi: 10.1080/02713683.2016.1180397</t>
  </si>
  <si>
    <t>doi: 10.1080/02713683.2016.1205629</t>
  </si>
  <si>
    <t>doi: 10.1111/dth.12429</t>
  </si>
  <si>
    <t>doi: 10.1111/cxo.12476</t>
  </si>
  <si>
    <t>doi: 10.1007/s00417-016-3505-9</t>
  </si>
  <si>
    <t>doi: 10.1007/s10384-016-0481-x</t>
  </si>
  <si>
    <t>doi: 10.1016/j.jid.2016.09.022</t>
  </si>
  <si>
    <t>doi: 10.1016/j.survophthal.2016.09.005</t>
  </si>
  <si>
    <t>doi: 10.1016/j.alit.2016.08.011</t>
  </si>
  <si>
    <t>doi: 10.1111/bjd.15122</t>
  </si>
  <si>
    <t>doi: 10.1002/dc.23618</t>
  </si>
  <si>
    <t>doi: 10.1007/s10792-016-0371-8</t>
  </si>
  <si>
    <t>doi: 10.1007/s10384-016-0486-5</t>
  </si>
  <si>
    <t>doi: 10.1007/s10384-016-0484-7</t>
  </si>
  <si>
    <t>doi: 10.1007/s00417-016-3499-3</t>
  </si>
  <si>
    <t>doi: 10.1016/j.survophthal.2016.09.004</t>
  </si>
  <si>
    <t>doi: 10.1016/j.jemermed.2016.08.025</t>
  </si>
  <si>
    <t>doi: 10.1111/cxo.12453</t>
  </si>
  <si>
    <t>doi: 10.1038/eye.2016.208</t>
  </si>
  <si>
    <t>doi: 10.1038/eye.2016.211</t>
  </si>
  <si>
    <t>doi: 10.1038/eye.2016.215</t>
  </si>
  <si>
    <t>doi: 10.1038/eye.2016.214</t>
  </si>
  <si>
    <t>doi: 10.1038/eye.2016.216</t>
  </si>
  <si>
    <t>doi: 10.1080/08820538.2016.1178310</t>
  </si>
  <si>
    <t>doi: 10.1080/08820538.2016.1177098</t>
  </si>
  <si>
    <t>doi: 10.1080/08820538.2016.1177097</t>
  </si>
  <si>
    <t>doi: 10.1007/s10384-016-0480-y</t>
  </si>
  <si>
    <t>doi: 10.1007/s00417-016-3502-z</t>
  </si>
  <si>
    <t>doi: 10.1016/j.jemermed.2016.07.115</t>
  </si>
  <si>
    <t>doi: 10.1097/ICB.0000000000000399</t>
  </si>
  <si>
    <t>doi: 10.1097/ICB.0000000000000401</t>
  </si>
  <si>
    <t>doi: 10.1016/j.archger.2016.09.009</t>
  </si>
  <si>
    <t>doi: 10.1089/hum.2016.117</t>
  </si>
  <si>
    <t>doi: 10.1002/mds.26813</t>
  </si>
  <si>
    <t>doi: 10.1002/mds.26815</t>
  </si>
  <si>
    <t>doi: 10.1007/s10792-016-0366-5</t>
  </si>
  <si>
    <t>doi: 10.1007/s10792-016-0368-3</t>
  </si>
  <si>
    <t>doi: 10.1007/s00408-016-9952-6</t>
  </si>
  <si>
    <t>doi: 10.1136/bjophthalmol-2016-309319</t>
  </si>
  <si>
    <t>doi: 10.1136/bjophthalmol-2016-309389</t>
  </si>
  <si>
    <t>doi: 10.1038/mi.2016.83</t>
  </si>
  <si>
    <t>doi: 10.1111/cxo.12474</t>
  </si>
  <si>
    <t>doi: 10.1016/j.ajo.2016.09.029</t>
  </si>
  <si>
    <t>doi: 10.1016/j.ajo.2016.09.032</t>
  </si>
  <si>
    <t>doi: 10.1016/j.ajo.2016.09.028</t>
  </si>
  <si>
    <t>doi: 10.1016/j.ajo.2016.09.031</t>
  </si>
  <si>
    <t>doi: 10.1016/j.ajo.2016.09.030</t>
  </si>
  <si>
    <t>doi: 10.1080/13696998.2016.1245196</t>
  </si>
  <si>
    <t>doi: 10.1111/cxo.12472</t>
  </si>
  <si>
    <t>doi: 10.1002/path.4816</t>
  </si>
  <si>
    <t>doi: 10.1080/08820538.2016.1228397</t>
  </si>
  <si>
    <t>doi: 10.1007/s10792-016-0365-6</t>
  </si>
  <si>
    <t>doi: 10.1007/s10792-016-0353-x</t>
  </si>
  <si>
    <t>doi: 10.1007/s10792-016-0364-7</t>
  </si>
  <si>
    <t>doi: 10.1007/s10384-016-0477-6</t>
  </si>
  <si>
    <t>doi: 10.1007/s10384-016-0482-9</t>
  </si>
  <si>
    <t>doi: 10.1016/j.survophthal.2016.09.001</t>
  </si>
  <si>
    <t>doi: 10.1016/j.ajo.2016.09.025</t>
  </si>
  <si>
    <t>doi: 10.1016/j.ajo.2016.09.027</t>
  </si>
  <si>
    <t>doi: 10.1016/j.ajo.2016.09.026</t>
  </si>
  <si>
    <t>doi: 10.1002/acr.23107</t>
  </si>
  <si>
    <t>doi: 10.1002/art.39940</t>
  </si>
  <si>
    <t>doi: 10.1007/s10792-016-0361-x</t>
  </si>
  <si>
    <t>doi: 10.1007/s00592-016-0915-4</t>
  </si>
  <si>
    <t>doi: 10.1159/000450582</t>
  </si>
  <si>
    <t>doi: 10.1093/asj/sjw157</t>
  </si>
  <si>
    <t>doi: 10.1177/0300985816669404</t>
  </si>
  <si>
    <t>doi: 10.1016/j.ajo.2016.09.024</t>
  </si>
  <si>
    <t>doi: 10.1016/j.burns.2016.08.037</t>
  </si>
  <si>
    <t>doi: 10.1017/neu.2016.49</t>
  </si>
  <si>
    <t>doi: 10.1038/eye.2016.193</t>
  </si>
  <si>
    <t>doi: 10.1038/eye.2016.210</t>
  </si>
  <si>
    <t>doi: 10.1136/bjophthalmol-2016-308807</t>
  </si>
  <si>
    <t>doi: 10.1016/j.oftal.2016.07.009</t>
  </si>
  <si>
    <t>doi: 10.1007/s00417-016-3500-1</t>
  </si>
  <si>
    <t>doi: 10.1007/s00417-016-3497-5</t>
  </si>
  <si>
    <t>doi: 10.1007/s00415-016-8291-0</t>
  </si>
  <si>
    <t>doi: 10.1016/j.jemermed.2016.07.112</t>
  </si>
  <si>
    <t>doi: 10.1080/08820538.2016.1228386</t>
  </si>
  <si>
    <t>doi: 10.1111/cxo.12465</t>
  </si>
  <si>
    <t>doi: 10.1080/08820538.2016.1228383</t>
  </si>
  <si>
    <t>doi: 10.1080/08820538.2016.1228393</t>
  </si>
  <si>
    <t>doi: 10.1097/IAE.0000000000001337</t>
  </si>
  <si>
    <t>doi: 10.1097/IAE.0000000000001334</t>
  </si>
  <si>
    <t>doi: 10.1097/ICB.0000000000000426</t>
  </si>
  <si>
    <t>doi: 10.1097/ICB.0000000000000430</t>
  </si>
  <si>
    <t>doi: 10.1002/hbm.23414</t>
  </si>
  <si>
    <t>doi: 10.1590/1519-6984.16715</t>
  </si>
  <si>
    <t>doi: 10.1111/aos.13259</t>
  </si>
  <si>
    <t>doi: 10.1111/aos.13255</t>
  </si>
  <si>
    <t>doi: 10.1016/j.autrev.2016.09.017</t>
  </si>
  <si>
    <t>doi: 10.1111/aos.13254</t>
  </si>
  <si>
    <t>doi: 10.1007/s10792-016-0362-9</t>
  </si>
  <si>
    <t>doi: 10.1111/aos.13247</t>
  </si>
  <si>
    <t>doi: 10.1111/aos.13239</t>
  </si>
  <si>
    <t>doi: 10.1111/aos.13225</t>
  </si>
  <si>
    <t>doi: 10.1111/aos.13203</t>
  </si>
  <si>
    <t>doi: 10.1177/0300985816666611</t>
  </si>
  <si>
    <t>doi: 10.1097/IAE.0000000000001269</t>
  </si>
  <si>
    <t>doi: 10.1097/IAE.0000000000001237</t>
  </si>
  <si>
    <t>doi: 10.1097/ICB.0000000000000444</t>
  </si>
  <si>
    <t>doi: 10.1080/00207454.2016.1242587</t>
  </si>
  <si>
    <t>doi: 10.1007/s10554-016-0984-z</t>
  </si>
  <si>
    <t>doi: 10.1007/s00417-016-3498-4</t>
  </si>
  <si>
    <t>doi: 10.1007/s10067-016-3417-4</t>
  </si>
  <si>
    <t>doi: 10.1007/s10439-016-1735-y</t>
  </si>
  <si>
    <t>doi: 10.1111/aos.13250</t>
  </si>
  <si>
    <t>doi: 10.1111/aos.13248</t>
  </si>
  <si>
    <t>doi: 10.1111/cxo.12473</t>
  </si>
  <si>
    <t>doi: 10.1111/aos.13230</t>
  </si>
  <si>
    <t>doi: 10.1111/aos.13224</t>
  </si>
  <si>
    <t>doi: 10.1007/s10792-016-0342-0</t>
  </si>
  <si>
    <t>doi: 10.1097/IAE.0000000000001333</t>
  </si>
  <si>
    <t>doi: 10.1097/IAE.0000000000001326</t>
  </si>
  <si>
    <t>doi: 10.1097/IAE.0000000000001329</t>
  </si>
  <si>
    <t>doi: 10.1177/1352458516670736</t>
  </si>
  <si>
    <t>doi: 10.1136/annrheumdis-2016-209589</t>
  </si>
  <si>
    <t>doi: 10.1136/jnnp-2016-313300</t>
  </si>
  <si>
    <t>doi: 10.1016/j.jdiacomp.2016.09.003</t>
  </si>
  <si>
    <t>doi: 10.1007/s10792-016-0347-8</t>
  </si>
  <si>
    <t>doi: 10.1111/cns.12633</t>
  </si>
  <si>
    <t>doi: 10.1016/j.preteyeres.2016.09.004</t>
  </si>
  <si>
    <t>doi: 10.1016/j.ajo.2016.09.022</t>
  </si>
  <si>
    <t>doi: 10.1016/j.ajo.2016.09.021</t>
  </si>
  <si>
    <t>doi: 10.1007/s13760-016-0696-0</t>
  </si>
  <si>
    <t>doi: 10.1097/WNO.0000000000000444</t>
  </si>
  <si>
    <t>doi: 10.1097/IAE.0000000000001314</t>
  </si>
  <si>
    <t>doi: 10.1097/IAE.0000000000001305</t>
  </si>
  <si>
    <t>doi: 10.1097/IAE.0000000000001319</t>
  </si>
  <si>
    <t>doi: 10.1097/IAE.0000000000001304</t>
  </si>
  <si>
    <t>doi: 10.1097/IAE.0000000000001316</t>
  </si>
  <si>
    <t>doi: 10.3928/01913913-20160831-02</t>
  </si>
  <si>
    <t>doi: 10.3928/01913913-20160831-01</t>
  </si>
  <si>
    <t>doi: 10.3928/01913913-20160823-01</t>
  </si>
  <si>
    <t>doi: 10.1097/OPX.0000000000000977</t>
  </si>
  <si>
    <t>doi: 10.1097/OPX.0000000000000999</t>
  </si>
  <si>
    <t>doi: 10.1097/OPX.0000000000000997</t>
  </si>
  <si>
    <t>doi: 10.1097/OPX.0000000000000949</t>
  </si>
  <si>
    <t>doi: 10.1097/ICB.0000000000000412</t>
  </si>
  <si>
    <t>doi: 10.1097/ICB.0000000000000434</t>
  </si>
  <si>
    <t>doi: 10.1097/ICB.0000000000000424</t>
  </si>
  <si>
    <t>doi: 10.1097/ICB.0000000000000431</t>
  </si>
  <si>
    <t>doi: 10.1080/13816810.2016.1217551</t>
  </si>
  <si>
    <t>doi: 10.1080/13816810.2016.1217548</t>
  </si>
  <si>
    <t>doi: 10.1002/dmrr.2860</t>
  </si>
  <si>
    <t>doi: 10.1002/humu.23124</t>
  </si>
  <si>
    <t>doi: 10.1016/j.ajem.2016.08.010</t>
  </si>
  <si>
    <t>doi: 10.1002/lary.26314</t>
  </si>
  <si>
    <t>doi: 10.1016/j.preteyeres.2016.09.003</t>
  </si>
  <si>
    <t>doi: 10.1007/s10792-016-0359-4</t>
  </si>
  <si>
    <t>doi: 10.1016/j.oftal.2016.07.006</t>
  </si>
  <si>
    <t>doi: 10.1016/j.orcp.2016.09.004</t>
  </si>
  <si>
    <t>doi: 10.1016/j.ajo.2016.09.019</t>
  </si>
  <si>
    <t>doi: 10.1016/j.ajo.2016.09.018</t>
  </si>
  <si>
    <t>doi: 10.1016/j.preteyeres.2016.09.005</t>
  </si>
  <si>
    <t>doi: 10.1007/s10792-016-0358-5</t>
  </si>
  <si>
    <t>doi: 10.1007/s00405-016-4308-7</t>
  </si>
  <si>
    <t>doi: 10.1007/s40618-016-0555-0</t>
  </si>
  <si>
    <t>doi: 10.1007/s10384-016-0479-4</t>
  </si>
  <si>
    <t>doi: 10.1016/j.jdiacomp.2016.08.023</t>
  </si>
  <si>
    <t>doi: 10.1111/coa.12754</t>
  </si>
  <si>
    <t>doi: 10.1038/eye.2016.204</t>
  </si>
  <si>
    <t>doi: 10.1097/ICB.0000000000000410</t>
  </si>
  <si>
    <t>doi: 10.1097/ICB.0000000000000429</t>
  </si>
  <si>
    <t>doi: 10.1097/ICB.0000000000000427</t>
  </si>
  <si>
    <t>doi: 10.1097/ICB.0000000000000422</t>
  </si>
  <si>
    <t>doi: 10.1097/IOP.0000000000000791</t>
  </si>
  <si>
    <t>doi: 10.1097/IOP.0000000000000790</t>
  </si>
  <si>
    <t>doi: 10.1097/IOP.0000000000000786</t>
  </si>
  <si>
    <t>doi: 10.1097/IJG.0000000000000562</t>
  </si>
  <si>
    <t>doi: 10.1097/IJG.0000000000000561</t>
  </si>
  <si>
    <t>doi: 10.1097/IJG.0000000000000552</t>
  </si>
  <si>
    <t>doi: 10.1097/IJG.0000000000000549</t>
  </si>
  <si>
    <t>doi: 10.1097/IJG.0000000000000560</t>
  </si>
  <si>
    <t>doi: 10.1097/IJG.0000000000000558</t>
  </si>
  <si>
    <t>doi: 10.1097/IJG.0000000000000556</t>
  </si>
  <si>
    <t>doi: 10.1097/IJG.0000000000000555</t>
  </si>
  <si>
    <t>doi: 10.1097/IJG.0000000000000551</t>
  </si>
  <si>
    <t>doi: 10.1002/jcp.25616</t>
  </si>
  <si>
    <t>doi: 10.1080/13816810.2016.1217550</t>
  </si>
  <si>
    <t>doi: 10.1136/bjophthalmol-2016-308658</t>
  </si>
  <si>
    <t>doi: 10.1136/bjophthalmol-2016-308678</t>
  </si>
  <si>
    <t>doi: 10.1007/s10384-016-0478-5</t>
  </si>
  <si>
    <t>doi: 10.1007/s10384-016-0476-7</t>
  </si>
  <si>
    <t>doi: 10.1016/j.jbspin.2016.05.019</t>
  </si>
  <si>
    <t>doi: 10.1308/rcsann.2016.0285</t>
  </si>
  <si>
    <t>doi: 10.1111/aos.13226</t>
  </si>
  <si>
    <t>doi: 10.1080/00016489.2016.1229025</t>
  </si>
  <si>
    <t>doi: 10.1111/dmcn.13262</t>
  </si>
  <si>
    <t>doi: 10.1007/s40291-016-0234-z</t>
  </si>
  <si>
    <t>doi: 10.1016/j.jaci.2016.08.019</t>
  </si>
  <si>
    <t>doi: 10.1007/s10792-016-0360-y</t>
  </si>
  <si>
    <t>doi: 10.1016/j.ajem.2016.09.012</t>
  </si>
  <si>
    <t>doi: 10.1097/IAE.0000000000001323</t>
  </si>
  <si>
    <t>doi: 10.1097/IAE.0000000000001306</t>
  </si>
  <si>
    <t>doi: 10.1515/jbcpp-2016-0037</t>
  </si>
  <si>
    <t>doi: 10.2214/AJR.16.16058</t>
  </si>
  <si>
    <t>doi: 10.1007/s10792-016-0338-9</t>
  </si>
  <si>
    <t>doi: 10.1007/s10792-016-0355-8</t>
  </si>
  <si>
    <t>doi: 10.1111/cxo.12470</t>
  </si>
  <si>
    <t>doi: 10.1111/cxo.12455</t>
  </si>
  <si>
    <t>doi: 10.1111/aos.13196</t>
  </si>
  <si>
    <t>doi: 10.1016/j.archger.2016.09.001</t>
  </si>
  <si>
    <t>doi: 10.1097/IAE.0000000000001315</t>
  </si>
  <si>
    <t>doi: 10.1097/IAE.0000000000001318</t>
  </si>
  <si>
    <t>doi: 10.1097/IAE.0000000000001322</t>
  </si>
  <si>
    <t>doi: 10.1097/IAE.0000000000001308</t>
  </si>
  <si>
    <t>doi: 10.1097/ICB.0000000000000428</t>
  </si>
  <si>
    <t>doi: 10.1111/cxo.12471</t>
  </si>
  <si>
    <t>doi: 10.1136/postgradmedj-2015-133756</t>
  </si>
  <si>
    <t>doi: 10.1007/s00592-016-0914-5</t>
  </si>
  <si>
    <t>doi: 10.1007/s10637-016-0391-2</t>
  </si>
  <si>
    <t>doi: 10.1136/bjophthalmol-2016-309023</t>
  </si>
  <si>
    <t>doi: 10.1080/10803548.2016.1234131</t>
  </si>
  <si>
    <t>doi: 10.1055/s-0036-1593351</t>
  </si>
  <si>
    <t>doi: 10.1080/13816810.2016.1214971</t>
  </si>
  <si>
    <t>doi: 10.1080/13816810.2016.1214973</t>
  </si>
  <si>
    <t>doi: 10.1080/08820538.2016.1181192</t>
  </si>
  <si>
    <t>doi: 10.1097/ICB.0000000000000411</t>
  </si>
  <si>
    <t>doi: 10.1097/ICB.0000000000000375</t>
  </si>
  <si>
    <t>doi: 10.1097/ICB.0000000000000415</t>
  </si>
  <si>
    <t>doi: 10.1111/aos.13245</t>
  </si>
  <si>
    <t>doi: 10.1111/ene.13133</t>
  </si>
  <si>
    <t>doi: 10.1111/ceo.12838</t>
  </si>
  <si>
    <t>doi: 10.1080/03639045.2016.1238924</t>
  </si>
  <si>
    <t>doi: 10.1007/s10237-016-0830-1</t>
  </si>
  <si>
    <t>doi: 10.1111/cei.12868</t>
  </si>
  <si>
    <t>doi: 10.1007/s10792-016-0319-z</t>
  </si>
  <si>
    <t>doi: 10.1016/j.optom.2016.07.003</t>
  </si>
  <si>
    <t>doi: 10.1007/s12020-016-1096-1</t>
  </si>
  <si>
    <t>doi: 10.1007/s00109-016-1472-6</t>
  </si>
  <si>
    <t>doi: 10.1007/s10792-016-0350-0</t>
  </si>
  <si>
    <t>doi: 10.1007/s10792-016-0337-x</t>
  </si>
  <si>
    <t>doi: 10.1007/s11517-016-1563-0</t>
  </si>
  <si>
    <t>doi: 10.1007/s40258-016-0275-9</t>
  </si>
  <si>
    <t>doi: 10.1016/j.semarthrit.2016.08.001</t>
  </si>
  <si>
    <t>doi: 10.1097/WNO.0000000000000446</t>
  </si>
  <si>
    <t>doi: 10.1097/WNO.0000000000000445</t>
  </si>
  <si>
    <t>doi: 10.1097/IJG.0000000000000541</t>
  </si>
  <si>
    <t>doi: 10.1097/IJG.0000000000000498</t>
  </si>
  <si>
    <t>doi: 10.1097/IJG.0000000000000464</t>
  </si>
  <si>
    <t>doi: 10.1097/IJG.0000000000000532</t>
  </si>
  <si>
    <t>doi: 10.1097/IOP.0000000000000789</t>
  </si>
  <si>
    <t>doi: 10.1097/IOP.0000000000000788</t>
  </si>
  <si>
    <t>doi: 10.1097/IOP.0000000000000787</t>
  </si>
  <si>
    <t>doi: 10.1097/IOP.0000000000000785</t>
  </si>
  <si>
    <t>doi: 10.1038/eye.2016.199</t>
  </si>
  <si>
    <t>doi: 10.1038/eye.2016.177</t>
  </si>
  <si>
    <t>doi: 10.1097/IAE.0000000000001302</t>
  </si>
  <si>
    <t>doi: 10.1136/bjophthalmol-2016-309198</t>
  </si>
  <si>
    <t>doi: 10.1136/bjophthalmol-2016-309021</t>
  </si>
  <si>
    <t>doi: 10.1136/bjophthalmol-2016-309097</t>
  </si>
  <si>
    <t>doi: 10.1111/age.12503</t>
  </si>
  <si>
    <t>doi: 10.1111/jfd.12541</t>
  </si>
  <si>
    <t>doi: 10.1016/j.apergo.2016.08.004</t>
  </si>
  <si>
    <t>doi: 10.1016/j.apergo.2016.07.010</t>
  </si>
  <si>
    <t>doi: 10.1016/j.apergo.2016.06.019</t>
  </si>
  <si>
    <t>doi: 10.1097/IAE.0000000000001312</t>
  </si>
  <si>
    <t>doi: 10.1097/IAE.0000000000001280</t>
  </si>
  <si>
    <t>doi: 10.1097/IAE.0000000000001307</t>
  </si>
  <si>
    <t>doi: 10.1097/ICB.0000000000000421</t>
  </si>
  <si>
    <t>doi: 10.1097/ICB.0000000000000418</t>
  </si>
  <si>
    <t>doi: 10.1097/ICB.0000000000000423</t>
  </si>
  <si>
    <t>doi: 10.1097/ICB.0000000000000416</t>
  </si>
  <si>
    <t>doi: 10.1097/ICB.0000000000000413</t>
  </si>
  <si>
    <t>doi: 10.1007/s00417-016-3493-9</t>
  </si>
  <si>
    <t>doi: 10.1007/s00417-016-3472-1</t>
  </si>
  <si>
    <t>doi: 10.1007/s00417-016-3471-2</t>
  </si>
  <si>
    <t>doi: 10.1007/s13353-016-0366-1</t>
  </si>
  <si>
    <t>doi: 10.1007/s11239-016-1416-6</t>
  </si>
  <si>
    <t>doi: 10.1111/cxo.12468</t>
  </si>
  <si>
    <t>doi: 10.1097/IAE.0000000000001145</t>
  </si>
  <si>
    <t>doi: 10.1111/cxo.12467</t>
  </si>
  <si>
    <t>doi: 10.1007/s10792-016-0348-7</t>
  </si>
  <si>
    <t>doi: 10.1007/s10792-016-0349-6</t>
  </si>
  <si>
    <t>doi: 10.1007/s10792-016-0354-9</t>
  </si>
  <si>
    <t>doi: 10.1007/s10792-016-0352-y</t>
  </si>
  <si>
    <t>doi: 10.1007/s10792-016-0287-3</t>
  </si>
  <si>
    <t>doi: 10.1136/bjophthalmol-2016-308869</t>
  </si>
  <si>
    <t>doi: 10.1007/s00417-016-3489-5</t>
  </si>
  <si>
    <t>doi: 10.1136/jmedgenet-2016-104166</t>
  </si>
  <si>
    <t>doi: 10.1097/IAE.0000000000001279</t>
  </si>
  <si>
    <t>doi: 10.1097/IAE.0000000000001320</t>
  </si>
  <si>
    <t>doi: 10.1097/IAE.0000000000001303</t>
  </si>
  <si>
    <t>doi: 10.1097/IAE.0000000000001252</t>
  </si>
  <si>
    <t>doi: 10.1097/IAE.0000000000001301</t>
  </si>
  <si>
    <t>doi: 10.1097/ICB.0000000000000420</t>
  </si>
  <si>
    <t>doi: 10.1159/000448523</t>
  </si>
  <si>
    <t>doi: 10.1002/alr.21840</t>
  </si>
  <si>
    <t>doi: 10.3727/096504016X14721217330657</t>
  </si>
  <si>
    <t>doi: 10.1136/bjophthalmol-2016-308726</t>
  </si>
  <si>
    <t>doi: 10.1136/bjophthalmol-2016-309160</t>
  </si>
  <si>
    <t>doi: 10.1111/cxo.12466</t>
  </si>
  <si>
    <t>doi: 10.1111/cxo.12458</t>
  </si>
  <si>
    <t>doi: 10.1007/s00417-016-3491-y</t>
  </si>
  <si>
    <t>doi: 10.1007/s10792-016-0335-z</t>
  </si>
  <si>
    <t>doi: 10.1007/s10792-016-0332-2</t>
  </si>
  <si>
    <t>doi: 10.1007/s10792-016-0343-z</t>
  </si>
  <si>
    <t>doi: 10.1016/j.jdiacomp.2016.08.024</t>
  </si>
  <si>
    <t>doi: 10.1016/j.preteyeres.2016.09.001</t>
  </si>
  <si>
    <t>doi: 10.1097/AJP.0000000000000437</t>
  </si>
  <si>
    <t>doi: 10.1111/cxo.12457</t>
  </si>
  <si>
    <t>doi: 10.1007/s10792-016-0345-x</t>
  </si>
  <si>
    <t>doi: 10.1007/s10792-016-0346-9</t>
  </si>
  <si>
    <t>doi: 10.1016/j.mce.2016.09.009</t>
  </si>
  <si>
    <t>doi: 10.1002/jcb.25732</t>
  </si>
  <si>
    <t>doi: 10.1159/000448480</t>
  </si>
  <si>
    <t>doi: 10.1097/IAE.0000000000001275</t>
  </si>
  <si>
    <t>doi: 10.1097/IAE.0000000000001282</t>
  </si>
  <si>
    <t>doi: 10.1097/IAE.0000000000001284</t>
  </si>
  <si>
    <t>doi: 10.1097/IAE.0000000000001272</t>
  </si>
  <si>
    <t>doi: 10.1097/IAE.0000000000001274</t>
  </si>
  <si>
    <t>doi: 10.1097/IAE.0000000000001263</t>
  </si>
  <si>
    <t>doi: 10.1097/IAE.0000000000001260</t>
  </si>
  <si>
    <t>doi: 10.1097/ICB.0000000000000417</t>
  </si>
  <si>
    <t>doi: 10.1097/ICB.0000000000000409</t>
  </si>
  <si>
    <t>doi: 10.1097/ICB.0000000000000414</t>
  </si>
  <si>
    <t>doi: 10.1002/ajmg.a.37963</t>
  </si>
  <si>
    <t>doi: 10.1111/ceo.12833</t>
  </si>
  <si>
    <t>doi: 10.1016/j.psym.2016.07.002</t>
  </si>
  <si>
    <t>doi: 10.14670/HH-11-820</t>
  </si>
  <si>
    <t>doi: 10.1007/s11136-016-1407-2</t>
  </si>
  <si>
    <t>doi: 10.1016/j.ophtha.2016.08.003</t>
  </si>
  <si>
    <t>doi: 10.1007/s10792-016-0344-y</t>
  </si>
  <si>
    <t>doi: 10.1007/s10792-016-0336-y</t>
  </si>
  <si>
    <t>doi: 10.1007/s10792-016-0339-8</t>
  </si>
  <si>
    <t>doi: 10.1016/j.matbio.2016.08.008</t>
  </si>
  <si>
    <t>doi: 10.1080/02713683.2016.1214969</t>
  </si>
  <si>
    <t>doi: 10.1177/1352458516669002</t>
  </si>
  <si>
    <t>doi: 10.1080/02713683.2016.1214968</t>
  </si>
  <si>
    <t>doi: 10.1080/02713683.2016.1214967</t>
  </si>
  <si>
    <t>doi: 10.1080/02713683.2016.1214966</t>
  </si>
  <si>
    <t>doi: 10.1007/s10792-016-0341-1</t>
  </si>
  <si>
    <t>doi: 10.1038/eye.2016.182</t>
  </si>
  <si>
    <t>doi: 10.1038/eye.2016.198</t>
  </si>
  <si>
    <t>doi: 10.1080/02713683.2016.1217544</t>
  </si>
  <si>
    <t>doi: 10.1097/IAE.0000000000001196</t>
  </si>
  <si>
    <t>doi: 10.1136/bjophthalmol-2016-309240</t>
  </si>
  <si>
    <t>doi: 10.1016/j.anl.2016.08.007</t>
  </si>
  <si>
    <t>doi: 10.1016/j.matbio.2016.07.012</t>
  </si>
  <si>
    <t>doi: 10.1080/10255842.2016.1228907</t>
  </si>
  <si>
    <t>doi: 10.1136/jmedgenet-2016-104144</t>
  </si>
  <si>
    <t>doi: 10.1016/j.burns.2016.08.012</t>
  </si>
  <si>
    <t>doi: 10.1097/IOP.0000000000000782</t>
  </si>
  <si>
    <t>doi: 10.1097/IOP.0000000000000784</t>
  </si>
  <si>
    <t>doi: 10.1097/IOP.0000000000000772</t>
  </si>
  <si>
    <t>doi: 10.1097/IOP.0000000000000780</t>
  </si>
  <si>
    <t>doi: 10.1038/gim.2016.119</t>
  </si>
  <si>
    <t>doi: 10.1159/000450647</t>
  </si>
  <si>
    <t>doi: 10.1007/s00417-016-3478-8</t>
  </si>
  <si>
    <t>doi: 10.1111/cge.12862</t>
  </si>
  <si>
    <t>doi: 10.1136/bjophthalmol-2016-309163</t>
  </si>
  <si>
    <t>doi: 10.1136/bjophthalmol-2016-308952</t>
  </si>
  <si>
    <t>doi: 10.1002/lary.26137</t>
  </si>
  <si>
    <t>doi: 10.1016/j.oftal.2016.07.002</t>
  </si>
  <si>
    <t>doi: 10.1007/s00418-016-1484-x</t>
  </si>
  <si>
    <t>doi: 10.1007/s10792-016-0334-0</t>
  </si>
  <si>
    <t>doi: 10.1007/s00592-016-0908-3</t>
  </si>
  <si>
    <t>doi: 10.2174/1389557516666160906102221</t>
  </si>
  <si>
    <t>doi: 10.1007/s11060-016-2268-9</t>
  </si>
  <si>
    <t>doi: 10.1111/jop.12490</t>
  </si>
  <si>
    <t>doi: 10.1097/IAE.0000000000001300</t>
  </si>
  <si>
    <t>doi: 10.1097/IJG.0000000000000539</t>
  </si>
  <si>
    <t>doi: 10.1097/IJG.0000000000000535</t>
  </si>
  <si>
    <t>doi: 10.1097/IJG.0000000000000540</t>
  </si>
  <si>
    <t>doi: 10.1097/IJG.0000000000000538</t>
  </si>
  <si>
    <t>doi: 10.1097/IJG.0000000000000537</t>
  </si>
  <si>
    <t>doi: 10.1097/IJG.0000000000000438</t>
  </si>
  <si>
    <t>doi: 10.1097/IJG.0000000000000531</t>
  </si>
  <si>
    <t>doi: 10.1097/ICB.0000000000000419</t>
  </si>
  <si>
    <t>doi: 10.1097/ICB.0000000000000391</t>
  </si>
  <si>
    <t>doi: 10.23736/S0031-0808.16.03248-1</t>
  </si>
  <si>
    <t>doi: 10.1136/bjophthalmol-2016-309144</t>
  </si>
  <si>
    <t>doi: 10.1111/cxo.12456</t>
  </si>
  <si>
    <t>doi: 10.1007/s00417-016-3452-5</t>
  </si>
  <si>
    <t>doi: 10.1136/neurintsurg-2016-012586</t>
  </si>
  <si>
    <t>doi: 10.1111/jocd.12281</t>
  </si>
  <si>
    <t>doi: 10.1016/j.ydbio.2016.08.020</t>
  </si>
  <si>
    <t>doi: 10.1111/aos.13256</t>
  </si>
  <si>
    <t>doi: 10.1111/aos.13253</t>
  </si>
  <si>
    <t>doi: 10.1038/bmt.2016.221</t>
  </si>
  <si>
    <t>doi: 10.1016/j.exer.2016.08.023</t>
  </si>
  <si>
    <t>doi: 10.1016/j.exer.2016.08.022</t>
  </si>
  <si>
    <t>doi: 10.5137/1019-5149.JTN.15846-15.1</t>
  </si>
  <si>
    <t>doi: 10.1016/j.oftal.2016.07.001</t>
  </si>
  <si>
    <t>doi: 10.1007/s11136-016-1396-1</t>
  </si>
  <si>
    <t>doi: 10.1007/s10792-016-0331-3</t>
  </si>
  <si>
    <t>doi: 10.1007/s10792-016-0333-1</t>
  </si>
  <si>
    <t>doi: 10.1002/jcp.25582</t>
  </si>
  <si>
    <t>doi: 10.1111/ceo.12832</t>
  </si>
  <si>
    <t>doi: 10.1093/asj/sjw146</t>
  </si>
  <si>
    <t>doi: 10.1136/annrheumdis-2016-209815</t>
  </si>
  <si>
    <t>doi: 10.1038/eye.2016.195</t>
  </si>
  <si>
    <t>doi: 10.1136/bjophthalmol-2016-309281</t>
  </si>
  <si>
    <t>doi: 10.1136/bjophthalmol-2016-309115</t>
  </si>
  <si>
    <t>doi: 10.1007/s10792-016-0307-3</t>
  </si>
  <si>
    <t>doi: 10.1016/j.preteyeres.2016.08.003</t>
  </si>
  <si>
    <t>doi: 10.1111/aos.13229</t>
  </si>
  <si>
    <t>doi: 10.1097/IAE.0000000000001265</t>
  </si>
  <si>
    <t>doi: 10.1111/cxo.12446</t>
  </si>
  <si>
    <t>doi: 10.1007/s00417-016-3466-z</t>
  </si>
  <si>
    <t>doi: 10.1111/cxo.12452</t>
  </si>
  <si>
    <t>doi: 10.1002/jcp.25575</t>
  </si>
  <si>
    <t>doi: 10.1080/00207454.2016.1231185</t>
  </si>
  <si>
    <t>doi: 10.1111/odi.12577</t>
  </si>
  <si>
    <t>doi: 10.1097/IAE.0000000000001273</t>
  </si>
  <si>
    <t>doi: 10.1097/ICB.0000000000000406</t>
  </si>
  <si>
    <t>doi: 10.1097/ICB.0000000000000400</t>
  </si>
  <si>
    <t>doi: 10.1093/infdis/jiw410</t>
  </si>
  <si>
    <t>doi: 10.1111/jphp.12624</t>
  </si>
  <si>
    <t>doi: 10.1080/10803548.2016.1228338</t>
  </si>
  <si>
    <t>doi: 10.1111/cxo.12449</t>
  </si>
  <si>
    <t>doi: 10.1111/aos.13215</t>
  </si>
  <si>
    <t>doi: 10.1097/OPX.0000000000000976</t>
  </si>
  <si>
    <t>doi: 10.1097/IAE.0000000000001266</t>
  </si>
  <si>
    <t>doi: 10.1097/IAE.0000000000001251</t>
  </si>
  <si>
    <t>doi: 10.1097/IAE.0000000000001264</t>
  </si>
  <si>
    <t>doi: 10.1136/bjophthalmol-2016-309153</t>
  </si>
  <si>
    <t>doi: 10.1136/bjophthalmol-2016-309005</t>
  </si>
  <si>
    <t>doi: 10.1136/bjophthalmol-2016-309034</t>
  </si>
  <si>
    <t>doi: 10.1111/aos.13220</t>
  </si>
  <si>
    <t>doi: 10.1111/aos.13217</t>
  </si>
  <si>
    <t>doi: 10.1007/s10792-016-0329-x</t>
  </si>
  <si>
    <t>doi: 10.1111/aos.13214</t>
  </si>
  <si>
    <t>doi: 10.1007/s10792-016-0328-y</t>
  </si>
  <si>
    <t>doi: 10.1111/aos.13212</t>
  </si>
  <si>
    <t>doi: 10.1080/17425247.2016.1227783</t>
  </si>
  <si>
    <t>doi: 10.1111/aos.13195</t>
  </si>
  <si>
    <t>doi: 10.1007/s00330-016-4561-6</t>
  </si>
  <si>
    <t>doi: 10.1111/aos.13182</t>
  </si>
  <si>
    <t>doi: 10.1007/s00417-016-3477-9</t>
  </si>
  <si>
    <t>doi: 10.1111/cxo.12436</t>
  </si>
  <si>
    <t>doi: 10.1097/IJG.0000000000000543</t>
  </si>
  <si>
    <t>doi: 10.1097/IJG.0000000000000527</t>
  </si>
  <si>
    <t>doi: 10.1080/09546634.2016.1230175</t>
  </si>
  <si>
    <t>doi: 10.1097/ICB.0000000000000405</t>
  </si>
  <si>
    <t>doi: 10.1097/ICB.0000000000000392</t>
  </si>
  <si>
    <t>doi: 10.1097/ICB.0000000000000404</t>
  </si>
  <si>
    <t>doi: 10.1097/ICB.0000000000000379</t>
  </si>
  <si>
    <t>doi: 10.1016/j.survophthal.2016.08.002</t>
  </si>
  <si>
    <t>doi: 10.1111/ceo.12828</t>
  </si>
  <si>
    <t>doi: 10.1016/j.neuropharm.2016.08.030</t>
  </si>
  <si>
    <t>doi: 10.1111/aos.13234</t>
  </si>
  <si>
    <t>doi: 10.1007/s40618-016-0532-7</t>
  </si>
  <si>
    <t>doi: 10.1007/s10792-016-0327-z</t>
  </si>
  <si>
    <t>doi: 10.1016/j.survophthal.2016.08.001</t>
  </si>
  <si>
    <t>doi: 10.1002/pbc.26193</t>
  </si>
  <si>
    <t>doi: 10.1016/j.ophtha.2016.07.019</t>
  </si>
  <si>
    <t>doi: 10.1007/s10578-016-0678-8</t>
  </si>
  <si>
    <t>doi: 10.1016/j.clinbiochem.2016.08.014</t>
  </si>
  <si>
    <t>doi: 10.1136/bjophthalmol-2016-308854</t>
  </si>
  <si>
    <t>doi: 10.1136/bjophthalmol-2016-308701</t>
  </si>
  <si>
    <t>doi: 10.1136/bjophthalmol-2016-309250</t>
  </si>
  <si>
    <t>doi: 10.1111/ceo.12827</t>
  </si>
  <si>
    <t>doi: 10.1002/acr.23015</t>
  </si>
  <si>
    <t>doi: 10.2340/00015555-2524</t>
  </si>
  <si>
    <t>doi: 10.1111/cxo.12422</t>
  </si>
  <si>
    <t>doi: 10.1007/s12026-016-8830-x</t>
  </si>
  <si>
    <t>doi: 10.1007/s10792-016-0325-1</t>
  </si>
  <si>
    <t>doi: 10.1159/000448115</t>
  </si>
  <si>
    <t>doi: 10.1007/s11136-016-1395-2</t>
  </si>
  <si>
    <t>doi: 10.1111/cxo.12444</t>
  </si>
  <si>
    <t>doi: 10.1111/cxo.12440</t>
  </si>
  <si>
    <t>doi: 10.1111/cxo.12439</t>
  </si>
  <si>
    <t>doi: 10.1111/cxo.12438</t>
  </si>
  <si>
    <t>doi: 10.1097/IAE.0000000000001262</t>
  </si>
  <si>
    <t>doi: 10.1097/IAE.0000000000001245</t>
  </si>
  <si>
    <t>doi: 10.1097/IAE.0000000000001250</t>
  </si>
  <si>
    <t>doi: 10.1097/IAE.0000000000001327</t>
  </si>
  <si>
    <t>doi: 10.1097/WNO.0000000000000447</t>
  </si>
  <si>
    <t>doi: 10.1097/WNO.0000000000000426</t>
  </si>
  <si>
    <t>doi: 10.1097/ICB.0000000000000386</t>
  </si>
  <si>
    <t>doi: 10.1097/IOP.0000000000000770</t>
  </si>
  <si>
    <t>doi: 10.1097/IOP.0000000000000766</t>
  </si>
  <si>
    <t>doi: 10.1097/IOP.0000000000000779</t>
  </si>
  <si>
    <t>doi: 10.1002/jbio.201600106</t>
  </si>
  <si>
    <t>doi: 10.1111/cxo.12437</t>
  </si>
  <si>
    <t>doi: 10.1111/cxo.12430</t>
  </si>
  <si>
    <t>doi: 10.1136/bjophthalmol-2016-308894</t>
  </si>
  <si>
    <t>doi: 10.1177/1352458516663853</t>
  </si>
  <si>
    <t>doi: 10.1111/cxo.12427</t>
  </si>
  <si>
    <t>doi: 10.1016/j.anl.2016.08.001</t>
  </si>
  <si>
    <t>doi: 10.1097/IJG.0000000000000528</t>
  </si>
  <si>
    <t>doi: 10.1097/IJG.0000000000000521</t>
  </si>
  <si>
    <t>doi: 10.1097/IJG.0000000000000524</t>
  </si>
  <si>
    <t>doi: 10.1097/IJG.0000000000000522</t>
  </si>
  <si>
    <t>doi: 10.1097/IJG.0000000000000523</t>
  </si>
  <si>
    <t>doi: 10.1097/IJG.0000000000000517</t>
  </si>
  <si>
    <t>doi: 10.1080/15368378.2016.1214920</t>
  </si>
  <si>
    <t>doi: 10.1097/PHM.0000000000000592</t>
  </si>
  <si>
    <t>doi: 10.1097/IAE.0000000000001257</t>
  </si>
  <si>
    <t>doi: 10.1097/IAE.0000000000001246</t>
  </si>
  <si>
    <t>doi: 10.1097/IAE.0000000000001238</t>
  </si>
  <si>
    <t>doi: 10.1097/ICB.0000000000000389</t>
  </si>
  <si>
    <t>doi: 10.1097/ICB.0000000000000394</t>
  </si>
  <si>
    <t>doi: 10.1097/ICB.0000000000000380</t>
  </si>
  <si>
    <t>doi: 10.1080/17425247.2016.1227785</t>
  </si>
  <si>
    <t>doi: 10.1177/0009922816664063</t>
  </si>
  <si>
    <t>doi: 10.1007/s00508-016-1055-0</t>
  </si>
  <si>
    <t>doi: 10.1111/cxo.12431</t>
  </si>
  <si>
    <t>doi: 10.1177/2150135116658457</t>
  </si>
  <si>
    <t>doi: 10.1111/cxo.12424</t>
  </si>
  <si>
    <t>doi: 10.1097/WNO.0000000000000443</t>
  </si>
  <si>
    <t>doi: 10.1097/IAE.0000000000001261</t>
  </si>
  <si>
    <t>doi: 10.1097/IAE.0000000000001207</t>
  </si>
  <si>
    <t>doi: 10.1097/ICB.0000000000000390</t>
  </si>
  <si>
    <t>doi: 10.1097/ICB.0000000000000398</t>
  </si>
  <si>
    <t>doi: 10.1097/ICB.0000000000000397</t>
  </si>
  <si>
    <t>doi: 10.1097/ICB.0000000000000377</t>
  </si>
  <si>
    <t>doi: 10.1111/aos.13228</t>
  </si>
  <si>
    <t>doi: 10.2340/00015555-2520</t>
  </si>
  <si>
    <t>doi: 10.1016/j.anl.2016.07.020</t>
  </si>
  <si>
    <t>doi: 10.1111/aos.13210</t>
  </si>
  <si>
    <t>doi: 10.1111/aos.13188</t>
  </si>
  <si>
    <t>doi: 10.1016/j.optom.2016.07.002</t>
  </si>
  <si>
    <t>doi: 10.1007/s00018-016-2318-7</t>
  </si>
  <si>
    <t>doi: 10.1016/j.optom.2016.07.004</t>
  </si>
  <si>
    <t>doi: 10.1111/aos.13204</t>
  </si>
  <si>
    <t>doi: 10.1136/bjophthalmol-2016-308636</t>
  </si>
  <si>
    <t>doi: 10.1136/bjophthalmol-2015-308272</t>
  </si>
  <si>
    <t>doi: 10.1136/bjophthalmol-2016-308713</t>
  </si>
  <si>
    <t>doi: 10.1016/j.ad.2016.07.006</t>
  </si>
  <si>
    <t>doi: 10.1016/j.oftal.2016.07.007</t>
  </si>
  <si>
    <t>doi: 10.1016/j.oftal.2016.06.006</t>
  </si>
  <si>
    <t>doi: 10.1097/IAE.0000000000001324</t>
  </si>
  <si>
    <t>doi: 10.1080/09273948.2016.1206204</t>
  </si>
  <si>
    <t>doi: 10.1080/09273948.2016.1205100</t>
  </si>
  <si>
    <t>doi: 10.1177/1352458516665497</t>
  </si>
  <si>
    <t>doi: 10.1136/bjophthalmol-2016-309247</t>
  </si>
  <si>
    <t>doi: 10.1136/bjophthalmol-2016-308591</t>
  </si>
  <si>
    <t>doi: 10.1136/bjophthalmol-2016-308806</t>
  </si>
  <si>
    <t>doi: 10.1007/s10792-016-0324-2</t>
  </si>
  <si>
    <t>doi: 10.1007/s00417-016-3468-x</t>
  </si>
  <si>
    <t>doi: 10.1016/j.ophtha.2016.07.011</t>
  </si>
  <si>
    <t>doi: 10.1080/14397595.2016.1226470</t>
  </si>
  <si>
    <t>doi: 10.1159/000447776</t>
  </si>
  <si>
    <t>doi: 10.3928/01913913-20160810-02</t>
  </si>
  <si>
    <t>doi: 10.1111/aos.13233</t>
  </si>
  <si>
    <t>doi: 10.1111/aos.13227</t>
  </si>
  <si>
    <t>doi: 10.1007/s00429-016-1279-9</t>
  </si>
  <si>
    <t>doi: 10.1111/aos.13192</t>
  </si>
  <si>
    <t>doi: 10.1111/aos.13191</t>
  </si>
  <si>
    <t>doi: 10.1111/aos.13189</t>
  </si>
  <si>
    <t>doi: 10.1007/s00417-016-3467-y</t>
  </si>
  <si>
    <t>doi: 10.1097/IAE.0000000000001236</t>
  </si>
  <si>
    <t>doi: 10.1097/IAE.0000000000001248</t>
  </si>
  <si>
    <t>doi: 10.1097/IAE.0000000000001240</t>
  </si>
  <si>
    <t>doi: 10.1080/08820538.2016.1182556</t>
  </si>
  <si>
    <t>doi: 10.1097/ICB.0000000000000388</t>
  </si>
  <si>
    <t>doi: 10.1097/ICB.0000000000000387</t>
  </si>
  <si>
    <t>doi: 10.1097/ICB.0000000000000384</t>
  </si>
  <si>
    <t>doi: 10.1097/ICB.0000000000000383</t>
  </si>
  <si>
    <t>doi: 10.1097/ICB.0000000000000382</t>
  </si>
  <si>
    <t>doi: 10.1097/ICB.0000000000000381</t>
  </si>
  <si>
    <t>doi: 10.1097/ICB.0000000000000372</t>
  </si>
  <si>
    <t>doi: 10.1097/IOP.0000000000000757</t>
  </si>
  <si>
    <t>doi: 10.1097/IOP.0000000000000769</t>
  </si>
  <si>
    <t>doi: 10.1097/IOP.0000000000000774</t>
  </si>
  <si>
    <t>doi: 10.1097/IOP.0000000000000771</t>
  </si>
  <si>
    <t>doi: 10.1080/08820538.2016.1182557</t>
  </si>
  <si>
    <t>doi: 10.1136/postgradmedj-2016-134187</t>
  </si>
  <si>
    <t>doi: 10.1007/s10792-016-0320-6</t>
  </si>
  <si>
    <t>doi: 10.1136/bjophthalmol-2016-309162</t>
  </si>
  <si>
    <t>doi: 10.1136/bjophthalmol-2016-308704</t>
  </si>
  <si>
    <t>doi: 10.1136/bjophthalmol-2016-308813</t>
  </si>
  <si>
    <t>doi: 10.1093/asj/sjw132</t>
  </si>
  <si>
    <t>doi: 10.1111/cxo.12421</t>
  </si>
  <si>
    <t>doi: 10.1097/IAE.0000000000001243</t>
  </si>
  <si>
    <t>doi: 10.1097/IAE.0000000000001247</t>
  </si>
  <si>
    <t>doi: 10.1097/IAE.0000000000001241</t>
  </si>
  <si>
    <t>doi: 10.1097/ICB.0000000000000385</t>
  </si>
  <si>
    <t>doi: 10.1097/SAP.0000000000000861</t>
  </si>
  <si>
    <t>doi: 10.1038/icb.2016.73</t>
  </si>
  <si>
    <t>doi: 10.1177/1098612X16662310</t>
  </si>
  <si>
    <t>doi: 10.1111/ceo.12821</t>
  </si>
  <si>
    <t>doi: 10.1097/WNO.0000000000000433</t>
  </si>
  <si>
    <t>doi: 10.1111/jgh.13530</t>
  </si>
  <si>
    <t>doi: 10.1007/s00417-016-3454-3</t>
  </si>
  <si>
    <t>doi: 10.1111/aos.13190</t>
  </si>
  <si>
    <t>doi: 10.1111/aos.13176</t>
  </si>
  <si>
    <t>doi: 10.1111/aos.13175</t>
  </si>
  <si>
    <t>doi: 10.1111/aos.13174</t>
  </si>
  <si>
    <t>doi: 10.1002/lary.26105</t>
  </si>
  <si>
    <t>doi: 10.1007/s10792-016-0323-3</t>
  </si>
  <si>
    <t>doi: 10.1097/IOP.0000000000000731</t>
  </si>
  <si>
    <t>doi: 10.1007/s12016-016-8582-3</t>
  </si>
  <si>
    <t>doi: 10.1111/cxo.12426</t>
  </si>
  <si>
    <t>doi: 10.1007/s10792-016-0322-4</t>
  </si>
  <si>
    <t>doi: 10.1007/s10792-016-0316-2</t>
  </si>
  <si>
    <t>doi: 10.1515/bmt-2016-0112</t>
  </si>
  <si>
    <t>doi: 10.1097/IJG.0000000000000513</t>
  </si>
  <si>
    <t>doi: 10.1097/IJG.0000000000000502</t>
  </si>
  <si>
    <t>doi: 10.1097/WNO.0000000000000423</t>
  </si>
  <si>
    <t>doi: 10.1007/s10792-016-0321-5</t>
  </si>
  <si>
    <t>doi: 10.1097/IAE.0000000000001175</t>
  </si>
  <si>
    <t>doi: 10.1097/IAE.0000000000001244</t>
  </si>
  <si>
    <t>doi: 10.1097/ICB.0000000000000376</t>
  </si>
  <si>
    <t>doi: 10.1097/ICB.0000000000000374</t>
  </si>
  <si>
    <t>doi: 10.1093/schbul/sbw113</t>
  </si>
  <si>
    <t>doi: 10.1007/s10792-016-0315-3</t>
  </si>
  <si>
    <t>doi: 10.1097/OPX.0000000000000935</t>
  </si>
  <si>
    <t>doi: 10.1111/ceo.12814</t>
  </si>
  <si>
    <t>doi: 10.1111/ceo.12813</t>
  </si>
  <si>
    <t>doi: 10.1097/IOP.0000000000000759</t>
  </si>
  <si>
    <t>doi: 10.1097/ICB.0000000000000373</t>
  </si>
  <si>
    <t>doi: 10.1097/ICB.0000000000000407</t>
  </si>
  <si>
    <t>doi: 10.1136/bjophthalmol-2016-308815</t>
  </si>
  <si>
    <t>doi: 10.1136/bjophthalmol-2016-308727</t>
  </si>
  <si>
    <t>doi: 10.1136/bjophthalmol-2016-308618</t>
  </si>
  <si>
    <t>doi: 10.1136/bjophthalmol-2015-308065</t>
  </si>
  <si>
    <t>doi: 10.1111/jdv.13897</t>
  </si>
  <si>
    <t>doi: 10.1097/IOP.0000000000000764</t>
  </si>
  <si>
    <t>doi: 10.1016/j.exer.2016.08.001</t>
  </si>
  <si>
    <t>doi: 10.1007/s00417-016-3441-8</t>
  </si>
  <si>
    <t>doi: 10.1007/s10792-016-0312-6</t>
  </si>
  <si>
    <t>doi: 10.1111/aos.13054</t>
  </si>
  <si>
    <t>doi: 10.1097/IAE.0000000000001242</t>
  </si>
  <si>
    <t>doi: 10.1016/j.anl.2016.07.010</t>
  </si>
  <si>
    <t>doi: 10.1007/s10792-016-0317-1</t>
  </si>
  <si>
    <t>doi: 10.1007/s10792-016-0318-0</t>
  </si>
  <si>
    <t>doi: 10.1007/s10792-016-0281-9</t>
  </si>
  <si>
    <t>doi: 10.1111/aos.13173</t>
  </si>
  <si>
    <t>doi: 10.1007/s00417-016-3443-6</t>
  </si>
  <si>
    <t>doi: 10.1111/aos.13161</t>
  </si>
  <si>
    <t>doi: 10.1111/ceo.12812</t>
  </si>
  <si>
    <t>doi: 10.1007/s40271-016-0189-5</t>
  </si>
  <si>
    <t>doi: 10.1111/aos.13156</t>
  </si>
  <si>
    <t>doi: 10.1080/01942638.2016.1205705</t>
  </si>
  <si>
    <t>doi: 10.1080/02713683.2016.1205630</t>
  </si>
  <si>
    <t>doi: 10.1007/s10792-016-0310-8</t>
  </si>
  <si>
    <t>doi: 10.1007/s10792-016-0309-1</t>
  </si>
  <si>
    <t>doi: 10.1007/s10792-016-0302-8</t>
  </si>
  <si>
    <t>doi: 10.1007/s11517-016-1554-1</t>
  </si>
  <si>
    <t>doi: 10.1007/s00417-016-3450-7</t>
  </si>
  <si>
    <t>doi: 10.1136/bjophthalmol-2016-308999</t>
  </si>
  <si>
    <t>doi: 10.1097/IAE.0000000000001223</t>
  </si>
  <si>
    <t>doi: 10.1097/IAE.0000000000001206</t>
  </si>
  <si>
    <t>doi: 10.1097/IAE.0000000000001232</t>
  </si>
  <si>
    <t>doi: 10.1097/IAE.0000000000001239</t>
  </si>
  <si>
    <t>doi: 10.1097/IAE.0000000000001182</t>
  </si>
  <si>
    <t>doi: 10.1097/ICB.0000000000000370</t>
  </si>
  <si>
    <t>doi: 10.1097/ICB.0000000000000368</t>
  </si>
  <si>
    <t>doi: 10.1002/lsm.22554</t>
  </si>
  <si>
    <t>doi: 10.1111/ceo.12811</t>
  </si>
  <si>
    <t>doi: 10.1097/TP.0000000000001390</t>
  </si>
  <si>
    <t>doi: 10.1002/mus.25365</t>
  </si>
  <si>
    <t>doi: 10.1002/mus.25364</t>
  </si>
  <si>
    <t>doi: 10.1136/postgradmedj-2016-134173</t>
  </si>
  <si>
    <t>doi: 10.1111/aos.13184</t>
  </si>
  <si>
    <t>doi: 10.1136/bjophthalmol-2016-308685</t>
  </si>
  <si>
    <t>doi: 10.1097/IOP.0000000000000756</t>
  </si>
  <si>
    <t>doi: 10.1097/IOP.0000000000000765</t>
  </si>
  <si>
    <t>doi: 10.1097/IOP.0000000000000758</t>
  </si>
  <si>
    <t>doi: 10.3109/08820538.2016.1170165</t>
  </si>
  <si>
    <t>doi: 10.1159/000446659</t>
  </si>
  <si>
    <t>doi: 10.3109/08820538.2016.1170163</t>
  </si>
  <si>
    <t>doi: 10.1002/jcp.25510</t>
  </si>
  <si>
    <t>doi: 10.1007/s10792-016-0303-7</t>
  </si>
  <si>
    <t>doi: 10.1007/s10792-016-0305-5</t>
  </si>
  <si>
    <t>doi: 10.1080/13816810.2016.1210651</t>
  </si>
  <si>
    <t>doi: 10.1080/13816810.2016.1210649</t>
  </si>
  <si>
    <t>doi: 10.1080/13816810.2016.1210648</t>
  </si>
  <si>
    <t>doi: 10.1136/bjophthalmol-2016-308733</t>
  </si>
  <si>
    <t>doi: 10.1136/bjophthalmol-2016-308541</t>
  </si>
  <si>
    <t>doi: 10.1136/bjophthalmol-2016-308428</t>
  </si>
  <si>
    <t>doi: 10.1080/17425247.2016.1218460</t>
  </si>
  <si>
    <t>doi: 10.1016/j.visres.2016.04.011</t>
  </si>
  <si>
    <t>doi: 10.1080/13816810.2016.1210650</t>
  </si>
  <si>
    <t>doi: 10.1111/cen.13170</t>
  </si>
  <si>
    <t>doi: 10.1097/IJG.0000000000000486</t>
  </si>
  <si>
    <t>doi: 10.1097/IAE.0000000000001214</t>
  </si>
  <si>
    <t>doi: 10.1111/cch.12377</t>
  </si>
  <si>
    <t>doi: 10.1002/lary.26195</t>
  </si>
  <si>
    <t>doi: 10.1111/aos.13181</t>
  </si>
  <si>
    <t>doi: 10.1111/cxo.12408</t>
  </si>
  <si>
    <t>doi: 10.1002/dneu.22423</t>
  </si>
  <si>
    <t>doi: 10.1007/s10792-016-0311-7</t>
  </si>
  <si>
    <t>doi: 10.1016/j.bbalip.2016.07.013</t>
  </si>
  <si>
    <t>doi: 10.1007/s00417-016-3442-7</t>
  </si>
  <si>
    <t>doi: 10.1097/IOP.0000000000000778</t>
  </si>
  <si>
    <t>doi: 10.1002/dneu.22426</t>
  </si>
  <si>
    <t>doi: 10.1111/cxo.12418</t>
  </si>
  <si>
    <t>doi: 10.1111/cxo.12415</t>
  </si>
  <si>
    <t>doi: 10.1016/j.exer.2016.07.018</t>
  </si>
  <si>
    <t>doi: 10.1007/s00417-016-3436-5</t>
  </si>
  <si>
    <t>doi: 10.1007/s10067-016-3367-x</t>
  </si>
  <si>
    <t>doi: 10.1007/s12026-016-8837-3</t>
  </si>
  <si>
    <t>doi: 10.2337/db16-0051</t>
  </si>
  <si>
    <t>doi: 10.1136/bjophthalmol-2015-307428</t>
  </si>
  <si>
    <t>doi: 10.1111/aos.13178</t>
  </si>
  <si>
    <t>doi: 10.1111/aos.13169</t>
  </si>
  <si>
    <t>doi: 10.1016/j.vph.2016.07.007</t>
  </si>
  <si>
    <t>doi: 10.1111/ceo.12810</t>
  </si>
  <si>
    <t>doi: 10.1111/aos.13160</t>
  </si>
  <si>
    <t>doi: 10.1111/ceo.12809</t>
  </si>
  <si>
    <t>doi: 10.1007/s00417-016-3439-2</t>
  </si>
  <si>
    <t>doi: 10.1007/s10792-016-0296-2</t>
  </si>
  <si>
    <t>doi: 10.1007/s13365-016-0470-3</t>
  </si>
  <si>
    <t>doi: 10.1097/ICB.0000000000000364</t>
  </si>
  <si>
    <t>doi: 10.1097/ICB.0000000000000369</t>
  </si>
  <si>
    <t>doi: 10.1097/ICB.0000000000000363</t>
  </si>
  <si>
    <t>doi: 10.1097/ICB.0000000000000360</t>
  </si>
  <si>
    <t>doi: 10.1002/jcp.25506</t>
  </si>
  <si>
    <t>doi: 10.1002/jbio.201600122</t>
  </si>
  <si>
    <t>doi: 10.1080/07391102.2016.1194230</t>
  </si>
  <si>
    <t>doi: 10.3109/08820538.2016.1170164</t>
  </si>
  <si>
    <t>doi: 10.1080/08820538.2016.1177096</t>
  </si>
  <si>
    <t>doi: 10.1097/IAE.0000000000001228</t>
  </si>
  <si>
    <t>doi: 10.1097/IAE.0000000000001224</t>
  </si>
  <si>
    <t>doi: 10.1097/IAE.0000000000001234</t>
  </si>
  <si>
    <t>doi: 10.1097/IAE.0000000000001210</t>
  </si>
  <si>
    <t>doi: 10.1097/IAE.0000000000001201</t>
  </si>
  <si>
    <t>doi: 10.1136/bjophthalmol-2016-308866</t>
  </si>
  <si>
    <t>doi: 10.1016/j.ydbio.2016.06.003</t>
  </si>
  <si>
    <t>doi: 10.1016/j.jdiacomp.2016.06.027</t>
  </si>
  <si>
    <t>doi: 10.1208/s12249-016-0589-9</t>
  </si>
  <si>
    <t>doi: 10.1007/s10792-016-0308-2</t>
  </si>
  <si>
    <t>doi: 10.1007/s10792-016-0291-7</t>
  </si>
  <si>
    <t>doi: 10.4274/jcrpe.2894</t>
  </si>
  <si>
    <t>doi: 10.1097/IAE.0000000000001226</t>
  </si>
  <si>
    <t>doi: 10.1097/IAE.0000000000001212</t>
  </si>
  <si>
    <t>doi: 10.1097/IAE.0000000000001209</t>
  </si>
  <si>
    <t>doi: 10.1097/ICL.0000000000000291</t>
  </si>
  <si>
    <t>doi: 10.1097/ICL.0000000000000276</t>
  </si>
  <si>
    <t>doi: 10.1038/jhh.2016.49</t>
  </si>
  <si>
    <t>doi: 10.1007/s11695-016-2303-0</t>
  </si>
  <si>
    <t>doi: 10.1097/IAE.0000000000001215</t>
  </si>
  <si>
    <t>doi: 10.1097/IAE.0000000000001221</t>
  </si>
  <si>
    <t>doi: 10.1097/IAE.0000000000001219</t>
  </si>
  <si>
    <t>doi: 10.1097/IAE.0000000000001225</t>
  </si>
  <si>
    <t>doi: 10.1097/IAE.0000000000001114</t>
  </si>
  <si>
    <t>doi: 10.1097/IAE.0000000000001208</t>
  </si>
  <si>
    <t>doi: 10.1097/ICB.0000000000000367</t>
  </si>
  <si>
    <t>doi: 10.1136/bjophthalmol-2016-308534</t>
  </si>
  <si>
    <t>doi: 10.1016/j.jaci.2016.05.024</t>
  </si>
  <si>
    <t>doi: 10.1097/OPX.0000000000000934</t>
  </si>
  <si>
    <t>doi: 10.1097/OPX.0000000000000936</t>
  </si>
  <si>
    <t>doi: 10.1097/OPX.0000000000000937</t>
  </si>
  <si>
    <t>doi: 10.1097/IOP.0000000000000754</t>
  </si>
  <si>
    <t>doi: 10.1097/IOP.0000000000000760</t>
  </si>
  <si>
    <t>doi: 10.1097/IOP.0000000000000761</t>
  </si>
  <si>
    <t>doi: 10.1097/IOP.0000000000000750</t>
  </si>
  <si>
    <t>doi: 10.1016/j.optom.2016.06.003</t>
  </si>
  <si>
    <t>doi: 10.1007/s00417-016-3431-x</t>
  </si>
  <si>
    <t>doi: 10.1007/s00417-016-3438-3</t>
  </si>
  <si>
    <t>doi: 10.1136/postgradmedj-2016-134144</t>
  </si>
  <si>
    <t>doi: 10.1007/s00508-016-1044-3</t>
  </si>
  <si>
    <t>doi: 10.1109/TMI.2016.2593725</t>
  </si>
  <si>
    <t>doi: 10.1111/ceo.12807</t>
  </si>
  <si>
    <t>doi: 10.1097/IAE.0000000000001195</t>
  </si>
  <si>
    <t>doi: 10.1097/IAE.0000000000001126</t>
  </si>
  <si>
    <t>doi: 10.1016/j.oftal.2016.05.009</t>
  </si>
  <si>
    <t>doi: 10.1016/j.exer.2016.07.007</t>
  </si>
  <si>
    <t>doi: 10.1111/cge.12840</t>
  </si>
  <si>
    <t>doi: 10.1016/j.exer.2016.07.013</t>
  </si>
  <si>
    <t>doi: 10.1080/02713683.2016.1200098</t>
  </si>
  <si>
    <t>doi: 10.1136/bjophthalmol-2016-308838</t>
  </si>
  <si>
    <t>doi: 10.1136/bjophthalmol-2015-308237</t>
  </si>
  <si>
    <t>doi: 10.1111/ceo.12805</t>
  </si>
  <si>
    <t>doi: 10.1111/ceo.12804</t>
  </si>
  <si>
    <t>doi: 10.1016/j.exer.2016.07.011</t>
  </si>
  <si>
    <t>doi: 10.1111/ceo.12806</t>
  </si>
  <si>
    <t>doi: 10.1007/s10792-016-0301-9</t>
  </si>
  <si>
    <t>doi: 10.1016/j.jdiacomp.2016.06.007</t>
  </si>
  <si>
    <t>doi: 10.1007/s12026-016-8844-4</t>
  </si>
  <si>
    <t>doi: 10.1111/ina.12322</t>
  </si>
  <si>
    <t>doi: 10.1007/s10792-016-0299-z</t>
  </si>
  <si>
    <t>doi: 10.1007/s10792-016-0294-4</t>
  </si>
  <si>
    <t>doi: 10.1016/j.exer.2016.07.006</t>
  </si>
  <si>
    <t>doi: 10.1016/j.exer.2016.07.009</t>
  </si>
  <si>
    <t>doi: 10.1080/02713683.2016.1200100</t>
  </si>
  <si>
    <t>doi: 10.1097/IAE.0000000000001137</t>
  </si>
  <si>
    <t>doi: 10.1097/IAE.0000000000001178</t>
  </si>
  <si>
    <t>doi: 10.1080/02713683.2016.1203441</t>
  </si>
  <si>
    <t>doi: 10.1177/0961203316660204</t>
  </si>
  <si>
    <t>doi: 10.1007/s10792-016-0297-1</t>
  </si>
  <si>
    <t>doi: 10.1111/1346-8138.13510</t>
  </si>
  <si>
    <t>doi: 10.1136/bjophthalmol-2016-308928</t>
  </si>
  <si>
    <t>doi: 10.1136/bjophthalmol-2016-309104</t>
  </si>
  <si>
    <t>doi: 10.1097/IOP.0000000000000653</t>
  </si>
  <si>
    <t>doi: 10.1097/IAE.0000000000001233</t>
  </si>
  <si>
    <t>doi: 10.1097/IAE.0000000000001176</t>
  </si>
  <si>
    <t>doi: 10.1136/bjophthalmol-2016-308957</t>
  </si>
  <si>
    <t>doi: 10.1136/bjophthalmol-2016-308900</t>
  </si>
  <si>
    <t>doi: 10.1007/s00330-016-4481-5</t>
  </si>
  <si>
    <t>doi: 10.1111/cxo.12417</t>
  </si>
  <si>
    <t>doi: 10.1080/17425247.2016.1213240</t>
  </si>
  <si>
    <t>doi: 10.1097/IAE.0000000000001202</t>
  </si>
  <si>
    <t>doi: 10.1111/cxo.12413</t>
  </si>
  <si>
    <t>doi: 10.1007/s10792-016-0293-5</t>
  </si>
  <si>
    <t>doi: 10.1007/s00393-016-0141-z</t>
  </si>
  <si>
    <t>doi: 10.1016/j.optom.2016.06.002</t>
  </si>
  <si>
    <t>doi: 10.1111/all.12986</t>
  </si>
  <si>
    <t>doi: 10.1097/IAE.0000000000001165</t>
  </si>
  <si>
    <t>doi: 10.1097/IAE.0000000000001146</t>
  </si>
  <si>
    <t>doi: 10.1097/IAE.0000000000001198</t>
  </si>
  <si>
    <t>doi: 10.1097/IAE.0000000000001197</t>
  </si>
  <si>
    <t>doi: 10.1097/IAE.0000000000001150</t>
  </si>
  <si>
    <t>doi: 10.1097/IAE.0000000000001181</t>
  </si>
  <si>
    <t>doi: 10.1097/IAE.0000000000001194</t>
  </si>
  <si>
    <t>doi: 10.1097/IAE.0000000000001123</t>
  </si>
  <si>
    <t>doi: 10.1097/IAE.0000000000001129</t>
  </si>
  <si>
    <t>doi: 10.1097/IAE.0000000000001204</t>
  </si>
  <si>
    <t>doi: 10.1097/IAE.0000000000001168</t>
  </si>
  <si>
    <t>doi: 10.1097/IAE.0000000000001180</t>
  </si>
  <si>
    <t>doi: 10.1097/IAE.0000000000001179</t>
  </si>
  <si>
    <t>doi: 10.1097/IAE.0000000000001170</t>
  </si>
  <si>
    <t>doi: 10.1097/IAE.0000000000001138</t>
  </si>
  <si>
    <t>doi: 10.1097/IOP.0000000000000740</t>
  </si>
  <si>
    <t>doi: 10.1097/IOP.0000000000000737</t>
  </si>
  <si>
    <t>doi: 10.1097/IOP.0000000000000743</t>
  </si>
  <si>
    <t>doi: 10.1097/IOP.0000000000000748</t>
  </si>
  <si>
    <t>doi: 10.1097/IOP.0000000000000746</t>
  </si>
  <si>
    <t>doi: 10.1097/IOP.0000000000000744</t>
  </si>
  <si>
    <t>doi: 10.1097/IOP.0000000000000735</t>
  </si>
  <si>
    <t>doi: 10.1097/IOP.0000000000000745</t>
  </si>
  <si>
    <t>doi: 10.1080/13816810.2016.1193878</t>
  </si>
  <si>
    <t>doi: 10.1080/13816810.2016.1203442</t>
  </si>
  <si>
    <t>doi: 10.1080/13816810.2016.1193877</t>
  </si>
  <si>
    <t>doi: 10.1080/13816810.2016.1193876</t>
  </si>
  <si>
    <t>doi: 10.1080/13816810.2016.1193881</t>
  </si>
  <si>
    <t>doi: 10.1080/13816810.2016.1193879</t>
  </si>
  <si>
    <t>doi: 10.1080/13816810.2016.1195846</t>
  </si>
  <si>
    <t>doi: 10.1016/j.optom.2016.05.001</t>
  </si>
  <si>
    <t>doi: 10.1007/s12011-016-0805-1</t>
  </si>
  <si>
    <t>doi: 10.1016/j.optom.2016.06.001</t>
  </si>
  <si>
    <t>doi: 10.1007/s10792-016-0292-6</t>
  </si>
  <si>
    <t>doi: 10.1136/bjophthalmol-2016-308769</t>
  </si>
  <si>
    <t>doi: 10.1136/bjophthalmol-2016-308608</t>
  </si>
  <si>
    <t>doi: 10.1111/aos.13172</t>
  </si>
  <si>
    <t>doi: 10.1016/j.jdiacomp.2016.06.028</t>
  </si>
  <si>
    <t>doi: 10.1111/aos.13162</t>
  </si>
  <si>
    <t>doi: 10.1016/j.oftal.2016.05.008</t>
  </si>
  <si>
    <t>doi: 10.1111/aos.13158</t>
  </si>
  <si>
    <t>doi: 10.1111/aos.13155</t>
  </si>
  <si>
    <t>doi: 10.1007/s10792-016-0288-2</t>
  </si>
  <si>
    <t>doi: 10.1002/mus.25254</t>
  </si>
  <si>
    <t>doi: 10.1016/j.jfma.2016.04.003</t>
  </si>
  <si>
    <t>doi: 10.1080/02713683.2016.1193615</t>
  </si>
  <si>
    <t>doi: 10.1080/02713683.2016.1175021</t>
  </si>
  <si>
    <t>doi: 10.1080/02713683.2016.1198487</t>
  </si>
  <si>
    <t>doi: 10.1080/02713683.2016.1196707</t>
  </si>
  <si>
    <t>doi: 10.1080/02713683.2016.1196708</t>
  </si>
  <si>
    <t>doi: 10.3109/08820538.2016.1170162</t>
  </si>
  <si>
    <t>doi: 10.1080/02713683.2016.1192193</t>
  </si>
  <si>
    <t>doi: 10.3109/08820538.2016.1170159</t>
  </si>
  <si>
    <t>doi: 10.1080/02713683.2016.1190847</t>
  </si>
  <si>
    <t>doi: 10.1080/02713683.2016.1196709</t>
  </si>
  <si>
    <t>doi: 10.1080/02713683.2016.1192194</t>
  </si>
  <si>
    <t>doi: 10.3109/08820538.2016.1170160</t>
  </si>
  <si>
    <t>doi: 10.1080/02713683.2016.1196710</t>
  </si>
  <si>
    <t>doi: 10.1080/02713683.2016.1190848</t>
  </si>
  <si>
    <t>doi: 10.3109/08820538.2016.1170161</t>
  </si>
  <si>
    <t>doi: 10.1080/02713683.2016.1198488</t>
  </si>
  <si>
    <t>doi: 10.1080/02713683.2016.1196706</t>
  </si>
  <si>
    <t>doi: 10.3109/08820538.2015.1115085</t>
  </si>
  <si>
    <t>doi: 10.1080/02713683.2016.1198486</t>
  </si>
  <si>
    <t>doi: 10.1080/02713683.2016.1196705</t>
  </si>
  <si>
    <t>doi: 10.1111/aos.13170</t>
  </si>
  <si>
    <t>doi: 10.1111/aos.13159</t>
  </si>
  <si>
    <t>doi: 10.1111/aos.13152</t>
  </si>
  <si>
    <t>doi: 10.1007/s00417-016-3415-x</t>
  </si>
  <si>
    <t>doi: 10.1097/ICL.0000000000000297</t>
  </si>
  <si>
    <t>doi: 10.1097/IAE.0000000000001169</t>
  </si>
  <si>
    <t>doi: 10.1097/ICB.0000000000000361</t>
  </si>
  <si>
    <t>doi: 10.1038/jhg.2016.91</t>
  </si>
  <si>
    <t>doi: 10.1111/ajt.13926</t>
  </si>
  <si>
    <t>doi: 10.1017/S0022149X16000468</t>
  </si>
  <si>
    <t>doi: 10.3109/02713683.2016.1146776</t>
  </si>
  <si>
    <t>doi: 10.1111/ceo.12802</t>
  </si>
  <si>
    <t>doi: 10.1007/s00417-016-3416-9</t>
  </si>
  <si>
    <t>doi: 10.1007/s10943-016-0284-x</t>
  </si>
  <si>
    <t>doi: 10.1007/s10792-016-0289-1</t>
  </si>
  <si>
    <t>doi: 10.1007/s10792-016-0285-5</t>
  </si>
  <si>
    <t>doi: 10.1097/IAE.0000000000001140</t>
  </si>
  <si>
    <t>doi: 10.3109/08820538.2016.1170158</t>
  </si>
  <si>
    <t>doi: 10.3109/08820538.2016.1157611</t>
  </si>
  <si>
    <t>doi: 10.1097/IJG.0000000000000485</t>
  </si>
  <si>
    <t>doi: 10.3109/08820538.2016.1170157</t>
  </si>
  <si>
    <t>doi: 10.1136/bjophthalmol-2015-307602</t>
  </si>
  <si>
    <t>doi: 10.1016/j.optom.2016.04.005</t>
  </si>
  <si>
    <t>doi: 10.1016/j.oftal.2016.05.006</t>
  </si>
  <si>
    <t>doi: 10.1177/1932296816658902</t>
  </si>
  <si>
    <t>doi: 10.1681/ASN.2015080906</t>
  </si>
  <si>
    <t>doi: 10.1080/02713683.2016.1183795</t>
  </si>
  <si>
    <t>doi: 10.1080/02713683.2016.1183794</t>
  </si>
  <si>
    <t>doi: 10.1080/02713683.2016.1180398</t>
  </si>
  <si>
    <t>doi: 10.1097/DSS.0000000000000822</t>
  </si>
  <si>
    <t>doi: 10.1080/02713683.2016.1183030</t>
  </si>
  <si>
    <t>doi: 10.1055/s-0036-1585412</t>
  </si>
  <si>
    <t>doi: 10.1097/ICB.0000000000000362</t>
  </si>
  <si>
    <t>doi: 10.1007/s00417-016-3423-x</t>
  </si>
  <si>
    <t>doi: 10.1016/j.jdiacomp.2016.06.020</t>
  </si>
  <si>
    <t>doi: 10.1007/s10792-016-0286-4</t>
  </si>
  <si>
    <t>doi: 10.1007/s10792-016-0282-8</t>
  </si>
  <si>
    <t>doi: 10.1097/IAE.0000000000001192</t>
  </si>
  <si>
    <t>doi: 10.1097/WNO.0000000000000408</t>
  </si>
  <si>
    <t>doi: 10.1097/OPX.0000000000000910</t>
  </si>
  <si>
    <t>doi: 10.1002/acr.22974</t>
  </si>
  <si>
    <t>doi: 10.1002/acr.22968</t>
  </si>
  <si>
    <t>doi: 10.1080/21691401.2016.1203794</t>
  </si>
  <si>
    <t>doi: 10.1097/IAE.0000000000001167</t>
  </si>
  <si>
    <t>doi: 10.1136/bjophthalmol-2016-308561</t>
  </si>
  <si>
    <t>doi: 10.1136/bjophthalmol-2016-308617</t>
  </si>
  <si>
    <t>doi: 10.1136/bjophthalmol-2016-308914</t>
  </si>
  <si>
    <t>doi: 10.1136/bjophthalmol-2015-307677</t>
  </si>
  <si>
    <t>doi: 10.1136/bjophthalmol-2016-308921</t>
  </si>
  <si>
    <t>doi: 10.1136/bjophthalmol-2015-308251</t>
  </si>
  <si>
    <t>doi: 10.1136/bjophthalmol-2016-308828</t>
  </si>
  <si>
    <t>doi: 10.1016/j.oftal.2016.05.015</t>
  </si>
  <si>
    <t>doi: 10.1016/j.oftal.2016.05.017</t>
  </si>
  <si>
    <t>doi: 10.2463/mrms.ci.2016-0030</t>
  </si>
  <si>
    <t>doi: 10.1016/j.arbres.2016.06.002</t>
  </si>
  <si>
    <t>doi: 10.1136/bjophthalmol-2015-307868</t>
  </si>
  <si>
    <t>doi: 10.1080/15569527.2016.1209770</t>
  </si>
  <si>
    <t>doi: 10.1097/IAE.0000000000001135</t>
  </si>
  <si>
    <t>doi: 10.1097/IAE.0000000000001134</t>
  </si>
  <si>
    <t>doi: 10.1097/IAE.0000000000001133</t>
  </si>
  <si>
    <t>doi: 10.1097/IAE.0000000000001122</t>
  </si>
  <si>
    <t>doi: 10.1097/IAE.0000000000001127</t>
  </si>
  <si>
    <t>doi: 10.1097/ICB.0000000000000356</t>
  </si>
  <si>
    <t>doi: 10.1136/bjophthalmol-2015-307848</t>
  </si>
  <si>
    <t>doi: 10.1016/j.oftal.2016.05.013</t>
  </si>
  <si>
    <t>doi: 10.1016/j.oftal.2016.05.011</t>
  </si>
  <si>
    <t>doi: 10.1002/ppul.23511</t>
  </si>
  <si>
    <t>doi: 10.1007/s00417-016-3411-1</t>
  </si>
  <si>
    <t>doi: 10.1007/s10792-016-0283-7</t>
  </si>
  <si>
    <t>doi: 10.1080/09638288.2016.1193233</t>
  </si>
  <si>
    <t>doi: 10.1016/j.exer.2016.06.018</t>
  </si>
  <si>
    <t>doi: 10.1002/jmri.25368</t>
  </si>
  <si>
    <t>doi: 10.1016/j.jprot.2016.06.034</t>
  </si>
  <si>
    <t>doi: 10.1136/jclinpath-2016-203739</t>
  </si>
  <si>
    <t>doi: 10.1177/0300985816653793</t>
  </si>
  <si>
    <t>doi: 10.1016/j.jbspin.2016.04.014</t>
  </si>
  <si>
    <t>doi: 10.1007/s12016-016-8562-7</t>
  </si>
  <si>
    <t>doi: 10.3109/08820538.2016.1142578</t>
  </si>
  <si>
    <t>doi: 10.3109/08820538.2016.1157612</t>
  </si>
  <si>
    <t>doi: 10.3109/08820538.2016.1157614</t>
  </si>
  <si>
    <t>doi: 10.3109/08820538.2016.1157613</t>
  </si>
  <si>
    <t>doi: 10.3109/08820538.2015.1131833</t>
  </si>
  <si>
    <t>doi: 10.3109/08820538.2016.1142579</t>
  </si>
  <si>
    <t>doi: 10.3109/08820538.2016.1139738</t>
  </si>
  <si>
    <t>doi: 10.3109/08820538.2015.1131837</t>
  </si>
  <si>
    <t>doi: 10.3109/08820538.2016.1139737</t>
  </si>
  <si>
    <t>doi: 10.3109/08820538.2016.1169301</t>
  </si>
  <si>
    <t>doi: 10.3109/08820538.2016.1139736</t>
  </si>
  <si>
    <t>doi: 10.3109/08820538.2015.1132333</t>
  </si>
  <si>
    <t>doi: 10.3109/08820538.2016.1169302</t>
  </si>
  <si>
    <t>doi: 10.3109/08820538.2016.1143517</t>
  </si>
  <si>
    <t>doi: 10.1136/bjophthalmol-2016-308736</t>
  </si>
  <si>
    <t>doi: 10.1111/aos.13151</t>
  </si>
  <si>
    <t>doi: 10.1080/14767058.2016.1205019</t>
  </si>
  <si>
    <t>doi: 10.1002/jmv.24622</t>
  </si>
  <si>
    <t>doi: 10.1007/s00417-016-3424-9</t>
  </si>
  <si>
    <t>doi: 10.1109/TBME.2016.2585344</t>
  </si>
  <si>
    <t>doi: 10.1080/02713683.2016.1179333</t>
  </si>
  <si>
    <t>doi: 10.1080/02713683.2016.1179332</t>
  </si>
  <si>
    <t>doi: 10.1080/02713683.2016.1175020</t>
  </si>
  <si>
    <t>doi: 10.1080/02713683.2016.1175019</t>
  </si>
  <si>
    <t>doi: 10.1136/annrheumdis-2016-209139</t>
  </si>
  <si>
    <t>doi: 10.1177/1742395316655854</t>
  </si>
  <si>
    <t>doi: 10.1136/bjophthalmol-2016-308846</t>
  </si>
  <si>
    <t>doi: 10.1080/13816810.2016.1193883</t>
  </si>
  <si>
    <t>doi: 10.1097/BCR.0000000000000390</t>
  </si>
  <si>
    <t>doi: 10.1097/IAE.0000000000001132</t>
  </si>
  <si>
    <t>doi: 10.1097/ICB.0000000000000355</t>
  </si>
  <si>
    <t>doi: 10.1503/cmaj.151029</t>
  </si>
  <si>
    <t>doi: 10.1111/cxo.12399</t>
  </si>
  <si>
    <t>doi: 10.2340/00015555-2489</t>
  </si>
  <si>
    <t>doi: 10.1002/cne.24070</t>
  </si>
  <si>
    <t>doi: 10.1111/aos.13140</t>
  </si>
  <si>
    <t>doi: 10.1016/j.optom.2016.04.001</t>
  </si>
  <si>
    <t>doi: 10.1111/ane.12632</t>
  </si>
  <si>
    <t>doi: 10.1097/ICB.0000000000000353</t>
  </si>
  <si>
    <t>doi: 10.1097/ICB.0000000000000321</t>
  </si>
  <si>
    <t>doi: 10.3109/02713683.2016.1170854</t>
  </si>
  <si>
    <t>doi: 10.1080/02713683.2016.1188117</t>
  </si>
  <si>
    <t>doi: 10.3109/02713683.2016.1170856</t>
  </si>
  <si>
    <t>doi: 10.3109/02713683.2016.1170857</t>
  </si>
  <si>
    <t>doi: 10.1080/02713683.2016.1185130</t>
  </si>
  <si>
    <t>doi: 10.1080/02713683.2016.1185129</t>
  </si>
  <si>
    <t>doi: 10.1080/02713683.2016.1188118</t>
  </si>
  <si>
    <t>doi: 10.1097/IAE.0000000000001125</t>
  </si>
  <si>
    <t>doi: 10.1097/IAE.0000000000001128</t>
  </si>
  <si>
    <t>doi: 10.1097/IAE.0000000000001131</t>
  </si>
  <si>
    <t>doi: 10.3109/02713683.2016.1170855</t>
  </si>
  <si>
    <t>doi: 10.1016/j.pedneo.2016.03.006</t>
  </si>
  <si>
    <t>doi: 10.1136/bjophthalmol-2016-308925</t>
  </si>
  <si>
    <t>doi: 10.1136/bjophthalmol-2016-308563</t>
  </si>
  <si>
    <t>doi: 10.1136/bjophthalmol-2016-308551</t>
  </si>
  <si>
    <t>doi: 10.1136/neurintsurg-2016-012268.rep</t>
  </si>
  <si>
    <t>doi: 10.1080/02713683.2016.1184281</t>
  </si>
  <si>
    <t>doi: 10.1080/00222895.2016.1152225</t>
  </si>
  <si>
    <t>doi: 10.1097/ICL.0000000000000290</t>
  </si>
  <si>
    <t>doi: 10.1097/ICL.0000000000000288</t>
  </si>
  <si>
    <t>doi: 10.1097/WNO.0000000000000412</t>
  </si>
  <si>
    <t>doi: 10.1007/s12016-016-8570-7</t>
  </si>
  <si>
    <t>doi: 10.1007/s00417-016-3413-z</t>
  </si>
  <si>
    <t>doi: 10.1097/ICB.0000000000000334</t>
  </si>
  <si>
    <t>doi: 10.1089/tmj.2016.0108</t>
  </si>
  <si>
    <t>doi: 10.1136/bjophthalmol-2015-308194</t>
  </si>
  <si>
    <t>doi: 10.1007/s10792-016-0280-x</t>
  </si>
  <si>
    <t>doi: 10.1016/j.exer.2016.06.009</t>
  </si>
  <si>
    <t>doi: 10.1016/j.exer.2016.06.011</t>
  </si>
  <si>
    <t>doi: 10.1097/IOP.0000000000000728</t>
  </si>
  <si>
    <t>doi: 10.1097/IOP.0000000000000723</t>
  </si>
  <si>
    <t>doi: 10.1515/cclm-2016-0197</t>
  </si>
  <si>
    <t>doi: 10.1089/tmj.2016.0034</t>
  </si>
  <si>
    <t>doi: 10.3109/08820538.2015.1131834</t>
  </si>
  <si>
    <t>doi: 10.1007/s10792-016-0278-4</t>
  </si>
  <si>
    <t>doi: 10.1080/00207454.2016.1201665</t>
  </si>
  <si>
    <t>doi: 10.1097/IAE.0000000000001118</t>
  </si>
  <si>
    <t>doi: 10.1016/j.survophthal.2016.06.001</t>
  </si>
  <si>
    <t>doi: 10.1111/aos.13149</t>
  </si>
  <si>
    <t>doi: 10.1111/aos.13117</t>
  </si>
  <si>
    <t>doi: 10.1111/aos.13115</t>
  </si>
  <si>
    <t>doi: 10.1016/j.exer.2016.06.006</t>
  </si>
  <si>
    <t>doi: 10.1111/odi.12526</t>
  </si>
  <si>
    <t>doi: 10.1136/bjophthalmol-2016-308539</t>
  </si>
  <si>
    <t>doi: 10.1097/ICB.0000000000000348</t>
  </si>
  <si>
    <t>doi: 10.1097/ICB.0000000000000351</t>
  </si>
  <si>
    <t>doi: 10.3109/02713683.2016.1167919</t>
  </si>
  <si>
    <t>doi: 10.3109/02713683.2016.1164189</t>
  </si>
  <si>
    <t>doi: 10.3109/02713683.2016.1164190</t>
  </si>
  <si>
    <t>doi: 10.1007/s10792-016-0277-5</t>
  </si>
  <si>
    <t>doi: 10.1111/ceo.12790</t>
  </si>
  <si>
    <t>doi: 10.1007/s11517-016-1534-5</t>
  </si>
  <si>
    <t>doi: 10.1007/s00345-016-1880-9</t>
  </si>
  <si>
    <t>doi: 10.1080/17425247.2016.1198766</t>
  </si>
  <si>
    <t>doi: 10.1089/tmj.2016.0039</t>
  </si>
  <si>
    <t>doi: 10.1136/annrheumdis-2016-209595</t>
  </si>
  <si>
    <t>doi: 10.1097/IOP.0000000000000726</t>
  </si>
  <si>
    <t>doi: 10.1097/IOP.0000000000000729</t>
  </si>
  <si>
    <t>doi: 10.1007/s00347-016-0265-1</t>
  </si>
  <si>
    <t>doi: 10.1007/s10571-016-0393-9</t>
  </si>
  <si>
    <t>doi: 10.1177/1352458516652497</t>
  </si>
  <si>
    <t>doi: 10.1097/IAE.0000000000001115</t>
  </si>
  <si>
    <t>doi: 10.1097/ICB.0000000000000307</t>
  </si>
  <si>
    <t>doi: 10.2340/00015555-2485</t>
  </si>
  <si>
    <t>doi: 10.1080/15476286.2016.1191735</t>
  </si>
  <si>
    <t>doi: 10.1016/j.exer.2016.06.007</t>
  </si>
  <si>
    <t>doi: 10.1136/bjophthalmol-2016-308375</t>
  </si>
  <si>
    <t>doi: 10.1097/IJG.0000000000000466</t>
  </si>
  <si>
    <t>doi: 10.1002/jmri.25349</t>
  </si>
  <si>
    <t>doi: 10.1007/s10792-016-0276-6</t>
  </si>
  <si>
    <t>doi: 10.1136/bjophthalmol-2016-308586</t>
  </si>
  <si>
    <t>doi: 10.1136/bjophthalmol-2016-308460</t>
  </si>
  <si>
    <t>doi: 10.1111/aji.12530</t>
  </si>
  <si>
    <t>doi: 10.1016/j.exer.2016.06.003</t>
  </si>
  <si>
    <t>doi: 10.1002/lary.26082</t>
  </si>
  <si>
    <t>doi: 10.1080/09638288.2016.1192227</t>
  </si>
  <si>
    <t>doi: 10.1111/aos.13103</t>
  </si>
  <si>
    <t>doi: 10.1111/aos.13096</t>
  </si>
  <si>
    <t>doi: 10.1007/s10792-016-0270-z</t>
  </si>
  <si>
    <t>doi: 10.1097/ICB.0000000000000347</t>
  </si>
  <si>
    <t>doi: 10.1097/ICB.0000000000000350</t>
  </si>
  <si>
    <t>doi: 10.1136/bjophthalmol-2016-308601</t>
  </si>
  <si>
    <t>doi: 10.1136/bjophthalmol-2015-307527</t>
  </si>
  <si>
    <t>doi: 10.1097/OPX.0000000000000898</t>
  </si>
  <si>
    <t>doi: 10.1097/IOP.0000000000000725</t>
  </si>
  <si>
    <t>doi: 10.1097/IOP.0000000000000730</t>
  </si>
  <si>
    <t>doi: 10.1097/ICB.0000000000000345</t>
  </si>
  <si>
    <t>doi: 10.1097/ICB.0000000000000344</t>
  </si>
  <si>
    <t>doi: 10.1097/OPX.0000000000000899</t>
  </si>
  <si>
    <t>doi: 10.1111/aos.13136</t>
  </si>
  <si>
    <t>doi: 10.1007/s00330-016-4438-8</t>
  </si>
  <si>
    <t>doi: 10.1007/s10792-016-0274-8</t>
  </si>
  <si>
    <t>doi: 10.3109/02713683.2016.1158271</t>
  </si>
  <si>
    <t>doi: 10.1016/j.jbspin.2016.03.006</t>
  </si>
  <si>
    <t>doi: 10.3109/02713683.2016.1164188</t>
  </si>
  <si>
    <t>doi: 10.1016/j.oftal.2016.04.007</t>
  </si>
  <si>
    <t>doi: 10.1080/13816810.2016.1188120</t>
  </si>
  <si>
    <t>doi: 10.1080/13816810.2016.1188124</t>
  </si>
  <si>
    <t>doi: 10.1080/13816810.2016.1188122</t>
  </si>
  <si>
    <t>doi: 10.1136/bjophthalmol-2016-308582</t>
  </si>
  <si>
    <t>doi: 10.1136/bjophthalmol-2015-308246</t>
  </si>
  <si>
    <t>doi: 10.1136/bjophthalmol-2016-308642</t>
  </si>
  <si>
    <t>doi: 10.1136/bjophthalmol-2015-308142</t>
  </si>
  <si>
    <t>doi: 10.1136/bjophthalmol-2015-308043</t>
  </si>
  <si>
    <t>doi: 10.1136/bjophthalmol-2015-307666</t>
  </si>
  <si>
    <t>doi: 10.3109/02713683.2016.1151054</t>
  </si>
  <si>
    <t>doi: 10.1016/j.acthis.2016.05.005</t>
  </si>
  <si>
    <t>doi: 10.1007/s10792-016-0272-x</t>
  </si>
  <si>
    <t>doi: 10.1097/IOP.0000000000000720</t>
  </si>
  <si>
    <t>doi: 10.1016/j.exer.2016.05.026</t>
  </si>
  <si>
    <t>doi: 10.3109/02713683.2016.1158273</t>
  </si>
  <si>
    <t>doi: 10.3109/02713683.2016.1158272</t>
  </si>
  <si>
    <t>doi: 10.3109/02713683.2016.1146774</t>
  </si>
  <si>
    <t>doi: 10.1007/s10792-016-0273-9</t>
  </si>
  <si>
    <t>doi: 10.3109/02713683.2016.1145235</t>
  </si>
  <si>
    <t>doi: 10.1080/00140139.2016.1192226</t>
  </si>
  <si>
    <t>doi: 10.1097/ICB.0000000000000339</t>
  </si>
  <si>
    <t>doi: 10.1097/ICB.0000000000000338</t>
  </si>
  <si>
    <t>doi: 10.1097/ICB.0000000000000342</t>
  </si>
  <si>
    <t>doi: 10.1097/ICB.0000000000000340</t>
  </si>
  <si>
    <t>doi: 10.1097/ICB.0000000000000337</t>
  </si>
  <si>
    <t>doi: 10.1136/bjophthalmol-2015-307820</t>
  </si>
  <si>
    <t>doi: 10.1016/j.survophthal.2016.05.005</t>
  </si>
  <si>
    <t>doi: 10.1016/j.survophthal.2016.05.006</t>
  </si>
  <si>
    <t>doi: 10.1111/cge.12815</t>
  </si>
  <si>
    <t>doi: 10.1016/j.medcli.2016.04.016</t>
  </si>
  <si>
    <t>doi: 10.14670/HH-11-788</t>
  </si>
  <si>
    <t>doi: 10.1097/IOP.0000000000000719</t>
  </si>
  <si>
    <t>doi: 10.1007/s10792-016-0269-5</t>
  </si>
  <si>
    <t>doi: 10.1055/s-0036-1584300</t>
  </si>
  <si>
    <t>doi: 10.3109/02713683.2016.1150491</t>
  </si>
  <si>
    <t>doi: 10.3109/02713683.2016.1151052</t>
  </si>
  <si>
    <t>doi: 10.3109/02713683.2016.1148742</t>
  </si>
  <si>
    <t>doi: 10.3109/02713683.2016.1150492</t>
  </si>
  <si>
    <t>doi: 10.3109/02713683.2016.1151053</t>
  </si>
  <si>
    <t>doi: 10.1007/s10792-016-0271-y</t>
  </si>
  <si>
    <t>doi: 10.1097/ICB.0000000000000312</t>
  </si>
  <si>
    <t>doi: 10.1097/ICB.0000000000000331</t>
  </si>
  <si>
    <t>doi: 10.1097/ICL.0000000000000275</t>
  </si>
  <si>
    <t>doi: 10.1097/ICL.0000000000000280</t>
  </si>
  <si>
    <t>doi: 10.1097/ICL.0000000000000284</t>
  </si>
  <si>
    <t>doi: 10.1097/ICL.0000000000000283</t>
  </si>
  <si>
    <t>doi: 10.1097/ICL.0000000000000287</t>
  </si>
  <si>
    <t>doi: 10.1097/ICL.0000000000000286</t>
  </si>
  <si>
    <t>doi: 10.1097/ICL.0000000000000258</t>
  </si>
  <si>
    <t>doi: 10.1016/j.survophthal.2016.05.002</t>
  </si>
  <si>
    <t>doi: 10.1055/s-0036-1584301</t>
  </si>
  <si>
    <t>doi: 10.1111/jdi.12545</t>
  </si>
  <si>
    <t>doi: 10.1016/j.otorri.2016.02.013</t>
  </si>
  <si>
    <t>doi: 10.1016/j.oftal.2016.04.001</t>
  </si>
  <si>
    <t>doi: 10.1007/s10792-016-0241-4</t>
  </si>
  <si>
    <t>doi: 10.1136/bjophthalmol-2015-308124</t>
  </si>
  <si>
    <t>doi: 10.1016/j.bjorl.2016.04.006</t>
  </si>
  <si>
    <t>doi: 10.1111/aos.13108</t>
  </si>
  <si>
    <t>doi: 10.1016/j.optom.2016.04.006</t>
  </si>
  <si>
    <t>doi: 10.1080/13816810.2016.1183216</t>
  </si>
  <si>
    <t>doi: 10.1007/s10143-016-0747-2</t>
  </si>
  <si>
    <t>doi: 10.1007/s00285-016-1015-3</t>
  </si>
  <si>
    <t>doi: 10.1016/j.oftal.2016.03.021</t>
  </si>
  <si>
    <t>doi: 10.1111/aos.13110</t>
  </si>
  <si>
    <t>doi: 10.1080/09273948.2016.1175640</t>
  </si>
  <si>
    <t>doi: 10.1111/aos.13097</t>
  </si>
  <si>
    <t>doi: 10.1111/jir.12296</t>
  </si>
  <si>
    <t>doi: 10.1097/ICB.0000000000000349</t>
  </si>
  <si>
    <t>doi: 10.1089/tmj.2016.0020</t>
  </si>
  <si>
    <t>doi: 10.1208/s12249-016-0550-y</t>
  </si>
  <si>
    <t>doi: 10.1136/bjophthalmol-2015-308110</t>
  </si>
  <si>
    <t>doi: 10.1007/s10792-016-0261-0</t>
  </si>
  <si>
    <t>doi: 10.1007/s10792-016-0262-z</t>
  </si>
  <si>
    <t>doi: 10.1055/s-0042-105281</t>
  </si>
  <si>
    <t>doi: 10.1097/IOP.0000000000000717</t>
  </si>
  <si>
    <t>doi: 10.1097/IOP.0000000000000718</t>
  </si>
  <si>
    <t>doi: 10.1097/IOP.0000000000000715</t>
  </si>
  <si>
    <t>doi: 10.1097/IOP.0000000000000722</t>
  </si>
  <si>
    <t>doi: 10.1016/j.survophthal.2016.01.006</t>
  </si>
  <si>
    <t>doi: 10.1007/s10792-016-0257-9</t>
  </si>
  <si>
    <t>doi: 10.1136/bjophthalmol-2016-308668</t>
  </si>
  <si>
    <t>doi: 10.1136/bjophthalmol-2016-308592</t>
  </si>
  <si>
    <t>doi: 10.1136/bjophthalmol-2015-308276</t>
  </si>
  <si>
    <t>doi: 10.1080/13607863.2016.1186151</t>
  </si>
  <si>
    <t>doi: 10.1007/s10792-016-0258-8</t>
  </si>
  <si>
    <t>doi: 10.1177/1352458516649677</t>
  </si>
  <si>
    <t>doi: 10.1177/1352458516646087</t>
  </si>
  <si>
    <t>doi: 10.1097/IAE.0000000000001136</t>
  </si>
  <si>
    <t>doi: 10.1097/ICL.0000000000000281</t>
  </si>
  <si>
    <t>doi: 10.1097/ICL.0000000000000273</t>
  </si>
  <si>
    <t>doi: 10.1097/ICL.0000000000000274</t>
  </si>
  <si>
    <t>doi: 10.1097/IOP.0000000000000716</t>
  </si>
  <si>
    <t>doi: 10.1097/IOP.0000000000000713</t>
  </si>
  <si>
    <t>doi: 10.1097/ICB.0000000000000336</t>
  </si>
  <si>
    <t>doi: 10.1097/ICB.0000000000000326</t>
  </si>
  <si>
    <t>doi: 10.1097/ICB.0000000000000332</t>
  </si>
  <si>
    <t>doi: 10.1097/ICB.0000000000000310</t>
  </si>
  <si>
    <t>doi: 10.1097/ICL.0000000000000277</t>
  </si>
  <si>
    <t>doi: 10.1097/ICL.0000000000000279</t>
  </si>
  <si>
    <t>doi: 10.1007/s10792-016-0254-z</t>
  </si>
  <si>
    <t>doi: 10.1007/s10571-016-0380-1</t>
  </si>
  <si>
    <t>doi: 10.3109/08820538.2015.1123730</t>
  </si>
  <si>
    <t>doi: 10.3109/08820538.2015.1131838</t>
  </si>
  <si>
    <t>doi: 10.1097/ICB.0000000000000302</t>
  </si>
  <si>
    <t>doi: 10.3109/08820538.2015.1131836</t>
  </si>
  <si>
    <t>doi: 10.3109/08820538.2015.1132332</t>
  </si>
  <si>
    <t>doi: 10.3109/08820538.2015.1123739</t>
  </si>
  <si>
    <t>doi: 10.3109/08820538.2015.1131835</t>
  </si>
  <si>
    <t>doi: 10.3109/08820538.2015.1123738</t>
  </si>
  <si>
    <t>doi: 10.3109/03009742.2016.1158312</t>
  </si>
  <si>
    <t>doi: 10.1136/bjophthalmol-2016-308548</t>
  </si>
  <si>
    <t>doi: 10.1136/bjophthalmol-2016-308679</t>
  </si>
  <si>
    <t>doi: 10.1136/bjophthalmol-2016-308544</t>
  </si>
  <si>
    <t>doi: 10.3109/13816810.2016.1171881</t>
  </si>
  <si>
    <t>doi: 10.1016/j.exer.2016.05.011</t>
  </si>
  <si>
    <t>doi: 10.1017/cjn.2016.51</t>
  </si>
  <si>
    <t>doi: 10.1016/j.jprot.2016.05.006</t>
  </si>
  <si>
    <t>doi: 10.1037/pas0000341</t>
  </si>
  <si>
    <t>doi: 10.1016/j.exer.2016.05.009</t>
  </si>
  <si>
    <t>doi: 10.1093/rheumatology/kew212</t>
  </si>
  <si>
    <t>doi: 10.1097/ICB.0000000000000322</t>
  </si>
  <si>
    <t>doi: 10.1080/13816810.2016.1183215</t>
  </si>
  <si>
    <t>doi: 10.1016/j.survophthal.2016.05.001</t>
  </si>
  <si>
    <t>doi: 10.1016/j.anl.2016.03.013</t>
  </si>
  <si>
    <t>doi: 10.1007/s10792-016-0251-2</t>
  </si>
  <si>
    <t>doi: 10.1097/ICB.0000000000000327</t>
  </si>
  <si>
    <t>doi: 10.1097/ICL.0000000000000269</t>
  </si>
  <si>
    <t>doi: 10.1097/ICL.0000000000000268</t>
  </si>
  <si>
    <t>doi: 10.1097/ICL.0000000000000270</t>
  </si>
  <si>
    <t>doi: 10.1097/ICL.0000000000000265</t>
  </si>
  <si>
    <t>doi: 10.1097/ICL.0000000000000266</t>
  </si>
  <si>
    <t>doi: 10.1177/1550059416645978</t>
  </si>
  <si>
    <t>doi: 10.1136/bjophthalmol-2016-308367</t>
  </si>
  <si>
    <t>doi: 10.1007/s00005-016-0402-1</t>
  </si>
  <si>
    <t>doi: 10.1111/vop.12383</t>
  </si>
  <si>
    <t>doi: 10.1007/s12311-016-0784-y</t>
  </si>
  <si>
    <t>doi: 10.1097/ICB.0000000000000330</t>
  </si>
  <si>
    <t>doi: 10.1097/ICB.0000000000000325</t>
  </si>
  <si>
    <t>doi: 10.1097/IOP.0000000000000714</t>
  </si>
  <si>
    <t>doi: 10.1097/IOP.0000000000000712</t>
  </si>
  <si>
    <t>doi: 10.1016/j.survophthal.2016.03.012</t>
  </si>
  <si>
    <t>doi: 10.1080/02713683.2016.1184282</t>
  </si>
  <si>
    <t>doi: 10.1136/bjophthalmol-2015-307945</t>
  </si>
  <si>
    <t>doi: 10.1136/bjophthalmol-2016-308432</t>
  </si>
  <si>
    <t>doi: 10.1016/j.optom.2016.04.003</t>
  </si>
  <si>
    <t>doi: 10.1080/14397595.2016.1176327</t>
  </si>
  <si>
    <t>doi: 10.3109/15569527.2016.1144610</t>
  </si>
  <si>
    <t>doi: 10.1111/cge.12798</t>
  </si>
  <si>
    <t>doi: 10.1007/s10792-016-0249-9</t>
  </si>
  <si>
    <t>doi: 10.1007/s10792-016-0243-2</t>
  </si>
  <si>
    <t>doi: 10.3109/19401736.2015.1136304</t>
  </si>
  <si>
    <t>doi: 10.1136/bjophthalmol-2016-308587</t>
  </si>
  <si>
    <t>doi: 10.1007/s10792-016-0239-y</t>
  </si>
  <si>
    <t>doi: 10.1097/ICB.0000000000000333</t>
  </si>
  <si>
    <t>doi: 10.1097/ICB.0000000000000323</t>
  </si>
  <si>
    <t>doi: 10.1136/bjophthalmol-2015-308037</t>
  </si>
  <si>
    <t>doi: 10.1136/bjophthalmol-2015-308008</t>
  </si>
  <si>
    <t>doi: 10.1136/bjophthalmol-2015-308299</t>
  </si>
  <si>
    <t>doi: 10.1016/j.anl.2016.04.006</t>
  </si>
  <si>
    <t>doi: 10.1097/ICB.0000000000000329</t>
  </si>
  <si>
    <t>doi: 10.1097/ICB.0000000000000319</t>
  </si>
  <si>
    <t>doi: 10.1097/IOP.0000000000000710</t>
  </si>
  <si>
    <t>doi: 10.1007/s10792-016-0246-z</t>
  </si>
  <si>
    <t>doi: 10.1136/bjophthalmol-2015-308238</t>
  </si>
  <si>
    <t>doi: 10.3109/08820538.2015.1118135</t>
  </si>
  <si>
    <t>doi: 10.3109/08820538.2015.1123735</t>
  </si>
  <si>
    <t>doi: 10.1016/j.reuma.2016.03.010</t>
  </si>
  <si>
    <t>doi: 10.1007/s10792-016-0236-1</t>
  </si>
  <si>
    <t>doi: 10.1007/s10792-016-0244-1</t>
  </si>
  <si>
    <t>doi: 10.1007/s10792-016-0245-0</t>
  </si>
  <si>
    <t>doi: 10.3109/10799893.2016.1171341</t>
  </si>
  <si>
    <t>doi: 10.1016/j.exer.2016.04.023</t>
  </si>
  <si>
    <t>doi: 10.1136/bjophthalmol-2016-308487</t>
  </si>
  <si>
    <t>doi: 10.1136/bjophthalmol-2015-308214</t>
  </si>
  <si>
    <t>doi: 10.1136/bjophthalmol-2015-308261</t>
  </si>
  <si>
    <t>doi: 10.1016/j.oftal.2016.03.010</t>
  </si>
  <si>
    <t>doi: 10.1111/aos.13053</t>
  </si>
  <si>
    <t>doi: 10.1016/j.exer.2016.04.020</t>
  </si>
  <si>
    <t>doi: 10.1007/s11748-016-0652-1</t>
  </si>
  <si>
    <t>doi: 10.3109/08820538.2015.1131839</t>
  </si>
  <si>
    <t>doi: 10.3109/08820538.2015.1123734</t>
  </si>
  <si>
    <t>doi: 10.3109/08820538.2015.1123733</t>
  </si>
  <si>
    <t>doi: 10.3109/08820538.2015.1132331</t>
  </si>
  <si>
    <t>doi: 10.3109/08820538.2015.1119861</t>
  </si>
  <si>
    <t>doi: 10.3109/08820538.2015.1123737</t>
  </si>
  <si>
    <t>doi: 10.3109/08820538.2015.1120757</t>
  </si>
  <si>
    <t>doi: 10.1080/10408398.2016.1160362</t>
  </si>
  <si>
    <t>doi: 10.3109/08820538.2015.1122068</t>
  </si>
  <si>
    <t>doi: 10.1097/ICB.0000000000000328</t>
  </si>
  <si>
    <t>doi: 10.1097/ICB.0000000000000320</t>
  </si>
  <si>
    <t>doi: 10.1097/ICB.0000000000000317</t>
  </si>
  <si>
    <t>doi: 10.1097/ICB.0000000000000316</t>
  </si>
  <si>
    <t>doi: 10.1097/ICB.0000000000000315</t>
  </si>
  <si>
    <t>doi: 10.1097/ICB.0000000000000314</t>
  </si>
  <si>
    <t>doi: 10.1097/ICB.0000000000000313</t>
  </si>
  <si>
    <t>doi: 10.3109/08820538.2015.1120758</t>
  </si>
  <si>
    <t>doi: 10.1136/bjophthalmol-2015-307076</t>
  </si>
  <si>
    <t>doi: 10.1080/13816810.2016.1175645</t>
  </si>
  <si>
    <t>doi: 10.1016/j.anorl.2016.04.003</t>
  </si>
  <si>
    <t>doi: 10.1093/imammb/dqw005</t>
  </si>
  <si>
    <t>doi: 10.1136/bjophthalmol-2015-307730</t>
  </si>
  <si>
    <t>doi: 10.1097/IOP.0000000000000708</t>
  </si>
  <si>
    <t>doi: 10.1097/IOP.0000000000000701</t>
  </si>
  <si>
    <t>doi: 10.1016/j.arbres.2015.12.011</t>
  </si>
  <si>
    <t>doi: 10.1007/s10792-016-0237-0</t>
  </si>
  <si>
    <t>doi: 10.1007/s10792-016-0233-4</t>
  </si>
  <si>
    <t>doi: 10.1111/jfd.12484</t>
  </si>
  <si>
    <t>doi: 10.1097/ICB.0000000000000318</t>
  </si>
  <si>
    <t>doi: 10.1111/aos.12988</t>
  </si>
  <si>
    <t>doi: 10.1177/1098612X16645144</t>
  </si>
  <si>
    <t>doi: 10.1136/bjophthalmol-2015-307759</t>
  </si>
  <si>
    <t>doi: 10.1136/bjophthalmol-2015-307581</t>
  </si>
  <si>
    <t>doi: 10.1016/j.survophthal.2016.04.002</t>
  </si>
  <si>
    <t>doi: 10.1016/j.anl.2016.04.001</t>
  </si>
  <si>
    <t>doi: 10.1111/cge.12790</t>
  </si>
  <si>
    <t>doi: 10.1111/apa.13433</t>
  </si>
  <si>
    <t>doi: 10.1097/ICB.0000000000000306</t>
  </si>
  <si>
    <t>doi: 10.3109/08820538.2015.1119860</t>
  </si>
  <si>
    <t>doi: 10.1007/s10792-016-0235-2</t>
  </si>
  <si>
    <t>doi: 10.3109/03009742.2016.1153142</t>
  </si>
  <si>
    <t>doi: 10.1136/bjophthalmol-2015-308137</t>
  </si>
  <si>
    <t>doi: 10.1111/ane.12601</t>
  </si>
  <si>
    <t>doi: 10.1007/s10792-016-0234-3</t>
  </si>
  <si>
    <t>doi: 10.1097/IOP.0000000000000699</t>
  </si>
  <si>
    <t>doi: 10.1097/IOP.0000000000000698</t>
  </si>
  <si>
    <t>doi: 10.1097/IOP.0000000000000690</t>
  </si>
  <si>
    <t>doi: 10.1097/IJG.0000000000000429</t>
  </si>
  <si>
    <t>doi: 10.3109/13816810.2016.1164196</t>
  </si>
  <si>
    <t>doi: 10.3109/13816810.2016.1164194</t>
  </si>
  <si>
    <t>doi: 10.1097/ICB.0000000000000311</t>
  </si>
  <si>
    <t>doi: 10.3109/13816810.2016.1164195</t>
  </si>
  <si>
    <t>doi: 10.1159/000445113</t>
  </si>
  <si>
    <t>doi: 10.3109/08820538.2015.1118137</t>
  </si>
  <si>
    <t>doi: 10.1111/1753-0407.12410</t>
  </si>
  <si>
    <t>doi: 10.3109/08820538.2015.1120756</t>
  </si>
  <si>
    <t>doi: 10.1136/bjophthalmol-2016-308418</t>
  </si>
  <si>
    <t>doi: 10.1097/ICB.0000000000000308</t>
  </si>
  <si>
    <t>doi: 10.3109/13816810.2016.1164197</t>
  </si>
  <si>
    <t>doi: 10.1111/ajr.12290</t>
  </si>
  <si>
    <t>doi: 10.1111/ceo.12763</t>
  </si>
  <si>
    <t>doi: 10.3109/08820538.2015.1118133</t>
  </si>
  <si>
    <t>doi: 10.3109/08820538.2015.1115091</t>
  </si>
  <si>
    <t>doi: 10.1111/bpa.12386</t>
  </si>
  <si>
    <t>doi: 10.3109/08820538.2015.1118136</t>
  </si>
  <si>
    <t>doi: 10.3109/08820538.2015.1115088</t>
  </si>
  <si>
    <t>doi: 10.3109/08820538.2015.1115090</t>
  </si>
  <si>
    <t>doi: 10.3109/08820538.2015.1115086</t>
  </si>
  <si>
    <t>doi: 10.3109/08982104.2016.1167737</t>
  </si>
  <si>
    <t>doi: 10.3109/08820538.2015.1096401</t>
  </si>
  <si>
    <t>doi: 10.1097/ICL.0000000000000254</t>
  </si>
  <si>
    <t>doi: 10.1097/ICB.0000000000000305</t>
  </si>
  <si>
    <t>doi: 10.1097/ICB.0000000000000309</t>
  </si>
  <si>
    <t>doi: 10.3109/08820538.2015.1119857</t>
  </si>
  <si>
    <t>doi: 10.3109/08820538.2015.1120755</t>
  </si>
  <si>
    <t>doi: 10.3109/08820538.2015.1095304</t>
  </si>
  <si>
    <t>doi: 10.3109/08820538.2015.1095305</t>
  </si>
  <si>
    <t>doi: 10.3109/08820538.2015.1119858</t>
  </si>
  <si>
    <t>doi: 10.3109/08820538.2015.1090611</t>
  </si>
  <si>
    <t>doi: 10.3109/08820538.2015.1123732</t>
  </si>
  <si>
    <t>doi: 10.1136/bjophthalmol-2016-308473</t>
  </si>
  <si>
    <t>doi: 10.1136/bjophthalmol-2015-307989</t>
  </si>
  <si>
    <t>doi: 10.1136/bjophthalmol-2015-308291</t>
  </si>
  <si>
    <t>doi: 10.1136/bjophthalmol-2015-308331</t>
  </si>
  <si>
    <t>doi: 10.1111/vop.12378</t>
  </si>
  <si>
    <t>doi: 10.1038/mi.2016.33</t>
  </si>
  <si>
    <t>doi: 10.1007/s10792-016-0217-4</t>
  </si>
  <si>
    <t>doi: 10.3109/13816810.2016.1164191</t>
  </si>
  <si>
    <t>doi: 10.3109/09273948.2016.1158276</t>
  </si>
  <si>
    <t>doi: 10.3109/13816810.2016.1164192</t>
  </si>
  <si>
    <t>doi: 10.3109/13816810.2016.1164193</t>
  </si>
  <si>
    <t>doi: 10.3109/09273948.2016.1151897</t>
  </si>
  <si>
    <t>doi: 10.1007/s10792-016-0229-0</t>
  </si>
  <si>
    <t>doi: 10.1007/s10792-016-0227-2</t>
  </si>
  <si>
    <t>doi: 10.1097/IOP.0000000000000694</t>
  </si>
  <si>
    <t>doi: 10.1097/IOP.0000000000000692</t>
  </si>
  <si>
    <t>doi: 10.1097/IOP.0000000000000689</t>
  </si>
  <si>
    <t>doi: 10.1097/IOP.0000000000000693</t>
  </si>
  <si>
    <t>doi: 10.1080/00140139.2016.1171403</t>
  </si>
  <si>
    <t>doi: 10.3109/13816810.2016.1151900</t>
  </si>
  <si>
    <t>doi: 10.1007/s10792-016-0228-1</t>
  </si>
  <si>
    <t>doi: 10.1007/s10792-016-0231-6</t>
  </si>
  <si>
    <t>doi: 10.1007/s10792-016-0230-7</t>
  </si>
  <si>
    <t>doi: 10.1111/vop.12381</t>
  </si>
  <si>
    <t>doi: 10.1111/vop.12380</t>
  </si>
  <si>
    <t>doi: 10.1111/vop.12379</t>
  </si>
  <si>
    <t>doi: 10.1111/1753-0407.12407</t>
  </si>
  <si>
    <t>doi: 10.3109/08820538.2015.1053627</t>
  </si>
  <si>
    <t>doi: 10.3109/13816810.2016.1151899</t>
  </si>
  <si>
    <t>doi: 10.1097/ICL.0000000000000263</t>
  </si>
  <si>
    <t>doi: 10.1097/ICL.0000000000000259</t>
  </si>
  <si>
    <t>doi: 10.1097/ICL.0000000000000250</t>
  </si>
  <si>
    <t>doi: 10.1097/ICL.0000000000000260</t>
  </si>
  <si>
    <t>doi: 10.3109/08820538.2015.1090610</t>
  </si>
  <si>
    <t>doi: 10.3109/13816810.2016.1151901</t>
  </si>
  <si>
    <t>doi: 10.3109/13816810.2015.1137326</t>
  </si>
  <si>
    <t>doi: 10.3109/13816810.2015.1137327</t>
  </si>
  <si>
    <t>doi: 10.3109/13816810.2015.1137325</t>
  </si>
  <si>
    <t>doi: 10.1080/21622965.2015.1129608</t>
  </si>
  <si>
    <t>doi: 10.3109/08820538.2015.1088552</t>
  </si>
  <si>
    <t>doi: 10.1136/bjophthalmol-2015-308091</t>
  </si>
  <si>
    <t>doi: 10.3109/13816810.2016.1143017</t>
  </si>
  <si>
    <t>doi: 10.1097/IAE.0000000000001032</t>
  </si>
  <si>
    <t>doi: 10.1097/ICB.0000000000000292</t>
  </si>
  <si>
    <t>doi: 10.1097/IOP.0000000000000683</t>
  </si>
  <si>
    <t>doi: 10.1097/IOP.0000000000000685</t>
  </si>
  <si>
    <t>doi: 10.1097/IOP.0000000000000684</t>
  </si>
  <si>
    <t>doi: 10.1097/IOP.0000000000000681</t>
  </si>
  <si>
    <t>doi: 10.1097/IOP.0000000000000687</t>
  </si>
  <si>
    <t>doi: 10.1097/IOP.0000000000000688</t>
  </si>
  <si>
    <t>doi: 10.3109/13816810.2016.1145699</t>
  </si>
  <si>
    <t>doi: 10.1136/bjophthalmol-2015-308278</t>
  </si>
  <si>
    <t>doi: 10.1136/bjophthalmol-2016-308422</t>
  </si>
  <si>
    <t>doi: 10.1007/s10792-016-0225-4</t>
  </si>
  <si>
    <t>doi: 10.1007/s10792-016-0226-3</t>
  </si>
  <si>
    <t>doi: 10.1111/1753-0407.12403</t>
  </si>
  <si>
    <t>doi: 10.1111/aos.13001</t>
  </si>
  <si>
    <t>doi: 10.1016/j.exer.2016.03.024</t>
  </si>
  <si>
    <t>doi: 10.1177/1352458516642315</t>
  </si>
  <si>
    <t>doi: 10.1097/MPG.0000000000001219</t>
  </si>
  <si>
    <t>doi: 10.3109/13816810.2015.1126614</t>
  </si>
  <si>
    <t>doi: 10.3109/13816810.2015.1126612</t>
  </si>
  <si>
    <t>doi: 10.3109/13816810.2016.1151898</t>
  </si>
  <si>
    <t>doi: 10.3109/13816810.2015.1130153</t>
  </si>
  <si>
    <t>doi: 10.3109/13816810.2015.1136336</t>
  </si>
  <si>
    <t>doi: 10.3109/13816810.2015.1126617</t>
  </si>
  <si>
    <t>doi: 10.3109/15569527.2016.1156120</t>
  </si>
  <si>
    <t>doi: 10.1016/j.optom.2016.02.003</t>
  </si>
  <si>
    <t>doi: 10.1016/j.medin.2016.02.006</t>
  </si>
  <si>
    <t>doi: 10.3904/kjim.2015.219</t>
  </si>
  <si>
    <t>doi: 10.1007/s10792-016-0222-7</t>
  </si>
  <si>
    <t>doi: 10.1097/IOP.0000000000000673</t>
  </si>
  <si>
    <t>doi: 10.1097/IOP.0000000000000686</t>
  </si>
  <si>
    <t>doi: 10.1097/IOP.0000000000000678</t>
  </si>
  <si>
    <t>doi: 10.1097/IOP.0000000000000668</t>
  </si>
  <si>
    <t>doi: 10.1097/IOP.0000000000000682</t>
  </si>
  <si>
    <t>doi: 10.1097/IOP.0000000000000680</t>
  </si>
  <si>
    <t>doi: 10.1016/j.optom.2016.02.001</t>
  </si>
  <si>
    <t>doi: 10.1111/ceo.12751</t>
  </si>
  <si>
    <t>doi: 10.1111/ceo.12749</t>
  </si>
  <si>
    <t>doi: 10.3109/09638288.2016.1160444</t>
  </si>
  <si>
    <t>doi: 10.1007/s10792-014-0023-9</t>
  </si>
  <si>
    <t>doi: 10.3109/21691401.2016.1160917</t>
  </si>
  <si>
    <t>doi: 10.2463/mrms.mp.2015-0132</t>
  </si>
  <si>
    <t>doi: 10.1016/j.oftal.2016.02.003</t>
  </si>
  <si>
    <t>doi: 10.1016/j.ydbio.2016.03.006</t>
  </si>
  <si>
    <t>doi: 10.1177/1352458516637679</t>
  </si>
  <si>
    <t>doi: 10.1016/j.exer.2016.03.010</t>
  </si>
  <si>
    <t>doi: 10.1111/vop.12372</t>
  </si>
  <si>
    <t>doi: 10.1016/j.optom.2015.12.007</t>
  </si>
  <si>
    <t>doi: 10.1097/ICB.0000000000000287</t>
  </si>
  <si>
    <t>doi: 10.1097/ICB.0000000000000293</t>
  </si>
  <si>
    <t>doi: 10.1007/s10198-016-0773-6</t>
  </si>
  <si>
    <t>doi: 10.1007/s10792-016-0211-x</t>
  </si>
  <si>
    <t>doi: 10.1007/s10792-016-0221-8</t>
  </si>
  <si>
    <t>doi: 10.1007/s10792-016-0209-4</t>
  </si>
  <si>
    <t>doi: 10.1097/ICL.0000000000000251</t>
  </si>
  <si>
    <t>doi: 10.1097/ICL.0000000000000239</t>
  </si>
  <si>
    <t>doi: 10.1097/IOP.0000000000000667</t>
  </si>
  <si>
    <t>doi: 10.1097/IOP.0000000000000669</t>
  </si>
  <si>
    <t>doi: 10.1097/IOP.0000000000000658</t>
  </si>
  <si>
    <t>doi: 10.1007/s00508-016-0974-0</t>
  </si>
  <si>
    <t>doi: 10.1007/s10792-016-0219-2</t>
  </si>
  <si>
    <t>doi: 10.1097/ICB.0000000000000300</t>
  </si>
  <si>
    <t>doi: 10.1097/ICB.0000000000000299</t>
  </si>
  <si>
    <t>doi: 10.1097/ICB.0000000000000294</t>
  </si>
  <si>
    <t>doi: 10.1097/ICB.0000000000000290</t>
  </si>
  <si>
    <t>doi: 10.1097/ICL.0000000000000256</t>
  </si>
  <si>
    <t>doi: 10.1097/ICL.0000000000000261</t>
  </si>
  <si>
    <t>doi: 10.1097/ICB.0000000000000288</t>
  </si>
  <si>
    <t>doi: 10.3109/09273948.2015.1136422</t>
  </si>
  <si>
    <t>doi: 10.1111/cge.12774</t>
  </si>
  <si>
    <t>doi: 10.1007/s12020-016-0909-6</t>
  </si>
  <si>
    <t>doi: 10.1097/IOP.0000000000000665</t>
  </si>
  <si>
    <t>doi: 10.1097/IOP.0000000000000672</t>
  </si>
  <si>
    <t>doi: 10.1097/IOP.0000000000000664</t>
  </si>
  <si>
    <t>doi: 10.1097/IOP.0000000000000666</t>
  </si>
  <si>
    <t>doi: 10.1016/j.reuma.2015.12.008</t>
  </si>
  <si>
    <t>doi: 10.1016/j.oftal.2016.01.035</t>
  </si>
  <si>
    <t>doi: 10.1016/j.exer.2016.02.011</t>
  </si>
  <si>
    <t>doi: 10.1111/vop.12369</t>
  </si>
  <si>
    <t>doi: 10.3109/09273948.2015.1134582</t>
  </si>
  <si>
    <t>doi: 10.1007/s12035-016-9754-0</t>
  </si>
  <si>
    <t>doi: 10.1097/ICB.0000000000000286</t>
  </si>
  <si>
    <t>doi: 10.1097/ICB.0000000000000297</t>
  </si>
  <si>
    <t>doi: 10.1111/vop.12370</t>
  </si>
  <si>
    <t>doi: 10.3109/09638288.2016.1146353</t>
  </si>
  <si>
    <t>doi: 10.1177/1357633X16634544</t>
  </si>
  <si>
    <t>doi: 10.1097/IOP.0000000000000671</t>
  </si>
  <si>
    <t>doi: 10.1097/IOP.0000000000000662</t>
  </si>
  <si>
    <t>doi: 10.1097/ICB.0000000000000289</t>
  </si>
  <si>
    <t>doi: 10.1097/ICB.0000000000000298</t>
  </si>
  <si>
    <t>doi: 10.1097/ICB.0000000000000295</t>
  </si>
  <si>
    <t>doi: 10.1109/TBME.2016.2535311</t>
  </si>
  <si>
    <t>doi: 10.1097/ICL.0000000000000249</t>
  </si>
  <si>
    <t>doi: 10.1097/ICL.0000000000000255</t>
  </si>
  <si>
    <t>doi: 10.1097/ICL.0000000000000246</t>
  </si>
  <si>
    <t>doi: 10.1016/j.optom.2016.01.002</t>
  </si>
  <si>
    <t>doi: 10.1016/j.survophthal.2016.02.004</t>
  </si>
  <si>
    <t>doi: 10.1177/1098612X16634387</t>
  </si>
  <si>
    <t>doi: 10.3109/15569527.2016.1141420</t>
  </si>
  <si>
    <t>doi: 10.3109/15569527.2016.1140179</t>
  </si>
  <si>
    <t>doi: 10.3109/15569527.2016.1140177</t>
  </si>
  <si>
    <t>doi: 10.3109/09273948.2015.1133835</t>
  </si>
  <si>
    <t>doi: 10.1097/ICB.0000000000000283</t>
  </si>
  <si>
    <t>doi: 10.1097/ICB.0000000000000284</t>
  </si>
  <si>
    <t>doi: 10.1016/j.optom.2016.01.003</t>
  </si>
  <si>
    <t>doi: 10.1080/19338244.2016.1148005</t>
  </si>
  <si>
    <t>doi: 10.1177/1054773816631471</t>
  </si>
  <si>
    <t>doi: 10.1136/bjophthalmol-2015-307594</t>
  </si>
  <si>
    <t>doi: 10.1136/neurintsurg-2015-012131</t>
  </si>
  <si>
    <t>doi: 10.1111/1756-185X.12832</t>
  </si>
  <si>
    <t>doi: 10.1097/OPX.0000000000000825</t>
  </si>
  <si>
    <t>doi: 10.1097/IOP.0000000000000661</t>
  </si>
  <si>
    <t>doi: 10.1097/IOP.0000000000000663</t>
  </si>
  <si>
    <t>doi: 10.1097/IOP.0000000000000660</t>
  </si>
  <si>
    <t>doi: 10.1097/IOP.0000000000000649</t>
  </si>
  <si>
    <t>doi: 10.1097/IOP.0000000000000657</t>
  </si>
  <si>
    <t>doi: 10.1097/IOP.0000000000000632</t>
  </si>
  <si>
    <t>doi: 10.1097/IOP.0000000000000646</t>
  </si>
  <si>
    <t>doi: 10.1111/pedi.12372</t>
  </si>
  <si>
    <t>doi: 10.1016/j.optom.2015.12.006</t>
  </si>
  <si>
    <t>doi: 10.1111/sms.12653</t>
  </si>
  <si>
    <t>doi: 10.1016/j.jfma.2015.10.013</t>
  </si>
  <si>
    <t>doi: 10.1007/s12035-016-9771-z</t>
  </si>
  <si>
    <t>doi: 10.1097/ICB.0000000000000281</t>
  </si>
  <si>
    <t>doi: 10.1097/IOP.0000000000000652</t>
  </si>
  <si>
    <t>doi: 10.1097/IOP.0000000000000643</t>
  </si>
  <si>
    <t>doi: 10.1097/IOP.0000000000000642</t>
  </si>
  <si>
    <t>doi: 10.1097/IOP.0000000000000648</t>
  </si>
  <si>
    <t>doi: 10.1080/1028415X.2015.1119378</t>
  </si>
  <si>
    <t>doi: 10.1097/IOP.0000000000000650</t>
  </si>
  <si>
    <t>doi: 10.1097/IOP.0000000000000654</t>
  </si>
  <si>
    <t>doi: 10.1097/IOP.0000000000000641</t>
  </si>
  <si>
    <t>doi: 10.1097/IOP.0000000000000628</t>
  </si>
  <si>
    <t>doi: 10.1097/ICB.0000000000000285</t>
  </si>
  <si>
    <t>doi: 10.1097/ICL.0000000000000252</t>
  </si>
  <si>
    <t>doi: 10.1097/IJG.0000000000000370</t>
  </si>
  <si>
    <t>doi: 10.1016/j.optom.2015.12.005</t>
  </si>
  <si>
    <t>doi: 10.1016/j.oftal.2015.12.018</t>
  </si>
  <si>
    <t>doi: 10.1177/1357633X15625400</t>
  </si>
  <si>
    <t>doi: 10.1097/ICB.0000000000000282</t>
  </si>
  <si>
    <t>doi: 10.1007/s11682-016-9517-6</t>
  </si>
  <si>
    <t>doi: 10.1177/0333102416631282</t>
  </si>
  <si>
    <t>doi: 10.1097/IOP.0000000000000616</t>
  </si>
  <si>
    <t>doi: 10.3109/09273948.2015.1092558</t>
  </si>
  <si>
    <t>doi: 10.3109/09273948.2015.1115080</t>
  </si>
  <si>
    <t>doi: 10.1097/ICB.0000000000000273</t>
  </si>
  <si>
    <t>doi: 10.1097/ICB.0000000000000276</t>
  </si>
  <si>
    <t>doi: 10.1097/ICB.0000000000000275</t>
  </si>
  <si>
    <t>doi: 10.3109/09273948.2015.1115081</t>
  </si>
  <si>
    <t>doi: 10.3109/09273948.2015.1115079</t>
  </si>
  <si>
    <t>doi: 10.3109/09273948.2015.1108444</t>
  </si>
  <si>
    <t>doi: 10.3109/09273948.2015.1108445</t>
  </si>
  <si>
    <t>doi: 10.1097/ICL.0000000000000244</t>
  </si>
  <si>
    <t>doi: 10.1111/desc.12384</t>
  </si>
  <si>
    <t>doi: 10.3109/15569527.2015.1136828</t>
  </si>
  <si>
    <t>doi: 10.1111/bpa.12362</t>
  </si>
  <si>
    <t>doi: 10.1177/0269215515624479</t>
  </si>
  <si>
    <t>doi: 10.1097/ICL.0000000000000243</t>
  </si>
  <si>
    <t>doi: 10.1097/ICL.0000000000000237</t>
  </si>
  <si>
    <t>doi: 10.1097/ICL.0000000000000198</t>
  </si>
  <si>
    <t>doi: 10.1097/IOP.0000000000000635</t>
  </si>
  <si>
    <t>doi: 10.1097/IOP.0000000000000633</t>
  </si>
  <si>
    <t>doi: 10.1097/IOP.0000000000000621</t>
  </si>
  <si>
    <t>doi: 10.3109/09273948.2015.1092557</t>
  </si>
  <si>
    <t>doi: 10.3109/09273948.2015.1087577</t>
  </si>
  <si>
    <t>doi: 10.1055/s-0035-1570001</t>
  </si>
  <si>
    <t>doi: 10.1111/1756-185X.12751</t>
  </si>
  <si>
    <t>doi: 10.1097/ICB.0000000000000274</t>
  </si>
  <si>
    <t>doi: 10.3109/09273948.2015.1092559</t>
  </si>
  <si>
    <t>doi: 10.3109/08820538.2015.1053625</t>
  </si>
  <si>
    <t>doi: 10.3109/09273948.2015.1115879</t>
  </si>
  <si>
    <t>doi: 10.1097/IOP.0000000000000627</t>
  </si>
  <si>
    <t>doi: 10.1097/IOP.0000000000000630</t>
  </si>
  <si>
    <t>doi: 10.1097/IOP.0000000000000625</t>
  </si>
  <si>
    <t>doi: 10.1097/IOP.0000000000000629</t>
  </si>
  <si>
    <t>doi: 10.1097/ICL.0000000000000229</t>
  </si>
  <si>
    <t>doi: 10.1097/ICL.0000000000000238</t>
  </si>
  <si>
    <t>doi: 10.1097/ICL.0000000000000234</t>
  </si>
  <si>
    <t>doi: 10.1097/ICL.0000000000000233</t>
  </si>
  <si>
    <t>doi: 10.1097/ICL.0000000000000236</t>
  </si>
  <si>
    <t>doi: 10.1097/ICL.0000000000000235</t>
  </si>
  <si>
    <t>doi: 10.1111/ajr.12277</t>
  </si>
  <si>
    <t>doi: 10.1111/ajd.12441</t>
  </si>
  <si>
    <t>doi: 10.1111/ajd.12432</t>
  </si>
  <si>
    <t>doi: 10.3109/09273948.2015.1115877</t>
  </si>
  <si>
    <t>doi: 10.3109/09273948.2015.1115082</t>
  </si>
  <si>
    <t>doi: 10.1111/pedi.12362</t>
  </si>
  <si>
    <t>doi: 10.1097/ICB.0000000000000280</t>
  </si>
  <si>
    <t>doi: 10.1097/ICB.0000000000000279</t>
  </si>
  <si>
    <t>doi: 10.1097/ICB.0000000000000278</t>
  </si>
  <si>
    <t>doi: 10.1016/j.expneurol.2015.12.015</t>
  </si>
  <si>
    <t>doi: 10.1111/desc.12379</t>
  </si>
  <si>
    <t>doi: 10.1016/j.survophthal.2015.12.009</t>
  </si>
  <si>
    <t>doi: 10.1080/13607863.2015.1132675</t>
  </si>
  <si>
    <t>doi: 10.1111/hsc.12317</t>
  </si>
  <si>
    <t>doi: 10.1007/s12035-015-9676-2</t>
  </si>
  <si>
    <t>doi: 10.3109/09273948.2015.1099680</t>
  </si>
  <si>
    <t>doi: 10.3109/09273948.2015.1107593</t>
  </si>
  <si>
    <t>doi: 10.1097/IOP.0000000000000615</t>
  </si>
  <si>
    <t>doi: 10.1097/IOP.0000000000000617</t>
  </si>
  <si>
    <t>doi: 10.1097/IOP.0000000000000614</t>
  </si>
  <si>
    <t>doi: 10.1097/IOP.0000000000000612</t>
  </si>
  <si>
    <t>doi: 10.3109/09273948.2015.1094095</t>
  </si>
  <si>
    <t>doi: 10.3109/09273948.2015.1087576</t>
  </si>
  <si>
    <t>doi: 10.1097/ICL.0000000000000231</t>
  </si>
  <si>
    <t>doi: 10.1097/IJG.0000000000000365</t>
  </si>
  <si>
    <t>doi: 10.1097/ICB.0000000000000272</t>
  </si>
  <si>
    <t>doi: 10.3758/s13428-015-0693-x</t>
  </si>
  <si>
    <t>doi: 10.3109/09273948.2015.1075559</t>
  </si>
  <si>
    <t>doi: 10.1093/cercor/bhv313</t>
  </si>
  <si>
    <t>doi: 10.1097/IOP.0000000000000604</t>
  </si>
  <si>
    <t>doi: 10.1097/IOP.0000000000000600</t>
  </si>
  <si>
    <t>doi: 10.1097/IOP.0000000000000602</t>
  </si>
  <si>
    <t>doi: 10.1097/IOP.0000000000000601</t>
  </si>
  <si>
    <t>doi: 10.1097/IOP.0000000000000563</t>
  </si>
  <si>
    <t>doi: 10.1007/s10238-015-0404-z</t>
  </si>
  <si>
    <t>doi: 10.1097/ICL.0000000000000217</t>
  </si>
  <si>
    <t>doi: 10.3109/09273948.2015.1071406</t>
  </si>
  <si>
    <t>doi: 10.3109/09273948.2015.1057600</t>
  </si>
  <si>
    <t>doi: 10.3109/14015439.2015.1116606</t>
  </si>
  <si>
    <t>doi: 10.1097/ICL.0000000000000208</t>
  </si>
  <si>
    <t>doi: 10.1111/hex.12432</t>
  </si>
  <si>
    <t>doi: 10.1016/j.exer.2015.11.006</t>
  </si>
  <si>
    <t>doi: 10.1097/IOP.0000000000000592</t>
  </si>
  <si>
    <t>doi: 10.1111/coa.12474</t>
  </si>
  <si>
    <t>doi: 10.2174/1573399812666151119144109</t>
  </si>
  <si>
    <t>doi: 10.1097/PAI.0000000000000278</t>
  </si>
  <si>
    <t>doi: 10.1097/IOP.0000000000000588</t>
  </si>
  <si>
    <t>doi: 10.1109/JBHI.2015.2498104</t>
  </si>
  <si>
    <t>doi: 10.1080/13607863.2015.1109055</t>
  </si>
  <si>
    <t>doi: 10.1016/j.nrl.2015.06.013</t>
  </si>
  <si>
    <t>doi: 10.1097/IOP.0000000000000584</t>
  </si>
  <si>
    <t>doi: 10.1097/IOP.0000000000000585</t>
  </si>
  <si>
    <t>doi: 10.1097/ICL.0000000000000193</t>
  </si>
  <si>
    <t>doi: 10.1097/IOP.0000000000000581</t>
  </si>
  <si>
    <t>doi: 10.1097/IOP.0000000000000578</t>
  </si>
  <si>
    <t>doi: 10.1097/IOP.0000000000000583</t>
  </si>
  <si>
    <t>doi: 10.1016/j.prrv.2015.09.002</t>
  </si>
  <si>
    <t>doi: 10.1007/s00062-015-0472-1</t>
  </si>
  <si>
    <t>doi: 10.1109/JBHI.2015.2490798</t>
  </si>
  <si>
    <t>doi: 10.1007/s12272-015-0669-5</t>
  </si>
  <si>
    <t>doi: 10.2174/1573399812666151012115355</t>
  </si>
  <si>
    <t>doi: 10.1002/term.2089</t>
  </si>
  <si>
    <t>doi: 10.1097/ICL.0000000000000195</t>
  </si>
  <si>
    <t>doi: 10.1097/IOP.0000000000000565</t>
  </si>
  <si>
    <t>doi: 10.1097/IOP.0000000000000568</t>
  </si>
  <si>
    <t>doi: 10.1097/IOP.0000000000000513</t>
  </si>
  <si>
    <t>doi: 10.1097/COC.0000000000000229</t>
  </si>
  <si>
    <t>doi: 10.1002/jbm.b.33525</t>
  </si>
  <si>
    <t>doi: 10.1097/IOP.0000000000000556</t>
  </si>
  <si>
    <t>doi: 10.1097/IOP.0000000000000555</t>
  </si>
  <si>
    <t>doi: 10.1111/1756-185X.12626</t>
  </si>
  <si>
    <t>doi: 10.3109/08820538.2015.1072222</t>
  </si>
  <si>
    <t>doi: 10.3109/08820538.2015.1068341</t>
  </si>
  <si>
    <t>doi: 10.1097/IOP.0000000000000546</t>
  </si>
  <si>
    <t>doi: 10.1097/ICL.0000000000000187</t>
  </si>
  <si>
    <t>doi: 10.5301/tj.5000406</t>
  </si>
  <si>
    <t>doi: 10.3109/08820538.2015.1068343</t>
  </si>
  <si>
    <t>doi: 10.3109/08820538.2015.1053620</t>
  </si>
  <si>
    <t>doi: 10.3109/08820538.2015.1053623</t>
  </si>
  <si>
    <t>doi: 10.3109/08820538.2015.1053626</t>
  </si>
  <si>
    <t>doi: 10.3109/08820538.2015.1053624</t>
  </si>
  <si>
    <t>doi: 10.1097/IOP.0000000000000542</t>
  </si>
  <si>
    <t>doi: 10.1111/1756-185X.12732</t>
  </si>
  <si>
    <t>doi: 10.3109/08820538.2015.1053622</t>
  </si>
  <si>
    <t>doi: 10.1097/IOP.0000000000000538</t>
  </si>
  <si>
    <t>doi: 10.1097/IOP.0000000000000534</t>
  </si>
  <si>
    <t>doi: 10.1097/IOP.0000000000000536</t>
  </si>
  <si>
    <t>doi: 10.1097/IOP.0000000000000532</t>
  </si>
  <si>
    <t>doi: 10.1097/IOP.0000000000000533</t>
  </si>
  <si>
    <t>doi: 10.1097/ICL.0000000000000178</t>
  </si>
  <si>
    <t>doi: 10.1093/geront/gnv105</t>
  </si>
  <si>
    <t>doi: 10.1016/j.vph.2015.07.003</t>
  </si>
  <si>
    <t>doi: 10.1097/PEC.0000000000000439</t>
  </si>
  <si>
    <t>doi: 10.1111/1756-185X.12688</t>
  </si>
  <si>
    <t>doi: 10.1097/IOP.0000000000000528</t>
  </si>
  <si>
    <t>doi: 10.1097/IOP.0000000000000525</t>
  </si>
  <si>
    <t>doi: 10.3109/08820538.2015.1045301</t>
  </si>
  <si>
    <t>doi: 10.3109/08820538.2015.1045153</t>
  </si>
  <si>
    <t>doi: 10.1097/IOP.0000000000000475</t>
  </si>
  <si>
    <t>doi: 10.3109/08820538.2015.1046558</t>
  </si>
  <si>
    <t>doi: 10.3109/08820538.2015.1045302</t>
  </si>
  <si>
    <t>doi: 10.3109/08820538.2015.1045151</t>
  </si>
  <si>
    <t>doi: 10.3109/08820538.2015.1045152</t>
  </si>
  <si>
    <t>doi: 10.3109/08820538.2015.1045150</t>
  </si>
  <si>
    <t>doi: 10.3109/08820538.2015.1047959</t>
  </si>
  <si>
    <t>doi: 10.3109/08820538.2015.1046557</t>
  </si>
  <si>
    <t>doi: 10.1111/1756-185X.12633</t>
  </si>
  <si>
    <t>doi: 10.1097/IOP.0000000000000509</t>
  </si>
  <si>
    <t>doi: 10.1097/IOP.0000000000000514</t>
  </si>
  <si>
    <t>doi: 10.1097/IOP.0000000000000499</t>
  </si>
  <si>
    <t>doi: 10.1097/IOP.0000000000000493</t>
  </si>
  <si>
    <t>doi: 10.1097/IOP.0000000000000480</t>
  </si>
  <si>
    <t>doi: 10.1097/IOP.0000000000000503</t>
  </si>
  <si>
    <t>doi: 10.1097/IOP.0000000000000492</t>
  </si>
  <si>
    <t>doi: 10.1097/IOP.0000000000000496</t>
  </si>
  <si>
    <t>doi: 10.1097/IOP.0000000000000487</t>
  </si>
  <si>
    <t>doi: 10.1097/IOP.0000000000000478</t>
  </si>
  <si>
    <t>doi: 10.1097/IOP.0000000000000476</t>
  </si>
  <si>
    <t>doi: 10.1097/IOP.0000000000000477</t>
  </si>
  <si>
    <t>doi: 10.1097/IOP.0000000000000469</t>
  </si>
  <si>
    <t>doi: 10.1097/IOP.0000000000000464</t>
  </si>
  <si>
    <t>doi: 10.1097/IOP.0000000000000432</t>
  </si>
  <si>
    <t>doi: 10.1097/IOP.0000000000000442</t>
  </si>
  <si>
    <t>doi: 10.1097/IOP.0000000000000466</t>
  </si>
  <si>
    <t>doi: 10.1097/IOP.0000000000000450</t>
  </si>
  <si>
    <t>doi: 10.1097/IOP.0000000000000448</t>
  </si>
  <si>
    <t>doi: 10.1097/IOP.0000000000000441</t>
  </si>
  <si>
    <t>doi: 10.1097/IOP.0000000000000377</t>
  </si>
  <si>
    <t>doi: 10.3109/08820538.2015.1009559</t>
  </si>
  <si>
    <t>doi: 10.3109/08820538.2015.1011342</t>
  </si>
  <si>
    <t>doi: 10.1097/IOP.0000000000000435</t>
  </si>
  <si>
    <t>doi: 10.1097/IOP.0000000000000422</t>
  </si>
  <si>
    <t>doi: 10.1097/IOP.0000000000000416</t>
  </si>
  <si>
    <t>doi: 10.1097/IOP.0000000000000419</t>
  </si>
  <si>
    <t>doi: 10.1097/IOP.0000000000000376</t>
  </si>
  <si>
    <t>doi: 10.1097/IOP.0000000000000362</t>
  </si>
  <si>
    <t>doi: 10.1097/IOP.0000000000000358</t>
  </si>
  <si>
    <t>doi: 10.1097/IOP.0000000000000360</t>
  </si>
  <si>
    <t>doi: 10.3109/14397595.2014.964388</t>
  </si>
  <si>
    <t>doi: 10.5137/1019-5149.JTN.12015-14.1</t>
  </si>
  <si>
    <t>doi: 10.1016/j.asjsur.2013.09.011</t>
  </si>
  <si>
    <t>Ricci F, Parravano M, Regine F, Sciamanna M, Tedeschi M, Missiroli F, Varano M., Aflibercept in persistent neovascular AMD: comparison of different treatment strategies in switching therapy. Eye (Lond). 2017</t>
  </si>
  <si>
    <t>Tadayoni R, Waldstein SM, Boscia F, Gerding H, Gekkieva M, Barnes E, Das Gupta A, Wenzel A, Pearce I; BRIGHTER Study Group.., Sustained Benefits of Ranibizumab with or without Laser in Branch Retinal Vein Occlusion: 24-Month Results of the BRIGHTER Study. Ophthalmology. 2017</t>
  </si>
  <si>
    <t>Azuchi Y, Kimura A, Guo X, Akiyama G, Noro T, Harada C, Nishigaki A, Namekata K, Harada T., Valproic acid and ASK1 deficiency ameliorate optic neuritis and neurodegeneration in an animal model of multiple sclerosis. Neurosci Lett. 2017</t>
  </si>
  <si>
    <t>Zhu X, Ye H, He W, Yang J, Dai J, Lu Y., Objective functional visual outcomes of cataract surgery in patients with good preoperative visual acuity. Eye (Lond). 2017</t>
  </si>
  <si>
    <t>Kletke S, Batmanabane V, Dai T, Vincent A, Li S, Gordon KA, Papsin BC, Cushing SL, Héon E., The combination of vestibular impairment and congenital sensorineural hearing loss predisposes patients to ocular anomalies, including Usher syndrome. Clin Genet. 2017</t>
  </si>
  <si>
    <t>Homma N, Harada Y, Uchikawa T, Kamei Y, Fukamachi S., Protanopia (red color-blindness) in medaka: a simple system for producing color-blind fish and testing their spectral sensitivity. BMC Genet. 2017</t>
  </si>
  <si>
    <t>Porta M, Boscia F, Lanzetta P, Mannucci E, Menchini U, Simonelli F., Systematic screening of Retinopathy in Diabetes (REaD project): an Italian implementation campaign. Eur J Ophthalmol. 2017</t>
  </si>
  <si>
    <t>Rachitskaya AV, Yuan A, Singh RP, Sears JE, Schachat AP., Optical coherence tomography of outer retinal holes in senile retinoschisis and schisis-detachment. Br J Ophthalmol. 2017</t>
  </si>
  <si>
    <t>Martínez-Palmer A, Calsina-Prat M, Ormaechea N, Toll A., Reconstruction of Combined Upper and Lower Eyelid Defects in a Patient With Lentigo Maligna. Dermatol Surg. 2017</t>
  </si>
  <si>
    <t>Niturad CE, Lev D, Kalscheuer VM, Charzewska A, Schubert J, Lerman-Sagie T, Kroes HY, Oegema R, Traverso M, Specchio N, Lassota M, Chelly J, Bennett-Back O, Carmi N, Koffler-Brill T, Iacomino M, Trivisano M, Capovilla G, Striano P, Nawara M, Rzonca S, Fischer U, et al., Rare GABRA3 variants are associated with epileptic seizures, encephalopathy and dysmorphic features. Brain. 2017</t>
  </si>
  <si>
    <t>Tyagi P, Juma Z, Reddy AR., Retinal features in Mulvihill-Smith syndrome. Ophthalmic Genet. 2017</t>
  </si>
  <si>
    <t>Cesareo M, Ciuffoletti E, Martucci A, Sebastiani J, Sorge RP, Lamantea E, Garavaglia B, Ricci F, Cusumano A, Nucci C, Brancati F., Assessment of the retinal posterior pole in dominant optic atrophy by spectral-domain optical coherence tomography and microperimetry. PLoS One. 2017</t>
  </si>
  <si>
    <t>Özcura F, Yıldırım N, Tambova E, Şahin A., Evaluation of Goldmann applanation tonometry, rebound tonometry and dynamic contour tonometry in keratoconus. J Optom. 2017</t>
  </si>
  <si>
    <t>Mendes Marques NBPS, Barros SR, Miranda AF, Nobre Cardoso J, Parreira S, Fonseca T, Donaire NM, Campos N., Horizontal Gaze Palsy and Progressive Scoliosis With ROBO 3 Mutations in Patients From Cape Verde. J Neuroophthalmol. 2017</t>
  </si>
  <si>
    <t>Miyazaki D, Fukushima A, Ohashi Y, Ebihara N, Uchio E, Okamoto S, Shoji J, Takamura E, Nakagawa Y, Namba K, Fujishima H., Steroid-Sparing Effect of 0.1% Tacrolimus Eye Drop for Treatment of Shield Ulcer and Corneal Epitheliopathy in Refractory Allergic Ocular Diseases. Ophthalmology. 2017</t>
  </si>
  <si>
    <t>Munier FL, Mosimann P, Puccinelli F, Gaillard MC, Stathopoulos C, Houghton S, Bergin C, Beck-Popovic M., First-line intra-arterial versus intravenous chemotherapy in unilateral sporadic group D retinoblastoma: evidence of better visual outcomes, ocular survival and shorter time to success with intra-arterial delivery from retrospective review of 20 years of treatment. Br J Ophthalmol. 2017</t>
  </si>
  <si>
    <t>Cho JH, Yi HC, Bae SH, Kim H., Foveal microvasculature features of surgically closed macular hole using optical coherence tomography angiography. BMC Ophthalmol. 2017</t>
  </si>
  <si>
    <t>Oye J, Mactaggart I, Polack S, Schmidt E, Tamo V, Okwen M, Kuper H., Prevalence and Causes of Visual Impairment in Fundong District, North West Cameroon: Results of a Population-Based Survey. Ophthalmic Epidemiol. 2017</t>
  </si>
  <si>
    <t>Ip M, Hendrick A., Retinal Vein Occlusion Review. Asia Pac J Ophthalmol (Phila). 2018</t>
  </si>
  <si>
    <t>Gifford K, Gifford P, Hendicott PL, Schmid KL., Near binocular visual function in young adult orthokeratology versus soft contact lens wearers. Cont Lens Anterior Eye. 2017</t>
  </si>
  <si>
    <t>Khan DZ, Lacasse MC, Khan R, Murphy KJ., Radiation Cataractogenesis: The Progression of Our Understanding and Its Clinical Consequences. J Vasc Interv Radiol. 2017</t>
  </si>
  <si>
    <t>Ungprasert P, Crowson CS, Matteson EL., Influence of Gender on Epidemiology and Clinical Manifestations of Sarcoidosis: A Population-Based Retrospective Cohort Study 1976-2013. Lung. 2017</t>
  </si>
  <si>
    <t>de Kok DS, Teh RO, Pillai A, Connolly MJ, Wilkinson TJ, Moyes SA, Jacobs R, Muru-Lanning M, Rolleston A, Schiphof D, Kerse N., What is the relationship between visual impairment and cognitive function in octogenarians? N Z Med J. 2017</t>
  </si>
  <si>
    <t>Caprani SM, Donati S, Bartalena L, Vinciguerra R, Mariotti C, Testa F, Porta G, Azzolini C., Macular hole surgery: the healing process of outer retinal layers to visual acuity recovery. Eur J Ophthalmol. 2017</t>
  </si>
  <si>
    <t>Wostyn P, De Deyn PP., Intracranial pressure-induced optic nerve sheath response as a predictive biomarker for optic disc edema in astronauts. Biomark Med. 2017</t>
  </si>
  <si>
    <t>Chi LM, Gao Y, Nan GX., A case report of neuromyelitis optica spectrum disorder with peripheral neuropathy as the first episode. Medicine (Baltimore). 2018</t>
  </si>
  <si>
    <t>Kokona D, Schneider N, Giannakaki-Zimmermann H, Jovanovic J, Ebneter A, Zinkernagel M., Noninvasive Quantification of Retinal Microglia Using Widefield Autofluorescence Imaging. Invest Ophthalmol Vis Sci. 2017</t>
  </si>
  <si>
    <t>Morrow MJ, Ko MW., Should Oral Corticosteroids Be Used to Treat Demyelinating Optic Neuritis? J Neuroophthalmol. 2017</t>
  </si>
  <si>
    <t>Tsai FY, Lau LI, Li AF, Chen SJ, Wang SE, Lee FL, Liu CJ, Shyr YM., Acute macular edema and peripapillary soft exudate after pancreas transplantation with accelerated progression of diabetic retinopathy. J Chin Med Assoc. 2017</t>
  </si>
  <si>
    <t>Morad Y, Pras E, Nemet A., Superior and Lateral Rectus Myopexy for Acquired Adult Distance Esotropia: A "One Size Fits All" Surgery. Strabismus. 2017</t>
  </si>
  <si>
    <t>Repp DJ, Rubinstein TJ, Herreid PA, Sires BS., Biomechanics of the Levator Aponeurosis. Ophthal Plast Reconstr Surg. 2017</t>
  </si>
  <si>
    <t>De Gregorio A, Pedrotti E, Stevan G, Montali M, Morselli S., Safety and efficacy of multiple cyclocoagulation of ciliary bodies by high-intensity focused ultrasound in patients with glaucoma. Graefes Arch Clin Exp Ophthalmol. 2017</t>
  </si>
  <si>
    <t>Ten Berge JCEM, van Dijk EHC, Schreurs MWJ, Vermeer J, Boon CJF, Rothova A., Antiretinal antibodies in central serous chorioretinopathy: prevalence and clinical implications. Acta Ophthalmol. 2018</t>
  </si>
  <si>
    <t>Wall M, Thurtell MJ; NORDIC Idiopathic Intracranial Hypertension Study Group.., Optic disc haemorrhages at baseline as a risk factor for poor outcome in the Idiopathic Intracranial Hypertension Treatment Trial. Br J Ophthalmol. 2017</t>
  </si>
  <si>
    <t>Liu HH, Zhang L, Shi M, Chen L, Flanagan JG., Comparison of laser and circumlimbal suture induced elevation of intraocular pressure in albino CD-1 mice. PLoS One. 2017</t>
  </si>
  <si>
    <t>Kang H, Kim SK, Park KJ, Choi NC, Kwon OY, Lim BH., Hemianopic line bisection error in a patient with Alzheimer's disease. Neurol Sci. 2017</t>
  </si>
  <si>
    <t>Hennes EM, Baumann M, Schanda K, Anlar B, Bajer-Kornek B, Blaschek A, Brantner-Inthaler S, Diepold K, Eisenkölbl A, Gotwald T, Kuchukhidze G, Gruber-Sedlmayr U, Häusler M, Höftberger R, Karenfort M, Klein A, Koch J, Kraus V, Lechner C, Leiz S, Leypoldt F, Mader S, et al., Prognostic relevance of MOG antibodies in children with an acquired demyelinating syndrome. Neurology. 2017</t>
  </si>
  <si>
    <t>Park DY, Lim DH, Hwang S, Hyun J, Chung TY., Comparison of astigmatism prediction error taken with the Pentacam measurements, Baylor nomogram, and Barrett formula for toric intraocular lens implantation. BMC Ophthalmol. 2017</t>
  </si>
  <si>
    <t>Pareja-Ríos A, Bonaque-González S, Serrano-García M, Cabrera-López F, Abreu-Reyes P, Marrero-Saavedra MD., Tele-ophthalmology for diabetic retinopathy screening: 8 years of experience. Arch Soc Esp Oftalmol. 2017</t>
  </si>
  <si>
    <t>Mikhail M, El-Rayes EN, Kojima K, Ajlan R, Rezende F., Catheter-guided suprachoroidal buckling of rhegmatogenous retinal detachments secondary to peripheral retinal breaks. Graefes Arch Clin Exp Ophthalmol. 2017</t>
  </si>
  <si>
    <t>Rowe AM, Yun H, Treat BR, Kinchington PR, Hendricks RL., Subclinical Herpes Simplex Virus Type 1 Infections Provide Site-Specific Resistance to an Unrelated Pathogen. J Immunol. 2017</t>
  </si>
  <si>
    <t>Shah MA, Agrawal R, Teoh R, Shah SM, Patel K, Gupta S, Gosai S., Pediatric ocular trauma score as a prognostic tool in the management of pediatric traumatic cataracts. Graefes Arch Clin Exp Ophthalmol. 2017</t>
  </si>
  <si>
    <t>Gella L, Raman R, Pal SS, Ganesan S, Sharma T., Contrast sensitivity and its determinants in people with diabetes: SN-DREAMS-II, Report No 6. Eye (Lond). 2017</t>
  </si>
  <si>
    <t>Zaarour K, Slim E, Antoun J, Waked N., Thick keratoconic cornea associated with posterior polymorphous corneal dystrophy. J Fr Ophtalmol. 2017</t>
  </si>
  <si>
    <t>Shifera AS, Pennesi ME, Yang P, Lin P., ULTRA-WIDE-FIELD FUNDUS AUTOFLUORESCENCE FINDINGS IN PATIENTS WITH ACUTE ZONAL OCCULT OUTER RETINOPATHY. Retina. 2017</t>
  </si>
  <si>
    <t>Nasrazadani D, Quick AK, White WA., An erosive lesion in the orbital apex as the presenting sign of sarcoidosis. Digit J Ophthalmol. 2017</t>
  </si>
  <si>
    <t>Bryant L, Lozynska O, Han G, Morgan JIW, Gai X, Maguire AM, Aleman T, Bennett J., On variants and disease-causing mutations: Case studies of a SEMA4A variant identified in inherited blindness. Ophthalmic Genet. 2018</t>
  </si>
  <si>
    <t>Cheung CMG, Yanagi Y, Mohla A, Lee SY, Mathur R, Chan CM, Yeo I, Wong TY., CHARACTERIZATION AND DIFFERENTIATION OF POLYPOIDAL CHOROIDAL VASCULOPATHY USING SWEPT SOURCE OPTICAL COHERENCE TOMOGRAPHY ANGIOGRAPHY. Retina. 2017</t>
  </si>
  <si>
    <t>Rao BS, Tharigopala A, Rachapalli SR, Rajagopal R, Soumittra N., Association of polymorphisms in the intron of TCF4 gene to late-onset Fuchs endothelial corneal dystrophy: An Indian cohort study. Indian J Ophthalmol. 2017</t>
  </si>
  <si>
    <t>Lassalle S, Maschi C, Caujolle JP, Giordanengo V, Hofman P., Inverted conjunctival papilloma: a certainly underestimated high-risk lesion for carcinomatous transformation-a case report. Can J Ophthalmol. 2017</t>
  </si>
  <si>
    <t>Piras IS, Mills G, Llaci L, Naymik M, Ramsey K, Belnap N, Balak CD, Jepsen WM, Szelinger S, Siniard AL, Lewis CR, LaFleur M, Richholt RF, De Both MD, Avela K, Rangasamy S, Craig DW, Narayanan V, Järvelä I, Huentelman MJ, Schrauwen I., Exploring genome-wide DNA methylation patterns in Aicardi syndrome. Epigenomics. 2017</t>
  </si>
  <si>
    <t>Perez CI, Mellado F, Jones A, Colvin R., Trabeculectomy Combined With Collagen Matrix Implant (Ologen). J Glaucoma. 2017</t>
  </si>
  <si>
    <t>Guzman-Salas PJ, Serna-Ojeda JC., Intraocular Infection with a Trematode. N Engl J Med. 2017</t>
  </si>
  <si>
    <t>De Oliveira PR, Berger AR, Chow DR., Optical coherence tomography angiography in chorioretinal disorders. Can J Ophthalmol. 2017</t>
  </si>
  <si>
    <t>Yoshikura N, Kimura A, Hayashi Y, Inuzuka T., Anti-C1q autoantibodies in patients with neuromyelitis optica spectrum disorders. J Neuroimmunol. 2017</t>
  </si>
  <si>
    <t>Quijano C, Alkabes M, Gómez-Resa M, Oleñik A, Villani E, Corcóstegui B., Scleral buckling in phakic uncomplicated primary rhegmatogenous retinal detachment: long-term outcomes. Eur J Ophthalmol. 2017</t>
  </si>
  <si>
    <t>Eade E, Tumuluri K, Do H, Rowe N, Smith J., Visual outcomes and late complications in paediatric orbital rhabdomyosarcoma. Clin Exp Ophthalmol. 2017</t>
  </si>
  <si>
    <t>Sharma P, Gaur N, Phuljhele S, Saxena R., What's new for us in strabismus? Indian J Ophthalmol. 2017</t>
  </si>
  <si>
    <t>Na J, Choi SY, Baek S, Lee H., Hemorrhage and Infarction of the Conjunctiva and Orbit in Essential Thrombocythemia. J Craniofac Surg. 2017</t>
  </si>
  <si>
    <t>Despréaux R, Mrejen S, Quentel G, Cohen SY., EN FACE OPTICAL COHERENCE TOMOGRAPHY (OCT) AND OCT ANGIOGRAPHY FINDINGS IN RETINAL ASTROCYTIC HAMARTOMAS. Retin Cases Brief Rep. 2017</t>
  </si>
  <si>
    <t>Dagi LR, MacKinnon S, Zurakowski D, Prabhu SP., Rectus muscle excyclorotation and V-pattern strabismus: a quantitative appraisal of clinical relevance in syndromic craniosynostosis. Br J Ophthalmol. 2017</t>
  </si>
  <si>
    <t>Medina CA, Ortiz AG, Relhan N, Smiddy WE, Townsend JH, Flynn HW Jr., MACULAR HOLE AFTER PARS PLANA VITRECTOMY FOR RHEGMATOGENOUS RETINAL DETACHMENT. Retina. 2017</t>
  </si>
  <si>
    <t>Malkin AG, Goldstein JE, Massof RW., Multivariable Regression Model of the EuroQol 5-Dimension Questionnaire in Patients Seeking Outpatient Low Vision Rehabilitation. Ophthalmic Epidemiol. 2017</t>
  </si>
  <si>
    <t>Kudo A., Introductory review: periostin-gene and protein structure. Cell Mol Life Sci. 2017</t>
  </si>
  <si>
    <t>Wang T, Zhu L, Peng Y, Shen N, Yu Y, Yao M, Zhu J., Photochemical Cross-Linking for Penetrating Corneal Wound Closure in Enucleated Porcine Eyes. Curr Eye Res. 2017</t>
  </si>
  <si>
    <t>Gerber S, Charif M, Chevrollier A, Chaumette T, Angebault C, Kane MS, Paris A, Alban J, Quiles M, Delettre C, Bonneau D, Procaccio V, Amati-Bonneau P, Reynier P, Leruez S, Calmon R, Boddaert N, Funalot B, Rio M, Bouccara D, Meunier I, Sesaki H, et al., Mutations in DNM1L, as in OPA1, result indominant optic atrophy despite opposite effectson mitochondrial fusion and fission. Brain. 2017</t>
  </si>
  <si>
    <t>Shaikh AG, Ghasia FF., Fixational saccades are more disconjugate in adults than in children. PLoS One. 2017</t>
  </si>
  <si>
    <t>Cheng YC, Shen JH, Chao AN, Chen KJ., Later Development of Posterior Staphyloma in Choroidal Osteoma With Choroidal Neovascularization. Retina. 2017</t>
  </si>
  <si>
    <t>Maertz J, Kolb JP, Klein T, Mohler KJ, Eibl M, Wieser W, Huber R, Priglinger S, Wolf A., Combined in-depth, 3D, en face imaging of the optic disc, optic disc pits and optic disc pit maculopathy using swept-source megahertz OCT at 1050 nm. Graefes Arch Clin Exp Ophthalmol. 2018</t>
  </si>
  <si>
    <t>Shimazawa M, Inoue Y, Masuda T, Onodera R, Tahara K, Shimizu Y, Mibe Y, Tsuruma K, Takeuchi H, Hara H., Topical Diclofenac-Loaded Liposomes Ameliorate Laser-Induced Choroidal Neovascularization in Mice and Non-Human Primates. Curr Neurovasc Res. 2017</t>
  </si>
  <si>
    <t>Ozsutcu M, Balci O, Tanriverdi C, Demirci G., Efficacy of adjunctive mitomycin C in transcanalicular diode laser dacryocystorhinostomy. Eur Arch Otorhinolaryngol. 2017</t>
  </si>
  <si>
    <t>Natung T, Shullai W, Goswami PK., Missed punctal foreign body: A cause for chronic ocular irritation. Indian J Ophthalmol. 2017</t>
  </si>
  <si>
    <t>Aixinjueluo W, Usui T, Miyai T, Toyono T, Sakisaka T, Yamagami S., Accelerated transepithelial corneal cross-linking for progressive keratoconus: a prospective study of 12 months. Br J Ophthalmol. 2017</t>
  </si>
  <si>
    <t>Merino PS, Vera RE, Mariñas LG, Gómez de Liaño PS, Escribano JV., Botulinum toxin for treatment of restrictive strabismus. J Optom. 2017</t>
  </si>
  <si>
    <t>Yin T, van der Meer G., Neonatal airway obstruction in bilateral congenital dacryocystocoele: Case report and review of the literature. Int J Pediatr Otorhinolaryngol. 2017</t>
  </si>
  <si>
    <t>Renesto ADC, Osaki TH, Osaki MH, Hirai FE, Campos M., Keratoconus progression is not inhibited by reducing eyelid muscular force with botulinum toxin A treatment: a randomized trial. Arq Bras Oftalmol. 2017</t>
  </si>
  <si>
    <t>Chan JCW, Choy BNK, Chan OCC, Li KKW., Early intraocular pressure change after peripheral iridotomy with ultralow fluence pattern scanning laser and Nd:YAG laser in primary angle-closure suspect: Kowloon East Pattern Scanning Laser Study Report No. 3. Graefes Arch Clin Exp Ophthalmol. 2018</t>
  </si>
  <si>
    <t>Sharma S, Ang M, Najjar RP, Sng C, Cheung CY, Rukmini AV, Schmetterer L, Milea D., Optical coherence tomography angiography in acute non-arteritic anterior ischaemic optic neuropathy. Br J Ophthalmol. 2017</t>
  </si>
  <si>
    <t>Junejo MS, Khan MS, Mukhtar A., Ocular Features in a Case of Nevus of Ota. J Coll Physicians Surg Pak. 2017</t>
  </si>
  <si>
    <t>Medel R, Balaguer Solé Ò, Vasquez LM., Inferior tarsal muscle-conjunctivectomy for reverse ptosis repair: A novel technique. Orbit. 2017</t>
  </si>
  <si>
    <t>John M, Raman M, Ryan K., A tiny tick can cause a big health problem. Indian J Ophthalmol. 2017</t>
  </si>
  <si>
    <t>Vogl WD, Waldstein SM, Gerendas BS, Schlegl T, Langs G, Schmidt-Erfurth U., Analyzing and Predicting Visual Acuity Outcomes of Anti-VEGF Therapy by a Longitudinal Mixed Effects Model of Imaging and Clinical Data. Invest Ophthalmol Vis Sci. 2017</t>
  </si>
  <si>
    <t>Betts T, Ahmed S, Maguire S, Watts P., Characteristics of non-vitreoretinal ocular injury in child maltreatment: a systematic review. Eye (Lond). 2017</t>
  </si>
  <si>
    <t>Altunel O, Duru N, Goktas A, Ozkose A, Goktas E, Atas M., Evaluation of foveal photoreceptor layer in eyes with macular edema associated with branch retinal vein occlusion after ozurdex treatment. Int Ophthalmol. 2017</t>
  </si>
  <si>
    <t>Lin J, Boudreault K, Tsang S., MULTIMODAL IMAGING AND ELECTRORETINOGRAPHY IN LONG-CHAIN 3-HYDROXYACYL COENZYME A DEHYDROGENASE DEFICIENCY. Retin Cases Brief Rep. 2017</t>
  </si>
  <si>
    <t>Motohashi R, Noma H, Yasuda K, Kotake O, Goto H, Shimura M., Dynamics of Inflammatory Factors in Aqueous Humor during Ranibizumab or Aflibercept Treatment for Age-Related Macular Degeneration. Ophthalmic Res. 2017</t>
  </si>
  <si>
    <t>Zhao Y, Yang K, Li J, Huang Y, Zhu S., Comparison of hydrophobic and hydrophilic intraocular lens in preventing posterior capsule opacification after cataract surgery: An updated meta-analysis. Medicine (Baltimore). 2017</t>
  </si>
  <si>
    <t>Kang S, Shaikh AG., Acquired pendular nystagmus. J Neurol Sci. 2017</t>
  </si>
  <si>
    <t>Sadaka A, Schockman SL, Golnik KC., Evaluation of Horner Syndrome in the MRI Era. J Neuroophthalmol. 2017</t>
  </si>
  <si>
    <t>Kandel H, Khadka J, Goggin M, Pesudovs K., Impact of refractive error on quality of life: a qualitative study. Clin Exp Ophthalmol. 2017</t>
  </si>
  <si>
    <t>Jirawison C, Liu Y, Surasit K, Maningding E, Kamphaengkham S, Ausayakhun S, Heiden D, Margolis TP, Gonzales JA, Acharya NR, Keenan JD., Fundus findings in a series of patients with extrapulmonary tuberculosis in Thailand. Br J Ophthalmol. 2017</t>
  </si>
  <si>
    <t>Morgan MJ., Labeled lines for image blur and contrast. J Vis. 2017</t>
  </si>
  <si>
    <t>Pelland M, Orban P, Dansereau C, Lepore F, Bellec P, Collignon O., State-dependent modulation of functional connectivity in early blind individuals. Neuroimage. 2017</t>
  </si>
  <si>
    <t>Zhang X, Bitar M, Davis RM., Spontaneous Canalicular Plug Erosion After Punctal Plug Placement. Cornea. 2017</t>
  </si>
  <si>
    <t>Stephens JD, Adam MK, Todorich B, Faia LJ, Garg S, Dunn JP, Mehta S., Optical Coherence Tomography Findings in Endogenous Fungal Chorioretinitis, Retinitis, and Endophthalmitis. Ophthalmic Surg Lasers Imaging Retina. 2017</t>
  </si>
  <si>
    <t>Kaneko H, Asami T, Sugita T, Tsunekawa T, Matsuura T, Takayama K, Yamamoto K, Kachi S, Ito Y, Ueno S, Nonobe N, Kataoka K, Suzumura A, Iwase T, Terasaki H., Better Visual Outcome by Intraocular Lens Ejection in Geriatric Patients with Ruptured Ocular Injuries. PLoS One. 2017</t>
  </si>
  <si>
    <t>Hashemi H, Rastad H, Emamian MH, Fotouhi A., Floppy Eyelid Syndrome and Its Determinants in Iranian Adults: A Population-Based Study. Eye Contact Lens. 2017</t>
  </si>
  <si>
    <t>Athanasiou D, Aguila M, Opefi CA, South K, Bellingham J, Bevilacqua D, Munro PM, Kanuga N, Mackenzie FE, Dubis AM, Georgiadis A, Graca AB, Pearson RA, Ali RR, Sakami S, Palczewski K, Sherman MY, Reeves PJ, Cheetham ME., Rescue of mutant rhodopsin traffic by metformin-induced AMPK activation accelerates photoreceptor degeneration. Hum Mol Genet. 2017</t>
  </si>
  <si>
    <t>Lurati AR., Identifying Personal Risk Factors for Falls in the Workplace. Workplace Health Saf. 2017</t>
  </si>
  <si>
    <t>Bai HX, Mao Y, Shen L, Xu XL, Gao F, Zhang ZB, Li B, Jonas JB., Bruch´s membrane thickness in relationship to axial length. PLoS One. 2017</t>
  </si>
  <si>
    <t>Miura T, Ohtsuka M, Yamamoto T., Sweet's syndrome-like eruption in association with the exacerbation of Behçet's disease after the Great East Japan Earthquake. Actas Dermosifiliogr. 2017</t>
  </si>
  <si>
    <t>Borkar DS, Homayounfar G, Tham VM, Ray KJ, Vinoya AC, Uchida A, Acharya NR., Association Between Thyroid Disease and Uveitis: Results From the Pacific Ocular Inflammation Study. JAMA Ophthalmol. 2017</t>
  </si>
  <si>
    <t>Li SM, Kang MT, Wu SS, Meng B, Sun YY, Wei SF, Liu L, Peng X, Chen Z, Zhang F, Wang N., Studies using concentric ring bifocal and peripheral add multifocal contact lenses to slow myopia progression in school-aged children: a meta-analysis. Ophthalmic Physiol Opt. 2017</t>
  </si>
  <si>
    <t>Hwang CK, Kolomeyer AM, Brucker AJ, Morgan JIW, Nichols CW, Aleman TS., Localized Bilateral Juxtafoveal Photoreceptor Loss in POEMS: A New Association. Retina. 2017</t>
  </si>
  <si>
    <t>Daien V, Le Pape A, Heve D, Villain M, Bremond Gignac D; Collaborators of the Epidemiology and Safety Program (EPISAFE).., Incidence and Characteristics of Congenital Cataract Surgery in France from 2010 to 2012: The EPISAFE Program. Ophthalmic Res. 2017</t>
  </si>
  <si>
    <t>McLeod D., The Penumbra Obscura Stimulates Iris Neovascularisation after Isolated Central Retinal Artery Occlusion. Korean J Ophthalmol. 2017</t>
  </si>
  <si>
    <t>Simó R, Hernández C., GLP-1R as a Target for the Treatment of Diabetic Retinopathy: Friend or Foe? Diabetes. 2017</t>
  </si>
  <si>
    <t>Ares WJ, Tonetti D, Yu JY, Monaco EA, Flickinger JC, Lunsford LD., Gamma Knife Radiosurgery for Uveal Metastases: Report of Three Cases and a Review of the Literature. Am J Ophthalmol. 2017</t>
  </si>
  <si>
    <t>Bartalena L, Veronesi G, Krassas GE, Wiersinga WM, Marcocci C, Marinò M, Salvi M, Daumerie C, Bournaud C, Stahl M, Sassi L, Azzolini C, Boboridis KG, Mourits MP, Soeters MR, Baldeschi L, Nardi M, Currò N, Boschi A, Bernard M, von Arx G, Perros P, et al., Does early response to intravenous glucocorticoids predict the final outcome in patients with moderate-to-severe and active Graves' orbitopathy? J Endocrinol Invest. 2017</t>
  </si>
  <si>
    <t>Palterer B, Brugnolo F, Sieni E, Barilaro A, Parronchi P., Neuromyelitis optica, atypical hemophagocytic lymphohistiocytosis and heterozygous perforin A91V mutation. J Neuroimmunol. 2017</t>
  </si>
  <si>
    <t>Demircioğlu Kılıc B, Akbalık Kara M, Ozcelik AA, Ustunsoy H, Balat A., Brachial artery pseudoaneurysm: Rare finding in childhood Behcet's disease. Pediatr Int. 2017</t>
  </si>
  <si>
    <t>Shafi F, Mathewson P, Mehta P, Ahluwalia HS., The enlarged extraocular muscle: to relax, reflect or refer? Eye (Lond). 2017</t>
  </si>
  <si>
    <t>Chang R, Du Y, Peng Z, Lu Y, Zhu X., Acute uveal effusion during phacoemulsification with preoperative central serous chorioretinopathy: a case report. BMC Ophthalmol. 2017</t>
  </si>
  <si>
    <t>Shellington EM, Heath M, Gill DP, Petrella RJ., Long-Term Maintenance of Executive-Related Oculomotor Improvements in Older Adults with Self-Reported Cognitive Complaints Following a 24-Week Multiple Modality Exercise Program. J Alzheimers Dis. 2017</t>
  </si>
  <si>
    <t>Li J, Cai Y, Sun X, Yao D, Xia J., MiR-346 and TRAb as Predicative Factors for Relapse in Graves' Disease Within One Year. Horm Metab Res. 2017</t>
  </si>
  <si>
    <t>Farooq AV., Herpes Simplex Virus Keratitis and Resistance to Acyclovir. Cornea. 2017</t>
  </si>
  <si>
    <t>Modrzejewska M, Wiącek MP., A Novel Approach to the Differentiation of Intrabulbar Tumors in Color Doppler Imaging. Curr Eye Res. 2017</t>
  </si>
  <si>
    <t>Mwangi N, Zondervan M, Bascaran C., Analysis of an international collaboration for capacity building of human resources for eye care: case study of the college-college VISION 2020 LINK. Hum Resour Health. 2017</t>
  </si>
  <si>
    <t>Berlin J., Standing Up for Scope. Tex Med. 2017</t>
  </si>
  <si>
    <t>Esteve-Taboada JJ, Del Águila-Carrasco AJ, Bernal-Molina P, López-Gil N, Montés-Micó R, Kruger P, Marín-Franch I., Dynamic accommodation without feedback does not respond to isolated blur cues. Vision Res. 2017</t>
  </si>
  <si>
    <t>Yamada Y, Suzuma K, Onizuka N, Uematsu M, Mohamed YH, Kitaoka T., Evaluation of retinal blood flow before and after panretinal photocoagulation using pattern scan laser for diabetic retinopathy. Curr Eye Res. 2017</t>
  </si>
  <si>
    <t>Marcogliese PC, Abuaish S, Kabbach G, Abdel-Messih E, Seang S, Li G, Slack RS, Haque ME, Venderova K, Park DS., LRRK2(I2020T) functional genetic interactors that modify eye degeneration and dopaminergic cell loss in Drosophila. Hum Mol Genet. 2017</t>
  </si>
  <si>
    <t>Du M, Phelps E, Balangue MJ, Dockins A, Moiseyev G, Shin Y, Kane S, Otalora L, Ma JX, Farjo R, Farjo KM., Transgenic Mice Over-Expressing RBP4 Have RBP4-Dependent and Light-Independent Retinal Degeneration. Invest Ophthalmol Vis Sci. 2017</t>
  </si>
  <si>
    <t>Chisholm SAM, Couch SM, Custer PL., Etiology and Management of Allergic Eyelid Dermatitis. Ophthal Plast Reconstr Surg. 2017</t>
  </si>
  <si>
    <t>Monov S, Hristova R, Dacheva R, Toncheva R, Shumnalieva R, Shoumnalieva-Ivanova V, Monova D., Acute necrotizing retinal vasculitis as onset of systemic lupus erythematosus: A case report. Medicine (Baltimore). 2017</t>
  </si>
  <si>
    <t>Eapen BC, Murphy DP, Cifu DX., Neuroprosthetics in amputee and brain injury rehabilitation. Exp Neurol. 2017</t>
  </si>
  <si>
    <t>Bhardwaj M, Sen S, Chosdol K, Sharma A, Pushker N, Kashyap S, Bakhshi S, Bajaj MS., miRNA-200c and miRNA-141 as potential prognostic biomarkers and regulators of epithelial-mesenchymal transition in eyelid sebaceous gland carcinoma. Br J Ophthalmol. 2017</t>
  </si>
  <si>
    <t>Evoli A, Alboini PE, Iorio R, Damato V, Bartoccioni E., Pattern of ocular involvement in myasthenia gravis with MuSK antibodies. J Neurol Neurosurg Psychiatry. 2017</t>
  </si>
  <si>
    <t>Rajavi Z, Feizi M, Behradfar N, Yaseri M, Sayanjali S, Motevaseli T, Sabbaghi H, Faghihi M., Inferior Oblique Overaction: Anterior Transposition Versus Myectomy. J Pediatr Ophthalmol Strabismus. 2017</t>
  </si>
  <si>
    <t>Kokona D, Häner NU, Ebneter A, Zinkernagel MS., Imaging of macrophage dynamics with optical coherence tomography in anterior ischemic optic neuropathy. Exp Eye Res. 2017</t>
  </si>
  <si>
    <t>Jia Y, Hu DN, Sun J, Zhou J., Correlations Between MMPs and TIMPs Levels in Aqueous Humor from High Myopia and Cataract Patients. Curr Eye Res. 2017</t>
  </si>
  <si>
    <t>Cole SC, Eftekhari K, Oberg T, Mamalis N, Anderson RL., Osteolytic Sarcoidosis of the Orbital Roof Masquerading as a Malignant Orbital Lesion. Ophthal Plast Reconstr Surg. 2017</t>
  </si>
  <si>
    <t>Hadad BS, Maurer D, Lewis TL., The role of early visual input in the development of contour interpolation: the case of subjective contours. Dev Sci. 2017</t>
  </si>
  <si>
    <t>Rubin DS, Matsumoto MM, Moss HE, Joslin CE, Tung A, Roth S., Ischemic Optic Neuropathy in Cardiac Surgery: Incidence and Risk Factors in the United States from the National Inpatient Sample 1998 to 2013. Anesthesiology. 2017</t>
  </si>
  <si>
    <t>Safarzadeh M, Azizzadeh P, Akbarshahi P., Comparison of the clinical efficacy of preserved and preservative-free hydroxypropyl methylcellulose-dextran-containing eyedrops. J Optom. 2017</t>
  </si>
  <si>
    <t>Topçu V, Alp MY, Alp CK, Bakır A, Geylan D, Yılmazoğlu MÖ., A new familial case of Jalili syndrome caused by a novel mutation in CNNM4. Ophthalmic Genet. 2017</t>
  </si>
  <si>
    <t>Litvin TV, Bresnick GH, Cuadros JA, Selvin S, Kanai K, Ozawa GY., A Revised Approach for the Detection of Sight-Threatening Diabetic Macular Edema. JAMA Ophthalmol. 2017</t>
  </si>
  <si>
    <t>Pflugfelder SC, de Paiva CS., The Pathophysiology of Dry Eye Disease: What We Know and Future Directions for Research. Ophthalmology. 2017</t>
  </si>
  <si>
    <t>Kimura A, Namekata K, Guo X, Harada C, Harada T., Dock3-NMDA receptor interaction as a target for glaucoma therapy. Histol Histopathol. 2017</t>
  </si>
  <si>
    <t>[No authors listed], Ensuring the timely supply and management of medicines for preventive chemotherapy against neglected tropical diseases. Wkly Epidemiol Rec. 2017</t>
  </si>
  <si>
    <t>Damen S, Janssen MJ, Ruijssenaars WA, Schuengel C., Scaffolding the Communication of People With Congenital Deafblindness: An Analysis of Sequential Interaction Patterns. Am Ann Deaf. 2017</t>
  </si>
  <si>
    <t>Atkinson TM, Hay JL, Shoushtari A, Li Y, Paucar DJ, Smith SC, Kudchadkar RR, Doyle A, Sosman JA, Quevedo JF, Milhem MM, Joshua AM, Linette GP, Gajewski TF, Lutzky J, Lawson DH, Lao CD, Flynn PJ, Albertini MR, Sato T, Lewis K, Marr B, et al., Relationship between physician-adjudicated adverse events and patient-reported health-related quality of life in a phase II clinical trial (NCT01143402) of patients with metastatic uveal melanoma. J Cancer Res Clin Oncol. 2017</t>
  </si>
  <si>
    <t>Cañizares B, Yago I, Piñero Á, Ruiz M., Unilateral persistent fetal vasculature coexisting with anterior segment dysgenesia. Arch Soc Esp Oftalmol. 2017</t>
  </si>
  <si>
    <t>Yang HW, Wang YX, Bao J, Wang SH, Lei P, Sun ZL., Correlation of HLA-DQ and TNF-α gene polymorphisms with ocular myasthenia gravis combined with thyroid-associated ophthalmopathy. Biosci Rep. 2017</t>
  </si>
  <si>
    <t>Rao HL, Raveendran S, James V, Dasari S, Palakurthy M, Reddy HB, Pradhan ZS, Rao DA, Puttaiah NK, Devi S., Comparing the Performance of Compass Perimetry With Humphrey Field Analyzer in Eyes With Glaucoma. J Glaucoma. 2017</t>
  </si>
  <si>
    <t>Ajamil Rodanés S, García-Álvarez C, Saornil Álvarez MA., Amelanotic iris melanoma. Arch Soc Esp Oftalmol. 2017</t>
  </si>
  <si>
    <t>Gerber S, Ding MG, Gérard X, Zwicker K, Zanlonghi X, Rio M, Serre V, Hanein S, Munnich A, Rotig A, Bianchi L, Amati-Bonneau P, Elpeleg O, Kaplan J, Brandt U, Rozet JM., Compound heterozygosity for severe and hypomorphic NDUFS2 mutations cause non-syndromic LHON-like optic neuropathy. J Med Genet. 2017</t>
  </si>
  <si>
    <t>Whitman MC, Engle EC., Ocular congenital cranial dysinnervation disorders (CCDDs): insights into axon growth and guidance. Hum Mol Genet. 2017</t>
  </si>
  <si>
    <t>Chan NS, Ti SE, Chee SP., Decision-making and management of uveitic cataract. Indian J Ophthalmol. 2017</t>
  </si>
  <si>
    <t>Wu Z, Saunders LJ, Daga FB, Diniz-Filho A, Medeiros FA., Frequency of Testing to Detect Visual Field Progression Derived Using a Longitudinal Cohort of Glaucoma Patients. Ophthalmology. 2017</t>
  </si>
  <si>
    <t>Midena E, Pilotto E., Microperimetry in age: related macular degeneration. Eye (Lond). 2017</t>
  </si>
  <si>
    <t>Hirabayashi KE, Kalin-Hajdu E, Brodie FL, Kersten RC, Russell MS, Vagefi MR., Retrobulbar Injection of Amphotericin B for Orbital Mucormycosis. Ophthal Plast Reconstr Surg. 2017</t>
  </si>
  <si>
    <t>Sozeri Y, Salim S., Anticlotting agents and the surgical management of glaucoma. Curr Opin Ophthalmol. 2018</t>
  </si>
  <si>
    <t>Hime B, Isenberg J, Rocha G, Lowen M, Morales M, Fernandes BF, Belfort RN., Indications for eye removal over a 13-year period at an ophthalmology referral center in São Paulo, Brazil. Arq Bras Oftalmol. 2017</t>
  </si>
  <si>
    <t>Yong Huang X, Wu N, Li N, Wang Y, Shakoor A., Diagnostic and Therapeutic Challenges. Retina. 2017</t>
  </si>
  <si>
    <t>D'Amico AG, Maugeri G, Bucolo C, Saccone S, Federico C, Cavallaro S, D'Agata V., Nap Interferes with Hypoxia-Inducible Factors and VEGF Expression in Retina of Diabetic Rats. J Mol Neurosci. 2017</t>
  </si>
  <si>
    <t>Wei W, Gomez-Duran A, Hudson G, Chinnery PF., Background sequence characteristics influence the occurrence and severity of disease-causing mtDNA mutations. PLoS Genet. 2017</t>
  </si>
  <si>
    <t>Nakagawa H, Hattori T, Koike N, Ehara T, Narimatsu A, Kumakura S, Matsumoto T, Goto H., Number of Bacteria and Time of Coincubation With Bacteria Required for the Development of Acanthamoeba Keratitis. Cornea. 2017</t>
  </si>
  <si>
    <t>Fieß A, Shah P, Sii F, Godfrey F, Abbott J, Bowman R, Bauer J, Dithmar S, Philippin H., Trabeculectomy or Transscleral Cyclophotocoagulation as Initial Treatment of Secondary Childhood Glaucoma in Northern Tanzania. J Glaucoma. 2017</t>
  </si>
  <si>
    <t>Pertl L, Haas A, Hausberger S, Pichler T, Rabensteiner DF, Seidel G, Malle EM, Weger M., CHANGE OF CHOROIDAL VOLUME IN UNTREATED CENTRAL SEROUS CHORIORETINOPATHY. Retina. 2017</t>
  </si>
  <si>
    <t>Omori Y, Yanagisawa K, Sato A, Uchigata Y., The importance of nonstop treatment after delivery for pregnant women with type 2 diabetes. Diabetes Metab Res Rev. 2017</t>
  </si>
  <si>
    <t>Pandey A, Lamichhane G, Khanal R, Rai SKC, Bhari AM, Borroni D, Gautam N., Assessment of visual morbidity amongst diabetic retinopathy at tertiary eye care center, Nepal: a cross-sectional descriptive study. BMC Ophthalmol. 2017</t>
  </si>
  <si>
    <t>Fujitani K, Su D, Ghassibi MP, Simonson JL, Liebmann JM, Ritch R, Park SC., Assessment of patient perception of glaucomatous visual field loss and its association with disease severity using Amsler grid. PLoS One. 2017</t>
  </si>
  <si>
    <t>Cassoux N, Lumbroso L, Levy-Gabriel C, Aerts I, Doz F, Desjardins L., Retinoblastoma: Update on Current Management. Asia Pac J Ophthalmol (Phila). 2017</t>
  </si>
  <si>
    <t>Bork K, Brehler R, Witzke G, Boor S, Heineke W, Hardt J., Blindness, tetraspasticity, and other signs of irreversible brain damage in hereditary angioedema. Ann Allergy Asthma Immunol. 2017</t>
  </si>
  <si>
    <t>Vitale A, Emmi G, Lopalco G, Gentileschi S, Silvestri E, Fabiani C, Urban ML, Frediani B, Galeazzi M, Iannone F, Rigante D, Cantarini L., Adalimumab effectiveness in Behçet's disease: short and long-term data from a multicenter retrospective observational study. Clin Rheumatol. 2017</t>
  </si>
  <si>
    <t>Shin YU, Kim J, Hong EH, Kim J, Sohn JH, Cho H., Varicella Zoster Virus-Associated Necrotizing Retinitis After Chickenpox in a 10-Year-Old Female: A Case Report. Pediatr Infect Dis J. 2017</t>
  </si>
  <si>
    <t>Lückoff A, Scholz R, Sennlaub F, Xu H, Langmann T., Comprehensive analysis of mouse retinal mononuclear phagocytes. Nat Protoc. 2017</t>
  </si>
  <si>
    <t>Micali A, Roszkowska AM, Postorino EI, Rania L, Aragona E, Wylegala E, Nowinska A, Ieni A, Calimeri S, Pisani A, Aragona P, Puzzolo D., Comparative Confocal and Histopathological Study of Corneal Changes in Multiple Myeloma. Cornea. 2017</t>
  </si>
  <si>
    <t>Daya SM., Conjunctival-limbal autograft. Curr Opin Ophthalmol. 2017</t>
  </si>
  <si>
    <t>Cheng J, Hao X, Zhang Z., Risk of macular degeneration affected by polymorphisms in Matrix metalloproteinase-2: A case-control study in Chinese Han population. Medicine (Baltimore). 2017</t>
  </si>
  <si>
    <t>Ohashi K, Kageyama M, Shinomiya K, Fujita-Koyama Y, Hirai SI, Katsuta O, Nakamura M., Spermidine Oxidation-Mediated Degeneration of Retinal Pigment Epithelium in Rats. Oxid Med Cell Longev. 2017</t>
  </si>
  <si>
    <t>Shalaby U., Diltiazem co treatment with cyclosporine for induction of disease remission in sight-threatening non-infectious intraocular inflammation. Jpn J Ophthalmol. 2017</t>
  </si>
  <si>
    <t>Çevik SG, Çevik MÖ, Özmen AT., Iris-claw intraocular lens implantation in children with ectopia lentis. Arq Bras Oftalmol. 2017</t>
  </si>
  <si>
    <t>Tavares Ferreira J, Proença R, Alves M, Dias-Santos A, Santos BO, Cunha JP, Papoila AL, Abegão Pinto L., Retina and Choroid of Diabetic Patients Without Observed Retinal Vascular Changes: A Longitudinal Study. Am J Ophthalmol. 2017</t>
  </si>
  <si>
    <t>Eom Y, Song JS, Kim HM., Spectacle plane add power of multifocal intraocular lenses according to effective lens position. Can J Ophthalmol. 2017</t>
  </si>
  <si>
    <t>Xu Z, Hua Y, Qiu W, Li G, Wu Q., Precision and agreement of higher order aberrations measured with ray tracing and Hartmann-Shack aberrometers. BMC Ophthalmol. 2018</t>
  </si>
  <si>
    <t>Lin SC, Masis M, Porco TC, Pasquale LR., Predictors of Intraocular Pressure After Phacoemulsification in Primary Open-Angle Glaucoma Eyes with Wide Versus Narrower Angles (An American Ophthalmological Society Thesis). Trans Am Ophthalmol Soc. 2017</t>
  </si>
  <si>
    <t>Radvanszky J, Hyblova M, Durovcikova D, Hikkelova M, Fiedler E, Kadasi L, Turna J, Minarik G, Szemes T., Complex phenotypes blur conventional borders between Say-Barber-Biesecker-Young-Simpson syndrome and genitopatellar syndrome. Clin Genet. 2017</t>
  </si>
  <si>
    <t>Tye A, Klufas MA, McCannel CA, McCannel TA., Intracameral Air in Phacovitrectomy for Maintaining Intraocular Lens Position. Retina. 2017</t>
  </si>
  <si>
    <t>Liu JC, Green W, Van Stavern GP, Culican SM., Assessing the utility of 2.5% phenylephrine for diagnostic pupillary dilation. Can J Ophthalmol. 2017</t>
  </si>
  <si>
    <t>Jacobsen AG, Brost B, Vorum H, Hargitai J., Functional benefits and patient satisfaction with upper blepharoplasty - evaluated by objective and subjective outcome measures. Acta Ophthalmol. 2017</t>
  </si>
  <si>
    <t>Chlasta-Twardzik E, Nowińska A, Wąs P, Jakubowska A, Wylęgała E., Traumatic cataract in patient with anterior megalophthalmos: Case report. Medicine (Baltimore). 2017</t>
  </si>
  <si>
    <t>Ashimatey BS, King BJ, Swanson WH., Retinal putative glial alterations: implication for glaucoma care. Ophthalmic Physiol Opt. 2018</t>
  </si>
  <si>
    <t>Himori N, Kunikata H, Kawasaki R, Shiga Y, Omodaka K, Takahashi H, Miyata T, Nakazawa T., The association between skin autofluorescence and mean deviation in patients with open-angle glaucoma. Br J Ophthalmol. 2017</t>
  </si>
  <si>
    <t>Callizo J, Pfeiffer S, Lahme E, van Oterendorp C, Khattab M, Bemme S, Kulanga M, Hoerauf H, Feltgen N., Risk of progression in macula-on rhegmatogenous retinal detachment. Graefes Arch Clin Exp Ophthalmol. 2017</t>
  </si>
  <si>
    <t>Pongsachareonnont P, Honglertnapakul W, Chatsuwan T., Comparison of methods for identifying causative bacterial microorganisms in presumed acute endophthalmitis: conventional culture, blood culture, and PCR. BMC Infect Dis. 2017</t>
  </si>
  <si>
    <t>Motaparthi K., Pseudoherpetic transient acantholytic dermatosis (Grover disease): case series and review of the literature. J Cutan Pathol. 2017</t>
  </si>
  <si>
    <t>Charles NC, Jakobiec FA, Patel P., Periorbital Dermoid Cyst With Unique Trichilemmal Differentiation. Ophthal Plast Reconstr Surg. 2017</t>
  </si>
  <si>
    <t>Sasongko MB, Agni AN, Wardhana FS, Kotha SP, Gupta P, Widayanti TW, Supanji, Widyaputri F, Widyaningrum R, Wong TY, Kawasaki R, Wang JJ, Pawiroranu S., Rationale and Methodology for a Community-Based Study of Diabetic Retinopathy in an Indonesian Population with Type 2 Diabetes Mellitus: The Jogjakarta Eye Diabetic Study in the Community. Ophthalmic Epidemiol. 2017</t>
  </si>
  <si>
    <t>Bordone MP, González Fleitas MF, Pasquini LA, Bosco A, Sande PH, Rosenstein RE, Dorfman D., Involvement of microglia in early axoglial alterations of the optic nerve induced by experimental glaucoma. J Neurochem. 2017</t>
  </si>
  <si>
    <t>Zhu L, Cheng J, Zhou B, Wei C, Yang W, Jiang D, Ijaz I, Tan X, Chen R, Fu J., Diagnosis for choroideremia in a large Chinese pedigree by next‑generation sequencing (NGS) and non‑invasive prenatal testing (NIPT). Mol Med Rep. 2017</t>
  </si>
  <si>
    <t>Kumar S, Nakashizuka H, Jones A, Lambert A, Zhao X, Shen M, Parker M, Wang S, Berriochoa Z, Fnu A, VanBeuge S, Chévez-Barrios P, Tso M, Rainier J, Fu Y., Proteolytic Degradation and Inflammation Play Critical Roles in Polypoidal Choroidal Vasculopathy. Am J Pathol. 2017</t>
  </si>
  <si>
    <t>Birtel J, Gliem M, Mangold E, Tebbe L, Spier I, Müller PL, Holz FG, Neuhaus C, Wolfrum U, Bolz HJ, Charbel Issa P., Novel Insights Into the Phenotypical Spectrum of KIF11-Associated Retinopathy, Including a New Form of Retinal Ciliopathy. Invest Ophthalmol Vis Sci. 2017</t>
  </si>
  <si>
    <t>Chen SJ, Zhang YX, Huang SG, Lu FL., Galectins expressed differently in genetically susceptible C57BL/6 and resistant BALB/c mice during acute ocular Toxoplasma gondii infection. Parasitology. 2017</t>
  </si>
  <si>
    <t>Dadvand P, Nieuwenhuijsen MJ, Basagaña X, Alvarez-Pedrerol M, Dalmau-Bueno A, Cirach M, Rivas I, Brunekreef B, Querol X, Morgan IG, Sunyer J., Traffic-related air pollution and spectacles use in schoolchildren. PLoS One. 2017</t>
  </si>
  <si>
    <t>Bae K, Cho K, Kang SW, Kim SJ, Kim JM., Peripheral Reticular Pigmentary Degeneration and Choroidal Vascular Insufficiency, Studied by Ultra Wide-Field Fluorescein Angiography. PLoS One. 2017</t>
  </si>
  <si>
    <t>Wirth MA, Freiberg F, Pfau M, Wons J, Becker MD, Michels S., Optical coherence tomography angiography in age-related macular degeneration: persistence of vascular network in quiescent choroidal neovascularization. Acta Ophthalmol. 2017</t>
  </si>
  <si>
    <t>Dhalla K, Cousens S, Murdoch IE., Phacoemulsification compared with phacotrabeculectomy surgery: a within-person observational cohort study. Br J Ophthalmol. 2017</t>
  </si>
  <si>
    <t>Fu X, Lin R, Qiu Y, Yu P, Lei B., Overexpression of Angiotensin-Converting Enzyme 2 Ameliorates Amyloid β-Induced Inflammatory Response in Human Primary Retinal Pigment Epithelium. Invest Ophthalmol Vis Sci. 2017</t>
  </si>
  <si>
    <t>Elder MJ, Rawstron JA, Davis M., Hyperbaric oxygen in the treatment of acute retinal artery occlusion. Diving Hyperb Med. 2017</t>
  </si>
  <si>
    <t>Ibrahim TF, Sweis RT, Nockels RP., Reversible postoperative blindness caused by bilateral status epilepticus amauroticus following thoracolumbar deformity correction: case report. J Neurosurg Spine. 2017</t>
  </si>
  <si>
    <t>Rahimy E, Nyong'o O, Leng T., Significant Bilateral Response in Diabetic Macular Edema After Single Unilateral Intravitreal Aflibercept Injection. Ophthalmic Surg Lasers Imaging Retina. 2017</t>
  </si>
  <si>
    <t>Na KI, Lee WJ, Kim YK, Park KH, Jeoung JW., Evaluation of Retinal Nerve Fiber Layer Thinning in Myopic Glaucoma: Impact of Optic Disc Morphology. Invest Ophthalmol Vis Sci. 2017</t>
  </si>
  <si>
    <t>Oliva-Biénzobas V, Navas A, C Astiazarán M, Chacón-Camacho OF, A Bermúdez-Magner J, Takane M, Graue-Hernández E, Zenteno JC., CYP1B1 Cytopathy: Uncommon Phenotype of a Homozygous CYP1B1 Deletion as Internal Corneal Ulcer of Von Hippel. Cornea. 2017</t>
  </si>
  <si>
    <t>_</t>
  </si>
  <si>
    <t>Espagnol</t>
  </si>
  <si>
    <t>Article indisponible (Erreur 404) Ressayer</t>
  </si>
  <si>
    <t>doi: 10.1097/ICO.0000000000001038</t>
  </si>
  <si>
    <t>Erreur  doi</t>
  </si>
  <si>
    <t>Pas de pdf dispo</t>
  </si>
  <si>
    <t>N/A</t>
  </si>
  <si>
    <t>ID envoi</t>
  </si>
  <si>
    <t>ID_inital</t>
  </si>
  <si>
    <t>Journal2</t>
  </si>
  <si>
    <t>Random</t>
  </si>
  <si>
    <t>Reference to be given to participant</t>
  </si>
  <si>
    <t>DOI 2</t>
  </si>
  <si>
    <t>OA journal (full hybrid)</t>
  </si>
  <si>
    <t>OA restrained</t>
  </si>
  <si>
    <t>OA Access full text (legal)</t>
  </si>
  <si>
    <t>Access to Paywall articles</t>
  </si>
  <si>
    <t>Price $</t>
  </si>
  <si>
    <t>Price euros</t>
  </si>
  <si>
    <t>Converted en $</t>
  </si>
  <si>
    <t>Final price ($)</t>
  </si>
  <si>
    <t>Duplicates [=SI(NB.SI($E$2:E3;E3)&gt;1;"";"n")]</t>
  </si>
  <si>
    <t>Duplicates (journal)</t>
  </si>
  <si>
    <t>Duplicates [=SI([@[Doublon (journal)]]="n";"";[@Journal])]</t>
  </si>
  <si>
    <t>Column</t>
  </si>
  <si>
    <t>OA PMC2</t>
  </si>
  <si>
    <t>OA full text access (legal)</t>
  </si>
  <si>
    <t>Paywalled article full text access</t>
  </si>
  <si>
    <t>University Caen  availaibility?</t>
  </si>
  <si>
    <t xml:space="preserve">Access R1 + S1+ T1 </t>
  </si>
  <si>
    <t>Other access</t>
  </si>
  <si>
    <t>RG access</t>
  </si>
  <si>
    <t>Sci-hub access</t>
  </si>
  <si>
    <t>Access V1 +W1 + X1</t>
  </si>
  <si>
    <t>Final full text availability</t>
  </si>
  <si>
    <t>Reference to be given to participants</t>
  </si>
  <si>
    <t>Remarks</t>
  </si>
  <si>
    <t>05 April 2018</t>
  </si>
  <si>
    <t>euro per dollar</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</si>
</sst>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
      <b/>
      <sz val="11"/>
      <color theme="1"/>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00FFFF"/>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2">
    <xf numFmtId="0" fontId="0" fillId="0" borderId="0" xfId="0"/>
    <xf numFmtId="0" fontId="0" fillId="0" borderId="0" xfId="0" applyAlignment="1">
      <alignment wrapText="1"/>
    </xf>
    <xf numFmtId="0" fontId="0" fillId="0" borderId="0" xfId="0" applyAlignment="1">
      <alignment vertical="top" wrapText="1"/>
    </xf>
    <xf numFmtId="0" fontId="0" fillId="33" borderId="0" xfId="0" applyFill="1"/>
    <xf numFmtId="0" fontId="0" fillId="0" borderId="0" xfId="0" applyFill="1" applyAlignment="1">
      <alignment vertical="top" wrapText="1"/>
    </xf>
    <xf numFmtId="0" fontId="0" fillId="0" borderId="0" xfId="0" applyFill="1"/>
    <xf numFmtId="0" fontId="0" fillId="34" borderId="0" xfId="0" applyFill="1"/>
    <xf numFmtId="0" fontId="0" fillId="0" borderId="0" xfId="0" applyAlignment="1">
      <alignment horizontal="center" vertical="top" wrapText="1"/>
    </xf>
    <xf numFmtId="0" fontId="0" fillId="0" borderId="0" xfId="0" applyAlignment="1">
      <alignment horizontal="center"/>
    </xf>
    <xf numFmtId="0" fontId="0" fillId="0" borderId="0" xfId="0" applyFill="1" applyAlignment="1">
      <alignment wrapText="1"/>
    </xf>
    <xf numFmtId="0" fontId="0" fillId="0" borderId="0" xfId="0" applyNumberFormat="1"/>
    <xf numFmtId="0" fontId="0" fillId="34" borderId="0" xfId="0" applyNumberFormat="1" applyFill="1"/>
    <xf numFmtId="0" fontId="0" fillId="33" borderId="0" xfId="0" applyNumberFormat="1" applyFill="1"/>
    <xf numFmtId="0" fontId="0" fillId="0" borderId="0" xfId="0" applyNumberFormat="1" applyAlignment="1">
      <alignment wrapText="1"/>
    </xf>
    <xf numFmtId="0" fontId="0" fillId="35" borderId="0" xfId="0" applyFill="1"/>
    <xf numFmtId="2" fontId="0" fillId="0" borderId="0" xfId="0" applyNumberFormat="1"/>
    <xf numFmtId="0" fontId="0" fillId="0" borderId="10" xfId="0" applyBorder="1" applyAlignment="1">
      <alignment wrapText="1"/>
    </xf>
    <xf numFmtId="1" fontId="0" fillId="0" borderId="10" xfId="0" applyNumberFormat="1" applyBorder="1" applyAlignment="1">
      <alignment wrapText="1"/>
    </xf>
    <xf numFmtId="2" fontId="0" fillId="0" borderId="10" xfId="0" applyNumberFormat="1" applyBorder="1" applyAlignment="1">
      <alignment wrapText="1"/>
    </xf>
    <xf numFmtId="0" fontId="0" fillId="0" borderId="10" xfId="0" applyBorder="1" applyAlignment="1"/>
    <xf numFmtId="0" fontId="0" fillId="0" borderId="10" xfId="0" applyBorder="1"/>
    <xf numFmtId="1" fontId="0" fillId="0" borderId="10" xfId="0" applyNumberFormat="1" applyBorder="1"/>
    <xf numFmtId="0" fontId="0" fillId="35" borderId="10" xfId="0" applyFill="1" applyBorder="1"/>
    <xf numFmtId="0" fontId="0" fillId="36" borderId="10" xfId="0" applyFill="1" applyBorder="1"/>
    <xf numFmtId="2" fontId="0" fillId="0" borderId="10" xfId="0" applyNumberFormat="1" applyBorder="1"/>
    <xf numFmtId="2" fontId="0" fillId="33" borderId="10" xfId="0" applyNumberFormat="1" applyFill="1" applyBorder="1"/>
    <xf numFmtId="0" fontId="16" fillId="0" borderId="10" xfId="0" applyFont="1" applyBorder="1"/>
    <xf numFmtId="0" fontId="16" fillId="0" borderId="10" xfId="0" applyFont="1" applyBorder="1" applyAlignment="1">
      <alignment horizontal="left"/>
    </xf>
    <xf numFmtId="0" fontId="0" fillId="0" borderId="10" xfId="0" applyFont="1" applyBorder="1"/>
    <xf numFmtId="2" fontId="16" fillId="0" borderId="10" xfId="0" applyNumberFormat="1" applyFont="1" applyBorder="1"/>
    <xf numFmtId="1" fontId="16" fillId="0" borderId="10" xfId="0" applyNumberFormat="1" applyFont="1" applyBorder="1"/>
    <xf numFmtId="0" fontId="0" fillId="37" borderId="10" xfId="0" applyFill="1" applyBorder="1"/>
    <xf numFmtId="2" fontId="18" fillId="38" borderId="10" xfId="0" applyNumberFormat="1" applyFont="1" applyFill="1" applyBorder="1"/>
    <xf numFmtId="0" fontId="0" fillId="39" borderId="10" xfId="0" applyFill="1" applyBorder="1"/>
    <xf numFmtId="1" fontId="0" fillId="39" borderId="10" xfId="0" applyNumberFormat="1" applyFill="1" applyBorder="1"/>
    <xf numFmtId="2" fontId="0" fillId="39" borderId="10" xfId="0" applyNumberFormat="1" applyFill="1" applyBorder="1"/>
    <xf numFmtId="1" fontId="18" fillId="38" borderId="10" xfId="0" applyNumberFormat="1" applyFont="1" applyFill="1" applyBorder="1"/>
    <xf numFmtId="0" fontId="18" fillId="38" borderId="10" xfId="0" applyFont="1" applyFill="1" applyBorder="1"/>
    <xf numFmtId="0" fontId="19" fillId="0" borderId="10" xfId="0" applyFont="1" applyBorder="1"/>
    <xf numFmtId="0" fontId="0" fillId="0" borderId="10" xfId="0" applyFill="1" applyBorder="1"/>
    <xf numFmtId="1" fontId="0" fillId="0" borderId="10" xfId="0" applyNumberFormat="1" applyFill="1" applyBorder="1"/>
    <xf numFmtId="2" fontId="0" fillId="0" borderId="10" xfId="0" applyNumberFormat="1" applyFill="1" applyBorder="1"/>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Neutre" xfId="8" builtinId="28" customBuiltin="1"/>
    <cellStyle name="Normal" xfId="0" builtinId="0"/>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46">
    <dxf>
      <numFmt numFmtId="2" formatCode="0.00"/>
      <fill>
        <patternFill patternType="solid">
          <fgColor indexed="64"/>
          <bgColor rgb="FF00FFFF"/>
        </patternFill>
      </fill>
      <border diagonalUp="0" diagonalDown="0" outline="0">
        <left style="thin">
          <color auto="1"/>
        </left>
        <right style="thin">
          <color auto="1"/>
        </right>
        <top style="thin">
          <color auto="1"/>
        </top>
        <bottom style="thin">
          <color auto="1"/>
        </bottom>
      </border>
    </dxf>
    <dxf>
      <numFmt numFmtId="2" formatCode="0.00"/>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numFmt numFmtId="1" formatCode="0"/>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patternType="solid">
          <fgColor indexed="64"/>
          <bgColor rgb="FF00FFFF"/>
        </patternFill>
      </fill>
      <border diagonalUp="0" diagonalDown="0" outline="0">
        <left style="thin">
          <color auto="1"/>
        </left>
        <right style="thin">
          <color auto="1"/>
        </right>
        <top style="thin">
          <color auto="1"/>
        </top>
        <bottom style="thin">
          <color auto="1"/>
        </bottom>
      </border>
    </dxf>
    <dxf>
      <fill>
        <patternFill>
          <fgColor indexed="64"/>
          <bgColor rgb="FF00FFFF"/>
        </patternFill>
      </fill>
    </dxf>
    <dxf>
      <alignment horizontal="general" vertical="bottom" textRotation="0" wrapText="1" indent="0" justifyLastLine="0" shrinkToFit="0" readingOrder="0"/>
    </dxf>
    <dxf>
      <fill>
        <patternFill patternType="none">
          <fgColor indexed="64"/>
          <bgColor indexed="65"/>
        </patternFill>
      </fill>
    </dxf>
    <dxf>
      <fill>
        <patternFill patternType="none">
          <fgColor indexed="64"/>
          <bgColor indexed="65"/>
        </patternFill>
      </fill>
      <alignment horizontal="general" vertical="bottom" textRotation="0" wrapText="1" indent="0" justifyLastLine="0" shrinkToFit="0" readingOrder="0"/>
    </dxf>
    <dxf>
      <numFmt numFmtId="0" formatCode="General"/>
      <alignment horizontal="general" textRotation="0" wrapText="1" indent="0" justifyLastLine="0" shrinkToFit="0" readingOrder="0"/>
    </dxf>
    <dxf>
      <fill>
        <patternFill patternType="none">
          <fgColor indexed="64"/>
          <bgColor indexed="65"/>
        </patternFill>
      </fill>
    </dxf>
    <dxf>
      <numFmt numFmtId="0" formatCode="General"/>
    </dxf>
    <dxf>
      <fill>
        <patternFill patternType="none">
          <fgColor indexed="64"/>
          <bgColor indexed="65"/>
        </patternFill>
      </fill>
    </dxf>
    <dxf>
      <fill>
        <patternFill patternType="none">
          <fgColor indexed="64"/>
          <bgColor indexed="65"/>
        </patternFill>
      </fill>
    </dxf>
    <dxf>
      <numFmt numFmtId="0" formatCode="General"/>
      <fill>
        <patternFill patternType="solid">
          <fgColor indexed="64"/>
          <bgColor rgb="FFFFC000"/>
        </patternFill>
      </fill>
    </dxf>
    <dxf>
      <fill>
        <patternFill patternType="none">
          <fgColor indexed="64"/>
          <bgColor indexed="65"/>
        </patternFill>
      </fill>
    </dxf>
    <dxf>
      <numFmt numFmtId="0" formatCode="General"/>
      <fill>
        <patternFill patternType="solid">
          <fgColor indexed="64"/>
          <bgColor theme="7" tint="0.79998168889431442"/>
        </patternFill>
      </fill>
    </dxf>
    <dxf>
      <fill>
        <patternFill patternType="none">
          <fgColor indexed="64"/>
          <bgColor indexed="65"/>
        </patternFill>
      </fill>
    </dxf>
    <dxf>
      <numFmt numFmtId="0" formatCode="General"/>
      <fill>
        <patternFill patternType="solid">
          <fgColor indexed="64"/>
          <bgColor theme="7" tint="0.79998168889431442"/>
        </patternFill>
      </fill>
    </dxf>
    <dxf>
      <alignment horizontal="center" vertical="bottom" textRotation="0" wrapText="0" indent="0" justifyLastLine="0" shrinkToFit="0" readingOrder="0"/>
    </dxf>
    <dxf>
      <alignment horizontal="center" textRotation="0" indent="0" justifyLastLine="0" shrinkToFit="0" readingOrder="0"/>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alignment horizontal="general" vertical="top" textRotation="0" wrapText="1" indent="0" justifyLastLine="0" shrinkToFit="0" readingOrder="0"/>
    </dxf>
  </dxfs>
  <tableStyles count="0" defaultTableStyle="TableStyleMedium2" defaultPivotStyle="PivotStyleLight16"/>
  <colors>
    <mruColors>
      <color rgb="FFFF66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leau1" displayName="Tableau1" ref="A1:AD11105" totalsRowCount="1" headerRowDxfId="45">
  <autoFilter ref="A1:AD11104"/>
  <sortState ref="A2:AE11104">
    <sortCondition ref="J1:J11104"/>
  </sortState>
  <tableColumns count="30">
    <tableColumn id="9" name="ID" totalsRowLabel="Total"/>
    <tableColumn id="1" name="Title"/>
    <tableColumn id="2" name="Authors"/>
    <tableColumn id="3" name="Details"/>
    <tableColumn id="4" name="Journal"/>
    <tableColumn id="10" name="Duplicates [=SI(NB.SI($E$2:E3;E3)&gt;1;&quot;&quot;;&quot;n&quot;)]" dataDxfId="44"/>
    <tableColumn id="5" name="Year"/>
    <tableColumn id="6" name="Duplicates (journal)" totalsRowFunction="count"/>
    <tableColumn id="22" name="Duplicates [=SI([@[Doublon (journal)]]=&quot;n&quot;;&quot;&quot;;[@Journal])]" dataDxfId="43"/>
    <tableColumn id="23" name="Random"/>
    <tableColumn id="25" name="Column"/>
    <tableColumn id="36" name="DOI"/>
    <tableColumn id="34" name="PMID" totalsRowFunction="count"/>
    <tableColumn id="12" name="OA PMC" totalsRowFunction="count"/>
    <tableColumn id="13" name="OA journal (full hybrid)" totalsRowFunction="count"/>
    <tableColumn id="14" name="OA PMC2"/>
    <tableColumn id="17" name="OA restrained" dataDxfId="42"/>
    <tableColumn id="18" name="OA full text access (legal)" totalsRowFunction="sum" dataDxfId="41">
      <calculatedColumnFormula>IF(SUM(N2:Q2)&gt;0,1,0)</calculatedColumnFormula>
    </tableColumn>
    <tableColumn id="19" name="Paywalled article full text access" totalsRowFunction="count" dataDxfId="40" totalsRowDxfId="39"/>
    <tableColumn id="38" name="University Caen  availaibility?" totalsRowFunction="sum"/>
    <tableColumn id="40" name="Access R1 + S1+ T1 " totalsRowFunction="sum" dataDxfId="38" totalsRowDxfId="37">
      <calculatedColumnFormula>IF(SUM(R2,T2)&gt;0,1,0)</calculatedColumnFormula>
    </tableColumn>
    <tableColumn id="15" name="Other access"/>
    <tableColumn id="16" name="RG access" totalsRowFunction="count"/>
    <tableColumn id="24" name="Sci-hub access" totalsRowFunction="sum"/>
    <tableColumn id="41" name="Access V1 +W1 + X1" totalsRowFunction="sum" dataDxfId="36" totalsRowDxfId="35">
      <calculatedColumnFormula>IF(SUM(Tableau1[[#This Row],[Other access]:[Sci-hub access]])&gt;=1,1,0)</calculatedColumnFormula>
    </tableColumn>
    <tableColumn id="39" name="Final full text availability" totalsRowFunction="sum" dataDxfId="34" totalsRowDxfId="33">
      <calculatedColumnFormula>IF(OR(Tableau1[[#This Row],[Access R1 + S1+ T1 ]]&gt;=1,Tableau1[[#This Row],[Access V1 +W1 + X1]]&gt;=1),1,0)</calculatedColumnFormula>
    </tableColumn>
    <tableColumn id="7" name="Remarks" totalsRowDxfId="32"/>
    <tableColumn id="20" name="Digital Object Identifier (DOI)" dataDxfId="31" totalsRowDxfId="30">
      <calculatedColumnFormula>Tableau1[[#This Row],[DOI]]</calculatedColumnFormula>
    </tableColumn>
    <tableColumn id="8" name="Reference to be given to participants" dataDxfId="29" totalsRowDxfId="28">
      <calculatedColumnFormula>Tableau1[[#This Row],[Authors]]&amp;", "&amp;Tableau1[[#This Row],[Title]]&amp;" "&amp;Tableau1[[#This Row],[Journal]]&amp;". "&amp;Tableau1[[#This Row],[Year]]</calculatedColumnFormula>
    </tableColumn>
    <tableColumn id="21" name="Access to full text (Y/N)" totalsRowDxfId="27"/>
  </tableColumns>
  <tableStyleInfo name="TableStyleMedium2" showFirstColumn="0" showLastColumn="0" showRowStripes="1" showColumnStripes="0"/>
</table>
</file>

<file path=xl/tables/table2.xml><?xml version="1.0" encoding="utf-8"?>
<table xmlns="http://schemas.openxmlformats.org/spreadsheetml/2006/main" id="3" name="Tableau24" displayName="Tableau24" ref="A1:Y207" totalsRowCount="1" headerRowDxfId="26" totalsRowDxfId="25">
  <autoFilter ref="A1:Y206">
    <filterColumn colId="15">
      <filters>
        <filter val="1"/>
      </filters>
    </filterColumn>
  </autoFilter>
  <tableColumns count="25">
    <tableColumn id="32" name="ID" totalsRowLabel="Total" totalsRowDxfId="24"/>
    <tableColumn id="44" name="ID envoi" totalsRowDxfId="23"/>
    <tableColumn id="1" name="ID_inital" totalsRowDxfId="22"/>
    <tableColumn id="2" name="Title" totalsRowDxfId="21"/>
    <tableColumn id="3" name="Authors" totalsRowDxfId="20"/>
    <tableColumn id="4" name="Details" totalsRowDxfId="19"/>
    <tableColumn id="5" name="Journal" totalsRowDxfId="18"/>
    <tableColumn id="36" name="Journal2" totalsRowDxfId="17"/>
    <tableColumn id="6" name="Duplicates [=SI(NB.SI($E$2:E3;E3)&gt;1;&quot;&quot;;&quot;n&quot;)]" totalsRowDxfId="16">
      <calculatedColumnFormula>IF(COUNTIF($G$2:G2,G2)&gt;1,"","n")</calculatedColumnFormula>
    </tableColumn>
    <tableColumn id="7" name="Year" totalsRowDxfId="15"/>
    <tableColumn id="10" name="Random" totalsRowDxfId="14"/>
    <tableColumn id="30" name="Reference to be given to participant" totalsRowDxfId="13"/>
    <tableColumn id="12" name="DOI" totalsRowDxfId="12"/>
    <tableColumn id="34" name="DOI 2" totalsRowDxfId="11">
      <calculatedColumnFormula>RIGHT(M2,LEN(M2)-SEARCH(" ",M2,1))</calculatedColumnFormula>
    </tableColumn>
    <tableColumn id="13" name="PMID" totalsRowDxfId="10"/>
    <tableColumn id="33" name="_" totalsRowFunction="sum" totalsRowDxfId="9"/>
    <tableColumn id="14" name="OA PMC" totalsRowFunction="sum" totalsRowDxfId="8"/>
    <tableColumn id="15" name="OA journal (full hybrid)" totalsRowFunction="sum" totalsRowDxfId="7"/>
    <tableColumn id="17" name="OA restrained" totalsRowDxfId="6"/>
    <tableColumn id="18" name="OA Access full text (legal)" totalsRowFunction="sum" totalsRowDxfId="5">
      <calculatedColumnFormula>IF(SUM(Q2:S2)&gt;0,1,0)</calculatedColumnFormula>
    </tableColumn>
    <tableColumn id="19" name="Access to Paywall articles" totalsRowFunction="sum" totalsRowDxfId="4"/>
    <tableColumn id="11" name="Price $" totalsRowDxfId="3"/>
    <tableColumn id="37" name="Price euros" totalsRowDxfId="2"/>
    <tableColumn id="39" name="Converted en $" totalsRowDxfId="1">
      <calculatedColumnFormula>Tableau24[[#This Row],[Price euros]]*Euros_dollars</calculatedColumnFormula>
    </tableColumn>
    <tableColumn id="38" name="Final price ($)" totalsRowFunction="sum" totalsRowDxfId="0">
      <calculatedColumnFormula>SUM(Tableau24[[#This Row],[Price $]],Tableau24[[#This Row],[Converted en $]])</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hyperlink" Target="https://doi.org/10.1097/ICO.000000000000103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109"/>
  <sheetViews>
    <sheetView workbookViewId="0">
      <pane ySplit="1" topLeftCell="A2" activePane="bottomLeft" state="frozen"/>
      <selection activeCell="C1" sqref="C1"/>
      <selection pane="bottomLeft"/>
    </sheetView>
  </sheetViews>
  <sheetFormatPr baseColWidth="10" defaultRowHeight="14.4" x14ac:dyDescent="0.3"/>
  <cols>
    <col min="3" max="3" width="12.33203125" customWidth="1"/>
    <col min="4" max="4" width="8" customWidth="1"/>
    <col min="5" max="6" width="13" customWidth="1"/>
    <col min="7" max="7" width="7.6640625" customWidth="1"/>
    <col min="8" max="9" width="8.77734375" customWidth="1"/>
    <col min="14" max="14" width="8.77734375" customWidth="1"/>
    <col min="16" max="16" width="7.88671875" customWidth="1"/>
    <col min="17" max="17" width="7.77734375" customWidth="1"/>
    <col min="18" max="18" width="8.5546875" customWidth="1"/>
    <col min="19" max="19" width="7.6640625" style="8" customWidth="1"/>
    <col min="21" max="21" width="8.88671875" style="5" customWidth="1"/>
    <col min="22" max="22" width="8.77734375" customWidth="1"/>
    <col min="23" max="23" width="8.6640625" customWidth="1"/>
    <col min="24" max="24" width="8" customWidth="1"/>
    <col min="25" max="26" width="11.5546875" style="5"/>
    <col min="27" max="27" width="17.88671875" customWidth="1"/>
    <col min="28" max="28" width="29.6640625" customWidth="1"/>
    <col min="29" max="29" width="205.88671875" style="1" customWidth="1"/>
  </cols>
  <sheetData>
    <row r="1" spans="1:30" s="2" customFormat="1" ht="115.2" x14ac:dyDescent="0.3">
      <c r="A1" s="2" t="s">
        <v>2435</v>
      </c>
      <c r="B1" s="2" t="s">
        <v>0</v>
      </c>
      <c r="C1" s="2" t="s">
        <v>3255</v>
      </c>
      <c r="D1" s="2" t="s">
        <v>1</v>
      </c>
      <c r="E1" s="2" t="s">
        <v>3256</v>
      </c>
      <c r="F1" s="2" t="s">
        <v>45571</v>
      </c>
      <c r="G1" s="2" t="s">
        <v>2436</v>
      </c>
      <c r="H1" s="2" t="s">
        <v>45572</v>
      </c>
      <c r="I1" s="2" t="s">
        <v>45573</v>
      </c>
      <c r="J1" s="2" t="s">
        <v>45560</v>
      </c>
      <c r="K1" s="2" t="s">
        <v>45574</v>
      </c>
      <c r="L1" s="2" t="s">
        <v>3254</v>
      </c>
      <c r="M1" s="2" t="s">
        <v>3257</v>
      </c>
      <c r="N1" s="2" t="s">
        <v>2437</v>
      </c>
      <c r="O1" s="2" t="s">
        <v>45563</v>
      </c>
      <c r="P1" s="2" t="s">
        <v>45575</v>
      </c>
      <c r="Q1" s="2" t="s">
        <v>45564</v>
      </c>
      <c r="R1" s="2" t="s">
        <v>45576</v>
      </c>
      <c r="S1" s="7" t="s">
        <v>45577</v>
      </c>
      <c r="T1" s="2" t="s">
        <v>45578</v>
      </c>
      <c r="U1" s="4" t="s">
        <v>45579</v>
      </c>
      <c r="V1" s="2" t="s">
        <v>45580</v>
      </c>
      <c r="W1" s="2" t="s">
        <v>45581</v>
      </c>
      <c r="X1" s="2" t="s">
        <v>45582</v>
      </c>
      <c r="Y1" s="4" t="s">
        <v>45583</v>
      </c>
      <c r="Z1" s="4" t="s">
        <v>45584</v>
      </c>
      <c r="AA1" s="2" t="s">
        <v>45586</v>
      </c>
      <c r="AB1" s="2" t="s">
        <v>3260</v>
      </c>
      <c r="AC1" s="2" t="s">
        <v>45585</v>
      </c>
      <c r="AD1" s="2" t="s">
        <v>3259</v>
      </c>
    </row>
    <row r="2" spans="1:30" x14ac:dyDescent="0.3">
      <c r="A2">
        <v>9380</v>
      </c>
      <c r="B2" t="s">
        <v>11952</v>
      </c>
      <c r="C2" t="s">
        <v>22127</v>
      </c>
      <c r="D2" t="s">
        <v>32396</v>
      </c>
      <c r="E2" t="s">
        <v>2523</v>
      </c>
      <c r="F2" s="10"/>
      <c r="G2">
        <v>2017</v>
      </c>
      <c r="J2">
        <v>1.0067951515080331E-4</v>
      </c>
      <c r="L2" t="s">
        <v>43671</v>
      </c>
      <c r="M2">
        <v>27716748</v>
      </c>
      <c r="Q2" s="10"/>
      <c r="R2" s="11">
        <f t="shared" ref="R2:R65" si="0">IF(SUM(N2:Q2)&gt;0,1,0)</f>
        <v>0</v>
      </c>
      <c r="U2" s="11">
        <f t="shared" ref="U2:U65" si="1">IF(SUM(R2,T2)&gt;0,1,0)</f>
        <v>0</v>
      </c>
      <c r="Y2" s="11">
        <f>IF(SUM(Tableau1[[#This Row],[Other access]:[Sci-hub access]])&gt;=1,1,0)</f>
        <v>0</v>
      </c>
      <c r="Z2" s="12">
        <f>IF(OR(Tableau1[[#This Row],[Access R1 + S1+ T1 ]]&gt;=1,Tableau1[[#This Row],[Access V1 +W1 + X1]]&gt;=1),1,0)</f>
        <v>0</v>
      </c>
      <c r="AB2" s="10" t="str">
        <f>Tableau1[[#This Row],[DOI]]</f>
        <v>doi: 10.1038/eye.2016.215</v>
      </c>
      <c r="AC2" s="13" t="str">
        <f>Tableau1[[#This Row],[Authors]]&amp;", "&amp;Tableau1[[#This Row],[Title]]&amp;" "&amp;Tableau1[[#This Row],[Journal]]&amp;". "&amp;Tableau1[[#This Row],[Year]]</f>
        <v>Ricci F, Parravano M, Regine F, Sciamanna M, Tedeschi M, Missiroli F, Varano M., Aflibercept in persistent neovascular AMD: comparison of different treatment strategies in switching therapy. Eye (Lond). 2017</v>
      </c>
    </row>
    <row r="3" spans="1:30" ht="28.8" x14ac:dyDescent="0.3">
      <c r="A3">
        <v>2167</v>
      </c>
      <c r="B3" t="s">
        <v>5402</v>
      </c>
      <c r="C3" t="s">
        <v>15647</v>
      </c>
      <c r="D3" t="s">
        <v>25824</v>
      </c>
      <c r="E3" t="s">
        <v>2441</v>
      </c>
      <c r="F3" s="10"/>
      <c r="G3">
        <v>2017</v>
      </c>
      <c r="J3">
        <v>2.1424839370121074E-4</v>
      </c>
      <c r="L3" t="s">
        <v>36638</v>
      </c>
      <c r="M3">
        <v>28807635</v>
      </c>
      <c r="Q3" s="10"/>
      <c r="R3" s="11">
        <f t="shared" si="0"/>
        <v>0</v>
      </c>
      <c r="U3" s="11">
        <f t="shared" si="1"/>
        <v>0</v>
      </c>
      <c r="Y3" s="11">
        <f>IF(SUM(Tableau1[[#This Row],[Other access]:[Sci-hub access]])&gt;=1,1,0)</f>
        <v>0</v>
      </c>
      <c r="Z3" s="12">
        <f>IF(OR(Tableau1[[#This Row],[Access R1 + S1+ T1 ]]&gt;=1,Tableau1[[#This Row],[Access V1 +W1 + X1]]&gt;=1),1,0)</f>
        <v>0</v>
      </c>
      <c r="AB3" s="10" t="str">
        <f>Tableau1[[#This Row],[DOI]]</f>
        <v>doi: 10.1016/j.ophtha.2017.06.027</v>
      </c>
      <c r="AC3" s="13" t="str">
        <f>Tableau1[[#This Row],[Authors]]&amp;", "&amp;Tableau1[[#This Row],[Title]]&amp;" "&amp;Tableau1[[#This Row],[Journal]]&amp;". "&amp;Tableau1[[#This Row],[Year]]</f>
        <v>Tadayoni R, Waldstein SM, Boscia F, Gerding H, Gekkieva M, Barnes E, Das Gupta A, Wenzel A, Pearce I; BRIGHTER Study Group.., Sustained Benefits of Ranibizumab with or without Laser in Branch Retinal Vein Occlusion: 24-Month Results of the BRIGHTER Study. Ophthalmology. 2017</v>
      </c>
    </row>
    <row r="4" spans="1:30" x14ac:dyDescent="0.3">
      <c r="A4">
        <v>7868</v>
      </c>
      <c r="B4" t="s">
        <v>10618</v>
      </c>
      <c r="C4" t="s">
        <v>20815</v>
      </c>
      <c r="D4" t="s">
        <v>31056</v>
      </c>
      <c r="E4" t="s">
        <v>34395</v>
      </c>
      <c r="F4" s="10"/>
      <c r="G4">
        <v>2017</v>
      </c>
      <c r="J4">
        <v>2.1561590117058493E-4</v>
      </c>
      <c r="L4" t="s">
        <v>42217</v>
      </c>
      <c r="M4">
        <v>28040492</v>
      </c>
      <c r="Q4" s="10"/>
      <c r="R4" s="11">
        <f t="shared" si="0"/>
        <v>0</v>
      </c>
      <c r="U4" s="11">
        <f t="shared" si="1"/>
        <v>0</v>
      </c>
      <c r="Y4" s="11">
        <f>IF(SUM(Tableau1[[#This Row],[Other access]:[Sci-hub access]])&gt;=1,1,0)</f>
        <v>0</v>
      </c>
      <c r="Z4" s="12">
        <f>IF(OR(Tableau1[[#This Row],[Access R1 + S1+ T1 ]]&gt;=1,Tableau1[[#This Row],[Access V1 +W1 + X1]]&gt;=1),1,0)</f>
        <v>0</v>
      </c>
      <c r="AB4" s="10" t="str">
        <f>Tableau1[[#This Row],[DOI]]</f>
        <v>doi: 10.1016/j.neulet.2016.12.057</v>
      </c>
      <c r="AC4" s="13" t="str">
        <f>Tableau1[[#This Row],[Authors]]&amp;", "&amp;Tableau1[[#This Row],[Title]]&amp;" "&amp;Tableau1[[#This Row],[Journal]]&amp;". "&amp;Tableau1[[#This Row],[Year]]</f>
        <v>Azuchi Y, Kimura A, Guo X, Akiyama G, Noro T, Harada C, Nishigaki A, Namekata K, Harada T., Valproic acid and ASK1 deficiency ameliorate optic neuritis and neurodegeneration in an animal model of multiple sclerosis. Neurosci Lett. 2017</v>
      </c>
    </row>
    <row r="5" spans="1:30" x14ac:dyDescent="0.3">
      <c r="A5">
        <v>8720</v>
      </c>
      <c r="B5" t="s">
        <v>11367</v>
      </c>
      <c r="C5" t="s">
        <v>21552</v>
      </c>
      <c r="D5" t="s">
        <v>31807</v>
      </c>
      <c r="E5" t="s">
        <v>2523</v>
      </c>
      <c r="F5" s="10"/>
      <c r="G5">
        <v>2017</v>
      </c>
      <c r="J5">
        <v>2.466939759409037E-4</v>
      </c>
      <c r="L5" t="s">
        <v>43056</v>
      </c>
      <c r="M5">
        <v>27858933</v>
      </c>
      <c r="Q5" s="10"/>
      <c r="R5" s="11">
        <f t="shared" si="0"/>
        <v>0</v>
      </c>
      <c r="U5" s="11">
        <f t="shared" si="1"/>
        <v>0</v>
      </c>
      <c r="Y5" s="11">
        <f>IF(SUM(Tableau1[[#This Row],[Other access]:[Sci-hub access]])&gt;=1,1,0)</f>
        <v>0</v>
      </c>
      <c r="Z5" s="12">
        <f>IF(OR(Tableau1[[#This Row],[Access R1 + S1+ T1 ]]&gt;=1,Tableau1[[#This Row],[Access V1 +W1 + X1]]&gt;=1),1,0)</f>
        <v>0</v>
      </c>
      <c r="AB5" s="10" t="str">
        <f>Tableau1[[#This Row],[DOI]]</f>
        <v>doi: 10.1038/eye.2016.239</v>
      </c>
      <c r="AC5" s="13" t="str">
        <f>Tableau1[[#This Row],[Authors]]&amp;", "&amp;Tableau1[[#This Row],[Title]]&amp;" "&amp;Tableau1[[#This Row],[Journal]]&amp;". "&amp;Tableau1[[#This Row],[Year]]</f>
        <v>Zhu X, Ye H, He W, Yang J, Dai J, Lu Y., Objective functional visual outcomes of cataract surgery in patients with good preoperative visual acuity. Eye (Lond). 2017</v>
      </c>
    </row>
    <row r="6" spans="1:30" ht="28.8" x14ac:dyDescent="0.3">
      <c r="A6">
        <v>9321</v>
      </c>
      <c r="B6" t="s">
        <v>11900</v>
      </c>
      <c r="C6" t="s">
        <v>22077</v>
      </c>
      <c r="D6" t="s">
        <v>32344</v>
      </c>
      <c r="E6" t="s">
        <v>2724</v>
      </c>
      <c r="F6" s="10"/>
      <c r="G6">
        <v>2017</v>
      </c>
      <c r="J6">
        <v>2.6022042918483201E-4</v>
      </c>
      <c r="L6" t="s">
        <v>43617</v>
      </c>
      <c r="M6">
        <v>27743452</v>
      </c>
      <c r="Q6" s="10"/>
      <c r="R6" s="11">
        <f t="shared" si="0"/>
        <v>0</v>
      </c>
      <c r="U6" s="11">
        <f t="shared" si="1"/>
        <v>0</v>
      </c>
      <c r="Y6" s="11">
        <f>IF(SUM(Tableau1[[#This Row],[Other access]:[Sci-hub access]])&gt;=1,1,0)</f>
        <v>0</v>
      </c>
      <c r="Z6" s="12">
        <f>IF(OR(Tableau1[[#This Row],[Access R1 + S1+ T1 ]]&gt;=1,Tableau1[[#This Row],[Access V1 +W1 + X1]]&gt;=1),1,0)</f>
        <v>0</v>
      </c>
      <c r="AB6" s="10" t="str">
        <f>Tableau1[[#This Row],[DOI]]</f>
        <v>doi: 10.1111/cge.12895</v>
      </c>
      <c r="AC6" s="13" t="str">
        <f>Tableau1[[#This Row],[Authors]]&amp;", "&amp;Tableau1[[#This Row],[Title]]&amp;" "&amp;Tableau1[[#This Row],[Journal]]&amp;". "&amp;Tableau1[[#This Row],[Year]]</f>
        <v>Kletke S, Batmanabane V, Dai T, Vincent A, Li S, Gordon KA, Papsin BC, Cushing SL, Héon E., The combination of vestibular impairment and congenital sensorineural hearing loss predisposes patients to ocular anomalies, including Usher syndrome. Clin Genet. 2017</v>
      </c>
    </row>
    <row r="7" spans="1:30" x14ac:dyDescent="0.3">
      <c r="A7">
        <v>6748</v>
      </c>
      <c r="B7" t="s">
        <v>1082</v>
      </c>
      <c r="C7" t="s">
        <v>1083</v>
      </c>
      <c r="D7" t="s">
        <v>1084</v>
      </c>
      <c r="E7" t="s">
        <v>2661</v>
      </c>
      <c r="F7" s="10"/>
      <c r="G7">
        <v>2017</v>
      </c>
      <c r="J7">
        <v>4.7283714547807776E-4</v>
      </c>
      <c r="L7" t="s">
        <v>41109</v>
      </c>
      <c r="M7">
        <v>28166717</v>
      </c>
      <c r="Q7" s="10"/>
      <c r="R7" s="11">
        <f t="shared" si="0"/>
        <v>0</v>
      </c>
      <c r="U7" s="11">
        <f t="shared" si="1"/>
        <v>0</v>
      </c>
      <c r="Y7" s="11">
        <f>IF(SUM(Tableau1[[#This Row],[Other access]:[Sci-hub access]])&gt;=1,1,0)</f>
        <v>0</v>
      </c>
      <c r="Z7" s="12">
        <f>IF(OR(Tableau1[[#This Row],[Access R1 + S1+ T1 ]]&gt;=1,Tableau1[[#This Row],[Access V1 +W1 + X1]]&gt;=1),1,0)</f>
        <v>0</v>
      </c>
      <c r="AB7" s="10" t="str">
        <f>Tableau1[[#This Row],[DOI]]</f>
        <v>doi: 10.1186/s12863-017-0477-7</v>
      </c>
      <c r="AC7" s="13" t="str">
        <f>Tableau1[[#This Row],[Authors]]&amp;", "&amp;Tableau1[[#This Row],[Title]]&amp;" "&amp;Tableau1[[#This Row],[Journal]]&amp;". "&amp;Tableau1[[#This Row],[Year]]</f>
        <v>Homma N, Harada Y, Uchikawa T, Kamei Y, Fukamachi S., Protanopia (red color-blindness) in medaka: a simple system for producing color-blind fish and testing their spectral sensitivity. BMC Genet. 2017</v>
      </c>
    </row>
    <row r="8" spans="1:30" x14ac:dyDescent="0.3">
      <c r="A8">
        <v>8003</v>
      </c>
      <c r="B8" t="s">
        <v>10733</v>
      </c>
      <c r="C8" t="s">
        <v>20928</v>
      </c>
      <c r="D8" t="s">
        <v>31171</v>
      </c>
      <c r="E8" t="s">
        <v>2463</v>
      </c>
      <c r="F8" s="10"/>
      <c r="G8">
        <v>2017</v>
      </c>
      <c r="J8">
        <v>4.8059952583345833E-4</v>
      </c>
      <c r="L8" t="s">
        <v>42350</v>
      </c>
      <c r="M8">
        <v>28009411</v>
      </c>
      <c r="Q8" s="10"/>
      <c r="R8" s="11">
        <f t="shared" si="0"/>
        <v>0</v>
      </c>
      <c r="U8" s="11">
        <f t="shared" si="1"/>
        <v>0</v>
      </c>
      <c r="Y8" s="11">
        <f>IF(SUM(Tableau1[[#This Row],[Other access]:[Sci-hub access]])&gt;=1,1,0)</f>
        <v>0</v>
      </c>
      <c r="Z8" s="12">
        <f>IF(OR(Tableau1[[#This Row],[Access R1 + S1+ T1 ]]&gt;=1,Tableau1[[#This Row],[Access V1 +W1 + X1]]&gt;=1),1,0)</f>
        <v>0</v>
      </c>
      <c r="AB8" s="10" t="str">
        <f>Tableau1[[#This Row],[DOI]]</f>
        <v>doi: 10.5301/ejo.5000912</v>
      </c>
      <c r="AC8" s="13" t="str">
        <f>Tableau1[[#This Row],[Authors]]&amp;", "&amp;Tableau1[[#This Row],[Title]]&amp;" "&amp;Tableau1[[#This Row],[Journal]]&amp;". "&amp;Tableau1[[#This Row],[Year]]</f>
        <v>Porta M, Boscia F, Lanzetta P, Mannucci E, Menchini U, Simonelli F., Systematic screening of Retinopathy in Diabetes (REaD project): an Italian implementation campaign. Eur J Ophthalmol. 2017</v>
      </c>
    </row>
    <row r="9" spans="1:30" x14ac:dyDescent="0.3">
      <c r="A9">
        <v>10390</v>
      </c>
      <c r="B9" t="s">
        <v>12883</v>
      </c>
      <c r="C9" t="s">
        <v>23050</v>
      </c>
      <c r="D9" t="s">
        <v>33336</v>
      </c>
      <c r="E9" t="s">
        <v>2438</v>
      </c>
      <c r="F9" s="10"/>
      <c r="G9">
        <v>2017</v>
      </c>
      <c r="J9">
        <v>5.2708705391835142E-4</v>
      </c>
      <c r="L9" t="s">
        <v>44640</v>
      </c>
      <c r="M9">
        <v>27343208</v>
      </c>
      <c r="Q9" s="10"/>
      <c r="R9" s="11">
        <f t="shared" si="0"/>
        <v>0</v>
      </c>
      <c r="U9" s="11">
        <f t="shared" si="1"/>
        <v>0</v>
      </c>
      <c r="Y9" s="11">
        <f>IF(SUM(Tableau1[[#This Row],[Other access]:[Sci-hub access]])&gt;=1,1,0)</f>
        <v>0</v>
      </c>
      <c r="Z9" s="12">
        <f>IF(OR(Tableau1[[#This Row],[Access R1 + S1+ T1 ]]&gt;=1,Tableau1[[#This Row],[Access V1 +W1 + X1]]&gt;=1),1,0)</f>
        <v>0</v>
      </c>
      <c r="AB9" s="10" t="str">
        <f>Tableau1[[#This Row],[DOI]]</f>
        <v>doi: 10.1136/bjophthalmol-2016-308551</v>
      </c>
      <c r="AC9" s="13" t="str">
        <f>Tableau1[[#This Row],[Authors]]&amp;", "&amp;Tableau1[[#This Row],[Title]]&amp;" "&amp;Tableau1[[#This Row],[Journal]]&amp;". "&amp;Tableau1[[#This Row],[Year]]</f>
        <v>Rachitskaya AV, Yuan A, Singh RP, Sears JE, Schachat AP., Optical coherence tomography of outer retinal holes in senile retinoschisis and schisis-detachment. Br J Ophthalmol. 2017</v>
      </c>
    </row>
    <row r="10" spans="1:30" x14ac:dyDescent="0.3">
      <c r="A10">
        <v>5341</v>
      </c>
      <c r="B10" t="s">
        <v>8396</v>
      </c>
      <c r="C10" t="s">
        <v>18619</v>
      </c>
      <c r="D10" t="s">
        <v>28826</v>
      </c>
      <c r="E10" t="s">
        <v>2785</v>
      </c>
      <c r="F10" s="10"/>
      <c r="G10">
        <v>2017</v>
      </c>
      <c r="J10">
        <v>5.5518342096239071E-4</v>
      </c>
      <c r="L10" t="s">
        <v>39736</v>
      </c>
      <c r="M10">
        <v>28346250</v>
      </c>
      <c r="Q10" s="10"/>
      <c r="R10" s="11">
        <f t="shared" si="0"/>
        <v>0</v>
      </c>
      <c r="U10" s="11">
        <f t="shared" si="1"/>
        <v>0</v>
      </c>
      <c r="Y10" s="11">
        <f>IF(SUM(Tableau1[[#This Row],[Other access]:[Sci-hub access]])&gt;=1,1,0)</f>
        <v>0</v>
      </c>
      <c r="Z10" s="12">
        <f>IF(OR(Tableau1[[#This Row],[Access R1 + S1+ T1 ]]&gt;=1,Tableau1[[#This Row],[Access V1 +W1 + X1]]&gt;=1),1,0)</f>
        <v>0</v>
      </c>
      <c r="AB10" s="10" t="str">
        <f>Tableau1[[#This Row],[DOI]]</f>
        <v>doi: 10.1097/DSS.0000000000000787</v>
      </c>
      <c r="AC10" s="13" t="str">
        <f>Tableau1[[#This Row],[Authors]]&amp;", "&amp;Tableau1[[#This Row],[Title]]&amp;" "&amp;Tableau1[[#This Row],[Journal]]&amp;". "&amp;Tableau1[[#This Row],[Year]]</f>
        <v>Martínez-Palmer A, Calsina-Prat M, Ormaechea N, Toll A., Reconstruction of Combined Upper and Lower Eyelid Defects in a Patient With Lentigo Maligna. Dermatol Surg. 2017</v>
      </c>
    </row>
    <row r="11" spans="1:30" ht="28.8" x14ac:dyDescent="0.3">
      <c r="A11">
        <v>956</v>
      </c>
      <c r="B11" t="s">
        <v>4218</v>
      </c>
      <c r="C11" t="s">
        <v>14472</v>
      </c>
      <c r="D11" t="s">
        <v>24639</v>
      </c>
      <c r="E11" t="s">
        <v>2650</v>
      </c>
      <c r="F11" s="10"/>
      <c r="G11">
        <v>2017</v>
      </c>
      <c r="J11">
        <v>8.1208026370127584E-4</v>
      </c>
      <c r="L11" t="s">
        <v>35444</v>
      </c>
      <c r="M11">
        <v>29053855</v>
      </c>
      <c r="Q11" s="10"/>
      <c r="R11" s="11">
        <f t="shared" si="0"/>
        <v>0</v>
      </c>
      <c r="U11" s="11">
        <f t="shared" si="1"/>
        <v>0</v>
      </c>
      <c r="Y11" s="11">
        <f>IF(SUM(Tableau1[[#This Row],[Other access]:[Sci-hub access]])&gt;=1,1,0)</f>
        <v>0</v>
      </c>
      <c r="Z11" s="12">
        <f>IF(OR(Tableau1[[#This Row],[Access R1 + S1+ T1 ]]&gt;=1,Tableau1[[#This Row],[Access V1 +W1 + X1]]&gt;=1),1,0)</f>
        <v>0</v>
      </c>
      <c r="AB11" s="10" t="str">
        <f>Tableau1[[#This Row],[DOI]]</f>
        <v>doi: 10.1093/brain/awx236</v>
      </c>
      <c r="AC11" s="13" t="str">
        <f>Tableau1[[#This Row],[Authors]]&amp;", "&amp;Tableau1[[#This Row],[Title]]&amp;" "&amp;Tableau1[[#This Row],[Journal]]&amp;". "&amp;Tableau1[[#This Row],[Year]]</f>
        <v>Niturad CE, Lev D, Kalscheuer VM, Charzewska A, Schubert J, Lerman-Sagie T, Kroes HY, Oegema R, Traverso M, Specchio N, Lassota M, Chelly J, Bennett-Back O, Carmi N, Koffler-Brill T, Iacomino M, Trivisano M, Capovilla G, Striano P, Nawara M, Rzonca S, Fischer U, et al., Rare GABRA3 variants are associated with epileptic seizures, encephalopathy and dysmorphic features. Brain. 2017</v>
      </c>
    </row>
    <row r="12" spans="1:30" x14ac:dyDescent="0.3">
      <c r="A12">
        <v>10473</v>
      </c>
      <c r="B12" t="s">
        <v>12958</v>
      </c>
      <c r="C12" t="s">
        <v>23124</v>
      </c>
      <c r="D12" t="s">
        <v>33411</v>
      </c>
      <c r="E12" t="s">
        <v>34015</v>
      </c>
      <c r="F12" s="10"/>
      <c r="G12">
        <v>2017</v>
      </c>
      <c r="J12">
        <v>9.1371077528401567E-4</v>
      </c>
      <c r="L12" t="s">
        <v>44723</v>
      </c>
      <c r="M12">
        <v>27268268</v>
      </c>
      <c r="Q12" s="10"/>
      <c r="R12" s="11">
        <f t="shared" si="0"/>
        <v>0</v>
      </c>
      <c r="U12" s="11">
        <f t="shared" si="1"/>
        <v>0</v>
      </c>
      <c r="Y12" s="11">
        <f>IF(SUM(Tableau1[[#This Row],[Other access]:[Sci-hub access]])&gt;=1,1,0)</f>
        <v>0</v>
      </c>
      <c r="Z12" s="12">
        <f>IF(OR(Tableau1[[#This Row],[Access R1 + S1+ T1 ]]&gt;=1,Tableau1[[#This Row],[Access V1 +W1 + X1]]&gt;=1),1,0)</f>
        <v>0</v>
      </c>
      <c r="AB12" s="10" t="str">
        <f>Tableau1[[#This Row],[DOI]]</f>
        <v>doi: 10.1080/13816810.2016.1188124</v>
      </c>
      <c r="AC12" s="13" t="str">
        <f>Tableau1[[#This Row],[Authors]]&amp;", "&amp;Tableau1[[#This Row],[Title]]&amp;" "&amp;Tableau1[[#This Row],[Journal]]&amp;". "&amp;Tableau1[[#This Row],[Year]]</f>
        <v>Tyagi P, Juma Z, Reddy AR., Retinal features in Mulvihill-Smith syndrome. Ophthalmic Genet. 2017</v>
      </c>
    </row>
    <row r="13" spans="1:30" ht="28.8" x14ac:dyDescent="0.3">
      <c r="A13">
        <v>5237</v>
      </c>
      <c r="B13" t="s">
        <v>8305</v>
      </c>
      <c r="C13" t="s">
        <v>18529</v>
      </c>
      <c r="D13" t="s">
        <v>28735</v>
      </c>
      <c r="E13" t="s">
        <v>2451</v>
      </c>
      <c r="F13" s="10"/>
      <c r="G13">
        <v>2017</v>
      </c>
      <c r="J13">
        <v>9.9728476917371189E-4</v>
      </c>
      <c r="L13" t="s">
        <v>39638</v>
      </c>
      <c r="M13">
        <v>28358911</v>
      </c>
      <c r="Q13" s="10"/>
      <c r="R13" s="11">
        <f t="shared" si="0"/>
        <v>0</v>
      </c>
      <c r="U13" s="11">
        <f t="shared" si="1"/>
        <v>0</v>
      </c>
      <c r="Y13" s="11">
        <f>IF(SUM(Tableau1[[#This Row],[Other access]:[Sci-hub access]])&gt;=1,1,0)</f>
        <v>0</v>
      </c>
      <c r="Z13" s="12">
        <f>IF(OR(Tableau1[[#This Row],[Access R1 + S1+ T1 ]]&gt;=1,Tableau1[[#This Row],[Access V1 +W1 + X1]]&gt;=1),1,0)</f>
        <v>0</v>
      </c>
      <c r="AB13" s="10" t="str">
        <f>Tableau1[[#This Row],[DOI]]</f>
        <v>doi: 10.1371/journal.pone.0174560</v>
      </c>
      <c r="AC13" s="13" t="str">
        <f>Tableau1[[#This Row],[Authors]]&amp;", "&amp;Tableau1[[#This Row],[Title]]&amp;" "&amp;Tableau1[[#This Row],[Journal]]&amp;". "&amp;Tableau1[[#This Row],[Year]]</f>
        <v>Cesareo M, Ciuffoletti E, Martucci A, Sebastiani J, Sorge RP, Lamantea E, Garavaglia B, Ricci F, Cusumano A, Nucci C, Brancati F., Assessment of the retinal posterior pole in dominant optic atrophy by spectral-domain optical coherence tomography and microperimetry. PLoS One. 2017</v>
      </c>
    </row>
    <row r="14" spans="1:30" x14ac:dyDescent="0.3">
      <c r="A14">
        <v>10279</v>
      </c>
      <c r="B14" t="s">
        <v>12780</v>
      </c>
      <c r="C14" t="s">
        <v>22947</v>
      </c>
      <c r="D14" t="s">
        <v>33233</v>
      </c>
      <c r="E14" t="s">
        <v>2791</v>
      </c>
      <c r="F14" s="10"/>
      <c r="G14">
        <v>2017</v>
      </c>
      <c r="J14">
        <v>1.0998573708338455E-3</v>
      </c>
      <c r="L14" t="s">
        <v>44531</v>
      </c>
      <c r="M14">
        <v>27402573</v>
      </c>
      <c r="Q14" s="10"/>
      <c r="R14" s="11">
        <f t="shared" si="0"/>
        <v>0</v>
      </c>
      <c r="U14" s="11">
        <f t="shared" si="1"/>
        <v>0</v>
      </c>
      <c r="Y14" s="11">
        <f>IF(SUM(Tableau1[[#This Row],[Other access]:[Sci-hub access]])&gt;=1,1,0)</f>
        <v>0</v>
      </c>
      <c r="Z14" s="12">
        <f>IF(OR(Tableau1[[#This Row],[Access R1 + S1+ T1 ]]&gt;=1,Tableau1[[#This Row],[Access V1 +W1 + X1]]&gt;=1),1,0)</f>
        <v>0</v>
      </c>
      <c r="AB14" s="10" t="str">
        <f>Tableau1[[#This Row],[DOI]]</f>
        <v>doi: 10.1016/j.optom.2016.04.005</v>
      </c>
      <c r="AC14" s="13" t="str">
        <f>Tableau1[[#This Row],[Authors]]&amp;", "&amp;Tableau1[[#This Row],[Title]]&amp;" "&amp;Tableau1[[#This Row],[Journal]]&amp;". "&amp;Tableau1[[#This Row],[Year]]</f>
        <v>Özcura F, Yıldırım N, Tambova E, Şahin A., Evaluation of Goldmann applanation tonometry, rebound tonometry and dynamic contour tonometry in keratoconus. J Optom. 2017</v>
      </c>
    </row>
    <row r="15" spans="1:30" x14ac:dyDescent="0.3">
      <c r="A15">
        <v>9278</v>
      </c>
      <c r="B15" t="s">
        <v>11861</v>
      </c>
      <c r="C15" t="s">
        <v>22036</v>
      </c>
      <c r="D15" t="s">
        <v>32303</v>
      </c>
      <c r="E15" t="s">
        <v>2541</v>
      </c>
      <c r="F15" s="10"/>
      <c r="G15">
        <v>2017</v>
      </c>
      <c r="J15">
        <v>1.1327782366171713E-3</v>
      </c>
      <c r="L15" t="s">
        <v>43583</v>
      </c>
      <c r="M15">
        <v>27749773</v>
      </c>
      <c r="Q15" s="10"/>
      <c r="R15" s="11">
        <f t="shared" si="0"/>
        <v>0</v>
      </c>
      <c r="U15" s="11">
        <f t="shared" si="1"/>
        <v>0</v>
      </c>
      <c r="Y15" s="11">
        <f>IF(SUM(Tableau1[[#This Row],[Other access]:[Sci-hub access]])&gt;=1,1,0)</f>
        <v>0</v>
      </c>
      <c r="Z15" s="12">
        <f>IF(OR(Tableau1[[#This Row],[Access R1 + S1+ T1 ]]&gt;=1,Tableau1[[#This Row],[Access V1 +W1 + X1]]&gt;=1),1,0)</f>
        <v>0</v>
      </c>
      <c r="AB15" s="10" t="str">
        <f>Tableau1[[#This Row],[DOI]]</f>
        <v>doi: 10.1097/WNO.0000000000000455</v>
      </c>
      <c r="AC15" s="13" t="str">
        <f>Tableau1[[#This Row],[Authors]]&amp;", "&amp;Tableau1[[#This Row],[Title]]&amp;" "&amp;Tableau1[[#This Row],[Journal]]&amp;". "&amp;Tableau1[[#This Row],[Year]]</f>
        <v>Mendes Marques NBPS, Barros SR, Miranda AF, Nobre Cardoso J, Parreira S, Fonseca T, Donaire NM, Campos N., Horizontal Gaze Palsy and Progressive Scoliosis With ROBO 3 Mutations in Patients From Cape Verde. J Neuroophthalmol. 2017</v>
      </c>
    </row>
    <row r="16" spans="1:30" ht="28.8" x14ac:dyDescent="0.3">
      <c r="A16">
        <v>7957</v>
      </c>
      <c r="B16" t="s">
        <v>10693</v>
      </c>
      <c r="C16" t="s">
        <v>20889</v>
      </c>
      <c r="D16" t="s">
        <v>31131</v>
      </c>
      <c r="E16" t="s">
        <v>2441</v>
      </c>
      <c r="F16" s="10"/>
      <c r="G16">
        <v>2017</v>
      </c>
      <c r="J16">
        <v>1.2135797786444469E-3</v>
      </c>
      <c r="L16" t="s">
        <v>42304</v>
      </c>
      <c r="M16">
        <v>28017421</v>
      </c>
      <c r="Q16" s="10"/>
      <c r="R16" s="11">
        <f t="shared" si="0"/>
        <v>0</v>
      </c>
      <c r="U16" s="11">
        <f t="shared" si="1"/>
        <v>0</v>
      </c>
      <c r="Y16" s="11">
        <f>IF(SUM(Tableau1[[#This Row],[Other access]:[Sci-hub access]])&gt;=1,1,0)</f>
        <v>0</v>
      </c>
      <c r="Z16" s="12">
        <f>IF(OR(Tableau1[[#This Row],[Access R1 + S1+ T1 ]]&gt;=1,Tableau1[[#This Row],[Access V1 +W1 + X1]]&gt;=1),1,0)</f>
        <v>0</v>
      </c>
      <c r="AB16" s="10" t="str">
        <f>Tableau1[[#This Row],[DOI]]</f>
        <v>doi: 10.1016/j.ophtha.2016.11.002</v>
      </c>
      <c r="AC16" s="13" t="str">
        <f>Tableau1[[#This Row],[Authors]]&amp;", "&amp;Tableau1[[#This Row],[Title]]&amp;" "&amp;Tableau1[[#This Row],[Journal]]&amp;". "&amp;Tableau1[[#This Row],[Year]]</f>
        <v>Miyazaki D, Fukushima A, Ohashi Y, Ebihara N, Uchio E, Okamoto S, Shoji J, Takamura E, Nakagawa Y, Namba K, Fujishima H., Steroid-Sparing Effect of 0.1% Tacrolimus Eye Drop for Treatment of Shield Ulcer and Corneal Epitheliopathy in Refractory Allergic Ocular Diseases. Ophthalmology. 2017</v>
      </c>
    </row>
    <row r="17" spans="1:29" ht="28.8" x14ac:dyDescent="0.3">
      <c r="A17">
        <v>8368</v>
      </c>
      <c r="B17" t="s">
        <v>11060</v>
      </c>
      <c r="C17" t="s">
        <v>21246</v>
      </c>
      <c r="D17" t="s">
        <v>31498</v>
      </c>
      <c r="E17" t="s">
        <v>2438</v>
      </c>
      <c r="F17" s="10"/>
      <c r="G17">
        <v>2017</v>
      </c>
      <c r="J17">
        <v>1.2403304534460702E-3</v>
      </c>
      <c r="L17" t="s">
        <v>42711</v>
      </c>
      <c r="M17">
        <v>27927678</v>
      </c>
      <c r="Q17" s="10"/>
      <c r="R17" s="11">
        <f t="shared" si="0"/>
        <v>0</v>
      </c>
      <c r="U17" s="11">
        <f t="shared" si="1"/>
        <v>0</v>
      </c>
      <c r="Y17" s="11">
        <f>IF(SUM(Tableau1[[#This Row],[Other access]:[Sci-hub access]])&gt;=1,1,0)</f>
        <v>0</v>
      </c>
      <c r="Z17" s="12">
        <f>IF(OR(Tableau1[[#This Row],[Access R1 + S1+ T1 ]]&gt;=1,Tableau1[[#This Row],[Access V1 +W1 + X1]]&gt;=1),1,0)</f>
        <v>0</v>
      </c>
      <c r="AB17" s="10" t="str">
        <f>Tableau1[[#This Row],[DOI]]</f>
        <v>doi: 10.1136/bjophthalmol-2016-309298</v>
      </c>
      <c r="AC17" s="13" t="str">
        <f>Tableau1[[#This Row],[Authors]]&amp;", "&amp;Tableau1[[#This Row],[Title]]&amp;" "&amp;Tableau1[[#This Row],[Journal]]&amp;". "&amp;Tableau1[[#This Row],[Year]]</f>
        <v>Munier FL, Mosimann P, Puccinelli F, Gaillard MC, Stathopoulos C, Houghton S, Bergin C, Beck-Popovic M., First-line intra-arterial versus intravenous chemotherapy in unilateral sporadic group D retinoblastoma: evidence of better visual outcomes, ocular survival and shorter time to success with intra-arterial delivery from retrospective review of 20 years of treatment. Br J Ophthalmol. 2017</v>
      </c>
    </row>
    <row r="18" spans="1:29" x14ac:dyDescent="0.3">
      <c r="A18">
        <v>563</v>
      </c>
      <c r="B18" t="s">
        <v>3826</v>
      </c>
      <c r="C18" t="s">
        <v>14083</v>
      </c>
      <c r="D18" t="s">
        <v>24246</v>
      </c>
      <c r="E18" t="s">
        <v>2462</v>
      </c>
      <c r="F18" s="10"/>
      <c r="G18">
        <v>2017</v>
      </c>
      <c r="J18">
        <v>1.5944056358037084E-3</v>
      </c>
      <c r="L18" t="s">
        <v>35062</v>
      </c>
      <c r="M18">
        <v>29179702</v>
      </c>
      <c r="Q18" s="10"/>
      <c r="R18" s="11">
        <f t="shared" si="0"/>
        <v>0</v>
      </c>
      <c r="U18" s="11">
        <f t="shared" si="1"/>
        <v>0</v>
      </c>
      <c r="Y18" s="11">
        <f>IF(SUM(Tableau1[[#This Row],[Other access]:[Sci-hub access]])&gt;=1,1,0)</f>
        <v>0</v>
      </c>
      <c r="Z18" s="12">
        <f>IF(OR(Tableau1[[#This Row],[Access R1 + S1+ T1 ]]&gt;=1,Tableau1[[#This Row],[Access V1 +W1 + X1]]&gt;=1),1,0)</f>
        <v>0</v>
      </c>
      <c r="AB18" s="10" t="str">
        <f>Tableau1[[#This Row],[DOI]]</f>
        <v>doi: 10.1186/s12886-017-0607-z</v>
      </c>
      <c r="AC18" s="13" t="str">
        <f>Tableau1[[#This Row],[Authors]]&amp;", "&amp;Tableau1[[#This Row],[Title]]&amp;" "&amp;Tableau1[[#This Row],[Journal]]&amp;". "&amp;Tableau1[[#This Row],[Year]]</f>
        <v>Cho JH, Yi HC, Bae SH, Kim H., Foveal microvasculature features of surgically closed macular hole using optical coherence tomography angiography. BMC Ophthalmol. 2017</v>
      </c>
    </row>
    <row r="19" spans="1:29" x14ac:dyDescent="0.3">
      <c r="A19">
        <v>1746</v>
      </c>
      <c r="B19" t="s">
        <v>4995</v>
      </c>
      <c r="C19" t="s">
        <v>15243</v>
      </c>
      <c r="D19" t="s">
        <v>25416</v>
      </c>
      <c r="E19" t="s">
        <v>2460</v>
      </c>
      <c r="F19" s="10"/>
      <c r="G19">
        <v>2017</v>
      </c>
      <c r="J19">
        <v>1.7936570055268053E-3</v>
      </c>
      <c r="L19" t="s">
        <v>36222</v>
      </c>
      <c r="M19">
        <v>28886257</v>
      </c>
      <c r="Q19" s="10"/>
      <c r="R19" s="11">
        <f t="shared" si="0"/>
        <v>0</v>
      </c>
      <c r="U19" s="11">
        <f t="shared" si="1"/>
        <v>0</v>
      </c>
      <c r="Y19" s="11">
        <f>IF(SUM(Tableau1[[#This Row],[Other access]:[Sci-hub access]])&gt;=1,1,0)</f>
        <v>0</v>
      </c>
      <c r="Z19" s="12">
        <f>IF(OR(Tableau1[[#This Row],[Access R1 + S1+ T1 ]]&gt;=1,Tableau1[[#This Row],[Access V1 +W1 + X1]]&gt;=1),1,0)</f>
        <v>0</v>
      </c>
      <c r="AB19" s="10" t="str">
        <f>Tableau1[[#This Row],[DOI]]</f>
        <v>doi: 10.1080/09286586.2017.1313992</v>
      </c>
      <c r="AC19" s="13" t="str">
        <f>Tableau1[[#This Row],[Authors]]&amp;", "&amp;Tableau1[[#This Row],[Title]]&amp;" "&amp;Tableau1[[#This Row],[Journal]]&amp;". "&amp;Tableau1[[#This Row],[Year]]</f>
        <v>Oye J, Mactaggart I, Polack S, Schmidt E, Tamo V, Okwen M, Kuper H., Prevalence and Causes of Visual Impairment in Fundong District, North West Cameroon: Results of a Population-Based Survey. Ophthalmic Epidemiol. 2017</v>
      </c>
    </row>
    <row r="20" spans="1:29" x14ac:dyDescent="0.3">
      <c r="A20">
        <v>271</v>
      </c>
      <c r="B20" t="s">
        <v>3534</v>
      </c>
      <c r="C20" t="s">
        <v>13795</v>
      </c>
      <c r="D20" t="s">
        <v>23954</v>
      </c>
      <c r="E20" t="s">
        <v>2562</v>
      </c>
      <c r="F20" s="10"/>
      <c r="G20">
        <v>2018</v>
      </c>
      <c r="J20">
        <v>1.984649230430291E-3</v>
      </c>
      <c r="L20" t="s">
        <v>34781</v>
      </c>
      <c r="M20">
        <v>29280368</v>
      </c>
      <c r="Q20" s="10"/>
      <c r="R20" s="11">
        <f t="shared" si="0"/>
        <v>0</v>
      </c>
      <c r="U20" s="11">
        <f t="shared" si="1"/>
        <v>0</v>
      </c>
      <c r="Y20" s="11">
        <f>IF(SUM(Tableau1[[#This Row],[Other access]:[Sci-hub access]])&gt;=1,1,0)</f>
        <v>0</v>
      </c>
      <c r="Z20" s="12">
        <f>IF(OR(Tableau1[[#This Row],[Access R1 + S1+ T1 ]]&gt;=1,Tableau1[[#This Row],[Access V1 +W1 + X1]]&gt;=1),1,0)</f>
        <v>0</v>
      </c>
      <c r="AB20" s="10" t="str">
        <f>Tableau1[[#This Row],[DOI]]</f>
        <v>doi: 10.22608/APO.2017442</v>
      </c>
      <c r="AC20" s="13" t="str">
        <f>Tableau1[[#This Row],[Authors]]&amp;", "&amp;Tableau1[[#This Row],[Title]]&amp;" "&amp;Tableau1[[#This Row],[Journal]]&amp;". "&amp;Tableau1[[#This Row],[Year]]</f>
        <v>Ip M, Hendrick A., Retinal Vein Occlusion Review. Asia Pac J Ophthalmol (Phila). 2018</v>
      </c>
    </row>
    <row r="21" spans="1:29" x14ac:dyDescent="0.3">
      <c r="A21">
        <v>6411</v>
      </c>
      <c r="B21" t="s">
        <v>9352</v>
      </c>
      <c r="C21" t="s">
        <v>19561</v>
      </c>
      <c r="D21" t="s">
        <v>29783</v>
      </c>
      <c r="E21" t="s">
        <v>2667</v>
      </c>
      <c r="F21" s="10"/>
      <c r="G21">
        <v>2017</v>
      </c>
      <c r="J21">
        <v>2.0185541768569237E-3</v>
      </c>
      <c r="L21" t="s">
        <v>40780</v>
      </c>
      <c r="M21">
        <v>28215499</v>
      </c>
      <c r="Q21" s="10"/>
      <c r="R21" s="11">
        <f t="shared" si="0"/>
        <v>0</v>
      </c>
      <c r="U21" s="11">
        <f t="shared" si="1"/>
        <v>0</v>
      </c>
      <c r="Y21" s="11">
        <f>IF(SUM(Tableau1[[#This Row],[Other access]:[Sci-hub access]])&gt;=1,1,0)</f>
        <v>0</v>
      </c>
      <c r="Z21" s="12">
        <f>IF(OR(Tableau1[[#This Row],[Access R1 + S1+ T1 ]]&gt;=1,Tableau1[[#This Row],[Access V1 +W1 + X1]]&gt;=1),1,0)</f>
        <v>0</v>
      </c>
      <c r="AB21" s="10" t="str">
        <f>Tableau1[[#This Row],[DOI]]</f>
        <v>doi: 10.1016/j.clae.2017.01.003</v>
      </c>
      <c r="AC21" s="13" t="str">
        <f>Tableau1[[#This Row],[Authors]]&amp;", "&amp;Tableau1[[#This Row],[Title]]&amp;" "&amp;Tableau1[[#This Row],[Journal]]&amp;". "&amp;Tableau1[[#This Row],[Year]]</f>
        <v>Gifford K, Gifford P, Hendicott PL, Schmid KL., Near binocular visual function in young adult orthokeratology versus soft contact lens wearers. Cont Lens Anterior Eye. 2017</v>
      </c>
    </row>
    <row r="22" spans="1:29" x14ac:dyDescent="0.3">
      <c r="A22">
        <v>7267</v>
      </c>
      <c r="B22" t="s">
        <v>1283</v>
      </c>
      <c r="C22" t="s">
        <v>1284</v>
      </c>
      <c r="D22" t="s">
        <v>1285</v>
      </c>
      <c r="E22" t="s">
        <v>2898</v>
      </c>
      <c r="F22" s="10"/>
      <c r="G22">
        <v>2017</v>
      </c>
      <c r="J22">
        <v>2.0372883233102934E-3</v>
      </c>
      <c r="L22" t="s">
        <v>41623</v>
      </c>
      <c r="M22">
        <v>28111197</v>
      </c>
      <c r="Q22" s="10"/>
      <c r="R22" s="11">
        <f t="shared" si="0"/>
        <v>0</v>
      </c>
      <c r="U22" s="11">
        <f t="shared" si="1"/>
        <v>0</v>
      </c>
      <c r="Y22" s="11">
        <f>IF(SUM(Tableau1[[#This Row],[Other access]:[Sci-hub access]])&gt;=1,1,0)</f>
        <v>0</v>
      </c>
      <c r="Z22" s="12">
        <f>IF(OR(Tableau1[[#This Row],[Access R1 + S1+ T1 ]]&gt;=1,Tableau1[[#This Row],[Access V1 +W1 + X1]]&gt;=1),1,0)</f>
        <v>0</v>
      </c>
      <c r="AB22" s="10" t="str">
        <f>Tableau1[[#This Row],[DOI]]</f>
        <v>doi: 10.1016/j.jvir.2016.11.043</v>
      </c>
      <c r="AC22" s="13" t="str">
        <f>Tableau1[[#This Row],[Authors]]&amp;", "&amp;Tableau1[[#This Row],[Title]]&amp;" "&amp;Tableau1[[#This Row],[Journal]]&amp;". "&amp;Tableau1[[#This Row],[Year]]</f>
        <v>Khan DZ, Lacasse MC, Khan R, Murphy KJ., Radiation Cataractogenesis: The Progression of Our Understanding and Its Clinical Consequences. J Vasc Interv Radiol. 2017</v>
      </c>
    </row>
    <row r="23" spans="1:29" x14ac:dyDescent="0.3">
      <c r="A23">
        <v>9397</v>
      </c>
      <c r="B23" t="s">
        <v>11968</v>
      </c>
      <c r="C23" t="s">
        <v>22143</v>
      </c>
      <c r="D23" t="s">
        <v>32413</v>
      </c>
      <c r="E23" t="s">
        <v>34459</v>
      </c>
      <c r="F23" s="10"/>
      <c r="G23">
        <v>2017</v>
      </c>
      <c r="J23">
        <v>2.0398972727367903E-3</v>
      </c>
      <c r="L23" t="s">
        <v>43688</v>
      </c>
      <c r="M23">
        <v>27709291</v>
      </c>
      <c r="Q23" s="10"/>
      <c r="R23" s="11">
        <f t="shared" si="0"/>
        <v>0</v>
      </c>
      <c r="U23" s="11">
        <f t="shared" si="1"/>
        <v>0</v>
      </c>
      <c r="Y23" s="11">
        <f>IF(SUM(Tableau1[[#This Row],[Other access]:[Sci-hub access]])&gt;=1,1,0)</f>
        <v>0</v>
      </c>
      <c r="Z23" s="12">
        <f>IF(OR(Tableau1[[#This Row],[Access R1 + S1+ T1 ]]&gt;=1,Tableau1[[#This Row],[Access V1 +W1 + X1]]&gt;=1),1,0)</f>
        <v>0</v>
      </c>
      <c r="AB23" s="10" t="str">
        <f>Tableau1[[#This Row],[DOI]]</f>
        <v>doi: 10.1007/s00408-016-9952-6</v>
      </c>
      <c r="AC23" s="13" t="str">
        <f>Tableau1[[#This Row],[Authors]]&amp;", "&amp;Tableau1[[#This Row],[Title]]&amp;" "&amp;Tableau1[[#This Row],[Journal]]&amp;". "&amp;Tableau1[[#This Row],[Year]]</f>
        <v>Ungprasert P, Crowson CS, Matteson EL., Influence of Gender on Epidemiology and Clinical Manifestations of Sarcoidosis: A Population-Based Retrospective Cohort Study 1976-2013. Lung. 2017</v>
      </c>
    </row>
    <row r="24" spans="1:29" x14ac:dyDescent="0.3">
      <c r="A24">
        <v>2223</v>
      </c>
      <c r="B24" t="s">
        <v>5456</v>
      </c>
      <c r="C24" t="s">
        <v>15701</v>
      </c>
      <c r="D24" t="s">
        <v>25878</v>
      </c>
      <c r="E24" t="s">
        <v>2493</v>
      </c>
      <c r="F24" s="10"/>
      <c r="G24">
        <v>2017</v>
      </c>
      <c r="J24">
        <v>2.1421602683563412E-3</v>
      </c>
      <c r="L24" t="e">
        <v>#VALUE!</v>
      </c>
      <c r="M24">
        <v>28796770</v>
      </c>
      <c r="Q24" s="10"/>
      <c r="R24" s="11">
        <f t="shared" si="0"/>
        <v>0</v>
      </c>
      <c r="U24" s="11">
        <f t="shared" si="1"/>
        <v>0</v>
      </c>
      <c r="Y24" s="11">
        <f>IF(SUM(Tableau1[[#This Row],[Other access]:[Sci-hub access]])&gt;=1,1,0)</f>
        <v>0</v>
      </c>
      <c r="Z24" s="12">
        <f>IF(OR(Tableau1[[#This Row],[Access R1 + S1+ T1 ]]&gt;=1,Tableau1[[#This Row],[Access V1 +W1 + X1]]&gt;=1),1,0)</f>
        <v>0</v>
      </c>
      <c r="AB24" s="10" t="e">
        <f>Tableau1[[#This Row],[DOI]]</f>
        <v>#VALUE!</v>
      </c>
      <c r="AC24" s="13" t="str">
        <f>Tableau1[[#This Row],[Authors]]&amp;", "&amp;Tableau1[[#This Row],[Title]]&amp;" "&amp;Tableau1[[#This Row],[Journal]]&amp;". "&amp;Tableau1[[#This Row],[Year]]</f>
        <v>de Kok DS, Teh RO, Pillai A, Connolly MJ, Wilkinson TJ, Moyes SA, Jacobs R, Muru-Lanning M, Rolleston A, Schiphof D, Kerse N., What is the relationship between visual impairment and cognitive function in octogenarians? N Z Med J. 2017</v>
      </c>
    </row>
    <row r="25" spans="1:29" x14ac:dyDescent="0.3">
      <c r="A25">
        <v>6273</v>
      </c>
      <c r="B25" t="s">
        <v>9229</v>
      </c>
      <c r="C25" t="s">
        <v>19440</v>
      </c>
      <c r="D25" t="s">
        <v>29660</v>
      </c>
      <c r="E25" t="s">
        <v>2463</v>
      </c>
      <c r="F25" s="10"/>
      <c r="G25">
        <v>2017</v>
      </c>
      <c r="J25">
        <v>2.3141315348671476E-3</v>
      </c>
      <c r="L25" t="s">
        <v>40643</v>
      </c>
      <c r="M25">
        <v>28233890</v>
      </c>
      <c r="Q25" s="10"/>
      <c r="R25" s="11">
        <f t="shared" si="0"/>
        <v>0</v>
      </c>
      <c r="U25" s="11">
        <f t="shared" si="1"/>
        <v>0</v>
      </c>
      <c r="Y25" s="11">
        <f>IF(SUM(Tableau1[[#This Row],[Other access]:[Sci-hub access]])&gt;=1,1,0)</f>
        <v>0</v>
      </c>
      <c r="Z25" s="12">
        <f>IF(OR(Tableau1[[#This Row],[Access R1 + S1+ T1 ]]&gt;=1,Tableau1[[#This Row],[Access V1 +W1 + X1]]&gt;=1),1,0)</f>
        <v>0</v>
      </c>
      <c r="AB25" s="10" t="str">
        <f>Tableau1[[#This Row],[DOI]]</f>
        <v>doi: 10.5301/ejo.5000905</v>
      </c>
      <c r="AC25" s="13" t="str">
        <f>Tableau1[[#This Row],[Authors]]&amp;", "&amp;Tableau1[[#This Row],[Title]]&amp;" "&amp;Tableau1[[#This Row],[Journal]]&amp;". "&amp;Tableau1[[#This Row],[Year]]</f>
        <v>Caprani SM, Donati S, Bartalena L, Vinciguerra R, Mariotti C, Testa F, Porta G, Azzolini C., Macular hole surgery: the healing process of outer retinal layers to visual acuity recovery. Eur J Ophthalmol. 2017</v>
      </c>
    </row>
    <row r="26" spans="1:29" x14ac:dyDescent="0.3">
      <c r="A26">
        <v>1808</v>
      </c>
      <c r="B26" t="s">
        <v>5054</v>
      </c>
      <c r="C26" t="s">
        <v>15301</v>
      </c>
      <c r="D26" t="s">
        <v>25476</v>
      </c>
      <c r="E26" t="s">
        <v>34000</v>
      </c>
      <c r="F26" s="10"/>
      <c r="G26">
        <v>2017</v>
      </c>
      <c r="J26">
        <v>2.8308376358908705E-3</v>
      </c>
      <c r="L26" t="s">
        <v>36281</v>
      </c>
      <c r="M26">
        <v>28869392</v>
      </c>
      <c r="Q26" s="10"/>
      <c r="R26" s="11">
        <f t="shared" si="0"/>
        <v>0</v>
      </c>
      <c r="U26" s="11">
        <f t="shared" si="1"/>
        <v>0</v>
      </c>
      <c r="Y26" s="11">
        <f>IF(SUM(Tableau1[[#This Row],[Other access]:[Sci-hub access]])&gt;=1,1,0)</f>
        <v>0</v>
      </c>
      <c r="Z26" s="12">
        <f>IF(OR(Tableau1[[#This Row],[Access R1 + S1+ T1 ]]&gt;=1,Tableau1[[#This Row],[Access V1 +W1 + X1]]&gt;=1),1,0)</f>
        <v>0</v>
      </c>
      <c r="AB26" s="10" t="str">
        <f>Tableau1[[#This Row],[DOI]]</f>
        <v>doi: 10.2217/bmm-2017-0218</v>
      </c>
      <c r="AC26" s="13" t="str">
        <f>Tableau1[[#This Row],[Authors]]&amp;", "&amp;Tableau1[[#This Row],[Title]]&amp;" "&amp;Tableau1[[#This Row],[Journal]]&amp;". "&amp;Tableau1[[#This Row],[Year]]</f>
        <v>Wostyn P, De Deyn PP., Intracranial pressure-induced optic nerve sheath response as a predictive biomarker for optic disc edema in astronauts. Biomark Med. 2017</v>
      </c>
    </row>
    <row r="27" spans="1:29" x14ac:dyDescent="0.3">
      <c r="A27">
        <v>8</v>
      </c>
      <c r="B27" t="s">
        <v>3271</v>
      </c>
      <c r="C27" t="s">
        <v>13532</v>
      </c>
      <c r="D27" t="s">
        <v>23691</v>
      </c>
      <c r="E27" t="s">
        <v>2465</v>
      </c>
      <c r="G27">
        <v>2018</v>
      </c>
      <c r="J27">
        <v>2.9663374157802291E-3</v>
      </c>
      <c r="L27" t="s">
        <v>34527</v>
      </c>
      <c r="M27">
        <v>29517664</v>
      </c>
      <c r="N27">
        <v>1</v>
      </c>
      <c r="O27">
        <v>1</v>
      </c>
      <c r="R27" s="6">
        <f t="shared" si="0"/>
        <v>1</v>
      </c>
      <c r="U27" s="6">
        <f t="shared" si="1"/>
        <v>1</v>
      </c>
      <c r="W27">
        <v>1</v>
      </c>
      <c r="X27">
        <v>1</v>
      </c>
      <c r="Y27" s="6">
        <f>IF(SUM(Tableau1[[#This Row],[Other access]:[Sci-hub access]])&gt;=1,1,0)</f>
        <v>1</v>
      </c>
      <c r="Z27" s="3">
        <f>IF(OR(Tableau1[[#This Row],[Access R1 + S1+ T1 ]]&gt;=1,Tableau1[[#This Row],[Access V1 +W1 + X1]]&gt;=1),1,0)</f>
        <v>1</v>
      </c>
      <c r="AB27" t="str">
        <f>Tableau1[[#This Row],[DOI]]</f>
        <v>doi: 10.1097/MD.0000000000010059</v>
      </c>
      <c r="AC27" s="1" t="str">
        <f>Tableau1[[#This Row],[Authors]]&amp;", "&amp;Tableau1[[#This Row],[Title]]&amp;" "&amp;Tableau1[[#This Row],[Journal]]&amp;". "&amp;Tableau1[[#This Row],[Year]]</f>
        <v>Chi LM, Gao Y, Nan GX., A case report of neuromyelitis optica spectrum disorder with peripheral neuropathy as the first episode. Medicine (Baltimore). 2018</v>
      </c>
    </row>
    <row r="28" spans="1:29" x14ac:dyDescent="0.3">
      <c r="A28">
        <v>4879</v>
      </c>
      <c r="B28" t="s">
        <v>7979</v>
      </c>
      <c r="C28" t="s">
        <v>18208</v>
      </c>
      <c r="D28" t="s">
        <v>28409</v>
      </c>
      <c r="E28" t="s">
        <v>2443</v>
      </c>
      <c r="F28" s="10"/>
      <c r="G28">
        <v>2017</v>
      </c>
      <c r="J28">
        <v>3.0037061392077513E-3</v>
      </c>
      <c r="L28" t="s">
        <v>39289</v>
      </c>
      <c r="M28">
        <v>28395300</v>
      </c>
      <c r="Q28" s="10"/>
      <c r="R28" s="11">
        <f t="shared" si="0"/>
        <v>0</v>
      </c>
      <c r="U28" s="11">
        <f t="shared" si="1"/>
        <v>0</v>
      </c>
      <c r="Y28" s="11">
        <f>IF(SUM(Tableau1[[#This Row],[Other access]:[Sci-hub access]])&gt;=1,1,0)</f>
        <v>0</v>
      </c>
      <c r="Z28" s="12">
        <f>IF(OR(Tableau1[[#This Row],[Access R1 + S1+ T1 ]]&gt;=1,Tableau1[[#This Row],[Access V1 +W1 + X1]]&gt;=1),1,0)</f>
        <v>0</v>
      </c>
      <c r="AB28" s="10" t="str">
        <f>Tableau1[[#This Row],[DOI]]</f>
        <v>doi: 10.1167/iovs.16-20916</v>
      </c>
      <c r="AC28" s="13" t="str">
        <f>Tableau1[[#This Row],[Authors]]&amp;", "&amp;Tableau1[[#This Row],[Title]]&amp;" "&amp;Tableau1[[#This Row],[Journal]]&amp;". "&amp;Tableau1[[#This Row],[Year]]</f>
        <v>Kokona D, Schneider N, Giannakaki-Zimmermann H, Jovanovic J, Ebneter A, Zinkernagel M., Noninvasive Quantification of Retinal Microglia Using Widefield Autofluorescence Imaging. Invest Ophthalmol Vis Sci. 2017</v>
      </c>
    </row>
    <row r="29" spans="1:29" x14ac:dyDescent="0.3">
      <c r="A29">
        <v>1889</v>
      </c>
      <c r="B29" t="s">
        <v>5133</v>
      </c>
      <c r="C29" t="s">
        <v>15379</v>
      </c>
      <c r="D29" t="s">
        <v>25555</v>
      </c>
      <c r="E29" t="s">
        <v>2541</v>
      </c>
      <c r="F29" s="10"/>
      <c r="G29">
        <v>2017</v>
      </c>
      <c r="J29">
        <v>3.1761393723804821E-3</v>
      </c>
      <c r="L29" t="s">
        <v>36361</v>
      </c>
      <c r="M29">
        <v>28857910</v>
      </c>
      <c r="Q29" s="10"/>
      <c r="R29" s="11">
        <f t="shared" si="0"/>
        <v>0</v>
      </c>
      <c r="U29" s="11">
        <f t="shared" si="1"/>
        <v>0</v>
      </c>
      <c r="Y29" s="11">
        <f>IF(SUM(Tableau1[[#This Row],[Other access]:[Sci-hub access]])&gt;=1,1,0)</f>
        <v>0</v>
      </c>
      <c r="Z29" s="12">
        <f>IF(OR(Tableau1[[#This Row],[Access R1 + S1+ T1 ]]&gt;=1,Tableau1[[#This Row],[Access V1 +W1 + X1]]&gt;=1),1,0)</f>
        <v>0</v>
      </c>
      <c r="AB29" s="10" t="str">
        <f>Tableau1[[#This Row],[DOI]]</f>
        <v>doi: 10.1097/WNO.0000000000000555</v>
      </c>
      <c r="AC29" s="13" t="str">
        <f>Tableau1[[#This Row],[Authors]]&amp;", "&amp;Tableau1[[#This Row],[Title]]&amp;" "&amp;Tableau1[[#This Row],[Journal]]&amp;". "&amp;Tableau1[[#This Row],[Year]]</f>
        <v>Morrow MJ, Ko MW., Should Oral Corticosteroids Be Used to Treat Demyelinating Optic Neuritis? J Neuroophthalmol. 2017</v>
      </c>
    </row>
    <row r="30" spans="1:29" x14ac:dyDescent="0.3">
      <c r="A30">
        <v>5485</v>
      </c>
      <c r="B30" t="s">
        <v>8532</v>
      </c>
      <c r="C30" t="s">
        <v>18753</v>
      </c>
      <c r="D30" t="s">
        <v>28962</v>
      </c>
      <c r="E30" t="s">
        <v>34263</v>
      </c>
      <c r="F30" s="10"/>
      <c r="G30">
        <v>2017</v>
      </c>
      <c r="J30">
        <v>3.243329960779695E-3</v>
      </c>
      <c r="L30" t="s">
        <v>39874</v>
      </c>
      <c r="M30">
        <v>28330678</v>
      </c>
      <c r="Q30" s="10"/>
      <c r="R30" s="11">
        <f t="shared" si="0"/>
        <v>0</v>
      </c>
      <c r="U30" s="11">
        <f t="shared" si="1"/>
        <v>0</v>
      </c>
      <c r="Y30" s="11">
        <f>IF(SUM(Tableau1[[#This Row],[Other access]:[Sci-hub access]])&gt;=1,1,0)</f>
        <v>0</v>
      </c>
      <c r="Z30" s="12">
        <f>IF(OR(Tableau1[[#This Row],[Access R1 + S1+ T1 ]]&gt;=1,Tableau1[[#This Row],[Access V1 +W1 + X1]]&gt;=1),1,0)</f>
        <v>0</v>
      </c>
      <c r="AB30" s="10" t="str">
        <f>Tableau1[[#This Row],[DOI]]</f>
        <v>doi: 10.1016/j.jcma.2017.01.004</v>
      </c>
      <c r="AC30" s="13" t="str">
        <f>Tableau1[[#This Row],[Authors]]&amp;", "&amp;Tableau1[[#This Row],[Title]]&amp;" "&amp;Tableau1[[#This Row],[Journal]]&amp;". "&amp;Tableau1[[#This Row],[Year]]</f>
        <v>Tsai FY, Lau LI, Li AF, Chen SJ, Wang SE, Lee FL, Liu CJ, Shyr YM., Acute macular edema and peripapillary soft exudate after pancreas transplantation with accelerated progression of diabetic retinopathy. J Chin Med Assoc. 2017</v>
      </c>
    </row>
    <row r="31" spans="1:29" x14ac:dyDescent="0.3">
      <c r="A31">
        <v>2364</v>
      </c>
      <c r="B31" t="s">
        <v>5592</v>
      </c>
      <c r="C31" t="s">
        <v>15837</v>
      </c>
      <c r="D31" t="s">
        <v>26014</v>
      </c>
      <c r="E31" t="s">
        <v>34050</v>
      </c>
      <c r="F31" s="10"/>
      <c r="G31">
        <v>2017</v>
      </c>
      <c r="J31">
        <v>3.4846896467466415E-3</v>
      </c>
      <c r="L31" t="s">
        <v>36829</v>
      </c>
      <c r="M31">
        <v>28759293</v>
      </c>
      <c r="Q31" s="10"/>
      <c r="R31" s="11">
        <f t="shared" si="0"/>
        <v>0</v>
      </c>
      <c r="U31" s="11">
        <f t="shared" si="1"/>
        <v>0</v>
      </c>
      <c r="Y31" s="11">
        <f>IF(SUM(Tableau1[[#This Row],[Other access]:[Sci-hub access]])&gt;=1,1,0)</f>
        <v>0</v>
      </c>
      <c r="Z31" s="12">
        <f>IF(OR(Tableau1[[#This Row],[Access R1 + S1+ T1 ]]&gt;=1,Tableau1[[#This Row],[Access V1 +W1 + X1]]&gt;=1),1,0)</f>
        <v>0</v>
      </c>
      <c r="AB31" s="10" t="str">
        <f>Tableau1[[#This Row],[DOI]]</f>
        <v>doi: 10.1080/09273972.2017.1349816</v>
      </c>
      <c r="AC31" s="13" t="str">
        <f>Tableau1[[#This Row],[Authors]]&amp;", "&amp;Tableau1[[#This Row],[Title]]&amp;" "&amp;Tableau1[[#This Row],[Journal]]&amp;". "&amp;Tableau1[[#This Row],[Year]]</f>
        <v>Morad Y, Pras E, Nemet A., Superior and Lateral Rectus Myopexy for Acquired Adult Distance Esotropia: A "One Size Fits All" Surgery. Strabismus. 2017</v>
      </c>
    </row>
    <row r="32" spans="1:29" x14ac:dyDescent="0.3">
      <c r="A32">
        <v>9977</v>
      </c>
      <c r="B32" t="s">
        <v>12501</v>
      </c>
      <c r="C32" t="s">
        <v>22670</v>
      </c>
      <c r="D32" t="s">
        <v>32949</v>
      </c>
      <c r="E32" t="s">
        <v>2447</v>
      </c>
      <c r="F32" s="10"/>
      <c r="G32">
        <v>2017</v>
      </c>
      <c r="J32">
        <v>3.6481305185690482E-3</v>
      </c>
      <c r="L32" t="s">
        <v>44235</v>
      </c>
      <c r="M32">
        <v>27517973</v>
      </c>
      <c r="Q32" s="10"/>
      <c r="R32" s="11">
        <f t="shared" si="0"/>
        <v>0</v>
      </c>
      <c r="U32" s="11">
        <f t="shared" si="1"/>
        <v>0</v>
      </c>
      <c r="Y32" s="11">
        <f>IF(SUM(Tableau1[[#This Row],[Other access]:[Sci-hub access]])&gt;=1,1,0)</f>
        <v>0</v>
      </c>
      <c r="Z32" s="12">
        <f>IF(OR(Tableau1[[#This Row],[Access R1 + S1+ T1 ]]&gt;=1,Tableau1[[#This Row],[Access V1 +W1 + X1]]&gt;=1),1,0)</f>
        <v>0</v>
      </c>
      <c r="AB32" s="10" t="str">
        <f>Tableau1[[#This Row],[DOI]]</f>
        <v>doi: 10.1097/IOP.0000000000000731</v>
      </c>
      <c r="AC32" s="13" t="str">
        <f>Tableau1[[#This Row],[Authors]]&amp;", "&amp;Tableau1[[#This Row],[Title]]&amp;" "&amp;Tableau1[[#This Row],[Journal]]&amp;". "&amp;Tableau1[[#This Row],[Year]]</f>
        <v>Repp DJ, Rubinstein TJ, Herreid PA, Sires BS., Biomechanics of the Levator Aponeurosis. Ophthal Plast Reconstr Surg. 2017</v>
      </c>
    </row>
    <row r="33" spans="1:29" x14ac:dyDescent="0.3">
      <c r="A33">
        <v>1060</v>
      </c>
      <c r="B33" t="s">
        <v>4322</v>
      </c>
      <c r="C33" t="s">
        <v>14576</v>
      </c>
      <c r="D33" t="s">
        <v>24743</v>
      </c>
      <c r="E33" t="s">
        <v>2448</v>
      </c>
      <c r="F33" s="10"/>
      <c r="G33">
        <v>2017</v>
      </c>
      <c r="J33">
        <v>3.6501551033181201E-3</v>
      </c>
      <c r="L33" t="s">
        <v>35548</v>
      </c>
      <c r="M33">
        <v>29043438</v>
      </c>
      <c r="Q33" s="10"/>
      <c r="R33" s="11">
        <f t="shared" si="0"/>
        <v>0</v>
      </c>
      <c r="U33" s="11">
        <f t="shared" si="1"/>
        <v>0</v>
      </c>
      <c r="Y33" s="11">
        <f>IF(SUM(Tableau1[[#This Row],[Other access]:[Sci-hub access]])&gt;=1,1,0)</f>
        <v>0</v>
      </c>
      <c r="Z33" s="12">
        <f>IF(OR(Tableau1[[#This Row],[Access R1 + S1+ T1 ]]&gt;=1,Tableau1[[#This Row],[Access V1 +W1 + X1]]&gt;=1),1,0)</f>
        <v>0</v>
      </c>
      <c r="AB33" s="10" t="str">
        <f>Tableau1[[#This Row],[DOI]]</f>
        <v>doi: 10.1007/s00417-017-3817-4</v>
      </c>
      <c r="AC33" s="13" t="str">
        <f>Tableau1[[#This Row],[Authors]]&amp;", "&amp;Tableau1[[#This Row],[Title]]&amp;" "&amp;Tableau1[[#This Row],[Journal]]&amp;". "&amp;Tableau1[[#This Row],[Year]]</f>
        <v>De Gregorio A, Pedrotti E, Stevan G, Montali M, Morselli S., Safety and efficacy of multiple cyclocoagulation of ciliary bodies by high-intensity focused ultrasound in patients with glaucoma. Graefes Arch Clin Exp Ophthalmol. 2017</v>
      </c>
    </row>
    <row r="34" spans="1:29" x14ac:dyDescent="0.3">
      <c r="A34">
        <v>4434</v>
      </c>
      <c r="B34" t="s">
        <v>7560</v>
      </c>
      <c r="C34" t="s">
        <v>17796</v>
      </c>
      <c r="D34" t="s">
        <v>27989</v>
      </c>
      <c r="E34" t="s">
        <v>2486</v>
      </c>
      <c r="F34" s="10"/>
      <c r="G34">
        <v>2018</v>
      </c>
      <c r="J34">
        <v>3.8650841102433331E-3</v>
      </c>
      <c r="L34" t="s">
        <v>38856</v>
      </c>
      <c r="M34">
        <v>28444929</v>
      </c>
      <c r="Q34" s="10"/>
      <c r="R34" s="11">
        <f t="shared" si="0"/>
        <v>0</v>
      </c>
      <c r="U34" s="11">
        <f t="shared" si="1"/>
        <v>0</v>
      </c>
      <c r="Y34" s="11">
        <f>IF(SUM(Tableau1[[#This Row],[Other access]:[Sci-hub access]])&gt;=1,1,0)</f>
        <v>0</v>
      </c>
      <c r="Z34" s="12">
        <f>IF(OR(Tableau1[[#This Row],[Access R1 + S1+ T1 ]]&gt;=1,Tableau1[[#This Row],[Access V1 +W1 + X1]]&gt;=1),1,0)</f>
        <v>0</v>
      </c>
      <c r="AB34" s="10" t="str">
        <f>Tableau1[[#This Row],[DOI]]</f>
        <v>doi: 10.1111/aos.13445</v>
      </c>
      <c r="AC34" s="13" t="str">
        <f>Tableau1[[#This Row],[Authors]]&amp;", "&amp;Tableau1[[#This Row],[Title]]&amp;" "&amp;Tableau1[[#This Row],[Journal]]&amp;". "&amp;Tableau1[[#This Row],[Year]]</f>
        <v>Ten Berge JCEM, van Dijk EHC, Schreurs MWJ, Vermeer J, Boon CJF, Rothova A., Antiretinal antibodies in central serous chorioretinopathy: prevalence and clinical implications. Acta Ophthalmol. 2018</v>
      </c>
    </row>
    <row r="35" spans="1:29" x14ac:dyDescent="0.3">
      <c r="A35">
        <v>7060</v>
      </c>
      <c r="B35" t="s">
        <v>9912</v>
      </c>
      <c r="C35" t="s">
        <v>20115</v>
      </c>
      <c r="D35" t="s">
        <v>30346</v>
      </c>
      <c r="E35" t="s">
        <v>2438</v>
      </c>
      <c r="F35" s="10"/>
      <c r="G35">
        <v>2017</v>
      </c>
      <c r="J35">
        <v>3.9086026160624066E-3</v>
      </c>
      <c r="L35" t="s">
        <v>41416</v>
      </c>
      <c r="M35">
        <v>28130349</v>
      </c>
      <c r="Q35" s="10"/>
      <c r="R35" s="11">
        <f t="shared" si="0"/>
        <v>0</v>
      </c>
      <c r="U35" s="11">
        <f t="shared" si="1"/>
        <v>0</v>
      </c>
      <c r="Y35" s="11">
        <f>IF(SUM(Tableau1[[#This Row],[Other access]:[Sci-hub access]])&gt;=1,1,0)</f>
        <v>0</v>
      </c>
      <c r="Z35" s="12">
        <f>IF(OR(Tableau1[[#This Row],[Access R1 + S1+ T1 ]]&gt;=1,Tableau1[[#This Row],[Access V1 +W1 + X1]]&gt;=1),1,0)</f>
        <v>0</v>
      </c>
      <c r="AB35" s="10" t="str">
        <f>Tableau1[[#This Row],[DOI]]</f>
        <v>doi: 10.1136/bjophthalmol-2016-309852</v>
      </c>
      <c r="AC35" s="13" t="str">
        <f>Tableau1[[#This Row],[Authors]]&amp;", "&amp;Tableau1[[#This Row],[Title]]&amp;" "&amp;Tableau1[[#This Row],[Journal]]&amp;". "&amp;Tableau1[[#This Row],[Year]]</f>
        <v>Wall M, Thurtell MJ; NORDIC Idiopathic Intracranial Hypertension Study Group.., Optic disc haemorrhages at baseline as a risk factor for poor outcome in the Idiopathic Intracranial Hypertension Treatment Trial. Br J Ophthalmol. 2017</v>
      </c>
    </row>
    <row r="36" spans="1:29" x14ac:dyDescent="0.3">
      <c r="A36">
        <v>532</v>
      </c>
      <c r="B36" t="s">
        <v>3795</v>
      </c>
      <c r="C36" t="s">
        <v>14052</v>
      </c>
      <c r="D36" t="s">
        <v>24215</v>
      </c>
      <c r="E36" t="s">
        <v>2451</v>
      </c>
      <c r="F36" s="10"/>
      <c r="G36">
        <v>2017</v>
      </c>
      <c r="J36">
        <v>4.0527949363340365E-3</v>
      </c>
      <c r="L36" t="s">
        <v>35032</v>
      </c>
      <c r="M36">
        <v>29190824</v>
      </c>
      <c r="Q36" s="10"/>
      <c r="R36" s="11">
        <f t="shared" si="0"/>
        <v>0</v>
      </c>
      <c r="U36" s="11">
        <f t="shared" si="1"/>
        <v>0</v>
      </c>
      <c r="Y36" s="11">
        <f>IF(SUM(Tableau1[[#This Row],[Other access]:[Sci-hub access]])&gt;=1,1,0)</f>
        <v>0</v>
      </c>
      <c r="Z36" s="12">
        <f>IF(OR(Tableau1[[#This Row],[Access R1 + S1+ T1 ]]&gt;=1,Tableau1[[#This Row],[Access V1 +W1 + X1]]&gt;=1),1,0)</f>
        <v>0</v>
      </c>
      <c r="AB36" s="10" t="str">
        <f>Tableau1[[#This Row],[DOI]]</f>
        <v>doi: 10.1371/journal.pone.0189094</v>
      </c>
      <c r="AC36" s="13" t="str">
        <f>Tableau1[[#This Row],[Authors]]&amp;", "&amp;Tableau1[[#This Row],[Title]]&amp;" "&amp;Tableau1[[#This Row],[Journal]]&amp;". "&amp;Tableau1[[#This Row],[Year]]</f>
        <v>Liu HH, Zhang L, Shi M, Chen L, Flanagan JG., Comparison of laser and circumlimbal suture induced elevation of intraocular pressure in albino CD-1 mice. PLoS One. 2017</v>
      </c>
    </row>
    <row r="37" spans="1:29" x14ac:dyDescent="0.3">
      <c r="A37">
        <v>8534</v>
      </c>
      <c r="B37" t="s">
        <v>1727</v>
      </c>
      <c r="C37" t="s">
        <v>1728</v>
      </c>
      <c r="D37" t="s">
        <v>1729</v>
      </c>
      <c r="E37" t="s">
        <v>2833</v>
      </c>
      <c r="F37" s="10"/>
      <c r="G37">
        <v>2017</v>
      </c>
      <c r="J37">
        <v>4.0788602183096101E-3</v>
      </c>
      <c r="L37" t="s">
        <v>42870</v>
      </c>
      <c r="M37">
        <v>27896492</v>
      </c>
      <c r="Q37" s="10"/>
      <c r="R37" s="11">
        <f t="shared" si="0"/>
        <v>0</v>
      </c>
      <c r="U37" s="11">
        <f t="shared" si="1"/>
        <v>0</v>
      </c>
      <c r="Y37" s="11">
        <f>IF(SUM(Tableau1[[#This Row],[Other access]:[Sci-hub access]])&gt;=1,1,0)</f>
        <v>0</v>
      </c>
      <c r="Z37" s="12">
        <f>IF(OR(Tableau1[[#This Row],[Access R1 + S1+ T1 ]]&gt;=1,Tableau1[[#This Row],[Access V1 +W1 + X1]]&gt;=1),1,0)</f>
        <v>0</v>
      </c>
      <c r="AB37" s="10" t="str">
        <f>Tableau1[[#This Row],[DOI]]</f>
        <v>doi: 10.1007/s10072-016-2785-5</v>
      </c>
      <c r="AC37" s="13" t="str">
        <f>Tableau1[[#This Row],[Authors]]&amp;", "&amp;Tableau1[[#This Row],[Title]]&amp;" "&amp;Tableau1[[#This Row],[Journal]]&amp;". "&amp;Tableau1[[#This Row],[Year]]</f>
        <v>Kang H, Kim SK, Park KJ, Choi NC, Kwon OY, Lim BH., Hemianopic line bisection error in a patient with Alzheimer's disease. Neurol Sci. 2017</v>
      </c>
    </row>
    <row r="38" spans="1:29" ht="28.8" x14ac:dyDescent="0.3">
      <c r="A38">
        <v>2317</v>
      </c>
      <c r="B38" t="s">
        <v>5548</v>
      </c>
      <c r="C38" t="s">
        <v>15793</v>
      </c>
      <c r="D38" t="s">
        <v>25970</v>
      </c>
      <c r="E38" t="s">
        <v>2825</v>
      </c>
      <c r="F38" s="10"/>
      <c r="G38">
        <v>2017</v>
      </c>
      <c r="J38">
        <v>4.1953915518817553E-3</v>
      </c>
      <c r="L38" t="s">
        <v>36782</v>
      </c>
      <c r="M38">
        <v>28768844</v>
      </c>
      <c r="Q38" s="10"/>
      <c r="R38" s="11">
        <f t="shared" si="0"/>
        <v>0</v>
      </c>
      <c r="U38" s="11">
        <f t="shared" si="1"/>
        <v>0</v>
      </c>
      <c r="Y38" s="11">
        <f>IF(SUM(Tableau1[[#This Row],[Other access]:[Sci-hub access]])&gt;=1,1,0)</f>
        <v>0</v>
      </c>
      <c r="Z38" s="12">
        <f>IF(OR(Tableau1[[#This Row],[Access R1 + S1+ T1 ]]&gt;=1,Tableau1[[#This Row],[Access V1 +W1 + X1]]&gt;=1),1,0)</f>
        <v>0</v>
      </c>
      <c r="AB38" s="10" t="str">
        <f>Tableau1[[#This Row],[DOI]]</f>
        <v>doi: 10.1212/WNL.0000000000004312</v>
      </c>
      <c r="AC38" s="13" t="str">
        <f>Tableau1[[#This Row],[Authors]]&amp;", "&amp;Tableau1[[#This Row],[Title]]&amp;" "&amp;Tableau1[[#This Row],[Journal]]&amp;". "&amp;Tableau1[[#This Row],[Year]]</f>
        <v>Hennes EM, Baumann M, Schanda K, Anlar B, Bajer-Kornek B, Blaschek A, Brantner-Inthaler S, Diepold K, Eisenkölbl A, Gotwald T, Kuchukhidze G, Gruber-Sedlmayr U, Häusler M, Höftberger R, Karenfort M, Klein A, Koch J, Kraus V, Lechner C, Leiz S, Leypoldt F, Mader S, et al., Prognostic relevance of MOG antibodies in children with an acquired demyelinating syndrome. Neurology. 2017</v>
      </c>
    </row>
    <row r="39" spans="1:29" x14ac:dyDescent="0.3">
      <c r="A39">
        <v>1974</v>
      </c>
      <c r="B39" t="s">
        <v>5214</v>
      </c>
      <c r="C39" t="s">
        <v>15460</v>
      </c>
      <c r="D39" t="s">
        <v>25636</v>
      </c>
      <c r="E39" t="s">
        <v>2462</v>
      </c>
      <c r="F39" s="10"/>
      <c r="G39">
        <v>2017</v>
      </c>
      <c r="J39">
        <v>4.2277089188599293E-3</v>
      </c>
      <c r="L39" t="s">
        <v>36445</v>
      </c>
      <c r="M39">
        <v>28836956</v>
      </c>
      <c r="Q39" s="10"/>
      <c r="R39" s="11">
        <f t="shared" si="0"/>
        <v>0</v>
      </c>
      <c r="U39" s="11">
        <f t="shared" si="1"/>
        <v>0</v>
      </c>
      <c r="Y39" s="11">
        <f>IF(SUM(Tableau1[[#This Row],[Other access]:[Sci-hub access]])&gt;=1,1,0)</f>
        <v>0</v>
      </c>
      <c r="Z39" s="12">
        <f>IF(OR(Tableau1[[#This Row],[Access R1 + S1+ T1 ]]&gt;=1,Tableau1[[#This Row],[Access V1 +W1 + X1]]&gt;=1),1,0)</f>
        <v>0</v>
      </c>
      <c r="AB39" s="10" t="str">
        <f>Tableau1[[#This Row],[DOI]]</f>
        <v>doi: 10.1186/s12886-017-0550-z</v>
      </c>
      <c r="AC39" s="13" t="str">
        <f>Tableau1[[#This Row],[Authors]]&amp;", "&amp;Tableau1[[#This Row],[Title]]&amp;" "&amp;Tableau1[[#This Row],[Journal]]&amp;". "&amp;Tableau1[[#This Row],[Year]]</f>
        <v>Park DY, Lim DH, Hwang S, Hyun J, Chung TY., Comparison of astigmatism prediction error taken with the Pentacam measurements, Baylor nomogram, and Barrett formula for toric intraocular lens implantation. BMC Ophthalmol. 2017</v>
      </c>
    </row>
    <row r="40" spans="1:29" x14ac:dyDescent="0.3">
      <c r="A40">
        <v>9238</v>
      </c>
      <c r="B40" t="s">
        <v>11824</v>
      </c>
      <c r="C40" t="s">
        <v>21999</v>
      </c>
      <c r="D40" t="s">
        <v>32266</v>
      </c>
      <c r="E40" t="s">
        <v>34381</v>
      </c>
      <c r="F40" s="10"/>
      <c r="G40">
        <v>2017</v>
      </c>
      <c r="J40">
        <v>4.269609033571764E-3</v>
      </c>
      <c r="L40" t="s">
        <v>43549</v>
      </c>
      <c r="M40">
        <v>27756515</v>
      </c>
      <c r="Q40" s="10"/>
      <c r="R40" s="11">
        <f t="shared" si="0"/>
        <v>0</v>
      </c>
      <c r="U40" s="11">
        <f t="shared" si="1"/>
        <v>0</v>
      </c>
      <c r="Y40" s="11">
        <f>IF(SUM(Tableau1[[#This Row],[Other access]:[Sci-hub access]])&gt;=1,1,0)</f>
        <v>0</v>
      </c>
      <c r="Z40" s="12">
        <f>IF(OR(Tableau1[[#This Row],[Access R1 + S1+ T1 ]]&gt;=1,Tableau1[[#This Row],[Access V1 +W1 + X1]]&gt;=1),1,0)</f>
        <v>0</v>
      </c>
      <c r="AB40" s="10" t="str">
        <f>Tableau1[[#This Row],[DOI]]</f>
        <v>doi: 10.1016/j.oftal.2016.08.006</v>
      </c>
      <c r="AC40" s="13" t="str">
        <f>Tableau1[[#This Row],[Authors]]&amp;", "&amp;Tableau1[[#This Row],[Title]]&amp;" "&amp;Tableau1[[#This Row],[Journal]]&amp;". "&amp;Tableau1[[#This Row],[Year]]</f>
        <v>Pareja-Ríos A, Bonaque-González S, Serrano-García M, Cabrera-López F, Abreu-Reyes P, Marrero-Saavedra MD., Tele-ophthalmology for diabetic retinopathy screening: 8 years of experience. Arch Soc Esp Oftalmol. 2017</v>
      </c>
    </row>
    <row r="41" spans="1:29" x14ac:dyDescent="0.3">
      <c r="A41">
        <v>8735</v>
      </c>
      <c r="B41" t="s">
        <v>11380</v>
      </c>
      <c r="C41" t="s">
        <v>21565</v>
      </c>
      <c r="D41" t="s">
        <v>31820</v>
      </c>
      <c r="E41" t="s">
        <v>2448</v>
      </c>
      <c r="F41" s="10"/>
      <c r="G41">
        <v>2017</v>
      </c>
      <c r="J41">
        <v>4.3293210125774362E-3</v>
      </c>
      <c r="L41" t="s">
        <v>43071</v>
      </c>
      <c r="M41">
        <v>27853956</v>
      </c>
      <c r="Q41" s="10"/>
      <c r="R41" s="11">
        <f t="shared" si="0"/>
        <v>0</v>
      </c>
      <c r="U41" s="11">
        <f t="shared" si="1"/>
        <v>0</v>
      </c>
      <c r="Y41" s="11">
        <f>IF(SUM(Tableau1[[#This Row],[Other access]:[Sci-hub access]])&gt;=1,1,0)</f>
        <v>0</v>
      </c>
      <c r="Z41" s="12">
        <f>IF(OR(Tableau1[[#This Row],[Access R1 + S1+ T1 ]]&gt;=1,Tableau1[[#This Row],[Access V1 +W1 + X1]]&gt;=1),1,0)</f>
        <v>0</v>
      </c>
      <c r="AB41" s="10" t="str">
        <f>Tableau1[[#This Row],[DOI]]</f>
        <v>doi: 10.1007/s00417-016-3530-8</v>
      </c>
      <c r="AC41" s="13" t="str">
        <f>Tableau1[[#This Row],[Authors]]&amp;", "&amp;Tableau1[[#This Row],[Title]]&amp;" "&amp;Tableau1[[#This Row],[Journal]]&amp;". "&amp;Tableau1[[#This Row],[Year]]</f>
        <v>Mikhail M, El-Rayes EN, Kojima K, Ajlan R, Rezende F., Catheter-guided suprachoroidal buckling of rhegmatogenous retinal detachments secondary to peripheral retinal breaks. Graefes Arch Clin Exp Ophthalmol. 2017</v>
      </c>
    </row>
    <row r="42" spans="1:29" x14ac:dyDescent="0.3">
      <c r="A42">
        <v>7689</v>
      </c>
      <c r="B42" t="s">
        <v>1435</v>
      </c>
      <c r="C42" t="s">
        <v>1436</v>
      </c>
      <c r="D42" t="s">
        <v>1437</v>
      </c>
      <c r="E42" t="s">
        <v>2662</v>
      </c>
      <c r="F42" s="10"/>
      <c r="G42">
        <v>2017</v>
      </c>
      <c r="J42">
        <v>4.4136380801284014E-3</v>
      </c>
      <c r="L42" t="s">
        <v>42040</v>
      </c>
      <c r="M42">
        <v>28062697</v>
      </c>
      <c r="Q42" s="10"/>
      <c r="R42" s="11">
        <f t="shared" si="0"/>
        <v>0</v>
      </c>
      <c r="U42" s="11">
        <f t="shared" si="1"/>
        <v>0</v>
      </c>
      <c r="Y42" s="11">
        <f>IF(SUM(Tableau1[[#This Row],[Other access]:[Sci-hub access]])&gt;=1,1,0)</f>
        <v>0</v>
      </c>
      <c r="Z42" s="12">
        <f>IF(OR(Tableau1[[#This Row],[Access R1 + S1+ T1 ]]&gt;=1,Tableau1[[#This Row],[Access V1 +W1 + X1]]&gt;=1),1,0)</f>
        <v>0</v>
      </c>
      <c r="AB42" s="10" t="str">
        <f>Tableau1[[#This Row],[DOI]]</f>
        <v>doi: 10.4049/jimmunol.1601310</v>
      </c>
      <c r="AC42" s="13" t="str">
        <f>Tableau1[[#This Row],[Authors]]&amp;", "&amp;Tableau1[[#This Row],[Title]]&amp;" "&amp;Tableau1[[#This Row],[Journal]]&amp;". "&amp;Tableau1[[#This Row],[Year]]</f>
        <v>Rowe AM, Yun H, Treat BR, Kinchington PR, Hendricks RL., Subclinical Herpes Simplex Virus Type 1 Infections Provide Site-Specific Resistance to an Unrelated Pathogen. J Immunol. 2017</v>
      </c>
    </row>
    <row r="43" spans="1:29" x14ac:dyDescent="0.3">
      <c r="A43">
        <v>6354</v>
      </c>
      <c r="B43" t="s">
        <v>9303</v>
      </c>
      <c r="C43" t="s">
        <v>19514</v>
      </c>
      <c r="D43" t="s">
        <v>29734</v>
      </c>
      <c r="E43" t="s">
        <v>2448</v>
      </c>
      <c r="F43" s="10"/>
      <c r="G43">
        <v>2017</v>
      </c>
      <c r="J43">
        <v>4.5418591156302091E-3</v>
      </c>
      <c r="L43" t="s">
        <v>40723</v>
      </c>
      <c r="M43">
        <v>28224290</v>
      </c>
      <c r="Q43" s="10"/>
      <c r="R43" s="11">
        <f t="shared" si="0"/>
        <v>0</v>
      </c>
      <c r="U43" s="11">
        <f t="shared" si="1"/>
        <v>0</v>
      </c>
      <c r="Y43" s="11">
        <f>IF(SUM(Tableau1[[#This Row],[Other access]:[Sci-hub access]])&gt;=1,1,0)</f>
        <v>0</v>
      </c>
      <c r="Z43" s="12">
        <f>IF(OR(Tableau1[[#This Row],[Access R1 + S1+ T1 ]]&gt;=1,Tableau1[[#This Row],[Access V1 +W1 + X1]]&gt;=1),1,0)</f>
        <v>0</v>
      </c>
      <c r="AB43" s="10" t="str">
        <f>Tableau1[[#This Row],[DOI]]</f>
        <v>doi: 10.1007/s00417-017-3616-y</v>
      </c>
      <c r="AC43" s="13" t="str">
        <f>Tableau1[[#This Row],[Authors]]&amp;", "&amp;Tableau1[[#This Row],[Title]]&amp;" "&amp;Tableau1[[#This Row],[Journal]]&amp;". "&amp;Tableau1[[#This Row],[Year]]</f>
        <v>Shah MA, Agrawal R, Teoh R, Shah SM, Patel K, Gupta S, Gosai S., Pediatric ocular trauma score as a prognostic tool in the management of pediatric traumatic cataracts. Graefes Arch Clin Exp Ophthalmol. 2017</v>
      </c>
    </row>
    <row r="44" spans="1:29" x14ac:dyDescent="0.3">
      <c r="A44">
        <v>8719</v>
      </c>
      <c r="B44" t="s">
        <v>11366</v>
      </c>
      <c r="C44" t="s">
        <v>21551</v>
      </c>
      <c r="D44" t="s">
        <v>31806</v>
      </c>
      <c r="E44" t="s">
        <v>2523</v>
      </c>
      <c r="F44" s="10"/>
      <c r="G44">
        <v>2017</v>
      </c>
      <c r="J44">
        <v>4.5606707582145356E-3</v>
      </c>
      <c r="L44" t="s">
        <v>43055</v>
      </c>
      <c r="M44">
        <v>27858934</v>
      </c>
      <c r="Q44" s="10"/>
      <c r="R44" s="11">
        <f t="shared" si="0"/>
        <v>0</v>
      </c>
      <c r="U44" s="11">
        <f t="shared" si="1"/>
        <v>0</v>
      </c>
      <c r="Y44" s="11">
        <f>IF(SUM(Tableau1[[#This Row],[Other access]:[Sci-hub access]])&gt;=1,1,0)</f>
        <v>0</v>
      </c>
      <c r="Z44" s="12">
        <f>IF(OR(Tableau1[[#This Row],[Access R1 + S1+ T1 ]]&gt;=1,Tableau1[[#This Row],[Access V1 +W1 + X1]]&gt;=1),1,0)</f>
        <v>0</v>
      </c>
      <c r="AB44" s="10" t="str">
        <f>Tableau1[[#This Row],[DOI]]</f>
        <v>doi: 10.1038/eye.2016.252</v>
      </c>
      <c r="AC44" s="13" t="str">
        <f>Tableau1[[#This Row],[Authors]]&amp;", "&amp;Tableau1[[#This Row],[Title]]&amp;" "&amp;Tableau1[[#This Row],[Journal]]&amp;". "&amp;Tableau1[[#This Row],[Year]]</f>
        <v>Gella L, Raman R, Pal SS, Ganesan S, Sharma T., Contrast sensitivity and its determinants in people with diabetes: SN-DREAMS-II, Report No 6. Eye (Lond). 2017</v>
      </c>
    </row>
    <row r="45" spans="1:29" x14ac:dyDescent="0.3">
      <c r="A45">
        <v>7472</v>
      </c>
      <c r="B45" t="s">
        <v>10274</v>
      </c>
      <c r="C45" t="s">
        <v>20476</v>
      </c>
      <c r="D45" t="s">
        <v>30709</v>
      </c>
      <c r="E45" t="s">
        <v>2778</v>
      </c>
      <c r="F45" s="10"/>
      <c r="G45">
        <v>2017</v>
      </c>
      <c r="J45">
        <v>4.5653008717795318E-3</v>
      </c>
      <c r="L45" t="s">
        <v>41827</v>
      </c>
      <c r="M45">
        <v>28089285</v>
      </c>
      <c r="Q45" s="10"/>
      <c r="R45" s="11">
        <f t="shared" si="0"/>
        <v>0</v>
      </c>
      <c r="U45" s="11">
        <f t="shared" si="1"/>
        <v>0</v>
      </c>
      <c r="Y45" s="11">
        <f>IF(SUM(Tableau1[[#This Row],[Other access]:[Sci-hub access]])&gt;=1,1,0)</f>
        <v>0</v>
      </c>
      <c r="Z45" s="12">
        <f>IF(OR(Tableau1[[#This Row],[Access R1 + S1+ T1 ]]&gt;=1,Tableau1[[#This Row],[Access V1 +W1 + X1]]&gt;=1),1,0)</f>
        <v>0</v>
      </c>
      <c r="AB45" s="10" t="str">
        <f>Tableau1[[#This Row],[DOI]]</f>
        <v>doi: 10.1016/j.jfo.2016.09.014</v>
      </c>
      <c r="AC45" s="13" t="str">
        <f>Tableau1[[#This Row],[Authors]]&amp;", "&amp;Tableau1[[#This Row],[Title]]&amp;" "&amp;Tableau1[[#This Row],[Journal]]&amp;". "&amp;Tableau1[[#This Row],[Year]]</f>
        <v>Zaarour K, Slim E, Antoun J, Waked N., Thick keratoconic cornea associated with posterior polymorphous corneal dystrophy. J Fr Ophtalmol. 2017</v>
      </c>
    </row>
    <row r="46" spans="1:29" x14ac:dyDescent="0.3">
      <c r="A46">
        <v>9249</v>
      </c>
      <c r="B46" t="s">
        <v>11834</v>
      </c>
      <c r="C46" t="s">
        <v>22009</v>
      </c>
      <c r="D46" t="s">
        <v>32276</v>
      </c>
      <c r="E46" t="s">
        <v>2445</v>
      </c>
      <c r="F46" s="10"/>
      <c r="G46">
        <v>2017</v>
      </c>
      <c r="J46">
        <v>4.8287562106626991E-3</v>
      </c>
      <c r="L46" t="s">
        <v>43558</v>
      </c>
      <c r="M46">
        <v>27755372</v>
      </c>
      <c r="Q46" s="10"/>
      <c r="R46" s="11">
        <f t="shared" si="0"/>
        <v>0</v>
      </c>
      <c r="U46" s="11">
        <f t="shared" si="1"/>
        <v>0</v>
      </c>
      <c r="Y46" s="11">
        <f>IF(SUM(Tableau1[[#This Row],[Other access]:[Sci-hub access]])&gt;=1,1,0)</f>
        <v>0</v>
      </c>
      <c r="Z46" s="12">
        <f>IF(OR(Tableau1[[#This Row],[Access R1 + S1+ T1 ]]&gt;=1,Tableau1[[#This Row],[Access V1 +W1 + X1]]&gt;=1),1,0)</f>
        <v>0</v>
      </c>
      <c r="AB46" s="10" t="str">
        <f>Tableau1[[#This Row],[DOI]]</f>
        <v>doi: 10.1097/IAE.0000000000001311</v>
      </c>
      <c r="AC46" s="13" t="str">
        <f>Tableau1[[#This Row],[Authors]]&amp;", "&amp;Tableau1[[#This Row],[Title]]&amp;" "&amp;Tableau1[[#This Row],[Journal]]&amp;". "&amp;Tableau1[[#This Row],[Year]]</f>
        <v>Shifera AS, Pennesi ME, Yang P, Lin P., ULTRA-WIDE-FIELD FUNDUS AUTOFLUORESCENCE FINDINGS IN PATIENTS WITH ACUTE ZONAL OCCULT OUTER RETINOPATHY. Retina. 2017</v>
      </c>
    </row>
    <row r="47" spans="1:29" x14ac:dyDescent="0.3">
      <c r="A47">
        <v>1559</v>
      </c>
      <c r="B47" t="s">
        <v>4813</v>
      </c>
      <c r="C47" t="s">
        <v>15063</v>
      </c>
      <c r="D47" t="s">
        <v>25234</v>
      </c>
      <c r="E47" t="s">
        <v>33981</v>
      </c>
      <c r="F47" s="10"/>
      <c r="G47">
        <v>2017</v>
      </c>
      <c r="J47">
        <v>4.8886926770245198E-3</v>
      </c>
      <c r="L47" t="s">
        <v>36038</v>
      </c>
      <c r="M47">
        <v>28924417</v>
      </c>
      <c r="Q47" s="10"/>
      <c r="R47" s="11">
        <f t="shared" si="0"/>
        <v>0</v>
      </c>
      <c r="U47" s="11">
        <f t="shared" si="1"/>
        <v>0</v>
      </c>
      <c r="Y47" s="11">
        <f>IF(SUM(Tableau1[[#This Row],[Other access]:[Sci-hub access]])&gt;=1,1,0)</f>
        <v>0</v>
      </c>
      <c r="Z47" s="12">
        <f>IF(OR(Tableau1[[#This Row],[Access R1 + S1+ T1 ]]&gt;=1,Tableau1[[#This Row],[Access V1 +W1 + X1]]&gt;=1),1,0)</f>
        <v>0</v>
      </c>
      <c r="AB47" s="10" t="str">
        <f>Tableau1[[#This Row],[DOI]]</f>
        <v>doi: 10.5693/djo.02.2016.01.001</v>
      </c>
      <c r="AC47" s="13" t="str">
        <f>Tableau1[[#This Row],[Authors]]&amp;", "&amp;Tableau1[[#This Row],[Title]]&amp;" "&amp;Tableau1[[#This Row],[Journal]]&amp;". "&amp;Tableau1[[#This Row],[Year]]</f>
        <v>Nasrazadani D, Quick AK, White WA., An erosive lesion in the orbital apex as the presenting sign of sarcoidosis. Digit J Ophthalmol. 2017</v>
      </c>
    </row>
    <row r="48" spans="1:29" x14ac:dyDescent="0.3">
      <c r="A48">
        <v>2186</v>
      </c>
      <c r="B48" t="s">
        <v>5420</v>
      </c>
      <c r="C48" t="s">
        <v>15665</v>
      </c>
      <c r="D48" t="s">
        <v>25842</v>
      </c>
      <c r="E48" t="s">
        <v>34015</v>
      </c>
      <c r="F48" s="10"/>
      <c r="G48">
        <v>2018</v>
      </c>
      <c r="J48">
        <v>5.1096929813128078E-3</v>
      </c>
      <c r="L48" t="s">
        <v>36657</v>
      </c>
      <c r="M48">
        <v>28805479</v>
      </c>
      <c r="Q48" s="10"/>
      <c r="R48" s="11">
        <f t="shared" si="0"/>
        <v>0</v>
      </c>
      <c r="U48" s="11">
        <f t="shared" si="1"/>
        <v>0</v>
      </c>
      <c r="Y48" s="11">
        <f>IF(SUM(Tableau1[[#This Row],[Other access]:[Sci-hub access]])&gt;=1,1,0)</f>
        <v>0</v>
      </c>
      <c r="Z48" s="12">
        <f>IF(OR(Tableau1[[#This Row],[Access R1 + S1+ T1 ]]&gt;=1,Tableau1[[#This Row],[Access V1 +W1 + X1]]&gt;=1),1,0)</f>
        <v>0</v>
      </c>
      <c r="AB48" s="10" t="str">
        <f>Tableau1[[#This Row],[DOI]]</f>
        <v>doi: 10.1080/13816810.2017.1354384</v>
      </c>
      <c r="AC48" s="13" t="str">
        <f>Tableau1[[#This Row],[Authors]]&amp;", "&amp;Tableau1[[#This Row],[Title]]&amp;" "&amp;Tableau1[[#This Row],[Journal]]&amp;". "&amp;Tableau1[[#This Row],[Year]]</f>
        <v>Bryant L, Lozynska O, Han G, Morgan JIW, Gai X, Maguire AM, Aleman T, Bennett J., On variants and disease-causing mutations: Case studies of a SEMA4A variant identified in inherited blindness. Ophthalmic Genet. 2018</v>
      </c>
    </row>
    <row r="49" spans="1:29" ht="28.8" x14ac:dyDescent="0.3">
      <c r="A49">
        <v>8833</v>
      </c>
      <c r="B49" t="s">
        <v>11465</v>
      </c>
      <c r="C49" t="s">
        <v>21649</v>
      </c>
      <c r="D49" t="s">
        <v>31905</v>
      </c>
      <c r="E49" t="s">
        <v>2445</v>
      </c>
      <c r="F49" s="10"/>
      <c r="G49">
        <v>2017</v>
      </c>
      <c r="J49">
        <v>5.1323241941492181E-3</v>
      </c>
      <c r="L49" t="s">
        <v>43169</v>
      </c>
      <c r="M49">
        <v>27828911</v>
      </c>
      <c r="Q49" s="10"/>
      <c r="R49" s="11">
        <f t="shared" si="0"/>
        <v>0</v>
      </c>
      <c r="U49" s="11">
        <f t="shared" si="1"/>
        <v>0</v>
      </c>
      <c r="Y49" s="11">
        <f>IF(SUM(Tableau1[[#This Row],[Other access]:[Sci-hub access]])&gt;=1,1,0)</f>
        <v>0</v>
      </c>
      <c r="Z49" s="12">
        <f>IF(OR(Tableau1[[#This Row],[Access R1 + S1+ T1 ]]&gt;=1,Tableau1[[#This Row],[Access V1 +W1 + X1]]&gt;=1),1,0)</f>
        <v>0</v>
      </c>
      <c r="AB49" s="10" t="str">
        <f>Tableau1[[#This Row],[DOI]]</f>
        <v>doi: 10.1097/IAE.0000000000001391</v>
      </c>
      <c r="AC49" s="13" t="str">
        <f>Tableau1[[#This Row],[Authors]]&amp;", "&amp;Tableau1[[#This Row],[Title]]&amp;" "&amp;Tableau1[[#This Row],[Journal]]&amp;". "&amp;Tableau1[[#This Row],[Year]]</f>
        <v>Cheung CMG, Yanagi Y, Mohla A, Lee SY, Mathur R, Chan CM, Yeo I, Wong TY., CHARACTERIZATION AND DIFFERENTIATION OF POLYPOIDAL CHOROIDAL VASCULOPATHY USING SWEPT SOURCE OPTICAL COHERENCE TOMOGRAPHY ANGIOGRAPHY. Retina. 2017</v>
      </c>
    </row>
    <row r="50" spans="1:29" x14ac:dyDescent="0.3">
      <c r="A50">
        <v>1056</v>
      </c>
      <c r="B50" t="s">
        <v>4318</v>
      </c>
      <c r="C50" t="s">
        <v>14572</v>
      </c>
      <c r="D50" t="s">
        <v>24739</v>
      </c>
      <c r="E50" t="s">
        <v>2511</v>
      </c>
      <c r="F50" s="10"/>
      <c r="G50">
        <v>2017</v>
      </c>
      <c r="J50">
        <v>5.1667288203239847E-3</v>
      </c>
      <c r="L50" t="s">
        <v>35544</v>
      </c>
      <c r="M50">
        <v>29044056</v>
      </c>
      <c r="Q50" s="10"/>
      <c r="R50" s="11">
        <f t="shared" si="0"/>
        <v>0</v>
      </c>
      <c r="U50" s="11">
        <f t="shared" si="1"/>
        <v>0</v>
      </c>
      <c r="Y50" s="11">
        <f>IF(SUM(Tableau1[[#This Row],[Other access]:[Sci-hub access]])&gt;=1,1,0)</f>
        <v>0</v>
      </c>
      <c r="Z50" s="12">
        <f>IF(OR(Tableau1[[#This Row],[Access R1 + S1+ T1 ]]&gt;=1,Tableau1[[#This Row],[Access V1 +W1 + X1]]&gt;=1),1,0)</f>
        <v>0</v>
      </c>
      <c r="AB50" s="10" t="str">
        <f>Tableau1[[#This Row],[DOI]]</f>
        <v>doi: 10.4103/ijo.IJO_191_17</v>
      </c>
      <c r="AC50" s="13" t="str">
        <f>Tableau1[[#This Row],[Authors]]&amp;", "&amp;Tableau1[[#This Row],[Title]]&amp;" "&amp;Tableau1[[#This Row],[Journal]]&amp;". "&amp;Tableau1[[#This Row],[Year]]</f>
        <v>Rao BS, Tharigopala A, Rachapalli SR, Rajagopal R, Soumittra N., Association of polymorphisms in the intron of TCF4 gene to late-onset Fuchs endothelial corneal dystrophy: An Indian cohort study. Indian J Ophthalmol. 2017</v>
      </c>
    </row>
    <row r="51" spans="1:29" x14ac:dyDescent="0.3">
      <c r="A51">
        <v>6208</v>
      </c>
      <c r="B51" t="s">
        <v>9169</v>
      </c>
      <c r="C51" t="s">
        <v>19382</v>
      </c>
      <c r="D51" t="s">
        <v>29600</v>
      </c>
      <c r="E51" t="s">
        <v>2496</v>
      </c>
      <c r="F51" s="10"/>
      <c r="G51">
        <v>2017</v>
      </c>
      <c r="J51">
        <v>5.2016842945062924E-3</v>
      </c>
      <c r="L51" t="s">
        <v>40578</v>
      </c>
      <c r="M51">
        <v>28237169</v>
      </c>
      <c r="Q51" s="10"/>
      <c r="R51" s="11">
        <f t="shared" si="0"/>
        <v>0</v>
      </c>
      <c r="U51" s="11">
        <f t="shared" si="1"/>
        <v>0</v>
      </c>
      <c r="Y51" s="11">
        <f>IF(SUM(Tableau1[[#This Row],[Other access]:[Sci-hub access]])&gt;=1,1,0)</f>
        <v>0</v>
      </c>
      <c r="Z51" s="12">
        <f>IF(OR(Tableau1[[#This Row],[Access R1 + S1+ T1 ]]&gt;=1,Tableau1[[#This Row],[Access V1 +W1 + X1]]&gt;=1),1,0)</f>
        <v>0</v>
      </c>
      <c r="AB51" s="10" t="str">
        <f>Tableau1[[#This Row],[DOI]]</f>
        <v>doi: 10.1016/j.jcjo.2016.08.003</v>
      </c>
      <c r="AC51" s="13" t="str">
        <f>Tableau1[[#This Row],[Authors]]&amp;", "&amp;Tableau1[[#This Row],[Title]]&amp;" "&amp;Tableau1[[#This Row],[Journal]]&amp;". "&amp;Tableau1[[#This Row],[Year]]</f>
        <v>Lassalle S, Maschi C, Caujolle JP, Giordanengo V, Hofman P., Inverted conjunctival papilloma: a certainly underestimated high-risk lesion for carcinomatous transformation-a case report. Can J Ophthalmol. 2017</v>
      </c>
    </row>
    <row r="52" spans="1:29" ht="28.8" x14ac:dyDescent="0.3">
      <c r="A52">
        <v>1367</v>
      </c>
      <c r="B52" t="s">
        <v>4627</v>
      </c>
      <c r="C52" t="s">
        <v>14878</v>
      </c>
      <c r="D52" t="s">
        <v>25048</v>
      </c>
      <c r="E52" t="s">
        <v>34039</v>
      </c>
      <c r="F52" s="10"/>
      <c r="G52">
        <v>2017</v>
      </c>
      <c r="J52">
        <v>5.2626278468554943E-3</v>
      </c>
      <c r="L52" t="s">
        <v>35850</v>
      </c>
      <c r="M52">
        <v>28967789</v>
      </c>
      <c r="Q52" s="10"/>
      <c r="R52" s="11">
        <f t="shared" si="0"/>
        <v>0</v>
      </c>
      <c r="U52" s="11">
        <f t="shared" si="1"/>
        <v>0</v>
      </c>
      <c r="Y52" s="11">
        <f>IF(SUM(Tableau1[[#This Row],[Other access]:[Sci-hub access]])&gt;=1,1,0)</f>
        <v>0</v>
      </c>
      <c r="Z52" s="12">
        <f>IF(OR(Tableau1[[#This Row],[Access R1 + S1+ T1 ]]&gt;=1,Tableau1[[#This Row],[Access V1 +W1 + X1]]&gt;=1),1,0)</f>
        <v>0</v>
      </c>
      <c r="AB52" s="10" t="str">
        <f>Tableau1[[#This Row],[DOI]]</f>
        <v>doi: 10.2217/epi-2017-0060</v>
      </c>
      <c r="AC52" s="13" t="str">
        <f>Tableau1[[#This Row],[Authors]]&amp;", "&amp;Tableau1[[#This Row],[Title]]&amp;" "&amp;Tableau1[[#This Row],[Journal]]&amp;". "&amp;Tableau1[[#This Row],[Year]]</f>
        <v>Piras IS, Mills G, Llaci L, Naymik M, Ramsey K, Belnap N, Balak CD, Jepsen WM, Szelinger S, Siniard AL, Lewis CR, LaFleur M, Richholt RF, De Both MD, Avela K, Rangasamy S, Craig DW, Narayanan V, Järvelä I, Huentelman MJ, Schrauwen I., Exploring genome-wide DNA methylation patterns in Aicardi syndrome. Epigenomics. 2017</v>
      </c>
    </row>
    <row r="53" spans="1:29" x14ac:dyDescent="0.3">
      <c r="A53">
        <v>9546</v>
      </c>
      <c r="B53" t="s">
        <v>12108</v>
      </c>
      <c r="C53" t="s">
        <v>22282</v>
      </c>
      <c r="D53" t="s">
        <v>32554</v>
      </c>
      <c r="E53" t="s">
        <v>2468</v>
      </c>
      <c r="F53" s="10"/>
      <c r="G53">
        <v>2017</v>
      </c>
      <c r="J53">
        <v>5.4806538780658443E-3</v>
      </c>
      <c r="L53" t="s">
        <v>43828</v>
      </c>
      <c r="M53">
        <v>27661986</v>
      </c>
      <c r="Q53" s="10"/>
      <c r="R53" s="11">
        <f t="shared" si="0"/>
        <v>0</v>
      </c>
      <c r="U53" s="11">
        <f t="shared" si="1"/>
        <v>0</v>
      </c>
      <c r="Y53" s="11">
        <f>IF(SUM(Tableau1[[#This Row],[Other access]:[Sci-hub access]])&gt;=1,1,0)</f>
        <v>0</v>
      </c>
      <c r="Z53" s="12">
        <f>IF(OR(Tableau1[[#This Row],[Access R1 + S1+ T1 ]]&gt;=1,Tableau1[[#This Row],[Access V1 +W1 + X1]]&gt;=1),1,0)</f>
        <v>0</v>
      </c>
      <c r="AB53" s="10" t="str">
        <f>Tableau1[[#This Row],[DOI]]</f>
        <v>doi: 10.1097/IJG.0000000000000551</v>
      </c>
      <c r="AC53" s="13" t="str">
        <f>Tableau1[[#This Row],[Authors]]&amp;", "&amp;Tableau1[[#This Row],[Title]]&amp;" "&amp;Tableau1[[#This Row],[Journal]]&amp;". "&amp;Tableau1[[#This Row],[Year]]</f>
        <v>Perez CI, Mellado F, Jones A, Colvin R., Trabeculectomy Combined With Collagen Matrix Implant (Ologen). J Glaucoma. 2017</v>
      </c>
    </row>
    <row r="54" spans="1:29" x14ac:dyDescent="0.3">
      <c r="A54">
        <v>1530</v>
      </c>
      <c r="B54" t="s">
        <v>24</v>
      </c>
      <c r="C54" t="s">
        <v>25</v>
      </c>
      <c r="D54" t="s">
        <v>26</v>
      </c>
      <c r="E54" t="s">
        <v>2485</v>
      </c>
      <c r="F54" s="10"/>
      <c r="G54">
        <v>2017</v>
      </c>
      <c r="J54">
        <v>5.5703413884764519E-3</v>
      </c>
      <c r="L54" t="s">
        <v>36009</v>
      </c>
      <c r="M54">
        <v>28930513</v>
      </c>
      <c r="Q54" s="10"/>
      <c r="R54" s="11">
        <f t="shared" si="0"/>
        <v>0</v>
      </c>
      <c r="U54" s="11">
        <f t="shared" si="1"/>
        <v>0</v>
      </c>
      <c r="Y54" s="11">
        <f>IF(SUM(Tableau1[[#This Row],[Other access]:[Sci-hub access]])&gt;=1,1,0)</f>
        <v>0</v>
      </c>
      <c r="Z54" s="12">
        <f>IF(OR(Tableau1[[#This Row],[Access R1 + S1+ T1 ]]&gt;=1,Tableau1[[#This Row],[Access V1 +W1 + X1]]&gt;=1),1,0)</f>
        <v>0</v>
      </c>
      <c r="AB54" s="10" t="str">
        <f>Tableau1[[#This Row],[DOI]]</f>
        <v>doi: 10.1056/NEJMicm1615038</v>
      </c>
      <c r="AC54" s="13" t="str">
        <f>Tableau1[[#This Row],[Authors]]&amp;", "&amp;Tableau1[[#This Row],[Title]]&amp;" "&amp;Tableau1[[#This Row],[Journal]]&amp;". "&amp;Tableau1[[#This Row],[Year]]</f>
        <v>Guzman-Salas PJ, Serna-Ojeda JC., Intraocular Infection with a Trematode. N Engl J Med. 2017</v>
      </c>
    </row>
    <row r="55" spans="1:29" x14ac:dyDescent="0.3">
      <c r="A55">
        <v>6230</v>
      </c>
      <c r="B55" t="s">
        <v>9191</v>
      </c>
      <c r="C55" t="s">
        <v>19404</v>
      </c>
      <c r="D55" t="s">
        <v>29622</v>
      </c>
      <c r="E55" t="s">
        <v>2496</v>
      </c>
      <c r="F55" s="10"/>
      <c r="G55">
        <v>2017</v>
      </c>
      <c r="J55">
        <v>5.8419784033068023E-3</v>
      </c>
      <c r="L55" t="s">
        <v>40600</v>
      </c>
      <c r="M55">
        <v>28237138</v>
      </c>
      <c r="Q55" s="10"/>
      <c r="R55" s="11">
        <f t="shared" si="0"/>
        <v>0</v>
      </c>
      <c r="U55" s="11">
        <f t="shared" si="1"/>
        <v>0</v>
      </c>
      <c r="Y55" s="11">
        <f>IF(SUM(Tableau1[[#This Row],[Other access]:[Sci-hub access]])&gt;=1,1,0)</f>
        <v>0</v>
      </c>
      <c r="Z55" s="12">
        <f>IF(OR(Tableau1[[#This Row],[Access R1 + S1+ T1 ]]&gt;=1,Tableau1[[#This Row],[Access V1 +W1 + X1]]&gt;=1),1,0)</f>
        <v>0</v>
      </c>
      <c r="AB55" s="10" t="str">
        <f>Tableau1[[#This Row],[DOI]]</f>
        <v>doi: 10.1016/j.jcjo.2016.07.015</v>
      </c>
      <c r="AC55" s="13" t="str">
        <f>Tableau1[[#This Row],[Authors]]&amp;", "&amp;Tableau1[[#This Row],[Title]]&amp;" "&amp;Tableau1[[#This Row],[Journal]]&amp;". "&amp;Tableau1[[#This Row],[Year]]</f>
        <v>De Oliveira PR, Berger AR, Chow DR., Optical coherence tomography angiography in chorioretinal disorders. Can J Ophthalmol. 2017</v>
      </c>
    </row>
    <row r="56" spans="1:29" x14ac:dyDescent="0.3">
      <c r="A56">
        <v>2370</v>
      </c>
      <c r="B56" t="s">
        <v>5597</v>
      </c>
      <c r="C56" t="s">
        <v>15842</v>
      </c>
      <c r="D56" t="s">
        <v>26019</v>
      </c>
      <c r="E56" t="s">
        <v>2466</v>
      </c>
      <c r="F56" s="10"/>
      <c r="G56">
        <v>2017</v>
      </c>
      <c r="J56">
        <v>5.8994949997475121E-3</v>
      </c>
      <c r="L56" t="s">
        <v>36835</v>
      </c>
      <c r="M56">
        <v>28756870</v>
      </c>
      <c r="Q56" s="10"/>
      <c r="R56" s="11">
        <f t="shared" si="0"/>
        <v>0</v>
      </c>
      <c r="U56" s="11">
        <f t="shared" si="1"/>
        <v>0</v>
      </c>
      <c r="Y56" s="11">
        <f>IF(SUM(Tableau1[[#This Row],[Other access]:[Sci-hub access]])&gt;=1,1,0)</f>
        <v>0</v>
      </c>
      <c r="Z56" s="12">
        <f>IF(OR(Tableau1[[#This Row],[Access R1 + S1+ T1 ]]&gt;=1,Tableau1[[#This Row],[Access V1 +W1 + X1]]&gt;=1),1,0)</f>
        <v>0</v>
      </c>
      <c r="AB56" s="10" t="str">
        <f>Tableau1[[#This Row],[DOI]]</f>
        <v>doi: 10.1016/j.jneuroim.2017.07.006</v>
      </c>
      <c r="AC56" s="13" t="str">
        <f>Tableau1[[#This Row],[Authors]]&amp;", "&amp;Tableau1[[#This Row],[Title]]&amp;" "&amp;Tableau1[[#This Row],[Journal]]&amp;". "&amp;Tableau1[[#This Row],[Year]]</f>
        <v>Yoshikura N, Kimura A, Hayashi Y, Inuzuka T., Anti-C1q autoantibodies in patients with neuromyelitis optica spectrum disorders. J Neuroimmunol. 2017</v>
      </c>
    </row>
    <row r="57" spans="1:29" x14ac:dyDescent="0.3">
      <c r="A57">
        <v>7322</v>
      </c>
      <c r="B57" t="s">
        <v>10140</v>
      </c>
      <c r="C57" t="s">
        <v>20342</v>
      </c>
      <c r="D57" t="s">
        <v>30574</v>
      </c>
      <c r="E57" t="s">
        <v>2463</v>
      </c>
      <c r="F57" s="10"/>
      <c r="G57">
        <v>2017</v>
      </c>
      <c r="J57">
        <v>6.0109597260364911E-3</v>
      </c>
      <c r="L57" t="s">
        <v>41678</v>
      </c>
      <c r="M57">
        <v>28106235</v>
      </c>
      <c r="Q57" s="10"/>
      <c r="R57" s="11">
        <f t="shared" si="0"/>
        <v>0</v>
      </c>
      <c r="U57" s="11">
        <f t="shared" si="1"/>
        <v>0</v>
      </c>
      <c r="Y57" s="11">
        <f>IF(SUM(Tableau1[[#This Row],[Other access]:[Sci-hub access]])&gt;=1,1,0)</f>
        <v>0</v>
      </c>
      <c r="Z57" s="12">
        <f>IF(OR(Tableau1[[#This Row],[Access R1 + S1+ T1 ]]&gt;=1,Tableau1[[#This Row],[Access V1 +W1 + X1]]&gt;=1),1,0)</f>
        <v>0</v>
      </c>
      <c r="AB57" s="10" t="str">
        <f>Tableau1[[#This Row],[DOI]]</f>
        <v>doi: 10.5301/ejo.5000914</v>
      </c>
      <c r="AC57" s="13" t="str">
        <f>Tableau1[[#This Row],[Authors]]&amp;", "&amp;Tableau1[[#This Row],[Title]]&amp;" "&amp;Tableau1[[#This Row],[Journal]]&amp;". "&amp;Tableau1[[#This Row],[Year]]</f>
        <v>Quijano C, Alkabes M, Gómez-Resa M, Oleñik A, Villani E, Corcóstegui B., Scleral buckling in phakic uncomplicated primary rhegmatogenous retinal detachment: long-term outcomes. Eur J Ophthalmol. 2017</v>
      </c>
    </row>
    <row r="58" spans="1:29" x14ac:dyDescent="0.3">
      <c r="A58">
        <v>10089</v>
      </c>
      <c r="B58" t="s">
        <v>12601</v>
      </c>
      <c r="C58" t="s">
        <v>22769</v>
      </c>
      <c r="D58" t="s">
        <v>33050</v>
      </c>
      <c r="E58" t="s">
        <v>2525</v>
      </c>
      <c r="F58" s="10"/>
      <c r="G58">
        <v>2017</v>
      </c>
      <c r="J58">
        <v>6.1905632546234157E-3</v>
      </c>
      <c r="L58" t="s">
        <v>44345</v>
      </c>
      <c r="M58">
        <v>27473389</v>
      </c>
      <c r="Q58" s="10"/>
      <c r="R58" s="11">
        <f t="shared" si="0"/>
        <v>0</v>
      </c>
      <c r="U58" s="11">
        <f t="shared" si="1"/>
        <v>0</v>
      </c>
      <c r="Y58" s="11">
        <f>IF(SUM(Tableau1[[#This Row],[Other access]:[Sci-hub access]])&gt;=1,1,0)</f>
        <v>0</v>
      </c>
      <c r="Z58" s="12">
        <f>IF(OR(Tableau1[[#This Row],[Access R1 + S1+ T1 ]]&gt;=1,Tableau1[[#This Row],[Access V1 +W1 + X1]]&gt;=1),1,0)</f>
        <v>0</v>
      </c>
      <c r="AB58" s="10" t="str">
        <f>Tableau1[[#This Row],[DOI]]</f>
        <v>doi: 10.1111/ceo.12809</v>
      </c>
      <c r="AC58" s="13" t="str">
        <f>Tableau1[[#This Row],[Authors]]&amp;", "&amp;Tableau1[[#This Row],[Title]]&amp;" "&amp;Tableau1[[#This Row],[Journal]]&amp;". "&amp;Tableau1[[#This Row],[Year]]</f>
        <v>Eade E, Tumuluri K, Do H, Rowe N, Smith J., Visual outcomes and late complications in paediatric orbital rhabdomyosarcoma. Clin Exp Ophthalmol. 2017</v>
      </c>
    </row>
    <row r="59" spans="1:29" x14ac:dyDescent="0.3">
      <c r="A59">
        <v>4496</v>
      </c>
      <c r="B59" t="s">
        <v>7620</v>
      </c>
      <c r="C59" t="s">
        <v>17855</v>
      </c>
      <c r="D59" t="s">
        <v>28049</v>
      </c>
      <c r="E59" t="s">
        <v>2511</v>
      </c>
      <c r="F59" s="10"/>
      <c r="G59">
        <v>2017</v>
      </c>
      <c r="J59">
        <v>6.3419310025903952E-3</v>
      </c>
      <c r="L59" t="s">
        <v>38915</v>
      </c>
      <c r="M59">
        <v>28440246</v>
      </c>
      <c r="Q59" s="10"/>
      <c r="R59" s="11">
        <f t="shared" si="0"/>
        <v>0</v>
      </c>
      <c r="U59" s="11">
        <f t="shared" si="1"/>
        <v>0</v>
      </c>
      <c r="Y59" s="11">
        <f>IF(SUM(Tableau1[[#This Row],[Other access]:[Sci-hub access]])&gt;=1,1,0)</f>
        <v>0</v>
      </c>
      <c r="Z59" s="12">
        <f>IF(OR(Tableau1[[#This Row],[Access R1 + S1+ T1 ]]&gt;=1,Tableau1[[#This Row],[Access V1 +W1 + X1]]&gt;=1),1,0)</f>
        <v>0</v>
      </c>
      <c r="AB59" s="10" t="str">
        <f>Tableau1[[#This Row],[DOI]]</f>
        <v>doi: 10.4103/ijo.IJO_867_16</v>
      </c>
      <c r="AC59" s="13" t="str">
        <f>Tableau1[[#This Row],[Authors]]&amp;", "&amp;Tableau1[[#This Row],[Title]]&amp;" "&amp;Tableau1[[#This Row],[Journal]]&amp;". "&amp;Tableau1[[#This Row],[Year]]</f>
        <v>Sharma P, Gaur N, Phuljhele S, Saxena R., What's new for us in strabismus? Indian J Ophthalmol. 2017</v>
      </c>
    </row>
    <row r="60" spans="1:29" x14ac:dyDescent="0.3">
      <c r="A60">
        <v>5502</v>
      </c>
      <c r="B60" t="s">
        <v>8547</v>
      </c>
      <c r="C60" t="s">
        <v>18768</v>
      </c>
      <c r="D60" t="s">
        <v>28977</v>
      </c>
      <c r="E60" t="s">
        <v>3053</v>
      </c>
      <c r="F60" s="10"/>
      <c r="G60">
        <v>2017</v>
      </c>
      <c r="J60">
        <v>6.5430726903488168E-3</v>
      </c>
      <c r="L60" t="s">
        <v>39889</v>
      </c>
      <c r="M60">
        <v>28328595</v>
      </c>
      <c r="Q60" s="10"/>
      <c r="R60" s="11">
        <f t="shared" si="0"/>
        <v>0</v>
      </c>
      <c r="U60" s="11">
        <f t="shared" si="1"/>
        <v>0</v>
      </c>
      <c r="Y60" s="11">
        <f>IF(SUM(Tableau1[[#This Row],[Other access]:[Sci-hub access]])&gt;=1,1,0)</f>
        <v>0</v>
      </c>
      <c r="Z60" s="12">
        <f>IF(OR(Tableau1[[#This Row],[Access R1 + S1+ T1 ]]&gt;=1,Tableau1[[#This Row],[Access V1 +W1 + X1]]&gt;=1),1,0)</f>
        <v>0</v>
      </c>
      <c r="AB60" s="10" t="str">
        <f>Tableau1[[#This Row],[DOI]]</f>
        <v>doi: 10.1097/SCS.0000000000003431</v>
      </c>
      <c r="AC60" s="13" t="str">
        <f>Tableau1[[#This Row],[Authors]]&amp;", "&amp;Tableau1[[#This Row],[Title]]&amp;" "&amp;Tableau1[[#This Row],[Journal]]&amp;". "&amp;Tableau1[[#This Row],[Year]]</f>
        <v>Na J, Choi SY, Baek S, Lee H., Hemorrhage and Infarction of the Conjunctiva and Orbit in Essential Thrombocythemia. J Craniofac Surg. 2017</v>
      </c>
    </row>
    <row r="61" spans="1:29" x14ac:dyDescent="0.3">
      <c r="A61">
        <v>9991</v>
      </c>
      <c r="B61" t="s">
        <v>12514</v>
      </c>
      <c r="C61" t="s">
        <v>22683</v>
      </c>
      <c r="D61" t="s">
        <v>32962</v>
      </c>
      <c r="E61" t="s">
        <v>2457</v>
      </c>
      <c r="F61" s="10"/>
      <c r="G61">
        <v>2017</v>
      </c>
      <c r="J61">
        <v>6.7524042955612318E-3</v>
      </c>
      <c r="L61" t="s">
        <v>44248</v>
      </c>
      <c r="M61">
        <v>27508423</v>
      </c>
      <c r="Q61" s="10"/>
      <c r="R61" s="11">
        <f t="shared" si="0"/>
        <v>0</v>
      </c>
      <c r="U61" s="11">
        <f t="shared" si="1"/>
        <v>0</v>
      </c>
      <c r="Y61" s="11">
        <f>IF(SUM(Tableau1[[#This Row],[Other access]:[Sci-hub access]])&gt;=1,1,0)</f>
        <v>0</v>
      </c>
      <c r="Z61" s="12">
        <f>IF(OR(Tableau1[[#This Row],[Access R1 + S1+ T1 ]]&gt;=1,Tableau1[[#This Row],[Access V1 +W1 + X1]]&gt;=1),1,0)</f>
        <v>0</v>
      </c>
      <c r="AB61" s="10" t="str">
        <f>Tableau1[[#This Row],[DOI]]</f>
        <v>doi: 10.1097/ICB.0000000000000374</v>
      </c>
      <c r="AC61" s="13" t="str">
        <f>Tableau1[[#This Row],[Authors]]&amp;", "&amp;Tableau1[[#This Row],[Title]]&amp;" "&amp;Tableau1[[#This Row],[Journal]]&amp;". "&amp;Tableau1[[#This Row],[Year]]</f>
        <v>Despréaux R, Mrejen S, Quentel G, Cohen SY., EN FACE OPTICAL COHERENCE TOMOGRAPHY (OCT) AND OCT ANGIOGRAPHY FINDINGS IN RETINAL ASTROCYTIC HAMARTOMAS. Retin Cases Brief Rep. 2017</v>
      </c>
    </row>
    <row r="62" spans="1:29" x14ac:dyDescent="0.3">
      <c r="A62">
        <v>5555</v>
      </c>
      <c r="B62" t="s">
        <v>8597</v>
      </c>
      <c r="C62" t="s">
        <v>18818</v>
      </c>
      <c r="D62" t="s">
        <v>29027</v>
      </c>
      <c r="E62" t="s">
        <v>2438</v>
      </c>
      <c r="F62" s="10"/>
      <c r="G62">
        <v>2017</v>
      </c>
      <c r="J62">
        <v>6.8079983910728226E-3</v>
      </c>
      <c r="L62" t="s">
        <v>39942</v>
      </c>
      <c r="M62">
        <v>28320694</v>
      </c>
      <c r="Q62" s="10"/>
      <c r="R62" s="11">
        <f t="shared" si="0"/>
        <v>0</v>
      </c>
      <c r="U62" s="11">
        <f t="shared" si="1"/>
        <v>0</v>
      </c>
      <c r="Y62" s="11">
        <f>IF(SUM(Tableau1[[#This Row],[Other access]:[Sci-hub access]])&gt;=1,1,0)</f>
        <v>0</v>
      </c>
      <c r="Z62" s="12">
        <f>IF(OR(Tableau1[[#This Row],[Access R1 + S1+ T1 ]]&gt;=1,Tableau1[[#This Row],[Access V1 +W1 + X1]]&gt;=1),1,0)</f>
        <v>0</v>
      </c>
      <c r="AB62" s="10" t="str">
        <f>Tableau1[[#This Row],[DOI]]</f>
        <v>doi: 10.1136/bjophthalmol-2016-309996</v>
      </c>
      <c r="AC62" s="13" t="str">
        <f>Tableau1[[#This Row],[Authors]]&amp;", "&amp;Tableau1[[#This Row],[Title]]&amp;" "&amp;Tableau1[[#This Row],[Journal]]&amp;". "&amp;Tableau1[[#This Row],[Year]]</f>
        <v>Dagi LR, MacKinnon S, Zurakowski D, Prabhu SP., Rectus muscle excyclorotation and V-pattern strabismus: a quantitative appraisal of clinical relevance in syndromic craniosynostosis. Br J Ophthalmol. 2017</v>
      </c>
    </row>
    <row r="63" spans="1:29" x14ac:dyDescent="0.3">
      <c r="A63">
        <v>9244</v>
      </c>
      <c r="B63" t="s">
        <v>11829</v>
      </c>
      <c r="C63" t="s">
        <v>22004</v>
      </c>
      <c r="D63" t="s">
        <v>32271</v>
      </c>
      <c r="E63" t="s">
        <v>2445</v>
      </c>
      <c r="F63" s="10"/>
      <c r="G63">
        <v>2017</v>
      </c>
      <c r="J63">
        <v>6.8141070380057789E-3</v>
      </c>
      <c r="L63" t="s">
        <v>43553</v>
      </c>
      <c r="M63">
        <v>27755378</v>
      </c>
      <c r="Q63" s="10"/>
      <c r="R63" s="11">
        <f t="shared" si="0"/>
        <v>0</v>
      </c>
      <c r="U63" s="11">
        <f t="shared" si="1"/>
        <v>0</v>
      </c>
      <c r="Y63" s="11">
        <f>IF(SUM(Tableau1[[#This Row],[Other access]:[Sci-hub access]])&gt;=1,1,0)</f>
        <v>0</v>
      </c>
      <c r="Z63" s="12">
        <f>IF(OR(Tableau1[[#This Row],[Access R1 + S1+ T1 ]]&gt;=1,Tableau1[[#This Row],[Access V1 +W1 + X1]]&gt;=1),1,0)</f>
        <v>0</v>
      </c>
      <c r="AB63" s="10" t="str">
        <f>Tableau1[[#This Row],[DOI]]</f>
        <v>doi: 10.1097/IAE.0000000000001351</v>
      </c>
      <c r="AC63" s="13" t="str">
        <f>Tableau1[[#This Row],[Authors]]&amp;", "&amp;Tableau1[[#This Row],[Title]]&amp;" "&amp;Tableau1[[#This Row],[Journal]]&amp;". "&amp;Tableau1[[#This Row],[Year]]</f>
        <v>Medina CA, Ortiz AG, Relhan N, Smiddy WE, Townsend JH, Flynn HW Jr., MACULAR HOLE AFTER PARS PLANA VITRECTOMY FOR RHEGMATOGENOUS RETINAL DETACHMENT. Retina. 2017</v>
      </c>
    </row>
    <row r="64" spans="1:29" x14ac:dyDescent="0.3">
      <c r="A64">
        <v>7843</v>
      </c>
      <c r="B64" t="s">
        <v>10600</v>
      </c>
      <c r="C64" t="s">
        <v>20796</v>
      </c>
      <c r="D64" t="s">
        <v>31037</v>
      </c>
      <c r="E64" t="s">
        <v>2460</v>
      </c>
      <c r="F64" s="10"/>
      <c r="G64">
        <v>2017</v>
      </c>
      <c r="J64">
        <v>6.8594011281671863E-3</v>
      </c>
      <c r="L64" t="s">
        <v>42193</v>
      </c>
      <c r="M64">
        <v>28045563</v>
      </c>
      <c r="Q64" s="10"/>
      <c r="R64" s="11">
        <f t="shared" si="0"/>
        <v>0</v>
      </c>
      <c r="U64" s="11">
        <f t="shared" si="1"/>
        <v>0</v>
      </c>
      <c r="Y64" s="11">
        <f>IF(SUM(Tableau1[[#This Row],[Other access]:[Sci-hub access]])&gt;=1,1,0)</f>
        <v>0</v>
      </c>
      <c r="Z64" s="12">
        <f>IF(OR(Tableau1[[#This Row],[Access R1 + S1+ T1 ]]&gt;=1,Tableau1[[#This Row],[Access V1 +W1 + X1]]&gt;=1),1,0)</f>
        <v>0</v>
      </c>
      <c r="AB64" s="10" t="str">
        <f>Tableau1[[#This Row],[DOI]]</f>
        <v>doi: 10.1080/09286586.2016.1257027</v>
      </c>
      <c r="AC64" s="13" t="str">
        <f>Tableau1[[#This Row],[Authors]]&amp;", "&amp;Tableau1[[#This Row],[Title]]&amp;" "&amp;Tableau1[[#This Row],[Journal]]&amp;". "&amp;Tableau1[[#This Row],[Year]]</f>
        <v>Malkin AG, Goldstein JE, Massof RW., Multivariable Regression Model of the EuroQol 5-Dimension Questionnaire in Patients Seeking Outpatient Low Vision Rehabilitation. Ophthalmic Epidemiol. 2017</v>
      </c>
    </row>
    <row r="65" spans="1:29" x14ac:dyDescent="0.3">
      <c r="A65">
        <v>1756</v>
      </c>
      <c r="B65" t="s">
        <v>5005</v>
      </c>
      <c r="C65" t="s">
        <v>15253</v>
      </c>
      <c r="D65" t="s">
        <v>25426</v>
      </c>
      <c r="E65" t="s">
        <v>34059</v>
      </c>
      <c r="F65" s="10"/>
      <c r="G65">
        <v>2017</v>
      </c>
      <c r="J65">
        <v>6.8989882840397865E-3</v>
      </c>
      <c r="L65" t="s">
        <v>36232</v>
      </c>
      <c r="M65">
        <v>28884327</v>
      </c>
      <c r="Q65" s="10"/>
      <c r="R65" s="11">
        <f t="shared" si="0"/>
        <v>0</v>
      </c>
      <c r="U65" s="11">
        <f t="shared" si="1"/>
        <v>0</v>
      </c>
      <c r="Y65" s="11">
        <f>IF(SUM(Tableau1[[#This Row],[Other access]:[Sci-hub access]])&gt;=1,1,0)</f>
        <v>0</v>
      </c>
      <c r="Z65" s="12">
        <f>IF(OR(Tableau1[[#This Row],[Access R1 + S1+ T1 ]]&gt;=1,Tableau1[[#This Row],[Access V1 +W1 + X1]]&gt;=1),1,0)</f>
        <v>0</v>
      </c>
      <c r="AB65" s="10" t="str">
        <f>Tableau1[[#This Row],[DOI]]</f>
        <v>doi: 10.1007/s00018-017-2643-5</v>
      </c>
      <c r="AC65" s="13" t="str">
        <f>Tableau1[[#This Row],[Authors]]&amp;", "&amp;Tableau1[[#This Row],[Title]]&amp;" "&amp;Tableau1[[#This Row],[Journal]]&amp;". "&amp;Tableau1[[#This Row],[Year]]</f>
        <v>Kudo A., Introductory review: periostin-gene and protein structure. Cell Mol Life Sci. 2017</v>
      </c>
    </row>
    <row r="66" spans="1:29" x14ac:dyDescent="0.3">
      <c r="A66">
        <v>1636</v>
      </c>
      <c r="B66" t="s">
        <v>4888</v>
      </c>
      <c r="C66" t="s">
        <v>15138</v>
      </c>
      <c r="D66" t="s">
        <v>25309</v>
      </c>
      <c r="E66" t="s">
        <v>2529</v>
      </c>
      <c r="F66" s="10"/>
      <c r="G66">
        <v>2017</v>
      </c>
      <c r="J66">
        <v>6.9753347893471984E-3</v>
      </c>
      <c r="L66" t="s">
        <v>36115</v>
      </c>
      <c r="M66">
        <v>28910157</v>
      </c>
      <c r="Q66" s="10"/>
      <c r="R66" s="11">
        <f t="shared" ref="R66:R129" si="2">IF(SUM(N66:Q66)&gt;0,1,0)</f>
        <v>0</v>
      </c>
      <c r="U66" s="11">
        <f t="shared" ref="U66:U129" si="3">IF(SUM(R66,T66)&gt;0,1,0)</f>
        <v>0</v>
      </c>
      <c r="Y66" s="11">
        <f>IF(SUM(Tableau1[[#This Row],[Other access]:[Sci-hub access]])&gt;=1,1,0)</f>
        <v>0</v>
      </c>
      <c r="Z66" s="12">
        <f>IF(OR(Tableau1[[#This Row],[Access R1 + S1+ T1 ]]&gt;=1,Tableau1[[#This Row],[Access V1 +W1 + X1]]&gt;=1),1,0)</f>
        <v>0</v>
      </c>
      <c r="AB66" s="10" t="str">
        <f>Tableau1[[#This Row],[DOI]]</f>
        <v>doi: 10.1080/02713683.2017.1344712</v>
      </c>
      <c r="AC66" s="13" t="str">
        <f>Tableau1[[#This Row],[Authors]]&amp;", "&amp;Tableau1[[#This Row],[Title]]&amp;" "&amp;Tableau1[[#This Row],[Journal]]&amp;". "&amp;Tableau1[[#This Row],[Year]]</f>
        <v>Wang T, Zhu L, Peng Y, Shen N, Yu Y, Yao M, Zhu J., Photochemical Cross-Linking for Penetrating Corneal Wound Closure in Enucleated Porcine Eyes. Curr Eye Res. 2017</v>
      </c>
    </row>
    <row r="67" spans="1:29" ht="28.8" x14ac:dyDescent="0.3">
      <c r="A67">
        <v>1361</v>
      </c>
      <c r="B67" t="s">
        <v>4621</v>
      </c>
      <c r="C67" t="s">
        <v>14872</v>
      </c>
      <c r="D67" t="s">
        <v>25042</v>
      </c>
      <c r="E67" t="s">
        <v>2650</v>
      </c>
      <c r="F67" s="10"/>
      <c r="G67">
        <v>2017</v>
      </c>
      <c r="J67">
        <v>6.9832006822213577E-3</v>
      </c>
      <c r="L67" t="s">
        <v>35844</v>
      </c>
      <c r="M67">
        <v>28969390</v>
      </c>
      <c r="Q67" s="10"/>
      <c r="R67" s="11">
        <f t="shared" si="2"/>
        <v>0</v>
      </c>
      <c r="U67" s="11">
        <f t="shared" si="3"/>
        <v>0</v>
      </c>
      <c r="Y67" s="11">
        <f>IF(SUM(Tableau1[[#This Row],[Other access]:[Sci-hub access]])&gt;=1,1,0)</f>
        <v>0</v>
      </c>
      <c r="Z67" s="12">
        <f>IF(OR(Tableau1[[#This Row],[Access R1 + S1+ T1 ]]&gt;=1,Tableau1[[#This Row],[Access V1 +W1 + X1]]&gt;=1),1,0)</f>
        <v>0</v>
      </c>
      <c r="AB67" s="10" t="str">
        <f>Tableau1[[#This Row],[DOI]]</f>
        <v>doi: 10.1093/brain/awx219</v>
      </c>
      <c r="AC67" s="13" t="str">
        <f>Tableau1[[#This Row],[Authors]]&amp;", "&amp;Tableau1[[#This Row],[Title]]&amp;" "&amp;Tableau1[[#This Row],[Journal]]&amp;". "&amp;Tableau1[[#This Row],[Year]]</f>
        <v>Gerber S, Charif M, Chevrollier A, Chaumette T, Angebault C, Kane MS, Paris A, Alban J, Quiles M, Delettre C, Bonneau D, Procaccio V, Amati-Bonneau P, Reynier P, Leruez S, Calmon R, Boddaert N, Funalot B, Rio M, Bouccara D, Meunier I, Sesaki H, et al., Mutations in DNM1L, as in OPA1, result indominant optic atrophy despite opposite effectson mitochondrial fusion and fission. Brain. 2017</v>
      </c>
    </row>
    <row r="68" spans="1:29" x14ac:dyDescent="0.3">
      <c r="A68">
        <v>4777</v>
      </c>
      <c r="B68" t="s">
        <v>7883</v>
      </c>
      <c r="C68" t="s">
        <v>18113</v>
      </c>
      <c r="D68" t="s">
        <v>28313</v>
      </c>
      <c r="E68" t="s">
        <v>2451</v>
      </c>
      <c r="F68" s="10"/>
      <c r="G68">
        <v>2017</v>
      </c>
      <c r="J68">
        <v>7.3751413671045984E-3</v>
      </c>
      <c r="L68" t="s">
        <v>39192</v>
      </c>
      <c r="M68">
        <v>28406944</v>
      </c>
      <c r="Q68" s="10"/>
      <c r="R68" s="11">
        <f t="shared" si="2"/>
        <v>0</v>
      </c>
      <c r="U68" s="11">
        <f t="shared" si="3"/>
        <v>0</v>
      </c>
      <c r="Y68" s="11">
        <f>IF(SUM(Tableau1[[#This Row],[Other access]:[Sci-hub access]])&gt;=1,1,0)</f>
        <v>0</v>
      </c>
      <c r="Z68" s="12">
        <f>IF(OR(Tableau1[[#This Row],[Access R1 + S1+ T1 ]]&gt;=1,Tableau1[[#This Row],[Access V1 +W1 + X1]]&gt;=1),1,0)</f>
        <v>0</v>
      </c>
      <c r="AB68" s="10" t="str">
        <f>Tableau1[[#This Row],[DOI]]</f>
        <v>doi: 10.1371/journal.pone.0175295</v>
      </c>
      <c r="AC68" s="13" t="str">
        <f>Tableau1[[#This Row],[Authors]]&amp;", "&amp;Tableau1[[#This Row],[Title]]&amp;" "&amp;Tableau1[[#This Row],[Journal]]&amp;". "&amp;Tableau1[[#This Row],[Year]]</f>
        <v>Shaikh AG, Ghasia FF., Fixational saccades are more disconjugate in adults than in children. PLoS One. 2017</v>
      </c>
    </row>
    <row r="69" spans="1:29" x14ac:dyDescent="0.3">
      <c r="A69">
        <v>4356</v>
      </c>
      <c r="B69" t="s">
        <v>7484</v>
      </c>
      <c r="C69" t="s">
        <v>17720</v>
      </c>
      <c r="D69" t="s">
        <v>27913</v>
      </c>
      <c r="E69" t="s">
        <v>2445</v>
      </c>
      <c r="F69" s="10"/>
      <c r="G69">
        <v>2017</v>
      </c>
      <c r="J69">
        <v>7.456999661370034E-3</v>
      </c>
      <c r="L69" t="s">
        <v>38779</v>
      </c>
      <c r="M69">
        <v>28452838</v>
      </c>
      <c r="Q69" s="10"/>
      <c r="R69" s="11">
        <f t="shared" si="2"/>
        <v>0</v>
      </c>
      <c r="U69" s="11">
        <f t="shared" si="3"/>
        <v>0</v>
      </c>
      <c r="Y69" s="11">
        <f>IF(SUM(Tableau1[[#This Row],[Other access]:[Sci-hub access]])&gt;=1,1,0)</f>
        <v>0</v>
      </c>
      <c r="Z69" s="12">
        <f>IF(OR(Tableau1[[#This Row],[Access R1 + S1+ T1 ]]&gt;=1,Tableau1[[#This Row],[Access V1 +W1 + X1]]&gt;=1),1,0)</f>
        <v>0</v>
      </c>
      <c r="AB69" s="10" t="str">
        <f>Tableau1[[#This Row],[DOI]]</f>
        <v>doi: 10.1097/IAE.0000000000001683</v>
      </c>
      <c r="AC69" s="13" t="str">
        <f>Tableau1[[#This Row],[Authors]]&amp;", "&amp;Tableau1[[#This Row],[Title]]&amp;" "&amp;Tableau1[[#This Row],[Journal]]&amp;". "&amp;Tableau1[[#This Row],[Year]]</f>
        <v>Cheng YC, Shen JH, Chao AN, Chen KJ., Later Development of Posterior Staphyloma in Choroidal Osteoma With Choroidal Neovascularization. Retina. 2017</v>
      </c>
    </row>
    <row r="70" spans="1:29" ht="28.8" x14ac:dyDescent="0.3">
      <c r="A70">
        <v>376</v>
      </c>
      <c r="B70" t="s">
        <v>3639</v>
      </c>
      <c r="C70" t="s">
        <v>13900</v>
      </c>
      <c r="D70" t="s">
        <v>24059</v>
      </c>
      <c r="E70" t="s">
        <v>2448</v>
      </c>
      <c r="F70" s="10"/>
      <c r="G70">
        <v>2018</v>
      </c>
      <c r="J70">
        <v>7.5252490679175166E-3</v>
      </c>
      <c r="L70" t="s">
        <v>34882</v>
      </c>
      <c r="M70">
        <v>29238852</v>
      </c>
      <c r="Q70" s="10"/>
      <c r="R70" s="11">
        <f t="shared" si="2"/>
        <v>0</v>
      </c>
      <c r="U70" s="11">
        <f t="shared" si="3"/>
        <v>0</v>
      </c>
      <c r="Y70" s="11">
        <f>IF(SUM(Tableau1[[#This Row],[Other access]:[Sci-hub access]])&gt;=1,1,0)</f>
        <v>0</v>
      </c>
      <c r="Z70" s="12">
        <f>IF(OR(Tableau1[[#This Row],[Access R1 + S1+ T1 ]]&gt;=1,Tableau1[[#This Row],[Access V1 +W1 + X1]]&gt;=1),1,0)</f>
        <v>0</v>
      </c>
      <c r="AB70" s="10" t="str">
        <f>Tableau1[[#This Row],[DOI]]</f>
        <v>doi: 10.1007/s00417-017-3857-9</v>
      </c>
      <c r="AC70" s="13" t="str">
        <f>Tableau1[[#This Row],[Authors]]&amp;", "&amp;Tableau1[[#This Row],[Title]]&amp;" "&amp;Tableau1[[#This Row],[Journal]]&amp;". "&amp;Tableau1[[#This Row],[Year]]</f>
        <v>Maertz J, Kolb JP, Klein T, Mohler KJ, Eibl M, Wieser W, Huber R, Priglinger S, Wolf A., Combined in-depth, 3D, en face imaging of the optic disc, optic disc pits and optic disc pit maculopathy using swept-source megahertz OCT at 1050 nm. Graefes Arch Clin Exp Ophthalmol. 2018</v>
      </c>
    </row>
    <row r="71" spans="1:29" ht="28.8" x14ac:dyDescent="0.3">
      <c r="A71">
        <v>8859</v>
      </c>
      <c r="B71" t="s">
        <v>11486</v>
      </c>
      <c r="C71" t="s">
        <v>21670</v>
      </c>
      <c r="D71" t="s">
        <v>31926</v>
      </c>
      <c r="E71" t="s">
        <v>34441</v>
      </c>
      <c r="F71" s="10"/>
      <c r="G71">
        <v>2017</v>
      </c>
      <c r="J71">
        <v>7.5298069571402282E-3</v>
      </c>
      <c r="L71" t="s">
        <v>43193</v>
      </c>
      <c r="M71">
        <v>27823554</v>
      </c>
      <c r="Q71" s="10"/>
      <c r="R71" s="11">
        <f t="shared" si="2"/>
        <v>0</v>
      </c>
      <c r="U71" s="11">
        <f t="shared" si="3"/>
        <v>0</v>
      </c>
      <c r="Y71" s="11">
        <f>IF(SUM(Tableau1[[#This Row],[Other access]:[Sci-hub access]])&gt;=1,1,0)</f>
        <v>0</v>
      </c>
      <c r="Z71" s="12">
        <f>IF(OR(Tableau1[[#This Row],[Access R1 + S1+ T1 ]]&gt;=1,Tableau1[[#This Row],[Access V1 +W1 + X1]]&gt;=1),1,0)</f>
        <v>0</v>
      </c>
      <c r="AB71" s="10" t="str">
        <f>Tableau1[[#This Row],[DOI]]</f>
        <v>doi: 10.2174/1567202614666161104115440</v>
      </c>
      <c r="AC71" s="13" t="str">
        <f>Tableau1[[#This Row],[Authors]]&amp;", "&amp;Tableau1[[#This Row],[Title]]&amp;" "&amp;Tableau1[[#This Row],[Journal]]&amp;". "&amp;Tableau1[[#This Row],[Year]]</f>
        <v>Shimazawa M, Inoue Y, Masuda T, Onodera R, Tahara K, Shimizu Y, Mibe Y, Tsuruma K, Takeuchi H, Hara H., Topical Diclofenac-Loaded Liposomes Ameliorate Laser-Induced Choroidal Neovascularization in Mice and Non-Human Primates. Curr Neurovasc Res. 2017</v>
      </c>
    </row>
    <row r="72" spans="1:29" x14ac:dyDescent="0.3">
      <c r="A72">
        <v>9524</v>
      </c>
      <c r="B72" t="s">
        <v>12086</v>
      </c>
      <c r="C72" t="s">
        <v>22262</v>
      </c>
      <c r="D72" t="s">
        <v>32532</v>
      </c>
      <c r="E72" t="s">
        <v>2575</v>
      </c>
      <c r="F72" s="10"/>
      <c r="G72">
        <v>2017</v>
      </c>
      <c r="J72">
        <v>7.5666762980608482E-3</v>
      </c>
      <c r="L72" t="s">
        <v>43807</v>
      </c>
      <c r="M72">
        <v>27664138</v>
      </c>
      <c r="Q72" s="10"/>
      <c r="R72" s="11">
        <f t="shared" si="2"/>
        <v>0</v>
      </c>
      <c r="U72" s="11">
        <f t="shared" si="3"/>
        <v>0</v>
      </c>
      <c r="Y72" s="11">
        <f>IF(SUM(Tableau1[[#This Row],[Other access]:[Sci-hub access]])&gt;=1,1,0)</f>
        <v>0</v>
      </c>
      <c r="Z72" s="12">
        <f>IF(OR(Tableau1[[#This Row],[Access R1 + S1+ T1 ]]&gt;=1,Tableau1[[#This Row],[Access V1 +W1 + X1]]&gt;=1),1,0)</f>
        <v>0</v>
      </c>
      <c r="AB72" s="10" t="str">
        <f>Tableau1[[#This Row],[DOI]]</f>
        <v>doi: 10.1007/s00405-016-4308-7</v>
      </c>
      <c r="AC72" s="13" t="str">
        <f>Tableau1[[#This Row],[Authors]]&amp;", "&amp;Tableau1[[#This Row],[Title]]&amp;" "&amp;Tableau1[[#This Row],[Journal]]&amp;". "&amp;Tableau1[[#This Row],[Year]]</f>
        <v>Ozsutcu M, Balci O, Tanriverdi C, Demirci G., Efficacy of adjunctive mitomycin C in transcanalicular diode laser dacryocystorhinostomy. Eur Arch Otorhinolaryngol. 2017</v>
      </c>
    </row>
    <row r="73" spans="1:29" x14ac:dyDescent="0.3">
      <c r="A73">
        <v>5349</v>
      </c>
      <c r="B73" t="s">
        <v>8403</v>
      </c>
      <c r="C73" t="s">
        <v>18626</v>
      </c>
      <c r="D73" t="s">
        <v>28833</v>
      </c>
      <c r="E73" t="s">
        <v>2511</v>
      </c>
      <c r="F73" s="10"/>
      <c r="G73">
        <v>2017</v>
      </c>
      <c r="J73">
        <v>7.6072259529268438E-3</v>
      </c>
      <c r="L73" t="s">
        <v>39744</v>
      </c>
      <c r="M73">
        <v>28345575</v>
      </c>
      <c r="Q73" s="10"/>
      <c r="R73" s="11">
        <f t="shared" si="2"/>
        <v>0</v>
      </c>
      <c r="U73" s="11">
        <f t="shared" si="3"/>
        <v>0</v>
      </c>
      <c r="Y73" s="11">
        <f>IF(SUM(Tableau1[[#This Row],[Other access]:[Sci-hub access]])&gt;=1,1,0)</f>
        <v>0</v>
      </c>
      <c r="Z73" s="12">
        <f>IF(OR(Tableau1[[#This Row],[Access R1 + S1+ T1 ]]&gt;=1,Tableau1[[#This Row],[Access V1 +W1 + X1]]&gt;=1),1,0)</f>
        <v>0</v>
      </c>
      <c r="AB73" s="10" t="str">
        <f>Tableau1[[#This Row],[DOI]]</f>
        <v>doi: 10.4103/ijo.IJO_950_15</v>
      </c>
      <c r="AC73" s="13" t="str">
        <f>Tableau1[[#This Row],[Authors]]&amp;", "&amp;Tableau1[[#This Row],[Title]]&amp;" "&amp;Tableau1[[#This Row],[Journal]]&amp;". "&amp;Tableau1[[#This Row],[Year]]</f>
        <v>Natung T, Shullai W, Goswami PK., Missed punctal foreign body: A cause for chronic ocular irritation. Indian J Ophthalmol. 2017</v>
      </c>
    </row>
    <row r="74" spans="1:29" x14ac:dyDescent="0.3">
      <c r="A74">
        <v>7775</v>
      </c>
      <c r="B74" t="s">
        <v>10540</v>
      </c>
      <c r="C74" t="s">
        <v>20736</v>
      </c>
      <c r="D74" t="s">
        <v>30977</v>
      </c>
      <c r="E74" t="s">
        <v>2438</v>
      </c>
      <c r="F74" s="10"/>
      <c r="G74">
        <v>2017</v>
      </c>
      <c r="J74">
        <v>7.6411025183699133E-3</v>
      </c>
      <c r="L74" t="s">
        <v>42126</v>
      </c>
      <c r="M74">
        <v>28057642</v>
      </c>
      <c r="Q74" s="10"/>
      <c r="R74" s="11">
        <f t="shared" si="2"/>
        <v>0</v>
      </c>
      <c r="U74" s="11">
        <f t="shared" si="3"/>
        <v>0</v>
      </c>
      <c r="Y74" s="11">
        <f>IF(SUM(Tableau1[[#This Row],[Other access]:[Sci-hub access]])&gt;=1,1,0)</f>
        <v>0</v>
      </c>
      <c r="Z74" s="12">
        <f>IF(OR(Tableau1[[#This Row],[Access R1 + S1+ T1 ]]&gt;=1,Tableau1[[#This Row],[Access V1 +W1 + X1]]&gt;=1),1,0)</f>
        <v>0</v>
      </c>
      <c r="AB74" s="10" t="str">
        <f>Tableau1[[#This Row],[DOI]]</f>
        <v>doi: 10.1136/bjophthalmol-2016-309775</v>
      </c>
      <c r="AC74" s="13" t="str">
        <f>Tableau1[[#This Row],[Authors]]&amp;", "&amp;Tableau1[[#This Row],[Title]]&amp;" "&amp;Tableau1[[#This Row],[Journal]]&amp;". "&amp;Tableau1[[#This Row],[Year]]</f>
        <v>Aixinjueluo W, Usui T, Miyai T, Toyono T, Sakisaka T, Yamagami S., Accelerated transepithelial corneal cross-linking for progressive keratoconus: a prospective study of 12 months. Br J Ophthalmol. 2017</v>
      </c>
    </row>
    <row r="75" spans="1:29" x14ac:dyDescent="0.3">
      <c r="A75">
        <v>9163</v>
      </c>
      <c r="B75" t="s">
        <v>11758</v>
      </c>
      <c r="C75" t="s">
        <v>21933</v>
      </c>
      <c r="D75" t="s">
        <v>32199</v>
      </c>
      <c r="E75" t="s">
        <v>2791</v>
      </c>
      <c r="F75" s="10"/>
      <c r="G75">
        <v>2017</v>
      </c>
      <c r="J75">
        <v>7.6448873623445879E-3</v>
      </c>
      <c r="L75" t="s">
        <v>43479</v>
      </c>
      <c r="M75">
        <v>27771241</v>
      </c>
      <c r="Q75" s="10"/>
      <c r="R75" s="11">
        <f t="shared" si="2"/>
        <v>0</v>
      </c>
      <c r="U75" s="11">
        <f t="shared" si="3"/>
        <v>0</v>
      </c>
      <c r="Y75" s="11">
        <f>IF(SUM(Tableau1[[#This Row],[Other access]:[Sci-hub access]])&gt;=1,1,0)</f>
        <v>0</v>
      </c>
      <c r="Z75" s="12">
        <f>IF(OR(Tableau1[[#This Row],[Access R1 + S1+ T1 ]]&gt;=1,Tableau1[[#This Row],[Access V1 +W1 + X1]]&gt;=1),1,0)</f>
        <v>0</v>
      </c>
      <c r="AB75" s="10" t="str">
        <f>Tableau1[[#This Row],[DOI]]</f>
        <v>doi: 10.1016/j.optom.2016.09.001</v>
      </c>
      <c r="AC75" s="13" t="str">
        <f>Tableau1[[#This Row],[Authors]]&amp;", "&amp;Tableau1[[#This Row],[Title]]&amp;" "&amp;Tableau1[[#This Row],[Journal]]&amp;". "&amp;Tableau1[[#This Row],[Year]]</f>
        <v>Merino PS, Vera RE, Mariñas LG, Gómez de Liaño PS, Escribano JV., Botulinum toxin for treatment of restrictive strabismus. J Optom. 2017</v>
      </c>
    </row>
    <row r="76" spans="1:29" x14ac:dyDescent="0.3">
      <c r="A76">
        <v>7985</v>
      </c>
      <c r="B76" t="s">
        <v>10719</v>
      </c>
      <c r="C76" t="s">
        <v>20914</v>
      </c>
      <c r="D76" t="s">
        <v>31157</v>
      </c>
      <c r="E76" t="s">
        <v>2620</v>
      </c>
      <c r="F76" s="10"/>
      <c r="G76">
        <v>2017</v>
      </c>
      <c r="J76">
        <v>7.7065036888404048E-3</v>
      </c>
      <c r="L76" t="s">
        <v>42332</v>
      </c>
      <c r="M76">
        <v>28012520</v>
      </c>
      <c r="Q76" s="10"/>
      <c r="R76" s="11">
        <f t="shared" si="2"/>
        <v>0</v>
      </c>
      <c r="U76" s="11">
        <f t="shared" si="3"/>
        <v>0</v>
      </c>
      <c r="Y76" s="11">
        <f>IF(SUM(Tableau1[[#This Row],[Other access]:[Sci-hub access]])&gt;=1,1,0)</f>
        <v>0</v>
      </c>
      <c r="Z76" s="12">
        <f>IF(OR(Tableau1[[#This Row],[Access R1 + S1+ T1 ]]&gt;=1,Tableau1[[#This Row],[Access V1 +W1 + X1]]&gt;=1),1,0)</f>
        <v>0</v>
      </c>
      <c r="AB76" s="10" t="str">
        <f>Tableau1[[#This Row],[DOI]]</f>
        <v>doi: 10.1016/j.ijporl.2016.11.027</v>
      </c>
      <c r="AC76" s="13" t="str">
        <f>Tableau1[[#This Row],[Authors]]&amp;", "&amp;Tableau1[[#This Row],[Title]]&amp;" "&amp;Tableau1[[#This Row],[Journal]]&amp;". "&amp;Tableau1[[#This Row],[Year]]</f>
        <v>Yin T, van der Meer G., Neonatal airway obstruction in bilateral congenital dacryocystocoele: Case report and review of the literature. Int J Pediatr Otorhinolaryngol. 2017</v>
      </c>
    </row>
    <row r="77" spans="1:29" x14ac:dyDescent="0.3">
      <c r="A77">
        <v>3397</v>
      </c>
      <c r="B77" t="s">
        <v>6574</v>
      </c>
      <c r="C77" t="s">
        <v>16817</v>
      </c>
      <c r="D77" t="s">
        <v>26998</v>
      </c>
      <c r="E77" t="s">
        <v>2549</v>
      </c>
      <c r="F77" s="10"/>
      <c r="G77">
        <v>2017</v>
      </c>
      <c r="J77">
        <v>7.7666200469467261E-3</v>
      </c>
      <c r="L77" t="s">
        <v>37847</v>
      </c>
      <c r="M77">
        <v>28591280</v>
      </c>
      <c r="Q77" s="10"/>
      <c r="R77" s="11">
        <f t="shared" si="2"/>
        <v>0</v>
      </c>
      <c r="U77" s="11">
        <f t="shared" si="3"/>
        <v>0</v>
      </c>
      <c r="Y77" s="11">
        <f>IF(SUM(Tableau1[[#This Row],[Other access]:[Sci-hub access]])&gt;=1,1,0)</f>
        <v>0</v>
      </c>
      <c r="Z77" s="12">
        <f>IF(OR(Tableau1[[#This Row],[Access R1 + S1+ T1 ]]&gt;=1,Tableau1[[#This Row],[Access V1 +W1 + X1]]&gt;=1),1,0)</f>
        <v>0</v>
      </c>
      <c r="AB77" s="10" t="str">
        <f>Tableau1[[#This Row],[DOI]]</f>
        <v>doi: 10.5935/0004-2749.20170022</v>
      </c>
      <c r="AC77" s="13" t="str">
        <f>Tableau1[[#This Row],[Authors]]&amp;", "&amp;Tableau1[[#This Row],[Title]]&amp;" "&amp;Tableau1[[#This Row],[Journal]]&amp;". "&amp;Tableau1[[#This Row],[Year]]</f>
        <v>Renesto ADC, Osaki TH, Osaki MH, Hirai FE, Campos M., Keratoconus progression is not inhibited by reducing eyelid muscular force with botulinum toxin A treatment: a randomized trial. Arq Bras Oftalmol. 2017</v>
      </c>
    </row>
    <row r="78" spans="1:29" ht="28.8" x14ac:dyDescent="0.3">
      <c r="A78">
        <v>419</v>
      </c>
      <c r="B78" t="s">
        <v>3682</v>
      </c>
      <c r="C78" t="s">
        <v>13942</v>
      </c>
      <c r="D78" t="s">
        <v>24102</v>
      </c>
      <c r="E78" t="s">
        <v>2448</v>
      </c>
      <c r="F78" s="10"/>
      <c r="G78">
        <v>2018</v>
      </c>
      <c r="J78">
        <v>7.8259463607222024E-3</v>
      </c>
      <c r="L78" t="s">
        <v>34924</v>
      </c>
      <c r="M78">
        <v>29218423</v>
      </c>
      <c r="Q78" s="10"/>
      <c r="R78" s="11">
        <f t="shared" si="2"/>
        <v>0</v>
      </c>
      <c r="U78" s="11">
        <f t="shared" si="3"/>
        <v>0</v>
      </c>
      <c r="Y78" s="11">
        <f>IF(SUM(Tableau1[[#This Row],[Other access]:[Sci-hub access]])&gt;=1,1,0)</f>
        <v>0</v>
      </c>
      <c r="Z78" s="12">
        <f>IF(OR(Tableau1[[#This Row],[Access R1 + S1+ T1 ]]&gt;=1,Tableau1[[#This Row],[Access V1 +W1 + X1]]&gt;=1),1,0)</f>
        <v>0</v>
      </c>
      <c r="AB78" s="10" t="str">
        <f>Tableau1[[#This Row],[DOI]]</f>
        <v>doi: 10.1007/s00417-017-3860-1</v>
      </c>
      <c r="AC78" s="13" t="str">
        <f>Tableau1[[#This Row],[Authors]]&amp;", "&amp;Tableau1[[#This Row],[Title]]&amp;" "&amp;Tableau1[[#This Row],[Journal]]&amp;". "&amp;Tableau1[[#This Row],[Year]]</f>
        <v>Chan JCW, Choy BNK, Chan OCC, Li KKW., Early intraocular pressure change after peripheral iridotomy with ultralow fluence pattern scanning laser and Nd:YAG laser in primary angle-closure suspect: Kowloon East Pattern Scanning Laser Study Report No. 3. Graefes Arch Clin Exp Ophthalmol. 2018</v>
      </c>
    </row>
    <row r="79" spans="1:29" x14ac:dyDescent="0.3">
      <c r="A79">
        <v>7772</v>
      </c>
      <c r="B79" t="s">
        <v>10537</v>
      </c>
      <c r="C79" t="s">
        <v>20733</v>
      </c>
      <c r="D79" t="s">
        <v>30974</v>
      </c>
      <c r="E79" t="s">
        <v>2438</v>
      </c>
      <c r="F79" s="10"/>
      <c r="G79">
        <v>2017</v>
      </c>
      <c r="J79">
        <v>7.8346918865668247E-3</v>
      </c>
      <c r="L79" t="s">
        <v>42123</v>
      </c>
      <c r="M79">
        <v>28057645</v>
      </c>
      <c r="Q79" s="10"/>
      <c r="R79" s="11">
        <f t="shared" si="2"/>
        <v>0</v>
      </c>
      <c r="U79" s="11">
        <f t="shared" si="3"/>
        <v>0</v>
      </c>
      <c r="Y79" s="11">
        <f>IF(SUM(Tableau1[[#This Row],[Other access]:[Sci-hub access]])&gt;=1,1,0)</f>
        <v>0</v>
      </c>
      <c r="Z79" s="12">
        <f>IF(OR(Tableau1[[#This Row],[Access R1 + S1+ T1 ]]&gt;=1,Tableau1[[#This Row],[Access V1 +W1 + X1]]&gt;=1),1,0)</f>
        <v>0</v>
      </c>
      <c r="AB79" s="10" t="str">
        <f>Tableau1[[#This Row],[DOI]]</f>
        <v>doi: 10.1136/bjophthalmol-2016-309245</v>
      </c>
      <c r="AC79" s="13" t="str">
        <f>Tableau1[[#This Row],[Authors]]&amp;", "&amp;Tableau1[[#This Row],[Title]]&amp;" "&amp;Tableau1[[#This Row],[Journal]]&amp;". "&amp;Tableau1[[#This Row],[Year]]</f>
        <v>Sharma S, Ang M, Najjar RP, Sng C, Cheung CY, Rukmini AV, Schmetterer L, Milea D., Optical coherence tomography angiography in acute non-arteritic anterior ischaemic optic neuropathy. Br J Ophthalmol. 2017</v>
      </c>
    </row>
    <row r="80" spans="1:29" x14ac:dyDescent="0.3">
      <c r="A80">
        <v>5639</v>
      </c>
      <c r="B80" t="s">
        <v>8671</v>
      </c>
      <c r="C80" t="s">
        <v>18891</v>
      </c>
      <c r="D80" t="s">
        <v>29101</v>
      </c>
      <c r="E80" t="s">
        <v>34136</v>
      </c>
      <c r="F80" s="10"/>
      <c r="G80">
        <v>2017</v>
      </c>
      <c r="J80">
        <v>7.843390954757945E-3</v>
      </c>
      <c r="L80" t="s">
        <v>40026</v>
      </c>
      <c r="M80">
        <v>28302248</v>
      </c>
      <c r="Q80" s="10"/>
      <c r="R80" s="11">
        <f t="shared" si="2"/>
        <v>0</v>
      </c>
      <c r="U80" s="11">
        <f t="shared" si="3"/>
        <v>0</v>
      </c>
      <c r="Y80" s="11">
        <f>IF(SUM(Tableau1[[#This Row],[Other access]:[Sci-hub access]])&gt;=1,1,0)</f>
        <v>0</v>
      </c>
      <c r="Z80" s="12">
        <f>IF(OR(Tableau1[[#This Row],[Access R1 + S1+ T1 ]]&gt;=1,Tableau1[[#This Row],[Access V1 +W1 + X1]]&gt;=1),1,0)</f>
        <v>0</v>
      </c>
      <c r="AB80" s="10" t="str">
        <f>Tableau1[[#This Row],[DOI]]</f>
        <v>doi: 255</v>
      </c>
      <c r="AC80" s="13" t="str">
        <f>Tableau1[[#This Row],[Authors]]&amp;", "&amp;Tableau1[[#This Row],[Title]]&amp;" "&amp;Tableau1[[#This Row],[Journal]]&amp;". "&amp;Tableau1[[#This Row],[Year]]</f>
        <v>Junejo MS, Khan MS, Mukhtar A., Ocular Features in a Case of Nevus of Ota. J Coll Physicians Surg Pak. 2017</v>
      </c>
    </row>
    <row r="81" spans="1:29" x14ac:dyDescent="0.3">
      <c r="A81">
        <v>5952</v>
      </c>
      <c r="B81" t="s">
        <v>8950</v>
      </c>
      <c r="C81" t="s">
        <v>19164</v>
      </c>
      <c r="D81" t="s">
        <v>29380</v>
      </c>
      <c r="E81" t="s">
        <v>2597</v>
      </c>
      <c r="F81" s="10"/>
      <c r="G81">
        <v>2017</v>
      </c>
      <c r="J81">
        <v>7.8608076081135847E-3</v>
      </c>
      <c r="L81" t="s">
        <v>40331</v>
      </c>
      <c r="M81">
        <v>28267388</v>
      </c>
      <c r="Q81" s="10"/>
      <c r="R81" s="11">
        <f t="shared" si="2"/>
        <v>0</v>
      </c>
      <c r="U81" s="11">
        <f t="shared" si="3"/>
        <v>0</v>
      </c>
      <c r="Y81" s="11">
        <f>IF(SUM(Tableau1[[#This Row],[Other access]:[Sci-hub access]])&gt;=1,1,0)</f>
        <v>0</v>
      </c>
      <c r="Z81" s="12">
        <f>IF(OR(Tableau1[[#This Row],[Access R1 + S1+ T1 ]]&gt;=1,Tableau1[[#This Row],[Access V1 +W1 + X1]]&gt;=1),1,0)</f>
        <v>0</v>
      </c>
      <c r="AB81" s="10" t="str">
        <f>Tableau1[[#This Row],[DOI]]</f>
        <v>doi: 10.1080/01676830.2017.1279664</v>
      </c>
      <c r="AC81" s="13" t="str">
        <f>Tableau1[[#This Row],[Authors]]&amp;", "&amp;Tableau1[[#This Row],[Title]]&amp;" "&amp;Tableau1[[#This Row],[Journal]]&amp;". "&amp;Tableau1[[#This Row],[Year]]</f>
        <v>Medel R, Balaguer Solé Ò, Vasquez LM., Inferior tarsal muscle-conjunctivectomy for reverse ptosis repair: A novel technique. Orbit. 2017</v>
      </c>
    </row>
    <row r="82" spans="1:29" x14ac:dyDescent="0.3">
      <c r="A82">
        <v>697</v>
      </c>
      <c r="B82" t="s">
        <v>3960</v>
      </c>
      <c r="C82" t="s">
        <v>14215</v>
      </c>
      <c r="D82" t="s">
        <v>24380</v>
      </c>
      <c r="E82" t="s">
        <v>2511</v>
      </c>
      <c r="F82" s="10"/>
      <c r="G82">
        <v>2017</v>
      </c>
      <c r="J82">
        <v>7.9625034735587574E-3</v>
      </c>
      <c r="L82" t="s">
        <v>35190</v>
      </c>
      <c r="M82">
        <v>29133662</v>
      </c>
      <c r="Q82" s="10"/>
      <c r="R82" s="11">
        <f t="shared" si="2"/>
        <v>0</v>
      </c>
      <c r="U82" s="11">
        <f t="shared" si="3"/>
        <v>0</v>
      </c>
      <c r="Y82" s="11">
        <f>IF(SUM(Tableau1[[#This Row],[Other access]:[Sci-hub access]])&gt;=1,1,0)</f>
        <v>0</v>
      </c>
      <c r="Z82" s="12">
        <f>IF(OR(Tableau1[[#This Row],[Access R1 + S1+ T1 ]]&gt;=1,Tableau1[[#This Row],[Access V1 +W1 + X1]]&gt;=1),1,0)</f>
        <v>0</v>
      </c>
      <c r="AB82" s="10" t="str">
        <f>Tableau1[[#This Row],[DOI]]</f>
        <v>doi: 10.4103/ijo.IJO_411_17</v>
      </c>
      <c r="AC82" s="13" t="str">
        <f>Tableau1[[#This Row],[Authors]]&amp;", "&amp;Tableau1[[#This Row],[Title]]&amp;" "&amp;Tableau1[[#This Row],[Journal]]&amp;". "&amp;Tableau1[[#This Row],[Year]]</f>
        <v>John M, Raman M, Ryan K., A tiny tick can cause a big health problem. Indian J Ophthalmol. 2017</v>
      </c>
    </row>
    <row r="83" spans="1:29" x14ac:dyDescent="0.3">
      <c r="A83">
        <v>1966</v>
      </c>
      <c r="B83" t="s">
        <v>5207</v>
      </c>
      <c r="C83" t="s">
        <v>15453</v>
      </c>
      <c r="D83" t="s">
        <v>25629</v>
      </c>
      <c r="E83" t="s">
        <v>2443</v>
      </c>
      <c r="F83" s="10"/>
      <c r="G83">
        <v>2017</v>
      </c>
      <c r="J83">
        <v>7.9801974523918684E-3</v>
      </c>
      <c r="L83" t="s">
        <v>36437</v>
      </c>
      <c r="M83">
        <v>28837729</v>
      </c>
      <c r="Q83" s="10"/>
      <c r="R83" s="11">
        <f t="shared" si="2"/>
        <v>0</v>
      </c>
      <c r="U83" s="11">
        <f t="shared" si="3"/>
        <v>0</v>
      </c>
      <c r="Y83" s="11">
        <f>IF(SUM(Tableau1[[#This Row],[Other access]:[Sci-hub access]])&gt;=1,1,0)</f>
        <v>0</v>
      </c>
      <c r="Z83" s="12">
        <f>IF(OR(Tableau1[[#This Row],[Access R1 + S1+ T1 ]]&gt;=1,Tableau1[[#This Row],[Access V1 +W1 + X1]]&gt;=1),1,0)</f>
        <v>0</v>
      </c>
      <c r="AB83" s="10" t="str">
        <f>Tableau1[[#This Row],[DOI]]</f>
        <v>doi: 10.1167/iovs.17-21878</v>
      </c>
      <c r="AC83" s="13" t="str">
        <f>Tableau1[[#This Row],[Authors]]&amp;", "&amp;Tableau1[[#This Row],[Title]]&amp;" "&amp;Tableau1[[#This Row],[Journal]]&amp;". "&amp;Tableau1[[#This Row],[Year]]</f>
        <v>Vogl WD, Waldstein SM, Gerendas BS, Schlegl T, Langs G, Schmidt-Erfurth U., Analyzing and Predicting Visual Acuity Outcomes of Anti-VEGF Therapy by a Longitudinal Mixed Effects Model of Imaging and Clinical Data. Invest Ophthalmol Vis Sci. 2017</v>
      </c>
    </row>
    <row r="84" spans="1:29" x14ac:dyDescent="0.3">
      <c r="A84">
        <v>5406</v>
      </c>
      <c r="B84" t="s">
        <v>8458</v>
      </c>
      <c r="C84" t="s">
        <v>18681</v>
      </c>
      <c r="D84" t="s">
        <v>28888</v>
      </c>
      <c r="E84" t="s">
        <v>2523</v>
      </c>
      <c r="F84" s="10"/>
      <c r="G84">
        <v>2017</v>
      </c>
      <c r="J84">
        <v>8.0174130609749206E-3</v>
      </c>
      <c r="L84" t="s">
        <v>39801</v>
      </c>
      <c r="M84">
        <v>28338664</v>
      </c>
      <c r="Q84" s="10"/>
      <c r="R84" s="11">
        <f t="shared" si="2"/>
        <v>0</v>
      </c>
      <c r="U84" s="11">
        <f t="shared" si="3"/>
        <v>0</v>
      </c>
      <c r="Y84" s="11">
        <f>IF(SUM(Tableau1[[#This Row],[Other access]:[Sci-hub access]])&gt;=1,1,0)</f>
        <v>0</v>
      </c>
      <c r="Z84" s="12">
        <f>IF(OR(Tableau1[[#This Row],[Access R1 + S1+ T1 ]]&gt;=1,Tableau1[[#This Row],[Access V1 +W1 + X1]]&gt;=1),1,0)</f>
        <v>0</v>
      </c>
      <c r="AB84" s="10" t="str">
        <f>Tableau1[[#This Row],[DOI]]</f>
        <v>doi: 10.1038/eye.2017.25</v>
      </c>
      <c r="AC84" s="13" t="str">
        <f>Tableau1[[#This Row],[Authors]]&amp;", "&amp;Tableau1[[#This Row],[Title]]&amp;" "&amp;Tableau1[[#This Row],[Journal]]&amp;". "&amp;Tableau1[[#This Row],[Year]]</f>
        <v>Betts T, Ahmed S, Maguire S, Watts P., Characteristics of non-vitreoretinal ocular injury in child maltreatment: a systematic review. Eye (Lond). 2017</v>
      </c>
    </row>
    <row r="85" spans="1:29" x14ac:dyDescent="0.3">
      <c r="A85">
        <v>10544</v>
      </c>
      <c r="B85" t="s">
        <v>13023</v>
      </c>
      <c r="C85" t="s">
        <v>23189</v>
      </c>
      <c r="D85" t="s">
        <v>33476</v>
      </c>
      <c r="E85" t="s">
        <v>2471</v>
      </c>
      <c r="F85" s="10"/>
      <c r="G85">
        <v>2017</v>
      </c>
      <c r="J85">
        <v>8.0370515591924319E-3</v>
      </c>
      <c r="L85" t="s">
        <v>44793</v>
      </c>
      <c r="M85">
        <v>27221365</v>
      </c>
      <c r="Q85" s="10"/>
      <c r="R85" s="11">
        <f t="shared" si="2"/>
        <v>0</v>
      </c>
      <c r="U85" s="11">
        <f t="shared" si="3"/>
        <v>0</v>
      </c>
      <c r="Y85" s="11">
        <f>IF(SUM(Tableau1[[#This Row],[Other access]:[Sci-hub access]])&gt;=1,1,0)</f>
        <v>0</v>
      </c>
      <c r="Z85" s="12">
        <f>IF(OR(Tableau1[[#This Row],[Access R1 + S1+ T1 ]]&gt;=1,Tableau1[[#This Row],[Access V1 +W1 + X1]]&gt;=1),1,0)</f>
        <v>0</v>
      </c>
      <c r="AB85" s="10" t="str">
        <f>Tableau1[[#This Row],[DOI]]</f>
        <v>doi: 10.1007/s10792-016-0261-0</v>
      </c>
      <c r="AC85" s="13" t="str">
        <f>Tableau1[[#This Row],[Authors]]&amp;", "&amp;Tableau1[[#This Row],[Title]]&amp;" "&amp;Tableau1[[#This Row],[Journal]]&amp;". "&amp;Tableau1[[#This Row],[Year]]</f>
        <v>Altunel O, Duru N, Goktas A, Ozkose A, Goktas E, Atas M., Evaluation of foveal photoreceptor layer in eyes with macular edema associated with branch retinal vein occlusion after ozurdex treatment. Int Ophthalmol. 2017</v>
      </c>
    </row>
    <row r="86" spans="1:29" x14ac:dyDescent="0.3">
      <c r="A86">
        <v>9586</v>
      </c>
      <c r="B86" t="s">
        <v>12142</v>
      </c>
      <c r="C86" t="s">
        <v>22317</v>
      </c>
      <c r="D86" t="s">
        <v>32589</v>
      </c>
      <c r="E86" t="s">
        <v>2457</v>
      </c>
      <c r="F86" s="10"/>
      <c r="G86">
        <v>2017</v>
      </c>
      <c r="J86">
        <v>8.0576041329405435E-3</v>
      </c>
      <c r="L86" t="s">
        <v>43858</v>
      </c>
      <c r="M86">
        <v>27652820</v>
      </c>
      <c r="Q86" s="10"/>
      <c r="R86" s="11">
        <f t="shared" si="2"/>
        <v>0</v>
      </c>
      <c r="U86" s="11">
        <f t="shared" si="3"/>
        <v>0</v>
      </c>
      <c r="Y86" s="11">
        <f>IF(SUM(Tableau1[[#This Row],[Other access]:[Sci-hub access]])&gt;=1,1,0)</f>
        <v>0</v>
      </c>
      <c r="Z86" s="12">
        <f>IF(OR(Tableau1[[#This Row],[Access R1 + S1+ T1 ]]&gt;=1,Tableau1[[#This Row],[Access V1 +W1 + X1]]&gt;=1),1,0)</f>
        <v>0</v>
      </c>
      <c r="AB86" s="10" t="str">
        <f>Tableau1[[#This Row],[DOI]]</f>
        <v>doi: 10.1097/ICB.0000000000000428</v>
      </c>
      <c r="AC86" s="13" t="str">
        <f>Tableau1[[#This Row],[Authors]]&amp;", "&amp;Tableau1[[#This Row],[Title]]&amp;" "&amp;Tableau1[[#This Row],[Journal]]&amp;". "&amp;Tableau1[[#This Row],[Year]]</f>
        <v>Lin J, Boudreault K, Tsang S., MULTIMODAL IMAGING AND ELECTRORETINOGRAPHY IN LONG-CHAIN 3-HYDROXYACYL COENZYME A DEHYDROGENASE DEFICIENCY. Retin Cases Brief Rep. 2017</v>
      </c>
    </row>
    <row r="87" spans="1:29" x14ac:dyDescent="0.3">
      <c r="A87">
        <v>2214</v>
      </c>
      <c r="B87" t="s">
        <v>5447</v>
      </c>
      <c r="C87" t="s">
        <v>15692</v>
      </c>
      <c r="D87" t="s">
        <v>25869</v>
      </c>
      <c r="E87" t="s">
        <v>2502</v>
      </c>
      <c r="F87" s="10"/>
      <c r="G87">
        <v>2017</v>
      </c>
      <c r="J87">
        <v>8.1495109058566939E-3</v>
      </c>
      <c r="L87" t="s">
        <v>36684</v>
      </c>
      <c r="M87">
        <v>28796997</v>
      </c>
      <c r="Q87" s="10"/>
      <c r="R87" s="11">
        <f t="shared" si="2"/>
        <v>0</v>
      </c>
      <c r="U87" s="11">
        <f t="shared" si="3"/>
        <v>0</v>
      </c>
      <c r="Y87" s="11">
        <f>IF(SUM(Tableau1[[#This Row],[Other access]:[Sci-hub access]])&gt;=1,1,0)</f>
        <v>0</v>
      </c>
      <c r="Z87" s="12">
        <f>IF(OR(Tableau1[[#This Row],[Access R1 + S1+ T1 ]]&gt;=1,Tableau1[[#This Row],[Access V1 +W1 + X1]]&gt;=1),1,0)</f>
        <v>0</v>
      </c>
      <c r="AB87" s="10" t="str">
        <f>Tableau1[[#This Row],[DOI]]</f>
        <v>doi: 10.1159/000478705</v>
      </c>
      <c r="AC87" s="13" t="str">
        <f>Tableau1[[#This Row],[Authors]]&amp;", "&amp;Tableau1[[#This Row],[Title]]&amp;" "&amp;Tableau1[[#This Row],[Journal]]&amp;". "&amp;Tableau1[[#This Row],[Year]]</f>
        <v>Motohashi R, Noma H, Yasuda K, Kotake O, Goto H, Shimura M., Dynamics of Inflammatory Factors in Aqueous Humor during Ranibizumab or Aflibercept Treatment for Age-Related Macular Degeneration. Ophthalmic Res. 2017</v>
      </c>
    </row>
    <row r="88" spans="1:29" x14ac:dyDescent="0.3">
      <c r="A88">
        <v>835</v>
      </c>
      <c r="B88" t="s">
        <v>4098</v>
      </c>
      <c r="C88" t="s">
        <v>14352</v>
      </c>
      <c r="D88" t="s">
        <v>24518</v>
      </c>
      <c r="E88" t="s">
        <v>2465</v>
      </c>
      <c r="F88" s="10"/>
      <c r="G88">
        <v>2017</v>
      </c>
      <c r="J88">
        <v>8.2174283081442034E-3</v>
      </c>
      <c r="L88" t="s">
        <v>35328</v>
      </c>
      <c r="M88">
        <v>29095259</v>
      </c>
      <c r="Q88" s="10"/>
      <c r="R88" s="11">
        <f t="shared" si="2"/>
        <v>0</v>
      </c>
      <c r="U88" s="11">
        <f t="shared" si="3"/>
        <v>0</v>
      </c>
      <c r="Y88" s="11">
        <f>IF(SUM(Tableau1[[#This Row],[Other access]:[Sci-hub access]])&gt;=1,1,0)</f>
        <v>0</v>
      </c>
      <c r="Z88" s="12">
        <f>IF(OR(Tableau1[[#This Row],[Access R1 + S1+ T1 ]]&gt;=1,Tableau1[[#This Row],[Access V1 +W1 + X1]]&gt;=1),1,0)</f>
        <v>0</v>
      </c>
      <c r="AB88" s="10" t="str">
        <f>Tableau1[[#This Row],[DOI]]</f>
        <v>doi: 10.1097/MD.0000000000008301</v>
      </c>
      <c r="AC88" s="13" t="str">
        <f>Tableau1[[#This Row],[Authors]]&amp;", "&amp;Tableau1[[#This Row],[Title]]&amp;" "&amp;Tableau1[[#This Row],[Journal]]&amp;". "&amp;Tableau1[[#This Row],[Year]]</f>
        <v>Zhao Y, Yang K, Li J, Huang Y, Zhu S., Comparison of hydrophobic and hydrophilic intraocular lens in preventing posterior capsule opacification after cataract surgery: An updated meta-analysis. Medicine (Baltimore). 2017</v>
      </c>
    </row>
    <row r="89" spans="1:29" x14ac:dyDescent="0.3">
      <c r="A89">
        <v>5557</v>
      </c>
      <c r="B89" t="s">
        <v>8598</v>
      </c>
      <c r="C89" t="s">
        <v>18819</v>
      </c>
      <c r="D89" t="s">
        <v>29028</v>
      </c>
      <c r="E89" t="s">
        <v>2450</v>
      </c>
      <c r="F89" s="10"/>
      <c r="G89">
        <v>2017</v>
      </c>
      <c r="J89">
        <v>8.2266552896711476E-3</v>
      </c>
      <c r="L89" t="s">
        <v>39944</v>
      </c>
      <c r="M89">
        <v>28320194</v>
      </c>
      <c r="Q89" s="10"/>
      <c r="R89" s="11">
        <f t="shared" si="2"/>
        <v>0</v>
      </c>
      <c r="U89" s="11">
        <f t="shared" si="3"/>
        <v>0</v>
      </c>
      <c r="Y89" s="11">
        <f>IF(SUM(Tableau1[[#This Row],[Other access]:[Sci-hub access]])&gt;=1,1,0)</f>
        <v>0</v>
      </c>
      <c r="Z89" s="12">
        <f>IF(OR(Tableau1[[#This Row],[Access R1 + S1+ T1 ]]&gt;=1,Tableau1[[#This Row],[Access V1 +W1 + X1]]&gt;=1),1,0)</f>
        <v>0</v>
      </c>
      <c r="AB89" s="10" t="str">
        <f>Tableau1[[#This Row],[DOI]]</f>
        <v>doi: 10.1016/j.jns.2017.01.033</v>
      </c>
      <c r="AC89" s="13" t="str">
        <f>Tableau1[[#This Row],[Authors]]&amp;", "&amp;Tableau1[[#This Row],[Title]]&amp;" "&amp;Tableau1[[#This Row],[Journal]]&amp;". "&amp;Tableau1[[#This Row],[Year]]</f>
        <v>Kang S, Shaikh AG., Acquired pendular nystagmus. J Neurol Sci. 2017</v>
      </c>
    </row>
    <row r="90" spans="1:29" x14ac:dyDescent="0.3">
      <c r="A90">
        <v>4431</v>
      </c>
      <c r="B90" t="s">
        <v>7557</v>
      </c>
      <c r="C90" t="s">
        <v>17793</v>
      </c>
      <c r="D90" t="s">
        <v>27986</v>
      </c>
      <c r="E90" t="s">
        <v>2541</v>
      </c>
      <c r="F90" s="10"/>
      <c r="G90">
        <v>2017</v>
      </c>
      <c r="J90">
        <v>8.2487711566798794E-3</v>
      </c>
      <c r="L90" t="s">
        <v>38853</v>
      </c>
      <c r="M90">
        <v>28445191</v>
      </c>
      <c r="Q90" s="10"/>
      <c r="R90" s="11">
        <f t="shared" si="2"/>
        <v>0</v>
      </c>
      <c r="U90" s="11">
        <f t="shared" si="3"/>
        <v>0</v>
      </c>
      <c r="Y90" s="11">
        <f>IF(SUM(Tableau1[[#This Row],[Other access]:[Sci-hub access]])&gt;=1,1,0)</f>
        <v>0</v>
      </c>
      <c r="Z90" s="12">
        <f>IF(OR(Tableau1[[#This Row],[Access R1 + S1+ T1 ]]&gt;=1,Tableau1[[#This Row],[Access V1 +W1 + X1]]&gt;=1),1,0)</f>
        <v>0</v>
      </c>
      <c r="AB90" s="10" t="str">
        <f>Tableau1[[#This Row],[DOI]]</f>
        <v>doi: 10.1097/WNO.0000000000000503</v>
      </c>
      <c r="AC90" s="13" t="str">
        <f>Tableau1[[#This Row],[Authors]]&amp;", "&amp;Tableau1[[#This Row],[Title]]&amp;" "&amp;Tableau1[[#This Row],[Journal]]&amp;". "&amp;Tableau1[[#This Row],[Year]]</f>
        <v>Sadaka A, Schockman SL, Golnik KC., Evaluation of Horner Syndrome in the MRI Era. J Neuroophthalmol. 2017</v>
      </c>
    </row>
    <row r="91" spans="1:29" x14ac:dyDescent="0.3">
      <c r="A91">
        <v>5122</v>
      </c>
      <c r="B91" t="s">
        <v>8200</v>
      </c>
      <c r="C91" t="s">
        <v>14348</v>
      </c>
      <c r="D91" t="s">
        <v>28630</v>
      </c>
      <c r="E91" t="s">
        <v>2525</v>
      </c>
      <c r="F91" s="10"/>
      <c r="G91">
        <v>2017</v>
      </c>
      <c r="J91">
        <v>8.280259159772041E-3</v>
      </c>
      <c r="L91" t="s">
        <v>39526</v>
      </c>
      <c r="M91">
        <v>28370795</v>
      </c>
      <c r="Q91" s="10"/>
      <c r="R91" s="11">
        <f t="shared" si="2"/>
        <v>0</v>
      </c>
      <c r="U91" s="11">
        <f t="shared" si="3"/>
        <v>0</v>
      </c>
      <c r="Y91" s="11">
        <f>IF(SUM(Tableau1[[#This Row],[Other access]:[Sci-hub access]])&gt;=1,1,0)</f>
        <v>0</v>
      </c>
      <c r="Z91" s="12">
        <f>IF(OR(Tableau1[[#This Row],[Access R1 + S1+ T1 ]]&gt;=1,Tableau1[[#This Row],[Access V1 +W1 + X1]]&gt;=1),1,0)</f>
        <v>0</v>
      </c>
      <c r="AB91" s="10" t="str">
        <f>Tableau1[[#This Row],[DOI]]</f>
        <v>doi: 10.1111/ceo.12954</v>
      </c>
      <c r="AC91" s="13" t="str">
        <f>Tableau1[[#This Row],[Authors]]&amp;", "&amp;Tableau1[[#This Row],[Title]]&amp;" "&amp;Tableau1[[#This Row],[Journal]]&amp;". "&amp;Tableau1[[#This Row],[Year]]</f>
        <v>Kandel H, Khadka J, Goggin M, Pesudovs K., Impact of refractive error on quality of life: a qualitative study. Clin Exp Ophthalmol. 2017</v>
      </c>
    </row>
    <row r="92" spans="1:29" x14ac:dyDescent="0.3">
      <c r="A92">
        <v>4369</v>
      </c>
      <c r="B92" t="s">
        <v>7497</v>
      </c>
      <c r="C92" t="s">
        <v>17733</v>
      </c>
      <c r="D92" t="s">
        <v>27926</v>
      </c>
      <c r="E92" t="s">
        <v>2438</v>
      </c>
      <c r="F92" s="10"/>
      <c r="G92">
        <v>2017</v>
      </c>
      <c r="J92">
        <v>8.2896439833016755E-3</v>
      </c>
      <c r="L92" t="s">
        <v>38792</v>
      </c>
      <c r="M92">
        <v>28450377</v>
      </c>
      <c r="Q92" s="10"/>
      <c r="R92" s="11">
        <f t="shared" si="2"/>
        <v>0</v>
      </c>
      <c r="U92" s="11">
        <f t="shared" si="3"/>
        <v>0</v>
      </c>
      <c r="Y92" s="11">
        <f>IF(SUM(Tableau1[[#This Row],[Other access]:[Sci-hub access]])&gt;=1,1,0)</f>
        <v>0</v>
      </c>
      <c r="Z92" s="12">
        <f>IF(OR(Tableau1[[#This Row],[Access R1 + S1+ T1 ]]&gt;=1,Tableau1[[#This Row],[Access V1 +W1 + X1]]&gt;=1),1,0)</f>
        <v>0</v>
      </c>
      <c r="AB92" s="10" t="str">
        <f>Tableau1[[#This Row],[DOI]]</f>
        <v>doi: 10.1136/bjophthalmol-2016-310105</v>
      </c>
      <c r="AC92" s="13" t="str">
        <f>Tableau1[[#This Row],[Authors]]&amp;", "&amp;Tableau1[[#This Row],[Title]]&amp;" "&amp;Tableau1[[#This Row],[Journal]]&amp;". "&amp;Tableau1[[#This Row],[Year]]</f>
        <v>Jirawison C, Liu Y, Surasit K, Maningding E, Kamphaengkham S, Ausayakhun S, Heiden D, Margolis TP, Gonzales JA, Acharya NR, Keenan JD., Fundus findings in a series of patients with extrapulmonary tuberculosis in Thailand. Br J Ophthalmol. 2017</v>
      </c>
    </row>
    <row r="93" spans="1:29" x14ac:dyDescent="0.3">
      <c r="A93">
        <v>2999</v>
      </c>
      <c r="B93" t="s">
        <v>6193</v>
      </c>
      <c r="C93" t="s">
        <v>16438</v>
      </c>
      <c r="D93" t="s">
        <v>26617</v>
      </c>
      <c r="E93" t="s">
        <v>2522</v>
      </c>
      <c r="F93" s="10"/>
      <c r="G93">
        <v>2017</v>
      </c>
      <c r="J93">
        <v>8.2910160079102679E-3</v>
      </c>
      <c r="L93" t="s">
        <v>37454</v>
      </c>
      <c r="M93">
        <v>28654961</v>
      </c>
      <c r="Q93" s="10"/>
      <c r="R93" s="11">
        <f t="shared" si="2"/>
        <v>0</v>
      </c>
      <c r="U93" s="11">
        <f t="shared" si="3"/>
        <v>0</v>
      </c>
      <c r="Y93" s="11">
        <f>IF(SUM(Tableau1[[#This Row],[Other access]:[Sci-hub access]])&gt;=1,1,0)</f>
        <v>0</v>
      </c>
      <c r="Z93" s="12">
        <f>IF(OR(Tableau1[[#This Row],[Access R1 + S1+ T1 ]]&gt;=1,Tableau1[[#This Row],[Access V1 +W1 + X1]]&gt;=1),1,0)</f>
        <v>0</v>
      </c>
      <c r="AB93" s="10" t="str">
        <f>Tableau1[[#This Row],[DOI]]</f>
        <v>doi: 10.1167/17.6.16</v>
      </c>
      <c r="AC93" s="13" t="str">
        <f>Tableau1[[#This Row],[Authors]]&amp;", "&amp;Tableau1[[#This Row],[Title]]&amp;" "&amp;Tableau1[[#This Row],[Journal]]&amp;". "&amp;Tableau1[[#This Row],[Year]]</f>
        <v>Morgan MJ., Labeled lines for image blur and contrast. J Vis. 2017</v>
      </c>
    </row>
    <row r="94" spans="1:29" x14ac:dyDescent="0.3">
      <c r="A94">
        <v>7989</v>
      </c>
      <c r="B94" t="s">
        <v>10721</v>
      </c>
      <c r="C94" t="s">
        <v>20916</v>
      </c>
      <c r="D94" t="s">
        <v>31159</v>
      </c>
      <c r="E94" t="s">
        <v>34401</v>
      </c>
      <c r="F94" s="10"/>
      <c r="G94">
        <v>2017</v>
      </c>
      <c r="J94">
        <v>8.5881280687872819E-3</v>
      </c>
      <c r="L94" t="s">
        <v>42336</v>
      </c>
      <c r="M94">
        <v>28011254</v>
      </c>
      <c r="Q94" s="10"/>
      <c r="R94" s="11">
        <f t="shared" si="2"/>
        <v>0</v>
      </c>
      <c r="U94" s="11">
        <f t="shared" si="3"/>
        <v>0</v>
      </c>
      <c r="Y94" s="11">
        <f>IF(SUM(Tableau1[[#This Row],[Other access]:[Sci-hub access]])&gt;=1,1,0)</f>
        <v>0</v>
      </c>
      <c r="Z94" s="12">
        <f>IF(OR(Tableau1[[#This Row],[Access R1 + S1+ T1 ]]&gt;=1,Tableau1[[#This Row],[Access V1 +W1 + X1]]&gt;=1),1,0)</f>
        <v>0</v>
      </c>
      <c r="AB94" s="10" t="str">
        <f>Tableau1[[#This Row],[DOI]]</f>
        <v>doi: 10.1016/j.neuroimage.2016.12.053</v>
      </c>
      <c r="AC94" s="13" t="str">
        <f>Tableau1[[#This Row],[Authors]]&amp;", "&amp;Tableau1[[#This Row],[Title]]&amp;" "&amp;Tableau1[[#This Row],[Journal]]&amp;". "&amp;Tableau1[[#This Row],[Year]]</f>
        <v>Pelland M, Orban P, Dansereau C, Lepore F, Bellec P, Collignon O., State-dependent modulation of functional connectivity in early blind individuals. Neuroimage. 2017</v>
      </c>
    </row>
    <row r="95" spans="1:29" x14ac:dyDescent="0.3">
      <c r="A95">
        <v>6493</v>
      </c>
      <c r="B95" t="s">
        <v>9421</v>
      </c>
      <c r="C95" t="s">
        <v>19629</v>
      </c>
      <c r="D95" t="s">
        <v>29852</v>
      </c>
      <c r="E95" t="s">
        <v>2479</v>
      </c>
      <c r="F95" s="10"/>
      <c r="G95">
        <v>2017</v>
      </c>
      <c r="J95">
        <v>8.7039797847217049E-3</v>
      </c>
      <c r="L95" t="s">
        <v>40858</v>
      </c>
      <c r="M95">
        <v>28207432</v>
      </c>
      <c r="Q95" s="10"/>
      <c r="R95" s="11">
        <f t="shared" si="2"/>
        <v>0</v>
      </c>
      <c r="U95" s="11">
        <f t="shared" si="3"/>
        <v>0</v>
      </c>
      <c r="Y95" s="11">
        <f>IF(SUM(Tableau1[[#This Row],[Other access]:[Sci-hub access]])&gt;=1,1,0)</f>
        <v>0</v>
      </c>
      <c r="Z95" s="12">
        <f>IF(OR(Tableau1[[#This Row],[Access R1 + S1+ T1 ]]&gt;=1,Tableau1[[#This Row],[Access V1 +W1 + X1]]&gt;=1),1,0)</f>
        <v>0</v>
      </c>
      <c r="AB95" s="10" t="str">
        <f>Tableau1[[#This Row],[DOI]]</f>
        <v>doi: 10.1097/ICO.0000000000001130</v>
      </c>
      <c r="AC95" s="13" t="str">
        <f>Tableau1[[#This Row],[Authors]]&amp;", "&amp;Tableau1[[#This Row],[Title]]&amp;" "&amp;Tableau1[[#This Row],[Journal]]&amp;". "&amp;Tableau1[[#This Row],[Year]]</f>
        <v>Zhang X, Bitar M, Davis RM., Spontaneous Canalicular Plug Erosion After Punctal Plug Placement. Cornea. 2017</v>
      </c>
    </row>
    <row r="96" spans="1:29" x14ac:dyDescent="0.3">
      <c r="A96">
        <v>752</v>
      </c>
      <c r="B96" t="s">
        <v>4015</v>
      </c>
      <c r="C96" t="s">
        <v>14270</v>
      </c>
      <c r="D96" t="s">
        <v>24435</v>
      </c>
      <c r="E96" t="s">
        <v>2467</v>
      </c>
      <c r="F96" s="10"/>
      <c r="G96">
        <v>2017</v>
      </c>
      <c r="J96">
        <v>8.8235198941400972E-3</v>
      </c>
      <c r="L96" t="s">
        <v>35245</v>
      </c>
      <c r="M96">
        <v>29121358</v>
      </c>
      <c r="Q96" s="10"/>
      <c r="R96" s="11">
        <f t="shared" si="2"/>
        <v>0</v>
      </c>
      <c r="U96" s="11">
        <f t="shared" si="3"/>
        <v>0</v>
      </c>
      <c r="Y96" s="11">
        <f>IF(SUM(Tableau1[[#This Row],[Other access]:[Sci-hub access]])&gt;=1,1,0)</f>
        <v>0</v>
      </c>
      <c r="Z96" s="12">
        <f>IF(OR(Tableau1[[#This Row],[Access R1 + S1+ T1 ]]&gt;=1,Tableau1[[#This Row],[Access V1 +W1 + X1]]&gt;=1),1,0)</f>
        <v>0</v>
      </c>
      <c r="AB96" s="10" t="str">
        <f>Tableau1[[#This Row],[DOI]]</f>
        <v>doi: 10.3928/23258160-20171030-04</v>
      </c>
      <c r="AC96" s="13" t="str">
        <f>Tableau1[[#This Row],[Authors]]&amp;", "&amp;Tableau1[[#This Row],[Title]]&amp;" "&amp;Tableau1[[#This Row],[Journal]]&amp;". "&amp;Tableau1[[#This Row],[Year]]</f>
        <v>Stephens JD, Adam MK, Todorich B, Faia LJ, Garg S, Dunn JP, Mehta S., Optical Coherence Tomography Findings in Endogenous Fungal Chorioretinitis, Retinitis, and Endophthalmitis. Ophthalmic Surg Lasers Imaging Retina. 2017</v>
      </c>
    </row>
    <row r="97" spans="1:29" ht="28.8" x14ac:dyDescent="0.3">
      <c r="A97">
        <v>7295</v>
      </c>
      <c r="B97" t="s">
        <v>10114</v>
      </c>
      <c r="C97" t="s">
        <v>20316</v>
      </c>
      <c r="D97" t="s">
        <v>30548</v>
      </c>
      <c r="E97" t="s">
        <v>2451</v>
      </c>
      <c r="F97" s="10"/>
      <c r="G97">
        <v>2017</v>
      </c>
      <c r="J97">
        <v>8.9408511398341162E-3</v>
      </c>
      <c r="L97" t="s">
        <v>41651</v>
      </c>
      <c r="M97">
        <v>28107485</v>
      </c>
      <c r="Q97" s="10"/>
      <c r="R97" s="11">
        <f t="shared" si="2"/>
        <v>0</v>
      </c>
      <c r="U97" s="11">
        <f t="shared" si="3"/>
        <v>0</v>
      </c>
      <c r="Y97" s="11">
        <f>IF(SUM(Tableau1[[#This Row],[Other access]:[Sci-hub access]])&gt;=1,1,0)</f>
        <v>0</v>
      </c>
      <c r="Z97" s="12">
        <f>IF(OR(Tableau1[[#This Row],[Access R1 + S1+ T1 ]]&gt;=1,Tableau1[[#This Row],[Access V1 +W1 + X1]]&gt;=1),1,0)</f>
        <v>0</v>
      </c>
      <c r="AB97" s="10" t="str">
        <f>Tableau1[[#This Row],[DOI]]</f>
        <v>doi: 10.1371/journal.pone.0170094</v>
      </c>
      <c r="AC97" s="13" t="str">
        <f>Tableau1[[#This Row],[Authors]]&amp;", "&amp;Tableau1[[#This Row],[Title]]&amp;" "&amp;Tableau1[[#This Row],[Journal]]&amp;". "&amp;Tableau1[[#This Row],[Year]]</f>
        <v>Kaneko H, Asami T, Sugita T, Tsunekawa T, Matsuura T, Takayama K, Yamamoto K, Kachi S, Ito Y, Ueno S, Nonobe N, Kataoka K, Suzumura A, Iwase T, Terasaki H., Better Visual Outcome by Intraocular Lens Ejection in Geriatric Patients with Ruptured Ocular Injuries. PLoS One. 2017</v>
      </c>
    </row>
    <row r="98" spans="1:29" x14ac:dyDescent="0.3">
      <c r="A98">
        <v>10260</v>
      </c>
      <c r="B98" t="s">
        <v>12762</v>
      </c>
      <c r="C98" t="s">
        <v>17336</v>
      </c>
      <c r="D98" t="s">
        <v>33214</v>
      </c>
      <c r="E98" t="s">
        <v>2557</v>
      </c>
      <c r="F98" s="10"/>
      <c r="G98">
        <v>2017</v>
      </c>
      <c r="J98">
        <v>8.9873891927968463E-3</v>
      </c>
      <c r="L98" t="s">
        <v>44513</v>
      </c>
      <c r="M98">
        <v>27415581</v>
      </c>
      <c r="Q98" s="10"/>
      <c r="R98" s="11">
        <f t="shared" si="2"/>
        <v>0</v>
      </c>
      <c r="U98" s="11">
        <f t="shared" si="3"/>
        <v>0</v>
      </c>
      <c r="Y98" s="11">
        <f>IF(SUM(Tableau1[[#This Row],[Other access]:[Sci-hub access]])&gt;=1,1,0)</f>
        <v>0</v>
      </c>
      <c r="Z98" s="12">
        <f>IF(OR(Tableau1[[#This Row],[Access R1 + S1+ T1 ]]&gt;=1,Tableau1[[#This Row],[Access V1 +W1 + X1]]&gt;=1),1,0)</f>
        <v>0</v>
      </c>
      <c r="AB98" s="10" t="str">
        <f>Tableau1[[#This Row],[DOI]]</f>
        <v>doi: 10.1097/ICL.0000000000000297</v>
      </c>
      <c r="AC98" s="13" t="str">
        <f>Tableau1[[#This Row],[Authors]]&amp;", "&amp;Tableau1[[#This Row],[Title]]&amp;" "&amp;Tableau1[[#This Row],[Journal]]&amp;". "&amp;Tableau1[[#This Row],[Year]]</f>
        <v>Hashemi H, Rastad H, Emamian MH, Fotouhi A., Floppy Eyelid Syndrome and Its Determinants in Iranian Adults: A Population-Based Study. Eye Contact Lens. 2017</v>
      </c>
    </row>
    <row r="99" spans="1:29" ht="28.8" x14ac:dyDescent="0.3">
      <c r="A99">
        <v>7670</v>
      </c>
      <c r="B99" t="s">
        <v>10445</v>
      </c>
      <c r="C99" t="s">
        <v>20642</v>
      </c>
      <c r="D99" t="s">
        <v>30881</v>
      </c>
      <c r="E99" t="s">
        <v>2609</v>
      </c>
      <c r="F99" s="10"/>
      <c r="G99">
        <v>2017</v>
      </c>
      <c r="J99">
        <v>9.0140171233549227E-3</v>
      </c>
      <c r="L99" t="s">
        <v>42023</v>
      </c>
      <c r="M99">
        <v>28065882</v>
      </c>
      <c r="Q99" s="10"/>
      <c r="R99" s="11">
        <f t="shared" si="2"/>
        <v>0</v>
      </c>
      <c r="U99" s="11">
        <f t="shared" si="3"/>
        <v>0</v>
      </c>
      <c r="Y99" s="11">
        <f>IF(SUM(Tableau1[[#This Row],[Other access]:[Sci-hub access]])&gt;=1,1,0)</f>
        <v>0</v>
      </c>
      <c r="Z99" s="12">
        <f>IF(OR(Tableau1[[#This Row],[Access R1 + S1+ T1 ]]&gt;=1,Tableau1[[#This Row],[Access V1 +W1 + X1]]&gt;=1),1,0)</f>
        <v>0</v>
      </c>
      <c r="AB99" s="10" t="str">
        <f>Tableau1[[#This Row],[DOI]]</f>
        <v>doi: 10.1093/hmg/ddw387</v>
      </c>
      <c r="AC99" s="13" t="str">
        <f>Tableau1[[#This Row],[Authors]]&amp;", "&amp;Tableau1[[#This Row],[Title]]&amp;" "&amp;Tableau1[[#This Row],[Journal]]&amp;". "&amp;Tableau1[[#This Row],[Year]]</f>
        <v>Athanasiou D, Aguila M, Opefi CA, South K, Bellingham J, Bevilacqua D, Munro PM, Kanuga N, Mackenzie FE, Dubis AM, Georgiadis A, Graca AB, Pearson RA, Ali RR, Sakami S, Palczewski K, Sherman MY, Reeves PJ, Cheetham ME., Rescue of mutant rhodopsin traffic by metformin-induced AMPK activation accelerates photoreceptor degeneration. Hum Mol Genet. 2017</v>
      </c>
    </row>
    <row r="100" spans="1:29" x14ac:dyDescent="0.3">
      <c r="A100">
        <v>4724</v>
      </c>
      <c r="B100" t="s">
        <v>7835</v>
      </c>
      <c r="C100" t="s">
        <v>18067</v>
      </c>
      <c r="D100" t="s">
        <v>28265</v>
      </c>
      <c r="E100" t="s">
        <v>34120</v>
      </c>
      <c r="F100" s="10"/>
      <c r="G100">
        <v>2017</v>
      </c>
      <c r="J100">
        <v>9.2116171186710227E-3</v>
      </c>
      <c r="L100" t="s">
        <v>39140</v>
      </c>
      <c r="M100">
        <v>28414580</v>
      </c>
      <c r="Q100" s="10"/>
      <c r="R100" s="11">
        <f t="shared" si="2"/>
        <v>0</v>
      </c>
      <c r="U100" s="11">
        <f t="shared" si="3"/>
        <v>0</v>
      </c>
      <c r="Y100" s="11">
        <f>IF(SUM(Tableau1[[#This Row],[Other access]:[Sci-hub access]])&gt;=1,1,0)</f>
        <v>0</v>
      </c>
      <c r="Z100" s="12">
        <f>IF(OR(Tableau1[[#This Row],[Access R1 + S1+ T1 ]]&gt;=1,Tableau1[[#This Row],[Access V1 +W1 + X1]]&gt;=1),1,0)</f>
        <v>0</v>
      </c>
      <c r="AB100" s="10" t="str">
        <f>Tableau1[[#This Row],[DOI]]</f>
        <v>doi: 10.1177/2165079916686592</v>
      </c>
      <c r="AC100" s="13" t="str">
        <f>Tableau1[[#This Row],[Authors]]&amp;", "&amp;Tableau1[[#This Row],[Title]]&amp;" "&amp;Tableau1[[#This Row],[Journal]]&amp;". "&amp;Tableau1[[#This Row],[Year]]</f>
        <v>Lurati AR., Identifying Personal Risk Factors for Falls in the Workplace. Workplace Health Saf. 2017</v>
      </c>
    </row>
    <row r="101" spans="1:29" x14ac:dyDescent="0.3">
      <c r="A101">
        <v>2328</v>
      </c>
      <c r="B101" t="s">
        <v>5557</v>
      </c>
      <c r="C101" t="s">
        <v>15802</v>
      </c>
      <c r="D101" t="s">
        <v>25979</v>
      </c>
      <c r="E101" t="s">
        <v>2451</v>
      </c>
      <c r="F101" s="10"/>
      <c r="G101">
        <v>2017</v>
      </c>
      <c r="J101">
        <v>9.2562103954850761E-3</v>
      </c>
      <c r="L101" t="s">
        <v>36793</v>
      </c>
      <c r="M101">
        <v>28767664</v>
      </c>
      <c r="Q101" s="10"/>
      <c r="R101" s="11">
        <f t="shared" si="2"/>
        <v>0</v>
      </c>
      <c r="U101" s="11">
        <f t="shared" si="3"/>
        <v>0</v>
      </c>
      <c r="Y101" s="11">
        <f>IF(SUM(Tableau1[[#This Row],[Other access]:[Sci-hub access]])&gt;=1,1,0)</f>
        <v>0</v>
      </c>
      <c r="Z101" s="12">
        <f>IF(OR(Tableau1[[#This Row],[Access R1 + S1+ T1 ]]&gt;=1,Tableau1[[#This Row],[Access V1 +W1 + X1]]&gt;=1),1,0)</f>
        <v>0</v>
      </c>
      <c r="AB101" s="10" t="str">
        <f>Tableau1[[#This Row],[DOI]]</f>
        <v>doi: 10.1371/journal.pone.0182080</v>
      </c>
      <c r="AC101" s="13" t="str">
        <f>Tableau1[[#This Row],[Authors]]&amp;", "&amp;Tableau1[[#This Row],[Title]]&amp;" "&amp;Tableau1[[#This Row],[Journal]]&amp;". "&amp;Tableau1[[#This Row],[Year]]</f>
        <v>Bai HX, Mao Y, Shen L, Xu XL, Gao F, Zhang ZB, Li B, Jonas JB., Bruch´s membrane thickness in relationship to axial length. PLoS One. 2017</v>
      </c>
    </row>
    <row r="102" spans="1:29" x14ac:dyDescent="0.3">
      <c r="A102">
        <v>9913</v>
      </c>
      <c r="B102" t="s">
        <v>12441</v>
      </c>
      <c r="C102" t="s">
        <v>22611</v>
      </c>
      <c r="D102" t="s">
        <v>32889</v>
      </c>
      <c r="E102" t="s">
        <v>34478</v>
      </c>
      <c r="F102" s="10"/>
      <c r="G102">
        <v>2017</v>
      </c>
      <c r="J102">
        <v>9.424671655070771E-3</v>
      </c>
      <c r="L102" t="s">
        <v>44172</v>
      </c>
      <c r="M102">
        <v>27543190</v>
      </c>
      <c r="Q102" s="10"/>
      <c r="R102" s="11">
        <f t="shared" si="2"/>
        <v>0</v>
      </c>
      <c r="U102" s="11">
        <f t="shared" si="3"/>
        <v>0</v>
      </c>
      <c r="Y102" s="11">
        <f>IF(SUM(Tableau1[[#This Row],[Other access]:[Sci-hub access]])&gt;=1,1,0)</f>
        <v>0</v>
      </c>
      <c r="Z102" s="12">
        <f>IF(OR(Tableau1[[#This Row],[Access R1 + S1+ T1 ]]&gt;=1,Tableau1[[#This Row],[Access V1 +W1 + X1]]&gt;=1),1,0)</f>
        <v>0</v>
      </c>
      <c r="AB102" s="10" t="str">
        <f>Tableau1[[#This Row],[DOI]]</f>
        <v>doi: 10.1016/j.ad.2016.07.006</v>
      </c>
      <c r="AC102" s="13" t="str">
        <f>Tableau1[[#This Row],[Authors]]&amp;", "&amp;Tableau1[[#This Row],[Title]]&amp;" "&amp;Tableau1[[#This Row],[Journal]]&amp;". "&amp;Tableau1[[#This Row],[Year]]</f>
        <v>Miura T, Ohtsuka M, Yamamoto T., Sweet's syndrome-like eruption in association with the exacerbation of Behçet's disease after the Great East Japan Earthquake. Actas Dermosifiliogr. 2017</v>
      </c>
    </row>
    <row r="103" spans="1:29" x14ac:dyDescent="0.3">
      <c r="A103">
        <v>4197</v>
      </c>
      <c r="B103" t="s">
        <v>7336</v>
      </c>
      <c r="C103" t="s">
        <v>17572</v>
      </c>
      <c r="D103" t="s">
        <v>27764</v>
      </c>
      <c r="E103" t="s">
        <v>2458</v>
      </c>
      <c r="F103" s="10"/>
      <c r="G103">
        <v>2017</v>
      </c>
      <c r="J103">
        <v>9.5383825262784772E-3</v>
      </c>
      <c r="L103" t="s">
        <v>38628</v>
      </c>
      <c r="M103">
        <v>28472213</v>
      </c>
      <c r="Q103" s="10"/>
      <c r="R103" s="11">
        <f t="shared" si="2"/>
        <v>0</v>
      </c>
      <c r="U103" s="11">
        <f t="shared" si="3"/>
        <v>0</v>
      </c>
      <c r="Y103" s="11">
        <f>IF(SUM(Tableau1[[#This Row],[Other access]:[Sci-hub access]])&gt;=1,1,0)</f>
        <v>0</v>
      </c>
      <c r="Z103" s="12">
        <f>IF(OR(Tableau1[[#This Row],[Access R1 + S1+ T1 ]]&gt;=1,Tableau1[[#This Row],[Access V1 +W1 + X1]]&gt;=1),1,0)</f>
        <v>0</v>
      </c>
      <c r="AB103" s="10" t="str">
        <f>Tableau1[[#This Row],[DOI]]</f>
        <v>doi: 10.1001/jamaophthalmol.2017.1009</v>
      </c>
      <c r="AC103" s="13" t="str">
        <f>Tableau1[[#This Row],[Authors]]&amp;", "&amp;Tableau1[[#This Row],[Title]]&amp;" "&amp;Tableau1[[#This Row],[Journal]]&amp;". "&amp;Tableau1[[#This Row],[Year]]</f>
        <v>Borkar DS, Homayounfar G, Tham VM, Ray KJ, Vinoya AC, Uchida A, Acharya NR., Association Between Thyroid Disease and Uveitis: Results From the Pacific Ocular Inflammation Study. JAMA Ophthalmol. 2017</v>
      </c>
    </row>
    <row r="104" spans="1:29" ht="28.8" x14ac:dyDescent="0.3">
      <c r="A104">
        <v>8605</v>
      </c>
      <c r="B104" t="s">
        <v>11267</v>
      </c>
      <c r="C104" t="s">
        <v>21451</v>
      </c>
      <c r="D104" t="s">
        <v>31706</v>
      </c>
      <c r="E104" t="s">
        <v>2494</v>
      </c>
      <c r="F104" s="10"/>
      <c r="G104">
        <v>2017</v>
      </c>
      <c r="J104">
        <v>9.5942583812184123E-3</v>
      </c>
      <c r="L104" t="s">
        <v>42941</v>
      </c>
      <c r="M104">
        <v>27880992</v>
      </c>
      <c r="Q104" s="10"/>
      <c r="R104" s="11">
        <f t="shared" si="2"/>
        <v>0</v>
      </c>
      <c r="U104" s="11">
        <f t="shared" si="3"/>
        <v>0</v>
      </c>
      <c r="Y104" s="11">
        <f>IF(SUM(Tableau1[[#This Row],[Other access]:[Sci-hub access]])&gt;=1,1,0)</f>
        <v>0</v>
      </c>
      <c r="Z104" s="12">
        <f>IF(OR(Tableau1[[#This Row],[Access R1 + S1+ T1 ]]&gt;=1,Tableau1[[#This Row],[Access V1 +W1 + X1]]&gt;=1),1,0)</f>
        <v>0</v>
      </c>
      <c r="AB104" s="10" t="str">
        <f>Tableau1[[#This Row],[DOI]]</f>
        <v>doi: 10.1111/opo.12332</v>
      </c>
      <c r="AC104" s="13" t="str">
        <f>Tableau1[[#This Row],[Authors]]&amp;", "&amp;Tableau1[[#This Row],[Title]]&amp;" "&amp;Tableau1[[#This Row],[Journal]]&amp;". "&amp;Tableau1[[#This Row],[Year]]</f>
        <v>Li SM, Kang MT, Wu SS, Meng B, Sun YY, Wei SF, Liu L, Peng X, Chen Z, Zhang F, Wang N., Studies using concentric ring bifocal and peripheral add multifocal contact lenses to slow myopia progression in school-aged children: a meta-analysis. Ophthalmic Physiol Opt. 2017</v>
      </c>
    </row>
    <row r="105" spans="1:29" x14ac:dyDescent="0.3">
      <c r="A105">
        <v>3116</v>
      </c>
      <c r="B105" t="s">
        <v>6305</v>
      </c>
      <c r="C105" t="s">
        <v>16548</v>
      </c>
      <c r="D105" t="s">
        <v>26729</v>
      </c>
      <c r="E105" t="s">
        <v>2445</v>
      </c>
      <c r="F105" s="10"/>
      <c r="G105">
        <v>2017</v>
      </c>
      <c r="J105">
        <v>9.7152151049786362E-3</v>
      </c>
      <c r="L105" t="s">
        <v>37570</v>
      </c>
      <c r="M105">
        <v>28633154</v>
      </c>
      <c r="Q105" s="10"/>
      <c r="R105" s="11">
        <f t="shared" si="2"/>
        <v>0</v>
      </c>
      <c r="U105" s="11">
        <f t="shared" si="3"/>
        <v>0</v>
      </c>
      <c r="Y105" s="11">
        <f>IF(SUM(Tableau1[[#This Row],[Other access]:[Sci-hub access]])&gt;=1,1,0)</f>
        <v>0</v>
      </c>
      <c r="Z105" s="12">
        <f>IF(OR(Tableau1[[#This Row],[Access R1 + S1+ T1 ]]&gt;=1,Tableau1[[#This Row],[Access V1 +W1 + X1]]&gt;=1),1,0)</f>
        <v>0</v>
      </c>
      <c r="AB105" s="10" t="str">
        <f>Tableau1[[#This Row],[DOI]]</f>
        <v>doi: 10.1097/IAE.0000000000001666</v>
      </c>
      <c r="AC105" s="13" t="str">
        <f>Tableau1[[#This Row],[Authors]]&amp;", "&amp;Tableau1[[#This Row],[Title]]&amp;" "&amp;Tableau1[[#This Row],[Journal]]&amp;". "&amp;Tableau1[[#This Row],[Year]]</f>
        <v>Hwang CK, Kolomeyer AM, Brucker AJ, Morgan JIW, Nichols CW, Aleman TS., Localized Bilateral Juxtafoveal Photoreceptor Loss in POEMS: A New Association. Retina. 2017</v>
      </c>
    </row>
    <row r="106" spans="1:29" ht="28.8" x14ac:dyDescent="0.3">
      <c r="A106">
        <v>3118</v>
      </c>
      <c r="B106" t="s">
        <v>6307</v>
      </c>
      <c r="C106" t="s">
        <v>16550</v>
      </c>
      <c r="D106" t="s">
        <v>26731</v>
      </c>
      <c r="E106" t="s">
        <v>2502</v>
      </c>
      <c r="F106" s="10"/>
      <c r="G106">
        <v>2017</v>
      </c>
      <c r="J106">
        <v>9.7267396768210279E-3</v>
      </c>
      <c r="L106" t="s">
        <v>37572</v>
      </c>
      <c r="M106">
        <v>28633137</v>
      </c>
      <c r="Q106" s="10"/>
      <c r="R106" s="11">
        <f t="shared" si="2"/>
        <v>0</v>
      </c>
      <c r="U106" s="11">
        <f t="shared" si="3"/>
        <v>0</v>
      </c>
      <c r="Y106" s="11">
        <f>IF(SUM(Tableau1[[#This Row],[Other access]:[Sci-hub access]])&gt;=1,1,0)</f>
        <v>0</v>
      </c>
      <c r="Z106" s="12">
        <f>IF(OR(Tableau1[[#This Row],[Access R1 + S1+ T1 ]]&gt;=1,Tableau1[[#This Row],[Access V1 +W1 + X1]]&gt;=1),1,0)</f>
        <v>0</v>
      </c>
      <c r="AB106" s="10" t="str">
        <f>Tableau1[[#This Row],[DOI]]</f>
        <v>doi: 10.1159/000473701</v>
      </c>
      <c r="AC106" s="13" t="str">
        <f>Tableau1[[#This Row],[Authors]]&amp;", "&amp;Tableau1[[#This Row],[Title]]&amp;" "&amp;Tableau1[[#This Row],[Journal]]&amp;". "&amp;Tableau1[[#This Row],[Year]]</f>
        <v>Daien V, Le Pape A, Heve D, Villain M, Bremond Gignac D; Collaborators of the Epidemiology and Safety Program (EPISAFE).., Incidence and Characteristics of Congenital Cataract Surgery in France from 2010 to 2012: The EPISAFE Program. Ophthalmic Res. 2017</v>
      </c>
    </row>
    <row r="107" spans="1:29" x14ac:dyDescent="0.3">
      <c r="A107">
        <v>5151</v>
      </c>
      <c r="B107" t="s">
        <v>8227</v>
      </c>
      <c r="C107" t="s">
        <v>18452</v>
      </c>
      <c r="D107" t="s">
        <v>28657</v>
      </c>
      <c r="E107" t="s">
        <v>2613</v>
      </c>
      <c r="F107" s="10"/>
      <c r="G107">
        <v>2017</v>
      </c>
      <c r="J107">
        <v>9.7607614366681528E-3</v>
      </c>
      <c r="L107" t="s">
        <v>39555</v>
      </c>
      <c r="M107">
        <v>28367049</v>
      </c>
      <c r="Q107" s="10"/>
      <c r="R107" s="11">
        <f t="shared" si="2"/>
        <v>0</v>
      </c>
      <c r="U107" s="11">
        <f t="shared" si="3"/>
        <v>0</v>
      </c>
      <c r="Y107" s="11">
        <f>IF(SUM(Tableau1[[#This Row],[Other access]:[Sci-hub access]])&gt;=1,1,0)</f>
        <v>0</v>
      </c>
      <c r="Z107" s="12">
        <f>IF(OR(Tableau1[[#This Row],[Access R1 + S1+ T1 ]]&gt;=1,Tableau1[[#This Row],[Access V1 +W1 + X1]]&gt;=1),1,0)</f>
        <v>0</v>
      </c>
      <c r="AB107" s="10" t="str">
        <f>Tableau1[[#This Row],[DOI]]</f>
        <v>doi: 10.3341/kjo.2017.31.2.177</v>
      </c>
      <c r="AC107" s="13" t="str">
        <f>Tableau1[[#This Row],[Authors]]&amp;", "&amp;Tableau1[[#This Row],[Title]]&amp;" "&amp;Tableau1[[#This Row],[Journal]]&amp;". "&amp;Tableau1[[#This Row],[Year]]</f>
        <v>McLeod D., The Penumbra Obscura Stimulates Iris Neovascularisation after Isolated Central Retinal Artery Occlusion. Korean J Ophthalmol. 2017</v>
      </c>
    </row>
    <row r="108" spans="1:29" x14ac:dyDescent="0.3">
      <c r="A108">
        <v>3785</v>
      </c>
      <c r="B108" t="s">
        <v>6953</v>
      </c>
      <c r="C108" t="s">
        <v>17193</v>
      </c>
      <c r="D108" t="s">
        <v>27377</v>
      </c>
      <c r="E108" t="s">
        <v>2569</v>
      </c>
      <c r="F108" s="10"/>
      <c r="G108">
        <v>2017</v>
      </c>
      <c r="J108">
        <v>9.8505484451297809E-3</v>
      </c>
      <c r="L108" t="s">
        <v>38229</v>
      </c>
      <c r="M108">
        <v>28533296</v>
      </c>
      <c r="Q108" s="10"/>
      <c r="R108" s="11">
        <f t="shared" si="2"/>
        <v>0</v>
      </c>
      <c r="U108" s="11">
        <f t="shared" si="3"/>
        <v>0</v>
      </c>
      <c r="Y108" s="11">
        <f>IF(SUM(Tableau1[[#This Row],[Other access]:[Sci-hub access]])&gt;=1,1,0)</f>
        <v>0</v>
      </c>
      <c r="Z108" s="12">
        <f>IF(OR(Tableau1[[#This Row],[Access R1 + S1+ T1 ]]&gt;=1,Tableau1[[#This Row],[Access V1 +W1 + X1]]&gt;=1),1,0)</f>
        <v>0</v>
      </c>
      <c r="AB108" s="10" t="str">
        <f>Tableau1[[#This Row],[DOI]]</f>
        <v>doi: 10.2337/db16-1364</v>
      </c>
      <c r="AC108" s="13" t="str">
        <f>Tableau1[[#This Row],[Authors]]&amp;", "&amp;Tableau1[[#This Row],[Title]]&amp;" "&amp;Tableau1[[#This Row],[Journal]]&amp;". "&amp;Tableau1[[#This Row],[Year]]</f>
        <v>Simó R, Hernández C., GLP-1R as a Target for the Treatment of Diabetic Retinopathy: Friend or Foe? Diabetes. 2017</v>
      </c>
    </row>
    <row r="109" spans="1:29" x14ac:dyDescent="0.3">
      <c r="A109">
        <v>8573</v>
      </c>
      <c r="B109" t="s">
        <v>11239</v>
      </c>
      <c r="C109" t="s">
        <v>21423</v>
      </c>
      <c r="D109" t="s">
        <v>31678</v>
      </c>
      <c r="E109" t="s">
        <v>2490</v>
      </c>
      <c r="F109" s="10"/>
      <c r="G109">
        <v>2017</v>
      </c>
      <c r="J109">
        <v>9.8621555734720312E-3</v>
      </c>
      <c r="L109" t="s">
        <v>42909</v>
      </c>
      <c r="M109">
        <v>27889503</v>
      </c>
      <c r="Q109" s="10"/>
      <c r="R109" s="11">
        <f t="shared" si="2"/>
        <v>0</v>
      </c>
      <c r="U109" s="11">
        <f t="shared" si="3"/>
        <v>0</v>
      </c>
      <c r="Y109" s="11">
        <f>IF(SUM(Tableau1[[#This Row],[Other access]:[Sci-hub access]])&gt;=1,1,0)</f>
        <v>0</v>
      </c>
      <c r="Z109" s="12">
        <f>IF(OR(Tableau1[[#This Row],[Access R1 + S1+ T1 ]]&gt;=1,Tableau1[[#This Row],[Access V1 +W1 + X1]]&gt;=1),1,0)</f>
        <v>0</v>
      </c>
      <c r="AB109" s="10" t="str">
        <f>Tableau1[[#This Row],[DOI]]</f>
        <v>doi: 10.1016/j.ajo.2016.11.009</v>
      </c>
      <c r="AC109" s="13" t="str">
        <f>Tableau1[[#This Row],[Authors]]&amp;", "&amp;Tableau1[[#This Row],[Title]]&amp;" "&amp;Tableau1[[#This Row],[Journal]]&amp;". "&amp;Tableau1[[#This Row],[Year]]</f>
        <v>Ares WJ, Tonetti D, Yu JY, Monaco EA, Flickinger JC, Lunsford LD., Gamma Knife Radiosurgery for Uveal Metastases: Report of Three Cases and a Review of the Literature. Am J Ophthalmol. 2017</v>
      </c>
    </row>
    <row r="110" spans="1:29" ht="28.8" x14ac:dyDescent="0.3">
      <c r="A110">
        <v>6704</v>
      </c>
      <c r="B110" t="s">
        <v>9602</v>
      </c>
      <c r="C110" t="s">
        <v>19807</v>
      </c>
      <c r="D110" t="s">
        <v>30035</v>
      </c>
      <c r="E110" t="s">
        <v>2684</v>
      </c>
      <c r="F110" s="10"/>
      <c r="G110">
        <v>2017</v>
      </c>
      <c r="J110">
        <v>9.9682951889702442E-3</v>
      </c>
      <c r="L110" t="s">
        <v>41065</v>
      </c>
      <c r="M110">
        <v>28176220</v>
      </c>
      <c r="Q110" s="10"/>
      <c r="R110" s="11">
        <f t="shared" si="2"/>
        <v>0</v>
      </c>
      <c r="U110" s="11">
        <f t="shared" si="3"/>
        <v>0</v>
      </c>
      <c r="Y110" s="11">
        <f>IF(SUM(Tableau1[[#This Row],[Other access]:[Sci-hub access]])&gt;=1,1,0)</f>
        <v>0</v>
      </c>
      <c r="Z110" s="12">
        <f>IF(OR(Tableau1[[#This Row],[Access R1 + S1+ T1 ]]&gt;=1,Tableau1[[#This Row],[Access V1 +W1 + X1]]&gt;=1),1,0)</f>
        <v>0</v>
      </c>
      <c r="AB110" s="10" t="str">
        <f>Tableau1[[#This Row],[DOI]]</f>
        <v>doi: 10.1007/s40618-017-0608-z</v>
      </c>
      <c r="AC110" s="13" t="str">
        <f>Tableau1[[#This Row],[Authors]]&amp;", "&amp;Tableau1[[#This Row],[Title]]&amp;" "&amp;Tableau1[[#This Row],[Journal]]&amp;". "&amp;Tableau1[[#This Row],[Year]]</f>
        <v>Bartalena L, Veronesi G, Krassas GE, Wiersinga WM, Marcocci C, Marinò M, Salvi M, Daumerie C, Bournaud C, Stahl M, Sassi L, Azzolini C, Boboridis KG, Mourits MP, Soeters MR, Baldeschi L, Nardi M, Currò N, Boschi A, Bernard M, von Arx G, Perros P, et al., Does early response to intravenous glucocorticoids predict the final outcome in patients with moderate-to-severe and active Graves' orbitopathy? J Endocrinol Invest. 2017</v>
      </c>
    </row>
    <row r="111" spans="1:29" x14ac:dyDescent="0.3">
      <c r="A111">
        <v>1831</v>
      </c>
      <c r="B111" t="s">
        <v>5076</v>
      </c>
      <c r="C111" t="s">
        <v>15322</v>
      </c>
      <c r="D111" t="s">
        <v>25498</v>
      </c>
      <c r="E111" t="s">
        <v>2466</v>
      </c>
      <c r="F111" s="10"/>
      <c r="G111">
        <v>2017</v>
      </c>
      <c r="J111">
        <v>1.005125828191944E-2</v>
      </c>
      <c r="L111" t="s">
        <v>36303</v>
      </c>
      <c r="M111">
        <v>28863861</v>
      </c>
      <c r="Q111" s="10"/>
      <c r="R111" s="11">
        <f t="shared" si="2"/>
        <v>0</v>
      </c>
      <c r="U111" s="11">
        <f t="shared" si="3"/>
        <v>0</v>
      </c>
      <c r="Y111" s="11">
        <f>IF(SUM(Tableau1[[#This Row],[Other access]:[Sci-hub access]])&gt;=1,1,0)</f>
        <v>0</v>
      </c>
      <c r="Z111" s="12">
        <f>IF(OR(Tableau1[[#This Row],[Access R1 + S1+ T1 ]]&gt;=1,Tableau1[[#This Row],[Access V1 +W1 + X1]]&gt;=1),1,0)</f>
        <v>0</v>
      </c>
      <c r="AB111" s="10" t="str">
        <f>Tableau1[[#This Row],[DOI]]</f>
        <v>doi: 10.1016/j.jneuroim.2017.08.003</v>
      </c>
      <c r="AC111" s="13" t="str">
        <f>Tableau1[[#This Row],[Authors]]&amp;", "&amp;Tableau1[[#This Row],[Title]]&amp;" "&amp;Tableau1[[#This Row],[Journal]]&amp;". "&amp;Tableau1[[#This Row],[Year]]</f>
        <v>Palterer B, Brugnolo F, Sieni E, Barilaro A, Parronchi P., Neuromyelitis optica, atypical hemophagocytic lymphohistiocytosis and heterozygous perforin A91V mutation. J Neuroimmunol. 2017</v>
      </c>
    </row>
    <row r="112" spans="1:29" x14ac:dyDescent="0.3">
      <c r="A112">
        <v>7348</v>
      </c>
      <c r="B112" t="s">
        <v>10163</v>
      </c>
      <c r="C112" t="s">
        <v>20365</v>
      </c>
      <c r="D112" t="s">
        <v>30597</v>
      </c>
      <c r="E112" t="s">
        <v>3037</v>
      </c>
      <c r="F112" s="10"/>
      <c r="G112">
        <v>2017</v>
      </c>
      <c r="J112">
        <v>1.0136180479291435E-2</v>
      </c>
      <c r="L112" t="s">
        <v>41704</v>
      </c>
      <c r="M112">
        <v>28102627</v>
      </c>
      <c r="Q112" s="10"/>
      <c r="R112" s="11">
        <f t="shared" si="2"/>
        <v>0</v>
      </c>
      <c r="U112" s="11">
        <f t="shared" si="3"/>
        <v>0</v>
      </c>
      <c r="Y112" s="11">
        <f>IF(SUM(Tableau1[[#This Row],[Other access]:[Sci-hub access]])&gt;=1,1,0)</f>
        <v>0</v>
      </c>
      <c r="Z112" s="12">
        <f>IF(OR(Tableau1[[#This Row],[Access R1 + S1+ T1 ]]&gt;=1,Tableau1[[#This Row],[Access V1 +W1 + X1]]&gt;=1),1,0)</f>
        <v>0</v>
      </c>
      <c r="AB112" s="10" t="str">
        <f>Tableau1[[#This Row],[DOI]]</f>
        <v>doi: 10.1111/ped.13149</v>
      </c>
      <c r="AC112" s="13" t="str">
        <f>Tableau1[[#This Row],[Authors]]&amp;", "&amp;Tableau1[[#This Row],[Title]]&amp;" "&amp;Tableau1[[#This Row],[Journal]]&amp;". "&amp;Tableau1[[#This Row],[Year]]</f>
        <v>Demircioğlu Kılıc B, Akbalık Kara M, Ozcelik AA, Ustunsoy H, Balat A., Brachial artery pseudoaneurysm: Rare finding in childhood Behcet's disease. Pediatr Int. 2017</v>
      </c>
    </row>
    <row r="113" spans="1:29" x14ac:dyDescent="0.3">
      <c r="A113">
        <v>8464</v>
      </c>
      <c r="B113" t="s">
        <v>11142</v>
      </c>
      <c r="C113" t="s">
        <v>21327</v>
      </c>
      <c r="D113" t="s">
        <v>31581</v>
      </c>
      <c r="E113" t="s">
        <v>2523</v>
      </c>
      <c r="F113" s="10"/>
      <c r="G113">
        <v>2017</v>
      </c>
      <c r="J113">
        <v>1.01562763131825E-2</v>
      </c>
      <c r="L113" t="s">
        <v>42803</v>
      </c>
      <c r="M113">
        <v>27911447</v>
      </c>
      <c r="Q113" s="10"/>
      <c r="R113" s="11">
        <f t="shared" si="2"/>
        <v>0</v>
      </c>
      <c r="U113" s="11">
        <f t="shared" si="3"/>
        <v>0</v>
      </c>
      <c r="Y113" s="11">
        <f>IF(SUM(Tableau1[[#This Row],[Other access]:[Sci-hub access]])&gt;=1,1,0)</f>
        <v>0</v>
      </c>
      <c r="Z113" s="12">
        <f>IF(OR(Tableau1[[#This Row],[Access R1 + S1+ T1 ]]&gt;=1,Tableau1[[#This Row],[Access V1 +W1 + X1]]&gt;=1),1,0)</f>
        <v>0</v>
      </c>
      <c r="AB113" s="10" t="str">
        <f>Tableau1[[#This Row],[DOI]]</f>
        <v>doi: 10.1038/eye.2016.248</v>
      </c>
      <c r="AC113" s="13" t="str">
        <f>Tableau1[[#This Row],[Authors]]&amp;", "&amp;Tableau1[[#This Row],[Title]]&amp;" "&amp;Tableau1[[#This Row],[Journal]]&amp;". "&amp;Tableau1[[#This Row],[Year]]</f>
        <v>Shafi F, Mathewson P, Mehta P, Ahluwalia HS., The enlarged extraocular muscle: to relax, reflect or refer? Eye (Lond). 2017</v>
      </c>
    </row>
    <row r="114" spans="1:29" x14ac:dyDescent="0.3">
      <c r="A114">
        <v>2299</v>
      </c>
      <c r="B114" t="s">
        <v>5530</v>
      </c>
      <c r="C114" t="s">
        <v>15775</v>
      </c>
      <c r="D114" t="s">
        <v>25952</v>
      </c>
      <c r="E114" t="s">
        <v>2462</v>
      </c>
      <c r="F114" s="10"/>
      <c r="G114">
        <v>2017</v>
      </c>
      <c r="J114">
        <v>1.0348609171380585E-2</v>
      </c>
      <c r="L114" t="s">
        <v>36766</v>
      </c>
      <c r="M114">
        <v>28774289</v>
      </c>
      <c r="Q114" s="10"/>
      <c r="R114" s="11">
        <f t="shared" si="2"/>
        <v>0</v>
      </c>
      <c r="U114" s="11">
        <f t="shared" si="3"/>
        <v>0</v>
      </c>
      <c r="Y114" s="11">
        <f>IF(SUM(Tableau1[[#This Row],[Other access]:[Sci-hub access]])&gt;=1,1,0)</f>
        <v>0</v>
      </c>
      <c r="Z114" s="12">
        <f>IF(OR(Tableau1[[#This Row],[Access R1 + S1+ T1 ]]&gt;=1,Tableau1[[#This Row],[Access V1 +W1 + X1]]&gt;=1),1,0)</f>
        <v>0</v>
      </c>
      <c r="AB114" s="10" t="str">
        <f>Tableau1[[#This Row],[DOI]]</f>
        <v>doi: 10.1186/s12886-017-0530-3</v>
      </c>
      <c r="AC114" s="13" t="str">
        <f>Tableau1[[#This Row],[Authors]]&amp;", "&amp;Tableau1[[#This Row],[Title]]&amp;" "&amp;Tableau1[[#This Row],[Journal]]&amp;". "&amp;Tableau1[[#This Row],[Year]]</f>
        <v>Chang R, Du Y, Peng Z, Lu Y, Zhu X., Acute uveal effusion during phacoemulsification with preoperative central serous chorioretinopathy: a case report. BMC Ophthalmol. 2017</v>
      </c>
    </row>
    <row r="115" spans="1:29" ht="28.8" x14ac:dyDescent="0.3">
      <c r="A115">
        <v>4766</v>
      </c>
      <c r="B115" t="s">
        <v>7872</v>
      </c>
      <c r="C115" t="s">
        <v>18102</v>
      </c>
      <c r="D115" t="s">
        <v>28302</v>
      </c>
      <c r="E115" t="s">
        <v>34218</v>
      </c>
      <c r="F115" s="10"/>
      <c r="G115">
        <v>2017</v>
      </c>
      <c r="J115">
        <v>1.0501108496674183E-2</v>
      </c>
      <c r="L115" t="s">
        <v>39181</v>
      </c>
      <c r="M115">
        <v>28409744</v>
      </c>
      <c r="Q115" s="10"/>
      <c r="R115" s="11">
        <f t="shared" si="2"/>
        <v>0</v>
      </c>
      <c r="U115" s="11">
        <f t="shared" si="3"/>
        <v>0</v>
      </c>
      <c r="Y115" s="11">
        <f>IF(SUM(Tableau1[[#This Row],[Other access]:[Sci-hub access]])&gt;=1,1,0)</f>
        <v>0</v>
      </c>
      <c r="Z115" s="12">
        <f>IF(OR(Tableau1[[#This Row],[Access R1 + S1+ T1 ]]&gt;=1,Tableau1[[#This Row],[Access V1 +W1 + X1]]&gt;=1),1,0)</f>
        <v>0</v>
      </c>
      <c r="AB115" s="10" t="str">
        <f>Tableau1[[#This Row],[DOI]]</f>
        <v>doi: 10.3233/JAD-161190</v>
      </c>
      <c r="AC115" s="13" t="str">
        <f>Tableau1[[#This Row],[Authors]]&amp;", "&amp;Tableau1[[#This Row],[Title]]&amp;" "&amp;Tableau1[[#This Row],[Journal]]&amp;". "&amp;Tableau1[[#This Row],[Year]]</f>
        <v>Shellington EM, Heath M, Gill DP, Petrella RJ., Long-Term Maintenance of Executive-Related Oculomotor Improvements in Older Adults with Self-Reported Cognitive Complaints Following a 24-Week Multiple Modality Exercise Program. J Alzheimers Dis. 2017</v>
      </c>
    </row>
    <row r="116" spans="1:29" x14ac:dyDescent="0.3">
      <c r="A116">
        <v>6588</v>
      </c>
      <c r="B116" t="s">
        <v>9503</v>
      </c>
      <c r="C116" t="s">
        <v>19710</v>
      </c>
      <c r="D116" t="s">
        <v>29935</v>
      </c>
      <c r="E116" t="s">
        <v>2633</v>
      </c>
      <c r="F116" s="10"/>
      <c r="G116">
        <v>2017</v>
      </c>
      <c r="J116">
        <v>1.0682026731434924E-2</v>
      </c>
      <c r="L116" t="s">
        <v>40953</v>
      </c>
      <c r="M116">
        <v>28192819</v>
      </c>
      <c r="Q116" s="10"/>
      <c r="R116" s="11">
        <f t="shared" si="2"/>
        <v>0</v>
      </c>
      <c r="U116" s="11">
        <f t="shared" si="3"/>
        <v>0</v>
      </c>
      <c r="Y116" s="11">
        <f>IF(SUM(Tableau1[[#This Row],[Other access]:[Sci-hub access]])&gt;=1,1,0)</f>
        <v>0</v>
      </c>
      <c r="Z116" s="12">
        <f>IF(OR(Tableau1[[#This Row],[Access R1 + S1+ T1 ]]&gt;=1,Tableau1[[#This Row],[Access V1 +W1 + X1]]&gt;=1),1,0)</f>
        <v>0</v>
      </c>
      <c r="AB116" s="10" t="str">
        <f>Tableau1[[#This Row],[DOI]]</f>
        <v>doi: 10.1055/s-0043-100116</v>
      </c>
      <c r="AC116" s="13" t="str">
        <f>Tableau1[[#This Row],[Authors]]&amp;", "&amp;Tableau1[[#This Row],[Title]]&amp;" "&amp;Tableau1[[#This Row],[Journal]]&amp;". "&amp;Tableau1[[#This Row],[Year]]</f>
        <v>Li J, Cai Y, Sun X, Yao D, Xia J., MiR-346 and TRAb as Predicative Factors for Relapse in Graves' Disease Within One Year. Horm Metab Res. 2017</v>
      </c>
    </row>
    <row r="117" spans="1:29" x14ac:dyDescent="0.3">
      <c r="A117">
        <v>7733</v>
      </c>
      <c r="B117" t="s">
        <v>10501</v>
      </c>
      <c r="C117" t="s">
        <v>20696</v>
      </c>
      <c r="D117" t="s">
        <v>30937</v>
      </c>
      <c r="E117" t="s">
        <v>2479</v>
      </c>
      <c r="F117" s="10"/>
      <c r="G117">
        <v>2017</v>
      </c>
      <c r="J117">
        <v>1.0781151316395232E-2</v>
      </c>
      <c r="L117" t="s">
        <v>42084</v>
      </c>
      <c r="M117">
        <v>28060081</v>
      </c>
      <c r="Q117" s="10"/>
      <c r="R117" s="11">
        <f t="shared" si="2"/>
        <v>0</v>
      </c>
      <c r="U117" s="11">
        <f t="shared" si="3"/>
        <v>0</v>
      </c>
      <c r="Y117" s="11">
        <f>IF(SUM(Tableau1[[#This Row],[Other access]:[Sci-hub access]])&gt;=1,1,0)</f>
        <v>0</v>
      </c>
      <c r="Z117" s="12">
        <f>IF(OR(Tableau1[[#This Row],[Access R1 + S1+ T1 ]]&gt;=1,Tableau1[[#This Row],[Access V1 +W1 + X1]]&gt;=1),1,0)</f>
        <v>0</v>
      </c>
      <c r="AB117" s="10" t="str">
        <f>Tableau1[[#This Row],[DOI]]</f>
        <v>doi: 10.1097/ICO.0000000000001100</v>
      </c>
      <c r="AC117" s="13" t="str">
        <f>Tableau1[[#This Row],[Authors]]&amp;", "&amp;Tableau1[[#This Row],[Title]]&amp;" "&amp;Tableau1[[#This Row],[Journal]]&amp;". "&amp;Tableau1[[#This Row],[Year]]</f>
        <v>Farooq AV., Herpes Simplex Virus Keratitis and Resistance to Acyclovir. Cornea. 2017</v>
      </c>
    </row>
    <row r="118" spans="1:29" x14ac:dyDescent="0.3">
      <c r="A118">
        <v>1634</v>
      </c>
      <c r="B118" t="s">
        <v>4886</v>
      </c>
      <c r="C118" t="s">
        <v>15136</v>
      </c>
      <c r="D118" t="s">
        <v>25307</v>
      </c>
      <c r="E118" t="s">
        <v>2529</v>
      </c>
      <c r="F118" s="10"/>
      <c r="G118">
        <v>2017</v>
      </c>
      <c r="J118">
        <v>1.103431182751935E-2</v>
      </c>
      <c r="L118" t="s">
        <v>36113</v>
      </c>
      <c r="M118">
        <v>28910160</v>
      </c>
      <c r="Q118" s="10"/>
      <c r="R118" s="11">
        <f t="shared" si="2"/>
        <v>0</v>
      </c>
      <c r="U118" s="11">
        <f t="shared" si="3"/>
        <v>0</v>
      </c>
      <c r="Y118" s="11">
        <f>IF(SUM(Tableau1[[#This Row],[Other access]:[Sci-hub access]])&gt;=1,1,0)</f>
        <v>0</v>
      </c>
      <c r="Z118" s="12">
        <f>IF(OR(Tableau1[[#This Row],[Access R1 + S1+ T1 ]]&gt;=1,Tableau1[[#This Row],[Access V1 +W1 + X1]]&gt;=1),1,0)</f>
        <v>0</v>
      </c>
      <c r="AB118" s="10" t="str">
        <f>Tableau1[[#This Row],[DOI]]</f>
        <v>doi: 10.1080/02713683.2017.1341534</v>
      </c>
      <c r="AC118" s="13" t="str">
        <f>Tableau1[[#This Row],[Authors]]&amp;", "&amp;Tableau1[[#This Row],[Title]]&amp;" "&amp;Tableau1[[#This Row],[Journal]]&amp;". "&amp;Tableau1[[#This Row],[Year]]</f>
        <v>Modrzejewska M, Wiącek MP., A Novel Approach to the Differentiation of Intrabulbar Tumors in Color Doppler Imaging. Curr Eye Res. 2017</v>
      </c>
    </row>
    <row r="119" spans="1:29" x14ac:dyDescent="0.3">
      <c r="A119">
        <v>5758</v>
      </c>
      <c r="B119" t="s">
        <v>8781</v>
      </c>
      <c r="C119" t="s">
        <v>18999</v>
      </c>
      <c r="D119" t="s">
        <v>29211</v>
      </c>
      <c r="E119" t="s">
        <v>34281</v>
      </c>
      <c r="F119" s="10"/>
      <c r="G119">
        <v>2017</v>
      </c>
      <c r="J119">
        <v>1.1227921044768774E-2</v>
      </c>
      <c r="L119" t="s">
        <v>40140</v>
      </c>
      <c r="M119">
        <v>28288650</v>
      </c>
      <c r="Q119" s="10"/>
      <c r="R119" s="11">
        <f t="shared" si="2"/>
        <v>0</v>
      </c>
      <c r="U119" s="11">
        <f t="shared" si="3"/>
        <v>0</v>
      </c>
      <c r="Y119" s="11">
        <f>IF(SUM(Tableau1[[#This Row],[Other access]:[Sci-hub access]])&gt;=1,1,0)</f>
        <v>0</v>
      </c>
      <c r="Z119" s="12">
        <f>IF(OR(Tableau1[[#This Row],[Access R1 + S1+ T1 ]]&gt;=1,Tableau1[[#This Row],[Access V1 +W1 + X1]]&gt;=1),1,0)</f>
        <v>0</v>
      </c>
      <c r="AB119" s="10" t="str">
        <f>Tableau1[[#This Row],[DOI]]</f>
        <v>doi: 10.1186/s12960-017-0196-1</v>
      </c>
      <c r="AC119" s="13" t="str">
        <f>Tableau1[[#This Row],[Authors]]&amp;", "&amp;Tableau1[[#This Row],[Title]]&amp;" "&amp;Tableau1[[#This Row],[Journal]]&amp;". "&amp;Tableau1[[#This Row],[Year]]</f>
        <v>Mwangi N, Zondervan M, Bascaran C., Analysis of an international collaboration for capacity building of human resources for eye care: case study of the college-college VISION 2020 LINK. Hum Resour Health. 2017</v>
      </c>
    </row>
    <row r="120" spans="1:29" x14ac:dyDescent="0.3">
      <c r="A120">
        <v>7616</v>
      </c>
      <c r="B120" t="s">
        <v>1396</v>
      </c>
      <c r="C120" t="s">
        <v>1397</v>
      </c>
      <c r="D120" t="s">
        <v>1398</v>
      </c>
      <c r="E120" t="s">
        <v>3043</v>
      </c>
      <c r="F120" s="10"/>
      <c r="G120">
        <v>2017</v>
      </c>
      <c r="J120">
        <v>1.1446328855185373E-2</v>
      </c>
      <c r="L120" t="e">
        <v>#VALUE!</v>
      </c>
      <c r="M120">
        <v>28072895</v>
      </c>
      <c r="Q120" s="10"/>
      <c r="R120" s="11">
        <f t="shared" si="2"/>
        <v>0</v>
      </c>
      <c r="U120" s="11">
        <f t="shared" si="3"/>
        <v>0</v>
      </c>
      <c r="Y120" s="11">
        <f>IF(SUM(Tableau1[[#This Row],[Other access]:[Sci-hub access]])&gt;=1,1,0)</f>
        <v>0</v>
      </c>
      <c r="Z120" s="12">
        <f>IF(OR(Tableau1[[#This Row],[Access R1 + S1+ T1 ]]&gt;=1,Tableau1[[#This Row],[Access V1 +W1 + X1]]&gt;=1),1,0)</f>
        <v>0</v>
      </c>
      <c r="AB120" s="10" t="e">
        <f>Tableau1[[#This Row],[DOI]]</f>
        <v>#VALUE!</v>
      </c>
      <c r="AC120" s="13" t="str">
        <f>Tableau1[[#This Row],[Authors]]&amp;", "&amp;Tableau1[[#This Row],[Title]]&amp;" "&amp;Tableau1[[#This Row],[Journal]]&amp;". "&amp;Tableau1[[#This Row],[Year]]</f>
        <v>Berlin J., Standing Up for Scope. Tex Med. 2017</v>
      </c>
    </row>
    <row r="121" spans="1:29" x14ac:dyDescent="0.3">
      <c r="A121">
        <v>3216</v>
      </c>
      <c r="B121" t="s">
        <v>6400</v>
      </c>
      <c r="C121" t="s">
        <v>16643</v>
      </c>
      <c r="D121" t="s">
        <v>26824</v>
      </c>
      <c r="E121" t="s">
        <v>2439</v>
      </c>
      <c r="F121" s="10"/>
      <c r="G121">
        <v>2017</v>
      </c>
      <c r="J121">
        <v>1.1478756882032704E-2</v>
      </c>
      <c r="L121" t="s">
        <v>37669</v>
      </c>
      <c r="M121">
        <v>28619515</v>
      </c>
      <c r="Q121" s="10"/>
      <c r="R121" s="11">
        <f t="shared" si="2"/>
        <v>0</v>
      </c>
      <c r="U121" s="11">
        <f t="shared" si="3"/>
        <v>0</v>
      </c>
      <c r="Y121" s="11">
        <f>IF(SUM(Tableau1[[#This Row],[Other access]:[Sci-hub access]])&gt;=1,1,0)</f>
        <v>0</v>
      </c>
      <c r="Z121" s="12">
        <f>IF(OR(Tableau1[[#This Row],[Access R1 + S1+ T1 ]]&gt;=1,Tableau1[[#This Row],[Access V1 +W1 + X1]]&gt;=1),1,0)</f>
        <v>0</v>
      </c>
      <c r="AB121" s="10" t="str">
        <f>Tableau1[[#This Row],[DOI]]</f>
        <v>doi: 10.1016/j.visres.2017.05.007</v>
      </c>
      <c r="AC121" s="13" t="str">
        <f>Tableau1[[#This Row],[Authors]]&amp;", "&amp;Tableau1[[#This Row],[Title]]&amp;" "&amp;Tableau1[[#This Row],[Journal]]&amp;". "&amp;Tableau1[[#This Row],[Year]]</f>
        <v>Esteve-Taboada JJ, Del Águila-Carrasco AJ, Bernal-Molina P, López-Gil N, Montés-Micó R, Kruger P, Marín-Franch I., Dynamic accommodation without feedback does not respond to isolated blur cues. Vision Res. 2017</v>
      </c>
    </row>
    <row r="122" spans="1:29" x14ac:dyDescent="0.3">
      <c r="A122">
        <v>1484</v>
      </c>
      <c r="B122" t="s">
        <v>4741</v>
      </c>
      <c r="C122" t="s">
        <v>14991</v>
      </c>
      <c r="D122" t="s">
        <v>25162</v>
      </c>
      <c r="E122" t="s">
        <v>2529</v>
      </c>
      <c r="F122" s="10"/>
      <c r="G122">
        <v>2017</v>
      </c>
      <c r="J122">
        <v>1.1547714818885058E-2</v>
      </c>
      <c r="L122" t="s">
        <v>35965</v>
      </c>
      <c r="M122">
        <v>28937857</v>
      </c>
      <c r="Q122" s="10"/>
      <c r="R122" s="11">
        <f t="shared" si="2"/>
        <v>0</v>
      </c>
      <c r="U122" s="11">
        <f t="shared" si="3"/>
        <v>0</v>
      </c>
      <c r="Y122" s="11">
        <f>IF(SUM(Tableau1[[#This Row],[Other access]:[Sci-hub access]])&gt;=1,1,0)</f>
        <v>0</v>
      </c>
      <c r="Z122" s="12">
        <f>IF(OR(Tableau1[[#This Row],[Access R1 + S1+ T1 ]]&gt;=1,Tableau1[[#This Row],[Access V1 +W1 + X1]]&gt;=1),1,0)</f>
        <v>0</v>
      </c>
      <c r="AB122" s="10" t="str">
        <f>Tableau1[[#This Row],[DOI]]</f>
        <v>doi: 10.1080/02713683.2017.1358373</v>
      </c>
      <c r="AC122" s="13" t="str">
        <f>Tableau1[[#This Row],[Authors]]&amp;", "&amp;Tableau1[[#This Row],[Title]]&amp;" "&amp;Tableau1[[#This Row],[Journal]]&amp;". "&amp;Tableau1[[#This Row],[Year]]</f>
        <v>Yamada Y, Suzuma K, Onizuka N, Uematsu M, Mohamed YH, Kitaoka T., Evaluation of retinal blood flow before and after panretinal photocoagulation using pattern scan laser for diabetic retinopathy. Curr Eye Res. 2017</v>
      </c>
    </row>
    <row r="123" spans="1:29" ht="28.8" x14ac:dyDescent="0.3">
      <c r="A123">
        <v>6834</v>
      </c>
      <c r="B123" t="s">
        <v>9711</v>
      </c>
      <c r="C123" t="s">
        <v>19915</v>
      </c>
      <c r="D123" t="s">
        <v>30145</v>
      </c>
      <c r="E123" t="s">
        <v>2609</v>
      </c>
      <c r="F123" s="10"/>
      <c r="G123">
        <v>2017</v>
      </c>
      <c r="J123">
        <v>1.1547782399976003E-2</v>
      </c>
      <c r="L123" t="s">
        <v>41194</v>
      </c>
      <c r="M123">
        <v>28158614</v>
      </c>
      <c r="Q123" s="10"/>
      <c r="R123" s="11">
        <f t="shared" si="2"/>
        <v>0</v>
      </c>
      <c r="U123" s="11">
        <f t="shared" si="3"/>
        <v>0</v>
      </c>
      <c r="Y123" s="11">
        <f>IF(SUM(Tableau1[[#This Row],[Other access]:[Sci-hub access]])&gt;=1,1,0)</f>
        <v>0</v>
      </c>
      <c r="Z123" s="12">
        <f>IF(OR(Tableau1[[#This Row],[Access R1 + S1+ T1 ]]&gt;=1,Tableau1[[#This Row],[Access V1 +W1 + X1]]&gt;=1),1,0)</f>
        <v>0</v>
      </c>
      <c r="AB123" s="10" t="str">
        <f>Tableau1[[#This Row],[DOI]]</f>
        <v>doi: 10.1093/hmg/ddx030</v>
      </c>
      <c r="AC123" s="13" t="str">
        <f>Tableau1[[#This Row],[Authors]]&amp;", "&amp;Tableau1[[#This Row],[Title]]&amp;" "&amp;Tableau1[[#This Row],[Journal]]&amp;". "&amp;Tableau1[[#This Row],[Year]]</f>
        <v>Marcogliese PC, Abuaish S, Kabbach G, Abdel-Messih E, Seang S, Li G, Slack RS, Haque ME, Venderova K, Park DS., LRRK2(I2020T) functional genetic interactors that modify eye degeneration and dopaminergic cell loss in Drosophila. Hum Mol Genet. 2017</v>
      </c>
    </row>
    <row r="124" spans="1:29" x14ac:dyDescent="0.3">
      <c r="A124">
        <v>2128</v>
      </c>
      <c r="B124" t="s">
        <v>5363</v>
      </c>
      <c r="C124" t="s">
        <v>15608</v>
      </c>
      <c r="D124" t="s">
        <v>25785</v>
      </c>
      <c r="E124" t="s">
        <v>2443</v>
      </c>
      <c r="F124" s="10"/>
      <c r="G124">
        <v>2017</v>
      </c>
      <c r="J124">
        <v>1.1585650188831731E-2</v>
      </c>
      <c r="L124" t="s">
        <v>36599</v>
      </c>
      <c r="M124">
        <v>28813718</v>
      </c>
      <c r="Q124" s="10"/>
      <c r="R124" s="11">
        <f t="shared" si="2"/>
        <v>0</v>
      </c>
      <c r="U124" s="11">
        <f t="shared" si="3"/>
        <v>0</v>
      </c>
      <c r="Y124" s="11">
        <f>IF(SUM(Tableau1[[#This Row],[Other access]:[Sci-hub access]])&gt;=1,1,0)</f>
        <v>0</v>
      </c>
      <c r="Z124" s="12">
        <f>IF(OR(Tableau1[[#This Row],[Access R1 + S1+ T1 ]]&gt;=1,Tableau1[[#This Row],[Access V1 +W1 + X1]]&gt;=1),1,0)</f>
        <v>0</v>
      </c>
      <c r="AB124" s="10" t="str">
        <f>Tableau1[[#This Row],[DOI]]</f>
        <v>doi: 10.1167/iovs.17-22107</v>
      </c>
      <c r="AC124" s="13" t="str">
        <f>Tableau1[[#This Row],[Authors]]&amp;", "&amp;Tableau1[[#This Row],[Title]]&amp;" "&amp;Tableau1[[#This Row],[Journal]]&amp;". "&amp;Tableau1[[#This Row],[Year]]</f>
        <v>Du M, Phelps E, Balangue MJ, Dockins A, Moiseyev G, Shin Y, Kane S, Otalora L, Ma JX, Farjo R, Farjo KM., Transgenic Mice Over-Expressing RBP4 Have RBP4-Dependent and Light-Independent Retinal Degeneration. Invest Ophthalmol Vis Sci. 2017</v>
      </c>
    </row>
    <row r="125" spans="1:29" x14ac:dyDescent="0.3">
      <c r="A125">
        <v>10406</v>
      </c>
      <c r="B125" t="s">
        <v>12898</v>
      </c>
      <c r="C125" t="s">
        <v>23065</v>
      </c>
      <c r="D125" t="s">
        <v>33351</v>
      </c>
      <c r="E125" t="s">
        <v>2447</v>
      </c>
      <c r="F125" s="10"/>
      <c r="G125">
        <v>2017</v>
      </c>
      <c r="J125">
        <v>1.1670192695904857E-2</v>
      </c>
      <c r="L125" t="s">
        <v>44656</v>
      </c>
      <c r="M125">
        <v>27333449</v>
      </c>
      <c r="Q125" s="10"/>
      <c r="R125" s="11">
        <f t="shared" si="2"/>
        <v>0</v>
      </c>
      <c r="U125" s="11">
        <f t="shared" si="3"/>
        <v>0</v>
      </c>
      <c r="Y125" s="11">
        <f>IF(SUM(Tableau1[[#This Row],[Other access]:[Sci-hub access]])&gt;=1,1,0)</f>
        <v>0</v>
      </c>
      <c r="Z125" s="12">
        <f>IF(OR(Tableau1[[#This Row],[Access R1 + S1+ T1 ]]&gt;=1,Tableau1[[#This Row],[Access V1 +W1 + X1]]&gt;=1),1,0)</f>
        <v>0</v>
      </c>
      <c r="AB125" s="10" t="str">
        <f>Tableau1[[#This Row],[DOI]]</f>
        <v>doi: 10.1097/IOP.0000000000000723</v>
      </c>
      <c r="AC125" s="13" t="str">
        <f>Tableau1[[#This Row],[Authors]]&amp;", "&amp;Tableau1[[#This Row],[Title]]&amp;" "&amp;Tableau1[[#This Row],[Journal]]&amp;". "&amp;Tableau1[[#This Row],[Year]]</f>
        <v>Chisholm SAM, Couch SM, Custer PL., Etiology and Management of Allergic Eyelid Dermatitis. Ophthal Plast Reconstr Surg. 2017</v>
      </c>
    </row>
    <row r="126" spans="1:29" x14ac:dyDescent="0.3">
      <c r="A126">
        <v>7560</v>
      </c>
      <c r="B126" t="s">
        <v>10352</v>
      </c>
      <c r="C126" t="s">
        <v>20552</v>
      </c>
      <c r="D126" t="s">
        <v>30787</v>
      </c>
      <c r="E126" t="s">
        <v>2465</v>
      </c>
      <c r="F126" s="10"/>
      <c r="G126">
        <v>2017</v>
      </c>
      <c r="J126">
        <v>1.1731679409698992E-2</v>
      </c>
      <c r="L126" t="s">
        <v>41915</v>
      </c>
      <c r="M126">
        <v>28079801</v>
      </c>
      <c r="Q126" s="10"/>
      <c r="R126" s="11">
        <f t="shared" si="2"/>
        <v>0</v>
      </c>
      <c r="U126" s="11">
        <f t="shared" si="3"/>
        <v>0</v>
      </c>
      <c r="Y126" s="11">
        <f>IF(SUM(Tableau1[[#This Row],[Other access]:[Sci-hub access]])&gt;=1,1,0)</f>
        <v>0</v>
      </c>
      <c r="Z126" s="12">
        <f>IF(OR(Tableau1[[#This Row],[Access R1 + S1+ T1 ]]&gt;=1,Tableau1[[#This Row],[Access V1 +W1 + X1]]&gt;=1),1,0)</f>
        <v>0</v>
      </c>
      <c r="AB126" s="10" t="str">
        <f>Tableau1[[#This Row],[DOI]]</f>
        <v>doi: 10.1097/MD.0000000000005754</v>
      </c>
      <c r="AC126" s="13" t="str">
        <f>Tableau1[[#This Row],[Authors]]&amp;", "&amp;Tableau1[[#This Row],[Title]]&amp;" "&amp;Tableau1[[#This Row],[Journal]]&amp;". "&amp;Tableau1[[#This Row],[Year]]</f>
        <v>Monov S, Hristova R, Dacheva R, Toncheva R, Shumnalieva R, Shoumnalieva-Ivanova V, Monova D., Acute necrotizing retinal vasculitis as onset of systemic lupus erythematosus: A case report. Medicine (Baltimore). 2017</v>
      </c>
    </row>
    <row r="127" spans="1:29" x14ac:dyDescent="0.3">
      <c r="A127">
        <v>9168</v>
      </c>
      <c r="B127" t="s">
        <v>11762</v>
      </c>
      <c r="C127" t="s">
        <v>21937</v>
      </c>
      <c r="D127" t="s">
        <v>32203</v>
      </c>
      <c r="E127" t="s">
        <v>2546</v>
      </c>
      <c r="F127" s="10"/>
      <c r="G127">
        <v>2017</v>
      </c>
      <c r="J127">
        <v>1.1737480798272304E-2</v>
      </c>
      <c r="L127" t="s">
        <v>43484</v>
      </c>
      <c r="M127">
        <v>27519275</v>
      </c>
      <c r="Q127" s="10"/>
      <c r="R127" s="11">
        <f t="shared" si="2"/>
        <v>0</v>
      </c>
      <c r="U127" s="11">
        <f t="shared" si="3"/>
        <v>0</v>
      </c>
      <c r="Y127" s="11">
        <f>IF(SUM(Tableau1[[#This Row],[Other access]:[Sci-hub access]])&gt;=1,1,0)</f>
        <v>0</v>
      </c>
      <c r="Z127" s="12">
        <f>IF(OR(Tableau1[[#This Row],[Access R1 + S1+ T1 ]]&gt;=1,Tableau1[[#This Row],[Access V1 +W1 + X1]]&gt;=1),1,0)</f>
        <v>0</v>
      </c>
      <c r="AB127" s="10" t="str">
        <f>Tableau1[[#This Row],[DOI]]</f>
        <v>doi: 10.1016/j.expneurol.2016.08.004</v>
      </c>
      <c r="AC127" s="13" t="str">
        <f>Tableau1[[#This Row],[Authors]]&amp;", "&amp;Tableau1[[#This Row],[Title]]&amp;" "&amp;Tableau1[[#This Row],[Journal]]&amp;". "&amp;Tableau1[[#This Row],[Year]]</f>
        <v>Eapen BC, Murphy DP, Cifu DX., Neuroprosthetics in amputee and brain injury rehabilitation. Exp Neurol. 2017</v>
      </c>
    </row>
    <row r="128" spans="1:29" ht="28.8" x14ac:dyDescent="0.3">
      <c r="A128">
        <v>7187</v>
      </c>
      <c r="B128" t="s">
        <v>10026</v>
      </c>
      <c r="C128" t="s">
        <v>20228</v>
      </c>
      <c r="D128" t="s">
        <v>30460</v>
      </c>
      <c r="E128" t="s">
        <v>2438</v>
      </c>
      <c r="F128" s="10"/>
      <c r="G128">
        <v>2017</v>
      </c>
      <c r="J128">
        <v>1.1757038637522865E-2</v>
      </c>
      <c r="L128" t="s">
        <v>41543</v>
      </c>
      <c r="M128">
        <v>28119291</v>
      </c>
      <c r="Q128" s="10"/>
      <c r="R128" s="11">
        <f t="shared" si="2"/>
        <v>0</v>
      </c>
      <c r="U128" s="11">
        <f t="shared" si="3"/>
        <v>0</v>
      </c>
      <c r="Y128" s="11">
        <f>IF(SUM(Tableau1[[#This Row],[Other access]:[Sci-hub access]])&gt;=1,1,0)</f>
        <v>0</v>
      </c>
      <c r="Z128" s="12">
        <f>IF(OR(Tableau1[[#This Row],[Access R1 + S1+ T1 ]]&gt;=1,Tableau1[[#This Row],[Access V1 +W1 + X1]]&gt;=1),1,0)</f>
        <v>0</v>
      </c>
      <c r="AB128" s="10" t="str">
        <f>Tableau1[[#This Row],[DOI]]</f>
        <v>doi: 10.1136/bjophthalmol-2016-309460</v>
      </c>
      <c r="AC128" s="13" t="str">
        <f>Tableau1[[#This Row],[Authors]]&amp;", "&amp;Tableau1[[#This Row],[Title]]&amp;" "&amp;Tableau1[[#This Row],[Journal]]&amp;". "&amp;Tableau1[[#This Row],[Year]]</f>
        <v>Bhardwaj M, Sen S, Chosdol K, Sharma A, Pushker N, Kashyap S, Bakhshi S, Bajaj MS., miRNA-200c and miRNA-141 as potential prognostic biomarkers and regulators of epithelial-mesenchymal transition in eyelid sebaceous gland carcinoma. Br J Ophthalmol. 2017</v>
      </c>
    </row>
    <row r="129" spans="1:29" x14ac:dyDescent="0.3">
      <c r="A129">
        <v>3326</v>
      </c>
      <c r="B129" t="s">
        <v>6506</v>
      </c>
      <c r="C129" t="s">
        <v>16749</v>
      </c>
      <c r="D129" t="s">
        <v>26930</v>
      </c>
      <c r="E129" t="s">
        <v>2683</v>
      </c>
      <c r="F129" s="10"/>
      <c r="G129">
        <v>2017</v>
      </c>
      <c r="J129">
        <v>1.1914277306621979E-2</v>
      </c>
      <c r="L129" t="s">
        <v>37778</v>
      </c>
      <c r="M129">
        <v>28601810</v>
      </c>
      <c r="Q129" s="10"/>
      <c r="R129" s="11">
        <f t="shared" si="2"/>
        <v>0</v>
      </c>
      <c r="U129" s="11">
        <f t="shared" si="3"/>
        <v>0</v>
      </c>
      <c r="Y129" s="11">
        <f>IF(SUM(Tableau1[[#This Row],[Other access]:[Sci-hub access]])&gt;=1,1,0)</f>
        <v>0</v>
      </c>
      <c r="Z129" s="12">
        <f>IF(OR(Tableau1[[#This Row],[Access R1 + S1+ T1 ]]&gt;=1,Tableau1[[#This Row],[Access V1 +W1 + X1]]&gt;=1),1,0)</f>
        <v>0</v>
      </c>
      <c r="AB129" s="10" t="str">
        <f>Tableau1[[#This Row],[DOI]]</f>
        <v>doi: 10.1136/jnnp-2017-315782</v>
      </c>
      <c r="AC129" s="13" t="str">
        <f>Tableau1[[#This Row],[Authors]]&amp;", "&amp;Tableau1[[#This Row],[Title]]&amp;" "&amp;Tableau1[[#This Row],[Journal]]&amp;". "&amp;Tableau1[[#This Row],[Year]]</f>
        <v>Evoli A, Alboini PE, Iorio R, Damato V, Bartoccioni E., Pattern of ocular involvement in myasthenia gravis with MuSK antibodies. J Neurol Neurosurg Psychiatry. 2017</v>
      </c>
    </row>
    <row r="130" spans="1:29" x14ac:dyDescent="0.3">
      <c r="A130">
        <v>3894</v>
      </c>
      <c r="B130" t="s">
        <v>7053</v>
      </c>
      <c r="C130" t="s">
        <v>17291</v>
      </c>
      <c r="D130" t="s">
        <v>27478</v>
      </c>
      <c r="E130" t="s">
        <v>2446</v>
      </c>
      <c r="F130" s="10"/>
      <c r="G130">
        <v>2017</v>
      </c>
      <c r="J130">
        <v>1.197389089091716E-2</v>
      </c>
      <c r="L130" t="s">
        <v>38336</v>
      </c>
      <c r="M130">
        <v>28510770</v>
      </c>
      <c r="Q130" s="10"/>
      <c r="R130" s="11">
        <f t="shared" ref="R130:R193" si="4">IF(SUM(N130:Q130)&gt;0,1,0)</f>
        <v>0</v>
      </c>
      <c r="U130" s="11">
        <f t="shared" ref="U130:U193" si="5">IF(SUM(R130,T130)&gt;0,1,0)</f>
        <v>0</v>
      </c>
      <c r="Y130" s="11">
        <f>IF(SUM(Tableau1[[#This Row],[Other access]:[Sci-hub access]])&gt;=1,1,0)</f>
        <v>0</v>
      </c>
      <c r="Z130" s="12">
        <f>IF(OR(Tableau1[[#This Row],[Access R1 + S1+ T1 ]]&gt;=1,Tableau1[[#This Row],[Access V1 +W1 + X1]]&gt;=1),1,0)</f>
        <v>0</v>
      </c>
      <c r="AB130" s="10" t="str">
        <f>Tableau1[[#This Row],[DOI]]</f>
        <v>doi: 10.3928/01913913-20170309-01</v>
      </c>
      <c r="AC130" s="13" t="str">
        <f>Tableau1[[#This Row],[Authors]]&amp;", "&amp;Tableau1[[#This Row],[Title]]&amp;" "&amp;Tableau1[[#This Row],[Journal]]&amp;". "&amp;Tableau1[[#This Row],[Year]]</f>
        <v>Rajavi Z, Feizi M, Behradfar N, Yaseri M, Sayanjali S, Motevaseli T, Sabbaghi H, Faghihi M., Inferior Oblique Overaction: Anterior Transposition Versus Myectomy. J Pediatr Ophthalmol Strabismus. 2017</v>
      </c>
    </row>
    <row r="131" spans="1:29" x14ac:dyDescent="0.3">
      <c r="A131">
        <v>8429</v>
      </c>
      <c r="B131" t="s">
        <v>11110</v>
      </c>
      <c r="C131" t="s">
        <v>21296</v>
      </c>
      <c r="D131" t="s">
        <v>31548</v>
      </c>
      <c r="E131" t="s">
        <v>2440</v>
      </c>
      <c r="F131" s="10"/>
      <c r="G131">
        <v>2017</v>
      </c>
      <c r="J131">
        <v>1.1991446379004844E-2</v>
      </c>
      <c r="L131" t="s">
        <v>42769</v>
      </c>
      <c r="M131">
        <v>27914988</v>
      </c>
      <c r="Q131" s="10"/>
      <c r="R131" s="11">
        <f t="shared" si="4"/>
        <v>0</v>
      </c>
      <c r="U131" s="11">
        <f t="shared" si="5"/>
        <v>0</v>
      </c>
      <c r="Y131" s="11">
        <f>IF(SUM(Tableau1[[#This Row],[Other access]:[Sci-hub access]])&gt;=1,1,0)</f>
        <v>0</v>
      </c>
      <c r="Z131" s="12">
        <f>IF(OR(Tableau1[[#This Row],[Access R1 + S1+ T1 ]]&gt;=1,Tableau1[[#This Row],[Access V1 +W1 + X1]]&gt;=1),1,0)</f>
        <v>0</v>
      </c>
      <c r="AB131" s="10" t="str">
        <f>Tableau1[[#This Row],[DOI]]</f>
        <v>doi: 10.1016/j.exer.2016.11.020</v>
      </c>
      <c r="AC131" s="13" t="str">
        <f>Tableau1[[#This Row],[Authors]]&amp;", "&amp;Tableau1[[#This Row],[Title]]&amp;" "&amp;Tableau1[[#This Row],[Journal]]&amp;". "&amp;Tableau1[[#This Row],[Year]]</f>
        <v>Kokona D, Häner NU, Ebneter A, Zinkernagel MS., Imaging of macrophage dynamics with optical coherence tomography in anterior ischemic optic neuropathy. Exp Eye Res. 2017</v>
      </c>
    </row>
    <row r="132" spans="1:29" x14ac:dyDescent="0.3">
      <c r="A132">
        <v>4817</v>
      </c>
      <c r="B132" t="s">
        <v>7921</v>
      </c>
      <c r="C132" t="s">
        <v>18150</v>
      </c>
      <c r="D132" t="s">
        <v>28351</v>
      </c>
      <c r="E132" t="s">
        <v>2529</v>
      </c>
      <c r="F132" s="10"/>
      <c r="G132">
        <v>2017</v>
      </c>
      <c r="J132">
        <v>1.2062593089613882E-2</v>
      </c>
      <c r="L132" t="s">
        <v>39230</v>
      </c>
      <c r="M132">
        <v>28402202</v>
      </c>
      <c r="Q132" s="10"/>
      <c r="R132" s="11">
        <f t="shared" si="4"/>
        <v>0</v>
      </c>
      <c r="U132" s="11">
        <f t="shared" si="5"/>
        <v>0</v>
      </c>
      <c r="Y132" s="11">
        <f>IF(SUM(Tableau1[[#This Row],[Other access]:[Sci-hub access]])&gt;=1,1,0)</f>
        <v>0</v>
      </c>
      <c r="Z132" s="12">
        <f>IF(OR(Tableau1[[#This Row],[Access R1 + S1+ T1 ]]&gt;=1,Tableau1[[#This Row],[Access V1 +W1 + X1]]&gt;=1),1,0)</f>
        <v>0</v>
      </c>
      <c r="AB132" s="10" t="str">
        <f>Tableau1[[#This Row],[DOI]]</f>
        <v>doi: 10.1080/02713683.2016.1223317</v>
      </c>
      <c r="AC132" s="13" t="str">
        <f>Tableau1[[#This Row],[Authors]]&amp;", "&amp;Tableau1[[#This Row],[Title]]&amp;" "&amp;Tableau1[[#This Row],[Journal]]&amp;". "&amp;Tableau1[[#This Row],[Year]]</f>
        <v>Jia Y, Hu DN, Sun J, Zhou J., Correlations Between MMPs and TIMPs Levels in Aqueous Humor from High Myopia and Cataract Patients. Curr Eye Res. 2017</v>
      </c>
    </row>
    <row r="133" spans="1:29" x14ac:dyDescent="0.3">
      <c r="A133">
        <v>11049</v>
      </c>
      <c r="B133" t="s">
        <v>13471</v>
      </c>
      <c r="C133" t="s">
        <v>23633</v>
      </c>
      <c r="D133" t="s">
        <v>33925</v>
      </c>
      <c r="E133" t="s">
        <v>2447</v>
      </c>
      <c r="F133" s="10"/>
      <c r="G133">
        <v>2017</v>
      </c>
      <c r="J133">
        <v>1.2124599850937279E-2</v>
      </c>
      <c r="L133" t="s">
        <v>45290</v>
      </c>
      <c r="M133">
        <v>26226236</v>
      </c>
      <c r="Q133" s="10"/>
      <c r="R133" s="11">
        <f t="shared" si="4"/>
        <v>0</v>
      </c>
      <c r="U133" s="11">
        <f t="shared" si="5"/>
        <v>0</v>
      </c>
      <c r="Y133" s="11">
        <f>IF(SUM(Tableau1[[#This Row],[Other access]:[Sci-hub access]])&gt;=1,1,0)</f>
        <v>0</v>
      </c>
      <c r="Z133" s="12">
        <f>IF(OR(Tableau1[[#This Row],[Access R1 + S1+ T1 ]]&gt;=1,Tableau1[[#This Row],[Access V1 +W1 + X1]]&gt;=1),1,0)</f>
        <v>0</v>
      </c>
      <c r="AB133" s="10" t="str">
        <f>Tableau1[[#This Row],[DOI]]</f>
        <v>doi: 10.1097/IOP.0000000000000536</v>
      </c>
      <c r="AC133" s="13" t="str">
        <f>Tableau1[[#This Row],[Authors]]&amp;", "&amp;Tableau1[[#This Row],[Title]]&amp;" "&amp;Tableau1[[#This Row],[Journal]]&amp;". "&amp;Tableau1[[#This Row],[Year]]</f>
        <v>Cole SC, Eftekhari K, Oberg T, Mamalis N, Anderson RL., Osteolytic Sarcoidosis of the Orbital Roof Masquerading as a Malignant Orbital Lesion. Ophthal Plast Reconstr Surg. 2017</v>
      </c>
    </row>
    <row r="134" spans="1:29" x14ac:dyDescent="0.3">
      <c r="A134">
        <v>10973</v>
      </c>
      <c r="B134" t="s">
        <v>13405</v>
      </c>
      <c r="C134" t="s">
        <v>23567</v>
      </c>
      <c r="D134" t="s">
        <v>33859</v>
      </c>
      <c r="E134" t="s">
        <v>34508</v>
      </c>
      <c r="F134" s="10"/>
      <c r="G134">
        <v>2017</v>
      </c>
      <c r="J134">
        <v>1.2124811660278456E-2</v>
      </c>
      <c r="L134" t="s">
        <v>45214</v>
      </c>
      <c r="M134">
        <v>26743221</v>
      </c>
      <c r="Q134" s="10"/>
      <c r="R134" s="11">
        <f t="shared" si="4"/>
        <v>0</v>
      </c>
      <c r="U134" s="11">
        <f t="shared" si="5"/>
        <v>0</v>
      </c>
      <c r="Y134" s="11">
        <f>IF(SUM(Tableau1[[#This Row],[Other access]:[Sci-hub access]])&gt;=1,1,0)</f>
        <v>0</v>
      </c>
      <c r="Z134" s="12">
        <f>IF(OR(Tableau1[[#This Row],[Access R1 + S1+ T1 ]]&gt;=1,Tableau1[[#This Row],[Access V1 +W1 + X1]]&gt;=1),1,0)</f>
        <v>0</v>
      </c>
      <c r="AB134" s="10" t="str">
        <f>Tableau1[[#This Row],[DOI]]</f>
        <v>doi: 10.1111/desc.12379</v>
      </c>
      <c r="AC134" s="13" t="str">
        <f>Tableau1[[#This Row],[Authors]]&amp;", "&amp;Tableau1[[#This Row],[Title]]&amp;" "&amp;Tableau1[[#This Row],[Journal]]&amp;". "&amp;Tableau1[[#This Row],[Year]]</f>
        <v>Hadad BS, Maurer D, Lewis TL., The role of early visual input in the development of contour interpolation: the case of subjective contours. Dev Sci. 2017</v>
      </c>
    </row>
    <row r="135" spans="1:29" x14ac:dyDescent="0.3">
      <c r="A135">
        <v>6139</v>
      </c>
      <c r="B135" t="s">
        <v>859</v>
      </c>
      <c r="C135" t="s">
        <v>860</v>
      </c>
      <c r="D135" t="s">
        <v>861</v>
      </c>
      <c r="E135" t="s">
        <v>2473</v>
      </c>
      <c r="F135" s="10"/>
      <c r="G135">
        <v>2017</v>
      </c>
      <c r="J135">
        <v>1.2230246229022357E-2</v>
      </c>
      <c r="L135" t="s">
        <v>40511</v>
      </c>
      <c r="M135">
        <v>28244936</v>
      </c>
      <c r="Q135" s="10"/>
      <c r="R135" s="11">
        <f t="shared" si="4"/>
        <v>0</v>
      </c>
      <c r="U135" s="11">
        <f t="shared" si="5"/>
        <v>0</v>
      </c>
      <c r="Y135" s="11">
        <f>IF(SUM(Tableau1[[#This Row],[Other access]:[Sci-hub access]])&gt;=1,1,0)</f>
        <v>0</v>
      </c>
      <c r="Z135" s="12">
        <f>IF(OR(Tableau1[[#This Row],[Access R1 + S1+ T1 ]]&gt;=1,Tableau1[[#This Row],[Access V1 +W1 + X1]]&gt;=1),1,0)</f>
        <v>0</v>
      </c>
      <c r="AB135" s="10" t="str">
        <f>Tableau1[[#This Row],[DOI]]</f>
        <v>doi: 10.1097/ALN.0000000000001533</v>
      </c>
      <c r="AC135" s="13" t="str">
        <f>Tableau1[[#This Row],[Authors]]&amp;", "&amp;Tableau1[[#This Row],[Title]]&amp;" "&amp;Tableau1[[#This Row],[Journal]]&amp;". "&amp;Tableau1[[#This Row],[Year]]</f>
        <v>Rubin DS, Matsumoto MM, Moss HE, Joslin CE, Tung A, Roth S., Ischemic Optic Neuropathy in Cardiac Surgery: Incidence and Risk Factors in the United States from the National Inpatient Sample 1998 to 2013. Anesthesiology. 2017</v>
      </c>
    </row>
    <row r="136" spans="1:29" x14ac:dyDescent="0.3">
      <c r="A136">
        <v>8142</v>
      </c>
      <c r="B136" t="s">
        <v>10858</v>
      </c>
      <c r="C136" t="s">
        <v>21046</v>
      </c>
      <c r="D136" t="s">
        <v>31296</v>
      </c>
      <c r="E136" t="s">
        <v>2791</v>
      </c>
      <c r="F136" s="10"/>
      <c r="G136">
        <v>2017</v>
      </c>
      <c r="J136">
        <v>1.2431755954857793E-2</v>
      </c>
      <c r="L136" t="s">
        <v>42489</v>
      </c>
      <c r="M136">
        <v>27989693</v>
      </c>
      <c r="Q136" s="10"/>
      <c r="R136" s="11">
        <f t="shared" si="4"/>
        <v>0</v>
      </c>
      <c r="U136" s="11">
        <f t="shared" si="5"/>
        <v>0</v>
      </c>
      <c r="Y136" s="11">
        <f>IF(SUM(Tableau1[[#This Row],[Other access]:[Sci-hub access]])&gt;=1,1,0)</f>
        <v>0</v>
      </c>
      <c r="Z136" s="12">
        <f>IF(OR(Tableau1[[#This Row],[Access R1 + S1+ T1 ]]&gt;=1,Tableau1[[#This Row],[Access V1 +W1 + X1]]&gt;=1),1,0)</f>
        <v>0</v>
      </c>
      <c r="AB136" s="10" t="str">
        <f>Tableau1[[#This Row],[DOI]]</f>
        <v>doi: 10.1016/j.optom.2016.11.002</v>
      </c>
      <c r="AC136" s="13" t="str">
        <f>Tableau1[[#This Row],[Authors]]&amp;", "&amp;Tableau1[[#This Row],[Title]]&amp;" "&amp;Tableau1[[#This Row],[Journal]]&amp;". "&amp;Tableau1[[#This Row],[Year]]</f>
        <v>Safarzadeh M, Azizzadeh P, Akbarshahi P., Comparison of the clinical efficacy of preserved and preservative-free hydroxypropyl methylcellulose-dextran-containing eyedrops. J Optom. 2017</v>
      </c>
    </row>
    <row r="137" spans="1:29" x14ac:dyDescent="0.3">
      <c r="A137">
        <v>10743</v>
      </c>
      <c r="B137" t="s">
        <v>13202</v>
      </c>
      <c r="C137" t="s">
        <v>23365</v>
      </c>
      <c r="D137" t="s">
        <v>33655</v>
      </c>
      <c r="E137" t="s">
        <v>34015</v>
      </c>
      <c r="F137" s="10"/>
      <c r="G137">
        <v>2017</v>
      </c>
      <c r="J137">
        <v>1.2500057279814514E-2</v>
      </c>
      <c r="L137" t="s">
        <v>44990</v>
      </c>
      <c r="M137">
        <v>27070327</v>
      </c>
      <c r="Q137" s="10"/>
      <c r="R137" s="11">
        <f t="shared" si="4"/>
        <v>0</v>
      </c>
      <c r="U137" s="11">
        <f t="shared" si="5"/>
        <v>0</v>
      </c>
      <c r="Y137" s="11">
        <f>IF(SUM(Tableau1[[#This Row],[Other access]:[Sci-hub access]])&gt;=1,1,0)</f>
        <v>0</v>
      </c>
      <c r="Z137" s="12">
        <f>IF(OR(Tableau1[[#This Row],[Access R1 + S1+ T1 ]]&gt;=1,Tableau1[[#This Row],[Access V1 +W1 + X1]]&gt;=1),1,0)</f>
        <v>0</v>
      </c>
      <c r="AB137" s="10" t="str">
        <f>Tableau1[[#This Row],[DOI]]</f>
        <v>doi: 10.3109/13816810.2016.1164192</v>
      </c>
      <c r="AC137" s="13" t="str">
        <f>Tableau1[[#This Row],[Authors]]&amp;", "&amp;Tableau1[[#This Row],[Title]]&amp;" "&amp;Tableau1[[#This Row],[Journal]]&amp;". "&amp;Tableau1[[#This Row],[Year]]</f>
        <v>Topçu V, Alp MY, Alp CK, Bakır A, Geylan D, Yılmazoğlu MÖ., A new familial case of Jalili syndrome caused by a novel mutation in CNNM4. Ophthalmic Genet. 2017</v>
      </c>
    </row>
    <row r="138" spans="1:29" x14ac:dyDescent="0.3">
      <c r="A138">
        <v>8340</v>
      </c>
      <c r="B138" t="s">
        <v>11035</v>
      </c>
      <c r="C138" t="s">
        <v>21222</v>
      </c>
      <c r="D138" t="s">
        <v>31473</v>
      </c>
      <c r="E138" t="s">
        <v>2458</v>
      </c>
      <c r="F138" s="10"/>
      <c r="G138">
        <v>2017</v>
      </c>
      <c r="J138">
        <v>1.2564753196953049E-2</v>
      </c>
      <c r="L138" t="s">
        <v>42683</v>
      </c>
      <c r="M138">
        <v>27930756</v>
      </c>
      <c r="Q138" s="10"/>
      <c r="R138" s="11">
        <f t="shared" si="4"/>
        <v>0</v>
      </c>
      <c r="U138" s="11">
        <f t="shared" si="5"/>
        <v>0</v>
      </c>
      <c r="Y138" s="11">
        <f>IF(SUM(Tableau1[[#This Row],[Other access]:[Sci-hub access]])&gt;=1,1,0)</f>
        <v>0</v>
      </c>
      <c r="Z138" s="12">
        <f>IF(OR(Tableau1[[#This Row],[Access R1 + S1+ T1 ]]&gt;=1,Tableau1[[#This Row],[Access V1 +W1 + X1]]&gt;=1),1,0)</f>
        <v>0</v>
      </c>
      <c r="AB138" s="10" t="str">
        <f>Tableau1[[#This Row],[DOI]]</f>
        <v>doi: 10.1001/jamaophthalmol.2016.4772</v>
      </c>
      <c r="AC138" s="13" t="str">
        <f>Tableau1[[#This Row],[Authors]]&amp;", "&amp;Tableau1[[#This Row],[Title]]&amp;" "&amp;Tableau1[[#This Row],[Journal]]&amp;". "&amp;Tableau1[[#This Row],[Year]]</f>
        <v>Litvin TV, Bresnick GH, Cuadros JA, Selvin S, Kanai K, Ozawa GY., A Revised Approach for the Detection of Sight-Threatening Diabetic Macular Edema. JAMA Ophthalmol. 2017</v>
      </c>
    </row>
    <row r="139" spans="1:29" x14ac:dyDescent="0.3">
      <c r="A139">
        <v>946</v>
      </c>
      <c r="B139" t="s">
        <v>4208</v>
      </c>
      <c r="C139" t="s">
        <v>14462</v>
      </c>
      <c r="D139" t="s">
        <v>24629</v>
      </c>
      <c r="E139" t="s">
        <v>2441</v>
      </c>
      <c r="F139" s="10"/>
      <c r="G139">
        <v>2017</v>
      </c>
      <c r="J139">
        <v>1.2639996927863661E-2</v>
      </c>
      <c r="L139" t="s">
        <v>35434</v>
      </c>
      <c r="M139">
        <v>29055361</v>
      </c>
      <c r="Q139" s="10"/>
      <c r="R139" s="11">
        <f t="shared" si="4"/>
        <v>0</v>
      </c>
      <c r="U139" s="11">
        <f t="shared" si="5"/>
        <v>0</v>
      </c>
      <c r="Y139" s="11">
        <f>IF(SUM(Tableau1[[#This Row],[Other access]:[Sci-hub access]])&gt;=1,1,0)</f>
        <v>0</v>
      </c>
      <c r="Z139" s="12">
        <f>IF(OR(Tableau1[[#This Row],[Access R1 + S1+ T1 ]]&gt;=1,Tableau1[[#This Row],[Access V1 +W1 + X1]]&gt;=1),1,0)</f>
        <v>0</v>
      </c>
      <c r="AB139" s="10" t="str">
        <f>Tableau1[[#This Row],[DOI]]</f>
        <v>doi: 10.1016/j.ophtha.2017.07.010</v>
      </c>
      <c r="AC139" s="13" t="str">
        <f>Tableau1[[#This Row],[Authors]]&amp;", "&amp;Tableau1[[#This Row],[Title]]&amp;" "&amp;Tableau1[[#This Row],[Journal]]&amp;". "&amp;Tableau1[[#This Row],[Year]]</f>
        <v>Pflugfelder SC, de Paiva CS., The Pathophysiology of Dry Eye Disease: What We Know and Future Directions for Research. Ophthalmology. 2017</v>
      </c>
    </row>
    <row r="140" spans="1:29" x14ac:dyDescent="0.3">
      <c r="A140">
        <v>9707</v>
      </c>
      <c r="B140" t="s">
        <v>12256</v>
      </c>
      <c r="C140" t="s">
        <v>22430</v>
      </c>
      <c r="D140" t="s">
        <v>32704</v>
      </c>
      <c r="E140" t="s">
        <v>2568</v>
      </c>
      <c r="F140" s="10"/>
      <c r="G140">
        <v>2017</v>
      </c>
      <c r="J140">
        <v>1.2649992301210666E-2</v>
      </c>
      <c r="L140" t="s">
        <v>43971</v>
      </c>
      <c r="M140">
        <v>27615513</v>
      </c>
      <c r="Q140" s="10"/>
      <c r="R140" s="11">
        <f t="shared" si="4"/>
        <v>0</v>
      </c>
      <c r="U140" s="11">
        <f t="shared" si="5"/>
        <v>0</v>
      </c>
      <c r="Y140" s="11">
        <f>IF(SUM(Tableau1[[#This Row],[Other access]:[Sci-hub access]])&gt;=1,1,0)</f>
        <v>0</v>
      </c>
      <c r="Z140" s="12">
        <f>IF(OR(Tableau1[[#This Row],[Access R1 + S1+ T1 ]]&gt;=1,Tableau1[[#This Row],[Access V1 +W1 + X1]]&gt;=1),1,0)</f>
        <v>0</v>
      </c>
      <c r="AB140" s="10" t="str">
        <f>Tableau1[[#This Row],[DOI]]</f>
        <v>doi: 10.14670/HH-11-820</v>
      </c>
      <c r="AC140" s="13" t="str">
        <f>Tableau1[[#This Row],[Authors]]&amp;", "&amp;Tableau1[[#This Row],[Title]]&amp;" "&amp;Tableau1[[#This Row],[Journal]]&amp;". "&amp;Tableau1[[#This Row],[Year]]</f>
        <v>Kimura A, Namekata K, Guo X, Harada C, Harada T., Dock3-NMDA receptor interaction as a target for glaucoma therapy. Histol Histopathol. 2017</v>
      </c>
    </row>
    <row r="141" spans="1:29" x14ac:dyDescent="0.3">
      <c r="A141">
        <v>5214</v>
      </c>
      <c r="B141" t="s">
        <v>558</v>
      </c>
      <c r="C141" t="s">
        <v>5</v>
      </c>
      <c r="D141" t="s">
        <v>559</v>
      </c>
      <c r="E141" t="s">
        <v>2776</v>
      </c>
      <c r="F141" s="10"/>
      <c r="G141">
        <v>2017</v>
      </c>
      <c r="J141">
        <v>1.26880310020826E-2</v>
      </c>
      <c r="L141" t="e">
        <v>#VALUE!</v>
      </c>
      <c r="M141">
        <v>28361529</v>
      </c>
      <c r="Q141" s="10"/>
      <c r="R141" s="11">
        <f t="shared" si="4"/>
        <v>0</v>
      </c>
      <c r="U141" s="11">
        <f t="shared" si="5"/>
        <v>0</v>
      </c>
      <c r="Y141" s="11">
        <f>IF(SUM(Tableau1[[#This Row],[Other access]:[Sci-hub access]])&gt;=1,1,0)</f>
        <v>0</v>
      </c>
      <c r="Z141" s="12">
        <f>IF(OR(Tableau1[[#This Row],[Access R1 + S1+ T1 ]]&gt;=1,Tableau1[[#This Row],[Access V1 +W1 + X1]]&gt;=1),1,0)</f>
        <v>0</v>
      </c>
      <c r="AB141" s="10" t="e">
        <f>Tableau1[[#This Row],[DOI]]</f>
        <v>#VALUE!</v>
      </c>
      <c r="AC141" s="13" t="str">
        <f>Tableau1[[#This Row],[Authors]]&amp;", "&amp;Tableau1[[#This Row],[Title]]&amp;" "&amp;Tableau1[[#This Row],[Journal]]&amp;". "&amp;Tableau1[[#This Row],[Year]]</f>
        <v>[No authors listed], Ensuring the timely supply and management of medicines for preventive chemotherapy against neglected tropical diseases. Wkly Epidemiol Rec. 2017</v>
      </c>
    </row>
    <row r="142" spans="1:29" x14ac:dyDescent="0.3">
      <c r="A142">
        <v>3936</v>
      </c>
      <c r="B142" t="s">
        <v>312</v>
      </c>
      <c r="C142" t="s">
        <v>313</v>
      </c>
      <c r="D142" t="s">
        <v>27517</v>
      </c>
      <c r="E142" t="s">
        <v>3109</v>
      </c>
      <c r="F142" s="10"/>
      <c r="G142">
        <v>2017</v>
      </c>
      <c r="J142">
        <v>1.2721949771517305E-2</v>
      </c>
      <c r="L142" t="s">
        <v>38377</v>
      </c>
      <c r="M142">
        <v>28502913</v>
      </c>
      <c r="Q142" s="10"/>
      <c r="R142" s="11">
        <f t="shared" si="4"/>
        <v>0</v>
      </c>
      <c r="U142" s="11">
        <f t="shared" si="5"/>
        <v>0</v>
      </c>
      <c r="Y142" s="11">
        <f>IF(SUM(Tableau1[[#This Row],[Other access]:[Sci-hub access]])&gt;=1,1,0)</f>
        <v>0</v>
      </c>
      <c r="Z142" s="12">
        <f>IF(OR(Tableau1[[#This Row],[Access R1 + S1+ T1 ]]&gt;=1,Tableau1[[#This Row],[Access V1 +W1 + X1]]&gt;=1),1,0)</f>
        <v>0</v>
      </c>
      <c r="AB142" s="10" t="str">
        <f>Tableau1[[#This Row],[DOI]]</f>
        <v>doi: 10.1353/aad.2017.0012</v>
      </c>
      <c r="AC142" s="13" t="str">
        <f>Tableau1[[#This Row],[Authors]]&amp;", "&amp;Tableau1[[#This Row],[Title]]&amp;" "&amp;Tableau1[[#This Row],[Journal]]&amp;". "&amp;Tableau1[[#This Row],[Year]]</f>
        <v>Damen S, Janssen MJ, Ruijssenaars WA, Schuengel C., Scaffolding the Communication of People With Congenital Deafblindness: An Analysis of Sequential Interaction Patterns. Am Ann Deaf. 2017</v>
      </c>
    </row>
    <row r="143" spans="1:29" ht="28.8" x14ac:dyDescent="0.3">
      <c r="A143">
        <v>8398</v>
      </c>
      <c r="B143" t="s">
        <v>11082</v>
      </c>
      <c r="C143" t="s">
        <v>21268</v>
      </c>
      <c r="D143" t="s">
        <v>31520</v>
      </c>
      <c r="E143" t="s">
        <v>2893</v>
      </c>
      <c r="F143" s="10"/>
      <c r="G143">
        <v>2017</v>
      </c>
      <c r="J143">
        <v>1.291680422096686E-2</v>
      </c>
      <c r="L143" t="s">
        <v>42739</v>
      </c>
      <c r="M143">
        <v>27921276</v>
      </c>
      <c r="Q143" s="10"/>
      <c r="R143" s="11">
        <f t="shared" si="4"/>
        <v>0</v>
      </c>
      <c r="U143" s="11">
        <f t="shared" si="5"/>
        <v>0</v>
      </c>
      <c r="Y143" s="11">
        <f>IF(SUM(Tableau1[[#This Row],[Other access]:[Sci-hub access]])&gt;=1,1,0)</f>
        <v>0</v>
      </c>
      <c r="Z143" s="12">
        <f>IF(OR(Tableau1[[#This Row],[Access R1 + S1+ T1 ]]&gt;=1,Tableau1[[#This Row],[Access V1 +W1 + X1]]&gt;=1),1,0)</f>
        <v>0</v>
      </c>
      <c r="AB143" s="10" t="str">
        <f>Tableau1[[#This Row],[DOI]]</f>
        <v>doi: 10.1007/s00432-016-2318-x</v>
      </c>
      <c r="AC143" s="13" t="str">
        <f>Tableau1[[#This Row],[Authors]]&amp;", "&amp;Tableau1[[#This Row],[Title]]&amp;" "&amp;Tableau1[[#This Row],[Journal]]&amp;". "&amp;Tableau1[[#This Row],[Year]]</f>
        <v>Atkinson TM, Hay JL, Shoushtari A, Li Y, Paucar DJ, Smith SC, Kudchadkar RR, Doyle A, Sosman JA, Quevedo JF, Milhem MM, Joshua AM, Linette GP, Gajewski TF, Lutzky J, Lawson DH, Lao CD, Flynn PJ, Albertini MR, Sato T, Lewis K, Marr B, et al., Relationship between physician-adjudicated adverse events and patient-reported health-related quality of life in a phase II clinical trial (NCT01143402) of patients with metastatic uveal melanoma. J Cancer Res Clin Oncol. 2017</v>
      </c>
    </row>
    <row r="144" spans="1:29" x14ac:dyDescent="0.3">
      <c r="A144">
        <v>10535</v>
      </c>
      <c r="B144" t="s">
        <v>13015</v>
      </c>
      <c r="C144" t="s">
        <v>23181</v>
      </c>
      <c r="D144" t="s">
        <v>33468</v>
      </c>
      <c r="E144" t="s">
        <v>34381</v>
      </c>
      <c r="F144" s="10"/>
      <c r="G144">
        <v>2017</v>
      </c>
      <c r="J144">
        <v>1.2962655054476246E-2</v>
      </c>
      <c r="L144" t="s">
        <v>44784</v>
      </c>
      <c r="M144">
        <v>27230591</v>
      </c>
      <c r="Q144" s="10"/>
      <c r="R144" s="11">
        <f t="shared" si="4"/>
        <v>0</v>
      </c>
      <c r="U144" s="11">
        <f t="shared" si="5"/>
        <v>0</v>
      </c>
      <c r="Y144" s="11">
        <f>IF(SUM(Tableau1[[#This Row],[Other access]:[Sci-hub access]])&gt;=1,1,0)</f>
        <v>0</v>
      </c>
      <c r="Z144" s="12">
        <f>IF(OR(Tableau1[[#This Row],[Access R1 + S1+ T1 ]]&gt;=1,Tableau1[[#This Row],[Access V1 +W1 + X1]]&gt;=1),1,0)</f>
        <v>0</v>
      </c>
      <c r="AB144" s="10" t="str">
        <f>Tableau1[[#This Row],[DOI]]</f>
        <v>doi: 10.1016/j.oftal.2016.03.021</v>
      </c>
      <c r="AC144" s="13" t="str">
        <f>Tableau1[[#This Row],[Authors]]&amp;", "&amp;Tableau1[[#This Row],[Title]]&amp;" "&amp;Tableau1[[#This Row],[Journal]]&amp;". "&amp;Tableau1[[#This Row],[Year]]</f>
        <v>Cañizares B, Yago I, Piñero Á, Ruiz M., Unilateral persistent fetal vasculature coexisting with anterior segment dysgenesia. Arch Soc Esp Oftalmol. 2017</v>
      </c>
    </row>
    <row r="145" spans="1:29" x14ac:dyDescent="0.3">
      <c r="A145">
        <v>7184</v>
      </c>
      <c r="B145" t="s">
        <v>10023</v>
      </c>
      <c r="C145" t="s">
        <v>20225</v>
      </c>
      <c r="D145" t="s">
        <v>30457</v>
      </c>
      <c r="E145" t="s">
        <v>34107</v>
      </c>
      <c r="F145" s="10"/>
      <c r="G145">
        <v>2017</v>
      </c>
      <c r="J145">
        <v>1.3202805973336895E-2</v>
      </c>
      <c r="L145" t="s">
        <v>41540</v>
      </c>
      <c r="M145">
        <v>28119492</v>
      </c>
      <c r="Q145" s="10"/>
      <c r="R145" s="11">
        <f t="shared" si="4"/>
        <v>0</v>
      </c>
      <c r="U145" s="11">
        <f t="shared" si="5"/>
        <v>0</v>
      </c>
      <c r="Y145" s="11">
        <f>IF(SUM(Tableau1[[#This Row],[Other access]:[Sci-hub access]])&gt;=1,1,0)</f>
        <v>0</v>
      </c>
      <c r="Z145" s="12">
        <f>IF(OR(Tableau1[[#This Row],[Access R1 + S1+ T1 ]]&gt;=1,Tableau1[[#This Row],[Access V1 +W1 + X1]]&gt;=1),1,0)</f>
        <v>0</v>
      </c>
      <c r="AB145" s="10" t="str">
        <f>Tableau1[[#This Row],[DOI]]</f>
        <v>doi: 10.1042/BSR20160440</v>
      </c>
      <c r="AC145" s="13" t="str">
        <f>Tableau1[[#This Row],[Authors]]&amp;", "&amp;Tableau1[[#This Row],[Title]]&amp;" "&amp;Tableau1[[#This Row],[Journal]]&amp;". "&amp;Tableau1[[#This Row],[Year]]</f>
        <v>Yang HW, Wang YX, Bao J, Wang SH, Lei P, Sun ZL., Correlation of HLA-DQ and TNF-α gene polymorphisms with ocular myasthenia gravis combined with thyroid-associated ophthalmopathy. Biosci Rep. 2017</v>
      </c>
    </row>
    <row r="146" spans="1:29" x14ac:dyDescent="0.3">
      <c r="A146">
        <v>8204</v>
      </c>
      <c r="B146" t="s">
        <v>10912</v>
      </c>
      <c r="C146" t="s">
        <v>21100</v>
      </c>
      <c r="D146" t="s">
        <v>31350</v>
      </c>
      <c r="E146" t="s">
        <v>2468</v>
      </c>
      <c r="F146" s="10"/>
      <c r="G146">
        <v>2017</v>
      </c>
      <c r="J146">
        <v>1.3286823513238399E-2</v>
      </c>
      <c r="L146" t="s">
        <v>42550</v>
      </c>
      <c r="M146">
        <v>27977480</v>
      </c>
      <c r="Q146" s="10"/>
      <c r="R146" s="11">
        <f t="shared" si="4"/>
        <v>0</v>
      </c>
      <c r="U146" s="11">
        <f t="shared" si="5"/>
        <v>0</v>
      </c>
      <c r="Y146" s="11">
        <f>IF(SUM(Tableau1[[#This Row],[Other access]:[Sci-hub access]])&gt;=1,1,0)</f>
        <v>0</v>
      </c>
      <c r="Z146" s="12">
        <f>IF(OR(Tableau1[[#This Row],[Access R1 + S1+ T1 ]]&gt;=1,Tableau1[[#This Row],[Access V1 +W1 + X1]]&gt;=1),1,0)</f>
        <v>0</v>
      </c>
      <c r="AB146" s="10" t="str">
        <f>Tableau1[[#This Row],[DOI]]</f>
        <v>doi: 10.1097/IJG.0000000000000609</v>
      </c>
      <c r="AC146" s="13" t="str">
        <f>Tableau1[[#This Row],[Authors]]&amp;", "&amp;Tableau1[[#This Row],[Title]]&amp;" "&amp;Tableau1[[#This Row],[Journal]]&amp;". "&amp;Tableau1[[#This Row],[Year]]</f>
        <v>Rao HL, Raveendran S, James V, Dasari S, Palakurthy M, Reddy HB, Pradhan ZS, Rao DA, Puttaiah NK, Devi S., Comparing the Performance of Compass Perimetry With Humphrey Field Analyzer in Eyes With Glaucoma. J Glaucoma. 2017</v>
      </c>
    </row>
    <row r="147" spans="1:29" x14ac:dyDescent="0.3">
      <c r="A147">
        <v>9518</v>
      </c>
      <c r="B147" t="s">
        <v>12080</v>
      </c>
      <c r="C147" t="s">
        <v>22256</v>
      </c>
      <c r="D147" t="s">
        <v>32526</v>
      </c>
      <c r="E147" t="s">
        <v>34381</v>
      </c>
      <c r="F147" s="10"/>
      <c r="G147">
        <v>2017</v>
      </c>
      <c r="J147">
        <v>1.3383700338231219E-2</v>
      </c>
      <c r="L147" t="s">
        <v>43801</v>
      </c>
      <c r="M147">
        <v>27665123</v>
      </c>
      <c r="Q147" s="10"/>
      <c r="R147" s="11">
        <f t="shared" si="4"/>
        <v>0</v>
      </c>
      <c r="U147" s="11">
        <f t="shared" si="5"/>
        <v>0</v>
      </c>
      <c r="Y147" s="11">
        <f>IF(SUM(Tableau1[[#This Row],[Other access]:[Sci-hub access]])&gt;=1,1,0)</f>
        <v>0</v>
      </c>
      <c r="Z147" s="12">
        <f>IF(OR(Tableau1[[#This Row],[Access R1 + S1+ T1 ]]&gt;=1,Tableau1[[#This Row],[Access V1 +W1 + X1]]&gt;=1),1,0)</f>
        <v>0</v>
      </c>
      <c r="AB147" s="10" t="str">
        <f>Tableau1[[#This Row],[DOI]]</f>
        <v>doi: 10.1016/j.oftal.2016.07.006</v>
      </c>
      <c r="AC147" s="13" t="str">
        <f>Tableau1[[#This Row],[Authors]]&amp;", "&amp;Tableau1[[#This Row],[Title]]&amp;" "&amp;Tableau1[[#This Row],[Journal]]&amp;". "&amp;Tableau1[[#This Row],[Year]]</f>
        <v>Ajamil Rodanés S, García-Álvarez C, Saornil Álvarez MA., Amelanotic iris melanoma. Arch Soc Esp Oftalmol. 2017</v>
      </c>
    </row>
    <row r="148" spans="1:29" ht="28.8" x14ac:dyDescent="0.3">
      <c r="A148">
        <v>7910</v>
      </c>
      <c r="B148" t="s">
        <v>10653</v>
      </c>
      <c r="C148" t="s">
        <v>20850</v>
      </c>
      <c r="D148" t="s">
        <v>31091</v>
      </c>
      <c r="E148" t="s">
        <v>34202</v>
      </c>
      <c r="F148" s="10"/>
      <c r="G148">
        <v>2017</v>
      </c>
      <c r="J148">
        <v>1.3385003381271465E-2</v>
      </c>
      <c r="L148" t="s">
        <v>42257</v>
      </c>
      <c r="M148">
        <v>28031252</v>
      </c>
      <c r="Q148" s="10"/>
      <c r="R148" s="11">
        <f t="shared" si="4"/>
        <v>0</v>
      </c>
      <c r="U148" s="11">
        <f t="shared" si="5"/>
        <v>0</v>
      </c>
      <c r="Y148" s="11">
        <f>IF(SUM(Tableau1[[#This Row],[Other access]:[Sci-hub access]])&gt;=1,1,0)</f>
        <v>0</v>
      </c>
      <c r="Z148" s="12">
        <f>IF(OR(Tableau1[[#This Row],[Access R1 + S1+ T1 ]]&gt;=1,Tableau1[[#This Row],[Access V1 +W1 + X1]]&gt;=1),1,0)</f>
        <v>0</v>
      </c>
      <c r="AB148" s="10" t="str">
        <f>Tableau1[[#This Row],[DOI]]</f>
        <v>doi: 10.1136/jmedgenet-2016-104212</v>
      </c>
      <c r="AC148" s="13" t="str">
        <f>Tableau1[[#This Row],[Authors]]&amp;", "&amp;Tableau1[[#This Row],[Title]]&amp;" "&amp;Tableau1[[#This Row],[Journal]]&amp;". "&amp;Tableau1[[#This Row],[Year]]</f>
        <v>Gerber S, Ding MG, Gérard X, Zwicker K, Zanlonghi X, Rio M, Serre V, Hanein S, Munnich A, Rotig A, Bianchi L, Amati-Bonneau P, Elpeleg O, Kaplan J, Brandt U, Rozet JM., Compound heterozygosity for severe and hypomorphic NDUFS2 mutations cause non-syndromic LHON-like optic neuropathy. J Med Genet. 2017</v>
      </c>
    </row>
    <row r="149" spans="1:29" x14ac:dyDescent="0.3">
      <c r="A149">
        <v>4278</v>
      </c>
      <c r="B149" t="s">
        <v>7412</v>
      </c>
      <c r="C149" t="s">
        <v>17648</v>
      </c>
      <c r="D149" t="s">
        <v>27840</v>
      </c>
      <c r="E149" t="s">
        <v>2609</v>
      </c>
      <c r="F149" s="10"/>
      <c r="G149">
        <v>2017</v>
      </c>
      <c r="J149">
        <v>1.344272699064919E-2</v>
      </c>
      <c r="L149" t="s">
        <v>38705</v>
      </c>
      <c r="M149">
        <v>28459979</v>
      </c>
      <c r="Q149" s="10"/>
      <c r="R149" s="11">
        <f t="shared" si="4"/>
        <v>0</v>
      </c>
      <c r="U149" s="11">
        <f t="shared" si="5"/>
        <v>0</v>
      </c>
      <c r="Y149" s="11">
        <f>IF(SUM(Tableau1[[#This Row],[Other access]:[Sci-hub access]])&gt;=1,1,0)</f>
        <v>0</v>
      </c>
      <c r="Z149" s="12">
        <f>IF(OR(Tableau1[[#This Row],[Access R1 + S1+ T1 ]]&gt;=1,Tableau1[[#This Row],[Access V1 +W1 + X1]]&gt;=1),1,0)</f>
        <v>0</v>
      </c>
      <c r="AB149" s="10" t="str">
        <f>Tableau1[[#This Row],[DOI]]</f>
        <v>doi: 10.1093/hmg/ddx168</v>
      </c>
      <c r="AC149" s="13" t="str">
        <f>Tableau1[[#This Row],[Authors]]&amp;", "&amp;Tableau1[[#This Row],[Title]]&amp;" "&amp;Tableau1[[#This Row],[Journal]]&amp;". "&amp;Tableau1[[#This Row],[Year]]</f>
        <v>Whitman MC, Engle EC., Ocular congenital cranial dysinnervation disorders (CCDDs): insights into axon growth and guidance. Hum Mol Genet. 2017</v>
      </c>
    </row>
    <row r="150" spans="1:29" x14ac:dyDescent="0.3">
      <c r="A150">
        <v>482</v>
      </c>
      <c r="B150" t="s">
        <v>3745</v>
      </c>
      <c r="C150" t="s">
        <v>14003</v>
      </c>
      <c r="D150" t="s">
        <v>24165</v>
      </c>
      <c r="E150" t="s">
        <v>2511</v>
      </c>
      <c r="F150" s="10"/>
      <c r="G150">
        <v>2017</v>
      </c>
      <c r="J150">
        <v>1.3464341756972753E-2</v>
      </c>
      <c r="L150" t="s">
        <v>34986</v>
      </c>
      <c r="M150">
        <v>29208813</v>
      </c>
      <c r="Q150" s="10"/>
      <c r="R150" s="11">
        <f t="shared" si="4"/>
        <v>0</v>
      </c>
      <c r="U150" s="11">
        <f t="shared" si="5"/>
        <v>0</v>
      </c>
      <c r="Y150" s="11">
        <f>IF(SUM(Tableau1[[#This Row],[Other access]:[Sci-hub access]])&gt;=1,1,0)</f>
        <v>0</v>
      </c>
      <c r="Z150" s="12">
        <f>IF(OR(Tableau1[[#This Row],[Access R1 + S1+ T1 ]]&gt;=1,Tableau1[[#This Row],[Access V1 +W1 + X1]]&gt;=1),1,0)</f>
        <v>0</v>
      </c>
      <c r="AB150" s="10" t="str">
        <f>Tableau1[[#This Row],[DOI]]</f>
        <v>doi: 10.4103/ijo.IJO_740_17</v>
      </c>
      <c r="AC150" s="13" t="str">
        <f>Tableau1[[#This Row],[Authors]]&amp;", "&amp;Tableau1[[#This Row],[Title]]&amp;" "&amp;Tableau1[[#This Row],[Journal]]&amp;". "&amp;Tableau1[[#This Row],[Year]]</f>
        <v>Chan NS, Ti SE, Chee SP., Decision-making and management of uveitic cataract. Indian J Ophthalmol. 2017</v>
      </c>
    </row>
    <row r="151" spans="1:29" x14ac:dyDescent="0.3">
      <c r="A151">
        <v>5945</v>
      </c>
      <c r="B151" t="s">
        <v>8944</v>
      </c>
      <c r="C151" t="s">
        <v>19158</v>
      </c>
      <c r="D151" t="s">
        <v>29374</v>
      </c>
      <c r="E151" t="s">
        <v>2441</v>
      </c>
      <c r="F151" s="10"/>
      <c r="G151">
        <v>2017</v>
      </c>
      <c r="J151">
        <v>1.3589333468217002E-2</v>
      </c>
      <c r="L151" t="s">
        <v>40324</v>
      </c>
      <c r="M151">
        <v>28268099</v>
      </c>
      <c r="Q151" s="10"/>
      <c r="R151" s="11">
        <f t="shared" si="4"/>
        <v>0</v>
      </c>
      <c r="U151" s="11">
        <f t="shared" si="5"/>
        <v>0</v>
      </c>
      <c r="Y151" s="11">
        <f>IF(SUM(Tableau1[[#This Row],[Other access]:[Sci-hub access]])&gt;=1,1,0)</f>
        <v>0</v>
      </c>
      <c r="Z151" s="12">
        <f>IF(OR(Tableau1[[#This Row],[Access R1 + S1+ T1 ]]&gt;=1,Tableau1[[#This Row],[Access V1 +W1 + X1]]&gt;=1),1,0)</f>
        <v>0</v>
      </c>
      <c r="AB151" s="10" t="str">
        <f>Tableau1[[#This Row],[DOI]]</f>
        <v>doi: 10.1016/j.ophtha.2017.01.027</v>
      </c>
      <c r="AC151" s="13" t="str">
        <f>Tableau1[[#This Row],[Authors]]&amp;", "&amp;Tableau1[[#This Row],[Title]]&amp;" "&amp;Tableau1[[#This Row],[Journal]]&amp;". "&amp;Tableau1[[#This Row],[Year]]</f>
        <v>Wu Z, Saunders LJ, Daga FB, Diniz-Filho A, Medeiros FA., Frequency of Testing to Detect Visual Field Progression Derived Using a Longitudinal Cohort of Glaucoma Patients. Ophthalmology. 2017</v>
      </c>
    </row>
    <row r="152" spans="1:29" x14ac:dyDescent="0.3">
      <c r="A152">
        <v>6038</v>
      </c>
      <c r="B152" t="s">
        <v>9024</v>
      </c>
      <c r="C152" t="s">
        <v>17976</v>
      </c>
      <c r="D152" t="s">
        <v>29454</v>
      </c>
      <c r="E152" t="s">
        <v>2523</v>
      </c>
      <c r="F152" s="10"/>
      <c r="G152">
        <v>2017</v>
      </c>
      <c r="J152">
        <v>1.3694822938211004E-2</v>
      </c>
      <c r="L152" t="s">
        <v>40415</v>
      </c>
      <c r="M152">
        <v>28257134</v>
      </c>
      <c r="Q152" s="10"/>
      <c r="R152" s="11">
        <f t="shared" si="4"/>
        <v>0</v>
      </c>
      <c r="U152" s="11">
        <f t="shared" si="5"/>
        <v>0</v>
      </c>
      <c r="Y152" s="11">
        <f>IF(SUM(Tableau1[[#This Row],[Other access]:[Sci-hub access]])&gt;=1,1,0)</f>
        <v>0</v>
      </c>
      <c r="Z152" s="12">
        <f>IF(OR(Tableau1[[#This Row],[Access R1 + S1+ T1 ]]&gt;=1,Tableau1[[#This Row],[Access V1 +W1 + X1]]&gt;=1),1,0)</f>
        <v>0</v>
      </c>
      <c r="AB152" s="10" t="str">
        <f>Tableau1[[#This Row],[DOI]]</f>
        <v>doi: 10.1038/eye.2017.34</v>
      </c>
      <c r="AC152" s="13" t="str">
        <f>Tableau1[[#This Row],[Authors]]&amp;", "&amp;Tableau1[[#This Row],[Title]]&amp;" "&amp;Tableau1[[#This Row],[Journal]]&amp;". "&amp;Tableau1[[#This Row],[Year]]</f>
        <v>Midena E, Pilotto E., Microperimetry in age: related macular degeneration. Eye (Lond). 2017</v>
      </c>
    </row>
    <row r="153" spans="1:29" x14ac:dyDescent="0.3">
      <c r="A153">
        <v>9184</v>
      </c>
      <c r="B153" t="s">
        <v>11777</v>
      </c>
      <c r="C153" t="s">
        <v>21952</v>
      </c>
      <c r="D153" t="s">
        <v>32218</v>
      </c>
      <c r="E153" t="s">
        <v>2447</v>
      </c>
      <c r="F153" s="10"/>
      <c r="G153">
        <v>2017</v>
      </c>
      <c r="J153">
        <v>1.3712778159281402E-2</v>
      </c>
      <c r="L153" t="s">
        <v>43500</v>
      </c>
      <c r="M153">
        <v>27768642</v>
      </c>
      <c r="Q153" s="10"/>
      <c r="R153" s="11">
        <f t="shared" si="4"/>
        <v>0</v>
      </c>
      <c r="U153" s="11">
        <f t="shared" si="5"/>
        <v>0</v>
      </c>
      <c r="Y153" s="11">
        <f>IF(SUM(Tableau1[[#This Row],[Other access]:[Sci-hub access]])&gt;=1,1,0)</f>
        <v>0</v>
      </c>
      <c r="Z153" s="12">
        <f>IF(OR(Tableau1[[#This Row],[Access R1 + S1+ T1 ]]&gt;=1,Tableau1[[#This Row],[Access V1 +W1 + X1]]&gt;=1),1,0)</f>
        <v>0</v>
      </c>
      <c r="AB153" s="10" t="str">
        <f>Tableau1[[#This Row],[DOI]]</f>
        <v>doi: 10.1097/IOP.0000000000000806</v>
      </c>
      <c r="AC153" s="13" t="str">
        <f>Tableau1[[#This Row],[Authors]]&amp;", "&amp;Tableau1[[#This Row],[Title]]&amp;" "&amp;Tableau1[[#This Row],[Journal]]&amp;". "&amp;Tableau1[[#This Row],[Year]]</f>
        <v>Hirabayashi KE, Kalin-Hajdu E, Brodie FL, Kersten RC, Russell MS, Vagefi MR., Retrobulbar Injection of Amphotericin B for Orbital Mucormycosis. Ophthal Plast Reconstr Surg. 2017</v>
      </c>
    </row>
    <row r="154" spans="1:29" x14ac:dyDescent="0.3">
      <c r="A154">
        <v>328</v>
      </c>
      <c r="B154" t="s">
        <v>3591</v>
      </c>
      <c r="C154" t="s">
        <v>13852</v>
      </c>
      <c r="D154" t="s">
        <v>24011</v>
      </c>
      <c r="E154" t="s">
        <v>2464</v>
      </c>
      <c r="F154" s="10"/>
      <c r="G154">
        <v>2018</v>
      </c>
      <c r="J154">
        <v>1.3795511269179439E-2</v>
      </c>
      <c r="L154" t="s">
        <v>34837</v>
      </c>
      <c r="M154">
        <v>29256896</v>
      </c>
      <c r="Q154" s="10"/>
      <c r="R154" s="11">
        <f t="shared" si="4"/>
        <v>0</v>
      </c>
      <c r="U154" s="11">
        <f t="shared" si="5"/>
        <v>0</v>
      </c>
      <c r="Y154" s="11">
        <f>IF(SUM(Tableau1[[#This Row],[Other access]:[Sci-hub access]])&gt;=1,1,0)</f>
        <v>0</v>
      </c>
      <c r="Z154" s="12">
        <f>IF(OR(Tableau1[[#This Row],[Access R1 + S1+ T1 ]]&gt;=1,Tableau1[[#This Row],[Access V1 +W1 + X1]]&gt;=1),1,0)</f>
        <v>0</v>
      </c>
      <c r="AB154" s="10" t="str">
        <f>Tableau1[[#This Row],[DOI]]</f>
        <v>doi: 10.1097/ICU.0000000000000456</v>
      </c>
      <c r="AC154" s="13" t="str">
        <f>Tableau1[[#This Row],[Authors]]&amp;", "&amp;Tableau1[[#This Row],[Title]]&amp;" "&amp;Tableau1[[#This Row],[Journal]]&amp;". "&amp;Tableau1[[#This Row],[Year]]</f>
        <v>Sozeri Y, Salim S., Anticlotting agents and the surgical management of glaucoma. Curr Opin Ophthalmol. 2018</v>
      </c>
    </row>
    <row r="155" spans="1:29" x14ac:dyDescent="0.3">
      <c r="A155">
        <v>1414</v>
      </c>
      <c r="B155" t="s">
        <v>4672</v>
      </c>
      <c r="C155" t="s">
        <v>14923</v>
      </c>
      <c r="D155" t="s">
        <v>25093</v>
      </c>
      <c r="E155" t="s">
        <v>2549</v>
      </c>
      <c r="F155" s="10"/>
      <c r="G155">
        <v>2017</v>
      </c>
      <c r="J155">
        <v>1.381343367817589E-2</v>
      </c>
      <c r="L155" t="s">
        <v>35895</v>
      </c>
      <c r="M155">
        <v>28954020</v>
      </c>
      <c r="Q155" s="10"/>
      <c r="R155" s="11">
        <f t="shared" si="4"/>
        <v>0</v>
      </c>
      <c r="U155" s="11">
        <f t="shared" si="5"/>
        <v>0</v>
      </c>
      <c r="Y155" s="11">
        <f>IF(SUM(Tableau1[[#This Row],[Other access]:[Sci-hub access]])&gt;=1,1,0)</f>
        <v>0</v>
      </c>
      <c r="Z155" s="12">
        <f>IF(OR(Tableau1[[#This Row],[Access R1 + S1+ T1 ]]&gt;=1,Tableau1[[#This Row],[Access V1 +W1 + X1]]&gt;=1),1,0)</f>
        <v>0</v>
      </c>
      <c r="AB155" s="10" t="str">
        <f>Tableau1[[#This Row],[DOI]]</f>
        <v>doi: 10.5935/0004-2749.20170054</v>
      </c>
      <c r="AC155" s="13" t="str">
        <f>Tableau1[[#This Row],[Authors]]&amp;", "&amp;Tableau1[[#This Row],[Title]]&amp;" "&amp;Tableau1[[#This Row],[Journal]]&amp;". "&amp;Tableau1[[#This Row],[Year]]</f>
        <v>Hime B, Isenberg J, Rocha G, Lowen M, Morales M, Fernandes BF, Belfort RN., Indications for eye removal over a 13-year period at an ophthalmology referral center in São Paulo, Brazil. Arq Bras Oftalmol. 2017</v>
      </c>
    </row>
    <row r="156" spans="1:29" x14ac:dyDescent="0.3">
      <c r="A156">
        <v>9226</v>
      </c>
      <c r="B156" t="s">
        <v>9880</v>
      </c>
      <c r="C156" t="s">
        <v>21990</v>
      </c>
      <c r="D156" t="s">
        <v>32257</v>
      </c>
      <c r="E156" t="s">
        <v>2445</v>
      </c>
      <c r="F156" s="10"/>
      <c r="G156">
        <v>2017</v>
      </c>
      <c r="J156">
        <v>1.3997008604673788E-2</v>
      </c>
      <c r="L156" t="s">
        <v>43538</v>
      </c>
      <c r="M156">
        <v>27759580</v>
      </c>
      <c r="Q156" s="10"/>
      <c r="R156" s="11">
        <f t="shared" si="4"/>
        <v>0</v>
      </c>
      <c r="U156" s="11">
        <f t="shared" si="5"/>
        <v>0</v>
      </c>
      <c r="Y156" s="11">
        <f>IF(SUM(Tableau1[[#This Row],[Other access]:[Sci-hub access]])&gt;=1,1,0)</f>
        <v>0</v>
      </c>
      <c r="Z156" s="12">
        <f>IF(OR(Tableau1[[#This Row],[Access R1 + S1+ T1 ]]&gt;=1,Tableau1[[#This Row],[Access V1 +W1 + X1]]&gt;=1),1,0)</f>
        <v>0</v>
      </c>
      <c r="AB156" s="10" t="str">
        <f>Tableau1[[#This Row],[DOI]]</f>
        <v>doi: 10.1097/IAE.0000000000001368</v>
      </c>
      <c r="AC156" s="13" t="str">
        <f>Tableau1[[#This Row],[Authors]]&amp;", "&amp;Tableau1[[#This Row],[Title]]&amp;" "&amp;Tableau1[[#This Row],[Journal]]&amp;". "&amp;Tableau1[[#This Row],[Year]]</f>
        <v>Yong Huang X, Wu N, Li N, Wang Y, Shakoor A., Diagnostic and Therapeutic Challenges. Retina. 2017</v>
      </c>
    </row>
    <row r="157" spans="1:29" x14ac:dyDescent="0.3">
      <c r="A157">
        <v>8477</v>
      </c>
      <c r="B157" t="s">
        <v>11154</v>
      </c>
      <c r="C157" t="s">
        <v>21339</v>
      </c>
      <c r="D157" t="s">
        <v>31593</v>
      </c>
      <c r="E157" t="s">
        <v>2948</v>
      </c>
      <c r="F157" s="10"/>
      <c r="G157">
        <v>2017</v>
      </c>
      <c r="J157">
        <v>1.4015313118210693E-2</v>
      </c>
      <c r="L157" t="s">
        <v>42816</v>
      </c>
      <c r="M157">
        <v>27909871</v>
      </c>
      <c r="Q157" s="10"/>
      <c r="R157" s="11">
        <f t="shared" si="4"/>
        <v>0</v>
      </c>
      <c r="U157" s="11">
        <f t="shared" si="5"/>
        <v>0</v>
      </c>
      <c r="Y157" s="11">
        <f>IF(SUM(Tableau1[[#This Row],[Other access]:[Sci-hub access]])&gt;=1,1,0)</f>
        <v>0</v>
      </c>
      <c r="Z157" s="12">
        <f>IF(OR(Tableau1[[#This Row],[Access R1 + S1+ T1 ]]&gt;=1,Tableau1[[#This Row],[Access V1 +W1 + X1]]&gt;=1),1,0)</f>
        <v>0</v>
      </c>
      <c r="AB157" s="10" t="str">
        <f>Tableau1[[#This Row],[DOI]]</f>
        <v>doi: 10.1007/s12031-016-0869-6</v>
      </c>
      <c r="AC157" s="13" t="str">
        <f>Tableau1[[#This Row],[Authors]]&amp;", "&amp;Tableau1[[#This Row],[Title]]&amp;" "&amp;Tableau1[[#This Row],[Journal]]&amp;". "&amp;Tableau1[[#This Row],[Year]]</f>
        <v>D'Amico AG, Maugeri G, Bucolo C, Saccone S, Federico C, Cavallaro S, D'Agata V., Nap Interferes with Hypoxia-Inducible Factors and VEGF Expression in Retina of Diabetic Rats. J Mol Neurosci. 2017</v>
      </c>
    </row>
    <row r="158" spans="1:29" x14ac:dyDescent="0.3">
      <c r="A158">
        <v>332</v>
      </c>
      <c r="B158" t="s">
        <v>3595</v>
      </c>
      <c r="C158" t="s">
        <v>13856</v>
      </c>
      <c r="D158" t="s">
        <v>24015</v>
      </c>
      <c r="E158" t="s">
        <v>2848</v>
      </c>
      <c r="F158" s="10"/>
      <c r="G158">
        <v>2017</v>
      </c>
      <c r="J158">
        <v>1.4016156905447108E-2</v>
      </c>
      <c r="L158" t="s">
        <v>34839</v>
      </c>
      <c r="M158">
        <v>29253894</v>
      </c>
      <c r="Q158" s="10"/>
      <c r="R158" s="11">
        <f t="shared" si="4"/>
        <v>0</v>
      </c>
      <c r="U158" s="11">
        <f t="shared" si="5"/>
        <v>0</v>
      </c>
      <c r="Y158" s="11">
        <f>IF(SUM(Tableau1[[#This Row],[Other access]:[Sci-hub access]])&gt;=1,1,0)</f>
        <v>0</v>
      </c>
      <c r="Z158" s="12">
        <f>IF(OR(Tableau1[[#This Row],[Access R1 + S1+ T1 ]]&gt;=1,Tableau1[[#This Row],[Access V1 +W1 + X1]]&gt;=1),1,0)</f>
        <v>0</v>
      </c>
      <c r="AB158" s="10" t="str">
        <f>Tableau1[[#This Row],[DOI]]</f>
        <v>doi: 10.1371/journal.pgen.1007126</v>
      </c>
      <c r="AC158" s="13" t="str">
        <f>Tableau1[[#This Row],[Authors]]&amp;", "&amp;Tableau1[[#This Row],[Title]]&amp;" "&amp;Tableau1[[#This Row],[Journal]]&amp;". "&amp;Tableau1[[#This Row],[Year]]</f>
        <v>Wei W, Gomez-Duran A, Hudson G, Chinnery PF., Background sequence characteristics influence the occurrence and severity of disease-causing mtDNA mutations. PLoS Genet. 2017</v>
      </c>
    </row>
    <row r="159" spans="1:29" x14ac:dyDescent="0.3">
      <c r="A159">
        <v>7573</v>
      </c>
      <c r="B159" t="s">
        <v>10365</v>
      </c>
      <c r="C159" t="s">
        <v>20565</v>
      </c>
      <c r="D159" t="s">
        <v>30800</v>
      </c>
      <c r="E159" t="s">
        <v>2479</v>
      </c>
      <c r="F159" s="10"/>
      <c r="G159">
        <v>2017</v>
      </c>
      <c r="J159">
        <v>1.4073586599373744E-2</v>
      </c>
      <c r="L159" t="s">
        <v>41928</v>
      </c>
      <c r="M159">
        <v>28079686</v>
      </c>
      <c r="Q159" s="10"/>
      <c r="R159" s="11">
        <f t="shared" si="4"/>
        <v>0</v>
      </c>
      <c r="U159" s="11">
        <f t="shared" si="5"/>
        <v>0</v>
      </c>
      <c r="Y159" s="11">
        <f>IF(SUM(Tableau1[[#This Row],[Other access]:[Sci-hub access]])&gt;=1,1,0)</f>
        <v>0</v>
      </c>
      <c r="Z159" s="12">
        <f>IF(OR(Tableau1[[#This Row],[Access R1 + S1+ T1 ]]&gt;=1,Tableau1[[#This Row],[Access V1 +W1 + X1]]&gt;=1),1,0)</f>
        <v>0</v>
      </c>
      <c r="AB159" s="10" t="str">
        <f>Tableau1[[#This Row],[DOI]]</f>
        <v>doi: 10.1097/ICO.0000000000001129</v>
      </c>
      <c r="AC159" s="13" t="str">
        <f>Tableau1[[#This Row],[Authors]]&amp;", "&amp;Tableau1[[#This Row],[Title]]&amp;" "&amp;Tableau1[[#This Row],[Journal]]&amp;". "&amp;Tableau1[[#This Row],[Year]]</f>
        <v>Nakagawa H, Hattori T, Koike N, Ehara T, Narimatsu A, Kumakura S, Matsumoto T, Goto H., Number of Bacteria and Time of Coincubation With Bacteria Required for the Development of Acanthamoeba Keratitis. Cornea. 2017</v>
      </c>
    </row>
    <row r="160" spans="1:29" x14ac:dyDescent="0.3">
      <c r="A160">
        <v>4399</v>
      </c>
      <c r="B160" t="s">
        <v>7526</v>
      </c>
      <c r="C160" t="s">
        <v>17762</v>
      </c>
      <c r="D160" t="s">
        <v>27955</v>
      </c>
      <c r="E160" t="s">
        <v>2468</v>
      </c>
      <c r="F160" s="10"/>
      <c r="G160">
        <v>2017</v>
      </c>
      <c r="J160">
        <v>1.4078854495157112E-2</v>
      </c>
      <c r="L160" t="s">
        <v>38822</v>
      </c>
      <c r="M160">
        <v>28448293</v>
      </c>
      <c r="Q160" s="10"/>
      <c r="R160" s="11">
        <f t="shared" si="4"/>
        <v>0</v>
      </c>
      <c r="U160" s="11">
        <f t="shared" si="5"/>
        <v>0</v>
      </c>
      <c r="Y160" s="11">
        <f>IF(SUM(Tableau1[[#This Row],[Other access]:[Sci-hub access]])&gt;=1,1,0)</f>
        <v>0</v>
      </c>
      <c r="Z160" s="12">
        <f>IF(OR(Tableau1[[#This Row],[Access R1 + S1+ T1 ]]&gt;=1,Tableau1[[#This Row],[Access V1 +W1 + X1]]&gt;=1),1,0)</f>
        <v>0</v>
      </c>
      <c r="AB160" s="10" t="str">
        <f>Tableau1[[#This Row],[DOI]]</f>
        <v>doi: 10.1097/IJG.0000000000000682</v>
      </c>
      <c r="AC160" s="13" t="str">
        <f>Tableau1[[#This Row],[Authors]]&amp;", "&amp;Tableau1[[#This Row],[Title]]&amp;" "&amp;Tableau1[[#This Row],[Journal]]&amp;". "&amp;Tableau1[[#This Row],[Year]]</f>
        <v>Fieß A, Shah P, Sii F, Godfrey F, Abbott J, Bowman R, Bauer J, Dithmar S, Philippin H., Trabeculectomy or Transscleral Cyclophotocoagulation as Initial Treatment of Secondary Childhood Glaucoma in Northern Tanzania. J Glaucoma. 2017</v>
      </c>
    </row>
    <row r="161" spans="1:29" x14ac:dyDescent="0.3">
      <c r="A161">
        <v>8278</v>
      </c>
      <c r="B161" t="s">
        <v>10980</v>
      </c>
      <c r="C161" t="s">
        <v>21167</v>
      </c>
      <c r="D161" t="s">
        <v>31418</v>
      </c>
      <c r="E161" t="s">
        <v>2445</v>
      </c>
      <c r="F161" s="10"/>
      <c r="G161">
        <v>2017</v>
      </c>
      <c r="J161">
        <v>1.4087766719166006E-2</v>
      </c>
      <c r="L161" t="s">
        <v>42622</v>
      </c>
      <c r="M161">
        <v>27941529</v>
      </c>
      <c r="Q161" s="10"/>
      <c r="R161" s="11">
        <f t="shared" si="4"/>
        <v>0</v>
      </c>
      <c r="U161" s="11">
        <f t="shared" si="5"/>
        <v>0</v>
      </c>
      <c r="Y161" s="11">
        <f>IF(SUM(Tableau1[[#This Row],[Other access]:[Sci-hub access]])&gt;=1,1,0)</f>
        <v>0</v>
      </c>
      <c r="Z161" s="12">
        <f>IF(OR(Tableau1[[#This Row],[Access R1 + S1+ T1 ]]&gt;=1,Tableau1[[#This Row],[Access V1 +W1 + X1]]&gt;=1),1,0)</f>
        <v>0</v>
      </c>
      <c r="AB161" s="10" t="str">
        <f>Tableau1[[#This Row],[DOI]]</f>
        <v>doi: 10.1097/IAE.0000000000001408</v>
      </c>
      <c r="AC161" s="13" t="str">
        <f>Tableau1[[#This Row],[Authors]]&amp;", "&amp;Tableau1[[#This Row],[Title]]&amp;" "&amp;Tableau1[[#This Row],[Journal]]&amp;". "&amp;Tableau1[[#This Row],[Year]]</f>
        <v>Pertl L, Haas A, Hausberger S, Pichler T, Rabensteiner DF, Seidel G, Malle EM, Weger M., CHANGE OF CHOROIDAL VOLUME IN UNTREATED CENTRAL SEROUS CHORIORETINOPATHY. Retina. 2017</v>
      </c>
    </row>
    <row r="162" spans="1:29" x14ac:dyDescent="0.3">
      <c r="A162">
        <v>9512</v>
      </c>
      <c r="B162" t="s">
        <v>2027</v>
      </c>
      <c r="C162" t="s">
        <v>2028</v>
      </c>
      <c r="D162" t="s">
        <v>2029</v>
      </c>
      <c r="E162" t="s">
        <v>2877</v>
      </c>
      <c r="F162" s="10"/>
      <c r="G162">
        <v>2017</v>
      </c>
      <c r="J162">
        <v>1.4155004123981074E-2</v>
      </c>
      <c r="L162" t="s">
        <v>43795</v>
      </c>
      <c r="M162">
        <v>27667505</v>
      </c>
      <c r="Q162" s="10"/>
      <c r="R162" s="11">
        <f t="shared" si="4"/>
        <v>0</v>
      </c>
      <c r="U162" s="11">
        <f t="shared" si="5"/>
        <v>0</v>
      </c>
      <c r="Y162" s="11">
        <f>IF(SUM(Tableau1[[#This Row],[Other access]:[Sci-hub access]])&gt;=1,1,0)</f>
        <v>0</v>
      </c>
      <c r="Z162" s="12">
        <f>IF(OR(Tableau1[[#This Row],[Access R1 + S1+ T1 ]]&gt;=1,Tableau1[[#This Row],[Access V1 +W1 + X1]]&gt;=1),1,0)</f>
        <v>0</v>
      </c>
      <c r="AB162" s="10" t="str">
        <f>Tableau1[[#This Row],[DOI]]</f>
        <v>doi: 10.1002/dmrr.2860</v>
      </c>
      <c r="AC162" s="13" t="str">
        <f>Tableau1[[#This Row],[Authors]]&amp;", "&amp;Tableau1[[#This Row],[Title]]&amp;" "&amp;Tableau1[[#This Row],[Journal]]&amp;". "&amp;Tableau1[[#This Row],[Year]]</f>
        <v>Omori Y, Yanagisawa K, Sato A, Uchigata Y., The importance of nonstop treatment after delivery for pregnant women with type 2 diabetes. Diabetes Metab Res Rev. 2017</v>
      </c>
    </row>
    <row r="163" spans="1:29" x14ac:dyDescent="0.3">
      <c r="A163">
        <v>266</v>
      </c>
      <c r="B163" t="s">
        <v>3529</v>
      </c>
      <c r="C163" t="s">
        <v>13790</v>
      </c>
      <c r="D163" t="s">
        <v>23949</v>
      </c>
      <c r="E163" t="s">
        <v>2462</v>
      </c>
      <c r="F163" s="10"/>
      <c r="G163">
        <v>2017</v>
      </c>
      <c r="J163">
        <v>1.4517366483532412E-2</v>
      </c>
      <c r="L163" t="s">
        <v>34776</v>
      </c>
      <c r="M163">
        <v>29282017</v>
      </c>
      <c r="Q163" s="10"/>
      <c r="R163" s="11">
        <f t="shared" si="4"/>
        <v>0</v>
      </c>
      <c r="U163" s="11">
        <f t="shared" si="5"/>
        <v>0</v>
      </c>
      <c r="Y163" s="11">
        <f>IF(SUM(Tableau1[[#This Row],[Other access]:[Sci-hub access]])&gt;=1,1,0)</f>
        <v>0</v>
      </c>
      <c r="Z163" s="12">
        <f>IF(OR(Tableau1[[#This Row],[Access R1 + S1+ T1 ]]&gt;=1,Tableau1[[#This Row],[Access V1 +W1 + X1]]&gt;=1),1,0)</f>
        <v>0</v>
      </c>
      <c r="AB163" s="10" t="str">
        <f>Tableau1[[#This Row],[DOI]]</f>
        <v>doi: 10.1186/s12886-017-0656-3</v>
      </c>
      <c r="AC163" s="13" t="str">
        <f>Tableau1[[#This Row],[Authors]]&amp;", "&amp;Tableau1[[#This Row],[Title]]&amp;" "&amp;Tableau1[[#This Row],[Journal]]&amp;". "&amp;Tableau1[[#This Row],[Year]]</f>
        <v>Pandey A, Lamichhane G, Khanal R, Rai SKC, Bhari AM, Borroni D, Gautam N., Assessment of visual morbidity amongst diabetic retinopathy at tertiary eye care center, Nepal: a cross-sectional descriptive study. BMC Ophthalmol. 2017</v>
      </c>
    </row>
    <row r="164" spans="1:29" x14ac:dyDescent="0.3">
      <c r="A164">
        <v>1443</v>
      </c>
      <c r="B164" t="s">
        <v>4701</v>
      </c>
      <c r="C164" t="s">
        <v>14951</v>
      </c>
      <c r="D164" t="s">
        <v>25122</v>
      </c>
      <c r="E164" t="s">
        <v>2451</v>
      </c>
      <c r="F164" s="10"/>
      <c r="G164">
        <v>2017</v>
      </c>
      <c r="J164">
        <v>1.4518361888532838E-2</v>
      </c>
      <c r="L164" t="s">
        <v>35924</v>
      </c>
      <c r="M164">
        <v>28949971</v>
      </c>
      <c r="Q164" s="10"/>
      <c r="R164" s="11">
        <f t="shared" si="4"/>
        <v>0</v>
      </c>
      <c r="U164" s="11">
        <f t="shared" si="5"/>
        <v>0</v>
      </c>
      <c r="Y164" s="11">
        <f>IF(SUM(Tableau1[[#This Row],[Other access]:[Sci-hub access]])&gt;=1,1,0)</f>
        <v>0</v>
      </c>
      <c r="Z164" s="12">
        <f>IF(OR(Tableau1[[#This Row],[Access R1 + S1+ T1 ]]&gt;=1,Tableau1[[#This Row],[Access V1 +W1 + X1]]&gt;=1),1,0)</f>
        <v>0</v>
      </c>
      <c r="AB164" s="10" t="str">
        <f>Tableau1[[#This Row],[DOI]]</f>
        <v>doi: 10.1371/journal.pone.0184230</v>
      </c>
      <c r="AC164" s="13" t="str">
        <f>Tableau1[[#This Row],[Authors]]&amp;", "&amp;Tableau1[[#This Row],[Title]]&amp;" "&amp;Tableau1[[#This Row],[Journal]]&amp;". "&amp;Tableau1[[#This Row],[Year]]</f>
        <v>Fujitani K, Su D, Ghassibi MP, Simonson JL, Liebmann JM, Ritch R, Park SC., Assessment of patient perception of glaucomatous visual field loss and its association with disease severity using Amsler grid. PLoS One. 2017</v>
      </c>
    </row>
    <row r="165" spans="1:29" x14ac:dyDescent="0.3">
      <c r="A165">
        <v>3612</v>
      </c>
      <c r="B165" t="s">
        <v>6784</v>
      </c>
      <c r="C165" t="s">
        <v>17025</v>
      </c>
      <c r="D165" t="s">
        <v>27208</v>
      </c>
      <c r="E165" t="s">
        <v>2562</v>
      </c>
      <c r="F165" s="10"/>
      <c r="G165">
        <v>2017</v>
      </c>
      <c r="J165">
        <v>1.4544195613965583E-2</v>
      </c>
      <c r="L165" t="s">
        <v>38058</v>
      </c>
      <c r="M165">
        <v>28558178</v>
      </c>
      <c r="Q165" s="10"/>
      <c r="R165" s="11">
        <f t="shared" si="4"/>
        <v>0</v>
      </c>
      <c r="U165" s="11">
        <f t="shared" si="5"/>
        <v>0</v>
      </c>
      <c r="Y165" s="11">
        <f>IF(SUM(Tableau1[[#This Row],[Other access]:[Sci-hub access]])&gt;=1,1,0)</f>
        <v>0</v>
      </c>
      <c r="Z165" s="12">
        <f>IF(OR(Tableau1[[#This Row],[Access R1 + S1+ T1 ]]&gt;=1,Tableau1[[#This Row],[Access V1 +W1 + X1]]&gt;=1),1,0)</f>
        <v>0</v>
      </c>
      <c r="AB165" s="10" t="str">
        <f>Tableau1[[#This Row],[DOI]]</f>
        <v>doi: 10.22608/APO.201778</v>
      </c>
      <c r="AC165" s="13" t="str">
        <f>Tableau1[[#This Row],[Authors]]&amp;", "&amp;Tableau1[[#This Row],[Title]]&amp;" "&amp;Tableau1[[#This Row],[Journal]]&amp;". "&amp;Tableau1[[#This Row],[Year]]</f>
        <v>Cassoux N, Lumbroso L, Levy-Gabriel C, Aerts I, Doz F, Desjardins L., Retinoblastoma: Update on Current Management. Asia Pac J Ophthalmol (Phila). 2017</v>
      </c>
    </row>
    <row r="166" spans="1:29" x14ac:dyDescent="0.3">
      <c r="A166">
        <v>5857</v>
      </c>
      <c r="B166" t="s">
        <v>8872</v>
      </c>
      <c r="C166" t="s">
        <v>19088</v>
      </c>
      <c r="D166" t="s">
        <v>29302</v>
      </c>
      <c r="E166" t="s">
        <v>3151</v>
      </c>
      <c r="F166" s="10"/>
      <c r="G166">
        <v>2017</v>
      </c>
      <c r="J166">
        <v>1.4551887694038146E-2</v>
      </c>
      <c r="L166" t="s">
        <v>40239</v>
      </c>
      <c r="M166">
        <v>28279594</v>
      </c>
      <c r="Q166" s="10"/>
      <c r="R166" s="11">
        <f t="shared" si="4"/>
        <v>0</v>
      </c>
      <c r="U166" s="11">
        <f t="shared" si="5"/>
        <v>0</v>
      </c>
      <c r="Y166" s="11">
        <f>IF(SUM(Tableau1[[#This Row],[Other access]:[Sci-hub access]])&gt;=1,1,0)</f>
        <v>0</v>
      </c>
      <c r="Z166" s="12">
        <f>IF(OR(Tableau1[[#This Row],[Access R1 + S1+ T1 ]]&gt;=1,Tableau1[[#This Row],[Access V1 +W1 + X1]]&gt;=1),1,0)</f>
        <v>0</v>
      </c>
      <c r="AB166" s="10" t="str">
        <f>Tableau1[[#This Row],[DOI]]</f>
        <v>doi: 10.1016/j.anai.2017.01.027</v>
      </c>
      <c r="AC166" s="13" t="str">
        <f>Tableau1[[#This Row],[Authors]]&amp;", "&amp;Tableau1[[#This Row],[Title]]&amp;" "&amp;Tableau1[[#This Row],[Journal]]&amp;". "&amp;Tableau1[[#This Row],[Year]]</f>
        <v>Bork K, Brehler R, Witzke G, Boor S, Heineke W, Hardt J., Blindness, tetraspasticity, and other signs of irreversible brain damage in hereditary angioedema. Ann Allergy Asthma Immunol. 2017</v>
      </c>
    </row>
    <row r="167" spans="1:29" ht="28.8" x14ac:dyDescent="0.3">
      <c r="A167">
        <v>9472</v>
      </c>
      <c r="B167" t="s">
        <v>12038</v>
      </c>
      <c r="C167" t="s">
        <v>22214</v>
      </c>
      <c r="D167" t="s">
        <v>32484</v>
      </c>
      <c r="E167" t="s">
        <v>2552</v>
      </c>
      <c r="F167" s="10"/>
      <c r="G167">
        <v>2017</v>
      </c>
      <c r="J167">
        <v>1.4858465862444104E-2</v>
      </c>
      <c r="L167" t="s">
        <v>43755</v>
      </c>
      <c r="M167">
        <v>27679471</v>
      </c>
      <c r="Q167" s="10"/>
      <c r="R167" s="11">
        <f t="shared" si="4"/>
        <v>0</v>
      </c>
      <c r="U167" s="11">
        <f t="shared" si="5"/>
        <v>0</v>
      </c>
      <c r="Y167" s="11">
        <f>IF(SUM(Tableau1[[#This Row],[Other access]:[Sci-hub access]])&gt;=1,1,0)</f>
        <v>0</v>
      </c>
      <c r="Z167" s="12">
        <f>IF(OR(Tableau1[[#This Row],[Access R1 + S1+ T1 ]]&gt;=1,Tableau1[[#This Row],[Access V1 +W1 + X1]]&gt;=1),1,0)</f>
        <v>0</v>
      </c>
      <c r="AB167" s="10" t="str">
        <f>Tableau1[[#This Row],[DOI]]</f>
        <v>doi: 10.1007/s10067-016-3417-4</v>
      </c>
      <c r="AC167" s="13" t="str">
        <f>Tableau1[[#This Row],[Authors]]&amp;", "&amp;Tableau1[[#This Row],[Title]]&amp;" "&amp;Tableau1[[#This Row],[Journal]]&amp;". "&amp;Tableau1[[#This Row],[Year]]</f>
        <v>Vitale A, Emmi G, Lopalco G, Gentileschi S, Silvestri E, Fabiani C, Urban ML, Frediani B, Galeazzi M, Iannone F, Rigante D, Cantarini L., Adalimumab effectiveness in Behçet's disease: short and long-term data from a multicenter retrospective observational study. Clin Rheumatol. 2017</v>
      </c>
    </row>
    <row r="168" spans="1:29" x14ac:dyDescent="0.3">
      <c r="A168">
        <v>3989</v>
      </c>
      <c r="B168" t="s">
        <v>7142</v>
      </c>
      <c r="C168" t="s">
        <v>17379</v>
      </c>
      <c r="D168" t="s">
        <v>27569</v>
      </c>
      <c r="E168" t="s">
        <v>2704</v>
      </c>
      <c r="F168" s="10"/>
      <c r="G168">
        <v>2017</v>
      </c>
      <c r="J168">
        <v>1.4903132662038354E-2</v>
      </c>
      <c r="L168" t="s">
        <v>38429</v>
      </c>
      <c r="M168">
        <v>28498303</v>
      </c>
      <c r="Q168" s="10"/>
      <c r="R168" s="11">
        <f t="shared" si="4"/>
        <v>0</v>
      </c>
      <c r="U168" s="11">
        <f t="shared" si="5"/>
        <v>0</v>
      </c>
      <c r="Y168" s="11">
        <f>IF(SUM(Tableau1[[#This Row],[Other access]:[Sci-hub access]])&gt;=1,1,0)</f>
        <v>0</v>
      </c>
      <c r="Z168" s="12">
        <f>IF(OR(Tableau1[[#This Row],[Access R1 + S1+ T1 ]]&gt;=1,Tableau1[[#This Row],[Access V1 +W1 + X1]]&gt;=1),1,0)</f>
        <v>0</v>
      </c>
      <c r="AB168" s="10" t="str">
        <f>Tableau1[[#This Row],[DOI]]</f>
        <v>doi: 10.1097/INF.0000000000001641</v>
      </c>
      <c r="AC168" s="13" t="str">
        <f>Tableau1[[#This Row],[Authors]]&amp;", "&amp;Tableau1[[#This Row],[Title]]&amp;" "&amp;Tableau1[[#This Row],[Journal]]&amp;". "&amp;Tableau1[[#This Row],[Year]]</f>
        <v>Shin YU, Kim J, Hong EH, Kim J, Sohn JH, Cho H., Varicella Zoster Virus-Associated Necrotizing Retinitis After Chickenpox in a 10-Year-Old Female: A Case Report. Pediatr Infect Dis J. 2017</v>
      </c>
    </row>
    <row r="169" spans="1:29" x14ac:dyDescent="0.3">
      <c r="A169">
        <v>4211</v>
      </c>
      <c r="B169" t="s">
        <v>356</v>
      </c>
      <c r="C169" t="s">
        <v>357</v>
      </c>
      <c r="D169" t="s">
        <v>358</v>
      </c>
      <c r="E169" t="s">
        <v>2954</v>
      </c>
      <c r="F169" s="10"/>
      <c r="G169">
        <v>2017</v>
      </c>
      <c r="J169">
        <v>1.4908155709034698E-2</v>
      </c>
      <c r="L169" t="s">
        <v>38642</v>
      </c>
      <c r="M169">
        <v>28471458</v>
      </c>
      <c r="Q169" s="10"/>
      <c r="R169" s="11">
        <f t="shared" si="4"/>
        <v>0</v>
      </c>
      <c r="U169" s="11">
        <f t="shared" si="5"/>
        <v>0</v>
      </c>
      <c r="Y169" s="11">
        <f>IF(SUM(Tableau1[[#This Row],[Other access]:[Sci-hub access]])&gt;=1,1,0)</f>
        <v>0</v>
      </c>
      <c r="Z169" s="12">
        <f>IF(OR(Tableau1[[#This Row],[Access R1 + S1+ T1 ]]&gt;=1,Tableau1[[#This Row],[Access V1 +W1 + X1]]&gt;=1),1,0)</f>
        <v>0</v>
      </c>
      <c r="AB169" s="10" t="str">
        <f>Tableau1[[#This Row],[DOI]]</f>
        <v>doi: 10.1038/nprot.2017.032</v>
      </c>
      <c r="AC169" s="13" t="str">
        <f>Tableau1[[#This Row],[Authors]]&amp;", "&amp;Tableau1[[#This Row],[Title]]&amp;" "&amp;Tableau1[[#This Row],[Journal]]&amp;". "&amp;Tableau1[[#This Row],[Year]]</f>
        <v>Lückoff A, Scholz R, Sennlaub F, Xu H, Langmann T., Comprehensive analysis of mouse retinal mononuclear phagocytes. Nat Protoc. 2017</v>
      </c>
    </row>
    <row r="170" spans="1:29" x14ac:dyDescent="0.3">
      <c r="A170">
        <v>9290</v>
      </c>
      <c r="B170" t="s">
        <v>11871</v>
      </c>
      <c r="C170" t="s">
        <v>22048</v>
      </c>
      <c r="D170" t="s">
        <v>32315</v>
      </c>
      <c r="E170" t="s">
        <v>2479</v>
      </c>
      <c r="F170" s="10"/>
      <c r="G170">
        <v>2017</v>
      </c>
      <c r="J170">
        <v>1.4976355846202938E-2</v>
      </c>
      <c r="L170" t="e">
        <v>#VALUE!</v>
      </c>
      <c r="M170">
        <v>27749452</v>
      </c>
      <c r="Q170" s="10"/>
      <c r="R170" s="11">
        <f t="shared" si="4"/>
        <v>0</v>
      </c>
      <c r="U170" s="11">
        <f t="shared" si="5"/>
        <v>0</v>
      </c>
      <c r="Y170" s="11">
        <f>IF(SUM(Tableau1[[#This Row],[Other access]:[Sci-hub access]])&gt;=1,1,0)</f>
        <v>0</v>
      </c>
      <c r="Z170" s="12">
        <f>IF(OR(Tableau1[[#This Row],[Access R1 + S1+ T1 ]]&gt;=1,Tableau1[[#This Row],[Access V1 +W1 + X1]]&gt;=1),1,0)</f>
        <v>0</v>
      </c>
      <c r="AB170" s="10" t="e">
        <f>Tableau1[[#This Row],[DOI]]</f>
        <v>#VALUE!</v>
      </c>
      <c r="AC170" s="13" t="str">
        <f>Tableau1[[#This Row],[Authors]]&amp;", "&amp;Tableau1[[#This Row],[Title]]&amp;" "&amp;Tableau1[[#This Row],[Journal]]&amp;". "&amp;Tableau1[[#This Row],[Year]]</f>
        <v>Micali A, Roszkowska AM, Postorino EI, Rania L, Aragona E, Wylegala E, Nowinska A, Ieni A, Calimeri S, Pisani A, Aragona P, Puzzolo D., Comparative Confocal and Histopathological Study of Corneal Changes in Multiple Myeloma. Cornea. 2017</v>
      </c>
    </row>
    <row r="171" spans="1:29" x14ac:dyDescent="0.3">
      <c r="A171">
        <v>4854</v>
      </c>
      <c r="B171" t="s">
        <v>7957</v>
      </c>
      <c r="C171" t="s">
        <v>18186</v>
      </c>
      <c r="D171" t="s">
        <v>28387</v>
      </c>
      <c r="E171" t="s">
        <v>2464</v>
      </c>
      <c r="F171" s="10"/>
      <c r="G171">
        <v>2017</v>
      </c>
      <c r="J171">
        <v>1.4991228541930024E-2</v>
      </c>
      <c r="L171" t="s">
        <v>39264</v>
      </c>
      <c r="M171">
        <v>28399069</v>
      </c>
      <c r="Q171" s="10"/>
      <c r="R171" s="11">
        <f t="shared" si="4"/>
        <v>0</v>
      </c>
      <c r="U171" s="11">
        <f t="shared" si="5"/>
        <v>0</v>
      </c>
      <c r="Y171" s="11">
        <f>IF(SUM(Tableau1[[#This Row],[Other access]:[Sci-hub access]])&gt;=1,1,0)</f>
        <v>0</v>
      </c>
      <c r="Z171" s="12">
        <f>IF(OR(Tableau1[[#This Row],[Access R1 + S1+ T1 ]]&gt;=1,Tableau1[[#This Row],[Access V1 +W1 + X1]]&gt;=1),1,0)</f>
        <v>0</v>
      </c>
      <c r="AB171" s="10" t="str">
        <f>Tableau1[[#This Row],[DOI]]</f>
        <v>doi: 10.1097/ICU.0000000000000385</v>
      </c>
      <c r="AC171" s="13" t="str">
        <f>Tableau1[[#This Row],[Authors]]&amp;", "&amp;Tableau1[[#This Row],[Title]]&amp;" "&amp;Tableau1[[#This Row],[Journal]]&amp;". "&amp;Tableau1[[#This Row],[Year]]</f>
        <v>Daya SM., Conjunctival-limbal autograft. Curr Opin Ophthalmol. 2017</v>
      </c>
    </row>
    <row r="172" spans="1:29" x14ac:dyDescent="0.3">
      <c r="A172">
        <v>164</v>
      </c>
      <c r="B172" t="s">
        <v>3427</v>
      </c>
      <c r="C172" t="s">
        <v>13688</v>
      </c>
      <c r="D172" t="s">
        <v>23847</v>
      </c>
      <c r="E172" t="s">
        <v>2465</v>
      </c>
      <c r="F172" s="10"/>
      <c r="G172">
        <v>2017</v>
      </c>
      <c r="J172">
        <v>1.502479410316182E-2</v>
      </c>
      <c r="L172" t="s">
        <v>34680</v>
      </c>
      <c r="M172">
        <v>29381911</v>
      </c>
      <c r="Q172" s="10"/>
      <c r="R172" s="11">
        <f t="shared" si="4"/>
        <v>0</v>
      </c>
      <c r="U172" s="11">
        <f t="shared" si="5"/>
        <v>0</v>
      </c>
      <c r="Y172" s="11">
        <f>IF(SUM(Tableau1[[#This Row],[Other access]:[Sci-hub access]])&gt;=1,1,0)</f>
        <v>0</v>
      </c>
      <c r="Z172" s="12">
        <f>IF(OR(Tableau1[[#This Row],[Access R1 + S1+ T1 ]]&gt;=1,Tableau1[[#This Row],[Access V1 +W1 + X1]]&gt;=1),1,0)</f>
        <v>0</v>
      </c>
      <c r="AB172" s="10" t="str">
        <f>Tableau1[[#This Row],[DOI]]</f>
        <v>doi: 10.1097/MD.0000000000008190</v>
      </c>
      <c r="AC172" s="13" t="str">
        <f>Tableau1[[#This Row],[Authors]]&amp;", "&amp;Tableau1[[#This Row],[Title]]&amp;" "&amp;Tableau1[[#This Row],[Journal]]&amp;". "&amp;Tableau1[[#This Row],[Year]]</f>
        <v>Cheng J, Hao X, Zhang Z., Risk of macular degeneration affected by polymorphisms in Matrix metalloproteinase-2: A case-control study in Chinese Han population. Medicine (Baltimore). 2017</v>
      </c>
    </row>
    <row r="173" spans="1:29" x14ac:dyDescent="0.3">
      <c r="A173">
        <v>5149</v>
      </c>
      <c r="B173" t="s">
        <v>8226</v>
      </c>
      <c r="C173" t="s">
        <v>18451</v>
      </c>
      <c r="D173" t="s">
        <v>28656</v>
      </c>
      <c r="E173" t="s">
        <v>2822</v>
      </c>
      <c r="F173" s="10"/>
      <c r="G173">
        <v>2017</v>
      </c>
      <c r="J173">
        <v>1.5146744064635342E-2</v>
      </c>
      <c r="L173" t="s">
        <v>39553</v>
      </c>
      <c r="M173">
        <v>28367269</v>
      </c>
      <c r="Q173" s="10"/>
      <c r="R173" s="11">
        <f t="shared" si="4"/>
        <v>0</v>
      </c>
      <c r="U173" s="11">
        <f t="shared" si="5"/>
        <v>0</v>
      </c>
      <c r="Y173" s="11">
        <f>IF(SUM(Tableau1[[#This Row],[Other access]:[Sci-hub access]])&gt;=1,1,0)</f>
        <v>0</v>
      </c>
      <c r="Z173" s="12">
        <f>IF(OR(Tableau1[[#This Row],[Access R1 + S1+ T1 ]]&gt;=1,Tableau1[[#This Row],[Access V1 +W1 + X1]]&gt;=1),1,0)</f>
        <v>0</v>
      </c>
      <c r="AB173" s="10" t="str">
        <f>Tableau1[[#This Row],[DOI]]</f>
        <v>doi: 10.1155/2017/4128061</v>
      </c>
      <c r="AC173" s="13" t="str">
        <f>Tableau1[[#This Row],[Authors]]&amp;", "&amp;Tableau1[[#This Row],[Title]]&amp;" "&amp;Tableau1[[#This Row],[Journal]]&amp;". "&amp;Tableau1[[#This Row],[Year]]</f>
        <v>Ohashi K, Kageyama M, Shinomiya K, Fujita-Koyama Y, Hirai SI, Katsuta O, Nakamura M., Spermidine Oxidation-Mediated Degeneration of Retinal Pigment Epithelium in Rats. Oxid Med Cell Longev. 2017</v>
      </c>
    </row>
    <row r="174" spans="1:29" x14ac:dyDescent="0.3">
      <c r="A174">
        <v>8272</v>
      </c>
      <c r="B174" t="s">
        <v>10974</v>
      </c>
      <c r="C174" t="s">
        <v>21161</v>
      </c>
      <c r="D174" t="s">
        <v>31412</v>
      </c>
      <c r="E174" t="s">
        <v>2532</v>
      </c>
      <c r="F174" s="10"/>
      <c r="G174">
        <v>2017</v>
      </c>
      <c r="J174">
        <v>1.5164347570775893E-2</v>
      </c>
      <c r="L174" t="s">
        <v>42616</v>
      </c>
      <c r="M174">
        <v>27943089</v>
      </c>
      <c r="Q174" s="10"/>
      <c r="R174" s="11">
        <f t="shared" si="4"/>
        <v>0</v>
      </c>
      <c r="U174" s="11">
        <f t="shared" si="5"/>
        <v>0</v>
      </c>
      <c r="Y174" s="11">
        <f>IF(SUM(Tableau1[[#This Row],[Other access]:[Sci-hub access]])&gt;=1,1,0)</f>
        <v>0</v>
      </c>
      <c r="Z174" s="12">
        <f>IF(OR(Tableau1[[#This Row],[Access R1 + S1+ T1 ]]&gt;=1,Tableau1[[#This Row],[Access V1 +W1 + X1]]&gt;=1),1,0)</f>
        <v>0</v>
      </c>
      <c r="AB174" s="10" t="str">
        <f>Tableau1[[#This Row],[DOI]]</f>
        <v>doi: 10.1007/s10384-016-0490-9</v>
      </c>
      <c r="AC174" s="13" t="str">
        <f>Tableau1[[#This Row],[Authors]]&amp;", "&amp;Tableau1[[#This Row],[Title]]&amp;" "&amp;Tableau1[[#This Row],[Journal]]&amp;". "&amp;Tableau1[[#This Row],[Year]]</f>
        <v>Shalaby U., Diltiazem co treatment with cyclosporine for induction of disease remission in sight-threatening non-infectious intraocular inflammation. Jpn J Ophthalmol. 2017</v>
      </c>
    </row>
    <row r="175" spans="1:29" x14ac:dyDescent="0.3">
      <c r="A175">
        <v>3393</v>
      </c>
      <c r="B175" t="s">
        <v>6570</v>
      </c>
      <c r="C175" t="s">
        <v>16813</v>
      </c>
      <c r="D175" t="s">
        <v>26994</v>
      </c>
      <c r="E175" t="s">
        <v>2549</v>
      </c>
      <c r="F175" s="10"/>
      <c r="G175">
        <v>2017</v>
      </c>
      <c r="J175">
        <v>1.5306365695145652E-2</v>
      </c>
      <c r="L175" t="s">
        <v>37843</v>
      </c>
      <c r="M175">
        <v>28591285</v>
      </c>
      <c r="Q175" s="10"/>
      <c r="R175" s="11">
        <f t="shared" si="4"/>
        <v>0</v>
      </c>
      <c r="U175" s="11">
        <f t="shared" si="5"/>
        <v>0</v>
      </c>
      <c r="Y175" s="11">
        <f>IF(SUM(Tableau1[[#This Row],[Other access]:[Sci-hub access]])&gt;=1,1,0)</f>
        <v>0</v>
      </c>
      <c r="Z175" s="12">
        <f>IF(OR(Tableau1[[#This Row],[Access R1 + S1+ T1 ]]&gt;=1,Tableau1[[#This Row],[Access V1 +W1 + X1]]&gt;=1),1,0)</f>
        <v>0</v>
      </c>
      <c r="AB175" s="10" t="str">
        <f>Tableau1[[#This Row],[DOI]]</f>
        <v>doi: 10.5935/0004-2749.20170027</v>
      </c>
      <c r="AC175" s="13" t="str">
        <f>Tableau1[[#This Row],[Authors]]&amp;", "&amp;Tableau1[[#This Row],[Title]]&amp;" "&amp;Tableau1[[#This Row],[Journal]]&amp;". "&amp;Tableau1[[#This Row],[Year]]</f>
        <v>Çevik SG, Çevik MÖ, Özmen AT., Iris-claw intraocular lens implantation in children with ectopia lentis. Arq Bras Oftalmol. 2017</v>
      </c>
    </row>
    <row r="176" spans="1:29" x14ac:dyDescent="0.3">
      <c r="A176">
        <v>7778</v>
      </c>
      <c r="B176" t="s">
        <v>10543</v>
      </c>
      <c r="C176" t="s">
        <v>20739</v>
      </c>
      <c r="D176" t="s">
        <v>30980</v>
      </c>
      <c r="E176" t="s">
        <v>2490</v>
      </c>
      <c r="F176" s="10"/>
      <c r="G176">
        <v>2017</v>
      </c>
      <c r="J176">
        <v>1.5315456424039198E-2</v>
      </c>
      <c r="L176" t="s">
        <v>42129</v>
      </c>
      <c r="M176">
        <v>28057456</v>
      </c>
      <c r="Q176" s="10"/>
      <c r="R176" s="11">
        <f t="shared" si="4"/>
        <v>0</v>
      </c>
      <c r="U176" s="11">
        <f t="shared" si="5"/>
        <v>0</v>
      </c>
      <c r="Y176" s="11">
        <f>IF(SUM(Tableau1[[#This Row],[Other access]:[Sci-hub access]])&gt;=1,1,0)</f>
        <v>0</v>
      </c>
      <c r="Z176" s="12">
        <f>IF(OR(Tableau1[[#This Row],[Access R1 + S1+ T1 ]]&gt;=1,Tableau1[[#This Row],[Access V1 +W1 + X1]]&gt;=1),1,0)</f>
        <v>0</v>
      </c>
      <c r="AB176" s="10" t="str">
        <f>Tableau1[[#This Row],[DOI]]</f>
        <v>doi: 10.1016/j.ajo.2016.12.023</v>
      </c>
      <c r="AC176" s="13" t="str">
        <f>Tableau1[[#This Row],[Authors]]&amp;", "&amp;Tableau1[[#This Row],[Title]]&amp;" "&amp;Tableau1[[#This Row],[Journal]]&amp;". "&amp;Tableau1[[#This Row],[Year]]</f>
        <v>Tavares Ferreira J, Proença R, Alves M, Dias-Santos A, Santos BO, Cunha JP, Papoila AL, Abegão Pinto L., Retina and Choroid of Diabetic Patients Without Observed Retinal Vascular Changes: A Longitudinal Study. Am J Ophthalmol. 2017</v>
      </c>
    </row>
    <row r="177" spans="1:29" x14ac:dyDescent="0.3">
      <c r="A177">
        <v>6221</v>
      </c>
      <c r="B177" t="s">
        <v>9182</v>
      </c>
      <c r="C177" t="s">
        <v>19395</v>
      </c>
      <c r="D177" t="s">
        <v>29613</v>
      </c>
      <c r="E177" t="s">
        <v>2496</v>
      </c>
      <c r="F177" s="10"/>
      <c r="G177">
        <v>2017</v>
      </c>
      <c r="J177">
        <v>1.5397348298920588E-2</v>
      </c>
      <c r="L177" t="s">
        <v>40591</v>
      </c>
      <c r="M177">
        <v>28237150</v>
      </c>
      <c r="Q177" s="10"/>
      <c r="R177" s="11">
        <f t="shared" si="4"/>
        <v>0</v>
      </c>
      <c r="U177" s="11">
        <f t="shared" si="5"/>
        <v>0</v>
      </c>
      <c r="Y177" s="11">
        <f>IF(SUM(Tableau1[[#This Row],[Other access]:[Sci-hub access]])&gt;=1,1,0)</f>
        <v>0</v>
      </c>
      <c r="Z177" s="12">
        <f>IF(OR(Tableau1[[#This Row],[Access R1 + S1+ T1 ]]&gt;=1,Tableau1[[#This Row],[Access V1 +W1 + X1]]&gt;=1),1,0)</f>
        <v>0</v>
      </c>
      <c r="AB177" s="10" t="str">
        <f>Tableau1[[#This Row],[DOI]]</f>
        <v>doi: 10.1016/j.jcjo.2016.07.026</v>
      </c>
      <c r="AC177" s="13" t="str">
        <f>Tableau1[[#This Row],[Authors]]&amp;", "&amp;Tableau1[[#This Row],[Title]]&amp;" "&amp;Tableau1[[#This Row],[Journal]]&amp;". "&amp;Tableau1[[#This Row],[Year]]</f>
        <v>Eom Y, Song JS, Kim HM., Spectacle plane add power of multifocal intraocular lenses according to effective lens position. Can J Ophthalmol. 2017</v>
      </c>
    </row>
    <row r="178" spans="1:29" x14ac:dyDescent="0.3">
      <c r="A178">
        <v>173</v>
      </c>
      <c r="B178" t="s">
        <v>3436</v>
      </c>
      <c r="C178" t="s">
        <v>13697</v>
      </c>
      <c r="D178" t="s">
        <v>23856</v>
      </c>
      <c r="E178" t="s">
        <v>2462</v>
      </c>
      <c r="F178" s="10"/>
      <c r="G178">
        <v>2018</v>
      </c>
      <c r="J178">
        <v>1.5472855984394962E-2</v>
      </c>
      <c r="L178" t="s">
        <v>34689</v>
      </c>
      <c r="M178">
        <v>29374460</v>
      </c>
      <c r="Q178" s="10"/>
      <c r="R178" s="11">
        <f t="shared" si="4"/>
        <v>0</v>
      </c>
      <c r="U178" s="11">
        <f t="shared" si="5"/>
        <v>0</v>
      </c>
      <c r="Y178" s="11">
        <f>IF(SUM(Tableau1[[#This Row],[Other access]:[Sci-hub access]])&gt;=1,1,0)</f>
        <v>0</v>
      </c>
      <c r="Z178" s="12">
        <f>IF(OR(Tableau1[[#This Row],[Access R1 + S1+ T1 ]]&gt;=1,Tableau1[[#This Row],[Access V1 +W1 + X1]]&gt;=1),1,0)</f>
        <v>0</v>
      </c>
      <c r="AB178" s="10" t="str">
        <f>Tableau1[[#This Row],[DOI]]</f>
        <v>doi: 10.1186/s12886-018-0683-8</v>
      </c>
      <c r="AC178" s="13" t="str">
        <f>Tableau1[[#This Row],[Authors]]&amp;", "&amp;Tableau1[[#This Row],[Title]]&amp;" "&amp;Tableau1[[#This Row],[Journal]]&amp;". "&amp;Tableau1[[#This Row],[Year]]</f>
        <v>Xu Z, Hua Y, Qiu W, Li G, Wu Q., Precision and agreement of higher order aberrations measured with ray tracing and Hartmann-Shack aberrometers. BMC Ophthalmol. 2018</v>
      </c>
    </row>
    <row r="179" spans="1:29" ht="28.8" x14ac:dyDescent="0.3">
      <c r="A179">
        <v>657</v>
      </c>
      <c r="B179" t="s">
        <v>3920</v>
      </c>
      <c r="C179" t="s">
        <v>14175</v>
      </c>
      <c r="D179" t="s">
        <v>24340</v>
      </c>
      <c r="E179" t="s">
        <v>3155</v>
      </c>
      <c r="F179" s="10"/>
      <c r="G179">
        <v>2017</v>
      </c>
      <c r="J179">
        <v>1.5533349024284382E-2</v>
      </c>
      <c r="L179" t="e">
        <v>#VALUE!</v>
      </c>
      <c r="M179">
        <v>29147104</v>
      </c>
      <c r="Q179" s="10"/>
      <c r="R179" s="11">
        <f t="shared" si="4"/>
        <v>0</v>
      </c>
      <c r="U179" s="11">
        <f t="shared" si="5"/>
        <v>0</v>
      </c>
      <c r="Y179" s="11">
        <f>IF(SUM(Tableau1[[#This Row],[Other access]:[Sci-hub access]])&gt;=1,1,0)</f>
        <v>0</v>
      </c>
      <c r="Z179" s="12">
        <f>IF(OR(Tableau1[[#This Row],[Access R1 + S1+ T1 ]]&gt;=1,Tableau1[[#This Row],[Access V1 +W1 + X1]]&gt;=1),1,0)</f>
        <v>0</v>
      </c>
      <c r="AB179" s="10" t="e">
        <f>Tableau1[[#This Row],[DOI]]</f>
        <v>#VALUE!</v>
      </c>
      <c r="AC179" s="13" t="str">
        <f>Tableau1[[#This Row],[Authors]]&amp;", "&amp;Tableau1[[#This Row],[Title]]&amp;" "&amp;Tableau1[[#This Row],[Journal]]&amp;". "&amp;Tableau1[[#This Row],[Year]]</f>
        <v>Lin SC, Masis M, Porco TC, Pasquale LR., Predictors of Intraocular Pressure After Phacoemulsification in Primary Open-Angle Glaucoma Eyes with Wide Versus Narrower Angles (An American Ophthalmological Society Thesis). Trans Am Ophthalmol Soc. 2017</v>
      </c>
    </row>
    <row r="180" spans="1:29" ht="28.8" x14ac:dyDescent="0.3">
      <c r="A180">
        <v>10149</v>
      </c>
      <c r="B180" t="s">
        <v>12658</v>
      </c>
      <c r="C180" t="s">
        <v>22826</v>
      </c>
      <c r="D180" t="s">
        <v>33108</v>
      </c>
      <c r="E180" t="s">
        <v>2724</v>
      </c>
      <c r="F180" s="10"/>
      <c r="G180">
        <v>2017</v>
      </c>
      <c r="J180">
        <v>1.5615454064311307E-2</v>
      </c>
      <c r="L180" t="s">
        <v>44404</v>
      </c>
      <c r="M180">
        <v>27452416</v>
      </c>
      <c r="Q180" s="10"/>
      <c r="R180" s="11">
        <f t="shared" si="4"/>
        <v>0</v>
      </c>
      <c r="U180" s="11">
        <f t="shared" si="5"/>
        <v>0</v>
      </c>
      <c r="Y180" s="11">
        <f>IF(SUM(Tableau1[[#This Row],[Other access]:[Sci-hub access]])&gt;=1,1,0)</f>
        <v>0</v>
      </c>
      <c r="Z180" s="12">
        <f>IF(OR(Tableau1[[#This Row],[Access R1 + S1+ T1 ]]&gt;=1,Tableau1[[#This Row],[Access V1 +W1 + X1]]&gt;=1),1,0)</f>
        <v>0</v>
      </c>
      <c r="AB180" s="10" t="str">
        <f>Tableau1[[#This Row],[DOI]]</f>
        <v>doi: 10.1111/cge.12840</v>
      </c>
      <c r="AC180" s="13" t="str">
        <f>Tableau1[[#This Row],[Authors]]&amp;", "&amp;Tableau1[[#This Row],[Title]]&amp;" "&amp;Tableau1[[#This Row],[Journal]]&amp;". "&amp;Tableau1[[#This Row],[Year]]</f>
        <v>Radvanszky J, Hyblova M, Durovcikova D, Hikkelova M, Fiedler E, Kadasi L, Turna J, Minarik G, Szemes T., Complex phenotypes blur conventional borders between Say-Barber-Biesecker-Young-Simpson syndrome and genitopatellar syndrome. Clin Genet. 2017</v>
      </c>
    </row>
    <row r="181" spans="1:29" x14ac:dyDescent="0.3">
      <c r="A181">
        <v>8830</v>
      </c>
      <c r="B181" t="s">
        <v>11462</v>
      </c>
      <c r="C181" t="s">
        <v>21646</v>
      </c>
      <c r="D181" t="s">
        <v>31902</v>
      </c>
      <c r="E181" t="s">
        <v>2445</v>
      </c>
      <c r="F181" s="10"/>
      <c r="G181">
        <v>2017</v>
      </c>
      <c r="J181">
        <v>1.575508203751752E-2</v>
      </c>
      <c r="L181" t="s">
        <v>43166</v>
      </c>
      <c r="M181">
        <v>27828914</v>
      </c>
      <c r="Q181" s="10"/>
      <c r="R181" s="11">
        <f t="shared" si="4"/>
        <v>0</v>
      </c>
      <c r="U181" s="11">
        <f t="shared" si="5"/>
        <v>0</v>
      </c>
      <c r="Y181" s="11">
        <f>IF(SUM(Tableau1[[#This Row],[Other access]:[Sci-hub access]])&gt;=1,1,0)</f>
        <v>0</v>
      </c>
      <c r="Z181" s="12">
        <f>IF(OR(Tableau1[[#This Row],[Access R1 + S1+ T1 ]]&gt;=1,Tableau1[[#This Row],[Access V1 +W1 + X1]]&gt;=1),1,0)</f>
        <v>0</v>
      </c>
      <c r="AB181" s="10" t="str">
        <f>Tableau1[[#This Row],[DOI]]</f>
        <v>doi: 10.1097/IAE.0000000000001401</v>
      </c>
      <c r="AC181" s="13" t="str">
        <f>Tableau1[[#This Row],[Authors]]&amp;", "&amp;Tableau1[[#This Row],[Title]]&amp;" "&amp;Tableau1[[#This Row],[Journal]]&amp;". "&amp;Tableau1[[#This Row],[Year]]</f>
        <v>Tye A, Klufas MA, McCannel CA, McCannel TA., Intracameral Air in Phacovitrectomy for Maintaining Intraocular Lens Position. Retina. 2017</v>
      </c>
    </row>
    <row r="182" spans="1:29" x14ac:dyDescent="0.3">
      <c r="A182">
        <v>2296</v>
      </c>
      <c r="B182" t="s">
        <v>5527</v>
      </c>
      <c r="C182" t="s">
        <v>15772</v>
      </c>
      <c r="D182" t="s">
        <v>25949</v>
      </c>
      <c r="E182" t="s">
        <v>2496</v>
      </c>
      <c r="F182" s="10"/>
      <c r="G182">
        <v>2017</v>
      </c>
      <c r="J182">
        <v>1.5833774631993536E-2</v>
      </c>
      <c r="L182" t="s">
        <v>36763</v>
      </c>
      <c r="M182">
        <v>28774515</v>
      </c>
      <c r="Q182" s="10"/>
      <c r="R182" s="11">
        <f t="shared" si="4"/>
        <v>0</v>
      </c>
      <c r="U182" s="11">
        <f t="shared" si="5"/>
        <v>0</v>
      </c>
      <c r="Y182" s="11">
        <f>IF(SUM(Tableau1[[#This Row],[Other access]:[Sci-hub access]])&gt;=1,1,0)</f>
        <v>0</v>
      </c>
      <c r="Z182" s="12">
        <f>IF(OR(Tableau1[[#This Row],[Access R1 + S1+ T1 ]]&gt;=1,Tableau1[[#This Row],[Access V1 +W1 + X1]]&gt;=1),1,0)</f>
        <v>0</v>
      </c>
      <c r="AB182" s="10" t="str">
        <f>Tableau1[[#This Row],[DOI]]</f>
        <v>doi: 10.1016/j.jcjo.2017.01.023</v>
      </c>
      <c r="AC182" s="13" t="str">
        <f>Tableau1[[#This Row],[Authors]]&amp;", "&amp;Tableau1[[#This Row],[Title]]&amp;" "&amp;Tableau1[[#This Row],[Journal]]&amp;". "&amp;Tableau1[[#This Row],[Year]]</f>
        <v>Liu JC, Green W, Van Stavern GP, Culican SM., Assessing the utility of 2.5% phenylephrine for diagnostic pupillary dilation. Can J Ophthalmol. 2017</v>
      </c>
    </row>
    <row r="183" spans="1:29" x14ac:dyDescent="0.3">
      <c r="A183">
        <v>6501</v>
      </c>
      <c r="B183" t="s">
        <v>9428</v>
      </c>
      <c r="C183" t="s">
        <v>19636</v>
      </c>
      <c r="D183" t="s">
        <v>29859</v>
      </c>
      <c r="E183" t="s">
        <v>2486</v>
      </c>
      <c r="F183" s="10"/>
      <c r="G183">
        <v>2017</v>
      </c>
      <c r="J183">
        <v>1.5928662743480926E-2</v>
      </c>
      <c r="L183" t="s">
        <v>40866</v>
      </c>
      <c r="M183">
        <v>28205342</v>
      </c>
      <c r="Q183" s="10"/>
      <c r="R183" s="11">
        <f t="shared" si="4"/>
        <v>0</v>
      </c>
      <c r="U183" s="11">
        <f t="shared" si="5"/>
        <v>0</v>
      </c>
      <c r="Y183" s="11">
        <f>IF(SUM(Tableau1[[#This Row],[Other access]:[Sci-hub access]])&gt;=1,1,0)</f>
        <v>0</v>
      </c>
      <c r="Z183" s="12">
        <f>IF(OR(Tableau1[[#This Row],[Access R1 + S1+ T1 ]]&gt;=1,Tableau1[[#This Row],[Access V1 +W1 + X1]]&gt;=1),1,0)</f>
        <v>0</v>
      </c>
      <c r="AB183" s="10" t="str">
        <f>Tableau1[[#This Row],[DOI]]</f>
        <v>doi: 10.1111/aos.13385</v>
      </c>
      <c r="AC183" s="13" t="str">
        <f>Tableau1[[#This Row],[Authors]]&amp;", "&amp;Tableau1[[#This Row],[Title]]&amp;" "&amp;Tableau1[[#This Row],[Journal]]&amp;". "&amp;Tableau1[[#This Row],[Year]]</f>
        <v>Jacobsen AG, Brost B, Vorum H, Hargitai J., Functional benefits and patient satisfaction with upper blepharoplasty - evaluated by objective and subjective outcome measures. Acta Ophthalmol. 2017</v>
      </c>
    </row>
    <row r="184" spans="1:29" x14ac:dyDescent="0.3">
      <c r="A184">
        <v>2444</v>
      </c>
      <c r="B184" t="s">
        <v>5666</v>
      </c>
      <c r="C184" t="s">
        <v>15912</v>
      </c>
      <c r="D184" t="s">
        <v>26089</v>
      </c>
      <c r="E184" t="s">
        <v>2465</v>
      </c>
      <c r="F184" s="10"/>
      <c r="G184">
        <v>2017</v>
      </c>
      <c r="J184">
        <v>1.594958419912107E-2</v>
      </c>
      <c r="L184" t="s">
        <v>36909</v>
      </c>
      <c r="M184">
        <v>28746174</v>
      </c>
      <c r="Q184" s="10"/>
      <c r="R184" s="11">
        <f t="shared" si="4"/>
        <v>0</v>
      </c>
      <c r="U184" s="11">
        <f t="shared" si="5"/>
        <v>0</v>
      </c>
      <c r="Y184" s="11">
        <f>IF(SUM(Tableau1[[#This Row],[Other access]:[Sci-hub access]])&gt;=1,1,0)</f>
        <v>0</v>
      </c>
      <c r="Z184" s="12">
        <f>IF(OR(Tableau1[[#This Row],[Access R1 + S1+ T1 ]]&gt;=1,Tableau1[[#This Row],[Access V1 +W1 + X1]]&gt;=1),1,0)</f>
        <v>0</v>
      </c>
      <c r="AB184" s="10" t="str">
        <f>Tableau1[[#This Row],[DOI]]</f>
        <v>doi: 10.1097/MD.0000000000007160</v>
      </c>
      <c r="AC184" s="13" t="str">
        <f>Tableau1[[#This Row],[Authors]]&amp;", "&amp;Tableau1[[#This Row],[Title]]&amp;" "&amp;Tableau1[[#This Row],[Journal]]&amp;". "&amp;Tableau1[[#This Row],[Year]]</f>
        <v>Chlasta-Twardzik E, Nowińska A, Wąs P, Jakubowska A, Wylęgała E., Traumatic cataract in patient with anterior megalophthalmos: Case report. Medicine (Baltimore). 2017</v>
      </c>
    </row>
    <row r="185" spans="1:29" x14ac:dyDescent="0.3">
      <c r="A185">
        <v>588</v>
      </c>
      <c r="B185" t="s">
        <v>3851</v>
      </c>
      <c r="C185" t="s">
        <v>14107</v>
      </c>
      <c r="D185" t="s">
        <v>24271</v>
      </c>
      <c r="E185" t="s">
        <v>2494</v>
      </c>
      <c r="F185" s="10"/>
      <c r="G185">
        <v>2018</v>
      </c>
      <c r="J185">
        <v>1.5972451188535075E-2</v>
      </c>
      <c r="L185" t="s">
        <v>35087</v>
      </c>
      <c r="M185">
        <v>29168194</v>
      </c>
      <c r="Q185" s="10"/>
      <c r="R185" s="11">
        <f t="shared" si="4"/>
        <v>0</v>
      </c>
      <c r="U185" s="11">
        <f t="shared" si="5"/>
        <v>0</v>
      </c>
      <c r="Y185" s="11">
        <f>IF(SUM(Tableau1[[#This Row],[Other access]:[Sci-hub access]])&gt;=1,1,0)</f>
        <v>0</v>
      </c>
      <c r="Z185" s="12">
        <f>IF(OR(Tableau1[[#This Row],[Access R1 + S1+ T1 ]]&gt;=1,Tableau1[[#This Row],[Access V1 +W1 + X1]]&gt;=1),1,0)</f>
        <v>0</v>
      </c>
      <c r="AB185" s="10" t="str">
        <f>Tableau1[[#This Row],[DOI]]</f>
        <v>doi: 10.1111/opo.12425</v>
      </c>
      <c r="AC185" s="13" t="str">
        <f>Tableau1[[#This Row],[Authors]]&amp;", "&amp;Tableau1[[#This Row],[Title]]&amp;" "&amp;Tableau1[[#This Row],[Journal]]&amp;". "&amp;Tableau1[[#This Row],[Year]]</f>
        <v>Ashimatey BS, King BJ, Swanson WH., Retinal putative glial alterations: implication for glaucoma care. Ophthalmic Physiol Opt. 2018</v>
      </c>
    </row>
    <row r="186" spans="1:29" x14ac:dyDescent="0.3">
      <c r="A186">
        <v>8294</v>
      </c>
      <c r="B186" t="s">
        <v>10995</v>
      </c>
      <c r="C186" t="s">
        <v>21182</v>
      </c>
      <c r="D186" t="s">
        <v>31433</v>
      </c>
      <c r="E186" t="s">
        <v>2438</v>
      </c>
      <c r="F186" s="10"/>
      <c r="G186">
        <v>2017</v>
      </c>
      <c r="J186">
        <v>1.6088373075183848E-2</v>
      </c>
      <c r="L186" t="s">
        <v>42638</v>
      </c>
      <c r="M186">
        <v>27941048</v>
      </c>
      <c r="Q186" s="10"/>
      <c r="R186" s="11">
        <f t="shared" si="4"/>
        <v>0</v>
      </c>
      <c r="U186" s="11">
        <f t="shared" si="5"/>
        <v>0</v>
      </c>
      <c r="Y186" s="11">
        <f>IF(SUM(Tableau1[[#This Row],[Other access]:[Sci-hub access]])&gt;=1,1,0)</f>
        <v>0</v>
      </c>
      <c r="Z186" s="12">
        <f>IF(OR(Tableau1[[#This Row],[Access R1 + S1+ T1 ]]&gt;=1,Tableau1[[#This Row],[Access V1 +W1 + X1]]&gt;=1),1,0)</f>
        <v>0</v>
      </c>
      <c r="AB186" s="10" t="str">
        <f>Tableau1[[#This Row],[DOI]]</f>
        <v>doi: 10.1136/bjophthalmol-2016-309504</v>
      </c>
      <c r="AC186" s="13" t="str">
        <f>Tableau1[[#This Row],[Authors]]&amp;", "&amp;Tableau1[[#This Row],[Title]]&amp;" "&amp;Tableau1[[#This Row],[Journal]]&amp;". "&amp;Tableau1[[#This Row],[Year]]</f>
        <v>Himori N, Kunikata H, Kawasaki R, Shiga Y, Omodaka K, Takahashi H, Miyata T, Nakazawa T., The association between skin autofluorescence and mean deviation in patients with open-angle glaucoma. Br J Ophthalmol. 2017</v>
      </c>
    </row>
    <row r="187" spans="1:29" x14ac:dyDescent="0.3">
      <c r="A187">
        <v>3646</v>
      </c>
      <c r="B187" t="s">
        <v>6818</v>
      </c>
      <c r="C187" t="s">
        <v>17059</v>
      </c>
      <c r="D187" t="s">
        <v>27242</v>
      </c>
      <c r="E187" t="s">
        <v>2448</v>
      </c>
      <c r="F187" s="10"/>
      <c r="G187">
        <v>2017</v>
      </c>
      <c r="J187">
        <v>1.6174540878484467E-2</v>
      </c>
      <c r="L187" t="s">
        <v>38092</v>
      </c>
      <c r="M187">
        <v>28551879</v>
      </c>
      <c r="Q187" s="10"/>
      <c r="R187" s="11">
        <f t="shared" si="4"/>
        <v>0</v>
      </c>
      <c r="U187" s="11">
        <f t="shared" si="5"/>
        <v>0</v>
      </c>
      <c r="Y187" s="11">
        <f>IF(SUM(Tableau1[[#This Row],[Other access]:[Sci-hub access]])&gt;=1,1,0)</f>
        <v>0</v>
      </c>
      <c r="Z187" s="12">
        <f>IF(OR(Tableau1[[#This Row],[Access R1 + S1+ T1 ]]&gt;=1,Tableau1[[#This Row],[Access V1 +W1 + X1]]&gt;=1),1,0)</f>
        <v>0</v>
      </c>
      <c r="AB187" s="10" t="str">
        <f>Tableau1[[#This Row],[DOI]]</f>
        <v>doi: 10.1007/s00417-017-3696-8</v>
      </c>
      <c r="AC187" s="13" t="str">
        <f>Tableau1[[#This Row],[Authors]]&amp;", "&amp;Tableau1[[#This Row],[Title]]&amp;" "&amp;Tableau1[[#This Row],[Journal]]&amp;". "&amp;Tableau1[[#This Row],[Year]]</f>
        <v>Callizo J, Pfeiffer S, Lahme E, van Oterendorp C, Khattab M, Bemme S, Kulanga M, Hoerauf H, Feltgen N., Risk of progression in macula-on rhegmatogenous retinal detachment. Graefes Arch Clin Exp Ophthalmol. 2017</v>
      </c>
    </row>
    <row r="188" spans="1:29" x14ac:dyDescent="0.3">
      <c r="A188">
        <v>6365</v>
      </c>
      <c r="B188" t="s">
        <v>9314</v>
      </c>
      <c r="C188" t="s">
        <v>19524</v>
      </c>
      <c r="D188" t="s">
        <v>29745</v>
      </c>
      <c r="E188" t="s">
        <v>2660</v>
      </c>
      <c r="F188" s="10"/>
      <c r="G188">
        <v>2017</v>
      </c>
      <c r="J188">
        <v>1.6192743292134271E-2</v>
      </c>
      <c r="L188" t="s">
        <v>40734</v>
      </c>
      <c r="M188">
        <v>28222703</v>
      </c>
      <c r="Q188" s="10"/>
      <c r="R188" s="11">
        <f t="shared" si="4"/>
        <v>0</v>
      </c>
      <c r="U188" s="11">
        <f t="shared" si="5"/>
        <v>0</v>
      </c>
      <c r="Y188" s="11">
        <f>IF(SUM(Tableau1[[#This Row],[Other access]:[Sci-hub access]])&gt;=1,1,0)</f>
        <v>0</v>
      </c>
      <c r="Z188" s="12">
        <f>IF(OR(Tableau1[[#This Row],[Access R1 + S1+ T1 ]]&gt;=1,Tableau1[[#This Row],[Access V1 +W1 + X1]]&gt;=1),1,0)</f>
        <v>0</v>
      </c>
      <c r="AB188" s="10" t="str">
        <f>Tableau1[[#This Row],[DOI]]</f>
        <v>doi: 10.1186/s12879-017-2264-5</v>
      </c>
      <c r="AC188" s="13" t="str">
        <f>Tableau1[[#This Row],[Authors]]&amp;", "&amp;Tableau1[[#This Row],[Title]]&amp;" "&amp;Tableau1[[#This Row],[Journal]]&amp;". "&amp;Tableau1[[#This Row],[Year]]</f>
        <v>Pongsachareonnont P, Honglertnapakul W, Chatsuwan T., Comparison of methods for identifying causative bacterial microorganisms in presumed acute endophthalmitis: conventional culture, blood culture, and PCR. BMC Infect Dis. 2017</v>
      </c>
    </row>
    <row r="189" spans="1:29" x14ac:dyDescent="0.3">
      <c r="A189">
        <v>7352</v>
      </c>
      <c r="B189" t="s">
        <v>1313</v>
      </c>
      <c r="C189" t="s">
        <v>1314</v>
      </c>
      <c r="D189" t="s">
        <v>1315</v>
      </c>
      <c r="E189" t="s">
        <v>2944</v>
      </c>
      <c r="F189" s="10"/>
      <c r="G189">
        <v>2017</v>
      </c>
      <c r="J189">
        <v>1.6318326831733621E-2</v>
      </c>
      <c r="L189" t="s">
        <v>41708</v>
      </c>
      <c r="M189">
        <v>28102002</v>
      </c>
      <c r="Q189" s="10"/>
      <c r="R189" s="11">
        <f t="shared" si="4"/>
        <v>0</v>
      </c>
      <c r="U189" s="11">
        <f t="shared" si="5"/>
        <v>0</v>
      </c>
      <c r="Y189" s="11">
        <f>IF(SUM(Tableau1[[#This Row],[Other access]:[Sci-hub access]])&gt;=1,1,0)</f>
        <v>0</v>
      </c>
      <c r="Z189" s="12">
        <f>IF(OR(Tableau1[[#This Row],[Access R1 + S1+ T1 ]]&gt;=1,Tableau1[[#This Row],[Access V1 +W1 + X1]]&gt;=1),1,0)</f>
        <v>0</v>
      </c>
      <c r="AB189" s="10" t="str">
        <f>Tableau1[[#This Row],[DOI]]</f>
        <v>doi: 10.1111/cup.12909</v>
      </c>
      <c r="AC189" s="13" t="str">
        <f>Tableau1[[#This Row],[Authors]]&amp;", "&amp;Tableau1[[#This Row],[Title]]&amp;" "&amp;Tableau1[[#This Row],[Journal]]&amp;". "&amp;Tableau1[[#This Row],[Year]]</f>
        <v>Motaparthi K., Pseudoherpetic transient acantholytic dermatosis (Grover disease): case series and review of the literature. J Cutan Pathol. 2017</v>
      </c>
    </row>
    <row r="190" spans="1:29" x14ac:dyDescent="0.3">
      <c r="A190">
        <v>8283</v>
      </c>
      <c r="B190" t="s">
        <v>10985</v>
      </c>
      <c r="C190" t="s">
        <v>21172</v>
      </c>
      <c r="D190" t="s">
        <v>31423</v>
      </c>
      <c r="E190" t="s">
        <v>2447</v>
      </c>
      <c r="F190" s="10"/>
      <c r="G190">
        <v>2017</v>
      </c>
      <c r="J190">
        <v>1.6506146322485149E-2</v>
      </c>
      <c r="L190" t="s">
        <v>42627</v>
      </c>
      <c r="M190">
        <v>27941469</v>
      </c>
      <c r="Q190" s="10"/>
      <c r="R190" s="11">
        <f t="shared" si="4"/>
        <v>0</v>
      </c>
      <c r="U190" s="11">
        <f t="shared" si="5"/>
        <v>0</v>
      </c>
      <c r="Y190" s="11">
        <f>IF(SUM(Tableau1[[#This Row],[Other access]:[Sci-hub access]])&gt;=1,1,0)</f>
        <v>0</v>
      </c>
      <c r="Z190" s="12">
        <f>IF(OR(Tableau1[[#This Row],[Access R1 + S1+ T1 ]]&gt;=1,Tableau1[[#This Row],[Access V1 +W1 + X1]]&gt;=1),1,0)</f>
        <v>0</v>
      </c>
      <c r="AB190" s="10" t="str">
        <f>Tableau1[[#This Row],[DOI]]</f>
        <v>doi: 10.1097/IOP.0000000000000837</v>
      </c>
      <c r="AC190" s="13" t="str">
        <f>Tableau1[[#This Row],[Authors]]&amp;", "&amp;Tableau1[[#This Row],[Title]]&amp;" "&amp;Tableau1[[#This Row],[Journal]]&amp;". "&amp;Tableau1[[#This Row],[Year]]</f>
        <v>Charles NC, Jakobiec FA, Patel P., Periorbital Dermoid Cyst With Unique Trichilemmal Differentiation. Ophthal Plast Reconstr Surg. 2017</v>
      </c>
    </row>
    <row r="191" spans="1:29" ht="28.8" x14ac:dyDescent="0.3">
      <c r="A191">
        <v>7898</v>
      </c>
      <c r="B191" t="s">
        <v>10642</v>
      </c>
      <c r="C191" t="s">
        <v>20839</v>
      </c>
      <c r="D191" t="s">
        <v>31080</v>
      </c>
      <c r="E191" t="s">
        <v>2460</v>
      </c>
      <c r="F191" s="10"/>
      <c r="G191">
        <v>2017</v>
      </c>
      <c r="J191">
        <v>1.6575279650647312E-2</v>
      </c>
      <c r="L191" t="s">
        <v>42245</v>
      </c>
      <c r="M191">
        <v>28032809</v>
      </c>
      <c r="Q191" s="10"/>
      <c r="R191" s="11">
        <f t="shared" si="4"/>
        <v>0</v>
      </c>
      <c r="U191" s="11">
        <f t="shared" si="5"/>
        <v>0</v>
      </c>
      <c r="Y191" s="11">
        <f>IF(SUM(Tableau1[[#This Row],[Other access]:[Sci-hub access]])&gt;=1,1,0)</f>
        <v>0</v>
      </c>
      <c r="Z191" s="12">
        <f>IF(OR(Tableau1[[#This Row],[Access R1 + S1+ T1 ]]&gt;=1,Tableau1[[#This Row],[Access V1 +W1 + X1]]&gt;=1),1,0)</f>
        <v>0</v>
      </c>
      <c r="AB191" s="10" t="str">
        <f>Tableau1[[#This Row],[DOI]]</f>
        <v>doi: 10.1080/09286586.2016.1255763</v>
      </c>
      <c r="AC191" s="13" t="str">
        <f>Tableau1[[#This Row],[Authors]]&amp;", "&amp;Tableau1[[#This Row],[Title]]&amp;" "&amp;Tableau1[[#This Row],[Journal]]&amp;". "&amp;Tableau1[[#This Row],[Year]]</f>
        <v>Sasongko MB, Agni AN, Wardhana FS, Kotha SP, Gupta P, Widayanti TW, Supanji, Widyaputri F, Widyaningrum R, Wong TY, Kawasaki R, Wang JJ, Pawiroranu S., Rationale and Methodology for a Community-Based Study of Diabetic Retinopathy in an Indonesian Population with Type 2 Diabetes Mellitus: The Jogjakarta Eye Diabetic Study in the Community. Ophthalmic Epidemiol. 2017</v>
      </c>
    </row>
    <row r="192" spans="1:29" x14ac:dyDescent="0.3">
      <c r="A192">
        <v>3986</v>
      </c>
      <c r="B192" t="s">
        <v>7139</v>
      </c>
      <c r="C192" t="s">
        <v>17376</v>
      </c>
      <c r="D192" t="s">
        <v>27566</v>
      </c>
      <c r="E192" t="s">
        <v>2875</v>
      </c>
      <c r="F192" s="10"/>
      <c r="G192">
        <v>2017</v>
      </c>
      <c r="J192">
        <v>1.6609353716893982E-2</v>
      </c>
      <c r="L192" t="s">
        <v>38426</v>
      </c>
      <c r="M192">
        <v>28498493</v>
      </c>
      <c r="Q192" s="10"/>
      <c r="R192" s="11">
        <f t="shared" si="4"/>
        <v>0</v>
      </c>
      <c r="U192" s="11">
        <f t="shared" si="5"/>
        <v>0</v>
      </c>
      <c r="Y192" s="11">
        <f>IF(SUM(Tableau1[[#This Row],[Other access]:[Sci-hub access]])&gt;=1,1,0)</f>
        <v>0</v>
      </c>
      <c r="Z192" s="12">
        <f>IF(OR(Tableau1[[#This Row],[Access R1 + S1+ T1 ]]&gt;=1,Tableau1[[#This Row],[Access V1 +W1 + X1]]&gt;=1),1,0)</f>
        <v>0</v>
      </c>
      <c r="AB192" s="10" t="str">
        <f>Tableau1[[#This Row],[DOI]]</f>
        <v>doi: 10.1111/jnc.14070</v>
      </c>
      <c r="AC192" s="13" t="str">
        <f>Tableau1[[#This Row],[Authors]]&amp;", "&amp;Tableau1[[#This Row],[Title]]&amp;" "&amp;Tableau1[[#This Row],[Journal]]&amp;". "&amp;Tableau1[[#This Row],[Year]]</f>
        <v>Bordone MP, González Fleitas MF, Pasquini LA, Bosco A, Sande PH, Rosenstein RE, Dorfman D., Involvement of microglia in early axoglial alterations of the optic nerve induced by experimental glaucoma. J Neurochem. 2017</v>
      </c>
    </row>
    <row r="193" spans="1:29" x14ac:dyDescent="0.3">
      <c r="A193">
        <v>7390</v>
      </c>
      <c r="B193" t="s">
        <v>10199</v>
      </c>
      <c r="C193" t="s">
        <v>20401</v>
      </c>
      <c r="D193" t="s">
        <v>30633</v>
      </c>
      <c r="E193" t="s">
        <v>2640</v>
      </c>
      <c r="F193" s="10"/>
      <c r="G193">
        <v>2017</v>
      </c>
      <c r="J193">
        <v>1.6781999508427847E-2</v>
      </c>
      <c r="L193" t="s">
        <v>41746</v>
      </c>
      <c r="M193">
        <v>28098911</v>
      </c>
      <c r="Q193" s="10"/>
      <c r="R193" s="11">
        <f t="shared" si="4"/>
        <v>0</v>
      </c>
      <c r="U193" s="11">
        <f t="shared" si="5"/>
        <v>0</v>
      </c>
      <c r="Y193" s="11">
        <f>IF(SUM(Tableau1[[#This Row],[Other access]:[Sci-hub access]])&gt;=1,1,0)</f>
        <v>0</v>
      </c>
      <c r="Z193" s="12">
        <f>IF(OR(Tableau1[[#This Row],[Access R1 + S1+ T1 ]]&gt;=1,Tableau1[[#This Row],[Access V1 +W1 + X1]]&gt;=1),1,0)</f>
        <v>0</v>
      </c>
      <c r="AB193" s="10" t="str">
        <f>Tableau1[[#This Row],[DOI]]</f>
        <v>doi: 10.3892/mmr.2017.6119</v>
      </c>
      <c r="AC193" s="13" t="str">
        <f>Tableau1[[#This Row],[Authors]]&amp;", "&amp;Tableau1[[#This Row],[Title]]&amp;" "&amp;Tableau1[[#This Row],[Journal]]&amp;". "&amp;Tableau1[[#This Row],[Year]]</f>
        <v>Zhu L, Cheng J, Zhou B, Wei C, Yang W, Jiang D, Ijaz I, Tan X, Chen R, Fu J., Diagnosis for choroideremia in a large Chinese pedigree by next‑generation sequencing (NGS) and non‑invasive prenatal testing (NIPT). Mol Med Rep. 2017</v>
      </c>
    </row>
    <row r="194" spans="1:29" ht="28.8" x14ac:dyDescent="0.3">
      <c r="A194">
        <v>1466</v>
      </c>
      <c r="B194" t="s">
        <v>4724</v>
      </c>
      <c r="C194" t="s">
        <v>14974</v>
      </c>
      <c r="D194" t="s">
        <v>25145</v>
      </c>
      <c r="E194" t="s">
        <v>2537</v>
      </c>
      <c r="F194" s="10"/>
      <c r="G194">
        <v>2017</v>
      </c>
      <c r="J194">
        <v>1.6790791426626428E-2</v>
      </c>
      <c r="L194" t="s">
        <v>35947</v>
      </c>
      <c r="M194">
        <v>28941979</v>
      </c>
      <c r="Q194" s="10"/>
      <c r="R194" s="11">
        <f t="shared" ref="R194:R257" si="6">IF(SUM(N194:Q194)&gt;0,1,0)</f>
        <v>0</v>
      </c>
      <c r="U194" s="11">
        <f t="shared" ref="U194:U257" si="7">IF(SUM(R194,T194)&gt;0,1,0)</f>
        <v>0</v>
      </c>
      <c r="Y194" s="11">
        <f>IF(SUM(Tableau1[[#This Row],[Other access]:[Sci-hub access]])&gt;=1,1,0)</f>
        <v>0</v>
      </c>
      <c r="Z194" s="12">
        <f>IF(OR(Tableau1[[#This Row],[Access R1 + S1+ T1 ]]&gt;=1,Tableau1[[#This Row],[Access V1 +W1 + X1]]&gt;=1),1,0)</f>
        <v>0</v>
      </c>
      <c r="AB194" s="10" t="str">
        <f>Tableau1[[#This Row],[DOI]]</f>
        <v>doi: 10.1016/j.ajpath.2017.08.025</v>
      </c>
      <c r="AC194" s="13" t="str">
        <f>Tableau1[[#This Row],[Authors]]&amp;", "&amp;Tableau1[[#This Row],[Title]]&amp;" "&amp;Tableau1[[#This Row],[Journal]]&amp;". "&amp;Tableau1[[#This Row],[Year]]</f>
        <v>Kumar S, Nakashizuka H, Jones A, Lambert A, Zhao X, Shen M, Parker M, Wang S, Berriochoa Z, Fnu A, VanBeuge S, Chévez-Barrios P, Tso M, Rainier J, Fu Y., Proteolytic Degradation and Inflammation Play Critical Roles in Polypoidal Choroidal Vasculopathy. Am J Pathol. 2017</v>
      </c>
    </row>
    <row r="195" spans="1:29" ht="28.8" x14ac:dyDescent="0.3">
      <c r="A195">
        <v>2245</v>
      </c>
      <c r="B195" t="s">
        <v>5477</v>
      </c>
      <c r="C195" t="s">
        <v>15722</v>
      </c>
      <c r="D195" t="s">
        <v>25899</v>
      </c>
      <c r="E195" t="s">
        <v>2443</v>
      </c>
      <c r="F195" s="10"/>
      <c r="G195">
        <v>2017</v>
      </c>
      <c r="J195">
        <v>1.6872015000609197E-2</v>
      </c>
      <c r="L195" t="s">
        <v>36713</v>
      </c>
      <c r="M195">
        <v>28785766</v>
      </c>
      <c r="Q195" s="10"/>
      <c r="R195" s="11">
        <f t="shared" si="6"/>
        <v>0</v>
      </c>
      <c r="U195" s="11">
        <f t="shared" si="7"/>
        <v>0</v>
      </c>
      <c r="Y195" s="11">
        <f>IF(SUM(Tableau1[[#This Row],[Other access]:[Sci-hub access]])&gt;=1,1,0)</f>
        <v>0</v>
      </c>
      <c r="Z195" s="12">
        <f>IF(OR(Tableau1[[#This Row],[Access R1 + S1+ T1 ]]&gt;=1,Tableau1[[#This Row],[Access V1 +W1 + X1]]&gt;=1),1,0)</f>
        <v>0</v>
      </c>
      <c r="AB195" s="10" t="str">
        <f>Tableau1[[#This Row],[DOI]]</f>
        <v>doi: 10.1167/iovs.17-21679</v>
      </c>
      <c r="AC195" s="13" t="str">
        <f>Tableau1[[#This Row],[Authors]]&amp;", "&amp;Tableau1[[#This Row],[Title]]&amp;" "&amp;Tableau1[[#This Row],[Journal]]&amp;". "&amp;Tableau1[[#This Row],[Year]]</f>
        <v>Birtel J, Gliem M, Mangold E, Tebbe L, Spier I, Müller PL, Holz FG, Neuhaus C, Wolfrum U, Bolz HJ, Charbel Issa P., Novel Insights Into the Phenotypical Spectrum of KIF11-Associated Retinopathy, Including a New Form of Retinal Ciliopathy. Invest Ophthalmol Vis Sci. 2017</v>
      </c>
    </row>
    <row r="196" spans="1:29" x14ac:dyDescent="0.3">
      <c r="A196">
        <v>5889</v>
      </c>
      <c r="B196" t="s">
        <v>8896</v>
      </c>
      <c r="C196" t="s">
        <v>19111</v>
      </c>
      <c r="D196" t="s">
        <v>29326</v>
      </c>
      <c r="E196" t="s">
        <v>34292</v>
      </c>
      <c r="F196" s="10"/>
      <c r="G196">
        <v>2017</v>
      </c>
      <c r="J196">
        <v>1.6897173040198221E-2</v>
      </c>
      <c r="L196" t="s">
        <v>40270</v>
      </c>
      <c r="M196">
        <v>28274286</v>
      </c>
      <c r="Q196" s="10"/>
      <c r="R196" s="11">
        <f t="shared" si="6"/>
        <v>0</v>
      </c>
      <c r="U196" s="11">
        <f t="shared" si="7"/>
        <v>0</v>
      </c>
      <c r="Y196" s="11">
        <f>IF(SUM(Tableau1[[#This Row],[Other access]:[Sci-hub access]])&gt;=1,1,0)</f>
        <v>0</v>
      </c>
      <c r="Z196" s="12">
        <f>IF(OR(Tableau1[[#This Row],[Access R1 + S1+ T1 ]]&gt;=1,Tableau1[[#This Row],[Access V1 +W1 + X1]]&gt;=1),1,0)</f>
        <v>0</v>
      </c>
      <c r="AB196" s="10" t="str">
        <f>Tableau1[[#This Row],[DOI]]</f>
        <v>doi: 10.1017/S0031182017000270</v>
      </c>
      <c r="AC196" s="13" t="str">
        <f>Tableau1[[#This Row],[Authors]]&amp;", "&amp;Tableau1[[#This Row],[Title]]&amp;" "&amp;Tableau1[[#This Row],[Journal]]&amp;". "&amp;Tableau1[[#This Row],[Year]]</f>
        <v>Chen SJ, Zhang YX, Huang SG, Lu FL., Galectins expressed differently in genetically susceptible C57BL/6 and resistant BALB/c mice during acute ocular Toxoplasma gondii infection. Parasitology. 2017</v>
      </c>
    </row>
    <row r="197" spans="1:29" x14ac:dyDescent="0.3">
      <c r="A197">
        <v>5133</v>
      </c>
      <c r="B197" t="s">
        <v>8210</v>
      </c>
      <c r="C197" t="s">
        <v>18435</v>
      </c>
      <c r="D197" t="s">
        <v>28640</v>
      </c>
      <c r="E197" t="s">
        <v>2451</v>
      </c>
      <c r="F197" s="10"/>
      <c r="G197">
        <v>2017</v>
      </c>
      <c r="J197">
        <v>1.6959399387730723E-2</v>
      </c>
      <c r="L197" t="s">
        <v>39537</v>
      </c>
      <c r="M197">
        <v>28369072</v>
      </c>
      <c r="Q197" s="10"/>
      <c r="R197" s="11">
        <f t="shared" si="6"/>
        <v>0</v>
      </c>
      <c r="U197" s="11">
        <f t="shared" si="7"/>
        <v>0</v>
      </c>
      <c r="Y197" s="11">
        <f>IF(SUM(Tableau1[[#This Row],[Other access]:[Sci-hub access]])&gt;=1,1,0)</f>
        <v>0</v>
      </c>
      <c r="Z197" s="12">
        <f>IF(OR(Tableau1[[#This Row],[Access R1 + S1+ T1 ]]&gt;=1,Tableau1[[#This Row],[Access V1 +W1 + X1]]&gt;=1),1,0)</f>
        <v>0</v>
      </c>
      <c r="AB197" s="10" t="str">
        <f>Tableau1[[#This Row],[DOI]]</f>
        <v>doi: 10.1371/journal.pone.0167046</v>
      </c>
      <c r="AC197" s="13" t="str">
        <f>Tableau1[[#This Row],[Authors]]&amp;", "&amp;Tableau1[[#This Row],[Title]]&amp;" "&amp;Tableau1[[#This Row],[Journal]]&amp;". "&amp;Tableau1[[#This Row],[Year]]</f>
        <v>Dadvand P, Nieuwenhuijsen MJ, Basagaña X, Alvarez-Pedrerol M, Dalmau-Bueno A, Cirach M, Rivas I, Brunekreef B, Querol X, Morgan IG, Sunyer J., Traffic-related air pollution and spectacles use in schoolchildren. PLoS One. 2017</v>
      </c>
    </row>
    <row r="198" spans="1:29" x14ac:dyDescent="0.3">
      <c r="A198">
        <v>7245</v>
      </c>
      <c r="B198" t="s">
        <v>10073</v>
      </c>
      <c r="C198" t="s">
        <v>20275</v>
      </c>
      <c r="D198" t="s">
        <v>30507</v>
      </c>
      <c r="E198" t="s">
        <v>2451</v>
      </c>
      <c r="F198" s="10"/>
      <c r="G198">
        <v>2017</v>
      </c>
      <c r="J198">
        <v>1.705378656306844E-2</v>
      </c>
      <c r="L198" t="s">
        <v>41601</v>
      </c>
      <c r="M198">
        <v>28114409</v>
      </c>
      <c r="Q198" s="10"/>
      <c r="R198" s="11">
        <f t="shared" si="6"/>
        <v>0</v>
      </c>
      <c r="U198" s="11">
        <f t="shared" si="7"/>
        <v>0</v>
      </c>
      <c r="Y198" s="11">
        <f>IF(SUM(Tableau1[[#This Row],[Other access]:[Sci-hub access]])&gt;=1,1,0)</f>
        <v>0</v>
      </c>
      <c r="Z198" s="12">
        <f>IF(OR(Tableau1[[#This Row],[Access R1 + S1+ T1 ]]&gt;=1,Tableau1[[#This Row],[Access V1 +W1 + X1]]&gt;=1),1,0)</f>
        <v>0</v>
      </c>
      <c r="AB198" s="10" t="str">
        <f>Tableau1[[#This Row],[DOI]]</f>
        <v>doi: 10.1371/journal.pone.0170526</v>
      </c>
      <c r="AC198" s="13" t="str">
        <f>Tableau1[[#This Row],[Authors]]&amp;", "&amp;Tableau1[[#This Row],[Title]]&amp;" "&amp;Tableau1[[#This Row],[Journal]]&amp;". "&amp;Tableau1[[#This Row],[Year]]</f>
        <v>Bae K, Cho K, Kang SW, Kim SJ, Kim JM., Peripheral Reticular Pigmentary Degeneration and Choroidal Vascular Insufficiency, Studied by Ultra Wide-Field Fluorescein Angiography. PLoS One. 2017</v>
      </c>
    </row>
    <row r="199" spans="1:29" x14ac:dyDescent="0.3">
      <c r="A199">
        <v>9559</v>
      </c>
      <c r="B199" t="s">
        <v>12120</v>
      </c>
      <c r="C199" t="s">
        <v>22294</v>
      </c>
      <c r="D199" t="s">
        <v>32566</v>
      </c>
      <c r="E199" t="s">
        <v>2486</v>
      </c>
      <c r="F199" s="10"/>
      <c r="G199">
        <v>2017</v>
      </c>
      <c r="J199">
        <v>1.707017366832797E-2</v>
      </c>
      <c r="L199" t="s">
        <v>43837</v>
      </c>
      <c r="M199">
        <v>27659278</v>
      </c>
      <c r="Q199" s="10"/>
      <c r="R199" s="11">
        <f t="shared" si="6"/>
        <v>0</v>
      </c>
      <c r="U199" s="11">
        <f t="shared" si="7"/>
        <v>0</v>
      </c>
      <c r="Y199" s="11">
        <f>IF(SUM(Tableau1[[#This Row],[Other access]:[Sci-hub access]])&gt;=1,1,0)</f>
        <v>0</v>
      </c>
      <c r="Z199" s="12">
        <f>IF(OR(Tableau1[[#This Row],[Access R1 + S1+ T1 ]]&gt;=1,Tableau1[[#This Row],[Access V1 +W1 + X1]]&gt;=1),1,0)</f>
        <v>0</v>
      </c>
      <c r="AB199" s="10" t="str">
        <f>Tableau1[[#This Row],[DOI]]</f>
        <v>doi: 10.1111/aos.13226</v>
      </c>
      <c r="AC199" s="13" t="str">
        <f>Tableau1[[#This Row],[Authors]]&amp;", "&amp;Tableau1[[#This Row],[Title]]&amp;" "&amp;Tableau1[[#This Row],[Journal]]&amp;". "&amp;Tableau1[[#This Row],[Year]]</f>
        <v>Wirth MA, Freiberg F, Pfau M, Wons J, Becker MD, Michels S., Optical coherence tomography angiography in age-related macular degeneration: persistence of vascular network in quiescent choroidal neovascularization. Acta Ophthalmol. 2017</v>
      </c>
    </row>
    <row r="200" spans="1:29" x14ac:dyDescent="0.3">
      <c r="A200">
        <v>4712</v>
      </c>
      <c r="B200" t="s">
        <v>7825</v>
      </c>
      <c r="C200" t="s">
        <v>18057</v>
      </c>
      <c r="D200" t="s">
        <v>28255</v>
      </c>
      <c r="E200" t="s">
        <v>2438</v>
      </c>
      <c r="F200" s="10"/>
      <c r="G200">
        <v>2017</v>
      </c>
      <c r="J200">
        <v>1.7193260740829386E-2</v>
      </c>
      <c r="L200" t="s">
        <v>39128</v>
      </c>
      <c r="M200">
        <v>28416493</v>
      </c>
      <c r="Q200" s="10"/>
      <c r="R200" s="11">
        <f t="shared" si="6"/>
        <v>0</v>
      </c>
      <c r="U200" s="11">
        <f t="shared" si="7"/>
        <v>0</v>
      </c>
      <c r="Y200" s="11">
        <f>IF(SUM(Tableau1[[#This Row],[Other access]:[Sci-hub access]])&gt;=1,1,0)</f>
        <v>0</v>
      </c>
      <c r="Z200" s="12">
        <f>IF(OR(Tableau1[[#This Row],[Access R1 + S1+ T1 ]]&gt;=1,Tableau1[[#This Row],[Access V1 +W1 + X1]]&gt;=1),1,0)</f>
        <v>0</v>
      </c>
      <c r="AB200" s="10" t="str">
        <f>Tableau1[[#This Row],[DOI]]</f>
        <v>doi: 10.1136/bjophthalmol-2015-307837</v>
      </c>
      <c r="AC200" s="13" t="str">
        <f>Tableau1[[#This Row],[Authors]]&amp;", "&amp;Tableau1[[#This Row],[Title]]&amp;" "&amp;Tableau1[[#This Row],[Journal]]&amp;". "&amp;Tableau1[[#This Row],[Year]]</f>
        <v>Dhalla K, Cousens S, Murdoch IE., Phacoemulsification compared with phacotrabeculectomy surgery: a within-person observational cohort study. Br J Ophthalmol. 2017</v>
      </c>
    </row>
    <row r="201" spans="1:29" x14ac:dyDescent="0.3">
      <c r="A201">
        <v>3294</v>
      </c>
      <c r="B201" t="s">
        <v>6476</v>
      </c>
      <c r="C201" t="s">
        <v>16719</v>
      </c>
      <c r="D201" t="s">
        <v>26900</v>
      </c>
      <c r="E201" t="s">
        <v>2443</v>
      </c>
      <c r="F201" s="10"/>
      <c r="G201">
        <v>2017</v>
      </c>
      <c r="J201">
        <v>1.7281016635387614E-2</v>
      </c>
      <c r="L201" t="s">
        <v>37747</v>
      </c>
      <c r="M201">
        <v>28605813</v>
      </c>
      <c r="Q201" s="10"/>
      <c r="R201" s="11">
        <f t="shared" si="6"/>
        <v>0</v>
      </c>
      <c r="U201" s="11">
        <f t="shared" si="7"/>
        <v>0</v>
      </c>
      <c r="Y201" s="11">
        <f>IF(SUM(Tableau1[[#This Row],[Other access]:[Sci-hub access]])&gt;=1,1,0)</f>
        <v>0</v>
      </c>
      <c r="Z201" s="12">
        <f>IF(OR(Tableau1[[#This Row],[Access R1 + S1+ T1 ]]&gt;=1,Tableau1[[#This Row],[Access V1 +W1 + X1]]&gt;=1),1,0)</f>
        <v>0</v>
      </c>
      <c r="AB201" s="10" t="str">
        <f>Tableau1[[#This Row],[DOI]]</f>
        <v>doi: 10.1167/iovs.17-21546</v>
      </c>
      <c r="AC201" s="13" t="str">
        <f>Tableau1[[#This Row],[Authors]]&amp;", "&amp;Tableau1[[#This Row],[Title]]&amp;" "&amp;Tableau1[[#This Row],[Journal]]&amp;". "&amp;Tableau1[[#This Row],[Year]]</f>
        <v>Fu X, Lin R, Qiu Y, Yu P, Lei B., Overexpression of Angiotensin-Converting Enzyme 2 Ameliorates Amyloid β-Induced Inflammatory Response in Human Primary Retinal Pigment Epithelium. Invest Ophthalmol Vis Sci. 2017</v>
      </c>
    </row>
    <row r="202" spans="1:29" x14ac:dyDescent="0.3">
      <c r="A202">
        <v>370</v>
      </c>
      <c r="B202" t="s">
        <v>3633</v>
      </c>
      <c r="C202" t="s">
        <v>13894</v>
      </c>
      <c r="D202" t="s">
        <v>24053</v>
      </c>
      <c r="E202" t="s">
        <v>3106</v>
      </c>
      <c r="F202" s="10"/>
      <c r="G202">
        <v>2017</v>
      </c>
      <c r="J202">
        <v>1.7429510641916335E-2</v>
      </c>
      <c r="L202" t="s">
        <v>34877</v>
      </c>
      <c r="M202">
        <v>29241233</v>
      </c>
      <c r="Q202" s="10"/>
      <c r="R202" s="11">
        <f t="shared" si="6"/>
        <v>0</v>
      </c>
      <c r="U202" s="11">
        <f t="shared" si="7"/>
        <v>0</v>
      </c>
      <c r="Y202" s="11">
        <f>IF(SUM(Tableau1[[#This Row],[Other access]:[Sci-hub access]])&gt;=1,1,0)</f>
        <v>0</v>
      </c>
      <c r="Z202" s="12">
        <f>IF(OR(Tableau1[[#This Row],[Access R1 + S1+ T1 ]]&gt;=1,Tableau1[[#This Row],[Access V1 +W1 + X1]]&gt;=1),1,0)</f>
        <v>0</v>
      </c>
      <c r="AB202" s="10" t="str">
        <f>Tableau1[[#This Row],[DOI]]</f>
        <v>doi: 10.28920/dhm47.4.233-238</v>
      </c>
      <c r="AC202" s="13" t="str">
        <f>Tableau1[[#This Row],[Authors]]&amp;", "&amp;Tableau1[[#This Row],[Title]]&amp;" "&amp;Tableau1[[#This Row],[Journal]]&amp;". "&amp;Tableau1[[#This Row],[Year]]</f>
        <v>Elder MJ, Rawstron JA, Davis M., Hyperbaric oxygen in the treatment of acute retinal artery occlusion. Diving Hyperb Med. 2017</v>
      </c>
    </row>
    <row r="203" spans="1:29" x14ac:dyDescent="0.3">
      <c r="A203">
        <v>4587</v>
      </c>
      <c r="B203" t="s">
        <v>7708</v>
      </c>
      <c r="C203" t="s">
        <v>17943</v>
      </c>
      <c r="D203" t="s">
        <v>28137</v>
      </c>
      <c r="E203" t="s">
        <v>3000</v>
      </c>
      <c r="F203" s="10"/>
      <c r="G203">
        <v>2017</v>
      </c>
      <c r="J203">
        <v>1.7530109964925655E-2</v>
      </c>
      <c r="L203" t="s">
        <v>39005</v>
      </c>
      <c r="M203">
        <v>28430051</v>
      </c>
      <c r="Q203" s="10"/>
      <c r="R203" s="11">
        <f t="shared" si="6"/>
        <v>0</v>
      </c>
      <c r="U203" s="11">
        <f t="shared" si="7"/>
        <v>0</v>
      </c>
      <c r="Y203" s="11">
        <f>IF(SUM(Tableau1[[#This Row],[Other access]:[Sci-hub access]])&gt;=1,1,0)</f>
        <v>0</v>
      </c>
      <c r="Z203" s="12">
        <f>IF(OR(Tableau1[[#This Row],[Access R1 + S1+ T1 ]]&gt;=1,Tableau1[[#This Row],[Access V1 +W1 + X1]]&gt;=1),1,0)</f>
        <v>0</v>
      </c>
      <c r="AB203" s="10" t="str">
        <f>Tableau1[[#This Row],[DOI]]</f>
        <v>doi: 10.3171/2016.12.SPINE16540</v>
      </c>
      <c r="AC203" s="13" t="str">
        <f>Tableau1[[#This Row],[Authors]]&amp;", "&amp;Tableau1[[#This Row],[Title]]&amp;" "&amp;Tableau1[[#This Row],[Journal]]&amp;". "&amp;Tableau1[[#This Row],[Year]]</f>
        <v>Ibrahim TF, Sweis RT, Nockels RP., Reversible postoperative blindness caused by bilateral status epilepticus amauroticus following thoracolumbar deformity correction: case report. J Neurosurg Spine. 2017</v>
      </c>
    </row>
    <row r="204" spans="1:29" x14ac:dyDescent="0.3">
      <c r="A204">
        <v>6559</v>
      </c>
      <c r="B204" t="s">
        <v>9479</v>
      </c>
      <c r="C204" t="s">
        <v>19687</v>
      </c>
      <c r="D204" t="s">
        <v>29910</v>
      </c>
      <c r="E204" t="s">
        <v>2467</v>
      </c>
      <c r="F204" s="10"/>
      <c r="G204">
        <v>2017</v>
      </c>
      <c r="J204">
        <v>1.7539144198513212E-2</v>
      </c>
      <c r="L204" t="s">
        <v>40924</v>
      </c>
      <c r="M204">
        <v>28195620</v>
      </c>
      <c r="Q204" s="10"/>
      <c r="R204" s="11">
        <f t="shared" si="6"/>
        <v>0</v>
      </c>
      <c r="U204" s="11">
        <f t="shared" si="7"/>
        <v>0</v>
      </c>
      <c r="Y204" s="11">
        <f>IF(SUM(Tableau1[[#This Row],[Other access]:[Sci-hub access]])&gt;=1,1,0)</f>
        <v>0</v>
      </c>
      <c r="Z204" s="12">
        <f>IF(OR(Tableau1[[#This Row],[Access R1 + S1+ T1 ]]&gt;=1,Tableau1[[#This Row],[Access V1 +W1 + X1]]&gt;=1),1,0)</f>
        <v>0</v>
      </c>
      <c r="AB204" s="10" t="str">
        <f>Tableau1[[#This Row],[DOI]]</f>
        <v>doi: 10.3928/23258160-20170130-11</v>
      </c>
      <c r="AC204" s="13" t="str">
        <f>Tableau1[[#This Row],[Authors]]&amp;", "&amp;Tableau1[[#This Row],[Title]]&amp;" "&amp;Tableau1[[#This Row],[Journal]]&amp;". "&amp;Tableau1[[#This Row],[Year]]</f>
        <v>Rahimy E, Nyong'o O, Leng T., Significant Bilateral Response in Diabetic Macular Edema After Single Unilateral Intravitreal Aflibercept Injection. Ophthalmic Surg Lasers Imaging Retina. 2017</v>
      </c>
    </row>
    <row r="205" spans="1:29" x14ac:dyDescent="0.3">
      <c r="A205">
        <v>368</v>
      </c>
      <c r="B205" t="s">
        <v>3631</v>
      </c>
      <c r="C205" t="s">
        <v>13892</v>
      </c>
      <c r="D205" t="s">
        <v>24051</v>
      </c>
      <c r="E205" t="s">
        <v>2443</v>
      </c>
      <c r="F205" s="10"/>
      <c r="G205">
        <v>2017</v>
      </c>
      <c r="J205">
        <v>1.7622999758324598E-2</v>
      </c>
      <c r="L205" t="s">
        <v>34875</v>
      </c>
      <c r="M205">
        <v>29242900</v>
      </c>
      <c r="Q205" s="10"/>
      <c r="R205" s="11">
        <f t="shared" si="6"/>
        <v>0</v>
      </c>
      <c r="U205" s="11">
        <f t="shared" si="7"/>
        <v>0</v>
      </c>
      <c r="Y205" s="11">
        <f>IF(SUM(Tableau1[[#This Row],[Other access]:[Sci-hub access]])&gt;=1,1,0)</f>
        <v>0</v>
      </c>
      <c r="Z205" s="12">
        <f>IF(OR(Tableau1[[#This Row],[Access R1 + S1+ T1 ]]&gt;=1,Tableau1[[#This Row],[Access V1 +W1 + X1]]&gt;=1),1,0)</f>
        <v>0</v>
      </c>
      <c r="AB205" s="10" t="str">
        <f>Tableau1[[#This Row],[DOI]]</f>
        <v>doi: 10.1167/iovs.17-22534</v>
      </c>
      <c r="AC205" s="13" t="str">
        <f>Tableau1[[#This Row],[Authors]]&amp;", "&amp;Tableau1[[#This Row],[Title]]&amp;" "&amp;Tableau1[[#This Row],[Journal]]&amp;". "&amp;Tableau1[[#This Row],[Year]]</f>
        <v>Na KI, Lee WJ, Kim YK, Park KH, Jeoung JW., Evaluation of Retinal Nerve Fiber Layer Thinning in Myopic Glaucoma: Impact of Optic Disc Morphology. Invest Ophthalmol Vis Sci. 2017</v>
      </c>
    </row>
    <row r="206" spans="1:29" ht="28.8" x14ac:dyDescent="0.3">
      <c r="A206">
        <v>3049</v>
      </c>
      <c r="B206" t="s">
        <v>6240</v>
      </c>
      <c r="C206" t="s">
        <v>16485</v>
      </c>
      <c r="D206" t="s">
        <v>26664</v>
      </c>
      <c r="E206" t="s">
        <v>2479</v>
      </c>
      <c r="F206" s="10"/>
      <c r="G206">
        <v>2017</v>
      </c>
      <c r="J206">
        <v>1.7801512969080169E-2</v>
      </c>
      <c r="L206" t="s">
        <v>37503</v>
      </c>
      <c r="M206">
        <v>28644236</v>
      </c>
      <c r="Q206" s="10"/>
      <c r="R206" s="11">
        <f t="shared" si="6"/>
        <v>0</v>
      </c>
      <c r="U206" s="11">
        <f t="shared" si="7"/>
        <v>0</v>
      </c>
      <c r="Y206" s="11">
        <f>IF(SUM(Tableau1[[#This Row],[Other access]:[Sci-hub access]])&gt;=1,1,0)</f>
        <v>0</v>
      </c>
      <c r="Z206" s="12">
        <f>IF(OR(Tableau1[[#This Row],[Access R1 + S1+ T1 ]]&gt;=1,Tableau1[[#This Row],[Access V1 +W1 + X1]]&gt;=1),1,0)</f>
        <v>0</v>
      </c>
      <c r="AB206" s="10" t="str">
        <f>Tableau1[[#This Row],[DOI]]</f>
        <v>doi: 10.1097/ICO.0000000000001263</v>
      </c>
      <c r="AC206" s="13" t="str">
        <f>Tableau1[[#This Row],[Authors]]&amp;", "&amp;Tableau1[[#This Row],[Title]]&amp;" "&amp;Tableau1[[#This Row],[Journal]]&amp;". "&amp;Tableau1[[#This Row],[Year]]</f>
        <v>Oliva-Biénzobas V, Navas A, C Astiazarán M, Chacón-Camacho OF, A Bermúdez-Magner J, Takane M, Graue-Hernández E, Zenteno JC., CYP1B1 Cytopathy: Uncommon Phenotype of a Homozygous CYP1B1 Deletion as Internal Corneal Ulcer of Von Hippel. Cornea. 2017</v>
      </c>
    </row>
    <row r="207" spans="1:29" x14ac:dyDescent="0.3">
      <c r="A207">
        <v>7961</v>
      </c>
      <c r="B207" t="s">
        <v>10697</v>
      </c>
      <c r="C207" t="s">
        <v>20893</v>
      </c>
      <c r="D207" t="s">
        <v>31135</v>
      </c>
      <c r="E207" t="s">
        <v>2450</v>
      </c>
      <c r="F207" s="10"/>
      <c r="G207">
        <v>2017</v>
      </c>
      <c r="J207">
        <v>1.8124327461949585E-2</v>
      </c>
      <c r="L207" t="s">
        <v>42308</v>
      </c>
      <c r="M207">
        <v>28017248</v>
      </c>
      <c r="Q207" s="10"/>
      <c r="R207" s="11">
        <f t="shared" si="6"/>
        <v>0</v>
      </c>
      <c r="U207" s="11">
        <f t="shared" si="7"/>
        <v>0</v>
      </c>
      <c r="Y207" s="11">
        <f>IF(SUM(Tableau1[[#This Row],[Other access]:[Sci-hub access]])&gt;=1,1,0)</f>
        <v>0</v>
      </c>
      <c r="Z207" s="12">
        <f>IF(OR(Tableau1[[#This Row],[Access R1 + S1+ T1 ]]&gt;=1,Tableau1[[#This Row],[Access V1 +W1 + X1]]&gt;=1),1,0)</f>
        <v>0</v>
      </c>
      <c r="AB207" s="10" t="str">
        <f>Tableau1[[#This Row],[DOI]]</f>
        <v>doi: 10.1016/j.jns.2016.11.029</v>
      </c>
      <c r="AC207" s="13" t="str">
        <f>Tableau1[[#This Row],[Authors]]&amp;", "&amp;Tableau1[[#This Row],[Title]]&amp;" "&amp;Tableau1[[#This Row],[Journal]]&amp;". "&amp;Tableau1[[#This Row],[Year]]</f>
        <v>Vijayakumar D, Wijemanne S, Jankovic J., Treatment of blepharospasm with apraclonidine. J Neurol Sci. 2017</v>
      </c>
    </row>
    <row r="208" spans="1:29" x14ac:dyDescent="0.3">
      <c r="A208">
        <v>9093</v>
      </c>
      <c r="B208" t="s">
        <v>11702</v>
      </c>
      <c r="C208" t="s">
        <v>21878</v>
      </c>
      <c r="D208" t="s">
        <v>32143</v>
      </c>
      <c r="E208" t="s">
        <v>2469</v>
      </c>
      <c r="F208" s="10"/>
      <c r="G208">
        <v>2017</v>
      </c>
      <c r="J208">
        <v>1.8127099274307223E-2</v>
      </c>
      <c r="L208" t="s">
        <v>43414</v>
      </c>
      <c r="M208">
        <v>27786583</v>
      </c>
      <c r="Q208" s="10"/>
      <c r="R208" s="11">
        <f t="shared" si="6"/>
        <v>0</v>
      </c>
      <c r="U208" s="11">
        <f t="shared" si="7"/>
        <v>0</v>
      </c>
      <c r="Y208" s="11">
        <f>IF(SUM(Tableau1[[#This Row],[Other access]:[Sci-hub access]])&gt;=1,1,0)</f>
        <v>0</v>
      </c>
      <c r="Z208" s="12">
        <f>IF(OR(Tableau1[[#This Row],[Access R1 + S1+ T1 ]]&gt;=1,Tableau1[[#This Row],[Access V1 +W1 + X1]]&gt;=1),1,0)</f>
        <v>0</v>
      </c>
      <c r="AB208" s="10" t="str">
        <f>Tableau1[[#This Row],[DOI]]</f>
        <v>doi: 10.1080/08820538.2016.1228416</v>
      </c>
      <c r="AC208" s="13" t="str">
        <f>Tableau1[[#This Row],[Authors]]&amp;", "&amp;Tableau1[[#This Row],[Title]]&amp;" "&amp;Tableau1[[#This Row],[Journal]]&amp;". "&amp;Tableau1[[#This Row],[Year]]</f>
        <v>Shaikh M, Miller JB, Papakostas TD, Husain D., The Efficacy and Safety Profile of Ocriplasmin in Vitreomacular Interface Disorders. Semin Ophthalmol. 2017</v>
      </c>
    </row>
    <row r="209" spans="1:29" x14ac:dyDescent="0.3">
      <c r="A209">
        <v>9105</v>
      </c>
      <c r="B209" t="s">
        <v>11708</v>
      </c>
      <c r="C209" t="s">
        <v>21884</v>
      </c>
      <c r="D209" t="s">
        <v>32149</v>
      </c>
      <c r="E209" t="s">
        <v>34026</v>
      </c>
      <c r="F209" s="10"/>
      <c r="G209">
        <v>2017</v>
      </c>
      <c r="J209">
        <v>1.8147989603871095E-2</v>
      </c>
      <c r="L209" t="s">
        <v>43426</v>
      </c>
      <c r="M209">
        <v>27693853</v>
      </c>
      <c r="Q209" s="10"/>
      <c r="R209" s="11">
        <f t="shared" si="6"/>
        <v>0</v>
      </c>
      <c r="U209" s="11">
        <f t="shared" si="7"/>
        <v>0</v>
      </c>
      <c r="Y209" s="11">
        <f>IF(SUM(Tableau1[[#This Row],[Other access]:[Sci-hub access]])&gt;=1,1,0)</f>
        <v>0</v>
      </c>
      <c r="Z209" s="12">
        <f>IF(OR(Tableau1[[#This Row],[Access R1 + S1+ T1 ]]&gt;=1,Tableau1[[#This Row],[Access V1 +W1 + X1]]&gt;=1),1,0)</f>
        <v>0</v>
      </c>
      <c r="AB209" s="10" t="str">
        <f>Tableau1[[#This Row],[DOI]]</f>
        <v>doi: 10.1016/j.bbr.2016.09.060</v>
      </c>
      <c r="AC209" s="13" t="str">
        <f>Tableau1[[#This Row],[Authors]]&amp;", "&amp;Tableau1[[#This Row],[Title]]&amp;" "&amp;Tableau1[[#This Row],[Journal]]&amp;". "&amp;Tableau1[[#This Row],[Year]]</f>
        <v>Aubin S, Kupers R, Ptito M, Jennum P., Melatonin and cortisol profiles in the absence of light perception. Behav Brain Res. 2017</v>
      </c>
    </row>
    <row r="210" spans="1:29" x14ac:dyDescent="0.3">
      <c r="A210">
        <v>3530</v>
      </c>
      <c r="B210" t="s">
        <v>6704</v>
      </c>
      <c r="C210" t="s">
        <v>16946</v>
      </c>
      <c r="D210" t="s">
        <v>27128</v>
      </c>
      <c r="E210" t="s">
        <v>2511</v>
      </c>
      <c r="F210" s="10"/>
      <c r="G210">
        <v>2017</v>
      </c>
      <c r="J210">
        <v>1.8237586561750341E-2</v>
      </c>
      <c r="L210" t="s">
        <v>37977</v>
      </c>
      <c r="M210">
        <v>28574003</v>
      </c>
      <c r="Q210" s="10"/>
      <c r="R210" s="11">
        <f t="shared" si="6"/>
        <v>0</v>
      </c>
      <c r="U210" s="11">
        <f t="shared" si="7"/>
        <v>0</v>
      </c>
      <c r="Y210" s="11">
        <f>IF(SUM(Tableau1[[#This Row],[Other access]:[Sci-hub access]])&gt;=1,1,0)</f>
        <v>0</v>
      </c>
      <c r="Z210" s="12">
        <f>IF(OR(Tableau1[[#This Row],[Access R1 + S1+ T1 ]]&gt;=1,Tableau1[[#This Row],[Access V1 +W1 + X1]]&gt;=1),1,0)</f>
        <v>0</v>
      </c>
      <c r="AB210" s="10" t="str">
        <f>Tableau1[[#This Row],[DOI]]</f>
        <v>doi: 10.4103/ijo.IJO_838_16</v>
      </c>
      <c r="AC210" s="13" t="str">
        <f>Tableau1[[#This Row],[Authors]]&amp;", "&amp;Tableau1[[#This Row],[Title]]&amp;" "&amp;Tableau1[[#This Row],[Journal]]&amp;". "&amp;Tableau1[[#This Row],[Year]]</f>
        <v>Abraham S, Sudharshan S, Bhende M, Ganesh SK, Gopal S., Antiretinal antibody- proven autoimmune retinopathy. Indian J Ophthalmol. 2017</v>
      </c>
    </row>
    <row r="211" spans="1:29" x14ac:dyDescent="0.3">
      <c r="A211">
        <v>1070</v>
      </c>
      <c r="B211" t="s">
        <v>4332</v>
      </c>
      <c r="C211" t="s">
        <v>14586</v>
      </c>
      <c r="D211" t="s">
        <v>24753</v>
      </c>
      <c r="E211" t="s">
        <v>2490</v>
      </c>
      <c r="F211" s="10"/>
      <c r="G211">
        <v>2017</v>
      </c>
      <c r="J211">
        <v>1.8376446433857052E-2</v>
      </c>
      <c r="L211" t="s">
        <v>35558</v>
      </c>
      <c r="M211">
        <v>29038011</v>
      </c>
      <c r="Q211" s="10"/>
      <c r="R211" s="11">
        <f t="shared" si="6"/>
        <v>0</v>
      </c>
      <c r="U211" s="11">
        <f t="shared" si="7"/>
        <v>0</v>
      </c>
      <c r="Y211" s="11">
        <f>IF(SUM(Tableau1[[#This Row],[Other access]:[Sci-hub access]])&gt;=1,1,0)</f>
        <v>0</v>
      </c>
      <c r="Z211" s="12">
        <f>IF(OR(Tableau1[[#This Row],[Access R1 + S1+ T1 ]]&gt;=1,Tableau1[[#This Row],[Access V1 +W1 + X1]]&gt;=1),1,0)</f>
        <v>0</v>
      </c>
      <c r="AB211" s="10" t="str">
        <f>Tableau1[[#This Row],[DOI]]</f>
        <v>doi: 10.1016/j.ajo.2017.10.005</v>
      </c>
      <c r="AC211" s="13" t="str">
        <f>Tableau1[[#This Row],[Authors]]&amp;", "&amp;Tableau1[[#This Row],[Title]]&amp;" "&amp;Tableau1[[#This Row],[Journal]]&amp;". "&amp;Tableau1[[#This Row],[Year]]</f>
        <v>Wong SS, Vuong VS, Cunefare D, Farsiu S, Moshiri A, Yiu G., Macular Fluid Reduces Reproducibility of Choroidal Thickness Measurements on Enhanced Depth Optical Coherence Tomography. Am J Ophthalmol. 2017</v>
      </c>
    </row>
    <row r="212" spans="1:29" ht="28.8" x14ac:dyDescent="0.3">
      <c r="A212">
        <v>6073</v>
      </c>
      <c r="B212" t="s">
        <v>9055</v>
      </c>
      <c r="C212" t="s">
        <v>19268</v>
      </c>
      <c r="D212" t="s">
        <v>29485</v>
      </c>
      <c r="E212" t="s">
        <v>2458</v>
      </c>
      <c r="F212" s="10"/>
      <c r="G212">
        <v>2017</v>
      </c>
      <c r="J212">
        <v>1.838883513429479E-2</v>
      </c>
      <c r="L212" t="s">
        <v>40450</v>
      </c>
      <c r="M212">
        <v>28253396</v>
      </c>
      <c r="Q212" s="10"/>
      <c r="R212" s="11">
        <f t="shared" si="6"/>
        <v>0</v>
      </c>
      <c r="U212" s="11">
        <f t="shared" si="7"/>
        <v>0</v>
      </c>
      <c r="Y212" s="11">
        <f>IF(SUM(Tableau1[[#This Row],[Other access]:[Sci-hub access]])&gt;=1,1,0)</f>
        <v>0</v>
      </c>
      <c r="Z212" s="12">
        <f>IF(OR(Tableau1[[#This Row],[Access R1 + S1+ T1 ]]&gt;=1,Tableau1[[#This Row],[Access V1 +W1 + X1]]&gt;=1),1,0)</f>
        <v>0</v>
      </c>
      <c r="AB212" s="10" t="str">
        <f>Tableau1[[#This Row],[DOI]]</f>
        <v>doi: 10.1001/jamaophthalmol.2017.0043</v>
      </c>
      <c r="AC212" s="13" t="str">
        <f>Tableau1[[#This Row],[Authors]]&amp;", "&amp;Tableau1[[#This Row],[Title]]&amp;" "&amp;Tableau1[[#This Row],[Journal]]&amp;". "&amp;Tableau1[[#This Row],[Year]]</f>
        <v>Ashina H, Li XQ, Olsen EM, Skovgaard AM, Larsen M, Munch IC., Association of Maternal Smoking During Pregnancy and Birth Weight With Retinal Nerve Fiber Layer Thickness in Children Aged 11 or 12 Years: The Copenhagen Child Cohort 2000 Eye Study. JAMA Ophthalmol. 2017</v>
      </c>
    </row>
    <row r="213" spans="1:29" x14ac:dyDescent="0.3">
      <c r="A213">
        <v>1638</v>
      </c>
      <c r="B213" t="s">
        <v>4890</v>
      </c>
      <c r="C213" t="s">
        <v>15140</v>
      </c>
      <c r="D213" t="s">
        <v>25311</v>
      </c>
      <c r="E213" t="s">
        <v>2562</v>
      </c>
      <c r="F213" s="10"/>
      <c r="G213">
        <v>2017</v>
      </c>
      <c r="J213">
        <v>1.8485149772609399E-2</v>
      </c>
      <c r="L213" t="s">
        <v>36117</v>
      </c>
      <c r="M213">
        <v>28906084</v>
      </c>
      <c r="Q213" s="10"/>
      <c r="R213" s="11">
        <f t="shared" si="6"/>
        <v>0</v>
      </c>
      <c r="U213" s="11">
        <f t="shared" si="7"/>
        <v>0</v>
      </c>
      <c r="Y213" s="11">
        <f>IF(SUM(Tableau1[[#This Row],[Other access]:[Sci-hub access]])&gt;=1,1,0)</f>
        <v>0</v>
      </c>
      <c r="Z213" s="12">
        <f>IF(OR(Tableau1[[#This Row],[Access R1 + S1+ T1 ]]&gt;=1,Tableau1[[#This Row],[Access V1 +W1 + X1]]&gt;=1),1,0)</f>
        <v>0</v>
      </c>
      <c r="AB213" s="10" t="str">
        <f>Tableau1[[#This Row],[DOI]]</f>
        <v>doi: 10.22608/APO.2017251</v>
      </c>
      <c r="AC213" s="13" t="str">
        <f>Tableau1[[#This Row],[Authors]]&amp;", "&amp;Tableau1[[#This Row],[Title]]&amp;" "&amp;Tableau1[[#This Row],[Journal]]&amp;". "&amp;Tableau1[[#This Row],[Year]]</f>
        <v>Jonas JB, Cheung CMG, Panda-Jonas S., Updates on the Epidemiology of Age-Related Macular Degeneration. Asia Pac J Ophthalmol (Phila). 2017</v>
      </c>
    </row>
    <row r="214" spans="1:29" x14ac:dyDescent="0.3">
      <c r="A214">
        <v>7224</v>
      </c>
      <c r="B214" t="s">
        <v>10052</v>
      </c>
      <c r="C214" t="s">
        <v>20254</v>
      </c>
      <c r="D214" t="s">
        <v>30486</v>
      </c>
      <c r="E214" t="s">
        <v>2443</v>
      </c>
      <c r="F214" s="10"/>
      <c r="G214">
        <v>2017</v>
      </c>
      <c r="J214">
        <v>1.8507964082548511E-2</v>
      </c>
      <c r="L214" t="s">
        <v>41580</v>
      </c>
      <c r="M214">
        <v>28114591</v>
      </c>
      <c r="Q214" s="10"/>
      <c r="R214" s="11">
        <f t="shared" si="6"/>
        <v>0</v>
      </c>
      <c r="U214" s="11">
        <f t="shared" si="7"/>
        <v>0</v>
      </c>
      <c r="Y214" s="11">
        <f>IF(SUM(Tableau1[[#This Row],[Other access]:[Sci-hub access]])&gt;=1,1,0)</f>
        <v>0</v>
      </c>
      <c r="Z214" s="12">
        <f>IF(OR(Tableau1[[#This Row],[Access R1 + S1+ T1 ]]&gt;=1,Tableau1[[#This Row],[Access V1 +W1 + X1]]&gt;=1),1,0)</f>
        <v>0</v>
      </c>
      <c r="AB214" s="10" t="str">
        <f>Tableau1[[#This Row],[DOI]]</f>
        <v>doi: 10.1167/iovs.16-20204</v>
      </c>
      <c r="AC214" s="13" t="str">
        <f>Tableau1[[#This Row],[Authors]]&amp;", "&amp;Tableau1[[#This Row],[Title]]&amp;" "&amp;Tableau1[[#This Row],[Journal]]&amp;". "&amp;Tableau1[[#This Row],[Year]]</f>
        <v>Lavine JA, Farnoodian M, Wang S, Darjatmoko SR, Wright LS, Gamm DM, Ip MS, Sorenson CM, Sheibani N., β2-Adrenergic Receptor Antagonism Attenuates CNV Through Inhibition of VEGF and IL-6 Expression. Invest Ophthalmol Vis Sci. 2017</v>
      </c>
    </row>
    <row r="215" spans="1:29" x14ac:dyDescent="0.3">
      <c r="A215">
        <v>8396</v>
      </c>
      <c r="B215" t="s">
        <v>11080</v>
      </c>
      <c r="C215" t="s">
        <v>21266</v>
      </c>
      <c r="D215" t="s">
        <v>31518</v>
      </c>
      <c r="E215" t="s">
        <v>2494</v>
      </c>
      <c r="F215" s="10"/>
      <c r="G215">
        <v>2017</v>
      </c>
      <c r="J215">
        <v>1.8551003162919244E-2</v>
      </c>
      <c r="L215" t="s">
        <v>42737</v>
      </c>
      <c r="M215">
        <v>27921328</v>
      </c>
      <c r="Q215" s="10"/>
      <c r="R215" s="11">
        <f t="shared" si="6"/>
        <v>0</v>
      </c>
      <c r="U215" s="11">
        <f t="shared" si="7"/>
        <v>0</v>
      </c>
      <c r="Y215" s="11">
        <f>IF(SUM(Tableau1[[#This Row],[Other access]:[Sci-hub access]])&gt;=1,1,0)</f>
        <v>0</v>
      </c>
      <c r="Z215" s="12">
        <f>IF(OR(Tableau1[[#This Row],[Access R1 + S1+ T1 ]]&gt;=1,Tableau1[[#This Row],[Access V1 +W1 + X1]]&gt;=1),1,0)</f>
        <v>0</v>
      </c>
      <c r="AB215" s="10" t="str">
        <f>Tableau1[[#This Row],[DOI]]</f>
        <v>doi: 10.1111/opo.12344</v>
      </c>
      <c r="AC215" s="13" t="str">
        <f>Tableau1[[#This Row],[Authors]]&amp;", "&amp;Tableau1[[#This Row],[Title]]&amp;" "&amp;Tableau1[[#This Row],[Journal]]&amp;". "&amp;Tableau1[[#This Row],[Year]]</f>
        <v>Asharlous A, Khabazkhoob M, Yekta A, Hashemi H., Comprehensive profile of bilateral astigmatism: rule similarity and symmetry patterns of the axes in the fellow eyes. Ophthalmic Physiol Opt. 2017</v>
      </c>
    </row>
    <row r="216" spans="1:29" x14ac:dyDescent="0.3">
      <c r="A216">
        <v>788</v>
      </c>
      <c r="B216" t="s">
        <v>4051</v>
      </c>
      <c r="C216" t="s">
        <v>14306</v>
      </c>
      <c r="D216" t="s">
        <v>24471</v>
      </c>
      <c r="E216" t="s">
        <v>2462</v>
      </c>
      <c r="F216" s="10"/>
      <c r="G216">
        <v>2017</v>
      </c>
      <c r="J216">
        <v>1.8555825778878154E-2</v>
      </c>
      <c r="L216" t="s">
        <v>35281</v>
      </c>
      <c r="M216">
        <v>29110702</v>
      </c>
      <c r="Q216" s="10"/>
      <c r="R216" s="11">
        <f t="shared" si="6"/>
        <v>0</v>
      </c>
      <c r="U216" s="11">
        <f t="shared" si="7"/>
        <v>0</v>
      </c>
      <c r="Y216" s="11">
        <f>IF(SUM(Tableau1[[#This Row],[Other access]:[Sci-hub access]])&gt;=1,1,0)</f>
        <v>0</v>
      </c>
      <c r="Z216" s="12">
        <f>IF(OR(Tableau1[[#This Row],[Access R1 + S1+ T1 ]]&gt;=1,Tableau1[[#This Row],[Access V1 +W1 + X1]]&gt;=1),1,0)</f>
        <v>0</v>
      </c>
      <c r="AB216" s="10" t="str">
        <f>Tableau1[[#This Row],[DOI]]</f>
        <v>doi: 10.1186/s12886-017-0594-0</v>
      </c>
      <c r="AC216" s="13" t="str">
        <f>Tableau1[[#This Row],[Authors]]&amp;", "&amp;Tableau1[[#This Row],[Title]]&amp;" "&amp;Tableau1[[#This Row],[Journal]]&amp;". "&amp;Tableau1[[#This Row],[Year]]</f>
        <v>Dohvoma VA, Ebana Mvogo SR, Atipo-Tsiba PW, Epee E, Atangana PJA, Nko'o SA, Ebana Mvogo C., Partially absorbed cataractous lens in the anterior chamber revealing neglected severe ocular contusion: a case report. BMC Ophthalmol. 2017</v>
      </c>
    </row>
    <row r="217" spans="1:29" ht="28.8" x14ac:dyDescent="0.3">
      <c r="A217">
        <v>8182</v>
      </c>
      <c r="B217" t="s">
        <v>10894</v>
      </c>
      <c r="C217" t="s">
        <v>21082</v>
      </c>
      <c r="D217" t="s">
        <v>31332</v>
      </c>
      <c r="E217" t="s">
        <v>2490</v>
      </c>
      <c r="F217" s="10"/>
      <c r="G217">
        <v>2017</v>
      </c>
      <c r="J217">
        <v>1.8634803189247484E-2</v>
      </c>
      <c r="L217" t="s">
        <v>42528</v>
      </c>
      <c r="M217">
        <v>27984023</v>
      </c>
      <c r="Q217" s="10"/>
      <c r="R217" s="11">
        <f t="shared" si="6"/>
        <v>0</v>
      </c>
      <c r="U217" s="11">
        <f t="shared" si="7"/>
        <v>0</v>
      </c>
      <c r="Y217" s="11">
        <f>IF(SUM(Tableau1[[#This Row],[Other access]:[Sci-hub access]])&gt;=1,1,0)</f>
        <v>0</v>
      </c>
      <c r="Z217" s="12">
        <f>IF(OR(Tableau1[[#This Row],[Access R1 + S1+ T1 ]]&gt;=1,Tableau1[[#This Row],[Access V1 +W1 + X1]]&gt;=1),1,0)</f>
        <v>0</v>
      </c>
      <c r="AB217" s="10" t="str">
        <f>Tableau1[[#This Row],[DOI]]</f>
        <v>doi: 10.1016/j.ajo.2016.10.011</v>
      </c>
      <c r="AC217" s="13" t="str">
        <f>Tableau1[[#This Row],[Authors]]&amp;", "&amp;Tableau1[[#This Row],[Title]]&amp;" "&amp;Tableau1[[#This Row],[Journal]]&amp;". "&amp;Tableau1[[#This Row],[Year]]</f>
        <v>Jabs DA, Van Natta ML, Holland GN, Danis R; Studies of the Ocular Complications of AIDS Research Group.., Cytomegalovirus Retinitis in Patients With Acquired Immunodeficiency Syndrome After Initiating Antiretroviral Therapy. Am J Ophthalmol. 2017</v>
      </c>
    </row>
    <row r="218" spans="1:29" x14ac:dyDescent="0.3">
      <c r="A218">
        <v>6991</v>
      </c>
      <c r="B218" t="s">
        <v>9851</v>
      </c>
      <c r="C218" t="s">
        <v>20054</v>
      </c>
      <c r="D218" t="s">
        <v>30285</v>
      </c>
      <c r="E218" t="s">
        <v>2486</v>
      </c>
      <c r="F218" s="10"/>
      <c r="G218">
        <v>2017</v>
      </c>
      <c r="J218">
        <v>1.8665697877042531E-2</v>
      </c>
      <c r="L218" t="s">
        <v>41349</v>
      </c>
      <c r="M218">
        <v>28139064</v>
      </c>
      <c r="Q218" s="10"/>
      <c r="R218" s="11">
        <f t="shared" si="6"/>
        <v>0</v>
      </c>
      <c r="U218" s="11">
        <f t="shared" si="7"/>
        <v>0</v>
      </c>
      <c r="Y218" s="11">
        <f>IF(SUM(Tableau1[[#This Row],[Other access]:[Sci-hub access]])&gt;=1,1,0)</f>
        <v>0</v>
      </c>
      <c r="Z218" s="12">
        <f>IF(OR(Tableau1[[#This Row],[Access R1 + S1+ T1 ]]&gt;=1,Tableau1[[#This Row],[Access V1 +W1 + X1]]&gt;=1),1,0)</f>
        <v>0</v>
      </c>
      <c r="AB218" s="10" t="str">
        <f>Tableau1[[#This Row],[DOI]]</f>
        <v>doi: 10.1111/aos.13357</v>
      </c>
      <c r="AC218" s="13" t="str">
        <f>Tableau1[[#This Row],[Authors]]&amp;", "&amp;Tableau1[[#This Row],[Title]]&amp;" "&amp;Tableau1[[#This Row],[Journal]]&amp;". "&amp;Tableau1[[#This Row],[Year]]</f>
        <v>Doozandeh A, Yazdani S, Ansari S, Pakravan M, Motevasseli T, Hosseini B, Yasseri M., Corneal profile in primary congenital glaucoma. Acta Ophthalmol. 2017</v>
      </c>
    </row>
    <row r="219" spans="1:29" x14ac:dyDescent="0.3">
      <c r="A219">
        <v>466</v>
      </c>
      <c r="B219" t="s">
        <v>3729</v>
      </c>
      <c r="C219" t="s">
        <v>13989</v>
      </c>
      <c r="D219" t="s">
        <v>24149</v>
      </c>
      <c r="E219" t="s">
        <v>2511</v>
      </c>
      <c r="F219" s="10"/>
      <c r="G219">
        <v>2017</v>
      </c>
      <c r="J219">
        <v>1.8714276088926729E-2</v>
      </c>
      <c r="L219" t="s">
        <v>34970</v>
      </c>
      <c r="M219">
        <v>29208833</v>
      </c>
      <c r="Q219" s="10"/>
      <c r="R219" s="11">
        <f t="shared" si="6"/>
        <v>0</v>
      </c>
      <c r="U219" s="11">
        <f t="shared" si="7"/>
        <v>0</v>
      </c>
      <c r="Y219" s="11">
        <f>IF(SUM(Tableau1[[#This Row],[Other access]:[Sci-hub access]])&gt;=1,1,0)</f>
        <v>0</v>
      </c>
      <c r="Z219" s="12">
        <f>IF(OR(Tableau1[[#This Row],[Access R1 + S1+ T1 ]]&gt;=1,Tableau1[[#This Row],[Access V1 +W1 + X1]]&gt;=1),1,0)</f>
        <v>0</v>
      </c>
      <c r="AB219" s="10" t="str">
        <f>Tableau1[[#This Row],[DOI]]</f>
        <v>doi: 10.4103/ijo.IJO_659_17</v>
      </c>
      <c r="AC219" s="13" t="str">
        <f>Tableau1[[#This Row],[Authors]]&amp;", "&amp;Tableau1[[#This Row],[Title]]&amp;" "&amp;Tableau1[[#This Row],[Journal]]&amp;". "&amp;Tableau1[[#This Row],[Year]]</f>
        <v>Kelkar AS, Fogla R, Kelkar J, Kothari AA, Mehta H, Amoaku W., Sutureless 27-gauge needle-assisted transconjunctival intrascleral intraocular lens fixation: Initial experience. Indian J Ophthalmol. 2017</v>
      </c>
    </row>
    <row r="220" spans="1:29" x14ac:dyDescent="0.3">
      <c r="A220">
        <v>7370</v>
      </c>
      <c r="B220" t="s">
        <v>10181</v>
      </c>
      <c r="C220" t="s">
        <v>20383</v>
      </c>
      <c r="D220" t="s">
        <v>30615</v>
      </c>
      <c r="E220" t="s">
        <v>2502</v>
      </c>
      <c r="F220" s="10"/>
      <c r="G220">
        <v>2017</v>
      </c>
      <c r="J220">
        <v>1.8745712120415869E-2</v>
      </c>
      <c r="L220" t="s">
        <v>41726</v>
      </c>
      <c r="M220">
        <v>28099966</v>
      </c>
      <c r="Q220" s="10"/>
      <c r="R220" s="11">
        <f t="shared" si="6"/>
        <v>0</v>
      </c>
      <c r="U220" s="11">
        <f t="shared" si="7"/>
        <v>0</v>
      </c>
      <c r="Y220" s="11">
        <f>IF(SUM(Tableau1[[#This Row],[Other access]:[Sci-hub access]])&gt;=1,1,0)</f>
        <v>0</v>
      </c>
      <c r="Z220" s="12">
        <f>IF(OR(Tableau1[[#This Row],[Access R1 + S1+ T1 ]]&gt;=1,Tableau1[[#This Row],[Access V1 +W1 + X1]]&gt;=1),1,0)</f>
        <v>0</v>
      </c>
      <c r="AB220" s="10" t="str">
        <f>Tableau1[[#This Row],[DOI]]</f>
        <v>doi: 10.1159/000452282</v>
      </c>
      <c r="AC220" s="13" t="str">
        <f>Tableau1[[#This Row],[Authors]]&amp;", "&amp;Tableau1[[#This Row],[Title]]&amp;" "&amp;Tableau1[[#This Row],[Journal]]&amp;". "&amp;Tableau1[[#This Row],[Year]]</f>
        <v>Lu B, Zhang P, Zhou M, Wang W, Gu Q, Feng J, Luo X, Sun X, Wang F, Sun X., Involvement of XBP1s in Blue Light-Induced A2E-Containing Retinal Pigment Epithelium Cell Death. Ophthalmic Res. 2017</v>
      </c>
    </row>
    <row r="221" spans="1:29" ht="28.8" x14ac:dyDescent="0.3">
      <c r="A221">
        <v>4312</v>
      </c>
      <c r="B221" t="s">
        <v>7442</v>
      </c>
      <c r="C221" t="s">
        <v>17678</v>
      </c>
      <c r="D221" t="s">
        <v>27871</v>
      </c>
      <c r="E221" t="s">
        <v>2496</v>
      </c>
      <c r="F221" s="10"/>
      <c r="G221">
        <v>2017</v>
      </c>
      <c r="J221">
        <v>1.8761285271405526E-2</v>
      </c>
      <c r="L221" t="s">
        <v>38738</v>
      </c>
      <c r="M221">
        <v>28457287</v>
      </c>
      <c r="Q221" s="10"/>
      <c r="R221" s="11">
        <f t="shared" si="6"/>
        <v>0</v>
      </c>
      <c r="U221" s="11">
        <f t="shared" si="7"/>
        <v>0</v>
      </c>
      <c r="Y221" s="11">
        <f>IF(SUM(Tableau1[[#This Row],[Other access]:[Sci-hub access]])&gt;=1,1,0)</f>
        <v>0</v>
      </c>
      <c r="Z221" s="12">
        <f>IF(OR(Tableau1[[#This Row],[Access R1 + S1+ T1 ]]&gt;=1,Tableau1[[#This Row],[Access V1 +W1 + X1]]&gt;=1),1,0)</f>
        <v>0</v>
      </c>
      <c r="AB221" s="10" t="str">
        <f>Tableau1[[#This Row],[DOI]]</f>
        <v>doi: 10.1016/j.jcjo.2016.10.007</v>
      </c>
      <c r="AC221" s="13" t="str">
        <f>Tableau1[[#This Row],[Authors]]&amp;", "&amp;Tableau1[[#This Row],[Title]]&amp;" "&amp;Tableau1[[#This Row],[Journal]]&amp;". "&amp;Tableau1[[#This Row],[Year]]</f>
        <v>Chiu H, Dang H, Cheung C, Khosla D, Arjmand P, Rabinovitch T, Derzko-Dzulynsky L., Ten-year retrospective review of outcomes following phacoemulsification with intraocular lens implantation in patients with pre-existing uveitis. Can J Ophthalmol. 2017</v>
      </c>
    </row>
    <row r="222" spans="1:29" x14ac:dyDescent="0.3">
      <c r="A222">
        <v>2425</v>
      </c>
      <c r="B222" t="s">
        <v>5650</v>
      </c>
      <c r="C222" t="s">
        <v>15895</v>
      </c>
      <c r="D222" t="s">
        <v>26072</v>
      </c>
      <c r="E222" t="s">
        <v>33994</v>
      </c>
      <c r="F222" s="10"/>
      <c r="G222">
        <v>2017</v>
      </c>
      <c r="J222">
        <v>1.8899469326625562E-2</v>
      </c>
      <c r="L222" t="s">
        <v>36890</v>
      </c>
      <c r="M222">
        <v>28749709</v>
      </c>
      <c r="Q222" s="10"/>
      <c r="R222" s="11">
        <f t="shared" si="6"/>
        <v>0</v>
      </c>
      <c r="U222" s="11">
        <f t="shared" si="7"/>
        <v>0</v>
      </c>
      <c r="Y222" s="11">
        <f>IF(SUM(Tableau1[[#This Row],[Other access]:[Sci-hub access]])&gt;=1,1,0)</f>
        <v>0</v>
      </c>
      <c r="Z222" s="12">
        <f>IF(OR(Tableau1[[#This Row],[Access R1 + S1+ T1 ]]&gt;=1,Tableau1[[#This Row],[Access V1 +W1 + X1]]&gt;=1),1,0)</f>
        <v>0</v>
      </c>
      <c r="AB222" s="10" t="str">
        <f>Tableau1[[#This Row],[DOI]]</f>
        <v>doi: 10.1089/dna.2017.3808</v>
      </c>
      <c r="AC222" s="13" t="str">
        <f>Tableau1[[#This Row],[Authors]]&amp;", "&amp;Tableau1[[#This Row],[Title]]&amp;" "&amp;Tableau1[[#This Row],[Journal]]&amp;". "&amp;Tableau1[[#This Row],[Year]]</f>
        <v>Lu Q, Zhao N, Zha G, Wang H, Tong Q, Xin S., LncRNA HOXA11-AS Exerts Oncogenic Functions by Repressing p21 and miR-124 in Uveal Melanoma. DNA Cell Biol. 2017</v>
      </c>
    </row>
    <row r="223" spans="1:29" x14ac:dyDescent="0.3">
      <c r="A223">
        <v>10791</v>
      </c>
      <c r="B223" t="s">
        <v>13246</v>
      </c>
      <c r="C223" t="s">
        <v>23409</v>
      </c>
      <c r="D223" t="s">
        <v>33700</v>
      </c>
      <c r="E223" t="s">
        <v>2440</v>
      </c>
      <c r="F223" s="10"/>
      <c r="G223">
        <v>2017</v>
      </c>
      <c r="J223">
        <v>1.8905276190366527E-2</v>
      </c>
      <c r="L223" t="s">
        <v>45038</v>
      </c>
      <c r="M223">
        <v>27039707</v>
      </c>
      <c r="Q223" s="10"/>
      <c r="R223" s="11">
        <f t="shared" si="6"/>
        <v>0</v>
      </c>
      <c r="U223" s="11">
        <f t="shared" si="7"/>
        <v>0</v>
      </c>
      <c r="Y223" s="11">
        <f>IF(SUM(Tableau1[[#This Row],[Other access]:[Sci-hub access]])&gt;=1,1,0)</f>
        <v>0</v>
      </c>
      <c r="Z223" s="12">
        <f>IF(OR(Tableau1[[#This Row],[Access R1 + S1+ T1 ]]&gt;=1,Tableau1[[#This Row],[Access V1 +W1 + X1]]&gt;=1),1,0)</f>
        <v>0</v>
      </c>
      <c r="AB223" s="10" t="str">
        <f>Tableau1[[#This Row],[DOI]]</f>
        <v>doi: 10.1016/j.exer.2016.03.024</v>
      </c>
      <c r="AC223" s="13" t="str">
        <f>Tableau1[[#This Row],[Authors]]&amp;", "&amp;Tableau1[[#This Row],[Title]]&amp;" "&amp;Tableau1[[#This Row],[Journal]]&amp;". "&amp;Tableau1[[#This Row],[Year]]</f>
        <v>Barnes S, Quinlan RA., Small molecules, both dietary and endogenous, influence the onset of lens cataracts. Exp Eye Res. 2017</v>
      </c>
    </row>
    <row r="224" spans="1:29" x14ac:dyDescent="0.3">
      <c r="A224">
        <v>1460</v>
      </c>
      <c r="B224" t="s">
        <v>4718</v>
      </c>
      <c r="C224" t="s">
        <v>14968</v>
      </c>
      <c r="D224" t="s">
        <v>25139</v>
      </c>
      <c r="E224" t="s">
        <v>2448</v>
      </c>
      <c r="F224" s="10"/>
      <c r="G224">
        <v>2017</v>
      </c>
      <c r="J224">
        <v>1.8976841161370106E-2</v>
      </c>
      <c r="L224" t="s">
        <v>35941</v>
      </c>
      <c r="M224">
        <v>28942521</v>
      </c>
      <c r="Q224" s="10"/>
      <c r="R224" s="11">
        <f t="shared" si="6"/>
        <v>0</v>
      </c>
      <c r="U224" s="11">
        <f t="shared" si="7"/>
        <v>0</v>
      </c>
      <c r="Y224" s="11">
        <f>IF(SUM(Tableau1[[#This Row],[Other access]:[Sci-hub access]])&gt;=1,1,0)</f>
        <v>0</v>
      </c>
      <c r="Z224" s="12">
        <f>IF(OR(Tableau1[[#This Row],[Access R1 + S1+ T1 ]]&gt;=1,Tableau1[[#This Row],[Access V1 +W1 + X1]]&gt;=1),1,0)</f>
        <v>0</v>
      </c>
      <c r="AB224" s="10" t="str">
        <f>Tableau1[[#This Row],[DOI]]</f>
        <v>doi: 10.1007/s00417-017-3806-7</v>
      </c>
      <c r="AC224" s="13" t="str">
        <f>Tableau1[[#This Row],[Authors]]&amp;", "&amp;Tableau1[[#This Row],[Title]]&amp;" "&amp;Tableau1[[#This Row],[Journal]]&amp;". "&amp;Tableau1[[#This Row],[Year]]</f>
        <v>Acquistapace A, Cereda MG, Cigada M, Staurenghi G, Bottoni F., Imaging of tangential traction types in lamellar macular holes. Graefes Arch Clin Exp Ophthalmol. 2017</v>
      </c>
    </row>
    <row r="225" spans="1:29" x14ac:dyDescent="0.3">
      <c r="A225">
        <v>300</v>
      </c>
      <c r="B225" t="s">
        <v>3563</v>
      </c>
      <c r="C225" t="s">
        <v>13824</v>
      </c>
      <c r="D225" t="s">
        <v>23983</v>
      </c>
      <c r="E225" t="s">
        <v>2494</v>
      </c>
      <c r="F225" s="10"/>
      <c r="G225">
        <v>2018</v>
      </c>
      <c r="J225">
        <v>1.8998055328131369E-2</v>
      </c>
      <c r="L225" t="s">
        <v>34809</v>
      </c>
      <c r="M225">
        <v>29265469</v>
      </c>
      <c r="Q225" s="10"/>
      <c r="R225" s="11">
        <f t="shared" si="6"/>
        <v>0</v>
      </c>
      <c r="U225" s="11">
        <f t="shared" si="7"/>
        <v>0</v>
      </c>
      <c r="Y225" s="11">
        <f>IF(SUM(Tableau1[[#This Row],[Other access]:[Sci-hub access]])&gt;=1,1,0)</f>
        <v>0</v>
      </c>
      <c r="Z225" s="12">
        <f>IF(OR(Tableau1[[#This Row],[Access R1 + S1+ T1 ]]&gt;=1,Tableau1[[#This Row],[Access V1 +W1 + X1]]&gt;=1),1,0)</f>
        <v>0</v>
      </c>
      <c r="AB225" s="10" t="str">
        <f>Tableau1[[#This Row],[DOI]]</f>
        <v>doi: 10.1111/opo.12420</v>
      </c>
      <c r="AC225" s="13" t="str">
        <f>Tableau1[[#This Row],[Authors]]&amp;", "&amp;Tableau1[[#This Row],[Title]]&amp;" "&amp;Tableau1[[#This Row],[Journal]]&amp;". "&amp;Tableau1[[#This Row],[Year]]</f>
        <v>Xu R, Kollbaum P, Thibos L, Lopez-Gil N, Bradley A., Reducing starbursts in highly aberrated eyes with pupil miosis. Ophthalmic Physiol Opt. 2018</v>
      </c>
    </row>
    <row r="226" spans="1:29" x14ac:dyDescent="0.3">
      <c r="A226">
        <v>11002</v>
      </c>
      <c r="B226" t="s">
        <v>13431</v>
      </c>
      <c r="C226" t="s">
        <v>23593</v>
      </c>
      <c r="D226" t="s">
        <v>33885</v>
      </c>
      <c r="E226" t="s">
        <v>2557</v>
      </c>
      <c r="F226" s="10"/>
      <c r="G226">
        <v>2017</v>
      </c>
      <c r="J226">
        <v>1.9111711145384125E-2</v>
      </c>
      <c r="L226" t="s">
        <v>45243</v>
      </c>
      <c r="M226">
        <v>26625851</v>
      </c>
      <c r="Q226" s="10"/>
      <c r="R226" s="11">
        <f t="shared" si="6"/>
        <v>0</v>
      </c>
      <c r="U226" s="11">
        <f t="shared" si="7"/>
        <v>0</v>
      </c>
      <c r="Y226" s="11">
        <f>IF(SUM(Tableau1[[#This Row],[Other access]:[Sci-hub access]])&gt;=1,1,0)</f>
        <v>0</v>
      </c>
      <c r="Z226" s="12">
        <f>IF(OR(Tableau1[[#This Row],[Access R1 + S1+ T1 ]]&gt;=1,Tableau1[[#This Row],[Access V1 +W1 + X1]]&gt;=1),1,0)</f>
        <v>0</v>
      </c>
      <c r="AB226" s="10" t="str">
        <f>Tableau1[[#This Row],[DOI]]</f>
        <v>doi: 10.1097/ICL.0000000000000208</v>
      </c>
      <c r="AC226" s="13" t="str">
        <f>Tableau1[[#This Row],[Authors]]&amp;", "&amp;Tableau1[[#This Row],[Title]]&amp;" "&amp;Tableau1[[#This Row],[Journal]]&amp;". "&amp;Tableau1[[#This Row],[Year]]</f>
        <v>Kim KH, Seok KW, Kim WS., Multifocal Intraocular Lens Results in Correcting Presbyopia in Eyes After Radial Keratotomy. Eye Contact Lens. 2017</v>
      </c>
    </row>
    <row r="227" spans="1:29" ht="28.8" x14ac:dyDescent="0.3">
      <c r="A227">
        <v>7341</v>
      </c>
      <c r="B227" t="s">
        <v>10157</v>
      </c>
      <c r="C227" t="s">
        <v>20359</v>
      </c>
      <c r="D227" t="s">
        <v>30591</v>
      </c>
      <c r="E227" t="s">
        <v>2462</v>
      </c>
      <c r="F227" s="10"/>
      <c r="G227">
        <v>2017</v>
      </c>
      <c r="J227">
        <v>1.9310318732001508E-2</v>
      </c>
      <c r="L227" t="s">
        <v>41697</v>
      </c>
      <c r="M227">
        <v>28103831</v>
      </c>
      <c r="Q227" s="10"/>
      <c r="R227" s="11">
        <f t="shared" si="6"/>
        <v>0</v>
      </c>
      <c r="U227" s="11">
        <f t="shared" si="7"/>
        <v>0</v>
      </c>
      <c r="Y227" s="11">
        <f>IF(SUM(Tableau1[[#This Row],[Other access]:[Sci-hub access]])&gt;=1,1,0)</f>
        <v>0</v>
      </c>
      <c r="Z227" s="12">
        <f>IF(OR(Tableau1[[#This Row],[Access R1 + S1+ T1 ]]&gt;=1,Tableau1[[#This Row],[Access V1 +W1 + X1]]&gt;=1),1,0)</f>
        <v>0</v>
      </c>
      <c r="AB227" s="10" t="str">
        <f>Tableau1[[#This Row],[DOI]]</f>
        <v>doi: 10.1186/s12886-017-0401-y</v>
      </c>
      <c r="AC227" s="13" t="str">
        <f>Tableau1[[#This Row],[Authors]]&amp;", "&amp;Tableau1[[#This Row],[Title]]&amp;" "&amp;Tableau1[[#This Row],[Journal]]&amp;". "&amp;Tableau1[[#This Row],[Year]]</f>
        <v>Ziemssen F, Feltgen N, Holz FG, Guthoff R, Ringwald A, Bertelmann T, Wiedon A, Korb C; OCEAN study group.., Demographics of patients receiving Intravitreal anti-VEGF treatment in real-world practice: healthcare research data versus randomized controlled trials. BMC Ophthalmol. 2017</v>
      </c>
    </row>
    <row r="228" spans="1:29" x14ac:dyDescent="0.3">
      <c r="A228">
        <v>4209</v>
      </c>
      <c r="B228" t="s">
        <v>7348</v>
      </c>
      <c r="C228" t="s">
        <v>17584</v>
      </c>
      <c r="D228" t="s">
        <v>27776</v>
      </c>
      <c r="E228" t="s">
        <v>3118</v>
      </c>
      <c r="F228" s="10"/>
      <c r="G228">
        <v>2017</v>
      </c>
      <c r="J228">
        <v>1.9324327201906577E-2</v>
      </c>
      <c r="L228" t="s">
        <v>38640</v>
      </c>
      <c r="M228">
        <v>28471894</v>
      </c>
      <c r="Q228" s="10"/>
      <c r="R228" s="11">
        <f t="shared" si="6"/>
        <v>0</v>
      </c>
      <c r="U228" s="11">
        <f t="shared" si="7"/>
        <v>0</v>
      </c>
      <c r="Y228" s="11">
        <f>IF(SUM(Tableau1[[#This Row],[Other access]:[Sci-hub access]])&gt;=1,1,0)</f>
        <v>0</v>
      </c>
      <c r="Z228" s="12">
        <f>IF(OR(Tableau1[[#This Row],[Access R1 + S1+ T1 ]]&gt;=1,Tableau1[[#This Row],[Access V1 +W1 + X1]]&gt;=1),1,0)</f>
        <v>0</v>
      </c>
      <c r="AB228" s="10" t="str">
        <f>Tableau1[[#This Row],[DOI]]</f>
        <v>doi: 10.1097/NRL.0000000000000113</v>
      </c>
      <c r="AC228" s="13" t="str">
        <f>Tableau1[[#This Row],[Authors]]&amp;", "&amp;Tableau1[[#This Row],[Title]]&amp;" "&amp;Tableau1[[#This Row],[Journal]]&amp;". "&amp;Tableau1[[#This Row],[Year]]</f>
        <v>Vicente M, Serrano AR, Falgàs N, Borrego S, Amaro S, Cardenal C, Urra X., Diffusion Restriction in the Optic Nerve and Retina in Patients With Carotid Occlusion. Neurologist. 2017</v>
      </c>
    </row>
    <row r="229" spans="1:29" x14ac:dyDescent="0.3">
      <c r="A229">
        <v>539</v>
      </c>
      <c r="B229" t="s">
        <v>3802</v>
      </c>
      <c r="C229" t="s">
        <v>14059</v>
      </c>
      <c r="D229" t="s">
        <v>24222</v>
      </c>
      <c r="E229" t="s">
        <v>3245</v>
      </c>
      <c r="F229" s="10"/>
      <c r="G229">
        <v>2017</v>
      </c>
      <c r="J229">
        <v>1.9471234655761838E-2</v>
      </c>
      <c r="L229" t="s">
        <v>35038</v>
      </c>
      <c r="M229">
        <v>29186261</v>
      </c>
      <c r="Q229" s="10"/>
      <c r="R229" s="11">
        <f t="shared" si="6"/>
        <v>0</v>
      </c>
      <c r="U229" s="11">
        <f t="shared" si="7"/>
        <v>0</v>
      </c>
      <c r="Y229" s="11">
        <f>IF(SUM(Tableau1[[#This Row],[Other access]:[Sci-hub access]])&gt;=1,1,0)</f>
        <v>0</v>
      </c>
      <c r="Z229" s="12">
        <f>IF(OR(Tableau1[[#This Row],[Access R1 + S1+ T1 ]]&gt;=1,Tableau1[[#This Row],[Access V1 +W1 + X1]]&gt;=1),1,0)</f>
        <v>0</v>
      </c>
      <c r="AB229" s="10" t="str">
        <f>Tableau1[[#This Row],[DOI]]</f>
        <v>doi: 10.1590/abd1806-4841.20175368</v>
      </c>
      <c r="AC229" s="13" t="str">
        <f>Tableau1[[#This Row],[Authors]]&amp;", "&amp;Tableau1[[#This Row],[Title]]&amp;" "&amp;Tableau1[[#This Row],[Journal]]&amp;". "&amp;Tableau1[[#This Row],[Year]]</f>
        <v>Deng Q, Ding S, Yang S, Huang J., Cutaneous sarcoidosis and secondary open-angle glaucoma in a patient: case report and literature review. An Bras Dermatol. 2017</v>
      </c>
    </row>
    <row r="230" spans="1:29" x14ac:dyDescent="0.3">
      <c r="A230">
        <v>5705</v>
      </c>
      <c r="B230" t="s">
        <v>8736</v>
      </c>
      <c r="C230" t="s">
        <v>18955</v>
      </c>
      <c r="D230" t="s">
        <v>29166</v>
      </c>
      <c r="E230" t="s">
        <v>2460</v>
      </c>
      <c r="F230" s="10"/>
      <c r="G230">
        <v>2017</v>
      </c>
      <c r="J230">
        <v>1.9563531323611993E-2</v>
      </c>
      <c r="L230" t="s">
        <v>40088</v>
      </c>
      <c r="M230">
        <v>28296523</v>
      </c>
      <c r="Q230" s="10"/>
      <c r="R230" s="11">
        <f t="shared" si="6"/>
        <v>0</v>
      </c>
      <c r="U230" s="11">
        <f t="shared" si="7"/>
        <v>0</v>
      </c>
      <c r="Y230" s="11">
        <f>IF(SUM(Tableau1[[#This Row],[Other access]:[Sci-hub access]])&gt;=1,1,0)</f>
        <v>0</v>
      </c>
      <c r="Z230" s="12">
        <f>IF(OR(Tableau1[[#This Row],[Access R1 + S1+ T1 ]]&gt;=1,Tableau1[[#This Row],[Access V1 +W1 + X1]]&gt;=1),1,0)</f>
        <v>0</v>
      </c>
      <c r="AB230" s="10" t="str">
        <f>Tableau1[[#This Row],[DOI]]</f>
        <v>doi: 10.1080/09286586.2016.1276199</v>
      </c>
      <c r="AC230" s="13" t="str">
        <f>Tableau1[[#This Row],[Authors]]&amp;", "&amp;Tableau1[[#This Row],[Title]]&amp;" "&amp;Tableau1[[#This Row],[Journal]]&amp;". "&amp;Tableau1[[#This Row],[Year]]</f>
        <v>Salomão SR, Furtado JM, Berezovsky A, Cavascan NN, Ferraz AN Jr, Cohen JM, Muñoz S, Belfort R Jr., The Brazilian Amazon Region Eye Survey: Design and Methods. Ophthalmic Epidemiol. 2017</v>
      </c>
    </row>
    <row r="231" spans="1:29" x14ac:dyDescent="0.3">
      <c r="A231">
        <v>3539</v>
      </c>
      <c r="B231" t="s">
        <v>6712</v>
      </c>
      <c r="C231" t="s">
        <v>16954</v>
      </c>
      <c r="D231" t="s">
        <v>27136</v>
      </c>
      <c r="E231" t="s">
        <v>2511</v>
      </c>
      <c r="F231" s="10"/>
      <c r="G231">
        <v>2017</v>
      </c>
      <c r="J231">
        <v>1.9658017106544357E-2</v>
      </c>
      <c r="L231" t="s">
        <v>37986</v>
      </c>
      <c r="M231">
        <v>28573994</v>
      </c>
      <c r="Q231" s="10"/>
      <c r="R231" s="11">
        <f t="shared" si="6"/>
        <v>0</v>
      </c>
      <c r="U231" s="11">
        <f t="shared" si="7"/>
        <v>0</v>
      </c>
      <c r="Y231" s="11">
        <f>IF(SUM(Tableau1[[#This Row],[Other access]:[Sci-hub access]])&gt;=1,1,0)</f>
        <v>0</v>
      </c>
      <c r="Z231" s="12">
        <f>IF(OR(Tableau1[[#This Row],[Access R1 + S1+ T1 ]]&gt;=1,Tableau1[[#This Row],[Access V1 +W1 + X1]]&gt;=1),1,0)</f>
        <v>0</v>
      </c>
      <c r="AB231" s="10" t="str">
        <f>Tableau1[[#This Row],[DOI]]</f>
        <v>doi: 10.4103/ijo.IJO_984_16</v>
      </c>
      <c r="AC231" s="13" t="str">
        <f>Tableau1[[#This Row],[Authors]]&amp;", "&amp;Tableau1[[#This Row],[Title]]&amp;" "&amp;Tableau1[[#This Row],[Journal]]&amp;". "&amp;Tableau1[[#This Row],[Year]]</f>
        <v>Grenga PL, Fragiotta S, Cutini A, Meduri A, Vingolo EM., Microperimetric evaluation in patients with adult-onset foveomacular vitelliform dystrophy. Indian J Ophthalmol. 2017</v>
      </c>
    </row>
    <row r="232" spans="1:29" x14ac:dyDescent="0.3">
      <c r="A232">
        <v>3974</v>
      </c>
      <c r="B232" t="s">
        <v>7128</v>
      </c>
      <c r="C232" t="s">
        <v>17365</v>
      </c>
      <c r="D232" t="s">
        <v>27555</v>
      </c>
      <c r="E232" t="s">
        <v>2467</v>
      </c>
      <c r="F232" s="10"/>
      <c r="G232">
        <v>2017</v>
      </c>
      <c r="J232">
        <v>1.9743660213715319E-2</v>
      </c>
      <c r="L232" t="s">
        <v>38415</v>
      </c>
      <c r="M232">
        <v>28499057</v>
      </c>
      <c r="Q232" s="10"/>
      <c r="R232" s="11">
        <f t="shared" si="6"/>
        <v>0</v>
      </c>
      <c r="U232" s="11">
        <f t="shared" si="7"/>
        <v>0</v>
      </c>
      <c r="Y232" s="11">
        <f>IF(SUM(Tableau1[[#This Row],[Other access]:[Sci-hub access]])&gt;=1,1,0)</f>
        <v>0</v>
      </c>
      <c r="Z232" s="12">
        <f>IF(OR(Tableau1[[#This Row],[Access R1 + S1+ T1 ]]&gt;=1,Tableau1[[#This Row],[Access V1 +W1 + X1]]&gt;=1),1,0)</f>
        <v>0</v>
      </c>
      <c r="AB232" s="10" t="str">
        <f>Tableau1[[#This Row],[DOI]]</f>
        <v>doi: 10.3928/23258160-20170428-12</v>
      </c>
      <c r="AC232" s="13" t="str">
        <f>Tableau1[[#This Row],[Authors]]&amp;", "&amp;Tableau1[[#This Row],[Title]]&amp;" "&amp;Tableau1[[#This Row],[Journal]]&amp;". "&amp;Tableau1[[#This Row],[Year]]</f>
        <v>Onishi AC, Nesper PL, Fawzi AA., Adaptive Optics Scanning Laser Ophthalmoscopy and Multimodal Imaging of Peau D'Orange in Pseudoxanthoma Elasticum. Ophthalmic Surg Lasers Imaging Retina. 2017</v>
      </c>
    </row>
    <row r="233" spans="1:29" x14ac:dyDescent="0.3">
      <c r="A233">
        <v>10727</v>
      </c>
      <c r="B233" t="s">
        <v>13188</v>
      </c>
      <c r="C233" t="s">
        <v>23351</v>
      </c>
      <c r="D233" t="s">
        <v>33641</v>
      </c>
      <c r="E233" t="s">
        <v>2469</v>
      </c>
      <c r="F233" s="10"/>
      <c r="G233">
        <v>2017</v>
      </c>
      <c r="J233">
        <v>1.9797452098832435E-2</v>
      </c>
      <c r="L233" t="s">
        <v>44974</v>
      </c>
      <c r="M233">
        <v>27078513</v>
      </c>
      <c r="Q233" s="10"/>
      <c r="R233" s="11">
        <f t="shared" si="6"/>
        <v>0</v>
      </c>
      <c r="U233" s="11">
        <f t="shared" si="7"/>
        <v>0</v>
      </c>
      <c r="Y233" s="11">
        <f>IF(SUM(Tableau1[[#This Row],[Other access]:[Sci-hub access]])&gt;=1,1,0)</f>
        <v>0</v>
      </c>
      <c r="Z233" s="12">
        <f>IF(OR(Tableau1[[#This Row],[Access R1 + S1+ T1 ]]&gt;=1,Tableau1[[#This Row],[Access V1 +W1 + X1]]&gt;=1),1,0)</f>
        <v>0</v>
      </c>
      <c r="AB233" s="10" t="str">
        <f>Tableau1[[#This Row],[DOI]]</f>
        <v>doi: 10.3109/08820538.2015.1119857</v>
      </c>
      <c r="AC233" s="13" t="str">
        <f>Tableau1[[#This Row],[Authors]]&amp;", "&amp;Tableau1[[#This Row],[Title]]&amp;" "&amp;Tableau1[[#This Row],[Journal]]&amp;". "&amp;Tableau1[[#This Row],[Year]]</f>
        <v>Dave P, Jethani J, Shah J., Asymmetry of Retinal Nerve Fiber Layer and Posterior Pole Asymmetry Analysis Parameters of Spectral Domain Optical Coherence Tomography in Children. Semin Ophthalmol. 2017</v>
      </c>
    </row>
    <row r="234" spans="1:29" x14ac:dyDescent="0.3">
      <c r="A234">
        <v>962</v>
      </c>
      <c r="B234" t="s">
        <v>4224</v>
      </c>
      <c r="C234" t="s">
        <v>14478</v>
      </c>
      <c r="D234" t="s">
        <v>24645</v>
      </c>
      <c r="E234" t="s">
        <v>34020</v>
      </c>
      <c r="F234" s="10"/>
      <c r="G234">
        <v>2017</v>
      </c>
      <c r="J234">
        <v>1.981140729755948E-2</v>
      </c>
      <c r="L234" t="s">
        <v>35450</v>
      </c>
      <c r="M234">
        <v>29053675</v>
      </c>
      <c r="Q234" s="10"/>
      <c r="R234" s="11">
        <f t="shared" si="6"/>
        <v>0</v>
      </c>
      <c r="U234" s="11">
        <f t="shared" si="7"/>
        <v>0</v>
      </c>
      <c r="Y234" s="11">
        <f>IF(SUM(Tableau1[[#This Row],[Other access]:[Sci-hub access]])&gt;=1,1,0)</f>
        <v>0</v>
      </c>
      <c r="Z234" s="12">
        <f>IF(OR(Tableau1[[#This Row],[Access R1 + S1+ T1 ]]&gt;=1,Tableau1[[#This Row],[Access V1 +W1 + X1]]&gt;=1),1,0)</f>
        <v>0</v>
      </c>
      <c r="AB234" s="10" t="str">
        <f>Tableau1[[#This Row],[DOI]]</f>
        <v>doi: 10.3791/55981</v>
      </c>
      <c r="AC234" s="13" t="str">
        <f>Tableau1[[#This Row],[Authors]]&amp;", "&amp;Tableau1[[#This Row],[Title]]&amp;" "&amp;Tableau1[[#This Row],[Journal]]&amp;". "&amp;Tableau1[[#This Row],[Year]]</f>
        <v>Mor JM, Guo Y, Koch KR, Heindl LM., Transcanalicular Diode Laser-assisted Dacryocystorhinostomy for the Treatment of Primary Acquired Nasolacrimal Duct Obstruction. J Vis Exp. 2017</v>
      </c>
    </row>
    <row r="235" spans="1:29" x14ac:dyDescent="0.3">
      <c r="A235">
        <v>6920</v>
      </c>
      <c r="B235" t="s">
        <v>9791</v>
      </c>
      <c r="C235" t="s">
        <v>19994</v>
      </c>
      <c r="D235" t="s">
        <v>30225</v>
      </c>
      <c r="E235" t="s">
        <v>2597</v>
      </c>
      <c r="F235" s="10"/>
      <c r="G235">
        <v>2017</v>
      </c>
      <c r="J235">
        <v>1.9874570961658455E-2</v>
      </c>
      <c r="L235" t="s">
        <v>41279</v>
      </c>
      <c r="M235">
        <v>28146369</v>
      </c>
      <c r="Q235" s="10"/>
      <c r="R235" s="11">
        <f t="shared" si="6"/>
        <v>0</v>
      </c>
      <c r="U235" s="11">
        <f t="shared" si="7"/>
        <v>0</v>
      </c>
      <c r="Y235" s="11">
        <f>IF(SUM(Tableau1[[#This Row],[Other access]:[Sci-hub access]])&gt;=1,1,0)</f>
        <v>0</v>
      </c>
      <c r="Z235" s="12">
        <f>IF(OR(Tableau1[[#This Row],[Access R1 + S1+ T1 ]]&gt;=1,Tableau1[[#This Row],[Access V1 +W1 + X1]]&gt;=1),1,0)</f>
        <v>0</v>
      </c>
      <c r="AB235" s="10" t="str">
        <f>Tableau1[[#This Row],[DOI]]</f>
        <v>doi: 10.1080/01676830.2017.1279643</v>
      </c>
      <c r="AC235" s="13" t="str">
        <f>Tableau1[[#This Row],[Authors]]&amp;", "&amp;Tableau1[[#This Row],[Title]]&amp;" "&amp;Tableau1[[#This Row],[Journal]]&amp;". "&amp;Tableau1[[#This Row],[Year]]</f>
        <v>Merritt H, Pfeiffer ML, Phillips ME, Richani K., Evisceration in patients with Sturge-Weber syndrome. Orbit. 2017</v>
      </c>
    </row>
    <row r="236" spans="1:29" x14ac:dyDescent="0.3">
      <c r="A236">
        <v>10995</v>
      </c>
      <c r="B236" t="s">
        <v>13426</v>
      </c>
      <c r="C236" t="s">
        <v>23588</v>
      </c>
      <c r="D236" t="s">
        <v>33880</v>
      </c>
      <c r="E236" t="s">
        <v>2447</v>
      </c>
      <c r="F236" s="10"/>
      <c r="G236">
        <v>2017</v>
      </c>
      <c r="J236">
        <v>1.989559456711254E-2</v>
      </c>
      <c r="L236" t="s">
        <v>45236</v>
      </c>
      <c r="M236">
        <v>26669290</v>
      </c>
      <c r="Q236" s="10"/>
      <c r="R236" s="11">
        <f t="shared" si="6"/>
        <v>0</v>
      </c>
      <c r="U236" s="11">
        <f t="shared" si="7"/>
        <v>0</v>
      </c>
      <c r="Y236" s="11">
        <f>IF(SUM(Tableau1[[#This Row],[Other access]:[Sci-hub access]])&gt;=1,1,0)</f>
        <v>0</v>
      </c>
      <c r="Z236" s="12">
        <f>IF(OR(Tableau1[[#This Row],[Access R1 + S1+ T1 ]]&gt;=1,Tableau1[[#This Row],[Access V1 +W1 + X1]]&gt;=1),1,0)</f>
        <v>0</v>
      </c>
      <c r="AB236" s="10" t="str">
        <f>Tableau1[[#This Row],[DOI]]</f>
        <v>doi: 10.1097/IOP.0000000000000601</v>
      </c>
      <c r="AC236" s="13" t="str">
        <f>Tableau1[[#This Row],[Authors]]&amp;", "&amp;Tableau1[[#This Row],[Title]]&amp;" "&amp;Tableau1[[#This Row],[Journal]]&amp;". "&amp;Tableau1[[#This Row],[Year]]</f>
        <v>Huang G, Mirani N, Connally A, Langer PD., Successful Treatment of Extensive Squamous Cell Carcinoma of the Conjunctiva and Upper Eyelid Skin With Topical Therapy Alone. Ophthal Plast Reconstr Surg. 2017</v>
      </c>
    </row>
    <row r="237" spans="1:29" x14ac:dyDescent="0.3">
      <c r="A237">
        <v>9514</v>
      </c>
      <c r="B237" t="s">
        <v>12077</v>
      </c>
      <c r="C237" t="s">
        <v>22252</v>
      </c>
      <c r="D237" t="s">
        <v>32523</v>
      </c>
      <c r="E237" t="s">
        <v>2657</v>
      </c>
      <c r="F237" s="10"/>
      <c r="G237">
        <v>2017</v>
      </c>
      <c r="J237">
        <v>2.0125374118123429E-2</v>
      </c>
      <c r="L237" t="s">
        <v>43797</v>
      </c>
      <c r="M237">
        <v>27666755</v>
      </c>
      <c r="Q237" s="10"/>
      <c r="R237" s="11">
        <f t="shared" si="6"/>
        <v>0</v>
      </c>
      <c r="U237" s="11">
        <f t="shared" si="7"/>
        <v>0</v>
      </c>
      <c r="Y237" s="11">
        <f>IF(SUM(Tableau1[[#This Row],[Other access]:[Sci-hub access]])&gt;=1,1,0)</f>
        <v>0</v>
      </c>
      <c r="Z237" s="12">
        <f>IF(OR(Tableau1[[#This Row],[Access R1 + S1+ T1 ]]&gt;=1,Tableau1[[#This Row],[Access V1 +W1 + X1]]&gt;=1),1,0)</f>
        <v>0</v>
      </c>
      <c r="AB237" s="10" t="str">
        <f>Tableau1[[#This Row],[DOI]]</f>
        <v>doi: 10.1016/j.ajem.2016.08.010</v>
      </c>
      <c r="AC237" s="13" t="str">
        <f>Tableau1[[#This Row],[Authors]]&amp;", "&amp;Tableau1[[#This Row],[Title]]&amp;" "&amp;Tableau1[[#This Row],[Journal]]&amp;". "&amp;Tableau1[[#This Row],[Year]]</f>
        <v>Sze E, Finefrock D, Rosenberg N, Rosenberg M., An endogenous foreign body found after subconjunctival hemorrhage. Am J Emerg Med. 2017</v>
      </c>
    </row>
    <row r="238" spans="1:29" x14ac:dyDescent="0.3">
      <c r="A238">
        <v>8628</v>
      </c>
      <c r="B238" t="s">
        <v>11290</v>
      </c>
      <c r="C238" t="s">
        <v>21474</v>
      </c>
      <c r="D238" t="s">
        <v>31729</v>
      </c>
      <c r="E238" t="s">
        <v>34150</v>
      </c>
      <c r="F238" s="10"/>
      <c r="G238">
        <v>2017</v>
      </c>
      <c r="J238">
        <v>2.014493257696981E-2</v>
      </c>
      <c r="L238" t="s">
        <v>42964</v>
      </c>
      <c r="M238">
        <v>27876257</v>
      </c>
      <c r="Q238" s="10"/>
      <c r="R238" s="11">
        <f t="shared" si="6"/>
        <v>0</v>
      </c>
      <c r="U238" s="11">
        <f t="shared" si="7"/>
        <v>0</v>
      </c>
      <c r="Y238" s="11">
        <f>IF(SUM(Tableau1[[#This Row],[Other access]:[Sci-hub access]])&gt;=1,1,0)</f>
        <v>0</v>
      </c>
      <c r="Z238" s="12">
        <f>IF(OR(Tableau1[[#This Row],[Access R1 + S1+ T1 ]]&gt;=1,Tableau1[[#This Row],[Access V1 +W1 + X1]]&gt;=1),1,0)</f>
        <v>0</v>
      </c>
      <c r="AB238" s="10" t="str">
        <f>Tableau1[[#This Row],[DOI]]</f>
        <v>doi: 10.1016/j.nmd.2016.10.006</v>
      </c>
      <c r="AC238" s="13" t="str">
        <f>Tableau1[[#This Row],[Authors]]&amp;", "&amp;Tableau1[[#This Row],[Title]]&amp;" "&amp;Tableau1[[#This Row],[Journal]]&amp;". "&amp;Tableau1[[#This Row],[Year]]</f>
        <v>Noury JB, Böhm J, Peche GA, Guyant-Marechal L, Bedat-Millet AL, Chiche L, Carlier RY, Malfatti E, Romero NB, Stojkovic T., Tubular aggregate myopathy with features of Stormorken disease due to a new STIM1 mutation. Neuromuscul Disord. 2017</v>
      </c>
    </row>
    <row r="239" spans="1:29" x14ac:dyDescent="0.3">
      <c r="A239">
        <v>10382</v>
      </c>
      <c r="B239" t="s">
        <v>12876</v>
      </c>
      <c r="C239" t="s">
        <v>23043</v>
      </c>
      <c r="D239" t="s">
        <v>33329</v>
      </c>
      <c r="E239" t="s">
        <v>2529</v>
      </c>
      <c r="F239" s="10"/>
      <c r="G239">
        <v>2017</v>
      </c>
      <c r="J239">
        <v>2.0447262173326819E-2</v>
      </c>
      <c r="L239" t="s">
        <v>44632</v>
      </c>
      <c r="M239">
        <v>27347700</v>
      </c>
      <c r="Q239" s="10"/>
      <c r="R239" s="11">
        <f t="shared" si="6"/>
        <v>0</v>
      </c>
      <c r="U239" s="11">
        <f t="shared" si="7"/>
        <v>0</v>
      </c>
      <c r="Y239" s="11">
        <f>IF(SUM(Tableau1[[#This Row],[Other access]:[Sci-hub access]])&gt;=1,1,0)</f>
        <v>0</v>
      </c>
      <c r="Z239" s="12">
        <f>IF(OR(Tableau1[[#This Row],[Access R1 + S1+ T1 ]]&gt;=1,Tableau1[[#This Row],[Access V1 +W1 + X1]]&gt;=1),1,0)</f>
        <v>0</v>
      </c>
      <c r="AB239" s="10" t="str">
        <f>Tableau1[[#This Row],[DOI]]</f>
        <v>doi: 10.1080/02713683.2016.1188118</v>
      </c>
      <c r="AC239" s="13" t="str">
        <f>Tableau1[[#This Row],[Authors]]&amp;", "&amp;Tableau1[[#This Row],[Title]]&amp;" "&amp;Tableau1[[#This Row],[Journal]]&amp;". "&amp;Tableau1[[#This Row],[Year]]</f>
        <v>Liu C, Ji J, Li S, Wang Z, Tang L, Cao W, Sun X., Microbiological Isolates and Antibiotic Susceptibilities: A 10-Year Review of Culture-Proven Endophthalmitis Cases. Curr Eye Res. 2017</v>
      </c>
    </row>
    <row r="240" spans="1:29" ht="28.8" x14ac:dyDescent="0.3">
      <c r="A240">
        <v>3142</v>
      </c>
      <c r="B240" t="s">
        <v>6331</v>
      </c>
      <c r="C240" t="s">
        <v>16574</v>
      </c>
      <c r="D240" t="s">
        <v>26755</v>
      </c>
      <c r="E240" t="s">
        <v>2529</v>
      </c>
      <c r="F240" s="10"/>
      <c r="G240">
        <v>2017</v>
      </c>
      <c r="J240">
        <v>2.0527185940632853E-2</v>
      </c>
      <c r="L240" t="s">
        <v>37596</v>
      </c>
      <c r="M240">
        <v>28632031</v>
      </c>
      <c r="Q240" s="10"/>
      <c r="R240" s="11">
        <f t="shared" si="6"/>
        <v>0</v>
      </c>
      <c r="U240" s="11">
        <f t="shared" si="7"/>
        <v>0</v>
      </c>
      <c r="Y240" s="11">
        <f>IF(SUM(Tableau1[[#This Row],[Other access]:[Sci-hub access]])&gt;=1,1,0)</f>
        <v>0</v>
      </c>
      <c r="Z240" s="12">
        <f>IF(OR(Tableau1[[#This Row],[Access R1 + S1+ T1 ]]&gt;=1,Tableau1[[#This Row],[Access V1 +W1 + X1]]&gt;=1),1,0)</f>
        <v>0</v>
      </c>
      <c r="AB240" s="10" t="str">
        <f>Tableau1[[#This Row],[DOI]]</f>
        <v>doi: 10.1080/02713683.2017.1279633</v>
      </c>
      <c r="AC240" s="13" t="str">
        <f>Tableau1[[#This Row],[Authors]]&amp;", "&amp;Tableau1[[#This Row],[Title]]&amp;" "&amp;Tableau1[[#This Row],[Journal]]&amp;". "&amp;Tableau1[[#This Row],[Year]]</f>
        <v>Ersoz MG, Pekcevik Y, Ayintap E, Gunes İB, Mart DK, Yucel E, Türe G., MR Imaging of the Anterior Visual Pathway in Primary Open-Angle Glaucoma: Correlation with Octopus 101 Perimetry and Spectralis Optical Coherence Tomography Findings. Curr Eye Res. 2017</v>
      </c>
    </row>
    <row r="241" spans="1:29" ht="28.8" x14ac:dyDescent="0.3">
      <c r="A241">
        <v>3488</v>
      </c>
      <c r="B241" t="s">
        <v>6662</v>
      </c>
      <c r="C241" t="s">
        <v>16904</v>
      </c>
      <c r="D241" t="s">
        <v>27086</v>
      </c>
      <c r="E241" t="s">
        <v>3210</v>
      </c>
      <c r="F241" s="10"/>
      <c r="G241">
        <v>2017</v>
      </c>
      <c r="J241">
        <v>2.0764026779371059E-2</v>
      </c>
      <c r="L241" t="s">
        <v>37935</v>
      </c>
      <c r="M241">
        <v>28576849</v>
      </c>
      <c r="Q241" s="10"/>
      <c r="R241" s="11">
        <f t="shared" si="6"/>
        <v>0</v>
      </c>
      <c r="U241" s="11">
        <f t="shared" si="7"/>
        <v>0</v>
      </c>
      <c r="Y241" s="11">
        <f>IF(SUM(Tableau1[[#This Row],[Other access]:[Sci-hub access]])&gt;=1,1,0)</f>
        <v>0</v>
      </c>
      <c r="Z241" s="12">
        <f>IF(OR(Tableau1[[#This Row],[Access R1 + S1+ T1 ]]&gt;=1,Tableau1[[#This Row],[Access V1 +W1 + X1]]&gt;=1),1,0)</f>
        <v>0</v>
      </c>
      <c r="AB241" s="10" t="str">
        <f>Tableau1[[#This Row],[DOI]]</f>
        <v>doi: 10.1074/mcp.M116.066381</v>
      </c>
      <c r="AC241" s="13" t="str">
        <f>Tableau1[[#This Row],[Authors]]&amp;", "&amp;Tableau1[[#This Row],[Title]]&amp;" "&amp;Tableau1[[#This Row],[Journal]]&amp;". "&amp;Tableau1[[#This Row],[Year]]</f>
        <v>Obermann J, Priglinger CS, Merl-Pham J, Geerlof A, Priglinger S, Götz M, Hauck SM., Proteome-wide Identification of Glycosylation-dependent Interactors of Galectin-1 and Galectin-3 on Mesenchymal Retinal Pigment Epithelial (RPE) Cells. Mol Cell Proteomics. 2017</v>
      </c>
    </row>
    <row r="242" spans="1:29" x14ac:dyDescent="0.3">
      <c r="A242">
        <v>4896</v>
      </c>
      <c r="B242" t="s">
        <v>7996</v>
      </c>
      <c r="C242" t="s">
        <v>18225</v>
      </c>
      <c r="D242" t="s">
        <v>28426</v>
      </c>
      <c r="E242" t="s">
        <v>2708</v>
      </c>
      <c r="F242" s="10"/>
      <c r="G242">
        <v>2017</v>
      </c>
      <c r="J242">
        <v>2.080673845067571E-2</v>
      </c>
      <c r="L242" t="s">
        <v>39306</v>
      </c>
      <c r="M242">
        <v>28394224</v>
      </c>
      <c r="Q242" s="10"/>
      <c r="R242" s="11">
        <f t="shared" si="6"/>
        <v>0</v>
      </c>
      <c r="U242" s="11">
        <f t="shared" si="7"/>
        <v>0</v>
      </c>
      <c r="Y242" s="11">
        <f>IF(SUM(Tableau1[[#This Row],[Other access]:[Sci-hub access]])&gt;=1,1,0)</f>
        <v>0</v>
      </c>
      <c r="Z242" s="12">
        <f>IF(OR(Tableau1[[#This Row],[Access R1 + S1+ T1 ]]&gt;=1,Tableau1[[#This Row],[Access V1 +W1 + X1]]&gt;=1),1,0)</f>
        <v>0</v>
      </c>
      <c r="AB242" s="10" t="str">
        <f>Tableau1[[#This Row],[DOI]]</f>
        <v>doi: 10.1177/0961203316683265</v>
      </c>
      <c r="AC242" s="13" t="str">
        <f>Tableau1[[#This Row],[Authors]]&amp;", "&amp;Tableau1[[#This Row],[Title]]&amp;" "&amp;Tableau1[[#This Row],[Journal]]&amp;". "&amp;Tableau1[[#This Row],[Year]]</f>
        <v>de Andrade FA, Guimarães Moreira Balbi G, Bortoloti de Azevedo LG, Provenzano Sá G, Vieira de Moraes Junior H, Mendes Klumb E, Abramino Levy R., Neuro-ophthalmologic manifestations in systemic lupus erythematosus. Lupus. 2017</v>
      </c>
    </row>
    <row r="243" spans="1:29" x14ac:dyDescent="0.3">
      <c r="A243">
        <v>6100</v>
      </c>
      <c r="B243" t="s">
        <v>9075</v>
      </c>
      <c r="C243" t="s">
        <v>19288</v>
      </c>
      <c r="D243" t="s">
        <v>29505</v>
      </c>
      <c r="E243" t="s">
        <v>2456</v>
      </c>
      <c r="F243" s="10"/>
      <c r="G243">
        <v>2017</v>
      </c>
      <c r="J243">
        <v>2.0820134632744569E-2</v>
      </c>
      <c r="L243" t="s">
        <v>40474</v>
      </c>
      <c r="M243">
        <v>28249289</v>
      </c>
      <c r="Q243" s="10"/>
      <c r="R243" s="11">
        <f t="shared" si="6"/>
        <v>0</v>
      </c>
      <c r="U243" s="11">
        <f t="shared" si="7"/>
        <v>0</v>
      </c>
      <c r="Y243" s="11">
        <f>IF(SUM(Tableau1[[#This Row],[Other access]:[Sci-hub access]])&gt;=1,1,0)</f>
        <v>0</v>
      </c>
      <c r="Z243" s="12">
        <f>IF(OR(Tableau1[[#This Row],[Access R1 + S1+ T1 ]]&gt;=1,Tableau1[[#This Row],[Access V1 +W1 + X1]]&gt;=1),1,0)</f>
        <v>0</v>
      </c>
      <c r="AB243" s="10" t="str">
        <f>Tableau1[[#This Row],[DOI]]</f>
        <v>doi: 10.1159/000457807</v>
      </c>
      <c r="AC243" s="13" t="str">
        <f>Tableau1[[#This Row],[Authors]]&amp;", "&amp;Tableau1[[#This Row],[Title]]&amp;" "&amp;Tableau1[[#This Row],[Journal]]&amp;". "&amp;Tableau1[[#This Row],[Year]]</f>
        <v>Navajas EV, Ten Hove M., Three-Dimensional Printing of a Transconjunctival Vitrectomy Trocar-Cannula System. Ophthalmologica. 2017</v>
      </c>
    </row>
    <row r="244" spans="1:29" x14ac:dyDescent="0.3">
      <c r="A244">
        <v>10035</v>
      </c>
      <c r="B244" t="s">
        <v>12555</v>
      </c>
      <c r="C244" t="s">
        <v>22723</v>
      </c>
      <c r="D244" t="s">
        <v>33004</v>
      </c>
      <c r="E244" t="s">
        <v>2457</v>
      </c>
      <c r="F244" s="10"/>
      <c r="G244">
        <v>2017</v>
      </c>
      <c r="J244">
        <v>2.0870947472070855E-2</v>
      </c>
      <c r="L244" t="s">
        <v>44292</v>
      </c>
      <c r="M244">
        <v>27490976</v>
      </c>
      <c r="Q244" s="10"/>
      <c r="R244" s="11">
        <f t="shared" si="6"/>
        <v>0</v>
      </c>
      <c r="U244" s="11">
        <f t="shared" si="7"/>
        <v>0</v>
      </c>
      <c r="Y244" s="11">
        <f>IF(SUM(Tableau1[[#This Row],[Other access]:[Sci-hub access]])&gt;=1,1,0)</f>
        <v>0</v>
      </c>
      <c r="Z244" s="12">
        <f>IF(OR(Tableau1[[#This Row],[Access R1 + S1+ T1 ]]&gt;=1,Tableau1[[#This Row],[Access V1 +W1 + X1]]&gt;=1),1,0)</f>
        <v>0</v>
      </c>
      <c r="AB244" s="10" t="str">
        <f>Tableau1[[#This Row],[DOI]]</f>
        <v>doi: 10.1097/ICB.0000000000000368</v>
      </c>
      <c r="AC244" s="13" t="str">
        <f>Tableau1[[#This Row],[Authors]]&amp;", "&amp;Tableau1[[#This Row],[Title]]&amp;" "&amp;Tableau1[[#This Row],[Journal]]&amp;". "&amp;Tableau1[[#This Row],[Year]]</f>
        <v>Aaberg MT, Aaberg TM Jr., PEMBROLIZUMAB ADMINISTRATION ASSOCIATED WITH POSTERIOR UVEITIS. Retin Cases Brief Rep. 2017</v>
      </c>
    </row>
    <row r="245" spans="1:29" x14ac:dyDescent="0.3">
      <c r="A245">
        <v>9811</v>
      </c>
      <c r="B245" t="s">
        <v>12349</v>
      </c>
      <c r="C245" t="s">
        <v>22521</v>
      </c>
      <c r="D245" t="s">
        <v>32797</v>
      </c>
      <c r="E245" t="s">
        <v>2471</v>
      </c>
      <c r="F245" s="10"/>
      <c r="G245">
        <v>2017</v>
      </c>
      <c r="J245">
        <v>2.0876312907000427E-2</v>
      </c>
      <c r="L245" t="s">
        <v>44073</v>
      </c>
      <c r="M245">
        <v>27573541</v>
      </c>
      <c r="Q245" s="10"/>
      <c r="R245" s="11">
        <f t="shared" si="6"/>
        <v>0</v>
      </c>
      <c r="U245" s="11">
        <f t="shared" si="7"/>
        <v>0</v>
      </c>
      <c r="Y245" s="11">
        <f>IF(SUM(Tableau1[[#This Row],[Other access]:[Sci-hub access]])&gt;=1,1,0)</f>
        <v>0</v>
      </c>
      <c r="Z245" s="12">
        <f>IF(OR(Tableau1[[#This Row],[Access R1 + S1+ T1 ]]&gt;=1,Tableau1[[#This Row],[Access V1 +W1 + X1]]&gt;=1),1,0)</f>
        <v>0</v>
      </c>
      <c r="AB245" s="10" t="str">
        <f>Tableau1[[#This Row],[DOI]]</f>
        <v>doi: 10.1007/s10792-016-0329-x</v>
      </c>
      <c r="AC245" s="13" t="str">
        <f>Tableau1[[#This Row],[Authors]]&amp;", "&amp;Tableau1[[#This Row],[Title]]&amp;" "&amp;Tableau1[[#This Row],[Journal]]&amp;". "&amp;Tableau1[[#This Row],[Year]]</f>
        <v>Almazroa A, Alodhayb S, Osman E, Ramadan E, Hummadi M, Dlaim M, Alkatee M, Raahemifar K, Lakshminarayanan V., Agreement among ophthalmologists in marking the optic disc and optic cup in fundus images. Int Ophthalmol. 2017</v>
      </c>
    </row>
    <row r="246" spans="1:29" x14ac:dyDescent="0.3">
      <c r="A246">
        <v>5252</v>
      </c>
      <c r="B246" t="s">
        <v>8319</v>
      </c>
      <c r="C246" t="s">
        <v>18543</v>
      </c>
      <c r="D246" t="s">
        <v>28749</v>
      </c>
      <c r="E246" t="s">
        <v>2532</v>
      </c>
      <c r="F246" s="10"/>
      <c r="G246">
        <v>2017</v>
      </c>
      <c r="J246">
        <v>2.0934557617192873E-2</v>
      </c>
      <c r="L246" t="s">
        <v>39651</v>
      </c>
      <c r="M246">
        <v>28357611</v>
      </c>
      <c r="Q246" s="10"/>
      <c r="R246" s="11">
        <f t="shared" si="6"/>
        <v>0</v>
      </c>
      <c r="U246" s="11">
        <f t="shared" si="7"/>
        <v>0</v>
      </c>
      <c r="Y246" s="11">
        <f>IF(SUM(Tableau1[[#This Row],[Other access]:[Sci-hub access]])&gt;=1,1,0)</f>
        <v>0</v>
      </c>
      <c r="Z246" s="12">
        <f>IF(OR(Tableau1[[#This Row],[Access R1 + S1+ T1 ]]&gt;=1,Tableau1[[#This Row],[Access V1 +W1 + X1]]&gt;=1),1,0)</f>
        <v>0</v>
      </c>
      <c r="AB246" s="10" t="str">
        <f>Tableau1[[#This Row],[DOI]]</f>
        <v>doi: 10.1007/s10384-017-0509-x</v>
      </c>
      <c r="AC246" s="13" t="str">
        <f>Tableau1[[#This Row],[Authors]]&amp;", "&amp;Tableau1[[#This Row],[Title]]&amp;" "&amp;Tableau1[[#This Row],[Journal]]&amp;". "&amp;Tableau1[[#This Row],[Year]]</f>
        <v>Kim HJ, Song YJ, Kim YK, Jeoung JW, Park KH., Development of visual field defect after first-detected optic disc hemorrhage in preperimetric open-angle glaucoma. Jpn J Ophthalmol. 2017</v>
      </c>
    </row>
    <row r="247" spans="1:29" x14ac:dyDescent="0.3">
      <c r="A247">
        <v>2557</v>
      </c>
      <c r="B247" t="s">
        <v>5777</v>
      </c>
      <c r="C247" t="s">
        <v>16023</v>
      </c>
      <c r="D247" t="s">
        <v>26200</v>
      </c>
      <c r="E247" t="s">
        <v>2495</v>
      </c>
      <c r="F247" s="10"/>
      <c r="G247">
        <v>2017</v>
      </c>
      <c r="J247">
        <v>2.0962324561975221E-2</v>
      </c>
      <c r="L247" t="s">
        <v>37021</v>
      </c>
      <c r="M247">
        <v>28727615</v>
      </c>
      <c r="Q247" s="10"/>
      <c r="R247" s="11">
        <f t="shared" si="6"/>
        <v>0</v>
      </c>
      <c r="U247" s="11">
        <f t="shared" si="7"/>
        <v>0</v>
      </c>
      <c r="Y247" s="11">
        <f>IF(SUM(Tableau1[[#This Row],[Other access]:[Sci-hub access]])&gt;=1,1,0)</f>
        <v>0</v>
      </c>
      <c r="Z247" s="12">
        <f>IF(OR(Tableau1[[#This Row],[Access R1 + S1+ T1 ]]&gt;=1,Tableau1[[#This Row],[Access V1 +W1 + X1]]&gt;=1),1,0)</f>
        <v>0</v>
      </c>
      <c r="AB247" s="10" t="str">
        <f>Tableau1[[#This Row],[DOI]]</f>
        <v>doi: 10.1097/OPX.0000000000001102</v>
      </c>
      <c r="AC247" s="13" t="str">
        <f>Tableau1[[#This Row],[Authors]]&amp;", "&amp;Tableau1[[#This Row],[Title]]&amp;" "&amp;Tableau1[[#This Row],[Journal]]&amp;". "&amp;Tableau1[[#This Row],[Year]]</f>
        <v>Peli E, Jung JH., Multiplexing Prisms for Field Expansion. Optom Vis Sci. 2017</v>
      </c>
    </row>
    <row r="248" spans="1:29" x14ac:dyDescent="0.3">
      <c r="A248">
        <v>1086</v>
      </c>
      <c r="B248" t="s">
        <v>4348</v>
      </c>
      <c r="C248" t="s">
        <v>14602</v>
      </c>
      <c r="D248" t="s">
        <v>24769</v>
      </c>
      <c r="E248" t="s">
        <v>3085</v>
      </c>
      <c r="F248" s="10"/>
      <c r="G248">
        <v>2017</v>
      </c>
      <c r="J248">
        <v>2.1309231972563958E-2</v>
      </c>
      <c r="L248" t="s">
        <v>35574</v>
      </c>
      <c r="M248">
        <v>29033348</v>
      </c>
      <c r="Q248" s="10"/>
      <c r="R248" s="11">
        <f t="shared" si="6"/>
        <v>0</v>
      </c>
      <c r="U248" s="11">
        <f t="shared" si="7"/>
        <v>0</v>
      </c>
      <c r="Y248" s="11">
        <f>IF(SUM(Tableau1[[#This Row],[Other access]:[Sci-hub access]])&gt;=1,1,0)</f>
        <v>0</v>
      </c>
      <c r="Z248" s="12">
        <f>IF(OR(Tableau1[[#This Row],[Access R1 + S1+ T1 ]]&gt;=1,Tableau1[[#This Row],[Access V1 +W1 + X1]]&gt;=1),1,0)</f>
        <v>0</v>
      </c>
      <c r="AB248" s="10" t="str">
        <f>Tableau1[[#This Row],[DOI]]</f>
        <v>doi: 10.1016/j.bmc.2017.09.045</v>
      </c>
      <c r="AC248" s="13" t="str">
        <f>Tableau1[[#This Row],[Authors]]&amp;", "&amp;Tableau1[[#This Row],[Title]]&amp;" "&amp;Tableau1[[#This Row],[Journal]]&amp;". "&amp;Tableau1[[#This Row],[Year]]</f>
        <v>Abbhi V, Saini L, Mishra S, Sethi G, Kumar AP, Piplani P., Design and synthesis of benzimidazole-based Rho kinase inhibitors for the treatment of glaucoma. Bioorg Med Chem. 2017</v>
      </c>
    </row>
    <row r="249" spans="1:29" x14ac:dyDescent="0.3">
      <c r="A249">
        <v>4246</v>
      </c>
      <c r="B249" t="s">
        <v>7382</v>
      </c>
      <c r="C249" t="s">
        <v>17618</v>
      </c>
      <c r="D249" t="s">
        <v>27810</v>
      </c>
      <c r="E249" t="s">
        <v>2585</v>
      </c>
      <c r="F249" s="10"/>
      <c r="G249">
        <v>2017</v>
      </c>
      <c r="J249">
        <v>2.131237281834053E-2</v>
      </c>
      <c r="L249" t="s">
        <v>38673</v>
      </c>
      <c r="M249">
        <v>28465464</v>
      </c>
      <c r="Q249" s="10"/>
      <c r="R249" s="11">
        <f t="shared" si="6"/>
        <v>0</v>
      </c>
      <c r="U249" s="11">
        <f t="shared" si="7"/>
        <v>0</v>
      </c>
      <c r="Y249" s="11">
        <f>IF(SUM(Tableau1[[#This Row],[Other access]:[Sci-hub access]])&gt;=1,1,0)</f>
        <v>0</v>
      </c>
      <c r="Z249" s="12">
        <f>IF(OR(Tableau1[[#This Row],[Access R1 + S1+ T1 ]]&gt;=1,Tableau1[[#This Row],[Access V1 +W1 + X1]]&gt;=1),1,0)</f>
        <v>0</v>
      </c>
      <c r="AB249" s="10" t="str">
        <f>Tableau1[[#This Row],[DOI]]</f>
        <v>doi: 10.1084/jem.20161645</v>
      </c>
      <c r="AC249" s="13" t="str">
        <f>Tableau1[[#This Row],[Authors]]&amp;", "&amp;Tableau1[[#This Row],[Title]]&amp;" "&amp;Tableau1[[#This Row],[Journal]]&amp;". "&amp;Tableau1[[#This Row],[Year]]</f>
        <v>Sun Y, Lin Z, Liu CH, Gong Y, Liegl R, Fredrick TW, Meng SS, Burnim SB, Wang Z, Akula JD, Pu WT, Chen J, Smith LEH., Inflammatory signals from photoreceptor modulate pathological retinal angiogenesis via c-Fos. J Exp Med. 2017</v>
      </c>
    </row>
    <row r="250" spans="1:29" x14ac:dyDescent="0.3">
      <c r="A250">
        <v>76</v>
      </c>
      <c r="B250" t="s">
        <v>3339</v>
      </c>
      <c r="C250" t="s">
        <v>13600</v>
      </c>
      <c r="D250" t="s">
        <v>23759</v>
      </c>
      <c r="E250" t="s">
        <v>2462</v>
      </c>
      <c r="F250" s="10"/>
      <c r="G250">
        <v>2018</v>
      </c>
      <c r="J250">
        <v>2.1669537361609148E-2</v>
      </c>
      <c r="L250" t="s">
        <v>34594</v>
      </c>
      <c r="M250">
        <v>29426292</v>
      </c>
      <c r="Q250" s="10"/>
      <c r="R250" s="11">
        <f t="shared" si="6"/>
        <v>0</v>
      </c>
      <c r="U250" s="11">
        <f t="shared" si="7"/>
        <v>0</v>
      </c>
      <c r="Y250" s="11">
        <f>IF(SUM(Tableau1[[#This Row],[Other access]:[Sci-hub access]])&gt;=1,1,0)</f>
        <v>0</v>
      </c>
      <c r="Z250" s="12">
        <f>IF(OR(Tableau1[[#This Row],[Access R1 + S1+ T1 ]]&gt;=1,Tableau1[[#This Row],[Access V1 +W1 + X1]]&gt;=1),1,0)</f>
        <v>0</v>
      </c>
      <c r="AB250" s="10" t="str">
        <f>Tableau1[[#This Row],[DOI]]</f>
        <v>doi: 10.1186/s12886-018-0701-x</v>
      </c>
      <c r="AC250" s="13" t="str">
        <f>Tableau1[[#This Row],[Authors]]&amp;", "&amp;Tableau1[[#This Row],[Title]]&amp;" "&amp;Tableau1[[#This Row],[Journal]]&amp;". "&amp;Tableau1[[#This Row],[Year]]</f>
        <v>Brogan K, Precup M, Rodger A, Young D, Gilmour DF., Pre-treatment clinical features in central retinal vein occlusion that predict visual outcome following intravitreal ranibizumab. BMC Ophthalmol. 2018</v>
      </c>
    </row>
    <row r="251" spans="1:29" x14ac:dyDescent="0.3">
      <c r="A251">
        <v>5094</v>
      </c>
      <c r="B251" t="s">
        <v>8175</v>
      </c>
      <c r="C251" t="s">
        <v>18401</v>
      </c>
      <c r="D251" t="s">
        <v>28605</v>
      </c>
      <c r="E251" t="s">
        <v>2532</v>
      </c>
      <c r="F251" s="10"/>
      <c r="G251">
        <v>2017</v>
      </c>
      <c r="J251">
        <v>2.1857772571366008E-2</v>
      </c>
      <c r="L251" t="s">
        <v>39502</v>
      </c>
      <c r="M251">
        <v>28374270</v>
      </c>
      <c r="Q251" s="10"/>
      <c r="R251" s="11">
        <f t="shared" si="6"/>
        <v>0</v>
      </c>
      <c r="U251" s="11">
        <f t="shared" si="7"/>
        <v>0</v>
      </c>
      <c r="Y251" s="11">
        <f>IF(SUM(Tableau1[[#This Row],[Other access]:[Sci-hub access]])&gt;=1,1,0)</f>
        <v>0</v>
      </c>
      <c r="Z251" s="12">
        <f>IF(OR(Tableau1[[#This Row],[Access R1 + S1+ T1 ]]&gt;=1,Tableau1[[#This Row],[Access V1 +W1 + X1]]&gt;=1),1,0)</f>
        <v>0</v>
      </c>
      <c r="AB251" s="10" t="str">
        <f>Tableau1[[#This Row],[DOI]]</f>
        <v>doi: 10.1007/s10384-017-0511-3</v>
      </c>
      <c r="AC251" s="13" t="str">
        <f>Tableau1[[#This Row],[Authors]]&amp;", "&amp;Tableau1[[#This Row],[Title]]&amp;" "&amp;Tableau1[[#This Row],[Journal]]&amp;". "&amp;Tableau1[[#This Row],[Year]]</f>
        <v>Kim HJ, Jeoung JW, Yoo BW, Kim HC, Park KH., Patterns of glaucoma progression in retinal nerve fiber and macular ganglion cell-inner plexiform layer in spectral-domain optical coherence tomography. Jpn J Ophthalmol. 2017</v>
      </c>
    </row>
    <row r="252" spans="1:29" x14ac:dyDescent="0.3">
      <c r="A252">
        <v>941</v>
      </c>
      <c r="B252" t="s">
        <v>4203</v>
      </c>
      <c r="C252" t="s">
        <v>14457</v>
      </c>
      <c r="D252" t="s">
        <v>24624</v>
      </c>
      <c r="E252" t="s">
        <v>2508</v>
      </c>
      <c r="F252" s="10"/>
      <c r="G252">
        <v>2017</v>
      </c>
      <c r="J252">
        <v>2.186496033037999E-2</v>
      </c>
      <c r="L252" t="s">
        <v>35429</v>
      </c>
      <c r="M252">
        <v>29056505</v>
      </c>
      <c r="Q252" s="10"/>
      <c r="R252" s="11">
        <f t="shared" si="6"/>
        <v>0</v>
      </c>
      <c r="U252" s="11">
        <f t="shared" si="7"/>
        <v>0</v>
      </c>
      <c r="Y252" s="11">
        <f>IF(SUM(Tableau1[[#This Row],[Other access]:[Sci-hub access]])&gt;=1,1,0)</f>
        <v>0</v>
      </c>
      <c r="Z252" s="12">
        <f>IF(OR(Tableau1[[#This Row],[Access R1 + S1+ T1 ]]&gt;=1,Tableau1[[#This Row],[Access V1 +W1 + X1]]&gt;=1),1,0)</f>
        <v>0</v>
      </c>
      <c r="AB252" s="10" t="str">
        <f>Tableau1[[#This Row],[DOI]]</f>
        <v>doi: 10.1016/j.bbrc.2017.10.097</v>
      </c>
      <c r="AC252" s="13" t="str">
        <f>Tableau1[[#This Row],[Authors]]&amp;", "&amp;Tableau1[[#This Row],[Title]]&amp;" "&amp;Tableau1[[#This Row],[Journal]]&amp;". "&amp;Tableau1[[#This Row],[Year]]</f>
        <v>Ko JH, Lee HJ, Jeong HJ, Oh JY., Ly6C(hi) monocytes are required for mesenchymal stem/stromal cell-induced immune tolerance in mice with experimental autoimmune uveitis. Biochem Biophys Res Commun. 2017</v>
      </c>
    </row>
    <row r="253" spans="1:29" x14ac:dyDescent="0.3">
      <c r="A253">
        <v>969</v>
      </c>
      <c r="B253" t="s">
        <v>4231</v>
      </c>
      <c r="C253" t="s">
        <v>14485</v>
      </c>
      <c r="D253" t="s">
        <v>24652</v>
      </c>
      <c r="E253" t="s">
        <v>2508</v>
      </c>
      <c r="F253" s="10"/>
      <c r="G253">
        <v>2017</v>
      </c>
      <c r="J253">
        <v>2.1884313324377125E-2</v>
      </c>
      <c r="L253" t="s">
        <v>35457</v>
      </c>
      <c r="M253">
        <v>29050935</v>
      </c>
      <c r="Q253" s="10"/>
      <c r="R253" s="11">
        <f t="shared" si="6"/>
        <v>0</v>
      </c>
      <c r="U253" s="11">
        <f t="shared" si="7"/>
        <v>0</v>
      </c>
      <c r="Y253" s="11">
        <f>IF(SUM(Tableau1[[#This Row],[Other access]:[Sci-hub access]])&gt;=1,1,0)</f>
        <v>0</v>
      </c>
      <c r="Z253" s="12">
        <f>IF(OR(Tableau1[[#This Row],[Access R1 + S1+ T1 ]]&gt;=1,Tableau1[[#This Row],[Access V1 +W1 + X1]]&gt;=1),1,0)</f>
        <v>0</v>
      </c>
      <c r="AB253" s="10" t="str">
        <f>Tableau1[[#This Row],[DOI]]</f>
        <v>doi: 10.1016/j.bbrc.2017.10.073</v>
      </c>
      <c r="AC253" s="13" t="str">
        <f>Tableau1[[#This Row],[Authors]]&amp;", "&amp;Tableau1[[#This Row],[Title]]&amp;" "&amp;Tableau1[[#This Row],[Journal]]&amp;". "&amp;Tableau1[[#This Row],[Year]]</f>
        <v>Yoo M, Carromeu C, Kwon O, Muotri A, Schachner M., The L1 adhesion molecule normalizes neuritogenesis in Rett syndrome-derived neural precursor cells. Biochem Biophys Res Commun. 2017</v>
      </c>
    </row>
    <row r="254" spans="1:29" x14ac:dyDescent="0.3">
      <c r="A254">
        <v>9890</v>
      </c>
      <c r="B254" t="s">
        <v>12418</v>
      </c>
      <c r="C254" t="s">
        <v>22588</v>
      </c>
      <c r="D254" t="s">
        <v>32866</v>
      </c>
      <c r="E254" t="s">
        <v>2732</v>
      </c>
      <c r="F254" s="10"/>
      <c r="G254">
        <v>2017</v>
      </c>
      <c r="J254">
        <v>2.1913883769150377E-2</v>
      </c>
      <c r="L254" t="s">
        <v>44149</v>
      </c>
      <c r="M254">
        <v>27550436</v>
      </c>
      <c r="Q254" s="10"/>
      <c r="R254" s="11">
        <f t="shared" si="6"/>
        <v>0</v>
      </c>
      <c r="U254" s="11">
        <f t="shared" si="7"/>
        <v>0</v>
      </c>
      <c r="Y254" s="11">
        <f>IF(SUM(Tableau1[[#This Row],[Other access]:[Sci-hub access]])&gt;=1,1,0)</f>
        <v>0</v>
      </c>
      <c r="Z254" s="12">
        <f>IF(OR(Tableau1[[#This Row],[Access R1 + S1+ T1 ]]&gt;=1,Tableau1[[#This Row],[Access V1 +W1 + X1]]&gt;=1),1,0)</f>
        <v>0</v>
      </c>
      <c r="AB254" s="10" t="str">
        <f>Tableau1[[#This Row],[DOI]]</f>
        <v>doi: 10.1007/s00508-016-1055-0</v>
      </c>
      <c r="AC254" s="13" t="str">
        <f>Tableau1[[#This Row],[Authors]]&amp;", "&amp;Tableau1[[#This Row],[Title]]&amp;" "&amp;Tableau1[[#This Row],[Journal]]&amp;". "&amp;Tableau1[[#This Row],[Year]]</f>
        <v>Maksys S, Richter-Müksch S, Weingessel B, Vécsei-Marlovits PV., Short-term effect of aflibercept on visual acuity and central macular thickness in patients not responding to ranibizumab and bevacizumab. Wien Klin Wochenschr. 2017</v>
      </c>
    </row>
    <row r="255" spans="1:29" x14ac:dyDescent="0.3">
      <c r="A255">
        <v>6463</v>
      </c>
      <c r="B255" t="s">
        <v>9396</v>
      </c>
      <c r="C255" t="s">
        <v>19604</v>
      </c>
      <c r="D255" t="s">
        <v>29827</v>
      </c>
      <c r="E255" t="s">
        <v>3060</v>
      </c>
      <c r="F255" s="10"/>
      <c r="G255">
        <v>2017</v>
      </c>
      <c r="J255">
        <v>2.1976301874528592E-2</v>
      </c>
      <c r="L255" t="s">
        <v>40831</v>
      </c>
      <c r="M255">
        <v>28209852</v>
      </c>
      <c r="Q255" s="10"/>
      <c r="R255" s="11">
        <f t="shared" si="6"/>
        <v>0</v>
      </c>
      <c r="U255" s="11">
        <f t="shared" si="7"/>
        <v>0</v>
      </c>
      <c r="Y255" s="11">
        <f>IF(SUM(Tableau1[[#This Row],[Other access]:[Sci-hub access]])&gt;=1,1,0)</f>
        <v>0</v>
      </c>
      <c r="Z255" s="12">
        <f>IF(OR(Tableau1[[#This Row],[Access R1 + S1+ T1 ]]&gt;=1,Tableau1[[#This Row],[Access V1 +W1 + X1]]&gt;=1),1,0)</f>
        <v>0</v>
      </c>
      <c r="AB255" s="10" t="str">
        <f>Tableau1[[#This Row],[DOI]]</f>
        <v>doi: 10.1126/science.355.6326.678</v>
      </c>
      <c r="AC255" s="13" t="str">
        <f>Tableau1[[#This Row],[Authors]]&amp;", "&amp;Tableau1[[#This Row],[Title]]&amp;" "&amp;Tableau1[[#This Row],[Journal]]&amp;". "&amp;Tableau1[[#This Row],[Year]]</f>
        <v>Vogel G., Parasitic worm may trigger mystery nodding syndrome. Science. 2017</v>
      </c>
    </row>
    <row r="256" spans="1:29" x14ac:dyDescent="0.3">
      <c r="A256">
        <v>7417</v>
      </c>
      <c r="B256" t="s">
        <v>10226</v>
      </c>
      <c r="C256" t="s">
        <v>20428</v>
      </c>
      <c r="D256" t="s">
        <v>30660</v>
      </c>
      <c r="E256" t="s">
        <v>2604</v>
      </c>
      <c r="F256" s="10"/>
      <c r="G256">
        <v>2017</v>
      </c>
      <c r="J256">
        <v>2.1978081260620397E-2</v>
      </c>
      <c r="L256" t="s">
        <v>41773</v>
      </c>
      <c r="M256">
        <v>28096116</v>
      </c>
      <c r="Q256" s="10"/>
      <c r="R256" s="11">
        <f t="shared" si="6"/>
        <v>0</v>
      </c>
      <c r="U256" s="11">
        <f t="shared" si="7"/>
        <v>0</v>
      </c>
      <c r="Y256" s="11">
        <f>IF(SUM(Tableau1[[#This Row],[Other access]:[Sci-hub access]])&gt;=1,1,0)</f>
        <v>0</v>
      </c>
      <c r="Z256" s="12">
        <f>IF(OR(Tableau1[[#This Row],[Access R1 + S1+ T1 ]]&gt;=1,Tableau1[[#This Row],[Access V1 +W1 + X1]]&gt;=1),1,0)</f>
        <v>0</v>
      </c>
      <c r="AB256" s="10" t="str">
        <f>Tableau1[[#This Row],[DOI]]</f>
        <v>doi: 10.1093/asj/sjw244</v>
      </c>
      <c r="AC256" s="13" t="str">
        <f>Tableau1[[#This Row],[Authors]]&amp;", "&amp;Tableau1[[#This Row],[Title]]&amp;" "&amp;Tableau1[[#This Row],[Journal]]&amp;". "&amp;Tableau1[[#This Row],[Year]]</f>
        <v>Scawn RL, Joshi N., Commentary on: Lower Eyelid Retraction Surgery Without Internal Spacer Graft. Aesthet Surg J. 2017</v>
      </c>
    </row>
    <row r="257" spans="1:29" x14ac:dyDescent="0.3">
      <c r="A257">
        <v>5604</v>
      </c>
      <c r="B257" t="s">
        <v>8639</v>
      </c>
      <c r="C257" t="s">
        <v>18859</v>
      </c>
      <c r="D257" t="s">
        <v>29069</v>
      </c>
      <c r="E257" t="s">
        <v>2438</v>
      </c>
      <c r="F257" s="10"/>
      <c r="G257">
        <v>2017</v>
      </c>
      <c r="J257">
        <v>2.1983384744174717E-2</v>
      </c>
      <c r="L257" t="s">
        <v>39991</v>
      </c>
      <c r="M257">
        <v>28314831</v>
      </c>
      <c r="Q257" s="10"/>
      <c r="R257" s="11">
        <f t="shared" si="6"/>
        <v>0</v>
      </c>
      <c r="U257" s="11">
        <f t="shared" si="7"/>
        <v>0</v>
      </c>
      <c r="Y257" s="11">
        <f>IF(SUM(Tableau1[[#This Row],[Other access]:[Sci-hub access]])&gt;=1,1,0)</f>
        <v>0</v>
      </c>
      <c r="Z257" s="12">
        <f>IF(OR(Tableau1[[#This Row],[Access R1 + S1+ T1 ]]&gt;=1,Tableau1[[#This Row],[Access V1 +W1 + X1]]&gt;=1),1,0)</f>
        <v>0</v>
      </c>
      <c r="AB257" s="10" t="str">
        <f>Tableau1[[#This Row],[DOI]]</f>
        <v>doi: 10.1136/bjophthalmol-2016-310072</v>
      </c>
      <c r="AC257" s="13" t="str">
        <f>Tableau1[[#This Row],[Authors]]&amp;", "&amp;Tableau1[[#This Row],[Title]]&amp;" "&amp;Tableau1[[#This Row],[Journal]]&amp;". "&amp;Tableau1[[#This Row],[Year]]</f>
        <v>Majander A, Bowman R, Poulton J, Antcliff RJ, Reddy MA, Michaelides M, Webster AR, Chinnery PF, Votruba M, Moore AT, Yu-Wai-Man P., Childhood-onset Leber hereditary optic neuropathy. Br J Ophthalmol. 2017</v>
      </c>
    </row>
    <row r="258" spans="1:29" x14ac:dyDescent="0.3">
      <c r="A258">
        <v>10394</v>
      </c>
      <c r="B258" t="s">
        <v>12886</v>
      </c>
      <c r="C258" t="s">
        <v>23053</v>
      </c>
      <c r="D258" t="s">
        <v>33339</v>
      </c>
      <c r="E258" t="s">
        <v>2557</v>
      </c>
      <c r="F258" s="10"/>
      <c r="G258">
        <v>2017</v>
      </c>
      <c r="J258">
        <v>2.198408502975957E-2</v>
      </c>
      <c r="L258" t="s">
        <v>44644</v>
      </c>
      <c r="M258">
        <v>27341092</v>
      </c>
      <c r="Q258" s="10"/>
      <c r="R258" s="11">
        <f t="shared" ref="R258:R321" si="8">IF(SUM(N258:Q258)&gt;0,1,0)</f>
        <v>0</v>
      </c>
      <c r="U258" s="11">
        <f t="shared" ref="U258:U321" si="9">IF(SUM(R258,T258)&gt;0,1,0)</f>
        <v>0</v>
      </c>
      <c r="Y258" s="11">
        <f>IF(SUM(Tableau1[[#This Row],[Other access]:[Sci-hub access]])&gt;=1,1,0)</f>
        <v>0</v>
      </c>
      <c r="Z258" s="12">
        <f>IF(OR(Tableau1[[#This Row],[Access R1 + S1+ T1 ]]&gt;=1,Tableau1[[#This Row],[Access V1 +W1 + X1]]&gt;=1),1,0)</f>
        <v>0</v>
      </c>
      <c r="AB258" s="10" t="str">
        <f>Tableau1[[#This Row],[DOI]]</f>
        <v>doi: 10.1097/ICL.0000000000000290</v>
      </c>
      <c r="AC258" s="13" t="str">
        <f>Tableau1[[#This Row],[Authors]]&amp;", "&amp;Tableau1[[#This Row],[Title]]&amp;" "&amp;Tableau1[[#This Row],[Journal]]&amp;". "&amp;Tableau1[[#This Row],[Year]]</f>
        <v>Santodomingo-Rubido J, Villa-Collar C, Gilmartin B, Gutiérrez-Ortega R, Suzaki A., Short- and Long-Term Changes in Corneal Aberrations and Axial Length Induced by Orthokeratology in Children Are Not Correlated. Eye Contact Lens. 2017</v>
      </c>
    </row>
    <row r="259" spans="1:29" x14ac:dyDescent="0.3">
      <c r="A259">
        <v>9904</v>
      </c>
      <c r="B259" t="s">
        <v>12432</v>
      </c>
      <c r="C259" t="s">
        <v>22602</v>
      </c>
      <c r="D259" t="s">
        <v>32880</v>
      </c>
      <c r="E259" t="s">
        <v>2486</v>
      </c>
      <c r="F259" s="10"/>
      <c r="G259">
        <v>2017</v>
      </c>
      <c r="J259">
        <v>2.1985813788310327E-2</v>
      </c>
      <c r="L259" t="s">
        <v>44163</v>
      </c>
      <c r="M259">
        <v>27545332</v>
      </c>
      <c r="Q259" s="10"/>
      <c r="R259" s="11">
        <f t="shared" si="8"/>
        <v>0</v>
      </c>
      <c r="U259" s="11">
        <f t="shared" si="9"/>
        <v>0</v>
      </c>
      <c r="Y259" s="11">
        <f>IF(SUM(Tableau1[[#This Row],[Other access]:[Sci-hub access]])&gt;=1,1,0)</f>
        <v>0</v>
      </c>
      <c r="Z259" s="12">
        <f>IF(OR(Tableau1[[#This Row],[Access R1 + S1+ T1 ]]&gt;=1,Tableau1[[#This Row],[Access V1 +W1 + X1]]&gt;=1),1,0)</f>
        <v>0</v>
      </c>
      <c r="AB259" s="10" t="str">
        <f>Tableau1[[#This Row],[DOI]]</f>
        <v>doi: 10.1111/aos.13210</v>
      </c>
      <c r="AC259" s="13" t="str">
        <f>Tableau1[[#This Row],[Authors]]&amp;", "&amp;Tableau1[[#This Row],[Title]]&amp;" "&amp;Tableau1[[#This Row],[Journal]]&amp;". "&amp;Tableau1[[#This Row],[Year]]</f>
        <v>Campos A, Campos EJ, Martins J, Ambrósio AF, Silva R., Viewing the choroid: where we stand, challenges and contradictions in diabetic retinopathy and diabetic macular oedema. Acta Ophthalmol. 2017</v>
      </c>
    </row>
    <row r="260" spans="1:29" ht="28.8" x14ac:dyDescent="0.3">
      <c r="A260">
        <v>6057</v>
      </c>
      <c r="B260" t="s">
        <v>813</v>
      </c>
      <c r="C260" t="s">
        <v>814</v>
      </c>
      <c r="D260" t="s">
        <v>815</v>
      </c>
      <c r="E260" t="s">
        <v>2755</v>
      </c>
      <c r="F260" s="10"/>
      <c r="G260">
        <v>2017</v>
      </c>
      <c r="J260">
        <v>2.2053253787406857E-2</v>
      </c>
      <c r="L260" t="s">
        <v>40434</v>
      </c>
      <c r="M260">
        <v>28254497</v>
      </c>
      <c r="Q260" s="10"/>
      <c r="R260" s="11">
        <f t="shared" si="8"/>
        <v>0</v>
      </c>
      <c r="U260" s="11">
        <f t="shared" si="9"/>
        <v>0</v>
      </c>
      <c r="Y260" s="11">
        <f>IF(SUM(Tableau1[[#This Row],[Other access]:[Sci-hub access]])&gt;=1,1,0)</f>
        <v>0</v>
      </c>
      <c r="Z260" s="12">
        <f>IF(OR(Tableau1[[#This Row],[Access R1 + S1+ T1 ]]&gt;=1,Tableau1[[#This Row],[Access V1 +W1 + X1]]&gt;=1),1,0)</f>
        <v>0</v>
      </c>
      <c r="AB260" s="10" t="str">
        <f>Tableau1[[#This Row],[DOI]]</f>
        <v>doi: 10.1016/j.bjps.2016.10.013</v>
      </c>
      <c r="AC260" s="13" t="str">
        <f>Tableau1[[#This Row],[Authors]]&amp;", "&amp;Tableau1[[#This Row],[Title]]&amp;" "&amp;Tableau1[[#This Row],[Journal]]&amp;". "&amp;Tableau1[[#This Row],[Year]]</f>
        <v>Wang T, Li X, Wang X, Wang Q, Li W, Zhou L, Song W, Wang J., Evaluation of moderate and severe blepharoptosis correction using the interdigitated part of the frontalis muscle and orbicularis oculi muscle suspension technique: A cohort study of 235 cases. J Plast Reconstr Aesthet Surg. 2017</v>
      </c>
    </row>
    <row r="261" spans="1:29" ht="28.8" x14ac:dyDescent="0.3">
      <c r="A261">
        <v>2217</v>
      </c>
      <c r="B261" t="s">
        <v>5450</v>
      </c>
      <c r="C261" t="s">
        <v>15695</v>
      </c>
      <c r="D261" t="s">
        <v>25872</v>
      </c>
      <c r="E261" t="s">
        <v>2443</v>
      </c>
      <c r="F261" s="10"/>
      <c r="G261">
        <v>2017</v>
      </c>
      <c r="J261">
        <v>2.2279079258079593E-2</v>
      </c>
      <c r="L261" t="s">
        <v>36687</v>
      </c>
      <c r="M261">
        <v>28796875</v>
      </c>
      <c r="Q261" s="10"/>
      <c r="R261" s="11">
        <f t="shared" si="8"/>
        <v>0</v>
      </c>
      <c r="U261" s="11">
        <f t="shared" si="9"/>
        <v>0</v>
      </c>
      <c r="Y261" s="11">
        <f>IF(SUM(Tableau1[[#This Row],[Other access]:[Sci-hub access]])&gt;=1,1,0)</f>
        <v>0</v>
      </c>
      <c r="Z261" s="12">
        <f>IF(OR(Tableau1[[#This Row],[Access R1 + S1+ T1 ]]&gt;=1,Tableau1[[#This Row],[Access V1 +W1 + X1]]&gt;=1),1,0)</f>
        <v>0</v>
      </c>
      <c r="AB261" s="10" t="str">
        <f>Tableau1[[#This Row],[DOI]]</f>
        <v>doi: 10.1167/iovs.17-21832</v>
      </c>
      <c r="AC261" s="13" t="str">
        <f>Tableau1[[#This Row],[Authors]]&amp;", "&amp;Tableau1[[#This Row],[Title]]&amp;" "&amp;Tableau1[[#This Row],[Journal]]&amp;". "&amp;Tableau1[[#This Row],[Year]]</f>
        <v>Guo Z, Kwon YH, Lee K, Wang K, Wahle A, Alward WLM, Fingert JH, Bettis DI, Johnson CA, Garvin MK, Sonka M, Abràmoff MD., Optical Coherence Tomography Analysis Based Prediction of Humphrey 24-2 Visual Field Thresholds in Patients With Glaucoma. Invest Ophthalmol Vis Sci. 2017</v>
      </c>
    </row>
    <row r="262" spans="1:29" ht="28.8" x14ac:dyDescent="0.3">
      <c r="A262">
        <v>3972</v>
      </c>
      <c r="B262" t="s">
        <v>7126</v>
      </c>
      <c r="C262" t="s">
        <v>17363</v>
      </c>
      <c r="D262" t="s">
        <v>27553</v>
      </c>
      <c r="E262" t="s">
        <v>2924</v>
      </c>
      <c r="F262" s="10"/>
      <c r="G262">
        <v>2017</v>
      </c>
      <c r="J262">
        <v>2.228280378142411E-2</v>
      </c>
      <c r="L262" t="s">
        <v>38413</v>
      </c>
      <c r="M262">
        <v>28499163</v>
      </c>
      <c r="Q262" s="10"/>
      <c r="R262" s="11">
        <f t="shared" si="8"/>
        <v>0</v>
      </c>
      <c r="U262" s="11">
        <f t="shared" si="9"/>
        <v>0</v>
      </c>
      <c r="Y262" s="11">
        <f>IF(SUM(Tableau1[[#This Row],[Other access]:[Sci-hub access]])&gt;=1,1,0)</f>
        <v>0</v>
      </c>
      <c r="Z262" s="12">
        <f>IF(OR(Tableau1[[#This Row],[Access R1 + S1+ T1 ]]&gt;=1,Tableau1[[#This Row],[Access V1 +W1 + X1]]&gt;=1),1,0)</f>
        <v>0</v>
      </c>
      <c r="AB262" s="10" t="str">
        <f>Tableau1[[#This Row],[DOI]]</f>
        <v>doi: 10.1016/j.diabres.2017.03.023</v>
      </c>
      <c r="AC262" s="13" t="str">
        <f>Tableau1[[#This Row],[Authors]]&amp;", "&amp;Tableau1[[#This Row],[Title]]&amp;" "&amp;Tableau1[[#This Row],[Journal]]&amp;". "&amp;Tableau1[[#This Row],[Year]]</f>
        <v>Cavan D, Makaroff L, da Rocha Fernandes J, Sylvanowicz M, Ackland P, Conlon J, Chaney D, Malhi A, Barratt J., The Diabetic Retinopathy Barometer Study: Global perspectives on access to and experiences of diabetic retinopathy screening and treatment. Diabetes Res Clin Pract. 2017</v>
      </c>
    </row>
    <row r="263" spans="1:29" x14ac:dyDescent="0.3">
      <c r="A263">
        <v>6197</v>
      </c>
      <c r="B263" t="s">
        <v>9159</v>
      </c>
      <c r="C263" t="s">
        <v>19372</v>
      </c>
      <c r="D263" t="s">
        <v>29590</v>
      </c>
      <c r="E263" t="s">
        <v>2441</v>
      </c>
      <c r="F263" s="10"/>
      <c r="G263">
        <v>2017</v>
      </c>
      <c r="J263">
        <v>2.2320999845316103E-2</v>
      </c>
      <c r="L263" t="s">
        <v>40567</v>
      </c>
      <c r="M263">
        <v>28237427</v>
      </c>
      <c r="Q263" s="10"/>
      <c r="R263" s="11">
        <f t="shared" si="8"/>
        <v>0</v>
      </c>
      <c r="U263" s="11">
        <f t="shared" si="9"/>
        <v>0</v>
      </c>
      <c r="Y263" s="11">
        <f>IF(SUM(Tableau1[[#This Row],[Other access]:[Sci-hub access]])&gt;=1,1,0)</f>
        <v>0</v>
      </c>
      <c r="Z263" s="12">
        <f>IF(OR(Tableau1[[#This Row],[Access R1 + S1+ T1 ]]&gt;=1,Tableau1[[#This Row],[Access V1 +W1 + X1]]&gt;=1),1,0)</f>
        <v>0</v>
      </c>
      <c r="AB263" s="10" t="str">
        <f>Tableau1[[#This Row],[DOI]]</f>
        <v>doi: 10.1016/j.ophtha.2017.01.009</v>
      </c>
      <c r="AC263" s="13" t="str">
        <f>Tableau1[[#This Row],[Authors]]&amp;", "&amp;Tableau1[[#This Row],[Title]]&amp;" "&amp;Tableau1[[#This Row],[Journal]]&amp;". "&amp;Tableau1[[#This Row],[Year]]</f>
        <v>Guo X, Xiao O, Chen Y, Wu H, Chen L, Morgan IG, He M., Three-Dimensional Eye Shape, Myopic Maculopathy, and Visual Acuity: The Zhongshan Ophthalmic Center-Brien Holden Vision Institute High Myopia Cohort Study. Ophthalmology. 2017</v>
      </c>
    </row>
    <row r="264" spans="1:29" ht="28.8" x14ac:dyDescent="0.3">
      <c r="A264">
        <v>7967</v>
      </c>
      <c r="B264" t="s">
        <v>10703</v>
      </c>
      <c r="C264" t="s">
        <v>20899</v>
      </c>
      <c r="D264" t="s">
        <v>31141</v>
      </c>
      <c r="E264" t="s">
        <v>34165</v>
      </c>
      <c r="F264" s="10"/>
      <c r="G264">
        <v>2017</v>
      </c>
      <c r="J264">
        <v>2.2358620236865856E-2</v>
      </c>
      <c r="L264" t="s">
        <v>42314</v>
      </c>
      <c r="M264">
        <v>28013521</v>
      </c>
      <c r="Q264" s="10"/>
      <c r="R264" s="11">
        <f t="shared" si="8"/>
        <v>0</v>
      </c>
      <c r="U264" s="11">
        <f t="shared" si="9"/>
        <v>0</v>
      </c>
      <c r="Y264" s="11">
        <f>IF(SUM(Tableau1[[#This Row],[Other access]:[Sci-hub access]])&gt;=1,1,0)</f>
        <v>0</v>
      </c>
      <c r="Z264" s="12">
        <f>IF(OR(Tableau1[[#This Row],[Access R1 + S1+ T1 ]]&gt;=1,Tableau1[[#This Row],[Access V1 +W1 + X1]]&gt;=1),1,0)</f>
        <v>0</v>
      </c>
      <c r="AB264" s="10" t="str">
        <f>Tableau1[[#This Row],[DOI]]</f>
        <v>doi: 10.1007/978-1-4939-6737-7_29</v>
      </c>
      <c r="AC264" s="13" t="str">
        <f>Tableau1[[#This Row],[Authors]]&amp;", "&amp;Tableau1[[#This Row],[Title]]&amp;" "&amp;Tableau1[[#This Row],[Journal]]&amp;". "&amp;Tableau1[[#This Row],[Year]]</f>
        <v>Cappiello F, Casciaro B, Kolar SS, Baidouri H, McDermott AM, Mangoni ML., Methods for In Vitro Analysis of Antimicrobial Activity and Toxicity of Anti-keratitis Peptides: Bacterial Viability in Tears, MTT, and TNF-α Release Assays. Methods Mol Biol. 2017</v>
      </c>
    </row>
    <row r="265" spans="1:29" x14ac:dyDescent="0.3">
      <c r="A265">
        <v>5016</v>
      </c>
      <c r="B265" t="s">
        <v>8106</v>
      </c>
      <c r="C265" t="s">
        <v>18333</v>
      </c>
      <c r="D265" t="s">
        <v>28536</v>
      </c>
      <c r="E265" t="s">
        <v>2465</v>
      </c>
      <c r="F265" s="10"/>
      <c r="G265">
        <v>2017</v>
      </c>
      <c r="J265">
        <v>2.2376830987056229E-2</v>
      </c>
      <c r="L265" t="s">
        <v>39424</v>
      </c>
      <c r="M265">
        <v>28383413</v>
      </c>
      <c r="Q265" s="10"/>
      <c r="R265" s="11">
        <f t="shared" si="8"/>
        <v>0</v>
      </c>
      <c r="U265" s="11">
        <f t="shared" si="9"/>
        <v>0</v>
      </c>
      <c r="Y265" s="11">
        <f>IF(SUM(Tableau1[[#This Row],[Other access]:[Sci-hub access]])&gt;=1,1,0)</f>
        <v>0</v>
      </c>
      <c r="Z265" s="12">
        <f>IF(OR(Tableau1[[#This Row],[Access R1 + S1+ T1 ]]&gt;=1,Tableau1[[#This Row],[Access V1 +W1 + X1]]&gt;=1),1,0)</f>
        <v>0</v>
      </c>
      <c r="AB265" s="10" t="str">
        <f>Tableau1[[#This Row],[DOI]]</f>
        <v>doi: 10.1097/MD.0000000000006483</v>
      </c>
      <c r="AC265" s="13" t="str">
        <f>Tableau1[[#This Row],[Authors]]&amp;", "&amp;Tableau1[[#This Row],[Title]]&amp;" "&amp;Tableau1[[#This Row],[Journal]]&amp;". "&amp;Tableau1[[#This Row],[Year]]</f>
        <v>Yang C, Liu L, Lan X, Zhang S, Li X, Zhang B., Progressive visual disturbance and enlarging prolactinoma caused by melanoma metastasis: A case report and literature review. Medicine (Baltimore). 2017</v>
      </c>
    </row>
    <row r="266" spans="1:29" x14ac:dyDescent="0.3">
      <c r="A266">
        <v>10611</v>
      </c>
      <c r="B266" t="s">
        <v>13082</v>
      </c>
      <c r="C266" t="s">
        <v>23247</v>
      </c>
      <c r="D266" t="s">
        <v>33535</v>
      </c>
      <c r="E266" t="s">
        <v>2457</v>
      </c>
      <c r="F266" s="10"/>
      <c r="G266">
        <v>2017</v>
      </c>
      <c r="J266">
        <v>2.2414325708498994E-2</v>
      </c>
      <c r="L266" t="s">
        <v>44859</v>
      </c>
      <c r="M266">
        <v>27164505</v>
      </c>
      <c r="Q266" s="10"/>
      <c r="R266" s="11">
        <f t="shared" si="8"/>
        <v>0</v>
      </c>
      <c r="U266" s="11">
        <f t="shared" si="9"/>
        <v>0</v>
      </c>
      <c r="Y266" s="11">
        <f>IF(SUM(Tableau1[[#This Row],[Other access]:[Sci-hub access]])&gt;=1,1,0)</f>
        <v>0</v>
      </c>
      <c r="Z266" s="12">
        <f>IF(OR(Tableau1[[#This Row],[Access R1 + S1+ T1 ]]&gt;=1,Tableau1[[#This Row],[Access V1 +W1 + X1]]&gt;=1),1,0)</f>
        <v>0</v>
      </c>
      <c r="AB266" s="10" t="str">
        <f>Tableau1[[#This Row],[DOI]]</f>
        <v>doi: 10.1097/ICB.0000000000000325</v>
      </c>
      <c r="AC266" s="13" t="str">
        <f>Tableau1[[#This Row],[Authors]]&amp;", "&amp;Tableau1[[#This Row],[Title]]&amp;" "&amp;Tableau1[[#This Row],[Journal]]&amp;". "&amp;Tableau1[[#This Row],[Year]]</f>
        <v>Stefater JA, Gragoudas ES., CHRONICALLY PROGRESSIVE SARCOID GRANULOMA IN AN ASYMPTOMATIC PATIENT. Retin Cases Brief Rep. 2017</v>
      </c>
    </row>
    <row r="267" spans="1:29" x14ac:dyDescent="0.3">
      <c r="A267">
        <v>5114</v>
      </c>
      <c r="B267" t="s">
        <v>8193</v>
      </c>
      <c r="C267" t="s">
        <v>18419</v>
      </c>
      <c r="D267" t="s">
        <v>28623</v>
      </c>
      <c r="E267" t="s">
        <v>2486</v>
      </c>
      <c r="F267" s="10"/>
      <c r="G267">
        <v>2017</v>
      </c>
      <c r="J267">
        <v>2.2438818150214423E-2</v>
      </c>
      <c r="L267" t="s">
        <v>39518</v>
      </c>
      <c r="M267">
        <v>28371403</v>
      </c>
      <c r="Q267" s="10"/>
      <c r="R267" s="11">
        <f t="shared" si="8"/>
        <v>0</v>
      </c>
      <c r="U267" s="11">
        <f t="shared" si="9"/>
        <v>0</v>
      </c>
      <c r="Y267" s="11">
        <f>IF(SUM(Tableau1[[#This Row],[Other access]:[Sci-hub access]])&gt;=1,1,0)</f>
        <v>0</v>
      </c>
      <c r="Z267" s="12">
        <f>IF(OR(Tableau1[[#This Row],[Access R1 + S1+ T1 ]]&gt;=1,Tableau1[[#This Row],[Access V1 +W1 + X1]]&gt;=1),1,0)</f>
        <v>0</v>
      </c>
      <c r="AB267" s="10" t="str">
        <f>Tableau1[[#This Row],[DOI]]</f>
        <v>doi: 10.1111/aos.13400</v>
      </c>
      <c r="AC267" s="13" t="str">
        <f>Tableau1[[#This Row],[Authors]]&amp;", "&amp;Tableau1[[#This Row],[Title]]&amp;" "&amp;Tableau1[[#This Row],[Journal]]&amp;". "&amp;Tableau1[[#This Row],[Year]]</f>
        <v>Lin S, Gupta B, James N, Ling RH., Visual impairment certification due to diabetic retinopathy in North and Eastern Devon. Acta Ophthalmol. 2017</v>
      </c>
    </row>
    <row r="268" spans="1:29" x14ac:dyDescent="0.3">
      <c r="A268">
        <v>7945</v>
      </c>
      <c r="B268" t="s">
        <v>10682</v>
      </c>
      <c r="C268" t="s">
        <v>20878</v>
      </c>
      <c r="D268" t="s">
        <v>31120</v>
      </c>
      <c r="E268" t="s">
        <v>34399</v>
      </c>
      <c r="F268" s="10"/>
      <c r="G268">
        <v>2017</v>
      </c>
      <c r="J268">
        <v>2.2448542435690833E-2</v>
      </c>
      <c r="L268" t="s">
        <v>42292</v>
      </c>
      <c r="M268">
        <v>28025026</v>
      </c>
      <c r="Q268" s="10"/>
      <c r="R268" s="11">
        <f t="shared" si="8"/>
        <v>0</v>
      </c>
      <c r="U268" s="11">
        <f t="shared" si="9"/>
        <v>0</v>
      </c>
      <c r="Y268" s="11">
        <f>IF(SUM(Tableau1[[#This Row],[Other access]:[Sci-hub access]])&gt;=1,1,0)</f>
        <v>0</v>
      </c>
      <c r="Z268" s="12">
        <f>IF(OR(Tableau1[[#This Row],[Access R1 + S1+ T1 ]]&gt;=1,Tableau1[[#This Row],[Access V1 +W1 + X1]]&gt;=1),1,0)</f>
        <v>0</v>
      </c>
      <c r="AB268" s="10" t="str">
        <f>Tableau1[[#This Row],[DOI]]</f>
        <v>doi: 10.1016/j.hlc.2016.10.007</v>
      </c>
      <c r="AC268" s="13" t="str">
        <f>Tableau1[[#This Row],[Authors]]&amp;", "&amp;Tableau1[[#This Row],[Title]]&amp;" "&amp;Tableau1[[#This Row],[Journal]]&amp;". "&amp;Tableau1[[#This Row],[Year]]</f>
        <v>Teasdale SL, Inder WJ, Stowasser M, Stanton T., Hyperdynamic Right Heart Function in Graves' Hyperthyroidism Measured by Echocardiography Normalises on Restoration of Euthyroidism. Heart Lung Circ. 2017</v>
      </c>
    </row>
    <row r="269" spans="1:29" ht="28.8" x14ac:dyDescent="0.3">
      <c r="A269">
        <v>4809</v>
      </c>
      <c r="B269" t="s">
        <v>7913</v>
      </c>
      <c r="C269" t="s">
        <v>18142</v>
      </c>
      <c r="D269" t="s">
        <v>28343</v>
      </c>
      <c r="E269" t="s">
        <v>2465</v>
      </c>
      <c r="F269" s="10"/>
      <c r="G269">
        <v>2017</v>
      </c>
      <c r="J269">
        <v>2.2482053944319902E-2</v>
      </c>
      <c r="L269" t="s">
        <v>39222</v>
      </c>
      <c r="M269">
        <v>28403072</v>
      </c>
      <c r="Q269" s="10"/>
      <c r="R269" s="11">
        <f t="shared" si="8"/>
        <v>0</v>
      </c>
      <c r="U269" s="11">
        <f t="shared" si="9"/>
        <v>0</v>
      </c>
      <c r="Y269" s="11">
        <f>IF(SUM(Tableau1[[#This Row],[Other access]:[Sci-hub access]])&gt;=1,1,0)</f>
        <v>0</v>
      </c>
      <c r="Z269" s="12">
        <f>IF(OR(Tableau1[[#This Row],[Access R1 + S1+ T1 ]]&gt;=1,Tableau1[[#This Row],[Access V1 +W1 + X1]]&gt;=1),1,0)</f>
        <v>0</v>
      </c>
      <c r="AB269" s="10" t="str">
        <f>Tableau1[[#This Row],[DOI]]</f>
        <v>doi: 10.1097/MD.0000000000006427</v>
      </c>
      <c r="AC269" s="13" t="str">
        <f>Tableau1[[#This Row],[Authors]]&amp;", "&amp;Tableau1[[#This Row],[Title]]&amp;" "&amp;Tableau1[[#This Row],[Journal]]&amp;". "&amp;Tableau1[[#This Row],[Year]]</f>
        <v>Gozlan J, Ingrand P, Lichtwitz O, Cazet-Supervielle A, Benoudis L, Boissonnot M, Hadjadj S, Leveziel N., Retinal microvascular alterations related to diabetes assessed by optical coherence tomography angiography: A cross-sectional analysis. Medicine (Baltimore). 2017</v>
      </c>
    </row>
    <row r="270" spans="1:29" x14ac:dyDescent="0.3">
      <c r="A270">
        <v>4552</v>
      </c>
      <c r="B270" t="s">
        <v>7674</v>
      </c>
      <c r="C270" t="s">
        <v>17909</v>
      </c>
      <c r="D270" t="s">
        <v>28103</v>
      </c>
      <c r="E270" t="s">
        <v>2567</v>
      </c>
      <c r="F270" s="10"/>
      <c r="G270">
        <v>2017</v>
      </c>
      <c r="J270">
        <v>2.2530461377909039E-2</v>
      </c>
      <c r="L270" t="s">
        <v>38970</v>
      </c>
      <c r="M270">
        <v>28432184</v>
      </c>
      <c r="Q270" s="10"/>
      <c r="R270" s="11">
        <f t="shared" si="8"/>
        <v>0</v>
      </c>
      <c r="U270" s="11">
        <f t="shared" si="9"/>
        <v>0</v>
      </c>
      <c r="Y270" s="11">
        <f>IF(SUM(Tableau1[[#This Row],[Other access]:[Sci-hub access]])&gt;=1,1,0)</f>
        <v>0</v>
      </c>
      <c r="Z270" s="12">
        <f>IF(OR(Tableau1[[#This Row],[Access R1 + S1+ T1 ]]&gt;=1,Tableau1[[#This Row],[Access V1 +W1 + X1]]&gt;=1),1,0)</f>
        <v>0</v>
      </c>
      <c r="AB270" s="10" t="str">
        <f>Tableau1[[#This Row],[DOI]]</f>
        <v>doi: 10.1136/bcr-2016-218224</v>
      </c>
      <c r="AC270" s="13" t="str">
        <f>Tableau1[[#This Row],[Authors]]&amp;", "&amp;Tableau1[[#This Row],[Title]]&amp;" "&amp;Tableau1[[#This Row],[Journal]]&amp;". "&amp;Tableau1[[#This Row],[Year]]</f>
        <v>Kumar A, Mehta A, Ravani RD, Kakkar P., Management of a case of myopic foveoschisis with phakic intraocular lens (pIOL) in situ: intraoperative challenges. BMJ Case Rep. 2017</v>
      </c>
    </row>
    <row r="271" spans="1:29" x14ac:dyDescent="0.3">
      <c r="A271">
        <v>885</v>
      </c>
      <c r="B271" t="s">
        <v>4148</v>
      </c>
      <c r="C271" t="s">
        <v>14402</v>
      </c>
      <c r="D271" t="s">
        <v>24568</v>
      </c>
      <c r="E271" t="s">
        <v>2443</v>
      </c>
      <c r="F271" s="10"/>
      <c r="G271">
        <v>2017</v>
      </c>
      <c r="J271">
        <v>2.2541917118433119E-2</v>
      </c>
      <c r="L271" t="s">
        <v>35373</v>
      </c>
      <c r="M271">
        <v>29075761</v>
      </c>
      <c r="Q271" s="10"/>
      <c r="R271" s="11">
        <f t="shared" si="8"/>
        <v>0</v>
      </c>
      <c r="U271" s="11">
        <f t="shared" si="9"/>
        <v>0</v>
      </c>
      <c r="Y271" s="11">
        <f>IF(SUM(Tableau1[[#This Row],[Other access]:[Sci-hub access]])&gt;=1,1,0)</f>
        <v>0</v>
      </c>
      <c r="Z271" s="12">
        <f>IF(OR(Tableau1[[#This Row],[Access R1 + S1+ T1 ]]&gt;=1,Tableau1[[#This Row],[Access V1 +W1 + X1]]&gt;=1),1,0)</f>
        <v>0</v>
      </c>
      <c r="AB271" s="10" t="str">
        <f>Tableau1[[#This Row],[DOI]]</f>
        <v>doi: 10.1167/iovs.17-22680</v>
      </c>
      <c r="AC271" s="13" t="str">
        <f>Tableau1[[#This Row],[Authors]]&amp;", "&amp;Tableau1[[#This Row],[Title]]&amp;" "&amp;Tableau1[[#This Row],[Journal]]&amp;". "&amp;Tableau1[[#This Row],[Year]]</f>
        <v>Eslani M, Putra I, Shen X, Hamouie J, Afsharkhamseh N, Besharat S, Rosenblatt MI, Dana R, Hematti P, Djalilian AR., Corneal Mesenchymal Stromal Cells Are Directly Antiangiogenic via PEDF and sFLT-1. Invest Ophthalmol Vis Sci. 2017</v>
      </c>
    </row>
    <row r="272" spans="1:29" x14ac:dyDescent="0.3">
      <c r="A272">
        <v>10541</v>
      </c>
      <c r="B272" t="s">
        <v>13021</v>
      </c>
      <c r="C272" t="s">
        <v>23187</v>
      </c>
      <c r="D272" t="s">
        <v>33474</v>
      </c>
      <c r="E272" t="s">
        <v>34404</v>
      </c>
      <c r="F272" s="10"/>
      <c r="G272">
        <v>2017</v>
      </c>
      <c r="J272">
        <v>2.2561445189729135E-2</v>
      </c>
      <c r="L272" t="s">
        <v>44790</v>
      </c>
      <c r="M272">
        <v>27228051</v>
      </c>
      <c r="Q272" s="10"/>
      <c r="R272" s="11">
        <f t="shared" si="8"/>
        <v>0</v>
      </c>
      <c r="U272" s="11">
        <f t="shared" si="9"/>
        <v>0</v>
      </c>
      <c r="Y272" s="11">
        <f>IF(SUM(Tableau1[[#This Row],[Other access]:[Sci-hub access]])&gt;=1,1,0)</f>
        <v>0</v>
      </c>
      <c r="Z272" s="12">
        <f>IF(OR(Tableau1[[#This Row],[Access R1 + S1+ T1 ]]&gt;=1,Tableau1[[#This Row],[Access V1 +W1 + X1]]&gt;=1),1,0)</f>
        <v>0</v>
      </c>
      <c r="AB272" s="10" t="str">
        <f>Tableau1[[#This Row],[DOI]]</f>
        <v>doi: 10.1089/tmj.2016.0020</v>
      </c>
      <c r="AC272" s="13" t="str">
        <f>Tableau1[[#This Row],[Authors]]&amp;", "&amp;Tableau1[[#This Row],[Title]]&amp;" "&amp;Tableau1[[#This Row],[Journal]]&amp;". "&amp;Tableau1[[#This Row],[Year]]</f>
        <v>Zapata MA, Arcos G, Fonollosa A, Abraldes M, Oleñik A, Gutierrez E, Garcia-Arumi J., Telemedicine for a General Screening of Retinal Disease Using Nonmydriatic Fundus Cameras in Optometry Centers: Three-Year Results. Telemed J E Health. 2017</v>
      </c>
    </row>
    <row r="273" spans="1:29" ht="28.8" x14ac:dyDescent="0.3">
      <c r="A273">
        <v>197</v>
      </c>
      <c r="B273" t="s">
        <v>3460</v>
      </c>
      <c r="C273" t="s">
        <v>13721</v>
      </c>
      <c r="D273" t="s">
        <v>23880</v>
      </c>
      <c r="E273" t="s">
        <v>2451</v>
      </c>
      <c r="F273" s="10"/>
      <c r="G273">
        <v>2018</v>
      </c>
      <c r="J273">
        <v>2.2700947064792865E-2</v>
      </c>
      <c r="L273" t="s">
        <v>34710</v>
      </c>
      <c r="M273">
        <v>29351342</v>
      </c>
      <c r="Q273" s="10"/>
      <c r="R273" s="11">
        <f t="shared" si="8"/>
        <v>0</v>
      </c>
      <c r="U273" s="11">
        <f t="shared" si="9"/>
        <v>0</v>
      </c>
      <c r="Y273" s="11">
        <f>IF(SUM(Tableau1[[#This Row],[Other access]:[Sci-hub access]])&gt;=1,1,0)</f>
        <v>0</v>
      </c>
      <c r="Z273" s="12">
        <f>IF(OR(Tableau1[[#This Row],[Access R1 + S1+ T1 ]]&gt;=1,Tableau1[[#This Row],[Access V1 +W1 + X1]]&gt;=1),1,0)</f>
        <v>0</v>
      </c>
      <c r="AB273" s="10" t="str">
        <f>Tableau1[[#This Row],[DOI]]</f>
        <v>doi: 10.1371/journal.pone.0191224</v>
      </c>
      <c r="AC273" s="13" t="str">
        <f>Tableau1[[#This Row],[Authors]]&amp;", "&amp;Tableau1[[#This Row],[Title]]&amp;" "&amp;Tableau1[[#This Row],[Journal]]&amp;". "&amp;Tableau1[[#This Row],[Year]]</f>
        <v>van der Ven AT, Kobbe B, Kohl S, Shril S, Pogoda HM, Imhof T, Ityel H, Vivante A, Chen J, Hwang DY, Connaughton DM, Mann N, Widmeier E, Taglienti M, Schmidt JM, Nakayama M, Senguttuvan P, Kumar S, Tasic V, Kehinde EO, Mane SM, Lifton RP, et al., A homozygous missense variant in VWA2, encoding an interactor of the Fraser-complex, in a patient with vesicoureteral reflux. PLoS One. 2018</v>
      </c>
    </row>
    <row r="274" spans="1:29" x14ac:dyDescent="0.3">
      <c r="A274">
        <v>2469</v>
      </c>
      <c r="B274" t="s">
        <v>5691</v>
      </c>
      <c r="C274" t="s">
        <v>15937</v>
      </c>
      <c r="D274" t="s">
        <v>26114</v>
      </c>
      <c r="E274" t="s">
        <v>2451</v>
      </c>
      <c r="F274" s="10"/>
      <c r="G274">
        <v>2017</v>
      </c>
      <c r="J274">
        <v>2.2749785754042406E-2</v>
      </c>
      <c r="L274" t="s">
        <v>36934</v>
      </c>
      <c r="M274">
        <v>28742138</v>
      </c>
      <c r="Q274" s="10"/>
      <c r="R274" s="11">
        <f t="shared" si="8"/>
        <v>0</v>
      </c>
      <c r="U274" s="11">
        <f t="shared" si="9"/>
        <v>0</v>
      </c>
      <c r="Y274" s="11">
        <f>IF(SUM(Tableau1[[#This Row],[Other access]:[Sci-hub access]])&gt;=1,1,0)</f>
        <v>0</v>
      </c>
      <c r="Z274" s="12">
        <f>IF(OR(Tableau1[[#This Row],[Access R1 + S1+ T1 ]]&gt;=1,Tableau1[[#This Row],[Access V1 +W1 + X1]]&gt;=1),1,0)</f>
        <v>0</v>
      </c>
      <c r="AB274" s="10" t="str">
        <f>Tableau1[[#This Row],[DOI]]</f>
        <v>doi: 10.1371/journal.pone.0181479</v>
      </c>
      <c r="AC274" s="13" t="str">
        <f>Tableau1[[#This Row],[Authors]]&amp;", "&amp;Tableau1[[#This Row],[Title]]&amp;" "&amp;Tableau1[[#This Row],[Journal]]&amp;". "&amp;Tableau1[[#This Row],[Year]]</f>
        <v>Haga F, Maruko R, Sato C, Kataoka K, Ito Y, Terasaki H., Long-term prognostic factors of chronic central serous chorioretinopathy after half-dose photodynamic therapy: A 3-year follow-up study. PLoS One. 2017</v>
      </c>
    </row>
    <row r="275" spans="1:29" x14ac:dyDescent="0.3">
      <c r="A275">
        <v>2589</v>
      </c>
      <c r="B275" t="s">
        <v>5807</v>
      </c>
      <c r="C275" t="s">
        <v>16053</v>
      </c>
      <c r="D275" t="s">
        <v>26230</v>
      </c>
      <c r="E275" t="s">
        <v>2511</v>
      </c>
      <c r="F275" s="10"/>
      <c r="G275">
        <v>2017</v>
      </c>
      <c r="J275">
        <v>2.2776985876573508E-2</v>
      </c>
      <c r="L275" t="s">
        <v>37052</v>
      </c>
      <c r="M275">
        <v>28724813</v>
      </c>
      <c r="Q275" s="10"/>
      <c r="R275" s="11">
        <f t="shared" si="8"/>
        <v>0</v>
      </c>
      <c r="U275" s="11">
        <f t="shared" si="9"/>
        <v>0</v>
      </c>
      <c r="Y275" s="11">
        <f>IF(SUM(Tableau1[[#This Row],[Other access]:[Sci-hub access]])&gt;=1,1,0)</f>
        <v>0</v>
      </c>
      <c r="Z275" s="12">
        <f>IF(OR(Tableau1[[#This Row],[Access R1 + S1+ T1 ]]&gt;=1,Tableau1[[#This Row],[Access V1 +W1 + X1]]&gt;=1),1,0)</f>
        <v>0</v>
      </c>
      <c r="AB275" s="10" t="str">
        <f>Tableau1[[#This Row],[DOI]]</f>
        <v>doi: 10.4103/ijo.IJO_820_16</v>
      </c>
      <c r="AC275" s="13" t="str">
        <f>Tableau1[[#This Row],[Authors]]&amp;", "&amp;Tableau1[[#This Row],[Title]]&amp;" "&amp;Tableau1[[#This Row],[Journal]]&amp;". "&amp;Tableau1[[#This Row],[Year]]</f>
        <v>Nassar GA, Arfeen SAES., Correlation between the graft-host junction of penetrating keratoplasty by anterior segment-optical coherence tomography and the magnitude of postoperative astigmatism. Indian J Ophthalmol. 2017</v>
      </c>
    </row>
    <row r="276" spans="1:29" x14ac:dyDescent="0.3">
      <c r="A276">
        <v>2099</v>
      </c>
      <c r="B276" t="s">
        <v>5336</v>
      </c>
      <c r="C276" t="s">
        <v>15581</v>
      </c>
      <c r="D276" t="s">
        <v>25758</v>
      </c>
      <c r="E276" t="s">
        <v>2451</v>
      </c>
      <c r="F276" s="10"/>
      <c r="G276">
        <v>2017</v>
      </c>
      <c r="J276">
        <v>2.2819469344664833E-2</v>
      </c>
      <c r="L276" t="s">
        <v>36570</v>
      </c>
      <c r="M276">
        <v>28817686</v>
      </c>
      <c r="Q276" s="10"/>
      <c r="R276" s="11">
        <f t="shared" si="8"/>
        <v>0</v>
      </c>
      <c r="U276" s="11">
        <f t="shared" si="9"/>
        <v>0</v>
      </c>
      <c r="Y276" s="11">
        <f>IF(SUM(Tableau1[[#This Row],[Other access]:[Sci-hub access]])&gt;=1,1,0)</f>
        <v>0</v>
      </c>
      <c r="Z276" s="12">
        <f>IF(OR(Tableau1[[#This Row],[Access R1 + S1+ T1 ]]&gt;=1,Tableau1[[#This Row],[Access V1 +W1 + X1]]&gt;=1),1,0)</f>
        <v>0</v>
      </c>
      <c r="AB276" s="10" t="str">
        <f>Tableau1[[#This Row],[DOI]]</f>
        <v>doi: 10.1371/journal.pone.0183388</v>
      </c>
      <c r="AC276" s="13" t="str">
        <f>Tableau1[[#This Row],[Authors]]&amp;", "&amp;Tableau1[[#This Row],[Title]]&amp;" "&amp;Tableau1[[#This Row],[Journal]]&amp;". "&amp;Tableau1[[#This Row],[Year]]</f>
        <v>Chen SP, Singh K, Lin SC., Use of phosphodiesterase inhibitors and prevalence of self-reported glaucoma in the United States. PLoS One. 2017</v>
      </c>
    </row>
    <row r="277" spans="1:29" x14ac:dyDescent="0.3">
      <c r="A277">
        <v>10882</v>
      </c>
      <c r="B277" t="s">
        <v>2366</v>
      </c>
      <c r="C277" t="s">
        <v>2367</v>
      </c>
      <c r="D277" t="s">
        <v>2368</v>
      </c>
      <c r="E277" t="s">
        <v>3124</v>
      </c>
      <c r="F277" s="10"/>
      <c r="G277">
        <v>2017</v>
      </c>
      <c r="J277">
        <v>2.3053295350992986E-2</v>
      </c>
      <c r="L277" t="e">
        <v>#VALUE!</v>
      </c>
      <c r="M277">
        <v>26905744</v>
      </c>
      <c r="Q277" s="10"/>
      <c r="R277" s="11">
        <f t="shared" si="8"/>
        <v>0</v>
      </c>
      <c r="U277" s="11">
        <f t="shared" si="9"/>
        <v>0</v>
      </c>
      <c r="Y277" s="11">
        <f>IF(SUM(Tableau1[[#This Row],[Other access]:[Sci-hub access]])&gt;=1,1,0)</f>
        <v>0</v>
      </c>
      <c r="Z277" s="12">
        <f>IF(OR(Tableau1[[#This Row],[Access R1 + S1+ T1 ]]&gt;=1,Tableau1[[#This Row],[Access V1 +W1 + X1]]&gt;=1),1,0)</f>
        <v>0</v>
      </c>
      <c r="AB277" s="10" t="e">
        <f>Tableau1[[#This Row],[DOI]]</f>
        <v>#VALUE!</v>
      </c>
      <c r="AC277" s="13" t="str">
        <f>Tableau1[[#This Row],[Authors]]&amp;", "&amp;Tableau1[[#This Row],[Title]]&amp;" "&amp;Tableau1[[#This Row],[Journal]]&amp;". "&amp;Tableau1[[#This Row],[Year]]</f>
        <v>Razeghinejad MR, Monabati A, Kadivar MR, Alborzi A., Conjunctival leishmaniasis in a case of disseminated cutaneous leishmaniasis. Trop Doct. 2017</v>
      </c>
    </row>
    <row r="278" spans="1:29" x14ac:dyDescent="0.3">
      <c r="A278">
        <v>1148</v>
      </c>
      <c r="B278" t="s">
        <v>4410</v>
      </c>
      <c r="C278" t="s">
        <v>14663</v>
      </c>
      <c r="D278" t="s">
        <v>24831</v>
      </c>
      <c r="E278" t="s">
        <v>2632</v>
      </c>
      <c r="F278" s="10"/>
      <c r="G278">
        <v>2018</v>
      </c>
      <c r="J278">
        <v>2.3242189209801145E-2</v>
      </c>
      <c r="L278" t="s">
        <v>35635</v>
      </c>
      <c r="M278">
        <v>29017983</v>
      </c>
      <c r="Q278" s="10"/>
      <c r="R278" s="11">
        <f t="shared" si="8"/>
        <v>0</v>
      </c>
      <c r="U278" s="11">
        <f t="shared" si="9"/>
        <v>0</v>
      </c>
      <c r="Y278" s="11">
        <f>IF(SUM(Tableau1[[#This Row],[Other access]:[Sci-hub access]])&gt;=1,1,0)</f>
        <v>0</v>
      </c>
      <c r="Z278" s="12">
        <f>IF(OR(Tableau1[[#This Row],[Access R1 + S1+ T1 ]]&gt;=1,Tableau1[[#This Row],[Access V1 +W1 + X1]]&gt;=1),1,0)</f>
        <v>0</v>
      </c>
      <c r="AB278" s="10" t="str">
        <f>Tableau1[[#This Row],[DOI]]</f>
        <v>doi: 10.1016/j.wneu.2017.09.194</v>
      </c>
      <c r="AC278" s="13" t="str">
        <f>Tableau1[[#This Row],[Authors]]&amp;", "&amp;Tableau1[[#This Row],[Title]]&amp;" "&amp;Tableau1[[#This Row],[Journal]]&amp;". "&amp;Tableau1[[#This Row],[Year]]</f>
        <v>Kim JH, Lee JH, Lee JH, Hong AR, Kim YJ, Kim YH., Endoscopic Transsphenoidal Surgery Outcomes in 331 Nonfunctioning Pituitary Adenoma Cases After a Single Surgeon Learning Curve. World Neurosurg. 2018</v>
      </c>
    </row>
    <row r="279" spans="1:29" x14ac:dyDescent="0.3">
      <c r="A279">
        <v>9713</v>
      </c>
      <c r="B279" t="s">
        <v>12262</v>
      </c>
      <c r="C279" t="s">
        <v>22436</v>
      </c>
      <c r="D279" t="s">
        <v>32710</v>
      </c>
      <c r="E279" t="s">
        <v>34453</v>
      </c>
      <c r="F279" s="10"/>
      <c r="G279">
        <v>2017</v>
      </c>
      <c r="J279">
        <v>2.3277235861678069E-2</v>
      </c>
      <c r="L279" t="s">
        <v>43977</v>
      </c>
      <c r="M279">
        <v>27614294</v>
      </c>
      <c r="Q279" s="10"/>
      <c r="R279" s="11">
        <f t="shared" si="8"/>
        <v>0</v>
      </c>
      <c r="U279" s="11">
        <f t="shared" si="9"/>
        <v>0</v>
      </c>
      <c r="Y279" s="11">
        <f>IF(SUM(Tableau1[[#This Row],[Other access]:[Sci-hub access]])&gt;=1,1,0)</f>
        <v>0</v>
      </c>
      <c r="Z279" s="12">
        <f>IF(OR(Tableau1[[#This Row],[Access R1 + S1+ T1 ]]&gt;=1,Tableau1[[#This Row],[Access V1 +W1 + X1]]&gt;=1),1,0)</f>
        <v>0</v>
      </c>
      <c r="AB279" s="10" t="str">
        <f>Tableau1[[#This Row],[DOI]]</f>
        <v>doi: 10.1016/j.matbio.2016.08.008</v>
      </c>
      <c r="AC279" s="13" t="str">
        <f>Tableau1[[#This Row],[Authors]]&amp;", "&amp;Tableau1[[#This Row],[Title]]&amp;" "&amp;Tableau1[[#This Row],[Journal]]&amp;". "&amp;Tableau1[[#This Row],[Year]]</f>
        <v>Rogers RS, Nishimune H., The role of laminins in the organization and function of neuromuscular junctions. Matrix Biol. 2017</v>
      </c>
    </row>
    <row r="280" spans="1:29" x14ac:dyDescent="0.3">
      <c r="A280">
        <v>2658</v>
      </c>
      <c r="B280" t="s">
        <v>5871</v>
      </c>
      <c r="C280" t="s">
        <v>16117</v>
      </c>
      <c r="D280" t="s">
        <v>26294</v>
      </c>
      <c r="E280" t="s">
        <v>2554</v>
      </c>
      <c r="F280" s="10"/>
      <c r="G280">
        <v>2017</v>
      </c>
      <c r="J280">
        <v>2.3311533324187672E-2</v>
      </c>
      <c r="L280" t="s">
        <v>37121</v>
      </c>
      <c r="M280">
        <v>28712724</v>
      </c>
      <c r="Q280" s="10"/>
      <c r="R280" s="11">
        <f t="shared" si="8"/>
        <v>0</v>
      </c>
      <c r="U280" s="11">
        <f t="shared" si="9"/>
        <v>0</v>
      </c>
      <c r="Y280" s="11">
        <f>IF(SUM(Tableau1[[#This Row],[Other access]:[Sci-hub access]])&gt;=1,1,0)</f>
        <v>0</v>
      </c>
      <c r="Z280" s="12">
        <f>IF(OR(Tableau1[[#This Row],[Access R1 + S1+ T1 ]]&gt;=1,Tableau1[[#This Row],[Access V1 +W1 + X1]]&gt;=1),1,0)</f>
        <v>0</v>
      </c>
      <c r="AB280" s="10" t="str">
        <f>Tableau1[[#This Row],[DOI]]</f>
        <v>doi: 10.1016/j.molcel.2017.06.013</v>
      </c>
      <c r="AC280" s="13" t="str">
        <f>Tableau1[[#This Row],[Authors]]&amp;", "&amp;Tableau1[[#This Row],[Title]]&amp;" "&amp;Tableau1[[#This Row],[Journal]]&amp;". "&amp;Tableau1[[#This Row],[Year]]</f>
        <v>Vukotic M, Nolte H, König T, Saita S, Ananjew M, Krüger M, Tatsuta T, Langer T., Acylglycerol Kinase Mutated in Sengers Syndrome Is a Subunit of the TIM22 Protein Translocase in Mitochondria. Mol Cell. 2017</v>
      </c>
    </row>
    <row r="281" spans="1:29" x14ac:dyDescent="0.3">
      <c r="A281">
        <v>3236</v>
      </c>
      <c r="B281" t="s">
        <v>6420</v>
      </c>
      <c r="C281" t="s">
        <v>16663</v>
      </c>
      <c r="D281" t="s">
        <v>26844</v>
      </c>
      <c r="E281" t="s">
        <v>2825</v>
      </c>
      <c r="F281" s="10"/>
      <c r="G281">
        <v>2017</v>
      </c>
      <c r="J281">
        <v>2.3347538164588122E-2</v>
      </c>
      <c r="L281" t="s">
        <v>37689</v>
      </c>
      <c r="M281">
        <v>28615429</v>
      </c>
      <c r="Q281" s="10"/>
      <c r="R281" s="11">
        <f t="shared" si="8"/>
        <v>0</v>
      </c>
      <c r="U281" s="11">
        <f t="shared" si="9"/>
        <v>0</v>
      </c>
      <c r="Y281" s="11">
        <f>IF(SUM(Tableau1[[#This Row],[Other access]:[Sci-hub access]])&gt;=1,1,0)</f>
        <v>0</v>
      </c>
      <c r="Z281" s="12">
        <f>IF(OR(Tableau1[[#This Row],[Access R1 + S1+ T1 ]]&gt;=1,Tableau1[[#This Row],[Access V1 +W1 + X1]]&gt;=1),1,0)</f>
        <v>0</v>
      </c>
      <c r="AB281" s="10" t="str">
        <f>Tableau1[[#This Row],[DOI]]</f>
        <v>doi: 10.1212/WNL.0000000000004117</v>
      </c>
      <c r="AC281" s="13" t="str">
        <f>Tableau1[[#This Row],[Authors]]&amp;", "&amp;Tableau1[[#This Row],[Title]]&amp;" "&amp;Tableau1[[#This Row],[Journal]]&amp;". "&amp;Tableau1[[#This Row],[Year]]</f>
        <v>Hacohen Y, Mankad K, Chong WK, Barkhof F, Vincent A, Lim M, Wassmer E, Ciccarelli O, Hemingway C., Diagnostic algorithm for relapsing acquired demyelinating syndromes in children. Neurology. 2017</v>
      </c>
    </row>
    <row r="282" spans="1:29" x14ac:dyDescent="0.3">
      <c r="A282">
        <v>3757</v>
      </c>
      <c r="B282" t="s">
        <v>6926</v>
      </c>
      <c r="C282" t="s">
        <v>17166</v>
      </c>
      <c r="D282" t="s">
        <v>27350</v>
      </c>
      <c r="E282" t="s">
        <v>2485</v>
      </c>
      <c r="F282" s="10"/>
      <c r="G282">
        <v>2017</v>
      </c>
      <c r="J282">
        <v>2.3645411011486539E-2</v>
      </c>
      <c r="L282" t="s">
        <v>38201</v>
      </c>
      <c r="M282">
        <v>28538117</v>
      </c>
      <c r="Q282" s="10"/>
      <c r="R282" s="11">
        <f t="shared" si="8"/>
        <v>0</v>
      </c>
      <c r="U282" s="11">
        <f t="shared" si="9"/>
        <v>0</v>
      </c>
      <c r="Y282" s="11">
        <f>IF(SUM(Tableau1[[#This Row],[Other access]:[Sci-hub access]])&gt;=1,1,0)</f>
        <v>0</v>
      </c>
      <c r="Z282" s="12">
        <f>IF(OR(Tableau1[[#This Row],[Access R1 + S1+ T1 ]]&gt;=1,Tableau1[[#This Row],[Access V1 +W1 + X1]]&gt;=1),1,0)</f>
        <v>0</v>
      </c>
      <c r="AB282" s="10" t="str">
        <f>Tableau1[[#This Row],[DOI]]</f>
        <v>doi: 10.1056/NEJMcibr1702486</v>
      </c>
      <c r="AC282" s="13" t="str">
        <f>Tableau1[[#This Row],[Authors]]&amp;", "&amp;Tableau1[[#This Row],[Title]]&amp;" "&amp;Tableau1[[#This Row],[Journal]]&amp;". "&amp;Tableau1[[#This Row],[Year]]</f>
        <v>Liebmann JM, Cioffi GA., Nicking Glaucoma with Nicotinamide? N Engl J Med. 2017</v>
      </c>
    </row>
    <row r="283" spans="1:29" x14ac:dyDescent="0.3">
      <c r="A283">
        <v>189</v>
      </c>
      <c r="B283" t="s">
        <v>3452</v>
      </c>
      <c r="C283" t="s">
        <v>13713</v>
      </c>
      <c r="D283" t="s">
        <v>23872</v>
      </c>
      <c r="E283" t="s">
        <v>33986</v>
      </c>
      <c r="F283" s="10"/>
      <c r="G283">
        <v>2017</v>
      </c>
      <c r="J283">
        <v>2.3677219451046172E-2</v>
      </c>
      <c r="L283" t="e">
        <v>#VALUE!</v>
      </c>
      <c r="M283">
        <v>29360311</v>
      </c>
      <c r="Q283" s="10"/>
      <c r="R283" s="11">
        <f t="shared" si="8"/>
        <v>0</v>
      </c>
      <c r="U283" s="11">
        <f t="shared" si="9"/>
        <v>0</v>
      </c>
      <c r="Y283" s="11">
        <f>IF(SUM(Tableau1[[#This Row],[Other access]:[Sci-hub access]])&gt;=1,1,0)</f>
        <v>0</v>
      </c>
      <c r="Z283" s="12">
        <f>IF(OR(Tableau1[[#This Row],[Access R1 + S1+ T1 ]]&gt;=1,Tableau1[[#This Row],[Access V1 +W1 + X1]]&gt;=1),1,0)</f>
        <v>0</v>
      </c>
      <c r="AB283" s="10" t="e">
        <f>Tableau1[[#This Row],[DOI]]</f>
        <v>#VALUE!</v>
      </c>
      <c r="AC283" s="13" t="str">
        <f>Tableau1[[#This Row],[Authors]]&amp;", "&amp;Tableau1[[#This Row],[Title]]&amp;" "&amp;Tableau1[[#This Row],[Journal]]&amp;". "&amp;Tableau1[[#This Row],[Year]]</f>
        <v>Raduege TJ; Thomson Reuters Accelus..., Benefits and Services. Issue Brief Health Policy Track Serv. 2017</v>
      </c>
    </row>
    <row r="284" spans="1:29" x14ac:dyDescent="0.3">
      <c r="A284">
        <v>497</v>
      </c>
      <c r="B284" t="s">
        <v>3760</v>
      </c>
      <c r="C284" t="s">
        <v>14017</v>
      </c>
      <c r="D284" t="s">
        <v>24180</v>
      </c>
      <c r="E284" t="s">
        <v>33998</v>
      </c>
      <c r="F284" s="10"/>
      <c r="G284">
        <v>2017</v>
      </c>
      <c r="J284">
        <v>2.3735441798783619E-2</v>
      </c>
      <c r="L284" t="e">
        <v>#VALUE!</v>
      </c>
      <c r="M284">
        <v>29205016</v>
      </c>
      <c r="Q284" s="10"/>
      <c r="R284" s="11">
        <f t="shared" si="8"/>
        <v>0</v>
      </c>
      <c r="U284" s="11">
        <f t="shared" si="9"/>
        <v>0</v>
      </c>
      <c r="Y284" s="11">
        <f>IF(SUM(Tableau1[[#This Row],[Other access]:[Sci-hub access]])&gt;=1,1,0)</f>
        <v>0</v>
      </c>
      <c r="Z284" s="12">
        <f>IF(OR(Tableau1[[#This Row],[Access R1 + S1+ T1 ]]&gt;=1,Tableau1[[#This Row],[Access V1 +W1 + X1]]&gt;=1),1,0)</f>
        <v>0</v>
      </c>
      <c r="AB284" s="10" t="e">
        <f>Tableau1[[#This Row],[DOI]]</f>
        <v>#VALUE!</v>
      </c>
      <c r="AC284" s="13" t="str">
        <f>Tableau1[[#This Row],[Authors]]&amp;", "&amp;Tableau1[[#This Row],[Title]]&amp;" "&amp;Tableau1[[#This Row],[Journal]]&amp;". "&amp;Tableau1[[#This Row],[Year]]</f>
        <v>Gissler M, Ojamo M, Ritvanen A, Uusitalo H., Pediatric ocular disorders and visual handicap in Finland - what do the registers tell? Duodecim. 2017</v>
      </c>
    </row>
    <row r="285" spans="1:29" x14ac:dyDescent="0.3">
      <c r="A285">
        <v>2019</v>
      </c>
      <c r="B285" t="s">
        <v>5258</v>
      </c>
      <c r="C285" t="s">
        <v>15504</v>
      </c>
      <c r="D285" t="s">
        <v>25680</v>
      </c>
      <c r="E285" t="s">
        <v>2451</v>
      </c>
      <c r="F285" s="10"/>
      <c r="G285">
        <v>2017</v>
      </c>
      <c r="J285">
        <v>2.3845782523810755E-2</v>
      </c>
      <c r="L285" t="s">
        <v>36490</v>
      </c>
      <c r="M285">
        <v>28832612</v>
      </c>
      <c r="Q285" s="10"/>
      <c r="R285" s="11">
        <f t="shared" si="8"/>
        <v>0</v>
      </c>
      <c r="U285" s="11">
        <f t="shared" si="9"/>
        <v>0</v>
      </c>
      <c r="Y285" s="11">
        <f>IF(SUM(Tableau1[[#This Row],[Other access]:[Sci-hub access]])&gt;=1,1,0)</f>
        <v>0</v>
      </c>
      <c r="Z285" s="12">
        <f>IF(OR(Tableau1[[#This Row],[Access R1 + S1+ T1 ]]&gt;=1,Tableau1[[#This Row],[Access V1 +W1 + X1]]&gt;=1),1,0)</f>
        <v>0</v>
      </c>
      <c r="AB285" s="10" t="str">
        <f>Tableau1[[#This Row],[DOI]]</f>
        <v>doi: 10.1371/journal.pone.0182439</v>
      </c>
      <c r="AC285" s="13" t="str">
        <f>Tableau1[[#This Row],[Authors]]&amp;", "&amp;Tableau1[[#This Row],[Title]]&amp;" "&amp;Tableau1[[#This Row],[Journal]]&amp;". "&amp;Tableau1[[#This Row],[Year]]</f>
        <v>Zetterberg C, Forsman M, Richter HO., Neck/shoulder discomfort due to visually demanding experimental near work is influenced by previous neck pain, task duration, astigmatism, internal eye discomfort and accommodation. PLoS One. 2017</v>
      </c>
    </row>
    <row r="286" spans="1:29" x14ac:dyDescent="0.3">
      <c r="A286">
        <v>627</v>
      </c>
      <c r="B286" t="s">
        <v>3890</v>
      </c>
      <c r="C286" t="s">
        <v>14145</v>
      </c>
      <c r="D286" t="s">
        <v>24310</v>
      </c>
      <c r="E286" t="s">
        <v>34008</v>
      </c>
      <c r="F286" s="10"/>
      <c r="G286">
        <v>2017</v>
      </c>
      <c r="J286">
        <v>2.3846141205498106E-2</v>
      </c>
      <c r="L286" t="s">
        <v>35125</v>
      </c>
      <c r="M286">
        <v>29159382</v>
      </c>
      <c r="Q286" s="10"/>
      <c r="R286" s="11">
        <f t="shared" si="8"/>
        <v>0</v>
      </c>
      <c r="U286" s="11">
        <f t="shared" si="9"/>
        <v>0</v>
      </c>
      <c r="Y286" s="11">
        <f>IF(SUM(Tableau1[[#This Row],[Other access]:[Sci-hub access]])&gt;=1,1,0)</f>
        <v>0</v>
      </c>
      <c r="Z286" s="12">
        <f>IF(OR(Tableau1[[#This Row],[Access R1 + S1+ T1 ]]&gt;=1,Tableau1[[#This Row],[Access V1 +W1 + X1]]&gt;=1),1,0)</f>
        <v>0</v>
      </c>
      <c r="AB286" s="10" t="str">
        <f>Tableau1[[#This Row],[DOI]]</f>
        <v>doi: 10.7326/ACPJC-2017-167-10-056</v>
      </c>
      <c r="AC286" s="13" t="str">
        <f>Tableau1[[#This Row],[Authors]]&amp;", "&amp;Tableau1[[#This Row],[Title]]&amp;" "&amp;Tableau1[[#This Row],[Journal]]&amp;". "&amp;Tableau1[[#This Row],[Year]]</f>
        <v>Macdonald L., Review: Antioxidant vitamin or mineral supplements do not prevent age-related macular degeneration. Ann Intern Med. 2017</v>
      </c>
    </row>
    <row r="287" spans="1:29" x14ac:dyDescent="0.3">
      <c r="A287">
        <v>8430</v>
      </c>
      <c r="B287" t="s">
        <v>11111</v>
      </c>
      <c r="C287" t="s">
        <v>21297</v>
      </c>
      <c r="D287" t="s">
        <v>31549</v>
      </c>
      <c r="E287" t="s">
        <v>2490</v>
      </c>
      <c r="F287" s="10"/>
      <c r="G287">
        <v>2017</v>
      </c>
      <c r="J287">
        <v>2.3878639931945278E-2</v>
      </c>
      <c r="L287" t="s">
        <v>42770</v>
      </c>
      <c r="M287">
        <v>27914978</v>
      </c>
      <c r="Q287" s="10"/>
      <c r="R287" s="11">
        <f t="shared" si="8"/>
        <v>0</v>
      </c>
      <c r="U287" s="11">
        <f t="shared" si="9"/>
        <v>0</v>
      </c>
      <c r="Y287" s="11">
        <f>IF(SUM(Tableau1[[#This Row],[Other access]:[Sci-hub access]])&gt;=1,1,0)</f>
        <v>0</v>
      </c>
      <c r="Z287" s="12">
        <f>IF(OR(Tableau1[[#This Row],[Access R1 + S1+ T1 ]]&gt;=1,Tableau1[[#This Row],[Access V1 +W1 + X1]]&gt;=1),1,0)</f>
        <v>0</v>
      </c>
      <c r="AB287" s="10" t="str">
        <f>Tableau1[[#This Row],[DOI]]</f>
        <v>doi: 10.1016/j.ajo.2016.11.010</v>
      </c>
      <c r="AC287" s="13" t="str">
        <f>Tableau1[[#This Row],[Authors]]&amp;", "&amp;Tableau1[[#This Row],[Title]]&amp;" "&amp;Tableau1[[#This Row],[Journal]]&amp;". "&amp;Tableau1[[#This Row],[Year]]</f>
        <v>Bowd C, Zangwill LM, Weinreb RN, Medeiros FA, Belghith A., Estimating Optical Coherence Tomography Structural Measurement Floors to Improve Detection of Progression in Advanced Glaucoma. Am J Ophthalmol. 2017</v>
      </c>
    </row>
    <row r="288" spans="1:29" x14ac:dyDescent="0.3">
      <c r="A288">
        <v>433</v>
      </c>
      <c r="B288" t="s">
        <v>3696</v>
      </c>
      <c r="C288" t="s">
        <v>13956</v>
      </c>
      <c r="D288" t="s">
        <v>24116</v>
      </c>
      <c r="E288" t="s">
        <v>2462</v>
      </c>
      <c r="F288" s="10"/>
      <c r="G288">
        <v>2017</v>
      </c>
      <c r="J288">
        <v>2.3898119681192376E-2</v>
      </c>
      <c r="L288" t="s">
        <v>34938</v>
      </c>
      <c r="M288">
        <v>29216851</v>
      </c>
      <c r="Q288" s="10"/>
      <c r="R288" s="11">
        <f t="shared" si="8"/>
        <v>0</v>
      </c>
      <c r="U288" s="11">
        <f t="shared" si="9"/>
        <v>0</v>
      </c>
      <c r="Y288" s="11">
        <f>IF(SUM(Tableau1[[#This Row],[Other access]:[Sci-hub access]])&gt;=1,1,0)</f>
        <v>0</v>
      </c>
      <c r="Z288" s="12">
        <f>IF(OR(Tableau1[[#This Row],[Access R1 + S1+ T1 ]]&gt;=1,Tableau1[[#This Row],[Access V1 +W1 + X1]]&gt;=1),1,0)</f>
        <v>0</v>
      </c>
      <c r="AB288" s="10" t="str">
        <f>Tableau1[[#This Row],[DOI]]</f>
        <v>doi: 10.1186/s12886-017-0597-x</v>
      </c>
      <c r="AC288" s="13" t="str">
        <f>Tableau1[[#This Row],[Authors]]&amp;", "&amp;Tableau1[[#This Row],[Title]]&amp;" "&amp;Tableau1[[#This Row],[Journal]]&amp;". "&amp;Tableau1[[#This Row],[Year]]</f>
        <v>Agrawal R, Grant R, Gupta B, Gunasekeran DV, Gonzalez-Lopez JJ, Addison PKF, Westcott M, Pavesio CE., What does IGRA testing add to the diagnosis of ocular tuberculosis? A Bayesian latent class analysis. BMC Ophthalmol. 2017</v>
      </c>
    </row>
    <row r="289" spans="1:29" x14ac:dyDescent="0.3">
      <c r="A289">
        <v>5523</v>
      </c>
      <c r="B289" t="s">
        <v>8568</v>
      </c>
      <c r="C289" t="s">
        <v>18789</v>
      </c>
      <c r="D289" t="s">
        <v>28998</v>
      </c>
      <c r="E289" t="s">
        <v>2443</v>
      </c>
      <c r="F289" s="10"/>
      <c r="G289">
        <v>2017</v>
      </c>
      <c r="J289">
        <v>2.4004331584680072E-2</v>
      </c>
      <c r="L289" t="s">
        <v>39910</v>
      </c>
      <c r="M289">
        <v>28324117</v>
      </c>
      <c r="Q289" s="10"/>
      <c r="R289" s="11">
        <f t="shared" si="8"/>
        <v>0</v>
      </c>
      <c r="U289" s="11">
        <f t="shared" si="9"/>
        <v>0</v>
      </c>
      <c r="Y289" s="11">
        <f>IF(SUM(Tableau1[[#This Row],[Other access]:[Sci-hub access]])&gt;=1,1,0)</f>
        <v>0</v>
      </c>
      <c r="Z289" s="12">
        <f>IF(OR(Tableau1[[#This Row],[Access R1 + S1+ T1 ]]&gt;=1,Tableau1[[#This Row],[Access V1 +W1 + X1]]&gt;=1),1,0)</f>
        <v>0</v>
      </c>
      <c r="AB289" s="10" t="str">
        <f>Tableau1[[#This Row],[DOI]]</f>
        <v>doi: 10.1167/iovs.16-21280</v>
      </c>
      <c r="AC289" s="13" t="str">
        <f>Tableau1[[#This Row],[Authors]]&amp;", "&amp;Tableau1[[#This Row],[Title]]&amp;" "&amp;Tableau1[[#This Row],[Journal]]&amp;". "&amp;Tableau1[[#This Row],[Year]]</f>
        <v>Del Águila-Carrasco AJ, Marín-Franch I, Bernal-Molina P, Esteve-Taboada JJ, Kruger PB, Montés-Micó R, López-Gil N., Accommodation Responds to Optical Vergence and Not Defocus Blur Alone. Invest Ophthalmol Vis Sci. 2017</v>
      </c>
    </row>
    <row r="290" spans="1:29" x14ac:dyDescent="0.3">
      <c r="A290">
        <v>4358</v>
      </c>
      <c r="B290" t="s">
        <v>7486</v>
      </c>
      <c r="C290" t="s">
        <v>17722</v>
      </c>
      <c r="D290" t="s">
        <v>27915</v>
      </c>
      <c r="E290" t="s">
        <v>34179</v>
      </c>
      <c r="F290" s="10"/>
      <c r="G290">
        <v>2017</v>
      </c>
      <c r="J290">
        <v>2.4018242771027931E-2</v>
      </c>
      <c r="L290" t="s">
        <v>38781</v>
      </c>
      <c r="M290">
        <v>28452700</v>
      </c>
      <c r="Q290" s="10"/>
      <c r="R290" s="11">
        <f t="shared" si="8"/>
        <v>0</v>
      </c>
      <c r="U290" s="11">
        <f t="shared" si="9"/>
        <v>0</v>
      </c>
      <c r="Y290" s="11">
        <f>IF(SUM(Tableau1[[#This Row],[Other access]:[Sci-hub access]])&gt;=1,1,0)</f>
        <v>0</v>
      </c>
      <c r="Z290" s="12">
        <f>IF(OR(Tableau1[[#This Row],[Access R1 + S1+ T1 ]]&gt;=1,Tableau1[[#This Row],[Access V1 +W1 + X1]]&gt;=1),1,0)</f>
        <v>0</v>
      </c>
      <c r="AB290" s="10" t="str">
        <f>Tableau1[[#This Row],[DOI]]</f>
        <v>doi: 10.2500/ajra.2017.31.4421</v>
      </c>
      <c r="AC290" s="13" t="str">
        <f>Tableau1[[#This Row],[Authors]]&amp;", "&amp;Tableau1[[#This Row],[Title]]&amp;" "&amp;Tableau1[[#This Row],[Journal]]&amp;". "&amp;Tableau1[[#This Row],[Year]]</f>
        <v>Ghadersohi S, Ference EH, Detwiller K, Kern RC., Presentation, workup, and management of penetrating transorbital and transnasal injuries: A case report and systematic review. Am J Rhinol Allergy. 2017</v>
      </c>
    </row>
    <row r="291" spans="1:29" x14ac:dyDescent="0.3">
      <c r="A291">
        <v>9075</v>
      </c>
      <c r="B291" t="s">
        <v>11685</v>
      </c>
      <c r="C291" t="s">
        <v>21861</v>
      </c>
      <c r="D291" t="s">
        <v>32126</v>
      </c>
      <c r="E291" t="s">
        <v>2463</v>
      </c>
      <c r="F291" s="10"/>
      <c r="G291">
        <v>2017</v>
      </c>
      <c r="J291">
        <v>2.402239684530072E-2</v>
      </c>
      <c r="L291" t="s">
        <v>43397</v>
      </c>
      <c r="M291">
        <v>27338117</v>
      </c>
      <c r="Q291" s="10"/>
      <c r="R291" s="11">
        <f t="shared" si="8"/>
        <v>0</v>
      </c>
      <c r="U291" s="11">
        <f t="shared" si="9"/>
        <v>0</v>
      </c>
      <c r="Y291" s="11">
        <f>IF(SUM(Tableau1[[#This Row],[Other access]:[Sci-hub access]])&gt;=1,1,0)</f>
        <v>0</v>
      </c>
      <c r="Z291" s="12">
        <f>IF(OR(Tableau1[[#This Row],[Access R1 + S1+ T1 ]]&gt;=1,Tableau1[[#This Row],[Access V1 +W1 + X1]]&gt;=1),1,0)</f>
        <v>0</v>
      </c>
      <c r="AB291" s="10" t="str">
        <f>Tableau1[[#This Row],[DOI]]</f>
        <v>doi: 10.5301/ejo.5000823</v>
      </c>
      <c r="AC291" s="13" t="str">
        <f>Tableau1[[#This Row],[Authors]]&amp;", "&amp;Tableau1[[#This Row],[Title]]&amp;" "&amp;Tableau1[[#This Row],[Journal]]&amp;". "&amp;Tableau1[[#This Row],[Year]]</f>
        <v>Faria MY, Ferreira NP, Canastro M., Management of dislocated intraocular lenses with iris suture. Eur J Ophthalmol. 2017</v>
      </c>
    </row>
    <row r="292" spans="1:29" x14ac:dyDescent="0.3">
      <c r="A292">
        <v>7718</v>
      </c>
      <c r="B292" t="s">
        <v>10486</v>
      </c>
      <c r="C292" t="s">
        <v>20682</v>
      </c>
      <c r="D292" t="s">
        <v>30922</v>
      </c>
      <c r="E292" t="s">
        <v>2467</v>
      </c>
      <c r="F292" s="10"/>
      <c r="G292">
        <v>2017</v>
      </c>
      <c r="J292">
        <v>2.4116656979754181E-2</v>
      </c>
      <c r="L292" t="s">
        <v>42069</v>
      </c>
      <c r="M292">
        <v>28060392</v>
      </c>
      <c r="Q292" s="10"/>
      <c r="R292" s="11">
        <f t="shared" si="8"/>
        <v>0</v>
      </c>
      <c r="U292" s="11">
        <f t="shared" si="9"/>
        <v>0</v>
      </c>
      <c r="Y292" s="11">
        <f>IF(SUM(Tableau1[[#This Row],[Other access]:[Sci-hub access]])&gt;=1,1,0)</f>
        <v>0</v>
      </c>
      <c r="Z292" s="12">
        <f>IF(OR(Tableau1[[#This Row],[Access R1 + S1+ T1 ]]&gt;=1,Tableau1[[#This Row],[Access V1 +W1 + X1]]&gt;=1),1,0)</f>
        <v>0</v>
      </c>
      <c r="AB292" s="10" t="str">
        <f>Tableau1[[#This Row],[DOI]]</f>
        <v>doi: 10.3928/23258160-20161219-05</v>
      </c>
      <c r="AC292" s="13" t="str">
        <f>Tableau1[[#This Row],[Authors]]&amp;", "&amp;Tableau1[[#This Row],[Title]]&amp;" "&amp;Tableau1[[#This Row],[Journal]]&amp;". "&amp;Tableau1[[#This Row],[Year]]</f>
        <v>Farooq A, Frazier H, Marcus WB, Fechter C, Singh H, Marcus DM., Intravitreal Aflibercept for Neovascular Polypoidal Choroidal Vasculopathy in a Predominantly Non-Asian Population: RIVAL Results. Ophthalmic Surg Lasers Imaging Retina. 2017</v>
      </c>
    </row>
    <row r="293" spans="1:29" ht="28.8" x14ac:dyDescent="0.3">
      <c r="A293">
        <v>7734</v>
      </c>
      <c r="B293" t="s">
        <v>1447</v>
      </c>
      <c r="C293" t="s">
        <v>1448</v>
      </c>
      <c r="D293" t="s">
        <v>1449</v>
      </c>
      <c r="E293" t="s">
        <v>2479</v>
      </c>
      <c r="F293" s="10"/>
      <c r="G293">
        <v>2017</v>
      </c>
      <c r="J293">
        <v>2.4253771619483167E-2</v>
      </c>
      <c r="L293" t="s">
        <v>42085</v>
      </c>
      <c r="M293">
        <v>28060078</v>
      </c>
      <c r="Q293" s="10"/>
      <c r="R293" s="11">
        <f t="shared" si="8"/>
        <v>0</v>
      </c>
      <c r="U293" s="11">
        <f t="shared" si="9"/>
        <v>0</v>
      </c>
      <c r="Y293" s="11">
        <f>IF(SUM(Tableau1[[#This Row],[Other access]:[Sci-hub access]])&gt;=1,1,0)</f>
        <v>0</v>
      </c>
      <c r="Z293" s="12">
        <f>IF(OR(Tableau1[[#This Row],[Access R1 + S1+ T1 ]]&gt;=1,Tableau1[[#This Row],[Access V1 +W1 + X1]]&gt;=1),1,0)</f>
        <v>0</v>
      </c>
      <c r="AB293" s="10" t="str">
        <f>Tableau1[[#This Row],[DOI]]</f>
        <v>doi: 10.1097/ICO.0000000000001109</v>
      </c>
      <c r="AC293" s="13" t="str">
        <f>Tableau1[[#This Row],[Authors]]&amp;", "&amp;Tableau1[[#This Row],[Title]]&amp;" "&amp;Tableau1[[#This Row],[Journal]]&amp;". "&amp;Tableau1[[#This Row],[Year]]</f>
        <v>Rapoport Y, Freeman T, Koyama T, Engelhardt BG, Jagasia M, Savani BN, Tran U, Kassim AA., Validation of International Chronic Ocular Graft-Versus-Host Disease (GVHD) Group Diagnostic Criteria as a Chronic Ocular GVHD-Specific Metric. Cornea. 2017</v>
      </c>
    </row>
    <row r="294" spans="1:29" x14ac:dyDescent="0.3">
      <c r="A294">
        <v>1653</v>
      </c>
      <c r="B294" t="s">
        <v>4905</v>
      </c>
      <c r="C294" t="s">
        <v>15155</v>
      </c>
      <c r="D294" t="s">
        <v>25326</v>
      </c>
      <c r="E294" t="s">
        <v>2511</v>
      </c>
      <c r="F294" s="10"/>
      <c r="G294">
        <v>2017</v>
      </c>
      <c r="J294">
        <v>2.4379503800679769E-2</v>
      </c>
      <c r="L294" t="s">
        <v>36132</v>
      </c>
      <c r="M294">
        <v>28905831</v>
      </c>
      <c r="Q294" s="10"/>
      <c r="R294" s="11">
        <f t="shared" si="8"/>
        <v>0</v>
      </c>
      <c r="U294" s="11">
        <f t="shared" si="9"/>
        <v>0</v>
      </c>
      <c r="Y294" s="11">
        <f>IF(SUM(Tableau1[[#This Row],[Other access]:[Sci-hub access]])&gt;=1,1,0)</f>
        <v>0</v>
      </c>
      <c r="Z294" s="12">
        <f>IF(OR(Tableau1[[#This Row],[Access R1 + S1+ T1 ]]&gt;=1,Tableau1[[#This Row],[Access V1 +W1 + X1]]&gt;=1),1,0)</f>
        <v>0</v>
      </c>
      <c r="AB294" s="10" t="str">
        <f>Tableau1[[#This Row],[DOI]]</f>
        <v>doi: 10.4103/ijo.IJO_334_17</v>
      </c>
      <c r="AC294" s="13" t="str">
        <f>Tableau1[[#This Row],[Authors]]&amp;", "&amp;Tableau1[[#This Row],[Title]]&amp;" "&amp;Tableau1[[#This Row],[Journal]]&amp;". "&amp;Tableau1[[#This Row],[Year]]</f>
        <v>Chatterjee S, Agrawal D., Primary prevention of ocular injury in agricultural workers with safety eyewear. Indian J Ophthalmol. 2017</v>
      </c>
    </row>
    <row r="295" spans="1:29" x14ac:dyDescent="0.3">
      <c r="A295">
        <v>5117</v>
      </c>
      <c r="B295" t="s">
        <v>8195</v>
      </c>
      <c r="C295" t="s">
        <v>18421</v>
      </c>
      <c r="D295" t="s">
        <v>28625</v>
      </c>
      <c r="E295" t="s">
        <v>2486</v>
      </c>
      <c r="F295" s="10"/>
      <c r="G295">
        <v>2017</v>
      </c>
      <c r="J295">
        <v>2.4513961079807078E-2</v>
      </c>
      <c r="L295" t="s">
        <v>39521</v>
      </c>
      <c r="M295">
        <v>28371363</v>
      </c>
      <c r="Q295" s="10"/>
      <c r="R295" s="11">
        <f t="shared" si="8"/>
        <v>0</v>
      </c>
      <c r="U295" s="11">
        <f t="shared" si="9"/>
        <v>0</v>
      </c>
      <c r="Y295" s="11">
        <f>IF(SUM(Tableau1[[#This Row],[Other access]:[Sci-hub access]])&gt;=1,1,0)</f>
        <v>0</v>
      </c>
      <c r="Z295" s="12">
        <f>IF(OR(Tableau1[[#This Row],[Access R1 + S1+ T1 ]]&gt;=1,Tableau1[[#This Row],[Access V1 +W1 + X1]]&gt;=1),1,0)</f>
        <v>0</v>
      </c>
      <c r="AB295" s="10" t="str">
        <f>Tableau1[[#This Row],[DOI]]</f>
        <v>doi: 10.1111/aos.13429</v>
      </c>
      <c r="AC295" s="13" t="str">
        <f>Tableau1[[#This Row],[Authors]]&amp;", "&amp;Tableau1[[#This Row],[Title]]&amp;" "&amp;Tableau1[[#This Row],[Journal]]&amp;". "&amp;Tableau1[[#This Row],[Year]]</f>
        <v>Møller M, Rath MF, Ludvigsen M, Honoré B, Vorum H., Diurnal expression of proteins in the retina of the blind cone-rod homeobox (Crx(-/-) ) mouse and the 129/Sv mouse: a proteomic study. Acta Ophthalmol. 2017</v>
      </c>
    </row>
    <row r="296" spans="1:29" x14ac:dyDescent="0.3">
      <c r="A296">
        <v>9521</v>
      </c>
      <c r="B296" t="s">
        <v>12083</v>
      </c>
      <c r="C296" t="s">
        <v>22259</v>
      </c>
      <c r="D296" t="s">
        <v>32529</v>
      </c>
      <c r="E296" t="s">
        <v>2490</v>
      </c>
      <c r="F296" s="10"/>
      <c r="G296">
        <v>2017</v>
      </c>
      <c r="J296">
        <v>2.4640780387410355E-2</v>
      </c>
      <c r="L296" t="s">
        <v>43804</v>
      </c>
      <c r="M296">
        <v>27664701</v>
      </c>
      <c r="Q296" s="10"/>
      <c r="R296" s="11">
        <f t="shared" si="8"/>
        <v>0</v>
      </c>
      <c r="U296" s="11">
        <f t="shared" si="9"/>
        <v>0</v>
      </c>
      <c r="Y296" s="11">
        <f>IF(SUM(Tableau1[[#This Row],[Other access]:[Sci-hub access]])&gt;=1,1,0)</f>
        <v>0</v>
      </c>
      <c r="Z296" s="12">
        <f>IF(OR(Tableau1[[#This Row],[Access R1 + S1+ T1 ]]&gt;=1,Tableau1[[#This Row],[Access V1 +W1 + X1]]&gt;=1),1,0)</f>
        <v>0</v>
      </c>
      <c r="AB296" s="10" t="str">
        <f>Tableau1[[#This Row],[DOI]]</f>
        <v>doi: 10.1016/j.ajo.2016.09.018</v>
      </c>
      <c r="AC296" s="13" t="str">
        <f>Tableau1[[#This Row],[Authors]]&amp;", "&amp;Tableau1[[#This Row],[Title]]&amp;" "&amp;Tableau1[[#This Row],[Journal]]&amp;". "&amp;Tableau1[[#This Row],[Year]]</f>
        <v>Böhm MR, Tappeiner C, Breitbach MA, Zurek-Imhoff B, Heinz C, Heiligenhaus A., Ocular Hypotony in Patients With Juvenile Idiopathic Arthritis-Associated Uveitis. Am J Ophthalmol. 2017</v>
      </c>
    </row>
    <row r="297" spans="1:29" x14ac:dyDescent="0.3">
      <c r="A297">
        <v>222</v>
      </c>
      <c r="B297" t="s">
        <v>3485</v>
      </c>
      <c r="C297" t="s">
        <v>13746</v>
      </c>
      <c r="D297" t="s">
        <v>23905</v>
      </c>
      <c r="E297" t="s">
        <v>2485</v>
      </c>
      <c r="F297" s="10"/>
      <c r="G297">
        <v>2018</v>
      </c>
      <c r="J297">
        <v>2.4894803745149963E-2</v>
      </c>
      <c r="L297" t="s">
        <v>34733</v>
      </c>
      <c r="M297">
        <v>29320659</v>
      </c>
      <c r="Q297" s="10"/>
      <c r="R297" s="11">
        <f t="shared" si="8"/>
        <v>0</v>
      </c>
      <c r="U297" s="11">
        <f t="shared" si="9"/>
        <v>0</v>
      </c>
      <c r="Y297" s="11">
        <f>IF(SUM(Tableau1[[#This Row],[Other access]:[Sci-hub access]])&gt;=1,1,0)</f>
        <v>0</v>
      </c>
      <c r="Z297" s="12">
        <f>IF(OR(Tableau1[[#This Row],[Access R1 + S1+ T1 ]]&gt;=1,Tableau1[[#This Row],[Access V1 +W1 + X1]]&gt;=1),1,0)</f>
        <v>0</v>
      </c>
      <c r="AB297" s="10" t="str">
        <f>Tableau1[[#This Row],[DOI]]</f>
        <v>doi: 10.1056/NEJMicm1705033</v>
      </c>
      <c r="AC297" s="13" t="str">
        <f>Tableau1[[#This Row],[Authors]]&amp;", "&amp;Tableau1[[#This Row],[Title]]&amp;" "&amp;Tableau1[[#This Row],[Journal]]&amp;". "&amp;Tableau1[[#This Row],[Year]]</f>
        <v>Chen X, Baumal CR., Iris Abscess. N Engl J Med. 2018</v>
      </c>
    </row>
    <row r="298" spans="1:29" x14ac:dyDescent="0.3">
      <c r="A298">
        <v>6846</v>
      </c>
      <c r="B298" t="s">
        <v>1124</v>
      </c>
      <c r="C298" t="s">
        <v>1125</v>
      </c>
      <c r="D298" t="s">
        <v>1126</v>
      </c>
      <c r="E298" t="s">
        <v>3213</v>
      </c>
      <c r="F298" s="10"/>
      <c r="G298">
        <v>2017</v>
      </c>
      <c r="J298">
        <v>2.4953671428753377E-2</v>
      </c>
      <c r="L298" t="e">
        <v>#VALUE!</v>
      </c>
      <c r="M298">
        <v>28157061</v>
      </c>
      <c r="Q298" s="10"/>
      <c r="R298" s="11">
        <f t="shared" si="8"/>
        <v>0</v>
      </c>
      <c r="U298" s="11">
        <f t="shared" si="9"/>
        <v>0</v>
      </c>
      <c r="Y298" s="11">
        <f>IF(SUM(Tableau1[[#This Row],[Other access]:[Sci-hub access]])&gt;=1,1,0)</f>
        <v>0</v>
      </c>
      <c r="Z298" s="12">
        <f>IF(OR(Tableau1[[#This Row],[Access R1 + S1+ T1 ]]&gt;=1,Tableau1[[#This Row],[Access V1 +W1 + X1]]&gt;=1),1,0)</f>
        <v>0</v>
      </c>
      <c r="AB298" s="10" t="e">
        <f>Tableau1[[#This Row],[DOI]]</f>
        <v>#VALUE!</v>
      </c>
      <c r="AC298" s="13" t="str">
        <f>Tableau1[[#This Row],[Authors]]&amp;", "&amp;Tableau1[[#This Row],[Title]]&amp;" "&amp;Tableau1[[#This Row],[Journal]]&amp;". "&amp;Tableau1[[#This Row],[Year]]</f>
        <v>Jensen H, Tubæk G., Elderly people need an eye examination before entering nursing homes. Dan Med J. 2017</v>
      </c>
    </row>
    <row r="299" spans="1:29" x14ac:dyDescent="0.3">
      <c r="A299">
        <v>10225</v>
      </c>
      <c r="B299" t="s">
        <v>12729</v>
      </c>
      <c r="C299" t="s">
        <v>22897</v>
      </c>
      <c r="D299" t="s">
        <v>33181</v>
      </c>
      <c r="E299" t="s">
        <v>2438</v>
      </c>
      <c r="F299" s="10"/>
      <c r="G299">
        <v>2017</v>
      </c>
      <c r="J299">
        <v>2.5007135973249772E-2</v>
      </c>
      <c r="L299" t="s">
        <v>44479</v>
      </c>
      <c r="M299">
        <v>27422973</v>
      </c>
      <c r="Q299" s="10"/>
      <c r="R299" s="11">
        <f t="shared" si="8"/>
        <v>0</v>
      </c>
      <c r="U299" s="11">
        <f t="shared" si="9"/>
        <v>0</v>
      </c>
      <c r="Y299" s="11">
        <f>IF(SUM(Tableau1[[#This Row],[Other access]:[Sci-hub access]])&gt;=1,1,0)</f>
        <v>0</v>
      </c>
      <c r="Z299" s="12">
        <f>IF(OR(Tableau1[[#This Row],[Access R1 + S1+ T1 ]]&gt;=1,Tableau1[[#This Row],[Access V1 +W1 + X1]]&gt;=1),1,0)</f>
        <v>0</v>
      </c>
      <c r="AB299" s="10" t="str">
        <f>Tableau1[[#This Row],[DOI]]</f>
        <v>doi: 10.1136/bjophthalmol-2016-308608</v>
      </c>
      <c r="AC299" s="13" t="str">
        <f>Tableau1[[#This Row],[Authors]]&amp;", "&amp;Tableau1[[#This Row],[Title]]&amp;" "&amp;Tableau1[[#This Row],[Journal]]&amp;". "&amp;Tableau1[[#This Row],[Year]]</f>
        <v>Labetoulle M, Messmer EM, Pisella PJ, Ogundele A, Baudouin C., Safety and efficacy of a hydroxypropyl guar/polyethylene glycol/propylene glycol-based lubricant eye-drop in patients with dry eye. Br J Ophthalmol. 2017</v>
      </c>
    </row>
    <row r="300" spans="1:29" ht="28.8" x14ac:dyDescent="0.3">
      <c r="A300">
        <v>1182</v>
      </c>
      <c r="B300" t="s">
        <v>4444</v>
      </c>
      <c r="C300" t="s">
        <v>14697</v>
      </c>
      <c r="D300" t="s">
        <v>24865</v>
      </c>
      <c r="E300" t="s">
        <v>2446</v>
      </c>
      <c r="F300" s="10"/>
      <c r="G300">
        <v>2017</v>
      </c>
      <c r="J300">
        <v>2.5032705544820177E-2</v>
      </c>
      <c r="L300" t="s">
        <v>35669</v>
      </c>
      <c r="M300">
        <v>28991347</v>
      </c>
      <c r="Q300" s="10"/>
      <c r="R300" s="11">
        <f t="shared" si="8"/>
        <v>0</v>
      </c>
      <c r="U300" s="11">
        <f t="shared" si="9"/>
        <v>0</v>
      </c>
      <c r="Y300" s="11">
        <f>IF(SUM(Tableau1[[#This Row],[Other access]:[Sci-hub access]])&gt;=1,1,0)</f>
        <v>0</v>
      </c>
      <c r="Z300" s="12">
        <f>IF(OR(Tableau1[[#This Row],[Access R1 + S1+ T1 ]]&gt;=1,Tableau1[[#This Row],[Access V1 +W1 + X1]]&gt;=1),1,0)</f>
        <v>0</v>
      </c>
      <c r="AB300" s="10" t="str">
        <f>Tableau1[[#This Row],[DOI]]</f>
        <v>doi: 10.3928/01913913-20170801-03</v>
      </c>
      <c r="AC300" s="13" t="str">
        <f>Tableau1[[#This Row],[Authors]]&amp;", "&amp;Tableau1[[#This Row],[Title]]&amp;" "&amp;Tableau1[[#This Row],[Journal]]&amp;". "&amp;Tableau1[[#This Row],[Year]]</f>
        <v>Inal A, Ocak OB, Aygit ED, Celik S, Ozturk Karabulut G, Inal B, Taskapili M, Gokyigit B., Medial Rectus Bridge Faden Operations in Accommodative and Partially Accommodative Esotropia With Convergence Excess. J Pediatr Ophthalmol Strabismus. 2017</v>
      </c>
    </row>
    <row r="301" spans="1:29" x14ac:dyDescent="0.3">
      <c r="A301">
        <v>6144</v>
      </c>
      <c r="B301" t="s">
        <v>9110</v>
      </c>
      <c r="C301" t="s">
        <v>19324</v>
      </c>
      <c r="D301" t="s">
        <v>29541</v>
      </c>
      <c r="E301" t="s">
        <v>2696</v>
      </c>
      <c r="F301" s="10"/>
      <c r="G301">
        <v>2017</v>
      </c>
      <c r="J301">
        <v>2.503808175896638E-2</v>
      </c>
      <c r="L301" t="s">
        <v>40516</v>
      </c>
      <c r="M301">
        <v>28243798</v>
      </c>
      <c r="Q301" s="10"/>
      <c r="R301" s="11">
        <f t="shared" si="8"/>
        <v>0</v>
      </c>
      <c r="U301" s="11">
        <f t="shared" si="9"/>
        <v>0</v>
      </c>
      <c r="Y301" s="11">
        <f>IF(SUM(Tableau1[[#This Row],[Other access]:[Sci-hub access]])&gt;=1,1,0)</f>
        <v>0</v>
      </c>
      <c r="Z301" s="12">
        <f>IF(OR(Tableau1[[#This Row],[Access R1 + S1+ T1 ]]&gt;=1,Tableau1[[#This Row],[Access V1 +W1 + X1]]&gt;=1),1,0)</f>
        <v>0</v>
      </c>
      <c r="AB301" s="10" t="str">
        <f>Tableau1[[#This Row],[DOI]]</f>
        <v>doi: 10.1007/s00296-017-3678-5</v>
      </c>
      <c r="AC301" s="13" t="str">
        <f>Tableau1[[#This Row],[Authors]]&amp;", "&amp;Tableau1[[#This Row],[Title]]&amp;" "&amp;Tableau1[[#This Row],[Journal]]&amp;". "&amp;Tableau1[[#This Row],[Year]]</f>
        <v>Strevens Bolmgren V, Olsson P, Wollmer P, Hesselstrand R, Mandl T., Respiratory symptoms are poor predictors of concomitant chronic obstructive pulmonary disease in patients with primary Sjögren's syndrome. Rheumatol Int. 2017</v>
      </c>
    </row>
    <row r="302" spans="1:29" x14ac:dyDescent="0.3">
      <c r="A302">
        <v>9739</v>
      </c>
      <c r="B302" t="s">
        <v>12285</v>
      </c>
      <c r="C302" t="s">
        <v>22459</v>
      </c>
      <c r="D302" t="s">
        <v>32733</v>
      </c>
      <c r="E302" t="s">
        <v>2438</v>
      </c>
      <c r="F302" s="10"/>
      <c r="G302">
        <v>2017</v>
      </c>
      <c r="J302">
        <v>2.5102564483272416E-2</v>
      </c>
      <c r="L302" t="s">
        <v>44003</v>
      </c>
      <c r="M302">
        <v>27601422</v>
      </c>
      <c r="Q302" s="10"/>
      <c r="R302" s="11">
        <f t="shared" si="8"/>
        <v>0</v>
      </c>
      <c r="U302" s="11">
        <f t="shared" si="9"/>
        <v>0</v>
      </c>
      <c r="Y302" s="11">
        <f>IF(SUM(Tableau1[[#This Row],[Other access]:[Sci-hub access]])&gt;=1,1,0)</f>
        <v>0</v>
      </c>
      <c r="Z302" s="12">
        <f>IF(OR(Tableau1[[#This Row],[Access R1 + S1+ T1 ]]&gt;=1,Tableau1[[#This Row],[Access V1 +W1 + X1]]&gt;=1),1,0)</f>
        <v>0</v>
      </c>
      <c r="AB302" s="10" t="str">
        <f>Tableau1[[#This Row],[DOI]]</f>
        <v>doi: 10.1136/bjophthalmol-2016-308952</v>
      </c>
      <c r="AC302" s="13" t="str">
        <f>Tableau1[[#This Row],[Authors]]&amp;", "&amp;Tableau1[[#This Row],[Title]]&amp;" "&amp;Tableau1[[#This Row],[Journal]]&amp;". "&amp;Tableau1[[#This Row],[Year]]</f>
        <v>Dharmasena A, Keenan T, Goldacre R, Hall N, Goldacre MJ., Trends over time in the incidence of congenital anophthalmia, microphthalmia and orbital malformation in England: database study. Br J Ophthalmol. 2017</v>
      </c>
    </row>
    <row r="303" spans="1:29" x14ac:dyDescent="0.3">
      <c r="A303">
        <v>10754</v>
      </c>
      <c r="B303" t="s">
        <v>13212</v>
      </c>
      <c r="C303" t="s">
        <v>23375</v>
      </c>
      <c r="D303" t="s">
        <v>33665</v>
      </c>
      <c r="E303" t="s">
        <v>2471</v>
      </c>
      <c r="F303" s="10"/>
      <c r="G303">
        <v>2017</v>
      </c>
      <c r="J303">
        <v>2.5186061285110251E-2</v>
      </c>
      <c r="L303" t="s">
        <v>45001</v>
      </c>
      <c r="M303">
        <v>27061905</v>
      </c>
      <c r="Q303" s="10"/>
      <c r="R303" s="11">
        <f t="shared" si="8"/>
        <v>0</v>
      </c>
      <c r="U303" s="11">
        <f t="shared" si="9"/>
        <v>0</v>
      </c>
      <c r="Y303" s="11">
        <f>IF(SUM(Tableau1[[#This Row],[Other access]:[Sci-hub access]])&gt;=1,1,0)</f>
        <v>0</v>
      </c>
      <c r="Z303" s="12">
        <f>IF(OR(Tableau1[[#This Row],[Access R1 + S1+ T1 ]]&gt;=1,Tableau1[[#This Row],[Access V1 +W1 + X1]]&gt;=1),1,0)</f>
        <v>0</v>
      </c>
      <c r="AB303" s="10" t="str">
        <f>Tableau1[[#This Row],[DOI]]</f>
        <v>doi: 10.1007/s10792-016-0228-1</v>
      </c>
      <c r="AC303" s="13" t="str">
        <f>Tableau1[[#This Row],[Authors]]&amp;", "&amp;Tableau1[[#This Row],[Title]]&amp;" "&amp;Tableau1[[#This Row],[Journal]]&amp;". "&amp;Tableau1[[#This Row],[Year]]</f>
        <v>Singh K, Jain D, Veerwal V., Diode laser cyclophotocoagulation in Indian eyes: efficacy and safety. Int Ophthalmol. 2017</v>
      </c>
    </row>
    <row r="304" spans="1:29" x14ac:dyDescent="0.3">
      <c r="A304">
        <v>9989</v>
      </c>
      <c r="B304" t="s">
        <v>12512</v>
      </c>
      <c r="C304" t="s">
        <v>22681</v>
      </c>
      <c r="D304" t="s">
        <v>32960</v>
      </c>
      <c r="E304" t="s">
        <v>2445</v>
      </c>
      <c r="F304" s="10"/>
      <c r="G304">
        <v>2017</v>
      </c>
      <c r="J304">
        <v>2.5271672112647248E-2</v>
      </c>
      <c r="L304" t="s">
        <v>44246</v>
      </c>
      <c r="M304">
        <v>27508506</v>
      </c>
      <c r="Q304" s="10"/>
      <c r="R304" s="11">
        <f t="shared" si="8"/>
        <v>0</v>
      </c>
      <c r="U304" s="11">
        <f t="shared" si="9"/>
        <v>0</v>
      </c>
      <c r="Y304" s="11">
        <f>IF(SUM(Tableau1[[#This Row],[Other access]:[Sci-hub access]])&gt;=1,1,0)</f>
        <v>0</v>
      </c>
      <c r="Z304" s="12">
        <f>IF(OR(Tableau1[[#This Row],[Access R1 + S1+ T1 ]]&gt;=1,Tableau1[[#This Row],[Access V1 +W1 + X1]]&gt;=1),1,0)</f>
        <v>0</v>
      </c>
      <c r="AB304" s="10" t="str">
        <f>Tableau1[[#This Row],[DOI]]</f>
        <v>doi: 10.1097/IAE.0000000000001244</v>
      </c>
      <c r="AC304" s="13" t="str">
        <f>Tableau1[[#This Row],[Authors]]&amp;", "&amp;Tableau1[[#This Row],[Title]]&amp;" "&amp;Tableau1[[#This Row],[Journal]]&amp;". "&amp;Tableau1[[#This Row],[Year]]</f>
        <v>Haruta M, Yamakawa R., VITRECTOMY FOR MACULAR RETINOSCHISIS WITHOUT A DETECTABLE OPTIC DISK PIT. Retina. 2017</v>
      </c>
    </row>
    <row r="305" spans="1:29" x14ac:dyDescent="0.3">
      <c r="A305">
        <v>8801</v>
      </c>
      <c r="B305" t="s">
        <v>11435</v>
      </c>
      <c r="C305" t="s">
        <v>21619</v>
      </c>
      <c r="D305" t="s">
        <v>31875</v>
      </c>
      <c r="E305" t="s">
        <v>2440</v>
      </c>
      <c r="F305" s="10"/>
      <c r="G305">
        <v>2017</v>
      </c>
      <c r="J305">
        <v>2.5545919997067457E-2</v>
      </c>
      <c r="L305" t="s">
        <v>43137</v>
      </c>
      <c r="M305">
        <v>27836572</v>
      </c>
      <c r="Q305" s="10"/>
      <c r="R305" s="11">
        <f t="shared" si="8"/>
        <v>0</v>
      </c>
      <c r="U305" s="11">
        <f t="shared" si="9"/>
        <v>0</v>
      </c>
      <c r="Y305" s="11">
        <f>IF(SUM(Tableau1[[#This Row],[Other access]:[Sci-hub access]])&gt;=1,1,0)</f>
        <v>0</v>
      </c>
      <c r="Z305" s="12">
        <f>IF(OR(Tableau1[[#This Row],[Access R1 + S1+ T1 ]]&gt;=1,Tableau1[[#This Row],[Access V1 +W1 + X1]]&gt;=1),1,0)</f>
        <v>0</v>
      </c>
      <c r="AB305" s="10" t="str">
        <f>Tableau1[[#This Row],[DOI]]</f>
        <v>doi: 10.1016/j.exer.2016.11.007</v>
      </c>
      <c r="AC305" s="13" t="str">
        <f>Tableau1[[#This Row],[Authors]]&amp;", "&amp;Tableau1[[#This Row],[Title]]&amp;" "&amp;Tableau1[[#This Row],[Journal]]&amp;". "&amp;Tableau1[[#This Row],[Year]]</f>
        <v>Deissler HL, Lang GK, Lang GE., Neonatal Fc receptor FcRn is involved in intracellular transport of the Fc fusion protein aflibercept and its transition through retinal endothelial cells. Exp Eye Res. 2017</v>
      </c>
    </row>
    <row r="306" spans="1:29" x14ac:dyDescent="0.3">
      <c r="A306">
        <v>909</v>
      </c>
      <c r="B306" t="s">
        <v>4171</v>
      </c>
      <c r="C306" t="s">
        <v>14425</v>
      </c>
      <c r="D306" t="s">
        <v>24592</v>
      </c>
      <c r="E306" t="s">
        <v>2465</v>
      </c>
      <c r="F306" s="10"/>
      <c r="G306">
        <v>2017</v>
      </c>
      <c r="J306">
        <v>2.6020845834814232E-2</v>
      </c>
      <c r="L306" t="s">
        <v>35397</v>
      </c>
      <c r="M306">
        <v>29069012</v>
      </c>
      <c r="Q306" s="10"/>
      <c r="R306" s="11">
        <f t="shared" si="8"/>
        <v>0</v>
      </c>
      <c r="U306" s="11">
        <f t="shared" si="9"/>
        <v>0</v>
      </c>
      <c r="Y306" s="11">
        <f>IF(SUM(Tableau1[[#This Row],[Other access]:[Sci-hub access]])&gt;=1,1,0)</f>
        <v>0</v>
      </c>
      <c r="Z306" s="12">
        <f>IF(OR(Tableau1[[#This Row],[Access R1 + S1+ T1 ]]&gt;=1,Tableau1[[#This Row],[Access V1 +W1 + X1]]&gt;=1),1,0)</f>
        <v>0</v>
      </c>
      <c r="AB306" s="10" t="str">
        <f>Tableau1[[#This Row],[DOI]]</f>
        <v>doi: 10.1097/MD.0000000000008347</v>
      </c>
      <c r="AC306" s="13" t="str">
        <f>Tableau1[[#This Row],[Authors]]&amp;", "&amp;Tableau1[[#This Row],[Title]]&amp;" "&amp;Tableau1[[#This Row],[Journal]]&amp;". "&amp;Tableau1[[#This Row],[Year]]</f>
        <v>Zaleska-Żmijewska A, Janiszewski M, Wawrzyniak ZM, Kuch M, Szaflik J, Szaflik JP., Is atrial fibrillation a risk factor for normal-tension glaucoma? Medicine (Baltimore). 2017</v>
      </c>
    </row>
    <row r="307" spans="1:29" x14ac:dyDescent="0.3">
      <c r="A307">
        <v>599</v>
      </c>
      <c r="B307" t="s">
        <v>3862</v>
      </c>
      <c r="C307" t="s">
        <v>14118</v>
      </c>
      <c r="D307" t="s">
        <v>24282</v>
      </c>
      <c r="E307" t="s">
        <v>34005</v>
      </c>
      <c r="F307" s="10"/>
      <c r="G307">
        <v>2017</v>
      </c>
      <c r="J307">
        <v>2.6095902889817224E-2</v>
      </c>
      <c r="L307" t="s">
        <v>35097</v>
      </c>
      <c r="M307">
        <v>29165313</v>
      </c>
      <c r="Q307" s="10"/>
      <c r="R307" s="11">
        <f t="shared" si="8"/>
        <v>0</v>
      </c>
      <c r="U307" s="11">
        <f t="shared" si="9"/>
        <v>0</v>
      </c>
      <c r="Y307" s="11">
        <f>IF(SUM(Tableau1[[#This Row],[Other access]:[Sci-hub access]])&gt;=1,1,0)</f>
        <v>0</v>
      </c>
      <c r="Z307" s="12">
        <f>IF(OR(Tableau1[[#This Row],[Access R1 + S1+ T1 ]]&gt;=1,Tableau1[[#This Row],[Access V1 +W1 + X1]]&gt;=1),1,0)</f>
        <v>0</v>
      </c>
      <c r="AB307" s="10" t="str">
        <f>Tableau1[[#This Row],[DOI]]</f>
        <v>doi: 10.18632/aging.101329</v>
      </c>
      <c r="AC307" s="13" t="str">
        <f>Tableau1[[#This Row],[Authors]]&amp;", "&amp;Tableau1[[#This Row],[Title]]&amp;" "&amp;Tableau1[[#This Row],[Journal]]&amp;". "&amp;Tableau1[[#This Row],[Year]]</f>
        <v>Subhi Y, Nielsen MK, Molbech CR, Oishi A, Singh A, Nissen MH, Sørensen TL., T-cell differentiation and CD56+ levels in polypoidal choroidal vasculopathy and neovascular age-related macular degeneration. Aging (Albany NY). 2017</v>
      </c>
    </row>
    <row r="308" spans="1:29" ht="28.8" x14ac:dyDescent="0.3">
      <c r="A308">
        <v>2904</v>
      </c>
      <c r="B308" t="s">
        <v>6103</v>
      </c>
      <c r="C308" t="s">
        <v>16349</v>
      </c>
      <c r="D308" t="s">
        <v>26527</v>
      </c>
      <c r="E308" t="s">
        <v>2443</v>
      </c>
      <c r="F308" s="10"/>
      <c r="G308">
        <v>2017</v>
      </c>
      <c r="J308">
        <v>2.617452000082543E-2</v>
      </c>
      <c r="L308" t="s">
        <v>37362</v>
      </c>
      <c r="M308">
        <v>28666279</v>
      </c>
      <c r="Q308" s="10"/>
      <c r="R308" s="11">
        <f t="shared" si="8"/>
        <v>0</v>
      </c>
      <c r="U308" s="11">
        <f t="shared" si="9"/>
        <v>0</v>
      </c>
      <c r="Y308" s="11">
        <f>IF(SUM(Tableau1[[#This Row],[Other access]:[Sci-hub access]])&gt;=1,1,0)</f>
        <v>0</v>
      </c>
      <c r="Z308" s="12">
        <f>IF(OR(Tableau1[[#This Row],[Access R1 + S1+ T1 ]]&gt;=1,Tableau1[[#This Row],[Access V1 +W1 + X1]]&gt;=1),1,0)</f>
        <v>0</v>
      </c>
      <c r="AB308" s="10" t="str">
        <f>Tableau1[[#This Row],[DOI]]</f>
        <v>doi: 10.1167/iovs.17-21850</v>
      </c>
      <c r="AC308" s="13" t="str">
        <f>Tableau1[[#This Row],[Authors]]&amp;", "&amp;Tableau1[[#This Row],[Title]]&amp;" "&amp;Tableau1[[#This Row],[Journal]]&amp;". "&amp;Tableau1[[#This Row],[Year]]</f>
        <v>Berkowitz BA, Podolsky RH, Lenning J, Khetarpal N, Tran C, Wu JY, Berri AM, Dernay K, Shafie-Khorassani F, Roberts R., Sodium Iodate Produces a Strain-Dependent Retinal Oxidative Stress Response Measured In Vivo Using QUEST MRI. Invest Ophthalmol Vis Sci. 2017</v>
      </c>
    </row>
    <row r="309" spans="1:29" ht="28.8" x14ac:dyDescent="0.3">
      <c r="A309">
        <v>5830</v>
      </c>
      <c r="B309" t="s">
        <v>8848</v>
      </c>
      <c r="C309" t="s">
        <v>19065</v>
      </c>
      <c r="D309" t="s">
        <v>29278</v>
      </c>
      <c r="E309" t="s">
        <v>2451</v>
      </c>
      <c r="F309" s="10"/>
      <c r="G309">
        <v>2017</v>
      </c>
      <c r="J309">
        <v>2.6377332401716136E-2</v>
      </c>
      <c r="L309" t="s">
        <v>40212</v>
      </c>
      <c r="M309">
        <v>28282420</v>
      </c>
      <c r="Q309" s="10"/>
      <c r="R309" s="11">
        <f t="shared" si="8"/>
        <v>0</v>
      </c>
      <c r="U309" s="11">
        <f t="shared" si="9"/>
        <v>0</v>
      </c>
      <c r="Y309" s="11">
        <f>IF(SUM(Tableau1[[#This Row],[Other access]:[Sci-hub access]])&gt;=1,1,0)</f>
        <v>0</v>
      </c>
      <c r="Z309" s="12">
        <f>IF(OR(Tableau1[[#This Row],[Access R1 + S1+ T1 ]]&gt;=1,Tableau1[[#This Row],[Access V1 +W1 + X1]]&gt;=1),1,0)</f>
        <v>0</v>
      </c>
      <c r="AB309" s="10" t="str">
        <f>Tableau1[[#This Row],[DOI]]</f>
        <v>doi: 10.1371/journal.pone.0173575</v>
      </c>
      <c r="AC309" s="13" t="str">
        <f>Tableau1[[#This Row],[Authors]]&amp;", "&amp;Tableau1[[#This Row],[Title]]&amp;" "&amp;Tableau1[[#This Row],[Journal]]&amp;". "&amp;Tableau1[[#This Row],[Year]]</f>
        <v>Geng Z, Walsh PJ, Truong V, Hill C, Ebeling M, Kapphahn RJ, Montezuma SR, Yuan C, Roehrich H, Ferrington DA, Dutton JR., Generation of retinal pigmented epithelium from iPSCs derived from the conjunctiva of donors with and without age related macular degeneration. PLoS One. 2017</v>
      </c>
    </row>
    <row r="310" spans="1:29" ht="28.8" x14ac:dyDescent="0.3">
      <c r="A310">
        <v>3023</v>
      </c>
      <c r="B310" t="s">
        <v>6216</v>
      </c>
      <c r="C310" t="s">
        <v>16461</v>
      </c>
      <c r="D310" t="s">
        <v>26640</v>
      </c>
      <c r="E310" t="s">
        <v>2486</v>
      </c>
      <c r="F310" s="10"/>
      <c r="G310">
        <v>2017</v>
      </c>
      <c r="J310">
        <v>2.643959767330839E-2</v>
      </c>
      <c r="L310" t="s">
        <v>37477</v>
      </c>
      <c r="M310">
        <v>28650590</v>
      </c>
      <c r="Q310" s="10"/>
      <c r="R310" s="11">
        <f t="shared" si="8"/>
        <v>0</v>
      </c>
      <c r="U310" s="11">
        <f t="shared" si="9"/>
        <v>0</v>
      </c>
      <c r="Y310" s="11">
        <f>IF(SUM(Tableau1[[#This Row],[Other access]:[Sci-hub access]])&gt;=1,1,0)</f>
        <v>0</v>
      </c>
      <c r="Z310" s="12">
        <f>IF(OR(Tableau1[[#This Row],[Access R1 + S1+ T1 ]]&gt;=1,Tableau1[[#This Row],[Access V1 +W1 + X1]]&gt;=1),1,0)</f>
        <v>0</v>
      </c>
      <c r="AB310" s="10" t="str">
        <f>Tableau1[[#This Row],[DOI]]</f>
        <v>doi: 10.1111/aos.13464</v>
      </c>
      <c r="AC310" s="13" t="str">
        <f>Tableau1[[#This Row],[Authors]]&amp;", "&amp;Tableau1[[#This Row],[Title]]&amp;" "&amp;Tableau1[[#This Row],[Journal]]&amp;". "&amp;Tableau1[[#This Row],[Year]]</f>
        <v>Reis ASC, Zangalli CES, Abe RY, Silva AL, Vianna JR, Vasconcellos JPC, Costa VP., Intra- and interobserver reproducibility of Bruch's membrane opening minimum rim width measurements with spectral domain optical coherence tomography. Acta Ophthalmol. 2017</v>
      </c>
    </row>
    <row r="311" spans="1:29" x14ac:dyDescent="0.3">
      <c r="A311">
        <v>7266</v>
      </c>
      <c r="B311" t="s">
        <v>10090</v>
      </c>
      <c r="C311" t="s">
        <v>20292</v>
      </c>
      <c r="D311" t="s">
        <v>30524</v>
      </c>
      <c r="E311" t="s">
        <v>2942</v>
      </c>
      <c r="F311" s="10"/>
      <c r="G311">
        <v>2017</v>
      </c>
      <c r="J311">
        <v>2.6475622959777012E-2</v>
      </c>
      <c r="L311" t="s">
        <v>41622</v>
      </c>
      <c r="M311">
        <v>28111323</v>
      </c>
      <c r="Q311" s="10"/>
      <c r="R311" s="11">
        <f t="shared" si="8"/>
        <v>0</v>
      </c>
      <c r="U311" s="11">
        <f t="shared" si="9"/>
        <v>0</v>
      </c>
      <c r="Y311" s="11">
        <f>IF(SUM(Tableau1[[#This Row],[Other access]:[Sci-hub access]])&gt;=1,1,0)</f>
        <v>0</v>
      </c>
      <c r="Z311" s="12">
        <f>IF(OR(Tableau1[[#This Row],[Access R1 + S1+ T1 ]]&gt;=1,Tableau1[[#This Row],[Access V1 +W1 + X1]]&gt;=1),1,0)</f>
        <v>0</v>
      </c>
      <c r="AB311" s="10" t="str">
        <f>Tableau1[[#This Row],[DOI]]</f>
        <v>doi: 10.1016/j.preteyeres.2017.01.004</v>
      </c>
      <c r="AC311" s="13" t="str">
        <f>Tableau1[[#This Row],[Authors]]&amp;", "&amp;Tableau1[[#This Row],[Title]]&amp;" "&amp;Tableau1[[#This Row],[Journal]]&amp;". "&amp;Tableau1[[#This Row],[Year]]</f>
        <v>Jones MK, Lu B, Girman S, Wang S., Cell-based therapeutic strategies for replacement and preservation in retinal degenerative diseases. Prog Retin Eye Res. 2017</v>
      </c>
    </row>
    <row r="312" spans="1:29" x14ac:dyDescent="0.3">
      <c r="A312">
        <v>4364</v>
      </c>
      <c r="B312" t="s">
        <v>7492</v>
      </c>
      <c r="C312" t="s">
        <v>17728</v>
      </c>
      <c r="D312" t="s">
        <v>27921</v>
      </c>
      <c r="E312" t="s">
        <v>2616</v>
      </c>
      <c r="F312" s="10"/>
      <c r="G312">
        <v>2017</v>
      </c>
      <c r="J312">
        <v>2.6480068186879535E-2</v>
      </c>
      <c r="L312" t="s">
        <v>38787</v>
      </c>
      <c r="M312">
        <v>28451034</v>
      </c>
      <c r="Q312" s="10"/>
      <c r="R312" s="11">
        <f t="shared" si="8"/>
        <v>0</v>
      </c>
      <c r="U312" s="11">
        <f t="shared" si="9"/>
        <v>0</v>
      </c>
      <c r="Y312" s="11">
        <f>IF(SUM(Tableau1[[#This Row],[Other access]:[Sci-hub access]])&gt;=1,1,0)</f>
        <v>0</v>
      </c>
      <c r="Z312" s="12">
        <f>IF(OR(Tableau1[[#This Row],[Access R1 + S1+ T1 ]]&gt;=1,Tableau1[[#This Row],[Access V1 +W1 + X1]]&gt;=1),1,0)</f>
        <v>0</v>
      </c>
      <c r="AB312" s="10" t="str">
        <f>Tableau1[[#This Row],[DOI]]</f>
        <v>doi: 10.11604/pamj.2017.26.57.9021</v>
      </c>
      <c r="AC312" s="13" t="str">
        <f>Tableau1[[#This Row],[Authors]]&amp;", "&amp;Tableau1[[#This Row],[Title]]&amp;" "&amp;Tableau1[[#This Row],[Journal]]&amp;". "&amp;Tableau1[[#This Row],[Year]]</f>
        <v>Farra A, Bekondi C, Tricou V, Mbecko JR, Talarmin A., Free-living amoebae isolated in the Central African Republic: epidemiological and molecular aspects. Pan Afr Med J. 2017</v>
      </c>
    </row>
    <row r="313" spans="1:29" x14ac:dyDescent="0.3">
      <c r="A313">
        <v>6839</v>
      </c>
      <c r="B313" t="s">
        <v>9716</v>
      </c>
      <c r="C313" t="s">
        <v>19920</v>
      </c>
      <c r="D313" t="s">
        <v>30150</v>
      </c>
      <c r="E313" t="s">
        <v>2529</v>
      </c>
      <c r="F313" s="10"/>
      <c r="G313">
        <v>2017</v>
      </c>
      <c r="J313">
        <v>2.6611896126206958E-2</v>
      </c>
      <c r="L313" t="s">
        <v>41199</v>
      </c>
      <c r="M313">
        <v>28157410</v>
      </c>
      <c r="Q313" s="10"/>
      <c r="R313" s="11">
        <f t="shared" si="8"/>
        <v>0</v>
      </c>
      <c r="U313" s="11">
        <f t="shared" si="9"/>
        <v>0</v>
      </c>
      <c r="Y313" s="11">
        <f>IF(SUM(Tableau1[[#This Row],[Other access]:[Sci-hub access]])&gt;=1,1,0)</f>
        <v>0</v>
      </c>
      <c r="Z313" s="12">
        <f>IF(OR(Tableau1[[#This Row],[Access R1 + S1+ T1 ]]&gt;=1,Tableau1[[#This Row],[Access V1 +W1 + X1]]&gt;=1),1,0)</f>
        <v>0</v>
      </c>
      <c r="AB313" s="10" t="str">
        <f>Tableau1[[#This Row],[DOI]]</f>
        <v>doi: 10.1080/02713683.2016.1266664</v>
      </c>
      <c r="AC313" s="13" t="str">
        <f>Tableau1[[#This Row],[Authors]]&amp;", "&amp;Tableau1[[#This Row],[Title]]&amp;" "&amp;Tableau1[[#This Row],[Journal]]&amp;". "&amp;Tableau1[[#This Row],[Year]]</f>
        <v>Eiger-Moscovich M, Gershoni A, Axer-Siegel R, Weinberger D, Ehrlich R., Short-Term Vitreoretinal Tamponade with Heavy Liquid Following Surgery for Giant Retinal Tear. Curr Eye Res. 2017</v>
      </c>
    </row>
    <row r="314" spans="1:29" x14ac:dyDescent="0.3">
      <c r="A314">
        <v>8431</v>
      </c>
      <c r="B314" t="s">
        <v>11112</v>
      </c>
      <c r="C314" t="s">
        <v>19842</v>
      </c>
      <c r="D314" t="s">
        <v>31550</v>
      </c>
      <c r="E314" t="s">
        <v>2441</v>
      </c>
      <c r="F314" s="10"/>
      <c r="G314">
        <v>2017</v>
      </c>
      <c r="J314">
        <v>2.6767546439217194E-2</v>
      </c>
      <c r="L314" t="s">
        <v>42771</v>
      </c>
      <c r="M314">
        <v>27914839</v>
      </c>
      <c r="Q314" s="10"/>
      <c r="R314" s="11">
        <f t="shared" si="8"/>
        <v>0</v>
      </c>
      <c r="U314" s="11">
        <f t="shared" si="9"/>
        <v>0</v>
      </c>
      <c r="Y314" s="11">
        <f>IF(SUM(Tableau1[[#This Row],[Other access]:[Sci-hub access]])&gt;=1,1,0)</f>
        <v>0</v>
      </c>
      <c r="Z314" s="12">
        <f>IF(OR(Tableau1[[#This Row],[Access R1 + S1+ T1 ]]&gt;=1,Tableau1[[#This Row],[Access V1 +W1 + X1]]&gt;=1),1,0)</f>
        <v>0</v>
      </c>
      <c r="AB314" s="10" t="str">
        <f>Tableau1[[#This Row],[DOI]]</f>
        <v>doi: 10.1016/j.ophtha.2016.10.024</v>
      </c>
      <c r="AC314" s="13" t="str">
        <f>Tableau1[[#This Row],[Authors]]&amp;", "&amp;Tableau1[[#This Row],[Title]]&amp;" "&amp;Tableau1[[#This Row],[Journal]]&amp;". "&amp;Tableau1[[#This Row],[Year]]</f>
        <v>Kristianslund O, Råen M, Østern AE, Drolsum L., Late In-the-Bag Intraocular Lens Dislocation: A Randomized Clinical Trial Comparing Lens Repositioning and Lens Exchange. Ophthalmology. 2017</v>
      </c>
    </row>
    <row r="315" spans="1:29" x14ac:dyDescent="0.3">
      <c r="A315">
        <v>9136</v>
      </c>
      <c r="B315" t="s">
        <v>11735</v>
      </c>
      <c r="C315" t="s">
        <v>21910</v>
      </c>
      <c r="D315" t="s">
        <v>32176</v>
      </c>
      <c r="E315" t="s">
        <v>2632</v>
      </c>
      <c r="F315" s="10"/>
      <c r="G315">
        <v>2017</v>
      </c>
      <c r="J315">
        <v>2.677742681672568E-2</v>
      </c>
      <c r="L315" t="s">
        <v>43452</v>
      </c>
      <c r="M315">
        <v>27777154</v>
      </c>
      <c r="Q315" s="10"/>
      <c r="R315" s="11">
        <f t="shared" si="8"/>
        <v>0</v>
      </c>
      <c r="U315" s="11">
        <f t="shared" si="9"/>
        <v>0</v>
      </c>
      <c r="Y315" s="11">
        <f>IF(SUM(Tableau1[[#This Row],[Other access]:[Sci-hub access]])&gt;=1,1,0)</f>
        <v>0</v>
      </c>
      <c r="Z315" s="12">
        <f>IF(OR(Tableau1[[#This Row],[Access R1 + S1+ T1 ]]&gt;=1,Tableau1[[#This Row],[Access V1 +W1 + X1]]&gt;=1),1,0)</f>
        <v>0</v>
      </c>
      <c r="AB315" s="10" t="str">
        <f>Tableau1[[#This Row],[DOI]]</f>
        <v>doi: 10.1016/j.wneu.2016.10.080</v>
      </c>
      <c r="AC315" s="13" t="str">
        <f>Tableau1[[#This Row],[Authors]]&amp;", "&amp;Tableau1[[#This Row],[Title]]&amp;" "&amp;Tableau1[[#This Row],[Journal]]&amp;". "&amp;Tableau1[[#This Row],[Year]]</f>
        <v>Li P, Wang Z, Zhou Q, Li S, Zhang J, Wang Y, Wang X, Wang B, Zhao F, Liu P, Yang Z., A Retrospective Analysis of Vision-Impairing Tumors Among 467 Patients with Neurofibromatosis Type 2. World Neurosurg. 2017</v>
      </c>
    </row>
    <row r="316" spans="1:29" x14ac:dyDescent="0.3">
      <c r="A316">
        <v>9354</v>
      </c>
      <c r="B316" t="s">
        <v>11929</v>
      </c>
      <c r="C316" t="s">
        <v>22106</v>
      </c>
      <c r="D316" t="s">
        <v>32373</v>
      </c>
      <c r="E316" t="s">
        <v>2469</v>
      </c>
      <c r="F316" s="10"/>
      <c r="G316">
        <v>2017</v>
      </c>
      <c r="J316">
        <v>2.6975097010546012E-2</v>
      </c>
      <c r="L316" t="s">
        <v>43646</v>
      </c>
      <c r="M316">
        <v>27726470</v>
      </c>
      <c r="Q316" s="10"/>
      <c r="R316" s="11">
        <f t="shared" si="8"/>
        <v>0</v>
      </c>
      <c r="U316" s="11">
        <f t="shared" si="9"/>
        <v>0</v>
      </c>
      <c r="Y316" s="11">
        <f>IF(SUM(Tableau1[[#This Row],[Other access]:[Sci-hub access]])&gt;=1,1,0)</f>
        <v>0</v>
      </c>
      <c r="Z316" s="12">
        <f>IF(OR(Tableau1[[#This Row],[Access R1 + S1+ T1 ]]&gt;=1,Tableau1[[#This Row],[Access V1 +W1 + X1]]&gt;=1),1,0)</f>
        <v>0</v>
      </c>
      <c r="AB316" s="10" t="str">
        <f>Tableau1[[#This Row],[DOI]]</f>
        <v>doi: 10.1080/08820538.2016.1228398</v>
      </c>
      <c r="AC316" s="13" t="str">
        <f>Tableau1[[#This Row],[Authors]]&amp;", "&amp;Tableau1[[#This Row],[Title]]&amp;" "&amp;Tableau1[[#This Row],[Journal]]&amp;". "&amp;Tableau1[[#This Row],[Year]]</f>
        <v>Gilbert AL, Koo EB, Heidary G., Evaluation and Management of Acute Acquired Comitant Esotropia in Children. Semin Ophthalmol. 2017</v>
      </c>
    </row>
    <row r="317" spans="1:29" x14ac:dyDescent="0.3">
      <c r="A317">
        <v>4840</v>
      </c>
      <c r="B317" t="s">
        <v>7943</v>
      </c>
      <c r="C317" t="s">
        <v>18172</v>
      </c>
      <c r="D317" t="s">
        <v>28373</v>
      </c>
      <c r="E317" t="s">
        <v>2562</v>
      </c>
      <c r="F317" s="10"/>
      <c r="G317">
        <v>2017</v>
      </c>
      <c r="J317">
        <v>2.7368691766346598E-2</v>
      </c>
      <c r="L317" t="s">
        <v>39250</v>
      </c>
      <c r="M317">
        <v>28399346</v>
      </c>
      <c r="Q317" s="10"/>
      <c r="R317" s="11">
        <f t="shared" si="8"/>
        <v>0</v>
      </c>
      <c r="U317" s="11">
        <f t="shared" si="9"/>
        <v>0</v>
      </c>
      <c r="Y317" s="11">
        <f>IF(SUM(Tableau1[[#This Row],[Other access]:[Sci-hub access]])&gt;=1,1,0)</f>
        <v>0</v>
      </c>
      <c r="Z317" s="12">
        <f>IF(OR(Tableau1[[#This Row],[Access R1 + S1+ T1 ]]&gt;=1,Tableau1[[#This Row],[Access V1 +W1 + X1]]&gt;=1),1,0)</f>
        <v>0</v>
      </c>
      <c r="AB317" s="10" t="str">
        <f>Tableau1[[#This Row],[DOI]]</f>
        <v>doi: 10.22608/APO.201705</v>
      </c>
      <c r="AC317" s="13" t="str">
        <f>Tableau1[[#This Row],[Authors]]&amp;", "&amp;Tableau1[[#This Row],[Title]]&amp;" "&amp;Tableau1[[#This Row],[Journal]]&amp;". "&amp;Tableau1[[#This Row],[Year]]</f>
        <v>Shields JA, Shields CL., Tumors and Related Lesions of the Pigmented Epithelium. Asia Pac J Ophthalmol (Phila). 2017</v>
      </c>
    </row>
    <row r="318" spans="1:29" x14ac:dyDescent="0.3">
      <c r="A318">
        <v>10426</v>
      </c>
      <c r="B318" t="s">
        <v>12917</v>
      </c>
      <c r="C318" t="s">
        <v>23084</v>
      </c>
      <c r="D318" t="s">
        <v>33370</v>
      </c>
      <c r="E318" t="s">
        <v>2525</v>
      </c>
      <c r="F318" s="10"/>
      <c r="G318">
        <v>2017</v>
      </c>
      <c r="J318">
        <v>2.7558790398962141E-2</v>
      </c>
      <c r="L318" t="s">
        <v>44676</v>
      </c>
      <c r="M318">
        <v>27311850</v>
      </c>
      <c r="Q318" s="10"/>
      <c r="R318" s="11">
        <f t="shared" si="8"/>
        <v>0</v>
      </c>
      <c r="U318" s="11">
        <f t="shared" si="9"/>
        <v>0</v>
      </c>
      <c r="Y318" s="11">
        <f>IF(SUM(Tableau1[[#This Row],[Other access]:[Sci-hub access]])&gt;=1,1,0)</f>
        <v>0</v>
      </c>
      <c r="Z318" s="12">
        <f>IF(OR(Tableau1[[#This Row],[Access R1 + S1+ T1 ]]&gt;=1,Tableau1[[#This Row],[Access V1 +W1 + X1]]&gt;=1),1,0)</f>
        <v>0</v>
      </c>
      <c r="AB318" s="10" t="str">
        <f>Tableau1[[#This Row],[DOI]]</f>
        <v>doi: 10.1111/ceo.12790</v>
      </c>
      <c r="AC318" s="13" t="str">
        <f>Tableau1[[#This Row],[Authors]]&amp;", "&amp;Tableau1[[#This Row],[Title]]&amp;" "&amp;Tableau1[[#This Row],[Journal]]&amp;". "&amp;Tableau1[[#This Row],[Year]]</f>
        <v>Patel DV., Systemic associations of corneal deposits: a review and photographic guide. Clin Exp Ophthalmol. 2017</v>
      </c>
    </row>
    <row r="319" spans="1:29" x14ac:dyDescent="0.3">
      <c r="A319">
        <v>2063</v>
      </c>
      <c r="B319" t="s">
        <v>5302</v>
      </c>
      <c r="C319" t="s">
        <v>15547</v>
      </c>
      <c r="D319" t="s">
        <v>25724</v>
      </c>
      <c r="E319" t="s">
        <v>2479</v>
      </c>
      <c r="F319" s="10"/>
      <c r="G319">
        <v>2017</v>
      </c>
      <c r="J319">
        <v>2.7592162212365601E-2</v>
      </c>
      <c r="L319" t="s">
        <v>36534</v>
      </c>
      <c r="M319">
        <v>28820793</v>
      </c>
      <c r="Q319" s="10"/>
      <c r="R319" s="11">
        <f t="shared" si="8"/>
        <v>0</v>
      </c>
      <c r="U319" s="11">
        <f t="shared" si="9"/>
        <v>0</v>
      </c>
      <c r="Y319" s="11">
        <f>IF(SUM(Tableau1[[#This Row],[Other access]:[Sci-hub access]])&gt;=1,1,0)</f>
        <v>0</v>
      </c>
      <c r="Z319" s="12">
        <f>IF(OR(Tableau1[[#This Row],[Access R1 + S1+ T1 ]]&gt;=1,Tableau1[[#This Row],[Access V1 +W1 + X1]]&gt;=1),1,0)</f>
        <v>0</v>
      </c>
      <c r="AB319" s="10" t="str">
        <f>Tableau1[[#This Row],[DOI]]</f>
        <v>doi: 10.1097/ICO.0000000000001328</v>
      </c>
      <c r="AC319" s="13" t="str">
        <f>Tableau1[[#This Row],[Authors]]&amp;", "&amp;Tableau1[[#This Row],[Title]]&amp;" "&amp;Tableau1[[#This Row],[Journal]]&amp;". "&amp;Tableau1[[#This Row],[Year]]</f>
        <v>Pereira VBP, Garcia R, Torricelli AAM, Mukai A, Bechara SJ., Codeine Plus Acetaminophen for Pain After Photorefractive Keratectomy: A Randomized, Double-Blind, Placebo-Controlled Add-On Trial. Cornea. 2017</v>
      </c>
    </row>
    <row r="320" spans="1:29" x14ac:dyDescent="0.3">
      <c r="A320">
        <v>8972</v>
      </c>
      <c r="B320" t="s">
        <v>11589</v>
      </c>
      <c r="C320" t="s">
        <v>21769</v>
      </c>
      <c r="D320" t="s">
        <v>32030</v>
      </c>
      <c r="E320" t="s">
        <v>2709</v>
      </c>
      <c r="F320" s="10"/>
      <c r="G320">
        <v>2017</v>
      </c>
      <c r="J320">
        <v>2.7679166237826958E-2</v>
      </c>
      <c r="L320" t="s">
        <v>43298</v>
      </c>
      <c r="M320">
        <v>27799649</v>
      </c>
      <c r="Q320" s="10"/>
      <c r="R320" s="11">
        <f t="shared" si="8"/>
        <v>0</v>
      </c>
      <c r="U320" s="11">
        <f t="shared" si="9"/>
        <v>0</v>
      </c>
      <c r="Y320" s="11">
        <f>IF(SUM(Tableau1[[#This Row],[Other access]:[Sci-hub access]])&gt;=1,1,0)</f>
        <v>0</v>
      </c>
      <c r="Z320" s="12">
        <f>IF(OR(Tableau1[[#This Row],[Access R1 + S1+ T1 ]]&gt;=1,Tableau1[[#This Row],[Access V1 +W1 + X1]]&gt;=1),1,0)</f>
        <v>0</v>
      </c>
      <c r="AB320" s="10" t="str">
        <f>Tableau1[[#This Row],[DOI]]</f>
        <v>doi: 10.4269/ajtmh.16-0389</v>
      </c>
      <c r="AC320" s="13" t="str">
        <f>Tableau1[[#This Row],[Authors]]&amp;", "&amp;Tableau1[[#This Row],[Title]]&amp;" "&amp;Tableau1[[#This Row],[Journal]]&amp;". "&amp;Tableau1[[#This Row],[Year]]</f>
        <v>Cruz AA, Alves-Ferreira EV, Milbratz-Moré G, Chahud F, Ruy PC, Duarte MI, Cruz AK., Sclerosing Orbital Inflammation Caused by Leishmania braziliensis. Am J Trop Med Hyg. 2017</v>
      </c>
    </row>
    <row r="321" spans="1:29" x14ac:dyDescent="0.3">
      <c r="A321">
        <v>7514</v>
      </c>
      <c r="B321" t="s">
        <v>10312</v>
      </c>
      <c r="C321" t="s">
        <v>20513</v>
      </c>
      <c r="D321" t="s">
        <v>30747</v>
      </c>
      <c r="E321" t="s">
        <v>2529</v>
      </c>
      <c r="F321" s="10"/>
      <c r="G321">
        <v>2017</v>
      </c>
      <c r="J321">
        <v>2.7694137531457219E-2</v>
      </c>
      <c r="L321" t="s">
        <v>41869</v>
      </c>
      <c r="M321">
        <v>28085502</v>
      </c>
      <c r="Q321" s="10"/>
      <c r="R321" s="11">
        <f t="shared" si="8"/>
        <v>0</v>
      </c>
      <c r="U321" s="11">
        <f t="shared" si="9"/>
        <v>0</v>
      </c>
      <c r="Y321" s="11">
        <f>IF(SUM(Tableau1[[#This Row],[Other access]:[Sci-hub access]])&gt;=1,1,0)</f>
        <v>0</v>
      </c>
      <c r="Z321" s="12">
        <f>IF(OR(Tableau1[[#This Row],[Access R1 + S1+ T1 ]]&gt;=1,Tableau1[[#This Row],[Access V1 +W1 + X1]]&gt;=1),1,0)</f>
        <v>0</v>
      </c>
      <c r="AB321" s="10" t="str">
        <f>Tableau1[[#This Row],[DOI]]</f>
        <v>doi: 10.1080/02713683.2016.1256413</v>
      </c>
      <c r="AC321" s="13" t="str">
        <f>Tableau1[[#This Row],[Authors]]&amp;", "&amp;Tableau1[[#This Row],[Title]]&amp;" "&amp;Tableau1[[#This Row],[Journal]]&amp;". "&amp;Tableau1[[#This Row],[Year]]</f>
        <v>Stachon T, Stachon A, Hartmann U, Seitz B, Langenbucher A, Szentmáry N., Urea, Uric Acid, Prolactin and fT4 Concentrations in Aqueous Humor of Keratoconus Patients. Curr Eye Res. 2017</v>
      </c>
    </row>
    <row r="322" spans="1:29" ht="28.8" x14ac:dyDescent="0.3">
      <c r="A322">
        <v>212</v>
      </c>
      <c r="B322" t="s">
        <v>3475</v>
      </c>
      <c r="C322" t="s">
        <v>13736</v>
      </c>
      <c r="D322" t="s">
        <v>23895</v>
      </c>
      <c r="E322" t="s">
        <v>2451</v>
      </c>
      <c r="F322" s="10"/>
      <c r="G322">
        <v>2018</v>
      </c>
      <c r="J322">
        <v>2.7719688163561185E-2</v>
      </c>
      <c r="L322" t="s">
        <v>34724</v>
      </c>
      <c r="M322">
        <v>29338030</v>
      </c>
      <c r="Q322" s="10"/>
      <c r="R322" s="11">
        <f t="shared" ref="R322:R385" si="10">IF(SUM(N322:Q322)&gt;0,1,0)</f>
        <v>0</v>
      </c>
      <c r="U322" s="11">
        <f t="shared" ref="U322:U385" si="11">IF(SUM(R322,T322)&gt;0,1,0)</f>
        <v>0</v>
      </c>
      <c r="Y322" s="11">
        <f>IF(SUM(Tableau1[[#This Row],[Other access]:[Sci-hub access]])&gt;=1,1,0)</f>
        <v>0</v>
      </c>
      <c r="Z322" s="12">
        <f>IF(OR(Tableau1[[#This Row],[Access R1 + S1+ T1 ]]&gt;=1,Tableau1[[#This Row],[Access V1 +W1 + X1]]&gt;=1),1,0)</f>
        <v>0</v>
      </c>
      <c r="AB322" s="10" t="str">
        <f>Tableau1[[#This Row],[DOI]]</f>
        <v>doi: 10.1371/journal.pone.0191173</v>
      </c>
      <c r="AC322" s="13" t="str">
        <f>Tableau1[[#This Row],[Authors]]&amp;", "&amp;Tableau1[[#This Row],[Title]]&amp;" "&amp;Tableau1[[#This Row],[Journal]]&amp;". "&amp;Tableau1[[#This Row],[Year]]</f>
        <v>Bhende M, Raman R, Jain M, Shah PK, Sharma T, Gopal L, Bhende PS, Srinivasan S, Jambulingam M; Sankara Nethralaya Vitreoretinal Study Group (SNVR-Study Group).., Incidence, microbiology, and outcomes of endophthalmitis after 111,876 pars plana vitrectomies at a single, tertiary eye care hospital. PLoS One. 2018</v>
      </c>
    </row>
    <row r="323" spans="1:29" ht="28.8" x14ac:dyDescent="0.3">
      <c r="A323">
        <v>7850</v>
      </c>
      <c r="B323" t="s">
        <v>10605</v>
      </c>
      <c r="C323" t="s">
        <v>20801</v>
      </c>
      <c r="D323" t="s">
        <v>31042</v>
      </c>
      <c r="E323" t="s">
        <v>2650</v>
      </c>
      <c r="F323" s="10"/>
      <c r="G323">
        <v>2017</v>
      </c>
      <c r="J323">
        <v>2.7776010262810846E-2</v>
      </c>
      <c r="L323" t="s">
        <v>42200</v>
      </c>
      <c r="M323">
        <v>28043954</v>
      </c>
      <c r="Q323" s="10"/>
      <c r="R323" s="11">
        <f t="shared" si="10"/>
        <v>0</v>
      </c>
      <c r="U323" s="11">
        <f t="shared" si="11"/>
        <v>0</v>
      </c>
      <c r="Y323" s="11">
        <f>IF(SUM(Tableau1[[#This Row],[Other access]:[Sci-hub access]])&gt;=1,1,0)</f>
        <v>0</v>
      </c>
      <c r="Z323" s="12">
        <f>IF(OR(Tableau1[[#This Row],[Access R1 + S1+ T1 ]]&gt;=1,Tableau1[[#This Row],[Access V1 +W1 + X1]]&gt;=1),1,0)</f>
        <v>0</v>
      </c>
      <c r="AB323" s="10" t="str">
        <f>Tableau1[[#This Row],[DOI]]</f>
        <v>doi: 10.1093/brain/aww296</v>
      </c>
      <c r="AC323" s="13" t="str">
        <f>Tableau1[[#This Row],[Authors]]&amp;", "&amp;Tableau1[[#This Row],[Title]]&amp;" "&amp;Tableau1[[#This Row],[Journal]]&amp;". "&amp;Tableau1[[#This Row],[Year]]</f>
        <v>Brown JW, Pardini M, Brownlee WJ, Fernando K, Samson RS, Prados Carrasco F, Ourselin S, Gandini Wheeler-Kingshott CA, Miller DH, Chard DT., An abnormal periventricular magnetization transfer ratio gradient occurs early in multiple sclerosis. Brain. 2017</v>
      </c>
    </row>
    <row r="324" spans="1:29" x14ac:dyDescent="0.3">
      <c r="A324">
        <v>8376</v>
      </c>
      <c r="B324" t="s">
        <v>11064</v>
      </c>
      <c r="C324" t="s">
        <v>21250</v>
      </c>
      <c r="D324" t="s">
        <v>31502</v>
      </c>
      <c r="E324" t="s">
        <v>2950</v>
      </c>
      <c r="F324" s="10"/>
      <c r="G324">
        <v>2017</v>
      </c>
      <c r="J324">
        <v>2.7782060767566952E-2</v>
      </c>
      <c r="L324" t="s">
        <v>42718</v>
      </c>
      <c r="M324">
        <v>27926659</v>
      </c>
      <c r="Q324" s="10"/>
      <c r="R324" s="11">
        <f t="shared" si="10"/>
        <v>0</v>
      </c>
      <c r="U324" s="11">
        <f t="shared" si="11"/>
        <v>0</v>
      </c>
      <c r="Y324" s="11">
        <f>IF(SUM(Tableau1[[#This Row],[Other access]:[Sci-hub access]])&gt;=1,1,0)</f>
        <v>0</v>
      </c>
      <c r="Z324" s="12">
        <f>IF(OR(Tableau1[[#This Row],[Access R1 + S1+ T1 ]]&gt;=1,Tableau1[[#This Row],[Access V1 +W1 + X1]]&gt;=1),1,0)</f>
        <v>0</v>
      </c>
      <c r="AB324" s="10" t="str">
        <f>Tableau1[[#This Row],[DOI]]</f>
        <v>doi: 10.1097/AOG.0000000000001747</v>
      </c>
      <c r="AC324" s="13" t="str">
        <f>Tableau1[[#This Row],[Authors]]&amp;", "&amp;Tableau1[[#This Row],[Title]]&amp;" "&amp;Tableau1[[#This Row],[Journal]]&amp;". "&amp;Tableau1[[#This Row],[Year]]</f>
        <v>Lambert K, Rees K, Seed PT, Dhanjal MK, Knight M, McCance DR, Williamson C., Macroprolactinomas and Nonfunctioning Pituitary Adenomas and Pregnancy Outcomes. Obstet Gynecol. 2017</v>
      </c>
    </row>
    <row r="325" spans="1:29" x14ac:dyDescent="0.3">
      <c r="A325">
        <v>4039</v>
      </c>
      <c r="B325" t="s">
        <v>7190</v>
      </c>
      <c r="C325" t="s">
        <v>17427</v>
      </c>
      <c r="D325" t="s">
        <v>27617</v>
      </c>
      <c r="E325" t="s">
        <v>2443</v>
      </c>
      <c r="F325" s="10"/>
      <c r="G325">
        <v>2017</v>
      </c>
      <c r="J325">
        <v>2.7804920510755005E-2</v>
      </c>
      <c r="L325" t="s">
        <v>38479</v>
      </c>
      <c r="M325">
        <v>28492872</v>
      </c>
      <c r="Q325" s="10"/>
      <c r="R325" s="11">
        <f t="shared" si="10"/>
        <v>0</v>
      </c>
      <c r="U325" s="11">
        <f t="shared" si="11"/>
        <v>0</v>
      </c>
      <c r="Y325" s="11">
        <f>IF(SUM(Tableau1[[#This Row],[Other access]:[Sci-hub access]])&gt;=1,1,0)</f>
        <v>0</v>
      </c>
      <c r="Z325" s="12">
        <f>IF(OR(Tableau1[[#This Row],[Access R1 + S1+ T1 ]]&gt;=1,Tableau1[[#This Row],[Access V1 +W1 + X1]]&gt;=1),1,0)</f>
        <v>0</v>
      </c>
      <c r="AB325" s="10" t="str">
        <f>Tableau1[[#This Row],[DOI]]</f>
        <v>doi: 10.1167/iovs.16-21263</v>
      </c>
      <c r="AC325" s="13" t="str">
        <f>Tableau1[[#This Row],[Authors]]&amp;", "&amp;Tableau1[[#This Row],[Title]]&amp;" "&amp;Tableau1[[#This Row],[Journal]]&amp;". "&amp;Tableau1[[#This Row],[Year]]</f>
        <v>Sabanayagam C, Lye WK, Januszewski A, Banu Binte Mohammed Abdul R, Cheung GCM, Kumari N, Wong TY, Cheng CY, Lamoureux E., Urinary Isoprostane Levels and Age-Related Macular Degeneration. Invest Ophthalmol Vis Sci. 2017</v>
      </c>
    </row>
    <row r="326" spans="1:29" x14ac:dyDescent="0.3">
      <c r="A326">
        <v>10607</v>
      </c>
      <c r="B326" t="s">
        <v>2282</v>
      </c>
      <c r="C326" t="s">
        <v>2283</v>
      </c>
      <c r="D326" t="s">
        <v>2284</v>
      </c>
      <c r="E326" t="s">
        <v>3132</v>
      </c>
      <c r="F326" s="10"/>
      <c r="G326">
        <v>2017</v>
      </c>
      <c r="J326">
        <v>2.7805975193788246E-2</v>
      </c>
      <c r="L326" t="s">
        <v>44855</v>
      </c>
      <c r="M326">
        <v>27170318</v>
      </c>
      <c r="Q326" s="10"/>
      <c r="R326" s="11">
        <f t="shared" si="10"/>
        <v>0</v>
      </c>
      <c r="U326" s="11">
        <f t="shared" si="11"/>
        <v>0</v>
      </c>
      <c r="Y326" s="11">
        <f>IF(SUM(Tableau1[[#This Row],[Other access]:[Sci-hub access]])&gt;=1,1,0)</f>
        <v>0</v>
      </c>
      <c r="Z326" s="12">
        <f>IF(OR(Tableau1[[#This Row],[Access R1 + S1+ T1 ]]&gt;=1,Tableau1[[#This Row],[Access V1 +W1 + X1]]&gt;=1),1,0)</f>
        <v>0</v>
      </c>
      <c r="AB326" s="10" t="str">
        <f>Tableau1[[#This Row],[DOI]]</f>
        <v>doi: 10.1007/s00005-016-0402-1</v>
      </c>
      <c r="AC326" s="13" t="str">
        <f>Tableau1[[#This Row],[Authors]]&amp;", "&amp;Tableau1[[#This Row],[Title]]&amp;" "&amp;Tableau1[[#This Row],[Journal]]&amp;". "&amp;Tableau1[[#This Row],[Year]]</f>
        <v>Bachta A, Kisiel B, Tłustochowicz M, Raczkiewicz A, Rękas M, Tłustochowicz W., High Efficacy of Methotrexate in Patients with Recurrent Idiopathic Acute Anterior Uveitis: a Prospective Study. Arch Immunol Ther Exp (Warsz). 2017</v>
      </c>
    </row>
    <row r="327" spans="1:29" x14ac:dyDescent="0.3">
      <c r="A327">
        <v>3421</v>
      </c>
      <c r="B327" t="s">
        <v>6596</v>
      </c>
      <c r="C327" t="s">
        <v>16839</v>
      </c>
      <c r="D327" t="s">
        <v>27020</v>
      </c>
      <c r="E327" t="s">
        <v>2543</v>
      </c>
      <c r="F327" s="10"/>
      <c r="G327">
        <v>2017</v>
      </c>
      <c r="J327">
        <v>2.7971794882017731E-2</v>
      </c>
      <c r="L327" t="s">
        <v>37871</v>
      </c>
      <c r="M327">
        <v>28589131</v>
      </c>
      <c r="Q327" s="10"/>
      <c r="R327" s="11">
        <f t="shared" si="10"/>
        <v>0</v>
      </c>
      <c r="U327" s="11">
        <f t="shared" si="11"/>
        <v>0</v>
      </c>
      <c r="Y327" s="11">
        <f>IF(SUM(Tableau1[[#This Row],[Other access]:[Sci-hub access]])&gt;=1,1,0)</f>
        <v>0</v>
      </c>
      <c r="Z327" s="12">
        <f>IF(OR(Tableau1[[#This Row],[Access R1 + S1+ T1 ]]&gt;=1,Tableau1[[#This Row],[Access V1 +W1 + X1]]&gt;=1),1,0)</f>
        <v>0</v>
      </c>
      <c r="AB327" s="10" t="str">
        <f>Tableau1[[#This Row],[DOI]]</f>
        <v>doi: 10.1155/2017/1274960</v>
      </c>
      <c r="AC327" s="13" t="str">
        <f>Tableau1[[#This Row],[Authors]]&amp;", "&amp;Tableau1[[#This Row],[Title]]&amp;" "&amp;Tableau1[[#This Row],[Journal]]&amp;". "&amp;Tableau1[[#This Row],[Year]]</f>
        <v>Huang Y, Yu H, Cao Q, Deng J, Huang X, Kijlstra A, Yang P., The Association of Chemokine Gene Polymorphisms with VKH and Behcet's Disease in a Chinese Han Population. Biomed Res Int. 2017</v>
      </c>
    </row>
    <row r="328" spans="1:29" x14ac:dyDescent="0.3">
      <c r="A328">
        <v>6065</v>
      </c>
      <c r="B328" t="s">
        <v>9047</v>
      </c>
      <c r="C328" t="s">
        <v>19261</v>
      </c>
      <c r="D328" t="s">
        <v>29477</v>
      </c>
      <c r="E328" t="s">
        <v>2456</v>
      </c>
      <c r="F328" s="10"/>
      <c r="G328">
        <v>2017</v>
      </c>
      <c r="J328">
        <v>2.840182646995193E-2</v>
      </c>
      <c r="L328" t="s">
        <v>40442</v>
      </c>
      <c r="M328">
        <v>28253511</v>
      </c>
      <c r="Q328" s="10"/>
      <c r="R328" s="11">
        <f t="shared" si="10"/>
        <v>0</v>
      </c>
      <c r="U328" s="11">
        <f t="shared" si="11"/>
        <v>0</v>
      </c>
      <c r="Y328" s="11">
        <f>IF(SUM(Tableau1[[#This Row],[Other access]:[Sci-hub access]])&gt;=1,1,0)</f>
        <v>0</v>
      </c>
      <c r="Z328" s="12">
        <f>IF(OR(Tableau1[[#This Row],[Access R1 + S1+ T1 ]]&gt;=1,Tableau1[[#This Row],[Access V1 +W1 + X1]]&gt;=1),1,0)</f>
        <v>0</v>
      </c>
      <c r="AB328" s="10" t="str">
        <f>Tableau1[[#This Row],[DOI]]</f>
        <v>doi: 10.1159/000455270</v>
      </c>
      <c r="AC328" s="13" t="str">
        <f>Tableau1[[#This Row],[Authors]]&amp;", "&amp;Tableau1[[#This Row],[Title]]&amp;" "&amp;Tableau1[[#This Row],[Journal]]&amp;". "&amp;Tableau1[[#This Row],[Year]]</f>
        <v>Du JH, Li X, Li R, Cheng BX, Kuerbanjiang M, Ma L., Role of Autophagy in Angiogenesis Induced by a High-Glucose Condition in RF/6A Cells. Ophthalmologica. 2017</v>
      </c>
    </row>
    <row r="329" spans="1:29" x14ac:dyDescent="0.3">
      <c r="A329">
        <v>4458</v>
      </c>
      <c r="B329" t="s">
        <v>7584</v>
      </c>
      <c r="C329" t="s">
        <v>17819</v>
      </c>
      <c r="D329" t="s">
        <v>28013</v>
      </c>
      <c r="E329" t="s">
        <v>2488</v>
      </c>
      <c r="F329" s="10"/>
      <c r="G329">
        <v>2017</v>
      </c>
      <c r="J329">
        <v>2.8522715518234265E-2</v>
      </c>
      <c r="L329" t="s">
        <v>38878</v>
      </c>
      <c r="M329">
        <v>28442683</v>
      </c>
      <c r="Q329" s="10"/>
      <c r="R329" s="11">
        <f t="shared" si="10"/>
        <v>0</v>
      </c>
      <c r="U329" s="11">
        <f t="shared" si="11"/>
        <v>0</v>
      </c>
      <c r="Y329" s="11">
        <f>IF(SUM(Tableau1[[#This Row],[Other access]:[Sci-hub access]])&gt;=1,1,0)</f>
        <v>0</v>
      </c>
      <c r="Z329" s="12">
        <f>IF(OR(Tableau1[[#This Row],[Access R1 + S1+ T1 ]]&gt;=1,Tableau1[[#This Row],[Access V1 +W1 + X1]]&gt;=1),1,0)</f>
        <v>0</v>
      </c>
      <c r="AB329" s="10" t="str">
        <f>Tableau1[[#This Row],[DOI]]</f>
        <v>doi: 10.1159/000458482</v>
      </c>
      <c r="AC329" s="13" t="str">
        <f>Tableau1[[#This Row],[Authors]]&amp;", "&amp;Tableau1[[#This Row],[Title]]&amp;" "&amp;Tableau1[[#This Row],[Journal]]&amp;". "&amp;Tableau1[[#This Row],[Year]]</f>
        <v>Kalouda P, Keskini C, Anastasopoulos E, Topouzis F., Achievements and Limits of Current Medical Therapy of Glaucoma. Dev Ophthalmol. 2017</v>
      </c>
    </row>
    <row r="330" spans="1:29" x14ac:dyDescent="0.3">
      <c r="A330">
        <v>3419</v>
      </c>
      <c r="B330" t="s">
        <v>253</v>
      </c>
      <c r="C330" t="s">
        <v>254</v>
      </c>
      <c r="D330" t="s">
        <v>255</v>
      </c>
      <c r="E330" t="s">
        <v>2968</v>
      </c>
      <c r="F330" s="10"/>
      <c r="G330">
        <v>2017</v>
      </c>
      <c r="J330">
        <v>2.8537614444057779E-2</v>
      </c>
      <c r="L330" t="s">
        <v>37869</v>
      </c>
      <c r="M330">
        <v>28589680</v>
      </c>
      <c r="Q330" s="10"/>
      <c r="R330" s="11">
        <f t="shared" si="10"/>
        <v>0</v>
      </c>
      <c r="U330" s="11">
        <f t="shared" si="11"/>
        <v>0</v>
      </c>
      <c r="Y330" s="11">
        <f>IF(SUM(Tableau1[[#This Row],[Other access]:[Sci-hub access]])&gt;=1,1,0)</f>
        <v>0</v>
      </c>
      <c r="Z330" s="12">
        <f>IF(OR(Tableau1[[#This Row],[Access R1 + S1+ T1 ]]&gt;=1,Tableau1[[#This Row],[Access V1 +W1 + X1]]&gt;=1),1,0)</f>
        <v>0</v>
      </c>
      <c r="AB330" s="10" t="str">
        <f>Tableau1[[#This Row],[DOI]]</f>
        <v>doi: 10.1002/cbf.3264</v>
      </c>
      <c r="AC330" s="13" t="str">
        <f>Tableau1[[#This Row],[Authors]]&amp;", "&amp;Tableau1[[#This Row],[Title]]&amp;" "&amp;Tableau1[[#This Row],[Journal]]&amp;". "&amp;Tableau1[[#This Row],[Year]]</f>
        <v>Zhou WD, Wang LL, Zhou LB, Bin W, Bao TP, Zhang Y, Shu J, Yang WX, Hui LL, Jin R, Zhuang LL, Zhou GP., All-trans retinoic acid upregulates the expression of ciliary neurotrophic factor in retinal pigment epithelial cells. Cell Biochem Funct. 2017</v>
      </c>
    </row>
    <row r="331" spans="1:29" x14ac:dyDescent="0.3">
      <c r="A331">
        <v>10441</v>
      </c>
      <c r="B331" t="s">
        <v>12928</v>
      </c>
      <c r="C331" t="s">
        <v>23095</v>
      </c>
      <c r="D331" t="s">
        <v>33381</v>
      </c>
      <c r="E331" t="s">
        <v>2440</v>
      </c>
      <c r="F331" s="10"/>
      <c r="G331">
        <v>2017</v>
      </c>
      <c r="J331">
        <v>2.8695230426900586E-2</v>
      </c>
      <c r="L331" t="s">
        <v>44691</v>
      </c>
      <c r="M331">
        <v>27302601</v>
      </c>
      <c r="Q331" s="10"/>
      <c r="R331" s="11">
        <f t="shared" si="10"/>
        <v>0</v>
      </c>
      <c r="U331" s="11">
        <f t="shared" si="11"/>
        <v>0</v>
      </c>
      <c r="Y331" s="11">
        <f>IF(SUM(Tableau1[[#This Row],[Other access]:[Sci-hub access]])&gt;=1,1,0)</f>
        <v>0</v>
      </c>
      <c r="Z331" s="12">
        <f>IF(OR(Tableau1[[#This Row],[Access R1 + S1+ T1 ]]&gt;=1,Tableau1[[#This Row],[Access V1 +W1 + X1]]&gt;=1),1,0)</f>
        <v>0</v>
      </c>
      <c r="AB331" s="10" t="str">
        <f>Tableau1[[#This Row],[DOI]]</f>
        <v>doi: 10.1016/j.exer.2016.06.007</v>
      </c>
      <c r="AC331" s="13" t="str">
        <f>Tableau1[[#This Row],[Authors]]&amp;", "&amp;Tableau1[[#This Row],[Title]]&amp;" "&amp;Tableau1[[#This Row],[Journal]]&amp;". "&amp;Tableau1[[#This Row],[Year]]</f>
        <v>Xin C, Wang RK, Song S, Shen T, Wen J, Martin E, Jiang Y, Padilla S, Johnstone M., Aqueous outflow regulation: Optical coherence tomography implicates pressure-dependent tissue motion. Exp Eye Res. 2017</v>
      </c>
    </row>
    <row r="332" spans="1:29" x14ac:dyDescent="0.3">
      <c r="A332">
        <v>217</v>
      </c>
      <c r="B332" t="s">
        <v>3480</v>
      </c>
      <c r="C332" t="s">
        <v>13741</v>
      </c>
      <c r="D332" t="s">
        <v>23900</v>
      </c>
      <c r="E332" t="s">
        <v>2451</v>
      </c>
      <c r="F332" s="10"/>
      <c r="G332">
        <v>2018</v>
      </c>
      <c r="J332">
        <v>2.880411783137371E-2</v>
      </c>
      <c r="L332" t="s">
        <v>34729</v>
      </c>
      <c r="M332">
        <v>29329338</v>
      </c>
      <c r="Q332" s="10"/>
      <c r="R332" s="11">
        <f t="shared" si="10"/>
        <v>0</v>
      </c>
      <c r="U332" s="11">
        <f t="shared" si="11"/>
        <v>0</v>
      </c>
      <c r="Y332" s="11">
        <f>IF(SUM(Tableau1[[#This Row],[Other access]:[Sci-hub access]])&gt;=1,1,0)</f>
        <v>0</v>
      </c>
      <c r="Z332" s="12">
        <f>IF(OR(Tableau1[[#This Row],[Access R1 + S1+ T1 ]]&gt;=1,Tableau1[[#This Row],[Access V1 +W1 + X1]]&gt;=1),1,0)</f>
        <v>0</v>
      </c>
      <c r="AB332" s="10" t="str">
        <f>Tableau1[[#This Row],[DOI]]</f>
        <v>doi: 10.1371/journal.pone.0191185</v>
      </c>
      <c r="AC332" s="13" t="str">
        <f>Tableau1[[#This Row],[Authors]]&amp;", "&amp;Tableau1[[#This Row],[Title]]&amp;" "&amp;Tableau1[[#This Row],[Journal]]&amp;". "&amp;Tableau1[[#This Row],[Year]]</f>
        <v>Frech S, Kreft D, Guthoff RF, Doblhammer G., Pharmacoepidemiological assessment of adherence and influencing co-factors among primary open-angle glaucoma patients-An observational cohort study. PLoS One. 2018</v>
      </c>
    </row>
    <row r="333" spans="1:29" x14ac:dyDescent="0.3">
      <c r="A333">
        <v>8868</v>
      </c>
      <c r="B333" t="s">
        <v>11495</v>
      </c>
      <c r="C333" t="s">
        <v>21679</v>
      </c>
      <c r="D333" t="s">
        <v>31935</v>
      </c>
      <c r="E333" t="s">
        <v>2468</v>
      </c>
      <c r="F333" s="10"/>
      <c r="G333">
        <v>2017</v>
      </c>
      <c r="J333">
        <v>2.8965302818589778E-2</v>
      </c>
      <c r="L333" t="s">
        <v>43200</v>
      </c>
      <c r="M333">
        <v>27820425</v>
      </c>
      <c r="Q333" s="10"/>
      <c r="R333" s="11">
        <f t="shared" si="10"/>
        <v>0</v>
      </c>
      <c r="U333" s="11">
        <f t="shared" si="11"/>
        <v>0</v>
      </c>
      <c r="Y333" s="11">
        <f>IF(SUM(Tableau1[[#This Row],[Other access]:[Sci-hub access]])&gt;=1,1,0)</f>
        <v>0</v>
      </c>
      <c r="Z333" s="12">
        <f>IF(OR(Tableau1[[#This Row],[Access R1 + S1+ T1 ]]&gt;=1,Tableau1[[#This Row],[Access V1 +W1 + X1]]&gt;=1),1,0)</f>
        <v>0</v>
      </c>
      <c r="AB333" s="10" t="str">
        <f>Tableau1[[#This Row],[DOI]]</f>
        <v>doi: 10.1097/IJG.0000000000000465</v>
      </c>
      <c r="AC333" s="13" t="str">
        <f>Tableau1[[#This Row],[Authors]]&amp;", "&amp;Tableau1[[#This Row],[Title]]&amp;" "&amp;Tableau1[[#This Row],[Journal]]&amp;". "&amp;Tableau1[[#This Row],[Year]]</f>
        <v>Polla D, Astafurov K, Hawy E, Hyman L, Hou W, Danias J., A Pilot Study to Evaluate the Oral Microbiome and Dental Health in Primary Open-Angle Glaucoma. J Glaucoma. 2017</v>
      </c>
    </row>
    <row r="334" spans="1:29" ht="28.8" x14ac:dyDescent="0.3">
      <c r="A334">
        <v>2896</v>
      </c>
      <c r="B334" t="s">
        <v>6095</v>
      </c>
      <c r="C334" t="s">
        <v>16341</v>
      </c>
      <c r="D334" t="s">
        <v>26519</v>
      </c>
      <c r="E334" t="s">
        <v>2508</v>
      </c>
      <c r="F334" s="10"/>
      <c r="G334">
        <v>2017</v>
      </c>
      <c r="J334">
        <v>2.9002482111277539E-2</v>
      </c>
      <c r="L334" t="s">
        <v>37354</v>
      </c>
      <c r="M334">
        <v>28666875</v>
      </c>
      <c r="Q334" s="10"/>
      <c r="R334" s="11">
        <f t="shared" si="10"/>
        <v>0</v>
      </c>
      <c r="U334" s="11">
        <f t="shared" si="11"/>
        <v>0</v>
      </c>
      <c r="Y334" s="11">
        <f>IF(SUM(Tableau1[[#This Row],[Other access]:[Sci-hub access]])&gt;=1,1,0)</f>
        <v>0</v>
      </c>
      <c r="Z334" s="12">
        <f>IF(OR(Tableau1[[#This Row],[Access R1 + S1+ T1 ]]&gt;=1,Tableau1[[#This Row],[Access V1 +W1 + X1]]&gt;=1),1,0)</f>
        <v>0</v>
      </c>
      <c r="AB334" s="10" t="str">
        <f>Tableau1[[#This Row],[DOI]]</f>
        <v>doi: 10.1016/j.bbrc.2017.06.150</v>
      </c>
      <c r="AC334" s="13" t="str">
        <f>Tableau1[[#This Row],[Authors]]&amp;", "&amp;Tableau1[[#This Row],[Title]]&amp;" "&amp;Tableau1[[#This Row],[Journal]]&amp;". "&amp;Tableau1[[#This Row],[Year]]</f>
        <v>Lulli M, Cammalleri M, Granucci I, Witort E, Bono S, Di Gesualdo F, Lupia A, Loffredo R, Casini G, Dal Monte M, Capaccioli S., In vitro and in vivo inhibition of proangiogenic retinal phenotype by an antisense oligonucleotide downregulating uPAR expression. Biochem Biophys Res Commun. 2017</v>
      </c>
    </row>
    <row r="335" spans="1:29" ht="28.8" x14ac:dyDescent="0.3">
      <c r="A335">
        <v>4628</v>
      </c>
      <c r="B335" t="s">
        <v>7748</v>
      </c>
      <c r="C335" t="s">
        <v>17983</v>
      </c>
      <c r="D335" t="s">
        <v>28177</v>
      </c>
      <c r="E335" t="s">
        <v>2458</v>
      </c>
      <c r="F335" s="10"/>
      <c r="G335">
        <v>2017</v>
      </c>
      <c r="J335">
        <v>2.9186010738506241E-2</v>
      </c>
      <c r="L335" t="s">
        <v>39046</v>
      </c>
      <c r="M335">
        <v>28426856</v>
      </c>
      <c r="Q335" s="10"/>
      <c r="R335" s="11">
        <f t="shared" si="10"/>
        <v>0</v>
      </c>
      <c r="U335" s="11">
        <f t="shared" si="11"/>
        <v>0</v>
      </c>
      <c r="Y335" s="11">
        <f>IF(SUM(Tableau1[[#This Row],[Other access]:[Sci-hub access]])&gt;=1,1,0)</f>
        <v>0</v>
      </c>
      <c r="Z335" s="12">
        <f>IF(OR(Tableau1[[#This Row],[Access R1 + S1+ T1 ]]&gt;=1,Tableau1[[#This Row],[Access V1 +W1 + X1]]&gt;=1),1,0)</f>
        <v>0</v>
      </c>
      <c r="AB335" s="10" t="str">
        <f>Tableau1[[#This Row],[DOI]]</f>
        <v>doi: 10.1001/jamaophthalmol.2017.0616</v>
      </c>
      <c r="AC335" s="13" t="str">
        <f>Tableau1[[#This Row],[Authors]]&amp;", "&amp;Tableau1[[#This Row],[Title]]&amp;" "&amp;Tableau1[[#This Row],[Journal]]&amp;". "&amp;Tableau1[[#This Row],[Year]]</f>
        <v>Prajna NV, Krishnan T, Rajaraman R, Patel S, Shah R, Srinivasan M, Devi L, Das M, Ray KJ, O'Brien KS, Oldenburg CE, McLeod SD, Zegans ME, Acharya NR, Lietman TM, Rose-Nussbaumer J; Mycotic Ulcer Treatment Trial Group.., Adjunctive Oral Voriconazole Treatment of Fusarium Keratitis: A Secondary Analysis From the Mycotic Ulcer Treatment Trial II. JAMA Ophthalmol. 2017</v>
      </c>
    </row>
    <row r="336" spans="1:29" x14ac:dyDescent="0.3">
      <c r="A336">
        <v>4403</v>
      </c>
      <c r="B336" t="s">
        <v>7530</v>
      </c>
      <c r="C336" t="s">
        <v>17766</v>
      </c>
      <c r="D336" t="s">
        <v>27959</v>
      </c>
      <c r="E336" t="s">
        <v>2532</v>
      </c>
      <c r="F336" s="10"/>
      <c r="G336">
        <v>2017</v>
      </c>
      <c r="J336">
        <v>2.9256898432841738E-2</v>
      </c>
      <c r="L336" t="s">
        <v>38826</v>
      </c>
      <c r="M336">
        <v>28447271</v>
      </c>
      <c r="Q336" s="10"/>
      <c r="R336" s="11">
        <f t="shared" si="10"/>
        <v>0</v>
      </c>
      <c r="U336" s="11">
        <f t="shared" si="11"/>
        <v>0</v>
      </c>
      <c r="Y336" s="11">
        <f>IF(SUM(Tableau1[[#This Row],[Other access]:[Sci-hub access]])&gt;=1,1,0)</f>
        <v>0</v>
      </c>
      <c r="Z336" s="12">
        <f>IF(OR(Tableau1[[#This Row],[Access R1 + S1+ T1 ]]&gt;=1,Tableau1[[#This Row],[Access V1 +W1 + X1]]&gt;=1),1,0)</f>
        <v>0</v>
      </c>
      <c r="AB336" s="10" t="str">
        <f>Tableau1[[#This Row],[DOI]]</f>
        <v>doi: 10.1007/s10384-017-0515-z</v>
      </c>
      <c r="AC336" s="13" t="str">
        <f>Tableau1[[#This Row],[Authors]]&amp;", "&amp;Tableau1[[#This Row],[Title]]&amp;" "&amp;Tableau1[[#This Row],[Journal]]&amp;". "&amp;Tableau1[[#This Row],[Year]]</f>
        <v>Ueda-Consolvo T, Hayashi A, Ozaki M, Nakamura T, Yagou T, Abe S., The relationship between vascular endothelial dysfunction and treatment frequency in neovascular age-related macular degeneration. Jpn J Ophthalmol. 2017</v>
      </c>
    </row>
    <row r="337" spans="1:29" x14ac:dyDescent="0.3">
      <c r="A337">
        <v>3090</v>
      </c>
      <c r="B337" t="s">
        <v>6281</v>
      </c>
      <c r="C337" t="s">
        <v>16524</v>
      </c>
      <c r="D337" t="s">
        <v>26705</v>
      </c>
      <c r="E337" t="s">
        <v>2465</v>
      </c>
      <c r="F337" s="10"/>
      <c r="G337">
        <v>2017</v>
      </c>
      <c r="J337">
        <v>2.9258054302759851E-2</v>
      </c>
      <c r="L337" t="s">
        <v>37544</v>
      </c>
      <c r="M337">
        <v>28640115</v>
      </c>
      <c r="Q337" s="10"/>
      <c r="R337" s="11">
        <f t="shared" si="10"/>
        <v>0</v>
      </c>
      <c r="U337" s="11">
        <f t="shared" si="11"/>
        <v>0</v>
      </c>
      <c r="Y337" s="11">
        <f>IF(SUM(Tableau1[[#This Row],[Other access]:[Sci-hub access]])&gt;=1,1,0)</f>
        <v>0</v>
      </c>
      <c r="Z337" s="12">
        <f>IF(OR(Tableau1[[#This Row],[Access R1 + S1+ T1 ]]&gt;=1,Tableau1[[#This Row],[Access V1 +W1 + X1]]&gt;=1),1,0)</f>
        <v>0</v>
      </c>
      <c r="AB337" s="10" t="str">
        <f>Tableau1[[#This Row],[DOI]]</f>
        <v>doi: 10.1097/MD.0000000000007221</v>
      </c>
      <c r="AC337" s="13" t="str">
        <f>Tableau1[[#This Row],[Authors]]&amp;", "&amp;Tableau1[[#This Row],[Title]]&amp;" "&amp;Tableau1[[#This Row],[Journal]]&amp;". "&amp;Tableau1[[#This Row],[Year]]</f>
        <v>Zhao X, Wang Z, Yang X., Management of neovascular glaucoma with intravitreal ranibizumab, panretinal photocoagulation, and subsequent 5-fluorouracil augmented trabeculectomy: A case report. Medicine (Baltimore). 2017</v>
      </c>
    </row>
    <row r="338" spans="1:29" ht="28.8" x14ac:dyDescent="0.3">
      <c r="A338">
        <v>1816</v>
      </c>
      <c r="B338" t="s">
        <v>5061</v>
      </c>
      <c r="C338" t="s">
        <v>15308</v>
      </c>
      <c r="D338" t="s">
        <v>25483</v>
      </c>
      <c r="E338" t="s">
        <v>2711</v>
      </c>
      <c r="F338" s="10"/>
      <c r="G338">
        <v>2017</v>
      </c>
      <c r="J338">
        <v>2.9574959278658275E-2</v>
      </c>
      <c r="L338" t="s">
        <v>36288</v>
      </c>
      <c r="M338">
        <v>28867065</v>
      </c>
      <c r="Q338" s="10"/>
      <c r="R338" s="11">
        <f t="shared" si="10"/>
        <v>0</v>
      </c>
      <c r="U338" s="11">
        <f t="shared" si="11"/>
        <v>0</v>
      </c>
      <c r="Y338" s="11">
        <f>IF(SUM(Tableau1[[#This Row],[Other access]:[Sci-hub access]])&gt;=1,1,0)</f>
        <v>0</v>
      </c>
      <c r="Z338" s="12">
        <f>IF(OR(Tableau1[[#This Row],[Access R1 + S1+ T1 ]]&gt;=1,Tableau1[[#This Row],[Access V1 +W1 + X1]]&gt;=1),1,0)</f>
        <v>0</v>
      </c>
      <c r="AB338" s="10" t="str">
        <f>Tableau1[[#This Row],[DOI]]</f>
        <v>doi: 10.1016/j.jpeds.2017.06.055</v>
      </c>
      <c r="AC338" s="13" t="str">
        <f>Tableau1[[#This Row],[Authors]]&amp;", "&amp;Tableau1[[#This Row],[Title]]&amp;" "&amp;Tableau1[[#This Row],[Journal]]&amp;". "&amp;Tableau1[[#This Row],[Year]]</f>
        <v>Wan J, Steiner J, Baselga E, Blei F, Cordisco M, Garzon MC, Goddard DS, Haggstrom A, Krol A, Frieden IJ, Metry D, Morel KD, Verhagen JMA, Wargon O, Drolet BA, Siegel DH., Prenatal Risk Factors for PHACE Syndrome: A Study Using the PHACE Syndrome International Clinical Registry and Genetic Repository. J Pediatr. 2017</v>
      </c>
    </row>
    <row r="339" spans="1:29" x14ac:dyDescent="0.3">
      <c r="A339">
        <v>1173</v>
      </c>
      <c r="B339" t="s">
        <v>4435</v>
      </c>
      <c r="C339" t="s">
        <v>14688</v>
      </c>
      <c r="D339" t="s">
        <v>24856</v>
      </c>
      <c r="E339" t="s">
        <v>2468</v>
      </c>
      <c r="F339" s="10"/>
      <c r="G339">
        <v>2017</v>
      </c>
      <c r="J339">
        <v>2.9669489945493899E-2</v>
      </c>
      <c r="L339" t="s">
        <v>35660</v>
      </c>
      <c r="M339">
        <v>28991834</v>
      </c>
      <c r="Q339" s="10"/>
      <c r="R339" s="11">
        <f t="shared" si="10"/>
        <v>0</v>
      </c>
      <c r="U339" s="11">
        <f t="shared" si="11"/>
        <v>0</v>
      </c>
      <c r="Y339" s="11">
        <f>IF(SUM(Tableau1[[#This Row],[Other access]:[Sci-hub access]])&gt;=1,1,0)</f>
        <v>0</v>
      </c>
      <c r="Z339" s="12">
        <f>IF(OR(Tableau1[[#This Row],[Access R1 + S1+ T1 ]]&gt;=1,Tableau1[[#This Row],[Access V1 +W1 + X1]]&gt;=1),1,0)</f>
        <v>0</v>
      </c>
      <c r="AB339" s="10" t="str">
        <f>Tableau1[[#This Row],[DOI]]</f>
        <v>doi: 10.1097/IJG.0000000000000759</v>
      </c>
      <c r="AC339" s="13" t="str">
        <f>Tableau1[[#This Row],[Authors]]&amp;", "&amp;Tableau1[[#This Row],[Title]]&amp;" "&amp;Tableau1[[#This Row],[Journal]]&amp;". "&amp;Tableau1[[#This Row],[Year]]</f>
        <v>Lee E, Kim TW, Kim JA, Kim JA, Kim H., Spontaneous Retinal Venous Pulsation in Unilateral Primary Open-angle Glaucoma With Low Intraocular Pressure. J Glaucoma. 2017</v>
      </c>
    </row>
    <row r="340" spans="1:29" x14ac:dyDescent="0.3">
      <c r="A340">
        <v>10430</v>
      </c>
      <c r="B340" t="s">
        <v>12919</v>
      </c>
      <c r="C340" t="s">
        <v>23086</v>
      </c>
      <c r="D340" t="s">
        <v>33372</v>
      </c>
      <c r="E340" t="s">
        <v>34404</v>
      </c>
      <c r="F340" s="10"/>
      <c r="G340">
        <v>2017</v>
      </c>
      <c r="J340">
        <v>2.9676605099010711E-2</v>
      </c>
      <c r="L340" t="s">
        <v>44680</v>
      </c>
      <c r="M340">
        <v>27310867</v>
      </c>
      <c r="Q340" s="10"/>
      <c r="R340" s="11">
        <f t="shared" si="10"/>
        <v>0</v>
      </c>
      <c r="U340" s="11">
        <f t="shared" si="11"/>
        <v>0</v>
      </c>
      <c r="Y340" s="11">
        <f>IF(SUM(Tableau1[[#This Row],[Other access]:[Sci-hub access]])&gt;=1,1,0)</f>
        <v>0</v>
      </c>
      <c r="Z340" s="12">
        <f>IF(OR(Tableau1[[#This Row],[Access R1 + S1+ T1 ]]&gt;=1,Tableau1[[#This Row],[Access V1 +W1 + X1]]&gt;=1),1,0)</f>
        <v>0</v>
      </c>
      <c r="AB340" s="10" t="str">
        <f>Tableau1[[#This Row],[DOI]]</f>
        <v>doi: 10.1089/tmj.2016.0039</v>
      </c>
      <c r="AC340" s="13" t="str">
        <f>Tableau1[[#This Row],[Authors]]&amp;", "&amp;Tableau1[[#This Row],[Title]]&amp;" "&amp;Tableau1[[#This Row],[Journal]]&amp;". "&amp;Tableau1[[#This Row],[Year]]</f>
        <v>Maa AY, Patel S, Chasan JE, Delaune W, Lynch MG., Retrospective Evaluation of a Teleretinal Screening Program in Detecting Multiple Nondiabetic Eye Diseases. Telemed J E Health. 2017</v>
      </c>
    </row>
    <row r="341" spans="1:29" x14ac:dyDescent="0.3">
      <c r="A341">
        <v>8662</v>
      </c>
      <c r="B341" t="s">
        <v>11319</v>
      </c>
      <c r="C341" t="s">
        <v>21504</v>
      </c>
      <c r="D341" t="s">
        <v>31759</v>
      </c>
      <c r="E341" t="s">
        <v>34364</v>
      </c>
      <c r="F341" s="10"/>
      <c r="G341">
        <v>2017</v>
      </c>
      <c r="J341">
        <v>2.9702484968091136E-2</v>
      </c>
      <c r="L341" t="s">
        <v>42998</v>
      </c>
      <c r="M341">
        <v>27866070</v>
      </c>
      <c r="Q341" s="10"/>
      <c r="R341" s="11">
        <f t="shared" si="10"/>
        <v>0</v>
      </c>
      <c r="U341" s="11">
        <f t="shared" si="11"/>
        <v>0</v>
      </c>
      <c r="Y341" s="11">
        <f>IF(SUM(Tableau1[[#This Row],[Other access]:[Sci-hub access]])&gt;=1,1,0)</f>
        <v>0</v>
      </c>
      <c r="Z341" s="12">
        <f>IF(OR(Tableau1[[#This Row],[Access R1 + S1+ T1 ]]&gt;=1,Tableau1[[#This Row],[Access V1 +W1 + X1]]&gt;=1),1,0)</f>
        <v>0</v>
      </c>
      <c r="AB341" s="10" t="str">
        <f>Tableau1[[#This Row],[DOI]]</f>
        <v>doi: 10.1016/j.jaapos.2016.08.015</v>
      </c>
      <c r="AC341" s="13" t="str">
        <f>Tableau1[[#This Row],[Authors]]&amp;", "&amp;Tableau1[[#This Row],[Title]]&amp;" "&amp;Tableau1[[#This Row],[Journal]]&amp;". "&amp;Tableau1[[#This Row],[Year]]</f>
        <v>Chan H, Delyfer MN, Pechmeja J, Andrèbe C, Mercier AE, Dutheil C, Korobelnik JF, Paya C., Spontaneous rupture of chorioretinal coloboma in an 8-year-old child is treated by temporal fascia graft. J AAPOS. 2017</v>
      </c>
    </row>
    <row r="342" spans="1:29" x14ac:dyDescent="0.3">
      <c r="A342">
        <v>10898</v>
      </c>
      <c r="B342" t="s">
        <v>13339</v>
      </c>
      <c r="C342" t="s">
        <v>23501</v>
      </c>
      <c r="D342" t="s">
        <v>33793</v>
      </c>
      <c r="E342" t="s">
        <v>34505</v>
      </c>
      <c r="F342" s="10"/>
      <c r="G342">
        <v>2017</v>
      </c>
      <c r="J342">
        <v>2.9786466327814232E-2</v>
      </c>
      <c r="L342" t="s">
        <v>45141</v>
      </c>
      <c r="M342">
        <v>26875589</v>
      </c>
      <c r="Q342" s="10"/>
      <c r="R342" s="11">
        <f t="shared" si="10"/>
        <v>0</v>
      </c>
      <c r="U342" s="11">
        <f t="shared" si="11"/>
        <v>0</v>
      </c>
      <c r="Y342" s="11">
        <f>IF(SUM(Tableau1[[#This Row],[Other access]:[Sci-hub access]])&gt;=1,1,0)</f>
        <v>0</v>
      </c>
      <c r="Z342" s="12">
        <f>IF(OR(Tableau1[[#This Row],[Access R1 + S1+ T1 ]]&gt;=1,Tableau1[[#This Row],[Access V1 +W1 + X1]]&gt;=1),1,0)</f>
        <v>0</v>
      </c>
      <c r="AB342" s="10" t="str">
        <f>Tableau1[[#This Row],[DOI]]</f>
        <v>doi: 10.1111/pedi.12372</v>
      </c>
      <c r="AC342" s="13" t="str">
        <f>Tableau1[[#This Row],[Authors]]&amp;", "&amp;Tableau1[[#This Row],[Title]]&amp;" "&amp;Tableau1[[#This Row],[Journal]]&amp;". "&amp;Tableau1[[#This Row],[Year]]</f>
        <v>Carlsen S, Skrivarhaug T, Thue G, Cooper JG, Gøransson L, Løvaas K, Sandberg S., Glycemic control and complications in patients with type 1 diabetes - a registry-based longitudinal study of adolescents and young adults. Pediatr Diabetes. 2017</v>
      </c>
    </row>
    <row r="343" spans="1:29" x14ac:dyDescent="0.3">
      <c r="A343">
        <v>5761</v>
      </c>
      <c r="B343" t="s">
        <v>8784</v>
      </c>
      <c r="C343" t="s">
        <v>19002</v>
      </c>
      <c r="D343" t="s">
        <v>29214</v>
      </c>
      <c r="E343" t="s">
        <v>2462</v>
      </c>
      <c r="F343" s="10"/>
      <c r="G343">
        <v>2017</v>
      </c>
      <c r="J343">
        <v>2.986585241690165E-2</v>
      </c>
      <c r="L343" t="s">
        <v>40143</v>
      </c>
      <c r="M343">
        <v>28288589</v>
      </c>
      <c r="Q343" s="10"/>
      <c r="R343" s="11">
        <f t="shared" si="10"/>
        <v>0</v>
      </c>
      <c r="U343" s="11">
        <f t="shared" si="11"/>
        <v>0</v>
      </c>
      <c r="Y343" s="11">
        <f>IF(SUM(Tableau1[[#This Row],[Other access]:[Sci-hub access]])&gt;=1,1,0)</f>
        <v>0</v>
      </c>
      <c r="Z343" s="12">
        <f>IF(OR(Tableau1[[#This Row],[Access R1 + S1+ T1 ]]&gt;=1,Tableau1[[#This Row],[Access V1 +W1 + X1]]&gt;=1),1,0)</f>
        <v>0</v>
      </c>
      <c r="AB343" s="10" t="str">
        <f>Tableau1[[#This Row],[DOI]]</f>
        <v>doi: 10.1186/s12886-017-0416-4</v>
      </c>
      <c r="AC343" s="13" t="str">
        <f>Tableau1[[#This Row],[Authors]]&amp;", "&amp;Tableau1[[#This Row],[Title]]&amp;" "&amp;Tableau1[[#This Row],[Journal]]&amp;". "&amp;Tableau1[[#This Row],[Year]]</f>
        <v>Terelak-Borys B, Grabska-Liberek I, Piekarniak-Wozniak A, Konieczka K., Choroidal infarction in a glaucoma patient with Flammer syndrome: a case report with a long term follow-up. BMC Ophthalmol. 2017</v>
      </c>
    </row>
    <row r="344" spans="1:29" x14ac:dyDescent="0.3">
      <c r="A344">
        <v>2093</v>
      </c>
      <c r="B344" t="s">
        <v>5330</v>
      </c>
      <c r="C344" t="s">
        <v>15575</v>
      </c>
      <c r="D344" t="s">
        <v>25752</v>
      </c>
      <c r="E344" t="s">
        <v>2462</v>
      </c>
      <c r="F344" s="10"/>
      <c r="G344">
        <v>2017</v>
      </c>
      <c r="J344">
        <v>2.9871291626650365E-2</v>
      </c>
      <c r="L344" t="s">
        <v>36564</v>
      </c>
      <c r="M344">
        <v>28818062</v>
      </c>
      <c r="Q344" s="10"/>
      <c r="R344" s="11">
        <f t="shared" si="10"/>
        <v>0</v>
      </c>
      <c r="U344" s="11">
        <f t="shared" si="11"/>
        <v>0</v>
      </c>
      <c r="Y344" s="11">
        <f>IF(SUM(Tableau1[[#This Row],[Other access]:[Sci-hub access]])&gt;=1,1,0)</f>
        <v>0</v>
      </c>
      <c r="Z344" s="12">
        <f>IF(OR(Tableau1[[#This Row],[Access R1 + S1+ T1 ]]&gt;=1,Tableau1[[#This Row],[Access V1 +W1 + X1]]&gt;=1),1,0)</f>
        <v>0</v>
      </c>
      <c r="AB344" s="10" t="str">
        <f>Tableau1[[#This Row],[DOI]]</f>
        <v>doi: 10.1186/s12886-017-0541-0</v>
      </c>
      <c r="AC344" s="13" t="str">
        <f>Tableau1[[#This Row],[Authors]]&amp;", "&amp;Tableau1[[#This Row],[Title]]&amp;" "&amp;Tableau1[[#This Row],[Journal]]&amp;". "&amp;Tableau1[[#This Row],[Year]]</f>
        <v>Sarny S, Neumayer M, Kofler J, El-Shabrawi Y., Ocular toxicity due to Trametinib and Dabrafenib. BMC Ophthalmol. 2017</v>
      </c>
    </row>
    <row r="345" spans="1:29" x14ac:dyDescent="0.3">
      <c r="A345">
        <v>8496</v>
      </c>
      <c r="B345" t="s">
        <v>11170</v>
      </c>
      <c r="C345" t="s">
        <v>21355</v>
      </c>
      <c r="D345" t="s">
        <v>31609</v>
      </c>
      <c r="E345" t="s">
        <v>3096</v>
      </c>
      <c r="F345" s="10"/>
      <c r="G345">
        <v>2017</v>
      </c>
      <c r="J345">
        <v>3.0231618686899275E-2</v>
      </c>
      <c r="L345" t="s">
        <v>42833</v>
      </c>
      <c r="M345">
        <v>27903013</v>
      </c>
      <c r="Q345" s="10"/>
      <c r="R345" s="11">
        <f t="shared" si="10"/>
        <v>0</v>
      </c>
      <c r="U345" s="11">
        <f t="shared" si="11"/>
        <v>0</v>
      </c>
      <c r="Y345" s="11">
        <f>IF(SUM(Tableau1[[#This Row],[Other access]:[Sci-hub access]])&gt;=1,1,0)</f>
        <v>0</v>
      </c>
      <c r="Z345" s="12">
        <f>IF(OR(Tableau1[[#This Row],[Access R1 + S1+ T1 ]]&gt;=1,Tableau1[[#This Row],[Access V1 +W1 + X1]]&gt;=1),1,0)</f>
        <v>0</v>
      </c>
      <c r="AB345" s="10" t="str">
        <f>Tableau1[[#This Row],[DOI]]</f>
        <v>doi: 10.1055/s-0036-1594237</v>
      </c>
      <c r="AC345" s="13" t="str">
        <f>Tableau1[[#This Row],[Authors]]&amp;", "&amp;Tableau1[[#This Row],[Title]]&amp;" "&amp;Tableau1[[#This Row],[Journal]]&amp;". "&amp;Tableau1[[#This Row],[Year]]</f>
        <v>Korf EM, Tronnier VM, Gliemroth J, Küchler JN., Isoflurane-Associated Mydriasis Mimicking Blown Pupils in a Patient Treated in a Neurointensive Care Unit. J Neurol Surg A Cent Eur Neurosurg. 2017</v>
      </c>
    </row>
    <row r="346" spans="1:29" x14ac:dyDescent="0.3">
      <c r="A346">
        <v>1025</v>
      </c>
      <c r="B346" t="s">
        <v>4287</v>
      </c>
      <c r="C346" t="s">
        <v>14541</v>
      </c>
      <c r="D346" t="s">
        <v>24708</v>
      </c>
      <c r="E346" t="s">
        <v>2511</v>
      </c>
      <c r="F346" s="10"/>
      <c r="G346">
        <v>2017</v>
      </c>
      <c r="J346">
        <v>3.0272795460556279E-2</v>
      </c>
      <c r="L346" t="s">
        <v>35513</v>
      </c>
      <c r="M346">
        <v>29044089</v>
      </c>
      <c r="Q346" s="10"/>
      <c r="R346" s="11">
        <f t="shared" si="10"/>
        <v>0</v>
      </c>
      <c r="U346" s="11">
        <f t="shared" si="11"/>
        <v>0</v>
      </c>
      <c r="Y346" s="11">
        <f>IF(SUM(Tableau1[[#This Row],[Other access]:[Sci-hub access]])&gt;=1,1,0)</f>
        <v>0</v>
      </c>
      <c r="Z346" s="12">
        <f>IF(OR(Tableau1[[#This Row],[Access R1 + S1+ T1 ]]&gt;=1,Tableau1[[#This Row],[Access V1 +W1 + X1]]&gt;=1),1,0)</f>
        <v>0</v>
      </c>
      <c r="AB346" s="10" t="str">
        <f>Tableau1[[#This Row],[DOI]]</f>
        <v>doi: 10.4103/ijo.IJO_335_17</v>
      </c>
      <c r="AC346" s="13" t="str">
        <f>Tableau1[[#This Row],[Authors]]&amp;", "&amp;Tableau1[[#This Row],[Title]]&amp;" "&amp;Tableau1[[#This Row],[Journal]]&amp;". "&amp;Tableau1[[#This Row],[Year]]</f>
        <v>Kasturi N., Congenital sixth nerve palsy with associated anomalies. Indian J Ophthalmol. 2017</v>
      </c>
    </row>
    <row r="347" spans="1:29" x14ac:dyDescent="0.3">
      <c r="A347">
        <v>6973</v>
      </c>
      <c r="B347" t="s">
        <v>9834</v>
      </c>
      <c r="C347" t="s">
        <v>20037</v>
      </c>
      <c r="D347" t="s">
        <v>30268</v>
      </c>
      <c r="E347" t="s">
        <v>34350</v>
      </c>
      <c r="F347" s="10"/>
      <c r="G347">
        <v>2017</v>
      </c>
      <c r="J347">
        <v>3.0324341248561981E-2</v>
      </c>
      <c r="L347" t="s">
        <v>41331</v>
      </c>
      <c r="M347">
        <v>28140403</v>
      </c>
      <c r="Q347" s="10"/>
      <c r="R347" s="11">
        <f t="shared" si="10"/>
        <v>0</v>
      </c>
      <c r="U347" s="11">
        <f t="shared" si="11"/>
        <v>0</v>
      </c>
      <c r="Y347" s="11">
        <f>IF(SUM(Tableau1[[#This Row],[Other access]:[Sci-hub access]])&gt;=1,1,0)</f>
        <v>0</v>
      </c>
      <c r="Z347" s="12">
        <f>IF(OR(Tableau1[[#This Row],[Access R1 + S1+ T1 ]]&gt;=1,Tableau1[[#This Row],[Access V1 +W1 + X1]]&gt;=1),1,0)</f>
        <v>0</v>
      </c>
      <c r="AB347" s="10" t="str">
        <f>Tableau1[[#This Row],[DOI]]</f>
        <v>doi: 10.1038/tp.2016.269</v>
      </c>
      <c r="AC347" s="13" t="str">
        <f>Tableau1[[#This Row],[Authors]]&amp;", "&amp;Tableau1[[#This Row],[Title]]&amp;" "&amp;Tableau1[[#This Row],[Journal]]&amp;". "&amp;Tableau1[[#This Row],[Year]]</f>
        <v>Willfors C, Carlsson T, Anderlid BM, Nordgren A, Kostrzewa E, Berggren S, Ronald A, Kuja-Halkola R, Tammimies K, Bölte S., Medical history of discordant twins and environmental etiologies of autism. Transl Psychiatry. 2017</v>
      </c>
    </row>
    <row r="348" spans="1:29" x14ac:dyDescent="0.3">
      <c r="A348">
        <v>9265</v>
      </c>
      <c r="B348" t="s">
        <v>11849</v>
      </c>
      <c r="C348" t="s">
        <v>22024</v>
      </c>
      <c r="D348" t="s">
        <v>32291</v>
      </c>
      <c r="E348" t="s">
        <v>2514</v>
      </c>
      <c r="F348" s="10"/>
      <c r="G348">
        <v>2017</v>
      </c>
      <c r="J348">
        <v>3.053421269962564E-2</v>
      </c>
      <c r="L348" t="s">
        <v>43570</v>
      </c>
      <c r="M348">
        <v>27751822</v>
      </c>
      <c r="Q348" s="10"/>
      <c r="R348" s="11">
        <f t="shared" si="10"/>
        <v>0</v>
      </c>
      <c r="U348" s="11">
        <f t="shared" si="11"/>
        <v>0</v>
      </c>
      <c r="Y348" s="11">
        <f>IF(SUM(Tableau1[[#This Row],[Other access]:[Sci-hub access]])&gt;=1,1,0)</f>
        <v>0</v>
      </c>
      <c r="Z348" s="12">
        <f>IF(OR(Tableau1[[#This Row],[Access R1 + S1+ T1 ]]&gt;=1,Tableau1[[#This Row],[Access V1 +W1 + X1]]&gt;=1),1,0)</f>
        <v>0</v>
      </c>
      <c r="AB348" s="10" t="str">
        <f>Tableau1[[#This Row],[DOI]]</f>
        <v>doi: 10.1016/j.survophthal.2016.10.002</v>
      </c>
      <c r="AC348" s="13" t="str">
        <f>Tableau1[[#This Row],[Authors]]&amp;", "&amp;Tableau1[[#This Row],[Title]]&amp;" "&amp;Tableau1[[#This Row],[Journal]]&amp;". "&amp;Tableau1[[#This Row],[Year]]</f>
        <v>Chronopoulos A, Thumann G, Schutz J., Positive vitreous pressure: Pathophysiology, complications, prevention, and management. Surv Ophthalmol. 2017</v>
      </c>
    </row>
    <row r="349" spans="1:29" x14ac:dyDescent="0.3">
      <c r="A349">
        <v>243</v>
      </c>
      <c r="B349" t="s">
        <v>3506</v>
      </c>
      <c r="C349" t="s">
        <v>13767</v>
      </c>
      <c r="D349" t="s">
        <v>23926</v>
      </c>
      <c r="E349" t="s">
        <v>2462</v>
      </c>
      <c r="F349" s="10"/>
      <c r="G349">
        <v>2018</v>
      </c>
      <c r="J349">
        <v>3.0551651976670868E-2</v>
      </c>
      <c r="L349" t="s">
        <v>34754</v>
      </c>
      <c r="M349">
        <v>29301512</v>
      </c>
      <c r="Q349" s="10"/>
      <c r="R349" s="11">
        <f t="shared" si="10"/>
        <v>0</v>
      </c>
      <c r="U349" s="11">
        <f t="shared" si="11"/>
        <v>0</v>
      </c>
      <c r="Y349" s="11">
        <f>IF(SUM(Tableau1[[#This Row],[Other access]:[Sci-hub access]])&gt;=1,1,0)</f>
        <v>0</v>
      </c>
      <c r="Z349" s="12">
        <f>IF(OR(Tableau1[[#This Row],[Access R1 + S1+ T1 ]]&gt;=1,Tableau1[[#This Row],[Access V1 +W1 + X1]]&gt;=1),1,0)</f>
        <v>0</v>
      </c>
      <c r="AB349" s="10" t="str">
        <f>Tableau1[[#This Row],[DOI]]</f>
        <v>doi: 10.1186/s12886-017-0645-6</v>
      </c>
      <c r="AC349" s="13" t="str">
        <f>Tableau1[[#This Row],[Authors]]&amp;", "&amp;Tableau1[[#This Row],[Title]]&amp;" "&amp;Tableau1[[#This Row],[Journal]]&amp;". "&amp;Tableau1[[#This Row],[Year]]</f>
        <v>Qu JH, Li L, Tian L, Zhang XY, Thomas R, Sun XG., Epithelial changes with corneal punctate epitheliopathy in type 2 diabetes mellitus and their correlation with time to healing. BMC Ophthalmol. 2018</v>
      </c>
    </row>
    <row r="350" spans="1:29" x14ac:dyDescent="0.3">
      <c r="A350">
        <v>9725</v>
      </c>
      <c r="B350" t="s">
        <v>12273</v>
      </c>
      <c r="C350" t="s">
        <v>22447</v>
      </c>
      <c r="D350" t="s">
        <v>32721</v>
      </c>
      <c r="E350" t="s">
        <v>2698</v>
      </c>
      <c r="F350" s="10"/>
      <c r="G350">
        <v>2017</v>
      </c>
      <c r="J350">
        <v>3.0809273660299397E-2</v>
      </c>
      <c r="L350" t="s">
        <v>43989</v>
      </c>
      <c r="M350">
        <v>27609530</v>
      </c>
      <c r="Q350" s="10"/>
      <c r="R350" s="11">
        <f t="shared" si="10"/>
        <v>0</v>
      </c>
      <c r="U350" s="11">
        <f t="shared" si="11"/>
        <v>0</v>
      </c>
      <c r="Y350" s="11">
        <f>IF(SUM(Tableau1[[#This Row],[Other access]:[Sci-hub access]])&gt;=1,1,0)</f>
        <v>0</v>
      </c>
      <c r="Z350" s="12">
        <f>IF(OR(Tableau1[[#This Row],[Access R1 + S1+ T1 ]]&gt;=1,Tableau1[[#This Row],[Access V1 +W1 + X1]]&gt;=1),1,0)</f>
        <v>0</v>
      </c>
      <c r="AB350" s="10" t="str">
        <f>Tableau1[[#This Row],[DOI]]</f>
        <v>doi: 10.1016/j.anl.2016.08.007</v>
      </c>
      <c r="AC350" s="13" t="str">
        <f>Tableau1[[#This Row],[Authors]]&amp;", "&amp;Tableau1[[#This Row],[Title]]&amp;" "&amp;Tableau1[[#This Row],[Journal]]&amp;". "&amp;Tableau1[[#This Row],[Year]]</f>
        <v>Seibel I, Hofmann VM, Sönmez H, Schönfeld S, Jumah MD, Lenarz M, Coordes A., Medial and mediolateral orbital decompression in intractable Graves' Orbitopathy. Auris Nasus Larynx. 2017</v>
      </c>
    </row>
    <row r="351" spans="1:29" x14ac:dyDescent="0.3">
      <c r="A351">
        <v>6289</v>
      </c>
      <c r="B351" t="s">
        <v>9244</v>
      </c>
      <c r="C351" t="s">
        <v>19455</v>
      </c>
      <c r="D351" t="s">
        <v>29675</v>
      </c>
      <c r="E351" t="s">
        <v>34311</v>
      </c>
      <c r="F351" s="10"/>
      <c r="G351">
        <v>2017</v>
      </c>
      <c r="J351">
        <v>3.0824594019318585E-2</v>
      </c>
      <c r="L351" t="s">
        <v>40659</v>
      </c>
      <c r="M351">
        <v>28232133</v>
      </c>
      <c r="Q351" s="10"/>
      <c r="R351" s="11">
        <f t="shared" si="10"/>
        <v>0</v>
      </c>
      <c r="U351" s="11">
        <f t="shared" si="11"/>
        <v>0</v>
      </c>
      <c r="Y351" s="11">
        <f>IF(SUM(Tableau1[[#This Row],[Other access]:[Sci-hub access]])&gt;=1,1,0)</f>
        <v>0</v>
      </c>
      <c r="Z351" s="12">
        <f>IF(OR(Tableau1[[#This Row],[Access R1 + S1+ T1 ]]&gt;=1,Tableau1[[#This Row],[Access V1 +W1 + X1]]&gt;=1),1,0)</f>
        <v>0</v>
      </c>
      <c r="AB351" s="10" t="str">
        <f>Tableau1[[#This Row],[DOI]]</f>
        <v>doi: 10.1016/j.jprot.2017.02.006</v>
      </c>
      <c r="AC351" s="13" t="str">
        <f>Tableau1[[#This Row],[Authors]]&amp;", "&amp;Tableau1[[#This Row],[Title]]&amp;" "&amp;Tableau1[[#This Row],[Journal]]&amp;". "&amp;Tableau1[[#This Row],[Year]]</f>
        <v>Naru J, Aggarwal R, Mohanty AK, Singh U, Bansal D, Kakkar N, Agnihotri N., Identification of differentially expressed proteins in retinoblastoma tumors using mass spectrometry-based comparative proteomic approach. J Proteomics. 2017</v>
      </c>
    </row>
    <row r="352" spans="1:29" x14ac:dyDescent="0.3">
      <c r="A352">
        <v>5763</v>
      </c>
      <c r="B352" t="s">
        <v>8786</v>
      </c>
      <c r="C352" t="s">
        <v>19004</v>
      </c>
      <c r="D352" t="s">
        <v>29216</v>
      </c>
      <c r="E352" t="s">
        <v>34282</v>
      </c>
      <c r="F352" s="10"/>
      <c r="G352">
        <v>2017</v>
      </c>
      <c r="J352">
        <v>3.090293460193938E-2</v>
      </c>
      <c r="L352" t="s">
        <v>40145</v>
      </c>
      <c r="M352">
        <v>28288576</v>
      </c>
      <c r="Q352" s="10"/>
      <c r="R352" s="11">
        <f t="shared" si="10"/>
        <v>0</v>
      </c>
      <c r="U352" s="11">
        <f t="shared" si="11"/>
        <v>0</v>
      </c>
      <c r="Y352" s="11">
        <f>IF(SUM(Tableau1[[#This Row],[Other access]:[Sci-hub access]])&gt;=1,1,0)</f>
        <v>0</v>
      </c>
      <c r="Z352" s="12">
        <f>IF(OR(Tableau1[[#This Row],[Access R1 + S1+ T1 ]]&gt;=1,Tableau1[[#This Row],[Access V1 +W1 + X1]]&gt;=1),1,0)</f>
        <v>0</v>
      </c>
      <c r="AB352" s="10" t="str">
        <f>Tableau1[[#This Row],[DOI]]</f>
        <v>doi: 10.1186/s12884-017-1272-1</v>
      </c>
      <c r="AC352" s="13" t="str">
        <f>Tableau1[[#This Row],[Authors]]&amp;", "&amp;Tableau1[[#This Row],[Title]]&amp;" "&amp;Tableau1[[#This Row],[Journal]]&amp;". "&amp;Tableau1[[#This Row],[Year]]</f>
        <v>Gudu W., Prodromal symptoms, health care seeking in response to symptoms and associated factors in eclamptic patients. BMC Pregnancy Childbirth. 2017</v>
      </c>
    </row>
    <row r="353" spans="1:29" x14ac:dyDescent="0.3">
      <c r="A353">
        <v>7745</v>
      </c>
      <c r="B353" t="s">
        <v>10511</v>
      </c>
      <c r="C353" t="s">
        <v>20707</v>
      </c>
      <c r="D353" t="s">
        <v>30948</v>
      </c>
      <c r="E353" t="s">
        <v>2479</v>
      </c>
      <c r="F353" s="10"/>
      <c r="G353">
        <v>2017</v>
      </c>
      <c r="J353">
        <v>3.0972428420406373E-2</v>
      </c>
      <c r="L353" t="s">
        <v>42096</v>
      </c>
      <c r="M353">
        <v>28060062</v>
      </c>
      <c r="Q353" s="10"/>
      <c r="R353" s="11">
        <f t="shared" si="10"/>
        <v>0</v>
      </c>
      <c r="U353" s="11">
        <f t="shared" si="11"/>
        <v>0</v>
      </c>
      <c r="Y353" s="11">
        <f>IF(SUM(Tableau1[[#This Row],[Other access]:[Sci-hub access]])&gt;=1,1,0)</f>
        <v>0</v>
      </c>
      <c r="Z353" s="12">
        <f>IF(OR(Tableau1[[#This Row],[Access R1 + S1+ T1 ]]&gt;=1,Tableau1[[#This Row],[Access V1 +W1 + X1]]&gt;=1),1,0)</f>
        <v>0</v>
      </c>
      <c r="AB353" s="10" t="str">
        <f>Tableau1[[#This Row],[DOI]]</f>
        <v>doi: 10.1097/ICO.0000000000001077</v>
      </c>
      <c r="AC353" s="13" t="str">
        <f>Tableau1[[#This Row],[Authors]]&amp;", "&amp;Tableau1[[#This Row],[Title]]&amp;" "&amp;Tableau1[[#This Row],[Journal]]&amp;". "&amp;Tableau1[[#This Row],[Year]]</f>
        <v>Mandathara PS, Stapleton FJ, Kokkinakis J, Willcox MD., Pilot Study of Corneal Sensitivity and Its Association in Keratoconus. Cornea. 2017</v>
      </c>
    </row>
    <row r="354" spans="1:29" x14ac:dyDescent="0.3">
      <c r="A354">
        <v>10412</v>
      </c>
      <c r="B354" t="s">
        <v>12904</v>
      </c>
      <c r="C354" t="s">
        <v>23071</v>
      </c>
      <c r="D354" t="s">
        <v>33357</v>
      </c>
      <c r="E354" t="s">
        <v>2445</v>
      </c>
      <c r="F354" s="10"/>
      <c r="G354">
        <v>2017</v>
      </c>
      <c r="J354">
        <v>3.1000335183097527E-2</v>
      </c>
      <c r="L354" t="s">
        <v>44662</v>
      </c>
      <c r="M354">
        <v>27322947</v>
      </c>
      <c r="Q354" s="10"/>
      <c r="R354" s="11">
        <f t="shared" si="10"/>
        <v>0</v>
      </c>
      <c r="U354" s="11">
        <f t="shared" si="11"/>
        <v>0</v>
      </c>
      <c r="Y354" s="11">
        <f>IF(SUM(Tableau1[[#This Row],[Other access]:[Sci-hub access]])&gt;=1,1,0)</f>
        <v>0</v>
      </c>
      <c r="Z354" s="12">
        <f>IF(OR(Tableau1[[#This Row],[Access R1 + S1+ T1 ]]&gt;=1,Tableau1[[#This Row],[Access V1 +W1 + X1]]&gt;=1),1,0)</f>
        <v>0</v>
      </c>
      <c r="AB354" s="10" t="str">
        <f>Tableau1[[#This Row],[DOI]]</f>
        <v>doi: 10.1097/IAE.0000000000001118</v>
      </c>
      <c r="AC354" s="13" t="str">
        <f>Tableau1[[#This Row],[Authors]]&amp;", "&amp;Tableau1[[#This Row],[Title]]&amp;" "&amp;Tableau1[[#This Row],[Journal]]&amp;". "&amp;Tableau1[[#This Row],[Year]]</f>
        <v>Zhang P, Zhou M, Wu Y, Lu B, Li T, Zhao J, Wang F, Sun X., CHOROIDAL THICKNESS IN UNILATERAL IDIOPATHIC MACULAR HOLE: A Cross-Sectional Study and Meta-Analysis. Retina. 2017</v>
      </c>
    </row>
    <row r="355" spans="1:29" x14ac:dyDescent="0.3">
      <c r="A355">
        <v>2591</v>
      </c>
      <c r="B355" t="s">
        <v>5809</v>
      </c>
      <c r="C355" t="s">
        <v>16055</v>
      </c>
      <c r="D355" t="s">
        <v>26232</v>
      </c>
      <c r="E355" t="s">
        <v>2511</v>
      </c>
      <c r="F355" s="10"/>
      <c r="G355">
        <v>2017</v>
      </c>
      <c r="J355">
        <v>3.1014788495247525E-2</v>
      </c>
      <c r="L355" t="s">
        <v>37054</v>
      </c>
      <c r="M355">
        <v>28724811</v>
      </c>
      <c r="Q355" s="10"/>
      <c r="R355" s="11">
        <f t="shared" si="10"/>
        <v>0</v>
      </c>
      <c r="U355" s="11">
        <f t="shared" si="11"/>
        <v>0</v>
      </c>
      <c r="Y355" s="11">
        <f>IF(SUM(Tableau1[[#This Row],[Other access]:[Sci-hub access]])&gt;=1,1,0)</f>
        <v>0</v>
      </c>
      <c r="Z355" s="12">
        <f>IF(OR(Tableau1[[#This Row],[Access R1 + S1+ T1 ]]&gt;=1,Tableau1[[#This Row],[Access V1 +W1 + X1]]&gt;=1),1,0)</f>
        <v>0</v>
      </c>
      <c r="AB355" s="10" t="str">
        <f>Tableau1[[#This Row],[DOI]]</f>
        <v>doi: 10.4103/ijo.IJO_278_17</v>
      </c>
      <c r="AC355" s="13" t="str">
        <f>Tableau1[[#This Row],[Authors]]&amp;", "&amp;Tableau1[[#This Row],[Title]]&amp;" "&amp;Tableau1[[#This Row],[Journal]]&amp;". "&amp;Tableau1[[#This Row],[Year]]</f>
        <v>Hong IH, Park SP., Quantitative physiological measurements to evaluate the response of antivascular endothelial growth factor treatment in patients with neovascular diseases. Indian J Ophthalmol. 2017</v>
      </c>
    </row>
    <row r="356" spans="1:29" x14ac:dyDescent="0.3">
      <c r="A356">
        <v>7408</v>
      </c>
      <c r="B356" t="s">
        <v>10217</v>
      </c>
      <c r="C356" t="s">
        <v>20419</v>
      </c>
      <c r="D356" t="s">
        <v>30651</v>
      </c>
      <c r="E356" t="s">
        <v>34121</v>
      </c>
      <c r="F356" s="10"/>
      <c r="G356">
        <v>2017</v>
      </c>
      <c r="J356">
        <v>3.1018568936502566E-2</v>
      </c>
      <c r="L356" t="s">
        <v>41764</v>
      </c>
      <c r="M356">
        <v>28098549</v>
      </c>
      <c r="Q356" s="10"/>
      <c r="R356" s="11">
        <f t="shared" si="10"/>
        <v>0</v>
      </c>
      <c r="U356" s="11">
        <f t="shared" si="11"/>
        <v>0</v>
      </c>
      <c r="Y356" s="11">
        <f>IF(SUM(Tableau1[[#This Row],[Other access]:[Sci-hub access]])&gt;=1,1,0)</f>
        <v>0</v>
      </c>
      <c r="Z356" s="12">
        <f>IF(OR(Tableau1[[#This Row],[Access R1 + S1+ T1 ]]&gt;=1,Tableau1[[#This Row],[Access V1 +W1 + X1]]&gt;=1),1,0)</f>
        <v>0</v>
      </c>
      <c r="AB356" s="10" t="str">
        <f>Tableau1[[#This Row],[DOI]]</f>
        <v>doi: 10.3201/eid2302.142064</v>
      </c>
      <c r="AC356" s="13" t="str">
        <f>Tableau1[[#This Row],[Authors]]&amp;", "&amp;Tableau1[[#This Row],[Title]]&amp;" "&amp;Tableau1[[#This Row],[Journal]]&amp;". "&amp;Tableau1[[#This Row],[Year]]</f>
        <v>Poppert S, Heideking M, Agostini H, Fritzenwanker M, Wüppenhorst N, Muntau B, Henneke P, Kern W, Krücken J, Junker B, Hufnagel M., Diffuse Unilateral Subacute Neuroretinitis Caused by Ancylostoma Hookworm. Emerg Infect Dis. 2017</v>
      </c>
    </row>
    <row r="357" spans="1:29" x14ac:dyDescent="0.3">
      <c r="A357">
        <v>175</v>
      </c>
      <c r="B357" t="s">
        <v>3438</v>
      </c>
      <c r="C357" t="s">
        <v>13699</v>
      </c>
      <c r="D357" t="s">
        <v>23858</v>
      </c>
      <c r="E357" t="s">
        <v>2451</v>
      </c>
      <c r="F357" s="10"/>
      <c r="G357">
        <v>2018</v>
      </c>
      <c r="J357">
        <v>3.1125487781330397E-2</v>
      </c>
      <c r="L357" t="s">
        <v>34691</v>
      </c>
      <c r="M357">
        <v>29373582</v>
      </c>
      <c r="Q357" s="10"/>
      <c r="R357" s="11">
        <f t="shared" si="10"/>
        <v>0</v>
      </c>
      <c r="U357" s="11">
        <f t="shared" si="11"/>
        <v>0</v>
      </c>
      <c r="Y357" s="11">
        <f>IF(SUM(Tableau1[[#This Row],[Other access]:[Sci-hub access]])&gt;=1,1,0)</f>
        <v>0</v>
      </c>
      <c r="Z357" s="12">
        <f>IF(OR(Tableau1[[#This Row],[Access R1 + S1+ T1 ]]&gt;=1,Tableau1[[#This Row],[Access V1 +W1 + X1]]&gt;=1),1,0)</f>
        <v>0</v>
      </c>
      <c r="AB357" s="10" t="str">
        <f>Tableau1[[#This Row],[DOI]]</f>
        <v>doi: 10.1371/journal.pone.0191531</v>
      </c>
      <c r="AC357" s="13" t="str">
        <f>Tableau1[[#This Row],[Authors]]&amp;", "&amp;Tableau1[[#This Row],[Title]]&amp;" "&amp;Tableau1[[#This Row],[Journal]]&amp;". "&amp;Tableau1[[#This Row],[Year]]</f>
        <v>Shiraki N, Sakimoto S, Sakaguchi H, Nishida K, Nishida K, Kamei M., Vitrectomy without prone positioning for rhegmatogenous retinal detachments in eyes with inferior retinal breaks. PLoS One. 2018</v>
      </c>
    </row>
    <row r="358" spans="1:29" x14ac:dyDescent="0.3">
      <c r="A358">
        <v>9517</v>
      </c>
      <c r="B358" t="s">
        <v>12079</v>
      </c>
      <c r="C358" t="s">
        <v>22255</v>
      </c>
      <c r="D358" t="s">
        <v>32525</v>
      </c>
      <c r="E358" t="s">
        <v>2471</v>
      </c>
      <c r="F358" s="10"/>
      <c r="G358">
        <v>2017</v>
      </c>
      <c r="J358">
        <v>3.1759325351638723E-2</v>
      </c>
      <c r="L358" t="s">
        <v>43800</v>
      </c>
      <c r="M358">
        <v>27665612</v>
      </c>
      <c r="Q358" s="10"/>
      <c r="R358" s="11">
        <f t="shared" si="10"/>
        <v>0</v>
      </c>
      <c r="U358" s="11">
        <f t="shared" si="11"/>
        <v>0</v>
      </c>
      <c r="Y358" s="11">
        <f>IF(SUM(Tableau1[[#This Row],[Other access]:[Sci-hub access]])&gt;=1,1,0)</f>
        <v>0</v>
      </c>
      <c r="Z358" s="12">
        <f>IF(OR(Tableau1[[#This Row],[Access R1 + S1+ T1 ]]&gt;=1,Tableau1[[#This Row],[Access V1 +W1 + X1]]&gt;=1),1,0)</f>
        <v>0</v>
      </c>
      <c r="AB358" s="10" t="str">
        <f>Tableau1[[#This Row],[DOI]]</f>
        <v>doi: 10.1007/s10792-016-0359-4</v>
      </c>
      <c r="AC358" s="13" t="str">
        <f>Tableau1[[#This Row],[Authors]]&amp;", "&amp;Tableau1[[#This Row],[Title]]&amp;" "&amp;Tableau1[[#This Row],[Journal]]&amp;". "&amp;Tableau1[[#This Row],[Year]]</f>
        <v>Frings A, Steinberg J, Druchkiv V, Linke SJ, Katz T., Pseudolentogenic astigmatic effect of multifocal intraocular lenses: non-corneal ocular residual astigmatism (N-CORA) as a new parameter in astigmatic change analysis. Int Ophthalmol. 2017</v>
      </c>
    </row>
    <row r="359" spans="1:29" x14ac:dyDescent="0.3">
      <c r="A359">
        <v>6119</v>
      </c>
      <c r="B359" t="s">
        <v>9090</v>
      </c>
      <c r="C359" t="s">
        <v>19304</v>
      </c>
      <c r="D359" t="s">
        <v>29521</v>
      </c>
      <c r="E359" t="s">
        <v>34107</v>
      </c>
      <c r="F359" s="10"/>
      <c r="G359">
        <v>2017</v>
      </c>
      <c r="J359">
        <v>3.1791702273593181E-2</v>
      </c>
      <c r="L359" t="s">
        <v>40491</v>
      </c>
      <c r="M359">
        <v>28246353</v>
      </c>
      <c r="Q359" s="10"/>
      <c r="R359" s="11">
        <f t="shared" si="10"/>
        <v>0</v>
      </c>
      <c r="U359" s="11">
        <f t="shared" si="11"/>
        <v>0</v>
      </c>
      <c r="Y359" s="11">
        <f>IF(SUM(Tableau1[[#This Row],[Other access]:[Sci-hub access]])&gt;=1,1,0)</f>
        <v>0</v>
      </c>
      <c r="Z359" s="12">
        <f>IF(OR(Tableau1[[#This Row],[Access R1 + S1+ T1 ]]&gt;=1,Tableau1[[#This Row],[Access V1 +W1 + X1]]&gt;=1),1,0)</f>
        <v>0</v>
      </c>
      <c r="AB359" s="10" t="str">
        <f>Tableau1[[#This Row],[DOI]]</f>
        <v>doi: 10.1042/BSR20170036</v>
      </c>
      <c r="AC359" s="13" t="str">
        <f>Tableau1[[#This Row],[Authors]]&amp;", "&amp;Tableau1[[#This Row],[Title]]&amp;" "&amp;Tableau1[[#This Row],[Journal]]&amp;". "&amp;Tableau1[[#This Row],[Year]]</f>
        <v>Zhang J, Chen M, Chen J, Lin S, Cai D, Chen C, Chen Z., Long non-coding RNA MIAT acts as a biomarker in diabetic retinopathy by absorbing miR-29b and regulating cell apoptosis. Biosci Rep. 2017</v>
      </c>
    </row>
    <row r="360" spans="1:29" ht="28.8" x14ac:dyDescent="0.3">
      <c r="A360">
        <v>3475</v>
      </c>
      <c r="B360" t="s">
        <v>6649</v>
      </c>
      <c r="C360" t="s">
        <v>16891</v>
      </c>
      <c r="D360" t="s">
        <v>27073</v>
      </c>
      <c r="E360" t="s">
        <v>2490</v>
      </c>
      <c r="F360" s="10"/>
      <c r="G360">
        <v>2017</v>
      </c>
      <c r="J360">
        <v>3.1825031672208626E-2</v>
      </c>
      <c r="L360" t="s">
        <v>37923</v>
      </c>
      <c r="M360">
        <v>28579062</v>
      </c>
      <c r="Q360" s="10"/>
      <c r="R360" s="11">
        <f t="shared" si="10"/>
        <v>0</v>
      </c>
      <c r="U360" s="11">
        <f t="shared" si="11"/>
        <v>0</v>
      </c>
      <c r="Y360" s="11">
        <f>IF(SUM(Tableau1[[#This Row],[Other access]:[Sci-hub access]])&gt;=1,1,0)</f>
        <v>0</v>
      </c>
      <c r="Z360" s="12">
        <f>IF(OR(Tableau1[[#This Row],[Access R1 + S1+ T1 ]]&gt;=1,Tableau1[[#This Row],[Access V1 +W1 + X1]]&gt;=1),1,0)</f>
        <v>0</v>
      </c>
      <c r="AB360" s="10" t="str">
        <f>Tableau1[[#This Row],[DOI]]</f>
        <v>doi: 10.1016/j.ajo.2017.05.024</v>
      </c>
      <c r="AC360" s="13" t="str">
        <f>Tableau1[[#This Row],[Authors]]&amp;", "&amp;Tableau1[[#This Row],[Title]]&amp;" "&amp;Tableau1[[#This Row],[Journal]]&amp;". "&amp;Tableau1[[#This Row],[Year]]</f>
        <v>Fan W, Wang K, Ghasemi Falavarjani K, Sagong M, Uji A, Ip M, Wykoff CC, Brown DM, van Hemert J, Sadda SR., Distribution of Nonperfusion Area on Ultra-widefield Fluorescein Angiography in Eyes With Diabetic Macular Edema: DAVE Study. Am J Ophthalmol. 2017</v>
      </c>
    </row>
    <row r="361" spans="1:29" ht="28.8" x14ac:dyDescent="0.3">
      <c r="A361">
        <v>5461</v>
      </c>
      <c r="B361" t="s">
        <v>8510</v>
      </c>
      <c r="C361" t="s">
        <v>18732</v>
      </c>
      <c r="D361" t="s">
        <v>28940</v>
      </c>
      <c r="E361" t="s">
        <v>2468</v>
      </c>
      <c r="F361" s="10"/>
      <c r="G361">
        <v>2017</v>
      </c>
      <c r="J361">
        <v>3.1914847495831178E-2</v>
      </c>
      <c r="L361" t="s">
        <v>39851</v>
      </c>
      <c r="M361">
        <v>28333892</v>
      </c>
      <c r="Q361" s="10"/>
      <c r="R361" s="11">
        <f t="shared" si="10"/>
        <v>0</v>
      </c>
      <c r="U361" s="11">
        <f t="shared" si="11"/>
        <v>0</v>
      </c>
      <c r="Y361" s="11">
        <f>IF(SUM(Tableau1[[#This Row],[Other access]:[Sci-hub access]])&gt;=1,1,0)</f>
        <v>0</v>
      </c>
      <c r="Z361" s="12">
        <f>IF(OR(Tableau1[[#This Row],[Access R1 + S1+ T1 ]]&gt;=1,Tableau1[[#This Row],[Access V1 +W1 + X1]]&gt;=1),1,0)</f>
        <v>0</v>
      </c>
      <c r="AB361" s="10" t="str">
        <f>Tableau1[[#This Row],[DOI]]</f>
        <v>doi: 10.1097/IJG.0000000000000643</v>
      </c>
      <c r="AC361" s="13" t="str">
        <f>Tableau1[[#This Row],[Authors]]&amp;", "&amp;Tableau1[[#This Row],[Title]]&amp;" "&amp;Tableau1[[#This Row],[Journal]]&amp;". "&amp;Tableau1[[#This Row],[Year]]</f>
        <v>Armstrong JJ, Wasiuta T, Kiatos E, Malvankar-Mehta M, Hutnik CML., The Effects of Phacoemulsification on Intraocular Pressure and Topical Medication Use in Patients With Glaucoma: A Systematic Review and Meta-analysis of 3-Year Data. J Glaucoma. 2017</v>
      </c>
    </row>
    <row r="362" spans="1:29" x14ac:dyDescent="0.3">
      <c r="A362">
        <v>7142</v>
      </c>
      <c r="B362" t="s">
        <v>9988</v>
      </c>
      <c r="C362" t="s">
        <v>20191</v>
      </c>
      <c r="D362" t="s">
        <v>30422</v>
      </c>
      <c r="E362" t="s">
        <v>34358</v>
      </c>
      <c r="F362" s="10"/>
      <c r="G362">
        <v>2017</v>
      </c>
      <c r="J362">
        <v>3.1982113263855361E-2</v>
      </c>
      <c r="L362" t="s">
        <v>41498</v>
      </c>
      <c r="M362">
        <v>28125083</v>
      </c>
      <c r="Q362" s="10"/>
      <c r="R362" s="11">
        <f t="shared" si="10"/>
        <v>0</v>
      </c>
      <c r="U362" s="11">
        <f t="shared" si="11"/>
        <v>0</v>
      </c>
      <c r="Y362" s="11">
        <f>IF(SUM(Tableau1[[#This Row],[Other access]:[Sci-hub access]])&gt;=1,1,0)</f>
        <v>0</v>
      </c>
      <c r="Z362" s="12">
        <f>IF(OR(Tableau1[[#This Row],[Access R1 + S1+ T1 ]]&gt;=1,Tableau1[[#This Row],[Access V1 +W1 + X1]]&gt;=1),1,0)</f>
        <v>0</v>
      </c>
      <c r="AB362" s="10" t="str">
        <f>Tableau1[[#This Row],[DOI]]</f>
        <v>doi: 10.1038/gim.2016.217</v>
      </c>
      <c r="AC362" s="13" t="str">
        <f>Tableau1[[#This Row],[Authors]]&amp;", "&amp;Tableau1[[#This Row],[Title]]&amp;" "&amp;Tableau1[[#This Row],[Journal]]&amp;". "&amp;Tableau1[[#This Row],[Year]]</f>
        <v>Chen X, Sheng X, Zhuang W, Sun X, Liu G, Shi X, Huang G, Mei Y, Li Y, Pan X, Liu Y, Li Z, Zhao Q, Yan B, Zhao C., GUCA1A mutation causes maculopathy in a five-generation family with a wide spectrum of severity. Genet Med. 2017</v>
      </c>
    </row>
    <row r="363" spans="1:29" x14ac:dyDescent="0.3">
      <c r="A363">
        <v>8920</v>
      </c>
      <c r="B363" t="s">
        <v>11542</v>
      </c>
      <c r="C363" t="s">
        <v>21723</v>
      </c>
      <c r="D363" t="s">
        <v>31983</v>
      </c>
      <c r="E363" t="s">
        <v>2447</v>
      </c>
      <c r="F363" s="10"/>
      <c r="G363">
        <v>2017</v>
      </c>
      <c r="J363">
        <v>3.2083579854018884E-2</v>
      </c>
      <c r="L363" t="s">
        <v>43251</v>
      </c>
      <c r="M363">
        <v>27811633</v>
      </c>
      <c r="Q363" s="10"/>
      <c r="R363" s="11">
        <f t="shared" si="10"/>
        <v>0</v>
      </c>
      <c r="U363" s="11">
        <f t="shared" si="11"/>
        <v>0</v>
      </c>
      <c r="Y363" s="11">
        <f>IF(SUM(Tableau1[[#This Row],[Other access]:[Sci-hub access]])&gt;=1,1,0)</f>
        <v>0</v>
      </c>
      <c r="Z363" s="12">
        <f>IF(OR(Tableau1[[#This Row],[Access R1 + S1+ T1 ]]&gt;=1,Tableau1[[#This Row],[Access V1 +W1 + X1]]&gt;=1),1,0)</f>
        <v>0</v>
      </c>
      <c r="AB363" s="10" t="str">
        <f>Tableau1[[#This Row],[DOI]]</f>
        <v>doi: 10.1097/IOP.0000000000000814</v>
      </c>
      <c r="AC363" s="13" t="str">
        <f>Tableau1[[#This Row],[Authors]]&amp;", "&amp;Tableau1[[#This Row],[Title]]&amp;" "&amp;Tableau1[[#This Row],[Journal]]&amp;". "&amp;Tableau1[[#This Row],[Year]]</f>
        <v>Vrcek I, Chou E, Blaydon S, Shore J., Wingtip Flap for Reconstruction of Full-Thickness Upper and Lower Eyelid Defects. Ophthal Plast Reconstr Surg. 2017</v>
      </c>
    </row>
    <row r="364" spans="1:29" x14ac:dyDescent="0.3">
      <c r="A364">
        <v>594</v>
      </c>
      <c r="B364" t="s">
        <v>3857</v>
      </c>
      <c r="C364" t="s">
        <v>14113</v>
      </c>
      <c r="D364" t="s">
        <v>24277</v>
      </c>
      <c r="E364" t="s">
        <v>34004</v>
      </c>
      <c r="F364" s="10"/>
      <c r="G364">
        <v>2018</v>
      </c>
      <c r="J364">
        <v>3.209610141690955E-2</v>
      </c>
      <c r="L364" t="s">
        <v>35092</v>
      </c>
      <c r="M364">
        <v>29167331</v>
      </c>
      <c r="Q364" s="10"/>
      <c r="R364" s="11">
        <f t="shared" si="10"/>
        <v>0</v>
      </c>
      <c r="U364" s="11">
        <f t="shared" si="11"/>
        <v>0</v>
      </c>
      <c r="Y364" s="11">
        <f>IF(SUM(Tableau1[[#This Row],[Other access]:[Sci-hub access]])&gt;=1,1,0)</f>
        <v>0</v>
      </c>
      <c r="Z364" s="12">
        <f>IF(OR(Tableau1[[#This Row],[Access R1 + S1+ T1 ]]&gt;=1,Tableau1[[#This Row],[Access V1 +W1 + X1]]&gt;=1),1,0)</f>
        <v>0</v>
      </c>
      <c r="AB364" s="10" t="str">
        <f>Tableau1[[#This Row],[DOI]]</f>
        <v>doi: 10.1152/physrev.00017.2016</v>
      </c>
      <c r="AC364" s="13" t="str">
        <f>Tableau1[[#This Row],[Authors]]&amp;", "&amp;Tableau1[[#This Row],[Title]]&amp;" "&amp;Tableau1[[#This Row],[Journal]]&amp;". "&amp;Tableau1[[#This Row],[Year]]</f>
        <v>Zhang LF, Hargens AR., Spaceflight-Induced Intracranial Hypertension and Visual Impairment: Pathophysiology and Countermeasures. Physiol Rev. 2018</v>
      </c>
    </row>
    <row r="365" spans="1:29" x14ac:dyDescent="0.3">
      <c r="A365">
        <v>2624</v>
      </c>
      <c r="B365" t="s">
        <v>5840</v>
      </c>
      <c r="C365" t="s">
        <v>16086</v>
      </c>
      <c r="D365" t="s">
        <v>26263</v>
      </c>
      <c r="E365" t="s">
        <v>3246</v>
      </c>
      <c r="F365" s="10"/>
      <c r="G365">
        <v>2017</v>
      </c>
      <c r="J365">
        <v>3.2116678176711155E-2</v>
      </c>
      <c r="L365" t="s">
        <v>37087</v>
      </c>
      <c r="M365">
        <v>28719046</v>
      </c>
      <c r="Q365" s="10"/>
      <c r="R365" s="11">
        <f t="shared" si="10"/>
        <v>0</v>
      </c>
      <c r="U365" s="11">
        <f t="shared" si="11"/>
        <v>0</v>
      </c>
      <c r="Y365" s="11">
        <f>IF(SUM(Tableau1[[#This Row],[Other access]:[Sci-hub access]])&gt;=1,1,0)</f>
        <v>0</v>
      </c>
      <c r="Z365" s="12">
        <f>IF(OR(Tableau1[[#This Row],[Access R1 + S1+ T1 ]]&gt;=1,Tableau1[[#This Row],[Access V1 +W1 + X1]]&gt;=1),1,0)</f>
        <v>0</v>
      </c>
      <c r="AB365" s="10" t="str">
        <f>Tableau1[[#This Row],[DOI]]</f>
        <v>doi: 10.1002/dc.23781</v>
      </c>
      <c r="AC365" s="13" t="str">
        <f>Tableau1[[#This Row],[Authors]]&amp;", "&amp;Tableau1[[#This Row],[Title]]&amp;" "&amp;Tableau1[[#This Row],[Journal]]&amp;". "&amp;Tableau1[[#This Row],[Year]]</f>
        <v>John S, Lew M., Retinal pigment epithelium adenoma in vitreous fluid cytology. Diagn Cytopathol. 2017</v>
      </c>
    </row>
    <row r="366" spans="1:29" x14ac:dyDescent="0.3">
      <c r="A366">
        <v>2206</v>
      </c>
      <c r="B366" t="s">
        <v>5439</v>
      </c>
      <c r="C366" t="s">
        <v>15684</v>
      </c>
      <c r="D366" t="s">
        <v>25861</v>
      </c>
      <c r="E366" t="s">
        <v>2523</v>
      </c>
      <c r="F366" s="10"/>
      <c r="G366">
        <v>2017</v>
      </c>
      <c r="J366">
        <v>3.2132119052479702E-2</v>
      </c>
      <c r="L366" t="s">
        <v>36676</v>
      </c>
      <c r="M366">
        <v>28799555</v>
      </c>
      <c r="Q366" s="10"/>
      <c r="R366" s="11">
        <f t="shared" si="10"/>
        <v>0</v>
      </c>
      <c r="U366" s="11">
        <f t="shared" si="11"/>
        <v>0</v>
      </c>
      <c r="Y366" s="11">
        <f>IF(SUM(Tableau1[[#This Row],[Other access]:[Sci-hub access]])&gt;=1,1,0)</f>
        <v>0</v>
      </c>
      <c r="Z366" s="12">
        <f>IF(OR(Tableau1[[#This Row],[Access R1 + S1+ T1 ]]&gt;=1,Tableau1[[#This Row],[Access V1 +W1 + X1]]&gt;=1),1,0)</f>
        <v>0</v>
      </c>
      <c r="AB366" s="10" t="str">
        <f>Tableau1[[#This Row],[DOI]]</f>
        <v>doi: 10.1038/eye.2017.167</v>
      </c>
      <c r="AC366" s="13" t="str">
        <f>Tableau1[[#This Row],[Authors]]&amp;", "&amp;Tableau1[[#This Row],[Title]]&amp;" "&amp;Tableau1[[#This Row],[Journal]]&amp;". "&amp;Tableau1[[#This Row],[Year]]</f>
        <v>Banerjee PJ, Chandra A, Petrou P, Charteris DG., Silicone oil versus gas tamponade for giant retinal tear-associated fovea-sparing retinal detachment: a comparison of outcome. Eye (Lond). 2017</v>
      </c>
    </row>
    <row r="367" spans="1:29" x14ac:dyDescent="0.3">
      <c r="A367">
        <v>4520</v>
      </c>
      <c r="B367" t="s">
        <v>7643</v>
      </c>
      <c r="C367" t="s">
        <v>17878</v>
      </c>
      <c r="D367" t="s">
        <v>28072</v>
      </c>
      <c r="E367" t="s">
        <v>2443</v>
      </c>
      <c r="F367" s="10"/>
      <c r="G367">
        <v>2017</v>
      </c>
      <c r="J367">
        <v>3.2194218488135751E-2</v>
      </c>
      <c r="L367" t="s">
        <v>38938</v>
      </c>
      <c r="M367">
        <v>28437526</v>
      </c>
      <c r="Q367" s="10"/>
      <c r="R367" s="11">
        <f t="shared" si="10"/>
        <v>0</v>
      </c>
      <c r="U367" s="11">
        <f t="shared" si="11"/>
        <v>0</v>
      </c>
      <c r="Y367" s="11">
        <f>IF(SUM(Tableau1[[#This Row],[Other access]:[Sci-hub access]])&gt;=1,1,0)</f>
        <v>0</v>
      </c>
      <c r="Z367" s="12">
        <f>IF(OR(Tableau1[[#This Row],[Access R1 + S1+ T1 ]]&gt;=1,Tableau1[[#This Row],[Access V1 +W1 + X1]]&gt;=1),1,0)</f>
        <v>0</v>
      </c>
      <c r="AB367" s="10" t="str">
        <f>Tableau1[[#This Row],[DOI]]</f>
        <v>doi: 10.1167/iovs.16-21162</v>
      </c>
      <c r="AC367" s="13" t="str">
        <f>Tableau1[[#This Row],[Authors]]&amp;", "&amp;Tableau1[[#This Row],[Title]]&amp;" "&amp;Tableau1[[#This Row],[Journal]]&amp;". "&amp;Tableau1[[#This Row],[Year]]</f>
        <v>Bhattacharya S, Yin J, Winborn CS, Zhang Q, Yue J, Chaum E., Prominin-1 Is a Novel Regulator of Autophagy in the Human Retinal Pigment Epithelium. Invest Ophthalmol Vis Sci. 2017</v>
      </c>
    </row>
    <row r="368" spans="1:29" x14ac:dyDescent="0.3">
      <c r="A368">
        <v>5127</v>
      </c>
      <c r="B368" t="s">
        <v>8204</v>
      </c>
      <c r="C368" t="s">
        <v>18429</v>
      </c>
      <c r="D368" t="s">
        <v>28634</v>
      </c>
      <c r="E368" t="s">
        <v>2526</v>
      </c>
      <c r="F368" s="10"/>
      <c r="G368">
        <v>2017</v>
      </c>
      <c r="J368">
        <v>3.2240128008729774E-2</v>
      </c>
      <c r="L368" t="s">
        <v>39531</v>
      </c>
      <c r="M368">
        <v>28369828</v>
      </c>
      <c r="Q368" s="10"/>
      <c r="R368" s="11">
        <f t="shared" si="10"/>
        <v>0</v>
      </c>
      <c r="U368" s="11">
        <f t="shared" si="11"/>
        <v>0</v>
      </c>
      <c r="Y368" s="11">
        <f>IF(SUM(Tableau1[[#This Row],[Other access]:[Sci-hub access]])&gt;=1,1,0)</f>
        <v>0</v>
      </c>
      <c r="Z368" s="12">
        <f>IF(OR(Tableau1[[#This Row],[Access R1 + S1+ T1 ]]&gt;=1,Tableau1[[#This Row],[Access V1 +W1 + X1]]&gt;=1),1,0)</f>
        <v>0</v>
      </c>
      <c r="AB368" s="10" t="str">
        <f>Tableau1[[#This Row],[DOI]]</f>
        <v>doi: 10.1111/dmcn.13419</v>
      </c>
      <c r="AC368" s="13" t="str">
        <f>Tableau1[[#This Row],[Authors]]&amp;", "&amp;Tableau1[[#This Row],[Title]]&amp;" "&amp;Tableau1[[#This Row],[Journal]]&amp;". "&amp;Tableau1[[#This Row],[Year]]</f>
        <v>Minns RA, Jones PA, Tandon A, Fleck BW, Mulvihill AO, Minns FC., Raised intracranial pressure and retinal haemorrhages in childhood encephalopathies. Dev Med Child Neurol. 2017</v>
      </c>
    </row>
    <row r="369" spans="1:29" x14ac:dyDescent="0.3">
      <c r="A369">
        <v>7299</v>
      </c>
      <c r="B369" t="s">
        <v>10118</v>
      </c>
      <c r="C369" t="s">
        <v>20320</v>
      </c>
      <c r="D369" t="s">
        <v>30552</v>
      </c>
      <c r="E369" t="s">
        <v>34015</v>
      </c>
      <c r="F369" s="10"/>
      <c r="G369">
        <v>2017</v>
      </c>
      <c r="J369">
        <v>3.2298337186186132E-2</v>
      </c>
      <c r="L369" t="s">
        <v>41655</v>
      </c>
      <c r="M369">
        <v>28107085</v>
      </c>
      <c r="Q369" s="10"/>
      <c r="R369" s="11">
        <f t="shared" si="10"/>
        <v>0</v>
      </c>
      <c r="U369" s="11">
        <f t="shared" si="11"/>
        <v>0</v>
      </c>
      <c r="Y369" s="11">
        <f>IF(SUM(Tableau1[[#This Row],[Other access]:[Sci-hub access]])&gt;=1,1,0)</f>
        <v>0</v>
      </c>
      <c r="Z369" s="12">
        <f>IF(OR(Tableau1[[#This Row],[Access R1 + S1+ T1 ]]&gt;=1,Tableau1[[#This Row],[Access V1 +W1 + X1]]&gt;=1),1,0)</f>
        <v>0</v>
      </c>
      <c r="AB369" s="10" t="str">
        <f>Tableau1[[#This Row],[DOI]]</f>
        <v>doi: 10.1080/13816810.2016.1247460</v>
      </c>
      <c r="AC369" s="13" t="str">
        <f>Tableau1[[#This Row],[Authors]]&amp;", "&amp;Tableau1[[#This Row],[Title]]&amp;" "&amp;Tableau1[[#This Row],[Journal]]&amp;". "&amp;Tableau1[[#This Row],[Year]]</f>
        <v>Eid OM, Abdel Hady S, El-Kotoury A, Said KA, Rafat K, El-Bassyouni HT., Registry of ocular anomalies among patients with genetic disorders attending the clinical genetics department at the National Research Center in Egypt. Ophthalmic Genet. 2017</v>
      </c>
    </row>
    <row r="370" spans="1:29" x14ac:dyDescent="0.3">
      <c r="A370">
        <v>6452</v>
      </c>
      <c r="B370" t="s">
        <v>9387</v>
      </c>
      <c r="C370" t="s">
        <v>19595</v>
      </c>
      <c r="D370" t="s">
        <v>29818</v>
      </c>
      <c r="E370" t="s">
        <v>2494</v>
      </c>
      <c r="F370" s="10"/>
      <c r="G370">
        <v>2017</v>
      </c>
      <c r="J370">
        <v>3.2335831937706394E-2</v>
      </c>
      <c r="L370" t="s">
        <v>40821</v>
      </c>
      <c r="M370">
        <v>28211177</v>
      </c>
      <c r="Q370" s="10"/>
      <c r="R370" s="11">
        <f t="shared" si="10"/>
        <v>0</v>
      </c>
      <c r="U370" s="11">
        <f t="shared" si="11"/>
        <v>0</v>
      </c>
      <c r="Y370" s="11">
        <f>IF(SUM(Tableau1[[#This Row],[Other access]:[Sci-hub access]])&gt;=1,1,0)</f>
        <v>0</v>
      </c>
      <c r="Z370" s="12">
        <f>IF(OR(Tableau1[[#This Row],[Access R1 + S1+ T1 ]]&gt;=1,Tableau1[[#This Row],[Access V1 +W1 + X1]]&gt;=1),1,0)</f>
        <v>0</v>
      </c>
      <c r="AB370" s="10" t="str">
        <f>Tableau1[[#This Row],[DOI]]</f>
        <v>doi: 10.1111/opo.12358</v>
      </c>
      <c r="AC370" s="13" t="str">
        <f>Tableau1[[#This Row],[Authors]]&amp;", "&amp;Tableau1[[#This Row],[Title]]&amp;" "&amp;Tableau1[[#This Row],[Journal]]&amp;". "&amp;Tableau1[[#This Row],[Year]]</f>
        <v>Chriqui E, Law C, Kergoat MJ, Leclerc BS, Kergoat H., Visual impairment in older institutionalised Canadian seniors with dementia. Ophthalmic Physiol Opt. 2017</v>
      </c>
    </row>
    <row r="371" spans="1:29" x14ac:dyDescent="0.3">
      <c r="A371">
        <v>5642</v>
      </c>
      <c r="B371" t="s">
        <v>8674</v>
      </c>
      <c r="C371" t="s">
        <v>18894</v>
      </c>
      <c r="D371" t="s">
        <v>29104</v>
      </c>
      <c r="E371" t="s">
        <v>2462</v>
      </c>
      <c r="F371" s="10"/>
      <c r="G371">
        <v>2017</v>
      </c>
      <c r="J371">
        <v>3.2372944883348742E-2</v>
      </c>
      <c r="L371" t="s">
        <v>40029</v>
      </c>
      <c r="M371">
        <v>28302098</v>
      </c>
      <c r="Q371" s="10"/>
      <c r="R371" s="11">
        <f t="shared" si="10"/>
        <v>0</v>
      </c>
      <c r="U371" s="11">
        <f t="shared" si="11"/>
        <v>0</v>
      </c>
      <c r="Y371" s="11">
        <f>IF(SUM(Tableau1[[#This Row],[Other access]:[Sci-hub access]])&gt;=1,1,0)</f>
        <v>0</v>
      </c>
      <c r="Z371" s="12">
        <f>IF(OR(Tableau1[[#This Row],[Access R1 + S1+ T1 ]]&gt;=1,Tableau1[[#This Row],[Access V1 +W1 + X1]]&gt;=1),1,0)</f>
        <v>0</v>
      </c>
      <c r="AB371" s="10" t="str">
        <f>Tableau1[[#This Row],[DOI]]</f>
        <v>doi: 10.1186/s12886-017-0423-5</v>
      </c>
      <c r="AC371" s="13" t="str">
        <f>Tableau1[[#This Row],[Authors]]&amp;", "&amp;Tableau1[[#This Row],[Title]]&amp;" "&amp;Tableau1[[#This Row],[Journal]]&amp;". "&amp;Tableau1[[#This Row],[Year]]</f>
        <v>Shi H, Qi XF, Liu TT, Hao Q, Li XH, Liang LL, Wang YM, Cui ZH., In vivo confocal microscopy of pre-Descemet corneal dystrophy associated with X-linked ichthyosis: a case report. BMC Ophthalmol. 2017</v>
      </c>
    </row>
    <row r="372" spans="1:29" x14ac:dyDescent="0.3">
      <c r="A372">
        <v>2064</v>
      </c>
      <c r="B372" t="s">
        <v>5303</v>
      </c>
      <c r="C372" t="s">
        <v>15548</v>
      </c>
      <c r="D372" t="s">
        <v>25725</v>
      </c>
      <c r="E372" t="s">
        <v>2479</v>
      </c>
      <c r="F372" s="10"/>
      <c r="G372">
        <v>2017</v>
      </c>
      <c r="J372">
        <v>3.2374025492145075E-2</v>
      </c>
      <c r="L372" t="s">
        <v>36535</v>
      </c>
      <c r="M372">
        <v>28820791</v>
      </c>
      <c r="Q372" s="10"/>
      <c r="R372" s="11">
        <f t="shared" si="10"/>
        <v>0</v>
      </c>
      <c r="U372" s="11">
        <f t="shared" si="11"/>
        <v>0</v>
      </c>
      <c r="Y372" s="11">
        <f>IF(SUM(Tableau1[[#This Row],[Other access]:[Sci-hub access]])&gt;=1,1,0)</f>
        <v>0</v>
      </c>
      <c r="Z372" s="12">
        <f>IF(OR(Tableau1[[#This Row],[Access R1 + S1+ T1 ]]&gt;=1,Tableau1[[#This Row],[Access V1 +W1 + X1]]&gt;=1),1,0)</f>
        <v>0</v>
      </c>
      <c r="AB372" s="10" t="str">
        <f>Tableau1[[#This Row],[DOI]]</f>
        <v>doi: 10.1097/ICO.0000000000001294</v>
      </c>
      <c r="AC372" s="13" t="str">
        <f>Tableau1[[#This Row],[Authors]]&amp;", "&amp;Tableau1[[#This Row],[Title]]&amp;" "&amp;Tableau1[[#This Row],[Journal]]&amp;". "&amp;Tableau1[[#This Row],[Year]]</f>
        <v>Woodward MA, Musch DC, Hood CT, Greene JB, Niziol LM, Jeganathan VSE, Lee PP., Teleophthalmic Approach for Detection of Corneal Diseases: Accuracy and Reliability. Cornea. 2017</v>
      </c>
    </row>
    <row r="373" spans="1:29" ht="28.8" x14ac:dyDescent="0.3">
      <c r="A373">
        <v>8832</v>
      </c>
      <c r="B373" t="s">
        <v>11464</v>
      </c>
      <c r="C373" t="s">
        <v>21648</v>
      </c>
      <c r="D373" t="s">
        <v>31904</v>
      </c>
      <c r="E373" t="s">
        <v>2445</v>
      </c>
      <c r="F373" s="10"/>
      <c r="G373">
        <v>2017</v>
      </c>
      <c r="J373">
        <v>3.2571451164841281E-2</v>
      </c>
      <c r="L373" t="s">
        <v>43168</v>
      </c>
      <c r="M373">
        <v>27828912</v>
      </c>
      <c r="Q373" s="10"/>
      <c r="R373" s="11">
        <f t="shared" si="10"/>
        <v>0</v>
      </c>
      <c r="U373" s="11">
        <f t="shared" si="11"/>
        <v>0</v>
      </c>
      <c r="Y373" s="11">
        <f>IF(SUM(Tableau1[[#This Row],[Other access]:[Sci-hub access]])&gt;=1,1,0)</f>
        <v>0</v>
      </c>
      <c r="Z373" s="12">
        <f>IF(OR(Tableau1[[#This Row],[Access R1 + S1+ T1 ]]&gt;=1,Tableau1[[#This Row],[Access V1 +W1 + X1]]&gt;=1),1,0)</f>
        <v>0</v>
      </c>
      <c r="AB373" s="10" t="str">
        <f>Tableau1[[#This Row],[DOI]]</f>
        <v>doi: 10.1097/IAE.0000000000001389</v>
      </c>
      <c r="AC373" s="13" t="str">
        <f>Tableau1[[#This Row],[Authors]]&amp;", "&amp;Tableau1[[#This Row],[Title]]&amp;" "&amp;Tableau1[[#This Row],[Journal]]&amp;". "&amp;Tableau1[[#This Row],[Year]]</f>
        <v>Testa F, Melillo P, Bonnet C, Marcelli V, de Benedictis A, Colucci R, Gallo B, Kurtenbach A, Rossi S, Marciano E, Auricchio A, Petit C, Zrenner E, Simonelli F., CLINICAL PRESENTATION AND DISEASE COURSE OF USHER SYNDROME BECAUSE OF MUTATIONS IN MYO7A OR USH2A. Retina. 2017</v>
      </c>
    </row>
    <row r="374" spans="1:29" x14ac:dyDescent="0.3">
      <c r="A374">
        <v>3232</v>
      </c>
      <c r="B374" t="s">
        <v>6416</v>
      </c>
      <c r="C374" t="s">
        <v>16659</v>
      </c>
      <c r="D374" t="s">
        <v>26840</v>
      </c>
      <c r="E374" t="s">
        <v>2446</v>
      </c>
      <c r="F374" s="10"/>
      <c r="G374">
        <v>2017</v>
      </c>
      <c r="J374">
        <v>3.2592820092051999E-2</v>
      </c>
      <c r="L374" t="s">
        <v>37685</v>
      </c>
      <c r="M374">
        <v>28617520</v>
      </c>
      <c r="Q374" s="10"/>
      <c r="R374" s="11">
        <f t="shared" si="10"/>
        <v>0</v>
      </c>
      <c r="U374" s="11">
        <f t="shared" si="11"/>
        <v>0</v>
      </c>
      <c r="Y374" s="11">
        <f>IF(SUM(Tableau1[[#This Row],[Other access]:[Sci-hub access]])&gt;=1,1,0)</f>
        <v>0</v>
      </c>
      <c r="Z374" s="12">
        <f>IF(OR(Tableau1[[#This Row],[Access R1 + S1+ T1 ]]&gt;=1,Tableau1[[#This Row],[Access V1 +W1 + X1]]&gt;=1),1,0)</f>
        <v>0</v>
      </c>
      <c r="AB374" s="10" t="str">
        <f>Tableau1[[#This Row],[DOI]]</f>
        <v>doi: 10.3928/01913913-20170320-05</v>
      </c>
      <c r="AC374" s="13" t="str">
        <f>Tableau1[[#This Row],[Authors]]&amp;", "&amp;Tableau1[[#This Row],[Title]]&amp;" "&amp;Tableau1[[#This Row],[Journal]]&amp;". "&amp;Tableau1[[#This Row],[Year]]</f>
        <v>Tang A, Chen T, Zhang J, Gong Q, Liu L., Abnormal Spontaneous Brain Activity in Patients With Anisometropic Amblyopia Using Resting-State Functional Magnetic Resonance Imaging. J Pediatr Ophthalmol Strabismus. 2017</v>
      </c>
    </row>
    <row r="375" spans="1:29" x14ac:dyDescent="0.3">
      <c r="A375">
        <v>7569</v>
      </c>
      <c r="B375" t="s">
        <v>10361</v>
      </c>
      <c r="C375" t="s">
        <v>20561</v>
      </c>
      <c r="D375" t="s">
        <v>30796</v>
      </c>
      <c r="E375" t="s">
        <v>2479</v>
      </c>
      <c r="F375" s="10"/>
      <c r="G375">
        <v>2017</v>
      </c>
      <c r="J375">
        <v>3.2693311510713086E-2</v>
      </c>
      <c r="L375" t="s">
        <v>41924</v>
      </c>
      <c r="M375">
        <v>28079690</v>
      </c>
      <c r="Q375" s="10"/>
      <c r="R375" s="11">
        <f t="shared" si="10"/>
        <v>0</v>
      </c>
      <c r="U375" s="11">
        <f t="shared" si="11"/>
        <v>0</v>
      </c>
      <c r="Y375" s="11">
        <f>IF(SUM(Tableau1[[#This Row],[Other access]:[Sci-hub access]])&gt;=1,1,0)</f>
        <v>0</v>
      </c>
      <c r="Z375" s="12">
        <f>IF(OR(Tableau1[[#This Row],[Access R1 + S1+ T1 ]]&gt;=1,Tableau1[[#This Row],[Access V1 +W1 + X1]]&gt;=1),1,0)</f>
        <v>0</v>
      </c>
      <c r="AB375" s="10" t="str">
        <f>Tableau1[[#This Row],[DOI]]</f>
        <v>doi: 10.1097/ICO.0000000000001133</v>
      </c>
      <c r="AC375" s="13" t="str">
        <f>Tableau1[[#This Row],[Authors]]&amp;", "&amp;Tableau1[[#This Row],[Title]]&amp;" "&amp;Tableau1[[#This Row],[Journal]]&amp;". "&amp;Tableau1[[#This Row],[Year]]</f>
        <v>Szalai E, Németh G, Hassan Z, Módis L Jr., Noncontact Evaluation of Corneal Grafts: Swept-Source Fourier Domain OCT Versus High-Resolution Scheimpflug Imaging. Cornea. 2017</v>
      </c>
    </row>
    <row r="376" spans="1:29" x14ac:dyDescent="0.3">
      <c r="A376">
        <v>4225</v>
      </c>
      <c r="B376" t="s">
        <v>7362</v>
      </c>
      <c r="C376" t="s">
        <v>17598</v>
      </c>
      <c r="D376" t="s">
        <v>27790</v>
      </c>
      <c r="E376" t="s">
        <v>2829</v>
      </c>
      <c r="F376" s="10"/>
      <c r="G376">
        <v>2017</v>
      </c>
      <c r="J376">
        <v>3.2830591137054443E-2</v>
      </c>
      <c r="L376" t="s">
        <v>38656</v>
      </c>
      <c r="M376">
        <v>28470200</v>
      </c>
      <c r="Q376" s="10"/>
      <c r="R376" s="11">
        <f t="shared" si="10"/>
        <v>0</v>
      </c>
      <c r="U376" s="11">
        <f t="shared" si="11"/>
        <v>0</v>
      </c>
      <c r="Y376" s="11">
        <f>IF(SUM(Tableau1[[#This Row],[Other access]:[Sci-hub access]])&gt;=1,1,0)</f>
        <v>0</v>
      </c>
      <c r="Z376" s="12">
        <f>IF(OR(Tableau1[[#This Row],[Access R1 + S1+ T1 ]]&gt;=1,Tableau1[[#This Row],[Access V1 +W1 + X1]]&gt;=1),1,0)</f>
        <v>0</v>
      </c>
      <c r="AB376" s="10" t="str">
        <f>Tableau1[[#This Row],[DOI]]</f>
        <v>doi: 10.1038/545119a</v>
      </c>
      <c r="AC376" s="13" t="str">
        <f>Tableau1[[#This Row],[Authors]]&amp;", "&amp;Tableau1[[#This Row],[Title]]&amp;" "&amp;Tableau1[[#This Row],[Journal]]&amp;". "&amp;Tableau1[[#This Row],[Year]]</f>
        <v>Perkel JM., Pocket laboratories. Nature. 2017</v>
      </c>
    </row>
    <row r="377" spans="1:29" ht="28.8" x14ac:dyDescent="0.3">
      <c r="A377">
        <v>7861</v>
      </c>
      <c r="B377" t="s">
        <v>10611</v>
      </c>
      <c r="C377" t="s">
        <v>20808</v>
      </c>
      <c r="D377" t="s">
        <v>31049</v>
      </c>
      <c r="E377" t="s">
        <v>2490</v>
      </c>
      <c r="F377" s="10"/>
      <c r="G377">
        <v>2017</v>
      </c>
      <c r="J377">
        <v>3.2864243964078832E-2</v>
      </c>
      <c r="L377" t="s">
        <v>42210</v>
      </c>
      <c r="M377">
        <v>28040528</v>
      </c>
      <c r="Q377" s="10"/>
      <c r="R377" s="11">
        <f t="shared" si="10"/>
        <v>0</v>
      </c>
      <c r="U377" s="11">
        <f t="shared" si="11"/>
        <v>0</v>
      </c>
      <c r="Y377" s="11">
        <f>IF(SUM(Tableau1[[#This Row],[Other access]:[Sci-hub access]])&gt;=1,1,0)</f>
        <v>0</v>
      </c>
      <c r="Z377" s="12">
        <f>IF(OR(Tableau1[[#This Row],[Access R1 + S1+ T1 ]]&gt;=1,Tableau1[[#This Row],[Access V1 +W1 + X1]]&gt;=1),1,0)</f>
        <v>0</v>
      </c>
      <c r="AB377" s="10" t="str">
        <f>Tableau1[[#This Row],[DOI]]</f>
        <v>doi: 10.1016/j.ajo.2016.12.018</v>
      </c>
      <c r="AC377" s="13" t="str">
        <f>Tableau1[[#This Row],[Authors]]&amp;", "&amp;Tableau1[[#This Row],[Title]]&amp;" "&amp;Tableau1[[#This Row],[Journal]]&amp;". "&amp;Tableau1[[#This Row],[Year]]</f>
        <v>Reddy Pappuru RR, Tyagi M, Paulose RM, Dave VP, Das T, Chhablani J, Narayanan R, Saxena RK, Balakrishnan D, Basu S, Sangwan VS., Role of Diagnostic Endoscopy in Posterior Segment Evaluation for Definitive Prognostication in Eyes With Corneal Opacification. Am J Ophthalmol. 2017</v>
      </c>
    </row>
    <row r="378" spans="1:29" x14ac:dyDescent="0.3">
      <c r="A378">
        <v>2418</v>
      </c>
      <c r="B378" t="s">
        <v>5643</v>
      </c>
      <c r="C378" t="s">
        <v>15888</v>
      </c>
      <c r="D378" t="s">
        <v>26065</v>
      </c>
      <c r="E378" t="s">
        <v>2479</v>
      </c>
      <c r="F378" s="10"/>
      <c r="G378">
        <v>2017</v>
      </c>
      <c r="J378">
        <v>3.3014185204180091E-2</v>
      </c>
      <c r="L378" t="s">
        <v>36883</v>
      </c>
      <c r="M378">
        <v>28749899</v>
      </c>
      <c r="Q378" s="10"/>
      <c r="R378" s="11">
        <f t="shared" si="10"/>
        <v>0</v>
      </c>
      <c r="U378" s="11">
        <f t="shared" si="11"/>
        <v>0</v>
      </c>
      <c r="Y378" s="11">
        <f>IF(SUM(Tableau1[[#This Row],[Other access]:[Sci-hub access]])&gt;=1,1,0)</f>
        <v>0</v>
      </c>
      <c r="Z378" s="12">
        <f>IF(OR(Tableau1[[#This Row],[Access R1 + S1+ T1 ]]&gt;=1,Tableau1[[#This Row],[Access V1 +W1 + X1]]&gt;=1),1,0)</f>
        <v>0</v>
      </c>
      <c r="AB378" s="10" t="str">
        <f>Tableau1[[#This Row],[DOI]]</f>
        <v>doi: 10.1097/ICO.0000000000001305</v>
      </c>
      <c r="AC378" s="13" t="str">
        <f>Tableau1[[#This Row],[Authors]]&amp;", "&amp;Tableau1[[#This Row],[Title]]&amp;" "&amp;Tableau1[[#This Row],[Journal]]&amp;". "&amp;Tableau1[[#This Row],[Year]]</f>
        <v>Price MO, Lisek M, Feng MT, Price FW Jr., Effect of Donor and Recipient Diabetes Status on Descemet Membrane Endothelial Keratoplasty Adherence and Survival. Cornea. 2017</v>
      </c>
    </row>
    <row r="379" spans="1:29" ht="28.8" x14ac:dyDescent="0.3">
      <c r="A379">
        <v>1912</v>
      </c>
      <c r="B379" t="s">
        <v>5155</v>
      </c>
      <c r="C379" t="s">
        <v>15401</v>
      </c>
      <c r="D379" t="s">
        <v>25577</v>
      </c>
      <c r="E379" t="s">
        <v>2451</v>
      </c>
      <c r="F379" s="10"/>
      <c r="G379">
        <v>2017</v>
      </c>
      <c r="J379">
        <v>3.3078763208794881E-2</v>
      </c>
      <c r="L379" t="s">
        <v>36384</v>
      </c>
      <c r="M379">
        <v>28850630</v>
      </c>
      <c r="Q379" s="10"/>
      <c r="R379" s="11">
        <f t="shared" si="10"/>
        <v>0</v>
      </c>
      <c r="U379" s="11">
        <f t="shared" si="11"/>
        <v>0</v>
      </c>
      <c r="Y379" s="11">
        <f>IF(SUM(Tableau1[[#This Row],[Other access]:[Sci-hub access]])&gt;=1,1,0)</f>
        <v>0</v>
      </c>
      <c r="Z379" s="12">
        <f>IF(OR(Tableau1[[#This Row],[Access R1 + S1+ T1 ]]&gt;=1,Tableau1[[#This Row],[Access V1 +W1 + X1]]&gt;=1),1,0)</f>
        <v>0</v>
      </c>
      <c r="AB379" s="10" t="str">
        <f>Tableau1[[#This Row],[DOI]]</f>
        <v>doi: 10.1371/journal.pone.0183957</v>
      </c>
      <c r="AC379" s="13" t="str">
        <f>Tableau1[[#This Row],[Authors]]&amp;", "&amp;Tableau1[[#This Row],[Title]]&amp;" "&amp;Tableau1[[#This Row],[Journal]]&amp;". "&amp;Tableau1[[#This Row],[Year]]</f>
        <v>Puthenparampil M, Federle L, Poggiali D, Miante S, Signori A, Pilotto E, Rinaldi F, Perini P, Sormani MP, Midena E, Gallo P., Trans-synaptic degeneration in the optic pathway. A study in clinically isolated syndrome and early relapsing-remitting multiple sclerosis with or without optic neuritis. PLoS One. 2017</v>
      </c>
    </row>
    <row r="380" spans="1:29" x14ac:dyDescent="0.3">
      <c r="A380">
        <v>4639</v>
      </c>
      <c r="B380" t="s">
        <v>7758</v>
      </c>
      <c r="C380" t="s">
        <v>17992</v>
      </c>
      <c r="D380" t="s">
        <v>28187</v>
      </c>
      <c r="E380" t="s">
        <v>34050</v>
      </c>
      <c r="F380" s="10"/>
      <c r="G380">
        <v>2017</v>
      </c>
      <c r="J380">
        <v>3.3123776832512775E-2</v>
      </c>
      <c r="L380" t="s">
        <v>39057</v>
      </c>
      <c r="M380">
        <v>28426269</v>
      </c>
      <c r="Q380" s="10"/>
      <c r="R380" s="11">
        <f t="shared" si="10"/>
        <v>0</v>
      </c>
      <c r="U380" s="11">
        <f t="shared" si="11"/>
        <v>0</v>
      </c>
      <c r="Y380" s="11">
        <f>IF(SUM(Tableau1[[#This Row],[Other access]:[Sci-hub access]])&gt;=1,1,0)</f>
        <v>0</v>
      </c>
      <c r="Z380" s="12">
        <f>IF(OR(Tableau1[[#This Row],[Access R1 + S1+ T1 ]]&gt;=1,Tableau1[[#This Row],[Access V1 +W1 + X1]]&gt;=1),1,0)</f>
        <v>0</v>
      </c>
      <c r="AB380" s="10" t="str">
        <f>Tableau1[[#This Row],[DOI]]</f>
        <v>doi: 10.1080/09273972.2017.1305425</v>
      </c>
      <c r="AC380" s="13" t="str">
        <f>Tableau1[[#This Row],[Authors]]&amp;", "&amp;Tableau1[[#This Row],[Title]]&amp;" "&amp;Tableau1[[#This Row],[Journal]]&amp;". "&amp;Tableau1[[#This Row],[Year]]</f>
        <v>Horwood AM., 2016 International Orthoptic Congress Burian Lecture: Folklore or Evidence? Strabismus. 2017</v>
      </c>
    </row>
    <row r="381" spans="1:29" x14ac:dyDescent="0.3">
      <c r="A381">
        <v>2176</v>
      </c>
      <c r="B381" t="s">
        <v>5411</v>
      </c>
      <c r="C381" t="s">
        <v>15656</v>
      </c>
      <c r="D381" t="s">
        <v>25833</v>
      </c>
      <c r="E381" t="s">
        <v>2541</v>
      </c>
      <c r="F381" s="10"/>
      <c r="G381">
        <v>2017</v>
      </c>
      <c r="J381">
        <v>3.3129317824929561E-2</v>
      </c>
      <c r="L381" t="s">
        <v>36647</v>
      </c>
      <c r="M381">
        <v>28806347</v>
      </c>
      <c r="Q381" s="10"/>
      <c r="R381" s="11">
        <f t="shared" si="10"/>
        <v>0</v>
      </c>
      <c r="U381" s="11">
        <f t="shared" si="11"/>
        <v>0</v>
      </c>
      <c r="Y381" s="11">
        <f>IF(SUM(Tableau1[[#This Row],[Other access]:[Sci-hub access]])&gt;=1,1,0)</f>
        <v>0</v>
      </c>
      <c r="Z381" s="12">
        <f>IF(OR(Tableau1[[#This Row],[Access R1 + S1+ T1 ]]&gt;=1,Tableau1[[#This Row],[Access V1 +W1 + X1]]&gt;=1),1,0)</f>
        <v>0</v>
      </c>
      <c r="AB381" s="10" t="str">
        <f>Tableau1[[#This Row],[DOI]]</f>
        <v>doi: 10.1097/WNO.0000000000000548</v>
      </c>
      <c r="AC381" s="13" t="str">
        <f>Tableau1[[#This Row],[Authors]]&amp;", "&amp;Tableau1[[#This Row],[Title]]&amp;" "&amp;Tableau1[[#This Row],[Journal]]&amp;". "&amp;Tableau1[[#This Row],[Year]]</f>
        <v>Phillips PH, Sheldon CA., Pediatric Pseudotumor Cerebri Syndrome. J Neuroophthalmol. 2017</v>
      </c>
    </row>
    <row r="382" spans="1:29" ht="28.8" x14ac:dyDescent="0.3">
      <c r="A382">
        <v>6145</v>
      </c>
      <c r="B382" t="s">
        <v>9111</v>
      </c>
      <c r="C382" t="s">
        <v>19325</v>
      </c>
      <c r="D382" t="s">
        <v>29542</v>
      </c>
      <c r="E382" t="s">
        <v>2627</v>
      </c>
      <c r="F382" s="10"/>
      <c r="G382">
        <v>2017</v>
      </c>
      <c r="J382">
        <v>3.3155817116541364E-2</v>
      </c>
      <c r="L382" t="s">
        <v>40517</v>
      </c>
      <c r="M382">
        <v>28243608</v>
      </c>
      <c r="Q382" s="10"/>
      <c r="R382" s="11">
        <f t="shared" si="10"/>
        <v>0</v>
      </c>
      <c r="U382" s="11">
        <f t="shared" si="11"/>
        <v>0</v>
      </c>
      <c r="Y382" s="11">
        <f>IF(SUM(Tableau1[[#This Row],[Other access]:[Sci-hub access]])&gt;=1,1,0)</f>
        <v>0</v>
      </c>
      <c r="Z382" s="12">
        <f>IF(OR(Tableau1[[#This Row],[Access R1 + S1+ T1 ]]&gt;=1,Tableau1[[#This Row],[Access V1 +W1 + X1]]&gt;=1),1,0)</f>
        <v>0</v>
      </c>
      <c r="AB382" s="10" t="str">
        <f>Tableau1[[#This Row],[DOI]]</f>
        <v>doi: 10.1155/2017/3459156</v>
      </c>
      <c r="AC382" s="13" t="str">
        <f>Tableau1[[#This Row],[Authors]]&amp;", "&amp;Tableau1[[#This Row],[Title]]&amp;" "&amp;Tableau1[[#This Row],[Journal]]&amp;". "&amp;Tableau1[[#This Row],[Year]]</f>
        <v>Stunf Pukl S, Vidović Valentinčič N, Urbančič M, Irman Grčar I, Grčar R, Pfeifer V, Globočnik Petrovič M., Visual Acuity, Retinal Sensitivity, and Macular Thickness Changes in Diabetic Patients without Diabetic Retinopathy after Cataract Surgery. J Diabetes Res. 2017</v>
      </c>
    </row>
    <row r="383" spans="1:29" x14ac:dyDescent="0.3">
      <c r="A383">
        <v>924</v>
      </c>
      <c r="B383" t="s">
        <v>4186</v>
      </c>
      <c r="C383" t="s">
        <v>14440</v>
      </c>
      <c r="D383" t="s">
        <v>24607</v>
      </c>
      <c r="E383" t="s">
        <v>2644</v>
      </c>
      <c r="F383" s="10"/>
      <c r="G383">
        <v>2017</v>
      </c>
      <c r="J383">
        <v>3.3223478332283785E-2</v>
      </c>
      <c r="L383" t="s">
        <v>35412</v>
      </c>
      <c r="M383">
        <v>29064013</v>
      </c>
      <c r="Q383" s="10"/>
      <c r="R383" s="11">
        <f t="shared" si="10"/>
        <v>0</v>
      </c>
      <c r="U383" s="11">
        <f t="shared" si="11"/>
        <v>0</v>
      </c>
      <c r="Y383" s="11">
        <f>IF(SUM(Tableau1[[#This Row],[Other access]:[Sci-hub access]])&gt;=1,1,0)</f>
        <v>0</v>
      </c>
      <c r="Z383" s="12">
        <f>IF(OR(Tableau1[[#This Row],[Access R1 + S1+ T1 ]]&gt;=1,Tableau1[[#This Row],[Access V1 +W1 + X1]]&gt;=1),1,0)</f>
        <v>0</v>
      </c>
      <c r="AB383" s="10" t="str">
        <f>Tableau1[[#This Row],[DOI]]</f>
        <v>doi: 10.1007/s10620-017-4781-x</v>
      </c>
      <c r="AC383" s="13" t="str">
        <f>Tableau1[[#This Row],[Authors]]&amp;", "&amp;Tableau1[[#This Row],[Title]]&amp;" "&amp;Tableau1[[#This Row],[Journal]]&amp;". "&amp;Tableau1[[#This Row],[Year]]</f>
        <v>Fine S, Nee J, Thakuria P, Duff B, Farraye FA, Shah SA., Ocular, Auricular, and Oral Manifestations of Inflammatory Bowel Disease. Dig Dis Sci. 2017</v>
      </c>
    </row>
    <row r="384" spans="1:29" x14ac:dyDescent="0.3">
      <c r="A384">
        <v>10829</v>
      </c>
      <c r="B384" t="s">
        <v>13279</v>
      </c>
      <c r="C384" t="s">
        <v>23441</v>
      </c>
      <c r="D384" t="s">
        <v>33733</v>
      </c>
      <c r="E384" t="s">
        <v>2471</v>
      </c>
      <c r="F384" s="10"/>
      <c r="G384">
        <v>2017</v>
      </c>
      <c r="J384">
        <v>3.3240130534631707E-2</v>
      </c>
      <c r="L384" t="s">
        <v>45075</v>
      </c>
      <c r="M384">
        <v>26975400</v>
      </c>
      <c r="Q384" s="10"/>
      <c r="R384" s="11">
        <f t="shared" si="10"/>
        <v>0</v>
      </c>
      <c r="U384" s="11">
        <f t="shared" si="11"/>
        <v>0</v>
      </c>
      <c r="Y384" s="11">
        <f>IF(SUM(Tableau1[[#This Row],[Other access]:[Sci-hub access]])&gt;=1,1,0)</f>
        <v>0</v>
      </c>
      <c r="Z384" s="12">
        <f>IF(OR(Tableau1[[#This Row],[Access R1 + S1+ T1 ]]&gt;=1,Tableau1[[#This Row],[Access V1 +W1 + X1]]&gt;=1),1,0)</f>
        <v>0</v>
      </c>
      <c r="AB384" s="10" t="str">
        <f>Tableau1[[#This Row],[DOI]]</f>
        <v>doi: 10.1007/s10792-016-0221-8</v>
      </c>
      <c r="AC384" s="13" t="str">
        <f>Tableau1[[#This Row],[Authors]]&amp;", "&amp;Tableau1[[#This Row],[Title]]&amp;" "&amp;Tableau1[[#This Row],[Journal]]&amp;". "&amp;Tableau1[[#This Row],[Year]]</f>
        <v>Belfort RN, Isenberg J, Fernandes BF, Di Cesare S, Belfort R Jr, Burnier MN Jr., Evaluating the presence of Toxoplasma gondii in peripheral blood of patients with diverse forms of uveitis. Int Ophthalmol. 2017</v>
      </c>
    </row>
    <row r="385" spans="1:29" x14ac:dyDescent="0.3">
      <c r="A385">
        <v>6597</v>
      </c>
      <c r="B385" t="s">
        <v>9512</v>
      </c>
      <c r="C385" t="s">
        <v>19719</v>
      </c>
      <c r="D385" t="s">
        <v>29944</v>
      </c>
      <c r="E385" t="s">
        <v>2524</v>
      </c>
      <c r="F385" s="10"/>
      <c r="G385">
        <v>2017</v>
      </c>
      <c r="J385">
        <v>3.325360327172211E-2</v>
      </c>
      <c r="L385" t="s">
        <v>40962</v>
      </c>
      <c r="M385">
        <v>28192589</v>
      </c>
      <c r="Q385" s="10"/>
      <c r="R385" s="11">
        <f t="shared" si="10"/>
        <v>0</v>
      </c>
      <c r="U385" s="11">
        <f t="shared" si="11"/>
        <v>0</v>
      </c>
      <c r="Y385" s="11">
        <f>IF(SUM(Tableau1[[#This Row],[Other access]:[Sci-hub access]])&gt;=1,1,0)</f>
        <v>0</v>
      </c>
      <c r="Z385" s="12">
        <f>IF(OR(Tableau1[[#This Row],[Access R1 + S1+ T1 ]]&gt;=1,Tableau1[[#This Row],[Access V1 +W1 + X1]]&gt;=1),1,0)</f>
        <v>0</v>
      </c>
      <c r="AB385" s="10" t="str">
        <f>Tableau1[[#This Row],[DOI]]</f>
        <v>doi: 10.3928/1081597X-20161102-01</v>
      </c>
      <c r="AC385" s="13" t="str">
        <f>Tableau1[[#This Row],[Authors]]&amp;", "&amp;Tableau1[[#This Row],[Title]]&amp;" "&amp;Tableau1[[#This Row],[Journal]]&amp;". "&amp;Tableau1[[#This Row],[Year]]</f>
        <v>Patel S, Bohac M, Biscevic A, Koncarevic M, Anticic M, Gabric N., A Critical Evaluation of Refractive Outcomes Following LASIK for Moderate to High Astigmatism Using Two Excimer Laser Platforms. J Refract Surg. 2017</v>
      </c>
    </row>
    <row r="386" spans="1:29" x14ac:dyDescent="0.3">
      <c r="A386">
        <v>6783</v>
      </c>
      <c r="B386" t="s">
        <v>9664</v>
      </c>
      <c r="C386" t="s">
        <v>19869</v>
      </c>
      <c r="D386" t="s">
        <v>30098</v>
      </c>
      <c r="E386" t="s">
        <v>2490</v>
      </c>
      <c r="F386" s="10"/>
      <c r="G386">
        <v>2017</v>
      </c>
      <c r="J386">
        <v>3.330244213308442E-2</v>
      </c>
      <c r="L386" t="s">
        <v>41143</v>
      </c>
      <c r="M386">
        <v>28163119</v>
      </c>
      <c r="Q386" s="10"/>
      <c r="R386" s="11">
        <f t="shared" ref="R386:R449" si="12">IF(SUM(N386:Q386)&gt;0,1,0)</f>
        <v>0</v>
      </c>
      <c r="U386" s="11">
        <f t="shared" ref="U386:U449" si="13">IF(SUM(R386,T386)&gt;0,1,0)</f>
        <v>0</v>
      </c>
      <c r="Y386" s="11">
        <f>IF(SUM(Tableau1[[#This Row],[Other access]:[Sci-hub access]])&gt;=1,1,0)</f>
        <v>0</v>
      </c>
      <c r="Z386" s="12">
        <f>IF(OR(Tableau1[[#This Row],[Access R1 + S1+ T1 ]]&gt;=1,Tableau1[[#This Row],[Access V1 +W1 + X1]]&gt;=1),1,0)</f>
        <v>0</v>
      </c>
      <c r="AB386" s="10" t="str">
        <f>Tableau1[[#This Row],[DOI]]</f>
        <v>doi: 10.1016/j.ajo.2017.01.025</v>
      </c>
      <c r="AC386" s="13" t="str">
        <f>Tableau1[[#This Row],[Authors]]&amp;", "&amp;Tableau1[[#This Row],[Title]]&amp;" "&amp;Tableau1[[#This Row],[Journal]]&amp;". "&amp;Tableau1[[#This Row],[Year]]</f>
        <v>Rossetto JD, Cavuoto KM, Allemann N, McKeown CA, Capó H., Accuracy of Optical Coherence Tomography Measurements of Rectus Muscle Insertions in Adult Patients Undergoing Strabismus Surgery. Am J Ophthalmol. 2017</v>
      </c>
    </row>
    <row r="387" spans="1:29" x14ac:dyDescent="0.3">
      <c r="A387">
        <v>8380</v>
      </c>
      <c r="B387" t="s">
        <v>11067</v>
      </c>
      <c r="C387" t="s">
        <v>21253</v>
      </c>
      <c r="D387" t="s">
        <v>31505</v>
      </c>
      <c r="E387" t="s">
        <v>34295</v>
      </c>
      <c r="F387" s="10"/>
      <c r="G387">
        <v>2017</v>
      </c>
      <c r="J387">
        <v>3.336553320107527E-2</v>
      </c>
      <c r="L387" t="s">
        <v>42722</v>
      </c>
      <c r="M387">
        <v>27925686</v>
      </c>
      <c r="Q387" s="10"/>
      <c r="R387" s="11">
        <f t="shared" si="12"/>
        <v>0</v>
      </c>
      <c r="U387" s="11">
        <f t="shared" si="13"/>
        <v>0</v>
      </c>
      <c r="Y387" s="11">
        <f>IF(SUM(Tableau1[[#This Row],[Other access]:[Sci-hub access]])&gt;=1,1,0)</f>
        <v>0</v>
      </c>
      <c r="Z387" s="12">
        <f>IF(OR(Tableau1[[#This Row],[Access R1 + S1+ T1 ]]&gt;=1,Tableau1[[#This Row],[Access V1 +W1 + X1]]&gt;=1),1,0)</f>
        <v>0</v>
      </c>
      <c r="AB387" s="10" t="str">
        <f>Tableau1[[#This Row],[DOI]]</f>
        <v>doi: 10.1002/humu.23152</v>
      </c>
      <c r="AC387" s="13" t="str">
        <f>Tableau1[[#This Row],[Authors]]&amp;", "&amp;Tableau1[[#This Row],[Title]]&amp;" "&amp;Tableau1[[#This Row],[Journal]]&amp;". "&amp;Tableau1[[#This Row],[Year]]</f>
        <v>Badior KE, Alka K, Casey JR., SLC4A11 Three-Dimensional Homology Model Rationalizes Corneal Dystrophy-Causing Mutations. Hum Mutat. 2017</v>
      </c>
    </row>
    <row r="388" spans="1:29" x14ac:dyDescent="0.3">
      <c r="A388">
        <v>9247</v>
      </c>
      <c r="B388" t="s">
        <v>11832</v>
      </c>
      <c r="C388" t="s">
        <v>22007</v>
      </c>
      <c r="D388" t="s">
        <v>32274</v>
      </c>
      <c r="E388" t="s">
        <v>2445</v>
      </c>
      <c r="F388" s="10"/>
      <c r="G388">
        <v>2017</v>
      </c>
      <c r="J388">
        <v>3.35198036041775E-2</v>
      </c>
      <c r="L388" t="s">
        <v>43556</v>
      </c>
      <c r="M388">
        <v>27755375</v>
      </c>
      <c r="Q388" s="10"/>
      <c r="R388" s="11">
        <f t="shared" si="12"/>
        <v>0</v>
      </c>
      <c r="U388" s="11">
        <f t="shared" si="13"/>
        <v>0</v>
      </c>
      <c r="Y388" s="11">
        <f>IF(SUM(Tableau1[[#This Row],[Other access]:[Sci-hub access]])&gt;=1,1,0)</f>
        <v>0</v>
      </c>
      <c r="Z388" s="12">
        <f>IF(OR(Tableau1[[#This Row],[Access R1 + S1+ T1 ]]&gt;=1,Tableau1[[#This Row],[Access V1 +W1 + X1]]&gt;=1),1,0)</f>
        <v>0</v>
      </c>
      <c r="AB388" s="10" t="str">
        <f>Tableau1[[#This Row],[DOI]]</f>
        <v>doi: 10.1097/IAE.0000000000001348</v>
      </c>
      <c r="AC388" s="13" t="str">
        <f>Tableau1[[#This Row],[Authors]]&amp;", "&amp;Tableau1[[#This Row],[Title]]&amp;" "&amp;Tableau1[[#This Row],[Journal]]&amp;". "&amp;Tableau1[[#This Row],[Year]]</f>
        <v>Ohno-Matsui K., WHAT IS THE FUNDAMENTAL NATURE OF PATHOLOGIC MYOPIA? Retina. 2017</v>
      </c>
    </row>
    <row r="389" spans="1:29" x14ac:dyDescent="0.3">
      <c r="A389">
        <v>4882</v>
      </c>
      <c r="B389" t="s">
        <v>7982</v>
      </c>
      <c r="C389" t="s">
        <v>18211</v>
      </c>
      <c r="D389" t="s">
        <v>28412</v>
      </c>
      <c r="E389" t="s">
        <v>2456</v>
      </c>
      <c r="F389" s="10"/>
      <c r="G389">
        <v>2017</v>
      </c>
      <c r="J389">
        <v>3.3589783864065526E-2</v>
      </c>
      <c r="L389" t="s">
        <v>39292</v>
      </c>
      <c r="M389">
        <v>28395293</v>
      </c>
      <c r="Q389" s="10"/>
      <c r="R389" s="11">
        <f t="shared" si="12"/>
        <v>0</v>
      </c>
      <c r="U389" s="11">
        <f t="shared" si="13"/>
        <v>0</v>
      </c>
      <c r="Y389" s="11">
        <f>IF(SUM(Tableau1[[#This Row],[Other access]:[Sci-hub access]])&gt;=1,1,0)</f>
        <v>0</v>
      </c>
      <c r="Z389" s="12">
        <f>IF(OR(Tableau1[[#This Row],[Access R1 + S1+ T1 ]]&gt;=1,Tableau1[[#This Row],[Access V1 +W1 + X1]]&gt;=1),1,0)</f>
        <v>0</v>
      </c>
      <c r="AB389" s="10" t="str">
        <f>Tableau1[[#This Row],[DOI]]</f>
        <v>doi: 10.1159/000469652</v>
      </c>
      <c r="AC389" s="13" t="str">
        <f>Tableau1[[#This Row],[Authors]]&amp;", "&amp;Tableau1[[#This Row],[Title]]&amp;" "&amp;Tableau1[[#This Row],[Journal]]&amp;". "&amp;Tableau1[[#This Row],[Year]]</f>
        <v>Chew JK, Zhu M, Broadhead GK, Luo K, Hong T, Chang AA., Bilateral Neovascular Age-Related Macular Degeneration: Comparisons between First and Second Eyes. Ophthalmologica. 2017</v>
      </c>
    </row>
    <row r="390" spans="1:29" x14ac:dyDescent="0.3">
      <c r="A390">
        <v>10966</v>
      </c>
      <c r="B390" t="s">
        <v>13398</v>
      </c>
      <c r="C390" t="s">
        <v>23560</v>
      </c>
      <c r="D390" t="s">
        <v>33852</v>
      </c>
      <c r="E390" t="s">
        <v>2719</v>
      </c>
      <c r="F390" s="10"/>
      <c r="G390">
        <v>2017</v>
      </c>
      <c r="J390">
        <v>3.3715923487275035E-2</v>
      </c>
      <c r="L390" t="s">
        <v>45207</v>
      </c>
      <c r="M390">
        <v>26765133</v>
      </c>
      <c r="Q390" s="10"/>
      <c r="R390" s="11">
        <f t="shared" si="12"/>
        <v>0</v>
      </c>
      <c r="U390" s="11">
        <f t="shared" si="13"/>
        <v>0</v>
      </c>
      <c r="Y390" s="11">
        <f>IF(SUM(Tableau1[[#This Row],[Other access]:[Sci-hub access]])&gt;=1,1,0)</f>
        <v>0</v>
      </c>
      <c r="Z390" s="12">
        <f>IF(OR(Tableau1[[#This Row],[Access R1 + S1+ T1 ]]&gt;=1,Tableau1[[#This Row],[Access V1 +W1 + X1]]&gt;=1),1,0)</f>
        <v>0</v>
      </c>
      <c r="AB390" s="10" t="str">
        <f>Tableau1[[#This Row],[DOI]]</f>
        <v>doi: 10.3109/09273948.2015.1115877</v>
      </c>
      <c r="AC390" s="13" t="str">
        <f>Tableau1[[#This Row],[Authors]]&amp;", "&amp;Tableau1[[#This Row],[Title]]&amp;" "&amp;Tableau1[[#This Row],[Journal]]&amp;". "&amp;Tableau1[[#This Row],[Year]]</f>
        <v>Kardes E, Sezgin Akçay BI, Unlu C, Ergin A., Choroidal Thickness in Eyes with Fuchs Uveitis Syndrome. Ocul Immunol Inflamm. 2017</v>
      </c>
    </row>
    <row r="391" spans="1:29" x14ac:dyDescent="0.3">
      <c r="A391">
        <v>6343</v>
      </c>
      <c r="B391" t="s">
        <v>9292</v>
      </c>
      <c r="C391" t="s">
        <v>19503</v>
      </c>
      <c r="D391" t="s">
        <v>29723</v>
      </c>
      <c r="E391" t="s">
        <v>2445</v>
      </c>
      <c r="F391" s="10"/>
      <c r="G391">
        <v>2017</v>
      </c>
      <c r="J391">
        <v>3.3785196492565839E-2</v>
      </c>
      <c r="L391" t="s">
        <v>40712</v>
      </c>
      <c r="M391">
        <v>28225723</v>
      </c>
      <c r="Q391" s="10"/>
      <c r="R391" s="11">
        <f t="shared" si="12"/>
        <v>0</v>
      </c>
      <c r="U391" s="11">
        <f t="shared" si="13"/>
        <v>0</v>
      </c>
      <c r="Y391" s="11">
        <f>IF(SUM(Tableau1[[#This Row],[Other access]:[Sci-hub access]])&gt;=1,1,0)</f>
        <v>0</v>
      </c>
      <c r="Z391" s="12">
        <f>IF(OR(Tableau1[[#This Row],[Access R1 + S1+ T1 ]]&gt;=1,Tableau1[[#This Row],[Access V1 +W1 + X1]]&gt;=1),1,0)</f>
        <v>0</v>
      </c>
      <c r="AB391" s="10" t="str">
        <f>Tableau1[[#This Row],[DOI]]</f>
        <v>doi: 10.1097/IAE.0000000000001172</v>
      </c>
      <c r="AC391" s="13" t="str">
        <f>Tableau1[[#This Row],[Authors]]&amp;", "&amp;Tableau1[[#This Row],[Title]]&amp;" "&amp;Tableau1[[#This Row],[Journal]]&amp;". "&amp;Tableau1[[#This Row],[Year]]</f>
        <v>Sheth JU, Giridhar A, Rajesh B, Gopalakrishnan M., CHARACTERIZATION OF MACULAR CHOROIDAL THICKNESS IN ISCHEMIC AND NONISCHEMIC DIABETIC MACULOPATHY. Retina. 2017</v>
      </c>
    </row>
    <row r="392" spans="1:29" x14ac:dyDescent="0.3">
      <c r="A392">
        <v>2329</v>
      </c>
      <c r="B392" t="s">
        <v>5558</v>
      </c>
      <c r="C392" t="s">
        <v>15803</v>
      </c>
      <c r="D392" t="s">
        <v>25980</v>
      </c>
      <c r="E392" t="s">
        <v>2465</v>
      </c>
      <c r="F392" s="10"/>
      <c r="G392">
        <v>2017</v>
      </c>
      <c r="J392">
        <v>3.3910865777512345E-2</v>
      </c>
      <c r="L392" t="s">
        <v>36794</v>
      </c>
      <c r="M392">
        <v>28767604</v>
      </c>
      <c r="Q392" s="10"/>
      <c r="R392" s="11">
        <f t="shared" si="12"/>
        <v>0</v>
      </c>
      <c r="U392" s="11">
        <f t="shared" si="13"/>
        <v>0</v>
      </c>
      <c r="Y392" s="11">
        <f>IF(SUM(Tableau1[[#This Row],[Other access]:[Sci-hub access]])&gt;=1,1,0)</f>
        <v>0</v>
      </c>
      <c r="Z392" s="12">
        <f>IF(OR(Tableau1[[#This Row],[Access R1 + S1+ T1 ]]&gt;=1,Tableau1[[#This Row],[Access V1 +W1 + X1]]&gt;=1),1,0)</f>
        <v>0</v>
      </c>
      <c r="AB392" s="10" t="str">
        <f>Tableau1[[#This Row],[DOI]]</f>
        <v>doi: 10.1097/MD.0000000000007700</v>
      </c>
      <c r="AC392" s="13" t="str">
        <f>Tableau1[[#This Row],[Authors]]&amp;", "&amp;Tableau1[[#This Row],[Title]]&amp;" "&amp;Tableau1[[#This Row],[Journal]]&amp;". "&amp;Tableau1[[#This Row],[Year]]</f>
        <v>Ahn HY, Chung YJ, Cho BY., Serum 25-hydroxyvitamin D might be an independent prognostic factor for Graves disease recurrence. Medicine (Baltimore). 2017</v>
      </c>
    </row>
    <row r="393" spans="1:29" x14ac:dyDescent="0.3">
      <c r="A393">
        <v>10274</v>
      </c>
      <c r="B393" t="s">
        <v>12775</v>
      </c>
      <c r="C393" t="s">
        <v>22942</v>
      </c>
      <c r="D393" t="s">
        <v>33228</v>
      </c>
      <c r="E393" t="s">
        <v>2469</v>
      </c>
      <c r="F393" s="10"/>
      <c r="G393">
        <v>2017</v>
      </c>
      <c r="J393">
        <v>3.3980110170287459E-2</v>
      </c>
      <c r="L393" t="s">
        <v>44527</v>
      </c>
      <c r="M393">
        <v>27404791</v>
      </c>
      <c r="Q393" s="10"/>
      <c r="R393" s="11">
        <f t="shared" si="12"/>
        <v>0</v>
      </c>
      <c r="U393" s="11">
        <f t="shared" si="13"/>
        <v>0</v>
      </c>
      <c r="Y393" s="11">
        <f>IF(SUM(Tableau1[[#This Row],[Other access]:[Sci-hub access]])&gt;=1,1,0)</f>
        <v>0</v>
      </c>
      <c r="Z393" s="12">
        <f>IF(OR(Tableau1[[#This Row],[Access R1 + S1+ T1 ]]&gt;=1,Tableau1[[#This Row],[Access V1 +W1 + X1]]&gt;=1),1,0)</f>
        <v>0</v>
      </c>
      <c r="AB393" s="10" t="str">
        <f>Tableau1[[#This Row],[DOI]]</f>
        <v>doi: 10.3109/08820538.2016.1157611</v>
      </c>
      <c r="AC393" s="13" t="str">
        <f>Tableau1[[#This Row],[Authors]]&amp;", "&amp;Tableau1[[#This Row],[Title]]&amp;" "&amp;Tableau1[[#This Row],[Journal]]&amp;". "&amp;Tableau1[[#This Row],[Year]]</f>
        <v>Han S, Baek SH, Kim US., Comparison of Three Visual Field Tests in Children: Frequency Doubling Test, 24-2 and 30-2 SITA Perimetry. Semin Ophthalmol. 2017</v>
      </c>
    </row>
    <row r="394" spans="1:29" x14ac:dyDescent="0.3">
      <c r="A394">
        <v>519</v>
      </c>
      <c r="B394" t="s">
        <v>3782</v>
      </c>
      <c r="C394" t="s">
        <v>14039</v>
      </c>
      <c r="D394" t="s">
        <v>24202</v>
      </c>
      <c r="E394" t="s">
        <v>2443</v>
      </c>
      <c r="F394" s="10"/>
      <c r="G394">
        <v>2017</v>
      </c>
      <c r="J394">
        <v>3.4187039668309049E-2</v>
      </c>
      <c r="L394" t="s">
        <v>35020</v>
      </c>
      <c r="M394">
        <v>29196768</v>
      </c>
      <c r="Q394" s="10"/>
      <c r="R394" s="11">
        <f t="shared" si="12"/>
        <v>0</v>
      </c>
      <c r="U394" s="11">
        <f t="shared" si="13"/>
        <v>0</v>
      </c>
      <c r="Y394" s="11">
        <f>IF(SUM(Tableau1[[#This Row],[Other access]:[Sci-hub access]])&gt;=1,1,0)</f>
        <v>0</v>
      </c>
      <c r="Z394" s="12">
        <f>IF(OR(Tableau1[[#This Row],[Access R1 + S1+ T1 ]]&gt;=1,Tableau1[[#This Row],[Access V1 +W1 + X1]]&gt;=1),1,0)</f>
        <v>0</v>
      </c>
      <c r="AB394" s="10" t="str">
        <f>Tableau1[[#This Row],[DOI]]</f>
        <v>doi: 10.1167/iovs.17-22378</v>
      </c>
      <c r="AC394" s="13" t="str">
        <f>Tableau1[[#This Row],[Authors]]&amp;", "&amp;Tableau1[[#This Row],[Title]]&amp;" "&amp;Tableau1[[#This Row],[Journal]]&amp;". "&amp;Tableau1[[#This Row],[Year]]</f>
        <v>Zarubina AV, Gal-Or O, Huisingh CE, Owsley C, Freund KB., Macular Atrophy Development and Subretinal Drusenoid Deposits in Anti-Vascular Endothelial Growth Factor Treated Age-Related Macular Degeneration. Invest Ophthalmol Vis Sci. 2017</v>
      </c>
    </row>
    <row r="395" spans="1:29" ht="28.8" x14ac:dyDescent="0.3">
      <c r="A395">
        <v>5168</v>
      </c>
      <c r="B395" t="s">
        <v>8242</v>
      </c>
      <c r="C395" t="s">
        <v>18467</v>
      </c>
      <c r="D395" t="s">
        <v>28672</v>
      </c>
      <c r="E395" t="s">
        <v>2490</v>
      </c>
      <c r="F395" s="10"/>
      <c r="G395">
        <v>2017</v>
      </c>
      <c r="J395">
        <v>3.4194273849846746E-2</v>
      </c>
      <c r="L395" t="s">
        <v>39572</v>
      </c>
      <c r="M395">
        <v>28366648</v>
      </c>
      <c r="Q395" s="10"/>
      <c r="R395" s="11">
        <f t="shared" si="12"/>
        <v>0</v>
      </c>
      <c r="U395" s="11">
        <f t="shared" si="13"/>
        <v>0</v>
      </c>
      <c r="Y395" s="11">
        <f>IF(SUM(Tableau1[[#This Row],[Other access]:[Sci-hub access]])&gt;=1,1,0)</f>
        <v>0</v>
      </c>
      <c r="Z395" s="12">
        <f>IF(OR(Tableau1[[#This Row],[Access R1 + S1+ T1 ]]&gt;=1,Tableau1[[#This Row],[Access V1 +W1 + X1]]&gt;=1),1,0)</f>
        <v>0</v>
      </c>
      <c r="AB395" s="10" t="str">
        <f>Tableau1[[#This Row],[DOI]]</f>
        <v>doi: 10.1016/j.ajo.2017.03.029</v>
      </c>
      <c r="AC395" s="13" t="str">
        <f>Tableau1[[#This Row],[Authors]]&amp;", "&amp;Tableau1[[#This Row],[Title]]&amp;" "&amp;Tableau1[[#This Row],[Journal]]&amp;". "&amp;Tableau1[[#This Row],[Year]]</f>
        <v>de Parisot A, Kodjikian L, Errera MH, Sedira N, Heron E, Pérard L, Cornut PL, Schneider C, Rivière S, Ollé P, Pugnet G, Cathébras P, Manoli P, Bodaghi B, Saadoun D, Baillif S, Tieulie N, Andre M, Chiambaretta F, Bonin N, Bielefeld P, Bron A, et al., Randomized Controlled Trial Evaluating a Standardized Strategy for Uveitis Etiologic Diagnosis (ULISSE). Am J Ophthalmol. 2017</v>
      </c>
    </row>
    <row r="396" spans="1:29" x14ac:dyDescent="0.3">
      <c r="A396">
        <v>8864</v>
      </c>
      <c r="B396" t="s">
        <v>11491</v>
      </c>
      <c r="C396" t="s">
        <v>21675</v>
      </c>
      <c r="D396" t="s">
        <v>31931</v>
      </c>
      <c r="E396" t="s">
        <v>2457</v>
      </c>
      <c r="F396" s="10"/>
      <c r="G396">
        <v>2017</v>
      </c>
      <c r="J396">
        <v>3.4246468035004418E-2</v>
      </c>
      <c r="L396" t="s">
        <v>43198</v>
      </c>
      <c r="M396">
        <v>27820753</v>
      </c>
      <c r="Q396" s="10"/>
      <c r="R396" s="11">
        <f t="shared" si="12"/>
        <v>0</v>
      </c>
      <c r="U396" s="11">
        <f t="shared" si="13"/>
        <v>0</v>
      </c>
      <c r="Y396" s="11">
        <f>IF(SUM(Tableau1[[#This Row],[Other access]:[Sci-hub access]])&gt;=1,1,0)</f>
        <v>0</v>
      </c>
      <c r="Z396" s="12">
        <f>IF(OR(Tableau1[[#This Row],[Access R1 + S1+ T1 ]]&gt;=1,Tableau1[[#This Row],[Access V1 +W1 + X1]]&gt;=1),1,0)</f>
        <v>0</v>
      </c>
      <c r="AB396" s="10" t="str">
        <f>Tableau1[[#This Row],[DOI]]</f>
        <v>doi: 10.1097/ICB.0000000000000445</v>
      </c>
      <c r="AC396" s="13" t="str">
        <f>Tableau1[[#This Row],[Authors]]&amp;", "&amp;Tableau1[[#This Row],[Title]]&amp;" "&amp;Tableau1[[#This Row],[Journal]]&amp;". "&amp;Tableau1[[#This Row],[Year]]</f>
        <v>Mikhail M, Khan A., RETINAL VASCULITIS ASSOCIATED WITH NEUROMYELITIS OPTICA. Retin Cases Brief Rep. 2017</v>
      </c>
    </row>
    <row r="397" spans="1:29" x14ac:dyDescent="0.3">
      <c r="A397">
        <v>2628</v>
      </c>
      <c r="B397" t="s">
        <v>5844</v>
      </c>
      <c r="C397" t="s">
        <v>16090</v>
      </c>
      <c r="D397" t="s">
        <v>26267</v>
      </c>
      <c r="E397" t="s">
        <v>2914</v>
      </c>
      <c r="F397" s="10"/>
      <c r="G397">
        <v>2017</v>
      </c>
      <c r="J397">
        <v>3.4304709208787476E-2</v>
      </c>
      <c r="L397" t="s">
        <v>37091</v>
      </c>
      <c r="M397">
        <v>28718500</v>
      </c>
      <c r="Q397" s="10"/>
      <c r="R397" s="11">
        <f t="shared" si="12"/>
        <v>0</v>
      </c>
      <c r="U397" s="11">
        <f t="shared" si="13"/>
        <v>0</v>
      </c>
      <c r="Y397" s="11">
        <f>IF(SUM(Tableau1[[#This Row],[Other access]:[Sci-hub access]])&gt;=1,1,0)</f>
        <v>0</v>
      </c>
      <c r="Z397" s="12">
        <f>IF(OR(Tableau1[[#This Row],[Access R1 + S1+ T1 ]]&gt;=1,Tableau1[[#This Row],[Access V1 +W1 + X1]]&gt;=1),1,0)</f>
        <v>0</v>
      </c>
      <c r="AB397" s="10" t="str">
        <f>Tableau1[[#This Row],[DOI]]</f>
        <v>doi: 10.1111/imm.12797</v>
      </c>
      <c r="AC397" s="13" t="str">
        <f>Tableau1[[#This Row],[Authors]]&amp;", "&amp;Tableau1[[#This Row],[Title]]&amp;" "&amp;Tableau1[[#This Row],[Journal]]&amp;". "&amp;Tableau1[[#This Row],[Year]]</f>
        <v>Puentes F, van der Star BJ, Boomkamp SD, Kipp M, Boon L, Bosca I, Raffel J, Gnanapavan S, van der Valk P, Stephenson J, Barnett SC, Baker D, Amor S., Neurofilament light as an immune target for pathogenic antibodies. Immunology. 2017</v>
      </c>
    </row>
    <row r="398" spans="1:29" x14ac:dyDescent="0.3">
      <c r="A398">
        <v>2832</v>
      </c>
      <c r="B398" t="s">
        <v>6035</v>
      </c>
      <c r="C398" t="s">
        <v>16281</v>
      </c>
      <c r="D398" t="s">
        <v>26459</v>
      </c>
      <c r="E398" t="s">
        <v>2749</v>
      </c>
      <c r="F398" s="10"/>
      <c r="G398">
        <v>2017</v>
      </c>
      <c r="J398">
        <v>3.4370551236011848E-2</v>
      </c>
      <c r="L398" t="s">
        <v>37291</v>
      </c>
      <c r="M398">
        <v>28676329</v>
      </c>
      <c r="Q398" s="10"/>
      <c r="R398" s="11">
        <f t="shared" si="12"/>
        <v>0</v>
      </c>
      <c r="U398" s="11">
        <f t="shared" si="13"/>
        <v>0</v>
      </c>
      <c r="Y398" s="11">
        <f>IF(SUM(Tableau1[[#This Row],[Other access]:[Sci-hub access]])&gt;=1,1,0)</f>
        <v>0</v>
      </c>
      <c r="Z398" s="12">
        <f>IF(OR(Tableau1[[#This Row],[Access R1 + S1+ T1 ]]&gt;=1,Tableau1[[#This Row],[Access V1 +W1 + X1]]&gt;=1),1,0)</f>
        <v>0</v>
      </c>
      <c r="AB398" s="10" t="str">
        <f>Tableau1[[#This Row],[DOI]]</f>
        <v>doi: 10.1016/j.jaad.2017.05.016</v>
      </c>
      <c r="AC398" s="13" t="str">
        <f>Tableau1[[#This Row],[Authors]]&amp;", "&amp;Tableau1[[#This Row],[Title]]&amp;" "&amp;Tableau1[[#This Row],[Journal]]&amp;". "&amp;Tableau1[[#This Row],[Year]]</f>
        <v>Shimanovich I, Nitz JM, Zillikens D., Multiple and repeated sampling increases the sensitivity of direct immunofluorescence testing for the diagnosis of mucous membrane pemphigoid. J Am Acad Dermatol. 2017</v>
      </c>
    </row>
    <row r="399" spans="1:29" x14ac:dyDescent="0.3">
      <c r="A399">
        <v>8790</v>
      </c>
      <c r="B399" t="s">
        <v>11427</v>
      </c>
      <c r="C399" t="s">
        <v>21611</v>
      </c>
      <c r="D399" t="s">
        <v>31867</v>
      </c>
      <c r="E399" t="s">
        <v>2440</v>
      </c>
      <c r="F399" s="10"/>
      <c r="G399">
        <v>2017</v>
      </c>
      <c r="J399">
        <v>3.4386271416941172E-2</v>
      </c>
      <c r="L399" t="s">
        <v>43126</v>
      </c>
      <c r="M399">
        <v>27838309</v>
      </c>
      <c r="Q399" s="10"/>
      <c r="R399" s="11">
        <f t="shared" si="12"/>
        <v>0</v>
      </c>
      <c r="U399" s="11">
        <f t="shared" si="13"/>
        <v>0</v>
      </c>
      <c r="Y399" s="11">
        <f>IF(SUM(Tableau1[[#This Row],[Other access]:[Sci-hub access]])&gt;=1,1,0)</f>
        <v>0</v>
      </c>
      <c r="Z399" s="12">
        <f>IF(OR(Tableau1[[#This Row],[Access R1 + S1+ T1 ]]&gt;=1,Tableau1[[#This Row],[Access V1 +W1 + X1]]&gt;=1),1,0)</f>
        <v>0</v>
      </c>
      <c r="AB399" s="10" t="str">
        <f>Tableau1[[#This Row],[DOI]]</f>
        <v>doi: 10.1016/j.exer.2016.11.008</v>
      </c>
      <c r="AC399" s="13" t="str">
        <f>Tableau1[[#This Row],[Authors]]&amp;", "&amp;Tableau1[[#This Row],[Title]]&amp;" "&amp;Tableau1[[#This Row],[Journal]]&amp;". "&amp;Tableau1[[#This Row],[Year]]</f>
        <v>Nye-Wood MG, Spraggins JM, Caprioli RM, Schey KL, Donaldson PJ, Grey AC., Spatial distributions of glutathione and its endogenous conjugates in normal bovine lens and a model of lens aging. Exp Eye Res. 2017</v>
      </c>
    </row>
    <row r="400" spans="1:29" x14ac:dyDescent="0.3">
      <c r="A400">
        <v>5873</v>
      </c>
      <c r="B400" t="s">
        <v>8885</v>
      </c>
      <c r="C400" t="s">
        <v>19100</v>
      </c>
      <c r="D400" t="s">
        <v>29315</v>
      </c>
      <c r="E400" t="s">
        <v>34290</v>
      </c>
      <c r="F400" s="10"/>
      <c r="G400">
        <v>2017</v>
      </c>
      <c r="J400">
        <v>3.4403253995047733E-2</v>
      </c>
      <c r="L400" t="s">
        <v>40255</v>
      </c>
      <c r="M400">
        <v>28277442</v>
      </c>
      <c r="Q400" s="10"/>
      <c r="R400" s="11">
        <f t="shared" si="12"/>
        <v>0</v>
      </c>
      <c r="U400" s="11">
        <f t="shared" si="13"/>
        <v>0</v>
      </c>
      <c r="Y400" s="11">
        <f>IF(SUM(Tableau1[[#This Row],[Other access]:[Sci-hub access]])&gt;=1,1,0)</f>
        <v>0</v>
      </c>
      <c r="Z400" s="12">
        <f>IF(OR(Tableau1[[#This Row],[Access R1 + S1+ T1 ]]&gt;=1,Tableau1[[#This Row],[Access V1 +W1 + X1]]&gt;=1),1,0)</f>
        <v>0</v>
      </c>
      <c r="AB400" s="10" t="str">
        <f>Tableau1[[#This Row],[DOI]]</f>
        <v>doi: 10.1097/WNF.0000000000000210</v>
      </c>
      <c r="AC400" s="13" t="str">
        <f>Tableau1[[#This Row],[Authors]]&amp;", "&amp;Tableau1[[#This Row],[Title]]&amp;" "&amp;Tableau1[[#This Row],[Journal]]&amp;". "&amp;Tableau1[[#This Row],[Year]]</f>
        <v>Bouffard MA, Caplan LR, Torun N., Divergence Palsy due to Divalproex and Oxcarbazepine. Clin Neuropharmacol. 2017</v>
      </c>
    </row>
    <row r="401" spans="1:29" x14ac:dyDescent="0.3">
      <c r="A401">
        <v>5453</v>
      </c>
      <c r="B401" t="s">
        <v>8502</v>
      </c>
      <c r="C401" t="s">
        <v>18724</v>
      </c>
      <c r="D401" t="s">
        <v>28932</v>
      </c>
      <c r="E401" t="s">
        <v>2458</v>
      </c>
      <c r="F401" s="10"/>
      <c r="G401">
        <v>2017</v>
      </c>
      <c r="J401">
        <v>3.4447238231027244E-2</v>
      </c>
      <c r="L401" t="s">
        <v>39843</v>
      </c>
      <c r="M401">
        <v>28334336</v>
      </c>
      <c r="Q401" s="10"/>
      <c r="R401" s="11">
        <f t="shared" si="12"/>
        <v>0</v>
      </c>
      <c r="U401" s="11">
        <f t="shared" si="13"/>
        <v>0</v>
      </c>
      <c r="Y401" s="11">
        <f>IF(SUM(Tableau1[[#This Row],[Other access]:[Sci-hub access]])&gt;=1,1,0)</f>
        <v>0</v>
      </c>
      <c r="Z401" s="12">
        <f>IF(OR(Tableau1[[#This Row],[Access R1 + S1+ T1 ]]&gt;=1,Tableau1[[#This Row],[Access V1 +W1 + X1]]&gt;=1),1,0)</f>
        <v>0</v>
      </c>
      <c r="AB401" s="10" t="str">
        <f>Tableau1[[#This Row],[DOI]]</f>
        <v>doi: 10.1001/jamaophthalmol.2017.0089</v>
      </c>
      <c r="AC401" s="13" t="str">
        <f>Tableau1[[#This Row],[Authors]]&amp;", "&amp;Tableau1[[#This Row],[Title]]&amp;" "&amp;Tableau1[[#This Row],[Journal]]&amp;". "&amp;Tableau1[[#This Row],[Year]]</f>
        <v>Wang SY, Andrews CA, Gardner TW, Wood M, Singer K, Stein JD., Ophthalmic Screening Patterns Among Youths With Diabetes Enrolled in a Large US Managed Care Network. JAMA Ophthalmol. 2017</v>
      </c>
    </row>
    <row r="402" spans="1:29" x14ac:dyDescent="0.3">
      <c r="A402">
        <v>8307</v>
      </c>
      <c r="B402" t="s">
        <v>11008</v>
      </c>
      <c r="C402" t="s">
        <v>21195</v>
      </c>
      <c r="D402" t="s">
        <v>31446</v>
      </c>
      <c r="E402" t="s">
        <v>2490</v>
      </c>
      <c r="F402" s="10"/>
      <c r="G402">
        <v>2017</v>
      </c>
      <c r="J402">
        <v>3.4475898455504694E-2</v>
      </c>
      <c r="L402" t="s">
        <v>42651</v>
      </c>
      <c r="M402">
        <v>27939560</v>
      </c>
      <c r="Q402" s="10"/>
      <c r="R402" s="11">
        <f t="shared" si="12"/>
        <v>0</v>
      </c>
      <c r="U402" s="11">
        <f t="shared" si="13"/>
        <v>0</v>
      </c>
      <c r="Y402" s="11">
        <f>IF(SUM(Tableau1[[#This Row],[Other access]:[Sci-hub access]])&gt;=1,1,0)</f>
        <v>0</v>
      </c>
      <c r="Z402" s="12">
        <f>IF(OR(Tableau1[[#This Row],[Access R1 + S1+ T1 ]]&gt;=1,Tableau1[[#This Row],[Access V1 +W1 + X1]]&gt;=1),1,0)</f>
        <v>0</v>
      </c>
      <c r="AB402" s="10" t="str">
        <f>Tableau1[[#This Row],[DOI]]</f>
        <v>doi: 10.1016/j.ajo.2016.11.014</v>
      </c>
      <c r="AC402" s="13" t="str">
        <f>Tableau1[[#This Row],[Authors]]&amp;", "&amp;Tableau1[[#This Row],[Title]]&amp;" "&amp;Tableau1[[#This Row],[Journal]]&amp;". "&amp;Tableau1[[#This Row],[Year]]</f>
        <v>Invernizzi A, dell'Arti L, Leone G, Galimberti D, Garoli E, Moroni G, Santaniello A, Agarwal A, Viola F., Drusen-like Deposits in Young Adults Diagnosed With Systemic Lupus Erythematosus. Am J Ophthalmol. 2017</v>
      </c>
    </row>
    <row r="403" spans="1:29" x14ac:dyDescent="0.3">
      <c r="A403">
        <v>6733</v>
      </c>
      <c r="B403" t="s">
        <v>9628</v>
      </c>
      <c r="C403" t="s">
        <v>19832</v>
      </c>
      <c r="D403" t="s">
        <v>30061</v>
      </c>
      <c r="E403" t="s">
        <v>2468</v>
      </c>
      <c r="F403" s="10"/>
      <c r="G403">
        <v>2017</v>
      </c>
      <c r="J403">
        <v>3.4519032338717781E-2</v>
      </c>
      <c r="L403" t="s">
        <v>41094</v>
      </c>
      <c r="M403">
        <v>28169918</v>
      </c>
      <c r="Q403" s="10"/>
      <c r="R403" s="11">
        <f t="shared" si="12"/>
        <v>0</v>
      </c>
      <c r="U403" s="11">
        <f t="shared" si="13"/>
        <v>0</v>
      </c>
      <c r="Y403" s="11">
        <f>IF(SUM(Tableau1[[#This Row],[Other access]:[Sci-hub access]])&gt;=1,1,0)</f>
        <v>0</v>
      </c>
      <c r="Z403" s="12">
        <f>IF(OR(Tableau1[[#This Row],[Access R1 + S1+ T1 ]]&gt;=1,Tableau1[[#This Row],[Access V1 +W1 + X1]]&gt;=1),1,0)</f>
        <v>0</v>
      </c>
      <c r="AB403" s="10" t="str">
        <f>Tableau1[[#This Row],[DOI]]</f>
        <v>doi: 10.1097/IJG.0000000000000631</v>
      </c>
      <c r="AC403" s="13" t="str">
        <f>Tableau1[[#This Row],[Authors]]&amp;", "&amp;Tableau1[[#This Row],[Title]]&amp;" "&amp;Tableau1[[#This Row],[Journal]]&amp;". "&amp;Tableau1[[#This Row],[Year]]</f>
        <v>Fernández López E, Poon A, Huhtanen A, Lindsay R, Green C., Bilateral Blebs Secondary to Spontaneous Scleral Perforations. J Glaucoma. 2017</v>
      </c>
    </row>
    <row r="404" spans="1:29" x14ac:dyDescent="0.3">
      <c r="A404">
        <v>8450</v>
      </c>
      <c r="B404" t="s">
        <v>11129</v>
      </c>
      <c r="C404" t="s">
        <v>21314</v>
      </c>
      <c r="D404" t="s">
        <v>31568</v>
      </c>
      <c r="E404" t="s">
        <v>2438</v>
      </c>
      <c r="F404" s="10"/>
      <c r="G404">
        <v>2017</v>
      </c>
      <c r="J404">
        <v>3.4577499685005342E-2</v>
      </c>
      <c r="L404" t="s">
        <v>42789</v>
      </c>
      <c r="M404">
        <v>27913446</v>
      </c>
      <c r="Q404" s="10"/>
      <c r="R404" s="11">
        <f t="shared" si="12"/>
        <v>0</v>
      </c>
      <c r="U404" s="11">
        <f t="shared" si="13"/>
        <v>0</v>
      </c>
      <c r="Y404" s="11">
        <f>IF(SUM(Tableau1[[#This Row],[Other access]:[Sci-hub access]])&gt;=1,1,0)</f>
        <v>0</v>
      </c>
      <c r="Z404" s="12">
        <f>IF(OR(Tableau1[[#This Row],[Access R1 + S1+ T1 ]]&gt;=1,Tableau1[[#This Row],[Access V1 +W1 + X1]]&gt;=1),1,0)</f>
        <v>0</v>
      </c>
      <c r="AB404" s="10" t="str">
        <f>Tableau1[[#This Row],[DOI]]</f>
        <v>doi: 10.1136/bjophthalmol-2016-309330</v>
      </c>
      <c r="AC404" s="13" t="str">
        <f>Tableau1[[#This Row],[Authors]]&amp;", "&amp;Tableau1[[#This Row],[Title]]&amp;" "&amp;Tableau1[[#This Row],[Journal]]&amp;". "&amp;Tableau1[[#This Row],[Year]]</f>
        <v>Young SM, Sundar G, Lim TC, Lang SS, Thomas G, Amrith S., Use of bioresorbable implants for orbital fracture reconstruction. Br J Ophthalmol. 2017</v>
      </c>
    </row>
    <row r="405" spans="1:29" x14ac:dyDescent="0.3">
      <c r="A405">
        <v>5907</v>
      </c>
      <c r="B405" t="s">
        <v>8912</v>
      </c>
      <c r="C405" t="s">
        <v>19127</v>
      </c>
      <c r="D405" t="s">
        <v>29342</v>
      </c>
      <c r="E405" t="s">
        <v>2465</v>
      </c>
      <c r="F405" s="10"/>
      <c r="G405">
        <v>2017</v>
      </c>
      <c r="J405">
        <v>3.4623571564578182E-2</v>
      </c>
      <c r="L405" t="s">
        <v>40287</v>
      </c>
      <c r="M405">
        <v>28272234</v>
      </c>
      <c r="Q405" s="10"/>
      <c r="R405" s="11">
        <f t="shared" si="12"/>
        <v>0</v>
      </c>
      <c r="U405" s="11">
        <f t="shared" si="13"/>
        <v>0</v>
      </c>
      <c r="Y405" s="11">
        <f>IF(SUM(Tableau1[[#This Row],[Other access]:[Sci-hub access]])&gt;=1,1,0)</f>
        <v>0</v>
      </c>
      <c r="Z405" s="12">
        <f>IF(OR(Tableau1[[#This Row],[Access R1 + S1+ T1 ]]&gt;=1,Tableau1[[#This Row],[Access V1 +W1 + X1]]&gt;=1),1,0)</f>
        <v>0</v>
      </c>
      <c r="AB405" s="10" t="str">
        <f>Tableau1[[#This Row],[DOI]]</f>
        <v>doi: 10.1097/MD.0000000000006263</v>
      </c>
      <c r="AC405" s="13" t="str">
        <f>Tableau1[[#This Row],[Authors]]&amp;", "&amp;Tableau1[[#This Row],[Title]]&amp;" "&amp;Tableau1[[#This Row],[Journal]]&amp;". "&amp;Tableau1[[#This Row],[Year]]</f>
        <v>Kwon JW, Jee D, La TY., Neovascular glaucoma after vitrectomy in patients with proliferative diabetic retinopathy. Medicine (Baltimore). 2017</v>
      </c>
    </row>
    <row r="406" spans="1:29" x14ac:dyDescent="0.3">
      <c r="A406">
        <v>5977</v>
      </c>
      <c r="B406" t="s">
        <v>8973</v>
      </c>
      <c r="C406" t="s">
        <v>19187</v>
      </c>
      <c r="D406" t="s">
        <v>29403</v>
      </c>
      <c r="E406" t="s">
        <v>2514</v>
      </c>
      <c r="F406" s="10"/>
      <c r="G406">
        <v>2017</v>
      </c>
      <c r="J406">
        <v>3.4661262337561061E-2</v>
      </c>
      <c r="L406" t="s">
        <v>40356</v>
      </c>
      <c r="M406">
        <v>28263763</v>
      </c>
      <c r="Q406" s="10"/>
      <c r="R406" s="11">
        <f t="shared" si="12"/>
        <v>0</v>
      </c>
      <c r="U406" s="11">
        <f t="shared" si="13"/>
        <v>0</v>
      </c>
      <c r="Y406" s="11">
        <f>IF(SUM(Tableau1[[#This Row],[Other access]:[Sci-hub access]])&gt;=1,1,0)</f>
        <v>0</v>
      </c>
      <c r="Z406" s="12">
        <f>IF(OR(Tableau1[[#This Row],[Access R1 + S1+ T1 ]]&gt;=1,Tableau1[[#This Row],[Access V1 +W1 + X1]]&gt;=1),1,0)</f>
        <v>0</v>
      </c>
      <c r="AB406" s="10" t="str">
        <f>Tableau1[[#This Row],[DOI]]</f>
        <v>doi: 10.1016/j.survophthal.2017.01.011</v>
      </c>
      <c r="AC406" s="13" t="str">
        <f>Tableau1[[#This Row],[Authors]]&amp;", "&amp;Tableau1[[#This Row],[Title]]&amp;" "&amp;Tableau1[[#This Row],[Journal]]&amp;". "&amp;Tableau1[[#This Row],[Year]]</f>
        <v>Rathi S, Radcliffe NM., Combined endocyclophotocoagulation and phacoemulsification in the management of moderate glaucoma. Surv Ophthalmol. 2017</v>
      </c>
    </row>
    <row r="407" spans="1:29" x14ac:dyDescent="0.3">
      <c r="A407">
        <v>3018</v>
      </c>
      <c r="B407" t="s">
        <v>6211</v>
      </c>
      <c r="C407" t="s">
        <v>16456</v>
      </c>
      <c r="D407" t="s">
        <v>26635</v>
      </c>
      <c r="E407" t="s">
        <v>2464</v>
      </c>
      <c r="F407" s="10"/>
      <c r="G407">
        <v>2017</v>
      </c>
      <c r="J407">
        <v>3.4677538399316865E-2</v>
      </c>
      <c r="L407" t="s">
        <v>37472</v>
      </c>
      <c r="M407">
        <v>28650877</v>
      </c>
      <c r="Q407" s="10"/>
      <c r="R407" s="11">
        <f t="shared" si="12"/>
        <v>0</v>
      </c>
      <c r="U407" s="11">
        <f t="shared" si="13"/>
        <v>0</v>
      </c>
      <c r="Y407" s="11">
        <f>IF(SUM(Tableau1[[#This Row],[Other access]:[Sci-hub access]])&gt;=1,1,0)</f>
        <v>0</v>
      </c>
      <c r="Z407" s="12">
        <f>IF(OR(Tableau1[[#This Row],[Access R1 + S1+ T1 ]]&gt;=1,Tableau1[[#This Row],[Access V1 +W1 + X1]]&gt;=1),1,0)</f>
        <v>0</v>
      </c>
      <c r="AB407" s="10" t="str">
        <f>Tableau1[[#This Row],[DOI]]</f>
        <v>doi: 10.1097/ICU.0000000000000408</v>
      </c>
      <c r="AC407" s="13" t="str">
        <f>Tableau1[[#This Row],[Authors]]&amp;", "&amp;Tableau1[[#This Row],[Title]]&amp;" "&amp;Tableau1[[#This Row],[Journal]]&amp;". "&amp;Tableau1[[#This Row],[Year]]</f>
        <v>Mahan M, Engel JM., The resurgence of botulinum toxin injection for strabismus in children. Curr Opin Ophthalmol. 2017</v>
      </c>
    </row>
    <row r="408" spans="1:29" x14ac:dyDescent="0.3">
      <c r="A408">
        <v>3643</v>
      </c>
      <c r="B408" t="s">
        <v>6815</v>
      </c>
      <c r="C408" t="s">
        <v>17056</v>
      </c>
      <c r="D408" t="s">
        <v>27239</v>
      </c>
      <c r="E408" t="s">
        <v>2516</v>
      </c>
      <c r="F408" s="10"/>
      <c r="G408">
        <v>2017</v>
      </c>
      <c r="J408">
        <v>3.4727650240877206E-2</v>
      </c>
      <c r="L408" t="s">
        <v>38089</v>
      </c>
      <c r="M408">
        <v>28552714</v>
      </c>
      <c r="Q408" s="10"/>
      <c r="R408" s="11">
        <f t="shared" si="12"/>
        <v>0</v>
      </c>
      <c r="U408" s="11">
        <f t="shared" si="13"/>
        <v>0</v>
      </c>
      <c r="Y408" s="11">
        <f>IF(SUM(Tableau1[[#This Row],[Other access]:[Sci-hub access]])&gt;=1,1,0)</f>
        <v>0</v>
      </c>
      <c r="Z408" s="12">
        <f>IF(OR(Tableau1[[#This Row],[Access R1 + S1+ T1 ]]&gt;=1,Tableau1[[#This Row],[Access V1 +W1 + X1]]&gt;=1),1,0)</f>
        <v>0</v>
      </c>
      <c r="AB408" s="10" t="str">
        <f>Tableau1[[#This Row],[DOI]]</f>
        <v>doi: 10.1016/j.gene.2017.05.051</v>
      </c>
      <c r="AC408" s="13" t="str">
        <f>Tableau1[[#This Row],[Authors]]&amp;", "&amp;Tableau1[[#This Row],[Title]]&amp;" "&amp;Tableau1[[#This Row],[Journal]]&amp;". "&amp;Tableau1[[#This Row],[Year]]</f>
        <v>Wenbo L, Congxia B, Hui L., Genetic and environmental-genetic interaction rules for the myopia based on a family exposed to risk from a myopic environment. Gene. 2017</v>
      </c>
    </row>
    <row r="409" spans="1:29" x14ac:dyDescent="0.3">
      <c r="A409">
        <v>670</v>
      </c>
      <c r="B409" t="s">
        <v>3933</v>
      </c>
      <c r="C409" t="s">
        <v>14188</v>
      </c>
      <c r="D409" t="s">
        <v>24353</v>
      </c>
      <c r="E409" t="s">
        <v>2825</v>
      </c>
      <c r="F409" s="10"/>
      <c r="G409">
        <v>2017</v>
      </c>
      <c r="J409">
        <v>3.4908142947863929E-2</v>
      </c>
      <c r="L409" t="s">
        <v>35163</v>
      </c>
      <c r="M409">
        <v>29142084</v>
      </c>
      <c r="Q409" s="10"/>
      <c r="R409" s="11">
        <f t="shared" si="12"/>
        <v>0</v>
      </c>
      <c r="U409" s="11">
        <f t="shared" si="13"/>
        <v>0</v>
      </c>
      <c r="Y409" s="11">
        <f>IF(SUM(Tableau1[[#This Row],[Other access]:[Sci-hub access]])&gt;=1,1,0)</f>
        <v>0</v>
      </c>
      <c r="Z409" s="12">
        <f>IF(OR(Tableau1[[#This Row],[Access R1 + S1+ T1 ]]&gt;=1,Tableau1[[#This Row],[Access V1 +W1 + X1]]&gt;=1),1,0)</f>
        <v>0</v>
      </c>
      <c r="AB409" s="10" t="str">
        <f>Tableau1[[#This Row],[DOI]]</f>
        <v>doi: 10.1212/WNL.0000000000004745</v>
      </c>
      <c r="AC409" s="13" t="str">
        <f>Tableau1[[#This Row],[Authors]]&amp;", "&amp;Tableau1[[#This Row],[Title]]&amp;" "&amp;Tableau1[[#This Row],[Journal]]&amp;". "&amp;Tableau1[[#This Row],[Year]]</f>
        <v>Choi SY, Kim HJ, Kim JS., Impaired vestibular responses in internuclear ophthalmoplegia: Association and dissociation. Neurology. 2017</v>
      </c>
    </row>
    <row r="410" spans="1:29" x14ac:dyDescent="0.3">
      <c r="A410">
        <v>4643</v>
      </c>
      <c r="B410" t="s">
        <v>7761</v>
      </c>
      <c r="C410" t="s">
        <v>17995</v>
      </c>
      <c r="D410" t="s">
        <v>28190</v>
      </c>
      <c r="E410" t="s">
        <v>2587</v>
      </c>
      <c r="F410" s="10"/>
      <c r="G410">
        <v>2017</v>
      </c>
      <c r="J410">
        <v>3.4971687340293212E-2</v>
      </c>
      <c r="L410" t="s">
        <v>39061</v>
      </c>
      <c r="M410">
        <v>28424377</v>
      </c>
      <c r="Q410" s="10"/>
      <c r="R410" s="11">
        <f t="shared" si="12"/>
        <v>0</v>
      </c>
      <c r="U410" s="11">
        <f t="shared" si="13"/>
        <v>0</v>
      </c>
      <c r="Y410" s="11">
        <f>IF(SUM(Tableau1[[#This Row],[Other access]:[Sci-hub access]])&gt;=1,1,0)</f>
        <v>0</v>
      </c>
      <c r="Z410" s="12">
        <f>IF(OR(Tableau1[[#This Row],[Access R1 + S1+ T1 ]]&gt;=1,Tableau1[[#This Row],[Access V1 +W1 + X1]]&gt;=1),1,0)</f>
        <v>0</v>
      </c>
      <c r="AB410" s="10" t="str">
        <f>Tableau1[[#This Row],[DOI]]</f>
        <v>doi: 10.1042/CS20160998</v>
      </c>
      <c r="AC410" s="13" t="str">
        <f>Tableau1[[#This Row],[Authors]]&amp;", "&amp;Tableau1[[#This Row],[Title]]&amp;" "&amp;Tableau1[[#This Row],[Journal]]&amp;". "&amp;Tableau1[[#This Row],[Year]]</f>
        <v>Maric-Bilkan C., Sex differences in micro- and macro-vascular complications of diabetes mellitus. Clin Sci (Lond). 2017</v>
      </c>
    </row>
    <row r="411" spans="1:29" x14ac:dyDescent="0.3">
      <c r="A411">
        <v>2512</v>
      </c>
      <c r="B411" t="s">
        <v>5733</v>
      </c>
      <c r="C411" t="s">
        <v>15979</v>
      </c>
      <c r="D411" t="s">
        <v>26156</v>
      </c>
      <c r="E411" t="s">
        <v>2440</v>
      </c>
      <c r="F411" s="10"/>
      <c r="G411">
        <v>2017</v>
      </c>
      <c r="J411">
        <v>3.5170555326797692E-2</v>
      </c>
      <c r="L411" t="s">
        <v>36976</v>
      </c>
      <c r="M411">
        <v>28734673</v>
      </c>
      <c r="Q411" s="10"/>
      <c r="R411" s="11">
        <f t="shared" si="12"/>
        <v>0</v>
      </c>
      <c r="U411" s="11">
        <f t="shared" si="13"/>
        <v>0</v>
      </c>
      <c r="Y411" s="11">
        <f>IF(SUM(Tableau1[[#This Row],[Other access]:[Sci-hub access]])&gt;=1,1,0)</f>
        <v>0</v>
      </c>
      <c r="Z411" s="12">
        <f>IF(OR(Tableau1[[#This Row],[Access R1 + S1+ T1 ]]&gt;=1,Tableau1[[#This Row],[Access V1 +W1 + X1]]&gt;=1),1,0)</f>
        <v>0</v>
      </c>
      <c r="AB411" s="10" t="str">
        <f>Tableau1[[#This Row],[DOI]]</f>
        <v>doi: 10.1016/j.exer.2017.07.011</v>
      </c>
      <c r="AC411" s="13" t="str">
        <f>Tableau1[[#This Row],[Authors]]&amp;", "&amp;Tableau1[[#This Row],[Title]]&amp;" "&amp;Tableau1[[#This Row],[Journal]]&amp;". "&amp;Tableau1[[#This Row],[Year]]</f>
        <v>Mazzeo A, Arroba AI, Beltramo E, Valverde AM, Porta M., Somatostatin protects human retinal pericytes from inflammation mediated by microglia. Exp Eye Res. 2017</v>
      </c>
    </row>
    <row r="412" spans="1:29" x14ac:dyDescent="0.3">
      <c r="A412">
        <v>1117</v>
      </c>
      <c r="B412" t="s">
        <v>4379</v>
      </c>
      <c r="C412" t="s">
        <v>14633</v>
      </c>
      <c r="D412" t="s">
        <v>24800</v>
      </c>
      <c r="E412" t="s">
        <v>2613</v>
      </c>
      <c r="F412" s="10"/>
      <c r="G412">
        <v>2017</v>
      </c>
      <c r="J412">
        <v>3.522541700612114E-2</v>
      </c>
      <c r="L412" t="s">
        <v>35605</v>
      </c>
      <c r="M412">
        <v>29022298</v>
      </c>
      <c r="Q412" s="10"/>
      <c r="R412" s="11">
        <f t="shared" si="12"/>
        <v>0</v>
      </c>
      <c r="U412" s="11">
        <f t="shared" si="13"/>
        <v>0</v>
      </c>
      <c r="Y412" s="11">
        <f>IF(SUM(Tableau1[[#This Row],[Other access]:[Sci-hub access]])&gt;=1,1,0)</f>
        <v>0</v>
      </c>
      <c r="Z412" s="12">
        <f>IF(OR(Tableau1[[#This Row],[Access R1 + S1+ T1 ]]&gt;=1,Tableau1[[#This Row],[Access V1 +W1 + X1]]&gt;=1),1,0)</f>
        <v>0</v>
      </c>
      <c r="AB412" s="10" t="str">
        <f>Tableau1[[#This Row],[DOI]]</f>
        <v>doi: 10.3341/kjo.2017.0025</v>
      </c>
      <c r="AC412" s="13" t="str">
        <f>Tableau1[[#This Row],[Authors]]&amp;", "&amp;Tableau1[[#This Row],[Title]]&amp;" "&amp;Tableau1[[#This Row],[Journal]]&amp;". "&amp;Tableau1[[#This Row],[Year]]</f>
        <v>Lee H, Jang YJ, Lee HK, Kang HY., Patient Awareness of Cataract and Age-related Macular Degeneration among the Korean Elderly: A Population-based Study. Korean J Ophthalmol. 2017</v>
      </c>
    </row>
    <row r="413" spans="1:29" x14ac:dyDescent="0.3">
      <c r="A413">
        <v>4599</v>
      </c>
      <c r="B413" t="s">
        <v>7719</v>
      </c>
      <c r="C413" t="s">
        <v>17954</v>
      </c>
      <c r="D413" t="s">
        <v>28148</v>
      </c>
      <c r="E413" t="s">
        <v>2589</v>
      </c>
      <c r="F413" s="10"/>
      <c r="G413">
        <v>2017</v>
      </c>
      <c r="J413">
        <v>3.5231618194035197E-2</v>
      </c>
      <c r="L413" t="s">
        <v>39017</v>
      </c>
      <c r="M413">
        <v>28427692</v>
      </c>
      <c r="Q413" s="10"/>
      <c r="R413" s="11">
        <f t="shared" si="12"/>
        <v>0</v>
      </c>
      <c r="U413" s="11">
        <f t="shared" si="13"/>
        <v>0</v>
      </c>
      <c r="Y413" s="11">
        <f>IF(SUM(Tableau1[[#This Row],[Other access]:[Sci-hub access]])&gt;=1,1,0)</f>
        <v>0</v>
      </c>
      <c r="Z413" s="12">
        <f>IF(OR(Tableau1[[#This Row],[Access R1 + S1+ T1 ]]&gt;=1,Tableau1[[#This Row],[Access V1 +W1 + X1]]&gt;=1),1,0)</f>
        <v>0</v>
      </c>
      <c r="AB413" s="10" t="str">
        <f>Tableau1[[#This Row],[DOI]]</f>
        <v>doi: 10.1016/j.msard.2017.02.014</v>
      </c>
      <c r="AC413" s="13" t="str">
        <f>Tableau1[[#This Row],[Authors]]&amp;", "&amp;Tableau1[[#This Row],[Title]]&amp;" "&amp;Tableau1[[#This Row],[Journal]]&amp;". "&amp;Tableau1[[#This Row],[Year]]</f>
        <v>Kambe D, Takeoka K, Ogawa K, Doi K, Maruyama H, Yoshida A, Suenaga T, Kageyama T., Treatment-resistant neuromyelitis optica spectrum disorders associated with Toxocara canis infection: A case report. Mult Scler Relat Disord. 2017</v>
      </c>
    </row>
    <row r="414" spans="1:29" x14ac:dyDescent="0.3">
      <c r="A414">
        <v>10757</v>
      </c>
      <c r="B414" t="s">
        <v>13215</v>
      </c>
      <c r="C414" t="s">
        <v>23378</v>
      </c>
      <c r="D414" t="s">
        <v>33668</v>
      </c>
      <c r="E414" t="s">
        <v>2582</v>
      </c>
      <c r="F414" s="10"/>
      <c r="G414">
        <v>2017</v>
      </c>
      <c r="J414">
        <v>3.5248269462209048E-2</v>
      </c>
      <c r="L414" t="s">
        <v>45004</v>
      </c>
      <c r="M414">
        <v>27061354</v>
      </c>
      <c r="Q414" s="10"/>
      <c r="R414" s="11">
        <f t="shared" si="12"/>
        <v>0</v>
      </c>
      <c r="U414" s="11">
        <f t="shared" si="13"/>
        <v>0</v>
      </c>
      <c r="Y414" s="11">
        <f>IF(SUM(Tableau1[[#This Row],[Other access]:[Sci-hub access]])&gt;=1,1,0)</f>
        <v>0</v>
      </c>
      <c r="Z414" s="12">
        <f>IF(OR(Tableau1[[#This Row],[Access R1 + S1+ T1 ]]&gt;=1,Tableau1[[#This Row],[Access V1 +W1 + X1]]&gt;=1),1,0)</f>
        <v>0</v>
      </c>
      <c r="AB414" s="10" t="str">
        <f>Tableau1[[#This Row],[DOI]]</f>
        <v>doi: 10.1111/vop.12381</v>
      </c>
      <c r="AC414" s="13" t="str">
        <f>Tableau1[[#This Row],[Authors]]&amp;", "&amp;Tableau1[[#This Row],[Title]]&amp;" "&amp;Tableau1[[#This Row],[Journal]]&amp;". "&amp;Tableau1[[#This Row],[Year]]</f>
        <v>Sherman AB, Clode AB, Gilger BC., Impact of fungal species cultured on outcome in horses with fungal keratitis. Vet Ophthalmol. 2017</v>
      </c>
    </row>
    <row r="415" spans="1:29" x14ac:dyDescent="0.3">
      <c r="A415">
        <v>409</v>
      </c>
      <c r="B415" t="s">
        <v>3672</v>
      </c>
      <c r="C415" t="s">
        <v>13932</v>
      </c>
      <c r="D415" t="s">
        <v>24092</v>
      </c>
      <c r="E415" t="s">
        <v>2524</v>
      </c>
      <c r="F415" s="10"/>
      <c r="G415">
        <v>2017</v>
      </c>
      <c r="J415">
        <v>3.5613693230258758E-2</v>
      </c>
      <c r="L415" t="s">
        <v>34915</v>
      </c>
      <c r="M415">
        <v>29227506</v>
      </c>
      <c r="Q415" s="10"/>
      <c r="R415" s="11">
        <f t="shared" si="12"/>
        <v>0</v>
      </c>
      <c r="U415" s="11">
        <f t="shared" si="13"/>
        <v>0</v>
      </c>
      <c r="Y415" s="11">
        <f>IF(SUM(Tableau1[[#This Row],[Other access]:[Sci-hub access]])&gt;=1,1,0)</f>
        <v>0</v>
      </c>
      <c r="Z415" s="12">
        <f>IF(OR(Tableau1[[#This Row],[Access R1 + S1+ T1 ]]&gt;=1,Tableau1[[#This Row],[Access V1 +W1 + X1]]&gt;=1),1,0)</f>
        <v>0</v>
      </c>
      <c r="AB415" s="10" t="str">
        <f>Tableau1[[#This Row],[DOI]]</f>
        <v>doi: 10.3928/1081597X-20171004-03</v>
      </c>
      <c r="AC415" s="13" t="str">
        <f>Tableau1[[#This Row],[Authors]]&amp;", "&amp;Tableau1[[#This Row],[Title]]&amp;" "&amp;Tableau1[[#This Row],[Journal]]&amp;". "&amp;Tableau1[[#This Row],[Year]]</f>
        <v>Ferreira TB, Ribeiro P, Ribeiro FJ, O'Neill JG., Comparison of Methodologies Using Estimated or Measured Values of Total Corneal Astigmatism for Toric Intraocular Lens Power Calculation. J Refract Surg. 2017</v>
      </c>
    </row>
    <row r="416" spans="1:29" x14ac:dyDescent="0.3">
      <c r="A416">
        <v>9022</v>
      </c>
      <c r="B416" t="s">
        <v>11636</v>
      </c>
      <c r="C416" t="s">
        <v>21814</v>
      </c>
      <c r="D416" t="s">
        <v>32077</v>
      </c>
      <c r="E416" t="s">
        <v>2463</v>
      </c>
      <c r="F416" s="10"/>
      <c r="G416">
        <v>2017</v>
      </c>
      <c r="J416">
        <v>3.5643746472536764E-2</v>
      </c>
      <c r="L416" t="s">
        <v>43344</v>
      </c>
      <c r="M416">
        <v>27791250</v>
      </c>
      <c r="Q416" s="10"/>
      <c r="R416" s="11">
        <f t="shared" si="12"/>
        <v>0</v>
      </c>
      <c r="U416" s="11">
        <f t="shared" si="13"/>
        <v>0</v>
      </c>
      <c r="Y416" s="11">
        <f>IF(SUM(Tableau1[[#This Row],[Other access]:[Sci-hub access]])&gt;=1,1,0)</f>
        <v>0</v>
      </c>
      <c r="Z416" s="12">
        <f>IF(OR(Tableau1[[#This Row],[Access R1 + S1+ T1 ]]&gt;=1,Tableau1[[#This Row],[Access V1 +W1 + X1]]&gt;=1),1,0)</f>
        <v>0</v>
      </c>
      <c r="AB416" s="10" t="str">
        <f>Tableau1[[#This Row],[DOI]]</f>
        <v>doi: 10.5301/ejo.5000887</v>
      </c>
      <c r="AC416" s="13" t="str">
        <f>Tableau1[[#This Row],[Authors]]&amp;", "&amp;Tableau1[[#This Row],[Title]]&amp;" "&amp;Tableau1[[#This Row],[Journal]]&amp;". "&amp;Tableau1[[#This Row],[Year]]</f>
        <v>Pierro L, Iuliano L, Cicinelli MV, Casalino G, Bandello F., Retinal neurovascular changes appear earlier in type 2 diabetic patients. Eur J Ophthalmol. 2017</v>
      </c>
    </row>
    <row r="417" spans="1:29" x14ac:dyDescent="0.3">
      <c r="A417">
        <v>10917</v>
      </c>
      <c r="B417" t="s">
        <v>13356</v>
      </c>
      <c r="C417" t="s">
        <v>23518</v>
      </c>
      <c r="D417" t="s">
        <v>33810</v>
      </c>
      <c r="E417" t="s">
        <v>34381</v>
      </c>
      <c r="F417" s="10"/>
      <c r="G417">
        <v>2017</v>
      </c>
      <c r="J417">
        <v>3.5727753202422607E-2</v>
      </c>
      <c r="L417" t="s">
        <v>45160</v>
      </c>
      <c r="M417">
        <v>26852318</v>
      </c>
      <c r="Q417" s="10"/>
      <c r="R417" s="11">
        <f t="shared" si="12"/>
        <v>0</v>
      </c>
      <c r="U417" s="11">
        <f t="shared" si="13"/>
        <v>0</v>
      </c>
      <c r="Y417" s="11">
        <f>IF(SUM(Tableau1[[#This Row],[Other access]:[Sci-hub access]])&gt;=1,1,0)</f>
        <v>0</v>
      </c>
      <c r="Z417" s="12">
        <f>IF(OR(Tableau1[[#This Row],[Access R1 + S1+ T1 ]]&gt;=1,Tableau1[[#This Row],[Access V1 +W1 + X1]]&gt;=1),1,0)</f>
        <v>0</v>
      </c>
      <c r="AB417" s="10" t="str">
        <f>Tableau1[[#This Row],[DOI]]</f>
        <v>doi: 10.1016/j.oftal.2015.12.018</v>
      </c>
      <c r="AC417" s="13" t="str">
        <f>Tableau1[[#This Row],[Authors]]&amp;", "&amp;Tableau1[[#This Row],[Title]]&amp;" "&amp;Tableau1[[#This Row],[Journal]]&amp;". "&amp;Tableau1[[#This Row],[Year]]</f>
        <v>Miserachs García S, Castillo Campillo L., Ophthalmology in ancient Greece and Rome. Arch Soc Esp Oftalmol. 2017</v>
      </c>
    </row>
    <row r="418" spans="1:29" ht="28.8" x14ac:dyDescent="0.3">
      <c r="A418">
        <v>3139</v>
      </c>
      <c r="B418" t="s">
        <v>6328</v>
      </c>
      <c r="C418" t="s">
        <v>16571</v>
      </c>
      <c r="D418" t="s">
        <v>26752</v>
      </c>
      <c r="E418" t="s">
        <v>2529</v>
      </c>
      <c r="F418" s="10"/>
      <c r="G418">
        <v>2017</v>
      </c>
      <c r="J418">
        <v>3.6124334431402394E-2</v>
      </c>
      <c r="L418" t="s">
        <v>37593</v>
      </c>
      <c r="M418">
        <v>28632034</v>
      </c>
      <c r="Q418" s="10"/>
      <c r="R418" s="11">
        <f t="shared" si="12"/>
        <v>0</v>
      </c>
      <c r="U418" s="11">
        <f t="shared" si="13"/>
        <v>0</v>
      </c>
      <c r="Y418" s="11">
        <f>IF(SUM(Tableau1[[#This Row],[Other access]:[Sci-hub access]])&gt;=1,1,0)</f>
        <v>0</v>
      </c>
      <c r="Z418" s="12">
        <f>IF(OR(Tableau1[[#This Row],[Access R1 + S1+ T1 ]]&gt;=1,Tableau1[[#This Row],[Access V1 +W1 + X1]]&gt;=1),1,0)</f>
        <v>0</v>
      </c>
      <c r="AB418" s="10" t="str">
        <f>Tableau1[[#This Row],[DOI]]</f>
        <v>doi: 10.1080/02713683.2017.1279634</v>
      </c>
      <c r="AC418" s="13" t="str">
        <f>Tableau1[[#This Row],[Authors]]&amp;", "&amp;Tableau1[[#This Row],[Title]]&amp;" "&amp;Tableau1[[#This Row],[Journal]]&amp;". "&amp;Tableau1[[#This Row],[Year]]</f>
        <v>Sacchetti M, Mantelli F, Rocco ML, Micera A, Brandolini L, Focareta L, Pisano C, Aloe L, Lambiase A., Recombinant Human Nerve Growth Factor Treatment Promotes Photoreceptor Survival in the Retinas of Rats with Retinitis Pigmentosa. Curr Eye Res. 2017</v>
      </c>
    </row>
    <row r="419" spans="1:29" x14ac:dyDescent="0.3">
      <c r="A419">
        <v>7799</v>
      </c>
      <c r="B419" t="s">
        <v>10563</v>
      </c>
      <c r="C419" t="s">
        <v>20759</v>
      </c>
      <c r="D419" t="s">
        <v>31000</v>
      </c>
      <c r="E419" t="s">
        <v>34145</v>
      </c>
      <c r="F419" s="10"/>
      <c r="G419">
        <v>2017</v>
      </c>
      <c r="J419">
        <v>3.6389191334680882E-2</v>
      </c>
      <c r="L419" t="s">
        <v>42150</v>
      </c>
      <c r="M419">
        <v>28055012</v>
      </c>
      <c r="Q419" s="10"/>
      <c r="R419" s="11">
        <f t="shared" si="12"/>
        <v>0</v>
      </c>
      <c r="U419" s="11">
        <f t="shared" si="13"/>
        <v>0</v>
      </c>
      <c r="Y419" s="11">
        <f>IF(SUM(Tableau1[[#This Row],[Other access]:[Sci-hub access]])&gt;=1,1,0)</f>
        <v>0</v>
      </c>
      <c r="Z419" s="12">
        <f>IF(OR(Tableau1[[#This Row],[Access R1 + S1+ T1 ]]&gt;=1,Tableau1[[#This Row],[Access V1 +W1 + X1]]&gt;=1),1,0)</f>
        <v>0</v>
      </c>
      <c r="AB419" s="10" t="str">
        <f>Tableau1[[#This Row],[DOI]]</f>
        <v>doi: 10.1038/cddis.2016.437</v>
      </c>
      <c r="AC419" s="13" t="str">
        <f>Tableau1[[#This Row],[Authors]]&amp;", "&amp;Tableau1[[#This Row],[Title]]&amp;" "&amp;Tableau1[[#This Row],[Journal]]&amp;". "&amp;Tableau1[[#This Row],[Year]]</f>
        <v>Jang KH, Do YJ, Son D, Son E, Choi JS, Kim E., AIF-independent parthanatos in the pathogenesis of dry age-related macular degeneration. Cell Death Dis. 2017</v>
      </c>
    </row>
    <row r="420" spans="1:29" x14ac:dyDescent="0.3">
      <c r="A420">
        <v>1855</v>
      </c>
      <c r="B420" t="s">
        <v>5100</v>
      </c>
      <c r="C420" t="s">
        <v>15346</v>
      </c>
      <c r="D420" t="s">
        <v>25522</v>
      </c>
      <c r="E420" t="s">
        <v>2451</v>
      </c>
      <c r="F420" s="10"/>
      <c r="G420">
        <v>2017</v>
      </c>
      <c r="J420">
        <v>3.6431076606697199E-2</v>
      </c>
      <c r="L420" t="s">
        <v>36327</v>
      </c>
      <c r="M420">
        <v>28859131</v>
      </c>
      <c r="Q420" s="10"/>
      <c r="R420" s="11">
        <f t="shared" si="12"/>
        <v>0</v>
      </c>
      <c r="U420" s="11">
        <f t="shared" si="13"/>
        <v>0</v>
      </c>
      <c r="Y420" s="11">
        <f>IF(SUM(Tableau1[[#This Row],[Other access]:[Sci-hub access]])&gt;=1,1,0)</f>
        <v>0</v>
      </c>
      <c r="Z420" s="12">
        <f>IF(OR(Tableau1[[#This Row],[Access R1 + S1+ T1 ]]&gt;=1,Tableau1[[#This Row],[Access V1 +W1 + X1]]&gt;=1),1,0)</f>
        <v>0</v>
      </c>
      <c r="AB420" s="10" t="str">
        <f>Tableau1[[#This Row],[DOI]]</f>
        <v>doi: 10.1371/journal.pone.0183837</v>
      </c>
      <c r="AC420" s="13" t="str">
        <f>Tableau1[[#This Row],[Authors]]&amp;", "&amp;Tableau1[[#This Row],[Title]]&amp;" "&amp;Tableau1[[#This Row],[Journal]]&amp;". "&amp;Tableau1[[#This Row],[Year]]</f>
        <v>Krebs MP, Collin GB, Hicks WL, Yu M, Charette JR, Shi LY, Wang J, Naggert JK, Peachey NS, Nishina PM., Mouse models of human ocular disease for translational research. PLoS One. 2017</v>
      </c>
    </row>
    <row r="421" spans="1:29" x14ac:dyDescent="0.3">
      <c r="A421">
        <v>10003</v>
      </c>
      <c r="B421" t="s">
        <v>12525</v>
      </c>
      <c r="C421" t="s">
        <v>22694</v>
      </c>
      <c r="D421" t="s">
        <v>32973</v>
      </c>
      <c r="E421" t="s">
        <v>2438</v>
      </c>
      <c r="F421" s="10"/>
      <c r="G421">
        <v>2017</v>
      </c>
      <c r="J421">
        <v>3.6608962793238553E-2</v>
      </c>
      <c r="L421" t="s">
        <v>44260</v>
      </c>
      <c r="M421">
        <v>27503391</v>
      </c>
      <c r="Q421" s="10"/>
      <c r="R421" s="11">
        <f t="shared" si="12"/>
        <v>0</v>
      </c>
      <c r="U421" s="11">
        <f t="shared" si="13"/>
        <v>0</v>
      </c>
      <c r="Y421" s="11">
        <f>IF(SUM(Tableau1[[#This Row],[Other access]:[Sci-hub access]])&gt;=1,1,0)</f>
        <v>0</v>
      </c>
      <c r="Z421" s="12">
        <f>IF(OR(Tableau1[[#This Row],[Access R1 + S1+ T1 ]]&gt;=1,Tableau1[[#This Row],[Access V1 +W1 + X1]]&gt;=1),1,0)</f>
        <v>0</v>
      </c>
      <c r="AB421" s="10" t="str">
        <f>Tableau1[[#This Row],[DOI]]</f>
        <v>doi: 10.1136/bjophthalmol-2015-308065</v>
      </c>
      <c r="AC421" s="13" t="str">
        <f>Tableau1[[#This Row],[Authors]]&amp;", "&amp;Tableau1[[#This Row],[Title]]&amp;" "&amp;Tableau1[[#This Row],[Journal]]&amp;". "&amp;Tableau1[[#This Row],[Year]]</f>
        <v>Sikorav A, Semoun O, Zweifel S, Jung C, Srour M, Querques G, Souied EH., Prevalence and quantification of geographic atrophy associated with newly diagnosed and treatment-naïve exudative age-related macular degeneration. Br J Ophthalmol. 2017</v>
      </c>
    </row>
    <row r="422" spans="1:29" ht="28.8" x14ac:dyDescent="0.3">
      <c r="A422">
        <v>2796</v>
      </c>
      <c r="B422" t="s">
        <v>6000</v>
      </c>
      <c r="C422" t="s">
        <v>16246</v>
      </c>
      <c r="D422" t="s">
        <v>26424</v>
      </c>
      <c r="E422" t="s">
        <v>2451</v>
      </c>
      <c r="F422" s="10"/>
      <c r="G422">
        <v>2017</v>
      </c>
      <c r="J422">
        <v>3.668167841353942E-2</v>
      </c>
      <c r="L422" t="s">
        <v>37255</v>
      </c>
      <c r="M422">
        <v>28683140</v>
      </c>
      <c r="Q422" s="10"/>
      <c r="R422" s="11">
        <f t="shared" si="12"/>
        <v>0</v>
      </c>
      <c r="U422" s="11">
        <f t="shared" si="13"/>
        <v>0</v>
      </c>
      <c r="Y422" s="11">
        <f>IF(SUM(Tableau1[[#This Row],[Other access]:[Sci-hub access]])&gt;=1,1,0)</f>
        <v>0</v>
      </c>
      <c r="Z422" s="12">
        <f>IF(OR(Tableau1[[#This Row],[Access R1 + S1+ T1 ]]&gt;=1,Tableau1[[#This Row],[Access V1 +W1 + X1]]&gt;=1),1,0)</f>
        <v>0</v>
      </c>
      <c r="AB422" s="10" t="str">
        <f>Tableau1[[#This Row],[DOI]]</f>
        <v>doi: 10.1371/journal.pone.0180665</v>
      </c>
      <c r="AC422" s="13" t="str">
        <f>Tableau1[[#This Row],[Authors]]&amp;", "&amp;Tableau1[[#This Row],[Title]]&amp;" "&amp;Tableau1[[#This Row],[Journal]]&amp;". "&amp;Tableau1[[#This Row],[Year]]</f>
        <v>Hollmann AK, Dammann I, Wemheuer WM, Wemheuer WE, Chilla A, Tipold A, Schulz-Schaeffer WJ, Beck J, Schütz E, Brenig B., Morgagnian cataract resulting from a naturally occurring nonsense mutation elucidates a role of CPAMD8 in mammalian lens development. PLoS One. 2017</v>
      </c>
    </row>
    <row r="423" spans="1:29" x14ac:dyDescent="0.3">
      <c r="A423">
        <v>6892</v>
      </c>
      <c r="B423" t="s">
        <v>9766</v>
      </c>
      <c r="C423" t="s">
        <v>19969</v>
      </c>
      <c r="D423" t="s">
        <v>30200</v>
      </c>
      <c r="E423" t="s">
        <v>2464</v>
      </c>
      <c r="F423" s="10"/>
      <c r="G423">
        <v>2017</v>
      </c>
      <c r="J423">
        <v>3.674904672393664E-2</v>
      </c>
      <c r="L423" t="s">
        <v>41251</v>
      </c>
      <c r="M423">
        <v>28151748</v>
      </c>
      <c r="Q423" s="10"/>
      <c r="R423" s="11">
        <f t="shared" si="12"/>
        <v>0</v>
      </c>
      <c r="U423" s="11">
        <f t="shared" si="13"/>
        <v>0</v>
      </c>
      <c r="Y423" s="11">
        <f>IF(SUM(Tableau1[[#This Row],[Other access]:[Sci-hub access]])&gt;=1,1,0)</f>
        <v>0</v>
      </c>
      <c r="Z423" s="12">
        <f>IF(OR(Tableau1[[#This Row],[Access R1 + S1+ T1 ]]&gt;=1,Tableau1[[#This Row],[Access V1 +W1 + X1]]&gt;=1),1,0)</f>
        <v>0</v>
      </c>
      <c r="AB423" s="10" t="str">
        <f>Tableau1[[#This Row],[DOI]]</f>
        <v>doi: 10.1097/ICU.0000000000000363</v>
      </c>
      <c r="AC423" s="13" t="str">
        <f>Tableau1[[#This Row],[Authors]]&amp;", "&amp;Tableau1[[#This Row],[Title]]&amp;" "&amp;Tableau1[[#This Row],[Journal]]&amp;". "&amp;Tableau1[[#This Row],[Year]]</f>
        <v>Collin RW, Garanto A., Applications of antisense oligonucleotides for the treatment of inherited retinal diseases. Curr Opin Ophthalmol. 2017</v>
      </c>
    </row>
    <row r="424" spans="1:29" x14ac:dyDescent="0.3">
      <c r="A424">
        <v>9309</v>
      </c>
      <c r="B424" t="s">
        <v>11888</v>
      </c>
      <c r="C424" t="s">
        <v>22065</v>
      </c>
      <c r="D424" t="s">
        <v>32332</v>
      </c>
      <c r="E424" t="s">
        <v>2490</v>
      </c>
      <c r="F424" s="10"/>
      <c r="G424">
        <v>2017</v>
      </c>
      <c r="J424">
        <v>3.6896535581364742E-2</v>
      </c>
      <c r="L424" t="s">
        <v>43606</v>
      </c>
      <c r="M424">
        <v>27746299</v>
      </c>
      <c r="Q424" s="10"/>
      <c r="R424" s="11">
        <f t="shared" si="12"/>
        <v>0</v>
      </c>
      <c r="U424" s="11">
        <f t="shared" si="13"/>
        <v>0</v>
      </c>
      <c r="Y424" s="11">
        <f>IF(SUM(Tableau1[[#This Row],[Other access]:[Sci-hub access]])&gt;=1,1,0)</f>
        <v>0</v>
      </c>
      <c r="Z424" s="12">
        <f>IF(OR(Tableau1[[#This Row],[Access R1 + S1+ T1 ]]&gt;=1,Tableau1[[#This Row],[Access V1 +W1 + X1]]&gt;=1),1,0)</f>
        <v>0</v>
      </c>
      <c r="AB424" s="10" t="str">
        <f>Tableau1[[#This Row],[DOI]]</f>
        <v>doi: 10.1016/j.ajo.2016.09.037</v>
      </c>
      <c r="AC424" s="13" t="str">
        <f>Tableau1[[#This Row],[Authors]]&amp;", "&amp;Tableau1[[#This Row],[Title]]&amp;" "&amp;Tableau1[[#This Row],[Journal]]&amp;". "&amp;Tableau1[[#This Row],[Year]]</f>
        <v>Serna-Ojeda JC, Loya-Garcia D, Navas A, Lichtinger A, Ramirez-Miranda A, Graue-Hernandez EO., Long-term Outcomes of Pediatric Penetrating Keratoplasty for Herpes Simplex Virus Keratitis. Am J Ophthalmol. 2017</v>
      </c>
    </row>
    <row r="425" spans="1:29" x14ac:dyDescent="0.3">
      <c r="A425">
        <v>3045</v>
      </c>
      <c r="B425" t="s">
        <v>6237</v>
      </c>
      <c r="C425" t="s">
        <v>16482</v>
      </c>
      <c r="D425" t="s">
        <v>26661</v>
      </c>
      <c r="E425" t="s">
        <v>2451</v>
      </c>
      <c r="F425" s="10"/>
      <c r="G425">
        <v>2017</v>
      </c>
      <c r="J425">
        <v>3.7016124769092218E-2</v>
      </c>
      <c r="L425" t="s">
        <v>37499</v>
      </c>
      <c r="M425">
        <v>28644870</v>
      </c>
      <c r="Q425" s="10"/>
      <c r="R425" s="11">
        <f t="shared" si="12"/>
        <v>0</v>
      </c>
      <c r="U425" s="11">
        <f t="shared" si="13"/>
        <v>0</v>
      </c>
      <c r="Y425" s="11">
        <f>IF(SUM(Tableau1[[#This Row],[Other access]:[Sci-hub access]])&gt;=1,1,0)</f>
        <v>0</v>
      </c>
      <c r="Z425" s="12">
        <f>IF(OR(Tableau1[[#This Row],[Access R1 + S1+ T1 ]]&gt;=1,Tableau1[[#This Row],[Access V1 +W1 + X1]]&gt;=1),1,0)</f>
        <v>0</v>
      </c>
      <c r="AB425" s="10" t="str">
        <f>Tableau1[[#This Row],[DOI]]</f>
        <v>doi: 10.1371/journal.pone.0179982</v>
      </c>
      <c r="AC425" s="13" t="str">
        <f>Tableau1[[#This Row],[Authors]]&amp;", "&amp;Tableau1[[#This Row],[Title]]&amp;" "&amp;Tableau1[[#This Row],[Journal]]&amp;". "&amp;Tableau1[[#This Row],[Year]]</f>
        <v>Kim JW, Lim CW, Kim B., Effects of nicotine on corneal wound healing following acute alkali burn. PLoS One. 2017</v>
      </c>
    </row>
    <row r="426" spans="1:29" x14ac:dyDescent="0.3">
      <c r="A426">
        <v>6357</v>
      </c>
      <c r="B426" t="s">
        <v>9306</v>
      </c>
      <c r="C426" t="s">
        <v>19516</v>
      </c>
      <c r="D426" t="s">
        <v>29737</v>
      </c>
      <c r="E426" t="s">
        <v>34317</v>
      </c>
      <c r="F426" s="10"/>
      <c r="G426">
        <v>2017</v>
      </c>
      <c r="J426">
        <v>3.7069731036326381E-2</v>
      </c>
      <c r="L426" t="s">
        <v>40726</v>
      </c>
      <c r="M426">
        <v>28223438</v>
      </c>
      <c r="Q426" s="10"/>
      <c r="R426" s="11">
        <f t="shared" si="12"/>
        <v>0</v>
      </c>
      <c r="U426" s="11">
        <f t="shared" si="13"/>
        <v>0</v>
      </c>
      <c r="Y426" s="11">
        <f>IF(SUM(Tableau1[[#This Row],[Other access]:[Sci-hub access]])&gt;=1,1,0)</f>
        <v>0</v>
      </c>
      <c r="Z426" s="12">
        <f>IF(OR(Tableau1[[#This Row],[Access R1 + S1+ T1 ]]&gt;=1,Tableau1[[#This Row],[Access V1 +W1 + X1]]&gt;=1),1,0)</f>
        <v>0</v>
      </c>
      <c r="AB426" s="10" t="str">
        <f>Tableau1[[#This Row],[DOI]]</f>
        <v>doi: 10.1158/1541-7786.MCR-17-0007</v>
      </c>
      <c r="AC426" s="13" t="str">
        <f>Tableau1[[#This Row],[Authors]]&amp;", "&amp;Tableau1[[#This Row],[Title]]&amp;" "&amp;Tableau1[[#This Row],[Journal]]&amp;". "&amp;Tableau1[[#This Row],[Year]]</f>
        <v>Chua V, Lapadula D, Randolph C, Benovic JL, Wedegaertner PB, Aplin AE., Dysregulated GPCR Signaling and Therapeutic Options in Uveal Melanoma. Mol Cancer Res. 2017</v>
      </c>
    </row>
    <row r="427" spans="1:29" x14ac:dyDescent="0.3">
      <c r="A427">
        <v>10673</v>
      </c>
      <c r="B427" t="s">
        <v>13140</v>
      </c>
      <c r="C427" t="s">
        <v>23305</v>
      </c>
      <c r="D427" t="s">
        <v>33593</v>
      </c>
      <c r="E427" t="s">
        <v>34500</v>
      </c>
      <c r="F427" s="10"/>
      <c r="G427">
        <v>2017</v>
      </c>
      <c r="J427">
        <v>3.7116520017052346E-2</v>
      </c>
      <c r="L427" t="s">
        <v>44921</v>
      </c>
      <c r="M427">
        <v>27118395</v>
      </c>
      <c r="Q427" s="10"/>
      <c r="R427" s="11">
        <f t="shared" si="12"/>
        <v>0</v>
      </c>
      <c r="U427" s="11">
        <f t="shared" si="13"/>
        <v>0</v>
      </c>
      <c r="Y427" s="11">
        <f>IF(SUM(Tableau1[[#This Row],[Other access]:[Sci-hub access]])&gt;=1,1,0)</f>
        <v>0</v>
      </c>
      <c r="Z427" s="12">
        <f>IF(OR(Tableau1[[#This Row],[Access R1 + S1+ T1 ]]&gt;=1,Tableau1[[#This Row],[Access V1 +W1 + X1]]&gt;=1),1,0)</f>
        <v>0</v>
      </c>
      <c r="AB427" s="10" t="str">
        <f>Tableau1[[#This Row],[DOI]]</f>
        <v>doi: 10.1093/imammb/dqw005</v>
      </c>
      <c r="AC427" s="13" t="str">
        <f>Tableau1[[#This Row],[Authors]]&amp;", "&amp;Tableau1[[#This Row],[Title]]&amp;" "&amp;Tableau1[[#This Row],[Journal]]&amp;". "&amp;Tableau1[[#This Row],[Year]]</f>
        <v>Gao D, Lietman TM, Dong CP, Porco TC., Mass drug administration: the importance of synchrony. Math Med Biol. 2017</v>
      </c>
    </row>
    <row r="428" spans="1:29" x14ac:dyDescent="0.3">
      <c r="A428">
        <v>2314</v>
      </c>
      <c r="B428" t="s">
        <v>5545</v>
      </c>
      <c r="C428" t="s">
        <v>15790</v>
      </c>
      <c r="D428" t="s">
        <v>25967</v>
      </c>
      <c r="E428" t="s">
        <v>2532</v>
      </c>
      <c r="F428" s="10"/>
      <c r="G428">
        <v>2017</v>
      </c>
      <c r="J428">
        <v>3.7123472183356321E-2</v>
      </c>
      <c r="L428" t="s">
        <v>36779</v>
      </c>
      <c r="M428">
        <v>28770355</v>
      </c>
      <c r="Q428" s="10"/>
      <c r="R428" s="11">
        <f t="shared" si="12"/>
        <v>0</v>
      </c>
      <c r="U428" s="11">
        <f t="shared" si="13"/>
        <v>0</v>
      </c>
      <c r="Y428" s="11">
        <f>IF(SUM(Tableau1[[#This Row],[Other access]:[Sci-hub access]])&gt;=1,1,0)</f>
        <v>0</v>
      </c>
      <c r="Z428" s="12">
        <f>IF(OR(Tableau1[[#This Row],[Access R1 + S1+ T1 ]]&gt;=1,Tableau1[[#This Row],[Access V1 +W1 + X1]]&gt;=1),1,0)</f>
        <v>0</v>
      </c>
      <c r="AB428" s="10" t="str">
        <f>Tableau1[[#This Row],[DOI]]</f>
        <v>doi: 10.1007/s10384-017-0526-9</v>
      </c>
      <c r="AC428" s="13" t="str">
        <f>Tableau1[[#This Row],[Authors]]&amp;", "&amp;Tableau1[[#This Row],[Title]]&amp;" "&amp;Tableau1[[#This Row],[Journal]]&amp;". "&amp;Tableau1[[#This Row],[Year]]</f>
        <v>Mataki N, Tomidokoro A, Araie M, Iwase A., Morphology of the optic disc in the Tajimi Study population. Jpn J Ophthalmol. 2017</v>
      </c>
    </row>
    <row r="429" spans="1:29" x14ac:dyDescent="0.3">
      <c r="A429">
        <v>11097</v>
      </c>
      <c r="B429" t="s">
        <v>13518</v>
      </c>
      <c r="C429" t="s">
        <v>23677</v>
      </c>
      <c r="D429" t="s">
        <v>33972</v>
      </c>
      <c r="E429" t="s">
        <v>2447</v>
      </c>
      <c r="F429" s="10"/>
      <c r="G429">
        <v>2017</v>
      </c>
      <c r="J429">
        <v>3.715337365795901E-2</v>
      </c>
      <c r="L429" t="s">
        <v>45338</v>
      </c>
      <c r="M429">
        <v>25603535</v>
      </c>
      <c r="Q429" s="10"/>
      <c r="R429" s="11">
        <f t="shared" si="12"/>
        <v>0</v>
      </c>
      <c r="U429" s="11">
        <f t="shared" si="13"/>
        <v>0</v>
      </c>
      <c r="Y429" s="11">
        <f>IF(SUM(Tableau1[[#This Row],[Other access]:[Sci-hub access]])&gt;=1,1,0)</f>
        <v>0</v>
      </c>
      <c r="Z429" s="12">
        <f>IF(OR(Tableau1[[#This Row],[Access R1 + S1+ T1 ]]&gt;=1,Tableau1[[#This Row],[Access V1 +W1 + X1]]&gt;=1),1,0)</f>
        <v>0</v>
      </c>
      <c r="AB429" s="10" t="str">
        <f>Tableau1[[#This Row],[DOI]]</f>
        <v>doi: 10.1097/IOP.0000000000000376</v>
      </c>
      <c r="AC429" s="13" t="str">
        <f>Tableau1[[#This Row],[Authors]]&amp;", "&amp;Tableau1[[#This Row],[Title]]&amp;" "&amp;Tableau1[[#This Row],[Journal]]&amp;". "&amp;Tableau1[[#This Row],[Year]]</f>
        <v>Ma SP, Hardy TG., Solitary Mastocytoma of the Eyelid in an Adult Patient With Prolidase Deficiency. Ophthal Plast Reconstr Surg. 2017</v>
      </c>
    </row>
    <row r="430" spans="1:29" x14ac:dyDescent="0.3">
      <c r="A430">
        <v>3482</v>
      </c>
      <c r="B430" t="s">
        <v>6656</v>
      </c>
      <c r="C430" t="s">
        <v>16898</v>
      </c>
      <c r="D430" t="s">
        <v>27080</v>
      </c>
      <c r="E430" t="s">
        <v>2567</v>
      </c>
      <c r="F430" s="10"/>
      <c r="G430">
        <v>2017</v>
      </c>
      <c r="J430">
        <v>3.7288383251037893E-2</v>
      </c>
      <c r="L430" t="s">
        <v>37930</v>
      </c>
      <c r="M430">
        <v>28578309</v>
      </c>
      <c r="Q430" s="10"/>
      <c r="R430" s="11">
        <f t="shared" si="12"/>
        <v>0</v>
      </c>
      <c r="U430" s="11">
        <f t="shared" si="13"/>
        <v>0</v>
      </c>
      <c r="Y430" s="11">
        <f>IF(SUM(Tableau1[[#This Row],[Other access]:[Sci-hub access]])&gt;=1,1,0)</f>
        <v>0</v>
      </c>
      <c r="Z430" s="12">
        <f>IF(OR(Tableau1[[#This Row],[Access R1 + S1+ T1 ]]&gt;=1,Tableau1[[#This Row],[Access V1 +W1 + X1]]&gt;=1),1,0)</f>
        <v>0</v>
      </c>
      <c r="AB430" s="10" t="str">
        <f>Tableau1[[#This Row],[DOI]]</f>
        <v>doi: 10.1136/bcr-2017-220216</v>
      </c>
      <c r="AC430" s="13" t="str">
        <f>Tableau1[[#This Row],[Authors]]&amp;", "&amp;Tableau1[[#This Row],[Title]]&amp;" "&amp;Tableau1[[#This Row],[Journal]]&amp;". "&amp;Tableau1[[#This Row],[Year]]</f>
        <v>Jhingan M, Chhablani J, Agarwal K, Rani PK., Two-staged en bloc excision of a retinal haemangioma. BMJ Case Rep. 2017</v>
      </c>
    </row>
    <row r="431" spans="1:29" x14ac:dyDescent="0.3">
      <c r="A431">
        <v>4154</v>
      </c>
      <c r="B431" t="s">
        <v>7296</v>
      </c>
      <c r="C431" t="s">
        <v>17533</v>
      </c>
      <c r="D431" t="s">
        <v>27724</v>
      </c>
      <c r="E431" t="s">
        <v>3151</v>
      </c>
      <c r="F431" s="10"/>
      <c r="G431">
        <v>2017</v>
      </c>
      <c r="J431">
        <v>3.7348775575252624E-2</v>
      </c>
      <c r="L431" t="s">
        <v>38585</v>
      </c>
      <c r="M431">
        <v>28477797</v>
      </c>
      <c r="Q431" s="10"/>
      <c r="R431" s="11">
        <f t="shared" si="12"/>
        <v>0</v>
      </c>
      <c r="U431" s="11">
        <f t="shared" si="13"/>
        <v>0</v>
      </c>
      <c r="Y431" s="11">
        <f>IF(SUM(Tableau1[[#This Row],[Other access]:[Sci-hub access]])&gt;=1,1,0)</f>
        <v>0</v>
      </c>
      <c r="Z431" s="12">
        <f>IF(OR(Tableau1[[#This Row],[Access R1 + S1+ T1 ]]&gt;=1,Tableau1[[#This Row],[Access V1 +W1 + X1]]&gt;=1),1,0)</f>
        <v>0</v>
      </c>
      <c r="AB431" s="10" t="str">
        <f>Tableau1[[#This Row],[DOI]]</f>
        <v>doi: 10.1016/j.anai.2017.03.004</v>
      </c>
      <c r="AC431" s="13" t="str">
        <f>Tableau1[[#This Row],[Authors]]&amp;", "&amp;Tableau1[[#This Row],[Title]]&amp;" "&amp;Tableau1[[#This Row],[Journal]]&amp;". "&amp;Tableau1[[#This Row],[Year]]</f>
        <v>Watts TJ., Severe delayed-type hypersensitivity to chloramphenicol with systemic reactivation during intradermal testing. Ann Allergy Asthma Immunol. 2017</v>
      </c>
    </row>
    <row r="432" spans="1:29" x14ac:dyDescent="0.3">
      <c r="A432">
        <v>1997</v>
      </c>
      <c r="B432" t="s">
        <v>5237</v>
      </c>
      <c r="C432" t="s">
        <v>15483</v>
      </c>
      <c r="D432" t="s">
        <v>25659</v>
      </c>
      <c r="E432" t="s">
        <v>2479</v>
      </c>
      <c r="F432" s="10"/>
      <c r="G432">
        <v>2017</v>
      </c>
      <c r="J432">
        <v>3.7569218733274123E-2</v>
      </c>
      <c r="L432" t="s">
        <v>36468</v>
      </c>
      <c r="M432">
        <v>28834813</v>
      </c>
      <c r="Q432" s="10"/>
      <c r="R432" s="11">
        <f t="shared" si="12"/>
        <v>0</v>
      </c>
      <c r="U432" s="11">
        <f t="shared" si="13"/>
        <v>0</v>
      </c>
      <c r="Y432" s="11">
        <f>IF(SUM(Tableau1[[#This Row],[Other access]:[Sci-hub access]])&gt;=1,1,0)</f>
        <v>0</v>
      </c>
      <c r="Z432" s="12">
        <f>IF(OR(Tableau1[[#This Row],[Access R1 + S1+ T1 ]]&gt;=1,Tableau1[[#This Row],[Access V1 +W1 + X1]]&gt;=1),1,0)</f>
        <v>0</v>
      </c>
      <c r="AB432" s="10" t="str">
        <f>Tableau1[[#This Row],[DOI]]</f>
        <v>doi: 10.1097/ICO.0000000000001306</v>
      </c>
      <c r="AC432" s="13" t="str">
        <f>Tableau1[[#This Row],[Authors]]&amp;", "&amp;Tableau1[[#This Row],[Title]]&amp;" "&amp;Tableau1[[#This Row],[Journal]]&amp;". "&amp;Tableau1[[#This Row],[Year]]</f>
        <v>Frings A, Schargus M., Recovery From Amiodarone-Induced Cornea Verticillata by Application of Topical Heparin. Cornea. 2017</v>
      </c>
    </row>
    <row r="433" spans="1:29" x14ac:dyDescent="0.3">
      <c r="A433">
        <v>6235</v>
      </c>
      <c r="B433" t="s">
        <v>9196</v>
      </c>
      <c r="C433" t="s">
        <v>19409</v>
      </c>
      <c r="D433" t="s">
        <v>29627</v>
      </c>
      <c r="E433" t="s">
        <v>2592</v>
      </c>
      <c r="F433" s="10"/>
      <c r="G433">
        <v>2017</v>
      </c>
      <c r="J433">
        <v>3.7638867067831372E-2</v>
      </c>
      <c r="L433" t="s">
        <v>40605</v>
      </c>
      <c r="M433">
        <v>28236469</v>
      </c>
      <c r="Q433" s="10"/>
      <c r="R433" s="11">
        <f t="shared" si="12"/>
        <v>0</v>
      </c>
      <c r="U433" s="11">
        <f t="shared" si="13"/>
        <v>0</v>
      </c>
      <c r="Y433" s="11">
        <f>IF(SUM(Tableau1[[#This Row],[Other access]:[Sci-hub access]])&gt;=1,1,0)</f>
        <v>0</v>
      </c>
      <c r="Z433" s="12">
        <f>IF(OR(Tableau1[[#This Row],[Access R1 + S1+ T1 ]]&gt;=1,Tableau1[[#This Row],[Access V1 +W1 + X1]]&gt;=1),1,0)</f>
        <v>0</v>
      </c>
      <c r="AB433" s="10" t="str">
        <f>Tableau1[[#This Row],[DOI]]</f>
        <v>doi: 10.1016/j.jaci.2016.11.043</v>
      </c>
      <c r="AC433" s="13" t="str">
        <f>Tableau1[[#This Row],[Authors]]&amp;", "&amp;Tableau1[[#This Row],[Title]]&amp;" "&amp;Tableau1[[#This Row],[Journal]]&amp;". "&amp;Tableau1[[#This Row],[Year]]</f>
        <v>Ellis AK, Frankish CW, O'Hehir RE, Armstrong K, Steacy L, Larché M, Hafner RP., Treatment with grass allergen peptides improves symptoms of grass pollen-induced allergic rhinoconjunctivitis. J Allergy Clin Immunol. 2017</v>
      </c>
    </row>
    <row r="434" spans="1:29" x14ac:dyDescent="0.3">
      <c r="A434">
        <v>6480</v>
      </c>
      <c r="B434" t="s">
        <v>9408</v>
      </c>
      <c r="C434" t="s">
        <v>19616</v>
      </c>
      <c r="D434" t="s">
        <v>29839</v>
      </c>
      <c r="E434" t="s">
        <v>2458</v>
      </c>
      <c r="F434" s="10"/>
      <c r="G434">
        <v>2017</v>
      </c>
      <c r="J434">
        <v>3.765123600941378E-2</v>
      </c>
      <c r="L434" t="s">
        <v>40848</v>
      </c>
      <c r="M434">
        <v>28208166</v>
      </c>
      <c r="Q434" s="10"/>
      <c r="R434" s="11">
        <f t="shared" si="12"/>
        <v>0</v>
      </c>
      <c r="U434" s="11">
        <f t="shared" si="13"/>
        <v>0</v>
      </c>
      <c r="Y434" s="11">
        <f>IF(SUM(Tableau1[[#This Row],[Other access]:[Sci-hub access]])&gt;=1,1,0)</f>
        <v>0</v>
      </c>
      <c r="Z434" s="12">
        <f>IF(OR(Tableau1[[#This Row],[Access R1 + S1+ T1 ]]&gt;=1,Tableau1[[#This Row],[Access V1 +W1 + X1]]&gt;=1),1,0)</f>
        <v>0</v>
      </c>
      <c r="AB434" s="10" t="str">
        <f>Tableau1[[#This Row],[DOI]]</f>
        <v>doi: 10.1001/jamaophthalmol.2016.5883</v>
      </c>
      <c r="AC434" s="13" t="str">
        <f>Tableau1[[#This Row],[Authors]]&amp;", "&amp;Tableau1[[#This Row],[Title]]&amp;" "&amp;Tableau1[[#This Row],[Journal]]&amp;". "&amp;Tableau1[[#This Row],[Year]]</f>
        <v>Stem MS, Todorich B, Yonekawa Y, Capone A Jr, Williams GA, Ruby AJ., Incidence and Visual Outcomes of Culture-Proven Endophthalmitis Following Dexamethasone Intravitreal Implant. JAMA Ophthalmol. 2017</v>
      </c>
    </row>
    <row r="435" spans="1:29" x14ac:dyDescent="0.3">
      <c r="A435">
        <v>1684</v>
      </c>
      <c r="B435" t="s">
        <v>4935</v>
      </c>
      <c r="C435" t="s">
        <v>15184</v>
      </c>
      <c r="D435" t="s">
        <v>25356</v>
      </c>
      <c r="E435" t="s">
        <v>2485</v>
      </c>
      <c r="F435" s="10"/>
      <c r="G435">
        <v>2017</v>
      </c>
      <c r="J435">
        <v>3.7684260273346482E-2</v>
      </c>
      <c r="L435" t="s">
        <v>36163</v>
      </c>
      <c r="M435">
        <v>28902597</v>
      </c>
      <c r="Q435" s="10"/>
      <c r="R435" s="11">
        <f t="shared" si="12"/>
        <v>0</v>
      </c>
      <c r="U435" s="11">
        <f t="shared" si="13"/>
        <v>0</v>
      </c>
      <c r="Y435" s="11">
        <f>IF(SUM(Tableau1[[#This Row],[Other access]:[Sci-hub access]])&gt;=1,1,0)</f>
        <v>0</v>
      </c>
      <c r="Z435" s="12">
        <f>IF(OR(Tableau1[[#This Row],[Access R1 + S1+ T1 ]]&gt;=1,Tableau1[[#This Row],[Access V1 +W1 + X1]]&gt;=1),1,0)</f>
        <v>0</v>
      </c>
      <c r="AB435" s="10" t="str">
        <f>Tableau1[[#This Row],[DOI]]</f>
        <v>doi: 10.1056/NEJMicm1615424</v>
      </c>
      <c r="AC435" s="13" t="str">
        <f>Tableau1[[#This Row],[Authors]]&amp;", "&amp;Tableau1[[#This Row],[Title]]&amp;" "&amp;Tableau1[[#This Row],[Journal]]&amp;". "&amp;Tableau1[[#This Row],[Year]]</f>
        <v>Desai D, Tajik AJ., Iridodonesis. N Engl J Med. 2017</v>
      </c>
    </row>
    <row r="436" spans="1:29" x14ac:dyDescent="0.3">
      <c r="A436">
        <v>1823</v>
      </c>
      <c r="B436" t="s">
        <v>5068</v>
      </c>
      <c r="C436" t="s">
        <v>15315</v>
      </c>
      <c r="D436" t="s">
        <v>25490</v>
      </c>
      <c r="E436" t="s">
        <v>2759</v>
      </c>
      <c r="F436" s="10"/>
      <c r="G436">
        <v>2017</v>
      </c>
      <c r="J436">
        <v>3.7714067577226729E-2</v>
      </c>
      <c r="L436" t="s">
        <v>36295</v>
      </c>
      <c r="M436">
        <v>28864923</v>
      </c>
      <c r="Q436" s="10"/>
      <c r="R436" s="11">
        <f t="shared" si="12"/>
        <v>0</v>
      </c>
      <c r="U436" s="11">
        <f t="shared" si="13"/>
        <v>0</v>
      </c>
      <c r="Y436" s="11">
        <f>IF(SUM(Tableau1[[#This Row],[Other access]:[Sci-hub access]])&gt;=1,1,0)</f>
        <v>0</v>
      </c>
      <c r="Z436" s="12">
        <f>IF(OR(Tableau1[[#This Row],[Access R1 + S1+ T1 ]]&gt;=1,Tableau1[[#This Row],[Access V1 +W1 + X1]]&gt;=1),1,0)</f>
        <v>0</v>
      </c>
      <c r="AB436" s="10" t="str">
        <f>Tableau1[[#This Row],[DOI]]</f>
        <v>doi: 10.1007/s10103-017-2309-4</v>
      </c>
      <c r="AC436" s="13" t="str">
        <f>Tableau1[[#This Row],[Authors]]&amp;", "&amp;Tableau1[[#This Row],[Title]]&amp;" "&amp;Tableau1[[#This Row],[Journal]]&amp;". "&amp;Tableau1[[#This Row],[Year]]</f>
        <v>Rentka A, Grygar J, Nemes Z, Kemeny-Beke A., Evaluation of carbon dioxide laser therapy for benign tumors of the eyelid margin. Lasers Med Sci. 2017</v>
      </c>
    </row>
    <row r="437" spans="1:29" x14ac:dyDescent="0.3">
      <c r="A437">
        <v>6654</v>
      </c>
      <c r="B437" t="s">
        <v>9559</v>
      </c>
      <c r="C437" t="s">
        <v>19766</v>
      </c>
      <c r="D437" t="s">
        <v>29992</v>
      </c>
      <c r="E437" t="s">
        <v>2532</v>
      </c>
      <c r="F437" s="10"/>
      <c r="G437">
        <v>2017</v>
      </c>
      <c r="J437">
        <v>3.7963908540052826E-2</v>
      </c>
      <c r="L437" t="s">
        <v>41017</v>
      </c>
      <c r="M437">
        <v>28185066</v>
      </c>
      <c r="Q437" s="10"/>
      <c r="R437" s="11">
        <f t="shared" si="12"/>
        <v>0</v>
      </c>
      <c r="U437" s="11">
        <f t="shared" si="13"/>
        <v>0</v>
      </c>
      <c r="Y437" s="11">
        <f>IF(SUM(Tableau1[[#This Row],[Other access]:[Sci-hub access]])&gt;=1,1,0)</f>
        <v>0</v>
      </c>
      <c r="Z437" s="12">
        <f>IF(OR(Tableau1[[#This Row],[Access R1 + S1+ T1 ]]&gt;=1,Tableau1[[#This Row],[Access V1 +W1 + X1]]&gt;=1),1,0)</f>
        <v>0</v>
      </c>
      <c r="AB437" s="10" t="str">
        <f>Tableau1[[#This Row],[DOI]]</f>
        <v>doi: 10.1007/s10384-017-0499-8</v>
      </c>
      <c r="AC437" s="13" t="str">
        <f>Tableau1[[#This Row],[Authors]]&amp;", "&amp;Tableau1[[#This Row],[Title]]&amp;" "&amp;Tableau1[[#This Row],[Journal]]&amp;". "&amp;Tableau1[[#This Row],[Year]]</f>
        <v>Iwase A, Sawaguchi S, Sakai H, Tanaka K, Tsutsumi T, Araie M., Optic disc, rim and peripapillary chorioretinal atrophy in normal Japanese eyes: the Kumejima Study. Jpn J Ophthalmol. 2017</v>
      </c>
    </row>
    <row r="438" spans="1:29" x14ac:dyDescent="0.3">
      <c r="A438">
        <v>2862</v>
      </c>
      <c r="B438" t="s">
        <v>6063</v>
      </c>
      <c r="C438" t="s">
        <v>16309</v>
      </c>
      <c r="D438" t="s">
        <v>26487</v>
      </c>
      <c r="E438" t="s">
        <v>2468</v>
      </c>
      <c r="F438" s="10"/>
      <c r="G438">
        <v>2017</v>
      </c>
      <c r="J438">
        <v>3.8021580462135107E-2</v>
      </c>
      <c r="L438" t="s">
        <v>37321</v>
      </c>
      <c r="M438">
        <v>28671927</v>
      </c>
      <c r="Q438" s="10"/>
      <c r="R438" s="11">
        <f t="shared" si="12"/>
        <v>0</v>
      </c>
      <c r="U438" s="11">
        <f t="shared" si="13"/>
        <v>0</v>
      </c>
      <c r="Y438" s="11">
        <f>IF(SUM(Tableau1[[#This Row],[Other access]:[Sci-hub access]])&gt;=1,1,0)</f>
        <v>0</v>
      </c>
      <c r="Z438" s="12">
        <f>IF(OR(Tableau1[[#This Row],[Access R1 + S1+ T1 ]]&gt;=1,Tableau1[[#This Row],[Access V1 +W1 + X1]]&gt;=1),1,0)</f>
        <v>0</v>
      </c>
      <c r="AB438" s="10" t="str">
        <f>Tableau1[[#This Row],[DOI]]</f>
        <v>doi: 10.1097/IJG.0000000000000715</v>
      </c>
      <c r="AC438" s="13" t="str">
        <f>Tableau1[[#This Row],[Authors]]&amp;", "&amp;Tableau1[[#This Row],[Title]]&amp;" "&amp;Tableau1[[#This Row],[Journal]]&amp;". "&amp;Tableau1[[#This Row],[Year]]</f>
        <v>Emanuel ME, Grover DS, Fellman RL, Godfrey DG, Smith O, Butler MR, Kornmann HL, Feuer WJ, Goyal S., Micropulse Cyclophotocoagulation: Initial Results in Refractory Glaucoma. J Glaucoma. 2017</v>
      </c>
    </row>
    <row r="439" spans="1:29" ht="28.8" x14ac:dyDescent="0.3">
      <c r="A439">
        <v>1243</v>
      </c>
      <c r="B439" t="s">
        <v>4505</v>
      </c>
      <c r="C439" t="s">
        <v>14758</v>
      </c>
      <c r="D439" t="s">
        <v>24926</v>
      </c>
      <c r="E439" t="s">
        <v>2901</v>
      </c>
      <c r="F439" s="10"/>
      <c r="G439">
        <v>2017</v>
      </c>
      <c r="J439">
        <v>3.8068225643399067E-2</v>
      </c>
      <c r="L439" t="s">
        <v>35730</v>
      </c>
      <c r="M439">
        <v>28985573</v>
      </c>
      <c r="Q439" s="10"/>
      <c r="R439" s="11">
        <f t="shared" si="12"/>
        <v>0</v>
      </c>
      <c r="U439" s="11">
        <f t="shared" si="13"/>
        <v>0</v>
      </c>
      <c r="Y439" s="11">
        <f>IF(SUM(Tableau1[[#This Row],[Other access]:[Sci-hub access]])&gt;=1,1,0)</f>
        <v>0</v>
      </c>
      <c r="Z439" s="12">
        <f>IF(OR(Tableau1[[#This Row],[Access R1 + S1+ T1 ]]&gt;=1,Tableau1[[#This Row],[Access V1 +W1 + X1]]&gt;=1),1,0)</f>
        <v>0</v>
      </c>
      <c r="AB439" s="10" t="str">
        <f>Tableau1[[#This Row],[DOI]]</f>
        <v>doi: 10.1016/j.virol.2017.09.021</v>
      </c>
      <c r="AC439" s="13" t="str">
        <f>Tableau1[[#This Row],[Authors]]&amp;", "&amp;Tableau1[[#This Row],[Title]]&amp;" "&amp;Tableau1[[#This Row],[Journal]]&amp;". "&amp;Tableau1[[#This Row],[Year]]</f>
        <v>Bauer D, Keller J, Alt M, Schubert A, Aufderhorst UW, Palapys V, Kasper M, Heilingloh CS, Dittmer U, Laffer B, Eis-Hübinger AM, Verjans GM, Heiligenhaus A, Roggendorf M, Krawczyk A., Antibody-based immunotherapy of aciclovir resistant ocular herpes simplex virus infections. Virology. 2017</v>
      </c>
    </row>
    <row r="440" spans="1:29" x14ac:dyDescent="0.3">
      <c r="A440">
        <v>8616</v>
      </c>
      <c r="B440" t="s">
        <v>11278</v>
      </c>
      <c r="C440" t="s">
        <v>21462</v>
      </c>
      <c r="D440" t="s">
        <v>31717</v>
      </c>
      <c r="E440" t="s">
        <v>2448</v>
      </c>
      <c r="F440" s="10"/>
      <c r="G440">
        <v>2017</v>
      </c>
      <c r="J440">
        <v>3.8154133067423435E-2</v>
      </c>
      <c r="L440" t="s">
        <v>42952</v>
      </c>
      <c r="M440">
        <v>27878592</v>
      </c>
      <c r="Q440" s="10"/>
      <c r="R440" s="11">
        <f t="shared" si="12"/>
        <v>0</v>
      </c>
      <c r="U440" s="11">
        <f t="shared" si="13"/>
        <v>0</v>
      </c>
      <c r="Y440" s="11">
        <f>IF(SUM(Tableau1[[#This Row],[Other access]:[Sci-hub access]])&gt;=1,1,0)</f>
        <v>0</v>
      </c>
      <c r="Z440" s="12">
        <f>IF(OR(Tableau1[[#This Row],[Access R1 + S1+ T1 ]]&gt;=1,Tableau1[[#This Row],[Access V1 +W1 + X1]]&gt;=1),1,0)</f>
        <v>0</v>
      </c>
      <c r="AB440" s="10" t="str">
        <f>Tableau1[[#This Row],[DOI]]</f>
        <v>doi: 10.1007/s00417-016-3547-z</v>
      </c>
      <c r="AC440" s="13" t="str">
        <f>Tableau1[[#This Row],[Authors]]&amp;", "&amp;Tableau1[[#This Row],[Title]]&amp;" "&amp;Tableau1[[#This Row],[Journal]]&amp;". "&amp;Tableau1[[#This Row],[Year]]</f>
        <v>Muftuoglu IK, Tsai FF, Gaber R, Alam M, Meshi A, Freeman WR., High-frequency aflibercept injections in persistent neovascular age-related macular degeneration. Graefes Arch Clin Exp Ophthalmol. 2017</v>
      </c>
    </row>
    <row r="441" spans="1:29" x14ac:dyDescent="0.3">
      <c r="A441">
        <v>10184</v>
      </c>
      <c r="B441" t="s">
        <v>12689</v>
      </c>
      <c r="C441" t="s">
        <v>22859</v>
      </c>
      <c r="D441" t="s">
        <v>33141</v>
      </c>
      <c r="E441" t="s">
        <v>2449</v>
      </c>
      <c r="F441" s="10"/>
      <c r="G441">
        <v>2017</v>
      </c>
      <c r="J441">
        <v>3.8193393964111588E-2</v>
      </c>
      <c r="L441" t="s">
        <v>44439</v>
      </c>
      <c r="M441">
        <v>27432594</v>
      </c>
      <c r="Q441" s="10"/>
      <c r="R441" s="11">
        <f t="shared" si="12"/>
        <v>0</v>
      </c>
      <c r="U441" s="11">
        <f t="shared" si="13"/>
        <v>0</v>
      </c>
      <c r="Y441" s="11">
        <f>IF(SUM(Tableau1[[#This Row],[Other access]:[Sci-hub access]])&gt;=1,1,0)</f>
        <v>0</v>
      </c>
      <c r="Z441" s="12">
        <f>IF(OR(Tableau1[[#This Row],[Access R1 + S1+ T1 ]]&gt;=1,Tableau1[[#This Row],[Access V1 +W1 + X1]]&gt;=1),1,0)</f>
        <v>0</v>
      </c>
      <c r="AB441" s="10" t="str">
        <f>Tableau1[[#This Row],[DOI]]</f>
        <v>doi: 10.1111/cxo.12413</v>
      </c>
      <c r="AC441" s="13" t="str">
        <f>Tableau1[[#This Row],[Authors]]&amp;", "&amp;Tableau1[[#This Row],[Title]]&amp;" "&amp;Tableau1[[#This Row],[Journal]]&amp;". "&amp;Tableau1[[#This Row],[Year]]</f>
        <v>Otero C, Vilaseca M, Arjona M, Martínez-Roda JA, Pujol J., Comparison of the Adaptive Optics Vision Analyzer and the KR-1 W for measuring ocular wave aberrations. Clin Exp Optom. 2017</v>
      </c>
    </row>
    <row r="442" spans="1:29" x14ac:dyDescent="0.3">
      <c r="A442">
        <v>2168</v>
      </c>
      <c r="B442" t="s">
        <v>5403</v>
      </c>
      <c r="C442" t="s">
        <v>15648</v>
      </c>
      <c r="D442" t="s">
        <v>25825</v>
      </c>
      <c r="E442" t="s">
        <v>34077</v>
      </c>
      <c r="F442" s="10"/>
      <c r="G442">
        <v>2017</v>
      </c>
      <c r="J442">
        <v>3.8359541372877781E-2</v>
      </c>
      <c r="L442" t="s">
        <v>36639</v>
      </c>
      <c r="M442">
        <v>28807531</v>
      </c>
      <c r="Q442" s="10"/>
      <c r="R442" s="11">
        <f t="shared" si="12"/>
        <v>0</v>
      </c>
      <c r="U442" s="11">
        <f t="shared" si="13"/>
        <v>0</v>
      </c>
      <c r="Y442" s="11">
        <f>IF(SUM(Tableau1[[#This Row],[Other access]:[Sci-hub access]])&gt;=1,1,0)</f>
        <v>0</v>
      </c>
      <c r="Z442" s="12">
        <f>IF(OR(Tableau1[[#This Row],[Access R1 + S1+ T1 ]]&gt;=1,Tableau1[[#This Row],[Access V1 +W1 + X1]]&gt;=1),1,0)</f>
        <v>0</v>
      </c>
      <c r="AB442" s="10" t="str">
        <f>Tableau1[[#This Row],[DOI]]</f>
        <v>doi: 10.1016/j.autneu.2017.08.003</v>
      </c>
      <c r="AC442" s="13" t="str">
        <f>Tableau1[[#This Row],[Authors]]&amp;", "&amp;Tableau1[[#This Row],[Title]]&amp;" "&amp;Tableau1[[#This Row],[Journal]]&amp;". "&amp;Tableau1[[#This Row],[Year]]</f>
        <v>Fileccia E, Liguori R, Cortelli P, Donadio V., Absent cardiac and muscle sympathetic nerve activities involvement in Ross syndrome: A follow-up study. Auton Neurosci. 2017</v>
      </c>
    </row>
    <row r="443" spans="1:29" x14ac:dyDescent="0.3">
      <c r="A443">
        <v>1204</v>
      </c>
      <c r="B443" t="s">
        <v>4466</v>
      </c>
      <c r="C443" t="s">
        <v>14719</v>
      </c>
      <c r="D443" t="s">
        <v>24887</v>
      </c>
      <c r="E443" t="s">
        <v>2443</v>
      </c>
      <c r="F443" s="10"/>
      <c r="G443">
        <v>2017</v>
      </c>
      <c r="J443">
        <v>3.8390478704164122E-2</v>
      </c>
      <c r="L443" t="s">
        <v>35691</v>
      </c>
      <c r="M443">
        <v>28986598</v>
      </c>
      <c r="Q443" s="10"/>
      <c r="R443" s="11">
        <f t="shared" si="12"/>
        <v>0</v>
      </c>
      <c r="U443" s="11">
        <f t="shared" si="13"/>
        <v>0</v>
      </c>
      <c r="Y443" s="11">
        <f>IF(SUM(Tableau1[[#This Row],[Other access]:[Sci-hub access]])&gt;=1,1,0)</f>
        <v>0</v>
      </c>
      <c r="Z443" s="12">
        <f>IF(OR(Tableau1[[#This Row],[Access R1 + S1+ T1 ]]&gt;=1,Tableau1[[#This Row],[Access V1 +W1 + X1]]&gt;=1),1,0)</f>
        <v>0</v>
      </c>
      <c r="AB443" s="10" t="str">
        <f>Tableau1[[#This Row],[DOI]]</f>
        <v>doi: 10.1167/iovs.17-22200</v>
      </c>
      <c r="AC443" s="13" t="str">
        <f>Tableau1[[#This Row],[Authors]]&amp;", "&amp;Tableau1[[#This Row],[Title]]&amp;" "&amp;Tableau1[[#This Row],[Journal]]&amp;". "&amp;Tableau1[[#This Row],[Year]]</f>
        <v>Liu H, Anders F, Thanos S, Mann C, Liu A, Grus FH, Pfeiffer N, Prokosch-Willing V., Hydrogen Sulfide Protects Retinal Ganglion Cells Against Glaucomatous Injury In Vitro and In Vivo. Invest Ophthalmol Vis Sci. 2017</v>
      </c>
    </row>
    <row r="444" spans="1:29" x14ac:dyDescent="0.3">
      <c r="A444">
        <v>5497</v>
      </c>
      <c r="B444" t="s">
        <v>8542</v>
      </c>
      <c r="C444" t="s">
        <v>18763</v>
      </c>
      <c r="D444" t="s">
        <v>28972</v>
      </c>
      <c r="E444" t="s">
        <v>2465</v>
      </c>
      <c r="F444" s="10"/>
      <c r="G444">
        <v>2017</v>
      </c>
      <c r="J444">
        <v>3.844017291632229E-2</v>
      </c>
      <c r="L444" t="s">
        <v>39884</v>
      </c>
      <c r="M444">
        <v>28328847</v>
      </c>
      <c r="Q444" s="10"/>
      <c r="R444" s="11">
        <f t="shared" si="12"/>
        <v>0</v>
      </c>
      <c r="U444" s="11">
        <f t="shared" si="13"/>
        <v>0</v>
      </c>
      <c r="Y444" s="11">
        <f>IF(SUM(Tableau1[[#This Row],[Other access]:[Sci-hub access]])&gt;=1,1,0)</f>
        <v>0</v>
      </c>
      <c r="Z444" s="12">
        <f>IF(OR(Tableau1[[#This Row],[Access R1 + S1+ T1 ]]&gt;=1,Tableau1[[#This Row],[Access V1 +W1 + X1]]&gt;=1),1,0)</f>
        <v>0</v>
      </c>
      <c r="AB444" s="10" t="str">
        <f>Tableau1[[#This Row],[DOI]]</f>
        <v>doi: 10.1097/MD.0000000000006422</v>
      </c>
      <c r="AC444" s="13" t="str">
        <f>Tableau1[[#This Row],[Authors]]&amp;", "&amp;Tableau1[[#This Row],[Title]]&amp;" "&amp;Tableau1[[#This Row],[Journal]]&amp;". "&amp;Tableau1[[#This Row],[Year]]</f>
        <v>Shiragami C, Miyake M, Fujiwara A, Morizane Y, Tsujikawa A, Yamashita A, Shiraga F., Effect of topical isopropyl unoprostone on macular atrophy progression in eyes with exudative age-related macular degeneration. Medicine (Baltimore). 2017</v>
      </c>
    </row>
    <row r="445" spans="1:29" x14ac:dyDescent="0.3">
      <c r="A445">
        <v>8389</v>
      </c>
      <c r="B445" t="s">
        <v>11073</v>
      </c>
      <c r="C445" t="s">
        <v>21259</v>
      </c>
      <c r="D445" t="s">
        <v>31511</v>
      </c>
      <c r="E445" t="s">
        <v>2440</v>
      </c>
      <c r="F445" s="10"/>
      <c r="G445">
        <v>2017</v>
      </c>
      <c r="J445">
        <v>3.8472092158634785E-2</v>
      </c>
      <c r="L445" t="s">
        <v>42730</v>
      </c>
      <c r="M445">
        <v>27923559</v>
      </c>
      <c r="Q445" s="10"/>
      <c r="R445" s="11">
        <f t="shared" si="12"/>
        <v>0</v>
      </c>
      <c r="U445" s="11">
        <f t="shared" si="13"/>
        <v>0</v>
      </c>
      <c r="Y445" s="11">
        <f>IF(SUM(Tableau1[[#This Row],[Other access]:[Sci-hub access]])&gt;=1,1,0)</f>
        <v>0</v>
      </c>
      <c r="Z445" s="12">
        <f>IF(OR(Tableau1[[#This Row],[Access R1 + S1+ T1 ]]&gt;=1,Tableau1[[#This Row],[Access V1 +W1 + X1]]&gt;=1),1,0)</f>
        <v>0</v>
      </c>
      <c r="AB445" s="10" t="str">
        <f>Tableau1[[#This Row],[DOI]]</f>
        <v>doi: 10.1016/j.exer.2016.12.001</v>
      </c>
      <c r="AC445" s="13" t="str">
        <f>Tableau1[[#This Row],[Authors]]&amp;", "&amp;Tableau1[[#This Row],[Title]]&amp;" "&amp;Tableau1[[#This Row],[Journal]]&amp;". "&amp;Tableau1[[#This Row],[Year]]</f>
        <v>Chen WJ, Wu C, Xu Z, Kuse Y, Hara H, Duh EJ., Nrf2 protects photoreceptor cells from photo-oxidative stress induced by blue light. Exp Eye Res. 2017</v>
      </c>
    </row>
    <row r="446" spans="1:29" x14ac:dyDescent="0.3">
      <c r="A446">
        <v>3680</v>
      </c>
      <c r="B446" t="s">
        <v>6851</v>
      </c>
      <c r="C446" t="s">
        <v>17092</v>
      </c>
      <c r="D446" t="s">
        <v>27275</v>
      </c>
      <c r="E446" t="s">
        <v>2464</v>
      </c>
      <c r="F446" s="10"/>
      <c r="G446">
        <v>2017</v>
      </c>
      <c r="J446">
        <v>3.8536360079194032E-2</v>
      </c>
      <c r="L446" t="s">
        <v>38124</v>
      </c>
      <c r="M446">
        <v>28549017</v>
      </c>
      <c r="Q446" s="10"/>
      <c r="R446" s="11">
        <f t="shared" si="12"/>
        <v>0</v>
      </c>
      <c r="U446" s="11">
        <f t="shared" si="13"/>
        <v>0</v>
      </c>
      <c r="Y446" s="11">
        <f>IF(SUM(Tableau1[[#This Row],[Other access]:[Sci-hub access]])&gt;=1,1,0)</f>
        <v>0</v>
      </c>
      <c r="Z446" s="12">
        <f>IF(OR(Tableau1[[#This Row],[Access R1 + S1+ T1 ]]&gt;=1,Tableau1[[#This Row],[Access V1 +W1 + X1]]&gt;=1),1,0)</f>
        <v>0</v>
      </c>
      <c r="AB446" s="10" t="str">
        <f>Tableau1[[#This Row],[DOI]]</f>
        <v>doi: 10.1097/ICU.0000000000000395</v>
      </c>
      <c r="AC446" s="13" t="str">
        <f>Tableau1[[#This Row],[Authors]]&amp;", "&amp;Tableau1[[#This Row],[Title]]&amp;" "&amp;Tableau1[[#This Row],[Journal]]&amp;". "&amp;Tableau1[[#This Row],[Year]]</f>
        <v>Mombaerts I, Rose GE, Verity DH., Diagnosis of enlarged extraocular muscles: when and how to biopsy. Curr Opin Ophthalmol. 2017</v>
      </c>
    </row>
    <row r="447" spans="1:29" x14ac:dyDescent="0.3">
      <c r="A447">
        <v>3311</v>
      </c>
      <c r="B447" t="s">
        <v>6492</v>
      </c>
      <c r="C447" t="s">
        <v>16735</v>
      </c>
      <c r="D447" t="s">
        <v>26916</v>
      </c>
      <c r="E447" t="s">
        <v>3160</v>
      </c>
      <c r="F447" s="10"/>
      <c r="G447">
        <v>2017</v>
      </c>
      <c r="J447">
        <v>3.8575375556333613E-2</v>
      </c>
      <c r="L447" t="s">
        <v>37764</v>
      </c>
      <c r="M447">
        <v>28603410</v>
      </c>
      <c r="Q447" s="10"/>
      <c r="R447" s="11">
        <f t="shared" si="12"/>
        <v>0</v>
      </c>
      <c r="U447" s="11">
        <f t="shared" si="13"/>
        <v>0</v>
      </c>
      <c r="Y447" s="11">
        <f>IF(SUM(Tableau1[[#This Row],[Other access]:[Sci-hub access]])&gt;=1,1,0)</f>
        <v>0</v>
      </c>
      <c r="Z447" s="12">
        <f>IF(OR(Tableau1[[#This Row],[Access R1 + S1+ T1 ]]&gt;=1,Tableau1[[#This Row],[Access V1 +W1 + X1]]&gt;=1),1,0)</f>
        <v>0</v>
      </c>
      <c r="AB447" s="10" t="str">
        <f>Tableau1[[#This Row],[DOI]]</f>
        <v>doi: 10.2147/CIA.S135364</v>
      </c>
      <c r="AC447" s="13" t="str">
        <f>Tableau1[[#This Row],[Authors]]&amp;", "&amp;Tableau1[[#This Row],[Title]]&amp;" "&amp;Tableau1[[#This Row],[Journal]]&amp;". "&amp;Tableau1[[#This Row],[Year]]</f>
        <v>Kabanarou SA, Xirou T, Mangouritsas G, Garnavou-Xirou C, Boutouri E, Gkizis I, Chatziralli I., Full-thickness macular hole formation following anti-VEGF injections for neovascular age-related macular degeneration. Clin Interv Aging. 2017</v>
      </c>
    </row>
    <row r="448" spans="1:29" x14ac:dyDescent="0.3">
      <c r="A448">
        <v>2005</v>
      </c>
      <c r="B448" t="s">
        <v>5245</v>
      </c>
      <c r="C448" t="s">
        <v>15491</v>
      </c>
      <c r="D448" t="s">
        <v>25667</v>
      </c>
      <c r="E448" t="s">
        <v>2549</v>
      </c>
      <c r="F448" s="10"/>
      <c r="G448">
        <v>2017</v>
      </c>
      <c r="J448">
        <v>3.8583720101488139E-2</v>
      </c>
      <c r="L448" t="s">
        <v>36476</v>
      </c>
      <c r="M448">
        <v>28832739</v>
      </c>
      <c r="Q448" s="10"/>
      <c r="R448" s="11">
        <f t="shared" si="12"/>
        <v>0</v>
      </c>
      <c r="U448" s="11">
        <f t="shared" si="13"/>
        <v>0</v>
      </c>
      <c r="Y448" s="11">
        <f>IF(SUM(Tableau1[[#This Row],[Other access]:[Sci-hub access]])&gt;=1,1,0)</f>
        <v>0</v>
      </c>
      <c r="Z448" s="12">
        <f>IF(OR(Tableau1[[#This Row],[Access R1 + S1+ T1 ]]&gt;=1,Tableau1[[#This Row],[Access V1 +W1 + X1]]&gt;=1),1,0)</f>
        <v>0</v>
      </c>
      <c r="AB448" s="10" t="str">
        <f>Tableau1[[#This Row],[DOI]]</f>
        <v>doi: 10.5935/0004-2749.20170038</v>
      </c>
      <c r="AC448" s="13" t="str">
        <f>Tableau1[[#This Row],[Authors]]&amp;", "&amp;Tableau1[[#This Row],[Title]]&amp;" "&amp;Tableau1[[#This Row],[Journal]]&amp;". "&amp;Tableau1[[#This Row],[Year]]</f>
        <v>Müller EG, Santos MSD, Freitas D, Gomes JÁP, Belfort R Jr., Tacrolimus eye drops as monotherapy for vernal keratoconjunctivitis: a randomized controlled trial. Arq Bras Oftalmol. 2017</v>
      </c>
    </row>
    <row r="449" spans="1:29" x14ac:dyDescent="0.3">
      <c r="A449">
        <v>2978</v>
      </c>
      <c r="B449" t="s">
        <v>6173</v>
      </c>
      <c r="C449" t="s">
        <v>16418</v>
      </c>
      <c r="D449" t="s">
        <v>26597</v>
      </c>
      <c r="E449" t="s">
        <v>2448</v>
      </c>
      <c r="F449" s="10"/>
      <c r="G449">
        <v>2017</v>
      </c>
      <c r="J449">
        <v>3.8598209145189522E-2</v>
      </c>
      <c r="L449" t="s">
        <v>37434</v>
      </c>
      <c r="M449">
        <v>28656342</v>
      </c>
      <c r="Q449" s="10"/>
      <c r="R449" s="11">
        <f t="shared" si="12"/>
        <v>0</v>
      </c>
      <c r="U449" s="11">
        <f t="shared" si="13"/>
        <v>0</v>
      </c>
      <c r="Y449" s="11">
        <f>IF(SUM(Tableau1[[#This Row],[Other access]:[Sci-hub access]])&gt;=1,1,0)</f>
        <v>0</v>
      </c>
      <c r="Z449" s="12">
        <f>IF(OR(Tableau1[[#This Row],[Access R1 + S1+ T1 ]]&gt;=1,Tableau1[[#This Row],[Access V1 +W1 + X1]]&gt;=1),1,0)</f>
        <v>0</v>
      </c>
      <c r="AB449" s="10" t="str">
        <f>Tableau1[[#This Row],[DOI]]</f>
        <v>doi: 10.1007/s00417-017-3692-z</v>
      </c>
      <c r="AC449" s="13" t="str">
        <f>Tableau1[[#This Row],[Authors]]&amp;", "&amp;Tableau1[[#This Row],[Title]]&amp;" "&amp;Tableau1[[#This Row],[Journal]]&amp;". "&amp;Tableau1[[#This Row],[Year]]</f>
        <v>Sugimoto M, Nunome T, Sakamoto R, Kobayashi M, Kondo M., Effect of intravitreal ranibizumab on the ocular circulation of the untreated fellow eye. Graefes Arch Clin Exp Ophthalmol. 2017</v>
      </c>
    </row>
    <row r="450" spans="1:29" x14ac:dyDescent="0.3">
      <c r="A450">
        <v>2113</v>
      </c>
      <c r="B450" t="s">
        <v>5349</v>
      </c>
      <c r="C450" t="s">
        <v>15594</v>
      </c>
      <c r="D450" t="s">
        <v>25771</v>
      </c>
      <c r="E450" t="s">
        <v>2468</v>
      </c>
      <c r="F450" s="10"/>
      <c r="G450">
        <v>2017</v>
      </c>
      <c r="J450">
        <v>3.8663896906873885E-2</v>
      </c>
      <c r="L450" t="s">
        <v>36584</v>
      </c>
      <c r="M450">
        <v>28816818</v>
      </c>
      <c r="Q450" s="10"/>
      <c r="R450" s="11">
        <f t="shared" ref="R450:R513" si="14">IF(SUM(N450:Q450)&gt;0,1,0)</f>
        <v>0</v>
      </c>
      <c r="U450" s="11">
        <f t="shared" ref="U450:U513" si="15">IF(SUM(R450,T450)&gt;0,1,0)</f>
        <v>0</v>
      </c>
      <c r="Y450" s="11">
        <f>IF(SUM(Tableau1[[#This Row],[Other access]:[Sci-hub access]])&gt;=1,1,0)</f>
        <v>0</v>
      </c>
      <c r="Z450" s="12">
        <f>IF(OR(Tableau1[[#This Row],[Access R1 + S1+ T1 ]]&gt;=1,Tableau1[[#This Row],[Access V1 +W1 + X1]]&gt;=1),1,0)</f>
        <v>0</v>
      </c>
      <c r="AB450" s="10" t="str">
        <f>Tableau1[[#This Row],[DOI]]</f>
        <v>doi: 10.1097/IJG.0000000000000738</v>
      </c>
      <c r="AC450" s="13" t="str">
        <f>Tableau1[[#This Row],[Authors]]&amp;", "&amp;Tableau1[[#This Row],[Title]]&amp;" "&amp;Tableau1[[#This Row],[Journal]]&amp;". "&amp;Tableau1[[#This Row],[Year]]</f>
        <v>Realini T, Gurka MJ, Weinreb RN., Reproducibility of Central Corneal Thickness Measurements in Healthy and Glaucomatous Eyes. J Glaucoma. 2017</v>
      </c>
    </row>
    <row r="451" spans="1:29" x14ac:dyDescent="0.3">
      <c r="A451">
        <v>9536</v>
      </c>
      <c r="B451" t="s">
        <v>12098</v>
      </c>
      <c r="C451" t="s">
        <v>22273</v>
      </c>
      <c r="D451" t="s">
        <v>32544</v>
      </c>
      <c r="E451" t="s">
        <v>2447</v>
      </c>
      <c r="F451" s="10"/>
      <c r="G451">
        <v>2017</v>
      </c>
      <c r="J451">
        <v>3.8826065405474397E-2</v>
      </c>
      <c r="L451" t="s">
        <v>43818</v>
      </c>
      <c r="M451">
        <v>27662198</v>
      </c>
      <c r="Q451" s="10"/>
      <c r="R451" s="11">
        <f t="shared" si="14"/>
        <v>0</v>
      </c>
      <c r="U451" s="11">
        <f t="shared" si="15"/>
        <v>0</v>
      </c>
      <c r="Y451" s="11">
        <f>IF(SUM(Tableau1[[#This Row],[Other access]:[Sci-hub access]])&gt;=1,1,0)</f>
        <v>0</v>
      </c>
      <c r="Z451" s="12">
        <f>IF(OR(Tableau1[[#This Row],[Access R1 + S1+ T1 ]]&gt;=1,Tableau1[[#This Row],[Access V1 +W1 + X1]]&gt;=1),1,0)</f>
        <v>0</v>
      </c>
      <c r="AB451" s="10" t="str">
        <f>Tableau1[[#This Row],[DOI]]</f>
        <v>doi: 10.1097/IOP.0000000000000790</v>
      </c>
      <c r="AC451" s="13" t="str">
        <f>Tableau1[[#This Row],[Authors]]&amp;", "&amp;Tableau1[[#This Row],[Title]]&amp;" "&amp;Tableau1[[#This Row],[Journal]]&amp;". "&amp;Tableau1[[#This Row],[Year]]</f>
        <v>Ford J, Thuro BA, Thakar S, Hwu WJ, Richani K, Esmaeli B., Immune Checkpoint Inhibitors for Treatment of Metastatic Melanoma of the Orbit and Ocular Adnexa. Ophthal Plast Reconstr Surg. 2017</v>
      </c>
    </row>
    <row r="452" spans="1:29" x14ac:dyDescent="0.3">
      <c r="A452">
        <v>9509</v>
      </c>
      <c r="B452" t="s">
        <v>12073</v>
      </c>
      <c r="C452" t="s">
        <v>22248</v>
      </c>
      <c r="D452" t="s">
        <v>32519</v>
      </c>
      <c r="E452" t="s">
        <v>2457</v>
      </c>
      <c r="F452" s="10"/>
      <c r="G452">
        <v>2017</v>
      </c>
      <c r="J452">
        <v>3.8826866671938021E-2</v>
      </c>
      <c r="L452" t="s">
        <v>43792</v>
      </c>
      <c r="M452">
        <v>27668499</v>
      </c>
      <c r="Q452" s="10"/>
      <c r="R452" s="11">
        <f t="shared" si="14"/>
        <v>0</v>
      </c>
      <c r="U452" s="11">
        <f t="shared" si="15"/>
        <v>0</v>
      </c>
      <c r="Y452" s="11">
        <f>IF(SUM(Tableau1[[#This Row],[Other access]:[Sci-hub access]])&gt;=1,1,0)</f>
        <v>0</v>
      </c>
      <c r="Z452" s="12">
        <f>IF(OR(Tableau1[[#This Row],[Access R1 + S1+ T1 ]]&gt;=1,Tableau1[[#This Row],[Access V1 +W1 + X1]]&gt;=1),1,0)</f>
        <v>0</v>
      </c>
      <c r="AB452" s="10" t="str">
        <f>Tableau1[[#This Row],[DOI]]</f>
        <v>doi: 10.1097/ICB.0000000000000431</v>
      </c>
      <c r="AC452" s="13" t="str">
        <f>Tableau1[[#This Row],[Authors]]&amp;", "&amp;Tableau1[[#This Row],[Title]]&amp;" "&amp;Tableau1[[#This Row],[Journal]]&amp;". "&amp;Tableau1[[#This Row],[Year]]</f>
        <v>Kaden TR, Tan AC, Feiner L, Freund KB., UNILATERAL BEST DISEASE: A CASE REPORT. Retin Cases Brief Rep. 2017</v>
      </c>
    </row>
    <row r="453" spans="1:29" x14ac:dyDescent="0.3">
      <c r="A453">
        <v>4214</v>
      </c>
      <c r="B453" t="s">
        <v>7351</v>
      </c>
      <c r="C453" t="s">
        <v>17587</v>
      </c>
      <c r="D453" t="s">
        <v>27779</v>
      </c>
      <c r="E453" t="s">
        <v>2743</v>
      </c>
      <c r="F453" s="10"/>
      <c r="G453">
        <v>2017</v>
      </c>
      <c r="J453">
        <v>3.885886504057523E-2</v>
      </c>
      <c r="L453" t="s">
        <v>38645</v>
      </c>
      <c r="M453">
        <v>28471114</v>
      </c>
      <c r="Q453" s="10"/>
      <c r="R453" s="11">
        <f t="shared" si="14"/>
        <v>0</v>
      </c>
      <c r="U453" s="11">
        <f t="shared" si="15"/>
        <v>0</v>
      </c>
      <c r="Y453" s="11">
        <f>IF(SUM(Tableau1[[#This Row],[Other access]:[Sci-hub access]])&gt;=1,1,0)</f>
        <v>0</v>
      </c>
      <c r="Z453" s="12">
        <f>IF(OR(Tableau1[[#This Row],[Access R1 + S1+ T1 ]]&gt;=1,Tableau1[[#This Row],[Access V1 +W1 + X1]]&gt;=1),1,0)</f>
        <v>0</v>
      </c>
      <c r="AB453" s="10" t="str">
        <f>Tableau1[[#This Row],[DOI]]</f>
        <v>doi: 10.1631/jzus.B1600156</v>
      </c>
      <c r="AC453" s="13" t="str">
        <f>Tableau1[[#This Row],[Authors]]&amp;", "&amp;Tableau1[[#This Row],[Title]]&amp;" "&amp;Tableau1[[#This Row],[Journal]]&amp;". "&amp;Tableau1[[#This Row],[Year]]</f>
        <v>Li Y, Pan Q, Gu YS., Phenotype-genotype correlation with Sanger sequencing identified retinol dehydrogenase 12 (RDH12) compound heterozygous variants in a Chinese family with Leber congenital amaurosis. J Zhejiang Univ Sci B. 2017</v>
      </c>
    </row>
    <row r="454" spans="1:29" x14ac:dyDescent="0.3">
      <c r="A454">
        <v>9025</v>
      </c>
      <c r="B454" t="s">
        <v>11639</v>
      </c>
      <c r="C454" t="s">
        <v>21817</v>
      </c>
      <c r="D454" t="s">
        <v>32080</v>
      </c>
      <c r="E454" t="s">
        <v>2463</v>
      </c>
      <c r="F454" s="10"/>
      <c r="G454">
        <v>2017</v>
      </c>
      <c r="J454">
        <v>3.8999371016166795E-2</v>
      </c>
      <c r="L454" t="s">
        <v>43347</v>
      </c>
      <c r="M454">
        <v>27791247</v>
      </c>
      <c r="Q454" s="10"/>
      <c r="R454" s="11">
        <f t="shared" si="14"/>
        <v>0</v>
      </c>
      <c r="U454" s="11">
        <f t="shared" si="15"/>
        <v>0</v>
      </c>
      <c r="Y454" s="11">
        <f>IF(SUM(Tableau1[[#This Row],[Other access]:[Sci-hub access]])&gt;=1,1,0)</f>
        <v>0</v>
      </c>
      <c r="Z454" s="12">
        <f>IF(OR(Tableau1[[#This Row],[Access R1 + S1+ T1 ]]&gt;=1,Tableau1[[#This Row],[Access V1 +W1 + X1]]&gt;=1),1,0)</f>
        <v>0</v>
      </c>
      <c r="AB454" s="10" t="str">
        <f>Tableau1[[#This Row],[DOI]]</f>
        <v>doi: 10.5301/ejo.5000895</v>
      </c>
      <c r="AC454" s="13" t="str">
        <f>Tableau1[[#This Row],[Authors]]&amp;", "&amp;Tableau1[[#This Row],[Title]]&amp;" "&amp;Tableau1[[#This Row],[Journal]]&amp;". "&amp;Tableau1[[#This Row],[Year]]</f>
        <v>Schittkowski MP., The use of Mersilene mesh for tendon elongation in restrictive strabismus due to Graves disease. Eur J Ophthalmol. 2017</v>
      </c>
    </row>
    <row r="455" spans="1:29" x14ac:dyDescent="0.3">
      <c r="A455">
        <v>5525</v>
      </c>
      <c r="B455" t="s">
        <v>8570</v>
      </c>
      <c r="C455" t="s">
        <v>18791</v>
      </c>
      <c r="D455" t="s">
        <v>29000</v>
      </c>
      <c r="E455" t="s">
        <v>2443</v>
      </c>
      <c r="F455" s="10"/>
      <c r="G455">
        <v>2017</v>
      </c>
      <c r="J455">
        <v>3.9086291441303822E-2</v>
      </c>
      <c r="L455" t="s">
        <v>39912</v>
      </c>
      <c r="M455">
        <v>28324115</v>
      </c>
      <c r="Q455" s="10"/>
      <c r="R455" s="11">
        <f t="shared" si="14"/>
        <v>0</v>
      </c>
      <c r="U455" s="11">
        <f t="shared" si="15"/>
        <v>0</v>
      </c>
      <c r="Y455" s="11">
        <f>IF(SUM(Tableau1[[#This Row],[Other access]:[Sci-hub access]])&gt;=1,1,0)</f>
        <v>0</v>
      </c>
      <c r="Z455" s="12">
        <f>IF(OR(Tableau1[[#This Row],[Access R1 + S1+ T1 ]]&gt;=1,Tableau1[[#This Row],[Access V1 +W1 + X1]]&gt;=1),1,0)</f>
        <v>0</v>
      </c>
      <c r="AB455" s="10" t="str">
        <f>Tableau1[[#This Row],[DOI]]</f>
        <v>doi: 10.1167/iovs.16-19873</v>
      </c>
      <c r="AC455" s="13" t="str">
        <f>Tableau1[[#This Row],[Authors]]&amp;", "&amp;Tableau1[[#This Row],[Title]]&amp;" "&amp;Tableau1[[#This Row],[Journal]]&amp;". "&amp;Tableau1[[#This Row],[Year]]</f>
        <v>Yungher BJ, Ribeiro M, Park KK., Regenerative Responses and Axon Pathfinding of Retinal Ganglion Cells in Chronically Injured Mice. Invest Ophthalmol Vis Sci. 2017</v>
      </c>
    </row>
    <row r="456" spans="1:29" x14ac:dyDescent="0.3">
      <c r="A456">
        <v>10456</v>
      </c>
      <c r="B456" t="s">
        <v>12943</v>
      </c>
      <c r="C456" t="s">
        <v>23110</v>
      </c>
      <c r="D456" t="s">
        <v>33396</v>
      </c>
      <c r="E456" t="s">
        <v>2457</v>
      </c>
      <c r="F456" s="10"/>
      <c r="G456">
        <v>2017</v>
      </c>
      <c r="J456">
        <v>3.9475945926791711E-2</v>
      </c>
      <c r="L456" t="s">
        <v>44706</v>
      </c>
      <c r="M456">
        <v>27285286</v>
      </c>
      <c r="Q456" s="10"/>
      <c r="R456" s="11">
        <f t="shared" si="14"/>
        <v>0</v>
      </c>
      <c r="U456" s="11">
        <f t="shared" si="15"/>
        <v>0</v>
      </c>
      <c r="Y456" s="11">
        <f>IF(SUM(Tableau1[[#This Row],[Other access]:[Sci-hub access]])&gt;=1,1,0)</f>
        <v>0</v>
      </c>
      <c r="Z456" s="12">
        <f>IF(OR(Tableau1[[#This Row],[Access R1 + S1+ T1 ]]&gt;=1,Tableau1[[#This Row],[Access V1 +W1 + X1]]&gt;=1),1,0)</f>
        <v>0</v>
      </c>
      <c r="AB456" s="10" t="str">
        <f>Tableau1[[#This Row],[DOI]]</f>
        <v>doi: 10.1097/ICB.0000000000000350</v>
      </c>
      <c r="AC456" s="13" t="str">
        <f>Tableau1[[#This Row],[Authors]]&amp;", "&amp;Tableau1[[#This Row],[Title]]&amp;" "&amp;Tableau1[[#This Row],[Journal]]&amp;". "&amp;Tableau1[[#This Row],[Year]]</f>
        <v>Papavasileiou E, Younis S, Zygoura V, Quijano C, Jackson TL., RITONAVIR-ASSOCIATED TOXICITY MIMICKING RETINITIS PIGMENTOSA IN AN HIV-INFECTED PATIENT ON HIGHLY ACTIVE ANTIRETROVIRAL THERAPY. Retin Cases Brief Rep. 2017</v>
      </c>
    </row>
    <row r="457" spans="1:29" x14ac:dyDescent="0.3">
      <c r="A457">
        <v>6162</v>
      </c>
      <c r="B457" t="s">
        <v>9126</v>
      </c>
      <c r="C457" t="s">
        <v>19340</v>
      </c>
      <c r="D457" t="s">
        <v>29557</v>
      </c>
      <c r="E457" t="s">
        <v>34307</v>
      </c>
      <c r="F457" s="10"/>
      <c r="G457">
        <v>2017</v>
      </c>
      <c r="J457">
        <v>3.9615767140668834E-2</v>
      </c>
      <c r="L457" t="s">
        <v>40534</v>
      </c>
      <c r="M457">
        <v>28242183</v>
      </c>
      <c r="Q457" s="10"/>
      <c r="R457" s="11">
        <f t="shared" si="14"/>
        <v>0</v>
      </c>
      <c r="U457" s="11">
        <f t="shared" si="15"/>
        <v>0</v>
      </c>
      <c r="Y457" s="11">
        <f>IF(SUM(Tableau1[[#This Row],[Other access]:[Sci-hub access]])&gt;=1,1,0)</f>
        <v>0</v>
      </c>
      <c r="Z457" s="12">
        <f>IF(OR(Tableau1[[#This Row],[Access R1 + S1+ T1 ]]&gt;=1,Tableau1[[#This Row],[Access V1 +W1 + X1]]&gt;=1),1,0)</f>
        <v>0</v>
      </c>
      <c r="AB457" s="10" t="str">
        <f>Tableau1[[#This Row],[DOI]]</f>
        <v>doi: 10.1016/j.ijdevneu.2017.02.006</v>
      </c>
      <c r="AC457" s="13" t="str">
        <f>Tableau1[[#This Row],[Authors]]&amp;", "&amp;Tableau1[[#This Row],[Title]]&amp;" "&amp;Tableau1[[#This Row],[Journal]]&amp;". "&amp;Tableau1[[#This Row],[Year]]</f>
        <v>Wang R, Zhong Y, Tang W, Tang Z, Sun X, Feng X, Fan J, Wu L, Wang J, Xiao Z, Jin L., Evaluation of changes in magnetic resonance diffusion tensor imaging of the bilateral optic tract in monocular blind rats. Int J Dev Neurosci. 2017</v>
      </c>
    </row>
    <row r="458" spans="1:29" ht="28.8" x14ac:dyDescent="0.3">
      <c r="A458">
        <v>2309</v>
      </c>
      <c r="B458" t="s">
        <v>5540</v>
      </c>
      <c r="C458" t="s">
        <v>15785</v>
      </c>
      <c r="D458" t="s">
        <v>25962</v>
      </c>
      <c r="E458" t="s">
        <v>2451</v>
      </c>
      <c r="F458" s="10"/>
      <c r="G458">
        <v>2017</v>
      </c>
      <c r="J458">
        <v>3.9741824267218617E-2</v>
      </c>
      <c r="L458" t="s">
        <v>36776</v>
      </c>
      <c r="M458">
        <v>28771491</v>
      </c>
      <c r="Q458" s="10"/>
      <c r="R458" s="11">
        <f t="shared" si="14"/>
        <v>0</v>
      </c>
      <c r="U458" s="11">
        <f t="shared" si="15"/>
        <v>0</v>
      </c>
      <c r="Y458" s="11">
        <f>IF(SUM(Tableau1[[#This Row],[Other access]:[Sci-hub access]])&gt;=1,1,0)</f>
        <v>0</v>
      </c>
      <c r="Z458" s="12">
        <f>IF(OR(Tableau1[[#This Row],[Access R1 + S1+ T1 ]]&gt;=1,Tableau1[[#This Row],[Access V1 +W1 + X1]]&gt;=1),1,0)</f>
        <v>0</v>
      </c>
      <c r="AB458" s="10" t="str">
        <f>Tableau1[[#This Row],[DOI]]</f>
        <v>doi: 10.1371/journal.pone.0181766</v>
      </c>
      <c r="AC458" s="13" t="str">
        <f>Tableau1[[#This Row],[Authors]]&amp;", "&amp;Tableau1[[#This Row],[Title]]&amp;" "&amp;Tableau1[[#This Row],[Journal]]&amp;". "&amp;Tableau1[[#This Row],[Year]]</f>
        <v>Callizo J, Feltgen N, Ammermann A, Ganser J, Bemme S, Bertelmann T, Pfeiffer S, Duvinage A, Gröschel K, Hoerauf H, Wachter R., Atrial fibrillation in retinal vascular occlusion disease and non-arteritic anterior ischemic optic neuropathy. PLoS One. 2017</v>
      </c>
    </row>
    <row r="459" spans="1:29" x14ac:dyDescent="0.3">
      <c r="A459">
        <v>7124</v>
      </c>
      <c r="B459" t="s">
        <v>9971</v>
      </c>
      <c r="C459" t="s">
        <v>20174</v>
      </c>
      <c r="D459" t="s">
        <v>30405</v>
      </c>
      <c r="E459" t="s">
        <v>2508</v>
      </c>
      <c r="F459" s="10"/>
      <c r="G459">
        <v>2017</v>
      </c>
      <c r="J459">
        <v>3.9827096028250186E-2</v>
      </c>
      <c r="L459" t="s">
        <v>41480</v>
      </c>
      <c r="M459">
        <v>28126341</v>
      </c>
      <c r="Q459" s="10"/>
      <c r="R459" s="11">
        <f t="shared" si="14"/>
        <v>0</v>
      </c>
      <c r="U459" s="11">
        <f t="shared" si="15"/>
        <v>0</v>
      </c>
      <c r="Y459" s="11">
        <f>IF(SUM(Tableau1[[#This Row],[Other access]:[Sci-hub access]])&gt;=1,1,0)</f>
        <v>0</v>
      </c>
      <c r="Z459" s="12">
        <f>IF(OR(Tableau1[[#This Row],[Access R1 + S1+ T1 ]]&gt;=1,Tableau1[[#This Row],[Access V1 +W1 + X1]]&gt;=1),1,0)</f>
        <v>0</v>
      </c>
      <c r="AB459" s="10" t="str">
        <f>Tableau1[[#This Row],[DOI]]</f>
        <v>doi: 10.1016/j.bbrc.2017.01.102</v>
      </c>
      <c r="AC459" s="13" t="str">
        <f>Tableau1[[#This Row],[Authors]]&amp;", "&amp;Tableau1[[#This Row],[Title]]&amp;" "&amp;Tableau1[[#This Row],[Journal]]&amp;". "&amp;Tableau1[[#This Row],[Year]]</f>
        <v>Tang M, Yang Y, Yu J, Wu N, Chen P, Xu L, Wang Q, Xu Z, Ge J, Yu K, Zhuang J., Discordant mRNA and protein expression of CXCR4 under in vitro CoCl(2)-induced hypoxic conditions. Biochem Biophys Res Commun. 2017</v>
      </c>
    </row>
    <row r="460" spans="1:29" x14ac:dyDescent="0.3">
      <c r="A460">
        <v>3264</v>
      </c>
      <c r="B460" t="s">
        <v>6447</v>
      </c>
      <c r="C460" t="s">
        <v>16690</v>
      </c>
      <c r="D460" t="s">
        <v>26871</v>
      </c>
      <c r="E460" t="s">
        <v>34022</v>
      </c>
      <c r="F460" s="10"/>
      <c r="G460">
        <v>2017</v>
      </c>
      <c r="J460">
        <v>3.993747291722094E-2</v>
      </c>
      <c r="L460" t="s">
        <v>37717</v>
      </c>
      <c r="M460">
        <v>28612893</v>
      </c>
      <c r="Q460" s="10"/>
      <c r="R460" s="11">
        <f t="shared" si="14"/>
        <v>0</v>
      </c>
      <c r="U460" s="11">
        <f t="shared" si="15"/>
        <v>0</v>
      </c>
      <c r="Y460" s="11">
        <f>IF(SUM(Tableau1[[#This Row],[Other access]:[Sci-hub access]])&gt;=1,1,0)</f>
        <v>0</v>
      </c>
      <c r="Z460" s="12">
        <f>IF(OR(Tableau1[[#This Row],[Access R1 + S1+ T1 ]]&gt;=1,Tableau1[[#This Row],[Access V1 +W1 + X1]]&gt;=1),1,0)</f>
        <v>0</v>
      </c>
      <c r="AB460" s="10" t="str">
        <f>Tableau1[[#This Row],[DOI]]</f>
        <v>doi: 10.7417/T.2017.2002</v>
      </c>
      <c r="AC460" s="13" t="str">
        <f>Tableau1[[#This Row],[Authors]]&amp;", "&amp;Tableau1[[#This Row],[Title]]&amp;" "&amp;Tableau1[[#This Row],[Journal]]&amp;". "&amp;Tableau1[[#This Row],[Year]]</f>
        <v>Chisari G, Chisari EM, Francaviglia A, Chisari CG., The mixture of bifidobacterium associated with fructo-oligosaccharides reduces the damage of the ocular surface. Clin Ter. 2017</v>
      </c>
    </row>
    <row r="461" spans="1:29" x14ac:dyDescent="0.3">
      <c r="A461">
        <v>5244</v>
      </c>
      <c r="B461" t="s">
        <v>8311</v>
      </c>
      <c r="C461" t="s">
        <v>18535</v>
      </c>
      <c r="D461" t="s">
        <v>28741</v>
      </c>
      <c r="E461" t="s">
        <v>2640</v>
      </c>
      <c r="F461" s="10"/>
      <c r="G461">
        <v>2017</v>
      </c>
      <c r="J461">
        <v>3.9954376395460067E-2</v>
      </c>
      <c r="L461" t="s">
        <v>39644</v>
      </c>
      <c r="M461">
        <v>28358433</v>
      </c>
      <c r="Q461" s="10"/>
      <c r="R461" s="11">
        <f t="shared" si="14"/>
        <v>0</v>
      </c>
      <c r="U461" s="11">
        <f t="shared" si="15"/>
        <v>0</v>
      </c>
      <c r="Y461" s="11">
        <f>IF(SUM(Tableau1[[#This Row],[Other access]:[Sci-hub access]])&gt;=1,1,0)</f>
        <v>0</v>
      </c>
      <c r="Z461" s="12">
        <f>IF(OR(Tableau1[[#This Row],[Access R1 + S1+ T1 ]]&gt;=1,Tableau1[[#This Row],[Access V1 +W1 + X1]]&gt;=1),1,0)</f>
        <v>0</v>
      </c>
      <c r="AB461" s="10" t="str">
        <f>Tableau1[[#This Row],[DOI]]</f>
        <v>doi: 10.3892/mmr.2017.6414</v>
      </c>
      <c r="AC461" s="13" t="str">
        <f>Tableau1[[#This Row],[Authors]]&amp;", "&amp;Tableau1[[#This Row],[Title]]&amp;" "&amp;Tableau1[[#This Row],[Journal]]&amp;". "&amp;Tableau1[[#This Row],[Year]]</f>
        <v>Wang X, Ying M, Fu C, Wang Y, Li N., TGFBI gene mutations analysis in Chinese families with corneal dystrophies. Mol Med Rep. 2017</v>
      </c>
    </row>
    <row r="462" spans="1:29" x14ac:dyDescent="0.3">
      <c r="A462">
        <v>9157</v>
      </c>
      <c r="B462" t="s">
        <v>11754</v>
      </c>
      <c r="C462" t="s">
        <v>21929</v>
      </c>
      <c r="D462" t="s">
        <v>32195</v>
      </c>
      <c r="E462" t="s">
        <v>2494</v>
      </c>
      <c r="F462" s="10"/>
      <c r="G462">
        <v>2017</v>
      </c>
      <c r="J462">
        <v>4.000241507897162E-2</v>
      </c>
      <c r="L462" t="s">
        <v>43473</v>
      </c>
      <c r="M462">
        <v>27774623</v>
      </c>
      <c r="Q462" s="10"/>
      <c r="R462" s="11">
        <f t="shared" si="14"/>
        <v>0</v>
      </c>
      <c r="U462" s="11">
        <f t="shared" si="15"/>
        <v>0</v>
      </c>
      <c r="Y462" s="11">
        <f>IF(SUM(Tableau1[[#This Row],[Other access]:[Sci-hub access]])&gt;=1,1,0)</f>
        <v>0</v>
      </c>
      <c r="Z462" s="12">
        <f>IF(OR(Tableau1[[#This Row],[Access R1 + S1+ T1 ]]&gt;=1,Tableau1[[#This Row],[Access V1 +W1 + X1]]&gt;=1),1,0)</f>
        <v>0</v>
      </c>
      <c r="AB462" s="10" t="str">
        <f>Tableau1[[#This Row],[DOI]]</f>
        <v>doi: 10.1111/opo.12331</v>
      </c>
      <c r="AC462" s="13" t="str">
        <f>Tableau1[[#This Row],[Authors]]&amp;", "&amp;Tableau1[[#This Row],[Title]]&amp;" "&amp;Tableau1[[#This Row],[Journal]]&amp;". "&amp;Tableau1[[#This Row],[Year]]</f>
        <v>Liu HH, He Z, Nguyen CT, Vingrys AJ, Bui BV., Reversal of functional loss in a rat model of chronic intraocular pressure elevation. Ophthalmic Physiol Opt. 2017</v>
      </c>
    </row>
    <row r="463" spans="1:29" x14ac:dyDescent="0.3">
      <c r="A463">
        <v>3169</v>
      </c>
      <c r="B463" t="s">
        <v>6357</v>
      </c>
      <c r="C463" t="s">
        <v>16600</v>
      </c>
      <c r="D463" t="s">
        <v>26781</v>
      </c>
      <c r="E463" t="s">
        <v>34122</v>
      </c>
      <c r="F463" s="10"/>
      <c r="G463">
        <v>2017</v>
      </c>
      <c r="J463">
        <v>4.0050111650455911E-2</v>
      </c>
      <c r="L463" t="s">
        <v>37623</v>
      </c>
      <c r="M463">
        <v>28626159</v>
      </c>
      <c r="Q463" s="10"/>
      <c r="R463" s="11">
        <f t="shared" si="14"/>
        <v>0</v>
      </c>
      <c r="U463" s="11">
        <f t="shared" si="15"/>
        <v>0</v>
      </c>
      <c r="Y463" s="11">
        <f>IF(SUM(Tableau1[[#This Row],[Other access]:[Sci-hub access]])&gt;=1,1,0)</f>
        <v>0</v>
      </c>
      <c r="Z463" s="12">
        <f>IF(OR(Tableau1[[#This Row],[Access R1 + S1+ T1 ]]&gt;=1,Tableau1[[#This Row],[Access V1 +W1 + X1]]&gt;=1),1,0)</f>
        <v>0</v>
      </c>
      <c r="AB463" s="10" t="str">
        <f>Tableau1[[#This Row],[DOI]]</f>
        <v>doi: 10.1292/jvms.17-0251</v>
      </c>
      <c r="AC463" s="13" t="str">
        <f>Tableau1[[#This Row],[Authors]]&amp;", "&amp;Tableau1[[#This Row],[Title]]&amp;" "&amp;Tableau1[[#This Row],[Journal]]&amp;". "&amp;Tableau1[[#This Row],[Year]]</f>
        <v>Ota-Kuroki J, Kuroki K., Limbal xanthogranuloma in a dog. J Vet Med Sci. 2017</v>
      </c>
    </row>
    <row r="464" spans="1:29" x14ac:dyDescent="0.3">
      <c r="A464">
        <v>7632</v>
      </c>
      <c r="B464" t="s">
        <v>10414</v>
      </c>
      <c r="C464" t="s">
        <v>20613</v>
      </c>
      <c r="D464" t="s">
        <v>30850</v>
      </c>
      <c r="E464" t="s">
        <v>2567</v>
      </c>
      <c r="F464" s="10"/>
      <c r="G464">
        <v>2017</v>
      </c>
      <c r="J464">
        <v>4.0058749349371592E-2</v>
      </c>
      <c r="L464" t="s">
        <v>41985</v>
      </c>
      <c r="M464">
        <v>28069784</v>
      </c>
      <c r="Q464" s="10"/>
      <c r="R464" s="11">
        <f t="shared" si="14"/>
        <v>0</v>
      </c>
      <c r="U464" s="11">
        <f t="shared" si="15"/>
        <v>0</v>
      </c>
      <c r="Y464" s="11">
        <f>IF(SUM(Tableau1[[#This Row],[Other access]:[Sci-hub access]])&gt;=1,1,0)</f>
        <v>0</v>
      </c>
      <c r="Z464" s="12">
        <f>IF(OR(Tableau1[[#This Row],[Access R1 + S1+ T1 ]]&gt;=1,Tableau1[[#This Row],[Access V1 +W1 + X1]]&gt;=1),1,0)</f>
        <v>0</v>
      </c>
      <c r="AB464" s="10" t="str">
        <f>Tableau1[[#This Row],[DOI]]</f>
        <v>doi: 10.1136/bcr-2016-217436</v>
      </c>
      <c r="AC464" s="13" t="str">
        <f>Tableau1[[#This Row],[Authors]]&amp;", "&amp;Tableau1[[#This Row],[Title]]&amp;" "&amp;Tableau1[[#This Row],[Journal]]&amp;". "&amp;Tableau1[[#This Row],[Year]]</f>
        <v>Knudsen A., Short-term treatment with oral amiodarone resulting in bilateral optic neuropathy and permanent blindness. BMJ Case Rep. 2017</v>
      </c>
    </row>
    <row r="465" spans="1:29" x14ac:dyDescent="0.3">
      <c r="A465">
        <v>10527</v>
      </c>
      <c r="B465" t="s">
        <v>13009</v>
      </c>
      <c r="C465" t="s">
        <v>23175</v>
      </c>
      <c r="D465" t="s">
        <v>33462</v>
      </c>
      <c r="E465" t="s">
        <v>2471</v>
      </c>
      <c r="F465" s="10"/>
      <c r="G465">
        <v>2017</v>
      </c>
      <c r="J465">
        <v>4.0144215762091151E-2</v>
      </c>
      <c r="L465" t="s">
        <v>44776</v>
      </c>
      <c r="M465">
        <v>27236451</v>
      </c>
      <c r="Q465" s="10"/>
      <c r="R465" s="11">
        <f t="shared" si="14"/>
        <v>0</v>
      </c>
      <c r="U465" s="11">
        <f t="shared" si="15"/>
        <v>0</v>
      </c>
      <c r="Y465" s="11">
        <f>IF(SUM(Tableau1[[#This Row],[Other access]:[Sci-hub access]])&gt;=1,1,0)</f>
        <v>0</v>
      </c>
      <c r="Z465" s="12">
        <f>IF(OR(Tableau1[[#This Row],[Access R1 + S1+ T1 ]]&gt;=1,Tableau1[[#This Row],[Access V1 +W1 + X1]]&gt;=1),1,0)</f>
        <v>0</v>
      </c>
      <c r="AB465" s="10" t="str">
        <f>Tableau1[[#This Row],[DOI]]</f>
        <v>doi: 10.1007/s10792-016-0241-4</v>
      </c>
      <c r="AC465" s="13" t="str">
        <f>Tableau1[[#This Row],[Authors]]&amp;", "&amp;Tableau1[[#This Row],[Title]]&amp;" "&amp;Tableau1[[#This Row],[Journal]]&amp;". "&amp;Tableau1[[#This Row],[Year]]</f>
        <v>Xu Y, Tan CS., Safety and complications of intravitreal injections performed in an Asian population in Singapore. Int Ophthalmol. 2017</v>
      </c>
    </row>
    <row r="466" spans="1:29" x14ac:dyDescent="0.3">
      <c r="A466">
        <v>2145</v>
      </c>
      <c r="B466" t="s">
        <v>5380</v>
      </c>
      <c r="C466" t="s">
        <v>15625</v>
      </c>
      <c r="D466" t="s">
        <v>25802</v>
      </c>
      <c r="E466" t="s">
        <v>2443</v>
      </c>
      <c r="F466" s="10"/>
      <c r="G466">
        <v>2017</v>
      </c>
      <c r="J466">
        <v>4.0197361848298252E-2</v>
      </c>
      <c r="L466" t="s">
        <v>36616</v>
      </c>
      <c r="M466">
        <v>28810266</v>
      </c>
      <c r="Q466" s="10"/>
      <c r="R466" s="11">
        <f t="shared" si="14"/>
        <v>0</v>
      </c>
      <c r="U466" s="11">
        <f t="shared" si="15"/>
        <v>0</v>
      </c>
      <c r="Y466" s="11">
        <f>IF(SUM(Tableau1[[#This Row],[Other access]:[Sci-hub access]])&gt;=1,1,0)</f>
        <v>0</v>
      </c>
      <c r="Z466" s="12">
        <f>IF(OR(Tableau1[[#This Row],[Access R1 + S1+ T1 ]]&gt;=1,Tableau1[[#This Row],[Access V1 +W1 + X1]]&gt;=1),1,0)</f>
        <v>0</v>
      </c>
      <c r="AB466" s="10" t="str">
        <f>Tableau1[[#This Row],[DOI]]</f>
        <v>doi: 10.1167/iovs.17-21684</v>
      </c>
      <c r="AC466" s="13" t="str">
        <f>Tableau1[[#This Row],[Authors]]&amp;", "&amp;Tableau1[[#This Row],[Title]]&amp;" "&amp;Tableau1[[#This Row],[Journal]]&amp;". "&amp;Tableau1[[#This Row],[Year]]</f>
        <v>Minogue PJ, Gao J, Zoltoski RK, Novak LA, Mathias RT, Beyer EC, Berthoud VM., Physiological and Optical Alterations Precede the Appearance of Cataracts in Cx46fs380 Mice. Invest Ophthalmol Vis Sci. 2017</v>
      </c>
    </row>
    <row r="467" spans="1:29" x14ac:dyDescent="0.3">
      <c r="A467">
        <v>10468</v>
      </c>
      <c r="B467" t="s">
        <v>12953</v>
      </c>
      <c r="C467" t="s">
        <v>23119</v>
      </c>
      <c r="D467" t="s">
        <v>33406</v>
      </c>
      <c r="E467" t="s">
        <v>2529</v>
      </c>
      <c r="F467" s="10"/>
      <c r="G467">
        <v>2017</v>
      </c>
      <c r="J467">
        <v>4.0299412556142666E-2</v>
      </c>
      <c r="L467" t="s">
        <v>44718</v>
      </c>
      <c r="M467">
        <v>27269767</v>
      </c>
      <c r="Q467" s="10"/>
      <c r="R467" s="11">
        <f t="shared" si="14"/>
        <v>0</v>
      </c>
      <c r="U467" s="11">
        <f t="shared" si="15"/>
        <v>0</v>
      </c>
      <c r="Y467" s="11">
        <f>IF(SUM(Tableau1[[#This Row],[Other access]:[Sci-hub access]])&gt;=1,1,0)</f>
        <v>0</v>
      </c>
      <c r="Z467" s="12">
        <f>IF(OR(Tableau1[[#This Row],[Access R1 + S1+ T1 ]]&gt;=1,Tableau1[[#This Row],[Access V1 +W1 + X1]]&gt;=1),1,0)</f>
        <v>0</v>
      </c>
      <c r="AB467" s="10" t="str">
        <f>Tableau1[[#This Row],[DOI]]</f>
        <v>doi: 10.3109/02713683.2016.1158271</v>
      </c>
      <c r="AC467" s="13" t="str">
        <f>Tableau1[[#This Row],[Authors]]&amp;", "&amp;Tableau1[[#This Row],[Title]]&amp;" "&amp;Tableau1[[#This Row],[Journal]]&amp;". "&amp;Tableau1[[#This Row],[Year]]</f>
        <v>Suh YW, Kim SH, Ha SG, Seo H, Ahn J., Visual Discomfort While Viewing Three-dimensional Television as a Screening Tool for Pediatric Eye Diseases in Children. Curr Eye Res. 2017</v>
      </c>
    </row>
    <row r="468" spans="1:29" x14ac:dyDescent="0.3">
      <c r="A468">
        <v>2421</v>
      </c>
      <c r="B468" t="s">
        <v>5646</v>
      </c>
      <c r="C468" t="s">
        <v>15891</v>
      </c>
      <c r="D468" t="s">
        <v>26068</v>
      </c>
      <c r="E468" t="s">
        <v>2479</v>
      </c>
      <c r="F468" s="10"/>
      <c r="G468">
        <v>2017</v>
      </c>
      <c r="J468">
        <v>4.0306918728766239E-2</v>
      </c>
      <c r="L468" t="s">
        <v>36886</v>
      </c>
      <c r="M468">
        <v>28749896</v>
      </c>
      <c r="Q468" s="10"/>
      <c r="R468" s="11">
        <f t="shared" si="14"/>
        <v>0</v>
      </c>
      <c r="U468" s="11">
        <f t="shared" si="15"/>
        <v>0</v>
      </c>
      <c r="Y468" s="11">
        <f>IF(SUM(Tableau1[[#This Row],[Other access]:[Sci-hub access]])&gt;=1,1,0)</f>
        <v>0</v>
      </c>
      <c r="Z468" s="12">
        <f>IF(OR(Tableau1[[#This Row],[Access R1 + S1+ T1 ]]&gt;=1,Tableau1[[#This Row],[Access V1 +W1 + X1]]&gt;=1),1,0)</f>
        <v>0</v>
      </c>
      <c r="AB468" s="10" t="str">
        <f>Tableau1[[#This Row],[DOI]]</f>
        <v>doi: 10.1097/ICO.0000000000001309</v>
      </c>
      <c r="AC468" s="13" t="str">
        <f>Tableau1[[#This Row],[Authors]]&amp;", "&amp;Tableau1[[#This Row],[Title]]&amp;" "&amp;Tableau1[[#This Row],[Journal]]&amp;". "&amp;Tableau1[[#This Row],[Year]]</f>
        <v>Gupta R, Kinderyte R, Jacobs DS, Jurkunas UV., Elimination of Anterior Corneal Steepening With Descemet Membrane Endothelial Keratoplasty in a Patient With Fuchs Dystrophy and Keratoconus: Implications for IOL Calculation. Cornea. 2017</v>
      </c>
    </row>
    <row r="469" spans="1:29" x14ac:dyDescent="0.3">
      <c r="A469">
        <v>78</v>
      </c>
      <c r="B469" t="s">
        <v>3341</v>
      </c>
      <c r="C469" t="s">
        <v>13602</v>
      </c>
      <c r="D469" t="s">
        <v>23761</v>
      </c>
      <c r="E469" t="s">
        <v>2538</v>
      </c>
      <c r="F469" s="10"/>
      <c r="G469">
        <v>2017</v>
      </c>
      <c r="J469">
        <v>4.0622917646799261E-2</v>
      </c>
      <c r="L469" t="s">
        <v>34596</v>
      </c>
      <c r="M469">
        <v>29422758</v>
      </c>
      <c r="Q469" s="10"/>
      <c r="R469" s="11">
        <f t="shared" si="14"/>
        <v>0</v>
      </c>
      <c r="U469" s="11">
        <f t="shared" si="15"/>
        <v>0</v>
      </c>
      <c r="Y469" s="11">
        <f>IF(SUM(Tableau1[[#This Row],[Other access]:[Sci-hub access]])&gt;=1,1,0)</f>
        <v>0</v>
      </c>
      <c r="Z469" s="12">
        <f>IF(OR(Tableau1[[#This Row],[Access R1 + S1+ T1 ]]&gt;=1,Tableau1[[#This Row],[Access V1 +W1 + X1]]&gt;=1),1,0)</f>
        <v>0</v>
      </c>
      <c r="AB469" s="10" t="str">
        <f>Tableau1[[#This Row],[DOI]]</f>
        <v>doi: 10.4103/meajo.MEAJO_304_16</v>
      </c>
      <c r="AC469" s="13" t="str">
        <f>Tableau1[[#This Row],[Authors]]&amp;", "&amp;Tableau1[[#This Row],[Title]]&amp;" "&amp;Tableau1[[#This Row],[Journal]]&amp;". "&amp;Tableau1[[#This Row],[Year]]</f>
        <v>Liu TS, Meskin S., Localized Trichiasis Causing Focal Full-Thickness Corneal Edema, Endothelial Cell Loss, and Corneal Scarring Requiring Penetrating Keratoplasty. Middle East Afr J Ophthalmol. 2017</v>
      </c>
    </row>
    <row r="470" spans="1:29" x14ac:dyDescent="0.3">
      <c r="A470">
        <v>7751</v>
      </c>
      <c r="B470" t="s">
        <v>10517</v>
      </c>
      <c r="C470" t="s">
        <v>20713</v>
      </c>
      <c r="D470" t="s">
        <v>30954</v>
      </c>
      <c r="E470" t="s">
        <v>2704</v>
      </c>
      <c r="F470" s="10"/>
      <c r="G470">
        <v>2017</v>
      </c>
      <c r="J470">
        <v>4.0787134767709121E-2</v>
      </c>
      <c r="L470" t="s">
        <v>42102</v>
      </c>
      <c r="M470">
        <v>28060049</v>
      </c>
      <c r="Q470" s="10"/>
      <c r="R470" s="11">
        <f t="shared" si="14"/>
        <v>0</v>
      </c>
      <c r="U470" s="11">
        <f t="shared" si="15"/>
        <v>0</v>
      </c>
      <c r="Y470" s="11">
        <f>IF(SUM(Tableau1[[#This Row],[Other access]:[Sci-hub access]])&gt;=1,1,0)</f>
        <v>0</v>
      </c>
      <c r="Z470" s="12">
        <f>IF(OR(Tableau1[[#This Row],[Access R1 + S1+ T1 ]]&gt;=1,Tableau1[[#This Row],[Access V1 +W1 + X1]]&gt;=1),1,0)</f>
        <v>0</v>
      </c>
      <c r="AB470" s="10" t="str">
        <f>Tableau1[[#This Row],[DOI]]</f>
        <v>doi: 10.1097/INF.0000000000001534</v>
      </c>
      <c r="AC470" s="13" t="str">
        <f>Tableau1[[#This Row],[Authors]]&amp;", "&amp;Tableau1[[#This Row],[Title]]&amp;" "&amp;Tableau1[[#This Row],[Journal]]&amp;". "&amp;Tableau1[[#This Row],[Year]]</f>
        <v>Rainsbury PG, Sharp J, Tappin A, Hussey M, Lenko A, Foster C., Ritonavir and Topical Ocular Corticosteroid Induced Cushing's Syndrome in an Adolescent With HIV-1 Infection. Pediatr Infect Dis J. 2017</v>
      </c>
    </row>
    <row r="471" spans="1:29" x14ac:dyDescent="0.3">
      <c r="A471">
        <v>4423</v>
      </c>
      <c r="B471" t="s">
        <v>7549</v>
      </c>
      <c r="C471" t="s">
        <v>17785</v>
      </c>
      <c r="D471" t="s">
        <v>27978</v>
      </c>
      <c r="E471" t="s">
        <v>2451</v>
      </c>
      <c r="F471" s="10"/>
      <c r="G471">
        <v>2017</v>
      </c>
      <c r="J471">
        <v>4.0896800324068949E-2</v>
      </c>
      <c r="L471" t="s">
        <v>38845</v>
      </c>
      <c r="M471">
        <v>28445540</v>
      </c>
      <c r="Q471" s="10"/>
      <c r="R471" s="11">
        <f t="shared" si="14"/>
        <v>0</v>
      </c>
      <c r="U471" s="11">
        <f t="shared" si="15"/>
        <v>0</v>
      </c>
      <c r="Y471" s="11">
        <f>IF(SUM(Tableau1[[#This Row],[Other access]:[Sci-hub access]])&gt;=1,1,0)</f>
        <v>0</v>
      </c>
      <c r="Z471" s="12">
        <f>IF(OR(Tableau1[[#This Row],[Access R1 + S1+ T1 ]]&gt;=1,Tableau1[[#This Row],[Access V1 +W1 + X1]]&gt;=1),1,0)</f>
        <v>0</v>
      </c>
      <c r="AB471" s="10" t="str">
        <f>Tableau1[[#This Row],[DOI]]</f>
        <v>doi: 10.1371/journal.pone.0176534</v>
      </c>
      <c r="AC471" s="13" t="str">
        <f>Tableau1[[#This Row],[Authors]]&amp;", "&amp;Tableau1[[#This Row],[Title]]&amp;" "&amp;Tableau1[[#This Row],[Journal]]&amp;". "&amp;Tableau1[[#This Row],[Year]]</f>
        <v>Bowman EL, Liu L., Individuals with severely impaired vision can learn useful orientation and mobility skills in virtual streets and can use them to improve real street safety. PLoS One. 2017</v>
      </c>
    </row>
    <row r="472" spans="1:29" x14ac:dyDescent="0.3">
      <c r="A472">
        <v>1907</v>
      </c>
      <c r="B472" t="s">
        <v>5150</v>
      </c>
      <c r="C472" t="s">
        <v>15396</v>
      </c>
      <c r="D472" t="s">
        <v>25572</v>
      </c>
      <c r="E472" t="s">
        <v>2446</v>
      </c>
      <c r="F472" s="10"/>
      <c r="G472">
        <v>2017</v>
      </c>
      <c r="J472">
        <v>4.0902184402495378E-2</v>
      </c>
      <c r="L472" t="s">
        <v>36379</v>
      </c>
      <c r="M472">
        <v>28850642</v>
      </c>
      <c r="Q472" s="10"/>
      <c r="R472" s="11">
        <f t="shared" si="14"/>
        <v>0</v>
      </c>
      <c r="U472" s="11">
        <f t="shared" si="15"/>
        <v>0</v>
      </c>
      <c r="Y472" s="11">
        <f>IF(SUM(Tableau1[[#This Row],[Other access]:[Sci-hub access]])&gt;=1,1,0)</f>
        <v>0</v>
      </c>
      <c r="Z472" s="12">
        <f>IF(OR(Tableau1[[#This Row],[Access R1 + S1+ T1 ]]&gt;=1,Tableau1[[#This Row],[Access V1 +W1 + X1]]&gt;=1),1,0)</f>
        <v>0</v>
      </c>
      <c r="AB472" s="10" t="str">
        <f>Tableau1[[#This Row],[DOI]]</f>
        <v>doi: 10.3928/01913913-20170510-01</v>
      </c>
      <c r="AC472" s="13" t="str">
        <f>Tableau1[[#This Row],[Authors]]&amp;", "&amp;Tableau1[[#This Row],[Title]]&amp;" "&amp;Tableau1[[#This Row],[Journal]]&amp;". "&amp;Tableau1[[#This Row],[Year]]</f>
        <v>Rechichi C, De Mojà G, Aragona P., Video Game Vision Syndrome: A New Clinical Picture in Children? J Pediatr Ophthalmol Strabismus. 2017</v>
      </c>
    </row>
    <row r="473" spans="1:29" ht="28.8" x14ac:dyDescent="0.3">
      <c r="A473">
        <v>10298</v>
      </c>
      <c r="B473" t="s">
        <v>12798</v>
      </c>
      <c r="C473" t="s">
        <v>22965</v>
      </c>
      <c r="D473" t="s">
        <v>33251</v>
      </c>
      <c r="E473" t="s">
        <v>2772</v>
      </c>
      <c r="F473" s="10"/>
      <c r="G473">
        <v>2017</v>
      </c>
      <c r="J473">
        <v>4.0939508058073892E-2</v>
      </c>
      <c r="L473" t="s">
        <v>44550</v>
      </c>
      <c r="M473">
        <v>27390247</v>
      </c>
      <c r="Q473" s="10"/>
      <c r="R473" s="11">
        <f t="shared" si="14"/>
        <v>0</v>
      </c>
      <c r="U473" s="11">
        <f t="shared" si="15"/>
        <v>0</v>
      </c>
      <c r="Y473" s="11">
        <f>IF(SUM(Tableau1[[#This Row],[Other access]:[Sci-hub access]])&gt;=1,1,0)</f>
        <v>0</v>
      </c>
      <c r="Z473" s="12">
        <f>IF(OR(Tableau1[[#This Row],[Access R1 + S1+ T1 ]]&gt;=1,Tableau1[[#This Row],[Access V1 +W1 + X1]]&gt;=1),1,0)</f>
        <v>0</v>
      </c>
      <c r="AB473" s="10" t="str">
        <f>Tableau1[[#This Row],[DOI]]</f>
        <v>doi: 10.1002/acr.22968</v>
      </c>
      <c r="AC473" s="13" t="str">
        <f>Tableau1[[#This Row],[Authors]]&amp;", "&amp;Tableau1[[#This Row],[Title]]&amp;" "&amp;Tableau1[[#This Row],[Journal]]&amp;". "&amp;Tableau1[[#This Row],[Year]]</f>
        <v>Carsons SE, Vivino FB, Parke A, Carteron N, Sankar V, Brasington R, Brennan MT, Ehlers W, Fox R, Scofield H, Hammitt KM, Birnbaum J, Kassan S, Mandel S., Treatment Guidelines for Rheumatologic Manifestations of Sjögren's Syndrome: Use of Biologic Agents, Management of Fatigue, and Inflammatory Musculoskeletal Pain. Arthritis Care Res (Hoboken). 2017</v>
      </c>
    </row>
    <row r="474" spans="1:29" x14ac:dyDescent="0.3">
      <c r="A474">
        <v>7190</v>
      </c>
      <c r="B474" t="s">
        <v>1238</v>
      </c>
      <c r="C474" t="s">
        <v>1239</v>
      </c>
      <c r="D474" t="s">
        <v>1240</v>
      </c>
      <c r="E474" t="s">
        <v>2958</v>
      </c>
      <c r="F474" s="10"/>
      <c r="G474">
        <v>2017</v>
      </c>
      <c r="J474">
        <v>4.1042838705031004E-2</v>
      </c>
      <c r="L474" t="s">
        <v>41546</v>
      </c>
      <c r="M474">
        <v>28119075</v>
      </c>
      <c r="Q474" s="10"/>
      <c r="R474" s="11">
        <f t="shared" si="14"/>
        <v>0</v>
      </c>
      <c r="U474" s="11">
        <f t="shared" si="15"/>
        <v>0</v>
      </c>
      <c r="Y474" s="11">
        <f>IF(SUM(Tableau1[[#This Row],[Other access]:[Sci-hub access]])&gt;=1,1,0)</f>
        <v>0</v>
      </c>
      <c r="Z474" s="12">
        <f>IF(OR(Tableau1[[#This Row],[Access R1 + S1+ T1 ]]&gt;=1,Tableau1[[#This Row],[Access V1 +W1 + X1]]&gt;=1),1,0)</f>
        <v>0</v>
      </c>
      <c r="AB474" s="10" t="str">
        <f>Tableau1[[#This Row],[DOI]]</f>
        <v>doi: 10.1016/j.ejphar.2017.01.028</v>
      </c>
      <c r="AC474" s="13" t="str">
        <f>Tableau1[[#This Row],[Authors]]&amp;", "&amp;Tableau1[[#This Row],[Title]]&amp;" "&amp;Tableau1[[#This Row],[Journal]]&amp;". "&amp;Tableau1[[#This Row],[Year]]</f>
        <v>Mizutani N, Nabe T, Yoshino S., Topical ocular treatment with monoclonal antibody Fab fragments targeting Japanese cedar pollen Cry j 1 inhibits Japanese cedar pollen-induced allergic conjunctivitis in mice. Eur J Pharmacol. 2017</v>
      </c>
    </row>
    <row r="475" spans="1:29" x14ac:dyDescent="0.3">
      <c r="A475">
        <v>3320</v>
      </c>
      <c r="B475" t="s">
        <v>6501</v>
      </c>
      <c r="C475" t="s">
        <v>16744</v>
      </c>
      <c r="D475" t="s">
        <v>26925</v>
      </c>
      <c r="E475" t="s">
        <v>2667</v>
      </c>
      <c r="F475" s="10"/>
      <c r="G475">
        <v>2017</v>
      </c>
      <c r="J475">
        <v>4.1148944491306794E-2</v>
      </c>
      <c r="L475" t="s">
        <v>37773</v>
      </c>
      <c r="M475">
        <v>28602547</v>
      </c>
      <c r="Q475" s="10"/>
      <c r="R475" s="11">
        <f t="shared" si="14"/>
        <v>0</v>
      </c>
      <c r="U475" s="11">
        <f t="shared" si="15"/>
        <v>0</v>
      </c>
      <c r="Y475" s="11">
        <f>IF(SUM(Tableau1[[#This Row],[Other access]:[Sci-hub access]])&gt;=1,1,0)</f>
        <v>0</v>
      </c>
      <c r="Z475" s="12">
        <f>IF(OR(Tableau1[[#This Row],[Access R1 + S1+ T1 ]]&gt;=1,Tableau1[[#This Row],[Access V1 +W1 + X1]]&gt;=1),1,0)</f>
        <v>0</v>
      </c>
      <c r="AB475" s="10" t="str">
        <f>Tableau1[[#This Row],[DOI]]</f>
        <v>doi: 10.1016/j.clae.2017.05.008</v>
      </c>
      <c r="AC475" s="13" t="str">
        <f>Tableau1[[#This Row],[Authors]]&amp;", "&amp;Tableau1[[#This Row],[Title]]&amp;" "&amp;Tableau1[[#This Row],[Journal]]&amp;". "&amp;Tableau1[[#This Row],[Year]]</f>
        <v>Chao C, Richdale K, Jalbert I, Doung K, Gokhale M., Non-invasive objective and contemporary methods for measuring ocular surface inflammation in soft contact lens wearers - A review. Cont Lens Anterior Eye. 2017</v>
      </c>
    </row>
    <row r="476" spans="1:29" x14ac:dyDescent="0.3">
      <c r="A476">
        <v>3001</v>
      </c>
      <c r="B476" t="s">
        <v>6195</v>
      </c>
      <c r="C476" t="s">
        <v>16440</v>
      </c>
      <c r="D476" t="s">
        <v>26619</v>
      </c>
      <c r="E476" t="s">
        <v>2807</v>
      </c>
      <c r="F476" s="10"/>
      <c r="G476">
        <v>2017</v>
      </c>
      <c r="J476">
        <v>4.1169866729592108E-2</v>
      </c>
      <c r="L476" t="s">
        <v>37456</v>
      </c>
      <c r="M476">
        <v>28654591</v>
      </c>
      <c r="Q476" s="10"/>
      <c r="R476" s="11">
        <f t="shared" si="14"/>
        <v>0</v>
      </c>
      <c r="U476" s="11">
        <f t="shared" si="15"/>
        <v>0</v>
      </c>
      <c r="Y476" s="11">
        <f>IF(SUM(Tableau1[[#This Row],[Other access]:[Sci-hub access]])&gt;=1,1,0)</f>
        <v>0</v>
      </c>
      <c r="Z476" s="12">
        <f>IF(OR(Tableau1[[#This Row],[Access R1 + S1+ T1 ]]&gt;=1,Tableau1[[#This Row],[Access V1 +W1 + X1]]&gt;=1),1,0)</f>
        <v>0</v>
      </c>
      <c r="AB476" s="10" t="str">
        <f>Tableau1[[#This Row],[DOI]]</f>
        <v>doi: 10.1097/PRS.0000000000003471</v>
      </c>
      <c r="AC476" s="13" t="str">
        <f>Tableau1[[#This Row],[Authors]]&amp;", "&amp;Tableau1[[#This Row],[Title]]&amp;" "&amp;Tableau1[[#This Row],[Journal]]&amp;". "&amp;Tableau1[[#This Row],[Year]]</f>
        <v>Myung Y, Yim S, Jeong JH, Kim BK, Heo CY, Baek RM, Pak CS., The Classification and Prognosis of Periocular Complications Related to Blindness following Cosmetic Filler Injection. Plast Reconstr Surg. 2017</v>
      </c>
    </row>
    <row r="477" spans="1:29" ht="28.8" x14ac:dyDescent="0.3">
      <c r="A477">
        <v>6992</v>
      </c>
      <c r="B477" t="s">
        <v>9852</v>
      </c>
      <c r="C477" t="s">
        <v>20055</v>
      </c>
      <c r="D477" t="s">
        <v>30286</v>
      </c>
      <c r="E477" t="s">
        <v>2740</v>
      </c>
      <c r="F477" s="10"/>
      <c r="G477">
        <v>2017</v>
      </c>
      <c r="J477">
        <v>4.1297606915048579E-2</v>
      </c>
      <c r="L477" t="s">
        <v>41350</v>
      </c>
      <c r="M477">
        <v>28139025</v>
      </c>
      <c r="Q477" s="10"/>
      <c r="R477" s="11">
        <f t="shared" si="14"/>
        <v>0</v>
      </c>
      <c r="U477" s="11">
        <f t="shared" si="15"/>
        <v>0</v>
      </c>
      <c r="Y477" s="11">
        <f>IF(SUM(Tableau1[[#This Row],[Other access]:[Sci-hub access]])&gt;=1,1,0)</f>
        <v>0</v>
      </c>
      <c r="Z477" s="12">
        <f>IF(OR(Tableau1[[#This Row],[Access R1 + S1+ T1 ]]&gt;=1,Tableau1[[#This Row],[Access V1 +W1 + X1]]&gt;=1),1,0)</f>
        <v>0</v>
      </c>
      <c r="AB477" s="10" t="str">
        <f>Tableau1[[#This Row],[DOI]]</f>
        <v>doi: 10.1002/ajmg.a.38069</v>
      </c>
      <c r="AC477" s="13" t="str">
        <f>Tableau1[[#This Row],[Authors]]&amp;", "&amp;Tableau1[[#This Row],[Title]]&amp;" "&amp;Tableau1[[#This Row],[Journal]]&amp;". "&amp;Tableau1[[#This Row],[Year]]</f>
        <v>Dunn P, Prigatano GP, Szelinger S, Roth J, Siniard AL, Claasen AM, Richholt RF, De Both M, Corneveaux JJ, Moskowitz AM, Balak C, Piras IS, Russell M, Courtright AL, Belnap N, Rangasamy S, Ramsey K, Opitz JM, Craig DW, Narayanan V, Huentelman MJ, Schrauwen I., A de novo splice site mutation in CASK causes FG syndrome-4 and congenital nystagmus. Am J Med Genet A. 2017</v>
      </c>
    </row>
    <row r="478" spans="1:29" x14ac:dyDescent="0.3">
      <c r="A478">
        <v>707</v>
      </c>
      <c r="B478" t="s">
        <v>3970</v>
      </c>
      <c r="C478" t="s">
        <v>14225</v>
      </c>
      <c r="D478" t="s">
        <v>24390</v>
      </c>
      <c r="E478" t="s">
        <v>2511</v>
      </c>
      <c r="F478" s="10"/>
      <c r="G478">
        <v>2017</v>
      </c>
      <c r="J478">
        <v>4.1441216369919709E-2</v>
      </c>
      <c r="L478" t="s">
        <v>35200</v>
      </c>
      <c r="M478">
        <v>29133652</v>
      </c>
      <c r="Q478" s="10"/>
      <c r="R478" s="11">
        <f t="shared" si="14"/>
        <v>0</v>
      </c>
      <c r="U478" s="11">
        <f t="shared" si="15"/>
        <v>0</v>
      </c>
      <c r="Y478" s="11">
        <f>IF(SUM(Tableau1[[#This Row],[Other access]:[Sci-hub access]])&gt;=1,1,0)</f>
        <v>0</v>
      </c>
      <c r="Z478" s="12">
        <f>IF(OR(Tableau1[[#This Row],[Access R1 + S1+ T1 ]]&gt;=1,Tableau1[[#This Row],[Access V1 +W1 + X1]]&gt;=1),1,0)</f>
        <v>0</v>
      </c>
      <c r="AB478" s="10" t="str">
        <f>Tableau1[[#This Row],[DOI]]</f>
        <v>doi: 10.4103/ijo.IJO_436_17</v>
      </c>
      <c r="AC478" s="13" t="str">
        <f>Tableau1[[#This Row],[Authors]]&amp;", "&amp;Tableau1[[#This Row],[Title]]&amp;" "&amp;Tableau1[[#This Row],[Journal]]&amp;". "&amp;Tableau1[[#This Row],[Year]]</f>
        <v>Rishi P, Rishi E, Maitray A, Agarwal A, Nair S, Gopalakrishnan S., Hospital anxiety and depression scale assessment of 100 patients before and after using low vision care: A prospective study in a tertiary eye-care setting. Indian J Ophthalmol. 2017</v>
      </c>
    </row>
    <row r="479" spans="1:29" x14ac:dyDescent="0.3">
      <c r="A479">
        <v>932</v>
      </c>
      <c r="B479" t="s">
        <v>4194</v>
      </c>
      <c r="C479" t="s">
        <v>14448</v>
      </c>
      <c r="D479" t="s">
        <v>24615</v>
      </c>
      <c r="E479" t="s">
        <v>2443</v>
      </c>
      <c r="F479" s="10"/>
      <c r="G479">
        <v>2017</v>
      </c>
      <c r="J479">
        <v>4.1514044207472511E-2</v>
      </c>
      <c r="L479" t="s">
        <v>35420</v>
      </c>
      <c r="M479">
        <v>29059312</v>
      </c>
      <c r="Q479" s="10"/>
      <c r="R479" s="11">
        <f t="shared" si="14"/>
        <v>0</v>
      </c>
      <c r="U479" s="11">
        <f t="shared" si="15"/>
        <v>0</v>
      </c>
      <c r="Y479" s="11">
        <f>IF(SUM(Tableau1[[#This Row],[Other access]:[Sci-hub access]])&gt;=1,1,0)</f>
        <v>0</v>
      </c>
      <c r="Z479" s="12">
        <f>IF(OR(Tableau1[[#This Row],[Access R1 + S1+ T1 ]]&gt;=1,Tableau1[[#This Row],[Access V1 +W1 + X1]]&gt;=1),1,0)</f>
        <v>0</v>
      </c>
      <c r="AB479" s="10" t="str">
        <f>Tableau1[[#This Row],[DOI]]</f>
        <v>doi: 10.1167/iovs.17-22376</v>
      </c>
      <c r="AC479" s="13" t="str">
        <f>Tableau1[[#This Row],[Authors]]&amp;", "&amp;Tableau1[[#This Row],[Title]]&amp;" "&amp;Tableau1[[#This Row],[Journal]]&amp;". "&amp;Tableau1[[#This Row],[Year]]</f>
        <v>Zhou C, Wang Y, Jia R, Fan X., Conjunctival Melanoma in Chinese Patients: Local Recurrence, Metastasis, Mortality, and Comparisons With Caucasian Patients. Invest Ophthalmol Vis Sci. 2017</v>
      </c>
    </row>
    <row r="480" spans="1:29" x14ac:dyDescent="0.3">
      <c r="A480">
        <v>5312</v>
      </c>
      <c r="B480" t="s">
        <v>8371</v>
      </c>
      <c r="C480" t="s">
        <v>18594</v>
      </c>
      <c r="D480" t="s">
        <v>28801</v>
      </c>
      <c r="E480" t="s">
        <v>2447</v>
      </c>
      <c r="F480" s="10"/>
      <c r="G480">
        <v>2017</v>
      </c>
      <c r="J480">
        <v>4.1945026147359732E-2</v>
      </c>
      <c r="L480" t="s">
        <v>39707</v>
      </c>
      <c r="M480">
        <v>28350692</v>
      </c>
      <c r="Q480" s="10"/>
      <c r="R480" s="11">
        <f t="shared" si="14"/>
        <v>0</v>
      </c>
      <c r="U480" s="11">
        <f t="shared" si="15"/>
        <v>0</v>
      </c>
      <c r="Y480" s="11">
        <f>IF(SUM(Tableau1[[#This Row],[Other access]:[Sci-hub access]])&gt;=1,1,0)</f>
        <v>0</v>
      </c>
      <c r="Z480" s="12">
        <f>IF(OR(Tableau1[[#This Row],[Access R1 + S1+ T1 ]]&gt;=1,Tableau1[[#This Row],[Access V1 +W1 + X1]]&gt;=1),1,0)</f>
        <v>0</v>
      </c>
      <c r="AB480" s="10" t="str">
        <f>Tableau1[[#This Row],[DOI]]</f>
        <v>doi: 10.1097/IOP.0000000000000890</v>
      </c>
      <c r="AC480" s="13" t="str">
        <f>Tableau1[[#This Row],[Authors]]&amp;", "&amp;Tableau1[[#This Row],[Title]]&amp;" "&amp;Tableau1[[#This Row],[Journal]]&amp;". "&amp;Tableau1[[#This Row],[Year]]</f>
        <v>North VS, Campbell AA, Callahan AB, Wilcsek G, Kazim M., Enhanced Fasanella-Servat Procedure for the Graded Repair of Blepharoptosis. Ophthal Plast Reconstr Surg. 2017</v>
      </c>
    </row>
    <row r="481" spans="1:29" x14ac:dyDescent="0.3">
      <c r="A481">
        <v>5259</v>
      </c>
      <c r="B481" t="s">
        <v>8323</v>
      </c>
      <c r="C481" t="s">
        <v>18547</v>
      </c>
      <c r="D481" t="s">
        <v>28753</v>
      </c>
      <c r="E481" t="s">
        <v>34250</v>
      </c>
      <c r="F481" s="10"/>
      <c r="G481">
        <v>2017</v>
      </c>
      <c r="J481">
        <v>4.2236305670566354E-2</v>
      </c>
      <c r="L481" t="s">
        <v>39655</v>
      </c>
      <c r="M481">
        <v>28356323</v>
      </c>
      <c r="Q481" s="10"/>
      <c r="R481" s="11">
        <f t="shared" si="14"/>
        <v>0</v>
      </c>
      <c r="U481" s="11">
        <f t="shared" si="15"/>
        <v>0</v>
      </c>
      <c r="Y481" s="11">
        <f>IF(SUM(Tableau1[[#This Row],[Other access]:[Sci-hub access]])&gt;=1,1,0)</f>
        <v>0</v>
      </c>
      <c r="Z481" s="12">
        <f>IF(OR(Tableau1[[#This Row],[Access R1 + S1+ T1 ]]&gt;=1,Tableau1[[#This Row],[Access V1 +W1 + X1]]&gt;=1),1,0)</f>
        <v>0</v>
      </c>
      <c r="AB481" s="10" t="str">
        <f>Tableau1[[#This Row],[DOI]]</f>
        <v>doi: 10.1128/CMR.00113-16</v>
      </c>
      <c r="AC481" s="13" t="str">
        <f>Tableau1[[#This Row],[Authors]]&amp;", "&amp;Tableau1[[#This Row],[Title]]&amp;" "&amp;Tableau1[[#This Row],[Journal]]&amp;". "&amp;Tableau1[[#This Row],[Year]]</f>
        <v>Durand ML., Bacterial and Fungal Endophthalmitis. Clin Microbiol Rev. 2017</v>
      </c>
    </row>
    <row r="482" spans="1:29" x14ac:dyDescent="0.3">
      <c r="A482">
        <v>5745</v>
      </c>
      <c r="B482" t="s">
        <v>685</v>
      </c>
      <c r="C482" t="s">
        <v>686</v>
      </c>
      <c r="D482" t="s">
        <v>687</v>
      </c>
      <c r="E482" t="s">
        <v>3000</v>
      </c>
      <c r="F482" s="10"/>
      <c r="G482">
        <v>2017</v>
      </c>
      <c r="J482">
        <v>4.2370363589333104E-2</v>
      </c>
      <c r="L482" t="s">
        <v>40127</v>
      </c>
      <c r="M482">
        <v>28291413</v>
      </c>
      <c r="Q482" s="10"/>
      <c r="R482" s="11">
        <f t="shared" si="14"/>
        <v>0</v>
      </c>
      <c r="U482" s="11">
        <f t="shared" si="15"/>
        <v>0</v>
      </c>
      <c r="Y482" s="11">
        <f>IF(SUM(Tableau1[[#This Row],[Other access]:[Sci-hub access]])&gt;=1,1,0)</f>
        <v>0</v>
      </c>
      <c r="Z482" s="12">
        <f>IF(OR(Tableau1[[#This Row],[Access R1 + S1+ T1 ]]&gt;=1,Tableau1[[#This Row],[Access V1 +W1 + X1]]&gt;=1),1,0)</f>
        <v>0</v>
      </c>
      <c r="AB482" s="10" t="str">
        <f>Tableau1[[#This Row],[DOI]]</f>
        <v>doi: 10.3171/2016.11.SPINE16711</v>
      </c>
      <c r="AC482" s="13" t="str">
        <f>Tableau1[[#This Row],[Authors]]&amp;", "&amp;Tableau1[[#This Row],[Title]]&amp;" "&amp;Tableau1[[#This Row],[Journal]]&amp;". "&amp;Tableau1[[#This Row],[Year]]</f>
        <v>Fringeli Y, Humm AM, Ansorge A, Maestretti G., Harlequin sign concomitant with Horner syndrome after anterior cervical discectomy: a case of intrusion into the cervical sympathetic system. J Neurosurg Spine. 2017</v>
      </c>
    </row>
    <row r="483" spans="1:29" x14ac:dyDescent="0.3">
      <c r="A483">
        <v>9074</v>
      </c>
      <c r="B483" t="s">
        <v>11684</v>
      </c>
      <c r="C483" t="s">
        <v>21860</v>
      </c>
      <c r="D483" t="s">
        <v>32125</v>
      </c>
      <c r="E483" t="s">
        <v>2463</v>
      </c>
      <c r="F483" s="10"/>
      <c r="G483">
        <v>2017</v>
      </c>
      <c r="J483">
        <v>4.2510187757614282E-2</v>
      </c>
      <c r="L483" t="s">
        <v>43396</v>
      </c>
      <c r="M483">
        <v>27405282</v>
      </c>
      <c r="Q483" s="10"/>
      <c r="R483" s="11">
        <f t="shared" si="14"/>
        <v>0</v>
      </c>
      <c r="U483" s="11">
        <f t="shared" si="15"/>
        <v>0</v>
      </c>
      <c r="Y483" s="11">
        <f>IF(SUM(Tableau1[[#This Row],[Other access]:[Sci-hub access]])&gt;=1,1,0)</f>
        <v>0</v>
      </c>
      <c r="Z483" s="12">
        <f>IF(OR(Tableau1[[#This Row],[Access R1 + S1+ T1 ]]&gt;=1,Tableau1[[#This Row],[Access V1 +W1 + X1]]&gt;=1),1,0)</f>
        <v>0</v>
      </c>
      <c r="AB483" s="10" t="str">
        <f>Tableau1[[#This Row],[DOI]]</f>
        <v>doi: 10.5301/ejo.5000824</v>
      </c>
      <c r="AC483" s="13" t="str">
        <f>Tableau1[[#This Row],[Authors]]&amp;", "&amp;Tableau1[[#This Row],[Title]]&amp;" "&amp;Tableau1[[#This Row],[Journal]]&amp;". "&amp;Tableau1[[#This Row],[Year]]</f>
        <v>Fathallah M, Eltanamly RM, Saadeldin H, Elnahry GH., Causes of suboptimal corrected visual acuity following phacoemulsification in a teaching university hospital. Eur J Ophthalmol. 2017</v>
      </c>
    </row>
    <row r="484" spans="1:29" x14ac:dyDescent="0.3">
      <c r="A484">
        <v>725</v>
      </c>
      <c r="B484" t="s">
        <v>3988</v>
      </c>
      <c r="C484" t="s">
        <v>14243</v>
      </c>
      <c r="D484" t="s">
        <v>24408</v>
      </c>
      <c r="E484" t="s">
        <v>2511</v>
      </c>
      <c r="F484" s="10"/>
      <c r="G484">
        <v>2017</v>
      </c>
      <c r="J484">
        <v>4.2550983413828014E-2</v>
      </c>
      <c r="L484" t="s">
        <v>35218</v>
      </c>
      <c r="M484">
        <v>29133633</v>
      </c>
      <c r="Q484" s="10"/>
      <c r="R484" s="11">
        <f t="shared" si="14"/>
        <v>0</v>
      </c>
      <c r="U484" s="11">
        <f t="shared" si="15"/>
        <v>0</v>
      </c>
      <c r="Y484" s="11">
        <f>IF(SUM(Tableau1[[#This Row],[Other access]:[Sci-hub access]])&gt;=1,1,0)</f>
        <v>0</v>
      </c>
      <c r="Z484" s="12">
        <f>IF(OR(Tableau1[[#This Row],[Access R1 + S1+ T1 ]]&gt;=1,Tableau1[[#This Row],[Access V1 +W1 + X1]]&gt;=1),1,0)</f>
        <v>0</v>
      </c>
      <c r="AB484" s="10" t="str">
        <f>Tableau1[[#This Row],[DOI]]</f>
        <v>doi: 10.4103/ijo.IJO_233_17</v>
      </c>
      <c r="AC484" s="13" t="str">
        <f>Tableau1[[#This Row],[Authors]]&amp;", "&amp;Tableau1[[#This Row],[Title]]&amp;" "&amp;Tableau1[[#This Row],[Journal]]&amp;". "&amp;Tableau1[[#This Row],[Year]]</f>
        <v>Shetty R, Deshmukh R, Ghosh A, Sethu S, Jayadev C., Altered tear inflammatory profile in Indian keratoconus patients - The 2015 Col Rangachari Award paper. Indian J Ophthalmol. 2017</v>
      </c>
    </row>
    <row r="485" spans="1:29" x14ac:dyDescent="0.3">
      <c r="A485">
        <v>155</v>
      </c>
      <c r="B485" t="s">
        <v>3418</v>
      </c>
      <c r="C485" t="s">
        <v>13679</v>
      </c>
      <c r="D485" t="s">
        <v>23838</v>
      </c>
      <c r="E485" t="s">
        <v>2446</v>
      </c>
      <c r="F485" s="10"/>
      <c r="G485">
        <v>2018</v>
      </c>
      <c r="J485">
        <v>4.2859572361217624E-2</v>
      </c>
      <c r="L485" t="s">
        <v>34671</v>
      </c>
      <c r="M485">
        <v>29384561</v>
      </c>
      <c r="Q485" s="10"/>
      <c r="R485" s="11">
        <f t="shared" si="14"/>
        <v>0</v>
      </c>
      <c r="U485" s="11">
        <f t="shared" si="15"/>
        <v>0</v>
      </c>
      <c r="Y485" s="11">
        <f>IF(SUM(Tableau1[[#This Row],[Other access]:[Sci-hub access]])&gt;=1,1,0)</f>
        <v>0</v>
      </c>
      <c r="Z485" s="12">
        <f>IF(OR(Tableau1[[#This Row],[Access R1 + S1+ T1 ]]&gt;=1,Tableau1[[#This Row],[Access V1 +W1 + X1]]&gt;=1),1,0)</f>
        <v>0</v>
      </c>
      <c r="AB485" s="10" t="str">
        <f>Tableau1[[#This Row],[DOI]]</f>
        <v>doi: 10.3928/01913913-20171129-01</v>
      </c>
      <c r="AC485" s="13" t="str">
        <f>Tableau1[[#This Row],[Authors]]&amp;", "&amp;Tableau1[[#This Row],[Title]]&amp;" "&amp;Tableau1[[#This Row],[Journal]]&amp;". "&amp;Tableau1[[#This Row],[Year]]</f>
        <v>Gray IN, Cristancho AG, Licht DJ, Liu GT., Ocular Dipping in a Patient With Hemiplegic Migraine. J Pediatr Ophthalmol Strabismus. 2018</v>
      </c>
    </row>
    <row r="486" spans="1:29" x14ac:dyDescent="0.3">
      <c r="A486">
        <v>3667</v>
      </c>
      <c r="B486" t="s">
        <v>6839</v>
      </c>
      <c r="C486" t="s">
        <v>17080</v>
      </c>
      <c r="D486" t="s">
        <v>27263</v>
      </c>
      <c r="E486" t="s">
        <v>2441</v>
      </c>
      <c r="F486" s="10"/>
      <c r="G486">
        <v>2017</v>
      </c>
      <c r="J486">
        <v>4.2927480414843511E-2</v>
      </c>
      <c r="L486" t="s">
        <v>38111</v>
      </c>
      <c r="M486">
        <v>28549517</v>
      </c>
      <c r="Q486" s="10"/>
      <c r="R486" s="11">
        <f t="shared" si="14"/>
        <v>0</v>
      </c>
      <c r="U486" s="11">
        <f t="shared" si="15"/>
        <v>0</v>
      </c>
      <c r="Y486" s="11">
        <f>IF(SUM(Tableau1[[#This Row],[Other access]:[Sci-hub access]])&gt;=1,1,0)</f>
        <v>0</v>
      </c>
      <c r="Z486" s="12">
        <f>IF(OR(Tableau1[[#This Row],[Access R1 + S1+ T1 ]]&gt;=1,Tableau1[[#This Row],[Access V1 +W1 + X1]]&gt;=1),1,0)</f>
        <v>0</v>
      </c>
      <c r="AB486" s="10" t="str">
        <f>Tableau1[[#This Row],[DOI]]</f>
        <v>doi: 10.1016/j.ophtha.2017.04.013</v>
      </c>
      <c r="AC486" s="13" t="str">
        <f>Tableau1[[#This Row],[Authors]]&amp;", "&amp;Tableau1[[#This Row],[Title]]&amp;" "&amp;Tableau1[[#This Row],[Journal]]&amp;". "&amp;Tableau1[[#This Row],[Year]]</f>
        <v>Mruthyunjaya P, Seider MI, Stinnett S, Schefler A; Ocular Oncology Study Consortium.., Association between Tumor Regression Rate and Gene Expression Profile after Iodine 125 Plaque Radiotherapy for Uveal Melanoma. Ophthalmology. 2017</v>
      </c>
    </row>
    <row r="487" spans="1:29" x14ac:dyDescent="0.3">
      <c r="A487">
        <v>6102</v>
      </c>
      <c r="B487" t="s">
        <v>9077</v>
      </c>
      <c r="C487" t="s">
        <v>19290</v>
      </c>
      <c r="D487" t="s">
        <v>29507</v>
      </c>
      <c r="E487" t="s">
        <v>2451</v>
      </c>
      <c r="F487" s="10"/>
      <c r="G487">
        <v>2017</v>
      </c>
      <c r="J487">
        <v>4.2956057935906955E-2</v>
      </c>
      <c r="L487" t="s">
        <v>40476</v>
      </c>
      <c r="M487">
        <v>28249047</v>
      </c>
      <c r="Q487" s="10"/>
      <c r="R487" s="11">
        <f t="shared" si="14"/>
        <v>0</v>
      </c>
      <c r="U487" s="11">
        <f t="shared" si="15"/>
        <v>0</v>
      </c>
      <c r="Y487" s="11">
        <f>IF(SUM(Tableau1[[#This Row],[Other access]:[Sci-hub access]])&gt;=1,1,0)</f>
        <v>0</v>
      </c>
      <c r="Z487" s="12">
        <f>IF(OR(Tableau1[[#This Row],[Access R1 + S1+ T1 ]]&gt;=1,Tableau1[[#This Row],[Access V1 +W1 + X1]]&gt;=1),1,0)</f>
        <v>0</v>
      </c>
      <c r="AB487" s="10" t="str">
        <f>Tableau1[[#This Row],[DOI]]</f>
        <v>doi: 10.1371/journal.pone.0172342</v>
      </c>
      <c r="AC487" s="13" t="str">
        <f>Tableau1[[#This Row],[Authors]]&amp;", "&amp;Tableau1[[#This Row],[Title]]&amp;" "&amp;Tableau1[[#This Row],[Journal]]&amp;". "&amp;Tableau1[[#This Row],[Year]]</f>
        <v>Ramke J, Gilbert CE, Lee AC, Ackland P, Limburg H, Foster A., Effective cataract surgical coverage: An indicator for measuring quality-of-care in the context of Universal Health Coverage. PLoS One. 2017</v>
      </c>
    </row>
    <row r="488" spans="1:29" x14ac:dyDescent="0.3">
      <c r="A488">
        <v>2240</v>
      </c>
      <c r="B488" t="s">
        <v>5472</v>
      </c>
      <c r="C488" t="s">
        <v>15717</v>
      </c>
      <c r="D488" t="s">
        <v>25894</v>
      </c>
      <c r="E488" t="s">
        <v>34080</v>
      </c>
      <c r="F488" s="10"/>
      <c r="G488">
        <v>2017</v>
      </c>
      <c r="J488">
        <v>4.2961723240034777E-2</v>
      </c>
      <c r="L488" t="s">
        <v>36708</v>
      </c>
      <c r="M488">
        <v>28786703</v>
      </c>
      <c r="Q488" s="10"/>
      <c r="R488" s="11">
        <f t="shared" si="14"/>
        <v>0</v>
      </c>
      <c r="U488" s="11">
        <f t="shared" si="15"/>
        <v>0</v>
      </c>
      <c r="Y488" s="11">
        <f>IF(SUM(Tableau1[[#This Row],[Other access]:[Sci-hub access]])&gt;=1,1,0)</f>
        <v>0</v>
      </c>
      <c r="Z488" s="12">
        <f>IF(OR(Tableau1[[#This Row],[Access R1 + S1+ T1 ]]&gt;=1,Tableau1[[#This Row],[Access V1 +W1 + X1]]&gt;=1),1,0)</f>
        <v>0</v>
      </c>
      <c r="AB488" s="10" t="str">
        <f>Tableau1[[#This Row],[DOI]]</f>
        <v>doi: 10.1080/03091902.2017.1358772</v>
      </c>
      <c r="AC488" s="13" t="str">
        <f>Tableau1[[#This Row],[Authors]]&amp;", "&amp;Tableau1[[#This Row],[Title]]&amp;" "&amp;Tableau1[[#This Row],[Journal]]&amp;". "&amp;Tableau1[[#This Row],[Year]]</f>
        <v>Al-Jarrah MA, Shatnawi H., Non-proliferative diabetic retinopathy symptoms detection and classification using neural network. J Med Eng Technol. 2017</v>
      </c>
    </row>
    <row r="489" spans="1:29" x14ac:dyDescent="0.3">
      <c r="A489">
        <v>8487</v>
      </c>
      <c r="B489" t="s">
        <v>11162</v>
      </c>
      <c r="C489" t="s">
        <v>21347</v>
      </c>
      <c r="D489" t="s">
        <v>31601</v>
      </c>
      <c r="E489" t="s">
        <v>2468</v>
      </c>
      <c r="F489" s="10"/>
      <c r="G489">
        <v>2017</v>
      </c>
      <c r="J489">
        <v>4.3016750357535161E-2</v>
      </c>
      <c r="L489" t="s">
        <v>42825</v>
      </c>
      <c r="M489">
        <v>27906813</v>
      </c>
      <c r="Q489" s="10"/>
      <c r="R489" s="11">
        <f t="shared" si="14"/>
        <v>0</v>
      </c>
      <c r="U489" s="11">
        <f t="shared" si="15"/>
        <v>0</v>
      </c>
      <c r="Y489" s="11">
        <f>IF(SUM(Tableau1[[#This Row],[Other access]:[Sci-hub access]])&gt;=1,1,0)</f>
        <v>0</v>
      </c>
      <c r="Z489" s="12">
        <f>IF(OR(Tableau1[[#This Row],[Access R1 + S1+ T1 ]]&gt;=1,Tableau1[[#This Row],[Access V1 +W1 + X1]]&gt;=1),1,0)</f>
        <v>0</v>
      </c>
      <c r="AB489" s="10" t="str">
        <f>Tableau1[[#This Row],[DOI]]</f>
        <v>doi: 10.1097/IJG.0000000000000601</v>
      </c>
      <c r="AC489" s="13" t="str">
        <f>Tableau1[[#This Row],[Authors]]&amp;", "&amp;Tableau1[[#This Row],[Title]]&amp;" "&amp;Tableau1[[#This Row],[Journal]]&amp;". "&amp;Tableau1[[#This Row],[Year]]</f>
        <v>Chen PP., Truncation of In Situ Baerveldt Glaucoma Drainage Device for Treatment of Late Persistent Postoperative Hypotony. J Glaucoma. 2017</v>
      </c>
    </row>
    <row r="490" spans="1:29" ht="28.8" x14ac:dyDescent="0.3">
      <c r="A490">
        <v>9916</v>
      </c>
      <c r="B490" t="s">
        <v>12444</v>
      </c>
      <c r="C490" t="s">
        <v>22614</v>
      </c>
      <c r="D490" t="s">
        <v>32892</v>
      </c>
      <c r="E490" t="s">
        <v>2445</v>
      </c>
      <c r="F490" s="10"/>
      <c r="G490">
        <v>2017</v>
      </c>
      <c r="J490">
        <v>4.3275468799540029E-2</v>
      </c>
      <c r="L490" t="s">
        <v>44175</v>
      </c>
      <c r="M490">
        <v>27541926</v>
      </c>
      <c r="Q490" s="10"/>
      <c r="R490" s="11">
        <f t="shared" si="14"/>
        <v>0</v>
      </c>
      <c r="U490" s="11">
        <f t="shared" si="15"/>
        <v>0</v>
      </c>
      <c r="Y490" s="11">
        <f>IF(SUM(Tableau1[[#This Row],[Other access]:[Sci-hub access]])&gt;=1,1,0)</f>
        <v>0</v>
      </c>
      <c r="Z490" s="12">
        <f>IF(OR(Tableau1[[#This Row],[Access R1 + S1+ T1 ]]&gt;=1,Tableau1[[#This Row],[Access V1 +W1 + X1]]&gt;=1),1,0)</f>
        <v>0</v>
      </c>
      <c r="AB490" s="10" t="str">
        <f>Tableau1[[#This Row],[DOI]]</f>
        <v>doi: 10.1097/IAE.0000000000001324</v>
      </c>
      <c r="AC490" s="13" t="str">
        <f>Tableau1[[#This Row],[Authors]]&amp;", "&amp;Tableau1[[#This Row],[Title]]&amp;" "&amp;Tableau1[[#This Row],[Journal]]&amp;". "&amp;Tableau1[[#This Row],[Year]]</f>
        <v>Maruko I, Spaide RF, Koizumi H, Sawaguchi S, Izumi T, Hasegawa T, Arakawa H, Iida T., CHOROIDAL BLOOD FLOW VISUALIZATION IN HIGH MYOPIA USING A PROJECTION ARTIFACT METHOD IN OPTICAL COHERENCE TOMOGRAPHY ANGIOGRAPHY. Retina. 2017</v>
      </c>
    </row>
    <row r="491" spans="1:29" x14ac:dyDescent="0.3">
      <c r="A491">
        <v>5098</v>
      </c>
      <c r="B491" t="s">
        <v>8178</v>
      </c>
      <c r="C491" t="s">
        <v>18404</v>
      </c>
      <c r="D491" t="s">
        <v>28608</v>
      </c>
      <c r="E491" t="s">
        <v>3078</v>
      </c>
      <c r="F491" s="10"/>
      <c r="G491">
        <v>2017</v>
      </c>
      <c r="J491">
        <v>4.3379152828144085E-2</v>
      </c>
      <c r="L491" t="e">
        <v>#VALUE!</v>
      </c>
      <c r="M491">
        <v>28373638</v>
      </c>
      <c r="Q491" s="10"/>
      <c r="R491" s="11">
        <f t="shared" si="14"/>
        <v>0</v>
      </c>
      <c r="U491" s="11">
        <f t="shared" si="15"/>
        <v>0</v>
      </c>
      <c r="Y491" s="11">
        <f>IF(SUM(Tableau1[[#This Row],[Other access]:[Sci-hub access]])&gt;=1,1,0)</f>
        <v>0</v>
      </c>
      <c r="Z491" s="12">
        <f>IF(OR(Tableau1[[#This Row],[Access R1 + S1+ T1 ]]&gt;=1,Tableau1[[#This Row],[Access V1 +W1 + X1]]&gt;=1),1,0)</f>
        <v>0</v>
      </c>
      <c r="AB491" s="10" t="e">
        <f>Tableau1[[#This Row],[DOI]]</f>
        <v>#VALUE!</v>
      </c>
      <c r="AC491" s="13" t="str">
        <f>Tableau1[[#This Row],[Authors]]&amp;", "&amp;Tableau1[[#This Row],[Title]]&amp;" "&amp;Tableau1[[#This Row],[Journal]]&amp;". "&amp;Tableau1[[#This Row],[Year]]</f>
        <v>Teh LS, Lai JC, Lian JC., Rapidly Developed Multiple Face and Neck Skin Cancers in a Patient with Sjögren's Syndrome: A Case Report. Am J Case Rep. 2017</v>
      </c>
    </row>
    <row r="492" spans="1:29" x14ac:dyDescent="0.3">
      <c r="A492">
        <v>2527</v>
      </c>
      <c r="B492" t="s">
        <v>5748</v>
      </c>
      <c r="C492" t="s">
        <v>15994</v>
      </c>
      <c r="D492" t="s">
        <v>26171</v>
      </c>
      <c r="E492" t="s">
        <v>2523</v>
      </c>
      <c r="F492" s="10"/>
      <c r="G492">
        <v>2017</v>
      </c>
      <c r="J492">
        <v>4.341912163244499E-2</v>
      </c>
      <c r="L492" t="s">
        <v>36991</v>
      </c>
      <c r="M492">
        <v>28731054</v>
      </c>
      <c r="Q492" s="10"/>
      <c r="R492" s="11">
        <f t="shared" si="14"/>
        <v>0</v>
      </c>
      <c r="U492" s="11">
        <f t="shared" si="15"/>
        <v>0</v>
      </c>
      <c r="Y492" s="11">
        <f>IF(SUM(Tableau1[[#This Row],[Other access]:[Sci-hub access]])&gt;=1,1,0)</f>
        <v>0</v>
      </c>
      <c r="Z492" s="12">
        <f>IF(OR(Tableau1[[#This Row],[Access R1 + S1+ T1 ]]&gt;=1,Tableau1[[#This Row],[Access V1 +W1 + X1]]&gt;=1),1,0)</f>
        <v>0</v>
      </c>
      <c r="AB492" s="10" t="str">
        <f>Tableau1[[#This Row],[DOI]]</f>
        <v>doi: 10.1038/eye.2017.119</v>
      </c>
      <c r="AC492" s="13" t="str">
        <f>Tableau1[[#This Row],[Authors]]&amp;", "&amp;Tableau1[[#This Row],[Title]]&amp;" "&amp;Tableau1[[#This Row],[Journal]]&amp;". "&amp;Tableau1[[#This Row],[Year]]</f>
        <v>Chen Y, Laybourne JP, Sandinha MT, de Alwis NMW, Avery P, Steel DH; Medscape.., Does bariatric surgery prevent progression of diabetic retinopathy? Eye (Lond). 2017</v>
      </c>
    </row>
    <row r="493" spans="1:29" ht="28.8" x14ac:dyDescent="0.3">
      <c r="A493">
        <v>9757</v>
      </c>
      <c r="B493" t="s">
        <v>12300</v>
      </c>
      <c r="C493" t="s">
        <v>22474</v>
      </c>
      <c r="D493" t="s">
        <v>32748</v>
      </c>
      <c r="E493" t="s">
        <v>2457</v>
      </c>
      <c r="F493" s="10"/>
      <c r="G493">
        <v>2017</v>
      </c>
      <c r="J493">
        <v>4.3546079595282117E-2</v>
      </c>
      <c r="L493" t="s">
        <v>44021</v>
      </c>
      <c r="M493">
        <v>27599107</v>
      </c>
      <c r="Q493" s="10"/>
      <c r="R493" s="11">
        <f t="shared" si="14"/>
        <v>0</v>
      </c>
      <c r="U493" s="11">
        <f t="shared" si="15"/>
        <v>0</v>
      </c>
      <c r="Y493" s="11">
        <f>IF(SUM(Tableau1[[#This Row],[Other access]:[Sci-hub access]])&gt;=1,1,0)</f>
        <v>0</v>
      </c>
      <c r="Z493" s="12">
        <f>IF(OR(Tableau1[[#This Row],[Access R1 + S1+ T1 ]]&gt;=1,Tableau1[[#This Row],[Access V1 +W1 + X1]]&gt;=1),1,0)</f>
        <v>0</v>
      </c>
      <c r="AB493" s="10" t="str">
        <f>Tableau1[[#This Row],[DOI]]</f>
        <v>doi: 10.1097/ICB.0000000000000391</v>
      </c>
      <c r="AC493" s="13" t="str">
        <f>Tableau1[[#This Row],[Authors]]&amp;", "&amp;Tableau1[[#This Row],[Title]]&amp;" "&amp;Tableau1[[#This Row],[Journal]]&amp;". "&amp;Tableau1[[#This Row],[Year]]</f>
        <v>Moysidis SN, Koulisis N, Patel VR, Kashani AH, Rao NA, Humayun MS, Rodger DC., THE SECOND BLIND SPOT: SMALL RETINAL VESSEL VASCULOPATHY AFTER VACCINATION AGAINST NEISSERIA MENINGITIDIS AND YELLOW FEVER. Retin Cases Brief Rep. 2017</v>
      </c>
    </row>
    <row r="494" spans="1:29" x14ac:dyDescent="0.3">
      <c r="A494">
        <v>10870</v>
      </c>
      <c r="B494" t="s">
        <v>13316</v>
      </c>
      <c r="C494" t="s">
        <v>23478</v>
      </c>
      <c r="D494" t="s">
        <v>33770</v>
      </c>
      <c r="E494" t="s">
        <v>2557</v>
      </c>
      <c r="F494" s="10"/>
      <c r="G494">
        <v>2017</v>
      </c>
      <c r="J494">
        <v>4.3553182983913863E-2</v>
      </c>
      <c r="L494" t="s">
        <v>45115</v>
      </c>
      <c r="M494">
        <v>26925537</v>
      </c>
      <c r="Q494" s="10"/>
      <c r="R494" s="11">
        <f t="shared" si="14"/>
        <v>0</v>
      </c>
      <c r="U494" s="11">
        <f t="shared" si="15"/>
        <v>0</v>
      </c>
      <c r="Y494" s="11">
        <f>IF(SUM(Tableau1[[#This Row],[Other access]:[Sci-hub access]])&gt;=1,1,0)</f>
        <v>0</v>
      </c>
      <c r="Z494" s="12">
        <f>IF(OR(Tableau1[[#This Row],[Access R1 + S1+ T1 ]]&gt;=1,Tableau1[[#This Row],[Access V1 +W1 + X1]]&gt;=1),1,0)</f>
        <v>0</v>
      </c>
      <c r="AB494" s="10" t="str">
        <f>Tableau1[[#This Row],[DOI]]</f>
        <v>doi: 10.1097/ICL.0000000000000249</v>
      </c>
      <c r="AC494" s="13" t="str">
        <f>Tableau1[[#This Row],[Authors]]&amp;", "&amp;Tableau1[[#This Row],[Title]]&amp;" "&amp;Tableau1[[#This Row],[Journal]]&amp;". "&amp;Tableau1[[#This Row],[Year]]</f>
        <v>Kalangara JP, Galor A, Levitt RC, Covington DB, McManus KT, Sarantopoulos CD, Felix ER., Characteristics of Ocular Pain Complaints in Patients With Idiopathic Dry Eye Symptoms. Eye Contact Lens. 2017</v>
      </c>
    </row>
    <row r="495" spans="1:29" ht="28.8" x14ac:dyDescent="0.3">
      <c r="A495">
        <v>10103</v>
      </c>
      <c r="B495" t="s">
        <v>12615</v>
      </c>
      <c r="C495" t="s">
        <v>22782</v>
      </c>
      <c r="D495" t="s">
        <v>33064</v>
      </c>
      <c r="E495" t="s">
        <v>2445</v>
      </c>
      <c r="F495" s="10"/>
      <c r="G495">
        <v>2017</v>
      </c>
      <c r="J495">
        <v>4.3589569289190444E-2</v>
      </c>
      <c r="L495" t="s">
        <v>44359</v>
      </c>
      <c r="M495">
        <v>27471827</v>
      </c>
      <c r="Q495" s="10"/>
      <c r="R495" s="11">
        <f t="shared" si="14"/>
        <v>0</v>
      </c>
      <c r="U495" s="11">
        <f t="shared" si="15"/>
        <v>0</v>
      </c>
      <c r="Y495" s="11">
        <f>IF(SUM(Tableau1[[#This Row],[Other access]:[Sci-hub access]])&gt;=1,1,0)</f>
        <v>0</v>
      </c>
      <c r="Z495" s="12">
        <f>IF(OR(Tableau1[[#This Row],[Access R1 + S1+ T1 ]]&gt;=1,Tableau1[[#This Row],[Access V1 +W1 + X1]]&gt;=1),1,0)</f>
        <v>0</v>
      </c>
      <c r="AB495" s="10" t="str">
        <f>Tableau1[[#This Row],[DOI]]</f>
        <v>doi: 10.1097/IAE.0000000000001224</v>
      </c>
      <c r="AC495" s="13" t="str">
        <f>Tableau1[[#This Row],[Authors]]&amp;", "&amp;Tableau1[[#This Row],[Title]]&amp;" "&amp;Tableau1[[#This Row],[Journal]]&amp;". "&amp;Tableau1[[#This Row],[Year]]</f>
        <v>Miwa Y, Muraoka Y, Osaka R, Ooto S, Murakami T, Suzuma K, Takahashi A, Iida Y, Yoshimura N, Tsujikawa A., RANIBIZUMAB FOR MACULAR EDEMA AFTER BRANCH RETINAL VEIN OCCLUSION: One Initial Injection Versus Three Monthly Injections. Retina. 2017</v>
      </c>
    </row>
    <row r="496" spans="1:29" ht="28.8" x14ac:dyDescent="0.3">
      <c r="A496">
        <v>9338</v>
      </c>
      <c r="B496" t="s">
        <v>11914</v>
      </c>
      <c r="C496" t="s">
        <v>22091</v>
      </c>
      <c r="D496" t="s">
        <v>32358</v>
      </c>
      <c r="E496" t="s">
        <v>2489</v>
      </c>
      <c r="F496" s="10"/>
      <c r="G496">
        <v>2017</v>
      </c>
      <c r="J496">
        <v>4.3649757521589061E-2</v>
      </c>
      <c r="L496" t="s">
        <v>43632</v>
      </c>
      <c r="M496">
        <v>27734839</v>
      </c>
      <c r="Q496" s="10"/>
      <c r="R496" s="11">
        <f t="shared" si="14"/>
        <v>0</v>
      </c>
      <c r="U496" s="11">
        <f t="shared" si="15"/>
        <v>0</v>
      </c>
      <c r="Y496" s="11">
        <f>IF(SUM(Tableau1[[#This Row],[Other access]:[Sci-hub access]])&gt;=1,1,0)</f>
        <v>0</v>
      </c>
      <c r="Z496" s="12">
        <f>IF(OR(Tableau1[[#This Row],[Access R1 + S1+ T1 ]]&gt;=1,Tableau1[[#This Row],[Access V1 +W1 + X1]]&gt;=1),1,0)</f>
        <v>0</v>
      </c>
      <c r="AB496" s="10" t="str">
        <f>Tableau1[[#This Row],[DOI]]</f>
        <v>doi: 10.1038/jhg.2016.123</v>
      </c>
      <c r="AC496" s="13" t="str">
        <f>Tableau1[[#This Row],[Authors]]&amp;", "&amp;Tableau1[[#This Row],[Title]]&amp;" "&amp;Tableau1[[#This Row],[Journal]]&amp;". "&amp;Tableau1[[#This Row],[Year]]</f>
        <v>Mauri L, Manfredini E, Del Longo A, Veniani E, Scarcello M, Terrana R, Radaelli AE, Calò D, Mingoia G, Rossetti A, Marsico G, Mazza M, Gesu GP, Cristina Patrosso M, Penco S, Piozzi E, Primignani P., Clinical evaluation and molecular screening of a large consecutive series of albino patients. J Hum Genet. 2017</v>
      </c>
    </row>
    <row r="497" spans="1:29" x14ac:dyDescent="0.3">
      <c r="A497">
        <v>10577</v>
      </c>
      <c r="B497" t="s">
        <v>13055</v>
      </c>
      <c r="C497" t="s">
        <v>23220</v>
      </c>
      <c r="D497" t="s">
        <v>33508</v>
      </c>
      <c r="E497" t="s">
        <v>2469</v>
      </c>
      <c r="F497" s="10"/>
      <c r="G497">
        <v>2017</v>
      </c>
      <c r="J497">
        <v>4.3695146576024579E-2</v>
      </c>
      <c r="L497" t="s">
        <v>44826</v>
      </c>
      <c r="M497">
        <v>27192101</v>
      </c>
      <c r="Q497" s="10"/>
      <c r="R497" s="11">
        <f t="shared" si="14"/>
        <v>0</v>
      </c>
      <c r="U497" s="11">
        <f t="shared" si="15"/>
        <v>0</v>
      </c>
      <c r="Y497" s="11">
        <f>IF(SUM(Tableau1[[#This Row],[Other access]:[Sci-hub access]])&gt;=1,1,0)</f>
        <v>0</v>
      </c>
      <c r="Z497" s="12">
        <f>IF(OR(Tableau1[[#This Row],[Access R1 + S1+ T1 ]]&gt;=1,Tableau1[[#This Row],[Access V1 +W1 + X1]]&gt;=1),1,0)</f>
        <v>0</v>
      </c>
      <c r="AB497" s="10" t="str">
        <f>Tableau1[[#This Row],[DOI]]</f>
        <v>doi: 10.3109/08820538.2015.1131836</v>
      </c>
      <c r="AC497" s="13" t="str">
        <f>Tableau1[[#This Row],[Authors]]&amp;", "&amp;Tableau1[[#This Row],[Title]]&amp;" "&amp;Tableau1[[#This Row],[Journal]]&amp;". "&amp;Tableau1[[#This Row],[Year]]</f>
        <v>Duman F, Kosker M., Surgical Management of Double-Head Pterygium Using a Modified Split-Conjunctival Autograft Technique. Semin Ophthalmol. 2017</v>
      </c>
    </row>
    <row r="498" spans="1:29" ht="28.8" x14ac:dyDescent="0.3">
      <c r="A498">
        <v>6820</v>
      </c>
      <c r="B498" t="s">
        <v>9699</v>
      </c>
      <c r="C498" t="s">
        <v>19903</v>
      </c>
      <c r="D498" t="s">
        <v>30133</v>
      </c>
      <c r="E498" t="s">
        <v>2443</v>
      </c>
      <c r="F498" s="10"/>
      <c r="G498">
        <v>2017</v>
      </c>
      <c r="J498">
        <v>4.3856395630802014E-2</v>
      </c>
      <c r="L498" t="s">
        <v>41180</v>
      </c>
      <c r="M498">
        <v>28159971</v>
      </c>
      <c r="Q498" s="10"/>
      <c r="R498" s="11">
        <f t="shared" si="14"/>
        <v>0</v>
      </c>
      <c r="U498" s="11">
        <f t="shared" si="15"/>
        <v>0</v>
      </c>
      <c r="Y498" s="11">
        <f>IF(SUM(Tableau1[[#This Row],[Other access]:[Sci-hub access]])&gt;=1,1,0)</f>
        <v>0</v>
      </c>
      <c r="Z498" s="12">
        <f>IF(OR(Tableau1[[#This Row],[Access R1 + S1+ T1 ]]&gt;=1,Tableau1[[#This Row],[Access V1 +W1 + X1]]&gt;=1),1,0)</f>
        <v>0</v>
      </c>
      <c r="AB498" s="10" t="str">
        <f>Tableau1[[#This Row],[DOI]]</f>
        <v>doi: 10.1167/iovs.16-20212</v>
      </c>
      <c r="AC498" s="13" t="str">
        <f>Tableau1[[#This Row],[Authors]]&amp;", "&amp;Tableau1[[#This Row],[Title]]&amp;" "&amp;Tableau1[[#This Row],[Journal]]&amp;". "&amp;Tableau1[[#This Row],[Year]]</f>
        <v>Dogrusöz M, Bagger M, van Duinen SG, Kroes WG, Ruivenkamp CA, Böhringer S, Andersen KK, Luyten GP, Kiilgaard JF, Jager MJ., The Prognostic Value of AJCC Staging in Uveal Melanoma Is Enhanced by Adding Chromosome 3 and 8q Status. Invest Ophthalmol Vis Sci. 2017</v>
      </c>
    </row>
    <row r="499" spans="1:29" x14ac:dyDescent="0.3">
      <c r="A499">
        <v>8151</v>
      </c>
      <c r="B499" t="s">
        <v>10866</v>
      </c>
      <c r="C499" t="s">
        <v>21054</v>
      </c>
      <c r="D499" t="s">
        <v>31304</v>
      </c>
      <c r="E499" t="s">
        <v>2466</v>
      </c>
      <c r="F499" s="10"/>
      <c r="G499">
        <v>2017</v>
      </c>
      <c r="J499">
        <v>4.3906289059361003E-2</v>
      </c>
      <c r="L499" t="s">
        <v>42498</v>
      </c>
      <c r="M499">
        <v>27988051</v>
      </c>
      <c r="Q499" s="10"/>
      <c r="R499" s="11">
        <f t="shared" si="14"/>
        <v>0</v>
      </c>
      <c r="U499" s="11">
        <f t="shared" si="15"/>
        <v>0</v>
      </c>
      <c r="Y499" s="11">
        <f>IF(SUM(Tableau1[[#This Row],[Other access]:[Sci-hub access]])&gt;=1,1,0)</f>
        <v>0</v>
      </c>
      <c r="Z499" s="12">
        <f>IF(OR(Tableau1[[#This Row],[Access R1 + S1+ T1 ]]&gt;=1,Tableau1[[#This Row],[Access V1 +W1 + X1]]&gt;=1),1,0)</f>
        <v>0</v>
      </c>
      <c r="AB499" s="10" t="str">
        <f>Tableau1[[#This Row],[DOI]]</f>
        <v>doi: 10.1016/j.jneuroim.2016.11.010</v>
      </c>
      <c r="AC499" s="13" t="str">
        <f>Tableau1[[#This Row],[Authors]]&amp;", "&amp;Tableau1[[#This Row],[Title]]&amp;" "&amp;Tableau1[[#This Row],[Journal]]&amp;". "&amp;Tableau1[[#This Row],[Year]]</f>
        <v>ZhangBao J, Zhou L, Li X, Cai T, Lu J, Lu C, Zhao C, Quan C., The clinical characteristics of AQP4 antibody positive NMO/SD in a large cohort of Chinese Han patients. J Neuroimmunol. 2017</v>
      </c>
    </row>
    <row r="500" spans="1:29" x14ac:dyDescent="0.3">
      <c r="A500">
        <v>3878</v>
      </c>
      <c r="B500" t="s">
        <v>7038</v>
      </c>
      <c r="C500" t="s">
        <v>17277</v>
      </c>
      <c r="D500" t="s">
        <v>27463</v>
      </c>
      <c r="E500" t="s">
        <v>2511</v>
      </c>
      <c r="F500" s="10"/>
      <c r="G500">
        <v>2017</v>
      </c>
      <c r="J500">
        <v>4.3923823381420535E-2</v>
      </c>
      <c r="L500" t="s">
        <v>38320</v>
      </c>
      <c r="M500">
        <v>28513488</v>
      </c>
      <c r="Q500" s="10"/>
      <c r="R500" s="11">
        <f t="shared" si="14"/>
        <v>0</v>
      </c>
      <c r="U500" s="11">
        <f t="shared" si="15"/>
        <v>0</v>
      </c>
      <c r="Y500" s="11">
        <f>IF(SUM(Tableau1[[#This Row],[Other access]:[Sci-hub access]])&gt;=1,1,0)</f>
        <v>0</v>
      </c>
      <c r="Z500" s="12">
        <f>IF(OR(Tableau1[[#This Row],[Access R1 + S1+ T1 ]]&gt;=1,Tableau1[[#This Row],[Access V1 +W1 + X1]]&gt;=1),1,0)</f>
        <v>0</v>
      </c>
      <c r="AB500" s="10" t="str">
        <f>Tableau1[[#This Row],[DOI]]</f>
        <v>doi: 10.4103/ijo.IJO_464_16</v>
      </c>
      <c r="AC500" s="13" t="str">
        <f>Tableau1[[#This Row],[Authors]]&amp;", "&amp;Tableau1[[#This Row],[Title]]&amp;" "&amp;Tableau1[[#This Row],[Journal]]&amp;". "&amp;Tableau1[[#This Row],[Year]]</f>
        <v>Bansal R, Basu S, Gupta A, Rao N, Invernizzi A, Kramer M., Imaging in tuberculosis-associated uveitis. Indian J Ophthalmol. 2017</v>
      </c>
    </row>
    <row r="501" spans="1:29" x14ac:dyDescent="0.3">
      <c r="A501">
        <v>9867</v>
      </c>
      <c r="B501" t="s">
        <v>12398</v>
      </c>
      <c r="C501" t="s">
        <v>22568</v>
      </c>
      <c r="D501" t="s">
        <v>32846</v>
      </c>
      <c r="E501" t="s">
        <v>34476</v>
      </c>
      <c r="F501" s="10"/>
      <c r="G501">
        <v>2017</v>
      </c>
      <c r="J501">
        <v>4.4037117959506267E-2</v>
      </c>
      <c r="L501" t="s">
        <v>44126</v>
      </c>
      <c r="M501">
        <v>27555452</v>
      </c>
      <c r="Q501" s="10"/>
      <c r="R501" s="11">
        <f t="shared" si="14"/>
        <v>0</v>
      </c>
      <c r="U501" s="11">
        <f t="shared" si="15"/>
        <v>0</v>
      </c>
      <c r="Y501" s="11">
        <f>IF(SUM(Tableau1[[#This Row],[Other access]:[Sci-hub access]])&gt;=1,1,0)</f>
        <v>0</v>
      </c>
      <c r="Z501" s="12">
        <f>IF(OR(Tableau1[[#This Row],[Access R1 + S1+ T1 ]]&gt;=1,Tableau1[[#This Row],[Access V1 +W1 + X1]]&gt;=1),1,0)</f>
        <v>0</v>
      </c>
      <c r="AB501" s="10" t="str">
        <f>Tableau1[[#This Row],[DOI]]</f>
        <v>doi: 10.1002/jbio.201600106</v>
      </c>
      <c r="AC501" s="13" t="str">
        <f>Tableau1[[#This Row],[Authors]]&amp;", "&amp;Tableau1[[#This Row],[Title]]&amp;" "&amp;Tableau1[[#This Row],[Journal]]&amp;". "&amp;Tableau1[[#This Row],[Year]]</f>
        <v>Pahuja N, Shroff R, Pahanpate P, Francis M, Veeboy L, Shetty R, Nuijts RMMA, Sinha Roy A., Application of high resolution OCT to evaluate irregularity of Bowman's layer in asymmetric keratoconus. J Biophotonics. 2017</v>
      </c>
    </row>
    <row r="502" spans="1:29" x14ac:dyDescent="0.3">
      <c r="A502">
        <v>9467</v>
      </c>
      <c r="B502" t="s">
        <v>12034</v>
      </c>
      <c r="C502" t="s">
        <v>22210</v>
      </c>
      <c r="D502" t="s">
        <v>32480</v>
      </c>
      <c r="E502" t="s">
        <v>2445</v>
      </c>
      <c r="F502" s="10"/>
      <c r="G502">
        <v>2017</v>
      </c>
      <c r="J502">
        <v>4.405354207035217E-2</v>
      </c>
      <c r="L502" t="s">
        <v>43750</v>
      </c>
      <c r="M502">
        <v>27681001</v>
      </c>
      <c r="Q502" s="10"/>
      <c r="R502" s="11">
        <f t="shared" si="14"/>
        <v>0</v>
      </c>
      <c r="U502" s="11">
        <f t="shared" si="15"/>
        <v>0</v>
      </c>
      <c r="Y502" s="11">
        <f>IF(SUM(Tableau1[[#This Row],[Other access]:[Sci-hub access]])&gt;=1,1,0)</f>
        <v>0</v>
      </c>
      <c r="Z502" s="12">
        <f>IF(OR(Tableau1[[#This Row],[Access R1 + S1+ T1 ]]&gt;=1,Tableau1[[#This Row],[Access V1 +W1 + X1]]&gt;=1),1,0)</f>
        <v>0</v>
      </c>
      <c r="AB502" s="10" t="str">
        <f>Tableau1[[#This Row],[DOI]]</f>
        <v>doi: 10.1097/IAE.0000000000001237</v>
      </c>
      <c r="AC502" s="13" t="str">
        <f>Tableau1[[#This Row],[Authors]]&amp;", "&amp;Tableau1[[#This Row],[Title]]&amp;" "&amp;Tableau1[[#This Row],[Journal]]&amp;". "&amp;Tableau1[[#This Row],[Year]]</f>
        <v>Steinle NC, Dhoot DS, Quezada Ruiz C, Castellarin AA, Pieramici DJ, See RF, Couvillion SC, Nasir MA, Avery RL., TREATMENT OF VITREOMACULAR TRACTION WITH INTRAVITREAL PERFLUOROPROPANE (C3F8) INJECTION. Retina. 2017</v>
      </c>
    </row>
    <row r="503" spans="1:29" x14ac:dyDescent="0.3">
      <c r="A503">
        <v>9000</v>
      </c>
      <c r="B503" t="s">
        <v>11614</v>
      </c>
      <c r="C503" t="s">
        <v>21792</v>
      </c>
      <c r="D503" t="s">
        <v>32055</v>
      </c>
      <c r="E503" t="s">
        <v>2490</v>
      </c>
      <c r="F503" s="10"/>
      <c r="G503">
        <v>2017</v>
      </c>
      <c r="J503">
        <v>4.406544507086807E-2</v>
      </c>
      <c r="L503" t="s">
        <v>43322</v>
      </c>
      <c r="M503">
        <v>27794427</v>
      </c>
      <c r="Q503" s="10"/>
      <c r="R503" s="11">
        <f t="shared" si="14"/>
        <v>0</v>
      </c>
      <c r="U503" s="11">
        <f t="shared" si="15"/>
        <v>0</v>
      </c>
      <c r="Y503" s="11">
        <f>IF(SUM(Tableau1[[#This Row],[Other access]:[Sci-hub access]])&gt;=1,1,0)</f>
        <v>0</v>
      </c>
      <c r="Z503" s="12">
        <f>IF(OR(Tableau1[[#This Row],[Access R1 + S1+ T1 ]]&gt;=1,Tableau1[[#This Row],[Access V1 +W1 + X1]]&gt;=1),1,0)</f>
        <v>0</v>
      </c>
      <c r="AB503" s="10" t="str">
        <f>Tableau1[[#This Row],[DOI]]</f>
        <v>doi: 10.1016/j.ajo.2016.10.005</v>
      </c>
      <c r="AC503" s="13" t="str">
        <f>Tableau1[[#This Row],[Authors]]&amp;", "&amp;Tableau1[[#This Row],[Title]]&amp;" "&amp;Tableau1[[#This Row],[Journal]]&amp;". "&amp;Tableau1[[#This Row],[Year]]</f>
        <v>Nesper PL, Soetikno BT, Fawzi AA., Choriocapillaris Nonperfusion is Associated With Poor Visual Acuity in Eyes With Reticular Pseudodrusen. Am J Ophthalmol. 2017</v>
      </c>
    </row>
    <row r="504" spans="1:29" x14ac:dyDescent="0.3">
      <c r="A504">
        <v>4967</v>
      </c>
      <c r="B504" t="s">
        <v>8062</v>
      </c>
      <c r="C504" t="s">
        <v>18291</v>
      </c>
      <c r="D504" t="s">
        <v>28492</v>
      </c>
      <c r="E504" t="s">
        <v>2523</v>
      </c>
      <c r="F504" s="10"/>
      <c r="G504">
        <v>2017</v>
      </c>
      <c r="J504">
        <v>4.4117764229822609E-2</v>
      </c>
      <c r="L504" t="s">
        <v>39375</v>
      </c>
      <c r="M504">
        <v>28387762</v>
      </c>
      <c r="Q504" s="10"/>
      <c r="R504" s="11">
        <f t="shared" si="14"/>
        <v>0</v>
      </c>
      <c r="U504" s="11">
        <f t="shared" si="15"/>
        <v>0</v>
      </c>
      <c r="Y504" s="11">
        <f>IF(SUM(Tableau1[[#This Row],[Other access]:[Sci-hub access]])&gt;=1,1,0)</f>
        <v>0</v>
      </c>
      <c r="Z504" s="12">
        <f>IF(OR(Tableau1[[#This Row],[Access R1 + S1+ T1 ]]&gt;=1,Tableau1[[#This Row],[Access V1 +W1 + X1]]&gt;=1),1,0)</f>
        <v>0</v>
      </c>
      <c r="AB504" s="10" t="str">
        <f>Tableau1[[#This Row],[DOI]]</f>
        <v>doi: 10.1038/eye.2017.47</v>
      </c>
      <c r="AC504" s="13" t="str">
        <f>Tableau1[[#This Row],[Authors]]&amp;", "&amp;Tableau1[[#This Row],[Title]]&amp;" "&amp;Tableau1[[#This Row],[Journal]]&amp;". "&amp;Tableau1[[#This Row],[Year]]</f>
        <v>Srinivasan S, Swaminathan G, Kulothungan V, Ganesan S, Sharma T, Raman R., Age-related macular degeneration in a South Indian population, with and without diabetes. Eye (Lond). 2017</v>
      </c>
    </row>
    <row r="505" spans="1:29" x14ac:dyDescent="0.3">
      <c r="A505">
        <v>2428</v>
      </c>
      <c r="B505" t="s">
        <v>5652</v>
      </c>
      <c r="C505" t="s">
        <v>15897</v>
      </c>
      <c r="D505" t="s">
        <v>26074</v>
      </c>
      <c r="E505" t="s">
        <v>2740</v>
      </c>
      <c r="F505" s="10"/>
      <c r="G505">
        <v>2017</v>
      </c>
      <c r="J505">
        <v>4.413500478462018E-2</v>
      </c>
      <c r="L505" t="s">
        <v>36893</v>
      </c>
      <c r="M505">
        <v>28748650</v>
      </c>
      <c r="Q505" s="10"/>
      <c r="R505" s="11">
        <f t="shared" si="14"/>
        <v>0</v>
      </c>
      <c r="U505" s="11">
        <f t="shared" si="15"/>
        <v>0</v>
      </c>
      <c r="Y505" s="11">
        <f>IF(SUM(Tableau1[[#This Row],[Other access]:[Sci-hub access]])&gt;=1,1,0)</f>
        <v>0</v>
      </c>
      <c r="Z505" s="12">
        <f>IF(OR(Tableau1[[#This Row],[Access R1 + S1+ T1 ]]&gt;=1,Tableau1[[#This Row],[Access V1 +W1 + X1]]&gt;=1),1,0)</f>
        <v>0</v>
      </c>
      <c r="AB505" s="10" t="str">
        <f>Tableau1[[#This Row],[DOI]]</f>
        <v>doi: 10.1002/ajmg.a.38342</v>
      </c>
      <c r="AC505" s="13" t="str">
        <f>Tableau1[[#This Row],[Authors]]&amp;", "&amp;Tableau1[[#This Row],[Title]]&amp;" "&amp;Tableau1[[#This Row],[Journal]]&amp;". "&amp;Tableau1[[#This Row],[Year]]</f>
        <v>Touraine R, Laquerrière A, Petcu CA, Marguet F, Byrne S, Mein R, Yau S, Mohammed S, Guibaud L, Gautel M, Jungbluth H., Autopsy findings in EPG5-related Vici syndrome with antenatal onset. Am J Med Genet A. 2017</v>
      </c>
    </row>
    <row r="506" spans="1:29" x14ac:dyDescent="0.3">
      <c r="A506">
        <v>2699</v>
      </c>
      <c r="B506" t="s">
        <v>5911</v>
      </c>
      <c r="C506" t="s">
        <v>16157</v>
      </c>
      <c r="D506" t="s">
        <v>26334</v>
      </c>
      <c r="E506" t="s">
        <v>2542</v>
      </c>
      <c r="F506" s="10"/>
      <c r="G506">
        <v>2017</v>
      </c>
      <c r="J506">
        <v>4.4136770215986165E-2</v>
      </c>
      <c r="L506" t="s">
        <v>37162</v>
      </c>
      <c r="M506">
        <v>28702796</v>
      </c>
      <c r="Q506" s="10"/>
      <c r="R506" s="11">
        <f t="shared" si="14"/>
        <v>0</v>
      </c>
      <c r="U506" s="11">
        <f t="shared" si="15"/>
        <v>0</v>
      </c>
      <c r="Y506" s="11">
        <f>IF(SUM(Tableau1[[#This Row],[Other access]:[Sci-hub access]])&gt;=1,1,0)</f>
        <v>0</v>
      </c>
      <c r="Z506" s="12">
        <f>IF(OR(Tableau1[[#This Row],[Access R1 + S1+ T1 ]]&gt;=1,Tableau1[[#This Row],[Access V1 +W1 + X1]]&gt;=1),1,0)</f>
        <v>0</v>
      </c>
      <c r="AB506" s="10" t="str">
        <f>Tableau1[[#This Row],[DOI]]</f>
        <v>doi: 10.1007/s10633-017-9598-6</v>
      </c>
      <c r="AC506" s="13" t="str">
        <f>Tableau1[[#This Row],[Authors]]&amp;", "&amp;Tableau1[[#This Row],[Title]]&amp;" "&amp;Tableau1[[#This Row],[Journal]]&amp;". "&amp;Tableau1[[#This Row],[Year]]</f>
        <v>Xu LJ, Zhang L, Li SL, Zemon V, Virgili G, Liang YB., Accuracy of isolated-check visual evoked potential technique for diagnosing primary open-angle glaucoma. Doc Ophthalmol. 2017</v>
      </c>
    </row>
    <row r="507" spans="1:29" x14ac:dyDescent="0.3">
      <c r="A507">
        <v>1028</v>
      </c>
      <c r="B507" t="s">
        <v>4290</v>
      </c>
      <c r="C507" t="s">
        <v>14544</v>
      </c>
      <c r="D507" t="s">
        <v>24711</v>
      </c>
      <c r="E507" t="s">
        <v>2511</v>
      </c>
      <c r="F507" s="10"/>
      <c r="G507">
        <v>2017</v>
      </c>
      <c r="J507">
        <v>4.4164263193534059E-2</v>
      </c>
      <c r="L507" t="s">
        <v>35516</v>
      </c>
      <c r="M507">
        <v>29044086</v>
      </c>
      <c r="Q507" s="10"/>
      <c r="R507" s="11">
        <f t="shared" si="14"/>
        <v>0</v>
      </c>
      <c r="U507" s="11">
        <f t="shared" si="15"/>
        <v>0</v>
      </c>
      <c r="Y507" s="11">
        <f>IF(SUM(Tableau1[[#This Row],[Other access]:[Sci-hub access]])&gt;=1,1,0)</f>
        <v>0</v>
      </c>
      <c r="Z507" s="12">
        <f>IF(OR(Tableau1[[#This Row],[Access R1 + S1+ T1 ]]&gt;=1,Tableau1[[#This Row],[Access V1 +W1 + X1]]&gt;=1),1,0)</f>
        <v>0</v>
      </c>
      <c r="AB507" s="10" t="str">
        <f>Tableau1[[#This Row],[DOI]]</f>
        <v>doi: 10.4103/ijo.IJO_237_17</v>
      </c>
      <c r="AC507" s="13" t="str">
        <f>Tableau1[[#This Row],[Authors]]&amp;", "&amp;Tableau1[[#This Row],[Title]]&amp;" "&amp;Tableau1[[#This Row],[Journal]]&amp;". "&amp;Tableau1[[#This Row],[Year]]</f>
        <v>Giudice GL, Galan A., Optical coherence tomography angiography of circumscribed choroidal hemangioma treated with photodynamic therapy. Indian J Ophthalmol. 2017</v>
      </c>
    </row>
    <row r="508" spans="1:29" x14ac:dyDescent="0.3">
      <c r="A508">
        <v>8783</v>
      </c>
      <c r="B508" t="s">
        <v>11420</v>
      </c>
      <c r="C508" t="s">
        <v>21605</v>
      </c>
      <c r="D508" t="s">
        <v>31860</v>
      </c>
      <c r="E508" t="s">
        <v>34246</v>
      </c>
      <c r="F508" s="10"/>
      <c r="G508">
        <v>2017</v>
      </c>
      <c r="J508">
        <v>4.4282618382993966E-2</v>
      </c>
      <c r="L508" t="s">
        <v>43119</v>
      </c>
      <c r="M508">
        <v>27839924</v>
      </c>
      <c r="Q508" s="10"/>
      <c r="R508" s="11">
        <f t="shared" si="14"/>
        <v>0</v>
      </c>
      <c r="U508" s="11">
        <f t="shared" si="15"/>
        <v>0</v>
      </c>
      <c r="Y508" s="11">
        <f>IF(SUM(Tableau1[[#This Row],[Other access]:[Sci-hub access]])&gt;=1,1,0)</f>
        <v>0</v>
      </c>
      <c r="Z508" s="12">
        <f>IF(OR(Tableau1[[#This Row],[Access R1 + S1+ T1 ]]&gt;=1,Tableau1[[#This Row],[Access V1 +W1 + X1]]&gt;=1),1,0)</f>
        <v>0</v>
      </c>
      <c r="AB508" s="10" t="str">
        <f>Tableau1[[#This Row],[DOI]]</f>
        <v>doi: 10.1016/j.jdiacomp.2016.10.017</v>
      </c>
      <c r="AC508" s="13" t="str">
        <f>Tableau1[[#This Row],[Authors]]&amp;", "&amp;Tableau1[[#This Row],[Title]]&amp;" "&amp;Tableau1[[#This Row],[Journal]]&amp;". "&amp;Tableau1[[#This Row],[Year]]</f>
        <v>Jung CH, Jung SH, Kim BY, Kim CH, Kang SK, Mok JO., The U-shaped relationship between fibroblast growth factor 21 and microvascular complication in type 2 diabetes mellitus. J Diabetes Complications. 2017</v>
      </c>
    </row>
    <row r="509" spans="1:29" x14ac:dyDescent="0.3">
      <c r="A509">
        <v>3297</v>
      </c>
      <c r="B509" t="s">
        <v>6479</v>
      </c>
      <c r="C509" t="s">
        <v>16722</v>
      </c>
      <c r="D509" t="s">
        <v>26903</v>
      </c>
      <c r="E509" t="s">
        <v>2443</v>
      </c>
      <c r="F509" s="10"/>
      <c r="G509">
        <v>2017</v>
      </c>
      <c r="J509">
        <v>4.4284254169333459E-2</v>
      </c>
      <c r="L509" t="s">
        <v>37750</v>
      </c>
      <c r="M509">
        <v>28605810</v>
      </c>
      <c r="Q509" s="10"/>
      <c r="R509" s="11">
        <f t="shared" si="14"/>
        <v>0</v>
      </c>
      <c r="U509" s="11">
        <f t="shared" si="15"/>
        <v>0</v>
      </c>
      <c r="Y509" s="11">
        <f>IF(SUM(Tableau1[[#This Row],[Other access]:[Sci-hub access]])&gt;=1,1,0)</f>
        <v>0</v>
      </c>
      <c r="Z509" s="12">
        <f>IF(OR(Tableau1[[#This Row],[Access R1 + S1+ T1 ]]&gt;=1,Tableau1[[#This Row],[Access V1 +W1 + X1]]&gt;=1),1,0)</f>
        <v>0</v>
      </c>
      <c r="AB509" s="10" t="str">
        <f>Tableau1[[#This Row],[DOI]]</f>
        <v>doi: 10.1167/iovs.16-20974</v>
      </c>
      <c r="AC509" s="13" t="str">
        <f>Tableau1[[#This Row],[Authors]]&amp;", "&amp;Tableau1[[#This Row],[Title]]&amp;" "&amp;Tableau1[[#This Row],[Journal]]&amp;". "&amp;Tableau1[[#This Row],[Year]]</f>
        <v>Zhou EH, Paolucci M, Dryja TP, Manley T, Xiang C, Rice DS, Prasanna G, Chen A., A Compact Whole-Eye Perfusion System to Evaluate Pharmacologic Responses of Outflow Facility. Invest Ophthalmol Vis Sci. 2017</v>
      </c>
    </row>
    <row r="510" spans="1:29" x14ac:dyDescent="0.3">
      <c r="A510">
        <v>8037</v>
      </c>
      <c r="B510" t="s">
        <v>10765</v>
      </c>
      <c r="C510" t="s">
        <v>20959</v>
      </c>
      <c r="D510" t="s">
        <v>31203</v>
      </c>
      <c r="E510" t="s">
        <v>2445</v>
      </c>
      <c r="F510" s="10"/>
      <c r="G510">
        <v>2017</v>
      </c>
      <c r="J510">
        <v>4.4342361866731239E-2</v>
      </c>
      <c r="L510" t="s">
        <v>42384</v>
      </c>
      <c r="M510">
        <v>28005718</v>
      </c>
      <c r="Q510" s="10"/>
      <c r="R510" s="11">
        <f t="shared" si="14"/>
        <v>0</v>
      </c>
      <c r="U510" s="11">
        <f t="shared" si="15"/>
        <v>0</v>
      </c>
      <c r="Y510" s="11">
        <f>IF(SUM(Tableau1[[#This Row],[Other access]:[Sci-hub access]])&gt;=1,1,0)</f>
        <v>0</v>
      </c>
      <c r="Z510" s="12">
        <f>IF(OR(Tableau1[[#This Row],[Access R1 + S1+ T1 ]]&gt;=1,Tableau1[[#This Row],[Access V1 +W1 + X1]]&gt;=1),1,0)</f>
        <v>0</v>
      </c>
      <c r="AB510" s="10" t="str">
        <f>Tableau1[[#This Row],[DOI]]</f>
        <v>doi: 10.1097/IAE.0000000000001143</v>
      </c>
      <c r="AC510" s="13" t="str">
        <f>Tableau1[[#This Row],[Authors]]&amp;", "&amp;Tableau1[[#This Row],[Title]]&amp;" "&amp;Tableau1[[#This Row],[Journal]]&amp;". "&amp;Tableau1[[#This Row],[Year]]</f>
        <v>Chaudhary K, Mak MY, Gizicki R, Muni RH, Wong DT, Altomare F, Berger AR., PROPORTION OF PATIENTS WITH MACULAR HOLE SURGERY WHO WOULD HAVE BEEN FAVORABLE OCRIPLASMIN CANDIDATES: A Retrospective Analysis. Retina. 2017</v>
      </c>
    </row>
    <row r="511" spans="1:29" x14ac:dyDescent="0.3">
      <c r="A511">
        <v>7132</v>
      </c>
      <c r="B511" t="s">
        <v>9978</v>
      </c>
      <c r="C511" t="s">
        <v>20181</v>
      </c>
      <c r="D511" t="s">
        <v>30412</v>
      </c>
      <c r="E511" t="s">
        <v>2449</v>
      </c>
      <c r="F511" s="10"/>
      <c r="G511">
        <v>2017</v>
      </c>
      <c r="J511">
        <v>4.4505047563018874E-2</v>
      </c>
      <c r="L511" t="s">
        <v>41488</v>
      </c>
      <c r="M511">
        <v>28125853</v>
      </c>
      <c r="Q511" s="10"/>
      <c r="R511" s="11">
        <f t="shared" si="14"/>
        <v>0</v>
      </c>
      <c r="U511" s="11">
        <f t="shared" si="15"/>
        <v>0</v>
      </c>
      <c r="Y511" s="11">
        <f>IF(SUM(Tableau1[[#This Row],[Other access]:[Sci-hub access]])&gt;=1,1,0)</f>
        <v>0</v>
      </c>
      <c r="Z511" s="12">
        <f>IF(OR(Tableau1[[#This Row],[Access R1 + S1+ T1 ]]&gt;=1,Tableau1[[#This Row],[Access V1 +W1 + X1]]&gt;=1),1,0)</f>
        <v>0</v>
      </c>
      <c r="AB511" s="10" t="str">
        <f>Tableau1[[#This Row],[DOI]]</f>
        <v>doi: 10.1111/cxo.12512</v>
      </c>
      <c r="AC511" s="13" t="str">
        <f>Tableau1[[#This Row],[Authors]]&amp;", "&amp;Tableau1[[#This Row],[Title]]&amp;" "&amp;Tableau1[[#This Row],[Journal]]&amp;". "&amp;Tableau1[[#This Row],[Year]]</f>
        <v>Carracedo G, Serramito-Blanco M, Martin-Gil A, Wang Z, Rodriguez-Pomar C, Pintor J., Post-lens tear turbidity and visual quality after scleral lens wear. Clin Exp Optom. 2017</v>
      </c>
    </row>
    <row r="512" spans="1:29" x14ac:dyDescent="0.3">
      <c r="A512">
        <v>559</v>
      </c>
      <c r="B512" t="s">
        <v>3822</v>
      </c>
      <c r="C512" t="s">
        <v>14079</v>
      </c>
      <c r="D512" t="s">
        <v>24242</v>
      </c>
      <c r="E512" t="s">
        <v>34001</v>
      </c>
      <c r="F512" s="10"/>
      <c r="G512">
        <v>2017</v>
      </c>
      <c r="J512">
        <v>4.4678665607522761E-2</v>
      </c>
      <c r="L512" t="s">
        <v>35058</v>
      </c>
      <c r="M512">
        <v>29180171</v>
      </c>
      <c r="Q512" s="10"/>
      <c r="R512" s="11">
        <f t="shared" si="14"/>
        <v>0</v>
      </c>
      <c r="U512" s="11">
        <f t="shared" si="15"/>
        <v>0</v>
      </c>
      <c r="Y512" s="11">
        <f>IF(SUM(Tableau1[[#This Row],[Other access]:[Sci-hub access]])&gt;=1,1,0)</f>
        <v>0</v>
      </c>
      <c r="Z512" s="12">
        <f>IF(OR(Tableau1[[#This Row],[Access R1 + S1+ T1 ]]&gt;=1,Tableau1[[#This Row],[Access V1 +W1 + X1]]&gt;=1),1,0)</f>
        <v>0</v>
      </c>
      <c r="AB512" s="10" t="str">
        <f>Tableau1[[#This Row],[DOI]]</f>
        <v>doi: 10.1016/j.jss.2017.06.091</v>
      </c>
      <c r="AC512" s="13" t="str">
        <f>Tableau1[[#This Row],[Authors]]&amp;", "&amp;Tableau1[[#This Row],[Title]]&amp;" "&amp;Tableau1[[#This Row],[Journal]]&amp;". "&amp;Tableau1[[#This Row],[Year]]</f>
        <v>Lin YS, Lin JD, Hsu CC, Yu MC., The long-term outcomes of thyroid function after subtotal thyroidectomy for Graves' hyperthyroidism. J Surg Res. 2017</v>
      </c>
    </row>
    <row r="513" spans="1:29" x14ac:dyDescent="0.3">
      <c r="A513">
        <v>8911</v>
      </c>
      <c r="B513" t="s">
        <v>11533</v>
      </c>
      <c r="C513" t="s">
        <v>21715</v>
      </c>
      <c r="D513" t="s">
        <v>31974</v>
      </c>
      <c r="E513" t="s">
        <v>2523</v>
      </c>
      <c r="F513" s="10"/>
      <c r="G513">
        <v>2017</v>
      </c>
      <c r="J513">
        <v>4.4749141809178994E-2</v>
      </c>
      <c r="L513" t="s">
        <v>43242</v>
      </c>
      <c r="M513">
        <v>27813517</v>
      </c>
      <c r="Q513" s="10"/>
      <c r="R513" s="11">
        <f t="shared" si="14"/>
        <v>0</v>
      </c>
      <c r="U513" s="11">
        <f t="shared" si="15"/>
        <v>0</v>
      </c>
      <c r="Y513" s="11">
        <f>IF(SUM(Tableau1[[#This Row],[Other access]:[Sci-hub access]])&gt;=1,1,0)</f>
        <v>0</v>
      </c>
      <c r="Z513" s="12">
        <f>IF(OR(Tableau1[[#This Row],[Access R1 + S1+ T1 ]]&gt;=1,Tableau1[[#This Row],[Access V1 +W1 + X1]]&gt;=1),1,0)</f>
        <v>0</v>
      </c>
      <c r="AB513" s="10" t="str">
        <f>Tableau1[[#This Row],[DOI]]</f>
        <v>doi: 10.1038/eye.2016.240</v>
      </c>
      <c r="AC513" s="13" t="str">
        <f>Tableau1[[#This Row],[Authors]]&amp;", "&amp;Tableau1[[#This Row],[Title]]&amp;" "&amp;Tableau1[[#This Row],[Journal]]&amp;". "&amp;Tableau1[[#This Row],[Year]]</f>
        <v>Nihalani BR, VanderVeen DK., Benchmarks for outcome indicators in pediatric cataract surgery. Eye (Lond). 2017</v>
      </c>
    </row>
    <row r="514" spans="1:29" x14ac:dyDescent="0.3">
      <c r="A514">
        <v>5019</v>
      </c>
      <c r="B514" t="s">
        <v>8109</v>
      </c>
      <c r="C514" t="s">
        <v>18336</v>
      </c>
      <c r="D514" t="s">
        <v>28539</v>
      </c>
      <c r="E514" t="s">
        <v>2464</v>
      </c>
      <c r="F514" s="10"/>
      <c r="G514">
        <v>2017</v>
      </c>
      <c r="J514">
        <v>4.4758302491975099E-2</v>
      </c>
      <c r="L514" t="s">
        <v>39427</v>
      </c>
      <c r="M514">
        <v>28383302</v>
      </c>
      <c r="Q514" s="10"/>
      <c r="R514" s="11">
        <f t="shared" ref="R514:R577" si="16">IF(SUM(N514:Q514)&gt;0,1,0)</f>
        <v>0</v>
      </c>
      <c r="U514" s="11">
        <f t="shared" ref="U514:U577" si="17">IF(SUM(R514,T514)&gt;0,1,0)</f>
        <v>0</v>
      </c>
      <c r="Y514" s="11">
        <f>IF(SUM(Tableau1[[#This Row],[Other access]:[Sci-hub access]])&gt;=1,1,0)</f>
        <v>0</v>
      </c>
      <c r="Z514" s="12">
        <f>IF(OR(Tableau1[[#This Row],[Access R1 + S1+ T1 ]]&gt;=1,Tableau1[[#This Row],[Access V1 +W1 + X1]]&gt;=1),1,0)</f>
        <v>0</v>
      </c>
      <c r="AB514" s="10" t="str">
        <f>Tableau1[[#This Row],[DOI]]</f>
        <v>doi: 10.1097/ICU.0000000000000373</v>
      </c>
      <c r="AC514" s="13" t="str">
        <f>Tableau1[[#This Row],[Authors]]&amp;", "&amp;Tableau1[[#This Row],[Title]]&amp;" "&amp;Tableau1[[#This Row],[Journal]]&amp;". "&amp;Tableau1[[#This Row],[Year]]</f>
        <v>Saeed HN, Shanbhag S, Chodosh J., The Boston keratoprosthesis. Curr Opin Ophthalmol. 2017</v>
      </c>
    </row>
    <row r="515" spans="1:29" x14ac:dyDescent="0.3">
      <c r="A515">
        <v>10362</v>
      </c>
      <c r="B515" t="s">
        <v>12858</v>
      </c>
      <c r="C515" t="s">
        <v>23025</v>
      </c>
      <c r="D515" t="s">
        <v>33311</v>
      </c>
      <c r="E515" t="s">
        <v>34015</v>
      </c>
      <c r="F515" s="10"/>
      <c r="G515">
        <v>2017</v>
      </c>
      <c r="J515">
        <v>4.4893390902080332E-2</v>
      </c>
      <c r="L515" t="s">
        <v>44613</v>
      </c>
      <c r="M515">
        <v>27355837</v>
      </c>
      <c r="Q515" s="10"/>
      <c r="R515" s="11">
        <f t="shared" si="16"/>
        <v>0</v>
      </c>
      <c r="U515" s="11">
        <f t="shared" si="17"/>
        <v>0</v>
      </c>
      <c r="Y515" s="11">
        <f>IF(SUM(Tableau1[[#This Row],[Other access]:[Sci-hub access]])&gt;=1,1,0)</f>
        <v>0</v>
      </c>
      <c r="Z515" s="12">
        <f>IF(OR(Tableau1[[#This Row],[Access R1 + S1+ T1 ]]&gt;=1,Tableau1[[#This Row],[Access V1 +W1 + X1]]&gt;=1),1,0)</f>
        <v>0</v>
      </c>
      <c r="AB515" s="10" t="str">
        <f>Tableau1[[#This Row],[DOI]]</f>
        <v>doi: 10.1080/13816810.2016.1193883</v>
      </c>
      <c r="AC515" s="13" t="str">
        <f>Tableau1[[#This Row],[Authors]]&amp;", "&amp;Tableau1[[#This Row],[Title]]&amp;" "&amp;Tableau1[[#This Row],[Journal]]&amp;". "&amp;Tableau1[[#This Row],[Year]]</f>
        <v>Kader MA, Namburi P, Ramugade S, Ramakrishnan R, Krishnadas SR, Roos BR, Periasamy S, Robin AL, Fingert JH., Clinical and genetic characterization of a large primary open angle glaucoma pedigree. Ophthalmic Genet. 2017</v>
      </c>
    </row>
    <row r="516" spans="1:29" ht="28.8" x14ac:dyDescent="0.3">
      <c r="A516">
        <v>8954</v>
      </c>
      <c r="B516" t="s">
        <v>11574</v>
      </c>
      <c r="C516" t="s">
        <v>21754</v>
      </c>
      <c r="D516" t="s">
        <v>32015</v>
      </c>
      <c r="E516" t="s">
        <v>2445</v>
      </c>
      <c r="F516" s="10"/>
      <c r="G516">
        <v>2017</v>
      </c>
      <c r="J516">
        <v>4.5020925115517807E-2</v>
      </c>
      <c r="L516" t="s">
        <v>43281</v>
      </c>
      <c r="M516">
        <v>27806001</v>
      </c>
      <c r="Q516" s="10"/>
      <c r="R516" s="11">
        <f t="shared" si="16"/>
        <v>0</v>
      </c>
      <c r="U516" s="11">
        <f t="shared" si="17"/>
        <v>0</v>
      </c>
      <c r="Y516" s="11">
        <f>IF(SUM(Tableau1[[#This Row],[Other access]:[Sci-hub access]])&gt;=1,1,0)</f>
        <v>0</v>
      </c>
      <c r="Z516" s="12">
        <f>IF(OR(Tableau1[[#This Row],[Access R1 + S1+ T1 ]]&gt;=1,Tableau1[[#This Row],[Access V1 +W1 + X1]]&gt;=1),1,0)</f>
        <v>0</v>
      </c>
      <c r="AB516" s="10" t="str">
        <f>Tableau1[[#This Row],[DOI]]</f>
        <v>doi: 10.1097/IAE.0000000000001364</v>
      </c>
      <c r="AC516" s="13" t="str">
        <f>Tableau1[[#This Row],[Authors]]&amp;", "&amp;Tableau1[[#This Row],[Title]]&amp;" "&amp;Tableau1[[#This Row],[Journal]]&amp;". "&amp;Tableau1[[#This Row],[Year]]</f>
        <v>Chin EK, Almeida DRP, Velez G, Xu K, Peraire M, Corbella M, Elshatory YM, Kwon YH, Gehrs KM, Boldt HC, Sohn EH, Russell SR, Folk JC, Mahajan VB., OCULAR HYPERTENSION AFTER INTRAVITREAL DEXAMETHASONE (OZURDEX) SUSTAINED-RELEASE IMPLANT. Retina. 2017</v>
      </c>
    </row>
    <row r="517" spans="1:29" x14ac:dyDescent="0.3">
      <c r="A517">
        <v>8768</v>
      </c>
      <c r="B517" t="s">
        <v>11406</v>
      </c>
      <c r="C517" t="s">
        <v>21591</v>
      </c>
      <c r="D517" t="s">
        <v>31846</v>
      </c>
      <c r="E517" t="s">
        <v>34436</v>
      </c>
      <c r="F517" s="10"/>
      <c r="G517">
        <v>2017</v>
      </c>
      <c r="J517">
        <v>4.5035012367959149E-2</v>
      </c>
      <c r="L517" t="s">
        <v>43104</v>
      </c>
      <c r="M517">
        <v>27844122</v>
      </c>
      <c r="Q517" s="10"/>
      <c r="R517" s="11">
        <f t="shared" si="16"/>
        <v>0</v>
      </c>
      <c r="U517" s="11">
        <f t="shared" si="17"/>
        <v>0</v>
      </c>
      <c r="Y517" s="11">
        <f>IF(SUM(Tableau1[[#This Row],[Other access]:[Sci-hub access]])&gt;=1,1,0)</f>
        <v>0</v>
      </c>
      <c r="Z517" s="12">
        <f>IF(OR(Tableau1[[#This Row],[Access R1 + S1+ T1 ]]&gt;=1,Tableau1[[#This Row],[Access V1 +W1 + X1]]&gt;=1),1,0)</f>
        <v>0</v>
      </c>
      <c r="AB517" s="10" t="str">
        <f>Tableau1[[#This Row],[DOI]]</f>
        <v>doi: 10.1007/s00192-016-3199-x</v>
      </c>
      <c r="AC517" s="13" t="str">
        <f>Tableau1[[#This Row],[Authors]]&amp;", "&amp;Tableau1[[#This Row],[Title]]&amp;" "&amp;Tableau1[[#This Row],[Journal]]&amp;". "&amp;Tableau1[[#This Row],[Year]]</f>
        <v>Turkoglu AR, Yener NP, Coban S, Guzelsoy M, Demirbas M, Demirci H., Changes in intraocular pressure and tear secretion in patients given 5 mg solifenacin for the treatment of overactive bladder. Int Urogynecol J. 2017</v>
      </c>
    </row>
    <row r="518" spans="1:29" x14ac:dyDescent="0.3">
      <c r="A518">
        <v>8127</v>
      </c>
      <c r="B518" t="s">
        <v>10843</v>
      </c>
      <c r="C518" t="s">
        <v>21031</v>
      </c>
      <c r="D518" t="s">
        <v>31281</v>
      </c>
      <c r="E518" t="s">
        <v>2667</v>
      </c>
      <c r="F518" s="10"/>
      <c r="G518">
        <v>2017</v>
      </c>
      <c r="J518">
        <v>4.5048855786260278E-2</v>
      </c>
      <c r="L518" t="s">
        <v>42474</v>
      </c>
      <c r="M518">
        <v>27993459</v>
      </c>
      <c r="Q518" s="10"/>
      <c r="R518" s="11">
        <f t="shared" si="16"/>
        <v>0</v>
      </c>
      <c r="U518" s="11">
        <f t="shared" si="17"/>
        <v>0</v>
      </c>
      <c r="Y518" s="11">
        <f>IF(SUM(Tableau1[[#This Row],[Other access]:[Sci-hub access]])&gt;=1,1,0)</f>
        <v>0</v>
      </c>
      <c r="Z518" s="12">
        <f>IF(OR(Tableau1[[#This Row],[Access R1 + S1+ T1 ]]&gt;=1,Tableau1[[#This Row],[Access V1 +W1 + X1]]&gt;=1),1,0)</f>
        <v>0</v>
      </c>
      <c r="AB518" s="10" t="str">
        <f>Tableau1[[#This Row],[DOI]]</f>
        <v>doi: 10.1016/j.clae.2016.11.007</v>
      </c>
      <c r="AC518" s="13" t="str">
        <f>Tableau1[[#This Row],[Authors]]&amp;", "&amp;Tableau1[[#This Row],[Title]]&amp;" "&amp;Tableau1[[#This Row],[Journal]]&amp;". "&amp;Tableau1[[#This Row],[Year]]</f>
        <v>Nixon AD, Barr JT, VanNasdale DA., Corneal epithelial bullae after short-term wear of small diameter scleral lenses. Cont Lens Anterior Eye. 2017</v>
      </c>
    </row>
    <row r="519" spans="1:29" ht="28.8" x14ac:dyDescent="0.3">
      <c r="A519">
        <v>4544</v>
      </c>
      <c r="B519" t="s">
        <v>7666</v>
      </c>
      <c r="C519" t="s">
        <v>17901</v>
      </c>
      <c r="D519" t="s">
        <v>28095</v>
      </c>
      <c r="E519" t="s">
        <v>2632</v>
      </c>
      <c r="F519" s="10"/>
      <c r="G519">
        <v>2017</v>
      </c>
      <c r="J519">
        <v>4.511431746199801E-2</v>
      </c>
      <c r="L519" t="s">
        <v>38962</v>
      </c>
      <c r="M519">
        <v>28433845</v>
      </c>
      <c r="Q519" s="10"/>
      <c r="R519" s="11">
        <f t="shared" si="16"/>
        <v>0</v>
      </c>
      <c r="U519" s="11">
        <f t="shared" si="17"/>
        <v>0</v>
      </c>
      <c r="Y519" s="11">
        <f>IF(SUM(Tableau1[[#This Row],[Other access]:[Sci-hub access]])&gt;=1,1,0)</f>
        <v>0</v>
      </c>
      <c r="Z519" s="12">
        <f>IF(OR(Tableau1[[#This Row],[Access R1 + S1+ T1 ]]&gt;=1,Tableau1[[#This Row],[Access V1 +W1 + X1]]&gt;=1),1,0)</f>
        <v>0</v>
      </c>
      <c r="AB519" s="10" t="str">
        <f>Tableau1[[#This Row],[DOI]]</f>
        <v>doi: 10.1016/j.wneu.2017.04.047</v>
      </c>
      <c r="AC519" s="13" t="str">
        <f>Tableau1[[#This Row],[Authors]]&amp;", "&amp;Tableau1[[#This Row],[Title]]&amp;" "&amp;Tableau1[[#This Row],[Journal]]&amp;". "&amp;Tableau1[[#This Row],[Year]]</f>
        <v>Park HR, Kshettry VR, Farrell CJ, Lee JM, Kim YH, Won TB, Han DH, Do H, Nyguist G, Rosen M, Kim DG, Evans JJ, Paek SH., Clinical Outcome After Extended Endoscopic Endonasal Resection of Craniopharyngiomas: Two-Institution Experience. World Neurosurg. 2017</v>
      </c>
    </row>
    <row r="520" spans="1:29" x14ac:dyDescent="0.3">
      <c r="A520">
        <v>10623</v>
      </c>
      <c r="B520" t="s">
        <v>13092</v>
      </c>
      <c r="C520" t="s">
        <v>23257</v>
      </c>
      <c r="D520" t="s">
        <v>33545</v>
      </c>
      <c r="E520" t="s">
        <v>2471</v>
      </c>
      <c r="F520" s="10"/>
      <c r="G520">
        <v>2017</v>
      </c>
      <c r="J520">
        <v>4.5350045954109408E-2</v>
      </c>
      <c r="L520" t="s">
        <v>44871</v>
      </c>
      <c r="M520">
        <v>27160271</v>
      </c>
      <c r="Q520" s="10"/>
      <c r="R520" s="11">
        <f t="shared" si="16"/>
        <v>0</v>
      </c>
      <c r="U520" s="11">
        <f t="shared" si="17"/>
        <v>0</v>
      </c>
      <c r="Y520" s="11">
        <f>IF(SUM(Tableau1[[#This Row],[Other access]:[Sci-hub access]])&gt;=1,1,0)</f>
        <v>0</v>
      </c>
      <c r="Z520" s="12">
        <f>IF(OR(Tableau1[[#This Row],[Access R1 + S1+ T1 ]]&gt;=1,Tableau1[[#This Row],[Access V1 +W1 + X1]]&gt;=1),1,0)</f>
        <v>0</v>
      </c>
      <c r="AB520" s="10" t="str">
        <f>Tableau1[[#This Row],[DOI]]</f>
        <v>doi: 10.1007/s10792-016-0243-2</v>
      </c>
      <c r="AC520" s="13" t="str">
        <f>Tableau1[[#This Row],[Authors]]&amp;", "&amp;Tableau1[[#This Row],[Title]]&amp;" "&amp;Tableau1[[#This Row],[Journal]]&amp;". "&amp;Tableau1[[#This Row],[Year]]</f>
        <v>Özcura F, Aktaş S, Özkan Y, Tetikoğlu M, Sağdik HM., Central corneal thickness and corneal curvature in patients with rheumatoid arthritis. Int Ophthalmol. 2017</v>
      </c>
    </row>
    <row r="521" spans="1:29" x14ac:dyDescent="0.3">
      <c r="A521">
        <v>974</v>
      </c>
      <c r="B521" t="s">
        <v>4236</v>
      </c>
      <c r="C521" t="s">
        <v>14490</v>
      </c>
      <c r="D521" t="s">
        <v>24657</v>
      </c>
      <c r="E521" t="s">
        <v>2843</v>
      </c>
      <c r="F521" s="10"/>
      <c r="G521">
        <v>2017</v>
      </c>
      <c r="J521">
        <v>4.5351475904533589E-2</v>
      </c>
      <c r="L521" t="s">
        <v>35462</v>
      </c>
      <c r="M521">
        <v>29049920</v>
      </c>
      <c r="Q521" s="10"/>
      <c r="R521" s="11">
        <f t="shared" si="16"/>
        <v>0</v>
      </c>
      <c r="U521" s="11">
        <f t="shared" si="17"/>
        <v>0</v>
      </c>
      <c r="Y521" s="11">
        <f>IF(SUM(Tableau1[[#This Row],[Other access]:[Sci-hub access]])&gt;=1,1,0)</f>
        <v>0</v>
      </c>
      <c r="Z521" s="12">
        <f>IF(OR(Tableau1[[#This Row],[Access R1 + S1+ T1 ]]&gt;=1,Tableau1[[#This Row],[Access V1 +W1 + X1]]&gt;=1),1,0)</f>
        <v>0</v>
      </c>
      <c r="AB521" s="10" t="str">
        <f>Tableau1[[#This Row],[DOI]]</f>
        <v>doi: 10.1016/j.puhe.2017.09.004</v>
      </c>
      <c r="AC521" s="13" t="str">
        <f>Tableau1[[#This Row],[Authors]]&amp;", "&amp;Tableau1[[#This Row],[Title]]&amp;" "&amp;Tableau1[[#This Row],[Journal]]&amp;". "&amp;Tableau1[[#This Row],[Year]]</f>
        <v>Harutyunyan T, Giloyan A, Petrosyan V., Factors associated with vision-related quality of life among the adult population living in Nagorno Karabagh. Public Health. 2017</v>
      </c>
    </row>
    <row r="522" spans="1:29" x14ac:dyDescent="0.3">
      <c r="A522">
        <v>1777</v>
      </c>
      <c r="B522" t="s">
        <v>5025</v>
      </c>
      <c r="C522" t="s">
        <v>15272</v>
      </c>
      <c r="D522" t="s">
        <v>25447</v>
      </c>
      <c r="E522" t="s">
        <v>2443</v>
      </c>
      <c r="F522" s="10"/>
      <c r="G522">
        <v>2017</v>
      </c>
      <c r="J522">
        <v>4.5439824315688715E-2</v>
      </c>
      <c r="L522" t="s">
        <v>36251</v>
      </c>
      <c r="M522">
        <v>28877319</v>
      </c>
      <c r="Q522" s="10"/>
      <c r="R522" s="11">
        <f t="shared" si="16"/>
        <v>0</v>
      </c>
      <c r="U522" s="11">
        <f t="shared" si="17"/>
        <v>0</v>
      </c>
      <c r="Y522" s="11">
        <f>IF(SUM(Tableau1[[#This Row],[Other access]:[Sci-hub access]])&gt;=1,1,0)</f>
        <v>0</v>
      </c>
      <c r="Z522" s="12">
        <f>IF(OR(Tableau1[[#This Row],[Access R1 + S1+ T1 ]]&gt;=1,Tableau1[[#This Row],[Access V1 +W1 + X1]]&gt;=1),1,0)</f>
        <v>0</v>
      </c>
      <c r="AB522" s="10" t="str">
        <f>Tableau1[[#This Row],[DOI]]</f>
        <v>doi: 10.1167/iovs.17-21947</v>
      </c>
      <c r="AC522" s="13" t="str">
        <f>Tableau1[[#This Row],[Authors]]&amp;", "&amp;Tableau1[[#This Row],[Title]]&amp;" "&amp;Tableau1[[#This Row],[Journal]]&amp;". "&amp;Tableau1[[#This Row],[Year]]</f>
        <v>Wang J, Saul A, Cui X, Roon P, Smith SB., Absence of Sigma 1 Receptor Accelerates Photoreceptor Cell Death in a Murine Model of Retinitis Pigmentosa. Invest Ophthalmol Vis Sci. 2017</v>
      </c>
    </row>
    <row r="523" spans="1:29" ht="28.8" x14ac:dyDescent="0.3">
      <c r="A523">
        <v>1347</v>
      </c>
      <c r="B523" t="s">
        <v>4607</v>
      </c>
      <c r="C523" t="s">
        <v>14858</v>
      </c>
      <c r="D523" t="s">
        <v>25028</v>
      </c>
      <c r="E523" t="s">
        <v>2451</v>
      </c>
      <c r="F523" s="10"/>
      <c r="G523">
        <v>2017</v>
      </c>
      <c r="J523">
        <v>4.5467547782718554E-2</v>
      </c>
      <c r="L523" t="s">
        <v>35830</v>
      </c>
      <c r="M523">
        <v>28972988</v>
      </c>
      <c r="Q523" s="10"/>
      <c r="R523" s="11">
        <f t="shared" si="16"/>
        <v>0</v>
      </c>
      <c r="U523" s="11">
        <f t="shared" si="17"/>
        <v>0</v>
      </c>
      <c r="Y523" s="11">
        <f>IF(SUM(Tableau1[[#This Row],[Other access]:[Sci-hub access]])&gt;=1,1,0)</f>
        <v>0</v>
      </c>
      <c r="Z523" s="12">
        <f>IF(OR(Tableau1[[#This Row],[Access R1 + S1+ T1 ]]&gt;=1,Tableau1[[#This Row],[Access V1 +W1 + X1]]&gt;=1),1,0)</f>
        <v>0</v>
      </c>
      <c r="AB523" s="10" t="str">
        <f>Tableau1[[#This Row],[DOI]]</f>
        <v>doi: 10.1371/journal.pone.0184477</v>
      </c>
      <c r="AC523" s="13" t="str">
        <f>Tableau1[[#This Row],[Authors]]&amp;", "&amp;Tableau1[[#This Row],[Title]]&amp;" "&amp;Tableau1[[#This Row],[Journal]]&amp;". "&amp;Tableau1[[#This Row],[Year]]</f>
        <v>Chang YS, Chen PL, Hung JH, Chen HY, Lai CC, Ou CY, Chang CM, Wang CK, Cheng HC, Tseng SH., Orbital complications of paranasal sinusitis in Taiwan, 1988 through 2015: Acute ophthalmological manifestations, diagnosis, and management. PLoS One. 2017</v>
      </c>
    </row>
    <row r="524" spans="1:29" x14ac:dyDescent="0.3">
      <c r="A524">
        <v>10794</v>
      </c>
      <c r="B524" t="s">
        <v>13249</v>
      </c>
      <c r="C524" t="s">
        <v>23412</v>
      </c>
      <c r="D524" t="s">
        <v>33703</v>
      </c>
      <c r="E524" t="s">
        <v>34015</v>
      </c>
      <c r="F524" s="10"/>
      <c r="G524">
        <v>2017</v>
      </c>
      <c r="J524">
        <v>4.5676053862334087E-2</v>
      </c>
      <c r="L524" t="s">
        <v>45041</v>
      </c>
      <c r="M524">
        <v>27031371</v>
      </c>
      <c r="Q524" s="10"/>
      <c r="R524" s="11">
        <f t="shared" si="16"/>
        <v>0</v>
      </c>
      <c r="U524" s="11">
        <f t="shared" si="17"/>
        <v>0</v>
      </c>
      <c r="Y524" s="11">
        <f>IF(SUM(Tableau1[[#This Row],[Other access]:[Sci-hub access]])&gt;=1,1,0)</f>
        <v>0</v>
      </c>
      <c r="Z524" s="12">
        <f>IF(OR(Tableau1[[#This Row],[Access R1 + S1+ T1 ]]&gt;=1,Tableau1[[#This Row],[Access V1 +W1 + X1]]&gt;=1),1,0)</f>
        <v>0</v>
      </c>
      <c r="AB524" s="10" t="str">
        <f>Tableau1[[#This Row],[DOI]]</f>
        <v>doi: 10.3109/13816810.2015.1126614</v>
      </c>
      <c r="AC524" s="13" t="str">
        <f>Tableau1[[#This Row],[Authors]]&amp;", "&amp;Tableau1[[#This Row],[Title]]&amp;" "&amp;Tableau1[[#This Row],[Journal]]&amp;". "&amp;Tableau1[[#This Row],[Year]]</f>
        <v>Liu J, Xuan Y, Zhang Y, Liu W, Xu G., Bilateral macular holes and a new onset vitelliform lesion in Best disease. Ophthalmic Genet. 2017</v>
      </c>
    </row>
    <row r="525" spans="1:29" x14ac:dyDescent="0.3">
      <c r="A525">
        <v>651</v>
      </c>
      <c r="B525" t="s">
        <v>3914</v>
      </c>
      <c r="C525" t="s">
        <v>14169</v>
      </c>
      <c r="D525" t="s">
        <v>24334</v>
      </c>
      <c r="E525" t="s">
        <v>2451</v>
      </c>
      <c r="F525" s="10"/>
      <c r="G525">
        <v>2017</v>
      </c>
      <c r="J525">
        <v>4.5929867001545222E-2</v>
      </c>
      <c r="L525" t="s">
        <v>35149</v>
      </c>
      <c r="M525">
        <v>29149211</v>
      </c>
      <c r="Q525" s="10"/>
      <c r="R525" s="11">
        <f t="shared" si="16"/>
        <v>0</v>
      </c>
      <c r="U525" s="11">
        <f t="shared" si="17"/>
        <v>0</v>
      </c>
      <c r="Y525" s="11">
        <f>IF(SUM(Tableau1[[#This Row],[Other access]:[Sci-hub access]])&gt;=1,1,0)</f>
        <v>0</v>
      </c>
      <c r="Z525" s="12">
        <f>IF(OR(Tableau1[[#This Row],[Access R1 + S1+ T1 ]]&gt;=1,Tableau1[[#This Row],[Access V1 +W1 + X1]]&gt;=1),1,0)</f>
        <v>0</v>
      </c>
      <c r="AB525" s="10" t="str">
        <f>Tableau1[[#This Row],[DOI]]</f>
        <v>doi: 10.1371/journal.pone.0188378</v>
      </c>
      <c r="AC525" s="13" t="str">
        <f>Tableau1[[#This Row],[Authors]]&amp;", "&amp;Tableau1[[#This Row],[Title]]&amp;" "&amp;Tableau1[[#This Row],[Journal]]&amp;". "&amp;Tableau1[[#This Row],[Year]]</f>
        <v>Kaup S, Naseer A, Shivalli S, Arunachalam C., Occupational exposure to unburnt tobacco and potential risk of toxic optic neuropathy: A cross-sectional study among beedi rollers in selected rural areas of coastal Karnataka, India. PLoS One. 2017</v>
      </c>
    </row>
    <row r="526" spans="1:29" x14ac:dyDescent="0.3">
      <c r="A526">
        <v>8230</v>
      </c>
      <c r="B526" t="s">
        <v>10935</v>
      </c>
      <c r="C526" t="s">
        <v>21122</v>
      </c>
      <c r="D526" t="s">
        <v>31373</v>
      </c>
      <c r="E526" t="s">
        <v>2486</v>
      </c>
      <c r="F526" s="10"/>
      <c r="G526">
        <v>2017</v>
      </c>
      <c r="J526">
        <v>4.5933383439994424E-2</v>
      </c>
      <c r="L526" t="s">
        <v>42575</v>
      </c>
      <c r="M526">
        <v>27966838</v>
      </c>
      <c r="Q526" s="10"/>
      <c r="R526" s="11">
        <f t="shared" si="16"/>
        <v>0</v>
      </c>
      <c r="U526" s="11">
        <f t="shared" si="17"/>
        <v>0</v>
      </c>
      <c r="Y526" s="11">
        <f>IF(SUM(Tableau1[[#This Row],[Other access]:[Sci-hub access]])&gt;=1,1,0)</f>
        <v>0</v>
      </c>
      <c r="Z526" s="12">
        <f>IF(OR(Tableau1[[#This Row],[Access R1 + S1+ T1 ]]&gt;=1,Tableau1[[#This Row],[Access V1 +W1 + X1]]&gt;=1),1,0)</f>
        <v>0</v>
      </c>
      <c r="AB526" s="10" t="str">
        <f>Tableau1[[#This Row],[DOI]]</f>
        <v>doi: 10.1111/aos.13302</v>
      </c>
      <c r="AC526" s="13" t="str">
        <f>Tableau1[[#This Row],[Authors]]&amp;", "&amp;Tableau1[[#This Row],[Title]]&amp;" "&amp;Tableau1[[#This Row],[Journal]]&amp;". "&amp;Tableau1[[#This Row],[Year]]</f>
        <v>Pircher A, Remonda L, Weinreb RN, Killer HE., Translaminar pressure in Caucasian normal tension glaucoma patients. Acta Ophthalmol. 2017</v>
      </c>
    </row>
    <row r="527" spans="1:29" x14ac:dyDescent="0.3">
      <c r="A527">
        <v>6651</v>
      </c>
      <c r="B527" t="s">
        <v>1037</v>
      </c>
      <c r="C527" t="s">
        <v>1038</v>
      </c>
      <c r="D527" t="s">
        <v>1039</v>
      </c>
      <c r="E527" t="s">
        <v>2866</v>
      </c>
      <c r="F527" s="10"/>
      <c r="G527">
        <v>2017</v>
      </c>
      <c r="J527">
        <v>4.5957147113979913E-2</v>
      </c>
      <c r="L527" t="s">
        <v>41014</v>
      </c>
      <c r="M527">
        <v>28185649</v>
      </c>
      <c r="Q527" s="10"/>
      <c r="R527" s="11">
        <f t="shared" si="16"/>
        <v>0</v>
      </c>
      <c r="U527" s="11">
        <f t="shared" si="17"/>
        <v>0</v>
      </c>
      <c r="Y527" s="11">
        <f>IF(SUM(Tableau1[[#This Row],[Other access]:[Sci-hub access]])&gt;=1,1,0)</f>
        <v>0</v>
      </c>
      <c r="Z527" s="12">
        <f>IF(OR(Tableau1[[#This Row],[Access R1 + S1+ T1 ]]&gt;=1,Tableau1[[#This Row],[Access V1 +W1 + X1]]&gt;=1),1,0)</f>
        <v>0</v>
      </c>
      <c r="AB527" s="10" t="str">
        <f>Tableau1[[#This Row],[DOI]]</f>
        <v>doi: 10.1016/j.ando.2016.12.002</v>
      </c>
      <c r="AC527" s="13" t="str">
        <f>Tableau1[[#This Row],[Authors]]&amp;", "&amp;Tableau1[[#This Row],[Title]]&amp;" "&amp;Tableau1[[#This Row],[Journal]]&amp;". "&amp;Tableau1[[#This Row],[Year]]</f>
        <v>Précausta F, Arsène S, Renoult-Pierre P, Laure B, Crinière L, Pisella PJ., Treatment by rituximab on six Grave's ophthalmopathies resistant to corticosteroids. Ann Endocrinol (Paris). 2017</v>
      </c>
    </row>
    <row r="528" spans="1:29" x14ac:dyDescent="0.3">
      <c r="A528">
        <v>9660</v>
      </c>
      <c r="B528" t="s">
        <v>12210</v>
      </c>
      <c r="C528" t="s">
        <v>22384</v>
      </c>
      <c r="D528" t="s">
        <v>32658</v>
      </c>
      <c r="E528" t="s">
        <v>2438</v>
      </c>
      <c r="F528" s="10"/>
      <c r="G528">
        <v>2017</v>
      </c>
      <c r="J528">
        <v>4.59616089345386E-2</v>
      </c>
      <c r="L528" t="s">
        <v>43929</v>
      </c>
      <c r="M528">
        <v>27628426</v>
      </c>
      <c r="Q528" s="10"/>
      <c r="R528" s="11">
        <f t="shared" si="16"/>
        <v>0</v>
      </c>
      <c r="U528" s="11">
        <f t="shared" si="17"/>
        <v>0</v>
      </c>
      <c r="Y528" s="11">
        <f>IF(SUM(Tableau1[[#This Row],[Other access]:[Sci-hub access]])&gt;=1,1,0)</f>
        <v>0</v>
      </c>
      <c r="Z528" s="12">
        <f>IF(OR(Tableau1[[#This Row],[Access R1 + S1+ T1 ]]&gt;=1,Tableau1[[#This Row],[Access V1 +W1 + X1]]&gt;=1),1,0)</f>
        <v>0</v>
      </c>
      <c r="AB528" s="10" t="str">
        <f>Tableau1[[#This Row],[DOI]]</f>
        <v>doi: 10.1136/bjophthalmol-2016-308869</v>
      </c>
      <c r="AC528" s="13" t="str">
        <f>Tableau1[[#This Row],[Authors]]&amp;", "&amp;Tableau1[[#This Row],[Title]]&amp;" "&amp;Tableau1[[#This Row],[Journal]]&amp;". "&amp;Tableau1[[#This Row],[Year]]</f>
        <v>Battaglia Parodi M, Cicinelli MV, Rabiolo A, Pierro L, Bolognesi G, Bandello F., Vascular abnormalities in patients with Stargardt disease assessed with optical coherence tomography angiography. Br J Ophthalmol. 2017</v>
      </c>
    </row>
    <row r="529" spans="1:29" x14ac:dyDescent="0.3">
      <c r="A529">
        <v>8769</v>
      </c>
      <c r="B529" t="s">
        <v>1823</v>
      </c>
      <c r="C529" t="s">
        <v>1824</v>
      </c>
      <c r="D529" t="s">
        <v>1825</v>
      </c>
      <c r="E529" t="s">
        <v>2606</v>
      </c>
      <c r="F529" s="10"/>
      <c r="G529">
        <v>2017</v>
      </c>
      <c r="J529">
        <v>4.6221112292285094E-2</v>
      </c>
      <c r="L529" t="s">
        <v>43105</v>
      </c>
      <c r="M529">
        <v>27842190</v>
      </c>
      <c r="Q529" s="10"/>
      <c r="R529" s="11">
        <f t="shared" si="16"/>
        <v>0</v>
      </c>
      <c r="U529" s="11">
        <f t="shared" si="17"/>
        <v>0</v>
      </c>
      <c r="Y529" s="11">
        <f>IF(SUM(Tableau1[[#This Row],[Other access]:[Sci-hub access]])&gt;=1,1,0)</f>
        <v>0</v>
      </c>
      <c r="Z529" s="12">
        <f>IF(OR(Tableau1[[#This Row],[Access R1 + S1+ T1 ]]&gt;=1,Tableau1[[#This Row],[Access V1 +W1 + X1]]&gt;=1),1,0)</f>
        <v>0</v>
      </c>
      <c r="AB529" s="10" t="str">
        <f>Tableau1[[#This Row],[DOI]]</f>
        <v>doi: 10.1001/jamaneurol.2016.2210</v>
      </c>
      <c r="AC529" s="13" t="str">
        <f>Tableau1[[#This Row],[Authors]]&amp;", "&amp;Tableau1[[#This Row],[Title]]&amp;" "&amp;Tableau1[[#This Row],[Journal]]&amp;". "&amp;Tableau1[[#This Row],[Year]]</f>
        <v>Mitchell SB, Lucente D, Larvie M, Cobos MI, Frosch M, Dickerson BC., A 63-Year-Old Man With Progressive Visual Symptoms. JAMA Neurol. 2017</v>
      </c>
    </row>
    <row r="530" spans="1:29" x14ac:dyDescent="0.3">
      <c r="A530">
        <v>612</v>
      </c>
      <c r="B530" t="s">
        <v>3875</v>
      </c>
      <c r="C530" t="s">
        <v>14131</v>
      </c>
      <c r="D530" t="s">
        <v>24295</v>
      </c>
      <c r="E530" t="s">
        <v>2462</v>
      </c>
      <c r="F530" s="10"/>
      <c r="G530">
        <v>2017</v>
      </c>
      <c r="J530">
        <v>4.6333396242960179E-2</v>
      </c>
      <c r="L530" t="s">
        <v>35110</v>
      </c>
      <c r="M530">
        <v>29162075</v>
      </c>
      <c r="Q530" s="10"/>
      <c r="R530" s="11">
        <f t="shared" si="16"/>
        <v>0</v>
      </c>
      <c r="U530" s="11">
        <f t="shared" si="17"/>
        <v>0</v>
      </c>
      <c r="Y530" s="11">
        <f>IF(SUM(Tableau1[[#This Row],[Other access]:[Sci-hub access]])&gt;=1,1,0)</f>
        <v>0</v>
      </c>
      <c r="Z530" s="12">
        <f>IF(OR(Tableau1[[#This Row],[Access R1 + S1+ T1 ]]&gt;=1,Tableau1[[#This Row],[Access V1 +W1 + X1]]&gt;=1),1,0)</f>
        <v>0</v>
      </c>
      <c r="AB530" s="10" t="str">
        <f>Tableau1[[#This Row],[DOI]]</f>
        <v>doi: 10.1186/s12886-017-0604-2</v>
      </c>
      <c r="AC530" s="13" t="str">
        <f>Tableau1[[#This Row],[Authors]]&amp;", "&amp;Tableau1[[#This Row],[Title]]&amp;" "&amp;Tableau1[[#This Row],[Journal]]&amp;". "&amp;Tableau1[[#This Row],[Year]]</f>
        <v>Kim DJ, Park JH, Kim M, Park CY., The Antibiofilm efficacy of nitric oxide on soft contact lenses. BMC Ophthalmol. 2017</v>
      </c>
    </row>
    <row r="531" spans="1:29" x14ac:dyDescent="0.3">
      <c r="A531">
        <v>2126</v>
      </c>
      <c r="B531" t="s">
        <v>5361</v>
      </c>
      <c r="C531" t="s">
        <v>15606</v>
      </c>
      <c r="D531" t="s">
        <v>25783</v>
      </c>
      <c r="E531" t="s">
        <v>2438</v>
      </c>
      <c r="F531" s="10"/>
      <c r="G531">
        <v>2017</v>
      </c>
      <c r="J531">
        <v>4.633345866003491E-2</v>
      </c>
      <c r="L531" t="s">
        <v>36597</v>
      </c>
      <c r="M531">
        <v>28814411</v>
      </c>
      <c r="Q531" s="10"/>
      <c r="R531" s="11">
        <f t="shared" si="16"/>
        <v>0</v>
      </c>
      <c r="U531" s="11">
        <f t="shared" si="17"/>
        <v>0</v>
      </c>
      <c r="Y531" s="11">
        <f>IF(SUM(Tableau1[[#This Row],[Other access]:[Sci-hub access]])&gt;=1,1,0)</f>
        <v>0</v>
      </c>
      <c r="Z531" s="12">
        <f>IF(OR(Tableau1[[#This Row],[Access R1 + S1+ T1 ]]&gt;=1,Tableau1[[#This Row],[Access V1 +W1 + X1]]&gt;=1),1,0)</f>
        <v>0</v>
      </c>
      <c r="AB531" s="10" t="str">
        <f>Tableau1[[#This Row],[DOI]]</f>
        <v>doi: 10.1136/bjophthalmol-2017-310610</v>
      </c>
      <c r="AC531" s="13" t="str">
        <f>Tableau1[[#This Row],[Authors]]&amp;", "&amp;Tableau1[[#This Row],[Title]]&amp;" "&amp;Tableau1[[#This Row],[Journal]]&amp;". "&amp;Tableau1[[#This Row],[Year]]</f>
        <v>Gibson EJ, Stapleton F, Wolffsohn JS, Golebiowski B., Local synthesis of sex hormones: are there consequences for the ocular surface and dry eye? Br J Ophthalmol. 2017</v>
      </c>
    </row>
    <row r="532" spans="1:29" x14ac:dyDescent="0.3">
      <c r="A532">
        <v>9084</v>
      </c>
      <c r="B532" t="s">
        <v>11694</v>
      </c>
      <c r="C532" t="s">
        <v>21870</v>
      </c>
      <c r="D532" t="s">
        <v>32135</v>
      </c>
      <c r="E532" t="s">
        <v>2463</v>
      </c>
      <c r="F532" s="10"/>
      <c r="G532">
        <v>2017</v>
      </c>
      <c r="J532">
        <v>4.6466310006488598E-2</v>
      </c>
      <c r="L532" t="s">
        <v>43406</v>
      </c>
      <c r="M532">
        <v>27198636</v>
      </c>
      <c r="Q532" s="10"/>
      <c r="R532" s="11">
        <f t="shared" si="16"/>
        <v>0</v>
      </c>
      <c r="U532" s="11">
        <f t="shared" si="17"/>
        <v>0</v>
      </c>
      <c r="Y532" s="11">
        <f>IF(SUM(Tableau1[[#This Row],[Other access]:[Sci-hub access]])&gt;=1,1,0)</f>
        <v>0</v>
      </c>
      <c r="Z532" s="12">
        <f>IF(OR(Tableau1[[#This Row],[Access R1 + S1+ T1 ]]&gt;=1,Tableau1[[#This Row],[Access V1 +W1 + X1]]&gt;=1),1,0)</f>
        <v>0</v>
      </c>
      <c r="AB532" s="10" t="str">
        <f>Tableau1[[#This Row],[DOI]]</f>
        <v>doi: 10.5301/ejo.5000804</v>
      </c>
      <c r="AC532" s="13" t="str">
        <f>Tableau1[[#This Row],[Authors]]&amp;", "&amp;Tableau1[[#This Row],[Title]]&amp;" "&amp;Tableau1[[#This Row],[Journal]]&amp;". "&amp;Tableau1[[#This Row],[Year]]</f>
        <v>Theinert C, Wiedemann P, Unterlauft JD., Laser peripheral iridotomy changes anterior chamber architecture. Eur J Ophthalmol. 2017</v>
      </c>
    </row>
    <row r="533" spans="1:29" x14ac:dyDescent="0.3">
      <c r="A533">
        <v>4617</v>
      </c>
      <c r="B533" t="s">
        <v>7737</v>
      </c>
      <c r="C533" t="s">
        <v>17972</v>
      </c>
      <c r="D533" t="s">
        <v>28166</v>
      </c>
      <c r="E533" t="s">
        <v>2488</v>
      </c>
      <c r="F533" s="10"/>
      <c r="G533">
        <v>2017</v>
      </c>
      <c r="J533">
        <v>4.6484139049992379E-2</v>
      </c>
      <c r="L533" t="s">
        <v>39035</v>
      </c>
      <c r="M533">
        <v>28427065</v>
      </c>
      <c r="Q533" s="10"/>
      <c r="R533" s="11">
        <f t="shared" si="16"/>
        <v>0</v>
      </c>
      <c r="U533" s="11">
        <f t="shared" si="17"/>
        <v>0</v>
      </c>
      <c r="Y533" s="11">
        <f>IF(SUM(Tableau1[[#This Row],[Other access]:[Sci-hub access]])&gt;=1,1,0)</f>
        <v>0</v>
      </c>
      <c r="Z533" s="12">
        <f>IF(OR(Tableau1[[#This Row],[Access R1 + S1+ T1 ]]&gt;=1,Tableau1[[#This Row],[Access V1 +W1 + X1]]&gt;=1),1,0)</f>
        <v>0</v>
      </c>
      <c r="AB533" s="10" t="str">
        <f>Tableau1[[#This Row],[DOI]]</f>
        <v>doi: 10.1159/000459690</v>
      </c>
      <c r="AC533" s="13" t="str">
        <f>Tableau1[[#This Row],[Authors]]&amp;", "&amp;Tableau1[[#This Row],[Title]]&amp;" "&amp;Tableau1[[#This Row],[Journal]]&amp;". "&amp;Tableau1[[#This Row],[Year]]</f>
        <v>Sharma A., Emerging Simplified Retinal Imaging. Dev Ophthalmol. 2017</v>
      </c>
    </row>
    <row r="534" spans="1:29" ht="28.8" x14ac:dyDescent="0.3">
      <c r="A534">
        <v>10397</v>
      </c>
      <c r="B534" t="s">
        <v>12889</v>
      </c>
      <c r="C534" t="s">
        <v>23056</v>
      </c>
      <c r="D534" t="s">
        <v>33342</v>
      </c>
      <c r="E534" t="s">
        <v>3112</v>
      </c>
      <c r="F534" s="10"/>
      <c r="G534">
        <v>2017</v>
      </c>
      <c r="J534">
        <v>4.6634596963983199E-2</v>
      </c>
      <c r="L534" t="s">
        <v>44647</v>
      </c>
      <c r="M534">
        <v>27339601</v>
      </c>
      <c r="Q534" s="10"/>
      <c r="R534" s="11">
        <f t="shared" si="16"/>
        <v>0</v>
      </c>
      <c r="U534" s="11">
        <f t="shared" si="17"/>
        <v>0</v>
      </c>
      <c r="Y534" s="11">
        <f>IF(SUM(Tableau1[[#This Row],[Other access]:[Sci-hub access]])&gt;=1,1,0)</f>
        <v>0</v>
      </c>
      <c r="Z534" s="12">
        <f>IF(OR(Tableau1[[#This Row],[Access R1 + S1+ T1 ]]&gt;=1,Tableau1[[#This Row],[Access V1 +W1 + X1]]&gt;=1),1,0)</f>
        <v>0</v>
      </c>
      <c r="AB534" s="10" t="str">
        <f>Tableau1[[#This Row],[DOI]]</f>
        <v>doi: 10.1007/s12016-016-8570-7</v>
      </c>
      <c r="AC534" s="13" t="str">
        <f>Tableau1[[#This Row],[Authors]]&amp;", "&amp;Tableau1[[#This Row],[Title]]&amp;" "&amp;Tableau1[[#This Row],[Journal]]&amp;". "&amp;Tableau1[[#This Row],[Year]]</f>
        <v>Fujimura T, Fujimoto T, Itaya-Hironaka A, Miyaoka T, Yoshimoto K, Sakuramoto-Tsuchida S, Yamauchi A, Takeda M, Tsujinaka H, Tanaka Y, Takasawa S., Significance of Interleukin-6/STAT Pathway for the Gene Expression of REG Iα, a New Autoantigen in Sjögren's Syndrome Patients, in Salivary Duct Epithelial Cells. Clin Rev Allergy Immunol. 2017</v>
      </c>
    </row>
    <row r="535" spans="1:29" x14ac:dyDescent="0.3">
      <c r="A535">
        <v>10222</v>
      </c>
      <c r="B535" t="s">
        <v>12726</v>
      </c>
      <c r="C535" t="s">
        <v>22894</v>
      </c>
      <c r="D535" t="s">
        <v>33178</v>
      </c>
      <c r="E535" t="s">
        <v>2791</v>
      </c>
      <c r="F535" s="10"/>
      <c r="G535">
        <v>2017</v>
      </c>
      <c r="J535">
        <v>4.667617345561148E-2</v>
      </c>
      <c r="L535" t="s">
        <v>44476</v>
      </c>
      <c r="M535">
        <v>27423689</v>
      </c>
      <c r="Q535" s="10"/>
      <c r="R535" s="11">
        <f t="shared" si="16"/>
        <v>0</v>
      </c>
      <c r="U535" s="11">
        <f t="shared" si="17"/>
        <v>0</v>
      </c>
      <c r="Y535" s="11">
        <f>IF(SUM(Tableau1[[#This Row],[Other access]:[Sci-hub access]])&gt;=1,1,0)</f>
        <v>0</v>
      </c>
      <c r="Z535" s="12">
        <f>IF(OR(Tableau1[[#This Row],[Access R1 + S1+ T1 ]]&gt;=1,Tableau1[[#This Row],[Access V1 +W1 + X1]]&gt;=1),1,0)</f>
        <v>0</v>
      </c>
      <c r="AB535" s="10" t="str">
        <f>Tableau1[[#This Row],[DOI]]</f>
        <v>doi: 10.1016/j.optom.2016.06.001</v>
      </c>
      <c r="AC535" s="13" t="str">
        <f>Tableau1[[#This Row],[Authors]]&amp;", "&amp;Tableau1[[#This Row],[Title]]&amp;" "&amp;Tableau1[[#This Row],[Journal]]&amp;". "&amp;Tableau1[[#This Row],[Year]]</f>
        <v>Ebeigbe JA, Emedike CM., Parents' awareness and perception of children's eye diseases in Nigeria. J Optom. 2017</v>
      </c>
    </row>
    <row r="536" spans="1:29" x14ac:dyDescent="0.3">
      <c r="A536">
        <v>2521</v>
      </c>
      <c r="B536" t="s">
        <v>5742</v>
      </c>
      <c r="C536" t="s">
        <v>15988</v>
      </c>
      <c r="D536" t="s">
        <v>26165</v>
      </c>
      <c r="E536" t="s">
        <v>2479</v>
      </c>
      <c r="F536" s="10"/>
      <c r="G536">
        <v>2017</v>
      </c>
      <c r="J536">
        <v>4.6740350411226816E-2</v>
      </c>
      <c r="L536" t="s">
        <v>36985</v>
      </c>
      <c r="M536">
        <v>28731879</v>
      </c>
      <c r="Q536" s="10"/>
      <c r="R536" s="11">
        <f t="shared" si="16"/>
        <v>0</v>
      </c>
      <c r="U536" s="11">
        <f t="shared" si="17"/>
        <v>0</v>
      </c>
      <c r="Y536" s="11">
        <f>IF(SUM(Tableau1[[#This Row],[Other access]:[Sci-hub access]])&gt;=1,1,0)</f>
        <v>0</v>
      </c>
      <c r="Z536" s="12">
        <f>IF(OR(Tableau1[[#This Row],[Access R1 + S1+ T1 ]]&gt;=1,Tableau1[[#This Row],[Access V1 +W1 + X1]]&gt;=1),1,0)</f>
        <v>0</v>
      </c>
      <c r="AB536" s="10" t="str">
        <f>Tableau1[[#This Row],[DOI]]</f>
        <v>doi: 10.1097/ICO.0000000000001292</v>
      </c>
      <c r="AC536" s="13" t="str">
        <f>Tableau1[[#This Row],[Authors]]&amp;", "&amp;Tableau1[[#This Row],[Title]]&amp;" "&amp;Tableau1[[#This Row],[Journal]]&amp;". "&amp;Tableau1[[#This Row],[Year]]</f>
        <v>Syed ZA, Tran JA, Jurkunas UV., Peripheral Endothelial Cell Count Is a Predictor of Disease Severity in Advanced Fuchs Endothelial Corneal Dystrophy. Cornea. 2017</v>
      </c>
    </row>
    <row r="537" spans="1:29" x14ac:dyDescent="0.3">
      <c r="A537">
        <v>3576</v>
      </c>
      <c r="B537" t="s">
        <v>6748</v>
      </c>
      <c r="C537" t="s">
        <v>16990</v>
      </c>
      <c r="D537" t="s">
        <v>27172</v>
      </c>
      <c r="E537" t="s">
        <v>3053</v>
      </c>
      <c r="F537" s="10"/>
      <c r="G537">
        <v>2017</v>
      </c>
      <c r="J537">
        <v>4.6780761892310618E-2</v>
      </c>
      <c r="L537" t="s">
        <v>38022</v>
      </c>
      <c r="M537">
        <v>28570401</v>
      </c>
      <c r="Q537" s="10"/>
      <c r="R537" s="11">
        <f t="shared" si="16"/>
        <v>0</v>
      </c>
      <c r="U537" s="11">
        <f t="shared" si="17"/>
        <v>0</v>
      </c>
      <c r="Y537" s="11">
        <f>IF(SUM(Tableau1[[#This Row],[Other access]:[Sci-hub access]])&gt;=1,1,0)</f>
        <v>0</v>
      </c>
      <c r="Z537" s="12">
        <f>IF(OR(Tableau1[[#This Row],[Access R1 + S1+ T1 ]]&gt;=1,Tableau1[[#This Row],[Access V1 +W1 + X1]]&gt;=1),1,0)</f>
        <v>0</v>
      </c>
      <c r="AB537" s="10" t="str">
        <f>Tableau1[[#This Row],[DOI]]</f>
        <v>doi: 10.1097/SCS.0000000000003654</v>
      </c>
      <c r="AC537" s="13" t="str">
        <f>Tableau1[[#This Row],[Authors]]&amp;", "&amp;Tableau1[[#This Row],[Title]]&amp;" "&amp;Tableau1[[#This Row],[Journal]]&amp;". "&amp;Tableau1[[#This Row],[Year]]</f>
        <v>Yi MY, Choi HS, Jang JW, Kim SJ, Jang SY., Asymmetry of Preoperative Incision Design Markings for Upper Blepharoplasty. J Craniofac Surg. 2017</v>
      </c>
    </row>
    <row r="538" spans="1:29" x14ac:dyDescent="0.3">
      <c r="A538">
        <v>9568</v>
      </c>
      <c r="B538" t="s">
        <v>9880</v>
      </c>
      <c r="C538" t="s">
        <v>22302</v>
      </c>
      <c r="D538" t="s">
        <v>32574</v>
      </c>
      <c r="E538" t="s">
        <v>2445</v>
      </c>
      <c r="F538" s="10"/>
      <c r="G538">
        <v>2017</v>
      </c>
      <c r="J538">
        <v>4.679513849264505E-2</v>
      </c>
      <c r="L538" t="s">
        <v>43845</v>
      </c>
      <c r="M538">
        <v>27658285</v>
      </c>
      <c r="Q538" s="10"/>
      <c r="R538" s="11">
        <f t="shared" si="16"/>
        <v>0</v>
      </c>
      <c r="U538" s="11">
        <f t="shared" si="17"/>
        <v>0</v>
      </c>
      <c r="Y538" s="11">
        <f>IF(SUM(Tableau1[[#This Row],[Other access]:[Sci-hub access]])&gt;=1,1,0)</f>
        <v>0</v>
      </c>
      <c r="Z538" s="12">
        <f>IF(OR(Tableau1[[#This Row],[Access R1 + S1+ T1 ]]&gt;=1,Tableau1[[#This Row],[Access V1 +W1 + X1]]&gt;=1),1,0)</f>
        <v>0</v>
      </c>
      <c r="AB538" s="10" t="str">
        <f>Tableau1[[#This Row],[DOI]]</f>
        <v>doi: 10.1097/IAE.0000000000001306</v>
      </c>
      <c r="AC538" s="13" t="str">
        <f>Tableau1[[#This Row],[Authors]]&amp;", "&amp;Tableau1[[#This Row],[Title]]&amp;" "&amp;Tableau1[[#This Row],[Journal]]&amp;". "&amp;Tableau1[[#This Row],[Year]]</f>
        <v>Uyhazi KE, Tamhankar MA, Liu GT, Brucker AJ, Kim BJ, Sheyman A, Fawzi AA., Diagnostic and Therapeutic Challenges. Retina. 2017</v>
      </c>
    </row>
    <row r="539" spans="1:29" ht="28.8" x14ac:dyDescent="0.3">
      <c r="A539">
        <v>8659</v>
      </c>
      <c r="B539" t="s">
        <v>11317</v>
      </c>
      <c r="C539" t="s">
        <v>21502</v>
      </c>
      <c r="D539" t="s">
        <v>31757</v>
      </c>
      <c r="E539" t="s">
        <v>34433</v>
      </c>
      <c r="F539" s="10"/>
      <c r="G539">
        <v>2017</v>
      </c>
      <c r="J539">
        <v>4.6813643041127562E-2</v>
      </c>
      <c r="L539" t="s">
        <v>42995</v>
      </c>
      <c r="M539">
        <v>27866757</v>
      </c>
      <c r="Q539" s="10"/>
      <c r="R539" s="11">
        <f t="shared" si="16"/>
        <v>0</v>
      </c>
      <c r="U539" s="11">
        <f t="shared" si="17"/>
        <v>0</v>
      </c>
      <c r="Y539" s="11">
        <f>IF(SUM(Tableau1[[#This Row],[Other access]:[Sci-hub access]])&gt;=1,1,0)</f>
        <v>0</v>
      </c>
      <c r="Z539" s="12">
        <f>IF(OR(Tableau1[[#This Row],[Access R1 + S1+ T1 ]]&gt;=1,Tableau1[[#This Row],[Access V1 +W1 + X1]]&gt;=1),1,0)</f>
        <v>0</v>
      </c>
      <c r="AB539" s="10" t="str">
        <f>Tableau1[[#This Row],[DOI]]</f>
        <v>doi: 10.1016/j.bjoms.2016.10.021</v>
      </c>
      <c r="AC539" s="13" t="str">
        <f>Tableau1[[#This Row],[Authors]]&amp;", "&amp;Tableau1[[#This Row],[Title]]&amp;" "&amp;Tableau1[[#This Row],[Journal]]&amp;". "&amp;Tableau1[[#This Row],[Year]]</f>
        <v>Hong X, Li W, Xie XY, Zhang ZY, Chen Y, Gao Y, Peng X, Su JZ, Zhang YY, Wang Z, Cai ZG, Zhang L, Liu YY, He J, Ren LM, Li ZG, Yu GY., Differential diagnosis of IgG4-related sialadenitis, primary Sjögren syndrome, and chronic obstructive submandibular sialadenitis. Br J Oral Maxillofac Surg. 2017</v>
      </c>
    </row>
    <row r="540" spans="1:29" x14ac:dyDescent="0.3">
      <c r="A540">
        <v>9044</v>
      </c>
      <c r="B540" t="s">
        <v>11654</v>
      </c>
      <c r="C540" t="s">
        <v>21830</v>
      </c>
      <c r="D540" t="s">
        <v>32095</v>
      </c>
      <c r="E540" t="s">
        <v>34382</v>
      </c>
      <c r="F540" s="10"/>
      <c r="G540">
        <v>2017</v>
      </c>
      <c r="J540">
        <v>4.6828661488179324E-2</v>
      </c>
      <c r="L540" t="s">
        <v>43366</v>
      </c>
      <c r="M540">
        <v>27696447</v>
      </c>
      <c r="Q540" s="10"/>
      <c r="R540" s="11">
        <f t="shared" si="16"/>
        <v>0</v>
      </c>
      <c r="U540" s="11">
        <f t="shared" si="17"/>
        <v>0</v>
      </c>
      <c r="Y540" s="11">
        <f>IF(SUM(Tableau1[[#This Row],[Other access]:[Sci-hub access]])&gt;=1,1,0)</f>
        <v>0</v>
      </c>
      <c r="Z540" s="12">
        <f>IF(OR(Tableau1[[#This Row],[Access R1 + S1+ T1 ]]&gt;=1,Tableau1[[#This Row],[Access V1 +W1 + X1]]&gt;=1),1,0)</f>
        <v>0</v>
      </c>
      <c r="AB540" s="10" t="str">
        <f>Tableau1[[#This Row],[DOI]]</f>
        <v>doi: 10.1111/all.13056</v>
      </c>
      <c r="AC540" s="13" t="str">
        <f>Tableau1[[#This Row],[Authors]]&amp;", "&amp;Tableau1[[#This Row],[Title]]&amp;" "&amp;Tableau1[[#This Row],[Journal]]&amp;". "&amp;Tableau1[[#This Row],[Year]]</f>
        <v>Wartna JB, Bohnen AM, Elshout G, Pijnenburg MW, Pols DH, Gerth van Wijk RR, Bindels PJ., Symptomatic treatment of pollen-related allergic rhinoconjunctivitis in children: randomized controlled trial. Allergy. 2017</v>
      </c>
    </row>
    <row r="541" spans="1:29" x14ac:dyDescent="0.3">
      <c r="A541">
        <v>3619</v>
      </c>
      <c r="B541" t="s">
        <v>6791</v>
      </c>
      <c r="C541" t="s">
        <v>17032</v>
      </c>
      <c r="D541" t="s">
        <v>27215</v>
      </c>
      <c r="E541" t="s">
        <v>2468</v>
      </c>
      <c r="F541" s="10"/>
      <c r="G541">
        <v>2017</v>
      </c>
      <c r="J541">
        <v>4.6956900591040074E-2</v>
      </c>
      <c r="L541" t="s">
        <v>38065</v>
      </c>
      <c r="M541">
        <v>28557825</v>
      </c>
      <c r="Q541" s="10"/>
      <c r="R541" s="11">
        <f t="shared" si="16"/>
        <v>0</v>
      </c>
      <c r="U541" s="11">
        <f t="shared" si="17"/>
        <v>0</v>
      </c>
      <c r="Y541" s="11">
        <f>IF(SUM(Tableau1[[#This Row],[Other access]:[Sci-hub access]])&gt;=1,1,0)</f>
        <v>0</v>
      </c>
      <c r="Z541" s="12">
        <f>IF(OR(Tableau1[[#This Row],[Access R1 + S1+ T1 ]]&gt;=1,Tableau1[[#This Row],[Access V1 +W1 + X1]]&gt;=1),1,0)</f>
        <v>0</v>
      </c>
      <c r="AB541" s="10" t="str">
        <f>Tableau1[[#This Row],[DOI]]</f>
        <v>doi: 10.1097/IJG.0000000000000688</v>
      </c>
      <c r="AC541" s="13" t="str">
        <f>Tableau1[[#This Row],[Authors]]&amp;", "&amp;Tableau1[[#This Row],[Title]]&amp;" "&amp;Tableau1[[#This Row],[Journal]]&amp;". "&amp;Tableau1[[#This Row],[Year]]</f>
        <v>Tognetto D, De Giacinto C, Cirigliano G., Suture of Symptomatic YAG Laser Peripheral Iridotomies Following Phakic Intraocular Lens Implantation. J Glaucoma. 2017</v>
      </c>
    </row>
    <row r="542" spans="1:29" x14ac:dyDescent="0.3">
      <c r="A542">
        <v>6587</v>
      </c>
      <c r="B542" t="s">
        <v>9502</v>
      </c>
      <c r="C542" t="s">
        <v>19709</v>
      </c>
      <c r="D542" t="s">
        <v>29934</v>
      </c>
      <c r="E542" t="s">
        <v>2599</v>
      </c>
      <c r="F542" s="10"/>
      <c r="G542">
        <v>2017</v>
      </c>
      <c r="J542">
        <v>4.6981468959666151E-2</v>
      </c>
      <c r="L542" t="s">
        <v>40952</v>
      </c>
      <c r="M542">
        <v>28192838</v>
      </c>
      <c r="Q542" s="10"/>
      <c r="R542" s="11">
        <f t="shared" si="16"/>
        <v>0</v>
      </c>
      <c r="U542" s="11">
        <f t="shared" si="17"/>
        <v>0</v>
      </c>
      <c r="Y542" s="11">
        <f>IF(SUM(Tableau1[[#This Row],[Other access]:[Sci-hub access]])&gt;=1,1,0)</f>
        <v>0</v>
      </c>
      <c r="Z542" s="12">
        <f>IF(OR(Tableau1[[#This Row],[Access R1 + S1+ T1 ]]&gt;=1,Tableau1[[#This Row],[Access V1 +W1 + X1]]&gt;=1),1,0)</f>
        <v>0</v>
      </c>
      <c r="AB542" s="10" t="str">
        <f>Tableau1[[#This Row],[DOI]]</f>
        <v>doi: 10.1055/s-0042-123516</v>
      </c>
      <c r="AC542" s="13" t="str">
        <f>Tableau1[[#This Row],[Authors]]&amp;", "&amp;Tableau1[[#This Row],[Title]]&amp;" "&amp;Tableau1[[#This Row],[Journal]]&amp;". "&amp;Tableau1[[#This Row],[Year]]</f>
        <v>Müller TM, Lange AP., Topography-Guided PRK and Crosslinking in Eyes with Keratoconus and Post-LASIK Ectasia. Klin Monbl Augenheilkd. 2017</v>
      </c>
    </row>
    <row r="543" spans="1:29" ht="28.8" x14ac:dyDescent="0.3">
      <c r="A543">
        <v>5128</v>
      </c>
      <c r="B543" t="s">
        <v>8205</v>
      </c>
      <c r="C543" t="s">
        <v>18430</v>
      </c>
      <c r="D543" t="s">
        <v>28635</v>
      </c>
      <c r="E543" t="s">
        <v>2609</v>
      </c>
      <c r="F543" s="10"/>
      <c r="G543">
        <v>2017</v>
      </c>
      <c r="J543">
        <v>4.7070119974878866E-2</v>
      </c>
      <c r="L543" t="s">
        <v>39532</v>
      </c>
      <c r="M543">
        <v>28369466</v>
      </c>
      <c r="Q543" s="10"/>
      <c r="R543" s="11">
        <f t="shared" si="16"/>
        <v>0</v>
      </c>
      <c r="U543" s="11">
        <f t="shared" si="17"/>
        <v>0</v>
      </c>
      <c r="Y543" s="11">
        <f>IF(SUM(Tableau1[[#This Row],[Other access]:[Sci-hub access]])&gt;=1,1,0)</f>
        <v>0</v>
      </c>
      <c r="Z543" s="12">
        <f>IF(OR(Tableau1[[#This Row],[Access R1 + S1+ T1 ]]&gt;=1,Tableau1[[#This Row],[Access V1 +W1 + X1]]&gt;=1),1,0)</f>
        <v>0</v>
      </c>
      <c r="AB543" s="10" t="str">
        <f>Tableau1[[#This Row],[DOI]]</f>
        <v>doi: 10.1093/hmg/ddx111</v>
      </c>
      <c r="AC543" s="13" t="str">
        <f>Tableau1[[#This Row],[Authors]]&amp;", "&amp;Tableau1[[#This Row],[Title]]&amp;" "&amp;Tableau1[[#This Row],[Journal]]&amp;". "&amp;Tableau1[[#This Row],[Year]]</f>
        <v>Veleri S, Nellissery J, Mishra B, Manjunath SH, Brooks MJ, Dong L, Nagashima K, Qian H, Gao C, Sergeev YV, Huang XF, Qu J, Lu F, Cideciyan AV, Li T, Jin ZB, Fariss RN, Ratnapriya R, Jacobson SG, Swaroop A., REEP6 mediates trafficking of a subset of Clathrin-coated vesicles and is critical for rod photoreceptor function and survival. Hum Mol Genet. 2017</v>
      </c>
    </row>
    <row r="544" spans="1:29" x14ac:dyDescent="0.3">
      <c r="A544">
        <v>8939</v>
      </c>
      <c r="B544" t="s">
        <v>1868</v>
      </c>
      <c r="C544" t="s">
        <v>1869</v>
      </c>
      <c r="D544" t="s">
        <v>1870</v>
      </c>
      <c r="E544" t="s">
        <v>3201</v>
      </c>
      <c r="F544" s="10"/>
      <c r="G544">
        <v>2017</v>
      </c>
      <c r="J544">
        <v>4.7108338244556403E-2</v>
      </c>
      <c r="L544" t="s">
        <v>43266</v>
      </c>
      <c r="M544">
        <v>27810496</v>
      </c>
      <c r="Q544" s="10"/>
      <c r="R544" s="11">
        <f t="shared" si="16"/>
        <v>0</v>
      </c>
      <c r="U544" s="11">
        <f t="shared" si="17"/>
        <v>0</v>
      </c>
      <c r="Y544" s="11">
        <f>IF(SUM(Tableau1[[#This Row],[Other access]:[Sci-hub access]])&gt;=1,1,0)</f>
        <v>0</v>
      </c>
      <c r="Z544" s="12">
        <f>IF(OR(Tableau1[[#This Row],[Access R1 + S1+ T1 ]]&gt;=1,Tableau1[[#This Row],[Access V1 +W1 + X1]]&gt;=1),1,0)</f>
        <v>0</v>
      </c>
      <c r="AB544" s="10" t="str">
        <f>Tableau1[[#This Row],[DOI]]</f>
        <v>doi: 10.1016/j.humimm.2016.10.019</v>
      </c>
      <c r="AC544" s="13" t="str">
        <f>Tableau1[[#This Row],[Authors]]&amp;", "&amp;Tableau1[[#This Row],[Title]]&amp;" "&amp;Tableau1[[#This Row],[Journal]]&amp;". "&amp;Tableau1[[#This Row],[Year]]</f>
        <v>Taketomo Y, Noso S, Babaya N, Hiromine Y, Ito H, Kanto K, Niwano F, Oiso N, Kawada A, Kawabata Y, Ikegami H., Common phenotype and different non-HLA genes in Graves' disease and alopecia areata. Hum Immunol. 2017</v>
      </c>
    </row>
    <row r="545" spans="1:29" ht="28.8" x14ac:dyDescent="0.3">
      <c r="A545">
        <v>1694</v>
      </c>
      <c r="B545" t="s">
        <v>4945</v>
      </c>
      <c r="C545" t="s">
        <v>15194</v>
      </c>
      <c r="D545" t="s">
        <v>25366</v>
      </c>
      <c r="E545" t="s">
        <v>2467</v>
      </c>
      <c r="F545" s="10"/>
      <c r="G545">
        <v>2017</v>
      </c>
      <c r="J545">
        <v>4.7112701170219706E-2</v>
      </c>
      <c r="L545" t="s">
        <v>36173</v>
      </c>
      <c r="M545">
        <v>28902334</v>
      </c>
      <c r="Q545" s="10"/>
      <c r="R545" s="11">
        <f t="shared" si="16"/>
        <v>0</v>
      </c>
      <c r="U545" s="11">
        <f t="shared" si="17"/>
        <v>0</v>
      </c>
      <c r="Y545" s="11">
        <f>IF(SUM(Tableau1[[#This Row],[Other access]:[Sci-hub access]])&gt;=1,1,0)</f>
        <v>0</v>
      </c>
      <c r="Z545" s="12">
        <f>IF(OR(Tableau1[[#This Row],[Access R1 + S1+ T1 ]]&gt;=1,Tableau1[[#This Row],[Access V1 +W1 + X1]]&gt;=1),1,0)</f>
        <v>0</v>
      </c>
      <c r="AB545" s="10" t="str">
        <f>Tableau1[[#This Row],[DOI]]</f>
        <v>doi: 10.3928/23258160-20170829-08</v>
      </c>
      <c r="AC545" s="13" t="str">
        <f>Tableau1[[#This Row],[Authors]]&amp;", "&amp;Tableau1[[#This Row],[Title]]&amp;" "&amp;Tableau1[[#This Row],[Journal]]&amp;". "&amp;Tableau1[[#This Row],[Year]]</f>
        <v>Neto HO, Regatieri CV, Nobrega MJ, Muccioli C, Casella AM, Andrade RE, Maia M, Kniggendorf V, Ferreira M, Branco AC, Belfort R Jr., Multicenter, Randomized Clinical Trial to Assess the Effectiveness of Intravitreal Injections of Bevacizumab, Triamcinolone, or Their Combination in the Treatment of Diabetic Macular Edema. Ophthalmic Surg Lasers Imaging Retina. 2017</v>
      </c>
    </row>
    <row r="546" spans="1:29" ht="28.8" x14ac:dyDescent="0.3">
      <c r="A546">
        <v>9697</v>
      </c>
      <c r="B546" t="s">
        <v>12247</v>
      </c>
      <c r="C546" t="s">
        <v>22421</v>
      </c>
      <c r="D546" t="s">
        <v>32695</v>
      </c>
      <c r="E546" t="s">
        <v>2445</v>
      </c>
      <c r="F546" s="10"/>
      <c r="G546">
        <v>2017</v>
      </c>
      <c r="J546">
        <v>4.7170425285987805E-2</v>
      </c>
      <c r="L546" t="s">
        <v>43962</v>
      </c>
      <c r="M546">
        <v>27617537</v>
      </c>
      <c r="Q546" s="10"/>
      <c r="R546" s="11">
        <f t="shared" si="16"/>
        <v>0</v>
      </c>
      <c r="U546" s="11">
        <f t="shared" si="17"/>
        <v>0</v>
      </c>
      <c r="Y546" s="11">
        <f>IF(SUM(Tableau1[[#This Row],[Other access]:[Sci-hub access]])&gt;=1,1,0)</f>
        <v>0</v>
      </c>
      <c r="Z546" s="12">
        <f>IF(OR(Tableau1[[#This Row],[Access R1 + S1+ T1 ]]&gt;=1,Tableau1[[#This Row],[Access V1 +W1 + X1]]&gt;=1),1,0)</f>
        <v>0</v>
      </c>
      <c r="AB546" s="10" t="str">
        <f>Tableau1[[#This Row],[DOI]]</f>
        <v>doi: 10.1097/IAE.0000000000001274</v>
      </c>
      <c r="AC546" s="13" t="str">
        <f>Tableau1[[#This Row],[Authors]]&amp;", "&amp;Tableau1[[#This Row],[Title]]&amp;" "&amp;Tableau1[[#This Row],[Journal]]&amp;". "&amp;Tableau1[[#This Row],[Year]]</f>
        <v>Jin E, Bai Y, Luo L, Huang L, Zhu X, Ding X, Qi H, Zhao M., SERUM LEVELS OF VASCULAR ENDOTHELIAL GROWTH FACTOR BEFORE AND AFTER INTRAVITREAL INJECTION OF RANIBIZUMAB OR CONBERCEPT FOR NEOVASCULAR AGE-RELATED MACULAR DEGENERATION. Retina. 2017</v>
      </c>
    </row>
    <row r="547" spans="1:29" x14ac:dyDescent="0.3">
      <c r="A547">
        <v>8949</v>
      </c>
      <c r="B547" t="s">
        <v>11569</v>
      </c>
      <c r="C547" t="s">
        <v>21750</v>
      </c>
      <c r="D547" t="s">
        <v>32010</v>
      </c>
      <c r="E547" t="s">
        <v>2486</v>
      </c>
      <c r="F547" s="10"/>
      <c r="G547">
        <v>2017</v>
      </c>
      <c r="J547">
        <v>4.7210425171207882E-2</v>
      </c>
      <c r="L547" t="s">
        <v>43276</v>
      </c>
      <c r="M547">
        <v>27807930</v>
      </c>
      <c r="Q547" s="10"/>
      <c r="R547" s="11">
        <f t="shared" si="16"/>
        <v>0</v>
      </c>
      <c r="U547" s="11">
        <f t="shared" si="17"/>
        <v>0</v>
      </c>
      <c r="Y547" s="11">
        <f>IF(SUM(Tableau1[[#This Row],[Other access]:[Sci-hub access]])&gt;=1,1,0)</f>
        <v>0</v>
      </c>
      <c r="Z547" s="12">
        <f>IF(OR(Tableau1[[#This Row],[Access R1 + S1+ T1 ]]&gt;=1,Tableau1[[#This Row],[Access V1 +W1 + X1]]&gt;=1),1,0)</f>
        <v>0</v>
      </c>
      <c r="AB547" s="10" t="str">
        <f>Tableau1[[#This Row],[DOI]]</f>
        <v>doi: 10.1111/aos.13154</v>
      </c>
      <c r="AC547" s="13" t="str">
        <f>Tableau1[[#This Row],[Authors]]&amp;", "&amp;Tableau1[[#This Row],[Title]]&amp;" "&amp;Tableau1[[#This Row],[Journal]]&amp;". "&amp;Tableau1[[#This Row],[Year]]</f>
        <v>Wang JD, An Y, Zhang JS, Wan XH, Jonas JB, Xu L, Zhang W., Human bone marrow mesenchymal stem cells for retinal vascular injury. Acta Ophthalmol. 2017</v>
      </c>
    </row>
    <row r="548" spans="1:29" x14ac:dyDescent="0.3">
      <c r="A548">
        <v>10930</v>
      </c>
      <c r="B548" t="s">
        <v>13366</v>
      </c>
      <c r="C548" t="s">
        <v>23528</v>
      </c>
      <c r="D548" t="s">
        <v>33820</v>
      </c>
      <c r="E548" t="s">
        <v>2719</v>
      </c>
      <c r="F548" s="10"/>
      <c r="G548">
        <v>2017</v>
      </c>
      <c r="J548">
        <v>4.728845970760942E-2</v>
      </c>
      <c r="L548" t="s">
        <v>45171</v>
      </c>
      <c r="M548">
        <v>26828388</v>
      </c>
      <c r="Q548" s="10"/>
      <c r="R548" s="11">
        <f t="shared" si="16"/>
        <v>0</v>
      </c>
      <c r="U548" s="11">
        <f t="shared" si="17"/>
        <v>0</v>
      </c>
      <c r="Y548" s="11">
        <f>IF(SUM(Tableau1[[#This Row],[Other access]:[Sci-hub access]])&gt;=1,1,0)</f>
        <v>0</v>
      </c>
      <c r="Z548" s="12">
        <f>IF(OR(Tableau1[[#This Row],[Access R1 + S1+ T1 ]]&gt;=1,Tableau1[[#This Row],[Access V1 +W1 + X1]]&gt;=1),1,0)</f>
        <v>0</v>
      </c>
      <c r="AB548" s="10" t="str">
        <f>Tableau1[[#This Row],[DOI]]</f>
        <v>doi: 10.3109/09273948.2015.1115081</v>
      </c>
      <c r="AC548" s="13" t="str">
        <f>Tableau1[[#This Row],[Authors]]&amp;", "&amp;Tableau1[[#This Row],[Title]]&amp;" "&amp;Tableau1[[#This Row],[Journal]]&amp;". "&amp;Tableau1[[#This Row],[Year]]</f>
        <v>Calvo CM, Khan MA, Mehta S, Garg SJ, Dunn JP., Correlation of Clinical Outcomes with Quantitative Polymerase Chain Reaction DNA Copy Number in Patients with Acute Retinal Necrosis. Ocul Immunol Inflamm. 2017</v>
      </c>
    </row>
    <row r="549" spans="1:29" x14ac:dyDescent="0.3">
      <c r="A549">
        <v>9736</v>
      </c>
      <c r="B549" t="s">
        <v>12282</v>
      </c>
      <c r="C549" t="s">
        <v>22456</v>
      </c>
      <c r="D549" t="s">
        <v>32730</v>
      </c>
      <c r="E549" t="s">
        <v>2448</v>
      </c>
      <c r="F549" s="10"/>
      <c r="G549">
        <v>2017</v>
      </c>
      <c r="J549">
        <v>4.7298715684506387E-2</v>
      </c>
      <c r="L549" t="s">
        <v>44000</v>
      </c>
      <c r="M549">
        <v>27604762</v>
      </c>
      <c r="Q549" s="10"/>
      <c r="R549" s="11">
        <f t="shared" si="16"/>
        <v>0</v>
      </c>
      <c r="U549" s="11">
        <f t="shared" si="17"/>
        <v>0</v>
      </c>
      <c r="Y549" s="11">
        <f>IF(SUM(Tableau1[[#This Row],[Other access]:[Sci-hub access]])&gt;=1,1,0)</f>
        <v>0</v>
      </c>
      <c r="Z549" s="12">
        <f>IF(OR(Tableau1[[#This Row],[Access R1 + S1+ T1 ]]&gt;=1,Tableau1[[#This Row],[Access V1 +W1 + X1]]&gt;=1),1,0)</f>
        <v>0</v>
      </c>
      <c r="AB549" s="10" t="str">
        <f>Tableau1[[#This Row],[DOI]]</f>
        <v>doi: 10.1007/s00417-016-3478-8</v>
      </c>
      <c r="AC549" s="13" t="str">
        <f>Tableau1[[#This Row],[Authors]]&amp;", "&amp;Tableau1[[#This Row],[Title]]&amp;" "&amp;Tableau1[[#This Row],[Journal]]&amp;". "&amp;Tableau1[[#This Row],[Year]]</f>
        <v>Machida S, Nishimura T, Ohzeki T, Murai KI, Kurosaka D., Comparisons of focal macular electroretinograms after indocyanine green-, brilliant blue G-, or triamcinolone acetonide-assisted macular hole surgery. Graefes Arch Clin Exp Ophthalmol. 2017</v>
      </c>
    </row>
    <row r="550" spans="1:29" x14ac:dyDescent="0.3">
      <c r="A550">
        <v>503</v>
      </c>
      <c r="B550" t="s">
        <v>3766</v>
      </c>
      <c r="C550" t="s">
        <v>14023</v>
      </c>
      <c r="D550" t="s">
        <v>24186</v>
      </c>
      <c r="E550" t="s">
        <v>2443</v>
      </c>
      <c r="F550" s="10"/>
      <c r="G550">
        <v>2017</v>
      </c>
      <c r="J550">
        <v>4.7426978782027285E-2</v>
      </c>
      <c r="L550" t="s">
        <v>35004</v>
      </c>
      <c r="M550">
        <v>29204648</v>
      </c>
      <c r="Q550" s="10"/>
      <c r="R550" s="11">
        <f t="shared" si="16"/>
        <v>0</v>
      </c>
      <c r="U550" s="11">
        <f t="shared" si="17"/>
        <v>0</v>
      </c>
      <c r="Y550" s="11">
        <f>IF(SUM(Tableau1[[#This Row],[Other access]:[Sci-hub access]])&gt;=1,1,0)</f>
        <v>0</v>
      </c>
      <c r="Z550" s="12">
        <f>IF(OR(Tableau1[[#This Row],[Access R1 + S1+ T1 ]]&gt;=1,Tableau1[[#This Row],[Access V1 +W1 + X1]]&gt;=1),1,0)</f>
        <v>0</v>
      </c>
      <c r="AB550" s="10" t="str">
        <f>Tableau1[[#This Row],[DOI]]</f>
        <v>doi: 10.1167/iovs.17-21902</v>
      </c>
      <c r="AC550" s="13" t="str">
        <f>Tableau1[[#This Row],[Authors]]&amp;", "&amp;Tableau1[[#This Row],[Title]]&amp;" "&amp;Tableau1[[#This Row],[Journal]]&amp;". "&amp;Tableau1[[#This Row],[Year]]</f>
        <v>Wu W, Duan Y, Ma G, Zhou G, Park-Windhol C, D'Amore PA, Lei H., AAV-CRISPR/Cas9-Mediated Depletion of VEGFR2 Blocks Angiogenesis In Vitro. Invest Ophthalmol Vis Sci. 2017</v>
      </c>
    </row>
    <row r="551" spans="1:29" x14ac:dyDescent="0.3">
      <c r="A551">
        <v>10061</v>
      </c>
      <c r="B551" t="s">
        <v>12577</v>
      </c>
      <c r="C551" t="s">
        <v>22745</v>
      </c>
      <c r="D551" t="s">
        <v>33026</v>
      </c>
      <c r="E551" t="s">
        <v>2439</v>
      </c>
      <c r="F551" s="10"/>
      <c r="G551">
        <v>2017</v>
      </c>
      <c r="J551">
        <v>4.7511668070285729E-2</v>
      </c>
      <c r="L551" t="s">
        <v>44317</v>
      </c>
      <c r="M551">
        <v>27484778</v>
      </c>
      <c r="Q551" s="10"/>
      <c r="R551" s="11">
        <f t="shared" si="16"/>
        <v>0</v>
      </c>
      <c r="U551" s="11">
        <f t="shared" si="17"/>
        <v>0</v>
      </c>
      <c r="Y551" s="11">
        <f>IF(SUM(Tableau1[[#This Row],[Other access]:[Sci-hub access]])&gt;=1,1,0)</f>
        <v>0</v>
      </c>
      <c r="Z551" s="12">
        <f>IF(OR(Tableau1[[#This Row],[Access R1 + S1+ T1 ]]&gt;=1,Tableau1[[#This Row],[Access V1 +W1 + X1]]&gt;=1),1,0)</f>
        <v>0</v>
      </c>
      <c r="AB551" s="10" t="str">
        <f>Tableau1[[#This Row],[DOI]]</f>
        <v>doi: 10.1016/j.visres.2016.04.011</v>
      </c>
      <c r="AC551" s="13" t="str">
        <f>Tableau1[[#This Row],[Authors]]&amp;", "&amp;Tableau1[[#This Row],[Title]]&amp;" "&amp;Tableau1[[#This Row],[Journal]]&amp;". "&amp;Tableau1[[#This Row],[Year]]</f>
        <v>Vinas M, Dorronsoro C, Gonzalez V, Cortes D, Radhakrishnan A, Marcos S., Testing vision with angular and radial multifocal designs using Adaptive Optics. Vision Res. 2017</v>
      </c>
    </row>
    <row r="552" spans="1:29" x14ac:dyDescent="0.3">
      <c r="A552">
        <v>787</v>
      </c>
      <c r="B552" t="s">
        <v>4050</v>
      </c>
      <c r="C552" t="s">
        <v>14305</v>
      </c>
      <c r="D552" t="s">
        <v>24470</v>
      </c>
      <c r="E552" t="s">
        <v>34012</v>
      </c>
      <c r="F552" s="10"/>
      <c r="G552">
        <v>2018</v>
      </c>
      <c r="J552">
        <v>4.7587247427750667E-2</v>
      </c>
      <c r="L552" t="s">
        <v>35280</v>
      </c>
      <c r="M552">
        <v>29111459</v>
      </c>
      <c r="Q552" s="10"/>
      <c r="R552" s="11">
        <f t="shared" si="16"/>
        <v>0</v>
      </c>
      <c r="U552" s="11">
        <f t="shared" si="17"/>
        <v>0</v>
      </c>
      <c r="Y552" s="11">
        <f>IF(SUM(Tableau1[[#This Row],[Other access]:[Sci-hub access]])&gt;=1,1,0)</f>
        <v>0</v>
      </c>
      <c r="Z552" s="12">
        <f>IF(OR(Tableau1[[#This Row],[Access R1 + S1+ T1 ]]&gt;=1,Tableau1[[#This Row],[Access V1 +W1 + X1]]&gt;=1),1,0)</f>
        <v>0</v>
      </c>
      <c r="AB552" s="10" t="str">
        <f>Tableau1[[#This Row],[DOI]]</f>
        <v>doi: 10.1016/j.toxlet.2017.10.018</v>
      </c>
      <c r="AC552" s="13" t="str">
        <f>Tableau1[[#This Row],[Authors]]&amp;", "&amp;Tableau1[[#This Row],[Title]]&amp;" "&amp;Tableau1[[#This Row],[Journal]]&amp;". "&amp;Tableau1[[#This Row],[Year]]</f>
        <v>Chen H, Song Z, Ying S, Yang X, Wu W, Tan Q, Ju X, Wu W, Zhang X, Qu J, Wang Y., Myeloid differentiation protein 2 induced retinal ischemia reperfusion injury via upregulation of ROS through a TLR4-NOX4 pathway. Toxicol Lett. 2018</v>
      </c>
    </row>
    <row r="553" spans="1:29" x14ac:dyDescent="0.3">
      <c r="A553">
        <v>10906</v>
      </c>
      <c r="B553" t="s">
        <v>13346</v>
      </c>
      <c r="C553" t="s">
        <v>23508</v>
      </c>
      <c r="D553" t="s">
        <v>33800</v>
      </c>
      <c r="E553" t="s">
        <v>2447</v>
      </c>
      <c r="F553" s="10"/>
      <c r="G553">
        <v>2017</v>
      </c>
      <c r="J553">
        <v>4.7606665195697007E-2</v>
      </c>
      <c r="L553" t="s">
        <v>45149</v>
      </c>
      <c r="M553">
        <v>26866331</v>
      </c>
      <c r="Q553" s="10"/>
      <c r="R553" s="11">
        <f t="shared" si="16"/>
        <v>0</v>
      </c>
      <c r="U553" s="11">
        <f t="shared" si="17"/>
        <v>0</v>
      </c>
      <c r="Y553" s="11">
        <f>IF(SUM(Tableau1[[#This Row],[Other access]:[Sci-hub access]])&gt;=1,1,0)</f>
        <v>0</v>
      </c>
      <c r="Z553" s="12">
        <f>IF(OR(Tableau1[[#This Row],[Access R1 + S1+ T1 ]]&gt;=1,Tableau1[[#This Row],[Access V1 +W1 + X1]]&gt;=1),1,0)</f>
        <v>0</v>
      </c>
      <c r="AB553" s="10" t="str">
        <f>Tableau1[[#This Row],[DOI]]</f>
        <v>doi: 10.1097/IOP.0000000000000642</v>
      </c>
      <c r="AC553" s="13" t="str">
        <f>Tableau1[[#This Row],[Authors]]&amp;", "&amp;Tableau1[[#This Row],[Title]]&amp;" "&amp;Tableau1[[#This Row],[Journal]]&amp;". "&amp;Tableau1[[#This Row],[Year]]</f>
        <v>Silverman N, Lanjewar S, Gupta R, Shinder R., IgG4-Related Disease of the Punctum and Canaliculus. Ophthal Plast Reconstr Surg. 2017</v>
      </c>
    </row>
    <row r="554" spans="1:29" ht="28.8" x14ac:dyDescent="0.3">
      <c r="A554">
        <v>5017</v>
      </c>
      <c r="B554" t="s">
        <v>8107</v>
      </c>
      <c r="C554" t="s">
        <v>18334</v>
      </c>
      <c r="D554" t="s">
        <v>28537</v>
      </c>
      <c r="E554" t="s">
        <v>2465</v>
      </c>
      <c r="F554" s="10"/>
      <c r="G554">
        <v>2017</v>
      </c>
      <c r="J554">
        <v>4.7754778411324472E-2</v>
      </c>
      <c r="L554" t="s">
        <v>39425</v>
      </c>
      <c r="M554">
        <v>28383406</v>
      </c>
      <c r="Q554" s="10"/>
      <c r="R554" s="11">
        <f t="shared" si="16"/>
        <v>0</v>
      </c>
      <c r="U554" s="11">
        <f t="shared" si="17"/>
        <v>0</v>
      </c>
      <c r="Y554" s="11">
        <f>IF(SUM(Tableau1[[#This Row],[Other access]:[Sci-hub access]])&gt;=1,1,0)</f>
        <v>0</v>
      </c>
      <c r="Z554" s="12">
        <f>IF(OR(Tableau1[[#This Row],[Access R1 + S1+ T1 ]]&gt;=1,Tableau1[[#This Row],[Access V1 +W1 + X1]]&gt;=1),1,0)</f>
        <v>0</v>
      </c>
      <c r="AB554" s="10" t="str">
        <f>Tableau1[[#This Row],[DOI]]</f>
        <v>doi: 10.1097/MD.0000000000006418</v>
      </c>
      <c r="AC554" s="13" t="str">
        <f>Tableau1[[#This Row],[Authors]]&amp;", "&amp;Tableau1[[#This Row],[Title]]&amp;" "&amp;Tableau1[[#This Row],[Journal]]&amp;". "&amp;Tableau1[[#This Row],[Year]]</f>
        <v>Shin YU, Lim HW, Hong EH, Kang MH, Seong M, Nam E, Cho H., The association between periodontal disease and age-related macular degeneration in the Korea National health and nutrition examination survey: A cross-sectional observational study. Medicine (Baltimore). 2017</v>
      </c>
    </row>
    <row r="555" spans="1:29" x14ac:dyDescent="0.3">
      <c r="A555">
        <v>4489</v>
      </c>
      <c r="B555" t="s">
        <v>7613</v>
      </c>
      <c r="C555" t="s">
        <v>17848</v>
      </c>
      <c r="D555" t="s">
        <v>28042</v>
      </c>
      <c r="E555" t="s">
        <v>2511</v>
      </c>
      <c r="F555" s="10"/>
      <c r="G555">
        <v>2017</v>
      </c>
      <c r="J555">
        <v>4.7878496472020582E-2</v>
      </c>
      <c r="L555" t="s">
        <v>38908</v>
      </c>
      <c r="M555">
        <v>28440253</v>
      </c>
      <c r="Q555" s="10"/>
      <c r="R555" s="11">
        <f t="shared" si="16"/>
        <v>0</v>
      </c>
      <c r="U555" s="11">
        <f t="shared" si="17"/>
        <v>0</v>
      </c>
      <c r="Y555" s="11">
        <f>IF(SUM(Tableau1[[#This Row],[Other access]:[Sci-hub access]])&gt;=1,1,0)</f>
        <v>0</v>
      </c>
      <c r="Z555" s="12">
        <f>IF(OR(Tableau1[[#This Row],[Access R1 + S1+ T1 ]]&gt;=1,Tableau1[[#This Row],[Access V1 +W1 + X1]]&gt;=1),1,0)</f>
        <v>0</v>
      </c>
      <c r="AB555" s="10" t="str">
        <f>Tableau1[[#This Row],[DOI]]</f>
        <v>doi: 10.4103/ijo.IJO_743_16</v>
      </c>
      <c r="AC555" s="13" t="str">
        <f>Tableau1[[#This Row],[Authors]]&amp;", "&amp;Tableau1[[#This Row],[Title]]&amp;" "&amp;Tableau1[[#This Row],[Journal]]&amp;". "&amp;Tableau1[[#This Row],[Year]]</f>
        <v>Ye F, Zhou F, Xia Y, Zhu X, Wu Y, Huang Z., Evaluation of meibomian gland and tear film changes in patients with pterygium. Indian J Ophthalmol. 2017</v>
      </c>
    </row>
    <row r="556" spans="1:29" x14ac:dyDescent="0.3">
      <c r="A556">
        <v>6524</v>
      </c>
      <c r="B556" t="s">
        <v>996</v>
      </c>
      <c r="C556" t="s">
        <v>997</v>
      </c>
      <c r="D556" t="s">
        <v>998</v>
      </c>
      <c r="E556" t="s">
        <v>2625</v>
      </c>
      <c r="F556" s="10"/>
      <c r="G556">
        <v>2017</v>
      </c>
      <c r="J556">
        <v>4.7986349639883685E-2</v>
      </c>
      <c r="L556" t="s">
        <v>40889</v>
      </c>
      <c r="M556">
        <v>28197794</v>
      </c>
      <c r="Q556" s="10"/>
      <c r="R556" s="11">
        <f t="shared" si="16"/>
        <v>0</v>
      </c>
      <c r="U556" s="11">
        <f t="shared" si="17"/>
        <v>0</v>
      </c>
      <c r="Y556" s="11">
        <f>IF(SUM(Tableau1[[#This Row],[Other access]:[Sci-hub access]])&gt;=1,1,0)</f>
        <v>0</v>
      </c>
      <c r="Z556" s="12">
        <f>IF(OR(Tableau1[[#This Row],[Access R1 + S1+ T1 ]]&gt;=1,Tableau1[[#This Row],[Access V1 +W1 + X1]]&gt;=1),1,0)</f>
        <v>0</v>
      </c>
      <c r="AB556" s="10" t="str">
        <f>Tableau1[[#This Row],[DOI]]</f>
        <v>doi: 10.1007/s40265-017-0704-6</v>
      </c>
      <c r="AC556" s="13" t="str">
        <f>Tableau1[[#This Row],[Authors]]&amp;", "&amp;Tableau1[[#This Row],[Title]]&amp;" "&amp;Tableau1[[#This Row],[Journal]]&amp;". "&amp;Tableau1[[#This Row],[Year]]</f>
        <v>Shah SU, Maturi RK., Therapeutic Options in Refractory Diabetic Macular Oedema. Drugs. 2017</v>
      </c>
    </row>
    <row r="557" spans="1:29" x14ac:dyDescent="0.3">
      <c r="A557">
        <v>8266</v>
      </c>
      <c r="B557" t="s">
        <v>10969</v>
      </c>
      <c r="C557" t="s">
        <v>21156</v>
      </c>
      <c r="D557" t="s">
        <v>31407</v>
      </c>
      <c r="E557" t="s">
        <v>2440</v>
      </c>
      <c r="F557" s="10"/>
      <c r="G557">
        <v>2017</v>
      </c>
      <c r="J557">
        <v>4.8010065330436169E-2</v>
      </c>
      <c r="L557" t="s">
        <v>42610</v>
      </c>
      <c r="M557">
        <v>27955999</v>
      </c>
      <c r="Q557" s="10"/>
      <c r="R557" s="11">
        <f t="shared" si="16"/>
        <v>0</v>
      </c>
      <c r="U557" s="11">
        <f t="shared" si="17"/>
        <v>0</v>
      </c>
      <c r="Y557" s="11">
        <f>IF(SUM(Tableau1[[#This Row],[Other access]:[Sci-hub access]])&gt;=1,1,0)</f>
        <v>0</v>
      </c>
      <c r="Z557" s="12">
        <f>IF(OR(Tableau1[[#This Row],[Access R1 + S1+ T1 ]]&gt;=1,Tableau1[[#This Row],[Access V1 +W1 + X1]]&gt;=1),1,0)</f>
        <v>0</v>
      </c>
      <c r="AB557" s="10" t="str">
        <f>Tableau1[[#This Row],[DOI]]</f>
        <v>doi: 10.1016/j.exer.2016.12.005</v>
      </c>
      <c r="AC557" s="13" t="str">
        <f>Tableau1[[#This Row],[Authors]]&amp;", "&amp;Tableau1[[#This Row],[Title]]&amp;" "&amp;Tableau1[[#This Row],[Journal]]&amp;". "&amp;Tableau1[[#This Row],[Year]]</f>
        <v>Levin LA, Crowe ME, Quigley HA; Lasker/IRRF Initiative on Astrocytes and Glaucomatous Neurodegeneration Participants.., Neuroprotection for glaucoma: Requirements for clinical translation. Exp Eye Res. 2017</v>
      </c>
    </row>
    <row r="558" spans="1:29" x14ac:dyDescent="0.3">
      <c r="A558">
        <v>304</v>
      </c>
      <c r="B558" t="s">
        <v>3567</v>
      </c>
      <c r="C558" t="s">
        <v>13828</v>
      </c>
      <c r="D558" t="s">
        <v>23987</v>
      </c>
      <c r="E558" t="s">
        <v>2443</v>
      </c>
      <c r="F558" s="10"/>
      <c r="G558">
        <v>2017</v>
      </c>
      <c r="J558">
        <v>4.80510731040098E-2</v>
      </c>
      <c r="L558" t="s">
        <v>34813</v>
      </c>
      <c r="M558">
        <v>29261846</v>
      </c>
      <c r="Q558" s="10"/>
      <c r="R558" s="11">
        <f t="shared" si="16"/>
        <v>0</v>
      </c>
      <c r="U558" s="11">
        <f t="shared" si="17"/>
        <v>0</v>
      </c>
      <c r="Y558" s="11">
        <f>IF(SUM(Tableau1[[#This Row],[Other access]:[Sci-hub access]])&gt;=1,1,0)</f>
        <v>0</v>
      </c>
      <c r="Z558" s="12">
        <f>IF(OR(Tableau1[[#This Row],[Access R1 + S1+ T1 ]]&gt;=1,Tableau1[[#This Row],[Access V1 +W1 + X1]]&gt;=1),1,0)</f>
        <v>0</v>
      </c>
      <c r="AB558" s="10" t="str">
        <f>Tableau1[[#This Row],[DOI]]</f>
        <v>doi: 10.1167/iovs.17-21948</v>
      </c>
      <c r="AC558" s="13" t="str">
        <f>Tableau1[[#This Row],[Authors]]&amp;", "&amp;Tableau1[[#This Row],[Title]]&amp;" "&amp;Tableau1[[#This Row],[Journal]]&amp;". "&amp;Tableau1[[#This Row],[Year]]</f>
        <v>Sperl P, Strohmaier C, Kraker H, Motloch K, Lenzhofer M, Moussa S, Reitsamer HA., Intraocular Pressure Course During the Femtosecond Laser-Assisted Cataract Surgery in Porcine Cadaver Eyes. Invest Ophthalmol Vis Sci. 2017</v>
      </c>
    </row>
    <row r="559" spans="1:29" x14ac:dyDescent="0.3">
      <c r="A559">
        <v>4957</v>
      </c>
      <c r="B559" t="s">
        <v>8052</v>
      </c>
      <c r="C559" t="s">
        <v>18281</v>
      </c>
      <c r="D559" t="s">
        <v>28482</v>
      </c>
      <c r="E559" t="s">
        <v>2597</v>
      </c>
      <c r="F559" s="10"/>
      <c r="G559">
        <v>2017</v>
      </c>
      <c r="J559">
        <v>4.8063224181845388E-2</v>
      </c>
      <c r="L559" t="s">
        <v>39365</v>
      </c>
      <c r="M559">
        <v>28388343</v>
      </c>
      <c r="Q559" s="10"/>
      <c r="R559" s="11">
        <f t="shared" si="16"/>
        <v>0</v>
      </c>
      <c r="U559" s="11">
        <f t="shared" si="17"/>
        <v>0</v>
      </c>
      <c r="Y559" s="11">
        <f>IF(SUM(Tableau1[[#This Row],[Other access]:[Sci-hub access]])&gt;=1,1,0)</f>
        <v>0</v>
      </c>
      <c r="Z559" s="12">
        <f>IF(OR(Tableau1[[#This Row],[Access R1 + S1+ T1 ]]&gt;=1,Tableau1[[#This Row],[Access V1 +W1 + X1]]&gt;=1),1,0)</f>
        <v>0</v>
      </c>
      <c r="AB559" s="10" t="str">
        <f>Tableau1[[#This Row],[DOI]]</f>
        <v>doi: 10.1080/01676830.2017.1279657</v>
      </c>
      <c r="AC559" s="13" t="str">
        <f>Tableau1[[#This Row],[Authors]]&amp;", "&amp;Tableau1[[#This Row],[Title]]&amp;" "&amp;Tableau1[[#This Row],[Journal]]&amp;". "&amp;Tableau1[[#This Row],[Year]]</f>
        <v>Lorenzano D, Miszkiel K, Rose GE., Orbital melanoma masquerading as a "Galloping haemangioma". Orbit. 2017</v>
      </c>
    </row>
    <row r="560" spans="1:29" x14ac:dyDescent="0.3">
      <c r="A560">
        <v>3766</v>
      </c>
      <c r="B560" t="s">
        <v>6935</v>
      </c>
      <c r="C560" t="s">
        <v>17175</v>
      </c>
      <c r="D560" t="s">
        <v>27359</v>
      </c>
      <c r="E560" t="s">
        <v>2462</v>
      </c>
      <c r="F560" s="10"/>
      <c r="G560">
        <v>2017</v>
      </c>
      <c r="J560">
        <v>4.8066133947592959E-2</v>
      </c>
      <c r="L560" t="s">
        <v>38210</v>
      </c>
      <c r="M560">
        <v>28535756</v>
      </c>
      <c r="Q560" s="10"/>
      <c r="R560" s="11">
        <f t="shared" si="16"/>
        <v>0</v>
      </c>
      <c r="U560" s="11">
        <f t="shared" si="17"/>
        <v>0</v>
      </c>
      <c r="Y560" s="11">
        <f>IF(SUM(Tableau1[[#This Row],[Other access]:[Sci-hub access]])&gt;=1,1,0)</f>
        <v>0</v>
      </c>
      <c r="Z560" s="12">
        <f>IF(OR(Tableau1[[#This Row],[Access R1 + S1+ T1 ]]&gt;=1,Tableau1[[#This Row],[Access V1 +W1 + X1]]&gt;=1),1,0)</f>
        <v>0</v>
      </c>
      <c r="AB560" s="10" t="str">
        <f>Tableau1[[#This Row],[DOI]]</f>
        <v>doi: 10.1186/s12886-017-0471-x</v>
      </c>
      <c r="AC560" s="13" t="str">
        <f>Tableau1[[#This Row],[Authors]]&amp;", "&amp;Tableau1[[#This Row],[Title]]&amp;" "&amp;Tableau1[[#This Row],[Journal]]&amp;". "&amp;Tableau1[[#This Row],[Year]]</f>
        <v>Waizel M, Todorova MG, Masyk M, Wolf K, Rickmann A, Helaiwa K, Blanke BR, Szurman P., Switch to aflibercept or ranibizumab after initial treatment with bevacizumab in eyes with neovascular AMD. BMC Ophthalmol. 2017</v>
      </c>
    </row>
    <row r="561" spans="1:29" x14ac:dyDescent="0.3">
      <c r="A561">
        <v>2994</v>
      </c>
      <c r="B561" t="s">
        <v>6188</v>
      </c>
      <c r="C561" t="s">
        <v>16433</v>
      </c>
      <c r="D561" t="s">
        <v>26612</v>
      </c>
      <c r="E561" t="s">
        <v>2443</v>
      </c>
      <c r="F561" s="10"/>
      <c r="G561">
        <v>2017</v>
      </c>
      <c r="J561">
        <v>4.8272925656094423E-2</v>
      </c>
      <c r="L561" t="s">
        <v>37449</v>
      </c>
      <c r="M561">
        <v>28654985</v>
      </c>
      <c r="Q561" s="10"/>
      <c r="R561" s="11">
        <f t="shared" si="16"/>
        <v>0</v>
      </c>
      <c r="U561" s="11">
        <f t="shared" si="17"/>
        <v>0</v>
      </c>
      <c r="Y561" s="11">
        <f>IF(SUM(Tableau1[[#This Row],[Other access]:[Sci-hub access]])&gt;=1,1,0)</f>
        <v>0</v>
      </c>
      <c r="Z561" s="12">
        <f>IF(OR(Tableau1[[#This Row],[Access R1 + S1+ T1 ]]&gt;=1,Tableau1[[#This Row],[Access V1 +W1 + X1]]&gt;=1),1,0)</f>
        <v>0</v>
      </c>
      <c r="AB561" s="10" t="str">
        <f>Tableau1[[#This Row],[DOI]]</f>
        <v>doi: 10.1167/iovs.17-21423</v>
      </c>
      <c r="AC561" s="13" t="str">
        <f>Tableau1[[#This Row],[Authors]]&amp;", "&amp;Tableau1[[#This Row],[Title]]&amp;" "&amp;Tableau1[[#This Row],[Journal]]&amp;". "&amp;Tableau1[[#This Row],[Year]]</f>
        <v>Chung DD, Frausto RF, Lin BR, Hanser EM, Cohen Z, Aldave AJ., Transcriptomic Profiling of Posterior Polymorphous Corneal Dystrophy. Invest Ophthalmol Vis Sci. 2017</v>
      </c>
    </row>
    <row r="562" spans="1:29" x14ac:dyDescent="0.3">
      <c r="A562">
        <v>1645</v>
      </c>
      <c r="B562" t="s">
        <v>4897</v>
      </c>
      <c r="C562" t="s">
        <v>15147</v>
      </c>
      <c r="D562" t="s">
        <v>25318</v>
      </c>
      <c r="E562" t="s">
        <v>2511</v>
      </c>
      <c r="F562" s="10"/>
      <c r="G562">
        <v>2017</v>
      </c>
      <c r="J562">
        <v>4.8327949641392531E-2</v>
      </c>
      <c r="L562" t="s">
        <v>36124</v>
      </c>
      <c r="M562">
        <v>28905839</v>
      </c>
      <c r="Q562" s="10"/>
      <c r="R562" s="11">
        <f t="shared" si="16"/>
        <v>0</v>
      </c>
      <c r="U562" s="11">
        <f t="shared" si="17"/>
        <v>0</v>
      </c>
      <c r="Y562" s="11">
        <f>IF(SUM(Tableau1[[#This Row],[Other access]:[Sci-hub access]])&gt;=1,1,0)</f>
        <v>0</v>
      </c>
      <c r="Z562" s="12">
        <f>IF(OR(Tableau1[[#This Row],[Access R1 + S1+ T1 ]]&gt;=1,Tableau1[[#This Row],[Access V1 +W1 + X1]]&gt;=1),1,0)</f>
        <v>0</v>
      </c>
      <c r="AB562" s="10" t="str">
        <f>Tableau1[[#This Row],[DOI]]</f>
        <v>doi: 10.4103/ijo.IJO_426_17</v>
      </c>
      <c r="AC562" s="13" t="str">
        <f>Tableau1[[#This Row],[Authors]]&amp;", "&amp;Tableau1[[#This Row],[Title]]&amp;" "&amp;Tableau1[[#This Row],[Journal]]&amp;". "&amp;Tableau1[[#This Row],[Year]]</f>
        <v>Patel R, Gopalakrishnan M, Rajesh B, Giridhar A., Postvitrectomy macular hole undergoing delayed closure after 28 months. Indian J Ophthalmol. 2017</v>
      </c>
    </row>
    <row r="563" spans="1:29" x14ac:dyDescent="0.3">
      <c r="A563">
        <v>2061</v>
      </c>
      <c r="B563" t="s">
        <v>5300</v>
      </c>
      <c r="C563" t="s">
        <v>15545</v>
      </c>
      <c r="D563" t="s">
        <v>25722</v>
      </c>
      <c r="E563" t="s">
        <v>2443</v>
      </c>
      <c r="F563" s="10"/>
      <c r="G563">
        <v>2017</v>
      </c>
      <c r="J563">
        <v>4.8343276941466229E-2</v>
      </c>
      <c r="L563" t="s">
        <v>36532</v>
      </c>
      <c r="M563">
        <v>28820921</v>
      </c>
      <c r="Q563" s="10"/>
      <c r="R563" s="11">
        <f t="shared" si="16"/>
        <v>0</v>
      </c>
      <c r="U563" s="11">
        <f t="shared" si="17"/>
        <v>0</v>
      </c>
      <c r="Y563" s="11">
        <f>IF(SUM(Tableau1[[#This Row],[Other access]:[Sci-hub access]])&gt;=1,1,0)</f>
        <v>0</v>
      </c>
      <c r="Z563" s="12">
        <f>IF(OR(Tableau1[[#This Row],[Access R1 + S1+ T1 ]]&gt;=1,Tableau1[[#This Row],[Access V1 +W1 + X1]]&gt;=1),1,0)</f>
        <v>0</v>
      </c>
      <c r="AB563" s="10" t="str">
        <f>Tableau1[[#This Row],[DOI]]</f>
        <v>doi: 10.1167/iovs.17-21932</v>
      </c>
      <c r="AC563" s="13" t="str">
        <f>Tableau1[[#This Row],[Authors]]&amp;", "&amp;Tableau1[[#This Row],[Title]]&amp;" "&amp;Tableau1[[#This Row],[Journal]]&amp;". "&amp;Tableau1[[#This Row],[Year]]</f>
        <v>Mariotti L, Devaney N, Lombardo G, Lombardo M., Analysis of Cone Mosaic Reflectance Properties in Healthy Eyes and in Eyes With Nonproliferative Diabetic Retinopathy Over Time. Invest Ophthalmol Vis Sci. 2017</v>
      </c>
    </row>
    <row r="564" spans="1:29" x14ac:dyDescent="0.3">
      <c r="A564">
        <v>3765</v>
      </c>
      <c r="B564" t="s">
        <v>6934</v>
      </c>
      <c r="C564" t="s">
        <v>17174</v>
      </c>
      <c r="D564" t="s">
        <v>27358</v>
      </c>
      <c r="E564" t="s">
        <v>34019</v>
      </c>
      <c r="F564" s="10"/>
      <c r="G564">
        <v>2017</v>
      </c>
      <c r="J564">
        <v>4.8380005558425365E-2</v>
      </c>
      <c r="L564" t="s">
        <v>38209</v>
      </c>
      <c r="M564">
        <v>28535912</v>
      </c>
      <c r="Q564" s="10"/>
      <c r="R564" s="11">
        <f t="shared" si="16"/>
        <v>0</v>
      </c>
      <c r="U564" s="11">
        <f t="shared" si="17"/>
        <v>0</v>
      </c>
      <c r="Y564" s="11">
        <f>IF(SUM(Tableau1[[#This Row],[Other access]:[Sci-hub access]])&gt;=1,1,0)</f>
        <v>0</v>
      </c>
      <c r="Z564" s="12">
        <f>IF(OR(Tableau1[[#This Row],[Access R1 + S1+ T1 ]]&gt;=1,Tableau1[[#This Row],[Access V1 +W1 + X1]]&gt;=1),1,0)</f>
        <v>0</v>
      </c>
      <c r="AB564" s="10" t="str">
        <f>Tableau1[[#This Row],[DOI]]</f>
        <v>doi: 10.1016/j.ejmp.2017.04.004</v>
      </c>
      <c r="AC564" s="13" t="str">
        <f>Tableau1[[#This Row],[Authors]]&amp;", "&amp;Tableau1[[#This Row],[Title]]&amp;" "&amp;Tableau1[[#This Row],[Journal]]&amp;". "&amp;Tableau1[[#This Row],[Year]]</f>
        <v>Mirzajani A, Ghorbani M, Rasuli B, Mahmoud-Pashazadeh A., Effect of induced high myopia on functional MRI signal changes. Phys Med. 2017</v>
      </c>
    </row>
    <row r="565" spans="1:29" x14ac:dyDescent="0.3">
      <c r="A565">
        <v>4859</v>
      </c>
      <c r="B565" t="s">
        <v>7961</v>
      </c>
      <c r="C565" t="s">
        <v>18190</v>
      </c>
      <c r="D565" t="s">
        <v>28391</v>
      </c>
      <c r="E565" t="s">
        <v>2479</v>
      </c>
      <c r="F565" s="10"/>
      <c r="G565">
        <v>2017</v>
      </c>
      <c r="J565">
        <v>4.858567838004757E-2</v>
      </c>
      <c r="L565" t="s">
        <v>39269</v>
      </c>
      <c r="M565">
        <v>28399038</v>
      </c>
      <c r="Q565" s="10"/>
      <c r="R565" s="11">
        <f t="shared" si="16"/>
        <v>0</v>
      </c>
      <c r="U565" s="11">
        <f t="shared" si="17"/>
        <v>0</v>
      </c>
      <c r="Y565" s="11">
        <f>IF(SUM(Tableau1[[#This Row],[Other access]:[Sci-hub access]])&gt;=1,1,0)</f>
        <v>0</v>
      </c>
      <c r="Z565" s="12">
        <f>IF(OR(Tableau1[[#This Row],[Access R1 + S1+ T1 ]]&gt;=1,Tableau1[[#This Row],[Access V1 +W1 + X1]]&gt;=1),1,0)</f>
        <v>0</v>
      </c>
      <c r="AB565" s="10" t="str">
        <f>Tableau1[[#This Row],[DOI]]</f>
        <v>doi: 10.1097/ICO.0000000000001192</v>
      </c>
      <c r="AC565" s="13" t="str">
        <f>Tableau1[[#This Row],[Authors]]&amp;", "&amp;Tableau1[[#This Row],[Title]]&amp;" "&amp;Tableau1[[#This Row],[Journal]]&amp;". "&amp;Tableau1[[#This Row],[Year]]</f>
        <v>Shazly TA, To LK, Conner IP, Espandar L., Intraoperative Optical Coherence Tomography-Assisted Descemet Stripping Automated Endothelial Keratoplasty for Anterior Chamber Fibrous Ingrowth. Cornea. 2017</v>
      </c>
    </row>
    <row r="566" spans="1:29" x14ac:dyDescent="0.3">
      <c r="A566">
        <v>5561</v>
      </c>
      <c r="B566" t="s">
        <v>8601</v>
      </c>
      <c r="C566" t="s">
        <v>18823</v>
      </c>
      <c r="D566" t="s">
        <v>29031</v>
      </c>
      <c r="E566" t="s">
        <v>2443</v>
      </c>
      <c r="F566" s="10"/>
      <c r="G566">
        <v>2017</v>
      </c>
      <c r="J566">
        <v>4.8593638904024794E-2</v>
      </c>
      <c r="L566" t="s">
        <v>39948</v>
      </c>
      <c r="M566">
        <v>28319643</v>
      </c>
      <c r="Q566" s="10"/>
      <c r="R566" s="11">
        <f t="shared" si="16"/>
        <v>0</v>
      </c>
      <c r="U566" s="11">
        <f t="shared" si="17"/>
        <v>0</v>
      </c>
      <c r="Y566" s="11">
        <f>IF(SUM(Tableau1[[#This Row],[Other access]:[Sci-hub access]])&gt;=1,1,0)</f>
        <v>0</v>
      </c>
      <c r="Z566" s="12">
        <f>IF(OR(Tableau1[[#This Row],[Access R1 + S1+ T1 ]]&gt;=1,Tableau1[[#This Row],[Access V1 +W1 + X1]]&gt;=1),1,0)</f>
        <v>0</v>
      </c>
      <c r="AB566" s="10" t="str">
        <f>Tableau1[[#This Row],[DOI]]</f>
        <v>doi: 10.1167/iovs.16-21065</v>
      </c>
      <c r="AC566" s="13" t="str">
        <f>Tableau1[[#This Row],[Authors]]&amp;", "&amp;Tableau1[[#This Row],[Title]]&amp;" "&amp;Tableau1[[#This Row],[Journal]]&amp;". "&amp;Tableau1[[#This Row],[Year]]</f>
        <v>Dai Z, Yu X, Sun J, Sun X., Grooved Glaucoma Drainage Devices That Continuously Deliver Cyclosporine A Decrease Postsurgical Scar Formation in Rabbit Eyes. Invest Ophthalmol Vis Sci. 2017</v>
      </c>
    </row>
    <row r="567" spans="1:29" x14ac:dyDescent="0.3">
      <c r="A567">
        <v>10434</v>
      </c>
      <c r="B567" t="s">
        <v>2234</v>
      </c>
      <c r="C567" t="s">
        <v>2235</v>
      </c>
      <c r="D567" t="s">
        <v>2236</v>
      </c>
      <c r="E567" t="s">
        <v>2628</v>
      </c>
      <c r="F567" s="10"/>
      <c r="G567">
        <v>2017</v>
      </c>
      <c r="J567">
        <v>4.8614054956691133E-2</v>
      </c>
      <c r="L567" t="s">
        <v>44684</v>
      </c>
      <c r="M567">
        <v>27306823</v>
      </c>
      <c r="Q567" s="10"/>
      <c r="R567" s="11">
        <f t="shared" si="16"/>
        <v>0</v>
      </c>
      <c r="U567" s="11">
        <f t="shared" si="17"/>
        <v>0</v>
      </c>
      <c r="Y567" s="11">
        <f>IF(SUM(Tableau1[[#This Row],[Other access]:[Sci-hub access]])&gt;=1,1,0)</f>
        <v>0</v>
      </c>
      <c r="Z567" s="12">
        <f>IF(OR(Tableau1[[#This Row],[Access R1 + S1+ T1 ]]&gt;=1,Tableau1[[#This Row],[Access V1 +W1 + X1]]&gt;=1),1,0)</f>
        <v>0</v>
      </c>
      <c r="AB567" s="10" t="str">
        <f>Tableau1[[#This Row],[DOI]]</f>
        <v>doi: 10.1007/s00347-016-0265-1</v>
      </c>
      <c r="AC567" s="13" t="str">
        <f>Tableau1[[#This Row],[Authors]]&amp;", "&amp;Tableau1[[#This Row],[Title]]&amp;" "&amp;Tableau1[[#This Row],[Journal]]&amp;". "&amp;Tableau1[[#This Row],[Year]]</f>
        <v>Parke Ii DW, Lum F, Rich WL., The IRIS® Registry : Purpose and perspectives. Ophthalmologe. 2017</v>
      </c>
    </row>
    <row r="568" spans="1:29" x14ac:dyDescent="0.3">
      <c r="A568">
        <v>6314</v>
      </c>
      <c r="B568" t="s">
        <v>9268</v>
      </c>
      <c r="C568" t="s">
        <v>19479</v>
      </c>
      <c r="D568" t="s">
        <v>29699</v>
      </c>
      <c r="E568" t="s">
        <v>2625</v>
      </c>
      <c r="F568" s="10"/>
      <c r="G568">
        <v>2017</v>
      </c>
      <c r="J568">
        <v>4.869630972350103E-2</v>
      </c>
      <c r="L568" t="s">
        <v>40683</v>
      </c>
      <c r="M568">
        <v>28229310</v>
      </c>
      <c r="Q568" s="10"/>
      <c r="R568" s="11">
        <f t="shared" si="16"/>
        <v>0</v>
      </c>
      <c r="U568" s="11">
        <f t="shared" si="17"/>
        <v>0</v>
      </c>
      <c r="Y568" s="11">
        <f>IF(SUM(Tableau1[[#This Row],[Other access]:[Sci-hub access]])&gt;=1,1,0)</f>
        <v>0</v>
      </c>
      <c r="Z568" s="12">
        <f>IF(OR(Tableau1[[#This Row],[Access R1 + S1+ T1 ]]&gt;=1,Tableau1[[#This Row],[Access V1 +W1 + X1]]&gt;=1),1,0)</f>
        <v>0</v>
      </c>
      <c r="AB568" s="10" t="str">
        <f>Tableau1[[#This Row],[DOI]]</f>
        <v>doi: 10.1007/s40265-017-0707-3</v>
      </c>
      <c r="AC568" s="13" t="str">
        <f>Tableau1[[#This Row],[Authors]]&amp;", "&amp;Tableau1[[#This Row],[Title]]&amp;" "&amp;Tableau1[[#This Row],[Journal]]&amp;". "&amp;Tableau1[[#This Row],[Year]]</f>
        <v>Emens JS, Eastman CI., Diagnosis and Treatment of Non-24-h Sleep-Wake Disorder in the Blind. Drugs. 2017</v>
      </c>
    </row>
    <row r="569" spans="1:29" ht="28.8" x14ac:dyDescent="0.3">
      <c r="A569">
        <v>4429</v>
      </c>
      <c r="B569" t="s">
        <v>7555</v>
      </c>
      <c r="C569" t="s">
        <v>17791</v>
      </c>
      <c r="D569" t="s">
        <v>27984</v>
      </c>
      <c r="E569" t="s">
        <v>2479</v>
      </c>
      <c r="F569" s="10"/>
      <c r="G569">
        <v>2017</v>
      </c>
      <c r="J569">
        <v>4.8723229224252651E-2</v>
      </c>
      <c r="L569" t="s">
        <v>38851</v>
      </c>
      <c r="M569">
        <v>28445193</v>
      </c>
      <c r="Q569" s="10"/>
      <c r="R569" s="11">
        <f t="shared" si="16"/>
        <v>0</v>
      </c>
      <c r="U569" s="11">
        <f t="shared" si="17"/>
        <v>0</v>
      </c>
      <c r="Y569" s="11">
        <f>IF(SUM(Tableau1[[#This Row],[Other access]:[Sci-hub access]])&gt;=1,1,0)</f>
        <v>0</v>
      </c>
      <c r="Z569" s="12">
        <f>IF(OR(Tableau1[[#This Row],[Access R1 + S1+ T1 ]]&gt;=1,Tableau1[[#This Row],[Access V1 +W1 + X1]]&gt;=1),1,0)</f>
        <v>0</v>
      </c>
      <c r="AB569" s="10" t="str">
        <f>Tableau1[[#This Row],[DOI]]</f>
        <v>doi: 10.1097/ICO.0000000000001206</v>
      </c>
      <c r="AC569" s="13" t="str">
        <f>Tableau1[[#This Row],[Authors]]&amp;", "&amp;Tableau1[[#This Row],[Title]]&amp;" "&amp;Tableau1[[#This Row],[Journal]]&amp;". "&amp;Tableau1[[#This Row],[Year]]</f>
        <v>Kheirkhah A, Di Zazzo A, Satitpitakul V, Fernandez M, Magilavy D, Dana R., A Pilot Randomized Trial on Safety and Efficacy of a Novel Topical Combined Inhibitor of Janus Kinase 1/3 and Spleen Tyrosine Kinase for GVHD-Associated Ocular Surface Disease. Cornea. 2017</v>
      </c>
    </row>
    <row r="570" spans="1:29" x14ac:dyDescent="0.3">
      <c r="A570">
        <v>3296</v>
      </c>
      <c r="B570" t="s">
        <v>6478</v>
      </c>
      <c r="C570" t="s">
        <v>16721</v>
      </c>
      <c r="D570" t="s">
        <v>26902</v>
      </c>
      <c r="E570" t="s">
        <v>2443</v>
      </c>
      <c r="F570" s="10"/>
      <c r="G570">
        <v>2017</v>
      </c>
      <c r="J570">
        <v>4.8928724297763848E-2</v>
      </c>
      <c r="L570" t="s">
        <v>37749</v>
      </c>
      <c r="M570">
        <v>28605811</v>
      </c>
      <c r="Q570" s="10"/>
      <c r="R570" s="11">
        <f t="shared" si="16"/>
        <v>0</v>
      </c>
      <c r="U570" s="11">
        <f t="shared" si="17"/>
        <v>0</v>
      </c>
      <c r="Y570" s="11">
        <f>IF(SUM(Tableau1[[#This Row],[Other access]:[Sci-hub access]])&gt;=1,1,0)</f>
        <v>0</v>
      </c>
      <c r="Z570" s="12">
        <f>IF(OR(Tableau1[[#This Row],[Access R1 + S1+ T1 ]]&gt;=1,Tableau1[[#This Row],[Access V1 +W1 + X1]]&gt;=1),1,0)</f>
        <v>0</v>
      </c>
      <c r="AB570" s="10" t="str">
        <f>Tableau1[[#This Row],[DOI]]</f>
        <v>doi: 10.1167/iovs.17-21918</v>
      </c>
      <c r="AC570" s="13" t="str">
        <f>Tableau1[[#This Row],[Authors]]&amp;", "&amp;Tableau1[[#This Row],[Title]]&amp;" "&amp;Tableau1[[#This Row],[Journal]]&amp;". "&amp;Tableau1[[#This Row],[Year]]</f>
        <v>Lee EJ, Lee SH, Kim JA, Kim TW., Parapapillary Deep-Layer Microvasculature Dropout in Glaucoma: Topographic Association With Glaucomatous Damage. Invest Ophthalmol Vis Sci. 2017</v>
      </c>
    </row>
    <row r="571" spans="1:29" x14ac:dyDescent="0.3">
      <c r="A571">
        <v>1405</v>
      </c>
      <c r="B571" t="s">
        <v>4664</v>
      </c>
      <c r="C571" t="s">
        <v>14915</v>
      </c>
      <c r="D571" t="s">
        <v>25085</v>
      </c>
      <c r="E571" t="s">
        <v>2602</v>
      </c>
      <c r="F571" s="10"/>
      <c r="G571">
        <v>2017</v>
      </c>
      <c r="J571">
        <v>4.8946724078503534E-2</v>
      </c>
      <c r="L571" t="s">
        <v>35886</v>
      </c>
      <c r="M571">
        <v>28954259</v>
      </c>
      <c r="Q571" s="10"/>
      <c r="R571" s="11">
        <f t="shared" si="16"/>
        <v>0</v>
      </c>
      <c r="U571" s="11">
        <f t="shared" si="17"/>
        <v>0</v>
      </c>
      <c r="Y571" s="11">
        <f>IF(SUM(Tableau1[[#This Row],[Other access]:[Sci-hub access]])&gt;=1,1,0)</f>
        <v>0</v>
      </c>
      <c r="Z571" s="12">
        <f>IF(OR(Tableau1[[#This Row],[Access R1 + S1+ T1 ]]&gt;=1,Tableau1[[#This Row],[Access V1 +W1 + X1]]&gt;=1),1,0)</f>
        <v>0</v>
      </c>
      <c r="AB571" s="10" t="str">
        <f>Tableau1[[#This Row],[DOI]]</f>
        <v>doi: 10.1159/000481563</v>
      </c>
      <c r="AC571" s="13" t="str">
        <f>Tableau1[[#This Row],[Authors]]&amp;", "&amp;Tableau1[[#This Row],[Title]]&amp;" "&amp;Tableau1[[#This Row],[Journal]]&amp;". "&amp;Tableau1[[#This Row],[Year]]</f>
        <v>Cui H, Liu Y, Huang Y., Roles of TRIM32 in Corneal Epithelial Cells After Infection with Herpes Simplex Virus. Cell Physiol Biochem. 2017</v>
      </c>
    </row>
    <row r="572" spans="1:29" x14ac:dyDescent="0.3">
      <c r="A572">
        <v>8558</v>
      </c>
      <c r="B572" t="s">
        <v>1733</v>
      </c>
      <c r="C572" t="s">
        <v>1734</v>
      </c>
      <c r="D572" t="s">
        <v>1735</v>
      </c>
      <c r="E572" t="s">
        <v>3152</v>
      </c>
      <c r="F572" s="10"/>
      <c r="G572">
        <v>2017</v>
      </c>
      <c r="J572">
        <v>4.9008645986746813E-2</v>
      </c>
      <c r="L572" t="s">
        <v>42894</v>
      </c>
      <c r="M572">
        <v>27890826</v>
      </c>
      <c r="Q572" s="10"/>
      <c r="R572" s="11">
        <f t="shared" si="16"/>
        <v>0</v>
      </c>
      <c r="U572" s="11">
        <f t="shared" si="17"/>
        <v>0</v>
      </c>
      <c r="Y572" s="11">
        <f>IF(SUM(Tableau1[[#This Row],[Other access]:[Sci-hub access]])&gt;=1,1,0)</f>
        <v>0</v>
      </c>
      <c r="Z572" s="12">
        <f>IF(OR(Tableau1[[#This Row],[Access R1 + S1+ T1 ]]&gt;=1,Tableau1[[#This Row],[Access V1 +W1 + X1]]&gt;=1),1,0)</f>
        <v>0</v>
      </c>
      <c r="AB572" s="10" t="str">
        <f>Tableau1[[#This Row],[DOI]]</f>
        <v>doi: 10.1016/j.neuroscience.2016.11.019</v>
      </c>
      <c r="AC572" s="13" t="str">
        <f>Tableau1[[#This Row],[Authors]]&amp;", "&amp;Tableau1[[#This Row],[Title]]&amp;" "&amp;Tableau1[[#This Row],[Journal]]&amp;". "&amp;Tableau1[[#This Row],[Year]]</f>
        <v>Huang S, Huang P, Liu X, Lin Z, Wang J, Xu S, Guo L, Leung CK, Zhong Y., Relevant variations and neuroprotecive effect of hydrogen sulfide in a rat glaucoma model. Neuroscience. 2017</v>
      </c>
    </row>
    <row r="573" spans="1:29" ht="28.8" x14ac:dyDescent="0.3">
      <c r="A573">
        <v>3844</v>
      </c>
      <c r="B573" t="s">
        <v>292</v>
      </c>
      <c r="C573" t="s">
        <v>293</v>
      </c>
      <c r="D573" t="s">
        <v>294</v>
      </c>
      <c r="E573" t="s">
        <v>2484</v>
      </c>
      <c r="F573" s="10"/>
      <c r="G573">
        <v>2017</v>
      </c>
      <c r="J573">
        <v>4.905251644019315E-2</v>
      </c>
      <c r="L573" t="s">
        <v>38286</v>
      </c>
      <c r="M573">
        <v>28521879</v>
      </c>
      <c r="Q573" s="10"/>
      <c r="R573" s="11">
        <f t="shared" si="16"/>
        <v>0</v>
      </c>
      <c r="U573" s="11">
        <f t="shared" si="17"/>
        <v>0</v>
      </c>
      <c r="Y573" s="11">
        <f>IF(SUM(Tableau1[[#This Row],[Other access]:[Sci-hub access]])&gt;=1,1,0)</f>
        <v>0</v>
      </c>
      <c r="Z573" s="12">
        <f>IF(OR(Tableau1[[#This Row],[Access R1 + S1+ T1 ]]&gt;=1,Tableau1[[#This Row],[Access V1 +W1 + X1]]&gt;=1),1,0)</f>
        <v>0</v>
      </c>
      <c r="AB573" s="10" t="str">
        <f>Tableau1[[#This Row],[DOI]]</f>
        <v>doi: 10.1016/j.metabol.2017.03.004</v>
      </c>
      <c r="AC573" s="13" t="str">
        <f>Tableau1[[#This Row],[Authors]]&amp;", "&amp;Tableau1[[#This Row],[Title]]&amp;" "&amp;Tableau1[[#This Row],[Journal]]&amp;". "&amp;Tableau1[[#This Row],[Year]]</f>
        <v>Villa M, Parravano M, Micheli A, Gaddini L, Matteucci A, Mallozzi C, Facchiano F, Malchiodi-Albedi F, Pricci F., A quick, simple method for detecting circulating fluorescent advanced glycation end-products: Correlation with in vitro and in vivo non-enzymatic glycation. Metabolism. 2017</v>
      </c>
    </row>
    <row r="574" spans="1:29" ht="28.8" x14ac:dyDescent="0.3">
      <c r="A574">
        <v>4561</v>
      </c>
      <c r="B574" t="s">
        <v>404</v>
      </c>
      <c r="C574" t="s">
        <v>405</v>
      </c>
      <c r="D574" t="s">
        <v>406</v>
      </c>
      <c r="E574" t="s">
        <v>2996</v>
      </c>
      <c r="F574" s="10"/>
      <c r="G574">
        <v>2017</v>
      </c>
      <c r="J574">
        <v>4.9077896935720067E-2</v>
      </c>
      <c r="L574" t="s">
        <v>38979</v>
      </c>
      <c r="M574">
        <v>28431875</v>
      </c>
      <c r="Q574" s="10"/>
      <c r="R574" s="11">
        <f t="shared" si="16"/>
        <v>0</v>
      </c>
      <c r="U574" s="11">
        <f t="shared" si="17"/>
        <v>0</v>
      </c>
      <c r="Y574" s="11">
        <f>IF(SUM(Tableau1[[#This Row],[Other access]:[Sci-hub access]])&gt;=1,1,0)</f>
        <v>0</v>
      </c>
      <c r="Z574" s="12">
        <f>IF(OR(Tableau1[[#This Row],[Access R1 + S1+ T1 ]]&gt;=1,Tableau1[[#This Row],[Access V1 +W1 + X1]]&gt;=1),1,0)</f>
        <v>0</v>
      </c>
      <c r="AB574" s="10" t="str">
        <f>Tableau1[[#This Row],[DOI]]</f>
        <v>doi: 10.1016/j.cbi.2017.04.013</v>
      </c>
      <c r="AC574" s="13" t="str">
        <f>Tableau1[[#This Row],[Authors]]&amp;", "&amp;Tableau1[[#This Row],[Title]]&amp;" "&amp;Tableau1[[#This Row],[Journal]]&amp;". "&amp;Tableau1[[#This Row],[Year]]</f>
        <v>Mseddi M, Ben Mansour R, Gargouri B, Mnif F, El Ghawi S, Hammami B, Ghorbel A, Abid M, Lassoued S., Proteins oxidation and autoantibodies' reactivity against hydrogen peroxide and malondialdehyde -oxidized thyroid antigens in patients' plasmas with Graves' disease and Hashimoto Thyroiditis. Chem Biol Interact. 2017</v>
      </c>
    </row>
    <row r="575" spans="1:29" x14ac:dyDescent="0.3">
      <c r="A575">
        <v>7089</v>
      </c>
      <c r="B575" t="s">
        <v>9940</v>
      </c>
      <c r="C575" t="s">
        <v>20143</v>
      </c>
      <c r="D575" t="s">
        <v>30374</v>
      </c>
      <c r="E575" t="s">
        <v>2445</v>
      </c>
      <c r="F575" s="10"/>
      <c r="G575">
        <v>2017</v>
      </c>
      <c r="J575">
        <v>4.9148199044178886E-2</v>
      </c>
      <c r="L575" t="s">
        <v>41445</v>
      </c>
      <c r="M575">
        <v>28129217</v>
      </c>
      <c r="Q575" s="10"/>
      <c r="R575" s="11">
        <f t="shared" si="16"/>
        <v>0</v>
      </c>
      <c r="U575" s="11">
        <f t="shared" si="17"/>
        <v>0</v>
      </c>
      <c r="Y575" s="11">
        <f>IF(SUM(Tableau1[[#This Row],[Other access]:[Sci-hub access]])&gt;=1,1,0)</f>
        <v>0</v>
      </c>
      <c r="Z575" s="12">
        <f>IF(OR(Tableau1[[#This Row],[Access R1 + S1+ T1 ]]&gt;=1,Tableau1[[#This Row],[Access V1 +W1 + X1]]&gt;=1),1,0)</f>
        <v>0</v>
      </c>
      <c r="AB575" s="10" t="str">
        <f>Tableau1[[#This Row],[DOI]]</f>
        <v>doi: 10.1097/IAE.0000000000001491</v>
      </c>
      <c r="AC575" s="13" t="str">
        <f>Tableau1[[#This Row],[Authors]]&amp;", "&amp;Tableau1[[#This Row],[Title]]&amp;" "&amp;Tableau1[[#This Row],[Journal]]&amp;". "&amp;Tableau1[[#This Row],[Year]]</f>
        <v>Novelli FJD, Preti RC, Monteiro MLR, Nóbrega MJ, Takahashi WY., A New Method of Subretinal Injection of Tissue Plasminogen Activator and Air in Patients With Submacular Hemorrhage. Retina. 2017</v>
      </c>
    </row>
    <row r="576" spans="1:29" x14ac:dyDescent="0.3">
      <c r="A576">
        <v>733</v>
      </c>
      <c r="B576" t="s">
        <v>3996</v>
      </c>
      <c r="C576" t="s">
        <v>14251</v>
      </c>
      <c r="D576" t="s">
        <v>24416</v>
      </c>
      <c r="E576" t="s">
        <v>3102</v>
      </c>
      <c r="F576" s="10"/>
      <c r="G576">
        <v>2018</v>
      </c>
      <c r="J576">
        <v>4.9200846023510159E-2</v>
      </c>
      <c r="L576" t="s">
        <v>35226</v>
      </c>
      <c r="M576">
        <v>29129773</v>
      </c>
      <c r="Q576" s="10"/>
      <c r="R576" s="11">
        <f t="shared" si="16"/>
        <v>0</v>
      </c>
      <c r="U576" s="11">
        <f t="shared" si="17"/>
        <v>0</v>
      </c>
      <c r="Y576" s="11">
        <f>IF(SUM(Tableau1[[#This Row],[Other access]:[Sci-hub access]])&gt;=1,1,0)</f>
        <v>0</v>
      </c>
      <c r="Z576" s="12">
        <f>IF(OR(Tableau1[[#This Row],[Access R1 + S1+ T1 ]]&gt;=1,Tableau1[[#This Row],[Access V1 +W1 + X1]]&gt;=1),1,0)</f>
        <v>0</v>
      </c>
      <c r="AB576" s="10" t="str">
        <f>Tableau1[[#This Row],[DOI]]</f>
        <v>doi: 10.1016/j.lfs.2017.11.007</v>
      </c>
      <c r="AC576" s="13" t="str">
        <f>Tableau1[[#This Row],[Authors]]&amp;", "&amp;Tableau1[[#This Row],[Title]]&amp;" "&amp;Tableau1[[#This Row],[Journal]]&amp;". "&amp;Tableau1[[#This Row],[Year]]</f>
        <v>Cui J, Gong R, Hu S, Cai L, Chen L., Gambogic acid ameliorates diabetes-induced proliferative retinopathy through inhibition of the HIF-1α/VEGF expression via targeting PI3K/AKT pathway. Life Sci. 2018</v>
      </c>
    </row>
    <row r="577" spans="1:29" x14ac:dyDescent="0.3">
      <c r="A577">
        <v>8876</v>
      </c>
      <c r="B577" t="s">
        <v>11503</v>
      </c>
      <c r="C577" t="s">
        <v>21686</v>
      </c>
      <c r="D577" t="s">
        <v>31943</v>
      </c>
      <c r="E577" t="s">
        <v>2490</v>
      </c>
      <c r="F577" s="10"/>
      <c r="G577">
        <v>2017</v>
      </c>
      <c r="J577">
        <v>4.9382489462597712E-2</v>
      </c>
      <c r="L577" t="s">
        <v>43208</v>
      </c>
      <c r="M577">
        <v>27818205</v>
      </c>
      <c r="Q577" s="10"/>
      <c r="R577" s="11">
        <f t="shared" si="16"/>
        <v>0</v>
      </c>
      <c r="U577" s="11">
        <f t="shared" si="17"/>
        <v>0</v>
      </c>
      <c r="Y577" s="11">
        <f>IF(SUM(Tableau1[[#This Row],[Other access]:[Sci-hub access]])&gt;=1,1,0)</f>
        <v>0</v>
      </c>
      <c r="Z577" s="12">
        <f>IF(OR(Tableau1[[#This Row],[Access R1 + S1+ T1 ]]&gt;=1,Tableau1[[#This Row],[Access V1 +W1 + X1]]&gt;=1),1,0)</f>
        <v>0</v>
      </c>
      <c r="AB577" s="10" t="str">
        <f>Tableau1[[#This Row],[DOI]]</f>
        <v>doi: 10.1016/j.ajo.2016.10.019</v>
      </c>
      <c r="AC577" s="13" t="str">
        <f>Tableau1[[#This Row],[Authors]]&amp;", "&amp;Tableau1[[#This Row],[Title]]&amp;" "&amp;Tableau1[[#This Row],[Journal]]&amp;". "&amp;Tableau1[[#This Row],[Year]]</f>
        <v>Kim RS, Chevez-Barrios P, Bretana ME, Wong TP, Teh BS, Schefler AC., Histopathologic Analysis of Transvitreal Fine Needle Aspiration Biopsy Needle Tracts for Uveal Melanoma. Am J Ophthalmol. 2017</v>
      </c>
    </row>
    <row r="578" spans="1:29" x14ac:dyDescent="0.3">
      <c r="A578">
        <v>5570</v>
      </c>
      <c r="B578" t="s">
        <v>8609</v>
      </c>
      <c r="C578" t="s">
        <v>18831</v>
      </c>
      <c r="D578" t="s">
        <v>29039</v>
      </c>
      <c r="E578" t="s">
        <v>2600</v>
      </c>
      <c r="F578" s="10"/>
      <c r="G578">
        <v>2017</v>
      </c>
      <c r="J578">
        <v>4.9411051331628708E-2</v>
      </c>
      <c r="L578" t="s">
        <v>39957</v>
      </c>
      <c r="M578">
        <v>28318930</v>
      </c>
      <c r="Q578" s="10"/>
      <c r="R578" s="11">
        <f t="shared" ref="R578:R641" si="18">IF(SUM(N578:Q578)&gt;0,1,0)</f>
        <v>0</v>
      </c>
      <c r="U578" s="11">
        <f t="shared" ref="U578:U641" si="19">IF(SUM(R578,T578)&gt;0,1,0)</f>
        <v>0</v>
      </c>
      <c r="Y578" s="11">
        <f>IF(SUM(Tableau1[[#This Row],[Other access]:[Sci-hub access]])&gt;=1,1,0)</f>
        <v>0</v>
      </c>
      <c r="Z578" s="12">
        <f>IF(OR(Tableau1[[#This Row],[Access R1 + S1+ T1 ]]&gt;=1,Tableau1[[#This Row],[Access V1 +W1 + X1]]&gt;=1),1,0)</f>
        <v>0</v>
      </c>
      <c r="AB578" s="10" t="str">
        <f>Tableau1[[#This Row],[DOI]]</f>
        <v>doi: 10.1016/j.ymthe.2017.03.004</v>
      </c>
      <c r="AC578" s="13" t="str">
        <f>Tableau1[[#This Row],[Authors]]&amp;", "&amp;Tableau1[[#This Row],[Title]]&amp;" "&amp;Tableau1[[#This Row],[Journal]]&amp;". "&amp;Tableau1[[#This Row],[Year]]</f>
        <v>Ljubimov AV., Cell Therapy for Age-Related Macular Degeneration: A New Vision for the Bone Marrow? Mol Ther. 2017</v>
      </c>
    </row>
    <row r="579" spans="1:29" x14ac:dyDescent="0.3">
      <c r="A579">
        <v>6287</v>
      </c>
      <c r="B579" t="s">
        <v>9242</v>
      </c>
      <c r="C579" t="s">
        <v>19453</v>
      </c>
      <c r="D579" t="s">
        <v>29673</v>
      </c>
      <c r="E579" t="s">
        <v>2514</v>
      </c>
      <c r="F579" s="10"/>
      <c r="G579">
        <v>2017</v>
      </c>
      <c r="J579">
        <v>4.9482561980534134E-2</v>
      </c>
      <c r="L579" t="s">
        <v>40657</v>
      </c>
      <c r="M579">
        <v>28232219</v>
      </c>
      <c r="Q579" s="10"/>
      <c r="R579" s="11">
        <f t="shared" si="18"/>
        <v>0</v>
      </c>
      <c r="U579" s="11">
        <f t="shared" si="19"/>
        <v>0</v>
      </c>
      <c r="Y579" s="11">
        <f>IF(SUM(Tableau1[[#This Row],[Other access]:[Sci-hub access]])&gt;=1,1,0)</f>
        <v>0</v>
      </c>
      <c r="Z579" s="12">
        <f>IF(OR(Tableau1[[#This Row],[Access R1 + S1+ T1 ]]&gt;=1,Tableau1[[#This Row],[Access V1 +W1 + X1]]&gt;=1),1,0)</f>
        <v>0</v>
      </c>
      <c r="AB579" s="10" t="str">
        <f>Tableau1[[#This Row],[DOI]]</f>
        <v>doi: 10.1016/j.survophthal.2017.02.002</v>
      </c>
      <c r="AC579" s="13" t="str">
        <f>Tableau1[[#This Row],[Authors]]&amp;", "&amp;Tableau1[[#This Row],[Title]]&amp;" "&amp;Tableau1[[#This Row],[Journal]]&amp;". "&amp;Tableau1[[#This Row],[Year]]</f>
        <v>Ziaei M, Zhang J, Patel DV, McGhee CNJ., Umbilical cord stem cells in the treatment of corneal disease. Surv Ophthalmol. 2017</v>
      </c>
    </row>
    <row r="580" spans="1:29" x14ac:dyDescent="0.3">
      <c r="A580">
        <v>5535</v>
      </c>
      <c r="B580" t="s">
        <v>8579</v>
      </c>
      <c r="C580" t="s">
        <v>18800</v>
      </c>
      <c r="D580" t="s">
        <v>29009</v>
      </c>
      <c r="E580" t="s">
        <v>34015</v>
      </c>
      <c r="F580" s="10"/>
      <c r="G580">
        <v>2017</v>
      </c>
      <c r="J580">
        <v>4.9605348556112983E-2</v>
      </c>
      <c r="L580" t="s">
        <v>39922</v>
      </c>
      <c r="M580">
        <v>28323501</v>
      </c>
      <c r="Q580" s="10"/>
      <c r="R580" s="11">
        <f t="shared" si="18"/>
        <v>0</v>
      </c>
      <c r="U580" s="11">
        <f t="shared" si="19"/>
        <v>0</v>
      </c>
      <c r="Y580" s="11">
        <f>IF(SUM(Tableau1[[#This Row],[Other access]:[Sci-hub access]])&gt;=1,1,0)</f>
        <v>0</v>
      </c>
      <c r="Z580" s="12">
        <f>IF(OR(Tableau1[[#This Row],[Access R1 + S1+ T1 ]]&gt;=1,Tableau1[[#This Row],[Access V1 +W1 + X1]]&gt;=1),1,0)</f>
        <v>0</v>
      </c>
      <c r="AB580" s="10" t="str">
        <f>Tableau1[[#This Row],[DOI]]</f>
        <v>doi: 10.1080/13816810.2017.1300922</v>
      </c>
      <c r="AC580" s="13" t="str">
        <f>Tableau1[[#This Row],[Authors]]&amp;", "&amp;Tableau1[[#This Row],[Title]]&amp;" "&amp;Tableau1[[#This Row],[Journal]]&amp;". "&amp;Tableau1[[#This Row],[Year]]</f>
        <v>Jeoung JW, Ko JH, Kim YJ, Kim YW, Park KH, Oh JY., Microarray-based analysis of gene expression profiles in peripheral blood of patients with acute primary angle closure. Ophthalmic Genet. 2017</v>
      </c>
    </row>
    <row r="581" spans="1:29" x14ac:dyDescent="0.3">
      <c r="A581">
        <v>1252</v>
      </c>
      <c r="B581" t="s">
        <v>4514</v>
      </c>
      <c r="C581" t="s">
        <v>14767</v>
      </c>
      <c r="D581" t="s">
        <v>24935</v>
      </c>
      <c r="E581" t="s">
        <v>2465</v>
      </c>
      <c r="F581" s="10"/>
      <c r="G581">
        <v>2017</v>
      </c>
      <c r="J581">
        <v>4.983917890656886E-2</v>
      </c>
      <c r="L581" t="s">
        <v>35739</v>
      </c>
      <c r="M581">
        <v>28984756</v>
      </c>
      <c r="Q581" s="10"/>
      <c r="R581" s="11">
        <f t="shared" si="18"/>
        <v>0</v>
      </c>
      <c r="U581" s="11">
        <f t="shared" si="19"/>
        <v>0</v>
      </c>
      <c r="Y581" s="11">
        <f>IF(SUM(Tableau1[[#This Row],[Other access]:[Sci-hub access]])&gt;=1,1,0)</f>
        <v>0</v>
      </c>
      <c r="Z581" s="12">
        <f>IF(OR(Tableau1[[#This Row],[Access R1 + S1+ T1 ]]&gt;=1,Tableau1[[#This Row],[Access V1 +W1 + X1]]&gt;=1),1,0)</f>
        <v>0</v>
      </c>
      <c r="AB581" s="10" t="str">
        <f>Tableau1[[#This Row],[DOI]]</f>
        <v>doi: 10.1097/MD.0000000000007971</v>
      </c>
      <c r="AC581" s="13" t="str">
        <f>Tableau1[[#This Row],[Authors]]&amp;", "&amp;Tableau1[[#This Row],[Title]]&amp;" "&amp;Tableau1[[#This Row],[Journal]]&amp;". "&amp;Tableau1[[#This Row],[Year]]</f>
        <v>Zhong J, Jia J, Yu J, Zhang L, Xiang Y., Preoperative photocoagulation reduces corneal endothelial cell damage after vitrectomy in patients with proliferative diabetic retinopathy. Medicine (Baltimore). 2017</v>
      </c>
    </row>
    <row r="582" spans="1:29" x14ac:dyDescent="0.3">
      <c r="A582">
        <v>9266</v>
      </c>
      <c r="B582" t="s">
        <v>11850</v>
      </c>
      <c r="C582" t="s">
        <v>22025</v>
      </c>
      <c r="D582" t="s">
        <v>32292</v>
      </c>
      <c r="E582" t="s">
        <v>2514</v>
      </c>
      <c r="F582" s="10"/>
      <c r="G582">
        <v>2017</v>
      </c>
      <c r="J582">
        <v>4.9895518120684157E-2</v>
      </c>
      <c r="L582" t="s">
        <v>43571</v>
      </c>
      <c r="M582">
        <v>27751821</v>
      </c>
      <c r="Q582" s="10"/>
      <c r="R582" s="11">
        <f t="shared" si="18"/>
        <v>0</v>
      </c>
      <c r="U582" s="11">
        <f t="shared" si="19"/>
        <v>0</v>
      </c>
      <c r="Y582" s="11">
        <f>IF(SUM(Tableau1[[#This Row],[Other access]:[Sci-hub access]])&gt;=1,1,0)</f>
        <v>0</v>
      </c>
      <c r="Z582" s="12">
        <f>IF(OR(Tableau1[[#This Row],[Access R1 + S1+ T1 ]]&gt;=1,Tableau1[[#This Row],[Access V1 +W1 + X1]]&gt;=1),1,0)</f>
        <v>0</v>
      </c>
      <c r="AB582" s="10" t="str">
        <f>Tableau1[[#This Row],[DOI]]</f>
        <v>doi: 10.1016/j.survophthal.2016.10.004</v>
      </c>
      <c r="AC582" s="13" t="str">
        <f>Tableau1[[#This Row],[Authors]]&amp;", "&amp;Tableau1[[#This Row],[Title]]&amp;" "&amp;Tableau1[[#This Row],[Journal]]&amp;". "&amp;Tableau1[[#This Row],[Year]]</f>
        <v>Rigi M, Khan K, Smith SV, Suleiman AO, Lee AG., Evaluation and management of the swollen optic disk in cryptococcal meningitis. Surv Ophthalmol. 2017</v>
      </c>
    </row>
    <row r="583" spans="1:29" x14ac:dyDescent="0.3">
      <c r="A583">
        <v>3085</v>
      </c>
      <c r="B583" t="s">
        <v>6276</v>
      </c>
      <c r="C583" t="s">
        <v>16519</v>
      </c>
      <c r="D583" t="s">
        <v>26700</v>
      </c>
      <c r="E583" t="s">
        <v>2451</v>
      </c>
      <c r="F583" s="10"/>
      <c r="G583">
        <v>2017</v>
      </c>
      <c r="J583">
        <v>4.9898926843517488E-2</v>
      </c>
      <c r="L583" t="s">
        <v>37539</v>
      </c>
      <c r="M583">
        <v>28640840</v>
      </c>
      <c r="Q583" s="10"/>
      <c r="R583" s="11">
        <f t="shared" si="18"/>
        <v>0</v>
      </c>
      <c r="U583" s="11">
        <f t="shared" si="19"/>
        <v>0</v>
      </c>
      <c r="Y583" s="11">
        <f>IF(SUM(Tableau1[[#This Row],[Other access]:[Sci-hub access]])&gt;=1,1,0)</f>
        <v>0</v>
      </c>
      <c r="Z583" s="12">
        <f>IF(OR(Tableau1[[#This Row],[Access R1 + S1+ T1 ]]&gt;=1,Tableau1[[#This Row],[Access V1 +W1 + X1]]&gt;=1),1,0)</f>
        <v>0</v>
      </c>
      <c r="AB583" s="10" t="str">
        <f>Tableau1[[#This Row],[DOI]]</f>
        <v>doi: 10.1371/journal.pone.0179790</v>
      </c>
      <c r="AC583" s="13" t="str">
        <f>Tableau1[[#This Row],[Authors]]&amp;", "&amp;Tableau1[[#This Row],[Title]]&amp;" "&amp;Tableau1[[#This Row],[Journal]]&amp;". "&amp;Tableau1[[#This Row],[Year]]</f>
        <v>Takahashi H, Tampo H, Arai Y, Inoue Y, Kawashima H., Applying artificial intelligence to disease staging: Deep learning for improved staging of diabetic retinopathy. PLoS One. 2017</v>
      </c>
    </row>
    <row r="584" spans="1:29" x14ac:dyDescent="0.3">
      <c r="A584">
        <v>10997</v>
      </c>
      <c r="B584" t="s">
        <v>2405</v>
      </c>
      <c r="C584" t="s">
        <v>2406</v>
      </c>
      <c r="D584" t="s">
        <v>2407</v>
      </c>
      <c r="E584" t="s">
        <v>2790</v>
      </c>
      <c r="F584" s="10"/>
      <c r="G584">
        <v>2017</v>
      </c>
      <c r="J584">
        <v>4.996100939564696E-2</v>
      </c>
      <c r="L584" t="s">
        <v>45238</v>
      </c>
      <c r="M584">
        <v>26659383</v>
      </c>
      <c r="Q584" s="10"/>
      <c r="R584" s="11">
        <f t="shared" si="18"/>
        <v>0</v>
      </c>
      <c r="U584" s="11">
        <f t="shared" si="19"/>
        <v>0</v>
      </c>
      <c r="Y584" s="11">
        <f>IF(SUM(Tableau1[[#This Row],[Other access]:[Sci-hub access]])&gt;=1,1,0)</f>
        <v>0</v>
      </c>
      <c r="Z584" s="12">
        <f>IF(OR(Tableau1[[#This Row],[Access R1 + S1+ T1 ]]&gt;=1,Tableau1[[#This Row],[Access V1 +W1 + X1]]&gt;=1),1,0)</f>
        <v>0</v>
      </c>
      <c r="AB584" s="10" t="str">
        <f>Tableau1[[#This Row],[DOI]]</f>
        <v>doi: 10.1007/s10238-015-0404-z</v>
      </c>
      <c r="AC584" s="13" t="str">
        <f>Tableau1[[#This Row],[Authors]]&amp;", "&amp;Tableau1[[#This Row],[Title]]&amp;" "&amp;Tableau1[[#This Row],[Journal]]&amp;". "&amp;Tableau1[[#This Row],[Year]]</f>
        <v>Sisto M, Lorusso L, Lisi S., X-linked ectodermal dysplasia receptor (XEDAR) gene silencing prevents caspase-3-mediated apoptosis in Sjögren's syndrome. Clin Exp Med. 2017</v>
      </c>
    </row>
    <row r="585" spans="1:29" x14ac:dyDescent="0.3">
      <c r="A585">
        <v>7144</v>
      </c>
      <c r="B585" t="s">
        <v>9990</v>
      </c>
      <c r="C585" t="s">
        <v>20193</v>
      </c>
      <c r="D585" t="s">
        <v>30424</v>
      </c>
      <c r="E585" t="s">
        <v>3019</v>
      </c>
      <c r="F585" s="10"/>
      <c r="G585">
        <v>2017</v>
      </c>
      <c r="J585">
        <v>5.0180371566974302E-2</v>
      </c>
      <c r="L585" t="s">
        <v>41500</v>
      </c>
      <c r="M585">
        <v>28124984</v>
      </c>
      <c r="Q585" s="10"/>
      <c r="R585" s="11">
        <f t="shared" si="18"/>
        <v>0</v>
      </c>
      <c r="U585" s="11">
        <f t="shared" si="19"/>
        <v>0</v>
      </c>
      <c r="Y585" s="11">
        <f>IF(SUM(Tableau1[[#This Row],[Other access]:[Sci-hub access]])&gt;=1,1,0)</f>
        <v>0</v>
      </c>
      <c r="Z585" s="12">
        <f>IF(OR(Tableau1[[#This Row],[Access R1 + S1+ T1 ]]&gt;=1,Tableau1[[#This Row],[Access V1 +W1 + X1]]&gt;=1),1,0)</f>
        <v>0</v>
      </c>
      <c r="AB585" s="10" t="str">
        <f>Tableau1[[#This Row],[DOI]]</f>
        <v>doi: 10.3390/ijerph14010107</v>
      </c>
      <c r="AC585" s="13" t="str">
        <f>Tableau1[[#This Row],[Authors]]&amp;", "&amp;Tableau1[[#This Row],[Title]]&amp;" "&amp;Tableau1[[#This Row],[Journal]]&amp;". "&amp;Tableau1[[#This Row],[Year]]</f>
        <v>Yen JC, Hsu CA, Hsiao SH, Hsu MH., Acute Anterior Uveitis as a Risk Factor of Ankylosing Spondylitis-A National Population-Based Study. Int J Environ Res Public Health. 2017</v>
      </c>
    </row>
    <row r="586" spans="1:29" x14ac:dyDescent="0.3">
      <c r="A586">
        <v>9581</v>
      </c>
      <c r="B586" t="s">
        <v>12137</v>
      </c>
      <c r="C586" t="s">
        <v>22312</v>
      </c>
      <c r="D586" t="s">
        <v>32584</v>
      </c>
      <c r="E586" t="s">
        <v>2464</v>
      </c>
      <c r="F586" s="10"/>
      <c r="G586">
        <v>2017</v>
      </c>
      <c r="J586">
        <v>5.0264754916371945E-2</v>
      </c>
      <c r="L586" t="e">
        <v>#VALUE!</v>
      </c>
      <c r="M586">
        <v>27653604</v>
      </c>
      <c r="Q586" s="10"/>
      <c r="R586" s="11">
        <f t="shared" si="18"/>
        <v>0</v>
      </c>
      <c r="U586" s="11">
        <f t="shared" si="19"/>
        <v>0</v>
      </c>
      <c r="Y586" s="11">
        <f>IF(SUM(Tableau1[[#This Row],[Other access]:[Sci-hub access]])&gt;=1,1,0)</f>
        <v>0</v>
      </c>
      <c r="Z586" s="12">
        <f>IF(OR(Tableau1[[#This Row],[Access R1 + S1+ T1 ]]&gt;=1,Tableau1[[#This Row],[Access V1 +W1 + X1]]&gt;=1),1,0)</f>
        <v>0</v>
      </c>
      <c r="AB586" s="10" t="e">
        <f>Tableau1[[#This Row],[DOI]]</f>
        <v>#VALUE!</v>
      </c>
      <c r="AC586" s="13" t="str">
        <f>Tableau1[[#This Row],[Authors]]&amp;", "&amp;Tableau1[[#This Row],[Title]]&amp;" "&amp;Tableau1[[#This Row],[Journal]]&amp;". "&amp;Tableau1[[#This Row],[Year]]</f>
        <v>Moshirfar M, Skanchy DF, Shah T., Intraoperative management of anterior capsular tear. Curr Opin Ophthalmol. 2017</v>
      </c>
    </row>
    <row r="587" spans="1:29" ht="28.8" x14ac:dyDescent="0.3">
      <c r="A587">
        <v>9211</v>
      </c>
      <c r="B587" t="s">
        <v>11801</v>
      </c>
      <c r="C587" t="s">
        <v>21975</v>
      </c>
      <c r="D587" t="s">
        <v>32242</v>
      </c>
      <c r="E587" t="s">
        <v>34394</v>
      </c>
      <c r="F587" s="10"/>
      <c r="G587">
        <v>2017</v>
      </c>
      <c r="J587">
        <v>5.0289840059297597E-2</v>
      </c>
      <c r="L587" t="s">
        <v>43524</v>
      </c>
      <c r="M587">
        <v>27762730</v>
      </c>
      <c r="Q587" s="10"/>
      <c r="R587" s="11">
        <f t="shared" si="18"/>
        <v>0</v>
      </c>
      <c r="U587" s="11">
        <f t="shared" si="19"/>
        <v>0</v>
      </c>
      <c r="Y587" s="11">
        <f>IF(SUM(Tableau1[[#This Row],[Other access]:[Sci-hub access]])&gt;=1,1,0)</f>
        <v>0</v>
      </c>
      <c r="Z587" s="12">
        <f>IF(OR(Tableau1[[#This Row],[Access R1 + S1+ T1 ]]&gt;=1,Tableau1[[#This Row],[Access V1 +W1 + X1]]&gt;=1),1,0)</f>
        <v>0</v>
      </c>
      <c r="AB587" s="10" t="str">
        <f>Tableau1[[#This Row],[DOI]]</f>
        <v>doi: 10.1089/thy.2016.0345</v>
      </c>
      <c r="AC587" s="13" t="str">
        <f>Tableau1[[#This Row],[Authors]]&amp;", "&amp;Tableau1[[#This Row],[Title]]&amp;" "&amp;Tableau1[[#This Row],[Journal]]&amp;". "&amp;Tableau1[[#This Row],[Year]]</f>
        <v>Fujii A, Inoue N, Watanabe M, Kawakami C, Hidaka Y, Hayashizaki Y, Iwatani Y., TSHR Gene Polymorphisms in the Enhancer Regions Are Most Strongly Associated with the Development of Graves' Disease, Especially Intractable Disease, and of Hashimoto's Disease. Thyroid. 2017</v>
      </c>
    </row>
    <row r="588" spans="1:29" x14ac:dyDescent="0.3">
      <c r="A588">
        <v>10111</v>
      </c>
      <c r="B588" t="s">
        <v>12623</v>
      </c>
      <c r="C588" t="s">
        <v>22790</v>
      </c>
      <c r="D588" t="s">
        <v>33072</v>
      </c>
      <c r="E588" t="s">
        <v>2471</v>
      </c>
      <c r="F588" s="10"/>
      <c r="G588">
        <v>2017</v>
      </c>
      <c r="J588">
        <v>5.0296189256634261E-2</v>
      </c>
      <c r="L588" t="s">
        <v>44367</v>
      </c>
      <c r="M588">
        <v>27469195</v>
      </c>
      <c r="Q588" s="10"/>
      <c r="R588" s="11">
        <f t="shared" si="18"/>
        <v>0</v>
      </c>
      <c r="U588" s="11">
        <f t="shared" si="19"/>
        <v>0</v>
      </c>
      <c r="Y588" s="11">
        <f>IF(SUM(Tableau1[[#This Row],[Other access]:[Sci-hub access]])&gt;=1,1,0)</f>
        <v>0</v>
      </c>
      <c r="Z588" s="12">
        <f>IF(OR(Tableau1[[#This Row],[Access R1 + S1+ T1 ]]&gt;=1,Tableau1[[#This Row],[Access V1 +W1 + X1]]&gt;=1),1,0)</f>
        <v>0</v>
      </c>
      <c r="AB588" s="10" t="str">
        <f>Tableau1[[#This Row],[DOI]]</f>
        <v>doi: 10.1007/s10792-016-0308-2</v>
      </c>
      <c r="AC588" s="13" t="str">
        <f>Tableau1[[#This Row],[Authors]]&amp;", "&amp;Tableau1[[#This Row],[Title]]&amp;" "&amp;Tableau1[[#This Row],[Journal]]&amp;". "&amp;Tableau1[[#This Row],[Year]]</f>
        <v>Kinouchi R, Nishikawa N, Ishibazawa A, Yoshida A., Vascular rarefaction at the choriocapillaris in acute posterior multifocal placoid pigment epitheliopathy viewed on OCT angiography. Int Ophthalmol. 2017</v>
      </c>
    </row>
    <row r="589" spans="1:29" x14ac:dyDescent="0.3">
      <c r="A589">
        <v>2002</v>
      </c>
      <c r="B589" t="s">
        <v>5242</v>
      </c>
      <c r="C589" t="s">
        <v>15488</v>
      </c>
      <c r="D589" t="s">
        <v>25664</v>
      </c>
      <c r="E589" t="s">
        <v>2549</v>
      </c>
      <c r="F589" s="10"/>
      <c r="G589">
        <v>2017</v>
      </c>
      <c r="J589">
        <v>5.0431257038589417E-2</v>
      </c>
      <c r="L589" t="s">
        <v>36473</v>
      </c>
      <c r="M589">
        <v>28832742</v>
      </c>
      <c r="Q589" s="10"/>
      <c r="R589" s="11">
        <f t="shared" si="18"/>
        <v>0</v>
      </c>
      <c r="U589" s="11">
        <f t="shared" si="19"/>
        <v>0</v>
      </c>
      <c r="Y589" s="11">
        <f>IF(SUM(Tableau1[[#This Row],[Other access]:[Sci-hub access]])&gt;=1,1,0)</f>
        <v>0</v>
      </c>
      <c r="Z589" s="12">
        <f>IF(OR(Tableau1[[#This Row],[Access R1 + S1+ T1 ]]&gt;=1,Tableau1[[#This Row],[Access V1 +W1 + X1]]&gt;=1),1,0)</f>
        <v>0</v>
      </c>
      <c r="AB589" s="10" t="str">
        <f>Tableau1[[#This Row],[DOI]]</f>
        <v>doi: 10.5935/0004-2749.20170042</v>
      </c>
      <c r="AC589" s="13" t="str">
        <f>Tableau1[[#This Row],[Authors]]&amp;", "&amp;Tableau1[[#This Row],[Title]]&amp;" "&amp;Tableau1[[#This Row],[Journal]]&amp;". "&amp;Tableau1[[#This Row],[Year]]</f>
        <v>Machado MAC, Silva JAF, Garcia EA, Allemann N., Ultrasound parameters of normal lacrimal sac and chronic dacryocystitis. Arq Bras Oftalmol. 2017</v>
      </c>
    </row>
    <row r="590" spans="1:29" x14ac:dyDescent="0.3">
      <c r="A590">
        <v>6935</v>
      </c>
      <c r="B590" t="s">
        <v>9805</v>
      </c>
      <c r="C590" t="s">
        <v>20008</v>
      </c>
      <c r="D590" t="s">
        <v>30239</v>
      </c>
      <c r="E590" t="s">
        <v>2597</v>
      </c>
      <c r="F590" s="10"/>
      <c r="G590">
        <v>2017</v>
      </c>
      <c r="J590">
        <v>5.0528470679213955E-2</v>
      </c>
      <c r="L590" t="s">
        <v>41294</v>
      </c>
      <c r="M590">
        <v>28145798</v>
      </c>
      <c r="Q590" s="10"/>
      <c r="R590" s="11">
        <f t="shared" si="18"/>
        <v>0</v>
      </c>
      <c r="U590" s="11">
        <f t="shared" si="19"/>
        <v>0</v>
      </c>
      <c r="Y590" s="11">
        <f>IF(SUM(Tableau1[[#This Row],[Other access]:[Sci-hub access]])&gt;=1,1,0)</f>
        <v>0</v>
      </c>
      <c r="Z590" s="12">
        <f>IF(OR(Tableau1[[#This Row],[Access R1 + S1+ T1 ]]&gt;=1,Tableau1[[#This Row],[Access V1 +W1 + X1]]&gt;=1),1,0)</f>
        <v>0</v>
      </c>
      <c r="AB590" s="10" t="str">
        <f>Tableau1[[#This Row],[DOI]]</f>
        <v>doi: 10.1080/01676830.2017.1279642</v>
      </c>
      <c r="AC590" s="13" t="str">
        <f>Tableau1[[#This Row],[Authors]]&amp;", "&amp;Tableau1[[#This Row],[Title]]&amp;" "&amp;Tableau1[[#This Row],[Journal]]&amp;". "&amp;Tableau1[[#This Row],[Year]]</f>
        <v>Shinder R, Wu A, Mehendale RA, Tang SX, Nasser QJ, Chou E, Sniegowski MC, Janda A, Shepler TR, Blaydon SM, Nakra T., Lacrimal intubation during dacryocystorhinostomy utilizing the STENTube. Orbit. 2017</v>
      </c>
    </row>
    <row r="591" spans="1:29" x14ac:dyDescent="0.3">
      <c r="A591">
        <v>460</v>
      </c>
      <c r="B591" t="s">
        <v>3723</v>
      </c>
      <c r="C591" t="s">
        <v>13983</v>
      </c>
      <c r="D591" t="s">
        <v>24143</v>
      </c>
      <c r="E591" t="s">
        <v>2511</v>
      </c>
      <c r="F591" s="10"/>
      <c r="G591">
        <v>2017</v>
      </c>
      <c r="J591">
        <v>5.055597530656708E-2</v>
      </c>
      <c r="L591" t="s">
        <v>34964</v>
      </c>
      <c r="M591">
        <v>29208840</v>
      </c>
      <c r="Q591" s="10"/>
      <c r="R591" s="11">
        <f t="shared" si="18"/>
        <v>0</v>
      </c>
      <c r="U591" s="11">
        <f t="shared" si="19"/>
        <v>0</v>
      </c>
      <c r="Y591" s="11">
        <f>IF(SUM(Tableau1[[#This Row],[Other access]:[Sci-hub access]])&gt;=1,1,0)</f>
        <v>0</v>
      </c>
      <c r="Z591" s="12">
        <f>IF(OR(Tableau1[[#This Row],[Access R1 + S1+ T1 ]]&gt;=1,Tableau1[[#This Row],[Access V1 +W1 + X1]]&gt;=1),1,0)</f>
        <v>0</v>
      </c>
      <c r="AB591" s="10" t="str">
        <f>Tableau1[[#This Row],[DOI]]</f>
        <v>doi: 10.4103/ijo.IJO_585_16</v>
      </c>
      <c r="AC591" s="13" t="str">
        <f>Tableau1[[#This Row],[Authors]]&amp;", "&amp;Tableau1[[#This Row],[Title]]&amp;" "&amp;Tableau1[[#This Row],[Journal]]&amp;". "&amp;Tableau1[[#This Row],[Year]]</f>
        <v>Misra V, Vashist P, Singh SS, Malhotra S, Gupta V, Dwivedi SN, Gupta SK., Awareness and eye health-seeking practices for cataract among urban slum population of Delhi: The North India eye disease awareness study. Indian J Ophthalmol. 2017</v>
      </c>
    </row>
    <row r="592" spans="1:29" x14ac:dyDescent="0.3">
      <c r="A592">
        <v>190</v>
      </c>
      <c r="B592" t="s">
        <v>3453</v>
      </c>
      <c r="C592" t="s">
        <v>13714</v>
      </c>
      <c r="D592" t="s">
        <v>23873</v>
      </c>
      <c r="E592" t="s">
        <v>2462</v>
      </c>
      <c r="F592" s="10"/>
      <c r="G592">
        <v>2018</v>
      </c>
      <c r="J592">
        <v>5.0630312261850108E-2</v>
      </c>
      <c r="L592" t="s">
        <v>34703</v>
      </c>
      <c r="M592">
        <v>29357839</v>
      </c>
      <c r="Q592" s="10"/>
      <c r="R592" s="11">
        <f t="shared" si="18"/>
        <v>0</v>
      </c>
      <c r="U592" s="11">
        <f t="shared" si="19"/>
        <v>0</v>
      </c>
      <c r="Y592" s="11">
        <f>IF(SUM(Tableau1[[#This Row],[Other access]:[Sci-hub access]])&gt;=1,1,0)</f>
        <v>0</v>
      </c>
      <c r="Z592" s="12">
        <f>IF(OR(Tableau1[[#This Row],[Access R1 + S1+ T1 ]]&gt;=1,Tableau1[[#This Row],[Access V1 +W1 + X1]]&gt;=1),1,0)</f>
        <v>0</v>
      </c>
      <c r="AB592" s="10" t="str">
        <f>Tableau1[[#This Row],[DOI]]</f>
        <v>doi: 10.1186/s12886-018-0675-8</v>
      </c>
      <c r="AC592" s="13" t="str">
        <f>Tableau1[[#This Row],[Authors]]&amp;", "&amp;Tableau1[[#This Row],[Title]]&amp;" "&amp;Tableau1[[#This Row],[Journal]]&amp;". "&amp;Tableau1[[#This Row],[Year]]</f>
        <v>Xie X, Hu J, Sun G, Ding B, Feng L., Orbital sparganosis in an 8-year boy: a case report. BMC Ophthalmol. 2018</v>
      </c>
    </row>
    <row r="593" spans="1:29" x14ac:dyDescent="0.3">
      <c r="A593">
        <v>6755</v>
      </c>
      <c r="B593" t="s">
        <v>9646</v>
      </c>
      <c r="C593" t="s">
        <v>19850</v>
      </c>
      <c r="D593" t="s">
        <v>30079</v>
      </c>
      <c r="E593" t="s">
        <v>2451</v>
      </c>
      <c r="F593" s="10"/>
      <c r="G593">
        <v>2017</v>
      </c>
      <c r="J593">
        <v>5.0761293812245478E-2</v>
      </c>
      <c r="L593" t="s">
        <v>41116</v>
      </c>
      <c r="M593">
        <v>28166259</v>
      </c>
      <c r="Q593" s="10"/>
      <c r="R593" s="11">
        <f t="shared" si="18"/>
        <v>0</v>
      </c>
      <c r="U593" s="11">
        <f t="shared" si="19"/>
        <v>0</v>
      </c>
      <c r="Y593" s="11">
        <f>IF(SUM(Tableau1[[#This Row],[Other access]:[Sci-hub access]])&gt;=1,1,0)</f>
        <v>0</v>
      </c>
      <c r="Z593" s="12">
        <f>IF(OR(Tableau1[[#This Row],[Access R1 + S1+ T1 ]]&gt;=1,Tableau1[[#This Row],[Access V1 +W1 + X1]]&gt;=1),1,0)</f>
        <v>0</v>
      </c>
      <c r="AB593" s="10" t="str">
        <f>Tableau1[[#This Row],[DOI]]</f>
        <v>doi: 10.1371/journal.pone.0171752</v>
      </c>
      <c r="AC593" s="13" t="str">
        <f>Tableau1[[#This Row],[Authors]]&amp;", "&amp;Tableau1[[#This Row],[Title]]&amp;" "&amp;Tableau1[[#This Row],[Journal]]&amp;". "&amp;Tableau1[[#This Row],[Year]]</f>
        <v>Hershaw JN, Barry DM, Ettenhofer ML., Increased risk for age-related impairment in visual attention associated with mild traumatic brain injury: Evidence from saccadic response times. PLoS One. 2017</v>
      </c>
    </row>
    <row r="594" spans="1:29" x14ac:dyDescent="0.3">
      <c r="A594">
        <v>1235</v>
      </c>
      <c r="B594" t="s">
        <v>4497</v>
      </c>
      <c r="C594" t="s">
        <v>14750</v>
      </c>
      <c r="D594" t="s">
        <v>24918</v>
      </c>
      <c r="E594" t="s">
        <v>2496</v>
      </c>
      <c r="F594" s="10"/>
      <c r="G594">
        <v>2017</v>
      </c>
      <c r="J594">
        <v>5.0899438686448306E-2</v>
      </c>
      <c r="L594" t="s">
        <v>35722</v>
      </c>
      <c r="M594">
        <v>28985806</v>
      </c>
      <c r="Q594" s="10"/>
      <c r="R594" s="11">
        <f t="shared" si="18"/>
        <v>0</v>
      </c>
      <c r="U594" s="11">
        <f t="shared" si="19"/>
        <v>0</v>
      </c>
      <c r="Y594" s="11">
        <f>IF(SUM(Tableau1[[#This Row],[Other access]:[Sci-hub access]])&gt;=1,1,0)</f>
        <v>0</v>
      </c>
      <c r="Z594" s="12">
        <f>IF(OR(Tableau1[[#This Row],[Access R1 + S1+ T1 ]]&gt;=1,Tableau1[[#This Row],[Access V1 +W1 + X1]]&gt;=1),1,0)</f>
        <v>0</v>
      </c>
      <c r="AB594" s="10" t="str">
        <f>Tableau1[[#This Row],[DOI]]</f>
        <v>doi: 10.1016/j.jcjo.2017.02.012</v>
      </c>
      <c r="AC594" s="13" t="str">
        <f>Tableau1[[#This Row],[Authors]]&amp;", "&amp;Tableau1[[#This Row],[Title]]&amp;" "&amp;Tableau1[[#This Row],[Journal]]&amp;". "&amp;Tableau1[[#This Row],[Year]]</f>
        <v>Ells AL, Wesolosky JD, Ingram AD, Mitchell PC, Platt AS., Low-dose ranibizumab as primary treatment of posterior type I retinopathy of prematurity. Can J Ophthalmol. 2017</v>
      </c>
    </row>
    <row r="595" spans="1:29" x14ac:dyDescent="0.3">
      <c r="A595">
        <v>9597</v>
      </c>
      <c r="B595" t="s">
        <v>12153</v>
      </c>
      <c r="C595" t="s">
        <v>22328</v>
      </c>
      <c r="D595" t="s">
        <v>32600</v>
      </c>
      <c r="E595" t="s">
        <v>2457</v>
      </c>
      <c r="F595" s="10"/>
      <c r="G595">
        <v>2018</v>
      </c>
      <c r="J595">
        <v>5.09215734003714E-2</v>
      </c>
      <c r="L595" t="s">
        <v>43869</v>
      </c>
      <c r="M595">
        <v>27648586</v>
      </c>
      <c r="Q595" s="10"/>
      <c r="R595" s="11">
        <f t="shared" si="18"/>
        <v>0</v>
      </c>
      <c r="U595" s="11">
        <f t="shared" si="19"/>
        <v>0</v>
      </c>
      <c r="Y595" s="11">
        <f>IF(SUM(Tableau1[[#This Row],[Other access]:[Sci-hub access]])&gt;=1,1,0)</f>
        <v>0</v>
      </c>
      <c r="Z595" s="12">
        <f>IF(OR(Tableau1[[#This Row],[Access R1 + S1+ T1 ]]&gt;=1,Tableau1[[#This Row],[Access V1 +W1 + X1]]&gt;=1),1,0)</f>
        <v>0</v>
      </c>
      <c r="AB595" s="10" t="str">
        <f>Tableau1[[#This Row],[DOI]]</f>
        <v>doi: 10.1097/ICB.0000000000000411</v>
      </c>
      <c r="AC595" s="13" t="str">
        <f>Tableau1[[#This Row],[Authors]]&amp;", "&amp;Tableau1[[#This Row],[Title]]&amp;" "&amp;Tableau1[[#This Row],[Journal]]&amp;". "&amp;Tableau1[[#This Row],[Year]]</f>
        <v>AlAli A, Bourgault S, Clark I, Lam WC., EXUDATIVE RETINAL DETACHMENT CAUSED BY A CHOROIDAL NEOVASCULAR MEMBRANE IN HALLERMANN-STREIFF SYNDROME. Retin Cases Brief Rep. 2018</v>
      </c>
    </row>
    <row r="596" spans="1:29" x14ac:dyDescent="0.3">
      <c r="A596">
        <v>1467</v>
      </c>
      <c r="B596" t="s">
        <v>4725</v>
      </c>
      <c r="C596" t="s">
        <v>14975</v>
      </c>
      <c r="D596" t="s">
        <v>25146</v>
      </c>
      <c r="E596" t="s">
        <v>2449</v>
      </c>
      <c r="F596" s="10"/>
      <c r="G596">
        <v>2017</v>
      </c>
      <c r="J596">
        <v>5.0971658916443063E-2</v>
      </c>
      <c r="L596" t="s">
        <v>35948</v>
      </c>
      <c r="M596">
        <v>28940531</v>
      </c>
      <c r="Q596" s="10"/>
      <c r="R596" s="11">
        <f t="shared" si="18"/>
        <v>0</v>
      </c>
      <c r="U596" s="11">
        <f t="shared" si="19"/>
        <v>0</v>
      </c>
      <c r="Y596" s="11">
        <f>IF(SUM(Tableau1[[#This Row],[Other access]:[Sci-hub access]])&gt;=1,1,0)</f>
        <v>0</v>
      </c>
      <c r="Z596" s="12">
        <f>IF(OR(Tableau1[[#This Row],[Access R1 + S1+ T1 ]]&gt;=1,Tableau1[[#This Row],[Access V1 +W1 + X1]]&gt;=1),1,0)</f>
        <v>0</v>
      </c>
      <c r="AB596" s="10" t="str">
        <f>Tableau1[[#This Row],[DOI]]</f>
        <v>doi: 10.1111/cxo.12597</v>
      </c>
      <c r="AC596" s="13" t="str">
        <f>Tableau1[[#This Row],[Authors]]&amp;", "&amp;Tableau1[[#This Row],[Title]]&amp;" "&amp;Tableau1[[#This Row],[Journal]]&amp;". "&amp;Tableau1[[#This Row],[Year]]</f>
        <v>Downie LE, Craig JP., Tear film evaluation and management in soft contact lens wear: a systematic approach. Clin Exp Optom. 2017</v>
      </c>
    </row>
    <row r="597" spans="1:29" x14ac:dyDescent="0.3">
      <c r="A597">
        <v>4566</v>
      </c>
      <c r="B597" t="s">
        <v>7687</v>
      </c>
      <c r="C597" t="s">
        <v>17922</v>
      </c>
      <c r="D597" t="s">
        <v>28116</v>
      </c>
      <c r="E597" t="s">
        <v>2462</v>
      </c>
      <c r="F597" s="10"/>
      <c r="G597">
        <v>2017</v>
      </c>
      <c r="J597">
        <v>5.0973237685786543E-2</v>
      </c>
      <c r="L597" t="s">
        <v>38984</v>
      </c>
      <c r="M597">
        <v>28431514</v>
      </c>
      <c r="Q597" s="10"/>
      <c r="R597" s="11">
        <f t="shared" si="18"/>
        <v>0</v>
      </c>
      <c r="U597" s="11">
        <f t="shared" si="19"/>
        <v>0</v>
      </c>
      <c r="Y597" s="11">
        <f>IF(SUM(Tableau1[[#This Row],[Other access]:[Sci-hub access]])&gt;=1,1,0)</f>
        <v>0</v>
      </c>
      <c r="Z597" s="12">
        <f>IF(OR(Tableau1[[#This Row],[Access R1 + S1+ T1 ]]&gt;=1,Tableau1[[#This Row],[Access V1 +W1 + X1]]&gt;=1),1,0)</f>
        <v>0</v>
      </c>
      <c r="AB597" s="10" t="str">
        <f>Tableau1[[#This Row],[DOI]]</f>
        <v>doi: 10.1186/s12886-017-0442-2</v>
      </c>
      <c r="AC597" s="13" t="str">
        <f>Tableau1[[#This Row],[Authors]]&amp;", "&amp;Tableau1[[#This Row],[Title]]&amp;" "&amp;Tableau1[[#This Row],[Journal]]&amp;". "&amp;Tableau1[[#This Row],[Year]]</f>
        <v>Wu MY, Wu Y, Zhang Y, Liu CY, Deng CY, Peng L, Zhou L., Associations between matrix metalloproteinase gene polymorphisms and glaucoma susceptibility: a meta-analysis. BMC Ophthalmol. 2017</v>
      </c>
    </row>
    <row r="598" spans="1:29" x14ac:dyDescent="0.3">
      <c r="A598">
        <v>6795</v>
      </c>
      <c r="B598" t="s">
        <v>9675</v>
      </c>
      <c r="C598" t="s">
        <v>19880</v>
      </c>
      <c r="D598" t="s">
        <v>30109</v>
      </c>
      <c r="E598" t="s">
        <v>2562</v>
      </c>
      <c r="F598" s="10"/>
      <c r="G598">
        <v>2017</v>
      </c>
      <c r="J598">
        <v>5.11158235018212E-2</v>
      </c>
      <c r="L598" t="s">
        <v>41155</v>
      </c>
      <c r="M598">
        <v>28161922</v>
      </c>
      <c r="Q598" s="10"/>
      <c r="R598" s="11">
        <f t="shared" si="18"/>
        <v>0</v>
      </c>
      <c r="U598" s="11">
        <f t="shared" si="19"/>
        <v>0</v>
      </c>
      <c r="Y598" s="11">
        <f>IF(SUM(Tableau1[[#This Row],[Other access]:[Sci-hub access]])&gt;=1,1,0)</f>
        <v>0</v>
      </c>
      <c r="Z598" s="12">
        <f>IF(OR(Tableau1[[#This Row],[Access R1 + S1+ T1 ]]&gt;=1,Tableau1[[#This Row],[Access V1 +W1 + X1]]&gt;=1),1,0)</f>
        <v>0</v>
      </c>
      <c r="AB598" s="10" t="str">
        <f>Tableau1[[#This Row],[DOI]]</f>
        <v>doi: 10.1097/APO.0000000000000199</v>
      </c>
      <c r="AC598" s="13" t="str">
        <f>Tableau1[[#This Row],[Authors]]&amp;", "&amp;Tableau1[[#This Row],[Title]]&amp;" "&amp;Tableau1[[#This Row],[Journal]]&amp;". "&amp;Tableau1[[#This Row],[Year]]</f>
        <v>Vasavada AR, Praveen MR, Shah GD, Johar K, Sankaranarayanan R., A Prospective Evaluation of Posterior Capsule Opacification in Eyes With Posterior Capsule Plaque-A Case-Control Study. Asia Pac J Ophthalmol (Phila). 2017</v>
      </c>
    </row>
    <row r="599" spans="1:29" x14ac:dyDescent="0.3">
      <c r="A599">
        <v>3428</v>
      </c>
      <c r="B599" t="s">
        <v>6603</v>
      </c>
      <c r="C599" t="s">
        <v>16846</v>
      </c>
      <c r="D599" t="s">
        <v>27027</v>
      </c>
      <c r="E599" t="s">
        <v>2920</v>
      </c>
      <c r="F599" s="10"/>
      <c r="G599">
        <v>2017</v>
      </c>
      <c r="J599">
        <v>5.1290461698428325E-2</v>
      </c>
      <c r="L599" t="s">
        <v>37877</v>
      </c>
      <c r="M599">
        <v>28586956</v>
      </c>
      <c r="Q599" s="10"/>
      <c r="R599" s="11">
        <f t="shared" si="18"/>
        <v>0</v>
      </c>
      <c r="U599" s="11">
        <f t="shared" si="19"/>
        <v>0</v>
      </c>
      <c r="Y599" s="11">
        <f>IF(SUM(Tableau1[[#This Row],[Other access]:[Sci-hub access]])&gt;=1,1,0)</f>
        <v>0</v>
      </c>
      <c r="Z599" s="12">
        <f>IF(OR(Tableau1[[#This Row],[Access R1 + S1+ T1 ]]&gt;=1,Tableau1[[#This Row],[Access V1 +W1 + X1]]&gt;=1),1,0)</f>
        <v>0</v>
      </c>
      <c r="AB599" s="10" t="str">
        <f>Tableau1[[#This Row],[DOI]]</f>
        <v>doi: 10.1016/j.ijrobp.2017.02.017</v>
      </c>
      <c r="AC599" s="13" t="str">
        <f>Tableau1[[#This Row],[Authors]]&amp;", "&amp;Tableau1[[#This Row],[Title]]&amp;" "&amp;Tableau1[[#This Row],[Journal]]&amp;". "&amp;Tableau1[[#This Row],[Year]]</f>
        <v>Yazici G, Kiratli H, Ozyigit G, Sari SY, Cengiz M, Tarlan B, Mocan BO, Zorlu F., Stereotactic Radiosurgery and Fractionated Stereotactic Radiation Therapy for the Treatment of Uveal Melanoma. Int J Radiat Oncol Biol Phys. 2017</v>
      </c>
    </row>
    <row r="600" spans="1:29" x14ac:dyDescent="0.3">
      <c r="A600">
        <v>351</v>
      </c>
      <c r="B600" t="s">
        <v>3614</v>
      </c>
      <c r="C600" t="s">
        <v>13875</v>
      </c>
      <c r="D600" t="s">
        <v>24034</v>
      </c>
      <c r="E600" t="s">
        <v>2462</v>
      </c>
      <c r="F600" s="10"/>
      <c r="G600">
        <v>2017</v>
      </c>
      <c r="J600">
        <v>5.129721758808492E-2</v>
      </c>
      <c r="L600" t="s">
        <v>34858</v>
      </c>
      <c r="M600">
        <v>29246204</v>
      </c>
      <c r="Q600" s="10"/>
      <c r="R600" s="11">
        <f t="shared" si="18"/>
        <v>0</v>
      </c>
      <c r="U600" s="11">
        <f t="shared" si="19"/>
        <v>0</v>
      </c>
      <c r="Y600" s="11">
        <f>IF(SUM(Tableau1[[#This Row],[Other access]:[Sci-hub access]])&gt;=1,1,0)</f>
        <v>0</v>
      </c>
      <c r="Z600" s="12">
        <f>IF(OR(Tableau1[[#This Row],[Access R1 + S1+ T1 ]]&gt;=1,Tableau1[[#This Row],[Access V1 +W1 + X1]]&gt;=1),1,0)</f>
        <v>0</v>
      </c>
      <c r="AB600" s="10" t="str">
        <f>Tableau1[[#This Row],[DOI]]</f>
        <v>doi: 10.1186/s12886-017-0647-4</v>
      </c>
      <c r="AC600" s="13" t="str">
        <f>Tableau1[[#This Row],[Authors]]&amp;", "&amp;Tableau1[[#This Row],[Title]]&amp;" "&amp;Tableau1[[#This Row],[Journal]]&amp;". "&amp;Tableau1[[#This Row],[Year]]</f>
        <v>Liu L, Wang F, Xu D, Xie C, Zou J., The application of wide-field laser ophthalmoscopy in fundus examination before myopic refractive surgery. BMC Ophthalmol. 2017</v>
      </c>
    </row>
    <row r="601" spans="1:29" x14ac:dyDescent="0.3">
      <c r="A601">
        <v>862</v>
      </c>
      <c r="B601" t="s">
        <v>4125</v>
      </c>
      <c r="C601" t="s">
        <v>14379</v>
      </c>
      <c r="D601" t="s">
        <v>24545</v>
      </c>
      <c r="E601" t="s">
        <v>2464</v>
      </c>
      <c r="F601" s="10"/>
      <c r="G601">
        <v>2018</v>
      </c>
      <c r="J601">
        <v>5.1325148922880759E-2</v>
      </c>
      <c r="L601" t="s">
        <v>35350</v>
      </c>
      <c r="M601">
        <v>29084004</v>
      </c>
      <c r="Q601" s="10"/>
      <c r="R601" s="11">
        <f t="shared" si="18"/>
        <v>0</v>
      </c>
      <c r="U601" s="11">
        <f t="shared" si="19"/>
        <v>0</v>
      </c>
      <c r="Y601" s="11">
        <f>IF(SUM(Tableau1[[#This Row],[Other access]:[Sci-hub access]])&gt;=1,1,0)</f>
        <v>0</v>
      </c>
      <c r="Z601" s="12">
        <f>IF(OR(Tableau1[[#This Row],[Access R1 + S1+ T1 ]]&gt;=1,Tableau1[[#This Row],[Access V1 +W1 + X1]]&gt;=1),1,0)</f>
        <v>0</v>
      </c>
      <c r="AB601" s="10" t="str">
        <f>Tableau1[[#This Row],[DOI]]</f>
        <v>doi: 10.1097/ICU.0000000000000446</v>
      </c>
      <c r="AC601" s="13" t="str">
        <f>Tableau1[[#This Row],[Authors]]&amp;", "&amp;Tableau1[[#This Row],[Title]]&amp;" "&amp;Tableau1[[#This Row],[Journal]]&amp;". "&amp;Tableau1[[#This Row],[Year]]</f>
        <v>Gupta PC, Caty JT., Astigmatism evaluation prior to cataract surgery. Curr Opin Ophthalmol. 2018</v>
      </c>
    </row>
    <row r="602" spans="1:29" x14ac:dyDescent="0.3">
      <c r="A602">
        <v>5138</v>
      </c>
      <c r="B602" t="s">
        <v>8215</v>
      </c>
      <c r="C602" t="s">
        <v>18440</v>
      </c>
      <c r="D602" t="s">
        <v>28645</v>
      </c>
      <c r="E602" t="s">
        <v>2468</v>
      </c>
      <c r="F602" s="10"/>
      <c r="G602">
        <v>2017</v>
      </c>
      <c r="J602">
        <v>5.1363946307710129E-2</v>
      </c>
      <c r="L602" t="s">
        <v>39542</v>
      </c>
      <c r="M602">
        <v>28368997</v>
      </c>
      <c r="Q602" s="10"/>
      <c r="R602" s="11">
        <f t="shared" si="18"/>
        <v>0</v>
      </c>
      <c r="U602" s="11">
        <f t="shared" si="19"/>
        <v>0</v>
      </c>
      <c r="Y602" s="11">
        <f>IF(SUM(Tableau1[[#This Row],[Other access]:[Sci-hub access]])&gt;=1,1,0)</f>
        <v>0</v>
      </c>
      <c r="Z602" s="12">
        <f>IF(OR(Tableau1[[#This Row],[Access R1 + S1+ T1 ]]&gt;=1,Tableau1[[#This Row],[Access V1 +W1 + X1]]&gt;=1),1,0)</f>
        <v>0</v>
      </c>
      <c r="AB602" s="10" t="str">
        <f>Tableau1[[#This Row],[DOI]]</f>
        <v>doi: 10.1097/IJG.0000000000000668</v>
      </c>
      <c r="AC602" s="13" t="str">
        <f>Tableau1[[#This Row],[Authors]]&amp;", "&amp;Tableau1[[#This Row],[Title]]&amp;" "&amp;Tableau1[[#This Row],[Journal]]&amp;". "&amp;Tableau1[[#This Row],[Year]]</f>
        <v>Sousa DC, Leal I, Nascimento N, Marques-Neves C, Tuulonen A, Abegão Pinto L., Use of Ocular Hypotensive Medications in Portugal: PEM Study: A Cross-sectional Nationwide Analysis. J Glaucoma. 2017</v>
      </c>
    </row>
    <row r="603" spans="1:29" x14ac:dyDescent="0.3">
      <c r="A603">
        <v>9837</v>
      </c>
      <c r="B603" t="s">
        <v>12371</v>
      </c>
      <c r="C603" t="s">
        <v>22542</v>
      </c>
      <c r="D603" t="s">
        <v>32819</v>
      </c>
      <c r="E603" t="s">
        <v>34474</v>
      </c>
      <c r="F603" s="10"/>
      <c r="G603">
        <v>2017</v>
      </c>
      <c r="J603">
        <v>5.1366829719184937E-2</v>
      </c>
      <c r="L603" t="s">
        <v>44099</v>
      </c>
      <c r="M603">
        <v>27566718</v>
      </c>
      <c r="Q603" s="10"/>
      <c r="R603" s="11">
        <f t="shared" si="18"/>
        <v>0</v>
      </c>
      <c r="U603" s="11">
        <f t="shared" si="19"/>
        <v>0</v>
      </c>
      <c r="Y603" s="11">
        <f>IF(SUM(Tableau1[[#This Row],[Other access]:[Sci-hub access]])&gt;=1,1,0)</f>
        <v>0</v>
      </c>
      <c r="Z603" s="12">
        <f>IF(OR(Tableau1[[#This Row],[Access R1 + S1+ T1 ]]&gt;=1,Tableau1[[#This Row],[Access V1 +W1 + X1]]&gt;=1),1,0)</f>
        <v>0</v>
      </c>
      <c r="AB603" s="10" t="str">
        <f>Tableau1[[#This Row],[DOI]]</f>
        <v>doi: 10.1007/s10578-016-0678-8</v>
      </c>
      <c r="AC603" s="13" t="str">
        <f>Tableau1[[#This Row],[Authors]]&amp;", "&amp;Tableau1[[#This Row],[Title]]&amp;" "&amp;Tableau1[[#This Row],[Journal]]&amp;". "&amp;Tableau1[[#This Row],[Year]]</f>
        <v>Becker-Haimes EM, Diaz KI, Haimes BA, Ehrenreich-May J., Anxiety and Atopic Disease: Comorbidity in a Youth Mental Health Setting. Child Psychiatry Hum Dev. 2017</v>
      </c>
    </row>
    <row r="604" spans="1:29" ht="28.8" x14ac:dyDescent="0.3">
      <c r="A604">
        <v>4089</v>
      </c>
      <c r="B604" t="s">
        <v>7236</v>
      </c>
      <c r="C604" t="s">
        <v>17474</v>
      </c>
      <c r="D604" t="s">
        <v>27664</v>
      </c>
      <c r="E604" t="s">
        <v>2626</v>
      </c>
      <c r="F604" s="10"/>
      <c r="G604">
        <v>2017</v>
      </c>
      <c r="J604">
        <v>5.1397098697309906E-2</v>
      </c>
      <c r="L604" t="s">
        <v>38521</v>
      </c>
      <c r="M604">
        <v>28486791</v>
      </c>
      <c r="Q604" s="10"/>
      <c r="R604" s="11">
        <f t="shared" si="18"/>
        <v>0</v>
      </c>
      <c r="U604" s="11">
        <f t="shared" si="19"/>
        <v>0</v>
      </c>
      <c r="Y604" s="11">
        <f>IF(SUM(Tableau1[[#This Row],[Other access]:[Sci-hub access]])&gt;=1,1,0)</f>
        <v>0</v>
      </c>
      <c r="Z604" s="12">
        <f>IF(OR(Tableau1[[#This Row],[Access R1 + S1+ T1 ]]&gt;=1,Tableau1[[#This Row],[Access V1 +W1 + X1]]&gt;=1),1,0)</f>
        <v>0</v>
      </c>
      <c r="AB604" s="10" t="str">
        <f>Tableau1[[#This Row],[DOI]]</f>
        <v>doi: 10.1002/cpt.733</v>
      </c>
      <c r="AC604" s="13" t="str">
        <f>Tableau1[[#This Row],[Authors]]&amp;", "&amp;Tableau1[[#This Row],[Title]]&amp;" "&amp;Tableau1[[#This Row],[Journal]]&amp;". "&amp;Tableau1[[#This Row],[Year]]</f>
        <v>Plantinga TS, Arts P, Knarren GH, Mulder AH, Wakelkamp IM, Hermus AR, Joosten LA, Netea MG, Bisschop PH, de Herder WW, Beijers HJ, de Bruin IJ, Gilissen C, Veltman JA, Hoischen A, Smit JW, Netea-Maier RT., Rare NOX3 Variants Confer Susceptibility to Agranulocytosis During Thyrostatic Treatment of Graves' Disease. Clin Pharmacol Ther. 2017</v>
      </c>
    </row>
    <row r="605" spans="1:29" x14ac:dyDescent="0.3">
      <c r="A605">
        <v>10151</v>
      </c>
      <c r="B605" t="s">
        <v>12660</v>
      </c>
      <c r="C605" t="s">
        <v>22828</v>
      </c>
      <c r="D605" t="s">
        <v>33110</v>
      </c>
      <c r="E605" t="s">
        <v>2529</v>
      </c>
      <c r="F605" s="10"/>
      <c r="G605">
        <v>2017</v>
      </c>
      <c r="J605">
        <v>5.1790974244451782E-2</v>
      </c>
      <c r="L605" t="s">
        <v>44406</v>
      </c>
      <c r="M605">
        <v>27450910</v>
      </c>
      <c r="Q605" s="10"/>
      <c r="R605" s="11">
        <f t="shared" si="18"/>
        <v>0</v>
      </c>
      <c r="U605" s="11">
        <f t="shared" si="19"/>
        <v>0</v>
      </c>
      <c r="Y605" s="11">
        <f>IF(SUM(Tableau1[[#This Row],[Other access]:[Sci-hub access]])&gt;=1,1,0)</f>
        <v>0</v>
      </c>
      <c r="Z605" s="12">
        <f>IF(OR(Tableau1[[#This Row],[Access R1 + S1+ T1 ]]&gt;=1,Tableau1[[#This Row],[Access V1 +W1 + X1]]&gt;=1),1,0)</f>
        <v>0</v>
      </c>
      <c r="AB605" s="10" t="str">
        <f>Tableau1[[#This Row],[DOI]]</f>
        <v>doi: 10.1080/02713683.2016.1200098</v>
      </c>
      <c r="AC605" s="13" t="str">
        <f>Tableau1[[#This Row],[Authors]]&amp;", "&amp;Tableau1[[#This Row],[Title]]&amp;" "&amp;Tableau1[[#This Row],[Journal]]&amp;". "&amp;Tableau1[[#This Row],[Year]]</f>
        <v>Carracedo G, Recchioni A, Alejandre-Alba N, Martin-Gil A, Batres L, Morote IJ, Pintor J., Signs and Symptoms of Dry Eye in Keratoconus Patients Before and After Intrastromal Corneal Rings Surgery. Curr Eye Res. 2017</v>
      </c>
    </row>
    <row r="606" spans="1:29" x14ac:dyDescent="0.3">
      <c r="A606">
        <v>4135</v>
      </c>
      <c r="B606" t="s">
        <v>7280</v>
      </c>
      <c r="C606" t="s">
        <v>17517</v>
      </c>
      <c r="D606" t="s">
        <v>27708</v>
      </c>
      <c r="E606" t="s">
        <v>34187</v>
      </c>
      <c r="F606" s="10"/>
      <c r="G606">
        <v>2017</v>
      </c>
      <c r="J606">
        <v>5.2021640409281367E-2</v>
      </c>
      <c r="L606" t="s">
        <v>38566</v>
      </c>
      <c r="M606">
        <v>28481608</v>
      </c>
      <c r="Q606" s="10"/>
      <c r="R606" s="11">
        <f t="shared" si="18"/>
        <v>0</v>
      </c>
      <c r="U606" s="11">
        <f t="shared" si="19"/>
        <v>0</v>
      </c>
      <c r="Y606" s="11">
        <f>IF(SUM(Tableau1[[#This Row],[Other access]:[Sci-hub access]])&gt;=1,1,0)</f>
        <v>0</v>
      </c>
      <c r="Z606" s="12">
        <f>IF(OR(Tableau1[[#This Row],[Access R1 + S1+ T1 ]]&gt;=1,Tableau1[[#This Row],[Access V1 +W1 + X1]]&gt;=1),1,0)</f>
        <v>0</v>
      </c>
      <c r="AB606" s="10" t="str">
        <f>Tableau1[[#This Row],[DOI]]</f>
        <v>doi: 10.1037/ser0000148</v>
      </c>
      <c r="AC606" s="13" t="str">
        <f>Tableau1[[#This Row],[Authors]]&amp;", "&amp;Tableau1[[#This Row],[Title]]&amp;" "&amp;Tableau1[[#This Row],[Journal]]&amp;". "&amp;Tableau1[[#This Row],[Year]]</f>
        <v>Davis JA, Tsui I, Gelberg L, Gabrielian S, Lee ML, Chang ET., Risk factors for diabetic retinopathy among homeless veterans. Psychol Serv. 2017</v>
      </c>
    </row>
    <row r="607" spans="1:29" x14ac:dyDescent="0.3">
      <c r="A607">
        <v>1322</v>
      </c>
      <c r="B607" t="s">
        <v>4582</v>
      </c>
      <c r="C607" t="s">
        <v>14834</v>
      </c>
      <c r="D607" t="s">
        <v>25003</v>
      </c>
      <c r="E607" t="s">
        <v>2443</v>
      </c>
      <c r="F607" s="10"/>
      <c r="G607">
        <v>2017</v>
      </c>
      <c r="J607">
        <v>5.2033516506443722E-2</v>
      </c>
      <c r="L607" t="s">
        <v>35805</v>
      </c>
      <c r="M607">
        <v>28973337</v>
      </c>
      <c r="Q607" s="10"/>
      <c r="R607" s="11">
        <f t="shared" si="18"/>
        <v>0</v>
      </c>
      <c r="U607" s="11">
        <f t="shared" si="19"/>
        <v>0</v>
      </c>
      <c r="Y607" s="11">
        <f>IF(SUM(Tableau1[[#This Row],[Other access]:[Sci-hub access]])&gt;=1,1,0)</f>
        <v>0</v>
      </c>
      <c r="Z607" s="12">
        <f>IF(OR(Tableau1[[#This Row],[Access R1 + S1+ T1 ]]&gt;=1,Tableau1[[#This Row],[Access V1 +W1 + X1]]&gt;=1),1,0)</f>
        <v>0</v>
      </c>
      <c r="AB607" s="10" t="str">
        <f>Tableau1[[#This Row],[DOI]]</f>
        <v>doi: 10.1167/iovs.16-20493</v>
      </c>
      <c r="AC607" s="13" t="str">
        <f>Tableau1[[#This Row],[Authors]]&amp;", "&amp;Tableau1[[#This Row],[Title]]&amp;" "&amp;Tableau1[[#This Row],[Journal]]&amp;". "&amp;Tableau1[[#This Row],[Year]]</f>
        <v>Migneron-Foisy V, Bouchard MF, Freeman EE, Saint-Amour D., Myopia and Exposure to Organophosphate and Pyrethroid Pesticides in the General United States Population. Invest Ophthalmol Vis Sci. 2017</v>
      </c>
    </row>
    <row r="608" spans="1:29" x14ac:dyDescent="0.3">
      <c r="A608">
        <v>8136</v>
      </c>
      <c r="B608" t="s">
        <v>10852</v>
      </c>
      <c r="C608" t="s">
        <v>21040</v>
      </c>
      <c r="D608" t="s">
        <v>31290</v>
      </c>
      <c r="E608" t="s">
        <v>2525</v>
      </c>
      <c r="F608" s="10"/>
      <c r="G608">
        <v>2017</v>
      </c>
      <c r="J608">
        <v>5.2207834048039636E-2</v>
      </c>
      <c r="L608" t="s">
        <v>42483</v>
      </c>
      <c r="M608">
        <v>27990740</v>
      </c>
      <c r="Q608" s="10"/>
      <c r="R608" s="11">
        <f t="shared" si="18"/>
        <v>0</v>
      </c>
      <c r="U608" s="11">
        <f t="shared" si="19"/>
        <v>0</v>
      </c>
      <c r="Y608" s="11">
        <f>IF(SUM(Tableau1[[#This Row],[Other access]:[Sci-hub access]])&gt;=1,1,0)</f>
        <v>0</v>
      </c>
      <c r="Z608" s="12">
        <f>IF(OR(Tableau1[[#This Row],[Access R1 + S1+ T1 ]]&gt;=1,Tableau1[[#This Row],[Access V1 +W1 + X1]]&gt;=1),1,0)</f>
        <v>0</v>
      </c>
      <c r="AB608" s="10" t="str">
        <f>Tableau1[[#This Row],[DOI]]</f>
        <v>doi: 10.1111/ceo.12905</v>
      </c>
      <c r="AC608" s="13" t="str">
        <f>Tableau1[[#This Row],[Authors]]&amp;", "&amp;Tableau1[[#This Row],[Title]]&amp;" "&amp;Tableau1[[#This Row],[Journal]]&amp;". "&amp;Tableau1[[#This Row],[Year]]</f>
        <v>Fraser-Bell S, Symes R, Vaze A., Hypertensive eye disease: a review. Clin Exp Ophthalmol. 2017</v>
      </c>
    </row>
    <row r="609" spans="1:29" ht="28.8" x14ac:dyDescent="0.3">
      <c r="A609">
        <v>6014</v>
      </c>
      <c r="B609" t="s">
        <v>9001</v>
      </c>
      <c r="C609" t="s">
        <v>19216</v>
      </c>
      <c r="D609" t="s">
        <v>29431</v>
      </c>
      <c r="E609" t="s">
        <v>34300</v>
      </c>
      <c r="F609" s="10"/>
      <c r="G609">
        <v>2017</v>
      </c>
      <c r="J609">
        <v>5.2373347558239303E-2</v>
      </c>
      <c r="L609" t="s">
        <v>40391</v>
      </c>
      <c r="M609">
        <v>28258125</v>
      </c>
      <c r="Q609" s="10"/>
      <c r="R609" s="11">
        <f t="shared" si="18"/>
        <v>0</v>
      </c>
      <c r="U609" s="11">
        <f t="shared" si="19"/>
        <v>0</v>
      </c>
      <c r="Y609" s="11">
        <f>IF(SUM(Tableau1[[#This Row],[Other access]:[Sci-hub access]])&gt;=1,1,0)</f>
        <v>0</v>
      </c>
      <c r="Z609" s="12">
        <f>IF(OR(Tableau1[[#This Row],[Access R1 + S1+ T1 ]]&gt;=1,Tableau1[[#This Row],[Access V1 +W1 + X1]]&gt;=1),1,0)</f>
        <v>0</v>
      </c>
      <c r="AB609" s="10" t="str">
        <f>Tableau1[[#This Row],[DOI]]</f>
        <v>doi: 10.1242/dmm.028050</v>
      </c>
      <c r="AC609" s="13" t="str">
        <f>Tableau1[[#This Row],[Authors]]&amp;", "&amp;Tableau1[[#This Row],[Title]]&amp;" "&amp;Tableau1[[#This Row],[Journal]]&amp;". "&amp;Tableau1[[#This Row],[Year]]</f>
        <v>Suggs JA, Melkani GC, Glasheen BM, Detor MM, Melkani A, Marsan NP, Swank DM, Bernstein SI., A Drosophila model of dominant inclusion body myopathy type 3 shows diminished myosin kinetics that reduce muscle power and yield myofibrillar defects. Dis Model Mech. 2017</v>
      </c>
    </row>
    <row r="610" spans="1:29" ht="28.8" x14ac:dyDescent="0.3">
      <c r="A610">
        <v>4106</v>
      </c>
      <c r="B610" t="s">
        <v>7252</v>
      </c>
      <c r="C610" t="s">
        <v>17489</v>
      </c>
      <c r="D610" t="s">
        <v>27680</v>
      </c>
      <c r="E610" t="s">
        <v>2543</v>
      </c>
      <c r="F610" s="10"/>
      <c r="G610">
        <v>2017</v>
      </c>
      <c r="J610">
        <v>5.238184414310576E-2</v>
      </c>
      <c r="L610" t="s">
        <v>38537</v>
      </c>
      <c r="M610">
        <v>28484714</v>
      </c>
      <c r="Q610" s="10"/>
      <c r="R610" s="11">
        <f t="shared" si="18"/>
        <v>0</v>
      </c>
      <c r="U610" s="11">
        <f t="shared" si="19"/>
        <v>0</v>
      </c>
      <c r="Y610" s="11">
        <f>IF(SUM(Tableau1[[#This Row],[Other access]:[Sci-hub access]])&gt;=1,1,0)</f>
        <v>0</v>
      </c>
      <c r="Z610" s="12">
        <f>IF(OR(Tableau1[[#This Row],[Access R1 + S1+ T1 ]]&gt;=1,Tableau1[[#This Row],[Access V1 +W1 + X1]]&gt;=1),1,0)</f>
        <v>0</v>
      </c>
      <c r="AB610" s="10" t="str">
        <f>Tableau1[[#This Row],[DOI]]</f>
        <v>doi: 10.1155/2017/5845849</v>
      </c>
      <c r="AC610" s="13" t="str">
        <f>Tableau1[[#This Row],[Authors]]&amp;", "&amp;Tableau1[[#This Row],[Title]]&amp;" "&amp;Tableau1[[#This Row],[Journal]]&amp;". "&amp;Tableau1[[#This Row],[Year]]</f>
        <v>Hernández-Molina G, Rodríguez-Pérez JM, Fernández-Torres J, Lima G, Pérez-Hernández N, López-Reyes A, Martínez-Nava GA., HIF1A (rs11549465) and AKNA (rs10817595) Gene Polymorphisms Are Associated with Primary Sjögren's Syndrome. Biomed Res Int. 2017</v>
      </c>
    </row>
    <row r="611" spans="1:29" x14ac:dyDescent="0.3">
      <c r="A611">
        <v>6156</v>
      </c>
      <c r="B611" t="s">
        <v>9121</v>
      </c>
      <c r="C611" t="s">
        <v>19335</v>
      </c>
      <c r="D611" t="s">
        <v>29552</v>
      </c>
      <c r="E611" t="s">
        <v>2613</v>
      </c>
      <c r="F611" s="10"/>
      <c r="G611">
        <v>2017</v>
      </c>
      <c r="J611">
        <v>5.2791722869081514E-2</v>
      </c>
      <c r="L611" t="s">
        <v>40528</v>
      </c>
      <c r="M611">
        <v>28243018</v>
      </c>
      <c r="Q611" s="10"/>
      <c r="R611" s="11">
        <f t="shared" si="18"/>
        <v>0</v>
      </c>
      <c r="U611" s="11">
        <f t="shared" si="19"/>
        <v>0</v>
      </c>
      <c r="Y611" s="11">
        <f>IF(SUM(Tableau1[[#This Row],[Other access]:[Sci-hub access]])&gt;=1,1,0)</f>
        <v>0</v>
      </c>
      <c r="Z611" s="12">
        <f>IF(OR(Tableau1[[#This Row],[Access R1 + S1+ T1 ]]&gt;=1,Tableau1[[#This Row],[Access V1 +W1 + X1]]&gt;=1),1,0)</f>
        <v>0</v>
      </c>
      <c r="AB611" s="10" t="str">
        <f>Tableau1[[#This Row],[DOI]]</f>
        <v>doi: 10.3341/kjo.2017.31.1.9</v>
      </c>
      <c r="AC611" s="13" t="str">
        <f>Tableau1[[#This Row],[Authors]]&amp;", "&amp;Tableau1[[#This Row],[Title]]&amp;" "&amp;Tableau1[[#This Row],[Journal]]&amp;". "&amp;Tableau1[[#This Row],[Year]]</f>
        <v>Teo L, Woo YJ, Kim DK, Kim CY, Yoon JS., Surgical Outcomes of Porcine Acellular Dermis Graft in Anophthalmic Socket: Comparison with Oral Mucosa Graft. Korean J Ophthalmol. 2017</v>
      </c>
    </row>
    <row r="612" spans="1:29" x14ac:dyDescent="0.3">
      <c r="A612">
        <v>2611</v>
      </c>
      <c r="B612" t="s">
        <v>5828</v>
      </c>
      <c r="C612" t="s">
        <v>16074</v>
      </c>
      <c r="D612" t="s">
        <v>26251</v>
      </c>
      <c r="E612" t="s">
        <v>2440</v>
      </c>
      <c r="F612" s="10"/>
      <c r="G612">
        <v>2017</v>
      </c>
      <c r="J612">
        <v>5.2815801765061288E-2</v>
      </c>
      <c r="L612" t="s">
        <v>37074</v>
      </c>
      <c r="M612">
        <v>28720436</v>
      </c>
      <c r="Q612" s="10"/>
      <c r="R612" s="11">
        <f t="shared" si="18"/>
        <v>0</v>
      </c>
      <c r="U612" s="11">
        <f t="shared" si="19"/>
        <v>0</v>
      </c>
      <c r="Y612" s="11">
        <f>IF(SUM(Tableau1[[#This Row],[Other access]:[Sci-hub access]])&gt;=1,1,0)</f>
        <v>0</v>
      </c>
      <c r="Z612" s="12">
        <f>IF(OR(Tableau1[[#This Row],[Access R1 + S1+ T1 ]]&gt;=1,Tableau1[[#This Row],[Access V1 +W1 + X1]]&gt;=1),1,0)</f>
        <v>0</v>
      </c>
      <c r="AB612" s="10" t="str">
        <f>Tableau1[[#This Row],[DOI]]</f>
        <v>doi: 10.1016/j.exer.2017.07.008</v>
      </c>
      <c r="AC612" s="13" t="str">
        <f>Tableau1[[#This Row],[Authors]]&amp;", "&amp;Tableau1[[#This Row],[Title]]&amp;" "&amp;Tableau1[[#This Row],[Journal]]&amp;". "&amp;Tableau1[[#This Row],[Year]]</f>
        <v>Madekurozwa M, Reina-Torres E, Overby DR, Sherwood JM., Direct measurement of pressure-independent aqueous humour flow using iPerfusion. Exp Eye Res. 2017</v>
      </c>
    </row>
    <row r="613" spans="1:29" x14ac:dyDescent="0.3">
      <c r="A613">
        <v>1123</v>
      </c>
      <c r="B613" t="s">
        <v>4385</v>
      </c>
      <c r="C613" t="s">
        <v>14639</v>
      </c>
      <c r="D613" t="s">
        <v>24806</v>
      </c>
      <c r="E613" t="s">
        <v>2613</v>
      </c>
      <c r="F613" s="10"/>
      <c r="G613">
        <v>2017</v>
      </c>
      <c r="J613">
        <v>5.2889080528349064E-2</v>
      </c>
      <c r="L613" t="s">
        <v>35611</v>
      </c>
      <c r="M613">
        <v>29022292</v>
      </c>
      <c r="Q613" s="10"/>
      <c r="R613" s="11">
        <f t="shared" si="18"/>
        <v>0</v>
      </c>
      <c r="U613" s="11">
        <f t="shared" si="19"/>
        <v>0</v>
      </c>
      <c r="Y613" s="11">
        <f>IF(SUM(Tableau1[[#This Row],[Other access]:[Sci-hub access]])&gt;=1,1,0)</f>
        <v>0</v>
      </c>
      <c r="Z613" s="12">
        <f>IF(OR(Tableau1[[#This Row],[Access R1 + S1+ T1 ]]&gt;=1,Tableau1[[#This Row],[Access V1 +W1 + X1]]&gt;=1),1,0)</f>
        <v>0</v>
      </c>
      <c r="AB613" s="10" t="str">
        <f>Tableau1[[#This Row],[DOI]]</f>
        <v>doi: 10.3341/kjo.2016.0108</v>
      </c>
      <c r="AC613" s="13" t="str">
        <f>Tableau1[[#This Row],[Authors]]&amp;", "&amp;Tableau1[[#This Row],[Title]]&amp;" "&amp;Tableau1[[#This Row],[Journal]]&amp;". "&amp;Tableau1[[#This Row],[Year]]</f>
        <v>Shin JS, Lee YH., Changes in Macular Retinal Layers and Peripapillary Nerve Fiber Layer Thickness after 577-nm Pattern Scanning Laser in Patients with Diabetic Retinopathy. Korean J Ophthalmol. 2017</v>
      </c>
    </row>
    <row r="614" spans="1:29" x14ac:dyDescent="0.3">
      <c r="A614">
        <v>6373</v>
      </c>
      <c r="B614" t="s">
        <v>918</v>
      </c>
      <c r="C614" t="s">
        <v>919</v>
      </c>
      <c r="D614" t="s">
        <v>920</v>
      </c>
      <c r="E614" t="s">
        <v>2992</v>
      </c>
      <c r="F614" s="10"/>
      <c r="G614">
        <v>2017</v>
      </c>
      <c r="J614">
        <v>5.2942417039374745E-2</v>
      </c>
      <c r="L614" t="s">
        <v>40742</v>
      </c>
      <c r="M614">
        <v>28222036</v>
      </c>
      <c r="Q614" s="10"/>
      <c r="R614" s="11">
        <f t="shared" si="18"/>
        <v>0</v>
      </c>
      <c r="U614" s="11">
        <f t="shared" si="19"/>
        <v>0</v>
      </c>
      <c r="Y614" s="11">
        <f>IF(SUM(Tableau1[[#This Row],[Other access]:[Sci-hub access]])&gt;=1,1,0)</f>
        <v>0</v>
      </c>
      <c r="Z614" s="12">
        <f>IF(OR(Tableau1[[#This Row],[Access R1 + S1+ T1 ]]&gt;=1,Tableau1[[#This Row],[Access V1 +W1 + X1]]&gt;=1),1,0)</f>
        <v>0</v>
      </c>
      <c r="AB614" s="10" t="str">
        <f>Tableau1[[#This Row],[DOI]]</f>
        <v>doi: 10.1515/jpem-2016-0398</v>
      </c>
      <c r="AC614" s="13" t="str">
        <f>Tableau1[[#This Row],[Authors]]&amp;", "&amp;Tableau1[[#This Row],[Title]]&amp;" "&amp;Tableau1[[#This Row],[Journal]]&amp;". "&amp;Tableau1[[#This Row],[Year]]</f>
        <v>Keel S, Itsiopoulos C, Koklanis K, Vukicevic M, Cameron F, Brazionis L., Vascular risk factors are associated with retinal arteriolar narrowing and venular widening in children and adolescents with type 1 diabetes. J Pediatr Endocrinol Metab. 2017</v>
      </c>
    </row>
    <row r="615" spans="1:29" x14ac:dyDescent="0.3">
      <c r="A615">
        <v>9352</v>
      </c>
      <c r="B615" t="s">
        <v>11927</v>
      </c>
      <c r="C615" t="s">
        <v>22104</v>
      </c>
      <c r="D615" t="s">
        <v>32371</v>
      </c>
      <c r="E615" t="s">
        <v>34032</v>
      </c>
      <c r="F615" s="10"/>
      <c r="G615">
        <v>2017</v>
      </c>
      <c r="J615">
        <v>5.2968957550785234E-2</v>
      </c>
      <c r="L615" t="s">
        <v>43644</v>
      </c>
      <c r="M615">
        <v>27727033</v>
      </c>
      <c r="Q615" s="10"/>
      <c r="R615" s="11">
        <f t="shared" si="18"/>
        <v>0</v>
      </c>
      <c r="U615" s="11">
        <f t="shared" si="19"/>
        <v>0</v>
      </c>
      <c r="Y615" s="11">
        <f>IF(SUM(Tableau1[[#This Row],[Other access]:[Sci-hub access]])&gt;=1,1,0)</f>
        <v>0</v>
      </c>
      <c r="Z615" s="12">
        <f>IF(OR(Tableau1[[#This Row],[Access R1 + S1+ T1 ]]&gt;=1,Tableau1[[#This Row],[Access V1 +W1 + X1]]&gt;=1),1,0)</f>
        <v>0</v>
      </c>
      <c r="AB615" s="10" t="str">
        <f>Tableau1[[#This Row],[DOI]]</f>
        <v>doi: 10.1016/j.jemermed.2016.09.011</v>
      </c>
      <c r="AC615" s="13" t="str">
        <f>Tableau1[[#This Row],[Authors]]&amp;", "&amp;Tableau1[[#This Row],[Title]]&amp;" "&amp;Tableau1[[#This Row],[Journal]]&amp;". "&amp;Tableau1[[#This Row],[Year]]</f>
        <v>Melnychuk EM, Sole DP., A Rare Central Nervous System Fungal Infection Resulting from Brown Heroin Use. J Emerg Med. 2017</v>
      </c>
    </row>
    <row r="616" spans="1:29" x14ac:dyDescent="0.3">
      <c r="A616">
        <v>4905</v>
      </c>
      <c r="B616" t="s">
        <v>8004</v>
      </c>
      <c r="C616" t="s">
        <v>18233</v>
      </c>
      <c r="D616" t="s">
        <v>28434</v>
      </c>
      <c r="E616" t="s">
        <v>2897</v>
      </c>
      <c r="F616" s="10"/>
      <c r="G616">
        <v>2017</v>
      </c>
      <c r="J616">
        <v>5.3270808937075143E-2</v>
      </c>
      <c r="L616" t="s">
        <v>39315</v>
      </c>
      <c r="M616">
        <v>28391813</v>
      </c>
      <c r="Q616" s="10"/>
      <c r="R616" s="11">
        <f t="shared" si="18"/>
        <v>0</v>
      </c>
      <c r="U616" s="11">
        <f t="shared" si="19"/>
        <v>0</v>
      </c>
      <c r="Y616" s="11">
        <f>IF(SUM(Tableau1[[#This Row],[Other access]:[Sci-hub access]])&gt;=1,1,0)</f>
        <v>0</v>
      </c>
      <c r="Z616" s="12">
        <f>IF(OR(Tableau1[[#This Row],[Access R1 + S1+ T1 ]]&gt;=1,Tableau1[[#This Row],[Access V1 +W1 + X1]]&gt;=1),1,0)</f>
        <v>0</v>
      </c>
      <c r="AB616" s="10" t="str">
        <f>Tableau1[[#This Row],[DOI]]</f>
        <v>doi: 10.1016/j.cmpb.2017.03.008</v>
      </c>
      <c r="AC616" s="13" t="str">
        <f>Tableau1[[#This Row],[Authors]]&amp;", "&amp;Tableau1[[#This Row],[Title]]&amp;" "&amp;Tableau1[[#This Row],[Journal]]&amp;". "&amp;Tableau1[[#This Row],[Year]]</f>
        <v>Gramatikov I, Simons K, Guyton D, Gramatikov B., A PC-based shutter glasses controller for visual stimulation using multithreading in LabWindows/CVI. Comput Methods Programs Biomed. 2017</v>
      </c>
    </row>
    <row r="617" spans="1:29" x14ac:dyDescent="0.3">
      <c r="A617">
        <v>2977</v>
      </c>
      <c r="B617" t="s">
        <v>6172</v>
      </c>
      <c r="C617" t="s">
        <v>16417</v>
      </c>
      <c r="D617" t="s">
        <v>26596</v>
      </c>
      <c r="E617" t="s">
        <v>2494</v>
      </c>
      <c r="F617" s="10"/>
      <c r="G617">
        <v>2017</v>
      </c>
      <c r="J617">
        <v>5.3332750763511183E-2</v>
      </c>
      <c r="L617" t="s">
        <v>37433</v>
      </c>
      <c r="M617">
        <v>28656668</v>
      </c>
      <c r="Q617" s="10"/>
      <c r="R617" s="11">
        <f t="shared" si="18"/>
        <v>0</v>
      </c>
      <c r="U617" s="11">
        <f t="shared" si="19"/>
        <v>0</v>
      </c>
      <c r="Y617" s="11">
        <f>IF(SUM(Tableau1[[#This Row],[Other access]:[Sci-hub access]])&gt;=1,1,0)</f>
        <v>0</v>
      </c>
      <c r="Z617" s="12">
        <f>IF(OR(Tableau1[[#This Row],[Access R1 + S1+ T1 ]]&gt;=1,Tableau1[[#This Row],[Access V1 +W1 + X1]]&gt;=1),1,0)</f>
        <v>0</v>
      </c>
      <c r="AB617" s="10" t="str">
        <f>Tableau1[[#This Row],[DOI]]</f>
        <v>doi: 10.1111/opo.12389</v>
      </c>
      <c r="AC617" s="13" t="str">
        <f>Tableau1[[#This Row],[Authors]]&amp;", "&amp;Tableau1[[#This Row],[Title]]&amp;" "&amp;Tableau1[[#This Row],[Journal]]&amp;". "&amp;Tableau1[[#This Row],[Year]]</f>
        <v>Suttle CM, Barbur J, Conway ML., Coloured overlays and precision-tinted lenses: poor repeatability in a sample of adults and children diagnosed with visual stress Ophthalmic Physiol Opt. 2017</v>
      </c>
    </row>
    <row r="618" spans="1:29" x14ac:dyDescent="0.3">
      <c r="A618">
        <v>7756</v>
      </c>
      <c r="B618" t="s">
        <v>10522</v>
      </c>
      <c r="C618" t="s">
        <v>20718</v>
      </c>
      <c r="D618" t="s">
        <v>30959</v>
      </c>
      <c r="E618" t="s">
        <v>2468</v>
      </c>
      <c r="F618" s="10"/>
      <c r="G618">
        <v>2017</v>
      </c>
      <c r="J618">
        <v>5.3446958384580356E-2</v>
      </c>
      <c r="L618" t="s">
        <v>42107</v>
      </c>
      <c r="M618">
        <v>28059862</v>
      </c>
      <c r="Q618" s="10"/>
      <c r="R618" s="11">
        <f t="shared" si="18"/>
        <v>0</v>
      </c>
      <c r="U618" s="11">
        <f t="shared" si="19"/>
        <v>0</v>
      </c>
      <c r="Y618" s="11">
        <f>IF(SUM(Tableau1[[#This Row],[Other access]:[Sci-hub access]])&gt;=1,1,0)</f>
        <v>0</v>
      </c>
      <c r="Z618" s="12">
        <f>IF(OR(Tableau1[[#This Row],[Access R1 + S1+ T1 ]]&gt;=1,Tableau1[[#This Row],[Access V1 +W1 + X1]]&gt;=1),1,0)</f>
        <v>0</v>
      </c>
      <c r="AB618" s="10" t="str">
        <f>Tableau1[[#This Row],[DOI]]</f>
        <v>doi: 10.1097/IJG.0000000000000500</v>
      </c>
      <c r="AC618" s="13" t="str">
        <f>Tableau1[[#This Row],[Authors]]&amp;", "&amp;Tableau1[[#This Row],[Title]]&amp;" "&amp;Tableau1[[#This Row],[Journal]]&amp;". "&amp;Tableau1[[#This Row],[Year]]</f>
        <v>Xu K, Campbell EL, Gill SS, Nesdole R, Campbell RJ., Impact of Combination Glaucoma Therapies on β-Blocker Exposure. J Glaucoma. 2017</v>
      </c>
    </row>
    <row r="619" spans="1:29" x14ac:dyDescent="0.3">
      <c r="A619">
        <v>3652</v>
      </c>
      <c r="B619" t="s">
        <v>6824</v>
      </c>
      <c r="C619" t="s">
        <v>17065</v>
      </c>
      <c r="D619" t="s">
        <v>27248</v>
      </c>
      <c r="E619" t="s">
        <v>2441</v>
      </c>
      <c r="F619" s="10"/>
      <c r="G619">
        <v>2017</v>
      </c>
      <c r="J619">
        <v>5.3601676159299116E-2</v>
      </c>
      <c r="L619" t="s">
        <v>38097</v>
      </c>
      <c r="M619">
        <v>28551163</v>
      </c>
      <c r="Q619" s="10"/>
      <c r="R619" s="11">
        <f t="shared" si="18"/>
        <v>0</v>
      </c>
      <c r="U619" s="11">
        <f t="shared" si="19"/>
        <v>0</v>
      </c>
      <c r="Y619" s="11">
        <f>IF(SUM(Tableau1[[#This Row],[Other access]:[Sci-hub access]])&gt;=1,1,0)</f>
        <v>0</v>
      </c>
      <c r="Z619" s="12">
        <f>IF(OR(Tableau1[[#This Row],[Access R1 + S1+ T1 ]]&gt;=1,Tableau1[[#This Row],[Access V1 +W1 + X1]]&gt;=1),1,0)</f>
        <v>0</v>
      </c>
      <c r="AB619" s="10" t="str">
        <f>Tableau1[[#This Row],[DOI]]</f>
        <v>doi: 10.1016/j.ophtha.2017.03.060</v>
      </c>
      <c r="AC619" s="13" t="str">
        <f>Tableau1[[#This Row],[Authors]]&amp;", "&amp;Tableau1[[#This Row],[Title]]&amp;" "&amp;Tableau1[[#This Row],[Journal]]&amp;". "&amp;Tableau1[[#This Row],[Year]]</f>
        <v>Ehlers JP, Kim SJ, Yeh S, Thorne JE, Mruthyunjaya P, Schoenberger SD, Bakri SJ., Therapies for Macular Edema Associated with Branch Retinal Vein Occlusion: A Report by the American Academy of Ophthalmology. Ophthalmology. 2017</v>
      </c>
    </row>
    <row r="620" spans="1:29" x14ac:dyDescent="0.3">
      <c r="A620">
        <v>9139</v>
      </c>
      <c r="B620" t="s">
        <v>11737</v>
      </c>
      <c r="C620" t="s">
        <v>21912</v>
      </c>
      <c r="D620" t="s">
        <v>32178</v>
      </c>
      <c r="E620" t="s">
        <v>34453</v>
      </c>
      <c r="F620" s="10"/>
      <c r="G620">
        <v>2017</v>
      </c>
      <c r="J620">
        <v>5.3868305659514837E-2</v>
      </c>
      <c r="L620" t="s">
        <v>43455</v>
      </c>
      <c r="M620">
        <v>27746220</v>
      </c>
      <c r="Q620" s="10"/>
      <c r="R620" s="11">
        <f t="shared" si="18"/>
        <v>0</v>
      </c>
      <c r="U620" s="11">
        <f t="shared" si="19"/>
        <v>0</v>
      </c>
      <c r="Y620" s="11">
        <f>IF(SUM(Tableau1[[#This Row],[Other access]:[Sci-hub access]])&gt;=1,1,0)</f>
        <v>0</v>
      </c>
      <c r="Z620" s="12">
        <f>IF(OR(Tableau1[[#This Row],[Access R1 + S1+ T1 ]]&gt;=1,Tableau1[[#This Row],[Access V1 +W1 + X1]]&gt;=1),1,0)</f>
        <v>0</v>
      </c>
      <c r="AB620" s="10" t="str">
        <f>Tableau1[[#This Row],[DOI]]</f>
        <v>doi: 10.1016/j.matbio.2016.10.002</v>
      </c>
      <c r="AC620" s="13" t="str">
        <f>Tableau1[[#This Row],[Authors]]&amp;", "&amp;Tableau1[[#This Row],[Title]]&amp;" "&amp;Tableau1[[#This Row],[Journal]]&amp;". "&amp;Tableau1[[#This Row],[Year]]</f>
        <v>Heljasvaara R, Aikio M, Ruotsalainen H, Pihlajaniemi T., Collagen XVIII in tissue homeostasis and dysregulation - Lessons learned from model organisms and human patients. Matrix Biol. 2017</v>
      </c>
    </row>
    <row r="621" spans="1:29" x14ac:dyDescent="0.3">
      <c r="A621">
        <v>2741</v>
      </c>
      <c r="B621" t="s">
        <v>5948</v>
      </c>
      <c r="C621" t="s">
        <v>16195</v>
      </c>
      <c r="D621" t="s">
        <v>26372</v>
      </c>
      <c r="E621" t="s">
        <v>3150</v>
      </c>
      <c r="F621" s="10"/>
      <c r="G621">
        <v>2017</v>
      </c>
      <c r="J621">
        <v>5.3912607695663306E-2</v>
      </c>
      <c r="L621" t="s">
        <v>37200</v>
      </c>
      <c r="M621">
        <v>28694094</v>
      </c>
      <c r="Q621" s="10"/>
      <c r="R621" s="11">
        <f t="shared" si="18"/>
        <v>0</v>
      </c>
      <c r="U621" s="11">
        <f t="shared" si="19"/>
        <v>0</v>
      </c>
      <c r="Y621" s="11">
        <f>IF(SUM(Tableau1[[#This Row],[Other access]:[Sci-hub access]])&gt;=1,1,0)</f>
        <v>0</v>
      </c>
      <c r="Z621" s="12">
        <f>IF(OR(Tableau1[[#This Row],[Access R1 + S1+ T1 ]]&gt;=1,Tableau1[[#This Row],[Access V1 +W1 + X1]]&gt;=1),1,0)</f>
        <v>0</v>
      </c>
      <c r="AB621" s="10" t="str">
        <f>Tableau1[[#This Row],[DOI]]</f>
        <v>doi: 10.1016/j.ijpharm.2017.07.016</v>
      </c>
      <c r="AC621" s="13" t="str">
        <f>Tableau1[[#This Row],[Authors]]&amp;", "&amp;Tableau1[[#This Row],[Title]]&amp;" "&amp;Tableau1[[#This Row],[Journal]]&amp;". "&amp;Tableau1[[#This Row],[Year]]</f>
        <v>Ahn JH, Kim HD, Abuzar SM, Lee JY, Jin SE, Kim EK, Hwang SJ., Intracorneal melatonin delivery using 2-hydroxypropyl-β-cyclodextrin ophthalmic solution for granular corneal dystrophy type 2. Int J Pharm. 2017</v>
      </c>
    </row>
    <row r="622" spans="1:29" x14ac:dyDescent="0.3">
      <c r="A622">
        <v>4222</v>
      </c>
      <c r="B622" t="s">
        <v>7359</v>
      </c>
      <c r="C622" t="s">
        <v>17595</v>
      </c>
      <c r="D622" t="s">
        <v>27787</v>
      </c>
      <c r="E622" t="s">
        <v>2599</v>
      </c>
      <c r="F622" s="10"/>
      <c r="G622">
        <v>2017</v>
      </c>
      <c r="J622">
        <v>5.3950570996236791E-2</v>
      </c>
      <c r="L622" t="s">
        <v>38653</v>
      </c>
      <c r="M622">
        <v>28470642</v>
      </c>
      <c r="Q622" s="10"/>
      <c r="R622" s="11">
        <f t="shared" si="18"/>
        <v>0</v>
      </c>
      <c r="U622" s="11">
        <f t="shared" si="19"/>
        <v>0</v>
      </c>
      <c r="Y622" s="11">
        <f>IF(SUM(Tableau1[[#This Row],[Other access]:[Sci-hub access]])&gt;=1,1,0)</f>
        <v>0</v>
      </c>
      <c r="Z622" s="12">
        <f>IF(OR(Tableau1[[#This Row],[Access R1 + S1+ T1 ]]&gt;=1,Tableau1[[#This Row],[Access V1 +W1 + X1]]&gt;=1),1,0)</f>
        <v>0</v>
      </c>
      <c r="AB622" s="10" t="str">
        <f>Tableau1[[#This Row],[DOI]]</f>
        <v>doi: 10.1055/s-0043-104430</v>
      </c>
      <c r="AC622" s="13" t="str">
        <f>Tableau1[[#This Row],[Authors]]&amp;", "&amp;Tableau1[[#This Row],[Title]]&amp;" "&amp;Tableau1[[#This Row],[Journal]]&amp;". "&amp;Tableau1[[#This Row],[Year]]</f>
        <v>Hammer A, Wolfensberger TJ., Iris Clip Lens Implantation with Novel Approach for Aphakia After Previous Filtration Surgery. Klin Monbl Augenheilkd. 2017</v>
      </c>
    </row>
    <row r="623" spans="1:29" x14ac:dyDescent="0.3">
      <c r="A623">
        <v>10171</v>
      </c>
      <c r="B623" t="s">
        <v>12677</v>
      </c>
      <c r="C623" t="s">
        <v>22846</v>
      </c>
      <c r="D623" t="s">
        <v>33128</v>
      </c>
      <c r="E623" t="s">
        <v>2471</v>
      </c>
      <c r="F623" s="10"/>
      <c r="G623">
        <v>2017</v>
      </c>
      <c r="J623">
        <v>5.3990720307610096E-2</v>
      </c>
      <c r="L623" t="s">
        <v>44426</v>
      </c>
      <c r="M623">
        <v>27440188</v>
      </c>
      <c r="Q623" s="10"/>
      <c r="R623" s="11">
        <f t="shared" si="18"/>
        <v>0</v>
      </c>
      <c r="U623" s="11">
        <f t="shared" si="19"/>
        <v>0</v>
      </c>
      <c r="Y623" s="11">
        <f>IF(SUM(Tableau1[[#This Row],[Other access]:[Sci-hub access]])&gt;=1,1,0)</f>
        <v>0</v>
      </c>
      <c r="Z623" s="12">
        <f>IF(OR(Tableau1[[#This Row],[Access R1 + S1+ T1 ]]&gt;=1,Tableau1[[#This Row],[Access V1 +W1 + X1]]&gt;=1),1,0)</f>
        <v>0</v>
      </c>
      <c r="AB623" s="10" t="str">
        <f>Tableau1[[#This Row],[DOI]]</f>
        <v>doi: 10.1007/s10792-016-0297-1</v>
      </c>
      <c r="AC623" s="13" t="str">
        <f>Tableau1[[#This Row],[Authors]]&amp;", "&amp;Tableau1[[#This Row],[Title]]&amp;" "&amp;Tableau1[[#This Row],[Journal]]&amp;". "&amp;Tableau1[[#This Row],[Year]]</f>
        <v>Mohamed A, Chaurasia S, Chandragiri V, Kandhibanda S, Gunnam S, Garg P., Precut cornea for Descemet's stripping endothelial keratoplasty: experience at a single eye bank. Int Ophthalmol. 2017</v>
      </c>
    </row>
    <row r="624" spans="1:29" x14ac:dyDescent="0.3">
      <c r="A624">
        <v>3981</v>
      </c>
      <c r="B624" t="s">
        <v>7135</v>
      </c>
      <c r="C624" t="s">
        <v>17372</v>
      </c>
      <c r="D624" t="s">
        <v>27562</v>
      </c>
      <c r="E624" t="s">
        <v>2467</v>
      </c>
      <c r="F624" s="10"/>
      <c r="G624">
        <v>2017</v>
      </c>
      <c r="J624">
        <v>5.3997809848276068E-2</v>
      </c>
      <c r="L624" t="s">
        <v>38422</v>
      </c>
      <c r="M624">
        <v>28499050</v>
      </c>
      <c r="Q624" s="10"/>
      <c r="R624" s="11">
        <f t="shared" si="18"/>
        <v>0</v>
      </c>
      <c r="U624" s="11">
        <f t="shared" si="19"/>
        <v>0</v>
      </c>
      <c r="Y624" s="11">
        <f>IF(SUM(Tableau1[[#This Row],[Other access]:[Sci-hub access]])&gt;=1,1,0)</f>
        <v>0</v>
      </c>
      <c r="Z624" s="12">
        <f>IF(OR(Tableau1[[#This Row],[Access R1 + S1+ T1 ]]&gt;=1,Tableau1[[#This Row],[Access V1 +W1 + X1]]&gt;=1),1,0)</f>
        <v>0</v>
      </c>
      <c r="AB624" s="10" t="str">
        <f>Tableau1[[#This Row],[DOI]]</f>
        <v>doi: 10.3928/23258160-20170428-05</v>
      </c>
      <c r="AC624" s="13" t="str">
        <f>Tableau1[[#This Row],[Authors]]&amp;", "&amp;Tableau1[[#This Row],[Title]]&amp;" "&amp;Tableau1[[#This Row],[Journal]]&amp;". "&amp;Tableau1[[#This Row],[Year]]</f>
        <v>Li DQ, Choudhry N., Swept-Source OCT Visualization of Macular Hole Closure in Gas-Filled Eyes. Ophthalmic Surg Lasers Imaging Retina. 2017</v>
      </c>
    </row>
    <row r="625" spans="1:29" ht="28.8" x14ac:dyDescent="0.3">
      <c r="A625">
        <v>4198</v>
      </c>
      <c r="B625" t="s">
        <v>7337</v>
      </c>
      <c r="C625" t="s">
        <v>17573</v>
      </c>
      <c r="D625" t="s">
        <v>27765</v>
      </c>
      <c r="E625" t="s">
        <v>2443</v>
      </c>
      <c r="F625" s="10"/>
      <c r="G625">
        <v>2017</v>
      </c>
      <c r="J625">
        <v>5.4283455767744404E-2</v>
      </c>
      <c r="L625" t="s">
        <v>38629</v>
      </c>
      <c r="M625">
        <v>28472212</v>
      </c>
      <c r="Q625" s="10"/>
      <c r="R625" s="11">
        <f t="shared" si="18"/>
        <v>0</v>
      </c>
      <c r="U625" s="11">
        <f t="shared" si="19"/>
        <v>0</v>
      </c>
      <c r="Y625" s="11">
        <f>IF(SUM(Tableau1[[#This Row],[Other access]:[Sci-hub access]])&gt;=1,1,0)</f>
        <v>0</v>
      </c>
      <c r="Z625" s="12">
        <f>IF(OR(Tableau1[[#This Row],[Access R1 + S1+ T1 ]]&gt;=1,Tableau1[[#This Row],[Access V1 +W1 + X1]]&gt;=1),1,0)</f>
        <v>0</v>
      </c>
      <c r="AB625" s="10" t="str">
        <f>Tableau1[[#This Row],[DOI]]</f>
        <v>doi: 10.1167/iovs.16-20797</v>
      </c>
      <c r="AC625" s="13" t="str">
        <f>Tableau1[[#This Row],[Authors]]&amp;", "&amp;Tableau1[[#This Row],[Title]]&amp;" "&amp;Tableau1[[#This Row],[Journal]]&amp;". "&amp;Tableau1[[#This Row],[Year]]</f>
        <v>Yoshikawa M, Nakanishi H, Yamashiro K, Miyake M, Akagi T, Gotoh N, Ikeda HO, Suda K, Yamada H, Hasegawa T, Iida Y, Yamada R, Matsuda F, Yoshimura N; Nagahama Study Group.., Association of Glaucoma-Susceptible Genes to Regional Circumpapillary Retinal Nerve Fiber Layer Thickness and Visual Field Defects. Invest Ophthalmol Vis Sci. 2017</v>
      </c>
    </row>
    <row r="626" spans="1:29" x14ac:dyDescent="0.3">
      <c r="A626">
        <v>8154</v>
      </c>
      <c r="B626" t="s">
        <v>10867</v>
      </c>
      <c r="C626" t="s">
        <v>21055</v>
      </c>
      <c r="D626" t="s">
        <v>31305</v>
      </c>
      <c r="E626" t="s">
        <v>2491</v>
      </c>
      <c r="F626" s="10"/>
      <c r="G626">
        <v>2017</v>
      </c>
      <c r="J626">
        <v>5.4305369761954991E-2</v>
      </c>
      <c r="L626" t="s">
        <v>42501</v>
      </c>
      <c r="M626">
        <v>27987339</v>
      </c>
      <c r="Q626" s="10"/>
      <c r="R626" s="11">
        <f t="shared" si="18"/>
        <v>0</v>
      </c>
      <c r="U626" s="11">
        <f t="shared" si="19"/>
        <v>0</v>
      </c>
      <c r="Y626" s="11">
        <f>IF(SUM(Tableau1[[#This Row],[Other access]:[Sci-hub access]])&gt;=1,1,0)</f>
        <v>0</v>
      </c>
      <c r="Z626" s="12">
        <f>IF(OR(Tableau1[[#This Row],[Access R1 + S1+ T1 ]]&gt;=1,Tableau1[[#This Row],[Access V1 +W1 + X1]]&gt;=1),1,0)</f>
        <v>0</v>
      </c>
      <c r="AB626" s="10" t="str">
        <f>Tableau1[[#This Row],[DOI]]</f>
        <v>doi: 10.1111/jog.13216</v>
      </c>
      <c r="AC626" s="13" t="str">
        <f>Tableau1[[#This Row],[Authors]]&amp;", "&amp;Tableau1[[#This Row],[Title]]&amp;" "&amp;Tableau1[[#This Row],[Journal]]&amp;". "&amp;Tableau1[[#This Row],[Year]]</f>
        <v>Karakus S, Sahin A, Durmaz Y, Aydin H, Yildiz C, Akkar O, Dogan M, Cengiz A, Cetin M, Cetin A., Evaluation of ovarian reserve using anti-müllerian hormone and antral follicle count in Sjögren's syndrome: Preliminary study. J Obstet Gynaecol Res. 2017</v>
      </c>
    </row>
    <row r="627" spans="1:29" x14ac:dyDescent="0.3">
      <c r="A627">
        <v>5357</v>
      </c>
      <c r="B627" t="s">
        <v>8411</v>
      </c>
      <c r="C627" t="s">
        <v>18634</v>
      </c>
      <c r="D627" t="s">
        <v>28841</v>
      </c>
      <c r="E627" t="s">
        <v>2511</v>
      </c>
      <c r="F627" s="10"/>
      <c r="G627">
        <v>2017</v>
      </c>
      <c r="J627">
        <v>5.434813172805586E-2</v>
      </c>
      <c r="L627" t="s">
        <v>39752</v>
      </c>
      <c r="M627">
        <v>28345564</v>
      </c>
      <c r="Q627" s="10"/>
      <c r="R627" s="11">
        <f t="shared" si="18"/>
        <v>0</v>
      </c>
      <c r="U627" s="11">
        <f t="shared" si="19"/>
        <v>0</v>
      </c>
      <c r="Y627" s="11">
        <f>IF(SUM(Tableau1[[#This Row],[Other access]:[Sci-hub access]])&gt;=1,1,0)</f>
        <v>0</v>
      </c>
      <c r="Z627" s="12">
        <f>IF(OR(Tableau1[[#This Row],[Access R1 + S1+ T1 ]]&gt;=1,Tableau1[[#This Row],[Access V1 +W1 + X1]]&gt;=1),1,0)</f>
        <v>0</v>
      </c>
      <c r="AB627" s="10" t="str">
        <f>Tableau1[[#This Row],[DOI]]</f>
        <v>doi: 10.4103/ijo.IJO_865_16</v>
      </c>
      <c r="AC627" s="13" t="str">
        <f>Tableau1[[#This Row],[Authors]]&amp;", "&amp;Tableau1[[#This Row],[Title]]&amp;" "&amp;Tableau1[[#This Row],[Journal]]&amp;". "&amp;Tableau1[[#This Row],[Year]]</f>
        <v>Dada T, Midha N, Shah P, Sidhu T, Angmo D, Sihota R., Innovations in glaucoma surgery from Dr. Rajendra Prasad Centre for Ophthalmic Sciences. Indian J Ophthalmol. 2017</v>
      </c>
    </row>
    <row r="628" spans="1:29" x14ac:dyDescent="0.3">
      <c r="A628">
        <v>2758</v>
      </c>
      <c r="B628" t="s">
        <v>5964</v>
      </c>
      <c r="C628" t="s">
        <v>16211</v>
      </c>
      <c r="D628" t="s">
        <v>26388</v>
      </c>
      <c r="E628" t="s">
        <v>2468</v>
      </c>
      <c r="F628" s="10"/>
      <c r="G628">
        <v>2017</v>
      </c>
      <c r="J628">
        <v>5.4564224341417056E-2</v>
      </c>
      <c r="L628" t="s">
        <v>37217</v>
      </c>
      <c r="M628">
        <v>28692596</v>
      </c>
      <c r="Q628" s="10"/>
      <c r="R628" s="11">
        <f t="shared" si="18"/>
        <v>0</v>
      </c>
      <c r="U628" s="11">
        <f t="shared" si="19"/>
        <v>0</v>
      </c>
      <c r="Y628" s="11">
        <f>IF(SUM(Tableau1[[#This Row],[Other access]:[Sci-hub access]])&gt;=1,1,0)</f>
        <v>0</v>
      </c>
      <c r="Z628" s="12">
        <f>IF(OR(Tableau1[[#This Row],[Access R1 + S1+ T1 ]]&gt;=1,Tableau1[[#This Row],[Access V1 +W1 + X1]]&gt;=1),1,0)</f>
        <v>0</v>
      </c>
      <c r="AB628" s="10" t="str">
        <f>Tableau1[[#This Row],[DOI]]</f>
        <v>doi: 10.1097/IJG.0000000000000719</v>
      </c>
      <c r="AC628" s="13" t="str">
        <f>Tableau1[[#This Row],[Authors]]&amp;", "&amp;Tableau1[[#This Row],[Title]]&amp;" "&amp;Tableau1[[#This Row],[Journal]]&amp;". "&amp;Tableau1[[#This Row],[Year]]</f>
        <v>Berk TA, An JA, Ahmed IIK., Inadvertent Cyclodialysis Cleft and Hypotony Following Ab-Interno Trabeculotomy Using the Trabectome Device Requiring Surgical Repair. J Glaucoma. 2017</v>
      </c>
    </row>
    <row r="629" spans="1:29" x14ac:dyDescent="0.3">
      <c r="A629">
        <v>6771</v>
      </c>
      <c r="B629" t="s">
        <v>9659</v>
      </c>
      <c r="C629" t="s">
        <v>19863</v>
      </c>
      <c r="D629" t="s">
        <v>30092</v>
      </c>
      <c r="E629" t="s">
        <v>2674</v>
      </c>
      <c r="F629" s="10"/>
      <c r="G629">
        <v>2017</v>
      </c>
      <c r="J629">
        <v>5.4723766766552107E-2</v>
      </c>
      <c r="L629" t="e">
        <v>#VALUE!</v>
      </c>
      <c r="M629">
        <v>28165559</v>
      </c>
      <c r="Q629" s="10"/>
      <c r="R629" s="11">
        <f t="shared" si="18"/>
        <v>0</v>
      </c>
      <c r="U629" s="11">
        <f t="shared" si="19"/>
        <v>0</v>
      </c>
      <c r="Y629" s="11">
        <f>IF(SUM(Tableau1[[#This Row],[Other access]:[Sci-hub access]])&gt;=1,1,0)</f>
        <v>0</v>
      </c>
      <c r="Z629" s="12">
        <f>IF(OR(Tableau1[[#This Row],[Access R1 + S1+ T1 ]]&gt;=1,Tableau1[[#This Row],[Access V1 +W1 + X1]]&gt;=1),1,0)</f>
        <v>0</v>
      </c>
      <c r="AB629" s="10" t="e">
        <f>Tableau1[[#This Row],[DOI]]</f>
        <v>#VALUE!</v>
      </c>
      <c r="AC629" s="13" t="str">
        <f>Tableau1[[#This Row],[Authors]]&amp;", "&amp;Tableau1[[#This Row],[Title]]&amp;" "&amp;Tableau1[[#This Row],[Journal]]&amp;". "&amp;Tableau1[[#This Row],[Year]]</f>
        <v>Gao G, Gu DQ, Zhang Y, Yu J, Chen Y, Chao YJ, Wei JJ, Fu XM, Niu CS., Comparison of the efficacy of surgical clipping and embolization for oculomotor nerve palsy due to a posterior communicating artery aneurysm. Eur Rev Med Pharmacol Sci. 2017</v>
      </c>
    </row>
    <row r="630" spans="1:29" x14ac:dyDescent="0.3">
      <c r="A630">
        <v>4150</v>
      </c>
      <c r="B630" t="s">
        <v>7292</v>
      </c>
      <c r="C630" t="s">
        <v>17529</v>
      </c>
      <c r="D630" t="s">
        <v>27720</v>
      </c>
      <c r="E630" t="s">
        <v>2567</v>
      </c>
      <c r="F630" s="10"/>
      <c r="G630">
        <v>2017</v>
      </c>
      <c r="J630">
        <v>5.4729309060411069E-2</v>
      </c>
      <c r="L630" t="s">
        <v>38581</v>
      </c>
      <c r="M630">
        <v>28478387</v>
      </c>
      <c r="Q630" s="10"/>
      <c r="R630" s="11">
        <f t="shared" si="18"/>
        <v>0</v>
      </c>
      <c r="U630" s="11">
        <f t="shared" si="19"/>
        <v>0</v>
      </c>
      <c r="Y630" s="11">
        <f>IF(SUM(Tableau1[[#This Row],[Other access]:[Sci-hub access]])&gt;=1,1,0)</f>
        <v>0</v>
      </c>
      <c r="Z630" s="12">
        <f>IF(OR(Tableau1[[#This Row],[Access R1 + S1+ T1 ]]&gt;=1,Tableau1[[#This Row],[Access V1 +W1 + X1]]&gt;=1),1,0)</f>
        <v>0</v>
      </c>
      <c r="AB630" s="10" t="str">
        <f>Tableau1[[#This Row],[DOI]]</f>
        <v>doi: 10.1136/bcr-2016-218558</v>
      </c>
      <c r="AC630" s="13" t="str">
        <f>Tableau1[[#This Row],[Authors]]&amp;", "&amp;Tableau1[[#This Row],[Title]]&amp;" "&amp;Tableau1[[#This Row],[Journal]]&amp;". "&amp;Tableau1[[#This Row],[Year]]</f>
        <v>Azenha C, Costa JF, Fonseca P., You are what you eat: ophthalmological manifestations of severe B(12) deficiency. BMJ Case Rep. 2017</v>
      </c>
    </row>
    <row r="631" spans="1:29" x14ac:dyDescent="0.3">
      <c r="A631">
        <v>8993</v>
      </c>
      <c r="B631" t="s">
        <v>11608</v>
      </c>
      <c r="C631" t="s">
        <v>15925</v>
      </c>
      <c r="D631" t="s">
        <v>32049</v>
      </c>
      <c r="E631" t="s">
        <v>2448</v>
      </c>
      <c r="F631" s="10"/>
      <c r="G631">
        <v>2017</v>
      </c>
      <c r="J631">
        <v>5.4730872492854354E-2</v>
      </c>
      <c r="L631" t="s">
        <v>43316</v>
      </c>
      <c r="M631">
        <v>27796669</v>
      </c>
      <c r="Q631" s="10"/>
      <c r="R631" s="11">
        <f t="shared" si="18"/>
        <v>0</v>
      </c>
      <c r="U631" s="11">
        <f t="shared" si="19"/>
        <v>0</v>
      </c>
      <c r="Y631" s="11">
        <f>IF(SUM(Tableau1[[#This Row],[Other access]:[Sci-hub access]])&gt;=1,1,0)</f>
        <v>0</v>
      </c>
      <c r="Z631" s="12">
        <f>IF(OR(Tableau1[[#This Row],[Access R1 + S1+ T1 ]]&gt;=1,Tableau1[[#This Row],[Access V1 +W1 + X1]]&gt;=1),1,0)</f>
        <v>0</v>
      </c>
      <c r="AB631" s="10" t="str">
        <f>Tableau1[[#This Row],[DOI]]</f>
        <v>doi: 10.1007/s00417-016-3524-6</v>
      </c>
      <c r="AC631" s="13" t="str">
        <f>Tableau1[[#This Row],[Authors]]&amp;", "&amp;Tableau1[[#This Row],[Title]]&amp;" "&amp;Tableau1[[#This Row],[Journal]]&amp;". "&amp;Tableau1[[#This Row],[Year]]</f>
        <v>Shoji T, Kuroda H, Suzuki M, Ibuki H, Araie M, Yoneya S., Vertical asymmetry of lamina cribrosa tilt angles using wide bandwidth, femtosecond mode-locked laser OCT; effect of myopia and glaucoma. Graefes Arch Clin Exp Ophthalmol. 2017</v>
      </c>
    </row>
    <row r="632" spans="1:29" x14ac:dyDescent="0.3">
      <c r="A632">
        <v>5095</v>
      </c>
      <c r="B632" t="s">
        <v>8176</v>
      </c>
      <c r="C632" t="s">
        <v>18402</v>
      </c>
      <c r="D632" t="s">
        <v>28606</v>
      </c>
      <c r="E632" t="s">
        <v>2532</v>
      </c>
      <c r="F632" s="10"/>
      <c r="G632">
        <v>2017</v>
      </c>
      <c r="J632">
        <v>5.4787270078196837E-2</v>
      </c>
      <c r="L632" t="s">
        <v>39503</v>
      </c>
      <c r="M632">
        <v>28374269</v>
      </c>
      <c r="Q632" s="10"/>
      <c r="R632" s="11">
        <f t="shared" si="18"/>
        <v>0</v>
      </c>
      <c r="U632" s="11">
        <f t="shared" si="19"/>
        <v>0</v>
      </c>
      <c r="Y632" s="11">
        <f>IF(SUM(Tableau1[[#This Row],[Other access]:[Sci-hub access]])&gt;=1,1,0)</f>
        <v>0</v>
      </c>
      <c r="Z632" s="12">
        <f>IF(OR(Tableau1[[#This Row],[Access R1 + S1+ T1 ]]&gt;=1,Tableau1[[#This Row],[Access V1 +W1 + X1]]&gt;=1),1,0)</f>
        <v>0</v>
      </c>
      <c r="AB632" s="10" t="str">
        <f>Tableau1[[#This Row],[DOI]]</f>
        <v>doi: 10.1007/s10384-017-0512-2</v>
      </c>
      <c r="AC632" s="13" t="str">
        <f>Tableau1[[#This Row],[Authors]]&amp;", "&amp;Tableau1[[#This Row],[Title]]&amp;" "&amp;Tableau1[[#This Row],[Journal]]&amp;". "&amp;Tableau1[[#This Row],[Year]]</f>
        <v>Ishida K, Moroto N, Murata K, Yamamoto T., Effect of glaucoma implant surgery on intraocular pressure reduction, flare count, anterior chamber depth, and corneal endothelium in primary open-angle glaucoma. Jpn J Ophthalmol. 2017</v>
      </c>
    </row>
    <row r="633" spans="1:29" x14ac:dyDescent="0.3">
      <c r="A633">
        <v>2422</v>
      </c>
      <c r="B633" t="s">
        <v>5647</v>
      </c>
      <c r="C633" t="s">
        <v>15892</v>
      </c>
      <c r="D633" t="s">
        <v>26069</v>
      </c>
      <c r="E633" t="s">
        <v>2479</v>
      </c>
      <c r="F633" s="10"/>
      <c r="G633">
        <v>2017</v>
      </c>
      <c r="J633">
        <v>5.4843219949345157E-2</v>
      </c>
      <c r="L633" t="s">
        <v>36887</v>
      </c>
      <c r="M633">
        <v>28749895</v>
      </c>
      <c r="Q633" s="10"/>
      <c r="R633" s="11">
        <f t="shared" si="18"/>
        <v>0</v>
      </c>
      <c r="U633" s="11">
        <f t="shared" si="19"/>
        <v>0</v>
      </c>
      <c r="Y633" s="11">
        <f>IF(SUM(Tableau1[[#This Row],[Other access]:[Sci-hub access]])&gt;=1,1,0)</f>
        <v>0</v>
      </c>
      <c r="Z633" s="12">
        <f>IF(OR(Tableau1[[#This Row],[Access R1 + S1+ T1 ]]&gt;=1,Tableau1[[#This Row],[Access V1 +W1 + X1]]&gt;=1),1,0)</f>
        <v>0</v>
      </c>
      <c r="AB633" s="10" t="str">
        <f>Tableau1[[#This Row],[DOI]]</f>
        <v>doi: 10.1097/ICO.0000000000001293</v>
      </c>
      <c r="AC633" s="13" t="str">
        <f>Tableau1[[#This Row],[Authors]]&amp;", "&amp;Tableau1[[#This Row],[Title]]&amp;" "&amp;Tableau1[[#This Row],[Journal]]&amp;". "&amp;Tableau1[[#This Row],[Year]]</f>
        <v>Perone JM, Conart JB, Bertaux PJ, Sujet-Perone N, Ouamara N, Sot M, Henry JJ., Mechanical Modeling of a Keratoconic Cornea. Cornea. 2017</v>
      </c>
    </row>
    <row r="634" spans="1:29" ht="28.8" x14ac:dyDescent="0.3">
      <c r="A634">
        <v>4255</v>
      </c>
      <c r="B634" t="s">
        <v>7390</v>
      </c>
      <c r="C634" t="s">
        <v>17626</v>
      </c>
      <c r="D634" t="s">
        <v>27818</v>
      </c>
      <c r="E634" t="s">
        <v>2456</v>
      </c>
      <c r="F634" s="10"/>
      <c r="G634">
        <v>2017</v>
      </c>
      <c r="J634">
        <v>5.4892720138766338E-2</v>
      </c>
      <c r="L634" t="s">
        <v>38682</v>
      </c>
      <c r="M634">
        <v>28463851</v>
      </c>
      <c r="Q634" s="10"/>
      <c r="R634" s="11">
        <f t="shared" si="18"/>
        <v>0</v>
      </c>
      <c r="U634" s="11">
        <f t="shared" si="19"/>
        <v>0</v>
      </c>
      <c r="Y634" s="11">
        <f>IF(SUM(Tableau1[[#This Row],[Other access]:[Sci-hub access]])&gt;=1,1,0)</f>
        <v>0</v>
      </c>
      <c r="Z634" s="12">
        <f>IF(OR(Tableau1[[#This Row],[Access R1 + S1+ T1 ]]&gt;=1,Tableau1[[#This Row],[Access V1 +W1 + X1]]&gt;=1),1,0)</f>
        <v>0</v>
      </c>
      <c r="AB634" s="10" t="str">
        <f>Tableau1[[#This Row],[DOI]]</f>
        <v>doi: 10.1159/000464259</v>
      </c>
      <c r="AC634" s="13" t="str">
        <f>Tableau1[[#This Row],[Authors]]&amp;", "&amp;Tableau1[[#This Row],[Title]]&amp;" "&amp;Tableau1[[#This Row],[Journal]]&amp;". "&amp;Tableau1[[#This Row],[Year]]</f>
        <v>Hattenbach LO, Springer-Wanner C, Hoerauf H, Callizo J, Jungmann S, Brauns T, Fulle G, Eichel S, Koss MJ, Kuhli-Hattenbach C., Intravitreal Sustained-Release Steroid Implants for the Treatment of Macular Edema following Surgical Removal of Epiretinal Membranes. Ophthalmologica. 2017</v>
      </c>
    </row>
    <row r="635" spans="1:29" x14ac:dyDescent="0.3">
      <c r="A635">
        <v>5003</v>
      </c>
      <c r="B635" t="s">
        <v>8094</v>
      </c>
      <c r="C635" t="s">
        <v>18322</v>
      </c>
      <c r="D635" t="s">
        <v>28524</v>
      </c>
      <c r="E635" t="s">
        <v>2443</v>
      </c>
      <c r="F635" s="10"/>
      <c r="G635">
        <v>2017</v>
      </c>
      <c r="J635">
        <v>5.4921647017920128E-2</v>
      </c>
      <c r="L635" t="s">
        <v>39411</v>
      </c>
      <c r="M635">
        <v>28384713</v>
      </c>
      <c r="Q635" s="10"/>
      <c r="R635" s="11">
        <f t="shared" si="18"/>
        <v>0</v>
      </c>
      <c r="U635" s="11">
        <f t="shared" si="19"/>
        <v>0</v>
      </c>
      <c r="Y635" s="11">
        <f>IF(SUM(Tableau1[[#This Row],[Other access]:[Sci-hub access]])&gt;=1,1,0)</f>
        <v>0</v>
      </c>
      <c r="Z635" s="12">
        <f>IF(OR(Tableau1[[#This Row],[Access R1 + S1+ T1 ]]&gt;=1,Tableau1[[#This Row],[Access V1 +W1 + X1]]&gt;=1),1,0)</f>
        <v>0</v>
      </c>
      <c r="AB635" s="10" t="str">
        <f>Tableau1[[#This Row],[DOI]]</f>
        <v>doi: 10.1167/iovs.16-20085</v>
      </c>
      <c r="AC635" s="13" t="str">
        <f>Tableau1[[#This Row],[Authors]]&amp;", "&amp;Tableau1[[#This Row],[Title]]&amp;" "&amp;Tableau1[[#This Row],[Journal]]&amp;". "&amp;Tableau1[[#This Row],[Year]]</f>
        <v>Suzuki-Kerr H, Baba Y, Tsuhako A, Koso H, Dekker JD, Tucker HO, Kuribayashi H, Watanabe S., Forkhead Box Protein P1 Is Dispensable for Retina but Essential for Lens Development. Invest Ophthalmol Vis Sci. 2017</v>
      </c>
    </row>
    <row r="636" spans="1:29" ht="28.8" x14ac:dyDescent="0.3">
      <c r="A636">
        <v>2956</v>
      </c>
      <c r="B636" t="s">
        <v>6151</v>
      </c>
      <c r="C636" t="s">
        <v>16396</v>
      </c>
      <c r="D636" t="s">
        <v>26575</v>
      </c>
      <c r="E636" t="s">
        <v>2462</v>
      </c>
      <c r="F636" s="10"/>
      <c r="G636">
        <v>2017</v>
      </c>
      <c r="J636">
        <v>5.500804494402689E-2</v>
      </c>
      <c r="L636" t="s">
        <v>37412</v>
      </c>
      <c r="M636">
        <v>28659124</v>
      </c>
      <c r="Q636" s="10"/>
      <c r="R636" s="11">
        <f t="shared" si="18"/>
        <v>0</v>
      </c>
      <c r="U636" s="11">
        <f t="shared" si="19"/>
        <v>0</v>
      </c>
      <c r="Y636" s="11">
        <f>IF(SUM(Tableau1[[#This Row],[Other access]:[Sci-hub access]])&gt;=1,1,0)</f>
        <v>0</v>
      </c>
      <c r="Z636" s="12">
        <f>IF(OR(Tableau1[[#This Row],[Access R1 + S1+ T1 ]]&gt;=1,Tableau1[[#This Row],[Access V1 +W1 + X1]]&gt;=1),1,0)</f>
        <v>0</v>
      </c>
      <c r="AB636" s="10" t="str">
        <f>Tableau1[[#This Row],[DOI]]</f>
        <v>doi: 10.1186/s12886-017-0499-y</v>
      </c>
      <c r="AC636" s="13" t="str">
        <f>Tableau1[[#This Row],[Authors]]&amp;", "&amp;Tableau1[[#This Row],[Title]]&amp;" "&amp;Tableau1[[#This Row],[Journal]]&amp;". "&amp;Tableau1[[#This Row],[Year]]</f>
        <v>Allegrini D, Penco S, Pece A, Autelitano A, Montesano G, Paci S, Montanari C, Maver A, Peterlin B, Damante G, Rossetti L., Cataract and optic disk drusen in a patient with glycogenosis and di George syndrome: clinical and molecular report. BMC Ophthalmol. 2017</v>
      </c>
    </row>
    <row r="637" spans="1:29" x14ac:dyDescent="0.3">
      <c r="A637">
        <v>935</v>
      </c>
      <c r="B637" t="s">
        <v>4197</v>
      </c>
      <c r="C637" t="s">
        <v>14451</v>
      </c>
      <c r="D637" t="s">
        <v>24618</v>
      </c>
      <c r="E637" t="s">
        <v>2443</v>
      </c>
      <c r="F637" s="10"/>
      <c r="G637">
        <v>2017</v>
      </c>
      <c r="J637">
        <v>5.5108279324859288E-2</v>
      </c>
      <c r="L637" t="s">
        <v>35423</v>
      </c>
      <c r="M637">
        <v>29059262</v>
      </c>
      <c r="Q637" s="10"/>
      <c r="R637" s="11">
        <f t="shared" si="18"/>
        <v>0</v>
      </c>
      <c r="U637" s="11">
        <f t="shared" si="19"/>
        <v>0</v>
      </c>
      <c r="Y637" s="11">
        <f>IF(SUM(Tableau1[[#This Row],[Other access]:[Sci-hub access]])&gt;=1,1,0)</f>
        <v>0</v>
      </c>
      <c r="Z637" s="12">
        <f>IF(OR(Tableau1[[#This Row],[Access R1 + S1+ T1 ]]&gt;=1,Tableau1[[#This Row],[Access V1 +W1 + X1]]&gt;=1),1,0)</f>
        <v>0</v>
      </c>
      <c r="AB637" s="10" t="str">
        <f>Tableau1[[#This Row],[DOI]]</f>
        <v>doi: 10.1167/iovs.17-21787</v>
      </c>
      <c r="AC637" s="13" t="str">
        <f>Tableau1[[#This Row],[Authors]]&amp;", "&amp;Tableau1[[#This Row],[Title]]&amp;" "&amp;Tableau1[[#This Row],[Journal]]&amp;". "&amp;Tableau1[[#This Row],[Year]]</f>
        <v>Nesper PL, Roberts PK, Onishi AC, Chai H, Liu L, Jampol LM, Fawzi AA., Quantifying Microvascular Abnormalities With Increasing Severity of Diabetic Retinopathy Using Optical Coherence Tomography Angiography. Invest Ophthalmol Vis Sci. 2017</v>
      </c>
    </row>
    <row r="638" spans="1:29" x14ac:dyDescent="0.3">
      <c r="A638">
        <v>2639</v>
      </c>
      <c r="B638" t="s">
        <v>5854</v>
      </c>
      <c r="C638" t="s">
        <v>16100</v>
      </c>
      <c r="D638" t="s">
        <v>26277</v>
      </c>
      <c r="E638" t="s">
        <v>2443</v>
      </c>
      <c r="F638" s="10"/>
      <c r="G638">
        <v>2017</v>
      </c>
      <c r="J638">
        <v>5.5122624914807017E-2</v>
      </c>
      <c r="L638" t="s">
        <v>37102</v>
      </c>
      <c r="M638">
        <v>28715844</v>
      </c>
      <c r="Q638" s="10"/>
      <c r="R638" s="11">
        <f t="shared" si="18"/>
        <v>0</v>
      </c>
      <c r="U638" s="11">
        <f t="shared" si="19"/>
        <v>0</v>
      </c>
      <c r="Y638" s="11">
        <f>IF(SUM(Tableau1[[#This Row],[Other access]:[Sci-hub access]])&gt;=1,1,0)</f>
        <v>0</v>
      </c>
      <c r="Z638" s="12">
        <f>IF(OR(Tableau1[[#This Row],[Access R1 + S1+ T1 ]]&gt;=1,Tableau1[[#This Row],[Access V1 +W1 + X1]]&gt;=1),1,0)</f>
        <v>0</v>
      </c>
      <c r="AB638" s="10" t="str">
        <f>Tableau1[[#This Row],[DOI]]</f>
        <v>doi: 10.1167/iovs.16-20877</v>
      </c>
      <c r="AC638" s="13" t="str">
        <f>Tableau1[[#This Row],[Authors]]&amp;", "&amp;Tableau1[[#This Row],[Title]]&amp;" "&amp;Tableau1[[#This Row],[Journal]]&amp;". "&amp;Tableau1[[#This Row],[Year]]</f>
        <v>Froebel BR, Trujillo AJ, Sullivan JM., Effects of Pathogenic Variations in the Human Rhodopsin Gene (hRHO) on the Predicted Accessibility for a Lead Candidate Ribozyme. Invest Ophthalmol Vis Sci. 2017</v>
      </c>
    </row>
    <row r="639" spans="1:29" x14ac:dyDescent="0.3">
      <c r="A639">
        <v>2928</v>
      </c>
      <c r="B639" t="s">
        <v>6124</v>
      </c>
      <c r="C639" t="s">
        <v>16369</v>
      </c>
      <c r="D639" t="s">
        <v>26548</v>
      </c>
      <c r="E639" t="s">
        <v>2711</v>
      </c>
      <c r="F639" s="10"/>
      <c r="G639">
        <v>2017</v>
      </c>
      <c r="J639">
        <v>5.516362646370121E-2</v>
      </c>
      <c r="L639" t="s">
        <v>37384</v>
      </c>
      <c r="M639">
        <v>28662944</v>
      </c>
      <c r="Q639" s="10"/>
      <c r="R639" s="11">
        <f t="shared" si="18"/>
        <v>0</v>
      </c>
      <c r="U639" s="11">
        <f t="shared" si="19"/>
        <v>0</v>
      </c>
      <c r="Y639" s="11">
        <f>IF(SUM(Tableau1[[#This Row],[Other access]:[Sci-hub access]])&gt;=1,1,0)</f>
        <v>0</v>
      </c>
      <c r="Z639" s="12">
        <f>IF(OR(Tableau1[[#This Row],[Access R1 + S1+ T1 ]]&gt;=1,Tableau1[[#This Row],[Access V1 +W1 + X1]]&gt;=1),1,0)</f>
        <v>0</v>
      </c>
      <c r="AB639" s="10" t="str">
        <f>Tableau1[[#This Row],[DOI]]</f>
        <v>doi: 10.1016/j.jpeds.2017.05.081</v>
      </c>
      <c r="AC639" s="13" t="str">
        <f>Tableau1[[#This Row],[Authors]]&amp;", "&amp;Tableau1[[#This Row],[Title]]&amp;" "&amp;Tableau1[[#This Row],[Journal]]&amp;". "&amp;Tableau1[[#This Row],[Year]]</f>
        <v>Matthews E, Silwal A, Sud R, Hanna MG, Manzur AY, Muntoni F, Munot P., Skeletal Muscle Channelopathies: Rare Disorders with Common Pediatric Symptoms. J Pediatr. 2017</v>
      </c>
    </row>
    <row r="640" spans="1:29" x14ac:dyDescent="0.3">
      <c r="A640">
        <v>5327</v>
      </c>
      <c r="B640" t="s">
        <v>8385</v>
      </c>
      <c r="C640" t="s">
        <v>18608</v>
      </c>
      <c r="D640" t="s">
        <v>28815</v>
      </c>
      <c r="E640" t="s">
        <v>34255</v>
      </c>
      <c r="F640" s="10"/>
      <c r="G640">
        <v>2017</v>
      </c>
      <c r="J640">
        <v>5.5337677950451081E-2</v>
      </c>
      <c r="L640" t="s">
        <v>39722</v>
      </c>
      <c r="M640">
        <v>28347878</v>
      </c>
      <c r="Q640" s="10"/>
      <c r="R640" s="11">
        <f t="shared" si="18"/>
        <v>0</v>
      </c>
      <c r="U640" s="11">
        <f t="shared" si="19"/>
        <v>0</v>
      </c>
      <c r="Y640" s="11">
        <f>IF(SUM(Tableau1[[#This Row],[Other access]:[Sci-hub access]])&gt;=1,1,0)</f>
        <v>0</v>
      </c>
      <c r="Z640" s="12">
        <f>IF(OR(Tableau1[[#This Row],[Access R1 + S1+ T1 ]]&gt;=1,Tableau1[[#This Row],[Access V1 +W1 + X1]]&gt;=1),1,0)</f>
        <v>0</v>
      </c>
      <c r="AB640" s="10" t="str">
        <f>Tableau1[[#This Row],[DOI]]</f>
        <v>doi: 10.1016/j.nlm.2017.03.013</v>
      </c>
      <c r="AC640" s="13" t="str">
        <f>Tableau1[[#This Row],[Authors]]&amp;", "&amp;Tableau1[[#This Row],[Title]]&amp;" "&amp;Tableau1[[#This Row],[Journal]]&amp;". "&amp;Tableau1[[#This Row],[Year]]</f>
        <v>Cacciamani L, Likova LT., Memory-guided drawing training increases Granger causal influences from the perirhinal cortex to V1 in the blind. Neurobiol Learn Mem. 2017</v>
      </c>
    </row>
    <row r="641" spans="1:29" x14ac:dyDescent="0.3">
      <c r="A641">
        <v>2243</v>
      </c>
      <c r="B641" t="s">
        <v>5475</v>
      </c>
      <c r="C641" t="s">
        <v>15720</v>
      </c>
      <c r="D641" t="s">
        <v>25897</v>
      </c>
      <c r="E641" t="s">
        <v>2443</v>
      </c>
      <c r="F641" s="10"/>
      <c r="G641">
        <v>2017</v>
      </c>
      <c r="J641">
        <v>5.5376618155239199E-2</v>
      </c>
      <c r="L641" t="s">
        <v>36711</v>
      </c>
      <c r="M641">
        <v>28785769</v>
      </c>
      <c r="Q641" s="10"/>
      <c r="R641" s="11">
        <f t="shared" si="18"/>
        <v>0</v>
      </c>
      <c r="U641" s="11">
        <f t="shared" si="19"/>
        <v>0</v>
      </c>
      <c r="Y641" s="11">
        <f>IF(SUM(Tableau1[[#This Row],[Other access]:[Sci-hub access]])&gt;=1,1,0)</f>
        <v>0</v>
      </c>
      <c r="Z641" s="12">
        <f>IF(OR(Tableau1[[#This Row],[Access R1 + S1+ T1 ]]&gt;=1,Tableau1[[#This Row],[Access V1 +W1 + X1]]&gt;=1),1,0)</f>
        <v>0</v>
      </c>
      <c r="AB641" s="10" t="str">
        <f>Tableau1[[#This Row],[DOI]]</f>
        <v>doi: 10.1167/iovs.17-21872</v>
      </c>
      <c r="AC641" s="13" t="str">
        <f>Tableau1[[#This Row],[Authors]]&amp;", "&amp;Tableau1[[#This Row],[Title]]&amp;" "&amp;Tableau1[[#This Row],[Journal]]&amp;". "&amp;Tableau1[[#This Row],[Year]]</f>
        <v>Curcio CA, Zanzottera EC, Ach T, Balaratnasingam C, Freund KB., Activated Retinal Pigment Epithelium, an Optical Coherence Tomography Biomarker for Progression in Age-Related Macular Degeneration. Invest Ophthalmol Vis Sci. 2017</v>
      </c>
    </row>
    <row r="642" spans="1:29" x14ac:dyDescent="0.3">
      <c r="A642">
        <v>10761</v>
      </c>
      <c r="B642" t="s">
        <v>13218</v>
      </c>
      <c r="C642" t="s">
        <v>23381</v>
      </c>
      <c r="D642" t="s">
        <v>33671</v>
      </c>
      <c r="E642" t="s">
        <v>2469</v>
      </c>
      <c r="F642" s="10"/>
      <c r="G642">
        <v>2017</v>
      </c>
      <c r="J642">
        <v>5.5460742123917939E-2</v>
      </c>
      <c r="L642" t="s">
        <v>45008</v>
      </c>
      <c r="M642">
        <v>27058861</v>
      </c>
      <c r="Q642" s="10"/>
      <c r="R642" s="11">
        <f t="shared" ref="R642:R705" si="20">IF(SUM(N642:Q642)&gt;0,1,0)</f>
        <v>0</v>
      </c>
      <c r="U642" s="11">
        <f t="shared" ref="U642:U705" si="21">IF(SUM(R642,T642)&gt;0,1,0)</f>
        <v>0</v>
      </c>
      <c r="Y642" s="11">
        <f>IF(SUM(Tableau1[[#This Row],[Other access]:[Sci-hub access]])&gt;=1,1,0)</f>
        <v>0</v>
      </c>
      <c r="Z642" s="12">
        <f>IF(OR(Tableau1[[#This Row],[Access R1 + S1+ T1 ]]&gt;=1,Tableau1[[#This Row],[Access V1 +W1 + X1]]&gt;=1),1,0)</f>
        <v>0</v>
      </c>
      <c r="AB642" s="10" t="str">
        <f>Tableau1[[#This Row],[DOI]]</f>
        <v>doi: 10.3109/08820538.2015.1053627</v>
      </c>
      <c r="AC642" s="13" t="str">
        <f>Tableau1[[#This Row],[Authors]]&amp;", "&amp;Tableau1[[#This Row],[Title]]&amp;" "&amp;Tableau1[[#This Row],[Journal]]&amp;". "&amp;Tableau1[[#This Row],[Year]]</f>
        <v>Motiani MV, McCannel CA, Almanzor R, McCannel TA., Diagnosis of Choroidal Melanoma in Dense Asteroid Hyalosis. Semin Ophthalmol. 2017</v>
      </c>
    </row>
    <row r="643" spans="1:29" ht="28.8" x14ac:dyDescent="0.3">
      <c r="A643">
        <v>5738</v>
      </c>
      <c r="B643" t="s">
        <v>8765</v>
      </c>
      <c r="C643" t="s">
        <v>18983</v>
      </c>
      <c r="D643" t="s">
        <v>29195</v>
      </c>
      <c r="E643" t="s">
        <v>2673</v>
      </c>
      <c r="F643" s="10"/>
      <c r="G643">
        <v>2017</v>
      </c>
      <c r="J643">
        <v>5.5552678494390384E-2</v>
      </c>
      <c r="L643" t="s">
        <v>40120</v>
      </c>
      <c r="M643">
        <v>28291592</v>
      </c>
      <c r="Q643" s="10"/>
      <c r="R643" s="11">
        <f t="shared" si="20"/>
        <v>0</v>
      </c>
      <c r="U643" s="11">
        <f t="shared" si="21"/>
        <v>0</v>
      </c>
      <c r="Y643" s="11">
        <f>IF(SUM(Tableau1[[#This Row],[Other access]:[Sci-hub access]])&gt;=1,1,0)</f>
        <v>0</v>
      </c>
      <c r="Z643" s="12">
        <f>IF(OR(Tableau1[[#This Row],[Access R1 + S1+ T1 ]]&gt;=1,Tableau1[[#This Row],[Access V1 +W1 + X1]]&gt;=1),1,0)</f>
        <v>0</v>
      </c>
      <c r="AB643" s="10" t="str">
        <f>Tableau1[[#This Row],[DOI]]</f>
        <v>doi: 10.1016/j.parkreldis.2017.03.001</v>
      </c>
      <c r="AC643" s="13" t="str">
        <f>Tableau1[[#This Row],[Authors]]&amp;", "&amp;Tableau1[[#This Row],[Title]]&amp;" "&amp;Tableau1[[#This Row],[Journal]]&amp;". "&amp;Tableau1[[#This Row],[Year]]</f>
        <v>Zanigni S, Evangelisti S, Testa C, Manners DN, Calandra-Buonaura G, Guarino M, Gabellini A, Gramegna LL, Giannini G, Sambati L, Cortelli P, Lodi R, Tonon C., White matter and cortical changes in atypical parkinsonisms: A multimodal quantitative MR study. Parkinsonism Relat Disord. 2017</v>
      </c>
    </row>
    <row r="644" spans="1:29" x14ac:dyDescent="0.3">
      <c r="A644">
        <v>4818</v>
      </c>
      <c r="B644" t="s">
        <v>7922</v>
      </c>
      <c r="C644" t="s">
        <v>18151</v>
      </c>
      <c r="D644" t="s">
        <v>28352</v>
      </c>
      <c r="E644" t="s">
        <v>34219</v>
      </c>
      <c r="F644" s="10"/>
      <c r="G644">
        <v>2017</v>
      </c>
      <c r="J644">
        <v>5.5713533536608351E-2</v>
      </c>
      <c r="L644" t="s">
        <v>39231</v>
      </c>
      <c r="M644">
        <v>28401586</v>
      </c>
      <c r="Q644" s="10"/>
      <c r="R644" s="11">
        <f t="shared" si="20"/>
        <v>0</v>
      </c>
      <c r="U644" s="11">
        <f t="shared" si="21"/>
        <v>0</v>
      </c>
      <c r="Y644" s="11">
        <f>IF(SUM(Tableau1[[#This Row],[Other access]:[Sci-hub access]])&gt;=1,1,0)</f>
        <v>0</v>
      </c>
      <c r="Z644" s="12">
        <f>IF(OR(Tableau1[[#This Row],[Access R1 + S1+ T1 ]]&gt;=1,Tableau1[[#This Row],[Access V1 +W1 + X1]]&gt;=1),1,0)</f>
        <v>0</v>
      </c>
      <c r="AB644" s="10" t="str">
        <f>Tableau1[[#This Row],[DOI]]</f>
        <v>doi: 10.1002/jcb.26045</v>
      </c>
      <c r="AC644" s="13" t="str">
        <f>Tableau1[[#This Row],[Authors]]&amp;", "&amp;Tableau1[[#This Row],[Title]]&amp;" "&amp;Tableau1[[#This Row],[Journal]]&amp;". "&amp;Tableau1[[#This Row],[Year]]</f>
        <v>Suarez MF, Piqueras MC, Correa L, Esposito E, Barros MF, Bhattacharya SK, Urrets-Zavalia JA, Serra HM., Phospholipidomic Studies in Human Cornea From Climatic Droplet Keratopathy. J Cell Biochem. 2017</v>
      </c>
    </row>
    <row r="645" spans="1:29" x14ac:dyDescent="0.3">
      <c r="A645">
        <v>10363</v>
      </c>
      <c r="B645" t="s">
        <v>12859</v>
      </c>
      <c r="C645" t="s">
        <v>23026</v>
      </c>
      <c r="D645" t="s">
        <v>33312</v>
      </c>
      <c r="E645" t="s">
        <v>34427</v>
      </c>
      <c r="F645" s="10"/>
      <c r="G645">
        <v>2017</v>
      </c>
      <c r="J645">
        <v>5.58918715988036E-2</v>
      </c>
      <c r="L645" t="s">
        <v>44614</v>
      </c>
      <c r="M645">
        <v>27355655</v>
      </c>
      <c r="Q645" s="10"/>
      <c r="R645" s="11">
        <f t="shared" si="20"/>
        <v>0</v>
      </c>
      <c r="U645" s="11">
        <f t="shared" si="21"/>
        <v>0</v>
      </c>
      <c r="Y645" s="11">
        <f>IF(SUM(Tableau1[[#This Row],[Other access]:[Sci-hub access]])&gt;=1,1,0)</f>
        <v>0</v>
      </c>
      <c r="Z645" s="12">
        <f>IF(OR(Tableau1[[#This Row],[Access R1 + S1+ T1 ]]&gt;=1,Tableau1[[#This Row],[Access V1 +W1 + X1]]&gt;=1),1,0)</f>
        <v>0</v>
      </c>
      <c r="AB645" s="10" t="str">
        <f>Tableau1[[#This Row],[DOI]]</f>
        <v>doi: 10.1097/BCR.0000000000000390</v>
      </c>
      <c r="AC645" s="13" t="str">
        <f>Tableau1[[#This Row],[Authors]]&amp;", "&amp;Tableau1[[#This Row],[Title]]&amp;" "&amp;Tableau1[[#This Row],[Journal]]&amp;". "&amp;Tableau1[[#This Row],[Year]]</f>
        <v>Cabalag MS, Wasiak J, Syed Q, Paul E, Hall AJ, Cleland H., Risk Factors for Ocular Burn Injuries Requiring Surgery. J Burn Care Res. 2017</v>
      </c>
    </row>
    <row r="646" spans="1:29" ht="28.8" x14ac:dyDescent="0.3">
      <c r="A646">
        <v>10159</v>
      </c>
      <c r="B646" t="s">
        <v>12668</v>
      </c>
      <c r="C646" t="s">
        <v>22836</v>
      </c>
      <c r="D646" t="s">
        <v>33118</v>
      </c>
      <c r="E646" t="s">
        <v>34246</v>
      </c>
      <c r="F646" s="10"/>
      <c r="G646">
        <v>2017</v>
      </c>
      <c r="J646">
        <v>5.5905309059434249E-2</v>
      </c>
      <c r="L646" t="s">
        <v>44414</v>
      </c>
      <c r="M646">
        <v>27445006</v>
      </c>
      <c r="Q646" s="10"/>
      <c r="R646" s="11">
        <f t="shared" si="20"/>
        <v>0</v>
      </c>
      <c r="U646" s="11">
        <f t="shared" si="21"/>
        <v>0</v>
      </c>
      <c r="Y646" s="11">
        <f>IF(SUM(Tableau1[[#This Row],[Other access]:[Sci-hub access]])&gt;=1,1,0)</f>
        <v>0</v>
      </c>
      <c r="Z646" s="12">
        <f>IF(OR(Tableau1[[#This Row],[Access R1 + S1+ T1 ]]&gt;=1,Tableau1[[#This Row],[Access V1 +W1 + X1]]&gt;=1),1,0)</f>
        <v>0</v>
      </c>
      <c r="AB646" s="10" t="str">
        <f>Tableau1[[#This Row],[DOI]]</f>
        <v>doi: 10.1016/j.jdiacomp.2016.06.007</v>
      </c>
      <c r="AC646" s="13" t="str">
        <f>Tableau1[[#This Row],[Authors]]&amp;", "&amp;Tableau1[[#This Row],[Title]]&amp;" "&amp;Tableau1[[#This Row],[Journal]]&amp;". "&amp;Tableau1[[#This Row],[Year]]</f>
        <v>Morita K, Saruwatari J, Tanaka T, Oniki K, Kajiwara A, Miyazaki H, Yoshida A, Jinnouchi H, Nakagawa K., Common variants of HNF1A gene are associated with diabetic retinopathy and poor glycemic control in normal-weight Japanese subjects with type 2 diabetes mellitus. J Diabetes Complications. 2017</v>
      </c>
    </row>
    <row r="647" spans="1:29" x14ac:dyDescent="0.3">
      <c r="A647">
        <v>9146</v>
      </c>
      <c r="B647" t="s">
        <v>11744</v>
      </c>
      <c r="C647" t="s">
        <v>21919</v>
      </c>
      <c r="D647" t="s">
        <v>32185</v>
      </c>
      <c r="E647" t="s">
        <v>2912</v>
      </c>
      <c r="F647" s="10"/>
      <c r="G647">
        <v>2017</v>
      </c>
      <c r="J647">
        <v>5.5987491695984271E-2</v>
      </c>
      <c r="L647" t="s">
        <v>43462</v>
      </c>
      <c r="M647">
        <v>27775509</v>
      </c>
      <c r="Q647" s="10"/>
      <c r="R647" s="11">
        <f t="shared" si="20"/>
        <v>0</v>
      </c>
      <c r="U647" s="11">
        <f t="shared" si="21"/>
        <v>0</v>
      </c>
      <c r="Y647" s="11">
        <f>IF(SUM(Tableau1[[#This Row],[Other access]:[Sci-hub access]])&gt;=1,1,0)</f>
        <v>0</v>
      </c>
      <c r="Z647" s="12">
        <f>IF(OR(Tableau1[[#This Row],[Access R1 + S1+ T1 ]]&gt;=1,Tableau1[[#This Row],[Access V1 +W1 + X1]]&gt;=1),1,0)</f>
        <v>0</v>
      </c>
      <c r="AB647" s="10" t="str">
        <f>Tableau1[[#This Row],[DOI]]</f>
        <v>doi: 10.1109/TBME.2016.2619120</v>
      </c>
      <c r="AC647" s="13" t="str">
        <f>Tableau1[[#This Row],[Authors]]&amp;", "&amp;Tableau1[[#This Row],[Title]]&amp;" "&amp;Tableau1[[#This Row],[Journal]]&amp;". "&amp;Tableau1[[#This Row],[Year]]</f>
        <v>Hussain MA, Bhuiyan A, Turpin A, Luu CD, Smith RT, Guymer RH, Kotagiri R., Automatic Identification of Pathology-Distorted Retinal Layer Boundaries Using SD-OCT Imaging. IEEE Trans Biomed Eng. 2017</v>
      </c>
    </row>
    <row r="648" spans="1:29" ht="28.8" x14ac:dyDescent="0.3">
      <c r="A648">
        <v>6713</v>
      </c>
      <c r="B648" t="s">
        <v>1067</v>
      </c>
      <c r="C648" t="s">
        <v>1068</v>
      </c>
      <c r="D648" t="s">
        <v>1069</v>
      </c>
      <c r="E648" t="s">
        <v>2610</v>
      </c>
      <c r="F648" s="10"/>
      <c r="G648">
        <v>2017</v>
      </c>
      <c r="J648">
        <v>5.6223643832003845E-2</v>
      </c>
      <c r="L648" t="s">
        <v>41074</v>
      </c>
      <c r="M648">
        <v>28173728</v>
      </c>
      <c r="Q648" s="10"/>
      <c r="R648" s="11">
        <f t="shared" si="20"/>
        <v>0</v>
      </c>
      <c r="U648" s="11">
        <f t="shared" si="21"/>
        <v>0</v>
      </c>
      <c r="Y648" s="11">
        <f>IF(SUM(Tableau1[[#This Row],[Other access]:[Sci-hub access]])&gt;=1,1,0)</f>
        <v>0</v>
      </c>
      <c r="Z648" s="12">
        <f>IF(OR(Tableau1[[#This Row],[Access R1 + S1+ T1 ]]&gt;=1,Tableau1[[#This Row],[Access V1 +W1 + X1]]&gt;=1),1,0)</f>
        <v>0</v>
      </c>
      <c r="AB648" s="10" t="str">
        <f>Tableau1[[#This Row],[DOI]]</f>
        <v>doi: 10.1177/0284185116683575</v>
      </c>
      <c r="AC648" s="13" t="str">
        <f>Tableau1[[#This Row],[Authors]]&amp;", "&amp;Tableau1[[#This Row],[Title]]&amp;" "&amp;Tableau1[[#This Row],[Journal]]&amp;". "&amp;Tableau1[[#This Row],[Year]]</f>
        <v>Duan Y, Liu Z, Liu Y, Huang J, Ren Z, Sun Z, Chen H, Dong H, Ye J, Li K., Metabolic changes in normal-appearing white matter in patients with neuromyelitis optica and multiple sclerosis: a comparative magnetic resonance spectroscopy study. Acta Radiol. 2017</v>
      </c>
    </row>
    <row r="649" spans="1:29" x14ac:dyDescent="0.3">
      <c r="A649">
        <v>8073</v>
      </c>
      <c r="B649" t="s">
        <v>10799</v>
      </c>
      <c r="C649" t="s">
        <v>20990</v>
      </c>
      <c r="D649" t="s">
        <v>31237</v>
      </c>
      <c r="E649" t="s">
        <v>2468</v>
      </c>
      <c r="F649" s="10"/>
      <c r="G649">
        <v>2017</v>
      </c>
      <c r="J649">
        <v>5.6389394381696101E-2</v>
      </c>
      <c r="L649" t="s">
        <v>42420</v>
      </c>
      <c r="M649">
        <v>28002187</v>
      </c>
      <c r="Q649" s="10"/>
      <c r="R649" s="11">
        <f t="shared" si="20"/>
        <v>0</v>
      </c>
      <c r="U649" s="11">
        <f t="shared" si="21"/>
        <v>0</v>
      </c>
      <c r="Y649" s="11">
        <f>IF(SUM(Tableau1[[#This Row],[Other access]:[Sci-hub access]])&gt;=1,1,0)</f>
        <v>0</v>
      </c>
      <c r="Z649" s="12">
        <f>IF(OR(Tableau1[[#This Row],[Access R1 + S1+ T1 ]]&gt;=1,Tableau1[[#This Row],[Access V1 +W1 + X1]]&gt;=1),1,0)</f>
        <v>0</v>
      </c>
      <c r="AB649" s="10" t="str">
        <f>Tableau1[[#This Row],[DOI]]</f>
        <v>doi: 10.1097/IJG.0000000000000533</v>
      </c>
      <c r="AC649" s="13" t="str">
        <f>Tableau1[[#This Row],[Authors]]&amp;", "&amp;Tableau1[[#This Row],[Title]]&amp;" "&amp;Tableau1[[#This Row],[Journal]]&amp;". "&amp;Tableau1[[#This Row],[Year]]</f>
        <v>Hsia YC, Lee JH, Cui QN, Stewart JM, Naseri A, Porco T, Stamper RL, Han Y., Early Reoperation Rate, Complication, and Outcomes in Resident-performed Glaucoma Surgery. J Glaucoma. 2017</v>
      </c>
    </row>
    <row r="650" spans="1:29" x14ac:dyDescent="0.3">
      <c r="A650">
        <v>108</v>
      </c>
      <c r="B650" t="s">
        <v>3371</v>
      </c>
      <c r="C650" t="s">
        <v>13632</v>
      </c>
      <c r="D650" t="s">
        <v>23791</v>
      </c>
      <c r="E650" t="s">
        <v>33981</v>
      </c>
      <c r="F650" s="10"/>
      <c r="G650">
        <v>2017</v>
      </c>
      <c r="J650">
        <v>5.6474916137876474E-2</v>
      </c>
      <c r="L650" t="s">
        <v>34626</v>
      </c>
      <c r="M650">
        <v>29403332</v>
      </c>
      <c r="Q650" s="10"/>
      <c r="R650" s="11">
        <f t="shared" si="20"/>
        <v>0</v>
      </c>
      <c r="U650" s="11">
        <f t="shared" si="21"/>
        <v>0</v>
      </c>
      <c r="Y650" s="11">
        <f>IF(SUM(Tableau1[[#This Row],[Other access]:[Sci-hub access]])&gt;=1,1,0)</f>
        <v>0</v>
      </c>
      <c r="Z650" s="12">
        <f>IF(OR(Tableau1[[#This Row],[Access R1 + S1+ T1 ]]&gt;=1,Tableau1[[#This Row],[Access V1 +W1 + X1]]&gt;=1),1,0)</f>
        <v>0</v>
      </c>
      <c r="AB650" s="10" t="str">
        <f>Tableau1[[#This Row],[DOI]]</f>
        <v>doi: 10.5693/djo.01.2017.09.001</v>
      </c>
      <c r="AC650" s="13" t="str">
        <f>Tableau1[[#This Row],[Authors]]&amp;", "&amp;Tableau1[[#This Row],[Title]]&amp;" "&amp;Tableau1[[#This Row],[Journal]]&amp;". "&amp;Tableau1[[#This Row],[Year]]</f>
        <v>Temnogorod J, Shinder R., The best of the best: a review of select oculoplastic case series published in 2015. Digit J Ophthalmol. 2017</v>
      </c>
    </row>
    <row r="651" spans="1:29" x14ac:dyDescent="0.3">
      <c r="A651">
        <v>8827</v>
      </c>
      <c r="B651" t="s">
        <v>11460</v>
      </c>
      <c r="C651" t="s">
        <v>21644</v>
      </c>
      <c r="D651" t="s">
        <v>31900</v>
      </c>
      <c r="E651" t="s">
        <v>2457</v>
      </c>
      <c r="F651" s="10"/>
      <c r="G651">
        <v>2018</v>
      </c>
      <c r="J651">
        <v>5.6547130697881975E-2</v>
      </c>
      <c r="L651" t="s">
        <v>43163</v>
      </c>
      <c r="M651">
        <v>27831970</v>
      </c>
      <c r="Q651" s="10"/>
      <c r="R651" s="11">
        <f t="shared" si="20"/>
        <v>0</v>
      </c>
      <c r="U651" s="11">
        <f t="shared" si="21"/>
        <v>0</v>
      </c>
      <c r="Y651" s="11">
        <f>IF(SUM(Tableau1[[#This Row],[Other access]:[Sci-hub access]])&gt;=1,1,0)</f>
        <v>0</v>
      </c>
      <c r="Z651" s="12">
        <f>IF(OR(Tableau1[[#This Row],[Access R1 + S1+ T1 ]]&gt;=1,Tableau1[[#This Row],[Access V1 +W1 + X1]]&gt;=1),1,0)</f>
        <v>0</v>
      </c>
      <c r="AB651" s="10" t="str">
        <f>Tableau1[[#This Row],[DOI]]</f>
        <v>doi: 10.1097/ICB.0000000000000408</v>
      </c>
      <c r="AC651" s="13" t="str">
        <f>Tableau1[[#This Row],[Authors]]&amp;", "&amp;Tableau1[[#This Row],[Title]]&amp;" "&amp;Tableau1[[#This Row],[Journal]]&amp;". "&amp;Tableau1[[#This Row],[Year]]</f>
        <v>Wannamaker KW, Sharpe RA, Kylstra JA., SPONTANEOUS CLOSURE OF A MACULAR HOLE AFTER FOUR FAILED VITRECTOMIES IN THE SETTING OF NF-1. Retin Cases Brief Rep. 2018</v>
      </c>
    </row>
    <row r="652" spans="1:29" x14ac:dyDescent="0.3">
      <c r="A652">
        <v>4975</v>
      </c>
      <c r="B652" t="s">
        <v>8069</v>
      </c>
      <c r="C652" t="s">
        <v>18298</v>
      </c>
      <c r="D652" t="s">
        <v>28499</v>
      </c>
      <c r="E652" t="s">
        <v>34236</v>
      </c>
      <c r="F652" s="10"/>
      <c r="G652">
        <v>2017</v>
      </c>
      <c r="J652">
        <v>5.6601788851487589E-2</v>
      </c>
      <c r="L652" t="s">
        <v>39383</v>
      </c>
      <c r="M652">
        <v>28386700</v>
      </c>
      <c r="Q652" s="10"/>
      <c r="R652" s="11">
        <f t="shared" si="20"/>
        <v>0</v>
      </c>
      <c r="U652" s="11">
        <f t="shared" si="21"/>
        <v>0</v>
      </c>
      <c r="Y652" s="11">
        <f>IF(SUM(Tableau1[[#This Row],[Other access]:[Sci-hub access]])&gt;=1,1,0)</f>
        <v>0</v>
      </c>
      <c r="Z652" s="12">
        <f>IF(OR(Tableau1[[#This Row],[Access R1 + S1+ T1 ]]&gt;=1,Tableau1[[#This Row],[Access V1 +W1 + X1]]&gt;=1),1,0)</f>
        <v>0</v>
      </c>
      <c r="AB652" s="10" t="str">
        <f>Tableau1[[#This Row],[DOI]]</f>
        <v>doi: 10.1007/s11096-017-0460-4</v>
      </c>
      <c r="AC652" s="13" t="str">
        <f>Tableau1[[#This Row],[Authors]]&amp;", "&amp;Tableau1[[#This Row],[Title]]&amp;" "&amp;Tableau1[[#This Row],[Journal]]&amp;". "&amp;Tableau1[[#This Row],[Year]]</f>
        <v>Ji S, Wei Y, Chen J, Tang S., Clinical efficacy of anti-VEGF medications for central serous chorioretinopathy: a meta-analysis. Int J Clin Pharm. 2017</v>
      </c>
    </row>
    <row r="653" spans="1:29" x14ac:dyDescent="0.3">
      <c r="A653">
        <v>9016</v>
      </c>
      <c r="B653" t="s">
        <v>11630</v>
      </c>
      <c r="C653" t="s">
        <v>21808</v>
      </c>
      <c r="D653" t="s">
        <v>32071</v>
      </c>
      <c r="E653" t="s">
        <v>2447</v>
      </c>
      <c r="F653" s="10"/>
      <c r="G653">
        <v>2017</v>
      </c>
      <c r="J653">
        <v>5.6621233379219094E-2</v>
      </c>
      <c r="L653" t="s">
        <v>43338</v>
      </c>
      <c r="M653">
        <v>27792048</v>
      </c>
      <c r="Q653" s="10"/>
      <c r="R653" s="11">
        <f t="shared" si="20"/>
        <v>0</v>
      </c>
      <c r="U653" s="11">
        <f t="shared" si="21"/>
        <v>0</v>
      </c>
      <c r="Y653" s="11">
        <f>IF(SUM(Tableau1[[#This Row],[Other access]:[Sci-hub access]])&gt;=1,1,0)</f>
        <v>0</v>
      </c>
      <c r="Z653" s="12">
        <f>IF(OR(Tableau1[[#This Row],[Access R1 + S1+ T1 ]]&gt;=1,Tableau1[[#This Row],[Access V1 +W1 + X1]]&gt;=1),1,0)</f>
        <v>0</v>
      </c>
      <c r="AB653" s="10" t="str">
        <f>Tableau1[[#This Row],[DOI]]</f>
        <v>doi: 10.1097/IOP.0000000000000798</v>
      </c>
      <c r="AC653" s="13" t="str">
        <f>Tableau1[[#This Row],[Authors]]&amp;", "&amp;Tableau1[[#This Row],[Title]]&amp;" "&amp;Tableau1[[#This Row],[Journal]]&amp;". "&amp;Tableau1[[#This Row],[Year]]</f>
        <v>Cimino PJ, Sychev YV, Gonzalez-Cuyar LF, Mudumbai RC, Keene CD., Primary Gliosarcoma of the Optic Nerve: A Unique Adult Optic Pathway Glioma. Ophthal Plast Reconstr Surg. 2017</v>
      </c>
    </row>
    <row r="654" spans="1:29" x14ac:dyDescent="0.3">
      <c r="A654">
        <v>6793</v>
      </c>
      <c r="B654" t="s">
        <v>9673</v>
      </c>
      <c r="C654" t="s">
        <v>19878</v>
      </c>
      <c r="D654" t="s">
        <v>30107</v>
      </c>
      <c r="E654" t="s">
        <v>2562</v>
      </c>
      <c r="F654" s="10"/>
      <c r="G654">
        <v>2017</v>
      </c>
      <c r="J654">
        <v>5.6733037956815391E-2</v>
      </c>
      <c r="L654" t="s">
        <v>41153</v>
      </c>
      <c r="M654">
        <v>28161924</v>
      </c>
      <c r="Q654" s="10"/>
      <c r="R654" s="11">
        <f t="shared" si="20"/>
        <v>0</v>
      </c>
      <c r="U654" s="11">
        <f t="shared" si="21"/>
        <v>0</v>
      </c>
      <c r="Y654" s="11">
        <f>IF(SUM(Tableau1[[#This Row],[Other access]:[Sci-hub access]])&gt;=1,1,0)</f>
        <v>0</v>
      </c>
      <c r="Z654" s="12">
        <f>IF(OR(Tableau1[[#This Row],[Access R1 + S1+ T1 ]]&gt;=1,Tableau1[[#This Row],[Access V1 +W1 + X1]]&gt;=1),1,0)</f>
        <v>0</v>
      </c>
      <c r="AB654" s="10" t="str">
        <f>Tableau1[[#This Row],[DOI]]</f>
        <v>doi: 10.22608/APO.201690</v>
      </c>
      <c r="AC654" s="13" t="str">
        <f>Tableau1[[#This Row],[Authors]]&amp;", "&amp;Tableau1[[#This Row],[Title]]&amp;" "&amp;Tableau1[[#This Row],[Journal]]&amp;". "&amp;Tableau1[[#This Row],[Year]]</f>
        <v>Abel AS, Suresh S, Hussein HM, Carpenter AF, Montezuma SR, Lee MS., Practice Patterns After Acute Embolic Retinal Artery Occlusion. Asia Pac J Ophthalmol (Phila). 2017</v>
      </c>
    </row>
    <row r="655" spans="1:29" x14ac:dyDescent="0.3">
      <c r="A655">
        <v>6061</v>
      </c>
      <c r="B655" t="s">
        <v>816</v>
      </c>
      <c r="C655" t="s">
        <v>817</v>
      </c>
      <c r="D655" t="s">
        <v>818</v>
      </c>
      <c r="E655" t="s">
        <v>2834</v>
      </c>
      <c r="F655" s="10"/>
      <c r="G655">
        <v>2017</v>
      </c>
      <c r="J655">
        <v>5.6762977985141738E-2</v>
      </c>
      <c r="L655" t="s">
        <v>40438</v>
      </c>
      <c r="M655">
        <v>28254317</v>
      </c>
      <c r="Q655" s="10"/>
      <c r="R655" s="11">
        <f t="shared" si="20"/>
        <v>0</v>
      </c>
      <c r="U655" s="11">
        <f t="shared" si="21"/>
        <v>0</v>
      </c>
      <c r="Y655" s="11">
        <f>IF(SUM(Tableau1[[#This Row],[Other access]:[Sci-hub access]])&gt;=1,1,0)</f>
        <v>0</v>
      </c>
      <c r="Z655" s="12">
        <f>IF(OR(Tableau1[[#This Row],[Access R1 + S1+ T1 ]]&gt;=1,Tableau1[[#This Row],[Access V1 +W1 + X1]]&gt;=1),1,0)</f>
        <v>0</v>
      </c>
      <c r="AB655" s="10" t="str">
        <f>Tableau1[[#This Row],[DOI]]</f>
        <v>doi: 10.1016/j.msec.2016.12.040</v>
      </c>
      <c r="AC655" s="13" t="str">
        <f>Tableau1[[#This Row],[Authors]]&amp;", "&amp;Tableau1[[#This Row],[Title]]&amp;" "&amp;Tableau1[[#This Row],[Journal]]&amp;". "&amp;Tableau1[[#This Row],[Year]]</f>
        <v>Anitua E, Troya M, Zalduendo M, Orive G., Personalized plasma-based medicine to treat age-related diseases. Mater Sci Eng C Mater Biol Appl. 2017</v>
      </c>
    </row>
    <row r="656" spans="1:29" x14ac:dyDescent="0.3">
      <c r="A656">
        <v>1840</v>
      </c>
      <c r="B656" t="s">
        <v>5085</v>
      </c>
      <c r="C656" t="s">
        <v>15331</v>
      </c>
      <c r="D656" t="s">
        <v>25507</v>
      </c>
      <c r="E656" t="s">
        <v>2517</v>
      </c>
      <c r="F656" s="10"/>
      <c r="G656">
        <v>2017</v>
      </c>
      <c r="J656">
        <v>5.6818209954472287E-2</v>
      </c>
      <c r="L656" t="s">
        <v>36312</v>
      </c>
      <c r="M656">
        <v>28860896</v>
      </c>
      <c r="Q656" s="10"/>
      <c r="R656" s="11">
        <f t="shared" si="20"/>
        <v>0</v>
      </c>
      <c r="U656" s="11">
        <f t="shared" si="21"/>
        <v>0</v>
      </c>
      <c r="Y656" s="11">
        <f>IF(SUM(Tableau1[[#This Row],[Other access]:[Sci-hub access]])&gt;=1,1,0)</f>
        <v>0</v>
      </c>
      <c r="Z656" s="12">
        <f>IF(OR(Tableau1[[#This Row],[Access R1 + S1+ T1 ]]&gt;=1,Tableau1[[#This Row],[Access V1 +W1 + X1]]&gt;=1),1,0)</f>
        <v>0</v>
      </c>
      <c r="AB656" s="10" t="str">
        <f>Tableau1[[#This Row],[DOI]]</f>
        <v>doi: 10.3348/kjr.2017.18.5.786</v>
      </c>
      <c r="AC656" s="13" t="str">
        <f>Tableau1[[#This Row],[Authors]]&amp;", "&amp;Tableau1[[#This Row],[Title]]&amp;" "&amp;Tableau1[[#This Row],[Journal]]&amp;". "&amp;Tableau1[[#This Row],[Year]]</f>
        <v>Hur JH, Chun EJ, Kwag HJ, Yoo JY, Kim HY, Kim JJ, Lee KW., CT Features of Vasculitides Based on the 2012 International Chapel Hill Consensus Conference Revised Classification. Korean J Radiol. 2017</v>
      </c>
    </row>
    <row r="657" spans="1:29" x14ac:dyDescent="0.3">
      <c r="A657">
        <v>4100</v>
      </c>
      <c r="B657" t="s">
        <v>7247</v>
      </c>
      <c r="C657" t="s">
        <v>17484</v>
      </c>
      <c r="D657" t="s">
        <v>27675</v>
      </c>
      <c r="E657" t="s">
        <v>2456</v>
      </c>
      <c r="F657" s="10"/>
      <c r="G657">
        <v>2017</v>
      </c>
      <c r="J657">
        <v>5.7001134759877559E-2</v>
      </c>
      <c r="L657" t="s">
        <v>38532</v>
      </c>
      <c r="M657">
        <v>28486219</v>
      </c>
      <c r="Q657" s="10"/>
      <c r="R657" s="11">
        <f t="shared" si="20"/>
        <v>0</v>
      </c>
      <c r="U657" s="11">
        <f t="shared" si="21"/>
        <v>0</v>
      </c>
      <c r="Y657" s="11">
        <f>IF(SUM(Tableau1[[#This Row],[Other access]:[Sci-hub access]])&gt;=1,1,0)</f>
        <v>0</v>
      </c>
      <c r="Z657" s="12">
        <f>IF(OR(Tableau1[[#This Row],[Access R1 + S1+ T1 ]]&gt;=1,Tableau1[[#This Row],[Access V1 +W1 + X1]]&gt;=1),1,0)</f>
        <v>0</v>
      </c>
      <c r="AB657" s="10" t="str">
        <f>Tableau1[[#This Row],[DOI]]</f>
        <v>doi: 10.1159/000473886</v>
      </c>
      <c r="AC657" s="13" t="str">
        <f>Tableau1[[#This Row],[Authors]]&amp;", "&amp;Tableau1[[#This Row],[Title]]&amp;" "&amp;Tableau1[[#This Row],[Journal]]&amp;". "&amp;Tableau1[[#This Row],[Year]]</f>
        <v>Mizukami T, Hotta Y, Katai N., Higher Numbers of Hyperreflective Foci Seen in the Vitreous on Spectral-Domain Optical Coherence Tomographic Images in Eyes with More Severe Diabetic Retinopathy. Ophthalmologica. 2017</v>
      </c>
    </row>
    <row r="658" spans="1:29" x14ac:dyDescent="0.3">
      <c r="A658">
        <v>4474</v>
      </c>
      <c r="B658" t="s">
        <v>7599</v>
      </c>
      <c r="C658" t="s">
        <v>17834</v>
      </c>
      <c r="D658" t="s">
        <v>28028</v>
      </c>
      <c r="E658" t="s">
        <v>2529</v>
      </c>
      <c r="F658" s="10"/>
      <c r="G658">
        <v>2017</v>
      </c>
      <c r="J658">
        <v>5.7080131710942394E-2</v>
      </c>
      <c r="L658" t="s">
        <v>38893</v>
      </c>
      <c r="M658">
        <v>28441071</v>
      </c>
      <c r="Q658" s="10"/>
      <c r="R658" s="11">
        <f t="shared" si="20"/>
        <v>0</v>
      </c>
      <c r="U658" s="11">
        <f t="shared" si="21"/>
        <v>0</v>
      </c>
      <c r="Y658" s="11">
        <f>IF(SUM(Tableau1[[#This Row],[Other access]:[Sci-hub access]])&gt;=1,1,0)</f>
        <v>0</v>
      </c>
      <c r="Z658" s="12">
        <f>IF(OR(Tableau1[[#This Row],[Access R1 + S1+ T1 ]]&gt;=1,Tableau1[[#This Row],[Access V1 +W1 + X1]]&gt;=1),1,0)</f>
        <v>0</v>
      </c>
      <c r="AB658" s="10" t="str">
        <f>Tableau1[[#This Row],[DOI]]</f>
        <v>doi: 10.1080/02713683.2017.1297460</v>
      </c>
      <c r="AC658" s="13" t="str">
        <f>Tableau1[[#This Row],[Authors]]&amp;", "&amp;Tableau1[[#This Row],[Title]]&amp;" "&amp;Tableau1[[#This Row],[Journal]]&amp;". "&amp;Tableau1[[#This Row],[Year]]</f>
        <v>Jin W, Xu Y, Wang W, Xing Y, Yang A., Efficacy and Safety of 23-Gauge Pars Plana Vitrectomy/Silicone Oil Tamponade Combination for Treatment of Pediatric Post-Traumatic Endophthalmitis. Curr Eye Res. 2017</v>
      </c>
    </row>
    <row r="659" spans="1:29" ht="28.8" x14ac:dyDescent="0.3">
      <c r="A659">
        <v>3117</v>
      </c>
      <c r="B659" t="s">
        <v>6306</v>
      </c>
      <c r="C659" t="s">
        <v>16549</v>
      </c>
      <c r="D659" t="s">
        <v>26730</v>
      </c>
      <c r="E659" t="s">
        <v>2445</v>
      </c>
      <c r="F659" s="10"/>
      <c r="G659">
        <v>2017</v>
      </c>
      <c r="J659">
        <v>5.7281247113915135E-2</v>
      </c>
      <c r="L659" t="s">
        <v>37571</v>
      </c>
      <c r="M659">
        <v>28633153</v>
      </c>
      <c r="Q659" s="10"/>
      <c r="R659" s="11">
        <f t="shared" si="20"/>
        <v>0</v>
      </c>
      <c r="U659" s="11">
        <f t="shared" si="21"/>
        <v>0</v>
      </c>
      <c r="Y659" s="11">
        <f>IF(SUM(Tableau1[[#This Row],[Other access]:[Sci-hub access]])&gt;=1,1,0)</f>
        <v>0</v>
      </c>
      <c r="Z659" s="12">
        <f>IF(OR(Tableau1[[#This Row],[Access R1 + S1+ T1 ]]&gt;=1,Tableau1[[#This Row],[Access V1 +W1 + X1]]&gt;=1),1,0)</f>
        <v>0</v>
      </c>
      <c r="AB659" s="10" t="str">
        <f>Tableau1[[#This Row],[DOI]]</f>
        <v>doi: 10.1097/IAE.0000000000001454</v>
      </c>
      <c r="AC659" s="13" t="str">
        <f>Tableau1[[#This Row],[Authors]]&amp;", "&amp;Tableau1[[#This Row],[Title]]&amp;" "&amp;Tableau1[[#This Row],[Journal]]&amp;". "&amp;Tableau1[[#This Row],[Year]]</f>
        <v>Neely D, Zarubina AV, Clark ME, Huisingh CE, Jackson GR, Zhang Y, McGwin G Jr, Curcio CA, Owsley C., ASSOCIATION BETWEEN VISUAL FUNCTION AND SUBRETINAL DRUSENOID DEPOSITS IN NORMAL AND EARLY AGE-RELATED MACULAR DEGENERATION EYES. Retina. 2017</v>
      </c>
    </row>
    <row r="660" spans="1:29" ht="28.8" x14ac:dyDescent="0.3">
      <c r="A660">
        <v>7808</v>
      </c>
      <c r="B660" t="s">
        <v>10572</v>
      </c>
      <c r="C660" t="s">
        <v>20768</v>
      </c>
      <c r="D660" t="s">
        <v>31009</v>
      </c>
      <c r="E660" t="s">
        <v>2536</v>
      </c>
      <c r="F660" s="10"/>
      <c r="G660">
        <v>2017</v>
      </c>
      <c r="J660">
        <v>5.7302873787870356E-2</v>
      </c>
      <c r="L660" t="s">
        <v>42158</v>
      </c>
      <c r="M660">
        <v>28053275</v>
      </c>
      <c r="Q660" s="10"/>
      <c r="R660" s="11">
        <f t="shared" si="20"/>
        <v>0</v>
      </c>
      <c r="U660" s="11">
        <f t="shared" si="21"/>
        <v>0</v>
      </c>
      <c r="Y660" s="11">
        <f>IF(SUM(Tableau1[[#This Row],[Other access]:[Sci-hub access]])&gt;=1,1,0)</f>
        <v>0</v>
      </c>
      <c r="Z660" s="12">
        <f>IF(OR(Tableau1[[#This Row],[Access R1 + S1+ T1 ]]&gt;=1,Tableau1[[#This Row],[Access V1 +W1 + X1]]&gt;=1),1,0)</f>
        <v>0</v>
      </c>
      <c r="AB660" s="10" t="str">
        <f>Tableau1[[#This Row],[DOI]]</f>
        <v>doi: 10.1093/rheumatology/kew465</v>
      </c>
      <c r="AC660" s="13" t="str">
        <f>Tableau1[[#This Row],[Authors]]&amp;", "&amp;Tableau1[[#This Row],[Title]]&amp;" "&amp;Tableau1[[#This Row],[Journal]]&amp;". "&amp;Tableau1[[#This Row],[Year]]</f>
        <v>Kronbichler A, Leierer J, Leierer G, Mayer G, Casian A, Höglund P, Westman K, Jayne D; European Vasculitis Society.., Clinical associations with venous thromboembolism in anti-neutrophil cytoplasm antibody-associated vasculitides. Rheumatology (Oxford). 2017</v>
      </c>
    </row>
    <row r="661" spans="1:29" x14ac:dyDescent="0.3">
      <c r="A661">
        <v>8271</v>
      </c>
      <c r="B661" t="s">
        <v>10973</v>
      </c>
      <c r="C661" t="s">
        <v>21160</v>
      </c>
      <c r="D661" t="s">
        <v>31411</v>
      </c>
      <c r="E661" t="s">
        <v>2532</v>
      </c>
      <c r="F661" s="10"/>
      <c r="G661">
        <v>2017</v>
      </c>
      <c r="J661">
        <v>5.7404273147910856E-2</v>
      </c>
      <c r="L661" t="s">
        <v>42615</v>
      </c>
      <c r="M661">
        <v>27943090</v>
      </c>
      <c r="Q661" s="10"/>
      <c r="R661" s="11">
        <f t="shared" si="20"/>
        <v>0</v>
      </c>
      <c r="U661" s="11">
        <f t="shared" si="21"/>
        <v>0</v>
      </c>
      <c r="Y661" s="11">
        <f>IF(SUM(Tableau1[[#This Row],[Other access]:[Sci-hub access]])&gt;=1,1,0)</f>
        <v>0</v>
      </c>
      <c r="Z661" s="12">
        <f>IF(OR(Tableau1[[#This Row],[Access R1 + S1+ T1 ]]&gt;=1,Tableau1[[#This Row],[Access V1 +W1 + X1]]&gt;=1),1,0)</f>
        <v>0</v>
      </c>
      <c r="AB661" s="10" t="str">
        <f>Tableau1[[#This Row],[DOI]]</f>
        <v>doi: 10.1007/s10384-016-0491-8</v>
      </c>
      <c r="AC661" s="13" t="str">
        <f>Tableau1[[#This Row],[Authors]]&amp;", "&amp;Tableau1[[#This Row],[Title]]&amp;" "&amp;Tableau1[[#This Row],[Journal]]&amp;". "&amp;Tableau1[[#This Row],[Year]]</f>
        <v>Amano S, Setogawa A, Inoue K., Evaluation of factors affecting visual acuity after Descemet stripping automated endothelial keratoplasty. Jpn J Ophthalmol. 2017</v>
      </c>
    </row>
    <row r="662" spans="1:29" x14ac:dyDescent="0.3">
      <c r="A662">
        <v>512</v>
      </c>
      <c r="B662" t="s">
        <v>3775</v>
      </c>
      <c r="C662" t="s">
        <v>14032</v>
      </c>
      <c r="D662" t="s">
        <v>24195</v>
      </c>
      <c r="E662" t="s">
        <v>2474</v>
      </c>
      <c r="F662" s="10"/>
      <c r="G662">
        <v>2018</v>
      </c>
      <c r="J662">
        <v>5.7483888441695496E-2</v>
      </c>
      <c r="L662" t="s">
        <v>35013</v>
      </c>
      <c r="M662">
        <v>29200148</v>
      </c>
      <c r="Q662" s="10"/>
      <c r="R662" s="11">
        <f t="shared" si="20"/>
        <v>0</v>
      </c>
      <c r="U662" s="11">
        <f t="shared" si="21"/>
        <v>0</v>
      </c>
      <c r="Y662" s="11">
        <f>IF(SUM(Tableau1[[#This Row],[Other access]:[Sci-hub access]])&gt;=1,1,0)</f>
        <v>0</v>
      </c>
      <c r="Z662" s="12">
        <f>IF(OR(Tableau1[[#This Row],[Access R1 + S1+ T1 ]]&gt;=1,Tableau1[[#This Row],[Access V1 +W1 + X1]]&gt;=1),1,0)</f>
        <v>0</v>
      </c>
      <c r="AB662" s="10" t="str">
        <f>Tableau1[[#This Row],[DOI]]</f>
        <v>doi: 10.1097/MPH.0000000000000998</v>
      </c>
      <c r="AC662" s="13" t="str">
        <f>Tableau1[[#This Row],[Authors]]&amp;", "&amp;Tableau1[[#This Row],[Title]]&amp;" "&amp;Tableau1[[#This Row],[Journal]]&amp;". "&amp;Tableau1[[#This Row],[Year]]</f>
        <v>Aoki T, Kunishima S, Yamashita Y, Minamitani K, Ota S., Macrothrombocytopenia With Congenital Bilateral Cataracts: A Phenotype of MYH9 Disorder With Exon 24 Indel Mutations. J Pediatr Hematol Oncol. 2018</v>
      </c>
    </row>
    <row r="663" spans="1:29" x14ac:dyDescent="0.3">
      <c r="A663">
        <v>9204</v>
      </c>
      <c r="B663" t="s">
        <v>11794</v>
      </c>
      <c r="C663" t="s">
        <v>21968</v>
      </c>
      <c r="D663" t="s">
        <v>32235</v>
      </c>
      <c r="E663" t="s">
        <v>2464</v>
      </c>
      <c r="F663" s="10"/>
      <c r="G663">
        <v>2017</v>
      </c>
      <c r="J663">
        <v>5.7704133849023731E-2</v>
      </c>
      <c r="L663" t="s">
        <v>43518</v>
      </c>
      <c r="M663">
        <v>27764024</v>
      </c>
      <c r="Q663" s="10"/>
      <c r="R663" s="11">
        <f t="shared" si="20"/>
        <v>0</v>
      </c>
      <c r="U663" s="11">
        <f t="shared" si="21"/>
        <v>0</v>
      </c>
      <c r="Y663" s="11">
        <f>IF(SUM(Tableau1[[#This Row],[Other access]:[Sci-hub access]])&gt;=1,1,0)</f>
        <v>0</v>
      </c>
      <c r="Z663" s="12">
        <f>IF(OR(Tableau1[[#This Row],[Access R1 + S1+ T1 ]]&gt;=1,Tableau1[[#This Row],[Access V1 +W1 + X1]]&gt;=1),1,0)</f>
        <v>0</v>
      </c>
      <c r="AB663" s="10" t="str">
        <f>Tableau1[[#This Row],[DOI]]</f>
        <v>doi: 10.1097/ICU.0000000000000336</v>
      </c>
      <c r="AC663" s="13" t="str">
        <f>Tableau1[[#This Row],[Authors]]&amp;", "&amp;Tableau1[[#This Row],[Title]]&amp;" "&amp;Tableau1[[#This Row],[Journal]]&amp;". "&amp;Tableau1[[#This Row],[Year]]</f>
        <v>Vinod K, Gedde SJ., Clinical investigation of new glaucoma procedures. Curr Opin Ophthalmol. 2017</v>
      </c>
    </row>
    <row r="664" spans="1:29" x14ac:dyDescent="0.3">
      <c r="A664">
        <v>6550</v>
      </c>
      <c r="B664" t="s">
        <v>9470</v>
      </c>
      <c r="C664" t="s">
        <v>19678</v>
      </c>
      <c r="D664" t="s">
        <v>29901</v>
      </c>
      <c r="E664" t="s">
        <v>2445</v>
      </c>
      <c r="F664" s="10"/>
      <c r="G664">
        <v>2017</v>
      </c>
      <c r="J664">
        <v>5.7741650767545671E-2</v>
      </c>
      <c r="L664" t="s">
        <v>40915</v>
      </c>
      <c r="M664">
        <v>28196051</v>
      </c>
      <c r="Q664" s="10"/>
      <c r="R664" s="11">
        <f t="shared" si="20"/>
        <v>0</v>
      </c>
      <c r="U664" s="11">
        <f t="shared" si="21"/>
        <v>0</v>
      </c>
      <c r="Y664" s="11">
        <f>IF(SUM(Tableau1[[#This Row],[Other access]:[Sci-hub access]])&gt;=1,1,0)</f>
        <v>0</v>
      </c>
      <c r="Z664" s="12">
        <f>IF(OR(Tableau1[[#This Row],[Access R1 + S1+ T1 ]]&gt;=1,Tableau1[[#This Row],[Access V1 +W1 + X1]]&gt;=1),1,0)</f>
        <v>0</v>
      </c>
      <c r="AB664" s="10" t="str">
        <f>Tableau1[[#This Row],[DOI]]</f>
        <v>doi: 10.1097/IAE.0000000000001561</v>
      </c>
      <c r="AC664" s="13" t="str">
        <f>Tableau1[[#This Row],[Authors]]&amp;", "&amp;Tableau1[[#This Row],[Title]]&amp;" "&amp;Tableau1[[#This Row],[Journal]]&amp;". "&amp;Tableau1[[#This Row],[Year]]</f>
        <v>Wright LM, Vrcek IM, Scribbick FW 3rd, Chang EY, Harper CA 3rd., Technique for Infant Intravitreal Injection in Treatment of Retinopathy of Prematurity. Retina. 2017</v>
      </c>
    </row>
    <row r="665" spans="1:29" x14ac:dyDescent="0.3">
      <c r="A665">
        <v>10589</v>
      </c>
      <c r="B665" t="s">
        <v>13066</v>
      </c>
      <c r="C665" t="s">
        <v>23231</v>
      </c>
      <c r="D665" t="s">
        <v>33519</v>
      </c>
      <c r="E665" t="s">
        <v>34311</v>
      </c>
      <c r="F665" s="10"/>
      <c r="G665">
        <v>2017</v>
      </c>
      <c r="J665">
        <v>5.7912501801727023E-2</v>
      </c>
      <c r="L665" t="s">
        <v>44838</v>
      </c>
      <c r="M665">
        <v>27184738</v>
      </c>
      <c r="Q665" s="10"/>
      <c r="R665" s="11">
        <f t="shared" si="20"/>
        <v>0</v>
      </c>
      <c r="U665" s="11">
        <f t="shared" si="21"/>
        <v>0</v>
      </c>
      <c r="Y665" s="11">
        <f>IF(SUM(Tableau1[[#This Row],[Other access]:[Sci-hub access]])&gt;=1,1,0)</f>
        <v>0</v>
      </c>
      <c r="Z665" s="12">
        <f>IF(OR(Tableau1[[#This Row],[Access R1 + S1+ T1 ]]&gt;=1,Tableau1[[#This Row],[Access V1 +W1 + X1]]&gt;=1),1,0)</f>
        <v>0</v>
      </c>
      <c r="AB665" s="10" t="str">
        <f>Tableau1[[#This Row],[DOI]]</f>
        <v>doi: 10.1016/j.jprot.2016.05.006</v>
      </c>
      <c r="AC665" s="13" t="str">
        <f>Tableau1[[#This Row],[Authors]]&amp;", "&amp;Tableau1[[#This Row],[Title]]&amp;" "&amp;Tableau1[[#This Row],[Journal]]&amp;". "&amp;Tableau1[[#This Row],[Year]]</f>
        <v>Azkargorta M, Soria J, Acera A, Iloro I, Elortza F., Human tear proteomics and peptidomics in ophthalmology: Toward the translation of proteomic biomarkers into clinical practice. J Proteomics. 2017</v>
      </c>
    </row>
    <row r="666" spans="1:29" x14ac:dyDescent="0.3">
      <c r="A666">
        <v>4744</v>
      </c>
      <c r="B666" t="s">
        <v>7851</v>
      </c>
      <c r="C666" t="s">
        <v>18082</v>
      </c>
      <c r="D666" t="s">
        <v>28281</v>
      </c>
      <c r="E666" t="s">
        <v>2598</v>
      </c>
      <c r="F666" s="10"/>
      <c r="G666">
        <v>2017</v>
      </c>
      <c r="J666">
        <v>5.8003511010824571E-2</v>
      </c>
      <c r="L666" t="s">
        <v>39159</v>
      </c>
      <c r="M666">
        <v>28411726</v>
      </c>
      <c r="Q666" s="10"/>
      <c r="R666" s="11">
        <f t="shared" si="20"/>
        <v>0</v>
      </c>
      <c r="U666" s="11">
        <f t="shared" si="21"/>
        <v>0</v>
      </c>
      <c r="Y666" s="11">
        <f>IF(SUM(Tableau1[[#This Row],[Other access]:[Sci-hub access]])&gt;=1,1,0)</f>
        <v>0</v>
      </c>
      <c r="Z666" s="12">
        <f>IF(OR(Tableau1[[#This Row],[Access R1 + S1+ T1 ]]&gt;=1,Tableau1[[#This Row],[Access V1 +W1 + X1]]&gt;=1),1,0)</f>
        <v>0</v>
      </c>
      <c r="AB666" s="10" t="str">
        <f>Tableau1[[#This Row],[DOI]]</f>
        <v>doi: 10.1016/j.apergo.2017.02.022</v>
      </c>
      <c r="AC666" s="13" t="str">
        <f>Tableau1[[#This Row],[Authors]]&amp;", "&amp;Tableau1[[#This Row],[Title]]&amp;" "&amp;Tableau1[[#This Row],[Journal]]&amp;". "&amp;Tableau1[[#This Row],[Year]]</f>
        <v>Kang MK, Cho H, Park HM, Jun SC, Yoon KJ., A wellness platform for stereoscopic 3D video systems using EEG-based visual discomfort evaluation technology. Appl Ergon. 2017</v>
      </c>
    </row>
    <row r="667" spans="1:29" ht="28.8" x14ac:dyDescent="0.3">
      <c r="A667">
        <v>5862</v>
      </c>
      <c r="B667" t="s">
        <v>8876</v>
      </c>
      <c r="C667" t="s">
        <v>19092</v>
      </c>
      <c r="D667" t="s">
        <v>29306</v>
      </c>
      <c r="E667" t="s">
        <v>2458</v>
      </c>
      <c r="F667" s="10"/>
      <c r="G667">
        <v>2017</v>
      </c>
      <c r="J667">
        <v>5.8423131705215181E-2</v>
      </c>
      <c r="L667" t="s">
        <v>40244</v>
      </c>
      <c r="M667">
        <v>28278336</v>
      </c>
      <c r="Q667" s="10"/>
      <c r="R667" s="11">
        <f t="shared" si="20"/>
        <v>0</v>
      </c>
      <c r="U667" s="11">
        <f t="shared" si="21"/>
        <v>0</v>
      </c>
      <c r="Y667" s="11">
        <f>IF(SUM(Tableau1[[#This Row],[Other access]:[Sci-hub access]])&gt;=1,1,0)</f>
        <v>0</v>
      </c>
      <c r="Z667" s="12">
        <f>IF(OR(Tableau1[[#This Row],[Access R1 + S1+ T1 ]]&gt;=1,Tableau1[[#This Row],[Access V1 +W1 + X1]]&gt;=1),1,0)</f>
        <v>0</v>
      </c>
      <c r="AB667" s="10" t="str">
        <f>Tableau1[[#This Row],[DOI]]</f>
        <v>doi: 10.1001/jamaophthalmol.2017.0074</v>
      </c>
      <c r="AC667" s="13" t="str">
        <f>Tableau1[[#This Row],[Authors]]&amp;", "&amp;Tableau1[[#This Row],[Title]]&amp;" "&amp;Tableau1[[#This Row],[Journal]]&amp;". "&amp;Tableau1[[#This Row],[Year]]</f>
        <v>Wakamatsu TH, Ueta M, Tokunaga K, Okada Y, Loureiro RR, Costa KA, Sallum JMF, Milhomens JA, Inoue C, Sotozono C, Gomes JÁP, Kinoshita S., Human Leukocyte Antigen Class I Genes Associated With Stevens-Johnson Syndrome and Severe Ocular Complications Following Use of Cold Medicine in a Brazilian Population. JAMA Ophthalmol. 2017</v>
      </c>
    </row>
    <row r="668" spans="1:29" x14ac:dyDescent="0.3">
      <c r="A668">
        <v>919</v>
      </c>
      <c r="B668" t="s">
        <v>4181</v>
      </c>
      <c r="C668" t="s">
        <v>14435</v>
      </c>
      <c r="D668" t="s">
        <v>24602</v>
      </c>
      <c r="E668" t="s">
        <v>2602</v>
      </c>
      <c r="F668" s="10"/>
      <c r="G668">
        <v>2017</v>
      </c>
      <c r="J668">
        <v>5.8617057114321192E-2</v>
      </c>
      <c r="L668" t="s">
        <v>35407</v>
      </c>
      <c r="M668">
        <v>29065394</v>
      </c>
      <c r="Q668" s="10"/>
      <c r="R668" s="11">
        <f t="shared" si="20"/>
        <v>0</v>
      </c>
      <c r="U668" s="11">
        <f t="shared" si="21"/>
        <v>0</v>
      </c>
      <c r="Y668" s="11">
        <f>IF(SUM(Tableau1[[#This Row],[Other access]:[Sci-hub access]])&gt;=1,1,0)</f>
        <v>0</v>
      </c>
      <c r="Z668" s="12">
        <f>IF(OR(Tableau1[[#This Row],[Access R1 + S1+ T1 ]]&gt;=1,Tableau1[[#This Row],[Access V1 +W1 + X1]]&gt;=1),1,0)</f>
        <v>0</v>
      </c>
      <c r="AB668" s="10" t="str">
        <f>Tableau1[[#This Row],[DOI]]</f>
        <v>doi: 10.1159/000484231</v>
      </c>
      <c r="AC668" s="13" t="str">
        <f>Tableau1[[#This Row],[Authors]]&amp;", "&amp;Tableau1[[#This Row],[Title]]&amp;" "&amp;Tableau1[[#This Row],[Journal]]&amp;". "&amp;Tableau1[[#This Row],[Year]]</f>
        <v>Li HB, You QS, Xu LX, Sun LX, Abdul Majid AS, Xia XB, Ji D., Long Non-Coding RNA-MALAT1 Mediates Retinal Ganglion Cell Apoptosis Through the PI3K/Akt Signaling Pathway in Rats with Glaucoma. Cell Physiol Biochem. 2017</v>
      </c>
    </row>
    <row r="669" spans="1:29" ht="28.8" x14ac:dyDescent="0.3">
      <c r="A669">
        <v>3605</v>
      </c>
      <c r="B669" t="s">
        <v>6777</v>
      </c>
      <c r="C669" t="s">
        <v>17018</v>
      </c>
      <c r="D669" t="s">
        <v>27201</v>
      </c>
      <c r="E669" t="s">
        <v>2441</v>
      </c>
      <c r="F669" s="10"/>
      <c r="G669">
        <v>2017</v>
      </c>
      <c r="J669">
        <v>5.8764424961977757E-2</v>
      </c>
      <c r="L669" t="s">
        <v>38051</v>
      </c>
      <c r="M669">
        <v>28559085</v>
      </c>
      <c r="Q669" s="10"/>
      <c r="R669" s="11">
        <f t="shared" si="20"/>
        <v>0</v>
      </c>
      <c r="U669" s="11">
        <f t="shared" si="21"/>
        <v>0</v>
      </c>
      <c r="Y669" s="11">
        <f>IF(SUM(Tableau1[[#This Row],[Other access]:[Sci-hub access]])&gt;=1,1,0)</f>
        <v>0</v>
      </c>
      <c r="Z669" s="12">
        <f>IF(OR(Tableau1[[#This Row],[Access R1 + S1+ T1 ]]&gt;=1,Tableau1[[#This Row],[Access V1 +W1 + X1]]&gt;=1),1,0)</f>
        <v>0</v>
      </c>
      <c r="AB669" s="10" t="str">
        <f>Tableau1[[#This Row],[DOI]]</f>
        <v>doi: 10.1016/j.ophtha.2017.04.008</v>
      </c>
      <c r="AC669" s="13" t="str">
        <f>Tableau1[[#This Row],[Authors]]&amp;", "&amp;Tableau1[[#This Row],[Title]]&amp;" "&amp;Tableau1[[#This Row],[Journal]]&amp;". "&amp;Tableau1[[#This Row],[Year]]</f>
        <v>Stone EM, Andorf JL, Whitmore SS, DeLuca AP, Giacalone JC, Streb LM, Braun TA, Mullins RF, Scheetz TE, Sheffield VC, Tucker BA., Clinically Focused Molecular Investigation of 1000 Consecutive Families with Inherited Retinal Disease. Ophthalmology. 2017</v>
      </c>
    </row>
    <row r="670" spans="1:29" x14ac:dyDescent="0.3">
      <c r="A670">
        <v>2109</v>
      </c>
      <c r="B670" t="s">
        <v>5345</v>
      </c>
      <c r="C670" t="s">
        <v>15590</v>
      </c>
      <c r="D670" t="s">
        <v>25767</v>
      </c>
      <c r="E670" t="s">
        <v>2495</v>
      </c>
      <c r="F670" s="10"/>
      <c r="G670">
        <v>2017</v>
      </c>
      <c r="J670">
        <v>5.8770125287442965E-2</v>
      </c>
      <c r="L670" t="s">
        <v>36580</v>
      </c>
      <c r="M670">
        <v>28816868</v>
      </c>
      <c r="Q670" s="10"/>
      <c r="R670" s="11">
        <f t="shared" si="20"/>
        <v>0</v>
      </c>
      <c r="U670" s="11">
        <f t="shared" si="21"/>
        <v>0</v>
      </c>
      <c r="Y670" s="11">
        <f>IF(SUM(Tableau1[[#This Row],[Other access]:[Sci-hub access]])&gt;=1,1,0)</f>
        <v>0</v>
      </c>
      <c r="Z670" s="12">
        <f>IF(OR(Tableau1[[#This Row],[Access R1 + S1+ T1 ]]&gt;=1,Tableau1[[#This Row],[Access V1 +W1 + X1]]&gt;=1),1,0)</f>
        <v>0</v>
      </c>
      <c r="AB670" s="10" t="str">
        <f>Tableau1[[#This Row],[DOI]]</f>
        <v>doi: 10.1097/OPX.0000000000001113</v>
      </c>
      <c r="AC670" s="13" t="str">
        <f>Tableau1[[#This Row],[Authors]]&amp;", "&amp;Tableau1[[#This Row],[Title]]&amp;" "&amp;Tableau1[[#This Row],[Journal]]&amp;". "&amp;Tableau1[[#This Row],[Year]]</f>
        <v>Xiong S, Lv M, Zou H, Zhu J, Lu L, Zhang B, Deng J, Yao C, He X, Xu X., Comparison of Refractive Measures of Three Autorefractors in Children and Adolescents. Optom Vis Sci. 2017</v>
      </c>
    </row>
    <row r="671" spans="1:29" x14ac:dyDescent="0.3">
      <c r="A671">
        <v>8038</v>
      </c>
      <c r="B671" t="s">
        <v>10766</v>
      </c>
      <c r="C671" t="s">
        <v>20960</v>
      </c>
      <c r="D671" t="s">
        <v>31204</v>
      </c>
      <c r="E671" t="s">
        <v>2495</v>
      </c>
      <c r="F671" s="10"/>
      <c r="G671">
        <v>2017</v>
      </c>
      <c r="J671">
        <v>5.8924842981426417E-2</v>
      </c>
      <c r="L671" t="s">
        <v>42385</v>
      </c>
      <c r="M671">
        <v>28005683</v>
      </c>
      <c r="Q671" s="10"/>
      <c r="R671" s="11">
        <f t="shared" si="20"/>
        <v>0</v>
      </c>
      <c r="U671" s="11">
        <f t="shared" si="21"/>
        <v>0</v>
      </c>
      <c r="Y671" s="11">
        <f>IF(SUM(Tableau1[[#This Row],[Other access]:[Sci-hub access]])&gt;=1,1,0)</f>
        <v>0</v>
      </c>
      <c r="Z671" s="12">
        <f>IF(OR(Tableau1[[#This Row],[Access R1 + S1+ T1 ]]&gt;=1,Tableau1[[#This Row],[Access V1 +W1 + X1]]&gt;=1),1,0)</f>
        <v>0</v>
      </c>
      <c r="AB671" s="10" t="str">
        <f>Tableau1[[#This Row],[DOI]]</f>
        <v>doi: 10.1097/OPX.0000000000001036</v>
      </c>
      <c r="AC671" s="13" t="str">
        <f>Tableau1[[#This Row],[Authors]]&amp;", "&amp;Tableau1[[#This Row],[Title]]&amp;" "&amp;Tableau1[[#This Row],[Journal]]&amp;". "&amp;Tableau1[[#This Row],[Year]]</f>
        <v>Chakraborty R, Park HN, Tan CC, Weiss P, Prunty MC, Pardue MT., Association of Body Length with Ocular Parameters in Mice. Optom Vis Sci. 2017</v>
      </c>
    </row>
    <row r="672" spans="1:29" x14ac:dyDescent="0.3">
      <c r="A672">
        <v>2228</v>
      </c>
      <c r="B672" t="s">
        <v>5461</v>
      </c>
      <c r="C672" t="s">
        <v>15706</v>
      </c>
      <c r="D672" t="s">
        <v>25883</v>
      </c>
      <c r="E672" t="s">
        <v>2462</v>
      </c>
      <c r="F672" s="10"/>
      <c r="G672">
        <v>2017</v>
      </c>
      <c r="J672">
        <v>5.9182106430737846E-2</v>
      </c>
      <c r="L672" t="s">
        <v>36696</v>
      </c>
      <c r="M672">
        <v>28793881</v>
      </c>
      <c r="Q672" s="10"/>
      <c r="R672" s="11">
        <f t="shared" si="20"/>
        <v>0</v>
      </c>
      <c r="U672" s="11">
        <f t="shared" si="21"/>
        <v>0</v>
      </c>
      <c r="Y672" s="11">
        <f>IF(SUM(Tableau1[[#This Row],[Other access]:[Sci-hub access]])&gt;=1,1,0)</f>
        <v>0</v>
      </c>
      <c r="Z672" s="12">
        <f>IF(OR(Tableau1[[#This Row],[Access R1 + S1+ T1 ]]&gt;=1,Tableau1[[#This Row],[Access V1 +W1 + X1]]&gt;=1),1,0)</f>
        <v>0</v>
      </c>
      <c r="AB672" s="10" t="str">
        <f>Tableau1[[#This Row],[DOI]]</f>
        <v>doi: 10.1186/s12886-017-0526-z</v>
      </c>
      <c r="AC672" s="13" t="str">
        <f>Tableau1[[#This Row],[Authors]]&amp;", "&amp;Tableau1[[#This Row],[Title]]&amp;" "&amp;Tableau1[[#This Row],[Journal]]&amp;". "&amp;Tableau1[[#This Row],[Year]]</f>
        <v>Marahrens L, Kern R, Ziemssen T, Fritsche A, Martus P, Ziemssen F, Roeck D., Patients' preferences for involvement in the decision-making process for treating diabetic retinopathy. BMC Ophthalmol. 2017</v>
      </c>
    </row>
    <row r="673" spans="1:29" x14ac:dyDescent="0.3">
      <c r="A673">
        <v>5400</v>
      </c>
      <c r="B673" t="s">
        <v>8452</v>
      </c>
      <c r="C673" t="s">
        <v>18675</v>
      </c>
      <c r="D673" t="s">
        <v>28882</v>
      </c>
      <c r="E673" t="s">
        <v>2529</v>
      </c>
      <c r="F673" s="10"/>
      <c r="G673">
        <v>2017</v>
      </c>
      <c r="J673">
        <v>5.9183093611049453E-2</v>
      </c>
      <c r="L673" t="s">
        <v>39795</v>
      </c>
      <c r="M673">
        <v>28339301</v>
      </c>
      <c r="Q673" s="10"/>
      <c r="R673" s="11">
        <f t="shared" si="20"/>
        <v>0</v>
      </c>
      <c r="U673" s="11">
        <f t="shared" si="21"/>
        <v>0</v>
      </c>
      <c r="Y673" s="11">
        <f>IF(SUM(Tableau1[[#This Row],[Other access]:[Sci-hub access]])&gt;=1,1,0)</f>
        <v>0</v>
      </c>
      <c r="Z673" s="12">
        <f>IF(OR(Tableau1[[#This Row],[Access R1 + S1+ T1 ]]&gt;=1,Tableau1[[#This Row],[Access V1 +W1 + X1]]&gt;=1),1,0)</f>
        <v>0</v>
      </c>
      <c r="AB673" s="10" t="str">
        <f>Tableau1[[#This Row],[DOI]]</f>
        <v>doi: 10.1080/02713683.2017.1279635</v>
      </c>
      <c r="AC673" s="13" t="str">
        <f>Tableau1[[#This Row],[Authors]]&amp;", "&amp;Tableau1[[#This Row],[Title]]&amp;" "&amp;Tableau1[[#This Row],[Journal]]&amp;". "&amp;Tableau1[[#This Row],[Year]]</f>
        <v>Zsebik B, Ujlaky-Nagy L, Losonczy G, Vereb G, Takács L., Cultivation of Human Oral Mucosal Explants on Contact Lenses. Curr Eye Res. 2017</v>
      </c>
    </row>
    <row r="674" spans="1:29" x14ac:dyDescent="0.3">
      <c r="A674">
        <v>9004</v>
      </c>
      <c r="B674" t="s">
        <v>11618</v>
      </c>
      <c r="C674" t="s">
        <v>21796</v>
      </c>
      <c r="D674" t="s">
        <v>32059</v>
      </c>
      <c r="E674" t="s">
        <v>2438</v>
      </c>
      <c r="F674" s="10"/>
      <c r="G674">
        <v>2017</v>
      </c>
      <c r="J674">
        <v>5.9208729829276385E-2</v>
      </c>
      <c r="L674" t="s">
        <v>43326</v>
      </c>
      <c r="M674">
        <v>27793818</v>
      </c>
      <c r="Q674" s="10"/>
      <c r="R674" s="11">
        <f t="shared" si="20"/>
        <v>0</v>
      </c>
      <c r="U674" s="11">
        <f t="shared" si="21"/>
        <v>0</v>
      </c>
      <c r="Y674" s="11">
        <f>IF(SUM(Tableau1[[#This Row],[Other access]:[Sci-hub access]])&gt;=1,1,0)</f>
        <v>0</v>
      </c>
      <c r="Z674" s="12">
        <f>IF(OR(Tableau1[[#This Row],[Access R1 + S1+ T1 ]]&gt;=1,Tableau1[[#This Row],[Access V1 +W1 + X1]]&gt;=1),1,0)</f>
        <v>0</v>
      </c>
      <c r="AB674" s="10" t="str">
        <f>Tableau1[[#This Row],[DOI]]</f>
        <v>doi: 10.1136/bjophthalmol-2016-309736</v>
      </c>
      <c r="AC674" s="13" t="str">
        <f>Tableau1[[#This Row],[Authors]]&amp;", "&amp;Tableau1[[#This Row],[Title]]&amp;" "&amp;Tableau1[[#This Row],[Journal]]&amp;". "&amp;Tableau1[[#This Row],[Year]]</f>
        <v>Du Toit N, Mustak S, Cook C., Randomised controlled trial of prophylactic antibiotic treatment for the prevention of endophthalmitis after open globe injury at Groote Schuur Hospital. Br J Ophthalmol. 2017</v>
      </c>
    </row>
    <row r="675" spans="1:29" x14ac:dyDescent="0.3">
      <c r="A675">
        <v>10556</v>
      </c>
      <c r="B675" t="s">
        <v>13034</v>
      </c>
      <c r="C675" t="s">
        <v>23199</v>
      </c>
      <c r="D675" t="s">
        <v>33487</v>
      </c>
      <c r="E675" t="s">
        <v>2648</v>
      </c>
      <c r="F675" s="10"/>
      <c r="G675">
        <v>2017</v>
      </c>
      <c r="J675">
        <v>5.9220269995036712E-2</v>
      </c>
      <c r="L675" t="s">
        <v>44805</v>
      </c>
      <c r="M675">
        <v>27215277</v>
      </c>
      <c r="Q675" s="10"/>
      <c r="R675" s="11">
        <f t="shared" si="20"/>
        <v>0</v>
      </c>
      <c r="U675" s="11">
        <f t="shared" si="21"/>
        <v>0</v>
      </c>
      <c r="Y675" s="11">
        <f>IF(SUM(Tableau1[[#This Row],[Other access]:[Sci-hub access]])&gt;=1,1,0)</f>
        <v>0</v>
      </c>
      <c r="Z675" s="12">
        <f>IF(OR(Tableau1[[#This Row],[Access R1 + S1+ T1 ]]&gt;=1,Tableau1[[#This Row],[Access V1 +W1 + X1]]&gt;=1),1,0)</f>
        <v>0</v>
      </c>
      <c r="AB675" s="10" t="str">
        <f>Tableau1[[#This Row],[DOI]]</f>
        <v>doi: 10.1080/13607863.2016.1186151</v>
      </c>
      <c r="AC675" s="13" t="str">
        <f>Tableau1[[#This Row],[Authors]]&amp;", "&amp;Tableau1[[#This Row],[Title]]&amp;" "&amp;Tableau1[[#This Row],[Journal]]&amp;". "&amp;Tableau1[[#This Row],[Year]]</f>
        <v>Nyman SR, Innes A, Heward M., Social care and support needs of community-dwelling people with dementia and concurrent visual impairment. Aging Ment Health. 2017</v>
      </c>
    </row>
    <row r="676" spans="1:29" x14ac:dyDescent="0.3">
      <c r="A676">
        <v>2536</v>
      </c>
      <c r="B676" t="s">
        <v>5756</v>
      </c>
      <c r="C676" t="s">
        <v>16002</v>
      </c>
      <c r="D676" t="s">
        <v>26179</v>
      </c>
      <c r="E676" t="s">
        <v>2467</v>
      </c>
      <c r="F676" s="10"/>
      <c r="G676">
        <v>2017</v>
      </c>
      <c r="J676">
        <v>5.9246207118956229E-2</v>
      </c>
      <c r="L676" t="s">
        <v>37000</v>
      </c>
      <c r="M676">
        <v>28728187</v>
      </c>
      <c r="Q676" s="10"/>
      <c r="R676" s="11">
        <f t="shared" si="20"/>
        <v>0</v>
      </c>
      <c r="U676" s="11">
        <f t="shared" si="21"/>
        <v>0</v>
      </c>
      <c r="Y676" s="11">
        <f>IF(SUM(Tableau1[[#This Row],[Other access]:[Sci-hub access]])&gt;=1,1,0)</f>
        <v>0</v>
      </c>
      <c r="Z676" s="12">
        <f>IF(OR(Tableau1[[#This Row],[Access R1 + S1+ T1 ]]&gt;=1,Tableau1[[#This Row],[Access V1 +W1 + X1]]&gt;=1),1,0)</f>
        <v>0</v>
      </c>
      <c r="AB676" s="10" t="str">
        <f>Tableau1[[#This Row],[DOI]]</f>
        <v>doi: 10.3928/23258160-20170630-12</v>
      </c>
      <c r="AC676" s="13" t="str">
        <f>Tableau1[[#This Row],[Authors]]&amp;", "&amp;Tableau1[[#This Row],[Title]]&amp;" "&amp;Tableau1[[#This Row],[Journal]]&amp;". "&amp;Tableau1[[#This Row],[Year]]</f>
        <v>Thirumalesh MB, Jain A, Agrawal S, Bhujang Shetty K., In Vivo Microvascular Pattern of Solitary Juxtapapillary Capillary Hemangioma on OCT Angiography. Ophthalmic Surg Lasers Imaging Retina. 2017</v>
      </c>
    </row>
    <row r="677" spans="1:29" x14ac:dyDescent="0.3">
      <c r="A677">
        <v>5717</v>
      </c>
      <c r="B677" t="s">
        <v>8747</v>
      </c>
      <c r="C677" t="s">
        <v>18966</v>
      </c>
      <c r="D677" t="s">
        <v>29177</v>
      </c>
      <c r="E677" t="s">
        <v>34104</v>
      </c>
      <c r="F677" s="10"/>
      <c r="G677">
        <v>2017</v>
      </c>
      <c r="J677">
        <v>5.9333803231998994E-2</v>
      </c>
      <c r="L677" t="s">
        <v>40100</v>
      </c>
      <c r="M677">
        <v>28295246</v>
      </c>
      <c r="Q677" s="10"/>
      <c r="R677" s="11">
        <f t="shared" si="20"/>
        <v>0</v>
      </c>
      <c r="U677" s="11">
        <f t="shared" si="21"/>
        <v>0</v>
      </c>
      <c r="Y677" s="11">
        <f>IF(SUM(Tableau1[[#This Row],[Other access]:[Sci-hub access]])&gt;=1,1,0)</f>
        <v>0</v>
      </c>
      <c r="Z677" s="12">
        <f>IF(OR(Tableau1[[#This Row],[Access R1 + S1+ T1 ]]&gt;=1,Tableau1[[#This Row],[Access V1 +W1 + X1]]&gt;=1),1,0)</f>
        <v>0</v>
      </c>
      <c r="AB677" s="10" t="str">
        <f>Tableau1[[#This Row],[DOI]]</f>
        <v>doi: 10.1111/head.13059</v>
      </c>
      <c r="AC677" s="13" t="str">
        <f>Tableau1[[#This Row],[Authors]]&amp;", "&amp;Tableau1[[#This Row],[Title]]&amp;" "&amp;Tableau1[[#This Row],[Journal]]&amp;". "&amp;Tableau1[[#This Row],[Year]]</f>
        <v>Evans RW, Garibay A, Foroozan R., Pourfour du Petit Syndrome Associated With Right Eye Pressure. Headache. 2017</v>
      </c>
    </row>
    <row r="678" spans="1:29" x14ac:dyDescent="0.3">
      <c r="A678">
        <v>102</v>
      </c>
      <c r="B678" t="s">
        <v>3365</v>
      </c>
      <c r="C678" t="s">
        <v>13626</v>
      </c>
      <c r="D678" t="s">
        <v>23785</v>
      </c>
      <c r="E678" t="s">
        <v>33981</v>
      </c>
      <c r="F678" s="10"/>
      <c r="G678">
        <v>2017</v>
      </c>
      <c r="J678">
        <v>5.9420288384226416E-2</v>
      </c>
      <c r="L678" t="s">
        <v>34620</v>
      </c>
      <c r="M678">
        <v>29403338</v>
      </c>
      <c r="Q678" s="10"/>
      <c r="R678" s="11">
        <f t="shared" si="20"/>
        <v>0</v>
      </c>
      <c r="U678" s="11">
        <f t="shared" si="21"/>
        <v>0</v>
      </c>
      <c r="Y678" s="11">
        <f>IF(SUM(Tableau1[[#This Row],[Other access]:[Sci-hub access]])&gt;=1,1,0)</f>
        <v>0</v>
      </c>
      <c r="Z678" s="12">
        <f>IF(OR(Tableau1[[#This Row],[Access R1 + S1+ T1 ]]&gt;=1,Tableau1[[#This Row],[Access V1 +W1 + X1]]&gt;=1),1,0)</f>
        <v>0</v>
      </c>
      <c r="AB678" s="10" t="str">
        <f>Tableau1[[#This Row],[DOI]]</f>
        <v>doi: 10.5693/djo.02.2017.02.004</v>
      </c>
      <c r="AC678" s="13" t="str">
        <f>Tableau1[[#This Row],[Authors]]&amp;", "&amp;Tableau1[[#This Row],[Title]]&amp;" "&amp;Tableau1[[#This Row],[Journal]]&amp;". "&amp;Tableau1[[#This Row],[Year]]</f>
        <v>Rasool N, Lefebvre DR, Latina MA, Dunn IF, Santagata S, Freitag SK, Cestari DM., Orbital leiomyosarcoma metastasis presenting prior to diagnosis of the primary tumor. Digit J Ophthalmol. 2017</v>
      </c>
    </row>
    <row r="679" spans="1:29" x14ac:dyDescent="0.3">
      <c r="A679">
        <v>4584</v>
      </c>
      <c r="B679" t="s">
        <v>7705</v>
      </c>
      <c r="C679" t="s">
        <v>17940</v>
      </c>
      <c r="D679" t="s">
        <v>28134</v>
      </c>
      <c r="E679" t="s">
        <v>2523</v>
      </c>
      <c r="F679" s="10"/>
      <c r="G679">
        <v>2017</v>
      </c>
      <c r="J679">
        <v>5.9458294892710928E-2</v>
      </c>
      <c r="L679" t="s">
        <v>39002</v>
      </c>
      <c r="M679">
        <v>28430182</v>
      </c>
      <c r="Q679" s="10"/>
      <c r="R679" s="11">
        <f t="shared" si="20"/>
        <v>0</v>
      </c>
      <c r="U679" s="11">
        <f t="shared" si="21"/>
        <v>0</v>
      </c>
      <c r="Y679" s="11">
        <f>IF(SUM(Tableau1[[#This Row],[Other access]:[Sci-hub access]])&gt;=1,1,0)</f>
        <v>0</v>
      </c>
      <c r="Z679" s="12">
        <f>IF(OR(Tableau1[[#This Row],[Access R1 + S1+ T1 ]]&gt;=1,Tableau1[[#This Row],[Access V1 +W1 + X1]]&gt;=1),1,0)</f>
        <v>0</v>
      </c>
      <c r="AB679" s="10" t="str">
        <f>Tableau1[[#This Row],[DOI]]</f>
        <v>doi: 10.1038/eye.2017.54</v>
      </c>
      <c r="AC679" s="13" t="str">
        <f>Tableau1[[#This Row],[Authors]]&amp;", "&amp;Tableau1[[#This Row],[Title]]&amp;" "&amp;Tableau1[[#This Row],[Journal]]&amp;". "&amp;Tableau1[[#This Row],[Year]]</f>
        <v>Skvortsova N, Gasc A, Jeannin B, Herbort CP., Evolution of choroidal thickness over time and effect of early and sustained therapy in birdshot retinochoroiditis. Eye (Lond). 2017</v>
      </c>
    </row>
    <row r="680" spans="1:29" x14ac:dyDescent="0.3">
      <c r="A680">
        <v>2911</v>
      </c>
      <c r="B680" t="s">
        <v>6110</v>
      </c>
      <c r="C680" t="s">
        <v>16356</v>
      </c>
      <c r="D680" t="s">
        <v>26534</v>
      </c>
      <c r="E680" t="s">
        <v>34109</v>
      </c>
      <c r="F680" s="10"/>
      <c r="G680">
        <v>2017</v>
      </c>
      <c r="J680">
        <v>5.9768583986323121E-2</v>
      </c>
      <c r="L680" t="s">
        <v>37369</v>
      </c>
      <c r="M680">
        <v>28665757</v>
      </c>
      <c r="Q680" s="10"/>
      <c r="R680" s="11">
        <f t="shared" si="20"/>
        <v>0</v>
      </c>
      <c r="U680" s="11">
        <f t="shared" si="21"/>
        <v>0</v>
      </c>
      <c r="Y680" s="11">
        <f>IF(SUM(Tableau1[[#This Row],[Other access]:[Sci-hub access]])&gt;=1,1,0)</f>
        <v>0</v>
      </c>
      <c r="Z680" s="12">
        <f>IF(OR(Tableau1[[#This Row],[Access R1 + S1+ T1 ]]&gt;=1,Tableau1[[#This Row],[Access V1 +W1 + X1]]&gt;=1),1,0)</f>
        <v>0</v>
      </c>
      <c r="AB680" s="10" t="str">
        <f>Tableau1[[#This Row],[DOI]]</f>
        <v>doi: 10.1177/0022034517717965</v>
      </c>
      <c r="AC680" s="13" t="str">
        <f>Tableau1[[#This Row],[Authors]]&amp;", "&amp;Tableau1[[#This Row],[Title]]&amp;" "&amp;Tableau1[[#This Row],[Journal]]&amp;". "&amp;Tableau1[[#This Row],[Year]]</f>
        <v>Alam J, Koh JH, Kwok SK, Park SH, Park K, Choi Y., Functional Epitopes for Anti-Aquaporin 5 Antibodies in Sjögren Syndrome. J Dent Res. 2017</v>
      </c>
    </row>
    <row r="681" spans="1:29" x14ac:dyDescent="0.3">
      <c r="A681">
        <v>4332</v>
      </c>
      <c r="B681" t="s">
        <v>380</v>
      </c>
      <c r="C681" t="s">
        <v>381</v>
      </c>
      <c r="D681" t="s">
        <v>382</v>
      </c>
      <c r="E681" t="s">
        <v>2981</v>
      </c>
      <c r="F681" s="10"/>
      <c r="G681">
        <v>2017</v>
      </c>
      <c r="J681">
        <v>5.9832429266369669E-2</v>
      </c>
      <c r="L681" t="s">
        <v>38755</v>
      </c>
      <c r="M681">
        <v>28455241</v>
      </c>
      <c r="Q681" s="10"/>
      <c r="R681" s="11">
        <f t="shared" si="20"/>
        <v>0</v>
      </c>
      <c r="U681" s="11">
        <f t="shared" si="21"/>
        <v>0</v>
      </c>
      <c r="Y681" s="11">
        <f>IF(SUM(Tableau1[[#This Row],[Other access]:[Sci-hub access]])&gt;=1,1,0)</f>
        <v>0</v>
      </c>
      <c r="Z681" s="12">
        <f>IF(OR(Tableau1[[#This Row],[Access R1 + S1+ T1 ]]&gt;=1,Tableau1[[#This Row],[Access V1 +W1 + X1]]&gt;=1),1,0)</f>
        <v>0</v>
      </c>
      <c r="AB681" s="10" t="str">
        <f>Tableau1[[#This Row],[DOI]]</f>
        <v>doi: 10.1016/j.canlet.2017.04.028</v>
      </c>
      <c r="AC681" s="13" t="str">
        <f>Tableau1[[#This Row],[Authors]]&amp;", "&amp;Tableau1[[#This Row],[Title]]&amp;" "&amp;Tableau1[[#This Row],[Journal]]&amp;". "&amp;Tableau1[[#This Row],[Year]]</f>
        <v>Wang Y, Liu M, Jin Y, Jiang S, Pan J., In vitro and in vivo anti-uveal melanoma activity of JSL-1, a novel HDAC inhibitor. Cancer Lett. 2017</v>
      </c>
    </row>
    <row r="682" spans="1:29" x14ac:dyDescent="0.3">
      <c r="A682">
        <v>8539</v>
      </c>
      <c r="B682" t="s">
        <v>1730</v>
      </c>
      <c r="C682" t="s">
        <v>1731</v>
      </c>
      <c r="D682" t="s">
        <v>1732</v>
      </c>
      <c r="E682" t="s">
        <v>2885</v>
      </c>
      <c r="F682" s="10"/>
      <c r="G682">
        <v>2017</v>
      </c>
      <c r="J682">
        <v>5.9881406275366866E-2</v>
      </c>
      <c r="L682" t="s">
        <v>42875</v>
      </c>
      <c r="M682">
        <v>27894006</v>
      </c>
      <c r="Q682" s="10"/>
      <c r="R682" s="11">
        <f t="shared" si="20"/>
        <v>0</v>
      </c>
      <c r="U682" s="11">
        <f t="shared" si="21"/>
        <v>0</v>
      </c>
      <c r="Y682" s="11">
        <f>IF(SUM(Tableau1[[#This Row],[Other access]:[Sci-hub access]])&gt;=1,1,0)</f>
        <v>0</v>
      </c>
      <c r="Z682" s="12">
        <f>IF(OR(Tableau1[[#This Row],[Access R1 + S1+ T1 ]]&gt;=1,Tableau1[[#This Row],[Access V1 +W1 + X1]]&gt;=1),1,0)</f>
        <v>0</v>
      </c>
      <c r="AB682" s="10" t="str">
        <f>Tableau1[[#This Row],[DOI]]</f>
        <v>doi: 10.1016/j.bandl.2016.11.005</v>
      </c>
      <c r="AC682" s="13" t="str">
        <f>Tableau1[[#This Row],[Authors]]&amp;", "&amp;Tableau1[[#This Row],[Title]]&amp;" "&amp;Tableau1[[#This Row],[Journal]]&amp;". "&amp;Tableau1[[#This Row],[Year]]</f>
        <v>Tykalova T, Rusz J, Klempir J, Cmejla R, Ruzicka E., Distinct patterns of imprecise consonant articulation among Parkinson's disease, progressive supranuclear palsy and multiple system atrophy. Brain Lang. 2017</v>
      </c>
    </row>
    <row r="683" spans="1:29" x14ac:dyDescent="0.3">
      <c r="A683">
        <v>4974</v>
      </c>
      <c r="B683" t="s">
        <v>8068</v>
      </c>
      <c r="C683" t="s">
        <v>18297</v>
      </c>
      <c r="D683" t="s">
        <v>28498</v>
      </c>
      <c r="E683" t="s">
        <v>34235</v>
      </c>
      <c r="F683" s="10"/>
      <c r="G683">
        <v>2017</v>
      </c>
      <c r="J683">
        <v>5.9932915951808052E-2</v>
      </c>
      <c r="L683" t="s">
        <v>39382</v>
      </c>
      <c r="M683">
        <v>28386763</v>
      </c>
      <c r="Q683" s="10"/>
      <c r="R683" s="11">
        <f t="shared" si="20"/>
        <v>0</v>
      </c>
      <c r="U683" s="11">
        <f t="shared" si="21"/>
        <v>0</v>
      </c>
      <c r="Y683" s="11">
        <f>IF(SUM(Tableau1[[#This Row],[Other access]:[Sci-hub access]])&gt;=1,1,0)</f>
        <v>0</v>
      </c>
      <c r="Z683" s="12">
        <f>IF(OR(Tableau1[[#This Row],[Access R1 + S1+ T1 ]]&gt;=1,Tableau1[[#This Row],[Access V1 +W1 + X1]]&gt;=1),1,0)</f>
        <v>0</v>
      </c>
      <c r="AB683" s="10" t="str">
        <f>Tableau1[[#This Row],[DOI]]</f>
        <v>doi: 10.1007/s11926-017-0654-8</v>
      </c>
      <c r="AC683" s="13" t="str">
        <f>Tableau1[[#This Row],[Authors]]&amp;", "&amp;Tableau1[[#This Row],[Title]]&amp;" "&amp;Tableau1[[#This Row],[Journal]]&amp;". "&amp;Tableau1[[#This Row],[Year]]</f>
        <v>Akkoç N, Yarkan H, Kenar G, Khan MA., Ankylosing Spondylitis: HLA-B*27-Positive Versus HLA-B*27-Negative Disease. Curr Rheumatol Rep. 2017</v>
      </c>
    </row>
    <row r="684" spans="1:29" ht="28.8" x14ac:dyDescent="0.3">
      <c r="A684">
        <v>2346</v>
      </c>
      <c r="B684" t="s">
        <v>5574</v>
      </c>
      <c r="C684" t="s">
        <v>15819</v>
      </c>
      <c r="D684" t="s">
        <v>25996</v>
      </c>
      <c r="E684" t="s">
        <v>2443</v>
      </c>
      <c r="F684" s="10"/>
      <c r="G684">
        <v>2017</v>
      </c>
      <c r="J684">
        <v>5.9950142348946911E-2</v>
      </c>
      <c r="L684" t="s">
        <v>36811</v>
      </c>
      <c r="M684">
        <v>28763559</v>
      </c>
      <c r="Q684" s="10"/>
      <c r="R684" s="11">
        <f t="shared" si="20"/>
        <v>0</v>
      </c>
      <c r="U684" s="11">
        <f t="shared" si="21"/>
        <v>0</v>
      </c>
      <c r="Y684" s="11">
        <f>IF(SUM(Tableau1[[#This Row],[Other access]:[Sci-hub access]])&gt;=1,1,0)</f>
        <v>0</v>
      </c>
      <c r="Z684" s="12">
        <f>IF(OR(Tableau1[[#This Row],[Access R1 + S1+ T1 ]]&gt;=1,Tableau1[[#This Row],[Access V1 +W1 + X1]]&gt;=1),1,0)</f>
        <v>0</v>
      </c>
      <c r="AB684" s="10" t="str">
        <f>Tableau1[[#This Row],[DOI]]</f>
        <v>doi: 10.1167/iovs.17-21796</v>
      </c>
      <c r="AC684" s="13" t="str">
        <f>Tableau1[[#This Row],[Authors]]&amp;", "&amp;Tableau1[[#This Row],[Title]]&amp;" "&amp;Tableau1[[#This Row],[Journal]]&amp;". "&amp;Tableau1[[#This Row],[Year]]</f>
        <v>Fu Z, Liegl R, Wang Z, Gong Y, Liu CH, Sun Y, Cakir B, Burnim SB, Meng SS, Löfqvist C, SanGiovanni JP, Hellström A, Smith LEH., Adiponectin Mediates Dietary Omega-3 Long-Chain Polyunsaturated Fatty Acid Protection Against Choroidal Neovascularization in Mice. Invest Ophthalmol Vis Sci. 2017</v>
      </c>
    </row>
    <row r="685" spans="1:29" x14ac:dyDescent="0.3">
      <c r="A685">
        <v>959</v>
      </c>
      <c r="B685" t="s">
        <v>4221</v>
      </c>
      <c r="C685" t="s">
        <v>14475</v>
      </c>
      <c r="D685" t="s">
        <v>24642</v>
      </c>
      <c r="E685" t="s">
        <v>2443</v>
      </c>
      <c r="F685" s="10"/>
      <c r="G685">
        <v>2017</v>
      </c>
      <c r="J685">
        <v>6.0073817040921407E-2</v>
      </c>
      <c r="L685" t="s">
        <v>35447</v>
      </c>
      <c r="M685">
        <v>29053763</v>
      </c>
      <c r="Q685" s="10"/>
      <c r="R685" s="11">
        <f t="shared" si="20"/>
        <v>0</v>
      </c>
      <c r="U685" s="11">
        <f t="shared" si="21"/>
        <v>0</v>
      </c>
      <c r="Y685" s="11">
        <f>IF(SUM(Tableau1[[#This Row],[Other access]:[Sci-hub access]])&gt;=1,1,0)</f>
        <v>0</v>
      </c>
      <c r="Z685" s="12">
        <f>IF(OR(Tableau1[[#This Row],[Access R1 + S1+ T1 ]]&gt;=1,Tableau1[[#This Row],[Access V1 +W1 + X1]]&gt;=1),1,0)</f>
        <v>0</v>
      </c>
      <c r="AB685" s="10" t="str">
        <f>Tableau1[[#This Row],[DOI]]</f>
        <v>doi: 10.1167/iovs.17-22978</v>
      </c>
      <c r="AC685" s="13" t="str">
        <f>Tableau1[[#This Row],[Authors]]&amp;", "&amp;Tableau1[[#This Row],[Title]]&amp;" "&amp;Tableau1[[#This Row],[Journal]]&amp;". "&amp;Tableau1[[#This Row],[Year]]</f>
        <v>Aguirre GD., Concepts and Strategies in Retinal Gene Therapy. Invest Ophthalmol Vis Sci. 2017</v>
      </c>
    </row>
    <row r="686" spans="1:29" x14ac:dyDescent="0.3">
      <c r="A686">
        <v>10722</v>
      </c>
      <c r="B686" t="s">
        <v>2315</v>
      </c>
      <c r="C686" t="s">
        <v>2316</v>
      </c>
      <c r="D686" t="s">
        <v>2317</v>
      </c>
      <c r="E686" t="s">
        <v>3044</v>
      </c>
      <c r="F686" s="10"/>
      <c r="G686">
        <v>2017</v>
      </c>
      <c r="J686">
        <v>6.008498766080328E-2</v>
      </c>
      <c r="L686" t="s">
        <v>44969</v>
      </c>
      <c r="M686">
        <v>27079800</v>
      </c>
      <c r="Q686" s="10"/>
      <c r="R686" s="11">
        <f t="shared" si="20"/>
        <v>0</v>
      </c>
      <c r="U686" s="11">
        <f t="shared" si="21"/>
        <v>0</v>
      </c>
      <c r="Y686" s="11">
        <f>IF(SUM(Tableau1[[#This Row],[Other access]:[Sci-hub access]])&gt;=1,1,0)</f>
        <v>0</v>
      </c>
      <c r="Z686" s="12">
        <f>IF(OR(Tableau1[[#This Row],[Access R1 + S1+ T1 ]]&gt;=1,Tableau1[[#This Row],[Access V1 +W1 + X1]]&gt;=1),1,0)</f>
        <v>0</v>
      </c>
      <c r="AB686" s="10" t="str">
        <f>Tableau1[[#This Row],[DOI]]</f>
        <v>doi: 10.3109/08982104.2016.1167737</v>
      </c>
      <c r="AC686" s="13" t="str">
        <f>Tableau1[[#This Row],[Authors]]&amp;", "&amp;Tableau1[[#This Row],[Title]]&amp;" "&amp;Tableau1[[#This Row],[Journal]]&amp;". "&amp;Tableau1[[#This Row],[Year]]</f>
        <v>Khalil RM, Abdelbary GA, Basha M, Awad GE, El-Hashemy HA., Design and evaluation of proniosomes as a carrier for ocular delivery of lomefloxacin HCl. J Liposome Res. 2017</v>
      </c>
    </row>
    <row r="687" spans="1:29" x14ac:dyDescent="0.3">
      <c r="A687">
        <v>9298</v>
      </c>
      <c r="B687" t="s">
        <v>11878</v>
      </c>
      <c r="C687" t="s">
        <v>22055</v>
      </c>
      <c r="D687" t="s">
        <v>32322</v>
      </c>
      <c r="E687" t="s">
        <v>2719</v>
      </c>
      <c r="F687" s="10"/>
      <c r="G687">
        <v>2017</v>
      </c>
      <c r="J687">
        <v>6.012677299709801E-2</v>
      </c>
      <c r="L687" t="s">
        <v>43597</v>
      </c>
      <c r="M687">
        <v>27749140</v>
      </c>
      <c r="Q687" s="10"/>
      <c r="R687" s="11">
        <f t="shared" si="20"/>
        <v>0</v>
      </c>
      <c r="U687" s="11">
        <f t="shared" si="21"/>
        <v>0</v>
      </c>
      <c r="Y687" s="11">
        <f>IF(SUM(Tableau1[[#This Row],[Other access]:[Sci-hub access]])&gt;=1,1,0)</f>
        <v>0</v>
      </c>
      <c r="Z687" s="12">
        <f>IF(OR(Tableau1[[#This Row],[Access R1 + S1+ T1 ]]&gt;=1,Tableau1[[#This Row],[Access V1 +W1 + X1]]&gt;=1),1,0)</f>
        <v>0</v>
      </c>
      <c r="AB687" s="10" t="str">
        <f>Tableau1[[#This Row],[DOI]]</f>
        <v>doi: 10.1080/09273948.2016.1234625</v>
      </c>
      <c r="AC687" s="13" t="str">
        <f>Tableau1[[#This Row],[Authors]]&amp;", "&amp;Tableau1[[#This Row],[Title]]&amp;" "&amp;Tableau1[[#This Row],[Journal]]&amp;". "&amp;Tableau1[[#This Row],[Year]]</f>
        <v>Gueudry J, Thorne JE, Bansie R, Braun J, van Hagen PM, Bodaghi B., Biologic Therapy for HLA-B27-associated Ocular Disorders. Ocul Immunol Inflamm. 2017</v>
      </c>
    </row>
    <row r="688" spans="1:29" x14ac:dyDescent="0.3">
      <c r="A688">
        <v>10023</v>
      </c>
      <c r="B688" t="s">
        <v>12544</v>
      </c>
      <c r="C688" t="s">
        <v>22711</v>
      </c>
      <c r="D688" t="s">
        <v>32992</v>
      </c>
      <c r="E688" t="s">
        <v>2471</v>
      </c>
      <c r="F688" s="10"/>
      <c r="G688">
        <v>2017</v>
      </c>
      <c r="J688">
        <v>6.0212940429730799E-2</v>
      </c>
      <c r="L688" t="s">
        <v>44280</v>
      </c>
      <c r="M688">
        <v>27492731</v>
      </c>
      <c r="Q688" s="10"/>
      <c r="R688" s="11">
        <f t="shared" si="20"/>
        <v>0</v>
      </c>
      <c r="U688" s="11">
        <f t="shared" si="21"/>
        <v>0</v>
      </c>
      <c r="Y688" s="11">
        <f>IF(SUM(Tableau1[[#This Row],[Other access]:[Sci-hub access]])&gt;=1,1,0)</f>
        <v>0</v>
      </c>
      <c r="Z688" s="12">
        <f>IF(OR(Tableau1[[#This Row],[Access R1 + S1+ T1 ]]&gt;=1,Tableau1[[#This Row],[Access V1 +W1 + X1]]&gt;=1),1,0)</f>
        <v>0</v>
      </c>
      <c r="AB688" s="10" t="str">
        <f>Tableau1[[#This Row],[DOI]]</f>
        <v>doi: 10.1007/s10792-016-0310-8</v>
      </c>
      <c r="AC688" s="13" t="str">
        <f>Tableau1[[#This Row],[Authors]]&amp;", "&amp;Tableau1[[#This Row],[Title]]&amp;" "&amp;Tableau1[[#This Row],[Journal]]&amp;". "&amp;Tableau1[[#This Row],[Year]]</f>
        <v>Şahin M, Şahin A, Kılınç F, Yüksel H, Özkurt ZG, Türkcü FM, Pekkolay Z, Soylu H, Çaça İ., Retina ganglion cell/inner plexiform layer and peripapillary nerve fiber layer thickness in patients with acromegaly. Int Ophthalmol. 2017</v>
      </c>
    </row>
    <row r="689" spans="1:29" x14ac:dyDescent="0.3">
      <c r="A689">
        <v>7275</v>
      </c>
      <c r="B689" t="s">
        <v>1289</v>
      </c>
      <c r="C689" t="s">
        <v>1290</v>
      </c>
      <c r="D689" t="s">
        <v>1291</v>
      </c>
      <c r="E689" t="s">
        <v>3100</v>
      </c>
      <c r="F689" s="10"/>
      <c r="G689">
        <v>2017</v>
      </c>
      <c r="J689">
        <v>6.0327534906364111E-2</v>
      </c>
      <c r="L689" t="s">
        <v>41631</v>
      </c>
      <c r="M689">
        <v>28110629</v>
      </c>
      <c r="Q689" s="10"/>
      <c r="R689" s="11">
        <f t="shared" si="20"/>
        <v>0</v>
      </c>
      <c r="U689" s="11">
        <f t="shared" si="21"/>
        <v>0</v>
      </c>
      <c r="Y689" s="11">
        <f>IF(SUM(Tableau1[[#This Row],[Other access]:[Sci-hub access]])&gt;=1,1,0)</f>
        <v>0</v>
      </c>
      <c r="Z689" s="12">
        <f>IF(OR(Tableau1[[#This Row],[Access R1 + S1+ T1 ]]&gt;=1,Tableau1[[#This Row],[Access V1 +W1 + X1]]&gt;=1),1,0)</f>
        <v>0</v>
      </c>
      <c r="AB689" s="10" t="str">
        <f>Tableau1[[#This Row],[DOI]]</f>
        <v>doi: 10.1177/0036933016689006</v>
      </c>
      <c r="AC689" s="13" t="str">
        <f>Tableau1[[#This Row],[Authors]]&amp;", "&amp;Tableau1[[#This Row],[Title]]&amp;" "&amp;Tableau1[[#This Row],[Journal]]&amp;". "&amp;Tableau1[[#This Row],[Year]]</f>
        <v>Abkur TM, Kearney H, Hennessy MJ., CLIPPERS and the need for long-term immunosuppression. Scott Med J. 2017</v>
      </c>
    </row>
    <row r="690" spans="1:29" x14ac:dyDescent="0.3">
      <c r="A690">
        <v>4219</v>
      </c>
      <c r="B690" t="s">
        <v>7356</v>
      </c>
      <c r="C690" t="s">
        <v>17592</v>
      </c>
      <c r="D690" t="s">
        <v>27784</v>
      </c>
      <c r="E690" t="s">
        <v>2599</v>
      </c>
      <c r="F690" s="10"/>
      <c r="G690">
        <v>2017</v>
      </c>
      <c r="J690">
        <v>6.0357152060662833E-2</v>
      </c>
      <c r="L690" t="s">
        <v>38650</v>
      </c>
      <c r="M690">
        <v>28470647</v>
      </c>
      <c r="Q690" s="10"/>
      <c r="R690" s="11">
        <f t="shared" si="20"/>
        <v>0</v>
      </c>
      <c r="U690" s="11">
        <f t="shared" si="21"/>
        <v>0</v>
      </c>
      <c r="Y690" s="11">
        <f>IF(SUM(Tableau1[[#This Row],[Other access]:[Sci-hub access]])&gt;=1,1,0)</f>
        <v>0</v>
      </c>
      <c r="Z690" s="12">
        <f>IF(OR(Tableau1[[#This Row],[Access R1 + S1+ T1 ]]&gt;=1,Tableau1[[#This Row],[Access V1 +W1 + X1]]&gt;=1),1,0)</f>
        <v>0</v>
      </c>
      <c r="AB690" s="10" t="str">
        <f>Tableau1[[#This Row],[DOI]]</f>
        <v>doi: 10.1055/s-0043-100230</v>
      </c>
      <c r="AC690" s="13" t="str">
        <f>Tableau1[[#This Row],[Authors]]&amp;", "&amp;Tableau1[[#This Row],[Title]]&amp;" "&amp;Tableau1[[#This Row],[Journal]]&amp;". "&amp;Tableau1[[#This Row],[Year]]</f>
        <v>Jurjevic D, Böni C, Barthelmes D, Fasler K, Becker M, Michels S, Stemmle J, Herbort C, Zweifel SA., Torpedo Maculopathy Associated with Choroidal Neovascularization. Klin Monbl Augenheilkd. 2017</v>
      </c>
    </row>
    <row r="691" spans="1:29" x14ac:dyDescent="0.3">
      <c r="A691">
        <v>2097</v>
      </c>
      <c r="B691" t="s">
        <v>5334</v>
      </c>
      <c r="C691" t="s">
        <v>15579</v>
      </c>
      <c r="D691" t="s">
        <v>25756</v>
      </c>
      <c r="E691" t="s">
        <v>2451</v>
      </c>
      <c r="F691" s="10"/>
      <c r="G691">
        <v>2017</v>
      </c>
      <c r="J691">
        <v>6.053337057877084E-2</v>
      </c>
      <c r="L691" t="s">
        <v>36568</v>
      </c>
      <c r="M691">
        <v>28817733</v>
      </c>
      <c r="Q691" s="10"/>
      <c r="R691" s="11">
        <f t="shared" si="20"/>
        <v>0</v>
      </c>
      <c r="U691" s="11">
        <f t="shared" si="21"/>
        <v>0</v>
      </c>
      <c r="Y691" s="11">
        <f>IF(SUM(Tableau1[[#This Row],[Other access]:[Sci-hub access]])&gt;=1,1,0)</f>
        <v>0</v>
      </c>
      <c r="Z691" s="12">
        <f>IF(OR(Tableau1[[#This Row],[Access R1 + S1+ T1 ]]&gt;=1,Tableau1[[#This Row],[Access V1 +W1 + X1]]&gt;=1),1,0)</f>
        <v>0</v>
      </c>
      <c r="AB691" s="10" t="str">
        <f>Tableau1[[#This Row],[DOI]]</f>
        <v>doi: 10.1371/journal.pone.0183421</v>
      </c>
      <c r="AC691" s="13" t="str">
        <f>Tableau1[[#This Row],[Authors]]&amp;", "&amp;Tableau1[[#This Row],[Title]]&amp;" "&amp;Tableau1[[#This Row],[Journal]]&amp;". "&amp;Tableau1[[#This Row],[Year]]</f>
        <v>Muhammad N, Adamu MD, Caleb M, Maishanu NM, Jabo AM, Rabiu MM, Bascaran C, Isiyaku S, Foster A., Changing patterns of cataract services in North-West Nigeria: 2005-2016. PLoS One. 2017</v>
      </c>
    </row>
    <row r="692" spans="1:29" x14ac:dyDescent="0.3">
      <c r="A692">
        <v>4342</v>
      </c>
      <c r="B692" t="s">
        <v>7470</v>
      </c>
      <c r="C692" t="s">
        <v>17706</v>
      </c>
      <c r="D692" t="s">
        <v>27899</v>
      </c>
      <c r="E692" t="s">
        <v>2597</v>
      </c>
      <c r="F692" s="10"/>
      <c r="G692">
        <v>2017</v>
      </c>
      <c r="J692">
        <v>6.0541831856810391E-2</v>
      </c>
      <c r="L692" t="s">
        <v>38765</v>
      </c>
      <c r="M692">
        <v>28453366</v>
      </c>
      <c r="Q692" s="10"/>
      <c r="R692" s="11">
        <f t="shared" si="20"/>
        <v>0</v>
      </c>
      <c r="U692" s="11">
        <f t="shared" si="21"/>
        <v>0</v>
      </c>
      <c r="Y692" s="11">
        <f>IF(SUM(Tableau1[[#This Row],[Other access]:[Sci-hub access]])&gt;=1,1,0)</f>
        <v>0</v>
      </c>
      <c r="Z692" s="12">
        <f>IF(OR(Tableau1[[#This Row],[Access R1 + S1+ T1 ]]&gt;=1,Tableau1[[#This Row],[Access V1 +W1 + X1]]&gt;=1),1,0)</f>
        <v>0</v>
      </c>
      <c r="AB692" s="10" t="str">
        <f>Tableau1[[#This Row],[DOI]]</f>
        <v>doi: 10.1080/01676830.2017.1314510</v>
      </c>
      <c r="AC692" s="13" t="str">
        <f>Tableau1[[#This Row],[Authors]]&amp;", "&amp;Tableau1[[#This Row],[Title]]&amp;" "&amp;Tableau1[[#This Row],[Journal]]&amp;". "&amp;Tableau1[[#This Row],[Year]]</f>
        <v>Choi CJ, Oropesa S, Callahan AB, Glass LR, Teo L, Cestari DM, Kazim M, Freitag SK., Patterns of visual field changes in thyroid eye disease. Orbit. 2017</v>
      </c>
    </row>
    <row r="693" spans="1:29" x14ac:dyDescent="0.3">
      <c r="A693">
        <v>9577</v>
      </c>
      <c r="B693" t="s">
        <v>12133</v>
      </c>
      <c r="C693" t="s">
        <v>22308</v>
      </c>
      <c r="D693" t="s">
        <v>32580</v>
      </c>
      <c r="E693" t="s">
        <v>2464</v>
      </c>
      <c r="F693" s="10"/>
      <c r="G693">
        <v>2017</v>
      </c>
      <c r="J693">
        <v>6.0554469823379864E-2</v>
      </c>
      <c r="L693" t="e">
        <v>#VALUE!</v>
      </c>
      <c r="M693">
        <v>27653608</v>
      </c>
      <c r="Q693" s="10"/>
      <c r="R693" s="11">
        <f t="shared" si="20"/>
        <v>0</v>
      </c>
      <c r="U693" s="11">
        <f t="shared" si="21"/>
        <v>0</v>
      </c>
      <c r="Y693" s="11">
        <f>IF(SUM(Tableau1[[#This Row],[Other access]:[Sci-hub access]])&gt;=1,1,0)</f>
        <v>0</v>
      </c>
      <c r="Z693" s="12">
        <f>IF(OR(Tableau1[[#This Row],[Access R1 + S1+ T1 ]]&gt;=1,Tableau1[[#This Row],[Access V1 +W1 + X1]]&gt;=1),1,0)</f>
        <v>0</v>
      </c>
      <c r="AB693" s="10" t="e">
        <f>Tableau1[[#This Row],[DOI]]</f>
        <v>#VALUE!</v>
      </c>
      <c r="AC693" s="13" t="str">
        <f>Tableau1[[#This Row],[Authors]]&amp;", "&amp;Tableau1[[#This Row],[Title]]&amp;" "&amp;Tableau1[[#This Row],[Journal]]&amp;". "&amp;Tableau1[[#This Row],[Year]]</f>
        <v>Pepose JS, Burke J, Qazi MA., Benefits and barriers of accommodating intraocular lenses. Curr Opin Ophthalmol. 2017</v>
      </c>
    </row>
    <row r="694" spans="1:29" x14ac:dyDescent="0.3">
      <c r="A694">
        <v>6097</v>
      </c>
      <c r="B694" t="s">
        <v>9073</v>
      </c>
      <c r="C694" t="s">
        <v>19286</v>
      </c>
      <c r="D694" t="s">
        <v>29503</v>
      </c>
      <c r="E694" t="s">
        <v>2490</v>
      </c>
      <c r="F694" s="10"/>
      <c r="G694">
        <v>2017</v>
      </c>
      <c r="J694">
        <v>6.0564514004274095E-2</v>
      </c>
      <c r="L694" t="s">
        <v>40471</v>
      </c>
      <c r="M694">
        <v>28249714</v>
      </c>
      <c r="Q694" s="10"/>
      <c r="R694" s="11">
        <f t="shared" si="20"/>
        <v>0</v>
      </c>
      <c r="U694" s="11">
        <f t="shared" si="21"/>
        <v>0</v>
      </c>
      <c r="Y694" s="11">
        <f>IF(SUM(Tableau1[[#This Row],[Other access]:[Sci-hub access]])&gt;=1,1,0)</f>
        <v>0</v>
      </c>
      <c r="Z694" s="12">
        <f>IF(OR(Tableau1[[#This Row],[Access R1 + S1+ T1 ]]&gt;=1,Tableau1[[#This Row],[Access V1 +W1 + X1]]&gt;=1),1,0)</f>
        <v>0</v>
      </c>
      <c r="AB694" s="10" t="str">
        <f>Tableau1[[#This Row],[DOI]]</f>
        <v>doi: 10.1016/j.ajo.2017.02.019</v>
      </c>
      <c r="AC694" s="13" t="str">
        <f>Tableau1[[#This Row],[Authors]]&amp;", "&amp;Tableau1[[#This Row],[Title]]&amp;" "&amp;Tableau1[[#This Row],[Journal]]&amp;". "&amp;Tableau1[[#This Row],[Year]]</f>
        <v>Lee YH, Lambert SR., Outcomes After Superior Rectus Transposition and Medial Rectus Recession Versus Vertical Recti Transposition for Sixth Nerve Palsy. Am J Ophthalmol. 2017</v>
      </c>
    </row>
    <row r="695" spans="1:29" ht="28.8" x14ac:dyDescent="0.3">
      <c r="A695">
        <v>2025</v>
      </c>
      <c r="B695" t="s">
        <v>5264</v>
      </c>
      <c r="C695" t="s">
        <v>15510</v>
      </c>
      <c r="D695" t="s">
        <v>25686</v>
      </c>
      <c r="E695" t="s">
        <v>2462</v>
      </c>
      <c r="F695" s="10"/>
      <c r="G695">
        <v>2017</v>
      </c>
      <c r="J695">
        <v>6.061408716038974E-2</v>
      </c>
      <c r="L695" t="s">
        <v>36496</v>
      </c>
      <c r="M695">
        <v>28830376</v>
      </c>
      <c r="Q695" s="10"/>
      <c r="R695" s="11">
        <f t="shared" si="20"/>
        <v>0</v>
      </c>
      <c r="U695" s="11">
        <f t="shared" si="21"/>
        <v>0</v>
      </c>
      <c r="Y695" s="11">
        <f>IF(SUM(Tableau1[[#This Row],[Other access]:[Sci-hub access]])&gt;=1,1,0)</f>
        <v>0</v>
      </c>
      <c r="Z695" s="12">
        <f>IF(OR(Tableau1[[#This Row],[Access R1 + S1+ T1 ]]&gt;=1,Tableau1[[#This Row],[Access V1 +W1 + X1]]&gt;=1),1,0)</f>
        <v>0</v>
      </c>
      <c r="AB695" s="10" t="str">
        <f>Tableau1[[#This Row],[DOI]]</f>
        <v>doi: 10.1186/s12886-017-0546-8</v>
      </c>
      <c r="AC695" s="13" t="str">
        <f>Tableau1[[#This Row],[Authors]]&amp;", "&amp;Tableau1[[#This Row],[Title]]&amp;" "&amp;Tableau1[[#This Row],[Journal]]&amp;". "&amp;Tableau1[[#This Row],[Year]]</f>
        <v>Giers BC, Tandogan T, Auffarth GU, Choi CY, Auerbach FN, Sel S, Mayer C, Khoramnia R., Hydrophilic intraocular lens opacification after posterior lamellar keratoplasty - a material analysis with special reference to optical quality assessment. BMC Ophthalmol. 2017</v>
      </c>
    </row>
    <row r="696" spans="1:29" x14ac:dyDescent="0.3">
      <c r="A696">
        <v>7605</v>
      </c>
      <c r="B696" t="s">
        <v>1393</v>
      </c>
      <c r="C696" t="s">
        <v>1394</v>
      </c>
      <c r="D696" t="s">
        <v>1395</v>
      </c>
      <c r="E696" t="s">
        <v>2779</v>
      </c>
      <c r="F696" s="10"/>
      <c r="G696">
        <v>2017</v>
      </c>
      <c r="J696">
        <v>6.0628487603538894E-2</v>
      </c>
      <c r="L696" t="s">
        <v>41959</v>
      </c>
      <c r="M696">
        <v>28075618</v>
      </c>
      <c r="Q696" s="10"/>
      <c r="R696" s="11">
        <f t="shared" si="20"/>
        <v>0</v>
      </c>
      <c r="U696" s="11">
        <f t="shared" si="21"/>
        <v>0</v>
      </c>
      <c r="Y696" s="11">
        <f>IF(SUM(Tableau1[[#This Row],[Other access]:[Sci-hub access]])&gt;=1,1,0)</f>
        <v>0</v>
      </c>
      <c r="Z696" s="12">
        <f>IF(OR(Tableau1[[#This Row],[Access R1 + S1+ T1 ]]&gt;=1,Tableau1[[#This Row],[Access V1 +W1 + X1]]&gt;=1),1,0)</f>
        <v>0</v>
      </c>
      <c r="AB696" s="10" t="str">
        <f>Tableau1[[#This Row],[DOI]]</f>
        <v>doi: 10.1080/17460441.2017.1281244</v>
      </c>
      <c r="AC696" s="13" t="str">
        <f>Tableau1[[#This Row],[Authors]]&amp;", "&amp;Tableau1[[#This Row],[Title]]&amp;" "&amp;Tableau1[[#This Row],[Journal]]&amp;". "&amp;Tableau1[[#This Row],[Year]]</f>
        <v>Agarwal R, Agarwal P., Rodent models of glaucoma and their applicability for drug discovery. Expert Opin Drug Discov. 2017</v>
      </c>
    </row>
    <row r="697" spans="1:29" x14ac:dyDescent="0.3">
      <c r="A697">
        <v>2118</v>
      </c>
      <c r="B697" t="s">
        <v>78</v>
      </c>
      <c r="C697" t="s">
        <v>79</v>
      </c>
      <c r="D697" t="s">
        <v>80</v>
      </c>
      <c r="E697" t="s">
        <v>2937</v>
      </c>
      <c r="F697" s="10"/>
      <c r="G697">
        <v>2017</v>
      </c>
      <c r="J697">
        <v>6.0685625512831964E-2</v>
      </c>
      <c r="L697" t="s">
        <v>36589</v>
      </c>
      <c r="M697">
        <v>28816076</v>
      </c>
      <c r="Q697" s="10"/>
      <c r="R697" s="11">
        <f t="shared" si="20"/>
        <v>0</v>
      </c>
      <c r="U697" s="11">
        <f t="shared" si="21"/>
        <v>0</v>
      </c>
      <c r="Y697" s="11">
        <f>IF(SUM(Tableau1[[#This Row],[Other access]:[Sci-hub access]])&gt;=1,1,0)</f>
        <v>0</v>
      </c>
      <c r="Z697" s="12">
        <f>IF(OR(Tableau1[[#This Row],[Access R1 + S1+ T1 ]]&gt;=1,Tableau1[[#This Row],[Access V1 +W1 + X1]]&gt;=1),1,0)</f>
        <v>0</v>
      </c>
      <c r="AB697" s="10" t="str">
        <f>Tableau1[[#This Row],[DOI]]</f>
        <v>doi: 10.1080/13543784.2017.1369042</v>
      </c>
      <c r="AC697" s="13" t="str">
        <f>Tableau1[[#This Row],[Authors]]&amp;", "&amp;Tableau1[[#This Row],[Title]]&amp;" "&amp;Tableau1[[#This Row],[Journal]]&amp;". "&amp;Tableau1[[#This Row],[Year]]</f>
        <v>Li H, Chintalapudi SR, Jablonski MM., Current drug and molecular therapies for the treatment of atrophic age-related macular degeneration: phase I to phase III clinical development. Expert Opin Investig Drugs. 2017</v>
      </c>
    </row>
    <row r="698" spans="1:29" x14ac:dyDescent="0.3">
      <c r="A698">
        <v>8425</v>
      </c>
      <c r="B698" t="s">
        <v>1693</v>
      </c>
      <c r="C698" t="s">
        <v>1694</v>
      </c>
      <c r="D698" t="s">
        <v>1695</v>
      </c>
      <c r="E698" t="s">
        <v>3176</v>
      </c>
      <c r="F698" s="10"/>
      <c r="G698">
        <v>2017</v>
      </c>
      <c r="J698">
        <v>6.0722382050108159E-2</v>
      </c>
      <c r="L698" t="e">
        <v>#VALUE!</v>
      </c>
      <c r="M698">
        <v>27916026</v>
      </c>
      <c r="Q698" s="10"/>
      <c r="R698" s="11">
        <f t="shared" si="20"/>
        <v>0</v>
      </c>
      <c r="U698" s="11">
        <f t="shared" si="21"/>
        <v>0</v>
      </c>
      <c r="Y698" s="11">
        <f>IF(SUM(Tableau1[[#This Row],[Other access]:[Sci-hub access]])&gt;=1,1,0)</f>
        <v>0</v>
      </c>
      <c r="Z698" s="12">
        <f>IF(OR(Tableau1[[#This Row],[Access R1 + S1+ T1 ]]&gt;=1,Tableau1[[#This Row],[Access V1 +W1 + X1]]&gt;=1),1,0)</f>
        <v>0</v>
      </c>
      <c r="AB698" s="10" t="e">
        <f>Tableau1[[#This Row],[DOI]]</f>
        <v>#VALUE!</v>
      </c>
      <c r="AC698" s="13" t="str">
        <f>Tableau1[[#This Row],[Authors]]&amp;", "&amp;Tableau1[[#This Row],[Title]]&amp;" "&amp;Tableau1[[#This Row],[Journal]]&amp;". "&amp;Tableau1[[#This Row],[Year]]</f>
        <v>Shim MS, Kim KY, Ju WK., Role of cyclic AMP in the eye with glaucoma. BMB Rep. 2017</v>
      </c>
    </row>
    <row r="699" spans="1:29" x14ac:dyDescent="0.3">
      <c r="A699">
        <v>347</v>
      </c>
      <c r="B699" t="s">
        <v>3610</v>
      </c>
      <c r="C699" t="s">
        <v>13871</v>
      </c>
      <c r="D699" t="s">
        <v>24030</v>
      </c>
      <c r="E699" t="s">
        <v>2451</v>
      </c>
      <c r="F699" s="10"/>
      <c r="G699">
        <v>2017</v>
      </c>
      <c r="J699">
        <v>6.0795273048343978E-2</v>
      </c>
      <c r="L699" t="s">
        <v>34854</v>
      </c>
      <c r="M699">
        <v>29253013</v>
      </c>
      <c r="Q699" s="10"/>
      <c r="R699" s="11">
        <f t="shared" si="20"/>
        <v>0</v>
      </c>
      <c r="U699" s="11">
        <f t="shared" si="21"/>
        <v>0</v>
      </c>
      <c r="Y699" s="11">
        <f>IF(SUM(Tableau1[[#This Row],[Other access]:[Sci-hub access]])&gt;=1,1,0)</f>
        <v>0</v>
      </c>
      <c r="Z699" s="12">
        <f>IF(OR(Tableau1[[#This Row],[Access R1 + S1+ T1 ]]&gt;=1,Tableau1[[#This Row],[Access V1 +W1 + X1]]&gt;=1),1,0)</f>
        <v>0</v>
      </c>
      <c r="AB699" s="10" t="str">
        <f>Tableau1[[#This Row],[DOI]]</f>
        <v>doi: 10.1371/journal.pone.0189706</v>
      </c>
      <c r="AC699" s="13" t="str">
        <f>Tableau1[[#This Row],[Authors]]&amp;", "&amp;Tableau1[[#This Row],[Title]]&amp;" "&amp;Tableau1[[#This Row],[Journal]]&amp;". "&amp;Tableau1[[#This Row],[Year]]</f>
        <v>Ha A, Kim YK, Jeoung JW, Park KH., Impact of optic disc hemorrhage on subsequent glaucoma progression in mild-to-moderate myopia. PLoS One. 2017</v>
      </c>
    </row>
    <row r="700" spans="1:29" x14ac:dyDescent="0.3">
      <c r="A700">
        <v>1642</v>
      </c>
      <c r="B700" t="s">
        <v>4894</v>
      </c>
      <c r="C700" t="s">
        <v>15144</v>
      </c>
      <c r="D700" t="s">
        <v>25315</v>
      </c>
      <c r="E700" t="s">
        <v>2511</v>
      </c>
      <c r="F700" s="10"/>
      <c r="G700">
        <v>2017</v>
      </c>
      <c r="J700">
        <v>6.0835777678025948E-2</v>
      </c>
      <c r="L700" t="s">
        <v>36121</v>
      </c>
      <c r="M700">
        <v>28905842</v>
      </c>
      <c r="Q700" s="10"/>
      <c r="R700" s="11">
        <f t="shared" si="20"/>
        <v>0</v>
      </c>
      <c r="U700" s="11">
        <f t="shared" si="21"/>
        <v>0</v>
      </c>
      <c r="Y700" s="11">
        <f>IF(SUM(Tableau1[[#This Row],[Other access]:[Sci-hub access]])&gt;=1,1,0)</f>
        <v>0</v>
      </c>
      <c r="Z700" s="12">
        <f>IF(OR(Tableau1[[#This Row],[Access R1 + S1+ T1 ]]&gt;=1,Tableau1[[#This Row],[Access V1 +W1 + X1]]&gt;=1),1,0)</f>
        <v>0</v>
      </c>
      <c r="AB700" s="10" t="str">
        <f>Tableau1[[#This Row],[DOI]]</f>
        <v>doi: 10.4103/ijo.IJO_331_17</v>
      </c>
      <c r="AC700" s="13" t="str">
        <f>Tableau1[[#This Row],[Authors]]&amp;", "&amp;Tableau1[[#This Row],[Title]]&amp;" "&amp;Tableau1[[#This Row],[Journal]]&amp;". "&amp;Tableau1[[#This Row],[Year]]</f>
        <v>Alam MS, Mukherjee B, Krishnakumar S, Biswas J., Malignant perivascular epithelioid cell tumor of the orbit: Report of a case and review of literature. Indian J Ophthalmol. 2017</v>
      </c>
    </row>
    <row r="701" spans="1:29" x14ac:dyDescent="0.3">
      <c r="A701">
        <v>4366</v>
      </c>
      <c r="B701" t="s">
        <v>7494</v>
      </c>
      <c r="C701" t="s">
        <v>17730</v>
      </c>
      <c r="D701" t="s">
        <v>27923</v>
      </c>
      <c r="E701" t="s">
        <v>2438</v>
      </c>
      <c r="F701" s="10"/>
      <c r="G701">
        <v>2017</v>
      </c>
      <c r="J701">
        <v>6.0861616061477775E-2</v>
      </c>
      <c r="L701" t="s">
        <v>38789</v>
      </c>
      <c r="M701">
        <v>28450380</v>
      </c>
      <c r="Q701" s="10"/>
      <c r="R701" s="11">
        <f t="shared" si="20"/>
        <v>0</v>
      </c>
      <c r="U701" s="11">
        <f t="shared" si="21"/>
        <v>0</v>
      </c>
      <c r="Y701" s="11">
        <f>IF(SUM(Tableau1[[#This Row],[Other access]:[Sci-hub access]])&gt;=1,1,0)</f>
        <v>0</v>
      </c>
      <c r="Z701" s="12">
        <f>IF(OR(Tableau1[[#This Row],[Access R1 + S1+ T1 ]]&gt;=1,Tableau1[[#This Row],[Access V1 +W1 + X1]]&gt;=1),1,0)</f>
        <v>0</v>
      </c>
      <c r="AB701" s="10" t="str">
        <f>Tableau1[[#This Row],[DOI]]</f>
        <v>doi: 10.1136/bjophthalmol-2016-309142</v>
      </c>
      <c r="AC701" s="13" t="str">
        <f>Tableau1[[#This Row],[Authors]]&amp;", "&amp;Tableau1[[#This Row],[Title]]&amp;" "&amp;Tableau1[[#This Row],[Journal]]&amp;". "&amp;Tableau1[[#This Row],[Year]]</f>
        <v>Pahuja NK, Shetty R, Deshmukh R, Sharma A, Nuijts RMMA, Jhanji V, Sethu S, Ghosh A., In vivo confocal microscopy and tear cytokine analysis in post-LASIK ectasia. Br J Ophthalmol. 2017</v>
      </c>
    </row>
    <row r="702" spans="1:29" x14ac:dyDescent="0.3">
      <c r="A702">
        <v>3548</v>
      </c>
      <c r="B702" t="s">
        <v>6721</v>
      </c>
      <c r="C702" t="s">
        <v>16963</v>
      </c>
      <c r="D702" t="s">
        <v>27145</v>
      </c>
      <c r="E702" t="s">
        <v>2543</v>
      </c>
      <c r="F702" s="10"/>
      <c r="G702">
        <v>2017</v>
      </c>
      <c r="J702">
        <v>6.0912915512796317E-2</v>
      </c>
      <c r="L702" t="s">
        <v>37995</v>
      </c>
      <c r="M702">
        <v>28573144</v>
      </c>
      <c r="Q702" s="10"/>
      <c r="R702" s="11">
        <f t="shared" si="20"/>
        <v>0</v>
      </c>
      <c r="U702" s="11">
        <f t="shared" si="21"/>
        <v>0</v>
      </c>
      <c r="Y702" s="11">
        <f>IF(SUM(Tableau1[[#This Row],[Other access]:[Sci-hub access]])&gt;=1,1,0)</f>
        <v>0</v>
      </c>
      <c r="Z702" s="12">
        <f>IF(OR(Tableau1[[#This Row],[Access R1 + S1+ T1 ]]&gt;=1,Tableau1[[#This Row],[Access V1 +W1 + X1]]&gt;=1),1,0)</f>
        <v>0</v>
      </c>
      <c r="AB702" s="10" t="str">
        <f>Tableau1[[#This Row],[DOI]]</f>
        <v>doi: 10.1155/2017/8920350</v>
      </c>
      <c r="AC702" s="13" t="str">
        <f>Tableau1[[#This Row],[Authors]]&amp;", "&amp;Tableau1[[#This Row],[Title]]&amp;" "&amp;Tableau1[[#This Row],[Journal]]&amp;". "&amp;Tableau1[[#This Row],[Year]]</f>
        <v>Duan F, Liao J, Lin L, Liu X, Wu K., Prevalence of Laboratory Critical Results in Eye Patients from an Eye Hospital in Southern China. Biomed Res Int. 2017</v>
      </c>
    </row>
    <row r="703" spans="1:29" x14ac:dyDescent="0.3">
      <c r="A703">
        <v>10880</v>
      </c>
      <c r="B703" t="s">
        <v>13324</v>
      </c>
      <c r="C703" t="s">
        <v>23486</v>
      </c>
      <c r="D703" t="s">
        <v>33778</v>
      </c>
      <c r="E703" t="s">
        <v>2457</v>
      </c>
      <c r="F703" s="10"/>
      <c r="G703">
        <v>2017</v>
      </c>
      <c r="J703">
        <v>6.1149001056980734E-2</v>
      </c>
      <c r="L703" t="s">
        <v>45125</v>
      </c>
      <c r="M703">
        <v>26909536</v>
      </c>
      <c r="Q703" s="10"/>
      <c r="R703" s="11">
        <f t="shared" si="20"/>
        <v>0</v>
      </c>
      <c r="U703" s="11">
        <f t="shared" si="21"/>
        <v>0</v>
      </c>
      <c r="Y703" s="11">
        <f>IF(SUM(Tableau1[[#This Row],[Other access]:[Sci-hub access]])&gt;=1,1,0)</f>
        <v>0</v>
      </c>
      <c r="Z703" s="12">
        <f>IF(OR(Tableau1[[#This Row],[Access R1 + S1+ T1 ]]&gt;=1,Tableau1[[#This Row],[Access V1 +W1 + X1]]&gt;=1),1,0)</f>
        <v>0</v>
      </c>
      <c r="AB703" s="10" t="str">
        <f>Tableau1[[#This Row],[DOI]]</f>
        <v>doi: 10.1097/ICB.0000000000000283</v>
      </c>
      <c r="AC703" s="13" t="str">
        <f>Tableau1[[#This Row],[Authors]]&amp;", "&amp;Tableau1[[#This Row],[Title]]&amp;" "&amp;Tableau1[[#This Row],[Journal]]&amp;". "&amp;Tableau1[[#This Row],[Year]]</f>
        <v>Zaugg BE, Bell JE, Taylor KY, Bernstein PS., EZOGABINE (POTIGA) MACULOPATHY. Retin Cases Brief Rep. 2017</v>
      </c>
    </row>
    <row r="704" spans="1:29" x14ac:dyDescent="0.3">
      <c r="A704">
        <v>2110</v>
      </c>
      <c r="B704" t="s">
        <v>5346</v>
      </c>
      <c r="C704" t="s">
        <v>15591</v>
      </c>
      <c r="D704" t="s">
        <v>25768</v>
      </c>
      <c r="E704" t="s">
        <v>2495</v>
      </c>
      <c r="F704" s="10"/>
      <c r="G704">
        <v>2017</v>
      </c>
      <c r="J704">
        <v>6.1200252424206236E-2</v>
      </c>
      <c r="L704" t="s">
        <v>36581</v>
      </c>
      <c r="M704">
        <v>28816867</v>
      </c>
      <c r="Q704" s="10"/>
      <c r="R704" s="11">
        <f t="shared" si="20"/>
        <v>0</v>
      </c>
      <c r="U704" s="11">
        <f t="shared" si="21"/>
        <v>0</v>
      </c>
      <c r="Y704" s="11">
        <f>IF(SUM(Tableau1[[#This Row],[Other access]:[Sci-hub access]])&gt;=1,1,0)</f>
        <v>0</v>
      </c>
      <c r="Z704" s="12">
        <f>IF(OR(Tableau1[[#This Row],[Access R1 + S1+ T1 ]]&gt;=1,Tableau1[[#This Row],[Access V1 +W1 + X1]]&gt;=1),1,0)</f>
        <v>0</v>
      </c>
      <c r="AB704" s="10" t="str">
        <f>Tableau1[[#This Row],[DOI]]</f>
        <v>doi: 10.1097/OPX.0000000000001112</v>
      </c>
      <c r="AC704" s="13" t="str">
        <f>Tableau1[[#This Row],[Authors]]&amp;", "&amp;Tableau1[[#This Row],[Title]]&amp;" "&amp;Tableau1[[#This Row],[Journal]]&amp;". "&amp;Tableau1[[#This Row],[Year]]</f>
        <v>Fedtke C, Ehrmann K, Thomas V, Bakaraju RC., Peripheral Refraction and Aberration Profiles with Multifocal Lenses. Optom Vis Sci. 2017</v>
      </c>
    </row>
    <row r="705" spans="1:29" ht="28.8" x14ac:dyDescent="0.3">
      <c r="A705">
        <v>9438</v>
      </c>
      <c r="B705" t="s">
        <v>12007</v>
      </c>
      <c r="C705" t="s">
        <v>22183</v>
      </c>
      <c r="D705" t="s">
        <v>32453</v>
      </c>
      <c r="E705" t="s">
        <v>2448</v>
      </c>
      <c r="F705" s="10"/>
      <c r="G705">
        <v>2017</v>
      </c>
      <c r="J705">
        <v>6.128571141738659E-2</v>
      </c>
      <c r="L705" t="s">
        <v>43726</v>
      </c>
      <c r="M705">
        <v>27687987</v>
      </c>
      <c r="Q705" s="10"/>
      <c r="R705" s="11">
        <f t="shared" si="20"/>
        <v>0</v>
      </c>
      <c r="U705" s="11">
        <f t="shared" si="21"/>
        <v>0</v>
      </c>
      <c r="Y705" s="11">
        <f>IF(SUM(Tableau1[[#This Row],[Other access]:[Sci-hub access]])&gt;=1,1,0)</f>
        <v>0</v>
      </c>
      <c r="Z705" s="12">
        <f>IF(OR(Tableau1[[#This Row],[Access R1 + S1+ T1 ]]&gt;=1,Tableau1[[#This Row],[Access V1 +W1 + X1]]&gt;=1),1,0)</f>
        <v>0</v>
      </c>
      <c r="AB705" s="10" t="str">
        <f>Tableau1[[#This Row],[DOI]]</f>
        <v>doi: 10.1007/s00417-016-3497-5</v>
      </c>
      <c r="AC705" s="13" t="str">
        <f>Tableau1[[#This Row],[Authors]]&amp;", "&amp;Tableau1[[#This Row],[Title]]&amp;" "&amp;Tableau1[[#This Row],[Journal]]&amp;". "&amp;Tableau1[[#This Row],[Year]]</f>
        <v>Breitbach M, Tappeiner C, Böhm MR, Zurek-Imhoff B, Heinz C, Thanos S, Ganser G, Heiligenhaus A., Discontinuation of long-term adalimumab treatment in patients with juvenile idiopathic arthritis-associated uveitis. Graefes Arch Clin Exp Ophthalmol. 2017</v>
      </c>
    </row>
    <row r="706" spans="1:29" x14ac:dyDescent="0.3">
      <c r="A706">
        <v>9708</v>
      </c>
      <c r="B706" t="s">
        <v>12257</v>
      </c>
      <c r="C706" t="s">
        <v>22431</v>
      </c>
      <c r="D706" t="s">
        <v>32705</v>
      </c>
      <c r="E706" t="s">
        <v>34249</v>
      </c>
      <c r="F706" s="10"/>
      <c r="G706">
        <v>2017</v>
      </c>
      <c r="J706">
        <v>6.1318531631931239E-2</v>
      </c>
      <c r="L706" t="s">
        <v>43972</v>
      </c>
      <c r="M706">
        <v>27614659</v>
      </c>
      <c r="Q706" s="10"/>
      <c r="R706" s="11">
        <f t="shared" ref="R706:R769" si="22">IF(SUM(N706:Q706)&gt;0,1,0)</f>
        <v>0</v>
      </c>
      <c r="U706" s="11">
        <f t="shared" ref="U706:U769" si="23">IF(SUM(R706,T706)&gt;0,1,0)</f>
        <v>0</v>
      </c>
      <c r="Y706" s="11">
        <f>IF(SUM(Tableau1[[#This Row],[Other access]:[Sci-hub access]])&gt;=1,1,0)</f>
        <v>0</v>
      </c>
      <c r="Z706" s="12">
        <f>IF(OR(Tableau1[[#This Row],[Access R1 + S1+ T1 ]]&gt;=1,Tableau1[[#This Row],[Access V1 +W1 + X1]]&gt;=1),1,0)</f>
        <v>0</v>
      </c>
      <c r="AB706" s="10" t="str">
        <f>Tableau1[[#This Row],[DOI]]</f>
        <v>doi: 10.1007/s11136-016-1407-2</v>
      </c>
      <c r="AC706" s="13" t="str">
        <f>Tableau1[[#This Row],[Authors]]&amp;", "&amp;Tableau1[[#This Row],[Title]]&amp;" "&amp;Tableau1[[#This Row],[Journal]]&amp;". "&amp;Tableau1[[#This Row],[Year]]</f>
        <v>Marakis TP, Koutsandrea C, Chatzistefanou KI, Tountas Y., Reliability, validity and responsiveness of the Greek MacDQoL individualized measure of the impact of macular degeneration on quality of life. Qual Life Res. 2017</v>
      </c>
    </row>
    <row r="707" spans="1:29" x14ac:dyDescent="0.3">
      <c r="A707">
        <v>450</v>
      </c>
      <c r="B707" t="s">
        <v>3713</v>
      </c>
      <c r="C707" t="s">
        <v>13973</v>
      </c>
      <c r="D707" t="s">
        <v>24133</v>
      </c>
      <c r="E707" t="s">
        <v>2479</v>
      </c>
      <c r="F707" s="10"/>
      <c r="G707">
        <v>2018</v>
      </c>
      <c r="J707">
        <v>6.1329522718936214E-2</v>
      </c>
      <c r="L707" t="s">
        <v>34954</v>
      </c>
      <c r="M707">
        <v>29211700</v>
      </c>
      <c r="Q707" s="10"/>
      <c r="R707" s="11">
        <f t="shared" si="22"/>
        <v>0</v>
      </c>
      <c r="U707" s="11">
        <f t="shared" si="23"/>
        <v>0</v>
      </c>
      <c r="Y707" s="11">
        <f>IF(SUM(Tableau1[[#This Row],[Other access]:[Sci-hub access]])&gt;=1,1,0)</f>
        <v>0</v>
      </c>
      <c r="Z707" s="12">
        <f>IF(OR(Tableau1[[#This Row],[Access R1 + S1+ T1 ]]&gt;=1,Tableau1[[#This Row],[Access V1 +W1 + X1]]&gt;=1),1,0)</f>
        <v>0</v>
      </c>
      <c r="AB707" s="10" t="str">
        <f>Tableau1[[#This Row],[DOI]]</f>
        <v>doi: 10.1097/ICO.0000000000001394</v>
      </c>
      <c r="AC707" s="13" t="str">
        <f>Tableau1[[#This Row],[Authors]]&amp;", "&amp;Tableau1[[#This Row],[Title]]&amp;" "&amp;Tableau1[[#This Row],[Journal]]&amp;". "&amp;Tableau1[[#This Row],[Year]]</f>
        <v>Kim MJ, Kim JH, Jeon HS, Wee WR, Hyon JY., Effect of Histocompatibility Y Antigen Matching on Graft Survival in Primary Penetrating Keratoplasty. Cornea. 2018</v>
      </c>
    </row>
    <row r="708" spans="1:29" x14ac:dyDescent="0.3">
      <c r="A708">
        <v>7387</v>
      </c>
      <c r="B708" t="s">
        <v>10196</v>
      </c>
      <c r="C708" t="s">
        <v>20398</v>
      </c>
      <c r="D708" t="s">
        <v>30630</v>
      </c>
      <c r="E708" t="s">
        <v>2541</v>
      </c>
      <c r="F708" s="10"/>
      <c r="G708">
        <v>2017</v>
      </c>
      <c r="J708">
        <v>6.1655815389884627E-2</v>
      </c>
      <c r="L708" t="s">
        <v>41743</v>
      </c>
      <c r="M708">
        <v>28099197</v>
      </c>
      <c r="Q708" s="10"/>
      <c r="R708" s="11">
        <f t="shared" si="22"/>
        <v>0</v>
      </c>
      <c r="U708" s="11">
        <f t="shared" si="23"/>
        <v>0</v>
      </c>
      <c r="Y708" s="11">
        <f>IF(SUM(Tableau1[[#This Row],[Other access]:[Sci-hub access]])&gt;=1,1,0)</f>
        <v>0</v>
      </c>
      <c r="Z708" s="12">
        <f>IF(OR(Tableau1[[#This Row],[Access R1 + S1+ T1 ]]&gt;=1,Tableau1[[#This Row],[Access V1 +W1 + X1]]&gt;=1),1,0)</f>
        <v>0</v>
      </c>
      <c r="AB708" s="10" t="str">
        <f>Tableau1[[#This Row],[DOI]]</f>
        <v>doi: 10.1097/WNO.0000000000000491</v>
      </c>
      <c r="AC708" s="13" t="str">
        <f>Tableau1[[#This Row],[Authors]]&amp;", "&amp;Tableau1[[#This Row],[Title]]&amp;" "&amp;Tableau1[[#This Row],[Journal]]&amp;". "&amp;Tableau1[[#This Row],[Year]]</f>
        <v>Gruener AM, Chang JR, Bosley TM, Al-Sadah ZM, Kum C, McCulley TJ., Relative Frequencies of Arteritic and Nonarteritic Anterior Ischemic Optic Neuropathy in an Arab Population. J Neuroophthalmol. 2017</v>
      </c>
    </row>
    <row r="709" spans="1:29" x14ac:dyDescent="0.3">
      <c r="A709">
        <v>7492</v>
      </c>
      <c r="B709" t="s">
        <v>10293</v>
      </c>
      <c r="C709" t="s">
        <v>20495</v>
      </c>
      <c r="D709" t="s">
        <v>30728</v>
      </c>
      <c r="E709" t="s">
        <v>34364</v>
      </c>
      <c r="F709" s="10"/>
      <c r="G709">
        <v>2017</v>
      </c>
      <c r="J709">
        <v>6.2035081018817384E-2</v>
      </c>
      <c r="L709" t="s">
        <v>41847</v>
      </c>
      <c r="M709">
        <v>28087347</v>
      </c>
      <c r="Q709" s="10"/>
      <c r="R709" s="11">
        <f t="shared" si="22"/>
        <v>0</v>
      </c>
      <c r="U709" s="11">
        <f t="shared" si="23"/>
        <v>0</v>
      </c>
      <c r="Y709" s="11">
        <f>IF(SUM(Tableau1[[#This Row],[Other access]:[Sci-hub access]])&gt;=1,1,0)</f>
        <v>0</v>
      </c>
      <c r="Z709" s="12">
        <f>IF(OR(Tableau1[[#This Row],[Access R1 + S1+ T1 ]]&gt;=1,Tableau1[[#This Row],[Access V1 +W1 + X1]]&gt;=1),1,0)</f>
        <v>0</v>
      </c>
      <c r="AB709" s="10" t="str">
        <f>Tableau1[[#This Row],[DOI]]</f>
        <v>doi: 10.1016/j.jaapos.2016.08.021</v>
      </c>
      <c r="AC709" s="13" t="str">
        <f>Tableau1[[#This Row],[Authors]]&amp;", "&amp;Tableau1[[#This Row],[Title]]&amp;" "&amp;Tableau1[[#This Row],[Journal]]&amp;". "&amp;Tableau1[[#This Row],[Year]]</f>
        <v>Pawar N, Padmavathy S, Maheshwari D, Ravindran M, Ramakrishanan R., OCT-documented optic atrophy in nonsyndromic craniosynostosis and lacunar skull. J AAPOS. 2017</v>
      </c>
    </row>
    <row r="710" spans="1:29" x14ac:dyDescent="0.3">
      <c r="A710">
        <v>4471</v>
      </c>
      <c r="B710" t="s">
        <v>7596</v>
      </c>
      <c r="C710" t="s">
        <v>17831</v>
      </c>
      <c r="D710" t="s">
        <v>28025</v>
      </c>
      <c r="E710" t="s">
        <v>2529</v>
      </c>
      <c r="F710" s="10"/>
      <c r="G710">
        <v>2017</v>
      </c>
      <c r="J710">
        <v>6.2072992140325467E-2</v>
      </c>
      <c r="L710" t="s">
        <v>38890</v>
      </c>
      <c r="M710">
        <v>28441077</v>
      </c>
      <c r="Q710" s="10"/>
      <c r="R710" s="11">
        <f t="shared" si="22"/>
        <v>0</v>
      </c>
      <c r="U710" s="11">
        <f t="shared" si="23"/>
        <v>0</v>
      </c>
      <c r="Y710" s="11">
        <f>IF(SUM(Tableau1[[#This Row],[Other access]:[Sci-hub access]])&gt;=1,1,0)</f>
        <v>0</v>
      </c>
      <c r="Z710" s="12">
        <f>IF(OR(Tableau1[[#This Row],[Access R1 + S1+ T1 ]]&gt;=1,Tableau1[[#This Row],[Access V1 +W1 + X1]]&gt;=1),1,0)</f>
        <v>0</v>
      </c>
      <c r="AB710" s="10" t="str">
        <f>Tableau1[[#This Row],[DOI]]</f>
        <v>doi: 10.1080/02713683.2017.1285943</v>
      </c>
      <c r="AC710" s="13" t="str">
        <f>Tableau1[[#This Row],[Authors]]&amp;", "&amp;Tableau1[[#This Row],[Title]]&amp;" "&amp;Tableau1[[#This Row],[Journal]]&amp;". "&amp;Tableau1[[#This Row],[Year]]</f>
        <v>Li F, Sun M, Guo J, Ma A, Zhao B., Comparison of Conbercept with Ranibizumab for the Treatment of Macular Edema Secondary to Branch Retinal Vein Occlusion. Curr Eye Res. 2017</v>
      </c>
    </row>
    <row r="711" spans="1:29" x14ac:dyDescent="0.3">
      <c r="A711">
        <v>4934</v>
      </c>
      <c r="B711" t="s">
        <v>8029</v>
      </c>
      <c r="C711" t="s">
        <v>18258</v>
      </c>
      <c r="D711" t="s">
        <v>28459</v>
      </c>
      <c r="E711" t="s">
        <v>2448</v>
      </c>
      <c r="F711" s="10"/>
      <c r="G711">
        <v>2017</v>
      </c>
      <c r="J711">
        <v>6.2117597602516894E-2</v>
      </c>
      <c r="L711" t="s">
        <v>39343</v>
      </c>
      <c r="M711">
        <v>28389702</v>
      </c>
      <c r="Q711" s="10"/>
      <c r="R711" s="11">
        <f t="shared" si="22"/>
        <v>0</v>
      </c>
      <c r="U711" s="11">
        <f t="shared" si="23"/>
        <v>0</v>
      </c>
      <c r="Y711" s="11">
        <f>IF(SUM(Tableau1[[#This Row],[Other access]:[Sci-hub access]])&gt;=1,1,0)</f>
        <v>0</v>
      </c>
      <c r="Z711" s="12">
        <f>IF(OR(Tableau1[[#This Row],[Access R1 + S1+ T1 ]]&gt;=1,Tableau1[[#This Row],[Access V1 +W1 + X1]]&gt;=1),1,0)</f>
        <v>0</v>
      </c>
      <c r="AB711" s="10" t="str">
        <f>Tableau1[[#This Row],[DOI]]</f>
        <v>doi: 10.1007/s00417-017-3656-3</v>
      </c>
      <c r="AC711" s="13" t="str">
        <f>Tableau1[[#This Row],[Authors]]&amp;", "&amp;Tableau1[[#This Row],[Title]]&amp;" "&amp;Tableau1[[#This Row],[Journal]]&amp;". "&amp;Tableau1[[#This Row],[Year]]</f>
        <v>Chen YQ, Tao JW, Su LY, Li L, Zhao SX, Yang Y, Shen LJ., Cooperative robot assistant for vitreoretinal microsurgery: development of the RVRMS and feasibility studies in an animal model. Graefes Arch Clin Exp Ophthalmol. 2017</v>
      </c>
    </row>
    <row r="712" spans="1:29" x14ac:dyDescent="0.3">
      <c r="A712">
        <v>7129</v>
      </c>
      <c r="B712" t="s">
        <v>9975</v>
      </c>
      <c r="C712" t="s">
        <v>20178</v>
      </c>
      <c r="D712" t="s">
        <v>30409</v>
      </c>
      <c r="E712" t="s">
        <v>2494</v>
      </c>
      <c r="F712" s="10"/>
      <c r="G712">
        <v>2017</v>
      </c>
      <c r="J712">
        <v>6.2308413310066868E-2</v>
      </c>
      <c r="L712" t="s">
        <v>41485</v>
      </c>
      <c r="M712">
        <v>28125860</v>
      </c>
      <c r="Q712" s="10"/>
      <c r="R712" s="11">
        <f t="shared" si="22"/>
        <v>0</v>
      </c>
      <c r="U712" s="11">
        <f t="shared" si="23"/>
        <v>0</v>
      </c>
      <c r="Y712" s="11">
        <f>IF(SUM(Tableau1[[#This Row],[Other access]:[Sci-hub access]])&gt;=1,1,0)</f>
        <v>0</v>
      </c>
      <c r="Z712" s="12">
        <f>IF(OR(Tableau1[[#This Row],[Access R1 + S1+ T1 ]]&gt;=1,Tableau1[[#This Row],[Access V1 +W1 + X1]]&gt;=1),1,0)</f>
        <v>0</v>
      </c>
      <c r="AB712" s="10" t="str">
        <f>Tableau1[[#This Row],[DOI]]</f>
        <v>doi: 10.1111/opo.12345</v>
      </c>
      <c r="AC712" s="13" t="str">
        <f>Tableau1[[#This Row],[Authors]]&amp;", "&amp;Tableau1[[#This Row],[Title]]&amp;" "&amp;Tableau1[[#This Row],[Journal]]&amp;". "&amp;Tableau1[[#This Row],[Year]]</f>
        <v>Kling S, Hafezi F., Corneal biomechanics - a review. Ophthalmic Physiol Opt. 2017</v>
      </c>
    </row>
    <row r="713" spans="1:29" x14ac:dyDescent="0.3">
      <c r="A713">
        <v>1090</v>
      </c>
      <c r="B713" t="s">
        <v>4352</v>
      </c>
      <c r="C713" t="s">
        <v>14606</v>
      </c>
      <c r="D713" t="s">
        <v>24773</v>
      </c>
      <c r="E713" t="s">
        <v>2448</v>
      </c>
      <c r="F713" s="10"/>
      <c r="G713">
        <v>2018</v>
      </c>
      <c r="J713">
        <v>6.24122757366814E-2</v>
      </c>
      <c r="L713" t="s">
        <v>35578</v>
      </c>
      <c r="M713">
        <v>29032413</v>
      </c>
      <c r="Q713" s="10"/>
      <c r="R713" s="11">
        <f t="shared" si="22"/>
        <v>0</v>
      </c>
      <c r="U713" s="11">
        <f t="shared" si="23"/>
        <v>0</v>
      </c>
      <c r="Y713" s="11">
        <f>IF(SUM(Tableau1[[#This Row],[Other access]:[Sci-hub access]])&gt;=1,1,0)</f>
        <v>0</v>
      </c>
      <c r="Z713" s="12">
        <f>IF(OR(Tableau1[[#This Row],[Access R1 + S1+ T1 ]]&gt;=1,Tableau1[[#This Row],[Access V1 +W1 + X1]]&gt;=1),1,0)</f>
        <v>0</v>
      </c>
      <c r="AB713" s="10" t="str">
        <f>Tableau1[[#This Row],[DOI]]</f>
        <v>doi: 10.1007/s00417-017-3814-7</v>
      </c>
      <c r="AC713" s="13" t="str">
        <f>Tableau1[[#This Row],[Authors]]&amp;", "&amp;Tableau1[[#This Row],[Title]]&amp;" "&amp;Tableau1[[#This Row],[Journal]]&amp;". "&amp;Tableau1[[#This Row],[Year]]</f>
        <v>Ahn J, Yoo G, Kim JT, Kim SW, Oh J., Choriocapillaris layer imaging with swept-source optical coherence tomography angiography in lamellar and full-thickness macular hole. Graefes Arch Clin Exp Ophthalmol. 2018</v>
      </c>
    </row>
    <row r="714" spans="1:29" x14ac:dyDescent="0.3">
      <c r="A714">
        <v>7123</v>
      </c>
      <c r="B714" t="s">
        <v>9970</v>
      </c>
      <c r="C714" t="s">
        <v>20173</v>
      </c>
      <c r="D714" t="s">
        <v>30404</v>
      </c>
      <c r="E714" t="s">
        <v>2800</v>
      </c>
      <c r="F714" s="10"/>
      <c r="G714">
        <v>2017</v>
      </c>
      <c r="J714">
        <v>6.2424967909896378E-2</v>
      </c>
      <c r="L714" t="s">
        <v>41479</v>
      </c>
      <c r="M714">
        <v>28127508</v>
      </c>
      <c r="Q714" s="10"/>
      <c r="R714" s="11">
        <f t="shared" si="22"/>
        <v>0</v>
      </c>
      <c r="U714" s="11">
        <f t="shared" si="23"/>
        <v>0</v>
      </c>
      <c r="Y714" s="11">
        <f>IF(SUM(Tableau1[[#This Row],[Other access]:[Sci-hub access]])&gt;=1,1,0)</f>
        <v>0</v>
      </c>
      <c r="Z714" s="12">
        <f>IF(OR(Tableau1[[#This Row],[Access R1 + S1+ T1 ]]&gt;=1,Tableau1[[#This Row],[Access V1 +W1 + X1]]&gt;=1),1,0)</f>
        <v>0</v>
      </c>
      <c r="AB714" s="10" t="str">
        <f>Tableau1[[#This Row],[DOI]]</f>
        <v>doi: 10.1002/brb3.584</v>
      </c>
      <c r="AC714" s="13" t="str">
        <f>Tableau1[[#This Row],[Authors]]&amp;", "&amp;Tableau1[[#This Row],[Title]]&amp;" "&amp;Tableau1[[#This Row],[Journal]]&amp;". "&amp;Tableau1[[#This Row],[Year]]</f>
        <v>Shu Y, Li H, Zhang L, Wang Y, Long Y, Li R, Qiu W, Lu Z, Hu X, Peng F., Elevated cerebrospinal fluid uric acid during relapse of neuromyelitis optica spectrum disorders. Brain Behav. 2017</v>
      </c>
    </row>
    <row r="715" spans="1:29" x14ac:dyDescent="0.3">
      <c r="A715">
        <v>10797</v>
      </c>
      <c r="B715" t="s">
        <v>13252</v>
      </c>
      <c r="C715" t="s">
        <v>23415</v>
      </c>
      <c r="D715" t="s">
        <v>33706</v>
      </c>
      <c r="E715" t="s">
        <v>34015</v>
      </c>
      <c r="F715" s="10"/>
      <c r="G715">
        <v>2017</v>
      </c>
      <c r="J715">
        <v>6.2503740758539483E-2</v>
      </c>
      <c r="L715" t="s">
        <v>45044</v>
      </c>
      <c r="M715">
        <v>27029465</v>
      </c>
      <c r="Q715" s="10"/>
      <c r="R715" s="11">
        <f t="shared" si="22"/>
        <v>0</v>
      </c>
      <c r="U715" s="11">
        <f t="shared" si="23"/>
        <v>0</v>
      </c>
      <c r="Y715" s="11">
        <f>IF(SUM(Tableau1[[#This Row],[Other access]:[Sci-hub access]])&gt;=1,1,0)</f>
        <v>0</v>
      </c>
      <c r="Z715" s="12">
        <f>IF(OR(Tableau1[[#This Row],[Access R1 + S1+ T1 ]]&gt;=1,Tableau1[[#This Row],[Access V1 +W1 + X1]]&gt;=1),1,0)</f>
        <v>0</v>
      </c>
      <c r="AB715" s="10" t="str">
        <f>Tableau1[[#This Row],[DOI]]</f>
        <v>doi: 10.3109/13816810.2015.1130153</v>
      </c>
      <c r="AC715" s="13" t="str">
        <f>Tableau1[[#This Row],[Authors]]&amp;", "&amp;Tableau1[[#This Row],[Title]]&amp;" "&amp;Tableau1[[#This Row],[Journal]]&amp;". "&amp;Tableau1[[#This Row],[Year]]</f>
        <v>Zhu CC, Traboulsi EI, Parikh S., Ophthalmological findings in 74 patients with mitochondrial disease. Ophthalmic Genet. 2017</v>
      </c>
    </row>
    <row r="716" spans="1:29" ht="28.8" x14ac:dyDescent="0.3">
      <c r="A716">
        <v>5387</v>
      </c>
      <c r="B716" t="s">
        <v>8440</v>
      </c>
      <c r="C716" t="s">
        <v>18663</v>
      </c>
      <c r="D716" t="s">
        <v>28870</v>
      </c>
      <c r="E716" t="s">
        <v>2441</v>
      </c>
      <c r="F716" s="10"/>
      <c r="G716">
        <v>2017</v>
      </c>
      <c r="J716">
        <v>6.2612515383202783E-2</v>
      </c>
      <c r="L716" t="s">
        <v>39782</v>
      </c>
      <c r="M716">
        <v>28341474</v>
      </c>
      <c r="Q716" s="10"/>
      <c r="R716" s="11">
        <f t="shared" si="22"/>
        <v>0</v>
      </c>
      <c r="U716" s="11">
        <f t="shared" si="23"/>
        <v>0</v>
      </c>
      <c r="Y716" s="11">
        <f>IF(SUM(Tableau1[[#This Row],[Other access]:[Sci-hub access]])&gt;=1,1,0)</f>
        <v>0</v>
      </c>
      <c r="Z716" s="12">
        <f>IF(OR(Tableau1[[#This Row],[Access R1 + S1+ T1 ]]&gt;=1,Tableau1[[#This Row],[Access V1 +W1 + X1]]&gt;=1),1,0)</f>
        <v>0</v>
      </c>
      <c r="AB716" s="10" t="str">
        <f>Tableau1[[#This Row],[DOI]]</f>
        <v>doi: 10.1016/j.ophtha.2016.12.025</v>
      </c>
      <c r="AC716" s="13" t="str">
        <f>Tableau1[[#This Row],[Authors]]&amp;", "&amp;Tableau1[[#This Row],[Title]]&amp;" "&amp;Tableau1[[#This Row],[Journal]]&amp;". "&amp;Tableau1[[#This Row],[Year]]</f>
        <v>VanderVeen DK, Melia M, Yang MB, Hutchinson AK, Wilson LB, Lambert SR., Anti-Vascular Endothelial Growth Factor Therapy for Primary Treatment of Type 1 Retinopathy of Prematurity: A Report by the American Academy of Ophthalmology. Ophthalmology. 2017</v>
      </c>
    </row>
    <row r="717" spans="1:29" x14ac:dyDescent="0.3">
      <c r="A717">
        <v>1449</v>
      </c>
      <c r="B717" t="s">
        <v>4707</v>
      </c>
      <c r="C717" t="s">
        <v>14957</v>
      </c>
      <c r="D717" t="s">
        <v>25128</v>
      </c>
      <c r="E717" t="s">
        <v>34047</v>
      </c>
      <c r="F717" s="10"/>
      <c r="G717">
        <v>2017</v>
      </c>
      <c r="J717">
        <v>6.2685692339773502E-2</v>
      </c>
      <c r="L717" t="s">
        <v>35930</v>
      </c>
      <c r="M717">
        <v>28947318</v>
      </c>
      <c r="Q717" s="10"/>
      <c r="R717" s="11">
        <f t="shared" si="22"/>
        <v>0</v>
      </c>
      <c r="U717" s="11">
        <f t="shared" si="23"/>
        <v>0</v>
      </c>
      <c r="Y717" s="11">
        <f>IF(SUM(Tableau1[[#This Row],[Other access]:[Sci-hub access]])&gt;=1,1,0)</f>
        <v>0</v>
      </c>
      <c r="Z717" s="12">
        <f>IF(OR(Tableau1[[#This Row],[Access R1 + S1+ T1 ]]&gt;=1,Tableau1[[#This Row],[Access V1 +W1 + X1]]&gt;=1),1,0)</f>
        <v>0</v>
      </c>
      <c r="AB717" s="10" t="str">
        <f>Tableau1[[#This Row],[DOI]]</f>
        <v>doi: 10.1016/j.envpol.2017.08.109</v>
      </c>
      <c r="AC717" s="13" t="str">
        <f>Tableau1[[#This Row],[Authors]]&amp;", "&amp;Tableau1[[#This Row],[Title]]&amp;" "&amp;Tableau1[[#This Row],[Journal]]&amp;". "&amp;Tableau1[[#This Row],[Year]]</f>
        <v>Fu Q, Mo Z, Lyu D, Zhang L, Qin Z, Tang Q, Yin H, Xu P, Wu L, Lou X, Chen Z, Yao K., Air pollution and outpatient visits for conjunctivitis: A case-crossover study in Hangzhou, China. Environ Pollut. 2017</v>
      </c>
    </row>
    <row r="718" spans="1:29" x14ac:dyDescent="0.3">
      <c r="A718">
        <v>4461</v>
      </c>
      <c r="B718" t="s">
        <v>7586</v>
      </c>
      <c r="C718" t="s">
        <v>17821</v>
      </c>
      <c r="D718" t="s">
        <v>28015</v>
      </c>
      <c r="E718" t="s">
        <v>3026</v>
      </c>
      <c r="F718" s="10"/>
      <c r="G718">
        <v>2017</v>
      </c>
      <c r="J718">
        <v>6.2746019089405247E-2</v>
      </c>
      <c r="L718" t="s">
        <v>38880</v>
      </c>
      <c r="M718">
        <v>28442497</v>
      </c>
      <c r="Q718" s="10"/>
      <c r="R718" s="11">
        <f t="shared" si="22"/>
        <v>0</v>
      </c>
      <c r="U718" s="11">
        <f t="shared" si="23"/>
        <v>0</v>
      </c>
      <c r="Y718" s="11">
        <f>IF(SUM(Tableau1[[#This Row],[Other access]:[Sci-hub access]])&gt;=1,1,0)</f>
        <v>0</v>
      </c>
      <c r="Z718" s="12">
        <f>IF(OR(Tableau1[[#This Row],[Access R1 + S1+ T1 ]]&gt;=1,Tableau1[[#This Row],[Access V1 +W1 + X1]]&gt;=1),1,0)</f>
        <v>0</v>
      </c>
      <c r="AB718" s="10" t="str">
        <f>Tableau1[[#This Row],[DOI]]</f>
        <v>doi: 10.1194/jlr.M074088</v>
      </c>
      <c r="AC718" s="13" t="str">
        <f>Tableau1[[#This Row],[Authors]]&amp;", "&amp;Tableau1[[#This Row],[Title]]&amp;" "&amp;Tableau1[[#This Row],[Journal]]&amp;". "&amp;Tableau1[[#This Row],[Year]]</f>
        <v>Zekavat SM, Lu J, Maugeais C, Mazer NA., An in silico model of retinal cholesterol dynamics (RCD model): insights into the pathophysiology of dry AMD. J Lipid Res. 2017</v>
      </c>
    </row>
    <row r="719" spans="1:29" x14ac:dyDescent="0.3">
      <c r="A719">
        <v>8071</v>
      </c>
      <c r="B719" t="s">
        <v>10797</v>
      </c>
      <c r="C719" t="s">
        <v>20988</v>
      </c>
      <c r="D719" t="s">
        <v>31235</v>
      </c>
      <c r="E719" t="s">
        <v>2468</v>
      </c>
      <c r="F719" s="10"/>
      <c r="G719">
        <v>2017</v>
      </c>
      <c r="J719">
        <v>6.2793443686424366E-2</v>
      </c>
      <c r="L719" t="s">
        <v>42418</v>
      </c>
      <c r="M719">
        <v>28002191</v>
      </c>
      <c r="Q719" s="10"/>
      <c r="R719" s="11">
        <f t="shared" si="22"/>
        <v>0</v>
      </c>
      <c r="U719" s="11">
        <f t="shared" si="23"/>
        <v>0</v>
      </c>
      <c r="Y719" s="11">
        <f>IF(SUM(Tableau1[[#This Row],[Other access]:[Sci-hub access]])&gt;=1,1,0)</f>
        <v>0</v>
      </c>
      <c r="Z719" s="12">
        <f>IF(OR(Tableau1[[#This Row],[Access R1 + S1+ T1 ]]&gt;=1,Tableau1[[#This Row],[Access V1 +W1 + X1]]&gt;=1),1,0)</f>
        <v>0</v>
      </c>
      <c r="AB719" s="10" t="str">
        <f>Tableau1[[#This Row],[DOI]]</f>
        <v>doi: 10.1097/IJG.0000000000000613</v>
      </c>
      <c r="AC719" s="13" t="str">
        <f>Tableau1[[#This Row],[Authors]]&amp;", "&amp;Tableau1[[#This Row],[Title]]&amp;" "&amp;Tableau1[[#This Row],[Journal]]&amp;". "&amp;Tableau1[[#This Row],[Year]]</f>
        <v>Elbaz H, Sekundo W, Schröder FM, Schulze S., Sekundo's Applanator: 5 Years of Experience With Transconjunctival Suturing. J Glaucoma. 2017</v>
      </c>
    </row>
    <row r="720" spans="1:29" ht="28.8" x14ac:dyDescent="0.3">
      <c r="A720">
        <v>10446</v>
      </c>
      <c r="B720" t="s">
        <v>12933</v>
      </c>
      <c r="C720" t="s">
        <v>23100</v>
      </c>
      <c r="D720" t="s">
        <v>33386</v>
      </c>
      <c r="E720" t="s">
        <v>2438</v>
      </c>
      <c r="F720" s="10"/>
      <c r="G720">
        <v>2017</v>
      </c>
      <c r="J720">
        <v>6.2904616571195837E-2</v>
      </c>
      <c r="L720" t="s">
        <v>44696</v>
      </c>
      <c r="M720">
        <v>27297219</v>
      </c>
      <c r="Q720" s="10"/>
      <c r="R720" s="11">
        <f t="shared" si="22"/>
        <v>0</v>
      </c>
      <c r="U720" s="11">
        <f t="shared" si="23"/>
        <v>0</v>
      </c>
      <c r="Y720" s="11">
        <f>IF(SUM(Tableau1[[#This Row],[Other access]:[Sci-hub access]])&gt;=1,1,0)</f>
        <v>0</v>
      </c>
      <c r="Z720" s="12">
        <f>IF(OR(Tableau1[[#This Row],[Access R1 + S1+ T1 ]]&gt;=1,Tableau1[[#This Row],[Access V1 +W1 + X1]]&gt;=1),1,0)</f>
        <v>0</v>
      </c>
      <c r="AB720" s="10" t="str">
        <f>Tableau1[[#This Row],[DOI]]</f>
        <v>doi: 10.1136/bjophthalmol-2016-308586</v>
      </c>
      <c r="AC720" s="13" t="str">
        <f>Tableau1[[#This Row],[Authors]]&amp;", "&amp;Tableau1[[#This Row],[Title]]&amp;" "&amp;Tableau1[[#This Row],[Journal]]&amp;". "&amp;Tableau1[[#This Row],[Year]]</f>
        <v>Li D, Taniguchi EV, Cai S, Paschalis EI, Wang H, Miller JB, Turalba AV, Greenstein SH, Brauner S, Pasquale LR, Shen LQ., Comparison of swept-source and enhanced depth imaging spectral-domain optical coherence tomography in quantitative characterisation of the optic nerve head. Br J Ophthalmol. 2017</v>
      </c>
    </row>
    <row r="721" spans="1:29" x14ac:dyDescent="0.3">
      <c r="A721">
        <v>8247</v>
      </c>
      <c r="B721" t="s">
        <v>10952</v>
      </c>
      <c r="C721" t="s">
        <v>21139</v>
      </c>
      <c r="D721" t="s">
        <v>31390</v>
      </c>
      <c r="E721" t="s">
        <v>2719</v>
      </c>
      <c r="F721" s="10"/>
      <c r="G721">
        <v>2017</v>
      </c>
      <c r="J721">
        <v>6.2929011871172502E-2</v>
      </c>
      <c r="L721" t="s">
        <v>42592</v>
      </c>
      <c r="M721">
        <v>27960610</v>
      </c>
      <c r="Q721" s="10"/>
      <c r="R721" s="11">
        <f t="shared" si="22"/>
        <v>0</v>
      </c>
      <c r="U721" s="11">
        <f t="shared" si="23"/>
        <v>0</v>
      </c>
      <c r="Y721" s="11">
        <f>IF(SUM(Tableau1[[#This Row],[Other access]:[Sci-hub access]])&gt;=1,1,0)</f>
        <v>0</v>
      </c>
      <c r="Z721" s="12">
        <f>IF(OR(Tableau1[[#This Row],[Access R1 + S1+ T1 ]]&gt;=1,Tableau1[[#This Row],[Access V1 +W1 + X1]]&gt;=1),1,0)</f>
        <v>0</v>
      </c>
      <c r="AB721" s="10" t="str">
        <f>Tableau1[[#This Row],[DOI]]</f>
        <v>doi: 10.1080/09273948.2016.1255339</v>
      </c>
      <c r="AC721" s="13" t="str">
        <f>Tableau1[[#This Row],[Authors]]&amp;", "&amp;Tableau1[[#This Row],[Title]]&amp;" "&amp;Tableau1[[#This Row],[Journal]]&amp;". "&amp;Tableau1[[#This Row],[Year]]</f>
        <v>Mahajan S, Invernizzi A, Agrawal R, Biswas J, Rao NA, Gupta V., Multimodal Imaging in Sympathetic Ophthalmia. Ocul Immunol Inflamm. 2017</v>
      </c>
    </row>
    <row r="722" spans="1:29" x14ac:dyDescent="0.3">
      <c r="A722">
        <v>8246</v>
      </c>
      <c r="B722" t="s">
        <v>10951</v>
      </c>
      <c r="C722" t="s">
        <v>21138</v>
      </c>
      <c r="D722" t="s">
        <v>31389</v>
      </c>
      <c r="E722" t="s">
        <v>2460</v>
      </c>
      <c r="F722" s="10"/>
      <c r="G722">
        <v>2017</v>
      </c>
      <c r="J722">
        <v>6.3107202065853185E-2</v>
      </c>
      <c r="L722" t="s">
        <v>42591</v>
      </c>
      <c r="M722">
        <v>27960616</v>
      </c>
      <c r="Q722" s="10"/>
      <c r="R722" s="11">
        <f t="shared" si="22"/>
        <v>0</v>
      </c>
      <c r="U722" s="11">
        <f t="shared" si="23"/>
        <v>0</v>
      </c>
      <c r="Y722" s="11">
        <f>IF(SUM(Tableau1[[#This Row],[Other access]:[Sci-hub access]])&gt;=1,1,0)</f>
        <v>0</v>
      </c>
      <c r="Z722" s="12">
        <f>IF(OR(Tableau1[[#This Row],[Access R1 + S1+ T1 ]]&gt;=1,Tableau1[[#This Row],[Access V1 +W1 + X1]]&gt;=1),1,0)</f>
        <v>0</v>
      </c>
      <c r="AB722" s="10" t="str">
        <f>Tableau1[[#This Row],[DOI]]</f>
        <v>doi: 10.1080/09286586.2016.1255342</v>
      </c>
      <c r="AC722" s="13" t="str">
        <f>Tableau1[[#This Row],[Authors]]&amp;", "&amp;Tableau1[[#This Row],[Title]]&amp;" "&amp;Tableau1[[#This Row],[Journal]]&amp;". "&amp;Tableau1[[#This Row],[Year]]</f>
        <v>Hashemi H, Mehravaran S, Emamian MH, Fotouhi A., Five-Year Incidence of Visual Impairment in Middle-Aged Iranians: The Shahroud Eye Cohort Study. Ophthalmic Epidemiol. 2017</v>
      </c>
    </row>
    <row r="723" spans="1:29" x14ac:dyDescent="0.3">
      <c r="A723">
        <v>6433</v>
      </c>
      <c r="B723" t="s">
        <v>951</v>
      </c>
      <c r="C723" t="s">
        <v>952</v>
      </c>
      <c r="D723" t="s">
        <v>953</v>
      </c>
      <c r="E723" t="s">
        <v>2900</v>
      </c>
      <c r="F723" s="10"/>
      <c r="G723">
        <v>2017</v>
      </c>
      <c r="J723">
        <v>6.3152035618994184E-2</v>
      </c>
      <c r="L723" t="s">
        <v>40802</v>
      </c>
      <c r="M723">
        <v>28212859</v>
      </c>
      <c r="Q723" s="10"/>
      <c r="R723" s="11">
        <f t="shared" si="22"/>
        <v>0</v>
      </c>
      <c r="U723" s="11">
        <f t="shared" si="23"/>
        <v>0</v>
      </c>
      <c r="Y723" s="11">
        <f>IF(SUM(Tableau1[[#This Row],[Other access]:[Sci-hub access]])&gt;=1,1,0)</f>
        <v>0</v>
      </c>
      <c r="Z723" s="12">
        <f>IF(OR(Tableau1[[#This Row],[Access R1 + S1+ T1 ]]&gt;=1,Tableau1[[#This Row],[Access V1 +W1 + X1]]&gt;=1),1,0)</f>
        <v>0</v>
      </c>
      <c r="AB723" s="10" t="str">
        <f>Tableau1[[#This Row],[DOI]]</f>
        <v>doi: 10.1016/j.bbamem.2017.02.006</v>
      </c>
      <c r="AC723" s="13" t="str">
        <f>Tableau1[[#This Row],[Authors]]&amp;", "&amp;Tableau1[[#This Row],[Title]]&amp;" "&amp;Tableau1[[#This Row],[Journal]]&amp;". "&amp;Tableau1[[#This Row],[Year]]</f>
        <v>Dong X, Herrera-Hernández MG, Ramon E, Garriga P., Docosahexaenoic acid phospholipid differentially modulates the conformation of G90V and N55K rhodopsin mutants associated with retinitis pigmentosa. Biochim Biophys Acta. 2017</v>
      </c>
    </row>
    <row r="724" spans="1:29" x14ac:dyDescent="0.3">
      <c r="A724">
        <v>5822</v>
      </c>
      <c r="B724" t="s">
        <v>709</v>
      </c>
      <c r="C724" t="s">
        <v>710</v>
      </c>
      <c r="D724" t="s">
        <v>711</v>
      </c>
      <c r="E724" t="s">
        <v>2901</v>
      </c>
      <c r="F724" s="10"/>
      <c r="G724">
        <v>2017</v>
      </c>
      <c r="J724">
        <v>6.3253888570613093E-2</v>
      </c>
      <c r="L724" t="s">
        <v>40204</v>
      </c>
      <c r="M724">
        <v>28282568</v>
      </c>
      <c r="Q724" s="10"/>
      <c r="R724" s="11">
        <f t="shared" si="22"/>
        <v>0</v>
      </c>
      <c r="U724" s="11">
        <f t="shared" si="23"/>
        <v>0</v>
      </c>
      <c r="Y724" s="11">
        <f>IF(SUM(Tableau1[[#This Row],[Other access]:[Sci-hub access]])&gt;=1,1,0)</f>
        <v>0</v>
      </c>
      <c r="Z724" s="12">
        <f>IF(OR(Tableau1[[#This Row],[Access R1 + S1+ T1 ]]&gt;=1,Tableau1[[#This Row],[Access V1 +W1 + X1]]&gt;=1),1,0)</f>
        <v>0</v>
      </c>
      <c r="AB724" s="10" t="str">
        <f>Tableau1[[#This Row],[DOI]]</f>
        <v>doi: 10.1016/j.virol.2017.02.022</v>
      </c>
      <c r="AC724" s="13" t="str">
        <f>Tableau1[[#This Row],[Authors]]&amp;", "&amp;Tableau1[[#This Row],[Title]]&amp;" "&amp;Tableau1[[#This Row],[Journal]]&amp;". "&amp;Tableau1[[#This Row],[Year]]</f>
        <v>Tajfirouz D, West DM, Yin XT, Potter CA, Klein R, Stuart PM., CXCL9 compensates for the absence of CXCL10 during recurrent Herpetic stromal keratitis. Virology. 2017</v>
      </c>
    </row>
    <row r="725" spans="1:29" x14ac:dyDescent="0.3">
      <c r="A725">
        <v>3364</v>
      </c>
      <c r="B725" t="s">
        <v>6543</v>
      </c>
      <c r="C725" t="s">
        <v>16786</v>
      </c>
      <c r="D725" t="s">
        <v>26967</v>
      </c>
      <c r="E725" t="s">
        <v>2438</v>
      </c>
      <c r="F725" s="10"/>
      <c r="G725">
        <v>2017</v>
      </c>
      <c r="J725">
        <v>6.3305929283397844E-2</v>
      </c>
      <c r="L725" t="s">
        <v>37814</v>
      </c>
      <c r="M725">
        <v>28596284</v>
      </c>
      <c r="Q725" s="10"/>
      <c r="R725" s="11">
        <f t="shared" si="22"/>
        <v>0</v>
      </c>
      <c r="U725" s="11">
        <f t="shared" si="23"/>
        <v>0</v>
      </c>
      <c r="Y725" s="11">
        <f>IF(SUM(Tableau1[[#This Row],[Other access]:[Sci-hub access]])&gt;=1,1,0)</f>
        <v>0</v>
      </c>
      <c r="Z725" s="12">
        <f>IF(OR(Tableau1[[#This Row],[Access R1 + S1+ T1 ]]&gt;=1,Tableau1[[#This Row],[Access V1 +W1 + X1]]&gt;=1),1,0)</f>
        <v>0</v>
      </c>
      <c r="AB725" s="10" t="str">
        <f>Tableau1[[#This Row],[DOI]]</f>
        <v>doi: 10.1136/bjophthalmol-2017-310361</v>
      </c>
      <c r="AC725" s="13" t="str">
        <f>Tableau1[[#This Row],[Authors]]&amp;", "&amp;Tableau1[[#This Row],[Title]]&amp;" "&amp;Tableau1[[#This Row],[Journal]]&amp;". "&amp;Tableau1[[#This Row],[Year]]</f>
        <v>Angi M, Kalirai H, Taktak A, Hussain R, Groenewald C, Damato BE, Heimann H, Coupland SE., Prognostic biopsy of choroidal melanoma: an optimised surgical and laboratory approach. Br J Ophthalmol. 2017</v>
      </c>
    </row>
    <row r="726" spans="1:29" x14ac:dyDescent="0.3">
      <c r="A726">
        <v>5980</v>
      </c>
      <c r="B726" t="s">
        <v>8976</v>
      </c>
      <c r="C726" t="s">
        <v>19190</v>
      </c>
      <c r="D726" t="s">
        <v>29406</v>
      </c>
      <c r="E726" t="s">
        <v>34031</v>
      </c>
      <c r="F726" s="10"/>
      <c r="G726">
        <v>2017</v>
      </c>
      <c r="J726">
        <v>6.3326276691601846E-2</v>
      </c>
      <c r="L726" t="s">
        <v>40359</v>
      </c>
      <c r="M726">
        <v>28263674</v>
      </c>
      <c r="Q726" s="10"/>
      <c r="R726" s="11">
        <f t="shared" si="22"/>
        <v>0</v>
      </c>
      <c r="U726" s="11">
        <f t="shared" si="23"/>
        <v>0</v>
      </c>
      <c r="Y726" s="11">
        <f>IF(SUM(Tableau1[[#This Row],[Other access]:[Sci-hub access]])&gt;=1,1,0)</f>
        <v>0</v>
      </c>
      <c r="Z726" s="12">
        <f>IF(OR(Tableau1[[#This Row],[Access R1 + S1+ T1 ]]&gt;=1,Tableau1[[#This Row],[Access V1 +W1 + X1]]&gt;=1),1,0)</f>
        <v>0</v>
      </c>
      <c r="AB726" s="10" t="str">
        <f>Tableau1[[#This Row],[DOI]]</f>
        <v>doi: 10.1089/jop.2016.0124</v>
      </c>
      <c r="AC726" s="13" t="str">
        <f>Tableau1[[#This Row],[Authors]]&amp;", "&amp;Tableau1[[#This Row],[Title]]&amp;" "&amp;Tableau1[[#This Row],[Journal]]&amp;". "&amp;Tableau1[[#This Row],[Year]]</f>
        <v>Terada Y, Kamoi K, Komizo T, Miyata K, Mochizuki M., Human T Cell Leukemia Virus Type 1 and Eye Diseases. J Ocul Pharmacol Ther. 2017</v>
      </c>
    </row>
    <row r="727" spans="1:29" x14ac:dyDescent="0.3">
      <c r="A727">
        <v>4872</v>
      </c>
      <c r="B727" t="s">
        <v>7973</v>
      </c>
      <c r="C727" t="s">
        <v>18202</v>
      </c>
      <c r="D727" t="s">
        <v>28403</v>
      </c>
      <c r="E727" t="s">
        <v>2438</v>
      </c>
      <c r="F727" s="10"/>
      <c r="G727">
        <v>2017</v>
      </c>
      <c r="J727">
        <v>6.343708544851423E-2</v>
      </c>
      <c r="L727" t="s">
        <v>39282</v>
      </c>
      <c r="M727">
        <v>28396339</v>
      </c>
      <c r="Q727" s="10"/>
      <c r="R727" s="11">
        <f t="shared" si="22"/>
        <v>0</v>
      </c>
      <c r="U727" s="11">
        <f t="shared" si="23"/>
        <v>0</v>
      </c>
      <c r="Y727" s="11">
        <f>IF(SUM(Tableau1[[#This Row],[Other access]:[Sci-hub access]])&gt;=1,1,0)</f>
        <v>0</v>
      </c>
      <c r="Z727" s="12">
        <f>IF(OR(Tableau1[[#This Row],[Access R1 + S1+ T1 ]]&gt;=1,Tableau1[[#This Row],[Access V1 +W1 + X1]]&gt;=1),1,0)</f>
        <v>0</v>
      </c>
      <c r="AB727" s="10" t="str">
        <f>Tableau1[[#This Row],[DOI]]</f>
        <v>doi: 10.1136/bjophthalmol-2016-310023</v>
      </c>
      <c r="AC727" s="13" t="str">
        <f>Tableau1[[#This Row],[Authors]]&amp;", "&amp;Tableau1[[#This Row],[Title]]&amp;" "&amp;Tableau1[[#This Row],[Journal]]&amp;". "&amp;Tableau1[[#This Row],[Year]]</f>
        <v>Rewbury R, Hughes E, Purbrick R, Prior S, Baron M., Poppers: legal highs with questionable contents? A case series of poppers maculopathy. Br J Ophthalmol. 2017</v>
      </c>
    </row>
    <row r="728" spans="1:29" x14ac:dyDescent="0.3">
      <c r="A728">
        <v>9486</v>
      </c>
      <c r="B728" t="s">
        <v>12051</v>
      </c>
      <c r="C728" t="s">
        <v>22226</v>
      </c>
      <c r="D728" t="s">
        <v>32497</v>
      </c>
      <c r="E728" t="s">
        <v>34246</v>
      </c>
      <c r="F728" s="10"/>
      <c r="G728">
        <v>2017</v>
      </c>
      <c r="J728">
        <v>6.3469258458757061E-2</v>
      </c>
      <c r="L728" t="s">
        <v>43769</v>
      </c>
      <c r="M728">
        <v>27671535</v>
      </c>
      <c r="Q728" s="10"/>
      <c r="R728" s="11">
        <f t="shared" si="22"/>
        <v>0</v>
      </c>
      <c r="U728" s="11">
        <f t="shared" si="23"/>
        <v>0</v>
      </c>
      <c r="Y728" s="11">
        <f>IF(SUM(Tableau1[[#This Row],[Other access]:[Sci-hub access]])&gt;=1,1,0)</f>
        <v>0</v>
      </c>
      <c r="Z728" s="12">
        <f>IF(OR(Tableau1[[#This Row],[Access R1 + S1+ T1 ]]&gt;=1,Tableau1[[#This Row],[Access V1 +W1 + X1]]&gt;=1),1,0)</f>
        <v>0</v>
      </c>
      <c r="AB728" s="10" t="str">
        <f>Tableau1[[#This Row],[DOI]]</f>
        <v>doi: 10.1016/j.jdiacomp.2016.09.003</v>
      </c>
      <c r="AC728" s="13" t="str">
        <f>Tableau1[[#This Row],[Authors]]&amp;", "&amp;Tableau1[[#This Row],[Title]]&amp;" "&amp;Tableau1[[#This Row],[Journal]]&amp;". "&amp;Tableau1[[#This Row],[Year]]</f>
        <v>Sohn MW, Epstein N, Huang ES, Huo Z, Emanuele N, Stukenborg G, Guihan M, Li J, Budiman-Mak E., Visit-to-visit systolic blood pressure variability and microvascular complications among patients with diabetes. J Diabetes Complications. 2017</v>
      </c>
    </row>
    <row r="729" spans="1:29" x14ac:dyDescent="0.3">
      <c r="A729">
        <v>3487</v>
      </c>
      <c r="B729" t="s">
        <v>6661</v>
      </c>
      <c r="C729" t="s">
        <v>16903</v>
      </c>
      <c r="D729" t="s">
        <v>27085</v>
      </c>
      <c r="E729" t="s">
        <v>3078</v>
      </c>
      <c r="F729" s="10"/>
      <c r="G729">
        <v>2017</v>
      </c>
      <c r="J729">
        <v>6.3473421760317006E-2</v>
      </c>
      <c r="L729" t="e">
        <v>#VALUE!</v>
      </c>
      <c r="M729">
        <v>28577018</v>
      </c>
      <c r="Q729" s="10"/>
      <c r="R729" s="11">
        <f t="shared" si="22"/>
        <v>0</v>
      </c>
      <c r="U729" s="11">
        <f t="shared" si="23"/>
        <v>0</v>
      </c>
      <c r="Y729" s="11">
        <f>IF(SUM(Tableau1[[#This Row],[Other access]:[Sci-hub access]])&gt;=1,1,0)</f>
        <v>0</v>
      </c>
      <c r="Z729" s="12">
        <f>IF(OR(Tableau1[[#This Row],[Access R1 + S1+ T1 ]]&gt;=1,Tableau1[[#This Row],[Access V1 +W1 + X1]]&gt;=1),1,0)</f>
        <v>0</v>
      </c>
      <c r="AB729" s="10" t="e">
        <f>Tableau1[[#This Row],[DOI]]</f>
        <v>#VALUE!</v>
      </c>
      <c r="AC729" s="13" t="str">
        <f>Tableau1[[#This Row],[Authors]]&amp;", "&amp;Tableau1[[#This Row],[Title]]&amp;" "&amp;Tableau1[[#This Row],[Journal]]&amp;". "&amp;Tableau1[[#This Row],[Year]]</f>
        <v>Arman F, Shakeri H, Nobakht N, Rastogi A, Kamgar M., A Case of Kidney Involvement in Primary Sjögren's Syndrome. Am J Case Rep. 2017</v>
      </c>
    </row>
    <row r="730" spans="1:29" ht="28.8" x14ac:dyDescent="0.3">
      <c r="A730">
        <v>6109</v>
      </c>
      <c r="B730" t="s">
        <v>9083</v>
      </c>
      <c r="C730" t="s">
        <v>19296</v>
      </c>
      <c r="D730" t="s">
        <v>29513</v>
      </c>
      <c r="E730" t="s">
        <v>2465</v>
      </c>
      <c r="F730" s="10"/>
      <c r="G730">
        <v>2017</v>
      </c>
      <c r="J730">
        <v>6.3573961948196867E-2</v>
      </c>
      <c r="L730" t="s">
        <v>40483</v>
      </c>
      <c r="M730">
        <v>28248867</v>
      </c>
      <c r="Q730" s="10"/>
      <c r="R730" s="11">
        <f t="shared" si="22"/>
        <v>0</v>
      </c>
      <c r="U730" s="11">
        <f t="shared" si="23"/>
        <v>0</v>
      </c>
      <c r="Y730" s="11">
        <f>IF(SUM(Tableau1[[#This Row],[Other access]:[Sci-hub access]])&gt;=1,1,0)</f>
        <v>0</v>
      </c>
      <c r="Z730" s="12">
        <f>IF(OR(Tableau1[[#This Row],[Access R1 + S1+ T1 ]]&gt;=1,Tableau1[[#This Row],[Access V1 +W1 + X1]]&gt;=1),1,0)</f>
        <v>0</v>
      </c>
      <c r="AB730" s="10" t="str">
        <f>Tableau1[[#This Row],[DOI]]</f>
        <v>doi: 10.1097/MD.0000000000006139</v>
      </c>
      <c r="AC730" s="13" t="str">
        <f>Tableau1[[#This Row],[Authors]]&amp;", "&amp;Tableau1[[#This Row],[Title]]&amp;" "&amp;Tableau1[[#This Row],[Journal]]&amp;". "&amp;Tableau1[[#This Row],[Year]]</f>
        <v>Jiang MM, Zhou Q, Liu XY, Shi CZ, Chen J, Huang XH., Structural and functional brain changes in early- and mid-stage primary open-angle glaucoma using voxel-based morphometry and functional magnetic resonance imaging. Medicine (Baltimore). 2017</v>
      </c>
    </row>
    <row r="731" spans="1:29" x14ac:dyDescent="0.3">
      <c r="A731">
        <v>4097</v>
      </c>
      <c r="B731" t="s">
        <v>7244</v>
      </c>
      <c r="C731" t="s">
        <v>17482</v>
      </c>
      <c r="D731" t="s">
        <v>27672</v>
      </c>
      <c r="E731" t="s">
        <v>2445</v>
      </c>
      <c r="F731" s="10"/>
      <c r="G731">
        <v>2017</v>
      </c>
      <c r="J731">
        <v>6.3795356613551846E-2</v>
      </c>
      <c r="L731" t="s">
        <v>38529</v>
      </c>
      <c r="M731">
        <v>28486310</v>
      </c>
      <c r="Q731" s="10"/>
      <c r="R731" s="11">
        <f t="shared" si="22"/>
        <v>0</v>
      </c>
      <c r="U731" s="11">
        <f t="shared" si="23"/>
        <v>0</v>
      </c>
      <c r="Y731" s="11">
        <f>IF(SUM(Tableau1[[#This Row],[Other access]:[Sci-hub access]])&gt;=1,1,0)</f>
        <v>0</v>
      </c>
      <c r="Z731" s="12">
        <f>IF(OR(Tableau1[[#This Row],[Access R1 + S1+ T1 ]]&gt;=1,Tableau1[[#This Row],[Access V1 +W1 + X1]]&gt;=1),1,0)</f>
        <v>0</v>
      </c>
      <c r="AB731" s="10" t="str">
        <f>Tableau1[[#This Row],[DOI]]</f>
        <v>doi: 10.1097/IAE.0000000000001362</v>
      </c>
      <c r="AC731" s="13" t="str">
        <f>Tableau1[[#This Row],[Authors]]&amp;", "&amp;Tableau1[[#This Row],[Title]]&amp;" "&amp;Tableau1[[#This Row],[Journal]]&amp;". "&amp;Tableau1[[#This Row],[Year]]</f>
        <v>Nagiel A, McCannel CA, Moreno C, McCannel TA., VITRECTOMY-ASSISTED BIOPSY FOR MOLECULAR PROGNOSTICATION OF CHOROIDAL MELANOMA 2 MM OR LESS IN THICKNESS WITH A 27-GAUGE CUTTER. Retina. 2017</v>
      </c>
    </row>
    <row r="732" spans="1:29" x14ac:dyDescent="0.3">
      <c r="A732">
        <v>7107</v>
      </c>
      <c r="B732" t="s">
        <v>9958</v>
      </c>
      <c r="C732" t="s">
        <v>20161</v>
      </c>
      <c r="D732" t="s">
        <v>30392</v>
      </c>
      <c r="E732" t="s">
        <v>2523</v>
      </c>
      <c r="F732" s="10"/>
      <c r="G732">
        <v>2017</v>
      </c>
      <c r="J732">
        <v>6.4011400211040681E-2</v>
      </c>
      <c r="L732" t="s">
        <v>41463</v>
      </c>
      <c r="M732">
        <v>28128796</v>
      </c>
      <c r="Q732" s="10"/>
      <c r="R732" s="11">
        <f t="shared" si="22"/>
        <v>0</v>
      </c>
      <c r="U732" s="11">
        <f t="shared" si="23"/>
        <v>0</v>
      </c>
      <c r="Y732" s="11">
        <f>IF(SUM(Tableau1[[#This Row],[Other access]:[Sci-hub access]])&gt;=1,1,0)</f>
        <v>0</v>
      </c>
      <c r="Z732" s="12">
        <f>IF(OR(Tableau1[[#This Row],[Access R1 + S1+ T1 ]]&gt;=1,Tableau1[[#This Row],[Access V1 +W1 + X1]]&gt;=1),1,0)</f>
        <v>0</v>
      </c>
      <c r="AB732" s="10" t="str">
        <f>Tableau1[[#This Row],[DOI]]</f>
        <v>doi: 10.1038/eye.2017.1</v>
      </c>
      <c r="AC732" s="13" t="str">
        <f>Tableau1[[#This Row],[Authors]]&amp;", "&amp;Tableau1[[#This Row],[Title]]&amp;" "&amp;Tableau1[[#This Row],[Journal]]&amp;". "&amp;Tableau1[[#This Row],[Year]]</f>
        <v>Foot B, MacEwen C., Surveillance of sight loss due to delay in ophthalmic treatment or review: frequency, cause and outcome. Eye (Lond). 2017</v>
      </c>
    </row>
    <row r="733" spans="1:29" ht="28.8" x14ac:dyDescent="0.3">
      <c r="A733">
        <v>2868</v>
      </c>
      <c r="B733" t="s">
        <v>6069</v>
      </c>
      <c r="C733" t="s">
        <v>16315</v>
      </c>
      <c r="D733" t="s">
        <v>26493</v>
      </c>
      <c r="E733" t="s">
        <v>2468</v>
      </c>
      <c r="F733" s="10"/>
      <c r="G733">
        <v>2017</v>
      </c>
      <c r="J733">
        <v>6.4206399683403692E-2</v>
      </c>
      <c r="L733" t="s">
        <v>37327</v>
      </c>
      <c r="M733">
        <v>28671920</v>
      </c>
      <c r="Q733" s="10"/>
      <c r="R733" s="11">
        <f t="shared" si="22"/>
        <v>0</v>
      </c>
      <c r="U733" s="11">
        <f t="shared" si="23"/>
        <v>0</v>
      </c>
      <c r="Y733" s="11">
        <f>IF(SUM(Tableau1[[#This Row],[Other access]:[Sci-hub access]])&gt;=1,1,0)</f>
        <v>0</v>
      </c>
      <c r="Z733" s="12">
        <f>IF(OR(Tableau1[[#This Row],[Access R1 + S1+ T1 ]]&gt;=1,Tableau1[[#This Row],[Access V1 +W1 + X1]]&gt;=1),1,0)</f>
        <v>0</v>
      </c>
      <c r="AB733" s="10" t="str">
        <f>Tableau1[[#This Row],[DOI]]</f>
        <v>doi: 10.1097/IJG.0000000000000716</v>
      </c>
      <c r="AC733" s="13" t="str">
        <f>Tableau1[[#This Row],[Authors]]&amp;", "&amp;Tableau1[[#This Row],[Title]]&amp;" "&amp;Tableau1[[#This Row],[Journal]]&amp;". "&amp;Tableau1[[#This Row],[Year]]</f>
        <v>Hark LA, Leiby BE, Waisbourd M, Myers JS, Fudemberg SJ, Mantravadi AV, Dai Y, Gilligan JP, Resende AF, Katz LJ., Adherence to Follow-up Recommendations Among Individuals in the Philadelphia Glaucoma Detection and Treatment Project. J Glaucoma. 2017</v>
      </c>
    </row>
    <row r="734" spans="1:29" x14ac:dyDescent="0.3">
      <c r="A734">
        <v>11047</v>
      </c>
      <c r="B734" t="s">
        <v>13469</v>
      </c>
      <c r="C734" t="s">
        <v>23631</v>
      </c>
      <c r="D734" t="s">
        <v>33923</v>
      </c>
      <c r="E734" t="s">
        <v>2447</v>
      </c>
      <c r="F734" s="10"/>
      <c r="G734">
        <v>2017</v>
      </c>
      <c r="J734">
        <v>6.4306175255968046E-2</v>
      </c>
      <c r="L734" t="s">
        <v>45288</v>
      </c>
      <c r="M734">
        <v>26270261</v>
      </c>
      <c r="Q734" s="10"/>
      <c r="R734" s="11">
        <f t="shared" si="22"/>
        <v>0</v>
      </c>
      <c r="U734" s="11">
        <f t="shared" si="23"/>
        <v>0</v>
      </c>
      <c r="Y734" s="11">
        <f>IF(SUM(Tableau1[[#This Row],[Other access]:[Sci-hub access]])&gt;=1,1,0)</f>
        <v>0</v>
      </c>
      <c r="Z734" s="12">
        <f>IF(OR(Tableau1[[#This Row],[Access R1 + S1+ T1 ]]&gt;=1,Tableau1[[#This Row],[Access V1 +W1 + X1]]&gt;=1),1,0)</f>
        <v>0</v>
      </c>
      <c r="AB734" s="10" t="str">
        <f>Tableau1[[#This Row],[DOI]]</f>
        <v>doi: 10.1097/IOP.0000000000000538</v>
      </c>
      <c r="AC734" s="13" t="str">
        <f>Tableau1[[#This Row],[Authors]]&amp;", "&amp;Tableau1[[#This Row],[Title]]&amp;" "&amp;Tableau1[[#This Row],[Journal]]&amp;". "&amp;Tableau1[[#This Row],[Year]]</f>
        <v>DeParis SW, Goldberg AN, Indaram M, Grumbine FL, Kersten RC, Vagefi MR., Paranasal Sinus Mucocele as a Late Complication of Dacryocystorhinostomy. Ophthal Plast Reconstr Surg. 2017</v>
      </c>
    </row>
    <row r="735" spans="1:29" ht="28.8" x14ac:dyDescent="0.3">
      <c r="A735">
        <v>4043</v>
      </c>
      <c r="B735" t="s">
        <v>7194</v>
      </c>
      <c r="C735" t="s">
        <v>17431</v>
      </c>
      <c r="D735" t="s">
        <v>27621</v>
      </c>
      <c r="E735" t="s">
        <v>2458</v>
      </c>
      <c r="F735" s="10"/>
      <c r="G735">
        <v>2017</v>
      </c>
      <c r="J735">
        <v>6.4414548955066597E-2</v>
      </c>
      <c r="L735" t="s">
        <v>38483</v>
      </c>
      <c r="M735">
        <v>28492860</v>
      </c>
      <c r="Q735" s="10"/>
      <c r="R735" s="11">
        <f t="shared" si="22"/>
        <v>0</v>
      </c>
      <c r="U735" s="11">
        <f t="shared" si="23"/>
        <v>0</v>
      </c>
      <c r="Y735" s="11">
        <f>IF(SUM(Tableau1[[#This Row],[Other access]:[Sci-hub access]])&gt;=1,1,0)</f>
        <v>0</v>
      </c>
      <c r="Z735" s="12">
        <f>IF(OR(Tableau1[[#This Row],[Access R1 + S1+ T1 ]]&gt;=1,Tableau1[[#This Row],[Access V1 +W1 + X1]]&gt;=1),1,0)</f>
        <v>0</v>
      </c>
      <c r="AB735" s="10" t="str">
        <f>Tableau1[[#This Row],[DOI]]</f>
        <v>doi: 10.1001/jamaophthalmol.2017.1141</v>
      </c>
      <c r="AC735" s="13" t="str">
        <f>Tableau1[[#This Row],[Authors]]&amp;", "&amp;Tableau1[[#This Row],[Title]]&amp;" "&amp;Tableau1[[#This Row],[Journal]]&amp;". "&amp;Tableau1[[#This Row],[Year]]</f>
        <v>Scott IU, VanVeldhuisen PC, Ip MS, Blodi BA, Oden NL, King J, Antoszyk AN, Peters MA, Tolentino M; SCORE2 Investigator Group.., Baseline Factors Associated With 6-Month Visual Acuity and Retinal Thickness Outcomes in Patients With Macular Edema Secondary to Central Retinal Vein Occlusion or Hemiretinal Vein Occlusion: SCORE2 Study Report 4. JAMA Ophthalmol. 2017</v>
      </c>
    </row>
    <row r="736" spans="1:29" x14ac:dyDescent="0.3">
      <c r="A736">
        <v>6394</v>
      </c>
      <c r="B736" t="s">
        <v>927</v>
      </c>
      <c r="C736" t="s">
        <v>928</v>
      </c>
      <c r="D736" t="s">
        <v>929</v>
      </c>
      <c r="E736" t="s">
        <v>3114</v>
      </c>
      <c r="F736" s="10"/>
      <c r="G736">
        <v>2017</v>
      </c>
      <c r="J736">
        <v>6.462167836752275E-2</v>
      </c>
      <c r="L736" t="s">
        <v>40763</v>
      </c>
      <c r="M736">
        <v>28219578</v>
      </c>
      <c r="Q736" s="10"/>
      <c r="R736" s="11">
        <f t="shared" si="22"/>
        <v>0</v>
      </c>
      <c r="U736" s="11">
        <f t="shared" si="23"/>
        <v>0</v>
      </c>
      <c r="Y736" s="11">
        <f>IF(SUM(Tableau1[[#This Row],[Other access]:[Sci-hub access]])&gt;=1,1,0)</f>
        <v>0</v>
      </c>
      <c r="Z736" s="12">
        <f>IF(OR(Tableau1[[#This Row],[Access R1 + S1+ T1 ]]&gt;=1,Tableau1[[#This Row],[Access V1 +W1 + X1]]&gt;=1),1,0)</f>
        <v>0</v>
      </c>
      <c r="AB736" s="10" t="str">
        <f>Tableau1[[#This Row],[DOI]]</f>
        <v>doi: 10.1016/j.athoracsur.2016.09.063</v>
      </c>
      <c r="AC736" s="13" t="str">
        <f>Tableau1[[#This Row],[Authors]]&amp;", "&amp;Tableau1[[#This Row],[Title]]&amp;" "&amp;Tableau1[[#This Row],[Journal]]&amp;". "&amp;Tableau1[[#This Row],[Year]]</f>
        <v>Chen LW, Wu XJ, Cao H, Dai XF., Valved Conduit Attached to Left Ventricular Outflow Tract for Valve Detachment in Behçet's Disease. Ann Thorac Surg. 2017</v>
      </c>
    </row>
    <row r="737" spans="1:29" x14ac:dyDescent="0.3">
      <c r="A737">
        <v>9085</v>
      </c>
      <c r="B737" t="s">
        <v>1905</v>
      </c>
      <c r="C737" t="s">
        <v>1906</v>
      </c>
      <c r="D737" t="s">
        <v>1907</v>
      </c>
      <c r="E737" t="s">
        <v>3171</v>
      </c>
      <c r="F737" s="10"/>
      <c r="G737">
        <v>2017</v>
      </c>
      <c r="J737">
        <v>6.4692302305780824E-2</v>
      </c>
      <c r="L737" t="e">
        <v>#VALUE!</v>
      </c>
      <c r="M737">
        <v>26054653</v>
      </c>
      <c r="Q737" s="10"/>
      <c r="R737" s="11">
        <f t="shared" si="22"/>
        <v>0</v>
      </c>
      <c r="U737" s="11">
        <f t="shared" si="23"/>
        <v>0</v>
      </c>
      <c r="Y737" s="11">
        <f>IF(SUM(Tableau1[[#This Row],[Other access]:[Sci-hub access]])&gt;=1,1,0)</f>
        <v>0</v>
      </c>
      <c r="Z737" s="12">
        <f>IF(OR(Tableau1[[#This Row],[Access R1 + S1+ T1 ]]&gt;=1,Tableau1[[#This Row],[Access V1 +W1 + X1]]&gt;=1),1,0)</f>
        <v>0</v>
      </c>
      <c r="AB737" s="10" t="e">
        <f>Tableau1[[#This Row],[DOI]]</f>
        <v>#VALUE!</v>
      </c>
      <c r="AC737" s="13" t="str">
        <f>Tableau1[[#This Row],[Authors]]&amp;", "&amp;Tableau1[[#This Row],[Title]]&amp;" "&amp;Tableau1[[#This Row],[Journal]]&amp;". "&amp;Tableau1[[#This Row],[Year]]</f>
        <v>Nebbioso M, Buomprisco G, Pascarella A, Pescosolido N., Modulatory effects of 1,25-dihydroxyvitamin D3 on eye disorders: A critical review. Crit Rev Food Sci Nutr. 2017</v>
      </c>
    </row>
    <row r="738" spans="1:29" x14ac:dyDescent="0.3">
      <c r="A738">
        <v>4962</v>
      </c>
      <c r="B738" t="s">
        <v>8057</v>
      </c>
      <c r="C738" t="s">
        <v>18286</v>
      </c>
      <c r="D738" t="s">
        <v>28487</v>
      </c>
      <c r="E738" t="s">
        <v>34231</v>
      </c>
      <c r="F738" s="10"/>
      <c r="G738">
        <v>2017</v>
      </c>
      <c r="J738">
        <v>6.4739191339788782E-2</v>
      </c>
      <c r="L738" t="s">
        <v>39370</v>
      </c>
      <c r="M738">
        <v>28387821</v>
      </c>
      <c r="Q738" s="10"/>
      <c r="R738" s="11">
        <f t="shared" si="22"/>
        <v>0</v>
      </c>
      <c r="U738" s="11">
        <f t="shared" si="23"/>
        <v>0</v>
      </c>
      <c r="Y738" s="11">
        <f>IF(SUM(Tableau1[[#This Row],[Other access]:[Sci-hub access]])&gt;=1,1,0)</f>
        <v>0</v>
      </c>
      <c r="Z738" s="12">
        <f>IF(OR(Tableau1[[#This Row],[Access R1 + S1+ T1 ]]&gt;=1,Tableau1[[#This Row],[Access V1 +W1 + X1]]&gt;=1),1,0)</f>
        <v>0</v>
      </c>
      <c r="AB738" s="10" t="str">
        <f>Tableau1[[#This Row],[DOI]]</f>
        <v>doi: 10.1093/neuros/nyx051</v>
      </c>
      <c r="AC738" s="13" t="str">
        <f>Tableau1[[#This Row],[Authors]]&amp;", "&amp;Tableau1[[#This Row],[Title]]&amp;" "&amp;Tableau1[[#This Row],[Journal]]&amp;". "&amp;Tableau1[[#This Row],[Year]]</f>
        <v>Steinberg JA, Carter BS, Lee MB, Steinberg GK., Ipsilateral Pupillary Dilation Following Carotid Endarterectomy: A Temporary and Benign Phenomenon. Neurosurgery. 2017</v>
      </c>
    </row>
    <row r="739" spans="1:29" x14ac:dyDescent="0.3">
      <c r="A739">
        <v>6762</v>
      </c>
      <c r="B739" t="s">
        <v>1088</v>
      </c>
      <c r="C739" t="s">
        <v>1089</v>
      </c>
      <c r="D739" t="s">
        <v>1090</v>
      </c>
      <c r="E739" t="s">
        <v>3179</v>
      </c>
      <c r="F739" s="10"/>
      <c r="G739">
        <v>2017</v>
      </c>
      <c r="J739">
        <v>6.4754557700248738E-2</v>
      </c>
      <c r="L739" t="s">
        <v>41123</v>
      </c>
      <c r="M739">
        <v>28165862</v>
      </c>
      <c r="Q739" s="10"/>
      <c r="R739" s="11">
        <f t="shared" si="22"/>
        <v>0</v>
      </c>
      <c r="U739" s="11">
        <f t="shared" si="23"/>
        <v>0</v>
      </c>
      <c r="Y739" s="11">
        <f>IF(SUM(Tableau1[[#This Row],[Other access]:[Sci-hub access]])&gt;=1,1,0)</f>
        <v>0</v>
      </c>
      <c r="Z739" s="12">
        <f>IF(OR(Tableau1[[#This Row],[Access R1 + S1+ T1 ]]&gt;=1,Tableau1[[#This Row],[Access V1 +W1 + X1]]&gt;=1),1,0)</f>
        <v>0</v>
      </c>
      <c r="AB739" s="10" t="str">
        <f>Tableau1[[#This Row],[DOI]]</f>
        <v>doi: 10.1645/16-182</v>
      </c>
      <c r="AC739" s="13" t="str">
        <f>Tableau1[[#This Row],[Authors]]&amp;", "&amp;Tableau1[[#This Row],[Title]]&amp;" "&amp;Tableau1[[#This Row],[Journal]]&amp;". "&amp;Tableau1[[#This Row],[Year]]</f>
        <v>Sheehan KL, Spicer GS, OConnor BM, Hechinger RF., No One Saw This Coming: Endoparasitic Mites Behind the Eyes of a Double-Crested Cormorant. J Parasitol. 2017</v>
      </c>
    </row>
    <row r="740" spans="1:29" x14ac:dyDescent="0.3">
      <c r="A740">
        <v>119</v>
      </c>
      <c r="B740" t="s">
        <v>3382</v>
      </c>
      <c r="C740" t="s">
        <v>13643</v>
      </c>
      <c r="D740" t="s">
        <v>23802</v>
      </c>
      <c r="E740" t="s">
        <v>3155</v>
      </c>
      <c r="F740" s="10"/>
      <c r="G740">
        <v>2017</v>
      </c>
      <c r="J740">
        <v>6.4826483777429167E-2</v>
      </c>
      <c r="L740" t="e">
        <v>#VALUE!</v>
      </c>
      <c r="M740">
        <v>29391860</v>
      </c>
      <c r="Q740" s="10"/>
      <c r="R740" s="11">
        <f t="shared" si="22"/>
        <v>0</v>
      </c>
      <c r="U740" s="11">
        <f t="shared" si="23"/>
        <v>0</v>
      </c>
      <c r="Y740" s="11">
        <f>IF(SUM(Tableau1[[#This Row],[Other access]:[Sci-hub access]])&gt;=1,1,0)</f>
        <v>0</v>
      </c>
      <c r="Z740" s="12">
        <f>IF(OR(Tableau1[[#This Row],[Access R1 + S1+ T1 ]]&gt;=1,Tableau1[[#This Row],[Access V1 +W1 + X1]]&gt;=1),1,0)</f>
        <v>0</v>
      </c>
      <c r="AB740" s="10" t="e">
        <f>Tableau1[[#This Row],[DOI]]</f>
        <v>#VALUE!</v>
      </c>
      <c r="AC740" s="13" t="str">
        <f>Tableau1[[#This Row],[Authors]]&amp;", "&amp;Tableau1[[#This Row],[Title]]&amp;" "&amp;Tableau1[[#This Row],[Journal]]&amp;". "&amp;Tableau1[[#This Row],[Year]]</f>
        <v>Galor A, Small L, Feuer W, Levitt RC, Sarantopoulos KD, Yosipovitch G., The Relationship Between Ocular Itch, Ocular Pain, and Dry Eye Symptoms (An American Ophthalmological Society Thesis). Trans Am Ophthalmol Soc. 2017</v>
      </c>
    </row>
    <row r="741" spans="1:29" ht="28.8" x14ac:dyDescent="0.3">
      <c r="A741">
        <v>1305</v>
      </c>
      <c r="B741" t="s">
        <v>4565</v>
      </c>
      <c r="C741" t="s">
        <v>14817</v>
      </c>
      <c r="D741" t="s">
        <v>24986</v>
      </c>
      <c r="E741" t="s">
        <v>2440</v>
      </c>
      <c r="F741" s="10"/>
      <c r="G741">
        <v>2017</v>
      </c>
      <c r="J741">
        <v>6.491519641022292E-2</v>
      </c>
      <c r="L741" t="s">
        <v>35788</v>
      </c>
      <c r="M741">
        <v>28974356</v>
      </c>
      <c r="Q741" s="10"/>
      <c r="R741" s="11">
        <f t="shared" si="22"/>
        <v>0</v>
      </c>
      <c r="U741" s="11">
        <f t="shared" si="23"/>
        <v>0</v>
      </c>
      <c r="Y741" s="11">
        <f>IF(SUM(Tableau1[[#This Row],[Other access]:[Sci-hub access]])&gt;=1,1,0)</f>
        <v>0</v>
      </c>
      <c r="Z741" s="12">
        <f>IF(OR(Tableau1[[#This Row],[Access R1 + S1+ T1 ]]&gt;=1,Tableau1[[#This Row],[Access V1 +W1 + X1]]&gt;=1),1,0)</f>
        <v>0</v>
      </c>
      <c r="AB741" s="10" t="str">
        <f>Tableau1[[#This Row],[DOI]]</f>
        <v>doi: 10.1016/j.exer.2017.09.011</v>
      </c>
      <c r="AC741" s="13" t="str">
        <f>Tableau1[[#This Row],[Authors]]&amp;", "&amp;Tableau1[[#This Row],[Title]]&amp;" "&amp;Tableau1[[#This Row],[Journal]]&amp;". "&amp;Tableau1[[#This Row],[Year]]</f>
        <v>Roddy GW, Yasumura D, Matthes MT, Alavi MV, Boye SL, Rosa RH Jr, Fautsch MP, Hauswirth WW, LaVail MM., Long-term photoreceptor rescue in two rodent models of retinitis pigmentosa by adeno-associated virus delivery of Stanniocalcin-1. Exp Eye Res. 2017</v>
      </c>
    </row>
    <row r="742" spans="1:29" ht="28.8" x14ac:dyDescent="0.3">
      <c r="A742">
        <v>8782</v>
      </c>
      <c r="B742" t="s">
        <v>11419</v>
      </c>
      <c r="C742" t="s">
        <v>21604</v>
      </c>
      <c r="D742" t="s">
        <v>31859</v>
      </c>
      <c r="E742" t="s">
        <v>2440</v>
      </c>
      <c r="F742" s="10"/>
      <c r="G742">
        <v>2017</v>
      </c>
      <c r="J742">
        <v>6.5151186988444354E-2</v>
      </c>
      <c r="L742" t="s">
        <v>43118</v>
      </c>
      <c r="M742">
        <v>27840060</v>
      </c>
      <c r="Q742" s="10"/>
      <c r="R742" s="11">
        <f t="shared" si="22"/>
        <v>0</v>
      </c>
      <c r="U742" s="11">
        <f t="shared" si="23"/>
        <v>0</v>
      </c>
      <c r="Y742" s="11">
        <f>IF(SUM(Tableau1[[#This Row],[Other access]:[Sci-hub access]])&gt;=1,1,0)</f>
        <v>0</v>
      </c>
      <c r="Z742" s="12">
        <f>IF(OR(Tableau1[[#This Row],[Access R1 + S1+ T1 ]]&gt;=1,Tableau1[[#This Row],[Access V1 +W1 + X1]]&gt;=1),1,0)</f>
        <v>0</v>
      </c>
      <c r="AB742" s="10" t="str">
        <f>Tableau1[[#This Row],[DOI]]</f>
        <v>doi: 10.1016/j.exer.2016.11.010</v>
      </c>
      <c r="AC742" s="13" t="str">
        <f>Tableau1[[#This Row],[Authors]]&amp;", "&amp;Tableau1[[#This Row],[Title]]&amp;" "&amp;Tableau1[[#This Row],[Journal]]&amp;". "&amp;Tableau1[[#This Row],[Year]]</f>
        <v>Soriano-Romaní L, Vicario-de-la-Torre M, Crespo-Moral M, López-García A, Herrero-Vanrell R, Molina-Martínez IT, Diebold Y., Novel anti-inflammatory liposomal formulation for the pre-ocular tear film: In vitro and ex vivo functionality studies in corneal epithelial cells. Exp Eye Res. 2017</v>
      </c>
    </row>
    <row r="743" spans="1:29" ht="28.8" x14ac:dyDescent="0.3">
      <c r="A743">
        <v>8978</v>
      </c>
      <c r="B743" t="s">
        <v>11594</v>
      </c>
      <c r="C743" t="s">
        <v>21774</v>
      </c>
      <c r="D743" t="s">
        <v>32035</v>
      </c>
      <c r="E743" t="s">
        <v>2445</v>
      </c>
      <c r="F743" s="10"/>
      <c r="G743">
        <v>2017</v>
      </c>
      <c r="J743">
        <v>6.517403458591442E-2</v>
      </c>
      <c r="L743" t="s">
        <v>43304</v>
      </c>
      <c r="M743">
        <v>27787445</v>
      </c>
      <c r="Q743" s="10"/>
      <c r="R743" s="11">
        <f t="shared" si="22"/>
        <v>0</v>
      </c>
      <c r="U743" s="11">
        <f t="shared" si="23"/>
        <v>0</v>
      </c>
      <c r="Y743" s="11">
        <f>IF(SUM(Tableau1[[#This Row],[Other access]:[Sci-hub access]])&gt;=1,1,0)</f>
        <v>0</v>
      </c>
      <c r="Z743" s="12">
        <f>IF(OR(Tableau1[[#This Row],[Access R1 + S1+ T1 ]]&gt;=1,Tableau1[[#This Row],[Access V1 +W1 + X1]]&gt;=1),1,0)</f>
        <v>0</v>
      </c>
      <c r="AB743" s="10" t="str">
        <f>Tableau1[[#This Row],[DOI]]</f>
        <v>doi: 10.1097/IAE.0000000000001370</v>
      </c>
      <c r="AC743" s="13" t="str">
        <f>Tableau1[[#This Row],[Authors]]&amp;", "&amp;Tableau1[[#This Row],[Title]]&amp;" "&amp;Tableau1[[#This Row],[Journal]]&amp;". "&amp;Tableau1[[#This Row],[Year]]</f>
        <v>Hata M, Oishi A, Yamashiro K, Ooto S, Tamura H, Nakanishi H, Ueda-Arakawa N, Akagi-Kurashige Y, Kuroda Y, Takahashi A, Tsujikawa A, Yoshimura N., INCIDENCE AND CAUSES OF VISION LOSS DURING AFLIBERCEPT TREATMENT FOR NEOVASCULAR AGE-RELATED MACULAR DEGENERATION: One-Year Follow-up. Retina. 2017</v>
      </c>
    </row>
    <row r="744" spans="1:29" x14ac:dyDescent="0.3">
      <c r="A744">
        <v>6470</v>
      </c>
      <c r="B744" t="s">
        <v>9402</v>
      </c>
      <c r="C744" t="s">
        <v>19610</v>
      </c>
      <c r="D744" t="s">
        <v>29833</v>
      </c>
      <c r="E744" t="s">
        <v>2634</v>
      </c>
      <c r="F744" s="10"/>
      <c r="G744">
        <v>2017</v>
      </c>
      <c r="J744">
        <v>6.5246912103727461E-2</v>
      </c>
      <c r="L744" t="s">
        <v>40838</v>
      </c>
      <c r="M744">
        <v>28209438</v>
      </c>
      <c r="Q744" s="10"/>
      <c r="R744" s="11">
        <f t="shared" si="22"/>
        <v>0</v>
      </c>
      <c r="U744" s="11">
        <f t="shared" si="23"/>
        <v>0</v>
      </c>
      <c r="Y744" s="11">
        <f>IF(SUM(Tableau1[[#This Row],[Other access]:[Sci-hub access]])&gt;=1,1,0)</f>
        <v>0</v>
      </c>
      <c r="Z744" s="12">
        <f>IF(OR(Tableau1[[#This Row],[Access R1 + S1+ T1 ]]&gt;=1,Tableau1[[#This Row],[Access V1 +W1 + X1]]&gt;=1),1,0)</f>
        <v>0</v>
      </c>
      <c r="AB744" s="10" t="str">
        <f>Tableau1[[#This Row],[DOI]]</f>
        <v>doi: 10.1016/j.pjnns.2017.01.007</v>
      </c>
      <c r="AC744" s="13" t="str">
        <f>Tableau1[[#This Row],[Authors]]&amp;", "&amp;Tableau1[[#This Row],[Title]]&amp;" "&amp;Tableau1[[#This Row],[Journal]]&amp;". "&amp;Tableau1[[#This Row],[Year]]</f>
        <v>Kapica-Topczewska K, Pogorzelski R, Tarasiuk J, Drozdowski W, Lewczuk P, Kułakowska A., Excessive daytime sleepiness in a patient with coexisting myotonic dystrophy type 1, myasthenia gravis and Graves' disease. Neurol Neurochir Pol. 2017</v>
      </c>
    </row>
    <row r="745" spans="1:29" ht="28.8" x14ac:dyDescent="0.3">
      <c r="A745">
        <v>8448</v>
      </c>
      <c r="B745" t="s">
        <v>11127</v>
      </c>
      <c r="C745" t="s">
        <v>21312</v>
      </c>
      <c r="D745" t="s">
        <v>31566</v>
      </c>
      <c r="E745" t="s">
        <v>2683</v>
      </c>
      <c r="F745" s="10"/>
      <c r="G745">
        <v>2017</v>
      </c>
      <c r="J745">
        <v>6.5297272121792038E-2</v>
      </c>
      <c r="L745" t="s">
        <v>42787</v>
      </c>
      <c r="M745">
        <v>27913626</v>
      </c>
      <c r="Q745" s="10"/>
      <c r="R745" s="11">
        <f t="shared" si="22"/>
        <v>0</v>
      </c>
      <c r="U745" s="11">
        <f t="shared" si="23"/>
        <v>0</v>
      </c>
      <c r="Y745" s="11">
        <f>IF(SUM(Tableau1[[#This Row],[Other access]:[Sci-hub access]])&gt;=1,1,0)</f>
        <v>0</v>
      </c>
      <c r="Z745" s="12">
        <f>IF(OR(Tableau1[[#This Row],[Access R1 + S1+ T1 ]]&gt;=1,Tableau1[[#This Row],[Access V1 +W1 + X1]]&gt;=1),1,0)</f>
        <v>0</v>
      </c>
      <c r="AB745" s="10" t="str">
        <f>Tableau1[[#This Row],[DOI]]</f>
        <v>doi: 10.1136/jnnp-2016-314738</v>
      </c>
      <c r="AC745" s="13" t="str">
        <f>Tableau1[[#This Row],[Authors]]&amp;", "&amp;Tableau1[[#This Row],[Title]]&amp;" "&amp;Tableau1[[#This Row],[Journal]]&amp;". "&amp;Tableau1[[#This Row],[Year]]</f>
        <v>Zalewski NL, Morris PP, Weinshenker BG, Lucchinetti CF, Guo Y, Pittock SJ, Krecke KN, Kaufmann TJ, Wingerchuk DM, Kumar N, Flanagan EP., Ring-enhancing spinal cord lesions in neuromyelitis optica spectrum disorders. J Neurol Neurosurg Psychiatry. 2017</v>
      </c>
    </row>
    <row r="746" spans="1:29" x14ac:dyDescent="0.3">
      <c r="A746">
        <v>1724</v>
      </c>
      <c r="B746" t="s">
        <v>4974</v>
      </c>
      <c r="C746" t="s">
        <v>15222</v>
      </c>
      <c r="D746" t="s">
        <v>25395</v>
      </c>
      <c r="E746" t="s">
        <v>34062</v>
      </c>
      <c r="F746" s="10"/>
      <c r="G746">
        <v>2017</v>
      </c>
      <c r="J746">
        <v>6.5322903808596289E-2</v>
      </c>
      <c r="L746" t="s">
        <v>36200</v>
      </c>
      <c r="M746">
        <v>28891192</v>
      </c>
      <c r="Q746" s="10"/>
      <c r="R746" s="11">
        <f t="shared" si="22"/>
        <v>0</v>
      </c>
      <c r="U746" s="11">
        <f t="shared" si="23"/>
        <v>0</v>
      </c>
      <c r="Y746" s="11">
        <f>IF(SUM(Tableau1[[#This Row],[Other access]:[Sci-hub access]])&gt;=1,1,0)</f>
        <v>0</v>
      </c>
      <c r="Z746" s="12">
        <f>IF(OR(Tableau1[[#This Row],[Access R1 + S1+ T1 ]]&gt;=1,Tableau1[[#This Row],[Access V1 +W1 + X1]]&gt;=1),1,0)</f>
        <v>0</v>
      </c>
      <c r="AB746" s="10" t="str">
        <f>Tableau1[[#This Row],[DOI]]</f>
        <v>doi: 10.1111/acps.12785</v>
      </c>
      <c r="AC746" s="13" t="str">
        <f>Tableau1[[#This Row],[Authors]]&amp;", "&amp;Tableau1[[#This Row],[Title]]&amp;" "&amp;Tableau1[[#This Row],[Journal]]&amp;". "&amp;Tableau1[[#This Row],[Year]]</f>
        <v>Brouwer A, Nguyen HT, Snoek FJ, van Raalte DH, Beekman ATF, Moll AC, Bremmer MA., Light therapy: is it safe for the eyes? Acta Psychiatr Scand. 2017</v>
      </c>
    </row>
    <row r="747" spans="1:29" x14ac:dyDescent="0.3">
      <c r="A747">
        <v>607</v>
      </c>
      <c r="B747" t="s">
        <v>3870</v>
      </c>
      <c r="C747" t="s">
        <v>14126</v>
      </c>
      <c r="D747" t="s">
        <v>24290</v>
      </c>
      <c r="E747" t="s">
        <v>33981</v>
      </c>
      <c r="F747" s="10"/>
      <c r="G747">
        <v>2017</v>
      </c>
      <c r="J747">
        <v>6.5356180067838499E-2</v>
      </c>
      <c r="L747" t="s">
        <v>35105</v>
      </c>
      <c r="M747">
        <v>29162991</v>
      </c>
      <c r="Q747" s="10"/>
      <c r="R747" s="11">
        <f t="shared" si="22"/>
        <v>0</v>
      </c>
      <c r="U747" s="11">
        <f t="shared" si="23"/>
        <v>0</v>
      </c>
      <c r="Y747" s="11">
        <f>IF(SUM(Tableau1[[#This Row],[Other access]:[Sci-hub access]])&gt;=1,1,0)</f>
        <v>0</v>
      </c>
      <c r="Z747" s="12">
        <f>IF(OR(Tableau1[[#This Row],[Access R1 + S1+ T1 ]]&gt;=1,Tableau1[[#This Row],[Access V1 +W1 + X1]]&gt;=1),1,0)</f>
        <v>0</v>
      </c>
      <c r="AB747" s="10" t="str">
        <f>Tableau1[[#This Row],[DOI]]</f>
        <v>doi: 10.5693/djo.02.2017.04.001</v>
      </c>
      <c r="AC747" s="13" t="str">
        <f>Tableau1[[#This Row],[Authors]]&amp;", "&amp;Tableau1[[#This Row],[Title]]&amp;" "&amp;Tableau1[[#This Row],[Journal]]&amp;". "&amp;Tableau1[[#This Row],[Year]]</f>
        <v>Shah A, Mauger T., Magnusiomyces capitatus: a new and emerging pathogen linked to keratomycosis. Digit J Ophthalmol. 2017</v>
      </c>
    </row>
    <row r="748" spans="1:29" x14ac:dyDescent="0.3">
      <c r="A748">
        <v>2259</v>
      </c>
      <c r="B748" t="s">
        <v>5491</v>
      </c>
      <c r="C748" t="s">
        <v>15736</v>
      </c>
      <c r="D748" t="s">
        <v>25913</v>
      </c>
      <c r="E748" t="s">
        <v>2562</v>
      </c>
      <c r="F748" s="10"/>
      <c r="G748">
        <v>2017</v>
      </c>
      <c r="J748">
        <v>6.5524651705063386E-2</v>
      </c>
      <c r="L748" t="s">
        <v>36726</v>
      </c>
      <c r="M748">
        <v>28780776</v>
      </c>
      <c r="Q748" s="10"/>
      <c r="R748" s="11">
        <f t="shared" si="22"/>
        <v>0</v>
      </c>
      <c r="U748" s="11">
        <f t="shared" si="23"/>
        <v>0</v>
      </c>
      <c r="Y748" s="11">
        <f>IF(SUM(Tableau1[[#This Row],[Other access]:[Sci-hub access]])&gt;=1,1,0)</f>
        <v>0</v>
      </c>
      <c r="Z748" s="12">
        <f>IF(OR(Tableau1[[#This Row],[Access R1 + S1+ T1 ]]&gt;=1,Tableau1[[#This Row],[Access V1 +W1 + X1]]&gt;=1),1,0)</f>
        <v>0</v>
      </c>
      <c r="AB748" s="10" t="str">
        <f>Tableau1[[#This Row],[DOI]]</f>
        <v>doi: 10.22608/APO.2017187</v>
      </c>
      <c r="AC748" s="13" t="str">
        <f>Tableau1[[#This Row],[Authors]]&amp;", "&amp;Tableau1[[#This Row],[Title]]&amp;" "&amp;Tableau1[[#This Row],[Journal]]&amp;". "&amp;Tableau1[[#This Row],[Year]]</f>
        <v>Abulafia A, Hill WE, Wang L, Reitblat O, Koch DD., Intraocular Lens Power Calculation in Eyes After Laser In Situ Keratomileusis or Photorefractive Keratectomy for Myopia. Asia Pac J Ophthalmol (Phila). 2017</v>
      </c>
    </row>
    <row r="749" spans="1:29" x14ac:dyDescent="0.3">
      <c r="A749">
        <v>2891</v>
      </c>
      <c r="B749" t="s">
        <v>6090</v>
      </c>
      <c r="C749" t="s">
        <v>16336</v>
      </c>
      <c r="D749" t="s">
        <v>26514</v>
      </c>
      <c r="E749" t="s">
        <v>2738</v>
      </c>
      <c r="F749" s="10"/>
      <c r="G749">
        <v>2017</v>
      </c>
      <c r="J749">
        <v>6.5598716665087875E-2</v>
      </c>
      <c r="L749" t="s">
        <v>37349</v>
      </c>
      <c r="M749">
        <v>28668421</v>
      </c>
      <c r="Q749" s="10"/>
      <c r="R749" s="11">
        <f t="shared" si="22"/>
        <v>0</v>
      </c>
      <c r="U749" s="11">
        <f t="shared" si="23"/>
        <v>0</v>
      </c>
      <c r="Y749" s="11">
        <f>IF(SUM(Tableau1[[#This Row],[Other access]:[Sci-hub access]])&gt;=1,1,0)</f>
        <v>0</v>
      </c>
      <c r="Z749" s="12">
        <f>IF(OR(Tableau1[[#This Row],[Access R1 + S1+ T1 ]]&gt;=1,Tableau1[[#This Row],[Access V1 +W1 + X1]]&gt;=1),1,0)</f>
        <v>0</v>
      </c>
      <c r="AB749" s="10" t="str">
        <f>Tableau1[[#This Row],[DOI]]</f>
        <v>doi: 10.1016/j.ejrad.2017.05.025</v>
      </c>
      <c r="AC749" s="13" t="str">
        <f>Tableau1[[#This Row],[Authors]]&amp;", "&amp;Tableau1[[#This Row],[Title]]&amp;" "&amp;Tableau1[[#This Row],[Journal]]&amp;". "&amp;Tableau1[[#This Row],[Year]]</f>
        <v>Wang L, Fan K, Zhang Y, Chen Y, Tian Q, Shi D., Quantitative assessment of optic nerve in patients with Leber's hereditary optic neuropathy using reduced field-of-view diffusion tensor imaging. Eur J Radiol. 2017</v>
      </c>
    </row>
    <row r="750" spans="1:29" x14ac:dyDescent="0.3">
      <c r="A750">
        <v>3245</v>
      </c>
      <c r="B750" t="s">
        <v>6428</v>
      </c>
      <c r="C750" t="s">
        <v>16671</v>
      </c>
      <c r="D750" t="s">
        <v>26852</v>
      </c>
      <c r="E750" t="s">
        <v>2465</v>
      </c>
      <c r="F750" s="10"/>
      <c r="G750">
        <v>2017</v>
      </c>
      <c r="J750">
        <v>6.5828021354493949E-2</v>
      </c>
      <c r="L750" t="s">
        <v>37698</v>
      </c>
      <c r="M750">
        <v>28614230</v>
      </c>
      <c r="Q750" s="10"/>
      <c r="R750" s="11">
        <f t="shared" si="22"/>
        <v>0</v>
      </c>
      <c r="U750" s="11">
        <f t="shared" si="23"/>
        <v>0</v>
      </c>
      <c r="Y750" s="11">
        <f>IF(SUM(Tableau1[[#This Row],[Other access]:[Sci-hub access]])&gt;=1,1,0)</f>
        <v>0</v>
      </c>
      <c r="Z750" s="12">
        <f>IF(OR(Tableau1[[#This Row],[Access R1 + S1+ T1 ]]&gt;=1,Tableau1[[#This Row],[Access V1 +W1 + X1]]&gt;=1),1,0)</f>
        <v>0</v>
      </c>
      <c r="AB750" s="10" t="str">
        <f>Tableau1[[#This Row],[DOI]]</f>
        <v>doi: 10.1097/MD.0000000000007109</v>
      </c>
      <c r="AC750" s="13" t="str">
        <f>Tableau1[[#This Row],[Authors]]&amp;", "&amp;Tableau1[[#This Row],[Title]]&amp;" "&amp;Tableau1[[#This Row],[Journal]]&amp;". "&amp;Tableau1[[#This Row],[Year]]</f>
        <v>Chen X, Yao Y, Wang F, Liu T, Zhao X., A retrospective study of eyeball rupture in patients with or without orbital fracture. Medicine (Baltimore). 2017</v>
      </c>
    </row>
    <row r="751" spans="1:29" x14ac:dyDescent="0.3">
      <c r="A751">
        <v>6030</v>
      </c>
      <c r="B751" t="s">
        <v>9016</v>
      </c>
      <c r="C751" t="s">
        <v>19231</v>
      </c>
      <c r="D751" t="s">
        <v>29446</v>
      </c>
      <c r="E751" t="s">
        <v>2479</v>
      </c>
      <c r="F751" s="10"/>
      <c r="G751">
        <v>2017</v>
      </c>
      <c r="J751">
        <v>6.584411861201267E-2</v>
      </c>
      <c r="L751" t="s">
        <v>40407</v>
      </c>
      <c r="M751">
        <v>28257381</v>
      </c>
      <c r="Q751" s="10"/>
      <c r="R751" s="11">
        <f t="shared" si="22"/>
        <v>0</v>
      </c>
      <c r="U751" s="11">
        <f t="shared" si="23"/>
        <v>0</v>
      </c>
      <c r="Y751" s="11">
        <f>IF(SUM(Tableau1[[#This Row],[Other access]:[Sci-hub access]])&gt;=1,1,0)</f>
        <v>0</v>
      </c>
      <c r="Z751" s="12">
        <f>IF(OR(Tableau1[[#This Row],[Access R1 + S1+ T1 ]]&gt;=1,Tableau1[[#This Row],[Access V1 +W1 + X1]]&gt;=1),1,0)</f>
        <v>0</v>
      </c>
      <c r="AB751" s="10" t="str">
        <f>Tableau1[[#This Row],[DOI]]</f>
        <v>doi: 10.1097/ICO.0000000000001167</v>
      </c>
      <c r="AC751" s="13" t="str">
        <f>Tableau1[[#This Row],[Authors]]&amp;", "&amp;Tableau1[[#This Row],[Title]]&amp;" "&amp;Tableau1[[#This Row],[Journal]]&amp;". "&amp;Tableau1[[#This Row],[Year]]</f>
        <v>Alevi D, Perry HD, Wedel A, Rosenberg E, Alevi L, Donnenfeld ED., Effect of Sleep Position on the Ocular Surface. Cornea. 2017</v>
      </c>
    </row>
    <row r="752" spans="1:29" x14ac:dyDescent="0.3">
      <c r="A752">
        <v>27</v>
      </c>
      <c r="B752" t="s">
        <v>3290</v>
      </c>
      <c r="C752" t="s">
        <v>13551</v>
      </c>
      <c r="D752" t="s">
        <v>23710</v>
      </c>
      <c r="E752" t="s">
        <v>2462</v>
      </c>
      <c r="F752" s="10"/>
      <c r="G752">
        <v>2018</v>
      </c>
      <c r="J752">
        <v>6.5893421941530361E-2</v>
      </c>
      <c r="L752" t="s">
        <v>34545</v>
      </c>
      <c r="M752">
        <v>29486755</v>
      </c>
      <c r="Q752" s="10"/>
      <c r="R752" s="11">
        <f t="shared" si="22"/>
        <v>0</v>
      </c>
      <c r="U752" s="11">
        <f t="shared" si="23"/>
        <v>0</v>
      </c>
      <c r="Y752" s="11">
        <f>IF(SUM(Tableau1[[#This Row],[Other access]:[Sci-hub access]])&gt;=1,1,0)</f>
        <v>0</v>
      </c>
      <c r="Z752" s="12">
        <f>IF(OR(Tableau1[[#This Row],[Access R1 + S1+ T1 ]]&gt;=1,Tableau1[[#This Row],[Access V1 +W1 + X1]]&gt;=1),1,0)</f>
        <v>0</v>
      </c>
      <c r="AB752" s="10" t="str">
        <f>Tableau1[[#This Row],[DOI]]</f>
        <v>doi: 10.1186/s12886-018-0725-2</v>
      </c>
      <c r="AC752" s="13" t="str">
        <f>Tableau1[[#This Row],[Authors]]&amp;", "&amp;Tableau1[[#This Row],[Title]]&amp;" "&amp;Tableau1[[#This Row],[Journal]]&amp;". "&amp;Tableau1[[#This Row],[Year]]</f>
        <v>Costa EF, Pinto LM, Campos MAG, Gomes TM, Silva GEB., Partial regression of large anterior scleral staphyloma secondary to rhinosporidiosis after corneoscleral graft - a case report. BMC Ophthalmol. 2018</v>
      </c>
    </row>
    <row r="753" spans="1:29" ht="28.8" x14ac:dyDescent="0.3">
      <c r="A753">
        <v>2042</v>
      </c>
      <c r="B753" t="s">
        <v>5281</v>
      </c>
      <c r="C753" t="s">
        <v>15527</v>
      </c>
      <c r="D753" t="s">
        <v>25703</v>
      </c>
      <c r="E753" t="s">
        <v>2537</v>
      </c>
      <c r="F753" s="10"/>
      <c r="G753">
        <v>2017</v>
      </c>
      <c r="J753">
        <v>6.5982439107292179E-2</v>
      </c>
      <c r="L753" t="s">
        <v>36513</v>
      </c>
      <c r="M753">
        <v>28827139</v>
      </c>
      <c r="Q753" s="10"/>
      <c r="R753" s="11">
        <f t="shared" si="22"/>
        <v>0</v>
      </c>
      <c r="U753" s="11">
        <f t="shared" si="23"/>
        <v>0</v>
      </c>
      <c r="Y753" s="11">
        <f>IF(SUM(Tableau1[[#This Row],[Other access]:[Sci-hub access]])&gt;=1,1,0)</f>
        <v>0</v>
      </c>
      <c r="Z753" s="12">
        <f>IF(OR(Tableau1[[#This Row],[Access R1 + S1+ T1 ]]&gt;=1,Tableau1[[#This Row],[Access V1 +W1 + X1]]&gt;=1),1,0)</f>
        <v>0</v>
      </c>
      <c r="AB753" s="10" t="str">
        <f>Tableau1[[#This Row],[DOI]]</f>
        <v>doi: 10.1016/j.ajpath.2017.07.018</v>
      </c>
      <c r="AC753" s="13" t="str">
        <f>Tableau1[[#This Row],[Authors]]&amp;", "&amp;Tableau1[[#This Row],[Title]]&amp;" "&amp;Tableau1[[#This Row],[Journal]]&amp;". "&amp;Tableau1[[#This Row],[Year]]</f>
        <v>Wei Z, Caty J, Whitson J, Zhang AD, Srinivasagan R, Kavanagh TJ, Yan H, Fan X., Reduced Glutathione Level Promotes Epithelial-Mesenchymal Transition in Lens Epithelial Cells via a Wnt/β-Catenin-Mediated Pathway: Relevance for Cataract Therapy. Am J Pathol. 2017</v>
      </c>
    </row>
    <row r="754" spans="1:29" x14ac:dyDescent="0.3">
      <c r="A754">
        <v>3097</v>
      </c>
      <c r="B754" t="s">
        <v>208</v>
      </c>
      <c r="C754" t="s">
        <v>209</v>
      </c>
      <c r="D754" t="s">
        <v>210</v>
      </c>
      <c r="E754" t="s">
        <v>2611</v>
      </c>
      <c r="F754" s="10"/>
      <c r="G754">
        <v>2017</v>
      </c>
      <c r="J754">
        <v>6.5990724044316496E-2</v>
      </c>
      <c r="L754" t="s">
        <v>37551</v>
      </c>
      <c r="M754">
        <v>28637654</v>
      </c>
      <c r="Q754" s="10"/>
      <c r="R754" s="11">
        <f t="shared" si="22"/>
        <v>0</v>
      </c>
      <c r="U754" s="11">
        <f t="shared" si="23"/>
        <v>0</v>
      </c>
      <c r="Y754" s="11">
        <f>IF(SUM(Tableau1[[#This Row],[Other access]:[Sci-hub access]])&gt;=1,1,0)</f>
        <v>0</v>
      </c>
      <c r="Z754" s="12">
        <f>IF(OR(Tableau1[[#This Row],[Access R1 + S1+ T1 ]]&gt;=1,Tableau1[[#This Row],[Access V1 +W1 + X1]]&gt;=1),1,0)</f>
        <v>0</v>
      </c>
      <c r="AB754" s="10" t="str">
        <f>Tableau1[[#This Row],[DOI]]</f>
        <v>doi: 10.1542/peds.2016-3745</v>
      </c>
      <c r="AC754" s="13" t="str">
        <f>Tableau1[[#This Row],[Authors]]&amp;", "&amp;Tableau1[[#This Row],[Title]]&amp;" "&amp;Tableau1[[#This Row],[Journal]]&amp;". "&amp;Tableau1[[#This Row],[Year]]</f>
        <v>Modest JR, Majzoub KM, Moore B, Bhambhani V, McLaughlin SR, Vernacchio L., Implementation of Instrument-Based Vision Screening for Preschool-Age Children in Primary Care. Pediatrics. 2017</v>
      </c>
    </row>
    <row r="755" spans="1:29" x14ac:dyDescent="0.3">
      <c r="A755">
        <v>6319</v>
      </c>
      <c r="B755" t="s">
        <v>9272</v>
      </c>
      <c r="C755" t="s">
        <v>19483</v>
      </c>
      <c r="D755" t="s">
        <v>29703</v>
      </c>
      <c r="E755" t="s">
        <v>34314</v>
      </c>
      <c r="F755" s="10"/>
      <c r="G755">
        <v>2017</v>
      </c>
      <c r="J755">
        <v>6.6081400836172755E-2</v>
      </c>
      <c r="L755" t="s">
        <v>40688</v>
      </c>
      <c r="M755">
        <v>28228485</v>
      </c>
      <c r="Q755" s="10"/>
      <c r="R755" s="11">
        <f t="shared" si="22"/>
        <v>0</v>
      </c>
      <c r="U755" s="11">
        <f t="shared" si="23"/>
        <v>0</v>
      </c>
      <c r="Y755" s="11">
        <f>IF(SUM(Tableau1[[#This Row],[Other access]:[Sci-hub access]])&gt;=1,1,0)</f>
        <v>0</v>
      </c>
      <c r="Z755" s="12">
        <f>IF(OR(Tableau1[[#This Row],[Access R1 + S1+ T1 ]]&gt;=1,Tableau1[[#This Row],[Access V1 +W1 + X1]]&gt;=1),1,0)</f>
        <v>0</v>
      </c>
      <c r="AB755" s="10" t="str">
        <f>Tableau1[[#This Row],[DOI]]</f>
        <v>doi: 10.1136/sextrans-2016-052884</v>
      </c>
      <c r="AC755" s="13" t="str">
        <f>Tableau1[[#This Row],[Authors]]&amp;", "&amp;Tableau1[[#This Row],[Title]]&amp;" "&amp;Tableau1[[#This Row],[Journal]]&amp;". "&amp;Tableau1[[#This Row],[Year]]</f>
        <v>Honkila M, Wikström E, Renko M, Surcel HM, Pokka T, Ikäheimo I, Uhari M, Tapiainen T., Probability of vertical transmission of Chlamydia trachomatis estimated from national registry data. Sex Transm Infect. 2017</v>
      </c>
    </row>
    <row r="756" spans="1:29" x14ac:dyDescent="0.3">
      <c r="A756">
        <v>3725</v>
      </c>
      <c r="B756" t="s">
        <v>6895</v>
      </c>
      <c r="C756" t="s">
        <v>17135</v>
      </c>
      <c r="D756" t="s">
        <v>27319</v>
      </c>
      <c r="E756" t="s">
        <v>2451</v>
      </c>
      <c r="F756" s="10"/>
      <c r="G756">
        <v>2017</v>
      </c>
      <c r="J756">
        <v>6.6106220708638253E-2</v>
      </c>
      <c r="L756" t="s">
        <v>38169</v>
      </c>
      <c r="M756">
        <v>28542342</v>
      </c>
      <c r="Q756" s="10"/>
      <c r="R756" s="11">
        <f t="shared" si="22"/>
        <v>0</v>
      </c>
      <c r="U756" s="11">
        <f t="shared" si="23"/>
        <v>0</v>
      </c>
      <c r="Y756" s="11">
        <f>IF(SUM(Tableau1[[#This Row],[Other access]:[Sci-hub access]])&gt;=1,1,0)</f>
        <v>0</v>
      </c>
      <c r="Z756" s="12">
        <f>IF(OR(Tableau1[[#This Row],[Access R1 + S1+ T1 ]]&gt;=1,Tableau1[[#This Row],[Access V1 +W1 + X1]]&gt;=1),1,0)</f>
        <v>0</v>
      </c>
      <c r="AB756" s="10" t="str">
        <f>Tableau1[[#This Row],[DOI]]</f>
        <v>doi: 10.1371/journal.pone.0177726</v>
      </c>
      <c r="AC756" s="13" t="str">
        <f>Tableau1[[#This Row],[Authors]]&amp;", "&amp;Tableau1[[#This Row],[Title]]&amp;" "&amp;Tableau1[[#This Row],[Journal]]&amp;". "&amp;Tableau1[[#This Row],[Year]]</f>
        <v>Kim SJ, Cho KJ, Oh S., Development of machine learning models for diagnosis of glaucoma. PLoS One. 2017</v>
      </c>
    </row>
    <row r="757" spans="1:29" x14ac:dyDescent="0.3">
      <c r="A757">
        <v>8432</v>
      </c>
      <c r="B757" t="s">
        <v>11113</v>
      </c>
      <c r="C757" t="s">
        <v>21298</v>
      </c>
      <c r="D757" t="s">
        <v>31551</v>
      </c>
      <c r="E757" t="s">
        <v>2441</v>
      </c>
      <c r="F757" s="10"/>
      <c r="G757">
        <v>2017</v>
      </c>
      <c r="J757">
        <v>6.6201674071162842E-2</v>
      </c>
      <c r="L757" t="s">
        <v>42772</v>
      </c>
      <c r="M757">
        <v>27914838</v>
      </c>
      <c r="Q757" s="10"/>
      <c r="R757" s="11">
        <f t="shared" si="22"/>
        <v>0</v>
      </c>
      <c r="U757" s="11">
        <f t="shared" si="23"/>
        <v>0</v>
      </c>
      <c r="Y757" s="11">
        <f>IF(SUM(Tableau1[[#This Row],[Other access]:[Sci-hub access]])&gt;=1,1,0)</f>
        <v>0</v>
      </c>
      <c r="Z757" s="12">
        <f>IF(OR(Tableau1[[#This Row],[Access R1 + S1+ T1 ]]&gt;=1,Tableau1[[#This Row],[Access V1 +W1 + X1]]&gt;=1),1,0)</f>
        <v>0</v>
      </c>
      <c r="AB757" s="10" t="str">
        <f>Tableau1[[#This Row],[DOI]]</f>
        <v>doi: 10.1016/j.ophtha.2016.10.028</v>
      </c>
      <c r="AC757" s="13" t="str">
        <f>Tableau1[[#This Row],[Authors]]&amp;", "&amp;Tableau1[[#This Row],[Title]]&amp;" "&amp;Tableau1[[#This Row],[Journal]]&amp;". "&amp;Tableau1[[#This Row],[Year]]</f>
        <v>Duarte AF, Akaishi PM, de Molfetta GA, Chodraui-Filho S, Cintra M, Toscano A, Silva WA Jr, Cruz AA., Lacrimal Gland Involvement in Blepharophimosis-Ptosis-Epicanthus Inversus Syndrome. Ophthalmology. 2017</v>
      </c>
    </row>
    <row r="758" spans="1:29" x14ac:dyDescent="0.3">
      <c r="A758">
        <v>1930</v>
      </c>
      <c r="B758" t="s">
        <v>5172</v>
      </c>
      <c r="C758" t="s">
        <v>15418</v>
      </c>
      <c r="D758" t="s">
        <v>25594</v>
      </c>
      <c r="E758" t="s">
        <v>2451</v>
      </c>
      <c r="F758" s="10"/>
      <c r="G758">
        <v>2017</v>
      </c>
      <c r="J758">
        <v>6.6273113813128837E-2</v>
      </c>
      <c r="L758" t="s">
        <v>36401</v>
      </c>
      <c r="M758">
        <v>28846701</v>
      </c>
      <c r="Q758" s="10"/>
      <c r="R758" s="11">
        <f t="shared" si="22"/>
        <v>0</v>
      </c>
      <c r="U758" s="11">
        <f t="shared" si="23"/>
        <v>0</v>
      </c>
      <c r="Y758" s="11">
        <f>IF(SUM(Tableau1[[#This Row],[Other access]:[Sci-hub access]])&gt;=1,1,0)</f>
        <v>0</v>
      </c>
      <c r="Z758" s="12">
        <f>IF(OR(Tableau1[[#This Row],[Access R1 + S1+ T1 ]]&gt;=1,Tableau1[[#This Row],[Access V1 +W1 + X1]]&gt;=1),1,0)</f>
        <v>0</v>
      </c>
      <c r="AB758" s="10" t="str">
        <f>Tableau1[[#This Row],[DOI]]</f>
        <v>doi: 10.1371/journal.pone.0183335</v>
      </c>
      <c r="AC758" s="13" t="str">
        <f>Tableau1[[#This Row],[Authors]]&amp;", "&amp;Tableau1[[#This Row],[Title]]&amp;" "&amp;Tableau1[[#This Row],[Journal]]&amp;". "&amp;Tableau1[[#This Row],[Year]]</f>
        <v>Hyun J, Lim DH, Eo DR, Hwang S, Chung ES, Chung TY., A comparison of visual outcome and rotational stability of two types of toric implantable collamer lenses (TICL) : V4 versus V4c. PLoS One. 2017</v>
      </c>
    </row>
    <row r="759" spans="1:29" x14ac:dyDescent="0.3">
      <c r="A759">
        <v>4886</v>
      </c>
      <c r="B759" t="s">
        <v>7986</v>
      </c>
      <c r="C759" t="s">
        <v>18215</v>
      </c>
      <c r="D759" t="s">
        <v>28416</v>
      </c>
      <c r="E759" t="s">
        <v>2443</v>
      </c>
      <c r="F759" s="10"/>
      <c r="G759">
        <v>2017</v>
      </c>
      <c r="J759">
        <v>6.6406551544160752E-2</v>
      </c>
      <c r="L759" t="s">
        <v>39296</v>
      </c>
      <c r="M759">
        <v>28395028</v>
      </c>
      <c r="Q759" s="10"/>
      <c r="R759" s="11">
        <f t="shared" si="22"/>
        <v>0</v>
      </c>
      <c r="U759" s="11">
        <f t="shared" si="23"/>
        <v>0</v>
      </c>
      <c r="Y759" s="11">
        <f>IF(SUM(Tableau1[[#This Row],[Other access]:[Sci-hub access]])&gt;=1,1,0)</f>
        <v>0</v>
      </c>
      <c r="Z759" s="12">
        <f>IF(OR(Tableau1[[#This Row],[Access R1 + S1+ T1 ]]&gt;=1,Tableau1[[#This Row],[Access V1 +W1 + X1]]&gt;=1),1,0)</f>
        <v>0</v>
      </c>
      <c r="AB759" s="10" t="str">
        <f>Tableau1[[#This Row],[DOI]]</f>
        <v>doi: 10.1167/iovs.16-20553</v>
      </c>
      <c r="AC759" s="13" t="str">
        <f>Tableau1[[#This Row],[Authors]]&amp;", "&amp;Tableau1[[#This Row],[Title]]&amp;" "&amp;Tableau1[[#This Row],[Journal]]&amp;". "&amp;Tableau1[[#This Row],[Year]]</f>
        <v>Huang XR, Knighton RW, Spector YZ, Qiao J, Kong W, Zhao Q., Reflectance Spectrum and Birefringence of the Retinal Nerve Fiber Layer With Hypertensive Damage of Axonal Cytoskeleton. Invest Ophthalmol Vis Sci. 2017</v>
      </c>
    </row>
    <row r="760" spans="1:29" x14ac:dyDescent="0.3">
      <c r="A760">
        <v>9687</v>
      </c>
      <c r="B760" t="s">
        <v>12237</v>
      </c>
      <c r="C760" t="s">
        <v>22411</v>
      </c>
      <c r="D760" t="s">
        <v>32685</v>
      </c>
      <c r="E760" t="s">
        <v>2471</v>
      </c>
      <c r="F760" s="10"/>
      <c r="G760">
        <v>2017</v>
      </c>
      <c r="J760">
        <v>6.6462163955451459E-2</v>
      </c>
      <c r="L760" t="s">
        <v>43954</v>
      </c>
      <c r="M760">
        <v>27620471</v>
      </c>
      <c r="Q760" s="10"/>
      <c r="R760" s="11">
        <f t="shared" si="22"/>
        <v>0</v>
      </c>
      <c r="U760" s="11">
        <f t="shared" si="23"/>
        <v>0</v>
      </c>
      <c r="Y760" s="11">
        <f>IF(SUM(Tableau1[[#This Row],[Other access]:[Sci-hub access]])&gt;=1,1,0)</f>
        <v>0</v>
      </c>
      <c r="Z760" s="12">
        <f>IF(OR(Tableau1[[#This Row],[Access R1 + S1+ T1 ]]&gt;=1,Tableau1[[#This Row],[Access V1 +W1 + X1]]&gt;=1),1,0)</f>
        <v>0</v>
      </c>
      <c r="AB760" s="10" t="str">
        <f>Tableau1[[#This Row],[DOI]]</f>
        <v>doi: 10.1007/s10792-016-0346-9</v>
      </c>
      <c r="AC760" s="13" t="str">
        <f>Tableau1[[#This Row],[Authors]]&amp;", "&amp;Tableau1[[#This Row],[Title]]&amp;" "&amp;Tableau1[[#This Row],[Journal]]&amp;". "&amp;Tableau1[[#This Row],[Year]]</f>
        <v>Ersoz MG, Mart DK, Ayintap E, Hazar L, Gunes IB, Adiyeke SK, Dogan B., The factors influencing peripapillary choroidal thickness in primary open-angle glaucoma. Int Ophthalmol. 2017</v>
      </c>
    </row>
    <row r="761" spans="1:29" x14ac:dyDescent="0.3">
      <c r="A761">
        <v>8551</v>
      </c>
      <c r="B761" t="s">
        <v>11220</v>
      </c>
      <c r="C761" t="s">
        <v>21404</v>
      </c>
      <c r="D761" t="s">
        <v>31659</v>
      </c>
      <c r="E761" t="s">
        <v>2479</v>
      </c>
      <c r="F761" s="10"/>
      <c r="G761">
        <v>2017</v>
      </c>
      <c r="J761">
        <v>6.6513875720505489E-2</v>
      </c>
      <c r="L761" t="s">
        <v>42887</v>
      </c>
      <c r="M761">
        <v>27893524</v>
      </c>
      <c r="Q761" s="10"/>
      <c r="R761" s="11">
        <f t="shared" si="22"/>
        <v>0</v>
      </c>
      <c r="U761" s="11">
        <f t="shared" si="23"/>
        <v>0</v>
      </c>
      <c r="Y761" s="11">
        <f>IF(SUM(Tableau1[[#This Row],[Other access]:[Sci-hub access]])&gt;=1,1,0)</f>
        <v>0</v>
      </c>
      <c r="Z761" s="12">
        <f>IF(OR(Tableau1[[#This Row],[Access R1 + S1+ T1 ]]&gt;=1,Tableau1[[#This Row],[Access V1 +W1 + X1]]&gt;=1),1,0)</f>
        <v>0</v>
      </c>
      <c r="AB761" s="10" t="str">
        <f>Tableau1[[#This Row],[DOI]]</f>
        <v>doi: 10.1097/ICO.0000000000001089</v>
      </c>
      <c r="AC761" s="13" t="str">
        <f>Tableau1[[#This Row],[Authors]]&amp;", "&amp;Tableau1[[#This Row],[Title]]&amp;" "&amp;Tableau1[[#This Row],[Journal]]&amp;". "&amp;Tableau1[[#This Row],[Year]]</f>
        <v>Hyun S, Lee S, Kim JH., Visual Outcomes After SMILE, LASEK, and LASEK Combined With Corneal Collagen Cross-Linking for High Myopic Correction. Cornea. 2017</v>
      </c>
    </row>
    <row r="762" spans="1:29" x14ac:dyDescent="0.3">
      <c r="A762">
        <v>2991</v>
      </c>
      <c r="B762" t="s">
        <v>6185</v>
      </c>
      <c r="C762" t="s">
        <v>16430</v>
      </c>
      <c r="D762" t="s">
        <v>26609</v>
      </c>
      <c r="E762" t="s">
        <v>2462</v>
      </c>
      <c r="F762" s="10"/>
      <c r="G762">
        <v>2017</v>
      </c>
      <c r="J762">
        <v>6.6686203927923571E-2</v>
      </c>
      <c r="L762" t="s">
        <v>37446</v>
      </c>
      <c r="M762">
        <v>28655307</v>
      </c>
      <c r="Q762" s="10"/>
      <c r="R762" s="11">
        <f t="shared" si="22"/>
        <v>0</v>
      </c>
      <c r="U762" s="11">
        <f t="shared" si="23"/>
        <v>0</v>
      </c>
      <c r="Y762" s="11">
        <f>IF(SUM(Tableau1[[#This Row],[Other access]:[Sci-hub access]])&gt;=1,1,0)</f>
        <v>0</v>
      </c>
      <c r="Z762" s="12">
        <f>IF(OR(Tableau1[[#This Row],[Access R1 + S1+ T1 ]]&gt;=1,Tableau1[[#This Row],[Access V1 +W1 + X1]]&gt;=1),1,0)</f>
        <v>0</v>
      </c>
      <c r="AB762" s="10" t="str">
        <f>Tableau1[[#This Row],[DOI]]</f>
        <v>doi: 10.1186/s12886-017-0497-0</v>
      </c>
      <c r="AC762" s="13" t="str">
        <f>Tableau1[[#This Row],[Authors]]&amp;", "&amp;Tableau1[[#This Row],[Title]]&amp;" "&amp;Tableau1[[#This Row],[Journal]]&amp;". "&amp;Tableau1[[#This Row],[Year]]</f>
        <v>Chou HD, Wu WC, Wang NK, Chuang LH, Chen KJ, Lai CC., Short-term efficacy of intravitreal Aflibercept injections for retinal angiomatous proliferation. BMC Ophthalmol. 2017</v>
      </c>
    </row>
    <row r="763" spans="1:29" x14ac:dyDescent="0.3">
      <c r="A763">
        <v>5564</v>
      </c>
      <c r="B763" t="s">
        <v>8604</v>
      </c>
      <c r="C763" t="s">
        <v>18826</v>
      </c>
      <c r="D763" t="s">
        <v>29034</v>
      </c>
      <c r="E763" t="s">
        <v>2468</v>
      </c>
      <c r="F763" s="10"/>
      <c r="G763">
        <v>2017</v>
      </c>
      <c r="J763">
        <v>6.6708578335020863E-2</v>
      </c>
      <c r="L763" t="s">
        <v>39951</v>
      </c>
      <c r="M763">
        <v>28319525</v>
      </c>
      <c r="Q763" s="10"/>
      <c r="R763" s="11">
        <f t="shared" si="22"/>
        <v>0</v>
      </c>
      <c r="U763" s="11">
        <f t="shared" si="23"/>
        <v>0</v>
      </c>
      <c r="Y763" s="11">
        <f>IF(SUM(Tableau1[[#This Row],[Other access]:[Sci-hub access]])&gt;=1,1,0)</f>
        <v>0</v>
      </c>
      <c r="Z763" s="12">
        <f>IF(OR(Tableau1[[#This Row],[Access R1 + S1+ T1 ]]&gt;=1,Tableau1[[#This Row],[Access V1 +W1 + X1]]&gt;=1),1,0)</f>
        <v>0</v>
      </c>
      <c r="AB763" s="10" t="str">
        <f>Tableau1[[#This Row],[DOI]]</f>
        <v>doi: 10.1097/IJG.0000000000000660</v>
      </c>
      <c r="AC763" s="13" t="str">
        <f>Tableau1[[#This Row],[Authors]]&amp;", "&amp;Tableau1[[#This Row],[Title]]&amp;" "&amp;Tableau1[[#This Row],[Journal]]&amp;". "&amp;Tableau1[[#This Row],[Year]]</f>
        <v>Wang X, Mudie LI, Baskaran M, Cheng CY, Alward WL, Friedman DS, Brady CJ., Crowdsourcing to Evaluate Fundus Photographs for the Presence of Glaucoma. J Glaucoma. 2017</v>
      </c>
    </row>
    <row r="764" spans="1:29" x14ac:dyDescent="0.3">
      <c r="A764">
        <v>3918</v>
      </c>
      <c r="B764" t="s">
        <v>7076</v>
      </c>
      <c r="C764" t="s">
        <v>17313</v>
      </c>
      <c r="D764" t="s">
        <v>27501</v>
      </c>
      <c r="E764" t="s">
        <v>2462</v>
      </c>
      <c r="F764" s="10"/>
      <c r="G764">
        <v>2017</v>
      </c>
      <c r="J764">
        <v>6.6897492932908809E-2</v>
      </c>
      <c r="L764" t="s">
        <v>38359</v>
      </c>
      <c r="M764">
        <v>28506223</v>
      </c>
      <c r="Q764" s="10"/>
      <c r="R764" s="11">
        <f t="shared" si="22"/>
        <v>0</v>
      </c>
      <c r="U764" s="11">
        <f t="shared" si="23"/>
        <v>0</v>
      </c>
      <c r="Y764" s="11">
        <f>IF(SUM(Tableau1[[#This Row],[Other access]:[Sci-hub access]])&gt;=1,1,0)</f>
        <v>0</v>
      </c>
      <c r="Z764" s="12">
        <f>IF(OR(Tableau1[[#This Row],[Access R1 + S1+ T1 ]]&gt;=1,Tableau1[[#This Row],[Access V1 +W1 + X1]]&gt;=1),1,0)</f>
        <v>0</v>
      </c>
      <c r="AB764" s="10" t="str">
        <f>Tableau1[[#This Row],[DOI]]</f>
        <v>doi: 10.1186/s12886-017-0467-6</v>
      </c>
      <c r="AC764" s="13" t="str">
        <f>Tableau1[[#This Row],[Authors]]&amp;", "&amp;Tableau1[[#This Row],[Title]]&amp;" "&amp;Tableau1[[#This Row],[Journal]]&amp;". "&amp;Tableau1[[#This Row],[Year]]</f>
        <v>Ochi R, Sato B, Morishita S, Imagawa Y, Mimura M, Fukumoto M, Sato T, Kobayashi T, Kida T, Ikeda T., Case of asteroid hyalosis that developed severely reduced vision after cataract surgery. BMC Ophthalmol. 2017</v>
      </c>
    </row>
    <row r="765" spans="1:29" x14ac:dyDescent="0.3">
      <c r="A765">
        <v>9847</v>
      </c>
      <c r="B765" t="s">
        <v>12378</v>
      </c>
      <c r="C765" t="s">
        <v>22549</v>
      </c>
      <c r="D765" t="s">
        <v>32826</v>
      </c>
      <c r="E765" t="s">
        <v>2471</v>
      </c>
      <c r="F765" s="10"/>
      <c r="G765">
        <v>2017</v>
      </c>
      <c r="J765">
        <v>6.6969799489912551E-2</v>
      </c>
      <c r="L765" t="s">
        <v>44109</v>
      </c>
      <c r="M765">
        <v>27561748</v>
      </c>
      <c r="Q765" s="10"/>
      <c r="R765" s="11">
        <f t="shared" si="22"/>
        <v>0</v>
      </c>
      <c r="U765" s="11">
        <f t="shared" si="23"/>
        <v>0</v>
      </c>
      <c r="Y765" s="11">
        <f>IF(SUM(Tableau1[[#This Row],[Other access]:[Sci-hub access]])&gt;=1,1,0)</f>
        <v>0</v>
      </c>
      <c r="Z765" s="12">
        <f>IF(OR(Tableau1[[#This Row],[Access R1 + S1+ T1 ]]&gt;=1,Tableau1[[#This Row],[Access V1 +W1 + X1]]&gt;=1),1,0)</f>
        <v>0</v>
      </c>
      <c r="AB765" s="10" t="str">
        <f>Tableau1[[#This Row],[DOI]]</f>
        <v>doi: 10.1007/s10792-016-0325-1</v>
      </c>
      <c r="AC765" s="13" t="str">
        <f>Tableau1[[#This Row],[Authors]]&amp;", "&amp;Tableau1[[#This Row],[Title]]&amp;" "&amp;Tableau1[[#This Row],[Journal]]&amp;". "&amp;Tableau1[[#This Row],[Year]]</f>
        <v>Wang JK, Chang SW., Refractive results of phacoemulsification in vitrectomized patients. Int Ophthalmol. 2017</v>
      </c>
    </row>
    <row r="766" spans="1:29" x14ac:dyDescent="0.3">
      <c r="A766">
        <v>4698</v>
      </c>
      <c r="B766" t="s">
        <v>7811</v>
      </c>
      <c r="C766" t="s">
        <v>18043</v>
      </c>
      <c r="D766" t="s">
        <v>28241</v>
      </c>
      <c r="E766" t="s">
        <v>2525</v>
      </c>
      <c r="F766" s="10"/>
      <c r="G766">
        <v>2017</v>
      </c>
      <c r="J766">
        <v>6.7004599294800071E-2</v>
      </c>
      <c r="L766" t="s">
        <v>39114</v>
      </c>
      <c r="M766">
        <v>28418606</v>
      </c>
      <c r="Q766" s="10"/>
      <c r="R766" s="11">
        <f t="shared" si="22"/>
        <v>0</v>
      </c>
      <c r="U766" s="11">
        <f t="shared" si="23"/>
        <v>0</v>
      </c>
      <c r="Y766" s="11">
        <f>IF(SUM(Tableau1[[#This Row],[Other access]:[Sci-hub access]])&gt;=1,1,0)</f>
        <v>0</v>
      </c>
      <c r="Z766" s="12">
        <f>IF(OR(Tableau1[[#This Row],[Access R1 + S1+ T1 ]]&gt;=1,Tableau1[[#This Row],[Access V1 +W1 + X1]]&gt;=1),1,0)</f>
        <v>0</v>
      </c>
      <c r="AB766" s="10" t="str">
        <f>Tableau1[[#This Row],[DOI]]</f>
        <v>doi: 10.1111/ceo.12962</v>
      </c>
      <c r="AC766" s="13" t="str">
        <f>Tableau1[[#This Row],[Authors]]&amp;", "&amp;Tableau1[[#This Row],[Title]]&amp;" "&amp;Tableau1[[#This Row],[Journal]]&amp;". "&amp;Tableau1[[#This Row],[Year]]</f>
        <v>Rim TH, Kim DW, Chung EJ, Kim SS., Nationwide incidence of blindness in South Korea: a 12-year study from 2002 to 2013. Clin Exp Ophthalmol. 2017</v>
      </c>
    </row>
    <row r="767" spans="1:29" x14ac:dyDescent="0.3">
      <c r="A767">
        <v>4353</v>
      </c>
      <c r="B767" t="s">
        <v>7481</v>
      </c>
      <c r="C767" t="s">
        <v>17717</v>
      </c>
      <c r="D767" t="s">
        <v>27910</v>
      </c>
      <c r="E767" t="s">
        <v>2523</v>
      </c>
      <c r="F767" s="10"/>
      <c r="G767">
        <v>2017</v>
      </c>
      <c r="J767">
        <v>6.7100993189137204E-2</v>
      </c>
      <c r="L767" t="s">
        <v>38776</v>
      </c>
      <c r="M767">
        <v>28452990</v>
      </c>
      <c r="Q767" s="10"/>
      <c r="R767" s="11">
        <f t="shared" si="22"/>
        <v>0</v>
      </c>
      <c r="U767" s="11">
        <f t="shared" si="23"/>
        <v>0</v>
      </c>
      <c r="Y767" s="11">
        <f>IF(SUM(Tableau1[[#This Row],[Other access]:[Sci-hub access]])&gt;=1,1,0)</f>
        <v>0</v>
      </c>
      <c r="Z767" s="12">
        <f>IF(OR(Tableau1[[#This Row],[Access R1 + S1+ T1 ]]&gt;=1,Tableau1[[#This Row],[Access V1 +W1 + X1]]&gt;=1),1,0)</f>
        <v>0</v>
      </c>
      <c r="AB767" s="10" t="str">
        <f>Tableau1[[#This Row],[DOI]]</f>
        <v>doi: 10.1038/eye.2017.70</v>
      </c>
      <c r="AC767" s="13" t="str">
        <f>Tableau1[[#This Row],[Authors]]&amp;", "&amp;Tableau1[[#This Row],[Title]]&amp;" "&amp;Tableau1[[#This Row],[Journal]]&amp;". "&amp;Tableau1[[#This Row],[Year]]</f>
        <v>Pircher A, Montali M, Berberat J, Remonda L, Killer HE., Relationship between the optic nerve sheath diameter and lumbar cerebrospinal fluid pressure in patients with normal tension glaucoma. Eye (Lond). 2017</v>
      </c>
    </row>
    <row r="768" spans="1:29" x14ac:dyDescent="0.3">
      <c r="A768">
        <v>8574</v>
      </c>
      <c r="B768" t="s">
        <v>11240</v>
      </c>
      <c r="C768" t="s">
        <v>21424</v>
      </c>
      <c r="D768" t="s">
        <v>31679</v>
      </c>
      <c r="E768" t="s">
        <v>2490</v>
      </c>
      <c r="F768" s="10"/>
      <c r="G768">
        <v>2017</v>
      </c>
      <c r="J768">
        <v>6.7122259767124048E-2</v>
      </c>
      <c r="L768" t="s">
        <v>42910</v>
      </c>
      <c r="M768">
        <v>27889502</v>
      </c>
      <c r="Q768" s="10"/>
      <c r="R768" s="11">
        <f t="shared" si="22"/>
        <v>0</v>
      </c>
      <c r="U768" s="11">
        <f t="shared" si="23"/>
        <v>0</v>
      </c>
      <c r="Y768" s="11">
        <f>IF(SUM(Tableau1[[#This Row],[Other access]:[Sci-hub access]])&gt;=1,1,0)</f>
        <v>0</v>
      </c>
      <c r="Z768" s="12">
        <f>IF(OR(Tableau1[[#This Row],[Access R1 + S1+ T1 ]]&gt;=1,Tableau1[[#This Row],[Access V1 +W1 + X1]]&gt;=1),1,0)</f>
        <v>0</v>
      </c>
      <c r="AB768" s="10" t="str">
        <f>Tableau1[[#This Row],[DOI]]</f>
        <v>doi: 10.1016/j.ajo.2016.11.007</v>
      </c>
      <c r="AC768" s="13" t="str">
        <f>Tableau1[[#This Row],[Authors]]&amp;", "&amp;Tableau1[[#This Row],[Title]]&amp;" "&amp;Tableau1[[#This Row],[Journal]]&amp;". "&amp;Tableau1[[#This Row],[Year]]</f>
        <v>dell'Omo R, Virgili G, Rizzo S, De Turris S, Coclite G, Giorgio D, dell'Omo E, Costagliola C., Role of Lamellar Hole-Associated Epiretinal Proliferation in Lamellar Macular Holes. Am J Ophthalmol. 2017</v>
      </c>
    </row>
    <row r="769" spans="1:29" x14ac:dyDescent="0.3">
      <c r="A769">
        <v>2709</v>
      </c>
      <c r="B769" t="s">
        <v>5919</v>
      </c>
      <c r="C769" t="s">
        <v>16165</v>
      </c>
      <c r="D769" t="s">
        <v>26342</v>
      </c>
      <c r="E769" t="s">
        <v>2447</v>
      </c>
      <c r="F769" s="10"/>
      <c r="G769">
        <v>2018</v>
      </c>
      <c r="J769">
        <v>6.7170093447695089E-2</v>
      </c>
      <c r="L769" t="s">
        <v>37172</v>
      </c>
      <c r="M769">
        <v>28700403</v>
      </c>
      <c r="Q769" s="10"/>
      <c r="R769" s="11">
        <f t="shared" si="22"/>
        <v>0</v>
      </c>
      <c r="U769" s="11">
        <f t="shared" si="23"/>
        <v>0</v>
      </c>
      <c r="Y769" s="11">
        <f>IF(SUM(Tableau1[[#This Row],[Other access]:[Sci-hub access]])&gt;=1,1,0)</f>
        <v>0</v>
      </c>
      <c r="Z769" s="12">
        <f>IF(OR(Tableau1[[#This Row],[Access R1 + S1+ T1 ]]&gt;=1,Tableau1[[#This Row],[Access V1 +W1 + X1]]&gt;=1),1,0)</f>
        <v>0</v>
      </c>
      <c r="AB769" s="10" t="str">
        <f>Tableau1[[#This Row],[DOI]]</f>
        <v>doi: 10.1097/IOP.0000000000000953</v>
      </c>
      <c r="AC769" s="13" t="str">
        <f>Tableau1[[#This Row],[Authors]]&amp;", "&amp;Tableau1[[#This Row],[Title]]&amp;" "&amp;Tableau1[[#This Row],[Journal]]&amp;". "&amp;Tableau1[[#This Row],[Year]]</f>
        <v>Wang Y, Jakobiec FA, Zakka FR, Lee NG., A Lacrimal Gland Choristoma of the Lacrimal Sac. Ophthal Plast Reconstr Surg. 2018</v>
      </c>
    </row>
    <row r="770" spans="1:29" ht="28.8" x14ac:dyDescent="0.3">
      <c r="A770">
        <v>6257</v>
      </c>
      <c r="B770" t="s">
        <v>9214</v>
      </c>
      <c r="C770" t="s">
        <v>19426</v>
      </c>
      <c r="D770" t="s">
        <v>29645</v>
      </c>
      <c r="E770" t="s">
        <v>2468</v>
      </c>
      <c r="F770" s="10"/>
      <c r="G770">
        <v>2017</v>
      </c>
      <c r="J770">
        <v>6.7343969823767447E-2</v>
      </c>
      <c r="L770" t="s">
        <v>40627</v>
      </c>
      <c r="M770">
        <v>28234681</v>
      </c>
      <c r="Q770" s="10"/>
      <c r="R770" s="11">
        <f t="shared" ref="R770:R833" si="24">IF(SUM(N770:Q770)&gt;0,1,0)</f>
        <v>0</v>
      </c>
      <c r="U770" s="11">
        <f t="shared" ref="U770:U833" si="25">IF(SUM(R770,T770)&gt;0,1,0)</f>
        <v>0</v>
      </c>
      <c r="Y770" s="11">
        <f>IF(SUM(Tableau1[[#This Row],[Other access]:[Sci-hub access]])&gt;=1,1,0)</f>
        <v>0</v>
      </c>
      <c r="Z770" s="12">
        <f>IF(OR(Tableau1[[#This Row],[Access R1 + S1+ T1 ]]&gt;=1,Tableau1[[#This Row],[Access V1 +W1 + X1]]&gt;=1),1,0)</f>
        <v>0</v>
      </c>
      <c r="AB770" s="10" t="str">
        <f>Tableau1[[#This Row],[DOI]]</f>
        <v>doi: 10.1097/IJG.0000000000000652</v>
      </c>
      <c r="AC770" s="13" t="str">
        <f>Tableau1[[#This Row],[Authors]]&amp;", "&amp;Tableau1[[#This Row],[Title]]&amp;" "&amp;Tableau1[[#This Row],[Journal]]&amp;". "&amp;Tableau1[[#This Row],[Year]]</f>
        <v>Zéboulon P, Lévêque PM, Brasnu E, Aragno V, Hamard P, Baudouin C, Labbé A., Effect of Surgical Intraocular Pressure Lowering on Peripapillary and Macular Vessel Density in Glaucoma Patients: An Optical Coherence Tomography Angiography Study. J Glaucoma. 2017</v>
      </c>
    </row>
    <row r="771" spans="1:29" x14ac:dyDescent="0.3">
      <c r="A771">
        <v>6206</v>
      </c>
      <c r="B771" t="s">
        <v>9167</v>
      </c>
      <c r="C771" t="s">
        <v>19380</v>
      </c>
      <c r="D771" t="s">
        <v>29598</v>
      </c>
      <c r="E771" t="s">
        <v>2496</v>
      </c>
      <c r="F771" s="10"/>
      <c r="G771">
        <v>2017</v>
      </c>
      <c r="J771">
        <v>6.7549804648830092E-2</v>
      </c>
      <c r="L771" t="s">
        <v>40576</v>
      </c>
      <c r="M771">
        <v>28237171</v>
      </c>
      <c r="Q771" s="10"/>
      <c r="R771" s="11">
        <f t="shared" si="24"/>
        <v>0</v>
      </c>
      <c r="U771" s="11">
        <f t="shared" si="25"/>
        <v>0</v>
      </c>
      <c r="Y771" s="11">
        <f>IF(SUM(Tableau1[[#This Row],[Other access]:[Sci-hub access]])&gt;=1,1,0)</f>
        <v>0</v>
      </c>
      <c r="Z771" s="12">
        <f>IF(OR(Tableau1[[#This Row],[Access R1 + S1+ T1 ]]&gt;=1,Tableau1[[#This Row],[Access V1 +W1 + X1]]&gt;=1),1,0)</f>
        <v>0</v>
      </c>
      <c r="AB771" s="10" t="str">
        <f>Tableau1[[#This Row],[DOI]]</f>
        <v>doi: 10.1016/j.jcjo.2016.08.001</v>
      </c>
      <c r="AC771" s="13" t="str">
        <f>Tableau1[[#This Row],[Authors]]&amp;", "&amp;Tableau1[[#This Row],[Title]]&amp;" "&amp;Tableau1[[#This Row],[Journal]]&amp;". "&amp;Tableau1[[#This Row],[Year]]</f>
        <v>Al-Awadi A, Mandelcorn ED, Somani S., Atypical transient subretinal exudation following photodynamic therapy for chronic central serous retinopathy: a case report. Can J Ophthalmol. 2017</v>
      </c>
    </row>
    <row r="772" spans="1:29" x14ac:dyDescent="0.3">
      <c r="A772">
        <v>4913</v>
      </c>
      <c r="B772" t="s">
        <v>8011</v>
      </c>
      <c r="C772" t="s">
        <v>18240</v>
      </c>
      <c r="D772" t="s">
        <v>28441</v>
      </c>
      <c r="E772" t="s">
        <v>2452</v>
      </c>
      <c r="F772" s="10"/>
      <c r="G772">
        <v>2017</v>
      </c>
      <c r="J772">
        <v>6.7635573781126168E-2</v>
      </c>
      <c r="L772" t="e">
        <v>#VALUE!</v>
      </c>
      <c r="M772">
        <v>28391287</v>
      </c>
      <c r="Q772" s="10"/>
      <c r="R772" s="11">
        <f t="shared" si="24"/>
        <v>0</v>
      </c>
      <c r="U772" s="11">
        <f t="shared" si="25"/>
        <v>0</v>
      </c>
      <c r="Y772" s="11">
        <f>IF(SUM(Tableau1[[#This Row],[Other access]:[Sci-hub access]])&gt;=1,1,0)</f>
        <v>0</v>
      </c>
      <c r="Z772" s="12">
        <f>IF(OR(Tableau1[[#This Row],[Access R1 + S1+ T1 ]]&gt;=1,Tableau1[[#This Row],[Access V1 +W1 + X1]]&gt;=1),1,0)</f>
        <v>0</v>
      </c>
      <c r="AB772" s="10" t="e">
        <f>Tableau1[[#This Row],[DOI]]</f>
        <v>#VALUE!</v>
      </c>
      <c r="AC772" s="13" t="str">
        <f>Tableau1[[#This Row],[Authors]]&amp;", "&amp;Tableau1[[#This Row],[Title]]&amp;" "&amp;Tableau1[[#This Row],[Journal]]&amp;". "&amp;Tableau1[[#This Row],[Year]]</f>
        <v>Min X, Fan H, Zhao G, Liu G., Identification of 2 Potentially Relevant Gene Mutations Involved in Strabismus Using Whole-Exome Sequencing. Med Sci Monit. 2017</v>
      </c>
    </row>
    <row r="773" spans="1:29" x14ac:dyDescent="0.3">
      <c r="A773">
        <v>10490</v>
      </c>
      <c r="B773" t="s">
        <v>12975</v>
      </c>
      <c r="C773" t="s">
        <v>23141</v>
      </c>
      <c r="D773" t="s">
        <v>33428</v>
      </c>
      <c r="E773" t="s">
        <v>2471</v>
      </c>
      <c r="F773" s="10"/>
      <c r="G773">
        <v>2017</v>
      </c>
      <c r="J773">
        <v>6.7729385833979361E-2</v>
      </c>
      <c r="L773" t="s">
        <v>44739</v>
      </c>
      <c r="M773">
        <v>27259481</v>
      </c>
      <c r="Q773" s="10"/>
      <c r="R773" s="11">
        <f t="shared" si="24"/>
        <v>0</v>
      </c>
      <c r="U773" s="11">
        <f t="shared" si="25"/>
        <v>0</v>
      </c>
      <c r="Y773" s="11">
        <f>IF(SUM(Tableau1[[#This Row],[Other access]:[Sci-hub access]])&gt;=1,1,0)</f>
        <v>0</v>
      </c>
      <c r="Z773" s="12">
        <f>IF(OR(Tableau1[[#This Row],[Access R1 + S1+ T1 ]]&gt;=1,Tableau1[[#This Row],[Access V1 +W1 + X1]]&gt;=1),1,0)</f>
        <v>0</v>
      </c>
      <c r="AB773" s="10" t="str">
        <f>Tableau1[[#This Row],[DOI]]</f>
        <v>doi: 10.1007/s10792-016-0273-9</v>
      </c>
      <c r="AC773" s="13" t="str">
        <f>Tableau1[[#This Row],[Authors]]&amp;", "&amp;Tableau1[[#This Row],[Title]]&amp;" "&amp;Tableau1[[#This Row],[Journal]]&amp;". "&amp;Tableau1[[#This Row],[Year]]</f>
        <v>Bayramlar H, Gurturk AY, Sari U, Karadag R., Overcorrecting minus lens therapy in patients with intermittent exotropia: Should it be the first therapeutic choice? Int Ophthalmol. 2017</v>
      </c>
    </row>
    <row r="774" spans="1:29" ht="28.8" x14ac:dyDescent="0.3">
      <c r="A774">
        <v>574</v>
      </c>
      <c r="B774" t="s">
        <v>3837</v>
      </c>
      <c r="C774" t="s">
        <v>14093</v>
      </c>
      <c r="D774" t="s">
        <v>24257</v>
      </c>
      <c r="E774" t="s">
        <v>2448</v>
      </c>
      <c r="F774" s="10"/>
      <c r="G774">
        <v>2018</v>
      </c>
      <c r="J774">
        <v>6.7735411139822732E-2</v>
      </c>
      <c r="L774" t="s">
        <v>35073</v>
      </c>
      <c r="M774">
        <v>29177890</v>
      </c>
      <c r="Q774" s="10"/>
      <c r="R774" s="11">
        <f t="shared" si="24"/>
        <v>0</v>
      </c>
      <c r="U774" s="11">
        <f t="shared" si="25"/>
        <v>0</v>
      </c>
      <c r="Y774" s="11">
        <f>IF(SUM(Tableau1[[#This Row],[Other access]:[Sci-hub access]])&gt;=1,1,0)</f>
        <v>0</v>
      </c>
      <c r="Z774" s="12">
        <f>IF(OR(Tableau1[[#This Row],[Access R1 + S1+ T1 ]]&gt;=1,Tableau1[[#This Row],[Access V1 +W1 + X1]]&gt;=1),1,0)</f>
        <v>0</v>
      </c>
      <c r="AB774" s="10" t="str">
        <f>Tableau1[[#This Row],[DOI]]</f>
        <v>doi: 10.1007/s00417-017-3847-y</v>
      </c>
      <c r="AC774" s="13" t="str">
        <f>Tableau1[[#This Row],[Authors]]&amp;", "&amp;Tableau1[[#This Row],[Title]]&amp;" "&amp;Tableau1[[#This Row],[Journal]]&amp;". "&amp;Tableau1[[#This Row],[Year]]</f>
        <v>Sakurada Y, Kikushima W, Sugiyama A, Yoneyama S, Tanabe N, Matsubara M, Iijima H., AREDS simplified severity scale as a predictive factor for response to aflibercept therapy for typical neovascular age-related macular degeneration. Graefes Arch Clin Exp Ophthalmol. 2018</v>
      </c>
    </row>
    <row r="775" spans="1:29" x14ac:dyDescent="0.3">
      <c r="A775">
        <v>1998</v>
      </c>
      <c r="B775" t="s">
        <v>5238</v>
      </c>
      <c r="C775" t="s">
        <v>15484</v>
      </c>
      <c r="D775" t="s">
        <v>25660</v>
      </c>
      <c r="E775" t="s">
        <v>2479</v>
      </c>
      <c r="F775" s="10"/>
      <c r="G775">
        <v>2017</v>
      </c>
      <c r="J775">
        <v>6.7898504904275403E-2</v>
      </c>
      <c r="L775" t="s">
        <v>36469</v>
      </c>
      <c r="M775">
        <v>28834812</v>
      </c>
      <c r="Q775" s="10"/>
      <c r="R775" s="11">
        <f t="shared" si="24"/>
        <v>0</v>
      </c>
      <c r="U775" s="11">
        <f t="shared" si="25"/>
        <v>0</v>
      </c>
      <c r="Y775" s="11">
        <f>IF(SUM(Tableau1[[#This Row],[Other access]:[Sci-hub access]])&gt;=1,1,0)</f>
        <v>0</v>
      </c>
      <c r="Z775" s="12">
        <f>IF(OR(Tableau1[[#This Row],[Access R1 + S1+ T1 ]]&gt;=1,Tableau1[[#This Row],[Access V1 +W1 + X1]]&gt;=1),1,0)</f>
        <v>0</v>
      </c>
      <c r="AB775" s="10" t="str">
        <f>Tableau1[[#This Row],[DOI]]</f>
        <v>doi: 10.1097/ICO.0000000000001339</v>
      </c>
      <c r="AC775" s="13" t="str">
        <f>Tableau1[[#This Row],[Authors]]&amp;", "&amp;Tableau1[[#This Row],[Title]]&amp;" "&amp;Tableau1[[#This Row],[Journal]]&amp;". "&amp;Tableau1[[#This Row],[Year]]</f>
        <v>Lisa C, Fernández-Vega Cueto L, Poo-López A, Madrid-Costa D, Alfonso JF., Long-Term Follow-up of Intrastromal Corneal Ring Segments (210-Degree Arc Length) in Central Keratoconus With High Corneal Asphericity. Cornea. 2017</v>
      </c>
    </row>
    <row r="776" spans="1:29" x14ac:dyDescent="0.3">
      <c r="A776">
        <v>4710</v>
      </c>
      <c r="B776" t="s">
        <v>7823</v>
      </c>
      <c r="C776" t="s">
        <v>18055</v>
      </c>
      <c r="D776" t="s">
        <v>28253</v>
      </c>
      <c r="E776" t="s">
        <v>2438</v>
      </c>
      <c r="F776" s="10"/>
      <c r="G776">
        <v>2017</v>
      </c>
      <c r="J776">
        <v>6.8038058467364548E-2</v>
      </c>
      <c r="L776" t="s">
        <v>39126</v>
      </c>
      <c r="M776">
        <v>28416495</v>
      </c>
      <c r="Q776" s="10"/>
      <c r="R776" s="11">
        <f t="shared" si="24"/>
        <v>0</v>
      </c>
      <c r="U776" s="11">
        <f t="shared" si="25"/>
        <v>0</v>
      </c>
      <c r="Y776" s="11">
        <f>IF(SUM(Tableau1[[#This Row],[Other access]:[Sci-hub access]])&gt;=1,1,0)</f>
        <v>0</v>
      </c>
      <c r="Z776" s="12">
        <f>IF(OR(Tableau1[[#This Row],[Access R1 + S1+ T1 ]]&gt;=1,Tableau1[[#This Row],[Access V1 +W1 + X1]]&gt;=1),1,0)</f>
        <v>0</v>
      </c>
      <c r="AB776" s="10" t="str">
        <f>Tableau1[[#This Row],[DOI]]</f>
        <v>doi: 10.1136/bjophthalmol-2016-309834</v>
      </c>
      <c r="AC776" s="13" t="str">
        <f>Tableau1[[#This Row],[Authors]]&amp;", "&amp;Tableau1[[#This Row],[Title]]&amp;" "&amp;Tableau1[[#This Row],[Journal]]&amp;". "&amp;Tableau1[[#This Row],[Year]]</f>
        <v>Alkanaan A, Barsotti R, Kirat O, Almubrad T, Khan A, Akhtar S., Ultrastructural study of peripheral and central stroma of keratoconus cornea. Br J Ophthalmol. 2017</v>
      </c>
    </row>
    <row r="777" spans="1:29" x14ac:dyDescent="0.3">
      <c r="A777">
        <v>4300</v>
      </c>
      <c r="B777" t="s">
        <v>7432</v>
      </c>
      <c r="C777" t="s">
        <v>17668</v>
      </c>
      <c r="D777" t="s">
        <v>27860</v>
      </c>
      <c r="E777" t="s">
        <v>2496</v>
      </c>
      <c r="F777" s="10"/>
      <c r="G777">
        <v>2017</v>
      </c>
      <c r="J777">
        <v>6.8082532790186501E-2</v>
      </c>
      <c r="L777" t="s">
        <v>38726</v>
      </c>
      <c r="M777">
        <v>28457306</v>
      </c>
      <c r="Q777" s="10"/>
      <c r="R777" s="11">
        <f t="shared" si="24"/>
        <v>0</v>
      </c>
      <c r="U777" s="11">
        <f t="shared" si="25"/>
        <v>0</v>
      </c>
      <c r="Y777" s="11">
        <f>IF(SUM(Tableau1[[#This Row],[Other access]:[Sci-hub access]])&gt;=1,1,0)</f>
        <v>0</v>
      </c>
      <c r="Z777" s="12">
        <f>IF(OR(Tableau1[[#This Row],[Access R1 + S1+ T1 ]]&gt;=1,Tableau1[[#This Row],[Access V1 +W1 + X1]]&gt;=1),1,0)</f>
        <v>0</v>
      </c>
      <c r="AB777" s="10" t="str">
        <f>Tableau1[[#This Row],[DOI]]</f>
        <v>doi: 10.1016/j.jcjo.2016.08.020</v>
      </c>
      <c r="AC777" s="13" t="str">
        <f>Tableau1[[#This Row],[Authors]]&amp;", "&amp;Tableau1[[#This Row],[Title]]&amp;" "&amp;Tableau1[[#This Row],[Journal]]&amp;". "&amp;Tableau1[[#This Row],[Year]]</f>
        <v>Hada M, Meel R, Kashyap S, Jose C., Eyelid pilomatrixoma masquerading as chalazion. Can J Ophthalmol. 2017</v>
      </c>
    </row>
    <row r="778" spans="1:29" x14ac:dyDescent="0.3">
      <c r="A778">
        <v>7052</v>
      </c>
      <c r="B778" t="s">
        <v>9906</v>
      </c>
      <c r="C778" t="s">
        <v>20109</v>
      </c>
      <c r="D778" t="s">
        <v>30340</v>
      </c>
      <c r="E778" t="s">
        <v>2450</v>
      </c>
      <c r="F778" s="10"/>
      <c r="G778">
        <v>2017</v>
      </c>
      <c r="J778">
        <v>6.8100786561886673E-2</v>
      </c>
      <c r="L778" t="s">
        <v>41408</v>
      </c>
      <c r="M778">
        <v>28131175</v>
      </c>
      <c r="Q778" s="10"/>
      <c r="R778" s="11">
        <f t="shared" si="24"/>
        <v>0</v>
      </c>
      <c r="U778" s="11">
        <f t="shared" si="25"/>
        <v>0</v>
      </c>
      <c r="Y778" s="11">
        <f>IF(SUM(Tableau1[[#This Row],[Other access]:[Sci-hub access]])&gt;=1,1,0)</f>
        <v>0</v>
      </c>
      <c r="Z778" s="12">
        <f>IF(OR(Tableau1[[#This Row],[Access R1 + S1+ T1 ]]&gt;=1,Tableau1[[#This Row],[Access V1 +W1 + X1]]&gt;=1),1,0)</f>
        <v>0</v>
      </c>
      <c r="AB778" s="10" t="str">
        <f>Tableau1[[#This Row],[DOI]]</f>
        <v>doi: 10.1016/j.jns.2016.12.050</v>
      </c>
      <c r="AC778" s="13" t="str">
        <f>Tableau1[[#This Row],[Authors]]&amp;", "&amp;Tableau1[[#This Row],[Title]]&amp;" "&amp;Tableau1[[#This Row],[Journal]]&amp;". "&amp;Tableau1[[#This Row],[Year]]</f>
        <v>Cho BH, Kim SH, Kim SS, Choi YJ, Lee SH., Central positional nystagmus associated with cerebellar tumors: Clinical and topographical analysis. J Neurol Sci. 2017</v>
      </c>
    </row>
    <row r="779" spans="1:29" x14ac:dyDescent="0.3">
      <c r="A779">
        <v>4922</v>
      </c>
      <c r="B779" t="s">
        <v>8020</v>
      </c>
      <c r="C779" t="s">
        <v>18249</v>
      </c>
      <c r="D779" t="s">
        <v>28450</v>
      </c>
      <c r="E779" t="s">
        <v>2715</v>
      </c>
      <c r="F779" s="10"/>
      <c r="G779">
        <v>2017</v>
      </c>
      <c r="J779">
        <v>6.8102682688233829E-2</v>
      </c>
      <c r="L779" t="s">
        <v>39331</v>
      </c>
      <c r="M779">
        <v>28390895</v>
      </c>
      <c r="Q779" s="10"/>
      <c r="R779" s="11">
        <f t="shared" si="24"/>
        <v>0</v>
      </c>
      <c r="U779" s="11">
        <f t="shared" si="25"/>
        <v>0</v>
      </c>
      <c r="Y779" s="11">
        <f>IF(SUM(Tableau1[[#This Row],[Other access]:[Sci-hub access]])&gt;=1,1,0)</f>
        <v>0</v>
      </c>
      <c r="Z779" s="12">
        <f>IF(OR(Tableau1[[#This Row],[Access R1 + S1+ T1 ]]&gt;=1,Tableau1[[#This Row],[Access V1 +W1 + X1]]&gt;=1),1,0)</f>
        <v>0</v>
      </c>
      <c r="AB779" s="10" t="str">
        <f>Tableau1[[#This Row],[DOI]]</f>
        <v>doi: 10.1016/j.mvr.2017.02.006</v>
      </c>
      <c r="AC779" s="13" t="str">
        <f>Tableau1[[#This Row],[Authors]]&amp;", "&amp;Tableau1[[#This Row],[Title]]&amp;" "&amp;Tableau1[[#This Row],[Journal]]&amp;". "&amp;Tableau1[[#This Row],[Year]]</f>
        <v>Flower RW, Kling R., Observation and characterization of microvascular vasomotion using erythrocyte mediated ICG angiography (EM-ICG-A). Microvasc Res. 2017</v>
      </c>
    </row>
    <row r="780" spans="1:29" ht="28.8" x14ac:dyDescent="0.3">
      <c r="A780">
        <v>8721</v>
      </c>
      <c r="B780" t="s">
        <v>1796</v>
      </c>
      <c r="C780" t="s">
        <v>1797</v>
      </c>
      <c r="D780" t="s">
        <v>1798</v>
      </c>
      <c r="E780" t="s">
        <v>3063</v>
      </c>
      <c r="F780" s="10"/>
      <c r="G780">
        <v>2017</v>
      </c>
      <c r="J780">
        <v>6.8141075744783342E-2</v>
      </c>
      <c r="L780" t="s">
        <v>43057</v>
      </c>
      <c r="M780">
        <v>27858151</v>
      </c>
      <c r="Q780" s="10"/>
      <c r="R780" s="11">
        <f t="shared" si="24"/>
        <v>0</v>
      </c>
      <c r="U780" s="11">
        <f t="shared" si="25"/>
        <v>0</v>
      </c>
      <c r="Y780" s="11">
        <f>IF(SUM(Tableau1[[#This Row],[Other access]:[Sci-hub access]])&gt;=1,1,0)</f>
        <v>0</v>
      </c>
      <c r="Z780" s="12">
        <f>IF(OR(Tableau1[[#This Row],[Access R1 + S1+ T1 ]]&gt;=1,Tableau1[[#This Row],[Access V1 +W1 + X1]]&gt;=1),1,0)</f>
        <v>0</v>
      </c>
      <c r="AB780" s="10" t="str">
        <f>Tableau1[[#This Row],[DOI]]</f>
        <v>doi: 10.1007/s00420-016-1186-7</v>
      </c>
      <c r="AC780" s="13" t="str">
        <f>Tableau1[[#This Row],[Authors]]&amp;", "&amp;Tableau1[[#This Row],[Title]]&amp;" "&amp;Tableau1[[#This Row],[Journal]]&amp;". "&amp;Tableau1[[#This Row],[Year]]</f>
        <v>Alhamdow A, Gustavsson P, Rylander L, Jakobsson K, Tinnerberg H, Broberg K., Chimney sweeps in Sweden: a questionnaire-based assessment of long-term changes in work conditions, and current eye and airway symptoms. Int Arch Occup Environ Health. 2017</v>
      </c>
    </row>
    <row r="781" spans="1:29" x14ac:dyDescent="0.3">
      <c r="A781">
        <v>9677</v>
      </c>
      <c r="B781" t="s">
        <v>12227</v>
      </c>
      <c r="C781" t="s">
        <v>22401</v>
      </c>
      <c r="D781" t="s">
        <v>32675</v>
      </c>
      <c r="E781" t="s">
        <v>2448</v>
      </c>
      <c r="F781" s="10"/>
      <c r="G781">
        <v>2017</v>
      </c>
      <c r="J781">
        <v>6.8166457857753326E-2</v>
      </c>
      <c r="L781" t="s">
        <v>43945</v>
      </c>
      <c r="M781">
        <v>27624292</v>
      </c>
      <c r="Q781" s="10"/>
      <c r="R781" s="11">
        <f t="shared" si="24"/>
        <v>0</v>
      </c>
      <c r="U781" s="11">
        <f t="shared" si="25"/>
        <v>0</v>
      </c>
      <c r="Y781" s="11">
        <f>IF(SUM(Tableau1[[#This Row],[Other access]:[Sci-hub access]])&gt;=1,1,0)</f>
        <v>0</v>
      </c>
      <c r="Z781" s="12">
        <f>IF(OR(Tableau1[[#This Row],[Access R1 + S1+ T1 ]]&gt;=1,Tableau1[[#This Row],[Access V1 +W1 + X1]]&gt;=1),1,0)</f>
        <v>0</v>
      </c>
      <c r="AB781" s="10" t="str">
        <f>Tableau1[[#This Row],[DOI]]</f>
        <v>doi: 10.1007/s00417-016-3491-y</v>
      </c>
      <c r="AC781" s="13" t="str">
        <f>Tableau1[[#This Row],[Authors]]&amp;", "&amp;Tableau1[[#This Row],[Title]]&amp;" "&amp;Tableau1[[#This Row],[Journal]]&amp;". "&amp;Tableau1[[#This Row],[Year]]</f>
        <v>Son Y, Lee S, Park J., Measurement of lamina and prelaminar thicknesses of both eyes in patients with unilateral branch retinal vein occlusion. Graefes Arch Clin Exp Ophthalmol. 2017</v>
      </c>
    </row>
    <row r="782" spans="1:29" x14ac:dyDescent="0.3">
      <c r="A782">
        <v>4633</v>
      </c>
      <c r="B782" t="s">
        <v>7753</v>
      </c>
      <c r="C782" t="s">
        <v>17988</v>
      </c>
      <c r="D782" t="s">
        <v>28182</v>
      </c>
      <c r="E782" t="s">
        <v>2445</v>
      </c>
      <c r="F782" s="10"/>
      <c r="G782">
        <v>2017</v>
      </c>
      <c r="J782">
        <v>6.8216859845776745E-2</v>
      </c>
      <c r="L782" t="s">
        <v>39051</v>
      </c>
      <c r="M782">
        <v>28426625</v>
      </c>
      <c r="Q782" s="10"/>
      <c r="R782" s="11">
        <f t="shared" si="24"/>
        <v>0</v>
      </c>
      <c r="U782" s="11">
        <f t="shared" si="25"/>
        <v>0</v>
      </c>
      <c r="Y782" s="11">
        <f>IF(SUM(Tableau1[[#This Row],[Other access]:[Sci-hub access]])&gt;=1,1,0)</f>
        <v>0</v>
      </c>
      <c r="Z782" s="12">
        <f>IF(OR(Tableau1[[#This Row],[Access R1 + S1+ T1 ]]&gt;=1,Tableau1[[#This Row],[Access V1 +W1 + X1]]&gt;=1),1,0)</f>
        <v>0</v>
      </c>
      <c r="AB782" s="10" t="str">
        <f>Tableau1[[#This Row],[DOI]]</f>
        <v>doi: 10.1097/IAE.0000000000001522</v>
      </c>
      <c r="AC782" s="13" t="str">
        <f>Tableau1[[#This Row],[Authors]]&amp;", "&amp;Tableau1[[#This Row],[Title]]&amp;" "&amp;Tableau1[[#This Row],[Journal]]&amp;". "&amp;Tableau1[[#This Row],[Year]]</f>
        <v>Browne AW, Ehlers JP, Sharma S, Srivastava SK., Intraoperative Optical Coherence Tomography-Assisted Chorioretinal Biopsy in the DISCOVER Study. Retina. 2017</v>
      </c>
    </row>
    <row r="783" spans="1:29" x14ac:dyDescent="0.3">
      <c r="A783">
        <v>3724</v>
      </c>
      <c r="B783" t="s">
        <v>6894</v>
      </c>
      <c r="C783" t="s">
        <v>17134</v>
      </c>
      <c r="D783" t="s">
        <v>27318</v>
      </c>
      <c r="E783" t="s">
        <v>2451</v>
      </c>
      <c r="F783" s="10"/>
      <c r="G783">
        <v>2017</v>
      </c>
      <c r="J783">
        <v>6.8265975662683331E-2</v>
      </c>
      <c r="L783" t="s">
        <v>38168</v>
      </c>
      <c r="M783">
        <v>28542344</v>
      </c>
      <c r="Q783" s="10"/>
      <c r="R783" s="11">
        <f t="shared" si="24"/>
        <v>0</v>
      </c>
      <c r="U783" s="11">
        <f t="shared" si="25"/>
        <v>0</v>
      </c>
      <c r="Y783" s="11">
        <f>IF(SUM(Tableau1[[#This Row],[Other access]:[Sci-hub access]])&gt;=1,1,0)</f>
        <v>0</v>
      </c>
      <c r="Z783" s="12">
        <f>IF(OR(Tableau1[[#This Row],[Access R1 + S1+ T1 ]]&gt;=1,Tableau1[[#This Row],[Access V1 +W1 + X1]]&gt;=1),1,0)</f>
        <v>0</v>
      </c>
      <c r="AB783" s="10" t="str">
        <f>Tableau1[[#This Row],[DOI]]</f>
        <v>doi: 10.1371/journal.pone.0177769</v>
      </c>
      <c r="AC783" s="13" t="str">
        <f>Tableau1[[#This Row],[Authors]]&amp;", "&amp;Tableau1[[#This Row],[Title]]&amp;" "&amp;Tableau1[[#This Row],[Journal]]&amp;". "&amp;Tableau1[[#This Row],[Year]]</f>
        <v>Lin J, Wang Z, Chung C, Xu J, Dai M, Huang J., Dynamic changes of anterior segment in patients with different stages of primary angle-closure in both eyes and normal subjects. PLoS One. 2017</v>
      </c>
    </row>
    <row r="784" spans="1:29" x14ac:dyDescent="0.3">
      <c r="A784">
        <v>8309</v>
      </c>
      <c r="B784" t="s">
        <v>11010</v>
      </c>
      <c r="C784" t="s">
        <v>21197</v>
      </c>
      <c r="D784" t="s">
        <v>31448</v>
      </c>
      <c r="E784" t="s">
        <v>3089</v>
      </c>
      <c r="F784" s="10"/>
      <c r="G784">
        <v>2017</v>
      </c>
      <c r="J784">
        <v>6.8279555330785113E-2</v>
      </c>
      <c r="L784" t="s">
        <v>42653</v>
      </c>
      <c r="M784">
        <v>27939402</v>
      </c>
      <c r="Q784" s="10"/>
      <c r="R784" s="11">
        <f t="shared" si="24"/>
        <v>0</v>
      </c>
      <c r="U784" s="11">
        <f t="shared" si="25"/>
        <v>0</v>
      </c>
      <c r="Y784" s="11">
        <f>IF(SUM(Tableau1[[#This Row],[Other access]:[Sci-hub access]])&gt;=1,1,0)</f>
        <v>0</v>
      </c>
      <c r="Z784" s="12">
        <f>IF(OR(Tableau1[[#This Row],[Access R1 + S1+ T1 ]]&gt;=1,Tableau1[[#This Row],[Access V1 +W1 + X1]]&gt;=1),1,0)</f>
        <v>0</v>
      </c>
      <c r="AB784" s="10" t="str">
        <f>Tableau1[[#This Row],[DOI]]</f>
        <v>doi: 10.1016/S0140-6736(16)32518-1</v>
      </c>
      <c r="AC784" s="13" t="str">
        <f>Tableau1[[#This Row],[Authors]]&amp;", "&amp;Tableau1[[#This Row],[Title]]&amp;" "&amp;Tableau1[[#This Row],[Journal]]&amp;". "&amp;Tableau1[[#This Row],[Year]]</f>
        <v>Kodati S, Palmore TN, Spellman FA, Cunningham D, Weistrop B, Sen HN., Bilateral posterior uveitis associated with Zika virus infection. Lancet. 2017</v>
      </c>
    </row>
    <row r="785" spans="1:29" x14ac:dyDescent="0.3">
      <c r="A785">
        <v>10166</v>
      </c>
      <c r="B785" t="s">
        <v>12674</v>
      </c>
      <c r="C785" t="s">
        <v>22842</v>
      </c>
      <c r="D785" t="s">
        <v>33124</v>
      </c>
      <c r="E785" t="s">
        <v>2529</v>
      </c>
      <c r="F785" s="10"/>
      <c r="G785">
        <v>2017</v>
      </c>
      <c r="J785">
        <v>6.8291171669920825E-2</v>
      </c>
      <c r="L785" t="s">
        <v>44421</v>
      </c>
      <c r="M785">
        <v>27442312</v>
      </c>
      <c r="Q785" s="10"/>
      <c r="R785" s="11">
        <f t="shared" si="24"/>
        <v>0</v>
      </c>
      <c r="U785" s="11">
        <f t="shared" si="25"/>
        <v>0</v>
      </c>
      <c r="Y785" s="11">
        <f>IF(SUM(Tableau1[[#This Row],[Other access]:[Sci-hub access]])&gt;=1,1,0)</f>
        <v>0</v>
      </c>
      <c r="Z785" s="12">
        <f>IF(OR(Tableau1[[#This Row],[Access R1 + S1+ T1 ]]&gt;=1,Tableau1[[#This Row],[Access V1 +W1 + X1]]&gt;=1),1,0)</f>
        <v>0</v>
      </c>
      <c r="AB785" s="10" t="str">
        <f>Tableau1[[#This Row],[DOI]]</f>
        <v>doi: 10.1080/02713683.2016.1200100</v>
      </c>
      <c r="AC785" s="13" t="str">
        <f>Tableau1[[#This Row],[Authors]]&amp;", "&amp;Tableau1[[#This Row],[Title]]&amp;" "&amp;Tableau1[[#This Row],[Journal]]&amp;". "&amp;Tableau1[[#This Row],[Year]]</f>
        <v>Erol Tinaztepe Ö, Ay M, Eser E., Nuclear and Mitochondrial DNA of Age-Related Cataract Patients Are Susceptible to Oxidative Damage. Curr Eye Res. 2017</v>
      </c>
    </row>
    <row r="786" spans="1:29" x14ac:dyDescent="0.3">
      <c r="A786">
        <v>4341</v>
      </c>
      <c r="B786" t="s">
        <v>7469</v>
      </c>
      <c r="C786" t="s">
        <v>17705</v>
      </c>
      <c r="D786" t="s">
        <v>27898</v>
      </c>
      <c r="E786" t="s">
        <v>34015</v>
      </c>
      <c r="F786" s="10"/>
      <c r="G786">
        <v>2017</v>
      </c>
      <c r="J786">
        <v>6.8314818343529926E-2</v>
      </c>
      <c r="L786" t="s">
        <v>38764</v>
      </c>
      <c r="M786">
        <v>28453367</v>
      </c>
      <c r="Q786" s="10"/>
      <c r="R786" s="11">
        <f t="shared" si="24"/>
        <v>0</v>
      </c>
      <c r="U786" s="11">
        <f t="shared" si="25"/>
        <v>0</v>
      </c>
      <c r="Y786" s="11">
        <f>IF(SUM(Tableau1[[#This Row],[Other access]:[Sci-hub access]])&gt;=1,1,0)</f>
        <v>0</v>
      </c>
      <c r="Z786" s="12">
        <f>IF(OR(Tableau1[[#This Row],[Access R1 + S1+ T1 ]]&gt;=1,Tableau1[[#This Row],[Access V1 +W1 + X1]]&gt;=1),1,0)</f>
        <v>0</v>
      </c>
      <c r="AB786" s="10" t="str">
        <f>Tableau1[[#This Row],[DOI]]</f>
        <v>doi: 10.1080/13816810.2017.1313995</v>
      </c>
      <c r="AC786" s="13" t="str">
        <f>Tableau1[[#This Row],[Authors]]&amp;", "&amp;Tableau1[[#This Row],[Title]]&amp;" "&amp;Tableau1[[#This Row],[Journal]]&amp;". "&amp;Tableau1[[#This Row],[Year]]</f>
        <v>Abdolrahimzadeh S, Parisi F, Mantelli F, Perdicchi A, Scuderi G., Retinal pigment epithelium-photoreceptor layer alterations in a patient with Sturge-Weber syndrome with diffuse choroidal hemangioma. Ophthalmic Genet. 2017</v>
      </c>
    </row>
    <row r="787" spans="1:29" x14ac:dyDescent="0.3">
      <c r="A787">
        <v>1590</v>
      </c>
      <c r="B787" t="s">
        <v>4842</v>
      </c>
      <c r="C787" t="s">
        <v>15092</v>
      </c>
      <c r="D787" t="s">
        <v>25263</v>
      </c>
      <c r="E787" t="s">
        <v>2962</v>
      </c>
      <c r="F787" s="10"/>
      <c r="G787">
        <v>2017</v>
      </c>
      <c r="J787">
        <v>6.831990755031625E-2</v>
      </c>
      <c r="L787" t="s">
        <v>36069</v>
      </c>
      <c r="M787">
        <v>28917666</v>
      </c>
      <c r="Q787" s="10"/>
      <c r="R787" s="11">
        <f t="shared" si="24"/>
        <v>0</v>
      </c>
      <c r="U787" s="11">
        <f t="shared" si="25"/>
        <v>0</v>
      </c>
      <c r="Y787" s="11">
        <f>IF(SUM(Tableau1[[#This Row],[Other access]:[Sci-hub access]])&gt;=1,1,0)</f>
        <v>0</v>
      </c>
      <c r="Z787" s="12">
        <f>IF(OR(Tableau1[[#This Row],[Access R1 + S1+ T1 ]]&gt;=1,Tableau1[[#This Row],[Access V1 +W1 + X1]]&gt;=1),1,0)</f>
        <v>0</v>
      </c>
      <c r="AB787" s="10" t="str">
        <f>Tableau1[[#This Row],[DOI]]</f>
        <v>doi: 10.1016/j.neurobiolaging.2017.07.005</v>
      </c>
      <c r="AC787" s="13" t="str">
        <f>Tableau1[[#This Row],[Authors]]&amp;", "&amp;Tableau1[[#This Row],[Title]]&amp;" "&amp;Tableau1[[#This Row],[Journal]]&amp;". "&amp;Tableau1[[#This Row],[Year]]</f>
        <v>Tamagnini F, Walsh DA, Brown JT, Bondulich MK, Hanger DP, Randall AD., Hippocampal neurophysiology is modified by a disease-associated C-terminal fragment of tau protein. Neurobiol Aging. 2017</v>
      </c>
    </row>
    <row r="788" spans="1:29" x14ac:dyDescent="0.3">
      <c r="A788">
        <v>6063</v>
      </c>
      <c r="B788" t="s">
        <v>9045</v>
      </c>
      <c r="C788" t="s">
        <v>19259</v>
      </c>
      <c r="D788" t="s">
        <v>29475</v>
      </c>
      <c r="E788" t="s">
        <v>2897</v>
      </c>
      <c r="F788" s="10"/>
      <c r="G788">
        <v>2017</v>
      </c>
      <c r="J788">
        <v>6.8389872322718204E-2</v>
      </c>
      <c r="L788" t="s">
        <v>40440</v>
      </c>
      <c r="M788">
        <v>28254087</v>
      </c>
      <c r="Q788" s="10"/>
      <c r="R788" s="11">
        <f t="shared" si="24"/>
        <v>0</v>
      </c>
      <c r="U788" s="11">
        <f t="shared" si="25"/>
        <v>0</v>
      </c>
      <c r="Y788" s="11">
        <f>IF(SUM(Tableau1[[#This Row],[Other access]:[Sci-hub access]])&gt;=1,1,0)</f>
        <v>0</v>
      </c>
      <c r="Z788" s="12">
        <f>IF(OR(Tableau1[[#This Row],[Access R1 + S1+ T1 ]]&gt;=1,Tableau1[[#This Row],[Access V1 +W1 + X1]]&gt;=1),1,0)</f>
        <v>0</v>
      </c>
      <c r="AB788" s="10" t="str">
        <f>Tableau1[[#This Row],[DOI]]</f>
        <v>doi: 10.1016/j.cmpb.2017.01.002</v>
      </c>
      <c r="AC788" s="13" t="str">
        <f>Tableau1[[#This Row],[Authors]]&amp;", "&amp;Tableau1[[#This Row],[Title]]&amp;" "&amp;Tableau1[[#This Row],[Journal]]&amp;". "&amp;Tableau1[[#This Row],[Year]]</f>
        <v>Valente TLA, de Almeida JDS, Silva AC, Teixeira JAM, Gattass M., Automatic diagnosis of strabismus in digital videos through cover test. Comput Methods Programs Biomed. 2017</v>
      </c>
    </row>
    <row r="789" spans="1:29" x14ac:dyDescent="0.3">
      <c r="A789">
        <v>4324</v>
      </c>
      <c r="B789" t="s">
        <v>7454</v>
      </c>
      <c r="C789" t="s">
        <v>17690</v>
      </c>
      <c r="D789" t="s">
        <v>27883</v>
      </c>
      <c r="E789" t="s">
        <v>2490</v>
      </c>
      <c r="F789" s="10"/>
      <c r="G789">
        <v>2017</v>
      </c>
      <c r="J789">
        <v>6.8450554850377654E-2</v>
      </c>
      <c r="L789" t="s">
        <v>38747</v>
      </c>
      <c r="M789">
        <v>28456546</v>
      </c>
      <c r="Q789" s="10"/>
      <c r="R789" s="11">
        <f t="shared" si="24"/>
        <v>0</v>
      </c>
      <c r="U789" s="11">
        <f t="shared" si="25"/>
        <v>0</v>
      </c>
      <c r="Y789" s="11">
        <f>IF(SUM(Tableau1[[#This Row],[Other access]:[Sci-hub access]])&gt;=1,1,0)</f>
        <v>0</v>
      </c>
      <c r="Z789" s="12">
        <f>IF(OR(Tableau1[[#This Row],[Access R1 + S1+ T1 ]]&gt;=1,Tableau1[[#This Row],[Access V1 +W1 + X1]]&gt;=1),1,0)</f>
        <v>0</v>
      </c>
      <c r="AB789" s="10" t="str">
        <f>Tableau1[[#This Row],[DOI]]</f>
        <v>doi: 10.1016/j.ajo.2017.04.014</v>
      </c>
      <c r="AC789" s="13" t="str">
        <f>Tableau1[[#This Row],[Authors]]&amp;", "&amp;Tableau1[[#This Row],[Title]]&amp;" "&amp;Tableau1[[#This Row],[Journal]]&amp;". "&amp;Tableau1[[#This Row],[Year]]</f>
        <v>Veverka KK, Hatt SR, Leske DA, Brown WL, Iezzi R Jr, Holmes JM., Causes of Diplopia in Patients With Epiretinal Membranes. Am J Ophthalmol. 2017</v>
      </c>
    </row>
    <row r="790" spans="1:29" x14ac:dyDescent="0.3">
      <c r="A790">
        <v>9800</v>
      </c>
      <c r="B790" t="s">
        <v>12338</v>
      </c>
      <c r="C790" t="s">
        <v>22510</v>
      </c>
      <c r="D790" t="s">
        <v>32786</v>
      </c>
      <c r="E790" t="s">
        <v>2449</v>
      </c>
      <c r="F790" s="10"/>
      <c r="G790">
        <v>2017</v>
      </c>
      <c r="J790">
        <v>6.8471590849557118E-2</v>
      </c>
      <c r="L790" t="s">
        <v>44062</v>
      </c>
      <c r="M790">
        <v>27577846</v>
      </c>
      <c r="Q790" s="10"/>
      <c r="R790" s="11">
        <f t="shared" si="24"/>
        <v>0</v>
      </c>
      <c r="U790" s="11">
        <f t="shared" si="25"/>
        <v>0</v>
      </c>
      <c r="Y790" s="11">
        <f>IF(SUM(Tableau1[[#This Row],[Other access]:[Sci-hub access]])&gt;=1,1,0)</f>
        <v>0</v>
      </c>
      <c r="Z790" s="12">
        <f>IF(OR(Tableau1[[#This Row],[Access R1 + S1+ T1 ]]&gt;=1,Tableau1[[#This Row],[Access V1 +W1 + X1]]&gt;=1),1,0)</f>
        <v>0</v>
      </c>
      <c r="AB790" s="10" t="str">
        <f>Tableau1[[#This Row],[DOI]]</f>
        <v>doi: 10.1111/cxo.12449</v>
      </c>
      <c r="AC790" s="13" t="str">
        <f>Tableau1[[#This Row],[Authors]]&amp;", "&amp;Tableau1[[#This Row],[Title]]&amp;" "&amp;Tableau1[[#This Row],[Journal]]&amp;". "&amp;Tableau1[[#This Row],[Year]]</f>
        <v>Shahi SK., Acute retinal necrosis results in low vision in a young patient with a history of herpes simplex virus encephalitis. Clin Exp Optom. 2017</v>
      </c>
    </row>
    <row r="791" spans="1:29" x14ac:dyDescent="0.3">
      <c r="A791">
        <v>10302</v>
      </c>
      <c r="B791" t="s">
        <v>12802</v>
      </c>
      <c r="C791" t="s">
        <v>22969</v>
      </c>
      <c r="D791" t="s">
        <v>33255</v>
      </c>
      <c r="E791" t="s">
        <v>2438</v>
      </c>
      <c r="F791" s="10"/>
      <c r="G791">
        <v>2017</v>
      </c>
      <c r="J791">
        <v>6.8572740525959963E-2</v>
      </c>
      <c r="L791" t="s">
        <v>44553</v>
      </c>
      <c r="M791">
        <v>27388252</v>
      </c>
      <c r="Q791" s="10"/>
      <c r="R791" s="11">
        <f t="shared" si="24"/>
        <v>0</v>
      </c>
      <c r="U791" s="11">
        <f t="shared" si="25"/>
        <v>0</v>
      </c>
      <c r="Y791" s="11">
        <f>IF(SUM(Tableau1[[#This Row],[Other access]:[Sci-hub access]])&gt;=1,1,0)</f>
        <v>0</v>
      </c>
      <c r="Z791" s="12">
        <f>IF(OR(Tableau1[[#This Row],[Access R1 + S1+ T1 ]]&gt;=1,Tableau1[[#This Row],[Access V1 +W1 + X1]]&gt;=1),1,0)</f>
        <v>0</v>
      </c>
      <c r="AB791" s="10" t="str">
        <f>Tableau1[[#This Row],[DOI]]</f>
        <v>doi: 10.1136/bjophthalmol-2016-308561</v>
      </c>
      <c r="AC791" s="13" t="str">
        <f>Tableau1[[#This Row],[Authors]]&amp;", "&amp;Tableau1[[#This Row],[Title]]&amp;" "&amp;Tableau1[[#This Row],[Journal]]&amp;". "&amp;Tableau1[[#This Row],[Year]]</f>
        <v>Kuroda Y, Uji A, Morooka S, Nishijima K, Yoshimura N., Morphological features in anterior scleral inflammation using swept-source optical coherence tomography with multiple B-scan averaging. Br J Ophthalmol. 2017</v>
      </c>
    </row>
    <row r="792" spans="1:29" x14ac:dyDescent="0.3">
      <c r="A792">
        <v>10710</v>
      </c>
      <c r="B792" t="s">
        <v>13173</v>
      </c>
      <c r="C792" t="s">
        <v>23336</v>
      </c>
      <c r="D792" t="s">
        <v>33626</v>
      </c>
      <c r="E792" t="s">
        <v>2438</v>
      </c>
      <c r="F792" s="10"/>
      <c r="G792">
        <v>2017</v>
      </c>
      <c r="J792">
        <v>6.8579604687145856E-2</v>
      </c>
      <c r="L792" t="s">
        <v>44957</v>
      </c>
      <c r="M792">
        <v>27091854</v>
      </c>
      <c r="Q792" s="10"/>
      <c r="R792" s="11">
        <f t="shared" si="24"/>
        <v>0</v>
      </c>
      <c r="U792" s="11">
        <f t="shared" si="25"/>
        <v>0</v>
      </c>
      <c r="Y792" s="11">
        <f>IF(SUM(Tableau1[[#This Row],[Other access]:[Sci-hub access]])&gt;=1,1,0)</f>
        <v>0</v>
      </c>
      <c r="Z792" s="12">
        <f>IF(OR(Tableau1[[#This Row],[Access R1 + S1+ T1 ]]&gt;=1,Tableau1[[#This Row],[Access V1 +W1 + X1]]&gt;=1),1,0)</f>
        <v>0</v>
      </c>
      <c r="AB792" s="10" t="str">
        <f>Tableau1[[#This Row],[DOI]]</f>
        <v>doi: 10.1136/bjophthalmol-2016-308418</v>
      </c>
      <c r="AC792" s="13" t="str">
        <f>Tableau1[[#This Row],[Authors]]&amp;", "&amp;Tableau1[[#This Row],[Title]]&amp;" "&amp;Tableau1[[#This Row],[Journal]]&amp;". "&amp;Tableau1[[#This Row],[Year]]</f>
        <v>Akuffo KO, Nolan JM, Peto T, Stack J, Leung I, Corcoran L, Beatty S., Relationship between macular pigment and visual function in subjects with early age-related macular degeneration. Br J Ophthalmol. 2017</v>
      </c>
    </row>
    <row r="793" spans="1:29" x14ac:dyDescent="0.3">
      <c r="A793">
        <v>7178</v>
      </c>
      <c r="B793" t="s">
        <v>1232</v>
      </c>
      <c r="C793" t="s">
        <v>1233</v>
      </c>
      <c r="D793" t="s">
        <v>1234</v>
      </c>
      <c r="E793" t="s">
        <v>2965</v>
      </c>
      <c r="F793" s="10"/>
      <c r="G793">
        <v>2017</v>
      </c>
      <c r="J793">
        <v>6.8623513374879486E-2</v>
      </c>
      <c r="L793" t="s">
        <v>41534</v>
      </c>
      <c r="M793">
        <v>28120576</v>
      </c>
      <c r="Q793" s="10"/>
      <c r="R793" s="11">
        <f t="shared" si="24"/>
        <v>0</v>
      </c>
      <c r="U793" s="11">
        <f t="shared" si="25"/>
        <v>0</v>
      </c>
      <c r="Y793" s="11">
        <f>IF(SUM(Tableau1[[#This Row],[Other access]:[Sci-hub access]])&gt;=1,1,0)</f>
        <v>0</v>
      </c>
      <c r="Z793" s="12">
        <f>IF(OR(Tableau1[[#This Row],[Access R1 + S1+ T1 ]]&gt;=1,Tableau1[[#This Row],[Access V1 +W1 + X1]]&gt;=1),1,0)</f>
        <v>0</v>
      </c>
      <c r="AB793" s="10" t="str">
        <f>Tableau1[[#This Row],[DOI]]</f>
        <v>doi: 10.3349/ymj.2017.58.2.432</v>
      </c>
      <c r="AC793" s="13" t="str">
        <f>Tableau1[[#This Row],[Authors]]&amp;", "&amp;Tableau1[[#This Row],[Title]]&amp;" "&amp;Tableau1[[#This Row],[Journal]]&amp;". "&amp;Tableau1[[#This Row],[Year]]</f>
        <v>Lee W, Bae HW, Lee SH, Kim CY, Seong GJ., Correlations between Preoperative Angle Parameters and Postoperative Unpredicted Refractive Errors after Cataract Surgery in Open Angle Glaucoma (AOD 500). Yonsei Med J. 2017</v>
      </c>
    </row>
    <row r="794" spans="1:29" x14ac:dyDescent="0.3">
      <c r="A794">
        <v>1785</v>
      </c>
      <c r="B794" t="s">
        <v>5033</v>
      </c>
      <c r="C794" t="s">
        <v>15280</v>
      </c>
      <c r="D794" t="s">
        <v>25455</v>
      </c>
      <c r="E794" t="s">
        <v>2448</v>
      </c>
      <c r="F794" s="10"/>
      <c r="G794">
        <v>2017</v>
      </c>
      <c r="J794">
        <v>6.8705900025682554E-2</v>
      </c>
      <c r="L794" t="s">
        <v>36259</v>
      </c>
      <c r="M794">
        <v>28875340</v>
      </c>
      <c r="Q794" s="10"/>
      <c r="R794" s="11">
        <f t="shared" si="24"/>
        <v>0</v>
      </c>
      <c r="U794" s="11">
        <f t="shared" si="25"/>
        <v>0</v>
      </c>
      <c r="Y794" s="11">
        <f>IF(SUM(Tableau1[[#This Row],[Other access]:[Sci-hub access]])&gt;=1,1,0)</f>
        <v>0</v>
      </c>
      <c r="Z794" s="12">
        <f>IF(OR(Tableau1[[#This Row],[Access R1 + S1+ T1 ]]&gt;=1,Tableau1[[#This Row],[Access V1 +W1 + X1]]&gt;=1),1,0)</f>
        <v>0</v>
      </c>
      <c r="AB794" s="10" t="str">
        <f>Tableau1[[#This Row],[DOI]]</f>
        <v>doi: 10.1007/s00417-017-3759-x</v>
      </c>
      <c r="AC794" s="13" t="str">
        <f>Tableau1[[#This Row],[Authors]]&amp;", "&amp;Tableau1[[#This Row],[Title]]&amp;" "&amp;Tableau1[[#This Row],[Journal]]&amp;". "&amp;Tableau1[[#This Row],[Year]]</f>
        <v>Tepelus TC, Chiu GB, Maram J, Huang J, Chopra V, Sadda SR, Lee OL., Corneal features in ocular graft-versus-host disease by in vivo confocal microscopy. Graefes Arch Clin Exp Ophthalmol. 2017</v>
      </c>
    </row>
    <row r="795" spans="1:29" x14ac:dyDescent="0.3">
      <c r="A795">
        <v>5540</v>
      </c>
      <c r="B795" t="s">
        <v>8584</v>
      </c>
      <c r="C795" t="s">
        <v>18805</v>
      </c>
      <c r="D795" t="s">
        <v>29014</v>
      </c>
      <c r="E795" t="s">
        <v>2440</v>
      </c>
      <c r="F795" s="10"/>
      <c r="G795">
        <v>2017</v>
      </c>
      <c r="J795">
        <v>6.8746761391421662E-2</v>
      </c>
      <c r="L795" t="s">
        <v>39927</v>
      </c>
      <c r="M795">
        <v>28322828</v>
      </c>
      <c r="Q795" s="10"/>
      <c r="R795" s="11">
        <f t="shared" si="24"/>
        <v>0</v>
      </c>
      <c r="U795" s="11">
        <f t="shared" si="25"/>
        <v>0</v>
      </c>
      <c r="Y795" s="11">
        <f>IF(SUM(Tableau1[[#This Row],[Other access]:[Sci-hub access]])&gt;=1,1,0)</f>
        <v>0</v>
      </c>
      <c r="Z795" s="12">
        <f>IF(OR(Tableau1[[#This Row],[Access R1 + S1+ T1 ]]&gt;=1,Tableau1[[#This Row],[Access V1 +W1 + X1]]&gt;=1),1,0)</f>
        <v>0</v>
      </c>
      <c r="AB795" s="10" t="str">
        <f>Tableau1[[#This Row],[DOI]]</f>
        <v>doi: 10.1016/j.exer.2017.03.004</v>
      </c>
      <c r="AC795" s="13" t="str">
        <f>Tableau1[[#This Row],[Authors]]&amp;", "&amp;Tableau1[[#This Row],[Title]]&amp;" "&amp;Tableau1[[#This Row],[Journal]]&amp;". "&amp;Tableau1[[#This Row],[Year]]</f>
        <v>Ji Y, Rao J, Rong X, Lou S, Zheng Z, Lu Y., Metabolic characterization of human aqueous humor in relation to high myopia. Exp Eye Res. 2017</v>
      </c>
    </row>
    <row r="796" spans="1:29" x14ac:dyDescent="0.3">
      <c r="A796">
        <v>1333</v>
      </c>
      <c r="B796" t="s">
        <v>4593</v>
      </c>
      <c r="C796" t="s">
        <v>14845</v>
      </c>
      <c r="D796" t="s">
        <v>25014</v>
      </c>
      <c r="E796" t="s">
        <v>2443</v>
      </c>
      <c r="F796" s="10"/>
      <c r="G796">
        <v>2017</v>
      </c>
      <c r="J796">
        <v>6.8768005028421619E-2</v>
      </c>
      <c r="L796" t="s">
        <v>35816</v>
      </c>
      <c r="M796">
        <v>28973321</v>
      </c>
      <c r="Q796" s="10"/>
      <c r="R796" s="11">
        <f t="shared" si="24"/>
        <v>0</v>
      </c>
      <c r="U796" s="11">
        <f t="shared" si="25"/>
        <v>0</v>
      </c>
      <c r="Y796" s="11">
        <f>IF(SUM(Tableau1[[#This Row],[Other access]:[Sci-hub access]])&gt;=1,1,0)</f>
        <v>0</v>
      </c>
      <c r="Z796" s="12">
        <f>IF(OR(Tableau1[[#This Row],[Access R1 + S1+ T1 ]]&gt;=1,Tableau1[[#This Row],[Access V1 +W1 + X1]]&gt;=1),1,0)</f>
        <v>0</v>
      </c>
      <c r="AB796" s="10" t="str">
        <f>Tableau1[[#This Row],[DOI]]</f>
        <v>doi: 10.1167/iovs.17-21573</v>
      </c>
      <c r="AC796" s="13" t="str">
        <f>Tableau1[[#This Row],[Authors]]&amp;", "&amp;Tableau1[[#This Row],[Title]]&amp;" "&amp;Tableau1[[#This Row],[Journal]]&amp;". "&amp;Tableau1[[#This Row],[Year]]</f>
        <v>Timmis MA, Allsop J, Baranian M, Baker J, Basevitch I, Latham K, Pardhan S, van Paridon KN., Visual Search Behavior in Individuals With Retinitis Pigmentosa During Level Walking and Obstacle Crossing. Invest Ophthalmol Vis Sci. 2017</v>
      </c>
    </row>
    <row r="797" spans="1:29" x14ac:dyDescent="0.3">
      <c r="A797">
        <v>88</v>
      </c>
      <c r="B797" t="s">
        <v>3351</v>
      </c>
      <c r="C797" t="s">
        <v>13612</v>
      </c>
      <c r="D797" t="s">
        <v>23771</v>
      </c>
      <c r="E797" t="s">
        <v>2462</v>
      </c>
      <c r="F797" s="10"/>
      <c r="G797">
        <v>2018</v>
      </c>
      <c r="J797">
        <v>6.8884353542282395E-2</v>
      </c>
      <c r="L797" t="s">
        <v>34606</v>
      </c>
      <c r="M797">
        <v>29422012</v>
      </c>
      <c r="Q797" s="10"/>
      <c r="R797" s="11">
        <f t="shared" si="24"/>
        <v>0</v>
      </c>
      <c r="U797" s="11">
        <f t="shared" si="25"/>
        <v>0</v>
      </c>
      <c r="Y797" s="11">
        <f>IF(SUM(Tableau1[[#This Row],[Other access]:[Sci-hub access]])&gt;=1,1,0)</f>
        <v>0</v>
      </c>
      <c r="Z797" s="12">
        <f>IF(OR(Tableau1[[#This Row],[Access R1 + S1+ T1 ]]&gt;=1,Tableau1[[#This Row],[Access V1 +W1 + X1]]&gt;=1),1,0)</f>
        <v>0</v>
      </c>
      <c r="AB797" s="10" t="str">
        <f>Tableau1[[#This Row],[DOI]]</f>
        <v>doi: 10.1186/s12886-018-0704-7</v>
      </c>
      <c r="AC797" s="13" t="str">
        <f>Tableau1[[#This Row],[Authors]]&amp;", "&amp;Tableau1[[#This Row],[Title]]&amp;" "&amp;Tableau1[[#This Row],[Journal]]&amp;". "&amp;Tableau1[[#This Row],[Year]]</f>
        <v>Su L, Huang G, Yin S, Hua X, Tang X., A clinical analysis of vitrectomy for severe vitreoretinopathy in patients with chronic renal. BMC Ophthalmol. 2018</v>
      </c>
    </row>
    <row r="798" spans="1:29" x14ac:dyDescent="0.3">
      <c r="A798">
        <v>9742</v>
      </c>
      <c r="B798" t="s">
        <v>2076</v>
      </c>
      <c r="C798" t="s">
        <v>2077</v>
      </c>
      <c r="D798" t="s">
        <v>2078</v>
      </c>
      <c r="E798" t="s">
        <v>3062</v>
      </c>
      <c r="F798" s="10"/>
      <c r="G798">
        <v>2017</v>
      </c>
      <c r="J798">
        <v>6.9100220474200058E-2</v>
      </c>
      <c r="L798" t="s">
        <v>44006</v>
      </c>
      <c r="M798">
        <v>27600720</v>
      </c>
      <c r="Q798" s="10"/>
      <c r="R798" s="11">
        <f t="shared" si="24"/>
        <v>0</v>
      </c>
      <c r="U798" s="11">
        <f t="shared" si="25"/>
        <v>0</v>
      </c>
      <c r="Y798" s="11">
        <f>IF(SUM(Tableau1[[#This Row],[Other access]:[Sci-hub access]])&gt;=1,1,0)</f>
        <v>0</v>
      </c>
      <c r="Z798" s="12">
        <f>IF(OR(Tableau1[[#This Row],[Access R1 + S1+ T1 ]]&gt;=1,Tableau1[[#This Row],[Access V1 +W1 + X1]]&gt;=1),1,0)</f>
        <v>0</v>
      </c>
      <c r="AB798" s="10" t="str">
        <f>Tableau1[[#This Row],[DOI]]</f>
        <v>doi: 10.1007/s00418-016-1484-x</v>
      </c>
      <c r="AC798" s="13" t="str">
        <f>Tableau1[[#This Row],[Authors]]&amp;", "&amp;Tableau1[[#This Row],[Title]]&amp;" "&amp;Tableau1[[#This Row],[Journal]]&amp;". "&amp;Tableau1[[#This Row],[Year]]</f>
        <v>Zhang J, Yuan G, Dong M, Zhang T, Hua G, Zhou Q, Shi W., Notch signaling modulates proliferative vitreoretinopathy via regulating retinal pigment epithelial-to-mesenchymal transition. Histochem Cell Biol. 2017</v>
      </c>
    </row>
    <row r="799" spans="1:29" x14ac:dyDescent="0.3">
      <c r="A799">
        <v>1539</v>
      </c>
      <c r="B799" t="s">
        <v>4793</v>
      </c>
      <c r="C799" t="s">
        <v>15043</v>
      </c>
      <c r="D799" t="s">
        <v>25214</v>
      </c>
      <c r="E799" t="s">
        <v>2462</v>
      </c>
      <c r="F799" s="10"/>
      <c r="G799">
        <v>2017</v>
      </c>
      <c r="J799">
        <v>6.9233761301623287E-2</v>
      </c>
      <c r="L799" t="s">
        <v>36018</v>
      </c>
      <c r="M799">
        <v>28927398</v>
      </c>
      <c r="Q799" s="10"/>
      <c r="R799" s="11">
        <f t="shared" si="24"/>
        <v>0</v>
      </c>
      <c r="U799" s="11">
        <f t="shared" si="25"/>
        <v>0</v>
      </c>
      <c r="Y799" s="11">
        <f>IF(SUM(Tableau1[[#This Row],[Other access]:[Sci-hub access]])&gt;=1,1,0)</f>
        <v>0</v>
      </c>
      <c r="Z799" s="12">
        <f>IF(OR(Tableau1[[#This Row],[Access R1 + S1+ T1 ]]&gt;=1,Tableau1[[#This Row],[Access V1 +W1 + X1]]&gt;=1),1,0)</f>
        <v>0</v>
      </c>
      <c r="AB799" s="10" t="str">
        <f>Tableau1[[#This Row],[DOI]]</f>
        <v>doi: 10.1186/s12886-017-0560-x</v>
      </c>
      <c r="AC799" s="13" t="str">
        <f>Tableau1[[#This Row],[Authors]]&amp;", "&amp;Tableau1[[#This Row],[Title]]&amp;" "&amp;Tableau1[[#This Row],[Journal]]&amp;". "&amp;Tableau1[[#This Row],[Year]]</f>
        <v>Ahmed KR, Jebunessa F, Hossain S, Chowdhury HA., Ocular knowledge and practice among type 2 diabetic patients in a tertiary care hospital in Bangladesh. BMC Ophthalmol. 2017</v>
      </c>
    </row>
    <row r="800" spans="1:29" x14ac:dyDescent="0.3">
      <c r="A800">
        <v>9294</v>
      </c>
      <c r="B800" t="s">
        <v>11875</v>
      </c>
      <c r="C800" t="s">
        <v>22052</v>
      </c>
      <c r="D800" t="s">
        <v>32319</v>
      </c>
      <c r="E800" t="s">
        <v>2541</v>
      </c>
      <c r="F800" s="10"/>
      <c r="G800">
        <v>2017</v>
      </c>
      <c r="J800">
        <v>6.9318140902787206E-2</v>
      </c>
      <c r="L800" t="s">
        <v>43595</v>
      </c>
      <c r="M800">
        <v>27749399</v>
      </c>
      <c r="Q800" s="10"/>
      <c r="R800" s="11">
        <f t="shared" si="24"/>
        <v>0</v>
      </c>
      <c r="U800" s="11">
        <f t="shared" si="25"/>
        <v>0</v>
      </c>
      <c r="Y800" s="11">
        <f>IF(SUM(Tableau1[[#This Row],[Other access]:[Sci-hub access]])&gt;=1,1,0)</f>
        <v>0</v>
      </c>
      <c r="Z800" s="12">
        <f>IF(OR(Tableau1[[#This Row],[Access R1 + S1+ T1 ]]&gt;=1,Tableau1[[#This Row],[Access V1 +W1 + X1]]&gt;=1),1,0)</f>
        <v>0</v>
      </c>
      <c r="AB800" s="10" t="str">
        <f>Tableau1[[#This Row],[DOI]]</f>
        <v>doi: 10.1097/WNO.0000000000000451</v>
      </c>
      <c r="AC800" s="13" t="str">
        <f>Tableau1[[#This Row],[Authors]]&amp;", "&amp;Tableau1[[#This Row],[Title]]&amp;" "&amp;Tableau1[[#This Row],[Journal]]&amp;". "&amp;Tableau1[[#This Row],[Year]]</f>
        <v>Bouffard MA, Cornblath WT, Rizzo JF 3rd, Lee MS, DeLott LB, Eggenberger ER, Torun N., Transient Monocular Vision Loss on Awakening: A Benign Amaurotic Phenomenon. J Neuroophthalmol. 2017</v>
      </c>
    </row>
    <row r="801" spans="1:29" ht="28.8" x14ac:dyDescent="0.3">
      <c r="A801">
        <v>3129</v>
      </c>
      <c r="B801" t="s">
        <v>6318</v>
      </c>
      <c r="C801" t="s">
        <v>16561</v>
      </c>
      <c r="D801" t="s">
        <v>26742</v>
      </c>
      <c r="E801" t="s">
        <v>2443</v>
      </c>
      <c r="F801" s="10"/>
      <c r="G801">
        <v>2017</v>
      </c>
      <c r="J801">
        <v>6.932618347831021E-2</v>
      </c>
      <c r="L801" t="s">
        <v>37583</v>
      </c>
      <c r="M801">
        <v>28632841</v>
      </c>
      <c r="Q801" s="10"/>
      <c r="R801" s="11">
        <f t="shared" si="24"/>
        <v>0</v>
      </c>
      <c r="U801" s="11">
        <f t="shared" si="25"/>
        <v>0</v>
      </c>
      <c r="Y801" s="11">
        <f>IF(SUM(Tableau1[[#This Row],[Other access]:[Sci-hub access]])&gt;=1,1,0)</f>
        <v>0</v>
      </c>
      <c r="Z801" s="12">
        <f>IF(OR(Tableau1[[#This Row],[Access R1 + S1+ T1 ]]&gt;=1,Tableau1[[#This Row],[Access V1 +W1 + X1]]&gt;=1),1,0)</f>
        <v>0</v>
      </c>
      <c r="AB801" s="10" t="str">
        <f>Tableau1[[#This Row],[DOI]]</f>
        <v>doi: 10.1167/iovs.17-21764</v>
      </c>
      <c r="AC801" s="13" t="str">
        <f>Tableau1[[#This Row],[Authors]]&amp;", "&amp;Tableau1[[#This Row],[Title]]&amp;" "&amp;Tableau1[[#This Row],[Journal]]&amp;". "&amp;Tableau1[[#This Row],[Year]]</f>
        <v>Pfau M, Goerdt L, Schmitz-Valckenberg S, Mauschitz MM, Mishra DK, Holz FG, Lindner M, Fleckenstein M., Green-Light Autofluorescence Versus Combined Blue-Light Autofluorescence and Near-Infrared Reflectance Imaging in Geographic Atrophy Secondary to Age-Related Macular Degeneration. Invest Ophthalmol Vis Sci. 2017</v>
      </c>
    </row>
    <row r="802" spans="1:29" x14ac:dyDescent="0.3">
      <c r="A802">
        <v>8019</v>
      </c>
      <c r="B802" t="s">
        <v>10748</v>
      </c>
      <c r="C802" t="s">
        <v>20942</v>
      </c>
      <c r="D802" t="s">
        <v>31186</v>
      </c>
      <c r="E802" t="s">
        <v>34115</v>
      </c>
      <c r="F802" s="10"/>
      <c r="G802">
        <v>2017</v>
      </c>
      <c r="J802">
        <v>6.9328821596366108E-2</v>
      </c>
      <c r="L802" t="s">
        <v>42366</v>
      </c>
      <c r="M802">
        <v>28009104</v>
      </c>
      <c r="Q802" s="10"/>
      <c r="R802" s="11">
        <f t="shared" si="24"/>
        <v>0</v>
      </c>
      <c r="U802" s="11">
        <f t="shared" si="25"/>
        <v>0</v>
      </c>
      <c r="Y802" s="11">
        <f>IF(SUM(Tableau1[[#This Row],[Other access]:[Sci-hub access]])&gt;=1,1,0)</f>
        <v>0</v>
      </c>
      <c r="Z802" s="12">
        <f>IF(OR(Tableau1[[#This Row],[Access R1 + S1+ T1 ]]&gt;=1,Tableau1[[#This Row],[Access V1 +W1 + X1]]&gt;=1),1,0)</f>
        <v>0</v>
      </c>
      <c r="AB802" s="10" t="str">
        <f>Tableau1[[#This Row],[DOI]]</f>
        <v>doi: 10.1111/ene.13224</v>
      </c>
      <c r="AC802" s="13" t="str">
        <f>Tableau1[[#This Row],[Authors]]&amp;", "&amp;Tableau1[[#This Row],[Title]]&amp;" "&amp;Tableau1[[#This Row],[Journal]]&amp;". "&amp;Tableau1[[#This Row],[Year]]</f>
        <v>Hyun JW, Park G, Kwak K, Jo HJ, Joung A, Kim JH, Lee SH, Kim S, Lee JM, Kim SH, Kim HJ., Deep gray matter atrophy in neuromyelitis optica spectrum disorder and multiple sclerosis. Eur J Neurol. 2017</v>
      </c>
    </row>
    <row r="803" spans="1:29" ht="28.8" x14ac:dyDescent="0.3">
      <c r="A803">
        <v>8884</v>
      </c>
      <c r="B803" t="s">
        <v>11511</v>
      </c>
      <c r="C803" t="s">
        <v>21694</v>
      </c>
      <c r="D803" t="s">
        <v>31951</v>
      </c>
      <c r="E803" t="s">
        <v>2441</v>
      </c>
      <c r="F803" s="10"/>
      <c r="G803">
        <v>2017</v>
      </c>
      <c r="J803">
        <v>6.9349804150191985E-2</v>
      </c>
      <c r="L803" t="s">
        <v>43216</v>
      </c>
      <c r="M803">
        <v>27817916</v>
      </c>
      <c r="Q803" s="10"/>
      <c r="R803" s="11">
        <f t="shared" si="24"/>
        <v>0</v>
      </c>
      <c r="U803" s="11">
        <f t="shared" si="25"/>
        <v>0</v>
      </c>
      <c r="Y803" s="11">
        <f>IF(SUM(Tableau1[[#This Row],[Other access]:[Sci-hub access]])&gt;=1,1,0)</f>
        <v>0</v>
      </c>
      <c r="Z803" s="12">
        <f>IF(OR(Tableau1[[#This Row],[Access R1 + S1+ T1 ]]&gt;=1,Tableau1[[#This Row],[Access V1 +W1 + X1]]&gt;=1),1,0)</f>
        <v>0</v>
      </c>
      <c r="AB803" s="10" t="str">
        <f>Tableau1[[#This Row],[DOI]]</f>
        <v>doi: 10.1016/j.ophtha.2016.09.020</v>
      </c>
      <c r="AC803" s="13" t="str">
        <f>Tableau1[[#This Row],[Authors]]&amp;", "&amp;Tableau1[[#This Row],[Title]]&amp;" "&amp;Tableau1[[#This Row],[Journal]]&amp;". "&amp;Tableau1[[#This Row],[Year]]</f>
        <v>Avery RA, Katowitz JA, Fisher MJ, Heidary G, Dombi E, Packer RJ, Widemann BC; OPPN Working Group.., Orbital/Periorbital Plexiform Neurofibromas in Children with Neurofibromatosis Type 1: Multidisciplinary Recommendations for Care. Ophthalmology. 2017</v>
      </c>
    </row>
    <row r="804" spans="1:29" x14ac:dyDescent="0.3">
      <c r="A804">
        <v>10118</v>
      </c>
      <c r="B804" t="s">
        <v>12628</v>
      </c>
      <c r="C804" t="s">
        <v>22796</v>
      </c>
      <c r="D804" t="s">
        <v>33078</v>
      </c>
      <c r="E804" t="s">
        <v>2557</v>
      </c>
      <c r="F804" s="10"/>
      <c r="G804">
        <v>2017</v>
      </c>
      <c r="J804">
        <v>6.9615827016401455E-2</v>
      </c>
      <c r="L804" t="s">
        <v>44373</v>
      </c>
      <c r="M804">
        <v>27466719</v>
      </c>
      <c r="Q804" s="10"/>
      <c r="R804" s="11">
        <f t="shared" si="24"/>
        <v>0</v>
      </c>
      <c r="U804" s="11">
        <f t="shared" si="25"/>
        <v>0</v>
      </c>
      <c r="Y804" s="11">
        <f>IF(SUM(Tableau1[[#This Row],[Other access]:[Sci-hub access]])&gt;=1,1,0)</f>
        <v>0</v>
      </c>
      <c r="Z804" s="12">
        <f>IF(OR(Tableau1[[#This Row],[Access R1 + S1+ T1 ]]&gt;=1,Tableau1[[#This Row],[Access V1 +W1 + X1]]&gt;=1),1,0)</f>
        <v>0</v>
      </c>
      <c r="AB804" s="10" t="str">
        <f>Tableau1[[#This Row],[DOI]]</f>
        <v>doi: 10.1097/ICL.0000000000000291</v>
      </c>
      <c r="AC804" s="13" t="str">
        <f>Tableau1[[#This Row],[Authors]]&amp;", "&amp;Tableau1[[#This Row],[Title]]&amp;" "&amp;Tableau1[[#This Row],[Journal]]&amp;". "&amp;Tableau1[[#This Row],[Year]]</f>
        <v>Russell B, DuBois L, Lynn M, Ward MA, Lambert SR; Infant Aphakia Treatment Study Group.., The Infant Aphakia Treatment Study Contact Lens Experience to Age 5 Years. Eye Contact Lens. 2017</v>
      </c>
    </row>
    <row r="805" spans="1:29" x14ac:dyDescent="0.3">
      <c r="A805">
        <v>2876</v>
      </c>
      <c r="B805" t="s">
        <v>6075</v>
      </c>
      <c r="C805" t="s">
        <v>16321</v>
      </c>
      <c r="D805" t="s">
        <v>26499</v>
      </c>
      <c r="E805" t="s">
        <v>2617</v>
      </c>
      <c r="F805" s="10"/>
      <c r="G805">
        <v>2017</v>
      </c>
      <c r="J805">
        <v>6.9877085103612346E-2</v>
      </c>
      <c r="L805" t="s">
        <v>37334</v>
      </c>
      <c r="M805">
        <v>28670710</v>
      </c>
      <c r="Q805" s="10"/>
      <c r="R805" s="11">
        <f t="shared" si="24"/>
        <v>0</v>
      </c>
      <c r="U805" s="11">
        <f t="shared" si="25"/>
        <v>0</v>
      </c>
      <c r="Y805" s="11">
        <f>IF(SUM(Tableau1[[#This Row],[Other access]:[Sci-hub access]])&gt;=1,1,0)</f>
        <v>0</v>
      </c>
      <c r="Z805" s="12">
        <f>IF(OR(Tableau1[[#This Row],[Access R1 + S1+ T1 ]]&gt;=1,Tableau1[[#This Row],[Access V1 +W1 + X1]]&gt;=1),1,0)</f>
        <v>0</v>
      </c>
      <c r="AB805" s="10" t="str">
        <f>Tableau1[[#This Row],[DOI]]</f>
        <v>doi: 10.1002/14651858.CD010516.pub2</v>
      </c>
      <c r="AC805" s="13" t="str">
        <f>Tableau1[[#This Row],[Authors]]&amp;", "&amp;Tableau1[[#This Row],[Title]]&amp;" "&amp;Tableau1[[#This Row],[Journal]]&amp;". "&amp;Tableau1[[#This Row],[Year]]</f>
        <v>Juthani VV, Clearfield E, Chuck RS., Non-steroidal anti-inflammatory drugs versus corticosteroids for controlling inflammation after uncomplicated cataract surgery. Cochrane Database Syst Rev. 2017</v>
      </c>
    </row>
    <row r="806" spans="1:29" x14ac:dyDescent="0.3">
      <c r="A806">
        <v>1871</v>
      </c>
      <c r="B806" t="s">
        <v>5115</v>
      </c>
      <c r="C806" t="s">
        <v>15361</v>
      </c>
      <c r="D806" t="s">
        <v>25537</v>
      </c>
      <c r="E806" t="s">
        <v>2468</v>
      </c>
      <c r="F806" s="10"/>
      <c r="G806">
        <v>2017</v>
      </c>
      <c r="J806">
        <v>6.9930166822854134E-2</v>
      </c>
      <c r="L806" t="s">
        <v>36343</v>
      </c>
      <c r="M806">
        <v>28858157</v>
      </c>
      <c r="Q806" s="10"/>
      <c r="R806" s="11">
        <f t="shared" si="24"/>
        <v>0</v>
      </c>
      <c r="U806" s="11">
        <f t="shared" si="25"/>
        <v>0</v>
      </c>
      <c r="Y806" s="11">
        <f>IF(SUM(Tableau1[[#This Row],[Other access]:[Sci-hub access]])&gt;=1,1,0)</f>
        <v>0</v>
      </c>
      <c r="Z806" s="12">
        <f>IF(OR(Tableau1[[#This Row],[Access R1 + S1+ T1 ]]&gt;=1,Tableau1[[#This Row],[Access V1 +W1 + X1]]&gt;=1),1,0)</f>
        <v>0</v>
      </c>
      <c r="AB806" s="10" t="str">
        <f>Tableau1[[#This Row],[DOI]]</f>
        <v>doi: 10.1097/IJG.0000000000000775</v>
      </c>
      <c r="AC806" s="13" t="str">
        <f>Tableau1[[#This Row],[Authors]]&amp;", "&amp;Tableau1[[#This Row],[Title]]&amp;" "&amp;Tableau1[[#This Row],[Journal]]&amp;". "&amp;Tableau1[[#This Row],[Year]]</f>
        <v>Abe RY, Shigueoka LS, Vasconcellos JPC, Costa VP., Primary Trabeculectomy Outcomes by Glaucoma Fellows in a Tertiary Hospital in Brazil. J Glaucoma. 2017</v>
      </c>
    </row>
    <row r="807" spans="1:29" x14ac:dyDescent="0.3">
      <c r="A807">
        <v>3054</v>
      </c>
      <c r="B807" t="s">
        <v>6245</v>
      </c>
      <c r="C807" t="s">
        <v>16490</v>
      </c>
      <c r="D807" t="s">
        <v>26669</v>
      </c>
      <c r="E807" t="s">
        <v>2511</v>
      </c>
      <c r="F807" s="10"/>
      <c r="G807">
        <v>2017</v>
      </c>
      <c r="J807">
        <v>6.9958461566542396E-2</v>
      </c>
      <c r="L807" t="s">
        <v>37508</v>
      </c>
      <c r="M807">
        <v>28643726</v>
      </c>
      <c r="Q807" s="10"/>
      <c r="R807" s="11">
        <f t="shared" si="24"/>
        <v>0</v>
      </c>
      <c r="U807" s="11">
        <f t="shared" si="25"/>
        <v>0</v>
      </c>
      <c r="Y807" s="11">
        <f>IF(SUM(Tableau1[[#This Row],[Other access]:[Sci-hub access]])&gt;=1,1,0)</f>
        <v>0</v>
      </c>
      <c r="Z807" s="12">
        <f>IF(OR(Tableau1[[#This Row],[Access R1 + S1+ T1 ]]&gt;=1,Tableau1[[#This Row],[Access V1 +W1 + X1]]&gt;=1),1,0)</f>
        <v>0</v>
      </c>
      <c r="AB807" s="10" t="str">
        <f>Tableau1[[#This Row],[DOI]]</f>
        <v>doi: 10.4103/ijo.IJO_600_16</v>
      </c>
      <c r="AC807" s="13" t="str">
        <f>Tableau1[[#This Row],[Authors]]&amp;", "&amp;Tableau1[[#This Row],[Title]]&amp;" "&amp;Tableau1[[#This Row],[Journal]]&amp;". "&amp;Tableau1[[#This Row],[Year]]</f>
        <v>Kim WJ, Kim S, Kim MM., Exotropia in a pediatric patient with rhabdomyolysis caused by an insect sting. Indian J Ophthalmol. 2017</v>
      </c>
    </row>
    <row r="808" spans="1:29" ht="28.8" x14ac:dyDescent="0.3">
      <c r="A808">
        <v>4190</v>
      </c>
      <c r="B808" t="s">
        <v>7330</v>
      </c>
      <c r="C808" t="s">
        <v>17566</v>
      </c>
      <c r="D808" t="s">
        <v>27758</v>
      </c>
      <c r="E808" t="s">
        <v>2525</v>
      </c>
      <c r="F808" s="10"/>
      <c r="G808">
        <v>2017</v>
      </c>
      <c r="J808">
        <v>7.0072258701788681E-2</v>
      </c>
      <c r="L808" t="s">
        <v>38621</v>
      </c>
      <c r="M808">
        <v>28472538</v>
      </c>
      <c r="Q808" s="10"/>
      <c r="R808" s="11">
        <f t="shared" si="24"/>
        <v>0</v>
      </c>
      <c r="U808" s="11">
        <f t="shared" si="25"/>
        <v>0</v>
      </c>
      <c r="Y808" s="11">
        <f>IF(SUM(Tableau1[[#This Row],[Other access]:[Sci-hub access]])&gt;=1,1,0)</f>
        <v>0</v>
      </c>
      <c r="Z808" s="12">
        <f>IF(OR(Tableau1[[#This Row],[Access R1 + S1+ T1 ]]&gt;=1,Tableau1[[#This Row],[Access V1 +W1 + X1]]&gt;=1),1,0)</f>
        <v>0</v>
      </c>
      <c r="AB808" s="10" t="str">
        <f>Tableau1[[#This Row],[DOI]]</f>
        <v>doi: 10.1111/ceo.12974</v>
      </c>
      <c r="AC808" s="13" t="str">
        <f>Tableau1[[#This Row],[Authors]]&amp;", "&amp;Tableau1[[#This Row],[Title]]&amp;" "&amp;Tableau1[[#This Row],[Journal]]&amp;". "&amp;Tableau1[[#This Row],[Year]]</f>
        <v>Sabanayagam C, Yip W, Gupta P, Mohd Abdul RB, Lamoureux E, Kumari N, Cheung GC, Cheung CY, Wang JJ, Cheng CY, Wong TY., Singapore Indian Eye Study-2: methodology and impact of migration on systemic and eye outcomes. Clin Exp Ophthalmol. 2017</v>
      </c>
    </row>
    <row r="809" spans="1:29" ht="28.8" x14ac:dyDescent="0.3">
      <c r="A809">
        <v>978</v>
      </c>
      <c r="B809" t="s">
        <v>4240</v>
      </c>
      <c r="C809" t="s">
        <v>14494</v>
      </c>
      <c r="D809" t="s">
        <v>24661</v>
      </c>
      <c r="E809" t="s">
        <v>2443</v>
      </c>
      <c r="F809" s="10"/>
      <c r="G809">
        <v>2017</v>
      </c>
      <c r="J809">
        <v>7.0086793325457641E-2</v>
      </c>
      <c r="L809" t="s">
        <v>35466</v>
      </c>
      <c r="M809">
        <v>29049738</v>
      </c>
      <c r="Q809" s="10"/>
      <c r="R809" s="11">
        <f t="shared" si="24"/>
        <v>0</v>
      </c>
      <c r="U809" s="11">
        <f t="shared" si="25"/>
        <v>0</v>
      </c>
      <c r="Y809" s="11">
        <f>IF(SUM(Tableau1[[#This Row],[Other access]:[Sci-hub access]])&gt;=1,1,0)</f>
        <v>0</v>
      </c>
      <c r="Z809" s="12">
        <f>IF(OR(Tableau1[[#This Row],[Access R1 + S1+ T1 ]]&gt;=1,Tableau1[[#This Row],[Access V1 +W1 + X1]]&gt;=1),1,0)</f>
        <v>0</v>
      </c>
      <c r="AB809" s="10" t="str">
        <f>Tableau1[[#This Row],[DOI]]</f>
        <v>doi: 10.1167/iovs.17-22410</v>
      </c>
      <c r="AC809" s="13" t="str">
        <f>Tableau1[[#This Row],[Authors]]&amp;", "&amp;Tableau1[[#This Row],[Title]]&amp;" "&amp;Tableau1[[#This Row],[Journal]]&amp;". "&amp;Tableau1[[#This Row],[Year]]</f>
        <v>Ghanbari M, Iglesias AI, Springelkamp H, van Duijn CM, Ikram MA, Dehghan A, Erkeland SJ, Klaver CCW, Meester-Smoor MA; International Glaucoma Genetics Consortium (IGGC).., A Genome-Wide Scan for MicroRNA-Related Genetic Variants Associated With Primary Open-Angle Glaucoma. Invest Ophthalmol Vis Sci. 2017</v>
      </c>
    </row>
    <row r="810" spans="1:29" x14ac:dyDescent="0.3">
      <c r="A810">
        <v>10033</v>
      </c>
      <c r="B810" t="s">
        <v>9880</v>
      </c>
      <c r="C810" t="s">
        <v>22721</v>
      </c>
      <c r="D810" t="s">
        <v>33002</v>
      </c>
      <c r="E810" t="s">
        <v>2445</v>
      </c>
      <c r="F810" s="10"/>
      <c r="G810">
        <v>2017</v>
      </c>
      <c r="J810">
        <v>7.0138671975185307E-2</v>
      </c>
      <c r="L810" t="s">
        <v>44290</v>
      </c>
      <c r="M810">
        <v>27491041</v>
      </c>
      <c r="Q810" s="10"/>
      <c r="R810" s="11">
        <f t="shared" si="24"/>
        <v>0</v>
      </c>
      <c r="U810" s="11">
        <f t="shared" si="25"/>
        <v>0</v>
      </c>
      <c r="Y810" s="11">
        <f>IF(SUM(Tableau1[[#This Row],[Other access]:[Sci-hub access]])&gt;=1,1,0)</f>
        <v>0</v>
      </c>
      <c r="Z810" s="12">
        <f>IF(OR(Tableau1[[#This Row],[Access R1 + S1+ T1 ]]&gt;=1,Tableau1[[#This Row],[Access V1 +W1 + X1]]&gt;=1),1,0)</f>
        <v>0</v>
      </c>
      <c r="AB810" s="10" t="str">
        <f>Tableau1[[#This Row],[DOI]]</f>
        <v>doi: 10.1097/IAE.0000000000001182</v>
      </c>
      <c r="AC810" s="13" t="str">
        <f>Tableau1[[#This Row],[Authors]]&amp;", "&amp;Tableau1[[#This Row],[Title]]&amp;" "&amp;Tableau1[[#This Row],[Journal]]&amp;". "&amp;Tableau1[[#This Row],[Year]]</f>
        <v>Chua PY, Khan K, Spiteri-Cornish K, Aaberg TM., Diagnostic and Therapeutic Challenges. Retina. 2017</v>
      </c>
    </row>
    <row r="811" spans="1:29" x14ac:dyDescent="0.3">
      <c r="A811">
        <v>6191</v>
      </c>
      <c r="B811" t="s">
        <v>9154</v>
      </c>
      <c r="C811" t="s">
        <v>19367</v>
      </c>
      <c r="D811" t="s">
        <v>29585</v>
      </c>
      <c r="E811" t="s">
        <v>2448</v>
      </c>
      <c r="F811" s="10"/>
      <c r="G811">
        <v>2017</v>
      </c>
      <c r="J811">
        <v>7.0212411800258279E-2</v>
      </c>
      <c r="L811" t="s">
        <v>40561</v>
      </c>
      <c r="M811">
        <v>28238194</v>
      </c>
      <c r="Q811" s="10"/>
      <c r="R811" s="11">
        <f t="shared" si="24"/>
        <v>0</v>
      </c>
      <c r="U811" s="11">
        <f t="shared" si="25"/>
        <v>0</v>
      </c>
      <c r="Y811" s="11">
        <f>IF(SUM(Tableau1[[#This Row],[Other access]:[Sci-hub access]])&gt;=1,1,0)</f>
        <v>0</v>
      </c>
      <c r="Z811" s="12">
        <f>IF(OR(Tableau1[[#This Row],[Access R1 + S1+ T1 ]]&gt;=1,Tableau1[[#This Row],[Access V1 +W1 + X1]]&gt;=1),1,0)</f>
        <v>0</v>
      </c>
      <c r="AB811" s="10" t="str">
        <f>Tableau1[[#This Row],[DOI]]</f>
        <v>doi: 10.1007/s00417-017-3621-1</v>
      </c>
      <c r="AC811" s="13" t="str">
        <f>Tableau1[[#This Row],[Authors]]&amp;", "&amp;Tableau1[[#This Row],[Title]]&amp;" "&amp;Tableau1[[#This Row],[Journal]]&amp;". "&amp;Tableau1[[#This Row],[Year]]</f>
        <v>Özyol E, Özyol P., Evaluating relaxed ciliary muscle tone in presbyopic eyes. Graefes Arch Clin Exp Ophthalmol. 2017</v>
      </c>
    </row>
    <row r="812" spans="1:29" x14ac:dyDescent="0.3">
      <c r="A812">
        <v>9346</v>
      </c>
      <c r="B812" t="s">
        <v>11921</v>
      </c>
      <c r="C812" t="s">
        <v>22098</v>
      </c>
      <c r="D812" t="s">
        <v>32365</v>
      </c>
      <c r="E812" t="s">
        <v>2526</v>
      </c>
      <c r="F812" s="10"/>
      <c r="G812">
        <v>2017</v>
      </c>
      <c r="J812">
        <v>7.0225417054761818E-2</v>
      </c>
      <c r="L812" t="s">
        <v>43638</v>
      </c>
      <c r="M812">
        <v>27730631</v>
      </c>
      <c r="Q812" s="10"/>
      <c r="R812" s="11">
        <f t="shared" si="24"/>
        <v>0</v>
      </c>
      <c r="U812" s="11">
        <f t="shared" si="25"/>
        <v>0</v>
      </c>
      <c r="Y812" s="11">
        <f>IF(SUM(Tableau1[[#This Row],[Other access]:[Sci-hub access]])&gt;=1,1,0)</f>
        <v>0</v>
      </c>
      <c r="Z812" s="12">
        <f>IF(OR(Tableau1[[#This Row],[Access R1 + S1+ T1 ]]&gt;=1,Tableau1[[#This Row],[Access V1 +W1 + X1]]&gt;=1),1,0)</f>
        <v>0</v>
      </c>
      <c r="AB812" s="10" t="str">
        <f>Tableau1[[#This Row],[DOI]]</f>
        <v>doi: 10.1111/dmcn.13296</v>
      </c>
      <c r="AC812" s="13" t="str">
        <f>Tableau1[[#This Row],[Authors]]&amp;", "&amp;Tableau1[[#This Row],[Title]]&amp;" "&amp;Tableau1[[#This Row],[Journal]]&amp;". "&amp;Tableau1[[#This Row],[Year]]</f>
        <v>Gallerini S, Marsili L., Pediatric opsoclonus-myoclonus syndrome: the role of functional brain connectivity studies. Dev Med Child Neurol. 2017</v>
      </c>
    </row>
    <row r="813" spans="1:29" ht="28.8" x14ac:dyDescent="0.3">
      <c r="A813">
        <v>7597</v>
      </c>
      <c r="B813" t="s">
        <v>10384</v>
      </c>
      <c r="C813" t="s">
        <v>20584</v>
      </c>
      <c r="D813" t="s">
        <v>30819</v>
      </c>
      <c r="E813" t="s">
        <v>2658</v>
      </c>
      <c r="F813" s="10"/>
      <c r="G813">
        <v>2017</v>
      </c>
      <c r="J813">
        <v>7.0396407474696443E-2</v>
      </c>
      <c r="L813" t="s">
        <v>41952</v>
      </c>
      <c r="M813">
        <v>28076899</v>
      </c>
      <c r="Q813" s="10"/>
      <c r="R813" s="11">
        <f t="shared" si="24"/>
        <v>0</v>
      </c>
      <c r="U813" s="11">
        <f t="shared" si="25"/>
        <v>0</v>
      </c>
      <c r="Y813" s="11">
        <f>IF(SUM(Tableau1[[#This Row],[Other access]:[Sci-hub access]])&gt;=1,1,0)</f>
        <v>0</v>
      </c>
      <c r="Z813" s="12">
        <f>IF(OR(Tableau1[[#This Row],[Access R1 + S1+ T1 ]]&gt;=1,Tableau1[[#This Row],[Access V1 +W1 + X1]]&gt;=1),1,0)</f>
        <v>0</v>
      </c>
      <c r="AB813" s="10" t="str">
        <f>Tableau1[[#This Row],[DOI]]</f>
        <v>doi: 10.1002/art.40040</v>
      </c>
      <c r="AC813" s="13" t="str">
        <f>Tableau1[[#This Row],[Authors]]&amp;", "&amp;Tableau1[[#This Row],[Title]]&amp;" "&amp;Tableau1[[#This Row],[Journal]]&amp;". "&amp;Tableau1[[#This Row],[Year]]</f>
        <v>Taylor KE, Wong Q, Levine DM, McHugh C, Laurie C, Doheny K, Lam MY, Baer AN, Challacombe S, Lanfranchi H, Schiødt M, Srinivasan M, Umehara H, Vivino FB, Zhao Y, Shiboski SC, Daniels TE, Greenspan JS, Shiboski CH, Criswell LA., Genome-Wide Association Analysis Reveals Genetic Heterogeneity of Sjögren's Syndrome According to Ancestry. Arthritis Rheumatol. 2017</v>
      </c>
    </row>
    <row r="814" spans="1:29" x14ac:dyDescent="0.3">
      <c r="A814">
        <v>9570</v>
      </c>
      <c r="B814" t="s">
        <v>2041</v>
      </c>
      <c r="C814" t="s">
        <v>2042</v>
      </c>
      <c r="D814" t="s">
        <v>2043</v>
      </c>
      <c r="E814" t="s">
        <v>3128</v>
      </c>
      <c r="F814" s="10"/>
      <c r="G814">
        <v>2017</v>
      </c>
      <c r="J814">
        <v>7.0402573493724141E-2</v>
      </c>
      <c r="L814" t="s">
        <v>43847</v>
      </c>
      <c r="M814">
        <v>27657552</v>
      </c>
      <c r="Q814" s="10"/>
      <c r="R814" s="11">
        <f t="shared" si="24"/>
        <v>0</v>
      </c>
      <c r="U814" s="11">
        <f t="shared" si="25"/>
        <v>0</v>
      </c>
      <c r="Y814" s="11">
        <f>IF(SUM(Tableau1[[#This Row],[Other access]:[Sci-hub access]])&gt;=1,1,0)</f>
        <v>0</v>
      </c>
      <c r="Z814" s="12">
        <f>IF(OR(Tableau1[[#This Row],[Access R1 + S1+ T1 ]]&gt;=1,Tableau1[[#This Row],[Access V1 +W1 + X1]]&gt;=1),1,0)</f>
        <v>0</v>
      </c>
      <c r="AB814" s="10" t="str">
        <f>Tableau1[[#This Row],[DOI]]</f>
        <v>doi: 10.2214/AJR.16.16058</v>
      </c>
      <c r="AC814" s="13" t="str">
        <f>Tableau1[[#This Row],[Authors]]&amp;", "&amp;Tableau1[[#This Row],[Title]]&amp;" "&amp;Tableau1[[#This Row],[Journal]]&amp;". "&amp;Tableau1[[#This Row],[Year]]</f>
        <v>Chapman MN, Fujita A, Sung EK, Siegel C, Nadgir RN, Saito N, Sakai O., Sarcoidosis in the Head and Neck: An Illustrative Review of Clinical Presentations and Imaging Findings. AJR Am J Roentgenol. 2017</v>
      </c>
    </row>
    <row r="815" spans="1:29" x14ac:dyDescent="0.3">
      <c r="A815">
        <v>10645</v>
      </c>
      <c r="B815" t="s">
        <v>13113</v>
      </c>
      <c r="C815" t="s">
        <v>23278</v>
      </c>
      <c r="D815" t="s">
        <v>33566</v>
      </c>
      <c r="E815" t="s">
        <v>2440</v>
      </c>
      <c r="F815" s="10"/>
      <c r="G815">
        <v>2017</v>
      </c>
      <c r="J815">
        <v>7.0493322713356621E-2</v>
      </c>
      <c r="L815" t="s">
        <v>44893</v>
      </c>
      <c r="M815">
        <v>27131906</v>
      </c>
      <c r="Q815" s="10"/>
      <c r="R815" s="11">
        <f t="shared" si="24"/>
        <v>0</v>
      </c>
      <c r="U815" s="11">
        <f t="shared" si="25"/>
        <v>0</v>
      </c>
      <c r="Y815" s="11">
        <f>IF(SUM(Tableau1[[#This Row],[Other access]:[Sci-hub access]])&gt;=1,1,0)</f>
        <v>0</v>
      </c>
      <c r="Z815" s="12">
        <f>IF(OR(Tableau1[[#This Row],[Access R1 + S1+ T1 ]]&gt;=1,Tableau1[[#This Row],[Access V1 +W1 + X1]]&gt;=1),1,0)</f>
        <v>0</v>
      </c>
      <c r="AB815" s="10" t="str">
        <f>Tableau1[[#This Row],[DOI]]</f>
        <v>doi: 10.1016/j.exer.2016.04.023</v>
      </c>
      <c r="AC815" s="13" t="str">
        <f>Tableau1[[#This Row],[Authors]]&amp;", "&amp;Tableau1[[#This Row],[Title]]&amp;" "&amp;Tableau1[[#This Row],[Journal]]&amp;". "&amp;Tableau1[[#This Row],[Year]]</f>
        <v>Dang Y, Loewen R, Parikh HA, Roy P, Loewen NA., Gene transfer to the outflow tract. Exp Eye Res. 2017</v>
      </c>
    </row>
    <row r="816" spans="1:29" x14ac:dyDescent="0.3">
      <c r="A816">
        <v>2555</v>
      </c>
      <c r="B816" t="s">
        <v>5775</v>
      </c>
      <c r="C816" t="s">
        <v>16021</v>
      </c>
      <c r="D816" t="s">
        <v>26198</v>
      </c>
      <c r="E816" t="s">
        <v>2451</v>
      </c>
      <c r="F816" s="10"/>
      <c r="G816">
        <v>2017</v>
      </c>
      <c r="J816">
        <v>7.066678240583335E-2</v>
      </c>
      <c r="L816" t="s">
        <v>37019</v>
      </c>
      <c r="M816">
        <v>28727836</v>
      </c>
      <c r="Q816" s="10"/>
      <c r="R816" s="11">
        <f t="shared" si="24"/>
        <v>0</v>
      </c>
      <c r="U816" s="11">
        <f t="shared" si="25"/>
        <v>0</v>
      </c>
      <c r="Y816" s="11">
        <f>IF(SUM(Tableau1[[#This Row],[Other access]:[Sci-hub access]])&gt;=1,1,0)</f>
        <v>0</v>
      </c>
      <c r="Z816" s="12">
        <f>IF(OR(Tableau1[[#This Row],[Access R1 + S1+ T1 ]]&gt;=1,Tableau1[[#This Row],[Access V1 +W1 + X1]]&gt;=1),1,0)</f>
        <v>0</v>
      </c>
      <c r="AB816" s="10" t="str">
        <f>Tableau1[[#This Row],[DOI]]</f>
        <v>doi: 10.1371/journal.pone.0181428</v>
      </c>
      <c r="AC816" s="13" t="str">
        <f>Tableau1[[#This Row],[Authors]]&amp;", "&amp;Tableau1[[#This Row],[Title]]&amp;" "&amp;Tableau1[[#This Row],[Journal]]&amp;". "&amp;Tableau1[[#This Row],[Year]]</f>
        <v>Kara-José AC, Melo LAS Jr, Esporcatte BLB, Endo ATNH, Leite MT, Tavares IM., The disc damage likelihood scale: Diagnostic accuracy and correlations with cup-to-disc ratio, structural tests and standard automated perimetry. PLoS One. 2017</v>
      </c>
    </row>
    <row r="817" spans="1:29" x14ac:dyDescent="0.3">
      <c r="A817">
        <v>8079</v>
      </c>
      <c r="B817" t="s">
        <v>10804</v>
      </c>
      <c r="C817" t="s">
        <v>16406</v>
      </c>
      <c r="D817" t="s">
        <v>31242</v>
      </c>
      <c r="E817" t="s">
        <v>2479</v>
      </c>
      <c r="F817" s="10"/>
      <c r="G817">
        <v>2017</v>
      </c>
      <c r="J817">
        <v>7.0698302313788264E-2</v>
      </c>
      <c r="L817" t="s">
        <v>42426</v>
      </c>
      <c r="M817">
        <v>28002111</v>
      </c>
      <c r="Q817" s="10"/>
      <c r="R817" s="11">
        <f t="shared" si="24"/>
        <v>0</v>
      </c>
      <c r="U817" s="11">
        <f t="shared" si="25"/>
        <v>0</v>
      </c>
      <c r="Y817" s="11">
        <f>IF(SUM(Tableau1[[#This Row],[Other access]:[Sci-hub access]])&gt;=1,1,0)</f>
        <v>0</v>
      </c>
      <c r="Z817" s="12">
        <f>IF(OR(Tableau1[[#This Row],[Access R1 + S1+ T1 ]]&gt;=1,Tableau1[[#This Row],[Access V1 +W1 + X1]]&gt;=1),1,0)</f>
        <v>0</v>
      </c>
      <c r="AB817" s="10" t="str">
        <f>Tableau1[[#This Row],[DOI]]</f>
        <v>doi: 10.1097/ICO.0000000000001096</v>
      </c>
      <c r="AC817" s="13" t="str">
        <f>Tableau1[[#This Row],[Authors]]&amp;", "&amp;Tableau1[[#This Row],[Title]]&amp;" "&amp;Tableau1[[#This Row],[Journal]]&amp;". "&amp;Tableau1[[#This Row],[Year]]</f>
        <v>Gupta PC, Ram J., Outcome of Therapeutic Penetrating Keratoplasty Using Glycerol-Preserved Donor Corneas in Infectious Keratitis. Cornea. 2017</v>
      </c>
    </row>
    <row r="818" spans="1:29" x14ac:dyDescent="0.3">
      <c r="A818">
        <v>8929</v>
      </c>
      <c r="B818" t="s">
        <v>11551</v>
      </c>
      <c r="C818" t="s">
        <v>21732</v>
      </c>
      <c r="D818" t="s">
        <v>31992</v>
      </c>
      <c r="E818" t="s">
        <v>2479</v>
      </c>
      <c r="F818" s="10"/>
      <c r="G818">
        <v>2017</v>
      </c>
      <c r="J818">
        <v>7.0764031755803924E-2</v>
      </c>
      <c r="L818" t="e">
        <v>#VALUE!</v>
      </c>
      <c r="M818">
        <v>27811565</v>
      </c>
      <c r="Q818" s="10"/>
      <c r="R818" s="11">
        <f t="shared" si="24"/>
        <v>0</v>
      </c>
      <c r="U818" s="11">
        <f t="shared" si="25"/>
        <v>0</v>
      </c>
      <c r="Y818" s="11">
        <f>IF(SUM(Tableau1[[#This Row],[Other access]:[Sci-hub access]])&gt;=1,1,0)</f>
        <v>0</v>
      </c>
      <c r="Z818" s="12">
        <f>IF(OR(Tableau1[[#This Row],[Access R1 + S1+ T1 ]]&gt;=1,Tableau1[[#This Row],[Access V1 +W1 + X1]]&gt;=1),1,0)</f>
        <v>0</v>
      </c>
      <c r="AB818" s="10" t="e">
        <f>Tableau1[[#This Row],[DOI]]</f>
        <v>#VALUE!</v>
      </c>
      <c r="AC818" s="13" t="str">
        <f>Tableau1[[#This Row],[Authors]]&amp;", "&amp;Tableau1[[#This Row],[Title]]&amp;" "&amp;Tableau1[[#This Row],[Journal]]&amp;". "&amp;Tableau1[[#This Row],[Year]]</f>
        <v>Eghrari AO, Mumtaz AA, Garrett B, Rezaei M, Akhavan MS, Riazuddin SA, Gottsch JD., Automated Retroillumination Photography Analysis for Objective Assessment of Fuchs Corneal Dystrophy. Cornea. 2017</v>
      </c>
    </row>
    <row r="819" spans="1:29" ht="28.8" x14ac:dyDescent="0.3">
      <c r="A819">
        <v>5910</v>
      </c>
      <c r="B819" t="s">
        <v>8915</v>
      </c>
      <c r="C819" t="s">
        <v>19130</v>
      </c>
      <c r="D819" t="s">
        <v>29345</v>
      </c>
      <c r="E819" t="s">
        <v>2465</v>
      </c>
      <c r="F819" s="10"/>
      <c r="G819">
        <v>2017</v>
      </c>
      <c r="J819">
        <v>7.0839523799073767E-2</v>
      </c>
      <c r="L819" t="s">
        <v>40290</v>
      </c>
      <c r="M819">
        <v>28272212</v>
      </c>
      <c r="Q819" s="10"/>
      <c r="R819" s="11">
        <f t="shared" si="24"/>
        <v>0</v>
      </c>
      <c r="U819" s="11">
        <f t="shared" si="25"/>
        <v>0</v>
      </c>
      <c r="Y819" s="11">
        <f>IF(SUM(Tableau1[[#This Row],[Other access]:[Sci-hub access]])&gt;=1,1,0)</f>
        <v>0</v>
      </c>
      <c r="Z819" s="12">
        <f>IF(OR(Tableau1[[#This Row],[Access R1 + S1+ T1 ]]&gt;=1,Tableau1[[#This Row],[Access V1 +W1 + X1]]&gt;=1),1,0)</f>
        <v>0</v>
      </c>
      <c r="AB819" s="10" t="str">
        <f>Tableau1[[#This Row],[DOI]]</f>
        <v>doi: 10.1097/MD.0000000000006205</v>
      </c>
      <c r="AC819" s="13" t="str">
        <f>Tableau1[[#This Row],[Authors]]&amp;", "&amp;Tableau1[[#This Row],[Title]]&amp;" "&amp;Tableau1[[#This Row],[Journal]]&amp;". "&amp;Tableau1[[#This Row],[Year]]</f>
        <v>Ebbo M, Patient M, Grados A, Groh M, Desblaches J, Hachulla E, Saadoun D, Audia S, Rigolet A, Terrier B, Perlat A, Guillaud C, Renou F, Bernit E, Costedoat-Chalumeau N, Harlé JR, Schleinitz N., Ophthalmic manifestations in IgG4-related disease: Clinical presentation and response to treatment in a French case-series. Medicine (Baltimore). 2017</v>
      </c>
    </row>
    <row r="820" spans="1:29" x14ac:dyDescent="0.3">
      <c r="A820">
        <v>5358</v>
      </c>
      <c r="B820" t="s">
        <v>8412</v>
      </c>
      <c r="C820" t="s">
        <v>18635</v>
      </c>
      <c r="D820" t="s">
        <v>28842</v>
      </c>
      <c r="E820" t="s">
        <v>2511</v>
      </c>
      <c r="F820" s="10"/>
      <c r="G820">
        <v>2017</v>
      </c>
      <c r="J820">
        <v>7.0940515671218951E-2</v>
      </c>
      <c r="L820" t="s">
        <v>39753</v>
      </c>
      <c r="M820">
        <v>28345563</v>
      </c>
      <c r="Q820" s="10"/>
      <c r="R820" s="11">
        <f t="shared" si="24"/>
        <v>0</v>
      </c>
      <c r="U820" s="11">
        <f t="shared" si="25"/>
        <v>0</v>
      </c>
      <c r="Y820" s="11">
        <f>IF(SUM(Tableau1[[#This Row],[Other access]:[Sci-hub access]])&gt;=1,1,0)</f>
        <v>0</v>
      </c>
      <c r="Z820" s="12">
        <f>IF(OR(Tableau1[[#This Row],[Access R1 + S1+ T1 ]]&gt;=1,Tableau1[[#This Row],[Access V1 +W1 + X1]]&gt;=1),1,0)</f>
        <v>0</v>
      </c>
      <c r="AB820" s="10" t="str">
        <f>Tableau1[[#This Row],[DOI]]</f>
        <v>doi: 10.4103/ijo.IJO_870_16</v>
      </c>
      <c r="AC820" s="13" t="str">
        <f>Tableau1[[#This Row],[Authors]]&amp;", "&amp;Tableau1[[#This Row],[Title]]&amp;" "&amp;Tableau1[[#This Row],[Journal]]&amp;". "&amp;Tableau1[[#This Row],[Year]]</f>
        <v>Satpathy G, Behera HS, Ahmed NH., Chlamydial eye infections: Current perspectives. Indian J Ophthalmol. 2017</v>
      </c>
    </row>
    <row r="821" spans="1:29" x14ac:dyDescent="0.3">
      <c r="A821">
        <v>6170</v>
      </c>
      <c r="B821" t="s">
        <v>9134</v>
      </c>
      <c r="C821" t="s">
        <v>18091</v>
      </c>
      <c r="D821" t="s">
        <v>29565</v>
      </c>
      <c r="E821" t="s">
        <v>2443</v>
      </c>
      <c r="F821" s="10"/>
      <c r="G821">
        <v>2017</v>
      </c>
      <c r="J821">
        <v>7.1208892945867297E-2</v>
      </c>
      <c r="L821" t="s">
        <v>40542</v>
      </c>
      <c r="M821">
        <v>28241316</v>
      </c>
      <c r="Q821" s="10"/>
      <c r="R821" s="11">
        <f t="shared" si="24"/>
        <v>0</v>
      </c>
      <c r="U821" s="11">
        <f t="shared" si="25"/>
        <v>0</v>
      </c>
      <c r="Y821" s="11">
        <f>IF(SUM(Tableau1[[#This Row],[Other access]:[Sci-hub access]])&gt;=1,1,0)</f>
        <v>0</v>
      </c>
      <c r="Z821" s="12">
        <f>IF(OR(Tableau1[[#This Row],[Access R1 + S1+ T1 ]]&gt;=1,Tableau1[[#This Row],[Access V1 +W1 + X1]]&gt;=1),1,0)</f>
        <v>0</v>
      </c>
      <c r="AB821" s="10" t="str">
        <f>Tableau1[[#This Row],[DOI]]</f>
        <v>doi: 10.1167/iovs.16-21374</v>
      </c>
      <c r="AC821" s="13" t="str">
        <f>Tableau1[[#This Row],[Authors]]&amp;", "&amp;Tableau1[[#This Row],[Title]]&amp;" "&amp;Tableau1[[#This Row],[Journal]]&amp;". "&amp;Tableau1[[#This Row],[Year]]</f>
        <v>Amano S, Inoue K., Clinic-Based Study on Meibomian Gland Dysfunction in Japan. Invest Ophthalmol Vis Sci. 2017</v>
      </c>
    </row>
    <row r="822" spans="1:29" x14ac:dyDescent="0.3">
      <c r="A822">
        <v>10835</v>
      </c>
      <c r="B822" t="s">
        <v>13285</v>
      </c>
      <c r="C822" t="s">
        <v>23447</v>
      </c>
      <c r="D822" t="s">
        <v>33739</v>
      </c>
      <c r="E822" t="s">
        <v>2447</v>
      </c>
      <c r="F822" s="10"/>
      <c r="G822">
        <v>2017</v>
      </c>
      <c r="J822">
        <v>7.1445659330149458E-2</v>
      </c>
      <c r="L822" t="s">
        <v>45081</v>
      </c>
      <c r="M822">
        <v>26974419</v>
      </c>
      <c r="Q822" s="10"/>
      <c r="R822" s="11">
        <f t="shared" si="24"/>
        <v>0</v>
      </c>
      <c r="U822" s="11">
        <f t="shared" si="25"/>
        <v>0</v>
      </c>
      <c r="Y822" s="11">
        <f>IF(SUM(Tableau1[[#This Row],[Other access]:[Sci-hub access]])&gt;=1,1,0)</f>
        <v>0</v>
      </c>
      <c r="Z822" s="12">
        <f>IF(OR(Tableau1[[#This Row],[Access R1 + S1+ T1 ]]&gt;=1,Tableau1[[#This Row],[Access V1 +W1 + X1]]&gt;=1),1,0)</f>
        <v>0</v>
      </c>
      <c r="AB822" s="10" t="str">
        <f>Tableau1[[#This Row],[DOI]]</f>
        <v>doi: 10.1097/IOP.0000000000000658</v>
      </c>
      <c r="AC822" s="13" t="str">
        <f>Tableau1[[#This Row],[Authors]]&amp;", "&amp;Tableau1[[#This Row],[Title]]&amp;" "&amp;Tableau1[[#This Row],[Journal]]&amp;". "&amp;Tableau1[[#This Row],[Year]]</f>
        <v>Baker MS, Yin VT, Ivan D, Allen RC, Carter KD, Esmaeli B, Shriver EM., Epidemiology and Prognosis of Primary Periocular Sweat Gland Carcinomas. Ophthal Plast Reconstr Surg. 2017</v>
      </c>
    </row>
    <row r="823" spans="1:29" x14ac:dyDescent="0.3">
      <c r="A823">
        <v>3746</v>
      </c>
      <c r="B823" t="s">
        <v>6916</v>
      </c>
      <c r="C823" t="s">
        <v>17156</v>
      </c>
      <c r="D823" t="s">
        <v>27340</v>
      </c>
      <c r="E823" t="s">
        <v>2447</v>
      </c>
      <c r="F823" s="10"/>
      <c r="G823">
        <v>2017</v>
      </c>
      <c r="J823">
        <v>7.151320211535328E-2</v>
      </c>
      <c r="L823" t="s">
        <v>38190</v>
      </c>
      <c r="M823">
        <v>28538611</v>
      </c>
      <c r="Q823" s="10"/>
      <c r="R823" s="11">
        <f t="shared" si="24"/>
        <v>0</v>
      </c>
      <c r="U823" s="11">
        <f t="shared" si="25"/>
        <v>0</v>
      </c>
      <c r="Y823" s="11">
        <f>IF(SUM(Tableau1[[#This Row],[Other access]:[Sci-hub access]])&gt;=1,1,0)</f>
        <v>0</v>
      </c>
      <c r="Z823" s="12">
        <f>IF(OR(Tableau1[[#This Row],[Access R1 + S1+ T1 ]]&gt;=1,Tableau1[[#This Row],[Access V1 +W1 + X1]]&gt;=1),1,0)</f>
        <v>0</v>
      </c>
      <c r="AB823" s="10" t="str">
        <f>Tableau1[[#This Row],[DOI]]</f>
        <v>doi: 10.1097/IOP.0000000000000932</v>
      </c>
      <c r="AC823" s="13" t="str">
        <f>Tableau1[[#This Row],[Authors]]&amp;", "&amp;Tableau1[[#This Row],[Title]]&amp;" "&amp;Tableau1[[#This Row],[Journal]]&amp;". "&amp;Tableau1[[#This Row],[Year]]</f>
        <v>Mahatma G, Sadaka A, Berry S, Malik A, Lee AG., Stabilization of Visual Function After Optic Nerve Sheath Fenestration for Optic Nerve Meningocele. Ophthal Plast Reconstr Surg. 2017</v>
      </c>
    </row>
    <row r="824" spans="1:29" x14ac:dyDescent="0.3">
      <c r="A824">
        <v>1194</v>
      </c>
      <c r="B824" t="s">
        <v>4456</v>
      </c>
      <c r="C824" t="s">
        <v>14709</v>
      </c>
      <c r="D824" t="s">
        <v>24877</v>
      </c>
      <c r="E824" t="s">
        <v>2469</v>
      </c>
      <c r="F824" s="10"/>
      <c r="G824">
        <v>2018</v>
      </c>
      <c r="J824">
        <v>7.1639829497690988E-2</v>
      </c>
      <c r="L824" t="s">
        <v>35681</v>
      </c>
      <c r="M824">
        <v>28990829</v>
      </c>
      <c r="Q824" s="10"/>
      <c r="R824" s="11">
        <f t="shared" si="24"/>
        <v>0</v>
      </c>
      <c r="U824" s="11">
        <f t="shared" si="25"/>
        <v>0</v>
      </c>
      <c r="Y824" s="11">
        <f>IF(SUM(Tableau1[[#This Row],[Other access]:[Sci-hub access]])&gt;=1,1,0)</f>
        <v>0</v>
      </c>
      <c r="Z824" s="12">
        <f>IF(OR(Tableau1[[#This Row],[Access R1 + S1+ T1 ]]&gt;=1,Tableau1[[#This Row],[Access V1 +W1 + X1]]&gt;=1),1,0)</f>
        <v>0</v>
      </c>
      <c r="AB824" s="10" t="str">
        <f>Tableau1[[#This Row],[DOI]]</f>
        <v>doi: 10.1080/08820538.2017.1353806</v>
      </c>
      <c r="AC824" s="13" t="str">
        <f>Tableau1[[#This Row],[Authors]]&amp;", "&amp;Tableau1[[#This Row],[Title]]&amp;" "&amp;Tableau1[[#This Row],[Journal]]&amp;". "&amp;Tableau1[[#This Row],[Year]]</f>
        <v>Bouffard MA, Cestari DM., Diplopia after Cataract Extraction. Semin Ophthalmol. 2018</v>
      </c>
    </row>
    <row r="825" spans="1:29" x14ac:dyDescent="0.3">
      <c r="A825">
        <v>2992</v>
      </c>
      <c r="B825" t="s">
        <v>6186</v>
      </c>
      <c r="C825" t="s">
        <v>16431</v>
      </c>
      <c r="D825" t="s">
        <v>26610</v>
      </c>
      <c r="E825" t="s">
        <v>2443</v>
      </c>
      <c r="F825" s="10"/>
      <c r="G825">
        <v>2017</v>
      </c>
      <c r="J825">
        <v>7.2159415432439866E-2</v>
      </c>
      <c r="L825" t="s">
        <v>37447</v>
      </c>
      <c r="M825">
        <v>28655060</v>
      </c>
      <c r="Q825" s="10"/>
      <c r="R825" s="11">
        <f t="shared" si="24"/>
        <v>0</v>
      </c>
      <c r="U825" s="11">
        <f t="shared" si="25"/>
        <v>0</v>
      </c>
      <c r="Y825" s="11">
        <f>IF(SUM(Tableau1[[#This Row],[Other access]:[Sci-hub access]])&gt;=1,1,0)</f>
        <v>0</v>
      </c>
      <c r="Z825" s="12">
        <f>IF(OR(Tableau1[[#This Row],[Access R1 + S1+ T1 ]]&gt;=1,Tableau1[[#This Row],[Access V1 +W1 + X1]]&gt;=1),1,0)</f>
        <v>0</v>
      </c>
      <c r="AB825" s="10" t="str">
        <f>Tableau1[[#This Row],[DOI]]</f>
        <v>doi: 10.1167/iovs.17-21788</v>
      </c>
      <c r="AC825" s="13" t="str">
        <f>Tableau1[[#This Row],[Authors]]&amp;", "&amp;Tableau1[[#This Row],[Title]]&amp;" "&amp;Tableau1[[#This Row],[Journal]]&amp;". "&amp;Tableau1[[#This Row],[Year]]</f>
        <v>Denniston AK, Keane PA, Srivastava SK., Biomarkers and Surrogate Endpoints in Uveitis: The Impact of Quantitative Imaging. Invest Ophthalmol Vis Sci. 2017</v>
      </c>
    </row>
    <row r="826" spans="1:29" x14ac:dyDescent="0.3">
      <c r="A826">
        <v>10057</v>
      </c>
      <c r="B826" t="s">
        <v>12574</v>
      </c>
      <c r="C826" t="s">
        <v>22742</v>
      </c>
      <c r="D826" t="s">
        <v>33023</v>
      </c>
      <c r="E826" t="s">
        <v>2438</v>
      </c>
      <c r="F826" s="10"/>
      <c r="G826">
        <v>2017</v>
      </c>
      <c r="J826">
        <v>7.2298823089802289E-2</v>
      </c>
      <c r="L826" t="s">
        <v>44313</v>
      </c>
      <c r="M826">
        <v>27485723</v>
      </c>
      <c r="Q826" s="10"/>
      <c r="R826" s="11">
        <f t="shared" si="24"/>
        <v>0</v>
      </c>
      <c r="U826" s="11">
        <f t="shared" si="25"/>
        <v>0</v>
      </c>
      <c r="Y826" s="11">
        <f>IF(SUM(Tableau1[[#This Row],[Other access]:[Sci-hub access]])&gt;=1,1,0)</f>
        <v>0</v>
      </c>
      <c r="Z826" s="12">
        <f>IF(OR(Tableau1[[#This Row],[Access R1 + S1+ T1 ]]&gt;=1,Tableau1[[#This Row],[Access V1 +W1 + X1]]&gt;=1),1,0)</f>
        <v>0</v>
      </c>
      <c r="AB826" s="10" t="str">
        <f>Tableau1[[#This Row],[DOI]]</f>
        <v>doi: 10.1136/bjophthalmol-2016-308733</v>
      </c>
      <c r="AC826" s="13" t="str">
        <f>Tableau1[[#This Row],[Authors]]&amp;", "&amp;Tableau1[[#This Row],[Title]]&amp;" "&amp;Tableau1[[#This Row],[Journal]]&amp;". "&amp;Tableau1[[#This Row],[Year]]</f>
        <v>Vijaya L, Asokan R, Panday M, George R., Is prophylactic laser peripheral iridotomy for primary angle closure suspects a risk factor for cataract progression? The Chennai Eye Disease Incidence Study. Br J Ophthalmol. 2017</v>
      </c>
    </row>
    <row r="827" spans="1:29" x14ac:dyDescent="0.3">
      <c r="A827">
        <v>10108</v>
      </c>
      <c r="B827" t="s">
        <v>12620</v>
      </c>
      <c r="C827" t="s">
        <v>22787</v>
      </c>
      <c r="D827" t="s">
        <v>33069</v>
      </c>
      <c r="E827" t="s">
        <v>2601</v>
      </c>
      <c r="F827" s="10"/>
      <c r="G827">
        <v>2017</v>
      </c>
      <c r="J827">
        <v>7.2476727640531258E-2</v>
      </c>
      <c r="L827" t="s">
        <v>44364</v>
      </c>
      <c r="M827">
        <v>27471010</v>
      </c>
      <c r="Q827" s="10"/>
      <c r="R827" s="11">
        <f t="shared" si="24"/>
        <v>0</v>
      </c>
      <c r="U827" s="11">
        <f t="shared" si="25"/>
        <v>0</v>
      </c>
      <c r="Y827" s="11">
        <f>IF(SUM(Tableau1[[#This Row],[Other access]:[Sci-hub access]])&gt;=1,1,0)</f>
        <v>0</v>
      </c>
      <c r="Z827" s="12">
        <f>IF(OR(Tableau1[[#This Row],[Access R1 + S1+ T1 ]]&gt;=1,Tableau1[[#This Row],[Access V1 +W1 + X1]]&gt;=1),1,0)</f>
        <v>0</v>
      </c>
      <c r="AB827" s="10" t="str">
        <f>Tableau1[[#This Row],[DOI]]</f>
        <v>doi: 10.1016/j.ydbio.2016.06.003</v>
      </c>
      <c r="AC827" s="13" t="str">
        <f>Tableau1[[#This Row],[Authors]]&amp;", "&amp;Tableau1[[#This Row],[Title]]&amp;" "&amp;Tableau1[[#This Row],[Journal]]&amp;". "&amp;Tableau1[[#This Row],[Year]]</f>
        <v>Whitworth GB, Misaghi BC, Rosenthal DM, Mills EA, Heinen DJ, Watson AH, Ives CW, Ali SH, Bezold K, Marsh-Armstrong N, Watson FL., Translational profiling of retinal ganglion cell optic nerve regeneration in Xenopus laevis. Dev Biol. 2017</v>
      </c>
    </row>
    <row r="828" spans="1:29" x14ac:dyDescent="0.3">
      <c r="A828">
        <v>9643</v>
      </c>
      <c r="B828" t="s">
        <v>12195</v>
      </c>
      <c r="C828" t="s">
        <v>22369</v>
      </c>
      <c r="D828" t="s">
        <v>32643</v>
      </c>
      <c r="E828" t="s">
        <v>2457</v>
      </c>
      <c r="F828" s="10"/>
      <c r="G828">
        <v>2018</v>
      </c>
      <c r="J828">
        <v>7.2662360885502819E-2</v>
      </c>
      <c r="L828" t="s">
        <v>43914</v>
      </c>
      <c r="M828">
        <v>27632584</v>
      </c>
      <c r="Q828" s="10"/>
      <c r="R828" s="11">
        <f t="shared" si="24"/>
        <v>0</v>
      </c>
      <c r="U828" s="11">
        <f t="shared" si="25"/>
        <v>0</v>
      </c>
      <c r="Y828" s="11">
        <f>IF(SUM(Tableau1[[#This Row],[Other access]:[Sci-hub access]])&gt;=1,1,0)</f>
        <v>0</v>
      </c>
      <c r="Z828" s="12">
        <f>IF(OR(Tableau1[[#This Row],[Access R1 + S1+ T1 ]]&gt;=1,Tableau1[[#This Row],[Access V1 +W1 + X1]]&gt;=1),1,0)</f>
        <v>0</v>
      </c>
      <c r="AB828" s="10" t="str">
        <f>Tableau1[[#This Row],[DOI]]</f>
        <v>doi: 10.1097/ICB.0000000000000416</v>
      </c>
      <c r="AC828" s="13" t="str">
        <f>Tableau1[[#This Row],[Authors]]&amp;", "&amp;Tableau1[[#This Row],[Title]]&amp;" "&amp;Tableau1[[#This Row],[Journal]]&amp;". "&amp;Tableau1[[#This Row],[Year]]</f>
        <v>Figueroa MS, Nadal J, Contreras I., A RESCUE THERAPY FOR PERSISTENT OPTIC DISK PIT MACULOPATHY IN PREVIOUSLY VITRECTOMIZED EYES. Retin Cases Brief Rep. 2018</v>
      </c>
    </row>
    <row r="829" spans="1:29" x14ac:dyDescent="0.3">
      <c r="A829">
        <v>10813</v>
      </c>
      <c r="B829" t="s">
        <v>2333</v>
      </c>
      <c r="C829" t="s">
        <v>2334</v>
      </c>
      <c r="D829" t="s">
        <v>2335</v>
      </c>
      <c r="E829" t="s">
        <v>2525</v>
      </c>
      <c r="F829" s="10"/>
      <c r="G829">
        <v>2017</v>
      </c>
      <c r="J829">
        <v>7.2932036574645087E-2</v>
      </c>
      <c r="L829" t="s">
        <v>45060</v>
      </c>
      <c r="M829">
        <v>27010973</v>
      </c>
      <c r="Q829" s="10"/>
      <c r="R829" s="11">
        <f t="shared" si="24"/>
        <v>0</v>
      </c>
      <c r="U829" s="11">
        <f t="shared" si="25"/>
        <v>0</v>
      </c>
      <c r="Y829" s="11">
        <f>IF(SUM(Tableau1[[#This Row],[Other access]:[Sci-hub access]])&gt;=1,1,0)</f>
        <v>0</v>
      </c>
      <c r="Z829" s="12">
        <f>IF(OR(Tableau1[[#This Row],[Access R1 + S1+ T1 ]]&gt;=1,Tableau1[[#This Row],[Access V1 +W1 + X1]]&gt;=1),1,0)</f>
        <v>0</v>
      </c>
      <c r="AB829" s="10" t="str">
        <f>Tableau1[[#This Row],[DOI]]</f>
        <v>doi: 10.1111/ceo.12749</v>
      </c>
      <c r="AC829" s="13" t="str">
        <f>Tableau1[[#This Row],[Authors]]&amp;", "&amp;Tableau1[[#This Row],[Title]]&amp;" "&amp;Tableau1[[#This Row],[Journal]]&amp;". "&amp;Tableau1[[#This Row],[Year]]</f>
        <v>Ao J, Goldblatt F, Casson RJ., Review of the ophthalmic manifestations of gout and uric acid crystal deposition. Clin Exp Ophthalmol. 2017</v>
      </c>
    </row>
    <row r="830" spans="1:29" ht="28.8" x14ac:dyDescent="0.3">
      <c r="A830">
        <v>1869</v>
      </c>
      <c r="B830" t="s">
        <v>5113</v>
      </c>
      <c r="C830" t="s">
        <v>15359</v>
      </c>
      <c r="D830" t="s">
        <v>25535</v>
      </c>
      <c r="E830" t="s">
        <v>2468</v>
      </c>
      <c r="F830" s="10"/>
      <c r="G830">
        <v>2017</v>
      </c>
      <c r="J830">
        <v>7.3064595945312116E-2</v>
      </c>
      <c r="L830" t="s">
        <v>36341</v>
      </c>
      <c r="M830">
        <v>28858159</v>
      </c>
      <c r="Q830" s="10"/>
      <c r="R830" s="11">
        <f t="shared" si="24"/>
        <v>0</v>
      </c>
      <c r="U830" s="11">
        <f t="shared" si="25"/>
        <v>0</v>
      </c>
      <c r="Y830" s="11">
        <f>IF(SUM(Tableau1[[#This Row],[Other access]:[Sci-hub access]])&gt;=1,1,0)</f>
        <v>0</v>
      </c>
      <c r="Z830" s="12">
        <f>IF(OR(Tableau1[[#This Row],[Access R1 + S1+ T1 ]]&gt;=1,Tableau1[[#This Row],[Access V1 +W1 + X1]]&gt;=1),1,0)</f>
        <v>0</v>
      </c>
      <c r="AB830" s="10" t="str">
        <f>Tableau1[[#This Row],[DOI]]</f>
        <v>doi: 10.1097/IJG.0000000000000768</v>
      </c>
      <c r="AC830" s="13" t="str">
        <f>Tableau1[[#This Row],[Authors]]&amp;", "&amp;Tableau1[[#This Row],[Title]]&amp;" "&amp;Tableau1[[#This Row],[Journal]]&amp;". "&amp;Tableau1[[#This Row],[Year]]</f>
        <v>Manalastas PIC, Zangwill LM, Saunders LJ, Mansouri K, Belghith A, Suh MH, Yarmohammadi A, Penteado RC, Akagi T, Shoji T, Weinreb RN., Reproducibility of Optical Coherence Tomography Angiography Macular and Optic Nerve Head Vascular Density in Glaucoma and Healthy Eyes. J Glaucoma. 2017</v>
      </c>
    </row>
    <row r="831" spans="1:29" x14ac:dyDescent="0.3">
      <c r="A831">
        <v>279</v>
      </c>
      <c r="B831" t="s">
        <v>3542</v>
      </c>
      <c r="C831" t="s">
        <v>13803</v>
      </c>
      <c r="D831" t="s">
        <v>23962</v>
      </c>
      <c r="E831" t="s">
        <v>2538</v>
      </c>
      <c r="F831" s="10"/>
      <c r="G831">
        <v>2017</v>
      </c>
      <c r="J831">
        <v>7.3104014090145109E-2</v>
      </c>
      <c r="L831" t="s">
        <v>34789</v>
      </c>
      <c r="M831">
        <v>29279655</v>
      </c>
      <c r="Q831" s="10"/>
      <c r="R831" s="11">
        <f t="shared" si="24"/>
        <v>0</v>
      </c>
      <c r="U831" s="11">
        <f t="shared" si="25"/>
        <v>0</v>
      </c>
      <c r="Y831" s="11">
        <f>IF(SUM(Tableau1[[#This Row],[Other access]:[Sci-hub access]])&gt;=1,1,0)</f>
        <v>0</v>
      </c>
      <c r="Z831" s="12">
        <f>IF(OR(Tableau1[[#This Row],[Access R1 + S1+ T1 ]]&gt;=1,Tableau1[[#This Row],[Access V1 +W1 + X1]]&gt;=1),1,0)</f>
        <v>0</v>
      </c>
      <c r="AB831" s="10" t="str">
        <f>Tableau1[[#This Row],[DOI]]</f>
        <v>doi: 10.4103/meajo.MEAJO_137_15</v>
      </c>
      <c r="AC831" s="13" t="str">
        <f>Tableau1[[#This Row],[Authors]]&amp;", "&amp;Tableau1[[#This Row],[Title]]&amp;" "&amp;Tableau1[[#This Row],[Journal]]&amp;". "&amp;Tableau1[[#This Row],[Year]]</f>
        <v>Hazzazi MA, Al Rashaed S., Outcomes of Pneumatic Retinopexy for the Management of Rhegmatogenous Retinal Detachment at a Tertiary Care Center. Middle East Afr J Ophthalmol. 2017</v>
      </c>
    </row>
    <row r="832" spans="1:29" x14ac:dyDescent="0.3">
      <c r="A832">
        <v>3695</v>
      </c>
      <c r="B832" t="s">
        <v>6866</v>
      </c>
      <c r="C832" t="s">
        <v>17107</v>
      </c>
      <c r="D832" t="s">
        <v>27290</v>
      </c>
      <c r="E832" t="s">
        <v>2538</v>
      </c>
      <c r="F832" s="10"/>
      <c r="G832">
        <v>2017</v>
      </c>
      <c r="J832">
        <v>7.3149767728633575E-2</v>
      </c>
      <c r="L832" t="s">
        <v>38139</v>
      </c>
      <c r="M832">
        <v>28546690</v>
      </c>
      <c r="Q832" s="10"/>
      <c r="R832" s="11">
        <f t="shared" si="24"/>
        <v>0</v>
      </c>
      <c r="U832" s="11">
        <f t="shared" si="25"/>
        <v>0</v>
      </c>
      <c r="Y832" s="11">
        <f>IF(SUM(Tableau1[[#This Row],[Other access]:[Sci-hub access]])&gt;=1,1,0)</f>
        <v>0</v>
      </c>
      <c r="Z832" s="12">
        <f>IF(OR(Tableau1[[#This Row],[Access R1 + S1+ T1 ]]&gt;=1,Tableau1[[#This Row],[Access V1 +W1 + X1]]&gt;=1),1,0)</f>
        <v>0</v>
      </c>
      <c r="AB832" s="10" t="str">
        <f>Tableau1[[#This Row],[DOI]]</f>
        <v>doi: 10.4103/meajo.MEAJO_276_16</v>
      </c>
      <c r="AC832" s="13" t="str">
        <f>Tableau1[[#This Row],[Authors]]&amp;", "&amp;Tableau1[[#This Row],[Title]]&amp;" "&amp;Tableau1[[#This Row],[Journal]]&amp;". "&amp;Tableau1[[#This Row],[Year]]</f>
        <v>Miller D., Update on the Epidemiology and Antibiotic Resistance of Ocular Infections. Middle East Afr J Ophthalmol. 2017</v>
      </c>
    </row>
    <row r="833" spans="1:29" x14ac:dyDescent="0.3">
      <c r="A833">
        <v>1622</v>
      </c>
      <c r="B833" t="s">
        <v>4874</v>
      </c>
      <c r="C833" t="s">
        <v>15124</v>
      </c>
      <c r="D833" t="s">
        <v>25295</v>
      </c>
      <c r="E833" t="s">
        <v>2609</v>
      </c>
      <c r="F833" s="10"/>
      <c r="G833">
        <v>2017</v>
      </c>
      <c r="J833">
        <v>7.3178909123670866E-2</v>
      </c>
      <c r="L833" t="s">
        <v>36101</v>
      </c>
      <c r="M833">
        <v>28911202</v>
      </c>
      <c r="Q833" s="10"/>
      <c r="R833" s="11">
        <f t="shared" si="24"/>
        <v>0</v>
      </c>
      <c r="U833" s="11">
        <f t="shared" si="25"/>
        <v>0</v>
      </c>
      <c r="Y833" s="11">
        <f>IF(SUM(Tableau1[[#This Row],[Other access]:[Sci-hub access]])&gt;=1,1,0)</f>
        <v>0</v>
      </c>
      <c r="Z833" s="12">
        <f>IF(OR(Tableau1[[#This Row],[Access R1 + S1+ T1 ]]&gt;=1,Tableau1[[#This Row],[Access V1 +W1 + X1]]&gt;=1),1,0)</f>
        <v>0</v>
      </c>
      <c r="AB833" s="10" t="str">
        <f>Tableau1[[#This Row],[DOI]]</f>
        <v>doi: 10.1093/hmg/ddx244</v>
      </c>
      <c r="AC833" s="13" t="str">
        <f>Tableau1[[#This Row],[Authors]]&amp;", "&amp;Tableau1[[#This Row],[Title]]&amp;" "&amp;Tableau1[[#This Row],[Journal]]&amp;". "&amp;Tableau1[[#This Row],[Year]]</f>
        <v>Torriano S, Erkilic N, Faugère V, Damodar K, Hamel CP, Roux AF, Kalatzis V., Pathogenicity of a novel missense variant associated with choroideremia and its impact on gene replacement therapy. Hum Mol Genet. 2017</v>
      </c>
    </row>
    <row r="834" spans="1:29" ht="28.8" x14ac:dyDescent="0.3">
      <c r="A834">
        <v>1858</v>
      </c>
      <c r="B834" t="s">
        <v>51</v>
      </c>
      <c r="C834" t="s">
        <v>52</v>
      </c>
      <c r="D834" t="s">
        <v>53</v>
      </c>
      <c r="E834" t="s">
        <v>3239</v>
      </c>
      <c r="F834" s="10"/>
      <c r="G834">
        <v>2017</v>
      </c>
      <c r="J834">
        <v>7.3179018924584227E-2</v>
      </c>
      <c r="L834" t="s">
        <v>36330</v>
      </c>
      <c r="M834">
        <v>28859082</v>
      </c>
      <c r="Q834" s="10"/>
      <c r="R834" s="11">
        <f t="shared" ref="R834:R897" si="26">IF(SUM(N834:Q834)&gt;0,1,0)</f>
        <v>0</v>
      </c>
      <c r="U834" s="11">
        <f t="shared" ref="U834:U897" si="27">IF(SUM(R834,T834)&gt;0,1,0)</f>
        <v>0</v>
      </c>
      <c r="Y834" s="11">
        <f>IF(SUM(Tableau1[[#This Row],[Other access]:[Sci-hub access]])&gt;=1,1,0)</f>
        <v>0</v>
      </c>
      <c r="Z834" s="12">
        <f>IF(OR(Tableau1[[#This Row],[Access R1 + S1+ T1 ]]&gt;=1,Tableau1[[#This Row],[Access V1 +W1 + X1]]&gt;=1),1,0)</f>
        <v>0</v>
      </c>
      <c r="AB834" s="10" t="str">
        <f>Tableau1[[#This Row],[DOI]]</f>
        <v>doi: 10.1371/journal.pcbi.1005670</v>
      </c>
      <c r="AC834" s="13" t="str">
        <f>Tableau1[[#This Row],[Authors]]&amp;", "&amp;Tableau1[[#This Row],[Title]]&amp;" "&amp;Tableau1[[#This Row],[Journal]]&amp;". "&amp;Tableau1[[#This Row],[Year]]</f>
        <v>Thaler L, Reich GM, Zhang X, Wang D, Smith GE, Tao Z, Abdullah RSABR, Cherniakov M, Baker CJ, Kish D, Antoniou M., Mouth-clicks used by blind expert human echolocators - signal description and model based signal synthesis. PLoS Comput Biol. 2017</v>
      </c>
    </row>
    <row r="835" spans="1:29" x14ac:dyDescent="0.3">
      <c r="A835">
        <v>6812</v>
      </c>
      <c r="B835" t="s">
        <v>9691</v>
      </c>
      <c r="C835" t="s">
        <v>19895</v>
      </c>
      <c r="D835" t="s">
        <v>30125</v>
      </c>
      <c r="E835" t="s">
        <v>2525</v>
      </c>
      <c r="F835" s="10"/>
      <c r="G835">
        <v>2017</v>
      </c>
      <c r="J835">
        <v>7.343956190586487E-2</v>
      </c>
      <c r="L835" t="s">
        <v>41172</v>
      </c>
      <c r="M835">
        <v>28160608</v>
      </c>
      <c r="Q835" s="10"/>
      <c r="R835" s="11">
        <f t="shared" si="26"/>
        <v>0</v>
      </c>
      <c r="U835" s="11">
        <f t="shared" si="27"/>
        <v>0</v>
      </c>
      <c r="Y835" s="11">
        <f>IF(SUM(Tableau1[[#This Row],[Other access]:[Sci-hub access]])&gt;=1,1,0)</f>
        <v>0</v>
      </c>
      <c r="Z835" s="12">
        <f>IF(OR(Tableau1[[#This Row],[Access R1 + S1+ T1 ]]&gt;=1,Tableau1[[#This Row],[Access V1 +W1 + X1]]&gt;=1),1,0)</f>
        <v>0</v>
      </c>
      <c r="AB835" s="10" t="str">
        <f>Tableau1[[#This Row],[DOI]]</f>
        <v>doi: 10.1111/ceo.12921</v>
      </c>
      <c r="AC835" s="13" t="str">
        <f>Tableau1[[#This Row],[Authors]]&amp;", "&amp;Tableau1[[#This Row],[Title]]&amp;" "&amp;Tableau1[[#This Row],[Journal]]&amp;". "&amp;Tableau1[[#This Row],[Year]]</f>
        <v>Keane MC, Mills RA, Coster DJ, Williams KA; Contributors to the Australian Corneal Graft Registry.., Is there evidence for a surgeon learning curve for endothelial keratoplasty in Australia? Clin Exp Ophthalmol. 2017</v>
      </c>
    </row>
    <row r="836" spans="1:29" x14ac:dyDescent="0.3">
      <c r="A836">
        <v>8899</v>
      </c>
      <c r="B836" t="s">
        <v>11524</v>
      </c>
      <c r="C836" t="s">
        <v>21707</v>
      </c>
      <c r="D836" t="s">
        <v>31964</v>
      </c>
      <c r="E836" t="s">
        <v>2438</v>
      </c>
      <c r="F836" s="10"/>
      <c r="G836">
        <v>2017</v>
      </c>
      <c r="J836">
        <v>7.3441363829578443E-2</v>
      </c>
      <c r="L836" t="s">
        <v>43231</v>
      </c>
      <c r="M836">
        <v>27815270</v>
      </c>
      <c r="Q836" s="10"/>
      <c r="R836" s="11">
        <f t="shared" si="26"/>
        <v>0</v>
      </c>
      <c r="U836" s="11">
        <f t="shared" si="27"/>
        <v>0</v>
      </c>
      <c r="Y836" s="11">
        <f>IF(SUM(Tableau1[[#This Row],[Other access]:[Sci-hub access]])&gt;=1,1,0)</f>
        <v>0</v>
      </c>
      <c r="Z836" s="12">
        <f>IF(OR(Tableau1[[#This Row],[Access R1 + S1+ T1 ]]&gt;=1,Tableau1[[#This Row],[Access V1 +W1 + X1]]&gt;=1),1,0)</f>
        <v>0</v>
      </c>
      <c r="AB836" s="10" t="str">
        <f>Tableau1[[#This Row],[DOI]]</f>
        <v>doi: 10.1136/bjophthalmol-2016-309531</v>
      </c>
      <c r="AC836" s="13" t="str">
        <f>Tableau1[[#This Row],[Authors]]&amp;", "&amp;Tableau1[[#This Row],[Title]]&amp;" "&amp;Tableau1[[#This Row],[Journal]]&amp;". "&amp;Tableau1[[#This Row],[Year]]</f>
        <v>Ang M, Chee SP., Controversies in ocular tuberculosis. Br J Ophthalmol. 2017</v>
      </c>
    </row>
    <row r="837" spans="1:29" x14ac:dyDescent="0.3">
      <c r="A837">
        <v>5190</v>
      </c>
      <c r="B837" t="s">
        <v>8261</v>
      </c>
      <c r="C837" t="s">
        <v>18486</v>
      </c>
      <c r="D837" t="s">
        <v>28691</v>
      </c>
      <c r="E837" t="s">
        <v>2942</v>
      </c>
      <c r="F837" s="10"/>
      <c r="G837">
        <v>2017</v>
      </c>
      <c r="J837">
        <v>7.3533852690861434E-2</v>
      </c>
      <c r="L837" t="s">
        <v>39593</v>
      </c>
      <c r="M837">
        <v>28363849</v>
      </c>
      <c r="Q837" s="10"/>
      <c r="R837" s="11">
        <f t="shared" si="26"/>
        <v>0</v>
      </c>
      <c r="U837" s="11">
        <f t="shared" si="27"/>
        <v>0</v>
      </c>
      <c r="Y837" s="11">
        <f>IF(SUM(Tableau1[[#This Row],[Other access]:[Sci-hub access]])&gt;=1,1,0)</f>
        <v>0</v>
      </c>
      <c r="Z837" s="12">
        <f>IF(OR(Tableau1[[#This Row],[Access R1 + S1+ T1 ]]&gt;=1,Tableau1[[#This Row],[Access V1 +W1 + X1]]&gt;=1),1,0)</f>
        <v>0</v>
      </c>
      <c r="AB837" s="10" t="str">
        <f>Tableau1[[#This Row],[DOI]]</f>
        <v>doi: 10.1016/j.preteyeres.2017.03.003</v>
      </c>
      <c r="AC837" s="13" t="str">
        <f>Tableau1[[#This Row],[Authors]]&amp;", "&amp;Tableau1[[#This Row],[Title]]&amp;" "&amp;Tableau1[[#This Row],[Journal]]&amp;". "&amp;Tableau1[[#This Row],[Year]]</f>
        <v>Broadgate S, Yu J, Downes SM, Halford S., Unravelling the genetics of inherited retinal dystrophies: Past, present and future. Prog Retin Eye Res. 2017</v>
      </c>
    </row>
    <row r="838" spans="1:29" x14ac:dyDescent="0.3">
      <c r="A838">
        <v>8944</v>
      </c>
      <c r="B838" t="s">
        <v>1871</v>
      </c>
      <c r="C838" t="s">
        <v>1872</v>
      </c>
      <c r="D838" t="s">
        <v>1873</v>
      </c>
      <c r="E838" t="s">
        <v>3125</v>
      </c>
      <c r="F838" s="10"/>
      <c r="G838">
        <v>2017</v>
      </c>
      <c r="J838">
        <v>7.3665232560263028E-2</v>
      </c>
      <c r="L838" t="s">
        <v>43271</v>
      </c>
      <c r="M838">
        <v>27809623</v>
      </c>
      <c r="Q838" s="10"/>
      <c r="R838" s="11">
        <f t="shared" si="26"/>
        <v>0</v>
      </c>
      <c r="U838" s="11">
        <f t="shared" si="27"/>
        <v>0</v>
      </c>
      <c r="Y838" s="11">
        <f>IF(SUM(Tableau1[[#This Row],[Other access]:[Sci-hub access]])&gt;=1,1,0)</f>
        <v>0</v>
      </c>
      <c r="Z838" s="12">
        <f>IF(OR(Tableau1[[#This Row],[Access R1 + S1+ T1 ]]&gt;=1,Tableau1[[#This Row],[Access V1 +W1 + X1]]&gt;=1),1,0)</f>
        <v>0</v>
      </c>
      <c r="AB838" s="10" t="str">
        <f>Tableau1[[#This Row],[DOI]]</f>
        <v>doi: 10.1080/09513590.2016.1240773</v>
      </c>
      <c r="AC838" s="13" t="str">
        <f>Tableau1[[#This Row],[Authors]]&amp;", "&amp;Tableau1[[#This Row],[Title]]&amp;" "&amp;Tableau1[[#This Row],[Journal]]&amp;". "&amp;Tableau1[[#This Row],[Year]]</f>
        <v>Alberiche M, Sánchez-Hernández RM, López Mérida X, Wägner AM., Onset of Graves' disease during pregnancy in a woman with established hypothyroidism. Gynecol Endocrinol. 2017</v>
      </c>
    </row>
    <row r="839" spans="1:29" x14ac:dyDescent="0.3">
      <c r="A839">
        <v>3980</v>
      </c>
      <c r="B839" t="s">
        <v>7134</v>
      </c>
      <c r="C839" t="s">
        <v>17371</v>
      </c>
      <c r="D839" t="s">
        <v>27561</v>
      </c>
      <c r="E839" t="s">
        <v>2467</v>
      </c>
      <c r="F839" s="10"/>
      <c r="G839">
        <v>2017</v>
      </c>
      <c r="J839">
        <v>7.3763347933667012E-2</v>
      </c>
      <c r="L839" t="s">
        <v>38421</v>
      </c>
      <c r="M839">
        <v>28499051</v>
      </c>
      <c r="Q839" s="10"/>
      <c r="R839" s="11">
        <f t="shared" si="26"/>
        <v>0</v>
      </c>
      <c r="U839" s="11">
        <f t="shared" si="27"/>
        <v>0</v>
      </c>
      <c r="Y839" s="11">
        <f>IF(SUM(Tableau1[[#This Row],[Other access]:[Sci-hub access]])&gt;=1,1,0)</f>
        <v>0</v>
      </c>
      <c r="Z839" s="12">
        <f>IF(OR(Tableau1[[#This Row],[Access R1 + S1+ T1 ]]&gt;=1,Tableau1[[#This Row],[Access V1 +W1 + X1]]&gt;=1),1,0)</f>
        <v>0</v>
      </c>
      <c r="AB839" s="10" t="str">
        <f>Tableau1[[#This Row],[DOI]]</f>
        <v>doi: 10.3928/23258160-20170428-06</v>
      </c>
      <c r="AC839" s="13" t="str">
        <f>Tableau1[[#This Row],[Authors]]&amp;", "&amp;Tableau1[[#This Row],[Title]]&amp;" "&amp;Tableau1[[#This Row],[Journal]]&amp;". "&amp;Tableau1[[#This Row],[Year]]</f>
        <v>Ashraf M, Kayal HE, Souka AAR., Safety and Efficacy of Ziv-Aflibercept in the Treatment of Refractory Diabetic Macular Edema. Ophthalmic Surg Lasers Imaging Retina. 2017</v>
      </c>
    </row>
    <row r="840" spans="1:29" x14ac:dyDescent="0.3">
      <c r="A840">
        <v>1849</v>
      </c>
      <c r="B840" t="s">
        <v>5094</v>
      </c>
      <c r="C840" t="s">
        <v>15340</v>
      </c>
      <c r="D840" t="s">
        <v>25516</v>
      </c>
      <c r="E840" t="s">
        <v>2458</v>
      </c>
      <c r="F840" s="10"/>
      <c r="G840">
        <v>2017</v>
      </c>
      <c r="J840">
        <v>7.3773507616564649E-2</v>
      </c>
      <c r="L840" t="s">
        <v>36321</v>
      </c>
      <c r="M840">
        <v>28859202</v>
      </c>
      <c r="Q840" s="10"/>
      <c r="R840" s="11">
        <f t="shared" si="26"/>
        <v>0</v>
      </c>
      <c r="U840" s="11">
        <f t="shared" si="27"/>
        <v>0</v>
      </c>
      <c r="Y840" s="11">
        <f>IF(SUM(Tableau1[[#This Row],[Other access]:[Sci-hub access]])&gt;=1,1,0)</f>
        <v>0</v>
      </c>
      <c r="Z840" s="12">
        <f>IF(OR(Tableau1[[#This Row],[Access R1 + S1+ T1 ]]&gt;=1,Tableau1[[#This Row],[Access V1 +W1 + X1]]&gt;=1),1,0)</f>
        <v>0</v>
      </c>
      <c r="AB840" s="10" t="str">
        <f>Tableau1[[#This Row],[DOI]]</f>
        <v>doi: 10.1001/jamaophthalmol.2017.3195</v>
      </c>
      <c r="AC840" s="13" t="str">
        <f>Tableau1[[#This Row],[Authors]]&amp;", "&amp;Tableau1[[#This Row],[Title]]&amp;" "&amp;Tableau1[[#This Row],[Journal]]&amp;". "&amp;Tableau1[[#This Row],[Year]]</f>
        <v>Kersten E, Geerlings MJ, den Hollander AI, de Jong EK, Fauser S, Peto T, Hoyng CB., Phenotype Characteristics of Patients With Age-Related Macular Degeneration Carrying a Rare Variant in the Complement Factor H Gene. JAMA Ophthalmol. 2017</v>
      </c>
    </row>
    <row r="841" spans="1:29" x14ac:dyDescent="0.3">
      <c r="A841">
        <v>5571</v>
      </c>
      <c r="B841" t="s">
        <v>8610</v>
      </c>
      <c r="C841" t="s">
        <v>18832</v>
      </c>
      <c r="D841" t="s">
        <v>29040</v>
      </c>
      <c r="E841" t="s">
        <v>34256</v>
      </c>
      <c r="F841" s="10"/>
      <c r="G841">
        <v>2017</v>
      </c>
      <c r="J841">
        <v>7.3969031779435701E-2</v>
      </c>
      <c r="L841" t="s">
        <v>39958</v>
      </c>
      <c r="M841">
        <v>28318922</v>
      </c>
      <c r="Q841" s="10"/>
      <c r="R841" s="11">
        <f t="shared" si="26"/>
        <v>0</v>
      </c>
      <c r="U841" s="11">
        <f t="shared" si="27"/>
        <v>0</v>
      </c>
      <c r="Y841" s="11">
        <f>IF(SUM(Tableau1[[#This Row],[Other access]:[Sci-hub access]])&gt;=1,1,0)</f>
        <v>0</v>
      </c>
      <c r="Z841" s="12">
        <f>IF(OR(Tableau1[[#This Row],[Access R1 + S1+ T1 ]]&gt;=1,Tableau1[[#This Row],[Access V1 +W1 + X1]]&gt;=1),1,0)</f>
        <v>0</v>
      </c>
      <c r="AB841" s="10" t="str">
        <f>Tableau1[[#This Row],[DOI]]</f>
        <v>doi: 10.1016/j.jcms.2017.02.005</v>
      </c>
      <c r="AC841" s="13" t="str">
        <f>Tableau1[[#This Row],[Authors]]&amp;", "&amp;Tableau1[[#This Row],[Title]]&amp;" "&amp;Tableau1[[#This Row],[Journal]]&amp;". "&amp;Tableau1[[#This Row],[Year]]</f>
        <v>Eo DR, Kim YD, Woo KI., Surgical rehabilitation for anophthalmic sockets devoid of orbital implant. J Craniomaxillofac Surg. 2017</v>
      </c>
    </row>
    <row r="842" spans="1:29" x14ac:dyDescent="0.3">
      <c r="A842">
        <v>2746</v>
      </c>
      <c r="B842" t="s">
        <v>5952</v>
      </c>
      <c r="C842" t="s">
        <v>16199</v>
      </c>
      <c r="D842" t="s">
        <v>26376</v>
      </c>
      <c r="E842" t="s">
        <v>2462</v>
      </c>
      <c r="F842" s="10"/>
      <c r="G842">
        <v>2017</v>
      </c>
      <c r="J842">
        <v>7.3989086946403493E-2</v>
      </c>
      <c r="L842" t="s">
        <v>37205</v>
      </c>
      <c r="M842">
        <v>28693457</v>
      </c>
      <c r="Q842" s="10"/>
      <c r="R842" s="11">
        <f t="shared" si="26"/>
        <v>0</v>
      </c>
      <c r="U842" s="11">
        <f t="shared" si="27"/>
        <v>0</v>
      </c>
      <c r="Y842" s="11">
        <f>IF(SUM(Tableau1[[#This Row],[Other access]:[Sci-hub access]])&gt;=1,1,0)</f>
        <v>0</v>
      </c>
      <c r="Z842" s="12">
        <f>IF(OR(Tableau1[[#This Row],[Access R1 + S1+ T1 ]]&gt;=1,Tableau1[[#This Row],[Access V1 +W1 + X1]]&gt;=1),1,0)</f>
        <v>0</v>
      </c>
      <c r="AB842" s="10" t="str">
        <f>Tableau1[[#This Row],[DOI]]</f>
        <v>doi: 10.1186/s12886-017-0516-1</v>
      </c>
      <c r="AC842" s="13" t="str">
        <f>Tableau1[[#This Row],[Authors]]&amp;", "&amp;Tableau1[[#This Row],[Title]]&amp;" "&amp;Tableau1[[#This Row],[Journal]]&amp;". "&amp;Tableau1[[#This Row],[Year]]</f>
        <v>Huerva V, Ascaso FJ, Caral I, Grzybowski A., Calculation of iris-claw IOL power for correction of late in-the-bag IOL complex dislocation. BMC Ophthalmol. 2017</v>
      </c>
    </row>
    <row r="843" spans="1:29" x14ac:dyDescent="0.3">
      <c r="A843">
        <v>6040</v>
      </c>
      <c r="B843" t="s">
        <v>9026</v>
      </c>
      <c r="C843" t="s">
        <v>19240</v>
      </c>
      <c r="D843" t="s">
        <v>29456</v>
      </c>
      <c r="E843" t="s">
        <v>2523</v>
      </c>
      <c r="F843" s="10"/>
      <c r="G843">
        <v>2017</v>
      </c>
      <c r="J843">
        <v>7.4032940343358278E-2</v>
      </c>
      <c r="L843" t="s">
        <v>40417</v>
      </c>
      <c r="M843">
        <v>28257130</v>
      </c>
      <c r="Q843" s="10"/>
      <c r="R843" s="11">
        <f t="shared" si="26"/>
        <v>0</v>
      </c>
      <c r="U843" s="11">
        <f t="shared" si="27"/>
        <v>0</v>
      </c>
      <c r="Y843" s="11">
        <f>IF(SUM(Tableau1[[#This Row],[Other access]:[Sci-hub access]])&gt;=1,1,0)</f>
        <v>0</v>
      </c>
      <c r="Z843" s="12">
        <f>IF(OR(Tableau1[[#This Row],[Access R1 + S1+ T1 ]]&gt;=1,Tableau1[[#This Row],[Access V1 +W1 + X1]]&gt;=1),1,0)</f>
        <v>0</v>
      </c>
      <c r="AB843" s="10" t="str">
        <f>Tableau1[[#This Row],[DOI]]</f>
        <v>doi: 10.1038/eye.2017.27</v>
      </c>
      <c r="AC843" s="13" t="str">
        <f>Tableau1[[#This Row],[Authors]]&amp;", "&amp;Tableau1[[#This Row],[Title]]&amp;" "&amp;Tableau1[[#This Row],[Journal]]&amp;". "&amp;Tableau1[[#This Row],[Year]]</f>
        <v>Montesano G, Gervasoni A, Ferri P, Allegrini D, Migliavacca L, De Cillà S, Rossetti L., Structure-function relationship in early diabetic retinopathy: a spatial correlation analysis with OCT and microperimetry. Eye (Lond). 2017</v>
      </c>
    </row>
    <row r="844" spans="1:29" x14ac:dyDescent="0.3">
      <c r="A844">
        <v>8327</v>
      </c>
      <c r="B844" t="s">
        <v>11025</v>
      </c>
      <c r="C844" t="s">
        <v>21212</v>
      </c>
      <c r="D844" t="s">
        <v>31463</v>
      </c>
      <c r="E844" t="s">
        <v>34219</v>
      </c>
      <c r="F844" s="10"/>
      <c r="G844">
        <v>2017</v>
      </c>
      <c r="J844">
        <v>7.40627585011705E-2</v>
      </c>
      <c r="L844" t="s">
        <v>42671</v>
      </c>
      <c r="M844">
        <v>27935095</v>
      </c>
      <c r="Q844" s="10"/>
      <c r="R844" s="11">
        <f t="shared" si="26"/>
        <v>0</v>
      </c>
      <c r="U844" s="11">
        <f t="shared" si="27"/>
        <v>0</v>
      </c>
      <c r="Y844" s="11">
        <f>IF(SUM(Tableau1[[#This Row],[Other access]:[Sci-hub access]])&gt;=1,1,0)</f>
        <v>0</v>
      </c>
      <c r="Z844" s="12">
        <f>IF(OR(Tableau1[[#This Row],[Access R1 + S1+ T1 ]]&gt;=1,Tableau1[[#This Row],[Access V1 +W1 + X1]]&gt;=1),1,0)</f>
        <v>0</v>
      </c>
      <c r="AB844" s="10" t="str">
        <f>Tableau1[[#This Row],[DOI]]</f>
        <v>doi: 10.1002/jcb.25827</v>
      </c>
      <c r="AC844" s="13" t="str">
        <f>Tableau1[[#This Row],[Authors]]&amp;", "&amp;Tableau1[[#This Row],[Title]]&amp;" "&amp;Tableau1[[#This Row],[Journal]]&amp;". "&amp;Tableau1[[#This Row],[Year]]</f>
        <v>Jindal N, Banik A, Prabhakar S, Vaiphie K, Anand A., Alteration of Neurotrophic Factors After Transplantation of Bone Marrow Derived Lin-ve Stem Cell in NMDA-Induced Mouse Model of Retinal Degeneration. J Cell Biochem. 2017</v>
      </c>
    </row>
    <row r="845" spans="1:29" x14ac:dyDescent="0.3">
      <c r="A845">
        <v>6604</v>
      </c>
      <c r="B845" t="s">
        <v>9519</v>
      </c>
      <c r="C845" t="s">
        <v>19726</v>
      </c>
      <c r="D845" t="s">
        <v>29951</v>
      </c>
      <c r="E845" t="s">
        <v>2451</v>
      </c>
      <c r="F845" s="10"/>
      <c r="G845">
        <v>2017</v>
      </c>
      <c r="J845">
        <v>7.4101844350135671E-2</v>
      </c>
      <c r="L845" t="s">
        <v>40969</v>
      </c>
      <c r="M845">
        <v>28192497</v>
      </c>
      <c r="Q845" s="10"/>
      <c r="R845" s="11">
        <f t="shared" si="26"/>
        <v>0</v>
      </c>
      <c r="U845" s="11">
        <f t="shared" si="27"/>
        <v>0</v>
      </c>
      <c r="Y845" s="11">
        <f>IF(SUM(Tableau1[[#This Row],[Other access]:[Sci-hub access]])&gt;=1,1,0)</f>
        <v>0</v>
      </c>
      <c r="Z845" s="12">
        <f>IF(OR(Tableau1[[#This Row],[Access R1 + S1+ T1 ]]&gt;=1,Tableau1[[#This Row],[Access V1 +W1 + X1]]&gt;=1),1,0)</f>
        <v>0</v>
      </c>
      <c r="AB845" s="10" t="str">
        <f>Tableau1[[#This Row],[DOI]]</f>
        <v>doi: 10.1371/journal.pone.0172168</v>
      </c>
      <c r="AC845" s="13" t="str">
        <f>Tableau1[[#This Row],[Authors]]&amp;", "&amp;Tableau1[[#This Row],[Title]]&amp;" "&amp;Tableau1[[#This Row],[Journal]]&amp;". "&amp;Tableau1[[#This Row],[Year]]</f>
        <v>Higashiyama T, Nishida Y, Ohji M., Optical coherence tomography angiography in eyes with good visual acuity recovery after treatment for optic neuritis. PLoS One. 2017</v>
      </c>
    </row>
    <row r="846" spans="1:29" x14ac:dyDescent="0.3">
      <c r="A846">
        <v>9083</v>
      </c>
      <c r="B846" t="s">
        <v>11693</v>
      </c>
      <c r="C846" t="s">
        <v>21869</v>
      </c>
      <c r="D846" t="s">
        <v>32134</v>
      </c>
      <c r="E846" t="s">
        <v>2463</v>
      </c>
      <c r="F846" s="10"/>
      <c r="G846">
        <v>2017</v>
      </c>
      <c r="J846">
        <v>7.4329507776907056E-2</v>
      </c>
      <c r="L846" t="s">
        <v>43405</v>
      </c>
      <c r="M846">
        <v>27198638</v>
      </c>
      <c r="Q846" s="10"/>
      <c r="R846" s="11">
        <f t="shared" si="26"/>
        <v>0</v>
      </c>
      <c r="U846" s="11">
        <f t="shared" si="27"/>
        <v>0</v>
      </c>
      <c r="Y846" s="11">
        <f>IF(SUM(Tableau1[[#This Row],[Other access]:[Sci-hub access]])&gt;=1,1,0)</f>
        <v>0</v>
      </c>
      <c r="Z846" s="12">
        <f>IF(OR(Tableau1[[#This Row],[Access R1 + S1+ T1 ]]&gt;=1,Tableau1[[#This Row],[Access V1 +W1 + X1]]&gt;=1),1,0)</f>
        <v>0</v>
      </c>
      <c r="AB846" s="10" t="str">
        <f>Tableau1[[#This Row],[DOI]]</f>
        <v>doi: 10.5301/ejo.5000806</v>
      </c>
      <c r="AC846" s="13" t="str">
        <f>Tableau1[[#This Row],[Authors]]&amp;", "&amp;Tableau1[[#This Row],[Title]]&amp;" "&amp;Tableau1[[#This Row],[Journal]]&amp;". "&amp;Tableau1[[#This Row],[Year]]</f>
        <v>Villarruel JM, Li XQ, Bach-Holm D, Hamann S., Anterior lamina cribrosa surface position in idiopathic intracranial hypertension and glaucoma. Eur J Ophthalmol. 2017</v>
      </c>
    </row>
    <row r="847" spans="1:29" x14ac:dyDescent="0.3">
      <c r="A847">
        <v>438</v>
      </c>
      <c r="B847" t="s">
        <v>3701</v>
      </c>
      <c r="C847" t="s">
        <v>13961</v>
      </c>
      <c r="D847" t="s">
        <v>24121</v>
      </c>
      <c r="E847" t="s">
        <v>2443</v>
      </c>
      <c r="F847" s="10"/>
      <c r="G847">
        <v>2017</v>
      </c>
      <c r="J847">
        <v>7.4574848706818742E-2</v>
      </c>
      <c r="L847" t="s">
        <v>34943</v>
      </c>
      <c r="M847">
        <v>29214310</v>
      </c>
      <c r="Q847" s="10"/>
      <c r="R847" s="11">
        <f t="shared" si="26"/>
        <v>0</v>
      </c>
      <c r="U847" s="11">
        <f t="shared" si="27"/>
        <v>0</v>
      </c>
      <c r="Y847" s="11">
        <f>IF(SUM(Tableau1[[#This Row],[Other access]:[Sci-hub access]])&gt;=1,1,0)</f>
        <v>0</v>
      </c>
      <c r="Z847" s="12">
        <f>IF(OR(Tableau1[[#This Row],[Access R1 + S1+ T1 ]]&gt;=1,Tableau1[[#This Row],[Access V1 +W1 + X1]]&gt;=1),1,0)</f>
        <v>0</v>
      </c>
      <c r="AB847" s="10" t="str">
        <f>Tableau1[[#This Row],[DOI]]</f>
        <v>doi: 10.1167/iovs.17-22425</v>
      </c>
      <c r="AC847" s="13" t="str">
        <f>Tableau1[[#This Row],[Authors]]&amp;", "&amp;Tableau1[[#This Row],[Title]]&amp;" "&amp;Tableau1[[#This Row],[Journal]]&amp;". "&amp;Tableau1[[#This Row],[Year]]</f>
        <v>Stuard WL, Titone R, Robertson DM., Tear Levels of Insulin-Like Growth Factor Binding Protein 3 Correlate With Subbasal Nerve Plexus Changes in Patients With Type 2 Diabetes Mellitus. Invest Ophthalmol Vis Sci. 2017</v>
      </c>
    </row>
    <row r="848" spans="1:29" x14ac:dyDescent="0.3">
      <c r="A848">
        <v>2484</v>
      </c>
      <c r="B848" t="s">
        <v>5706</v>
      </c>
      <c r="C848" t="s">
        <v>15952</v>
      </c>
      <c r="D848" t="s">
        <v>26129</v>
      </c>
      <c r="E848" t="s">
        <v>2443</v>
      </c>
      <c r="F848" s="10"/>
      <c r="G848">
        <v>2017</v>
      </c>
      <c r="J848">
        <v>7.4704413920866575E-2</v>
      </c>
      <c r="L848" t="s">
        <v>36948</v>
      </c>
      <c r="M848">
        <v>28738419</v>
      </c>
      <c r="Q848" s="10"/>
      <c r="R848" s="11">
        <f t="shared" si="26"/>
        <v>0</v>
      </c>
      <c r="U848" s="11">
        <f t="shared" si="27"/>
        <v>0</v>
      </c>
      <c r="Y848" s="11">
        <f>IF(SUM(Tableau1[[#This Row],[Other access]:[Sci-hub access]])&gt;=1,1,0)</f>
        <v>0</v>
      </c>
      <c r="Z848" s="12">
        <f>IF(OR(Tableau1[[#This Row],[Access R1 + S1+ T1 ]]&gt;=1,Tableau1[[#This Row],[Access V1 +W1 + X1]]&gt;=1),1,0)</f>
        <v>0</v>
      </c>
      <c r="AB848" s="10" t="str">
        <f>Tableau1[[#This Row],[DOI]]</f>
        <v>doi: 10.1167/iovs.17-22319</v>
      </c>
      <c r="AC848" s="13" t="str">
        <f>Tableau1[[#This Row],[Authors]]&amp;", "&amp;Tableau1[[#This Row],[Title]]&amp;" "&amp;Tableau1[[#This Row],[Journal]]&amp;". "&amp;Tableau1[[#This Row],[Year]]</f>
        <v>Shinohara K, Shimada N, Moriyama M, Yoshida T, Jonas JB, Yoshimura N, Ohno-Matsui K., Posterior Staphylomas in Pathologic Myopia Imaged by Widefield Optical Coherence Tomography. Invest Ophthalmol Vis Sci. 2017</v>
      </c>
    </row>
    <row r="849" spans="1:29" x14ac:dyDescent="0.3">
      <c r="A849">
        <v>6270</v>
      </c>
      <c r="B849" t="s">
        <v>9226</v>
      </c>
      <c r="C849" t="s">
        <v>19437</v>
      </c>
      <c r="D849" t="s">
        <v>29657</v>
      </c>
      <c r="E849" t="s">
        <v>2463</v>
      </c>
      <c r="F849" s="10"/>
      <c r="G849">
        <v>2017</v>
      </c>
      <c r="J849">
        <v>7.4750111034703082E-2</v>
      </c>
      <c r="L849" t="s">
        <v>40640</v>
      </c>
      <c r="M849">
        <v>28233893</v>
      </c>
      <c r="Q849" s="10"/>
      <c r="R849" s="11">
        <f t="shared" si="26"/>
        <v>0</v>
      </c>
      <c r="U849" s="11">
        <f t="shared" si="27"/>
        <v>0</v>
      </c>
      <c r="Y849" s="11">
        <f>IF(SUM(Tableau1[[#This Row],[Other access]:[Sci-hub access]])&gt;=1,1,0)</f>
        <v>0</v>
      </c>
      <c r="Z849" s="12">
        <f>IF(OR(Tableau1[[#This Row],[Access R1 + S1+ T1 ]]&gt;=1,Tableau1[[#This Row],[Access V1 +W1 + X1]]&gt;=1),1,0)</f>
        <v>0</v>
      </c>
      <c r="AB849" s="10" t="str">
        <f>Tableau1[[#This Row],[DOI]]</f>
        <v>doi: 10.5301/ejo.5000872</v>
      </c>
      <c r="AC849" s="13" t="str">
        <f>Tableau1[[#This Row],[Authors]]&amp;", "&amp;Tableau1[[#This Row],[Title]]&amp;" "&amp;Tableau1[[#This Row],[Journal]]&amp;". "&amp;Tableau1[[#This Row],[Year]]</f>
        <v>Del Turco C, Rabiolo A, Carnevali A, La Spina C, Bettin P, Querques G, Bandello F., Optical coherence tomography angiography features of chorioretinal folds: a case series. Eur J Ophthalmol. 2017</v>
      </c>
    </row>
    <row r="850" spans="1:29" x14ac:dyDescent="0.3">
      <c r="A850">
        <v>3469</v>
      </c>
      <c r="B850" t="s">
        <v>6643</v>
      </c>
      <c r="C850" t="s">
        <v>16885</v>
      </c>
      <c r="D850" t="s">
        <v>27067</v>
      </c>
      <c r="E850" t="s">
        <v>2857</v>
      </c>
      <c r="F850" s="10"/>
      <c r="G850">
        <v>2017</v>
      </c>
      <c r="J850">
        <v>7.4796722976173347E-2</v>
      </c>
      <c r="L850" t="s">
        <v>37917</v>
      </c>
      <c r="M850">
        <v>28581442</v>
      </c>
      <c r="Q850" s="10"/>
      <c r="R850" s="11">
        <f t="shared" si="26"/>
        <v>0</v>
      </c>
      <c r="U850" s="11">
        <f t="shared" si="27"/>
        <v>0</v>
      </c>
      <c r="Y850" s="11">
        <f>IF(SUM(Tableau1[[#This Row],[Other access]:[Sci-hub access]])&gt;=1,1,0)</f>
        <v>0</v>
      </c>
      <c r="Z850" s="12">
        <f>IF(OR(Tableau1[[#This Row],[Access R1 + S1+ T1 ]]&gt;=1,Tableau1[[#This Row],[Access V1 +W1 + X1]]&gt;=1),1,0)</f>
        <v>0</v>
      </c>
      <c r="AB850" s="10" t="str">
        <f>Tableau1[[#This Row],[DOI]]</f>
        <v>doi: 10.1172/JCI92156</v>
      </c>
      <c r="AC850" s="13" t="str">
        <f>Tableau1[[#This Row],[Authors]]&amp;", "&amp;Tableau1[[#This Row],[Title]]&amp;" "&amp;Tableau1[[#This Row],[Journal]]&amp;". "&amp;Tableau1[[#This Row],[Year]]</f>
        <v>Laprell L, Tochitsky I, Kaur K, Manookin MB, Stein M, Barber DM, Schön C, Michalakis S, Biel M, Kramer RH, Sumser MP, Trauner D, Van Gelder RN., Photopharmacological control of bipolar cells restores visual function in blind mice. J Clin Invest. 2017</v>
      </c>
    </row>
    <row r="851" spans="1:29" x14ac:dyDescent="0.3">
      <c r="A851">
        <v>6476</v>
      </c>
      <c r="B851" t="s">
        <v>9404</v>
      </c>
      <c r="C851" t="s">
        <v>19612</v>
      </c>
      <c r="D851" t="s">
        <v>29835</v>
      </c>
      <c r="E851" t="s">
        <v>2449</v>
      </c>
      <c r="F851" s="10"/>
      <c r="G851">
        <v>2017</v>
      </c>
      <c r="J851">
        <v>7.5008245511073879E-2</v>
      </c>
      <c r="L851" t="s">
        <v>40844</v>
      </c>
      <c r="M851">
        <v>28208213</v>
      </c>
      <c r="Q851" s="10"/>
      <c r="R851" s="11">
        <f t="shared" si="26"/>
        <v>0</v>
      </c>
      <c r="U851" s="11">
        <f t="shared" si="27"/>
        <v>0</v>
      </c>
      <c r="Y851" s="11">
        <f>IF(SUM(Tableau1[[#This Row],[Other access]:[Sci-hub access]])&gt;=1,1,0)</f>
        <v>0</v>
      </c>
      <c r="Z851" s="12">
        <f>IF(OR(Tableau1[[#This Row],[Access R1 + S1+ T1 ]]&gt;=1,Tableau1[[#This Row],[Access V1 +W1 + X1]]&gt;=1),1,0)</f>
        <v>0</v>
      </c>
      <c r="AB851" s="10" t="str">
        <f>Tableau1[[#This Row],[DOI]]</f>
        <v>doi: 10.1111/cxo.12516</v>
      </c>
      <c r="AC851" s="13" t="str">
        <f>Tableau1[[#This Row],[Authors]]&amp;", "&amp;Tableau1[[#This Row],[Title]]&amp;" "&amp;Tableau1[[#This Row],[Journal]]&amp;". "&amp;Tableau1[[#This Row],[Year]]</f>
        <v>McNeill S, Bobier WR., The correction of static and dynamic aniseikonia with spectacles and contact lenses. Clin Exp Optom. 2017</v>
      </c>
    </row>
    <row r="852" spans="1:29" ht="28.8" x14ac:dyDescent="0.3">
      <c r="A852">
        <v>10796</v>
      </c>
      <c r="B852" t="s">
        <v>13251</v>
      </c>
      <c r="C852" t="s">
        <v>23414</v>
      </c>
      <c r="D852" t="s">
        <v>33705</v>
      </c>
      <c r="E852" t="s">
        <v>34015</v>
      </c>
      <c r="F852" s="10"/>
      <c r="G852">
        <v>2017</v>
      </c>
      <c r="J852">
        <v>7.5011933549192E-2</v>
      </c>
      <c r="L852" t="s">
        <v>45043</v>
      </c>
      <c r="M852">
        <v>27029556</v>
      </c>
      <c r="Q852" s="10"/>
      <c r="R852" s="11">
        <f t="shared" si="26"/>
        <v>0</v>
      </c>
      <c r="U852" s="11">
        <f t="shared" si="27"/>
        <v>0</v>
      </c>
      <c r="Y852" s="11">
        <f>IF(SUM(Tableau1[[#This Row],[Other access]:[Sci-hub access]])&gt;=1,1,0)</f>
        <v>0</v>
      </c>
      <c r="Z852" s="12">
        <f>IF(OR(Tableau1[[#This Row],[Access R1 + S1+ T1 ]]&gt;=1,Tableau1[[#This Row],[Access V1 +W1 + X1]]&gt;=1),1,0)</f>
        <v>0</v>
      </c>
      <c r="AB852" s="10" t="str">
        <f>Tableau1[[#This Row],[DOI]]</f>
        <v>doi: 10.3109/13816810.2016.1151898</v>
      </c>
      <c r="AC852" s="13" t="str">
        <f>Tableau1[[#This Row],[Authors]]&amp;", "&amp;Tableau1[[#This Row],[Title]]&amp;" "&amp;Tableau1[[#This Row],[Journal]]&amp;". "&amp;Tableau1[[#This Row],[Year]]</f>
        <v>Liu YP, Bosch DG, Siemiatkowska AM, Rendtorff ND, Boonstra FN, Möller C, Tranebjærg L, Katsanis N, Cremers FP., Putative digenic inheritance of heterozygous RP1L1 and C2orf71 null mutations in syndromic retinal dystrophy. Ophthalmic Genet. 2017</v>
      </c>
    </row>
    <row r="853" spans="1:29" ht="28.8" x14ac:dyDescent="0.3">
      <c r="A853">
        <v>3410</v>
      </c>
      <c r="B853" t="s">
        <v>6587</v>
      </c>
      <c r="C853" t="s">
        <v>16830</v>
      </c>
      <c r="D853" t="s">
        <v>27011</v>
      </c>
      <c r="E853" t="s">
        <v>2445</v>
      </c>
      <c r="F853" s="10"/>
      <c r="G853">
        <v>2018</v>
      </c>
      <c r="J853">
        <v>7.5182322053786055E-2</v>
      </c>
      <c r="L853" t="s">
        <v>37860</v>
      </c>
      <c r="M853">
        <v>28590962</v>
      </c>
      <c r="Q853" s="10"/>
      <c r="R853" s="11">
        <f t="shared" si="26"/>
        <v>0</v>
      </c>
      <c r="U853" s="11">
        <f t="shared" si="27"/>
        <v>0</v>
      </c>
      <c r="Y853" s="11">
        <f>IF(SUM(Tableau1[[#This Row],[Other access]:[Sci-hub access]])&gt;=1,1,0)</f>
        <v>0</v>
      </c>
      <c r="Z853" s="12">
        <f>IF(OR(Tableau1[[#This Row],[Access R1 + S1+ T1 ]]&gt;=1,Tableau1[[#This Row],[Access V1 +W1 + X1]]&gt;=1),1,0)</f>
        <v>0</v>
      </c>
      <c r="AB853" s="10" t="str">
        <f>Tableau1[[#This Row],[DOI]]</f>
        <v>doi: 10.1097/IAE.0000000000001509</v>
      </c>
      <c r="AC853" s="13" t="str">
        <f>Tableau1[[#This Row],[Authors]]&amp;", "&amp;Tableau1[[#This Row],[Title]]&amp;" "&amp;Tableau1[[#This Row],[Journal]]&amp;". "&amp;Tableau1[[#This Row],[Year]]</f>
        <v>Lim HB, Lee MW, Kwak BS, Jo YJ, Kim JY., LONGITUDINAL CHANGES IN THICKNESSES OF THE MACULA, GANGLION CELL-INNER PLEXIFORM LAYER, AND RETINAL NERVE FIBER LAYER AFTER VITRECTOMY: A 12-Month Observational Study. Retina. 2018</v>
      </c>
    </row>
    <row r="854" spans="1:29" x14ac:dyDescent="0.3">
      <c r="A854">
        <v>8367</v>
      </c>
      <c r="B854" t="s">
        <v>11059</v>
      </c>
      <c r="C854" t="s">
        <v>21245</v>
      </c>
      <c r="D854" t="s">
        <v>31497</v>
      </c>
      <c r="E854" t="s">
        <v>2438</v>
      </c>
      <c r="F854" s="10"/>
      <c r="G854">
        <v>2017</v>
      </c>
      <c r="J854">
        <v>7.5203108975962385E-2</v>
      </c>
      <c r="L854" t="s">
        <v>42710</v>
      </c>
      <c r="M854">
        <v>27927679</v>
      </c>
      <c r="Q854" s="10"/>
      <c r="R854" s="11">
        <f t="shared" si="26"/>
        <v>0</v>
      </c>
      <c r="U854" s="11">
        <f t="shared" si="27"/>
        <v>0</v>
      </c>
      <c r="Y854" s="11">
        <f>IF(SUM(Tableau1[[#This Row],[Other access]:[Sci-hub access]])&gt;=1,1,0)</f>
        <v>0</v>
      </c>
      <c r="Z854" s="12">
        <f>IF(OR(Tableau1[[#This Row],[Access R1 + S1+ T1 ]]&gt;=1,Tableau1[[#This Row],[Access V1 +W1 + X1]]&gt;=1),1,0)</f>
        <v>0</v>
      </c>
      <c r="AB854" s="10" t="str">
        <f>Tableau1[[#This Row],[DOI]]</f>
        <v>doi: 10.1136/bjophthalmol-2016-308720</v>
      </c>
      <c r="AC854" s="13" t="str">
        <f>Tableau1[[#This Row],[Authors]]&amp;", "&amp;Tableau1[[#This Row],[Title]]&amp;" "&amp;Tableau1[[#This Row],[Journal]]&amp;". "&amp;Tableau1[[#This Row],[Year]]</f>
        <v>Bourne RRA, Zhekov I, Pardhan S., Temporal ocular coherence tomography-measured changes in anterior chamber angle and diurnal intraocular pressure after laser iridoplasty: IMPACT study. Br J Ophthalmol. 2017</v>
      </c>
    </row>
    <row r="855" spans="1:29" x14ac:dyDescent="0.3">
      <c r="A855">
        <v>7054</v>
      </c>
      <c r="B855" t="s">
        <v>9908</v>
      </c>
      <c r="C855" t="s">
        <v>20111</v>
      </c>
      <c r="D855" t="s">
        <v>30342</v>
      </c>
      <c r="E855" t="s">
        <v>2962</v>
      </c>
      <c r="F855" s="10"/>
      <c r="G855">
        <v>2017</v>
      </c>
      <c r="J855">
        <v>7.5379560737091178E-2</v>
      </c>
      <c r="L855" t="s">
        <v>41410</v>
      </c>
      <c r="M855">
        <v>28131015</v>
      </c>
      <c r="Q855" s="10"/>
      <c r="R855" s="11">
        <f t="shared" si="26"/>
        <v>0</v>
      </c>
      <c r="U855" s="11">
        <f t="shared" si="27"/>
        <v>0</v>
      </c>
      <c r="Y855" s="11">
        <f>IF(SUM(Tableau1[[#This Row],[Other access]:[Sci-hub access]])&gt;=1,1,0)</f>
        <v>0</v>
      </c>
      <c r="Z855" s="12">
        <f>IF(OR(Tableau1[[#This Row],[Access R1 + S1+ T1 ]]&gt;=1,Tableau1[[#This Row],[Access V1 +W1 + X1]]&gt;=1),1,0)</f>
        <v>0</v>
      </c>
      <c r="AB855" s="10" t="str">
        <f>Tableau1[[#This Row],[DOI]]</f>
        <v>doi: 10.1016/j.neurobiolaging.2016.12.018</v>
      </c>
      <c r="AC855" s="13" t="str">
        <f>Tableau1[[#This Row],[Authors]]&amp;", "&amp;Tableau1[[#This Row],[Title]]&amp;" "&amp;Tableau1[[#This Row],[Journal]]&amp;". "&amp;Tableau1[[#This Row],[Year]]</f>
        <v>Garringer HJ, Sammeta N, Oblak A, Ghetti B, Vidal R., Amyloid and intracellular accumulation of BRI(2). Neurobiol Aging. 2017</v>
      </c>
    </row>
    <row r="856" spans="1:29" x14ac:dyDescent="0.3">
      <c r="A856">
        <v>8727</v>
      </c>
      <c r="B856" t="s">
        <v>11372</v>
      </c>
      <c r="C856" t="s">
        <v>21557</v>
      </c>
      <c r="D856" t="s">
        <v>31812</v>
      </c>
      <c r="E856" t="s">
        <v>2441</v>
      </c>
      <c r="F856" s="10"/>
      <c r="G856">
        <v>2017</v>
      </c>
      <c r="J856">
        <v>7.5495178462474555E-2</v>
      </c>
      <c r="L856" t="s">
        <v>43063</v>
      </c>
      <c r="M856">
        <v>27856029</v>
      </c>
      <c r="Q856" s="10"/>
      <c r="R856" s="11">
        <f t="shared" si="26"/>
        <v>0</v>
      </c>
      <c r="U856" s="11">
        <f t="shared" si="27"/>
        <v>0</v>
      </c>
      <c r="Y856" s="11">
        <f>IF(SUM(Tableau1[[#This Row],[Other access]:[Sci-hub access]])&gt;=1,1,0)</f>
        <v>0</v>
      </c>
      <c r="Z856" s="12">
        <f>IF(OR(Tableau1[[#This Row],[Access R1 + S1+ T1 ]]&gt;=1,Tableau1[[#This Row],[Access V1 +W1 + X1]]&gt;=1),1,0)</f>
        <v>0</v>
      </c>
      <c r="AB856" s="10" t="str">
        <f>Tableau1[[#This Row],[DOI]]</f>
        <v>doi: 10.1016/j.ophtha.2016.10.003</v>
      </c>
      <c r="AC856" s="13" t="str">
        <f>Tableau1[[#This Row],[Authors]]&amp;", "&amp;Tableau1[[#This Row],[Title]]&amp;" "&amp;Tableau1[[#This Row],[Journal]]&amp;". "&amp;Tableau1[[#This Row],[Year]]</f>
        <v>Skalet AH, Li Y, Lu CD, Jia Y, Lee B, Husvogt L, Maier A, Fujimoto JG, Thomas CR Jr, Huang D., Optical Coherence Tomography Angiography Characteristics of Iris Melanocytic Tumors. Ophthalmology. 2017</v>
      </c>
    </row>
    <row r="857" spans="1:29" x14ac:dyDescent="0.3">
      <c r="A857">
        <v>1928</v>
      </c>
      <c r="B857" t="s">
        <v>5170</v>
      </c>
      <c r="C857" t="s">
        <v>15416</v>
      </c>
      <c r="D857" t="s">
        <v>25592</v>
      </c>
      <c r="E857" t="s">
        <v>2443</v>
      </c>
      <c r="F857" s="10"/>
      <c r="G857">
        <v>2017</v>
      </c>
      <c r="J857">
        <v>7.5526101433906145E-2</v>
      </c>
      <c r="L857" t="s">
        <v>36399</v>
      </c>
      <c r="M857">
        <v>28846771</v>
      </c>
      <c r="Q857" s="10"/>
      <c r="R857" s="11">
        <f t="shared" si="26"/>
        <v>0</v>
      </c>
      <c r="U857" s="11">
        <f t="shared" si="27"/>
        <v>0</v>
      </c>
      <c r="Y857" s="11">
        <f>IF(SUM(Tableau1[[#This Row],[Other access]:[Sci-hub access]])&gt;=1,1,0)</f>
        <v>0</v>
      </c>
      <c r="Z857" s="12">
        <f>IF(OR(Tableau1[[#This Row],[Access R1 + S1+ T1 ]]&gt;=1,Tableau1[[#This Row],[Access V1 +W1 + X1]]&gt;=1),1,0)</f>
        <v>0</v>
      </c>
      <c r="AB857" s="10" t="str">
        <f>Tableau1[[#This Row],[DOI]]</f>
        <v>doi: 10.1167/iovs.17-22195</v>
      </c>
      <c r="AC857" s="13" t="str">
        <f>Tableau1[[#This Row],[Authors]]&amp;", "&amp;Tableau1[[#This Row],[Title]]&amp;" "&amp;Tableau1[[#This Row],[Journal]]&amp;". "&amp;Tableau1[[#This Row],[Year]]</f>
        <v>Deng J, Hu J, Tan H, Su G, Cao Q, Huang X, Kijlstra A, Yang P., Association of a PDCD1 Polymorphism With Sympathetic Ophthalmia in Han Chinese. Invest Ophthalmol Vis Sci. 2017</v>
      </c>
    </row>
    <row r="858" spans="1:29" x14ac:dyDescent="0.3">
      <c r="A858">
        <v>3013</v>
      </c>
      <c r="B858" t="s">
        <v>6206</v>
      </c>
      <c r="C858" t="s">
        <v>16451</v>
      </c>
      <c r="D858" t="s">
        <v>26630</v>
      </c>
      <c r="E858" t="s">
        <v>2462</v>
      </c>
      <c r="F858" s="10"/>
      <c r="G858">
        <v>2017</v>
      </c>
      <c r="J858">
        <v>7.5532846077700388E-2</v>
      </c>
      <c r="L858" t="s">
        <v>37467</v>
      </c>
      <c r="M858">
        <v>28651550</v>
      </c>
      <c r="Q858" s="10"/>
      <c r="R858" s="11">
        <f t="shared" si="26"/>
        <v>0</v>
      </c>
      <c r="U858" s="11">
        <f t="shared" si="27"/>
        <v>0</v>
      </c>
      <c r="Y858" s="11">
        <f>IF(SUM(Tableau1[[#This Row],[Other access]:[Sci-hub access]])&gt;=1,1,0)</f>
        <v>0</v>
      </c>
      <c r="Z858" s="12">
        <f>IF(OR(Tableau1[[#This Row],[Access R1 + S1+ T1 ]]&gt;=1,Tableau1[[#This Row],[Access V1 +W1 + X1]]&gt;=1),1,0)</f>
        <v>0</v>
      </c>
      <c r="AB858" s="10" t="str">
        <f>Tableau1[[#This Row],[DOI]]</f>
        <v>doi: 10.1186/s12886-017-0495-2</v>
      </c>
      <c r="AC858" s="13" t="str">
        <f>Tableau1[[#This Row],[Authors]]&amp;", "&amp;Tableau1[[#This Row],[Title]]&amp;" "&amp;Tableau1[[#This Row],[Journal]]&amp;". "&amp;Tableau1[[#This Row],[Year]]</f>
        <v>Yang JM, Li F, Liu Q, Rüedi M, Wei ET, Lentsman M, Lee HS, Choi W, Kim SJ, Yoon KC., A novel TRPM8 agonist relieves dry eye discomfort. BMC Ophthalmol. 2017</v>
      </c>
    </row>
    <row r="859" spans="1:29" ht="28.8" x14ac:dyDescent="0.3">
      <c r="A859">
        <v>7666</v>
      </c>
      <c r="B859" t="s">
        <v>10441</v>
      </c>
      <c r="C859" t="s">
        <v>20638</v>
      </c>
      <c r="D859" t="s">
        <v>30877</v>
      </c>
      <c r="E859" t="s">
        <v>2445</v>
      </c>
      <c r="F859" s="10"/>
      <c r="G859">
        <v>2017</v>
      </c>
      <c r="J859">
        <v>7.5535355432995832E-2</v>
      </c>
      <c r="L859" t="s">
        <v>42019</v>
      </c>
      <c r="M859">
        <v>28067723</v>
      </c>
      <c r="Q859" s="10"/>
      <c r="R859" s="11">
        <f t="shared" si="26"/>
        <v>0</v>
      </c>
      <c r="U859" s="11">
        <f t="shared" si="27"/>
        <v>0</v>
      </c>
      <c r="Y859" s="11">
        <f>IF(SUM(Tableau1[[#This Row],[Other access]:[Sci-hub access]])&gt;=1,1,0)</f>
        <v>0</v>
      </c>
      <c r="Z859" s="12">
        <f>IF(OR(Tableau1[[#This Row],[Access R1 + S1+ T1 ]]&gt;=1,Tableau1[[#This Row],[Access V1 +W1 + X1]]&gt;=1),1,0)</f>
        <v>0</v>
      </c>
      <c r="AB859" s="10" t="str">
        <f>Tableau1[[#This Row],[DOI]]</f>
        <v>doi: 10.1097/IAE.0000000000001446</v>
      </c>
      <c r="AC859" s="13" t="str">
        <f>Tableau1[[#This Row],[Authors]]&amp;", "&amp;Tableau1[[#This Row],[Title]]&amp;" "&amp;Tableau1[[#This Row],[Journal]]&amp;". "&amp;Tableau1[[#This Row],[Year]]</f>
        <v>Mete M, Alfano A, Guerriero M, Prigione G, Sartore M, Polito A, Pertile G., INVERTED INTERNAL LIMITING MEMBRANE FLAP TECHNIQUE VERSUS COMPLETE INTERNAL LIMITING MEMBRANE REMOVAL IN MYOPIC MACULAR HOLE SURGERY: A Comparative Study. Retina. 2017</v>
      </c>
    </row>
    <row r="860" spans="1:29" ht="28.8" x14ac:dyDescent="0.3">
      <c r="A860">
        <v>4815</v>
      </c>
      <c r="B860" t="s">
        <v>7919</v>
      </c>
      <c r="C860" t="s">
        <v>18148</v>
      </c>
      <c r="D860" t="s">
        <v>28349</v>
      </c>
      <c r="E860" t="s">
        <v>2460</v>
      </c>
      <c r="F860" s="10"/>
      <c r="G860">
        <v>2017</v>
      </c>
      <c r="J860">
        <v>7.5572414256737774E-2</v>
      </c>
      <c r="L860" t="s">
        <v>39228</v>
      </c>
      <c r="M860">
        <v>28402694</v>
      </c>
      <c r="Q860" s="10"/>
      <c r="R860" s="11">
        <f t="shared" si="26"/>
        <v>0</v>
      </c>
      <c r="U860" s="11">
        <f t="shared" si="27"/>
        <v>0</v>
      </c>
      <c r="Y860" s="11">
        <f>IF(SUM(Tableau1[[#This Row],[Other access]:[Sci-hub access]])&gt;=1,1,0)</f>
        <v>0</v>
      </c>
      <c r="Z860" s="12">
        <f>IF(OR(Tableau1[[#This Row],[Access R1 + S1+ T1 ]]&gt;=1,Tableau1[[#This Row],[Access V1 +W1 + X1]]&gt;=1),1,0)</f>
        <v>0</v>
      </c>
      <c r="AB860" s="10" t="str">
        <f>Tableau1[[#This Row],[DOI]]</f>
        <v>doi: 10.1080/09286586.2017.1304562</v>
      </c>
      <c r="AC860" s="13" t="str">
        <f>Tableau1[[#This Row],[Authors]]&amp;", "&amp;Tableau1[[#This Row],[Title]]&amp;" "&amp;Tableau1[[#This Row],[Journal]]&amp;". "&amp;Tableau1[[#This Row],[Year]]</f>
        <v>Mehta R, Hodakowski A, Cai X, Lee KE, Kestenbaum BR, de Boer IH, Fawzi A, Wong TY, Ix J, Klein B, Klein R, Isakova T., Serum Phosphate and Retinal Microvascular Changes: The Multi-Ethnic Study of Atherosclerosis and the Beaver Dam Eye Study. Ophthalmic Epidemiol. 2017</v>
      </c>
    </row>
    <row r="861" spans="1:29" x14ac:dyDescent="0.3">
      <c r="A861">
        <v>9231</v>
      </c>
      <c r="B861" t="s">
        <v>1970</v>
      </c>
      <c r="C861" t="s">
        <v>1971</v>
      </c>
      <c r="D861" t="s">
        <v>1972</v>
      </c>
      <c r="E861" t="s">
        <v>2564</v>
      </c>
      <c r="F861" s="10"/>
      <c r="G861">
        <v>2017</v>
      </c>
      <c r="J861">
        <v>7.5629066440776382E-2</v>
      </c>
      <c r="L861" t="e">
        <v>#VALUE!</v>
      </c>
      <c r="M861">
        <v>27758731</v>
      </c>
      <c r="Q861" s="10"/>
      <c r="R861" s="11">
        <f t="shared" si="26"/>
        <v>0</v>
      </c>
      <c r="U861" s="11">
        <f t="shared" si="27"/>
        <v>0</v>
      </c>
      <c r="Y861" s="11">
        <f>IF(SUM(Tableau1[[#This Row],[Other access]:[Sci-hub access]])&gt;=1,1,0)</f>
        <v>0</v>
      </c>
      <c r="Z861" s="12">
        <f>IF(OR(Tableau1[[#This Row],[Access R1 + S1+ T1 ]]&gt;=1,Tableau1[[#This Row],[Access V1 +W1 + X1]]&gt;=1),1,0)</f>
        <v>0</v>
      </c>
      <c r="AB861" s="10" t="e">
        <f>Tableau1[[#This Row],[DOI]]</f>
        <v>#VALUE!</v>
      </c>
      <c r="AC861" s="13" t="str">
        <f>Tableau1[[#This Row],[Authors]]&amp;", "&amp;Tableau1[[#This Row],[Title]]&amp;" "&amp;Tableau1[[#This Row],[Journal]]&amp;". "&amp;Tableau1[[#This Row],[Year]]</f>
        <v>Chen SL, Liu RC, Chen FM, Zhang XX, Zhao J, Chen TM., Dynamic modelling of strategies for the control of acute haemorrhagic conjunctivitis outbreaks in schools in Changsha, China (2004-2015). Epidemiol Infect. 2017</v>
      </c>
    </row>
    <row r="862" spans="1:29" ht="28.8" x14ac:dyDescent="0.3">
      <c r="A862">
        <v>8323</v>
      </c>
      <c r="B862" t="s">
        <v>11021</v>
      </c>
      <c r="C862" t="s">
        <v>21208</v>
      </c>
      <c r="D862" t="s">
        <v>31459</v>
      </c>
      <c r="E862" t="s">
        <v>2523</v>
      </c>
      <c r="F862" s="10"/>
      <c r="G862">
        <v>2017</v>
      </c>
      <c r="J862">
        <v>7.5719962102324789E-2</v>
      </c>
      <c r="L862" t="s">
        <v>42667</v>
      </c>
      <c r="M862">
        <v>27935598</v>
      </c>
      <c r="Q862" s="10"/>
      <c r="R862" s="11">
        <f t="shared" si="26"/>
        <v>0</v>
      </c>
      <c r="U862" s="11">
        <f t="shared" si="27"/>
        <v>0</v>
      </c>
      <c r="Y862" s="11">
        <f>IF(SUM(Tableau1[[#This Row],[Other access]:[Sci-hub access]])&gt;=1,1,0)</f>
        <v>0</v>
      </c>
      <c r="Z862" s="12">
        <f>IF(OR(Tableau1[[#This Row],[Access R1 + S1+ T1 ]]&gt;=1,Tableau1[[#This Row],[Access V1 +W1 + X1]]&gt;=1),1,0)</f>
        <v>0</v>
      </c>
      <c r="AB862" s="10" t="str">
        <f>Tableau1[[#This Row],[DOI]]</f>
        <v>doi: 10.1038/eye.2016.287</v>
      </c>
      <c r="AC862" s="13" t="str">
        <f>Tableau1[[#This Row],[Authors]]&amp;", "&amp;Tableau1[[#This Row],[Title]]&amp;" "&amp;Tableau1[[#This Row],[Journal]]&amp;". "&amp;Tableau1[[#This Row],[Year]]</f>
        <v>Dong L, Bai J, Jiang X, Yang MM, Zheng Y, Zhang H, Lin D., The gene polymorphisms of IL-8(-251T/A) and IP-10(-1596C/T) are associated with susceptibility and progression of type 2 diabetic retinopathy in northern Chinese population. Eye (Lond). 2017</v>
      </c>
    </row>
    <row r="863" spans="1:29" x14ac:dyDescent="0.3">
      <c r="A863">
        <v>7552</v>
      </c>
      <c r="B863" t="s">
        <v>10345</v>
      </c>
      <c r="C863" t="s">
        <v>20545</v>
      </c>
      <c r="D863" t="s">
        <v>30780</v>
      </c>
      <c r="E863" t="s">
        <v>2451</v>
      </c>
      <c r="F863" s="10"/>
      <c r="G863">
        <v>2017</v>
      </c>
      <c r="J863">
        <v>7.5870333101603515E-2</v>
      </c>
      <c r="L863" t="s">
        <v>41907</v>
      </c>
      <c r="M863">
        <v>28081242</v>
      </c>
      <c r="Q863" s="10"/>
      <c r="R863" s="11">
        <f t="shared" si="26"/>
        <v>0</v>
      </c>
      <c r="U863" s="11">
        <f t="shared" si="27"/>
        <v>0</v>
      </c>
      <c r="Y863" s="11">
        <f>IF(SUM(Tableau1[[#This Row],[Other access]:[Sci-hub access]])&gt;=1,1,0)</f>
        <v>0</v>
      </c>
      <c r="Z863" s="12">
        <f>IF(OR(Tableau1[[#This Row],[Access R1 + S1+ T1 ]]&gt;=1,Tableau1[[#This Row],[Access V1 +W1 + X1]]&gt;=1),1,0)</f>
        <v>0</v>
      </c>
      <c r="AB863" s="10" t="str">
        <f>Tableau1[[#This Row],[DOI]]</f>
        <v>doi: 10.1371/journal.pone.0170090</v>
      </c>
      <c r="AC863" s="13" t="str">
        <f>Tableau1[[#This Row],[Authors]]&amp;", "&amp;Tableau1[[#This Row],[Title]]&amp;" "&amp;Tableau1[[#This Row],[Journal]]&amp;". "&amp;Tableau1[[#This Row],[Year]]</f>
        <v>Li Y, Li J, Jia X, Xiao X, Li S, Guo X., Genetic and Clinical Analyses of DOA and LHON in 304 Chinese Patients with Suspected Childhood-Onset Hereditary Optic Neuropathy. PLoS One. 2017</v>
      </c>
    </row>
    <row r="864" spans="1:29" x14ac:dyDescent="0.3">
      <c r="A864">
        <v>2233</v>
      </c>
      <c r="B864" t="s">
        <v>5466</v>
      </c>
      <c r="C864" t="s">
        <v>15711</v>
      </c>
      <c r="D864" t="s">
        <v>25888</v>
      </c>
      <c r="E864" t="s">
        <v>34048</v>
      </c>
      <c r="F864" s="10"/>
      <c r="G864">
        <v>2017</v>
      </c>
      <c r="J864">
        <v>7.5912143725738179E-2</v>
      </c>
      <c r="L864" t="s">
        <v>36701</v>
      </c>
      <c r="M864">
        <v>28791532</v>
      </c>
      <c r="Q864" s="10"/>
      <c r="R864" s="11">
        <f t="shared" si="26"/>
        <v>0</v>
      </c>
      <c r="U864" s="11">
        <f t="shared" si="27"/>
        <v>0</v>
      </c>
      <c r="Y864" s="11">
        <f>IF(SUM(Tableau1[[#This Row],[Other access]:[Sci-hub access]])&gt;=1,1,0)</f>
        <v>0</v>
      </c>
      <c r="Z864" s="12">
        <f>IF(OR(Tableau1[[#This Row],[Access R1 + S1+ T1 ]]&gt;=1,Tableau1[[#This Row],[Access V1 +W1 + X1]]&gt;=1),1,0)</f>
        <v>0</v>
      </c>
      <c r="AB864" s="10" t="str">
        <f>Tableau1[[#This Row],[DOI]]</f>
        <v>doi: 10.1007/s11892-017-0909-9</v>
      </c>
      <c r="AC864" s="13" t="str">
        <f>Tableau1[[#This Row],[Authors]]&amp;", "&amp;Tableau1[[#This Row],[Title]]&amp;" "&amp;Tableau1[[#This Row],[Journal]]&amp;". "&amp;Tableau1[[#This Row],[Year]]</f>
        <v>Bek T., Diameter Changes of Retinal Vessels in Diabetic Retinopathy. Curr Diab Rep. 2017</v>
      </c>
    </row>
    <row r="865" spans="1:29" x14ac:dyDescent="0.3">
      <c r="A865">
        <v>1812</v>
      </c>
      <c r="B865" t="s">
        <v>5058</v>
      </c>
      <c r="C865" t="s">
        <v>15305</v>
      </c>
      <c r="D865" t="s">
        <v>25480</v>
      </c>
      <c r="E865" t="s">
        <v>2449</v>
      </c>
      <c r="F865" s="10"/>
      <c r="G865">
        <v>2018</v>
      </c>
      <c r="J865">
        <v>7.5967430734224739E-2</v>
      </c>
      <c r="L865" t="s">
        <v>36285</v>
      </c>
      <c r="M865">
        <v>28868651</v>
      </c>
      <c r="Q865" s="10"/>
      <c r="R865" s="11">
        <f t="shared" si="26"/>
        <v>0</v>
      </c>
      <c r="U865" s="11">
        <f t="shared" si="27"/>
        <v>0</v>
      </c>
      <c r="Y865" s="11">
        <f>IF(SUM(Tableau1[[#This Row],[Other access]:[Sci-hub access]])&gt;=1,1,0)</f>
        <v>0</v>
      </c>
      <c r="Z865" s="12">
        <f>IF(OR(Tableau1[[#This Row],[Access R1 + S1+ T1 ]]&gt;=1,Tableau1[[#This Row],[Access V1 +W1 + X1]]&gt;=1),1,0)</f>
        <v>0</v>
      </c>
      <c r="AB865" s="10" t="str">
        <f>Tableau1[[#This Row],[DOI]]</f>
        <v>doi: 10.1111/cxo.12578</v>
      </c>
      <c r="AC865" s="13" t="str">
        <f>Tableau1[[#This Row],[Authors]]&amp;", "&amp;Tableau1[[#This Row],[Title]]&amp;" "&amp;Tableau1[[#This Row],[Journal]]&amp;". "&amp;Tableau1[[#This Row],[Year]]</f>
        <v>Leung MP, Thompson B, Black J, Dai S, Alsweiler JM., The effects of preterm birth on visual development. Clin Exp Optom. 2018</v>
      </c>
    </row>
    <row r="866" spans="1:29" x14ac:dyDescent="0.3">
      <c r="A866">
        <v>6237</v>
      </c>
      <c r="B866" t="s">
        <v>9197</v>
      </c>
      <c r="C866" t="s">
        <v>19410</v>
      </c>
      <c r="D866" t="s">
        <v>29628</v>
      </c>
      <c r="E866" t="s">
        <v>2684</v>
      </c>
      <c r="F866" s="10"/>
      <c r="G866">
        <v>2017</v>
      </c>
      <c r="J866">
        <v>7.5982566628295722E-2</v>
      </c>
      <c r="L866" t="s">
        <v>40607</v>
      </c>
      <c r="M866">
        <v>28236218</v>
      </c>
      <c r="Q866" s="10"/>
      <c r="R866" s="11">
        <f t="shared" si="26"/>
        <v>0</v>
      </c>
      <c r="U866" s="11">
        <f t="shared" si="27"/>
        <v>0</v>
      </c>
      <c r="Y866" s="11">
        <f>IF(SUM(Tableau1[[#This Row],[Other access]:[Sci-hub access]])&gt;=1,1,0)</f>
        <v>0</v>
      </c>
      <c r="Z866" s="12">
        <f>IF(OR(Tableau1[[#This Row],[Access R1 + S1+ T1 ]]&gt;=1,Tableau1[[#This Row],[Access V1 +W1 + X1]]&gt;=1),1,0)</f>
        <v>0</v>
      </c>
      <c r="AB866" s="10" t="str">
        <f>Tableau1[[#This Row],[DOI]]</f>
        <v>doi: 10.1007/s40618-017-0626-x</v>
      </c>
      <c r="AC866" s="13" t="str">
        <f>Tableau1[[#This Row],[Authors]]&amp;", "&amp;Tableau1[[#This Row],[Title]]&amp;" "&amp;Tableau1[[#This Row],[Journal]]&amp;". "&amp;Tableau1[[#This Row],[Year]]</f>
        <v>He Y, Li J, Zheng J, Khan Z, Qiang W, Gao F, Zhao Y, Shi B., Emphasis on the early diagnosis of antithyroid drug-induced agranulocytosis: retrospective analysis over 16 years at one Chinese center. J Endocrinol Invest. 2017</v>
      </c>
    </row>
    <row r="867" spans="1:29" x14ac:dyDescent="0.3">
      <c r="A867">
        <v>10113</v>
      </c>
      <c r="B867" t="s">
        <v>2175</v>
      </c>
      <c r="C867" t="s">
        <v>2176</v>
      </c>
      <c r="D867" t="s">
        <v>2177</v>
      </c>
      <c r="E867" t="s">
        <v>3170</v>
      </c>
      <c r="F867" s="10"/>
      <c r="G867">
        <v>2017</v>
      </c>
      <c r="J867">
        <v>7.6087193928979446E-2</v>
      </c>
      <c r="L867" t="s">
        <v>44369</v>
      </c>
      <c r="M867">
        <v>27468121</v>
      </c>
      <c r="Q867" s="10"/>
      <c r="R867" s="11">
        <f t="shared" si="26"/>
        <v>0</v>
      </c>
      <c r="U867" s="11">
        <f t="shared" si="27"/>
        <v>0</v>
      </c>
      <c r="Y867" s="11">
        <f>IF(SUM(Tableau1[[#This Row],[Other access]:[Sci-hub access]])&gt;=1,1,0)</f>
        <v>0</v>
      </c>
      <c r="Z867" s="12">
        <f>IF(OR(Tableau1[[#This Row],[Access R1 + S1+ T1 ]]&gt;=1,Tableau1[[#This Row],[Access V1 +W1 + X1]]&gt;=1),1,0)</f>
        <v>0</v>
      </c>
      <c r="AB867" s="10" t="str">
        <f>Tableau1[[#This Row],[DOI]]</f>
        <v>doi: 10.4274/jcrpe.2894</v>
      </c>
      <c r="AC867" s="13" t="str">
        <f>Tableau1[[#This Row],[Authors]]&amp;", "&amp;Tableau1[[#This Row],[Title]]&amp;" "&amp;Tableau1[[#This Row],[Journal]]&amp;". "&amp;Tableau1[[#This Row],[Year]]</f>
        <v>Çelmeli G, Türkkahraman D, Çürek Y, Houghton J, Akçurin S, Bircan İ., Clinical and Molecular Genetic Analysis in Three Children with Wolfram Syndrome: A Novel WFS1 Mutation (c.2534T&gt;A). J Clin Res Pediatr Endocrinol. 2017</v>
      </c>
    </row>
    <row r="868" spans="1:29" x14ac:dyDescent="0.3">
      <c r="A868">
        <v>5527</v>
      </c>
      <c r="B868" t="s">
        <v>8572</v>
      </c>
      <c r="C868" t="s">
        <v>18793</v>
      </c>
      <c r="D868" t="s">
        <v>29002</v>
      </c>
      <c r="E868" t="s">
        <v>2443</v>
      </c>
      <c r="F868" s="10"/>
      <c r="G868">
        <v>2017</v>
      </c>
      <c r="J868">
        <v>7.6244551329139654E-2</v>
      </c>
      <c r="L868" t="s">
        <v>39914</v>
      </c>
      <c r="M868">
        <v>28324113</v>
      </c>
      <c r="Q868" s="10"/>
      <c r="R868" s="11">
        <f t="shared" si="26"/>
        <v>0</v>
      </c>
      <c r="U868" s="11">
        <f t="shared" si="27"/>
        <v>0</v>
      </c>
      <c r="Y868" s="11">
        <f>IF(SUM(Tableau1[[#This Row],[Other access]:[Sci-hub access]])&gt;=1,1,0)</f>
        <v>0</v>
      </c>
      <c r="Z868" s="12">
        <f>IF(OR(Tableau1[[#This Row],[Access R1 + S1+ T1 ]]&gt;=1,Tableau1[[#This Row],[Access V1 +W1 + X1]]&gt;=1),1,0)</f>
        <v>0</v>
      </c>
      <c r="AB868" s="10" t="str">
        <f>Tableau1[[#This Row],[DOI]]</f>
        <v>doi: 10.1167/iovs.16-20043</v>
      </c>
      <c r="AC868" s="13" t="str">
        <f>Tableau1[[#This Row],[Authors]]&amp;", "&amp;Tableau1[[#This Row],[Title]]&amp;" "&amp;Tableau1[[#This Row],[Journal]]&amp;". "&amp;Tableau1[[#This Row],[Year]]</f>
        <v>Huang P, Sun J, Wang F, Luo X, Feng J, Gu Q, Liu T, Sun X., MicroRNA Expression Patterns Involved in Amyloid Beta-Induced Retinal Degeneration. Invest Ophthalmol Vis Sci. 2017</v>
      </c>
    </row>
    <row r="869" spans="1:29" x14ac:dyDescent="0.3">
      <c r="A869">
        <v>3826</v>
      </c>
      <c r="B869" t="s">
        <v>6990</v>
      </c>
      <c r="C869" t="s">
        <v>17229</v>
      </c>
      <c r="D869" t="s">
        <v>27414</v>
      </c>
      <c r="E869" t="s">
        <v>2443</v>
      </c>
      <c r="F869" s="10"/>
      <c r="G869">
        <v>2017</v>
      </c>
      <c r="J869">
        <v>7.6479455002746E-2</v>
      </c>
      <c r="L869" t="s">
        <v>38269</v>
      </c>
      <c r="M869">
        <v>28525557</v>
      </c>
      <c r="Q869" s="10"/>
      <c r="R869" s="11">
        <f t="shared" si="26"/>
        <v>0</v>
      </c>
      <c r="U869" s="11">
        <f t="shared" si="27"/>
        <v>0</v>
      </c>
      <c r="Y869" s="11">
        <f>IF(SUM(Tableau1[[#This Row],[Other access]:[Sci-hub access]])&gt;=1,1,0)</f>
        <v>0</v>
      </c>
      <c r="Z869" s="12">
        <f>IF(OR(Tableau1[[#This Row],[Access R1 + S1+ T1 ]]&gt;=1,Tableau1[[#This Row],[Access V1 +W1 + X1]]&gt;=1),1,0)</f>
        <v>0</v>
      </c>
      <c r="AB869" s="10" t="str">
        <f>Tableau1[[#This Row],[DOI]]</f>
        <v>doi: 10.1167/iovs.17-21653</v>
      </c>
      <c r="AC869" s="13" t="str">
        <f>Tableau1[[#This Row],[Authors]]&amp;", "&amp;Tableau1[[#This Row],[Title]]&amp;" "&amp;Tableau1[[#This Row],[Journal]]&amp;". "&amp;Tableau1[[#This Row],[Year]]</f>
        <v>Luo T, Gast TJ, Vermeer TJ, Burns SA., Retinal Vascular Branching in Healthy and Diabetic Subjects. Invest Ophthalmol Vis Sci. 2017</v>
      </c>
    </row>
    <row r="870" spans="1:29" ht="28.8" x14ac:dyDescent="0.3">
      <c r="A870">
        <v>9133</v>
      </c>
      <c r="B870" t="s">
        <v>11733</v>
      </c>
      <c r="C870" t="s">
        <v>21908</v>
      </c>
      <c r="D870" t="s">
        <v>32174</v>
      </c>
      <c r="E870" t="s">
        <v>2486</v>
      </c>
      <c r="F870" s="10"/>
      <c r="G870">
        <v>2017</v>
      </c>
      <c r="J870">
        <v>7.6815968583245686E-2</v>
      </c>
      <c r="L870" t="s">
        <v>43449</v>
      </c>
      <c r="M870">
        <v>27778447</v>
      </c>
      <c r="Q870" s="10"/>
      <c r="R870" s="11">
        <f t="shared" si="26"/>
        <v>0</v>
      </c>
      <c r="U870" s="11">
        <f t="shared" si="27"/>
        <v>0</v>
      </c>
      <c r="Y870" s="11">
        <f>IF(SUM(Tableau1[[#This Row],[Other access]:[Sci-hub access]])&gt;=1,1,0)</f>
        <v>0</v>
      </c>
      <c r="Z870" s="12">
        <f>IF(OR(Tableau1[[#This Row],[Access R1 + S1+ T1 ]]&gt;=1,Tableau1[[#This Row],[Access V1 +W1 + X1]]&gt;=1),1,0)</f>
        <v>0</v>
      </c>
      <c r="AB870" s="10" t="str">
        <f>Tableau1[[#This Row],[DOI]]</f>
        <v>doi: 10.1111/aos.13231</v>
      </c>
      <c r="AC870" s="13" t="str">
        <f>Tableau1[[#This Row],[Authors]]&amp;", "&amp;Tableau1[[#This Row],[Title]]&amp;" "&amp;Tableau1[[#This Row],[Journal]]&amp;". "&amp;Tableau1[[#This Row],[Year]]</f>
        <v>Pakravan M, Javadi MA, Yazdani S, Ghahari E, Behroozi Z, Soleimanizad R, Moghimi S, Nilforoushan N, Zarei R, Eslami Y, Ghassami M, Ziaei H, Katibeh M, Tabesh H, Yaseri M., Distribution of intraocular pressure, central corneal thickness and vertical cup-to-disc ratio in a healthy Iranian population: the Yazd Eye Study. Acta Ophthalmol. 2017</v>
      </c>
    </row>
    <row r="871" spans="1:29" x14ac:dyDescent="0.3">
      <c r="A871">
        <v>2349</v>
      </c>
      <c r="B871" t="s">
        <v>5577</v>
      </c>
      <c r="C871" t="s">
        <v>15822</v>
      </c>
      <c r="D871" t="s">
        <v>25999</v>
      </c>
      <c r="E871" t="s">
        <v>2443</v>
      </c>
      <c r="F871" s="10"/>
      <c r="G871">
        <v>2017</v>
      </c>
      <c r="J871">
        <v>7.7065961484814705E-2</v>
      </c>
      <c r="L871" t="s">
        <v>36814</v>
      </c>
      <c r="M871">
        <v>28763556</v>
      </c>
      <c r="Q871" s="10"/>
      <c r="R871" s="11">
        <f t="shared" si="26"/>
        <v>0</v>
      </c>
      <c r="U871" s="11">
        <f t="shared" si="27"/>
        <v>0</v>
      </c>
      <c r="Y871" s="11">
        <f>IF(SUM(Tableau1[[#This Row],[Other access]:[Sci-hub access]])&gt;=1,1,0)</f>
        <v>0</v>
      </c>
      <c r="Z871" s="12">
        <f>IF(OR(Tableau1[[#This Row],[Access R1 + S1+ T1 ]]&gt;=1,Tableau1[[#This Row],[Access V1 +W1 + X1]]&gt;=1),1,0)</f>
        <v>0</v>
      </c>
      <c r="AB871" s="10" t="str">
        <f>Tableau1[[#This Row],[DOI]]</f>
        <v>doi: 10.1167/iovs.17-21929</v>
      </c>
      <c r="AC871" s="13" t="str">
        <f>Tableau1[[#This Row],[Authors]]&amp;", "&amp;Tableau1[[#This Row],[Title]]&amp;" "&amp;Tableau1[[#This Row],[Journal]]&amp;". "&amp;Tableau1[[#This Row],[Year]]</f>
        <v>Han WH, Gotzmann J, Kuny S, Huang H, Chan CB, Lemieux H, Sauvé Y., Modifications in Retinal Mitochondrial Respiration Precede Type 2 Diabetes and Protracted Microvascular Retinopathy. Invest Ophthalmol Vis Sci. 2017</v>
      </c>
    </row>
    <row r="872" spans="1:29" x14ac:dyDescent="0.3">
      <c r="A872">
        <v>1142</v>
      </c>
      <c r="B872" t="s">
        <v>4404</v>
      </c>
      <c r="C872" t="s">
        <v>14657</v>
      </c>
      <c r="D872" t="s">
        <v>24825</v>
      </c>
      <c r="E872" t="s">
        <v>2465</v>
      </c>
      <c r="F872" s="10"/>
      <c r="G872">
        <v>2017</v>
      </c>
      <c r="J872">
        <v>7.731605637744432E-2</v>
      </c>
      <c r="L872" t="s">
        <v>35629</v>
      </c>
      <c r="M872">
        <v>29019889</v>
      </c>
      <c r="Q872" s="10"/>
      <c r="R872" s="11">
        <f t="shared" si="26"/>
        <v>0</v>
      </c>
      <c r="U872" s="11">
        <f t="shared" si="27"/>
        <v>0</v>
      </c>
      <c r="Y872" s="11">
        <f>IF(SUM(Tableau1[[#This Row],[Other access]:[Sci-hub access]])&gt;=1,1,0)</f>
        <v>0</v>
      </c>
      <c r="Z872" s="12">
        <f>IF(OR(Tableau1[[#This Row],[Access R1 + S1+ T1 ]]&gt;=1,Tableau1[[#This Row],[Access V1 +W1 + X1]]&gt;=1),1,0)</f>
        <v>0</v>
      </c>
      <c r="AB872" s="10" t="str">
        <f>Tableau1[[#This Row],[DOI]]</f>
        <v>doi: 10.1097/MD.0000000000008218</v>
      </c>
      <c r="AC872" s="13" t="str">
        <f>Tableau1[[#This Row],[Authors]]&amp;", "&amp;Tableau1[[#This Row],[Title]]&amp;" "&amp;Tableau1[[#This Row],[Journal]]&amp;". "&amp;Tableau1[[#This Row],[Year]]</f>
        <v>Luo W, Li YL, Chen YJ, Xiang Q, Chen H., High dose of nimustine as an add-on treatment for small cell lung cancer with intracranial metastasis: A case report and literature review. Medicine (Baltimore). 2017</v>
      </c>
    </row>
    <row r="873" spans="1:29" x14ac:dyDescent="0.3">
      <c r="A873">
        <v>10576</v>
      </c>
      <c r="B873" t="s">
        <v>13054</v>
      </c>
      <c r="C873" t="s">
        <v>23219</v>
      </c>
      <c r="D873" t="s">
        <v>33507</v>
      </c>
      <c r="E873" t="s">
        <v>2457</v>
      </c>
      <c r="F873" s="10"/>
      <c r="G873">
        <v>2017</v>
      </c>
      <c r="J873">
        <v>7.7329310996303691E-2</v>
      </c>
      <c r="L873" t="s">
        <v>44825</v>
      </c>
      <c r="M873">
        <v>27192175</v>
      </c>
      <c r="Q873" s="10"/>
      <c r="R873" s="11">
        <f t="shared" si="26"/>
        <v>0</v>
      </c>
      <c r="U873" s="11">
        <f t="shared" si="27"/>
        <v>0</v>
      </c>
      <c r="Y873" s="11">
        <f>IF(SUM(Tableau1[[#This Row],[Other access]:[Sci-hub access]])&gt;=1,1,0)</f>
        <v>0</v>
      </c>
      <c r="Z873" s="12">
        <f>IF(OR(Tableau1[[#This Row],[Access R1 + S1+ T1 ]]&gt;=1,Tableau1[[#This Row],[Access V1 +W1 + X1]]&gt;=1),1,0)</f>
        <v>0</v>
      </c>
      <c r="AB873" s="10" t="str">
        <f>Tableau1[[#This Row],[DOI]]</f>
        <v>doi: 10.1097/ICB.0000000000000302</v>
      </c>
      <c r="AC873" s="13" t="str">
        <f>Tableau1[[#This Row],[Authors]]&amp;", "&amp;Tableau1[[#This Row],[Title]]&amp;" "&amp;Tableau1[[#This Row],[Journal]]&amp;". "&amp;Tableau1[[#This Row],[Year]]</f>
        <v>Metelitsina TI, Sheth VS, Patel SB, Grassi MA., PERIPHERAL RETINOPATHY ASSOCIATED WITH APLASTIC ANEMIA. Retin Cases Brief Rep. 2017</v>
      </c>
    </row>
    <row r="874" spans="1:29" x14ac:dyDescent="0.3">
      <c r="A874">
        <v>880</v>
      </c>
      <c r="B874" t="s">
        <v>4143</v>
      </c>
      <c r="C874" t="s">
        <v>14397</v>
      </c>
      <c r="D874" t="s">
        <v>24563</v>
      </c>
      <c r="E874" t="s">
        <v>2562</v>
      </c>
      <c r="F874" s="10"/>
      <c r="G874">
        <v>2017</v>
      </c>
      <c r="J874">
        <v>7.7425830711622567E-2</v>
      </c>
      <c r="L874" t="s">
        <v>35368</v>
      </c>
      <c r="M874">
        <v>29076303</v>
      </c>
      <c r="Q874" s="10"/>
      <c r="R874" s="11">
        <f t="shared" si="26"/>
        <v>0</v>
      </c>
      <c r="U874" s="11">
        <f t="shared" si="27"/>
        <v>0</v>
      </c>
      <c r="Y874" s="11">
        <f>IF(SUM(Tableau1[[#This Row],[Other access]:[Sci-hub access]])&gt;=1,1,0)</f>
        <v>0</v>
      </c>
      <c r="Z874" s="12">
        <f>IF(OR(Tableau1[[#This Row],[Access R1 + S1+ T1 ]]&gt;=1,Tableau1[[#This Row],[Access V1 +W1 + X1]]&gt;=1),1,0)</f>
        <v>0</v>
      </c>
      <c r="AB874" s="10" t="str">
        <f>Tableau1[[#This Row],[DOI]]</f>
        <v>doi: 10.22608/APO.2017350</v>
      </c>
      <c r="AC874" s="13" t="str">
        <f>Tableau1[[#This Row],[Authors]]&amp;", "&amp;Tableau1[[#This Row],[Title]]&amp;" "&amp;Tableau1[[#This Row],[Journal]]&amp;". "&amp;Tableau1[[#This Row],[Year]]</f>
        <v>Bahrami B, Hong T, Gilles MC, Chang A., Anti-VEGF Therapy for Diabetic Eye Diseases. Asia Pac J Ophthalmol (Phila). 2017</v>
      </c>
    </row>
    <row r="875" spans="1:29" x14ac:dyDescent="0.3">
      <c r="A875">
        <v>7917</v>
      </c>
      <c r="B875" t="s">
        <v>1515</v>
      </c>
      <c r="C875" t="s">
        <v>973</v>
      </c>
      <c r="D875" t="s">
        <v>1516</v>
      </c>
      <c r="E875" t="s">
        <v>2614</v>
      </c>
      <c r="F875" s="10"/>
      <c r="G875">
        <v>2017</v>
      </c>
      <c r="J875">
        <v>7.7626135964271592E-2</v>
      </c>
      <c r="L875" t="s">
        <v>42264</v>
      </c>
      <c r="M875">
        <v>28029908</v>
      </c>
      <c r="Q875" s="10"/>
      <c r="R875" s="11">
        <f t="shared" si="26"/>
        <v>0</v>
      </c>
      <c r="U875" s="11">
        <f t="shared" si="27"/>
        <v>0</v>
      </c>
      <c r="Y875" s="11">
        <f>IF(SUM(Tableau1[[#This Row],[Other access]:[Sci-hub access]])&gt;=1,1,0)</f>
        <v>0</v>
      </c>
      <c r="Z875" s="12">
        <f>IF(OR(Tableau1[[#This Row],[Access R1 + S1+ T1 ]]&gt;=1,Tableau1[[#This Row],[Access V1 +W1 + X1]]&gt;=1),1,0)</f>
        <v>0</v>
      </c>
      <c r="AB875" s="10" t="str">
        <f>Tableau1[[#This Row],[DOI]]</f>
        <v>doi: 10.5858/arpa.2016-0027-RS</v>
      </c>
      <c r="AC875" s="13" t="str">
        <f>Tableau1[[#This Row],[Authors]]&amp;", "&amp;Tableau1[[#This Row],[Title]]&amp;" "&amp;Tableau1[[#This Row],[Journal]]&amp;". "&amp;Tableau1[[#This Row],[Year]]</f>
        <v>Patel HR, Margo CE., Pathology of Ischemic Optic Neuropathy. Arch Pathol Lab Med. 2017</v>
      </c>
    </row>
    <row r="876" spans="1:29" ht="28.8" x14ac:dyDescent="0.3">
      <c r="A876">
        <v>1451</v>
      </c>
      <c r="B876" t="s">
        <v>4709</v>
      </c>
      <c r="C876" t="s">
        <v>14959</v>
      </c>
      <c r="D876" t="s">
        <v>25130</v>
      </c>
      <c r="E876" t="s">
        <v>2456</v>
      </c>
      <c r="F876" s="10"/>
      <c r="G876">
        <v>2018</v>
      </c>
      <c r="J876">
        <v>7.7645593175179162E-2</v>
      </c>
      <c r="L876" t="s">
        <v>35932</v>
      </c>
      <c r="M876">
        <v>28946138</v>
      </c>
      <c r="Q876" s="10"/>
      <c r="R876" s="11">
        <f t="shared" si="26"/>
        <v>0</v>
      </c>
      <c r="U876" s="11">
        <f t="shared" si="27"/>
        <v>0</v>
      </c>
      <c r="Y876" s="11">
        <f>IF(SUM(Tableau1[[#This Row],[Other access]:[Sci-hub access]])&gt;=1,1,0)</f>
        <v>0</v>
      </c>
      <c r="Z876" s="12">
        <f>IF(OR(Tableau1[[#This Row],[Access R1 + S1+ T1 ]]&gt;=1,Tableau1[[#This Row],[Access V1 +W1 + X1]]&gt;=1),1,0)</f>
        <v>0</v>
      </c>
      <c r="AB876" s="10" t="str">
        <f>Tableau1[[#This Row],[DOI]]</f>
        <v>doi: 10.1159/000479049</v>
      </c>
      <c r="AC876" s="13" t="str">
        <f>Tableau1[[#This Row],[Authors]]&amp;", "&amp;Tableau1[[#This Row],[Title]]&amp;" "&amp;Tableau1[[#This Row],[Journal]]&amp;". "&amp;Tableau1[[#This Row],[Year]]</f>
        <v>Osaka R, Muraoka Y, Miwa Y, Manabe K, Kobayashi M, Takasago Y, Ooto S, Murakami T, Suzuma K, Iida Y, Tsujikawa A., Anti-Vascular Endothelial Growth Factor Therapy for Macular Edema following Central Retinal Vein Occlusion: 1 Initial Injection versus 3 Monthly Injections. Ophthalmologica. 2018</v>
      </c>
    </row>
    <row r="877" spans="1:29" x14ac:dyDescent="0.3">
      <c r="A877">
        <v>9080</v>
      </c>
      <c r="B877" t="s">
        <v>11690</v>
      </c>
      <c r="C877" t="s">
        <v>21866</v>
      </c>
      <c r="D877" t="s">
        <v>32131</v>
      </c>
      <c r="E877" t="s">
        <v>2463</v>
      </c>
      <c r="F877" s="10"/>
      <c r="G877">
        <v>2017</v>
      </c>
      <c r="J877">
        <v>7.7704523071407627E-2</v>
      </c>
      <c r="L877" t="s">
        <v>43402</v>
      </c>
      <c r="M877">
        <v>27228972</v>
      </c>
      <c r="Q877" s="10"/>
      <c r="R877" s="11">
        <f t="shared" si="26"/>
        <v>0</v>
      </c>
      <c r="U877" s="11">
        <f t="shared" si="27"/>
        <v>0</v>
      </c>
      <c r="Y877" s="11">
        <f>IF(SUM(Tableau1[[#This Row],[Other access]:[Sci-hub access]])&gt;=1,1,0)</f>
        <v>0</v>
      </c>
      <c r="Z877" s="12">
        <f>IF(OR(Tableau1[[#This Row],[Access R1 + S1+ T1 ]]&gt;=1,Tableau1[[#This Row],[Access V1 +W1 + X1]]&gt;=1),1,0)</f>
        <v>0</v>
      </c>
      <c r="AB877" s="10" t="str">
        <f>Tableau1[[#This Row],[DOI]]</f>
        <v>doi: 10.5301/ejo.5000809</v>
      </c>
      <c r="AC877" s="13" t="str">
        <f>Tableau1[[#This Row],[Authors]]&amp;", "&amp;Tableau1[[#This Row],[Title]]&amp;" "&amp;Tableau1[[#This Row],[Journal]]&amp;". "&amp;Tableau1[[#This Row],[Year]]</f>
        <v>Finger PT, Milman T., Microincision, aspiration cutter-assisted multifocal iris biopsy for melanoma. Eur J Ophthalmol. 2017</v>
      </c>
    </row>
    <row r="878" spans="1:29" x14ac:dyDescent="0.3">
      <c r="A878">
        <v>8593</v>
      </c>
      <c r="B878" t="s">
        <v>11256</v>
      </c>
      <c r="C878" t="s">
        <v>21440</v>
      </c>
      <c r="D878" t="s">
        <v>31695</v>
      </c>
      <c r="E878" t="s">
        <v>2512</v>
      </c>
      <c r="F878" s="10"/>
      <c r="G878">
        <v>2017</v>
      </c>
      <c r="J878">
        <v>7.7710265229491648E-2</v>
      </c>
      <c r="L878" t="s">
        <v>42929</v>
      </c>
      <c r="M878">
        <v>27886887</v>
      </c>
      <c r="Q878" s="10"/>
      <c r="R878" s="11">
        <f t="shared" si="26"/>
        <v>0</v>
      </c>
      <c r="U878" s="11">
        <f t="shared" si="27"/>
        <v>0</v>
      </c>
      <c r="Y878" s="11">
        <f>IF(SUM(Tableau1[[#This Row],[Other access]:[Sci-hub access]])&gt;=1,1,0)</f>
        <v>0</v>
      </c>
      <c r="Z878" s="12">
        <f>IF(OR(Tableau1[[#This Row],[Access R1 + S1+ T1 ]]&gt;=1,Tableau1[[#This Row],[Access V1 +W1 + X1]]&gt;=1),1,0)</f>
        <v>0</v>
      </c>
      <c r="AB878" s="10" t="str">
        <f>Tableau1[[#This Row],[DOI]]</f>
        <v>doi: 10.1016/j.ncl.2016.08.003</v>
      </c>
      <c r="AC878" s="13" t="str">
        <f>Tableau1[[#This Row],[Authors]]&amp;", "&amp;Tableau1[[#This Row],[Title]]&amp;" "&amp;Tableau1[[#This Row],[Journal]]&amp;". "&amp;Tableau1[[#This Row],[Year]]</f>
        <v>Foroozan R., New Treatments for Nonarteritic Anterior Ischemic Optic Neuropathy. Neurol Clin. 2017</v>
      </c>
    </row>
    <row r="879" spans="1:29" x14ac:dyDescent="0.3">
      <c r="A879">
        <v>1554</v>
      </c>
      <c r="B879" t="s">
        <v>4808</v>
      </c>
      <c r="C879" t="s">
        <v>15058</v>
      </c>
      <c r="D879" t="s">
        <v>25229</v>
      </c>
      <c r="E879" t="s">
        <v>2529</v>
      </c>
      <c r="F879" s="10"/>
      <c r="G879">
        <v>2017</v>
      </c>
      <c r="J879">
        <v>7.7732229046125978E-2</v>
      </c>
      <c r="L879" t="s">
        <v>36033</v>
      </c>
      <c r="M879">
        <v>28925741</v>
      </c>
      <c r="Q879" s="10"/>
      <c r="R879" s="11">
        <f t="shared" si="26"/>
        <v>0</v>
      </c>
      <c r="U879" s="11">
        <f t="shared" si="27"/>
        <v>0</v>
      </c>
      <c r="Y879" s="11">
        <f>IF(SUM(Tableau1[[#This Row],[Other access]:[Sci-hub access]])&gt;=1,1,0)</f>
        <v>0</v>
      </c>
      <c r="Z879" s="12">
        <f>IF(OR(Tableau1[[#This Row],[Access R1 + S1+ T1 ]]&gt;=1,Tableau1[[#This Row],[Access V1 +W1 + X1]]&gt;=1),1,0)</f>
        <v>0</v>
      </c>
      <c r="AB879" s="10" t="str">
        <f>Tableau1[[#This Row],[DOI]]</f>
        <v>doi: 10.1080/02713683.2017.1351569</v>
      </c>
      <c r="AC879" s="13" t="str">
        <f>Tableau1[[#This Row],[Authors]]&amp;", "&amp;Tableau1[[#This Row],[Title]]&amp;" "&amp;Tableau1[[#This Row],[Journal]]&amp;". "&amp;Tableau1[[#This Row],[Year]]</f>
        <v>Zloto O, Mezer E, Ospina L, Stankovic B, Wygnanski-Jaffe T., Endophthalmitis Following Strabismus Surgery: IPOSC Global Study. Curr Eye Res. 2017</v>
      </c>
    </row>
    <row r="880" spans="1:29" x14ac:dyDescent="0.3">
      <c r="A880">
        <v>11040</v>
      </c>
      <c r="B880" t="s">
        <v>13462</v>
      </c>
      <c r="C880" t="s">
        <v>23624</v>
      </c>
      <c r="D880" t="s">
        <v>33916</v>
      </c>
      <c r="E880" t="s">
        <v>2469</v>
      </c>
      <c r="F880" s="10"/>
      <c r="G880">
        <v>2017</v>
      </c>
      <c r="J880">
        <v>7.7874917451076775E-2</v>
      </c>
      <c r="L880" t="s">
        <v>45281</v>
      </c>
      <c r="M880">
        <v>26292158</v>
      </c>
      <c r="Q880" s="10"/>
      <c r="R880" s="11">
        <f t="shared" si="26"/>
        <v>0</v>
      </c>
      <c r="U880" s="11">
        <f t="shared" si="27"/>
        <v>0</v>
      </c>
      <c r="Y880" s="11">
        <f>IF(SUM(Tableau1[[#This Row],[Other access]:[Sci-hub access]])&gt;=1,1,0)</f>
        <v>0</v>
      </c>
      <c r="Z880" s="12">
        <f>IF(OR(Tableau1[[#This Row],[Access R1 + S1+ T1 ]]&gt;=1,Tableau1[[#This Row],[Access V1 +W1 + X1]]&gt;=1),1,0)</f>
        <v>0</v>
      </c>
      <c r="AB880" s="10" t="str">
        <f>Tableau1[[#This Row],[DOI]]</f>
        <v>doi: 10.3109/08820538.2015.1053620</v>
      </c>
      <c r="AC880" s="13" t="str">
        <f>Tableau1[[#This Row],[Authors]]&amp;", "&amp;Tableau1[[#This Row],[Title]]&amp;" "&amp;Tableau1[[#This Row],[Journal]]&amp;". "&amp;Tableau1[[#This Row],[Year]]</f>
        <v>Rao A, Padhy D, Das G, Sarangi S., Evolving Paradigms in Classification of Primary Angle Closure Glaucoma. Semin Ophthalmol. 2017</v>
      </c>
    </row>
    <row r="881" spans="1:29" x14ac:dyDescent="0.3">
      <c r="A881">
        <v>4166</v>
      </c>
      <c r="B881" t="s">
        <v>7307</v>
      </c>
      <c r="C881" t="s">
        <v>17544</v>
      </c>
      <c r="D881" t="s">
        <v>27735</v>
      </c>
      <c r="E881" t="s">
        <v>2479</v>
      </c>
      <c r="F881" s="10"/>
      <c r="G881">
        <v>2017</v>
      </c>
      <c r="J881">
        <v>7.7883665941892222E-2</v>
      </c>
      <c r="L881" t="s">
        <v>38597</v>
      </c>
      <c r="M881">
        <v>28476053</v>
      </c>
      <c r="Q881" s="10"/>
      <c r="R881" s="11">
        <f t="shared" si="26"/>
        <v>0</v>
      </c>
      <c r="U881" s="11">
        <f t="shared" si="27"/>
        <v>0</v>
      </c>
      <c r="Y881" s="11">
        <f>IF(SUM(Tableau1[[#This Row],[Other access]:[Sci-hub access]])&gt;=1,1,0)</f>
        <v>0</v>
      </c>
      <c r="Z881" s="12">
        <f>IF(OR(Tableau1[[#This Row],[Access R1 + S1+ T1 ]]&gt;=1,Tableau1[[#This Row],[Access V1 +W1 + X1]]&gt;=1),1,0)</f>
        <v>0</v>
      </c>
      <c r="AB881" s="10" t="str">
        <f>Tableau1[[#This Row],[DOI]]</f>
        <v>doi: 10.1097/ICO.0000000000001185</v>
      </c>
      <c r="AC881" s="13" t="str">
        <f>Tableau1[[#This Row],[Authors]]&amp;", "&amp;Tableau1[[#This Row],[Title]]&amp;" "&amp;Tableau1[[#This Row],[Journal]]&amp;". "&amp;Tableau1[[#This Row],[Year]]</f>
        <v>Miller AK, Young JW, Wilson DJ, Dunlap J, Chamberlain W., Transmission of Donor-Derived Breast Carcinoma as a Recurrent Mass in a Keratolimbal Allograft. Cornea. 2017</v>
      </c>
    </row>
    <row r="882" spans="1:29" x14ac:dyDescent="0.3">
      <c r="A882">
        <v>11079</v>
      </c>
      <c r="B882" t="s">
        <v>13500</v>
      </c>
      <c r="C882" t="s">
        <v>23660</v>
      </c>
      <c r="D882" t="s">
        <v>33954</v>
      </c>
      <c r="E882" t="s">
        <v>2447</v>
      </c>
      <c r="F882" s="10"/>
      <c r="G882">
        <v>2017</v>
      </c>
      <c r="J882">
        <v>7.7922169795697216E-2</v>
      </c>
      <c r="L882" t="s">
        <v>45320</v>
      </c>
      <c r="M882">
        <v>25902392</v>
      </c>
      <c r="Q882" s="10"/>
      <c r="R882" s="11">
        <f t="shared" si="26"/>
        <v>0</v>
      </c>
      <c r="U882" s="11">
        <f t="shared" si="27"/>
        <v>0</v>
      </c>
      <c r="Y882" s="11">
        <f>IF(SUM(Tableau1[[#This Row],[Other access]:[Sci-hub access]])&gt;=1,1,0)</f>
        <v>0</v>
      </c>
      <c r="Z882" s="12">
        <f>IF(OR(Tableau1[[#This Row],[Access R1 + S1+ T1 ]]&gt;=1,Tableau1[[#This Row],[Access V1 +W1 + X1]]&gt;=1),1,0)</f>
        <v>0</v>
      </c>
      <c r="AB882" s="10" t="str">
        <f>Tableau1[[#This Row],[DOI]]</f>
        <v>doi: 10.1097/IOP.0000000000000478</v>
      </c>
      <c r="AC882" s="13" t="str">
        <f>Tableau1[[#This Row],[Authors]]&amp;", "&amp;Tableau1[[#This Row],[Title]]&amp;" "&amp;Tableau1[[#This Row],[Journal]]&amp;". "&amp;Tableau1[[#This Row],[Year]]</f>
        <v>Jakobiec FA, Stagner AM, Rubin PAD., Lymphoepithelial Carcinoma of the Nasolacrimal Duct: Clinical, Radiologic, and Immunopathologic Features. Ophthal Plast Reconstr Surg. 2017</v>
      </c>
    </row>
    <row r="883" spans="1:29" ht="28.8" x14ac:dyDescent="0.3">
      <c r="A883">
        <v>4192</v>
      </c>
      <c r="B883" t="s">
        <v>7332</v>
      </c>
      <c r="C883" t="s">
        <v>17568</v>
      </c>
      <c r="D883" t="s">
        <v>27760</v>
      </c>
      <c r="E883" t="s">
        <v>2458</v>
      </c>
      <c r="F883" s="10"/>
      <c r="G883">
        <v>2017</v>
      </c>
      <c r="J883">
        <v>7.7973378766285517E-2</v>
      </c>
      <c r="L883" t="s">
        <v>38623</v>
      </c>
      <c r="M883">
        <v>28472362</v>
      </c>
      <c r="Q883" s="10"/>
      <c r="R883" s="11">
        <f t="shared" si="26"/>
        <v>0</v>
      </c>
      <c r="U883" s="11">
        <f t="shared" si="27"/>
        <v>0</v>
      </c>
      <c r="Y883" s="11">
        <f>IF(SUM(Tableau1[[#This Row],[Other access]:[Sci-hub access]])&gt;=1,1,0)</f>
        <v>0</v>
      </c>
      <c r="Z883" s="12">
        <f>IF(OR(Tableau1[[#This Row],[Access R1 + S1+ T1 ]]&gt;=1,Tableau1[[#This Row],[Access V1 +W1 + X1]]&gt;=1),1,0)</f>
        <v>0</v>
      </c>
      <c r="AB883" s="10" t="str">
        <f>Tableau1[[#This Row],[DOI]]</f>
        <v>doi: 10.1001/jamaophthalmol.2017.0988</v>
      </c>
      <c r="AC883" s="13" t="str">
        <f>Tableau1[[#This Row],[Authors]]&amp;", "&amp;Tableau1[[#This Row],[Title]]&amp;" "&amp;Tableau1[[#This Row],[Journal]]&amp;". "&amp;Tableau1[[#This Row],[Year]]</f>
        <v>Xie J, Ikram MK, Cotch MF, Klein B, Varma R, Shaw JE, Klein R, Mitchell P, Lamoureux EL, Wong TY., Association of Diabetic Macular Edema and Proliferative Diabetic Retinopathy With Cardiovascular Disease: A Systematic Review and Meta-analysis. JAMA Ophthalmol. 2017</v>
      </c>
    </row>
    <row r="884" spans="1:29" x14ac:dyDescent="0.3">
      <c r="A884">
        <v>9756</v>
      </c>
      <c r="B884" t="s">
        <v>12299</v>
      </c>
      <c r="C884" t="s">
        <v>22473</v>
      </c>
      <c r="D884" t="s">
        <v>32747</v>
      </c>
      <c r="E884" t="s">
        <v>2457</v>
      </c>
      <c r="F884" s="10"/>
      <c r="G884">
        <v>2017</v>
      </c>
      <c r="J884">
        <v>7.8015834091092917E-2</v>
      </c>
      <c r="L884" t="s">
        <v>44020</v>
      </c>
      <c r="M884">
        <v>27599108</v>
      </c>
      <c r="Q884" s="10"/>
      <c r="R884" s="11">
        <f t="shared" si="26"/>
        <v>0</v>
      </c>
      <c r="U884" s="11">
        <f t="shared" si="27"/>
        <v>0</v>
      </c>
      <c r="Y884" s="11">
        <f>IF(SUM(Tableau1[[#This Row],[Other access]:[Sci-hub access]])&gt;=1,1,0)</f>
        <v>0</v>
      </c>
      <c r="Z884" s="12">
        <f>IF(OR(Tableau1[[#This Row],[Access R1 + S1+ T1 ]]&gt;=1,Tableau1[[#This Row],[Access V1 +W1 + X1]]&gt;=1),1,0)</f>
        <v>0</v>
      </c>
      <c r="AB884" s="10" t="str">
        <f>Tableau1[[#This Row],[DOI]]</f>
        <v>doi: 10.1097/ICB.0000000000000419</v>
      </c>
      <c r="AC884" s="13" t="str">
        <f>Tableau1[[#This Row],[Authors]]&amp;", "&amp;Tableau1[[#This Row],[Title]]&amp;" "&amp;Tableau1[[#This Row],[Journal]]&amp;". "&amp;Tableau1[[#This Row],[Year]]</f>
        <v>Ma KK, Lin J, Boudreault K, Chen RW, Tsang SH., PHENOTYPING CHOROIDEREMIA AND ITS CARRIER STATE WITH MULTIMODAL IMAGING TECHNIQUES. Retin Cases Brief Rep. 2017</v>
      </c>
    </row>
    <row r="885" spans="1:29" x14ac:dyDescent="0.3">
      <c r="A885">
        <v>2007</v>
      </c>
      <c r="B885" t="s">
        <v>5247</v>
      </c>
      <c r="C885" t="s">
        <v>15493</v>
      </c>
      <c r="D885" t="s">
        <v>25669</v>
      </c>
      <c r="E885" t="s">
        <v>2549</v>
      </c>
      <c r="F885" s="10"/>
      <c r="G885">
        <v>2017</v>
      </c>
      <c r="J885">
        <v>7.8048337864090933E-2</v>
      </c>
      <c r="L885" t="s">
        <v>36478</v>
      </c>
      <c r="M885">
        <v>28832737</v>
      </c>
      <c r="Q885" s="10"/>
      <c r="R885" s="11">
        <f t="shared" si="26"/>
        <v>0</v>
      </c>
      <c r="U885" s="11">
        <f t="shared" si="27"/>
        <v>0</v>
      </c>
      <c r="Y885" s="11">
        <f>IF(SUM(Tableau1[[#This Row],[Other access]:[Sci-hub access]])&gt;=1,1,0)</f>
        <v>0</v>
      </c>
      <c r="Z885" s="12">
        <f>IF(OR(Tableau1[[#This Row],[Access R1 + S1+ T1 ]]&gt;=1,Tableau1[[#This Row],[Access V1 +W1 + X1]]&gt;=1),1,0)</f>
        <v>0</v>
      </c>
      <c r="AB885" s="10" t="str">
        <f>Tableau1[[#This Row],[DOI]]</f>
        <v>doi: 10.5935/0004-2749.20170037</v>
      </c>
      <c r="AC885" s="13" t="str">
        <f>Tableau1[[#This Row],[Authors]]&amp;", "&amp;Tableau1[[#This Row],[Title]]&amp;" "&amp;Tableau1[[#This Row],[Journal]]&amp;". "&amp;Tableau1[[#This Row],[Year]]</f>
        <v>Calvo-Maroto AM, Pérez-Cambrodí RJ, Esteve-Taboada JJ, García-Lázaro S, Cerviño AN., Corneal backscatter in insulin-dependent and non-insulin-dependent diabetes mellitus patients: a pilot study. Arq Bras Oftalmol. 2017</v>
      </c>
    </row>
    <row r="886" spans="1:29" ht="28.8" x14ac:dyDescent="0.3">
      <c r="A886">
        <v>7212</v>
      </c>
      <c r="B886" t="s">
        <v>1250</v>
      </c>
      <c r="C886" t="s">
        <v>1251</v>
      </c>
      <c r="D886" t="s">
        <v>1252</v>
      </c>
      <c r="E886" t="s">
        <v>3036</v>
      </c>
      <c r="F886" s="10"/>
      <c r="G886">
        <v>2017</v>
      </c>
      <c r="J886">
        <v>7.8115502202152465E-2</v>
      </c>
      <c r="L886" t="s">
        <v>41568</v>
      </c>
      <c r="M886">
        <v>28116630</v>
      </c>
      <c r="Q886" s="10"/>
      <c r="R886" s="11">
        <f t="shared" si="26"/>
        <v>0</v>
      </c>
      <c r="U886" s="11">
        <f t="shared" si="27"/>
        <v>0</v>
      </c>
      <c r="Y886" s="11">
        <f>IF(SUM(Tableau1[[#This Row],[Other access]:[Sci-hub access]])&gt;=1,1,0)</f>
        <v>0</v>
      </c>
      <c r="Z886" s="12">
        <f>IF(OR(Tableau1[[#This Row],[Access R1 + S1+ T1 ]]&gt;=1,Tableau1[[#This Row],[Access V1 +W1 + X1]]&gt;=1),1,0)</f>
        <v>0</v>
      </c>
      <c r="AB886" s="10" t="str">
        <f>Tableau1[[#This Row],[DOI]]</f>
        <v>doi: 10.1007/s10561-016-9593-2</v>
      </c>
      <c r="AC886" s="13" t="str">
        <f>Tableau1[[#This Row],[Authors]]&amp;", "&amp;Tableau1[[#This Row],[Title]]&amp;" "&amp;Tableau1[[#This Row],[Journal]]&amp;". "&amp;Tableau1[[#This Row],[Year]]</f>
        <v>Gauthier AS, Castelbou M, Garnier MB, Pizzuto J, Roux S, Gain P, Pouthier F, Delbosc B., Corneal transplantation: study of the data of a regional eye bank for the year 2013 and analysis of the evolution of the adverse events reported in France since 2010. Cell Tissue Bank. 2017</v>
      </c>
    </row>
    <row r="887" spans="1:29" x14ac:dyDescent="0.3">
      <c r="A887">
        <v>7133</v>
      </c>
      <c r="B887" t="s">
        <v>9979</v>
      </c>
      <c r="C887" t="s">
        <v>20182</v>
      </c>
      <c r="D887" t="s">
        <v>30413</v>
      </c>
      <c r="E887" t="s">
        <v>2443</v>
      </c>
      <c r="F887" s="10"/>
      <c r="G887">
        <v>2017</v>
      </c>
      <c r="J887">
        <v>7.813343020902408E-2</v>
      </c>
      <c r="L887" t="s">
        <v>41489</v>
      </c>
      <c r="M887">
        <v>28125840</v>
      </c>
      <c r="Q887" s="10"/>
      <c r="R887" s="11">
        <f t="shared" si="26"/>
        <v>0</v>
      </c>
      <c r="U887" s="11">
        <f t="shared" si="27"/>
        <v>0</v>
      </c>
      <c r="Y887" s="11">
        <f>IF(SUM(Tableau1[[#This Row],[Other access]:[Sci-hub access]])&gt;=1,1,0)</f>
        <v>0</v>
      </c>
      <c r="Z887" s="12">
        <f>IF(OR(Tableau1[[#This Row],[Access R1 + S1+ T1 ]]&gt;=1,Tableau1[[#This Row],[Access V1 +W1 + X1]]&gt;=1),1,0)</f>
        <v>0</v>
      </c>
      <c r="AB887" s="10" t="str">
        <f>Tableau1[[#This Row],[DOI]]</f>
        <v>doi: 10.1167/iovs.16-20324</v>
      </c>
      <c r="AC887" s="13" t="str">
        <f>Tableau1[[#This Row],[Authors]]&amp;", "&amp;Tableau1[[#This Row],[Title]]&amp;" "&amp;Tableau1[[#This Row],[Journal]]&amp;". "&amp;Tableau1[[#This Row],[Year]]</f>
        <v>Takeuchi M, Taguchi M, Sato T, Karasawa K, Sakurai Y, Harimoto K, Ito M., Association of High-Mobility Group Box-1 With Th Cell-Related Cytokines in the Vitreous of Ocular Sarcoidosis Patients. Invest Ophthalmol Vis Sci. 2017</v>
      </c>
    </row>
    <row r="888" spans="1:29" ht="28.8" x14ac:dyDescent="0.3">
      <c r="A888">
        <v>6464</v>
      </c>
      <c r="B888" t="s">
        <v>9397</v>
      </c>
      <c r="C888" t="s">
        <v>19605</v>
      </c>
      <c r="D888" t="s">
        <v>29828</v>
      </c>
      <c r="E888" t="s">
        <v>2535</v>
      </c>
      <c r="F888" s="10"/>
      <c r="G888">
        <v>2017</v>
      </c>
      <c r="J888">
        <v>7.8172478531039924E-2</v>
      </c>
      <c r="L888" t="s">
        <v>40832</v>
      </c>
      <c r="M888">
        <v>28209709</v>
      </c>
      <c r="Q888" s="10"/>
      <c r="R888" s="11">
        <f t="shared" si="26"/>
        <v>0</v>
      </c>
      <c r="U888" s="11">
        <f t="shared" si="27"/>
        <v>0</v>
      </c>
      <c r="Y888" s="11">
        <f>IF(SUM(Tableau1[[#This Row],[Other access]:[Sci-hub access]])&gt;=1,1,0)</f>
        <v>0</v>
      </c>
      <c r="Z888" s="12">
        <f>IF(OR(Tableau1[[#This Row],[Access R1 + S1+ T1 ]]&gt;=1,Tableau1[[#This Row],[Access V1 +W1 + X1]]&gt;=1),1,0)</f>
        <v>0</v>
      </c>
      <c r="AB888" s="10" t="str">
        <f>Tableau1[[#This Row],[DOI]]</f>
        <v>doi: 10.1074/jbc.M116.760314</v>
      </c>
      <c r="AC888" s="13" t="str">
        <f>Tableau1[[#This Row],[Authors]]&amp;", "&amp;Tableau1[[#This Row],[Title]]&amp;" "&amp;Tableau1[[#This Row],[Journal]]&amp;". "&amp;Tableau1[[#This Row],[Year]]</f>
        <v>Liu F, Qin Y, Yu S, Soares DC, Yang L, Weng J, Li C, Gao M, Lu Z, Hu X, Liu X, Jiang T, Liu JY, Shu X, Tang Z, Liu M., Pathogenic mutations in retinitis pigmentosa 2 predominantly result in loss of RP2 protein stability in humans and zebrafish. J Biol Chem. 2017</v>
      </c>
    </row>
    <row r="889" spans="1:29" x14ac:dyDescent="0.3">
      <c r="A889">
        <v>3998</v>
      </c>
      <c r="B889" t="s">
        <v>7150</v>
      </c>
      <c r="C889" t="s">
        <v>17387</v>
      </c>
      <c r="D889" t="s">
        <v>27577</v>
      </c>
      <c r="E889" t="s">
        <v>34174</v>
      </c>
      <c r="F889" s="10"/>
      <c r="G889">
        <v>2017</v>
      </c>
      <c r="J889">
        <v>7.8211019233355716E-2</v>
      </c>
      <c r="L889" t="s">
        <v>38438</v>
      </c>
      <c r="M889">
        <v>28495941</v>
      </c>
      <c r="Q889" s="10"/>
      <c r="R889" s="11">
        <f t="shared" si="26"/>
        <v>0</v>
      </c>
      <c r="U889" s="11">
        <f t="shared" si="27"/>
        <v>0</v>
      </c>
      <c r="Y889" s="11">
        <f>IF(SUM(Tableau1[[#This Row],[Other access]:[Sci-hub access]])&gt;=1,1,0)</f>
        <v>0</v>
      </c>
      <c r="Z889" s="12">
        <f>IF(OR(Tableau1[[#This Row],[Access R1 + S1+ T1 ]]&gt;=1,Tableau1[[#This Row],[Access V1 +W1 + X1]]&gt;=1),1,0)</f>
        <v>0</v>
      </c>
      <c r="AB889" s="10" t="str">
        <f>Tableau1[[#This Row],[DOI]]</f>
        <v>doi: 10.3174/ajnr.A5207</v>
      </c>
      <c r="AC889" s="13" t="str">
        <f>Tableau1[[#This Row],[Authors]]&amp;", "&amp;Tableau1[[#This Row],[Title]]&amp;" "&amp;Tableau1[[#This Row],[Journal]]&amp;". "&amp;Tableau1[[#This Row],[Year]]</f>
        <v>Kalita J, Naik S, Bhoi SK, Misra UK, Ranjan A, Kumar S., Pontomesencephalic Atrophy and Postural Instability in Wilson Disease. AJNR Am J Neuroradiol. 2017</v>
      </c>
    </row>
    <row r="890" spans="1:29" ht="28.8" x14ac:dyDescent="0.3">
      <c r="A890">
        <v>5033</v>
      </c>
      <c r="B890" t="s">
        <v>8122</v>
      </c>
      <c r="C890" t="s">
        <v>18349</v>
      </c>
      <c r="D890" t="s">
        <v>28552</v>
      </c>
      <c r="E890" t="s">
        <v>2549</v>
      </c>
      <c r="F890" s="10"/>
      <c r="G890">
        <v>2017</v>
      </c>
      <c r="J890">
        <v>7.8630919834478452E-2</v>
      </c>
      <c r="L890" t="s">
        <v>39441</v>
      </c>
      <c r="M890">
        <v>28380098</v>
      </c>
      <c r="Q890" s="10"/>
      <c r="R890" s="11">
        <f t="shared" si="26"/>
        <v>0</v>
      </c>
      <c r="U890" s="11">
        <f t="shared" si="27"/>
        <v>0</v>
      </c>
      <c r="Y890" s="11">
        <f>IF(SUM(Tableau1[[#This Row],[Other access]:[Sci-hub access]])&gt;=1,1,0)</f>
        <v>0</v>
      </c>
      <c r="Z890" s="12">
        <f>IF(OR(Tableau1[[#This Row],[Access R1 + S1+ T1 ]]&gt;=1,Tableau1[[#This Row],[Access V1 +W1 + X1]]&gt;=1),1,0)</f>
        <v>0</v>
      </c>
      <c r="AB890" s="10" t="str">
        <f>Tableau1[[#This Row],[DOI]]</f>
        <v>doi: 10.5935/0004-2749.20170008</v>
      </c>
      <c r="AC890" s="13" t="str">
        <f>Tableau1[[#This Row],[Authors]]&amp;", "&amp;Tableau1[[#This Row],[Title]]&amp;" "&amp;Tableau1[[#This Row],[Journal]]&amp;". "&amp;Tableau1[[#This Row],[Year]]</f>
        <v>Perez CI, Oportus MJ, Mellado F, Valenzuela F, Cartes C, López-Ponce D, Salinas-Toro D, López-Solís R, Traipe L., Algorithm approach for revision surgery following late-onset bleb complications after trabeculectomy: long-term follow-up. Arq Bras Oftalmol. 2017</v>
      </c>
    </row>
    <row r="891" spans="1:29" x14ac:dyDescent="0.3">
      <c r="A891">
        <v>3524</v>
      </c>
      <c r="B891" t="s">
        <v>6698</v>
      </c>
      <c r="C891" t="s">
        <v>16940</v>
      </c>
      <c r="D891" t="s">
        <v>27122</v>
      </c>
      <c r="E891" t="s">
        <v>2463</v>
      </c>
      <c r="F891" s="10"/>
      <c r="G891">
        <v>2017</v>
      </c>
      <c r="J891">
        <v>7.8871884036707751E-2</v>
      </c>
      <c r="L891" t="s">
        <v>37971</v>
      </c>
      <c r="M891">
        <v>28574139</v>
      </c>
      <c r="Q891" s="10"/>
      <c r="R891" s="11">
        <f t="shared" si="26"/>
        <v>0</v>
      </c>
      <c r="U891" s="11">
        <f t="shared" si="27"/>
        <v>0</v>
      </c>
      <c r="Y891" s="11">
        <f>IF(SUM(Tableau1[[#This Row],[Other access]:[Sci-hub access]])&gt;=1,1,0)</f>
        <v>0</v>
      </c>
      <c r="Z891" s="12">
        <f>IF(OR(Tableau1[[#This Row],[Access R1 + S1+ T1 ]]&gt;=1,Tableau1[[#This Row],[Access V1 +W1 + X1]]&gt;=1),1,0)</f>
        <v>0</v>
      </c>
      <c r="AB891" s="10" t="str">
        <f>Tableau1[[#This Row],[DOI]]</f>
        <v>doi: 10.5301/ejo.5000958</v>
      </c>
      <c r="AC891" s="13" t="str">
        <f>Tableau1[[#This Row],[Authors]]&amp;", "&amp;Tableau1[[#This Row],[Title]]&amp;" "&amp;Tableau1[[#This Row],[Journal]]&amp;". "&amp;Tableau1[[#This Row],[Year]]</f>
        <v>Guechi O, Lhuillier L, Houmad N, Goetz C, Ouamara N, Perone JM., Visual outcomes following Descemet stripping automated endothelial keratoplasty for corneal endothelial dysfunction. Eur J Ophthalmol. 2017</v>
      </c>
    </row>
    <row r="892" spans="1:29" x14ac:dyDescent="0.3">
      <c r="A892">
        <v>4614</v>
      </c>
      <c r="B892" t="s">
        <v>7734</v>
      </c>
      <c r="C892" t="s">
        <v>17969</v>
      </c>
      <c r="D892" t="s">
        <v>28163</v>
      </c>
      <c r="E892" t="s">
        <v>2488</v>
      </c>
      <c r="F892" s="10"/>
      <c r="G892">
        <v>2017</v>
      </c>
      <c r="J892">
        <v>7.8927501634480257E-2</v>
      </c>
      <c r="L892" t="s">
        <v>39032</v>
      </c>
      <c r="M892">
        <v>28427068</v>
      </c>
      <c r="Q892" s="10"/>
      <c r="R892" s="11">
        <f t="shared" si="26"/>
        <v>0</v>
      </c>
      <c r="U892" s="11">
        <f t="shared" si="27"/>
        <v>0</v>
      </c>
      <c r="Y892" s="11">
        <f>IF(SUM(Tableau1[[#This Row],[Other access]:[Sci-hub access]])&gt;=1,1,0)</f>
        <v>0</v>
      </c>
      <c r="Z892" s="12">
        <f>IF(OR(Tableau1[[#This Row],[Access R1 + S1+ T1 ]]&gt;=1,Tableau1[[#This Row],[Access V1 +W1 + X1]]&gt;=1),1,0)</f>
        <v>0</v>
      </c>
      <c r="AB892" s="10" t="str">
        <f>Tableau1[[#This Row],[DOI]]</f>
        <v>doi: 10.1159/000459691</v>
      </c>
      <c r="AC892" s="13" t="str">
        <f>Tableau1[[#This Row],[Authors]]&amp;", "&amp;Tableau1[[#This Row],[Title]]&amp;" "&amp;Tableau1[[#This Row],[Journal]]&amp;". "&amp;Tableau1[[#This Row],[Year]]</f>
        <v>Lattanzio R, Cicinelli MV, Bandello F., Intravitreal Steroids in Diabetic Macular Edema. Dev Ophthalmol. 2017</v>
      </c>
    </row>
    <row r="893" spans="1:29" ht="28.8" x14ac:dyDescent="0.3">
      <c r="A893">
        <v>1480</v>
      </c>
      <c r="B893" t="s">
        <v>4737</v>
      </c>
      <c r="C893" t="s">
        <v>14987</v>
      </c>
      <c r="D893" t="s">
        <v>25158</v>
      </c>
      <c r="E893" t="s">
        <v>2529</v>
      </c>
      <c r="F893" s="10"/>
      <c r="G893">
        <v>2017</v>
      </c>
      <c r="J893">
        <v>7.9004378599528358E-2</v>
      </c>
      <c r="L893" t="s">
        <v>35961</v>
      </c>
      <c r="M893">
        <v>28937875</v>
      </c>
      <c r="Q893" s="10"/>
      <c r="R893" s="11">
        <f t="shared" si="26"/>
        <v>0</v>
      </c>
      <c r="U893" s="11">
        <f t="shared" si="27"/>
        <v>0</v>
      </c>
      <c r="Y893" s="11">
        <f>IF(SUM(Tableau1[[#This Row],[Other access]:[Sci-hub access]])&gt;=1,1,0)</f>
        <v>0</v>
      </c>
      <c r="Z893" s="12">
        <f>IF(OR(Tableau1[[#This Row],[Access R1 + S1+ T1 ]]&gt;=1,Tableau1[[#This Row],[Access V1 +W1 + X1]]&gt;=1),1,0)</f>
        <v>0</v>
      </c>
      <c r="AB893" s="10" t="str">
        <f>Tableau1[[#This Row],[DOI]]</f>
        <v>doi: 10.1080/02713683.2017.1362003</v>
      </c>
      <c r="AC893" s="13" t="str">
        <f>Tableau1[[#This Row],[Authors]]&amp;", "&amp;Tableau1[[#This Row],[Title]]&amp;" "&amp;Tableau1[[#This Row],[Journal]]&amp;". "&amp;Tableau1[[#This Row],[Year]]</f>
        <v>Duvesh R, Puthuran G, Srinivasan K, Rengaraj V, Krishnadas SR, Rajendrababu S, Balakrishnan V, Ramulu P, Sundaresan P., Multiplex Cytokine Analysis of Aqueous Humor from the Patients with Chronic Primary Angle Closure Glaucoma. Curr Eye Res. 2017</v>
      </c>
    </row>
    <row r="894" spans="1:29" ht="28.8" x14ac:dyDescent="0.3">
      <c r="A894">
        <v>9422</v>
      </c>
      <c r="B894" t="s">
        <v>11992</v>
      </c>
      <c r="C894" t="s">
        <v>22167</v>
      </c>
      <c r="D894" t="s">
        <v>32437</v>
      </c>
      <c r="E894" t="s">
        <v>2772</v>
      </c>
      <c r="F894" s="10"/>
      <c r="G894">
        <v>2017</v>
      </c>
      <c r="J894">
        <v>7.9167616620223091E-2</v>
      </c>
      <c r="L894" t="s">
        <v>43711</v>
      </c>
      <c r="M894">
        <v>27696784</v>
      </c>
      <c r="Q894" s="10"/>
      <c r="R894" s="11">
        <f t="shared" si="26"/>
        <v>0</v>
      </c>
      <c r="U894" s="11">
        <f t="shared" si="27"/>
        <v>0</v>
      </c>
      <c r="Y894" s="11">
        <f>IF(SUM(Tableau1[[#This Row],[Other access]:[Sci-hub access]])&gt;=1,1,0)</f>
        <v>0</v>
      </c>
      <c r="Z894" s="12">
        <f>IF(OR(Tableau1[[#This Row],[Access R1 + S1+ T1 ]]&gt;=1,Tableau1[[#This Row],[Access V1 +W1 + X1]]&gt;=1),1,0)</f>
        <v>0</v>
      </c>
      <c r="AB894" s="10" t="str">
        <f>Tableau1[[#This Row],[DOI]]</f>
        <v>doi: 10.1002/acr.23107</v>
      </c>
      <c r="AC894" s="13" t="str">
        <f>Tableau1[[#This Row],[Authors]]&amp;", "&amp;Tableau1[[#This Row],[Title]]&amp;" "&amp;Tableau1[[#This Row],[Journal]]&amp;". "&amp;Tableau1[[#This Row],[Year]]</f>
        <v>Birnbaum J, Atri NM, Baer AN, Cimbro R, Montagne J, Casciola-Rosen L., Relationship Between Neuromyelitis Optica Spectrum Disorder and Sjögren's Syndrome: Central Nervous System Extraglandular Disease or Unrelated, Co-Occurring Autoimmunity? Arthritis Care Res (Hoboken). 2017</v>
      </c>
    </row>
    <row r="895" spans="1:29" x14ac:dyDescent="0.3">
      <c r="A895">
        <v>6059</v>
      </c>
      <c r="B895" t="s">
        <v>9042</v>
      </c>
      <c r="C895" t="s">
        <v>19256</v>
      </c>
      <c r="D895" t="s">
        <v>29472</v>
      </c>
      <c r="E895" t="s">
        <v>2514</v>
      </c>
      <c r="F895" s="10"/>
      <c r="G895">
        <v>2018</v>
      </c>
      <c r="J895">
        <v>7.9211723453069482E-2</v>
      </c>
      <c r="L895" t="s">
        <v>40436</v>
      </c>
      <c r="M895">
        <v>28254446</v>
      </c>
      <c r="Q895" s="10"/>
      <c r="R895" s="11">
        <f t="shared" si="26"/>
        <v>0</v>
      </c>
      <c r="U895" s="11">
        <f t="shared" si="27"/>
        <v>0</v>
      </c>
      <c r="Y895" s="11">
        <f>IF(SUM(Tableau1[[#This Row],[Other access]:[Sci-hub access]])&gt;=1,1,0)</f>
        <v>0</v>
      </c>
      <c r="Z895" s="12">
        <f>IF(OR(Tableau1[[#This Row],[Access R1 + S1+ T1 ]]&gt;=1,Tableau1[[#This Row],[Access V1 +W1 + X1]]&gt;=1),1,0)</f>
        <v>0</v>
      </c>
      <c r="AB895" s="10" t="str">
        <f>Tableau1[[#This Row],[DOI]]</f>
        <v>doi: 10.1016/j.survophthal.2017.01.010</v>
      </c>
      <c r="AC895" s="13" t="str">
        <f>Tableau1[[#This Row],[Authors]]&amp;", "&amp;Tableau1[[#This Row],[Title]]&amp;" "&amp;Tableau1[[#This Row],[Journal]]&amp;". "&amp;Tableau1[[#This Row],[Year]]</f>
        <v>Nalcı H, Gündüz K, Erden E., Necrotic intraocular retinoblastoma associated with orbital cellulitis. Surv Ophthalmol. 2018</v>
      </c>
    </row>
    <row r="896" spans="1:29" ht="28.8" x14ac:dyDescent="0.3">
      <c r="A896">
        <v>5005</v>
      </c>
      <c r="B896" t="s">
        <v>8096</v>
      </c>
      <c r="C896" t="s">
        <v>18324</v>
      </c>
      <c r="D896" t="s">
        <v>28526</v>
      </c>
      <c r="E896" t="s">
        <v>2458</v>
      </c>
      <c r="F896" s="10"/>
      <c r="G896">
        <v>2017</v>
      </c>
      <c r="J896">
        <v>7.9249551413444141E-2</v>
      </c>
      <c r="L896" t="s">
        <v>39413</v>
      </c>
      <c r="M896">
        <v>28384675</v>
      </c>
      <c r="Q896" s="10"/>
      <c r="R896" s="11">
        <f t="shared" si="26"/>
        <v>0</v>
      </c>
      <c r="U896" s="11">
        <f t="shared" si="27"/>
        <v>0</v>
      </c>
      <c r="Y896" s="11">
        <f>IF(SUM(Tableau1[[#This Row],[Other access]:[Sci-hub access]])&gt;=1,1,0)</f>
        <v>0</v>
      </c>
      <c r="Z896" s="12">
        <f>IF(OR(Tableau1[[#This Row],[Access R1 + S1+ T1 ]]&gt;=1,Tableau1[[#This Row],[Access V1 +W1 + X1]]&gt;=1),1,0)</f>
        <v>0</v>
      </c>
      <c r="AB896" s="10" t="str">
        <f>Tableau1[[#This Row],[DOI]]</f>
        <v>doi: 10.1001/jamaophthalmol.2017.0455</v>
      </c>
      <c r="AC896" s="13" t="str">
        <f>Tableau1[[#This Row],[Authors]]&amp;", "&amp;Tableau1[[#This Row],[Title]]&amp;" "&amp;Tableau1[[#This Row],[Journal]]&amp;". "&amp;Tableau1[[#This Row],[Year]]</f>
        <v>Zarbin MA, Dunger-Baldauf C, Haskova Z, Koovejee P, Mousseau MC, Margaron P, Snow H, Beaumont PE, Staurenghi G, Francom S., Vascular Safety of Ranibizumab in Patients With Diabetic Macular Edema: A Pooled Analysis of Patient-Level Data From Randomized Clinical Trials. JAMA Ophthalmol. 2017</v>
      </c>
    </row>
    <row r="897" spans="1:29" x14ac:dyDescent="0.3">
      <c r="A897">
        <v>7102</v>
      </c>
      <c r="B897" t="s">
        <v>9953</v>
      </c>
      <c r="C897" t="s">
        <v>20156</v>
      </c>
      <c r="D897" t="s">
        <v>30387</v>
      </c>
      <c r="E897" t="s">
        <v>2506</v>
      </c>
      <c r="F897" s="10"/>
      <c r="G897">
        <v>2017</v>
      </c>
      <c r="J897">
        <v>7.925431679898709E-2</v>
      </c>
      <c r="L897" t="s">
        <v>41458</v>
      </c>
      <c r="M897">
        <v>28128857</v>
      </c>
      <c r="Q897" s="10"/>
      <c r="R897" s="11">
        <f t="shared" si="26"/>
        <v>0</v>
      </c>
      <c r="U897" s="11">
        <f t="shared" si="27"/>
        <v>0</v>
      </c>
      <c r="Y897" s="11">
        <f>IF(SUM(Tableau1[[#This Row],[Other access]:[Sci-hub access]])&gt;=1,1,0)</f>
        <v>0</v>
      </c>
      <c r="Z897" s="12">
        <f>IF(OR(Tableau1[[#This Row],[Access R1 + S1+ T1 ]]&gt;=1,Tableau1[[#This Row],[Access V1 +W1 + X1]]&gt;=1),1,0)</f>
        <v>0</v>
      </c>
      <c r="AB897" s="10" t="str">
        <f>Tableau1[[#This Row],[DOI]]</f>
        <v>doi: 10.1002/mus.25593</v>
      </c>
      <c r="AC897" s="13" t="str">
        <f>Tableau1[[#This Row],[Authors]]&amp;", "&amp;Tableau1[[#This Row],[Title]]&amp;" "&amp;Tableau1[[#This Row],[Journal]]&amp;". "&amp;Tableau1[[#This Row],[Year]]</f>
        <v>Cruz S, Taipa R, Nogueira C, Pereira C, Almeida LS, Neiva R, Geraldes T, Guimarães A, Melo-Pires M, Vilarinho L., Clinical, biochemical, molecular, and histological features of 65 Portuguese patients with mitochondrial disorders. Muscle Nerve. 2017</v>
      </c>
    </row>
    <row r="898" spans="1:29" x14ac:dyDescent="0.3">
      <c r="A898">
        <v>5964</v>
      </c>
      <c r="B898" t="s">
        <v>772</v>
      </c>
      <c r="C898" t="s">
        <v>773</v>
      </c>
      <c r="D898" t="s">
        <v>774</v>
      </c>
      <c r="E898" t="s">
        <v>2822</v>
      </c>
      <c r="F898" s="10"/>
      <c r="G898">
        <v>2017</v>
      </c>
      <c r="J898">
        <v>7.9258563354096534E-2</v>
      </c>
      <c r="L898" t="s">
        <v>40343</v>
      </c>
      <c r="M898">
        <v>28265339</v>
      </c>
      <c r="Q898" s="10"/>
      <c r="R898" s="11">
        <f t="shared" ref="R898:R961" si="28">IF(SUM(N898:Q898)&gt;0,1,0)</f>
        <v>0</v>
      </c>
      <c r="U898" s="11">
        <f t="shared" ref="U898:U961" si="29">IF(SUM(R898,T898)&gt;0,1,0)</f>
        <v>0</v>
      </c>
      <c r="Y898" s="11">
        <f>IF(SUM(Tableau1[[#This Row],[Other access]:[Sci-hub access]])&gt;=1,1,0)</f>
        <v>0</v>
      </c>
      <c r="Z898" s="12">
        <f>IF(OR(Tableau1[[#This Row],[Access R1 + S1+ T1 ]]&gt;=1,Tableau1[[#This Row],[Access V1 +W1 + X1]]&gt;=1),1,0)</f>
        <v>0</v>
      </c>
      <c r="AB898" s="10" t="str">
        <f>Tableau1[[#This Row],[DOI]]</f>
        <v>doi: 10.1155/2017/9702820</v>
      </c>
      <c r="AC898" s="13" t="str">
        <f>Tableau1[[#This Row],[Authors]]&amp;", "&amp;Tableau1[[#This Row],[Title]]&amp;" "&amp;Tableau1[[#This Row],[Journal]]&amp;". "&amp;Tableau1[[#This Row],[Year]]</f>
        <v>Li C, Miao X, Li F, Wang S, Liu Q, Wang Y, Sun J., Oxidative Stress-Related Mechanisms and Antioxidant Therapy in Diabetic Retinopathy. Oxid Med Cell Longev. 2017</v>
      </c>
    </row>
    <row r="899" spans="1:29" x14ac:dyDescent="0.3">
      <c r="A899">
        <v>9010</v>
      </c>
      <c r="B899" t="s">
        <v>11624</v>
      </c>
      <c r="C899" t="s">
        <v>21802</v>
      </c>
      <c r="D899" t="s">
        <v>32065</v>
      </c>
      <c r="E899" t="s">
        <v>2447</v>
      </c>
      <c r="F899" s="10"/>
      <c r="G899">
        <v>2017</v>
      </c>
      <c r="J899">
        <v>7.942517382644898E-2</v>
      </c>
      <c r="L899" t="s">
        <v>43332</v>
      </c>
      <c r="M899">
        <v>27792680</v>
      </c>
      <c r="Q899" s="10"/>
      <c r="R899" s="11">
        <f t="shared" si="28"/>
        <v>0</v>
      </c>
      <c r="U899" s="11">
        <f t="shared" si="29"/>
        <v>0</v>
      </c>
      <c r="Y899" s="11">
        <f>IF(SUM(Tableau1[[#This Row],[Other access]:[Sci-hub access]])&gt;=1,1,0)</f>
        <v>0</v>
      </c>
      <c r="Z899" s="12">
        <f>IF(OR(Tableau1[[#This Row],[Access R1 + S1+ T1 ]]&gt;=1,Tableau1[[#This Row],[Access V1 +W1 + X1]]&gt;=1),1,0)</f>
        <v>0</v>
      </c>
      <c r="AB899" s="10" t="str">
        <f>Tableau1[[#This Row],[DOI]]</f>
        <v>doi: 10.1097/IOP.0000000000000783</v>
      </c>
      <c r="AC899" s="13" t="str">
        <f>Tableau1[[#This Row],[Authors]]&amp;", "&amp;Tableau1[[#This Row],[Title]]&amp;" "&amp;Tableau1[[#This Row],[Journal]]&amp;". "&amp;Tableau1[[#This Row],[Year]]</f>
        <v>McDaniel LM, Couch SM., Allergic Eyelid Dermatitis as the Sole Manifestation of Gold Hypersensitivity. Ophthal Plast Reconstr Surg. 2017</v>
      </c>
    </row>
    <row r="900" spans="1:29" x14ac:dyDescent="0.3">
      <c r="A900">
        <v>5722</v>
      </c>
      <c r="B900" t="s">
        <v>8752</v>
      </c>
      <c r="C900" t="s">
        <v>18971</v>
      </c>
      <c r="D900" t="s">
        <v>29182</v>
      </c>
      <c r="E900" t="s">
        <v>2438</v>
      </c>
      <c r="F900" s="10"/>
      <c r="G900">
        <v>2017</v>
      </c>
      <c r="J900">
        <v>7.9603351356365537E-2</v>
      </c>
      <c r="L900" t="s">
        <v>40105</v>
      </c>
      <c r="M900">
        <v>28292776</v>
      </c>
      <c r="Q900" s="10"/>
      <c r="R900" s="11">
        <f t="shared" si="28"/>
        <v>0</v>
      </c>
      <c r="U900" s="11">
        <f t="shared" si="29"/>
        <v>0</v>
      </c>
      <c r="Y900" s="11">
        <f>IF(SUM(Tableau1[[#This Row],[Other access]:[Sci-hub access]])&gt;=1,1,0)</f>
        <v>0</v>
      </c>
      <c r="Z900" s="12">
        <f>IF(OR(Tableau1[[#This Row],[Access R1 + S1+ T1 ]]&gt;=1,Tableau1[[#This Row],[Access V1 +W1 + X1]]&gt;=1),1,0)</f>
        <v>0</v>
      </c>
      <c r="AB900" s="10" t="str">
        <f>Tableau1[[#This Row],[DOI]]</f>
        <v>doi: 10.1136/bjophthalmol-2016-309363</v>
      </c>
      <c r="AC900" s="13" t="str">
        <f>Tableau1[[#This Row],[Authors]]&amp;", "&amp;Tableau1[[#This Row],[Title]]&amp;" "&amp;Tableau1[[#This Row],[Journal]]&amp;". "&amp;Tableau1[[#This Row],[Year]]</f>
        <v>Goukon H, Kamiya K, Shimizu K, Igarashi A., Comparison of corneal endothelial cell density and morphology after posterior chamber phakic intraocular lens implantation with and without a central hole. Br J Ophthalmol. 2017</v>
      </c>
    </row>
    <row r="901" spans="1:29" x14ac:dyDescent="0.3">
      <c r="A901">
        <v>7721</v>
      </c>
      <c r="B901" t="s">
        <v>10489</v>
      </c>
      <c r="C901" t="s">
        <v>20685</v>
      </c>
      <c r="D901" t="s">
        <v>30925</v>
      </c>
      <c r="E901" t="s">
        <v>2467</v>
      </c>
      <c r="F901" s="10"/>
      <c r="G901">
        <v>2017</v>
      </c>
      <c r="J901">
        <v>7.9616966664830424E-2</v>
      </c>
      <c r="L901" t="s">
        <v>42072</v>
      </c>
      <c r="M901">
        <v>28060389</v>
      </c>
      <c r="Q901" s="10"/>
      <c r="R901" s="11">
        <f t="shared" si="28"/>
        <v>0</v>
      </c>
      <c r="U901" s="11">
        <f t="shared" si="29"/>
        <v>0</v>
      </c>
      <c r="Y901" s="11">
        <f>IF(SUM(Tableau1[[#This Row],[Other access]:[Sci-hub access]])&gt;=1,1,0)</f>
        <v>0</v>
      </c>
      <c r="Z901" s="12">
        <f>IF(OR(Tableau1[[#This Row],[Access R1 + S1+ T1 ]]&gt;=1,Tableau1[[#This Row],[Access V1 +W1 + X1]]&gt;=1),1,0)</f>
        <v>0</v>
      </c>
      <c r="AB901" s="10" t="str">
        <f>Tableau1[[#This Row],[DOI]]</f>
        <v>doi: 10.3928/23258160-20161219-02</v>
      </c>
      <c r="AC901" s="13" t="str">
        <f>Tableau1[[#This Row],[Authors]]&amp;", "&amp;Tableau1[[#This Row],[Title]]&amp;" "&amp;Tableau1[[#This Row],[Journal]]&amp;". "&amp;Tableau1[[#This Row],[Year]]</f>
        <v>Bulus AD, Can ME, Baytaroglu A, Can GD, Cakmak HB, Andiran N., Choroidal Thickness in Childhood Obesity. Ophthalmic Surg Lasers Imaging Retina. 2017</v>
      </c>
    </row>
    <row r="902" spans="1:29" x14ac:dyDescent="0.3">
      <c r="A902">
        <v>9557</v>
      </c>
      <c r="B902" t="s">
        <v>12119</v>
      </c>
      <c r="C902" t="s">
        <v>22293</v>
      </c>
      <c r="D902" t="s">
        <v>32565</v>
      </c>
      <c r="E902" t="s">
        <v>34464</v>
      </c>
      <c r="F902" s="10"/>
      <c r="G902">
        <v>2017</v>
      </c>
      <c r="J902">
        <v>7.9679327833374836E-2</v>
      </c>
      <c r="L902" t="s">
        <v>43835</v>
      </c>
      <c r="M902">
        <v>27659405</v>
      </c>
      <c r="Q902" s="10"/>
      <c r="R902" s="11">
        <f t="shared" si="28"/>
        <v>0</v>
      </c>
      <c r="U902" s="11">
        <f t="shared" si="29"/>
        <v>0</v>
      </c>
      <c r="Y902" s="11">
        <f>IF(SUM(Tableau1[[#This Row],[Other access]:[Sci-hub access]])&gt;=1,1,0)</f>
        <v>0</v>
      </c>
      <c r="Z902" s="12">
        <f>IF(OR(Tableau1[[#This Row],[Access R1 + S1+ T1 ]]&gt;=1,Tableau1[[#This Row],[Access V1 +W1 + X1]]&gt;=1),1,0)</f>
        <v>0</v>
      </c>
      <c r="AB902" s="10" t="str">
        <f>Tableau1[[#This Row],[DOI]]</f>
        <v>doi: 10.1016/j.jbspin.2016.05.019</v>
      </c>
      <c r="AC902" s="13" t="str">
        <f>Tableau1[[#This Row],[Authors]]&amp;", "&amp;Tableau1[[#This Row],[Title]]&amp;" "&amp;Tableau1[[#This Row],[Journal]]&amp;". "&amp;Tableau1[[#This Row],[Year]]</f>
        <v>Lechtman S, Debray MP, Crestani B, Bancal C, Hourseau M, Dossier A, Alexandra JF, Chauveheid MP, Papo T, Sacre K., Cystic lung disease in Sjögren's syndrome: An observational study. Joint Bone Spine. 2017</v>
      </c>
    </row>
    <row r="903" spans="1:29" x14ac:dyDescent="0.3">
      <c r="A903">
        <v>10499</v>
      </c>
      <c r="B903" t="s">
        <v>12984</v>
      </c>
      <c r="C903" t="s">
        <v>23150</v>
      </c>
      <c r="D903" t="s">
        <v>33437</v>
      </c>
      <c r="E903" t="s">
        <v>2514</v>
      </c>
      <c r="F903" s="10"/>
      <c r="G903">
        <v>2017</v>
      </c>
      <c r="J903">
        <v>7.9776952962193226E-2</v>
      </c>
      <c r="L903" t="s">
        <v>44748</v>
      </c>
      <c r="M903">
        <v>27256688</v>
      </c>
      <c r="Q903" s="10"/>
      <c r="R903" s="11">
        <f t="shared" si="28"/>
        <v>0</v>
      </c>
      <c r="U903" s="11">
        <f t="shared" si="29"/>
        <v>0</v>
      </c>
      <c r="Y903" s="11">
        <f>IF(SUM(Tableau1[[#This Row],[Other access]:[Sci-hub access]])&gt;=1,1,0)</f>
        <v>0</v>
      </c>
      <c r="Z903" s="12">
        <f>IF(OR(Tableau1[[#This Row],[Access R1 + S1+ T1 ]]&gt;=1,Tableau1[[#This Row],[Access V1 +W1 + X1]]&gt;=1),1,0)</f>
        <v>0</v>
      </c>
      <c r="AB903" s="10" t="str">
        <f>Tableau1[[#This Row],[DOI]]</f>
        <v>doi: 10.1016/j.survophthal.2016.05.005</v>
      </c>
      <c r="AC903" s="13" t="str">
        <f>Tableau1[[#This Row],[Authors]]&amp;", "&amp;Tableau1[[#This Row],[Title]]&amp;" "&amp;Tableau1[[#This Row],[Journal]]&amp;". "&amp;Tableau1[[#This Row],[Year]]</f>
        <v>Rašić DM, Knežević M, Terzić T, Vlajković G., Bilateral ocular panadnexal mass as initial presentation of systemic blastoid variant of mantle-cell lymphoma. Surv Ophthalmol. 2017</v>
      </c>
    </row>
    <row r="904" spans="1:29" x14ac:dyDescent="0.3">
      <c r="A904">
        <v>8785</v>
      </c>
      <c r="B904" t="s">
        <v>11422</v>
      </c>
      <c r="C904" t="s">
        <v>21606</v>
      </c>
      <c r="D904" t="s">
        <v>31862</v>
      </c>
      <c r="E904" t="s">
        <v>2786</v>
      </c>
      <c r="F904" s="10"/>
      <c r="G904">
        <v>2017</v>
      </c>
      <c r="J904">
        <v>7.9900721420783638E-2</v>
      </c>
      <c r="L904" t="s">
        <v>43121</v>
      </c>
      <c r="M904">
        <v>27838929</v>
      </c>
      <c r="Q904" s="10"/>
      <c r="R904" s="11">
        <f t="shared" si="28"/>
        <v>0</v>
      </c>
      <c r="U904" s="11">
        <f t="shared" si="29"/>
        <v>0</v>
      </c>
      <c r="Y904" s="11">
        <f>IF(SUM(Tableau1[[#This Row],[Other access]:[Sci-hub access]])&gt;=1,1,0)</f>
        <v>0</v>
      </c>
      <c r="Z904" s="12">
        <f>IF(OR(Tableau1[[#This Row],[Access R1 + S1+ T1 ]]&gt;=1,Tableau1[[#This Row],[Access V1 +W1 + X1]]&gt;=1),1,0)</f>
        <v>0</v>
      </c>
      <c r="AB904" s="10" t="str">
        <f>Tableau1[[#This Row],[DOI]]</f>
        <v>doi: 10.1080/15569527.2016.1189929</v>
      </c>
      <c r="AC904" s="13" t="str">
        <f>Tableau1[[#This Row],[Authors]]&amp;", "&amp;Tableau1[[#This Row],[Title]]&amp;" "&amp;Tableau1[[#This Row],[Journal]]&amp;". "&amp;Tableau1[[#This Row],[Year]]</f>
        <v>Wu X, Jhanji V, Chen H, Lin H, Zhang G, Brelen M, Chen W., Change in flash visual evoked potentials in New Zealand albino rabbits after sub-tenon's anesthesia. Cutan Ocul Toxicol. 2017</v>
      </c>
    </row>
    <row r="905" spans="1:29" x14ac:dyDescent="0.3">
      <c r="A905">
        <v>2988</v>
      </c>
      <c r="B905" t="s">
        <v>6183</v>
      </c>
      <c r="C905" t="s">
        <v>16428</v>
      </c>
      <c r="D905" t="s">
        <v>26607</v>
      </c>
      <c r="E905" t="s">
        <v>2441</v>
      </c>
      <c r="F905" s="10"/>
      <c r="G905">
        <v>2017</v>
      </c>
      <c r="J905">
        <v>8.0213607819390687E-2</v>
      </c>
      <c r="L905" t="s">
        <v>37443</v>
      </c>
      <c r="M905">
        <v>28655538</v>
      </c>
      <c r="Q905" s="10"/>
      <c r="R905" s="11">
        <f t="shared" si="28"/>
        <v>0</v>
      </c>
      <c r="U905" s="11">
        <f t="shared" si="29"/>
        <v>0</v>
      </c>
      <c r="Y905" s="11">
        <f>IF(SUM(Tableau1[[#This Row],[Other access]:[Sci-hub access]])&gt;=1,1,0)</f>
        <v>0</v>
      </c>
      <c r="Z905" s="12">
        <f>IF(OR(Tableau1[[#This Row],[Access R1 + S1+ T1 ]]&gt;=1,Tableau1[[#This Row],[Access V1 +W1 + X1]]&gt;=1),1,0)</f>
        <v>0</v>
      </c>
      <c r="AB905" s="10" t="str">
        <f>Tableau1[[#This Row],[DOI]]</f>
        <v>doi: 10.1016/j.ophtha.2017.05.036</v>
      </c>
      <c r="AC905" s="13" t="str">
        <f>Tableau1[[#This Row],[Authors]]&amp;", "&amp;Tableau1[[#This Row],[Title]]&amp;" "&amp;Tableau1[[#This Row],[Journal]]&amp;". "&amp;Tableau1[[#This Row],[Year]]</f>
        <v>Hersh PS, Stulting RD, Muller D, Durrie DS, Rajpal RK; U.S. Crosslinking Study Group.., U.S. Multicenter Clinical Trial of Corneal Collagen Crosslinking for Treatment of Corneal Ectasia after Refractive Surgery. Ophthalmology. 2017</v>
      </c>
    </row>
    <row r="906" spans="1:29" x14ac:dyDescent="0.3">
      <c r="A906">
        <v>10142</v>
      </c>
      <c r="B906" t="s">
        <v>12651</v>
      </c>
      <c r="C906" t="s">
        <v>22819</v>
      </c>
      <c r="D906" t="s">
        <v>33101</v>
      </c>
      <c r="E906" t="s">
        <v>2732</v>
      </c>
      <c r="F906" s="10"/>
      <c r="G906">
        <v>2017</v>
      </c>
      <c r="J906">
        <v>8.0264500608490108E-2</v>
      </c>
      <c r="L906" t="s">
        <v>44397</v>
      </c>
      <c r="M906">
        <v>27457875</v>
      </c>
      <c r="Q906" s="10"/>
      <c r="R906" s="11">
        <f t="shared" si="28"/>
        <v>0</v>
      </c>
      <c r="U906" s="11">
        <f t="shared" si="29"/>
        <v>0</v>
      </c>
      <c r="Y906" s="11">
        <f>IF(SUM(Tableau1[[#This Row],[Other access]:[Sci-hub access]])&gt;=1,1,0)</f>
        <v>0</v>
      </c>
      <c r="Z906" s="12">
        <f>IF(OR(Tableau1[[#This Row],[Access R1 + S1+ T1 ]]&gt;=1,Tableau1[[#This Row],[Access V1 +W1 + X1]]&gt;=1),1,0)</f>
        <v>0</v>
      </c>
      <c r="AB906" s="10" t="str">
        <f>Tableau1[[#This Row],[DOI]]</f>
        <v>doi: 10.1007/s00508-016-1044-3</v>
      </c>
      <c r="AC906" s="13" t="str">
        <f>Tableau1[[#This Row],[Authors]]&amp;", "&amp;Tableau1[[#This Row],[Title]]&amp;" "&amp;Tableau1[[#This Row],[Journal]]&amp;". "&amp;Tableau1[[#This Row],[Year]]</f>
        <v>Burgmüller M, Cakmak N, Weingessel B, Vécsei C, Vécsei-Marlovits PV., Patient knowledge concerning age-related macular degeneration: an AMD questionnaire. Wien Klin Wochenschr. 2017</v>
      </c>
    </row>
    <row r="907" spans="1:29" x14ac:dyDescent="0.3">
      <c r="A907">
        <v>4034</v>
      </c>
      <c r="B907" t="s">
        <v>7185</v>
      </c>
      <c r="C907" t="s">
        <v>17422</v>
      </c>
      <c r="D907" t="s">
        <v>27612</v>
      </c>
      <c r="E907" t="s">
        <v>2448</v>
      </c>
      <c r="F907" s="10"/>
      <c r="G907">
        <v>2017</v>
      </c>
      <c r="J907">
        <v>8.0285070806562886E-2</v>
      </c>
      <c r="L907" t="s">
        <v>38474</v>
      </c>
      <c r="M907">
        <v>28493086</v>
      </c>
      <c r="Q907" s="10"/>
      <c r="R907" s="11">
        <f t="shared" si="28"/>
        <v>0</v>
      </c>
      <c r="U907" s="11">
        <f t="shared" si="29"/>
        <v>0</v>
      </c>
      <c r="Y907" s="11">
        <f>IF(SUM(Tableau1[[#This Row],[Other access]:[Sci-hub access]])&gt;=1,1,0)</f>
        <v>0</v>
      </c>
      <c r="Z907" s="12">
        <f>IF(OR(Tableau1[[#This Row],[Access R1 + S1+ T1 ]]&gt;=1,Tableau1[[#This Row],[Access V1 +W1 + X1]]&gt;=1),1,0)</f>
        <v>0</v>
      </c>
      <c r="AB907" s="10" t="str">
        <f>Tableau1[[#This Row],[DOI]]</f>
        <v>doi: 10.1007/s00417-017-3685-y</v>
      </c>
      <c r="AC907" s="13" t="str">
        <f>Tableau1[[#This Row],[Authors]]&amp;", "&amp;Tableau1[[#This Row],[Title]]&amp;" "&amp;Tableau1[[#This Row],[Journal]]&amp;". "&amp;Tableau1[[#This Row],[Year]]</f>
        <v>Mimoun G, Ebran JM, Grenet T, Donati A, Cohen SY, Ponthieux A., Ranibizumab for choroidal neovascularization secondary to pseudoxanthoma elasticum: 4-year results from the PIXEL study in France. Graefes Arch Clin Exp Ophthalmol. 2017</v>
      </c>
    </row>
    <row r="908" spans="1:29" x14ac:dyDescent="0.3">
      <c r="A908">
        <v>10183</v>
      </c>
      <c r="B908" t="s">
        <v>12688</v>
      </c>
      <c r="C908" t="s">
        <v>22858</v>
      </c>
      <c r="D908" t="s">
        <v>33140</v>
      </c>
      <c r="E908" t="s">
        <v>2445</v>
      </c>
      <c r="F908" s="10"/>
      <c r="G908">
        <v>2017</v>
      </c>
      <c r="J908">
        <v>8.0492395325856725E-2</v>
      </c>
      <c r="L908" t="s">
        <v>44438</v>
      </c>
      <c r="M908">
        <v>27433882</v>
      </c>
      <c r="Q908" s="10"/>
      <c r="R908" s="11">
        <f t="shared" si="28"/>
        <v>0</v>
      </c>
      <c r="U908" s="11">
        <f t="shared" si="29"/>
        <v>0</v>
      </c>
      <c r="Y908" s="11">
        <f>IF(SUM(Tableau1[[#This Row],[Other access]:[Sci-hub access]])&gt;=1,1,0)</f>
        <v>0</v>
      </c>
      <c r="Z908" s="12">
        <f>IF(OR(Tableau1[[#This Row],[Access R1 + S1+ T1 ]]&gt;=1,Tableau1[[#This Row],[Access V1 +W1 + X1]]&gt;=1),1,0)</f>
        <v>0</v>
      </c>
      <c r="AB908" s="10" t="str">
        <f>Tableau1[[#This Row],[DOI]]</f>
        <v>doi: 10.1097/IAE.0000000000001202</v>
      </c>
      <c r="AC908" s="13" t="str">
        <f>Tableau1[[#This Row],[Authors]]&amp;", "&amp;Tableau1[[#This Row],[Title]]&amp;" "&amp;Tableau1[[#This Row],[Journal]]&amp;". "&amp;Tableau1[[#This Row],[Year]]</f>
        <v>Pointdujour-Lim R, Mashayekhi A, Shields JA, Shields CL., PHOTODYNAMIC THERAPY FOR CHOROIDAL NEVUS WITH SUBFOVEAL FLUID. Retina. 2017</v>
      </c>
    </row>
    <row r="909" spans="1:29" x14ac:dyDescent="0.3">
      <c r="A909">
        <v>8490</v>
      </c>
      <c r="B909" t="s">
        <v>11164</v>
      </c>
      <c r="C909" t="s">
        <v>21349</v>
      </c>
      <c r="D909" t="s">
        <v>31603</v>
      </c>
      <c r="E909" t="s">
        <v>34272</v>
      </c>
      <c r="F909" s="10"/>
      <c r="G909">
        <v>2017</v>
      </c>
      <c r="J909">
        <v>8.0545567566392973E-2</v>
      </c>
      <c r="L909" t="s">
        <v>42827</v>
      </c>
      <c r="M909">
        <v>27906756</v>
      </c>
      <c r="Q909" s="10"/>
      <c r="R909" s="11">
        <f t="shared" si="28"/>
        <v>0</v>
      </c>
      <c r="U909" s="11">
        <f t="shared" si="29"/>
        <v>0</v>
      </c>
      <c r="Y909" s="11">
        <f>IF(SUM(Tableau1[[#This Row],[Other access]:[Sci-hub access]])&gt;=1,1,0)</f>
        <v>0</v>
      </c>
      <c r="Z909" s="12">
        <f>IF(OR(Tableau1[[#This Row],[Access R1 + S1+ T1 ]]&gt;=1,Tableau1[[#This Row],[Access V1 +W1 + X1]]&gt;=1),1,0)</f>
        <v>0</v>
      </c>
      <c r="AB909" s="10" t="str">
        <f>Tableau1[[#This Row],[DOI]]</f>
        <v>doi: 10.1097/WCO.0000000000000414</v>
      </c>
      <c r="AC909" s="13" t="str">
        <f>Tableau1[[#This Row],[Authors]]&amp;", "&amp;Tableau1[[#This Row],[Title]]&amp;" "&amp;Tableau1[[#This Row],[Journal]]&amp;". "&amp;Tableau1[[#This Row],[Year]]</f>
        <v>Jenkins TM, Toosy AT., Optic neuritis: the eye as a window to the brain. Curr Opin Neurol. 2017</v>
      </c>
    </row>
    <row r="910" spans="1:29" ht="28.8" x14ac:dyDescent="0.3">
      <c r="A910">
        <v>2287</v>
      </c>
      <c r="B910" t="s">
        <v>5518</v>
      </c>
      <c r="C910" t="s">
        <v>15763</v>
      </c>
      <c r="D910" t="s">
        <v>25940</v>
      </c>
      <c r="E910" t="s">
        <v>2496</v>
      </c>
      <c r="F910" s="10"/>
      <c r="G910">
        <v>2017</v>
      </c>
      <c r="J910">
        <v>8.055915687600701E-2</v>
      </c>
      <c r="L910" t="s">
        <v>36754</v>
      </c>
      <c r="M910">
        <v>28774527</v>
      </c>
      <c r="Q910" s="10"/>
      <c r="R910" s="11">
        <f t="shared" si="28"/>
        <v>0</v>
      </c>
      <c r="U910" s="11">
        <f t="shared" si="29"/>
        <v>0</v>
      </c>
      <c r="Y910" s="11">
        <f>IF(SUM(Tableau1[[#This Row],[Other access]:[Sci-hub access]])&gt;=1,1,0)</f>
        <v>0</v>
      </c>
      <c r="Z910" s="12">
        <f>IF(OR(Tableau1[[#This Row],[Access R1 + S1+ T1 ]]&gt;=1,Tableau1[[#This Row],[Access V1 +W1 + X1]]&gt;=1),1,0)</f>
        <v>0</v>
      </c>
      <c r="AB910" s="10" t="str">
        <f>Tableau1[[#This Row],[DOI]]</f>
        <v>doi: 10.1016/j.jcjo.2016.12.012</v>
      </c>
      <c r="AC910" s="13" t="str">
        <f>Tableau1[[#This Row],[Authors]]&amp;", "&amp;Tableau1[[#This Row],[Title]]&amp;" "&amp;Tableau1[[#This Row],[Journal]]&amp;". "&amp;Tableau1[[#This Row],[Year]]</f>
        <v>Louzada RN, de Carlo TE, Adhi M, Novais EA, Durbin MK, Cole E, Lane M, Moghimi O, Arya M, Filho MB, Witkin AJ, Baumal CR, Ávila M, Duker JS, Waheed NK., Optical coherence tomography angiography artifacts in retinal pigment epithelial detachment. Can J Ophthalmol. 2017</v>
      </c>
    </row>
    <row r="911" spans="1:29" x14ac:dyDescent="0.3">
      <c r="A911">
        <v>587</v>
      </c>
      <c r="B911" t="s">
        <v>3850</v>
      </c>
      <c r="C911" t="s">
        <v>14106</v>
      </c>
      <c r="D911" t="s">
        <v>24270</v>
      </c>
      <c r="E911" t="s">
        <v>34003</v>
      </c>
      <c r="F911" s="10"/>
      <c r="G911">
        <v>2017</v>
      </c>
      <c r="J911">
        <v>8.056159167087662E-2</v>
      </c>
      <c r="L911" t="s">
        <v>35086</v>
      </c>
      <c r="M911">
        <v>29168365</v>
      </c>
      <c r="Q911" s="10"/>
      <c r="R911" s="11">
        <f t="shared" si="28"/>
        <v>0</v>
      </c>
      <c r="U911" s="11">
        <f t="shared" si="29"/>
        <v>0</v>
      </c>
      <c r="Y911" s="11">
        <f>IF(SUM(Tableau1[[#This Row],[Other access]:[Sci-hub access]])&gt;=1,1,0)</f>
        <v>0</v>
      </c>
      <c r="Z911" s="12">
        <f>IF(OR(Tableau1[[#This Row],[Access R1 + S1+ T1 ]]&gt;=1,Tableau1[[#This Row],[Access V1 +W1 + X1]]&gt;=1),1,0)</f>
        <v>0</v>
      </c>
      <c r="AB911" s="10" t="str">
        <f>Tableau1[[#This Row],[DOI]]</f>
        <v>doi: 10.24953/turkjped.2017.01.010</v>
      </c>
      <c r="AC911" s="13" t="str">
        <f>Tableau1[[#This Row],[Authors]]&amp;", "&amp;Tableau1[[#This Row],[Title]]&amp;" "&amp;Tableau1[[#This Row],[Journal]]&amp;". "&amp;Tableau1[[#This Row],[Year]]</f>
        <v>Bayraktar C, Şimşek A., Evaluation of choroidal thickness measurements in pediatric obstructive sleep apnea syndrome patients. Turk J Pediatr. 2017</v>
      </c>
    </row>
    <row r="912" spans="1:29" ht="28.8" x14ac:dyDescent="0.3">
      <c r="A912">
        <v>8427</v>
      </c>
      <c r="B912" t="s">
        <v>1696</v>
      </c>
      <c r="C912" t="s">
        <v>1697</v>
      </c>
      <c r="D912" t="s">
        <v>1698</v>
      </c>
      <c r="E912" t="s">
        <v>2788</v>
      </c>
      <c r="F912" s="10"/>
      <c r="G912">
        <v>2017</v>
      </c>
      <c r="J912">
        <v>8.0621955259180256E-2</v>
      </c>
      <c r="L912" t="s">
        <v>42767</v>
      </c>
      <c r="M912">
        <v>27915441</v>
      </c>
      <c r="Q912" s="10"/>
      <c r="R912" s="11">
        <f t="shared" si="28"/>
        <v>0</v>
      </c>
      <c r="U912" s="11">
        <f t="shared" si="29"/>
        <v>0</v>
      </c>
      <c r="Y912" s="11">
        <f>IF(SUM(Tableau1[[#This Row],[Other access]:[Sci-hub access]])&gt;=1,1,0)</f>
        <v>0</v>
      </c>
      <c r="Z912" s="12">
        <f>IF(OR(Tableau1[[#This Row],[Access R1 + S1+ T1 ]]&gt;=1,Tableau1[[#This Row],[Access V1 +W1 + X1]]&gt;=1),1,0)</f>
        <v>0</v>
      </c>
      <c r="AB912" s="10" t="str">
        <f>Tableau1[[#This Row],[DOI]]</f>
        <v>doi: 10.1007/s00428-016-2052-4</v>
      </c>
      <c r="AC912" s="13" t="str">
        <f>Tableau1[[#This Row],[Authors]]&amp;", "&amp;Tableau1[[#This Row],[Title]]&amp;" "&amp;Tableau1[[#This Row],[Journal]]&amp;". "&amp;Tableau1[[#This Row],[Year]]</f>
        <v>Lobo J, Pinto C, Freitas M, Pinheiro M, Vizcaino R, Oliva E, Teixeira MR, Jerónimo C, Bartosch C., Ovarian metastasis from uveal melanoma with MLH1/PMS2 protein loss in a patient with germline MLH1 mutated Lynch syndrome: consequence or coincidence? Virchows Arch. 2017</v>
      </c>
    </row>
    <row r="913" spans="1:29" x14ac:dyDescent="0.3">
      <c r="A913">
        <v>7540</v>
      </c>
      <c r="B913" t="s">
        <v>10337</v>
      </c>
      <c r="C913" t="s">
        <v>20537</v>
      </c>
      <c r="D913" t="s">
        <v>30772</v>
      </c>
      <c r="E913" t="s">
        <v>34079</v>
      </c>
      <c r="F913" s="10"/>
      <c r="G913">
        <v>2017</v>
      </c>
      <c r="J913">
        <v>8.0643276694577604E-2</v>
      </c>
      <c r="L913" t="s">
        <v>41895</v>
      </c>
      <c r="M913">
        <v>28082366</v>
      </c>
      <c r="Q913" s="10"/>
      <c r="R913" s="11">
        <f t="shared" si="28"/>
        <v>0</v>
      </c>
      <c r="U913" s="11">
        <f t="shared" si="29"/>
        <v>0</v>
      </c>
      <c r="Y913" s="11">
        <f>IF(SUM(Tableau1[[#This Row],[Other access]:[Sci-hub access]])&gt;=1,1,0)</f>
        <v>0</v>
      </c>
      <c r="Z913" s="12">
        <f>IF(OR(Tableau1[[#This Row],[Access R1 + S1+ T1 ]]&gt;=1,Tableau1[[#This Row],[Access V1 +W1 + X1]]&gt;=1),1,0)</f>
        <v>0</v>
      </c>
      <c r="AB913" s="10" t="str">
        <f>Tableau1[[#This Row],[DOI]]</f>
        <v>doi: 10.1136/bmjopen-2016-013261</v>
      </c>
      <c r="AC913" s="13" t="str">
        <f>Tableau1[[#This Row],[Authors]]&amp;", "&amp;Tableau1[[#This Row],[Title]]&amp;" "&amp;Tableau1[[#This Row],[Journal]]&amp;". "&amp;Tableau1[[#This Row],[Year]]</f>
        <v>Dean G, Orford A, Staines R, McGee A, Smith KJ., Psychosocial well-being and health-related quality of life in a UK population with Usher syndrome. BMJ Open. 2017</v>
      </c>
    </row>
    <row r="914" spans="1:29" x14ac:dyDescent="0.3">
      <c r="A914">
        <v>1726</v>
      </c>
      <c r="B914" t="s">
        <v>4976</v>
      </c>
      <c r="C914" t="s">
        <v>15224</v>
      </c>
      <c r="D914" t="s">
        <v>25397</v>
      </c>
      <c r="E914" t="s">
        <v>2634</v>
      </c>
      <c r="F914" s="10"/>
      <c r="G914">
        <v>2017</v>
      </c>
      <c r="J914">
        <v>8.0729083419005421E-2</v>
      </c>
      <c r="L914" t="s">
        <v>36202</v>
      </c>
      <c r="M914">
        <v>28890232</v>
      </c>
      <c r="Q914" s="10"/>
      <c r="R914" s="11">
        <f t="shared" si="28"/>
        <v>0</v>
      </c>
      <c r="U914" s="11">
        <f t="shared" si="29"/>
        <v>0</v>
      </c>
      <c r="Y914" s="11">
        <f>IF(SUM(Tableau1[[#This Row],[Other access]:[Sci-hub access]])&gt;=1,1,0)</f>
        <v>0</v>
      </c>
      <c r="Z914" s="12">
        <f>IF(OR(Tableau1[[#This Row],[Access R1 + S1+ T1 ]]&gt;=1,Tableau1[[#This Row],[Access V1 +W1 + X1]]&gt;=1),1,0)</f>
        <v>0</v>
      </c>
      <c r="AB914" s="10" t="str">
        <f>Tableau1[[#This Row],[DOI]]</f>
        <v>doi: 10.1016/j.pjnns.2017.08.004</v>
      </c>
      <c r="AC914" s="13" t="str">
        <f>Tableau1[[#This Row],[Authors]]&amp;", "&amp;Tableau1[[#This Row],[Title]]&amp;" "&amp;Tableau1[[#This Row],[Journal]]&amp;". "&amp;Tableau1[[#This Row],[Year]]</f>
        <v>Maier S, Bălaşa R, Bajko Z, Simu I, Horvath E., Complete progressive ophthalmoplegia and numb chin syndrome, the first clinical manifestations of a lethal abdominal Burkitt lymphoma. Neurol Neurochir Pol. 2017</v>
      </c>
    </row>
    <row r="915" spans="1:29" x14ac:dyDescent="0.3">
      <c r="A915">
        <v>1226</v>
      </c>
      <c r="B915" t="s">
        <v>4488</v>
      </c>
      <c r="C915" t="s">
        <v>14741</v>
      </c>
      <c r="D915" t="s">
        <v>24909</v>
      </c>
      <c r="E915" t="s">
        <v>2496</v>
      </c>
      <c r="F915" s="10"/>
      <c r="G915">
        <v>2017</v>
      </c>
      <c r="J915">
        <v>8.0794406288495102E-2</v>
      </c>
      <c r="L915" t="s">
        <v>35713</v>
      </c>
      <c r="M915">
        <v>28985816</v>
      </c>
      <c r="Q915" s="10"/>
      <c r="R915" s="11">
        <f t="shared" si="28"/>
        <v>0</v>
      </c>
      <c r="U915" s="11">
        <f t="shared" si="29"/>
        <v>0</v>
      </c>
      <c r="Y915" s="11">
        <f>IF(SUM(Tableau1[[#This Row],[Other access]:[Sci-hub access]])&gt;=1,1,0)</f>
        <v>0</v>
      </c>
      <c r="Z915" s="12">
        <f>IF(OR(Tableau1[[#This Row],[Access R1 + S1+ T1 ]]&gt;=1,Tableau1[[#This Row],[Access V1 +W1 + X1]]&gt;=1),1,0)</f>
        <v>0</v>
      </c>
      <c r="AB915" s="10" t="str">
        <f>Tableau1[[#This Row],[DOI]]</f>
        <v>doi: 10.1016/j.jcjo.2017.02.023</v>
      </c>
      <c r="AC915" s="13" t="str">
        <f>Tableau1[[#This Row],[Authors]]&amp;", "&amp;Tableau1[[#This Row],[Title]]&amp;" "&amp;Tableau1[[#This Row],[Journal]]&amp;". "&amp;Tableau1[[#This Row],[Year]]</f>
        <v>Khatib N, Tsumi E, Baidousi A, Nussinovitch H, Bilenko N, Lifshitz T, Levy J., Infantile cataract: comparison of two surgical approaches. Can J Ophthalmol. 2017</v>
      </c>
    </row>
    <row r="916" spans="1:29" x14ac:dyDescent="0.3">
      <c r="A916">
        <v>4295</v>
      </c>
      <c r="B916" t="s">
        <v>7427</v>
      </c>
      <c r="C916" t="s">
        <v>17663</v>
      </c>
      <c r="D916" t="s">
        <v>27855</v>
      </c>
      <c r="E916" t="s">
        <v>2496</v>
      </c>
      <c r="F916" s="10"/>
      <c r="G916">
        <v>2017</v>
      </c>
      <c r="J916">
        <v>8.087751965702672E-2</v>
      </c>
      <c r="L916" t="s">
        <v>38721</v>
      </c>
      <c r="M916">
        <v>28457311</v>
      </c>
      <c r="Q916" s="10"/>
      <c r="R916" s="11">
        <f t="shared" si="28"/>
        <v>0</v>
      </c>
      <c r="U916" s="11">
        <f t="shared" si="29"/>
        <v>0</v>
      </c>
      <c r="Y916" s="11">
        <f>IF(SUM(Tableau1[[#This Row],[Other access]:[Sci-hub access]])&gt;=1,1,0)</f>
        <v>0</v>
      </c>
      <c r="Z916" s="12">
        <f>IF(OR(Tableau1[[#This Row],[Access R1 + S1+ T1 ]]&gt;=1,Tableau1[[#This Row],[Access V1 +W1 + X1]]&gt;=1),1,0)</f>
        <v>0</v>
      </c>
      <c r="AB916" s="10" t="str">
        <f>Tableau1[[#This Row],[DOI]]</f>
        <v>doi: 10.1016/j.jcjo.2016.09.002</v>
      </c>
      <c r="AC916" s="13" t="str">
        <f>Tableau1[[#This Row],[Authors]]&amp;", "&amp;Tableau1[[#This Row],[Title]]&amp;" "&amp;Tableau1[[#This Row],[Journal]]&amp;". "&amp;Tableau1[[#This Row],[Year]]</f>
        <v>Clarke C, Smith SV, Lee AG., A rare association: Cushing disease and central serous chorioretinopathy. Can J Ophthalmol. 2017</v>
      </c>
    </row>
    <row r="917" spans="1:29" x14ac:dyDescent="0.3">
      <c r="A917">
        <v>6526</v>
      </c>
      <c r="B917" t="s">
        <v>9447</v>
      </c>
      <c r="C917" t="s">
        <v>19655</v>
      </c>
      <c r="D917" t="s">
        <v>29878</v>
      </c>
      <c r="E917" t="s">
        <v>2542</v>
      </c>
      <c r="F917" s="10"/>
      <c r="G917">
        <v>2017</v>
      </c>
      <c r="J917">
        <v>8.0941609895389455E-2</v>
      </c>
      <c r="L917" t="s">
        <v>40891</v>
      </c>
      <c r="M917">
        <v>28197754</v>
      </c>
      <c r="Q917" s="10"/>
      <c r="R917" s="11">
        <f t="shared" si="28"/>
        <v>0</v>
      </c>
      <c r="U917" s="11">
        <f t="shared" si="29"/>
        <v>0</v>
      </c>
      <c r="Y917" s="11">
        <f>IF(SUM(Tableau1[[#This Row],[Other access]:[Sci-hub access]])&gt;=1,1,0)</f>
        <v>0</v>
      </c>
      <c r="Z917" s="12">
        <f>IF(OR(Tableau1[[#This Row],[Access R1 + S1+ T1 ]]&gt;=1,Tableau1[[#This Row],[Access V1 +W1 + X1]]&gt;=1),1,0)</f>
        <v>0</v>
      </c>
      <c r="AB917" s="10" t="str">
        <f>Tableau1[[#This Row],[DOI]]</f>
        <v>doi: 10.1007/s10633-017-9577-y</v>
      </c>
      <c r="AC917" s="13" t="str">
        <f>Tableau1[[#This Row],[Authors]]&amp;", "&amp;Tableau1[[#This Row],[Title]]&amp;" "&amp;Tableau1[[#This Row],[Journal]]&amp;". "&amp;Tableau1[[#This Row],[Year]]</f>
        <v>Ueno S, Nakanishi A, Sayo A, Kominami T, Ito Y, Hayashi T, Tsunoda K, Iwata T, Terasaki H., Differences in ocular findings in two siblings: one with complete and other with incomplete achromatopsia. Doc Ophthalmol. 2017</v>
      </c>
    </row>
    <row r="918" spans="1:29" x14ac:dyDescent="0.3">
      <c r="A918">
        <v>740</v>
      </c>
      <c r="B918" t="s">
        <v>4003</v>
      </c>
      <c r="C918" t="s">
        <v>14258</v>
      </c>
      <c r="D918" t="s">
        <v>24423</v>
      </c>
      <c r="E918" t="s">
        <v>2542</v>
      </c>
      <c r="F918" s="10"/>
      <c r="G918">
        <v>2018</v>
      </c>
      <c r="J918">
        <v>8.1204641060160232E-2</v>
      </c>
      <c r="L918" t="s">
        <v>35233</v>
      </c>
      <c r="M918">
        <v>29124422</v>
      </c>
      <c r="Q918" s="10"/>
      <c r="R918" s="11">
        <f t="shared" si="28"/>
        <v>0</v>
      </c>
      <c r="U918" s="11">
        <f t="shared" si="29"/>
        <v>0</v>
      </c>
      <c r="Y918" s="11">
        <f>IF(SUM(Tableau1[[#This Row],[Other access]:[Sci-hub access]])&gt;=1,1,0)</f>
        <v>0</v>
      </c>
      <c r="Z918" s="12">
        <f>IF(OR(Tableau1[[#This Row],[Access R1 + S1+ T1 ]]&gt;=1,Tableau1[[#This Row],[Access V1 +W1 + X1]]&gt;=1),1,0)</f>
        <v>0</v>
      </c>
      <c r="AB918" s="10" t="str">
        <f>Tableau1[[#This Row],[DOI]]</f>
        <v>doi: 10.1007/s10633-017-9615-9</v>
      </c>
      <c r="AC918" s="13" t="str">
        <f>Tableau1[[#This Row],[Authors]]&amp;", "&amp;Tableau1[[#This Row],[Title]]&amp;" "&amp;Tableau1[[#This Row],[Journal]]&amp;". "&amp;Tableau1[[#This Row],[Year]]</f>
        <v>Chew AL, Sampson DM, Chelva E, Khan JC, Chen FK., Perifoveal interdigitation zone loss in hydroxychloroquine toxicity leads to subclinical bull's eye lesion appearance on near-infrared reflectance imaging. Doc Ophthalmol. 2018</v>
      </c>
    </row>
    <row r="919" spans="1:29" x14ac:dyDescent="0.3">
      <c r="A919">
        <v>2094</v>
      </c>
      <c r="B919" t="s">
        <v>5331</v>
      </c>
      <c r="C919" t="s">
        <v>15576</v>
      </c>
      <c r="D919" t="s">
        <v>25753</v>
      </c>
      <c r="E919" t="s">
        <v>2502</v>
      </c>
      <c r="F919" s="10"/>
      <c r="G919">
        <v>2017</v>
      </c>
      <c r="J919">
        <v>8.1272369030639391E-2</v>
      </c>
      <c r="L919" t="s">
        <v>36565</v>
      </c>
      <c r="M919">
        <v>28817829</v>
      </c>
      <c r="Q919" s="10"/>
      <c r="R919" s="11">
        <f t="shared" si="28"/>
        <v>0</v>
      </c>
      <c r="U919" s="11">
        <f t="shared" si="29"/>
        <v>0</v>
      </c>
      <c r="Y919" s="11">
        <f>IF(SUM(Tableau1[[#This Row],[Other access]:[Sci-hub access]])&gt;=1,1,0)</f>
        <v>0</v>
      </c>
      <c r="Z919" s="12">
        <f>IF(OR(Tableau1[[#This Row],[Access R1 + S1+ T1 ]]&gt;=1,Tableau1[[#This Row],[Access V1 +W1 + X1]]&gt;=1),1,0)</f>
        <v>0</v>
      </c>
      <c r="AB919" s="10" t="str">
        <f>Tableau1[[#This Row],[DOI]]</f>
        <v>doi: 10.1159/000479156</v>
      </c>
      <c r="AC919" s="13" t="str">
        <f>Tableau1[[#This Row],[Authors]]&amp;", "&amp;Tableau1[[#This Row],[Title]]&amp;" "&amp;Tableau1[[#This Row],[Journal]]&amp;". "&amp;Tableau1[[#This Row],[Year]]</f>
        <v>Gu Y, Ke G, Wang L, Zhou E, Zhu K, Wei Y., Altered Expression Profile of Circular RNAs in the Serum of Patients with Diabetic Retinopathy Revealed by Microarray. Ophthalmic Res. 2017</v>
      </c>
    </row>
    <row r="920" spans="1:29" x14ac:dyDescent="0.3">
      <c r="A920">
        <v>4667</v>
      </c>
      <c r="B920" t="s">
        <v>7783</v>
      </c>
      <c r="C920" t="s">
        <v>18016</v>
      </c>
      <c r="D920" t="s">
        <v>28213</v>
      </c>
      <c r="E920" t="s">
        <v>2532</v>
      </c>
      <c r="F920" s="10"/>
      <c r="G920">
        <v>2017</v>
      </c>
      <c r="J920">
        <v>8.143931969877849E-2</v>
      </c>
      <c r="L920" t="s">
        <v>39083</v>
      </c>
      <c r="M920">
        <v>28421369</v>
      </c>
      <c r="Q920" s="10"/>
      <c r="R920" s="11">
        <f t="shared" si="28"/>
        <v>0</v>
      </c>
      <c r="U920" s="11">
        <f t="shared" si="29"/>
        <v>0</v>
      </c>
      <c r="Y920" s="11">
        <f>IF(SUM(Tableau1[[#This Row],[Other access]:[Sci-hub access]])&gt;=1,1,0)</f>
        <v>0</v>
      </c>
      <c r="Z920" s="12">
        <f>IF(OR(Tableau1[[#This Row],[Access R1 + S1+ T1 ]]&gt;=1,Tableau1[[#This Row],[Access V1 +W1 + X1]]&gt;=1),1,0)</f>
        <v>0</v>
      </c>
      <c r="AB920" s="10" t="str">
        <f>Tableau1[[#This Row],[DOI]]</f>
        <v>doi: 10.1007/s10384-017-0513-1</v>
      </c>
      <c r="AC920" s="13" t="str">
        <f>Tableau1[[#This Row],[Authors]]&amp;", "&amp;Tableau1[[#This Row],[Title]]&amp;" "&amp;Tableau1[[#This Row],[Journal]]&amp;". "&amp;Tableau1[[#This Row],[Year]]</f>
        <v>Ueda S, Usui Y, Nagai T, Diaz-Aguilar D, Nagao T, Goto H., Immunophenotypic profiles for distinguishing orbital mucosa-associated lymphoid tissue lymphoma from benign lymphoproliferative tumors. Jpn J Ophthalmol. 2017</v>
      </c>
    </row>
    <row r="921" spans="1:29" ht="28.8" x14ac:dyDescent="0.3">
      <c r="A921">
        <v>4390</v>
      </c>
      <c r="B921" t="s">
        <v>7518</v>
      </c>
      <c r="C921" t="s">
        <v>17754</v>
      </c>
      <c r="D921" t="s">
        <v>27947</v>
      </c>
      <c r="E921" t="s">
        <v>2458</v>
      </c>
      <c r="F921" s="10"/>
      <c r="G921">
        <v>2017</v>
      </c>
      <c r="J921">
        <v>8.1526719177207441E-2</v>
      </c>
      <c r="L921" t="s">
        <v>38813</v>
      </c>
      <c r="M921">
        <v>28448655</v>
      </c>
      <c r="Q921" s="10"/>
      <c r="R921" s="11">
        <f t="shared" si="28"/>
        <v>0</v>
      </c>
      <c r="U921" s="11">
        <f t="shared" si="29"/>
        <v>0</v>
      </c>
      <c r="Y921" s="11">
        <f>IF(SUM(Tableau1[[#This Row],[Other access]:[Sci-hub access]])&gt;=1,1,0)</f>
        <v>0</v>
      </c>
      <c r="Z921" s="12">
        <f>IF(OR(Tableau1[[#This Row],[Access R1 + S1+ T1 ]]&gt;=1,Tableau1[[#This Row],[Access V1 +W1 + X1]]&gt;=1),1,0)</f>
        <v>0</v>
      </c>
      <c r="AB921" s="10" t="str">
        <f>Tableau1[[#This Row],[DOI]]</f>
        <v>doi: 10.1001/jamaophthalmol.2017.0821</v>
      </c>
      <c r="AC921" s="13" t="str">
        <f>Tableau1[[#This Row],[Authors]]&amp;", "&amp;Tableau1[[#This Row],[Title]]&amp;" "&amp;Tableau1[[#This Row],[Journal]]&amp;". "&amp;Tableau1[[#This Row],[Year]]</f>
        <v>Bressler SB, Liu D, Glassman AR, Blodi BA, Castellarin AA, Jampol LM, Kaufman PL, Melia M, Singh H, Wells JA; Diabetic Retinopathy Clinical Research Network.., Change in Diabetic Retinopathy Through 2 Years: Secondary Analysis of a Randomized Clinical Trial Comparing Aflibercept, Bevacizumab, and Ranibizumab. JAMA Ophthalmol. 2017</v>
      </c>
    </row>
    <row r="922" spans="1:29" x14ac:dyDescent="0.3">
      <c r="A922">
        <v>2273</v>
      </c>
      <c r="B922" t="s">
        <v>5504</v>
      </c>
      <c r="C922" t="s">
        <v>15749</v>
      </c>
      <c r="D922" t="s">
        <v>25926</v>
      </c>
      <c r="E922" t="s">
        <v>2443</v>
      </c>
      <c r="F922" s="10"/>
      <c r="G922">
        <v>2017</v>
      </c>
      <c r="J922">
        <v>8.1560044631279971E-2</v>
      </c>
      <c r="L922" t="s">
        <v>36740</v>
      </c>
      <c r="M922">
        <v>28777835</v>
      </c>
      <c r="Q922" s="10"/>
      <c r="R922" s="11">
        <f t="shared" si="28"/>
        <v>0</v>
      </c>
      <c r="U922" s="11">
        <f t="shared" si="29"/>
        <v>0</v>
      </c>
      <c r="Y922" s="11">
        <f>IF(SUM(Tableau1[[#This Row],[Other access]:[Sci-hub access]])&gt;=1,1,0)</f>
        <v>0</v>
      </c>
      <c r="Z922" s="12">
        <f>IF(OR(Tableau1[[#This Row],[Access R1 + S1+ T1 ]]&gt;=1,Tableau1[[#This Row],[Access V1 +W1 + X1]]&gt;=1),1,0)</f>
        <v>0</v>
      </c>
      <c r="AB922" s="10" t="str">
        <f>Tableau1[[#This Row],[DOI]]</f>
        <v>doi: 10.1167/iovs.16-20912</v>
      </c>
      <c r="AC922" s="13" t="str">
        <f>Tableau1[[#This Row],[Authors]]&amp;", "&amp;Tableau1[[#This Row],[Title]]&amp;" "&amp;Tableau1[[#This Row],[Journal]]&amp;". "&amp;Tableau1[[#This Row],[Year]]</f>
        <v>Amarnani D, Machuca-Parra AI, Wong LL, Marko CK, Stefater JA, Stryjewski TP, Eliott D, Arboleda-Velasquez JF, Kim LA., Effect of Methotrexate on an In Vitro Patient-Derived Model of Proliferative Vitreoretinopathy. Invest Ophthalmol Vis Sci. 2017</v>
      </c>
    </row>
    <row r="923" spans="1:29" x14ac:dyDescent="0.3">
      <c r="A923">
        <v>2713</v>
      </c>
      <c r="B923" t="s">
        <v>5923</v>
      </c>
      <c r="C923" t="s">
        <v>16169</v>
      </c>
      <c r="D923" t="s">
        <v>26346</v>
      </c>
      <c r="E923" t="s">
        <v>2447</v>
      </c>
      <c r="F923" s="10"/>
      <c r="G923">
        <v>2018</v>
      </c>
      <c r="J923">
        <v>8.1702877404967622E-2</v>
      </c>
      <c r="L923" t="s">
        <v>37176</v>
      </c>
      <c r="M923">
        <v>28700399</v>
      </c>
      <c r="Q923" s="10"/>
      <c r="R923" s="11">
        <f t="shared" si="28"/>
        <v>0</v>
      </c>
      <c r="U923" s="11">
        <f t="shared" si="29"/>
        <v>0</v>
      </c>
      <c r="Y923" s="11">
        <f>IF(SUM(Tableau1[[#This Row],[Other access]:[Sci-hub access]])&gt;=1,1,0)</f>
        <v>0</v>
      </c>
      <c r="Z923" s="12">
        <f>IF(OR(Tableau1[[#This Row],[Access R1 + S1+ T1 ]]&gt;=1,Tableau1[[#This Row],[Access V1 +W1 + X1]]&gt;=1),1,0)</f>
        <v>0</v>
      </c>
      <c r="AB923" s="10" t="str">
        <f>Tableau1[[#This Row],[DOI]]</f>
        <v>doi: 10.1097/IOP.0000000000000956</v>
      </c>
      <c r="AC923" s="13" t="str">
        <f>Tableau1[[#This Row],[Authors]]&amp;", "&amp;Tableau1[[#This Row],[Title]]&amp;" "&amp;Tableau1[[#This Row],[Journal]]&amp;". "&amp;Tableau1[[#This Row],[Year]]</f>
        <v>Jakobiec FA, Zakka FR, Bojovic B., Ellipsoid Smooth Muscle Tumor of the Lower Eyelid: An Exploration of Its Possible Origin. Ophthal Plast Reconstr Surg. 2018</v>
      </c>
    </row>
    <row r="924" spans="1:29" x14ac:dyDescent="0.3">
      <c r="A924">
        <v>10358</v>
      </c>
      <c r="B924" t="s">
        <v>12854</v>
      </c>
      <c r="C924" t="s">
        <v>23021</v>
      </c>
      <c r="D924" t="s">
        <v>33307</v>
      </c>
      <c r="E924" t="s">
        <v>2529</v>
      </c>
      <c r="F924" s="10"/>
      <c r="G924">
        <v>2017</v>
      </c>
      <c r="J924">
        <v>8.1726327919564801E-2</v>
      </c>
      <c r="L924" t="s">
        <v>44609</v>
      </c>
      <c r="M924">
        <v>27362387</v>
      </c>
      <c r="Q924" s="10"/>
      <c r="R924" s="11">
        <f t="shared" si="28"/>
        <v>0</v>
      </c>
      <c r="U924" s="11">
        <f t="shared" si="29"/>
        <v>0</v>
      </c>
      <c r="Y924" s="11">
        <f>IF(SUM(Tableau1[[#This Row],[Other access]:[Sci-hub access]])&gt;=1,1,0)</f>
        <v>0</v>
      </c>
      <c r="Z924" s="12">
        <f>IF(OR(Tableau1[[#This Row],[Access R1 + S1+ T1 ]]&gt;=1,Tableau1[[#This Row],[Access V1 +W1 + X1]]&gt;=1),1,0)</f>
        <v>0</v>
      </c>
      <c r="AB924" s="10" t="str">
        <f>Tableau1[[#This Row],[DOI]]</f>
        <v>doi: 10.1080/02713683.2016.1175019</v>
      </c>
      <c r="AC924" s="13" t="str">
        <f>Tableau1[[#This Row],[Authors]]&amp;", "&amp;Tableau1[[#This Row],[Title]]&amp;" "&amp;Tableau1[[#This Row],[Journal]]&amp;". "&amp;Tableau1[[#This Row],[Year]]</f>
        <v>Caixinha M, Nunes S., Machine Learning Techniques in Clinical Vision Sciences. Curr Eye Res. 2017</v>
      </c>
    </row>
    <row r="925" spans="1:29" x14ac:dyDescent="0.3">
      <c r="A925">
        <v>3137</v>
      </c>
      <c r="B925" t="s">
        <v>6326</v>
      </c>
      <c r="C925" t="s">
        <v>16569</v>
      </c>
      <c r="D925" t="s">
        <v>26750</v>
      </c>
      <c r="E925" t="s">
        <v>2529</v>
      </c>
      <c r="F925" s="10"/>
      <c r="G925">
        <v>2017</v>
      </c>
      <c r="J925">
        <v>8.1738319186619557E-2</v>
      </c>
      <c r="L925" t="s">
        <v>37591</v>
      </c>
      <c r="M925">
        <v>28632404</v>
      </c>
      <c r="Q925" s="10"/>
      <c r="R925" s="11">
        <f t="shared" si="28"/>
        <v>0</v>
      </c>
      <c r="U925" s="11">
        <f t="shared" si="29"/>
        <v>0</v>
      </c>
      <c r="Y925" s="11">
        <f>IF(SUM(Tableau1[[#This Row],[Other access]:[Sci-hub access]])&gt;=1,1,0)</f>
        <v>0</v>
      </c>
      <c r="Z925" s="12">
        <f>IF(OR(Tableau1[[#This Row],[Access R1 + S1+ T1 ]]&gt;=1,Tableau1[[#This Row],[Access V1 +W1 + X1]]&gt;=1),1,0)</f>
        <v>0</v>
      </c>
      <c r="AB925" s="10" t="str">
        <f>Tableau1[[#This Row],[DOI]]</f>
        <v>doi: 10.1080/02713683.2017.1313429</v>
      </c>
      <c r="AC925" s="13" t="str">
        <f>Tableau1[[#This Row],[Authors]]&amp;", "&amp;Tableau1[[#This Row],[Title]]&amp;" "&amp;Tableau1[[#This Row],[Journal]]&amp;". "&amp;Tableau1[[#This Row],[Year]]</f>
        <v>Niyaz L, Yucel OE, Gul A., Medial and Lateral Rectus Muscle Insertion Distance and Width in Esotropia and Exotropia Patients. Curr Eye Res. 2017</v>
      </c>
    </row>
    <row r="926" spans="1:29" x14ac:dyDescent="0.3">
      <c r="A926">
        <v>3940</v>
      </c>
      <c r="B926" t="s">
        <v>7094</v>
      </c>
      <c r="C926" t="s">
        <v>17331</v>
      </c>
      <c r="D926" t="s">
        <v>27521</v>
      </c>
      <c r="E926" t="s">
        <v>2583</v>
      </c>
      <c r="F926" s="10"/>
      <c r="G926">
        <v>2017</v>
      </c>
      <c r="J926">
        <v>8.1769209751649141E-2</v>
      </c>
      <c r="L926" t="s">
        <v>38381</v>
      </c>
      <c r="M926">
        <v>28502035</v>
      </c>
      <c r="Q926" s="10"/>
      <c r="R926" s="11">
        <f t="shared" si="28"/>
        <v>0</v>
      </c>
      <c r="U926" s="11">
        <f t="shared" si="29"/>
        <v>0</v>
      </c>
      <c r="Y926" s="11">
        <f>IF(SUM(Tableau1[[#This Row],[Other access]:[Sci-hub access]])&gt;=1,1,0)</f>
        <v>0</v>
      </c>
      <c r="Z926" s="12">
        <f>IF(OR(Tableau1[[#This Row],[Access R1 + S1+ T1 ]]&gt;=1,Tableau1[[#This Row],[Access V1 +W1 + X1]]&gt;=1),1,0)</f>
        <v>0</v>
      </c>
      <c r="AB926" s="10" t="str">
        <f>Tableau1[[#This Row],[DOI]]</f>
        <v>doi: 10.1007/s12325-017-0549-0</v>
      </c>
      <c r="AC926" s="13" t="str">
        <f>Tableau1[[#This Row],[Authors]]&amp;", "&amp;Tableau1[[#This Row],[Title]]&amp;" "&amp;Tableau1[[#This Row],[Journal]]&amp;". "&amp;Tableau1[[#This Row],[Year]]</f>
        <v>Kuwayama Y, Hashimoto M, Kakegawa R, Nomura A, Shimada F., Prospective Observational Post-Marketing Study of Tafluprost for Glaucoma and Ocular Hypertension: Effectiveness and Treatment Persistence. Adv Ther. 2017</v>
      </c>
    </row>
    <row r="927" spans="1:29" x14ac:dyDescent="0.3">
      <c r="A927">
        <v>10872</v>
      </c>
      <c r="B927" t="s">
        <v>13318</v>
      </c>
      <c r="C927" t="s">
        <v>23480</v>
      </c>
      <c r="D927" t="s">
        <v>33772</v>
      </c>
      <c r="E927" t="s">
        <v>2557</v>
      </c>
      <c r="F927" s="10"/>
      <c r="G927">
        <v>2017</v>
      </c>
      <c r="J927">
        <v>8.1788127394328169E-2</v>
      </c>
      <c r="L927" t="s">
        <v>45117</v>
      </c>
      <c r="M927">
        <v>26925535</v>
      </c>
      <c r="Q927" s="10"/>
      <c r="R927" s="11">
        <f t="shared" si="28"/>
        <v>0</v>
      </c>
      <c r="U927" s="11">
        <f t="shared" si="29"/>
        <v>0</v>
      </c>
      <c r="Y927" s="11">
        <f>IF(SUM(Tableau1[[#This Row],[Other access]:[Sci-hub access]])&gt;=1,1,0)</f>
        <v>0</v>
      </c>
      <c r="Z927" s="12">
        <f>IF(OR(Tableau1[[#This Row],[Access R1 + S1+ T1 ]]&gt;=1,Tableau1[[#This Row],[Access V1 +W1 + X1]]&gt;=1),1,0)</f>
        <v>0</v>
      </c>
      <c r="AB927" s="10" t="str">
        <f>Tableau1[[#This Row],[DOI]]</f>
        <v>doi: 10.1097/ICL.0000000000000246</v>
      </c>
      <c r="AC927" s="13" t="str">
        <f>Tableau1[[#This Row],[Authors]]&amp;", "&amp;Tableau1[[#This Row],[Title]]&amp;" "&amp;Tableau1[[#This Row],[Journal]]&amp;". "&amp;Tableau1[[#This Row],[Year]]</f>
        <v>Mahittikorn A, Kittichathanakul T, To-Im J, Nacapunchai D., Knowledge, Behavior, and Free-Living Amoebae Contamination of Cosmetic Contact Lens Among University Wearers in Thailand: A Cross-Sectional Study. Eye Contact Lens. 2017</v>
      </c>
    </row>
    <row r="928" spans="1:29" x14ac:dyDescent="0.3">
      <c r="A928">
        <v>1597</v>
      </c>
      <c r="B928" t="s">
        <v>4849</v>
      </c>
      <c r="C928" t="s">
        <v>15099</v>
      </c>
      <c r="D928" t="s">
        <v>25270</v>
      </c>
      <c r="E928" t="s">
        <v>2462</v>
      </c>
      <c r="F928" s="10"/>
      <c r="G928">
        <v>2017</v>
      </c>
      <c r="J928">
        <v>8.1835980864134905E-2</v>
      </c>
      <c r="L928" t="s">
        <v>36076</v>
      </c>
      <c r="M928">
        <v>28915807</v>
      </c>
      <c r="Q928" s="10"/>
      <c r="R928" s="11">
        <f t="shared" si="28"/>
        <v>0</v>
      </c>
      <c r="U928" s="11">
        <f t="shared" si="29"/>
        <v>0</v>
      </c>
      <c r="Y928" s="11">
        <f>IF(SUM(Tableau1[[#This Row],[Other access]:[Sci-hub access]])&gt;=1,1,0)</f>
        <v>0</v>
      </c>
      <c r="Z928" s="12">
        <f>IF(OR(Tableau1[[#This Row],[Access R1 + S1+ T1 ]]&gt;=1,Tableau1[[#This Row],[Access V1 +W1 + X1]]&gt;=1),1,0)</f>
        <v>0</v>
      </c>
      <c r="AB928" s="10" t="str">
        <f>Tableau1[[#This Row],[DOI]]</f>
        <v>doi: 10.1186/s12886-017-0566-4</v>
      </c>
      <c r="AC928" s="13" t="str">
        <f>Tableau1[[#This Row],[Authors]]&amp;", "&amp;Tableau1[[#This Row],[Title]]&amp;" "&amp;Tableau1[[#This Row],[Journal]]&amp;". "&amp;Tableau1[[#This Row],[Year]]</f>
        <v>Chen P, Zhu Y, Yao K., Descemet membrane detachment in femtosecond laser-assisted cataract surgery: a case report. BMC Ophthalmol. 2017</v>
      </c>
    </row>
    <row r="929" spans="1:29" x14ac:dyDescent="0.3">
      <c r="A929">
        <v>4581</v>
      </c>
      <c r="B929" t="s">
        <v>7702</v>
      </c>
      <c r="C929" t="s">
        <v>17937</v>
      </c>
      <c r="D929" t="s">
        <v>28131</v>
      </c>
      <c r="E929" t="s">
        <v>2463</v>
      </c>
      <c r="F929" s="10"/>
      <c r="G929">
        <v>2017</v>
      </c>
      <c r="J929">
        <v>8.2173613566056458E-2</v>
      </c>
      <c r="L929" t="s">
        <v>38999</v>
      </c>
      <c r="M929">
        <v>28430321</v>
      </c>
      <c r="Q929" s="10"/>
      <c r="R929" s="11">
        <f t="shared" si="28"/>
        <v>0</v>
      </c>
      <c r="U929" s="11">
        <f t="shared" si="29"/>
        <v>0</v>
      </c>
      <c r="Y929" s="11">
        <f>IF(SUM(Tableau1[[#This Row],[Other access]:[Sci-hub access]])&gt;=1,1,0)</f>
        <v>0</v>
      </c>
      <c r="Z929" s="12">
        <f>IF(OR(Tableau1[[#This Row],[Access R1 + S1+ T1 ]]&gt;=1,Tableau1[[#This Row],[Access V1 +W1 + X1]]&gt;=1),1,0)</f>
        <v>0</v>
      </c>
      <c r="AB929" s="10" t="str">
        <f>Tableau1[[#This Row],[DOI]]</f>
        <v>doi: 10.5301/ejo.5000980</v>
      </c>
      <c r="AC929" s="13" t="str">
        <f>Tableau1[[#This Row],[Authors]]&amp;", "&amp;Tableau1[[#This Row],[Title]]&amp;" "&amp;Tableau1[[#This Row],[Journal]]&amp;". "&amp;Tableau1[[#This Row],[Year]]</f>
        <v>Călugăru D, Călugăru M., Comments to: Visual and anatomic outcomes after conversion to aflibercept in neovascular age-related macular degeneration: 12-month results. Eur J Ophthalmol. 2017</v>
      </c>
    </row>
    <row r="930" spans="1:29" x14ac:dyDescent="0.3">
      <c r="A930">
        <v>3645</v>
      </c>
      <c r="B930" t="s">
        <v>6817</v>
      </c>
      <c r="C930" t="s">
        <v>17058</v>
      </c>
      <c r="D930" t="s">
        <v>27241</v>
      </c>
      <c r="E930" t="s">
        <v>2440</v>
      </c>
      <c r="F930" s="10"/>
      <c r="G930">
        <v>2017</v>
      </c>
      <c r="J930">
        <v>8.2218348128649144E-2</v>
      </c>
      <c r="L930" t="s">
        <v>38091</v>
      </c>
      <c r="M930">
        <v>28552384</v>
      </c>
      <c r="Q930" s="10"/>
      <c r="R930" s="11">
        <f t="shared" si="28"/>
        <v>0</v>
      </c>
      <c r="U930" s="11">
        <f t="shared" si="29"/>
        <v>0</v>
      </c>
      <c r="Y930" s="11">
        <f>IF(SUM(Tableau1[[#This Row],[Other access]:[Sci-hub access]])&gt;=1,1,0)</f>
        <v>0</v>
      </c>
      <c r="Z930" s="12">
        <f>IF(OR(Tableau1[[#This Row],[Access R1 + S1+ T1 ]]&gt;=1,Tableau1[[#This Row],[Access V1 +W1 + X1]]&gt;=1),1,0)</f>
        <v>0</v>
      </c>
      <c r="AB930" s="10" t="str">
        <f>Tableau1[[#This Row],[DOI]]</f>
        <v>doi: 10.1016/j.exer.2017.05.010</v>
      </c>
      <c r="AC930" s="13" t="str">
        <f>Tableau1[[#This Row],[Authors]]&amp;", "&amp;Tableau1[[#This Row],[Title]]&amp;" "&amp;Tableau1[[#This Row],[Journal]]&amp;". "&amp;Tableau1[[#This Row],[Year]]</f>
        <v>García-Ayuso D, Galindo-Romero C, Di Pierdomenico J, Vidal-Sanz M, Agudo-Barriuso M, Villegas Pérez MP., Light-induced retinal degeneration causes a transient downregulation of melanopsin in the rat retina. Exp Eye Res. 2017</v>
      </c>
    </row>
    <row r="931" spans="1:29" ht="28.8" x14ac:dyDescent="0.3">
      <c r="A931">
        <v>781</v>
      </c>
      <c r="B931" t="s">
        <v>4044</v>
      </c>
      <c r="C931" t="s">
        <v>14299</v>
      </c>
      <c r="D931" t="s">
        <v>24464</v>
      </c>
      <c r="E931" t="s">
        <v>2816</v>
      </c>
      <c r="F931" s="10"/>
      <c r="G931">
        <v>2017</v>
      </c>
      <c r="J931">
        <v>8.2362909208429036E-2</v>
      </c>
      <c r="L931" t="s">
        <v>35274</v>
      </c>
      <c r="M931">
        <v>29114830</v>
      </c>
      <c r="Q931" s="10"/>
      <c r="R931" s="11">
        <f t="shared" si="28"/>
        <v>0</v>
      </c>
      <c r="U931" s="11">
        <f t="shared" si="29"/>
        <v>0</v>
      </c>
      <c r="Y931" s="11">
        <f>IF(SUM(Tableau1[[#This Row],[Other access]:[Sci-hub access]])&gt;=1,1,0)</f>
        <v>0</v>
      </c>
      <c r="Z931" s="12">
        <f>IF(OR(Tableau1[[#This Row],[Access R1 + S1+ T1 ]]&gt;=1,Tableau1[[#This Row],[Access V1 +W1 + X1]]&gt;=1),1,0)</f>
        <v>0</v>
      </c>
      <c r="AB931" s="10" t="str">
        <f>Tableau1[[#This Row],[DOI]]</f>
        <v>doi: 10.1001/jama.2017.15006</v>
      </c>
      <c r="AC931" s="13" t="str">
        <f>Tableau1[[#This Row],[Authors]]&amp;", "&amp;Tableau1[[#This Row],[Title]]&amp;" "&amp;Tableau1[[#This Row],[Journal]]&amp;". "&amp;Tableau1[[#This Row],[Year]]</f>
        <v>Tricco AC, Thomas SM, Veroniki AA, Hamid JS, Cogo E, Strifler L, Khan PA, Robson R, Sibley KM, MacDonald H, Riva JJ, Thavorn K, Wilson C, Holroyd-Leduc J, Kerr GD, Feldman F, Majumdar SR, Jaglal SB, Hui W, Straus SE., Comparisons of Interventions for Preventing Falls in Older Adults: A Systematic Review and Meta-analysis. JAMA. 2017</v>
      </c>
    </row>
    <row r="932" spans="1:29" x14ac:dyDescent="0.3">
      <c r="A932">
        <v>1214</v>
      </c>
      <c r="B932" t="s">
        <v>4476</v>
      </c>
      <c r="C932" t="s">
        <v>14729</v>
      </c>
      <c r="D932" t="s">
        <v>24897</v>
      </c>
      <c r="E932" t="s">
        <v>2496</v>
      </c>
      <c r="F932" s="10"/>
      <c r="G932">
        <v>2017</v>
      </c>
      <c r="J932">
        <v>8.2438699028357321E-2</v>
      </c>
      <c r="L932" t="s">
        <v>35701</v>
      </c>
      <c r="M932">
        <v>28985831</v>
      </c>
      <c r="Q932" s="10"/>
      <c r="R932" s="11">
        <f t="shared" si="28"/>
        <v>0</v>
      </c>
      <c r="U932" s="11">
        <f t="shared" si="29"/>
        <v>0</v>
      </c>
      <c r="Y932" s="11">
        <f>IF(SUM(Tableau1[[#This Row],[Other access]:[Sci-hub access]])&gt;=1,1,0)</f>
        <v>0</v>
      </c>
      <c r="Z932" s="12">
        <f>IF(OR(Tableau1[[#This Row],[Access R1 + S1+ T1 ]]&gt;=1,Tableau1[[#This Row],[Access V1 +W1 + X1]]&gt;=1),1,0)</f>
        <v>0</v>
      </c>
      <c r="AB932" s="10" t="str">
        <f>Tableau1[[#This Row],[DOI]]</f>
        <v>doi: 10.1016/j.jcjo.2017.02.008</v>
      </c>
      <c r="AC932" s="13" t="str">
        <f>Tableau1[[#This Row],[Authors]]&amp;", "&amp;Tableau1[[#This Row],[Title]]&amp;" "&amp;Tableau1[[#This Row],[Journal]]&amp;". "&amp;Tableau1[[#This Row],[Year]]</f>
        <v>Takahashi Y, Takahashi E, Nishimura K, Kakizaki H., Immunoglobulin G4-related dacryocystitis. Can J Ophthalmol. 2017</v>
      </c>
    </row>
    <row r="933" spans="1:29" x14ac:dyDescent="0.3">
      <c r="A933">
        <v>7439</v>
      </c>
      <c r="B933" t="s">
        <v>10245</v>
      </c>
      <c r="C933" t="s">
        <v>20447</v>
      </c>
      <c r="D933" t="s">
        <v>30680</v>
      </c>
      <c r="E933" t="s">
        <v>2441</v>
      </c>
      <c r="F933" s="10"/>
      <c r="G933">
        <v>2017</v>
      </c>
      <c r="J933">
        <v>8.2500705728934864E-2</v>
      </c>
      <c r="L933" t="s">
        <v>41795</v>
      </c>
      <c r="M933">
        <v>28094044</v>
      </c>
      <c r="Q933" s="10"/>
      <c r="R933" s="11">
        <f t="shared" si="28"/>
        <v>0</v>
      </c>
      <c r="U933" s="11">
        <f t="shared" si="29"/>
        <v>0</v>
      </c>
      <c r="Y933" s="11">
        <f>IF(SUM(Tableau1[[#This Row],[Other access]:[Sci-hub access]])&gt;=1,1,0)</f>
        <v>0</v>
      </c>
      <c r="Z933" s="12">
        <f>IF(OR(Tableau1[[#This Row],[Access R1 + S1+ T1 ]]&gt;=1,Tableau1[[#This Row],[Access V1 +W1 + X1]]&gt;=1),1,0)</f>
        <v>0</v>
      </c>
      <c r="AB933" s="10" t="str">
        <f>Tableau1[[#This Row],[DOI]]</f>
        <v>doi: 10.1016/j.ophtha.2016.11.007</v>
      </c>
      <c r="AC933" s="13" t="str">
        <f>Tableau1[[#This Row],[Authors]]&amp;", "&amp;Tableau1[[#This Row],[Title]]&amp;" "&amp;Tableau1[[#This Row],[Journal]]&amp;". "&amp;Tableau1[[#This Row],[Year]]</f>
        <v>Schoenberger SD, Kim SJ, Thorne JE, Mruthyunjaya P, Yeh S, Bakri SJ, Ehlers JP., Diagnosis and Treatment of Acute Retinal Necrosis: A Report by the American Academy of Ophthalmology. Ophthalmology. 2017</v>
      </c>
    </row>
    <row r="934" spans="1:29" x14ac:dyDescent="0.3">
      <c r="A934">
        <v>9671</v>
      </c>
      <c r="B934" t="s">
        <v>12221</v>
      </c>
      <c r="C934" t="s">
        <v>22395</v>
      </c>
      <c r="D934" t="s">
        <v>32669</v>
      </c>
      <c r="E934" t="s">
        <v>34432</v>
      </c>
      <c r="F934" s="10"/>
      <c r="G934">
        <v>2017</v>
      </c>
      <c r="J934">
        <v>8.2559824563084749E-2</v>
      </c>
      <c r="L934" t="s">
        <v>43939</v>
      </c>
      <c r="M934">
        <v>27626904</v>
      </c>
      <c r="Q934" s="10"/>
      <c r="R934" s="11">
        <f t="shared" si="28"/>
        <v>0</v>
      </c>
      <c r="U934" s="11">
        <f t="shared" si="29"/>
        <v>0</v>
      </c>
      <c r="Y934" s="11">
        <f>IF(SUM(Tableau1[[#This Row],[Other access]:[Sci-hub access]])&gt;=1,1,0)</f>
        <v>0</v>
      </c>
      <c r="Z934" s="12">
        <f>IF(OR(Tableau1[[#This Row],[Access R1 + S1+ T1 ]]&gt;=1,Tableau1[[#This Row],[Access V1 +W1 + X1]]&gt;=1),1,0)</f>
        <v>0</v>
      </c>
      <c r="AB934" s="10" t="str">
        <f>Tableau1[[#This Row],[DOI]]</f>
        <v>doi: 10.1002/alr.21840</v>
      </c>
      <c r="AC934" s="13" t="str">
        <f>Tableau1[[#This Row],[Authors]]&amp;", "&amp;Tableau1[[#This Row],[Title]]&amp;" "&amp;Tableau1[[#This Row],[Journal]]&amp;". "&amp;Tableau1[[#This Row],[Year]]</f>
        <v>Hanba C, Svider PF, Shkoukani MA, Sheyn A, Jacob JT, Eloy JA, Folbe AJ., Pediatric pituitary resection: characterizing surgical approaches and complications. Int Forum Allergy Rhinol. 2017</v>
      </c>
    </row>
    <row r="935" spans="1:29" x14ac:dyDescent="0.3">
      <c r="A935">
        <v>7249</v>
      </c>
      <c r="B935" t="s">
        <v>10077</v>
      </c>
      <c r="C935" t="s">
        <v>20279</v>
      </c>
      <c r="D935" t="s">
        <v>30511</v>
      </c>
      <c r="E935" t="s">
        <v>2451</v>
      </c>
      <c r="F935" s="10"/>
      <c r="G935">
        <v>2017</v>
      </c>
      <c r="J935">
        <v>8.2592433623255523E-2</v>
      </c>
      <c r="L935" t="s">
        <v>41605</v>
      </c>
      <c r="M935">
        <v>28114313</v>
      </c>
      <c r="Q935" s="10"/>
      <c r="R935" s="11">
        <f t="shared" si="28"/>
        <v>0</v>
      </c>
      <c r="U935" s="11">
        <f t="shared" si="29"/>
        <v>0</v>
      </c>
      <c r="Y935" s="11">
        <f>IF(SUM(Tableau1[[#This Row],[Other access]:[Sci-hub access]])&gt;=1,1,0)</f>
        <v>0</v>
      </c>
      <c r="Z935" s="12">
        <f>IF(OR(Tableau1[[#This Row],[Access R1 + S1+ T1 ]]&gt;=1,Tableau1[[#This Row],[Access V1 +W1 + X1]]&gt;=1),1,0)</f>
        <v>0</v>
      </c>
      <c r="AB935" s="10" t="str">
        <f>Tableau1[[#This Row],[DOI]]</f>
        <v>doi: 10.1371/journal.pone.0170030</v>
      </c>
      <c r="AC935" s="13" t="str">
        <f>Tableau1[[#This Row],[Authors]]&amp;", "&amp;Tableau1[[#This Row],[Title]]&amp;" "&amp;Tableau1[[#This Row],[Journal]]&amp;". "&amp;Tableau1[[#This Row],[Year]]</f>
        <v>He J, Lu L, He X, Xu X, Du X, Zhang B, Zhao H, Sha J, Zhu J, Zou H, Xu X., The Relationship between Crystalline Lens Power and Refractive Error in Older Chinese Adults: The Shanghai Eye Study. PLoS One. 2017</v>
      </c>
    </row>
    <row r="936" spans="1:29" x14ac:dyDescent="0.3">
      <c r="A936">
        <v>8112</v>
      </c>
      <c r="B936" t="s">
        <v>10831</v>
      </c>
      <c r="C936" t="s">
        <v>21019</v>
      </c>
      <c r="D936" t="s">
        <v>31269</v>
      </c>
      <c r="E936" t="s">
        <v>2486</v>
      </c>
      <c r="F936" s="10"/>
      <c r="G936">
        <v>2017</v>
      </c>
      <c r="J936">
        <v>8.2602943036183873E-2</v>
      </c>
      <c r="L936" t="s">
        <v>42459</v>
      </c>
      <c r="M936">
        <v>27996202</v>
      </c>
      <c r="Q936" s="10"/>
      <c r="R936" s="11">
        <f t="shared" si="28"/>
        <v>0</v>
      </c>
      <c r="U936" s="11">
        <f t="shared" si="29"/>
        <v>0</v>
      </c>
      <c r="Y936" s="11">
        <f>IF(SUM(Tableau1[[#This Row],[Other access]:[Sci-hub access]])&gt;=1,1,0)</f>
        <v>0</v>
      </c>
      <c r="Z936" s="12">
        <f>IF(OR(Tableau1[[#This Row],[Access R1 + S1+ T1 ]]&gt;=1,Tableau1[[#This Row],[Access V1 +W1 + X1]]&gt;=1),1,0)</f>
        <v>0</v>
      </c>
      <c r="AB936" s="10" t="str">
        <f>Tableau1[[#This Row],[DOI]]</f>
        <v>doi: 10.1111/aos.13315</v>
      </c>
      <c r="AC936" s="13" t="str">
        <f>Tableau1[[#This Row],[Authors]]&amp;", "&amp;Tableau1[[#This Row],[Title]]&amp;" "&amp;Tableau1[[#This Row],[Journal]]&amp;". "&amp;Tableau1[[#This Row],[Year]]</f>
        <v>Malmqvist L, Lund-Andersen H, Hamann S., Long-term evolution of superficial optic disc drusen. Acta Ophthalmol. 2017</v>
      </c>
    </row>
    <row r="937" spans="1:29" x14ac:dyDescent="0.3">
      <c r="A937">
        <v>277</v>
      </c>
      <c r="B937" t="s">
        <v>3540</v>
      </c>
      <c r="C937" t="s">
        <v>13801</v>
      </c>
      <c r="D937" t="s">
        <v>23960</v>
      </c>
      <c r="E937" t="s">
        <v>2538</v>
      </c>
      <c r="F937" s="10"/>
      <c r="G937">
        <v>2017</v>
      </c>
      <c r="J937">
        <v>8.2790829273654776E-2</v>
      </c>
      <c r="L937" t="s">
        <v>34787</v>
      </c>
      <c r="M937">
        <v>29279657</v>
      </c>
      <c r="Q937" s="10"/>
      <c r="R937" s="11">
        <f t="shared" si="28"/>
        <v>0</v>
      </c>
      <c r="U937" s="11">
        <f t="shared" si="29"/>
        <v>0</v>
      </c>
      <c r="Y937" s="11">
        <f>IF(SUM(Tableau1[[#This Row],[Other access]:[Sci-hub access]])&gt;=1,1,0)</f>
        <v>0</v>
      </c>
      <c r="Z937" s="12">
        <f>IF(OR(Tableau1[[#This Row],[Access R1 + S1+ T1 ]]&gt;=1,Tableau1[[#This Row],[Access V1 +W1 + X1]]&gt;=1),1,0)</f>
        <v>0</v>
      </c>
      <c r="AB937" s="10" t="str">
        <f>Tableau1[[#This Row],[DOI]]</f>
        <v>doi: 10.4103/meajo.MEAJO_132_16</v>
      </c>
      <c r="AC937" s="13" t="str">
        <f>Tableau1[[#This Row],[Authors]]&amp;", "&amp;Tableau1[[#This Row],[Title]]&amp;" "&amp;Tableau1[[#This Row],[Journal]]&amp;". "&amp;Tableau1[[#This Row],[Year]]</f>
        <v>Almutlak MA, Aloniazan T, May W., Real-time Optical Coherence Tomography Incorporated in the Operating Microscope during Cataract Surgery. Middle East Afr J Ophthalmol. 2017</v>
      </c>
    </row>
    <row r="938" spans="1:29" x14ac:dyDescent="0.3">
      <c r="A938">
        <v>2909</v>
      </c>
      <c r="B938" t="s">
        <v>6108</v>
      </c>
      <c r="C938" t="s">
        <v>16354</v>
      </c>
      <c r="D938" t="s">
        <v>26532</v>
      </c>
      <c r="E938" t="s">
        <v>3053</v>
      </c>
      <c r="F938" s="10"/>
      <c r="G938">
        <v>2017</v>
      </c>
      <c r="J938">
        <v>8.2850603252011323E-2</v>
      </c>
      <c r="L938" t="s">
        <v>37367</v>
      </c>
      <c r="M938">
        <v>28665855</v>
      </c>
      <c r="Q938" s="10"/>
      <c r="R938" s="11">
        <f t="shared" si="28"/>
        <v>0</v>
      </c>
      <c r="U938" s="11">
        <f t="shared" si="29"/>
        <v>0</v>
      </c>
      <c r="Y938" s="11">
        <f>IF(SUM(Tableau1[[#This Row],[Other access]:[Sci-hub access]])&gt;=1,1,0)</f>
        <v>0</v>
      </c>
      <c r="Z938" s="12">
        <f>IF(OR(Tableau1[[#This Row],[Access R1 + S1+ T1 ]]&gt;=1,Tableau1[[#This Row],[Access V1 +W1 + X1]]&gt;=1),1,0)</f>
        <v>0</v>
      </c>
      <c r="AB938" s="10" t="str">
        <f>Tableau1[[#This Row],[DOI]]</f>
        <v>doi: 10.1097/SCS.0000000000003783</v>
      </c>
      <c r="AC938" s="13" t="str">
        <f>Tableau1[[#This Row],[Authors]]&amp;", "&amp;Tableau1[[#This Row],[Title]]&amp;" "&amp;Tableau1[[#This Row],[Journal]]&amp;". "&amp;Tableau1[[#This Row],[Year]]</f>
        <v>Yordanov YP, Shef A., Lower Eyelid Reconstruction After Ablation of Skin Malignancies: How Far Can We Get in a Single-Stage Procedure? J Craniofac Surg. 2017</v>
      </c>
    </row>
    <row r="939" spans="1:29" x14ac:dyDescent="0.3">
      <c r="A939">
        <v>7762</v>
      </c>
      <c r="B939" t="s">
        <v>1450</v>
      </c>
      <c r="C939" t="s">
        <v>1451</v>
      </c>
      <c r="D939" t="s">
        <v>1452</v>
      </c>
      <c r="E939" t="s">
        <v>2645</v>
      </c>
      <c r="F939" s="10"/>
      <c r="G939">
        <v>2017</v>
      </c>
      <c r="J939">
        <v>8.2900755711518226E-2</v>
      </c>
      <c r="L939" t="s">
        <v>42113</v>
      </c>
      <c r="M939">
        <v>28058717</v>
      </c>
      <c r="Q939" s="10"/>
      <c r="R939" s="11">
        <f t="shared" si="28"/>
        <v>0</v>
      </c>
      <c r="U939" s="11">
        <f t="shared" si="29"/>
        <v>0</v>
      </c>
      <c r="Y939" s="11">
        <f>IF(SUM(Tableau1[[#This Row],[Other access]:[Sci-hub access]])&gt;=1,1,0)</f>
        <v>0</v>
      </c>
      <c r="Z939" s="12">
        <f>IF(OR(Tableau1[[#This Row],[Access R1 + S1+ T1 ]]&gt;=1,Tableau1[[#This Row],[Access V1 +W1 + X1]]&gt;=1),1,0)</f>
        <v>0</v>
      </c>
      <c r="AB939" s="10" t="str">
        <f>Tableau1[[#This Row],[DOI]]</f>
        <v>doi: 10.1002/eji.201646855</v>
      </c>
      <c r="AC939" s="13" t="str">
        <f>Tableau1[[#This Row],[Authors]]&amp;", "&amp;Tableau1[[#This Row],[Title]]&amp;" "&amp;Tableau1[[#This Row],[Journal]]&amp;". "&amp;Tableau1[[#This Row],[Year]]</f>
        <v>Vogel AL, Knier B, Lammens K, Kalluri SR, Kuhlmann T, Bennett JL, Korn T., Deletional tolerance prevents AQP4-directed autoimmunity in mice. Eur J Immunol. 2017</v>
      </c>
    </row>
    <row r="940" spans="1:29" x14ac:dyDescent="0.3">
      <c r="A940">
        <v>7587</v>
      </c>
      <c r="B940" t="s">
        <v>1381</v>
      </c>
      <c r="C940" t="s">
        <v>1382</v>
      </c>
      <c r="D940" t="s">
        <v>1383</v>
      </c>
      <c r="E940" t="s">
        <v>2963</v>
      </c>
      <c r="F940" s="10"/>
      <c r="G940">
        <v>2017</v>
      </c>
      <c r="J940">
        <v>8.2986470678329649E-2</v>
      </c>
      <c r="L940" t="s">
        <v>41942</v>
      </c>
      <c r="M940">
        <v>28078599</v>
      </c>
      <c r="Q940" s="10"/>
      <c r="R940" s="11">
        <f t="shared" si="28"/>
        <v>0</v>
      </c>
      <c r="U940" s="11">
        <f t="shared" si="29"/>
        <v>0</v>
      </c>
      <c r="Y940" s="11">
        <f>IF(SUM(Tableau1[[#This Row],[Other access]:[Sci-hub access]])&gt;=1,1,0)</f>
        <v>0</v>
      </c>
      <c r="Z940" s="12">
        <f>IF(OR(Tableau1[[#This Row],[Access R1 + S1+ T1 ]]&gt;=1,Tableau1[[#This Row],[Access V1 +W1 + X1]]&gt;=1),1,0)</f>
        <v>0</v>
      </c>
      <c r="AB940" s="10" t="str">
        <f>Tableau1[[#This Row],[DOI]]</f>
        <v>doi: 10.1007/s40268-016-0164-6</v>
      </c>
      <c r="AC940" s="13" t="str">
        <f>Tableau1[[#This Row],[Authors]]&amp;", "&amp;Tableau1[[#This Row],[Title]]&amp;" "&amp;Tableau1[[#This Row],[Journal]]&amp;". "&amp;Tableau1[[#This Row],[Year]]</f>
        <v>Sanfilippo CM, Allaire CM, DeCory HH., Besifloxacin Ophthalmic Suspension 0.6% Compared with Gatifloxacin Ophthalmic Solution 0.3% for the Treatment of Bacterial Conjunctivitis in Neonates. Drugs R D. 2017</v>
      </c>
    </row>
    <row r="941" spans="1:29" x14ac:dyDescent="0.3">
      <c r="A941">
        <v>6423</v>
      </c>
      <c r="B941" t="s">
        <v>9361</v>
      </c>
      <c r="C941" t="s">
        <v>19570</v>
      </c>
      <c r="D941" t="s">
        <v>29792</v>
      </c>
      <c r="E941" t="s">
        <v>34186</v>
      </c>
      <c r="F941" s="10"/>
      <c r="G941">
        <v>2017</v>
      </c>
      <c r="J941">
        <v>8.3026970671070344E-2</v>
      </c>
      <c r="L941" t="s">
        <v>40792</v>
      </c>
      <c r="M941">
        <v>28214165</v>
      </c>
      <c r="Q941" s="10"/>
      <c r="R941" s="11">
        <f t="shared" si="28"/>
        <v>0</v>
      </c>
      <c r="U941" s="11">
        <f t="shared" si="29"/>
        <v>0</v>
      </c>
      <c r="Y941" s="11">
        <f>IF(SUM(Tableau1[[#This Row],[Other access]:[Sci-hub access]])&gt;=1,1,0)</f>
        <v>0</v>
      </c>
      <c r="Z941" s="12">
        <f>IF(OR(Tableau1[[#This Row],[Access R1 + S1+ T1 ]]&gt;=1,Tableau1[[#This Row],[Access V1 +W1 + X1]]&gt;=1),1,0)</f>
        <v>0</v>
      </c>
      <c r="AB941" s="10" t="str">
        <f>Tableau1[[#This Row],[DOI]]</f>
        <v>doi: 10.1016/j.pediatrneurol.2016.12.002</v>
      </c>
      <c r="AC941" s="13" t="str">
        <f>Tableau1[[#This Row],[Authors]]&amp;", "&amp;Tableau1[[#This Row],[Title]]&amp;" "&amp;Tableau1[[#This Row],[Journal]]&amp;". "&amp;Tableau1[[#This Row],[Year]]</f>
        <v>Govil-Dalela T, Kumar A, Agarwal R, Chugani HT., Agenesis of the Corpus Callosum and Aicardi Syndrome: A Neuroimaging and Clinical Comparison. Pediatr Neurol. 2017</v>
      </c>
    </row>
    <row r="942" spans="1:29" x14ac:dyDescent="0.3">
      <c r="A942">
        <v>8921</v>
      </c>
      <c r="B942" t="s">
        <v>11543</v>
      </c>
      <c r="C942" t="s">
        <v>21724</v>
      </c>
      <c r="D942" t="s">
        <v>31984</v>
      </c>
      <c r="E942" t="s">
        <v>2447</v>
      </c>
      <c r="F942" s="10"/>
      <c r="G942">
        <v>2017</v>
      </c>
      <c r="J942">
        <v>8.3092118173446639E-2</v>
      </c>
      <c r="L942" t="s">
        <v>43252</v>
      </c>
      <c r="M942">
        <v>27811631</v>
      </c>
      <c r="Q942" s="10"/>
      <c r="R942" s="11">
        <f t="shared" si="28"/>
        <v>0</v>
      </c>
      <c r="U942" s="11">
        <f t="shared" si="29"/>
        <v>0</v>
      </c>
      <c r="Y942" s="11">
        <f>IF(SUM(Tableau1[[#This Row],[Other access]:[Sci-hub access]])&gt;=1,1,0)</f>
        <v>0</v>
      </c>
      <c r="Z942" s="12">
        <f>IF(OR(Tableau1[[#This Row],[Access R1 + S1+ T1 ]]&gt;=1,Tableau1[[#This Row],[Access V1 +W1 + X1]]&gt;=1),1,0)</f>
        <v>0</v>
      </c>
      <c r="AB942" s="10" t="str">
        <f>Tableau1[[#This Row],[DOI]]</f>
        <v>doi: 10.1097/IOP.0000000000000809</v>
      </c>
      <c r="AC942" s="13" t="str">
        <f>Tableau1[[#This Row],[Authors]]&amp;", "&amp;Tableau1[[#This Row],[Title]]&amp;" "&amp;Tableau1[[#This Row],[Journal]]&amp;". "&amp;Tableau1[[#This Row],[Year]]</f>
        <v>Richardson DR, Gadzala LA, Bonsall DJ, Hogg JP, Williams HJ, Nguyen J., Congenital Paradoxical Lower Eyelid Retraction With Upgaze due to an Anomalous Extraocular Muscle. Ophthal Plast Reconstr Surg. 2017</v>
      </c>
    </row>
    <row r="943" spans="1:29" x14ac:dyDescent="0.3">
      <c r="A943">
        <v>7829</v>
      </c>
      <c r="B943" t="s">
        <v>10588</v>
      </c>
      <c r="C943" t="s">
        <v>20784</v>
      </c>
      <c r="D943" t="s">
        <v>31025</v>
      </c>
      <c r="E943" t="s">
        <v>2691</v>
      </c>
      <c r="F943" s="10"/>
      <c r="G943">
        <v>2017</v>
      </c>
      <c r="J943">
        <v>8.3123763309038479E-2</v>
      </c>
      <c r="L943" t="s">
        <v>42179</v>
      </c>
      <c r="M943">
        <v>28049252</v>
      </c>
      <c r="Q943" s="10"/>
      <c r="R943" s="11">
        <f t="shared" si="28"/>
        <v>0</v>
      </c>
      <c r="U943" s="11">
        <f t="shared" si="29"/>
        <v>0</v>
      </c>
      <c r="Y943" s="11">
        <f>IF(SUM(Tableau1[[#This Row],[Other access]:[Sci-hub access]])&gt;=1,1,0)</f>
        <v>0</v>
      </c>
      <c r="Z943" s="12">
        <f>IF(OR(Tableau1[[#This Row],[Access R1 + S1+ T1 ]]&gt;=1,Tableau1[[#This Row],[Access V1 +W1 + X1]]&gt;=1),1,0)</f>
        <v>0</v>
      </c>
      <c r="AB943" s="10" t="str">
        <f>Tableau1[[#This Row],[DOI]]</f>
        <v>doi: 10.3346/jkms.2017.32.2.371</v>
      </c>
      <c r="AC943" s="13" t="str">
        <f>Tableau1[[#This Row],[Authors]]&amp;", "&amp;Tableau1[[#This Row],[Title]]&amp;" "&amp;Tableau1[[#This Row],[Journal]]&amp;". "&amp;Tableau1[[#This Row],[Year]]</f>
        <v>Choi JH, Lee SK, Gil YE, Ryu J, Jung-Choi K, Kim H, Choi JY, Park SA, Lee HW, Yun JY., Neurological Complications Resulting from Non-Oral Occupational Methanol Poisoning. J Korean Med Sci. 2017</v>
      </c>
    </row>
    <row r="944" spans="1:29" x14ac:dyDescent="0.3">
      <c r="A944">
        <v>1464</v>
      </c>
      <c r="B944" t="s">
        <v>4722</v>
      </c>
      <c r="C944" t="s">
        <v>14972</v>
      </c>
      <c r="D944" t="s">
        <v>25143</v>
      </c>
      <c r="E944" t="s">
        <v>2441</v>
      </c>
      <c r="F944" s="10"/>
      <c r="G944">
        <v>2017</v>
      </c>
      <c r="J944">
        <v>8.3156297960394032E-2</v>
      </c>
      <c r="L944" t="s">
        <v>35945</v>
      </c>
      <c r="M944">
        <v>28942073</v>
      </c>
      <c r="Q944" s="10"/>
      <c r="R944" s="11">
        <f t="shared" si="28"/>
        <v>0</v>
      </c>
      <c r="U944" s="11">
        <f t="shared" si="29"/>
        <v>0</v>
      </c>
      <c r="Y944" s="11">
        <f>IF(SUM(Tableau1[[#This Row],[Other access]:[Sci-hub access]])&gt;=1,1,0)</f>
        <v>0</v>
      </c>
      <c r="Z944" s="12">
        <f>IF(OR(Tableau1[[#This Row],[Access R1 + S1+ T1 ]]&gt;=1,Tableau1[[#This Row],[Access V1 +W1 + X1]]&gt;=1),1,0)</f>
        <v>0</v>
      </c>
      <c r="AB944" s="10" t="str">
        <f>Tableau1[[#This Row],[DOI]]</f>
        <v>doi: 10.1016/j.ophtha.2017.05.012</v>
      </c>
      <c r="AC944" s="13" t="str">
        <f>Tableau1[[#This Row],[Authors]]&amp;", "&amp;Tableau1[[#This Row],[Title]]&amp;" "&amp;Tableau1[[#This Row],[Journal]]&amp;". "&amp;Tableau1[[#This Row],[Year]]</f>
        <v>Austin A, Lietman T, Rose-Nussbaumer J., Update on the Management of Infectious Keratitis. Ophthalmology. 2017</v>
      </c>
    </row>
    <row r="945" spans="1:29" x14ac:dyDescent="0.3">
      <c r="A945">
        <v>5072</v>
      </c>
      <c r="B945" t="s">
        <v>8153</v>
      </c>
      <c r="C945" t="s">
        <v>18379</v>
      </c>
      <c r="D945" t="s">
        <v>28583</v>
      </c>
      <c r="E945" t="s">
        <v>34239</v>
      </c>
      <c r="F945" s="10"/>
      <c r="G945">
        <v>2017</v>
      </c>
      <c r="J945">
        <v>8.3452000919937097E-2</v>
      </c>
      <c r="L945" t="s">
        <v>39480</v>
      </c>
      <c r="M945">
        <v>28376693</v>
      </c>
      <c r="Q945" s="10"/>
      <c r="R945" s="11">
        <f t="shared" si="28"/>
        <v>0</v>
      </c>
      <c r="U945" s="11">
        <f t="shared" si="29"/>
        <v>0</v>
      </c>
      <c r="Y945" s="11">
        <f>IF(SUM(Tableau1[[#This Row],[Other access]:[Sci-hub access]])&gt;=1,1,0)</f>
        <v>0</v>
      </c>
      <c r="Z945" s="12">
        <f>IF(OR(Tableau1[[#This Row],[Access R1 + S1+ T1 ]]&gt;=1,Tableau1[[#This Row],[Access V1 +W1 + X1]]&gt;=1),1,0)</f>
        <v>0</v>
      </c>
      <c r="AB945" s="10" t="str">
        <f>Tableau1[[#This Row],[DOI]]</f>
        <v>doi: 10.1080/13554794.2017.1291840</v>
      </c>
      <c r="AC945" s="13" t="str">
        <f>Tableau1[[#This Row],[Authors]]&amp;", "&amp;Tableau1[[#This Row],[Title]]&amp;" "&amp;Tableau1[[#This Row],[Journal]]&amp;". "&amp;Tableau1[[#This Row],[Year]]</f>
        <v>Bormann T, Stopsack KH, Mader I, Weiller C, Rijntjes M., A formal analysis of alexia in persistent aura and a comparison to acquired pure alexia. Neurocase. 2017</v>
      </c>
    </row>
    <row r="946" spans="1:29" ht="28.8" x14ac:dyDescent="0.3">
      <c r="A946">
        <v>6881</v>
      </c>
      <c r="B946" t="s">
        <v>9755</v>
      </c>
      <c r="C946" t="s">
        <v>19958</v>
      </c>
      <c r="D946" t="s">
        <v>30189</v>
      </c>
      <c r="E946" t="s">
        <v>2451</v>
      </c>
      <c r="F946" s="10"/>
      <c r="G946">
        <v>2017</v>
      </c>
      <c r="J946">
        <v>8.36774991647522E-2</v>
      </c>
      <c r="L946" t="s">
        <v>41240</v>
      </c>
      <c r="M946">
        <v>28152076</v>
      </c>
      <c r="Q946" s="10"/>
      <c r="R946" s="11">
        <f t="shared" si="28"/>
        <v>0</v>
      </c>
      <c r="U946" s="11">
        <f t="shared" si="29"/>
        <v>0</v>
      </c>
      <c r="Y946" s="11">
        <f>IF(SUM(Tableau1[[#This Row],[Other access]:[Sci-hub access]])&gt;=1,1,0)</f>
        <v>0</v>
      </c>
      <c r="Z946" s="12">
        <f>IF(OR(Tableau1[[#This Row],[Access R1 + S1+ T1 ]]&gt;=1,Tableau1[[#This Row],[Access V1 +W1 + X1]]&gt;=1),1,0)</f>
        <v>0</v>
      </c>
      <c r="AB946" s="10" t="str">
        <f>Tableau1[[#This Row],[DOI]]</f>
        <v>doi: 10.1371/journal.pone.0170839</v>
      </c>
      <c r="AC946" s="13" t="str">
        <f>Tableau1[[#This Row],[Authors]]&amp;", "&amp;Tableau1[[#This Row],[Title]]&amp;" "&amp;Tableau1[[#This Row],[Journal]]&amp;". "&amp;Tableau1[[#This Row],[Year]]</f>
        <v>Anstice NS, Jacobs RJ, Simkin SK, Thomson M, Thompson B, Collins AV., Do picture-based charts overestimate visual acuity? Comparison of Kay Pictures, Lea Symbols, HOTV and Keeler logMAR charts with Sloan letters in adults and children. PLoS One. 2017</v>
      </c>
    </row>
    <row r="947" spans="1:29" x14ac:dyDescent="0.3">
      <c r="A947">
        <v>7771</v>
      </c>
      <c r="B947" t="s">
        <v>10536</v>
      </c>
      <c r="C947" t="s">
        <v>20732</v>
      </c>
      <c r="D947" t="s">
        <v>30973</v>
      </c>
      <c r="E947" t="s">
        <v>2438</v>
      </c>
      <c r="F947" s="10"/>
      <c r="G947">
        <v>2017</v>
      </c>
      <c r="J947">
        <v>8.3818877879473508E-2</v>
      </c>
      <c r="L947" t="s">
        <v>42122</v>
      </c>
      <c r="M947">
        <v>28057646</v>
      </c>
      <c r="Q947" s="10"/>
      <c r="R947" s="11">
        <f t="shared" si="28"/>
        <v>0</v>
      </c>
      <c r="U947" s="11">
        <f t="shared" si="29"/>
        <v>0</v>
      </c>
      <c r="Y947" s="11">
        <f>IF(SUM(Tableau1[[#This Row],[Other access]:[Sci-hub access]])&gt;=1,1,0)</f>
        <v>0</v>
      </c>
      <c r="Z947" s="12">
        <f>IF(OR(Tableau1[[#This Row],[Access R1 + S1+ T1 ]]&gt;=1,Tableau1[[#This Row],[Access V1 +W1 + X1]]&gt;=1),1,0)</f>
        <v>0</v>
      </c>
      <c r="AB947" s="10" t="str">
        <f>Tableau1[[#This Row],[DOI]]</f>
        <v>doi: 10.1136/bjophthalmol-2016-309750</v>
      </c>
      <c r="AC947" s="13" t="str">
        <f>Tableau1[[#This Row],[Authors]]&amp;", "&amp;Tableau1[[#This Row],[Title]]&amp;" "&amp;Tableau1[[#This Row],[Journal]]&amp;". "&amp;Tableau1[[#This Row],[Year]]</f>
        <v>Xue K, Muqit MMK, Ezra E, Charles SJ, Yorston D, Mitra A, Patel CK., Incidence, mechanism and outcomes of schisis retinal detachments revealed through a prospective population-based study. Br J Ophthalmol. 2017</v>
      </c>
    </row>
    <row r="948" spans="1:29" ht="28.8" x14ac:dyDescent="0.3">
      <c r="A948">
        <v>10386</v>
      </c>
      <c r="B948" t="s">
        <v>12880</v>
      </c>
      <c r="C948" t="s">
        <v>23047</v>
      </c>
      <c r="D948" t="s">
        <v>33333</v>
      </c>
      <c r="E948" t="s">
        <v>2529</v>
      </c>
      <c r="F948" s="10"/>
      <c r="G948">
        <v>2017</v>
      </c>
      <c r="J948">
        <v>8.3989283185462282E-2</v>
      </c>
      <c r="L948" t="s">
        <v>44636</v>
      </c>
      <c r="M948">
        <v>27347610</v>
      </c>
      <c r="Q948" s="10"/>
      <c r="R948" s="11">
        <f t="shared" si="28"/>
        <v>0</v>
      </c>
      <c r="U948" s="11">
        <f t="shared" si="29"/>
        <v>0</v>
      </c>
      <c r="Y948" s="11">
        <f>IF(SUM(Tableau1[[#This Row],[Other access]:[Sci-hub access]])&gt;=1,1,0)</f>
        <v>0</v>
      </c>
      <c r="Z948" s="12">
        <f>IF(OR(Tableau1[[#This Row],[Access R1 + S1+ T1 ]]&gt;=1,Tableau1[[#This Row],[Access V1 +W1 + X1]]&gt;=1),1,0)</f>
        <v>0</v>
      </c>
      <c r="AB948" s="10" t="str">
        <f>Tableau1[[#This Row],[DOI]]</f>
        <v>doi: 10.3109/02713683.2016.1170855</v>
      </c>
      <c r="AC948" s="13" t="str">
        <f>Tableau1[[#This Row],[Authors]]&amp;", "&amp;Tableau1[[#This Row],[Title]]&amp;" "&amp;Tableau1[[#This Row],[Journal]]&amp;". "&amp;Tableau1[[#This Row],[Year]]</f>
        <v>Min JK, Lee S, Kim JS, Woo JM, Yang HS., Effects of Diabetic Macular Edema on Repeatability of Retinal Nerve Fiber Layer Thickness Measurements at the Macular and Peripapillary Area Using Swept-Source Optical Coherence Tomography. Curr Eye Res. 2017</v>
      </c>
    </row>
    <row r="949" spans="1:29" x14ac:dyDescent="0.3">
      <c r="A949">
        <v>2908</v>
      </c>
      <c r="B949" t="s">
        <v>6107</v>
      </c>
      <c r="C949" t="s">
        <v>16353</v>
      </c>
      <c r="D949" t="s">
        <v>26531</v>
      </c>
      <c r="E949" t="s">
        <v>3053</v>
      </c>
      <c r="F949" s="10"/>
      <c r="G949">
        <v>2017</v>
      </c>
      <c r="J949">
        <v>8.4034535390346221E-2</v>
      </c>
      <c r="L949" t="s">
        <v>37366</v>
      </c>
      <c r="M949">
        <v>28665859</v>
      </c>
      <c r="Q949" s="10"/>
      <c r="R949" s="11">
        <f t="shared" si="28"/>
        <v>0</v>
      </c>
      <c r="U949" s="11">
        <f t="shared" si="29"/>
        <v>0</v>
      </c>
      <c r="Y949" s="11">
        <f>IF(SUM(Tableau1[[#This Row],[Other access]:[Sci-hub access]])&gt;=1,1,0)</f>
        <v>0</v>
      </c>
      <c r="Z949" s="12">
        <f>IF(OR(Tableau1[[#This Row],[Access R1 + S1+ T1 ]]&gt;=1,Tableau1[[#This Row],[Access V1 +W1 + X1]]&gt;=1),1,0)</f>
        <v>0</v>
      </c>
      <c r="AB949" s="10" t="str">
        <f>Tableau1[[#This Row],[DOI]]</f>
        <v>doi: 10.1097/SCS.0000000000003801</v>
      </c>
      <c r="AC949" s="13" t="str">
        <f>Tableau1[[#This Row],[Authors]]&amp;", "&amp;Tableau1[[#This Row],[Title]]&amp;" "&amp;Tableau1[[#This Row],[Journal]]&amp;". "&amp;Tableau1[[#This Row],[Year]]</f>
        <v>Na J, Lee S, Park J, Lee H, Baek S., Surgical Outcomes of Endonasal Conjunctivodacryocystorhinostomy According to Jones Tube Location. J Craniofac Surg. 2017</v>
      </c>
    </row>
    <row r="950" spans="1:29" x14ac:dyDescent="0.3">
      <c r="A950">
        <v>10836</v>
      </c>
      <c r="B950" t="s">
        <v>2348</v>
      </c>
      <c r="C950" t="s">
        <v>2349</v>
      </c>
      <c r="D950" t="s">
        <v>2350</v>
      </c>
      <c r="E950" t="s">
        <v>2732</v>
      </c>
      <c r="F950" s="10"/>
      <c r="G950">
        <v>2017</v>
      </c>
      <c r="J950">
        <v>8.4069752440409817E-2</v>
      </c>
      <c r="L950" t="s">
        <v>45082</v>
      </c>
      <c r="M950">
        <v>26968575</v>
      </c>
      <c r="Q950" s="10"/>
      <c r="R950" s="11">
        <f t="shared" si="28"/>
        <v>0</v>
      </c>
      <c r="U950" s="11">
        <f t="shared" si="29"/>
        <v>0</v>
      </c>
      <c r="Y950" s="11">
        <f>IF(SUM(Tableau1[[#This Row],[Other access]:[Sci-hub access]])&gt;=1,1,0)</f>
        <v>0</v>
      </c>
      <c r="Z950" s="12">
        <f>IF(OR(Tableau1[[#This Row],[Access R1 + S1+ T1 ]]&gt;=1,Tableau1[[#This Row],[Access V1 +W1 + X1]]&gt;=1),1,0)</f>
        <v>0</v>
      </c>
      <c r="AB950" s="10" t="str">
        <f>Tableau1[[#This Row],[DOI]]</f>
        <v>doi: 10.1007/s00508-016-0974-0</v>
      </c>
      <c r="AC950" s="13" t="str">
        <f>Tableau1[[#This Row],[Authors]]&amp;", "&amp;Tableau1[[#This Row],[Title]]&amp;" "&amp;Tableau1[[#This Row],[Journal]]&amp;". "&amp;Tableau1[[#This Row],[Year]]</f>
        <v>Strnad M, Borovnik Lesjak V, Vujanović V, Križmarić M., Predictors of mortality in patients with isolated severe traumatic brain injury. Wien Klin Wochenschr. 2017</v>
      </c>
    </row>
    <row r="951" spans="1:29" x14ac:dyDescent="0.3">
      <c r="A951">
        <v>7927</v>
      </c>
      <c r="B951" t="s">
        <v>1520</v>
      </c>
      <c r="C951" t="s">
        <v>1521</v>
      </c>
      <c r="D951" t="s">
        <v>1522</v>
      </c>
      <c r="E951" t="s">
        <v>3009</v>
      </c>
      <c r="F951" s="10"/>
      <c r="G951">
        <v>2017</v>
      </c>
      <c r="J951">
        <v>8.4482125141572384E-2</v>
      </c>
      <c r="L951" t="s">
        <v>42274</v>
      </c>
      <c r="M951">
        <v>28027875</v>
      </c>
      <c r="Q951" s="10"/>
      <c r="R951" s="11">
        <f t="shared" si="28"/>
        <v>0</v>
      </c>
      <c r="U951" s="11">
        <f t="shared" si="29"/>
        <v>0</v>
      </c>
      <c r="Y951" s="11">
        <f>IF(SUM(Tableau1[[#This Row],[Other access]:[Sci-hub access]])&gt;=1,1,0)</f>
        <v>0</v>
      </c>
      <c r="Z951" s="12">
        <f>IF(OR(Tableau1[[#This Row],[Access R1 + S1+ T1 ]]&gt;=1,Tableau1[[#This Row],[Access V1 +W1 + X1]]&gt;=1),1,0)</f>
        <v>0</v>
      </c>
      <c r="AB951" s="10" t="str">
        <f>Tableau1[[#This Row],[DOI]]</f>
        <v>doi: 10.1016/j.brainres.2016.12.019</v>
      </c>
      <c r="AC951" s="13" t="str">
        <f>Tableau1[[#This Row],[Authors]]&amp;", "&amp;Tableau1[[#This Row],[Title]]&amp;" "&amp;Tableau1[[#This Row],[Journal]]&amp;". "&amp;Tableau1[[#This Row],[Year]]</f>
        <v>Song L, Yu A, Murray K, Cortopassi G., Bipolar cell reduction precedes retinal ganglion neuron loss in a complex 1 knockout mouse model. Brain Res. 2017</v>
      </c>
    </row>
    <row r="952" spans="1:29" x14ac:dyDescent="0.3">
      <c r="A952">
        <v>4151</v>
      </c>
      <c r="B952" t="s">
        <v>7293</v>
      </c>
      <c r="C952" t="s">
        <v>17530</v>
      </c>
      <c r="D952" t="s">
        <v>27721</v>
      </c>
      <c r="E952" t="s">
        <v>2685</v>
      </c>
      <c r="F952" s="10"/>
      <c r="G952">
        <v>2017</v>
      </c>
      <c r="J952">
        <v>8.4575081449118183E-2</v>
      </c>
      <c r="L952" t="s">
        <v>38582</v>
      </c>
      <c r="M952">
        <v>28478105</v>
      </c>
      <c r="Q952" s="10"/>
      <c r="R952" s="11">
        <f t="shared" si="28"/>
        <v>0</v>
      </c>
      <c r="U952" s="11">
        <f t="shared" si="29"/>
        <v>0</v>
      </c>
      <c r="Y952" s="11">
        <f>IF(SUM(Tableau1[[#This Row],[Other access]:[Sci-hub access]])&gt;=1,1,0)</f>
        <v>0</v>
      </c>
      <c r="Z952" s="12">
        <f>IF(OR(Tableau1[[#This Row],[Access R1 + S1+ T1 ]]&gt;=1,Tableau1[[#This Row],[Access V1 +W1 + X1]]&gt;=1),1,0)</f>
        <v>0</v>
      </c>
      <c r="AB952" s="10" t="str">
        <f>Tableau1[[#This Row],[DOI]]</f>
        <v>doi: 10.1016/j.clim.2017.05.002</v>
      </c>
      <c r="AC952" s="13" t="str">
        <f>Tableau1[[#This Row],[Authors]]&amp;", "&amp;Tableau1[[#This Row],[Title]]&amp;" "&amp;Tableau1[[#This Row],[Journal]]&amp;". "&amp;Tableau1[[#This Row],[Year]]</f>
        <v>Verstappen GM, van Nimwegen JF, Vissink A, Kroese FGM, Bootsma H., The value of rituximab treatment in primary Sjögren's syndrome. Clin Immunol. 2017</v>
      </c>
    </row>
    <row r="953" spans="1:29" x14ac:dyDescent="0.3">
      <c r="A953">
        <v>9905</v>
      </c>
      <c r="B953" t="s">
        <v>12433</v>
      </c>
      <c r="C953" t="s">
        <v>22603</v>
      </c>
      <c r="D953" t="s">
        <v>32881</v>
      </c>
      <c r="E953" t="s">
        <v>2486</v>
      </c>
      <c r="F953" s="10"/>
      <c r="G953">
        <v>2017</v>
      </c>
      <c r="J953">
        <v>8.459962107333141E-2</v>
      </c>
      <c r="L953" t="s">
        <v>44164</v>
      </c>
      <c r="M953">
        <v>27545271</v>
      </c>
      <c r="Q953" s="10"/>
      <c r="R953" s="11">
        <f t="shared" si="28"/>
        <v>0</v>
      </c>
      <c r="U953" s="11">
        <f t="shared" si="29"/>
        <v>0</v>
      </c>
      <c r="Y953" s="11">
        <f>IF(SUM(Tableau1[[#This Row],[Other access]:[Sci-hub access]])&gt;=1,1,0)</f>
        <v>0</v>
      </c>
      <c r="Z953" s="12">
        <f>IF(OR(Tableau1[[#This Row],[Access R1 + S1+ T1 ]]&gt;=1,Tableau1[[#This Row],[Access V1 +W1 + X1]]&gt;=1),1,0)</f>
        <v>0</v>
      </c>
      <c r="AB953" s="10" t="str">
        <f>Tableau1[[#This Row],[DOI]]</f>
        <v>doi: 10.1111/aos.13188</v>
      </c>
      <c r="AC953" s="13" t="str">
        <f>Tableau1[[#This Row],[Authors]]&amp;", "&amp;Tableau1[[#This Row],[Title]]&amp;" "&amp;Tableau1[[#This Row],[Journal]]&amp;". "&amp;Tableau1[[#This Row],[Year]]</f>
        <v>Jonas JB, Ohno-Matsui K, Holbach L, Panda-Jonas S., Retinal pigment epithelium cell density in relationship to axial length in human eyes. Acta Ophthalmol. 2017</v>
      </c>
    </row>
    <row r="954" spans="1:29" x14ac:dyDescent="0.3">
      <c r="A954">
        <v>6437</v>
      </c>
      <c r="B954" t="s">
        <v>9373</v>
      </c>
      <c r="C954" t="s">
        <v>19581</v>
      </c>
      <c r="D954" t="s">
        <v>29804</v>
      </c>
      <c r="E954" t="s">
        <v>2523</v>
      </c>
      <c r="F954" s="10"/>
      <c r="G954">
        <v>2017</v>
      </c>
      <c r="J954">
        <v>8.4618154617092323E-2</v>
      </c>
      <c r="L954" t="s">
        <v>40806</v>
      </c>
      <c r="M954">
        <v>28211882</v>
      </c>
      <c r="Q954" s="10"/>
      <c r="R954" s="11">
        <f t="shared" si="28"/>
        <v>0</v>
      </c>
      <c r="U954" s="11">
        <f t="shared" si="29"/>
        <v>0</v>
      </c>
      <c r="Y954" s="11">
        <f>IF(SUM(Tableau1[[#This Row],[Other access]:[Sci-hub access]])&gt;=1,1,0)</f>
        <v>0</v>
      </c>
      <c r="Z954" s="12">
        <f>IF(OR(Tableau1[[#This Row],[Access R1 + S1+ T1 ]]&gt;=1,Tableau1[[#This Row],[Access V1 +W1 + X1]]&gt;=1),1,0)</f>
        <v>0</v>
      </c>
      <c r="AB954" s="10" t="str">
        <f>Tableau1[[#This Row],[DOI]]</f>
        <v>doi: 10.1038/eye.2017.7</v>
      </c>
      <c r="AC954" s="13" t="str">
        <f>Tableau1[[#This Row],[Authors]]&amp;", "&amp;Tableau1[[#This Row],[Title]]&amp;" "&amp;Tableau1[[#This Row],[Journal]]&amp;". "&amp;Tableau1[[#This Row],[Year]]</f>
        <v>Tiosano L, Segal O, Mathalone N, Pollack A, Ehrlich R, Klemperer I, Barak Y, Moroz I, Chowers I, Goldstein M., Aflibercept as a Second Line Therapy for Neovascular Age Related Macular Degeneration in Israel (ASLI) study. Eye (Lond). 2017</v>
      </c>
    </row>
    <row r="955" spans="1:29" x14ac:dyDescent="0.3">
      <c r="A955">
        <v>1215</v>
      </c>
      <c r="B955" t="s">
        <v>4477</v>
      </c>
      <c r="C955" t="s">
        <v>14730</v>
      </c>
      <c r="D955" t="s">
        <v>24898</v>
      </c>
      <c r="E955" t="s">
        <v>2496</v>
      </c>
      <c r="F955" s="10"/>
      <c r="G955">
        <v>2017</v>
      </c>
      <c r="J955">
        <v>8.4634103066119404E-2</v>
      </c>
      <c r="L955" t="s">
        <v>35702</v>
      </c>
      <c r="M955">
        <v>28985830</v>
      </c>
      <c r="Q955" s="10"/>
      <c r="R955" s="11">
        <f t="shared" si="28"/>
        <v>0</v>
      </c>
      <c r="U955" s="11">
        <f t="shared" si="29"/>
        <v>0</v>
      </c>
      <c r="Y955" s="11">
        <f>IF(SUM(Tableau1[[#This Row],[Other access]:[Sci-hub access]])&gt;=1,1,0)</f>
        <v>0</v>
      </c>
      <c r="Z955" s="12">
        <f>IF(OR(Tableau1[[#This Row],[Access R1 + S1+ T1 ]]&gt;=1,Tableau1[[#This Row],[Access V1 +W1 + X1]]&gt;=1),1,0)</f>
        <v>0</v>
      </c>
      <c r="AB955" s="10" t="str">
        <f>Tableau1[[#This Row],[DOI]]</f>
        <v>doi: 10.1016/j.jcjo.2017.02.007</v>
      </c>
      <c r="AC955" s="13" t="str">
        <f>Tableau1[[#This Row],[Authors]]&amp;", "&amp;Tableau1[[#This Row],[Title]]&amp;" "&amp;Tableau1[[#This Row],[Journal]]&amp;". "&amp;Tableau1[[#This Row],[Year]]</f>
        <v>Hussain A, Oestreicher J, Nijhawan N., Haller cells: A risk factor for spontaneous orbital floor fracture? Can J Ophthalmol. 2017</v>
      </c>
    </row>
    <row r="956" spans="1:29" x14ac:dyDescent="0.3">
      <c r="A956">
        <v>1811</v>
      </c>
      <c r="B956" t="s">
        <v>5057</v>
      </c>
      <c r="C956" t="s">
        <v>15304</v>
      </c>
      <c r="D956" t="s">
        <v>25479</v>
      </c>
      <c r="E956" t="s">
        <v>2449</v>
      </c>
      <c r="F956" s="10"/>
      <c r="G956">
        <v>2017</v>
      </c>
      <c r="J956">
        <v>8.4678176017119466E-2</v>
      </c>
      <c r="L956" t="s">
        <v>36284</v>
      </c>
      <c r="M956">
        <v>28868754</v>
      </c>
      <c r="Q956" s="10"/>
      <c r="R956" s="11">
        <f t="shared" si="28"/>
        <v>0</v>
      </c>
      <c r="U956" s="11">
        <f t="shared" si="29"/>
        <v>0</v>
      </c>
      <c r="Y956" s="11">
        <f>IF(SUM(Tableau1[[#This Row],[Other access]:[Sci-hub access]])&gt;=1,1,0)</f>
        <v>0</v>
      </c>
      <c r="Z956" s="12">
        <f>IF(OR(Tableau1[[#This Row],[Access R1 + S1+ T1 ]]&gt;=1,Tableau1[[#This Row],[Access V1 +W1 + X1]]&gt;=1),1,0)</f>
        <v>0</v>
      </c>
      <c r="AB956" s="10" t="str">
        <f>Tableau1[[#This Row],[DOI]]</f>
        <v>doi: 10.1111/cxo.12583</v>
      </c>
      <c r="AC956" s="13" t="str">
        <f>Tableau1[[#This Row],[Authors]]&amp;", "&amp;Tableau1[[#This Row],[Title]]&amp;" "&amp;Tableau1[[#This Row],[Journal]]&amp;". "&amp;Tableau1[[#This Row],[Year]]</f>
        <v>Bergmanson JP, Martinez JG., Size does matter: what is the corneo-limbal diameter? Clin Exp Optom. 2017</v>
      </c>
    </row>
    <row r="957" spans="1:29" x14ac:dyDescent="0.3">
      <c r="A957">
        <v>7656</v>
      </c>
      <c r="B957" t="s">
        <v>10434</v>
      </c>
      <c r="C957" t="s">
        <v>20631</v>
      </c>
      <c r="D957" t="s">
        <v>30870</v>
      </c>
      <c r="E957" t="s">
        <v>2451</v>
      </c>
      <c r="F957" s="10"/>
      <c r="G957">
        <v>2017</v>
      </c>
      <c r="J957">
        <v>8.482450076475978E-2</v>
      </c>
      <c r="L957" t="s">
        <v>42009</v>
      </c>
      <c r="M957">
        <v>28068370</v>
      </c>
      <c r="Q957" s="10"/>
      <c r="R957" s="11">
        <f t="shared" si="28"/>
        <v>0</v>
      </c>
      <c r="U957" s="11">
        <f t="shared" si="29"/>
        <v>0</v>
      </c>
      <c r="Y957" s="11">
        <f>IF(SUM(Tableau1[[#This Row],[Other access]:[Sci-hub access]])&gt;=1,1,0)</f>
        <v>0</v>
      </c>
      <c r="Z957" s="12">
        <f>IF(OR(Tableau1[[#This Row],[Access R1 + S1+ T1 ]]&gt;=1,Tableau1[[#This Row],[Access V1 +W1 + X1]]&gt;=1),1,0)</f>
        <v>0</v>
      </c>
      <c r="AB957" s="10" t="str">
        <f>Tableau1[[#This Row],[DOI]]</f>
        <v>doi: 10.1371/journal.pone.0169385</v>
      </c>
      <c r="AC957" s="13" t="str">
        <f>Tableau1[[#This Row],[Authors]]&amp;", "&amp;Tableau1[[#This Row],[Title]]&amp;" "&amp;Tableau1[[#This Row],[Journal]]&amp;". "&amp;Tableau1[[#This Row],[Year]]</f>
        <v>Mo S, Phillips E, Krawitz BD, Garg R, Salim S, Geyman LS, Efstathiadis E, Carroll J, Rosen RB, Chui TY., Visualization of Radial Peripapillary Capillaries Using Optical Coherence Tomography Angiography: The Effect of Image Averaging. PLoS One. 2017</v>
      </c>
    </row>
    <row r="958" spans="1:29" x14ac:dyDescent="0.3">
      <c r="A958">
        <v>9923</v>
      </c>
      <c r="B958" t="s">
        <v>12450</v>
      </c>
      <c r="C958" t="s">
        <v>22620</v>
      </c>
      <c r="D958" t="s">
        <v>32898</v>
      </c>
      <c r="E958" t="s">
        <v>2471</v>
      </c>
      <c r="F958" s="10"/>
      <c r="G958">
        <v>2017</v>
      </c>
      <c r="J958">
        <v>8.4863432303137754E-2</v>
      </c>
      <c r="L958" t="s">
        <v>44182</v>
      </c>
      <c r="M958">
        <v>27538913</v>
      </c>
      <c r="Q958" s="10"/>
      <c r="R958" s="11">
        <f t="shared" si="28"/>
        <v>0</v>
      </c>
      <c r="U958" s="11">
        <f t="shared" si="29"/>
        <v>0</v>
      </c>
      <c r="Y958" s="11">
        <f>IF(SUM(Tableau1[[#This Row],[Other access]:[Sci-hub access]])&gt;=1,1,0)</f>
        <v>0</v>
      </c>
      <c r="Z958" s="12">
        <f>IF(OR(Tableau1[[#This Row],[Access R1 + S1+ T1 ]]&gt;=1,Tableau1[[#This Row],[Access V1 +W1 + X1]]&gt;=1),1,0)</f>
        <v>0</v>
      </c>
      <c r="AB958" s="10" t="str">
        <f>Tableau1[[#This Row],[DOI]]</f>
        <v>doi: 10.1007/s10792-016-0324-2</v>
      </c>
      <c r="AC958" s="13" t="str">
        <f>Tableau1[[#This Row],[Authors]]&amp;", "&amp;Tableau1[[#This Row],[Title]]&amp;" "&amp;Tableau1[[#This Row],[Journal]]&amp;". "&amp;Tableau1[[#This Row],[Year]]</f>
        <v>Hamurcu M, Orhan G, Sarıcaoğlu MS, Mungan S, Duru Z., Analysis of multiple sclerosis patients with electrophysiological and structural tests. Int Ophthalmol. 2017</v>
      </c>
    </row>
    <row r="959" spans="1:29" x14ac:dyDescent="0.3">
      <c r="A959">
        <v>9260</v>
      </c>
      <c r="B959" t="s">
        <v>11844</v>
      </c>
      <c r="C959" t="s">
        <v>22019</v>
      </c>
      <c r="D959" t="s">
        <v>32286</v>
      </c>
      <c r="E959" t="s">
        <v>2445</v>
      </c>
      <c r="F959" s="10"/>
      <c r="G959">
        <v>2017</v>
      </c>
      <c r="J959">
        <v>8.4881015390961712E-2</v>
      </c>
      <c r="L959" t="s">
        <v>43565</v>
      </c>
      <c r="M959">
        <v>27753762</v>
      </c>
      <c r="Q959" s="10"/>
      <c r="R959" s="11">
        <f t="shared" si="28"/>
        <v>0</v>
      </c>
      <c r="U959" s="11">
        <f t="shared" si="29"/>
        <v>0</v>
      </c>
      <c r="Y959" s="11">
        <f>IF(SUM(Tableau1[[#This Row],[Other access]:[Sci-hub access]])&gt;=1,1,0)</f>
        <v>0</v>
      </c>
      <c r="Z959" s="12">
        <f>IF(OR(Tableau1[[#This Row],[Access R1 + S1+ T1 ]]&gt;=1,Tableau1[[#This Row],[Access V1 +W1 + X1]]&gt;=1),1,0)</f>
        <v>0</v>
      </c>
      <c r="AB959" s="10" t="str">
        <f>Tableau1[[#This Row],[DOI]]</f>
        <v>doi: 10.1097/IAE.0000000000001341</v>
      </c>
      <c r="AC959" s="13" t="str">
        <f>Tableau1[[#This Row],[Authors]]&amp;", "&amp;Tableau1[[#This Row],[Title]]&amp;" "&amp;Tableau1[[#This Row],[Journal]]&amp;". "&amp;Tableau1[[#This Row],[Year]]</f>
        <v>Hafler BP., CLINICAL PROGRESS IN INHERITED RETINAL DEGENERATIONS: GENE THERAPY CLINICAL TRIALS AND ADVANCES IN GENETIC SEQUENCING. Retina. 2017</v>
      </c>
    </row>
    <row r="960" spans="1:29" x14ac:dyDescent="0.3">
      <c r="A960">
        <v>2035</v>
      </c>
      <c r="B960" t="s">
        <v>5274</v>
      </c>
      <c r="C960" t="s">
        <v>15520</v>
      </c>
      <c r="D960" t="s">
        <v>25696</v>
      </c>
      <c r="E960" t="s">
        <v>34020</v>
      </c>
      <c r="F960" s="10"/>
      <c r="G960">
        <v>2017</v>
      </c>
      <c r="J960">
        <v>8.5016436714183796E-2</v>
      </c>
      <c r="L960" t="s">
        <v>36506</v>
      </c>
      <c r="M960">
        <v>28829422</v>
      </c>
      <c r="Q960" s="10"/>
      <c r="R960" s="11">
        <f t="shared" si="28"/>
        <v>0</v>
      </c>
      <c r="U960" s="11">
        <f t="shared" si="29"/>
        <v>0</v>
      </c>
      <c r="Y960" s="11">
        <f>IF(SUM(Tableau1[[#This Row],[Other access]:[Sci-hub access]])&gt;=1,1,0)</f>
        <v>0</v>
      </c>
      <c r="Z960" s="12">
        <f>IF(OR(Tableau1[[#This Row],[Access R1 + S1+ T1 ]]&gt;=1,Tableau1[[#This Row],[Access V1 +W1 + X1]]&gt;=1),1,0)</f>
        <v>0</v>
      </c>
      <c r="AB960" s="10" t="str">
        <f>Tableau1[[#This Row],[DOI]]</f>
        <v>doi: 10.3791/55220</v>
      </c>
      <c r="AC960" s="13" t="str">
        <f>Tableau1[[#This Row],[Authors]]&amp;", "&amp;Tableau1[[#This Row],[Title]]&amp;" "&amp;Tableau1[[#This Row],[Journal]]&amp;". "&amp;Tableau1[[#This Row],[Year]]</f>
        <v>Zhao C, Boles NC, Miller JD, Kawola S, Temple S, Davis RJ, Stern JH., Development of a Refined Protocol for Trans-scleral Subretinal Transplantation of Human Retinal Pigment Epithelial Cells into Rat Eyes. J Vis Exp. 2017</v>
      </c>
    </row>
    <row r="961" spans="1:29" x14ac:dyDescent="0.3">
      <c r="A961">
        <v>4755</v>
      </c>
      <c r="B961" t="s">
        <v>7861</v>
      </c>
      <c r="C961" t="s">
        <v>18092</v>
      </c>
      <c r="D961" t="s">
        <v>28291</v>
      </c>
      <c r="E961" t="s">
        <v>2479</v>
      </c>
      <c r="F961" s="10"/>
      <c r="G961">
        <v>2017</v>
      </c>
      <c r="J961">
        <v>8.502909222535171E-2</v>
      </c>
      <c r="L961" t="s">
        <v>39170</v>
      </c>
      <c r="M961">
        <v>28410359</v>
      </c>
      <c r="Q961" s="10"/>
      <c r="R961" s="11">
        <f t="shared" si="28"/>
        <v>0</v>
      </c>
      <c r="U961" s="11">
        <f t="shared" si="29"/>
        <v>0</v>
      </c>
      <c r="Y961" s="11">
        <f>IF(SUM(Tableau1[[#This Row],[Other access]:[Sci-hub access]])&gt;=1,1,0)</f>
        <v>0</v>
      </c>
      <c r="Z961" s="12">
        <f>IF(OR(Tableau1[[#This Row],[Access R1 + S1+ T1 ]]&gt;=1,Tableau1[[#This Row],[Access V1 +W1 + X1]]&gt;=1),1,0)</f>
        <v>0</v>
      </c>
      <c r="AB961" s="10" t="str">
        <f>Tableau1[[#This Row],[DOI]]</f>
        <v>doi: 10.1097/ICO.0000000000001210</v>
      </c>
      <c r="AC961" s="13" t="str">
        <f>Tableau1[[#This Row],[Authors]]&amp;", "&amp;Tableau1[[#This Row],[Title]]&amp;" "&amp;Tableau1[[#This Row],[Journal]]&amp;". "&amp;Tableau1[[#This Row],[Year]]</f>
        <v>Veldman PB, Mayko ZM, Straiko MD, Terry MA., Intraoperative S-Stamp Enabled Rescue of 3 Inverted Descemet Membrane Endothelial Keratoplasty Grafts. Cornea. 2017</v>
      </c>
    </row>
    <row r="962" spans="1:29" x14ac:dyDescent="0.3">
      <c r="A962">
        <v>9115</v>
      </c>
      <c r="B962" t="s">
        <v>11717</v>
      </c>
      <c r="C962" t="s">
        <v>21892</v>
      </c>
      <c r="D962" t="s">
        <v>32158</v>
      </c>
      <c r="E962" t="s">
        <v>2750</v>
      </c>
      <c r="F962" s="10"/>
      <c r="G962">
        <v>2017</v>
      </c>
      <c r="J962">
        <v>8.511643127498103E-2</v>
      </c>
      <c r="L962" t="e">
        <v>#VALUE!</v>
      </c>
      <c r="M962">
        <v>27780830</v>
      </c>
      <c r="Q962" s="10"/>
      <c r="R962" s="11">
        <f t="shared" ref="R962:R1025" si="30">IF(SUM(N962:Q962)&gt;0,1,0)</f>
        <v>0</v>
      </c>
      <c r="U962" s="11">
        <f t="shared" ref="U962:U1025" si="31">IF(SUM(R962,T962)&gt;0,1,0)</f>
        <v>0</v>
      </c>
      <c r="Y962" s="11">
        <f>IF(SUM(Tableau1[[#This Row],[Other access]:[Sci-hub access]])&gt;=1,1,0)</f>
        <v>0</v>
      </c>
      <c r="Z962" s="12">
        <f>IF(OR(Tableau1[[#This Row],[Access R1 + S1+ T1 ]]&gt;=1,Tableau1[[#This Row],[Access V1 +W1 + X1]]&gt;=1),1,0)</f>
        <v>0</v>
      </c>
      <c r="AB962" s="10" t="e">
        <f>Tableau1[[#This Row],[DOI]]</f>
        <v>#VALUE!</v>
      </c>
      <c r="AC962" s="13" t="str">
        <f>Tableau1[[#This Row],[Authors]]&amp;", "&amp;Tableau1[[#This Row],[Title]]&amp;" "&amp;Tableau1[[#This Row],[Journal]]&amp;". "&amp;Tableau1[[#This Row],[Year]]</f>
        <v>Struja T, Fehlberg H, Kutz A, Guebelin L, Degen C, Mueller B, Schuetz P., Can we predict relapse in Graves' disease? Results from a systematic review and meta-analysis. Eur J Endocrinol. 2017</v>
      </c>
    </row>
    <row r="963" spans="1:29" x14ac:dyDescent="0.3">
      <c r="A963">
        <v>259</v>
      </c>
      <c r="B963" t="s">
        <v>3522</v>
      </c>
      <c r="C963" t="s">
        <v>13783</v>
      </c>
      <c r="D963" t="s">
        <v>23942</v>
      </c>
      <c r="E963" t="s">
        <v>2462</v>
      </c>
      <c r="F963" s="10"/>
      <c r="G963">
        <v>2017</v>
      </c>
      <c r="J963">
        <v>8.5313152352600508E-2</v>
      </c>
      <c r="L963" t="s">
        <v>34769</v>
      </c>
      <c r="M963">
        <v>29284428</v>
      </c>
      <c r="Q963" s="10"/>
      <c r="R963" s="11">
        <f t="shared" si="30"/>
        <v>0</v>
      </c>
      <c r="U963" s="11">
        <f t="shared" si="31"/>
        <v>0</v>
      </c>
      <c r="Y963" s="11">
        <f>IF(SUM(Tableau1[[#This Row],[Other access]:[Sci-hub access]])&gt;=1,1,0)</f>
        <v>0</v>
      </c>
      <c r="Z963" s="12">
        <f>IF(OR(Tableau1[[#This Row],[Access R1 + S1+ T1 ]]&gt;=1,Tableau1[[#This Row],[Access V1 +W1 + X1]]&gt;=1),1,0)</f>
        <v>0</v>
      </c>
      <c r="AB963" s="10" t="str">
        <f>Tableau1[[#This Row],[DOI]]</f>
        <v>doi: 10.1186/s12886-017-0658-1</v>
      </c>
      <c r="AC963" s="13" t="str">
        <f>Tableau1[[#This Row],[Authors]]&amp;", "&amp;Tableau1[[#This Row],[Title]]&amp;" "&amp;Tableau1[[#This Row],[Journal]]&amp;". "&amp;Tableau1[[#This Row],[Year]]</f>
        <v>Kim JY, Lee SJ., Unilateral lateral rectus muscle advancement surgery based on one-fourth of the angle of consecutive esotropia. BMC Ophthalmol. 2017</v>
      </c>
    </row>
    <row r="964" spans="1:29" x14ac:dyDescent="0.3">
      <c r="A964">
        <v>4870</v>
      </c>
      <c r="B964" t="s">
        <v>7971</v>
      </c>
      <c r="C964" t="s">
        <v>18200</v>
      </c>
      <c r="D964" t="s">
        <v>28401</v>
      </c>
      <c r="E964" t="s">
        <v>34107</v>
      </c>
      <c r="F964" s="10"/>
      <c r="G964">
        <v>2017</v>
      </c>
      <c r="J964">
        <v>8.5427954962861596E-2</v>
      </c>
      <c r="L964" t="s">
        <v>39280</v>
      </c>
      <c r="M964">
        <v>28396513</v>
      </c>
      <c r="Q964" s="10"/>
      <c r="R964" s="11">
        <f t="shared" si="30"/>
        <v>0</v>
      </c>
      <c r="U964" s="11">
        <f t="shared" si="31"/>
        <v>0</v>
      </c>
      <c r="Y964" s="11">
        <f>IF(SUM(Tableau1[[#This Row],[Other access]:[Sci-hub access]])&gt;=1,1,0)</f>
        <v>0</v>
      </c>
      <c r="Z964" s="12">
        <f>IF(OR(Tableau1[[#This Row],[Access R1 + S1+ T1 ]]&gt;=1,Tableau1[[#This Row],[Access V1 +W1 + X1]]&gt;=1),1,0)</f>
        <v>0</v>
      </c>
      <c r="AB964" s="10" t="str">
        <f>Tableau1[[#This Row],[DOI]]</f>
        <v>doi: 10.1042/BSR20160644</v>
      </c>
      <c r="AC964" s="13" t="str">
        <f>Tableau1[[#This Row],[Authors]]&amp;", "&amp;Tableau1[[#This Row],[Title]]&amp;" "&amp;Tableau1[[#This Row],[Journal]]&amp;". "&amp;Tableau1[[#This Row],[Year]]</f>
        <v>Zeng K, Zhong B, Fang M, Shen XL, Huang LN., Common polymorphisms of the hOGG1, APE1 and XRCC1 genes correlate with the susceptibility and clinicopathological features of primary angle-closure glaucoma. Biosci Rep. 2017</v>
      </c>
    </row>
    <row r="965" spans="1:29" x14ac:dyDescent="0.3">
      <c r="A965">
        <v>3098</v>
      </c>
      <c r="B965" t="s">
        <v>6288</v>
      </c>
      <c r="C965" t="s">
        <v>16531</v>
      </c>
      <c r="D965" t="s">
        <v>26712</v>
      </c>
      <c r="E965" t="s">
        <v>2462</v>
      </c>
      <c r="F965" s="10"/>
      <c r="G965">
        <v>2017</v>
      </c>
      <c r="J965">
        <v>8.5664809835110822E-2</v>
      </c>
      <c r="L965" t="s">
        <v>37552</v>
      </c>
      <c r="M965">
        <v>28637435</v>
      </c>
      <c r="Q965" s="10"/>
      <c r="R965" s="11">
        <f t="shared" si="30"/>
        <v>0</v>
      </c>
      <c r="U965" s="11">
        <f t="shared" si="31"/>
        <v>0</v>
      </c>
      <c r="Y965" s="11">
        <f>IF(SUM(Tableau1[[#This Row],[Other access]:[Sci-hub access]])&gt;=1,1,0)</f>
        <v>0</v>
      </c>
      <c r="Z965" s="12">
        <f>IF(OR(Tableau1[[#This Row],[Access R1 + S1+ T1 ]]&gt;=1,Tableau1[[#This Row],[Access V1 +W1 + X1]]&gt;=1),1,0)</f>
        <v>0</v>
      </c>
      <c r="AB965" s="10" t="str">
        <f>Tableau1[[#This Row],[DOI]]</f>
        <v>doi: 10.1186/s12886-017-0487-2</v>
      </c>
      <c r="AC965" s="13" t="str">
        <f>Tableau1[[#This Row],[Authors]]&amp;", "&amp;Tableau1[[#This Row],[Title]]&amp;" "&amp;Tableau1[[#This Row],[Journal]]&amp;". "&amp;Tableau1[[#This Row],[Year]]</f>
        <v>Zhou YL, Chen CL, Wang YX, Tong Y, Fang XL, Li L, Wang ZY., Association between polymorphism rs11200638 in the HTRA1 gene and the response to anti-VEGF treatment of exudative AMD: a meta-analysis. BMC Ophthalmol. 2017</v>
      </c>
    </row>
    <row r="966" spans="1:29" x14ac:dyDescent="0.3">
      <c r="A966">
        <v>929</v>
      </c>
      <c r="B966" t="s">
        <v>4191</v>
      </c>
      <c r="C966" t="s">
        <v>14445</v>
      </c>
      <c r="D966" t="s">
        <v>24612</v>
      </c>
      <c r="E966" t="s">
        <v>2874</v>
      </c>
      <c r="F966" s="10"/>
      <c r="G966">
        <v>2017</v>
      </c>
      <c r="J966">
        <v>8.5685594524452457E-2</v>
      </c>
      <c r="L966" t="s">
        <v>35417</v>
      </c>
      <c r="M966">
        <v>29061700</v>
      </c>
      <c r="Q966" s="10"/>
      <c r="R966" s="11">
        <f t="shared" si="30"/>
        <v>0</v>
      </c>
      <c r="U966" s="11">
        <f t="shared" si="31"/>
        <v>0</v>
      </c>
      <c r="Y966" s="11">
        <f>IF(SUM(Tableau1[[#This Row],[Other access]:[Sci-hub access]])&gt;=1,1,0)</f>
        <v>0</v>
      </c>
      <c r="Z966" s="12">
        <f>IF(OR(Tableau1[[#This Row],[Access R1 + S1+ T1 ]]&gt;=1,Tableau1[[#This Row],[Access V1 +W1 + X1]]&gt;=1),1,0)</f>
        <v>0</v>
      </c>
      <c r="AB966" s="10" t="str">
        <f>Tableau1[[#This Row],[DOI]]</f>
        <v>doi: 10.1523/JNEUROSCI.0997-17.2017</v>
      </c>
      <c r="AC966" s="13" t="str">
        <f>Tableau1[[#This Row],[Authors]]&amp;", "&amp;Tableau1[[#This Row],[Title]]&amp;" "&amp;Tableau1[[#This Row],[Journal]]&amp;". "&amp;Tableau1[[#This Row],[Year]]</f>
        <v>Kim JS, Kanjlia S, Merabet LB, Bedny M., Development of the Visual Word Form Area Requires Visual Experience: Evidence from Blind Braille Readers. J Neurosci. 2017</v>
      </c>
    </row>
    <row r="967" spans="1:29" x14ac:dyDescent="0.3">
      <c r="A967">
        <v>3217</v>
      </c>
      <c r="B967" t="s">
        <v>6401</v>
      </c>
      <c r="C967" t="s">
        <v>16644</v>
      </c>
      <c r="D967" t="s">
        <v>26825</v>
      </c>
      <c r="E967" t="s">
        <v>2440</v>
      </c>
      <c r="F967" s="10"/>
      <c r="G967">
        <v>2017</v>
      </c>
      <c r="J967">
        <v>8.5714420257539392E-2</v>
      </c>
      <c r="L967" t="s">
        <v>37670</v>
      </c>
      <c r="M967">
        <v>28619506</v>
      </c>
      <c r="Q967" s="10"/>
      <c r="R967" s="11">
        <f t="shared" si="30"/>
        <v>0</v>
      </c>
      <c r="U967" s="11">
        <f t="shared" si="31"/>
        <v>0</v>
      </c>
      <c r="Y967" s="11">
        <f>IF(SUM(Tableau1[[#This Row],[Other access]:[Sci-hub access]])&gt;=1,1,0)</f>
        <v>0</v>
      </c>
      <c r="Z967" s="12">
        <f>IF(OR(Tableau1[[#This Row],[Access R1 + S1+ T1 ]]&gt;=1,Tableau1[[#This Row],[Access V1 +W1 + X1]]&gt;=1),1,0)</f>
        <v>0</v>
      </c>
      <c r="AB967" s="10" t="str">
        <f>Tableau1[[#This Row],[DOI]]</f>
        <v>doi: 10.1016/j.exer.2017.06.008</v>
      </c>
      <c r="AC967" s="13" t="str">
        <f>Tableau1[[#This Row],[Authors]]&amp;", "&amp;Tableau1[[#This Row],[Title]]&amp;" "&amp;Tableau1[[#This Row],[Journal]]&amp;". "&amp;Tableau1[[#This Row],[Year]]</f>
        <v>Núñez-Álvarez C, Del Olmo-Aguado S, Merayo-Lloves J, Osborne NN., Near infra-red light attenuates corneal endothelial cell dysfunction in situ and in vitro. Exp Eye Res. 2017</v>
      </c>
    </row>
    <row r="968" spans="1:29" x14ac:dyDescent="0.3">
      <c r="A968">
        <v>6901</v>
      </c>
      <c r="B968" t="s">
        <v>9773</v>
      </c>
      <c r="C968" t="s">
        <v>19976</v>
      </c>
      <c r="D968" t="s">
        <v>30207</v>
      </c>
      <c r="E968" t="s">
        <v>34245</v>
      </c>
      <c r="F968" s="10"/>
      <c r="G968">
        <v>2017</v>
      </c>
      <c r="J968">
        <v>8.5717187147186458E-2</v>
      </c>
      <c r="L968" t="s">
        <v>41260</v>
      </c>
      <c r="M968">
        <v>28148755</v>
      </c>
      <c r="Q968" s="10"/>
      <c r="R968" s="11">
        <f t="shared" si="30"/>
        <v>0</v>
      </c>
      <c r="U968" s="11">
        <f t="shared" si="31"/>
        <v>0</v>
      </c>
      <c r="Y968" s="11">
        <f>IF(SUM(Tableau1[[#This Row],[Other access]:[Sci-hub access]])&gt;=1,1,0)</f>
        <v>0</v>
      </c>
      <c r="Z968" s="12">
        <f>IF(OR(Tableau1[[#This Row],[Access R1 + S1+ T1 ]]&gt;=1,Tableau1[[#This Row],[Access V1 +W1 + X1]]&gt;=1),1,0)</f>
        <v>0</v>
      </c>
      <c r="AB968" s="10" t="str">
        <f>Tableau1[[#This Row],[DOI]]</f>
        <v>doi: 10.3899/jrheum.160932</v>
      </c>
      <c r="AC968" s="13" t="str">
        <f>Tableau1[[#This Row],[Authors]]&amp;", "&amp;Tableau1[[#This Row],[Title]]&amp;" "&amp;Tableau1[[#This Row],[Journal]]&amp;". "&amp;Tableau1[[#This Row],[Year]]</f>
        <v>Mandl T, Jørgensen TS, Skougaard M, Olsson P, Kristensen LE., Work Disability in Newly Diagnosed Patients with Primary Sjögren Syndrome. J Rheumatol. 2017</v>
      </c>
    </row>
    <row r="969" spans="1:29" x14ac:dyDescent="0.3">
      <c r="A969">
        <v>8955</v>
      </c>
      <c r="B969" t="s">
        <v>11575</v>
      </c>
      <c r="C969" t="s">
        <v>21755</v>
      </c>
      <c r="D969" t="s">
        <v>32016</v>
      </c>
      <c r="E969" t="s">
        <v>34446</v>
      </c>
      <c r="F969" s="10"/>
      <c r="G969">
        <v>2017</v>
      </c>
      <c r="J969">
        <v>8.5770592482124264E-2</v>
      </c>
      <c r="L969" t="s">
        <v>43282</v>
      </c>
      <c r="M969">
        <v>27805923</v>
      </c>
      <c r="Q969" s="10"/>
      <c r="R969" s="11">
        <f t="shared" si="30"/>
        <v>0</v>
      </c>
      <c r="U969" s="11">
        <f t="shared" si="31"/>
        <v>0</v>
      </c>
      <c r="Y969" s="11">
        <f>IF(SUM(Tableau1[[#This Row],[Other access]:[Sci-hub access]])&gt;=1,1,0)</f>
        <v>0</v>
      </c>
      <c r="Z969" s="12">
        <f>IF(OR(Tableau1[[#This Row],[Access R1 + S1+ T1 ]]&gt;=1,Tableau1[[#This Row],[Access V1 +W1 + X1]]&gt;=1),1,0)</f>
        <v>0</v>
      </c>
      <c r="AB969" s="10" t="str">
        <f>Tableau1[[#This Row],[DOI]]</f>
        <v>doi: 10.1097/ANC.0000000000000357</v>
      </c>
      <c r="AC969" s="13" t="str">
        <f>Tableau1[[#This Row],[Authors]]&amp;", "&amp;Tableau1[[#This Row],[Title]]&amp;" "&amp;Tableau1[[#This Row],[Journal]]&amp;". "&amp;Tableau1[[#This Row],[Year]]</f>
        <v>Macintosh JL, Huggins LJ, Eden LM, Merrill KC, Luthy KE., Immunization Status of NICU Graduates at a Tertiary Care Children's Hospital. Adv Neonatal Care. 2017</v>
      </c>
    </row>
    <row r="970" spans="1:29" x14ac:dyDescent="0.3">
      <c r="A970">
        <v>8133</v>
      </c>
      <c r="B970" t="s">
        <v>10849</v>
      </c>
      <c r="C970" t="s">
        <v>21037</v>
      </c>
      <c r="D970" t="s">
        <v>31287</v>
      </c>
      <c r="E970" t="s">
        <v>34031</v>
      </c>
      <c r="F970" s="10"/>
      <c r="G970">
        <v>2017</v>
      </c>
      <c r="J970">
        <v>8.5874732785846564E-2</v>
      </c>
      <c r="L970" t="s">
        <v>42480</v>
      </c>
      <c r="M970">
        <v>27991837</v>
      </c>
      <c r="Q970" s="10"/>
      <c r="R970" s="11">
        <f t="shared" si="30"/>
        <v>0</v>
      </c>
      <c r="U970" s="11">
        <f t="shared" si="31"/>
        <v>0</v>
      </c>
      <c r="Y970" s="11">
        <f>IF(SUM(Tableau1[[#This Row],[Other access]:[Sci-hub access]])&gt;=1,1,0)</f>
        <v>0</v>
      </c>
      <c r="Z970" s="12">
        <f>IF(OR(Tableau1[[#This Row],[Access R1 + S1+ T1 ]]&gt;=1,Tableau1[[#This Row],[Access V1 +W1 + X1]]&gt;=1),1,0)</f>
        <v>0</v>
      </c>
      <c r="AB970" s="10" t="str">
        <f>Tableau1[[#This Row],[DOI]]</f>
        <v>doi: 10.1089/jop.2015.0150</v>
      </c>
      <c r="AC970" s="13" t="str">
        <f>Tableau1[[#This Row],[Authors]]&amp;", "&amp;Tableau1[[#This Row],[Title]]&amp;" "&amp;Tableau1[[#This Row],[Journal]]&amp;". "&amp;Tableau1[[#This Row],[Year]]</f>
        <v>Liang IC, Lin YR, Chien HW, Liu KR., Vision Preservation in Eyes of Polypoidal Choroidal Vasculopathy with Low-Dose Intravitreal Triamcinolone Acetonide. J Ocul Pharmacol Ther. 2017</v>
      </c>
    </row>
    <row r="971" spans="1:29" x14ac:dyDescent="0.3">
      <c r="A971">
        <v>2477</v>
      </c>
      <c r="B971" t="s">
        <v>5699</v>
      </c>
      <c r="C971" t="s">
        <v>15945</v>
      </c>
      <c r="D971" t="s">
        <v>26122</v>
      </c>
      <c r="E971" t="s">
        <v>2514</v>
      </c>
      <c r="F971" s="10"/>
      <c r="G971">
        <v>2018</v>
      </c>
      <c r="J971">
        <v>8.5900599640701736E-2</v>
      </c>
      <c r="L971" t="s">
        <v>36941</v>
      </c>
      <c r="M971">
        <v>28739400</v>
      </c>
      <c r="Q971" s="10"/>
      <c r="R971" s="11">
        <f t="shared" si="30"/>
        <v>0</v>
      </c>
      <c r="U971" s="11">
        <f t="shared" si="31"/>
        <v>0</v>
      </c>
      <c r="Y971" s="11">
        <f>IF(SUM(Tableau1[[#This Row],[Other access]:[Sci-hub access]])&gt;=1,1,0)</f>
        <v>0</v>
      </c>
      <c r="Z971" s="12">
        <f>IF(OR(Tableau1[[#This Row],[Access R1 + S1+ T1 ]]&gt;=1,Tableau1[[#This Row],[Access V1 +W1 + X1]]&gt;=1),1,0)</f>
        <v>0</v>
      </c>
      <c r="AB971" s="10" t="str">
        <f>Tableau1[[#This Row],[DOI]]</f>
        <v>doi: 10.1016/j.survophthal.2017.07.002</v>
      </c>
      <c r="AC971" s="13" t="str">
        <f>Tableau1[[#This Row],[Authors]]&amp;", "&amp;Tableau1[[#This Row],[Title]]&amp;" "&amp;Tableau1[[#This Row],[Journal]]&amp;". "&amp;Tableau1[[#This Row],[Year]]</f>
        <v>Assam JH, Bernhisel A, Lin A., Intraoperative and postoperative pain in cataract surgery. Surv Ophthalmol. 2018</v>
      </c>
    </row>
    <row r="972" spans="1:29" x14ac:dyDescent="0.3">
      <c r="A972">
        <v>11013</v>
      </c>
      <c r="B972" t="s">
        <v>13438</v>
      </c>
      <c r="C972" t="s">
        <v>23600</v>
      </c>
      <c r="D972" t="s">
        <v>33892</v>
      </c>
      <c r="E972" t="s">
        <v>2447</v>
      </c>
      <c r="F972" s="10"/>
      <c r="G972">
        <v>2017</v>
      </c>
      <c r="J972">
        <v>8.5951625621047412E-2</v>
      </c>
      <c r="L972" t="s">
        <v>45254</v>
      </c>
      <c r="M972">
        <v>26524160</v>
      </c>
      <c r="Q972" s="10"/>
      <c r="R972" s="11">
        <f t="shared" si="30"/>
        <v>0</v>
      </c>
      <c r="U972" s="11">
        <f t="shared" si="31"/>
        <v>0</v>
      </c>
      <c r="Y972" s="11">
        <f>IF(SUM(Tableau1[[#This Row],[Other access]:[Sci-hub access]])&gt;=1,1,0)</f>
        <v>0</v>
      </c>
      <c r="Z972" s="12">
        <f>IF(OR(Tableau1[[#This Row],[Access R1 + S1+ T1 ]]&gt;=1,Tableau1[[#This Row],[Access V1 +W1 + X1]]&gt;=1),1,0)</f>
        <v>0</v>
      </c>
      <c r="AB972" s="10" t="str">
        <f>Tableau1[[#This Row],[DOI]]</f>
        <v>doi: 10.1097/IOP.0000000000000584</v>
      </c>
      <c r="AC972" s="13" t="str">
        <f>Tableau1[[#This Row],[Authors]]&amp;", "&amp;Tableau1[[#This Row],[Title]]&amp;" "&amp;Tableau1[[#This Row],[Journal]]&amp;". "&amp;Tableau1[[#This Row],[Year]]</f>
        <v>Dagi Glass LR, Choi CJ, Lee NG., Orbital Complication Following Calcium Hydroxylapatite Filler Injection. Ophthal Plast Reconstr Surg. 2017</v>
      </c>
    </row>
    <row r="973" spans="1:29" x14ac:dyDescent="0.3">
      <c r="A973">
        <v>6088</v>
      </c>
      <c r="B973" t="s">
        <v>9066</v>
      </c>
      <c r="C973" t="s">
        <v>19279</v>
      </c>
      <c r="D973" t="s">
        <v>29496</v>
      </c>
      <c r="E973" t="s">
        <v>2583</v>
      </c>
      <c r="F973" s="10"/>
      <c r="G973">
        <v>2017</v>
      </c>
      <c r="J973">
        <v>8.6021818983746945E-2</v>
      </c>
      <c r="L973" t="s">
        <v>40463</v>
      </c>
      <c r="M973">
        <v>28251554</v>
      </c>
      <c r="Q973" s="10"/>
      <c r="R973" s="11">
        <f t="shared" si="30"/>
        <v>0</v>
      </c>
      <c r="U973" s="11">
        <f t="shared" si="31"/>
        <v>0</v>
      </c>
      <c r="Y973" s="11">
        <f>IF(SUM(Tableau1[[#This Row],[Other access]:[Sci-hub access]])&gt;=1,1,0)</f>
        <v>0</v>
      </c>
      <c r="Z973" s="12">
        <f>IF(OR(Tableau1[[#This Row],[Access R1 + S1+ T1 ]]&gt;=1,Tableau1[[#This Row],[Access V1 +W1 + X1]]&gt;=1),1,0)</f>
        <v>0</v>
      </c>
      <c r="AB973" s="10" t="str">
        <f>Tableau1[[#This Row],[DOI]]</f>
        <v>doi: 10.1007/s12325-017-0498-7</v>
      </c>
      <c r="AC973" s="13" t="str">
        <f>Tableau1[[#This Row],[Authors]]&amp;", "&amp;Tableau1[[#This Row],[Title]]&amp;" "&amp;Tableau1[[#This Row],[Journal]]&amp;". "&amp;Tableau1[[#This Row],[Year]]</f>
        <v>Asproudis I, Kozeis N, Katsanos A, Jain S, Tranos PG, Konstas AG., A Review of Minimally Invasive Strabismus Surgery (MISS): Is This the Way Forward? Adv Ther. 2017</v>
      </c>
    </row>
    <row r="974" spans="1:29" x14ac:dyDescent="0.3">
      <c r="A974">
        <v>693</v>
      </c>
      <c r="B974" t="s">
        <v>3956</v>
      </c>
      <c r="C974" t="s">
        <v>14211</v>
      </c>
      <c r="D974" t="s">
        <v>24376</v>
      </c>
      <c r="E974" t="s">
        <v>2511</v>
      </c>
      <c r="F974" s="10"/>
      <c r="G974">
        <v>2017</v>
      </c>
      <c r="J974">
        <v>8.6045127894450624E-2</v>
      </c>
      <c r="L974" t="s">
        <v>35186</v>
      </c>
      <c r="M974">
        <v>29133666</v>
      </c>
      <c r="Q974" s="10"/>
      <c r="R974" s="11">
        <f t="shared" si="30"/>
        <v>0</v>
      </c>
      <c r="U974" s="11">
        <f t="shared" si="31"/>
        <v>0</v>
      </c>
      <c r="Y974" s="11">
        <f>IF(SUM(Tableau1[[#This Row],[Other access]:[Sci-hub access]])&gt;=1,1,0)</f>
        <v>0</v>
      </c>
      <c r="Z974" s="12">
        <f>IF(OR(Tableau1[[#This Row],[Access R1 + S1+ T1 ]]&gt;=1,Tableau1[[#This Row],[Access V1 +W1 + X1]]&gt;=1),1,0)</f>
        <v>0</v>
      </c>
      <c r="AB974" s="10" t="str">
        <f>Tableau1[[#This Row],[DOI]]</f>
        <v>doi: 10.4103/ijo.IJO_504_17</v>
      </c>
      <c r="AC974" s="13" t="str">
        <f>Tableau1[[#This Row],[Authors]]&amp;", "&amp;Tableau1[[#This Row],[Title]]&amp;" "&amp;Tableau1[[#This Row],[Journal]]&amp;". "&amp;Tableau1[[#This Row],[Year]]</f>
        <v>Takkar B, Azad S, Shakrawal J, Gaur N, Venkatesh P., Blood flow pattern in a choroidal hemangioma imaged on swept-source-optical coherence tomography angiography. Indian J Ophthalmol. 2017</v>
      </c>
    </row>
    <row r="975" spans="1:29" x14ac:dyDescent="0.3">
      <c r="A975">
        <v>10007</v>
      </c>
      <c r="B975" t="s">
        <v>12529</v>
      </c>
      <c r="C975" t="s">
        <v>22698</v>
      </c>
      <c r="D975" t="s">
        <v>32977</v>
      </c>
      <c r="E975" t="s">
        <v>2448</v>
      </c>
      <c r="F975" s="10"/>
      <c r="G975">
        <v>2017</v>
      </c>
      <c r="J975">
        <v>8.6085344861348334E-2</v>
      </c>
      <c r="L975" t="s">
        <v>44264</v>
      </c>
      <c r="M975">
        <v>27497611</v>
      </c>
      <c r="Q975" s="10"/>
      <c r="R975" s="11">
        <f t="shared" si="30"/>
        <v>0</v>
      </c>
      <c r="U975" s="11">
        <f t="shared" si="31"/>
        <v>0</v>
      </c>
      <c r="Y975" s="11">
        <f>IF(SUM(Tableau1[[#This Row],[Other access]:[Sci-hub access]])&gt;=1,1,0)</f>
        <v>0</v>
      </c>
      <c r="Z975" s="12">
        <f>IF(OR(Tableau1[[#This Row],[Access R1 + S1+ T1 ]]&gt;=1,Tableau1[[#This Row],[Access V1 +W1 + X1]]&gt;=1),1,0)</f>
        <v>0</v>
      </c>
      <c r="AB975" s="10" t="str">
        <f>Tableau1[[#This Row],[DOI]]</f>
        <v>doi: 10.1007/s00417-016-3441-8</v>
      </c>
      <c r="AC975" s="13" t="str">
        <f>Tableau1[[#This Row],[Authors]]&amp;", "&amp;Tableau1[[#This Row],[Title]]&amp;" "&amp;Tableau1[[#This Row],[Journal]]&amp;". "&amp;Tableau1[[#This Row],[Year]]</f>
        <v>Yasui A, Yamamoto M, Hirayama K, Shiraki K, Theisen-Kunde D, Brinkmann R, Miura Y, Kohno T., Retinal sensitivity after selective retina therapy (SRT) on patients with central serous chorioretinopathy. Graefes Arch Clin Exp Ophthalmol. 2017</v>
      </c>
    </row>
    <row r="976" spans="1:29" x14ac:dyDescent="0.3">
      <c r="A976">
        <v>6121</v>
      </c>
      <c r="B976" t="s">
        <v>9092</v>
      </c>
      <c r="C976" t="s">
        <v>19306</v>
      </c>
      <c r="D976" t="s">
        <v>29523</v>
      </c>
      <c r="E976" t="s">
        <v>2607</v>
      </c>
      <c r="F976" s="10"/>
      <c r="G976">
        <v>2017</v>
      </c>
      <c r="J976">
        <v>8.6162329199099719E-2</v>
      </c>
      <c r="L976" t="s">
        <v>40493</v>
      </c>
      <c r="M976">
        <v>28246264</v>
      </c>
      <c r="Q976" s="10"/>
      <c r="R976" s="11">
        <f t="shared" si="30"/>
        <v>0</v>
      </c>
      <c r="U976" s="11">
        <f t="shared" si="31"/>
        <v>0</v>
      </c>
      <c r="Y976" s="11">
        <f>IF(SUM(Tableau1[[#This Row],[Other access]:[Sci-hub access]])&gt;=1,1,0)</f>
        <v>0</v>
      </c>
      <c r="Z976" s="12">
        <f>IF(OR(Tableau1[[#This Row],[Access R1 + S1+ T1 ]]&gt;=1,Tableau1[[#This Row],[Access V1 +W1 + X1]]&gt;=1),1,0)</f>
        <v>0</v>
      </c>
      <c r="AB976" s="10" t="str">
        <f>Tableau1[[#This Row],[DOI]]</f>
        <v>doi: 10.1503/cmaj.160783</v>
      </c>
      <c r="AC976" s="13" t="str">
        <f>Tableau1[[#This Row],[Authors]]&amp;", "&amp;Tableau1[[#This Row],[Title]]&amp;" "&amp;Tableau1[[#This Row],[Journal]]&amp;". "&amp;Tableau1[[#This Row],[Year]]</f>
        <v>Tseng CC, Chang SJ, Tsai WC, Ou TT, Wu CC, Sung WY, Hsieh MC, Yen JH., Sex differential association of dermatomyositis with Sjögren syndrome. CMAJ. 2017</v>
      </c>
    </row>
    <row r="977" spans="1:29" x14ac:dyDescent="0.3">
      <c r="A977">
        <v>8290</v>
      </c>
      <c r="B977" t="s">
        <v>10991</v>
      </c>
      <c r="C977" t="s">
        <v>21178</v>
      </c>
      <c r="D977" t="s">
        <v>31429</v>
      </c>
      <c r="E977" t="s">
        <v>2479</v>
      </c>
      <c r="F977" s="10"/>
      <c r="G977">
        <v>2017</v>
      </c>
      <c r="J977">
        <v>8.6197453836719284E-2</v>
      </c>
      <c r="L977" t="s">
        <v>42634</v>
      </c>
      <c r="M977">
        <v>27941382</v>
      </c>
      <c r="Q977" s="10"/>
      <c r="R977" s="11">
        <f t="shared" si="30"/>
        <v>0</v>
      </c>
      <c r="U977" s="11">
        <f t="shared" si="31"/>
        <v>0</v>
      </c>
      <c r="Y977" s="11">
        <f>IF(SUM(Tableau1[[#This Row],[Other access]:[Sci-hub access]])&gt;=1,1,0)</f>
        <v>0</v>
      </c>
      <c r="Z977" s="12">
        <f>IF(OR(Tableau1[[#This Row],[Access R1 + S1+ T1 ]]&gt;=1,Tableau1[[#This Row],[Access V1 +W1 + X1]]&gt;=1),1,0)</f>
        <v>0</v>
      </c>
      <c r="AB977" s="10" t="str">
        <f>Tableau1[[#This Row],[DOI]]</f>
        <v>doi: 10.1097/ICO.0000000000001094</v>
      </c>
      <c r="AC977" s="13" t="str">
        <f>Tableau1[[#This Row],[Authors]]&amp;", "&amp;Tableau1[[#This Row],[Title]]&amp;" "&amp;Tableau1[[#This Row],[Journal]]&amp;". "&amp;Tableau1[[#This Row],[Year]]</f>
        <v>Ma X, Xiang R, Meng X, Qin L, Wu Y, Tain L, Jiang Y, Huang Y, Wang L., Russian Keratoprosthesis in Stevens-Johnson Syndrome. Cornea. 2017</v>
      </c>
    </row>
    <row r="978" spans="1:29" x14ac:dyDescent="0.3">
      <c r="A978">
        <v>4577</v>
      </c>
      <c r="B978" t="s">
        <v>7698</v>
      </c>
      <c r="C978" t="s">
        <v>17933</v>
      </c>
      <c r="D978" t="s">
        <v>28127</v>
      </c>
      <c r="E978" t="s">
        <v>2447</v>
      </c>
      <c r="F978" s="10"/>
      <c r="G978">
        <v>2017</v>
      </c>
      <c r="J978">
        <v>8.6341580286327435E-2</v>
      </c>
      <c r="L978" t="s">
        <v>38995</v>
      </c>
      <c r="M978">
        <v>28430706</v>
      </c>
      <c r="Q978" s="10"/>
      <c r="R978" s="11">
        <f t="shared" si="30"/>
        <v>0</v>
      </c>
      <c r="U978" s="11">
        <f t="shared" si="31"/>
        <v>0</v>
      </c>
      <c r="Y978" s="11">
        <f>IF(SUM(Tableau1[[#This Row],[Other access]:[Sci-hub access]])&gt;=1,1,0)</f>
        <v>0</v>
      </c>
      <c r="Z978" s="12">
        <f>IF(OR(Tableau1[[#This Row],[Access R1 + S1+ T1 ]]&gt;=1,Tableau1[[#This Row],[Access V1 +W1 + X1]]&gt;=1),1,0)</f>
        <v>0</v>
      </c>
      <c r="AB978" s="10" t="str">
        <f>Tableau1[[#This Row],[DOI]]</f>
        <v>doi: 10.1097/IOP.0000000000000919</v>
      </c>
      <c r="AC978" s="13" t="str">
        <f>Tableau1[[#This Row],[Authors]]&amp;", "&amp;Tableau1[[#This Row],[Title]]&amp;" "&amp;Tableau1[[#This Row],[Journal]]&amp;". "&amp;Tableau1[[#This Row],[Year]]</f>
        <v>Alam MS, Vaidehi D, Therese KL, Ali MJ., Rare Pleurostomophora richardsiae Mass Causing Transient Nasolacrimal Duct Obstruction. Ophthal Plast Reconstr Surg. 2017</v>
      </c>
    </row>
    <row r="979" spans="1:29" x14ac:dyDescent="0.3">
      <c r="A979">
        <v>3718</v>
      </c>
      <c r="B979" t="s">
        <v>6888</v>
      </c>
      <c r="C979" t="s">
        <v>17128</v>
      </c>
      <c r="D979" t="s">
        <v>27312</v>
      </c>
      <c r="E979" t="s">
        <v>2451</v>
      </c>
      <c r="F979" s="10"/>
      <c r="G979">
        <v>2017</v>
      </c>
      <c r="J979">
        <v>8.6496101017668914E-2</v>
      </c>
      <c r="L979" t="s">
        <v>38162</v>
      </c>
      <c r="M979">
        <v>28542588</v>
      </c>
      <c r="Q979" s="10"/>
      <c r="R979" s="11">
        <f t="shared" si="30"/>
        <v>0</v>
      </c>
      <c r="U979" s="11">
        <f t="shared" si="31"/>
        <v>0</v>
      </c>
      <c r="Y979" s="11">
        <f>IF(SUM(Tableau1[[#This Row],[Other access]:[Sci-hub access]])&gt;=1,1,0)</f>
        <v>0</v>
      </c>
      <c r="Z979" s="12">
        <f>IF(OR(Tableau1[[#This Row],[Access R1 + S1+ T1 ]]&gt;=1,Tableau1[[#This Row],[Access V1 +W1 + X1]]&gt;=1),1,0)</f>
        <v>0</v>
      </c>
      <c r="AB979" s="10" t="str">
        <f>Tableau1[[#This Row],[DOI]]</f>
        <v>doi: 10.1371/journal.pone.0178236</v>
      </c>
      <c r="AC979" s="13" t="str">
        <f>Tableau1[[#This Row],[Authors]]&amp;", "&amp;Tableau1[[#This Row],[Title]]&amp;" "&amp;Tableau1[[#This Row],[Journal]]&amp;". "&amp;Tableau1[[#This Row],[Year]]</f>
        <v>Liu L, Jiang Y, Steinle JJ., Inhibition of HMGB1 protects the retina from ischemia-reperfusion, as well as reduces insulin resistance proteins. PLoS One. 2017</v>
      </c>
    </row>
    <row r="980" spans="1:29" x14ac:dyDescent="0.3">
      <c r="A980">
        <v>2805</v>
      </c>
      <c r="B980" t="s">
        <v>6009</v>
      </c>
      <c r="C980" t="s">
        <v>16255</v>
      </c>
      <c r="D980" t="s">
        <v>26433</v>
      </c>
      <c r="E980" t="s">
        <v>2613</v>
      </c>
      <c r="F980" s="10"/>
      <c r="G980">
        <v>2017</v>
      </c>
      <c r="J980">
        <v>8.6574141505427638E-2</v>
      </c>
      <c r="L980" t="s">
        <v>37264</v>
      </c>
      <c r="M980">
        <v>28682017</v>
      </c>
      <c r="Q980" s="10"/>
      <c r="R980" s="11">
        <f t="shared" si="30"/>
        <v>0</v>
      </c>
      <c r="U980" s="11">
        <f t="shared" si="31"/>
        <v>0</v>
      </c>
      <c r="Y980" s="11">
        <f>IF(SUM(Tableau1[[#This Row],[Other access]:[Sci-hub access]])&gt;=1,1,0)</f>
        <v>0</v>
      </c>
      <c r="Z980" s="12">
        <f>IF(OR(Tableau1[[#This Row],[Access R1 + S1+ T1 ]]&gt;=1,Tableau1[[#This Row],[Access V1 +W1 + X1]]&gt;=1),1,0)</f>
        <v>0</v>
      </c>
      <c r="AB980" s="10" t="str">
        <f>Tableau1[[#This Row],[DOI]]</f>
        <v>doi: 10.3341/kjo.2016.0067</v>
      </c>
      <c r="AC980" s="13" t="str">
        <f>Tableau1[[#This Row],[Authors]]&amp;", "&amp;Tableau1[[#This Row],[Title]]&amp;" "&amp;Tableau1[[#This Row],[Journal]]&amp;". "&amp;Tableau1[[#This Row],[Year]]</f>
        <v>Kim YH, Sung MS, Park SW., Clinical Features of Ocular Ischemic Syndrome and Risk Factors for Neovascular Glaucoma. Korean J Ophthalmol. 2017</v>
      </c>
    </row>
    <row r="981" spans="1:29" ht="28.8" x14ac:dyDescent="0.3">
      <c r="A981">
        <v>2935</v>
      </c>
      <c r="B981" t="s">
        <v>6131</v>
      </c>
      <c r="C981" t="s">
        <v>16376</v>
      </c>
      <c r="D981" t="s">
        <v>26555</v>
      </c>
      <c r="E981" t="s">
        <v>2458</v>
      </c>
      <c r="F981" s="10"/>
      <c r="G981">
        <v>2017</v>
      </c>
      <c r="J981">
        <v>8.6691510064653587E-2</v>
      </c>
      <c r="L981" t="s">
        <v>37391</v>
      </c>
      <c r="M981">
        <v>28662239</v>
      </c>
      <c r="Q981" s="10"/>
      <c r="R981" s="11">
        <f t="shared" si="30"/>
        <v>0</v>
      </c>
      <c r="U981" s="11">
        <f t="shared" si="31"/>
        <v>0</v>
      </c>
      <c r="Y981" s="11">
        <f>IF(SUM(Tableau1[[#This Row],[Other access]:[Sci-hub access]])&gt;=1,1,0)</f>
        <v>0</v>
      </c>
      <c r="Z981" s="12">
        <f>IF(OR(Tableau1[[#This Row],[Access R1 + S1+ T1 ]]&gt;=1,Tableau1[[#This Row],[Access V1 +W1 + X1]]&gt;=1),1,0)</f>
        <v>0</v>
      </c>
      <c r="AB981" s="10" t="str">
        <f>Tableau1[[#This Row],[DOI]]</f>
        <v>doi: 10.1001/jamaophthalmol.2017.1998</v>
      </c>
      <c r="AC981" s="13" t="str">
        <f>Tableau1[[#This Row],[Authors]]&amp;", "&amp;Tableau1[[#This Row],[Title]]&amp;" "&amp;Tableau1[[#This Row],[Journal]]&amp;". "&amp;Tableau1[[#This Row],[Year]]</f>
        <v>McClure LA, Tannenbaum SL, Zheng DD, Joslin CE, Perera MJ, Gellman MD, Arheart KL, Lam BL, Lee DJ., Eye Health Knowledge and Eye Health Information Exposure Among Hispanic/Latino Individuals: Results From the Hispanic Community Health Study/Study of Latinos. JAMA Ophthalmol. 2017</v>
      </c>
    </row>
    <row r="982" spans="1:29" x14ac:dyDescent="0.3">
      <c r="A982">
        <v>3479</v>
      </c>
      <c r="B982" t="s">
        <v>6653</v>
      </c>
      <c r="C982" t="s">
        <v>16895</v>
      </c>
      <c r="D982" t="s">
        <v>27077</v>
      </c>
      <c r="E982" t="s">
        <v>34141</v>
      </c>
      <c r="F982" s="10"/>
      <c r="G982">
        <v>2017</v>
      </c>
      <c r="J982">
        <v>8.6768183316989766E-2</v>
      </c>
      <c r="L982" t="s">
        <v>37927</v>
      </c>
      <c r="M982">
        <v>28578364</v>
      </c>
      <c r="Q982" s="10"/>
      <c r="R982" s="11">
        <f t="shared" si="30"/>
        <v>0</v>
      </c>
      <c r="U982" s="11">
        <f t="shared" si="31"/>
        <v>0</v>
      </c>
      <c r="Y982" s="11">
        <f>IF(SUM(Tableau1[[#This Row],[Other access]:[Sci-hub access]])&gt;=1,1,0)</f>
        <v>0</v>
      </c>
      <c r="Z982" s="12">
        <f>IF(OR(Tableau1[[#This Row],[Access R1 + S1+ T1 ]]&gt;=1,Tableau1[[#This Row],[Access V1 +W1 + X1]]&gt;=1),1,0)</f>
        <v>0</v>
      </c>
      <c r="AB982" s="10" t="str">
        <f>Tableau1[[#This Row],[DOI]]</f>
        <v>doi: 10.5144/0256-4947.2017.240</v>
      </c>
      <c r="AC982" s="13" t="str">
        <f>Tableau1[[#This Row],[Authors]]&amp;", "&amp;Tableau1[[#This Row],[Title]]&amp;" "&amp;Tableau1[[#This Row],[Journal]]&amp;". "&amp;Tableau1[[#This Row],[Year]]</f>
        <v>Alwatban L, Binamer Y., Xeroderma pigmentosum at a tertiary care center in Saudi Arabia. Ann Saudi Med. 2017</v>
      </c>
    </row>
    <row r="983" spans="1:29" ht="28.8" x14ac:dyDescent="0.3">
      <c r="A983">
        <v>10694</v>
      </c>
      <c r="B983" t="s">
        <v>13158</v>
      </c>
      <c r="C983" t="s">
        <v>23321</v>
      </c>
      <c r="D983" t="s">
        <v>33611</v>
      </c>
      <c r="E983" t="s">
        <v>3166</v>
      </c>
      <c r="F983" s="10"/>
      <c r="G983">
        <v>2017</v>
      </c>
      <c r="J983">
        <v>8.6839956594495615E-2</v>
      </c>
      <c r="L983" t="s">
        <v>44941</v>
      </c>
      <c r="M983">
        <v>27098775</v>
      </c>
      <c r="Q983" s="10"/>
      <c r="R983" s="11">
        <f t="shared" si="30"/>
        <v>0</v>
      </c>
      <c r="U983" s="11">
        <f t="shared" si="31"/>
        <v>0</v>
      </c>
      <c r="Y983" s="11">
        <f>IF(SUM(Tableau1[[#This Row],[Other access]:[Sci-hub access]])&gt;=1,1,0)</f>
        <v>0</v>
      </c>
      <c r="Z983" s="12">
        <f>IF(OR(Tableau1[[#This Row],[Access R1 + S1+ T1 ]]&gt;=1,Tableau1[[#This Row],[Access V1 +W1 + X1]]&gt;=1),1,0)</f>
        <v>0</v>
      </c>
      <c r="AB983" s="10" t="str">
        <f>Tableau1[[#This Row],[DOI]]</f>
        <v>doi: 10.3109/03009742.2016.1153142</v>
      </c>
      <c r="AC983" s="13" t="str">
        <f>Tableau1[[#This Row],[Authors]]&amp;", "&amp;Tableau1[[#This Row],[Title]]&amp;" "&amp;Tableau1[[#This Row],[Journal]]&amp;". "&amp;Tableau1[[#This Row],[Year]]</f>
        <v>Koh JH, Kwok SK, Lee J, Son CN, Kim JM, Kim HO, Park SH, Sung YK, Choe JY, Lee SS, Park SH., Pain, xerostomia, and younger age are major determinants of fatigue in Korean patients with primary Sjögren's syndrome: a cohort study. Scand J Rheumatol. 2017</v>
      </c>
    </row>
    <row r="984" spans="1:29" x14ac:dyDescent="0.3">
      <c r="A984">
        <v>2929</v>
      </c>
      <c r="B984" t="s">
        <v>6125</v>
      </c>
      <c r="C984" t="s">
        <v>16370</v>
      </c>
      <c r="D984" t="s">
        <v>26549</v>
      </c>
      <c r="E984" t="s">
        <v>2490</v>
      </c>
      <c r="F984" s="10"/>
      <c r="G984">
        <v>2017</v>
      </c>
      <c r="J984">
        <v>8.6848600998407188E-2</v>
      </c>
      <c r="L984" t="s">
        <v>37385</v>
      </c>
      <c r="M984">
        <v>28662941</v>
      </c>
      <c r="Q984" s="10"/>
      <c r="R984" s="11">
        <f t="shared" si="30"/>
        <v>0</v>
      </c>
      <c r="U984" s="11">
        <f t="shared" si="31"/>
        <v>0</v>
      </c>
      <c r="Y984" s="11">
        <f>IF(SUM(Tableau1[[#This Row],[Other access]:[Sci-hub access]])&gt;=1,1,0)</f>
        <v>0</v>
      </c>
      <c r="Z984" s="12">
        <f>IF(OR(Tableau1[[#This Row],[Access R1 + S1+ T1 ]]&gt;=1,Tableau1[[#This Row],[Access V1 +W1 + X1]]&gt;=1),1,0)</f>
        <v>0</v>
      </c>
      <c r="AB984" s="10" t="str">
        <f>Tableau1[[#This Row],[DOI]]</f>
        <v>doi: 10.1016/j.ajo.2017.06.012</v>
      </c>
      <c r="AC984" s="13" t="str">
        <f>Tableau1[[#This Row],[Authors]]&amp;", "&amp;Tableau1[[#This Row],[Title]]&amp;" "&amp;Tableau1[[#This Row],[Journal]]&amp;". "&amp;Tableau1[[#This Row],[Year]]</f>
        <v>Muzychuk AK, Durr GM, Shine JJ, Robert MC, Harissi-Dagher M., No Light Perception Outcomes Following Boston Keratoprosthesis Type 1 Surgery. Am J Ophthalmol. 2017</v>
      </c>
    </row>
    <row r="985" spans="1:29" x14ac:dyDescent="0.3">
      <c r="A985">
        <v>10893</v>
      </c>
      <c r="B985" t="s">
        <v>13334</v>
      </c>
      <c r="C985" t="s">
        <v>23496</v>
      </c>
      <c r="D985" t="s">
        <v>33788</v>
      </c>
      <c r="E985" t="s">
        <v>2447</v>
      </c>
      <c r="F985" s="10"/>
      <c r="G985">
        <v>2017</v>
      </c>
      <c r="J985">
        <v>8.6857237810920473E-2</v>
      </c>
      <c r="L985" t="s">
        <v>45136</v>
      </c>
      <c r="M985">
        <v>26882060</v>
      </c>
      <c r="Q985" s="10"/>
      <c r="R985" s="11">
        <f t="shared" si="30"/>
        <v>0</v>
      </c>
      <c r="U985" s="11">
        <f t="shared" si="31"/>
        <v>0</v>
      </c>
      <c r="Y985" s="11">
        <f>IF(SUM(Tableau1[[#This Row],[Other access]:[Sci-hub access]])&gt;=1,1,0)</f>
        <v>0</v>
      </c>
      <c r="Z985" s="12">
        <f>IF(OR(Tableau1[[#This Row],[Access R1 + S1+ T1 ]]&gt;=1,Tableau1[[#This Row],[Access V1 +W1 + X1]]&gt;=1),1,0)</f>
        <v>0</v>
      </c>
      <c r="AB985" s="10" t="str">
        <f>Tableau1[[#This Row],[DOI]]</f>
        <v>doi: 10.1097/IOP.0000000000000660</v>
      </c>
      <c r="AC985" s="13" t="str">
        <f>Tableau1[[#This Row],[Authors]]&amp;", "&amp;Tableau1[[#This Row],[Title]]&amp;" "&amp;Tableau1[[#This Row],[Journal]]&amp;". "&amp;Tableau1[[#This Row],[Year]]</f>
        <v>Ali MJ, Iram S, Ali MH, Naik MN., Assessing the Outcomes of Powered Endoscopic Dacryocystorhinostomy in Adults Using the Lacrimal Symptom (Lac-Q) Questionnaire. Ophthal Plast Reconstr Surg. 2017</v>
      </c>
    </row>
    <row r="986" spans="1:29" x14ac:dyDescent="0.3">
      <c r="A986">
        <v>3984</v>
      </c>
      <c r="B986" t="s">
        <v>7138</v>
      </c>
      <c r="C986" t="s">
        <v>17375</v>
      </c>
      <c r="D986" t="s">
        <v>27565</v>
      </c>
      <c r="E986" t="s">
        <v>2451</v>
      </c>
      <c r="F986" s="10"/>
      <c r="G986">
        <v>2017</v>
      </c>
      <c r="J986">
        <v>8.6858046731266625E-2</v>
      </c>
      <c r="L986" t="s">
        <v>38425</v>
      </c>
      <c r="M986">
        <v>28498851</v>
      </c>
      <c r="Q986" s="10"/>
      <c r="R986" s="11">
        <f t="shared" si="30"/>
        <v>0</v>
      </c>
      <c r="U986" s="11">
        <f t="shared" si="31"/>
        <v>0</v>
      </c>
      <c r="Y986" s="11">
        <f>IF(SUM(Tableau1[[#This Row],[Other access]:[Sci-hub access]])&gt;=1,1,0)</f>
        <v>0</v>
      </c>
      <c r="Z986" s="12">
        <f>IF(OR(Tableau1[[#This Row],[Access R1 + S1+ T1 ]]&gt;=1,Tableau1[[#This Row],[Access V1 +W1 + X1]]&gt;=1),1,0)</f>
        <v>0</v>
      </c>
      <c r="AB986" s="10" t="str">
        <f>Tableau1[[#This Row],[DOI]]</f>
        <v>doi: 10.1371/journal.pone.0177613</v>
      </c>
      <c r="AC986" s="13" t="str">
        <f>Tableau1[[#This Row],[Authors]]&amp;", "&amp;Tableau1[[#This Row],[Title]]&amp;" "&amp;Tableau1[[#This Row],[Journal]]&amp;". "&amp;Tableau1[[#This Row],[Year]]</f>
        <v>Wu Y, Ma Q, Sun HP, Xu Y, Niu ME, Pan CW., Myopia and depressive symptoms among older Chinese adults. PLoS One. 2017</v>
      </c>
    </row>
    <row r="987" spans="1:29" x14ac:dyDescent="0.3">
      <c r="A987">
        <v>9334</v>
      </c>
      <c r="B987" t="s">
        <v>11911</v>
      </c>
      <c r="C987" t="s">
        <v>22088</v>
      </c>
      <c r="D987" t="s">
        <v>32355</v>
      </c>
      <c r="E987" t="s">
        <v>2523</v>
      </c>
      <c r="F987" s="10"/>
      <c r="G987">
        <v>2017</v>
      </c>
      <c r="J987">
        <v>8.6916252211632128E-2</v>
      </c>
      <c r="L987" t="s">
        <v>43628</v>
      </c>
      <c r="M987">
        <v>27740616</v>
      </c>
      <c r="Q987" s="10"/>
      <c r="R987" s="11">
        <f t="shared" si="30"/>
        <v>0</v>
      </c>
      <c r="U987" s="11">
        <f t="shared" si="31"/>
        <v>0</v>
      </c>
      <c r="Y987" s="11">
        <f>IF(SUM(Tableau1[[#This Row],[Other access]:[Sci-hub access]])&gt;=1,1,0)</f>
        <v>0</v>
      </c>
      <c r="Z987" s="12">
        <f>IF(OR(Tableau1[[#This Row],[Access R1 + S1+ T1 ]]&gt;=1,Tableau1[[#This Row],[Access V1 +W1 + X1]]&gt;=1),1,0)</f>
        <v>0</v>
      </c>
      <c r="AB987" s="10" t="str">
        <f>Tableau1[[#This Row],[DOI]]</f>
        <v>doi: 10.1038/eye.2016.212</v>
      </c>
      <c r="AC987" s="13" t="str">
        <f>Tableau1[[#This Row],[Authors]]&amp;", "&amp;Tableau1[[#This Row],[Title]]&amp;" "&amp;Tableau1[[#This Row],[Journal]]&amp;". "&amp;Tableau1[[#This Row],[Year]]</f>
        <v>Shi Y, Wang H, Yin J, Zhang X, Li M, Xin C, Chen X, Wang N., Outcomes of microcatheter-assisted trabeculotomy following failed angle surgeries in primary congenital glaucoma. Eye (Lond). 2017</v>
      </c>
    </row>
    <row r="988" spans="1:29" x14ac:dyDescent="0.3">
      <c r="A988">
        <v>7428</v>
      </c>
      <c r="B988" t="s">
        <v>10235</v>
      </c>
      <c r="C988" t="s">
        <v>20437</v>
      </c>
      <c r="D988" t="s">
        <v>30670</v>
      </c>
      <c r="E988" t="s">
        <v>34015</v>
      </c>
      <c r="F988" s="10"/>
      <c r="G988">
        <v>2017</v>
      </c>
      <c r="J988">
        <v>8.7184121369477063E-2</v>
      </c>
      <c r="L988" t="s">
        <v>41784</v>
      </c>
      <c r="M988">
        <v>28095098</v>
      </c>
      <c r="Q988" s="10"/>
      <c r="R988" s="11">
        <f t="shared" si="30"/>
        <v>0</v>
      </c>
      <c r="U988" s="11">
        <f t="shared" si="31"/>
        <v>0</v>
      </c>
      <c r="Y988" s="11">
        <f>IF(SUM(Tableau1[[#This Row],[Other access]:[Sci-hub access]])&gt;=1,1,0)</f>
        <v>0</v>
      </c>
      <c r="Z988" s="12">
        <f>IF(OR(Tableau1[[#This Row],[Access R1 + S1+ T1 ]]&gt;=1,Tableau1[[#This Row],[Access V1 +W1 + X1]]&gt;=1),1,0)</f>
        <v>0</v>
      </c>
      <c r="AB988" s="10" t="str">
        <f>Tableau1[[#This Row],[DOI]]</f>
        <v>doi: 10.1080/13816810.2016.1275018</v>
      </c>
      <c r="AC988" s="13" t="str">
        <f>Tableau1[[#This Row],[Authors]]&amp;", "&amp;Tableau1[[#This Row],[Title]]&amp;" "&amp;Tableau1[[#This Row],[Journal]]&amp;". "&amp;Tableau1[[#This Row],[Year]]</f>
        <v>Tompson SW, Johnson C, Abbott D, Bakall B, Soler V, Yanovitch TL, Whisenhunt KN, Klemm T, Rozen S, Stone EM, Johnson M, Young TL., Reduced penetrance in a large Caucasian pedigree with Stickler syndrome. Ophthalmic Genet. 2017</v>
      </c>
    </row>
    <row r="989" spans="1:29" x14ac:dyDescent="0.3">
      <c r="A989">
        <v>3024</v>
      </c>
      <c r="B989" t="s">
        <v>6217</v>
      </c>
      <c r="C989" t="s">
        <v>16462</v>
      </c>
      <c r="D989" t="s">
        <v>26641</v>
      </c>
      <c r="E989" t="s">
        <v>2495</v>
      </c>
      <c r="F989" s="10"/>
      <c r="G989">
        <v>2017</v>
      </c>
      <c r="J989">
        <v>8.7276319436025096E-2</v>
      </c>
      <c r="L989" t="s">
        <v>37478</v>
      </c>
      <c r="M989">
        <v>28650386</v>
      </c>
      <c r="Q989" s="10"/>
      <c r="R989" s="11">
        <f t="shared" si="30"/>
        <v>0</v>
      </c>
      <c r="U989" s="11">
        <f t="shared" si="31"/>
        <v>0</v>
      </c>
      <c r="Y989" s="11">
        <f>IF(SUM(Tableau1[[#This Row],[Other access]:[Sci-hub access]])&gt;=1,1,0)</f>
        <v>0</v>
      </c>
      <c r="Z989" s="12">
        <f>IF(OR(Tableau1[[#This Row],[Access R1 + S1+ T1 ]]&gt;=1,Tableau1[[#This Row],[Access V1 +W1 + X1]]&gt;=1),1,0)</f>
        <v>0</v>
      </c>
      <c r="AB989" s="10" t="str">
        <f>Tableau1[[#This Row],[DOI]]</f>
        <v>doi: 10.1097/OPX.0000000000001096</v>
      </c>
      <c r="AC989" s="13" t="str">
        <f>Tableau1[[#This Row],[Authors]]&amp;", "&amp;Tableau1[[#This Row],[Title]]&amp;" "&amp;Tableau1[[#This Row],[Journal]]&amp;". "&amp;Tableau1[[#This Row],[Year]]</f>
        <v>Markoulli M, You J, Kim J, Duong CL, Tolentino JB, Karras J, Lum E., Corneal Nerve Morphology and Tear Film Substance P in Diabetes. Optom Vis Sci. 2017</v>
      </c>
    </row>
    <row r="990" spans="1:29" x14ac:dyDescent="0.3">
      <c r="A990">
        <v>3160</v>
      </c>
      <c r="B990" t="s">
        <v>6348</v>
      </c>
      <c r="C990" t="s">
        <v>16591</v>
      </c>
      <c r="D990" t="s">
        <v>26772</v>
      </c>
      <c r="E990" t="s">
        <v>2451</v>
      </c>
      <c r="F990" s="10"/>
      <c r="G990">
        <v>2017</v>
      </c>
      <c r="J990">
        <v>8.7278822573794712E-2</v>
      </c>
      <c r="L990" t="s">
        <v>37614</v>
      </c>
      <c r="M990">
        <v>28628626</v>
      </c>
      <c r="Q990" s="10"/>
      <c r="R990" s="11">
        <f t="shared" si="30"/>
        <v>0</v>
      </c>
      <c r="U990" s="11">
        <f t="shared" si="31"/>
        <v>0</v>
      </c>
      <c r="Y990" s="11">
        <f>IF(SUM(Tableau1[[#This Row],[Other access]:[Sci-hub access]])&gt;=1,1,0)</f>
        <v>0</v>
      </c>
      <c r="Z990" s="12">
        <f>IF(OR(Tableau1[[#This Row],[Access R1 + S1+ T1 ]]&gt;=1,Tableau1[[#This Row],[Access V1 +W1 + X1]]&gt;=1),1,0)</f>
        <v>0</v>
      </c>
      <c r="AB990" s="10" t="str">
        <f>Tableau1[[#This Row],[DOI]]</f>
        <v>doi: 10.1371/journal.pone.0179307</v>
      </c>
      <c r="AC990" s="13" t="str">
        <f>Tableau1[[#This Row],[Authors]]&amp;", "&amp;Tableau1[[#This Row],[Title]]&amp;" "&amp;Tableau1[[#This Row],[Journal]]&amp;". "&amp;Tableau1[[#This Row],[Year]]</f>
        <v>Lee MS, Kuo LL, Tan EC, Lee OK., Is normal-tension glaucoma a risk factor for stroke?-A 10-year follow-up study. PLoS One. 2017</v>
      </c>
    </row>
    <row r="991" spans="1:29" x14ac:dyDescent="0.3">
      <c r="A991">
        <v>4274</v>
      </c>
      <c r="B991" t="s">
        <v>7408</v>
      </c>
      <c r="C991" t="s">
        <v>17644</v>
      </c>
      <c r="D991" t="s">
        <v>27836</v>
      </c>
      <c r="E991" t="s">
        <v>2443</v>
      </c>
      <c r="F991" s="10"/>
      <c r="G991">
        <v>2017</v>
      </c>
      <c r="J991">
        <v>8.7312186535236869E-2</v>
      </c>
      <c r="L991" t="s">
        <v>38701</v>
      </c>
      <c r="M991">
        <v>28460048</v>
      </c>
      <c r="Q991" s="10"/>
      <c r="R991" s="11">
        <f t="shared" si="30"/>
        <v>0</v>
      </c>
      <c r="U991" s="11">
        <f t="shared" si="31"/>
        <v>0</v>
      </c>
      <c r="Y991" s="11">
        <f>IF(SUM(Tableau1[[#This Row],[Other access]:[Sci-hub access]])&gt;=1,1,0)</f>
        <v>0</v>
      </c>
      <c r="Z991" s="12">
        <f>IF(OR(Tableau1[[#This Row],[Access R1 + S1+ T1 ]]&gt;=1,Tableau1[[#This Row],[Access V1 +W1 + X1]]&gt;=1),1,0)</f>
        <v>0</v>
      </c>
      <c r="AB991" s="10" t="str">
        <f>Tableau1[[#This Row],[DOI]]</f>
        <v>doi: 10.1167/iovs.16-20658</v>
      </c>
      <c r="AC991" s="13" t="str">
        <f>Tableau1[[#This Row],[Authors]]&amp;", "&amp;Tableau1[[#This Row],[Title]]&amp;" "&amp;Tableau1[[#This Row],[Journal]]&amp;". "&amp;Tableau1[[#This Row],[Year]]</f>
        <v>Kolar SS, Baidouri H, McDermott AM., Role of Pattern Recognition Receptors in the Modulation of Antimicrobial Peptide Expression in the Corneal Epithelial Innate Response to F. solani. Invest Ophthalmol Vis Sci. 2017</v>
      </c>
    </row>
    <row r="992" spans="1:29" x14ac:dyDescent="0.3">
      <c r="A992">
        <v>2400</v>
      </c>
      <c r="B992" t="s">
        <v>5626</v>
      </c>
      <c r="C992" t="s">
        <v>15871</v>
      </c>
      <c r="D992" t="s">
        <v>26048</v>
      </c>
      <c r="E992" t="s">
        <v>2448</v>
      </c>
      <c r="F992" s="10"/>
      <c r="G992">
        <v>2017</v>
      </c>
      <c r="J992">
        <v>8.7313888237101511E-2</v>
      </c>
      <c r="L992" t="s">
        <v>36865</v>
      </c>
      <c r="M992">
        <v>28752368</v>
      </c>
      <c r="Q992" s="10"/>
      <c r="R992" s="11">
        <f t="shared" si="30"/>
        <v>0</v>
      </c>
      <c r="U992" s="11">
        <f t="shared" si="31"/>
        <v>0</v>
      </c>
      <c r="Y992" s="11">
        <f>IF(SUM(Tableau1[[#This Row],[Other access]:[Sci-hub access]])&gt;=1,1,0)</f>
        <v>0</v>
      </c>
      <c r="Z992" s="12">
        <f>IF(OR(Tableau1[[#This Row],[Access R1 + S1+ T1 ]]&gt;=1,Tableau1[[#This Row],[Access V1 +W1 + X1]]&gt;=1),1,0)</f>
        <v>0</v>
      </c>
      <c r="AB992" s="10" t="str">
        <f>Tableau1[[#This Row],[DOI]]</f>
        <v>doi: 10.1007/s00417-017-3754-2</v>
      </c>
      <c r="AC992" s="13" t="str">
        <f>Tableau1[[#This Row],[Authors]]&amp;", "&amp;Tableau1[[#This Row],[Title]]&amp;" "&amp;Tableau1[[#This Row],[Journal]]&amp;". "&amp;Tableau1[[#This Row],[Year]]</f>
        <v>Kikuchi I, Kase S, Ishijima K, Ishida S., Long-term follow-up of conjunctival melanoma treated with topical interferon alpha-2b eye drops as adjunctive therapy following surgical resection. Graefes Arch Clin Exp Ophthalmol. 2017</v>
      </c>
    </row>
    <row r="993" spans="1:29" x14ac:dyDescent="0.3">
      <c r="A993">
        <v>258</v>
      </c>
      <c r="B993" t="s">
        <v>3521</v>
      </c>
      <c r="C993" t="s">
        <v>13782</v>
      </c>
      <c r="D993" t="s">
        <v>23941</v>
      </c>
      <c r="E993" t="s">
        <v>2462</v>
      </c>
      <c r="F993" s="10"/>
      <c r="G993">
        <v>2017</v>
      </c>
      <c r="J993">
        <v>8.7408488429046027E-2</v>
      </c>
      <c r="L993" t="s">
        <v>34768</v>
      </c>
      <c r="M993">
        <v>29284444</v>
      </c>
      <c r="Q993" s="10"/>
      <c r="R993" s="11">
        <f t="shared" si="30"/>
        <v>0</v>
      </c>
      <c r="U993" s="11">
        <f t="shared" si="31"/>
        <v>0</v>
      </c>
      <c r="Y993" s="11">
        <f>IF(SUM(Tableau1[[#This Row],[Other access]:[Sci-hub access]])&gt;=1,1,0)</f>
        <v>0</v>
      </c>
      <c r="Z993" s="12">
        <f>IF(OR(Tableau1[[#This Row],[Access R1 + S1+ T1 ]]&gt;=1,Tableau1[[#This Row],[Access V1 +W1 + X1]]&gt;=1),1,0)</f>
        <v>0</v>
      </c>
      <c r="AB993" s="10" t="str">
        <f>Tableau1[[#This Row],[DOI]]</f>
        <v>doi: 10.1186/s12886-017-0661-6</v>
      </c>
      <c r="AC993" s="13" t="str">
        <f>Tableau1[[#This Row],[Authors]]&amp;", "&amp;Tableau1[[#This Row],[Title]]&amp;" "&amp;Tableau1[[#This Row],[Journal]]&amp;". "&amp;Tableau1[[#This Row],[Year]]</f>
        <v>Wang L, Xiao X, Zhao L, Zhang Y, Wang J, Zhou A, Wang J, Wu Q., Comparison of efficacy between coaxial microincision and standard-incision phacoemulsification in patients with age-related cataracts: a meta-analysis. BMC Ophthalmol. 2017</v>
      </c>
    </row>
    <row r="994" spans="1:29" x14ac:dyDescent="0.3">
      <c r="A994">
        <v>846</v>
      </c>
      <c r="B994" t="s">
        <v>4109</v>
      </c>
      <c r="C994" t="s">
        <v>14363</v>
      </c>
      <c r="D994" t="s">
        <v>24529</v>
      </c>
      <c r="E994" t="s">
        <v>2809</v>
      </c>
      <c r="F994" s="10"/>
      <c r="G994">
        <v>2017</v>
      </c>
      <c r="J994">
        <v>8.7461142901745337E-2</v>
      </c>
      <c r="L994" t="e">
        <v>#VALUE!</v>
      </c>
      <c r="M994">
        <v>29089663</v>
      </c>
      <c r="Q994" s="10"/>
      <c r="R994" s="11">
        <f t="shared" si="30"/>
        <v>0</v>
      </c>
      <c r="U994" s="11">
        <f t="shared" si="31"/>
        <v>0</v>
      </c>
      <c r="Y994" s="11">
        <f>IF(SUM(Tableau1[[#This Row],[Other access]:[Sci-hub access]])&gt;=1,1,0)</f>
        <v>0</v>
      </c>
      <c r="Z994" s="12">
        <f>IF(OR(Tableau1[[#This Row],[Access R1 + S1+ T1 ]]&gt;=1,Tableau1[[#This Row],[Access V1 +W1 + X1]]&gt;=1),1,0)</f>
        <v>0</v>
      </c>
      <c r="AB994" s="10" t="e">
        <f>Tableau1[[#This Row],[DOI]]</f>
        <v>#VALUE!</v>
      </c>
      <c r="AC994" s="13" t="str">
        <f>Tableau1[[#This Row],[Authors]]&amp;", "&amp;Tableau1[[#This Row],[Title]]&amp;" "&amp;Tableau1[[#This Row],[Journal]]&amp;". "&amp;Tableau1[[#This Row],[Year]]</f>
        <v>Zakrajsek E., Unusual presentation of cyathostomiasis in an adult Thoroughbred mare. Can Vet J. 2017</v>
      </c>
    </row>
    <row r="995" spans="1:29" x14ac:dyDescent="0.3">
      <c r="A995">
        <v>6258</v>
      </c>
      <c r="B995" t="s">
        <v>9215</v>
      </c>
      <c r="C995" t="s">
        <v>19427</v>
      </c>
      <c r="D995" t="s">
        <v>29646</v>
      </c>
      <c r="E995" t="s">
        <v>2468</v>
      </c>
      <c r="F995" s="10"/>
      <c r="G995">
        <v>2017</v>
      </c>
      <c r="J995">
        <v>8.7510074686516726E-2</v>
      </c>
      <c r="L995" t="s">
        <v>40628</v>
      </c>
      <c r="M995">
        <v>28234680</v>
      </c>
      <c r="Q995" s="10"/>
      <c r="R995" s="11">
        <f t="shared" si="30"/>
        <v>0</v>
      </c>
      <c r="U995" s="11">
        <f t="shared" si="31"/>
        <v>0</v>
      </c>
      <c r="Y995" s="11">
        <f>IF(SUM(Tableau1[[#This Row],[Other access]:[Sci-hub access]])&gt;=1,1,0)</f>
        <v>0</v>
      </c>
      <c r="Z995" s="12">
        <f>IF(OR(Tableau1[[#This Row],[Access R1 + S1+ T1 ]]&gt;=1,Tableau1[[#This Row],[Access V1 +W1 + X1]]&gt;=1),1,0)</f>
        <v>0</v>
      </c>
      <c r="AB995" s="10" t="str">
        <f>Tableau1[[#This Row],[DOI]]</f>
        <v>doi: 10.1097/IJG.0000000000000649</v>
      </c>
      <c r="AC995" s="13" t="str">
        <f>Tableau1[[#This Row],[Authors]]&amp;", "&amp;Tableau1[[#This Row],[Title]]&amp;" "&amp;Tableau1[[#This Row],[Journal]]&amp;". "&amp;Tableau1[[#This Row],[Year]]</f>
        <v>Mansoori T, Sivaswamy J, Gamalapati JS, Balakrishna N., Radial Peripapillary Capillary Density Measurement Using Optical Coherence Tomography Angiography in Early Glaucoma. J Glaucoma. 2017</v>
      </c>
    </row>
    <row r="996" spans="1:29" x14ac:dyDescent="0.3">
      <c r="A996">
        <v>10268</v>
      </c>
      <c r="B996" t="s">
        <v>12770</v>
      </c>
      <c r="C996" t="s">
        <v>22937</v>
      </c>
      <c r="D996" t="s">
        <v>33222</v>
      </c>
      <c r="E996" t="s">
        <v>2448</v>
      </c>
      <c r="F996" s="10"/>
      <c r="G996">
        <v>2017</v>
      </c>
      <c r="J996">
        <v>8.7555543917792411E-2</v>
      </c>
      <c r="L996" t="s">
        <v>44521</v>
      </c>
      <c r="M996">
        <v>27405976</v>
      </c>
      <c r="Q996" s="10"/>
      <c r="R996" s="11">
        <f t="shared" si="30"/>
        <v>0</v>
      </c>
      <c r="U996" s="11">
        <f t="shared" si="31"/>
        <v>0</v>
      </c>
      <c r="Y996" s="11">
        <f>IF(SUM(Tableau1[[#This Row],[Other access]:[Sci-hub access]])&gt;=1,1,0)</f>
        <v>0</v>
      </c>
      <c r="Z996" s="12">
        <f>IF(OR(Tableau1[[#This Row],[Access R1 + S1+ T1 ]]&gt;=1,Tableau1[[#This Row],[Access V1 +W1 + X1]]&gt;=1),1,0)</f>
        <v>0</v>
      </c>
      <c r="AB996" s="10" t="str">
        <f>Tableau1[[#This Row],[DOI]]</f>
        <v>doi: 10.1007/s00417-016-3416-9</v>
      </c>
      <c r="AC996" s="13" t="str">
        <f>Tableau1[[#This Row],[Authors]]&amp;", "&amp;Tableau1[[#This Row],[Title]]&amp;" "&amp;Tableau1[[#This Row],[Journal]]&amp;". "&amp;Tableau1[[#This Row],[Year]]</f>
        <v>Saeger M, Heckmann J, Purtskhvanidze K, Caliebe A, Roider J, Koinzer S., Variability of panretinal photocoagulation lesions across physicians and patients. Quantification of diameter and intensity variation. Graefes Arch Clin Exp Ophthalmol. 2017</v>
      </c>
    </row>
    <row r="997" spans="1:29" ht="28.8" x14ac:dyDescent="0.3">
      <c r="A997">
        <v>8442</v>
      </c>
      <c r="B997" t="s">
        <v>11123</v>
      </c>
      <c r="C997" t="s">
        <v>21308</v>
      </c>
      <c r="D997" t="s">
        <v>31561</v>
      </c>
      <c r="E997" t="s">
        <v>2471</v>
      </c>
      <c r="F997" s="10"/>
      <c r="G997">
        <v>2017</v>
      </c>
      <c r="J997">
        <v>8.7622878215271149E-2</v>
      </c>
      <c r="L997" t="s">
        <v>42782</v>
      </c>
      <c r="M997">
        <v>27914026</v>
      </c>
      <c r="Q997" s="10"/>
      <c r="R997" s="11">
        <f t="shared" si="30"/>
        <v>0</v>
      </c>
      <c r="U997" s="11">
        <f t="shared" si="31"/>
        <v>0</v>
      </c>
      <c r="Y997" s="11">
        <f>IF(SUM(Tableau1[[#This Row],[Other access]:[Sci-hub access]])&gt;=1,1,0)</f>
        <v>0</v>
      </c>
      <c r="Z997" s="12">
        <f>IF(OR(Tableau1[[#This Row],[Access R1 + S1+ T1 ]]&gt;=1,Tableau1[[#This Row],[Access V1 +W1 + X1]]&gt;=1),1,0)</f>
        <v>0</v>
      </c>
      <c r="AB997" s="10" t="str">
        <f>Tableau1[[#This Row],[DOI]]</f>
        <v>doi: 10.1007/s10792-016-0402-5</v>
      </c>
      <c r="AC997" s="13" t="str">
        <f>Tableau1[[#This Row],[Authors]]&amp;", "&amp;Tableau1[[#This Row],[Title]]&amp;" "&amp;Tableau1[[#This Row],[Journal]]&amp;". "&amp;Tableau1[[#This Row],[Year]]</f>
        <v>Tananuvat N, Bumroongkit K, Tocharusa C, Mevatee U, Kongkaew A, Ausayakhun S., Limbal stem cell and oral mucosal epithelial transplantation from ex vivo cultivation in LSCD-induced rabbits: histology and immunologic study of the transplant epithelial sheet. Int Ophthalmol. 2017</v>
      </c>
    </row>
    <row r="998" spans="1:29" ht="28.8" x14ac:dyDescent="0.3">
      <c r="A998">
        <v>6022</v>
      </c>
      <c r="B998" t="s">
        <v>9008</v>
      </c>
      <c r="C998" t="s">
        <v>19223</v>
      </c>
      <c r="D998" t="s">
        <v>29438</v>
      </c>
      <c r="E998" t="s">
        <v>2451</v>
      </c>
      <c r="F998" s="10"/>
      <c r="G998">
        <v>2017</v>
      </c>
      <c r="J998">
        <v>8.7627653340930922E-2</v>
      </c>
      <c r="L998" t="s">
        <v>40399</v>
      </c>
      <c r="M998">
        <v>28257508</v>
      </c>
      <c r="Q998" s="10"/>
      <c r="R998" s="11">
        <f t="shared" si="30"/>
        <v>0</v>
      </c>
      <c r="U998" s="11">
        <f t="shared" si="31"/>
        <v>0</v>
      </c>
      <c r="Y998" s="11">
        <f>IF(SUM(Tableau1[[#This Row],[Other access]:[Sci-hub access]])&gt;=1,1,0)</f>
        <v>0</v>
      </c>
      <c r="Z998" s="12">
        <f>IF(OR(Tableau1[[#This Row],[Access R1 + S1+ T1 ]]&gt;=1,Tableau1[[#This Row],[Access V1 +W1 + X1]]&gt;=1),1,0)</f>
        <v>0</v>
      </c>
      <c r="AB998" s="10" t="str">
        <f>Tableau1[[#This Row],[DOI]]</f>
        <v>doi: 10.1371/journal.pone.0173127</v>
      </c>
      <c r="AC998" s="13" t="str">
        <f>Tableau1[[#This Row],[Authors]]&amp;", "&amp;Tableau1[[#This Row],[Title]]&amp;" "&amp;Tableau1[[#This Row],[Journal]]&amp;". "&amp;Tableau1[[#This Row],[Year]]</f>
        <v>Sato T, Sugawara J, Aizawa N, Iwama N, Takahashi F, Nakamura-Kurakata M, Saito M, Sugiyama T, Kunikata H, Nakazawa T, Yaegashi N., Longitudinal changes of ocular blood flow using laser speckle flowgraphy during normal pregnancy. PLoS One. 2017</v>
      </c>
    </row>
    <row r="999" spans="1:29" x14ac:dyDescent="0.3">
      <c r="A999">
        <v>4017</v>
      </c>
      <c r="B999" t="s">
        <v>7168</v>
      </c>
      <c r="C999" t="s">
        <v>17405</v>
      </c>
      <c r="D999" t="s">
        <v>27595</v>
      </c>
      <c r="E999" t="s">
        <v>2443</v>
      </c>
      <c r="F999" s="10"/>
      <c r="G999">
        <v>2017</v>
      </c>
      <c r="J999">
        <v>8.7634728985510169E-2</v>
      </c>
      <c r="L999" t="s">
        <v>38457</v>
      </c>
      <c r="M999">
        <v>28494494</v>
      </c>
      <c r="Q999" s="10"/>
      <c r="R999" s="11">
        <f t="shared" si="30"/>
        <v>0</v>
      </c>
      <c r="U999" s="11">
        <f t="shared" si="31"/>
        <v>0</v>
      </c>
      <c r="Y999" s="11">
        <f>IF(SUM(Tableau1[[#This Row],[Other access]:[Sci-hub access]])&gt;=1,1,0)</f>
        <v>0</v>
      </c>
      <c r="Z999" s="12">
        <f>IF(OR(Tableau1[[#This Row],[Access R1 + S1+ T1 ]]&gt;=1,Tableau1[[#This Row],[Access V1 +W1 + X1]]&gt;=1),1,0)</f>
        <v>0</v>
      </c>
      <c r="AB999" s="10" t="str">
        <f>Tableau1[[#This Row],[DOI]]</f>
        <v>doi: 10.1167/iovs.17-21587</v>
      </c>
      <c r="AC999" s="13" t="str">
        <f>Tableau1[[#This Row],[Authors]]&amp;", "&amp;Tableau1[[#This Row],[Title]]&amp;" "&amp;Tableau1[[#This Row],[Journal]]&amp;". "&amp;Tableau1[[#This Row],[Year]]</f>
        <v>Altschwager P, Moskowitz A, Fulton AB, Hansen RM., Multifocal ERG Responses in Subjects With a History of Preterm Birth. Invest Ophthalmol Vis Sci. 2017</v>
      </c>
    </row>
    <row r="1000" spans="1:29" x14ac:dyDescent="0.3">
      <c r="A1000">
        <v>10704</v>
      </c>
      <c r="B1000" t="s">
        <v>13168</v>
      </c>
      <c r="C1000" t="s">
        <v>23331</v>
      </c>
      <c r="D1000" t="s">
        <v>33621</v>
      </c>
      <c r="E1000" t="s">
        <v>2457</v>
      </c>
      <c r="F1000" s="10"/>
      <c r="G1000">
        <v>2017</v>
      </c>
      <c r="J1000">
        <v>8.769809707079812E-2</v>
      </c>
      <c r="L1000" t="s">
        <v>44951</v>
      </c>
      <c r="M1000">
        <v>27096381</v>
      </c>
      <c r="Q1000" s="10"/>
      <c r="R1000" s="11">
        <f t="shared" si="30"/>
        <v>0</v>
      </c>
      <c r="U1000" s="11">
        <f t="shared" si="31"/>
        <v>0</v>
      </c>
      <c r="Y1000" s="11">
        <f>IF(SUM(Tableau1[[#This Row],[Other access]:[Sci-hub access]])&gt;=1,1,0)</f>
        <v>0</v>
      </c>
      <c r="Z1000" s="12">
        <f>IF(OR(Tableau1[[#This Row],[Access R1 + S1+ T1 ]]&gt;=1,Tableau1[[#This Row],[Access V1 +W1 + X1]]&gt;=1),1,0)</f>
        <v>0</v>
      </c>
      <c r="AB1000" s="10" t="str">
        <f>Tableau1[[#This Row],[DOI]]</f>
        <v>doi: 10.1097/ICB.0000000000000311</v>
      </c>
      <c r="AC1000" s="13" t="str">
        <f>Tableau1[[#This Row],[Authors]]&amp;", "&amp;Tableau1[[#This Row],[Title]]&amp;" "&amp;Tableau1[[#This Row],[Journal]]&amp;". "&amp;Tableau1[[#This Row],[Year]]</f>
        <v>Fabian ID, Arora AK, Cohen VM., MALIGNANT TRANSFORMATION OF A CHOROIDAL NEVUS IN AN EYE TREATED FOR CHOROIDAL MELANOMA. Retin Cases Brief Rep. 2017</v>
      </c>
    </row>
    <row r="1001" spans="1:29" x14ac:dyDescent="0.3">
      <c r="A1001">
        <v>9001</v>
      </c>
      <c r="B1001" t="s">
        <v>11615</v>
      </c>
      <c r="C1001" t="s">
        <v>21793</v>
      </c>
      <c r="D1001" t="s">
        <v>32056</v>
      </c>
      <c r="E1001" t="s">
        <v>2490</v>
      </c>
      <c r="F1001" s="10"/>
      <c r="G1001">
        <v>2017</v>
      </c>
      <c r="J1001">
        <v>8.7702619732014431E-2</v>
      </c>
      <c r="L1001" t="s">
        <v>43323</v>
      </c>
      <c r="M1001">
        <v>27794426</v>
      </c>
      <c r="Q1001" s="10"/>
      <c r="R1001" s="11">
        <f t="shared" si="30"/>
        <v>0</v>
      </c>
      <c r="U1001" s="11">
        <f t="shared" si="31"/>
        <v>0</v>
      </c>
      <c r="Y1001" s="11">
        <f>IF(SUM(Tableau1[[#This Row],[Other access]:[Sci-hub access]])&gt;=1,1,0)</f>
        <v>0</v>
      </c>
      <c r="Z1001" s="12">
        <f>IF(OR(Tableau1[[#This Row],[Access R1 + S1+ T1 ]]&gt;=1,Tableau1[[#This Row],[Access V1 +W1 + X1]]&gt;=1),1,0)</f>
        <v>0</v>
      </c>
      <c r="AB1001" s="10" t="str">
        <f>Tableau1[[#This Row],[DOI]]</f>
        <v>doi: 10.1016/j.ajo.2016.10.006</v>
      </c>
      <c r="AC1001" s="13" t="str">
        <f>Tableau1[[#This Row],[Authors]]&amp;", "&amp;Tableau1[[#This Row],[Title]]&amp;" "&amp;Tableau1[[#This Row],[Journal]]&amp;". "&amp;Tableau1[[#This Row],[Year]]</f>
        <v>Al-Haddad CE, Abdulaal M, Al-Moujahed A, Ervin AM, Ismail K., Fornix-Based Versus Limbal-Based Conjunctival Trabeculectomy Flaps for Glaucoma: Findings From a Cochrane Systematic Review. Am J Ophthalmol. 2017</v>
      </c>
    </row>
    <row r="1002" spans="1:29" x14ac:dyDescent="0.3">
      <c r="A1002">
        <v>10425</v>
      </c>
      <c r="B1002" t="s">
        <v>12916</v>
      </c>
      <c r="C1002" t="s">
        <v>23083</v>
      </c>
      <c r="D1002" t="s">
        <v>33369</v>
      </c>
      <c r="E1002" t="s">
        <v>2471</v>
      </c>
      <c r="F1002" s="10"/>
      <c r="G1002">
        <v>2017</v>
      </c>
      <c r="J1002">
        <v>8.772491988292086E-2</v>
      </c>
      <c r="L1002" t="s">
        <v>44675</v>
      </c>
      <c r="M1002">
        <v>27312539</v>
      </c>
      <c r="Q1002" s="10"/>
      <c r="R1002" s="11">
        <f t="shared" si="30"/>
        <v>0</v>
      </c>
      <c r="U1002" s="11">
        <f t="shared" si="31"/>
        <v>0</v>
      </c>
      <c r="Y1002" s="11">
        <f>IF(SUM(Tableau1[[#This Row],[Other access]:[Sci-hub access]])&gt;=1,1,0)</f>
        <v>0</v>
      </c>
      <c r="Z1002" s="12">
        <f>IF(OR(Tableau1[[#This Row],[Access R1 + S1+ T1 ]]&gt;=1,Tableau1[[#This Row],[Access V1 +W1 + X1]]&gt;=1),1,0)</f>
        <v>0</v>
      </c>
      <c r="AB1002" s="10" t="str">
        <f>Tableau1[[#This Row],[DOI]]</f>
        <v>doi: 10.1007/s10792-016-0277-5</v>
      </c>
      <c r="AC1002" s="13" t="str">
        <f>Tableau1[[#This Row],[Authors]]&amp;", "&amp;Tableau1[[#This Row],[Title]]&amp;" "&amp;Tableau1[[#This Row],[Journal]]&amp;". "&amp;Tableau1[[#This Row],[Year]]</f>
        <v>Takkar B, Roy S, Sodhi PK, Azad S, Bajwa GS., Peripheral choroidal neovascular membrane in a case of peripheral exudative hemorrhagic chorioretinopathy managed with combination therapy. Int Ophthalmol. 2017</v>
      </c>
    </row>
    <row r="1003" spans="1:29" x14ac:dyDescent="0.3">
      <c r="A1003">
        <v>5701</v>
      </c>
      <c r="B1003" t="s">
        <v>8732</v>
      </c>
      <c r="C1003" t="s">
        <v>18951</v>
      </c>
      <c r="D1003" t="s">
        <v>29162</v>
      </c>
      <c r="E1003" t="s">
        <v>2445</v>
      </c>
      <c r="F1003" s="10"/>
      <c r="G1003">
        <v>2017</v>
      </c>
      <c r="J1003">
        <v>8.7757337762958354E-2</v>
      </c>
      <c r="L1003" t="s">
        <v>40084</v>
      </c>
      <c r="M1003">
        <v>28296658</v>
      </c>
      <c r="Q1003" s="10"/>
      <c r="R1003" s="11">
        <f t="shared" si="30"/>
        <v>0</v>
      </c>
      <c r="U1003" s="11">
        <f t="shared" si="31"/>
        <v>0</v>
      </c>
      <c r="Y1003" s="11">
        <f>IF(SUM(Tableau1[[#This Row],[Other access]:[Sci-hub access]])&gt;=1,1,0)</f>
        <v>0</v>
      </c>
      <c r="Z1003" s="12">
        <f>IF(OR(Tableau1[[#This Row],[Access R1 + S1+ T1 ]]&gt;=1,Tableau1[[#This Row],[Access V1 +W1 + X1]]&gt;=1),1,0)</f>
        <v>0</v>
      </c>
      <c r="AB1003" s="10" t="str">
        <f>Tableau1[[#This Row],[DOI]]</f>
        <v>doi: 10.1097/IAE.0000000000001476</v>
      </c>
      <c r="AC1003" s="13" t="str">
        <f>Tableau1[[#This Row],[Authors]]&amp;", "&amp;Tableau1[[#This Row],[Title]]&amp;" "&amp;Tableau1[[#This Row],[Journal]]&amp;". "&amp;Tableau1[[#This Row],[Year]]</f>
        <v>DellʼArti L, Barteselli G, Invernizzi A, Leone G, Benatti E, Viola F., Morphological Appearance of Type III Dalén-Fuchs Nodules by SD-OCT. Retina. 2017</v>
      </c>
    </row>
    <row r="1004" spans="1:29" x14ac:dyDescent="0.3">
      <c r="A1004">
        <v>1620</v>
      </c>
      <c r="B1004" t="s">
        <v>4872</v>
      </c>
      <c r="C1004" t="s">
        <v>15122</v>
      </c>
      <c r="D1004" t="s">
        <v>25293</v>
      </c>
      <c r="E1004" t="s">
        <v>2490</v>
      </c>
      <c r="F1004" s="10"/>
      <c r="G1004">
        <v>2017</v>
      </c>
      <c r="J1004">
        <v>8.7946080607663291E-2</v>
      </c>
      <c r="L1004" t="s">
        <v>36099</v>
      </c>
      <c r="M1004">
        <v>28911990</v>
      </c>
      <c r="Q1004" s="10"/>
      <c r="R1004" s="11">
        <f t="shared" si="30"/>
        <v>0</v>
      </c>
      <c r="U1004" s="11">
        <f t="shared" si="31"/>
        <v>0</v>
      </c>
      <c r="Y1004" s="11">
        <f>IF(SUM(Tableau1[[#This Row],[Other access]:[Sci-hub access]])&gt;=1,1,0)</f>
        <v>0</v>
      </c>
      <c r="Z1004" s="12">
        <f>IF(OR(Tableau1[[#This Row],[Access R1 + S1+ T1 ]]&gt;=1,Tableau1[[#This Row],[Access V1 +W1 + X1]]&gt;=1),1,0)</f>
        <v>0</v>
      </c>
      <c r="AB1004" s="10" t="str">
        <f>Tableau1[[#This Row],[DOI]]</f>
        <v>doi: 10.1016/j.ajo.2017.09.009</v>
      </c>
      <c r="AC1004" s="13" t="str">
        <f>Tableau1[[#This Row],[Authors]]&amp;", "&amp;Tableau1[[#This Row],[Title]]&amp;" "&amp;Tableau1[[#This Row],[Journal]]&amp;". "&amp;Tableau1[[#This Row],[Year]]</f>
        <v>Ohno-Matsui K, Fang Y, Uramoto K, Shinohara K, Yokoi T, Ishida T, Jonas JB., Peri-dome Choroidal Deepening in Highly Myopic Eyes With Dome-Shaped Maculas. Am J Ophthalmol. 2017</v>
      </c>
    </row>
    <row r="1005" spans="1:29" x14ac:dyDescent="0.3">
      <c r="A1005">
        <v>4732</v>
      </c>
      <c r="B1005" t="s">
        <v>437</v>
      </c>
      <c r="C1005" t="s">
        <v>438</v>
      </c>
      <c r="D1005" t="s">
        <v>439</v>
      </c>
      <c r="E1005" t="s">
        <v>3198</v>
      </c>
      <c r="F1005" s="10"/>
      <c r="G1005">
        <v>2017</v>
      </c>
      <c r="J1005">
        <v>8.7950226932332454E-2</v>
      </c>
      <c r="L1005" t="e">
        <v>#VALUE!</v>
      </c>
      <c r="M1005">
        <v>28413868</v>
      </c>
      <c r="Q1005" s="10"/>
      <c r="R1005" s="11">
        <f t="shared" si="30"/>
        <v>0</v>
      </c>
      <c r="U1005" s="11">
        <f t="shared" si="31"/>
        <v>0</v>
      </c>
      <c r="Y1005" s="11">
        <f>IF(SUM(Tableau1[[#This Row],[Other access]:[Sci-hub access]])&gt;=1,1,0)</f>
        <v>0</v>
      </c>
      <c r="Z1005" s="12">
        <f>IF(OR(Tableau1[[#This Row],[Access R1 + S1+ T1 ]]&gt;=1,Tableau1[[#This Row],[Access V1 +W1 + X1]]&gt;=1),1,0)</f>
        <v>0</v>
      </c>
      <c r="AB1005" s="10" t="e">
        <f>Tableau1[[#This Row],[DOI]]</f>
        <v>#VALUE!</v>
      </c>
      <c r="AC1005" s="13" t="str">
        <f>Tableau1[[#This Row],[Authors]]&amp;", "&amp;Tableau1[[#This Row],[Title]]&amp;" "&amp;Tableau1[[#This Row],[Journal]]&amp;". "&amp;Tableau1[[#This Row],[Year]]</f>
        <v>Fujita M, Ogata M, Suzuki Y, Ichihashi T, Nagahara M, Kawai K., Goniosynechialysis and Repositioning of Intraocular Lens in a Case of Secondary Angle Closure Glaucoma. Tokai J Exp Clin Med. 2017</v>
      </c>
    </row>
    <row r="1006" spans="1:29" x14ac:dyDescent="0.3">
      <c r="A1006">
        <v>565</v>
      </c>
      <c r="B1006" t="s">
        <v>3828</v>
      </c>
      <c r="C1006" t="s">
        <v>14085</v>
      </c>
      <c r="D1006" t="s">
        <v>24248</v>
      </c>
      <c r="E1006" t="s">
        <v>2462</v>
      </c>
      <c r="F1006" s="10"/>
      <c r="G1006">
        <v>2017</v>
      </c>
      <c r="J1006">
        <v>8.8231006523001532E-2</v>
      </c>
      <c r="L1006" t="s">
        <v>35064</v>
      </c>
      <c r="M1006">
        <v>29178851</v>
      </c>
      <c r="Q1006" s="10"/>
      <c r="R1006" s="11">
        <f t="shared" si="30"/>
        <v>0</v>
      </c>
      <c r="U1006" s="11">
        <f t="shared" si="31"/>
        <v>0</v>
      </c>
      <c r="Y1006" s="11">
        <f>IF(SUM(Tableau1[[#This Row],[Other access]:[Sci-hub access]])&gt;=1,1,0)</f>
        <v>0</v>
      </c>
      <c r="Z1006" s="12">
        <f>IF(OR(Tableau1[[#This Row],[Access R1 + S1+ T1 ]]&gt;=1,Tableau1[[#This Row],[Access V1 +W1 + X1]]&gt;=1),1,0)</f>
        <v>0</v>
      </c>
      <c r="AB1006" s="10" t="str">
        <f>Tableau1[[#This Row],[DOI]]</f>
        <v>doi: 10.1186/s12886-017-0612-2</v>
      </c>
      <c r="AC1006" s="13" t="str">
        <f>Tableau1[[#This Row],[Authors]]&amp;", "&amp;Tableau1[[#This Row],[Title]]&amp;" "&amp;Tableau1[[#This Row],[Journal]]&amp;". "&amp;Tableau1[[#This Row],[Year]]</f>
        <v>Teweldemedhin M, Gebreyesus H, Atsbaha AH, Asgedom SW, Saravanan M., Bacterial profile of ocular infections: a systematic review. BMC Ophthalmol. 2017</v>
      </c>
    </row>
    <row r="1007" spans="1:29" x14ac:dyDescent="0.3">
      <c r="A1007">
        <v>9614</v>
      </c>
      <c r="B1007" t="s">
        <v>2052</v>
      </c>
      <c r="C1007" t="s">
        <v>2053</v>
      </c>
      <c r="D1007" t="s">
        <v>2054</v>
      </c>
      <c r="E1007" t="s">
        <v>2967</v>
      </c>
      <c r="F1007" s="10"/>
      <c r="G1007">
        <v>2017</v>
      </c>
      <c r="J1007">
        <v>8.8288636801782561E-2</v>
      </c>
      <c r="L1007" t="s">
        <v>43885</v>
      </c>
      <c r="M1007">
        <v>27637920</v>
      </c>
      <c r="Q1007" s="10"/>
      <c r="R1007" s="11">
        <f t="shared" si="30"/>
        <v>0</v>
      </c>
      <c r="U1007" s="11">
        <f t="shared" si="31"/>
        <v>0</v>
      </c>
      <c r="Y1007" s="11">
        <f>IF(SUM(Tableau1[[#This Row],[Other access]:[Sci-hub access]])&gt;=1,1,0)</f>
        <v>0</v>
      </c>
      <c r="Z1007" s="12">
        <f>IF(OR(Tableau1[[#This Row],[Access R1 + S1+ T1 ]]&gt;=1,Tableau1[[#This Row],[Access V1 +W1 + X1]]&gt;=1),1,0)</f>
        <v>0</v>
      </c>
      <c r="AB1007" s="10" t="str">
        <f>Tableau1[[#This Row],[DOI]]</f>
        <v>doi: 10.1007/s40258-016-0275-9</v>
      </c>
      <c r="AC1007" s="13" t="str">
        <f>Tableau1[[#This Row],[Authors]]&amp;", "&amp;Tableau1[[#This Row],[Title]]&amp;" "&amp;Tableau1[[#This Row],[Journal]]&amp;". "&amp;Tableau1[[#This Row],[Year]]</f>
        <v>Butt T, Tufail A, Rubin G., Health State Utility Values for Age-Related Macular Degeneration: Review and Advice. Appl Health Econ Health Policy. 2017</v>
      </c>
    </row>
    <row r="1008" spans="1:29" x14ac:dyDescent="0.3">
      <c r="A1008">
        <v>6227</v>
      </c>
      <c r="B1008" t="s">
        <v>9188</v>
      </c>
      <c r="C1008" t="s">
        <v>19401</v>
      </c>
      <c r="D1008" t="s">
        <v>29619</v>
      </c>
      <c r="E1008" t="s">
        <v>2496</v>
      </c>
      <c r="F1008" s="10"/>
      <c r="G1008">
        <v>2017</v>
      </c>
      <c r="J1008">
        <v>8.8292619247003823E-2</v>
      </c>
      <c r="L1008" t="s">
        <v>40597</v>
      </c>
      <c r="M1008">
        <v>28237144</v>
      </c>
      <c r="Q1008" s="10"/>
      <c r="R1008" s="11">
        <f t="shared" si="30"/>
        <v>0</v>
      </c>
      <c r="U1008" s="11">
        <f t="shared" si="31"/>
        <v>0</v>
      </c>
      <c r="Y1008" s="11">
        <f>IF(SUM(Tableau1[[#This Row],[Other access]:[Sci-hub access]])&gt;=1,1,0)</f>
        <v>0</v>
      </c>
      <c r="Z1008" s="12">
        <f>IF(OR(Tableau1[[#This Row],[Access R1 + S1+ T1 ]]&gt;=1,Tableau1[[#This Row],[Access V1 +W1 + X1]]&gt;=1),1,0)</f>
        <v>0</v>
      </c>
      <c r="AB1008" s="10" t="str">
        <f>Tableau1[[#This Row],[DOI]]</f>
        <v>doi: 10.1016/j.jcjo.2016.07.021</v>
      </c>
      <c r="AC1008" s="13" t="str">
        <f>Tableau1[[#This Row],[Authors]]&amp;", "&amp;Tableau1[[#This Row],[Title]]&amp;" "&amp;Tableau1[[#This Row],[Journal]]&amp;". "&amp;Tableau1[[#This Row],[Year]]</f>
        <v>Fleischman D, Perry JT, Rand Allingham R, Stinnett SS, Fleischman GM, Givre SJ, Chesnutt DA., Retrospective analysis of translaminar, demographic, and physiologic parameters in relation to papilledema severity. Can J Ophthalmol. 2017</v>
      </c>
    </row>
    <row r="1009" spans="1:29" x14ac:dyDescent="0.3">
      <c r="A1009">
        <v>1001</v>
      </c>
      <c r="B1009" t="s">
        <v>4263</v>
      </c>
      <c r="C1009" t="s">
        <v>14517</v>
      </c>
      <c r="D1009" t="s">
        <v>24684</v>
      </c>
      <c r="E1009" t="s">
        <v>2465</v>
      </c>
      <c r="F1009" s="10"/>
      <c r="G1009">
        <v>2017</v>
      </c>
      <c r="J1009">
        <v>8.8456377986997681E-2</v>
      </c>
      <c r="L1009" t="s">
        <v>35489</v>
      </c>
      <c r="M1009">
        <v>29049253</v>
      </c>
      <c r="Q1009" s="10"/>
      <c r="R1009" s="11">
        <f t="shared" si="30"/>
        <v>0</v>
      </c>
      <c r="U1009" s="11">
        <f t="shared" si="31"/>
        <v>0</v>
      </c>
      <c r="Y1009" s="11">
        <f>IF(SUM(Tableau1[[#This Row],[Other access]:[Sci-hub access]])&gt;=1,1,0)</f>
        <v>0</v>
      </c>
      <c r="Z1009" s="12">
        <f>IF(OR(Tableau1[[#This Row],[Access R1 + S1+ T1 ]]&gt;=1,Tableau1[[#This Row],[Access V1 +W1 + X1]]&gt;=1),1,0)</f>
        <v>0</v>
      </c>
      <c r="AB1009" s="10" t="str">
        <f>Tableau1[[#This Row],[DOI]]</f>
        <v>doi: 10.1097/MD.0000000000008350</v>
      </c>
      <c r="AC1009" s="13" t="str">
        <f>Tableau1[[#This Row],[Authors]]&amp;", "&amp;Tableau1[[#This Row],[Title]]&amp;" "&amp;Tableau1[[#This Row],[Journal]]&amp;". "&amp;Tableau1[[#This Row],[Year]]</f>
        <v>He Y, Tian Y, Song W, Su T, Jiang H, Xia X., Clinical efficacy analysis of Ahmed glaucoma valve implantation in neovascular glaucoma and influencing factors: A STROBE-compliant article. Medicine (Baltimore). 2017</v>
      </c>
    </row>
    <row r="1010" spans="1:29" x14ac:dyDescent="0.3">
      <c r="A1010">
        <v>3467</v>
      </c>
      <c r="B1010" t="s">
        <v>6641</v>
      </c>
      <c r="C1010" t="s">
        <v>16883</v>
      </c>
      <c r="D1010" t="s">
        <v>27065</v>
      </c>
      <c r="E1010" t="s">
        <v>34034</v>
      </c>
      <c r="F1010" s="10"/>
      <c r="G1010">
        <v>2017</v>
      </c>
      <c r="J1010">
        <v>8.8783197347031217E-2</v>
      </c>
      <c r="L1010" t="s">
        <v>37915</v>
      </c>
      <c r="M1010">
        <v>28581542</v>
      </c>
      <c r="Q1010" s="10"/>
      <c r="R1010" s="11">
        <f t="shared" si="30"/>
        <v>0</v>
      </c>
      <c r="U1010" s="11">
        <f t="shared" si="31"/>
        <v>0</v>
      </c>
      <c r="Y1010" s="11">
        <f>IF(SUM(Tableau1[[#This Row],[Other access]:[Sci-hub access]])&gt;=1,1,0)</f>
        <v>0</v>
      </c>
      <c r="Z1010" s="12">
        <f>IF(OR(Tableau1[[#This Row],[Access R1 + S1+ T1 ]]&gt;=1,Tableau1[[#This Row],[Access V1 +W1 + X1]]&gt;=1),1,0)</f>
        <v>0</v>
      </c>
      <c r="AB1010" s="10" t="str">
        <f>Tableau1[[#This Row],[DOI]]</f>
        <v>doi: 10.12740/PP/OnlineFirst/61352</v>
      </c>
      <c r="AC1010" s="13" t="str">
        <f>Tableau1[[#This Row],[Authors]]&amp;", "&amp;Tableau1[[#This Row],[Title]]&amp;" "&amp;Tableau1[[#This Row],[Journal]]&amp;". "&amp;Tableau1[[#This Row],[Year]]</f>
        <v>Wrzesińska M, Kapias J, Nowakowska-Domagała K, Kocur J., Visual impairment and traits of autism in children. Psychiatr Pol. 2017</v>
      </c>
    </row>
    <row r="1011" spans="1:29" x14ac:dyDescent="0.3">
      <c r="A1011">
        <v>6694</v>
      </c>
      <c r="B1011" t="s">
        <v>9593</v>
      </c>
      <c r="C1011" t="s">
        <v>19799</v>
      </c>
      <c r="D1011" t="s">
        <v>30026</v>
      </c>
      <c r="E1011" t="s">
        <v>2465</v>
      </c>
      <c r="F1011" s="10"/>
      <c r="G1011">
        <v>2017</v>
      </c>
      <c r="J1011">
        <v>8.8802124391608062E-2</v>
      </c>
      <c r="L1011" t="s">
        <v>41055</v>
      </c>
      <c r="M1011">
        <v>28178142</v>
      </c>
      <c r="Q1011" s="10"/>
      <c r="R1011" s="11">
        <f t="shared" si="30"/>
        <v>0</v>
      </c>
      <c r="U1011" s="11">
        <f t="shared" si="31"/>
        <v>0</v>
      </c>
      <c r="Y1011" s="11">
        <f>IF(SUM(Tableau1[[#This Row],[Other access]:[Sci-hub access]])&gt;=1,1,0)</f>
        <v>0</v>
      </c>
      <c r="Z1011" s="12">
        <f>IF(OR(Tableau1[[#This Row],[Access R1 + S1+ T1 ]]&gt;=1,Tableau1[[#This Row],[Access V1 +W1 + X1]]&gt;=1),1,0)</f>
        <v>0</v>
      </c>
      <c r="AB1011" s="10" t="str">
        <f>Tableau1[[#This Row],[DOI]]</f>
        <v>doi: 10.1097/MD.0000000000006021</v>
      </c>
      <c r="AC1011" s="13" t="str">
        <f>Tableau1[[#This Row],[Authors]]&amp;", "&amp;Tableau1[[#This Row],[Title]]&amp;" "&amp;Tableau1[[#This Row],[Journal]]&amp;". "&amp;Tableau1[[#This Row],[Year]]</f>
        <v>Terada Y, Kamoi K, Ohno-Matsui K, Miyata K, Yamano C, Coler-Reilly A, Yamano Y., Treatment of rheumatoid arthritis with biologics may exacerbate HTLV-1-associated conditions: A case report. Medicine (Baltimore). 2017</v>
      </c>
    </row>
    <row r="1012" spans="1:29" x14ac:dyDescent="0.3">
      <c r="A1012">
        <v>10179</v>
      </c>
      <c r="B1012" t="s">
        <v>12684</v>
      </c>
      <c r="C1012" t="s">
        <v>22854</v>
      </c>
      <c r="D1012" t="s">
        <v>33136</v>
      </c>
      <c r="E1012" t="s">
        <v>2438</v>
      </c>
      <c r="F1012" s="10"/>
      <c r="G1012">
        <v>2017</v>
      </c>
      <c r="J1012">
        <v>8.8867156772203471E-2</v>
      </c>
      <c r="L1012" t="s">
        <v>44434</v>
      </c>
      <c r="M1012">
        <v>27436782</v>
      </c>
      <c r="Q1012" s="10"/>
      <c r="R1012" s="11">
        <f t="shared" si="30"/>
        <v>0</v>
      </c>
      <c r="U1012" s="11">
        <f t="shared" si="31"/>
        <v>0</v>
      </c>
      <c r="Y1012" s="11">
        <f>IF(SUM(Tableau1[[#This Row],[Other access]:[Sci-hub access]])&gt;=1,1,0)</f>
        <v>0</v>
      </c>
      <c r="Z1012" s="12">
        <f>IF(OR(Tableau1[[#This Row],[Access R1 + S1+ T1 ]]&gt;=1,Tableau1[[#This Row],[Access V1 +W1 + X1]]&gt;=1),1,0)</f>
        <v>0</v>
      </c>
      <c r="AB1012" s="10" t="str">
        <f>Tableau1[[#This Row],[DOI]]</f>
        <v>doi: 10.1136/bjophthalmol-2016-308900</v>
      </c>
      <c r="AC1012" s="13" t="str">
        <f>Tableau1[[#This Row],[Authors]]&amp;", "&amp;Tableau1[[#This Row],[Title]]&amp;" "&amp;Tableau1[[#This Row],[Journal]]&amp;". "&amp;Tableau1[[#This Row],[Year]]</f>
        <v>Luk AS, Yip WW, Lok JY, Lau HH, Young AL., Retinopathy of prematurity: applicability and compliance of guidelines in Hong Kong. Br J Ophthalmol. 2017</v>
      </c>
    </row>
    <row r="1013" spans="1:29" x14ac:dyDescent="0.3">
      <c r="A1013">
        <v>353</v>
      </c>
      <c r="B1013" t="s">
        <v>3616</v>
      </c>
      <c r="C1013" t="s">
        <v>13877</v>
      </c>
      <c r="D1013" t="s">
        <v>24036</v>
      </c>
      <c r="E1013" t="s">
        <v>2462</v>
      </c>
      <c r="F1013" s="10"/>
      <c r="G1013">
        <v>2017</v>
      </c>
      <c r="J1013">
        <v>8.8998412001114913E-2</v>
      </c>
      <c r="L1013" t="s">
        <v>34860</v>
      </c>
      <c r="M1013">
        <v>29246122</v>
      </c>
      <c r="Q1013" s="10"/>
      <c r="R1013" s="11">
        <f t="shared" si="30"/>
        <v>0</v>
      </c>
      <c r="U1013" s="11">
        <f t="shared" si="31"/>
        <v>0</v>
      </c>
      <c r="Y1013" s="11">
        <f>IF(SUM(Tableau1[[#This Row],[Other access]:[Sci-hub access]])&gt;=1,1,0)</f>
        <v>0</v>
      </c>
      <c r="Z1013" s="12">
        <f>IF(OR(Tableau1[[#This Row],[Access R1 + S1+ T1 ]]&gt;=1,Tableau1[[#This Row],[Access V1 +W1 + X1]]&gt;=1),1,0)</f>
        <v>0</v>
      </c>
      <c r="AB1013" s="10" t="str">
        <f>Tableau1[[#This Row],[DOI]]</f>
        <v>doi: 10.1186/s12886-017-0650-9</v>
      </c>
      <c r="AC1013" s="13" t="str">
        <f>Tableau1[[#This Row],[Authors]]&amp;", "&amp;Tableau1[[#This Row],[Title]]&amp;" "&amp;Tableau1[[#This Row],[Journal]]&amp;". "&amp;Tableau1[[#This Row],[Year]]</f>
        <v>Said AMA, Elbayomi AM, Shaat AAK., Structural changes of the macula and optic nerve head in the remaining eyes after enucleation for retinoblastoma: an optical coherence tomography study. BMC Ophthalmol. 2017</v>
      </c>
    </row>
    <row r="1014" spans="1:29" x14ac:dyDescent="0.3">
      <c r="A1014">
        <v>2255</v>
      </c>
      <c r="B1014" t="s">
        <v>5487</v>
      </c>
      <c r="C1014" t="s">
        <v>15732</v>
      </c>
      <c r="D1014" t="s">
        <v>25909</v>
      </c>
      <c r="E1014" t="s">
        <v>2862</v>
      </c>
      <c r="F1014" s="10"/>
      <c r="G1014">
        <v>2017</v>
      </c>
      <c r="J1014">
        <v>8.9130378254348663E-2</v>
      </c>
      <c r="L1014" t="s">
        <v>36722</v>
      </c>
      <c r="M1014">
        <v>28781316</v>
      </c>
      <c r="Q1014" s="10"/>
      <c r="R1014" s="11">
        <f t="shared" si="30"/>
        <v>0</v>
      </c>
      <c r="U1014" s="11">
        <f t="shared" si="31"/>
        <v>0</v>
      </c>
      <c r="Y1014" s="11">
        <f>IF(SUM(Tableau1[[#This Row],[Other access]:[Sci-hub access]])&gt;=1,1,0)</f>
        <v>0</v>
      </c>
      <c r="Z1014" s="12">
        <f>IF(OR(Tableau1[[#This Row],[Access R1 + S1+ T1 ]]&gt;=1,Tableau1[[#This Row],[Access V1 +W1 + X1]]&gt;=1),1,0)</f>
        <v>0</v>
      </c>
      <c r="AB1014" s="10" t="str">
        <f>Tableau1[[#This Row],[DOI]]</f>
        <v>doi: 10.2169/internalmedicine.8417-16</v>
      </c>
      <c r="AC1014" s="13" t="str">
        <f>Tableau1[[#This Row],[Authors]]&amp;", "&amp;Tableau1[[#This Row],[Title]]&amp;" "&amp;Tableau1[[#This Row],[Journal]]&amp;". "&amp;Tableau1[[#This Row],[Year]]</f>
        <v>Yamada M, Shibata H, Masugi Y, Ishi T, Kameyama K, Ebinuma H, Hasegawa T., Histological Changes in Autoimmune Hepatitis with Graves' Disease: A Child Case Report. Intern Med. 2017</v>
      </c>
    </row>
    <row r="1015" spans="1:29" x14ac:dyDescent="0.3">
      <c r="A1015">
        <v>200</v>
      </c>
      <c r="B1015" t="s">
        <v>3463</v>
      </c>
      <c r="C1015" t="s">
        <v>13724</v>
      </c>
      <c r="D1015" t="s">
        <v>23883</v>
      </c>
      <c r="E1015" t="s">
        <v>33987</v>
      </c>
      <c r="F1015" s="10"/>
      <c r="G1015">
        <v>2017</v>
      </c>
      <c r="J1015">
        <v>8.9250455433873888E-2</v>
      </c>
      <c r="L1015" t="s">
        <v>34713</v>
      </c>
      <c r="M1015">
        <v>29350499</v>
      </c>
      <c r="Q1015" s="10"/>
      <c r="R1015" s="11">
        <f t="shared" si="30"/>
        <v>0</v>
      </c>
      <c r="U1015" s="11">
        <f t="shared" si="31"/>
        <v>0</v>
      </c>
      <c r="Y1015" s="11">
        <f>IF(SUM(Tableau1[[#This Row],[Other access]:[Sci-hub access]])&gt;=1,1,0)</f>
        <v>0</v>
      </c>
      <c r="Z1015" s="12">
        <f>IF(OR(Tableau1[[#This Row],[Access R1 + S1+ T1 ]]&gt;=1,Tableau1[[#This Row],[Access V1 +W1 + X1]]&gt;=1),1,0)</f>
        <v>0</v>
      </c>
      <c r="AB1015" s="10" t="str">
        <f>Tableau1[[#This Row],[DOI]]</f>
        <v>doi: 10.2298/VSP150320058J</v>
      </c>
      <c r="AC1015" s="13" t="str">
        <f>Tableau1[[#This Row],[Authors]]&amp;", "&amp;Tableau1[[#This Row],[Title]]&amp;" "&amp;Tableau1[[#This Row],[Journal]]&amp;". "&amp;Tableau1[[#This Row],[Year]]</f>
        <v>Janićijević K, Kocić S, Pajović S, Zdravković N, Šarenac-Vulović T, Janićijević-Petrović M., The importance of developing atherosclerosis in pseudoexfoliation glaucoma. Vojnosanit Pregl. 2017</v>
      </c>
    </row>
    <row r="1016" spans="1:29" x14ac:dyDescent="0.3">
      <c r="A1016">
        <v>10552</v>
      </c>
      <c r="B1016" t="s">
        <v>13030</v>
      </c>
      <c r="C1016" t="s">
        <v>23196</v>
      </c>
      <c r="D1016" t="s">
        <v>33483</v>
      </c>
      <c r="E1016" t="s">
        <v>2471</v>
      </c>
      <c r="F1016" s="10"/>
      <c r="G1016">
        <v>2017</v>
      </c>
      <c r="J1016">
        <v>8.925373161222705E-2</v>
      </c>
      <c r="L1016" t="s">
        <v>44801</v>
      </c>
      <c r="M1016">
        <v>27216852</v>
      </c>
      <c r="Q1016" s="10"/>
      <c r="R1016" s="11">
        <f t="shared" si="30"/>
        <v>0</v>
      </c>
      <c r="U1016" s="11">
        <f t="shared" si="31"/>
        <v>0</v>
      </c>
      <c r="Y1016" s="11">
        <f>IF(SUM(Tableau1[[#This Row],[Other access]:[Sci-hub access]])&gt;=1,1,0)</f>
        <v>0</v>
      </c>
      <c r="Z1016" s="12">
        <f>IF(OR(Tableau1[[#This Row],[Access R1 + S1+ T1 ]]&gt;=1,Tableau1[[#This Row],[Access V1 +W1 + X1]]&gt;=1),1,0)</f>
        <v>0</v>
      </c>
      <c r="AB1016" s="10" t="str">
        <f>Tableau1[[#This Row],[DOI]]</f>
        <v>doi: 10.1007/s10792-016-0257-9</v>
      </c>
      <c r="AC1016" s="13" t="str">
        <f>Tableau1[[#This Row],[Authors]]&amp;", "&amp;Tableau1[[#This Row],[Title]]&amp;" "&amp;Tableau1[[#This Row],[Journal]]&amp;". "&amp;Tableau1[[#This Row],[Year]]</f>
        <v>Sukgen EA, Gunay M, Kocluk Y., Occurrence of intraocular air bubbles during intravitreal injections for retinopathy of prematurity. Int Ophthalmol. 2017</v>
      </c>
    </row>
    <row r="1017" spans="1:29" x14ac:dyDescent="0.3">
      <c r="A1017">
        <v>821</v>
      </c>
      <c r="B1017" t="s">
        <v>4084</v>
      </c>
      <c r="C1017" t="s">
        <v>14338</v>
      </c>
      <c r="D1017" t="s">
        <v>24504</v>
      </c>
      <c r="E1017" t="s">
        <v>2654</v>
      </c>
      <c r="F1017" s="10"/>
      <c r="G1017">
        <v>2017</v>
      </c>
      <c r="J1017">
        <v>8.9279062235513518E-2</v>
      </c>
      <c r="L1017" t="s">
        <v>35314</v>
      </c>
      <c r="M1017">
        <v>29097185</v>
      </c>
      <c r="Q1017" s="10"/>
      <c r="R1017" s="11">
        <f t="shared" si="30"/>
        <v>0</v>
      </c>
      <c r="U1017" s="11">
        <f t="shared" si="31"/>
        <v>0</v>
      </c>
      <c r="Y1017" s="11">
        <f>IF(SUM(Tableau1[[#This Row],[Other access]:[Sci-hub access]])&gt;=1,1,0)</f>
        <v>0</v>
      </c>
      <c r="Z1017" s="12">
        <f>IF(OR(Tableau1[[#This Row],[Access R1 + S1+ T1 ]]&gt;=1,Tableau1[[#This Row],[Access V1 +W1 + X1]]&gt;=1),1,0)</f>
        <v>0</v>
      </c>
      <c r="AB1017" s="10" t="str">
        <f>Tableau1[[#This Row],[DOI]]</f>
        <v>doi: 10.1016/j.yexcr.2017.10.036</v>
      </c>
      <c r="AC1017" s="13" t="str">
        <f>Tableau1[[#This Row],[Authors]]&amp;", "&amp;Tableau1[[#This Row],[Title]]&amp;" "&amp;Tableau1[[#This Row],[Journal]]&amp;". "&amp;Tableau1[[#This Row],[Year]]</f>
        <v>Rajapakse D, Peterson K, Mishra S, Wistow G., Serum starvation of ARPE-19 changes the cellular distribution of cholesterol and Fibulin3 in patterns reminiscent of age-related macular degeneration. Exp Cell Res. 2017</v>
      </c>
    </row>
    <row r="1018" spans="1:29" ht="28.8" x14ac:dyDescent="0.3">
      <c r="A1018">
        <v>9537</v>
      </c>
      <c r="B1018" t="s">
        <v>12099</v>
      </c>
      <c r="C1018" t="s">
        <v>22274</v>
      </c>
      <c r="D1018" t="s">
        <v>32545</v>
      </c>
      <c r="E1018" t="s">
        <v>2447</v>
      </c>
      <c r="F1018" s="10"/>
      <c r="G1018">
        <v>2017</v>
      </c>
      <c r="J1018">
        <v>8.9430430229536562E-2</v>
      </c>
      <c r="L1018" t="s">
        <v>43819</v>
      </c>
      <c r="M1018">
        <v>27662197</v>
      </c>
      <c r="Q1018" s="10"/>
      <c r="R1018" s="11">
        <f t="shared" si="30"/>
        <v>0</v>
      </c>
      <c r="U1018" s="11">
        <f t="shared" si="31"/>
        <v>0</v>
      </c>
      <c r="Y1018" s="11">
        <f>IF(SUM(Tableau1[[#This Row],[Other access]:[Sci-hub access]])&gt;=1,1,0)</f>
        <v>0</v>
      </c>
      <c r="Z1018" s="12">
        <f>IF(OR(Tableau1[[#This Row],[Access R1 + S1+ T1 ]]&gt;=1,Tableau1[[#This Row],[Access V1 +W1 + X1]]&gt;=1),1,0)</f>
        <v>0</v>
      </c>
      <c r="AB1018" s="10" t="str">
        <f>Tableau1[[#This Row],[DOI]]</f>
        <v>doi: 10.1097/IOP.0000000000000786</v>
      </c>
      <c r="AC1018" s="13" t="str">
        <f>Tableau1[[#This Row],[Authors]]&amp;", "&amp;Tableau1[[#This Row],[Title]]&amp;" "&amp;Tableau1[[#This Row],[Journal]]&amp;". "&amp;Tableau1[[#This Row],[Year]]</f>
        <v>Ganguly A, Kaza H, Kapoor A, Sheth J, Ali MH, Tripathy D, Rath S., Comparative Evaluation of the Ostium After External and Nonendoscopic Endonasal Dacryocystorhinostomy Using Image Processing (Matlabs and Image J) Softwares. Ophthal Plast Reconstr Surg. 2017</v>
      </c>
    </row>
    <row r="1019" spans="1:29" x14ac:dyDescent="0.3">
      <c r="A1019">
        <v>4847</v>
      </c>
      <c r="B1019" t="s">
        <v>7950</v>
      </c>
      <c r="C1019" t="s">
        <v>18179</v>
      </c>
      <c r="D1019" t="s">
        <v>28380</v>
      </c>
      <c r="E1019" t="s">
        <v>2562</v>
      </c>
      <c r="F1019" s="10"/>
      <c r="G1019">
        <v>2017</v>
      </c>
      <c r="J1019">
        <v>8.9550098507350295E-2</v>
      </c>
      <c r="L1019" t="s">
        <v>39257</v>
      </c>
      <c r="M1019">
        <v>28399338</v>
      </c>
      <c r="Q1019" s="10"/>
      <c r="R1019" s="11">
        <f t="shared" si="30"/>
        <v>0</v>
      </c>
      <c r="U1019" s="11">
        <f t="shared" si="31"/>
        <v>0</v>
      </c>
      <c r="Y1019" s="11">
        <f>IF(SUM(Tableau1[[#This Row],[Other access]:[Sci-hub access]])&gt;=1,1,0)</f>
        <v>0</v>
      </c>
      <c r="Z1019" s="12">
        <f>IF(OR(Tableau1[[#This Row],[Access R1 + S1+ T1 ]]&gt;=1,Tableau1[[#This Row],[Access V1 +W1 + X1]]&gt;=1),1,0)</f>
        <v>0</v>
      </c>
      <c r="AB1019" s="10" t="str">
        <f>Tableau1[[#This Row],[DOI]]</f>
        <v>doi: 10.22608/APO.201711</v>
      </c>
      <c r="AC1019" s="13" t="str">
        <f>Tableau1[[#This Row],[Authors]]&amp;", "&amp;Tableau1[[#This Row],[Title]]&amp;" "&amp;Tableau1[[#This Row],[Journal]]&amp;". "&amp;Tableau1[[#This Row],[Year]]</f>
        <v>Soliman SE, Racher H, Zhang C, MacDonald H, Gallie BL., Genetics and Molecular Diagnostics in Retinoblastoma--An Update. Asia Pac J Ophthalmol (Phila). 2017</v>
      </c>
    </row>
    <row r="1020" spans="1:29" x14ac:dyDescent="0.3">
      <c r="A1020">
        <v>9180</v>
      </c>
      <c r="B1020" t="s">
        <v>11773</v>
      </c>
      <c r="C1020" t="s">
        <v>21948</v>
      </c>
      <c r="D1020" t="s">
        <v>32214</v>
      </c>
      <c r="E1020" t="s">
        <v>2447</v>
      </c>
      <c r="F1020" s="10"/>
      <c r="G1020">
        <v>2017</v>
      </c>
      <c r="J1020">
        <v>8.9663762784973455E-2</v>
      </c>
      <c r="L1020" t="s">
        <v>43496</v>
      </c>
      <c r="M1020">
        <v>27768646</v>
      </c>
      <c r="Q1020" s="10"/>
      <c r="R1020" s="11">
        <f t="shared" si="30"/>
        <v>0</v>
      </c>
      <c r="U1020" s="11">
        <f t="shared" si="31"/>
        <v>0</v>
      </c>
      <c r="Y1020" s="11">
        <f>IF(SUM(Tableau1[[#This Row],[Other access]:[Sci-hub access]])&gt;=1,1,0)</f>
        <v>0</v>
      </c>
      <c r="Z1020" s="12">
        <f>IF(OR(Tableau1[[#This Row],[Access R1 + S1+ T1 ]]&gt;=1,Tableau1[[#This Row],[Access V1 +W1 + X1]]&gt;=1),1,0)</f>
        <v>0</v>
      </c>
      <c r="AB1020" s="10" t="str">
        <f>Tableau1[[#This Row],[DOI]]</f>
        <v>doi: 10.1097/IOP.0000000000000810</v>
      </c>
      <c r="AC1020" s="13" t="str">
        <f>Tableau1[[#This Row],[Authors]]&amp;", "&amp;Tableau1[[#This Row],[Title]]&amp;" "&amp;Tableau1[[#This Row],[Journal]]&amp;". "&amp;Tableau1[[#This Row],[Year]]</f>
        <v>Chervenkoff JV, Rajak SN, Selva D, Davis G., A Case of a Spontaneous Self-resolving Retrobulbar Hemorrhage Following 3,4-Methylenedioxy-methamphetamine Use. Ophthal Plast Reconstr Surg. 2017</v>
      </c>
    </row>
    <row r="1021" spans="1:29" x14ac:dyDescent="0.3">
      <c r="A1021">
        <v>8519</v>
      </c>
      <c r="B1021" t="s">
        <v>11190</v>
      </c>
      <c r="C1021" t="s">
        <v>21374</v>
      </c>
      <c r="D1021" t="s">
        <v>31629</v>
      </c>
      <c r="E1021" t="s">
        <v>2861</v>
      </c>
      <c r="F1021" s="10"/>
      <c r="G1021">
        <v>2017</v>
      </c>
      <c r="J1021">
        <v>8.979754224183556E-2</v>
      </c>
      <c r="L1021" t="s">
        <v>42855</v>
      </c>
      <c r="M1021">
        <v>27898547</v>
      </c>
      <c r="Q1021" s="10"/>
      <c r="R1021" s="11">
        <f t="shared" si="30"/>
        <v>0</v>
      </c>
      <c r="U1021" s="11">
        <f t="shared" si="31"/>
        <v>0</v>
      </c>
      <c r="Y1021" s="11">
        <f>IF(SUM(Tableau1[[#This Row],[Other access]:[Sci-hub access]])&gt;=1,1,0)</f>
        <v>0</v>
      </c>
      <c r="Z1021" s="12">
        <f>IF(OR(Tableau1[[#This Row],[Access R1 + S1+ T1 ]]&gt;=1,Tableau1[[#This Row],[Access V1 +W1 + X1]]&gt;=1),1,0)</f>
        <v>0</v>
      </c>
      <c r="AB1021" s="10" t="str">
        <f>Tableau1[[#This Row],[DOI]]</f>
        <v>doi: 10.1213/XAA.0000000000000451</v>
      </c>
      <c r="AC1021" s="13" t="str">
        <f>Tableau1[[#This Row],[Authors]]&amp;", "&amp;Tableau1[[#This Row],[Title]]&amp;" "&amp;Tableau1[[#This Row],[Journal]]&amp;". "&amp;Tableau1[[#This Row],[Year]]</f>
        <v>Yamamoto T, Schmidt-Niemann M, Schindler E., Bilateral Congenital Iris Sphincter Agenesis Diagnosed After Massive Bleeding Episode During Repair of Aneurysmal Dilation of Patent Ductus Arteriosus: A Case Report. A A Case Rep. 2017</v>
      </c>
    </row>
    <row r="1022" spans="1:29" x14ac:dyDescent="0.3">
      <c r="A1022">
        <v>874</v>
      </c>
      <c r="B1022" t="s">
        <v>4137</v>
      </c>
      <c r="C1022" t="s">
        <v>14391</v>
      </c>
      <c r="D1022" t="s">
        <v>24557</v>
      </c>
      <c r="E1022" t="s">
        <v>2462</v>
      </c>
      <c r="F1022" s="10"/>
      <c r="G1022">
        <v>2017</v>
      </c>
      <c r="J1022">
        <v>8.9816109612000594E-2</v>
      </c>
      <c r="L1022" t="s">
        <v>35362</v>
      </c>
      <c r="M1022">
        <v>29078747</v>
      </c>
      <c r="Q1022" s="10"/>
      <c r="R1022" s="11">
        <f t="shared" si="30"/>
        <v>0</v>
      </c>
      <c r="U1022" s="11">
        <f t="shared" si="31"/>
        <v>0</v>
      </c>
      <c r="Y1022" s="11">
        <f>IF(SUM(Tableau1[[#This Row],[Other access]:[Sci-hub access]])&gt;=1,1,0)</f>
        <v>0</v>
      </c>
      <c r="Z1022" s="12">
        <f>IF(OR(Tableau1[[#This Row],[Access R1 + S1+ T1 ]]&gt;=1,Tableau1[[#This Row],[Access V1 +W1 + X1]]&gt;=1),1,0)</f>
        <v>0</v>
      </c>
      <c r="AB1022" s="10" t="str">
        <f>Tableau1[[#This Row],[DOI]]</f>
        <v>doi: 10.1186/s12886-017-0582-4</v>
      </c>
      <c r="AC1022" s="13" t="str">
        <f>Tableau1[[#This Row],[Authors]]&amp;", "&amp;Tableau1[[#This Row],[Title]]&amp;" "&amp;Tableau1[[#This Row],[Journal]]&amp;". "&amp;Tableau1[[#This Row],[Year]]</f>
        <v>Jing Q, Chen J, Chen J, Tang Y, Lu Y, Jiang Y., Cionni-modified capsular tension ring for surgical repair of cyclodialysis after trabeculectomy: a case report. BMC Ophthalmol. 2017</v>
      </c>
    </row>
    <row r="1023" spans="1:29" ht="28.8" x14ac:dyDescent="0.3">
      <c r="A1023">
        <v>3710</v>
      </c>
      <c r="B1023" t="s">
        <v>6880</v>
      </c>
      <c r="C1023" t="s">
        <v>17120</v>
      </c>
      <c r="D1023" t="s">
        <v>27304</v>
      </c>
      <c r="E1023" t="s">
        <v>2740</v>
      </c>
      <c r="F1023" s="10"/>
      <c r="G1023">
        <v>2017</v>
      </c>
      <c r="J1023">
        <v>8.983026734863897E-2</v>
      </c>
      <c r="L1023" t="s">
        <v>38154</v>
      </c>
      <c r="M1023">
        <v>28544784</v>
      </c>
      <c r="Q1023" s="10"/>
      <c r="R1023" s="11">
        <f t="shared" si="30"/>
        <v>0</v>
      </c>
      <c r="U1023" s="11">
        <f t="shared" si="31"/>
        <v>0</v>
      </c>
      <c r="Y1023" s="11">
        <f>IF(SUM(Tableau1[[#This Row],[Other access]:[Sci-hub access]])&gt;=1,1,0)</f>
        <v>0</v>
      </c>
      <c r="Z1023" s="12">
        <f>IF(OR(Tableau1[[#This Row],[Access R1 + S1+ T1 ]]&gt;=1,Tableau1[[#This Row],[Access V1 +W1 + X1]]&gt;=1),1,0)</f>
        <v>0</v>
      </c>
      <c r="AB1023" s="10" t="str">
        <f>Tableau1[[#This Row],[DOI]]</f>
        <v>doi: 10.1002/ajmg.a.38291</v>
      </c>
      <c r="AC1023" s="13" t="str">
        <f>Tableau1[[#This Row],[Authors]]&amp;", "&amp;Tableau1[[#This Row],[Title]]&amp;" "&amp;Tableau1[[#This Row],[Journal]]&amp;". "&amp;Tableau1[[#This Row],[Year]]</f>
        <v>Maselli RA, Arredondo J, Vázquez J, Chong JX; University of Washington Center for Mendelian Genomics., Bamshad MJ, Nickerson DA, Lara M, Ng F, Lo VL, Pytel P, McDonald CM., Presynaptic congenital myasthenic syndrome with a homozygous sequence variant in LAMA5 combines myopia, facial tics, and failure of neuromuscular transmission. Am J Med Genet A. 2017</v>
      </c>
    </row>
    <row r="1024" spans="1:29" ht="28.8" x14ac:dyDescent="0.3">
      <c r="A1024">
        <v>10925</v>
      </c>
      <c r="B1024" t="s">
        <v>13361</v>
      </c>
      <c r="C1024" t="s">
        <v>23523</v>
      </c>
      <c r="D1024" t="s">
        <v>33815</v>
      </c>
      <c r="E1024" t="s">
        <v>2719</v>
      </c>
      <c r="F1024" s="10"/>
      <c r="G1024">
        <v>2017</v>
      </c>
      <c r="J1024">
        <v>8.9899747672997021E-2</v>
      </c>
      <c r="L1024" t="s">
        <v>45166</v>
      </c>
      <c r="M1024">
        <v>26829647</v>
      </c>
      <c r="Q1024" s="10"/>
      <c r="R1024" s="11">
        <f t="shared" si="30"/>
        <v>0</v>
      </c>
      <c r="U1024" s="11">
        <f t="shared" si="31"/>
        <v>0</v>
      </c>
      <c r="Y1024" s="11">
        <f>IF(SUM(Tableau1[[#This Row],[Other access]:[Sci-hub access]])&gt;=1,1,0)</f>
        <v>0</v>
      </c>
      <c r="Z1024" s="12">
        <f>IF(OR(Tableau1[[#This Row],[Access R1 + S1+ T1 ]]&gt;=1,Tableau1[[#This Row],[Access V1 +W1 + X1]]&gt;=1),1,0)</f>
        <v>0</v>
      </c>
      <c r="AB1024" s="10" t="str">
        <f>Tableau1[[#This Row],[DOI]]</f>
        <v>doi: 10.3109/09273948.2015.1092558</v>
      </c>
      <c r="AC1024" s="13" t="str">
        <f>Tableau1[[#This Row],[Authors]]&amp;", "&amp;Tableau1[[#This Row],[Title]]&amp;" "&amp;Tableau1[[#This Row],[Journal]]&amp;". "&amp;Tableau1[[#This Row],[Year]]</f>
        <v>Tugal-Tutkun I Md, Kadayifcilar S Md, Khairallah M Md, Lee SC Md PhD, Ozdal P, Özyazgan Y, Song JH Md, Yu HG Md PhD, Lehner V PhD, de Cordoue A Md, Bernard O Md, Gül A Md., Safety and Efficacy of Gevokizumab in Patients with Behçet's Disease Uveitis: Results of an Exploratory Phase 2 Study. Ocul Immunol Inflamm. 2017</v>
      </c>
    </row>
    <row r="1025" spans="1:29" x14ac:dyDescent="0.3">
      <c r="A1025">
        <v>8311</v>
      </c>
      <c r="B1025" t="s">
        <v>11011</v>
      </c>
      <c r="C1025" t="s">
        <v>21198</v>
      </c>
      <c r="D1025" t="s">
        <v>31449</v>
      </c>
      <c r="E1025" t="s">
        <v>34321</v>
      </c>
      <c r="F1025" s="10"/>
      <c r="G1025">
        <v>2017</v>
      </c>
      <c r="J1025">
        <v>8.9901039066758393E-2</v>
      </c>
      <c r="L1025" t="s">
        <v>42655</v>
      </c>
      <c r="M1025">
        <v>27939191</v>
      </c>
      <c r="Q1025" s="10"/>
      <c r="R1025" s="11">
        <f t="shared" si="30"/>
        <v>0</v>
      </c>
      <c r="U1025" s="11">
        <f t="shared" si="31"/>
        <v>0</v>
      </c>
      <c r="Y1025" s="11">
        <f>IF(SUM(Tableau1[[#This Row],[Other access]:[Sci-hub access]])&gt;=1,1,0)</f>
        <v>0</v>
      </c>
      <c r="Z1025" s="12">
        <f>IF(OR(Tableau1[[#This Row],[Access R1 + S1+ T1 ]]&gt;=1,Tableau1[[#This Row],[Access V1 +W1 + X1]]&gt;=1),1,0)</f>
        <v>0</v>
      </c>
      <c r="AB1025" s="10" t="str">
        <f>Tableau1[[#This Row],[DOI]]</f>
        <v>doi: 10.1016/j.imlet.2016.12.001</v>
      </c>
      <c r="AC1025" s="13" t="str">
        <f>Tableau1[[#This Row],[Authors]]&amp;", "&amp;Tableau1[[#This Row],[Title]]&amp;" "&amp;Tableau1[[#This Row],[Journal]]&amp;". "&amp;Tableau1[[#This Row],[Year]]</f>
        <v>Gholijani N, Ataollahi MR, Samiei A, Aflaki E, Shenavandeh S, Kamali-Sarvestani E., An elevated pro-inflammatory cytokines profile in Behcet's disease: A multiplex analysis. Immunol Lett. 2017</v>
      </c>
    </row>
    <row r="1026" spans="1:29" x14ac:dyDescent="0.3">
      <c r="A1026">
        <v>4259</v>
      </c>
      <c r="B1026" t="s">
        <v>7394</v>
      </c>
      <c r="C1026" t="s">
        <v>17630</v>
      </c>
      <c r="D1026" t="s">
        <v>27822</v>
      </c>
      <c r="E1026" t="s">
        <v>34050</v>
      </c>
      <c r="F1026" s="10"/>
      <c r="G1026">
        <v>2017</v>
      </c>
      <c r="J1026">
        <v>8.9906104831692368E-2</v>
      </c>
      <c r="L1026" t="s">
        <v>38686</v>
      </c>
      <c r="M1026">
        <v>28463578</v>
      </c>
      <c r="Q1026" s="10"/>
      <c r="R1026" s="11">
        <f t="shared" ref="R1026:R1089" si="32">IF(SUM(N1026:Q1026)&gt;0,1,0)</f>
        <v>0</v>
      </c>
      <c r="U1026" s="11">
        <f t="shared" ref="U1026:U1089" si="33">IF(SUM(R1026,T1026)&gt;0,1,0)</f>
        <v>0</v>
      </c>
      <c r="Y1026" s="11">
        <f>IF(SUM(Tableau1[[#This Row],[Other access]:[Sci-hub access]])&gt;=1,1,0)</f>
        <v>0</v>
      </c>
      <c r="Z1026" s="12">
        <f>IF(OR(Tableau1[[#This Row],[Access R1 + S1+ T1 ]]&gt;=1,Tableau1[[#This Row],[Access V1 +W1 + X1]]&gt;=1),1,0)</f>
        <v>0</v>
      </c>
      <c r="AB1026" s="10" t="str">
        <f>Tableau1[[#This Row],[DOI]]</f>
        <v>doi: 10.1080/09273972.2017.1317821</v>
      </c>
      <c r="AC1026" s="13" t="str">
        <f>Tableau1[[#This Row],[Authors]]&amp;", "&amp;Tableau1[[#This Row],[Title]]&amp;" "&amp;Tableau1[[#This Row],[Journal]]&amp;". "&amp;Tableau1[[#This Row],[Year]]</f>
        <v>Joshi AC, Agaoglu MN, Das VE., Comparison of Naso-temporal Asymmetry During Monocular Smooth Pursuit, Optokinetic Nystagmus, and Ocular Following Response in Strabismic Monkeys. Strabismus. 2017</v>
      </c>
    </row>
    <row r="1027" spans="1:29" x14ac:dyDescent="0.3">
      <c r="A1027">
        <v>3815</v>
      </c>
      <c r="B1027" t="s">
        <v>6980</v>
      </c>
      <c r="C1027" t="s">
        <v>17220</v>
      </c>
      <c r="D1027" t="s">
        <v>27404</v>
      </c>
      <c r="E1027" t="s">
        <v>2632</v>
      </c>
      <c r="F1027" s="10"/>
      <c r="G1027">
        <v>2017</v>
      </c>
      <c r="J1027">
        <v>9.0038583874133549E-2</v>
      </c>
      <c r="L1027" t="s">
        <v>38258</v>
      </c>
      <c r="M1027">
        <v>28526645</v>
      </c>
      <c r="Q1027" s="10"/>
      <c r="R1027" s="11">
        <f t="shared" si="32"/>
        <v>0</v>
      </c>
      <c r="U1027" s="11">
        <f t="shared" si="33"/>
        <v>0</v>
      </c>
      <c r="Y1027" s="11">
        <f>IF(SUM(Tableau1[[#This Row],[Other access]:[Sci-hub access]])&gt;=1,1,0)</f>
        <v>0</v>
      </c>
      <c r="Z1027" s="12">
        <f>IF(OR(Tableau1[[#This Row],[Access R1 + S1+ T1 ]]&gt;=1,Tableau1[[#This Row],[Access V1 +W1 + X1]]&gt;=1),1,0)</f>
        <v>0</v>
      </c>
      <c r="AB1027" s="10" t="str">
        <f>Tableau1[[#This Row],[DOI]]</f>
        <v>doi: 10.1016/j.wneu.2017.05.034</v>
      </c>
      <c r="AC1027" s="13" t="str">
        <f>Tableau1[[#This Row],[Authors]]&amp;", "&amp;Tableau1[[#This Row],[Title]]&amp;" "&amp;Tableau1[[#This Row],[Journal]]&amp;". "&amp;Tableau1[[#This Row],[Year]]</f>
        <v>Woodall MN, Alleyne CH Jr.., Carotid-Falciform Optic Neuropathy: Microsurgical Treatment. World Neurosurg. 2017</v>
      </c>
    </row>
    <row r="1028" spans="1:29" x14ac:dyDescent="0.3">
      <c r="A1028">
        <v>5739</v>
      </c>
      <c r="B1028" t="s">
        <v>8766</v>
      </c>
      <c r="C1028" t="s">
        <v>18984</v>
      </c>
      <c r="D1028" t="s">
        <v>29196</v>
      </c>
      <c r="E1028" t="s">
        <v>2778</v>
      </c>
      <c r="F1028" s="10"/>
      <c r="G1028">
        <v>2017</v>
      </c>
      <c r="J1028">
        <v>9.0072080646111607E-2</v>
      </c>
      <c r="L1028" t="s">
        <v>40121</v>
      </c>
      <c r="M1028">
        <v>28291554</v>
      </c>
      <c r="Q1028" s="10"/>
      <c r="R1028" s="11">
        <f t="shared" si="32"/>
        <v>0</v>
      </c>
      <c r="U1028" s="11">
        <f t="shared" si="33"/>
        <v>0</v>
      </c>
      <c r="Y1028" s="11">
        <f>IF(SUM(Tableau1[[#This Row],[Other access]:[Sci-hub access]])&gt;=1,1,0)</f>
        <v>0</v>
      </c>
      <c r="Z1028" s="12">
        <f>IF(OR(Tableau1[[#This Row],[Access R1 + S1+ T1 ]]&gt;=1,Tableau1[[#This Row],[Access V1 +W1 + X1]]&gt;=1),1,0)</f>
        <v>0</v>
      </c>
      <c r="AB1028" s="10" t="str">
        <f>Tableau1[[#This Row],[DOI]]</f>
        <v>doi: 10.1016/j.jfo.2016.10.009</v>
      </c>
      <c r="AC1028" s="13" t="str">
        <f>Tableau1[[#This Row],[Authors]]&amp;", "&amp;Tableau1[[#This Row],[Title]]&amp;" "&amp;Tableau1[[#This Row],[Journal]]&amp;". "&amp;Tableau1[[#This Row],[Year]]</f>
        <v>Kocová H, Vlková E, Michalcová L, Motyka O., Implantation of posterior chamber phakic intraocular lens for myopia and hyperopia - long-term clinical outcomes. J Fr Ophtalmol. 2017</v>
      </c>
    </row>
    <row r="1029" spans="1:29" x14ac:dyDescent="0.3">
      <c r="A1029">
        <v>763</v>
      </c>
      <c r="B1029" t="s">
        <v>4026</v>
      </c>
      <c r="C1029" t="s">
        <v>14281</v>
      </c>
      <c r="D1029" t="s">
        <v>24446</v>
      </c>
      <c r="E1029" t="s">
        <v>34011</v>
      </c>
      <c r="F1029" s="10"/>
      <c r="G1029">
        <v>2017</v>
      </c>
      <c r="J1029">
        <v>9.0120337159449782E-2</v>
      </c>
      <c r="L1029" t="s">
        <v>35256</v>
      </c>
      <c r="M1029">
        <v>29120156</v>
      </c>
      <c r="Q1029" s="10"/>
      <c r="R1029" s="11">
        <f t="shared" si="32"/>
        <v>0</v>
      </c>
      <c r="U1029" s="11">
        <f t="shared" si="33"/>
        <v>0</v>
      </c>
      <c r="Y1029" s="11">
        <f>IF(SUM(Tableau1[[#This Row],[Other access]:[Sci-hub access]])&gt;=1,1,0)</f>
        <v>0</v>
      </c>
      <c r="Z1029" s="12">
        <f>IF(OR(Tableau1[[#This Row],[Access R1 + S1+ T1 ]]&gt;=1,Tableau1[[#This Row],[Access V1 +W1 + X1]]&gt;=1),1,0)</f>
        <v>0</v>
      </c>
      <c r="AB1029" s="10" t="str">
        <f>Tableau1[[#This Row],[DOI]]</f>
        <v>doi: 10.20471/acc.2017.56.01.18</v>
      </c>
      <c r="AC1029" s="13" t="str">
        <f>Tableau1[[#This Row],[Authors]]&amp;", "&amp;Tableau1[[#This Row],[Title]]&amp;" "&amp;Tableau1[[#This Row],[Journal]]&amp;". "&amp;Tableau1[[#This Row],[Year]]</f>
        <v>Tomić M, Vrabec R, Poljičanin T, Ljubić S, Duvnjak L., Diabetic Macular Edema: Traditional and Novel Treatment Acta Clin Croat. 2017</v>
      </c>
    </row>
    <row r="1030" spans="1:29" x14ac:dyDescent="0.3">
      <c r="A1030">
        <v>4926</v>
      </c>
      <c r="B1030" t="s">
        <v>476</v>
      </c>
      <c r="C1030" t="s">
        <v>477</v>
      </c>
      <c r="D1030" t="s">
        <v>478</v>
      </c>
      <c r="E1030" t="s">
        <v>2620</v>
      </c>
      <c r="F1030" s="10"/>
      <c r="G1030">
        <v>2017</v>
      </c>
      <c r="J1030">
        <v>9.0196783875957087E-2</v>
      </c>
      <c r="L1030" t="s">
        <v>39335</v>
      </c>
      <c r="M1030">
        <v>28390618</v>
      </c>
      <c r="Q1030" s="10"/>
      <c r="R1030" s="11">
        <f t="shared" si="32"/>
        <v>0</v>
      </c>
      <c r="U1030" s="11">
        <f t="shared" si="33"/>
        <v>0</v>
      </c>
      <c r="Y1030" s="11">
        <f>IF(SUM(Tableau1[[#This Row],[Other access]:[Sci-hub access]])&gt;=1,1,0)</f>
        <v>0</v>
      </c>
      <c r="Z1030" s="12">
        <f>IF(OR(Tableau1[[#This Row],[Access R1 + S1+ T1 ]]&gt;=1,Tableau1[[#This Row],[Access V1 +W1 + X1]]&gt;=1),1,0)</f>
        <v>0</v>
      </c>
      <c r="AB1030" s="10" t="str">
        <f>Tableau1[[#This Row],[DOI]]</f>
        <v>doi: 10.1016/j.ijporl.2017.02.031</v>
      </c>
      <c r="AC1030" s="13" t="str">
        <f>Tableau1[[#This Row],[Authors]]&amp;", "&amp;Tableau1[[#This Row],[Title]]&amp;" "&amp;Tableau1[[#This Row],[Journal]]&amp;". "&amp;Tableau1[[#This Row],[Year]]</f>
        <v>Sciarretta V, Demattè M, Farneti P, Fornaciari M, Corsini I, Piccin O, Saggese D, Fernandez IJ., Management of orbital cellulitis and subperiosteal orbital abscess in pediatric patients: A ten-year review. Int J Pediatr Otorhinolaryngol. 2017</v>
      </c>
    </row>
    <row r="1031" spans="1:29" x14ac:dyDescent="0.3">
      <c r="A1031">
        <v>2464</v>
      </c>
      <c r="B1031" t="s">
        <v>5686</v>
      </c>
      <c r="C1031" t="s">
        <v>15932</v>
      </c>
      <c r="D1031" t="s">
        <v>26109</v>
      </c>
      <c r="E1031" t="s">
        <v>2479</v>
      </c>
      <c r="F1031" s="10"/>
      <c r="G1031">
        <v>2017</v>
      </c>
      <c r="J1031">
        <v>9.0356073593466091E-2</v>
      </c>
      <c r="L1031" t="s">
        <v>36929</v>
      </c>
      <c r="M1031">
        <v>28742617</v>
      </c>
      <c r="Q1031" s="10"/>
      <c r="R1031" s="11">
        <f t="shared" si="32"/>
        <v>0</v>
      </c>
      <c r="U1031" s="11">
        <f t="shared" si="33"/>
        <v>0</v>
      </c>
      <c r="Y1031" s="11">
        <f>IF(SUM(Tableau1[[#This Row],[Other access]:[Sci-hub access]])&gt;=1,1,0)</f>
        <v>0</v>
      </c>
      <c r="Z1031" s="12">
        <f>IF(OR(Tableau1[[#This Row],[Access R1 + S1+ T1 ]]&gt;=1,Tableau1[[#This Row],[Access V1 +W1 + X1]]&gt;=1),1,0)</f>
        <v>0</v>
      </c>
      <c r="AB1031" s="10" t="str">
        <f>Tableau1[[#This Row],[DOI]]</f>
        <v>doi: 10.1097/ICO.0000000000001273</v>
      </c>
      <c r="AC1031" s="13" t="str">
        <f>Tableau1[[#This Row],[Authors]]&amp;", "&amp;Tableau1[[#This Row],[Title]]&amp;" "&amp;Tableau1[[#This Row],[Journal]]&amp;". "&amp;Tableau1[[#This Row],[Year]]</f>
        <v>Dimitry MES, Lewis AD, Zacharaki F, Chandran M, Robson D, Menon G, Poole TRG., Simple Single-Pass Technique for Ultrathin Descemet Stripping Automated Endothelial Keratoplasty: A Pilot Study. Cornea. 2017</v>
      </c>
    </row>
    <row r="1032" spans="1:29" x14ac:dyDescent="0.3">
      <c r="A1032">
        <v>8449</v>
      </c>
      <c r="B1032" t="s">
        <v>11128</v>
      </c>
      <c r="C1032" t="s">
        <v>21313</v>
      </c>
      <c r="D1032" t="s">
        <v>31567</v>
      </c>
      <c r="E1032" t="s">
        <v>2438</v>
      </c>
      <c r="F1032" s="10"/>
      <c r="G1032">
        <v>2017</v>
      </c>
      <c r="J1032">
        <v>9.0867185261172878E-2</v>
      </c>
      <c r="L1032" t="s">
        <v>42788</v>
      </c>
      <c r="M1032">
        <v>27913447</v>
      </c>
      <c r="Q1032" s="10"/>
      <c r="R1032" s="11">
        <f t="shared" si="32"/>
        <v>0</v>
      </c>
      <c r="U1032" s="11">
        <f t="shared" si="33"/>
        <v>0</v>
      </c>
      <c r="Y1032" s="11">
        <f>IF(SUM(Tableau1[[#This Row],[Other access]:[Sci-hub access]])&gt;=1,1,0)</f>
        <v>0</v>
      </c>
      <c r="Z1032" s="12">
        <f>IF(OR(Tableau1[[#This Row],[Access R1 + S1+ T1 ]]&gt;=1,Tableau1[[#This Row],[Access V1 +W1 + X1]]&gt;=1),1,0)</f>
        <v>0</v>
      </c>
      <c r="AB1032" s="10" t="str">
        <f>Tableau1[[#This Row],[DOI]]</f>
        <v>doi: 10.1136/bjophthalmol-2016-309264</v>
      </c>
      <c r="AC1032" s="13" t="str">
        <f>Tableau1[[#This Row],[Authors]]&amp;", "&amp;Tableau1[[#This Row],[Title]]&amp;" "&amp;Tableau1[[#This Row],[Journal]]&amp;". "&amp;Tableau1[[#This Row],[Year]]</f>
        <v>Tanaka K, Mori R, Kawamura A, Nakashizuka H, Wakatsuki Y, Yuzawa M., Comparison of OCT angiography and indocyanine green angiographic findings with subtypes of polypoidal choroidal vasculopathy. Br J Ophthalmol. 2017</v>
      </c>
    </row>
    <row r="1033" spans="1:29" ht="28.8" x14ac:dyDescent="0.3">
      <c r="A1033">
        <v>5020</v>
      </c>
      <c r="B1033" t="s">
        <v>8110</v>
      </c>
      <c r="C1033" t="s">
        <v>18337</v>
      </c>
      <c r="D1033" t="s">
        <v>28540</v>
      </c>
      <c r="E1033" t="s">
        <v>2542</v>
      </c>
      <c r="F1033" s="10"/>
      <c r="G1033">
        <v>2017</v>
      </c>
      <c r="J1033">
        <v>9.0885799839482639E-2</v>
      </c>
      <c r="L1033" t="s">
        <v>39428</v>
      </c>
      <c r="M1033">
        <v>28382556</v>
      </c>
      <c r="Q1033" s="10"/>
      <c r="R1033" s="11">
        <f t="shared" si="32"/>
        <v>0</v>
      </c>
      <c r="U1033" s="11">
        <f t="shared" si="33"/>
        <v>0</v>
      </c>
      <c r="Y1033" s="11">
        <f>IF(SUM(Tableau1[[#This Row],[Other access]:[Sci-hub access]])&gt;=1,1,0)</f>
        <v>0</v>
      </c>
      <c r="Z1033" s="12">
        <f>IF(OR(Tableau1[[#This Row],[Access R1 + S1+ T1 ]]&gt;=1,Tableau1[[#This Row],[Access V1 +W1 + X1]]&gt;=1),1,0)</f>
        <v>0</v>
      </c>
      <c r="AB1033" s="10" t="str">
        <f>Tableau1[[#This Row],[DOI]]</f>
        <v>doi: 10.1007/s10633-017-9587-9</v>
      </c>
      <c r="AC1033" s="13" t="str">
        <f>Tableau1[[#This Row],[Authors]]&amp;", "&amp;Tableau1[[#This Row],[Title]]&amp;" "&amp;Tableau1[[#This Row],[Journal]]&amp;". "&amp;Tableau1[[#This Row],[Year]]</f>
        <v>Chen FK, Chew AL, Zhang D, Chen SC, Chelva E, Chandrasekera E, Koay EMH, Forrester J, McLenachan S., Acute progressive paravascular placoid neuroretinopathy with negative-type electroretinography in paraneoplastic retinopathy. Doc Ophthalmol. 2017</v>
      </c>
    </row>
    <row r="1034" spans="1:29" x14ac:dyDescent="0.3">
      <c r="A1034">
        <v>8629</v>
      </c>
      <c r="B1034" t="s">
        <v>1754</v>
      </c>
      <c r="C1034" t="s">
        <v>1755</v>
      </c>
      <c r="D1034" t="s">
        <v>1756</v>
      </c>
      <c r="E1034" t="s">
        <v>3197</v>
      </c>
      <c r="F1034" s="10"/>
      <c r="G1034">
        <v>2017</v>
      </c>
      <c r="J1034">
        <v>9.1042225387308662E-2</v>
      </c>
      <c r="L1034" t="s">
        <v>42965</v>
      </c>
      <c r="M1034">
        <v>27875901</v>
      </c>
      <c r="Q1034" s="10"/>
      <c r="R1034" s="11">
        <f t="shared" si="32"/>
        <v>0</v>
      </c>
      <c r="U1034" s="11">
        <f t="shared" si="33"/>
        <v>0</v>
      </c>
      <c r="Y1034" s="11">
        <f>IF(SUM(Tableau1[[#This Row],[Other access]:[Sci-hub access]])&gt;=1,1,0)</f>
        <v>0</v>
      </c>
      <c r="Z1034" s="12">
        <f>IF(OR(Tableau1[[#This Row],[Access R1 + S1+ T1 ]]&gt;=1,Tableau1[[#This Row],[Access V1 +W1 + X1]]&gt;=1),1,0)</f>
        <v>0</v>
      </c>
      <c r="AB1034" s="10" t="str">
        <f>Tableau1[[#This Row],[DOI]]</f>
        <v>doi: 10.2217/fon-2016-0410</v>
      </c>
      <c r="AC1034" s="13" t="str">
        <f>Tableau1[[#This Row],[Authors]]&amp;", "&amp;Tableau1[[#This Row],[Title]]&amp;" "&amp;Tableau1[[#This Row],[Journal]]&amp;". "&amp;Tableau1[[#This Row],[Year]]</f>
        <v>Chan JW, Parvathaneni U, Yom SS., Reducing radiation-related morbidity in the treatment of nasopharyngeal carcinoma. Future Oncol. 2017</v>
      </c>
    </row>
    <row r="1035" spans="1:29" x14ac:dyDescent="0.3">
      <c r="A1035">
        <v>8580</v>
      </c>
      <c r="B1035" t="s">
        <v>11244</v>
      </c>
      <c r="C1035" t="s">
        <v>21428</v>
      </c>
      <c r="D1035" t="s">
        <v>31683</v>
      </c>
      <c r="E1035" t="s">
        <v>2438</v>
      </c>
      <c r="F1035" s="10"/>
      <c r="G1035">
        <v>2017</v>
      </c>
      <c r="J1035">
        <v>9.1136610234762494E-2</v>
      </c>
      <c r="L1035" t="s">
        <v>42916</v>
      </c>
      <c r="M1035">
        <v>27888183</v>
      </c>
      <c r="Q1035" s="10"/>
      <c r="R1035" s="11">
        <f t="shared" si="32"/>
        <v>0</v>
      </c>
      <c r="U1035" s="11">
        <f t="shared" si="33"/>
        <v>0</v>
      </c>
      <c r="Y1035" s="11">
        <f>IF(SUM(Tableau1[[#This Row],[Other access]:[Sci-hub access]])&gt;=1,1,0)</f>
        <v>0</v>
      </c>
      <c r="Z1035" s="12">
        <f>IF(OR(Tableau1[[#This Row],[Access R1 + S1+ T1 ]]&gt;=1,Tableau1[[#This Row],[Access V1 +W1 + X1]]&gt;=1),1,0)</f>
        <v>0</v>
      </c>
      <c r="AB1035" s="10" t="str">
        <f>Tableau1[[#This Row],[DOI]]</f>
        <v>doi: 10.1136/bjophthalmol-2016-309767</v>
      </c>
      <c r="AC1035" s="13" t="str">
        <f>Tableau1[[#This Row],[Authors]]&amp;", "&amp;Tableau1[[#This Row],[Title]]&amp;" "&amp;Tableau1[[#This Row],[Journal]]&amp;". "&amp;Tableau1[[#This Row],[Year]]</f>
        <v>Rochepeau C, Jamilloux Y, Kerever S, Febvay C, Perard L, Broussolle C, Burillon C, Kodjikian L, Seve P., Long-term visual and systemic prognoses of 83 cases of biopsy-proven sarcoid uveitis. Br J Ophthalmol. 2017</v>
      </c>
    </row>
    <row r="1036" spans="1:29" x14ac:dyDescent="0.3">
      <c r="A1036">
        <v>8184</v>
      </c>
      <c r="B1036" t="s">
        <v>10896</v>
      </c>
      <c r="C1036" t="s">
        <v>21084</v>
      </c>
      <c r="D1036" t="s">
        <v>31334</v>
      </c>
      <c r="E1036" t="s">
        <v>2523</v>
      </c>
      <c r="F1036" s="10"/>
      <c r="G1036">
        <v>2017</v>
      </c>
      <c r="J1036">
        <v>9.1669754494397959E-2</v>
      </c>
      <c r="L1036" t="s">
        <v>42530</v>
      </c>
      <c r="M1036">
        <v>27983734</v>
      </c>
      <c r="Q1036" s="10"/>
      <c r="R1036" s="11">
        <f t="shared" si="32"/>
        <v>0</v>
      </c>
      <c r="U1036" s="11">
        <f t="shared" si="33"/>
        <v>0</v>
      </c>
      <c r="Y1036" s="11">
        <f>IF(SUM(Tableau1[[#This Row],[Other access]:[Sci-hub access]])&gt;=1,1,0)</f>
        <v>0</v>
      </c>
      <c r="Z1036" s="12">
        <f>IF(OR(Tableau1[[#This Row],[Access R1 + S1+ T1 ]]&gt;=1,Tableau1[[#This Row],[Access V1 +W1 + X1]]&gt;=1),1,0)</f>
        <v>0</v>
      </c>
      <c r="AB1036" s="10" t="str">
        <f>Tableau1[[#This Row],[DOI]]</f>
        <v>doi: 10.1038/eye.2016.273</v>
      </c>
      <c r="AC1036" s="13" t="str">
        <f>Tableau1[[#This Row],[Authors]]&amp;", "&amp;Tableau1[[#This Row],[Title]]&amp;" "&amp;Tableau1[[#This Row],[Journal]]&amp;". "&amp;Tableau1[[#This Row],[Year]]</f>
        <v>Bayer A, Önol M., Clinical outcomes of Ahmed glaucoma valve in anterior chamber versus ciliary sulcus. Eye (Lond). 2017</v>
      </c>
    </row>
    <row r="1037" spans="1:29" x14ac:dyDescent="0.3">
      <c r="A1037">
        <v>3876</v>
      </c>
      <c r="B1037" t="s">
        <v>7036</v>
      </c>
      <c r="C1037" t="s">
        <v>17275</v>
      </c>
      <c r="D1037" t="s">
        <v>27461</v>
      </c>
      <c r="E1037" t="s">
        <v>2511</v>
      </c>
      <c r="F1037" s="10"/>
      <c r="G1037">
        <v>2017</v>
      </c>
      <c r="J1037">
        <v>9.176836017863621E-2</v>
      </c>
      <c r="L1037" t="s">
        <v>38318</v>
      </c>
      <c r="M1037">
        <v>28513490</v>
      </c>
      <c r="Q1037" s="10"/>
      <c r="R1037" s="11">
        <f t="shared" si="32"/>
        <v>0</v>
      </c>
      <c r="U1037" s="11">
        <f t="shared" si="33"/>
        <v>0</v>
      </c>
      <c r="Y1037" s="11">
        <f>IF(SUM(Tableau1[[#This Row],[Other access]:[Sci-hub access]])&gt;=1,1,0)</f>
        <v>0</v>
      </c>
      <c r="Z1037" s="12">
        <f>IF(OR(Tableau1[[#This Row],[Access R1 + S1+ T1 ]]&gt;=1,Tableau1[[#This Row],[Access V1 +W1 + X1]]&gt;=1),1,0)</f>
        <v>0</v>
      </c>
      <c r="AB1037" s="10" t="str">
        <f>Tableau1[[#This Row],[DOI]]</f>
        <v>doi: 10.4103/ijo.IJO_761_15</v>
      </c>
      <c r="AC1037" s="13" t="str">
        <f>Tableau1[[#This Row],[Authors]]&amp;", "&amp;Tableau1[[#This Row],[Title]]&amp;" "&amp;Tableau1[[#This Row],[Journal]]&amp;". "&amp;Tableau1[[#This Row],[Year]]</f>
        <v>Mittal R, Balne PK, Sahu S, Das S, Sharma S., Coexistence of herpes simplex virus infection in microsporidial stromal keratitis associated with granulomatous inflammation. Indian J Ophthalmol. 2017</v>
      </c>
    </row>
    <row r="1038" spans="1:29" x14ac:dyDescent="0.3">
      <c r="A1038">
        <v>2386</v>
      </c>
      <c r="B1038" t="s">
        <v>5612</v>
      </c>
      <c r="C1038" t="s">
        <v>15857</v>
      </c>
      <c r="D1038" t="s">
        <v>26034</v>
      </c>
      <c r="E1038" t="s">
        <v>34091</v>
      </c>
      <c r="F1038" s="10"/>
      <c r="G1038">
        <v>2017</v>
      </c>
      <c r="J1038">
        <v>9.2017186210690771E-2</v>
      </c>
      <c r="L1038" t="s">
        <v>36851</v>
      </c>
      <c r="M1038">
        <v>28754091</v>
      </c>
      <c r="Q1038" s="10"/>
      <c r="R1038" s="11">
        <f t="shared" si="32"/>
        <v>0</v>
      </c>
      <c r="U1038" s="11">
        <f t="shared" si="33"/>
        <v>0</v>
      </c>
      <c r="Y1038" s="11">
        <f>IF(SUM(Tableau1[[#This Row],[Other access]:[Sci-hub access]])&gt;=1,1,0)</f>
        <v>0</v>
      </c>
      <c r="Z1038" s="12">
        <f>IF(OR(Tableau1[[#This Row],[Access R1 + S1+ T1 ]]&gt;=1,Tableau1[[#This Row],[Access V1 +W1 + X1]]&gt;=1),1,0)</f>
        <v>0</v>
      </c>
      <c r="AB1038" s="10" t="str">
        <f>Tableau1[[#This Row],[DOI]]</f>
        <v>doi: 10.1186/s12877-017-0567-4</v>
      </c>
      <c r="AC1038" s="13" t="str">
        <f>Tableau1[[#This Row],[Authors]]&amp;", "&amp;Tableau1[[#This Row],[Title]]&amp;" "&amp;Tableau1[[#This Row],[Journal]]&amp;". "&amp;Tableau1[[#This Row],[Year]]</f>
        <v>Gerstein W, Liu Z., Visually impaired elderly patient ingests pill desiccant, leading to acute hypoxic respiratory failure requiring intubation". BMC Geriatr. 2017</v>
      </c>
    </row>
    <row r="1039" spans="1:29" x14ac:dyDescent="0.3">
      <c r="A1039">
        <v>4564</v>
      </c>
      <c r="B1039" t="s">
        <v>7685</v>
      </c>
      <c r="C1039" t="s">
        <v>17920</v>
      </c>
      <c r="D1039" t="s">
        <v>28114</v>
      </c>
      <c r="E1039" t="s">
        <v>2450</v>
      </c>
      <c r="F1039" s="10"/>
      <c r="G1039">
        <v>2017</v>
      </c>
      <c r="J1039">
        <v>9.2162500194791885E-2</v>
      </c>
      <c r="L1039" t="s">
        <v>38982</v>
      </c>
      <c r="M1039">
        <v>28431624</v>
      </c>
      <c r="Q1039" s="10"/>
      <c r="R1039" s="11">
        <f t="shared" si="32"/>
        <v>0</v>
      </c>
      <c r="U1039" s="11">
        <f t="shared" si="33"/>
        <v>0</v>
      </c>
      <c r="Y1039" s="11">
        <f>IF(SUM(Tableau1[[#This Row],[Other access]:[Sci-hub access]])&gt;=1,1,0)</f>
        <v>0</v>
      </c>
      <c r="Z1039" s="12">
        <f>IF(OR(Tableau1[[#This Row],[Access R1 + S1+ T1 ]]&gt;=1,Tableau1[[#This Row],[Access V1 +W1 + X1]]&gt;=1),1,0)</f>
        <v>0</v>
      </c>
      <c r="AB1039" s="10" t="str">
        <f>Tableau1[[#This Row],[DOI]]</f>
        <v>doi: 10.1016/j.jns.2017.02.057</v>
      </c>
      <c r="AC1039" s="13" t="str">
        <f>Tableau1[[#This Row],[Authors]]&amp;", "&amp;Tableau1[[#This Row],[Title]]&amp;" "&amp;Tableau1[[#This Row],[Journal]]&amp;". "&amp;Tableau1[[#This Row],[Year]]</f>
        <v>Zaltzman R, Klein C, Gordon CR., Opsoclonus myoclonus ataxia associated with West Nile virus infection: A dramatic presentation with benign prognosis? J Neurol Sci. 2017</v>
      </c>
    </row>
    <row r="1040" spans="1:29" ht="28.8" x14ac:dyDescent="0.3">
      <c r="A1040">
        <v>1929</v>
      </c>
      <c r="B1040" t="s">
        <v>5171</v>
      </c>
      <c r="C1040" t="s">
        <v>15417</v>
      </c>
      <c r="D1040" t="s">
        <v>25593</v>
      </c>
      <c r="E1040" t="s">
        <v>2451</v>
      </c>
      <c r="F1040" s="10"/>
      <c r="G1040">
        <v>2017</v>
      </c>
      <c r="J1040">
        <v>9.2214001183310468E-2</v>
      </c>
      <c r="L1040" t="s">
        <v>36400</v>
      </c>
      <c r="M1040">
        <v>28846745</v>
      </c>
      <c r="Q1040" s="10"/>
      <c r="R1040" s="11">
        <f t="shared" si="32"/>
        <v>0</v>
      </c>
      <c r="U1040" s="11">
        <f t="shared" si="33"/>
        <v>0</v>
      </c>
      <c r="Y1040" s="11">
        <f>IF(SUM(Tableau1[[#This Row],[Other access]:[Sci-hub access]])&gt;=1,1,0)</f>
        <v>0</v>
      </c>
      <c r="Z1040" s="12">
        <f>IF(OR(Tableau1[[#This Row],[Access R1 + S1+ T1 ]]&gt;=1,Tableau1[[#This Row],[Access V1 +W1 + X1]]&gt;=1),1,0)</f>
        <v>0</v>
      </c>
      <c r="AB1040" s="10" t="str">
        <f>Tableau1[[#This Row],[DOI]]</f>
        <v>doi: 10.1371/journal.pone.0184012</v>
      </c>
      <c r="AC1040" s="13" t="str">
        <f>Tableau1[[#This Row],[Authors]]&amp;", "&amp;Tableau1[[#This Row],[Title]]&amp;" "&amp;Tableau1[[#This Row],[Journal]]&amp;". "&amp;Tableau1[[#This Row],[Year]]</f>
        <v>Masuda H, Hirano S, Takahashi N, Hatsugano E, Uzawa A, Uchida T, Ohtani R, Kuwabara S, Mori M., Comparison of cognitive and brain grey matter volume profiles between multiple sclerosis and neuromyelitis optica spectrum disorder. PLoS One. 2017</v>
      </c>
    </row>
    <row r="1041" spans="1:29" x14ac:dyDescent="0.3">
      <c r="A1041">
        <v>9584</v>
      </c>
      <c r="B1041" t="s">
        <v>12140</v>
      </c>
      <c r="C1041" t="s">
        <v>22315</v>
      </c>
      <c r="D1041" t="s">
        <v>32587</v>
      </c>
      <c r="E1041" t="s">
        <v>2445</v>
      </c>
      <c r="F1041" s="10"/>
      <c r="G1041">
        <v>2017</v>
      </c>
      <c r="J1041">
        <v>9.2224556451853901E-2</v>
      </c>
      <c r="L1041" t="s">
        <v>43856</v>
      </c>
      <c r="M1041">
        <v>27652914</v>
      </c>
      <c r="Q1041" s="10"/>
      <c r="R1041" s="11">
        <f t="shared" si="32"/>
        <v>0</v>
      </c>
      <c r="U1041" s="11">
        <f t="shared" si="33"/>
        <v>0</v>
      </c>
      <c r="Y1041" s="11">
        <f>IF(SUM(Tableau1[[#This Row],[Other access]:[Sci-hub access]])&gt;=1,1,0)</f>
        <v>0</v>
      </c>
      <c r="Z1041" s="12">
        <f>IF(OR(Tableau1[[#This Row],[Access R1 + S1+ T1 ]]&gt;=1,Tableau1[[#This Row],[Access V1 +W1 + X1]]&gt;=1),1,0)</f>
        <v>0</v>
      </c>
      <c r="AB1041" s="10" t="str">
        <f>Tableau1[[#This Row],[DOI]]</f>
        <v>doi: 10.1097/IAE.0000000000001322</v>
      </c>
      <c r="AC1041" s="13" t="str">
        <f>Tableau1[[#This Row],[Authors]]&amp;", "&amp;Tableau1[[#This Row],[Title]]&amp;" "&amp;Tableau1[[#This Row],[Journal]]&amp;". "&amp;Tableau1[[#This Row],[Year]]</f>
        <v>Huang Y, Huang W, Ng DSC, Duan A., RISK FACTORS FOR DEVELOPMENT OF MACULAR HOLE RETINAL DETACHMENT AFTER PARS PLANA VITRECTOMY FOR PATHOLOGIC MYOPIC FOVEOSCHISIS. Retina. 2017</v>
      </c>
    </row>
    <row r="1042" spans="1:29" x14ac:dyDescent="0.3">
      <c r="A1042">
        <v>5054</v>
      </c>
      <c r="B1042" t="s">
        <v>506</v>
      </c>
      <c r="C1042" t="s">
        <v>507</v>
      </c>
      <c r="D1042" t="s">
        <v>508</v>
      </c>
      <c r="E1042" t="s">
        <v>2545</v>
      </c>
      <c r="F1042" s="10"/>
      <c r="G1042">
        <v>2017</v>
      </c>
      <c r="J1042">
        <v>9.2248983199504364E-2</v>
      </c>
      <c r="L1042" t="s">
        <v>39462</v>
      </c>
      <c r="M1042">
        <v>28379416</v>
      </c>
      <c r="Q1042" s="10"/>
      <c r="R1042" s="11">
        <f t="shared" si="32"/>
        <v>0</v>
      </c>
      <c r="U1042" s="11">
        <f t="shared" si="33"/>
        <v>0</v>
      </c>
      <c r="Y1042" s="11">
        <f>IF(SUM(Tableau1[[#This Row],[Other access]:[Sci-hub access]])&gt;=1,1,0)</f>
        <v>0</v>
      </c>
      <c r="Z1042" s="12">
        <f>IF(OR(Tableau1[[#This Row],[Access R1 + S1+ T1 ]]&gt;=1,Tableau1[[#This Row],[Access V1 +W1 + X1]]&gt;=1),1,0)</f>
        <v>0</v>
      </c>
      <c r="AB1042" s="10" t="str">
        <f>Tableau1[[#This Row],[DOI]]</f>
        <v>doi: 10.1093/jnen/nlx020</v>
      </c>
      <c r="AC1042" s="13" t="str">
        <f>Tableau1[[#This Row],[Authors]]&amp;", "&amp;Tableau1[[#This Row],[Title]]&amp;" "&amp;Tableau1[[#This Row],[Journal]]&amp;". "&amp;Tableau1[[#This Row],[Year]]</f>
        <v>Williams EA, McGuone D, Frosch MP, Hyman BT, Laver N, Stemmer-Rachamimov A., Absence of Alzheimer Disease Neuropathologic Changes in Eyes of Subjects With Alzheimer Disease. J Neuropathol Exp Neurol. 2017</v>
      </c>
    </row>
    <row r="1043" spans="1:29" x14ac:dyDescent="0.3">
      <c r="A1043">
        <v>4763</v>
      </c>
      <c r="B1043" t="s">
        <v>7869</v>
      </c>
      <c r="C1043" t="s">
        <v>18099</v>
      </c>
      <c r="D1043" t="s">
        <v>28299</v>
      </c>
      <c r="E1043" t="s">
        <v>2468</v>
      </c>
      <c r="F1043" s="10"/>
      <c r="G1043">
        <v>2017</v>
      </c>
      <c r="J1043">
        <v>9.2275500163220503E-2</v>
      </c>
      <c r="L1043" t="s">
        <v>39178</v>
      </c>
      <c r="M1043">
        <v>28410254</v>
      </c>
      <c r="Q1043" s="10"/>
      <c r="R1043" s="11">
        <f t="shared" si="32"/>
        <v>0</v>
      </c>
      <c r="U1043" s="11">
        <f t="shared" si="33"/>
        <v>0</v>
      </c>
      <c r="Y1043" s="11">
        <f>IF(SUM(Tableau1[[#This Row],[Other access]:[Sci-hub access]])&gt;=1,1,0)</f>
        <v>0</v>
      </c>
      <c r="Z1043" s="12">
        <f>IF(OR(Tableau1[[#This Row],[Access R1 + S1+ T1 ]]&gt;=1,Tableau1[[#This Row],[Access V1 +W1 + X1]]&gt;=1),1,0)</f>
        <v>0</v>
      </c>
      <c r="AB1043" s="10" t="str">
        <f>Tableau1[[#This Row],[DOI]]</f>
        <v>doi: 10.1097/IJG.0000000000000681</v>
      </c>
      <c r="AC1043" s="13" t="str">
        <f>Tableau1[[#This Row],[Authors]]&amp;", "&amp;Tableau1[[#This Row],[Title]]&amp;" "&amp;Tableau1[[#This Row],[Journal]]&amp;". "&amp;Tableau1[[#This Row],[Year]]</f>
        <v>Burstein ES, Netland PA., Decompression Retinopathy After Goniotomy in a Child: A Case Report. J Glaucoma. 2017</v>
      </c>
    </row>
    <row r="1044" spans="1:29" x14ac:dyDescent="0.3">
      <c r="A1044">
        <v>9507</v>
      </c>
      <c r="B1044" t="s">
        <v>12071</v>
      </c>
      <c r="C1044" t="s">
        <v>22246</v>
      </c>
      <c r="D1044" t="s">
        <v>32517</v>
      </c>
      <c r="E1044" t="s">
        <v>2457</v>
      </c>
      <c r="F1044" s="10"/>
      <c r="G1044">
        <v>2018</v>
      </c>
      <c r="J1044">
        <v>9.2514533264824617E-2</v>
      </c>
      <c r="L1044" t="s">
        <v>43790</v>
      </c>
      <c r="M1044">
        <v>27668501</v>
      </c>
      <c r="Q1044" s="10"/>
      <c r="R1044" s="11">
        <f t="shared" si="32"/>
        <v>0</v>
      </c>
      <c r="U1044" s="11">
        <f t="shared" si="33"/>
        <v>0</v>
      </c>
      <c r="Y1044" s="11">
        <f>IF(SUM(Tableau1[[#This Row],[Other access]:[Sci-hub access]])&gt;=1,1,0)</f>
        <v>0</v>
      </c>
      <c r="Z1044" s="12">
        <f>IF(OR(Tableau1[[#This Row],[Access R1 + S1+ T1 ]]&gt;=1,Tableau1[[#This Row],[Access V1 +W1 + X1]]&gt;=1),1,0)</f>
        <v>0</v>
      </c>
      <c r="AB1044" s="10" t="str">
        <f>Tableau1[[#This Row],[DOI]]</f>
        <v>doi: 10.1097/ICB.0000000000000434</v>
      </c>
      <c r="AC1044" s="13" t="str">
        <f>Tableau1[[#This Row],[Authors]]&amp;", "&amp;Tableau1[[#This Row],[Title]]&amp;" "&amp;Tableau1[[#This Row],[Journal]]&amp;". "&amp;Tableau1[[#This Row],[Year]]</f>
        <v>Dedania VS, Ghodasra DH, Kay CN, Roseman R, Johnson MW., CILIOCHOROIDAL EFFUSION AND ACUTE MACULAR NEURORETINOPATHY ASSOCIATED WITH CERVICAL TRACTION THERAPY. Retin Cases Brief Rep. 2018</v>
      </c>
    </row>
    <row r="1045" spans="1:29" x14ac:dyDescent="0.3">
      <c r="A1045">
        <v>1152</v>
      </c>
      <c r="B1045" t="s">
        <v>4414</v>
      </c>
      <c r="C1045" t="s">
        <v>14667</v>
      </c>
      <c r="D1045" t="s">
        <v>24835</v>
      </c>
      <c r="E1045" t="s">
        <v>2462</v>
      </c>
      <c r="F1045" s="10"/>
      <c r="G1045">
        <v>2017</v>
      </c>
      <c r="J1045">
        <v>9.2660916551460804E-2</v>
      </c>
      <c r="L1045" t="s">
        <v>35639</v>
      </c>
      <c r="M1045">
        <v>29017460</v>
      </c>
      <c r="Q1045" s="10"/>
      <c r="R1045" s="11">
        <f t="shared" si="32"/>
        <v>0</v>
      </c>
      <c r="U1045" s="11">
        <f t="shared" si="33"/>
        <v>0</v>
      </c>
      <c r="Y1045" s="11">
        <f>IF(SUM(Tableau1[[#This Row],[Other access]:[Sci-hub access]])&gt;=1,1,0)</f>
        <v>0</v>
      </c>
      <c r="Z1045" s="12">
        <f>IF(OR(Tableau1[[#This Row],[Access R1 + S1+ T1 ]]&gt;=1,Tableau1[[#This Row],[Access V1 +W1 + X1]]&gt;=1),1,0)</f>
        <v>0</v>
      </c>
      <c r="AB1045" s="10" t="str">
        <f>Tableau1[[#This Row],[DOI]]</f>
        <v>doi: 10.1186/s12886-017-0585-1</v>
      </c>
      <c r="AC1045" s="13" t="str">
        <f>Tableau1[[#This Row],[Authors]]&amp;", "&amp;Tableau1[[#This Row],[Title]]&amp;" "&amp;Tableau1[[#This Row],[Journal]]&amp;". "&amp;Tableau1[[#This Row],[Year]]</f>
        <v>Naruse S, Shimada H, Mori R., 27-gauge and 25-gauge vitrectomy day surgery for idiopathic epiretinal membrane. BMC Ophthalmol. 2017</v>
      </c>
    </row>
    <row r="1046" spans="1:29" x14ac:dyDescent="0.3">
      <c r="A1046">
        <v>1739</v>
      </c>
      <c r="B1046" t="s">
        <v>4989</v>
      </c>
      <c r="C1046" t="s">
        <v>15237</v>
      </c>
      <c r="D1046" t="s">
        <v>25410</v>
      </c>
      <c r="E1046" t="s">
        <v>2490</v>
      </c>
      <c r="F1046" s="10"/>
      <c r="G1046">
        <v>2017</v>
      </c>
      <c r="J1046">
        <v>9.2815313331085503E-2</v>
      </c>
      <c r="L1046" t="s">
        <v>36215</v>
      </c>
      <c r="M1046">
        <v>28887117</v>
      </c>
      <c r="Q1046" s="10"/>
      <c r="R1046" s="11">
        <f t="shared" si="32"/>
        <v>0</v>
      </c>
      <c r="U1046" s="11">
        <f t="shared" si="33"/>
        <v>0</v>
      </c>
      <c r="Y1046" s="11">
        <f>IF(SUM(Tableau1[[#This Row],[Other access]:[Sci-hub access]])&gt;=1,1,0)</f>
        <v>0</v>
      </c>
      <c r="Z1046" s="12">
        <f>IF(OR(Tableau1[[#This Row],[Access R1 + S1+ T1 ]]&gt;=1,Tableau1[[#This Row],[Access V1 +W1 + X1]]&gt;=1),1,0)</f>
        <v>0</v>
      </c>
      <c r="AB1046" s="10" t="str">
        <f>Tableau1[[#This Row],[DOI]]</f>
        <v>doi: 10.1016/j.ajo.2017.08.021</v>
      </c>
      <c r="AC1046" s="13" t="str">
        <f>Tableau1[[#This Row],[Authors]]&amp;", "&amp;Tableau1[[#This Row],[Title]]&amp;" "&amp;Tableau1[[#This Row],[Journal]]&amp;". "&amp;Tableau1[[#This Row],[Year]]</f>
        <v>Liu R, Rong B, Tu P, Tang Y, Song W, Toyos R, Toyos M, Yan X., Analysis of Cytokine Levels in Tears and Clinical Correlations After Intense Pulsed Light Treating Meibomian Gland Dysfunction. Am J Ophthalmol. 2017</v>
      </c>
    </row>
    <row r="1047" spans="1:29" x14ac:dyDescent="0.3">
      <c r="A1047">
        <v>1977</v>
      </c>
      <c r="B1047" t="s">
        <v>5217</v>
      </c>
      <c r="C1047" t="s">
        <v>15463</v>
      </c>
      <c r="D1047" t="s">
        <v>25639</v>
      </c>
      <c r="E1047" t="s">
        <v>2494</v>
      </c>
      <c r="F1047" s="10"/>
      <c r="G1047">
        <v>2017</v>
      </c>
      <c r="J1047">
        <v>9.3442510926484812E-2</v>
      </c>
      <c r="L1047" t="s">
        <v>36448</v>
      </c>
      <c r="M1047">
        <v>28836391</v>
      </c>
      <c r="Q1047" s="10"/>
      <c r="R1047" s="11">
        <f t="shared" si="32"/>
        <v>0</v>
      </c>
      <c r="U1047" s="11">
        <f t="shared" si="33"/>
        <v>0</v>
      </c>
      <c r="Y1047" s="11">
        <f>IF(SUM(Tableau1[[#This Row],[Other access]:[Sci-hub access]])&gt;=1,1,0)</f>
        <v>0</v>
      </c>
      <c r="Z1047" s="12">
        <f>IF(OR(Tableau1[[#This Row],[Access R1 + S1+ T1 ]]&gt;=1,Tableau1[[#This Row],[Access V1 +W1 + X1]]&gt;=1),1,0)</f>
        <v>0</v>
      </c>
      <c r="AB1047" s="10" t="str">
        <f>Tableau1[[#This Row],[DOI]]</f>
        <v>doi: 10.1111/opo.12401</v>
      </c>
      <c r="AC1047" s="13" t="str">
        <f>Tableau1[[#This Row],[Authors]]&amp;", "&amp;Tableau1[[#This Row],[Title]]&amp;" "&amp;Tableau1[[#This Row],[Journal]]&amp;". "&amp;Tableau1[[#This Row],[Year]]</f>
        <v>Wesselink C, Jansonius NM., Glaucoma progression detection with frequency doubling technology (FDT) compared to standard automated perimetry (SAP) in the Groningen Longitudinal Glaucoma Study. Ophthalmic Physiol Opt. 2017</v>
      </c>
    </row>
    <row r="1048" spans="1:29" x14ac:dyDescent="0.3">
      <c r="A1048">
        <v>3361</v>
      </c>
      <c r="B1048" t="s">
        <v>6540</v>
      </c>
      <c r="C1048" t="s">
        <v>16783</v>
      </c>
      <c r="D1048" t="s">
        <v>26964</v>
      </c>
      <c r="E1048" t="s">
        <v>2438</v>
      </c>
      <c r="F1048" s="10"/>
      <c r="G1048">
        <v>2018</v>
      </c>
      <c r="J1048">
        <v>9.3497915254048491E-2</v>
      </c>
      <c r="L1048" t="s">
        <v>37811</v>
      </c>
      <c r="M1048">
        <v>28596287</v>
      </c>
      <c r="Q1048" s="10"/>
      <c r="R1048" s="11">
        <f t="shared" si="32"/>
        <v>0</v>
      </c>
      <c r="U1048" s="11">
        <f t="shared" si="33"/>
        <v>0</v>
      </c>
      <c r="Y1048" s="11">
        <f>IF(SUM(Tableau1[[#This Row],[Other access]:[Sci-hub access]])&gt;=1,1,0)</f>
        <v>0</v>
      </c>
      <c r="Z1048" s="12">
        <f>IF(OR(Tableau1[[#This Row],[Access R1 + S1+ T1 ]]&gt;=1,Tableau1[[#This Row],[Access V1 +W1 + X1]]&gt;=1),1,0)</f>
        <v>0</v>
      </c>
      <c r="AB1048" s="10" t="str">
        <f>Tableau1[[#This Row],[DOI]]</f>
        <v>doi: 10.1136/bjophthalmol-2016-309829</v>
      </c>
      <c r="AC1048" s="13" t="str">
        <f>Tableau1[[#This Row],[Authors]]&amp;", "&amp;Tableau1[[#This Row],[Title]]&amp;" "&amp;Tableau1[[#This Row],[Journal]]&amp;". "&amp;Tableau1[[#This Row],[Year]]</f>
        <v>Rim TH, Kim SS, Ham DI, Yu SY, Chung EJ, Lee SC; Korean Uveitis Society.., Incidence and prevalence of uveitis in South Korea: a nationwide cohort study. Br J Ophthalmol. 2018</v>
      </c>
    </row>
    <row r="1049" spans="1:29" ht="28.8" x14ac:dyDescent="0.3">
      <c r="A1049">
        <v>7661</v>
      </c>
      <c r="B1049" t="s">
        <v>10437</v>
      </c>
      <c r="C1049" t="s">
        <v>20634</v>
      </c>
      <c r="D1049" t="s">
        <v>30873</v>
      </c>
      <c r="E1049" t="s">
        <v>2504</v>
      </c>
      <c r="F1049" s="10"/>
      <c r="G1049">
        <v>2017</v>
      </c>
      <c r="J1049">
        <v>9.3548620425477846E-2</v>
      </c>
      <c r="L1049" t="s">
        <v>42014</v>
      </c>
      <c r="M1049">
        <v>28067909</v>
      </c>
      <c r="Q1049" s="10"/>
      <c r="R1049" s="11">
        <f t="shared" si="32"/>
        <v>0</v>
      </c>
      <c r="U1049" s="11">
        <f t="shared" si="33"/>
        <v>0</v>
      </c>
      <c r="Y1049" s="11">
        <f>IF(SUM(Tableau1[[#This Row],[Other access]:[Sci-hub access]])&gt;=1,1,0)</f>
        <v>0</v>
      </c>
      <c r="Z1049" s="12">
        <f>IF(OR(Tableau1[[#This Row],[Access R1 + S1+ T1 ]]&gt;=1,Tableau1[[#This Row],[Access V1 +W1 + X1]]&gt;=1),1,0)</f>
        <v>0</v>
      </c>
      <c r="AB1049" s="10" t="str">
        <f>Tableau1[[#This Row],[DOI]]</f>
        <v>doi: 10.1038/ng.3743</v>
      </c>
      <c r="AC1049" s="13" t="str">
        <f>Tableau1[[#This Row],[Authors]]&amp;", "&amp;Tableau1[[#This Row],[Title]]&amp;" "&amp;Tableau1[[#This Row],[Journal]]&amp;". "&amp;Tableau1[[#This Row],[Year]]</f>
        <v>Shaw ND, Brand H, Kupchinsky ZA, Bengani H, Plummer L, Jones TI, Erdin S, Williamson KA, Rainger J, Stortchevoi A, Samocha K, Currall BB, Dunican DS, Collins RL, Willer JR, Lek A, Lek M, Nassan M, Pereira S, Kammin T, Lucente D, Silva A, et al., SMCHD1 mutations associated with a rare muscular dystrophy can also cause isolated arhinia and Bosma arhinia microphthalmia syndrome. Nat Genet. 2017</v>
      </c>
    </row>
    <row r="1050" spans="1:29" x14ac:dyDescent="0.3">
      <c r="A1050">
        <v>8828</v>
      </c>
      <c r="B1050" t="s">
        <v>11461</v>
      </c>
      <c r="C1050" t="s">
        <v>21645</v>
      </c>
      <c r="D1050" t="s">
        <v>31901</v>
      </c>
      <c r="E1050" t="s">
        <v>2471</v>
      </c>
      <c r="F1050" s="10"/>
      <c r="G1050">
        <v>2017</v>
      </c>
      <c r="J1050">
        <v>9.3728435689844014E-2</v>
      </c>
      <c r="L1050" t="s">
        <v>43164</v>
      </c>
      <c r="M1050">
        <v>27830398</v>
      </c>
      <c r="Q1050" s="10"/>
      <c r="R1050" s="11">
        <f t="shared" si="32"/>
        <v>0</v>
      </c>
      <c r="U1050" s="11">
        <f t="shared" si="33"/>
        <v>0</v>
      </c>
      <c r="Y1050" s="11">
        <f>IF(SUM(Tableau1[[#This Row],[Other access]:[Sci-hub access]])&gt;=1,1,0)</f>
        <v>0</v>
      </c>
      <c r="Z1050" s="12">
        <f>IF(OR(Tableau1[[#This Row],[Access R1 + S1+ T1 ]]&gt;=1,Tableau1[[#This Row],[Access V1 +W1 + X1]]&gt;=1),1,0)</f>
        <v>0</v>
      </c>
      <c r="AB1050" s="10" t="str">
        <f>Tableau1[[#This Row],[DOI]]</f>
        <v>doi: 10.1007/s10792-016-0389-y</v>
      </c>
      <c r="AC1050" s="13" t="str">
        <f>Tableau1[[#This Row],[Authors]]&amp;", "&amp;Tableau1[[#This Row],[Title]]&amp;" "&amp;Tableau1[[#This Row],[Journal]]&amp;". "&amp;Tableau1[[#This Row],[Year]]</f>
        <v>Katagiri M, Shoji J, Kato S, Kitano S, Uchigata Y., Relationships between vitreous levels of soluble receptor for advanced glycation end products (sRAGE) and renal function in patients with diabetic retinopathy. Int Ophthalmol. 2017</v>
      </c>
    </row>
    <row r="1051" spans="1:29" ht="28.8" x14ac:dyDescent="0.3">
      <c r="A1051">
        <v>9781</v>
      </c>
      <c r="B1051" t="s">
        <v>12321</v>
      </c>
      <c r="C1051" t="s">
        <v>22493</v>
      </c>
      <c r="D1051" t="s">
        <v>32769</v>
      </c>
      <c r="E1051" t="s">
        <v>2438</v>
      </c>
      <c r="F1051" s="10"/>
      <c r="G1051">
        <v>2017</v>
      </c>
      <c r="J1051">
        <v>9.3735043730813872E-2</v>
      </c>
      <c r="L1051" t="s">
        <v>44045</v>
      </c>
      <c r="M1051">
        <v>27587715</v>
      </c>
      <c r="Q1051" s="10"/>
      <c r="R1051" s="11">
        <f t="shared" si="32"/>
        <v>0</v>
      </c>
      <c r="U1051" s="11">
        <f t="shared" si="33"/>
        <v>0</v>
      </c>
      <c r="Y1051" s="11">
        <f>IF(SUM(Tableau1[[#This Row],[Other access]:[Sci-hub access]])&gt;=1,1,0)</f>
        <v>0</v>
      </c>
      <c r="Z1051" s="12">
        <f>IF(OR(Tableau1[[#This Row],[Access R1 + S1+ T1 ]]&gt;=1,Tableau1[[#This Row],[Access V1 +W1 + X1]]&gt;=1),1,0)</f>
        <v>0</v>
      </c>
      <c r="AB1051" s="10" t="str">
        <f>Tableau1[[#This Row],[DOI]]</f>
        <v>doi: 10.1136/bjophthalmol-2016-309115</v>
      </c>
      <c r="AC1051" s="13" t="str">
        <f>Tableau1[[#This Row],[Authors]]&amp;", "&amp;Tableau1[[#This Row],[Title]]&amp;" "&amp;Tableau1[[#This Row],[Journal]]&amp;". "&amp;Tableau1[[#This Row],[Year]]</f>
        <v>Corvi F, Souied EH, Falfoul Y, Georges A, Jung C, Querques L, Querques G., Pilot evaluation of short-term changes in macular pigment and retinal sensitivity in different phenotypes of early age-related macular degeneration after carotenoid supplementation. Br J Ophthalmol. 2017</v>
      </c>
    </row>
    <row r="1052" spans="1:29" x14ac:dyDescent="0.3">
      <c r="A1052">
        <v>423</v>
      </c>
      <c r="B1052" t="s">
        <v>3686</v>
      </c>
      <c r="C1052" t="s">
        <v>13946</v>
      </c>
      <c r="D1052" t="s">
        <v>24106</v>
      </c>
      <c r="E1052" t="s">
        <v>2496</v>
      </c>
      <c r="F1052" s="10"/>
      <c r="G1052">
        <v>2017</v>
      </c>
      <c r="J1052">
        <v>9.3782247965266685E-2</v>
      </c>
      <c r="L1052" t="s">
        <v>34928</v>
      </c>
      <c r="M1052">
        <v>29217028</v>
      </c>
      <c r="Q1052" s="10"/>
      <c r="R1052" s="11">
        <f t="shared" si="32"/>
        <v>0</v>
      </c>
      <c r="U1052" s="11">
        <f t="shared" si="33"/>
        <v>0</v>
      </c>
      <c r="Y1052" s="11">
        <f>IF(SUM(Tableau1[[#This Row],[Other access]:[Sci-hub access]])&gt;=1,1,0)</f>
        <v>0</v>
      </c>
      <c r="Z1052" s="12">
        <f>IF(OR(Tableau1[[#This Row],[Access R1 + S1+ T1 ]]&gt;=1,Tableau1[[#This Row],[Access V1 +W1 + X1]]&gt;=1),1,0)</f>
        <v>0</v>
      </c>
      <c r="AB1052" s="10" t="str">
        <f>Tableau1[[#This Row],[DOI]]</f>
        <v>doi: 10.1016/j.jcjo.2017.05.012</v>
      </c>
      <c r="AC1052" s="13" t="str">
        <f>Tableau1[[#This Row],[Authors]]&amp;", "&amp;Tableau1[[#This Row],[Title]]&amp;" "&amp;Tableau1[[#This Row],[Journal]]&amp;". "&amp;Tableau1[[#This Row],[Year]]</f>
        <v>Andreoli MT, Chau FY, Shapiro MJ, Leiderman YI., Epidemiological trends in 1452 cases of retinoblastoma from the Surveillance, Epidemiology, and End Results (SEER) registry. Can J Ophthalmol. 2017</v>
      </c>
    </row>
    <row r="1053" spans="1:29" x14ac:dyDescent="0.3">
      <c r="A1053">
        <v>9662</v>
      </c>
      <c r="B1053" t="s">
        <v>12212</v>
      </c>
      <c r="C1053" t="s">
        <v>22386</v>
      </c>
      <c r="D1053" t="s">
        <v>32660</v>
      </c>
      <c r="E1053" t="s">
        <v>34202</v>
      </c>
      <c r="F1053" s="10"/>
      <c r="G1053">
        <v>2017</v>
      </c>
      <c r="J1053">
        <v>9.3892591277387694E-2</v>
      </c>
      <c r="L1053" t="s">
        <v>43931</v>
      </c>
      <c r="M1053">
        <v>27627988</v>
      </c>
      <c r="Q1053" s="10"/>
      <c r="R1053" s="11">
        <f t="shared" si="32"/>
        <v>0</v>
      </c>
      <c r="U1053" s="11">
        <f t="shared" si="33"/>
        <v>0</v>
      </c>
      <c r="Y1053" s="11">
        <f>IF(SUM(Tableau1[[#This Row],[Other access]:[Sci-hub access]])&gt;=1,1,0)</f>
        <v>0</v>
      </c>
      <c r="Z1053" s="12">
        <f>IF(OR(Tableau1[[#This Row],[Access R1 + S1+ T1 ]]&gt;=1,Tableau1[[#This Row],[Access V1 +W1 + X1]]&gt;=1),1,0)</f>
        <v>0</v>
      </c>
      <c r="AB1053" s="10" t="str">
        <f>Tableau1[[#This Row],[DOI]]</f>
        <v>doi: 10.1136/jmedgenet-2016-104166</v>
      </c>
      <c r="AC1053" s="13" t="str">
        <f>Tableau1[[#This Row],[Authors]]&amp;", "&amp;Tableau1[[#This Row],[Title]]&amp;" "&amp;Tableau1[[#This Row],[Journal]]&amp;". "&amp;Tableau1[[#This Row],[Year]]</f>
        <v>Fu Q, Xu M, Chen X, Sheng X, Yuan Z, Liu Y, Li H, Sun Z, Li H, Yang L, Wang K, Zhang F, Li Y, Zhao C, Sui R, Chen R., CEP78 is mutated in a distinct type of Usher syndrome. J Med Genet. 2017</v>
      </c>
    </row>
    <row r="1054" spans="1:29" x14ac:dyDescent="0.3">
      <c r="A1054">
        <v>7220</v>
      </c>
      <c r="B1054" t="s">
        <v>10048</v>
      </c>
      <c r="C1054" t="s">
        <v>20250</v>
      </c>
      <c r="D1054" t="s">
        <v>30482</v>
      </c>
      <c r="E1054" t="s">
        <v>2458</v>
      </c>
      <c r="F1054" s="10"/>
      <c r="G1054">
        <v>2017</v>
      </c>
      <c r="J1054">
        <v>9.4122322870989428E-2</v>
      </c>
      <c r="L1054" t="s">
        <v>41576</v>
      </c>
      <c r="M1054">
        <v>28114653</v>
      </c>
      <c r="Q1054" s="10"/>
      <c r="R1054" s="11">
        <f t="shared" si="32"/>
        <v>0</v>
      </c>
      <c r="U1054" s="11">
        <f t="shared" si="33"/>
        <v>0</v>
      </c>
      <c r="Y1054" s="11">
        <f>IF(SUM(Tableau1[[#This Row],[Other access]:[Sci-hub access]])&gt;=1,1,0)</f>
        <v>0</v>
      </c>
      <c r="Z1054" s="12">
        <f>IF(OR(Tableau1[[#This Row],[Access R1 + S1+ T1 ]]&gt;=1,Tableau1[[#This Row],[Access V1 +W1 + X1]]&gt;=1),1,0)</f>
        <v>0</v>
      </c>
      <c r="AB1054" s="10" t="str">
        <f>Tableau1[[#This Row],[DOI]]</f>
        <v>doi: 10.1001/jamaophthalmol.2016.5314</v>
      </c>
      <c r="AC1054" s="13" t="str">
        <f>Tableau1[[#This Row],[Authors]]&amp;", "&amp;Tableau1[[#This Row],[Title]]&amp;" "&amp;Tableau1[[#This Row],[Journal]]&amp;". "&amp;Tableau1[[#This Row],[Year]]</f>
        <v>Ho AC, Albini TA, Brown DM, Boyer DS, Regillo CD, Heier JS., The Potential Importance of Detection of Neovascular Age-Related Macular Degeneration When Visual Acuity Is Relatively Good. JAMA Ophthalmol. 2017</v>
      </c>
    </row>
    <row r="1055" spans="1:29" x14ac:dyDescent="0.3">
      <c r="A1055">
        <v>10999</v>
      </c>
      <c r="B1055" t="s">
        <v>13429</v>
      </c>
      <c r="C1055" t="s">
        <v>23591</v>
      </c>
      <c r="D1055" t="s">
        <v>33883</v>
      </c>
      <c r="E1055" t="s">
        <v>2719</v>
      </c>
      <c r="F1055" s="10"/>
      <c r="G1055">
        <v>2017</v>
      </c>
      <c r="J1055">
        <v>9.4215337752817541E-2</v>
      </c>
      <c r="L1055" t="s">
        <v>45240</v>
      </c>
      <c r="M1055">
        <v>26652481</v>
      </c>
      <c r="Q1055" s="10"/>
      <c r="R1055" s="11">
        <f t="shared" si="32"/>
        <v>0</v>
      </c>
      <c r="U1055" s="11">
        <f t="shared" si="33"/>
        <v>0</v>
      </c>
      <c r="Y1055" s="11">
        <f>IF(SUM(Tableau1[[#This Row],[Other access]:[Sci-hub access]])&gt;=1,1,0)</f>
        <v>0</v>
      </c>
      <c r="Z1055" s="12">
        <f>IF(OR(Tableau1[[#This Row],[Access R1 + S1+ T1 ]]&gt;=1,Tableau1[[#This Row],[Access V1 +W1 + X1]]&gt;=1),1,0)</f>
        <v>0</v>
      </c>
      <c r="AB1055" s="10" t="str">
        <f>Tableau1[[#This Row],[DOI]]</f>
        <v>doi: 10.3109/09273948.2015.1071406</v>
      </c>
      <c r="AC1055" s="13" t="str">
        <f>Tableau1[[#This Row],[Authors]]&amp;", "&amp;Tableau1[[#This Row],[Title]]&amp;" "&amp;Tableau1[[#This Row],[Journal]]&amp;". "&amp;Tableau1[[#This Row],[Year]]</f>
        <v>Rifkin LM, Minkus CL, Pursell K, Jumroendararasame C, Goldstein DA., Utility of Leflunomide in the Treatment of Drug Resistant Cytomegalovirus Retinitis. Ocul Immunol Inflamm. 2017</v>
      </c>
    </row>
    <row r="1056" spans="1:29" x14ac:dyDescent="0.3">
      <c r="A1056">
        <v>2389</v>
      </c>
      <c r="B1056" t="s">
        <v>5615</v>
      </c>
      <c r="C1056" t="s">
        <v>15860</v>
      </c>
      <c r="D1056" t="s">
        <v>26037</v>
      </c>
      <c r="E1056" t="s">
        <v>34049</v>
      </c>
      <c r="F1056" s="10"/>
      <c r="G1056">
        <v>2017</v>
      </c>
      <c r="J1056">
        <v>9.4931935094014208E-2</v>
      </c>
      <c r="L1056" t="s">
        <v>36854</v>
      </c>
      <c r="M1056">
        <v>28753382</v>
      </c>
      <c r="Q1056" s="10"/>
      <c r="R1056" s="11">
        <f t="shared" si="32"/>
        <v>0</v>
      </c>
      <c r="U1056" s="11">
        <f t="shared" si="33"/>
        <v>0</v>
      </c>
      <c r="Y1056" s="11">
        <f>IF(SUM(Tableau1[[#This Row],[Other access]:[Sci-hub access]])&gt;=1,1,0)</f>
        <v>0</v>
      </c>
      <c r="Z1056" s="12">
        <f>IF(OR(Tableau1[[#This Row],[Access R1 + S1+ T1 ]]&gt;=1,Tableau1[[#This Row],[Access V1 +W1 + X1]]&gt;=1),1,0)</f>
        <v>0</v>
      </c>
      <c r="AB1056" s="10" t="str">
        <f>Tableau1[[#This Row],[DOI]]</f>
        <v>doi: 10.1146/annurev-vision-111815-114525</v>
      </c>
      <c r="AC1056" s="13" t="str">
        <f>Tableau1[[#This Row],[Authors]]&amp;", "&amp;Tableau1[[#This Row],[Title]]&amp;" "&amp;Tableau1[[#This Row],[Journal]]&amp;". "&amp;Tableau1[[#This Row],[Year]]</f>
        <v>Bosking WH, Beauchamp MS, Yoshor D., Electrical Stimulation of Visual Cortex: Relevance for the Development of Visual Cortical Prosthetics. Annu Rev Vis Sci. 2017</v>
      </c>
    </row>
    <row r="1057" spans="1:29" x14ac:dyDescent="0.3">
      <c r="A1057">
        <v>9875</v>
      </c>
      <c r="B1057" t="s">
        <v>12406</v>
      </c>
      <c r="C1057" t="s">
        <v>22576</v>
      </c>
      <c r="D1057" t="s">
        <v>32854</v>
      </c>
      <c r="E1057" t="s">
        <v>2468</v>
      </c>
      <c r="F1057" s="10"/>
      <c r="G1057">
        <v>2017</v>
      </c>
      <c r="J1057">
        <v>9.4941854859917463E-2</v>
      </c>
      <c r="L1057" t="s">
        <v>44134</v>
      </c>
      <c r="M1057">
        <v>27552510</v>
      </c>
      <c r="Q1057" s="10"/>
      <c r="R1057" s="11">
        <f t="shared" si="32"/>
        <v>0</v>
      </c>
      <c r="U1057" s="11">
        <f t="shared" si="33"/>
        <v>0</v>
      </c>
      <c r="Y1057" s="11">
        <f>IF(SUM(Tableau1[[#This Row],[Other access]:[Sci-hub access]])&gt;=1,1,0)</f>
        <v>0</v>
      </c>
      <c r="Z1057" s="12">
        <f>IF(OR(Tableau1[[#This Row],[Access R1 + S1+ T1 ]]&gt;=1,Tableau1[[#This Row],[Access V1 +W1 + X1]]&gt;=1),1,0)</f>
        <v>0</v>
      </c>
      <c r="AB1057" s="10" t="str">
        <f>Tableau1[[#This Row],[DOI]]</f>
        <v>doi: 10.1097/IJG.0000000000000521</v>
      </c>
      <c r="AC1057" s="13" t="str">
        <f>Tableau1[[#This Row],[Authors]]&amp;", "&amp;Tableau1[[#This Row],[Title]]&amp;" "&amp;Tableau1[[#This Row],[Journal]]&amp;". "&amp;Tableau1[[#This Row],[Year]]</f>
        <v>Tognetto D, Cecchini P, D'Aloisio R, Vattovani O, Turco G., Scanning Electron Microscopy Evaluation of an EX-PRESS Mini Glaucoma Shunt After Explantation. J Glaucoma. 2017</v>
      </c>
    </row>
    <row r="1058" spans="1:29" x14ac:dyDescent="0.3">
      <c r="A1058">
        <v>5682</v>
      </c>
      <c r="B1058" t="s">
        <v>8713</v>
      </c>
      <c r="C1058" t="s">
        <v>18933</v>
      </c>
      <c r="D1058" t="s">
        <v>29143</v>
      </c>
      <c r="E1058" t="s">
        <v>2467</v>
      </c>
      <c r="F1058" s="10"/>
      <c r="G1058">
        <v>2017</v>
      </c>
      <c r="J1058">
        <v>9.5012085598543239E-2</v>
      </c>
      <c r="L1058" t="s">
        <v>40065</v>
      </c>
      <c r="M1058">
        <v>28297039</v>
      </c>
      <c r="Q1058" s="10"/>
      <c r="R1058" s="11">
        <f t="shared" si="32"/>
        <v>0</v>
      </c>
      <c r="U1058" s="11">
        <f t="shared" si="33"/>
        <v>0</v>
      </c>
      <c r="Y1058" s="11">
        <f>IF(SUM(Tableau1[[#This Row],[Other access]:[Sci-hub access]])&gt;=1,1,0)</f>
        <v>0</v>
      </c>
      <c r="Z1058" s="12">
        <f>IF(OR(Tableau1[[#This Row],[Access R1 + S1+ T1 ]]&gt;=1,Tableau1[[#This Row],[Access V1 +W1 + X1]]&gt;=1),1,0)</f>
        <v>0</v>
      </c>
      <c r="AB1058" s="10" t="str">
        <f>Tableau1[[#This Row],[DOI]]</f>
        <v>doi: 10.3928/23258160-20170301-10</v>
      </c>
      <c r="AC1058" s="13" t="str">
        <f>Tableau1[[#This Row],[Authors]]&amp;", "&amp;Tableau1[[#This Row],[Title]]&amp;" "&amp;Tableau1[[#This Row],[Journal]]&amp;". "&amp;Tableau1[[#This Row],[Year]]</f>
        <v>Hajrasouliha AR, Garcia-Gonzales JM, Shapiro MJ, Yoon H, Blair MP., Reactivation of Retinopathy of Prematurity Three Years After Treatment With Bevacizumab. Ophthalmic Surg Lasers Imaging Retina. 2017</v>
      </c>
    </row>
    <row r="1059" spans="1:29" ht="28.8" x14ac:dyDescent="0.3">
      <c r="A1059">
        <v>143</v>
      </c>
      <c r="B1059" t="s">
        <v>3406</v>
      </c>
      <c r="C1059" t="s">
        <v>13667</v>
      </c>
      <c r="D1059" t="s">
        <v>23826</v>
      </c>
      <c r="E1059" t="s">
        <v>2465</v>
      </c>
      <c r="F1059" s="10"/>
      <c r="G1059">
        <v>2017</v>
      </c>
      <c r="J1059">
        <v>9.5128579838900551E-2</v>
      </c>
      <c r="L1059" t="s">
        <v>34659</v>
      </c>
      <c r="M1059">
        <v>29390284</v>
      </c>
      <c r="Q1059" s="10"/>
      <c r="R1059" s="11">
        <f t="shared" si="32"/>
        <v>0</v>
      </c>
      <c r="U1059" s="11">
        <f t="shared" si="33"/>
        <v>0</v>
      </c>
      <c r="Y1059" s="11">
        <f>IF(SUM(Tableau1[[#This Row],[Other access]:[Sci-hub access]])&gt;=1,1,0)</f>
        <v>0</v>
      </c>
      <c r="Z1059" s="12">
        <f>IF(OR(Tableau1[[#This Row],[Access R1 + S1+ T1 ]]&gt;=1,Tableau1[[#This Row],[Access V1 +W1 + X1]]&gt;=1),1,0)</f>
        <v>0</v>
      </c>
      <c r="AB1059" s="10" t="str">
        <f>Tableau1[[#This Row],[DOI]]</f>
        <v>doi: 10.1097/MD.0000000000008940</v>
      </c>
      <c r="AC1059" s="13" t="str">
        <f>Tableau1[[#This Row],[Authors]]&amp;", "&amp;Tableau1[[#This Row],[Title]]&amp;" "&amp;Tableau1[[#This Row],[Journal]]&amp;". "&amp;Tableau1[[#This Row],[Year]]</f>
        <v>He Y, Li J, Zhu J, Jie Y, Wang N, Wang J., The improvement of dry eye after cataract surgery by intraoperative using ophthalmic viscosurgical devices on the surface of cornea: The results of a consort-compliant randomized controlled trial. Medicine (Baltimore). 2017</v>
      </c>
    </row>
    <row r="1060" spans="1:29" x14ac:dyDescent="0.3">
      <c r="A1060">
        <v>9766</v>
      </c>
      <c r="B1060" t="s">
        <v>12307</v>
      </c>
      <c r="C1060" t="s">
        <v>22481</v>
      </c>
      <c r="D1060" t="s">
        <v>32755</v>
      </c>
      <c r="E1060" t="s">
        <v>2486</v>
      </c>
      <c r="F1060" s="10"/>
      <c r="G1060">
        <v>2017</v>
      </c>
      <c r="J1060">
        <v>9.5180693995120302E-2</v>
      </c>
      <c r="L1060" t="s">
        <v>44030</v>
      </c>
      <c r="M1060">
        <v>27595784</v>
      </c>
      <c r="Q1060" s="10"/>
      <c r="R1060" s="11">
        <f t="shared" si="32"/>
        <v>0</v>
      </c>
      <c r="U1060" s="11">
        <f t="shared" si="33"/>
        <v>0</v>
      </c>
      <c r="Y1060" s="11">
        <f>IF(SUM(Tableau1[[#This Row],[Other access]:[Sci-hub access]])&gt;=1,1,0)</f>
        <v>0</v>
      </c>
      <c r="Z1060" s="12">
        <f>IF(OR(Tableau1[[#This Row],[Access R1 + S1+ T1 ]]&gt;=1,Tableau1[[#This Row],[Access V1 +W1 + X1]]&gt;=1),1,0)</f>
        <v>0</v>
      </c>
      <c r="AB1060" s="10" t="str">
        <f>Tableau1[[#This Row],[DOI]]</f>
        <v>doi: 10.1111/aos.13253</v>
      </c>
      <c r="AC1060" s="13" t="str">
        <f>Tableau1[[#This Row],[Authors]]&amp;", "&amp;Tableau1[[#This Row],[Title]]&amp;" "&amp;Tableau1[[#This Row],[Journal]]&amp;". "&amp;Tableau1[[#This Row],[Year]]</f>
        <v>Alkozi H, Sánchez-Naves J, de Lara MJ, Carracedo G, Fonseca B, Martinez-Aguila A, Pintor J., Elevated intraocular pressure increases melatonin levels in the aqueous humour. Acta Ophthalmol. 2017</v>
      </c>
    </row>
    <row r="1061" spans="1:29" ht="28.8" x14ac:dyDescent="0.3">
      <c r="A1061">
        <v>8729</v>
      </c>
      <c r="B1061" t="s">
        <v>11374</v>
      </c>
      <c r="C1061" t="s">
        <v>21559</v>
      </c>
      <c r="D1061" t="s">
        <v>31814</v>
      </c>
      <c r="E1061" t="s">
        <v>2939</v>
      </c>
      <c r="F1061" s="10"/>
      <c r="G1061">
        <v>2017</v>
      </c>
      <c r="J1061">
        <v>9.5185618021157881E-2</v>
      </c>
      <c r="L1061" t="s">
        <v>43065</v>
      </c>
      <c r="M1061">
        <v>27854550</v>
      </c>
      <c r="Q1061" s="10"/>
      <c r="R1061" s="11">
        <f t="shared" si="32"/>
        <v>0</v>
      </c>
      <c r="U1061" s="11">
        <f t="shared" si="33"/>
        <v>0</v>
      </c>
      <c r="Y1061" s="11">
        <f>IF(SUM(Tableau1[[#This Row],[Other access]:[Sci-hub access]])&gt;=1,1,0)</f>
        <v>0</v>
      </c>
      <c r="Z1061" s="12">
        <f>IF(OR(Tableau1[[#This Row],[Access R1 + S1+ T1 ]]&gt;=1,Tableau1[[#This Row],[Access V1 +W1 + X1]]&gt;=1),1,0)</f>
        <v>0</v>
      </c>
      <c r="AB1061" s="10" t="str">
        <f>Tableau1[[#This Row],[DOI]]</f>
        <v>doi: 10.1210/jc.2016-2322</v>
      </c>
      <c r="AC1061" s="13" t="str">
        <f>Tableau1[[#This Row],[Authors]]&amp;", "&amp;Tableau1[[#This Row],[Title]]&amp;" "&amp;Tableau1[[#This Row],[Journal]]&amp;". "&amp;Tableau1[[#This Row],[Year]]</f>
        <v>Vitales-Noyola M, Ramos-Levi AM, Serrano-Somavilla A, Martínez-Hernández R, Sampedro-Nuñez M, Di Pasquale C, González-Amaro R, Marazuela M., Expression and Function of the Costimulatory Receptor SLAMF1 Is Altered in Lymphocytes From Patients With Autoimmune Thyroiditis. J Clin Endocrinol Metab. 2017</v>
      </c>
    </row>
    <row r="1062" spans="1:29" x14ac:dyDescent="0.3">
      <c r="A1062">
        <v>10540</v>
      </c>
      <c r="B1062" t="s">
        <v>13020</v>
      </c>
      <c r="C1062" t="s">
        <v>23186</v>
      </c>
      <c r="D1062" t="s">
        <v>33473</v>
      </c>
      <c r="E1062" t="s">
        <v>2457</v>
      </c>
      <c r="F1062" s="10"/>
      <c r="G1062">
        <v>2017</v>
      </c>
      <c r="J1062">
        <v>9.5208316002776017E-2</v>
      </c>
      <c r="L1062" t="s">
        <v>44789</v>
      </c>
      <c r="M1062">
        <v>27228318</v>
      </c>
      <c r="Q1062" s="10"/>
      <c r="R1062" s="11">
        <f t="shared" si="32"/>
        <v>0</v>
      </c>
      <c r="U1062" s="11">
        <f t="shared" si="33"/>
        <v>0</v>
      </c>
      <c r="Y1062" s="11">
        <f>IF(SUM(Tableau1[[#This Row],[Other access]:[Sci-hub access]])&gt;=1,1,0)</f>
        <v>0</v>
      </c>
      <c r="Z1062" s="12">
        <f>IF(OR(Tableau1[[#This Row],[Access R1 + S1+ T1 ]]&gt;=1,Tableau1[[#This Row],[Access V1 +W1 + X1]]&gt;=1),1,0)</f>
        <v>0</v>
      </c>
      <c r="AB1062" s="10" t="str">
        <f>Tableau1[[#This Row],[DOI]]</f>
        <v>doi: 10.1097/ICB.0000000000000349</v>
      </c>
      <c r="AC1062" s="13" t="str">
        <f>Tableau1[[#This Row],[Authors]]&amp;", "&amp;Tableau1[[#This Row],[Title]]&amp;" "&amp;Tableau1[[#This Row],[Journal]]&amp;". "&amp;Tableau1[[#This Row],[Year]]</f>
        <v>Klifto MR, Balaratnasingam C, Weissman HH, Yannuzzi LA., BILATERAL COATS REACTION IN BANNAYAN-ZONANA SYNDROME: A SINGLE CASE REPORT. Retin Cases Brief Rep. 2017</v>
      </c>
    </row>
    <row r="1063" spans="1:29" x14ac:dyDescent="0.3">
      <c r="A1063">
        <v>6077</v>
      </c>
      <c r="B1063" t="s">
        <v>9059</v>
      </c>
      <c r="C1063" t="s">
        <v>19272</v>
      </c>
      <c r="D1063" t="s">
        <v>29489</v>
      </c>
      <c r="E1063" t="s">
        <v>2451</v>
      </c>
      <c r="F1063" s="10"/>
      <c r="G1063">
        <v>2017</v>
      </c>
      <c r="J1063">
        <v>9.5302579326531522E-2</v>
      </c>
      <c r="L1063" t="s">
        <v>40454</v>
      </c>
      <c r="M1063">
        <v>28253261</v>
      </c>
      <c r="Q1063" s="10"/>
      <c r="R1063" s="11">
        <f t="shared" si="32"/>
        <v>0</v>
      </c>
      <c r="U1063" s="11">
        <f t="shared" si="33"/>
        <v>0</v>
      </c>
      <c r="Y1063" s="11">
        <f>IF(SUM(Tableau1[[#This Row],[Other access]:[Sci-hub access]])&gt;=1,1,0)</f>
        <v>0</v>
      </c>
      <c r="Z1063" s="12">
        <f>IF(OR(Tableau1[[#This Row],[Access R1 + S1+ T1 ]]&gt;=1,Tableau1[[#This Row],[Access V1 +W1 + X1]]&gt;=1),1,0)</f>
        <v>0</v>
      </c>
      <c r="AB1063" s="10" t="str">
        <f>Tableau1[[#This Row],[DOI]]</f>
        <v>doi: 10.1371/journal.pone.0171987</v>
      </c>
      <c r="AC1063" s="13" t="str">
        <f>Tableau1[[#This Row],[Authors]]&amp;", "&amp;Tableau1[[#This Row],[Title]]&amp;" "&amp;Tableau1[[#This Row],[Journal]]&amp;". "&amp;Tableau1[[#This Row],[Year]]</f>
        <v>Chisha Y, Terefe W, Assefa H, Lakew S., Prevalence and factors associated with diabetic retinopathy among diabetic patients at Arbaminch General Hospital, Ethiopia: Cross sectional study. PLoS One. 2017</v>
      </c>
    </row>
    <row r="1064" spans="1:29" x14ac:dyDescent="0.3">
      <c r="A1064">
        <v>6924</v>
      </c>
      <c r="B1064" t="s">
        <v>9795</v>
      </c>
      <c r="C1064" t="s">
        <v>19998</v>
      </c>
      <c r="D1064" t="s">
        <v>30229</v>
      </c>
      <c r="E1064" t="s">
        <v>2443</v>
      </c>
      <c r="F1064" s="10"/>
      <c r="G1064">
        <v>2017</v>
      </c>
      <c r="J1064">
        <v>9.5303331678602721E-2</v>
      </c>
      <c r="L1064" t="s">
        <v>41283</v>
      </c>
      <c r="M1064">
        <v>28146237</v>
      </c>
      <c r="Q1064" s="10"/>
      <c r="R1064" s="11">
        <f t="shared" si="32"/>
        <v>0</v>
      </c>
      <c r="U1064" s="11">
        <f t="shared" si="33"/>
        <v>0</v>
      </c>
      <c r="Y1064" s="11">
        <f>IF(SUM(Tableau1[[#This Row],[Other access]:[Sci-hub access]])&gt;=1,1,0)</f>
        <v>0</v>
      </c>
      <c r="Z1064" s="12">
        <f>IF(OR(Tableau1[[#This Row],[Access R1 + S1+ T1 ]]&gt;=1,Tableau1[[#This Row],[Access V1 +W1 + X1]]&gt;=1),1,0)</f>
        <v>0</v>
      </c>
      <c r="AB1064" s="10" t="str">
        <f>Tableau1[[#This Row],[DOI]]</f>
        <v>doi: 10.1167/iovs.16-20620</v>
      </c>
      <c r="AC1064" s="13" t="str">
        <f>Tableau1[[#This Row],[Authors]]&amp;", "&amp;Tableau1[[#This Row],[Title]]&amp;" "&amp;Tableau1[[#This Row],[Journal]]&amp;". "&amp;Tableau1[[#This Row],[Year]]</f>
        <v>Nguyen C, Midgett D, Kimball EC, Steinhart MR, Nguyen TD, Pease ME, Oglesby EN, Jefferys JL, Quigley HA., Measuring Deformation in the Mouse Optic Nerve Head and Peripapillary Sclera. Invest Ophthalmol Vis Sci. 2017</v>
      </c>
    </row>
    <row r="1065" spans="1:29" x14ac:dyDescent="0.3">
      <c r="A1065">
        <v>9427</v>
      </c>
      <c r="B1065" t="s">
        <v>11997</v>
      </c>
      <c r="C1065" t="s">
        <v>22172</v>
      </c>
      <c r="D1065" t="s">
        <v>32442</v>
      </c>
      <c r="E1065" t="s">
        <v>2502</v>
      </c>
      <c r="F1065" s="10"/>
      <c r="G1065">
        <v>2017</v>
      </c>
      <c r="J1065">
        <v>9.5370268947596815E-2</v>
      </c>
      <c r="L1065" t="e">
        <v>#VALUE!</v>
      </c>
      <c r="M1065">
        <v>27694751</v>
      </c>
      <c r="Q1065" s="10"/>
      <c r="R1065" s="11">
        <f t="shared" si="32"/>
        <v>0</v>
      </c>
      <c r="U1065" s="11">
        <f t="shared" si="33"/>
        <v>0</v>
      </c>
      <c r="Y1065" s="11">
        <f>IF(SUM(Tableau1[[#This Row],[Other access]:[Sci-hub access]])&gt;=1,1,0)</f>
        <v>0</v>
      </c>
      <c r="Z1065" s="12">
        <f>IF(OR(Tableau1[[#This Row],[Access R1 + S1+ T1 ]]&gt;=1,Tableau1[[#This Row],[Access V1 +W1 + X1]]&gt;=1),1,0)</f>
        <v>0</v>
      </c>
      <c r="AB1065" s="10" t="e">
        <f>Tableau1[[#This Row],[DOI]]</f>
        <v>#VALUE!</v>
      </c>
      <c r="AC1065" s="13" t="str">
        <f>Tableau1[[#This Row],[Authors]]&amp;", "&amp;Tableau1[[#This Row],[Title]]&amp;" "&amp;Tableau1[[#This Row],[Journal]]&amp;". "&amp;Tableau1[[#This Row],[Year]]</f>
        <v>Iacono P, Battaglia Parodi M, Bandello F., Non-Responders to Intravitreal Ranibizumab in Subfoveal Choroidal Neovascularization Secondary to Age-Related Macular Degeneration. Ophthalmic Res. 2017</v>
      </c>
    </row>
    <row r="1066" spans="1:29" x14ac:dyDescent="0.3">
      <c r="A1066">
        <v>3683</v>
      </c>
      <c r="B1066" t="s">
        <v>6854</v>
      </c>
      <c r="C1066" t="s">
        <v>17095</v>
      </c>
      <c r="D1066" t="s">
        <v>27278</v>
      </c>
      <c r="E1066" t="s">
        <v>2523</v>
      </c>
      <c r="F1066" s="10"/>
      <c r="G1066">
        <v>2017</v>
      </c>
      <c r="J1066">
        <v>9.5383919541452977E-2</v>
      </c>
      <c r="L1066" t="s">
        <v>38127</v>
      </c>
      <c r="M1066">
        <v>28548650</v>
      </c>
      <c r="Q1066" s="10"/>
      <c r="R1066" s="11">
        <f t="shared" si="32"/>
        <v>0</v>
      </c>
      <c r="U1066" s="11">
        <f t="shared" si="33"/>
        <v>0</v>
      </c>
      <c r="Y1066" s="11">
        <f>IF(SUM(Tableau1[[#This Row],[Other access]:[Sci-hub access]])&gt;=1,1,0)</f>
        <v>0</v>
      </c>
      <c r="Z1066" s="12">
        <f>IF(OR(Tableau1[[#This Row],[Access R1 + S1+ T1 ]]&gt;=1,Tableau1[[#This Row],[Access V1 +W1 + X1]]&gt;=1),1,0)</f>
        <v>0</v>
      </c>
      <c r="AB1066" s="10" t="str">
        <f>Tableau1[[#This Row],[DOI]]</f>
        <v>doi: 10.1038/eye.2017.81</v>
      </c>
      <c r="AC1066" s="13" t="str">
        <f>Tableau1[[#This Row],[Authors]]&amp;", "&amp;Tableau1[[#This Row],[Title]]&amp;" "&amp;Tableau1[[#This Row],[Journal]]&amp;". "&amp;Tableau1[[#This Row],[Year]]</f>
        <v>Ashraf M, Souka AAR., Aflibercept in age-related macular degeneration: evaluating its role as a primary therapeutic option. Eye (Lond). 2017</v>
      </c>
    </row>
    <row r="1067" spans="1:29" ht="28.8" x14ac:dyDescent="0.3">
      <c r="A1067">
        <v>8504</v>
      </c>
      <c r="B1067" t="s">
        <v>1721</v>
      </c>
      <c r="C1067" t="s">
        <v>1722</v>
      </c>
      <c r="D1067" t="s">
        <v>1723</v>
      </c>
      <c r="E1067" t="s">
        <v>2955</v>
      </c>
      <c r="F1067" s="10"/>
      <c r="G1067">
        <v>2017</v>
      </c>
      <c r="J1067">
        <v>9.5423231202823033E-2</v>
      </c>
      <c r="L1067" t="s">
        <v>42840</v>
      </c>
      <c r="M1067">
        <v>27900604</v>
      </c>
      <c r="Q1067" s="10"/>
      <c r="R1067" s="11">
        <f t="shared" si="32"/>
        <v>0</v>
      </c>
      <c r="U1067" s="11">
        <f t="shared" si="33"/>
        <v>0</v>
      </c>
      <c r="Y1067" s="11">
        <f>IF(SUM(Tableau1[[#This Row],[Other access]:[Sci-hub access]])&gt;=1,1,0)</f>
        <v>0</v>
      </c>
      <c r="Z1067" s="12">
        <f>IF(OR(Tableau1[[#This Row],[Access R1 + S1+ T1 ]]&gt;=1,Tableau1[[#This Row],[Access V1 +W1 + X1]]&gt;=1),1,0)</f>
        <v>0</v>
      </c>
      <c r="AB1067" s="10" t="str">
        <f>Tableau1[[#This Row],[DOI]]</f>
        <v>doi: 10.1007/s11739-016-1582-8</v>
      </c>
      <c r="AC1067" s="13" t="str">
        <f>Tableau1[[#This Row],[Authors]]&amp;", "&amp;Tableau1[[#This Row],[Title]]&amp;" "&amp;Tableau1[[#This Row],[Journal]]&amp;". "&amp;Tableau1[[#This Row],[Year]]</f>
        <v>Vasco PG, de Luna Cardenal G, Garrido IM, Pinilla JM, Rodríguez GF, Mateo JJ, Ruiz DC., Assessment of interstitial lung disease in Sjögren's syndrome by lung ultrasound: a pilot study of correlation with high-resolution chest tomography. Intern Emerg Med. 2017</v>
      </c>
    </row>
    <row r="1068" spans="1:29" x14ac:dyDescent="0.3">
      <c r="A1068">
        <v>5352</v>
      </c>
      <c r="B1068" t="s">
        <v>8406</v>
      </c>
      <c r="C1068" t="s">
        <v>18629</v>
      </c>
      <c r="D1068" t="s">
        <v>28836</v>
      </c>
      <c r="E1068" t="s">
        <v>2511</v>
      </c>
      <c r="F1068" s="10"/>
      <c r="G1068">
        <v>2017</v>
      </c>
      <c r="J1068">
        <v>9.5487350693186701E-2</v>
      </c>
      <c r="L1068" t="s">
        <v>39747</v>
      </c>
      <c r="M1068">
        <v>28345572</v>
      </c>
      <c r="Q1068" s="10"/>
      <c r="R1068" s="11">
        <f t="shared" si="32"/>
        <v>0</v>
      </c>
      <c r="U1068" s="11">
        <f t="shared" si="33"/>
        <v>0</v>
      </c>
      <c r="Y1068" s="11">
        <f>IF(SUM(Tableau1[[#This Row],[Other access]:[Sci-hub access]])&gt;=1,1,0)</f>
        <v>0</v>
      </c>
      <c r="Z1068" s="12">
        <f>IF(OR(Tableau1[[#This Row],[Access R1 + S1+ T1 ]]&gt;=1,Tableau1[[#This Row],[Access V1 +W1 + X1]]&gt;=1),1,0)</f>
        <v>0</v>
      </c>
      <c r="AB1068" s="10" t="str">
        <f>Tableau1[[#This Row],[DOI]]</f>
        <v>doi: 10.4103/ijo.IJO_938_16</v>
      </c>
      <c r="AC1068" s="13" t="str">
        <f>Tableau1[[#This Row],[Authors]]&amp;", "&amp;Tableau1[[#This Row],[Title]]&amp;" "&amp;Tableau1[[#This Row],[Journal]]&amp;". "&amp;Tableau1[[#This Row],[Year]]</f>
        <v>Ganesh SK, Sen P, Sharma HR., Late dislocation of in-the-bag intraocular lenses in uveitic eyes: An analysis of management and complications. Indian J Ophthalmol. 2017</v>
      </c>
    </row>
    <row r="1069" spans="1:29" x14ac:dyDescent="0.3">
      <c r="A1069">
        <v>8213</v>
      </c>
      <c r="B1069" t="s">
        <v>10921</v>
      </c>
      <c r="C1069" t="s">
        <v>21108</v>
      </c>
      <c r="D1069" t="s">
        <v>31359</v>
      </c>
      <c r="E1069" t="s">
        <v>2446</v>
      </c>
      <c r="F1069" s="10"/>
      <c r="G1069">
        <v>2017</v>
      </c>
      <c r="J1069">
        <v>9.5497972973365597E-2</v>
      </c>
      <c r="L1069" t="s">
        <v>42559</v>
      </c>
      <c r="M1069">
        <v>27977036</v>
      </c>
      <c r="Q1069" s="10"/>
      <c r="R1069" s="11">
        <f t="shared" si="32"/>
        <v>0</v>
      </c>
      <c r="U1069" s="11">
        <f t="shared" si="33"/>
        <v>0</v>
      </c>
      <c r="Y1069" s="11">
        <f>IF(SUM(Tableau1[[#This Row],[Other access]:[Sci-hub access]])&gt;=1,1,0)</f>
        <v>0</v>
      </c>
      <c r="Z1069" s="12">
        <f>IF(OR(Tableau1[[#This Row],[Access R1 + S1+ T1 ]]&gt;=1,Tableau1[[#This Row],[Access V1 +W1 + X1]]&gt;=1),1,0)</f>
        <v>0</v>
      </c>
      <c r="AB1069" s="10" t="str">
        <f>Tableau1[[#This Row],[DOI]]</f>
        <v>doi: 10.3928/01913913-20161013-01</v>
      </c>
      <c r="AC1069" s="13" t="str">
        <f>Tableau1[[#This Row],[Authors]]&amp;", "&amp;Tableau1[[#This Row],[Title]]&amp;" "&amp;Tableau1[[#This Row],[Journal]]&amp;". "&amp;Tableau1[[#This Row],[Year]]</f>
        <v>Li JH, Xie WF, Tian JN, Zhang LJ, Cao MM, Wang L., Changing Strabismus Surgery Distribution at Shanxi Province Eye Hospital in Central China. J Pediatr Ophthalmol Strabismus. 2017</v>
      </c>
    </row>
    <row r="1070" spans="1:29" x14ac:dyDescent="0.3">
      <c r="A1070">
        <v>5711</v>
      </c>
      <c r="B1070" t="s">
        <v>8742</v>
      </c>
      <c r="C1070" t="s">
        <v>18961</v>
      </c>
      <c r="D1070" t="s">
        <v>29172</v>
      </c>
      <c r="E1070" t="s">
        <v>2449</v>
      </c>
      <c r="F1070" s="10"/>
      <c r="G1070">
        <v>2017</v>
      </c>
      <c r="J1070">
        <v>9.5602118313662721E-2</v>
      </c>
      <c r="L1070" t="s">
        <v>40094</v>
      </c>
      <c r="M1070">
        <v>28295635</v>
      </c>
      <c r="Q1070" s="10"/>
      <c r="R1070" s="11">
        <f t="shared" si="32"/>
        <v>0</v>
      </c>
      <c r="U1070" s="11">
        <f t="shared" si="33"/>
        <v>0</v>
      </c>
      <c r="Y1070" s="11">
        <f>IF(SUM(Tableau1[[#This Row],[Other access]:[Sci-hub access]])&gt;=1,1,0)</f>
        <v>0</v>
      </c>
      <c r="Z1070" s="12">
        <f>IF(OR(Tableau1[[#This Row],[Access R1 + S1+ T1 ]]&gt;=1,Tableau1[[#This Row],[Access V1 +W1 + X1]]&gt;=1),1,0)</f>
        <v>0</v>
      </c>
      <c r="AB1070" s="10" t="str">
        <f>Tableau1[[#This Row],[DOI]]</f>
        <v>doi: 10.1111/cxo.12519</v>
      </c>
      <c r="AC1070" s="13" t="str">
        <f>Tableau1[[#This Row],[Authors]]&amp;", "&amp;Tableau1[[#This Row],[Title]]&amp;" "&amp;Tableau1[[#This Row],[Journal]]&amp;". "&amp;Tableau1[[#This Row],[Year]]</f>
        <v>Bhattacharya P, Mahadevan R., Quality of life and handling experience with the PROSE device: an Indian scenario. Clin Exp Optom. 2017</v>
      </c>
    </row>
    <row r="1071" spans="1:29" x14ac:dyDescent="0.3">
      <c r="A1071">
        <v>10656</v>
      </c>
      <c r="B1071" t="s">
        <v>13123</v>
      </c>
      <c r="C1071" t="s">
        <v>23288</v>
      </c>
      <c r="D1071" t="s">
        <v>33576</v>
      </c>
      <c r="E1071" t="s">
        <v>2469</v>
      </c>
      <c r="F1071" s="10"/>
      <c r="G1071">
        <v>2017</v>
      </c>
      <c r="J1071">
        <v>9.5728211253741424E-2</v>
      </c>
      <c r="L1071" t="s">
        <v>44904</v>
      </c>
      <c r="M1071">
        <v>27128810</v>
      </c>
      <c r="Q1071" s="10"/>
      <c r="R1071" s="11">
        <f t="shared" si="32"/>
        <v>0</v>
      </c>
      <c r="U1071" s="11">
        <f t="shared" si="33"/>
        <v>0</v>
      </c>
      <c r="Y1071" s="11">
        <f>IF(SUM(Tableau1[[#This Row],[Other access]:[Sci-hub access]])&gt;=1,1,0)</f>
        <v>0</v>
      </c>
      <c r="Z1071" s="12">
        <f>IF(OR(Tableau1[[#This Row],[Access R1 + S1+ T1 ]]&gt;=1,Tableau1[[#This Row],[Access V1 +W1 + X1]]&gt;=1),1,0)</f>
        <v>0</v>
      </c>
      <c r="AB1071" s="10" t="str">
        <f>Tableau1[[#This Row],[DOI]]</f>
        <v>doi: 10.3109/08820538.2015.1132331</v>
      </c>
      <c r="AC1071" s="13" t="str">
        <f>Tableau1[[#This Row],[Authors]]&amp;", "&amp;Tableau1[[#This Row],[Title]]&amp;" "&amp;Tableau1[[#This Row],[Journal]]&amp;". "&amp;Tableau1[[#This Row],[Year]]</f>
        <v>Chawla R, Tripathy K, Chaudhary S, Phuljhele S, Venkatesh P., Unilateral Macular Star in a Case of Hypertension and Retinitis Pigmentosa. Semin Ophthalmol. 2017</v>
      </c>
    </row>
    <row r="1072" spans="1:29" x14ac:dyDescent="0.3">
      <c r="A1072">
        <v>8970</v>
      </c>
      <c r="B1072" t="s">
        <v>11587</v>
      </c>
      <c r="C1072" t="s">
        <v>21767</v>
      </c>
      <c r="D1072" t="s">
        <v>32028</v>
      </c>
      <c r="E1072" t="s">
        <v>2495</v>
      </c>
      <c r="F1072" s="10"/>
      <c r="G1072">
        <v>2017</v>
      </c>
      <c r="J1072">
        <v>9.5805677363930641E-2</v>
      </c>
      <c r="L1072" t="s">
        <v>43296</v>
      </c>
      <c r="M1072">
        <v>27801692</v>
      </c>
      <c r="Q1072" s="10"/>
      <c r="R1072" s="11">
        <f t="shared" si="32"/>
        <v>0</v>
      </c>
      <c r="U1072" s="11">
        <f t="shared" si="33"/>
        <v>0</v>
      </c>
      <c r="Y1072" s="11">
        <f>IF(SUM(Tableau1[[#This Row],[Other access]:[Sci-hub access]])&gt;=1,1,0)</f>
        <v>0</v>
      </c>
      <c r="Z1072" s="12">
        <f>IF(OR(Tableau1[[#This Row],[Access R1 + S1+ T1 ]]&gt;=1,Tableau1[[#This Row],[Access V1 +W1 + X1]]&gt;=1),1,0)</f>
        <v>0</v>
      </c>
      <c r="AB1072" s="10" t="str">
        <f>Tableau1[[#This Row],[DOI]]</f>
        <v>doi: 10.1097/OPX.0000000000001011</v>
      </c>
      <c r="AC1072" s="13" t="str">
        <f>Tableau1[[#This Row],[Authors]]&amp;", "&amp;Tableau1[[#This Row],[Title]]&amp;" "&amp;Tableau1[[#This Row],[Journal]]&amp;". "&amp;Tableau1[[#This Row],[Year]]</f>
        <v>Shu DY, Ong K, Lovicu FJ., Histopathology of Subcapsular Cataract in a Patient with Atopic Dermatitis. Optom Vis Sci. 2017</v>
      </c>
    </row>
    <row r="1073" spans="1:29" x14ac:dyDescent="0.3">
      <c r="A1073">
        <v>10509</v>
      </c>
      <c r="B1073" t="s">
        <v>12992</v>
      </c>
      <c r="C1073" t="s">
        <v>23158</v>
      </c>
      <c r="D1073" t="s">
        <v>33445</v>
      </c>
      <c r="E1073" t="s">
        <v>2529</v>
      </c>
      <c r="F1073" s="10"/>
      <c r="G1073">
        <v>2017</v>
      </c>
      <c r="J1073">
        <v>9.5810578199705732E-2</v>
      </c>
      <c r="L1073" t="s">
        <v>44758</v>
      </c>
      <c r="M1073">
        <v>27249007</v>
      </c>
      <c r="Q1073" s="10"/>
      <c r="R1073" s="11">
        <f t="shared" si="32"/>
        <v>0</v>
      </c>
      <c r="U1073" s="11">
        <f t="shared" si="33"/>
        <v>0</v>
      </c>
      <c r="Y1073" s="11">
        <f>IF(SUM(Tableau1[[#This Row],[Other access]:[Sci-hub access]])&gt;=1,1,0)</f>
        <v>0</v>
      </c>
      <c r="Z1073" s="12">
        <f>IF(OR(Tableau1[[#This Row],[Access R1 + S1+ T1 ]]&gt;=1,Tableau1[[#This Row],[Access V1 +W1 + X1]]&gt;=1),1,0)</f>
        <v>0</v>
      </c>
      <c r="AB1073" s="10" t="str">
        <f>Tableau1[[#This Row],[DOI]]</f>
        <v>doi: 10.3109/02713683.2016.1148742</v>
      </c>
      <c r="AC1073" s="13" t="str">
        <f>Tableau1[[#This Row],[Authors]]&amp;", "&amp;Tableau1[[#This Row],[Title]]&amp;" "&amp;Tableau1[[#This Row],[Journal]]&amp;". "&amp;Tableau1[[#This Row],[Year]]</f>
        <v>Kır MB, Türkyılmaz K, Öner V., Transepithelial High-Intensity Cross-Linking for the Treatment of Progressive Keratoconus: 2-year Outcomes. Curr Eye Res. 2017</v>
      </c>
    </row>
    <row r="1074" spans="1:29" x14ac:dyDescent="0.3">
      <c r="A1074">
        <v>1210</v>
      </c>
      <c r="B1074" t="s">
        <v>4472</v>
      </c>
      <c r="C1074" t="s">
        <v>14725</v>
      </c>
      <c r="D1074" t="s">
        <v>24893</v>
      </c>
      <c r="E1074" t="s">
        <v>2632</v>
      </c>
      <c r="F1074" s="10"/>
      <c r="G1074">
        <v>2018</v>
      </c>
      <c r="J1074">
        <v>9.5870403526024051E-2</v>
      </c>
      <c r="L1074" t="s">
        <v>35697</v>
      </c>
      <c r="M1074">
        <v>28986229</v>
      </c>
      <c r="Q1074" s="10"/>
      <c r="R1074" s="11">
        <f t="shared" si="32"/>
        <v>0</v>
      </c>
      <c r="U1074" s="11">
        <f t="shared" si="33"/>
        <v>0</v>
      </c>
      <c r="Y1074" s="11">
        <f>IF(SUM(Tableau1[[#This Row],[Other access]:[Sci-hub access]])&gt;=1,1,0)</f>
        <v>0</v>
      </c>
      <c r="Z1074" s="12">
        <f>IF(OR(Tableau1[[#This Row],[Access R1 + S1+ T1 ]]&gt;=1,Tableau1[[#This Row],[Access V1 +W1 + X1]]&gt;=1),1,0)</f>
        <v>0</v>
      </c>
      <c r="AB1074" s="10" t="str">
        <f>Tableau1[[#This Row],[DOI]]</f>
        <v>doi: 10.1016/j.wneu.2017.09.144</v>
      </c>
      <c r="AC1074" s="13" t="str">
        <f>Tableau1[[#This Row],[Authors]]&amp;", "&amp;Tableau1[[#This Row],[Title]]&amp;" "&amp;Tableau1[[#This Row],[Journal]]&amp;". "&amp;Tableau1[[#This Row],[Year]]</f>
        <v>Liu Y, Hao X, Liu W, Li C, Gong J, Ma Z, Tian Y., Analysis of Survival Prognosis for Children with Symptomatic Optic Pathway Gliomas Who Received Surgery. World Neurosurg. 2018</v>
      </c>
    </row>
    <row r="1075" spans="1:29" ht="28.8" x14ac:dyDescent="0.3">
      <c r="A1075">
        <v>1976</v>
      </c>
      <c r="B1075" t="s">
        <v>5216</v>
      </c>
      <c r="C1075" t="s">
        <v>15462</v>
      </c>
      <c r="D1075" t="s">
        <v>25638</v>
      </c>
      <c r="E1075" t="s">
        <v>34073</v>
      </c>
      <c r="F1075" s="10"/>
      <c r="G1075">
        <v>2017</v>
      </c>
      <c r="J1075">
        <v>9.593245472409162E-2</v>
      </c>
      <c r="L1075" t="s">
        <v>36447</v>
      </c>
      <c r="M1075">
        <v>28836673</v>
      </c>
      <c r="Q1075" s="10"/>
      <c r="R1075" s="11">
        <f t="shared" si="32"/>
        <v>0</v>
      </c>
      <c r="U1075" s="11">
        <f t="shared" si="33"/>
        <v>0</v>
      </c>
      <c r="Y1075" s="11">
        <f>IF(SUM(Tableau1[[#This Row],[Other access]:[Sci-hub access]])&gt;=1,1,0)</f>
        <v>0</v>
      </c>
      <c r="Z1075" s="12">
        <f>IF(OR(Tableau1[[#This Row],[Access R1 + S1+ T1 ]]&gt;=1,Tableau1[[#This Row],[Access V1 +W1 + X1]]&gt;=1),1,0)</f>
        <v>0</v>
      </c>
      <c r="AB1075" s="10" t="str">
        <f>Tableau1[[#This Row],[DOI]]</f>
        <v>doi: 10.1111/pim.12462</v>
      </c>
      <c r="AC1075" s="13" t="str">
        <f>Tableau1[[#This Row],[Authors]]&amp;", "&amp;Tableau1[[#This Row],[Title]]&amp;" "&amp;Tableau1[[#This Row],[Journal]]&amp;". "&amp;Tableau1[[#This Row],[Year]]</f>
        <v>Maia MM, Meira-Strejevitch CS, Pereira-Chioccola VL, de Hippólito DDC, Silva VO, Brandão de Mattos CC, Frederico FB, Siqueira RC, de Mattos LC; FAMERP and IAL Toxoplasma Research Group.., Evaluation of gene expression levels for cytokines in ocular toxoplasmosis. Parasite Immunol. 2017</v>
      </c>
    </row>
    <row r="1076" spans="1:29" x14ac:dyDescent="0.3">
      <c r="A1076">
        <v>7634</v>
      </c>
      <c r="B1076" t="s">
        <v>10416</v>
      </c>
      <c r="C1076" t="s">
        <v>20615</v>
      </c>
      <c r="D1076" t="s">
        <v>30852</v>
      </c>
      <c r="E1076" t="s">
        <v>34385</v>
      </c>
      <c r="F1076" s="10"/>
      <c r="G1076">
        <v>2017</v>
      </c>
      <c r="J1076">
        <v>9.5989020644713596E-2</v>
      </c>
      <c r="L1076" t="s">
        <v>41987</v>
      </c>
      <c r="M1076">
        <v>28069617</v>
      </c>
      <c r="Q1076" s="10"/>
      <c r="R1076" s="11">
        <f t="shared" si="32"/>
        <v>0</v>
      </c>
      <c r="U1076" s="11">
        <f t="shared" si="33"/>
        <v>0</v>
      </c>
      <c r="Y1076" s="11">
        <f>IF(SUM(Tableau1[[#This Row],[Other access]:[Sci-hub access]])&gt;=1,1,0)</f>
        <v>0</v>
      </c>
      <c r="Z1076" s="12">
        <f>IF(OR(Tableau1[[#This Row],[Access R1 + S1+ T1 ]]&gt;=1,Tableau1[[#This Row],[Access V1 +W1 + X1]]&gt;=1),1,0)</f>
        <v>0</v>
      </c>
      <c r="AB1076" s="10" t="str">
        <f>Tableau1[[#This Row],[DOI]]</f>
        <v>doi: 10.1093/bmb/ldw053</v>
      </c>
      <c r="AC1076" s="13" t="str">
        <f>Tableau1[[#This Row],[Authors]]&amp;", "&amp;Tableau1[[#This Row],[Title]]&amp;" "&amp;Tableau1[[#This Row],[Journal]]&amp;". "&amp;Tableau1[[#This Row],[Year]]</f>
        <v>Vasalaki M, Fabian ID, Reddy MA, Cohen VM, Sagoo MS., Ocular oncology: advances in retinoblastoma, uveal melanoma and conjunctival melanoma. Br Med Bull. 2017</v>
      </c>
    </row>
    <row r="1077" spans="1:29" x14ac:dyDescent="0.3">
      <c r="A1077">
        <v>7484</v>
      </c>
      <c r="B1077" t="s">
        <v>10286</v>
      </c>
      <c r="C1077" t="s">
        <v>20488</v>
      </c>
      <c r="D1077" t="s">
        <v>30721</v>
      </c>
      <c r="E1077" t="s">
        <v>34374</v>
      </c>
      <c r="F1077" s="10"/>
      <c r="G1077">
        <v>2017</v>
      </c>
      <c r="J1077">
        <v>9.6008757253464361E-2</v>
      </c>
      <c r="L1077" t="s">
        <v>41839</v>
      </c>
      <c r="M1077">
        <v>28088487</v>
      </c>
      <c r="Q1077" s="10"/>
      <c r="R1077" s="11">
        <f t="shared" si="32"/>
        <v>0</v>
      </c>
      <c r="U1077" s="11">
        <f t="shared" si="33"/>
        <v>0</v>
      </c>
      <c r="Y1077" s="11">
        <f>IF(SUM(Tableau1[[#This Row],[Other access]:[Sci-hub access]])&gt;=1,1,0)</f>
        <v>0</v>
      </c>
      <c r="Z1077" s="12">
        <f>IF(OR(Tableau1[[#This Row],[Access R1 + S1+ T1 ]]&gt;=1,Tableau1[[#This Row],[Access V1 +W1 + X1]]&gt;=1),1,0)</f>
        <v>0</v>
      </c>
      <c r="AB1077" s="10" t="str">
        <f>Tableau1[[#This Row],[DOI]]</f>
        <v>doi: 10.1016/j.mam.2017.01.001</v>
      </c>
      <c r="AC1077" s="13" t="str">
        <f>Tableau1[[#This Row],[Authors]]&amp;", "&amp;Tableau1[[#This Row],[Title]]&amp;" "&amp;Tableau1[[#This Row],[Journal]]&amp;". "&amp;Tableau1[[#This Row],[Year]]</f>
        <v>Chen JF, Zhang S, Zhou R, Lin Z, Cai X, Lin J, Huo Y, Liu X., Adenosine receptors and caffeine in retinopathy of prematurity. Mol Aspects Med. 2017</v>
      </c>
    </row>
    <row r="1078" spans="1:29" x14ac:dyDescent="0.3">
      <c r="A1078">
        <v>4107</v>
      </c>
      <c r="B1078" t="s">
        <v>7253</v>
      </c>
      <c r="C1078" t="s">
        <v>17490</v>
      </c>
      <c r="D1078" t="s">
        <v>27681</v>
      </c>
      <c r="E1078" t="s">
        <v>2801</v>
      </c>
      <c r="F1078" s="10"/>
      <c r="G1078">
        <v>2017</v>
      </c>
      <c r="J1078">
        <v>9.6097951270271875E-2</v>
      </c>
      <c r="L1078" t="s">
        <v>38538</v>
      </c>
      <c r="M1078">
        <v>28483766</v>
      </c>
      <c r="Q1078" s="10"/>
      <c r="R1078" s="11">
        <f t="shared" si="32"/>
        <v>0</v>
      </c>
      <c r="U1078" s="11">
        <f t="shared" si="33"/>
        <v>0</v>
      </c>
      <c r="Y1078" s="11">
        <f>IF(SUM(Tableau1[[#This Row],[Other access]:[Sci-hub access]])&gt;=1,1,0)</f>
        <v>0</v>
      </c>
      <c r="Z1078" s="12">
        <f>IF(OR(Tableau1[[#This Row],[Access R1 + S1+ T1 ]]&gt;=1,Tableau1[[#This Row],[Access V1 +W1 + X1]]&gt;=1),1,0)</f>
        <v>0</v>
      </c>
      <c r="AB1078" s="10" t="str">
        <f>Tableau1[[#This Row],[DOI]]</f>
        <v>doi: 10.1182/blood-2017-03-742304</v>
      </c>
      <c r="AC1078" s="13" t="str">
        <f>Tableau1[[#This Row],[Authors]]&amp;", "&amp;Tableau1[[#This Row],[Title]]&amp;" "&amp;Tableau1[[#This Row],[Journal]]&amp;". "&amp;Tableau1[[#This Row],[Year]]</f>
        <v>Schulman S., How I treat recurrent venous thromboembolism in patients receiving anticoagulant therapy. Blood. 2017</v>
      </c>
    </row>
    <row r="1079" spans="1:29" x14ac:dyDescent="0.3">
      <c r="A1079">
        <v>11073</v>
      </c>
      <c r="B1079" t="s">
        <v>13494</v>
      </c>
      <c r="C1079" t="s">
        <v>23654</v>
      </c>
      <c r="D1079" t="s">
        <v>33948</v>
      </c>
      <c r="E1079" t="s">
        <v>2447</v>
      </c>
      <c r="F1079" s="10"/>
      <c r="G1079">
        <v>2017</v>
      </c>
      <c r="J1079">
        <v>9.6131939284830992E-2</v>
      </c>
      <c r="L1079" t="s">
        <v>45314</v>
      </c>
      <c r="M1079">
        <v>26020718</v>
      </c>
      <c r="Q1079" s="10"/>
      <c r="R1079" s="11">
        <f t="shared" si="32"/>
        <v>0</v>
      </c>
      <c r="U1079" s="11">
        <f t="shared" si="33"/>
        <v>0</v>
      </c>
      <c r="Y1079" s="11">
        <f>IF(SUM(Tableau1[[#This Row],[Other access]:[Sci-hub access]])&gt;=1,1,0)</f>
        <v>0</v>
      </c>
      <c r="Z1079" s="12">
        <f>IF(OR(Tableau1[[#This Row],[Access R1 + S1+ T1 ]]&gt;=1,Tableau1[[#This Row],[Access V1 +W1 + X1]]&gt;=1),1,0)</f>
        <v>0</v>
      </c>
      <c r="AB1079" s="10" t="str">
        <f>Tableau1[[#This Row],[DOI]]</f>
        <v>doi: 10.1097/IOP.0000000000000493</v>
      </c>
      <c r="AC1079" s="13" t="str">
        <f>Tableau1[[#This Row],[Authors]]&amp;", "&amp;Tableau1[[#This Row],[Title]]&amp;" "&amp;Tableau1[[#This Row],[Journal]]&amp;". "&amp;Tableau1[[#This Row],[Year]]</f>
        <v>Stagner AM, Jakobiec FA., Demonstration of a Borst-Jadassohn-Like Phenomenon in Sebaceous Carcinoma of the Eyelid. Ophthal Plast Reconstr Surg. 2017</v>
      </c>
    </row>
    <row r="1080" spans="1:29" x14ac:dyDescent="0.3">
      <c r="A1080">
        <v>4887</v>
      </c>
      <c r="B1080" t="s">
        <v>7987</v>
      </c>
      <c r="C1080" t="s">
        <v>18216</v>
      </c>
      <c r="D1080" t="s">
        <v>28417</v>
      </c>
      <c r="E1080" t="s">
        <v>2443</v>
      </c>
      <c r="F1080" s="10"/>
      <c r="G1080">
        <v>2017</v>
      </c>
      <c r="J1080">
        <v>9.6138263937264767E-2</v>
      </c>
      <c r="L1080" t="s">
        <v>39297</v>
      </c>
      <c r="M1080">
        <v>28395025</v>
      </c>
      <c r="Q1080" s="10"/>
      <c r="R1080" s="11">
        <f t="shared" si="32"/>
        <v>0</v>
      </c>
      <c r="U1080" s="11">
        <f t="shared" si="33"/>
        <v>0</v>
      </c>
      <c r="Y1080" s="11">
        <f>IF(SUM(Tableau1[[#This Row],[Other access]:[Sci-hub access]])&gt;=1,1,0)</f>
        <v>0</v>
      </c>
      <c r="Z1080" s="12">
        <f>IF(OR(Tableau1[[#This Row],[Access R1 + S1+ T1 ]]&gt;=1,Tableau1[[#This Row],[Access V1 +W1 + X1]]&gt;=1),1,0)</f>
        <v>0</v>
      </c>
      <c r="AB1080" s="10" t="str">
        <f>Tableau1[[#This Row],[DOI]]</f>
        <v>doi: 10.1167/iovs.16-20641</v>
      </c>
      <c r="AC1080" s="13" t="str">
        <f>Tableau1[[#This Row],[Authors]]&amp;", "&amp;Tableau1[[#This Row],[Title]]&amp;" "&amp;Tableau1[[#This Row],[Journal]]&amp;". "&amp;Tableau1[[#This Row],[Year]]</f>
        <v>Vanlandingham PA, Nuno DJ, Quiambao AB, Phelps E, Wassel RA, Ma JX, Farjo KM, Farjo RA., Inhibition of Stat3 by a Small Molecule Inhibitor Slows Vision Loss in a Rat Model of Diabetic Retinopathy. Invest Ophthalmol Vis Sci. 2017</v>
      </c>
    </row>
    <row r="1081" spans="1:29" x14ac:dyDescent="0.3">
      <c r="A1081">
        <v>6111</v>
      </c>
      <c r="B1081" t="s">
        <v>9085</v>
      </c>
      <c r="C1081" t="s">
        <v>19298</v>
      </c>
      <c r="D1081" t="s">
        <v>29515</v>
      </c>
      <c r="E1081" t="s">
        <v>2445</v>
      </c>
      <c r="F1081" s="10"/>
      <c r="G1081">
        <v>2017</v>
      </c>
      <c r="J1081">
        <v>9.6279959147484107E-2</v>
      </c>
      <c r="L1081" t="s">
        <v>40485</v>
      </c>
      <c r="M1081">
        <v>28248823</v>
      </c>
      <c r="Q1081" s="10"/>
      <c r="R1081" s="11">
        <f t="shared" si="32"/>
        <v>0</v>
      </c>
      <c r="U1081" s="11">
        <f t="shared" si="33"/>
        <v>0</v>
      </c>
      <c r="Y1081" s="11">
        <f>IF(SUM(Tableau1[[#This Row],[Other access]:[Sci-hub access]])&gt;=1,1,0)</f>
        <v>0</v>
      </c>
      <c r="Z1081" s="12">
        <f>IF(OR(Tableau1[[#This Row],[Access R1 + S1+ T1 ]]&gt;=1,Tableau1[[#This Row],[Access V1 +W1 + X1]]&gt;=1),1,0)</f>
        <v>0</v>
      </c>
      <c r="AB1081" s="10" t="str">
        <f>Tableau1[[#This Row],[DOI]]</f>
        <v>doi: 10.1097/IAE.0000000000001553</v>
      </c>
      <c r="AC1081" s="13" t="str">
        <f>Tableau1[[#This Row],[Authors]]&amp;", "&amp;Tableau1[[#This Row],[Title]]&amp;" "&amp;Tableau1[[#This Row],[Journal]]&amp;". "&amp;Tableau1[[#This Row],[Year]]</f>
        <v>Feng X, Li C, Zheng Q, Qian XG, Shao W, Li Y, Li W, Yin L, Wang Y, Gao Q., RISK OF SILICONE OIL AS VITREOUS TAMPONADE IN PARS PLANA VITRECTOMY: A Systematic Review and Meta-Analysis. Retina. 2017</v>
      </c>
    </row>
    <row r="1082" spans="1:29" x14ac:dyDescent="0.3">
      <c r="A1082">
        <v>186</v>
      </c>
      <c r="B1082" t="s">
        <v>3449</v>
      </c>
      <c r="C1082" t="s">
        <v>13710</v>
      </c>
      <c r="D1082" t="s">
        <v>23869</v>
      </c>
      <c r="E1082" t="s">
        <v>33985</v>
      </c>
      <c r="F1082" s="10"/>
      <c r="G1082">
        <v>2017</v>
      </c>
      <c r="J1082">
        <v>9.6361958124047131E-2</v>
      </c>
      <c r="L1082" t="e">
        <v>#VALUE!</v>
      </c>
      <c r="M1082">
        <v>29364104</v>
      </c>
      <c r="Q1082" s="10"/>
      <c r="R1082" s="11">
        <f t="shared" si="32"/>
        <v>0</v>
      </c>
      <c r="U1082" s="11">
        <f t="shared" si="33"/>
        <v>0</v>
      </c>
      <c r="Y1082" s="11">
        <f>IF(SUM(Tableau1[[#This Row],[Other access]:[Sci-hub access]])&gt;=1,1,0)</f>
        <v>0</v>
      </c>
      <c r="Z1082" s="12">
        <f>IF(OR(Tableau1[[#This Row],[Access R1 + S1+ T1 ]]&gt;=1,Tableau1[[#This Row],[Access V1 +W1 + X1]]&gt;=1),1,0)</f>
        <v>0</v>
      </c>
      <c r="AB1082" s="10" t="e">
        <f>Tableau1[[#This Row],[DOI]]</f>
        <v>#VALUE!</v>
      </c>
      <c r="AC1082" s="13" t="str">
        <f>Tableau1[[#This Row],[Authors]]&amp;", "&amp;Tableau1[[#This Row],[Title]]&amp;" "&amp;Tableau1[[#This Row],[Journal]]&amp;". "&amp;Tableau1[[#This Row],[Year]]</f>
        <v>Helsloot L, Reynders D, Cools P, Wauters J., Adenocarcinoma of the Rectum in a 27-year-old Patient with Usher Syndrome : Is there a Genetic Correlation? Acta Gastroenterol Belg. 2017</v>
      </c>
    </row>
    <row r="1083" spans="1:29" x14ac:dyDescent="0.3">
      <c r="A1083">
        <v>2510</v>
      </c>
      <c r="B1083" t="s">
        <v>5731</v>
      </c>
      <c r="C1083" t="s">
        <v>15977</v>
      </c>
      <c r="D1083" t="s">
        <v>26154</v>
      </c>
      <c r="E1083" t="s">
        <v>2490</v>
      </c>
      <c r="F1083" s="10"/>
      <c r="G1083">
        <v>2017</v>
      </c>
      <c r="J1083">
        <v>9.6504722293289547E-2</v>
      </c>
      <c r="L1083" t="s">
        <v>36974</v>
      </c>
      <c r="M1083">
        <v>28734810</v>
      </c>
      <c r="Q1083" s="10"/>
      <c r="R1083" s="11">
        <f t="shared" si="32"/>
        <v>0</v>
      </c>
      <c r="U1083" s="11">
        <f t="shared" si="33"/>
        <v>0</v>
      </c>
      <c r="Y1083" s="11">
        <f>IF(SUM(Tableau1[[#This Row],[Other access]:[Sci-hub access]])&gt;=1,1,0)</f>
        <v>0</v>
      </c>
      <c r="Z1083" s="12">
        <f>IF(OR(Tableau1[[#This Row],[Access R1 + S1+ T1 ]]&gt;=1,Tableau1[[#This Row],[Access V1 +W1 + X1]]&gt;=1),1,0)</f>
        <v>0</v>
      </c>
      <c r="AB1083" s="10" t="str">
        <f>Tableau1[[#This Row],[DOI]]</f>
        <v>doi: 10.1016/j.ajo.2017.07.013</v>
      </c>
      <c r="AC1083" s="13" t="str">
        <f>Tableau1[[#This Row],[Authors]]&amp;", "&amp;Tableau1[[#This Row],[Title]]&amp;" "&amp;Tableau1[[#This Row],[Journal]]&amp;". "&amp;Tableau1[[#This Row],[Year]]</f>
        <v>Marchese A, Carnevali A, Sacconi R, Centoducati T, Querques L, Bandello F, Querques G., Retinal Pigment Epithelium Humps in High Myopia. Am J Ophthalmol. 2017</v>
      </c>
    </row>
    <row r="1084" spans="1:29" x14ac:dyDescent="0.3">
      <c r="A1084">
        <v>5477</v>
      </c>
      <c r="B1084" t="s">
        <v>8525</v>
      </c>
      <c r="C1084" t="s">
        <v>18746</v>
      </c>
      <c r="D1084" t="s">
        <v>28955</v>
      </c>
      <c r="E1084" t="s">
        <v>2542</v>
      </c>
      <c r="F1084" s="10"/>
      <c r="G1084">
        <v>2017</v>
      </c>
      <c r="J1084">
        <v>9.6554704324468554E-2</v>
      </c>
      <c r="L1084" t="s">
        <v>39867</v>
      </c>
      <c r="M1084">
        <v>28332008</v>
      </c>
      <c r="Q1084" s="10"/>
      <c r="R1084" s="11">
        <f t="shared" si="32"/>
        <v>0</v>
      </c>
      <c r="U1084" s="11">
        <f t="shared" si="33"/>
        <v>0</v>
      </c>
      <c r="Y1084" s="11">
        <f>IF(SUM(Tableau1[[#This Row],[Other access]:[Sci-hub access]])&gt;=1,1,0)</f>
        <v>0</v>
      </c>
      <c r="Z1084" s="12">
        <f>IF(OR(Tableau1[[#This Row],[Access R1 + S1+ T1 ]]&gt;=1,Tableau1[[#This Row],[Access V1 +W1 + X1]]&gt;=1),1,0)</f>
        <v>0</v>
      </c>
      <c r="AB1084" s="10" t="str">
        <f>Tableau1[[#This Row],[DOI]]</f>
        <v>doi: 10.1007/s10633-017-9584-z</v>
      </c>
      <c r="AC1084" s="13" t="str">
        <f>Tableau1[[#This Row],[Authors]]&amp;", "&amp;Tableau1[[#This Row],[Title]]&amp;" "&amp;Tableau1[[#This Row],[Journal]]&amp;". "&amp;Tableau1[[#This Row],[Year]]</f>
        <v>Yamada W, Takekoshi A, Ishida K, Mochizuki K, Sone J, Sobue G, Hayashi Y, Inuzuka T, Miyake Y., Case of adult-onset neuronal intranuclear hyaline inclusion disease with negative electroretinogram. Doc Ophthalmol. 2017</v>
      </c>
    </row>
    <row r="1085" spans="1:29" x14ac:dyDescent="0.3">
      <c r="A1085">
        <v>4327</v>
      </c>
      <c r="B1085" t="s">
        <v>7457</v>
      </c>
      <c r="C1085" t="s">
        <v>17693</v>
      </c>
      <c r="D1085" t="s">
        <v>27886</v>
      </c>
      <c r="E1085" t="s">
        <v>2441</v>
      </c>
      <c r="F1085" s="10"/>
      <c r="G1085">
        <v>2017</v>
      </c>
      <c r="J1085">
        <v>9.6661246207286222E-2</v>
      </c>
      <c r="L1085" t="s">
        <v>38750</v>
      </c>
      <c r="M1085">
        <v>28456420</v>
      </c>
      <c r="Q1085" s="10"/>
      <c r="R1085" s="11">
        <f t="shared" si="32"/>
        <v>0</v>
      </c>
      <c r="U1085" s="11">
        <f t="shared" si="33"/>
        <v>0</v>
      </c>
      <c r="Y1085" s="11">
        <f>IF(SUM(Tableau1[[#This Row],[Other access]:[Sci-hub access]])&gt;=1,1,0)</f>
        <v>0</v>
      </c>
      <c r="Z1085" s="12">
        <f>IF(OR(Tableau1[[#This Row],[Access R1 + S1+ T1 ]]&gt;=1,Tableau1[[#This Row],[Access V1 +W1 + X1]]&gt;=1),1,0)</f>
        <v>0</v>
      </c>
      <c r="AB1085" s="10" t="str">
        <f>Tableau1[[#This Row],[DOI]]</f>
        <v>doi: 10.1016/j.ophtha.2017.03.043</v>
      </c>
      <c r="AC1085" s="13" t="str">
        <f>Tableau1[[#This Row],[Authors]]&amp;", "&amp;Tableau1[[#This Row],[Title]]&amp;" "&amp;Tableau1[[#This Row],[Journal]]&amp;". "&amp;Tableau1[[#This Row],[Year]]</f>
        <v>Dolz-Marco R, Litts KM, Tan ACS, Freund KB, Curcio CA., The Evolution of Outer Retinal Tubulation, a Neurodegeneration and Gliosis Prominent in Macular Diseases. Ophthalmology. 2017</v>
      </c>
    </row>
    <row r="1086" spans="1:29" x14ac:dyDescent="0.3">
      <c r="A1086">
        <v>761</v>
      </c>
      <c r="B1086" t="s">
        <v>4024</v>
      </c>
      <c r="C1086" t="s">
        <v>14279</v>
      </c>
      <c r="D1086" t="s">
        <v>24444</v>
      </c>
      <c r="E1086" t="s">
        <v>34010</v>
      </c>
      <c r="F1086" s="10"/>
      <c r="G1086">
        <v>2017</v>
      </c>
      <c r="J1086">
        <v>9.6663470549775532E-2</v>
      </c>
      <c r="L1086" t="s">
        <v>35254</v>
      </c>
      <c r="M1086">
        <v>29120316</v>
      </c>
      <c r="Q1086" s="10"/>
      <c r="R1086" s="11">
        <f t="shared" si="32"/>
        <v>0</v>
      </c>
      <c r="U1086" s="11">
        <f t="shared" si="33"/>
        <v>0</v>
      </c>
      <c r="Y1086" s="11">
        <f>IF(SUM(Tableau1[[#This Row],[Other access]:[Sci-hub access]])&gt;=1,1,0)</f>
        <v>0</v>
      </c>
      <c r="Z1086" s="12">
        <f>IF(OR(Tableau1[[#This Row],[Access R1 + S1+ T1 ]]&gt;=1,Tableau1[[#This Row],[Access V1 +W1 + X1]]&gt;=1),1,0)</f>
        <v>0</v>
      </c>
      <c r="AB1086" s="10" t="str">
        <f>Tableau1[[#This Row],[DOI]]</f>
        <v>doi: 10.17269/cjph.108.6062</v>
      </c>
      <c r="AC1086" s="13" t="str">
        <f>Tableau1[[#This Row],[Authors]]&amp;", "&amp;Tableau1[[#This Row],[Title]]&amp;" "&amp;Tableau1[[#This Row],[Journal]]&amp;". "&amp;Tableau1[[#This Row],[Year]]</f>
        <v>Bennett KP, Maloney W., Weighing in on Canadian school-based vision screening: A call for action. Can J Public Health. 2017</v>
      </c>
    </row>
    <row r="1087" spans="1:29" x14ac:dyDescent="0.3">
      <c r="A1087">
        <v>411</v>
      </c>
      <c r="B1087" t="s">
        <v>3674</v>
      </c>
      <c r="C1087" t="s">
        <v>13934</v>
      </c>
      <c r="D1087" t="s">
        <v>24094</v>
      </c>
      <c r="E1087" t="s">
        <v>2490</v>
      </c>
      <c r="F1087" s="10"/>
      <c r="G1087">
        <v>2018</v>
      </c>
      <c r="J1087">
        <v>9.6732623721601962E-2</v>
      </c>
      <c r="L1087" t="s">
        <v>34917</v>
      </c>
      <c r="M1087">
        <v>29224686</v>
      </c>
      <c r="Q1087" s="10"/>
      <c r="R1087" s="11">
        <f t="shared" si="32"/>
        <v>0</v>
      </c>
      <c r="U1087" s="11">
        <f t="shared" si="33"/>
        <v>0</v>
      </c>
      <c r="Y1087" s="11">
        <f>IF(SUM(Tableau1[[#This Row],[Other access]:[Sci-hub access]])&gt;=1,1,0)</f>
        <v>0</v>
      </c>
      <c r="Z1087" s="12">
        <f>IF(OR(Tableau1[[#This Row],[Access R1 + S1+ T1 ]]&gt;=1,Tableau1[[#This Row],[Access V1 +W1 + X1]]&gt;=1),1,0)</f>
        <v>0</v>
      </c>
      <c r="AB1087" s="10" t="str">
        <f>Tableau1[[#This Row],[DOI]]</f>
        <v>doi: 10.1016/j.ajo.2017.09.027</v>
      </c>
      <c r="AC1087" s="13" t="str">
        <f>Tableau1[[#This Row],[Authors]]&amp;", "&amp;Tableau1[[#This Row],[Title]]&amp;" "&amp;Tableau1[[#This Row],[Journal]]&amp;". "&amp;Tableau1[[#This Row],[Year]]</f>
        <v>Windsor MA, Sun SJJ, Frick KD, Swanson EA, Rosenfeld PJ, Huang D., Estimating Public and Patient Savings From Basic Research-A Study of Optical Coherence Tomography in Managing Antiangiogenic Therapy. Am J Ophthalmol. 2018</v>
      </c>
    </row>
    <row r="1088" spans="1:29" x14ac:dyDescent="0.3">
      <c r="A1088">
        <v>10815</v>
      </c>
      <c r="B1088" t="s">
        <v>13269</v>
      </c>
      <c r="C1088" t="s">
        <v>23431</v>
      </c>
      <c r="D1088" t="s">
        <v>33723</v>
      </c>
      <c r="E1088" t="s">
        <v>2471</v>
      </c>
      <c r="F1088" s="10"/>
      <c r="G1088">
        <v>2017</v>
      </c>
      <c r="J1088">
        <v>9.6775416751684107E-2</v>
      </c>
      <c r="L1088" t="s">
        <v>45062</v>
      </c>
      <c r="M1088">
        <v>27003712</v>
      </c>
      <c r="Q1088" s="10"/>
      <c r="R1088" s="11">
        <f t="shared" si="32"/>
        <v>0</v>
      </c>
      <c r="U1088" s="11">
        <f t="shared" si="33"/>
        <v>0</v>
      </c>
      <c r="Y1088" s="11">
        <f>IF(SUM(Tableau1[[#This Row],[Other access]:[Sci-hub access]])&gt;=1,1,0)</f>
        <v>0</v>
      </c>
      <c r="Z1088" s="12">
        <f>IF(OR(Tableau1[[#This Row],[Access R1 + S1+ T1 ]]&gt;=1,Tableau1[[#This Row],[Access V1 +W1 + X1]]&gt;=1),1,0)</f>
        <v>0</v>
      </c>
      <c r="AB1088" s="10" t="str">
        <f>Tableau1[[#This Row],[DOI]]</f>
        <v>doi: 10.1007/s10792-014-0023-9</v>
      </c>
      <c r="AC1088" s="13" t="str">
        <f>Tableau1[[#This Row],[Authors]]&amp;", "&amp;Tableau1[[#This Row],[Title]]&amp;" "&amp;Tableau1[[#This Row],[Journal]]&amp;". "&amp;Tableau1[[#This Row],[Year]]</f>
        <v>Roels D, De Craene S, Kestelyn P., Keratoneuritis is not pathognomonic of Acanthamoeba keratitis: a case report of Pseudomonas keratitis. Int Ophthalmol. 2017</v>
      </c>
    </row>
    <row r="1089" spans="1:29" x14ac:dyDescent="0.3">
      <c r="A1089">
        <v>8742</v>
      </c>
      <c r="B1089" t="s">
        <v>11386</v>
      </c>
      <c r="C1089" t="s">
        <v>21571</v>
      </c>
      <c r="D1089" t="s">
        <v>31826</v>
      </c>
      <c r="E1089" t="s">
        <v>2438</v>
      </c>
      <c r="F1089" s="10"/>
      <c r="G1089">
        <v>2017</v>
      </c>
      <c r="J1089">
        <v>9.7041002320921388E-2</v>
      </c>
      <c r="L1089" t="s">
        <v>43078</v>
      </c>
      <c r="M1089">
        <v>27852582</v>
      </c>
      <c r="Q1089" s="10"/>
      <c r="R1089" s="11">
        <f t="shared" si="32"/>
        <v>0</v>
      </c>
      <c r="U1089" s="11">
        <f t="shared" si="33"/>
        <v>0</v>
      </c>
      <c r="Y1089" s="11">
        <f>IF(SUM(Tableau1[[#This Row],[Other access]:[Sci-hub access]])&gt;=1,1,0)</f>
        <v>0</v>
      </c>
      <c r="Z1089" s="12">
        <f>IF(OR(Tableau1[[#This Row],[Access R1 + S1+ T1 ]]&gt;=1,Tableau1[[#This Row],[Access V1 +W1 + X1]]&gt;=1),1,0)</f>
        <v>0</v>
      </c>
      <c r="AB1089" s="10" t="str">
        <f>Tableau1[[#This Row],[DOI]]</f>
        <v>doi: 10.1136/bjophthalmol-2016-309514</v>
      </c>
      <c r="AC1089" s="13" t="str">
        <f>Tableau1[[#This Row],[Authors]]&amp;", "&amp;Tableau1[[#This Row],[Title]]&amp;" "&amp;Tableau1[[#This Row],[Journal]]&amp;". "&amp;Tableau1[[#This Row],[Year]]</f>
        <v>Lin AD, Lee AY, Zhang Q, Rezaei KA, Kinyoun J, Wang RK, Lee CS., Association between OCT-based microangiography perfusion indices and diabetic retinopathy severity. Br J Ophthalmol. 2017</v>
      </c>
    </row>
    <row r="1090" spans="1:29" x14ac:dyDescent="0.3">
      <c r="A1090">
        <v>5627</v>
      </c>
      <c r="B1090" t="s">
        <v>8659</v>
      </c>
      <c r="C1090" t="s">
        <v>18879</v>
      </c>
      <c r="D1090" t="s">
        <v>29089</v>
      </c>
      <c r="E1090" t="s">
        <v>2448</v>
      </c>
      <c r="F1090" s="10"/>
      <c r="G1090">
        <v>2017</v>
      </c>
      <c r="J1090">
        <v>9.7043810873442049E-2</v>
      </c>
      <c r="L1090" t="s">
        <v>40014</v>
      </c>
      <c r="M1090">
        <v>28303331</v>
      </c>
      <c r="Q1090" s="10"/>
      <c r="R1090" s="11">
        <f t="shared" ref="R1090:R1153" si="34">IF(SUM(N1090:Q1090)&gt;0,1,0)</f>
        <v>0</v>
      </c>
      <c r="U1090" s="11">
        <f t="shared" ref="U1090:U1153" si="35">IF(SUM(R1090,T1090)&gt;0,1,0)</f>
        <v>0</v>
      </c>
      <c r="Y1090" s="11">
        <f>IF(SUM(Tableau1[[#This Row],[Other access]:[Sci-hub access]])&gt;=1,1,0)</f>
        <v>0</v>
      </c>
      <c r="Z1090" s="12">
        <f>IF(OR(Tableau1[[#This Row],[Access R1 + S1+ T1 ]]&gt;=1,Tableau1[[#This Row],[Access V1 +W1 + X1]]&gt;=1),1,0)</f>
        <v>0</v>
      </c>
      <c r="AB1090" s="10" t="str">
        <f>Tableau1[[#This Row],[DOI]]</f>
        <v>doi: 10.1007/s00417-017-3631-z</v>
      </c>
      <c r="AC1090" s="13" t="str">
        <f>Tableau1[[#This Row],[Authors]]&amp;", "&amp;Tableau1[[#This Row],[Title]]&amp;" "&amp;Tableau1[[#This Row],[Journal]]&amp;". "&amp;Tableau1[[#This Row],[Year]]</f>
        <v>Kida T, Oku H, Horie T, Fukumoto M, Okuda Y, Morishita S, Ikeda T., Implication of VEGF and aquaporin 4 mediating Müller cell swelling to diabetic retinal edema. Graefes Arch Clin Exp Ophthalmol. 2017</v>
      </c>
    </row>
    <row r="1091" spans="1:29" ht="28.8" x14ac:dyDescent="0.3">
      <c r="A1091">
        <v>8799</v>
      </c>
      <c r="B1091" t="s">
        <v>11433</v>
      </c>
      <c r="C1091" t="s">
        <v>21617</v>
      </c>
      <c r="D1091" t="s">
        <v>31873</v>
      </c>
      <c r="E1091" t="s">
        <v>2438</v>
      </c>
      <c r="F1091" s="10"/>
      <c r="G1091">
        <v>2017</v>
      </c>
      <c r="J1091">
        <v>9.7194851883539046E-2</v>
      </c>
      <c r="L1091" t="s">
        <v>43135</v>
      </c>
      <c r="M1091">
        <v>27836828</v>
      </c>
      <c r="Q1091" s="10"/>
      <c r="R1091" s="11">
        <f t="shared" si="34"/>
        <v>0</v>
      </c>
      <c r="U1091" s="11">
        <f t="shared" si="35"/>
        <v>0</v>
      </c>
      <c r="Y1091" s="11">
        <f>IF(SUM(Tableau1[[#This Row],[Other access]:[Sci-hub access]])&gt;=1,1,0)</f>
        <v>0</v>
      </c>
      <c r="Z1091" s="12">
        <f>IF(OR(Tableau1[[#This Row],[Access R1 + S1+ T1 ]]&gt;=1,Tableau1[[#This Row],[Access V1 +W1 + X1]]&gt;=1),1,0)</f>
        <v>0</v>
      </c>
      <c r="AB1091" s="10" t="str">
        <f>Tableau1[[#This Row],[DOI]]</f>
        <v>doi: 10.1136/bjophthalmol-2016-308659</v>
      </c>
      <c r="AC1091" s="13" t="str">
        <f>Tableau1[[#This Row],[Authors]]&amp;", "&amp;Tableau1[[#This Row],[Title]]&amp;" "&amp;Tableau1[[#This Row],[Journal]]&amp;". "&amp;Tableau1[[#This Row],[Year]]</f>
        <v>Pawiroredjo JC, Minderhoud J, Mans DR, Themen HC, Bueno de Mesquita-Voigt AT, Siban MR, Forster-Pawiroredjo CM, Moll AC, van Nispen RM, Limburg H., The cataract situation in Suriname: an effective intervention programme to increase the cataract surgical rate in a developing country. Br J Ophthalmol. 2017</v>
      </c>
    </row>
    <row r="1092" spans="1:29" x14ac:dyDescent="0.3">
      <c r="A1092">
        <v>1847</v>
      </c>
      <c r="B1092" t="s">
        <v>5092</v>
      </c>
      <c r="C1092" t="s">
        <v>15338</v>
      </c>
      <c r="D1092" t="s">
        <v>25514</v>
      </c>
      <c r="E1092" t="s">
        <v>2490</v>
      </c>
      <c r="F1092" s="10"/>
      <c r="G1092">
        <v>2017</v>
      </c>
      <c r="J1092">
        <v>9.7601386440939408E-2</v>
      </c>
      <c r="L1092" t="s">
        <v>36319</v>
      </c>
      <c r="M1092">
        <v>28860043</v>
      </c>
      <c r="Q1092" s="10"/>
      <c r="R1092" s="11">
        <f t="shared" si="34"/>
        <v>0</v>
      </c>
      <c r="U1092" s="11">
        <f t="shared" si="35"/>
        <v>0</v>
      </c>
      <c r="Y1092" s="11">
        <f>IF(SUM(Tableau1[[#This Row],[Other access]:[Sci-hub access]])&gt;=1,1,0)</f>
        <v>0</v>
      </c>
      <c r="Z1092" s="12">
        <f>IF(OR(Tableau1[[#This Row],[Access R1 + S1+ T1 ]]&gt;=1,Tableau1[[#This Row],[Access V1 +W1 + X1]]&gt;=1),1,0)</f>
        <v>0</v>
      </c>
      <c r="AB1092" s="10" t="str">
        <f>Tableau1[[#This Row],[DOI]]</f>
        <v>doi: 10.1016/j.ajo.2017.08.008</v>
      </c>
      <c r="AC1092" s="13" t="str">
        <f>Tableau1[[#This Row],[Authors]]&amp;", "&amp;Tableau1[[#This Row],[Title]]&amp;" "&amp;Tableau1[[#This Row],[Journal]]&amp;". "&amp;Tableau1[[#This Row],[Year]]</f>
        <v>Neustein RF, Beck AD., Circumferential Trabeculotomy Versus Conventional Angle Surgery: Comparing Long-term Surgical Success and Clinical Outcomes in Children With Primary Congenital Glaucoma. Am J Ophthalmol. 2017</v>
      </c>
    </row>
    <row r="1093" spans="1:29" ht="28.8" x14ac:dyDescent="0.3">
      <c r="A1093">
        <v>10731</v>
      </c>
      <c r="B1093" t="s">
        <v>13192</v>
      </c>
      <c r="C1093" t="s">
        <v>23355</v>
      </c>
      <c r="D1093" t="s">
        <v>33645</v>
      </c>
      <c r="E1093" t="s">
        <v>2469</v>
      </c>
      <c r="F1093" s="10"/>
      <c r="G1093">
        <v>2017</v>
      </c>
      <c r="J1093">
        <v>9.7635795322033814E-2</v>
      </c>
      <c r="L1093" t="s">
        <v>44978</v>
      </c>
      <c r="M1093">
        <v>27077476</v>
      </c>
      <c r="Q1093" s="10"/>
      <c r="R1093" s="11">
        <f t="shared" si="34"/>
        <v>0</v>
      </c>
      <c r="U1093" s="11">
        <f t="shared" si="35"/>
        <v>0</v>
      </c>
      <c r="Y1093" s="11">
        <f>IF(SUM(Tableau1[[#This Row],[Other access]:[Sci-hub access]])&gt;=1,1,0)</f>
        <v>0</v>
      </c>
      <c r="Z1093" s="12">
        <f>IF(OR(Tableau1[[#This Row],[Access R1 + S1+ T1 ]]&gt;=1,Tableau1[[#This Row],[Access V1 +W1 + X1]]&gt;=1),1,0)</f>
        <v>0</v>
      </c>
      <c r="AB1093" s="10" t="str">
        <f>Tableau1[[#This Row],[DOI]]</f>
        <v>doi: 10.3109/08820538.2015.1119858</v>
      </c>
      <c r="AC1093" s="13" t="str">
        <f>Tableau1[[#This Row],[Authors]]&amp;", "&amp;Tableau1[[#This Row],[Title]]&amp;" "&amp;Tableau1[[#This Row],[Journal]]&amp;". "&amp;Tableau1[[#This Row],[Year]]</f>
        <v>Gharbiya M, La Cava M, Tortorella P, Abbouda A, Marchiori J, D'Ambrosio E, Jacobbi M, Miranti F, Ventre L., Peripapillary RNFL Thickness Changes Evaluated with Spectral Domain Optical Coherence Tomography after Uncomplicated Macular Surgery for Epiretinal Membrane. Semin Ophthalmol. 2017</v>
      </c>
    </row>
    <row r="1094" spans="1:29" x14ac:dyDescent="0.3">
      <c r="A1094">
        <v>6211</v>
      </c>
      <c r="B1094" t="s">
        <v>9172</v>
      </c>
      <c r="C1094" t="s">
        <v>19385</v>
      </c>
      <c r="D1094" t="s">
        <v>29603</v>
      </c>
      <c r="E1094" t="s">
        <v>2496</v>
      </c>
      <c r="F1094" s="10"/>
      <c r="G1094">
        <v>2017</v>
      </c>
      <c r="J1094">
        <v>9.7724566827629866E-2</v>
      </c>
      <c r="L1094" t="s">
        <v>40581</v>
      </c>
      <c r="M1094">
        <v>28237164</v>
      </c>
      <c r="Q1094" s="10"/>
      <c r="R1094" s="11">
        <f t="shared" si="34"/>
        <v>0</v>
      </c>
      <c r="U1094" s="11">
        <f t="shared" si="35"/>
        <v>0</v>
      </c>
      <c r="Y1094" s="11">
        <f>IF(SUM(Tableau1[[#This Row],[Other access]:[Sci-hub access]])&gt;=1,1,0)</f>
        <v>0</v>
      </c>
      <c r="Z1094" s="12">
        <f>IF(OR(Tableau1[[#This Row],[Access R1 + S1+ T1 ]]&gt;=1,Tableau1[[#This Row],[Access V1 +W1 + X1]]&gt;=1),1,0)</f>
        <v>0</v>
      </c>
      <c r="AB1094" s="10" t="str">
        <f>Tableau1[[#This Row],[DOI]]</f>
        <v>doi: 10.1016/j.jcjo.2016.07.014</v>
      </c>
      <c r="AC1094" s="13" t="str">
        <f>Tableau1[[#This Row],[Authors]]&amp;", "&amp;Tableau1[[#This Row],[Title]]&amp;" "&amp;Tableau1[[#This Row],[Journal]]&amp;". "&amp;Tableau1[[#This Row],[Year]]</f>
        <v>Haldar S, Mukherjee R, Elston J., Microcystic macular edema in a case of tobacco-alcohol optic neuropathy. Can J Ophthalmol. 2017</v>
      </c>
    </row>
    <row r="1095" spans="1:29" x14ac:dyDescent="0.3">
      <c r="A1095">
        <v>4580</v>
      </c>
      <c r="B1095" t="s">
        <v>7701</v>
      </c>
      <c r="C1095" t="s">
        <v>17936</v>
      </c>
      <c r="D1095" t="s">
        <v>28130</v>
      </c>
      <c r="E1095" t="s">
        <v>2463</v>
      </c>
      <c r="F1095" s="10"/>
      <c r="G1095">
        <v>2017</v>
      </c>
      <c r="J1095">
        <v>9.7867851293298447E-2</v>
      </c>
      <c r="L1095" t="s">
        <v>38998</v>
      </c>
      <c r="M1095">
        <v>28430326</v>
      </c>
      <c r="Q1095" s="10"/>
      <c r="R1095" s="11">
        <f t="shared" si="34"/>
        <v>0</v>
      </c>
      <c r="U1095" s="11">
        <f t="shared" si="35"/>
        <v>0</v>
      </c>
      <c r="Y1095" s="11">
        <f>IF(SUM(Tableau1[[#This Row],[Other access]:[Sci-hub access]])&gt;=1,1,0)</f>
        <v>0</v>
      </c>
      <c r="Z1095" s="12">
        <f>IF(OR(Tableau1[[#This Row],[Access R1 + S1+ T1 ]]&gt;=1,Tableau1[[#This Row],[Access V1 +W1 + X1]]&gt;=1),1,0)</f>
        <v>0</v>
      </c>
      <c r="AB1095" s="10" t="str">
        <f>Tableau1[[#This Row],[DOI]]</f>
        <v>doi: 10.5301/ejo.5000956</v>
      </c>
      <c r="AC1095" s="13" t="str">
        <f>Tableau1[[#This Row],[Authors]]&amp;", "&amp;Tableau1[[#This Row],[Title]]&amp;" "&amp;Tableau1[[#This Row],[Journal]]&amp;". "&amp;Tableau1[[#This Row],[Year]]</f>
        <v>Yang HS, Yun YI, Park JH, Choi S, Woo JM., In vivo intraocular pressure monitoring during microincision vitrectomy with and without active control of infusion pressure. Eur J Ophthalmol. 2017</v>
      </c>
    </row>
    <row r="1096" spans="1:29" x14ac:dyDescent="0.3">
      <c r="A1096">
        <v>5606</v>
      </c>
      <c r="B1096" t="s">
        <v>8641</v>
      </c>
      <c r="C1096" t="s">
        <v>18861</v>
      </c>
      <c r="D1096" t="s">
        <v>29071</v>
      </c>
      <c r="E1096" t="s">
        <v>2693</v>
      </c>
      <c r="F1096" s="10"/>
      <c r="G1096">
        <v>2017</v>
      </c>
      <c r="J1096">
        <v>9.7872958837233459E-2</v>
      </c>
      <c r="L1096" t="s">
        <v>39993</v>
      </c>
      <c r="M1096">
        <v>28314416</v>
      </c>
      <c r="Q1096" s="10"/>
      <c r="R1096" s="11">
        <f t="shared" si="34"/>
        <v>0</v>
      </c>
      <c r="U1096" s="11">
        <f t="shared" si="35"/>
        <v>0</v>
      </c>
      <c r="Y1096" s="11">
        <f>IF(SUM(Tableau1[[#This Row],[Other access]:[Sci-hub access]])&gt;=1,1,0)</f>
        <v>0</v>
      </c>
      <c r="Z1096" s="12">
        <f>IF(OR(Tableau1[[#This Row],[Access R1 + S1+ T1 ]]&gt;=1,Tableau1[[#This Row],[Access V1 +W1 + X1]]&gt;=1),1,0)</f>
        <v>0</v>
      </c>
      <c r="AB1096" s="10" t="str">
        <f>Tableau1[[#This Row],[DOI]]</f>
        <v>doi: 10.1016/j.csm.2016.11.002</v>
      </c>
      <c r="AC1096" s="13" t="str">
        <f>Tableau1[[#This Row],[Authors]]&amp;", "&amp;Tableau1[[#This Row],[Title]]&amp;" "&amp;Tableau1[[#This Row],[Journal]]&amp;". "&amp;Tableau1[[#This Row],[Year]]</f>
        <v>Black AM, Patton DA, Eliason PH, Emery CA., Prevention of Sport-related Facial Injuries. Clin Sports Med. 2017</v>
      </c>
    </row>
    <row r="1097" spans="1:29" ht="28.8" x14ac:dyDescent="0.3">
      <c r="A1097">
        <v>658</v>
      </c>
      <c r="B1097" t="s">
        <v>3921</v>
      </c>
      <c r="C1097" t="s">
        <v>14176</v>
      </c>
      <c r="D1097" t="s">
        <v>24341</v>
      </c>
      <c r="E1097" t="s">
        <v>2443</v>
      </c>
      <c r="F1097" s="10"/>
      <c r="G1097">
        <v>2017</v>
      </c>
      <c r="J1097">
        <v>9.7873351620862858E-2</v>
      </c>
      <c r="L1097" t="s">
        <v>35151</v>
      </c>
      <c r="M1097">
        <v>29145577</v>
      </c>
      <c r="Q1097" s="10"/>
      <c r="R1097" s="11">
        <f t="shared" si="34"/>
        <v>0</v>
      </c>
      <c r="U1097" s="11">
        <f t="shared" si="35"/>
        <v>0</v>
      </c>
      <c r="Y1097" s="11">
        <f>IF(SUM(Tableau1[[#This Row],[Other access]:[Sci-hub access]])&gt;=1,1,0)</f>
        <v>0</v>
      </c>
      <c r="Z1097" s="12">
        <f>IF(OR(Tableau1[[#This Row],[Access R1 + S1+ T1 ]]&gt;=1,Tableau1[[#This Row],[Access V1 +W1 + X1]]&gt;=1),1,0)</f>
        <v>0</v>
      </c>
      <c r="AB1097" s="10" t="str">
        <f>Tableau1[[#This Row],[DOI]]</f>
        <v>doi: 10.1167/iovs.17-22904</v>
      </c>
      <c r="AC1097" s="13" t="str">
        <f>Tableau1[[#This Row],[Authors]]&amp;", "&amp;Tableau1[[#This Row],[Title]]&amp;" "&amp;Tableau1[[#This Row],[Journal]]&amp;". "&amp;Tableau1[[#This Row],[Year]]</f>
        <v>Hou Y, Le VNH, Clahsen T, Schneider AC, Bock F, Cursiefen C., Photodynamic Therapy Leads to Time-Dependent Regression of Pathologic Corneal (Lymph) Angiogenesis and Promotes High-Risk Corneal Allograft Survival. Invest Ophthalmol Vis Sci. 2017</v>
      </c>
    </row>
    <row r="1098" spans="1:29" x14ac:dyDescent="0.3">
      <c r="A1098">
        <v>3498</v>
      </c>
      <c r="B1098" t="s">
        <v>6672</v>
      </c>
      <c r="C1098" t="s">
        <v>16914</v>
      </c>
      <c r="D1098" t="s">
        <v>27096</v>
      </c>
      <c r="E1098" t="s">
        <v>2496</v>
      </c>
      <c r="F1098" s="10"/>
      <c r="G1098">
        <v>2017</v>
      </c>
      <c r="J1098">
        <v>9.7889980023853074E-2</v>
      </c>
      <c r="L1098" t="s">
        <v>37945</v>
      </c>
      <c r="M1098">
        <v>28576207</v>
      </c>
      <c r="Q1098" s="10"/>
      <c r="R1098" s="11">
        <f t="shared" si="34"/>
        <v>0</v>
      </c>
      <c r="U1098" s="11">
        <f t="shared" si="35"/>
        <v>0</v>
      </c>
      <c r="Y1098" s="11">
        <f>IF(SUM(Tableau1[[#This Row],[Other access]:[Sci-hub access]])&gt;=1,1,0)</f>
        <v>0</v>
      </c>
      <c r="Z1098" s="12">
        <f>IF(OR(Tableau1[[#This Row],[Access R1 + S1+ T1 ]]&gt;=1,Tableau1[[#This Row],[Access V1 +W1 + X1]]&gt;=1),1,0)</f>
        <v>0</v>
      </c>
      <c r="AB1098" s="10" t="str">
        <f>Tableau1[[#This Row],[DOI]]</f>
        <v>doi: 10.1016/j.jcjo.2016.11.004</v>
      </c>
      <c r="AC1098" s="13" t="str">
        <f>Tableau1[[#This Row],[Authors]]&amp;", "&amp;Tableau1[[#This Row],[Title]]&amp;" "&amp;Tableau1[[#This Row],[Journal]]&amp;". "&amp;Tableau1[[#This Row],[Year]]</f>
        <v>Chabot G, Bourgault S, Cinq-Mars B, Tourville É, Caissie M., Effect of air and sulfur hexafluoride (SF(6)) tamponade on visual acuity after epiretinal membrane surgery: a pilot study. Can J Ophthalmol. 2017</v>
      </c>
    </row>
    <row r="1099" spans="1:29" x14ac:dyDescent="0.3">
      <c r="A1099">
        <v>2508</v>
      </c>
      <c r="B1099" t="s">
        <v>5729</v>
      </c>
      <c r="C1099" t="s">
        <v>15975</v>
      </c>
      <c r="D1099" t="s">
        <v>26152</v>
      </c>
      <c r="E1099" t="s">
        <v>2490</v>
      </c>
      <c r="F1099" s="10"/>
      <c r="G1099">
        <v>2017</v>
      </c>
      <c r="J1099">
        <v>9.8008940010272272E-2</v>
      </c>
      <c r="L1099" t="s">
        <v>36972</v>
      </c>
      <c r="M1099">
        <v>28734812</v>
      </c>
      <c r="Q1099" s="10"/>
      <c r="R1099" s="11">
        <f t="shared" si="34"/>
        <v>0</v>
      </c>
      <c r="U1099" s="11">
        <f t="shared" si="35"/>
        <v>0</v>
      </c>
      <c r="Y1099" s="11">
        <f>IF(SUM(Tableau1[[#This Row],[Other access]:[Sci-hub access]])&gt;=1,1,0)</f>
        <v>0</v>
      </c>
      <c r="Z1099" s="12">
        <f>IF(OR(Tableau1[[#This Row],[Access R1 + S1+ T1 ]]&gt;=1,Tableau1[[#This Row],[Access V1 +W1 + X1]]&gt;=1),1,0)</f>
        <v>0</v>
      </c>
      <c r="AB1099" s="10" t="str">
        <f>Tableau1[[#This Row],[DOI]]</f>
        <v>doi: 10.1016/j.ajo.2017.07.012</v>
      </c>
      <c r="AC1099" s="13" t="str">
        <f>Tableau1[[#This Row],[Authors]]&amp;", "&amp;Tableau1[[#This Row],[Title]]&amp;" "&amp;Tableau1[[#This Row],[Journal]]&amp;". "&amp;Tableau1[[#This Row],[Year]]</f>
        <v>Tong JY, Golzan M, Georgevsky D, Williamson JP, Graham SL, Farah CS, Fraser CL., Quantitative Retinal Vascular Changes in Obstructive Sleep Apnea. Am J Ophthalmol. 2017</v>
      </c>
    </row>
    <row r="1100" spans="1:29" x14ac:dyDescent="0.3">
      <c r="A1100">
        <v>3211</v>
      </c>
      <c r="B1100" t="s">
        <v>6395</v>
      </c>
      <c r="C1100" t="s">
        <v>16638</v>
      </c>
      <c r="D1100" t="s">
        <v>26819</v>
      </c>
      <c r="E1100" t="s">
        <v>2448</v>
      </c>
      <c r="F1100" s="10"/>
      <c r="G1100">
        <v>2017</v>
      </c>
      <c r="J1100">
        <v>9.8044734073155393E-2</v>
      </c>
      <c r="L1100" t="s">
        <v>37664</v>
      </c>
      <c r="M1100">
        <v>28620704</v>
      </c>
      <c r="Q1100" s="10"/>
      <c r="R1100" s="11">
        <f t="shared" si="34"/>
        <v>0</v>
      </c>
      <c r="U1100" s="11">
        <f t="shared" si="35"/>
        <v>0</v>
      </c>
      <c r="Y1100" s="11">
        <f>IF(SUM(Tableau1[[#This Row],[Other access]:[Sci-hub access]])&gt;=1,1,0)</f>
        <v>0</v>
      </c>
      <c r="Z1100" s="12">
        <f>IF(OR(Tableau1[[#This Row],[Access R1 + S1+ T1 ]]&gt;=1,Tableau1[[#This Row],[Access V1 +W1 + X1]]&gt;=1),1,0)</f>
        <v>0</v>
      </c>
      <c r="AB1100" s="10" t="str">
        <f>Tableau1[[#This Row],[DOI]]</f>
        <v>doi: 10.1007/s00417-017-3719-5</v>
      </c>
      <c r="AC1100" s="13" t="str">
        <f>Tableau1[[#This Row],[Authors]]&amp;", "&amp;Tableau1[[#This Row],[Title]]&amp;" "&amp;Tableau1[[#This Row],[Journal]]&amp;". "&amp;Tableau1[[#This Row],[Year]]</f>
        <v>Chatziralli I, Theodossiadis G, Kabanarou SA, Parikakis E, Xirou T, Mitropoulos P, Theodossiadis P., Ranibizumab versus dexamethasone implant for central retinal vein occlusion: the RANIDEX study. Graefes Arch Clin Exp Ophthalmol. 2017</v>
      </c>
    </row>
    <row r="1101" spans="1:29" x14ac:dyDescent="0.3">
      <c r="A1101">
        <v>6225</v>
      </c>
      <c r="B1101" t="s">
        <v>9186</v>
      </c>
      <c r="C1101" t="s">
        <v>19399</v>
      </c>
      <c r="D1101" t="s">
        <v>29617</v>
      </c>
      <c r="E1101" t="s">
        <v>2496</v>
      </c>
      <c r="F1101" s="10"/>
      <c r="G1101">
        <v>2017</v>
      </c>
      <c r="J1101">
        <v>9.8073519311187018E-2</v>
      </c>
      <c r="L1101" t="s">
        <v>40595</v>
      </c>
      <c r="M1101">
        <v>28237146</v>
      </c>
      <c r="Q1101" s="10"/>
      <c r="R1101" s="11">
        <f t="shared" si="34"/>
        <v>0</v>
      </c>
      <c r="U1101" s="11">
        <f t="shared" si="35"/>
        <v>0</v>
      </c>
      <c r="Y1101" s="11">
        <f>IF(SUM(Tableau1[[#This Row],[Other access]:[Sci-hub access]])&gt;=1,1,0)</f>
        <v>0</v>
      </c>
      <c r="Z1101" s="12">
        <f>IF(OR(Tableau1[[#This Row],[Access R1 + S1+ T1 ]]&gt;=1,Tableau1[[#This Row],[Access V1 +W1 + X1]]&gt;=1),1,0)</f>
        <v>0</v>
      </c>
      <c r="AB1101" s="10" t="str">
        <f>Tableau1[[#This Row],[DOI]]</f>
        <v>doi: 10.1016/j.jcjo.2016.08.004</v>
      </c>
      <c r="AC1101" s="13" t="str">
        <f>Tableau1[[#This Row],[Authors]]&amp;", "&amp;Tableau1[[#This Row],[Title]]&amp;" "&amp;Tableau1[[#This Row],[Journal]]&amp;". "&amp;Tableau1[[#This Row],[Year]]</f>
        <v>Alkatan H, Al-Qurashi M., Is routine histopathological examination of dacryocystorhinostomy/dacryocystectomy specimens necessary? A tertiary eye hospital experience. Can J Ophthalmol. 2017</v>
      </c>
    </row>
    <row r="1102" spans="1:29" x14ac:dyDescent="0.3">
      <c r="A1102">
        <v>2008</v>
      </c>
      <c r="B1102" t="s">
        <v>5248</v>
      </c>
      <c r="C1102" t="s">
        <v>15494</v>
      </c>
      <c r="D1102" t="s">
        <v>25670</v>
      </c>
      <c r="E1102" t="s">
        <v>2549</v>
      </c>
      <c r="F1102" s="10"/>
      <c r="G1102">
        <v>2017</v>
      </c>
      <c r="J1102">
        <v>9.8121585366838349E-2</v>
      </c>
      <c r="L1102" t="s">
        <v>36479</v>
      </c>
      <c r="M1102">
        <v>28832736</v>
      </c>
      <c r="Q1102" s="10"/>
      <c r="R1102" s="11">
        <f t="shared" si="34"/>
        <v>0</v>
      </c>
      <c r="U1102" s="11">
        <f t="shared" si="35"/>
        <v>0</v>
      </c>
      <c r="Y1102" s="11">
        <f>IF(SUM(Tableau1[[#This Row],[Other access]:[Sci-hub access]])&gt;=1,1,0)</f>
        <v>0</v>
      </c>
      <c r="Z1102" s="12">
        <f>IF(OR(Tableau1[[#This Row],[Access R1 + S1+ T1 ]]&gt;=1,Tableau1[[#This Row],[Access V1 +W1 + X1]]&gt;=1),1,0)</f>
        <v>0</v>
      </c>
      <c r="AB1102" s="10" t="str">
        <f>Tableau1[[#This Row],[DOI]]</f>
        <v>doi: 10.5935/0004-2749.20170036</v>
      </c>
      <c r="AC1102" s="13" t="str">
        <f>Tableau1[[#This Row],[Authors]]&amp;", "&amp;Tableau1[[#This Row],[Title]]&amp;" "&amp;Tableau1[[#This Row],[Journal]]&amp;". "&amp;Tableau1[[#This Row],[Year]]</f>
        <v>Çekiç B, Toslak İE, Doğan B, Çakır T, Erol MK, Bülbüller N., Effects of obesity on retrobulbar flow hemodynamics: color Doppler ultrasound evaluation. Arq Bras Oftalmol. 2017</v>
      </c>
    </row>
    <row r="1103" spans="1:29" x14ac:dyDescent="0.3">
      <c r="A1103">
        <v>7720</v>
      </c>
      <c r="B1103" t="s">
        <v>10488</v>
      </c>
      <c r="C1103" t="s">
        <v>20684</v>
      </c>
      <c r="D1103" t="s">
        <v>30924</v>
      </c>
      <c r="E1103" t="s">
        <v>2467</v>
      </c>
      <c r="F1103" s="10"/>
      <c r="G1103">
        <v>2017</v>
      </c>
      <c r="J1103">
        <v>9.8388650761822349E-2</v>
      </c>
      <c r="L1103" t="s">
        <v>42071</v>
      </c>
      <c r="M1103">
        <v>28060390</v>
      </c>
      <c r="Q1103" s="10"/>
      <c r="R1103" s="11">
        <f t="shared" si="34"/>
        <v>0</v>
      </c>
      <c r="U1103" s="11">
        <f t="shared" si="35"/>
        <v>0</v>
      </c>
      <c r="Y1103" s="11">
        <f>IF(SUM(Tableau1[[#This Row],[Other access]:[Sci-hub access]])&gt;=1,1,0)</f>
        <v>0</v>
      </c>
      <c r="Z1103" s="12">
        <f>IF(OR(Tableau1[[#This Row],[Access R1 + S1+ T1 ]]&gt;=1,Tableau1[[#This Row],[Access V1 +W1 + X1]]&gt;=1),1,0)</f>
        <v>0</v>
      </c>
      <c r="AB1103" s="10" t="str">
        <f>Tableau1[[#This Row],[DOI]]</f>
        <v>doi: 10.3928/23258160-20161219-03</v>
      </c>
      <c r="AC1103" s="13" t="str">
        <f>Tableau1[[#This Row],[Authors]]&amp;", "&amp;Tableau1[[#This Row],[Title]]&amp;" "&amp;Tableau1[[#This Row],[Journal]]&amp;". "&amp;Tableau1[[#This Row],[Year]]</f>
        <v>Roizenblatt M, Fares N, Nascimento H, Novais EA, Muccioli C, Belfort R Jr., Asymptomatic Progression of Ocular Behçet's Disease. Ophthalmic Surg Lasers Imaging Retina. 2017</v>
      </c>
    </row>
    <row r="1104" spans="1:29" x14ac:dyDescent="0.3">
      <c r="A1104">
        <v>7252</v>
      </c>
      <c r="B1104" t="s">
        <v>10080</v>
      </c>
      <c r="C1104" t="s">
        <v>20282</v>
      </c>
      <c r="D1104" t="s">
        <v>30514</v>
      </c>
      <c r="E1104" t="s">
        <v>34362</v>
      </c>
      <c r="F1104" s="10"/>
      <c r="G1104">
        <v>2017</v>
      </c>
      <c r="J1104">
        <v>9.8467421826740731E-2</v>
      </c>
      <c r="L1104" t="s">
        <v>41608</v>
      </c>
      <c r="M1104">
        <v>28113877</v>
      </c>
      <c r="Q1104" s="10"/>
      <c r="R1104" s="11">
        <f t="shared" si="34"/>
        <v>0</v>
      </c>
      <c r="U1104" s="11">
        <f t="shared" si="35"/>
        <v>0</v>
      </c>
      <c r="Y1104" s="11">
        <f>IF(SUM(Tableau1[[#This Row],[Other access]:[Sci-hub access]])&gt;=1,1,0)</f>
        <v>0</v>
      </c>
      <c r="Z1104" s="12">
        <f>IF(OR(Tableau1[[#This Row],[Access R1 + S1+ T1 ]]&gt;=1,Tableau1[[#This Row],[Access V1 +W1 + X1]]&gt;=1),1,0)</f>
        <v>0</v>
      </c>
      <c r="AB1104" s="10" t="str">
        <f>Tableau1[[#This Row],[DOI]]</f>
        <v>doi: 10.1109/JBHI.2016.2544961</v>
      </c>
      <c r="AC1104" s="13" t="str">
        <f>Tableau1[[#This Row],[Authors]]&amp;", "&amp;Tableau1[[#This Row],[Title]]&amp;" "&amp;Tableau1[[#This Row],[Journal]]&amp;". "&amp;Tableau1[[#This Row],[Year]]</f>
        <v>Maheshwari S, Pachori RB, Acharya UR., Automated Diagnosis of Glaucoma Using Empirical Wavelet Transform and Correntropy Features Extracted From Fundus Images. IEEE J Biomed Health Inform. 2017</v>
      </c>
    </row>
    <row r="1105" spans="1:29" x14ac:dyDescent="0.3">
      <c r="A1105">
        <v>10293</v>
      </c>
      <c r="B1105" t="s">
        <v>12793</v>
      </c>
      <c r="C1105" t="s">
        <v>22960</v>
      </c>
      <c r="D1105" t="s">
        <v>33246</v>
      </c>
      <c r="E1105" t="s">
        <v>2471</v>
      </c>
      <c r="F1105" s="10"/>
      <c r="G1105">
        <v>2017</v>
      </c>
      <c r="J1105">
        <v>9.8514615870542888E-2</v>
      </c>
      <c r="L1105" t="s">
        <v>44545</v>
      </c>
      <c r="M1105">
        <v>27392912</v>
      </c>
      <c r="Q1105" s="10"/>
      <c r="R1105" s="11">
        <f t="shared" si="34"/>
        <v>0</v>
      </c>
      <c r="U1105" s="11">
        <f t="shared" si="35"/>
        <v>0</v>
      </c>
      <c r="Y1105" s="11">
        <f>IF(SUM(Tableau1[[#This Row],[Other access]:[Sci-hub access]])&gt;=1,1,0)</f>
        <v>0</v>
      </c>
      <c r="Z1105" s="12">
        <f>IF(OR(Tableau1[[#This Row],[Access R1 + S1+ T1 ]]&gt;=1,Tableau1[[#This Row],[Access V1 +W1 + X1]]&gt;=1),1,0)</f>
        <v>0</v>
      </c>
      <c r="AB1105" s="10" t="str">
        <f>Tableau1[[#This Row],[DOI]]</f>
        <v>doi: 10.1007/s10792-016-0282-8</v>
      </c>
      <c r="AC1105" s="13" t="str">
        <f>Tableau1[[#This Row],[Authors]]&amp;", "&amp;Tableau1[[#This Row],[Title]]&amp;" "&amp;Tableau1[[#This Row],[Journal]]&amp;". "&amp;Tableau1[[#This Row],[Year]]</f>
        <v>González-Martín-Moro J, Contreras-Martín I, Muñoz-Negrete FJ, Gómez-Sanz F, Zarallo-Gallardo J., Cyclodialysis: an update. Int Ophthalmol. 2017</v>
      </c>
    </row>
    <row r="1106" spans="1:29" x14ac:dyDescent="0.3">
      <c r="A1106">
        <v>6805</v>
      </c>
      <c r="B1106" t="s">
        <v>9685</v>
      </c>
      <c r="C1106" t="s">
        <v>19889</v>
      </c>
      <c r="D1106" t="s">
        <v>30119</v>
      </c>
      <c r="E1106" t="s">
        <v>2448</v>
      </c>
      <c r="F1106" s="10"/>
      <c r="G1106">
        <v>2017</v>
      </c>
      <c r="J1106">
        <v>9.8576274879287662E-2</v>
      </c>
      <c r="L1106" t="s">
        <v>41165</v>
      </c>
      <c r="M1106">
        <v>28161828</v>
      </c>
      <c r="Q1106" s="10"/>
      <c r="R1106" s="11">
        <f t="shared" si="34"/>
        <v>0</v>
      </c>
      <c r="U1106" s="11">
        <f t="shared" si="35"/>
        <v>0</v>
      </c>
      <c r="Y1106" s="11">
        <f>IF(SUM(Tableau1[[#This Row],[Other access]:[Sci-hub access]])&gt;=1,1,0)</f>
        <v>0</v>
      </c>
      <c r="Z1106" s="12">
        <f>IF(OR(Tableau1[[#This Row],[Access R1 + S1+ T1 ]]&gt;=1,Tableau1[[#This Row],[Access V1 +W1 + X1]]&gt;=1),1,0)</f>
        <v>0</v>
      </c>
      <c r="AB1106" s="10" t="str">
        <f>Tableau1[[#This Row],[DOI]]</f>
        <v>doi: 10.1007/s00417-017-3598-9</v>
      </c>
      <c r="AC1106" s="13" t="str">
        <f>Tableau1[[#This Row],[Authors]]&amp;", "&amp;Tableau1[[#This Row],[Title]]&amp;" "&amp;Tableau1[[#This Row],[Journal]]&amp;". "&amp;Tableau1[[#This Row],[Year]]</f>
        <v>Rossi T, Gelso A, Costagliola C, Trillo C, Costa A, Gesualdo C, Ripandelli G., Macular hole closure patterns associated with different internal limiting membrane flap techniques. Graefes Arch Clin Exp Ophthalmol. 2017</v>
      </c>
    </row>
    <row r="1107" spans="1:29" x14ac:dyDescent="0.3">
      <c r="A1107">
        <v>7279</v>
      </c>
      <c r="B1107" t="s">
        <v>10100</v>
      </c>
      <c r="C1107" t="s">
        <v>20302</v>
      </c>
      <c r="D1107" t="s">
        <v>30534</v>
      </c>
      <c r="E1107" t="s">
        <v>2600</v>
      </c>
      <c r="F1107" s="10"/>
      <c r="G1107">
        <v>2017</v>
      </c>
      <c r="J1107">
        <v>9.8595699529255953E-2</v>
      </c>
      <c r="L1107" t="s">
        <v>41635</v>
      </c>
      <c r="M1107">
        <v>28109959</v>
      </c>
      <c r="Q1107" s="10"/>
      <c r="R1107" s="11">
        <f t="shared" si="34"/>
        <v>0</v>
      </c>
      <c r="U1107" s="11">
        <f t="shared" si="35"/>
        <v>0</v>
      </c>
      <c r="Y1107" s="11">
        <f>IF(SUM(Tableau1[[#This Row],[Other access]:[Sci-hub access]])&gt;=1,1,0)</f>
        <v>0</v>
      </c>
      <c r="Z1107" s="12">
        <f>IF(OR(Tableau1[[#This Row],[Access R1 + S1+ T1 ]]&gt;=1,Tableau1[[#This Row],[Access V1 +W1 + X1]]&gt;=1),1,0)</f>
        <v>0</v>
      </c>
      <c r="AB1107" s="10" t="str">
        <f>Tableau1[[#This Row],[DOI]]</f>
        <v>doi: 10.1016/j.ymthe.2016.12.006</v>
      </c>
      <c r="AC1107" s="13" t="str">
        <f>Tableau1[[#This Row],[Authors]]&amp;", "&amp;Tableau1[[#This Row],[Title]]&amp;" "&amp;Tableau1[[#This Row],[Journal]]&amp;". "&amp;Tableau1[[#This Row],[Year]]</f>
        <v>Ruan GX, Barry E, Yu D, Lukason M, Cheng SH, Scaria A., CRISPR/Cas9-Mediated Genome Editing as a Therapeutic Approach for Leber Congenital Amaurosis 10. Mol Ther. 2017</v>
      </c>
    </row>
    <row r="1108" spans="1:29" x14ac:dyDescent="0.3">
      <c r="A1108">
        <v>6461</v>
      </c>
      <c r="B1108" t="s">
        <v>9395</v>
      </c>
      <c r="C1108" t="s">
        <v>19603</v>
      </c>
      <c r="D1108" t="s">
        <v>29826</v>
      </c>
      <c r="E1108" t="s">
        <v>2723</v>
      </c>
      <c r="F1108" s="10"/>
      <c r="G1108">
        <v>2017</v>
      </c>
      <c r="J1108">
        <v>9.8602001680675788E-2</v>
      </c>
      <c r="L1108" t="s">
        <v>40829</v>
      </c>
      <c r="M1108">
        <v>28210071</v>
      </c>
      <c r="Q1108" s="10"/>
      <c r="R1108" s="11">
        <f t="shared" si="34"/>
        <v>0</v>
      </c>
      <c r="U1108" s="11">
        <f t="shared" si="35"/>
        <v>0</v>
      </c>
      <c r="Y1108" s="11">
        <f>IF(SUM(Tableau1[[#This Row],[Other access]:[Sci-hub access]])&gt;=1,1,0)</f>
        <v>0</v>
      </c>
      <c r="Z1108" s="12">
        <f>IF(OR(Tableau1[[#This Row],[Access R1 + S1+ T1 ]]&gt;=1,Tableau1[[#This Row],[Access V1 +W1 + X1]]&gt;=1),1,0)</f>
        <v>0</v>
      </c>
      <c r="AB1108" s="10" t="str">
        <f>Tableau1[[#This Row],[DOI]]</f>
        <v>doi: 10.1155/2017/1460491</v>
      </c>
      <c r="AC1108" s="13" t="str">
        <f>Tableau1[[#This Row],[Authors]]&amp;", "&amp;Tableau1[[#This Row],[Title]]&amp;" "&amp;Tableau1[[#This Row],[Journal]]&amp;". "&amp;Tableau1[[#This Row],[Year]]</f>
        <v>Lopalco G, Rigante D, Venerito V, Fabiani C, Franceschini R, Barone M, Lapadula G, Galeazzi M, Frediani B, Iannone F, Cantarini L., Update on the Medical Management of Gastrointestinal Behçet's Disease. Mediators Inflamm. 2017</v>
      </c>
    </row>
    <row r="1109" spans="1:29" x14ac:dyDescent="0.3">
      <c r="A1109">
        <v>2320</v>
      </c>
      <c r="B1109" t="s">
        <v>5550</v>
      </c>
      <c r="C1109" t="s">
        <v>15795</v>
      </c>
      <c r="D1109" t="s">
        <v>25972</v>
      </c>
      <c r="E1109" t="s">
        <v>2657</v>
      </c>
      <c r="F1109" s="10"/>
      <c r="G1109">
        <v>2017</v>
      </c>
      <c r="J1109">
        <v>9.8671642765021828E-2</v>
      </c>
      <c r="L1109" t="s">
        <v>36785</v>
      </c>
      <c r="M1109">
        <v>28768582</v>
      </c>
      <c r="Q1109" s="10"/>
      <c r="R1109" s="11">
        <f t="shared" si="34"/>
        <v>0</v>
      </c>
      <c r="U1109" s="11">
        <f t="shared" si="35"/>
        <v>0</v>
      </c>
      <c r="Y1109" s="11">
        <f>IF(SUM(Tableau1[[#This Row],[Other access]:[Sci-hub access]])&gt;=1,1,0)</f>
        <v>0</v>
      </c>
      <c r="Z1109" s="12">
        <f>IF(OR(Tableau1[[#This Row],[Access R1 + S1+ T1 ]]&gt;=1,Tableau1[[#This Row],[Access V1 +W1 + X1]]&gt;=1),1,0)</f>
        <v>0</v>
      </c>
      <c r="AB1109" s="10" t="str">
        <f>Tableau1[[#This Row],[DOI]]</f>
        <v>doi: 10.1016/j.ajem.2017.07.021</v>
      </c>
      <c r="AC1109" s="13" t="str">
        <f>Tableau1[[#This Row],[Authors]]&amp;", "&amp;Tableau1[[#This Row],[Title]]&amp;" "&amp;Tableau1[[#This Row],[Journal]]&amp;". "&amp;Tableau1[[#This Row],[Year]]</f>
        <v>Bhandohal JS, Mirza T., BLIND OVERNIGHT: A case of fulminant idiopathic intracranial hypertension. Am J Emerg Med. 2017</v>
      </c>
    </row>
    <row r="1110" spans="1:29" x14ac:dyDescent="0.3">
      <c r="A1110">
        <v>7378</v>
      </c>
      <c r="B1110" t="s">
        <v>10187</v>
      </c>
      <c r="C1110" t="s">
        <v>20389</v>
      </c>
      <c r="D1110" t="s">
        <v>30621</v>
      </c>
      <c r="E1110" t="s">
        <v>2445</v>
      </c>
      <c r="F1110" s="10"/>
      <c r="G1110">
        <v>2017</v>
      </c>
      <c r="J1110">
        <v>9.8927360651993812E-2</v>
      </c>
      <c r="L1110" t="s">
        <v>41734</v>
      </c>
      <c r="M1110">
        <v>28099317</v>
      </c>
      <c r="Q1110" s="10"/>
      <c r="R1110" s="11">
        <f t="shared" si="34"/>
        <v>0</v>
      </c>
      <c r="U1110" s="11">
        <f t="shared" si="35"/>
        <v>0</v>
      </c>
      <c r="Y1110" s="11">
        <f>IF(SUM(Tableau1[[#This Row],[Other access]:[Sci-hub access]])&gt;=1,1,0)</f>
        <v>0</v>
      </c>
      <c r="Z1110" s="12">
        <f>IF(OR(Tableau1[[#This Row],[Access R1 + S1+ T1 ]]&gt;=1,Tableau1[[#This Row],[Access V1 +W1 + X1]]&gt;=1),1,0)</f>
        <v>0</v>
      </c>
      <c r="AB1110" s="10" t="str">
        <f>Tableau1[[#This Row],[DOI]]</f>
        <v>doi: 10.1097/IAE.0000000000001484</v>
      </c>
      <c r="AC1110" s="13" t="str">
        <f>Tableau1[[#This Row],[Authors]]&amp;", "&amp;Tableau1[[#This Row],[Title]]&amp;" "&amp;Tableau1[[#This Row],[Journal]]&amp;". "&amp;Tableau1[[#This Row],[Year]]</f>
        <v>Light JG, Fard MA, Yaseri M, Aiyetan P, Handa JT, Ebrahimi KB., STARGARDT DISEASE: Beyond Flecks and Atrophy. Retina. 2017</v>
      </c>
    </row>
    <row r="1111" spans="1:29" x14ac:dyDescent="0.3">
      <c r="A1111">
        <v>5860</v>
      </c>
      <c r="B1111" t="s">
        <v>8874</v>
      </c>
      <c r="C1111" t="s">
        <v>19090</v>
      </c>
      <c r="D1111" t="s">
        <v>29304</v>
      </c>
      <c r="E1111" t="s">
        <v>2602</v>
      </c>
      <c r="F1111" s="10"/>
      <c r="G1111">
        <v>2017</v>
      </c>
      <c r="J1111">
        <v>9.9007874113869021E-2</v>
      </c>
      <c r="L1111" t="s">
        <v>40242</v>
      </c>
      <c r="M1111">
        <v>28278511</v>
      </c>
      <c r="Q1111" s="10"/>
      <c r="R1111" s="11">
        <f t="shared" si="34"/>
        <v>0</v>
      </c>
      <c r="U1111" s="11">
        <f t="shared" si="35"/>
        <v>0</v>
      </c>
      <c r="Y1111" s="11">
        <f>IF(SUM(Tableau1[[#This Row],[Other access]:[Sci-hub access]])&gt;=1,1,0)</f>
        <v>0</v>
      </c>
      <c r="Z1111" s="12">
        <f>IF(OR(Tableau1[[#This Row],[Access R1 + S1+ T1 ]]&gt;=1,Tableau1[[#This Row],[Access V1 +W1 + X1]]&gt;=1),1,0)</f>
        <v>0</v>
      </c>
      <c r="AB1111" s="10" t="str">
        <f>Tableau1[[#This Row],[DOI]]</f>
        <v>doi: 10.1159/000464430</v>
      </c>
      <c r="AC1111" s="13" t="str">
        <f>Tableau1[[#This Row],[Authors]]&amp;", "&amp;Tableau1[[#This Row],[Title]]&amp;" "&amp;Tableau1[[#This Row],[Journal]]&amp;". "&amp;Tableau1[[#This Row],[Year]]</f>
        <v>Wang N, Chen FE, Long ZW., Mechanism of MicroRNA-146a/Notch2 Signaling Regulating IL-6 in Graves Ophthalmopathy. Cell Physiol Biochem. 2017</v>
      </c>
    </row>
    <row r="1112" spans="1:29" x14ac:dyDescent="0.3">
      <c r="A1112">
        <v>9005</v>
      </c>
      <c r="B1112" t="s">
        <v>11619</v>
      </c>
      <c r="C1112" t="s">
        <v>21797</v>
      </c>
      <c r="D1112" t="s">
        <v>32060</v>
      </c>
      <c r="E1112" t="s">
        <v>2632</v>
      </c>
      <c r="F1112" s="10"/>
      <c r="G1112">
        <v>2017</v>
      </c>
      <c r="J1112">
        <v>9.9089335633175457E-2</v>
      </c>
      <c r="L1112" t="s">
        <v>43327</v>
      </c>
      <c r="M1112">
        <v>27793766</v>
      </c>
      <c r="Q1112" s="10"/>
      <c r="R1112" s="11">
        <f t="shared" si="34"/>
        <v>0</v>
      </c>
      <c r="U1112" s="11">
        <f t="shared" si="35"/>
        <v>0</v>
      </c>
      <c r="Y1112" s="11">
        <f>IF(SUM(Tableau1[[#This Row],[Other access]:[Sci-hub access]])&gt;=1,1,0)</f>
        <v>0</v>
      </c>
      <c r="Z1112" s="12">
        <f>IF(OR(Tableau1[[#This Row],[Access R1 + S1+ T1 ]]&gt;=1,Tableau1[[#This Row],[Access V1 +W1 + X1]]&gt;=1),1,0)</f>
        <v>0</v>
      </c>
      <c r="AB1112" s="10" t="str">
        <f>Tableau1[[#This Row],[DOI]]</f>
        <v>doi: 10.1016/j.wneu.2016.10.083</v>
      </c>
      <c r="AC1112" s="13" t="str">
        <f>Tableau1[[#This Row],[Authors]]&amp;", "&amp;Tableau1[[#This Row],[Title]]&amp;" "&amp;Tableau1[[#This Row],[Journal]]&amp;". "&amp;Tableau1[[#This Row],[Year]]</f>
        <v>Alireza M, Amelot A, Chauvet D, Terrier LM, Lot G, Bekaert O., Poor Prognosis and Challenging Treatment of Optic Nerve Malignant Gliomas: Literature Review and Case Report Series. World Neurosurg. 2017</v>
      </c>
    </row>
    <row r="1113" spans="1:29" x14ac:dyDescent="0.3">
      <c r="A1113">
        <v>3916</v>
      </c>
      <c r="B1113" t="s">
        <v>7074</v>
      </c>
      <c r="C1113" t="s">
        <v>17311</v>
      </c>
      <c r="D1113" t="s">
        <v>27499</v>
      </c>
      <c r="E1113" t="s">
        <v>2514</v>
      </c>
      <c r="F1113" s="10"/>
      <c r="G1113">
        <v>2017</v>
      </c>
      <c r="J1113">
        <v>9.9194713911924026E-2</v>
      </c>
      <c r="L1113" t="s">
        <v>38357</v>
      </c>
      <c r="M1113">
        <v>28506603</v>
      </c>
      <c r="Q1113" s="10"/>
      <c r="R1113" s="11">
        <f t="shared" si="34"/>
        <v>0</v>
      </c>
      <c r="U1113" s="11">
        <f t="shared" si="35"/>
        <v>0</v>
      </c>
      <c r="Y1113" s="11">
        <f>IF(SUM(Tableau1[[#This Row],[Other access]:[Sci-hub access]])&gt;=1,1,0)</f>
        <v>0</v>
      </c>
      <c r="Z1113" s="12">
        <f>IF(OR(Tableau1[[#This Row],[Access R1 + S1+ T1 ]]&gt;=1,Tableau1[[#This Row],[Access V1 +W1 + X1]]&gt;=1),1,0)</f>
        <v>0</v>
      </c>
      <c r="AB1113" s="10" t="str">
        <f>Tableau1[[#This Row],[DOI]]</f>
        <v>doi: 10.1016/j.survophthal.2017.05.001</v>
      </c>
      <c r="AC1113" s="13" t="str">
        <f>Tableau1[[#This Row],[Authors]]&amp;", "&amp;Tableau1[[#This Row],[Title]]&amp;" "&amp;Tableau1[[#This Row],[Journal]]&amp;". "&amp;Tableau1[[#This Row],[Year]]</f>
        <v>Amer R, Nalcı H, Yalçındağ N., Exudative retinal detachment. Surv Ophthalmol. 2017</v>
      </c>
    </row>
    <row r="1114" spans="1:29" x14ac:dyDescent="0.3">
      <c r="A1114">
        <v>6242</v>
      </c>
      <c r="B1114" t="s">
        <v>9201</v>
      </c>
      <c r="C1114" t="s">
        <v>19414</v>
      </c>
      <c r="D1114" t="s">
        <v>29632</v>
      </c>
      <c r="E1114" t="s">
        <v>2710</v>
      </c>
      <c r="F1114" s="10"/>
      <c r="G1114">
        <v>2017</v>
      </c>
      <c r="J1114">
        <v>9.9202612028823745E-2</v>
      </c>
      <c r="L1114" t="s">
        <v>40612</v>
      </c>
      <c r="M1114">
        <v>28235631</v>
      </c>
      <c r="Q1114" s="10"/>
      <c r="R1114" s="11">
        <f t="shared" si="34"/>
        <v>0</v>
      </c>
      <c r="U1114" s="11">
        <f t="shared" si="35"/>
        <v>0</v>
      </c>
      <c r="Y1114" s="11">
        <f>IF(SUM(Tableau1[[#This Row],[Other access]:[Sci-hub access]])&gt;=1,1,0)</f>
        <v>0</v>
      </c>
      <c r="Z1114" s="12">
        <f>IF(OR(Tableau1[[#This Row],[Access R1 + S1+ T1 ]]&gt;=1,Tableau1[[#This Row],[Access V1 +W1 + X1]]&gt;=1),1,0)</f>
        <v>0</v>
      </c>
      <c r="AB1114" s="10" t="str">
        <f>Tableau1[[#This Row],[DOI]]</f>
        <v>doi: 10.1016/j.humpath.2017.02.006</v>
      </c>
      <c r="AC1114" s="13" t="str">
        <f>Tableau1[[#This Row],[Authors]]&amp;", "&amp;Tableau1[[#This Row],[Title]]&amp;" "&amp;Tableau1[[#This Row],[Journal]]&amp;". "&amp;Tableau1[[#This Row],[Year]]</f>
        <v>Zhang ML, Suarez MJ, Bosley TM, Rodriguez FJ., Clinicopathological features of peripheral nerve sheath tumors involving the eye and ocular adnexa. Hum Pathol. 2017</v>
      </c>
    </row>
    <row r="1115" spans="1:29" x14ac:dyDescent="0.3">
      <c r="A1115">
        <v>5307</v>
      </c>
      <c r="B1115" t="s">
        <v>8366</v>
      </c>
      <c r="C1115" t="s">
        <v>18589</v>
      </c>
      <c r="D1115" t="s">
        <v>28796</v>
      </c>
      <c r="E1115" t="s">
        <v>2488</v>
      </c>
      <c r="F1115" s="10"/>
      <c r="G1115">
        <v>2017</v>
      </c>
      <c r="J1115">
        <v>9.9279096853913451E-2</v>
      </c>
      <c r="L1115" t="s">
        <v>39702</v>
      </c>
      <c r="M1115">
        <v>28351041</v>
      </c>
      <c r="Q1115" s="10"/>
      <c r="R1115" s="11">
        <f t="shared" si="34"/>
        <v>0</v>
      </c>
      <c r="U1115" s="11">
        <f t="shared" si="35"/>
        <v>0</v>
      </c>
      <c r="Y1115" s="11">
        <f>IF(SUM(Tableau1[[#This Row],[Other access]:[Sci-hub access]])&gt;=1,1,0)</f>
        <v>0</v>
      </c>
      <c r="Z1115" s="12">
        <f>IF(OR(Tableau1[[#This Row],[Access R1 + S1+ T1 ]]&gt;=1,Tableau1[[#This Row],[Access V1 +W1 + X1]]&gt;=1),1,0)</f>
        <v>0</v>
      </c>
      <c r="AB1115" s="10" t="str">
        <f>Tableau1[[#This Row],[DOI]]</f>
        <v>doi: 10.1159/000455265</v>
      </c>
      <c r="AC1115" s="13" t="str">
        <f>Tableau1[[#This Row],[Authors]]&amp;", "&amp;Tableau1[[#This Row],[Title]]&amp;" "&amp;Tableau1[[#This Row],[Journal]]&amp;". "&amp;Tableau1[[#This Row],[Year]]</f>
        <v>Cunha-Vaz J., Mechanisms of Retinal Fluid Accumulation and Blood-Retinal Barrier Breakdown. Dev Ophthalmol. 2017</v>
      </c>
    </row>
    <row r="1116" spans="1:29" x14ac:dyDescent="0.3">
      <c r="A1116">
        <v>415</v>
      </c>
      <c r="B1116" t="s">
        <v>3678</v>
      </c>
      <c r="C1116" t="s">
        <v>13938</v>
      </c>
      <c r="D1116" t="s">
        <v>24098</v>
      </c>
      <c r="E1116" t="s">
        <v>2443</v>
      </c>
      <c r="F1116" s="10"/>
      <c r="G1116">
        <v>2017</v>
      </c>
      <c r="J1116">
        <v>9.9286413857851308E-2</v>
      </c>
      <c r="L1116" t="s">
        <v>34920</v>
      </c>
      <c r="M1116">
        <v>29222552</v>
      </c>
      <c r="Q1116" s="10"/>
      <c r="R1116" s="11">
        <f t="shared" si="34"/>
        <v>0</v>
      </c>
      <c r="U1116" s="11">
        <f t="shared" si="35"/>
        <v>0</v>
      </c>
      <c r="Y1116" s="11">
        <f>IF(SUM(Tableau1[[#This Row],[Other access]:[Sci-hub access]])&gt;=1,1,0)</f>
        <v>0</v>
      </c>
      <c r="Z1116" s="12">
        <f>IF(OR(Tableau1[[#This Row],[Access R1 + S1+ T1 ]]&gt;=1,Tableau1[[#This Row],[Access V1 +W1 + X1]]&gt;=1),1,0)</f>
        <v>0</v>
      </c>
      <c r="AB1116" s="10" t="str">
        <f>Tableau1[[#This Row],[DOI]]</f>
        <v>doi: 10.1167/iovs.17-22788</v>
      </c>
      <c r="AC1116" s="13" t="str">
        <f>Tableau1[[#This Row],[Authors]]&amp;", "&amp;Tableau1[[#This Row],[Title]]&amp;" "&amp;Tableau1[[#This Row],[Journal]]&amp;". "&amp;Tableau1[[#This Row],[Year]]</f>
        <v>Khayat M, Lois N, Williams M, Stitt AW., Animal Models of Retinal Vein Occlusion. Invest Ophthalmol Vis Sci. 2017</v>
      </c>
    </row>
    <row r="1117" spans="1:29" x14ac:dyDescent="0.3">
      <c r="A1117">
        <v>7741</v>
      </c>
      <c r="B1117" t="s">
        <v>10507</v>
      </c>
      <c r="C1117" t="s">
        <v>20703</v>
      </c>
      <c r="D1117" t="s">
        <v>30944</v>
      </c>
      <c r="E1117" t="s">
        <v>2479</v>
      </c>
      <c r="F1117" s="10"/>
      <c r="G1117">
        <v>2017</v>
      </c>
      <c r="J1117">
        <v>9.9325275178454242E-2</v>
      </c>
      <c r="L1117" t="s">
        <v>42092</v>
      </c>
      <c r="M1117">
        <v>28060067</v>
      </c>
      <c r="Q1117" s="10"/>
      <c r="R1117" s="11">
        <f t="shared" si="34"/>
        <v>0</v>
      </c>
      <c r="U1117" s="11">
        <f t="shared" si="35"/>
        <v>0</v>
      </c>
      <c r="Y1117" s="11">
        <f>IF(SUM(Tableau1[[#This Row],[Other access]:[Sci-hub access]])&gt;=1,1,0)</f>
        <v>0</v>
      </c>
      <c r="Z1117" s="12">
        <f>IF(OR(Tableau1[[#This Row],[Access R1 + S1+ T1 ]]&gt;=1,Tableau1[[#This Row],[Access V1 +W1 + X1]]&gt;=1),1,0)</f>
        <v>0</v>
      </c>
      <c r="AB1117" s="10" t="str">
        <f>Tableau1[[#This Row],[DOI]]</f>
        <v>doi: 10.1097/ICO.0000000000001057</v>
      </c>
      <c r="AC1117" s="13" t="str">
        <f>Tableau1[[#This Row],[Authors]]&amp;", "&amp;Tableau1[[#This Row],[Title]]&amp;" "&amp;Tableau1[[#This Row],[Journal]]&amp;". "&amp;Tableau1[[#This Row],[Year]]</f>
        <v>Kheirkhah A, Satitpitakul V, Hamrah P, Dana R., Patients With Dry Eye Disease and Low Subbasal Nerve Density Are at High Risk for Accelerated Corneal Endothelial Cell Loss. Cornea. 2017</v>
      </c>
    </row>
    <row r="1118" spans="1:29" x14ac:dyDescent="0.3">
      <c r="A1118">
        <v>570</v>
      </c>
      <c r="B1118" t="s">
        <v>3833</v>
      </c>
      <c r="C1118" t="s">
        <v>14089</v>
      </c>
      <c r="D1118" t="s">
        <v>24253</v>
      </c>
      <c r="E1118" t="s">
        <v>34002</v>
      </c>
      <c r="F1118" s="10"/>
      <c r="G1118">
        <v>2017</v>
      </c>
      <c r="J1118">
        <v>9.942278210931299E-2</v>
      </c>
      <c r="L1118" t="s">
        <v>35069</v>
      </c>
      <c r="M1118">
        <v>29178642</v>
      </c>
      <c r="Q1118" s="10"/>
      <c r="R1118" s="11">
        <f t="shared" si="34"/>
        <v>0</v>
      </c>
      <c r="U1118" s="11">
        <f t="shared" si="35"/>
        <v>0</v>
      </c>
      <c r="Y1118" s="11">
        <f>IF(SUM(Tableau1[[#This Row],[Other access]:[Sci-hub access]])&gt;=1,1,0)</f>
        <v>0</v>
      </c>
      <c r="Z1118" s="12">
        <f>IF(OR(Tableau1[[#This Row],[Access R1 + S1+ T1 ]]&gt;=1,Tableau1[[#This Row],[Access V1 +W1 + X1]]&gt;=1),1,0)</f>
        <v>0</v>
      </c>
      <c r="AB1118" s="10" t="str">
        <f>Tableau1[[#This Row],[DOI]]</f>
        <v>doi: 10.1002/mgg3.321</v>
      </c>
      <c r="AC1118" s="13" t="str">
        <f>Tableau1[[#This Row],[Authors]]&amp;", "&amp;Tableau1[[#This Row],[Title]]&amp;" "&amp;Tableau1[[#This Row],[Journal]]&amp;". "&amp;Tableau1[[#This Row],[Year]]</f>
        <v>Thompson JA, De Roach JN, McLaren TL, Montgomery HE, Hoffmann LH, Campbell IR, Chen FK, Mackey DA, Lamey TM., The genetic profile of Leber congenital amaurosis in an Australian cohort. Mol Genet Genomic Med. 2017</v>
      </c>
    </row>
    <row r="1119" spans="1:29" ht="28.8" x14ac:dyDescent="0.3">
      <c r="A1119">
        <v>7940</v>
      </c>
      <c r="B1119" t="s">
        <v>1529</v>
      </c>
      <c r="C1119" t="s">
        <v>1530</v>
      </c>
      <c r="D1119" t="s">
        <v>1531</v>
      </c>
      <c r="E1119" t="s">
        <v>2555</v>
      </c>
      <c r="F1119" s="10"/>
      <c r="G1119">
        <v>2017</v>
      </c>
      <c r="J1119">
        <v>9.9610856541925807E-2</v>
      </c>
      <c r="L1119" t="s">
        <v>42287</v>
      </c>
      <c r="M1119">
        <v>28026019</v>
      </c>
      <c r="Q1119" s="10"/>
      <c r="R1119" s="11">
        <f t="shared" si="34"/>
        <v>0</v>
      </c>
      <c r="U1119" s="11">
        <f t="shared" si="35"/>
        <v>0</v>
      </c>
      <c r="Y1119" s="11">
        <f>IF(SUM(Tableau1[[#This Row],[Other access]:[Sci-hub access]])&gt;=1,1,0)</f>
        <v>0</v>
      </c>
      <c r="Z1119" s="12">
        <f>IF(OR(Tableau1[[#This Row],[Access R1 + S1+ T1 ]]&gt;=1,Tableau1[[#This Row],[Access V1 +W1 + X1]]&gt;=1),1,0)</f>
        <v>0</v>
      </c>
      <c r="AB1119" s="10" t="str">
        <f>Tableau1[[#This Row],[DOI]]</f>
        <v>doi: 10.1002/path.4870</v>
      </c>
      <c r="AC1119" s="13" t="str">
        <f>Tableau1[[#This Row],[Authors]]&amp;", "&amp;Tableau1[[#This Row],[Title]]&amp;" "&amp;Tableau1[[#This Row],[Journal]]&amp;". "&amp;Tableau1[[#This Row],[Year]]</f>
        <v>Ghosh S, Shang P, Yazdankhah M, Bhutto I, Hose S, Montezuma SR, Luo T, Chattopadhyay S, Qian J, Lutty GA, Ferrington DA, Zigler JS Jr, Sinha D., Activating the AKT2-nuclear factor-κB-lipocalin-2 axis elicits an inflammatory response in age-related macular degeneration. J Pathol. 2017</v>
      </c>
    </row>
    <row r="1120" spans="1:29" x14ac:dyDescent="0.3">
      <c r="A1120">
        <v>5961</v>
      </c>
      <c r="B1120" t="s">
        <v>8959</v>
      </c>
      <c r="C1120" t="s">
        <v>19173</v>
      </c>
      <c r="D1120" t="s">
        <v>29389</v>
      </c>
      <c r="E1120" t="s">
        <v>2448</v>
      </c>
      <c r="F1120" s="10"/>
      <c r="G1120">
        <v>2017</v>
      </c>
      <c r="J1120">
        <v>9.9772977692248466E-2</v>
      </c>
      <c r="L1120" t="s">
        <v>40340</v>
      </c>
      <c r="M1120">
        <v>28265755</v>
      </c>
      <c r="Q1120" s="10"/>
      <c r="R1120" s="11">
        <f t="shared" si="34"/>
        <v>0</v>
      </c>
      <c r="U1120" s="11">
        <f t="shared" si="35"/>
        <v>0</v>
      </c>
      <c r="Y1120" s="11">
        <f>IF(SUM(Tableau1[[#This Row],[Other access]:[Sci-hub access]])&gt;=1,1,0)</f>
        <v>0</v>
      </c>
      <c r="Z1120" s="12">
        <f>IF(OR(Tableau1[[#This Row],[Access R1 + S1+ T1 ]]&gt;=1,Tableau1[[#This Row],[Access V1 +W1 + X1]]&gt;=1),1,0)</f>
        <v>0</v>
      </c>
      <c r="AB1120" s="10" t="str">
        <f>Tableau1[[#This Row],[DOI]]</f>
        <v>doi: 10.1007/s00417-017-3615-z</v>
      </c>
      <c r="AC1120" s="13" t="str">
        <f>Tableau1[[#This Row],[Authors]]&amp;", "&amp;Tableau1[[#This Row],[Title]]&amp;" "&amp;Tableau1[[#This Row],[Journal]]&amp;". "&amp;Tableau1[[#This Row],[Year]]</f>
        <v>Kim KN, Shin IH, Sung JY, Kwak BS, Lim HB, Jo YJ, Kim JY., The effect of center point shift on the measurement of macular thickness: a spectral domain-optical coherence tomography study. Graefes Arch Clin Exp Ophthalmol. 2017</v>
      </c>
    </row>
    <row r="1121" spans="1:29" ht="28.8" x14ac:dyDescent="0.3">
      <c r="A1121">
        <v>7761</v>
      </c>
      <c r="B1121" t="s">
        <v>10527</v>
      </c>
      <c r="C1121" t="s">
        <v>20723</v>
      </c>
      <c r="D1121" t="s">
        <v>30964</v>
      </c>
      <c r="E1121" t="s">
        <v>34295</v>
      </c>
      <c r="F1121" s="10"/>
      <c r="G1121">
        <v>2017</v>
      </c>
      <c r="J1121">
        <v>9.9775960795716045E-2</v>
      </c>
      <c r="L1121" t="s">
        <v>42112</v>
      </c>
      <c r="M1121">
        <v>28058752</v>
      </c>
      <c r="Q1121" s="10"/>
      <c r="R1121" s="11">
        <f t="shared" si="34"/>
        <v>0</v>
      </c>
      <c r="U1121" s="11">
        <f t="shared" si="35"/>
        <v>0</v>
      </c>
      <c r="Y1121" s="11">
        <f>IF(SUM(Tableau1[[#This Row],[Other access]:[Sci-hub access]])&gt;=1,1,0)</f>
        <v>0</v>
      </c>
      <c r="Z1121" s="12">
        <f>IF(OR(Tableau1[[#This Row],[Access R1 + S1+ T1 ]]&gt;=1,Tableau1[[#This Row],[Access V1 +W1 + X1]]&gt;=1),1,0)</f>
        <v>0</v>
      </c>
      <c r="AB1121" s="10" t="str">
        <f>Tableau1[[#This Row],[DOI]]</f>
        <v>doi: 10.1002/humu.23172</v>
      </c>
      <c r="AC1121" s="13" t="str">
        <f>Tableau1[[#This Row],[Authors]]&amp;", "&amp;Tableau1[[#This Row],[Title]]&amp;" "&amp;Tableau1[[#This Row],[Journal]]&amp;". "&amp;Tableau1[[#This Row],[Year]]</f>
        <v>Böhm J, Bulla M, Urquhart JE, Malfatti E, Williams SG, O'Sullivan J, Szlauer A, Koch C, Baranello G, Mora M, Ripolone M, Violano R, Moggio M, Kingston H, Dawson T, DeGoede CG, Nixon J, Boland A, Deleuze JF, Romero N, Newman WG, Demaurex N, et al., ORAI1 Mutations with Distinct Channel Gating Defects in Tubular Aggregate Myopathy. Hum Mutat. 2017</v>
      </c>
    </row>
    <row r="1122" spans="1:29" ht="28.8" x14ac:dyDescent="0.3">
      <c r="A1122">
        <v>9590</v>
      </c>
      <c r="B1122" t="s">
        <v>12146</v>
      </c>
      <c r="C1122" t="s">
        <v>22321</v>
      </c>
      <c r="D1122" t="s">
        <v>32593</v>
      </c>
      <c r="E1122" t="s">
        <v>34384</v>
      </c>
      <c r="F1122" s="10"/>
      <c r="G1122">
        <v>2017</v>
      </c>
      <c r="J1122">
        <v>9.9793371312349666E-2</v>
      </c>
      <c r="L1122" t="s">
        <v>43862</v>
      </c>
      <c r="M1122">
        <v>27650277</v>
      </c>
      <c r="Q1122" s="10"/>
      <c r="R1122" s="11">
        <f t="shared" si="34"/>
        <v>0</v>
      </c>
      <c r="U1122" s="11">
        <f t="shared" si="35"/>
        <v>0</v>
      </c>
      <c r="Y1122" s="11">
        <f>IF(SUM(Tableau1[[#This Row],[Other access]:[Sci-hub access]])&gt;=1,1,0)</f>
        <v>0</v>
      </c>
      <c r="Z1122" s="12">
        <f>IF(OR(Tableau1[[#This Row],[Access R1 + S1+ T1 ]]&gt;=1,Tableau1[[#This Row],[Access V1 +W1 + X1]]&gt;=1),1,0)</f>
        <v>0</v>
      </c>
      <c r="AB1122" s="10" t="str">
        <f>Tableau1[[#This Row],[DOI]]</f>
        <v>doi: 10.1007/s10637-016-0391-2</v>
      </c>
      <c r="AC1122" s="13" t="str">
        <f>Tableau1[[#This Row],[Authors]]&amp;", "&amp;Tableau1[[#This Row],[Title]]&amp;" "&amp;Tableau1[[#This Row],[Journal]]&amp;". "&amp;Tableau1[[#This Row],[Year]]</f>
        <v>Adjei AA, LoRusso P, Ribas A, Sosman JA, Pavlick A, Dy GK, Zhou X, Gangolli E, Kneissl M, Faucette S, Neuwirth R, Bózon V., A phase I dose-escalation study of TAK-733, an investigational oral MEK inhibitor, in patients with advanced solid tumors. Invest New Drugs. 2017</v>
      </c>
    </row>
    <row r="1123" spans="1:29" x14ac:dyDescent="0.3">
      <c r="A1123">
        <v>9767</v>
      </c>
      <c r="B1123" t="s">
        <v>12308</v>
      </c>
      <c r="C1123" t="s">
        <v>22482</v>
      </c>
      <c r="D1123" t="s">
        <v>32756</v>
      </c>
      <c r="E1123" t="s">
        <v>34319</v>
      </c>
      <c r="F1123" s="10"/>
      <c r="G1123">
        <v>2017</v>
      </c>
      <c r="J1123">
        <v>0.10004424209766272</v>
      </c>
      <c r="L1123" t="s">
        <v>44031</v>
      </c>
      <c r="M1123">
        <v>27595285</v>
      </c>
      <c r="Q1123" s="10"/>
      <c r="R1123" s="11">
        <f t="shared" si="34"/>
        <v>0</v>
      </c>
      <c r="U1123" s="11">
        <f t="shared" si="35"/>
        <v>0</v>
      </c>
      <c r="Y1123" s="11">
        <f>IF(SUM(Tableau1[[#This Row],[Other access]:[Sci-hub access]])&gt;=1,1,0)</f>
        <v>0</v>
      </c>
      <c r="Z1123" s="12">
        <f>IF(OR(Tableau1[[#This Row],[Access R1 + S1+ T1 ]]&gt;=1,Tableau1[[#This Row],[Access V1 +W1 + X1]]&gt;=1),1,0)</f>
        <v>0</v>
      </c>
      <c r="AB1123" s="10" t="str">
        <f>Tableau1[[#This Row],[DOI]]</f>
        <v>doi: 10.1038/bmt.2016.221</v>
      </c>
      <c r="AC1123" s="13" t="str">
        <f>Tableau1[[#This Row],[Authors]]&amp;", "&amp;Tableau1[[#This Row],[Title]]&amp;" "&amp;Tableau1[[#This Row],[Journal]]&amp;". "&amp;Tableau1[[#This Row],[Year]]</f>
        <v>Pezzotta S, Del Fante C, Scudeller L, Rossi GC, Perotti C, Bianchi PE, Antoniazzi E., Long-term safety and efficacy of autologous platelet lysate drops for treatment of ocular GvHD. Bone Marrow Transplant. 2017</v>
      </c>
    </row>
    <row r="1124" spans="1:29" x14ac:dyDescent="0.3">
      <c r="A1124">
        <v>5474</v>
      </c>
      <c r="B1124" t="s">
        <v>620</v>
      </c>
      <c r="C1124" t="s">
        <v>621</v>
      </c>
      <c r="D1124" t="s">
        <v>622</v>
      </c>
      <c r="E1124" t="s">
        <v>2623</v>
      </c>
      <c r="F1124" s="10"/>
      <c r="G1124">
        <v>2017</v>
      </c>
      <c r="J1124">
        <v>0.10017618667085715</v>
      </c>
      <c r="L1124" t="s">
        <v>39864</v>
      </c>
      <c r="M1124">
        <v>28332715</v>
      </c>
      <c r="Q1124" s="10"/>
      <c r="R1124" s="11">
        <f t="shared" si="34"/>
        <v>0</v>
      </c>
      <c r="U1124" s="11">
        <f t="shared" si="35"/>
        <v>0</v>
      </c>
      <c r="Y1124" s="11">
        <f>IF(SUM(Tableau1[[#This Row],[Other access]:[Sci-hub access]])&gt;=1,1,0)</f>
        <v>0</v>
      </c>
      <c r="Z1124" s="12">
        <f>IF(OR(Tableau1[[#This Row],[Access R1 + S1+ T1 ]]&gt;=1,Tableau1[[#This Row],[Access V1 +W1 + X1]]&gt;=1),1,0)</f>
        <v>0</v>
      </c>
      <c r="AB1124" s="10" t="str">
        <f>Tableau1[[#This Row],[DOI]]</f>
        <v>doi: 10.1002/jaba.382</v>
      </c>
      <c r="AC1124" s="13" t="str">
        <f>Tableau1[[#This Row],[Authors]]&amp;", "&amp;Tableau1[[#This Row],[Title]]&amp;" "&amp;Tableau1[[#This Row],[Journal]]&amp;". "&amp;Tableau1[[#This Row],[Year]]</f>
        <v>Toussaint KA, Scheithauer MC, Tiger JH, Saunders KJ., Teaching identity matching of braille characters to beginning braille readers. J Appl Behav Anal. 2017</v>
      </c>
    </row>
    <row r="1125" spans="1:29" x14ac:dyDescent="0.3">
      <c r="A1125">
        <v>1236</v>
      </c>
      <c r="B1125" t="s">
        <v>4498</v>
      </c>
      <c r="C1125" t="s">
        <v>14751</v>
      </c>
      <c r="D1125" t="s">
        <v>24919</v>
      </c>
      <c r="E1125" t="s">
        <v>2496</v>
      </c>
      <c r="F1125" s="10"/>
      <c r="G1125">
        <v>2017</v>
      </c>
      <c r="J1125">
        <v>0.10018023220071859</v>
      </c>
      <c r="L1125" t="s">
        <v>35723</v>
      </c>
      <c r="M1125">
        <v>28985805</v>
      </c>
      <c r="Q1125" s="10"/>
      <c r="R1125" s="11">
        <f t="shared" si="34"/>
        <v>0</v>
      </c>
      <c r="U1125" s="11">
        <f t="shared" si="35"/>
        <v>0</v>
      </c>
      <c r="Y1125" s="11">
        <f>IF(SUM(Tableau1[[#This Row],[Other access]:[Sci-hub access]])&gt;=1,1,0)</f>
        <v>0</v>
      </c>
      <c r="Z1125" s="12">
        <f>IF(OR(Tableau1[[#This Row],[Access R1 + S1+ T1 ]]&gt;=1,Tableau1[[#This Row],[Access V1 +W1 + X1]]&gt;=1),1,0)</f>
        <v>0</v>
      </c>
      <c r="AB1125" s="10" t="str">
        <f>Tableau1[[#This Row],[DOI]]</f>
        <v>doi: 10.1016/j.jcjo.2017.03.010</v>
      </c>
      <c r="AC1125" s="13" t="str">
        <f>Tableau1[[#This Row],[Authors]]&amp;", "&amp;Tableau1[[#This Row],[Title]]&amp;" "&amp;Tableau1[[#This Row],[Journal]]&amp;". "&amp;Tableau1[[#This Row],[Year]]</f>
        <v>Gibbs E, Matsubara J, Cao S, Cui J, Forooghian F., Antigen-specificity of antiretinal antibodies in patients with noninfectious uveitis. Can J Ophthalmol. 2017</v>
      </c>
    </row>
    <row r="1126" spans="1:29" x14ac:dyDescent="0.3">
      <c r="A1126">
        <v>10907</v>
      </c>
      <c r="B1126" t="s">
        <v>13347</v>
      </c>
      <c r="C1126" t="s">
        <v>23509</v>
      </c>
      <c r="D1126" t="s">
        <v>33801</v>
      </c>
      <c r="E1126" t="s">
        <v>2447</v>
      </c>
      <c r="F1126" s="10"/>
      <c r="G1126">
        <v>2017</v>
      </c>
      <c r="J1126">
        <v>0.10018323323076994</v>
      </c>
      <c r="L1126" t="s">
        <v>45150</v>
      </c>
      <c r="M1126">
        <v>26866330</v>
      </c>
      <c r="Q1126" s="10"/>
      <c r="R1126" s="11">
        <f t="shared" si="34"/>
        <v>0</v>
      </c>
      <c r="U1126" s="11">
        <f t="shared" si="35"/>
        <v>0</v>
      </c>
      <c r="Y1126" s="11">
        <f>IF(SUM(Tableau1[[#This Row],[Other access]:[Sci-hub access]])&gt;=1,1,0)</f>
        <v>0</v>
      </c>
      <c r="Z1126" s="12">
        <f>IF(OR(Tableau1[[#This Row],[Access R1 + S1+ T1 ]]&gt;=1,Tableau1[[#This Row],[Access V1 +W1 + X1]]&gt;=1),1,0)</f>
        <v>0</v>
      </c>
      <c r="AB1126" s="10" t="str">
        <f>Tableau1[[#This Row],[DOI]]</f>
        <v>doi: 10.1097/IOP.0000000000000648</v>
      </c>
      <c r="AC1126" s="13" t="str">
        <f>Tableau1[[#This Row],[Authors]]&amp;", "&amp;Tableau1[[#This Row],[Title]]&amp;" "&amp;Tableau1[[#This Row],[Journal]]&amp;". "&amp;Tableau1[[#This Row],[Year]]</f>
        <v>Kalin-Hajdu E, Attas-Fox L, Huang X, Hardy I, Codère F., Comparison of Two Polypropylene Frontalis Suspension Techniques in 92 Patients With Oculopharyngeal Muscular Dystrophy. Ophthal Plast Reconstr Surg. 2017</v>
      </c>
    </row>
    <row r="1127" spans="1:29" ht="28.8" x14ac:dyDescent="0.3">
      <c r="A1127">
        <v>5443</v>
      </c>
      <c r="B1127" t="s">
        <v>8493</v>
      </c>
      <c r="C1127" t="s">
        <v>18715</v>
      </c>
      <c r="D1127" t="s">
        <v>28923</v>
      </c>
      <c r="E1127" t="s">
        <v>2609</v>
      </c>
      <c r="F1127" s="10"/>
      <c r="G1127">
        <v>2017</v>
      </c>
      <c r="J1127">
        <v>0.10039909522443324</v>
      </c>
      <c r="L1127" t="s">
        <v>39833</v>
      </c>
      <c r="M1127">
        <v>28335035</v>
      </c>
      <c r="Q1127" s="10"/>
      <c r="R1127" s="11">
        <f t="shared" si="34"/>
        <v>0</v>
      </c>
      <c r="U1127" s="11">
        <f t="shared" si="35"/>
        <v>0</v>
      </c>
      <c r="Y1127" s="11">
        <f>IF(SUM(Tableau1[[#This Row],[Other access]:[Sci-hub access]])&gt;=1,1,0)</f>
        <v>0</v>
      </c>
      <c r="Z1127" s="12">
        <f>IF(OR(Tableau1[[#This Row],[Access R1 + S1+ T1 ]]&gt;=1,Tableau1[[#This Row],[Access V1 +W1 + X1]]&gt;=1),1,0)</f>
        <v>0</v>
      </c>
      <c r="AB1127" s="10" t="str">
        <f>Tableau1[[#This Row],[DOI]]</f>
        <v>doi: 10.1093/hmg/ddx060</v>
      </c>
      <c r="AC1127" s="13" t="str">
        <f>Tableau1[[#This Row],[Authors]]&amp;", "&amp;Tableau1[[#This Row],[Title]]&amp;" "&amp;Tableau1[[#This Row],[Journal]]&amp;". "&amp;Tableau1[[#This Row],[Year]]</f>
        <v>Rouzier C, Moore D, Delorme C, Lacas-Gervais S, Ait-El-Mkadem S, Fragaki K, Burté F, Serre V, Bannwarth S, Chaussenot A, Catala M, Yu-Wai-Man P, Paquis-Flucklinger V., A novel CISD2 mutation associated with a classical Wolfram syndrome phenotype alters Ca2+ homeostasis and ER-mitochondria interactions. Hum Mol Genet. 2017</v>
      </c>
    </row>
    <row r="1128" spans="1:29" ht="28.8" x14ac:dyDescent="0.3">
      <c r="A1128">
        <v>2949</v>
      </c>
      <c r="B1128" t="s">
        <v>6145</v>
      </c>
      <c r="C1128" t="s">
        <v>16390</v>
      </c>
      <c r="D1128" t="s">
        <v>26569</v>
      </c>
      <c r="E1128" t="s">
        <v>2443</v>
      </c>
      <c r="F1128" s="10"/>
      <c r="G1128">
        <v>2017</v>
      </c>
      <c r="J1128">
        <v>0.10041553881926191</v>
      </c>
      <c r="L1128" t="s">
        <v>37405</v>
      </c>
      <c r="M1128">
        <v>28660276</v>
      </c>
      <c r="Q1128" s="10"/>
      <c r="R1128" s="11">
        <f t="shared" si="34"/>
        <v>0</v>
      </c>
      <c r="U1128" s="11">
        <f t="shared" si="35"/>
        <v>0</v>
      </c>
      <c r="Y1128" s="11">
        <f>IF(SUM(Tableau1[[#This Row],[Other access]:[Sci-hub access]])&gt;=1,1,0)</f>
        <v>0</v>
      </c>
      <c r="Z1128" s="12">
        <f>IF(OR(Tableau1[[#This Row],[Access R1 + S1+ T1 ]]&gt;=1,Tableau1[[#This Row],[Access V1 +W1 + X1]]&gt;=1),1,0)</f>
        <v>0</v>
      </c>
      <c r="AB1128" s="10" t="str">
        <f>Tableau1[[#This Row],[DOI]]</f>
        <v>doi: 10.1167/iovs.16-21041</v>
      </c>
      <c r="AC1128" s="13" t="str">
        <f>Tableau1[[#This Row],[Authors]]&amp;", "&amp;Tableau1[[#This Row],[Title]]&amp;" "&amp;Tableau1[[#This Row],[Journal]]&amp;". "&amp;Tableau1[[#This Row],[Year]]</f>
        <v>Petoe MA, McCarthy CD, Shivdasani MN, Sinclair NC, Scott AF, Ayton LN, Barnes NM, Guymer RH, Allen PJ, Blamey PJ; Bionic Vision Australia Consortium.., Determining the Contribution of Retinotopic Discrimination to Localization Performance With a Suprachoroidal Retinal Prosthesis. Invest Ophthalmol Vis Sci. 2017</v>
      </c>
    </row>
    <row r="1129" spans="1:29" x14ac:dyDescent="0.3">
      <c r="A1129">
        <v>1278</v>
      </c>
      <c r="B1129" t="s">
        <v>4538</v>
      </c>
      <c r="C1129" t="s">
        <v>14790</v>
      </c>
      <c r="D1129" t="s">
        <v>24959</v>
      </c>
      <c r="E1129" t="s">
        <v>2451</v>
      </c>
      <c r="F1129" s="10"/>
      <c r="G1129">
        <v>2017</v>
      </c>
      <c r="J1129">
        <v>0.10065730654470684</v>
      </c>
      <c r="L1129" t="s">
        <v>35763</v>
      </c>
      <c r="M1129">
        <v>28981549</v>
      </c>
      <c r="Q1129" s="10"/>
      <c r="R1129" s="11">
        <f t="shared" si="34"/>
        <v>0</v>
      </c>
      <c r="U1129" s="11">
        <f t="shared" si="35"/>
        <v>0</v>
      </c>
      <c r="Y1129" s="11">
        <f>IF(SUM(Tableau1[[#This Row],[Other access]:[Sci-hub access]])&gt;=1,1,0)</f>
        <v>0</v>
      </c>
      <c r="Z1129" s="12">
        <f>IF(OR(Tableau1[[#This Row],[Access R1 + S1+ T1 ]]&gt;=1,Tableau1[[#This Row],[Access V1 +W1 + X1]]&gt;=1),1,0)</f>
        <v>0</v>
      </c>
      <c r="AB1129" s="10" t="str">
        <f>Tableau1[[#This Row],[DOI]]</f>
        <v>doi: 10.1371/journal.pone.0185094</v>
      </c>
      <c r="AC1129" s="13" t="str">
        <f>Tableau1[[#This Row],[Authors]]&amp;", "&amp;Tableau1[[#This Row],[Title]]&amp;" "&amp;Tableau1[[#This Row],[Journal]]&amp;". "&amp;Tableau1[[#This Row],[Year]]</f>
        <v>Shen AL, Moran SM, Glover EA, Teixeira LB, Bradfield CA., Retinal pathology in the PPCD1 mouse. PLoS One. 2017</v>
      </c>
    </row>
    <row r="1130" spans="1:29" x14ac:dyDescent="0.3">
      <c r="A1130">
        <v>3898</v>
      </c>
      <c r="B1130" t="s">
        <v>7057</v>
      </c>
      <c r="C1130" t="s">
        <v>17295</v>
      </c>
      <c r="D1130" t="s">
        <v>27482</v>
      </c>
      <c r="E1130" t="s">
        <v>2443</v>
      </c>
      <c r="F1130" s="10"/>
      <c r="G1130">
        <v>2017</v>
      </c>
      <c r="J1130">
        <v>0.10091467142153621</v>
      </c>
      <c r="L1130" t="s">
        <v>38340</v>
      </c>
      <c r="M1130">
        <v>28510630</v>
      </c>
      <c r="Q1130" s="10"/>
      <c r="R1130" s="11">
        <f t="shared" si="34"/>
        <v>0</v>
      </c>
      <c r="U1130" s="11">
        <f t="shared" si="35"/>
        <v>0</v>
      </c>
      <c r="Y1130" s="11">
        <f>IF(SUM(Tableau1[[#This Row],[Other access]:[Sci-hub access]])&gt;=1,1,0)</f>
        <v>0</v>
      </c>
      <c r="Z1130" s="12">
        <f>IF(OR(Tableau1[[#This Row],[Access R1 + S1+ T1 ]]&gt;=1,Tableau1[[#This Row],[Access V1 +W1 + X1]]&gt;=1),1,0)</f>
        <v>0</v>
      </c>
      <c r="AB1130" s="10" t="str">
        <f>Tableau1[[#This Row],[DOI]]</f>
        <v>doi: 10.1167/iovs.17-21769</v>
      </c>
      <c r="AC1130" s="13" t="str">
        <f>Tableau1[[#This Row],[Authors]]&amp;", "&amp;Tableau1[[#This Row],[Title]]&amp;" "&amp;Tableau1[[#This Row],[Journal]]&amp;". "&amp;Tableau1[[#This Row],[Year]]</f>
        <v>Vujosevic S, Simó R., Local and Systemic Inflammatory Biomarkers of Diabetic Retinopathy: An Integrative Approach. Invest Ophthalmol Vis Sci. 2017</v>
      </c>
    </row>
    <row r="1131" spans="1:29" x14ac:dyDescent="0.3">
      <c r="A1131">
        <v>11052</v>
      </c>
      <c r="B1131" t="s">
        <v>13474</v>
      </c>
      <c r="C1131" t="s">
        <v>23636</v>
      </c>
      <c r="D1131" t="s">
        <v>33928</v>
      </c>
      <c r="E1131" t="s">
        <v>2557</v>
      </c>
      <c r="F1131" s="10"/>
      <c r="G1131">
        <v>2017</v>
      </c>
      <c r="J1131">
        <v>0.10095820573216829</v>
      </c>
      <c r="L1131" t="s">
        <v>45293</v>
      </c>
      <c r="M1131">
        <v>26222098</v>
      </c>
      <c r="Q1131" s="10"/>
      <c r="R1131" s="11">
        <f t="shared" si="34"/>
        <v>0</v>
      </c>
      <c r="U1131" s="11">
        <f t="shared" si="35"/>
        <v>0</v>
      </c>
      <c r="Y1131" s="11">
        <f>IF(SUM(Tableau1[[#This Row],[Other access]:[Sci-hub access]])&gt;=1,1,0)</f>
        <v>0</v>
      </c>
      <c r="Z1131" s="12">
        <f>IF(OR(Tableau1[[#This Row],[Access R1 + S1+ T1 ]]&gt;=1,Tableau1[[#This Row],[Access V1 +W1 + X1]]&gt;=1),1,0)</f>
        <v>0</v>
      </c>
      <c r="AB1131" s="10" t="str">
        <f>Tableau1[[#This Row],[DOI]]</f>
        <v>doi: 10.1097/ICL.0000000000000178</v>
      </c>
      <c r="AC1131" s="13" t="str">
        <f>Tableau1[[#This Row],[Authors]]&amp;", "&amp;Tableau1[[#This Row],[Title]]&amp;" "&amp;Tableau1[[#This Row],[Journal]]&amp;". "&amp;Tableau1[[#This Row],[Year]]</f>
        <v>Gonzalez-Andrades M, Arias-Santiago S, García-Serrano JL, González Gallardo MD, McAlinden C., Sterile Corneal Infiltrates Secondary to Psoriasis Exacerbations: Topical Tacrolimus as an Alternative Treatment Option. Eye Contact Lens. 2017</v>
      </c>
    </row>
    <row r="1132" spans="1:29" x14ac:dyDescent="0.3">
      <c r="A1132">
        <v>3429</v>
      </c>
      <c r="B1132" t="s">
        <v>6604</v>
      </c>
      <c r="C1132" t="s">
        <v>16847</v>
      </c>
      <c r="D1132" t="s">
        <v>27028</v>
      </c>
      <c r="E1132" t="s">
        <v>2920</v>
      </c>
      <c r="F1132" s="10"/>
      <c r="G1132">
        <v>2017</v>
      </c>
      <c r="J1132">
        <v>0.10099407993652953</v>
      </c>
      <c r="L1132" t="s">
        <v>37878</v>
      </c>
      <c r="M1132">
        <v>28586953</v>
      </c>
      <c r="Q1132" s="10"/>
      <c r="R1132" s="11">
        <f t="shared" si="34"/>
        <v>0</v>
      </c>
      <c r="U1132" s="11">
        <f t="shared" si="35"/>
        <v>0</v>
      </c>
      <c r="Y1132" s="11">
        <f>IF(SUM(Tableau1[[#This Row],[Other access]:[Sci-hub access]])&gt;=1,1,0)</f>
        <v>0</v>
      </c>
      <c r="Z1132" s="12">
        <f>IF(OR(Tableau1[[#This Row],[Access R1 + S1+ T1 ]]&gt;=1,Tableau1[[#This Row],[Access V1 +W1 + X1]]&gt;=1),1,0)</f>
        <v>0</v>
      </c>
      <c r="AB1132" s="10" t="str">
        <f>Tableau1[[#This Row],[DOI]]</f>
        <v>doi: 10.1016/j.ijrobp.2017.01.199</v>
      </c>
      <c r="AC1132" s="13" t="str">
        <f>Tableau1[[#This Row],[Authors]]&amp;", "&amp;Tableau1[[#This Row],[Title]]&amp;" "&amp;Tableau1[[#This Row],[Journal]]&amp;". "&amp;Tableau1[[#This Row],[Year]]</f>
        <v>Thariat J, Maschi C, Lanteri S, Peyrichon ML, Baillif S, Herault J, Salleron J, Caujolle JP., Dry Eye Syndrome After Proton Therapy of Ocular Melanomas. Int J Radiat Oncol Biol Phys. 2017</v>
      </c>
    </row>
    <row r="1133" spans="1:29" x14ac:dyDescent="0.3">
      <c r="A1133">
        <v>9283</v>
      </c>
      <c r="B1133" t="s">
        <v>9880</v>
      </c>
      <c r="C1133" t="s">
        <v>22041</v>
      </c>
      <c r="D1133" t="s">
        <v>32308</v>
      </c>
      <c r="E1133" t="s">
        <v>2445</v>
      </c>
      <c r="F1133" s="10"/>
      <c r="G1133">
        <v>2017</v>
      </c>
      <c r="J1133">
        <v>0.1010019135187884</v>
      </c>
      <c r="L1133" t="s">
        <v>43588</v>
      </c>
      <c r="M1133">
        <v>27749692</v>
      </c>
      <c r="Q1133" s="10"/>
      <c r="R1133" s="11">
        <f t="shared" si="34"/>
        <v>0</v>
      </c>
      <c r="U1133" s="11">
        <f t="shared" si="35"/>
        <v>0</v>
      </c>
      <c r="Y1133" s="11">
        <f>IF(SUM(Tableau1[[#This Row],[Other access]:[Sci-hub access]])&gt;=1,1,0)</f>
        <v>0</v>
      </c>
      <c r="Z1133" s="12">
        <f>IF(OR(Tableau1[[#This Row],[Access R1 + S1+ T1 ]]&gt;=1,Tableau1[[#This Row],[Access V1 +W1 + X1]]&gt;=1),1,0)</f>
        <v>0</v>
      </c>
      <c r="AB1133" s="10" t="str">
        <f>Tableau1[[#This Row],[DOI]]</f>
        <v>doi: 10.1097/IAE.0000000000001339</v>
      </c>
      <c r="AC1133" s="13" t="str">
        <f>Tableau1[[#This Row],[Authors]]&amp;", "&amp;Tableau1[[#This Row],[Title]]&amp;" "&amp;Tableau1[[#This Row],[Journal]]&amp;". "&amp;Tableau1[[#This Row],[Year]]</f>
        <v>Tekin K, Teke MY, Ozates S, Randhawa S., Diagnostic and Therapeutic Challenges. Retina. 2017</v>
      </c>
    </row>
    <row r="1134" spans="1:29" x14ac:dyDescent="0.3">
      <c r="A1134">
        <v>5050</v>
      </c>
      <c r="B1134" t="s">
        <v>8138</v>
      </c>
      <c r="C1134" t="s">
        <v>14556</v>
      </c>
      <c r="D1134" t="s">
        <v>28568</v>
      </c>
      <c r="E1134" t="s">
        <v>2562</v>
      </c>
      <c r="F1134" s="10"/>
      <c r="G1134">
        <v>2017</v>
      </c>
      <c r="J1134">
        <v>0.10103368247456579</v>
      </c>
      <c r="L1134" t="s">
        <v>39458</v>
      </c>
      <c r="M1134">
        <v>28379649</v>
      </c>
      <c r="Q1134" s="10"/>
      <c r="R1134" s="11">
        <f t="shared" si="34"/>
        <v>0</v>
      </c>
      <c r="U1134" s="11">
        <f t="shared" si="35"/>
        <v>0</v>
      </c>
      <c r="Y1134" s="11">
        <f>IF(SUM(Tableau1[[#This Row],[Other access]:[Sci-hub access]])&gt;=1,1,0)</f>
        <v>0</v>
      </c>
      <c r="Z1134" s="12">
        <f>IF(OR(Tableau1[[#This Row],[Access R1 + S1+ T1 ]]&gt;=1,Tableau1[[#This Row],[Access V1 +W1 + X1]]&gt;=1),1,0)</f>
        <v>0</v>
      </c>
      <c r="AB1134" s="10" t="str">
        <f>Tableau1[[#This Row],[DOI]]</f>
        <v>doi: 10.22608/APO.2016123</v>
      </c>
      <c r="AC1134" s="13" t="str">
        <f>Tableau1[[#This Row],[Authors]]&amp;", "&amp;Tableau1[[#This Row],[Title]]&amp;" "&amp;Tableau1[[#This Row],[Journal]]&amp;". "&amp;Tableau1[[#This Row],[Year]]</f>
        <v>Thakur S, Ichhpujani P, Kumar S., Grafts in Glaucoma Surgery: A Review of the Literature. Asia Pac J Ophthalmol (Phila). 2017</v>
      </c>
    </row>
    <row r="1135" spans="1:29" x14ac:dyDescent="0.3">
      <c r="A1135">
        <v>8055</v>
      </c>
      <c r="B1135" t="s">
        <v>10781</v>
      </c>
      <c r="C1135" t="s">
        <v>20975</v>
      </c>
      <c r="D1135" t="s">
        <v>31219</v>
      </c>
      <c r="E1135" t="s">
        <v>2632</v>
      </c>
      <c r="F1135" s="10"/>
      <c r="G1135">
        <v>2017</v>
      </c>
      <c r="J1135">
        <v>0.1010890238713138</v>
      </c>
      <c r="L1135" t="s">
        <v>42402</v>
      </c>
      <c r="M1135">
        <v>28003172</v>
      </c>
      <c r="Q1135" s="10"/>
      <c r="R1135" s="11">
        <f t="shared" si="34"/>
        <v>0</v>
      </c>
      <c r="U1135" s="11">
        <f t="shared" si="35"/>
        <v>0</v>
      </c>
      <c r="Y1135" s="11">
        <f>IF(SUM(Tableau1[[#This Row],[Other access]:[Sci-hub access]])&gt;=1,1,0)</f>
        <v>0</v>
      </c>
      <c r="Z1135" s="12">
        <f>IF(OR(Tableau1[[#This Row],[Access R1 + S1+ T1 ]]&gt;=1,Tableau1[[#This Row],[Access V1 +W1 + X1]]&gt;=1),1,0)</f>
        <v>0</v>
      </c>
      <c r="AB1135" s="10" t="str">
        <f>Tableau1[[#This Row],[DOI]]</f>
        <v>doi: 10.1016/j.wneu.2016.12.024</v>
      </c>
      <c r="AC1135" s="13" t="str">
        <f>Tableau1[[#This Row],[Authors]]&amp;", "&amp;Tableau1[[#This Row],[Title]]&amp;" "&amp;Tableau1[[#This Row],[Journal]]&amp;". "&amp;Tableau1[[#This Row],[Year]]</f>
        <v>Prasad GL, Pavithra P., Suprasellar Epidermoid Cyst with Atypical Imaging Findings. World Neurosurg. 2017</v>
      </c>
    </row>
    <row r="1136" spans="1:29" x14ac:dyDescent="0.3">
      <c r="A1136">
        <v>9185</v>
      </c>
      <c r="B1136" t="s">
        <v>11778</v>
      </c>
      <c r="C1136" t="s">
        <v>21953</v>
      </c>
      <c r="D1136" t="s">
        <v>32219</v>
      </c>
      <c r="E1136" t="s">
        <v>2445</v>
      </c>
      <c r="F1136" s="10"/>
      <c r="G1136">
        <v>2017</v>
      </c>
      <c r="J1136">
        <v>0.10111861057712823</v>
      </c>
      <c r="L1136" t="s">
        <v>43501</v>
      </c>
      <c r="M1136">
        <v>27768641</v>
      </c>
      <c r="Q1136" s="10"/>
      <c r="R1136" s="11">
        <f t="shared" si="34"/>
        <v>0</v>
      </c>
      <c r="U1136" s="11">
        <f t="shared" si="35"/>
        <v>0</v>
      </c>
      <c r="Y1136" s="11">
        <f>IF(SUM(Tableau1[[#This Row],[Other access]:[Sci-hub access]])&gt;=1,1,0)</f>
        <v>0</v>
      </c>
      <c r="Z1136" s="12">
        <f>IF(OR(Tableau1[[#This Row],[Access R1 + S1+ T1 ]]&gt;=1,Tableau1[[#This Row],[Access V1 +W1 + X1]]&gt;=1),1,0)</f>
        <v>0</v>
      </c>
      <c r="AB1136" s="10" t="str">
        <f>Tableau1[[#This Row],[DOI]]</f>
        <v>doi: 10.1097/IAE.0000000000001369</v>
      </c>
      <c r="AC1136" s="13" t="str">
        <f>Tableau1[[#This Row],[Authors]]&amp;", "&amp;Tableau1[[#This Row],[Title]]&amp;" "&amp;Tableau1[[#This Row],[Journal]]&amp;". "&amp;Tableau1[[#This Row],[Year]]</f>
        <v>Malclès A, Dot C, Voirin N, Vié AL, Agard É, Bellocq D, Denis P, Kodjikian L., SAFETY OF INTRAVITREAL DEXAMETHASONE IMPLANT (OZURDEX): The SAFODEX study. Incidence and Risk Factors of Ocular Hypertension. Retina. 2017</v>
      </c>
    </row>
    <row r="1137" spans="1:29" ht="28.8" x14ac:dyDescent="0.3">
      <c r="A1137">
        <v>3317</v>
      </c>
      <c r="B1137" t="s">
        <v>6498</v>
      </c>
      <c r="C1137" t="s">
        <v>16741</v>
      </c>
      <c r="D1137" t="s">
        <v>26922</v>
      </c>
      <c r="E1137" t="s">
        <v>2900</v>
      </c>
      <c r="F1137" s="10"/>
      <c r="G1137">
        <v>2017</v>
      </c>
      <c r="J1137">
        <v>0.10116125146097343</v>
      </c>
      <c r="L1137" t="s">
        <v>37770</v>
      </c>
      <c r="M1137">
        <v>28602916</v>
      </c>
      <c r="Q1137" s="10"/>
      <c r="R1137" s="11">
        <f t="shared" si="34"/>
        <v>0</v>
      </c>
      <c r="U1137" s="11">
        <f t="shared" si="35"/>
        <v>0</v>
      </c>
      <c r="Y1137" s="11">
        <f>IF(SUM(Tableau1[[#This Row],[Other access]:[Sci-hub access]])&gt;=1,1,0)</f>
        <v>0</v>
      </c>
      <c r="Z1137" s="12">
        <f>IF(OR(Tableau1[[#This Row],[Access R1 + S1+ T1 ]]&gt;=1,Tableau1[[#This Row],[Access V1 +W1 + X1]]&gt;=1),1,0)</f>
        <v>0</v>
      </c>
      <c r="AB1137" s="10" t="str">
        <f>Tableau1[[#This Row],[DOI]]</f>
        <v>doi: 10.1016/j.bbapap.2017.06.003</v>
      </c>
      <c r="AC1137" s="13" t="str">
        <f>Tableau1[[#This Row],[Authors]]&amp;", "&amp;Tableau1[[#This Row],[Title]]&amp;" "&amp;Tableau1[[#This Row],[Journal]]&amp;". "&amp;Tableau1[[#This Row],[Year]]</f>
        <v>Mercurio FA, Costantini S, Di Natale C, Pirone L, Guariniello S, Scognamiglio PL, Marasco D, Pedone EM, Leone M., Structural investigation of a C-terminal EphA2 receptor mutant: Does mutation affect the structure and interaction properties of the Sam domain? Biochim Biophys Acta. 2017</v>
      </c>
    </row>
    <row r="1138" spans="1:29" x14ac:dyDescent="0.3">
      <c r="A1138">
        <v>4932</v>
      </c>
      <c r="B1138" t="s">
        <v>479</v>
      </c>
      <c r="C1138" t="s">
        <v>480</v>
      </c>
      <c r="D1138" t="s">
        <v>481</v>
      </c>
      <c r="E1138" t="s">
        <v>2668</v>
      </c>
      <c r="F1138" s="10"/>
      <c r="G1138">
        <v>2017</v>
      </c>
      <c r="J1138">
        <v>0.10127478582634886</v>
      </c>
      <c r="L1138" t="s">
        <v>39341</v>
      </c>
      <c r="M1138">
        <v>28389737</v>
      </c>
      <c r="Q1138" s="10"/>
      <c r="R1138" s="11">
        <f t="shared" si="34"/>
        <v>0</v>
      </c>
      <c r="U1138" s="11">
        <f t="shared" si="35"/>
        <v>0</v>
      </c>
      <c r="Y1138" s="11">
        <f>IF(SUM(Tableau1[[#This Row],[Other access]:[Sci-hub access]])&gt;=1,1,0)</f>
        <v>0</v>
      </c>
      <c r="Z1138" s="12">
        <f>IF(OR(Tableau1[[#This Row],[Access R1 + S1+ T1 ]]&gt;=1,Tableau1[[#This Row],[Access V1 +W1 + X1]]&gt;=1),1,0)</f>
        <v>0</v>
      </c>
      <c r="AB1138" s="10" t="str">
        <f>Tableau1[[#This Row],[DOI]]</f>
        <v>doi: 10.1007/s10528-017-9800-2</v>
      </c>
      <c r="AC1138" s="13" t="str">
        <f>Tableau1[[#This Row],[Authors]]&amp;", "&amp;Tableau1[[#This Row],[Title]]&amp;" "&amp;Tableau1[[#This Row],[Journal]]&amp;". "&amp;Tableau1[[#This Row],[Year]]</f>
        <v>Kul A, Uzkeser H, Ozturk N., Paraoxonase and Arylesterase Levels in Behcet's Disease and Their Relations with the Disease Activity. Biochem Genet. 2017</v>
      </c>
    </row>
    <row r="1139" spans="1:29" x14ac:dyDescent="0.3">
      <c r="A1139">
        <v>1574</v>
      </c>
      <c r="B1139" t="s">
        <v>4828</v>
      </c>
      <c r="C1139" t="s">
        <v>15078</v>
      </c>
      <c r="D1139" t="s">
        <v>25249</v>
      </c>
      <c r="E1139" t="s">
        <v>2529</v>
      </c>
      <c r="F1139" s="10"/>
      <c r="G1139">
        <v>2017</v>
      </c>
      <c r="J1139">
        <v>0.10130631226988551</v>
      </c>
      <c r="L1139" t="s">
        <v>36053</v>
      </c>
      <c r="M1139">
        <v>28922031</v>
      </c>
      <c r="Q1139" s="10"/>
      <c r="R1139" s="11">
        <f t="shared" si="34"/>
        <v>0</v>
      </c>
      <c r="U1139" s="11">
        <f t="shared" si="35"/>
        <v>0</v>
      </c>
      <c r="Y1139" s="11">
        <f>IF(SUM(Tableau1[[#This Row],[Other access]:[Sci-hub access]])&gt;=1,1,0)</f>
        <v>0</v>
      </c>
      <c r="Z1139" s="12">
        <f>IF(OR(Tableau1[[#This Row],[Access R1 + S1+ T1 ]]&gt;=1,Tableau1[[#This Row],[Access V1 +W1 + X1]]&gt;=1),1,0)</f>
        <v>0</v>
      </c>
      <c r="AB1139" s="10" t="str">
        <f>Tableau1[[#This Row],[DOI]]</f>
        <v>doi: 10.1080/02713683.2017.1341535</v>
      </c>
      <c r="AC1139" s="13" t="str">
        <f>Tableau1[[#This Row],[Authors]]&amp;", "&amp;Tableau1[[#This Row],[Title]]&amp;" "&amp;Tableau1[[#This Row],[Journal]]&amp;". "&amp;Tableau1[[#This Row],[Year]]</f>
        <v>Li D, Li T, Paschalis EI, Wang H, Taniguchi EV, Choo ZN, Shoji MK, Greenstein SH, Brauner SC, Turalba AV, Pasquale LR, Shen LQ., Optic Nerve Head Characteristics in Chronic Angle Closure Glaucoma Detected by Swept-Source OCT. Curr Eye Res. 2017</v>
      </c>
    </row>
    <row r="1140" spans="1:29" x14ac:dyDescent="0.3">
      <c r="A1140">
        <v>6359</v>
      </c>
      <c r="B1140" t="s">
        <v>9308</v>
      </c>
      <c r="C1140" t="s">
        <v>19518</v>
      </c>
      <c r="D1140" t="s">
        <v>29739</v>
      </c>
      <c r="E1140" t="s">
        <v>2942</v>
      </c>
      <c r="F1140" s="10"/>
      <c r="G1140">
        <v>2017</v>
      </c>
      <c r="J1140">
        <v>0.10132875884884684</v>
      </c>
      <c r="L1140" t="s">
        <v>40728</v>
      </c>
      <c r="M1140">
        <v>28223208</v>
      </c>
      <c r="Q1140" s="10"/>
      <c r="R1140" s="11">
        <f t="shared" si="34"/>
        <v>0</v>
      </c>
      <c r="U1140" s="11">
        <f t="shared" si="35"/>
        <v>0</v>
      </c>
      <c r="Y1140" s="11">
        <f>IF(SUM(Tableau1[[#This Row],[Other access]:[Sci-hub access]])&gt;=1,1,0)</f>
        <v>0</v>
      </c>
      <c r="Z1140" s="12">
        <f>IF(OR(Tableau1[[#This Row],[Access R1 + S1+ T1 ]]&gt;=1,Tableau1[[#This Row],[Access V1 +W1 + X1]]&gt;=1),1,0)</f>
        <v>0</v>
      </c>
      <c r="AB1140" s="10" t="str">
        <f>Tableau1[[#This Row],[DOI]]</f>
        <v>doi: 10.1016/j.preteyeres.2017.02.001</v>
      </c>
      <c r="AC1140" s="13" t="str">
        <f>Tableau1[[#This Row],[Authors]]&amp;", "&amp;Tableau1[[#This Row],[Title]]&amp;" "&amp;Tableau1[[#This Row],[Journal]]&amp;". "&amp;Tableau1[[#This Row],[Year]]</f>
        <v>Danford ID, Verkuil LD, Choi DJ, Collins DW, Gudiseva HV, Uyhazi KE, Lau MK, Kanu LN, Grant GR, Chavali VRM, O'Brien JM., Characterizing the "POAGome": A bioinformatics-driven approach to primary open-angle glaucoma. Prog Retin Eye Res. 2017</v>
      </c>
    </row>
    <row r="1141" spans="1:29" x14ac:dyDescent="0.3">
      <c r="A1141">
        <v>5029</v>
      </c>
      <c r="B1141" t="s">
        <v>497</v>
      </c>
      <c r="C1141" t="s">
        <v>498</v>
      </c>
      <c r="D1141" t="s">
        <v>499</v>
      </c>
      <c r="E1141" t="s">
        <v>2534</v>
      </c>
      <c r="F1141" s="10"/>
      <c r="G1141">
        <v>2017</v>
      </c>
      <c r="J1141">
        <v>0.10146423616073741</v>
      </c>
      <c r="L1141" t="s">
        <v>39437</v>
      </c>
      <c r="M1141">
        <v>28380178</v>
      </c>
      <c r="Q1141" s="10"/>
      <c r="R1141" s="11">
        <f t="shared" si="34"/>
        <v>0</v>
      </c>
      <c r="U1141" s="11">
        <f t="shared" si="35"/>
        <v>0</v>
      </c>
      <c r="Y1141" s="11">
        <f>IF(SUM(Tableau1[[#This Row],[Other access]:[Sci-hub access]])&gt;=1,1,0)</f>
        <v>0</v>
      </c>
      <c r="Z1141" s="12">
        <f>IF(OR(Tableau1[[#This Row],[Access R1 + S1+ T1 ]]&gt;=1,Tableau1[[#This Row],[Access V1 +W1 + X1]]&gt;=1),1,0)</f>
        <v>0</v>
      </c>
      <c r="AB1141" s="10" t="str">
        <f>Tableau1[[#This Row],[DOI]]</f>
        <v>doi: 10.1590/1516-3180.2016.0356040117</v>
      </c>
      <c r="AC1141" s="13" t="str">
        <f>Tableau1[[#This Row],[Authors]]&amp;", "&amp;Tableau1[[#This Row],[Title]]&amp;" "&amp;Tableau1[[#This Row],[Journal]]&amp;". "&amp;Tableau1[[#This Row],[Year]]</f>
        <v>Mozetic V, Daou JP, Martimbianco AL, Riera R., What do Cochrane systematic reviews say about diabetic retinopathy? Sao Paulo Med J. 2017</v>
      </c>
    </row>
    <row r="1142" spans="1:29" ht="28.8" x14ac:dyDescent="0.3">
      <c r="A1142">
        <v>7476</v>
      </c>
      <c r="B1142" t="s">
        <v>10278</v>
      </c>
      <c r="C1142" t="s">
        <v>20480</v>
      </c>
      <c r="D1142" t="s">
        <v>30713</v>
      </c>
      <c r="E1142" t="s">
        <v>2749</v>
      </c>
      <c r="F1142" s="10"/>
      <c r="G1142">
        <v>2017</v>
      </c>
      <c r="J1142">
        <v>0.10162801655774378</v>
      </c>
      <c r="L1142" t="s">
        <v>41831</v>
      </c>
      <c r="M1142">
        <v>28088991</v>
      </c>
      <c r="Q1142" s="10"/>
      <c r="R1142" s="11">
        <f t="shared" si="34"/>
        <v>0</v>
      </c>
      <c r="U1142" s="11">
        <f t="shared" si="35"/>
        <v>0</v>
      </c>
      <c r="Y1142" s="11">
        <f>IF(SUM(Tableau1[[#This Row],[Other access]:[Sci-hub access]])&gt;=1,1,0)</f>
        <v>0</v>
      </c>
      <c r="Z1142" s="12">
        <f>IF(OR(Tableau1[[#This Row],[Access R1 + S1+ T1 ]]&gt;=1,Tableau1[[#This Row],[Access V1 +W1 + X1]]&gt;=1),1,0)</f>
        <v>0</v>
      </c>
      <c r="AB1142" s="10" t="str">
        <f>Tableau1[[#This Row],[DOI]]</f>
        <v>doi: 10.1016/j.jaad.2016.02.1241</v>
      </c>
      <c r="AC1142" s="13" t="str">
        <f>Tableau1[[#This Row],[Authors]]&amp;", "&amp;Tableau1[[#This Row],[Title]]&amp;" "&amp;Tableau1[[#This Row],[Journal]]&amp;". "&amp;Tableau1[[#This Row],[Year]]</f>
        <v>Caplan A, Fett N, Rosenbach M, Werth VP, Micheletti RG., Prevention and management of glucocorticoid-induced side effects: A comprehensive review: Ocular, cardiovascular, muscular, and psychiatric side effects and issues unique to pediatric patients. J Am Acad Dermatol. 2017</v>
      </c>
    </row>
    <row r="1143" spans="1:29" x14ac:dyDescent="0.3">
      <c r="A1143">
        <v>7335</v>
      </c>
      <c r="B1143" t="s">
        <v>10153</v>
      </c>
      <c r="C1143" t="s">
        <v>20355</v>
      </c>
      <c r="D1143" t="s">
        <v>30587</v>
      </c>
      <c r="E1143" t="s">
        <v>2490</v>
      </c>
      <c r="F1143" s="10"/>
      <c r="G1143">
        <v>2017</v>
      </c>
      <c r="J1143">
        <v>0.10175599263474644</v>
      </c>
      <c r="L1143" t="s">
        <v>41691</v>
      </c>
      <c r="M1143">
        <v>28104415</v>
      </c>
      <c r="Q1143" s="10"/>
      <c r="R1143" s="11">
        <f t="shared" si="34"/>
        <v>0</v>
      </c>
      <c r="U1143" s="11">
        <f t="shared" si="35"/>
        <v>0</v>
      </c>
      <c r="Y1143" s="11">
        <f>IF(SUM(Tableau1[[#This Row],[Other access]:[Sci-hub access]])&gt;=1,1,0)</f>
        <v>0</v>
      </c>
      <c r="Z1143" s="12">
        <f>IF(OR(Tableau1[[#This Row],[Access R1 + S1+ T1 ]]&gt;=1,Tableau1[[#This Row],[Access V1 +W1 + X1]]&gt;=1),1,0)</f>
        <v>0</v>
      </c>
      <c r="AB1143" s="10" t="str">
        <f>Tableau1[[#This Row],[DOI]]</f>
        <v>doi: 10.1016/j.ajo.2017.01.006</v>
      </c>
      <c r="AC1143" s="13" t="str">
        <f>Tableau1[[#This Row],[Authors]]&amp;", "&amp;Tableau1[[#This Row],[Title]]&amp;" "&amp;Tableau1[[#This Row],[Journal]]&amp;". "&amp;Tableau1[[#This Row],[Year]]</f>
        <v>Modjtahedi BS, Paschal JF, Batech M, Luong TQ, Fong DS., Perioperative Topical Nonsteroidal Anti-inflammatory Drugs for Macular Edema Prophylaxis Following Cataract Surgery. Am J Ophthalmol. 2017</v>
      </c>
    </row>
    <row r="1144" spans="1:29" ht="28.8" x14ac:dyDescent="0.3">
      <c r="A1144">
        <v>7920</v>
      </c>
      <c r="B1144" t="s">
        <v>10662</v>
      </c>
      <c r="C1144" t="s">
        <v>20858</v>
      </c>
      <c r="D1144" t="s">
        <v>31100</v>
      </c>
      <c r="E1144" t="s">
        <v>2441</v>
      </c>
      <c r="F1144" s="10"/>
      <c r="G1144">
        <v>2017</v>
      </c>
      <c r="J1144">
        <v>0.10176124208501791</v>
      </c>
      <c r="L1144" t="s">
        <v>42267</v>
      </c>
      <c r="M1144">
        <v>28029444</v>
      </c>
      <c r="Q1144" s="10"/>
      <c r="R1144" s="11">
        <f t="shared" si="34"/>
        <v>0</v>
      </c>
      <c r="U1144" s="11">
        <f t="shared" si="35"/>
        <v>0</v>
      </c>
      <c r="Y1144" s="11">
        <f>IF(SUM(Tableau1[[#This Row],[Other access]:[Sci-hub access]])&gt;=1,1,0)</f>
        <v>0</v>
      </c>
      <c r="Z1144" s="12">
        <f>IF(OR(Tableau1[[#This Row],[Access R1 + S1+ T1 ]]&gt;=1,Tableau1[[#This Row],[Access V1 +W1 + X1]]&gt;=1),1,0)</f>
        <v>0</v>
      </c>
      <c r="AB1144" s="10" t="str">
        <f>Tableau1[[#This Row],[DOI]]</f>
        <v>doi: 10.1016/j.ophtha.2016.09.007</v>
      </c>
      <c r="AC1144" s="13" t="str">
        <f>Tableau1[[#This Row],[Authors]]&amp;", "&amp;Tableau1[[#This Row],[Title]]&amp;" "&amp;Tableau1[[#This Row],[Journal]]&amp;". "&amp;Tableau1[[#This Row],[Year]]</f>
        <v>McKay GJ, Young IS, McGinty A, Bentham GC, Chakravarthy U, Rahu M, Seland J, Soubrane G, Tomazzoli L, Topouzis F, Vioque J, de Jong PT, Fletcher AE., Associations between Serum Vitamin D and Genetic Variants in Vitamin D Pathways and Age-Related Macular Degeneration in the European Eye Study. Ophthalmology. 2017</v>
      </c>
    </row>
    <row r="1145" spans="1:29" x14ac:dyDescent="0.3">
      <c r="A1145">
        <v>133</v>
      </c>
      <c r="B1145" t="s">
        <v>3396</v>
      </c>
      <c r="C1145" t="s">
        <v>13657</v>
      </c>
      <c r="D1145" t="s">
        <v>23816</v>
      </c>
      <c r="E1145" t="s">
        <v>2465</v>
      </c>
      <c r="F1145" s="10"/>
      <c r="G1145">
        <v>2017</v>
      </c>
      <c r="J1145">
        <v>0.10178161492929894</v>
      </c>
      <c r="L1145" t="s">
        <v>34649</v>
      </c>
      <c r="M1145">
        <v>29390365</v>
      </c>
      <c r="Q1145" s="10"/>
      <c r="R1145" s="11">
        <f t="shared" si="34"/>
        <v>0</v>
      </c>
      <c r="U1145" s="11">
        <f t="shared" si="35"/>
        <v>0</v>
      </c>
      <c r="Y1145" s="11">
        <f>IF(SUM(Tableau1[[#This Row],[Other access]:[Sci-hub access]])&gt;=1,1,0)</f>
        <v>0</v>
      </c>
      <c r="Z1145" s="12">
        <f>IF(OR(Tableau1[[#This Row],[Access R1 + S1+ T1 ]]&gt;=1,Tableau1[[#This Row],[Access V1 +W1 + X1]]&gt;=1),1,0)</f>
        <v>0</v>
      </c>
      <c r="AB1145" s="10" t="str">
        <f>Tableau1[[#This Row],[DOI]]</f>
        <v>doi: 10.1097/MD.0000000000009257</v>
      </c>
      <c r="AC1145" s="13" t="str">
        <f>Tableau1[[#This Row],[Authors]]&amp;", "&amp;Tableau1[[#This Row],[Title]]&amp;" "&amp;Tableau1[[#This Row],[Journal]]&amp;". "&amp;Tableau1[[#This Row],[Year]]</f>
        <v>Ryu SJ, Shin YU, Kang MH, Cho HY, Seong M., Bilateral acute myopia and angle closure glaucoma induced by Ma-huang (Ephedra): A case report. Medicine (Baltimore). 2017</v>
      </c>
    </row>
    <row r="1146" spans="1:29" x14ac:dyDescent="0.3">
      <c r="A1146">
        <v>354</v>
      </c>
      <c r="B1146" t="s">
        <v>3617</v>
      </c>
      <c r="C1146" t="s">
        <v>13878</v>
      </c>
      <c r="D1146" t="s">
        <v>24037</v>
      </c>
      <c r="E1146" t="s">
        <v>2465</v>
      </c>
      <c r="F1146" s="10"/>
      <c r="G1146">
        <v>2017</v>
      </c>
      <c r="J1146">
        <v>0.1018292661516208</v>
      </c>
      <c r="L1146" t="s">
        <v>34861</v>
      </c>
      <c r="M1146">
        <v>29245353</v>
      </c>
      <c r="Q1146" s="10"/>
      <c r="R1146" s="11">
        <f t="shared" si="34"/>
        <v>0</v>
      </c>
      <c r="U1146" s="11">
        <f t="shared" si="35"/>
        <v>0</v>
      </c>
      <c r="Y1146" s="11">
        <f>IF(SUM(Tableau1[[#This Row],[Other access]:[Sci-hub access]])&gt;=1,1,0)</f>
        <v>0</v>
      </c>
      <c r="Z1146" s="12">
        <f>IF(OR(Tableau1[[#This Row],[Access R1 + S1+ T1 ]]&gt;=1,Tableau1[[#This Row],[Access V1 +W1 + X1]]&gt;=1),1,0)</f>
        <v>0</v>
      </c>
      <c r="AB1146" s="10" t="str">
        <f>Tableau1[[#This Row],[DOI]]</f>
        <v>doi: 10.1097/MD.0000000000009131</v>
      </c>
      <c r="AC1146" s="13" t="str">
        <f>Tableau1[[#This Row],[Authors]]&amp;", "&amp;Tableau1[[#This Row],[Title]]&amp;" "&amp;Tableau1[[#This Row],[Journal]]&amp;". "&amp;Tableau1[[#This Row],[Year]]</f>
        <v>Wang M, Sun W, Chen Z, Wang X, Lv J, Tan Q, Wang Y, Zhou J., Multiple aneurysms and gastrointestinal involvement in Behcet's disease: A case report. Medicine (Baltimore). 2017</v>
      </c>
    </row>
    <row r="1147" spans="1:29" x14ac:dyDescent="0.3">
      <c r="A1147">
        <v>8888</v>
      </c>
      <c r="B1147" t="s">
        <v>11515</v>
      </c>
      <c r="C1147" t="s">
        <v>21698</v>
      </c>
      <c r="D1147" t="s">
        <v>31955</v>
      </c>
      <c r="E1147" t="s">
        <v>2448</v>
      </c>
      <c r="F1147" s="10"/>
      <c r="G1147">
        <v>2017</v>
      </c>
      <c r="J1147">
        <v>0.10190111940761615</v>
      </c>
      <c r="L1147" t="s">
        <v>43220</v>
      </c>
      <c r="M1147">
        <v>27817115</v>
      </c>
      <c r="Q1147" s="10"/>
      <c r="R1147" s="11">
        <f t="shared" si="34"/>
        <v>0</v>
      </c>
      <c r="U1147" s="11">
        <f t="shared" si="35"/>
        <v>0</v>
      </c>
      <c r="Y1147" s="11">
        <f>IF(SUM(Tableau1[[#This Row],[Other access]:[Sci-hub access]])&gt;=1,1,0)</f>
        <v>0</v>
      </c>
      <c r="Z1147" s="12">
        <f>IF(OR(Tableau1[[#This Row],[Access R1 + S1+ T1 ]]&gt;=1,Tableau1[[#This Row],[Access V1 +W1 + X1]]&gt;=1),1,0)</f>
        <v>0</v>
      </c>
      <c r="AB1147" s="10" t="str">
        <f>Tableau1[[#This Row],[DOI]]</f>
        <v>doi: 10.1007/s00417-016-3539-z</v>
      </c>
      <c r="AC1147" s="13" t="str">
        <f>Tableau1[[#This Row],[Authors]]&amp;", "&amp;Tableau1[[#This Row],[Title]]&amp;" "&amp;Tableau1[[#This Row],[Journal]]&amp;". "&amp;Tableau1[[#This Row],[Year]]</f>
        <v>Clemmensen K, Enghild JJ, Ivarsen A, Riise R, Vorum H, Heegaard S., Ant-egg" cataract revisited. Graefes Arch Clin Exp Ophthalmol. 2017</v>
      </c>
    </row>
    <row r="1148" spans="1:29" x14ac:dyDescent="0.3">
      <c r="A1148">
        <v>679</v>
      </c>
      <c r="B1148" t="s">
        <v>3942</v>
      </c>
      <c r="C1148" t="s">
        <v>14197</v>
      </c>
      <c r="D1148" t="s">
        <v>24362</v>
      </c>
      <c r="E1148" t="s">
        <v>2465</v>
      </c>
      <c r="F1148" s="10"/>
      <c r="G1148">
        <v>2017</v>
      </c>
      <c r="J1148">
        <v>0.10196437119895441</v>
      </c>
      <c r="L1148" t="s">
        <v>35172</v>
      </c>
      <c r="M1148">
        <v>29137067</v>
      </c>
      <c r="Q1148" s="10"/>
      <c r="R1148" s="11">
        <f t="shared" si="34"/>
        <v>0</v>
      </c>
      <c r="U1148" s="11">
        <f t="shared" si="35"/>
        <v>0</v>
      </c>
      <c r="Y1148" s="11">
        <f>IF(SUM(Tableau1[[#This Row],[Other access]:[Sci-hub access]])&gt;=1,1,0)</f>
        <v>0</v>
      </c>
      <c r="Z1148" s="12">
        <f>IF(OR(Tableau1[[#This Row],[Access R1 + S1+ T1 ]]&gt;=1,Tableau1[[#This Row],[Access V1 +W1 + X1]]&gt;=1),1,0)</f>
        <v>0</v>
      </c>
      <c r="AB1148" s="10" t="str">
        <f>Tableau1[[#This Row],[DOI]]</f>
        <v>doi: 10.1097/MD.0000000000008548</v>
      </c>
      <c r="AC1148" s="13" t="str">
        <f>Tableau1[[#This Row],[Authors]]&amp;", "&amp;Tableau1[[#This Row],[Title]]&amp;" "&amp;Tableau1[[#This Row],[Journal]]&amp;". "&amp;Tableau1[[#This Row],[Year]]</f>
        <v>Lee DH, Seong JY, Yoon TM, Lee JK, Lim SC., Harlequin syndrome and Horner syndrome after neck schwannoma excision in a pediatric patient: A case report. Medicine (Baltimore). 2017</v>
      </c>
    </row>
    <row r="1149" spans="1:29" x14ac:dyDescent="0.3">
      <c r="A1149">
        <v>1604</v>
      </c>
      <c r="B1149" t="s">
        <v>4856</v>
      </c>
      <c r="C1149" t="s">
        <v>15106</v>
      </c>
      <c r="D1149" t="s">
        <v>25277</v>
      </c>
      <c r="E1149" t="s">
        <v>2613</v>
      </c>
      <c r="F1149" s="10"/>
      <c r="G1149">
        <v>2017</v>
      </c>
      <c r="J1149">
        <v>0.10204065838754106</v>
      </c>
      <c r="L1149" t="s">
        <v>36083</v>
      </c>
      <c r="M1149">
        <v>28914003</v>
      </c>
      <c r="Q1149" s="10"/>
      <c r="R1149" s="11">
        <f t="shared" si="34"/>
        <v>0</v>
      </c>
      <c r="U1149" s="11">
        <f t="shared" si="35"/>
        <v>0</v>
      </c>
      <c r="Y1149" s="11">
        <f>IF(SUM(Tableau1[[#This Row],[Other access]:[Sci-hub access]])&gt;=1,1,0)</f>
        <v>0</v>
      </c>
      <c r="Z1149" s="12">
        <f>IF(OR(Tableau1[[#This Row],[Access R1 + S1+ T1 ]]&gt;=1,Tableau1[[#This Row],[Access V1 +W1 + X1]]&gt;=1),1,0)</f>
        <v>0</v>
      </c>
      <c r="AB1149" s="10" t="str">
        <f>Tableau1[[#This Row],[DOI]]</f>
        <v>doi: 10.3341/kjo.2016.0095</v>
      </c>
      <c r="AC1149" s="13" t="str">
        <f>Tableau1[[#This Row],[Authors]]&amp;", "&amp;Tableau1[[#This Row],[Title]]&amp;" "&amp;Tableau1[[#This Row],[Journal]]&amp;". "&amp;Tableau1[[#This Row],[Year]]</f>
        <v>Kim DJ, Lim CY, Gu N, Park CY., Visual Fatigue Induced by Viewing a Tablet Computer with a High-resolution Display. Korean J Ophthalmol. 2017</v>
      </c>
    </row>
    <row r="1150" spans="1:29" x14ac:dyDescent="0.3">
      <c r="A1150">
        <v>3519</v>
      </c>
      <c r="B1150" t="s">
        <v>6693</v>
      </c>
      <c r="C1150" t="s">
        <v>16935</v>
      </c>
      <c r="D1150" t="s">
        <v>27117</v>
      </c>
      <c r="E1150" t="s">
        <v>2523</v>
      </c>
      <c r="F1150" s="10"/>
      <c r="G1150">
        <v>2017</v>
      </c>
      <c r="J1150">
        <v>0.10205965541000073</v>
      </c>
      <c r="L1150" t="s">
        <v>37966</v>
      </c>
      <c r="M1150">
        <v>28574494</v>
      </c>
      <c r="Q1150" s="10"/>
      <c r="R1150" s="11">
        <f t="shared" si="34"/>
        <v>0</v>
      </c>
      <c r="U1150" s="11">
        <f t="shared" si="35"/>
        <v>0</v>
      </c>
      <c r="Y1150" s="11">
        <f>IF(SUM(Tableau1[[#This Row],[Other access]:[Sci-hub access]])&gt;=1,1,0)</f>
        <v>0</v>
      </c>
      <c r="Z1150" s="12">
        <f>IF(OR(Tableau1[[#This Row],[Access R1 + S1+ T1 ]]&gt;=1,Tableau1[[#This Row],[Access V1 +W1 + X1]]&gt;=1),1,0)</f>
        <v>0</v>
      </c>
      <c r="AB1150" s="10" t="str">
        <f>Tableau1[[#This Row],[DOI]]</f>
        <v>doi: 10.1038/eye.2017.87</v>
      </c>
      <c r="AC1150" s="13" t="str">
        <f>Tableau1[[#This Row],[Authors]]&amp;", "&amp;Tableau1[[#This Row],[Title]]&amp;" "&amp;Tableau1[[#This Row],[Journal]]&amp;". "&amp;Tableau1[[#This Row],[Year]]</f>
        <v>Mutlu M, Yuksel N, Takmaz T, Dincel AS, Bilgihan A, Altınkaynak H., Aqueous humor pentraxin-3 levels in patients with diabetes mellitus. Eye (Lond). 2017</v>
      </c>
    </row>
    <row r="1151" spans="1:29" x14ac:dyDescent="0.3">
      <c r="A1151">
        <v>917</v>
      </c>
      <c r="B1151" t="s">
        <v>4179</v>
      </c>
      <c r="C1151" t="s">
        <v>14433</v>
      </c>
      <c r="D1151" t="s">
        <v>24600</v>
      </c>
      <c r="E1151" t="s">
        <v>2522</v>
      </c>
      <c r="F1151" s="10"/>
      <c r="G1151">
        <v>2017</v>
      </c>
      <c r="J1151">
        <v>0.10237674483108516</v>
      </c>
      <c r="L1151" t="s">
        <v>35405</v>
      </c>
      <c r="M1151">
        <v>29067401</v>
      </c>
      <c r="Q1151" s="10"/>
      <c r="R1151" s="11">
        <f t="shared" si="34"/>
        <v>0</v>
      </c>
      <c r="U1151" s="11">
        <f t="shared" si="35"/>
        <v>0</v>
      </c>
      <c r="Y1151" s="11">
        <f>IF(SUM(Tableau1[[#This Row],[Other access]:[Sci-hub access]])&gt;=1,1,0)</f>
        <v>0</v>
      </c>
      <c r="Z1151" s="12">
        <f>IF(OR(Tableau1[[#This Row],[Access R1 + S1+ T1 ]]&gt;=1,Tableau1[[#This Row],[Access V1 +W1 + X1]]&gt;=1),1,0)</f>
        <v>0</v>
      </c>
      <c r="AB1151" s="10" t="str">
        <f>Tableau1[[#This Row],[DOI]]</f>
        <v>doi: 10.1167/17.12.13</v>
      </c>
      <c r="AC1151" s="13" t="str">
        <f>Tableau1[[#This Row],[Authors]]&amp;", "&amp;Tableau1[[#This Row],[Title]]&amp;" "&amp;Tableau1[[#This Row],[Journal]]&amp;". "&amp;Tableau1[[#This Row],[Year]]</f>
        <v>Pan JS, Li J, Chen Z, Mangiaracina EA, Connell CS, Wu H, Wang XM, Bingham GP, Hassan SE., Motion-generated optical information allows event perception despite blurry vision in AMD and amblyopic patients. J Vis. 2017</v>
      </c>
    </row>
    <row r="1152" spans="1:29" x14ac:dyDescent="0.3">
      <c r="A1152">
        <v>8650</v>
      </c>
      <c r="B1152" t="s">
        <v>1760</v>
      </c>
      <c r="C1152" t="s">
        <v>1761</v>
      </c>
      <c r="D1152" t="s">
        <v>1762</v>
      </c>
      <c r="E1152" t="s">
        <v>3070</v>
      </c>
      <c r="F1152" s="10"/>
      <c r="G1152">
        <v>2017</v>
      </c>
      <c r="J1152">
        <v>0.1025533476266306</v>
      </c>
      <c r="L1152" t="s">
        <v>42986</v>
      </c>
      <c r="M1152">
        <v>27871125</v>
      </c>
      <c r="Q1152" s="10"/>
      <c r="R1152" s="11">
        <f t="shared" si="34"/>
        <v>0</v>
      </c>
      <c r="U1152" s="11">
        <f t="shared" si="35"/>
        <v>0</v>
      </c>
      <c r="Y1152" s="11">
        <f>IF(SUM(Tableau1[[#This Row],[Other access]:[Sci-hub access]])&gt;=1,1,0)</f>
        <v>0</v>
      </c>
      <c r="Z1152" s="12">
        <f>IF(OR(Tableau1[[#This Row],[Access R1 + S1+ T1 ]]&gt;=1,Tableau1[[#This Row],[Access V1 +W1 + X1]]&gt;=1),1,0)</f>
        <v>0</v>
      </c>
      <c r="AB1152" s="10" t="str">
        <f>Tableau1[[#This Row],[DOI]]</f>
        <v>doi: 10.1111/1462-2920.13625</v>
      </c>
      <c r="AC1152" s="13" t="str">
        <f>Tableau1[[#This Row],[Authors]]&amp;", "&amp;Tableau1[[#This Row],[Title]]&amp;" "&amp;Tableau1[[#This Row],[Journal]]&amp;". "&amp;Tableau1[[#This Row],[Year]]</f>
        <v>Thomason CA, Leon A, Kirkpatrick LT, Belden LK, Hawley DM., Eye of the Finch: characterization of the ocular microbiome of house finches in relation to mycoplasmal conjunctivitis. Environ Microbiol. 2017</v>
      </c>
    </row>
    <row r="1153" spans="1:29" x14ac:dyDescent="0.3">
      <c r="A1153">
        <v>1647</v>
      </c>
      <c r="B1153" t="s">
        <v>4899</v>
      </c>
      <c r="C1153" t="s">
        <v>15149</v>
      </c>
      <c r="D1153" t="s">
        <v>25320</v>
      </c>
      <c r="E1153" t="s">
        <v>2511</v>
      </c>
      <c r="F1153" s="10"/>
      <c r="G1153">
        <v>2017</v>
      </c>
      <c r="J1153">
        <v>0.1025600870445923</v>
      </c>
      <c r="L1153" t="s">
        <v>36126</v>
      </c>
      <c r="M1153">
        <v>28905837</v>
      </c>
      <c r="Q1153" s="10"/>
      <c r="R1153" s="11">
        <f t="shared" si="34"/>
        <v>0</v>
      </c>
      <c r="U1153" s="11">
        <f t="shared" si="35"/>
        <v>0</v>
      </c>
      <c r="Y1153" s="11">
        <f>IF(SUM(Tableau1[[#This Row],[Other access]:[Sci-hub access]])&gt;=1,1,0)</f>
        <v>0</v>
      </c>
      <c r="Z1153" s="12">
        <f>IF(OR(Tableau1[[#This Row],[Access R1 + S1+ T1 ]]&gt;=1,Tableau1[[#This Row],[Access V1 +W1 + X1]]&gt;=1),1,0)</f>
        <v>0</v>
      </c>
      <c r="AB1153" s="10" t="str">
        <f>Tableau1[[#This Row],[DOI]]</f>
        <v>doi: 10.4103/ijo.IJO_303_17</v>
      </c>
      <c r="AC1153" s="13" t="str">
        <f>Tableau1[[#This Row],[Authors]]&amp;", "&amp;Tableau1[[#This Row],[Title]]&amp;" "&amp;Tableau1[[#This Row],[Journal]]&amp;". "&amp;Tableau1[[#This Row],[Year]]</f>
        <v>Cho IH, Kim HD, Jung SJ, Park TK., En face optical coherence tomography findings in a case of Alport syndrome. Indian J Ophthalmol. 2017</v>
      </c>
    </row>
    <row r="1154" spans="1:29" x14ac:dyDescent="0.3">
      <c r="A1154">
        <v>2816</v>
      </c>
      <c r="B1154" t="s">
        <v>6019</v>
      </c>
      <c r="C1154" t="s">
        <v>16265</v>
      </c>
      <c r="D1154" t="s">
        <v>26443</v>
      </c>
      <c r="E1154" t="s">
        <v>2680</v>
      </c>
      <c r="F1154" s="10"/>
      <c r="G1154">
        <v>2017</v>
      </c>
      <c r="J1154">
        <v>0.10256431926519627</v>
      </c>
      <c r="L1154" t="s">
        <v>37275</v>
      </c>
      <c r="M1154">
        <v>28679367</v>
      </c>
      <c r="Q1154" s="10"/>
      <c r="R1154" s="11">
        <f t="shared" ref="R1154:R1217" si="36">IF(SUM(N1154:Q1154)&gt;0,1,0)</f>
        <v>0</v>
      </c>
      <c r="U1154" s="11">
        <f t="shared" ref="U1154:U1217" si="37">IF(SUM(R1154,T1154)&gt;0,1,0)</f>
        <v>0</v>
      </c>
      <c r="Y1154" s="11">
        <f>IF(SUM(Tableau1[[#This Row],[Other access]:[Sci-hub access]])&gt;=1,1,0)</f>
        <v>0</v>
      </c>
      <c r="Z1154" s="12">
        <f>IF(OR(Tableau1[[#This Row],[Access R1 + S1+ T1 ]]&gt;=1,Tableau1[[#This Row],[Access V1 +W1 + X1]]&gt;=1),1,0)</f>
        <v>0</v>
      </c>
      <c r="AB1154" s="10" t="str">
        <f>Tableau1[[#This Row],[DOI]]</f>
        <v>doi: 10.1186/s12883-017-0903-5</v>
      </c>
      <c r="AC1154" s="13" t="str">
        <f>Tableau1[[#This Row],[Authors]]&amp;", "&amp;Tableau1[[#This Row],[Title]]&amp;" "&amp;Tableau1[[#This Row],[Journal]]&amp;". "&amp;Tableau1[[#This Row],[Year]]</f>
        <v>Li X, Mei S, Gong X, Zhou H, Yang L, Zhou A, Liu Y, Li X, Zhao Z, Zhang X., Relationship between Azathioprine metabolites and therapeutic efficacy in Chinese patients with neuromyelitis optica spectrum disorders. BMC Neurol. 2017</v>
      </c>
    </row>
    <row r="1155" spans="1:29" x14ac:dyDescent="0.3">
      <c r="A1155">
        <v>6746</v>
      </c>
      <c r="B1155" t="s">
        <v>9639</v>
      </c>
      <c r="C1155" t="s">
        <v>19843</v>
      </c>
      <c r="D1155" t="s">
        <v>30072</v>
      </c>
      <c r="E1155" t="s">
        <v>2537</v>
      </c>
      <c r="F1155" s="10"/>
      <c r="G1155">
        <v>2017</v>
      </c>
      <c r="J1155">
        <v>0.10263190069108363</v>
      </c>
      <c r="L1155" t="s">
        <v>41107</v>
      </c>
      <c r="M1155">
        <v>28167045</v>
      </c>
      <c r="Q1155" s="10"/>
      <c r="R1155" s="11">
        <f t="shared" si="36"/>
        <v>0</v>
      </c>
      <c r="U1155" s="11">
        <f t="shared" si="37"/>
        <v>0</v>
      </c>
      <c r="Y1155" s="11">
        <f>IF(SUM(Tableau1[[#This Row],[Other access]:[Sci-hub access]])&gt;=1,1,0)</f>
        <v>0</v>
      </c>
      <c r="Z1155" s="12">
        <f>IF(OR(Tableau1[[#This Row],[Access R1 + S1+ T1 ]]&gt;=1,Tableau1[[#This Row],[Access V1 +W1 + X1]]&gt;=1),1,0)</f>
        <v>0</v>
      </c>
      <c r="AB1155" s="10" t="str">
        <f>Tableau1[[#This Row],[DOI]]</f>
        <v>doi: 10.1016/j.ajpath.2016.12.003</v>
      </c>
      <c r="AC1155" s="13" t="str">
        <f>Tableau1[[#This Row],[Authors]]&amp;", "&amp;Tableau1[[#This Row],[Title]]&amp;" "&amp;Tableau1[[#This Row],[Journal]]&amp;". "&amp;Tableau1[[#This Row],[Year]]</f>
        <v>Patel GC, Phan TN, Maddineni P, Kasetti RB, Millar JC, Clark AF, Zode GS., Dexamethasone-Induced Ocular Hypertension in Mice: Effects of Myocilin and Route of Administration. Am J Pathol. 2017</v>
      </c>
    </row>
    <row r="1156" spans="1:29" x14ac:dyDescent="0.3">
      <c r="A1156">
        <v>3445</v>
      </c>
      <c r="B1156" t="s">
        <v>6620</v>
      </c>
      <c r="C1156" t="s">
        <v>16863</v>
      </c>
      <c r="D1156" t="s">
        <v>27044</v>
      </c>
      <c r="E1156" t="s">
        <v>2524</v>
      </c>
      <c r="F1156" s="10"/>
      <c r="G1156">
        <v>2017</v>
      </c>
      <c r="J1156">
        <v>0.10265156814222443</v>
      </c>
      <c r="L1156" t="s">
        <v>37894</v>
      </c>
      <c r="M1156">
        <v>28586497</v>
      </c>
      <c r="Q1156" s="10"/>
      <c r="R1156" s="11">
        <f t="shared" si="36"/>
        <v>0</v>
      </c>
      <c r="U1156" s="11">
        <f t="shared" si="37"/>
        <v>0</v>
      </c>
      <c r="Y1156" s="11">
        <f>IF(SUM(Tableau1[[#This Row],[Other access]:[Sci-hub access]])&gt;=1,1,0)</f>
        <v>0</v>
      </c>
      <c r="Z1156" s="12">
        <f>IF(OR(Tableau1[[#This Row],[Access R1 + S1+ T1 ]]&gt;=1,Tableau1[[#This Row],[Access V1 +W1 + X1]]&gt;=1),1,0)</f>
        <v>0</v>
      </c>
      <c r="AB1156" s="10" t="str">
        <f>Tableau1[[#This Row],[DOI]]</f>
        <v>doi: 10.3928/1081597X-20170420-01</v>
      </c>
      <c r="AC1156" s="13" t="str">
        <f>Tableau1[[#This Row],[Authors]]&amp;", "&amp;Tableau1[[#This Row],[Title]]&amp;" "&amp;Tableau1[[#This Row],[Journal]]&amp;". "&amp;Tableau1[[#This Row],[Year]]</f>
        <v>Han T, Zhao J, Shen Y, Chen Y, Tian M, Zhou X., A Three-Year Observation of Corneal Backscatter After Small Incision Lenticule Extraction (SMILE). J Refract Surg. 2017</v>
      </c>
    </row>
    <row r="1157" spans="1:29" x14ac:dyDescent="0.3">
      <c r="A1157">
        <v>9362</v>
      </c>
      <c r="B1157" t="s">
        <v>2000</v>
      </c>
      <c r="C1157" t="s">
        <v>2001</v>
      </c>
      <c r="D1157" t="s">
        <v>2002</v>
      </c>
      <c r="E1157" t="s">
        <v>2975</v>
      </c>
      <c r="F1157" s="10"/>
      <c r="G1157">
        <v>2017</v>
      </c>
      <c r="J1157">
        <v>0.10271835107253902</v>
      </c>
      <c r="L1157" t="s">
        <v>43653</v>
      </c>
      <c r="M1157">
        <v>27723197</v>
      </c>
      <c r="Q1157" s="10"/>
      <c r="R1157" s="11">
        <f t="shared" si="36"/>
        <v>0</v>
      </c>
      <c r="U1157" s="11">
        <f t="shared" si="37"/>
        <v>0</v>
      </c>
      <c r="Y1157" s="11">
        <f>IF(SUM(Tableau1[[#This Row],[Other access]:[Sci-hub access]])&gt;=1,1,0)</f>
        <v>0</v>
      </c>
      <c r="Z1157" s="12">
        <f>IF(OR(Tableau1[[#This Row],[Access R1 + S1+ T1 ]]&gt;=1,Tableau1[[#This Row],[Access V1 +W1 + X1]]&gt;=1),1,0)</f>
        <v>0</v>
      </c>
      <c r="AB1157" s="10" t="str">
        <f>Tableau1[[#This Row],[DOI]]</f>
        <v>doi: 10.1111/dth.12429</v>
      </c>
      <c r="AC1157" s="13" t="str">
        <f>Tableau1[[#This Row],[Authors]]&amp;", "&amp;Tableau1[[#This Row],[Title]]&amp;" "&amp;Tableau1[[#This Row],[Journal]]&amp;". "&amp;Tableau1[[#This Row],[Year]]</f>
        <v>Zhong J, Xian D, Xiong X, Liu J., Therapeutic Hotline. Oral allicin in the treatment of Behcet's disease through attenuating oxidative stress: A pilot study in 20 patients with mucocutaneous lesions. Dermatol Ther. 2017</v>
      </c>
    </row>
    <row r="1158" spans="1:29" x14ac:dyDescent="0.3">
      <c r="A1158">
        <v>1146</v>
      </c>
      <c r="B1158" t="s">
        <v>4408</v>
      </c>
      <c r="C1158" t="s">
        <v>14661</v>
      </c>
      <c r="D1158" t="s">
        <v>24829</v>
      </c>
      <c r="E1158" t="s">
        <v>2607</v>
      </c>
      <c r="F1158" s="10"/>
      <c r="G1158">
        <v>2017</v>
      </c>
      <c r="J1158">
        <v>0.10277259720807552</v>
      </c>
      <c r="L1158" t="s">
        <v>35633</v>
      </c>
      <c r="M1158">
        <v>29018086</v>
      </c>
      <c r="Q1158" s="10"/>
      <c r="R1158" s="11">
        <f t="shared" si="36"/>
        <v>0</v>
      </c>
      <c r="U1158" s="11">
        <f t="shared" si="37"/>
        <v>0</v>
      </c>
      <c r="Y1158" s="11">
        <f>IF(SUM(Tableau1[[#This Row],[Other access]:[Sci-hub access]])&gt;=1,1,0)</f>
        <v>0</v>
      </c>
      <c r="Z1158" s="12">
        <f>IF(OR(Tableau1[[#This Row],[Access R1 + S1+ T1 ]]&gt;=1,Tableau1[[#This Row],[Access V1 +W1 + X1]]&gt;=1),1,0)</f>
        <v>0</v>
      </c>
      <c r="AB1158" s="10" t="str">
        <f>Tableau1[[#This Row],[DOI]]</f>
        <v>doi: 10.1503/cmaj.170792</v>
      </c>
      <c r="AC1158" s="13" t="str">
        <f>Tableau1[[#This Row],[Authors]]&amp;", "&amp;Tableau1[[#This Row],[Title]]&amp;" "&amp;Tableau1[[#This Row],[Journal]]&amp;". "&amp;Tableau1[[#This Row],[Year]]</f>
        <v>Madan S, Beri S., Bitot spot: early marker for avoidable blindness. CMAJ. 2017</v>
      </c>
    </row>
    <row r="1159" spans="1:29" ht="28.8" x14ac:dyDescent="0.3">
      <c r="A1159">
        <v>6782</v>
      </c>
      <c r="B1159" t="s">
        <v>1109</v>
      </c>
      <c r="C1159" t="s">
        <v>1110</v>
      </c>
      <c r="D1159" t="s">
        <v>1111</v>
      </c>
      <c r="E1159" t="s">
        <v>3104</v>
      </c>
      <c r="F1159" s="10"/>
      <c r="G1159">
        <v>2017</v>
      </c>
      <c r="J1159">
        <v>0.10278856704818007</v>
      </c>
      <c r="L1159" t="s">
        <v>41142</v>
      </c>
      <c r="M1159">
        <v>28163171</v>
      </c>
      <c r="Q1159" s="10"/>
      <c r="R1159" s="11">
        <f t="shared" si="36"/>
        <v>0</v>
      </c>
      <c r="U1159" s="11">
        <f t="shared" si="37"/>
        <v>0</v>
      </c>
      <c r="Y1159" s="11">
        <f>IF(SUM(Tableau1[[#This Row],[Other access]:[Sci-hub access]])&gt;=1,1,0)</f>
        <v>0</v>
      </c>
      <c r="Z1159" s="12">
        <f>IF(OR(Tableau1[[#This Row],[Access R1 + S1+ T1 ]]&gt;=1,Tableau1[[#This Row],[Access V1 +W1 + X1]]&gt;=1),1,0)</f>
        <v>0</v>
      </c>
      <c r="AB1159" s="10" t="str">
        <f>Tableau1[[#This Row],[DOI]]</f>
        <v>doi: 10.1016/j.yrtph.2017.01.013</v>
      </c>
      <c r="AC1159" s="13" t="str">
        <f>Tableau1[[#This Row],[Authors]]&amp;", "&amp;Tableau1[[#This Row],[Title]]&amp;" "&amp;Tableau1[[#This Row],[Journal]]&amp;". "&amp;Tableau1[[#This Row],[Year]]</f>
        <v>Kolle SN, Van Cott A, van Ravenzwaay B, Landsiedel R., Lacking applicability of in vitro eye irritation methods to identify seriously eye irritating agrochemical formulations: Results of bovine cornea opacity and permeability assay, isolated chicken eye test and the EpiOcular™ ET-50 method to classify according to UN GHS. Regul Toxicol Pharmacol. 2017</v>
      </c>
    </row>
    <row r="1160" spans="1:29" x14ac:dyDescent="0.3">
      <c r="A1160">
        <v>9765</v>
      </c>
      <c r="B1160" t="s">
        <v>12306</v>
      </c>
      <c r="C1160" t="s">
        <v>22480</v>
      </c>
      <c r="D1160" t="s">
        <v>32754</v>
      </c>
      <c r="E1160" t="s">
        <v>2486</v>
      </c>
      <c r="F1160" s="10"/>
      <c r="G1160">
        <v>2017</v>
      </c>
      <c r="J1160">
        <v>0.10281720467432875</v>
      </c>
      <c r="L1160" t="s">
        <v>44029</v>
      </c>
      <c r="M1160">
        <v>27595913</v>
      </c>
      <c r="Q1160" s="10"/>
      <c r="R1160" s="11">
        <f t="shared" si="36"/>
        <v>0</v>
      </c>
      <c r="U1160" s="11">
        <f t="shared" si="37"/>
        <v>0</v>
      </c>
      <c r="Y1160" s="11">
        <f>IF(SUM(Tableau1[[#This Row],[Other access]:[Sci-hub access]])&gt;=1,1,0)</f>
        <v>0</v>
      </c>
      <c r="Z1160" s="12">
        <f>IF(OR(Tableau1[[#This Row],[Access R1 + S1+ T1 ]]&gt;=1,Tableau1[[#This Row],[Access V1 +W1 + X1]]&gt;=1),1,0)</f>
        <v>0</v>
      </c>
      <c r="AB1160" s="10" t="str">
        <f>Tableau1[[#This Row],[DOI]]</f>
        <v>doi: 10.1111/aos.13256</v>
      </c>
      <c r="AC1160" s="13" t="str">
        <f>Tableau1[[#This Row],[Authors]]&amp;", "&amp;Tableau1[[#This Row],[Title]]&amp;" "&amp;Tableau1[[#This Row],[Journal]]&amp;". "&amp;Tableau1[[#This Row],[Year]]</f>
        <v>Hesse M, Kuerten D, Walter P, Plange N, Johnen S, Fuest M., The effect of air, SF6 and C3F8 on immortalized human corneal endothelial cells. Acta Ophthalmol. 2017</v>
      </c>
    </row>
    <row r="1161" spans="1:29" ht="28.8" x14ac:dyDescent="0.3">
      <c r="A1161">
        <v>2607</v>
      </c>
      <c r="B1161" t="s">
        <v>5824</v>
      </c>
      <c r="C1161" t="s">
        <v>16070</v>
      </c>
      <c r="D1161" t="s">
        <v>26247</v>
      </c>
      <c r="E1161" t="s">
        <v>2709</v>
      </c>
      <c r="F1161" s="10"/>
      <c r="G1161">
        <v>2017</v>
      </c>
      <c r="J1161">
        <v>0.10285105998166633</v>
      </c>
      <c r="L1161" t="s">
        <v>37070</v>
      </c>
      <c r="M1161">
        <v>28722569</v>
      </c>
      <c r="Q1161" s="10"/>
      <c r="R1161" s="11">
        <f t="shared" si="36"/>
        <v>0</v>
      </c>
      <c r="U1161" s="11">
        <f t="shared" si="37"/>
        <v>0</v>
      </c>
      <c r="Y1161" s="11">
        <f>IF(SUM(Tableau1[[#This Row],[Other access]:[Sci-hub access]])&gt;=1,1,0)</f>
        <v>0</v>
      </c>
      <c r="Z1161" s="12">
        <f>IF(OR(Tableau1[[#This Row],[Access R1 + S1+ T1 ]]&gt;=1,Tableau1[[#This Row],[Access V1 +W1 + X1]]&gt;=1),1,0)</f>
        <v>0</v>
      </c>
      <c r="AB1161" s="10" t="str">
        <f>Tableau1[[#This Row],[DOI]]</f>
        <v>doi: 10.4269/ajtmh.16-0487</v>
      </c>
      <c r="AC1161" s="13" t="str">
        <f>Tableau1[[#This Row],[Authors]]&amp;", "&amp;Tableau1[[#This Row],[Title]]&amp;" "&amp;Tableau1[[#This Row],[Journal]]&amp;". "&amp;Tableau1[[#This Row],[Year]]</f>
        <v>O'Brien KS, Cotter SY, Amza A, Kadri B, Nassirou B, Stoller NE, Zhou Z, Cotter C, West SK, Bailey RL, Rosenthal PJ, Gaynor BD, Porco TC, Lietman TM., Mass Azithromycin and Malaria Parasitemia in Niger: Results from a Community-Randomized Trial. Am J Trop Med Hyg. 2017</v>
      </c>
    </row>
    <row r="1162" spans="1:29" x14ac:dyDescent="0.3">
      <c r="A1162">
        <v>8645</v>
      </c>
      <c r="B1162" t="s">
        <v>11306</v>
      </c>
      <c r="C1162" t="s">
        <v>21490</v>
      </c>
      <c r="D1162" t="s">
        <v>31745</v>
      </c>
      <c r="E1162" t="s">
        <v>2438</v>
      </c>
      <c r="F1162" s="10"/>
      <c r="G1162">
        <v>2017</v>
      </c>
      <c r="J1162">
        <v>0.10287416776998426</v>
      </c>
      <c r="L1162" t="s">
        <v>42981</v>
      </c>
      <c r="M1162">
        <v>27872047</v>
      </c>
      <c r="Q1162" s="10"/>
      <c r="R1162" s="11">
        <f t="shared" si="36"/>
        <v>0</v>
      </c>
      <c r="U1162" s="11">
        <f t="shared" si="37"/>
        <v>0</v>
      </c>
      <c r="Y1162" s="11">
        <f>IF(SUM(Tableau1[[#This Row],[Other access]:[Sci-hub access]])&gt;=1,1,0)</f>
        <v>0</v>
      </c>
      <c r="Z1162" s="12">
        <f>IF(OR(Tableau1[[#This Row],[Access R1 + S1+ T1 ]]&gt;=1,Tableau1[[#This Row],[Access V1 +W1 + X1]]&gt;=1),1,0)</f>
        <v>0</v>
      </c>
      <c r="AB1162" s="10" t="str">
        <f>Tableau1[[#This Row],[DOI]]</f>
        <v>doi: 10.1136/bjophthalmol-2016-309155</v>
      </c>
      <c r="AC1162" s="13" t="str">
        <f>Tableau1[[#This Row],[Authors]]&amp;", "&amp;Tableau1[[#This Row],[Title]]&amp;" "&amp;Tableau1[[#This Row],[Journal]]&amp;". "&amp;Tableau1[[#This Row],[Year]]</f>
        <v>Philiponnet A, Vardanian C, Malcles A, Pochat C, Sallit R, Kodjikian L., Detection of mild papilloedema in posterior uveitis using spectral domain optical coherence tomography. Br J Ophthalmol. 2017</v>
      </c>
    </row>
    <row r="1163" spans="1:29" x14ac:dyDescent="0.3">
      <c r="A1163">
        <v>1545</v>
      </c>
      <c r="B1163" t="s">
        <v>4799</v>
      </c>
      <c r="C1163" t="s">
        <v>15049</v>
      </c>
      <c r="D1163" t="s">
        <v>25220</v>
      </c>
      <c r="E1163" t="s">
        <v>2447</v>
      </c>
      <c r="F1163" s="10"/>
      <c r="G1163">
        <v>2018</v>
      </c>
      <c r="J1163">
        <v>0.10298443759681331</v>
      </c>
      <c r="L1163" t="s">
        <v>36024</v>
      </c>
      <c r="M1163">
        <v>28926502</v>
      </c>
      <c r="Q1163" s="10"/>
      <c r="R1163" s="11">
        <f t="shared" si="36"/>
        <v>0</v>
      </c>
      <c r="U1163" s="11">
        <f t="shared" si="37"/>
        <v>0</v>
      </c>
      <c r="Y1163" s="11">
        <f>IF(SUM(Tableau1[[#This Row],[Other access]:[Sci-hub access]])&gt;=1,1,0)</f>
        <v>0</v>
      </c>
      <c r="Z1163" s="12">
        <f>IF(OR(Tableau1[[#This Row],[Access R1 + S1+ T1 ]]&gt;=1,Tableau1[[#This Row],[Access V1 +W1 + X1]]&gt;=1),1,0)</f>
        <v>0</v>
      </c>
      <c r="AB1163" s="10" t="str">
        <f>Tableau1[[#This Row],[DOI]]</f>
        <v>doi: 10.1097/IOP.0000000000000999</v>
      </c>
      <c r="AC1163" s="13" t="str">
        <f>Tableau1[[#This Row],[Authors]]&amp;", "&amp;Tableau1[[#This Row],[Title]]&amp;" "&amp;Tableau1[[#This Row],[Journal]]&amp;". "&amp;Tableau1[[#This Row],[Year]]</f>
        <v>Charles NC, Jakobiec FA, Zakka FR, Haberman ID, Katikireddy KR, Jurkunas UV., Limbal Cysts: A Subset Exhibiting Cornea-Specific Cytokeratins. Ophthal Plast Reconstr Surg. 2018</v>
      </c>
    </row>
    <row r="1164" spans="1:29" x14ac:dyDescent="0.3">
      <c r="A1164">
        <v>10668</v>
      </c>
      <c r="B1164" t="s">
        <v>13135</v>
      </c>
      <c r="C1164" t="s">
        <v>23300</v>
      </c>
      <c r="D1164" t="s">
        <v>33588</v>
      </c>
      <c r="E1164" t="s">
        <v>2457</v>
      </c>
      <c r="F1164" s="10"/>
      <c r="G1164">
        <v>2017</v>
      </c>
      <c r="J1164">
        <v>0.1033232688060346</v>
      </c>
      <c r="L1164" t="s">
        <v>44916</v>
      </c>
      <c r="M1164">
        <v>27124790</v>
      </c>
      <c r="Q1164" s="10"/>
      <c r="R1164" s="11">
        <f t="shared" si="36"/>
        <v>0</v>
      </c>
      <c r="U1164" s="11">
        <f t="shared" si="37"/>
        <v>0</v>
      </c>
      <c r="Y1164" s="11">
        <f>IF(SUM(Tableau1[[#This Row],[Other access]:[Sci-hub access]])&gt;=1,1,0)</f>
        <v>0</v>
      </c>
      <c r="Z1164" s="12">
        <f>IF(OR(Tableau1[[#This Row],[Access R1 + S1+ T1 ]]&gt;=1,Tableau1[[#This Row],[Access V1 +W1 + X1]]&gt;=1),1,0)</f>
        <v>0</v>
      </c>
      <c r="AB1164" s="10" t="str">
        <f>Tableau1[[#This Row],[DOI]]</f>
        <v>doi: 10.1097/ICB.0000000000000313</v>
      </c>
      <c r="AC1164" s="13" t="str">
        <f>Tableau1[[#This Row],[Authors]]&amp;", "&amp;Tableau1[[#This Row],[Title]]&amp;" "&amp;Tableau1[[#This Row],[Journal]]&amp;". "&amp;Tableau1[[#This Row],[Year]]</f>
        <v>Subudhi P, Kanungo S, Subudhi BN., AN ATYPICAL CASE OF SYMPATHETIC OPHTHALMIA AFTER LIMBAL CORNEAL LACERATION. Retin Cases Brief Rep. 2017</v>
      </c>
    </row>
    <row r="1165" spans="1:29" x14ac:dyDescent="0.3">
      <c r="A1165">
        <v>8860</v>
      </c>
      <c r="B1165" t="s">
        <v>11487</v>
      </c>
      <c r="C1165" t="s">
        <v>21671</v>
      </c>
      <c r="D1165" t="s">
        <v>31927</v>
      </c>
      <c r="E1165" t="s">
        <v>2684</v>
      </c>
      <c r="F1165" s="10"/>
      <c r="G1165">
        <v>2017</v>
      </c>
      <c r="J1165">
        <v>0.10334882407635082</v>
      </c>
      <c r="L1165" t="s">
        <v>43194</v>
      </c>
      <c r="M1165">
        <v>27822606</v>
      </c>
      <c r="Q1165" s="10"/>
      <c r="R1165" s="11">
        <f t="shared" si="36"/>
        <v>0</v>
      </c>
      <c r="U1165" s="11">
        <f t="shared" si="37"/>
        <v>0</v>
      </c>
      <c r="Y1165" s="11">
        <f>IF(SUM(Tableau1[[#This Row],[Other access]:[Sci-hub access]])&gt;=1,1,0)</f>
        <v>0</v>
      </c>
      <c r="Z1165" s="12">
        <f>IF(OR(Tableau1[[#This Row],[Access R1 + S1+ T1 ]]&gt;=1,Tableau1[[#This Row],[Access V1 +W1 + X1]]&gt;=1),1,0)</f>
        <v>0</v>
      </c>
      <c r="AB1165" s="10" t="str">
        <f>Tableau1[[#This Row],[DOI]]</f>
        <v>doi: 10.1007/s40618-016-0575-9</v>
      </c>
      <c r="AC1165" s="13" t="str">
        <f>Tableau1[[#This Row],[Authors]]&amp;", "&amp;Tableau1[[#This Row],[Title]]&amp;" "&amp;Tableau1[[#This Row],[Journal]]&amp;". "&amp;Tableau1[[#This Row],[Year]]</f>
        <v>Yuan Q, Zhao Y, Zhu X, Liu X., Low regulatory T cell and high IL-17 mRNA expression in a mouse Graves' disease model. J Endocrinol Invest. 2017</v>
      </c>
    </row>
    <row r="1166" spans="1:29" x14ac:dyDescent="0.3">
      <c r="A1166">
        <v>10335</v>
      </c>
      <c r="B1166" t="s">
        <v>12832</v>
      </c>
      <c r="C1166" t="s">
        <v>22999</v>
      </c>
      <c r="D1166" t="s">
        <v>33285</v>
      </c>
      <c r="E1166" t="s">
        <v>2469</v>
      </c>
      <c r="F1166" s="10"/>
      <c r="G1166">
        <v>2017</v>
      </c>
      <c r="J1166">
        <v>0.10350883227048702</v>
      </c>
      <c r="L1166" t="s">
        <v>44586</v>
      </c>
      <c r="M1166">
        <v>27367974</v>
      </c>
      <c r="Q1166" s="10"/>
      <c r="R1166" s="11">
        <f t="shared" si="36"/>
        <v>0</v>
      </c>
      <c r="U1166" s="11">
        <f t="shared" si="37"/>
        <v>0</v>
      </c>
      <c r="Y1166" s="11">
        <f>IF(SUM(Tableau1[[#This Row],[Other access]:[Sci-hub access]])&gt;=1,1,0)</f>
        <v>0</v>
      </c>
      <c r="Z1166" s="12">
        <f>IF(OR(Tableau1[[#This Row],[Access R1 + S1+ T1 ]]&gt;=1,Tableau1[[#This Row],[Access V1 +W1 + X1]]&gt;=1),1,0)</f>
        <v>0</v>
      </c>
      <c r="AB1166" s="10" t="str">
        <f>Tableau1[[#This Row],[DOI]]</f>
        <v>doi: 10.3109/08820538.2016.1142578</v>
      </c>
      <c r="AC1166" s="13" t="str">
        <f>Tableau1[[#This Row],[Authors]]&amp;", "&amp;Tableau1[[#This Row],[Title]]&amp;" "&amp;Tableau1[[#This Row],[Journal]]&amp;". "&amp;Tableau1[[#This Row],[Year]]</f>
        <v>Gurler B, Coskun E, Oner V, Comez A, Erbagci I., Syrian Civil-War-Related Intraocular Foreign Body Injuries: A Four-Year Retrospective Analysis. Semin Ophthalmol. 2017</v>
      </c>
    </row>
    <row r="1167" spans="1:29" x14ac:dyDescent="0.3">
      <c r="A1167">
        <v>7637</v>
      </c>
      <c r="B1167" t="s">
        <v>10419</v>
      </c>
      <c r="C1167" t="s">
        <v>20617</v>
      </c>
      <c r="D1167" t="s">
        <v>30855</v>
      </c>
      <c r="E1167" t="s">
        <v>34364</v>
      </c>
      <c r="F1167" s="10"/>
      <c r="G1167">
        <v>2017</v>
      </c>
      <c r="J1167">
        <v>0.10365344672558663</v>
      </c>
      <c r="L1167" t="s">
        <v>41990</v>
      </c>
      <c r="M1167">
        <v>28069468</v>
      </c>
      <c r="Q1167" s="10"/>
      <c r="R1167" s="11">
        <f t="shared" si="36"/>
        <v>0</v>
      </c>
      <c r="U1167" s="11">
        <f t="shared" si="37"/>
        <v>0</v>
      </c>
      <c r="Y1167" s="11">
        <f>IF(SUM(Tableau1[[#This Row],[Other access]:[Sci-hub access]])&gt;=1,1,0)</f>
        <v>0</v>
      </c>
      <c r="Z1167" s="12">
        <f>IF(OR(Tableau1[[#This Row],[Access R1 + S1+ T1 ]]&gt;=1,Tableau1[[#This Row],[Access V1 +W1 + X1]]&gt;=1),1,0)</f>
        <v>0</v>
      </c>
      <c r="AB1167" s="10" t="str">
        <f>Tableau1[[#This Row],[DOI]]</f>
        <v>doi: 10.1016/j.jaapos.2016.09.024</v>
      </c>
      <c r="AC1167" s="13" t="str">
        <f>Tableau1[[#This Row],[Authors]]&amp;", "&amp;Tableau1[[#This Row],[Title]]&amp;" "&amp;Tableau1[[#This Row],[Journal]]&amp;". "&amp;Tableau1[[#This Row],[Year]]</f>
        <v>Hoehn ME, Calderwood J, O'Donnell T, Armstrong GT, Gajjar A., Children with dorsal midbrain syndrome as a result of pineal tumors. J AAPOS. 2017</v>
      </c>
    </row>
    <row r="1168" spans="1:29" ht="28.8" x14ac:dyDescent="0.3">
      <c r="A1168">
        <v>2530</v>
      </c>
      <c r="B1168" t="s">
        <v>5751</v>
      </c>
      <c r="C1168" t="s">
        <v>15997</v>
      </c>
      <c r="D1168" t="s">
        <v>26174</v>
      </c>
      <c r="E1168" t="s">
        <v>2438</v>
      </c>
      <c r="F1168" s="10"/>
      <c r="G1168">
        <v>2017</v>
      </c>
      <c r="J1168">
        <v>0.10368269432096433</v>
      </c>
      <c r="L1168" t="s">
        <v>36994</v>
      </c>
      <c r="M1168">
        <v>28729369</v>
      </c>
      <c r="Q1168" s="10"/>
      <c r="R1168" s="11">
        <f t="shared" si="36"/>
        <v>0</v>
      </c>
      <c r="U1168" s="11">
        <f t="shared" si="37"/>
        <v>0</v>
      </c>
      <c r="Y1168" s="11">
        <f>IF(SUM(Tableau1[[#This Row],[Other access]:[Sci-hub access]])&gt;=1,1,0)</f>
        <v>0</v>
      </c>
      <c r="Z1168" s="12">
        <f>IF(OR(Tableau1[[#This Row],[Access R1 + S1+ T1 ]]&gt;=1,Tableau1[[#This Row],[Access V1 +W1 + X1]]&gt;=1),1,0)</f>
        <v>0</v>
      </c>
      <c r="AB1168" s="10" t="str">
        <f>Tableau1[[#This Row],[DOI]]</f>
        <v>doi: 10.1136/bjophthalmol-2017-310370</v>
      </c>
      <c r="AC1168" s="13" t="str">
        <f>Tableau1[[#This Row],[Authors]]&amp;", "&amp;Tableau1[[#This Row],[Title]]&amp;" "&amp;Tableau1[[#This Row],[Journal]]&amp;". "&amp;Tableau1[[#This Row],[Year]]</f>
        <v>Gill JS, Hardy SA, Blakely EL, Hopton S, Nemeth AH, Fratter C, Poulton J, Taylor RW, Downes SM., Pigmentary retinopathy, rod-cone dysfunction and sensorineural deafness associated with a rare mitochondrial tRNA(Lys) (m.8340G&gt;A) gene variant. Br J Ophthalmol. 2017</v>
      </c>
    </row>
    <row r="1169" spans="1:29" x14ac:dyDescent="0.3">
      <c r="A1169">
        <v>6483</v>
      </c>
      <c r="B1169" t="s">
        <v>9411</v>
      </c>
      <c r="C1169" t="s">
        <v>19619</v>
      </c>
      <c r="D1169" t="s">
        <v>29842</v>
      </c>
      <c r="E1169" t="s">
        <v>2451</v>
      </c>
      <c r="F1169" s="10"/>
      <c r="G1169">
        <v>2017</v>
      </c>
      <c r="J1169">
        <v>0.10376067463311778</v>
      </c>
      <c r="L1169" t="s">
        <v>40851</v>
      </c>
      <c r="M1169">
        <v>28207886</v>
      </c>
      <c r="Q1169" s="10"/>
      <c r="R1169" s="11">
        <f t="shared" si="36"/>
        <v>0</v>
      </c>
      <c r="U1169" s="11">
        <f t="shared" si="37"/>
        <v>0</v>
      </c>
      <c r="Y1169" s="11">
        <f>IF(SUM(Tableau1[[#This Row],[Other access]:[Sci-hub access]])&gt;=1,1,0)</f>
        <v>0</v>
      </c>
      <c r="Z1169" s="12">
        <f>IF(OR(Tableau1[[#This Row],[Access R1 + S1+ T1 ]]&gt;=1,Tableau1[[#This Row],[Access V1 +W1 + X1]]&gt;=1),1,0)</f>
        <v>0</v>
      </c>
      <c r="AB1169" s="10" t="str">
        <f>Tableau1[[#This Row],[DOI]]</f>
        <v>doi: 10.1371/journal.pone.0172304</v>
      </c>
      <c r="AC1169" s="13" t="str">
        <f>Tableau1[[#This Row],[Authors]]&amp;", "&amp;Tableau1[[#This Row],[Title]]&amp;" "&amp;Tableau1[[#This Row],[Journal]]&amp;". "&amp;Tableau1[[#This Row],[Year]]</f>
        <v>Feng X, Pi L, Sriram S, Schultz GS, Gibson DJ., Connective tissue growth factor is not necessary for haze formation in excimer laser wounded mouse corneas. PLoS One. 2017</v>
      </c>
    </row>
    <row r="1170" spans="1:29" x14ac:dyDescent="0.3">
      <c r="A1170">
        <v>9112</v>
      </c>
      <c r="B1170" t="s">
        <v>11715</v>
      </c>
      <c r="C1170" t="s">
        <v>21891</v>
      </c>
      <c r="D1170" t="s">
        <v>32156</v>
      </c>
      <c r="E1170" t="s">
        <v>2692</v>
      </c>
      <c r="F1170" s="10"/>
      <c r="G1170">
        <v>2017</v>
      </c>
      <c r="J1170">
        <v>0.10385613617091849</v>
      </c>
      <c r="L1170" t="e">
        <v>#VALUE!</v>
      </c>
      <c r="M1170">
        <v>27782867</v>
      </c>
      <c r="Q1170" s="10"/>
      <c r="R1170" s="11">
        <f t="shared" si="36"/>
        <v>0</v>
      </c>
      <c r="U1170" s="11">
        <f t="shared" si="37"/>
        <v>0</v>
      </c>
      <c r="Y1170" s="11">
        <f>IF(SUM(Tableau1[[#This Row],[Other access]:[Sci-hub access]])&gt;=1,1,0)</f>
        <v>0</v>
      </c>
      <c r="Z1170" s="12">
        <f>IF(OR(Tableau1[[#This Row],[Access R1 + S1+ T1 ]]&gt;=1,Tableau1[[#This Row],[Access V1 +W1 + X1]]&gt;=1),1,0)</f>
        <v>0</v>
      </c>
      <c r="AB1170" s="10" t="e">
        <f>Tableau1[[#This Row],[DOI]]</f>
        <v>#VALUE!</v>
      </c>
      <c r="AC1170" s="13" t="str">
        <f>Tableau1[[#This Row],[Authors]]&amp;", "&amp;Tableau1[[#This Row],[Title]]&amp;" "&amp;Tableau1[[#This Row],[Journal]]&amp;". "&amp;Tableau1[[#This Row],[Year]]</f>
        <v>Lee KE, Kang JH, Yim YR, Kim JE, Lee JW, Wen L, Park DJ, Kim TJ, Park YW, Yoon KC, Lee JS, Lee SS., Predictive significance of CCL21 and CXCL13 levels in the minor salivary glands of patients with Sjögren's syndrome. Clin Exp Rheumatol. 2017</v>
      </c>
    </row>
    <row r="1171" spans="1:29" x14ac:dyDescent="0.3">
      <c r="A1171">
        <v>6779</v>
      </c>
      <c r="B1171" t="s">
        <v>9661</v>
      </c>
      <c r="C1171" t="s">
        <v>19866</v>
      </c>
      <c r="D1171" t="s">
        <v>30095</v>
      </c>
      <c r="E1171" t="s">
        <v>2525</v>
      </c>
      <c r="F1171" s="10"/>
      <c r="G1171">
        <v>2017</v>
      </c>
      <c r="J1171">
        <v>0.10394024837276516</v>
      </c>
      <c r="L1171" t="s">
        <v>41139</v>
      </c>
      <c r="M1171">
        <v>28164419</v>
      </c>
      <c r="Q1171" s="10"/>
      <c r="R1171" s="11">
        <f t="shared" si="36"/>
        <v>0</v>
      </c>
      <c r="U1171" s="11">
        <f t="shared" si="37"/>
        <v>0</v>
      </c>
      <c r="Y1171" s="11">
        <f>IF(SUM(Tableau1[[#This Row],[Other access]:[Sci-hub access]])&gt;=1,1,0)</f>
        <v>0</v>
      </c>
      <c r="Z1171" s="12">
        <f>IF(OR(Tableau1[[#This Row],[Access R1 + S1+ T1 ]]&gt;=1,Tableau1[[#This Row],[Access V1 +W1 + X1]]&gt;=1),1,0)</f>
        <v>0</v>
      </c>
      <c r="AB1171" s="10" t="str">
        <f>Tableau1[[#This Row],[DOI]]</f>
        <v>doi: 10.1111/ceo.12925</v>
      </c>
      <c r="AC1171" s="13" t="str">
        <f>Tableau1[[#This Row],[Authors]]&amp;", "&amp;Tableau1[[#This Row],[Title]]&amp;" "&amp;Tableau1[[#This Row],[Journal]]&amp;". "&amp;Tableau1[[#This Row],[Year]]</f>
        <v>Susanna R Jr, Clement C, Goldberg I, Hatanaka M., Applications of the water drinking test in glaucoma management. Clin Exp Ophthalmol. 2017</v>
      </c>
    </row>
    <row r="1172" spans="1:29" x14ac:dyDescent="0.3">
      <c r="A1172">
        <v>7313</v>
      </c>
      <c r="B1172" t="s">
        <v>1298</v>
      </c>
      <c r="C1172" t="s">
        <v>1299</v>
      </c>
      <c r="D1172" t="s">
        <v>1300</v>
      </c>
      <c r="E1172" t="s">
        <v>2621</v>
      </c>
      <c r="F1172" s="10"/>
      <c r="G1172">
        <v>2017</v>
      </c>
      <c r="J1172">
        <v>0.10395177979240766</v>
      </c>
      <c r="L1172" t="s">
        <v>41669</v>
      </c>
      <c r="M1172">
        <v>28106538</v>
      </c>
      <c r="Q1172" s="10"/>
      <c r="R1172" s="11">
        <f t="shared" si="36"/>
        <v>0</v>
      </c>
      <c r="U1172" s="11">
        <f t="shared" si="37"/>
        <v>0</v>
      </c>
      <c r="Y1172" s="11">
        <f>IF(SUM(Tableau1[[#This Row],[Other access]:[Sci-hub access]])&gt;=1,1,0)</f>
        <v>0</v>
      </c>
      <c r="Z1172" s="12">
        <f>IF(OR(Tableau1[[#This Row],[Access R1 + S1+ T1 ]]&gt;=1,Tableau1[[#This Row],[Access V1 +W1 + X1]]&gt;=1),1,0)</f>
        <v>0</v>
      </c>
      <c r="AB1172" s="10" t="str">
        <f>Tableau1[[#This Row],[DOI]]</f>
        <v>doi: 10.3233/CBM-160248</v>
      </c>
      <c r="AC1172" s="13" t="str">
        <f>Tableau1[[#This Row],[Authors]]&amp;", "&amp;Tableau1[[#This Row],[Title]]&amp;" "&amp;Tableau1[[#This Row],[Journal]]&amp;". "&amp;Tableau1[[#This Row],[Year]]</f>
        <v>Carvalho IN, Reis AH, Dos Santos AC, Vargas FR., A polymorphism in mir-34b/c as a potential biomarker for early onset of hereditary retinoblastoma. Cancer Biomark. 2017</v>
      </c>
    </row>
    <row r="1173" spans="1:29" x14ac:dyDescent="0.3">
      <c r="A1173">
        <v>3347</v>
      </c>
      <c r="B1173" t="s">
        <v>6526</v>
      </c>
      <c r="C1173" t="s">
        <v>16769</v>
      </c>
      <c r="D1173" t="s">
        <v>26950</v>
      </c>
      <c r="E1173" t="s">
        <v>2451</v>
      </c>
      <c r="F1173" s="10"/>
      <c r="G1173">
        <v>2017</v>
      </c>
      <c r="J1173">
        <v>0.10404275071923919</v>
      </c>
      <c r="L1173" t="s">
        <v>37798</v>
      </c>
      <c r="M1173">
        <v>28598996</v>
      </c>
      <c r="Q1173" s="10"/>
      <c r="R1173" s="11">
        <f t="shared" si="36"/>
        <v>0</v>
      </c>
      <c r="U1173" s="11">
        <f t="shared" si="37"/>
        <v>0</v>
      </c>
      <c r="Y1173" s="11">
        <f>IF(SUM(Tableau1[[#This Row],[Other access]:[Sci-hub access]])&gt;=1,1,0)</f>
        <v>0</v>
      </c>
      <c r="Z1173" s="12">
        <f>IF(OR(Tableau1[[#This Row],[Access R1 + S1+ T1 ]]&gt;=1,Tableau1[[#This Row],[Access V1 +W1 + X1]]&gt;=1),1,0)</f>
        <v>0</v>
      </c>
      <c r="AB1173" s="10" t="str">
        <f>Tableau1[[#This Row],[DOI]]</f>
        <v>doi: 10.1371/journal.pone.0179516</v>
      </c>
      <c r="AC1173" s="13" t="str">
        <f>Tableau1[[#This Row],[Authors]]&amp;", "&amp;Tableau1[[#This Row],[Title]]&amp;" "&amp;Tableau1[[#This Row],[Journal]]&amp;". "&amp;Tableau1[[#This Row],[Year]]</f>
        <v>Richards MD, Goltz HC, Wong AMF., Alterations in audiovisual simultaneity perception in amblyopia. PLoS One. 2017</v>
      </c>
    </row>
    <row r="1174" spans="1:29" x14ac:dyDescent="0.3">
      <c r="A1174">
        <v>1946</v>
      </c>
      <c r="B1174" t="s">
        <v>5188</v>
      </c>
      <c r="C1174" t="s">
        <v>15434</v>
      </c>
      <c r="D1174" t="s">
        <v>25610</v>
      </c>
      <c r="E1174" t="s">
        <v>2632</v>
      </c>
      <c r="F1174" s="10"/>
      <c r="G1174">
        <v>2017</v>
      </c>
      <c r="J1174">
        <v>0.10423330597283376</v>
      </c>
      <c r="L1174" t="s">
        <v>36417</v>
      </c>
      <c r="M1174">
        <v>28842234</v>
      </c>
      <c r="Q1174" s="10"/>
      <c r="R1174" s="11">
        <f t="shared" si="36"/>
        <v>0</v>
      </c>
      <c r="U1174" s="11">
        <f t="shared" si="37"/>
        <v>0</v>
      </c>
      <c r="Y1174" s="11">
        <f>IF(SUM(Tableau1[[#This Row],[Other access]:[Sci-hub access]])&gt;=1,1,0)</f>
        <v>0</v>
      </c>
      <c r="Z1174" s="12">
        <f>IF(OR(Tableau1[[#This Row],[Access R1 + S1+ T1 ]]&gt;=1,Tableau1[[#This Row],[Access V1 +W1 + X1]]&gt;=1),1,0)</f>
        <v>0</v>
      </c>
      <c r="AB1174" s="10" t="str">
        <f>Tableau1[[#This Row],[DOI]]</f>
        <v>doi: 10.1016/j.wneu.2017.08.069</v>
      </c>
      <c r="AC1174" s="13" t="str">
        <f>Tableau1[[#This Row],[Authors]]&amp;", "&amp;Tableau1[[#This Row],[Title]]&amp;" "&amp;Tableau1[[#This Row],[Journal]]&amp;". "&amp;Tableau1[[#This Row],[Year]]</f>
        <v>Teixeira JC, Santos MM, Melancia JL., T1-T2 Herniated Disk Presenting with Horner Syndrome. World Neurosurg. 2017</v>
      </c>
    </row>
    <row r="1175" spans="1:29" x14ac:dyDescent="0.3">
      <c r="A1175">
        <v>3769</v>
      </c>
      <c r="B1175" t="s">
        <v>6937</v>
      </c>
      <c r="C1175" t="s">
        <v>17177</v>
      </c>
      <c r="D1175" t="s">
        <v>27361</v>
      </c>
      <c r="E1175" t="s">
        <v>2502</v>
      </c>
      <c r="F1175" s="10"/>
      <c r="G1175">
        <v>2017</v>
      </c>
      <c r="J1175">
        <v>0.10430326961825565</v>
      </c>
      <c r="L1175" t="s">
        <v>38213</v>
      </c>
      <c r="M1175">
        <v>28535498</v>
      </c>
      <c r="Q1175" s="10"/>
      <c r="R1175" s="11">
        <f t="shared" si="36"/>
        <v>0</v>
      </c>
      <c r="U1175" s="11">
        <f t="shared" si="37"/>
        <v>0</v>
      </c>
      <c r="Y1175" s="11">
        <f>IF(SUM(Tableau1[[#This Row],[Other access]:[Sci-hub access]])&gt;=1,1,0)</f>
        <v>0</v>
      </c>
      <c r="Z1175" s="12">
        <f>IF(OR(Tableau1[[#This Row],[Access R1 + S1+ T1 ]]&gt;=1,Tableau1[[#This Row],[Access V1 +W1 + X1]]&gt;=1),1,0)</f>
        <v>0</v>
      </c>
      <c r="AB1175" s="10" t="str">
        <f>Tableau1[[#This Row],[DOI]]</f>
        <v>doi: 10.1159/000468942</v>
      </c>
      <c r="AC1175" s="13" t="str">
        <f>Tableau1[[#This Row],[Authors]]&amp;", "&amp;Tableau1[[#This Row],[Title]]&amp;" "&amp;Tableau1[[#This Row],[Journal]]&amp;". "&amp;Tableau1[[#This Row],[Year]]</f>
        <v>Olsen AS, Steensberg AT, la Cour M, Kjaer TW, Damato B, Pinborg LH, Kolko M., Can DMCO Detect Visual Field Loss in Neurological Patients? A Secondary Validation Study. Ophthalmic Res. 2017</v>
      </c>
    </row>
    <row r="1176" spans="1:29" ht="28.8" x14ac:dyDescent="0.3">
      <c r="A1176">
        <v>2015</v>
      </c>
      <c r="B1176" t="s">
        <v>5254</v>
      </c>
      <c r="C1176" t="s">
        <v>15500</v>
      </c>
      <c r="D1176" t="s">
        <v>25676</v>
      </c>
      <c r="E1176" t="s">
        <v>2451</v>
      </c>
      <c r="F1176" s="10"/>
      <c r="G1176">
        <v>2017</v>
      </c>
      <c r="J1176">
        <v>0.10450108285397353</v>
      </c>
      <c r="L1176" t="s">
        <v>36486</v>
      </c>
      <c r="M1176">
        <v>28832686</v>
      </c>
      <c r="Q1176" s="10"/>
      <c r="R1176" s="11">
        <f t="shared" si="36"/>
        <v>0</v>
      </c>
      <c r="U1176" s="11">
        <f t="shared" si="37"/>
        <v>0</v>
      </c>
      <c r="Y1176" s="11">
        <f>IF(SUM(Tableau1[[#This Row],[Other access]:[Sci-hub access]])&gt;=1,1,0)</f>
        <v>0</v>
      </c>
      <c r="Z1176" s="12">
        <f>IF(OR(Tableau1[[#This Row],[Access R1 + S1+ T1 ]]&gt;=1,Tableau1[[#This Row],[Access V1 +W1 + X1]]&gt;=1),1,0)</f>
        <v>0</v>
      </c>
      <c r="AB1176" s="10" t="str">
        <f>Tableau1[[#This Row],[DOI]]</f>
        <v>doi: 10.1371/journal.pone.0183709</v>
      </c>
      <c r="AC1176" s="13" t="str">
        <f>Tableau1[[#This Row],[Authors]]&amp;", "&amp;Tableau1[[#This Row],[Title]]&amp;" "&amp;Tableau1[[#This Row],[Journal]]&amp;". "&amp;Tableau1[[#This Row],[Year]]</f>
        <v>Mabuchi F, Mabuchi N, Sakurada Y, Yoneyama S, Kashiwagi K, Iijima H, Yamagata Z, Takamoto M, Aihara M, Iwata T, Kawase K, Shiga Y, Nishiguchi KM, Nakazawa T, Ozaki M, Araie M; Japan Glaucoma Society Omics Group (JGS-OG).., Additive effects of genetic variants associated with intraocular pressure in primary open-angle glaucoma. PLoS One. 2017</v>
      </c>
    </row>
    <row r="1177" spans="1:29" x14ac:dyDescent="0.3">
      <c r="A1177">
        <v>3688</v>
      </c>
      <c r="B1177" t="s">
        <v>6859</v>
      </c>
      <c r="C1177" t="s">
        <v>17100</v>
      </c>
      <c r="D1177" t="s">
        <v>27283</v>
      </c>
      <c r="E1177" t="s">
        <v>34155</v>
      </c>
      <c r="F1177" s="10"/>
      <c r="G1177">
        <v>2017</v>
      </c>
      <c r="J1177">
        <v>0.10463604495739132</v>
      </c>
      <c r="L1177" t="s">
        <v>38132</v>
      </c>
      <c r="M1177">
        <v>28548249</v>
      </c>
      <c r="Q1177" s="10"/>
      <c r="R1177" s="11">
        <f t="shared" si="36"/>
        <v>0</v>
      </c>
      <c r="U1177" s="11">
        <f t="shared" si="37"/>
        <v>0</v>
      </c>
      <c r="Y1177" s="11">
        <f>IF(SUM(Tableau1[[#This Row],[Other access]:[Sci-hub access]])&gt;=1,1,0)</f>
        <v>0</v>
      </c>
      <c r="Z1177" s="12">
        <f>IF(OR(Tableau1[[#This Row],[Access R1 + S1+ T1 ]]&gt;=1,Tableau1[[#This Row],[Access V1 +W1 + X1]]&gt;=1),1,0)</f>
        <v>0</v>
      </c>
      <c r="AB1177" s="10" t="str">
        <f>Tableau1[[#This Row],[DOI]]</f>
        <v>doi: 10.1002/glia.23165</v>
      </c>
      <c r="AC1177" s="13" t="str">
        <f>Tableau1[[#This Row],[Authors]]&amp;", "&amp;Tableau1[[#This Row],[Title]]&amp;" "&amp;Tableau1[[#This Row],[Journal]]&amp;". "&amp;Tableau1[[#This Row],[Year]]</f>
        <v>Langhe R, Chesneau A, Colozza G, Hidalgo M, Ail D, Locker M, Perron M., Müller glial cell reactivation in Xenopus models of retinal degeneration. Glia. 2017</v>
      </c>
    </row>
    <row r="1178" spans="1:29" x14ac:dyDescent="0.3">
      <c r="A1178">
        <v>7679</v>
      </c>
      <c r="B1178" t="s">
        <v>10453</v>
      </c>
      <c r="C1178" t="s">
        <v>20650</v>
      </c>
      <c r="D1178" t="s">
        <v>30889</v>
      </c>
      <c r="E1178" t="s">
        <v>2942</v>
      </c>
      <c r="F1178" s="10"/>
      <c r="G1178">
        <v>2017</v>
      </c>
      <c r="J1178">
        <v>0.10479157453441179</v>
      </c>
      <c r="L1178" t="s">
        <v>42030</v>
      </c>
      <c r="M1178">
        <v>28064040</v>
      </c>
      <c r="Q1178" s="10"/>
      <c r="R1178" s="11">
        <f t="shared" si="36"/>
        <v>0</v>
      </c>
      <c r="U1178" s="11">
        <f t="shared" si="37"/>
        <v>0</v>
      </c>
      <c r="Y1178" s="11">
        <f>IF(SUM(Tableau1[[#This Row],[Other access]:[Sci-hub access]])&gt;=1,1,0)</f>
        <v>0</v>
      </c>
      <c r="Z1178" s="12">
        <f>IF(OR(Tableau1[[#This Row],[Access R1 + S1+ T1 ]]&gt;=1,Tableau1[[#This Row],[Access V1 +W1 + X1]]&gt;=1),1,0)</f>
        <v>0</v>
      </c>
      <c r="AB1178" s="10" t="str">
        <f>Tableau1[[#This Row],[DOI]]</f>
        <v>doi: 10.1016/j.preteyeres.2017.01.002</v>
      </c>
      <c r="AC1178" s="13" t="str">
        <f>Tableau1[[#This Row],[Authors]]&amp;", "&amp;Tableau1[[#This Row],[Title]]&amp;" "&amp;Tableau1[[#This Row],[Journal]]&amp;". "&amp;Tableau1[[#This Row],[Year]]</f>
        <v>Maes ME, Schlamp CL, Nickells RW., BAX to basics: How the BCL2 gene family controls the death of retinal ganglion cells. Prog Retin Eye Res. 2017</v>
      </c>
    </row>
    <row r="1179" spans="1:29" x14ac:dyDescent="0.3">
      <c r="A1179">
        <v>8878</v>
      </c>
      <c r="B1179" t="s">
        <v>11505</v>
      </c>
      <c r="C1179" t="s">
        <v>21688</v>
      </c>
      <c r="D1179" t="s">
        <v>31945</v>
      </c>
      <c r="E1179" t="s">
        <v>2667</v>
      </c>
      <c r="F1179" s="10"/>
      <c r="G1179">
        <v>2017</v>
      </c>
      <c r="J1179">
        <v>0.10486392790293553</v>
      </c>
      <c r="L1179" t="s">
        <v>43210</v>
      </c>
      <c r="M1179">
        <v>27818113</v>
      </c>
      <c r="Q1179" s="10"/>
      <c r="R1179" s="11">
        <f t="shared" si="36"/>
        <v>0</v>
      </c>
      <c r="U1179" s="11">
        <f t="shared" si="37"/>
        <v>0</v>
      </c>
      <c r="Y1179" s="11">
        <f>IF(SUM(Tableau1[[#This Row],[Other access]:[Sci-hub access]])&gt;=1,1,0)</f>
        <v>0</v>
      </c>
      <c r="Z1179" s="12">
        <f>IF(OR(Tableau1[[#This Row],[Access R1 + S1+ T1 ]]&gt;=1,Tableau1[[#This Row],[Access V1 +W1 + X1]]&gt;=1),1,0)</f>
        <v>0</v>
      </c>
      <c r="AB1179" s="10" t="str">
        <f>Tableau1[[#This Row],[DOI]]</f>
        <v>doi: 10.1016/j.clae.2016.10.002</v>
      </c>
      <c r="AC1179" s="13" t="str">
        <f>Tableau1[[#This Row],[Authors]]&amp;", "&amp;Tableau1[[#This Row],[Title]]&amp;" "&amp;Tableau1[[#This Row],[Journal]]&amp;". "&amp;Tableau1[[#This Row],[Year]]</f>
        <v>Sulley A, Young G, Hunt C., Factors in the success of new contact lens wearers. Cont Lens Anterior Eye. 2017</v>
      </c>
    </row>
    <row r="1180" spans="1:29" x14ac:dyDescent="0.3">
      <c r="A1180">
        <v>10902</v>
      </c>
      <c r="B1180" t="s">
        <v>13342</v>
      </c>
      <c r="C1180" t="s">
        <v>23504</v>
      </c>
      <c r="D1180" t="s">
        <v>33796</v>
      </c>
      <c r="E1180" t="s">
        <v>34503</v>
      </c>
      <c r="F1180" s="10"/>
      <c r="G1180">
        <v>2017</v>
      </c>
      <c r="J1180">
        <v>0.10487280631645257</v>
      </c>
      <c r="L1180" t="s">
        <v>45145</v>
      </c>
      <c r="M1180">
        <v>26867657</v>
      </c>
      <c r="Q1180" s="10"/>
      <c r="R1180" s="11">
        <f t="shared" si="36"/>
        <v>0</v>
      </c>
      <c r="U1180" s="11">
        <f t="shared" si="37"/>
        <v>0</v>
      </c>
      <c r="Y1180" s="11">
        <f>IF(SUM(Tableau1[[#This Row],[Other access]:[Sci-hub access]])&gt;=1,1,0)</f>
        <v>0</v>
      </c>
      <c r="Z1180" s="12">
        <f>IF(OR(Tableau1[[#This Row],[Access R1 + S1+ T1 ]]&gt;=1,Tableau1[[#This Row],[Access V1 +W1 + X1]]&gt;=1),1,0)</f>
        <v>0</v>
      </c>
      <c r="AB1180" s="10" t="str">
        <f>Tableau1[[#This Row],[DOI]]</f>
        <v>doi: 10.1007/s12035-016-9771-z</v>
      </c>
      <c r="AC1180" s="13" t="str">
        <f>Tableau1[[#This Row],[Authors]]&amp;", "&amp;Tableau1[[#This Row],[Title]]&amp;" "&amp;Tableau1[[#This Row],[Journal]]&amp;". "&amp;Tableau1[[#This Row],[Year]]</f>
        <v>Zhang AM, Bi R, Hu QX, Fan Y, Zhang Q, Yao YG., The OPA1 Gene Mutations Are Frequent in Han Chinese Patients with Suspected Optic Neuropathy. Mol Neurobiol. 2017</v>
      </c>
    </row>
    <row r="1181" spans="1:29" x14ac:dyDescent="0.3">
      <c r="A1181">
        <v>3638</v>
      </c>
      <c r="B1181" t="s">
        <v>6810</v>
      </c>
      <c r="C1181" t="s">
        <v>17051</v>
      </c>
      <c r="D1181" t="s">
        <v>27234</v>
      </c>
      <c r="E1181" t="s">
        <v>34087</v>
      </c>
      <c r="F1181" s="10"/>
      <c r="G1181">
        <v>2017</v>
      </c>
      <c r="J1181">
        <v>0.10496239500504145</v>
      </c>
      <c r="L1181" t="s">
        <v>38084</v>
      </c>
      <c r="M1181">
        <v>28554321</v>
      </c>
      <c r="Q1181" s="10"/>
      <c r="R1181" s="11">
        <f t="shared" si="36"/>
        <v>0</v>
      </c>
      <c r="U1181" s="11">
        <f t="shared" si="37"/>
        <v>0</v>
      </c>
      <c r="Y1181" s="11">
        <f>IF(SUM(Tableau1[[#This Row],[Other access]:[Sci-hub access]])&gt;=1,1,0)</f>
        <v>0</v>
      </c>
      <c r="Z1181" s="12">
        <f>IF(OR(Tableau1[[#This Row],[Access R1 + S1+ T1 ]]&gt;=1,Tableau1[[#This Row],[Access V1 +W1 + X1]]&gt;=1),1,0)</f>
        <v>0</v>
      </c>
      <c r="AB1181" s="10" t="str">
        <f>Tableau1[[#This Row],[DOI]]</f>
        <v>doi: 10.2174/0929867324666170530093902</v>
      </c>
      <c r="AC1181" s="13" t="str">
        <f>Tableau1[[#This Row],[Authors]]&amp;", "&amp;Tableau1[[#This Row],[Title]]&amp;" "&amp;Tableau1[[#This Row],[Journal]]&amp;". "&amp;Tableau1[[#This Row],[Year]]</f>
        <v>Sakkas LI, Mavropoulos A, Bogdanos DP., Phosphodiesterase 4 Inhibitors in Immune-mediated Diseases: Mode of Action, Clinical Applications, Current and Future Perspectives. Curr Med Chem. 2017</v>
      </c>
    </row>
    <row r="1182" spans="1:29" x14ac:dyDescent="0.3">
      <c r="A1182">
        <v>3161</v>
      </c>
      <c r="B1182" t="s">
        <v>6349</v>
      </c>
      <c r="C1182" t="s">
        <v>16592</v>
      </c>
      <c r="D1182" t="s">
        <v>26773</v>
      </c>
      <c r="E1182" t="s">
        <v>34121</v>
      </c>
      <c r="F1182" s="10"/>
      <c r="G1182">
        <v>2017</v>
      </c>
      <c r="J1182">
        <v>0.10501399143400658</v>
      </c>
      <c r="L1182" t="s">
        <v>37615</v>
      </c>
      <c r="M1182">
        <v>28628441</v>
      </c>
      <c r="Q1182" s="10"/>
      <c r="R1182" s="11">
        <f t="shared" si="36"/>
        <v>0</v>
      </c>
      <c r="U1182" s="11">
        <f t="shared" si="37"/>
        <v>0</v>
      </c>
      <c r="Y1182" s="11">
        <f>IF(SUM(Tableau1[[#This Row],[Other access]:[Sci-hub access]])&gt;=1,1,0)</f>
        <v>0</v>
      </c>
      <c r="Z1182" s="12">
        <f>IF(OR(Tableau1[[#This Row],[Access R1 + S1+ T1 ]]&gt;=1,Tableau1[[#This Row],[Access V1 +W1 + X1]]&gt;=1),1,0)</f>
        <v>0</v>
      </c>
      <c r="AB1182" s="10" t="str">
        <f>Tableau1[[#This Row],[DOI]]</f>
        <v>doi: 10.3201/eid2307.161608</v>
      </c>
      <c r="AC1182" s="13" t="str">
        <f>Tableau1[[#This Row],[Authors]]&amp;", "&amp;Tableau1[[#This Row],[Title]]&amp;" "&amp;Tableau1[[#This Row],[Journal]]&amp;". "&amp;Tableau1[[#This Row],[Year]]</f>
        <v>Steptoe PJ, Scott JT, Baxter JM, Parkes CK, Dwivedi R, Czanner G, Vandy MJ, Momorie F, Fornah AD, Komba P, Richards J, Sahr F, Beare NAV, Semple MG., Novel Retinal Lesion in Ebola Survivors, Sierra Leone, 2016. Emerg Infect Dis. 2017</v>
      </c>
    </row>
    <row r="1183" spans="1:29" x14ac:dyDescent="0.3">
      <c r="A1183">
        <v>9578</v>
      </c>
      <c r="B1183" t="s">
        <v>12134</v>
      </c>
      <c r="C1183" t="s">
        <v>22309</v>
      </c>
      <c r="D1183" t="s">
        <v>32581</v>
      </c>
      <c r="E1183" t="s">
        <v>2464</v>
      </c>
      <c r="F1183" s="10"/>
      <c r="G1183">
        <v>2017</v>
      </c>
      <c r="J1183">
        <v>0.10503775754145106</v>
      </c>
      <c r="L1183" t="e">
        <v>#VALUE!</v>
      </c>
      <c r="M1183">
        <v>27653607</v>
      </c>
      <c r="Q1183" s="10"/>
      <c r="R1183" s="11">
        <f t="shared" si="36"/>
        <v>0</v>
      </c>
      <c r="U1183" s="11">
        <f t="shared" si="37"/>
        <v>0</v>
      </c>
      <c r="Y1183" s="11">
        <f>IF(SUM(Tableau1[[#This Row],[Other access]:[Sci-hub access]])&gt;=1,1,0)</f>
        <v>0</v>
      </c>
      <c r="Z1183" s="12">
        <f>IF(OR(Tableau1[[#This Row],[Access R1 + S1+ T1 ]]&gt;=1,Tableau1[[#This Row],[Access V1 +W1 + X1]]&gt;=1),1,0)</f>
        <v>0</v>
      </c>
      <c r="AB1183" s="10" t="e">
        <f>Tableau1[[#This Row],[DOI]]</f>
        <v>#VALUE!</v>
      </c>
      <c r="AC1183" s="13" t="str">
        <f>Tableau1[[#This Row],[Authors]]&amp;", "&amp;Tableau1[[#This Row],[Title]]&amp;" "&amp;Tableau1[[#This Row],[Journal]]&amp;". "&amp;Tableau1[[#This Row],[Year]]</f>
        <v>Enright JM, Karacal H, Tsai LM., Floppy iris syndrome and cataract surgery. Curr Opin Ophthalmol. 2017</v>
      </c>
    </row>
    <row r="1184" spans="1:29" x14ac:dyDescent="0.3">
      <c r="A1184">
        <v>2253</v>
      </c>
      <c r="B1184" t="s">
        <v>5485</v>
      </c>
      <c r="C1184" t="s">
        <v>15730</v>
      </c>
      <c r="D1184" t="s">
        <v>25907</v>
      </c>
      <c r="E1184" t="s">
        <v>3078</v>
      </c>
      <c r="F1184" s="10"/>
      <c r="G1184">
        <v>2017</v>
      </c>
      <c r="J1184">
        <v>0.10520190166011878</v>
      </c>
      <c r="L1184" t="e">
        <v>#VALUE!</v>
      </c>
      <c r="M1184">
        <v>28781361</v>
      </c>
      <c r="Q1184" s="10"/>
      <c r="R1184" s="11">
        <f t="shared" si="36"/>
        <v>0</v>
      </c>
      <c r="U1184" s="11">
        <f t="shared" si="37"/>
        <v>0</v>
      </c>
      <c r="Y1184" s="11">
        <f>IF(SUM(Tableau1[[#This Row],[Other access]:[Sci-hub access]])&gt;=1,1,0)</f>
        <v>0</v>
      </c>
      <c r="Z1184" s="12">
        <f>IF(OR(Tableau1[[#This Row],[Access R1 + S1+ T1 ]]&gt;=1,Tableau1[[#This Row],[Access V1 +W1 + X1]]&gt;=1),1,0)</f>
        <v>0</v>
      </c>
      <c r="AB1184" s="10" t="e">
        <f>Tableau1[[#This Row],[DOI]]</f>
        <v>#VALUE!</v>
      </c>
      <c r="AC1184" s="13" t="str">
        <f>Tableau1[[#This Row],[Authors]]&amp;", "&amp;Tableau1[[#This Row],[Title]]&amp;" "&amp;Tableau1[[#This Row],[Journal]]&amp;". "&amp;Tableau1[[#This Row],[Year]]</f>
        <v>Rueda D, Aguirre R, Contardo D, Finocchietto P, Hernandez S, di Fonzo H., Takotsubo Myocardiopathy and Hyperthyroidism: A Case Report and Literature Review. Am J Case Rep. 2017</v>
      </c>
    </row>
    <row r="1185" spans="1:29" ht="28.8" x14ac:dyDescent="0.3">
      <c r="A1185">
        <v>609</v>
      </c>
      <c r="B1185" t="s">
        <v>3872</v>
      </c>
      <c r="C1185" t="s">
        <v>14128</v>
      </c>
      <c r="D1185" t="s">
        <v>24292</v>
      </c>
      <c r="E1185" t="s">
        <v>33981</v>
      </c>
      <c r="F1185" s="10"/>
      <c r="G1185">
        <v>2017</v>
      </c>
      <c r="J1185">
        <v>0.10523907798880439</v>
      </c>
      <c r="L1185" t="s">
        <v>35107</v>
      </c>
      <c r="M1185">
        <v>29162989</v>
      </c>
      <c r="Q1185" s="10"/>
      <c r="R1185" s="11">
        <f t="shared" si="36"/>
        <v>0</v>
      </c>
      <c r="U1185" s="11">
        <f t="shared" si="37"/>
        <v>0</v>
      </c>
      <c r="Y1185" s="11">
        <f>IF(SUM(Tableau1[[#This Row],[Other access]:[Sci-hub access]])&gt;=1,1,0)</f>
        <v>0</v>
      </c>
      <c r="Z1185" s="12">
        <f>IF(OR(Tableau1[[#This Row],[Access R1 + S1+ T1 ]]&gt;=1,Tableau1[[#This Row],[Access V1 +W1 + X1]]&gt;=1),1,0)</f>
        <v>0</v>
      </c>
      <c r="AB1185" s="10" t="str">
        <f>Tableau1[[#This Row],[DOI]]</f>
        <v>doi: 10.5693/djo.01.2017.06.001</v>
      </c>
      <c r="AC1185" s="13" t="str">
        <f>Tableau1[[#This Row],[Authors]]&amp;", "&amp;Tableau1[[#This Row],[Title]]&amp;" "&amp;Tableau1[[#This Row],[Journal]]&amp;". "&amp;Tableau1[[#This Row],[Year]]</f>
        <v>Sevgi DD, Davoudi S, Talcott KE, Cho H, Guo R, Lobo AM, Papaliodis GN, Turalba A, Sobrin L, Shen LQ., A retrospective study on the outcomes of Ahmed valve versus Ahmed valve combined with fluocinolone implant in uveitic glaucoma. Digit J Ophthalmol. 2017</v>
      </c>
    </row>
    <row r="1186" spans="1:29" x14ac:dyDescent="0.3">
      <c r="A1186">
        <v>1866</v>
      </c>
      <c r="B1186" t="s">
        <v>5110</v>
      </c>
      <c r="C1186" t="s">
        <v>15356</v>
      </c>
      <c r="D1186" t="s">
        <v>25532</v>
      </c>
      <c r="E1186" t="s">
        <v>2468</v>
      </c>
      <c r="F1186" s="10"/>
      <c r="G1186">
        <v>2017</v>
      </c>
      <c r="J1186">
        <v>0.10533272709690622</v>
      </c>
      <c r="L1186" t="s">
        <v>36338</v>
      </c>
      <c r="M1186">
        <v>28858162</v>
      </c>
      <c r="Q1186" s="10"/>
      <c r="R1186" s="11">
        <f t="shared" si="36"/>
        <v>0</v>
      </c>
      <c r="U1186" s="11">
        <f t="shared" si="37"/>
        <v>0</v>
      </c>
      <c r="Y1186" s="11">
        <f>IF(SUM(Tableau1[[#This Row],[Other access]:[Sci-hub access]])&gt;=1,1,0)</f>
        <v>0</v>
      </c>
      <c r="Z1186" s="12">
        <f>IF(OR(Tableau1[[#This Row],[Access R1 + S1+ T1 ]]&gt;=1,Tableau1[[#This Row],[Access V1 +W1 + X1]]&gt;=1),1,0)</f>
        <v>0</v>
      </c>
      <c r="AB1186" s="10" t="str">
        <f>Tableau1[[#This Row],[DOI]]</f>
        <v>doi: 10.1097/IJG.0000000000000772</v>
      </c>
      <c r="AC1186" s="13" t="str">
        <f>Tableau1[[#This Row],[Authors]]&amp;", "&amp;Tableau1[[#This Row],[Title]]&amp;" "&amp;Tableau1[[#This Row],[Journal]]&amp;". "&amp;Tableau1[[#This Row],[Year]]</f>
        <v>Chan PP, Li EY, Tsoi KKF, Kwong YY, Tham CC., Cost-effectiveness of Phacoemulsification Versus Combined Phacotrabeculectomy for Treating Primary Angle Closure Glaucoma. J Glaucoma. 2017</v>
      </c>
    </row>
    <row r="1187" spans="1:29" x14ac:dyDescent="0.3">
      <c r="A1187">
        <v>1667</v>
      </c>
      <c r="B1187" t="s">
        <v>4919</v>
      </c>
      <c r="C1187" t="s">
        <v>15168</v>
      </c>
      <c r="D1187" t="s">
        <v>25340</v>
      </c>
      <c r="E1187" t="s">
        <v>34060</v>
      </c>
      <c r="F1187" s="10"/>
      <c r="G1187">
        <v>2017</v>
      </c>
      <c r="J1187">
        <v>0.10538168559157557</v>
      </c>
      <c r="L1187" t="s">
        <v>36146</v>
      </c>
      <c r="M1187">
        <v>28904218</v>
      </c>
      <c r="Q1187" s="10"/>
      <c r="R1187" s="11">
        <f t="shared" si="36"/>
        <v>0</v>
      </c>
      <c r="U1187" s="11">
        <f t="shared" si="37"/>
        <v>0</v>
      </c>
      <c r="Y1187" s="11">
        <f>IF(SUM(Tableau1[[#This Row],[Other access]:[Sci-hub access]])&gt;=1,1,0)</f>
        <v>0</v>
      </c>
      <c r="Z1187" s="12">
        <f>IF(OR(Tableau1[[#This Row],[Access R1 + S1+ T1 ]]&gt;=1,Tableau1[[#This Row],[Access V1 +W1 + X1]]&gt;=1),1,0)</f>
        <v>0</v>
      </c>
      <c r="AB1187" s="10" t="str">
        <f>Tableau1[[#This Row],[DOI]]</f>
        <v>doi: 10.3368/aoj.67.1.72</v>
      </c>
      <c r="AC1187" s="13" t="str">
        <f>Tableau1[[#This Row],[Authors]]&amp;", "&amp;Tableau1[[#This Row],[Title]]&amp;" "&amp;Tableau1[[#This Row],[Journal]]&amp;". "&amp;Tableau1[[#This Row],[Year]]</f>
        <v>Nanda KD, Lacey E, Liasis A, Nischal KK., Early Onset Sixth-Nerve Palsy with Eccentric Fixation. Am Orthopt J. 2017</v>
      </c>
    </row>
    <row r="1188" spans="1:29" x14ac:dyDescent="0.3">
      <c r="A1188">
        <v>7396</v>
      </c>
      <c r="B1188" t="s">
        <v>10205</v>
      </c>
      <c r="C1188" t="s">
        <v>20407</v>
      </c>
      <c r="D1188" t="s">
        <v>30639</v>
      </c>
      <c r="E1188" t="s">
        <v>2445</v>
      </c>
      <c r="F1188" s="10"/>
      <c r="G1188">
        <v>2017</v>
      </c>
      <c r="J1188">
        <v>0.10538918066400094</v>
      </c>
      <c r="L1188" t="s">
        <v>41752</v>
      </c>
      <c r="M1188">
        <v>28098733</v>
      </c>
      <c r="Q1188" s="10"/>
      <c r="R1188" s="11">
        <f t="shared" si="36"/>
        <v>0</v>
      </c>
      <c r="U1188" s="11">
        <f t="shared" si="37"/>
        <v>0</v>
      </c>
      <c r="Y1188" s="11">
        <f>IF(SUM(Tableau1[[#This Row],[Other access]:[Sci-hub access]])&gt;=1,1,0)</f>
        <v>0</v>
      </c>
      <c r="Z1188" s="12">
        <f>IF(OR(Tableau1[[#This Row],[Access R1 + S1+ T1 ]]&gt;=1,Tableau1[[#This Row],[Access V1 +W1 + X1]]&gt;=1),1,0)</f>
        <v>0</v>
      </c>
      <c r="AB1188" s="10" t="str">
        <f>Tableau1[[#This Row],[DOI]]</f>
        <v>doi: 10.1097/IAE.0000000000001461</v>
      </c>
      <c r="AC1188" s="13" t="str">
        <f>Tableau1[[#This Row],[Authors]]&amp;", "&amp;Tableau1[[#This Row],[Title]]&amp;" "&amp;Tableau1[[#This Row],[Journal]]&amp;". "&amp;Tableau1[[#This Row],[Year]]</f>
        <v>Kim DY, Lim HB, Kang TS, Kim JY., PREVENTING PUPILLARY CAPTURE AFTER VITRECTOMY AND TRANSSCLERAL FIXATION OF AN INTRAOCULAR LENS: Iridotomy Using a Vitrectomy Probe. Retina. 2017</v>
      </c>
    </row>
    <row r="1189" spans="1:29" x14ac:dyDescent="0.3">
      <c r="A1189">
        <v>10460</v>
      </c>
      <c r="B1189" t="s">
        <v>12946</v>
      </c>
      <c r="C1189" t="s">
        <v>23113</v>
      </c>
      <c r="D1189" t="s">
        <v>33399</v>
      </c>
      <c r="E1189" t="s">
        <v>2447</v>
      </c>
      <c r="F1189" s="10"/>
      <c r="G1189">
        <v>2017</v>
      </c>
      <c r="J1189">
        <v>0.1055660390131552</v>
      </c>
      <c r="L1189" t="s">
        <v>44710</v>
      </c>
      <c r="M1189">
        <v>27281484</v>
      </c>
      <c r="Q1189" s="10"/>
      <c r="R1189" s="11">
        <f t="shared" si="36"/>
        <v>0</v>
      </c>
      <c r="U1189" s="11">
        <f t="shared" si="37"/>
        <v>0</v>
      </c>
      <c r="Y1189" s="11">
        <f>IF(SUM(Tableau1[[#This Row],[Other access]:[Sci-hub access]])&gt;=1,1,0)</f>
        <v>0</v>
      </c>
      <c r="Z1189" s="12">
        <f>IF(OR(Tableau1[[#This Row],[Access R1 + S1+ T1 ]]&gt;=1,Tableau1[[#This Row],[Access V1 +W1 + X1]]&gt;=1),1,0)</f>
        <v>0</v>
      </c>
      <c r="AB1189" s="10" t="str">
        <f>Tableau1[[#This Row],[DOI]]</f>
        <v>doi: 10.1097/IOP.0000000000000725</v>
      </c>
      <c r="AC1189" s="13" t="str">
        <f>Tableau1[[#This Row],[Authors]]&amp;", "&amp;Tableau1[[#This Row],[Title]]&amp;" "&amp;Tableau1[[#This Row],[Journal]]&amp;". "&amp;Tableau1[[#This Row],[Year]]</f>
        <v>Chen VH, Grossniklaus HE, DelGaudio JM, Kim HJ., A Concomitant Case of Orbital Granuloma Faciale and Eosinophilic Angiocentric Fibrosis. Ophthal Plast Reconstr Surg. 2017</v>
      </c>
    </row>
    <row r="1190" spans="1:29" x14ac:dyDescent="0.3">
      <c r="A1190">
        <v>4460</v>
      </c>
      <c r="B1190" t="s">
        <v>7585</v>
      </c>
      <c r="C1190" t="s">
        <v>17820</v>
      </c>
      <c r="D1190" t="s">
        <v>28014</v>
      </c>
      <c r="E1190" t="s">
        <v>3232</v>
      </c>
      <c r="F1190" s="10"/>
      <c r="G1190">
        <v>2017</v>
      </c>
      <c r="J1190">
        <v>0.10561992529769471</v>
      </c>
      <c r="L1190" t="e">
        <v>#VALUE!</v>
      </c>
      <c r="M1190">
        <v>28442519</v>
      </c>
      <c r="Q1190" s="10"/>
      <c r="R1190" s="11">
        <f t="shared" si="36"/>
        <v>0</v>
      </c>
      <c r="U1190" s="11">
        <f t="shared" si="37"/>
        <v>0</v>
      </c>
      <c r="Y1190" s="11">
        <f>IF(SUM(Tableau1[[#This Row],[Other access]:[Sci-hub access]])&gt;=1,1,0)</f>
        <v>0</v>
      </c>
      <c r="Z1190" s="12">
        <f>IF(OR(Tableau1[[#This Row],[Access R1 + S1+ T1 ]]&gt;=1,Tableau1[[#This Row],[Access V1 +W1 + X1]]&gt;=1),1,0)</f>
        <v>0</v>
      </c>
      <c r="AB1190" s="10" t="e">
        <f>Tableau1[[#This Row],[DOI]]</f>
        <v>#VALUE!</v>
      </c>
      <c r="AC1190" s="13" t="str">
        <f>Tableau1[[#This Row],[Authors]]&amp;", "&amp;Tableau1[[#This Row],[Title]]&amp;" "&amp;Tableau1[[#This Row],[Journal]]&amp;". "&amp;Tableau1[[#This Row],[Year]]</f>
        <v>Zou J, Ji DN, Shen Y, Guan JL, Zheng SB., Mucosal Healing at 14 Weeks Predicts better Outcome in Low-dose Infliximab Treatment for Chinese Patients with Active Intestinal Behcet's Disease. Ann Clin Lab Sci. 2017</v>
      </c>
    </row>
    <row r="1191" spans="1:29" ht="28.8" x14ac:dyDescent="0.3">
      <c r="A1191">
        <v>4984</v>
      </c>
      <c r="B1191" t="s">
        <v>8075</v>
      </c>
      <c r="C1191" t="s">
        <v>18304</v>
      </c>
      <c r="D1191" t="s">
        <v>28505</v>
      </c>
      <c r="E1191" t="s">
        <v>34237</v>
      </c>
      <c r="F1191" s="10"/>
      <c r="G1191">
        <v>2017</v>
      </c>
      <c r="J1191">
        <v>0.10563054862512189</v>
      </c>
      <c r="L1191" t="s">
        <v>39392</v>
      </c>
      <c r="M1191">
        <v>28385472</v>
      </c>
      <c r="Q1191" s="10"/>
      <c r="R1191" s="11">
        <f t="shared" si="36"/>
        <v>0</v>
      </c>
      <c r="U1191" s="11">
        <f t="shared" si="37"/>
        <v>0</v>
      </c>
      <c r="Y1191" s="11">
        <f>IF(SUM(Tableau1[[#This Row],[Other access]:[Sci-hub access]])&gt;=1,1,0)</f>
        <v>0</v>
      </c>
      <c r="Z1191" s="12">
        <f>IF(OR(Tableau1[[#This Row],[Access R1 + S1+ T1 ]]&gt;=1,Tableau1[[#This Row],[Access V1 +W1 + X1]]&gt;=1),1,0)</f>
        <v>0</v>
      </c>
      <c r="AB1191" s="10" t="str">
        <f>Tableau1[[#This Row],[DOI]]</f>
        <v>doi: 10.1016/j.neurol.2017.03.007</v>
      </c>
      <c r="AC1191" s="13" t="str">
        <f>Tableau1[[#This Row],[Authors]]&amp;", "&amp;Tableau1[[#This Row],[Title]]&amp;" "&amp;Tableau1[[#This Row],[Journal]]&amp;". "&amp;Tableau1[[#This Row],[Year]]</f>
        <v>Bonnet C, Rusz J, Hanuška J, Dezortová M, Jírů F, Sieger T, Jech R, Klempíř J, Roth J, Bezdíček O, Serranová T, Dušek P, Uher T, Flammand-Roze C, Hájek M, Růžička E., GABA spectra and remote distractor effect in progressive supranuclear palsy: A pilot study. Rev Neurol (Paris). 2017</v>
      </c>
    </row>
    <row r="1192" spans="1:29" x14ac:dyDescent="0.3">
      <c r="A1192">
        <v>700</v>
      </c>
      <c r="B1192" t="s">
        <v>3963</v>
      </c>
      <c r="C1192" t="s">
        <v>14218</v>
      </c>
      <c r="D1192" t="s">
        <v>24383</v>
      </c>
      <c r="E1192" t="s">
        <v>2511</v>
      </c>
      <c r="F1192" s="10"/>
      <c r="G1192">
        <v>2017</v>
      </c>
      <c r="J1192">
        <v>0.10605135179031933</v>
      </c>
      <c r="L1192" t="s">
        <v>35193</v>
      </c>
      <c r="M1192">
        <v>29133659</v>
      </c>
      <c r="Q1192" s="10"/>
      <c r="R1192" s="11">
        <f t="shared" si="36"/>
        <v>0</v>
      </c>
      <c r="U1192" s="11">
        <f t="shared" si="37"/>
        <v>0</v>
      </c>
      <c r="Y1192" s="11">
        <f>IF(SUM(Tableau1[[#This Row],[Other access]:[Sci-hub access]])&gt;=1,1,0)</f>
        <v>0</v>
      </c>
      <c r="Z1192" s="12">
        <f>IF(OR(Tableau1[[#This Row],[Access R1 + S1+ T1 ]]&gt;=1,Tableau1[[#This Row],[Access V1 +W1 + X1]]&gt;=1),1,0)</f>
        <v>0</v>
      </c>
      <c r="AB1192" s="10" t="str">
        <f>Tableau1[[#This Row],[DOI]]</f>
        <v>doi: 10.4103/ijo.IJO_487_17</v>
      </c>
      <c r="AC1192" s="13" t="str">
        <f>Tableau1[[#This Row],[Authors]]&amp;", "&amp;Tableau1[[#This Row],[Title]]&amp;" "&amp;Tableau1[[#This Row],[Journal]]&amp;". "&amp;Tableau1[[#This Row],[Year]]</f>
        <v>Padmanaban S, Sumathi P, Kandoth P, Dharmendra RP., Congenital capillary hemangioma arising from palpebral conjunctiva of a neonate. Indian J Ophthalmol. 2017</v>
      </c>
    </row>
    <row r="1193" spans="1:29" x14ac:dyDescent="0.3">
      <c r="A1193">
        <v>282</v>
      </c>
      <c r="B1193" t="s">
        <v>3545</v>
      </c>
      <c r="C1193" t="s">
        <v>13806</v>
      </c>
      <c r="D1193" t="s">
        <v>23965</v>
      </c>
      <c r="E1193" t="s">
        <v>2538</v>
      </c>
      <c r="F1193" s="10"/>
      <c r="G1193">
        <v>2017</v>
      </c>
      <c r="J1193">
        <v>0.10609777243370744</v>
      </c>
      <c r="L1193" t="s">
        <v>34792</v>
      </c>
      <c r="M1193">
        <v>29279652</v>
      </c>
      <c r="Q1193" s="10"/>
      <c r="R1193" s="11">
        <f t="shared" si="36"/>
        <v>0</v>
      </c>
      <c r="U1193" s="11">
        <f t="shared" si="37"/>
        <v>0</v>
      </c>
      <c r="Y1193" s="11">
        <f>IF(SUM(Tableau1[[#This Row],[Other access]:[Sci-hub access]])&gt;=1,1,0)</f>
        <v>0</v>
      </c>
      <c r="Z1193" s="12">
        <f>IF(OR(Tableau1[[#This Row],[Access R1 + S1+ T1 ]]&gt;=1,Tableau1[[#This Row],[Access V1 +W1 + X1]]&gt;=1),1,0)</f>
        <v>0</v>
      </c>
      <c r="AB1193" s="10" t="str">
        <f>Tableau1[[#This Row],[DOI]]</f>
        <v>doi: 10.4103/meajo.MEAJO_68_17</v>
      </c>
      <c r="AC1193" s="13" t="str">
        <f>Tableau1[[#This Row],[Authors]]&amp;", "&amp;Tableau1[[#This Row],[Title]]&amp;" "&amp;Tableau1[[#This Row],[Journal]]&amp;". "&amp;Tableau1[[#This Row],[Year]]</f>
        <v>Joshi RS., Evaluation of Topical Lignocaine Jelly 2% for Recurrent Pterygium Surgery with Glue-free Autologous Conjunctival Graft. Middle East Afr J Ophthalmol. 2017</v>
      </c>
    </row>
    <row r="1194" spans="1:29" x14ac:dyDescent="0.3">
      <c r="A1194">
        <v>1450</v>
      </c>
      <c r="B1194" t="s">
        <v>4708</v>
      </c>
      <c r="C1194" t="s">
        <v>14958</v>
      </c>
      <c r="D1194" t="s">
        <v>25129</v>
      </c>
      <c r="E1194" t="s">
        <v>34009</v>
      </c>
      <c r="F1194" s="10"/>
      <c r="G1194">
        <v>2017</v>
      </c>
      <c r="J1194">
        <v>0.10615358110853057</v>
      </c>
      <c r="L1194" t="s">
        <v>35931</v>
      </c>
      <c r="M1194">
        <v>28946982</v>
      </c>
      <c r="Q1194" s="10"/>
      <c r="R1194" s="11">
        <f t="shared" si="36"/>
        <v>0</v>
      </c>
      <c r="U1194" s="11">
        <f t="shared" si="37"/>
        <v>0</v>
      </c>
      <c r="Y1194" s="11">
        <f>IF(SUM(Tableau1[[#This Row],[Other access]:[Sci-hub access]])&gt;=1,1,0)</f>
        <v>0</v>
      </c>
      <c r="Z1194" s="12">
        <f>IF(OR(Tableau1[[#This Row],[Access R1 + S1+ T1 ]]&gt;=1,Tableau1[[#This Row],[Access V1 +W1 + X1]]&gt;=1),1,0)</f>
        <v>0</v>
      </c>
      <c r="AB1194" s="10" t="str">
        <f>Tableau1[[#This Row],[DOI]]</f>
        <v>doi: 10.1016/j.annemergmed.2017.04.020</v>
      </c>
      <c r="AC1194" s="13" t="str">
        <f>Tableau1[[#This Row],[Authors]]&amp;", "&amp;Tableau1[[#This Row],[Title]]&amp;" "&amp;Tableau1[[#This Row],[Journal]]&amp;". "&amp;Tableau1[[#This Row],[Year]]</f>
        <v>Miller JR, Cannon CM., Woman With Headache and Vertigo. Ann Emerg Med. 2017</v>
      </c>
    </row>
    <row r="1195" spans="1:29" x14ac:dyDescent="0.3">
      <c r="A1195">
        <v>5292</v>
      </c>
      <c r="B1195" t="s">
        <v>581</v>
      </c>
      <c r="C1195" t="s">
        <v>582</v>
      </c>
      <c r="D1195" t="s">
        <v>583</v>
      </c>
      <c r="E1195" t="s">
        <v>2844</v>
      </c>
      <c r="F1195" s="10"/>
      <c r="G1195">
        <v>2017</v>
      </c>
      <c r="J1195">
        <v>0.10624001412493445</v>
      </c>
      <c r="L1195" t="s">
        <v>39687</v>
      </c>
      <c r="M1195">
        <v>28351331</v>
      </c>
      <c r="Q1195" s="10"/>
      <c r="R1195" s="11">
        <f t="shared" si="36"/>
        <v>0</v>
      </c>
      <c r="U1195" s="11">
        <f t="shared" si="37"/>
        <v>0</v>
      </c>
      <c r="Y1195" s="11">
        <f>IF(SUM(Tableau1[[#This Row],[Other access]:[Sci-hub access]])&gt;=1,1,0)</f>
        <v>0</v>
      </c>
      <c r="Z1195" s="12">
        <f>IF(OR(Tableau1[[#This Row],[Access R1 + S1+ T1 ]]&gt;=1,Tableau1[[#This Row],[Access V1 +W1 + X1]]&gt;=1),1,0)</f>
        <v>0</v>
      </c>
      <c r="AB1195" s="10" t="str">
        <f>Tableau1[[#This Row],[DOI]]</f>
        <v>doi: 10.1177/1010428317691674</v>
      </c>
      <c r="AC1195" s="13" t="str">
        <f>Tableau1[[#This Row],[Authors]]&amp;", "&amp;Tableau1[[#This Row],[Title]]&amp;" "&amp;Tableau1[[#This Row],[Journal]]&amp;". "&amp;Tableau1[[#This Row],[Year]]</f>
        <v>Zhang Y, Zhu X, Zhu X, Wu Y, Liu Y, Yao B, Huang Z., MiR-613 suppresses retinoblastoma cell proliferation, invasion, and tumor formation by targeting E2F5. Tumour Biol. 2017</v>
      </c>
    </row>
    <row r="1196" spans="1:29" x14ac:dyDescent="0.3">
      <c r="A1196">
        <v>10331</v>
      </c>
      <c r="B1196" t="s">
        <v>2204</v>
      </c>
      <c r="C1196" t="s">
        <v>2205</v>
      </c>
      <c r="D1196" t="s">
        <v>2206</v>
      </c>
      <c r="E1196" t="s">
        <v>2676</v>
      </c>
      <c r="F1196" s="10"/>
      <c r="G1196">
        <v>2017</v>
      </c>
      <c r="J1196">
        <v>0.10634763252665391</v>
      </c>
      <c r="L1196" t="s">
        <v>44582</v>
      </c>
      <c r="M1196">
        <v>27371612</v>
      </c>
      <c r="Q1196" s="10"/>
      <c r="R1196" s="11">
        <f t="shared" si="36"/>
        <v>0</v>
      </c>
      <c r="U1196" s="11">
        <f t="shared" si="37"/>
        <v>0</v>
      </c>
      <c r="Y1196" s="11">
        <f>IF(SUM(Tableau1[[#This Row],[Other access]:[Sci-hub access]])&gt;=1,1,0)</f>
        <v>0</v>
      </c>
      <c r="Z1196" s="12">
        <f>IF(OR(Tableau1[[#This Row],[Access R1 + S1+ T1 ]]&gt;=1,Tableau1[[#This Row],[Access V1 +W1 + X1]]&gt;=1),1,0)</f>
        <v>0</v>
      </c>
      <c r="AB1196" s="10" t="str">
        <f>Tableau1[[#This Row],[DOI]]</f>
        <v>doi: 10.1136/jclinpath-2016-203739</v>
      </c>
      <c r="AC1196" s="13" t="str">
        <f>Tableau1[[#This Row],[Authors]]&amp;", "&amp;Tableau1[[#This Row],[Title]]&amp;" "&amp;Tableau1[[#This Row],[Journal]]&amp;". "&amp;Tableau1[[#This Row],[Year]]</f>
        <v>Pohl M, Grabellus F, Worm K, Arnold G, Walz M, Schmid KW, Sheu-Grabellus SY., Intermediate microRNA expression profile in Graves' disease falls between that of normal thyroid tissue and papillary thyroid carcinoma. J Clin Pathol. 2017</v>
      </c>
    </row>
    <row r="1197" spans="1:29" x14ac:dyDescent="0.3">
      <c r="A1197">
        <v>1729</v>
      </c>
      <c r="B1197" t="s">
        <v>4979</v>
      </c>
      <c r="C1197" t="s">
        <v>15227</v>
      </c>
      <c r="D1197" t="s">
        <v>25400</v>
      </c>
      <c r="E1197" t="s">
        <v>34014</v>
      </c>
      <c r="F1197" s="10"/>
      <c r="G1197">
        <v>2017</v>
      </c>
      <c r="J1197">
        <v>0.10645054787097163</v>
      </c>
      <c r="L1197" t="s">
        <v>36205</v>
      </c>
      <c r="M1197">
        <v>28889998</v>
      </c>
      <c r="Q1197" s="10"/>
      <c r="R1197" s="11">
        <f t="shared" si="36"/>
        <v>0</v>
      </c>
      <c r="U1197" s="11">
        <f t="shared" si="37"/>
        <v>0</v>
      </c>
      <c r="Y1197" s="11">
        <f>IF(SUM(Tableau1[[#This Row],[Other access]:[Sci-hub access]])&gt;=1,1,0)</f>
        <v>0</v>
      </c>
      <c r="Z1197" s="12">
        <f>IF(OR(Tableau1[[#This Row],[Access R1 + S1+ T1 ]]&gt;=1,Tableau1[[#This Row],[Access V1 +W1 + X1]]&gt;=1),1,0)</f>
        <v>0</v>
      </c>
      <c r="AB1197" s="10" t="str">
        <f>Tableau1[[#This Row],[DOI]]</f>
        <v>doi: 10.1016/j.arcmed.2017.08.002</v>
      </c>
      <c r="AC1197" s="13" t="str">
        <f>Tableau1[[#This Row],[Authors]]&amp;", "&amp;Tableau1[[#This Row],[Title]]&amp;" "&amp;Tableau1[[#This Row],[Journal]]&amp;". "&amp;Tableau1[[#This Row],[Year]]</f>
        <v>Xiying M, Wenbo W, Wangyi F, Qinghuai L., Association of Apolipoprotein E Polymorphisms with Age-related Macular Degeneration Subtypes: An Updated Systematic Review and Meta-analysis. Arch Med Res. 2017</v>
      </c>
    </row>
    <row r="1198" spans="1:29" x14ac:dyDescent="0.3">
      <c r="A1198">
        <v>5277</v>
      </c>
      <c r="B1198" t="s">
        <v>8341</v>
      </c>
      <c r="C1198" t="s">
        <v>18565</v>
      </c>
      <c r="D1198" t="s">
        <v>28771</v>
      </c>
      <c r="E1198" t="s">
        <v>2443</v>
      </c>
      <c r="F1198" s="10"/>
      <c r="G1198">
        <v>2017</v>
      </c>
      <c r="J1198">
        <v>0.10660515180610364</v>
      </c>
      <c r="L1198" t="s">
        <v>39672</v>
      </c>
      <c r="M1198">
        <v>28353690</v>
      </c>
      <c r="Q1198" s="10"/>
      <c r="R1198" s="11">
        <f t="shared" si="36"/>
        <v>0</v>
      </c>
      <c r="U1198" s="11">
        <f t="shared" si="37"/>
        <v>0</v>
      </c>
      <c r="Y1198" s="11">
        <f>IF(SUM(Tableau1[[#This Row],[Other access]:[Sci-hub access]])&gt;=1,1,0)</f>
        <v>0</v>
      </c>
      <c r="Z1198" s="12">
        <f>IF(OR(Tableau1[[#This Row],[Access R1 + S1+ T1 ]]&gt;=1,Tableau1[[#This Row],[Access V1 +W1 + X1]]&gt;=1),1,0)</f>
        <v>0</v>
      </c>
      <c r="AB1198" s="10" t="str">
        <f>Tableau1[[#This Row],[DOI]]</f>
        <v>doi: 10.1167/iovs.16-20509</v>
      </c>
      <c r="AC1198" s="13" t="str">
        <f>Tableau1[[#This Row],[Authors]]&amp;", "&amp;Tableau1[[#This Row],[Title]]&amp;" "&amp;Tableau1[[#This Row],[Journal]]&amp;". "&amp;Tableau1[[#This Row],[Year]]</f>
        <v>Wu Z, Lin C, Crowther M, Mak H, Yu M, Leung CK., Impact of Rates of Change of Lamina Cribrosa and Optic Nerve Head Surface Depths on Visual Field Progression in Glaucoma. Invest Ophthalmol Vis Sci. 2017</v>
      </c>
    </row>
    <row r="1199" spans="1:29" x14ac:dyDescent="0.3">
      <c r="A1199">
        <v>2840</v>
      </c>
      <c r="B1199" t="s">
        <v>6041</v>
      </c>
      <c r="C1199" t="s">
        <v>16287</v>
      </c>
      <c r="D1199" t="s">
        <v>26465</v>
      </c>
      <c r="E1199" t="s">
        <v>2583</v>
      </c>
      <c r="F1199" s="10"/>
      <c r="G1199">
        <v>2017</v>
      </c>
      <c r="J1199">
        <v>0.10664669673730298</v>
      </c>
      <c r="L1199" t="s">
        <v>37299</v>
      </c>
      <c r="M1199">
        <v>28674958</v>
      </c>
      <c r="Q1199" s="10"/>
      <c r="R1199" s="11">
        <f t="shared" si="36"/>
        <v>0</v>
      </c>
      <c r="U1199" s="11">
        <f t="shared" si="37"/>
        <v>0</v>
      </c>
      <c r="Y1199" s="11">
        <f>IF(SUM(Tableau1[[#This Row],[Other access]:[Sci-hub access]])&gt;=1,1,0)</f>
        <v>0</v>
      </c>
      <c r="Z1199" s="12">
        <f>IF(OR(Tableau1[[#This Row],[Access R1 + S1+ T1 ]]&gt;=1,Tableau1[[#This Row],[Access V1 +W1 + X1]]&gt;=1),1,0)</f>
        <v>0</v>
      </c>
      <c r="AB1199" s="10" t="str">
        <f>Tableau1[[#This Row],[DOI]]</f>
        <v>doi: 10.1007/s12325-017-0579-7</v>
      </c>
      <c r="AC1199" s="13" t="str">
        <f>Tableau1[[#This Row],[Authors]]&amp;", "&amp;Tableau1[[#This Row],[Title]]&amp;" "&amp;Tableau1[[#This Row],[Journal]]&amp;". "&amp;Tableau1[[#This Row],[Year]]</f>
        <v>Kelava L, Barić H, Bušić M, Čima I, Trkulja V., Monovision Versus Multifocality for Presbyopia: Systematic Review and Meta-Analysis of Randomized Controlled Trials. Adv Ther. 2017</v>
      </c>
    </row>
    <row r="1200" spans="1:29" x14ac:dyDescent="0.3">
      <c r="A1200">
        <v>9753</v>
      </c>
      <c r="B1200" t="s">
        <v>12296</v>
      </c>
      <c r="C1200" t="s">
        <v>22470</v>
      </c>
      <c r="D1200" t="s">
        <v>32744</v>
      </c>
      <c r="E1200" t="s">
        <v>2468</v>
      </c>
      <c r="F1200" s="10"/>
      <c r="G1200">
        <v>2017</v>
      </c>
      <c r="J1200">
        <v>0.1066484377985697</v>
      </c>
      <c r="L1200" t="s">
        <v>44017</v>
      </c>
      <c r="M1200">
        <v>27599174</v>
      </c>
      <c r="Q1200" s="10"/>
      <c r="R1200" s="11">
        <f t="shared" si="36"/>
        <v>0</v>
      </c>
      <c r="U1200" s="11">
        <f t="shared" si="37"/>
        <v>0</v>
      </c>
      <c r="Y1200" s="11">
        <f>IF(SUM(Tableau1[[#This Row],[Other access]:[Sci-hub access]])&gt;=1,1,0)</f>
        <v>0</v>
      </c>
      <c r="Z1200" s="12">
        <f>IF(OR(Tableau1[[#This Row],[Access R1 + S1+ T1 ]]&gt;=1,Tableau1[[#This Row],[Access V1 +W1 + X1]]&gt;=1),1,0)</f>
        <v>0</v>
      </c>
      <c r="AB1200" s="10" t="str">
        <f>Tableau1[[#This Row],[DOI]]</f>
        <v>doi: 10.1097/IJG.0000000000000537</v>
      </c>
      <c r="AC1200" s="13" t="str">
        <f>Tableau1[[#This Row],[Authors]]&amp;", "&amp;Tableau1[[#This Row],[Title]]&amp;" "&amp;Tableau1[[#This Row],[Journal]]&amp;". "&amp;Tableau1[[#This Row],[Year]]</f>
        <v>Angmo D, Wadhwani M, Upadhyay AD, Temkar S, Dada T., Outcomes of Trabeculectomy Augmented With Subconjunctival and Subscleral Ologen Implantation in Primary Advanced Glaucoma. J Glaucoma. 2017</v>
      </c>
    </row>
    <row r="1201" spans="1:29" x14ac:dyDescent="0.3">
      <c r="A1201">
        <v>931</v>
      </c>
      <c r="B1201" t="s">
        <v>4193</v>
      </c>
      <c r="C1201" t="s">
        <v>14447</v>
      </c>
      <c r="D1201" t="s">
        <v>24614</v>
      </c>
      <c r="E1201" t="s">
        <v>2443</v>
      </c>
      <c r="F1201" s="10"/>
      <c r="G1201">
        <v>2017</v>
      </c>
      <c r="J1201">
        <v>0.10671593436649718</v>
      </c>
      <c r="L1201" t="s">
        <v>35419</v>
      </c>
      <c r="M1201">
        <v>29059315</v>
      </c>
      <c r="Q1201" s="10"/>
      <c r="R1201" s="11">
        <f t="shared" si="36"/>
        <v>0</v>
      </c>
      <c r="U1201" s="11">
        <f t="shared" si="37"/>
        <v>0</v>
      </c>
      <c r="Y1201" s="11">
        <f>IF(SUM(Tableau1[[#This Row],[Other access]:[Sci-hub access]])&gt;=1,1,0)</f>
        <v>0</v>
      </c>
      <c r="Z1201" s="12">
        <f>IF(OR(Tableau1[[#This Row],[Access R1 + S1+ T1 ]]&gt;=1,Tableau1[[#This Row],[Access V1 +W1 + X1]]&gt;=1),1,0)</f>
        <v>0</v>
      </c>
      <c r="AB1201" s="10" t="str">
        <f>Tableau1[[#This Row],[DOI]]</f>
        <v>doi: 10.1167/iovs.17-22576</v>
      </c>
      <c r="AC1201" s="13" t="str">
        <f>Tableau1[[#This Row],[Authors]]&amp;", "&amp;Tableau1[[#This Row],[Title]]&amp;" "&amp;Tableau1[[#This Row],[Journal]]&amp;". "&amp;Tableau1[[#This Row],[Year]]</f>
        <v>Issaho DC, Carvalho FRS, Tabuse MKU, Carrijo-Carvalho LC, de Freitas D., The Use of Botulinum Toxin to Treat Infantile Esotropia: A Systematic Review With Meta-Analysis. Invest Ophthalmol Vis Sci. 2017</v>
      </c>
    </row>
    <row r="1202" spans="1:29" x14ac:dyDescent="0.3">
      <c r="A1202">
        <v>2937</v>
      </c>
      <c r="B1202" t="s">
        <v>6133</v>
      </c>
      <c r="C1202" t="s">
        <v>16378</v>
      </c>
      <c r="D1202" t="s">
        <v>26557</v>
      </c>
      <c r="E1202" t="s">
        <v>2443</v>
      </c>
      <c r="F1202" s="10"/>
      <c r="G1202">
        <v>2017</v>
      </c>
      <c r="J1202">
        <v>0.10673780416468293</v>
      </c>
      <c r="L1202" t="s">
        <v>37393</v>
      </c>
      <c r="M1202">
        <v>28662230</v>
      </c>
      <c r="Q1202" s="10"/>
      <c r="R1202" s="11">
        <f t="shared" si="36"/>
        <v>0</v>
      </c>
      <c r="U1202" s="11">
        <f t="shared" si="37"/>
        <v>0</v>
      </c>
      <c r="Y1202" s="11">
        <f>IF(SUM(Tableau1[[#This Row],[Other access]:[Sci-hub access]])&gt;=1,1,0)</f>
        <v>0</v>
      </c>
      <c r="Z1202" s="12">
        <f>IF(OR(Tableau1[[#This Row],[Access R1 + S1+ T1 ]]&gt;=1,Tableau1[[#This Row],[Access V1 +W1 + X1]]&gt;=1),1,0)</f>
        <v>0</v>
      </c>
      <c r="AB1202" s="10" t="str">
        <f>Tableau1[[#This Row],[DOI]]</f>
        <v>doi: 10.1167/iovs.17-21555</v>
      </c>
      <c r="AC1202" s="13" t="str">
        <f>Tableau1[[#This Row],[Authors]]&amp;", "&amp;Tableau1[[#This Row],[Title]]&amp;" "&amp;Tableau1[[#This Row],[Journal]]&amp;". "&amp;Tableau1[[#This Row],[Year]]</f>
        <v>Matsuda T, Noda K, Murata M, Kawasaki A, Kanda A, Mashima Y, Ishida S., Vascular Adhesion Protein-1 Blockade Suppresses Ocular Inflammation After Retinal Laser Photocoagulation in Mice. Invest Ophthalmol Vis Sci. 2017</v>
      </c>
    </row>
    <row r="1203" spans="1:29" x14ac:dyDescent="0.3">
      <c r="A1203">
        <v>7175</v>
      </c>
      <c r="B1203" t="s">
        <v>10016</v>
      </c>
      <c r="C1203" t="s">
        <v>20218</v>
      </c>
      <c r="D1203" t="s">
        <v>30450</v>
      </c>
      <c r="E1203" t="s">
        <v>2529</v>
      </c>
      <c r="F1203" s="10"/>
      <c r="G1203">
        <v>2017</v>
      </c>
      <c r="J1203">
        <v>0.10676825890445618</v>
      </c>
      <c r="L1203" t="s">
        <v>41531</v>
      </c>
      <c r="M1203">
        <v>28121186</v>
      </c>
      <c r="Q1203" s="10"/>
      <c r="R1203" s="11">
        <f t="shared" si="36"/>
        <v>0</v>
      </c>
      <c r="U1203" s="11">
        <f t="shared" si="37"/>
        <v>0</v>
      </c>
      <c r="Y1203" s="11">
        <f>IF(SUM(Tableau1[[#This Row],[Other access]:[Sci-hub access]])&gt;=1,1,0)</f>
        <v>0</v>
      </c>
      <c r="Z1203" s="12">
        <f>IF(OR(Tableau1[[#This Row],[Access R1 + S1+ T1 ]]&gt;=1,Tableau1[[#This Row],[Access V1 +W1 + X1]]&gt;=1),1,0)</f>
        <v>0</v>
      </c>
      <c r="AB1203" s="10" t="str">
        <f>Tableau1[[#This Row],[DOI]]</f>
        <v>doi: 10.1080/02713683.2016.1264608</v>
      </c>
      <c r="AC1203" s="13" t="str">
        <f>Tableau1[[#This Row],[Authors]]&amp;", "&amp;Tableau1[[#This Row],[Title]]&amp;" "&amp;Tableau1[[#This Row],[Journal]]&amp;". "&amp;Tableau1[[#This Row],[Year]]</f>
        <v>Fuest M, Mamas N, Walter P, Mazinani BE, Roessler G, Plange N., Goldmann Applanation Tonometry versus Dynamic Contour Tonometry after Vitrectomy with Silicone Oil Endotamponade. Curr Eye Res. 2017</v>
      </c>
    </row>
    <row r="1204" spans="1:29" x14ac:dyDescent="0.3">
      <c r="A1204">
        <v>9689</v>
      </c>
      <c r="B1204" t="s">
        <v>12239</v>
      </c>
      <c r="C1204" t="s">
        <v>22413</v>
      </c>
      <c r="D1204" t="s">
        <v>32687</v>
      </c>
      <c r="E1204" t="s">
        <v>34219</v>
      </c>
      <c r="F1204" s="10"/>
      <c r="G1204">
        <v>2017</v>
      </c>
      <c r="J1204">
        <v>0.10678756898384101</v>
      </c>
      <c r="L1204" t="s">
        <v>43956</v>
      </c>
      <c r="M1204">
        <v>27618679</v>
      </c>
      <c r="Q1204" s="10"/>
      <c r="R1204" s="11">
        <f t="shared" si="36"/>
        <v>0</v>
      </c>
      <c r="U1204" s="11">
        <f t="shared" si="37"/>
        <v>0</v>
      </c>
      <c r="Y1204" s="11">
        <f>IF(SUM(Tableau1[[#This Row],[Other access]:[Sci-hub access]])&gt;=1,1,0)</f>
        <v>0</v>
      </c>
      <c r="Z1204" s="12">
        <f>IF(OR(Tableau1[[#This Row],[Access R1 + S1+ T1 ]]&gt;=1,Tableau1[[#This Row],[Access V1 +W1 + X1]]&gt;=1),1,0)</f>
        <v>0</v>
      </c>
      <c r="AB1204" s="10" t="str">
        <f>Tableau1[[#This Row],[DOI]]</f>
        <v>doi: 10.1002/jcb.25732</v>
      </c>
      <c r="AC1204" s="13" t="str">
        <f>Tableau1[[#This Row],[Authors]]&amp;", "&amp;Tableau1[[#This Row],[Title]]&amp;" "&amp;Tableau1[[#This Row],[Journal]]&amp;". "&amp;Tableau1[[#This Row],[Year]]</f>
        <v>Kim HK, Choi JS, Lee SW, Joo CK, Joe YA., A Novel Peptide Derived From Tissue-Type Plasminogen Activator Potently Inhibits Angiogenesis and Corneal Neovascularization. J Cell Biochem. 2017</v>
      </c>
    </row>
    <row r="1205" spans="1:29" x14ac:dyDescent="0.3">
      <c r="A1205">
        <v>2030</v>
      </c>
      <c r="B1205" t="s">
        <v>5269</v>
      </c>
      <c r="C1205" t="s">
        <v>15515</v>
      </c>
      <c r="D1205" t="s">
        <v>25691</v>
      </c>
      <c r="E1205" t="s">
        <v>2443</v>
      </c>
      <c r="F1205" s="10"/>
      <c r="G1205">
        <v>2017</v>
      </c>
      <c r="J1205">
        <v>0.10689691461970741</v>
      </c>
      <c r="L1205" t="s">
        <v>36501</v>
      </c>
      <c r="M1205">
        <v>28829849</v>
      </c>
      <c r="Q1205" s="10"/>
      <c r="R1205" s="11">
        <f t="shared" si="36"/>
        <v>0</v>
      </c>
      <c r="U1205" s="11">
        <f t="shared" si="37"/>
        <v>0</v>
      </c>
      <c r="Y1205" s="11">
        <f>IF(SUM(Tableau1[[#This Row],[Other access]:[Sci-hub access]])&gt;=1,1,0)</f>
        <v>0</v>
      </c>
      <c r="Z1205" s="12">
        <f>IF(OR(Tableau1[[#This Row],[Access R1 + S1+ T1 ]]&gt;=1,Tableau1[[#This Row],[Access V1 +W1 + X1]]&gt;=1),1,0)</f>
        <v>0</v>
      </c>
      <c r="AB1205" s="10" t="str">
        <f>Tableau1[[#This Row],[DOI]]</f>
        <v>doi: 10.1167/iovs.17-21913</v>
      </c>
      <c r="AC1205" s="13" t="str">
        <f>Tableau1[[#This Row],[Authors]]&amp;", "&amp;Tableau1[[#This Row],[Title]]&amp;" "&amp;Tableau1[[#This Row],[Journal]]&amp;". "&amp;Tableau1[[#This Row],[Year]]</f>
        <v>Huurneman B, Boonstra FN, Goossens J., Predictors of Sensitivity to Perceptual Learning in Children With Infantile Nystagmus. Invest Ophthalmol Vis Sci. 2017</v>
      </c>
    </row>
    <row r="1206" spans="1:29" ht="28.8" x14ac:dyDescent="0.3">
      <c r="A1206">
        <v>1403</v>
      </c>
      <c r="B1206" t="s">
        <v>4662</v>
      </c>
      <c r="C1206" t="s">
        <v>14913</v>
      </c>
      <c r="D1206" t="s">
        <v>25083</v>
      </c>
      <c r="E1206" t="s">
        <v>2456</v>
      </c>
      <c r="F1206" s="10"/>
      <c r="G1206">
        <v>2018</v>
      </c>
      <c r="J1206">
        <v>0.10702060616263687</v>
      </c>
      <c r="L1206" t="s">
        <v>35884</v>
      </c>
      <c r="M1206">
        <v>28954271</v>
      </c>
      <c r="Q1206" s="10"/>
      <c r="R1206" s="11">
        <f t="shared" si="36"/>
        <v>0</v>
      </c>
      <c r="U1206" s="11">
        <f t="shared" si="37"/>
        <v>0</v>
      </c>
      <c r="Y1206" s="11">
        <f>IF(SUM(Tableau1[[#This Row],[Other access]:[Sci-hub access]])&gt;=1,1,0)</f>
        <v>0</v>
      </c>
      <c r="Z1206" s="12">
        <f>IF(OR(Tableau1[[#This Row],[Access R1 + S1+ T1 ]]&gt;=1,Tableau1[[#This Row],[Access V1 +W1 + X1]]&gt;=1),1,0)</f>
        <v>0</v>
      </c>
      <c r="AB1206" s="10" t="str">
        <f>Tableau1[[#This Row],[DOI]]</f>
        <v>doi: 10.1159/000480406</v>
      </c>
      <c r="AC1206" s="13" t="str">
        <f>Tableau1[[#This Row],[Authors]]&amp;", "&amp;Tableau1[[#This Row],[Title]]&amp;" "&amp;Tableau1[[#This Row],[Journal]]&amp;". "&amp;Tableau1[[#This Row],[Year]]</f>
        <v>Wertheimer C, Haritoglou C, Laubichler P, Wolf A, Kaessmann K, Schumann RG, Priglinger S, Mayer WJ., Impact of Preinjection Spectral Domain Optical Coherence Tomography Findings in the Use of Intravitreal Ocriplasmin in a Clinical Setting. Ophthalmologica. 2018</v>
      </c>
    </row>
    <row r="1207" spans="1:29" x14ac:dyDescent="0.3">
      <c r="A1207">
        <v>2505</v>
      </c>
      <c r="B1207" t="s">
        <v>5726</v>
      </c>
      <c r="C1207" t="s">
        <v>15972</v>
      </c>
      <c r="D1207" t="s">
        <v>26149</v>
      </c>
      <c r="E1207" t="s">
        <v>2490</v>
      </c>
      <c r="F1207" s="10"/>
      <c r="G1207">
        <v>2017</v>
      </c>
      <c r="J1207">
        <v>0.10706288019377219</v>
      </c>
      <c r="L1207" t="s">
        <v>36969</v>
      </c>
      <c r="M1207">
        <v>28734815</v>
      </c>
      <c r="Q1207" s="10"/>
      <c r="R1207" s="11">
        <f t="shared" si="36"/>
        <v>0</v>
      </c>
      <c r="U1207" s="11">
        <f t="shared" si="37"/>
        <v>0</v>
      </c>
      <c r="Y1207" s="11">
        <f>IF(SUM(Tableau1[[#This Row],[Other access]:[Sci-hub access]])&gt;=1,1,0)</f>
        <v>0</v>
      </c>
      <c r="Z1207" s="12">
        <f>IF(OR(Tableau1[[#This Row],[Access R1 + S1+ T1 ]]&gt;=1,Tableau1[[#This Row],[Access V1 +W1 + X1]]&gt;=1),1,0)</f>
        <v>0</v>
      </c>
      <c r="AB1207" s="10" t="str">
        <f>Tableau1[[#This Row],[DOI]]</f>
        <v>doi: 10.1016/j.ajo.2017.07.011</v>
      </c>
      <c r="AC1207" s="13" t="str">
        <f>Tableau1[[#This Row],[Authors]]&amp;", "&amp;Tableau1[[#This Row],[Title]]&amp;" "&amp;Tableau1[[#This Row],[Journal]]&amp;". "&amp;Tableau1[[#This Row],[Year]]</f>
        <v>Shoji T, Zangwill LM, Akagi T, Saunders LJ, Yarmohammadi A, Manalastas PIC, Penteado RC, Weinreb RN., Progressive Macula Vessel Density Loss in Primary Open-Angle Glaucoma: A Longitudinal Study. Am J Ophthalmol. 2017</v>
      </c>
    </row>
    <row r="1208" spans="1:29" x14ac:dyDescent="0.3">
      <c r="A1208">
        <v>6341</v>
      </c>
      <c r="B1208" t="s">
        <v>9290</v>
      </c>
      <c r="C1208" t="s">
        <v>19501</v>
      </c>
      <c r="D1208" t="s">
        <v>29721</v>
      </c>
      <c r="E1208" t="s">
        <v>2445</v>
      </c>
      <c r="F1208" s="10"/>
      <c r="G1208">
        <v>2017</v>
      </c>
      <c r="J1208">
        <v>0.10707388163011045</v>
      </c>
      <c r="L1208" t="s">
        <v>40710</v>
      </c>
      <c r="M1208">
        <v>28225725</v>
      </c>
      <c r="Q1208" s="10"/>
      <c r="R1208" s="11">
        <f t="shared" si="36"/>
        <v>0</v>
      </c>
      <c r="U1208" s="11">
        <f t="shared" si="37"/>
        <v>0</v>
      </c>
      <c r="Y1208" s="11">
        <f>IF(SUM(Tableau1[[#This Row],[Other access]:[Sci-hub access]])&gt;=1,1,0)</f>
        <v>0</v>
      </c>
      <c r="Z1208" s="12">
        <f>IF(OR(Tableau1[[#This Row],[Access R1 + S1+ T1 ]]&gt;=1,Tableau1[[#This Row],[Access V1 +W1 + X1]]&gt;=1),1,0)</f>
        <v>0</v>
      </c>
      <c r="AB1208" s="10" t="str">
        <f>Tableau1[[#This Row],[DOI]]</f>
        <v>doi: 10.1097/IAE.0000000000001171</v>
      </c>
      <c r="AC1208" s="13" t="str">
        <f>Tableau1[[#This Row],[Authors]]&amp;", "&amp;Tableau1[[#This Row],[Title]]&amp;" "&amp;Tableau1[[#This Row],[Journal]]&amp;". "&amp;Tableau1[[#This Row],[Year]]</f>
        <v>Yuan M, Ding X, Yang Y, Liu F, Li J, Liang X, Zhang X, Hu A, Li Z, Zhan Z, Lu L., CLINICAL FEATURES OF AFFECTED AND UNDETACHED FELLOW EYES IN PATIENTS WITH FEVR-ASSOCIATED RHEGMATOGENOUS RETINAL DETACHMENT. Retina. 2017</v>
      </c>
    </row>
    <row r="1209" spans="1:29" x14ac:dyDescent="0.3">
      <c r="A1209">
        <v>352</v>
      </c>
      <c r="B1209" t="s">
        <v>3615</v>
      </c>
      <c r="C1209" t="s">
        <v>13876</v>
      </c>
      <c r="D1209" t="s">
        <v>24035</v>
      </c>
      <c r="E1209" t="s">
        <v>2462</v>
      </c>
      <c r="F1209" s="10"/>
      <c r="G1209">
        <v>2017</v>
      </c>
      <c r="J1209">
        <v>0.10729732208852205</v>
      </c>
      <c r="L1209" t="s">
        <v>34859</v>
      </c>
      <c r="M1209">
        <v>29246154</v>
      </c>
      <c r="Q1209" s="10"/>
      <c r="R1209" s="11">
        <f t="shared" si="36"/>
        <v>0</v>
      </c>
      <c r="U1209" s="11">
        <f t="shared" si="37"/>
        <v>0</v>
      </c>
      <c r="Y1209" s="11">
        <f>IF(SUM(Tableau1[[#This Row],[Other access]:[Sci-hub access]])&gt;=1,1,0)</f>
        <v>0</v>
      </c>
      <c r="Z1209" s="12">
        <f>IF(OR(Tableau1[[#This Row],[Access R1 + S1+ T1 ]]&gt;=1,Tableau1[[#This Row],[Access V1 +W1 + X1]]&gt;=1),1,0)</f>
        <v>0</v>
      </c>
      <c r="AB1209" s="10" t="str">
        <f>Tableau1[[#This Row],[DOI]]</f>
        <v>doi: 10.1186/s12886-017-0648-3</v>
      </c>
      <c r="AC1209" s="13" t="str">
        <f>Tableau1[[#This Row],[Authors]]&amp;", "&amp;Tableau1[[#This Row],[Title]]&amp;" "&amp;Tableau1[[#This Row],[Journal]]&amp;". "&amp;Tableau1[[#This Row],[Year]]</f>
        <v>Winterhalter S, Behrens UD, Salchow D, Joussen AM, Pleyer U., Dexamethasone implants in paediatric patients with noninfectious intermediate or posterior uveitis: first prospective exploratory case series. BMC Ophthalmol. 2017</v>
      </c>
    </row>
    <row r="1210" spans="1:29" x14ac:dyDescent="0.3">
      <c r="A1210">
        <v>6536</v>
      </c>
      <c r="B1210" t="s">
        <v>9457</v>
      </c>
      <c r="C1210" t="s">
        <v>19665</v>
      </c>
      <c r="D1210" t="s">
        <v>29888</v>
      </c>
      <c r="E1210" t="s">
        <v>2441</v>
      </c>
      <c r="F1210" s="10"/>
      <c r="G1210">
        <v>2017</v>
      </c>
      <c r="J1210">
        <v>0.10744870779739735</v>
      </c>
      <c r="L1210" t="s">
        <v>40901</v>
      </c>
      <c r="M1210">
        <v>28196730</v>
      </c>
      <c r="Q1210" s="10"/>
      <c r="R1210" s="11">
        <f t="shared" si="36"/>
        <v>0</v>
      </c>
      <c r="U1210" s="11">
        <f t="shared" si="37"/>
        <v>0</v>
      </c>
      <c r="Y1210" s="11">
        <f>IF(SUM(Tableau1[[#This Row],[Other access]:[Sci-hub access]])&gt;=1,1,0)</f>
        <v>0</v>
      </c>
      <c r="Z1210" s="12">
        <f>IF(OR(Tableau1[[#This Row],[Access R1 + S1+ T1 ]]&gt;=1,Tableau1[[#This Row],[Access V1 +W1 + X1]]&gt;=1),1,0)</f>
        <v>0</v>
      </c>
      <c r="AB1210" s="10" t="str">
        <f>Tableau1[[#This Row],[DOI]]</f>
        <v>doi: 10.1016/j.ophtha.2017.01.010</v>
      </c>
      <c r="AC1210" s="13" t="str">
        <f>Tableau1[[#This Row],[Authors]]&amp;", "&amp;Tableau1[[#This Row],[Title]]&amp;" "&amp;Tableau1[[#This Row],[Journal]]&amp;". "&amp;Tableau1[[#This Row],[Year]]</f>
        <v>Wilson ME, Trivedi RH, Weakley DR Jr, Cotsonis GA, Lambert SR; Infant Aphakia Treatment Study Group.., Globe Axial Length Growth at Age 5 Years in the Infant Aphakia Treatment Study. Ophthalmology. 2017</v>
      </c>
    </row>
    <row r="1211" spans="1:29" x14ac:dyDescent="0.3">
      <c r="A1211">
        <v>2437</v>
      </c>
      <c r="B1211" t="s">
        <v>5660</v>
      </c>
      <c r="C1211" t="s">
        <v>15906</v>
      </c>
      <c r="D1211" t="s">
        <v>26083</v>
      </c>
      <c r="E1211" t="s">
        <v>2447</v>
      </c>
      <c r="F1211" s="10"/>
      <c r="G1211">
        <v>2018</v>
      </c>
      <c r="J1211">
        <v>0.10753656936879363</v>
      </c>
      <c r="L1211" t="s">
        <v>36902</v>
      </c>
      <c r="M1211">
        <v>28746253</v>
      </c>
      <c r="Q1211" s="10"/>
      <c r="R1211" s="11">
        <f t="shared" si="36"/>
        <v>0</v>
      </c>
      <c r="U1211" s="11">
        <f t="shared" si="37"/>
        <v>0</v>
      </c>
      <c r="Y1211" s="11">
        <f>IF(SUM(Tableau1[[#This Row],[Other access]:[Sci-hub access]])&gt;=1,1,0)</f>
        <v>0</v>
      </c>
      <c r="Z1211" s="12">
        <f>IF(OR(Tableau1[[#This Row],[Access R1 + S1+ T1 ]]&gt;=1,Tableau1[[#This Row],[Access V1 +W1 + X1]]&gt;=1),1,0)</f>
        <v>0</v>
      </c>
      <c r="AB1211" s="10" t="str">
        <f>Tableau1[[#This Row],[DOI]]</f>
        <v>doi: 10.1097/IOP.0000000000000974</v>
      </c>
      <c r="AC1211" s="13" t="str">
        <f>Tableau1[[#This Row],[Authors]]&amp;", "&amp;Tableau1[[#This Row],[Title]]&amp;" "&amp;Tableau1[[#This Row],[Journal]]&amp;". "&amp;Tableau1[[#This Row],[Year]]</f>
        <v>Schear MJ, Rodgers R., A Case of Everolimus-Induced Eyelid Edema. Ophthal Plast Reconstr Surg. 2018</v>
      </c>
    </row>
    <row r="1212" spans="1:29" x14ac:dyDescent="0.3">
      <c r="A1212">
        <v>6201</v>
      </c>
      <c r="B1212" t="s">
        <v>9163</v>
      </c>
      <c r="C1212" t="s">
        <v>19376</v>
      </c>
      <c r="D1212" t="s">
        <v>29594</v>
      </c>
      <c r="E1212" t="s">
        <v>2490</v>
      </c>
      <c r="F1212" s="10"/>
      <c r="G1212">
        <v>2017</v>
      </c>
      <c r="J1212">
        <v>0.10759195478638506</v>
      </c>
      <c r="L1212" t="s">
        <v>40571</v>
      </c>
      <c r="M1212">
        <v>28237413</v>
      </c>
      <c r="Q1212" s="10"/>
      <c r="R1212" s="11">
        <f t="shared" si="36"/>
        <v>0</v>
      </c>
      <c r="U1212" s="11">
        <f t="shared" si="37"/>
        <v>0</v>
      </c>
      <c r="Y1212" s="11">
        <f>IF(SUM(Tableau1[[#This Row],[Other access]:[Sci-hub access]])&gt;=1,1,0)</f>
        <v>0</v>
      </c>
      <c r="Z1212" s="12">
        <f>IF(OR(Tableau1[[#This Row],[Access R1 + S1+ T1 ]]&gt;=1,Tableau1[[#This Row],[Access V1 +W1 + X1]]&gt;=1),1,0)</f>
        <v>0</v>
      </c>
      <c r="AB1212" s="10" t="str">
        <f>Tableau1[[#This Row],[DOI]]</f>
        <v>doi: 10.1016/j.ajo.2017.02.016</v>
      </c>
      <c r="AC1212" s="13" t="str">
        <f>Tableau1[[#This Row],[Authors]]&amp;", "&amp;Tableau1[[#This Row],[Title]]&amp;" "&amp;Tableau1[[#This Row],[Journal]]&amp;". "&amp;Tableau1[[#This Row],[Year]]</f>
        <v>Chaumet-Riffaud AE, Chaumet-Riffaud P, Cariou A, Devisme C, Audo I, Sahel JA, Mohand-Said S., Impact of Retinitis Pigmentosa on Quality of Life, Mental Health, and Employment Among Young Adults. Am J Ophthalmol. 2017</v>
      </c>
    </row>
    <row r="1213" spans="1:29" x14ac:dyDescent="0.3">
      <c r="A1213">
        <v>1536</v>
      </c>
      <c r="B1213" t="s">
        <v>4790</v>
      </c>
      <c r="C1213" t="s">
        <v>15040</v>
      </c>
      <c r="D1213" t="s">
        <v>25211</v>
      </c>
      <c r="E1213" t="s">
        <v>2532</v>
      </c>
      <c r="F1213" s="10"/>
      <c r="G1213">
        <v>2017</v>
      </c>
      <c r="J1213">
        <v>0.10759775227246837</v>
      </c>
      <c r="L1213" t="s">
        <v>36015</v>
      </c>
      <c r="M1213">
        <v>28929241</v>
      </c>
      <c r="Q1213" s="10"/>
      <c r="R1213" s="11">
        <f t="shared" si="36"/>
        <v>0</v>
      </c>
      <c r="U1213" s="11">
        <f t="shared" si="37"/>
        <v>0</v>
      </c>
      <c r="Y1213" s="11">
        <f>IF(SUM(Tableau1[[#This Row],[Other access]:[Sci-hub access]])&gt;=1,1,0)</f>
        <v>0</v>
      </c>
      <c r="Z1213" s="12">
        <f>IF(OR(Tableau1[[#This Row],[Access R1 + S1+ T1 ]]&gt;=1,Tableau1[[#This Row],[Access V1 +W1 + X1]]&gt;=1),1,0)</f>
        <v>0</v>
      </c>
      <c r="AB1213" s="10" t="str">
        <f>Tableau1[[#This Row],[DOI]]</f>
        <v>doi: 10.1007/s10384-017-0535-8</v>
      </c>
      <c r="AC1213" s="13" t="str">
        <f>Tableau1[[#This Row],[Authors]]&amp;", "&amp;Tableau1[[#This Row],[Title]]&amp;" "&amp;Tableau1[[#This Row],[Journal]]&amp;". "&amp;Tableau1[[#This Row],[Year]]</f>
        <v>Song YJ, Kim YK, Jeoung JW, Park KH., Assessment of peripapillary choroidal thickness in primary open-angle glaucoma patients with choroidal vascular prominence. Jpn J Ophthalmol. 2017</v>
      </c>
    </row>
    <row r="1214" spans="1:29" x14ac:dyDescent="0.3">
      <c r="A1214">
        <v>8086</v>
      </c>
      <c r="B1214" t="s">
        <v>1570</v>
      </c>
      <c r="C1214" t="s">
        <v>1571</v>
      </c>
      <c r="D1214" t="s">
        <v>1572</v>
      </c>
      <c r="E1214" t="s">
        <v>2639</v>
      </c>
      <c r="F1214" s="10"/>
      <c r="G1214">
        <v>2017</v>
      </c>
      <c r="J1214">
        <v>0.10761384167315169</v>
      </c>
      <c r="L1214" t="s">
        <v>42433</v>
      </c>
      <c r="M1214">
        <v>28001106</v>
      </c>
      <c r="Q1214" s="10"/>
      <c r="R1214" s="11">
        <f t="shared" si="36"/>
        <v>0</v>
      </c>
      <c r="U1214" s="11">
        <f t="shared" si="37"/>
        <v>0</v>
      </c>
      <c r="Y1214" s="11">
        <f>IF(SUM(Tableau1[[#This Row],[Other access]:[Sci-hub access]])&gt;=1,1,0)</f>
        <v>0</v>
      </c>
      <c r="Z1214" s="12">
        <f>IF(OR(Tableau1[[#This Row],[Access R1 + S1+ T1 ]]&gt;=1,Tableau1[[#This Row],[Access V1 +W1 + X1]]&gt;=1),1,0)</f>
        <v>0</v>
      </c>
      <c r="AB1214" s="10" t="str">
        <f>Tableau1[[#This Row],[DOI]]</f>
        <v>doi: 10.2460/javma.250.1.60</v>
      </c>
      <c r="AC1214" s="13" t="str">
        <f>Tableau1[[#This Row],[Authors]]&amp;", "&amp;Tableau1[[#This Row],[Title]]&amp;" "&amp;Tableau1[[#This Row],[Journal]]&amp;". "&amp;Tableau1[[#This Row],[Year]]</f>
        <v>Dubin AJ, Bentley E, Buhr KA, Miller PE., Evaluation of potential risk factors for development of primary angle-closure glaucoma in Bouviers des Flandres. J Am Vet Med Assoc. 2017</v>
      </c>
    </row>
    <row r="1215" spans="1:29" x14ac:dyDescent="0.3">
      <c r="A1215">
        <v>3925</v>
      </c>
      <c r="B1215" t="s">
        <v>7083</v>
      </c>
      <c r="C1215" t="s">
        <v>17320</v>
      </c>
      <c r="D1215" t="s">
        <v>27508</v>
      </c>
      <c r="E1215" t="s">
        <v>2781</v>
      </c>
      <c r="F1215" s="10"/>
      <c r="G1215">
        <v>2017</v>
      </c>
      <c r="J1215">
        <v>0.10766999761799045</v>
      </c>
      <c r="L1215" t="s">
        <v>38366</v>
      </c>
      <c r="M1215">
        <v>28505061</v>
      </c>
      <c r="Q1215" s="10"/>
      <c r="R1215" s="11">
        <f t="shared" si="36"/>
        <v>0</v>
      </c>
      <c r="U1215" s="11">
        <f t="shared" si="37"/>
        <v>0</v>
      </c>
      <c r="Y1215" s="11">
        <f>IF(SUM(Tableau1[[#This Row],[Other access]:[Sci-hub access]])&gt;=1,1,0)</f>
        <v>0</v>
      </c>
      <c r="Z1215" s="12">
        <f>IF(OR(Tableau1[[#This Row],[Access R1 + S1+ T1 ]]&gt;=1,Tableau1[[#This Row],[Access V1 +W1 + X1]]&gt;=1),1,0)</f>
        <v>0</v>
      </c>
      <c r="AB1215" s="10" t="str">
        <f>Tableau1[[#This Row],[DOI]]</f>
        <v>doi: 10.1097/MCD.0000000000000183</v>
      </c>
      <c r="AC1215" s="13" t="str">
        <f>Tableau1[[#This Row],[Authors]]&amp;", "&amp;Tableau1[[#This Row],[Title]]&amp;" "&amp;Tableau1[[#This Row],[Journal]]&amp;". "&amp;Tableau1[[#This Row],[Year]]</f>
        <v>Zhang K, Meng C, Ma J, Gao M, Lv Y, Liu Y, Gai Z., Novel OFD1 frameshift mutation in a Chinese boy with Joubert syndrome: a case report and literature review. Clin Dysmorphol. 2017</v>
      </c>
    </row>
    <row r="1216" spans="1:29" x14ac:dyDescent="0.3">
      <c r="A1216">
        <v>1458</v>
      </c>
      <c r="B1216" t="s">
        <v>4716</v>
      </c>
      <c r="C1216" t="s">
        <v>14966</v>
      </c>
      <c r="D1216" t="s">
        <v>25137</v>
      </c>
      <c r="E1216" t="s">
        <v>2490</v>
      </c>
      <c r="F1216" s="10"/>
      <c r="G1216">
        <v>2017</v>
      </c>
      <c r="J1216">
        <v>0.10809994624059671</v>
      </c>
      <c r="L1216" t="s">
        <v>35939</v>
      </c>
      <c r="M1216">
        <v>28943388</v>
      </c>
      <c r="Q1216" s="10"/>
      <c r="R1216" s="11">
        <f t="shared" si="36"/>
        <v>0</v>
      </c>
      <c r="U1216" s="11">
        <f t="shared" si="37"/>
        <v>0</v>
      </c>
      <c r="Y1216" s="11">
        <f>IF(SUM(Tableau1[[#This Row],[Other access]:[Sci-hub access]])&gt;=1,1,0)</f>
        <v>0</v>
      </c>
      <c r="Z1216" s="12">
        <f>IF(OR(Tableau1[[#This Row],[Access R1 + S1+ T1 ]]&gt;=1,Tableau1[[#This Row],[Access V1 +W1 + X1]]&gt;=1),1,0)</f>
        <v>0</v>
      </c>
      <c r="AB1216" s="10" t="str">
        <f>Tableau1[[#This Row],[DOI]]</f>
        <v>doi: 10.1016/j.ajo.2017.09.017</v>
      </c>
      <c r="AC1216" s="13" t="str">
        <f>Tableau1[[#This Row],[Authors]]&amp;", "&amp;Tableau1[[#This Row],[Title]]&amp;" "&amp;Tableau1[[#This Row],[Journal]]&amp;". "&amp;Tableau1[[#This Row],[Year]]</f>
        <v>Shimizu E, Yamaguchi T, Tomida D, Yagi-Yaguchi Y, Satake Y, Tsubota K, Shimazaki J., Corneal Higher-order Aberrations and Visual Improvement Following Corneal Transplantation in Treating Herpes Simplex Keratitis. Am J Ophthalmol. 2017</v>
      </c>
    </row>
    <row r="1217" spans="1:29" x14ac:dyDescent="0.3">
      <c r="A1217">
        <v>4592</v>
      </c>
      <c r="B1217" t="s">
        <v>7712</v>
      </c>
      <c r="C1217" t="s">
        <v>17947</v>
      </c>
      <c r="D1217" t="s">
        <v>28141</v>
      </c>
      <c r="E1217" t="s">
        <v>2514</v>
      </c>
      <c r="F1217" s="10"/>
      <c r="G1217">
        <v>2017</v>
      </c>
      <c r="J1217">
        <v>0.10824372506067137</v>
      </c>
      <c r="L1217" t="s">
        <v>39010</v>
      </c>
      <c r="M1217">
        <v>28428109</v>
      </c>
      <c r="Q1217" s="10"/>
      <c r="R1217" s="11">
        <f t="shared" si="36"/>
        <v>0</v>
      </c>
      <c r="U1217" s="11">
        <f t="shared" si="37"/>
        <v>0</v>
      </c>
      <c r="Y1217" s="11">
        <f>IF(SUM(Tableau1[[#This Row],[Other access]:[Sci-hub access]])&gt;=1,1,0)</f>
        <v>0</v>
      </c>
      <c r="Z1217" s="12">
        <f>IF(OR(Tableau1[[#This Row],[Access R1 + S1+ T1 ]]&gt;=1,Tableau1[[#This Row],[Access V1 +W1 + X1]]&gt;=1),1,0)</f>
        <v>0</v>
      </c>
      <c r="AB1217" s="10" t="str">
        <f>Tableau1[[#This Row],[DOI]]</f>
        <v>doi: 10.1016/j.survophthal.2017.04.002</v>
      </c>
      <c r="AC1217" s="13" t="str">
        <f>Tableau1[[#This Row],[Authors]]&amp;", "&amp;Tableau1[[#This Row],[Title]]&amp;" "&amp;Tableau1[[#This Row],[Journal]]&amp;". "&amp;Tableau1[[#This Row],[Year]]</f>
        <v>Zhang X, Liu Y, Wang W, Chen S, Li F, Huang W, Aung T, Wang N., Why does acute primary angle closure happen? Potential risk factors for acute primary angle closure. Surv Ophthalmol. 2017</v>
      </c>
    </row>
    <row r="1218" spans="1:29" x14ac:dyDescent="0.3">
      <c r="A1218">
        <v>9393</v>
      </c>
      <c r="B1218" t="s">
        <v>11964</v>
      </c>
      <c r="C1218" t="s">
        <v>22139</v>
      </c>
      <c r="D1218" t="s">
        <v>32409</v>
      </c>
      <c r="E1218" t="s">
        <v>3094</v>
      </c>
      <c r="F1218" s="10"/>
      <c r="G1218">
        <v>2017</v>
      </c>
      <c r="J1218">
        <v>0.10828362335762198</v>
      </c>
      <c r="L1218" t="s">
        <v>43684</v>
      </c>
      <c r="M1218">
        <v>27709757</v>
      </c>
      <c r="Q1218" s="10"/>
      <c r="R1218" s="11">
        <f t="shared" ref="R1218:R1281" si="38">IF(SUM(N1218:Q1218)&gt;0,1,0)</f>
        <v>0</v>
      </c>
      <c r="U1218" s="11">
        <f t="shared" ref="U1218:U1281" si="39">IF(SUM(R1218,T1218)&gt;0,1,0)</f>
        <v>0</v>
      </c>
      <c r="Y1218" s="11">
        <f>IF(SUM(Tableau1[[#This Row],[Other access]:[Sci-hub access]])&gt;=1,1,0)</f>
        <v>0</v>
      </c>
      <c r="Z1218" s="12">
        <f>IF(OR(Tableau1[[#This Row],[Access R1 + S1+ T1 ]]&gt;=1,Tableau1[[#This Row],[Access V1 +W1 + X1]]&gt;=1),1,0)</f>
        <v>0</v>
      </c>
      <c r="AB1218" s="10" t="str">
        <f>Tableau1[[#This Row],[DOI]]</f>
        <v>doi: 10.1002/mds.26813</v>
      </c>
      <c r="AC1218" s="13" t="str">
        <f>Tableau1[[#This Row],[Authors]]&amp;", "&amp;Tableau1[[#This Row],[Title]]&amp;" "&amp;Tableau1[[#This Row],[Journal]]&amp;". "&amp;Tableau1[[#This Row],[Year]]</f>
        <v>Smith R, Schain M, Nilsson C, Strandberg O, Olsson T, Hägerström D, Jögi J, Borroni E, Schöll M, Honer M, Hansson O., Increased basal ganglia binding of (18) F-AV-1451 in patients with progressive supranuclear palsy. Mov Disord. 2017</v>
      </c>
    </row>
    <row r="1219" spans="1:29" x14ac:dyDescent="0.3">
      <c r="A1219">
        <v>3372</v>
      </c>
      <c r="B1219" t="s">
        <v>6551</v>
      </c>
      <c r="C1219" t="s">
        <v>16794</v>
      </c>
      <c r="D1219" t="s">
        <v>26975</v>
      </c>
      <c r="E1219" t="s">
        <v>2479</v>
      </c>
      <c r="F1219" s="10"/>
      <c r="G1219">
        <v>2017</v>
      </c>
      <c r="J1219">
        <v>0.10831893228657019</v>
      </c>
      <c r="L1219" t="s">
        <v>37822</v>
      </c>
      <c r="M1219">
        <v>28594699</v>
      </c>
      <c r="Q1219" s="10"/>
      <c r="R1219" s="11">
        <f t="shared" si="38"/>
        <v>0</v>
      </c>
      <c r="U1219" s="11">
        <f t="shared" si="39"/>
        <v>0</v>
      </c>
      <c r="Y1219" s="11">
        <f>IF(SUM(Tableau1[[#This Row],[Other access]:[Sci-hub access]])&gt;=1,1,0)</f>
        <v>0</v>
      </c>
      <c r="Z1219" s="12">
        <f>IF(OR(Tableau1[[#This Row],[Access R1 + S1+ T1 ]]&gt;=1,Tableau1[[#This Row],[Access V1 +W1 + X1]]&gt;=1),1,0)</f>
        <v>0</v>
      </c>
      <c r="AB1219" s="10" t="str">
        <f>Tableau1[[#This Row],[DOI]]</f>
        <v>doi: 10.1097/ICO.0000000000001222</v>
      </c>
      <c r="AC1219" s="13" t="str">
        <f>Tableau1[[#This Row],[Authors]]&amp;", "&amp;Tableau1[[#This Row],[Title]]&amp;" "&amp;Tableau1[[#This Row],[Journal]]&amp;". "&amp;Tableau1[[#This Row],[Year]]</f>
        <v>Stacey AW, Lavric A, Thaung C, Siddiq S, Sagoo MS., Solitary Iris Plasmacytoma With Anterior Chamber Crystalline Deposits. Cornea. 2017</v>
      </c>
    </row>
    <row r="1220" spans="1:29" x14ac:dyDescent="0.3">
      <c r="A1220">
        <v>1844</v>
      </c>
      <c r="B1220" t="s">
        <v>5089</v>
      </c>
      <c r="C1220" t="s">
        <v>15335</v>
      </c>
      <c r="D1220" t="s">
        <v>25511</v>
      </c>
      <c r="E1220" t="s">
        <v>2490</v>
      </c>
      <c r="F1220" s="10"/>
      <c r="G1220">
        <v>2017</v>
      </c>
      <c r="J1220">
        <v>0.10832820689110034</v>
      </c>
      <c r="L1220" t="s">
        <v>36316</v>
      </c>
      <c r="M1220">
        <v>28860046</v>
      </c>
      <c r="Q1220" s="10"/>
      <c r="R1220" s="11">
        <f t="shared" si="38"/>
        <v>0</v>
      </c>
      <c r="U1220" s="11">
        <f t="shared" si="39"/>
        <v>0</v>
      </c>
      <c r="Y1220" s="11">
        <f>IF(SUM(Tableau1[[#This Row],[Other access]:[Sci-hub access]])&gt;=1,1,0)</f>
        <v>0</v>
      </c>
      <c r="Z1220" s="12">
        <f>IF(OR(Tableau1[[#This Row],[Access R1 + S1+ T1 ]]&gt;=1,Tableau1[[#This Row],[Access V1 +W1 + X1]]&gt;=1),1,0)</f>
        <v>0</v>
      </c>
      <c r="AB1220" s="10" t="str">
        <f>Tableau1[[#This Row],[DOI]]</f>
        <v>doi: 10.1016/j.ajo.2017.08.013</v>
      </c>
      <c r="AC1220" s="13" t="str">
        <f>Tableau1[[#This Row],[Authors]]&amp;", "&amp;Tableau1[[#This Row],[Title]]&amp;" "&amp;Tableau1[[#This Row],[Journal]]&amp;". "&amp;Tableau1[[#This Row],[Year]]</f>
        <v>Castillo J, Aleman I, Rush SW, Rush RB., Preoperative Bevacizumab Administration in Proliferative Diabetic Retinopathy Patients Undergoing Vitrectomy: A Randomized and Controlled Trial Comparing Interval Variation. Am J Ophthalmol. 2017</v>
      </c>
    </row>
    <row r="1221" spans="1:29" x14ac:dyDescent="0.3">
      <c r="A1221">
        <v>10285</v>
      </c>
      <c r="B1221" t="s">
        <v>12785</v>
      </c>
      <c r="C1221" t="s">
        <v>22952</v>
      </c>
      <c r="D1221" t="s">
        <v>33238</v>
      </c>
      <c r="E1221" t="s">
        <v>2529</v>
      </c>
      <c r="F1221" s="10"/>
      <c r="G1221">
        <v>2017</v>
      </c>
      <c r="J1221">
        <v>0.10850541012735559</v>
      </c>
      <c r="L1221" t="s">
        <v>44537</v>
      </c>
      <c r="M1221">
        <v>27399973</v>
      </c>
      <c r="Q1221" s="10"/>
      <c r="R1221" s="11">
        <f t="shared" si="38"/>
        <v>0</v>
      </c>
      <c r="U1221" s="11">
        <f t="shared" si="39"/>
        <v>0</v>
      </c>
      <c r="Y1221" s="11">
        <f>IF(SUM(Tableau1[[#This Row],[Other access]:[Sci-hub access]])&gt;=1,1,0)</f>
        <v>0</v>
      </c>
      <c r="Z1221" s="12">
        <f>IF(OR(Tableau1[[#This Row],[Access R1 + S1+ T1 ]]&gt;=1,Tableau1[[#This Row],[Access V1 +W1 + X1]]&gt;=1),1,0)</f>
        <v>0</v>
      </c>
      <c r="AB1221" s="10" t="str">
        <f>Tableau1[[#This Row],[DOI]]</f>
        <v>doi: 10.1080/02713683.2016.1180398</v>
      </c>
      <c r="AC1221" s="13" t="str">
        <f>Tableau1[[#This Row],[Authors]]&amp;", "&amp;Tableau1[[#This Row],[Title]]&amp;" "&amp;Tableau1[[#This Row],[Journal]]&amp;". "&amp;Tableau1[[#This Row],[Year]]</f>
        <v>Su L, Huang L, Xu Y, Zhang C, Song Z., Quantitative Analysis of Collagen Produced by Rabbit Keratocytes using Second Harmonic Generation Microscopy. Curr Eye Res. 2017</v>
      </c>
    </row>
    <row r="1222" spans="1:29" x14ac:dyDescent="0.3">
      <c r="A1222">
        <v>7011</v>
      </c>
      <c r="B1222" t="s">
        <v>9867</v>
      </c>
      <c r="C1222" t="s">
        <v>20070</v>
      </c>
      <c r="D1222" t="s">
        <v>30301</v>
      </c>
      <c r="E1222" t="s">
        <v>34015</v>
      </c>
      <c r="F1222" s="10"/>
      <c r="G1222">
        <v>2017</v>
      </c>
      <c r="J1222">
        <v>0.1085328192709839</v>
      </c>
      <c r="L1222" t="s">
        <v>41369</v>
      </c>
      <c r="M1222">
        <v>28135889</v>
      </c>
      <c r="Q1222" s="10"/>
      <c r="R1222" s="11">
        <f t="shared" si="38"/>
        <v>0</v>
      </c>
      <c r="U1222" s="11">
        <f t="shared" si="39"/>
        <v>0</v>
      </c>
      <c r="Y1222" s="11">
        <f>IF(SUM(Tableau1[[#This Row],[Other access]:[Sci-hub access]])&gt;=1,1,0)</f>
        <v>0</v>
      </c>
      <c r="Z1222" s="12">
        <f>IF(OR(Tableau1[[#This Row],[Access R1 + S1+ T1 ]]&gt;=1,Tableau1[[#This Row],[Access V1 +W1 + X1]]&gt;=1),1,0)</f>
        <v>0</v>
      </c>
      <c r="AB1222" s="10" t="str">
        <f>Tableau1[[#This Row],[DOI]]</f>
        <v>doi: 10.1080/13816810.2016.1253105</v>
      </c>
      <c r="AC1222" s="13" t="str">
        <f>Tableau1[[#This Row],[Authors]]&amp;", "&amp;Tableau1[[#This Row],[Title]]&amp;" "&amp;Tableau1[[#This Row],[Journal]]&amp;". "&amp;Tableau1[[#This Row],[Year]]</f>
        <v>Zhang D, Zeng G, Hu J, McCormick K, Shi Y, Gong B., Association of IGF1 polymorphism rs6214 with high myopia: A systematic review and meta-analysis. Ophthalmic Genet. 2017</v>
      </c>
    </row>
    <row r="1223" spans="1:29" x14ac:dyDescent="0.3">
      <c r="A1223">
        <v>6568</v>
      </c>
      <c r="B1223" t="s">
        <v>9488</v>
      </c>
      <c r="C1223" t="s">
        <v>19696</v>
      </c>
      <c r="D1223" t="s">
        <v>29919</v>
      </c>
      <c r="E1223" t="s">
        <v>2467</v>
      </c>
      <c r="F1223" s="10"/>
      <c r="G1223">
        <v>2017</v>
      </c>
      <c r="J1223">
        <v>0.1086712685056932</v>
      </c>
      <c r="L1223" t="s">
        <v>40933</v>
      </c>
      <c r="M1223">
        <v>28195611</v>
      </c>
      <c r="Q1223" s="10"/>
      <c r="R1223" s="11">
        <f t="shared" si="38"/>
        <v>0</v>
      </c>
      <c r="U1223" s="11">
        <f t="shared" si="39"/>
        <v>0</v>
      </c>
      <c r="Y1223" s="11">
        <f>IF(SUM(Tableau1[[#This Row],[Other access]:[Sci-hub access]])&gt;=1,1,0)</f>
        <v>0</v>
      </c>
      <c r="Z1223" s="12">
        <f>IF(OR(Tableau1[[#This Row],[Access R1 + S1+ T1 ]]&gt;=1,Tableau1[[#This Row],[Access V1 +W1 + X1]]&gt;=1),1,0)</f>
        <v>0</v>
      </c>
      <c r="AB1223" s="10" t="str">
        <f>Tableau1[[#This Row],[DOI]]</f>
        <v>doi: 10.3928/23258160-20170130-02</v>
      </c>
      <c r="AC1223" s="13" t="str">
        <f>Tableau1[[#This Row],[Authors]]&amp;", "&amp;Tableau1[[#This Row],[Title]]&amp;" "&amp;Tableau1[[#This Row],[Journal]]&amp;". "&amp;Tableau1[[#This Row],[Year]]</f>
        <v>Dunn EN, Hariprasad SM, Sheth VS., An Overview of the Fovista and Rinucumab Trials and the Fate of Anti-PDGF Medications. Ophthalmic Surg Lasers Imaging Retina. 2017</v>
      </c>
    </row>
    <row r="1224" spans="1:29" x14ac:dyDescent="0.3">
      <c r="A1224">
        <v>6741</v>
      </c>
      <c r="B1224" t="s">
        <v>9635</v>
      </c>
      <c r="C1224" t="s">
        <v>19839</v>
      </c>
      <c r="D1224" t="s">
        <v>30068</v>
      </c>
      <c r="E1224" t="s">
        <v>34252</v>
      </c>
      <c r="F1224" s="10"/>
      <c r="G1224">
        <v>2017</v>
      </c>
      <c r="J1224">
        <v>0.10885360469480398</v>
      </c>
      <c r="L1224" t="s">
        <v>41102</v>
      </c>
      <c r="M1224">
        <v>28167406</v>
      </c>
      <c r="Q1224" s="10"/>
      <c r="R1224" s="11">
        <f t="shared" si="38"/>
        <v>0</v>
      </c>
      <c r="U1224" s="11">
        <f t="shared" si="39"/>
        <v>0</v>
      </c>
      <c r="Y1224" s="11">
        <f>IF(SUM(Tableau1[[#This Row],[Other access]:[Sci-hub access]])&gt;=1,1,0)</f>
        <v>0</v>
      </c>
      <c r="Z1224" s="12">
        <f>IF(OR(Tableau1[[#This Row],[Access R1 + S1+ T1 ]]&gt;=1,Tableau1[[#This Row],[Access V1 +W1 + X1]]&gt;=1),1,0)</f>
        <v>0</v>
      </c>
      <c r="AB1224" s="10" t="str">
        <f>Tableau1[[#This Row],[DOI]]</f>
        <v>doi: 10.1016/j.compbiomed.2017.01.018</v>
      </c>
      <c r="AC1224" s="13" t="str">
        <f>Tableau1[[#This Row],[Authors]]&amp;", "&amp;Tableau1[[#This Row],[Title]]&amp;" "&amp;Tableau1[[#This Row],[Journal]]&amp;". "&amp;Tableau1[[#This Row],[Year]]</f>
        <v>Burlina P, Pacheco KD, Joshi N, Freund DE, Bressler NM., Comparing humans and deep learning performance for grading AMD: A study in using universal deep features and transfer learning for automated AMD analysis. Comput Biol Med. 2017</v>
      </c>
    </row>
    <row r="1225" spans="1:29" x14ac:dyDescent="0.3">
      <c r="A1225">
        <v>5838</v>
      </c>
      <c r="B1225" t="s">
        <v>8856</v>
      </c>
      <c r="C1225" t="s">
        <v>19073</v>
      </c>
      <c r="D1225" t="s">
        <v>29286</v>
      </c>
      <c r="E1225" t="s">
        <v>2523</v>
      </c>
      <c r="F1225" s="10"/>
      <c r="G1225">
        <v>2017</v>
      </c>
      <c r="J1225">
        <v>0.10886133245157936</v>
      </c>
      <c r="L1225" t="s">
        <v>40220</v>
      </c>
      <c r="M1225">
        <v>28282064</v>
      </c>
      <c r="Q1225" s="10"/>
      <c r="R1225" s="11">
        <f t="shared" si="38"/>
        <v>0</v>
      </c>
      <c r="U1225" s="11">
        <f t="shared" si="39"/>
        <v>0</v>
      </c>
      <c r="Y1225" s="11">
        <f>IF(SUM(Tableau1[[#This Row],[Other access]:[Sci-hub access]])&gt;=1,1,0)</f>
        <v>0</v>
      </c>
      <c r="Z1225" s="12">
        <f>IF(OR(Tableau1[[#This Row],[Access R1 + S1+ T1 ]]&gt;=1,Tableau1[[#This Row],[Access V1 +W1 + X1]]&gt;=1),1,0)</f>
        <v>0</v>
      </c>
      <c r="AB1225" s="10" t="str">
        <f>Tableau1[[#This Row],[DOI]]</f>
        <v>doi: 10.1038/eye.2017.33</v>
      </c>
      <c r="AC1225" s="13" t="str">
        <f>Tableau1[[#This Row],[Authors]]&amp;", "&amp;Tableau1[[#This Row],[Title]]&amp;" "&amp;Tableau1[[#This Row],[Journal]]&amp;". "&amp;Tableau1[[#This Row],[Year]]</f>
        <v>Sung MS, Heo H, Ji YS, Park SW., Predicting the risk of parafoveal scotoma in myopic normal tension glaucoma: role of optic disc tilt and rotation. Eye (Lond). 2017</v>
      </c>
    </row>
    <row r="1226" spans="1:29" ht="28.8" x14ac:dyDescent="0.3">
      <c r="A1226">
        <v>6332</v>
      </c>
      <c r="B1226" t="s">
        <v>906</v>
      </c>
      <c r="C1226" t="s">
        <v>907</v>
      </c>
      <c r="D1226" t="s">
        <v>908</v>
      </c>
      <c r="E1226" t="s">
        <v>2845</v>
      </c>
      <c r="F1226" s="10"/>
      <c r="G1226">
        <v>2017</v>
      </c>
      <c r="J1226">
        <v>0.10887937521241597</v>
      </c>
      <c r="L1226" t="s">
        <v>40701</v>
      </c>
      <c r="M1226">
        <v>28226328</v>
      </c>
      <c r="Q1226" s="10"/>
      <c r="R1226" s="11">
        <f t="shared" si="38"/>
        <v>0</v>
      </c>
      <c r="U1226" s="11">
        <f t="shared" si="39"/>
        <v>0</v>
      </c>
      <c r="Y1226" s="11">
        <f>IF(SUM(Tableau1[[#This Row],[Other access]:[Sci-hub access]])&gt;=1,1,0)</f>
        <v>0</v>
      </c>
      <c r="Z1226" s="12">
        <f>IF(OR(Tableau1[[#This Row],[Access R1 + S1+ T1 ]]&gt;=1,Tableau1[[#This Row],[Access V1 +W1 + X1]]&gt;=1),1,0)</f>
        <v>0</v>
      </c>
      <c r="AB1226" s="10" t="str">
        <f>Tableau1[[#This Row],[DOI]]</f>
        <v>doi: 10.1159/000456695</v>
      </c>
      <c r="AC1226" s="13" t="str">
        <f>Tableau1[[#This Row],[Authors]]&amp;", "&amp;Tableau1[[#This Row],[Title]]&amp;" "&amp;Tableau1[[#This Row],[Journal]]&amp;". "&amp;Tableau1[[#This Row],[Year]]</f>
        <v>Maldžienė Ž, Preikšaitienė E, Ignotienė S, Kapitanova N, Utkus A, Kučinskas V., A de novo Pericentric Inversion in Chromosome 4 Associated with Disruption of PITX2 and a Microdeletion in 4p15.2 in a Patient with Axenfeld-Rieger Syndrome and Developmental Delay. Cytogenet Genome Res. 2017</v>
      </c>
    </row>
    <row r="1227" spans="1:29" x14ac:dyDescent="0.3">
      <c r="A1227">
        <v>4747</v>
      </c>
      <c r="B1227" t="s">
        <v>7854</v>
      </c>
      <c r="C1227" t="s">
        <v>18085</v>
      </c>
      <c r="D1227" t="s">
        <v>28284</v>
      </c>
      <c r="E1227" t="s">
        <v>3017</v>
      </c>
      <c r="F1227" s="10"/>
      <c r="G1227">
        <v>2017</v>
      </c>
      <c r="J1227">
        <v>0.10908547215033004</v>
      </c>
      <c r="L1227" t="s">
        <v>39162</v>
      </c>
      <c r="M1227">
        <v>28411039</v>
      </c>
      <c r="Q1227" s="10"/>
      <c r="R1227" s="11">
        <f t="shared" si="38"/>
        <v>0</v>
      </c>
      <c r="U1227" s="11">
        <f t="shared" si="39"/>
        <v>0</v>
      </c>
      <c r="Y1227" s="11">
        <f>IF(SUM(Tableau1[[#This Row],[Other access]:[Sci-hub access]])&gt;=1,1,0)</f>
        <v>0</v>
      </c>
      <c r="Z1227" s="12">
        <f>IF(OR(Tableau1[[#This Row],[Access R1 + S1+ T1 ]]&gt;=1,Tableau1[[#This Row],[Access V1 +W1 + X1]]&gt;=1),1,0)</f>
        <v>0</v>
      </c>
      <c r="AB1227" s="10" t="str">
        <f>Tableau1[[#This Row],[DOI]]</f>
        <v>doi: 10.1016/j.jstrokecerebrovasdis.2017.03.018</v>
      </c>
      <c r="AC1227" s="13" t="str">
        <f>Tableau1[[#This Row],[Authors]]&amp;", "&amp;Tableau1[[#This Row],[Title]]&amp;" "&amp;Tableau1[[#This Row],[Journal]]&amp;". "&amp;Tableau1[[#This Row],[Year]]</f>
        <v>Keel S, Foreman J, Xie J, Taylor HR, Dirani M., The Prevalence of Self-Reported Stroke in the Australian National Eye Health Survey. J Stroke Cerebrovasc Dis. 2017</v>
      </c>
    </row>
    <row r="1228" spans="1:29" x14ac:dyDescent="0.3">
      <c r="A1228">
        <v>998</v>
      </c>
      <c r="B1228" t="s">
        <v>4260</v>
      </c>
      <c r="C1228" t="s">
        <v>14514</v>
      </c>
      <c r="D1228" t="s">
        <v>24681</v>
      </c>
      <c r="E1228" t="s">
        <v>2451</v>
      </c>
      <c r="F1228" s="10"/>
      <c r="G1228">
        <v>2017</v>
      </c>
      <c r="J1228">
        <v>0.109120825804087</v>
      </c>
      <c r="L1228" t="s">
        <v>35486</v>
      </c>
      <c r="M1228">
        <v>29049410</v>
      </c>
      <c r="Q1228" s="10"/>
      <c r="R1228" s="11">
        <f t="shared" si="38"/>
        <v>0</v>
      </c>
      <c r="U1228" s="11">
        <f t="shared" si="39"/>
        <v>0</v>
      </c>
      <c r="Y1228" s="11">
        <f>IF(SUM(Tableau1[[#This Row],[Other access]:[Sci-hub access]])&gt;=1,1,0)</f>
        <v>0</v>
      </c>
      <c r="Z1228" s="12">
        <f>IF(OR(Tableau1[[#This Row],[Access R1 + S1+ T1 ]]&gt;=1,Tableau1[[#This Row],[Access V1 +W1 + X1]]&gt;=1),1,0)</f>
        <v>0</v>
      </c>
      <c r="AB1228" s="10" t="str">
        <f>Tableau1[[#This Row],[DOI]]</f>
        <v>doi: 10.1371/journal.pone.0186737</v>
      </c>
      <c r="AC1228" s="13" t="str">
        <f>Tableau1[[#This Row],[Authors]]&amp;", "&amp;Tableau1[[#This Row],[Title]]&amp;" "&amp;Tableau1[[#This Row],[Journal]]&amp;". "&amp;Tableau1[[#This Row],[Year]]</f>
        <v>Manabe K, Osaka R, Nakano Y, Takasago Y, Fujita T, Shiragami C, Hirooka K, Muraoka Y, Tsujikawa A., Metamorphopsia associated with central retinal vein occlusion. PLoS One. 2017</v>
      </c>
    </row>
    <row r="1229" spans="1:29" x14ac:dyDescent="0.3">
      <c r="A1229">
        <v>5410</v>
      </c>
      <c r="B1229" t="s">
        <v>611</v>
      </c>
      <c r="C1229" t="s">
        <v>612</v>
      </c>
      <c r="D1229" t="s">
        <v>613</v>
      </c>
      <c r="E1229" t="s">
        <v>2674</v>
      </c>
      <c r="F1229" s="10"/>
      <c r="G1229">
        <v>2017</v>
      </c>
      <c r="J1229">
        <v>0.10936902584708186</v>
      </c>
      <c r="L1229" t="e">
        <v>#VALUE!</v>
      </c>
      <c r="M1229">
        <v>28338183</v>
      </c>
      <c r="Q1229" s="10"/>
      <c r="R1229" s="11">
        <f t="shared" si="38"/>
        <v>0</v>
      </c>
      <c r="U1229" s="11">
        <f t="shared" si="39"/>
        <v>0</v>
      </c>
      <c r="Y1229" s="11">
        <f>IF(SUM(Tableau1[[#This Row],[Other access]:[Sci-hub access]])&gt;=1,1,0)</f>
        <v>0</v>
      </c>
      <c r="Z1229" s="12">
        <f>IF(OR(Tableau1[[#This Row],[Access R1 + S1+ T1 ]]&gt;=1,Tableau1[[#This Row],[Access V1 +W1 + X1]]&gt;=1),1,0)</f>
        <v>0</v>
      </c>
      <c r="AB1229" s="10" t="e">
        <f>Tableau1[[#This Row],[DOI]]</f>
        <v>#VALUE!</v>
      </c>
      <c r="AC1229" s="13" t="str">
        <f>Tableau1[[#This Row],[Authors]]&amp;", "&amp;Tableau1[[#This Row],[Title]]&amp;" "&amp;Tableau1[[#This Row],[Journal]]&amp;". "&amp;Tableau1[[#This Row],[Year]]</f>
        <v>Scoppetta C, Di Gennaro G., Psychogenic convergence spasm mimicking ocular myasthenia. Eur Rev Med Pharmacol Sci. 2017</v>
      </c>
    </row>
    <row r="1230" spans="1:29" x14ac:dyDescent="0.3">
      <c r="A1230">
        <v>3804</v>
      </c>
      <c r="B1230" t="s">
        <v>6969</v>
      </c>
      <c r="C1230" t="s">
        <v>17209</v>
      </c>
      <c r="D1230" t="s">
        <v>27393</v>
      </c>
      <c r="E1230" t="s">
        <v>2448</v>
      </c>
      <c r="F1230" s="10"/>
      <c r="G1230">
        <v>2017</v>
      </c>
      <c r="J1230">
        <v>0.10977026728852557</v>
      </c>
      <c r="L1230" t="s">
        <v>38247</v>
      </c>
      <c r="M1230">
        <v>28528378</v>
      </c>
      <c r="Q1230" s="10"/>
      <c r="R1230" s="11">
        <f t="shared" si="38"/>
        <v>0</v>
      </c>
      <c r="U1230" s="11">
        <f t="shared" si="39"/>
        <v>0</v>
      </c>
      <c r="Y1230" s="11">
        <f>IF(SUM(Tableau1[[#This Row],[Other access]:[Sci-hub access]])&gt;=1,1,0)</f>
        <v>0</v>
      </c>
      <c r="Z1230" s="12">
        <f>IF(OR(Tableau1[[#This Row],[Access R1 + S1+ T1 ]]&gt;=1,Tableau1[[#This Row],[Access V1 +W1 + X1]]&gt;=1),1,0)</f>
        <v>0</v>
      </c>
      <c r="AB1230" s="10" t="str">
        <f>Tableau1[[#This Row],[DOI]]</f>
        <v>doi: 10.1007/s00417-017-3683-0</v>
      </c>
      <c r="AC1230" s="13" t="str">
        <f>Tableau1[[#This Row],[Authors]]&amp;", "&amp;Tableau1[[#This Row],[Title]]&amp;" "&amp;Tableau1[[#This Row],[Journal]]&amp;". "&amp;Tableau1[[#This Row],[Year]]</f>
        <v>Wecker T, Anton A, Neuburger M, Jordan JF, van Oterendorp C., Trabeculotomy opening size and IOP reduction after Trabectome® surgery. Graefes Arch Clin Exp Ophthalmol. 2017</v>
      </c>
    </row>
    <row r="1231" spans="1:29" x14ac:dyDescent="0.3">
      <c r="A1231">
        <v>6902</v>
      </c>
      <c r="B1231" t="s">
        <v>9774</v>
      </c>
      <c r="C1231" t="s">
        <v>19977</v>
      </c>
      <c r="D1231" t="s">
        <v>30208</v>
      </c>
      <c r="E1231" t="s">
        <v>2830</v>
      </c>
      <c r="F1231" s="10"/>
      <c r="G1231">
        <v>2017</v>
      </c>
      <c r="J1231">
        <v>0.10982218887453576</v>
      </c>
      <c r="L1231" t="s">
        <v>41261</v>
      </c>
      <c r="M1231">
        <v>28148585</v>
      </c>
      <c r="Q1231" s="10"/>
      <c r="R1231" s="11">
        <f t="shared" si="38"/>
        <v>0</v>
      </c>
      <c r="U1231" s="11">
        <f t="shared" si="39"/>
        <v>0</v>
      </c>
      <c r="Y1231" s="11">
        <f>IF(SUM(Tableau1[[#This Row],[Other access]:[Sci-hub access]])&gt;=1,1,0)</f>
        <v>0</v>
      </c>
      <c r="Z1231" s="12">
        <f>IF(OR(Tableau1[[#This Row],[Access R1 + S1+ T1 ]]&gt;=1,Tableau1[[#This Row],[Access V1 +W1 + X1]]&gt;=1),1,0)</f>
        <v>0</v>
      </c>
      <c r="AB1231" s="10" t="str">
        <f>Tableau1[[#This Row],[DOI]]</f>
        <v>doi: 10.7861/clinmedicine.17-1-71</v>
      </c>
      <c r="AC1231" s="13" t="str">
        <f>Tableau1[[#This Row],[Authors]]&amp;", "&amp;Tableau1[[#This Row],[Title]]&amp;" "&amp;Tableau1[[#This Row],[Journal]]&amp;". "&amp;Tableau1[[#This Row],[Year]]</f>
        <v>Nair JR, Moots RJ., Behcet's disease. Clin Med (Lond). 2017</v>
      </c>
    </row>
    <row r="1232" spans="1:29" x14ac:dyDescent="0.3">
      <c r="A1232">
        <v>3787</v>
      </c>
      <c r="B1232" t="s">
        <v>6955</v>
      </c>
      <c r="C1232" t="s">
        <v>17195</v>
      </c>
      <c r="D1232" t="s">
        <v>27379</v>
      </c>
      <c r="E1232" t="s">
        <v>2441</v>
      </c>
      <c r="F1232" s="10"/>
      <c r="G1232">
        <v>2017</v>
      </c>
      <c r="J1232">
        <v>0.11000150128662556</v>
      </c>
      <c r="L1232" t="s">
        <v>38231</v>
      </c>
      <c r="M1232">
        <v>28532974</v>
      </c>
      <c r="Q1232" s="10"/>
      <c r="R1232" s="11">
        <f t="shared" si="38"/>
        <v>0</v>
      </c>
      <c r="U1232" s="11">
        <f t="shared" si="39"/>
        <v>0</v>
      </c>
      <c r="Y1232" s="11">
        <f>IF(SUM(Tableau1[[#This Row],[Other access]:[Sci-hub access]])&gt;=1,1,0)</f>
        <v>0</v>
      </c>
      <c r="Z1232" s="12">
        <f>IF(OR(Tableau1[[#This Row],[Access R1 + S1+ T1 ]]&gt;=1,Tableau1[[#This Row],[Access V1 +W1 + X1]]&gt;=1),1,0)</f>
        <v>0</v>
      </c>
      <c r="AB1232" s="10" t="str">
        <f>Tableau1[[#This Row],[DOI]]</f>
        <v>doi: 10.1016/j.ophtha.2017.04.011</v>
      </c>
      <c r="AC1232" s="13" t="str">
        <f>Tableau1[[#This Row],[Authors]]&amp;", "&amp;Tableau1[[#This Row],[Title]]&amp;" "&amp;Tableau1[[#This Row],[Journal]]&amp;". "&amp;Tableau1[[#This Row],[Year]]</f>
        <v>Godefrooij DA, Mangen MJ, Chan E, O'Brart DPS, Imhof SM, de Wit GA, Wisse RPL., Cost-Effectiveness Analysis of Corneal Collagen Crosslinking for Progressive Keratoconus. Ophthalmology. 2017</v>
      </c>
    </row>
    <row r="1233" spans="1:29" x14ac:dyDescent="0.3">
      <c r="A1233">
        <v>3016</v>
      </c>
      <c r="B1233" t="s">
        <v>6209</v>
      </c>
      <c r="C1233" t="s">
        <v>16454</v>
      </c>
      <c r="D1233" t="s">
        <v>26633</v>
      </c>
      <c r="E1233" t="s">
        <v>2659</v>
      </c>
      <c r="F1233" s="10"/>
      <c r="G1233">
        <v>2017</v>
      </c>
      <c r="J1233">
        <v>0.11003173474833572</v>
      </c>
      <c r="L1233" t="s">
        <v>37470</v>
      </c>
      <c r="M1233">
        <v>28650890</v>
      </c>
      <c r="Q1233" s="10"/>
      <c r="R1233" s="11">
        <f t="shared" si="38"/>
        <v>0</v>
      </c>
      <c r="U1233" s="11">
        <f t="shared" si="39"/>
        <v>0</v>
      </c>
      <c r="Y1233" s="11">
        <f>IF(SUM(Tableau1[[#This Row],[Other access]:[Sci-hub access]])&gt;=1,1,0)</f>
        <v>0</v>
      </c>
      <c r="Z1233" s="12">
        <f>IF(OR(Tableau1[[#This Row],[Access R1 + S1+ T1 ]]&gt;=1,Tableau1[[#This Row],[Access V1 +W1 + X1]]&gt;=1),1,0)</f>
        <v>0</v>
      </c>
      <c r="AB1233" s="10" t="str">
        <f>Tableau1[[#This Row],[DOI]]</f>
        <v>doi: 10.1097/RLU.0000000000001738</v>
      </c>
      <c r="AC1233" s="13" t="str">
        <f>Tableau1[[#This Row],[Authors]]&amp;", "&amp;Tableau1[[#This Row],[Title]]&amp;" "&amp;Tableau1[[#This Row],[Journal]]&amp;". "&amp;Tableau1[[#This Row],[Year]]</f>
        <v>Li ZG., Solitary Choroidal Metastasis From Lung Adenocarcinoma on FDG PET/CT. Clin Nucl Med. 2017</v>
      </c>
    </row>
    <row r="1234" spans="1:29" x14ac:dyDescent="0.3">
      <c r="A1234">
        <v>5390</v>
      </c>
      <c r="B1234" t="s">
        <v>8443</v>
      </c>
      <c r="C1234" t="s">
        <v>18666</v>
      </c>
      <c r="D1234" t="s">
        <v>28873</v>
      </c>
      <c r="E1234" t="s">
        <v>34095</v>
      </c>
      <c r="F1234" s="10"/>
      <c r="G1234">
        <v>2017</v>
      </c>
      <c r="J1234">
        <v>0.11015449904418129</v>
      </c>
      <c r="L1234" t="s">
        <v>39785</v>
      </c>
      <c r="M1234">
        <v>28340598</v>
      </c>
      <c r="Q1234" s="10"/>
      <c r="R1234" s="11">
        <f t="shared" si="38"/>
        <v>0</v>
      </c>
      <c r="U1234" s="11">
        <f t="shared" si="39"/>
        <v>0</v>
      </c>
      <c r="Y1234" s="11">
        <f>IF(SUM(Tableau1[[#This Row],[Other access]:[Sci-hub access]])&gt;=1,1,0)</f>
        <v>0</v>
      </c>
      <c r="Z1234" s="12">
        <f>IF(OR(Tableau1[[#This Row],[Access R1 + S1+ T1 ]]&gt;=1,Tableau1[[#This Row],[Access V1 +W1 + X1]]&gt;=1),1,0)</f>
        <v>0</v>
      </c>
      <c r="AB1234" s="10" t="str">
        <f>Tableau1[[#This Row],[DOI]]</f>
        <v>doi: 10.1186/s40478-017-0428-6</v>
      </c>
      <c r="AC1234" s="13" t="str">
        <f>Tableau1[[#This Row],[Authors]]&amp;", "&amp;Tableau1[[#This Row],[Title]]&amp;" "&amp;Tableau1[[#This Row],[Journal]]&amp;". "&amp;Tableau1[[#This Row],[Year]]</f>
        <v>Liu Y, Given KS, Harlow DE, Matschulat AM, Macklin WB, Bennett JL, Owens GP., Myelin-specific multiple sclerosis antibodies cause complement-dependent oligodendrocyte loss and demyelination. Acta Neuropathol Commun. 2017</v>
      </c>
    </row>
    <row r="1235" spans="1:29" x14ac:dyDescent="0.3">
      <c r="A1235">
        <v>5039</v>
      </c>
      <c r="B1235" t="s">
        <v>8128</v>
      </c>
      <c r="C1235" t="s">
        <v>18355</v>
      </c>
      <c r="D1235" t="s">
        <v>28558</v>
      </c>
      <c r="E1235" t="s">
        <v>2451</v>
      </c>
      <c r="F1235" s="10"/>
      <c r="G1235">
        <v>2017</v>
      </c>
      <c r="J1235">
        <v>0.11026656865550644</v>
      </c>
      <c r="L1235" t="s">
        <v>39447</v>
      </c>
      <c r="M1235">
        <v>28380081</v>
      </c>
      <c r="Q1235" s="10"/>
      <c r="R1235" s="11">
        <f t="shared" si="38"/>
        <v>0</v>
      </c>
      <c r="U1235" s="11">
        <f t="shared" si="39"/>
        <v>0</v>
      </c>
      <c r="Y1235" s="11">
        <f>IF(SUM(Tableau1[[#This Row],[Other access]:[Sci-hub access]])&gt;=1,1,0)</f>
        <v>0</v>
      </c>
      <c r="Z1235" s="12">
        <f>IF(OR(Tableau1[[#This Row],[Access R1 + S1+ T1 ]]&gt;=1,Tableau1[[#This Row],[Access V1 +W1 + X1]]&gt;=1),1,0)</f>
        <v>0</v>
      </c>
      <c r="AB1235" s="10" t="str">
        <f>Tableau1[[#This Row],[DOI]]</f>
        <v>doi: 10.1371/journal.pone.0175120</v>
      </c>
      <c r="AC1235" s="13" t="str">
        <f>Tableau1[[#This Row],[Authors]]&amp;", "&amp;Tableau1[[#This Row],[Title]]&amp;" "&amp;Tableau1[[#This Row],[Journal]]&amp;". "&amp;Tableau1[[#This Row],[Year]]</f>
        <v>Jonas JB, Weber P, Nagaoka N, Ohno-Matsui K., Glaucoma in high myopia and parapapillary delta zone. PLoS One. 2017</v>
      </c>
    </row>
    <row r="1236" spans="1:29" x14ac:dyDescent="0.3">
      <c r="A1236">
        <v>8484</v>
      </c>
      <c r="B1236" t="s">
        <v>11159</v>
      </c>
      <c r="C1236" t="s">
        <v>21344</v>
      </c>
      <c r="D1236" t="s">
        <v>31598</v>
      </c>
      <c r="E1236" t="s">
        <v>3053</v>
      </c>
      <c r="F1236" s="10"/>
      <c r="G1236">
        <v>2017</v>
      </c>
      <c r="J1236">
        <v>0.11029159034648861</v>
      </c>
      <c r="L1236" t="s">
        <v>42822</v>
      </c>
      <c r="M1236">
        <v>27906848</v>
      </c>
      <c r="Q1236" s="10"/>
      <c r="R1236" s="11">
        <f t="shared" si="38"/>
        <v>0</v>
      </c>
      <c r="U1236" s="11">
        <f t="shared" si="39"/>
        <v>0</v>
      </c>
      <c r="Y1236" s="11">
        <f>IF(SUM(Tableau1[[#This Row],[Other access]:[Sci-hub access]])&gt;=1,1,0)</f>
        <v>0</v>
      </c>
      <c r="Z1236" s="12">
        <f>IF(OR(Tableau1[[#This Row],[Access R1 + S1+ T1 ]]&gt;=1,Tableau1[[#This Row],[Access V1 +W1 + X1]]&gt;=1),1,0)</f>
        <v>0</v>
      </c>
      <c r="AB1236" s="10" t="str">
        <f>Tableau1[[#This Row],[DOI]]</f>
        <v>doi: 10.1097/SCS.0000000000003239</v>
      </c>
      <c r="AC1236" s="13" t="str">
        <f>Tableau1[[#This Row],[Authors]]&amp;", "&amp;Tableau1[[#This Row],[Title]]&amp;" "&amp;Tableau1[[#This Row],[Journal]]&amp;". "&amp;Tableau1[[#This Row],[Year]]</f>
        <v>Cetinkaya EA, Koc K, Kucuk MF, Koc P, Muluk NB, Cingi C., Calculation of an Optic Nerve Injury Risk Profile Before Sphenoid Sinus Surgery. J Craniofac Surg. 2017</v>
      </c>
    </row>
    <row r="1237" spans="1:29" x14ac:dyDescent="0.3">
      <c r="A1237">
        <v>1600</v>
      </c>
      <c r="B1237" t="s">
        <v>4852</v>
      </c>
      <c r="C1237" t="s">
        <v>15102</v>
      </c>
      <c r="D1237" t="s">
        <v>25273</v>
      </c>
      <c r="E1237" t="s">
        <v>2451</v>
      </c>
      <c r="F1237" s="10"/>
      <c r="G1237">
        <v>2017</v>
      </c>
      <c r="J1237">
        <v>0.11057451583398814</v>
      </c>
      <c r="L1237" t="s">
        <v>36079</v>
      </c>
      <c r="M1237">
        <v>28915256</v>
      </c>
      <c r="Q1237" s="10"/>
      <c r="R1237" s="11">
        <f t="shared" si="38"/>
        <v>0</v>
      </c>
      <c r="U1237" s="11">
        <f t="shared" si="39"/>
        <v>0</v>
      </c>
      <c r="Y1237" s="11">
        <f>IF(SUM(Tableau1[[#This Row],[Other access]:[Sci-hub access]])&gt;=1,1,0)</f>
        <v>0</v>
      </c>
      <c r="Z1237" s="12">
        <f>IF(OR(Tableau1[[#This Row],[Access R1 + S1+ T1 ]]&gt;=1,Tableau1[[#This Row],[Access V1 +W1 + X1]]&gt;=1),1,0)</f>
        <v>0</v>
      </c>
      <c r="AB1237" s="10" t="str">
        <f>Tableau1[[#This Row],[DOI]]</f>
        <v>doi: 10.1371/journal.pone.0184301</v>
      </c>
      <c r="AC1237" s="13" t="str">
        <f>Tableau1[[#This Row],[Authors]]&amp;", "&amp;Tableau1[[#This Row],[Title]]&amp;" "&amp;Tableau1[[#This Row],[Journal]]&amp;". "&amp;Tableau1[[#This Row],[Year]]</f>
        <v>Igarashi R, Ochiai S, Sakaue Y, Suetake A, Iikawa R, Togano T, Miyamoto F, Miyamoto D, Fukuchi T., Optical coherence tomography angiography of the peripapillary capillaries in primary open-angle and normal-tension glaucoma. PLoS One. 2017</v>
      </c>
    </row>
    <row r="1238" spans="1:29" x14ac:dyDescent="0.3">
      <c r="A1238">
        <v>9793</v>
      </c>
      <c r="B1238" t="s">
        <v>12333</v>
      </c>
      <c r="C1238" t="s">
        <v>22505</v>
      </c>
      <c r="D1238" t="s">
        <v>32781</v>
      </c>
      <c r="E1238" t="s">
        <v>2804</v>
      </c>
      <c r="F1238" s="10"/>
      <c r="G1238">
        <v>2017</v>
      </c>
      <c r="J1238">
        <v>0.110891187255585</v>
      </c>
      <c r="L1238" t="s">
        <v>44055</v>
      </c>
      <c r="M1238">
        <v>27580143</v>
      </c>
      <c r="Q1238" s="10"/>
      <c r="R1238" s="11">
        <f t="shared" si="38"/>
        <v>0</v>
      </c>
      <c r="U1238" s="11">
        <f t="shared" si="39"/>
        <v>0</v>
      </c>
      <c r="Y1238" s="11">
        <f>IF(SUM(Tableau1[[#This Row],[Other access]:[Sci-hub access]])&gt;=1,1,0)</f>
        <v>0</v>
      </c>
      <c r="Z1238" s="12">
        <f>IF(OR(Tableau1[[#This Row],[Access R1 + S1+ T1 ]]&gt;=1,Tableau1[[#This Row],[Access V1 +W1 + X1]]&gt;=1),1,0)</f>
        <v>0</v>
      </c>
      <c r="AB1238" s="10" t="str">
        <f>Tableau1[[#This Row],[DOI]]</f>
        <v>doi: 10.1111/odi.12577</v>
      </c>
      <c r="AC1238" s="13" t="str">
        <f>Tableau1[[#This Row],[Authors]]&amp;", "&amp;Tableau1[[#This Row],[Title]]&amp;" "&amp;Tableau1[[#This Row],[Journal]]&amp;". "&amp;Tableau1[[#This Row],[Year]]</f>
        <v>Kojima I, Sakamoto M, Iikubo M, Kumamoto H, Muroi A, Sugawara Y, Satoh-Kuriwada S, Sasano T., Diagnostic performance of MR imaging of three major salivary glands for Sjögren's syndrome. Oral Dis. 2017</v>
      </c>
    </row>
    <row r="1239" spans="1:29" x14ac:dyDescent="0.3">
      <c r="A1239">
        <v>9898</v>
      </c>
      <c r="B1239" t="s">
        <v>12426</v>
      </c>
      <c r="C1239" t="s">
        <v>22596</v>
      </c>
      <c r="D1239" t="s">
        <v>32874</v>
      </c>
      <c r="E1239" t="s">
        <v>2457</v>
      </c>
      <c r="F1239" s="10"/>
      <c r="G1239">
        <v>2017</v>
      </c>
      <c r="J1239">
        <v>0.11093843474940313</v>
      </c>
      <c r="L1239" t="s">
        <v>44157</v>
      </c>
      <c r="M1239">
        <v>27548039</v>
      </c>
      <c r="Q1239" s="10"/>
      <c r="R1239" s="11">
        <f t="shared" si="38"/>
        <v>0</v>
      </c>
      <c r="U1239" s="11">
        <f t="shared" si="39"/>
        <v>0</v>
      </c>
      <c r="Y1239" s="11">
        <f>IF(SUM(Tableau1[[#This Row],[Other access]:[Sci-hub access]])&gt;=1,1,0)</f>
        <v>0</v>
      </c>
      <c r="Z1239" s="12">
        <f>IF(OR(Tableau1[[#This Row],[Access R1 + S1+ T1 ]]&gt;=1,Tableau1[[#This Row],[Access V1 +W1 + X1]]&gt;=1),1,0)</f>
        <v>0</v>
      </c>
      <c r="AB1239" s="10" t="str">
        <f>Tableau1[[#This Row],[DOI]]</f>
        <v>doi: 10.1097/ICB.0000000000000398</v>
      </c>
      <c r="AC1239" s="13" t="str">
        <f>Tableau1[[#This Row],[Authors]]&amp;", "&amp;Tableau1[[#This Row],[Title]]&amp;" "&amp;Tableau1[[#This Row],[Journal]]&amp;". "&amp;Tableau1[[#This Row],[Year]]</f>
        <v>Storey P, Ter-Zakarian A, Rao N, Rodger D., SEVERE BILATERAL RETINAL VASCULAR OCCLUSION AS FIRST PRESENTATION OF SYSTEMIC LUPUS ERYTHEMATOSUS AND ANTIPHOSPHOLIPID SYNDROME. Retin Cases Brief Rep. 2017</v>
      </c>
    </row>
    <row r="1240" spans="1:29" x14ac:dyDescent="0.3">
      <c r="A1240">
        <v>8002</v>
      </c>
      <c r="B1240" t="s">
        <v>10732</v>
      </c>
      <c r="C1240" t="s">
        <v>20927</v>
      </c>
      <c r="D1240" t="s">
        <v>31170</v>
      </c>
      <c r="E1240" t="s">
        <v>2463</v>
      </c>
      <c r="F1240" s="10"/>
      <c r="G1240">
        <v>2017</v>
      </c>
      <c r="J1240">
        <v>0.11107973798357973</v>
      </c>
      <c r="L1240" t="s">
        <v>42349</v>
      </c>
      <c r="M1240">
        <v>28009413</v>
      </c>
      <c r="Q1240" s="10"/>
      <c r="R1240" s="11">
        <f t="shared" si="38"/>
        <v>0</v>
      </c>
      <c r="U1240" s="11">
        <f t="shared" si="39"/>
        <v>0</v>
      </c>
      <c r="Y1240" s="11">
        <f>IF(SUM(Tableau1[[#This Row],[Other access]:[Sci-hub access]])&gt;=1,1,0)</f>
        <v>0</v>
      </c>
      <c r="Z1240" s="12">
        <f>IF(OR(Tableau1[[#This Row],[Access R1 + S1+ T1 ]]&gt;=1,Tableau1[[#This Row],[Access V1 +W1 + X1]]&gt;=1),1,0)</f>
        <v>0</v>
      </c>
      <c r="AB1240" s="10" t="str">
        <f>Tableau1[[#This Row],[DOI]]</f>
        <v>doi: 10.5301/ejo.5000906</v>
      </c>
      <c r="AC1240" s="13" t="str">
        <f>Tableau1[[#This Row],[Authors]]&amp;", "&amp;Tableau1[[#This Row],[Title]]&amp;" "&amp;Tableau1[[#This Row],[Journal]]&amp;". "&amp;Tableau1[[#This Row],[Year]]</f>
        <v>Parekh M, Ruzza A, Di Mundo R, Ferrari S, Recchia G, Elbadawy H, Carbone G, Ponzin D., Role of dextran in maintaining adhesive and stiffness properties of prestripped DMEK lenticules. Eur J Ophthalmol. 2017</v>
      </c>
    </row>
    <row r="1241" spans="1:29" x14ac:dyDescent="0.3">
      <c r="A1241">
        <v>3050</v>
      </c>
      <c r="B1241" t="s">
        <v>6241</v>
      </c>
      <c r="C1241" t="s">
        <v>16486</v>
      </c>
      <c r="D1241" t="s">
        <v>26665</v>
      </c>
      <c r="E1241" t="s">
        <v>2495</v>
      </c>
      <c r="F1241" s="10"/>
      <c r="G1241">
        <v>2017</v>
      </c>
      <c r="J1241">
        <v>0.11128532362743204</v>
      </c>
      <c r="L1241" t="s">
        <v>37504</v>
      </c>
      <c r="M1241">
        <v>28644209</v>
      </c>
      <c r="Q1241" s="10"/>
      <c r="R1241" s="11">
        <f t="shared" si="38"/>
        <v>0</v>
      </c>
      <c r="U1241" s="11">
        <f t="shared" si="39"/>
        <v>0</v>
      </c>
      <c r="Y1241" s="11">
        <f>IF(SUM(Tableau1[[#This Row],[Other access]:[Sci-hub access]])&gt;=1,1,0)</f>
        <v>0</v>
      </c>
      <c r="Z1241" s="12">
        <f>IF(OR(Tableau1[[#This Row],[Access R1 + S1+ T1 ]]&gt;=1,Tableau1[[#This Row],[Access V1 +W1 + X1]]&gt;=1),1,0)</f>
        <v>0</v>
      </c>
      <c r="AB1241" s="10" t="str">
        <f>Tableau1[[#This Row],[DOI]]</f>
        <v>doi: 10.1097/OPX.0000000000001087</v>
      </c>
      <c r="AC1241" s="13" t="str">
        <f>Tableau1[[#This Row],[Authors]]&amp;", "&amp;Tableau1[[#This Row],[Title]]&amp;" "&amp;Tableau1[[#This Row],[Journal]]&amp;". "&amp;Tableau1[[#This Row],[Year]]</f>
        <v>Haskes C, Santapaola S, Zinn J., An Atypical Case of Paracentral Acute Middle Maculopathy. Optom Vis Sci. 2017</v>
      </c>
    </row>
    <row r="1242" spans="1:29" x14ac:dyDescent="0.3">
      <c r="A1242">
        <v>4081</v>
      </c>
      <c r="B1242" t="s">
        <v>7228</v>
      </c>
      <c r="C1242" t="s">
        <v>17466</v>
      </c>
      <c r="D1242" t="s">
        <v>27656</v>
      </c>
      <c r="E1242" t="s">
        <v>2438</v>
      </c>
      <c r="F1242" s="10"/>
      <c r="G1242">
        <v>2018</v>
      </c>
      <c r="J1242">
        <v>0.11135824337659295</v>
      </c>
      <c r="L1242" t="s">
        <v>38513</v>
      </c>
      <c r="M1242">
        <v>28487376</v>
      </c>
      <c r="Q1242" s="10"/>
      <c r="R1242" s="11">
        <f t="shared" si="38"/>
        <v>0</v>
      </c>
      <c r="U1242" s="11">
        <f t="shared" si="39"/>
        <v>0</v>
      </c>
      <c r="Y1242" s="11">
        <f>IF(SUM(Tableau1[[#This Row],[Other access]:[Sci-hub access]])&gt;=1,1,0)</f>
        <v>0</v>
      </c>
      <c r="Z1242" s="12">
        <f>IF(OR(Tableau1[[#This Row],[Access R1 + S1+ T1 ]]&gt;=1,Tableau1[[#This Row],[Access V1 +W1 + X1]]&gt;=1),1,0)</f>
        <v>0</v>
      </c>
      <c r="AB1242" s="10" t="str">
        <f>Tableau1[[#This Row],[DOI]]</f>
        <v>doi: 10.1136/bjophthalmol-2017-310181</v>
      </c>
      <c r="AC1242" s="13" t="str">
        <f>Tableau1[[#This Row],[Authors]]&amp;", "&amp;Tableau1[[#This Row],[Title]]&amp;" "&amp;Tableau1[[#This Row],[Journal]]&amp;". "&amp;Tableau1[[#This Row],[Year]]</f>
        <v>Jesus-Ribeiro J, Farinha C, Amorim M, Matos A, Reis A, Lemos J, Castelo-Branco M, Januário C., Visual and ocular motor function in the atypical form of neurodegeneration with brain iron accumulation type I. Br J Ophthalmol. 2018</v>
      </c>
    </row>
    <row r="1243" spans="1:29" x14ac:dyDescent="0.3">
      <c r="A1243">
        <v>4411</v>
      </c>
      <c r="B1243" t="s">
        <v>7538</v>
      </c>
      <c r="C1243" t="s">
        <v>17774</v>
      </c>
      <c r="D1243" t="s">
        <v>27967</v>
      </c>
      <c r="E1243" t="s">
        <v>2701</v>
      </c>
      <c r="F1243" s="10"/>
      <c r="G1243">
        <v>2017</v>
      </c>
      <c r="J1243">
        <v>0.111455824184164</v>
      </c>
      <c r="L1243" t="s">
        <v>38833</v>
      </c>
      <c r="M1243">
        <v>28446234</v>
      </c>
      <c r="Q1243" s="10"/>
      <c r="R1243" s="11">
        <f t="shared" si="38"/>
        <v>0</v>
      </c>
      <c r="U1243" s="11">
        <f t="shared" si="39"/>
        <v>0</v>
      </c>
      <c r="Y1243" s="11">
        <f>IF(SUM(Tableau1[[#This Row],[Other access]:[Sci-hub access]])&gt;=1,1,0)</f>
        <v>0</v>
      </c>
      <c r="Z1243" s="12">
        <f>IF(OR(Tableau1[[#This Row],[Access R1 + S1+ T1 ]]&gt;=1,Tableau1[[#This Row],[Access V1 +W1 + X1]]&gt;=1),1,0)</f>
        <v>0</v>
      </c>
      <c r="AB1243" s="10" t="str">
        <f>Tableau1[[#This Row],[DOI]]</f>
        <v>doi: 10.1186/s12933-017-0534-6</v>
      </c>
      <c r="AC1243" s="13" t="str">
        <f>Tableau1[[#This Row],[Authors]]&amp;", "&amp;Tableau1[[#This Row],[Title]]&amp;" "&amp;Tableau1[[#This Row],[Journal]]&amp;". "&amp;Tableau1[[#This Row],[Year]]</f>
        <v>Heitmar R, Lip GYH, Ryder RE, Blann AD., Retinal vessel diameters and reactivity in diabetes mellitus and/or cardiovascular disease. Cardiovasc Diabetol. 2017</v>
      </c>
    </row>
    <row r="1244" spans="1:29" x14ac:dyDescent="0.3">
      <c r="A1244">
        <v>3780</v>
      </c>
      <c r="B1244" t="s">
        <v>6948</v>
      </c>
      <c r="C1244" t="s">
        <v>17188</v>
      </c>
      <c r="D1244" t="s">
        <v>27372</v>
      </c>
      <c r="E1244" t="s">
        <v>2613</v>
      </c>
      <c r="F1244" s="10"/>
      <c r="G1244">
        <v>2017</v>
      </c>
      <c r="J1244">
        <v>0.11154955643915576</v>
      </c>
      <c r="L1244" t="s">
        <v>38224</v>
      </c>
      <c r="M1244">
        <v>28534340</v>
      </c>
      <c r="Q1244" s="10"/>
      <c r="R1244" s="11">
        <f t="shared" si="38"/>
        <v>0</v>
      </c>
      <c r="U1244" s="11">
        <f t="shared" si="39"/>
        <v>0</v>
      </c>
      <c r="Y1244" s="11">
        <f>IF(SUM(Tableau1[[#This Row],[Other access]:[Sci-hub access]])&gt;=1,1,0)</f>
        <v>0</v>
      </c>
      <c r="Z1244" s="12">
        <f>IF(OR(Tableau1[[#This Row],[Access R1 + S1+ T1 ]]&gt;=1,Tableau1[[#This Row],[Access V1 +W1 + X1]]&gt;=1),1,0)</f>
        <v>0</v>
      </c>
      <c r="AB1244" s="10" t="str">
        <f>Tableau1[[#This Row],[DOI]]</f>
        <v>doi: 10.3341/kjo.2017.0024</v>
      </c>
      <c r="AC1244" s="13" t="str">
        <f>Tableau1[[#This Row],[Authors]]&amp;", "&amp;Tableau1[[#This Row],[Title]]&amp;" "&amp;Tableau1[[#This Row],[Journal]]&amp;". "&amp;Tableau1[[#This Row],[Year]]</f>
        <v>Kim JH, Hwang JM., Imaging of Cranial Nerves III, IV, VI in Congenital Cranial Dysinnervation Disorders. Korean J Ophthalmol. 2017</v>
      </c>
    </row>
    <row r="1245" spans="1:29" x14ac:dyDescent="0.3">
      <c r="A1245">
        <v>7857</v>
      </c>
      <c r="B1245" t="s">
        <v>10609</v>
      </c>
      <c r="C1245" t="s">
        <v>20806</v>
      </c>
      <c r="D1245" t="s">
        <v>31047</v>
      </c>
      <c r="E1245" t="s">
        <v>34396</v>
      </c>
      <c r="F1245" s="10"/>
      <c r="G1245">
        <v>2017</v>
      </c>
      <c r="J1245">
        <v>0.11168230253533407</v>
      </c>
      <c r="L1245" t="s">
        <v>42206</v>
      </c>
      <c r="M1245">
        <v>28041861</v>
      </c>
      <c r="Q1245" s="10"/>
      <c r="R1245" s="11">
        <f t="shared" si="38"/>
        <v>0</v>
      </c>
      <c r="U1245" s="11">
        <f t="shared" si="39"/>
        <v>0</v>
      </c>
      <c r="Y1245" s="11">
        <f>IF(SUM(Tableau1[[#This Row],[Other access]:[Sci-hub access]])&gt;=1,1,0)</f>
        <v>0</v>
      </c>
      <c r="Z1245" s="12">
        <f>IF(OR(Tableau1[[#This Row],[Access R1 + S1+ T1 ]]&gt;=1,Tableau1[[#This Row],[Access V1 +W1 + X1]]&gt;=1),1,0)</f>
        <v>0</v>
      </c>
      <c r="AB1245" s="10" t="str">
        <f>Tableau1[[#This Row],[DOI]]</f>
        <v>doi: 10.1016/j.arcped.2016.11.013</v>
      </c>
      <c r="AC1245" s="13" t="str">
        <f>Tableau1[[#This Row],[Authors]]&amp;", "&amp;Tableau1[[#This Row],[Title]]&amp;" "&amp;Tableau1[[#This Row],[Journal]]&amp;". "&amp;Tableau1[[#This Row],[Year]]</f>
        <v>Cui Z, Zhang Y, Liang L, Li Z, Hao Q., Macular hemorrhages associated with neonatal polycythemia and thrombocytopenia: A case report. Arch Pediatr. 2017</v>
      </c>
    </row>
    <row r="1246" spans="1:29" ht="28.8" x14ac:dyDescent="0.3">
      <c r="A1246">
        <v>4972</v>
      </c>
      <c r="B1246" t="s">
        <v>8066</v>
      </c>
      <c r="C1246" t="s">
        <v>18295</v>
      </c>
      <c r="D1246" t="s">
        <v>28496</v>
      </c>
      <c r="E1246" t="s">
        <v>2486</v>
      </c>
      <c r="F1246" s="10"/>
      <c r="G1246">
        <v>2017</v>
      </c>
      <c r="J1246">
        <v>0.11168694166971116</v>
      </c>
      <c r="L1246" t="s">
        <v>39380</v>
      </c>
      <c r="M1246">
        <v>28387434</v>
      </c>
      <c r="Q1246" s="10"/>
      <c r="R1246" s="11">
        <f t="shared" si="38"/>
        <v>0</v>
      </c>
      <c r="U1246" s="11">
        <f t="shared" si="39"/>
        <v>0</v>
      </c>
      <c r="Y1246" s="11">
        <f>IF(SUM(Tableau1[[#This Row],[Other access]:[Sci-hub access]])&gt;=1,1,0)</f>
        <v>0</v>
      </c>
      <c r="Z1246" s="12">
        <f>IF(OR(Tableau1[[#This Row],[Access R1 + S1+ T1 ]]&gt;=1,Tableau1[[#This Row],[Access V1 +W1 + X1]]&gt;=1),1,0)</f>
        <v>0</v>
      </c>
      <c r="AB1246" s="10" t="str">
        <f>Tableau1[[#This Row],[DOI]]</f>
        <v>doi: 10.1111/aos.13418</v>
      </c>
      <c r="AC1246" s="13" t="str">
        <f>Tableau1[[#This Row],[Authors]]&amp;", "&amp;Tableau1[[#This Row],[Title]]&amp;" "&amp;Tableau1[[#This Row],[Journal]]&amp;". "&amp;Tableau1[[#This Row],[Year]]</f>
        <v>Siedlecki J, Reiterer V, Leicht S, Foerster P, Kortüm K, Schaller U, Priglinger S, Fuerweger C, Muacevic A, Eibl-Lindner K., Incidence of secondary glaucoma after treatment of uveal melanoma with robotic radiosurgery versus brachytherapy. Acta Ophthalmol. 2017</v>
      </c>
    </row>
    <row r="1247" spans="1:29" x14ac:dyDescent="0.3">
      <c r="A1247">
        <v>9525</v>
      </c>
      <c r="B1247" t="s">
        <v>12087</v>
      </c>
      <c r="C1247" t="s">
        <v>22263</v>
      </c>
      <c r="D1247" t="s">
        <v>32533</v>
      </c>
      <c r="E1247" t="s">
        <v>2684</v>
      </c>
      <c r="F1247" s="10"/>
      <c r="G1247">
        <v>2017</v>
      </c>
      <c r="J1247">
        <v>0.11177200772371487</v>
      </c>
      <c r="L1247" t="s">
        <v>43808</v>
      </c>
      <c r="M1247">
        <v>27664101</v>
      </c>
      <c r="Q1247" s="10"/>
      <c r="R1247" s="11">
        <f t="shared" si="38"/>
        <v>0</v>
      </c>
      <c r="U1247" s="11">
        <f t="shared" si="39"/>
        <v>0</v>
      </c>
      <c r="Y1247" s="11">
        <f>IF(SUM(Tableau1[[#This Row],[Other access]:[Sci-hub access]])&gt;=1,1,0)</f>
        <v>0</v>
      </c>
      <c r="Z1247" s="12">
        <f>IF(OR(Tableau1[[#This Row],[Access R1 + S1+ T1 ]]&gt;=1,Tableau1[[#This Row],[Access V1 +W1 + X1]]&gt;=1),1,0)</f>
        <v>0</v>
      </c>
      <c r="AB1247" s="10" t="str">
        <f>Tableau1[[#This Row],[DOI]]</f>
        <v>doi: 10.1007/s40618-016-0555-0</v>
      </c>
      <c r="AC1247" s="13" t="str">
        <f>Tableau1[[#This Row],[Authors]]&amp;", "&amp;Tableau1[[#This Row],[Title]]&amp;" "&amp;Tableau1[[#This Row],[Journal]]&amp;". "&amp;Tableau1[[#This Row],[Year]]</f>
        <v>Anagnostis P, Boboridis K, Adamidou F, Kita M., Natural course of mild Graves' orbitopathy: is it a chronic remitting or a transient disease? J Endocrinol Invest. 2017</v>
      </c>
    </row>
    <row r="1248" spans="1:29" x14ac:dyDescent="0.3">
      <c r="A1248">
        <v>5113</v>
      </c>
      <c r="B1248" t="s">
        <v>8192</v>
      </c>
      <c r="C1248" t="s">
        <v>18418</v>
      </c>
      <c r="D1248" t="s">
        <v>28622</v>
      </c>
      <c r="E1248" t="s">
        <v>2486</v>
      </c>
      <c r="F1248" s="10"/>
      <c r="G1248">
        <v>2017</v>
      </c>
      <c r="J1248">
        <v>0.111790551042244</v>
      </c>
      <c r="L1248" t="s">
        <v>39517</v>
      </c>
      <c r="M1248">
        <v>28371405</v>
      </c>
      <c r="Q1248" s="10"/>
      <c r="R1248" s="11">
        <f t="shared" si="38"/>
        <v>0</v>
      </c>
      <c r="U1248" s="11">
        <f t="shared" si="39"/>
        <v>0</v>
      </c>
      <c r="Y1248" s="11">
        <f>IF(SUM(Tableau1[[#This Row],[Other access]:[Sci-hub access]])&gt;=1,1,0)</f>
        <v>0</v>
      </c>
      <c r="Z1248" s="12">
        <f>IF(OR(Tableau1[[#This Row],[Access R1 + S1+ T1 ]]&gt;=1,Tableau1[[#This Row],[Access V1 +W1 + X1]]&gt;=1),1,0)</f>
        <v>0</v>
      </c>
      <c r="AB1248" s="10" t="str">
        <f>Tableau1[[#This Row],[DOI]]</f>
        <v>doi: 10.1111/aos.13438</v>
      </c>
      <c r="AC1248" s="13" t="str">
        <f>Tableau1[[#This Row],[Authors]]&amp;", "&amp;Tableau1[[#This Row],[Title]]&amp;" "&amp;Tableau1[[#This Row],[Journal]]&amp;". "&amp;Tableau1[[#This Row],[Year]]</f>
        <v>Wang W, Zhou Y, Zeng J, Shi M, Chen B., Epidemiology and clinical characteristics of patients hospitalized for ocular trauma in South-Central China. Acta Ophthalmol. 2017</v>
      </c>
    </row>
    <row r="1249" spans="1:29" ht="28.8" x14ac:dyDescent="0.3">
      <c r="A1249">
        <v>1203</v>
      </c>
      <c r="B1249" t="s">
        <v>4465</v>
      </c>
      <c r="C1249" t="s">
        <v>14718</v>
      </c>
      <c r="D1249" t="s">
        <v>24886</v>
      </c>
      <c r="E1249" t="s">
        <v>2448</v>
      </c>
      <c r="F1249" s="10"/>
      <c r="G1249">
        <v>2018</v>
      </c>
      <c r="J1249">
        <v>0.11183608360595798</v>
      </c>
      <c r="L1249" t="s">
        <v>35690</v>
      </c>
      <c r="M1249">
        <v>28986670</v>
      </c>
      <c r="Q1249" s="10"/>
      <c r="R1249" s="11">
        <f t="shared" si="38"/>
        <v>0</v>
      </c>
      <c r="U1249" s="11">
        <f t="shared" si="39"/>
        <v>0</v>
      </c>
      <c r="Y1249" s="11">
        <f>IF(SUM(Tableau1[[#This Row],[Other access]:[Sci-hub access]])&gt;=1,1,0)</f>
        <v>0</v>
      </c>
      <c r="Z1249" s="12">
        <f>IF(OR(Tableau1[[#This Row],[Access R1 + S1+ T1 ]]&gt;=1,Tableau1[[#This Row],[Access V1 +W1 + X1]]&gt;=1),1,0)</f>
        <v>0</v>
      </c>
      <c r="AB1249" s="10" t="str">
        <f>Tableau1[[#This Row],[DOI]]</f>
        <v>doi: 10.1007/s00417-017-3816-5</v>
      </c>
      <c r="AC1249" s="13" t="str">
        <f>Tableau1[[#This Row],[Authors]]&amp;", "&amp;Tableau1[[#This Row],[Title]]&amp;" "&amp;Tableau1[[#This Row],[Journal]]&amp;". "&amp;Tableau1[[#This Row],[Year]]</f>
        <v>Kashkouli MB, Yousefi S, Nojomi M, Sanjari MS, Pakdel F, Entezari M, Etezad-Razavi M, Razeghinejad MR, Esmaeli M, Shafiee M, Bagheri M., Traumatic optic neuropathy treatment trial (TONTT): open label, phase 3, multicenter, semi-experimental trial. Graefes Arch Clin Exp Ophthalmol. 2018</v>
      </c>
    </row>
    <row r="1250" spans="1:29" x14ac:dyDescent="0.3">
      <c r="A1250">
        <v>10606</v>
      </c>
      <c r="B1250" t="s">
        <v>13079</v>
      </c>
      <c r="C1250" t="s">
        <v>23244</v>
      </c>
      <c r="D1250" t="s">
        <v>33532</v>
      </c>
      <c r="E1250" t="s">
        <v>2438</v>
      </c>
      <c r="F1250" s="10"/>
      <c r="G1250">
        <v>2017</v>
      </c>
      <c r="J1250">
        <v>0.11190885709256848</v>
      </c>
      <c r="L1250" t="s">
        <v>44854</v>
      </c>
      <c r="M1250">
        <v>27170518</v>
      </c>
      <c r="Q1250" s="10"/>
      <c r="R1250" s="11">
        <f t="shared" si="38"/>
        <v>0</v>
      </c>
      <c r="U1250" s="11">
        <f t="shared" si="39"/>
        <v>0</v>
      </c>
      <c r="Y1250" s="11">
        <f>IF(SUM(Tableau1[[#This Row],[Other access]:[Sci-hub access]])&gt;=1,1,0)</f>
        <v>0</v>
      </c>
      <c r="Z1250" s="12">
        <f>IF(OR(Tableau1[[#This Row],[Access R1 + S1+ T1 ]]&gt;=1,Tableau1[[#This Row],[Access V1 +W1 + X1]]&gt;=1),1,0)</f>
        <v>0</v>
      </c>
      <c r="AB1250" s="10" t="str">
        <f>Tableau1[[#This Row],[DOI]]</f>
        <v>doi: 10.1136/bjophthalmol-2016-308367</v>
      </c>
      <c r="AC1250" s="13" t="str">
        <f>Tableau1[[#This Row],[Authors]]&amp;", "&amp;Tableau1[[#This Row],[Title]]&amp;" "&amp;Tableau1[[#This Row],[Journal]]&amp;". "&amp;Tableau1[[#This Row],[Year]]</f>
        <v>Munk MR, Beck M, Kolb S, Larsen M, Hamann S, Valmaggia C, Zinkernagel MS., Quantification of retinal layer thickness changes in acute macular neuroretinopathy. Br J Ophthalmol. 2017</v>
      </c>
    </row>
    <row r="1251" spans="1:29" x14ac:dyDescent="0.3">
      <c r="A1251">
        <v>8263</v>
      </c>
      <c r="B1251" t="s">
        <v>1630</v>
      </c>
      <c r="C1251" t="s">
        <v>1631</v>
      </c>
      <c r="D1251" t="s">
        <v>1632</v>
      </c>
      <c r="E1251" t="s">
        <v>2687</v>
      </c>
      <c r="F1251" s="10"/>
      <c r="G1251">
        <v>2017</v>
      </c>
      <c r="J1251">
        <v>0.11195182131804249</v>
      </c>
      <c r="L1251" t="s">
        <v>42607</v>
      </c>
      <c r="M1251">
        <v>27956140</v>
      </c>
      <c r="Q1251" s="10"/>
      <c r="R1251" s="11">
        <f t="shared" si="38"/>
        <v>0</v>
      </c>
      <c r="U1251" s="11">
        <f t="shared" si="39"/>
        <v>0</v>
      </c>
      <c r="Y1251" s="11">
        <f>IF(SUM(Tableau1[[#This Row],[Other access]:[Sci-hub access]])&gt;=1,1,0)</f>
        <v>0</v>
      </c>
      <c r="Z1251" s="12">
        <f>IF(OR(Tableau1[[#This Row],[Access R1 + S1+ T1 ]]&gt;=1,Tableau1[[#This Row],[Access V1 +W1 + X1]]&gt;=1),1,0)</f>
        <v>0</v>
      </c>
      <c r="AB1251" s="10" t="str">
        <f>Tableau1[[#This Row],[DOI]]</f>
        <v>doi: 10.1016/j.jacr.2016.10.009</v>
      </c>
      <c r="AC1251" s="13" t="str">
        <f>Tableau1[[#This Row],[Authors]]&amp;", "&amp;Tableau1[[#This Row],[Title]]&amp;" "&amp;Tableau1[[#This Row],[Journal]]&amp;". "&amp;Tableau1[[#This Row],[Year]]</f>
        <v>Waite S, Kolla S, Jeudy J, Legasto A, Macknik SL, Martinez-Conde S, Krupinski EA, Reede DL., Tired in the Reading Room: The Influence of Fatigue in Radiology. J Am Coll Radiol. 2017</v>
      </c>
    </row>
    <row r="1252" spans="1:29" x14ac:dyDescent="0.3">
      <c r="A1252">
        <v>9760</v>
      </c>
      <c r="B1252" t="s">
        <v>12302</v>
      </c>
      <c r="C1252" t="s">
        <v>22476</v>
      </c>
      <c r="D1252" t="s">
        <v>32750</v>
      </c>
      <c r="E1252" t="s">
        <v>2449</v>
      </c>
      <c r="F1252" s="10"/>
      <c r="G1252">
        <v>2017</v>
      </c>
      <c r="J1252">
        <v>0.11196347677808305</v>
      </c>
      <c r="L1252" t="s">
        <v>44024</v>
      </c>
      <c r="M1252">
        <v>27597443</v>
      </c>
      <c r="Q1252" s="10"/>
      <c r="R1252" s="11">
        <f t="shared" si="38"/>
        <v>0</v>
      </c>
      <c r="U1252" s="11">
        <f t="shared" si="39"/>
        <v>0</v>
      </c>
      <c r="Y1252" s="11">
        <f>IF(SUM(Tableau1[[#This Row],[Other access]:[Sci-hub access]])&gt;=1,1,0)</f>
        <v>0</v>
      </c>
      <c r="Z1252" s="12">
        <f>IF(OR(Tableau1[[#This Row],[Access R1 + S1+ T1 ]]&gt;=1,Tableau1[[#This Row],[Access V1 +W1 + X1]]&gt;=1),1,0)</f>
        <v>0</v>
      </c>
      <c r="AB1252" s="10" t="str">
        <f>Tableau1[[#This Row],[DOI]]</f>
        <v>doi: 10.1111/cxo.12456</v>
      </c>
      <c r="AC1252" s="13" t="str">
        <f>Tableau1[[#This Row],[Authors]]&amp;", "&amp;Tableau1[[#This Row],[Title]]&amp;" "&amp;Tableau1[[#This Row],[Journal]]&amp;". "&amp;Tableau1[[#This Row],[Year]]</f>
        <v>Rutstein RP, Lee SD, Zimmerman DR., Atypical presentation of acute acquired comitant esotropia. Clin Exp Optom. 2017</v>
      </c>
    </row>
    <row r="1253" spans="1:29" x14ac:dyDescent="0.3">
      <c r="A1253">
        <v>9589</v>
      </c>
      <c r="B1253" t="s">
        <v>12145</v>
      </c>
      <c r="C1253" t="s">
        <v>22320</v>
      </c>
      <c r="D1253" t="s">
        <v>32592</v>
      </c>
      <c r="E1253" t="s">
        <v>2499</v>
      </c>
      <c r="F1253" s="10"/>
      <c r="G1253">
        <v>2017</v>
      </c>
      <c r="J1253">
        <v>0.11199450375174869</v>
      </c>
      <c r="L1253" t="s">
        <v>43861</v>
      </c>
      <c r="M1253">
        <v>27650536</v>
      </c>
      <c r="Q1253" s="10"/>
      <c r="R1253" s="11">
        <f t="shared" si="38"/>
        <v>0</v>
      </c>
      <c r="U1253" s="11">
        <f t="shared" si="39"/>
        <v>0</v>
      </c>
      <c r="Y1253" s="11">
        <f>IF(SUM(Tableau1[[#This Row],[Other access]:[Sci-hub access]])&gt;=1,1,0)</f>
        <v>0</v>
      </c>
      <c r="Z1253" s="12">
        <f>IF(OR(Tableau1[[#This Row],[Access R1 + S1+ T1 ]]&gt;=1,Tableau1[[#This Row],[Access V1 +W1 + X1]]&gt;=1),1,0)</f>
        <v>0</v>
      </c>
      <c r="AB1253" s="10" t="str">
        <f>Tableau1[[#This Row],[DOI]]</f>
        <v>doi: 10.1007/s00592-016-0914-5</v>
      </c>
      <c r="AC1253" s="13" t="str">
        <f>Tableau1[[#This Row],[Authors]]&amp;", "&amp;Tableau1[[#This Row],[Title]]&amp;" "&amp;Tableau1[[#This Row],[Journal]]&amp;". "&amp;Tableau1[[#This Row],[Year]]</f>
        <v>Yang X, Xu J, Liu J, Ni N, Mei Y, Lei H, Wang J, Niu B., Acetagastrodin effects on retinal oscillatory potentials in patients during the early stages of diabetes. Acta Diabetol. 2017</v>
      </c>
    </row>
    <row r="1254" spans="1:29" x14ac:dyDescent="0.3">
      <c r="A1254">
        <v>10970</v>
      </c>
      <c r="B1254" t="s">
        <v>13402</v>
      </c>
      <c r="C1254" t="s">
        <v>23564</v>
      </c>
      <c r="D1254" t="s">
        <v>33856</v>
      </c>
      <c r="E1254" t="s">
        <v>2457</v>
      </c>
      <c r="F1254" s="10"/>
      <c r="G1254">
        <v>2017</v>
      </c>
      <c r="J1254">
        <v>0.11202788350340109</v>
      </c>
      <c r="L1254" t="s">
        <v>45211</v>
      </c>
      <c r="M1254">
        <v>26756523</v>
      </c>
      <c r="Q1254" s="10"/>
      <c r="R1254" s="11">
        <f t="shared" si="38"/>
        <v>0</v>
      </c>
      <c r="U1254" s="11">
        <f t="shared" si="39"/>
        <v>0</v>
      </c>
      <c r="Y1254" s="11">
        <f>IF(SUM(Tableau1[[#This Row],[Other access]:[Sci-hub access]])&gt;=1,1,0)</f>
        <v>0</v>
      </c>
      <c r="Z1254" s="12">
        <f>IF(OR(Tableau1[[#This Row],[Access R1 + S1+ T1 ]]&gt;=1,Tableau1[[#This Row],[Access V1 +W1 + X1]]&gt;=1),1,0)</f>
        <v>0</v>
      </c>
      <c r="AB1254" s="10" t="str">
        <f>Tableau1[[#This Row],[DOI]]</f>
        <v>doi: 10.1097/ICB.0000000000000279</v>
      </c>
      <c r="AC1254" s="13" t="str">
        <f>Tableau1[[#This Row],[Authors]]&amp;", "&amp;Tableau1[[#This Row],[Title]]&amp;" "&amp;Tableau1[[#This Row],[Journal]]&amp;". "&amp;Tableau1[[#This Row],[Year]]</f>
        <v>Magan T, Khoo CT, Jabbour PM, Shields CL., INTRAARTERIAL CHEMOTHERAPY FOR RETINOBLASTOMA IN A 2-MONTH-OLD INFANT. Retin Cases Brief Rep. 2017</v>
      </c>
    </row>
    <row r="1255" spans="1:29" x14ac:dyDescent="0.3">
      <c r="A1255">
        <v>2641</v>
      </c>
      <c r="B1255" t="s">
        <v>5856</v>
      </c>
      <c r="C1255" t="s">
        <v>16102</v>
      </c>
      <c r="D1255" t="s">
        <v>26279</v>
      </c>
      <c r="E1255" t="s">
        <v>2456</v>
      </c>
      <c r="F1255" s="10"/>
      <c r="G1255">
        <v>2017</v>
      </c>
      <c r="J1255">
        <v>0.11222148300696833</v>
      </c>
      <c r="L1255" t="s">
        <v>37104</v>
      </c>
      <c r="M1255">
        <v>28715811</v>
      </c>
      <c r="Q1255" s="10"/>
      <c r="R1255" s="11">
        <f t="shared" si="38"/>
        <v>0</v>
      </c>
      <c r="U1255" s="11">
        <f t="shared" si="39"/>
        <v>0</v>
      </c>
      <c r="Y1255" s="11">
        <f>IF(SUM(Tableau1[[#This Row],[Other access]:[Sci-hub access]])&gt;=1,1,0)</f>
        <v>0</v>
      </c>
      <c r="Z1255" s="12">
        <f>IF(OR(Tableau1[[#This Row],[Access R1 + S1+ T1 ]]&gt;=1,Tableau1[[#This Row],[Access V1 +W1 + X1]]&gt;=1),1,0)</f>
        <v>0</v>
      </c>
      <c r="AB1255" s="10" t="str">
        <f>Tableau1[[#This Row],[DOI]]</f>
        <v>doi: 10.1159/000477627</v>
      </c>
      <c r="AC1255" s="13" t="str">
        <f>Tableau1[[#This Row],[Authors]]&amp;", "&amp;Tableau1[[#This Row],[Title]]&amp;" "&amp;Tableau1[[#This Row],[Journal]]&amp;". "&amp;Tableau1[[#This Row],[Year]]</f>
        <v>Sheu SJ, Lee YY., Early Response to Ranibizumab Is Associated with 12-Month Outcome in Diabetic Macular Edema after Prior Macular Laser Therapy. Ophthalmologica. 2017</v>
      </c>
    </row>
    <row r="1256" spans="1:29" x14ac:dyDescent="0.3">
      <c r="A1256">
        <v>1890</v>
      </c>
      <c r="B1256" t="s">
        <v>5134</v>
      </c>
      <c r="C1256" t="s">
        <v>15380</v>
      </c>
      <c r="D1256" t="s">
        <v>25556</v>
      </c>
      <c r="E1256" t="s">
        <v>2639</v>
      </c>
      <c r="F1256" s="10"/>
      <c r="G1256">
        <v>2017</v>
      </c>
      <c r="J1256">
        <v>0.11225399870173491</v>
      </c>
      <c r="L1256" t="s">
        <v>36362</v>
      </c>
      <c r="M1256">
        <v>28857702</v>
      </c>
      <c r="Q1256" s="10"/>
      <c r="R1256" s="11">
        <f t="shared" si="38"/>
        <v>0</v>
      </c>
      <c r="U1256" s="11">
        <f t="shared" si="39"/>
        <v>0</v>
      </c>
      <c r="Y1256" s="11">
        <f>IF(SUM(Tableau1[[#This Row],[Other access]:[Sci-hub access]])&gt;=1,1,0)</f>
        <v>0</v>
      </c>
      <c r="Z1256" s="12">
        <f>IF(OR(Tableau1[[#This Row],[Access R1 + S1+ T1 ]]&gt;=1,Tableau1[[#This Row],[Access V1 +W1 + X1]]&gt;=1),1,0)</f>
        <v>0</v>
      </c>
      <c r="AB1256" s="10" t="str">
        <f>Tableau1[[#This Row],[DOI]]</f>
        <v>doi: 10.2460/javma.251.6.653</v>
      </c>
      <c r="AC1256" s="13" t="str">
        <f>Tableau1[[#This Row],[Authors]]&amp;", "&amp;Tableau1[[#This Row],[Title]]&amp;" "&amp;Tableau1[[#This Row],[Journal]]&amp;". "&amp;Tableau1[[#This Row],[Year]]</f>
        <v>Johnson KL, James MD, Carrera-Justiz S., What Is Your Neurologic Diagnosis? J Am Vet Med Assoc. 2017</v>
      </c>
    </row>
    <row r="1257" spans="1:29" ht="28.8" x14ac:dyDescent="0.3">
      <c r="A1257">
        <v>4323</v>
      </c>
      <c r="B1257" t="s">
        <v>7453</v>
      </c>
      <c r="C1257" t="s">
        <v>17689</v>
      </c>
      <c r="D1257" t="s">
        <v>27882</v>
      </c>
      <c r="E1257" t="s">
        <v>2867</v>
      </c>
      <c r="F1257" s="10"/>
      <c r="G1257">
        <v>2017</v>
      </c>
      <c r="J1257">
        <v>0.11226400991225416</v>
      </c>
      <c r="L1257" t="s">
        <v>38746</v>
      </c>
      <c r="M1257">
        <v>28456612</v>
      </c>
      <c r="Q1257" s="10"/>
      <c r="R1257" s="11">
        <f t="shared" si="38"/>
        <v>0</v>
      </c>
      <c r="U1257" s="11">
        <f t="shared" si="39"/>
        <v>0</v>
      </c>
      <c r="Y1257" s="11">
        <f>IF(SUM(Tableau1[[#This Row],[Other access]:[Sci-hub access]])&gt;=1,1,0)</f>
        <v>0</v>
      </c>
      <c r="Z1257" s="12">
        <f>IF(OR(Tableau1[[#This Row],[Access R1 + S1+ T1 ]]&gt;=1,Tableau1[[#This Row],[Access V1 +W1 + X1]]&gt;=1),1,0)</f>
        <v>0</v>
      </c>
      <c r="AB1257" s="10" t="str">
        <f>Tableau1[[#This Row],[DOI]]</f>
        <v>doi: 10.1016/j.jid.2017.03.037</v>
      </c>
      <c r="AC1257" s="13" t="str">
        <f>Tableau1[[#This Row],[Authors]]&amp;", "&amp;Tableau1[[#This Row],[Title]]&amp;" "&amp;Tableau1[[#This Row],[Journal]]&amp;". "&amp;Tableau1[[#This Row],[Year]]</f>
        <v>Heppe EN, Tofern S, Schulze FS, Ishiko A, Shimizu A, Sina C, Zillikens D, Köhl J, Goletz S, Schmidt E., Experimental Laminin 332 Mucous Membrane Pemphigoid Critically Involves C5aR1 and Reflects Clinical and Immunopathological Characteristics of the Human Disease. J Invest Dermatol. 2017</v>
      </c>
    </row>
    <row r="1258" spans="1:29" x14ac:dyDescent="0.3">
      <c r="A1258">
        <v>10559</v>
      </c>
      <c r="B1258" t="s">
        <v>13037</v>
      </c>
      <c r="C1258" t="s">
        <v>23202</v>
      </c>
      <c r="D1258" t="s">
        <v>33490</v>
      </c>
      <c r="E1258" t="s">
        <v>2699</v>
      </c>
      <c r="F1258" s="10"/>
      <c r="G1258">
        <v>2017</v>
      </c>
      <c r="J1258">
        <v>0.11234338804924504</v>
      </c>
      <c r="L1258" t="s">
        <v>44808</v>
      </c>
      <c r="M1258">
        <v>27207447</v>
      </c>
      <c r="Q1258" s="10"/>
      <c r="R1258" s="11">
        <f t="shared" si="38"/>
        <v>0</v>
      </c>
      <c r="U1258" s="11">
        <f t="shared" si="39"/>
        <v>0</v>
      </c>
      <c r="Y1258" s="11">
        <f>IF(SUM(Tableau1[[#This Row],[Other access]:[Sci-hub access]])&gt;=1,1,0)</f>
        <v>0</v>
      </c>
      <c r="Z1258" s="12">
        <f>IF(OR(Tableau1[[#This Row],[Access R1 + S1+ T1 ]]&gt;=1,Tableau1[[#This Row],[Access V1 +W1 + X1]]&gt;=1),1,0)</f>
        <v>0</v>
      </c>
      <c r="AB1258" s="10" t="str">
        <f>Tableau1[[#This Row],[DOI]]</f>
        <v>doi: 10.1177/1352458516646087</v>
      </c>
      <c r="AC1258" s="13" t="str">
        <f>Tableau1[[#This Row],[Authors]]&amp;", "&amp;Tableau1[[#This Row],[Title]]&amp;" "&amp;Tableau1[[#This Row],[Journal]]&amp;". "&amp;Tableau1[[#This Row],[Year]]</f>
        <v>Girard B, Bonnemains C, Schmitt E, Raffo E, Bilbault C., Biotinidase deficiency mimicking neuromyelitis optica beginning at the age of 4: A treatable disease. Mult Scler. 2017</v>
      </c>
    </row>
    <row r="1259" spans="1:29" x14ac:dyDescent="0.3">
      <c r="A1259">
        <v>8064</v>
      </c>
      <c r="B1259" t="s">
        <v>10790</v>
      </c>
      <c r="C1259" t="s">
        <v>20983</v>
      </c>
      <c r="D1259" t="s">
        <v>31228</v>
      </c>
      <c r="E1259" t="s">
        <v>2445</v>
      </c>
      <c r="F1259" s="10"/>
      <c r="G1259">
        <v>2017</v>
      </c>
      <c r="J1259">
        <v>0.11250789043971998</v>
      </c>
      <c r="L1259" t="s">
        <v>42411</v>
      </c>
      <c r="M1259">
        <v>28002269</v>
      </c>
      <c r="Q1259" s="10"/>
      <c r="R1259" s="11">
        <f t="shared" si="38"/>
        <v>0</v>
      </c>
      <c r="U1259" s="11">
        <f t="shared" si="39"/>
        <v>0</v>
      </c>
      <c r="Y1259" s="11">
        <f>IF(SUM(Tableau1[[#This Row],[Other access]:[Sci-hub access]])&gt;=1,1,0)</f>
        <v>0</v>
      </c>
      <c r="Z1259" s="12">
        <f>IF(OR(Tableau1[[#This Row],[Access R1 + S1+ T1 ]]&gt;=1,Tableau1[[#This Row],[Access V1 +W1 + X1]]&gt;=1),1,0)</f>
        <v>0</v>
      </c>
      <c r="AB1259" s="10" t="str">
        <f>Tableau1[[#This Row],[DOI]]</f>
        <v>doi: 10.1097/IAE.0000000000001424</v>
      </c>
      <c r="AC1259" s="13" t="str">
        <f>Tableau1[[#This Row],[Authors]]&amp;", "&amp;Tableau1[[#This Row],[Title]]&amp;" "&amp;Tableau1[[#This Row],[Journal]]&amp;". "&amp;Tableau1[[#This Row],[Year]]</f>
        <v>Kowalczuk L, Matet A, Dirani A, Daruich A, Ambresin A, Mantel I, Spaide RF, Turck N, Behar-Cohen F., EFFICACY OF INTRAVITREAL AFLIBERCEPT IN MACULAR TELANGIECTASIA TYPE 1 IS LINKED TO THE OCULAR ANGIOGENIC PROFILE. Retina. 2017</v>
      </c>
    </row>
    <row r="1260" spans="1:29" ht="28.8" x14ac:dyDescent="0.3">
      <c r="A1260">
        <v>2943</v>
      </c>
      <c r="B1260" t="s">
        <v>6139</v>
      </c>
      <c r="C1260" t="s">
        <v>16384</v>
      </c>
      <c r="D1260" t="s">
        <v>26563</v>
      </c>
      <c r="E1260" t="s">
        <v>2486</v>
      </c>
      <c r="F1260" s="10"/>
      <c r="G1260">
        <v>2018</v>
      </c>
      <c r="J1260">
        <v>0.11256150974595613</v>
      </c>
      <c r="L1260" t="s">
        <v>37399</v>
      </c>
      <c r="M1260">
        <v>28661569</v>
      </c>
      <c r="Q1260" s="10"/>
      <c r="R1260" s="11">
        <f t="shared" si="38"/>
        <v>0</v>
      </c>
      <c r="U1260" s="11">
        <f t="shared" si="39"/>
        <v>0</v>
      </c>
      <c r="Y1260" s="11">
        <f>IF(SUM(Tableau1[[#This Row],[Other access]:[Sci-hub access]])&gt;=1,1,0)</f>
        <v>0</v>
      </c>
      <c r="Z1260" s="12">
        <f>IF(OR(Tableau1[[#This Row],[Access R1 + S1+ T1 ]]&gt;=1,Tableau1[[#This Row],[Access V1 +W1 + X1]]&gt;=1),1,0)</f>
        <v>0</v>
      </c>
      <c r="AB1260" s="10" t="str">
        <f>Tableau1[[#This Row],[DOI]]</f>
        <v>doi: 10.1111/aos.13508</v>
      </c>
      <c r="AC1260" s="13" t="str">
        <f>Tableau1[[#This Row],[Authors]]&amp;", "&amp;Tableau1[[#This Row],[Title]]&amp;" "&amp;Tableau1[[#This Row],[Journal]]&amp;". "&amp;Tableau1[[#This Row],[Year]]</f>
        <v>Makhotkina NY, Nijkamp MD, Berendschot TTJM, van den Borne B, Nuijts RMMA., Effect of active evaluation on the detection of negative dysphotopsia after sequential cataract surgery: discrepancy between incidences of unsolicited and solicited complaints. Acta Ophthalmol. 2018</v>
      </c>
    </row>
    <row r="1261" spans="1:29" x14ac:dyDescent="0.3">
      <c r="A1261">
        <v>10395</v>
      </c>
      <c r="B1261" t="s">
        <v>12887</v>
      </c>
      <c r="C1261" t="s">
        <v>23054</v>
      </c>
      <c r="D1261" t="s">
        <v>33340</v>
      </c>
      <c r="E1261" t="s">
        <v>2557</v>
      </c>
      <c r="F1261" s="10"/>
      <c r="G1261">
        <v>2017</v>
      </c>
      <c r="J1261">
        <v>0.11270025169926268</v>
      </c>
      <c r="L1261" t="s">
        <v>44645</v>
      </c>
      <c r="M1261">
        <v>27341091</v>
      </c>
      <c r="Q1261" s="10"/>
      <c r="R1261" s="11">
        <f t="shared" si="38"/>
        <v>0</v>
      </c>
      <c r="U1261" s="11">
        <f t="shared" si="39"/>
        <v>0</v>
      </c>
      <c r="Y1261" s="11">
        <f>IF(SUM(Tableau1[[#This Row],[Other access]:[Sci-hub access]])&gt;=1,1,0)</f>
        <v>0</v>
      </c>
      <c r="Z1261" s="12">
        <f>IF(OR(Tableau1[[#This Row],[Access R1 + S1+ T1 ]]&gt;=1,Tableau1[[#This Row],[Access V1 +W1 + X1]]&gt;=1),1,0)</f>
        <v>0</v>
      </c>
      <c r="AB1261" s="10" t="str">
        <f>Tableau1[[#This Row],[DOI]]</f>
        <v>doi: 10.1097/ICL.0000000000000288</v>
      </c>
      <c r="AC1261" s="13" t="str">
        <f>Tableau1[[#This Row],[Authors]]&amp;", "&amp;Tableau1[[#This Row],[Title]]&amp;" "&amp;Tableau1[[#This Row],[Journal]]&amp;". "&amp;Tableau1[[#This Row],[Year]]</f>
        <v>Asiedu K., Rasch Analysis of the Standard Patient Evaluation of Eye Dryness Questionnaire. Eye Contact Lens. 2017</v>
      </c>
    </row>
    <row r="1262" spans="1:29" x14ac:dyDescent="0.3">
      <c r="A1262">
        <v>9466</v>
      </c>
      <c r="B1262" t="s">
        <v>12033</v>
      </c>
      <c r="C1262" t="s">
        <v>22209</v>
      </c>
      <c r="D1262" t="s">
        <v>32479</v>
      </c>
      <c r="E1262" t="s">
        <v>2445</v>
      </c>
      <c r="F1262" s="10"/>
      <c r="G1262">
        <v>2017</v>
      </c>
      <c r="J1262">
        <v>0.11285598813711317</v>
      </c>
      <c r="L1262" t="s">
        <v>43749</v>
      </c>
      <c r="M1262">
        <v>27681002</v>
      </c>
      <c r="Q1262" s="10"/>
      <c r="R1262" s="11">
        <f t="shared" si="38"/>
        <v>0</v>
      </c>
      <c r="U1262" s="11">
        <f t="shared" si="39"/>
        <v>0</v>
      </c>
      <c r="Y1262" s="11">
        <f>IF(SUM(Tableau1[[#This Row],[Other access]:[Sci-hub access]])&gt;=1,1,0)</f>
        <v>0</v>
      </c>
      <c r="Z1262" s="12">
        <f>IF(OR(Tableau1[[#This Row],[Access R1 + S1+ T1 ]]&gt;=1,Tableau1[[#This Row],[Access V1 +W1 + X1]]&gt;=1),1,0)</f>
        <v>0</v>
      </c>
      <c r="AB1262" s="10" t="str">
        <f>Tableau1[[#This Row],[DOI]]</f>
        <v>doi: 10.1097/IAE.0000000000001269</v>
      </c>
      <c r="AC1262" s="13" t="str">
        <f>Tableau1[[#This Row],[Authors]]&amp;", "&amp;Tableau1[[#This Row],[Title]]&amp;" "&amp;Tableau1[[#This Row],[Journal]]&amp;". "&amp;Tableau1[[#This Row],[Year]]</f>
        <v>Maleki A, Sahawneh HF, Ma L, Meese H, He Y, Foster CS., INFLIXIMAB THERAPY IN PATIENTS WITH NONINFECTIOUS INTERMEDIATE UVEITIS RESISTANT TO CONVENTIONAL IMMUNOMODULATORY THERAPY. Retina. 2017</v>
      </c>
    </row>
    <row r="1263" spans="1:29" ht="28.8" x14ac:dyDescent="0.3">
      <c r="A1263">
        <v>3761</v>
      </c>
      <c r="B1263" t="s">
        <v>6930</v>
      </c>
      <c r="C1263" t="s">
        <v>17170</v>
      </c>
      <c r="D1263" t="s">
        <v>27354</v>
      </c>
      <c r="E1263" t="s">
        <v>2983</v>
      </c>
      <c r="F1263" s="10"/>
      <c r="G1263">
        <v>2017</v>
      </c>
      <c r="J1263">
        <v>0.11302353004346644</v>
      </c>
      <c r="L1263" t="s">
        <v>38205</v>
      </c>
      <c r="M1263">
        <v>28537334</v>
      </c>
      <c r="Q1263" s="10"/>
      <c r="R1263" s="11">
        <f t="shared" si="38"/>
        <v>0</v>
      </c>
      <c r="U1263" s="11">
        <f t="shared" si="39"/>
        <v>0</v>
      </c>
      <c r="Y1263" s="11">
        <f>IF(SUM(Tableau1[[#This Row],[Other access]:[Sci-hub access]])&gt;=1,1,0)</f>
        <v>0</v>
      </c>
      <c r="Z1263" s="12">
        <f>IF(OR(Tableau1[[#This Row],[Access R1 + S1+ T1 ]]&gt;=1,Tableau1[[#This Row],[Access V1 +W1 + X1]]&gt;=1),1,0)</f>
        <v>0</v>
      </c>
      <c r="AB1263" s="10" t="str">
        <f>Tableau1[[#This Row],[DOI]]</f>
        <v>doi: 110.1007/s12603-016-0768-0</v>
      </c>
      <c r="AC1263" s="13" t="str">
        <f>Tableau1[[#This Row],[Authors]]&amp;", "&amp;Tableau1[[#This Row],[Title]]&amp;" "&amp;Tableau1[[#This Row],[Journal]]&amp;". "&amp;Tableau1[[#This Row],[Year]]</f>
        <v>Hajek A, Brettschneider C, Lühmann D, Eisele M, Mamone S, Wiese B, Weyerer S, Werle J, Pentzek M, Fuchs A, Stein J, Luck T, Bickel H, Weeg D, Heser K, Jessen F, Maier W, Scherer M, Riedel-Heller SG, König HH., Does Visual Impairment Affect Social Ties in Late Life? Findings of a Multicenter Prospective Cohort Study in Germany. J Nutr Health Aging. 2017</v>
      </c>
    </row>
    <row r="1264" spans="1:29" x14ac:dyDescent="0.3">
      <c r="A1264">
        <v>9575</v>
      </c>
      <c r="B1264" t="s">
        <v>12132</v>
      </c>
      <c r="C1264" t="s">
        <v>22307</v>
      </c>
      <c r="D1264" t="s">
        <v>32579</v>
      </c>
      <c r="E1264" t="s">
        <v>2486</v>
      </c>
      <c r="F1264" s="10"/>
      <c r="G1264">
        <v>2017</v>
      </c>
      <c r="J1264">
        <v>0.11305490625900261</v>
      </c>
      <c r="L1264" t="s">
        <v>43852</v>
      </c>
      <c r="M1264">
        <v>27654837</v>
      </c>
      <c r="Q1264" s="10"/>
      <c r="R1264" s="11">
        <f t="shared" si="38"/>
        <v>0</v>
      </c>
      <c r="U1264" s="11">
        <f t="shared" si="39"/>
        <v>0</v>
      </c>
      <c r="Y1264" s="11">
        <f>IF(SUM(Tableau1[[#This Row],[Other access]:[Sci-hub access]])&gt;=1,1,0)</f>
        <v>0</v>
      </c>
      <c r="Z1264" s="12">
        <f>IF(OR(Tableau1[[#This Row],[Access R1 + S1+ T1 ]]&gt;=1,Tableau1[[#This Row],[Access V1 +W1 + X1]]&gt;=1),1,0)</f>
        <v>0</v>
      </c>
      <c r="AB1264" s="10" t="str">
        <f>Tableau1[[#This Row],[DOI]]</f>
        <v>doi: 10.1111/aos.13196</v>
      </c>
      <c r="AC1264" s="13" t="str">
        <f>Tableau1[[#This Row],[Authors]]&amp;", "&amp;Tableau1[[#This Row],[Title]]&amp;" "&amp;Tableau1[[#This Row],[Journal]]&amp;". "&amp;Tableau1[[#This Row],[Year]]</f>
        <v>Kamei M, Terasaki H, Yoshimura N, Shiraga F, Ogura Y, Grotzfeld AS, Pilz S, Ishibashi T., Short-term efficacy and safety of ranibizumab for macular oedema secondary to retinal vein occlusion in Japanese patients. Acta Ophthalmol. 2017</v>
      </c>
    </row>
    <row r="1265" spans="1:29" x14ac:dyDescent="0.3">
      <c r="A1265">
        <v>2539</v>
      </c>
      <c r="B1265" t="s">
        <v>5759</v>
      </c>
      <c r="C1265" t="s">
        <v>16005</v>
      </c>
      <c r="D1265" t="s">
        <v>26182</v>
      </c>
      <c r="E1265" t="s">
        <v>2467</v>
      </c>
      <c r="F1265" s="10"/>
      <c r="G1265">
        <v>2017</v>
      </c>
      <c r="J1265">
        <v>0.11308380642990601</v>
      </c>
      <c r="L1265" t="s">
        <v>37003</v>
      </c>
      <c r="M1265">
        <v>28728184</v>
      </c>
      <c r="Q1265" s="10"/>
      <c r="R1265" s="11">
        <f t="shared" si="38"/>
        <v>0</v>
      </c>
      <c r="U1265" s="11">
        <f t="shared" si="39"/>
        <v>0</v>
      </c>
      <c r="Y1265" s="11">
        <f>IF(SUM(Tableau1[[#This Row],[Other access]:[Sci-hub access]])&gt;=1,1,0)</f>
        <v>0</v>
      </c>
      <c r="Z1265" s="12">
        <f>IF(OR(Tableau1[[#This Row],[Access R1 + S1+ T1 ]]&gt;=1,Tableau1[[#This Row],[Access V1 +W1 + X1]]&gt;=1),1,0)</f>
        <v>0</v>
      </c>
      <c r="AB1265" s="10" t="str">
        <f>Tableau1[[#This Row],[DOI]]</f>
        <v>doi: 10.3928/23258160-20170630-08</v>
      </c>
      <c r="AC1265" s="13" t="str">
        <f>Tableau1[[#This Row],[Authors]]&amp;", "&amp;Tableau1[[#This Row],[Title]]&amp;" "&amp;Tableau1[[#This Row],[Journal]]&amp;". "&amp;Tableau1[[#This Row],[Year]]</f>
        <v>Gan NY, Zimmer C, Lam WC., Multi-Spectral Imaging of Circumscribed Choroidal Hemangioma Introduction. Ophthalmic Surg Lasers Imaging Retina. 2017</v>
      </c>
    </row>
    <row r="1266" spans="1:29" x14ac:dyDescent="0.3">
      <c r="A1266">
        <v>4058</v>
      </c>
      <c r="B1266" t="s">
        <v>7208</v>
      </c>
      <c r="C1266" t="s">
        <v>17445</v>
      </c>
      <c r="D1266" t="s">
        <v>27635</v>
      </c>
      <c r="E1266" t="s">
        <v>2689</v>
      </c>
      <c r="F1266" s="10"/>
      <c r="G1266">
        <v>2017</v>
      </c>
      <c r="J1266">
        <v>0.11322083798900284</v>
      </c>
      <c r="L1266" t="e">
        <v>#VALUE!</v>
      </c>
      <c r="M1266">
        <v>28490306</v>
      </c>
      <c r="Q1266" s="10"/>
      <c r="R1266" s="11">
        <f t="shared" si="38"/>
        <v>0</v>
      </c>
      <c r="U1266" s="11">
        <f t="shared" si="39"/>
        <v>0</v>
      </c>
      <c r="Y1266" s="11">
        <f>IF(SUM(Tableau1[[#This Row],[Other access]:[Sci-hub access]])&gt;=1,1,0)</f>
        <v>0</v>
      </c>
      <c r="Z1266" s="12">
        <f>IF(OR(Tableau1[[#This Row],[Access R1 + S1+ T1 ]]&gt;=1,Tableau1[[#This Row],[Access V1 +W1 + X1]]&gt;=1),1,0)</f>
        <v>0</v>
      </c>
      <c r="AB1266" s="10" t="e">
        <f>Tableau1[[#This Row],[DOI]]</f>
        <v>#VALUE!</v>
      </c>
      <c r="AC1266" s="13" t="str">
        <f>Tableau1[[#This Row],[Authors]]&amp;", "&amp;Tableau1[[#This Row],[Title]]&amp;" "&amp;Tableau1[[#This Row],[Journal]]&amp;". "&amp;Tableau1[[#This Row],[Year]]</f>
        <v>Foreman J, Keel S, Xie J, Van Wijngaarden P, Taylor HR, Dirani M., Adherence to diabetic eye examination guidelines in Australia: the National Eye Health Survey. Med J Aust. 2017</v>
      </c>
    </row>
    <row r="1267" spans="1:29" x14ac:dyDescent="0.3">
      <c r="A1267">
        <v>8036</v>
      </c>
      <c r="B1267" t="s">
        <v>10764</v>
      </c>
      <c r="C1267" t="s">
        <v>20958</v>
      </c>
      <c r="D1267" t="s">
        <v>31202</v>
      </c>
      <c r="E1267" t="s">
        <v>2445</v>
      </c>
      <c r="F1267" s="10"/>
      <c r="G1267">
        <v>2017</v>
      </c>
      <c r="J1267">
        <v>0.1134030198673085</v>
      </c>
      <c r="L1267" t="s">
        <v>42383</v>
      </c>
      <c r="M1267">
        <v>28005719</v>
      </c>
      <c r="Q1267" s="10"/>
      <c r="R1267" s="11">
        <f t="shared" si="38"/>
        <v>0</v>
      </c>
      <c r="U1267" s="11">
        <f t="shared" si="39"/>
        <v>0</v>
      </c>
      <c r="Y1267" s="11">
        <f>IF(SUM(Tableau1[[#This Row],[Other access]:[Sci-hub access]])&gt;=1,1,0)</f>
        <v>0</v>
      </c>
      <c r="Z1267" s="12">
        <f>IF(OR(Tableau1[[#This Row],[Access R1 + S1+ T1 ]]&gt;=1,Tableau1[[#This Row],[Access V1 +W1 + X1]]&gt;=1),1,0)</f>
        <v>0</v>
      </c>
      <c r="AB1267" s="10" t="str">
        <f>Tableau1[[#This Row],[DOI]]</f>
        <v>doi: 10.1097/IAE.0000000000001162</v>
      </c>
      <c r="AC1267" s="13" t="str">
        <f>Tableau1[[#This Row],[Authors]]&amp;", "&amp;Tableau1[[#This Row],[Title]]&amp;" "&amp;Tableau1[[#This Row],[Journal]]&amp;". "&amp;Tableau1[[#This Row],[Year]]</f>
        <v>Kim Y, Kim ES, Yu SY, Kwak HW., AGE-RELATED CLINICAL OUTCOME AFTER MACULAR HOLE SURGERY. Retina. 2017</v>
      </c>
    </row>
    <row r="1268" spans="1:29" x14ac:dyDescent="0.3">
      <c r="A1268">
        <v>8027</v>
      </c>
      <c r="B1268" t="s">
        <v>10756</v>
      </c>
      <c r="C1268" t="s">
        <v>20950</v>
      </c>
      <c r="D1268" t="s">
        <v>31194</v>
      </c>
      <c r="E1268" t="s">
        <v>2508</v>
      </c>
      <c r="F1268" s="10"/>
      <c r="G1268">
        <v>2017</v>
      </c>
      <c r="J1268">
        <v>0.11351387649220601</v>
      </c>
      <c r="L1268" t="s">
        <v>42374</v>
      </c>
      <c r="M1268">
        <v>28007594</v>
      </c>
      <c r="Q1268" s="10"/>
      <c r="R1268" s="11">
        <f t="shared" si="38"/>
        <v>0</v>
      </c>
      <c r="U1268" s="11">
        <f t="shared" si="39"/>
        <v>0</v>
      </c>
      <c r="Y1268" s="11">
        <f>IF(SUM(Tableau1[[#This Row],[Other access]:[Sci-hub access]])&gt;=1,1,0)</f>
        <v>0</v>
      </c>
      <c r="Z1268" s="12">
        <f>IF(OR(Tableau1[[#This Row],[Access R1 + S1+ T1 ]]&gt;=1,Tableau1[[#This Row],[Access V1 +W1 + X1]]&gt;=1),1,0)</f>
        <v>0</v>
      </c>
      <c r="AB1268" s="10" t="str">
        <f>Tableau1[[#This Row],[DOI]]</f>
        <v>doi: 10.1016/j.bbrc.2016.12.121</v>
      </c>
      <c r="AC1268" s="13" t="str">
        <f>Tableau1[[#This Row],[Authors]]&amp;", "&amp;Tableau1[[#This Row],[Title]]&amp;" "&amp;Tableau1[[#This Row],[Journal]]&amp;". "&amp;Tableau1[[#This Row],[Year]]</f>
        <v>Zhu P, Li W, Ni M, Zhang C, Liu S, Wu Q, Jiang W, Zhang J, Zhang M, Li X, Cui Y, Xue C, Xia X., The P20R mutation of αB-crystallin diminishes its anti-apoptotic activity in human lens epithelial cells. Biochem Biophys Res Commun. 2017</v>
      </c>
    </row>
    <row r="1269" spans="1:29" ht="28.8" x14ac:dyDescent="0.3">
      <c r="A1269">
        <v>5386</v>
      </c>
      <c r="B1269" t="s">
        <v>8439</v>
      </c>
      <c r="C1269" t="s">
        <v>18662</v>
      </c>
      <c r="D1269" t="s">
        <v>28869</v>
      </c>
      <c r="E1269" t="s">
        <v>2441</v>
      </c>
      <c r="F1269" s="10"/>
      <c r="G1269">
        <v>2017</v>
      </c>
      <c r="J1269">
        <v>0.11353642235830086</v>
      </c>
      <c r="L1269" t="s">
        <v>39781</v>
      </c>
      <c r="M1269">
        <v>28341475</v>
      </c>
      <c r="Q1269" s="10"/>
      <c r="R1269" s="11">
        <f t="shared" si="38"/>
        <v>0</v>
      </c>
      <c r="U1269" s="11">
        <f t="shared" si="39"/>
        <v>0</v>
      </c>
      <c r="Y1269" s="11">
        <f>IF(SUM(Tableau1[[#This Row],[Other access]:[Sci-hub access]])&gt;=1,1,0)</f>
        <v>0</v>
      </c>
      <c r="Z1269" s="12">
        <f>IF(OR(Tableau1[[#This Row],[Access R1 + S1+ T1 ]]&gt;=1,Tableau1[[#This Row],[Access V1 +W1 + X1]]&gt;=1),1,0)</f>
        <v>0</v>
      </c>
      <c r="AB1269" s="10" t="str">
        <f>Tableau1[[#This Row],[DOI]]</f>
        <v>doi: 10.1016/j.ophtha.2017.01.047</v>
      </c>
      <c r="AC1269" s="13" t="str">
        <f>Tableau1[[#This Row],[Authors]]&amp;", "&amp;Tableau1[[#This Row],[Title]]&amp;" "&amp;Tableau1[[#This Row],[Journal]]&amp;". "&amp;Tableau1[[#This Row],[Year]]</f>
        <v>Talib M, van Schooneveld MJ, van Genderen MM, Wijnholds J, Florijn RJ, Ten Brink JB, Schalij-Delfos NE, Dagnelie G, Cremers FPM, Wolterbeek R, Fiocco M, Thiadens AA, Hoyng CB, Klaver CC, Bergen AA, Boon CJF., Genotypic and Phenotypic Characteristics of CRB1-Associated Retinal Dystrophies: A Long-Term Follow-up Study. Ophthalmology. 2017</v>
      </c>
    </row>
    <row r="1270" spans="1:29" ht="28.8" x14ac:dyDescent="0.3">
      <c r="A1270">
        <v>8422</v>
      </c>
      <c r="B1270" t="s">
        <v>11105</v>
      </c>
      <c r="C1270" t="s">
        <v>21291</v>
      </c>
      <c r="D1270" t="s">
        <v>31543</v>
      </c>
      <c r="E1270" t="s">
        <v>2891</v>
      </c>
      <c r="F1270" s="10"/>
      <c r="G1270">
        <v>2017</v>
      </c>
      <c r="J1270">
        <v>0.11357814760141216</v>
      </c>
      <c r="L1270" t="s">
        <v>42763</v>
      </c>
      <c r="M1270">
        <v>27916496</v>
      </c>
      <c r="Q1270" s="10"/>
      <c r="R1270" s="11">
        <f t="shared" si="38"/>
        <v>0</v>
      </c>
      <c r="U1270" s="11">
        <f t="shared" si="39"/>
        <v>0</v>
      </c>
      <c r="Y1270" s="11">
        <f>IF(SUM(Tableau1[[#This Row],[Other access]:[Sci-hub access]])&gt;=1,1,0)</f>
        <v>0</v>
      </c>
      <c r="Z1270" s="12">
        <f>IF(OR(Tableau1[[#This Row],[Access R1 + S1+ T1 ]]&gt;=1,Tableau1[[#This Row],[Access V1 +W1 + X1]]&gt;=1),1,0)</f>
        <v>0</v>
      </c>
      <c r="AB1270" s="10" t="str">
        <f>Tableau1[[#This Row],[DOI]]</f>
        <v>doi: 10.1016/j.jcjd.2016.07.007</v>
      </c>
      <c r="AC1270" s="13" t="str">
        <f>Tableau1[[#This Row],[Authors]]&amp;", "&amp;Tableau1[[#This Row],[Title]]&amp;" "&amp;Tableau1[[#This Row],[Journal]]&amp;". "&amp;Tableau1[[#This Row],[Year]]</f>
        <v>Choudhuri S, Roy PK, Mitra B, Sen S, Sarkar R, Das M, Biswas D, Ghosh P, Biswas A, Chakraborty S, Mondal LK., Hyperlipidemia-Mediated Increased Advanced Lipoxidation End Products Formation, an Important Factor Associated with Decreased Erythrocyte Glucose-6-Phosphate Dehydrogenase Activity in Mild Nonproliferative Diabetic Retinopathy. Can J Diabetes. 2017</v>
      </c>
    </row>
    <row r="1271" spans="1:29" x14ac:dyDescent="0.3">
      <c r="A1271">
        <v>3922</v>
      </c>
      <c r="B1271" t="s">
        <v>7080</v>
      </c>
      <c r="C1271" t="s">
        <v>17317</v>
      </c>
      <c r="D1271" t="s">
        <v>27505</v>
      </c>
      <c r="E1271" t="s">
        <v>2451</v>
      </c>
      <c r="F1271" s="10"/>
      <c r="G1271">
        <v>2017</v>
      </c>
      <c r="J1271">
        <v>0.11401732801791731</v>
      </c>
      <c r="L1271" t="s">
        <v>38363</v>
      </c>
      <c r="M1271">
        <v>28505181</v>
      </c>
      <c r="Q1271" s="10"/>
      <c r="R1271" s="11">
        <f t="shared" si="38"/>
        <v>0</v>
      </c>
      <c r="U1271" s="11">
        <f t="shared" si="39"/>
        <v>0</v>
      </c>
      <c r="Y1271" s="11">
        <f>IF(SUM(Tableau1[[#This Row],[Other access]:[Sci-hub access]])&gt;=1,1,0)</f>
        <v>0</v>
      </c>
      <c r="Z1271" s="12">
        <f>IF(OR(Tableau1[[#This Row],[Access R1 + S1+ T1 ]]&gt;=1,Tableau1[[#This Row],[Access V1 +W1 + X1]]&gt;=1),1,0)</f>
        <v>0</v>
      </c>
      <c r="AB1271" s="10" t="str">
        <f>Tableau1[[#This Row],[DOI]]</f>
        <v>doi: 10.1371/journal.pone.0177744</v>
      </c>
      <c r="AC1271" s="13" t="str">
        <f>Tableau1[[#This Row],[Authors]]&amp;", "&amp;Tableau1[[#This Row],[Title]]&amp;" "&amp;Tableau1[[#This Row],[Journal]]&amp;". "&amp;Tableau1[[#This Row],[Year]]</f>
        <v>Sradhanjali S, Tripathy D, Rath S, Mittal R, Reddy MM., Overexpression of pyruvate dehydrogenase kinase 1 in retinoblastoma: A potential therapeutic opportunity for targeting vitreous seeds and hypoxic regions. PLoS One. 2017</v>
      </c>
    </row>
    <row r="1272" spans="1:29" x14ac:dyDescent="0.3">
      <c r="A1272">
        <v>10631</v>
      </c>
      <c r="B1272" t="s">
        <v>13100</v>
      </c>
      <c r="C1272" t="s">
        <v>23265</v>
      </c>
      <c r="D1272" t="s">
        <v>33553</v>
      </c>
      <c r="E1272" t="s">
        <v>2438</v>
      </c>
      <c r="F1272" s="10"/>
      <c r="G1272">
        <v>2017</v>
      </c>
      <c r="J1272">
        <v>0.11411124346230594</v>
      </c>
      <c r="L1272" t="s">
        <v>44879</v>
      </c>
      <c r="M1272">
        <v>27146153</v>
      </c>
      <c r="Q1272" s="10"/>
      <c r="R1272" s="11">
        <f t="shared" si="38"/>
        <v>0</v>
      </c>
      <c r="U1272" s="11">
        <f t="shared" si="39"/>
        <v>0</v>
      </c>
      <c r="Y1272" s="11">
        <f>IF(SUM(Tableau1[[#This Row],[Other access]:[Sci-hub access]])&gt;=1,1,0)</f>
        <v>0</v>
      </c>
      <c r="Z1272" s="12">
        <f>IF(OR(Tableau1[[#This Row],[Access R1 + S1+ T1 ]]&gt;=1,Tableau1[[#This Row],[Access V1 +W1 + X1]]&gt;=1),1,0)</f>
        <v>0</v>
      </c>
      <c r="AB1272" s="10" t="str">
        <f>Tableau1[[#This Row],[DOI]]</f>
        <v>doi: 10.1136/bjophthalmol-2015-308299</v>
      </c>
      <c r="AC1272" s="13" t="str">
        <f>Tableau1[[#This Row],[Authors]]&amp;", "&amp;Tableau1[[#This Row],[Title]]&amp;" "&amp;Tableau1[[#This Row],[Journal]]&amp;". "&amp;Tableau1[[#This Row],[Year]]</f>
        <v>Pires J, Nadal J, Gomes NL., Internal limiting membrane translocation for refractory macular holes. Br J Ophthalmol. 2017</v>
      </c>
    </row>
    <row r="1273" spans="1:29" x14ac:dyDescent="0.3">
      <c r="A1273">
        <v>4236</v>
      </c>
      <c r="B1273" t="s">
        <v>7372</v>
      </c>
      <c r="C1273" t="s">
        <v>17608</v>
      </c>
      <c r="D1273" t="s">
        <v>27800</v>
      </c>
      <c r="E1273" t="s">
        <v>2665</v>
      </c>
      <c r="F1273" s="10"/>
      <c r="G1273">
        <v>2017</v>
      </c>
      <c r="J1273">
        <v>0.11439992613059569</v>
      </c>
      <c r="L1273" t="s">
        <v>38667</v>
      </c>
      <c r="M1273">
        <v>28467587</v>
      </c>
      <c r="Q1273" s="10"/>
      <c r="R1273" s="11">
        <f t="shared" si="38"/>
        <v>0</v>
      </c>
      <c r="U1273" s="11">
        <f t="shared" si="39"/>
        <v>0</v>
      </c>
      <c r="Y1273" s="11">
        <f>IF(SUM(Tableau1[[#This Row],[Other access]:[Sci-hub access]])&gt;=1,1,0)</f>
        <v>0</v>
      </c>
      <c r="Z1273" s="12">
        <f>IF(OR(Tableau1[[#This Row],[Access R1 + S1+ T1 ]]&gt;=1,Tableau1[[#This Row],[Access V1 +W1 + X1]]&gt;=1),1,0)</f>
        <v>0</v>
      </c>
      <c r="AB1273" s="10" t="str">
        <f>Tableau1[[#This Row],[DOI]]</f>
        <v>doi: 10.5505/tjtes.2016.92145</v>
      </c>
      <c r="AC1273" s="13" t="str">
        <f>Tableau1[[#This Row],[Authors]]&amp;", "&amp;Tableau1[[#This Row],[Title]]&amp;" "&amp;Tableau1[[#This Row],[Journal]]&amp;". "&amp;Tableau1[[#This Row],[Year]]</f>
        <v>Yaşar B, Kılıçoğlu G., Behçet's disease-related superior vena cava syndrome and bleeding downhill varices: A rare complication. Ulus Travma Acil Cerrahi Derg. 2017</v>
      </c>
    </row>
    <row r="1274" spans="1:29" x14ac:dyDescent="0.3">
      <c r="A1274">
        <v>8234</v>
      </c>
      <c r="B1274" t="s">
        <v>10939</v>
      </c>
      <c r="C1274" t="s">
        <v>21126</v>
      </c>
      <c r="D1274" t="s">
        <v>31377</v>
      </c>
      <c r="E1274" t="s">
        <v>2486</v>
      </c>
      <c r="F1274" s="10"/>
      <c r="G1274">
        <v>2017</v>
      </c>
      <c r="J1274">
        <v>0.1145743249743959</v>
      </c>
      <c r="L1274" t="s">
        <v>42579</v>
      </c>
      <c r="M1274">
        <v>27966829</v>
      </c>
      <c r="Q1274" s="10"/>
      <c r="R1274" s="11">
        <f t="shared" si="38"/>
        <v>0</v>
      </c>
      <c r="U1274" s="11">
        <f t="shared" si="39"/>
        <v>0</v>
      </c>
      <c r="Y1274" s="11">
        <f>IF(SUM(Tableau1[[#This Row],[Other access]:[Sci-hub access]])&gt;=1,1,0)</f>
        <v>0</v>
      </c>
      <c r="Z1274" s="12">
        <f>IF(OR(Tableau1[[#This Row],[Access R1 + S1+ T1 ]]&gt;=1,Tableau1[[#This Row],[Access V1 +W1 + X1]]&gt;=1),1,0)</f>
        <v>0</v>
      </c>
      <c r="AB1274" s="10" t="str">
        <f>Tableau1[[#This Row],[DOI]]</f>
        <v>doi: 10.1111/aos.13327</v>
      </c>
      <c r="AC1274" s="13" t="str">
        <f>Tableau1[[#This Row],[Authors]]&amp;", "&amp;Tableau1[[#This Row],[Title]]&amp;" "&amp;Tableau1[[#This Row],[Journal]]&amp;". "&amp;Tableau1[[#This Row],[Year]]</f>
        <v>Haavisto AK, Sahraravand A, Holopainen JM, Leivo T., Paediatric eye injuries in Finland - Helsinki eye trauma study. Acta Ophthalmol. 2017</v>
      </c>
    </row>
    <row r="1275" spans="1:29" x14ac:dyDescent="0.3">
      <c r="A1275">
        <v>1430</v>
      </c>
      <c r="B1275" t="s">
        <v>4688</v>
      </c>
      <c r="C1275" t="s">
        <v>14939</v>
      </c>
      <c r="D1275" t="s">
        <v>25109</v>
      </c>
      <c r="E1275" t="s">
        <v>2440</v>
      </c>
      <c r="F1275" s="10"/>
      <c r="G1275">
        <v>2017</v>
      </c>
      <c r="J1275">
        <v>0.11461749957702017</v>
      </c>
      <c r="L1275" t="s">
        <v>35911</v>
      </c>
      <c r="M1275">
        <v>28950941</v>
      </c>
      <c r="Q1275" s="10"/>
      <c r="R1275" s="11">
        <f t="shared" si="38"/>
        <v>0</v>
      </c>
      <c r="U1275" s="11">
        <f t="shared" si="39"/>
        <v>0</v>
      </c>
      <c r="Y1275" s="11">
        <f>IF(SUM(Tableau1[[#This Row],[Other access]:[Sci-hub access]])&gt;=1,1,0)</f>
        <v>0</v>
      </c>
      <c r="Z1275" s="12">
        <f>IF(OR(Tableau1[[#This Row],[Access R1 + S1+ T1 ]]&gt;=1,Tableau1[[#This Row],[Access V1 +W1 + X1]]&gt;=1),1,0)</f>
        <v>0</v>
      </c>
      <c r="AB1275" s="10" t="str">
        <f>Tableau1[[#This Row],[DOI]]</f>
        <v>doi: 10.1016/j.exer.2017.06.011</v>
      </c>
      <c r="AC1275" s="13" t="str">
        <f>Tableau1[[#This Row],[Authors]]&amp;", "&amp;Tableau1[[#This Row],[Title]]&amp;" "&amp;Tableau1[[#This Row],[Journal]]&amp;". "&amp;Tableau1[[#This Row],[Year]]</f>
        <v>Mizoguchi S, Iwanishi H, Arita R, Shirai K, Sumioka T, Kokado M, Jester JV, Saika S., Ocular surface inflammation impairs structure and function of meibomian gland. Exp Eye Res. 2017</v>
      </c>
    </row>
    <row r="1276" spans="1:29" x14ac:dyDescent="0.3">
      <c r="A1276">
        <v>2067</v>
      </c>
      <c r="B1276" t="s">
        <v>5306</v>
      </c>
      <c r="C1276" t="s">
        <v>15551</v>
      </c>
      <c r="D1276" t="s">
        <v>25728</v>
      </c>
      <c r="E1276" t="s">
        <v>34015</v>
      </c>
      <c r="F1276" s="10"/>
      <c r="G1276">
        <v>2018</v>
      </c>
      <c r="J1276">
        <v>0.11468050982476763</v>
      </c>
      <c r="L1276" t="s">
        <v>36538</v>
      </c>
      <c r="M1276">
        <v>28820624</v>
      </c>
      <c r="Q1276" s="10"/>
      <c r="R1276" s="11">
        <f t="shared" si="38"/>
        <v>0</v>
      </c>
      <c r="U1276" s="11">
        <f t="shared" si="39"/>
        <v>0</v>
      </c>
      <c r="Y1276" s="11">
        <f>IF(SUM(Tableau1[[#This Row],[Other access]:[Sci-hub access]])&gt;=1,1,0)</f>
        <v>0</v>
      </c>
      <c r="Z1276" s="12">
        <f>IF(OR(Tableau1[[#This Row],[Access R1 + S1+ T1 ]]&gt;=1,Tableau1[[#This Row],[Access V1 +W1 + X1]]&gt;=1),1,0)</f>
        <v>0</v>
      </c>
      <c r="AB1276" s="10" t="str">
        <f>Tableau1[[#This Row],[DOI]]</f>
        <v>doi: 10.1080/13816810.2017.1350723</v>
      </c>
      <c r="AC1276" s="13" t="str">
        <f>Tableau1[[#This Row],[Authors]]&amp;", "&amp;Tableau1[[#This Row],[Title]]&amp;" "&amp;Tableau1[[#This Row],[Journal]]&amp;". "&amp;Tableau1[[#This Row],[Year]]</f>
        <v>Peragallo JH, Keller S, van der Knaap MS, Soares BP, Shankar SP., Retinopathy and optic atrophy: Expanding the phenotypic spectrum of pathogenic variants in the AARS2 gene. Ophthalmic Genet. 2018</v>
      </c>
    </row>
    <row r="1277" spans="1:29" ht="28.8" x14ac:dyDescent="0.3">
      <c r="A1277">
        <v>9405</v>
      </c>
      <c r="B1277" t="s">
        <v>11976</v>
      </c>
      <c r="C1277" t="s">
        <v>22151</v>
      </c>
      <c r="D1277" t="s">
        <v>32421</v>
      </c>
      <c r="E1277" t="s">
        <v>2490</v>
      </c>
      <c r="F1277" s="10"/>
      <c r="G1277">
        <v>2017</v>
      </c>
      <c r="J1277">
        <v>0.11474898755593443</v>
      </c>
      <c r="L1277" t="s">
        <v>43695</v>
      </c>
      <c r="M1277">
        <v>27702622</v>
      </c>
      <c r="Q1277" s="10"/>
      <c r="R1277" s="11">
        <f t="shared" si="38"/>
        <v>0</v>
      </c>
      <c r="U1277" s="11">
        <f t="shared" si="39"/>
        <v>0</v>
      </c>
      <c r="Y1277" s="11">
        <f>IF(SUM(Tableau1[[#This Row],[Other access]:[Sci-hub access]])&gt;=1,1,0)</f>
        <v>0</v>
      </c>
      <c r="Z1277" s="12">
        <f>IF(OR(Tableau1[[#This Row],[Access R1 + S1+ T1 ]]&gt;=1,Tableau1[[#This Row],[Access V1 +W1 + X1]]&gt;=1),1,0)</f>
        <v>0</v>
      </c>
      <c r="AB1277" s="10" t="str">
        <f>Tableau1[[#This Row],[DOI]]</f>
        <v>doi: 10.1016/j.ajo.2016.09.028</v>
      </c>
      <c r="AC1277" s="13" t="str">
        <f>Tableau1[[#This Row],[Authors]]&amp;", "&amp;Tableau1[[#This Row],[Title]]&amp;" "&amp;Tableau1[[#This Row],[Journal]]&amp;". "&amp;Tableau1[[#This Row],[Year]]</f>
        <v>Hallahan KM, Cost B, Goshe JM, Dupps WJ Jr, Srivastava SK, Ehlers JP., Intraoperative Interface Fluid Dynamics and Clinical Outcomes for Intraoperative Optical Coherence Tomography-Assisted Descemet Stripping Automated Endothelial Keratoplasty From the PIONEER Study. Am J Ophthalmol. 2017</v>
      </c>
    </row>
    <row r="1278" spans="1:29" x14ac:dyDescent="0.3">
      <c r="A1278">
        <v>3163</v>
      </c>
      <c r="B1278" t="s">
        <v>6351</v>
      </c>
      <c r="C1278" t="s">
        <v>16594</v>
      </c>
      <c r="D1278" t="s">
        <v>26775</v>
      </c>
      <c r="E1278" t="s">
        <v>2597</v>
      </c>
      <c r="F1278" s="10"/>
      <c r="G1278">
        <v>2017</v>
      </c>
      <c r="J1278">
        <v>0.11481705671791287</v>
      </c>
      <c r="L1278" t="s">
        <v>37617</v>
      </c>
      <c r="M1278">
        <v>28627964</v>
      </c>
      <c r="Q1278" s="10"/>
      <c r="R1278" s="11">
        <f t="shared" si="38"/>
        <v>0</v>
      </c>
      <c r="U1278" s="11">
        <f t="shared" si="39"/>
        <v>0</v>
      </c>
      <c r="Y1278" s="11">
        <f>IF(SUM(Tableau1[[#This Row],[Other access]:[Sci-hub access]])&gt;=1,1,0)</f>
        <v>0</v>
      </c>
      <c r="Z1278" s="12">
        <f>IF(OR(Tableau1[[#This Row],[Access R1 + S1+ T1 ]]&gt;=1,Tableau1[[#This Row],[Access V1 +W1 + X1]]&gt;=1),1,0)</f>
        <v>0</v>
      </c>
      <c r="AB1278" s="10" t="str">
        <f>Tableau1[[#This Row],[DOI]]</f>
        <v>doi: 10.1080/01676830.2017.1337161</v>
      </c>
      <c r="AC1278" s="13" t="str">
        <f>Tableau1[[#This Row],[Authors]]&amp;", "&amp;Tableau1[[#This Row],[Title]]&amp;" "&amp;Tableau1[[#This Row],[Journal]]&amp;". "&amp;Tableau1[[#This Row],[Year]]</f>
        <v>Eshraghi B, Jamshidian-Tehrani M, Mirmohammadsadeghi A., Comparison of the success rate between monocanalicular and bicanalicular intubations in incomplete complex congenital nasolacrimal duct obstruction. Orbit. 2017</v>
      </c>
    </row>
    <row r="1279" spans="1:29" x14ac:dyDescent="0.3">
      <c r="A1279">
        <v>1985</v>
      </c>
      <c r="B1279" t="s">
        <v>5225</v>
      </c>
      <c r="C1279" t="s">
        <v>15471</v>
      </c>
      <c r="D1279" t="s">
        <v>25647</v>
      </c>
      <c r="E1279" t="s">
        <v>2445</v>
      </c>
      <c r="F1279" s="10"/>
      <c r="G1279">
        <v>2018</v>
      </c>
      <c r="J1279">
        <v>0.1148455522564712</v>
      </c>
      <c r="L1279" t="s">
        <v>36456</v>
      </c>
      <c r="M1279">
        <v>28834952</v>
      </c>
      <c r="Q1279" s="10"/>
      <c r="R1279" s="11">
        <f t="shared" si="38"/>
        <v>0</v>
      </c>
      <c r="U1279" s="11">
        <f t="shared" si="39"/>
        <v>0</v>
      </c>
      <c r="Y1279" s="11">
        <f>IF(SUM(Tableau1[[#This Row],[Other access]:[Sci-hub access]])&gt;=1,1,0)</f>
        <v>0</v>
      </c>
      <c r="Z1279" s="12">
        <f>IF(OR(Tableau1[[#This Row],[Access R1 + S1+ T1 ]]&gt;=1,Tableau1[[#This Row],[Access V1 +W1 + X1]]&gt;=1),1,0)</f>
        <v>0</v>
      </c>
      <c r="AB1279" s="10" t="str">
        <f>Tableau1[[#This Row],[DOI]]</f>
        <v>doi: 10.1097/IAE.0000000000001812</v>
      </c>
      <c r="AC1279" s="13" t="str">
        <f>Tableau1[[#This Row],[Authors]]&amp;", "&amp;Tableau1[[#This Row],[Title]]&amp;" "&amp;Tableau1[[#This Row],[Journal]]&amp;". "&amp;Tableau1[[#This Row],[Year]]</f>
        <v>Okada M, Egan CA, Heeren TFC, Tufail A, Fruttiger M, Maloca PM., MACULAR TELANGIECTASIA TYPE 2: Quantitative Analysis of a Novel Phenotype and Implications for the Pathobiology of the Disease. Retina. 2018</v>
      </c>
    </row>
    <row r="1280" spans="1:29" ht="28.8" x14ac:dyDescent="0.3">
      <c r="A1280">
        <v>1364</v>
      </c>
      <c r="B1280" t="s">
        <v>4624</v>
      </c>
      <c r="C1280" t="s">
        <v>14875</v>
      </c>
      <c r="D1280" t="s">
        <v>25045</v>
      </c>
      <c r="E1280" t="s">
        <v>2536</v>
      </c>
      <c r="F1280" s="10"/>
      <c r="G1280">
        <v>2017</v>
      </c>
      <c r="J1280">
        <v>0.11489504915273474</v>
      </c>
      <c r="L1280" t="s">
        <v>35847</v>
      </c>
      <c r="M1280">
        <v>28968732</v>
      </c>
      <c r="Q1280" s="10"/>
      <c r="R1280" s="11">
        <f t="shared" si="38"/>
        <v>0</v>
      </c>
      <c r="U1280" s="11">
        <f t="shared" si="39"/>
        <v>0</v>
      </c>
      <c r="Y1280" s="11">
        <f>IF(SUM(Tableau1[[#This Row],[Other access]:[Sci-hub access]])&gt;=1,1,0)</f>
        <v>0</v>
      </c>
      <c r="Z1280" s="12">
        <f>IF(OR(Tableau1[[#This Row],[Access R1 + S1+ T1 ]]&gt;=1,Tableau1[[#This Row],[Access V1 +W1 + X1]]&gt;=1),1,0)</f>
        <v>0</v>
      </c>
      <c r="AB1280" s="10" t="str">
        <f>Tableau1[[#This Row],[DOI]]</f>
        <v>doi: 10.1093/rheumatology/kex285</v>
      </c>
      <c r="AC1280" s="13" t="str">
        <f>Tableau1[[#This Row],[Authors]]&amp;", "&amp;Tableau1[[#This Row],[Title]]&amp;" "&amp;Tableau1[[#This Row],[Journal]]&amp;". "&amp;Tableau1[[#This Row],[Year]]</f>
        <v>Ishido T, Horita N, Takeuchi M, Kawagoe T, Shibuya E, Yamane T, Hayashi T, Meguro A, Ishido M, Minegishi K, Yoshimi R, Kirino Y, Kato S, Arimoto J, Ishigatsubo Y, Takeno M, Kurosawa M, Kaneko T, Mizuki N., Clinical manifestations of Behçet's disease depending on sex and age: results from Japanese nationwide registration. Rheumatology (Oxford). 2017</v>
      </c>
    </row>
    <row r="1281" spans="1:29" ht="28.8" x14ac:dyDescent="0.3">
      <c r="A1281">
        <v>6715</v>
      </c>
      <c r="B1281" t="s">
        <v>9611</v>
      </c>
      <c r="C1281" t="s">
        <v>19816</v>
      </c>
      <c r="D1281" t="s">
        <v>30044</v>
      </c>
      <c r="E1281" t="s">
        <v>2456</v>
      </c>
      <c r="F1281" s="10"/>
      <c r="G1281">
        <v>2017</v>
      </c>
      <c r="J1281">
        <v>0.11492756234014179</v>
      </c>
      <c r="L1281" t="s">
        <v>41076</v>
      </c>
      <c r="M1281">
        <v>28171877</v>
      </c>
      <c r="Q1281" s="10"/>
      <c r="R1281" s="11">
        <f t="shared" si="38"/>
        <v>0</v>
      </c>
      <c r="U1281" s="11">
        <f t="shared" si="39"/>
        <v>0</v>
      </c>
      <c r="Y1281" s="11">
        <f>IF(SUM(Tableau1[[#This Row],[Other access]:[Sci-hub access]])&gt;=1,1,0)</f>
        <v>0</v>
      </c>
      <c r="Z1281" s="12">
        <f>IF(OR(Tableau1[[#This Row],[Access R1 + S1+ T1 ]]&gt;=1,Tableau1[[#This Row],[Access V1 +W1 + X1]]&gt;=1),1,0)</f>
        <v>0</v>
      </c>
      <c r="AB1281" s="10" t="str">
        <f>Tableau1[[#This Row],[DOI]]</f>
        <v>doi: 10.1159/000455807</v>
      </c>
      <c r="AC1281" s="13" t="str">
        <f>Tableau1[[#This Row],[Authors]]&amp;", "&amp;Tableau1[[#This Row],[Title]]&amp;" "&amp;Tableau1[[#This Row],[Journal]]&amp;". "&amp;Tableau1[[#This Row],[Year]]</f>
        <v>Shinojima A, Sawa M, Sekiryu T, Oshima Y, Mori R, Hara C, Sugano Y, Kato A, Asato H, Yuzawa M, Gomi F, Ogura Y, Ishibashi T, Nanri T, Yasukawa T., A Multicenter Randomized Controlled Study of Antioxidant Supplementation with Lutein for Chronic Central Serous Chorioretinopathy. Ophthalmologica. 2017</v>
      </c>
    </row>
    <row r="1282" spans="1:29" x14ac:dyDescent="0.3">
      <c r="A1282">
        <v>4669</v>
      </c>
      <c r="B1282" t="s">
        <v>7785</v>
      </c>
      <c r="C1282" t="s">
        <v>18018</v>
      </c>
      <c r="D1282" t="s">
        <v>28215</v>
      </c>
      <c r="E1282" t="s">
        <v>2627</v>
      </c>
      <c r="F1282" s="10"/>
      <c r="G1282">
        <v>2017</v>
      </c>
      <c r="J1282">
        <v>0.11505184099569499</v>
      </c>
      <c r="L1282" t="s">
        <v>39085</v>
      </c>
      <c r="M1282">
        <v>28421206</v>
      </c>
      <c r="Q1282" s="10"/>
      <c r="R1282" s="11">
        <f t="shared" ref="R1282:R1345" si="40">IF(SUM(N1282:Q1282)&gt;0,1,0)</f>
        <v>0</v>
      </c>
      <c r="U1282" s="11">
        <f t="shared" ref="U1282:U1345" si="41">IF(SUM(R1282,T1282)&gt;0,1,0)</f>
        <v>0</v>
      </c>
      <c r="Y1282" s="11">
        <f>IF(SUM(Tableau1[[#This Row],[Other access]:[Sci-hub access]])&gt;=1,1,0)</f>
        <v>0</v>
      </c>
      <c r="Z1282" s="12">
        <f>IF(OR(Tableau1[[#This Row],[Access R1 + S1+ T1 ]]&gt;=1,Tableau1[[#This Row],[Access V1 +W1 + X1]]&gt;=1),1,0)</f>
        <v>0</v>
      </c>
      <c r="AB1282" s="10" t="str">
        <f>Tableau1[[#This Row],[DOI]]</f>
        <v>doi: 10.1155/2017/6192896</v>
      </c>
      <c r="AC1282" s="13" t="str">
        <f>Tableau1[[#This Row],[Authors]]&amp;", "&amp;Tableau1[[#This Row],[Title]]&amp;" "&amp;Tableau1[[#This Row],[Journal]]&amp;". "&amp;Tableau1[[#This Row],[Year]]</f>
        <v>Singh K, Sandler S, Espes D., The Increased Circulating Plasma Levels of Vascular Endothelial Growth Factor in Patients with Type 1 Diabetes Do Not Correlate to Metabolic Control. J Diabetes Res. 2017</v>
      </c>
    </row>
    <row r="1283" spans="1:29" x14ac:dyDescent="0.3">
      <c r="A1283">
        <v>10605</v>
      </c>
      <c r="B1283" t="s">
        <v>2279</v>
      </c>
      <c r="C1283" t="s">
        <v>2280</v>
      </c>
      <c r="D1283" t="s">
        <v>2281</v>
      </c>
      <c r="E1283" t="s">
        <v>3008</v>
      </c>
      <c r="F1283" s="10"/>
      <c r="G1283">
        <v>2017</v>
      </c>
      <c r="J1283">
        <v>0.11517693627501668</v>
      </c>
      <c r="L1283" t="s">
        <v>44853</v>
      </c>
      <c r="M1283">
        <v>27170670</v>
      </c>
      <c r="Q1283" s="10"/>
      <c r="R1283" s="11">
        <f t="shared" si="40"/>
        <v>0</v>
      </c>
      <c r="U1283" s="11">
        <f t="shared" si="41"/>
        <v>0</v>
      </c>
      <c r="Y1283" s="11">
        <f>IF(SUM(Tableau1[[#This Row],[Other access]:[Sci-hub access]])&gt;=1,1,0)</f>
        <v>0</v>
      </c>
      <c r="Z1283" s="12">
        <f>IF(OR(Tableau1[[#This Row],[Access R1 + S1+ T1 ]]&gt;=1,Tableau1[[#This Row],[Access V1 +W1 + X1]]&gt;=1),1,0)</f>
        <v>0</v>
      </c>
      <c r="AB1283" s="10" t="str">
        <f>Tableau1[[#This Row],[DOI]]</f>
        <v>doi: 10.1177/1550059416645978</v>
      </c>
      <c r="AC1283" s="13" t="str">
        <f>Tableau1[[#This Row],[Authors]]&amp;", "&amp;Tableau1[[#This Row],[Title]]&amp;" "&amp;Tableau1[[#This Row],[Journal]]&amp;". "&amp;Tableau1[[#This Row],[Year]]</f>
        <v>Altıokka-Uzun G, Ekizoğlu E, Kocasoy-Orhan E, Bebek N, Gürses C, Gökyiğit A, Öge AE, Baykan B., Assessment of Blink Reflex in Genetic Generalized Epilepsy Patients With Eyelid Myoclonia. Clin EEG Neurosci. 2017</v>
      </c>
    </row>
    <row r="1284" spans="1:29" x14ac:dyDescent="0.3">
      <c r="A1284">
        <v>2770</v>
      </c>
      <c r="B1284" t="s">
        <v>5975</v>
      </c>
      <c r="C1284" t="s">
        <v>16221</v>
      </c>
      <c r="D1284" t="s">
        <v>26399</v>
      </c>
      <c r="E1284" t="s">
        <v>2438</v>
      </c>
      <c r="F1284" s="10"/>
      <c r="G1284">
        <v>2018</v>
      </c>
      <c r="J1284">
        <v>0.11519567288987087</v>
      </c>
      <c r="L1284" t="s">
        <v>37229</v>
      </c>
      <c r="M1284">
        <v>28689170</v>
      </c>
      <c r="Q1284" s="10"/>
      <c r="R1284" s="11">
        <f t="shared" si="40"/>
        <v>0</v>
      </c>
      <c r="U1284" s="11">
        <f t="shared" si="41"/>
        <v>0</v>
      </c>
      <c r="Y1284" s="11">
        <f>IF(SUM(Tableau1[[#This Row],[Other access]:[Sci-hub access]])&gt;=1,1,0)</f>
        <v>0</v>
      </c>
      <c r="Z1284" s="12">
        <f>IF(OR(Tableau1[[#This Row],[Access R1 + S1+ T1 ]]&gt;=1,Tableau1[[#This Row],[Access V1 +W1 + X1]]&gt;=1),1,0)</f>
        <v>0</v>
      </c>
      <c r="AB1284" s="10" t="str">
        <f>Tableau1[[#This Row],[DOI]]</f>
        <v>doi: 10.1136/bjophthalmol-2016-310089</v>
      </c>
      <c r="AC1284" s="13" t="str">
        <f>Tableau1[[#This Row],[Authors]]&amp;", "&amp;Tableau1[[#This Row],[Title]]&amp;" "&amp;Tableau1[[#This Row],[Journal]]&amp;". "&amp;Tableau1[[#This Row],[Year]]</f>
        <v>Siah WF, Nagendran S, Tan P, Ali Ahmad SM, Litwin AS, Malhotra R., Late outcomes of gold weights and platinum chains for upper eyelid loading. Br J Ophthalmol. 2018</v>
      </c>
    </row>
    <row r="1285" spans="1:29" x14ac:dyDescent="0.3">
      <c r="A1285">
        <v>5337</v>
      </c>
      <c r="B1285" t="s">
        <v>8393</v>
      </c>
      <c r="C1285" t="s">
        <v>18616</v>
      </c>
      <c r="D1285" t="s">
        <v>28823</v>
      </c>
      <c r="E1285" t="s">
        <v>2443</v>
      </c>
      <c r="F1285" s="10"/>
      <c r="G1285">
        <v>2017</v>
      </c>
      <c r="J1285">
        <v>0.11524200660280626</v>
      </c>
      <c r="L1285" t="s">
        <v>39732</v>
      </c>
      <c r="M1285">
        <v>28346613</v>
      </c>
      <c r="Q1285" s="10"/>
      <c r="R1285" s="11">
        <f t="shared" si="40"/>
        <v>0</v>
      </c>
      <c r="U1285" s="11">
        <f t="shared" si="41"/>
        <v>0</v>
      </c>
      <c r="Y1285" s="11">
        <f>IF(SUM(Tableau1[[#This Row],[Other access]:[Sci-hub access]])&gt;=1,1,0)</f>
        <v>0</v>
      </c>
      <c r="Z1285" s="12">
        <f>IF(OR(Tableau1[[#This Row],[Access R1 + S1+ T1 ]]&gt;=1,Tableau1[[#This Row],[Access V1 +W1 + X1]]&gt;=1),1,0)</f>
        <v>0</v>
      </c>
      <c r="AB1285" s="10" t="str">
        <f>Tableau1[[#This Row],[DOI]]</f>
        <v>doi: 10.1167/iovs.16-21392</v>
      </c>
      <c r="AC1285" s="13" t="str">
        <f>Tableau1[[#This Row],[Authors]]&amp;", "&amp;Tableau1[[#This Row],[Title]]&amp;" "&amp;Tableau1[[#This Row],[Journal]]&amp;". "&amp;Tableau1[[#This Row],[Year]]</f>
        <v>Xiao J, Yao J, Jia L, Lin C, Zacks DN., Protective Effect of Met12, a Small Peptide Inhibitor of Fas, on the Retinal Pigment Epithelium and Photoreceptor After Sodium Iodate Injury. Invest Ophthalmol Vis Sci. 2017</v>
      </c>
    </row>
    <row r="1286" spans="1:29" x14ac:dyDescent="0.3">
      <c r="A1286">
        <v>2681</v>
      </c>
      <c r="B1286" t="s">
        <v>5893</v>
      </c>
      <c r="C1286" t="s">
        <v>16139</v>
      </c>
      <c r="D1286" t="s">
        <v>26316</v>
      </c>
      <c r="E1286" t="s">
        <v>2490</v>
      </c>
      <c r="F1286" s="10"/>
      <c r="G1286">
        <v>2017</v>
      </c>
      <c r="J1286">
        <v>0.1153752227154663</v>
      </c>
      <c r="L1286" t="s">
        <v>37144</v>
      </c>
      <c r="M1286">
        <v>28705661</v>
      </c>
      <c r="Q1286" s="10"/>
      <c r="R1286" s="11">
        <f t="shared" si="40"/>
        <v>0</v>
      </c>
      <c r="U1286" s="11">
        <f t="shared" si="41"/>
        <v>0</v>
      </c>
      <c r="Y1286" s="11">
        <f>IF(SUM(Tableau1[[#This Row],[Other access]:[Sci-hub access]])&gt;=1,1,0)</f>
        <v>0</v>
      </c>
      <c r="Z1286" s="12">
        <f>IF(OR(Tableau1[[#This Row],[Access R1 + S1+ T1 ]]&gt;=1,Tableau1[[#This Row],[Access V1 +W1 + X1]]&gt;=1),1,0)</f>
        <v>0</v>
      </c>
      <c r="AB1286" s="10" t="str">
        <f>Tableau1[[#This Row],[DOI]]</f>
        <v>doi: 10.1016/j.ajo.2017.06.034</v>
      </c>
      <c r="AC1286" s="13" t="str">
        <f>Tableau1[[#This Row],[Authors]]&amp;", "&amp;Tableau1[[#This Row],[Title]]&amp;" "&amp;Tableau1[[#This Row],[Journal]]&amp;". "&amp;Tableau1[[#This Row],[Year]]</f>
        <v>Lee JH, Young SM, Kim YD, Woo KI, Yum JH., Canaliculorhinostomy-Indications and Surgical Results. Am J Ophthalmol. 2017</v>
      </c>
    </row>
    <row r="1287" spans="1:29" x14ac:dyDescent="0.3">
      <c r="A1287">
        <v>7983</v>
      </c>
      <c r="B1287" t="s">
        <v>10717</v>
      </c>
      <c r="C1287" t="s">
        <v>20912</v>
      </c>
      <c r="D1287" t="s">
        <v>31155</v>
      </c>
      <c r="E1287" t="s">
        <v>2753</v>
      </c>
      <c r="F1287" s="10"/>
      <c r="G1287">
        <v>2017</v>
      </c>
      <c r="J1287">
        <v>0.11539297810454729</v>
      </c>
      <c r="L1287" t="s">
        <v>42330</v>
      </c>
      <c r="M1287">
        <v>28012607</v>
      </c>
      <c r="Q1287" s="10"/>
      <c r="R1287" s="11">
        <f t="shared" si="40"/>
        <v>0</v>
      </c>
      <c r="U1287" s="11">
        <f t="shared" si="41"/>
        <v>0</v>
      </c>
      <c r="Y1287" s="11">
        <f>IF(SUM(Tableau1[[#This Row],[Other access]:[Sci-hub access]])&gt;=1,1,0)</f>
        <v>0</v>
      </c>
      <c r="Z1287" s="12">
        <f>IF(OR(Tableau1[[#This Row],[Access R1 + S1+ T1 ]]&gt;=1,Tableau1[[#This Row],[Access V1 +W1 + X1]]&gt;=1),1,0)</f>
        <v>0</v>
      </c>
      <c r="AB1287" s="10" t="str">
        <f>Tableau1[[#This Row],[DOI]]</f>
        <v>doi: 10.1016/j.mehy.2016.09.003</v>
      </c>
      <c r="AC1287" s="13" t="str">
        <f>Tableau1[[#This Row],[Authors]]&amp;", "&amp;Tableau1[[#This Row],[Title]]&amp;" "&amp;Tableau1[[#This Row],[Journal]]&amp;". "&amp;Tableau1[[#This Row],[Year]]</f>
        <v>Tarkowski W, Moneta-Wielgoś J, Młocicki D., Do Demodex mites play a role in pterygium development? Med Hypotheses. 2017</v>
      </c>
    </row>
    <row r="1288" spans="1:29" x14ac:dyDescent="0.3">
      <c r="A1288">
        <v>1758</v>
      </c>
      <c r="B1288" t="s">
        <v>5007</v>
      </c>
      <c r="C1288" t="s">
        <v>15255</v>
      </c>
      <c r="D1288" t="s">
        <v>25428</v>
      </c>
      <c r="E1288" t="s">
        <v>3102</v>
      </c>
      <c r="F1288" s="10"/>
      <c r="G1288">
        <v>2017</v>
      </c>
      <c r="J1288">
        <v>0.11539421133844097</v>
      </c>
      <c r="L1288" t="s">
        <v>36234</v>
      </c>
      <c r="M1288">
        <v>28882646</v>
      </c>
      <c r="Q1288" s="10"/>
      <c r="R1288" s="11">
        <f t="shared" si="40"/>
        <v>0</v>
      </c>
      <c r="U1288" s="11">
        <f t="shared" si="41"/>
        <v>0</v>
      </c>
      <c r="Y1288" s="11">
        <f>IF(SUM(Tableau1[[#This Row],[Other access]:[Sci-hub access]])&gt;=1,1,0)</f>
        <v>0</v>
      </c>
      <c r="Z1288" s="12">
        <f>IF(OR(Tableau1[[#This Row],[Access R1 + S1+ T1 ]]&gt;=1,Tableau1[[#This Row],[Access V1 +W1 + X1]]&gt;=1),1,0)</f>
        <v>0</v>
      </c>
      <c r="AB1288" s="10" t="str">
        <f>Tableau1[[#This Row],[DOI]]</f>
        <v>doi: 10.1016/j.lfs.2017.09.001</v>
      </c>
      <c r="AC1288" s="13" t="str">
        <f>Tableau1[[#This Row],[Authors]]&amp;", "&amp;Tableau1[[#This Row],[Title]]&amp;" "&amp;Tableau1[[#This Row],[Journal]]&amp;". "&amp;Tableau1[[#This Row],[Year]]</f>
        <v>Ding Y, Hu Z, Luan J, Lv X, Yuan D, Xie P, Yuan S, Liu Q., Protective effect of miR-200b/c by inhibiting vasohibin-2 in human retinal microvascular endothelial cells. Life Sci. 2017</v>
      </c>
    </row>
    <row r="1289" spans="1:29" x14ac:dyDescent="0.3">
      <c r="A1289">
        <v>7209</v>
      </c>
      <c r="B1289" t="s">
        <v>10046</v>
      </c>
      <c r="C1289" t="s">
        <v>20248</v>
      </c>
      <c r="D1289" t="s">
        <v>30480</v>
      </c>
      <c r="E1289" t="s">
        <v>2778</v>
      </c>
      <c r="F1289" s="10"/>
      <c r="G1289">
        <v>2017</v>
      </c>
      <c r="J1289">
        <v>0.11552061041943285</v>
      </c>
      <c r="L1289" t="s">
        <v>41565</v>
      </c>
      <c r="M1289">
        <v>28117076</v>
      </c>
      <c r="Q1289" s="10"/>
      <c r="R1289" s="11">
        <f t="shared" si="40"/>
        <v>0</v>
      </c>
      <c r="U1289" s="11">
        <f t="shared" si="41"/>
        <v>0</v>
      </c>
      <c r="Y1289" s="11">
        <f>IF(SUM(Tableau1[[#This Row],[Other access]:[Sci-hub access]])&gt;=1,1,0)</f>
        <v>0</v>
      </c>
      <c r="Z1289" s="12">
        <f>IF(OR(Tableau1[[#This Row],[Access R1 + S1+ T1 ]]&gt;=1,Tableau1[[#This Row],[Access V1 +W1 + X1]]&gt;=1),1,0)</f>
        <v>0</v>
      </c>
      <c r="AB1289" s="10" t="str">
        <f>Tableau1[[#This Row],[DOI]]</f>
        <v>doi: 10.1016/j.jfo.2016.09.020</v>
      </c>
      <c r="AC1289" s="13" t="str">
        <f>Tableau1[[#This Row],[Authors]]&amp;", "&amp;Tableau1[[#This Row],[Title]]&amp;" "&amp;Tableau1[[#This Row],[Journal]]&amp;". "&amp;Tableau1[[#This Row],[Year]]</f>
        <v>Rougier MB, Delyfer MN, Korobelnik JF., OCT angiography of acute non-arteritic anterior ischemic optic neuropathy. J Fr Ophtalmol. 2017</v>
      </c>
    </row>
    <row r="1290" spans="1:29" x14ac:dyDescent="0.3">
      <c r="A1290">
        <v>484</v>
      </c>
      <c r="B1290" t="s">
        <v>3747</v>
      </c>
      <c r="C1290" t="s">
        <v>14005</v>
      </c>
      <c r="D1290" t="s">
        <v>24167</v>
      </c>
      <c r="E1290" t="s">
        <v>2511</v>
      </c>
      <c r="F1290" s="10"/>
      <c r="G1290">
        <v>2017</v>
      </c>
      <c r="J1290">
        <v>0.11556501101244832</v>
      </c>
      <c r="L1290" t="s">
        <v>34988</v>
      </c>
      <c r="M1290">
        <v>29208811</v>
      </c>
      <c r="Q1290" s="10"/>
      <c r="R1290" s="11">
        <f t="shared" si="40"/>
        <v>0</v>
      </c>
      <c r="U1290" s="11">
        <f t="shared" si="41"/>
        <v>0</v>
      </c>
      <c r="Y1290" s="11">
        <f>IF(SUM(Tableau1[[#This Row],[Other access]:[Sci-hub access]])&gt;=1,1,0)</f>
        <v>0</v>
      </c>
      <c r="Z1290" s="12">
        <f>IF(OR(Tableau1[[#This Row],[Access R1 + S1+ T1 ]]&gt;=1,Tableau1[[#This Row],[Access V1 +W1 + X1]]&gt;=1),1,0)</f>
        <v>0</v>
      </c>
      <c r="AB1290" s="10" t="str">
        <f>Tableau1[[#This Row],[DOI]]</f>
        <v>doi: 10.4103/ijo.IJO_736_17</v>
      </c>
      <c r="AC1290" s="13" t="str">
        <f>Tableau1[[#This Row],[Authors]]&amp;", "&amp;Tableau1[[#This Row],[Title]]&amp;" "&amp;Tableau1[[#This Row],[Journal]]&amp;". "&amp;Tableau1[[#This Row],[Year]]</f>
        <v>Lawless M, Levitz L, Hodge C., Reviewing the visual benefits of femtosecond laser-assisted cataract surgery: Can we improve our outcomes? Indian J Ophthalmol. 2017</v>
      </c>
    </row>
    <row r="1291" spans="1:29" x14ac:dyDescent="0.3">
      <c r="A1291">
        <v>4104</v>
      </c>
      <c r="B1291" t="s">
        <v>7250</v>
      </c>
      <c r="C1291" t="s">
        <v>17487</v>
      </c>
      <c r="D1291" t="s">
        <v>27678</v>
      </c>
      <c r="E1291" t="s">
        <v>3166</v>
      </c>
      <c r="F1291" s="10"/>
      <c r="G1291">
        <v>2017</v>
      </c>
      <c r="J1291">
        <v>0.1155796376720154</v>
      </c>
      <c r="L1291" t="s">
        <v>38535</v>
      </c>
      <c r="M1291">
        <v>28485181</v>
      </c>
      <c r="Q1291" s="10"/>
      <c r="R1291" s="11">
        <f t="shared" si="40"/>
        <v>0</v>
      </c>
      <c r="U1291" s="11">
        <f t="shared" si="41"/>
        <v>0</v>
      </c>
      <c r="Y1291" s="11">
        <f>IF(SUM(Tableau1[[#This Row],[Other access]:[Sci-hub access]])&gt;=1,1,0)</f>
        <v>0</v>
      </c>
      <c r="Z1291" s="12">
        <f>IF(OR(Tableau1[[#This Row],[Access R1 + S1+ T1 ]]&gt;=1,Tableau1[[#This Row],[Access V1 +W1 + X1]]&gt;=1),1,0)</f>
        <v>0</v>
      </c>
      <c r="AB1291" s="10" t="str">
        <f>Tableau1[[#This Row],[DOI]]</f>
        <v>doi: 10.1080/03009742.2017.1282686</v>
      </c>
      <c r="AC1291" s="13" t="str">
        <f>Tableau1[[#This Row],[Authors]]&amp;", "&amp;Tableau1[[#This Row],[Title]]&amp;" "&amp;Tableau1[[#This Row],[Journal]]&amp;". "&amp;Tableau1[[#This Row],[Year]]</f>
        <v>Lu MC, Hsu BB, Koo M, Lai NS., Higher risk of incident ankylosing spondylitis in patients with uveitis: a secondary cohort analysis of a nationwide, population-based health claims database. Scand J Rheumatol. 2017</v>
      </c>
    </row>
    <row r="1292" spans="1:29" x14ac:dyDescent="0.3">
      <c r="A1292">
        <v>5380</v>
      </c>
      <c r="B1292" t="s">
        <v>8433</v>
      </c>
      <c r="C1292" t="s">
        <v>18656</v>
      </c>
      <c r="D1292" t="s">
        <v>28863</v>
      </c>
      <c r="E1292" t="s">
        <v>2438</v>
      </c>
      <c r="F1292" s="10"/>
      <c r="G1292">
        <v>2017</v>
      </c>
      <c r="J1292">
        <v>0.11558634624336939</v>
      </c>
      <c r="L1292" t="s">
        <v>39775</v>
      </c>
      <c r="M1292">
        <v>28341695</v>
      </c>
      <c r="Q1292" s="10"/>
      <c r="R1292" s="11">
        <f t="shared" si="40"/>
        <v>0</v>
      </c>
      <c r="U1292" s="11">
        <f t="shared" si="41"/>
        <v>0</v>
      </c>
      <c r="Y1292" s="11">
        <f>IF(SUM(Tableau1[[#This Row],[Other access]:[Sci-hub access]])&gt;=1,1,0)</f>
        <v>0</v>
      </c>
      <c r="Z1292" s="12">
        <f>IF(OR(Tableau1[[#This Row],[Access R1 + S1+ T1 ]]&gt;=1,Tableau1[[#This Row],[Access V1 +W1 + X1]]&gt;=1),1,0)</f>
        <v>0</v>
      </c>
      <c r="AB1292" s="10" t="str">
        <f>Tableau1[[#This Row],[DOI]]</f>
        <v>doi: 10.1136/bjophthalmol-2016-309774</v>
      </c>
      <c r="AC1292" s="13" t="str">
        <f>Tableau1[[#This Row],[Authors]]&amp;", "&amp;Tableau1[[#This Row],[Title]]&amp;" "&amp;Tableau1[[#This Row],[Journal]]&amp;". "&amp;Tableau1[[#This Row],[Year]]</f>
        <v>Kang S, Seo JW, Sa HS., Cancer-associated epiphora: a retrospective analysis of referrals to a tertiary oculoplastic practice. Br J Ophthalmol. 2017</v>
      </c>
    </row>
    <row r="1293" spans="1:29" x14ac:dyDescent="0.3">
      <c r="A1293">
        <v>8633</v>
      </c>
      <c r="B1293" t="s">
        <v>11294</v>
      </c>
      <c r="C1293" t="s">
        <v>21478</v>
      </c>
      <c r="D1293" t="s">
        <v>31733</v>
      </c>
      <c r="E1293" t="s">
        <v>2464</v>
      </c>
      <c r="F1293" s="10"/>
      <c r="G1293">
        <v>2017</v>
      </c>
      <c r="J1293">
        <v>0.11561116839050234</v>
      </c>
      <c r="L1293" t="s">
        <v>42969</v>
      </c>
      <c r="M1293">
        <v>27875350</v>
      </c>
      <c r="Q1293" s="10"/>
      <c r="R1293" s="11">
        <f t="shared" si="40"/>
        <v>0</v>
      </c>
      <c r="U1293" s="11">
        <f t="shared" si="41"/>
        <v>0</v>
      </c>
      <c r="Y1293" s="11">
        <f>IF(SUM(Tableau1[[#This Row],[Other access]:[Sci-hub access]])&gt;=1,1,0)</f>
        <v>0</v>
      </c>
      <c r="Z1293" s="12">
        <f>IF(OR(Tableau1[[#This Row],[Access R1 + S1+ T1 ]]&gt;=1,Tableau1[[#This Row],[Access V1 +W1 + X1]]&gt;=1),1,0)</f>
        <v>0</v>
      </c>
      <c r="AB1293" s="10" t="str">
        <f>Tableau1[[#This Row],[DOI]]</f>
        <v>doi: 10.1097/ICU.0000000000000349</v>
      </c>
      <c r="AC1293" s="13" t="str">
        <f>Tableau1[[#This Row],[Authors]]&amp;", "&amp;Tableau1[[#This Row],[Title]]&amp;" "&amp;Tableau1[[#This Row],[Journal]]&amp;". "&amp;Tableau1[[#This Row],[Year]]</f>
        <v>Giangiacomo A, Beck A., Pediatric glaucoma: review of recent literature. Curr Opin Ophthalmol. 2017</v>
      </c>
    </row>
    <row r="1294" spans="1:29" x14ac:dyDescent="0.3">
      <c r="A1294">
        <v>153</v>
      </c>
      <c r="B1294" t="s">
        <v>3416</v>
      </c>
      <c r="C1294" t="s">
        <v>13677</v>
      </c>
      <c r="D1294" t="s">
        <v>23836</v>
      </c>
      <c r="E1294" t="s">
        <v>2465</v>
      </c>
      <c r="F1294" s="10"/>
      <c r="G1294">
        <v>2017</v>
      </c>
      <c r="J1294">
        <v>0.11561754218150677</v>
      </c>
      <c r="L1294" t="s">
        <v>34669</v>
      </c>
      <c r="M1294">
        <v>29384911</v>
      </c>
      <c r="Q1294" s="10"/>
      <c r="R1294" s="11">
        <f t="shared" si="40"/>
        <v>0</v>
      </c>
      <c r="U1294" s="11">
        <f t="shared" si="41"/>
        <v>0</v>
      </c>
      <c r="Y1294" s="11">
        <f>IF(SUM(Tableau1[[#This Row],[Other access]:[Sci-hub access]])&gt;=1,1,0)</f>
        <v>0</v>
      </c>
      <c r="Z1294" s="12">
        <f>IF(OR(Tableau1[[#This Row],[Access R1 + S1+ T1 ]]&gt;=1,Tableau1[[#This Row],[Access V1 +W1 + X1]]&gt;=1),1,0)</f>
        <v>0</v>
      </c>
      <c r="AB1294" s="10" t="str">
        <f>Tableau1[[#This Row],[DOI]]</f>
        <v>doi: 10.1097/MD.0000000000009270</v>
      </c>
      <c r="AC1294" s="13" t="str">
        <f>Tableau1[[#This Row],[Authors]]&amp;", "&amp;Tableau1[[#This Row],[Title]]&amp;" "&amp;Tableau1[[#This Row],[Journal]]&amp;". "&amp;Tableau1[[#This Row],[Year]]</f>
        <v>Zhou S, Yang L, Lu B, Wang H, Xu T, Du D, Wu S, Li X, Lu M., Association between parents' attitudes and behaviors toward children's visual care and myopia risk in school-aged children. Medicine (Baltimore). 2017</v>
      </c>
    </row>
    <row r="1295" spans="1:29" x14ac:dyDescent="0.3">
      <c r="A1295">
        <v>9588</v>
      </c>
      <c r="B1295" t="s">
        <v>12144</v>
      </c>
      <c r="C1295" t="s">
        <v>22319</v>
      </c>
      <c r="D1295" t="s">
        <v>32591</v>
      </c>
      <c r="E1295" t="s">
        <v>3177</v>
      </c>
      <c r="F1295" s="10"/>
      <c r="G1295">
        <v>2017</v>
      </c>
      <c r="J1295">
        <v>0.11578957936571888</v>
      </c>
      <c r="L1295" t="s">
        <v>43860</v>
      </c>
      <c r="M1295">
        <v>27651496</v>
      </c>
      <c r="Q1295" s="10"/>
      <c r="R1295" s="11">
        <f t="shared" si="40"/>
        <v>0</v>
      </c>
      <c r="U1295" s="11">
        <f t="shared" si="41"/>
        <v>0</v>
      </c>
      <c r="Y1295" s="11">
        <f>IF(SUM(Tableau1[[#This Row],[Other access]:[Sci-hub access]])&gt;=1,1,0)</f>
        <v>0</v>
      </c>
      <c r="Z1295" s="12">
        <f>IF(OR(Tableau1[[#This Row],[Access R1 + S1+ T1 ]]&gt;=1,Tableau1[[#This Row],[Access V1 +W1 + X1]]&gt;=1),1,0)</f>
        <v>0</v>
      </c>
      <c r="AB1295" s="10" t="str">
        <f>Tableau1[[#This Row],[DOI]]</f>
        <v>doi: 10.1136/postgradmedj-2015-133756</v>
      </c>
      <c r="AC1295" s="13" t="str">
        <f>Tableau1[[#This Row],[Authors]]&amp;", "&amp;Tableau1[[#This Row],[Title]]&amp;" "&amp;Tableau1[[#This Row],[Journal]]&amp;". "&amp;Tableau1[[#This Row],[Year]]</f>
        <v>Hookham J, Truran P, Allahabadia A, Balasubramanian SP., Patients' perceptions and views of surgery and radioiodine ablation in the definitive management of Graves' disease. Postgrad Med J. 2017</v>
      </c>
    </row>
    <row r="1296" spans="1:29" x14ac:dyDescent="0.3">
      <c r="A1296">
        <v>3549</v>
      </c>
      <c r="B1296" t="s">
        <v>6722</v>
      </c>
      <c r="C1296" t="s">
        <v>16964</v>
      </c>
      <c r="D1296" t="s">
        <v>27146</v>
      </c>
      <c r="E1296" t="s">
        <v>2543</v>
      </c>
      <c r="F1296" s="10"/>
      <c r="G1296">
        <v>2017</v>
      </c>
      <c r="J1296">
        <v>0.11584088522080482</v>
      </c>
      <c r="L1296" t="s">
        <v>37996</v>
      </c>
      <c r="M1296">
        <v>28573143</v>
      </c>
      <c r="Q1296" s="10"/>
      <c r="R1296" s="11">
        <f t="shared" si="40"/>
        <v>0</v>
      </c>
      <c r="U1296" s="11">
        <f t="shared" si="41"/>
        <v>0</v>
      </c>
      <c r="Y1296" s="11">
        <f>IF(SUM(Tableau1[[#This Row],[Other access]:[Sci-hub access]])&gt;=1,1,0)</f>
        <v>0</v>
      </c>
      <c r="Z1296" s="12">
        <f>IF(OR(Tableau1[[#This Row],[Access R1 + S1+ T1 ]]&gt;=1,Tableau1[[#This Row],[Access V1 +W1 + X1]]&gt;=1),1,0)</f>
        <v>0</v>
      </c>
      <c r="AB1296" s="10" t="str">
        <f>Tableau1[[#This Row],[DOI]]</f>
        <v>doi: 10.1155/2017/8604723</v>
      </c>
      <c r="AC1296" s="13" t="str">
        <f>Tableau1[[#This Row],[Authors]]&amp;", "&amp;Tableau1[[#This Row],[Title]]&amp;" "&amp;Tableau1[[#This Row],[Journal]]&amp;". "&amp;Tableau1[[#This Row],[Year]]</f>
        <v>Bikbova G, Oshitari T, Baba T, Yamamoto S., Combination of Neuroprotective and Regenerative Agents for AGE-Induced Retinal Degeneration: In Vitro Study. Biomed Res Int. 2017</v>
      </c>
    </row>
    <row r="1297" spans="1:29" x14ac:dyDescent="0.3">
      <c r="A1297">
        <v>10820</v>
      </c>
      <c r="B1297" t="s">
        <v>13272</v>
      </c>
      <c r="C1297" t="s">
        <v>23434</v>
      </c>
      <c r="D1297" t="s">
        <v>33726</v>
      </c>
      <c r="E1297" t="s">
        <v>2699</v>
      </c>
      <c r="F1297" s="10"/>
      <c r="G1297">
        <v>2017</v>
      </c>
      <c r="J1297">
        <v>0.1158785165067675</v>
      </c>
      <c r="L1297" t="s">
        <v>45067</v>
      </c>
      <c r="M1297">
        <v>26993116</v>
      </c>
      <c r="Q1297" s="10"/>
      <c r="R1297" s="11">
        <f t="shared" si="40"/>
        <v>0</v>
      </c>
      <c r="U1297" s="11">
        <f t="shared" si="41"/>
        <v>0</v>
      </c>
      <c r="Y1297" s="11">
        <f>IF(SUM(Tableau1[[#This Row],[Other access]:[Sci-hub access]])&gt;=1,1,0)</f>
        <v>0</v>
      </c>
      <c r="Z1297" s="12">
        <f>IF(OR(Tableau1[[#This Row],[Access R1 + S1+ T1 ]]&gt;=1,Tableau1[[#This Row],[Access V1 +W1 + X1]]&gt;=1),1,0)</f>
        <v>0</v>
      </c>
      <c r="AB1297" s="10" t="str">
        <f>Tableau1[[#This Row],[DOI]]</f>
        <v>doi: 10.1177/1352458516637679</v>
      </c>
      <c r="AC1297" s="13" t="str">
        <f>Tableau1[[#This Row],[Authors]]&amp;", "&amp;Tableau1[[#This Row],[Title]]&amp;" "&amp;Tableau1[[#This Row],[Journal]]&amp;". "&amp;Tableau1[[#This Row],[Year]]</f>
        <v>Petracca M, Cordano C, Cellerino M, Button J, Krieger S, Vancea R, Ghassemi R, Farrell C, Miller A, Calabresi PA, Lublin F, Inglese M., Retinal degeneration in primary-progressive multiple sclerosis: A role for cortical lesions? Mult Scler. 2017</v>
      </c>
    </row>
    <row r="1298" spans="1:29" x14ac:dyDescent="0.3">
      <c r="A1298">
        <v>10153</v>
      </c>
      <c r="B1298" t="s">
        <v>12662</v>
      </c>
      <c r="C1298" t="s">
        <v>22830</v>
      </c>
      <c r="D1298" t="s">
        <v>33112</v>
      </c>
      <c r="E1298" t="s">
        <v>2438</v>
      </c>
      <c r="F1298" s="10"/>
      <c r="G1298">
        <v>2017</v>
      </c>
      <c r="J1298">
        <v>0.11600151205225706</v>
      </c>
      <c r="L1298" t="s">
        <v>44408</v>
      </c>
      <c r="M1298">
        <v>27450145</v>
      </c>
      <c r="Q1298" s="10"/>
      <c r="R1298" s="11">
        <f t="shared" si="40"/>
        <v>0</v>
      </c>
      <c r="U1298" s="11">
        <f t="shared" si="41"/>
        <v>0</v>
      </c>
      <c r="Y1298" s="11">
        <f>IF(SUM(Tableau1[[#This Row],[Other access]:[Sci-hub access]])&gt;=1,1,0)</f>
        <v>0</v>
      </c>
      <c r="Z1298" s="12">
        <f>IF(OR(Tableau1[[#This Row],[Access R1 + S1+ T1 ]]&gt;=1,Tableau1[[#This Row],[Access V1 +W1 + X1]]&gt;=1),1,0)</f>
        <v>0</v>
      </c>
      <c r="AB1298" s="10" t="str">
        <f>Tableau1[[#This Row],[DOI]]</f>
        <v>doi: 10.1136/bjophthalmol-2015-308237</v>
      </c>
      <c r="AC1298" s="13" t="str">
        <f>Tableau1[[#This Row],[Authors]]&amp;", "&amp;Tableau1[[#This Row],[Title]]&amp;" "&amp;Tableau1[[#This Row],[Journal]]&amp;". "&amp;Tableau1[[#This Row],[Year]]</f>
        <v>Mathews PM, Ramulu PY, Swenor BS, Utine CA, Rubin GS, Akpek EK., Functional impairment of reading in patients with dry eye. Br J Ophthalmol. 2017</v>
      </c>
    </row>
    <row r="1299" spans="1:29" x14ac:dyDescent="0.3">
      <c r="A1299">
        <v>1139</v>
      </c>
      <c r="B1299" t="s">
        <v>4401</v>
      </c>
      <c r="C1299" t="s">
        <v>14655</v>
      </c>
      <c r="D1299" t="s">
        <v>24822</v>
      </c>
      <c r="E1299" t="s">
        <v>2467</v>
      </c>
      <c r="F1299" s="10"/>
      <c r="G1299">
        <v>2017</v>
      </c>
      <c r="J1299">
        <v>0.1161141166184122</v>
      </c>
      <c r="L1299" t="s">
        <v>35626</v>
      </c>
      <c r="M1299">
        <v>29020421</v>
      </c>
      <c r="Q1299" s="10"/>
      <c r="R1299" s="11">
        <f t="shared" si="40"/>
        <v>0</v>
      </c>
      <c r="U1299" s="11">
        <f t="shared" si="41"/>
        <v>0</v>
      </c>
      <c r="Y1299" s="11">
        <f>IF(SUM(Tableau1[[#This Row],[Other access]:[Sci-hub access]])&gt;=1,1,0)</f>
        <v>0</v>
      </c>
      <c r="Z1299" s="12">
        <f>IF(OR(Tableau1[[#This Row],[Access R1 + S1+ T1 ]]&gt;=1,Tableau1[[#This Row],[Access V1 +W1 + X1]]&gt;=1),1,0)</f>
        <v>0</v>
      </c>
      <c r="AB1299" s="10" t="str">
        <f>Tableau1[[#This Row],[DOI]]</f>
        <v>doi: 10.3928/23258160-20170928-02</v>
      </c>
      <c r="AC1299" s="13" t="str">
        <f>Tableau1[[#This Row],[Authors]]&amp;", "&amp;Tableau1[[#This Row],[Title]]&amp;" "&amp;Tableau1[[#This Row],[Journal]]&amp;". "&amp;Tableau1[[#This Row],[Year]]</f>
        <v>Kim EL, Thanos A, Yonekawa Y, Todorich B, Wolfe J, Randhawa S, Faia LJ., Optical Coherence Tomography Angiography Findings in Punctate Inner Choroidopathy. Ophthalmic Surg Lasers Imaging Retina. 2017</v>
      </c>
    </row>
    <row r="1300" spans="1:29" x14ac:dyDescent="0.3">
      <c r="A1300">
        <v>6769</v>
      </c>
      <c r="B1300" t="s">
        <v>9657</v>
      </c>
      <c r="C1300" t="s">
        <v>19861</v>
      </c>
      <c r="D1300" t="s">
        <v>30090</v>
      </c>
      <c r="E1300" t="s">
        <v>2463</v>
      </c>
      <c r="F1300" s="10"/>
      <c r="G1300">
        <v>2017</v>
      </c>
      <c r="J1300">
        <v>0.1163327901937854</v>
      </c>
      <c r="L1300" t="s">
        <v>41130</v>
      </c>
      <c r="M1300">
        <v>28165609</v>
      </c>
      <c r="Q1300" s="10"/>
      <c r="R1300" s="11">
        <f t="shared" si="40"/>
        <v>0</v>
      </c>
      <c r="U1300" s="11">
        <f t="shared" si="41"/>
        <v>0</v>
      </c>
      <c r="Y1300" s="11">
        <f>IF(SUM(Tableau1[[#This Row],[Other access]:[Sci-hub access]])&gt;=1,1,0)</f>
        <v>0</v>
      </c>
      <c r="Z1300" s="12">
        <f>IF(OR(Tableau1[[#This Row],[Access R1 + S1+ T1 ]]&gt;=1,Tableau1[[#This Row],[Access V1 +W1 + X1]]&gt;=1),1,0)</f>
        <v>0</v>
      </c>
      <c r="AB1300" s="10" t="str">
        <f>Tableau1[[#This Row],[DOI]]</f>
        <v>doi: 10.5301/ejo.5000935</v>
      </c>
      <c r="AC1300" s="13" t="str">
        <f>Tableau1[[#This Row],[Authors]]&amp;", "&amp;Tableau1[[#This Row],[Title]]&amp;" "&amp;Tableau1[[#This Row],[Journal]]&amp;". "&amp;Tableau1[[#This Row],[Year]]</f>
        <v>Ruiz-Mesa R, Abengózar-Vela A, Aramburu A, Ruiz-Santos M., Comparison of visual outcomes after bilateral implantation of extended range of vision and trifocal intraocular lenses. Eur J Ophthalmol. 2017</v>
      </c>
    </row>
    <row r="1301" spans="1:29" x14ac:dyDescent="0.3">
      <c r="A1301">
        <v>4370</v>
      </c>
      <c r="B1301" t="s">
        <v>7498</v>
      </c>
      <c r="C1301" t="s">
        <v>17734</v>
      </c>
      <c r="D1301" t="s">
        <v>27927</v>
      </c>
      <c r="E1301" t="s">
        <v>2573</v>
      </c>
      <c r="F1301" s="10"/>
      <c r="G1301">
        <v>2017</v>
      </c>
      <c r="J1301">
        <v>0.11653049175232932</v>
      </c>
      <c r="L1301" t="s">
        <v>38793</v>
      </c>
      <c r="M1301">
        <v>28450307</v>
      </c>
      <c r="Q1301" s="10"/>
      <c r="R1301" s="11">
        <f t="shared" si="40"/>
        <v>0</v>
      </c>
      <c r="U1301" s="11">
        <f t="shared" si="41"/>
        <v>0</v>
      </c>
      <c r="Y1301" s="11">
        <f>IF(SUM(Tableau1[[#This Row],[Other access]:[Sci-hub access]])&gt;=1,1,0)</f>
        <v>0</v>
      </c>
      <c r="Z1301" s="12">
        <f>IF(OR(Tableau1[[#This Row],[Access R1 + S1+ T1 ]]&gt;=1,Tableau1[[#This Row],[Access V1 +W1 + X1]]&gt;=1),1,0)</f>
        <v>0</v>
      </c>
      <c r="AB1301" s="10" t="str">
        <f>Tableau1[[#This Row],[DOI]]</f>
        <v>doi: 10.1136/bmj.j1856</v>
      </c>
      <c r="AC1301" s="13" t="str">
        <f>Tableau1[[#This Row],[Authors]]&amp;", "&amp;Tableau1[[#This Row],[Title]]&amp;" "&amp;Tableau1[[#This Row],[Journal]]&amp;". "&amp;Tableau1[[#This Row],[Year]]</f>
        <v>Chee J, Lau TP., Severe postpartum headache. BMJ. 2017</v>
      </c>
    </row>
    <row r="1302" spans="1:29" x14ac:dyDescent="0.3">
      <c r="A1302">
        <v>6987</v>
      </c>
      <c r="B1302" t="s">
        <v>9847</v>
      </c>
      <c r="C1302" t="s">
        <v>20050</v>
      </c>
      <c r="D1302" t="s">
        <v>30281</v>
      </c>
      <c r="E1302" t="s">
        <v>2597</v>
      </c>
      <c r="F1302" s="10"/>
      <c r="G1302">
        <v>2017</v>
      </c>
      <c r="J1302">
        <v>0.11680839706772916</v>
      </c>
      <c r="L1302" t="s">
        <v>41345</v>
      </c>
      <c r="M1302">
        <v>28139140</v>
      </c>
      <c r="Q1302" s="10"/>
      <c r="R1302" s="11">
        <f t="shared" si="40"/>
        <v>0</v>
      </c>
      <c r="U1302" s="11">
        <f t="shared" si="41"/>
        <v>0</v>
      </c>
      <c r="Y1302" s="11">
        <f>IF(SUM(Tableau1[[#This Row],[Other access]:[Sci-hub access]])&gt;=1,1,0)</f>
        <v>0</v>
      </c>
      <c r="Z1302" s="12">
        <f>IF(OR(Tableau1[[#This Row],[Access R1 + S1+ T1 ]]&gt;=1,Tableau1[[#This Row],[Access V1 +W1 + X1]]&gt;=1),1,0)</f>
        <v>0</v>
      </c>
      <c r="AB1302" s="10" t="str">
        <f>Tableau1[[#This Row],[DOI]]</f>
        <v>doi: 10.1080/01676830.2017.1279646</v>
      </c>
      <c r="AC1302" s="13" t="str">
        <f>Tableau1[[#This Row],[Authors]]&amp;", "&amp;Tableau1[[#This Row],[Title]]&amp;" "&amp;Tableau1[[#This Row],[Journal]]&amp;". "&amp;Tableau1[[#This Row],[Year]]</f>
        <v>Singh S, Ganguly A, Hardas A, Tripathy D, Rath S., Canalicular lacerations: Factors predicting outcome at a tertiary eye care centre. Orbit. 2017</v>
      </c>
    </row>
    <row r="1303" spans="1:29" x14ac:dyDescent="0.3">
      <c r="A1303">
        <v>6624</v>
      </c>
      <c r="B1303" t="s">
        <v>9537</v>
      </c>
      <c r="C1303" t="s">
        <v>19744</v>
      </c>
      <c r="D1303" t="s">
        <v>29970</v>
      </c>
      <c r="E1303" t="s">
        <v>2532</v>
      </c>
      <c r="F1303" s="10"/>
      <c r="G1303">
        <v>2017</v>
      </c>
      <c r="J1303">
        <v>0.11685593023501506</v>
      </c>
      <c r="L1303" t="s">
        <v>40987</v>
      </c>
      <c r="M1303">
        <v>28188406</v>
      </c>
      <c r="Q1303" s="10"/>
      <c r="R1303" s="11">
        <f t="shared" si="40"/>
        <v>0</v>
      </c>
      <c r="U1303" s="11">
        <f t="shared" si="41"/>
        <v>0</v>
      </c>
      <c r="Y1303" s="11">
        <f>IF(SUM(Tableau1[[#This Row],[Other access]:[Sci-hub access]])&gt;=1,1,0)</f>
        <v>0</v>
      </c>
      <c r="Z1303" s="12">
        <f>IF(OR(Tableau1[[#This Row],[Access R1 + S1+ T1 ]]&gt;=1,Tableau1[[#This Row],[Access V1 +W1 + X1]]&gt;=1),1,0)</f>
        <v>0</v>
      </c>
      <c r="AB1303" s="10" t="str">
        <f>Tableau1[[#This Row],[DOI]]</f>
        <v>doi: 10.1007/s10384-017-0501-5</v>
      </c>
      <c r="AC1303" s="13" t="str">
        <f>Tableau1[[#This Row],[Authors]]&amp;", "&amp;Tableau1[[#This Row],[Title]]&amp;" "&amp;Tableau1[[#This Row],[Journal]]&amp;". "&amp;Tableau1[[#This Row],[Year]]</f>
        <v>Kimura Y, Kimura T., Comparative study of plication-recession versus resection-recession in unilateral surgery for intermittent exotropia. Jpn J Ophthalmol. 2017</v>
      </c>
    </row>
    <row r="1304" spans="1:29" x14ac:dyDescent="0.3">
      <c r="A1304">
        <v>3223</v>
      </c>
      <c r="B1304" t="s">
        <v>6407</v>
      </c>
      <c r="C1304" t="s">
        <v>16650</v>
      </c>
      <c r="D1304" t="s">
        <v>26831</v>
      </c>
      <c r="E1304" t="s">
        <v>2844</v>
      </c>
      <c r="F1304" s="10"/>
      <c r="G1304">
        <v>2017</v>
      </c>
      <c r="J1304">
        <v>0.11688851197022865</v>
      </c>
      <c r="L1304" t="s">
        <v>37676</v>
      </c>
      <c r="M1304">
        <v>28618948</v>
      </c>
      <c r="Q1304" s="10"/>
      <c r="R1304" s="11">
        <f t="shared" si="40"/>
        <v>0</v>
      </c>
      <c r="U1304" s="11">
        <f t="shared" si="41"/>
        <v>0</v>
      </c>
      <c r="Y1304" s="11">
        <f>IF(SUM(Tableau1[[#This Row],[Other access]:[Sci-hub access]])&gt;=1,1,0)</f>
        <v>0</v>
      </c>
      <c r="Z1304" s="12">
        <f>IF(OR(Tableau1[[#This Row],[Access R1 + S1+ T1 ]]&gt;=1,Tableau1[[#This Row],[Access V1 +W1 + X1]]&gt;=1),1,0)</f>
        <v>0</v>
      </c>
      <c r="AB1304" s="10" t="str">
        <f>Tableau1[[#This Row],[DOI]]</f>
        <v>doi: 10.1177/1010428317699111</v>
      </c>
      <c r="AC1304" s="13" t="str">
        <f>Tableau1[[#This Row],[Authors]]&amp;", "&amp;Tableau1[[#This Row],[Title]]&amp;" "&amp;Tableau1[[#This Row],[Journal]]&amp;". "&amp;Tableau1[[#This Row],[Year]]</f>
        <v>Wang XY, Wang Z, Huang JB, Ren XD, Ye D, Zhu WW, Qin LX., Tissue-specific significance of BAP1 gene mutation in prognostic prediction and molecular taxonomy among different types of cancer. Tumour Biol. 2017</v>
      </c>
    </row>
    <row r="1305" spans="1:29" x14ac:dyDescent="0.3">
      <c r="A1305">
        <v>1362</v>
      </c>
      <c r="B1305" t="s">
        <v>4622</v>
      </c>
      <c r="C1305" t="s">
        <v>14873</v>
      </c>
      <c r="D1305" t="s">
        <v>25043</v>
      </c>
      <c r="E1305" t="s">
        <v>2536</v>
      </c>
      <c r="F1305" s="10"/>
      <c r="G1305">
        <v>2017</v>
      </c>
      <c r="J1305">
        <v>0.11693425594404827</v>
      </c>
      <c r="L1305" t="s">
        <v>35845</v>
      </c>
      <c r="M1305">
        <v>28968886</v>
      </c>
      <c r="Q1305" s="10"/>
      <c r="R1305" s="11">
        <f t="shared" si="40"/>
        <v>0</v>
      </c>
      <c r="U1305" s="11">
        <f t="shared" si="41"/>
        <v>0</v>
      </c>
      <c r="Y1305" s="11">
        <f>IF(SUM(Tableau1[[#This Row],[Other access]:[Sci-hub access]])&gt;=1,1,0)</f>
        <v>0</v>
      </c>
      <c r="Z1305" s="12">
        <f>IF(OR(Tableau1[[#This Row],[Access R1 + S1+ T1 ]]&gt;=1,Tableau1[[#This Row],[Access V1 +W1 + X1]]&gt;=1),1,0)</f>
        <v>0</v>
      </c>
      <c r="AB1305" s="10" t="str">
        <f>Tableau1[[#This Row],[DOI]]</f>
        <v>doi: 10.1093/rheumatology/kex293</v>
      </c>
      <c r="AC1305" s="13" t="str">
        <f>Tableau1[[#This Row],[Authors]]&amp;", "&amp;Tableau1[[#This Row],[Title]]&amp;" "&amp;Tableau1[[#This Row],[Journal]]&amp;". "&amp;Tableau1[[#This Row],[Year]]</f>
        <v>Pearce FA, Craven A, Merkel PA, Luqmani RA, Watts RA., Global ethnic and geographic differences in the clinical presentations of anti-neutrophil cytoplasm antibody-associated vasculitis. Rheumatology (Oxford). 2017</v>
      </c>
    </row>
    <row r="1306" spans="1:29" x14ac:dyDescent="0.3">
      <c r="A1306">
        <v>847</v>
      </c>
      <c r="B1306" t="s">
        <v>4110</v>
      </c>
      <c r="C1306" t="s">
        <v>14364</v>
      </c>
      <c r="D1306" t="s">
        <v>24530</v>
      </c>
      <c r="E1306" t="s">
        <v>2809</v>
      </c>
      <c r="F1306" s="10"/>
      <c r="G1306">
        <v>2017</v>
      </c>
      <c r="J1306">
        <v>0.1169388753499615</v>
      </c>
      <c r="L1306" t="e">
        <v>#VALUE!</v>
      </c>
      <c r="M1306">
        <v>29089658</v>
      </c>
      <c r="Q1306" s="10"/>
      <c r="R1306" s="11">
        <f t="shared" si="40"/>
        <v>0</v>
      </c>
      <c r="U1306" s="11">
        <f t="shared" si="41"/>
        <v>0</v>
      </c>
      <c r="Y1306" s="11">
        <f>IF(SUM(Tableau1[[#This Row],[Other access]:[Sci-hub access]])&gt;=1,1,0)</f>
        <v>0</v>
      </c>
      <c r="Z1306" s="12">
        <f>IF(OR(Tableau1[[#This Row],[Access R1 + S1+ T1 ]]&gt;=1,Tableau1[[#This Row],[Access V1 +W1 + X1]]&gt;=1),1,0)</f>
        <v>0</v>
      </c>
      <c r="AB1306" s="10" t="e">
        <f>Tableau1[[#This Row],[DOI]]</f>
        <v>#VALUE!</v>
      </c>
      <c r="AC1306" s="13" t="str">
        <f>Tableau1[[#This Row],[Authors]]&amp;", "&amp;Tableau1[[#This Row],[Title]]&amp;" "&amp;Tableau1[[#This Row],[Journal]]&amp;". "&amp;Tableau1[[#This Row],[Year]]</f>
        <v>Leis ML, Lucyshyn D, Bauer BS, Grahn BH, Sandmeyer LS., Sudden acquired retinal degeneration syndrome in western Canada: 93 cases. Can Vet J. 2017</v>
      </c>
    </row>
    <row r="1307" spans="1:29" x14ac:dyDescent="0.3">
      <c r="A1307">
        <v>251</v>
      </c>
      <c r="B1307" t="s">
        <v>3514</v>
      </c>
      <c r="C1307" t="s">
        <v>13775</v>
      </c>
      <c r="D1307" t="s">
        <v>23934</v>
      </c>
      <c r="E1307" t="s">
        <v>2620</v>
      </c>
      <c r="F1307" s="10"/>
      <c r="G1307">
        <v>2018</v>
      </c>
      <c r="J1307">
        <v>0.11695904278334357</v>
      </c>
      <c r="L1307" t="s">
        <v>34761</v>
      </c>
      <c r="M1307">
        <v>29287866</v>
      </c>
      <c r="Q1307" s="10"/>
      <c r="R1307" s="11">
        <f t="shared" si="40"/>
        <v>0</v>
      </c>
      <c r="U1307" s="11">
        <f t="shared" si="41"/>
        <v>0</v>
      </c>
      <c r="Y1307" s="11">
        <f>IF(SUM(Tableau1[[#This Row],[Other access]:[Sci-hub access]])&gt;=1,1,0)</f>
        <v>0</v>
      </c>
      <c r="Z1307" s="12">
        <f>IF(OR(Tableau1[[#This Row],[Access R1 + S1+ T1 ]]&gt;=1,Tableau1[[#This Row],[Access V1 +W1 + X1]]&gt;=1),1,0)</f>
        <v>0</v>
      </c>
      <c r="AB1307" s="10" t="str">
        <f>Tableau1[[#This Row],[DOI]]</f>
        <v>doi: 10.1016/j.ijporl.2017.11.022</v>
      </c>
      <c r="AC1307" s="13" t="str">
        <f>Tableau1[[#This Row],[Authors]]&amp;", "&amp;Tableau1[[#This Row],[Title]]&amp;" "&amp;Tableau1[[#This Row],[Journal]]&amp;". "&amp;Tableau1[[#This Row],[Year]]</f>
        <v>Paquay S, Wiame E, Deggouj N, Boschi A, De Siati RD, Sznajer Y, Nassogne MC., Childhood hearing loss is a key feature of CAPOS syndrome: A case report. Int J Pediatr Otorhinolaryngol. 2018</v>
      </c>
    </row>
    <row r="1308" spans="1:29" x14ac:dyDescent="0.3">
      <c r="A1308">
        <v>8305</v>
      </c>
      <c r="B1308" t="s">
        <v>11006</v>
      </c>
      <c r="C1308" t="s">
        <v>21193</v>
      </c>
      <c r="D1308" t="s">
        <v>31444</v>
      </c>
      <c r="E1308" t="s">
        <v>2490</v>
      </c>
      <c r="F1308" s="10"/>
      <c r="G1308">
        <v>2017</v>
      </c>
      <c r="J1308">
        <v>0.11696235610847827</v>
      </c>
      <c r="L1308" t="s">
        <v>42649</v>
      </c>
      <c r="M1308">
        <v>27939562</v>
      </c>
      <c r="Q1308" s="10"/>
      <c r="R1308" s="11">
        <f t="shared" si="40"/>
        <v>0</v>
      </c>
      <c r="U1308" s="11">
        <f t="shared" si="41"/>
        <v>0</v>
      </c>
      <c r="Y1308" s="11">
        <f>IF(SUM(Tableau1[[#This Row],[Other access]:[Sci-hub access]])&gt;=1,1,0)</f>
        <v>0</v>
      </c>
      <c r="Z1308" s="12">
        <f>IF(OR(Tableau1[[#This Row],[Access R1 + S1+ T1 ]]&gt;=1,Tableau1[[#This Row],[Access V1 +W1 + X1]]&gt;=1),1,0)</f>
        <v>0</v>
      </c>
      <c r="AB1308" s="10" t="str">
        <f>Tableau1[[#This Row],[DOI]]</f>
        <v>doi: 10.1016/j.ajo.2016.11.013</v>
      </c>
      <c r="AC1308" s="13" t="str">
        <f>Tableau1[[#This Row],[Authors]]&amp;", "&amp;Tableau1[[#This Row],[Title]]&amp;" "&amp;Tableau1[[#This Row],[Journal]]&amp;". "&amp;Tableau1[[#This Row],[Year]]</f>
        <v>Snyder ME, Osher RH, Wladecki TM, Perez MA, Augsburger JJ, Corrêa Z., Results in Combined Cataract Surgery With Prosthetic Iris Implantation in Patients With Previous Iridocyclectomy for Iris Melanoma. Am J Ophthalmol. 2017</v>
      </c>
    </row>
    <row r="1309" spans="1:29" x14ac:dyDescent="0.3">
      <c r="A1309">
        <v>1474</v>
      </c>
      <c r="B1309" t="s">
        <v>4731</v>
      </c>
      <c r="C1309" t="s">
        <v>14981</v>
      </c>
      <c r="D1309" t="s">
        <v>25152</v>
      </c>
      <c r="E1309" t="s">
        <v>2479</v>
      </c>
      <c r="F1309" s="10"/>
      <c r="G1309">
        <v>2017</v>
      </c>
      <c r="J1309">
        <v>0.11725943857255716</v>
      </c>
      <c r="L1309" t="s">
        <v>35955</v>
      </c>
      <c r="M1309">
        <v>28938377</v>
      </c>
      <c r="Q1309" s="10"/>
      <c r="R1309" s="11">
        <f t="shared" si="40"/>
        <v>0</v>
      </c>
      <c r="U1309" s="11">
        <f t="shared" si="41"/>
        <v>0</v>
      </c>
      <c r="Y1309" s="11">
        <f>IF(SUM(Tableau1[[#This Row],[Other access]:[Sci-hub access]])&gt;=1,1,0)</f>
        <v>0</v>
      </c>
      <c r="Z1309" s="12">
        <f>IF(OR(Tableau1[[#This Row],[Access R1 + S1+ T1 ]]&gt;=1,Tableau1[[#This Row],[Access V1 +W1 + X1]]&gt;=1),1,0)</f>
        <v>0</v>
      </c>
      <c r="AB1309" s="10" t="str">
        <f>Tableau1[[#This Row],[DOI]]</f>
        <v>doi: 10.1097/ICO.0000000000001341</v>
      </c>
      <c r="AC1309" s="13" t="str">
        <f>Tableau1[[#This Row],[Authors]]&amp;", "&amp;Tableau1[[#This Row],[Title]]&amp;" "&amp;Tableau1[[#This Row],[Journal]]&amp;". "&amp;Tableau1[[#This Row],[Year]]</f>
        <v>Kam KW, Kuan TA, Belin MW, Young AL., Long-Term Stability of Keratometry, Scheimpflug-Derived True Net Power, and Total Corneal Refractive Power After Primary Pterygium Excision. Cornea. 2017</v>
      </c>
    </row>
    <row r="1310" spans="1:29" x14ac:dyDescent="0.3">
      <c r="A1310">
        <v>3759</v>
      </c>
      <c r="B1310" t="s">
        <v>6928</v>
      </c>
      <c r="C1310" t="s">
        <v>17168</v>
      </c>
      <c r="D1310" t="s">
        <v>27352</v>
      </c>
      <c r="E1310" t="s">
        <v>2541</v>
      </c>
      <c r="F1310" s="10"/>
      <c r="G1310">
        <v>2017</v>
      </c>
      <c r="J1310">
        <v>0.11733829111483707</v>
      </c>
      <c r="L1310" t="s">
        <v>38203</v>
      </c>
      <c r="M1310">
        <v>28538036</v>
      </c>
      <c r="Q1310" s="10"/>
      <c r="R1310" s="11">
        <f t="shared" si="40"/>
        <v>0</v>
      </c>
      <c r="U1310" s="11">
        <f t="shared" si="41"/>
        <v>0</v>
      </c>
      <c r="Y1310" s="11">
        <f>IF(SUM(Tableau1[[#This Row],[Other access]:[Sci-hub access]])&gt;=1,1,0)</f>
        <v>0</v>
      </c>
      <c r="Z1310" s="12">
        <f>IF(OR(Tableau1[[#This Row],[Access R1 + S1+ T1 ]]&gt;=1,Tableau1[[#This Row],[Access V1 +W1 + X1]]&gt;=1),1,0)</f>
        <v>0</v>
      </c>
      <c r="AB1310" s="10" t="str">
        <f>Tableau1[[#This Row],[DOI]]</f>
        <v>doi: 10.1097/WNO.0000000000000529</v>
      </c>
      <c r="AC1310" s="13" t="str">
        <f>Tableau1[[#This Row],[Authors]]&amp;", "&amp;Tableau1[[#This Row],[Title]]&amp;" "&amp;Tableau1[[#This Row],[Journal]]&amp;". "&amp;Tableau1[[#This Row],[Year]]</f>
        <v>Ross M, Bursztyn L, Superstein R, Gans M., Multiple Cranial Nerve Palsies in Giant Cell Arteritis. J Neuroophthalmol. 2017</v>
      </c>
    </row>
    <row r="1311" spans="1:29" x14ac:dyDescent="0.3">
      <c r="A1311">
        <v>868</v>
      </c>
      <c r="B1311" t="s">
        <v>4131</v>
      </c>
      <c r="C1311" t="s">
        <v>14385</v>
      </c>
      <c r="D1311" t="s">
        <v>24551</v>
      </c>
      <c r="E1311" t="s">
        <v>2448</v>
      </c>
      <c r="F1311" s="10"/>
      <c r="G1311">
        <v>2018</v>
      </c>
      <c r="J1311">
        <v>0.11744234337235371</v>
      </c>
      <c r="L1311" t="s">
        <v>35356</v>
      </c>
      <c r="M1311">
        <v>29080102</v>
      </c>
      <c r="Q1311" s="10"/>
      <c r="R1311" s="11">
        <f t="shared" si="40"/>
        <v>0</v>
      </c>
      <c r="U1311" s="11">
        <f t="shared" si="41"/>
        <v>0</v>
      </c>
      <c r="Y1311" s="11">
        <f>IF(SUM(Tableau1[[#This Row],[Other access]:[Sci-hub access]])&gt;=1,1,0)</f>
        <v>0</v>
      </c>
      <c r="Z1311" s="12">
        <f>IF(OR(Tableau1[[#This Row],[Access R1 + S1+ T1 ]]&gt;=1,Tableau1[[#This Row],[Access V1 +W1 + X1]]&gt;=1),1,0)</f>
        <v>0</v>
      </c>
      <c r="AB1311" s="10" t="str">
        <f>Tableau1[[#This Row],[DOI]]</f>
        <v>doi: 10.1007/s00417-017-3835-2</v>
      </c>
      <c r="AC1311" s="13" t="str">
        <f>Tableau1[[#This Row],[Authors]]&amp;", "&amp;Tableau1[[#This Row],[Title]]&amp;" "&amp;Tableau1[[#This Row],[Journal]]&amp;". "&amp;Tableau1[[#This Row],[Year]]</f>
        <v>Conrady CD, Larochelle M, Pecen P, Palestine A, Shakoor A, Singh A., Checkpoint inhibitor-induced uveitis: a case series. Graefes Arch Clin Exp Ophthalmol. 2018</v>
      </c>
    </row>
    <row r="1312" spans="1:29" x14ac:dyDescent="0.3">
      <c r="A1312">
        <v>9199</v>
      </c>
      <c r="B1312" t="s">
        <v>11790</v>
      </c>
      <c r="C1312" t="s">
        <v>21964</v>
      </c>
      <c r="D1312" t="s">
        <v>32231</v>
      </c>
      <c r="E1312" t="s">
        <v>2684</v>
      </c>
      <c r="F1312" s="10"/>
      <c r="G1312">
        <v>2017</v>
      </c>
      <c r="J1312">
        <v>0.11752736047698498</v>
      </c>
      <c r="L1312" t="s">
        <v>43514</v>
      </c>
      <c r="M1312">
        <v>27766550</v>
      </c>
      <c r="Q1312" s="10"/>
      <c r="R1312" s="11">
        <f t="shared" si="40"/>
        <v>0</v>
      </c>
      <c r="U1312" s="11">
        <f t="shared" si="41"/>
        <v>0</v>
      </c>
      <c r="Y1312" s="11">
        <f>IF(SUM(Tableau1[[#This Row],[Other access]:[Sci-hub access]])&gt;=1,1,0)</f>
        <v>0</v>
      </c>
      <c r="Z1312" s="12">
        <f>IF(OR(Tableau1[[#This Row],[Access R1 + S1+ T1 ]]&gt;=1,Tableau1[[#This Row],[Access V1 +W1 + X1]]&gt;=1),1,0)</f>
        <v>0</v>
      </c>
      <c r="AB1312" s="10" t="str">
        <f>Tableau1[[#This Row],[DOI]]</f>
        <v>doi: 10.1007/s40618-016-0564-z</v>
      </c>
      <c r="AC1312" s="13" t="str">
        <f>Tableau1[[#This Row],[Authors]]&amp;", "&amp;Tableau1[[#This Row],[Title]]&amp;" "&amp;Tableau1[[#This Row],[Journal]]&amp;". "&amp;Tableau1[[#This Row],[Year]]</f>
        <v>O'Neal WT, Lee KE, Soliman EZ, Klein R, Klein BE., Predictors of electrocardiographic abnormalities in type 1 Diabetes: the Wisconsin Epidemiologic Study of Diabetic Retinopathy. J Endocrinol Invest. 2017</v>
      </c>
    </row>
    <row r="1313" spans="1:29" ht="28.8" x14ac:dyDescent="0.3">
      <c r="A1313">
        <v>2879</v>
      </c>
      <c r="B1313" t="s">
        <v>6078</v>
      </c>
      <c r="C1313" t="s">
        <v>16324</v>
      </c>
      <c r="D1313" t="s">
        <v>26502</v>
      </c>
      <c r="E1313" t="s">
        <v>2490</v>
      </c>
      <c r="F1313" s="10"/>
      <c r="G1313">
        <v>2017</v>
      </c>
      <c r="J1313">
        <v>0.11755964000171659</v>
      </c>
      <c r="L1313" t="s">
        <v>37337</v>
      </c>
      <c r="M1313">
        <v>28669781</v>
      </c>
      <c r="Q1313" s="10"/>
      <c r="R1313" s="11">
        <f t="shared" si="40"/>
        <v>0</v>
      </c>
      <c r="U1313" s="11">
        <f t="shared" si="41"/>
        <v>0</v>
      </c>
      <c r="Y1313" s="11">
        <f>IF(SUM(Tableau1[[#This Row],[Other access]:[Sci-hub access]])&gt;=1,1,0)</f>
        <v>0</v>
      </c>
      <c r="Z1313" s="12">
        <f>IF(OR(Tableau1[[#This Row],[Access R1 + S1+ T1 ]]&gt;=1,Tableau1[[#This Row],[Access V1 +W1 + X1]]&gt;=1),1,0)</f>
        <v>0</v>
      </c>
      <c r="AB1313" s="10" t="str">
        <f>Tableau1[[#This Row],[DOI]]</f>
        <v>doi: 10.1016/j.ajo.2017.06.019</v>
      </c>
      <c r="AC1313" s="13" t="str">
        <f>Tableau1[[#This Row],[Authors]]&amp;", "&amp;Tableau1[[#This Row],[Title]]&amp;" "&amp;Tableau1[[#This Row],[Journal]]&amp;". "&amp;Tableau1[[#This Row],[Year]]</f>
        <v>Sasongko MB, Widyaputri F, Agni AN, Wardhana FS, Kotha S, Gupta P, Widayanti TW, Haryanto S, Widyaningrum R, Wong TY, Kawasaki R, Wang JJ., Prevalence of Diabetic Retinopathy and Blindness in Indonesian Adults With Type 2 Diabetes. Am J Ophthalmol. 2017</v>
      </c>
    </row>
    <row r="1314" spans="1:29" ht="28.8" x14ac:dyDescent="0.3">
      <c r="A1314">
        <v>2647</v>
      </c>
      <c r="B1314" t="s">
        <v>5862</v>
      </c>
      <c r="C1314" t="s">
        <v>16108</v>
      </c>
      <c r="D1314" t="s">
        <v>26285</v>
      </c>
      <c r="E1314" t="s">
        <v>2443</v>
      </c>
      <c r="F1314" s="10"/>
      <c r="G1314">
        <v>2017</v>
      </c>
      <c r="J1314">
        <v>0.11759944730987226</v>
      </c>
      <c r="L1314" t="s">
        <v>37110</v>
      </c>
      <c r="M1314">
        <v>28715585</v>
      </c>
      <c r="Q1314" s="10"/>
      <c r="R1314" s="11">
        <f t="shared" si="40"/>
        <v>0</v>
      </c>
      <c r="U1314" s="11">
        <f t="shared" si="41"/>
        <v>0</v>
      </c>
      <c r="Y1314" s="11">
        <f>IF(SUM(Tableau1[[#This Row],[Other access]:[Sci-hub access]])&gt;=1,1,0)</f>
        <v>0</v>
      </c>
      <c r="Z1314" s="12">
        <f>IF(OR(Tableau1[[#This Row],[Access R1 + S1+ T1 ]]&gt;=1,Tableau1[[#This Row],[Access V1 +W1 + X1]]&gt;=1),1,0)</f>
        <v>0</v>
      </c>
      <c r="AB1314" s="10" t="str">
        <f>Tableau1[[#This Row],[DOI]]</f>
        <v>doi: 10.1167/iovs.17-21810</v>
      </c>
      <c r="AC1314" s="13" t="str">
        <f>Tableau1[[#This Row],[Authors]]&amp;", "&amp;Tableau1[[#This Row],[Title]]&amp;" "&amp;Tableau1[[#This Row],[Journal]]&amp;". "&amp;Tableau1[[#This Row],[Year]]</f>
        <v>Joubert R, Daniel E, Bonnin N, Comptour A, Gross C, Belville C, Chiambaretta F, Blanchon L, Sapin V., Retinoic Acid Engineered Amniotic Membrane Used as Graft or Homogenate: Positive Effects on Corneal Alkali Burns. Invest Ophthalmol Vis Sci. 2017</v>
      </c>
    </row>
    <row r="1315" spans="1:29" x14ac:dyDescent="0.3">
      <c r="A1315">
        <v>7866</v>
      </c>
      <c r="B1315" t="s">
        <v>10616</v>
      </c>
      <c r="C1315" t="s">
        <v>20813</v>
      </c>
      <c r="D1315" t="s">
        <v>31054</v>
      </c>
      <c r="E1315" t="s">
        <v>2791</v>
      </c>
      <c r="F1315" s="10"/>
      <c r="G1315">
        <v>2017</v>
      </c>
      <c r="J1315">
        <v>0.11779026389981917</v>
      </c>
      <c r="L1315" t="s">
        <v>42215</v>
      </c>
      <c r="M1315">
        <v>28040497</v>
      </c>
      <c r="Q1315" s="10"/>
      <c r="R1315" s="11">
        <f t="shared" si="40"/>
        <v>0</v>
      </c>
      <c r="U1315" s="11">
        <f t="shared" si="41"/>
        <v>0</v>
      </c>
      <c r="Y1315" s="11">
        <f>IF(SUM(Tableau1[[#This Row],[Other access]:[Sci-hub access]])&gt;=1,1,0)</f>
        <v>0</v>
      </c>
      <c r="Z1315" s="12">
        <f>IF(OR(Tableau1[[#This Row],[Access R1 + S1+ T1 ]]&gt;=1,Tableau1[[#This Row],[Access V1 +W1 + X1]]&gt;=1),1,0)</f>
        <v>0</v>
      </c>
      <c r="AB1315" s="10" t="str">
        <f>Tableau1[[#This Row],[DOI]]</f>
        <v>doi: 10.1016/j.optom.2016.09.003</v>
      </c>
      <c r="AC1315" s="13" t="str">
        <f>Tableau1[[#This Row],[Authors]]&amp;", "&amp;Tableau1[[#This Row],[Title]]&amp;" "&amp;Tableau1[[#This Row],[Journal]]&amp;". "&amp;Tableau1[[#This Row],[Year]]</f>
        <v>Pilz YL, Bass SJ, Sherman J., A Review of Mitochondrial Optic Neuropathies: From Inherited to Acquired Forms. J Optom. 2017</v>
      </c>
    </row>
    <row r="1316" spans="1:29" ht="28.8" x14ac:dyDescent="0.3">
      <c r="A1316">
        <v>4048</v>
      </c>
      <c r="B1316" t="s">
        <v>7199</v>
      </c>
      <c r="C1316" t="s">
        <v>17436</v>
      </c>
      <c r="D1316" t="s">
        <v>27626</v>
      </c>
      <c r="E1316" t="s">
        <v>2627</v>
      </c>
      <c r="F1316" s="10"/>
      <c r="G1316">
        <v>2017</v>
      </c>
      <c r="J1316">
        <v>0.11784088804021919</v>
      </c>
      <c r="L1316" t="s">
        <v>38487</v>
      </c>
      <c r="M1316">
        <v>28491870</v>
      </c>
      <c r="Q1316" s="10"/>
      <c r="R1316" s="11">
        <f t="shared" si="40"/>
        <v>0</v>
      </c>
      <c r="U1316" s="11">
        <f t="shared" si="41"/>
        <v>0</v>
      </c>
      <c r="Y1316" s="11">
        <f>IF(SUM(Tableau1[[#This Row],[Other access]:[Sci-hub access]])&gt;=1,1,0)</f>
        <v>0</v>
      </c>
      <c r="Z1316" s="12">
        <f>IF(OR(Tableau1[[#This Row],[Access R1 + S1+ T1 ]]&gt;=1,Tableau1[[#This Row],[Access V1 +W1 + X1]]&gt;=1),1,0)</f>
        <v>0</v>
      </c>
      <c r="AB1316" s="10" t="str">
        <f>Tableau1[[#This Row],[DOI]]</f>
        <v>doi: 10.1155/2017/2562759</v>
      </c>
      <c r="AC1316" s="13" t="str">
        <f>Tableau1[[#This Row],[Authors]]&amp;", "&amp;Tableau1[[#This Row],[Title]]&amp;" "&amp;Tableau1[[#This Row],[Journal]]&amp;". "&amp;Tableau1[[#This Row],[Year]]</f>
        <v>Blindbæk SL, Torp TL, Lundberg K, Soelberg K, Vergmann AS, Poulsen CD, Frydkjaer-Olsen U, Broe R, Rasmussen ML, Wied J, Lind M, Vestergaard AH, Peto T, Grauslund J., Noninvasive Retinal Markers in Diabetic Retinopathy: Advancing from Bench towards Bedside. J Diabetes Res. 2017</v>
      </c>
    </row>
    <row r="1317" spans="1:29" x14ac:dyDescent="0.3">
      <c r="A1317">
        <v>7095</v>
      </c>
      <c r="B1317" t="s">
        <v>9946</v>
      </c>
      <c r="C1317" t="s">
        <v>20149</v>
      </c>
      <c r="D1317" t="s">
        <v>30380</v>
      </c>
      <c r="E1317" t="s">
        <v>34015</v>
      </c>
      <c r="F1317" s="10"/>
      <c r="G1317">
        <v>2017</v>
      </c>
      <c r="J1317">
        <v>0.11791982611428808</v>
      </c>
      <c r="L1317" t="s">
        <v>41451</v>
      </c>
      <c r="M1317">
        <v>28129013</v>
      </c>
      <c r="Q1317" s="10"/>
      <c r="R1317" s="11">
        <f t="shared" si="40"/>
        <v>0</v>
      </c>
      <c r="U1317" s="11">
        <f t="shared" si="41"/>
        <v>0</v>
      </c>
      <c r="Y1317" s="11">
        <f>IF(SUM(Tableau1[[#This Row],[Other access]:[Sci-hub access]])&gt;=1,1,0)</f>
        <v>0</v>
      </c>
      <c r="Z1317" s="12">
        <f>IF(OR(Tableau1[[#This Row],[Access R1 + S1+ T1 ]]&gt;=1,Tableau1[[#This Row],[Access V1 +W1 + X1]]&gt;=1),1,0)</f>
        <v>0</v>
      </c>
      <c r="AB1317" s="10" t="str">
        <f>Tableau1[[#This Row],[DOI]]</f>
        <v>doi: 10.1080/13816810.2016.1261904</v>
      </c>
      <c r="AC1317" s="13" t="str">
        <f>Tableau1[[#This Row],[Authors]]&amp;", "&amp;Tableau1[[#This Row],[Title]]&amp;" "&amp;Tableau1[[#This Row],[Journal]]&amp;". "&amp;Tableau1[[#This Row],[Year]]</f>
        <v>Mohanty K, Dada R, Dada T., Oxidative DNA damage and reduced expression of DNA repair genes: Role in primary open angle glaucoma (POAG). Ophthalmic Genet. 2017</v>
      </c>
    </row>
    <row r="1318" spans="1:29" x14ac:dyDescent="0.3">
      <c r="A1318">
        <v>6614</v>
      </c>
      <c r="B1318" t="s">
        <v>9529</v>
      </c>
      <c r="C1318" t="s">
        <v>19736</v>
      </c>
      <c r="D1318" t="s">
        <v>29961</v>
      </c>
      <c r="E1318" t="s">
        <v>2906</v>
      </c>
      <c r="F1318" s="10"/>
      <c r="G1318">
        <v>2017</v>
      </c>
      <c r="J1318">
        <v>0.11794071895997804</v>
      </c>
      <c r="L1318" t="s">
        <v>40979</v>
      </c>
      <c r="M1318">
        <v>28189547</v>
      </c>
      <c r="Q1318" s="10"/>
      <c r="R1318" s="11">
        <f t="shared" si="40"/>
        <v>0</v>
      </c>
      <c r="U1318" s="11">
        <f t="shared" si="41"/>
        <v>0</v>
      </c>
      <c r="Y1318" s="11">
        <f>IF(SUM(Tableau1[[#This Row],[Other access]:[Sci-hub access]])&gt;=1,1,0)</f>
        <v>0</v>
      </c>
      <c r="Z1318" s="12">
        <f>IF(OR(Tableau1[[#This Row],[Access R1 + S1+ T1 ]]&gt;=1,Tableau1[[#This Row],[Access V1 +W1 + X1]]&gt;=1),1,0)</f>
        <v>0</v>
      </c>
      <c r="AB1318" s="10" t="str">
        <f>Tableau1[[#This Row],[DOI]]</f>
        <v>doi: 10.1016/j.yexmp.2017.02.004</v>
      </c>
      <c r="AC1318" s="13" t="str">
        <f>Tableau1[[#This Row],[Authors]]&amp;", "&amp;Tableau1[[#This Row],[Title]]&amp;" "&amp;Tableau1[[#This Row],[Journal]]&amp;". "&amp;Tableau1[[#This Row],[Year]]</f>
        <v>Zhang LQ, Cui H, Wang L, Fang X, Su S., Role of microRNA-29a in the development of diabetic retinopathy by targeting AGT gene in a rat model. Exp Mol Pathol. 2017</v>
      </c>
    </row>
    <row r="1319" spans="1:29" ht="28.8" x14ac:dyDescent="0.3">
      <c r="A1319">
        <v>8507</v>
      </c>
      <c r="B1319" t="s">
        <v>11178</v>
      </c>
      <c r="C1319" t="s">
        <v>21362</v>
      </c>
      <c r="D1319" t="s">
        <v>31617</v>
      </c>
      <c r="E1319" t="s">
        <v>2535</v>
      </c>
      <c r="F1319" s="10"/>
      <c r="G1319">
        <v>2017</v>
      </c>
      <c r="J1319">
        <v>0.11797328071664825</v>
      </c>
      <c r="L1319" t="s">
        <v>42843</v>
      </c>
      <c r="M1319">
        <v>27899449</v>
      </c>
      <c r="Q1319" s="10"/>
      <c r="R1319" s="11">
        <f t="shared" si="40"/>
        <v>0</v>
      </c>
      <c r="U1319" s="11">
        <f t="shared" si="41"/>
        <v>0</v>
      </c>
      <c r="Y1319" s="11">
        <f>IF(SUM(Tableau1[[#This Row],[Other access]:[Sci-hub access]])&gt;=1,1,0)</f>
        <v>0</v>
      </c>
      <c r="Z1319" s="12">
        <f>IF(OR(Tableau1[[#This Row],[Access R1 + S1+ T1 ]]&gt;=1,Tableau1[[#This Row],[Access V1 +W1 + X1]]&gt;=1),1,0)</f>
        <v>0</v>
      </c>
      <c r="AB1319" s="10" t="str">
        <f>Tableau1[[#This Row],[DOI]]</f>
        <v>doi: 10.1074/jbc.M116.760090</v>
      </c>
      <c r="AC1319" s="13" t="str">
        <f>Tableau1[[#This Row],[Authors]]&amp;", "&amp;Tableau1[[#This Row],[Title]]&amp;" "&amp;Tableau1[[#This Row],[Journal]]&amp;". "&amp;Tableau1[[#This Row],[Year]]</f>
        <v>Yagita Y, Shinohara K, Abe Y, Nakagawa K, Al-Owain M, Alkuraya FS, Fujiki Y., Deficiency of a Retinal Dystrophy Protein, Acyl-CoA Binding Domain-containing 5 (ACBD5), Impairs Peroxisomal β-Oxidation of Very-long-chain Fatty Acids. J Biol Chem. 2017</v>
      </c>
    </row>
    <row r="1320" spans="1:29" x14ac:dyDescent="0.3">
      <c r="A1320">
        <v>10903</v>
      </c>
      <c r="B1320" t="s">
        <v>13343</v>
      </c>
      <c r="C1320" t="s">
        <v>23505</v>
      </c>
      <c r="D1320" t="s">
        <v>33797</v>
      </c>
      <c r="E1320" t="s">
        <v>2457</v>
      </c>
      <c r="F1320" s="10"/>
      <c r="G1320">
        <v>2017</v>
      </c>
      <c r="J1320">
        <v>0.11821040759547452</v>
      </c>
      <c r="L1320" t="s">
        <v>45146</v>
      </c>
      <c r="M1320">
        <v>26866434</v>
      </c>
      <c r="Q1320" s="10"/>
      <c r="R1320" s="11">
        <f t="shared" si="40"/>
        <v>0</v>
      </c>
      <c r="U1320" s="11">
        <f t="shared" si="41"/>
        <v>0</v>
      </c>
      <c r="Y1320" s="11">
        <f>IF(SUM(Tableau1[[#This Row],[Other access]:[Sci-hub access]])&gt;=1,1,0)</f>
        <v>0</v>
      </c>
      <c r="Z1320" s="12">
        <f>IF(OR(Tableau1[[#This Row],[Access R1 + S1+ T1 ]]&gt;=1,Tableau1[[#This Row],[Access V1 +W1 + X1]]&gt;=1),1,0)</f>
        <v>0</v>
      </c>
      <c r="AB1320" s="10" t="str">
        <f>Tableau1[[#This Row],[DOI]]</f>
        <v>doi: 10.1097/ICB.0000000000000281</v>
      </c>
      <c r="AC1320" s="13" t="str">
        <f>Tableau1[[#This Row],[Authors]]&amp;", "&amp;Tableau1[[#This Row],[Title]]&amp;" "&amp;Tableau1[[#This Row],[Journal]]&amp;". "&amp;Tableau1[[#This Row],[Year]]</f>
        <v>Cheng NM, Chandra A, Roufail E, Moodie JJ, Yeoh J, Allen PJ, Salinas-La Rosa CM, Matthews BJ., CHORIORETINAL BIOPSY FOR THE DIAGNOSIS OF ENDOGENOUS ENDOPHTHALMITIS DUE TO ESCHERICHIA COLI. Retin Cases Brief Rep. 2017</v>
      </c>
    </row>
    <row r="1321" spans="1:29" x14ac:dyDescent="0.3">
      <c r="A1321">
        <v>1677</v>
      </c>
      <c r="B1321" t="s">
        <v>33</v>
      </c>
      <c r="C1321" t="s">
        <v>34</v>
      </c>
      <c r="D1321" t="s">
        <v>35</v>
      </c>
      <c r="E1321" t="s">
        <v>3164</v>
      </c>
      <c r="F1321" s="10"/>
      <c r="G1321">
        <v>2017</v>
      </c>
      <c r="J1321">
        <v>0.11833068774327182</v>
      </c>
      <c r="L1321" t="s">
        <v>36156</v>
      </c>
      <c r="M1321">
        <v>28902936</v>
      </c>
      <c r="Q1321" s="10"/>
      <c r="R1321" s="11">
        <f t="shared" si="40"/>
        <v>0</v>
      </c>
      <c r="U1321" s="11">
        <f t="shared" si="41"/>
        <v>0</v>
      </c>
      <c r="Y1321" s="11">
        <f>IF(SUM(Tableau1[[#This Row],[Other access]:[Sci-hub access]])&gt;=1,1,0)</f>
        <v>0</v>
      </c>
      <c r="Z1321" s="12">
        <f>IF(OR(Tableau1[[#This Row],[Access R1 + S1+ T1 ]]&gt;=1,Tableau1[[#This Row],[Access V1 +W1 + X1]]&gt;=1),1,0)</f>
        <v>0</v>
      </c>
      <c r="AB1321" s="10" t="str">
        <f>Tableau1[[#This Row],[DOI]]</f>
        <v>doi: 10.1590/s0102-865020170080000002</v>
      </c>
      <c r="AC1321" s="13" t="str">
        <f>Tableau1[[#This Row],[Authors]]&amp;", "&amp;Tableau1[[#This Row],[Title]]&amp;" "&amp;Tableau1[[#This Row],[Journal]]&amp;". "&amp;Tableau1[[#This Row],[Year]]</f>
        <v>Claros-Chacaltana FDY, Kobashigawa KK, Padua IRM, Valdetaro GP, Aldrovani M, Laus JL., Corneal angiogenesis based on different protocols of alkaline cauterization in murine models. Acta Cir Bras. 2017</v>
      </c>
    </row>
    <row r="1322" spans="1:29" x14ac:dyDescent="0.3">
      <c r="A1322">
        <v>6882</v>
      </c>
      <c r="B1322" t="s">
        <v>9756</v>
      </c>
      <c r="C1322" t="s">
        <v>19959</v>
      </c>
      <c r="D1322" t="s">
        <v>30190</v>
      </c>
      <c r="E1322" t="s">
        <v>2451</v>
      </c>
      <c r="F1322" s="10"/>
      <c r="G1322">
        <v>2017</v>
      </c>
      <c r="J1322">
        <v>0.11836250124673842</v>
      </c>
      <c r="L1322" t="s">
        <v>41241</v>
      </c>
      <c r="M1322">
        <v>28152070</v>
      </c>
      <c r="Q1322" s="10"/>
      <c r="R1322" s="11">
        <f t="shared" si="40"/>
        <v>0</v>
      </c>
      <c r="U1322" s="11">
        <f t="shared" si="41"/>
        <v>0</v>
      </c>
      <c r="Y1322" s="11">
        <f>IF(SUM(Tableau1[[#This Row],[Other access]:[Sci-hub access]])&gt;=1,1,0)</f>
        <v>0</v>
      </c>
      <c r="Z1322" s="12">
        <f>IF(OR(Tableau1[[#This Row],[Access R1 + S1+ T1 ]]&gt;=1,Tableau1[[#This Row],[Access V1 +W1 + X1]]&gt;=1),1,0)</f>
        <v>0</v>
      </c>
      <c r="AB1322" s="10" t="str">
        <f>Tableau1[[#This Row],[DOI]]</f>
        <v>doi: 10.1371/journal.pone.0170476</v>
      </c>
      <c r="AC1322" s="13" t="str">
        <f>Tableau1[[#This Row],[Authors]]&amp;", "&amp;Tableau1[[#This Row],[Title]]&amp;" "&amp;Tableau1[[#This Row],[Journal]]&amp;". "&amp;Tableau1[[#This Row],[Year]]</f>
        <v>Akil H, Huang AS, Francis BA, Sadda SR, Chopra V., Retinal vessel density from optical coherence tomography angiography to differentiate early glaucoma, pre-perimetric glaucoma and normal eyes. PLoS One. 2017</v>
      </c>
    </row>
    <row r="1323" spans="1:29" x14ac:dyDescent="0.3">
      <c r="A1323">
        <v>11055</v>
      </c>
      <c r="B1323" t="s">
        <v>2432</v>
      </c>
      <c r="C1323" t="s">
        <v>2433</v>
      </c>
      <c r="D1323" t="s">
        <v>2434</v>
      </c>
      <c r="E1323" t="s">
        <v>3147</v>
      </c>
      <c r="F1323" s="10"/>
      <c r="G1323">
        <v>2017</v>
      </c>
      <c r="J1323">
        <v>0.11848125205227078</v>
      </c>
      <c r="L1323" t="s">
        <v>45296</v>
      </c>
      <c r="M1323">
        <v>26181502</v>
      </c>
      <c r="Q1323" s="10"/>
      <c r="R1323" s="11">
        <f t="shared" si="40"/>
        <v>0</v>
      </c>
      <c r="U1323" s="11">
        <f t="shared" si="41"/>
        <v>0</v>
      </c>
      <c r="Y1323" s="11">
        <f>IF(SUM(Tableau1[[#This Row],[Other access]:[Sci-hub access]])&gt;=1,1,0)</f>
        <v>0</v>
      </c>
      <c r="Z1323" s="12">
        <f>IF(OR(Tableau1[[#This Row],[Access R1 + S1+ T1 ]]&gt;=1,Tableau1[[#This Row],[Access V1 +W1 + X1]]&gt;=1),1,0)</f>
        <v>0</v>
      </c>
      <c r="AB1323" s="10" t="str">
        <f>Tableau1[[#This Row],[DOI]]</f>
        <v>doi: 10.1097/PEC.0000000000000439</v>
      </c>
      <c r="AC1323" s="13" t="str">
        <f>Tableau1[[#This Row],[Authors]]&amp;", "&amp;Tableau1[[#This Row],[Title]]&amp;" "&amp;Tableau1[[#This Row],[Journal]]&amp;". "&amp;Tableau1[[#This Row],[Year]]</f>
        <v>Cullen D, Munjal N, Chalal H, Ramgopal S, Tas E, Witchel S., Pericarditis as the Presenting Feature of Graves Disease in a Pediatric Patient. Pediatr Emerg Care. 2017</v>
      </c>
    </row>
    <row r="1324" spans="1:29" x14ac:dyDescent="0.3">
      <c r="A1324">
        <v>5064</v>
      </c>
      <c r="B1324" t="s">
        <v>521</v>
      </c>
      <c r="C1324" t="s">
        <v>522</v>
      </c>
      <c r="D1324" t="s">
        <v>523</v>
      </c>
      <c r="E1324" t="s">
        <v>2723</v>
      </c>
      <c r="F1324" s="10"/>
      <c r="G1324">
        <v>2017</v>
      </c>
      <c r="J1324">
        <v>0.11856281967083382</v>
      </c>
      <c r="L1324" t="s">
        <v>39472</v>
      </c>
      <c r="M1324">
        <v>28377641</v>
      </c>
      <c r="Q1324" s="10"/>
      <c r="R1324" s="11">
        <f t="shared" si="40"/>
        <v>0</v>
      </c>
      <c r="U1324" s="11">
        <f t="shared" si="41"/>
        <v>0</v>
      </c>
      <c r="Y1324" s="11">
        <f>IF(SUM(Tableau1[[#This Row],[Other access]:[Sci-hub access]])&gt;=1,1,0)</f>
        <v>0</v>
      </c>
      <c r="Z1324" s="12">
        <f>IF(OR(Tableau1[[#This Row],[Access R1 + S1+ T1 ]]&gt;=1,Tableau1[[#This Row],[Access V1 +W1 + X1]]&gt;=1),1,0)</f>
        <v>0</v>
      </c>
      <c r="AB1324" s="10" t="str">
        <f>Tableau1[[#This Row],[DOI]]</f>
        <v>doi: 10.1155/2017/7539529</v>
      </c>
      <c r="AC1324" s="13" t="str">
        <f>Tableau1[[#This Row],[Authors]]&amp;", "&amp;Tableau1[[#This Row],[Title]]&amp;" "&amp;Tableau1[[#This Row],[Journal]]&amp;". "&amp;Tableau1[[#This Row],[Year]]</f>
        <v>Choi B, Suh CH, Kim HA, Sayeed HM, Sohn S., The Correlation of CD206, CD209, and Disease Severity in Behçet's Disease with Arthritis. Mediators Inflamm. 2017</v>
      </c>
    </row>
    <row r="1325" spans="1:29" x14ac:dyDescent="0.3">
      <c r="A1325">
        <v>2076</v>
      </c>
      <c r="B1325" t="s">
        <v>5315</v>
      </c>
      <c r="C1325" t="s">
        <v>15560</v>
      </c>
      <c r="D1325" t="s">
        <v>25737</v>
      </c>
      <c r="E1325" t="s">
        <v>2511</v>
      </c>
      <c r="F1325" s="10"/>
      <c r="G1325">
        <v>2017</v>
      </c>
      <c r="J1325">
        <v>0.1186816916700284</v>
      </c>
      <c r="L1325" t="s">
        <v>36547</v>
      </c>
      <c r="M1325">
        <v>28820165</v>
      </c>
      <c r="Q1325" s="10"/>
      <c r="R1325" s="11">
        <f t="shared" si="40"/>
        <v>0</v>
      </c>
      <c r="U1325" s="11">
        <f t="shared" si="41"/>
        <v>0</v>
      </c>
      <c r="Y1325" s="11">
        <f>IF(SUM(Tableau1[[#This Row],[Other access]:[Sci-hub access]])&gt;=1,1,0)</f>
        <v>0</v>
      </c>
      <c r="Z1325" s="12">
        <f>IF(OR(Tableau1[[#This Row],[Access R1 + S1+ T1 ]]&gt;=1,Tableau1[[#This Row],[Access V1 +W1 + X1]]&gt;=1),1,0)</f>
        <v>0</v>
      </c>
      <c r="AB1325" s="10" t="str">
        <f>Tableau1[[#This Row],[DOI]]</f>
        <v>doi: 10.4103/ijo.IJO_296_17</v>
      </c>
      <c r="AC1325" s="13" t="str">
        <f>Tableau1[[#This Row],[Authors]]&amp;", "&amp;Tableau1[[#This Row],[Title]]&amp;" "&amp;Tableau1[[#This Row],[Journal]]&amp;". "&amp;Tableau1[[#This Row],[Year]]</f>
        <v>Baskaran P, Ganne P, Bhandari S, Ramakrishnan S, Venkatesh R, Gireesh P., Extraocular needle- guided haptic insertion technique of scleral fixation intraocular lens surgeries (X-NIT). Indian J Ophthalmol. 2017</v>
      </c>
    </row>
    <row r="1326" spans="1:29" x14ac:dyDescent="0.3">
      <c r="A1326">
        <v>10508</v>
      </c>
      <c r="B1326" t="s">
        <v>12991</v>
      </c>
      <c r="C1326" t="s">
        <v>23157</v>
      </c>
      <c r="D1326" t="s">
        <v>33444</v>
      </c>
      <c r="E1326" t="s">
        <v>2529</v>
      </c>
      <c r="F1326" s="10"/>
      <c r="G1326">
        <v>2017</v>
      </c>
      <c r="J1326">
        <v>0.11880327101522314</v>
      </c>
      <c r="L1326" t="s">
        <v>44757</v>
      </c>
      <c r="M1326">
        <v>27249218</v>
      </c>
      <c r="Q1326" s="10"/>
      <c r="R1326" s="11">
        <f t="shared" si="40"/>
        <v>0</v>
      </c>
      <c r="U1326" s="11">
        <f t="shared" si="41"/>
        <v>0</v>
      </c>
      <c r="Y1326" s="11">
        <f>IF(SUM(Tableau1[[#This Row],[Other access]:[Sci-hub access]])&gt;=1,1,0)</f>
        <v>0</v>
      </c>
      <c r="Z1326" s="12">
        <f>IF(OR(Tableau1[[#This Row],[Access R1 + S1+ T1 ]]&gt;=1,Tableau1[[#This Row],[Access V1 +W1 + X1]]&gt;=1),1,0)</f>
        <v>0</v>
      </c>
      <c r="AB1326" s="10" t="str">
        <f>Tableau1[[#This Row],[DOI]]</f>
        <v>doi: 10.3109/02713683.2016.1151052</v>
      </c>
      <c r="AC1326" s="13" t="str">
        <f>Tableau1[[#This Row],[Authors]]&amp;", "&amp;Tableau1[[#This Row],[Title]]&amp;" "&amp;Tableau1[[#This Row],[Journal]]&amp;". "&amp;Tableau1[[#This Row],[Year]]</f>
        <v>Khan SN, Shiakolas PS., Finite Element Analysis of Descemet's Stripping Automated Endothelial Keratoplasty (DSAEK) Surgery Allograft to Predict Endothelial Cell Loss. Curr Eye Res. 2017</v>
      </c>
    </row>
    <row r="1327" spans="1:29" x14ac:dyDescent="0.3">
      <c r="A1327">
        <v>2028</v>
      </c>
      <c r="B1327" t="s">
        <v>5267</v>
      </c>
      <c r="C1327" t="s">
        <v>15513</v>
      </c>
      <c r="D1327" t="s">
        <v>25689</v>
      </c>
      <c r="E1327" t="s">
        <v>3220</v>
      </c>
      <c r="F1327" s="10"/>
      <c r="G1327">
        <v>2017</v>
      </c>
      <c r="J1327">
        <v>0.11880796558769047</v>
      </c>
      <c r="L1327" t="s">
        <v>36499</v>
      </c>
      <c r="M1327">
        <v>28829890</v>
      </c>
      <c r="Q1327" s="10"/>
      <c r="R1327" s="11">
        <f t="shared" si="40"/>
        <v>0</v>
      </c>
      <c r="U1327" s="11">
        <f t="shared" si="41"/>
        <v>0</v>
      </c>
      <c r="Y1327" s="11">
        <f>IF(SUM(Tableau1[[#This Row],[Other access]:[Sci-hub access]])&gt;=1,1,0)</f>
        <v>0</v>
      </c>
      <c r="Z1327" s="12">
        <f>IF(OR(Tableau1[[#This Row],[Access R1 + S1+ T1 ]]&gt;=1,Tableau1[[#This Row],[Access V1 +W1 + X1]]&gt;=1),1,0)</f>
        <v>0</v>
      </c>
      <c r="AB1327" s="10" t="str">
        <f>Tableau1[[#This Row],[DOI]]</f>
        <v>doi: 10.4238/gmr16039067</v>
      </c>
      <c r="AC1327" s="13" t="str">
        <f>Tableau1[[#This Row],[Authors]]&amp;", "&amp;Tableau1[[#This Row],[Title]]&amp;" "&amp;Tableau1[[#This Row],[Journal]]&amp;". "&amp;Tableau1[[#This Row],[Year]]</f>
        <v>Ling JW, Lu PR, Zhang YB, Jiang S, Zhang ZC., miR-367 promotes uveal melanoma cell proliferation and migration by regulating PTEN. Genet Mol Res. 2017</v>
      </c>
    </row>
    <row r="1328" spans="1:29" ht="28.8" x14ac:dyDescent="0.3">
      <c r="A1328">
        <v>467</v>
      </c>
      <c r="B1328" t="s">
        <v>3730</v>
      </c>
      <c r="C1328" t="s">
        <v>13990</v>
      </c>
      <c r="D1328" t="s">
        <v>24150</v>
      </c>
      <c r="E1328" t="s">
        <v>2511</v>
      </c>
      <c r="F1328" s="10"/>
      <c r="G1328">
        <v>2017</v>
      </c>
      <c r="J1328">
        <v>0.11884078731878622</v>
      </c>
      <c r="L1328" t="s">
        <v>34971</v>
      </c>
      <c r="M1328">
        <v>29208832</v>
      </c>
      <c r="Q1328" s="10"/>
      <c r="R1328" s="11">
        <f t="shared" si="40"/>
        <v>0</v>
      </c>
      <c r="U1328" s="11">
        <f t="shared" si="41"/>
        <v>0</v>
      </c>
      <c r="Y1328" s="11">
        <f>IF(SUM(Tableau1[[#This Row],[Other access]:[Sci-hub access]])&gt;=1,1,0)</f>
        <v>0</v>
      </c>
      <c r="Z1328" s="12">
        <f>IF(OR(Tableau1[[#This Row],[Access R1 + S1+ T1 ]]&gt;=1,Tableau1[[#This Row],[Access V1 +W1 + X1]]&gt;=1),1,0)</f>
        <v>0</v>
      </c>
      <c r="AB1328" s="10" t="str">
        <f>Tableau1[[#This Row],[DOI]]</f>
        <v>doi: 10.4103/ijo.IJO_757_17</v>
      </c>
      <c r="AC1328" s="13" t="str">
        <f>Tableau1[[#This Row],[Authors]]&amp;", "&amp;Tableau1[[#This Row],[Title]]&amp;" "&amp;Tableau1[[#This Row],[Journal]]&amp;". "&amp;Tableau1[[#This Row],[Year]]</f>
        <v>Yadav S, Sahay P, Maharana PK, Titiyal JS, Vajpayee RB, Sharma N., Comparison of visual performance and after cataract formation between two monofocal aspheric intraocular lenses following phacoemulsification for senile cataract: A randomized controlled study. Indian J Ophthalmol. 2017</v>
      </c>
    </row>
    <row r="1329" spans="1:29" x14ac:dyDescent="0.3">
      <c r="A1329">
        <v>10766</v>
      </c>
      <c r="B1329" t="s">
        <v>13223</v>
      </c>
      <c r="C1329" t="s">
        <v>23386</v>
      </c>
      <c r="D1329" t="s">
        <v>33676</v>
      </c>
      <c r="E1329" t="s">
        <v>2557</v>
      </c>
      <c r="F1329" s="10"/>
      <c r="G1329">
        <v>2017</v>
      </c>
      <c r="J1329">
        <v>0.11891689889842127</v>
      </c>
      <c r="L1329" t="s">
        <v>45013</v>
      </c>
      <c r="M1329">
        <v>27058826</v>
      </c>
      <c r="Q1329" s="10"/>
      <c r="R1329" s="11">
        <f t="shared" si="40"/>
        <v>0</v>
      </c>
      <c r="U1329" s="11">
        <f t="shared" si="41"/>
        <v>0</v>
      </c>
      <c r="Y1329" s="11">
        <f>IF(SUM(Tableau1[[#This Row],[Other access]:[Sci-hub access]])&gt;=1,1,0)</f>
        <v>0</v>
      </c>
      <c r="Z1329" s="12">
        <f>IF(OR(Tableau1[[#This Row],[Access R1 + S1+ T1 ]]&gt;=1,Tableau1[[#This Row],[Access V1 +W1 + X1]]&gt;=1),1,0)</f>
        <v>0</v>
      </c>
      <c r="AB1329" s="10" t="str">
        <f>Tableau1[[#This Row],[DOI]]</f>
        <v>doi: 10.1097/ICL.0000000000000260</v>
      </c>
      <c r="AC1329" s="13" t="str">
        <f>Tableau1[[#This Row],[Authors]]&amp;", "&amp;Tableau1[[#This Row],[Title]]&amp;" "&amp;Tableau1[[#This Row],[Journal]]&amp;". "&amp;Tableau1[[#This Row],[Year]]</f>
        <v>Ort A, Gunes A, Kandemir B, Calısır K, Kalaycı M, Genc O, Ozerturk Y., Evaluation of the Cornea and Anterior Chamber Morphologic Changes After Penetrating Keratoplasty in Patients With Keratoconus. Eye Contact Lens. 2017</v>
      </c>
    </row>
    <row r="1330" spans="1:29" x14ac:dyDescent="0.3">
      <c r="A1330">
        <v>1209</v>
      </c>
      <c r="B1330" t="s">
        <v>4471</v>
      </c>
      <c r="C1330" t="s">
        <v>14724</v>
      </c>
      <c r="D1330" t="s">
        <v>24892</v>
      </c>
      <c r="E1330" t="s">
        <v>2438</v>
      </c>
      <c r="F1330" s="10"/>
      <c r="G1330">
        <v>2017</v>
      </c>
      <c r="J1330">
        <v>0.1189292075987356</v>
      </c>
      <c r="L1330" t="s">
        <v>35696</v>
      </c>
      <c r="M1330">
        <v>28986343</v>
      </c>
      <c r="Q1330" s="10"/>
      <c r="R1330" s="11">
        <f t="shared" si="40"/>
        <v>0</v>
      </c>
      <c r="U1330" s="11">
        <f t="shared" si="41"/>
        <v>0</v>
      </c>
      <c r="Y1330" s="11">
        <f>IF(SUM(Tableau1[[#This Row],[Other access]:[Sci-hub access]])&gt;=1,1,0)</f>
        <v>0</v>
      </c>
      <c r="Z1330" s="12">
        <f>IF(OR(Tableau1[[#This Row],[Access R1 + S1+ T1 ]]&gt;=1,Tableau1[[#This Row],[Access V1 +W1 + X1]]&gt;=1),1,0)</f>
        <v>0</v>
      </c>
      <c r="AB1330" s="10" t="str">
        <f>Tableau1[[#This Row],[DOI]]</f>
        <v>doi: 10.1136/bjophthalmol-2016-310044</v>
      </c>
      <c r="AC1330" s="13" t="str">
        <f>Tableau1[[#This Row],[Authors]]&amp;", "&amp;Tableau1[[#This Row],[Title]]&amp;" "&amp;Tableau1[[#This Row],[Journal]]&amp;". "&amp;Tableau1[[#This Row],[Year]]</f>
        <v>Zhang R, Qian J, Li X, Yuan Y., Treatment of experimental autoimmune uveoretinitis with intravitreal injection of infliximab encapsulated in liposomes. Br J Ophthalmol. 2017</v>
      </c>
    </row>
    <row r="1331" spans="1:29" x14ac:dyDescent="0.3">
      <c r="A1331">
        <v>5182</v>
      </c>
      <c r="B1331" t="s">
        <v>8254</v>
      </c>
      <c r="C1331" t="s">
        <v>18479</v>
      </c>
      <c r="D1331" t="s">
        <v>28684</v>
      </c>
      <c r="E1331" t="s">
        <v>2441</v>
      </c>
      <c r="F1331" s="10"/>
      <c r="G1331">
        <v>2017</v>
      </c>
      <c r="J1331">
        <v>0.11898315591831399</v>
      </c>
      <c r="L1331" t="s">
        <v>39586</v>
      </c>
      <c r="M1331">
        <v>28365209</v>
      </c>
      <c r="Q1331" s="10"/>
      <c r="R1331" s="11">
        <f t="shared" si="40"/>
        <v>0</v>
      </c>
      <c r="U1331" s="11">
        <f t="shared" si="41"/>
        <v>0</v>
      </c>
      <c r="Y1331" s="11">
        <f>IF(SUM(Tableau1[[#This Row],[Other access]:[Sci-hub access]])&gt;=1,1,0)</f>
        <v>0</v>
      </c>
      <c r="Z1331" s="12">
        <f>IF(OR(Tableau1[[#This Row],[Access R1 + S1+ T1 ]]&gt;=1,Tableau1[[#This Row],[Access V1 +W1 + X1]]&gt;=1),1,0)</f>
        <v>0</v>
      </c>
      <c r="AB1331" s="10" t="str">
        <f>Tableau1[[#This Row],[DOI]]</f>
        <v>doi: 10.1016/j.ophtha.2017.02.017</v>
      </c>
      <c r="AC1331" s="13" t="str">
        <f>Tableau1[[#This Row],[Authors]]&amp;", "&amp;Tableau1[[#This Row],[Title]]&amp;" "&amp;Tableau1[[#This Row],[Journal]]&amp;". "&amp;Tableau1[[#This Row],[Year]]</f>
        <v>Levin LA, Miller JW, Zack DJ, Friedlander M, Smith LEH., Special Commentary: Early Clinical Development of Cell Replacement Therapy: Considerations for the National Eye Institute Audacious Goals Initiative. Ophthalmology. 2017</v>
      </c>
    </row>
    <row r="1332" spans="1:29" x14ac:dyDescent="0.3">
      <c r="A1332">
        <v>10040</v>
      </c>
      <c r="B1332" t="s">
        <v>12559</v>
      </c>
      <c r="C1332" t="s">
        <v>22727</v>
      </c>
      <c r="D1332" t="s">
        <v>33008</v>
      </c>
      <c r="E1332" t="s">
        <v>2479</v>
      </c>
      <c r="F1332" s="10"/>
      <c r="G1332">
        <v>2017</v>
      </c>
      <c r="J1332">
        <v>0.11899949386977549</v>
      </c>
      <c r="L1332" t="e">
        <v>#VALUE!</v>
      </c>
      <c r="M1332">
        <v>27490053</v>
      </c>
      <c r="Q1332" s="10"/>
      <c r="R1332" s="11">
        <f t="shared" si="40"/>
        <v>0</v>
      </c>
      <c r="U1332" s="11">
        <f t="shared" si="41"/>
        <v>0</v>
      </c>
      <c r="Y1332" s="11">
        <f>IF(SUM(Tableau1[[#This Row],[Other access]:[Sci-hub access]])&gt;=1,1,0)</f>
        <v>0</v>
      </c>
      <c r="Z1332" s="12">
        <f>IF(OR(Tableau1[[#This Row],[Access R1 + S1+ T1 ]]&gt;=1,Tableau1[[#This Row],[Access V1 +W1 + X1]]&gt;=1),1,0)</f>
        <v>0</v>
      </c>
      <c r="AB1332" s="10" t="e">
        <f>Tableau1[[#This Row],[DOI]]</f>
        <v>#VALUE!</v>
      </c>
      <c r="AC1332" s="13" t="str">
        <f>Tableau1[[#This Row],[Authors]]&amp;", "&amp;Tableau1[[#This Row],[Title]]&amp;" "&amp;Tableau1[[#This Row],[Journal]]&amp;". "&amp;Tableau1[[#This Row],[Year]]</f>
        <v>Sarezky D, Orlin SE., Bilateral Urrets-Zavalia Syndrome After Descemet Stripping Automated Endothelial Keratoplasty. Cornea. 2017</v>
      </c>
    </row>
    <row r="1333" spans="1:29" x14ac:dyDescent="0.3">
      <c r="A1333">
        <v>7978</v>
      </c>
      <c r="B1333" t="s">
        <v>10714</v>
      </c>
      <c r="C1333" t="s">
        <v>20909</v>
      </c>
      <c r="D1333" t="s">
        <v>31152</v>
      </c>
      <c r="E1333" t="s">
        <v>2514</v>
      </c>
      <c r="F1333" s="10"/>
      <c r="G1333">
        <v>2017</v>
      </c>
      <c r="J1333">
        <v>0.1190677083604833</v>
      </c>
      <c r="L1333" t="s">
        <v>42325</v>
      </c>
      <c r="M1333">
        <v>28012874</v>
      </c>
      <c r="Q1333" s="10"/>
      <c r="R1333" s="11">
        <f t="shared" si="40"/>
        <v>0</v>
      </c>
      <c r="U1333" s="11">
        <f t="shared" si="41"/>
        <v>0</v>
      </c>
      <c r="Y1333" s="11">
        <f>IF(SUM(Tableau1[[#This Row],[Other access]:[Sci-hub access]])&gt;=1,1,0)</f>
        <v>0</v>
      </c>
      <c r="Z1333" s="12">
        <f>IF(OR(Tableau1[[#This Row],[Access R1 + S1+ T1 ]]&gt;=1,Tableau1[[#This Row],[Access V1 +W1 + X1]]&gt;=1),1,0)</f>
        <v>0</v>
      </c>
      <c r="AB1333" s="10" t="str">
        <f>Tableau1[[#This Row],[DOI]]</f>
        <v>doi: 10.1016/j.survophthal.2016.12.010</v>
      </c>
      <c r="AC1333" s="13" t="str">
        <f>Tableau1[[#This Row],[Authors]]&amp;", "&amp;Tableau1[[#This Row],[Title]]&amp;" "&amp;Tableau1[[#This Row],[Journal]]&amp;". "&amp;Tableau1[[#This Row],[Year]]</f>
        <v>Di Zazzo A, Kheirkhah A, Abud TB, Goyal S, Dana R., Management of high-risk corneal transplantation. Surv Ophthalmol. 2017</v>
      </c>
    </row>
    <row r="1334" spans="1:29" x14ac:dyDescent="0.3">
      <c r="A1334">
        <v>2144</v>
      </c>
      <c r="B1334" t="s">
        <v>5379</v>
      </c>
      <c r="C1334" t="s">
        <v>15624</v>
      </c>
      <c r="D1334" t="s">
        <v>25801</v>
      </c>
      <c r="E1334" t="s">
        <v>2667</v>
      </c>
      <c r="F1334" s="10"/>
      <c r="G1334">
        <v>2017</v>
      </c>
      <c r="J1334">
        <v>0.11914726012465848</v>
      </c>
      <c r="L1334" t="s">
        <v>36615</v>
      </c>
      <c r="M1334">
        <v>28811096</v>
      </c>
      <c r="Q1334" s="10"/>
      <c r="R1334" s="11">
        <f t="shared" si="40"/>
        <v>0</v>
      </c>
      <c r="U1334" s="11">
        <f t="shared" si="41"/>
        <v>0</v>
      </c>
      <c r="Y1334" s="11">
        <f>IF(SUM(Tableau1[[#This Row],[Other access]:[Sci-hub access]])&gt;=1,1,0)</f>
        <v>0</v>
      </c>
      <c r="Z1334" s="12">
        <f>IF(OR(Tableau1[[#This Row],[Access R1 + S1+ T1 ]]&gt;=1,Tableau1[[#This Row],[Access V1 +W1 + X1]]&gt;=1),1,0)</f>
        <v>0</v>
      </c>
      <c r="AB1334" s="10" t="str">
        <f>Tableau1[[#This Row],[DOI]]</f>
        <v>doi: 10.1016/j.clae.2017.07.005</v>
      </c>
      <c r="AC1334" s="13" t="str">
        <f>Tableau1[[#This Row],[Authors]]&amp;", "&amp;Tableau1[[#This Row],[Title]]&amp;" "&amp;Tableau1[[#This Row],[Journal]]&amp;". "&amp;Tableau1[[#This Row],[Year]]</f>
        <v>Gill FR, Murphy PJ, Purslow C., Topical anaesthetic use prior to rigid gas permeable contact lens fitting. Cont Lens Anterior Eye. 2017</v>
      </c>
    </row>
    <row r="1335" spans="1:29" x14ac:dyDescent="0.3">
      <c r="A1335">
        <v>7380</v>
      </c>
      <c r="B1335" t="s">
        <v>10189</v>
      </c>
      <c r="C1335" t="s">
        <v>20391</v>
      </c>
      <c r="D1335" t="s">
        <v>30623</v>
      </c>
      <c r="E1335" t="s">
        <v>2445</v>
      </c>
      <c r="F1335" s="10"/>
      <c r="G1335">
        <v>2018</v>
      </c>
      <c r="J1335">
        <v>0.11954236154262821</v>
      </c>
      <c r="L1335" t="s">
        <v>41736</v>
      </c>
      <c r="M1335">
        <v>28099315</v>
      </c>
      <c r="Q1335" s="10"/>
      <c r="R1335" s="11">
        <f t="shared" si="40"/>
        <v>0</v>
      </c>
      <c r="U1335" s="11">
        <f t="shared" si="41"/>
        <v>0</v>
      </c>
      <c r="Y1335" s="11">
        <f>IF(SUM(Tableau1[[#This Row],[Other access]:[Sci-hub access]])&gt;=1,1,0)</f>
        <v>0</v>
      </c>
      <c r="Z1335" s="12">
        <f>IF(OR(Tableau1[[#This Row],[Access R1 + S1+ T1 ]]&gt;=1,Tableau1[[#This Row],[Access V1 +W1 + X1]]&gt;=1),1,0)</f>
        <v>0</v>
      </c>
      <c r="AB1335" s="10" t="str">
        <f>Tableau1[[#This Row],[DOI]]</f>
        <v>doi: 10.1097/IAE.0000000000001512</v>
      </c>
      <c r="AC1335" s="13" t="str">
        <f>Tableau1[[#This Row],[Authors]]&amp;", "&amp;Tableau1[[#This Row],[Title]]&amp;" "&amp;Tableau1[[#This Row],[Journal]]&amp;". "&amp;Tableau1[[#This Row],[Year]]</f>
        <v>Park DH, Choi KS, Sun HJ, Lee SJ., FACTORS ASSOCIATED WITH VISUAL OUTCOME AFTER MACULA-OFF RHEGMATOGENOUS RETINAL DETACHMENT SURGERY. Retina. 2018</v>
      </c>
    </row>
    <row r="1336" spans="1:29" x14ac:dyDescent="0.3">
      <c r="A1336">
        <v>147</v>
      </c>
      <c r="B1336" t="s">
        <v>3410</v>
      </c>
      <c r="C1336" t="s">
        <v>13671</v>
      </c>
      <c r="D1336" t="s">
        <v>23830</v>
      </c>
      <c r="E1336" t="s">
        <v>2451</v>
      </c>
      <c r="F1336" s="10"/>
      <c r="G1336">
        <v>2018</v>
      </c>
      <c r="J1336">
        <v>0.11979027342567106</v>
      </c>
      <c r="L1336" t="s">
        <v>34663</v>
      </c>
      <c r="M1336">
        <v>29390026</v>
      </c>
      <c r="Q1336" s="10"/>
      <c r="R1336" s="11">
        <f t="shared" si="40"/>
        <v>0</v>
      </c>
      <c r="U1336" s="11">
        <f t="shared" si="41"/>
        <v>0</v>
      </c>
      <c r="Y1336" s="11">
        <f>IF(SUM(Tableau1[[#This Row],[Other access]:[Sci-hub access]])&gt;=1,1,0)</f>
        <v>0</v>
      </c>
      <c r="Z1336" s="12">
        <f>IF(OR(Tableau1[[#This Row],[Access R1 + S1+ T1 ]]&gt;=1,Tableau1[[#This Row],[Access V1 +W1 + X1]]&gt;=1),1,0)</f>
        <v>0</v>
      </c>
      <c r="AB1336" s="10" t="str">
        <f>Tableau1[[#This Row],[DOI]]</f>
        <v>doi: 10.1371/journal.pone.0192055</v>
      </c>
      <c r="AC1336" s="13" t="str">
        <f>Tableau1[[#This Row],[Authors]]&amp;", "&amp;Tableau1[[#This Row],[Title]]&amp;" "&amp;Tableau1[[#This Row],[Journal]]&amp;". "&amp;Tableau1[[#This Row],[Year]]</f>
        <v>Annadanam A, Varadaraj V, Mudie LI, Liu A, Plum WG, White JK, Collins ME, Friedman DS., Comparison of self-refraction using a simple device, USee, with manifest refraction in adults. PLoS One. 2018</v>
      </c>
    </row>
    <row r="1337" spans="1:29" ht="28.8" x14ac:dyDescent="0.3">
      <c r="A1337">
        <v>1068</v>
      </c>
      <c r="B1337" t="s">
        <v>4330</v>
      </c>
      <c r="C1337" t="s">
        <v>14584</v>
      </c>
      <c r="D1337" t="s">
        <v>24751</v>
      </c>
      <c r="E1337" t="s">
        <v>2550</v>
      </c>
      <c r="F1337" s="10"/>
      <c r="G1337">
        <v>2017</v>
      </c>
      <c r="J1337">
        <v>0.11993361512976086</v>
      </c>
      <c r="L1337" t="s">
        <v>35556</v>
      </c>
      <c r="M1337">
        <v>29038159</v>
      </c>
      <c r="Q1337" s="10"/>
      <c r="R1337" s="11">
        <f t="shared" si="40"/>
        <v>0</v>
      </c>
      <c r="U1337" s="11">
        <f t="shared" si="41"/>
        <v>0</v>
      </c>
      <c r="Y1337" s="11">
        <f>IF(SUM(Tableau1[[#This Row],[Other access]:[Sci-hub access]])&gt;=1,1,0)</f>
        <v>0</v>
      </c>
      <c r="Z1337" s="12">
        <f>IF(OR(Tableau1[[#This Row],[Access R1 + S1+ T1 ]]&gt;=1,Tableau1[[#This Row],[Access V1 +W1 + X1]]&gt;=1),1,0)</f>
        <v>0</v>
      </c>
      <c r="AB1337" s="10" t="str">
        <f>Tableau1[[#This Row],[DOI]]</f>
        <v>doi: 10.1128/MCB.00295-17</v>
      </c>
      <c r="AC1337" s="13" t="str">
        <f>Tableau1[[#This Row],[Authors]]&amp;", "&amp;Tableau1[[#This Row],[Title]]&amp;" "&amp;Tableau1[[#This Row],[Journal]]&amp;". "&amp;Tableau1[[#This Row],[Year]]</f>
        <v>Pyakurel A, Balmer D, Saba-El-Leil MK, Kizilyaprak C, Daraspe J, Humbel BM, Voisin L, Le YZ, von Lintig J, Meloche S, Roduit R., Loss of Extracellular Signal-Regulated Kinase 1/2 in the Retinal Pigment Epithelium Leads to RPE65 Decrease and Retinal Degeneration. Mol Cell Biol. 2017</v>
      </c>
    </row>
    <row r="1338" spans="1:29" ht="28.8" x14ac:dyDescent="0.3">
      <c r="A1338">
        <v>6137</v>
      </c>
      <c r="B1338" t="s">
        <v>9105</v>
      </c>
      <c r="C1338" t="s">
        <v>19319</v>
      </c>
      <c r="D1338" t="s">
        <v>29536</v>
      </c>
      <c r="E1338" t="s">
        <v>2443</v>
      </c>
      <c r="F1338" s="10"/>
      <c r="G1338">
        <v>2017</v>
      </c>
      <c r="J1338">
        <v>0.11996899410722683</v>
      </c>
      <c r="L1338" t="s">
        <v>40509</v>
      </c>
      <c r="M1338">
        <v>28245300</v>
      </c>
      <c r="Q1338" s="10"/>
      <c r="R1338" s="11">
        <f t="shared" si="40"/>
        <v>0</v>
      </c>
      <c r="U1338" s="11">
        <f t="shared" si="41"/>
        <v>0</v>
      </c>
      <c r="Y1338" s="11">
        <f>IF(SUM(Tableau1[[#This Row],[Other access]:[Sci-hub access]])&gt;=1,1,0)</f>
        <v>0</v>
      </c>
      <c r="Z1338" s="12">
        <f>IF(OR(Tableau1[[#This Row],[Access R1 + S1+ T1 ]]&gt;=1,Tableau1[[#This Row],[Access V1 +W1 + X1]]&gt;=1),1,0)</f>
        <v>0</v>
      </c>
      <c r="AB1338" s="10" t="str">
        <f>Tableau1[[#This Row],[DOI]]</f>
        <v>doi: 10.1167/iovs.16-20634</v>
      </c>
      <c r="AC1338" s="13" t="str">
        <f>Tableau1[[#This Row],[Authors]]&amp;", "&amp;Tableau1[[#This Row],[Title]]&amp;" "&amp;Tableau1[[#This Row],[Journal]]&amp;". "&amp;Tableau1[[#This Row],[Year]]</f>
        <v>Lee HS, Choi JH, Cui L, Li Y, Yang JM, Yun JJ, Jung JE, Choi W, Yoon KC., Anti-Inflammatory and Antioxidative Effects of Camellia japonica on Human Corneal Epithelial Cells and Experimental Dry Eye: In Vivo and In Vitro Study. Invest Ophthalmol Vis Sci. 2017</v>
      </c>
    </row>
    <row r="1339" spans="1:29" x14ac:dyDescent="0.3">
      <c r="A1339">
        <v>11032</v>
      </c>
      <c r="B1339" t="s">
        <v>13455</v>
      </c>
      <c r="C1339" t="s">
        <v>23617</v>
      </c>
      <c r="D1339" t="s">
        <v>33909</v>
      </c>
      <c r="E1339" t="s">
        <v>2447</v>
      </c>
      <c r="F1339" s="10"/>
      <c r="G1339">
        <v>2017</v>
      </c>
      <c r="J1339">
        <v>0.12000360996753401</v>
      </c>
      <c r="L1339" t="s">
        <v>45273</v>
      </c>
      <c r="M1339">
        <v>26359698</v>
      </c>
      <c r="Q1339" s="10"/>
      <c r="R1339" s="11">
        <f t="shared" si="40"/>
        <v>0</v>
      </c>
      <c r="U1339" s="11">
        <f t="shared" si="41"/>
        <v>0</v>
      </c>
      <c r="Y1339" s="11">
        <f>IF(SUM(Tableau1[[#This Row],[Other access]:[Sci-hub access]])&gt;=1,1,0)</f>
        <v>0</v>
      </c>
      <c r="Z1339" s="12">
        <f>IF(OR(Tableau1[[#This Row],[Access R1 + S1+ T1 ]]&gt;=1,Tableau1[[#This Row],[Access V1 +W1 + X1]]&gt;=1),1,0)</f>
        <v>0</v>
      </c>
      <c r="AB1339" s="10" t="str">
        <f>Tableau1[[#This Row],[DOI]]</f>
        <v>doi: 10.1097/IOP.0000000000000555</v>
      </c>
      <c r="AC1339" s="13" t="str">
        <f>Tableau1[[#This Row],[Authors]]&amp;", "&amp;Tableau1[[#This Row],[Title]]&amp;" "&amp;Tableau1[[#This Row],[Journal]]&amp;". "&amp;Tableau1[[#This Row],[Year]]</f>
        <v>Lo C, Patel P, Charles NC., Langerhans Cell Histiocytosis Presenting as a Nodulo-Ulcerative Eyelid Lesion. Ophthal Plast Reconstr Surg. 2017</v>
      </c>
    </row>
    <row r="1340" spans="1:29" ht="28.8" x14ac:dyDescent="0.3">
      <c r="A1340">
        <v>5331</v>
      </c>
      <c r="B1340" t="s">
        <v>593</v>
      </c>
      <c r="C1340" t="s">
        <v>594</v>
      </c>
      <c r="D1340" t="s">
        <v>595</v>
      </c>
      <c r="E1340" t="s">
        <v>2936</v>
      </c>
      <c r="F1340" s="10"/>
      <c r="G1340">
        <v>2017</v>
      </c>
      <c r="J1340">
        <v>0.12007304255144358</v>
      </c>
      <c r="L1340" t="s">
        <v>39726</v>
      </c>
      <c r="M1340">
        <v>28347358</v>
      </c>
      <c r="Q1340" s="10"/>
      <c r="R1340" s="11">
        <f t="shared" si="40"/>
        <v>0</v>
      </c>
      <c r="U1340" s="11">
        <f t="shared" si="41"/>
        <v>0</v>
      </c>
      <c r="Y1340" s="11">
        <f>IF(SUM(Tableau1[[#This Row],[Other access]:[Sci-hub access]])&gt;=1,1,0)</f>
        <v>0</v>
      </c>
      <c r="Z1340" s="12">
        <f>IF(OR(Tableau1[[#This Row],[Access R1 + S1+ T1 ]]&gt;=1,Tableau1[[#This Row],[Access V1 +W1 + X1]]&gt;=1),1,0)</f>
        <v>0</v>
      </c>
      <c r="AB1340" s="10" t="str">
        <f>Tableau1[[#This Row],[DOI]]</f>
        <v>doi: 10.1186/s13073-017-0418-0</v>
      </c>
      <c r="AC1340" s="13" t="str">
        <f>Tableau1[[#This Row],[Authors]]&amp;", "&amp;Tableau1[[#This Row],[Title]]&amp;" "&amp;Tableau1[[#This Row],[Journal]]&amp;". "&amp;Tableau1[[#This Row],[Year]]</f>
        <v>Grassmann F, Kiel C, Zimmermann ME, Gorski M, Grassmann V, Stark K; International AMD Genomics Consortium (IAMDGC)., Heid IM, Weber BH., Genetic pleiotropy between age-related macular degeneration and 16 complex diseases and traits. Genome Med. 2017</v>
      </c>
    </row>
    <row r="1341" spans="1:29" x14ac:dyDescent="0.3">
      <c r="A1341">
        <v>2355</v>
      </c>
      <c r="B1341" t="s">
        <v>5583</v>
      </c>
      <c r="C1341" t="s">
        <v>15828</v>
      </c>
      <c r="D1341" t="s">
        <v>26005</v>
      </c>
      <c r="E1341" t="s">
        <v>2490</v>
      </c>
      <c r="F1341" s="10"/>
      <c r="G1341">
        <v>2017</v>
      </c>
      <c r="J1341">
        <v>0.12010744371307502</v>
      </c>
      <c r="L1341" t="s">
        <v>36820</v>
      </c>
      <c r="M1341">
        <v>28760639</v>
      </c>
      <c r="Q1341" s="10"/>
      <c r="R1341" s="11">
        <f t="shared" si="40"/>
        <v>0</v>
      </c>
      <c r="U1341" s="11">
        <f t="shared" si="41"/>
        <v>0</v>
      </c>
      <c r="Y1341" s="11">
        <f>IF(SUM(Tableau1[[#This Row],[Other access]:[Sci-hub access]])&gt;=1,1,0)</f>
        <v>0</v>
      </c>
      <c r="Z1341" s="12">
        <f>IF(OR(Tableau1[[#This Row],[Access R1 + S1+ T1 ]]&gt;=1,Tableau1[[#This Row],[Access V1 +W1 + X1]]&gt;=1),1,0)</f>
        <v>0</v>
      </c>
      <c r="AB1341" s="10" t="str">
        <f>Tableau1[[#This Row],[DOI]]</f>
        <v>doi: 10.1016/j.ajo.2017.07.021</v>
      </c>
      <c r="AC1341" s="13" t="str">
        <f>Tableau1[[#This Row],[Authors]]&amp;", "&amp;Tableau1[[#This Row],[Title]]&amp;" "&amp;Tableau1[[#This Row],[Journal]]&amp;". "&amp;Tableau1[[#This Row],[Year]]</f>
        <v>Zhang X, Olson DJ, Le P, Lin FC, Fleischman D, Davis RM., The Association Between Glaucoma, Anxiety, and Depression in a Large Population. Am J Ophthalmol. 2017</v>
      </c>
    </row>
    <row r="1342" spans="1:29" x14ac:dyDescent="0.3">
      <c r="A1342">
        <v>8545</v>
      </c>
      <c r="B1342" t="s">
        <v>11214</v>
      </c>
      <c r="C1342" t="s">
        <v>21398</v>
      </c>
      <c r="D1342" t="s">
        <v>31653</v>
      </c>
      <c r="E1342" t="s">
        <v>2447</v>
      </c>
      <c r="F1342" s="10"/>
      <c r="G1342">
        <v>2017</v>
      </c>
      <c r="J1342">
        <v>0.12016989488281482</v>
      </c>
      <c r="L1342" t="s">
        <v>42881</v>
      </c>
      <c r="M1342">
        <v>27893585</v>
      </c>
      <c r="Q1342" s="10"/>
      <c r="R1342" s="11">
        <f t="shared" si="40"/>
        <v>0</v>
      </c>
      <c r="U1342" s="11">
        <f t="shared" si="41"/>
        <v>0</v>
      </c>
      <c r="Y1342" s="11">
        <f>IF(SUM(Tableau1[[#This Row],[Other access]:[Sci-hub access]])&gt;=1,1,0)</f>
        <v>0</v>
      </c>
      <c r="Z1342" s="12">
        <f>IF(OR(Tableau1[[#This Row],[Access R1 + S1+ T1 ]]&gt;=1,Tableau1[[#This Row],[Access V1 +W1 + X1]]&gt;=1),1,0)</f>
        <v>0</v>
      </c>
      <c r="AB1342" s="10" t="str">
        <f>Tableau1[[#This Row],[DOI]]</f>
        <v>doi: 10.1097/IOP.0000000000000833</v>
      </c>
      <c r="AC1342" s="13" t="str">
        <f>Tableau1[[#This Row],[Authors]]&amp;", "&amp;Tableau1[[#This Row],[Title]]&amp;" "&amp;Tableau1[[#This Row],[Journal]]&amp;". "&amp;Tableau1[[#This Row],[Year]]</f>
        <v>Dagi Glass LR, Lawrence DP, Jakobiec FA, Freitag SK., Conjunctival Melanoma Responsive to Combined Systemic BRAF/MEK Inhibitors. Ophthal Plast Reconstr Surg. 2017</v>
      </c>
    </row>
    <row r="1343" spans="1:29" x14ac:dyDescent="0.3">
      <c r="A1343">
        <v>5137</v>
      </c>
      <c r="B1343" t="s">
        <v>8214</v>
      </c>
      <c r="C1343" t="s">
        <v>18439</v>
      </c>
      <c r="D1343" t="s">
        <v>28644</v>
      </c>
      <c r="E1343" t="s">
        <v>2468</v>
      </c>
      <c r="F1343" s="10"/>
      <c r="G1343">
        <v>2017</v>
      </c>
      <c r="J1343">
        <v>0.1204228947820889</v>
      </c>
      <c r="L1343" t="s">
        <v>39541</v>
      </c>
      <c r="M1343">
        <v>28368998</v>
      </c>
      <c r="Q1343" s="10"/>
      <c r="R1343" s="11">
        <f t="shared" si="40"/>
        <v>0</v>
      </c>
      <c r="U1343" s="11">
        <f t="shared" si="41"/>
        <v>0</v>
      </c>
      <c r="Y1343" s="11">
        <f>IF(SUM(Tableau1[[#This Row],[Other access]:[Sci-hub access]])&gt;=1,1,0)</f>
        <v>0</v>
      </c>
      <c r="Z1343" s="12">
        <f>IF(OR(Tableau1[[#This Row],[Access R1 + S1+ T1 ]]&gt;=1,Tableau1[[#This Row],[Access V1 +W1 + X1]]&gt;=1),1,0)</f>
        <v>0</v>
      </c>
      <c r="AB1343" s="10" t="str">
        <f>Tableau1[[#This Row],[DOI]]</f>
        <v>doi: 10.1097/IJG.0000000000000662</v>
      </c>
      <c r="AC1343" s="13" t="str">
        <f>Tableau1[[#This Row],[Authors]]&amp;", "&amp;Tableau1[[#This Row],[Title]]&amp;" "&amp;Tableau1[[#This Row],[Journal]]&amp;". "&amp;Tableau1[[#This Row],[Year]]</f>
        <v>Lee WJ, Na KI, Kim YK, Jeoung JW, Park KH., Diagnostic Ability of Wide-field Retinal Nerve Fiber Layer Maps Using Swept-Source Optical Coherence Tomography for Detection of Preperimetric and Early Perimetric Glaucoma. J Glaucoma. 2017</v>
      </c>
    </row>
    <row r="1344" spans="1:29" x14ac:dyDescent="0.3">
      <c r="A1344">
        <v>1035</v>
      </c>
      <c r="B1344" t="s">
        <v>4297</v>
      </c>
      <c r="C1344" t="s">
        <v>14551</v>
      </c>
      <c r="D1344" t="s">
        <v>24718</v>
      </c>
      <c r="E1344" t="s">
        <v>2511</v>
      </c>
      <c r="F1344" s="10"/>
      <c r="G1344">
        <v>2017</v>
      </c>
      <c r="J1344">
        <v>0.12044491695376258</v>
      </c>
      <c r="L1344" t="s">
        <v>35523</v>
      </c>
      <c r="M1344">
        <v>29044079</v>
      </c>
      <c r="Q1344" s="10"/>
      <c r="R1344" s="11">
        <f t="shared" si="40"/>
        <v>0</v>
      </c>
      <c r="U1344" s="11">
        <f t="shared" si="41"/>
        <v>0</v>
      </c>
      <c r="Y1344" s="11">
        <f>IF(SUM(Tableau1[[#This Row],[Other access]:[Sci-hub access]])&gt;=1,1,0)</f>
        <v>0</v>
      </c>
      <c r="Z1344" s="12">
        <f>IF(OR(Tableau1[[#This Row],[Access R1 + S1+ T1 ]]&gt;=1,Tableau1[[#This Row],[Access V1 +W1 + X1]]&gt;=1),1,0)</f>
        <v>0</v>
      </c>
      <c r="AB1344" s="10" t="str">
        <f>Tableau1[[#This Row],[DOI]]</f>
        <v>doi: 10.4103/ijo.IJO_415_17</v>
      </c>
      <c r="AC1344" s="13" t="str">
        <f>Tableau1[[#This Row],[Authors]]&amp;", "&amp;Tableau1[[#This Row],[Title]]&amp;" "&amp;Tableau1[[#This Row],[Journal]]&amp;". "&amp;Tableau1[[#This Row],[Year]]</f>
        <v>Rathi A, Takkar B, Venkatesh P, Gaur N, Kumar A., Ultrasonographic evaluation of transition from normal to ectatic area: A comparison between myopic staphylomata and coloboma. Indian J Ophthalmol. 2017</v>
      </c>
    </row>
    <row r="1345" spans="1:29" x14ac:dyDescent="0.3">
      <c r="A1345">
        <v>4084</v>
      </c>
      <c r="B1345" t="s">
        <v>7231</v>
      </c>
      <c r="C1345" t="s">
        <v>17469</v>
      </c>
      <c r="D1345" t="s">
        <v>27659</v>
      </c>
      <c r="E1345" t="s">
        <v>34170</v>
      </c>
      <c r="F1345" s="10"/>
      <c r="G1345">
        <v>2017</v>
      </c>
      <c r="J1345">
        <v>0.12056550924244869</v>
      </c>
      <c r="L1345" t="s">
        <v>38516</v>
      </c>
      <c r="M1345">
        <v>28487236</v>
      </c>
      <c r="Q1345" s="10"/>
      <c r="R1345" s="11">
        <f t="shared" si="40"/>
        <v>0</v>
      </c>
      <c r="U1345" s="11">
        <f t="shared" si="41"/>
        <v>0</v>
      </c>
      <c r="Y1345" s="11">
        <f>IF(SUM(Tableau1[[#This Row],[Other access]:[Sci-hub access]])&gt;=1,1,0)</f>
        <v>0</v>
      </c>
      <c r="Z1345" s="12">
        <f>IF(OR(Tableau1[[#This Row],[Access R1 + S1+ T1 ]]&gt;=1,Tableau1[[#This Row],[Access V1 +W1 + X1]]&gt;=1),1,0)</f>
        <v>0</v>
      </c>
      <c r="AB1345" s="10" t="str">
        <f>Tableau1[[#This Row],[DOI]]</f>
        <v>doi: 10.1016/j.mce.2017.05.009</v>
      </c>
      <c r="AC1345" s="13" t="str">
        <f>Tableau1[[#This Row],[Authors]]&amp;", "&amp;Tableau1[[#This Row],[Title]]&amp;" "&amp;Tableau1[[#This Row],[Journal]]&amp;". "&amp;Tableau1[[#This Row],[Year]]</f>
        <v>Zhang R, Garrett Q, Zhou H, Wu X, Mao Y, Cui X, Xie B, Liu Z, Cui D, Jiang L, Zhang Q, Xu S., Upregulation of miR-195 accelerates oxidative stress-induced retinal endothelial cell injury by targeting mitofusin 2 in diabetic rats. Mol Cell Endocrinol. 2017</v>
      </c>
    </row>
    <row r="1346" spans="1:29" x14ac:dyDescent="0.3">
      <c r="A1346">
        <v>1894</v>
      </c>
      <c r="B1346" t="s">
        <v>5137</v>
      </c>
      <c r="C1346" t="s">
        <v>15383</v>
      </c>
      <c r="D1346" t="s">
        <v>25559</v>
      </c>
      <c r="E1346" t="s">
        <v>2448</v>
      </c>
      <c r="F1346" s="10"/>
      <c r="G1346">
        <v>2017</v>
      </c>
      <c r="J1346">
        <v>0.12060355456917737</v>
      </c>
      <c r="L1346" t="s">
        <v>36366</v>
      </c>
      <c r="M1346">
        <v>28856428</v>
      </c>
      <c r="Q1346" s="10"/>
      <c r="R1346" s="11">
        <f t="shared" ref="R1346:R1409" si="42">IF(SUM(N1346:Q1346)&gt;0,1,0)</f>
        <v>0</v>
      </c>
      <c r="U1346" s="11">
        <f t="shared" ref="U1346:U1409" si="43">IF(SUM(R1346,T1346)&gt;0,1,0)</f>
        <v>0</v>
      </c>
      <c r="Y1346" s="11">
        <f>IF(SUM(Tableau1[[#This Row],[Other access]:[Sci-hub access]])&gt;=1,1,0)</f>
        <v>0</v>
      </c>
      <c r="Z1346" s="12">
        <f>IF(OR(Tableau1[[#This Row],[Access R1 + S1+ T1 ]]&gt;=1,Tableau1[[#This Row],[Access V1 +W1 + X1]]&gt;=1),1,0)</f>
        <v>0</v>
      </c>
      <c r="AB1346" s="10" t="str">
        <f>Tableau1[[#This Row],[DOI]]</f>
        <v>doi: 10.1007/s00417-017-3771-1</v>
      </c>
      <c r="AC1346" s="13" t="str">
        <f>Tableau1[[#This Row],[Authors]]&amp;", "&amp;Tableau1[[#This Row],[Title]]&amp;" "&amp;Tableau1[[#This Row],[Journal]]&amp;". "&amp;Tableau1[[#This Row],[Year]]</f>
        <v>Shiraki N, Wakabayashi T, Sato T, Sakaguchi H, Nishida K., Intraoperative B-scan ultrasonography and pars plana vitrectomy for severe open globe injury with hemorrhagic retinal and choroidal detachment. Graefes Arch Clin Exp Ophthalmol. 2017</v>
      </c>
    </row>
    <row r="1347" spans="1:29" x14ac:dyDescent="0.3">
      <c r="A1347">
        <v>3528</v>
      </c>
      <c r="B1347" t="s">
        <v>6702</v>
      </c>
      <c r="C1347" t="s">
        <v>16944</v>
      </c>
      <c r="D1347" t="s">
        <v>27126</v>
      </c>
      <c r="E1347" t="s">
        <v>2511</v>
      </c>
      <c r="F1347" s="10"/>
      <c r="G1347">
        <v>2017</v>
      </c>
      <c r="J1347">
        <v>0.12082362037231609</v>
      </c>
      <c r="L1347" t="s">
        <v>37975</v>
      </c>
      <c r="M1347">
        <v>28574005</v>
      </c>
      <c r="Q1347" s="10"/>
      <c r="R1347" s="11">
        <f t="shared" si="42"/>
        <v>0</v>
      </c>
      <c r="U1347" s="11">
        <f t="shared" si="43"/>
        <v>0</v>
      </c>
      <c r="Y1347" s="11">
        <f>IF(SUM(Tableau1[[#This Row],[Other access]:[Sci-hub access]])&gt;=1,1,0)</f>
        <v>0</v>
      </c>
      <c r="Z1347" s="12">
        <f>IF(OR(Tableau1[[#This Row],[Access R1 + S1+ T1 ]]&gt;=1,Tableau1[[#This Row],[Access V1 +W1 + X1]]&gt;=1),1,0)</f>
        <v>0</v>
      </c>
      <c r="AB1347" s="10" t="str">
        <f>Tableau1[[#This Row],[DOI]]</f>
        <v>doi: 10.4103/ijo.IJO_72_14</v>
      </c>
      <c r="AC1347" s="13" t="str">
        <f>Tableau1[[#This Row],[Authors]]&amp;", "&amp;Tableau1[[#This Row],[Title]]&amp;" "&amp;Tableau1[[#This Row],[Journal]]&amp;". "&amp;Tableau1[[#This Row],[Year]]</f>
        <v>Agarkar S, Kaduskar A., Congenital inverse Duane's retraction syndrome: A rare presentation. Indian J Ophthalmol. 2017</v>
      </c>
    </row>
    <row r="1348" spans="1:29" x14ac:dyDescent="0.3">
      <c r="A1348">
        <v>971</v>
      </c>
      <c r="B1348" t="s">
        <v>4233</v>
      </c>
      <c r="C1348" t="s">
        <v>14487</v>
      </c>
      <c r="D1348" t="s">
        <v>24654</v>
      </c>
      <c r="E1348" t="s">
        <v>2650</v>
      </c>
      <c r="F1348" s="10"/>
      <c r="G1348">
        <v>2017</v>
      </c>
      <c r="J1348">
        <v>0.12083425791282831</v>
      </c>
      <c r="L1348" t="s">
        <v>35459</v>
      </c>
      <c r="M1348">
        <v>29050386</v>
      </c>
      <c r="Q1348" s="10"/>
      <c r="R1348" s="11">
        <f t="shared" si="42"/>
        <v>0</v>
      </c>
      <c r="U1348" s="11">
        <f t="shared" si="43"/>
        <v>0</v>
      </c>
      <c r="Y1348" s="11">
        <f>IF(SUM(Tableau1[[#This Row],[Other access]:[Sci-hub access]])&gt;=1,1,0)</f>
        <v>0</v>
      </c>
      <c r="Z1348" s="12">
        <f>IF(OR(Tableau1[[#This Row],[Access R1 + S1+ T1 ]]&gt;=1,Tableau1[[#This Row],[Access V1 +W1 + X1]]&gt;=1),1,0)</f>
        <v>0</v>
      </c>
      <c r="AB1348" s="10" t="str">
        <f>Tableau1[[#This Row],[DOI]]</f>
        <v>doi: 10.1093/brain/awx172</v>
      </c>
      <c r="AC1348" s="13" t="str">
        <f>Tableau1[[#This Row],[Authors]]&amp;", "&amp;Tableau1[[#This Row],[Title]]&amp;" "&amp;Tableau1[[#This Row],[Journal]]&amp;". "&amp;Tableau1[[#This Row],[Year]]</f>
        <v>Tong J, Rathitharan G, Meyer JH, Furukawa Y, Ang LC, Boileau I, Guttman M, Hornykiewicz O, Kish SJ., Brain monoamine oxidase B and A in human parkinsonian dopamine deficiency disorders. Brain. 2017</v>
      </c>
    </row>
    <row r="1349" spans="1:29" x14ac:dyDescent="0.3">
      <c r="A1349">
        <v>6717</v>
      </c>
      <c r="B1349" t="s">
        <v>1070</v>
      </c>
      <c r="C1349" t="s">
        <v>1071</v>
      </c>
      <c r="D1349" t="s">
        <v>1072</v>
      </c>
      <c r="E1349" t="s">
        <v>2502</v>
      </c>
      <c r="F1349" s="10"/>
      <c r="G1349">
        <v>2017</v>
      </c>
      <c r="J1349">
        <v>0.12092371363174481</v>
      </c>
      <c r="L1349" t="s">
        <v>41078</v>
      </c>
      <c r="M1349">
        <v>28171872</v>
      </c>
      <c r="Q1349" s="10"/>
      <c r="R1349" s="11">
        <f t="shared" si="42"/>
        <v>0</v>
      </c>
      <c r="U1349" s="11">
        <f t="shared" si="43"/>
        <v>0</v>
      </c>
      <c r="Y1349" s="11">
        <f>IF(SUM(Tableau1[[#This Row],[Other access]:[Sci-hub access]])&gt;=1,1,0)</f>
        <v>0</v>
      </c>
      <c r="Z1349" s="12">
        <f>IF(OR(Tableau1[[#This Row],[Access R1 + S1+ T1 ]]&gt;=1,Tableau1[[#This Row],[Access V1 +W1 + X1]]&gt;=1),1,0)</f>
        <v>0</v>
      </c>
      <c r="AB1349" s="10" t="str">
        <f>Tableau1[[#This Row],[DOI]]</f>
        <v>doi: 10.1159/000455153</v>
      </c>
      <c r="AC1349" s="13" t="str">
        <f>Tableau1[[#This Row],[Authors]]&amp;", "&amp;Tableau1[[#This Row],[Title]]&amp;" "&amp;Tableau1[[#This Row],[Journal]]&amp;". "&amp;Tableau1[[#This Row],[Year]]</f>
        <v>Hoban K, Peden R, Megaw R, Halpin P, Tatham AJ., 24-Hour Contact Lens Sensor Monitoring of Intraocular Pressure-Related Profiles in Normal-Tension Glaucoma and Rates of Disease Progression. Ophthalmic Res. 2017</v>
      </c>
    </row>
    <row r="1350" spans="1:29" x14ac:dyDescent="0.3">
      <c r="A1350">
        <v>8258</v>
      </c>
      <c r="B1350" t="s">
        <v>10962</v>
      </c>
      <c r="C1350" t="s">
        <v>21149</v>
      </c>
      <c r="D1350" t="s">
        <v>31400</v>
      </c>
      <c r="E1350" t="s">
        <v>2552</v>
      </c>
      <c r="F1350" s="10"/>
      <c r="G1350">
        <v>2017</v>
      </c>
      <c r="J1350">
        <v>0.12092473176075735</v>
      </c>
      <c r="L1350" t="s">
        <v>42603</v>
      </c>
      <c r="M1350">
        <v>27957617</v>
      </c>
      <c r="Q1350" s="10"/>
      <c r="R1350" s="11">
        <f t="shared" si="42"/>
        <v>0</v>
      </c>
      <c r="U1350" s="11">
        <f t="shared" si="43"/>
        <v>0</v>
      </c>
      <c r="Y1350" s="11">
        <f>IF(SUM(Tableau1[[#This Row],[Other access]:[Sci-hub access]])&gt;=1,1,0)</f>
        <v>0</v>
      </c>
      <c r="Z1350" s="12">
        <f>IF(OR(Tableau1[[#This Row],[Access R1 + S1+ T1 ]]&gt;=1,Tableau1[[#This Row],[Access V1 +W1 + X1]]&gt;=1),1,0)</f>
        <v>0</v>
      </c>
      <c r="AB1350" s="10" t="str">
        <f>Tableau1[[#This Row],[DOI]]</f>
        <v>doi: 10.1007/s10067-016-3499-z</v>
      </c>
      <c r="AC1350" s="13" t="str">
        <f>Tableau1[[#This Row],[Authors]]&amp;", "&amp;Tableau1[[#This Row],[Title]]&amp;" "&amp;Tableau1[[#This Row],[Journal]]&amp;". "&amp;Tableau1[[#This Row],[Year]]</f>
        <v>Xiao F., Neuromyotonia as an unusual neurological complication of primary Sjögren's syndrome: case report and literature review. Clin Rheumatol. 2017</v>
      </c>
    </row>
    <row r="1351" spans="1:29" x14ac:dyDescent="0.3">
      <c r="A1351">
        <v>6507</v>
      </c>
      <c r="B1351" t="s">
        <v>9432</v>
      </c>
      <c r="C1351" t="s">
        <v>19640</v>
      </c>
      <c r="D1351" t="s">
        <v>29863</v>
      </c>
      <c r="E1351" t="s">
        <v>2567</v>
      </c>
      <c r="F1351" s="10"/>
      <c r="G1351">
        <v>2017</v>
      </c>
      <c r="J1351">
        <v>0.1209414590819472</v>
      </c>
      <c r="L1351" t="s">
        <v>40872</v>
      </c>
      <c r="M1351">
        <v>28202488</v>
      </c>
      <c r="Q1351" s="10"/>
      <c r="R1351" s="11">
        <f t="shared" si="42"/>
        <v>0</v>
      </c>
      <c r="U1351" s="11">
        <f t="shared" si="43"/>
        <v>0</v>
      </c>
      <c r="Y1351" s="11">
        <f>IF(SUM(Tableau1[[#This Row],[Other access]:[Sci-hub access]])&gt;=1,1,0)</f>
        <v>0</v>
      </c>
      <c r="Z1351" s="12">
        <f>IF(OR(Tableau1[[#This Row],[Access R1 + S1+ T1 ]]&gt;=1,Tableau1[[#This Row],[Access V1 +W1 + X1]]&gt;=1),1,0)</f>
        <v>0</v>
      </c>
      <c r="AB1351" s="10" t="str">
        <f>Tableau1[[#This Row],[DOI]]</f>
        <v>doi: 10.1136/bcr-2017-219433</v>
      </c>
      <c r="AC1351" s="13" t="str">
        <f>Tableau1[[#This Row],[Authors]]&amp;", "&amp;Tableau1[[#This Row],[Title]]&amp;" "&amp;Tableau1[[#This Row],[Journal]]&amp;". "&amp;Tableau1[[#This Row],[Year]]</f>
        <v>Amin OS, Shwani SS., Opsoclonus. BMJ Case Rep. 2017</v>
      </c>
    </row>
    <row r="1352" spans="1:29" x14ac:dyDescent="0.3">
      <c r="A1352">
        <v>7297</v>
      </c>
      <c r="B1352" t="s">
        <v>10116</v>
      </c>
      <c r="C1352" t="s">
        <v>20318</v>
      </c>
      <c r="D1352" t="s">
        <v>30550</v>
      </c>
      <c r="E1352" t="s">
        <v>34365</v>
      </c>
      <c r="F1352" s="10"/>
      <c r="G1352">
        <v>2017</v>
      </c>
      <c r="J1352">
        <v>0.12106191501085728</v>
      </c>
      <c r="L1352" t="s">
        <v>41653</v>
      </c>
      <c r="M1352">
        <v>28107216</v>
      </c>
      <c r="Q1352" s="10"/>
      <c r="R1352" s="11">
        <f t="shared" si="42"/>
        <v>0</v>
      </c>
      <c r="U1352" s="11">
        <f t="shared" si="43"/>
        <v>0</v>
      </c>
      <c r="Y1352" s="11">
        <f>IF(SUM(Tableau1[[#This Row],[Other access]:[Sci-hub access]])&gt;=1,1,0)</f>
        <v>0</v>
      </c>
      <c r="Z1352" s="12">
        <f>IF(OR(Tableau1[[#This Row],[Access R1 + S1+ T1 ]]&gt;=1,Tableau1[[#This Row],[Access V1 +W1 + X1]]&gt;=1),1,0)</f>
        <v>0</v>
      </c>
      <c r="AB1352" s="10" t="str">
        <f>Tableau1[[#This Row],[DOI]]</f>
        <v>doi: 10.1097/JSM.0000000000000381</v>
      </c>
      <c r="AC1352" s="13" t="str">
        <f>Tableau1[[#This Row],[Authors]]&amp;", "&amp;Tableau1[[#This Row],[Title]]&amp;" "&amp;Tableau1[[#This Row],[Journal]]&amp;". "&amp;Tableau1[[#This Row],[Year]]</f>
        <v>Clark JF, Ellis JK, Burns TM, Childress JM, Divine JG., Analysis of Central and Peripheral Vision Reaction Times in Patients With Postconcussion Visual Dysfunction. Clin J Sport Med. 2017</v>
      </c>
    </row>
    <row r="1353" spans="1:29" ht="28.8" x14ac:dyDescent="0.3">
      <c r="A1353">
        <v>4730</v>
      </c>
      <c r="B1353" t="s">
        <v>7840</v>
      </c>
      <c r="C1353" t="s">
        <v>18072</v>
      </c>
      <c r="D1353" t="s">
        <v>28270</v>
      </c>
      <c r="E1353" t="s">
        <v>2440</v>
      </c>
      <c r="F1353" s="10"/>
      <c r="G1353">
        <v>2017</v>
      </c>
      <c r="J1353">
        <v>0.12106715211592911</v>
      </c>
      <c r="L1353" t="s">
        <v>39146</v>
      </c>
      <c r="M1353">
        <v>28414059</v>
      </c>
      <c r="Q1353" s="10"/>
      <c r="R1353" s="11">
        <f t="shared" si="42"/>
        <v>0</v>
      </c>
      <c r="U1353" s="11">
        <f t="shared" si="43"/>
        <v>0</v>
      </c>
      <c r="Y1353" s="11">
        <f>IF(SUM(Tableau1[[#This Row],[Other access]:[Sci-hub access]])&gt;=1,1,0)</f>
        <v>0</v>
      </c>
      <c r="Z1353" s="12">
        <f>IF(OR(Tableau1[[#This Row],[Access R1 + S1+ T1 ]]&gt;=1,Tableau1[[#This Row],[Access V1 +W1 + X1]]&gt;=1),1,0)</f>
        <v>0</v>
      </c>
      <c r="AB1353" s="10" t="str">
        <f>Tableau1[[#This Row],[DOI]]</f>
        <v>doi: 10.1016/j.exer.2017.04.003</v>
      </c>
      <c r="AC1353" s="13" t="str">
        <f>Tableau1[[#This Row],[Authors]]&amp;", "&amp;Tableau1[[#This Row],[Title]]&amp;" "&amp;Tableau1[[#This Row],[Journal]]&amp;". "&amp;Tableau1[[#This Row],[Year]]</f>
        <v>Kimball EC, Pease ME, Steinhart MR, Oglesby EN, Pitha I, Nguyen C, Quigley HA., A mouse ocular explant model that enables the study of living optic nerve head events after acute and chronic intraocular pressure elevation: Focusing on retinal ganglion cell axons and mitochondria. Exp Eye Res. 2017</v>
      </c>
    </row>
    <row r="1354" spans="1:29" x14ac:dyDescent="0.3">
      <c r="A1354">
        <v>6776</v>
      </c>
      <c r="B1354" t="s">
        <v>1100</v>
      </c>
      <c r="C1354" t="s">
        <v>1101</v>
      </c>
      <c r="D1354" t="s">
        <v>1102</v>
      </c>
      <c r="E1354" t="s">
        <v>2972</v>
      </c>
      <c r="F1354" s="10"/>
      <c r="G1354">
        <v>2017</v>
      </c>
      <c r="J1354">
        <v>0.12126290026328823</v>
      </c>
      <c r="L1354" t="s">
        <v>41136</v>
      </c>
      <c r="M1354">
        <v>28164820</v>
      </c>
      <c r="Q1354" s="10"/>
      <c r="R1354" s="11">
        <f t="shared" si="42"/>
        <v>0</v>
      </c>
      <c r="U1354" s="11">
        <f t="shared" si="43"/>
        <v>0</v>
      </c>
      <c r="Y1354" s="11">
        <f>IF(SUM(Tableau1[[#This Row],[Other access]:[Sci-hub access]])&gt;=1,1,0)</f>
        <v>0</v>
      </c>
      <c r="Z1354" s="12">
        <f>IF(OR(Tableau1[[#This Row],[Access R1 + S1+ T1 ]]&gt;=1,Tableau1[[#This Row],[Access V1 +W1 + X1]]&gt;=1),1,0)</f>
        <v>0</v>
      </c>
      <c r="AB1354" s="10" t="str">
        <f>Tableau1[[#This Row],[DOI]]</f>
        <v>doi: 10.1016/j.pop.2016.09.009</v>
      </c>
      <c r="AC1354" s="13" t="str">
        <f>Tableau1[[#This Row],[Authors]]&amp;", "&amp;Tableau1[[#This Row],[Title]]&amp;" "&amp;Tableau1[[#This Row],[Journal]]&amp;". "&amp;Tableau1[[#This Row],[Year]]</f>
        <v>Fleisch SB, Nash R., Medical Care of the Homeless: An American and International Issue. Prim Care. 2017</v>
      </c>
    </row>
    <row r="1355" spans="1:29" x14ac:dyDescent="0.3">
      <c r="A1355">
        <v>316</v>
      </c>
      <c r="B1355" t="s">
        <v>3579</v>
      </c>
      <c r="C1355" t="s">
        <v>13840</v>
      </c>
      <c r="D1355" t="s">
        <v>23999</v>
      </c>
      <c r="E1355" t="s">
        <v>2443</v>
      </c>
      <c r="F1355" s="10"/>
      <c r="G1355">
        <v>2017</v>
      </c>
      <c r="J1355">
        <v>0.12126702331841843</v>
      </c>
      <c r="L1355" t="s">
        <v>34825</v>
      </c>
      <c r="M1355">
        <v>29260194</v>
      </c>
      <c r="Q1355" s="10"/>
      <c r="R1355" s="11">
        <f t="shared" si="42"/>
        <v>0</v>
      </c>
      <c r="U1355" s="11">
        <f t="shared" si="43"/>
        <v>0</v>
      </c>
      <c r="Y1355" s="11">
        <f>IF(SUM(Tableau1[[#This Row],[Other access]:[Sci-hub access]])&gt;=1,1,0)</f>
        <v>0</v>
      </c>
      <c r="Z1355" s="12">
        <f>IF(OR(Tableau1[[#This Row],[Access R1 + S1+ T1 ]]&gt;=1,Tableau1[[#This Row],[Access V1 +W1 + X1]]&gt;=1),1,0)</f>
        <v>0</v>
      </c>
      <c r="AB1355" s="10" t="str">
        <f>Tableau1[[#This Row],[DOI]]</f>
        <v>doi: 10.1167/iovs.17-22895</v>
      </c>
      <c r="AC1355" s="13" t="str">
        <f>Tableau1[[#This Row],[Authors]]&amp;", "&amp;Tableau1[[#This Row],[Title]]&amp;" "&amp;Tableau1[[#This Row],[Journal]]&amp;". "&amp;Tableau1[[#This Row],[Year]]</f>
        <v>Fieß A, Schuster AK, Kölb-Keerl R, Knuf M, Kirchhof B, Muether PS, Bauer J; Prematurity Eye Study Group.., Corneal Aberrations in Former Preterm Infants: Results From The Wiesbaden Prematurity Study. Invest Ophthalmol Vis Sci. 2017</v>
      </c>
    </row>
    <row r="1356" spans="1:29" x14ac:dyDescent="0.3">
      <c r="A1356">
        <v>2938</v>
      </c>
      <c r="B1356" t="s">
        <v>6134</v>
      </c>
      <c r="C1356" t="s">
        <v>16379</v>
      </c>
      <c r="D1356" t="s">
        <v>26558</v>
      </c>
      <c r="E1356" t="s">
        <v>2451</v>
      </c>
      <c r="F1356" s="10"/>
      <c r="G1356">
        <v>2017</v>
      </c>
      <c r="J1356">
        <v>0.1213518723407907</v>
      </c>
      <c r="L1356" t="s">
        <v>37394</v>
      </c>
      <c r="M1356">
        <v>28662138</v>
      </c>
      <c r="Q1356" s="10"/>
      <c r="R1356" s="11">
        <f t="shared" si="42"/>
        <v>0</v>
      </c>
      <c r="U1356" s="11">
        <f t="shared" si="43"/>
        <v>0</v>
      </c>
      <c r="Y1356" s="11">
        <f>IF(SUM(Tableau1[[#This Row],[Other access]:[Sci-hub access]])&gt;=1,1,0)</f>
        <v>0</v>
      </c>
      <c r="Z1356" s="12">
        <f>IF(OR(Tableau1[[#This Row],[Access R1 + S1+ T1 ]]&gt;=1,Tableau1[[#This Row],[Access V1 +W1 + X1]]&gt;=1),1,0)</f>
        <v>0</v>
      </c>
      <c r="AB1356" s="10" t="str">
        <f>Tableau1[[#This Row],[DOI]]</f>
        <v>doi: 10.1371/journal.pone.0180462</v>
      </c>
      <c r="AC1356" s="13" t="str">
        <f>Tableau1[[#This Row],[Authors]]&amp;", "&amp;Tableau1[[#This Row],[Title]]&amp;" "&amp;Tableau1[[#This Row],[Journal]]&amp;". "&amp;Tableau1[[#This Row],[Year]]</f>
        <v>Read SA, Alonso-Caneiro D, Vincent SJ., Longitudinal changes in macular retinal layer thickness in pediatric populations: Myopic vs non-myopic eyes. PLoS One. 2017</v>
      </c>
    </row>
    <row r="1357" spans="1:29" x14ac:dyDescent="0.3">
      <c r="A1357">
        <v>7326</v>
      </c>
      <c r="B1357" t="s">
        <v>10144</v>
      </c>
      <c r="C1357" t="s">
        <v>20346</v>
      </c>
      <c r="D1357" t="s">
        <v>30578</v>
      </c>
      <c r="E1357" t="s">
        <v>2535</v>
      </c>
      <c r="F1357" s="10"/>
      <c r="G1357">
        <v>2017</v>
      </c>
      <c r="J1357">
        <v>0.12139688044428787</v>
      </c>
      <c r="L1357" t="s">
        <v>41682</v>
      </c>
      <c r="M1357">
        <v>28104803</v>
      </c>
      <c r="Q1357" s="10"/>
      <c r="R1357" s="11">
        <f t="shared" si="42"/>
        <v>0</v>
      </c>
      <c r="U1357" s="11">
        <f t="shared" si="43"/>
        <v>0</v>
      </c>
      <c r="Y1357" s="11">
        <f>IF(SUM(Tableau1[[#This Row],[Other access]:[Sci-hub access]])&gt;=1,1,0)</f>
        <v>0</v>
      </c>
      <c r="Z1357" s="12">
        <f>IF(OR(Tableau1[[#This Row],[Access R1 + S1+ T1 ]]&gt;=1,Tableau1[[#This Row],[Access V1 +W1 + X1]]&gt;=1),1,0)</f>
        <v>0</v>
      </c>
      <c r="AB1357" s="10" t="str">
        <f>Tableau1[[#This Row],[DOI]]</f>
        <v>doi: 10.1074/jbc.M116.770024</v>
      </c>
      <c r="AC1357" s="13" t="str">
        <f>Tableau1[[#This Row],[Authors]]&amp;", "&amp;Tableau1[[#This Row],[Title]]&amp;" "&amp;Tableau1[[#This Row],[Journal]]&amp;". "&amp;Tableau1[[#This Row],[Year]]</f>
        <v>Sundermeier TR, Sakami S, Sahu B, Howell SJ, Gao S, Dong Z, Golczak M, Maeda A, Palczewski K., MicroRNA-processing Enzymes Are Essential for Survival and Function of Mature Retinal Pigmented Epithelial Cells in Mice. J Biol Chem. 2017</v>
      </c>
    </row>
    <row r="1358" spans="1:29" x14ac:dyDescent="0.3">
      <c r="A1358">
        <v>7237</v>
      </c>
      <c r="B1358" t="s">
        <v>10065</v>
      </c>
      <c r="C1358" t="s">
        <v>20267</v>
      </c>
      <c r="D1358" t="s">
        <v>30499</v>
      </c>
      <c r="E1358" t="s">
        <v>2443</v>
      </c>
      <c r="F1358" s="10"/>
      <c r="G1358">
        <v>2017</v>
      </c>
      <c r="J1358">
        <v>0.12145914846659289</v>
      </c>
      <c r="L1358" t="s">
        <v>41593</v>
      </c>
      <c r="M1358">
        <v>28114577</v>
      </c>
      <c r="Q1358" s="10"/>
      <c r="R1358" s="11">
        <f t="shared" si="42"/>
        <v>0</v>
      </c>
      <c r="U1358" s="11">
        <f t="shared" si="43"/>
        <v>0</v>
      </c>
      <c r="Y1358" s="11">
        <f>IF(SUM(Tableau1[[#This Row],[Other access]:[Sci-hub access]])&gt;=1,1,0)</f>
        <v>0</v>
      </c>
      <c r="Z1358" s="12">
        <f>IF(OR(Tableau1[[#This Row],[Access R1 + S1+ T1 ]]&gt;=1,Tableau1[[#This Row],[Access V1 +W1 + X1]]&gt;=1),1,0)</f>
        <v>0</v>
      </c>
      <c r="AB1358" s="10" t="str">
        <f>Tableau1[[#This Row],[DOI]]</f>
        <v>doi: 10.1167/iovs.16-20813</v>
      </c>
      <c r="AC1358" s="13" t="str">
        <f>Tableau1[[#This Row],[Authors]]&amp;", "&amp;Tableau1[[#This Row],[Title]]&amp;" "&amp;Tableau1[[#This Row],[Journal]]&amp;". "&amp;Tableau1[[#This Row],[Year]]</f>
        <v>Labate C, Lombardo M, Lombardo G, De Santo MP., Biomechanical Strengthening of the Human Cornea Induced by Nanoplatform-Based Transepithelial Riboflavin/UV-A Corneal Cross-Linking. Invest Ophthalmol Vis Sci. 2017</v>
      </c>
    </row>
    <row r="1359" spans="1:29" x14ac:dyDescent="0.3">
      <c r="A1359">
        <v>2626</v>
      </c>
      <c r="B1359" t="s">
        <v>5842</v>
      </c>
      <c r="C1359" t="s">
        <v>16088</v>
      </c>
      <c r="D1359" t="s">
        <v>26265</v>
      </c>
      <c r="E1359" t="s">
        <v>2449</v>
      </c>
      <c r="F1359" s="10"/>
      <c r="G1359">
        <v>2018</v>
      </c>
      <c r="J1359">
        <v>0.12149604923608082</v>
      </c>
      <c r="L1359" t="s">
        <v>37089</v>
      </c>
      <c r="M1359">
        <v>28718904</v>
      </c>
      <c r="Q1359" s="10"/>
      <c r="R1359" s="11">
        <f t="shared" si="42"/>
        <v>0</v>
      </c>
      <c r="U1359" s="11">
        <f t="shared" si="43"/>
        <v>0</v>
      </c>
      <c r="Y1359" s="11">
        <f>IF(SUM(Tableau1[[#This Row],[Other access]:[Sci-hub access]])&gt;=1,1,0)</f>
        <v>0</v>
      </c>
      <c r="Z1359" s="12">
        <f>IF(OR(Tableau1[[#This Row],[Access R1 + S1+ T1 ]]&gt;=1,Tableau1[[#This Row],[Access V1 +W1 + X1]]&gt;=1),1,0)</f>
        <v>0</v>
      </c>
      <c r="AB1359" s="10" t="str">
        <f>Tableau1[[#This Row],[DOI]]</f>
        <v>doi: 10.1111/cxo.12574</v>
      </c>
      <c r="AC1359" s="13" t="str">
        <f>Tableau1[[#This Row],[Authors]]&amp;", "&amp;Tableau1[[#This Row],[Title]]&amp;" "&amp;Tableau1[[#This Row],[Journal]]&amp;". "&amp;Tableau1[[#This Row],[Year]]</f>
        <v>Akcam HT, Unlu M, Karaca EE, Yazici H, Aydin B, Hondur AM., Autologous serum eye-drops and enhanced epithelial healing time after photorefractive keratectomy. Clin Exp Optom. 2018</v>
      </c>
    </row>
    <row r="1360" spans="1:29" x14ac:dyDescent="0.3">
      <c r="A1360">
        <v>2688</v>
      </c>
      <c r="B1360" t="s">
        <v>5900</v>
      </c>
      <c r="C1360" t="s">
        <v>16146</v>
      </c>
      <c r="D1360" t="s">
        <v>26323</v>
      </c>
      <c r="E1360" t="s">
        <v>2451</v>
      </c>
      <c r="F1360" s="10"/>
      <c r="G1360">
        <v>2017</v>
      </c>
      <c r="J1360">
        <v>0.12154661989006876</v>
      </c>
      <c r="L1360" t="s">
        <v>37151</v>
      </c>
      <c r="M1360">
        <v>28704441</v>
      </c>
      <c r="Q1360" s="10"/>
      <c r="R1360" s="11">
        <f t="shared" si="42"/>
        <v>0</v>
      </c>
      <c r="U1360" s="11">
        <f t="shared" si="43"/>
        <v>0</v>
      </c>
      <c r="Y1360" s="11">
        <f>IF(SUM(Tableau1[[#This Row],[Other access]:[Sci-hub access]])&gt;=1,1,0)</f>
        <v>0</v>
      </c>
      <c r="Z1360" s="12">
        <f>IF(OR(Tableau1[[#This Row],[Access R1 + S1+ T1 ]]&gt;=1,Tableau1[[#This Row],[Access V1 +W1 + X1]]&gt;=1),1,0)</f>
        <v>0</v>
      </c>
      <c r="AB1360" s="10" t="str">
        <f>Tableau1[[#This Row],[DOI]]</f>
        <v>doi: 10.1371/journal.pone.0180933</v>
      </c>
      <c r="AC1360" s="13" t="str">
        <f>Tableau1[[#This Row],[Authors]]&amp;", "&amp;Tableau1[[#This Row],[Title]]&amp;" "&amp;Tableau1[[#This Row],[Journal]]&amp;". "&amp;Tableau1[[#This Row],[Year]]</f>
        <v>Nishikawa Y, Morishita S, Horie T, Fukumoto M, Sato T, Kida T, Oku H, Sugasawa J, Ikeda T, Nakamura K., A comparison of sex steroid concentration levels in the vitreous and serum of patients with vitreoretinal diseases. PLoS One. 2017</v>
      </c>
    </row>
    <row r="1361" spans="1:29" x14ac:dyDescent="0.3">
      <c r="A1361">
        <v>2601</v>
      </c>
      <c r="B1361" t="s">
        <v>5818</v>
      </c>
      <c r="C1361" t="s">
        <v>16064</v>
      </c>
      <c r="D1361" t="s">
        <v>26241</v>
      </c>
      <c r="E1361" t="s">
        <v>2465</v>
      </c>
      <c r="F1361" s="10"/>
      <c r="G1361">
        <v>2017</v>
      </c>
      <c r="J1361">
        <v>0.121779983530935</v>
      </c>
      <c r="L1361" t="s">
        <v>37064</v>
      </c>
      <c r="M1361">
        <v>28723783</v>
      </c>
      <c r="Q1361" s="10"/>
      <c r="R1361" s="11">
        <f t="shared" si="42"/>
        <v>0</v>
      </c>
      <c r="U1361" s="11">
        <f t="shared" si="43"/>
        <v>0</v>
      </c>
      <c r="Y1361" s="11">
        <f>IF(SUM(Tableau1[[#This Row],[Other access]:[Sci-hub access]])&gt;=1,1,0)</f>
        <v>0</v>
      </c>
      <c r="Z1361" s="12">
        <f>IF(OR(Tableau1[[#This Row],[Access R1 + S1+ T1 ]]&gt;=1,Tableau1[[#This Row],[Access V1 +W1 + X1]]&gt;=1),1,0)</f>
        <v>0</v>
      </c>
      <c r="AB1361" s="10" t="str">
        <f>Tableau1[[#This Row],[DOI]]</f>
        <v>doi: 10.1097/MD.0000000000007559</v>
      </c>
      <c r="AC1361" s="13" t="str">
        <f>Tableau1[[#This Row],[Authors]]&amp;", "&amp;Tableau1[[#This Row],[Title]]&amp;" "&amp;Tableau1[[#This Row],[Journal]]&amp;". "&amp;Tableau1[[#This Row],[Year]]</f>
        <v>Tang J, Du E, Wang J., Novel surgical management of cyclodialysis cleft via anterior chamber perfusion: Case report. Medicine (Baltimore). 2017</v>
      </c>
    </row>
    <row r="1362" spans="1:29" ht="28.8" x14ac:dyDescent="0.3">
      <c r="A1362">
        <v>1281</v>
      </c>
      <c r="B1362" t="s">
        <v>4541</v>
      </c>
      <c r="C1362" t="s">
        <v>14793</v>
      </c>
      <c r="D1362" t="s">
        <v>24962</v>
      </c>
      <c r="E1362" t="s">
        <v>2929</v>
      </c>
      <c r="F1362" s="10"/>
      <c r="G1362">
        <v>2017</v>
      </c>
      <c r="J1362">
        <v>0.1217932867656556</v>
      </c>
      <c r="L1362" t="s">
        <v>35764</v>
      </c>
      <c r="M1362">
        <v>28980714</v>
      </c>
      <c r="Q1362" s="10"/>
      <c r="R1362" s="11">
        <f t="shared" si="42"/>
        <v>0</v>
      </c>
      <c r="U1362" s="11">
        <f t="shared" si="43"/>
        <v>0</v>
      </c>
      <c r="Y1362" s="11">
        <f>IF(SUM(Tableau1[[#This Row],[Other access]:[Sci-hub access]])&gt;=1,1,0)</f>
        <v>0</v>
      </c>
      <c r="Z1362" s="12">
        <f>IF(OR(Tableau1[[#This Row],[Access R1 + S1+ T1 ]]&gt;=1,Tableau1[[#This Row],[Access V1 +W1 + X1]]&gt;=1),1,0)</f>
        <v>0</v>
      </c>
      <c r="AB1362" s="10" t="str">
        <f>Tableau1[[#This Row],[DOI]]</f>
        <v>doi: 10.1002/ana.25060</v>
      </c>
      <c r="AC1362" s="13" t="str">
        <f>Tableau1[[#This Row],[Authors]]&amp;", "&amp;Tableau1[[#This Row],[Title]]&amp;" "&amp;Tableau1[[#This Row],[Journal]]&amp;". "&amp;Tableau1[[#This Row],[Year]]</f>
        <v>Schonhaut DR, McMillan CT, Spina S, Dickerson BC, Siderowf A, Devous MD Sr, Tsai R, Winer J, Russell DS, Litvan I, Roberson ED, Seeley WW, Grinberg LT, Kramer JH, Miller BL, Pressman P, Nasrallah I, Baker SL, Gomperts SN, Johnson KA, Grossman M, Jagust WJ, et al., (18) F-flortaucipir tau positron emission tomography distinguishes established progressive supranuclear palsy from controls and Parkinson disease: A multicenter study. Ann Neurol. 2017</v>
      </c>
    </row>
    <row r="1363" spans="1:29" x14ac:dyDescent="0.3">
      <c r="A1363">
        <v>5559</v>
      </c>
      <c r="B1363" t="s">
        <v>8599</v>
      </c>
      <c r="C1363" t="s">
        <v>18821</v>
      </c>
      <c r="D1363" t="s">
        <v>29029</v>
      </c>
      <c r="E1363" t="s">
        <v>2450</v>
      </c>
      <c r="F1363" s="10"/>
      <c r="G1363">
        <v>2017</v>
      </c>
      <c r="J1363">
        <v>0.12179332188883163</v>
      </c>
      <c r="L1363" t="s">
        <v>39946</v>
      </c>
      <c r="M1363">
        <v>28320145</v>
      </c>
      <c r="Q1363" s="10"/>
      <c r="R1363" s="11">
        <f t="shared" si="42"/>
        <v>0</v>
      </c>
      <c r="U1363" s="11">
        <f t="shared" si="43"/>
        <v>0</v>
      </c>
      <c r="Y1363" s="11">
        <f>IF(SUM(Tableau1[[#This Row],[Other access]:[Sci-hub access]])&gt;=1,1,0)</f>
        <v>0</v>
      </c>
      <c r="Z1363" s="12">
        <f>IF(OR(Tableau1[[#This Row],[Access R1 + S1+ T1 ]]&gt;=1,Tableau1[[#This Row],[Access V1 +W1 + X1]]&gt;=1),1,0)</f>
        <v>0</v>
      </c>
      <c r="AB1363" s="10" t="str">
        <f>Tableau1[[#This Row],[DOI]]</f>
        <v>doi: 10.1016/j.jns.2017.01.031</v>
      </c>
      <c r="AC1363" s="13" t="str">
        <f>Tableau1[[#This Row],[Authors]]&amp;", "&amp;Tableau1[[#This Row],[Title]]&amp;" "&amp;Tableau1[[#This Row],[Journal]]&amp;". "&amp;Tableau1[[#This Row],[Year]]</f>
        <v>Garg RK, Malhotra HS, Kumar N, Uniyal R., Vision loss in tuberculous meningitis. J Neurol Sci. 2017</v>
      </c>
    </row>
    <row r="1364" spans="1:29" x14ac:dyDescent="0.3">
      <c r="A1364">
        <v>6203</v>
      </c>
      <c r="B1364" t="s">
        <v>9165</v>
      </c>
      <c r="C1364" t="s">
        <v>19378</v>
      </c>
      <c r="D1364" t="s">
        <v>29596</v>
      </c>
      <c r="E1364" t="s">
        <v>2490</v>
      </c>
      <c r="F1364" s="10"/>
      <c r="G1364">
        <v>2017</v>
      </c>
      <c r="J1364">
        <v>0.1220299497140922</v>
      </c>
      <c r="L1364" t="s">
        <v>40573</v>
      </c>
      <c r="M1364">
        <v>28237411</v>
      </c>
      <c r="Q1364" s="10"/>
      <c r="R1364" s="11">
        <f t="shared" si="42"/>
        <v>0</v>
      </c>
      <c r="U1364" s="11">
        <f t="shared" si="43"/>
        <v>0</v>
      </c>
      <c r="Y1364" s="11">
        <f>IF(SUM(Tableau1[[#This Row],[Other access]:[Sci-hub access]])&gt;=1,1,0)</f>
        <v>0</v>
      </c>
      <c r="Z1364" s="12">
        <f>IF(OR(Tableau1[[#This Row],[Access R1 + S1+ T1 ]]&gt;=1,Tableau1[[#This Row],[Access V1 +W1 + X1]]&gt;=1),1,0)</f>
        <v>0</v>
      </c>
      <c r="AB1364" s="10" t="str">
        <f>Tableau1[[#This Row],[DOI]]</f>
        <v>doi: 10.1016/j.ajo.2017.02.017</v>
      </c>
      <c r="AC1364" s="13" t="str">
        <f>Tableau1[[#This Row],[Authors]]&amp;", "&amp;Tableau1[[#This Row],[Title]]&amp;" "&amp;Tableau1[[#This Row],[Journal]]&amp;". "&amp;Tableau1[[#This Row],[Year]]</f>
        <v>Grewal DS, O'Sullivan ML, Kron M, Jaffe GJ., Association of Disorganization of Retinal Inner Layers With Visual Acuity In Eyes With Uveitic Cystoid Macular Edema. Am J Ophthalmol. 2017</v>
      </c>
    </row>
    <row r="1365" spans="1:29" x14ac:dyDescent="0.3">
      <c r="A1365">
        <v>4683</v>
      </c>
      <c r="B1365" t="s">
        <v>7796</v>
      </c>
      <c r="C1365" t="s">
        <v>18028</v>
      </c>
      <c r="D1365" t="s">
        <v>28226</v>
      </c>
      <c r="E1365" t="s">
        <v>2467</v>
      </c>
      <c r="F1365" s="10"/>
      <c r="G1365">
        <v>2017</v>
      </c>
      <c r="J1365">
        <v>0.1221511484827833</v>
      </c>
      <c r="L1365" t="s">
        <v>39099</v>
      </c>
      <c r="M1365">
        <v>28419402</v>
      </c>
      <c r="Q1365" s="10"/>
      <c r="R1365" s="11">
        <f t="shared" si="42"/>
        <v>0</v>
      </c>
      <c r="U1365" s="11">
        <f t="shared" si="43"/>
        <v>0</v>
      </c>
      <c r="Y1365" s="11">
        <f>IF(SUM(Tableau1[[#This Row],[Other access]:[Sci-hub access]])&gt;=1,1,0)</f>
        <v>0</v>
      </c>
      <c r="Z1365" s="12">
        <f>IF(OR(Tableau1[[#This Row],[Access R1 + S1+ T1 ]]&gt;=1,Tableau1[[#This Row],[Access V1 +W1 + X1]]&gt;=1),1,0)</f>
        <v>0</v>
      </c>
      <c r="AB1365" s="10" t="str">
        <f>Tableau1[[#This Row],[DOI]]</f>
        <v>doi: 10.3928/23258160-20170329-11</v>
      </c>
      <c r="AC1365" s="13" t="str">
        <f>Tableau1[[#This Row],[Authors]]&amp;", "&amp;Tableau1[[#This Row],[Title]]&amp;" "&amp;Tableau1[[#This Row],[Journal]]&amp;". "&amp;Tableau1[[#This Row],[Year]]</f>
        <v>D'Souza P, Babu U, Narendran V., Autologous Free Internal Limiting Membrane Flap for Optic Nerve Head Pit With Maculopathy. Ophthalmic Surg Lasers Imaging Retina. 2017</v>
      </c>
    </row>
    <row r="1366" spans="1:29" ht="28.8" x14ac:dyDescent="0.3">
      <c r="A1366">
        <v>5851</v>
      </c>
      <c r="B1366" t="s">
        <v>8867</v>
      </c>
      <c r="C1366" t="s">
        <v>19083</v>
      </c>
      <c r="D1366" t="s">
        <v>29297</v>
      </c>
      <c r="E1366" t="s">
        <v>2448</v>
      </c>
      <c r="F1366" s="10"/>
      <c r="G1366">
        <v>2017</v>
      </c>
      <c r="J1366">
        <v>0.12228822833805675</v>
      </c>
      <c r="L1366" t="s">
        <v>40233</v>
      </c>
      <c r="M1366">
        <v>28280989</v>
      </c>
      <c r="Q1366" s="10"/>
      <c r="R1366" s="11">
        <f t="shared" si="42"/>
        <v>0</v>
      </c>
      <c r="U1366" s="11">
        <f t="shared" si="43"/>
        <v>0</v>
      </c>
      <c r="Y1366" s="11">
        <f>IF(SUM(Tableau1[[#This Row],[Other access]:[Sci-hub access]])&gt;=1,1,0)</f>
        <v>0</v>
      </c>
      <c r="Z1366" s="12">
        <f>IF(OR(Tableau1[[#This Row],[Access R1 + S1+ T1 ]]&gt;=1,Tableau1[[#This Row],[Access V1 +W1 + X1]]&gt;=1),1,0)</f>
        <v>0</v>
      </c>
      <c r="AB1366" s="10" t="str">
        <f>Tableau1[[#This Row],[DOI]]</f>
        <v>doi: 10.1007/s00417-017-3620-2</v>
      </c>
      <c r="AC1366" s="13" t="str">
        <f>Tableau1[[#This Row],[Authors]]&amp;", "&amp;Tableau1[[#This Row],[Title]]&amp;" "&amp;Tableau1[[#This Row],[Journal]]&amp;". "&amp;Tableau1[[#This Row],[Year]]</f>
        <v>Treumer F, Wienand S, Purtskhvanidze K, Roider J, Hillenkamp J., The role of pigment epithelial detachment in AMD with submacular hemorrhage treated with vitrectomy and subretinal co-application of rtPA and anti-VEGF. Graefes Arch Clin Exp Ophthalmol. 2017</v>
      </c>
    </row>
    <row r="1367" spans="1:29" x14ac:dyDescent="0.3">
      <c r="A1367">
        <v>2661</v>
      </c>
      <c r="B1367" t="s">
        <v>5874</v>
      </c>
      <c r="C1367" t="s">
        <v>16120</v>
      </c>
      <c r="D1367" t="s">
        <v>26297</v>
      </c>
      <c r="E1367" t="s">
        <v>2528</v>
      </c>
      <c r="F1367" s="10"/>
      <c r="G1367">
        <v>2017</v>
      </c>
      <c r="J1367">
        <v>0.1223001713940971</v>
      </c>
      <c r="L1367" t="s">
        <v>37124</v>
      </c>
      <c r="M1367">
        <v>28711739</v>
      </c>
      <c r="Q1367" s="10"/>
      <c r="R1367" s="11">
        <f t="shared" si="42"/>
        <v>0</v>
      </c>
      <c r="U1367" s="11">
        <f t="shared" si="43"/>
        <v>0</v>
      </c>
      <c r="Y1367" s="11">
        <f>IF(SUM(Tableau1[[#This Row],[Other access]:[Sci-hub access]])&gt;=1,1,0)</f>
        <v>0</v>
      </c>
      <c r="Z1367" s="12">
        <f>IF(OR(Tableau1[[#This Row],[Access R1 + S1+ T1 ]]&gt;=1,Tableau1[[#This Row],[Access V1 +W1 + X1]]&gt;=1),1,0)</f>
        <v>0</v>
      </c>
      <c r="AB1367" s="10" t="str">
        <f>Tableau1[[#This Row],[DOI]]</f>
        <v>doi: 10.1016/j.ejmg.2017.07.010</v>
      </c>
      <c r="AC1367" s="13" t="str">
        <f>Tableau1[[#This Row],[Authors]]&amp;", "&amp;Tableau1[[#This Row],[Title]]&amp;" "&amp;Tableau1[[#This Row],[Journal]]&amp;". "&amp;Tableau1[[#This Row],[Year]]</f>
        <v>Hebbar M, Girisha KM, Srivastava A, Bielas S, Shukla A., Homozygous c.359del variant in MGME1 is associated with early onset cerebellar ataxia. Eur J Med Genet. 2017</v>
      </c>
    </row>
    <row r="1368" spans="1:29" x14ac:dyDescent="0.3">
      <c r="A1368">
        <v>9623</v>
      </c>
      <c r="B1368" t="s">
        <v>12176</v>
      </c>
      <c r="C1368" t="s">
        <v>22351</v>
      </c>
      <c r="D1368" t="s">
        <v>32624</v>
      </c>
      <c r="E1368" t="s">
        <v>2447</v>
      </c>
      <c r="F1368" s="10"/>
      <c r="G1368">
        <v>2017</v>
      </c>
      <c r="J1368">
        <v>0.12230104266366837</v>
      </c>
      <c r="L1368" t="s">
        <v>43894</v>
      </c>
      <c r="M1368">
        <v>27636242</v>
      </c>
      <c r="Q1368" s="10"/>
      <c r="R1368" s="11">
        <f t="shared" si="42"/>
        <v>0</v>
      </c>
      <c r="U1368" s="11">
        <f t="shared" si="43"/>
        <v>0</v>
      </c>
      <c r="Y1368" s="11">
        <f>IF(SUM(Tableau1[[#This Row],[Other access]:[Sci-hub access]])&gt;=1,1,0)</f>
        <v>0</v>
      </c>
      <c r="Z1368" s="12">
        <f>IF(OR(Tableau1[[#This Row],[Access R1 + S1+ T1 ]]&gt;=1,Tableau1[[#This Row],[Access V1 +W1 + X1]]&gt;=1),1,0)</f>
        <v>0</v>
      </c>
      <c r="AB1368" s="10" t="str">
        <f>Tableau1[[#This Row],[DOI]]</f>
        <v>doi: 10.1097/IOP.0000000000000788</v>
      </c>
      <c r="AC1368" s="13" t="str">
        <f>Tableau1[[#This Row],[Authors]]&amp;", "&amp;Tableau1[[#This Row],[Title]]&amp;" "&amp;Tableau1[[#This Row],[Journal]]&amp;". "&amp;Tableau1[[#This Row],[Year]]</f>
        <v>Kashkouli MB, Abtahi MB, Sianati H, Mahvidizadeh N, Pakdel F, Kashkouli PB, Abdolalizadeh P., A Novel One-Stage Obstruction-Based Endoscopic Approach to Congenital Nasolacrimal Duct Obstruction. Ophthal Plast Reconstr Surg. 2017</v>
      </c>
    </row>
    <row r="1369" spans="1:29" x14ac:dyDescent="0.3">
      <c r="A1369">
        <v>8301</v>
      </c>
      <c r="B1369" t="s">
        <v>11002</v>
      </c>
      <c r="C1369" t="s">
        <v>21189</v>
      </c>
      <c r="D1369" t="s">
        <v>31440</v>
      </c>
      <c r="E1369" t="s">
        <v>34170</v>
      </c>
      <c r="F1369" s="10"/>
      <c r="G1369">
        <v>2017</v>
      </c>
      <c r="J1369">
        <v>0.12232440089926089</v>
      </c>
      <c r="L1369" t="s">
        <v>42645</v>
      </c>
      <c r="M1369">
        <v>27940301</v>
      </c>
      <c r="Q1369" s="10"/>
      <c r="R1369" s="11">
        <f t="shared" si="42"/>
        <v>0</v>
      </c>
      <c r="U1369" s="11">
        <f t="shared" si="43"/>
        <v>0</v>
      </c>
      <c r="Y1369" s="11">
        <f>IF(SUM(Tableau1[[#This Row],[Other access]:[Sci-hub access]])&gt;=1,1,0)</f>
        <v>0</v>
      </c>
      <c r="Z1369" s="12">
        <f>IF(OR(Tableau1[[#This Row],[Access R1 + S1+ T1 ]]&gt;=1,Tableau1[[#This Row],[Access V1 +W1 + X1]]&gt;=1),1,0)</f>
        <v>0</v>
      </c>
      <c r="AB1369" s="10" t="str">
        <f>Tableau1[[#This Row],[DOI]]</f>
        <v>doi: 10.1016/j.mce.2016.12.003</v>
      </c>
      <c r="AC1369" s="13" t="str">
        <f>Tableau1[[#This Row],[Authors]]&amp;", "&amp;Tableau1[[#This Row],[Title]]&amp;" "&amp;Tableau1[[#This Row],[Journal]]&amp;". "&amp;Tableau1[[#This Row],[Year]]</f>
        <v>Zhao Q, Wu XX, Zhou J, Wang X., Elevated plasma levels of copeptin linked to diabetic retinopathy in type 2 diabetes. Mol Cell Endocrinol. 2017</v>
      </c>
    </row>
    <row r="1370" spans="1:29" x14ac:dyDescent="0.3">
      <c r="A1370">
        <v>4052</v>
      </c>
      <c r="B1370" t="s">
        <v>7203</v>
      </c>
      <c r="C1370" t="s">
        <v>17440</v>
      </c>
      <c r="D1370" t="s">
        <v>27630</v>
      </c>
      <c r="E1370" t="s">
        <v>2567</v>
      </c>
      <c r="F1370" s="10"/>
      <c r="G1370">
        <v>2017</v>
      </c>
      <c r="J1370">
        <v>0.12233903775473465</v>
      </c>
      <c r="L1370" t="s">
        <v>38491</v>
      </c>
      <c r="M1370">
        <v>28490481</v>
      </c>
      <c r="Q1370" s="10"/>
      <c r="R1370" s="11">
        <f t="shared" si="42"/>
        <v>0</v>
      </c>
      <c r="U1370" s="11">
        <f t="shared" si="43"/>
        <v>0</v>
      </c>
      <c r="Y1370" s="11">
        <f>IF(SUM(Tableau1[[#This Row],[Other access]:[Sci-hub access]])&gt;=1,1,0)</f>
        <v>0</v>
      </c>
      <c r="Z1370" s="12">
        <f>IF(OR(Tableau1[[#This Row],[Access R1 + S1+ T1 ]]&gt;=1,Tableau1[[#This Row],[Access V1 +W1 + X1]]&gt;=1),1,0)</f>
        <v>0</v>
      </c>
      <c r="AB1370" s="10" t="str">
        <f>Tableau1[[#This Row],[DOI]]</f>
        <v>doi: 10.1136/bcr-2017-220024</v>
      </c>
      <c r="AC1370" s="13" t="str">
        <f>Tableau1[[#This Row],[Authors]]&amp;", "&amp;Tableau1[[#This Row],[Title]]&amp;" "&amp;Tableau1[[#This Row],[Journal]]&amp;". "&amp;Tableau1[[#This Row],[Year]]</f>
        <v>Cheshire J, Kolli S., Vitamin A deficiency due to chronic malabsorption: an ophthalmic manifestation of a systemic condition. BMJ Case Rep. 2017</v>
      </c>
    </row>
    <row r="1371" spans="1:29" x14ac:dyDescent="0.3">
      <c r="A1371">
        <v>4371</v>
      </c>
      <c r="B1371" t="s">
        <v>7499</v>
      </c>
      <c r="C1371" t="s">
        <v>17735</v>
      </c>
      <c r="D1371" t="s">
        <v>27928</v>
      </c>
      <c r="E1371" t="s">
        <v>3152</v>
      </c>
      <c r="F1371" s="10"/>
      <c r="G1371">
        <v>2017</v>
      </c>
      <c r="J1371">
        <v>0.12240726147055769</v>
      </c>
      <c r="L1371" t="s">
        <v>38794</v>
      </c>
      <c r="M1371">
        <v>28450267</v>
      </c>
      <c r="Q1371" s="10"/>
      <c r="R1371" s="11">
        <f t="shared" si="42"/>
        <v>0</v>
      </c>
      <c r="U1371" s="11">
        <f t="shared" si="43"/>
        <v>0</v>
      </c>
      <c r="Y1371" s="11">
        <f>IF(SUM(Tableau1[[#This Row],[Other access]:[Sci-hub access]])&gt;=1,1,0)</f>
        <v>0</v>
      </c>
      <c r="Z1371" s="12">
        <f>IF(OR(Tableau1[[#This Row],[Access R1 + S1+ T1 ]]&gt;=1,Tableau1[[#This Row],[Access V1 +W1 + X1]]&gt;=1),1,0)</f>
        <v>0</v>
      </c>
      <c r="AB1371" s="10" t="str">
        <f>Tableau1[[#This Row],[DOI]]</f>
        <v>doi: 10.1016/j.neuroscience.2017.04.021</v>
      </c>
      <c r="AC1371" s="13" t="str">
        <f>Tableau1[[#This Row],[Authors]]&amp;", "&amp;Tableau1[[#This Row],[Title]]&amp;" "&amp;Tableau1[[#This Row],[Journal]]&amp;". "&amp;Tableau1[[#This Row],[Year]]</f>
        <v>Oliveira-Souza FG, DeRamus ML, van Groen T, Lambert AE, Bolding MS, Strang CE., Retinal changes in the Tg-SwDI mouse model of Alzheimer's disease. Neuroscience. 2017</v>
      </c>
    </row>
    <row r="1372" spans="1:29" ht="28.8" x14ac:dyDescent="0.3">
      <c r="A1372">
        <v>6105</v>
      </c>
      <c r="B1372" t="s">
        <v>9080</v>
      </c>
      <c r="C1372" t="s">
        <v>19293</v>
      </c>
      <c r="D1372" t="s">
        <v>29510</v>
      </c>
      <c r="E1372" t="s">
        <v>2451</v>
      </c>
      <c r="F1372" s="10"/>
      <c r="G1372">
        <v>2017</v>
      </c>
      <c r="J1372">
        <v>0.1225832971957268</v>
      </c>
      <c r="L1372" t="s">
        <v>40479</v>
      </c>
      <c r="M1372">
        <v>28248972</v>
      </c>
      <c r="Q1372" s="10"/>
      <c r="R1372" s="11">
        <f t="shared" si="42"/>
        <v>0</v>
      </c>
      <c r="U1372" s="11">
        <f t="shared" si="43"/>
        <v>0</v>
      </c>
      <c r="Y1372" s="11">
        <f>IF(SUM(Tableau1[[#This Row],[Other access]:[Sci-hub access]])&gt;=1,1,0)</f>
        <v>0</v>
      </c>
      <c r="Z1372" s="12">
        <f>IF(OR(Tableau1[[#This Row],[Access R1 + S1+ T1 ]]&gt;=1,Tableau1[[#This Row],[Access V1 +W1 + X1]]&gt;=1),1,0)</f>
        <v>0</v>
      </c>
      <c r="AB1372" s="10" t="str">
        <f>Tableau1[[#This Row],[DOI]]</f>
        <v>doi: 10.1371/journal.pone.0171822</v>
      </c>
      <c r="AC1372" s="13" t="str">
        <f>Tableau1[[#This Row],[Authors]]&amp;", "&amp;Tableau1[[#This Row],[Title]]&amp;" "&amp;Tableau1[[#This Row],[Journal]]&amp;". "&amp;Tableau1[[#This Row],[Year]]</f>
        <v>Papotto PH, Marengo EB, Sardinha LR, Carvalho KI, de Carvalho AE, Castillo-Mendez S, Jank CC, Vanhove B, Goldberg AC, Rizzo LV., Novel CD28 antagonist mPEG PV1-Fab' mitigates experimental autoimmune uveitis by suppressing CD4+ T lymphocyte activation and IFN-γ production. PLoS One. 2017</v>
      </c>
    </row>
    <row r="1373" spans="1:29" x14ac:dyDescent="0.3">
      <c r="A1373">
        <v>2560</v>
      </c>
      <c r="B1373" t="s">
        <v>124</v>
      </c>
      <c r="C1373" t="s">
        <v>125</v>
      </c>
      <c r="D1373" t="s">
        <v>126</v>
      </c>
      <c r="E1373" t="s">
        <v>3169</v>
      </c>
      <c r="F1373" s="10"/>
      <c r="G1373">
        <v>2017</v>
      </c>
      <c r="J1373">
        <v>0.1225897310975147</v>
      </c>
      <c r="L1373" t="e">
        <v>#VALUE!</v>
      </c>
      <c r="M1373">
        <v>28726664</v>
      </c>
      <c r="Q1373" s="10"/>
      <c r="R1373" s="11">
        <f t="shared" si="42"/>
        <v>0</v>
      </c>
      <c r="U1373" s="11">
        <f t="shared" si="43"/>
        <v>0</v>
      </c>
      <c r="Y1373" s="11">
        <f>IF(SUM(Tableau1[[#This Row],[Other access]:[Sci-hub access]])&gt;=1,1,0)</f>
        <v>0</v>
      </c>
      <c r="Z1373" s="12">
        <f>IF(OR(Tableau1[[#This Row],[Access R1 + S1+ T1 ]]&gt;=1,Tableau1[[#This Row],[Access V1 +W1 + X1]]&gt;=1),1,0)</f>
        <v>0</v>
      </c>
      <c r="AB1373" s="10" t="e">
        <f>Tableau1[[#This Row],[DOI]]</f>
        <v>#VALUE!</v>
      </c>
      <c r="AC1373" s="13" t="str">
        <f>Tableau1[[#This Row],[Authors]]&amp;", "&amp;Tableau1[[#This Row],[Title]]&amp;" "&amp;Tableau1[[#This Row],[Journal]]&amp;". "&amp;Tableau1[[#This Row],[Year]]</f>
        <v>Tkemaladze T, Melikishvili G, Kherkheulidze V, Melikishvili A, Davitaia T., EXPANDED PHENOTYPE OF TMEM67 GENE MUTATION (CASE REPORT). Georgian Med News. 2017</v>
      </c>
    </row>
    <row r="1374" spans="1:29" x14ac:dyDescent="0.3">
      <c r="A1374">
        <v>9710</v>
      </c>
      <c r="B1374" t="s">
        <v>12259</v>
      </c>
      <c r="C1374" t="s">
        <v>22433</v>
      </c>
      <c r="D1374" t="s">
        <v>32707</v>
      </c>
      <c r="E1374" t="s">
        <v>2471</v>
      </c>
      <c r="F1374" s="10"/>
      <c r="G1374">
        <v>2017</v>
      </c>
      <c r="J1374">
        <v>0.12292802103487277</v>
      </c>
      <c r="L1374" t="s">
        <v>43974</v>
      </c>
      <c r="M1374">
        <v>27614462</v>
      </c>
      <c r="Q1374" s="10"/>
      <c r="R1374" s="11">
        <f t="shared" si="42"/>
        <v>0</v>
      </c>
      <c r="U1374" s="11">
        <f t="shared" si="43"/>
        <v>0</v>
      </c>
      <c r="Y1374" s="11">
        <f>IF(SUM(Tableau1[[#This Row],[Other access]:[Sci-hub access]])&gt;=1,1,0)</f>
        <v>0</v>
      </c>
      <c r="Z1374" s="12">
        <f>IF(OR(Tableau1[[#This Row],[Access R1 + S1+ T1 ]]&gt;=1,Tableau1[[#This Row],[Access V1 +W1 + X1]]&gt;=1),1,0)</f>
        <v>0</v>
      </c>
      <c r="AB1374" s="10" t="str">
        <f>Tableau1[[#This Row],[DOI]]</f>
        <v>doi: 10.1007/s10792-016-0344-y</v>
      </c>
      <c r="AC1374" s="13" t="str">
        <f>Tableau1[[#This Row],[Authors]]&amp;", "&amp;Tableau1[[#This Row],[Title]]&amp;" "&amp;Tableau1[[#This Row],[Journal]]&amp;". "&amp;Tableau1[[#This Row],[Year]]</f>
        <v>Shoumnalieva-Ivanova V, Tanev I, Zdravkov Y, Monov S, Shumnalieva R., Angioid streaks in aagenaes syndrome. Int Ophthalmol. 2017</v>
      </c>
    </row>
    <row r="1375" spans="1:29" ht="28.8" x14ac:dyDescent="0.3">
      <c r="A1375">
        <v>10086</v>
      </c>
      <c r="B1375" t="s">
        <v>12598</v>
      </c>
      <c r="C1375" t="s">
        <v>22766</v>
      </c>
      <c r="D1375" t="s">
        <v>33047</v>
      </c>
      <c r="E1375" t="s">
        <v>2798</v>
      </c>
      <c r="F1375" s="10"/>
      <c r="G1375">
        <v>2017</v>
      </c>
      <c r="J1375">
        <v>0.12314144908300373</v>
      </c>
      <c r="L1375" t="s">
        <v>44342</v>
      </c>
      <c r="M1375">
        <v>27473515</v>
      </c>
      <c r="Q1375" s="10"/>
      <c r="R1375" s="11">
        <f t="shared" si="42"/>
        <v>0</v>
      </c>
      <c r="U1375" s="11">
        <f t="shared" si="43"/>
        <v>0</v>
      </c>
      <c r="Y1375" s="11">
        <f>IF(SUM(Tableau1[[#This Row],[Other access]:[Sci-hub access]])&gt;=1,1,0)</f>
        <v>0</v>
      </c>
      <c r="Z1375" s="12">
        <f>IF(OR(Tableau1[[#This Row],[Access R1 + S1+ T1 ]]&gt;=1,Tableau1[[#This Row],[Access V1 +W1 + X1]]&gt;=1),1,0)</f>
        <v>0</v>
      </c>
      <c r="AB1375" s="10" t="str">
        <f>Tableau1[[#This Row],[DOI]]</f>
        <v>doi: 10.1016/j.vph.2016.07.007</v>
      </c>
      <c r="AC1375" s="13" t="str">
        <f>Tableau1[[#This Row],[Authors]]&amp;", "&amp;Tableau1[[#This Row],[Title]]&amp;" "&amp;Tableau1[[#This Row],[Journal]]&amp;". "&amp;Tableau1[[#This Row],[Year]]</f>
        <v>Park SW, Jun HO, Kwon E, Yun JW, Kim JH, Park YJ, Kang BC, Kim JH., Antiangiogenic effect of betaine on pathologic retinal neovascularization via suppression of reactive oxygen species mediated vascular endothelial growth factor signaling. Vascul Pharmacol. 2017</v>
      </c>
    </row>
    <row r="1376" spans="1:29" ht="28.8" x14ac:dyDescent="0.3">
      <c r="A1376">
        <v>9622</v>
      </c>
      <c r="B1376" t="s">
        <v>12175</v>
      </c>
      <c r="C1376" t="s">
        <v>22350</v>
      </c>
      <c r="D1376" t="s">
        <v>32623</v>
      </c>
      <c r="E1376" t="s">
        <v>2447</v>
      </c>
      <c r="F1376" s="10"/>
      <c r="G1376">
        <v>2017</v>
      </c>
      <c r="J1376">
        <v>0.12314776525557691</v>
      </c>
      <c r="L1376" t="s">
        <v>43893</v>
      </c>
      <c r="M1376">
        <v>27636243</v>
      </c>
      <c r="Q1376" s="10"/>
      <c r="R1376" s="11">
        <f t="shared" si="42"/>
        <v>0</v>
      </c>
      <c r="U1376" s="11">
        <f t="shared" si="43"/>
        <v>0</v>
      </c>
      <c r="Y1376" s="11">
        <f>IF(SUM(Tableau1[[#This Row],[Other access]:[Sci-hub access]])&gt;=1,1,0)</f>
        <v>0</v>
      </c>
      <c r="Z1376" s="12">
        <f>IF(OR(Tableau1[[#This Row],[Access R1 + S1+ T1 ]]&gt;=1,Tableau1[[#This Row],[Access V1 +W1 + X1]]&gt;=1),1,0)</f>
        <v>0</v>
      </c>
      <c r="AB1376" s="10" t="str">
        <f>Tableau1[[#This Row],[DOI]]</f>
        <v>doi: 10.1097/IOP.0000000000000789</v>
      </c>
      <c r="AC1376" s="13" t="str">
        <f>Tableau1[[#This Row],[Authors]]&amp;", "&amp;Tableau1[[#This Row],[Title]]&amp;" "&amp;Tableau1[[#This Row],[Journal]]&amp;". "&amp;Tableau1[[#This Row],[Year]]</f>
        <v>Thuro BA, Ning J, Peng SA, Pace ST, Dudeja G, Ozgur O, Turturro F, Samaniego F, Hagemeister FB, Fayad LE, Fowler NH, Pinnix CC, Debnam JM, Esmaeli B., Rates of Positive Findings on Positron Emission Tomography and Bone Marrow Biopsy in Patients With Ocular Adnexal Lymphoma. Ophthal Plast Reconstr Surg. 2017</v>
      </c>
    </row>
    <row r="1377" spans="1:29" ht="28.8" x14ac:dyDescent="0.3">
      <c r="A1377">
        <v>7032</v>
      </c>
      <c r="B1377" t="s">
        <v>9887</v>
      </c>
      <c r="C1377" t="s">
        <v>20090</v>
      </c>
      <c r="D1377" t="s">
        <v>30321</v>
      </c>
      <c r="E1377" t="s">
        <v>2486</v>
      </c>
      <c r="F1377" s="10"/>
      <c r="G1377">
        <v>2017</v>
      </c>
      <c r="J1377">
        <v>0.12333472530089329</v>
      </c>
      <c r="L1377" t="s">
        <v>41388</v>
      </c>
      <c r="M1377">
        <v>28133945</v>
      </c>
      <c r="Q1377" s="10"/>
      <c r="R1377" s="11">
        <f t="shared" si="42"/>
        <v>0</v>
      </c>
      <c r="U1377" s="11">
        <f t="shared" si="43"/>
        <v>0</v>
      </c>
      <c r="Y1377" s="11">
        <f>IF(SUM(Tableau1[[#This Row],[Other access]:[Sci-hub access]])&gt;=1,1,0)</f>
        <v>0</v>
      </c>
      <c r="Z1377" s="12">
        <f>IF(OR(Tableau1[[#This Row],[Access R1 + S1+ T1 ]]&gt;=1,Tableau1[[#This Row],[Access V1 +W1 + X1]]&gt;=1),1,0)</f>
        <v>0</v>
      </c>
      <c r="AB1377" s="10" t="str">
        <f>Tableau1[[#This Row],[DOI]]</f>
        <v>doi: 10.1111/aos.13367</v>
      </c>
      <c r="AC1377" s="13" t="str">
        <f>Tableau1[[#This Row],[Authors]]&amp;", "&amp;Tableau1[[#This Row],[Title]]&amp;" "&amp;Tableau1[[#This Row],[Journal]]&amp;". "&amp;Tableau1[[#This Row],[Year]]</f>
        <v>Jellema HM, Saeed P, Mombaerts I, Dolman PJ, Garrity J, Kazim M, Dhrami-Gavazi E, Lyons C, Nieuwkerk P, Mourits MP., Objective and subjective outcomes of strabismus surgery in Graves' orbitopathy: a prospective multicentre study. Acta Ophthalmol. 2017</v>
      </c>
    </row>
    <row r="1378" spans="1:29" x14ac:dyDescent="0.3">
      <c r="A1378">
        <v>2177</v>
      </c>
      <c r="B1378" t="s">
        <v>5412</v>
      </c>
      <c r="C1378" t="s">
        <v>15657</v>
      </c>
      <c r="D1378" t="s">
        <v>25834</v>
      </c>
      <c r="E1378" t="s">
        <v>2541</v>
      </c>
      <c r="F1378" s="10"/>
      <c r="G1378">
        <v>2017</v>
      </c>
      <c r="J1378">
        <v>0.12336479555935187</v>
      </c>
      <c r="L1378" t="s">
        <v>36648</v>
      </c>
      <c r="M1378">
        <v>28806346</v>
      </c>
      <c r="Q1378" s="10"/>
      <c r="R1378" s="11">
        <f t="shared" si="42"/>
        <v>0</v>
      </c>
      <c r="U1378" s="11">
        <f t="shared" si="43"/>
        <v>0</v>
      </c>
      <c r="Y1378" s="11">
        <f>IF(SUM(Tableau1[[#This Row],[Other access]:[Sci-hub access]])&gt;=1,1,0)</f>
        <v>0</v>
      </c>
      <c r="Z1378" s="12">
        <f>IF(OR(Tableau1[[#This Row],[Access R1 + S1+ T1 ]]&gt;=1,Tableau1[[#This Row],[Access V1 +W1 + X1]]&gt;=1),1,0)</f>
        <v>0</v>
      </c>
      <c r="AB1378" s="10" t="str">
        <f>Tableau1[[#This Row],[DOI]]</f>
        <v>doi: 10.1097/WNO.0000000000000550</v>
      </c>
      <c r="AC1378" s="13" t="str">
        <f>Tableau1[[#This Row],[Authors]]&amp;", "&amp;Tableau1[[#This Row],[Title]]&amp;" "&amp;Tableau1[[#This Row],[Journal]]&amp;". "&amp;Tableau1[[#This Row],[Year]]</f>
        <v>de Blank PMK, Fisher MJ, Liu GT, Gutmann DH, Listernick R, Ferner RE, Avery RA., Optic Pathway Gliomas in Neurofibromatosis Type 1: An Update: Surveillance, Treatment Indications, and Biomarkers of Vision. J Neuroophthalmol. 2017</v>
      </c>
    </row>
    <row r="1379" spans="1:29" x14ac:dyDescent="0.3">
      <c r="A1379">
        <v>2107</v>
      </c>
      <c r="B1379" t="s">
        <v>5343</v>
      </c>
      <c r="C1379" t="s">
        <v>15588</v>
      </c>
      <c r="D1379" t="s">
        <v>25765</v>
      </c>
      <c r="E1379" t="s">
        <v>2465</v>
      </c>
      <c r="F1379" s="10"/>
      <c r="G1379">
        <v>2017</v>
      </c>
      <c r="J1379">
        <v>0.1234090620269882</v>
      </c>
      <c r="L1379" t="s">
        <v>36578</v>
      </c>
      <c r="M1379">
        <v>28816964</v>
      </c>
      <c r="Q1379" s="10"/>
      <c r="R1379" s="11">
        <f t="shared" si="42"/>
        <v>0</v>
      </c>
      <c r="U1379" s="11">
        <f t="shared" si="43"/>
        <v>0</v>
      </c>
      <c r="Y1379" s="11">
        <f>IF(SUM(Tableau1[[#This Row],[Other access]:[Sci-hub access]])&gt;=1,1,0)</f>
        <v>0</v>
      </c>
      <c r="Z1379" s="12">
        <f>IF(OR(Tableau1[[#This Row],[Access R1 + S1+ T1 ]]&gt;=1,Tableau1[[#This Row],[Access V1 +W1 + X1]]&gt;=1),1,0)</f>
        <v>0</v>
      </c>
      <c r="AB1379" s="10" t="str">
        <f>Tableau1[[#This Row],[DOI]]</f>
        <v>doi: 10.1097/MD.0000000000007791</v>
      </c>
      <c r="AC1379" s="13" t="str">
        <f>Tableau1[[#This Row],[Authors]]&amp;", "&amp;Tableau1[[#This Row],[Title]]&amp;" "&amp;Tableau1[[#This Row],[Journal]]&amp;". "&amp;Tableau1[[#This Row],[Year]]</f>
        <v>Song W, Hu X., The rare Axenfeld-Rieger syndrome with systemic anomalies: A case report and brief review of literature. Medicine (Baltimore). 2017</v>
      </c>
    </row>
    <row r="1380" spans="1:29" ht="28.8" x14ac:dyDescent="0.3">
      <c r="A1380">
        <v>8937</v>
      </c>
      <c r="B1380" t="s">
        <v>11559</v>
      </c>
      <c r="C1380" t="s">
        <v>21740</v>
      </c>
      <c r="D1380" t="s">
        <v>32000</v>
      </c>
      <c r="E1380" t="s">
        <v>2438</v>
      </c>
      <c r="F1380" s="10"/>
      <c r="G1380">
        <v>2017</v>
      </c>
      <c r="J1380">
        <v>0.12343792798887943</v>
      </c>
      <c r="L1380" t="s">
        <v>43264</v>
      </c>
      <c r="M1380">
        <v>27811278</v>
      </c>
      <c r="Q1380" s="10"/>
      <c r="R1380" s="11">
        <f t="shared" si="42"/>
        <v>0</v>
      </c>
      <c r="U1380" s="11">
        <f t="shared" si="43"/>
        <v>0</v>
      </c>
      <c r="Y1380" s="11">
        <f>IF(SUM(Tableau1[[#This Row],[Other access]:[Sci-hub access]])&gt;=1,1,0)</f>
        <v>0</v>
      </c>
      <c r="Z1380" s="12">
        <f>IF(OR(Tableau1[[#This Row],[Access R1 + S1+ T1 ]]&gt;=1,Tableau1[[#This Row],[Access V1 +W1 + X1]]&gt;=1),1,0)</f>
        <v>0</v>
      </c>
      <c r="AB1380" s="10" t="str">
        <f>Tableau1[[#This Row],[DOI]]</f>
        <v>doi: 10.1136/bjophthalmol-2016-309498</v>
      </c>
      <c r="AC1380" s="13" t="str">
        <f>Tableau1[[#This Row],[Authors]]&amp;", "&amp;Tableau1[[#This Row],[Title]]&amp;" "&amp;Tableau1[[#This Row],[Journal]]&amp;". "&amp;Tableau1[[#This Row],[Year]]</f>
        <v>Golebiowski B, Badarudin N, Eden J, Gerrand L, Robinson J, Liu J, Hampel U, You J, Stapleton F., The effects of transdermal testosterone and oestrogen therapy on dry eye in postmenopausal women: a randomised, placebo-controlled, pilot study. Br J Ophthalmol. 2017</v>
      </c>
    </row>
    <row r="1381" spans="1:29" x14ac:dyDescent="0.3">
      <c r="A1381">
        <v>9820</v>
      </c>
      <c r="B1381" t="s">
        <v>12358</v>
      </c>
      <c r="C1381" t="s">
        <v>22530</v>
      </c>
      <c r="D1381" t="s">
        <v>32806</v>
      </c>
      <c r="E1381" t="s">
        <v>2449</v>
      </c>
      <c r="F1381" s="10"/>
      <c r="G1381">
        <v>2017</v>
      </c>
      <c r="J1381">
        <v>0.1234750858984891</v>
      </c>
      <c r="L1381" t="s">
        <v>44082</v>
      </c>
      <c r="M1381">
        <v>27571766</v>
      </c>
      <c r="Q1381" s="10"/>
      <c r="R1381" s="11">
        <f t="shared" si="42"/>
        <v>0</v>
      </c>
      <c r="U1381" s="11">
        <f t="shared" si="43"/>
        <v>0</v>
      </c>
      <c r="Y1381" s="11">
        <f>IF(SUM(Tableau1[[#This Row],[Other access]:[Sci-hub access]])&gt;=1,1,0)</f>
        <v>0</v>
      </c>
      <c r="Z1381" s="12">
        <f>IF(OR(Tableau1[[#This Row],[Access R1 + S1+ T1 ]]&gt;=1,Tableau1[[#This Row],[Access V1 +W1 + X1]]&gt;=1),1,0)</f>
        <v>0</v>
      </c>
      <c r="AB1381" s="10" t="str">
        <f>Tableau1[[#This Row],[DOI]]</f>
        <v>doi: 10.1111/cxo.12436</v>
      </c>
      <c r="AC1381" s="13" t="str">
        <f>Tableau1[[#This Row],[Authors]]&amp;", "&amp;Tableau1[[#This Row],[Title]]&amp;" "&amp;Tableau1[[#This Row],[Journal]]&amp;". "&amp;Tableau1[[#This Row],[Year]]</f>
        <v>AlSaqr AM, Dickinson CM., A new measure for the assessment of visual awareness in individuals with tunnel vision. Clin Exp Optom. 2017</v>
      </c>
    </row>
    <row r="1382" spans="1:29" x14ac:dyDescent="0.3">
      <c r="A1382">
        <v>5438</v>
      </c>
      <c r="B1382" t="s">
        <v>8488</v>
      </c>
      <c r="C1382" t="s">
        <v>18710</v>
      </c>
      <c r="D1382" t="s">
        <v>28918</v>
      </c>
      <c r="E1382" t="s">
        <v>2462</v>
      </c>
      <c r="F1382" s="10"/>
      <c r="G1382">
        <v>2017</v>
      </c>
      <c r="J1382">
        <v>0.12361009136318213</v>
      </c>
      <c r="L1382" t="s">
        <v>39828</v>
      </c>
      <c r="M1382">
        <v>28335747</v>
      </c>
      <c r="Q1382" s="10"/>
      <c r="R1382" s="11">
        <f t="shared" si="42"/>
        <v>0</v>
      </c>
      <c r="U1382" s="11">
        <f t="shared" si="43"/>
        <v>0</v>
      </c>
      <c r="Y1382" s="11">
        <f>IF(SUM(Tableau1[[#This Row],[Other access]:[Sci-hub access]])&gt;=1,1,0)</f>
        <v>0</v>
      </c>
      <c r="Z1382" s="12">
        <f>IF(OR(Tableau1[[#This Row],[Access R1 + S1+ T1 ]]&gt;=1,Tableau1[[#This Row],[Access V1 +W1 + X1]]&gt;=1),1,0)</f>
        <v>0</v>
      </c>
      <c r="AB1382" s="10" t="str">
        <f>Tableau1[[#This Row],[DOI]]</f>
        <v>doi: 10.1186/s12886-017-0425-3</v>
      </c>
      <c r="AC1382" s="13" t="str">
        <f>Tableau1[[#This Row],[Authors]]&amp;", "&amp;Tableau1[[#This Row],[Title]]&amp;" "&amp;Tableau1[[#This Row],[Journal]]&amp;". "&amp;Tableau1[[#This Row],[Year]]</f>
        <v>Akil H, Dastiridou A, Marion K, Francis BA, Chopra V., Effects of diurnal, lighting, and angle-of-incidence variation on anterior segment optical coherence tomography (AS-OCT) angle metrics. BMC Ophthalmol. 2017</v>
      </c>
    </row>
    <row r="1383" spans="1:29" x14ac:dyDescent="0.3">
      <c r="A1383">
        <v>322</v>
      </c>
      <c r="B1383" t="s">
        <v>3585</v>
      </c>
      <c r="C1383" t="s">
        <v>13846</v>
      </c>
      <c r="D1383" t="s">
        <v>24005</v>
      </c>
      <c r="E1383" t="s">
        <v>2462</v>
      </c>
      <c r="F1383" s="10"/>
      <c r="G1383">
        <v>2017</v>
      </c>
      <c r="J1383">
        <v>0.12375699138281304</v>
      </c>
      <c r="L1383" t="s">
        <v>34831</v>
      </c>
      <c r="M1383">
        <v>29258533</v>
      </c>
      <c r="Q1383" s="10"/>
      <c r="R1383" s="11">
        <f t="shared" si="42"/>
        <v>0</v>
      </c>
      <c r="U1383" s="11">
        <f t="shared" si="43"/>
        <v>0</v>
      </c>
      <c r="Y1383" s="11">
        <f>IF(SUM(Tableau1[[#This Row],[Other access]:[Sci-hub access]])&gt;=1,1,0)</f>
        <v>0</v>
      </c>
      <c r="Z1383" s="12">
        <f>IF(OR(Tableau1[[#This Row],[Access R1 + S1+ T1 ]]&gt;=1,Tableau1[[#This Row],[Access V1 +W1 + X1]]&gt;=1),1,0)</f>
        <v>0</v>
      </c>
      <c r="AB1383" s="10" t="str">
        <f>Tableau1[[#This Row],[DOI]]</f>
        <v>doi: 10.1186/s12886-017-0653-6</v>
      </c>
      <c r="AC1383" s="13" t="str">
        <f>Tableau1[[#This Row],[Authors]]&amp;", "&amp;Tableau1[[#This Row],[Title]]&amp;" "&amp;Tableau1[[#This Row],[Journal]]&amp;". "&amp;Tableau1[[#This Row],[Year]]</f>
        <v>Choi JH, Yang HK, Lee JE., Incidental branch retinal artery occlusion on optical coherence tomography angiography presenting as segmental optic atrophy in a child: a case report. BMC Ophthalmol. 2017</v>
      </c>
    </row>
    <row r="1384" spans="1:29" x14ac:dyDescent="0.3">
      <c r="A1384">
        <v>2495</v>
      </c>
      <c r="B1384" t="s">
        <v>5717</v>
      </c>
      <c r="C1384" t="s">
        <v>15963</v>
      </c>
      <c r="D1384" t="s">
        <v>26140</v>
      </c>
      <c r="E1384" t="s">
        <v>2474</v>
      </c>
      <c r="F1384" s="10"/>
      <c r="G1384">
        <v>2017</v>
      </c>
      <c r="J1384">
        <v>0.12381544384594867</v>
      </c>
      <c r="L1384" t="s">
        <v>36959</v>
      </c>
      <c r="M1384">
        <v>28737601</v>
      </c>
      <c r="Q1384" s="10"/>
      <c r="R1384" s="11">
        <f t="shared" si="42"/>
        <v>0</v>
      </c>
      <c r="U1384" s="11">
        <f t="shared" si="43"/>
        <v>0</v>
      </c>
      <c r="Y1384" s="11">
        <f>IF(SUM(Tableau1[[#This Row],[Other access]:[Sci-hub access]])&gt;=1,1,0)</f>
        <v>0</v>
      </c>
      <c r="Z1384" s="12">
        <f>IF(OR(Tableau1[[#This Row],[Access R1 + S1+ T1 ]]&gt;=1,Tableau1[[#This Row],[Access V1 +W1 + X1]]&gt;=1),1,0)</f>
        <v>0</v>
      </c>
      <c r="AB1384" s="10" t="str">
        <f>Tableau1[[#This Row],[DOI]]</f>
        <v>doi: 10.1097/MPH.0000000000000919</v>
      </c>
      <c r="AC1384" s="13" t="str">
        <f>Tableau1[[#This Row],[Authors]]&amp;", "&amp;Tableau1[[#This Row],[Title]]&amp;" "&amp;Tableau1[[#This Row],[Journal]]&amp;". "&amp;Tableau1[[#This Row],[Year]]</f>
        <v>Pahl DA, Green NS, Bhatia M, Chen RWS., New Ways to Detect Pediatric Sickle Cell Retinopathy: A Comprehensive Review. J Pediatr Hematol Oncol. 2017</v>
      </c>
    </row>
    <row r="1385" spans="1:29" x14ac:dyDescent="0.3">
      <c r="A1385">
        <v>6742</v>
      </c>
      <c r="B1385" t="s">
        <v>9636</v>
      </c>
      <c r="C1385" t="s">
        <v>19840</v>
      </c>
      <c r="D1385" t="s">
        <v>30069</v>
      </c>
      <c r="E1385" t="s">
        <v>2924</v>
      </c>
      <c r="F1385" s="10"/>
      <c r="G1385">
        <v>2017</v>
      </c>
      <c r="J1385">
        <v>0.12391108603052914</v>
      </c>
      <c r="L1385" t="s">
        <v>41103</v>
      </c>
      <c r="M1385">
        <v>28167325</v>
      </c>
      <c r="Q1385" s="10"/>
      <c r="R1385" s="11">
        <f t="shared" si="42"/>
        <v>0</v>
      </c>
      <c r="U1385" s="11">
        <f t="shared" si="43"/>
        <v>0</v>
      </c>
      <c r="Y1385" s="11">
        <f>IF(SUM(Tableau1[[#This Row],[Other access]:[Sci-hub access]])&gt;=1,1,0)</f>
        <v>0</v>
      </c>
      <c r="Z1385" s="12">
        <f>IF(OR(Tableau1[[#This Row],[Access R1 + S1+ T1 ]]&gt;=1,Tableau1[[#This Row],[Access V1 +W1 + X1]]&gt;=1),1,0)</f>
        <v>0</v>
      </c>
      <c r="AB1385" s="10" t="str">
        <f>Tableau1[[#This Row],[DOI]]</f>
        <v>doi: 10.1016/j.diabres.2016.09.009</v>
      </c>
      <c r="AC1385" s="13" t="str">
        <f>Tableau1[[#This Row],[Authors]]&amp;", "&amp;Tableau1[[#This Row],[Title]]&amp;" "&amp;Tableau1[[#This Row],[Journal]]&amp;". "&amp;Tableau1[[#This Row],[Year]]</f>
        <v>Zhang S, Wang J, Song C, Zhu L, Yu Y., Lower prevalence of proliferative diabetic retinopathy in elderly onset patients with diabetes. Diabetes Res Clin Pract. 2017</v>
      </c>
    </row>
    <row r="1386" spans="1:29" x14ac:dyDescent="0.3">
      <c r="A1386">
        <v>9860</v>
      </c>
      <c r="B1386" t="s">
        <v>12391</v>
      </c>
      <c r="C1386" t="s">
        <v>22561</v>
      </c>
      <c r="D1386" t="s">
        <v>32839</v>
      </c>
      <c r="E1386" t="s">
        <v>2541</v>
      </c>
      <c r="F1386" s="10"/>
      <c r="G1386">
        <v>2017</v>
      </c>
      <c r="J1386">
        <v>0.12429594744121508</v>
      </c>
      <c r="L1386" t="s">
        <v>44121</v>
      </c>
      <c r="M1386">
        <v>27556959</v>
      </c>
      <c r="Q1386" s="10"/>
      <c r="R1386" s="11">
        <f t="shared" si="42"/>
        <v>0</v>
      </c>
      <c r="U1386" s="11">
        <f t="shared" si="43"/>
        <v>0</v>
      </c>
      <c r="Y1386" s="11">
        <f>IF(SUM(Tableau1[[#This Row],[Other access]:[Sci-hub access]])&gt;=1,1,0)</f>
        <v>0</v>
      </c>
      <c r="Z1386" s="12">
        <f>IF(OR(Tableau1[[#This Row],[Access R1 + S1+ T1 ]]&gt;=1,Tableau1[[#This Row],[Access V1 +W1 + X1]]&gt;=1),1,0)</f>
        <v>0</v>
      </c>
      <c r="AB1386" s="10" t="str">
        <f>Tableau1[[#This Row],[DOI]]</f>
        <v>doi: 10.1097/WNO.0000000000000426</v>
      </c>
      <c r="AC1386" s="13" t="str">
        <f>Tableau1[[#This Row],[Authors]]&amp;", "&amp;Tableau1[[#This Row],[Title]]&amp;" "&amp;Tableau1[[#This Row],[Journal]]&amp;". "&amp;Tableau1[[#This Row],[Year]]</f>
        <v>Dinkin MJ, Patsalides A., Venous Sinus Stenting in Idiopathic Intracranial Hypertension: Results of a Prospective Trial. J Neuroophthalmol. 2017</v>
      </c>
    </row>
    <row r="1387" spans="1:29" ht="28.8" x14ac:dyDescent="0.3">
      <c r="A1387">
        <v>8500</v>
      </c>
      <c r="B1387" t="s">
        <v>11174</v>
      </c>
      <c r="C1387" t="s">
        <v>21358</v>
      </c>
      <c r="D1387" t="s">
        <v>31613</v>
      </c>
      <c r="E1387" t="s">
        <v>2445</v>
      </c>
      <c r="F1387" s="10"/>
      <c r="G1387">
        <v>2017</v>
      </c>
      <c r="J1387">
        <v>0.12430737389899116</v>
      </c>
      <c r="L1387" t="s">
        <v>42836</v>
      </c>
      <c r="M1387">
        <v>27902638</v>
      </c>
      <c r="Q1387" s="10"/>
      <c r="R1387" s="11">
        <f t="shared" si="42"/>
        <v>0</v>
      </c>
      <c r="U1387" s="11">
        <f t="shared" si="43"/>
        <v>0</v>
      </c>
      <c r="Y1387" s="11">
        <f>IF(SUM(Tableau1[[#This Row],[Other access]:[Sci-hub access]])&gt;=1,1,0)</f>
        <v>0</v>
      </c>
      <c r="Z1387" s="12">
        <f>IF(OR(Tableau1[[#This Row],[Access R1 + S1+ T1 ]]&gt;=1,Tableau1[[#This Row],[Access V1 +W1 + X1]]&gt;=1),1,0)</f>
        <v>0</v>
      </c>
      <c r="AB1387" s="10" t="str">
        <f>Tableau1[[#This Row],[DOI]]</f>
        <v>doi: 10.1097/IAE.0000000000001392</v>
      </c>
      <c r="AC1387" s="13" t="str">
        <f>Tableau1[[#This Row],[Authors]]&amp;", "&amp;Tableau1[[#This Row],[Title]]&amp;" "&amp;Tableau1[[#This Row],[Journal]]&amp;". "&amp;Tableau1[[#This Row],[Year]]</f>
        <v>Boyer DS, Schmidt-Erfurth U, van Lookeren Campagne M, Henry EC, Brittain C., THE PATHOPHYSIOLOGY OF GEOGRAPHIC ATROPHY SECONDARY TO AGE-RELATED MACULAR DEGENERATION AND THE COMPLEMENT PATHWAY AS A THERAPEUTIC TARGET. Retina. 2017</v>
      </c>
    </row>
    <row r="1388" spans="1:29" ht="28.8" x14ac:dyDescent="0.3">
      <c r="A1388">
        <v>965</v>
      </c>
      <c r="B1388" t="s">
        <v>4227</v>
      </c>
      <c r="C1388" t="s">
        <v>14481</v>
      </c>
      <c r="D1388" t="s">
        <v>24648</v>
      </c>
      <c r="E1388" t="s">
        <v>34015</v>
      </c>
      <c r="F1388" s="10"/>
      <c r="G1388">
        <v>2018</v>
      </c>
      <c r="J1388">
        <v>0.12432639876178675</v>
      </c>
      <c r="L1388" t="s">
        <v>35453</v>
      </c>
      <c r="M1388">
        <v>29053399</v>
      </c>
      <c r="Q1388" s="10"/>
      <c r="R1388" s="11">
        <f t="shared" si="42"/>
        <v>0</v>
      </c>
      <c r="U1388" s="11">
        <f t="shared" si="43"/>
        <v>0</v>
      </c>
      <c r="Y1388" s="11">
        <f>IF(SUM(Tableau1[[#This Row],[Other access]:[Sci-hub access]])&gt;=1,1,0)</f>
        <v>0</v>
      </c>
      <c r="Z1388" s="12">
        <f>IF(OR(Tableau1[[#This Row],[Access R1 + S1+ T1 ]]&gt;=1,Tableau1[[#This Row],[Access V1 +W1 + X1]]&gt;=1),1,0)</f>
        <v>0</v>
      </c>
      <c r="AB1388" s="10" t="str">
        <f>Tableau1[[#This Row],[DOI]]</f>
        <v>doi: 10.1080/13816810.2017.1381976</v>
      </c>
      <c r="AC1388" s="13" t="str">
        <f>Tableau1[[#This Row],[Authors]]&amp;", "&amp;Tableau1[[#This Row],[Title]]&amp;" "&amp;Tableau1[[#This Row],[Journal]]&amp;". "&amp;Tableau1[[#This Row],[Year]]</f>
        <v>Rodrigo MJ, Idoipe M, Izquierdo S, Satue M, Mateo A, Sanchez A, Garcia-Martin E, Pablo L., New pathogenic variant in the FGF10 gene in the agenesis of lacrimal and salivary gland syndrome: Ophthalmological and genetic study. Ophthalmic Genet. 2018</v>
      </c>
    </row>
    <row r="1389" spans="1:29" ht="28.8" x14ac:dyDescent="0.3">
      <c r="A1389">
        <v>4813</v>
      </c>
      <c r="B1389" t="s">
        <v>7917</v>
      </c>
      <c r="C1389" t="s">
        <v>18146</v>
      </c>
      <c r="D1389" t="s">
        <v>28347</v>
      </c>
      <c r="E1389" t="s">
        <v>2460</v>
      </c>
      <c r="F1389" s="10"/>
      <c r="G1389">
        <v>2017</v>
      </c>
      <c r="J1389">
        <v>0.12458569986017654</v>
      </c>
      <c r="L1389" t="s">
        <v>39226</v>
      </c>
      <c r="M1389">
        <v>28402722</v>
      </c>
      <c r="Q1389" s="10"/>
      <c r="R1389" s="11">
        <f t="shared" si="42"/>
        <v>0</v>
      </c>
      <c r="U1389" s="11">
        <f t="shared" si="43"/>
        <v>0</v>
      </c>
      <c r="Y1389" s="11">
        <f>IF(SUM(Tableau1[[#This Row],[Other access]:[Sci-hub access]])&gt;=1,1,0)</f>
        <v>0</v>
      </c>
      <c r="Z1389" s="12">
        <f>IF(OR(Tableau1[[#This Row],[Access R1 + S1+ T1 ]]&gt;=1,Tableau1[[#This Row],[Access V1 +W1 + X1]]&gt;=1),1,0)</f>
        <v>0</v>
      </c>
      <c r="AB1389" s="10" t="str">
        <f>Tableau1[[#This Row],[DOI]]</f>
        <v>doi: 10.1080/09286586.2017.1290258</v>
      </c>
      <c r="AC1389" s="13" t="str">
        <f>Tableau1[[#This Row],[Authors]]&amp;", "&amp;Tableau1[[#This Row],[Title]]&amp;" "&amp;Tableau1[[#This Row],[Journal]]&amp;". "&amp;Tableau1[[#This Row],[Year]]</f>
        <v>Sunita M, Singh AK, Rogye A, Sonawane M, Gaonkar R, Srinivasan R, Natarajan S, Stevens FCJ, Scherpbier AJJA, Kumaramanickavel G, McCarty C., Prevalence of Diabetic Retinopathy in Urban Slums: The Aditya Jyot Diabetic Retinopathy in Urban Mumbai Slums Study-Report 2. Ophthalmic Epidemiol. 2017</v>
      </c>
    </row>
    <row r="1390" spans="1:29" x14ac:dyDescent="0.3">
      <c r="A1390">
        <v>3678</v>
      </c>
      <c r="B1390" t="s">
        <v>6849</v>
      </c>
      <c r="C1390" t="s">
        <v>17090</v>
      </c>
      <c r="D1390" t="s">
        <v>27273</v>
      </c>
      <c r="E1390" t="s">
        <v>2464</v>
      </c>
      <c r="F1390" s="10"/>
      <c r="G1390">
        <v>2017</v>
      </c>
      <c r="J1390">
        <v>0.1246069799572328</v>
      </c>
      <c r="L1390" t="s">
        <v>38122</v>
      </c>
      <c r="M1390">
        <v>28549019</v>
      </c>
      <c r="Q1390" s="10"/>
      <c r="R1390" s="11">
        <f t="shared" si="42"/>
        <v>0</v>
      </c>
      <c r="U1390" s="11">
        <f t="shared" si="43"/>
        <v>0</v>
      </c>
      <c r="Y1390" s="11">
        <f>IF(SUM(Tableau1[[#This Row],[Other access]:[Sci-hub access]])&gt;=1,1,0)</f>
        <v>0</v>
      </c>
      <c r="Z1390" s="12">
        <f>IF(OR(Tableau1[[#This Row],[Access R1 + S1+ T1 ]]&gt;=1,Tableau1[[#This Row],[Access V1 +W1 + X1]]&gt;=1),1,0)</f>
        <v>0</v>
      </c>
      <c r="AB1390" s="10" t="str">
        <f>Tableau1[[#This Row],[DOI]]</f>
        <v>doi: 10.1097/ICU.0000000000000398</v>
      </c>
      <c r="AC1390" s="13" t="str">
        <f>Tableau1[[#This Row],[Authors]]&amp;", "&amp;Tableau1[[#This Row],[Title]]&amp;" "&amp;Tableau1[[#This Row],[Journal]]&amp;". "&amp;Tableau1[[#This Row],[Year]]</f>
        <v>Lai YH, Wu KY., Ocular genetics in Taiwan. Curr Opin Ophthalmol. 2017</v>
      </c>
    </row>
    <row r="1391" spans="1:29" x14ac:dyDescent="0.3">
      <c r="A1391">
        <v>6164</v>
      </c>
      <c r="B1391" t="s">
        <v>9128</v>
      </c>
      <c r="C1391" t="s">
        <v>19342</v>
      </c>
      <c r="D1391" t="s">
        <v>29559</v>
      </c>
      <c r="E1391" t="s">
        <v>2897</v>
      </c>
      <c r="F1391" s="10"/>
      <c r="G1391">
        <v>2017</v>
      </c>
      <c r="J1391">
        <v>0.12463761206351576</v>
      </c>
      <c r="L1391" t="s">
        <v>40536</v>
      </c>
      <c r="M1391">
        <v>28241966</v>
      </c>
      <c r="Q1391" s="10"/>
      <c r="R1391" s="11">
        <f t="shared" si="42"/>
        <v>0</v>
      </c>
      <c r="U1391" s="11">
        <f t="shared" si="43"/>
        <v>0</v>
      </c>
      <c r="Y1391" s="11">
        <f>IF(SUM(Tableau1[[#This Row],[Other access]:[Sci-hub access]])&gt;=1,1,0)</f>
        <v>0</v>
      </c>
      <c r="Z1391" s="12">
        <f>IF(OR(Tableau1[[#This Row],[Access R1 + S1+ T1 ]]&gt;=1,Tableau1[[#This Row],[Access V1 +W1 + X1]]&gt;=1),1,0)</f>
        <v>0</v>
      </c>
      <c r="AB1391" s="10" t="str">
        <f>Tableau1[[#This Row],[DOI]]</f>
        <v>doi: 10.1016/j.cmpb.2017.01.007</v>
      </c>
      <c r="AC1391" s="13" t="str">
        <f>Tableau1[[#This Row],[Authors]]&amp;", "&amp;Tableau1[[#This Row],[Title]]&amp;" "&amp;Tableau1[[#This Row],[Journal]]&amp;". "&amp;Tableau1[[#This Row],[Year]]</f>
        <v>Xu X, Ding W, Abràmoff MD, Cao R., An improved arteriovenous classification method for the early diagnostics of various diseases in retinal image. Comput Methods Programs Biomed. 2017</v>
      </c>
    </row>
    <row r="1392" spans="1:29" ht="28.8" x14ac:dyDescent="0.3">
      <c r="A1392">
        <v>6516</v>
      </c>
      <c r="B1392" t="s">
        <v>9440</v>
      </c>
      <c r="C1392" t="s">
        <v>19648</v>
      </c>
      <c r="D1392" t="s">
        <v>29871</v>
      </c>
      <c r="E1392" t="s">
        <v>34315</v>
      </c>
      <c r="F1392" s="10"/>
      <c r="G1392">
        <v>2017</v>
      </c>
      <c r="J1392">
        <v>0.12475781833335842</v>
      </c>
      <c r="L1392" t="s">
        <v>40881</v>
      </c>
      <c r="M1392">
        <v>28199885</v>
      </c>
      <c r="Q1392" s="10"/>
      <c r="R1392" s="11">
        <f t="shared" si="42"/>
        <v>0</v>
      </c>
      <c r="U1392" s="11">
        <f t="shared" si="43"/>
        <v>0</v>
      </c>
      <c r="Y1392" s="11">
        <f>IF(SUM(Tableau1[[#This Row],[Other access]:[Sci-hub access]])&gt;=1,1,0)</f>
        <v>0</v>
      </c>
      <c r="Z1392" s="12">
        <f>IF(OR(Tableau1[[#This Row],[Access R1 + S1+ T1 ]]&gt;=1,Tableau1[[#This Row],[Access V1 +W1 + X1]]&gt;=1),1,0)</f>
        <v>0</v>
      </c>
      <c r="AB1392" s="10" t="str">
        <f>Tableau1[[#This Row],[DOI]]</f>
        <v>doi: 10.1016/j.biomaterials.2017.02.006</v>
      </c>
      <c r="AC1392" s="13" t="str">
        <f>Tableau1[[#This Row],[Authors]]&amp;", "&amp;Tableau1[[#This Row],[Title]]&amp;" "&amp;Tableau1[[#This Row],[Journal]]&amp;". "&amp;Tableau1[[#This Row],[Year]]</f>
        <v>Peters T, Kim SW, Castro V, Stingl K, Strasser T, Bolz S, Schraermeyer U, Mihov G, Zong M, Andres-Guerrero V, Herrero Vanrell R, Dias AA, Cameron NR, Zrenner E., Evaluation of polyesteramide (PEA) and polyester (PLGA) microspheres as intravitreal drug delivery systems in albino rats. Biomaterials. 2017</v>
      </c>
    </row>
    <row r="1393" spans="1:29" x14ac:dyDescent="0.3">
      <c r="A1393">
        <v>3729</v>
      </c>
      <c r="B1393" t="s">
        <v>6899</v>
      </c>
      <c r="C1393" t="s">
        <v>17139</v>
      </c>
      <c r="D1393" t="s">
        <v>27323</v>
      </c>
      <c r="E1393" t="s">
        <v>2451</v>
      </c>
      <c r="F1393" s="10"/>
      <c r="G1393">
        <v>2017</v>
      </c>
      <c r="J1393">
        <v>0.12479236041176645</v>
      </c>
      <c r="L1393" t="s">
        <v>38173</v>
      </c>
      <c r="M1393">
        <v>28542230</v>
      </c>
      <c r="Q1393" s="10"/>
      <c r="R1393" s="11">
        <f t="shared" si="42"/>
        <v>0</v>
      </c>
      <c r="U1393" s="11">
        <f t="shared" si="43"/>
        <v>0</v>
      </c>
      <c r="Y1393" s="11">
        <f>IF(SUM(Tableau1[[#This Row],[Other access]:[Sci-hub access]])&gt;=1,1,0)</f>
        <v>0</v>
      </c>
      <c r="Z1393" s="12">
        <f>IF(OR(Tableau1[[#This Row],[Access R1 + S1+ T1 ]]&gt;=1,Tableau1[[#This Row],[Access V1 +W1 + X1]]&gt;=1),1,0)</f>
        <v>0</v>
      </c>
      <c r="AB1393" s="10" t="str">
        <f>Tableau1[[#This Row],[DOI]]</f>
        <v>doi: 10.1371/journal.pone.0177526</v>
      </c>
      <c r="AC1393" s="13" t="str">
        <f>Tableau1[[#This Row],[Authors]]&amp;", "&amp;Tableau1[[#This Row],[Title]]&amp;" "&amp;Tableau1[[#This Row],[Journal]]&amp;". "&amp;Tableau1[[#This Row],[Year]]</f>
        <v>Tsuchiya S, Higashide T, Sugiyama K., Visual field changes after vitrectomy with internal limiting membrane peeling for epiretinal membrane or macular hole in glaucomatous eyes. PLoS One. 2017</v>
      </c>
    </row>
    <row r="1394" spans="1:29" x14ac:dyDescent="0.3">
      <c r="A1394">
        <v>10068</v>
      </c>
      <c r="B1394" t="s">
        <v>12584</v>
      </c>
      <c r="C1394" t="s">
        <v>22752</v>
      </c>
      <c r="D1394" t="s">
        <v>33033</v>
      </c>
      <c r="E1394" t="s">
        <v>2486</v>
      </c>
      <c r="F1394" s="10"/>
      <c r="G1394">
        <v>2017</v>
      </c>
      <c r="J1394">
        <v>0.12495982412876772</v>
      </c>
      <c r="L1394" t="s">
        <v>44324</v>
      </c>
      <c r="M1394">
        <v>27480932</v>
      </c>
      <c r="Q1394" s="10"/>
      <c r="R1394" s="11">
        <f t="shared" si="42"/>
        <v>0</v>
      </c>
      <c r="U1394" s="11">
        <f t="shared" si="43"/>
        <v>0</v>
      </c>
      <c r="Y1394" s="11">
        <f>IF(SUM(Tableau1[[#This Row],[Other access]:[Sci-hub access]])&gt;=1,1,0)</f>
        <v>0</v>
      </c>
      <c r="Z1394" s="12">
        <f>IF(OR(Tableau1[[#This Row],[Access R1 + S1+ T1 ]]&gt;=1,Tableau1[[#This Row],[Access V1 +W1 + X1]]&gt;=1),1,0)</f>
        <v>0</v>
      </c>
      <c r="AB1394" s="10" t="str">
        <f>Tableau1[[#This Row],[DOI]]</f>
        <v>doi: 10.1111/aos.13181</v>
      </c>
      <c r="AC1394" s="13" t="str">
        <f>Tableau1[[#This Row],[Authors]]&amp;", "&amp;Tableau1[[#This Row],[Title]]&amp;" "&amp;Tableau1[[#This Row],[Journal]]&amp;". "&amp;Tableau1[[#This Row],[Year]]</f>
        <v>Hasler PW, Soliman W, Sander B, Haamann P, Larsen M., The grey fovea sign of macular oedema or subfoveal fluid on non-stereoscopic fundus photographs. Acta Ophthalmol. 2017</v>
      </c>
    </row>
    <row r="1395" spans="1:29" ht="28.8" x14ac:dyDescent="0.3">
      <c r="A1395">
        <v>5954</v>
      </c>
      <c r="B1395" t="s">
        <v>8952</v>
      </c>
      <c r="C1395" t="s">
        <v>19166</v>
      </c>
      <c r="D1395" t="s">
        <v>29382</v>
      </c>
      <c r="E1395" t="s">
        <v>2486</v>
      </c>
      <c r="F1395" s="10"/>
      <c r="G1395">
        <v>2017</v>
      </c>
      <c r="J1395">
        <v>0.12515428879318546</v>
      </c>
      <c r="L1395" t="s">
        <v>40333</v>
      </c>
      <c r="M1395">
        <v>28266180</v>
      </c>
      <c r="Q1395" s="10"/>
      <c r="R1395" s="11">
        <f t="shared" si="42"/>
        <v>0</v>
      </c>
      <c r="U1395" s="11">
        <f t="shared" si="43"/>
        <v>0</v>
      </c>
      <c r="Y1395" s="11">
        <f>IF(SUM(Tableau1[[#This Row],[Other access]:[Sci-hub access]])&gt;=1,1,0)</f>
        <v>0</v>
      </c>
      <c r="Z1395" s="12">
        <f>IF(OR(Tableau1[[#This Row],[Access R1 + S1+ T1 ]]&gt;=1,Tableau1[[#This Row],[Access V1 +W1 + X1]]&gt;=1),1,0)</f>
        <v>0</v>
      </c>
      <c r="AB1395" s="10" t="str">
        <f>Tableau1[[#This Row],[DOI]]</f>
        <v>doi: 10.1111/aos.13371</v>
      </c>
      <c r="AC1395" s="13" t="str">
        <f>Tableau1[[#This Row],[Authors]]&amp;", "&amp;Tableau1[[#This Row],[Title]]&amp;" "&amp;Tableau1[[#This Row],[Journal]]&amp;". "&amp;Tableau1[[#This Row],[Year]]</f>
        <v>Etxebarria J, Sanz-Lázaro S, Hernáez-Moya R, Freire V, Durán JA, Morales MC, Andollo N., Serum from plasma rich in growth factors regenerates rabbit corneas by promoting cell proliferation, migration, differentiation, adhesion and limbal stemness. Acta Ophthalmol. 2017</v>
      </c>
    </row>
    <row r="1396" spans="1:29" x14ac:dyDescent="0.3">
      <c r="A1396">
        <v>3957</v>
      </c>
      <c r="B1396" t="s">
        <v>7111</v>
      </c>
      <c r="C1396" t="s">
        <v>17348</v>
      </c>
      <c r="D1396" t="s">
        <v>27538</v>
      </c>
      <c r="E1396" t="s">
        <v>34171</v>
      </c>
      <c r="F1396" s="10"/>
      <c r="G1396">
        <v>2017</v>
      </c>
      <c r="J1396">
        <v>0.12521586461743162</v>
      </c>
      <c r="L1396" t="s">
        <v>38398</v>
      </c>
      <c r="M1396">
        <v>28499992</v>
      </c>
      <c r="Q1396" s="10"/>
      <c r="R1396" s="11">
        <f t="shared" si="42"/>
        <v>0</v>
      </c>
      <c r="U1396" s="11">
        <f t="shared" si="43"/>
        <v>0</v>
      </c>
      <c r="Y1396" s="11">
        <f>IF(SUM(Tableau1[[#This Row],[Other access]:[Sci-hub access]])&gt;=1,1,0)</f>
        <v>0</v>
      </c>
      <c r="Z1396" s="12">
        <f>IF(OR(Tableau1[[#This Row],[Access R1 + S1+ T1 ]]&gt;=1,Tableau1[[#This Row],[Access V1 +W1 + X1]]&gt;=1),1,0)</f>
        <v>0</v>
      </c>
      <c r="AB1396" s="10" t="str">
        <f>Tableau1[[#This Row],[DOI]]</f>
        <v>doi: 10.1109/TMI.2017.2703147</v>
      </c>
      <c r="AC1396" s="13" t="str">
        <f>Tableau1[[#This Row],[Authors]]&amp;", "&amp;Tableau1[[#This Row],[Title]]&amp;" "&amp;Tableau1[[#This Row],[Journal]]&amp;". "&amp;Tableau1[[#This Row],[Year]]</f>
        <v>Fu H, Xu Y, Lin S, Zhang X, Wong DWK, Liu J, Frangi AF, Baskaran M, Aung T., Segmentation and Quantification for Angle-Closure Glaucoma Assessment in Anterior Segment OCT. IEEE Trans Med Imaging. 2017</v>
      </c>
    </row>
    <row r="1397" spans="1:29" x14ac:dyDescent="0.3">
      <c r="A1397">
        <v>673</v>
      </c>
      <c r="B1397" t="s">
        <v>3936</v>
      </c>
      <c r="C1397" t="s">
        <v>14191</v>
      </c>
      <c r="D1397" t="s">
        <v>24356</v>
      </c>
      <c r="E1397" t="s">
        <v>2464</v>
      </c>
      <c r="F1397" s="10"/>
      <c r="G1397">
        <v>2018</v>
      </c>
      <c r="J1397">
        <v>0.1252629136107174</v>
      </c>
      <c r="L1397" t="s">
        <v>35166</v>
      </c>
      <c r="M1397">
        <v>29140817</v>
      </c>
      <c r="Q1397" s="10"/>
      <c r="R1397" s="11">
        <f t="shared" si="42"/>
        <v>0</v>
      </c>
      <c r="U1397" s="11">
        <f t="shared" si="43"/>
        <v>0</v>
      </c>
      <c r="Y1397" s="11">
        <f>IF(SUM(Tableau1[[#This Row],[Other access]:[Sci-hub access]])&gt;=1,1,0)</f>
        <v>0</v>
      </c>
      <c r="Z1397" s="12">
        <f>IF(OR(Tableau1[[#This Row],[Access R1 + S1+ T1 ]]&gt;=1,Tableau1[[#This Row],[Access V1 +W1 + X1]]&gt;=1),1,0)</f>
        <v>0</v>
      </c>
      <c r="AB1397" s="10" t="str">
        <f>Tableau1[[#This Row],[DOI]]</f>
        <v>doi: 10.1097/ICU.0000000000000452</v>
      </c>
      <c r="AC1397" s="13" t="str">
        <f>Tableau1[[#This Row],[Authors]]&amp;", "&amp;Tableau1[[#This Row],[Title]]&amp;" "&amp;Tableau1[[#This Row],[Journal]]&amp;". "&amp;Tableau1[[#This Row],[Year]]</f>
        <v>Mwanza JC, Budenz DL., New developments in optical coherence tomography imaging for glaucoma. Curr Opin Ophthalmol. 2018</v>
      </c>
    </row>
    <row r="1398" spans="1:29" x14ac:dyDescent="0.3">
      <c r="A1398">
        <v>4638</v>
      </c>
      <c r="B1398" t="s">
        <v>7757</v>
      </c>
      <c r="C1398" t="s">
        <v>17991</v>
      </c>
      <c r="D1398" t="s">
        <v>28186</v>
      </c>
      <c r="E1398" t="s">
        <v>34031</v>
      </c>
      <c r="F1398" s="10"/>
      <c r="G1398">
        <v>2017</v>
      </c>
      <c r="J1398">
        <v>0.12527804032155965</v>
      </c>
      <c r="L1398" t="s">
        <v>39056</v>
      </c>
      <c r="M1398">
        <v>28426277</v>
      </c>
      <c r="Q1398" s="10"/>
      <c r="R1398" s="11">
        <f t="shared" si="42"/>
        <v>0</v>
      </c>
      <c r="U1398" s="11">
        <f t="shared" si="43"/>
        <v>0</v>
      </c>
      <c r="Y1398" s="11">
        <f>IF(SUM(Tableau1[[#This Row],[Other access]:[Sci-hub access]])&gt;=1,1,0)</f>
        <v>0</v>
      </c>
      <c r="Z1398" s="12">
        <f>IF(OR(Tableau1[[#This Row],[Access R1 + S1+ T1 ]]&gt;=1,Tableau1[[#This Row],[Access V1 +W1 + X1]]&gt;=1),1,0)</f>
        <v>0</v>
      </c>
      <c r="AB1398" s="10" t="str">
        <f>Tableau1[[#This Row],[DOI]]</f>
        <v>doi: 10.1089/jop.2016.0138</v>
      </c>
      <c r="AC1398" s="13" t="str">
        <f>Tableau1[[#This Row],[Authors]]&amp;", "&amp;Tableau1[[#This Row],[Title]]&amp;" "&amp;Tableau1[[#This Row],[Journal]]&amp;". "&amp;Tableau1[[#This Row],[Year]]</f>
        <v>Antoun J, Willermain F, Makhoul D, Motulsky E, Caspers L, Relvas LJ., Topical Ganciclovir in Cytomegalovirus Anterior Uveitis. J Ocul Pharmacol Ther. 2017</v>
      </c>
    </row>
    <row r="1399" spans="1:29" x14ac:dyDescent="0.3">
      <c r="A1399">
        <v>3962</v>
      </c>
      <c r="B1399" t="s">
        <v>7116</v>
      </c>
      <c r="C1399" t="s">
        <v>17353</v>
      </c>
      <c r="D1399" t="s">
        <v>27543</v>
      </c>
      <c r="E1399" t="s">
        <v>2441</v>
      </c>
      <c r="F1399" s="10"/>
      <c r="G1399">
        <v>2017</v>
      </c>
      <c r="J1399">
        <v>0.12536942860789513</v>
      </c>
      <c r="L1399" t="s">
        <v>38403</v>
      </c>
      <c r="M1399">
        <v>28499747</v>
      </c>
      <c r="Q1399" s="10"/>
      <c r="R1399" s="11">
        <f t="shared" si="42"/>
        <v>0</v>
      </c>
      <c r="U1399" s="11">
        <f t="shared" si="43"/>
        <v>0</v>
      </c>
      <c r="Y1399" s="11">
        <f>IF(SUM(Tableau1[[#This Row],[Other access]:[Sci-hub access]])&gt;=1,1,0)</f>
        <v>0</v>
      </c>
      <c r="Z1399" s="12">
        <f>IF(OR(Tableau1[[#This Row],[Access R1 + S1+ T1 ]]&gt;=1,Tableau1[[#This Row],[Access V1 +W1 + X1]]&gt;=1),1,0)</f>
        <v>0</v>
      </c>
      <c r="AB1399" s="10" t="str">
        <f>Tableau1[[#This Row],[DOI]]</f>
        <v>doi: 10.1016/j.ophtha.2017.04.004</v>
      </c>
      <c r="AC1399" s="13" t="str">
        <f>Tableau1[[#This Row],[Authors]]&amp;", "&amp;Tableau1[[#This Row],[Title]]&amp;" "&amp;Tableau1[[#This Row],[Journal]]&amp;". "&amp;Tableau1[[#This Row],[Year]]</f>
        <v>de Jong JH, Vigueras-Guillén JP, Simon TC, Timman R, Peto T, Vermeer KA, van Meurs JC., Preoperative Posturing of Patients with Macula-On Retinal Detachment Reduces Progression Toward the Fovea. Ophthalmology. 2017</v>
      </c>
    </row>
    <row r="1400" spans="1:29" x14ac:dyDescent="0.3">
      <c r="A1400">
        <v>11042</v>
      </c>
      <c r="B1400" t="s">
        <v>13464</v>
      </c>
      <c r="C1400" t="s">
        <v>23626</v>
      </c>
      <c r="D1400" t="s">
        <v>33918</v>
      </c>
      <c r="E1400" t="s">
        <v>2469</v>
      </c>
      <c r="F1400" s="10"/>
      <c r="G1400">
        <v>2017</v>
      </c>
      <c r="J1400">
        <v>0.12581296517617147</v>
      </c>
      <c r="L1400" t="s">
        <v>45283</v>
      </c>
      <c r="M1400">
        <v>26291647</v>
      </c>
      <c r="Q1400" s="10"/>
      <c r="R1400" s="11">
        <f t="shared" si="42"/>
        <v>0</v>
      </c>
      <c r="U1400" s="11">
        <f t="shared" si="43"/>
        <v>0</v>
      </c>
      <c r="Y1400" s="11">
        <f>IF(SUM(Tableau1[[#This Row],[Other access]:[Sci-hub access]])&gt;=1,1,0)</f>
        <v>0</v>
      </c>
      <c r="Z1400" s="12">
        <f>IF(OR(Tableau1[[#This Row],[Access R1 + S1+ T1 ]]&gt;=1,Tableau1[[#This Row],[Access V1 +W1 + X1]]&gt;=1),1,0)</f>
        <v>0</v>
      </c>
      <c r="AB1400" s="10" t="str">
        <f>Tableau1[[#This Row],[DOI]]</f>
        <v>doi: 10.3109/08820538.2015.1053626</v>
      </c>
      <c r="AC1400" s="13" t="str">
        <f>Tableau1[[#This Row],[Authors]]&amp;", "&amp;Tableau1[[#This Row],[Title]]&amp;" "&amp;Tableau1[[#This Row],[Journal]]&amp;". "&amp;Tableau1[[#This Row],[Year]]</f>
        <v>Kara S, Gencer B, Türkön H, Ersan I, Ozkanoglu Ekim Y, Arikan S, Tufan HA., The Effect of Smoking on Corneal Endothelial Cells. Semin Ophthalmol. 2017</v>
      </c>
    </row>
    <row r="1401" spans="1:29" x14ac:dyDescent="0.3">
      <c r="A1401">
        <v>4443</v>
      </c>
      <c r="B1401" t="s">
        <v>7569</v>
      </c>
      <c r="C1401" t="s">
        <v>17805</v>
      </c>
      <c r="D1401" t="s">
        <v>27998</v>
      </c>
      <c r="E1401" t="s">
        <v>34193</v>
      </c>
      <c r="F1401" s="10"/>
      <c r="G1401">
        <v>2017</v>
      </c>
      <c r="J1401">
        <v>0.12601441774410116</v>
      </c>
      <c r="L1401" t="e">
        <v>#VALUE!</v>
      </c>
      <c r="M1401">
        <v>28442884</v>
      </c>
      <c r="Q1401" s="10"/>
      <c r="R1401" s="11">
        <f t="shared" si="42"/>
        <v>0</v>
      </c>
      <c r="U1401" s="11">
        <f t="shared" si="43"/>
        <v>0</v>
      </c>
      <c r="Y1401" s="11">
        <f>IF(SUM(Tableau1[[#This Row],[Other access]:[Sci-hub access]])&gt;=1,1,0)</f>
        <v>0</v>
      </c>
      <c r="Z1401" s="12">
        <f>IF(OR(Tableau1[[#This Row],[Access R1 + S1+ T1 ]]&gt;=1,Tableau1[[#This Row],[Access V1 +W1 + X1]]&gt;=1),1,0)</f>
        <v>0</v>
      </c>
      <c r="AB1401" s="10" t="e">
        <f>Tableau1[[#This Row],[DOI]]</f>
        <v>#VALUE!</v>
      </c>
      <c r="AC1401" s="13" t="str">
        <f>Tableau1[[#This Row],[Authors]]&amp;", "&amp;Tableau1[[#This Row],[Title]]&amp;" "&amp;Tableau1[[#This Row],[Journal]]&amp;". "&amp;Tableau1[[#This Row],[Year]]</f>
        <v>Manes G, Mamouni S, Hérald E, Richard AC, Sénéchal A, Aouad K, Bocquet B, Meunier I, Hamel CP., Cone dystrophy or macular dystrophy associated with novel autosomal dominant GUCA1A mutations. Mol Vis. 2017</v>
      </c>
    </row>
    <row r="1402" spans="1:29" x14ac:dyDescent="0.3">
      <c r="A1402">
        <v>4791</v>
      </c>
      <c r="B1402" t="s">
        <v>7896</v>
      </c>
      <c r="C1402" t="s">
        <v>18126</v>
      </c>
      <c r="D1402" t="s">
        <v>28326</v>
      </c>
      <c r="E1402" t="s">
        <v>2703</v>
      </c>
      <c r="F1402" s="10"/>
      <c r="G1402">
        <v>2017</v>
      </c>
      <c r="J1402">
        <v>0.12611858713732116</v>
      </c>
      <c r="L1402" t="s">
        <v>39204</v>
      </c>
      <c r="M1402">
        <v>28404829</v>
      </c>
      <c r="Q1402" s="10"/>
      <c r="R1402" s="11">
        <f t="shared" si="42"/>
        <v>0</v>
      </c>
      <c r="U1402" s="11">
        <f t="shared" si="43"/>
        <v>0</v>
      </c>
      <c r="Y1402" s="11">
        <f>IF(SUM(Tableau1[[#This Row],[Other access]:[Sci-hub access]])&gt;=1,1,0)</f>
        <v>0</v>
      </c>
      <c r="Z1402" s="12">
        <f>IF(OR(Tableau1[[#This Row],[Access R1 + S1+ T1 ]]&gt;=1,Tableau1[[#This Row],[Access V1 +W1 + X1]]&gt;=1),1,0)</f>
        <v>0</v>
      </c>
      <c r="AB1402" s="10" t="str">
        <f>Tableau1[[#This Row],[DOI]]</f>
        <v>doi: 10.1152/jn.00934.2016</v>
      </c>
      <c r="AC1402" s="13" t="str">
        <f>Tableau1[[#This Row],[Authors]]&amp;", "&amp;Tableau1[[#This Row],[Title]]&amp;" "&amp;Tableau1[[#This Row],[Journal]]&amp;". "&amp;Tableau1[[#This Row],[Year]]</f>
        <v>Walton MMG, Pallus A, Fleuriet J, Mustari MJ, Tarczy-Hornoch K., Neural mechanisms of oculomotor abnormalities in the infantile strabismus syndrome. J Neurophysiol. 2017</v>
      </c>
    </row>
    <row r="1403" spans="1:29" x14ac:dyDescent="0.3">
      <c r="A1403">
        <v>6546</v>
      </c>
      <c r="B1403" t="s">
        <v>9466</v>
      </c>
      <c r="C1403" t="s">
        <v>19674</v>
      </c>
      <c r="D1403" t="s">
        <v>29897</v>
      </c>
      <c r="E1403" t="s">
        <v>2451</v>
      </c>
      <c r="F1403" s="10"/>
      <c r="G1403">
        <v>2017</v>
      </c>
      <c r="J1403">
        <v>0.12630544351074224</v>
      </c>
      <c r="L1403" t="s">
        <v>40911</v>
      </c>
      <c r="M1403">
        <v>28196114</v>
      </c>
      <c r="Q1403" s="10"/>
      <c r="R1403" s="11">
        <f t="shared" si="42"/>
        <v>0</v>
      </c>
      <c r="U1403" s="11">
        <f t="shared" si="43"/>
        <v>0</v>
      </c>
      <c r="Y1403" s="11">
        <f>IF(SUM(Tableau1[[#This Row],[Other access]:[Sci-hub access]])&gt;=1,1,0)</f>
        <v>0</v>
      </c>
      <c r="Z1403" s="12">
        <f>IF(OR(Tableau1[[#This Row],[Access R1 + S1+ T1 ]]&gt;=1,Tableau1[[#This Row],[Access V1 +W1 + X1]]&gt;=1),1,0)</f>
        <v>0</v>
      </c>
      <c r="AB1403" s="10" t="str">
        <f>Tableau1[[#This Row],[DOI]]</f>
        <v>doi: 10.1371/journal.pone.0171467</v>
      </c>
      <c r="AC1403" s="13" t="str">
        <f>Tableau1[[#This Row],[Authors]]&amp;", "&amp;Tableau1[[#This Row],[Title]]&amp;" "&amp;Tableau1[[#This Row],[Journal]]&amp;". "&amp;Tableau1[[#This Row],[Year]]</f>
        <v>Owen LA, Morrison MA, Hoffman RO, Yoder BA, DeAngelis MM., Retinopathy of prematurity: A comprehensive risk analysis for prevention and prediction of disease. PLoS One. 2017</v>
      </c>
    </row>
    <row r="1404" spans="1:29" x14ac:dyDescent="0.3">
      <c r="A1404">
        <v>3021</v>
      </c>
      <c r="B1404" t="s">
        <v>6214</v>
      </c>
      <c r="C1404" t="s">
        <v>16459</v>
      </c>
      <c r="D1404" t="s">
        <v>26638</v>
      </c>
      <c r="E1404" t="s">
        <v>2468</v>
      </c>
      <c r="F1404" s="10"/>
      <c r="G1404">
        <v>2017</v>
      </c>
      <c r="J1404">
        <v>0.12630577798257148</v>
      </c>
      <c r="L1404" t="s">
        <v>37475</v>
      </c>
      <c r="M1404">
        <v>28650856</v>
      </c>
      <c r="Q1404" s="10"/>
      <c r="R1404" s="11">
        <f t="shared" si="42"/>
        <v>0</v>
      </c>
      <c r="U1404" s="11">
        <f t="shared" si="43"/>
        <v>0</v>
      </c>
      <c r="Y1404" s="11">
        <f>IF(SUM(Tableau1[[#This Row],[Other access]:[Sci-hub access]])&gt;=1,1,0)</f>
        <v>0</v>
      </c>
      <c r="Z1404" s="12">
        <f>IF(OR(Tableau1[[#This Row],[Access R1 + S1+ T1 ]]&gt;=1,Tableau1[[#This Row],[Access V1 +W1 + X1]]&gt;=1),1,0)</f>
        <v>0</v>
      </c>
      <c r="AB1404" s="10" t="str">
        <f>Tableau1[[#This Row],[DOI]]</f>
        <v>doi: 10.1097/IJG.0000000000000705</v>
      </c>
      <c r="AC1404" s="13" t="str">
        <f>Tableau1[[#This Row],[Authors]]&amp;", "&amp;Tableau1[[#This Row],[Title]]&amp;" "&amp;Tableau1[[#This Row],[Journal]]&amp;". "&amp;Tableau1[[#This Row],[Year]]</f>
        <v>Grover IG, Senthil S, Murthy S, Reddy JC., A Rare Case of Pupillary Block Glaucoma Following CentraFLOW Implantable Collamer Lens Surgery. J Glaucoma. 2017</v>
      </c>
    </row>
    <row r="1405" spans="1:29" ht="28.8" x14ac:dyDescent="0.3">
      <c r="A1405">
        <v>7723</v>
      </c>
      <c r="B1405" t="s">
        <v>10491</v>
      </c>
      <c r="C1405" t="s">
        <v>20687</v>
      </c>
      <c r="D1405" t="s">
        <v>30927</v>
      </c>
      <c r="E1405" t="s">
        <v>2523</v>
      </c>
      <c r="F1405" s="10"/>
      <c r="G1405">
        <v>2017</v>
      </c>
      <c r="J1405">
        <v>0.12636112784450404</v>
      </c>
      <c r="L1405" t="s">
        <v>42074</v>
      </c>
      <c r="M1405">
        <v>28060360</v>
      </c>
      <c r="Q1405" s="10"/>
      <c r="R1405" s="11">
        <f t="shared" si="42"/>
        <v>0</v>
      </c>
      <c r="U1405" s="11">
        <f t="shared" si="43"/>
        <v>0</v>
      </c>
      <c r="Y1405" s="11">
        <f>IF(SUM(Tableau1[[#This Row],[Other access]:[Sci-hub access]])&gt;=1,1,0)</f>
        <v>0</v>
      </c>
      <c r="Z1405" s="12">
        <f>IF(OR(Tableau1[[#This Row],[Access R1 + S1+ T1 ]]&gt;=1,Tableau1[[#This Row],[Access V1 +W1 + X1]]&gt;=1),1,0)</f>
        <v>0</v>
      </c>
      <c r="AB1405" s="10" t="str">
        <f>Tableau1[[#This Row],[DOI]]</f>
        <v>doi: 10.1038/eye.2016.305</v>
      </c>
      <c r="AC1405" s="13" t="str">
        <f>Tableau1[[#This Row],[Authors]]&amp;", "&amp;Tableau1[[#This Row],[Title]]&amp;" "&amp;Tableau1[[#This Row],[Journal]]&amp;". "&amp;Tableau1[[#This Row],[Year]]</f>
        <v>Sengul A, Rasier R, Ciftci C, Artunay O, Kockar A, Bahcecioglu H, Yuzbasioglu E., Short-term effects of intravitreal ranibizumab and bevacizumab administration on 24-h ambulatory blood pressure monitoring recordings in normotensive patients with age-related macular degeneration. Eye (Lond). 2017</v>
      </c>
    </row>
    <row r="1406" spans="1:29" x14ac:dyDescent="0.3">
      <c r="A1406">
        <v>5092</v>
      </c>
      <c r="B1406" t="s">
        <v>8173</v>
      </c>
      <c r="C1406" t="s">
        <v>18399</v>
      </c>
      <c r="D1406" t="s">
        <v>28603</v>
      </c>
      <c r="E1406" t="s">
        <v>34240</v>
      </c>
      <c r="F1406" s="10"/>
      <c r="G1406">
        <v>2017</v>
      </c>
      <c r="J1406">
        <v>0.12641829554376161</v>
      </c>
      <c r="L1406" t="s">
        <v>39500</v>
      </c>
      <c r="M1406">
        <v>28375031</v>
      </c>
      <c r="Q1406" s="10"/>
      <c r="R1406" s="11">
        <f t="shared" si="42"/>
        <v>0</v>
      </c>
      <c r="U1406" s="11">
        <f t="shared" si="43"/>
        <v>0</v>
      </c>
      <c r="Y1406" s="11">
        <f>IF(SUM(Tableau1[[#This Row],[Other access]:[Sci-hub access]])&gt;=1,1,0)</f>
        <v>0</v>
      </c>
      <c r="Z1406" s="12">
        <f>IF(OR(Tableau1[[#This Row],[Access R1 + S1+ T1 ]]&gt;=1,Tableau1[[#This Row],[Access V1 +W1 + X1]]&gt;=1),1,0)</f>
        <v>0</v>
      </c>
      <c r="AB1406" s="10" t="str">
        <f>Tableau1[[#This Row],[DOI]]</f>
        <v>doi: 10.1089/ars.2017.7042</v>
      </c>
      <c r="AC1406" s="13" t="str">
        <f>Tableau1[[#This Row],[Authors]]&amp;", "&amp;Tableau1[[#This Row],[Title]]&amp;" "&amp;Tableau1[[#This Row],[Journal]]&amp;". "&amp;Tableau1[[#This Row],[Year]]</f>
        <v>Huizing MJ, Cavallaro G, Moonen RM, González-Luis GE, Mosca F, Vento M, Villamor E., Is the C242T Polymorphism of the CYBA Gene Linked with Oxidative Stress-Associated Complications of Prematurity? Antioxid Redox Signal. 2017</v>
      </c>
    </row>
    <row r="1407" spans="1:29" x14ac:dyDescent="0.3">
      <c r="A1407">
        <v>2486</v>
      </c>
      <c r="B1407" t="s">
        <v>5708</v>
      </c>
      <c r="C1407" t="s">
        <v>15954</v>
      </c>
      <c r="D1407" t="s">
        <v>26131</v>
      </c>
      <c r="E1407" t="s">
        <v>2443</v>
      </c>
      <c r="F1407" s="10"/>
      <c r="G1407">
        <v>2017</v>
      </c>
      <c r="J1407">
        <v>0.12643701397914409</v>
      </c>
      <c r="L1407" t="s">
        <v>36950</v>
      </c>
      <c r="M1407">
        <v>28738417</v>
      </c>
      <c r="Q1407" s="10"/>
      <c r="R1407" s="11">
        <f t="shared" si="42"/>
        <v>0</v>
      </c>
      <c r="U1407" s="11">
        <f t="shared" si="43"/>
        <v>0</v>
      </c>
      <c r="Y1407" s="11">
        <f>IF(SUM(Tableau1[[#This Row],[Other access]:[Sci-hub access]])&gt;=1,1,0)</f>
        <v>0</v>
      </c>
      <c r="Z1407" s="12">
        <f>IF(OR(Tableau1[[#This Row],[Access R1 + S1+ T1 ]]&gt;=1,Tableau1[[#This Row],[Access V1 +W1 + X1]]&gt;=1),1,0)</f>
        <v>0</v>
      </c>
      <c r="AB1407" s="10" t="str">
        <f>Tableau1[[#This Row],[DOI]]</f>
        <v>doi: 10.1167/iovs.16-21230</v>
      </c>
      <c r="AC1407" s="13" t="str">
        <f>Tableau1[[#This Row],[Authors]]&amp;", "&amp;Tableau1[[#This Row],[Title]]&amp;" "&amp;Tableau1[[#This Row],[Journal]]&amp;". "&amp;Tableau1[[#This Row],[Year]]</f>
        <v>Tran J, Craven C, Wabner K, Schmit J, Matter B, Kompella U, Grossniklaus HE, Olsen TW., A Pharmacodynamic Analysis of Choroidal Neovascularization in a Porcine Model Using Three Targeted Drugs. Invest Ophthalmol Vis Sci. 2017</v>
      </c>
    </row>
    <row r="1408" spans="1:29" ht="28.8" x14ac:dyDescent="0.3">
      <c r="A1408">
        <v>6340</v>
      </c>
      <c r="B1408" t="s">
        <v>9289</v>
      </c>
      <c r="C1408" t="s">
        <v>19500</v>
      </c>
      <c r="D1408" t="s">
        <v>29720</v>
      </c>
      <c r="E1408" t="s">
        <v>2445</v>
      </c>
      <c r="F1408" s="10"/>
      <c r="G1408">
        <v>2017</v>
      </c>
      <c r="J1408">
        <v>0.1264792885146081</v>
      </c>
      <c r="L1408" t="s">
        <v>40709</v>
      </c>
      <c r="M1408">
        <v>28225726</v>
      </c>
      <c r="Q1408" s="10"/>
      <c r="R1408" s="11">
        <f t="shared" si="42"/>
        <v>0</v>
      </c>
      <c r="U1408" s="11">
        <f t="shared" si="43"/>
        <v>0</v>
      </c>
      <c r="Y1408" s="11">
        <f>IF(SUM(Tableau1[[#This Row],[Other access]:[Sci-hub access]])&gt;=1,1,0)</f>
        <v>0</v>
      </c>
      <c r="Z1408" s="12">
        <f>IF(OR(Tableau1[[#This Row],[Access R1 + S1+ T1 ]]&gt;=1,Tableau1[[#This Row],[Access V1 +W1 + X1]]&gt;=1),1,0)</f>
        <v>0</v>
      </c>
      <c r="AB1408" s="10" t="str">
        <f>Tableau1[[#This Row],[DOI]]</f>
        <v>doi: 10.1097/IAE.0000000000001177</v>
      </c>
      <c r="AC1408" s="13" t="str">
        <f>Tableau1[[#This Row],[Authors]]&amp;", "&amp;Tableau1[[#This Row],[Title]]&amp;" "&amp;Tableau1[[#This Row],[Journal]]&amp;". "&amp;Tableau1[[#This Row],[Year]]</f>
        <v>San Román I, Rodríguez ME, Caporossi O, Zoppetti C, Sodi A, Mecocci A, López D, Rodríguez B, Gimeno JR., COMPUTER ASSISTED RETINAL VESSEL TORTUOSITY EVALUATION IN NOVEL MUTATION FABRY DISEASE: Towards New Prognostic Markers. Retina. 2017</v>
      </c>
    </row>
    <row r="1409" spans="1:29" ht="28.8" x14ac:dyDescent="0.3">
      <c r="A1409">
        <v>2450</v>
      </c>
      <c r="B1409" t="s">
        <v>5672</v>
      </c>
      <c r="C1409" t="s">
        <v>15918</v>
      </c>
      <c r="D1409" t="s">
        <v>26095</v>
      </c>
      <c r="E1409" t="s">
        <v>2443</v>
      </c>
      <c r="F1409" s="10"/>
      <c r="G1409">
        <v>2017</v>
      </c>
      <c r="J1409">
        <v>0.126764054502433</v>
      </c>
      <c r="L1409" t="s">
        <v>36915</v>
      </c>
      <c r="M1409">
        <v>28744552</v>
      </c>
      <c r="Q1409" s="10"/>
      <c r="R1409" s="11">
        <f t="shared" si="42"/>
        <v>0</v>
      </c>
      <c r="U1409" s="11">
        <f t="shared" si="43"/>
        <v>0</v>
      </c>
      <c r="Y1409" s="11">
        <f>IF(SUM(Tableau1[[#This Row],[Other access]:[Sci-hub access]])&gt;=1,1,0)</f>
        <v>0</v>
      </c>
      <c r="Z1409" s="12">
        <f>IF(OR(Tableau1[[#This Row],[Access R1 + S1+ T1 ]]&gt;=1,Tableau1[[#This Row],[Access V1 +W1 + X1]]&gt;=1),1,0)</f>
        <v>0</v>
      </c>
      <c r="AB1409" s="10" t="str">
        <f>Tableau1[[#This Row],[DOI]]</f>
        <v>doi: 10.1167/iovs.17-21461</v>
      </c>
      <c r="AC1409" s="13" t="str">
        <f>Tableau1[[#This Row],[Authors]]&amp;", "&amp;Tableau1[[#This Row],[Title]]&amp;" "&amp;Tableau1[[#This Row],[Journal]]&amp;". "&amp;Tableau1[[#This Row],[Year]]</f>
        <v>Chen Q, Ma Q, Wu C, Tan F, Chen F, Wu Q, Zhou R, Zhuang X, Lu F, Qu J, Shen M., Macular Vascular Fractal Dimension in the Deep Capillary Layer as an Early Indicator of Microvascular Loss for Retinopathy in Type 2 Diabetic Patients. Invest Ophthalmol Vis Sci. 2017</v>
      </c>
    </row>
    <row r="1410" spans="1:29" x14ac:dyDescent="0.3">
      <c r="A1410">
        <v>758</v>
      </c>
      <c r="B1410" t="s">
        <v>4021</v>
      </c>
      <c r="C1410" t="s">
        <v>14276</v>
      </c>
      <c r="D1410" t="s">
        <v>24441</v>
      </c>
      <c r="E1410" t="s">
        <v>2495</v>
      </c>
      <c r="F1410" s="10"/>
      <c r="G1410">
        <v>2017</v>
      </c>
      <c r="J1410">
        <v>0.12685135545372306</v>
      </c>
      <c r="L1410" t="s">
        <v>35251</v>
      </c>
      <c r="M1410">
        <v>29120977</v>
      </c>
      <c r="Q1410" s="10"/>
      <c r="R1410" s="11">
        <f t="shared" ref="R1410:R1473" si="44">IF(SUM(N1410:Q1410)&gt;0,1,0)</f>
        <v>0</v>
      </c>
      <c r="U1410" s="11">
        <f t="shared" ref="U1410:U1473" si="45">IF(SUM(R1410,T1410)&gt;0,1,0)</f>
        <v>0</v>
      </c>
      <c r="Y1410" s="11">
        <f>IF(SUM(Tableau1[[#This Row],[Other access]:[Sci-hub access]])&gt;=1,1,0)</f>
        <v>0</v>
      </c>
      <c r="Z1410" s="12">
        <f>IF(OR(Tableau1[[#This Row],[Access R1 + S1+ T1 ]]&gt;=1,Tableau1[[#This Row],[Access V1 +W1 + X1]]&gt;=1),1,0)</f>
        <v>0</v>
      </c>
      <c r="AB1410" s="10" t="str">
        <f>Tableau1[[#This Row],[DOI]]</f>
        <v>doi: 10.1097/OPX.0000000000001148</v>
      </c>
      <c r="AC1410" s="13" t="str">
        <f>Tableau1[[#This Row],[Authors]]&amp;", "&amp;Tableau1[[#This Row],[Title]]&amp;" "&amp;Tableau1[[#This Row],[Journal]]&amp;". "&amp;Tableau1[[#This Row],[Year]]</f>
        <v>Saenz R, Cheng H, Prager TC, Frishman LJ, Tang RA., Use of A-scan Ultrasound and Optical Coherence Tomography to Differentiate Papilledema From Pseudopapilledema. Optom Vis Sci. 2017</v>
      </c>
    </row>
    <row r="1411" spans="1:29" x14ac:dyDescent="0.3">
      <c r="A1411">
        <v>3247</v>
      </c>
      <c r="B1411" t="s">
        <v>6430</v>
      </c>
      <c r="C1411" t="s">
        <v>16673</v>
      </c>
      <c r="D1411" t="s">
        <v>26854</v>
      </c>
      <c r="E1411" t="s">
        <v>2465</v>
      </c>
      <c r="F1411" s="10"/>
      <c r="G1411">
        <v>2017</v>
      </c>
      <c r="J1411">
        <v>0.12689563956824768</v>
      </c>
      <c r="L1411" t="s">
        <v>37700</v>
      </c>
      <c r="M1411">
        <v>28614220</v>
      </c>
      <c r="Q1411" s="10"/>
      <c r="R1411" s="11">
        <f t="shared" si="44"/>
        <v>0</v>
      </c>
      <c r="U1411" s="11">
        <f t="shared" si="45"/>
        <v>0</v>
      </c>
      <c r="Y1411" s="11">
        <f>IF(SUM(Tableau1[[#This Row],[Other access]:[Sci-hub access]])&gt;=1,1,0)</f>
        <v>0</v>
      </c>
      <c r="Z1411" s="12">
        <f>IF(OR(Tableau1[[#This Row],[Access R1 + S1+ T1 ]]&gt;=1,Tableau1[[#This Row],[Access V1 +W1 + X1]]&gt;=1),1,0)</f>
        <v>0</v>
      </c>
      <c r="AB1411" s="10" t="str">
        <f>Tableau1[[#This Row],[DOI]]</f>
        <v>doi: 10.1097/MD.0000000000006934</v>
      </c>
      <c r="AC1411" s="13" t="str">
        <f>Tableau1[[#This Row],[Authors]]&amp;", "&amp;Tableau1[[#This Row],[Title]]&amp;" "&amp;Tableau1[[#This Row],[Journal]]&amp;". "&amp;Tableau1[[#This Row],[Year]]</f>
        <v>Gu WJ, Zhang Q, Zhu J, Li J, Wei SH, Mu YM., Rituximab was used to treat recurrent IgG4-related hypophysitis with ophthalmopathy as the initial presentation: A case report and literature review. Medicine (Baltimore). 2017</v>
      </c>
    </row>
    <row r="1412" spans="1:29" ht="28.8" x14ac:dyDescent="0.3">
      <c r="A1412">
        <v>1547</v>
      </c>
      <c r="B1412" t="s">
        <v>4801</v>
      </c>
      <c r="C1412" t="s">
        <v>15051</v>
      </c>
      <c r="D1412" t="s">
        <v>25222</v>
      </c>
      <c r="E1412" t="s">
        <v>2697</v>
      </c>
      <c r="F1412" s="10"/>
      <c r="G1412">
        <v>2017</v>
      </c>
      <c r="J1412">
        <v>0.12692719066141256</v>
      </c>
      <c r="L1412" t="s">
        <v>36026</v>
      </c>
      <c r="M1412">
        <v>28926292</v>
      </c>
      <c r="Q1412" s="10"/>
      <c r="R1412" s="11">
        <f t="shared" si="44"/>
        <v>0</v>
      </c>
      <c r="U1412" s="11">
        <f t="shared" si="45"/>
        <v>0</v>
      </c>
      <c r="Y1412" s="11">
        <f>IF(SUM(Tableau1[[#This Row],[Other access]:[Sci-hub access]])&gt;=1,1,0)</f>
        <v>0</v>
      </c>
      <c r="Z1412" s="12">
        <f>IF(OR(Tableau1[[#This Row],[Access R1 + S1+ T1 ]]&gt;=1,Tableau1[[#This Row],[Access V1 +W1 + X1]]&gt;=1),1,0)</f>
        <v>0</v>
      </c>
      <c r="AB1412" s="10" t="str">
        <f>Tableau1[[#This Row],[DOI]]</f>
        <v>doi: 10.1089/gtmb.2017.0079</v>
      </c>
      <c r="AC1412" s="13" t="str">
        <f>Tableau1[[#This Row],[Authors]]&amp;", "&amp;Tableau1[[#This Row],[Title]]&amp;" "&amp;Tableau1[[#This Row],[Journal]]&amp;". "&amp;Tableau1[[#This Row],[Year]]</f>
        <v>Mohamad NA, Ramachandran V, Ismail P, Mohd Isa H, Chan YM, Ngah NF, Md Bakri N, Ching SM, Hoo FK, Wan Sulaiman WA., VEGF Polymorphisms Among Neovascular Age-Related Macular Degenerative Subjects in a Multiethnic Population. Genet Test Mol Biomarkers. 2017</v>
      </c>
    </row>
    <row r="1413" spans="1:29" x14ac:dyDescent="0.3">
      <c r="A1413">
        <v>198</v>
      </c>
      <c r="B1413" t="s">
        <v>3461</v>
      </c>
      <c r="C1413" t="s">
        <v>13722</v>
      </c>
      <c r="D1413" t="s">
        <v>23881</v>
      </c>
      <c r="E1413" t="s">
        <v>2451</v>
      </c>
      <c r="F1413" s="10"/>
      <c r="G1413">
        <v>2018</v>
      </c>
      <c r="J1413">
        <v>0.12698176526628002</v>
      </c>
      <c r="L1413" t="s">
        <v>34711</v>
      </c>
      <c r="M1413">
        <v>29351334</v>
      </c>
      <c r="Q1413" s="10"/>
      <c r="R1413" s="11">
        <f t="shared" si="44"/>
        <v>0</v>
      </c>
      <c r="U1413" s="11">
        <f t="shared" si="45"/>
        <v>0</v>
      </c>
      <c r="Y1413" s="11">
        <f>IF(SUM(Tableau1[[#This Row],[Other access]:[Sci-hub access]])&gt;=1,1,0)</f>
        <v>0</v>
      </c>
      <c r="Z1413" s="12">
        <f>IF(OR(Tableau1[[#This Row],[Access R1 + S1+ T1 ]]&gt;=1,Tableau1[[#This Row],[Access V1 +W1 + X1]]&gt;=1),1,0)</f>
        <v>0</v>
      </c>
      <c r="AB1413" s="10" t="str">
        <f>Tableau1[[#This Row],[DOI]]</f>
        <v>doi: 10.1371/journal.pone.0191285</v>
      </c>
      <c r="AC1413" s="13" t="str">
        <f>Tableau1[[#This Row],[Authors]]&amp;", "&amp;Tableau1[[#This Row],[Title]]&amp;" "&amp;Tableau1[[#This Row],[Journal]]&amp;". "&amp;Tableau1[[#This Row],[Year]]</f>
        <v>Chang W, Lajko M, Fawzi AA., Endothelin-1 is associated with fibrosis in proliferative diabetic retinopathy membranes. PLoS One. 2018</v>
      </c>
    </row>
    <row r="1414" spans="1:29" x14ac:dyDescent="0.3">
      <c r="A1414">
        <v>338</v>
      </c>
      <c r="B1414" t="s">
        <v>3601</v>
      </c>
      <c r="C1414" t="s">
        <v>13862</v>
      </c>
      <c r="D1414" t="s">
        <v>24021</v>
      </c>
      <c r="E1414" t="s">
        <v>2467</v>
      </c>
      <c r="F1414" s="10"/>
      <c r="G1414">
        <v>2017</v>
      </c>
      <c r="J1414">
        <v>0.12708537023990374</v>
      </c>
      <c r="L1414" t="s">
        <v>34845</v>
      </c>
      <c r="M1414">
        <v>29253305</v>
      </c>
      <c r="Q1414" s="10"/>
      <c r="R1414" s="11">
        <f t="shared" si="44"/>
        <v>0</v>
      </c>
      <c r="U1414" s="11">
        <f t="shared" si="45"/>
        <v>0</v>
      </c>
      <c r="Y1414" s="11">
        <f>IF(SUM(Tableau1[[#This Row],[Other access]:[Sci-hub access]])&gt;=1,1,0)</f>
        <v>0</v>
      </c>
      <c r="Z1414" s="12">
        <f>IF(OR(Tableau1[[#This Row],[Access R1 + S1+ T1 ]]&gt;=1,Tableau1[[#This Row],[Access V1 +W1 + X1]]&gt;=1),1,0)</f>
        <v>0</v>
      </c>
      <c r="AB1414" s="10" t="str">
        <f>Tableau1[[#This Row],[DOI]]</f>
        <v>doi: 10.3928/23258160-20171130-09</v>
      </c>
      <c r="AC1414" s="13" t="str">
        <f>Tableau1[[#This Row],[Authors]]&amp;", "&amp;Tableau1[[#This Row],[Title]]&amp;" "&amp;Tableau1[[#This Row],[Journal]]&amp;". "&amp;Tableau1[[#This Row],[Year]]</f>
        <v>Kimura D, Sato T, Nemoto E, Osuka S, Fujita Y, Fukumoto M, Kida T, Ikeda T., A Case of Serious Eye Injury Caused by a Mistaken Injection of Methylrosaniline Chloride During Vitreous Surgery. Ophthalmic Surg Lasers Imaging Retina. 2017</v>
      </c>
    </row>
    <row r="1415" spans="1:29" x14ac:dyDescent="0.3">
      <c r="A1415">
        <v>9400</v>
      </c>
      <c r="B1415" t="s">
        <v>11971</v>
      </c>
      <c r="C1415" t="s">
        <v>22146</v>
      </c>
      <c r="D1415" t="s">
        <v>32416</v>
      </c>
      <c r="E1415" t="s">
        <v>2871</v>
      </c>
      <c r="F1415" s="10"/>
      <c r="G1415">
        <v>2017</v>
      </c>
      <c r="J1415">
        <v>0.12727360140914701</v>
      </c>
      <c r="L1415" t="s">
        <v>43691</v>
      </c>
      <c r="M1415">
        <v>27706128</v>
      </c>
      <c r="Q1415" s="10"/>
      <c r="R1415" s="11">
        <f t="shared" si="44"/>
        <v>0</v>
      </c>
      <c r="U1415" s="11">
        <f t="shared" si="45"/>
        <v>0</v>
      </c>
      <c r="Y1415" s="11">
        <f>IF(SUM(Tableau1[[#This Row],[Other access]:[Sci-hub access]])&gt;=1,1,0)</f>
        <v>0</v>
      </c>
      <c r="Z1415" s="12">
        <f>IF(OR(Tableau1[[#This Row],[Access R1 + S1+ T1 ]]&gt;=1,Tableau1[[#This Row],[Access V1 +W1 + X1]]&gt;=1),1,0)</f>
        <v>0</v>
      </c>
      <c r="AB1415" s="10" t="str">
        <f>Tableau1[[#This Row],[DOI]]</f>
        <v>doi: 10.1038/mi.2016.83</v>
      </c>
      <c r="AC1415" s="13" t="str">
        <f>Tableau1[[#This Row],[Authors]]&amp;", "&amp;Tableau1[[#This Row],[Title]]&amp;" "&amp;Tableau1[[#This Row],[Journal]]&amp;". "&amp;Tableau1[[#This Row],[Year]]</f>
        <v>Coursey TG, Bian F, Zaheer M, Pflugfelder SC, Volpe EA, de Paiva CS., Age-related spontaneous lacrimal keratoconjunctivitis is accompanied by dysfunctional T regulatory cells. Mucosal Immunol. 2017</v>
      </c>
    </row>
    <row r="1416" spans="1:29" x14ac:dyDescent="0.3">
      <c r="A1416">
        <v>6479</v>
      </c>
      <c r="B1416" t="s">
        <v>9407</v>
      </c>
      <c r="C1416" t="s">
        <v>19615</v>
      </c>
      <c r="D1416" t="s">
        <v>29838</v>
      </c>
      <c r="E1416" t="s">
        <v>2458</v>
      </c>
      <c r="F1416" s="10"/>
      <c r="G1416">
        <v>2017</v>
      </c>
      <c r="J1416">
        <v>0.12729328426332376</v>
      </c>
      <c r="L1416" t="s">
        <v>40847</v>
      </c>
      <c r="M1416">
        <v>28208170</v>
      </c>
      <c r="Q1416" s="10"/>
      <c r="R1416" s="11">
        <f t="shared" si="44"/>
        <v>0</v>
      </c>
      <c r="U1416" s="11">
        <f t="shared" si="45"/>
        <v>0</v>
      </c>
      <c r="Y1416" s="11">
        <f>IF(SUM(Tableau1[[#This Row],[Other access]:[Sci-hub access]])&gt;=1,1,0)</f>
        <v>0</v>
      </c>
      <c r="Z1416" s="12">
        <f>IF(OR(Tableau1[[#This Row],[Access R1 + S1+ T1 ]]&gt;=1,Tableau1[[#This Row],[Access V1 +W1 + X1]]&gt;=1),1,0)</f>
        <v>0</v>
      </c>
      <c r="AB1416" s="10" t="str">
        <f>Tableau1[[#This Row],[DOI]]</f>
        <v>doi: 10.1001/jamaophthalmol.2016.5877</v>
      </c>
      <c r="AC1416" s="13" t="str">
        <f>Tableau1[[#This Row],[Authors]]&amp;", "&amp;Tableau1[[#This Row],[Title]]&amp;" "&amp;Tableau1[[#This Row],[Journal]]&amp;". "&amp;Tableau1[[#This Row],[Year]]</f>
        <v>Ting DSW, Tan GSW, Agrawal R, Yanagi Y, Sie NM, Wong CW, San Yeo IY, Lee SY, Cheung CMG, Wong TY., Optical Coherence Tomographic Angiography in Type 2 Diabetes and Diabetic Retinopathy. JAMA Ophthalmol. 2017</v>
      </c>
    </row>
    <row r="1417" spans="1:29" x14ac:dyDescent="0.3">
      <c r="A1417">
        <v>297</v>
      </c>
      <c r="B1417" t="s">
        <v>3560</v>
      </c>
      <c r="C1417" t="s">
        <v>13821</v>
      </c>
      <c r="D1417" t="s">
        <v>23980</v>
      </c>
      <c r="E1417" t="s">
        <v>2494</v>
      </c>
      <c r="F1417" s="10"/>
      <c r="G1417">
        <v>2018</v>
      </c>
      <c r="J1417">
        <v>0.12734571978232812</v>
      </c>
      <c r="L1417" t="s">
        <v>34806</v>
      </c>
      <c r="M1417">
        <v>29265475</v>
      </c>
      <c r="Q1417" s="10"/>
      <c r="R1417" s="11">
        <f t="shared" si="44"/>
        <v>0</v>
      </c>
      <c r="U1417" s="11">
        <f t="shared" si="45"/>
        <v>0</v>
      </c>
      <c r="Y1417" s="11">
        <f>IF(SUM(Tableau1[[#This Row],[Other access]:[Sci-hub access]])&gt;=1,1,0)</f>
        <v>0</v>
      </c>
      <c r="Z1417" s="12">
        <f>IF(OR(Tableau1[[#This Row],[Access R1 + S1+ T1 ]]&gt;=1,Tableau1[[#This Row],[Access V1 +W1 + X1]]&gt;=1),1,0)</f>
        <v>0</v>
      </c>
      <c r="AB1417" s="10" t="str">
        <f>Tableau1[[#This Row],[DOI]]</f>
        <v>doi: 10.1111/opo.12422</v>
      </c>
      <c r="AC1417" s="13" t="str">
        <f>Tableau1[[#This Row],[Authors]]&amp;", "&amp;Tableau1[[#This Row],[Title]]&amp;" "&amp;Tableau1[[#This Row],[Journal]]&amp;". "&amp;Tableau1[[#This Row],[Year]]</f>
        <v>Almutleb ES, Bradley A, Jedlicka J, Hassan SE., Simulation of a central scotoma using contact lenses with an opaque centre. Ophthalmic Physiol Opt. 2018</v>
      </c>
    </row>
    <row r="1418" spans="1:29" ht="28.8" x14ac:dyDescent="0.3">
      <c r="A1418">
        <v>1954</v>
      </c>
      <c r="B1418" t="s">
        <v>5195</v>
      </c>
      <c r="C1418" t="s">
        <v>15441</v>
      </c>
      <c r="D1418" t="s">
        <v>25617</v>
      </c>
      <c r="E1418" t="s">
        <v>2462</v>
      </c>
      <c r="F1418" s="10"/>
      <c r="G1418">
        <v>2017</v>
      </c>
      <c r="J1418">
        <v>0.12768654336578134</v>
      </c>
      <c r="L1418" t="s">
        <v>36425</v>
      </c>
      <c r="M1418">
        <v>28838317</v>
      </c>
      <c r="Q1418" s="10"/>
      <c r="R1418" s="11">
        <f t="shared" si="44"/>
        <v>0</v>
      </c>
      <c r="U1418" s="11">
        <f t="shared" si="45"/>
        <v>0</v>
      </c>
      <c r="Y1418" s="11">
        <f>IF(SUM(Tableau1[[#This Row],[Other access]:[Sci-hub access]])&gt;=1,1,0)</f>
        <v>0</v>
      </c>
      <c r="Z1418" s="12">
        <f>IF(OR(Tableau1[[#This Row],[Access R1 + S1+ T1 ]]&gt;=1,Tableau1[[#This Row],[Access V1 +W1 + X1]]&gt;=1),1,0)</f>
        <v>0</v>
      </c>
      <c r="AB1418" s="10" t="str">
        <f>Tableau1[[#This Row],[DOI]]</f>
        <v>doi: 10.1186/s12886-017-0549-5</v>
      </c>
      <c r="AC1418" s="13" t="str">
        <f>Tableau1[[#This Row],[Authors]]&amp;", "&amp;Tableau1[[#This Row],[Title]]&amp;" "&amp;Tableau1[[#This Row],[Journal]]&amp;". "&amp;Tableau1[[#This Row],[Year]]</f>
        <v>Wang X, Zein WM, D'Souza L, Roberson C, Wetherby K, He H, Villarta A, Turriff A, Johnson KR, Fann YC., Applying next generation sequencing with microdroplet PCR to determine the disease-causing mutations in retinal dystrophies. BMC Ophthalmol. 2017</v>
      </c>
    </row>
    <row r="1419" spans="1:29" x14ac:dyDescent="0.3">
      <c r="A1419">
        <v>6128</v>
      </c>
      <c r="B1419" t="s">
        <v>850</v>
      </c>
      <c r="C1419" t="s">
        <v>851</v>
      </c>
      <c r="D1419" t="s">
        <v>852</v>
      </c>
      <c r="E1419" t="s">
        <v>2758</v>
      </c>
      <c r="F1419" s="10"/>
      <c r="G1419">
        <v>2017</v>
      </c>
      <c r="J1419">
        <v>0.12784544814496457</v>
      </c>
      <c r="L1419" t="s">
        <v>40500</v>
      </c>
      <c r="M1419">
        <v>28245520</v>
      </c>
      <c r="Q1419" s="10"/>
      <c r="R1419" s="11">
        <f t="shared" si="44"/>
        <v>0</v>
      </c>
      <c r="U1419" s="11">
        <f t="shared" si="45"/>
        <v>0</v>
      </c>
      <c r="Y1419" s="11">
        <f>IF(SUM(Tableau1[[#This Row],[Other access]:[Sci-hub access]])&gt;=1,1,0)</f>
        <v>0</v>
      </c>
      <c r="Z1419" s="12">
        <f>IF(OR(Tableau1[[#This Row],[Access R1 + S1+ T1 ]]&gt;=1,Tableau1[[#This Row],[Access V1 +W1 + X1]]&gt;=1),1,0)</f>
        <v>0</v>
      </c>
      <c r="AB1419" s="10" t="str">
        <f>Tableau1[[#This Row],[DOI]]</f>
        <v>doi: 10.1111/cei.12951</v>
      </c>
      <c r="AC1419" s="13" t="str">
        <f>Tableau1[[#This Row],[Authors]]&amp;", "&amp;Tableau1[[#This Row],[Title]]&amp;" "&amp;Tableau1[[#This Row],[Journal]]&amp;". "&amp;Tableau1[[#This Row],[Year]]</f>
        <v>Schaper F, de Leeuw K, Horst G, Maas F, Bootsma H, Heeringa P, Limburg PC, Westra J., Autoantibodies to box A of high mobility group box 1 in systemic lupus erythematosus. Clin Exp Immunol. 2017</v>
      </c>
    </row>
    <row r="1420" spans="1:29" x14ac:dyDescent="0.3">
      <c r="A1420">
        <v>1826</v>
      </c>
      <c r="B1420" t="s">
        <v>5071</v>
      </c>
      <c r="C1420" t="s">
        <v>15317</v>
      </c>
      <c r="D1420" t="s">
        <v>25493</v>
      </c>
      <c r="E1420" t="s">
        <v>2440</v>
      </c>
      <c r="F1420" s="10"/>
      <c r="G1420">
        <v>2017</v>
      </c>
      <c r="J1420">
        <v>0.12797988780986069</v>
      </c>
      <c r="L1420" t="s">
        <v>36298</v>
      </c>
      <c r="M1420">
        <v>28864177</v>
      </c>
      <c r="Q1420" s="10"/>
      <c r="R1420" s="11">
        <f t="shared" si="44"/>
        <v>0</v>
      </c>
      <c r="U1420" s="11">
        <f t="shared" si="45"/>
        <v>0</v>
      </c>
      <c r="Y1420" s="11">
        <f>IF(SUM(Tableau1[[#This Row],[Other access]:[Sci-hub access]])&gt;=1,1,0)</f>
        <v>0</v>
      </c>
      <c r="Z1420" s="12">
        <f>IF(OR(Tableau1[[#This Row],[Access R1 + S1+ T1 ]]&gt;=1,Tableau1[[#This Row],[Access V1 +W1 + X1]]&gt;=1),1,0)</f>
        <v>0</v>
      </c>
      <c r="AB1420" s="10" t="str">
        <f>Tableau1[[#This Row],[DOI]]</f>
        <v>doi: 10.1016/j.exer.2017.08.015</v>
      </c>
      <c r="AC1420" s="13" t="str">
        <f>Tableau1[[#This Row],[Authors]]&amp;", "&amp;Tableau1[[#This Row],[Title]]&amp;" "&amp;Tableau1[[#This Row],[Journal]]&amp;". "&amp;Tableau1[[#This Row],[Year]]</f>
        <v>Clayson K, Pan X, Pavlatos E, Short R, Morris H, Hart RT, Liu J., Corneoscleral stiffening increases IOP spike magnitudes during rapid microvolumetric change in the eye. Exp Eye Res. 2017</v>
      </c>
    </row>
    <row r="1421" spans="1:29" ht="28.8" x14ac:dyDescent="0.3">
      <c r="A1421">
        <v>7746</v>
      </c>
      <c r="B1421" t="s">
        <v>10512</v>
      </c>
      <c r="C1421" t="s">
        <v>20708</v>
      </c>
      <c r="D1421" t="s">
        <v>30949</v>
      </c>
      <c r="E1421" t="s">
        <v>2479</v>
      </c>
      <c r="F1421" s="10"/>
      <c r="G1421">
        <v>2017</v>
      </c>
      <c r="J1421">
        <v>0.1279942154630318</v>
      </c>
      <c r="L1421" t="s">
        <v>42097</v>
      </c>
      <c r="M1421">
        <v>28060061</v>
      </c>
      <c r="Q1421" s="10"/>
      <c r="R1421" s="11">
        <f t="shared" si="44"/>
        <v>0</v>
      </c>
      <c r="U1421" s="11">
        <f t="shared" si="45"/>
        <v>0</v>
      </c>
      <c r="Y1421" s="11">
        <f>IF(SUM(Tableau1[[#This Row],[Other access]:[Sci-hub access]])&gt;=1,1,0)</f>
        <v>0</v>
      </c>
      <c r="Z1421" s="12">
        <f>IF(OR(Tableau1[[#This Row],[Access R1 + S1+ T1 ]]&gt;=1,Tableau1[[#This Row],[Access V1 +W1 + X1]]&gt;=1),1,0)</f>
        <v>0</v>
      </c>
      <c r="AB1421" s="10" t="str">
        <f>Tableau1[[#This Row],[DOI]]</f>
        <v>doi: 10.1097/ICO.0000000000001062</v>
      </c>
      <c r="AC1421" s="13" t="str">
        <f>Tableau1[[#This Row],[Authors]]&amp;", "&amp;Tableau1[[#This Row],[Title]]&amp;" "&amp;Tableau1[[#This Row],[Journal]]&amp;". "&amp;Tableau1[[#This Row],[Year]]</f>
        <v>Jouve L, Borderie V, Sandali O, Temstet C, Basli E, Laroche L, Bouheraoua N., Conventional and Iontophoresis Corneal Cross-Linking for Keratoconus: Efficacy and Assessment by Optical Coherence Tomography and Confocal Microscopy. Cornea. 2017</v>
      </c>
    </row>
    <row r="1422" spans="1:29" ht="28.8" x14ac:dyDescent="0.3">
      <c r="A1422">
        <v>7276</v>
      </c>
      <c r="B1422" t="s">
        <v>10097</v>
      </c>
      <c r="C1422" t="s">
        <v>20299</v>
      </c>
      <c r="D1422" t="s">
        <v>30531</v>
      </c>
      <c r="E1422" t="s">
        <v>2740</v>
      </c>
      <c r="F1422" s="10"/>
      <c r="G1422">
        <v>2017</v>
      </c>
      <c r="J1422">
        <v>0.12804389017676165</v>
      </c>
      <c r="L1422" t="s">
        <v>41632</v>
      </c>
      <c r="M1422">
        <v>28110515</v>
      </c>
      <c r="Q1422" s="10"/>
      <c r="R1422" s="11">
        <f t="shared" si="44"/>
        <v>0</v>
      </c>
      <c r="U1422" s="11">
        <f t="shared" si="45"/>
        <v>0</v>
      </c>
      <c r="Y1422" s="11">
        <f>IF(SUM(Tableau1[[#This Row],[Other access]:[Sci-hub access]])&gt;=1,1,0)</f>
        <v>0</v>
      </c>
      <c r="Z1422" s="12">
        <f>IF(OR(Tableau1[[#This Row],[Access R1 + S1+ T1 ]]&gt;=1,Tableau1[[#This Row],[Access V1 +W1 + X1]]&gt;=1),1,0)</f>
        <v>0</v>
      </c>
      <c r="AB1422" s="10" t="str">
        <f>Tableau1[[#This Row],[DOI]]</f>
        <v>doi: 10.1002/ajmg.a.38078</v>
      </c>
      <c r="AC1422" s="13" t="str">
        <f>Tableau1[[#This Row],[Authors]]&amp;", "&amp;Tableau1[[#This Row],[Title]]&amp;" "&amp;Tableau1[[#This Row],[Journal]]&amp;". "&amp;Tableau1[[#This Row],[Year]]</f>
        <v>Marble M, Guillen Sacoto MJ, Chikarmane R, Gargiulo D, Juusola J., Missense variant in UBA2 associated with aplasia cutis congenita, duane anomaly, hip dysplasia and other anomalies: A possible new disorder involving the SUMOylation pathway. Am J Med Genet A. 2017</v>
      </c>
    </row>
    <row r="1423" spans="1:29" x14ac:dyDescent="0.3">
      <c r="A1423">
        <v>7556</v>
      </c>
      <c r="B1423" t="s">
        <v>1375</v>
      </c>
      <c r="C1423" t="s">
        <v>1376</v>
      </c>
      <c r="D1423" t="s">
        <v>1377</v>
      </c>
      <c r="E1423" t="s">
        <v>3065</v>
      </c>
      <c r="F1423" s="10"/>
      <c r="G1423">
        <v>2017</v>
      </c>
      <c r="J1423">
        <v>0.1281986372044307</v>
      </c>
      <c r="L1423" t="s">
        <v>41911</v>
      </c>
      <c r="M1423">
        <v>28080954</v>
      </c>
      <c r="Q1423" s="10"/>
      <c r="R1423" s="11">
        <f t="shared" si="44"/>
        <v>0</v>
      </c>
      <c r="U1423" s="11">
        <f t="shared" si="45"/>
        <v>0</v>
      </c>
      <c r="Y1423" s="11">
        <f>IF(SUM(Tableau1[[#This Row],[Other access]:[Sci-hub access]])&gt;=1,1,0)</f>
        <v>0</v>
      </c>
      <c r="Z1423" s="12">
        <f>IF(OR(Tableau1[[#This Row],[Access R1 + S1+ T1 ]]&gt;=1,Tableau1[[#This Row],[Access V1 +W1 + X1]]&gt;=1),1,0)</f>
        <v>0</v>
      </c>
      <c r="AB1423" s="10" t="str">
        <f>Tableau1[[#This Row],[DOI]]</f>
        <v>doi: 10.7812/TPP/16-047</v>
      </c>
      <c r="AC1423" s="13" t="str">
        <f>Tableau1[[#This Row],[Authors]]&amp;", "&amp;Tableau1[[#This Row],[Title]]&amp;" "&amp;Tableau1[[#This Row],[Journal]]&amp;". "&amp;Tableau1[[#This Row],[Year]]</f>
        <v>Gupta S, Gupta N., Sjögren Syndrome and Pregnancy: A Literature Review. Perm J. 2017</v>
      </c>
    </row>
    <row r="1424" spans="1:29" x14ac:dyDescent="0.3">
      <c r="A1424">
        <v>716</v>
      </c>
      <c r="B1424" t="s">
        <v>3979</v>
      </c>
      <c r="C1424" t="s">
        <v>14234</v>
      </c>
      <c r="D1424" t="s">
        <v>24399</v>
      </c>
      <c r="E1424" t="s">
        <v>2511</v>
      </c>
      <c r="F1424" s="10"/>
      <c r="G1424">
        <v>2017</v>
      </c>
      <c r="J1424">
        <v>0.1281987558200024</v>
      </c>
      <c r="L1424" t="s">
        <v>35209</v>
      </c>
      <c r="M1424">
        <v>29133643</v>
      </c>
      <c r="Q1424" s="10"/>
      <c r="R1424" s="11">
        <f t="shared" si="44"/>
        <v>0</v>
      </c>
      <c r="U1424" s="11">
        <f t="shared" si="45"/>
        <v>0</v>
      </c>
      <c r="Y1424" s="11">
        <f>IF(SUM(Tableau1[[#This Row],[Other access]:[Sci-hub access]])&gt;=1,1,0)</f>
        <v>0</v>
      </c>
      <c r="Z1424" s="12">
        <f>IF(OR(Tableau1[[#This Row],[Access R1 + S1+ T1 ]]&gt;=1,Tableau1[[#This Row],[Access V1 +W1 + X1]]&gt;=1),1,0)</f>
        <v>0</v>
      </c>
      <c r="AB1424" s="10" t="str">
        <f>Tableau1[[#This Row],[DOI]]</f>
        <v>doi: 10.4103/ijo.IJO_442_17</v>
      </c>
      <c r="AC1424" s="13" t="str">
        <f>Tableau1[[#This Row],[Authors]]&amp;", "&amp;Tableau1[[#This Row],[Title]]&amp;" "&amp;Tableau1[[#This Row],[Journal]]&amp;". "&amp;Tableau1[[#This Row],[Year]]</f>
        <v>Huang X, Tian M, Li J, Cui L, Li M, Zhang J., Next-generation sequencing reveals a novel NDP gene mutation in a Chinese family with Norrie disease. Indian J Ophthalmol. 2017</v>
      </c>
    </row>
    <row r="1425" spans="1:29" x14ac:dyDescent="0.3">
      <c r="A1425">
        <v>7877</v>
      </c>
      <c r="B1425" t="s">
        <v>10626</v>
      </c>
      <c r="C1425" t="s">
        <v>20823</v>
      </c>
      <c r="D1425" t="s">
        <v>31064</v>
      </c>
      <c r="E1425" t="s">
        <v>2441</v>
      </c>
      <c r="F1425" s="10"/>
      <c r="G1425">
        <v>2017</v>
      </c>
      <c r="J1425">
        <v>0.12847962330579576</v>
      </c>
      <c r="L1425" t="s">
        <v>42226</v>
      </c>
      <c r="M1425">
        <v>28038984</v>
      </c>
      <c r="Q1425" s="10"/>
      <c r="R1425" s="11">
        <f t="shared" si="44"/>
        <v>0</v>
      </c>
      <c r="U1425" s="11">
        <f t="shared" si="45"/>
        <v>0</v>
      </c>
      <c r="Y1425" s="11">
        <f>IF(SUM(Tableau1[[#This Row],[Other access]:[Sci-hub access]])&gt;=1,1,0)</f>
        <v>0</v>
      </c>
      <c r="Z1425" s="12">
        <f>IF(OR(Tableau1[[#This Row],[Access R1 + S1+ T1 ]]&gt;=1,Tableau1[[#This Row],[Access V1 +W1 + X1]]&gt;=1),1,0)</f>
        <v>0</v>
      </c>
      <c r="AB1425" s="10" t="str">
        <f>Tableau1[[#This Row],[DOI]]</f>
        <v>doi: 10.1016/j.ophtha.2016.11.016</v>
      </c>
      <c r="AC1425" s="13" t="str">
        <f>Tableau1[[#This Row],[Authors]]&amp;", "&amp;Tableau1[[#This Row],[Title]]&amp;" "&amp;Tableau1[[#This Row],[Journal]]&amp;". "&amp;Tableau1[[#This Row],[Year]]</f>
        <v>Chong YH, Fan Q, Tham YC, Gan A, Tan SP, Tan G, Wang JJ, Mitchell P, Wong TY, Cheng CY., Type 2 Diabetes Genetic Variants and Risk of Diabetic Retinopathy. Ophthalmology. 2017</v>
      </c>
    </row>
    <row r="1426" spans="1:29" x14ac:dyDescent="0.3">
      <c r="A1426">
        <v>5632</v>
      </c>
      <c r="B1426" t="s">
        <v>8664</v>
      </c>
      <c r="C1426" t="s">
        <v>18884</v>
      </c>
      <c r="D1426" t="s">
        <v>29094</v>
      </c>
      <c r="E1426" t="s">
        <v>2490</v>
      </c>
      <c r="F1426" s="10"/>
      <c r="G1426">
        <v>2017</v>
      </c>
      <c r="J1426">
        <v>0.12848192759175459</v>
      </c>
      <c r="L1426" t="s">
        <v>40019</v>
      </c>
      <c r="M1426">
        <v>28302535</v>
      </c>
      <c r="Q1426" s="10"/>
      <c r="R1426" s="11">
        <f t="shared" si="44"/>
        <v>0</v>
      </c>
      <c r="U1426" s="11">
        <f t="shared" si="45"/>
        <v>0</v>
      </c>
      <c r="Y1426" s="11">
        <f>IF(SUM(Tableau1[[#This Row],[Other access]:[Sci-hub access]])&gt;=1,1,0)</f>
        <v>0</v>
      </c>
      <c r="Z1426" s="12">
        <f>IF(OR(Tableau1[[#This Row],[Access R1 + S1+ T1 ]]&gt;=1,Tableau1[[#This Row],[Access V1 +W1 + X1]]&gt;=1),1,0)</f>
        <v>0</v>
      </c>
      <c r="AB1426" s="10" t="str">
        <f>Tableau1[[#This Row],[DOI]]</f>
        <v>doi: 10.1016/j.ajo.2017.03.003</v>
      </c>
      <c r="AC1426" s="13" t="str">
        <f>Tableau1[[#This Row],[Authors]]&amp;", "&amp;Tableau1[[#This Row],[Title]]&amp;" "&amp;Tableau1[[#This Row],[Journal]]&amp;". "&amp;Tableau1[[#This Row],[Year]]</f>
        <v>Micieli JA, Lam C, Najem K, Margolin EA., Aqueous Humor Cytokines in Patients With Acute Nonarteritic Anterior Ischemic Optic Neuropathy. Am J Ophthalmol. 2017</v>
      </c>
    </row>
    <row r="1427" spans="1:29" x14ac:dyDescent="0.3">
      <c r="A1427">
        <v>7596</v>
      </c>
      <c r="B1427" t="s">
        <v>1390</v>
      </c>
      <c r="C1427" t="s">
        <v>1391</v>
      </c>
      <c r="D1427" t="s">
        <v>1392</v>
      </c>
      <c r="E1427" t="s">
        <v>2516</v>
      </c>
      <c r="F1427" s="10"/>
      <c r="G1427">
        <v>2017</v>
      </c>
      <c r="J1427">
        <v>0.12852698058987488</v>
      </c>
      <c r="L1427" t="s">
        <v>41951</v>
      </c>
      <c r="M1427">
        <v>28077313</v>
      </c>
      <c r="Q1427" s="10"/>
      <c r="R1427" s="11">
        <f t="shared" si="44"/>
        <v>0</v>
      </c>
      <c r="U1427" s="11">
        <f t="shared" si="45"/>
        <v>0</v>
      </c>
      <c r="Y1427" s="11">
        <f>IF(SUM(Tableau1[[#This Row],[Other access]:[Sci-hub access]])&gt;=1,1,0)</f>
        <v>0</v>
      </c>
      <c r="Z1427" s="12">
        <f>IF(OR(Tableau1[[#This Row],[Access R1 + S1+ T1 ]]&gt;=1,Tableau1[[#This Row],[Access V1 +W1 + X1]]&gt;=1),1,0)</f>
        <v>0</v>
      </c>
      <c r="AB1427" s="10" t="str">
        <f>Tableau1[[#This Row],[DOI]]</f>
        <v>doi: 10.1016/j.gene.2017.01.006</v>
      </c>
      <c r="AC1427" s="13" t="str">
        <f>Tableau1[[#This Row],[Authors]]&amp;", "&amp;Tableau1[[#This Row],[Title]]&amp;" "&amp;Tableau1[[#This Row],[Journal]]&amp;". "&amp;Tableau1[[#This Row],[Year]]</f>
        <v>Yan W, Yao L, Liu W, Sun K, Zhang Z, Zhang L., A kind of rd1 mouse in C57BL/6J mice from crossing with a mutated Kunming mouse. Gene. 2017</v>
      </c>
    </row>
    <row r="1428" spans="1:29" x14ac:dyDescent="0.3">
      <c r="A1428">
        <v>6264</v>
      </c>
      <c r="B1428" t="s">
        <v>9220</v>
      </c>
      <c r="C1428" t="s">
        <v>19431</v>
      </c>
      <c r="D1428" t="s">
        <v>29651</v>
      </c>
      <c r="E1428" t="s">
        <v>34289</v>
      </c>
      <c r="F1428" s="10"/>
      <c r="G1428">
        <v>2017</v>
      </c>
      <c r="J1428">
        <v>0.12855961405930894</v>
      </c>
      <c r="L1428" t="s">
        <v>40634</v>
      </c>
      <c r="M1428">
        <v>28234481</v>
      </c>
      <c r="Q1428" s="10"/>
      <c r="R1428" s="11">
        <f t="shared" si="44"/>
        <v>0</v>
      </c>
      <c r="U1428" s="11">
        <f t="shared" si="45"/>
        <v>0</v>
      </c>
      <c r="Y1428" s="11">
        <f>IF(SUM(Tableau1[[#This Row],[Other access]:[Sci-hub access]])&gt;=1,1,0)</f>
        <v>0</v>
      </c>
      <c r="Z1428" s="12">
        <f>IF(OR(Tableau1[[#This Row],[Access R1 + S1+ T1 ]]&gt;=1,Tableau1[[#This Row],[Access V1 +W1 + X1]]&gt;=1),1,0)</f>
        <v>0</v>
      </c>
      <c r="AB1428" s="10" t="str">
        <f>Tableau1[[#This Row],[DOI]]</f>
        <v>doi: 10.1021/acs.jproteome.7b00073</v>
      </c>
      <c r="AC1428" s="13" t="str">
        <f>Tableau1[[#This Row],[Authors]]&amp;", "&amp;Tableau1[[#This Row],[Title]]&amp;" "&amp;Tableau1[[#This Row],[Journal]]&amp;". "&amp;Tableau1[[#This Row],[Year]]</f>
        <v>Lyon YA, Sabbah GM, Julian RR., Identification of Sequence Similarities among Isomerization Hotspots in Crystallin Proteins. J Proteome Res. 2017</v>
      </c>
    </row>
    <row r="1429" spans="1:29" x14ac:dyDescent="0.3">
      <c r="A1429">
        <v>10536</v>
      </c>
      <c r="B1429" t="s">
        <v>13016</v>
      </c>
      <c r="C1429" t="s">
        <v>23182</v>
      </c>
      <c r="D1429" t="s">
        <v>33469</v>
      </c>
      <c r="E1429" t="s">
        <v>2486</v>
      </c>
      <c r="F1429" s="10"/>
      <c r="G1429">
        <v>2017</v>
      </c>
      <c r="J1429">
        <v>0.12861071444041861</v>
      </c>
      <c r="L1429" t="s">
        <v>44785</v>
      </c>
      <c r="M1429">
        <v>27230126</v>
      </c>
      <c r="Q1429" s="10"/>
      <c r="R1429" s="11">
        <f t="shared" si="44"/>
        <v>0</v>
      </c>
      <c r="U1429" s="11">
        <f t="shared" si="45"/>
        <v>0</v>
      </c>
      <c r="Y1429" s="11">
        <f>IF(SUM(Tableau1[[#This Row],[Other access]:[Sci-hub access]])&gt;=1,1,0)</f>
        <v>0</v>
      </c>
      <c r="Z1429" s="12">
        <f>IF(OR(Tableau1[[#This Row],[Access R1 + S1+ T1 ]]&gt;=1,Tableau1[[#This Row],[Access V1 +W1 + X1]]&gt;=1),1,0)</f>
        <v>0</v>
      </c>
      <c r="AB1429" s="10" t="str">
        <f>Tableau1[[#This Row],[DOI]]</f>
        <v>doi: 10.1111/aos.13110</v>
      </c>
      <c r="AC1429" s="13" t="str">
        <f>Tableau1[[#This Row],[Authors]]&amp;", "&amp;Tableau1[[#This Row],[Title]]&amp;" "&amp;Tableau1[[#This Row],[Journal]]&amp;". "&amp;Tableau1[[#This Row],[Year]]</f>
        <v>Shingleton BJ, Neo YN, Cvintal V, Shaikh AM, Liberman P, O'Donoghue MW., Outcome of phacoemulsification and intraocular lens implantion in eyes with pseudoexfoliation and weak zonules. Acta Ophthalmol. 2017</v>
      </c>
    </row>
    <row r="1430" spans="1:29" x14ac:dyDescent="0.3">
      <c r="A1430">
        <v>10750</v>
      </c>
      <c r="B1430" t="s">
        <v>13209</v>
      </c>
      <c r="C1430" t="s">
        <v>23372</v>
      </c>
      <c r="D1430" t="s">
        <v>33662</v>
      </c>
      <c r="E1430" t="s">
        <v>2447</v>
      </c>
      <c r="F1430" s="10"/>
      <c r="G1430">
        <v>2017</v>
      </c>
      <c r="J1430">
        <v>0.12869284865845121</v>
      </c>
      <c r="L1430" t="s">
        <v>44997</v>
      </c>
      <c r="M1430">
        <v>27065429</v>
      </c>
      <c r="Q1430" s="10"/>
      <c r="R1430" s="11">
        <f t="shared" si="44"/>
        <v>0</v>
      </c>
      <c r="U1430" s="11">
        <f t="shared" si="45"/>
        <v>0</v>
      </c>
      <c r="Y1430" s="11">
        <f>IF(SUM(Tableau1[[#This Row],[Other access]:[Sci-hub access]])&gt;=1,1,0)</f>
        <v>0</v>
      </c>
      <c r="Z1430" s="12">
        <f>IF(OR(Tableau1[[#This Row],[Access R1 + S1+ T1 ]]&gt;=1,Tableau1[[#This Row],[Access V1 +W1 + X1]]&gt;=1),1,0)</f>
        <v>0</v>
      </c>
      <c r="AB1430" s="10" t="str">
        <f>Tableau1[[#This Row],[DOI]]</f>
        <v>doi: 10.1097/IOP.0000000000000689</v>
      </c>
      <c r="AC1430" s="13" t="str">
        <f>Tableau1[[#This Row],[Authors]]&amp;", "&amp;Tableau1[[#This Row],[Title]]&amp;" "&amp;Tableau1[[#This Row],[Journal]]&amp;". "&amp;Tableau1[[#This Row],[Year]]</f>
        <v>Rubinstein TJ, Repp DJ, Newell DW, Sires BS., Partially Cystic Frontal Nerve Schwannoma Masquerading as Abducens Nerve Paresis. Ophthal Plast Reconstr Surg. 2017</v>
      </c>
    </row>
    <row r="1431" spans="1:29" x14ac:dyDescent="0.3">
      <c r="A1431">
        <v>9841</v>
      </c>
      <c r="B1431" t="s">
        <v>12374</v>
      </c>
      <c r="C1431" t="s">
        <v>22545</v>
      </c>
      <c r="D1431" t="s">
        <v>32822</v>
      </c>
      <c r="E1431" t="s">
        <v>2438</v>
      </c>
      <c r="F1431" s="10"/>
      <c r="G1431">
        <v>2017</v>
      </c>
      <c r="J1431">
        <v>0.12872356576724953</v>
      </c>
      <c r="L1431" t="s">
        <v>44103</v>
      </c>
      <c r="M1431">
        <v>27565987</v>
      </c>
      <c r="Q1431" s="10"/>
      <c r="R1431" s="11">
        <f t="shared" si="44"/>
        <v>0</v>
      </c>
      <c r="U1431" s="11">
        <f t="shared" si="45"/>
        <v>0</v>
      </c>
      <c r="Y1431" s="11">
        <f>IF(SUM(Tableau1[[#This Row],[Other access]:[Sci-hub access]])&gt;=1,1,0)</f>
        <v>0</v>
      </c>
      <c r="Z1431" s="12">
        <f>IF(OR(Tableau1[[#This Row],[Access R1 + S1+ T1 ]]&gt;=1,Tableau1[[#This Row],[Access V1 +W1 + X1]]&gt;=1),1,0)</f>
        <v>0</v>
      </c>
      <c r="AB1431" s="10" t="str">
        <f>Tableau1[[#This Row],[DOI]]</f>
        <v>doi: 10.1136/bjophthalmol-2016-309250</v>
      </c>
      <c r="AC1431" s="13" t="str">
        <f>Tableau1[[#This Row],[Authors]]&amp;", "&amp;Tableau1[[#This Row],[Title]]&amp;" "&amp;Tableau1[[#This Row],[Journal]]&amp;". "&amp;Tableau1[[#This Row],[Year]]</f>
        <v>Subramanian PS, Gordon LK, Bonelli L, Arnold AC., Progression of asymptomatic optic disc swelling to non-arteritic anterior ischaemic optic neuropathy. Br J Ophthalmol. 2017</v>
      </c>
    </row>
    <row r="1432" spans="1:29" x14ac:dyDescent="0.3">
      <c r="A1432">
        <v>4125</v>
      </c>
      <c r="B1432" t="s">
        <v>7271</v>
      </c>
      <c r="C1432" t="s">
        <v>17508</v>
      </c>
      <c r="D1432" t="s">
        <v>27699</v>
      </c>
      <c r="E1432" t="s">
        <v>2609</v>
      </c>
      <c r="F1432" s="10"/>
      <c r="G1432">
        <v>2017</v>
      </c>
      <c r="J1432">
        <v>0.12882242306179392</v>
      </c>
      <c r="L1432" t="s">
        <v>38556</v>
      </c>
      <c r="M1432">
        <v>28482014</v>
      </c>
      <c r="Q1432" s="10"/>
      <c r="R1432" s="11">
        <f t="shared" si="44"/>
        <v>0</v>
      </c>
      <c r="U1432" s="11">
        <f t="shared" si="45"/>
        <v>0</v>
      </c>
      <c r="Y1432" s="11">
        <f>IF(SUM(Tableau1[[#This Row],[Other access]:[Sci-hub access]])&gt;=1,1,0)</f>
        <v>0</v>
      </c>
      <c r="Z1432" s="12">
        <f>IF(OR(Tableau1[[#This Row],[Access R1 + S1+ T1 ]]&gt;=1,Tableau1[[#This Row],[Access V1 +W1 + X1]]&gt;=1),1,0)</f>
        <v>0</v>
      </c>
      <c r="AB1432" s="10" t="str">
        <f>Tableau1[[#This Row],[DOI]]</f>
        <v>doi: 10.1093/hmg/ddx180</v>
      </c>
      <c r="AC1432" s="13" t="str">
        <f>Tableau1[[#This Row],[Authors]]&amp;", "&amp;Tableau1[[#This Row],[Title]]&amp;" "&amp;Tableau1[[#This Row],[Journal]]&amp;". "&amp;Tableau1[[#This Row],[Year]]</f>
        <v>Meyer KJ, Anderson MG., Genetic modifiers as relevant biological variables of eye disorders. Hum Mol Genet. 2017</v>
      </c>
    </row>
    <row r="1433" spans="1:29" ht="28.8" x14ac:dyDescent="0.3">
      <c r="A1433">
        <v>5764</v>
      </c>
      <c r="B1433" t="s">
        <v>8787</v>
      </c>
      <c r="C1433" t="s">
        <v>19005</v>
      </c>
      <c r="D1433" t="s">
        <v>29217</v>
      </c>
      <c r="E1433" t="s">
        <v>2443</v>
      </c>
      <c r="F1433" s="10"/>
      <c r="G1433">
        <v>2017</v>
      </c>
      <c r="J1433">
        <v>0.12892477617321696</v>
      </c>
      <c r="L1433" t="s">
        <v>40146</v>
      </c>
      <c r="M1433">
        <v>28288486</v>
      </c>
      <c r="Q1433" s="10"/>
      <c r="R1433" s="11">
        <f t="shared" si="44"/>
        <v>0</v>
      </c>
      <c r="U1433" s="11">
        <f t="shared" si="45"/>
        <v>0</v>
      </c>
      <c r="Y1433" s="11">
        <f>IF(SUM(Tableau1[[#This Row],[Other access]:[Sci-hub access]])&gt;=1,1,0)</f>
        <v>0</v>
      </c>
      <c r="Z1433" s="12">
        <f>IF(OR(Tableau1[[#This Row],[Access R1 + S1+ T1 ]]&gt;=1,Tableau1[[#This Row],[Access V1 +W1 + X1]]&gt;=1),1,0)</f>
        <v>0</v>
      </c>
      <c r="AB1433" s="10" t="str">
        <f>Tableau1[[#This Row],[DOI]]</f>
        <v>doi: 10.1167/iovs.16-20980</v>
      </c>
      <c r="AC1433" s="13" t="str">
        <f>Tableau1[[#This Row],[Authors]]&amp;", "&amp;Tableau1[[#This Row],[Title]]&amp;" "&amp;Tableau1[[#This Row],[Journal]]&amp;". "&amp;Tableau1[[#This Row],[Year]]</f>
        <v>Lindner M, Lambertus S, Mauschitz MM, Bax NM, Kersten E, Lüning A, Nadal J, Schmitz-Valckenberg S, Schmid M, Holz FG, Hoyng CB, Fleckenstein M; Foveal sparing Atrophy Study Team (FAST).., Differential Disease Progression in Atrophic Age-Related Macular Degeneration and Late-Onset Stargardt Disease. Invest Ophthalmol Vis Sci. 2017</v>
      </c>
    </row>
    <row r="1434" spans="1:29" x14ac:dyDescent="0.3">
      <c r="A1434">
        <v>4463</v>
      </c>
      <c r="B1434" t="s">
        <v>7588</v>
      </c>
      <c r="C1434" t="s">
        <v>17823</v>
      </c>
      <c r="D1434" t="s">
        <v>28017</v>
      </c>
      <c r="E1434" t="s">
        <v>2824</v>
      </c>
      <c r="F1434" s="10"/>
      <c r="G1434">
        <v>2017</v>
      </c>
      <c r="J1434">
        <v>0.12900534121298135</v>
      </c>
      <c r="L1434" t="s">
        <v>38882</v>
      </c>
      <c r="M1434">
        <v>28442211</v>
      </c>
      <c r="Q1434" s="10"/>
      <c r="R1434" s="11">
        <f t="shared" si="44"/>
        <v>0</v>
      </c>
      <c r="U1434" s="11">
        <f t="shared" si="45"/>
        <v>0</v>
      </c>
      <c r="Y1434" s="11">
        <f>IF(SUM(Tableau1[[#This Row],[Other access]:[Sci-hub access]])&gt;=1,1,0)</f>
        <v>0</v>
      </c>
      <c r="Z1434" s="12">
        <f>IF(OR(Tableau1[[#This Row],[Access R1 + S1+ T1 ]]&gt;=1,Tableau1[[#This Row],[Access V1 +W1 + X1]]&gt;=1),1,0)</f>
        <v>0</v>
      </c>
      <c r="AB1434" s="10" t="str">
        <f>Tableau1[[#This Row],[DOI]]</f>
        <v>doi: 10.1016/j.ejpn.2017.04.004</v>
      </c>
      <c r="AC1434" s="13" t="str">
        <f>Tableau1[[#This Row],[Authors]]&amp;", "&amp;Tableau1[[#This Row],[Title]]&amp;" "&amp;Tableau1[[#This Row],[Journal]]&amp;". "&amp;Tableau1[[#This Row],[Year]]</f>
        <v>Rubegni A, Pisano T, Bacci G, Tessa A, Battini R, Procopio E, Giglio S, Pasquariello R, Santorelli FM, Guerrini R, Nesti C., Leigh-like neuroimaging features associated with new biallelic mutations in OPA1. Eur J Paediatr Neurol. 2017</v>
      </c>
    </row>
    <row r="1435" spans="1:29" x14ac:dyDescent="0.3">
      <c r="A1435">
        <v>7344</v>
      </c>
      <c r="B1435" t="s">
        <v>10159</v>
      </c>
      <c r="C1435" t="s">
        <v>20361</v>
      </c>
      <c r="D1435" t="s">
        <v>30593</v>
      </c>
      <c r="E1435" t="s">
        <v>2460</v>
      </c>
      <c r="F1435" s="10"/>
      <c r="G1435">
        <v>2017</v>
      </c>
      <c r="J1435">
        <v>0.12914810202033888</v>
      </c>
      <c r="L1435" t="s">
        <v>41700</v>
      </c>
      <c r="M1435">
        <v>28102752</v>
      </c>
      <c r="Q1435" s="10"/>
      <c r="R1435" s="11">
        <f t="shared" si="44"/>
        <v>0</v>
      </c>
      <c r="U1435" s="11">
        <f t="shared" si="45"/>
        <v>0</v>
      </c>
      <c r="Y1435" s="11">
        <f>IF(SUM(Tableau1[[#This Row],[Other access]:[Sci-hub access]])&gt;=1,1,0)</f>
        <v>0</v>
      </c>
      <c r="Z1435" s="12">
        <f>IF(OR(Tableau1[[#This Row],[Access R1 + S1+ T1 ]]&gt;=1,Tableau1[[#This Row],[Access V1 +W1 + X1]]&gt;=1),1,0)</f>
        <v>0</v>
      </c>
      <c r="AB1435" s="10" t="str">
        <f>Tableau1[[#This Row],[DOI]]</f>
        <v>doi: 10.1080/09286586.2016.1255975</v>
      </c>
      <c r="AC1435" s="13" t="str">
        <f>Tableau1[[#This Row],[Authors]]&amp;", "&amp;Tableau1[[#This Row],[Title]]&amp;" "&amp;Tableau1[[#This Row],[Journal]]&amp;". "&amp;Tableau1[[#This Row],[Year]]</f>
        <v>Sanfilippo PG, Hewitt AW, Mackey DA., The Importance of Conditional Probability in Diagnostic Reasoning and Clinical Decision Making: A Primer for the Eye Care Practitioner. Ophthalmic Epidemiol. 2017</v>
      </c>
    </row>
    <row r="1436" spans="1:29" x14ac:dyDescent="0.3">
      <c r="A1436">
        <v>5294</v>
      </c>
      <c r="B1436" t="s">
        <v>8354</v>
      </c>
      <c r="C1436" t="s">
        <v>17962</v>
      </c>
      <c r="D1436" t="s">
        <v>28784</v>
      </c>
      <c r="E1436" t="s">
        <v>2488</v>
      </c>
      <c r="F1436" s="10"/>
      <c r="G1436">
        <v>2017</v>
      </c>
      <c r="J1436">
        <v>0.12915891150336178</v>
      </c>
      <c r="L1436" t="s">
        <v>39689</v>
      </c>
      <c r="M1436">
        <v>28351054</v>
      </c>
      <c r="Q1436" s="10"/>
      <c r="R1436" s="11">
        <f t="shared" si="44"/>
        <v>0</v>
      </c>
      <c r="U1436" s="11">
        <f t="shared" si="45"/>
        <v>0</v>
      </c>
      <c r="Y1436" s="11">
        <f>IF(SUM(Tableau1[[#This Row],[Other access]:[Sci-hub access]])&gt;=1,1,0)</f>
        <v>0</v>
      </c>
      <c r="Z1436" s="12">
        <f>IF(OR(Tableau1[[#This Row],[Access R1 + S1+ T1 ]]&gt;=1,Tableau1[[#This Row],[Access V1 +W1 + X1]]&gt;=1),1,0)</f>
        <v>0</v>
      </c>
      <c r="AB1436" s="10" t="str">
        <f>Tableau1[[#This Row],[DOI]]</f>
        <v>doi: 10.1159/000455276</v>
      </c>
      <c r="AC1436" s="13" t="str">
        <f>Tableau1[[#This Row],[Authors]]&amp;", "&amp;Tableau1[[#This Row],[Title]]&amp;" "&amp;Tableau1[[#This Row],[Journal]]&amp;". "&amp;Tableau1[[#This Row],[Year]]</f>
        <v>Moisseiev E, Loewenstein A., Drug Delivery to the Posterior Segment of the Eye. Dev Ophthalmol. 2017</v>
      </c>
    </row>
    <row r="1437" spans="1:29" ht="28.8" x14ac:dyDescent="0.3">
      <c r="A1437">
        <v>5608</v>
      </c>
      <c r="B1437" t="s">
        <v>8642</v>
      </c>
      <c r="C1437" t="s">
        <v>18862</v>
      </c>
      <c r="D1437" t="s">
        <v>29072</v>
      </c>
      <c r="E1437" t="s">
        <v>2451</v>
      </c>
      <c r="F1437" s="10"/>
      <c r="G1437">
        <v>2017</v>
      </c>
      <c r="J1437">
        <v>0.12916948040044973</v>
      </c>
      <c r="L1437" t="s">
        <v>39995</v>
      </c>
      <c r="M1437">
        <v>28306716</v>
      </c>
      <c r="Q1437" s="10"/>
      <c r="R1437" s="11">
        <f t="shared" si="44"/>
        <v>0</v>
      </c>
      <c r="U1437" s="11">
        <f t="shared" si="45"/>
        <v>0</v>
      </c>
      <c r="Y1437" s="11">
        <f>IF(SUM(Tableau1[[#This Row],[Other access]:[Sci-hub access]])&gt;=1,1,0)</f>
        <v>0</v>
      </c>
      <c r="Z1437" s="12">
        <f>IF(OR(Tableau1[[#This Row],[Access R1 + S1+ T1 ]]&gt;=1,Tableau1[[#This Row],[Access V1 +W1 + X1]]&gt;=1),1,0)</f>
        <v>0</v>
      </c>
      <c r="AB1437" s="10" t="str">
        <f>Tableau1[[#This Row],[DOI]]</f>
        <v>doi: 10.1371/journal.pone.0168606</v>
      </c>
      <c r="AC1437" s="13" t="str">
        <f>Tableau1[[#This Row],[Authors]]&amp;", "&amp;Tableau1[[#This Row],[Title]]&amp;" "&amp;Tableau1[[#This Row],[Journal]]&amp;". "&amp;Tableau1[[#This Row],[Year]]</f>
        <v>Liu X, Jiang J, Zhang K, Long E, Cui J, Zhu M, An Y, Zhang J, Liu Z, Lin Z, Li X, Chen J, Cao Q, Li J, Wu X, Wang D, Lin H., Localization and diagnosis framework for pediatric cataracts based on slit-lamp images using deep features of a convolutional neural network. PLoS One. 2017</v>
      </c>
    </row>
    <row r="1438" spans="1:29" x14ac:dyDescent="0.3">
      <c r="A1438">
        <v>9958</v>
      </c>
      <c r="B1438" t="s">
        <v>12484</v>
      </c>
      <c r="C1438" t="s">
        <v>22653</v>
      </c>
      <c r="D1438" t="s">
        <v>32932</v>
      </c>
      <c r="E1438" t="s">
        <v>2604</v>
      </c>
      <c r="F1438" s="10"/>
      <c r="G1438">
        <v>2017</v>
      </c>
      <c r="J1438">
        <v>0.12927415687018629</v>
      </c>
      <c r="L1438" t="s">
        <v>44216</v>
      </c>
      <c r="M1438">
        <v>27530765</v>
      </c>
      <c r="Q1438" s="10"/>
      <c r="R1438" s="11">
        <f t="shared" si="44"/>
        <v>0</v>
      </c>
      <c r="U1438" s="11">
        <f t="shared" si="45"/>
        <v>0</v>
      </c>
      <c r="Y1438" s="11">
        <f>IF(SUM(Tableau1[[#This Row],[Other access]:[Sci-hub access]])&gt;=1,1,0)</f>
        <v>0</v>
      </c>
      <c r="Z1438" s="12">
        <f>IF(OR(Tableau1[[#This Row],[Access R1 + S1+ T1 ]]&gt;=1,Tableau1[[#This Row],[Access V1 +W1 + X1]]&gt;=1),1,0)</f>
        <v>0</v>
      </c>
      <c r="AB1438" s="10" t="str">
        <f>Tableau1[[#This Row],[DOI]]</f>
        <v>doi: 10.1093/asj/sjw132</v>
      </c>
      <c r="AC1438" s="13" t="str">
        <f>Tableau1[[#This Row],[Authors]]&amp;", "&amp;Tableau1[[#This Row],[Title]]&amp;" "&amp;Tableau1[[#This Row],[Journal]]&amp;". "&amp;Tableau1[[#This Row],[Year]]</f>
        <v>Khan TT, Colon-Acevedo B, Mettu P, DeLorenzi C, Woodward JA., An Anatomical Analysis of the Supratrochlear Artery: Considerations in Facial Filler Injections and Preventing Vision Loss. Aesthet Surg J. 2017</v>
      </c>
    </row>
    <row r="1439" spans="1:29" x14ac:dyDescent="0.3">
      <c r="A1439">
        <v>1345</v>
      </c>
      <c r="B1439" t="s">
        <v>4605</v>
      </c>
      <c r="C1439" t="s">
        <v>119</v>
      </c>
      <c r="D1439" t="s">
        <v>25026</v>
      </c>
      <c r="E1439" t="s">
        <v>2451</v>
      </c>
      <c r="F1439" s="10"/>
      <c r="G1439">
        <v>2017</v>
      </c>
      <c r="J1439">
        <v>0.12927908193046378</v>
      </c>
      <c r="L1439" t="s">
        <v>35828</v>
      </c>
      <c r="M1439">
        <v>28973042</v>
      </c>
      <c r="Q1439" s="10"/>
      <c r="R1439" s="11">
        <f t="shared" si="44"/>
        <v>0</v>
      </c>
      <c r="U1439" s="11">
        <f t="shared" si="45"/>
        <v>0</v>
      </c>
      <c r="Y1439" s="11">
        <f>IF(SUM(Tableau1[[#This Row],[Other access]:[Sci-hub access]])&gt;=1,1,0)</f>
        <v>0</v>
      </c>
      <c r="Z1439" s="12">
        <f>IF(OR(Tableau1[[#This Row],[Access R1 + S1+ T1 ]]&gt;=1,Tableau1[[#This Row],[Access V1 +W1 + X1]]&gt;=1),1,0)</f>
        <v>0</v>
      </c>
      <c r="AB1439" s="10" t="str">
        <f>Tableau1[[#This Row],[DOI]]</f>
        <v>doi: 10.1371/journal.pone.0185944</v>
      </c>
      <c r="AC1439" s="13" t="str">
        <f>Tableau1[[#This Row],[Authors]]&amp;", "&amp;Tableau1[[#This Row],[Title]]&amp;" "&amp;Tableau1[[#This Row],[Journal]]&amp;". "&amp;Tableau1[[#This Row],[Year]]</f>
        <v>Caduff M, Bauer A, Jagannathan V, Leeb T., OCA2 splice site variant in German Spitz dogs with oculocutaneous albinism. PLoS One. 2017</v>
      </c>
    </row>
    <row r="1440" spans="1:29" x14ac:dyDescent="0.3">
      <c r="A1440">
        <v>10806</v>
      </c>
      <c r="B1440" t="s">
        <v>13261</v>
      </c>
      <c r="C1440" t="s">
        <v>23423</v>
      </c>
      <c r="D1440" t="s">
        <v>33715</v>
      </c>
      <c r="E1440" t="s">
        <v>2447</v>
      </c>
      <c r="F1440" s="10"/>
      <c r="G1440">
        <v>2017</v>
      </c>
      <c r="J1440">
        <v>0.12933077814775951</v>
      </c>
      <c r="L1440" t="s">
        <v>45053</v>
      </c>
      <c r="M1440">
        <v>27015241</v>
      </c>
      <c r="Q1440" s="10"/>
      <c r="R1440" s="11">
        <f t="shared" si="44"/>
        <v>0</v>
      </c>
      <c r="U1440" s="11">
        <f t="shared" si="45"/>
        <v>0</v>
      </c>
      <c r="Y1440" s="11">
        <f>IF(SUM(Tableau1[[#This Row],[Other access]:[Sci-hub access]])&gt;=1,1,0)</f>
        <v>0</v>
      </c>
      <c r="Z1440" s="12">
        <f>IF(OR(Tableau1[[#This Row],[Access R1 + S1+ T1 ]]&gt;=1,Tableau1[[#This Row],[Access V1 +W1 + X1]]&gt;=1),1,0)</f>
        <v>0</v>
      </c>
      <c r="AB1440" s="10" t="str">
        <f>Tableau1[[#This Row],[DOI]]</f>
        <v>doi: 10.1097/IOP.0000000000000686</v>
      </c>
      <c r="AC1440" s="13" t="str">
        <f>Tableau1[[#This Row],[Authors]]&amp;", "&amp;Tableau1[[#This Row],[Title]]&amp;" "&amp;Tableau1[[#This Row],[Journal]]&amp;". "&amp;Tableau1[[#This Row],[Year]]</f>
        <v>Mokhtarzadeh A, McClelland C, Lee MS, Smith S, Harrison AR., The Bleph and the Brain: The Effect of Upper Eyelid Surgery on Chronic Headaches. Ophthal Plast Reconstr Surg. 2017</v>
      </c>
    </row>
    <row r="1441" spans="1:29" x14ac:dyDescent="0.3">
      <c r="A1441">
        <v>6673</v>
      </c>
      <c r="B1441" t="s">
        <v>9577</v>
      </c>
      <c r="C1441" t="s">
        <v>19783</v>
      </c>
      <c r="D1441" t="s">
        <v>30010</v>
      </c>
      <c r="E1441" t="s">
        <v>2525</v>
      </c>
      <c r="F1441" s="10"/>
      <c r="G1441">
        <v>2017</v>
      </c>
      <c r="J1441">
        <v>0.12935880663100618</v>
      </c>
      <c r="L1441" t="s">
        <v>41036</v>
      </c>
      <c r="M1441">
        <v>28181367</v>
      </c>
      <c r="Q1441" s="10"/>
      <c r="R1441" s="11">
        <f t="shared" si="44"/>
        <v>0</v>
      </c>
      <c r="U1441" s="11">
        <f t="shared" si="45"/>
        <v>0</v>
      </c>
      <c r="Y1441" s="11">
        <f>IF(SUM(Tableau1[[#This Row],[Other access]:[Sci-hub access]])&gt;=1,1,0)</f>
        <v>0</v>
      </c>
      <c r="Z1441" s="12">
        <f>IF(OR(Tableau1[[#This Row],[Access R1 + S1+ T1 ]]&gt;=1,Tableau1[[#This Row],[Access V1 +W1 + X1]]&gt;=1),1,0)</f>
        <v>0</v>
      </c>
      <c r="AB1441" s="10" t="str">
        <f>Tableau1[[#This Row],[DOI]]</f>
        <v>doi: 10.1111/ceo.12926</v>
      </c>
      <c r="AC1441" s="13" t="str">
        <f>Tableau1[[#This Row],[Authors]]&amp;", "&amp;Tableau1[[#This Row],[Title]]&amp;" "&amp;Tableau1[[#This Row],[Journal]]&amp;". "&amp;Tableau1[[#This Row],[Year]]</f>
        <v>Homer N, Jakobiec FA, Stagner A, Cunnane ME, Freitag SK, Fay A, Yoon MK., Periocular breast carcinoma metastases: correlation of clinical, radiologic and histopathologic features. Clin Exp Ophthalmol. 2017</v>
      </c>
    </row>
    <row r="1442" spans="1:29" x14ac:dyDescent="0.3">
      <c r="A1442">
        <v>2650</v>
      </c>
      <c r="B1442" t="s">
        <v>5865</v>
      </c>
      <c r="C1442" t="s">
        <v>16111</v>
      </c>
      <c r="D1442" t="s">
        <v>26288</v>
      </c>
      <c r="E1442" t="s">
        <v>2443</v>
      </c>
      <c r="F1442" s="10"/>
      <c r="G1442">
        <v>2017</v>
      </c>
      <c r="J1442">
        <v>0.12936125604819593</v>
      </c>
      <c r="L1442" t="s">
        <v>37113</v>
      </c>
      <c r="M1442">
        <v>28715580</v>
      </c>
      <c r="Q1442" s="10"/>
      <c r="R1442" s="11">
        <f t="shared" si="44"/>
        <v>0</v>
      </c>
      <c r="U1442" s="11">
        <f t="shared" si="45"/>
        <v>0</v>
      </c>
      <c r="Y1442" s="11">
        <f>IF(SUM(Tableau1[[#This Row],[Other access]:[Sci-hub access]])&gt;=1,1,0)</f>
        <v>0</v>
      </c>
      <c r="Z1442" s="12">
        <f>IF(OR(Tableau1[[#This Row],[Access R1 + S1+ T1 ]]&gt;=1,Tableau1[[#This Row],[Access V1 +W1 + X1]]&gt;=1),1,0)</f>
        <v>0</v>
      </c>
      <c r="AB1442" s="10" t="str">
        <f>Tableau1[[#This Row],[DOI]]</f>
        <v>doi: 10.1167/iovs.17-21562</v>
      </c>
      <c r="AC1442" s="13" t="str">
        <f>Tableau1[[#This Row],[Authors]]&amp;", "&amp;Tableau1[[#This Row],[Title]]&amp;" "&amp;Tableau1[[#This Row],[Journal]]&amp;". "&amp;Tableau1[[#This Row],[Year]]</f>
        <v>Gardiner SK, Mansberger SL, Demirel S., Detection of Functional Change Using Cluster Trend Analysis in Glaucoma. Invest Ophthalmol Vis Sci. 2017</v>
      </c>
    </row>
    <row r="1443" spans="1:29" ht="28.8" x14ac:dyDescent="0.3">
      <c r="A1443">
        <v>3565</v>
      </c>
      <c r="B1443" t="s">
        <v>6737</v>
      </c>
      <c r="C1443" t="s">
        <v>16979</v>
      </c>
      <c r="D1443" t="s">
        <v>27161</v>
      </c>
      <c r="E1443" t="s">
        <v>2443</v>
      </c>
      <c r="F1443" s="10"/>
      <c r="G1443">
        <v>2017</v>
      </c>
      <c r="J1443">
        <v>0.12936352252009986</v>
      </c>
      <c r="L1443" t="s">
        <v>38011</v>
      </c>
      <c r="M1443">
        <v>28570736</v>
      </c>
      <c r="Q1443" s="10"/>
      <c r="R1443" s="11">
        <f t="shared" si="44"/>
        <v>0</v>
      </c>
      <c r="U1443" s="11">
        <f t="shared" si="45"/>
        <v>0</v>
      </c>
      <c r="Y1443" s="11">
        <f>IF(SUM(Tableau1[[#This Row],[Other access]:[Sci-hub access]])&gt;=1,1,0)</f>
        <v>0</v>
      </c>
      <c r="Z1443" s="12">
        <f>IF(OR(Tableau1[[#This Row],[Access R1 + S1+ T1 ]]&gt;=1,Tableau1[[#This Row],[Access V1 +W1 + X1]]&gt;=1),1,0)</f>
        <v>0</v>
      </c>
      <c r="AB1443" s="10" t="str">
        <f>Tableau1[[#This Row],[DOI]]</f>
        <v>doi: 10.1167/iovs.17-21812</v>
      </c>
      <c r="AC1443" s="13" t="str">
        <f>Tableau1[[#This Row],[Authors]]&amp;", "&amp;Tableau1[[#This Row],[Title]]&amp;" "&amp;Tableau1[[#This Row],[Journal]]&amp;". "&amp;Tableau1[[#This Row],[Year]]</f>
        <v>Fernández-Ferreiro A, Luaces-Rodríguez A, Aguiar P, Pardo-Montero J, González-Barcia M, García-Varela L, Herranz M, Silva-Rodríguez J, Gil-Martínez M, Bermúdez MA, Vieites-Prado A, Blanco-Méndez J, Lamas MJ, Gómez-Ulla F, Ruibal Á, Otero-Espinar FJ, González F., Preclinical PET Study of Intravitreal Injections. Invest Ophthalmol Vis Sci. 2017</v>
      </c>
    </row>
    <row r="1444" spans="1:29" x14ac:dyDescent="0.3">
      <c r="A1444">
        <v>8390</v>
      </c>
      <c r="B1444" t="s">
        <v>11074</v>
      </c>
      <c r="C1444" t="s">
        <v>21260</v>
      </c>
      <c r="D1444" t="s">
        <v>31512</v>
      </c>
      <c r="E1444" t="s">
        <v>2551</v>
      </c>
      <c r="F1444" s="10"/>
      <c r="G1444">
        <v>2017</v>
      </c>
      <c r="J1444">
        <v>0.12942128409632359</v>
      </c>
      <c r="L1444" t="s">
        <v>42731</v>
      </c>
      <c r="M1444">
        <v>27923188</v>
      </c>
      <c r="Q1444" s="10"/>
      <c r="R1444" s="11">
        <f t="shared" si="44"/>
        <v>0</v>
      </c>
      <c r="U1444" s="11">
        <f t="shared" si="45"/>
        <v>0</v>
      </c>
      <c r="Y1444" s="11">
        <f>IF(SUM(Tableau1[[#This Row],[Other access]:[Sci-hub access]])&gt;=1,1,0)</f>
        <v>0</v>
      </c>
      <c r="Z1444" s="12">
        <f>IF(OR(Tableau1[[#This Row],[Access R1 + S1+ T1 ]]&gt;=1,Tableau1[[#This Row],[Access V1 +W1 + X1]]&gt;=1),1,0)</f>
        <v>0</v>
      </c>
      <c r="AB1444" s="10" t="str">
        <f>Tableau1[[#This Row],[DOI]]</f>
        <v>doi: 10.1016/j.clinph.2016.11.009</v>
      </c>
      <c r="AC1444" s="13" t="str">
        <f>Tableau1[[#This Row],[Authors]]&amp;", "&amp;Tableau1[[#This Row],[Title]]&amp;" "&amp;Tableau1[[#This Row],[Journal]]&amp;". "&amp;Tableau1[[#This Row],[Year]]</f>
        <v>Kuwabara S, Sekiguchi Y, Misawa S., Electrophysiology in Fisher syndrome. Clin Neurophysiol. 2017</v>
      </c>
    </row>
    <row r="1445" spans="1:29" x14ac:dyDescent="0.3">
      <c r="A1445">
        <v>1445</v>
      </c>
      <c r="B1445" t="s">
        <v>4703</v>
      </c>
      <c r="C1445" t="s">
        <v>14953</v>
      </c>
      <c r="D1445" t="s">
        <v>25124</v>
      </c>
      <c r="E1445" t="s">
        <v>34015</v>
      </c>
      <c r="F1445" s="10"/>
      <c r="G1445">
        <v>2018</v>
      </c>
      <c r="J1445">
        <v>0.12950944329692693</v>
      </c>
      <c r="L1445" t="s">
        <v>35926</v>
      </c>
      <c r="M1445">
        <v>28949779</v>
      </c>
      <c r="Q1445" s="10"/>
      <c r="R1445" s="11">
        <f t="shared" si="44"/>
        <v>0</v>
      </c>
      <c r="U1445" s="11">
        <f t="shared" si="45"/>
        <v>0</v>
      </c>
      <c r="Y1445" s="11">
        <f>IF(SUM(Tableau1[[#This Row],[Other access]:[Sci-hub access]])&gt;=1,1,0)</f>
        <v>0</v>
      </c>
      <c r="Z1445" s="12">
        <f>IF(OR(Tableau1[[#This Row],[Access R1 + S1+ T1 ]]&gt;=1,Tableau1[[#This Row],[Access V1 +W1 + X1]]&gt;=1),1,0)</f>
        <v>0</v>
      </c>
      <c r="AB1445" s="10" t="str">
        <f>Tableau1[[#This Row],[DOI]]</f>
        <v>doi: 10.1080/13816810.2017.1368089</v>
      </c>
      <c r="AC1445" s="13" t="str">
        <f>Tableau1[[#This Row],[Authors]]&amp;", "&amp;Tableau1[[#This Row],[Title]]&amp;" "&amp;Tableau1[[#This Row],[Journal]]&amp;". "&amp;Tableau1[[#This Row],[Year]]</f>
        <v>Kim JW, Jacobsen BH, Ko M, Lee DK, Jubran RF, Berry JL., Three presentations of CNS disease in patients with intraocular retinoblastoma at a tertiary medical center in the United States. Ophthalmic Genet. 2018</v>
      </c>
    </row>
    <row r="1446" spans="1:29" x14ac:dyDescent="0.3">
      <c r="A1446">
        <v>7118</v>
      </c>
      <c r="B1446" t="s">
        <v>9966</v>
      </c>
      <c r="C1446" t="s">
        <v>20169</v>
      </c>
      <c r="D1446" t="s">
        <v>30400</v>
      </c>
      <c r="E1446" t="s">
        <v>2463</v>
      </c>
      <c r="F1446" s="10"/>
      <c r="G1446">
        <v>2017</v>
      </c>
      <c r="J1446">
        <v>0.12982902910447736</v>
      </c>
      <c r="L1446" t="s">
        <v>41474</v>
      </c>
      <c r="M1446">
        <v>28127732</v>
      </c>
      <c r="Q1446" s="10"/>
      <c r="R1446" s="11">
        <f t="shared" si="44"/>
        <v>0</v>
      </c>
      <c r="U1446" s="11">
        <f t="shared" si="45"/>
        <v>0</v>
      </c>
      <c r="Y1446" s="11">
        <f>IF(SUM(Tableau1[[#This Row],[Other access]:[Sci-hub access]])&gt;=1,1,0)</f>
        <v>0</v>
      </c>
      <c r="Z1446" s="12">
        <f>IF(OR(Tableau1[[#This Row],[Access R1 + S1+ T1 ]]&gt;=1,Tableau1[[#This Row],[Access V1 +W1 + X1]]&gt;=1),1,0)</f>
        <v>0</v>
      </c>
      <c r="AB1446" s="10" t="str">
        <f>Tableau1[[#This Row],[DOI]]</f>
        <v>doi: 10.5301/ejo.5000907</v>
      </c>
      <c r="AC1446" s="13" t="str">
        <f>Tableau1[[#This Row],[Authors]]&amp;", "&amp;Tableau1[[#This Row],[Title]]&amp;" "&amp;Tableau1[[#This Row],[Journal]]&amp;". "&amp;Tableau1[[#This Row],[Year]]</f>
        <v>Muftuoglu IK, Unsal E, Ozturker ZK., Restoration of photoreceptors in eyes with diabetic macular edema. Eur J Ophthalmol. 2017</v>
      </c>
    </row>
    <row r="1447" spans="1:29" x14ac:dyDescent="0.3">
      <c r="A1447">
        <v>7100</v>
      </c>
      <c r="B1447" t="s">
        <v>9951</v>
      </c>
      <c r="C1447" t="s">
        <v>20154</v>
      </c>
      <c r="D1447" t="s">
        <v>30385</v>
      </c>
      <c r="E1447" t="s">
        <v>2529</v>
      </c>
      <c r="F1447" s="10"/>
      <c r="G1447">
        <v>2017</v>
      </c>
      <c r="J1447">
        <v>0.12983572513821051</v>
      </c>
      <c r="L1447" t="s">
        <v>41456</v>
      </c>
      <c r="M1447">
        <v>28128986</v>
      </c>
      <c r="Q1447" s="10"/>
      <c r="R1447" s="11">
        <f t="shared" si="44"/>
        <v>0</v>
      </c>
      <c r="U1447" s="11">
        <f t="shared" si="45"/>
        <v>0</v>
      </c>
      <c r="Y1447" s="11">
        <f>IF(SUM(Tableau1[[#This Row],[Other access]:[Sci-hub access]])&gt;=1,1,0)</f>
        <v>0</v>
      </c>
      <c r="Z1447" s="12">
        <f>IF(OR(Tableau1[[#This Row],[Access R1 + S1+ T1 ]]&gt;=1,Tableau1[[#This Row],[Access V1 +W1 + X1]]&gt;=1),1,0)</f>
        <v>0</v>
      </c>
      <c r="AB1447" s="10" t="str">
        <f>Tableau1[[#This Row],[DOI]]</f>
        <v>doi: 10.1080/02713683.2016.1264607</v>
      </c>
      <c r="AC1447" s="13" t="str">
        <f>Tableau1[[#This Row],[Authors]]&amp;", "&amp;Tableau1[[#This Row],[Title]]&amp;" "&amp;Tableau1[[#This Row],[Journal]]&amp;". "&amp;Tableau1[[#This Row],[Year]]</f>
        <v>Kabataş EU, Kurtul BE, Altıaylık Özer P, Kabataş N., Comparison of Intravitreal Bevacizumab, Intravitreal Ranibizumab and Laser Photocoagulation for Treatment of Type 1 Retinopathy of Prematurity in Turkish Preterm Children. Curr Eye Res. 2017</v>
      </c>
    </row>
    <row r="1448" spans="1:29" x14ac:dyDescent="0.3">
      <c r="A1448">
        <v>2900</v>
      </c>
      <c r="B1448" t="s">
        <v>6099</v>
      </c>
      <c r="C1448" t="s">
        <v>16345</v>
      </c>
      <c r="D1448" t="s">
        <v>26523</v>
      </c>
      <c r="E1448" t="s">
        <v>2749</v>
      </c>
      <c r="F1448" s="10"/>
      <c r="G1448">
        <v>2017</v>
      </c>
      <c r="J1448">
        <v>0.12992968515685288</v>
      </c>
      <c r="L1448" t="s">
        <v>37358</v>
      </c>
      <c r="M1448">
        <v>28666611</v>
      </c>
      <c r="Q1448" s="10"/>
      <c r="R1448" s="11">
        <f t="shared" si="44"/>
        <v>0</v>
      </c>
      <c r="U1448" s="11">
        <f t="shared" si="45"/>
        <v>0</v>
      </c>
      <c r="Y1448" s="11">
        <f>IF(SUM(Tableau1[[#This Row],[Other access]:[Sci-hub access]])&gt;=1,1,0)</f>
        <v>0</v>
      </c>
      <c r="Z1448" s="12">
        <f>IF(OR(Tableau1[[#This Row],[Access R1 + S1+ T1 ]]&gt;=1,Tableau1[[#This Row],[Access V1 +W1 + X1]]&gt;=1),1,0)</f>
        <v>0</v>
      </c>
      <c r="AB1448" s="10" t="str">
        <f>Tableau1[[#This Row],[DOI]]</f>
        <v>doi: 10.1016/j.jaad.2017.03.041</v>
      </c>
      <c r="AC1448" s="13" t="str">
        <f>Tableau1[[#This Row],[Authors]]&amp;", "&amp;Tableau1[[#This Row],[Title]]&amp;" "&amp;Tableau1[[#This Row],[Journal]]&amp;". "&amp;Tableau1[[#This Row],[Year]]</f>
        <v>Heng JK, Chua SH, Goh CL, Cheng S, Tan V, Tan WP., Treatment of xanthelasma palpebrarum with a 1064-nm, Q-switched Nd:YAG laser. J Am Acad Dermatol. 2017</v>
      </c>
    </row>
    <row r="1449" spans="1:29" x14ac:dyDescent="0.3">
      <c r="A1449">
        <v>10384</v>
      </c>
      <c r="B1449" t="s">
        <v>12878</v>
      </c>
      <c r="C1449" t="s">
        <v>23045</v>
      </c>
      <c r="D1449" t="s">
        <v>33331</v>
      </c>
      <c r="E1449" t="s">
        <v>2445</v>
      </c>
      <c r="F1449" s="10"/>
      <c r="G1449">
        <v>2017</v>
      </c>
      <c r="J1449">
        <v>0.13002320949736657</v>
      </c>
      <c r="L1449" t="s">
        <v>44634</v>
      </c>
      <c r="M1449">
        <v>27347644</v>
      </c>
      <c r="Q1449" s="10"/>
      <c r="R1449" s="11">
        <f t="shared" si="44"/>
        <v>0</v>
      </c>
      <c r="U1449" s="11">
        <f t="shared" si="45"/>
        <v>0</v>
      </c>
      <c r="Y1449" s="11">
        <f>IF(SUM(Tableau1[[#This Row],[Other access]:[Sci-hub access]])&gt;=1,1,0)</f>
        <v>0</v>
      </c>
      <c r="Z1449" s="12">
        <f>IF(OR(Tableau1[[#This Row],[Access R1 + S1+ T1 ]]&gt;=1,Tableau1[[#This Row],[Access V1 +W1 + X1]]&gt;=1),1,0)</f>
        <v>0</v>
      </c>
      <c r="AB1449" s="10" t="str">
        <f>Tableau1[[#This Row],[DOI]]</f>
        <v>doi: 10.1097/IAE.0000000000001128</v>
      </c>
      <c r="AC1449" s="13" t="str">
        <f>Tableau1[[#This Row],[Authors]]&amp;", "&amp;Tableau1[[#This Row],[Title]]&amp;" "&amp;Tableau1[[#This Row],[Journal]]&amp;". "&amp;Tableau1[[#This Row],[Year]]</f>
        <v>Invernizzi A, Agarwal A, Mapelli C, Nguyen QD, Staurenghi G, Viola F., LONGITUDINAL FOLLOW-UP OF CHOROIDAL GRANULOMAS USING ENHANCED DEPTH IMAGING OPTICAL COHERENCE TOMOGRAPHY. Retina. 2017</v>
      </c>
    </row>
    <row r="1450" spans="1:29" x14ac:dyDescent="0.3">
      <c r="A1450">
        <v>825</v>
      </c>
      <c r="B1450" t="s">
        <v>4088</v>
      </c>
      <c r="C1450" t="s">
        <v>14342</v>
      </c>
      <c r="D1450" t="s">
        <v>24508</v>
      </c>
      <c r="E1450" t="s">
        <v>2451</v>
      </c>
      <c r="F1450" s="10"/>
      <c r="G1450">
        <v>2017</v>
      </c>
      <c r="J1450">
        <v>0.13052572250653394</v>
      </c>
      <c r="L1450" t="s">
        <v>35318</v>
      </c>
      <c r="M1450">
        <v>29095879</v>
      </c>
      <c r="Q1450" s="10"/>
      <c r="R1450" s="11">
        <f t="shared" si="44"/>
        <v>0</v>
      </c>
      <c r="U1450" s="11">
        <f t="shared" si="45"/>
        <v>0</v>
      </c>
      <c r="Y1450" s="11">
        <f>IF(SUM(Tableau1[[#This Row],[Other access]:[Sci-hub access]])&gt;=1,1,0)</f>
        <v>0</v>
      </c>
      <c r="Z1450" s="12">
        <f>IF(OR(Tableau1[[#This Row],[Access R1 + S1+ T1 ]]&gt;=1,Tableau1[[#This Row],[Access V1 +W1 + X1]]&gt;=1),1,0)</f>
        <v>0</v>
      </c>
      <c r="AB1450" s="10" t="str">
        <f>Tableau1[[#This Row],[DOI]]</f>
        <v>doi: 10.1371/journal.pone.0186955</v>
      </c>
      <c r="AC1450" s="13" t="str">
        <f>Tableau1[[#This Row],[Authors]]&amp;", "&amp;Tableau1[[#This Row],[Title]]&amp;" "&amp;Tableau1[[#This Row],[Journal]]&amp;". "&amp;Tableau1[[#This Row],[Year]]</f>
        <v>Sasaki M, Kato Y, Fujinami K, Hirakata T, Tsunoda K, Watanabe K, Akiyama K, Noda T., Advanced quantitative analysis of the sub-retinal pigment epithelial space in recurrent neovascular age-related macular degeneration. PLoS One. 2017</v>
      </c>
    </row>
    <row r="1451" spans="1:29" ht="28.8" x14ac:dyDescent="0.3">
      <c r="A1451">
        <v>5480</v>
      </c>
      <c r="B1451" t="s">
        <v>8527</v>
      </c>
      <c r="C1451" t="s">
        <v>18748</v>
      </c>
      <c r="D1451" t="s">
        <v>28957</v>
      </c>
      <c r="E1451" t="s">
        <v>2548</v>
      </c>
      <c r="F1451" s="10"/>
      <c r="G1451">
        <v>2017</v>
      </c>
      <c r="J1451">
        <v>0.13052777337720856</v>
      </c>
      <c r="L1451" t="s">
        <v>39869</v>
      </c>
      <c r="M1451">
        <v>28330998</v>
      </c>
      <c r="Q1451" s="10"/>
      <c r="R1451" s="11">
        <f t="shared" si="44"/>
        <v>0</v>
      </c>
      <c r="U1451" s="11">
        <f t="shared" si="45"/>
        <v>0</v>
      </c>
      <c r="Y1451" s="11">
        <f>IF(SUM(Tableau1[[#This Row],[Other access]:[Sci-hub access]])&gt;=1,1,0)</f>
        <v>0</v>
      </c>
      <c r="Z1451" s="12">
        <f>IF(OR(Tableau1[[#This Row],[Access R1 + S1+ T1 ]]&gt;=1,Tableau1[[#This Row],[Access V1 +W1 + X1]]&gt;=1),1,0)</f>
        <v>0</v>
      </c>
      <c r="AB1451" s="10" t="str">
        <f>Tableau1[[#This Row],[DOI]]</f>
        <v>doi: 10.1136/annrheumdis-2016-210758</v>
      </c>
      <c r="AC1451" s="13" t="str">
        <f>Tableau1[[#This Row],[Authors]]&amp;", "&amp;Tableau1[[#This Row],[Title]]&amp;" "&amp;Tableau1[[#This Row],[Journal]]&amp;". "&amp;Tableau1[[#This Row],[Year]]</f>
        <v>Tsuboi H, Hagiwara S, Asashima H, Takahashi H, Hirota T, Noma H, Umehara H, Kawakami A, Nakamura H, Sano H, Tsubota K, Ogawa Y, Takamura E, Saito I, Inoue H, Nakamura S, Moriyama M, Takeuchi T, Tanaka Y, Hirata S, Mimori T, Matsumoto I, et al., Comparison of performance of the 2016 ACR-EULAR classification criteria for primary Sjögren's syndrome with other sets of criteria in Japanese patients. Ann Rheum Dis. 2017</v>
      </c>
    </row>
    <row r="1452" spans="1:29" ht="28.8" x14ac:dyDescent="0.3">
      <c r="A1452">
        <v>10241</v>
      </c>
      <c r="B1452" t="s">
        <v>12744</v>
      </c>
      <c r="C1452" t="s">
        <v>22912</v>
      </c>
      <c r="D1452" t="s">
        <v>33196</v>
      </c>
      <c r="E1452" t="s">
        <v>2529</v>
      </c>
      <c r="F1452" s="10"/>
      <c r="G1452">
        <v>2017</v>
      </c>
      <c r="J1452">
        <v>0.13057520939291056</v>
      </c>
      <c r="L1452" t="s">
        <v>44495</v>
      </c>
      <c r="M1452">
        <v>27420558</v>
      </c>
      <c r="Q1452" s="10"/>
      <c r="R1452" s="11">
        <f t="shared" si="44"/>
        <v>0</v>
      </c>
      <c r="U1452" s="11">
        <f t="shared" si="45"/>
        <v>0</v>
      </c>
      <c r="Y1452" s="11">
        <f>IF(SUM(Tableau1[[#This Row],[Other access]:[Sci-hub access]])&gt;=1,1,0)</f>
        <v>0</v>
      </c>
      <c r="Z1452" s="12">
        <f>IF(OR(Tableau1[[#This Row],[Access R1 + S1+ T1 ]]&gt;=1,Tableau1[[#This Row],[Access V1 +W1 + X1]]&gt;=1),1,0)</f>
        <v>0</v>
      </c>
      <c r="AB1452" s="10" t="str">
        <f>Tableau1[[#This Row],[DOI]]</f>
        <v>doi: 10.1080/02713683.2016.1192193</v>
      </c>
      <c r="AC1452" s="13" t="str">
        <f>Tableau1[[#This Row],[Authors]]&amp;", "&amp;Tableau1[[#This Row],[Title]]&amp;" "&amp;Tableau1[[#This Row],[Journal]]&amp;". "&amp;Tableau1[[#This Row],[Year]]</f>
        <v>Wu MF, Stachon T, Langenbucher A, Seitz B, Szentmáry N., Effect of Amniotic Membrane Suspension (AMS) and Amniotic Membrane Homogenate (AMH) on Human Corneal Epithelial Cell Viability, Migration and Proliferation In Vitro. Curr Eye Res. 2017</v>
      </c>
    </row>
    <row r="1453" spans="1:29" ht="28.8" x14ac:dyDescent="0.3">
      <c r="A1453">
        <v>3601</v>
      </c>
      <c r="B1453" t="s">
        <v>6773</v>
      </c>
      <c r="C1453" t="s">
        <v>5</v>
      </c>
      <c r="D1453" t="s">
        <v>27197</v>
      </c>
      <c r="E1453" t="s">
        <v>2438</v>
      </c>
      <c r="F1453" s="10"/>
      <c r="G1453">
        <v>2017</v>
      </c>
      <c r="J1453">
        <v>0.1305854180931314</v>
      </c>
      <c r="L1453" t="s">
        <v>38047</v>
      </c>
      <c r="M1453">
        <v>28559477</v>
      </c>
      <c r="Q1453" s="10"/>
      <c r="R1453" s="11">
        <f t="shared" si="44"/>
        <v>0</v>
      </c>
      <c r="U1453" s="11">
        <f t="shared" si="45"/>
        <v>0</v>
      </c>
      <c r="Y1453" s="11">
        <f>IF(SUM(Tableau1[[#This Row],[Other access]:[Sci-hub access]])&gt;=1,1,0)</f>
        <v>0</v>
      </c>
      <c r="Z1453" s="12">
        <f>IF(OR(Tableau1[[#This Row],[Access R1 + S1+ T1 ]]&gt;=1,Tableau1[[#This Row],[Access V1 +W1 + X1]]&gt;=1),1,0)</f>
        <v>0</v>
      </c>
      <c r="AB1453" s="10" t="str">
        <f>Tableau1[[#This Row],[DOI]]</f>
        <v>doi: 10.1136/bjophthalmol-2016-EGSguideline.003</v>
      </c>
      <c r="AC1453" s="13" t="str">
        <f>Tableau1[[#This Row],[Authors]]&amp;", "&amp;Tableau1[[#This Row],[Title]]&amp;" "&amp;Tableau1[[#This Row],[Journal]]&amp;". "&amp;Tableau1[[#This Row],[Year]]</f>
        <v>[No authors listed], European Glaucoma Society Terminology and Guidelines for Glaucoma, 4th Edition - Chapter 3: Treatment principles and options Supported by the EGS Foundation: Part 1: Foreword; Introduction; Glossary; Chapter 3 Treatment principles and options. Br J Ophthalmol. 2017</v>
      </c>
    </row>
    <row r="1454" spans="1:29" x14ac:dyDescent="0.3">
      <c r="A1454">
        <v>7832</v>
      </c>
      <c r="B1454" t="s">
        <v>10590</v>
      </c>
      <c r="C1454" t="s">
        <v>20786</v>
      </c>
      <c r="D1454" t="s">
        <v>31027</v>
      </c>
      <c r="E1454" t="s">
        <v>2490</v>
      </c>
      <c r="F1454" s="10"/>
      <c r="G1454">
        <v>2017</v>
      </c>
      <c r="J1454">
        <v>0.13065749727319809</v>
      </c>
      <c r="L1454" t="s">
        <v>42182</v>
      </c>
      <c r="M1454">
        <v>28048976</v>
      </c>
      <c r="Q1454" s="10"/>
      <c r="R1454" s="11">
        <f t="shared" si="44"/>
        <v>0</v>
      </c>
      <c r="U1454" s="11">
        <f t="shared" si="45"/>
        <v>0</v>
      </c>
      <c r="Y1454" s="11">
        <f>IF(SUM(Tableau1[[#This Row],[Other access]:[Sci-hub access]])&gt;=1,1,0)</f>
        <v>0</v>
      </c>
      <c r="Z1454" s="12">
        <f>IF(OR(Tableau1[[#This Row],[Access R1 + S1+ T1 ]]&gt;=1,Tableau1[[#This Row],[Access V1 +W1 + X1]]&gt;=1),1,0)</f>
        <v>0</v>
      </c>
      <c r="AB1454" s="10" t="str">
        <f>Tableau1[[#This Row],[DOI]]</f>
        <v>doi: 10.1016/j.ajo.2016.12.022</v>
      </c>
      <c r="AC1454" s="13" t="str">
        <f>Tableau1[[#This Row],[Authors]]&amp;", "&amp;Tableau1[[#This Row],[Title]]&amp;" "&amp;Tableau1[[#This Row],[Journal]]&amp;". "&amp;Tableau1[[#This Row],[Year]]</f>
        <v>King B, Morales-Tirado VM, Wynn HG, Gao BT, Ballo MT, Wilson MW., Repeat Episcleral Plaque Brachytherapy: Clinical Outcomes in Patients Treated for Locally Recurrent Posterior Uveal Melanoma. Am J Ophthalmol. 2017</v>
      </c>
    </row>
    <row r="1455" spans="1:29" ht="28.8" x14ac:dyDescent="0.3">
      <c r="A1455">
        <v>9470</v>
      </c>
      <c r="B1455" t="s">
        <v>2018</v>
      </c>
      <c r="C1455" t="s">
        <v>2019</v>
      </c>
      <c r="D1455" t="s">
        <v>2020</v>
      </c>
      <c r="E1455" t="s">
        <v>2927</v>
      </c>
      <c r="F1455" s="10"/>
      <c r="G1455">
        <v>2017</v>
      </c>
      <c r="J1455">
        <v>0.13068188270601211</v>
      </c>
      <c r="L1455" t="s">
        <v>43753</v>
      </c>
      <c r="M1455">
        <v>27680576</v>
      </c>
      <c r="Q1455" s="10"/>
      <c r="R1455" s="11">
        <f t="shared" si="44"/>
        <v>0</v>
      </c>
      <c r="U1455" s="11">
        <f t="shared" si="45"/>
        <v>0</v>
      </c>
      <c r="Y1455" s="11">
        <f>IF(SUM(Tableau1[[#This Row],[Other access]:[Sci-hub access]])&gt;=1,1,0)</f>
        <v>0</v>
      </c>
      <c r="Z1455" s="12">
        <f>IF(OR(Tableau1[[#This Row],[Access R1 + S1+ T1 ]]&gt;=1,Tableau1[[#This Row],[Access V1 +W1 + X1]]&gt;=1),1,0)</f>
        <v>0</v>
      </c>
      <c r="AB1455" s="10" t="str">
        <f>Tableau1[[#This Row],[DOI]]</f>
        <v>doi: 10.1007/s10554-016-0984-z</v>
      </c>
      <c r="AC1455" s="13" t="str">
        <f>Tableau1[[#This Row],[Authors]]&amp;", "&amp;Tableau1[[#This Row],[Title]]&amp;" "&amp;Tableau1[[#This Row],[Journal]]&amp;". "&amp;Tableau1[[#This Row],[Year]]</f>
        <v>Aroditis K, Pikilidou M, Vourvouri E, Hadjistavri L, Zebekakis P, Yovos J, Efthimiadis G, Karvounis H., Changes in cardiac function and structure in newly diagnosed Graves' disease. A conventional and 2D-speckle tracking echocardiography study. Int J Cardiovasc Imaging. 2017</v>
      </c>
    </row>
    <row r="1456" spans="1:29" x14ac:dyDescent="0.3">
      <c r="A1456">
        <v>233</v>
      </c>
      <c r="B1456" t="s">
        <v>3496</v>
      </c>
      <c r="C1456" t="s">
        <v>13757</v>
      </c>
      <c r="D1456" t="s">
        <v>23916</v>
      </c>
      <c r="E1456" t="s">
        <v>2465</v>
      </c>
      <c r="F1456" s="10"/>
      <c r="G1456">
        <v>2017</v>
      </c>
      <c r="J1456">
        <v>0.13075096971547495</v>
      </c>
      <c r="L1456" t="s">
        <v>34744</v>
      </c>
      <c r="M1456">
        <v>29310374</v>
      </c>
      <c r="Q1456" s="10"/>
      <c r="R1456" s="11">
        <f t="shared" si="44"/>
        <v>0</v>
      </c>
      <c r="U1456" s="11">
        <f t="shared" si="45"/>
        <v>0</v>
      </c>
      <c r="Y1456" s="11">
        <f>IF(SUM(Tableau1[[#This Row],[Other access]:[Sci-hub access]])&gt;=1,1,0)</f>
        <v>0</v>
      </c>
      <c r="Z1456" s="12">
        <f>IF(OR(Tableau1[[#This Row],[Access R1 + S1+ T1 ]]&gt;=1,Tableau1[[#This Row],[Access V1 +W1 + X1]]&gt;=1),1,0)</f>
        <v>0</v>
      </c>
      <c r="AB1456" s="10" t="str">
        <f>Tableau1[[#This Row],[DOI]]</f>
        <v>doi: 10.1097/MD.0000000000008888</v>
      </c>
      <c r="AC1456" s="13" t="str">
        <f>Tableau1[[#This Row],[Authors]]&amp;", "&amp;Tableau1[[#This Row],[Title]]&amp;" "&amp;Tableau1[[#This Row],[Journal]]&amp;". "&amp;Tableau1[[#This Row],[Year]]</f>
        <v>Hu X, Zhang X, Gan H, Yu D, Sun W, Shi Z., Horner syndrome as a postoperative complication after minimally invasive video-assisted thyroidectomy: A case report. Medicine (Baltimore). 2017</v>
      </c>
    </row>
    <row r="1457" spans="1:29" x14ac:dyDescent="0.3">
      <c r="A1457">
        <v>6995</v>
      </c>
      <c r="B1457" t="s">
        <v>9854</v>
      </c>
      <c r="C1457" t="s">
        <v>20057</v>
      </c>
      <c r="D1457" t="s">
        <v>30288</v>
      </c>
      <c r="E1457" t="s">
        <v>2448</v>
      </c>
      <c r="F1457" s="10"/>
      <c r="G1457">
        <v>2017</v>
      </c>
      <c r="J1457">
        <v>0.13079585757657952</v>
      </c>
      <c r="L1457" t="s">
        <v>41353</v>
      </c>
      <c r="M1457">
        <v>28138772</v>
      </c>
      <c r="Q1457" s="10"/>
      <c r="R1457" s="11">
        <f t="shared" si="44"/>
        <v>0</v>
      </c>
      <c r="U1457" s="11">
        <f t="shared" si="45"/>
        <v>0</v>
      </c>
      <c r="Y1457" s="11">
        <f>IF(SUM(Tableau1[[#This Row],[Other access]:[Sci-hub access]])&gt;=1,1,0)</f>
        <v>0</v>
      </c>
      <c r="Z1457" s="12">
        <f>IF(OR(Tableau1[[#This Row],[Access R1 + S1+ T1 ]]&gt;=1,Tableau1[[#This Row],[Access V1 +W1 + X1]]&gt;=1),1,0)</f>
        <v>0</v>
      </c>
      <c r="AB1457" s="10" t="str">
        <f>Tableau1[[#This Row],[DOI]]</f>
        <v>doi: 10.1007/s00417-017-3592-2</v>
      </c>
      <c r="AC1457" s="13" t="str">
        <f>Tableau1[[#This Row],[Authors]]&amp;", "&amp;Tableau1[[#This Row],[Title]]&amp;" "&amp;Tableau1[[#This Row],[Journal]]&amp;". "&amp;Tableau1[[#This Row],[Year]]</f>
        <v>Schaub F, Enders P, Bachmann BO, Heindl LM, Cursiefen C., Effect of corneal collagen crosslinking on subsequent deep anterior lamellar keratoplasty (DALK) in keratoconus. Graefes Arch Clin Exp Ophthalmol. 2017</v>
      </c>
    </row>
    <row r="1458" spans="1:29" x14ac:dyDescent="0.3">
      <c r="A1458">
        <v>9357</v>
      </c>
      <c r="B1458" t="s">
        <v>11932</v>
      </c>
      <c r="C1458" t="s">
        <v>22108</v>
      </c>
      <c r="D1458" t="s">
        <v>32376</v>
      </c>
      <c r="E1458" t="s">
        <v>34390</v>
      </c>
      <c r="F1458" s="10"/>
      <c r="G1458">
        <v>2017</v>
      </c>
      <c r="J1458">
        <v>0.13093783929903025</v>
      </c>
      <c r="L1458" t="s">
        <v>43649</v>
      </c>
      <c r="M1458">
        <v>27726050</v>
      </c>
      <c r="Q1458" s="10"/>
      <c r="R1458" s="11">
        <f t="shared" si="44"/>
        <v>0</v>
      </c>
      <c r="U1458" s="11">
        <f t="shared" si="45"/>
        <v>0</v>
      </c>
      <c r="Y1458" s="11">
        <f>IF(SUM(Tableau1[[#This Row],[Other access]:[Sci-hub access]])&gt;=1,1,0)</f>
        <v>0</v>
      </c>
      <c r="Z1458" s="12">
        <f>IF(OR(Tableau1[[#This Row],[Access R1 + S1+ T1 ]]&gt;=1,Tableau1[[#This Row],[Access V1 +W1 + X1]]&gt;=1),1,0)</f>
        <v>0</v>
      </c>
      <c r="AB1458" s="10" t="str">
        <f>Tableau1[[#This Row],[DOI]]</f>
        <v>doi: 10.1007/s10048-016-0498-9</v>
      </c>
      <c r="AC1458" s="13" t="str">
        <f>Tableau1[[#This Row],[Authors]]&amp;", "&amp;Tableau1[[#This Row],[Title]]&amp;" "&amp;Tableau1[[#This Row],[Journal]]&amp;". "&amp;Tableau1[[#This Row],[Year]]</f>
        <v>Hully M, Ropars J, Hubert L, Boddaert N, Rio M, Bernardelli M, Desguerre I, Cormier-Daire V, Munnich A, de Lonlay P, Reilly L, Besmond C, Bahi-Buisson N., Mosaicism in ATP1A3-related disorders: not just a theoretical risk. Neurogenetics. 2017</v>
      </c>
    </row>
    <row r="1459" spans="1:29" x14ac:dyDescent="0.3">
      <c r="A1459">
        <v>5424</v>
      </c>
      <c r="B1459" t="s">
        <v>8474</v>
      </c>
      <c r="C1459" t="s">
        <v>18697</v>
      </c>
      <c r="D1459" t="s">
        <v>28904</v>
      </c>
      <c r="E1459" t="s">
        <v>2440</v>
      </c>
      <c r="F1459" s="10"/>
      <c r="G1459">
        <v>2017</v>
      </c>
      <c r="J1459">
        <v>0.13095440958359938</v>
      </c>
      <c r="L1459" t="s">
        <v>39814</v>
      </c>
      <c r="M1459">
        <v>28336262</v>
      </c>
      <c r="Q1459" s="10"/>
      <c r="R1459" s="11">
        <f t="shared" si="44"/>
        <v>0</v>
      </c>
      <c r="U1459" s="11">
        <f t="shared" si="45"/>
        <v>0</v>
      </c>
      <c r="Y1459" s="11">
        <f>IF(SUM(Tableau1[[#This Row],[Other access]:[Sci-hub access]])&gt;=1,1,0)</f>
        <v>0</v>
      </c>
      <c r="Z1459" s="12">
        <f>IF(OR(Tableau1[[#This Row],[Access R1 + S1+ T1 ]]&gt;=1,Tableau1[[#This Row],[Access V1 +W1 + X1]]&gt;=1),1,0)</f>
        <v>0</v>
      </c>
      <c r="AB1459" s="10" t="str">
        <f>Tableau1[[#This Row],[DOI]]</f>
        <v>doi: 10.1016/j.exer.2017.03.009</v>
      </c>
      <c r="AC1459" s="13" t="str">
        <f>Tableau1[[#This Row],[Authors]]&amp;", "&amp;Tableau1[[#This Row],[Title]]&amp;" "&amp;Tableau1[[#This Row],[Journal]]&amp;". "&amp;Tableau1[[#This Row],[Year]]</f>
        <v>Ding Y, Aredo B, Zhong X, Zhao CX, Ufret-Vincenty RL., Increased susceptibility to fundus camera-delivered light-induced retinal degeneration in mice deficient in oxidative stress response proteins. Exp Eye Res. 2017</v>
      </c>
    </row>
    <row r="1460" spans="1:29" x14ac:dyDescent="0.3">
      <c r="A1460">
        <v>7743</v>
      </c>
      <c r="B1460" t="s">
        <v>10509</v>
      </c>
      <c r="C1460" t="s">
        <v>20705</v>
      </c>
      <c r="D1460" t="s">
        <v>30946</v>
      </c>
      <c r="E1460" t="s">
        <v>2479</v>
      </c>
      <c r="F1460" s="10"/>
      <c r="G1460">
        <v>2017</v>
      </c>
      <c r="J1460">
        <v>0.13106866635787706</v>
      </c>
      <c r="L1460" t="s">
        <v>42094</v>
      </c>
      <c r="M1460">
        <v>28060064</v>
      </c>
      <c r="Q1460" s="10"/>
      <c r="R1460" s="11">
        <f t="shared" si="44"/>
        <v>0</v>
      </c>
      <c r="U1460" s="11">
        <f t="shared" si="45"/>
        <v>0</v>
      </c>
      <c r="Y1460" s="11">
        <f>IF(SUM(Tableau1[[#This Row],[Other access]:[Sci-hub access]])&gt;=1,1,0)</f>
        <v>0</v>
      </c>
      <c r="Z1460" s="12">
        <f>IF(OR(Tableau1[[#This Row],[Access R1 + S1+ T1 ]]&gt;=1,Tableau1[[#This Row],[Access V1 +W1 + X1]]&gt;=1),1,0)</f>
        <v>0</v>
      </c>
      <c r="AB1460" s="10" t="str">
        <f>Tableau1[[#This Row],[DOI]]</f>
        <v>doi: 10.1097/ICO.0000000000001101</v>
      </c>
      <c r="AC1460" s="13" t="str">
        <f>Tableau1[[#This Row],[Authors]]&amp;", "&amp;Tableau1[[#This Row],[Title]]&amp;" "&amp;Tableau1[[#This Row],[Journal]]&amp;". "&amp;Tableau1[[#This Row],[Year]]</f>
        <v>Ji YW, Lee J, Lee H, Seo KY, Kim EK, Kim TI., Automated Measurement of Tear Film Dynamics and Lipid Layer Thickness for Assessment of Non-Sjögren Dry Eye Syndrome With Meibomian Gland Dysfunction. Cornea. 2017</v>
      </c>
    </row>
    <row r="1461" spans="1:29" x14ac:dyDescent="0.3">
      <c r="A1461">
        <v>4757</v>
      </c>
      <c r="B1461" t="s">
        <v>7863</v>
      </c>
      <c r="C1461" t="s">
        <v>18094</v>
      </c>
      <c r="D1461" t="s">
        <v>28293</v>
      </c>
      <c r="E1461" t="s">
        <v>2479</v>
      </c>
      <c r="F1461" s="10"/>
      <c r="G1461">
        <v>2017</v>
      </c>
      <c r="J1461">
        <v>0.13112789333946295</v>
      </c>
      <c r="L1461" t="s">
        <v>39172</v>
      </c>
      <c r="M1461">
        <v>28410357</v>
      </c>
      <c r="Q1461" s="10"/>
      <c r="R1461" s="11">
        <f t="shared" si="44"/>
        <v>0</v>
      </c>
      <c r="U1461" s="11">
        <f t="shared" si="45"/>
        <v>0</v>
      </c>
      <c r="Y1461" s="11">
        <f>IF(SUM(Tableau1[[#This Row],[Other access]:[Sci-hub access]])&gt;=1,1,0)</f>
        <v>0</v>
      </c>
      <c r="Z1461" s="12">
        <f>IF(OR(Tableau1[[#This Row],[Access R1 + S1+ T1 ]]&gt;=1,Tableau1[[#This Row],[Access V1 +W1 + X1]]&gt;=1),1,0)</f>
        <v>0</v>
      </c>
      <c r="AB1461" s="10" t="str">
        <f>Tableau1[[#This Row],[DOI]]</f>
        <v>doi: 10.1097/ICO.0000000000001189</v>
      </c>
      <c r="AC1461" s="13" t="str">
        <f>Tableau1[[#This Row],[Authors]]&amp;", "&amp;Tableau1[[#This Row],[Title]]&amp;" "&amp;Tableau1[[#This Row],[Journal]]&amp;". "&amp;Tableau1[[#This Row],[Year]]</f>
        <v>Potapenko IO, Samolov B, Armitage MC, Byström B, Hjortdal J., Donor Endothelial Cell Count Does Not Correlate With Descemet Stripping Automated Endothelial Keratoplasty Transplant Survival After 2 Years of Follow-up. Cornea. 2017</v>
      </c>
    </row>
    <row r="1462" spans="1:29" x14ac:dyDescent="0.3">
      <c r="A1462">
        <v>6754</v>
      </c>
      <c r="B1462" t="s">
        <v>9645</v>
      </c>
      <c r="C1462" t="s">
        <v>19849</v>
      </c>
      <c r="D1462" t="s">
        <v>30078</v>
      </c>
      <c r="E1462" t="s">
        <v>2443</v>
      </c>
      <c r="F1462" s="10"/>
      <c r="G1462">
        <v>2017</v>
      </c>
      <c r="J1462">
        <v>0.13119131668377371</v>
      </c>
      <c r="L1462" t="s">
        <v>41115</v>
      </c>
      <c r="M1462">
        <v>28166316</v>
      </c>
      <c r="Q1462" s="10"/>
      <c r="R1462" s="11">
        <f t="shared" si="44"/>
        <v>0</v>
      </c>
      <c r="U1462" s="11">
        <f t="shared" si="45"/>
        <v>0</v>
      </c>
      <c r="Y1462" s="11">
        <f>IF(SUM(Tableau1[[#This Row],[Other access]:[Sci-hub access]])&gt;=1,1,0)</f>
        <v>0</v>
      </c>
      <c r="Z1462" s="12">
        <f>IF(OR(Tableau1[[#This Row],[Access R1 + S1+ T1 ]]&gt;=1,Tableau1[[#This Row],[Access V1 +W1 + X1]]&gt;=1),1,0)</f>
        <v>0</v>
      </c>
      <c r="AB1462" s="10" t="str">
        <f>Tableau1[[#This Row],[DOI]]</f>
        <v>doi: 10.1167/iovs.16-20742</v>
      </c>
      <c r="AC1462" s="13" t="str">
        <f>Tableau1[[#This Row],[Authors]]&amp;", "&amp;Tableau1[[#This Row],[Title]]&amp;" "&amp;Tableau1[[#This Row],[Journal]]&amp;". "&amp;Tableau1[[#This Row],[Year]]</f>
        <v>Wong CW, Phua V, Lee SY, Wong TY, Cheung CM., Is Choroidal or Scleral Thickness Related to Myopic Macular Degeneration? Invest Ophthalmol Vis Sci. 2017</v>
      </c>
    </row>
    <row r="1463" spans="1:29" x14ac:dyDescent="0.3">
      <c r="A1463">
        <v>1435</v>
      </c>
      <c r="B1463" t="s">
        <v>4693</v>
      </c>
      <c r="C1463" t="s">
        <v>14943</v>
      </c>
      <c r="D1463" t="s">
        <v>25114</v>
      </c>
      <c r="E1463" t="s">
        <v>2462</v>
      </c>
      <c r="F1463" s="10"/>
      <c r="G1463">
        <v>2017</v>
      </c>
      <c r="J1463">
        <v>0.13120936313611375</v>
      </c>
      <c r="L1463" t="s">
        <v>35916</v>
      </c>
      <c r="M1463">
        <v>28950852</v>
      </c>
      <c r="Q1463" s="10"/>
      <c r="R1463" s="11">
        <f t="shared" si="44"/>
        <v>0</v>
      </c>
      <c r="U1463" s="11">
        <f t="shared" si="45"/>
        <v>0</v>
      </c>
      <c r="Y1463" s="11">
        <f>IF(SUM(Tableau1[[#This Row],[Other access]:[Sci-hub access]])&gt;=1,1,0)</f>
        <v>0</v>
      </c>
      <c r="Z1463" s="12">
        <f>IF(OR(Tableau1[[#This Row],[Access R1 + S1+ T1 ]]&gt;=1,Tableau1[[#This Row],[Access V1 +W1 + X1]]&gt;=1),1,0)</f>
        <v>0</v>
      </c>
      <c r="AB1463" s="10" t="str">
        <f>Tableau1[[#This Row],[DOI]]</f>
        <v>doi: 10.1186/s12886-017-0570-8</v>
      </c>
      <c r="AC1463" s="13" t="str">
        <f>Tableau1[[#This Row],[Authors]]&amp;", "&amp;Tableau1[[#This Row],[Title]]&amp;" "&amp;Tableau1[[#This Row],[Journal]]&amp;". "&amp;Tableau1[[#This Row],[Year]]</f>
        <v>Tang S, Li M, Chen H, Ping G, Zhang C, Wang S., A chronological study of the bacterial pathogen changes in acute neonatal bacterial conjunctivitis in southern China. BMC Ophthalmol. 2017</v>
      </c>
    </row>
    <row r="1464" spans="1:29" x14ac:dyDescent="0.3">
      <c r="A1464">
        <v>4305</v>
      </c>
      <c r="B1464" t="s">
        <v>377</v>
      </c>
      <c r="C1464" t="s">
        <v>378</v>
      </c>
      <c r="D1464" t="s">
        <v>379</v>
      </c>
      <c r="E1464" t="s">
        <v>2496</v>
      </c>
      <c r="F1464" s="10"/>
      <c r="G1464">
        <v>2017</v>
      </c>
      <c r="J1464">
        <v>0.13137974084817028</v>
      </c>
      <c r="L1464" t="s">
        <v>38731</v>
      </c>
      <c r="M1464">
        <v>28457295</v>
      </c>
      <c r="Q1464" s="10"/>
      <c r="R1464" s="11">
        <f t="shared" si="44"/>
        <v>0</v>
      </c>
      <c r="U1464" s="11">
        <f t="shared" si="45"/>
        <v>0</v>
      </c>
      <c r="Y1464" s="11">
        <f>IF(SUM(Tableau1[[#This Row],[Other access]:[Sci-hub access]])&gt;=1,1,0)</f>
        <v>0</v>
      </c>
      <c r="Z1464" s="12">
        <f>IF(OR(Tableau1[[#This Row],[Access R1 + S1+ T1 ]]&gt;=1,Tableau1[[#This Row],[Access V1 +W1 + X1]]&gt;=1),1,0)</f>
        <v>0</v>
      </c>
      <c r="AB1464" s="10" t="str">
        <f>Tableau1[[#This Row],[DOI]]</f>
        <v>doi: 10.1016/j.jcjo.2016.10.004</v>
      </c>
      <c r="AC1464" s="13" t="str">
        <f>Tableau1[[#This Row],[Authors]]&amp;", "&amp;Tableau1[[#This Row],[Title]]&amp;" "&amp;Tableau1[[#This Row],[Journal]]&amp;". "&amp;Tableau1[[#This Row],[Year]]</f>
        <v>Zhang J, Upala S, Sanguankeo A., Relationship between vitamin D deficiency and diabetic retinopathy: a meta-analysis. Can J Ophthalmol. 2017</v>
      </c>
    </row>
    <row r="1465" spans="1:29" ht="28.8" x14ac:dyDescent="0.3">
      <c r="A1465">
        <v>7135</v>
      </c>
      <c r="B1465" t="s">
        <v>9981</v>
      </c>
      <c r="C1465" t="s">
        <v>20184</v>
      </c>
      <c r="D1465" t="s">
        <v>30415</v>
      </c>
      <c r="E1465" t="s">
        <v>2443</v>
      </c>
      <c r="F1465" s="10"/>
      <c r="G1465">
        <v>2017</v>
      </c>
      <c r="J1465">
        <v>0.13140438032770418</v>
      </c>
      <c r="L1465" t="s">
        <v>41491</v>
      </c>
      <c r="M1465">
        <v>28125838</v>
      </c>
      <c r="Q1465" s="10"/>
      <c r="R1465" s="11">
        <f t="shared" si="44"/>
        <v>0</v>
      </c>
      <c r="U1465" s="11">
        <f t="shared" si="45"/>
        <v>0</v>
      </c>
      <c r="Y1465" s="11">
        <f>IF(SUM(Tableau1[[#This Row],[Other access]:[Sci-hub access]])&gt;=1,1,0)</f>
        <v>0</v>
      </c>
      <c r="Z1465" s="12">
        <f>IF(OR(Tableau1[[#This Row],[Access R1 + S1+ T1 ]]&gt;=1,Tableau1[[#This Row],[Access V1 +W1 + X1]]&gt;=1),1,0)</f>
        <v>0</v>
      </c>
      <c r="AB1465" s="10" t="str">
        <f>Tableau1[[#This Row],[DOI]]</f>
        <v>doi: 10.1167/iovs.16-20309</v>
      </c>
      <c r="AC1465" s="13" t="str">
        <f>Tableau1[[#This Row],[Authors]]&amp;", "&amp;Tableau1[[#This Row],[Title]]&amp;" "&amp;Tableau1[[#This Row],[Journal]]&amp;". "&amp;Tableau1[[#This Row],[Year]]</f>
        <v>Majander A, João C, Rider AT, Henning GB, Votruba M, Moore AT, Yu-Wai-Man P, Stockman A., The Pattern of Retinal Ganglion Cell Loss in OPA1-Related Autosomal Dominant Optic Atrophy Inferred From Temporal, Spatial, and Chromatic Sensitivity Losses. Invest Ophthalmol Vis Sci. 2017</v>
      </c>
    </row>
    <row r="1466" spans="1:29" x14ac:dyDescent="0.3">
      <c r="A1466">
        <v>8160</v>
      </c>
      <c r="B1466" t="s">
        <v>10872</v>
      </c>
      <c r="C1466" t="s">
        <v>21060</v>
      </c>
      <c r="D1466" t="s">
        <v>31310</v>
      </c>
      <c r="E1466" t="s">
        <v>34395</v>
      </c>
      <c r="F1466" s="10"/>
      <c r="G1466">
        <v>2017</v>
      </c>
      <c r="J1466">
        <v>0.13159899062433322</v>
      </c>
      <c r="L1466" t="s">
        <v>42506</v>
      </c>
      <c r="M1466">
        <v>27986498</v>
      </c>
      <c r="Q1466" s="10"/>
      <c r="R1466" s="11">
        <f t="shared" si="44"/>
        <v>0</v>
      </c>
      <c r="U1466" s="11">
        <f t="shared" si="45"/>
        <v>0</v>
      </c>
      <c r="Y1466" s="11">
        <f>IF(SUM(Tableau1[[#This Row],[Other access]:[Sci-hub access]])&gt;=1,1,0)</f>
        <v>0</v>
      </c>
      <c r="Z1466" s="12">
        <f>IF(OR(Tableau1[[#This Row],[Access R1 + S1+ T1 ]]&gt;=1,Tableau1[[#This Row],[Access V1 +W1 + X1]]&gt;=1),1,0)</f>
        <v>0</v>
      </c>
      <c r="AB1466" s="10" t="str">
        <f>Tableau1[[#This Row],[DOI]]</f>
        <v>doi: 10.1016/j.neulet.2016.12.022</v>
      </c>
      <c r="AC1466" s="13" t="str">
        <f>Tableau1[[#This Row],[Authors]]&amp;", "&amp;Tableau1[[#This Row],[Title]]&amp;" "&amp;Tableau1[[#This Row],[Journal]]&amp;". "&amp;Tableau1[[#This Row],[Year]]</f>
        <v>Boroujeni FM, Heidari F, Rouzbahani M, Kamali M., Comparison of auditory stream segregation in sighted and early blind individuals. Neurosci Lett. 2017</v>
      </c>
    </row>
    <row r="1467" spans="1:29" x14ac:dyDescent="0.3">
      <c r="A1467">
        <v>10489</v>
      </c>
      <c r="B1467" t="s">
        <v>12974</v>
      </c>
      <c r="C1467" t="s">
        <v>23140</v>
      </c>
      <c r="D1467" t="s">
        <v>33427</v>
      </c>
      <c r="E1467" t="s">
        <v>2529</v>
      </c>
      <c r="F1467" s="10"/>
      <c r="G1467">
        <v>2017</v>
      </c>
      <c r="J1467">
        <v>0.13167199701009802</v>
      </c>
      <c r="L1467" t="s">
        <v>44738</v>
      </c>
      <c r="M1467">
        <v>27260144</v>
      </c>
      <c r="Q1467" s="10"/>
      <c r="R1467" s="11">
        <f t="shared" si="44"/>
        <v>0</v>
      </c>
      <c r="U1467" s="11">
        <f t="shared" si="45"/>
        <v>0</v>
      </c>
      <c r="Y1467" s="11">
        <f>IF(SUM(Tableau1[[#This Row],[Other access]:[Sci-hub access]])&gt;=1,1,0)</f>
        <v>0</v>
      </c>
      <c r="Z1467" s="12">
        <f>IF(OR(Tableau1[[#This Row],[Access R1 + S1+ T1 ]]&gt;=1,Tableau1[[#This Row],[Access V1 +W1 + X1]]&gt;=1),1,0)</f>
        <v>0</v>
      </c>
      <c r="AB1467" s="10" t="str">
        <f>Tableau1[[#This Row],[DOI]]</f>
        <v>doi: 10.3109/02713683.2016.1146774</v>
      </c>
      <c r="AC1467" s="13" t="str">
        <f>Tableau1[[#This Row],[Authors]]&amp;", "&amp;Tableau1[[#This Row],[Title]]&amp;" "&amp;Tableau1[[#This Row],[Journal]]&amp;". "&amp;Tableau1[[#This Row],[Year]]</f>
        <v>Alnawaiseh M, Rosentreter A, Prokosch V, Eveslage M, Eter N, Zumhagen L., Changes in Corneal Densitometry in Patients with Fuchs Endothelial Dystrophy after Endothelial Keratoplasty. Curr Eye Res. 2017</v>
      </c>
    </row>
    <row r="1468" spans="1:29" x14ac:dyDescent="0.3">
      <c r="A1468">
        <v>3617</v>
      </c>
      <c r="B1468" t="s">
        <v>6789</v>
      </c>
      <c r="C1468" t="s">
        <v>17030</v>
      </c>
      <c r="D1468" t="s">
        <v>27213</v>
      </c>
      <c r="E1468" t="s">
        <v>2468</v>
      </c>
      <c r="F1468" s="10"/>
      <c r="G1468">
        <v>2017</v>
      </c>
      <c r="J1468">
        <v>0.13169288999161688</v>
      </c>
      <c r="L1468" t="s">
        <v>38063</v>
      </c>
      <c r="M1468">
        <v>28557828</v>
      </c>
      <c r="Q1468" s="10"/>
      <c r="R1468" s="11">
        <f t="shared" si="44"/>
        <v>0</v>
      </c>
      <c r="U1468" s="11">
        <f t="shared" si="45"/>
        <v>0</v>
      </c>
      <c r="Y1468" s="11">
        <f>IF(SUM(Tableau1[[#This Row],[Other access]:[Sci-hub access]])&gt;=1,1,0)</f>
        <v>0</v>
      </c>
      <c r="Z1468" s="12">
        <f>IF(OR(Tableau1[[#This Row],[Access R1 + S1+ T1 ]]&gt;=1,Tableau1[[#This Row],[Access V1 +W1 + X1]]&gt;=1),1,0)</f>
        <v>0</v>
      </c>
      <c r="AB1468" s="10" t="str">
        <f>Tableau1[[#This Row],[DOI]]</f>
        <v>doi: 10.1097/IJG.0000000000000694</v>
      </c>
      <c r="AC1468" s="13" t="str">
        <f>Tableau1[[#This Row],[Authors]]&amp;", "&amp;Tableau1[[#This Row],[Title]]&amp;" "&amp;Tableau1[[#This Row],[Journal]]&amp;". "&amp;Tableau1[[#This Row],[Year]]</f>
        <v>Vinod K, Panarelli JF, Gentile RC, Sidoti PA., Vitreous Occlusion of a Glaucoma Drainage Implant-Surgical Management. J Glaucoma. 2017</v>
      </c>
    </row>
    <row r="1469" spans="1:29" x14ac:dyDescent="0.3">
      <c r="A1469">
        <v>6921</v>
      </c>
      <c r="B1469" t="s">
        <v>9792</v>
      </c>
      <c r="C1469" t="s">
        <v>19995</v>
      </c>
      <c r="D1469" t="s">
        <v>30226</v>
      </c>
      <c r="E1469" t="s">
        <v>2597</v>
      </c>
      <c r="F1469" s="10"/>
      <c r="G1469">
        <v>2017</v>
      </c>
      <c r="J1469">
        <v>0.13189968988979128</v>
      </c>
      <c r="L1469" t="s">
        <v>41280</v>
      </c>
      <c r="M1469">
        <v>28146362</v>
      </c>
      <c r="Q1469" s="10"/>
      <c r="R1469" s="11">
        <f t="shared" si="44"/>
        <v>0</v>
      </c>
      <c r="U1469" s="11">
        <f t="shared" si="45"/>
        <v>0</v>
      </c>
      <c r="Y1469" s="11">
        <f>IF(SUM(Tableau1[[#This Row],[Other access]:[Sci-hub access]])&gt;=1,1,0)</f>
        <v>0</v>
      </c>
      <c r="Z1469" s="12">
        <f>IF(OR(Tableau1[[#This Row],[Access R1 + S1+ T1 ]]&gt;=1,Tableau1[[#This Row],[Access V1 +W1 + X1]]&gt;=1),1,0)</f>
        <v>0</v>
      </c>
      <c r="AB1469" s="10" t="str">
        <f>Tableau1[[#This Row],[DOI]]</f>
        <v>doi: 10.1080/01676830.2017.1279649</v>
      </c>
      <c r="AC1469" s="13" t="str">
        <f>Tableau1[[#This Row],[Authors]]&amp;", "&amp;Tableau1[[#This Row],[Title]]&amp;" "&amp;Tableau1[[#This Row],[Journal]]&amp;". "&amp;Tableau1[[#This Row],[Year]]</f>
        <v>Mikhail M, Michel RP, Chankowsky J, Arthurs B., Epiphora as first presenting sign of primary extranodal NK/T-cell lymphoma of the lacrimal sac. Orbit. 2017</v>
      </c>
    </row>
    <row r="1470" spans="1:29" x14ac:dyDescent="0.3">
      <c r="A1470">
        <v>5367</v>
      </c>
      <c r="B1470" t="s">
        <v>8421</v>
      </c>
      <c r="C1470" t="s">
        <v>18644</v>
      </c>
      <c r="D1470" t="s">
        <v>28851</v>
      </c>
      <c r="E1470" t="s">
        <v>2883</v>
      </c>
      <c r="F1470" s="10"/>
      <c r="G1470">
        <v>2017</v>
      </c>
      <c r="J1470">
        <v>0.13192561912450584</v>
      </c>
      <c r="L1470" t="s">
        <v>39762</v>
      </c>
      <c r="M1470">
        <v>28343170</v>
      </c>
      <c r="Q1470" s="10"/>
      <c r="R1470" s="11">
        <f t="shared" si="44"/>
        <v>0</v>
      </c>
      <c r="U1470" s="11">
        <f t="shared" si="45"/>
        <v>0</v>
      </c>
      <c r="Y1470" s="11">
        <f>IF(SUM(Tableau1[[#This Row],[Other access]:[Sci-hub access]])&gt;=1,1,0)</f>
        <v>0</v>
      </c>
      <c r="Z1470" s="12">
        <f>IF(OR(Tableau1[[#This Row],[Access R1 + S1+ T1 ]]&gt;=1,Tableau1[[#This Row],[Access V1 +W1 + X1]]&gt;=1),1,0)</f>
        <v>0</v>
      </c>
      <c r="AB1470" s="10" t="str">
        <f>Tableau1[[#This Row],[DOI]]</f>
        <v>doi: 10.1515/cclm-2016-0898</v>
      </c>
      <c r="AC1470" s="13" t="str">
        <f>Tableau1[[#This Row],[Authors]]&amp;", "&amp;Tableau1[[#This Row],[Title]]&amp;" "&amp;Tableau1[[#This Row],[Journal]]&amp;". "&amp;Tableau1[[#This Row],[Year]]</f>
        <v>SanGiovanni JP, SanGiovanni PM, Sapieha P, De Guire V., miRNAs, single nucleotide polymorphisms (SNPs) and age-related macular degeneration (AMD). Clin Chem Lab Med. 2017</v>
      </c>
    </row>
    <row r="1471" spans="1:29" x14ac:dyDescent="0.3">
      <c r="A1471">
        <v>11093</v>
      </c>
      <c r="B1471" t="s">
        <v>13514</v>
      </c>
      <c r="C1471" t="s">
        <v>23673</v>
      </c>
      <c r="D1471" t="s">
        <v>33968</v>
      </c>
      <c r="E1471" t="s">
        <v>2447</v>
      </c>
      <c r="F1471" s="10"/>
      <c r="G1471">
        <v>2017</v>
      </c>
      <c r="J1471">
        <v>0.13192679617847858</v>
      </c>
      <c r="L1471" t="s">
        <v>45334</v>
      </c>
      <c r="M1471">
        <v>25719373</v>
      </c>
      <c r="Q1471" s="10"/>
      <c r="R1471" s="11">
        <f t="shared" si="44"/>
        <v>0</v>
      </c>
      <c r="U1471" s="11">
        <f t="shared" si="45"/>
        <v>0</v>
      </c>
      <c r="Y1471" s="11">
        <f>IF(SUM(Tableau1[[#This Row],[Other access]:[Sci-hub access]])&gt;=1,1,0)</f>
        <v>0</v>
      </c>
      <c r="Z1471" s="12">
        <f>IF(OR(Tableau1[[#This Row],[Access R1 + S1+ T1 ]]&gt;=1,Tableau1[[#This Row],[Access V1 +W1 + X1]]&gt;=1),1,0)</f>
        <v>0</v>
      </c>
      <c r="AB1471" s="10" t="str">
        <f>Tableau1[[#This Row],[DOI]]</f>
        <v>doi: 10.1097/IOP.0000000000000435</v>
      </c>
      <c r="AC1471" s="13" t="str">
        <f>Tableau1[[#This Row],[Authors]]&amp;", "&amp;Tableau1[[#This Row],[Title]]&amp;" "&amp;Tableau1[[#This Row],[Journal]]&amp;". "&amp;Tableau1[[#This Row],[Year]]</f>
        <v>Kalin-Hajdu E, Allaire G, Boulos PR., Ocular Penetration Secondary to Cocaine-Induced Midline Destructive Lesion. Ophthal Plast Reconstr Surg. 2017</v>
      </c>
    </row>
    <row r="1472" spans="1:29" x14ac:dyDescent="0.3">
      <c r="A1472">
        <v>3571</v>
      </c>
      <c r="B1472" t="s">
        <v>6743</v>
      </c>
      <c r="C1472" t="s">
        <v>16985</v>
      </c>
      <c r="D1472" t="s">
        <v>27167</v>
      </c>
      <c r="E1472" t="s">
        <v>2451</v>
      </c>
      <c r="F1472" s="10"/>
      <c r="G1472">
        <v>2017</v>
      </c>
      <c r="J1472">
        <v>0.13199810446439675</v>
      </c>
      <c r="L1472" t="s">
        <v>38017</v>
      </c>
      <c r="M1472">
        <v>28570629</v>
      </c>
      <c r="Q1472" s="10"/>
      <c r="R1472" s="11">
        <f t="shared" si="44"/>
        <v>0</v>
      </c>
      <c r="U1472" s="11">
        <f t="shared" si="45"/>
        <v>0</v>
      </c>
      <c r="Y1472" s="11">
        <f>IF(SUM(Tableau1[[#This Row],[Other access]:[Sci-hub access]])&gt;=1,1,0)</f>
        <v>0</v>
      </c>
      <c r="Z1472" s="12">
        <f>IF(OR(Tableau1[[#This Row],[Access R1 + S1+ T1 ]]&gt;=1,Tableau1[[#This Row],[Access V1 +W1 + X1]]&gt;=1),1,0)</f>
        <v>0</v>
      </c>
      <c r="AB1472" s="10" t="str">
        <f>Tableau1[[#This Row],[DOI]]</f>
        <v>doi: 10.1371/journal.pone.0177663</v>
      </c>
      <c r="AC1472" s="13" t="str">
        <f>Tableau1[[#This Row],[Authors]]&amp;", "&amp;Tableau1[[#This Row],[Title]]&amp;" "&amp;Tableau1[[#This Row],[Journal]]&amp;". "&amp;Tableau1[[#This Row],[Year]]</f>
        <v>Hong JH, Sohn SI, Kwak J, Yoo J, Ahn SJ, Woo SJ, Jung C, Yum KS, Bae HJ, Chang JY, Jung JH, Lee JS, Han MK., Retinal artery occlusion and associated recurrent vascular risk with underlying etiologies. PLoS One. 2017</v>
      </c>
    </row>
    <row r="1473" spans="1:29" x14ac:dyDescent="0.3">
      <c r="A1473">
        <v>2547</v>
      </c>
      <c r="B1473" t="s">
        <v>5767</v>
      </c>
      <c r="C1473" t="s">
        <v>16013</v>
      </c>
      <c r="D1473" t="s">
        <v>26190</v>
      </c>
      <c r="E1473" t="s">
        <v>2443</v>
      </c>
      <c r="F1473" s="10"/>
      <c r="G1473">
        <v>2017</v>
      </c>
      <c r="J1473">
        <v>0.13201562027674851</v>
      </c>
      <c r="L1473" t="s">
        <v>37011</v>
      </c>
      <c r="M1473">
        <v>28728171</v>
      </c>
      <c r="Q1473" s="10"/>
      <c r="R1473" s="11">
        <f t="shared" si="44"/>
        <v>0</v>
      </c>
      <c r="U1473" s="11">
        <f t="shared" si="45"/>
        <v>0</v>
      </c>
      <c r="Y1473" s="11">
        <f>IF(SUM(Tableau1[[#This Row],[Other access]:[Sci-hub access]])&gt;=1,1,0)</f>
        <v>0</v>
      </c>
      <c r="Z1473" s="12">
        <f>IF(OR(Tableau1[[#This Row],[Access R1 + S1+ T1 ]]&gt;=1,Tableau1[[#This Row],[Access V1 +W1 + X1]]&gt;=1),1,0)</f>
        <v>0</v>
      </c>
      <c r="AB1473" s="10" t="str">
        <f>Tableau1[[#This Row],[DOI]]</f>
        <v>doi: 10.1167/iovs.17-21846</v>
      </c>
      <c r="AC1473" s="13" t="str">
        <f>Tableau1[[#This Row],[Authors]]&amp;", "&amp;Tableau1[[#This Row],[Title]]&amp;" "&amp;Tableau1[[#This Row],[Journal]]&amp;". "&amp;Tableau1[[#This Row],[Year]]</f>
        <v>Chen HS, Liu CH, Wu WC, Tseng HJ, Lee YS., Optical Coherence Tomography Angiography of the Superficial Microvasculature in the Macular and Peripapillary Areas in Glaucomatous and Healthy Eyes. Invest Ophthalmol Vis Sci. 2017</v>
      </c>
    </row>
    <row r="1474" spans="1:29" x14ac:dyDescent="0.3">
      <c r="A1474">
        <v>568</v>
      </c>
      <c r="B1474" t="s">
        <v>3831</v>
      </c>
      <c r="C1474" t="s">
        <v>14087</v>
      </c>
      <c r="D1474" t="s">
        <v>24251</v>
      </c>
      <c r="E1474" t="s">
        <v>2462</v>
      </c>
      <c r="F1474" s="10"/>
      <c r="G1474">
        <v>2017</v>
      </c>
      <c r="J1474">
        <v>0.13203367829922041</v>
      </c>
      <c r="L1474" t="s">
        <v>35067</v>
      </c>
      <c r="M1474">
        <v>29178848</v>
      </c>
      <c r="Q1474" s="10"/>
      <c r="R1474" s="11">
        <f t="shared" ref="R1474:R1537" si="46">IF(SUM(N1474:Q1474)&gt;0,1,0)</f>
        <v>0</v>
      </c>
      <c r="U1474" s="11">
        <f t="shared" ref="U1474:U1537" si="47">IF(SUM(R1474,T1474)&gt;0,1,0)</f>
        <v>0</v>
      </c>
      <c r="Y1474" s="11">
        <f>IF(SUM(Tableau1[[#This Row],[Other access]:[Sci-hub access]])&gt;=1,1,0)</f>
        <v>0</v>
      </c>
      <c r="Z1474" s="12">
        <f>IF(OR(Tableau1[[#This Row],[Access R1 + S1+ T1 ]]&gt;=1,Tableau1[[#This Row],[Access V1 +W1 + X1]]&gt;=1),1,0)</f>
        <v>0</v>
      </c>
      <c r="AB1474" s="10" t="str">
        <f>Tableau1[[#This Row],[DOI]]</f>
        <v>doi: 10.1186/s12886-017-0601-5</v>
      </c>
      <c r="AC1474" s="13" t="str">
        <f>Tableau1[[#This Row],[Authors]]&amp;", "&amp;Tableau1[[#This Row],[Title]]&amp;" "&amp;Tableau1[[#This Row],[Journal]]&amp;". "&amp;Tableau1[[#This Row],[Year]]</f>
        <v>Zeng W, Liu Z, Dai H, Yan M, Luo H, Ke M, Cai X., Anti-fibrotic, anti-VEGF or radiotherapy treatments as adjuvants for pterygium excision: a systematic review and network meta-analysis. BMC Ophthalmol. 2017</v>
      </c>
    </row>
    <row r="1475" spans="1:29" ht="28.8" x14ac:dyDescent="0.3">
      <c r="A1475">
        <v>2952</v>
      </c>
      <c r="B1475" t="s">
        <v>6148</v>
      </c>
      <c r="C1475" t="s">
        <v>16393</v>
      </c>
      <c r="D1475" t="s">
        <v>26572</v>
      </c>
      <c r="E1475" t="s">
        <v>2714</v>
      </c>
      <c r="F1475" s="10"/>
      <c r="G1475">
        <v>2017</v>
      </c>
      <c r="J1475">
        <v>0.13224492393079357</v>
      </c>
      <c r="L1475" t="s">
        <v>37408</v>
      </c>
      <c r="M1475">
        <v>28660176</v>
      </c>
      <c r="Q1475" s="10"/>
      <c r="R1475" s="11">
        <f t="shared" si="46"/>
        <v>0</v>
      </c>
      <c r="U1475" s="11">
        <f t="shared" si="47"/>
        <v>0</v>
      </c>
      <c r="Y1475" s="11">
        <f>IF(SUM(Tableau1[[#This Row],[Other access]:[Sci-hub access]])&gt;=1,1,0)</f>
        <v>0</v>
      </c>
      <c r="Z1475" s="12">
        <f>IF(OR(Tableau1[[#This Row],[Access R1 + S1+ T1 ]]&gt;=1,Tableau1[[#This Row],[Access V1 +W1 + X1]]&gt;=1),1,0)</f>
        <v>0</v>
      </c>
      <c r="AB1475" s="10" t="str">
        <f>Tableau1[[#This Row],[DOI]]</f>
        <v>doi: 10.3389/fcimb.2017.00253</v>
      </c>
      <c r="AC1475" s="13" t="str">
        <f>Tableau1[[#This Row],[Authors]]&amp;", "&amp;Tableau1[[#This Row],[Title]]&amp;" "&amp;Tableau1[[#This Row],[Journal]]&amp;". "&amp;Tableau1[[#This Row],[Year]]</f>
        <v>Rajić J, Inic-Kanada A, Stein E, Dinić S, Schuerer N, Uskoković A, Ghasemian E, Mihailović M, Vidaković M, Grdović N, Barisani-Asenbauer T., Chlamydia trachomatis Infection Is Associated with E-Cadherin Promoter Methylation, Downregulation of E-Cadherin Expression, and Increased Expression of Fibronectin and α-SMA-Implications for Epithelial-Mesenchymal Transition. Front Cell Infect Microbiol. 2017</v>
      </c>
    </row>
    <row r="1476" spans="1:29" x14ac:dyDescent="0.3">
      <c r="A1476">
        <v>3453</v>
      </c>
      <c r="B1476" t="s">
        <v>6628</v>
      </c>
      <c r="C1476" t="s">
        <v>16870</v>
      </c>
      <c r="D1476" t="s">
        <v>27052</v>
      </c>
      <c r="E1476" t="s">
        <v>2449</v>
      </c>
      <c r="F1476" s="10"/>
      <c r="G1476">
        <v>2017</v>
      </c>
      <c r="J1476">
        <v>0.13242264429551798</v>
      </c>
      <c r="L1476" t="s">
        <v>37902</v>
      </c>
      <c r="M1476">
        <v>28585260</v>
      </c>
      <c r="Q1476" s="10"/>
      <c r="R1476" s="11">
        <f t="shared" si="46"/>
        <v>0</v>
      </c>
      <c r="U1476" s="11">
        <f t="shared" si="47"/>
        <v>0</v>
      </c>
      <c r="Y1476" s="11">
        <f>IF(SUM(Tableau1[[#This Row],[Other access]:[Sci-hub access]])&gt;=1,1,0)</f>
        <v>0</v>
      </c>
      <c r="Z1476" s="12">
        <f>IF(OR(Tableau1[[#This Row],[Access R1 + S1+ T1 ]]&gt;=1,Tableau1[[#This Row],[Access V1 +W1 + X1]]&gt;=1),1,0)</f>
        <v>0</v>
      </c>
      <c r="AB1476" s="10" t="str">
        <f>Tableau1[[#This Row],[DOI]]</f>
        <v>doi: 10.1111/cxo.12524</v>
      </c>
      <c r="AC1476" s="13" t="str">
        <f>Tableau1[[#This Row],[Authors]]&amp;", "&amp;Tableau1[[#This Row],[Title]]&amp;" "&amp;Tableau1[[#This Row],[Journal]]&amp;". "&amp;Tableau1[[#This Row],[Year]]</f>
        <v>Albietz JM, Schmid KL., Randomised controlled trial of topical antibacterial Manuka (Leptospermum species) honey for evaporative dry eye due to meibomian gland dysfunction. Clin Exp Optom. 2017</v>
      </c>
    </row>
    <row r="1477" spans="1:29" x14ac:dyDescent="0.3">
      <c r="A1477">
        <v>4337</v>
      </c>
      <c r="B1477" t="s">
        <v>7465</v>
      </c>
      <c r="C1477" t="s">
        <v>17701</v>
      </c>
      <c r="D1477" t="s">
        <v>27894</v>
      </c>
      <c r="E1477" t="s">
        <v>2609</v>
      </c>
      <c r="F1477" s="10"/>
      <c r="G1477">
        <v>2017</v>
      </c>
      <c r="J1477">
        <v>0.13242951199106201</v>
      </c>
      <c r="L1477" t="s">
        <v>38760</v>
      </c>
      <c r="M1477">
        <v>28453661</v>
      </c>
      <c r="Q1477" s="10"/>
      <c r="R1477" s="11">
        <f t="shared" si="46"/>
        <v>0</v>
      </c>
      <c r="U1477" s="11">
        <f t="shared" si="47"/>
        <v>0</v>
      </c>
      <c r="Y1477" s="11">
        <f>IF(SUM(Tableau1[[#This Row],[Other access]:[Sci-hub access]])&gt;=1,1,0)</f>
        <v>0</v>
      </c>
      <c r="Z1477" s="12">
        <f>IF(OR(Tableau1[[#This Row],[Access R1 + S1+ T1 ]]&gt;=1,Tableau1[[#This Row],[Access V1 +W1 + X1]]&gt;=1),1,0)</f>
        <v>0</v>
      </c>
      <c r="AB1477" s="10" t="str">
        <f>Tableau1[[#This Row],[DOI]]</f>
        <v>doi: 10.1093/hmg/ddx163</v>
      </c>
      <c r="AC1477" s="13" t="str">
        <f>Tableau1[[#This Row],[Authors]]&amp;", "&amp;Tableau1[[#This Row],[Title]]&amp;" "&amp;Tableau1[[#This Row],[Journal]]&amp;". "&amp;Tableau1[[#This Row],[Year]]</f>
        <v>Seo S, Datta P., Photoreceptor outer segment as a sink for membrane proteins: hypothesis and implications in retinal ciliopathies. Hum Mol Genet. 2017</v>
      </c>
    </row>
    <row r="1478" spans="1:29" x14ac:dyDescent="0.3">
      <c r="A1478">
        <v>470</v>
      </c>
      <c r="B1478" t="s">
        <v>3733</v>
      </c>
      <c r="C1478" t="s">
        <v>13993</v>
      </c>
      <c r="D1478" t="s">
        <v>24153</v>
      </c>
      <c r="E1478" t="s">
        <v>2511</v>
      </c>
      <c r="F1478" s="10"/>
      <c r="G1478">
        <v>2017</v>
      </c>
      <c r="J1478">
        <v>0.13243584175713652</v>
      </c>
      <c r="L1478" t="s">
        <v>34974</v>
      </c>
      <c r="M1478">
        <v>29208829</v>
      </c>
      <c r="Q1478" s="10"/>
      <c r="R1478" s="11">
        <f t="shared" si="46"/>
        <v>0</v>
      </c>
      <c r="U1478" s="11">
        <f t="shared" si="47"/>
        <v>0</v>
      </c>
      <c r="Y1478" s="11">
        <f>IF(SUM(Tableau1[[#This Row],[Other access]:[Sci-hub access]])&gt;=1,1,0)</f>
        <v>0</v>
      </c>
      <c r="Z1478" s="12">
        <f>IF(OR(Tableau1[[#This Row],[Access R1 + S1+ T1 ]]&gt;=1,Tableau1[[#This Row],[Access V1 +W1 + X1]]&gt;=1),1,0)</f>
        <v>0</v>
      </c>
      <c r="AB1478" s="10" t="str">
        <f>Tableau1[[#This Row],[DOI]]</f>
        <v>doi: 10.4103/ijo.IJO_730_17</v>
      </c>
      <c r="AC1478" s="13" t="str">
        <f>Tableau1[[#This Row],[Authors]]&amp;", "&amp;Tableau1[[#This Row],[Title]]&amp;" "&amp;Tableau1[[#This Row],[Journal]]&amp;". "&amp;Tableau1[[#This Row],[Year]]</f>
        <v>Maggon R, Bhattacharjee R, Shankar S, Kar RC, Sharma V, Roy S., Comparative analysis of endothelial cell loss following phacoemulsification in pupils of different sizes. Indian J Ophthalmol. 2017</v>
      </c>
    </row>
    <row r="1479" spans="1:29" x14ac:dyDescent="0.3">
      <c r="A1479">
        <v>4168</v>
      </c>
      <c r="B1479" t="s">
        <v>7309</v>
      </c>
      <c r="C1479" t="s">
        <v>17546</v>
      </c>
      <c r="D1479" t="s">
        <v>27737</v>
      </c>
      <c r="E1479" t="s">
        <v>2479</v>
      </c>
      <c r="F1479" s="10"/>
      <c r="G1479">
        <v>2017</v>
      </c>
      <c r="J1479">
        <v>0.1325300161661106</v>
      </c>
      <c r="L1479" t="s">
        <v>38599</v>
      </c>
      <c r="M1479">
        <v>28476048</v>
      </c>
      <c r="Q1479" s="10"/>
      <c r="R1479" s="11">
        <f t="shared" si="46"/>
        <v>0</v>
      </c>
      <c r="U1479" s="11">
        <f t="shared" si="47"/>
        <v>0</v>
      </c>
      <c r="Y1479" s="11">
        <f>IF(SUM(Tableau1[[#This Row],[Other access]:[Sci-hub access]])&gt;=1,1,0)</f>
        <v>0</v>
      </c>
      <c r="Z1479" s="12">
        <f>IF(OR(Tableau1[[#This Row],[Access R1 + S1+ T1 ]]&gt;=1,Tableau1[[#This Row],[Access V1 +W1 + X1]]&gt;=1),1,0)</f>
        <v>0</v>
      </c>
      <c r="AB1479" s="10" t="str">
        <f>Tableau1[[#This Row],[DOI]]</f>
        <v>doi: 10.1097/ICO.0000000000001209</v>
      </c>
      <c r="AC1479" s="13" t="str">
        <f>Tableau1[[#This Row],[Authors]]&amp;", "&amp;Tableau1[[#This Row],[Title]]&amp;" "&amp;Tableau1[[#This Row],[Journal]]&amp;". "&amp;Tableau1[[#This Row],[Year]]</f>
        <v>Moloney G, Petsoglou C, Ball M, Kerdraon Y, Höllhumer R, Spiteri N, Beheregaray S, Hampson J, DʼSouza M, Devasahayam RN., Descemetorhexis Without Grafting for Fuchs Endothelial Dystrophy-Supplementation With Topical Ripasudil. Cornea. 2017</v>
      </c>
    </row>
    <row r="1480" spans="1:29" x14ac:dyDescent="0.3">
      <c r="A1480">
        <v>3627</v>
      </c>
      <c r="B1480" t="s">
        <v>6799</v>
      </c>
      <c r="C1480" t="s">
        <v>17040</v>
      </c>
      <c r="D1480" t="s">
        <v>27223</v>
      </c>
      <c r="E1480" t="s">
        <v>2529</v>
      </c>
      <c r="F1480" s="10"/>
      <c r="G1480">
        <v>2017</v>
      </c>
      <c r="J1480">
        <v>0.13268582504308091</v>
      </c>
      <c r="L1480" t="s">
        <v>38073</v>
      </c>
      <c r="M1480">
        <v>28557535</v>
      </c>
      <c r="Q1480" s="10"/>
      <c r="R1480" s="11">
        <f t="shared" si="46"/>
        <v>0</v>
      </c>
      <c r="U1480" s="11">
        <f t="shared" si="47"/>
        <v>0</v>
      </c>
      <c r="Y1480" s="11">
        <f>IF(SUM(Tableau1[[#This Row],[Other access]:[Sci-hub access]])&gt;=1,1,0)</f>
        <v>0</v>
      </c>
      <c r="Z1480" s="12">
        <f>IF(OR(Tableau1[[#This Row],[Access R1 + S1+ T1 ]]&gt;=1,Tableau1[[#This Row],[Access V1 +W1 + X1]]&gt;=1),1,0)</f>
        <v>0</v>
      </c>
      <c r="AB1480" s="10" t="str">
        <f>Tableau1[[#This Row],[DOI]]</f>
        <v>doi: 10.1080/02713683.2017.1307992</v>
      </c>
      <c r="AC1480" s="13" t="str">
        <f>Tableau1[[#This Row],[Authors]]&amp;", "&amp;Tableau1[[#This Row],[Title]]&amp;" "&amp;Tableau1[[#This Row],[Journal]]&amp;". "&amp;Tableau1[[#This Row],[Year]]</f>
        <v>Liu W, Gong L, Li Y, Zhu X, Stewart JM, Wang C., Peripapillary Atrophy in High Myopia. Curr Eye Res. 2017</v>
      </c>
    </row>
    <row r="1481" spans="1:29" x14ac:dyDescent="0.3">
      <c r="A1481">
        <v>8444</v>
      </c>
      <c r="B1481" t="s">
        <v>11125</v>
      </c>
      <c r="C1481" t="s">
        <v>21310</v>
      </c>
      <c r="D1481" t="s">
        <v>31563</v>
      </c>
      <c r="E1481" t="s">
        <v>2448</v>
      </c>
      <c r="F1481" s="10"/>
      <c r="G1481">
        <v>2017</v>
      </c>
      <c r="J1481">
        <v>0.13278619150890314</v>
      </c>
      <c r="L1481" t="s">
        <v>42784</v>
      </c>
      <c r="M1481">
        <v>27913869</v>
      </c>
      <c r="Q1481" s="10"/>
      <c r="R1481" s="11">
        <f t="shared" si="46"/>
        <v>0</v>
      </c>
      <c r="U1481" s="11">
        <f t="shared" si="47"/>
        <v>0</v>
      </c>
      <c r="Y1481" s="11">
        <f>IF(SUM(Tableau1[[#This Row],[Other access]:[Sci-hub access]])&gt;=1,1,0)</f>
        <v>0</v>
      </c>
      <c r="Z1481" s="12">
        <f>IF(OR(Tableau1[[#This Row],[Access R1 + S1+ T1 ]]&gt;=1,Tableau1[[#This Row],[Access V1 +W1 + X1]]&gt;=1),1,0)</f>
        <v>0</v>
      </c>
      <c r="AB1481" s="10" t="str">
        <f>Tableau1[[#This Row],[DOI]]</f>
        <v>doi: 10.1007/s00417-016-3564-y</v>
      </c>
      <c r="AC1481" s="13" t="str">
        <f>Tableau1[[#This Row],[Authors]]&amp;", "&amp;Tableau1[[#This Row],[Title]]&amp;" "&amp;Tableau1[[#This Row],[Journal]]&amp;". "&amp;Tableau1[[#This Row],[Year]]</f>
        <v>Chevreaud O, Oubraham H, Cohen SY, Jung C, Blanco-Garavito R, Gherdaoui F, Souied EH., Ranibizumab for vascularized pigment epithelial detachment: 1-year anatomic and functional results. Graefes Arch Clin Exp Ophthalmol. 2017</v>
      </c>
    </row>
    <row r="1482" spans="1:29" x14ac:dyDescent="0.3">
      <c r="A1482">
        <v>6491</v>
      </c>
      <c r="B1482" t="s">
        <v>9419</v>
      </c>
      <c r="C1482" t="s">
        <v>19627</v>
      </c>
      <c r="D1482" t="s">
        <v>29850</v>
      </c>
      <c r="E1482" t="s">
        <v>3053</v>
      </c>
      <c r="F1482" s="10"/>
      <c r="G1482">
        <v>2017</v>
      </c>
      <c r="J1482">
        <v>0.13282737100925313</v>
      </c>
      <c r="L1482" t="s">
        <v>40856</v>
      </c>
      <c r="M1482">
        <v>28207469</v>
      </c>
      <c r="Q1482" s="10"/>
      <c r="R1482" s="11">
        <f t="shared" si="46"/>
        <v>0</v>
      </c>
      <c r="U1482" s="11">
        <f t="shared" si="47"/>
        <v>0</v>
      </c>
      <c r="Y1482" s="11">
        <f>IF(SUM(Tableau1[[#This Row],[Other access]:[Sci-hub access]])&gt;=1,1,0)</f>
        <v>0</v>
      </c>
      <c r="Z1482" s="12">
        <f>IF(OR(Tableau1[[#This Row],[Access R1 + S1+ T1 ]]&gt;=1,Tableau1[[#This Row],[Access V1 +W1 + X1]]&gt;=1),1,0)</f>
        <v>0</v>
      </c>
      <c r="AB1482" s="10" t="str">
        <f>Tableau1[[#This Row],[DOI]]</f>
        <v>doi: 10.1097/SCS.0000000000003536</v>
      </c>
      <c r="AC1482" s="13" t="str">
        <f>Tableau1[[#This Row],[Authors]]&amp;", "&amp;Tableau1[[#This Row],[Title]]&amp;" "&amp;Tableau1[[#This Row],[Journal]]&amp;". "&amp;Tableau1[[#This Row],[Year]]</f>
        <v>Gómez Díaz OJ, Cruz Sánchez MD., Sequence of Surgical Reconstruction in a Child With Cleft Lip and Palate Associated With Congenital Facial Teratomas. J Craniofac Surg. 2017</v>
      </c>
    </row>
    <row r="1483" spans="1:29" x14ac:dyDescent="0.3">
      <c r="A1483">
        <v>4845</v>
      </c>
      <c r="B1483" t="s">
        <v>7948</v>
      </c>
      <c r="C1483" t="s">
        <v>18177</v>
      </c>
      <c r="D1483" t="s">
        <v>28378</v>
      </c>
      <c r="E1483" t="s">
        <v>2562</v>
      </c>
      <c r="F1483" s="10"/>
      <c r="G1483">
        <v>2017</v>
      </c>
      <c r="J1483">
        <v>0.13292318144218418</v>
      </c>
      <c r="L1483" t="s">
        <v>39255</v>
      </c>
      <c r="M1483">
        <v>28399340</v>
      </c>
      <c r="Q1483" s="10"/>
      <c r="R1483" s="11">
        <f t="shared" si="46"/>
        <v>0</v>
      </c>
      <c r="U1483" s="11">
        <f t="shared" si="47"/>
        <v>0</v>
      </c>
      <c r="Y1483" s="11">
        <f>IF(SUM(Tableau1[[#This Row],[Other access]:[Sci-hub access]])&gt;=1,1,0)</f>
        <v>0</v>
      </c>
      <c r="Z1483" s="12">
        <f>IF(OR(Tableau1[[#This Row],[Access R1 + S1+ T1 ]]&gt;=1,Tableau1[[#This Row],[Access V1 +W1 + X1]]&gt;=1),1,0)</f>
        <v>0</v>
      </c>
      <c r="AB1483" s="10" t="str">
        <f>Tableau1[[#This Row],[DOI]]</f>
        <v>doi: 10.22608/APO.201701</v>
      </c>
      <c r="AC1483" s="13" t="str">
        <f>Tableau1[[#This Row],[Authors]]&amp;", "&amp;Tableau1[[#This Row],[Title]]&amp;" "&amp;Tableau1[[#This Row],[Journal]]&amp;". "&amp;Tableau1[[#This Row],[Year]]</f>
        <v>Silverman N, Shinder R., What's New in Eyelid Tumors. Asia Pac J Ophthalmol (Phila). 2017</v>
      </c>
    </row>
    <row r="1484" spans="1:29" x14ac:dyDescent="0.3">
      <c r="A1484">
        <v>5104</v>
      </c>
      <c r="B1484" t="s">
        <v>8184</v>
      </c>
      <c r="C1484" t="s">
        <v>18410</v>
      </c>
      <c r="D1484" t="s">
        <v>28614</v>
      </c>
      <c r="E1484" t="s">
        <v>2441</v>
      </c>
      <c r="F1484" s="10"/>
      <c r="G1484">
        <v>2017</v>
      </c>
      <c r="J1484">
        <v>0.13292323966086217</v>
      </c>
      <c r="L1484" t="s">
        <v>39509</v>
      </c>
      <c r="M1484">
        <v>28372859</v>
      </c>
      <c r="Q1484" s="10"/>
      <c r="R1484" s="11">
        <f t="shared" si="46"/>
        <v>0</v>
      </c>
      <c r="U1484" s="11">
        <f t="shared" si="47"/>
        <v>0</v>
      </c>
      <c r="Y1484" s="11">
        <f>IF(SUM(Tableau1[[#This Row],[Other access]:[Sci-hub access]])&gt;=1,1,0)</f>
        <v>0</v>
      </c>
      <c r="Z1484" s="12">
        <f>IF(OR(Tableau1[[#This Row],[Access R1 + S1+ T1 ]]&gt;=1,Tableau1[[#This Row],[Access V1 +W1 + X1]]&gt;=1),1,0)</f>
        <v>0</v>
      </c>
      <c r="AB1484" s="10" t="str">
        <f>Tableau1[[#This Row],[DOI]]</f>
        <v>doi: 10.1016/j.ophtha.2017.03.004</v>
      </c>
      <c r="AC1484" s="13" t="str">
        <f>Tableau1[[#This Row],[Authors]]&amp;", "&amp;Tableau1[[#This Row],[Title]]&amp;" "&amp;Tableau1[[#This Row],[Journal]]&amp;". "&amp;Tableau1[[#This Row],[Year]]</f>
        <v>Lorenzano D, Rose GE., The "Wedge Sign": An Imaging Sign for Aggressive Lacrimal Gland Disease. Ophthalmology. 2017</v>
      </c>
    </row>
    <row r="1485" spans="1:29" x14ac:dyDescent="0.3">
      <c r="A1485">
        <v>5037</v>
      </c>
      <c r="B1485" t="s">
        <v>8126</v>
      </c>
      <c r="C1485" t="s">
        <v>18353</v>
      </c>
      <c r="D1485" t="s">
        <v>28556</v>
      </c>
      <c r="E1485" t="s">
        <v>2549</v>
      </c>
      <c r="F1485" s="10"/>
      <c r="G1485">
        <v>2017</v>
      </c>
      <c r="J1485">
        <v>0.13297958870195636</v>
      </c>
      <c r="L1485" t="s">
        <v>39445</v>
      </c>
      <c r="M1485">
        <v>28380092</v>
      </c>
      <c r="Q1485" s="10"/>
      <c r="R1485" s="11">
        <f t="shared" si="46"/>
        <v>0</v>
      </c>
      <c r="U1485" s="11">
        <f t="shared" si="47"/>
        <v>0</v>
      </c>
      <c r="Y1485" s="11">
        <f>IF(SUM(Tableau1[[#This Row],[Other access]:[Sci-hub access]])&gt;=1,1,0)</f>
        <v>0</v>
      </c>
      <c r="Z1485" s="12">
        <f>IF(OR(Tableau1[[#This Row],[Access R1 + S1+ T1 ]]&gt;=1,Tableau1[[#This Row],[Access V1 +W1 + X1]]&gt;=1),1,0)</f>
        <v>0</v>
      </c>
      <c r="AB1485" s="10" t="str">
        <f>Tableau1[[#This Row],[DOI]]</f>
        <v>doi: 10.5935/0004-2749.20170003</v>
      </c>
      <c r="AC1485" s="13" t="str">
        <f>Tableau1[[#This Row],[Authors]]&amp;", "&amp;Tableau1[[#This Row],[Title]]&amp;" "&amp;Tableau1[[#This Row],[Journal]]&amp;". "&amp;Tableau1[[#This Row],[Year]]</f>
        <v>Balkarli A, Erol MK, Yucel O, Akar Y., Frequency of fibromyalgia syndrome in patients with central serous chorioretinopathy. Arq Bras Oftalmol. 2017</v>
      </c>
    </row>
    <row r="1486" spans="1:29" x14ac:dyDescent="0.3">
      <c r="A1486">
        <v>802</v>
      </c>
      <c r="B1486" t="s">
        <v>4065</v>
      </c>
      <c r="C1486" t="s">
        <v>14319</v>
      </c>
      <c r="D1486" t="s">
        <v>24485</v>
      </c>
      <c r="E1486" t="s">
        <v>2490</v>
      </c>
      <c r="F1486" s="10"/>
      <c r="G1486">
        <v>2018</v>
      </c>
      <c r="J1486">
        <v>0.13306971512633303</v>
      </c>
      <c r="L1486" t="s">
        <v>35295</v>
      </c>
      <c r="M1486">
        <v>29103959</v>
      </c>
      <c r="Q1486" s="10"/>
      <c r="R1486" s="11">
        <f t="shared" si="46"/>
        <v>0</v>
      </c>
      <c r="U1486" s="11">
        <f t="shared" si="47"/>
        <v>0</v>
      </c>
      <c r="Y1486" s="11">
        <f>IF(SUM(Tableau1[[#This Row],[Other access]:[Sci-hub access]])&gt;=1,1,0)</f>
        <v>0</v>
      </c>
      <c r="Z1486" s="12">
        <f>IF(OR(Tableau1[[#This Row],[Access R1 + S1+ T1 ]]&gt;=1,Tableau1[[#This Row],[Access V1 +W1 + X1]]&gt;=1),1,0)</f>
        <v>0</v>
      </c>
      <c r="AB1486" s="10" t="str">
        <f>Tableau1[[#This Row],[DOI]]</f>
        <v>doi: 10.1016/j.ajo.2017.10.022</v>
      </c>
      <c r="AC1486" s="13" t="str">
        <f>Tableau1[[#This Row],[Authors]]&amp;", "&amp;Tableau1[[#This Row],[Title]]&amp;" "&amp;Tableau1[[#This Row],[Journal]]&amp;". "&amp;Tableau1[[#This Row],[Year]]</f>
        <v>Koppen C, Kreps EO, Anthonissen L, Van Hoey M, Dhubhghaill SN, Vermeulen L., Scleral Lenses Reduce the Need for Corneal Transplants in Severe Keratoconus. Am J Ophthalmol. 2018</v>
      </c>
    </row>
    <row r="1487" spans="1:29" x14ac:dyDescent="0.3">
      <c r="A1487">
        <v>9018</v>
      </c>
      <c r="B1487" t="s">
        <v>11632</v>
      </c>
      <c r="C1487" t="s">
        <v>21810</v>
      </c>
      <c r="D1487" t="s">
        <v>32073</v>
      </c>
      <c r="E1487" t="s">
        <v>2529</v>
      </c>
      <c r="F1487" s="10"/>
      <c r="G1487">
        <v>2017</v>
      </c>
      <c r="J1487">
        <v>0.13308293463837217</v>
      </c>
      <c r="L1487" t="s">
        <v>43340</v>
      </c>
      <c r="M1487">
        <v>27791390</v>
      </c>
      <c r="Q1487" s="10"/>
      <c r="R1487" s="11">
        <f t="shared" si="46"/>
        <v>0</v>
      </c>
      <c r="U1487" s="11">
        <f t="shared" si="47"/>
        <v>0</v>
      </c>
      <c r="Y1487" s="11">
        <f>IF(SUM(Tableau1[[#This Row],[Other access]:[Sci-hub access]])&gt;=1,1,0)</f>
        <v>0</v>
      </c>
      <c r="Z1487" s="12">
        <f>IF(OR(Tableau1[[#This Row],[Access R1 + S1+ T1 ]]&gt;=1,Tableau1[[#This Row],[Access V1 +W1 + X1]]&gt;=1),1,0)</f>
        <v>0</v>
      </c>
      <c r="AB1487" s="10" t="str">
        <f>Tableau1[[#This Row],[DOI]]</f>
        <v>doi: 10.1080/02713683.2016.1233986</v>
      </c>
      <c r="AC1487" s="13" t="str">
        <f>Tableau1[[#This Row],[Authors]]&amp;", "&amp;Tableau1[[#This Row],[Title]]&amp;" "&amp;Tableau1[[#This Row],[Journal]]&amp;". "&amp;Tableau1[[#This Row],[Year]]</f>
        <v>Choi KE, Song JS, Kang B, Eom Y, Kim HM., Immediate Effect of 3% Diquafosol Ophthalmic Solution on Tear MUC5AC Concentration and Corneal Wetting Ability in Normal and Experimental Keratoconjunctivitis Sicca Rat Models. Curr Eye Res. 2017</v>
      </c>
    </row>
    <row r="1488" spans="1:29" x14ac:dyDescent="0.3">
      <c r="A1488">
        <v>422</v>
      </c>
      <c r="B1488" t="s">
        <v>3685</v>
      </c>
      <c r="C1488" t="s">
        <v>13945</v>
      </c>
      <c r="D1488" t="s">
        <v>24105</v>
      </c>
      <c r="E1488" t="s">
        <v>2496</v>
      </c>
      <c r="F1488" s="10"/>
      <c r="G1488">
        <v>2017</v>
      </c>
      <c r="J1488">
        <v>0.13311473166827537</v>
      </c>
      <c r="L1488" t="s">
        <v>34927</v>
      </c>
      <c r="M1488">
        <v>29217030</v>
      </c>
      <c r="Q1488" s="10"/>
      <c r="R1488" s="11">
        <f t="shared" si="46"/>
        <v>0</v>
      </c>
      <c r="U1488" s="11">
        <f t="shared" si="47"/>
        <v>0</v>
      </c>
      <c r="Y1488" s="11">
        <f>IF(SUM(Tableau1[[#This Row],[Other access]:[Sci-hub access]])&gt;=1,1,0)</f>
        <v>0</v>
      </c>
      <c r="Z1488" s="12">
        <f>IF(OR(Tableau1[[#This Row],[Access R1 + S1+ T1 ]]&gt;=1,Tableau1[[#This Row],[Access V1 +W1 + X1]]&gt;=1),1,0)</f>
        <v>0</v>
      </c>
      <c r="AB1488" s="10" t="str">
        <f>Tableau1[[#This Row],[DOI]]</f>
        <v>doi: 10.1016/j.jcjo.2017.06.009</v>
      </c>
      <c r="AC1488" s="13" t="str">
        <f>Tableau1[[#This Row],[Authors]]&amp;", "&amp;Tableau1[[#This Row],[Title]]&amp;" "&amp;Tableau1[[#This Row],[Journal]]&amp;". "&amp;Tableau1[[#This Row],[Year]]</f>
        <v>Abd El Ghafar AS, El-Kannishy AM, Elwan MM, Sabry D, Kishk HM, Elhefney EM., Perforated punctal plugs with adjuvant use of mitomycin-C in management of acquired external punctal stenosis grades 0 and 1. Can J Ophthalmol. 2017</v>
      </c>
    </row>
    <row r="1489" spans="1:29" x14ac:dyDescent="0.3">
      <c r="A1489">
        <v>6919</v>
      </c>
      <c r="B1489" t="s">
        <v>9790</v>
      </c>
      <c r="C1489" t="s">
        <v>19993</v>
      </c>
      <c r="D1489" t="s">
        <v>30224</v>
      </c>
      <c r="E1489" t="s">
        <v>3196</v>
      </c>
      <c r="F1489" s="10"/>
      <c r="G1489">
        <v>2017</v>
      </c>
      <c r="J1489">
        <v>0.13312887127635953</v>
      </c>
      <c r="L1489" t="s">
        <v>41278</v>
      </c>
      <c r="M1489">
        <v>28146420</v>
      </c>
      <c r="Q1489" s="10"/>
      <c r="R1489" s="11">
        <f t="shared" si="46"/>
        <v>0</v>
      </c>
      <c r="U1489" s="11">
        <f t="shared" si="47"/>
        <v>0</v>
      </c>
      <c r="Y1489" s="11">
        <f>IF(SUM(Tableau1[[#This Row],[Other access]:[Sci-hub access]])&gt;=1,1,0)</f>
        <v>0</v>
      </c>
      <c r="Z1489" s="12">
        <f>IF(OR(Tableau1[[#This Row],[Access R1 + S1+ T1 ]]&gt;=1,Tableau1[[#This Row],[Access V1 +W1 + X1]]&gt;=1),1,0)</f>
        <v>0</v>
      </c>
      <c r="AB1489" s="10" t="str">
        <f>Tableau1[[#This Row],[DOI]]</f>
        <v>doi: 10.17305/bjbms.2017.1745</v>
      </c>
      <c r="AC1489" s="13" t="str">
        <f>Tableau1[[#This Row],[Authors]]&amp;", "&amp;Tableau1[[#This Row],[Title]]&amp;" "&amp;Tableau1[[#This Row],[Journal]]&amp;". "&amp;Tableau1[[#This Row],[Year]]</f>
        <v>Mynampati BK, Muthukumarappa T, Ghosh S, Ram J., A silent mutation in human alpha-A crystallin gene in patients with age-related nuclear or cortical cataract. Bosn J Basic Med Sci. 2017</v>
      </c>
    </row>
    <row r="1490" spans="1:29" x14ac:dyDescent="0.3">
      <c r="A1490">
        <v>5598</v>
      </c>
      <c r="B1490" t="s">
        <v>8633</v>
      </c>
      <c r="C1490" t="s">
        <v>18853</v>
      </c>
      <c r="D1490" t="s">
        <v>29063</v>
      </c>
      <c r="E1490" t="s">
        <v>2671</v>
      </c>
      <c r="F1490" s="10"/>
      <c r="G1490">
        <v>2017</v>
      </c>
      <c r="J1490">
        <v>0.13315330222808908</v>
      </c>
      <c r="L1490" t="s">
        <v>39985</v>
      </c>
      <c r="M1490">
        <v>28315277</v>
      </c>
      <c r="Q1490" s="10"/>
      <c r="R1490" s="11">
        <f t="shared" si="46"/>
        <v>0</v>
      </c>
      <c r="U1490" s="11">
        <f t="shared" si="47"/>
        <v>0</v>
      </c>
      <c r="Y1490" s="11">
        <f>IF(SUM(Tableau1[[#This Row],[Other access]:[Sci-hub access]])&gt;=1,1,0)</f>
        <v>0</v>
      </c>
      <c r="Z1490" s="12">
        <f>IF(OR(Tableau1[[#This Row],[Access R1 + S1+ T1 ]]&gt;=1,Tableau1[[#This Row],[Access V1 +W1 + X1]]&gt;=1),1,0)</f>
        <v>0</v>
      </c>
      <c r="AB1490" s="10" t="str">
        <f>Tableau1[[#This Row],[DOI]]</f>
        <v>doi: 10.1007/978-3-319-50174-1_18</v>
      </c>
      <c r="AC1490" s="13" t="str">
        <f>Tableau1[[#This Row],[Authors]]&amp;", "&amp;Tableau1[[#This Row],[Title]]&amp;" "&amp;Tableau1[[#This Row],[Journal]]&amp;". "&amp;Tableau1[[#This Row],[Year]]</f>
        <v>Wang J, Cui X, Roon P, Saul A, Smith SB., The Role of Sigma1R in Mammalian Retina. Adv Exp Med Biol. 2017</v>
      </c>
    </row>
    <row r="1491" spans="1:29" x14ac:dyDescent="0.3">
      <c r="A1491">
        <v>9574</v>
      </c>
      <c r="B1491" t="s">
        <v>12131</v>
      </c>
      <c r="C1491" t="s">
        <v>22306</v>
      </c>
      <c r="D1491" t="s">
        <v>32578</v>
      </c>
      <c r="E1491" t="s">
        <v>2449</v>
      </c>
      <c r="F1491" s="10"/>
      <c r="G1491">
        <v>2017</v>
      </c>
      <c r="J1491">
        <v>0.13324415364958342</v>
      </c>
      <c r="L1491" t="s">
        <v>43851</v>
      </c>
      <c r="M1491">
        <v>27654950</v>
      </c>
      <c r="Q1491" s="10"/>
      <c r="R1491" s="11">
        <f t="shared" si="46"/>
        <v>0</v>
      </c>
      <c r="U1491" s="11">
        <f t="shared" si="47"/>
        <v>0</v>
      </c>
      <c r="Y1491" s="11">
        <f>IF(SUM(Tableau1[[#This Row],[Other access]:[Sci-hub access]])&gt;=1,1,0)</f>
        <v>0</v>
      </c>
      <c r="Z1491" s="12">
        <f>IF(OR(Tableau1[[#This Row],[Access R1 + S1+ T1 ]]&gt;=1,Tableau1[[#This Row],[Access V1 +W1 + X1]]&gt;=1),1,0)</f>
        <v>0</v>
      </c>
      <c r="AB1491" s="10" t="str">
        <f>Tableau1[[#This Row],[DOI]]</f>
        <v>doi: 10.1111/cxo.12455</v>
      </c>
      <c r="AC1491" s="13" t="str">
        <f>Tableau1[[#This Row],[Authors]]&amp;", "&amp;Tableau1[[#This Row],[Title]]&amp;" "&amp;Tableau1[[#This Row],[Journal]]&amp;". "&amp;Tableau1[[#This Row],[Year]]</f>
        <v>Mahelkova G, Jirsova K, Seidler Stangova P, Palos M, Vesela V, Fales I, Jiraskova N, Dotrelova D., Using corneal confocal microscopy to track changes in the corneal layers of dry eye patients after autologous serum treatment. Clin Exp Optom. 2017</v>
      </c>
    </row>
    <row r="1492" spans="1:29" x14ac:dyDescent="0.3">
      <c r="A1492">
        <v>3839</v>
      </c>
      <c r="B1492" t="s">
        <v>7003</v>
      </c>
      <c r="C1492" t="s">
        <v>17242</v>
      </c>
      <c r="D1492" t="s">
        <v>27427</v>
      </c>
      <c r="E1492" t="s">
        <v>34166</v>
      </c>
      <c r="F1492" s="10"/>
      <c r="G1492">
        <v>2017</v>
      </c>
      <c r="J1492">
        <v>0.13327931066621679</v>
      </c>
      <c r="L1492" t="e">
        <v>#VALUE!</v>
      </c>
      <c r="M1492">
        <v>28523333</v>
      </c>
      <c r="Q1492" s="10"/>
      <c r="R1492" s="11">
        <f t="shared" si="46"/>
        <v>0</v>
      </c>
      <c r="U1492" s="11">
        <f t="shared" si="47"/>
        <v>0</v>
      </c>
      <c r="Y1492" s="11">
        <f>IF(SUM(Tableau1[[#This Row],[Other access]:[Sci-hub access]])&gt;=1,1,0)</f>
        <v>0</v>
      </c>
      <c r="Z1492" s="12">
        <f>IF(OR(Tableau1[[#This Row],[Access R1 + S1+ T1 ]]&gt;=1,Tableau1[[#This Row],[Access V1 +W1 + X1]]&gt;=1),1,0)</f>
        <v>0</v>
      </c>
      <c r="AB1492" s="10" t="e">
        <f>Tableau1[[#This Row],[DOI]]</f>
        <v>#VALUE!</v>
      </c>
      <c r="AC1492" s="13" t="str">
        <f>Tableau1[[#This Row],[Authors]]&amp;", "&amp;Tableau1[[#This Row],[Title]]&amp;" "&amp;Tableau1[[#This Row],[Journal]]&amp;". "&amp;Tableau1[[#This Row],[Year]]</f>
        <v>Stanca HT, Suvac E, Munteanu M, Jianu DC, Motoc AGM, Roşca GC, Boruga O., Giant cell arteritis with arteritic anterior ischemic optic neuropathy. Rom J Morphol Embryol. 2017</v>
      </c>
    </row>
    <row r="1493" spans="1:29" x14ac:dyDescent="0.3">
      <c r="A1493">
        <v>487</v>
      </c>
      <c r="B1493" t="s">
        <v>3750</v>
      </c>
      <c r="C1493" t="s">
        <v>14008</v>
      </c>
      <c r="D1493" t="s">
        <v>24170</v>
      </c>
      <c r="E1493" t="s">
        <v>2511</v>
      </c>
      <c r="F1493" s="10"/>
      <c r="G1493">
        <v>2017</v>
      </c>
      <c r="J1493">
        <v>0.13342500001985824</v>
      </c>
      <c r="L1493" t="s">
        <v>34991</v>
      </c>
      <c r="M1493">
        <v>29208808</v>
      </c>
      <c r="Q1493" s="10"/>
      <c r="R1493" s="11">
        <f t="shared" si="46"/>
        <v>0</v>
      </c>
      <c r="U1493" s="11">
        <f t="shared" si="47"/>
        <v>0</v>
      </c>
      <c r="Y1493" s="11">
        <f>IF(SUM(Tableau1[[#This Row],[Other access]:[Sci-hub access]])&gt;=1,1,0)</f>
        <v>0</v>
      </c>
      <c r="Z1493" s="12">
        <f>IF(OR(Tableau1[[#This Row],[Access R1 + S1+ T1 ]]&gt;=1,Tableau1[[#This Row],[Access V1 +W1 + X1]]&gt;=1),1,0)</f>
        <v>0</v>
      </c>
      <c r="AB1493" s="10" t="str">
        <f>Tableau1[[#This Row],[DOI]]</f>
        <v>doi: 10.4103/ijo.IJO_834_17</v>
      </c>
      <c r="AC1493" s="13" t="str">
        <f>Tableau1[[#This Row],[Authors]]&amp;", "&amp;Tableau1[[#This Row],[Title]]&amp;" "&amp;Tableau1[[#This Row],[Journal]]&amp;". "&amp;Tableau1[[#This Row],[Year]]</f>
        <v>Siddiqui AA, Devgan U., Intraocular lens calculations in atypical eyes. Indian J Ophthalmol. 2017</v>
      </c>
    </row>
    <row r="1494" spans="1:29" ht="28.8" x14ac:dyDescent="0.3">
      <c r="A1494">
        <v>6070</v>
      </c>
      <c r="B1494" t="s">
        <v>9052</v>
      </c>
      <c r="C1494" t="s">
        <v>19265</v>
      </c>
      <c r="D1494" t="s">
        <v>29482</v>
      </c>
      <c r="E1494" t="s">
        <v>2443</v>
      </c>
      <c r="F1494" s="10"/>
      <c r="G1494">
        <v>2017</v>
      </c>
      <c r="J1494">
        <v>0.1334503231244405</v>
      </c>
      <c r="L1494" t="s">
        <v>40447</v>
      </c>
      <c r="M1494">
        <v>28253402</v>
      </c>
      <c r="Q1494" s="10"/>
      <c r="R1494" s="11">
        <f t="shared" si="46"/>
        <v>0</v>
      </c>
      <c r="U1494" s="11">
        <f t="shared" si="47"/>
        <v>0</v>
      </c>
      <c r="Y1494" s="11">
        <f>IF(SUM(Tableau1[[#This Row],[Other access]:[Sci-hub access]])&gt;=1,1,0)</f>
        <v>0</v>
      </c>
      <c r="Z1494" s="12">
        <f>IF(OR(Tableau1[[#This Row],[Access R1 + S1+ T1 ]]&gt;=1,Tableau1[[#This Row],[Access V1 +W1 + X1]]&gt;=1),1,0)</f>
        <v>0</v>
      </c>
      <c r="AB1494" s="10" t="str">
        <f>Tableau1[[#This Row],[DOI]]</f>
        <v>doi: 10.1167/iovs.16-21001</v>
      </c>
      <c r="AC1494" s="13" t="str">
        <f>Tableau1[[#This Row],[Authors]]&amp;", "&amp;Tableau1[[#This Row],[Title]]&amp;" "&amp;Tableau1[[#This Row],[Journal]]&amp;". "&amp;Tableau1[[#This Row],[Year]]</f>
        <v>Kobayashi M, Hirooka K, Ono A, Nakano Y, Nishiyama A, Tsujikawa A., The Relationship Between the Renin-Angiotensin-Aldosterone System and NMDA Receptor-Mediated Signal and the Prevention of Retinal Ganglion Cell Death. Invest Ophthalmol Vis Sci. 2017</v>
      </c>
    </row>
    <row r="1495" spans="1:29" x14ac:dyDescent="0.3">
      <c r="A1495">
        <v>9648</v>
      </c>
      <c r="B1495" t="s">
        <v>12200</v>
      </c>
      <c r="C1495" t="s">
        <v>22374</v>
      </c>
      <c r="D1495" t="s">
        <v>32648</v>
      </c>
      <c r="E1495" t="s">
        <v>34468</v>
      </c>
      <c r="F1495" s="10"/>
      <c r="G1495">
        <v>2017</v>
      </c>
      <c r="J1495">
        <v>0.1335652183814432</v>
      </c>
      <c r="L1495" t="e">
        <v>#VALUE!</v>
      </c>
      <c r="M1495">
        <v>27631399</v>
      </c>
      <c r="Q1495" s="10"/>
      <c r="R1495" s="11">
        <f t="shared" si="46"/>
        <v>0</v>
      </c>
      <c r="U1495" s="11">
        <f t="shared" si="47"/>
        <v>0</v>
      </c>
      <c r="Y1495" s="11">
        <f>IF(SUM(Tableau1[[#This Row],[Other access]:[Sci-hub access]])&gt;=1,1,0)</f>
        <v>0</v>
      </c>
      <c r="Z1495" s="12">
        <f>IF(OR(Tableau1[[#This Row],[Access R1 + S1+ T1 ]]&gt;=1,Tableau1[[#This Row],[Access V1 +W1 + X1]]&gt;=1),1,0)</f>
        <v>0</v>
      </c>
      <c r="AB1495" s="10" t="e">
        <f>Tableau1[[#This Row],[DOI]]</f>
        <v>#VALUE!</v>
      </c>
      <c r="AC1495" s="13" t="str">
        <f>Tableau1[[#This Row],[Authors]]&amp;", "&amp;Tableau1[[#This Row],[Title]]&amp;" "&amp;Tableau1[[#This Row],[Journal]]&amp;". "&amp;Tableau1[[#This Row],[Year]]</f>
        <v>Lundgren P, Lundberg L, Hellgren G, Holmström G, Hård AL, Smith LE, Wallin A, Hallberg B, Hellström A., Aggressive Posterior Retinopathy of Prematurity Is Associated with Multiple Infectious Episodes and Thrombocytopenia. Neonatology. 2017</v>
      </c>
    </row>
    <row r="1496" spans="1:29" x14ac:dyDescent="0.3">
      <c r="A1496">
        <v>11053</v>
      </c>
      <c r="B1496" t="s">
        <v>13475</v>
      </c>
      <c r="C1496" t="s">
        <v>23637</v>
      </c>
      <c r="D1496" t="s">
        <v>33929</v>
      </c>
      <c r="E1496" t="s">
        <v>34517</v>
      </c>
      <c r="F1496" s="10"/>
      <c r="G1496">
        <v>2017</v>
      </c>
      <c r="J1496">
        <v>0.13365311699846594</v>
      </c>
      <c r="L1496" t="s">
        <v>45294</v>
      </c>
      <c r="M1496">
        <v>26209796</v>
      </c>
      <c r="Q1496" s="10"/>
      <c r="R1496" s="11">
        <f t="shared" si="46"/>
        <v>0</v>
      </c>
      <c r="U1496" s="11">
        <f t="shared" si="47"/>
        <v>0</v>
      </c>
      <c r="Y1496" s="11">
        <f>IF(SUM(Tableau1[[#This Row],[Other access]:[Sci-hub access]])&gt;=1,1,0)</f>
        <v>0</v>
      </c>
      <c r="Z1496" s="12">
        <f>IF(OR(Tableau1[[#This Row],[Access R1 + S1+ T1 ]]&gt;=1,Tableau1[[#This Row],[Access V1 +W1 + X1]]&gt;=1),1,0)</f>
        <v>0</v>
      </c>
      <c r="AB1496" s="10" t="str">
        <f>Tableau1[[#This Row],[DOI]]</f>
        <v>doi: 10.1093/geront/gnv105</v>
      </c>
      <c r="AC1496" s="13" t="str">
        <f>Tableau1[[#This Row],[Authors]]&amp;", "&amp;Tableau1[[#This Row],[Title]]&amp;" "&amp;Tableau1[[#This Row],[Journal]]&amp;". "&amp;Tableau1[[#This Row],[Year]]</f>
        <v>Hannum SM, Black HK, Rubinstein RL, de Medeiros K., Chronic Illness and Generativity in Late Life: A Case Study. Gerontologist. 2017</v>
      </c>
    </row>
    <row r="1497" spans="1:29" x14ac:dyDescent="0.3">
      <c r="A1497">
        <v>7477</v>
      </c>
      <c r="B1497" t="s">
        <v>10279</v>
      </c>
      <c r="C1497" t="s">
        <v>20481</v>
      </c>
      <c r="D1497" t="s">
        <v>30714</v>
      </c>
      <c r="E1497" t="s">
        <v>2560</v>
      </c>
      <c r="F1497" s="10"/>
      <c r="G1497">
        <v>2017</v>
      </c>
      <c r="J1497">
        <v>0.13369224119480538</v>
      </c>
      <c r="L1497" t="s">
        <v>41832</v>
      </c>
      <c r="M1497">
        <v>28088735</v>
      </c>
      <c r="Q1497" s="10"/>
      <c r="R1497" s="11">
        <f t="shared" si="46"/>
        <v>0</v>
      </c>
      <c r="U1497" s="11">
        <f t="shared" si="47"/>
        <v>0</v>
      </c>
      <c r="Y1497" s="11">
        <f>IF(SUM(Tableau1[[#This Row],[Other access]:[Sci-hub access]])&gt;=1,1,0)</f>
        <v>0</v>
      </c>
      <c r="Z1497" s="12">
        <f>IF(OR(Tableau1[[#This Row],[Access R1 + S1+ T1 ]]&gt;=1,Tableau1[[#This Row],[Access V1 +W1 + X1]]&gt;=1),1,0)</f>
        <v>0</v>
      </c>
      <c r="AB1497" s="10" t="str">
        <f>Tableau1[[#This Row],[DOI]]</f>
        <v>doi: 10.1016/j.biopha.2017.01.004</v>
      </c>
      <c r="AC1497" s="13" t="str">
        <f>Tableau1[[#This Row],[Authors]]&amp;", "&amp;Tableau1[[#This Row],[Title]]&amp;" "&amp;Tableau1[[#This Row],[Journal]]&amp;". "&amp;Tableau1[[#This Row],[Year]]</f>
        <v>Zhang H, Zhong J, Bian Z, Fang X, Peng Y, Hu Y., Long non-coding RNA CCAT1 promotes human retinoblastoma SO-RB50 and Y79 cells through negative regulation of miR-218-5p. Biomed Pharmacother. 2017</v>
      </c>
    </row>
    <row r="1498" spans="1:29" x14ac:dyDescent="0.3">
      <c r="A1498">
        <v>9963</v>
      </c>
      <c r="B1498" t="s">
        <v>12489</v>
      </c>
      <c r="C1498" t="s">
        <v>22658</v>
      </c>
      <c r="D1498" t="s">
        <v>32937</v>
      </c>
      <c r="E1498" t="s">
        <v>2457</v>
      </c>
      <c r="F1498" s="10"/>
      <c r="G1498">
        <v>2018</v>
      </c>
      <c r="J1498">
        <v>0.13377560454460691</v>
      </c>
      <c r="L1498" t="s">
        <v>44221</v>
      </c>
      <c r="M1498">
        <v>27529778</v>
      </c>
      <c r="Q1498" s="10"/>
      <c r="R1498" s="11">
        <f t="shared" si="46"/>
        <v>0</v>
      </c>
      <c r="U1498" s="11">
        <f t="shared" si="47"/>
        <v>0</v>
      </c>
      <c r="Y1498" s="11">
        <f>IF(SUM(Tableau1[[#This Row],[Other access]:[Sci-hub access]])&gt;=1,1,0)</f>
        <v>0</v>
      </c>
      <c r="Z1498" s="12">
        <f>IF(OR(Tableau1[[#This Row],[Access R1 + S1+ T1 ]]&gt;=1,Tableau1[[#This Row],[Access V1 +W1 + X1]]&gt;=1),1,0)</f>
        <v>0</v>
      </c>
      <c r="AB1498" s="10" t="str">
        <f>Tableau1[[#This Row],[DOI]]</f>
        <v>doi: 10.1097/ICB.0000000000000385</v>
      </c>
      <c r="AC1498" s="13" t="str">
        <f>Tableau1[[#This Row],[Authors]]&amp;", "&amp;Tableau1[[#This Row],[Title]]&amp;" "&amp;Tableau1[[#This Row],[Journal]]&amp;". "&amp;Tableau1[[#This Row],[Year]]</f>
        <v>Singer JR, Nigalye AK, Champion MT, Welch MJ., INTRAVITREAL METHOTREXATE FOR MANTLE CELL LYMPHOMA INFILTRATION OF THE OPTIC NERVES: A CASE REPORT. Retin Cases Brief Rep. 2018</v>
      </c>
    </row>
    <row r="1499" spans="1:29" x14ac:dyDescent="0.3">
      <c r="A1499">
        <v>3525</v>
      </c>
      <c r="B1499" t="s">
        <v>6699</v>
      </c>
      <c r="C1499" t="s">
        <v>16941</v>
      </c>
      <c r="D1499" t="s">
        <v>27123</v>
      </c>
      <c r="E1499" t="s">
        <v>2463</v>
      </c>
      <c r="F1499" s="10"/>
      <c r="G1499">
        <v>2017</v>
      </c>
      <c r="J1499">
        <v>0.13389792572769166</v>
      </c>
      <c r="L1499" t="s">
        <v>37972</v>
      </c>
      <c r="M1499">
        <v>28574138</v>
      </c>
      <c r="Q1499" s="10"/>
      <c r="R1499" s="11">
        <f t="shared" si="46"/>
        <v>0</v>
      </c>
      <c r="U1499" s="11">
        <f t="shared" si="47"/>
        <v>0</v>
      </c>
      <c r="Y1499" s="11">
        <f>IF(SUM(Tableau1[[#This Row],[Other access]:[Sci-hub access]])&gt;=1,1,0)</f>
        <v>0</v>
      </c>
      <c r="Z1499" s="12">
        <f>IF(OR(Tableau1[[#This Row],[Access R1 + S1+ T1 ]]&gt;=1,Tableau1[[#This Row],[Access V1 +W1 + X1]]&gt;=1),1,0)</f>
        <v>0</v>
      </c>
      <c r="AB1499" s="10" t="str">
        <f>Tableau1[[#This Row],[DOI]]</f>
        <v>doi: 10.5301/ejo.5000995</v>
      </c>
      <c r="AC1499" s="13" t="str">
        <f>Tableau1[[#This Row],[Authors]]&amp;", "&amp;Tableau1[[#This Row],[Title]]&amp;" "&amp;Tableau1[[#This Row],[Journal]]&amp;". "&amp;Tableau1[[#This Row],[Year]]</f>
        <v>Andreanos KD, Rotsos T, Koutsandrea C, Kymionis GD, Georgalas I, Ladas ID., Detection of nonexudative choroidal neovascularization secondary to angioid streaks using optical coherence tomography angiography. Eur J Ophthalmol. 2017</v>
      </c>
    </row>
    <row r="1500" spans="1:29" x14ac:dyDescent="0.3">
      <c r="A1500">
        <v>2869</v>
      </c>
      <c r="B1500" t="s">
        <v>6070</v>
      </c>
      <c r="C1500" t="s">
        <v>16316</v>
      </c>
      <c r="D1500" t="s">
        <v>26494</v>
      </c>
      <c r="E1500" t="s">
        <v>2468</v>
      </c>
      <c r="F1500" s="10"/>
      <c r="G1500">
        <v>2017</v>
      </c>
      <c r="J1500">
        <v>0.13404263296017438</v>
      </c>
      <c r="L1500" t="s">
        <v>37328</v>
      </c>
      <c r="M1500">
        <v>28671919</v>
      </c>
      <c r="Q1500" s="10"/>
      <c r="R1500" s="11">
        <f t="shared" si="46"/>
        <v>0</v>
      </c>
      <c r="U1500" s="11">
        <f t="shared" si="47"/>
        <v>0</v>
      </c>
      <c r="Y1500" s="11">
        <f>IF(SUM(Tableau1[[#This Row],[Other access]:[Sci-hub access]])&gt;=1,1,0)</f>
        <v>0</v>
      </c>
      <c r="Z1500" s="12">
        <f>IF(OR(Tableau1[[#This Row],[Access R1 + S1+ T1 ]]&gt;=1,Tableau1[[#This Row],[Access V1 +W1 + X1]]&gt;=1),1,0)</f>
        <v>0</v>
      </c>
      <c r="AB1500" s="10" t="str">
        <f>Tableau1[[#This Row],[DOI]]</f>
        <v>doi: 10.1097/IJG.0000000000000709</v>
      </c>
      <c r="AC1500" s="13" t="str">
        <f>Tableau1[[#This Row],[Authors]]&amp;", "&amp;Tableau1[[#This Row],[Title]]&amp;" "&amp;Tableau1[[#This Row],[Journal]]&amp;". "&amp;Tableau1[[#This Row],[Year]]</f>
        <v>Kim HJ, Park KH, Kim YK, Jeoung JW., Evaluation of Layer-by-Layer Segmented Ganglion Cell Complex Thickness for Detecting Early Glaucoma According to Different Macular Grids. J Glaucoma. 2017</v>
      </c>
    </row>
    <row r="1501" spans="1:29" x14ac:dyDescent="0.3">
      <c r="A1501">
        <v>1598</v>
      </c>
      <c r="B1501" t="s">
        <v>4850</v>
      </c>
      <c r="C1501" t="s">
        <v>15100</v>
      </c>
      <c r="D1501" t="s">
        <v>25271</v>
      </c>
      <c r="E1501" t="s">
        <v>2462</v>
      </c>
      <c r="F1501" s="10"/>
      <c r="G1501">
        <v>2017</v>
      </c>
      <c r="J1501">
        <v>0.13411918402553147</v>
      </c>
      <c r="L1501" t="s">
        <v>36077</v>
      </c>
      <c r="M1501">
        <v>28915799</v>
      </c>
      <c r="Q1501" s="10"/>
      <c r="R1501" s="11">
        <f t="shared" si="46"/>
        <v>0</v>
      </c>
      <c r="U1501" s="11">
        <f t="shared" si="47"/>
        <v>0</v>
      </c>
      <c r="Y1501" s="11">
        <f>IF(SUM(Tableau1[[#This Row],[Other access]:[Sci-hub access]])&gt;=1,1,0)</f>
        <v>0</v>
      </c>
      <c r="Z1501" s="12">
        <f>IF(OR(Tableau1[[#This Row],[Access R1 + S1+ T1 ]]&gt;=1,Tableau1[[#This Row],[Access V1 +W1 + X1]]&gt;=1),1,0)</f>
        <v>0</v>
      </c>
      <c r="AB1501" s="10" t="str">
        <f>Tableau1[[#This Row],[DOI]]</f>
        <v>doi: 10.1186/s12886-017-0564-6</v>
      </c>
      <c r="AC1501" s="13" t="str">
        <f>Tableau1[[#This Row],[Authors]]&amp;", "&amp;Tableau1[[#This Row],[Title]]&amp;" "&amp;Tableau1[[#This Row],[Journal]]&amp;". "&amp;Tableau1[[#This Row],[Year]]</f>
        <v>Park JW, Kang BH, Kwon JW, Cho KJ., Analysis of various factors affecting pupil size in patients with glaucoma. BMC Ophthalmol. 2017</v>
      </c>
    </row>
    <row r="1502" spans="1:29" x14ac:dyDescent="0.3">
      <c r="A1502">
        <v>11037</v>
      </c>
      <c r="B1502" t="s">
        <v>13460</v>
      </c>
      <c r="C1502" t="s">
        <v>23622</v>
      </c>
      <c r="D1502" t="s">
        <v>33914</v>
      </c>
      <c r="E1502" t="s">
        <v>2557</v>
      </c>
      <c r="F1502" s="10"/>
      <c r="G1502">
        <v>2017</v>
      </c>
      <c r="J1502">
        <v>0.13413694616372285</v>
      </c>
      <c r="L1502" t="s">
        <v>45278</v>
      </c>
      <c r="M1502">
        <v>26322918</v>
      </c>
      <c r="Q1502" s="10"/>
      <c r="R1502" s="11">
        <f t="shared" si="46"/>
        <v>0</v>
      </c>
      <c r="U1502" s="11">
        <f t="shared" si="47"/>
        <v>0</v>
      </c>
      <c r="Y1502" s="11">
        <f>IF(SUM(Tableau1[[#This Row],[Other access]:[Sci-hub access]])&gt;=1,1,0)</f>
        <v>0</v>
      </c>
      <c r="Z1502" s="12">
        <f>IF(OR(Tableau1[[#This Row],[Access R1 + S1+ T1 ]]&gt;=1,Tableau1[[#This Row],[Access V1 +W1 + X1]]&gt;=1),1,0)</f>
        <v>0</v>
      </c>
      <c r="AB1502" s="10" t="str">
        <f>Tableau1[[#This Row],[DOI]]</f>
        <v>doi: 10.1097/ICL.0000000000000187</v>
      </c>
      <c r="AC1502" s="13" t="str">
        <f>Tableau1[[#This Row],[Authors]]&amp;", "&amp;Tableau1[[#This Row],[Title]]&amp;" "&amp;Tableau1[[#This Row],[Journal]]&amp;". "&amp;Tableau1[[#This Row],[Year]]</f>
        <v>Gulmez Sevim D, Gumus K, Cavanagh HD., Corneal Pseudodendritic Lesions Masquerading as Herpetic Keratitis in a Patient With Tyrosinemia Type I. Eye Contact Lens. 2017</v>
      </c>
    </row>
    <row r="1503" spans="1:29" x14ac:dyDescent="0.3">
      <c r="A1503">
        <v>6780</v>
      </c>
      <c r="B1503" t="s">
        <v>9662</v>
      </c>
      <c r="C1503" t="s">
        <v>19867</v>
      </c>
      <c r="D1503" t="s">
        <v>30096</v>
      </c>
      <c r="E1503" t="s">
        <v>34122</v>
      </c>
      <c r="F1503" s="10"/>
      <c r="G1503">
        <v>2017</v>
      </c>
      <c r="J1503">
        <v>0.1342646516020839</v>
      </c>
      <c r="L1503" t="s">
        <v>41140</v>
      </c>
      <c r="M1503">
        <v>28163275</v>
      </c>
      <c r="Q1503" s="10"/>
      <c r="R1503" s="11">
        <f t="shared" si="46"/>
        <v>0</v>
      </c>
      <c r="U1503" s="11">
        <f t="shared" si="47"/>
        <v>0</v>
      </c>
      <c r="Y1503" s="11">
        <f>IF(SUM(Tableau1[[#This Row],[Other access]:[Sci-hub access]])&gt;=1,1,0)</f>
        <v>0</v>
      </c>
      <c r="Z1503" s="12">
        <f>IF(OR(Tableau1[[#This Row],[Access R1 + S1+ T1 ]]&gt;=1,Tableau1[[#This Row],[Access V1 +W1 + X1]]&gt;=1),1,0)</f>
        <v>0</v>
      </c>
      <c r="AB1503" s="10" t="str">
        <f>Tableau1[[#This Row],[DOI]]</f>
        <v>doi: 10.1292/jvms.16-0537</v>
      </c>
      <c r="AC1503" s="13" t="str">
        <f>Tableau1[[#This Row],[Authors]]&amp;", "&amp;Tableau1[[#This Row],[Title]]&amp;" "&amp;Tableau1[[#This Row],[Journal]]&amp;". "&amp;Tableau1[[#This Row],[Year]]</f>
        <v>Sano Y, Okamoto M, Ootsuka Y, Matsuda K, Yusa S, Taniyama H., Blindness associated with nasal/paranasal lymphoma in a stallion. J Vet Med Sci. 2017</v>
      </c>
    </row>
    <row r="1504" spans="1:29" x14ac:dyDescent="0.3">
      <c r="A1504">
        <v>5362</v>
      </c>
      <c r="B1504" t="s">
        <v>8416</v>
      </c>
      <c r="C1504" t="s">
        <v>18639</v>
      </c>
      <c r="D1504" t="s">
        <v>28846</v>
      </c>
      <c r="E1504" t="s">
        <v>2875</v>
      </c>
      <c r="F1504" s="10"/>
      <c r="G1504">
        <v>2017</v>
      </c>
      <c r="J1504">
        <v>0.13434163280452671</v>
      </c>
      <c r="L1504" t="s">
        <v>39757</v>
      </c>
      <c r="M1504">
        <v>28345128</v>
      </c>
      <c r="Q1504" s="10"/>
      <c r="R1504" s="11">
        <f t="shared" si="46"/>
        <v>0</v>
      </c>
      <c r="U1504" s="11">
        <f t="shared" si="47"/>
        <v>0</v>
      </c>
      <c r="Y1504" s="11">
        <f>IF(SUM(Tableau1[[#This Row],[Other access]:[Sci-hub access]])&gt;=1,1,0)</f>
        <v>0</v>
      </c>
      <c r="Z1504" s="12">
        <f>IF(OR(Tableau1[[#This Row],[Access R1 + S1+ T1 ]]&gt;=1,Tableau1[[#This Row],[Access V1 +W1 + X1]]&gt;=1),1,0)</f>
        <v>0</v>
      </c>
      <c r="AB1504" s="10" t="str">
        <f>Tableau1[[#This Row],[DOI]]</f>
        <v>doi: 10.1111/jnc.14029</v>
      </c>
      <c r="AC1504" s="13" t="str">
        <f>Tableau1[[#This Row],[Authors]]&amp;", "&amp;Tableau1[[#This Row],[Title]]&amp;" "&amp;Tableau1[[#This Row],[Journal]]&amp;". "&amp;Tableau1[[#This Row],[Year]]</f>
        <v>Inoue Y, Shimazawa M, Noda Y, Nagano R, Otsuka T, Kuse Y, Nakano Y, Tsuruma K, Nakagami Y, Hara H., RS9, a novel Nrf2 activator, attenuates light-induced death of cells of photoreceptor cells and Müller glia cells. J Neurochem. 2017</v>
      </c>
    </row>
    <row r="1505" spans="1:29" x14ac:dyDescent="0.3">
      <c r="A1505">
        <v>10064</v>
      </c>
      <c r="B1505" t="s">
        <v>12580</v>
      </c>
      <c r="C1505" t="s">
        <v>22748</v>
      </c>
      <c r="D1505" t="s">
        <v>33029</v>
      </c>
      <c r="E1505" t="s">
        <v>2468</v>
      </c>
      <c r="F1505" s="10"/>
      <c r="G1505">
        <v>2017</v>
      </c>
      <c r="J1505">
        <v>0.13440892749108524</v>
      </c>
      <c r="L1505" t="s">
        <v>44320</v>
      </c>
      <c r="M1505">
        <v>27483419</v>
      </c>
      <c r="Q1505" s="10"/>
      <c r="R1505" s="11">
        <f t="shared" si="46"/>
        <v>0</v>
      </c>
      <c r="U1505" s="11">
        <f t="shared" si="47"/>
        <v>0</v>
      </c>
      <c r="Y1505" s="11">
        <f>IF(SUM(Tableau1[[#This Row],[Other access]:[Sci-hub access]])&gt;=1,1,0)</f>
        <v>0</v>
      </c>
      <c r="Z1505" s="12">
        <f>IF(OR(Tableau1[[#This Row],[Access R1 + S1+ T1 ]]&gt;=1,Tableau1[[#This Row],[Access V1 +W1 + X1]]&gt;=1),1,0)</f>
        <v>0</v>
      </c>
      <c r="AB1505" s="10" t="str">
        <f>Tableau1[[#This Row],[DOI]]</f>
        <v>doi: 10.1097/IJG.0000000000000486</v>
      </c>
      <c r="AC1505" s="13" t="str">
        <f>Tableau1[[#This Row],[Authors]]&amp;", "&amp;Tableau1[[#This Row],[Title]]&amp;" "&amp;Tableau1[[#This Row],[Journal]]&amp;". "&amp;Tableau1[[#This Row],[Year]]</f>
        <v>Qu-Knafo L, Le Du B, Boumendil J, Nordmann JP., Bleb Revision With Temporalis Fascia Autograft. J Glaucoma. 2017</v>
      </c>
    </row>
    <row r="1506" spans="1:29" x14ac:dyDescent="0.3">
      <c r="A1506">
        <v>9948</v>
      </c>
      <c r="B1506" t="s">
        <v>12474</v>
      </c>
      <c r="C1506" t="s">
        <v>22643</v>
      </c>
      <c r="D1506" t="s">
        <v>32922</v>
      </c>
      <c r="E1506" t="s">
        <v>2447</v>
      </c>
      <c r="F1506" s="10"/>
      <c r="G1506">
        <v>2017</v>
      </c>
      <c r="J1506">
        <v>0.13457399950525384</v>
      </c>
      <c r="L1506" t="s">
        <v>44206</v>
      </c>
      <c r="M1506">
        <v>27533514</v>
      </c>
      <c r="Q1506" s="10"/>
      <c r="R1506" s="11">
        <f t="shared" si="46"/>
        <v>0</v>
      </c>
      <c r="U1506" s="11">
        <f t="shared" si="47"/>
        <v>0</v>
      </c>
      <c r="Y1506" s="11">
        <f>IF(SUM(Tableau1[[#This Row],[Other access]:[Sci-hub access]])&gt;=1,1,0)</f>
        <v>0</v>
      </c>
      <c r="Z1506" s="12">
        <f>IF(OR(Tableau1[[#This Row],[Access R1 + S1+ T1 ]]&gt;=1,Tableau1[[#This Row],[Access V1 +W1 + X1]]&gt;=1),1,0)</f>
        <v>0</v>
      </c>
      <c r="AB1506" s="10" t="str">
        <f>Tableau1[[#This Row],[DOI]]</f>
        <v>doi: 10.1097/IOP.0000000000000757</v>
      </c>
      <c r="AC1506" s="13" t="str">
        <f>Tableau1[[#This Row],[Authors]]&amp;", "&amp;Tableau1[[#This Row],[Title]]&amp;" "&amp;Tableau1[[#This Row],[Journal]]&amp;". "&amp;Tableau1[[#This Row],[Year]]</f>
        <v>Singh S, Ali MJ, Naik MN., Familial Incomplete Punctal Canalization: Clinical and Fourier Domain Optical Coherence Tomography Features. Ophthal Plast Reconstr Surg. 2017</v>
      </c>
    </row>
    <row r="1507" spans="1:29" x14ac:dyDescent="0.3">
      <c r="A1507">
        <v>10967</v>
      </c>
      <c r="B1507" t="s">
        <v>13399</v>
      </c>
      <c r="C1507" t="s">
        <v>23561</v>
      </c>
      <c r="D1507" t="s">
        <v>33853</v>
      </c>
      <c r="E1507" t="s">
        <v>2719</v>
      </c>
      <c r="F1507" s="10"/>
      <c r="G1507">
        <v>2017</v>
      </c>
      <c r="J1507">
        <v>0.13481440580693771</v>
      </c>
      <c r="L1507" t="s">
        <v>45208</v>
      </c>
      <c r="M1507">
        <v>26764941</v>
      </c>
      <c r="Q1507" s="10"/>
      <c r="R1507" s="11">
        <f t="shared" si="46"/>
        <v>0</v>
      </c>
      <c r="U1507" s="11">
        <f t="shared" si="47"/>
        <v>0</v>
      </c>
      <c r="Y1507" s="11">
        <f>IF(SUM(Tableau1[[#This Row],[Other access]:[Sci-hub access]])&gt;=1,1,0)</f>
        <v>0</v>
      </c>
      <c r="Z1507" s="12">
        <f>IF(OR(Tableau1[[#This Row],[Access R1 + S1+ T1 ]]&gt;=1,Tableau1[[#This Row],[Access V1 +W1 + X1]]&gt;=1),1,0)</f>
        <v>0</v>
      </c>
      <c r="AB1507" s="10" t="str">
        <f>Tableau1[[#This Row],[DOI]]</f>
        <v>doi: 10.3109/09273948.2015.1115082</v>
      </c>
      <c r="AC1507" s="13" t="str">
        <f>Tableau1[[#This Row],[Authors]]&amp;", "&amp;Tableau1[[#This Row],[Title]]&amp;" "&amp;Tableau1[[#This Row],[Journal]]&amp;". "&amp;Tableau1[[#This Row],[Year]]</f>
        <v>Babu K, Shukla SB, Philips M., High Resolution Chest Computerized Tomography in the Diagnosis of Ocular Sarcoidosis in a High TB Endemic Population. Ocul Immunol Inflamm. 2017</v>
      </c>
    </row>
    <row r="1508" spans="1:29" x14ac:dyDescent="0.3">
      <c r="A1508">
        <v>7795</v>
      </c>
      <c r="B1508" t="s">
        <v>10559</v>
      </c>
      <c r="C1508" t="s">
        <v>20755</v>
      </c>
      <c r="D1508" t="s">
        <v>30996</v>
      </c>
      <c r="E1508" t="s">
        <v>2443</v>
      </c>
      <c r="F1508" s="10"/>
      <c r="G1508">
        <v>2017</v>
      </c>
      <c r="J1508">
        <v>0.1348817656386887</v>
      </c>
      <c r="L1508" t="s">
        <v>42146</v>
      </c>
      <c r="M1508">
        <v>28055099</v>
      </c>
      <c r="Q1508" s="10"/>
      <c r="R1508" s="11">
        <f t="shared" si="46"/>
        <v>0</v>
      </c>
      <c r="U1508" s="11">
        <f t="shared" si="47"/>
        <v>0</v>
      </c>
      <c r="Y1508" s="11">
        <f>IF(SUM(Tableau1[[#This Row],[Other access]:[Sci-hub access]])&gt;=1,1,0)</f>
        <v>0</v>
      </c>
      <c r="Z1508" s="12">
        <f>IF(OR(Tableau1[[#This Row],[Access R1 + S1+ T1 ]]&gt;=1,Tableau1[[#This Row],[Access V1 +W1 + X1]]&gt;=1),1,0)</f>
        <v>0</v>
      </c>
      <c r="AB1508" s="10" t="str">
        <f>Tableau1[[#This Row],[DOI]]</f>
        <v>doi: 10.1167/iovs.16-20241</v>
      </c>
      <c r="AC1508" s="13" t="str">
        <f>Tableau1[[#This Row],[Authors]]&amp;", "&amp;Tableau1[[#This Row],[Title]]&amp;" "&amp;Tableau1[[#This Row],[Journal]]&amp;". "&amp;Tableau1[[#This Row],[Year]]</f>
        <v>Zyablitskaya M, Takaoka A, Munteanu EL, Nagasaki T, Trokel SL, Paik DC., Evaluation of Therapeutic Tissue Crosslinking (TXL) for Myopia Using Second Harmonic Generation Signal Microscopy in Rabbit Sclera. Invest Ophthalmol Vis Sci. 2017</v>
      </c>
    </row>
    <row r="1509" spans="1:29" x14ac:dyDescent="0.3">
      <c r="A1509">
        <v>8637</v>
      </c>
      <c r="B1509" t="s">
        <v>11298</v>
      </c>
      <c r="C1509" t="s">
        <v>21482</v>
      </c>
      <c r="D1509" t="s">
        <v>31737</v>
      </c>
      <c r="E1509" t="s">
        <v>2486</v>
      </c>
      <c r="F1509" s="10"/>
      <c r="G1509">
        <v>2017</v>
      </c>
      <c r="J1509">
        <v>0.1351210288616691</v>
      </c>
      <c r="L1509" t="s">
        <v>42973</v>
      </c>
      <c r="M1509">
        <v>27874261</v>
      </c>
      <c r="Q1509" s="10"/>
      <c r="R1509" s="11">
        <f t="shared" si="46"/>
        <v>0</v>
      </c>
      <c r="U1509" s="11">
        <f t="shared" si="47"/>
        <v>0</v>
      </c>
      <c r="Y1509" s="11">
        <f>IF(SUM(Tableau1[[#This Row],[Other access]:[Sci-hub access]])&gt;=1,1,0)</f>
        <v>0</v>
      </c>
      <c r="Z1509" s="12">
        <f>IF(OR(Tableau1[[#This Row],[Access R1 + S1+ T1 ]]&gt;=1,Tableau1[[#This Row],[Access V1 +W1 + X1]]&gt;=1),1,0)</f>
        <v>0</v>
      </c>
      <c r="AB1509" s="10" t="str">
        <f>Tableau1[[#This Row],[DOI]]</f>
        <v>doi: 10.1111/aos.13333</v>
      </c>
      <c r="AC1509" s="13" t="str">
        <f>Tableau1[[#This Row],[Authors]]&amp;", "&amp;Tableau1[[#This Row],[Title]]&amp;" "&amp;Tableau1[[#This Row],[Journal]]&amp;". "&amp;Tableau1[[#This Row],[Year]]</f>
        <v>Chen M, Jiang H, Zhang J, Shen G, Jiang Y, Li H, Liu Z., Outcome of intra-arterial chemotherapy for retinoblastoma and its influencing factors: a retrospective study. Acta Ophthalmol. 2017</v>
      </c>
    </row>
    <row r="1510" spans="1:29" ht="28.8" x14ac:dyDescent="0.3">
      <c r="A1510">
        <v>8062</v>
      </c>
      <c r="B1510" t="s">
        <v>10788</v>
      </c>
      <c r="C1510" t="s">
        <v>20981</v>
      </c>
      <c r="D1510" t="s">
        <v>31226</v>
      </c>
      <c r="E1510" t="s">
        <v>2829</v>
      </c>
      <c r="F1510" s="10"/>
      <c r="G1510">
        <v>2017</v>
      </c>
      <c r="J1510">
        <v>0.1352253143700235</v>
      </c>
      <c r="L1510" t="s">
        <v>42409</v>
      </c>
      <c r="M1510">
        <v>28002403</v>
      </c>
      <c r="Q1510" s="10"/>
      <c r="R1510" s="11">
        <f t="shared" si="46"/>
        <v>0</v>
      </c>
      <c r="U1510" s="11">
        <f t="shared" si="47"/>
        <v>0</v>
      </c>
      <c r="Y1510" s="11">
        <f>IF(SUM(Tableau1[[#This Row],[Other access]:[Sci-hub access]])&gt;=1,1,0)</f>
        <v>0</v>
      </c>
      <c r="Z1510" s="12">
        <f>IF(OR(Tableau1[[#This Row],[Access R1 + S1+ T1 ]]&gt;=1,Tableau1[[#This Row],[Access V1 +W1 + X1]]&gt;=1),1,0)</f>
        <v>0</v>
      </c>
      <c r="AB1510" s="10" t="str">
        <f>Tableau1[[#This Row],[DOI]]</f>
        <v>doi: 10.1038/nature20790</v>
      </c>
      <c r="AC1510" s="13" t="str">
        <f>Tableau1[[#This Row],[Authors]]&amp;", "&amp;Tableau1[[#This Row],[Title]]&amp;" "&amp;Tableau1[[#This Row],[Journal]]&amp;". "&amp;Tableau1[[#This Row],[Year]]</f>
        <v>Hoch NC, Hanzlikova H, Rulten SL, Tétreault M, Komulainen E, Ju L, Hornyak P, Zeng Z, Gittens W, Rey SA, Staras K, Mancini GM, McKinnon PJ, Wang ZQ, Wagner JD; Care4Rare Canada Consortium., Yoon G, Caldecott KW., XRCC1 mutation is associated with PARP1 hyperactivation and cerebellar ataxia. Nature. 2017</v>
      </c>
    </row>
    <row r="1511" spans="1:29" ht="28.8" x14ac:dyDescent="0.3">
      <c r="A1511">
        <v>8656</v>
      </c>
      <c r="B1511" t="s">
        <v>11314</v>
      </c>
      <c r="C1511" t="s">
        <v>21499</v>
      </c>
      <c r="D1511" t="s">
        <v>31754</v>
      </c>
      <c r="E1511" t="s">
        <v>34432</v>
      </c>
      <c r="F1511" s="10"/>
      <c r="G1511">
        <v>2017</v>
      </c>
      <c r="J1511">
        <v>0.13523137828884957</v>
      </c>
      <c r="L1511" t="s">
        <v>42992</v>
      </c>
      <c r="M1511">
        <v>27869354</v>
      </c>
      <c r="Q1511" s="10"/>
      <c r="R1511" s="11">
        <f t="shared" si="46"/>
        <v>0</v>
      </c>
      <c r="U1511" s="11">
        <f t="shared" si="47"/>
        <v>0</v>
      </c>
      <c r="Y1511" s="11">
        <f>IF(SUM(Tableau1[[#This Row],[Other access]:[Sci-hub access]])&gt;=1,1,0)</f>
        <v>0</v>
      </c>
      <c r="Z1511" s="12">
        <f>IF(OR(Tableau1[[#This Row],[Access R1 + S1+ T1 ]]&gt;=1,Tableau1[[#This Row],[Access V1 +W1 + X1]]&gt;=1),1,0)</f>
        <v>0</v>
      </c>
      <c r="AB1511" s="10" t="str">
        <f>Tableau1[[#This Row],[DOI]]</f>
        <v>doi: 10.1002/alr.21882</v>
      </c>
      <c r="AC1511" s="13" t="str">
        <f>Tableau1[[#This Row],[Authors]]&amp;", "&amp;Tableau1[[#This Row],[Title]]&amp;" "&amp;Tableau1[[#This Row],[Journal]]&amp;". "&amp;Tableau1[[#This Row],[Year]]</f>
        <v>Liu RF, Wu XX, Wang X, Gao J, Zhou J, Zhao Q., Efficacy of olopatadine hydrochloride 0.1%, emedastine difumarate 0.05%, and loteprednol etabonate 0.5% for Chinese children with seasonal allergic conjunctivitis: a randomized vehicle-controlled study. Int Forum Allergy Rhinol. 2017</v>
      </c>
    </row>
    <row r="1512" spans="1:29" x14ac:dyDescent="0.3">
      <c r="A1512">
        <v>1791</v>
      </c>
      <c r="B1512" t="s">
        <v>5039</v>
      </c>
      <c r="C1512" t="s">
        <v>15286</v>
      </c>
      <c r="D1512" t="s">
        <v>25461</v>
      </c>
      <c r="E1512" t="s">
        <v>2443</v>
      </c>
      <c r="F1512" s="10"/>
      <c r="G1512">
        <v>2017</v>
      </c>
      <c r="J1512">
        <v>0.13525637704554672</v>
      </c>
      <c r="L1512" t="s">
        <v>36265</v>
      </c>
      <c r="M1512">
        <v>28873176</v>
      </c>
      <c r="Q1512" s="10"/>
      <c r="R1512" s="11">
        <f t="shared" si="46"/>
        <v>0</v>
      </c>
      <c r="U1512" s="11">
        <f t="shared" si="47"/>
        <v>0</v>
      </c>
      <c r="Y1512" s="11">
        <f>IF(SUM(Tableau1[[#This Row],[Other access]:[Sci-hub access]])&gt;=1,1,0)</f>
        <v>0</v>
      </c>
      <c r="Z1512" s="12">
        <f>IF(OR(Tableau1[[#This Row],[Access R1 + S1+ T1 ]]&gt;=1,Tableau1[[#This Row],[Access V1 +W1 + X1]]&gt;=1),1,0)</f>
        <v>0</v>
      </c>
      <c r="AB1512" s="10" t="str">
        <f>Tableau1[[#This Row],[DOI]]</f>
        <v>doi: 10.1167/iovs.17-22525</v>
      </c>
      <c r="AC1512" s="13" t="str">
        <f>Tableau1[[#This Row],[Authors]]&amp;", "&amp;Tableau1[[#This Row],[Title]]&amp;" "&amp;Tableau1[[#This Row],[Journal]]&amp;". "&amp;Tableau1[[#This Row],[Year]]</f>
        <v>Felix CM, Lee S, Levin MH, Verkman AS., Pro-Secretory Activity and Pharmacology in Rabbits of an Aminophenyl-1,3,5-Triazine CFTR Activator for Dry Eye Disorders. Invest Ophthalmol Vis Sci. 2017</v>
      </c>
    </row>
    <row r="1513" spans="1:29" x14ac:dyDescent="0.3">
      <c r="A1513">
        <v>10852</v>
      </c>
      <c r="B1513" t="s">
        <v>13300</v>
      </c>
      <c r="C1513" t="s">
        <v>23462</v>
      </c>
      <c r="D1513" t="s">
        <v>33754</v>
      </c>
      <c r="E1513" t="s">
        <v>2447</v>
      </c>
      <c r="F1513" s="10"/>
      <c r="G1513">
        <v>2017</v>
      </c>
      <c r="J1513">
        <v>0.13541612292116967</v>
      </c>
      <c r="L1513" t="s">
        <v>45097</v>
      </c>
      <c r="M1513">
        <v>26950471</v>
      </c>
      <c r="Q1513" s="10"/>
      <c r="R1513" s="11">
        <f t="shared" si="46"/>
        <v>0</v>
      </c>
      <c r="U1513" s="11">
        <f t="shared" si="47"/>
        <v>0</v>
      </c>
      <c r="Y1513" s="11">
        <f>IF(SUM(Tableau1[[#This Row],[Other access]:[Sci-hub access]])&gt;=1,1,0)</f>
        <v>0</v>
      </c>
      <c r="Z1513" s="12">
        <f>IF(OR(Tableau1[[#This Row],[Access R1 + S1+ T1 ]]&gt;=1,Tableau1[[#This Row],[Access V1 +W1 + X1]]&gt;=1),1,0)</f>
        <v>0</v>
      </c>
      <c r="AB1513" s="10" t="str">
        <f>Tableau1[[#This Row],[DOI]]</f>
        <v>doi: 10.1097/IOP.0000000000000666</v>
      </c>
      <c r="AC1513" s="13" t="str">
        <f>Tableau1[[#This Row],[Authors]]&amp;", "&amp;Tableau1[[#This Row],[Title]]&amp;" "&amp;Tableau1[[#This Row],[Journal]]&amp;". "&amp;Tableau1[[#This Row],[Year]]</f>
        <v>Demirci H, Kauh CY, Rajaii F, Elner VM., Intralesional Rituximab for the Treatment of Recurrent Ocular Adnexal Lymphoma. Ophthal Plast Reconstr Surg. 2017</v>
      </c>
    </row>
    <row r="1514" spans="1:29" x14ac:dyDescent="0.3">
      <c r="A1514">
        <v>4293</v>
      </c>
      <c r="B1514" t="s">
        <v>7425</v>
      </c>
      <c r="C1514" t="s">
        <v>17661</v>
      </c>
      <c r="D1514" t="s">
        <v>27853</v>
      </c>
      <c r="E1514" t="s">
        <v>2496</v>
      </c>
      <c r="F1514" s="10"/>
      <c r="G1514">
        <v>2017</v>
      </c>
      <c r="J1514">
        <v>0.13567430030610628</v>
      </c>
      <c r="L1514" t="s">
        <v>38719</v>
      </c>
      <c r="M1514">
        <v>28457313</v>
      </c>
      <c r="Q1514" s="10"/>
      <c r="R1514" s="11">
        <f t="shared" si="46"/>
        <v>0</v>
      </c>
      <c r="U1514" s="11">
        <f t="shared" si="47"/>
        <v>0</v>
      </c>
      <c r="Y1514" s="11">
        <f>IF(SUM(Tableau1[[#This Row],[Other access]:[Sci-hub access]])&gt;=1,1,0)</f>
        <v>0</v>
      </c>
      <c r="Z1514" s="12">
        <f>IF(OR(Tableau1[[#This Row],[Access R1 + S1+ T1 ]]&gt;=1,Tableau1[[#This Row],[Access V1 +W1 + X1]]&gt;=1),1,0)</f>
        <v>0</v>
      </c>
      <c r="AB1514" s="10" t="str">
        <f>Tableau1[[#This Row],[DOI]]</f>
        <v>doi: 10.1016/j.jcjo.2016.10.014</v>
      </c>
      <c r="AC1514" s="13" t="str">
        <f>Tableau1[[#This Row],[Authors]]&amp;", "&amp;Tableau1[[#This Row],[Title]]&amp;" "&amp;Tableau1[[#This Row],[Journal]]&amp;". "&amp;Tableau1[[#This Row],[Year]]</f>
        <v>Omary R, Shehadeh-Mashor R., Late onset of persistent, deep stromal haze after corneal cross-linking in a patient with keratoconus. Can J Ophthalmol. 2017</v>
      </c>
    </row>
    <row r="1515" spans="1:29" ht="28.8" x14ac:dyDescent="0.3">
      <c r="A1515">
        <v>2620</v>
      </c>
      <c r="B1515" t="s">
        <v>5836</v>
      </c>
      <c r="C1515" t="s">
        <v>16082</v>
      </c>
      <c r="D1515" t="s">
        <v>26259</v>
      </c>
      <c r="E1515" t="s">
        <v>34102</v>
      </c>
      <c r="F1515" s="10"/>
      <c r="G1515">
        <v>2017</v>
      </c>
      <c r="J1515">
        <v>0.13572536015509562</v>
      </c>
      <c r="L1515" t="s">
        <v>37083</v>
      </c>
      <c r="M1515">
        <v>28719405</v>
      </c>
      <c r="Q1515" s="10"/>
      <c r="R1515" s="11">
        <f t="shared" si="46"/>
        <v>0</v>
      </c>
      <c r="U1515" s="11">
        <f t="shared" si="47"/>
        <v>0</v>
      </c>
      <c r="Y1515" s="11">
        <f>IF(SUM(Tableau1[[#This Row],[Other access]:[Sci-hub access]])&gt;=1,1,0)</f>
        <v>0</v>
      </c>
      <c r="Z1515" s="12">
        <f>IF(OR(Tableau1[[#This Row],[Access R1 + S1+ T1 ]]&gt;=1,Tableau1[[#This Row],[Access V1 +W1 + X1]]&gt;=1),1,0)</f>
        <v>0</v>
      </c>
      <c r="AB1515" s="10" t="str">
        <f>Tableau1[[#This Row],[DOI]]</f>
        <v>doi: 10.1097/MNM.0000000000000705</v>
      </c>
      <c r="AC1515" s="13" t="str">
        <f>Tableau1[[#This Row],[Authors]]&amp;", "&amp;Tableau1[[#This Row],[Title]]&amp;" "&amp;Tableau1[[#This Row],[Journal]]&amp;". "&amp;Tableau1[[#This Row],[Year]]</f>
        <v>Vija Racaru L, Fontan C, Bauriaud-Mallet M, Brillouet S, Caselles O, Zerdoud S, Bastié D, Vallot D, Caron P, Bardiès M, Courbon F., Clinical outcomes 1 year after empiric 131I therapy for hyperthyroid disorders: real life experience and predictive factors of functional response. Nucl Med Commun. 2017</v>
      </c>
    </row>
    <row r="1516" spans="1:29" x14ac:dyDescent="0.3">
      <c r="A1516">
        <v>3366</v>
      </c>
      <c r="B1516" t="s">
        <v>6545</v>
      </c>
      <c r="C1516" t="s">
        <v>16788</v>
      </c>
      <c r="D1516" t="s">
        <v>26969</v>
      </c>
      <c r="E1516" t="s">
        <v>2462</v>
      </c>
      <c r="F1516" s="10"/>
      <c r="G1516">
        <v>2017</v>
      </c>
      <c r="J1516">
        <v>0.13574328627415522</v>
      </c>
      <c r="L1516" t="s">
        <v>37816</v>
      </c>
      <c r="M1516">
        <v>28595625</v>
      </c>
      <c r="Q1516" s="10"/>
      <c r="R1516" s="11">
        <f t="shared" si="46"/>
        <v>0</v>
      </c>
      <c r="U1516" s="11">
        <f t="shared" si="47"/>
        <v>0</v>
      </c>
      <c r="Y1516" s="11">
        <f>IF(SUM(Tableau1[[#This Row],[Other access]:[Sci-hub access]])&gt;=1,1,0)</f>
        <v>0</v>
      </c>
      <c r="Z1516" s="12">
        <f>IF(OR(Tableau1[[#This Row],[Access R1 + S1+ T1 ]]&gt;=1,Tableau1[[#This Row],[Access V1 +W1 + X1]]&gt;=1),1,0)</f>
        <v>0</v>
      </c>
      <c r="AB1516" s="10" t="str">
        <f>Tableau1[[#This Row],[DOI]]</f>
        <v>doi: 10.1186/s12886-017-0480-9</v>
      </c>
      <c r="AC1516" s="13" t="str">
        <f>Tableau1[[#This Row],[Authors]]&amp;", "&amp;Tableau1[[#This Row],[Title]]&amp;" "&amp;Tableau1[[#This Row],[Journal]]&amp;". "&amp;Tableau1[[#This Row],[Year]]</f>
        <v>Ishikawa Y, Hashimoto Y, Saito W, Ando R, Ishida S., Blood flow velocity and thickness of the choroid in a patient with chorioretinopathy associated with ocular blunt trauma. BMC Ophthalmol. 2017</v>
      </c>
    </row>
    <row r="1517" spans="1:29" x14ac:dyDescent="0.3">
      <c r="A1517">
        <v>480</v>
      </c>
      <c r="B1517" t="s">
        <v>3743</v>
      </c>
      <c r="C1517" t="s">
        <v>14001</v>
      </c>
      <c r="D1517" t="s">
        <v>24163</v>
      </c>
      <c r="E1517" t="s">
        <v>2511</v>
      </c>
      <c r="F1517" s="10"/>
      <c r="G1517">
        <v>2017</v>
      </c>
      <c r="J1517">
        <v>0.13580417147742874</v>
      </c>
      <c r="L1517" t="s">
        <v>34984</v>
      </c>
      <c r="M1517">
        <v>29208815</v>
      </c>
      <c r="Q1517" s="10"/>
      <c r="R1517" s="11">
        <f t="shared" si="46"/>
        <v>0</v>
      </c>
      <c r="U1517" s="11">
        <f t="shared" si="47"/>
        <v>0</v>
      </c>
      <c r="Y1517" s="11">
        <f>IF(SUM(Tableau1[[#This Row],[Other access]:[Sci-hub access]])&gt;=1,1,0)</f>
        <v>0</v>
      </c>
      <c r="Z1517" s="12">
        <f>IF(OR(Tableau1[[#This Row],[Access R1 + S1+ T1 ]]&gt;=1,Tableau1[[#This Row],[Access V1 +W1 + X1]]&gt;=1),1,0)</f>
        <v>0</v>
      </c>
      <c r="AB1517" s="10" t="str">
        <f>Tableau1[[#This Row],[DOI]]</f>
        <v>doi: 10.4103/ijo.IJO_707_17</v>
      </c>
      <c r="AC1517" s="13" t="str">
        <f>Tableau1[[#This Row],[Authors]]&amp;", "&amp;Tableau1[[#This Row],[Title]]&amp;" "&amp;Tableau1[[#This Row],[Journal]]&amp;". "&amp;Tableau1[[#This Row],[Year]]</f>
        <v>Vasavada AR, Vasavada VA., Managing the posterior polar cataract: An update. Indian J Ophthalmol. 2017</v>
      </c>
    </row>
    <row r="1518" spans="1:29" x14ac:dyDescent="0.3">
      <c r="A1518">
        <v>10288</v>
      </c>
      <c r="B1518" t="s">
        <v>12788</v>
      </c>
      <c r="C1518" t="s">
        <v>22955</v>
      </c>
      <c r="D1518" t="s">
        <v>33241</v>
      </c>
      <c r="E1518" t="s">
        <v>34408</v>
      </c>
      <c r="F1518" s="10"/>
      <c r="G1518">
        <v>2017</v>
      </c>
      <c r="J1518">
        <v>0.13583183055157988</v>
      </c>
      <c r="L1518" t="s">
        <v>44540</v>
      </c>
      <c r="M1518">
        <v>27398705</v>
      </c>
      <c r="Q1518" s="10"/>
      <c r="R1518" s="11">
        <f t="shared" si="46"/>
        <v>0</v>
      </c>
      <c r="U1518" s="11">
        <f t="shared" si="47"/>
        <v>0</v>
      </c>
      <c r="Y1518" s="11">
        <f>IF(SUM(Tableau1[[#This Row],[Other access]:[Sci-hub access]])&gt;=1,1,0)</f>
        <v>0</v>
      </c>
      <c r="Z1518" s="12">
        <f>IF(OR(Tableau1[[#This Row],[Access R1 + S1+ T1 ]]&gt;=1,Tableau1[[#This Row],[Access V1 +W1 + X1]]&gt;=1),1,0)</f>
        <v>0</v>
      </c>
      <c r="AB1518" s="10" t="str">
        <f>Tableau1[[#This Row],[DOI]]</f>
        <v>doi: 10.1055/s-0036-1585412</v>
      </c>
      <c r="AC1518" s="13" t="str">
        <f>Tableau1[[#This Row],[Authors]]&amp;", "&amp;Tableau1[[#This Row],[Title]]&amp;" "&amp;Tableau1[[#This Row],[Journal]]&amp;". "&amp;Tableau1[[#This Row],[Year]]</f>
        <v>Reid B, Wang H, Guillet R., Apnea after Routine Eye Examinations in Premature Infants. Am J Perinatol. 2017</v>
      </c>
    </row>
    <row r="1519" spans="1:29" ht="28.8" x14ac:dyDescent="0.3">
      <c r="A1519">
        <v>3197</v>
      </c>
      <c r="B1519" t="s">
        <v>6382</v>
      </c>
      <c r="C1519" t="s">
        <v>16625</v>
      </c>
      <c r="D1519" t="s">
        <v>26806</v>
      </c>
      <c r="E1519" t="s">
        <v>2523</v>
      </c>
      <c r="F1519" s="10"/>
      <c r="G1519">
        <v>2017</v>
      </c>
      <c r="J1519">
        <v>0.13588386347239756</v>
      </c>
      <c r="L1519" t="s">
        <v>37650</v>
      </c>
      <c r="M1519">
        <v>28622313</v>
      </c>
      <c r="Q1519" s="10"/>
      <c r="R1519" s="11">
        <f t="shared" si="46"/>
        <v>0</v>
      </c>
      <c r="U1519" s="11">
        <f t="shared" si="47"/>
        <v>0</v>
      </c>
      <c r="Y1519" s="11">
        <f>IF(SUM(Tableau1[[#This Row],[Other access]:[Sci-hub access]])&gt;=1,1,0)</f>
        <v>0</v>
      </c>
      <c r="Z1519" s="12">
        <f>IF(OR(Tableau1[[#This Row],[Access R1 + S1+ T1 ]]&gt;=1,Tableau1[[#This Row],[Access V1 +W1 + X1]]&gt;=1),1,0)</f>
        <v>0</v>
      </c>
      <c r="AB1519" s="10" t="str">
        <f>Tableau1[[#This Row],[DOI]]</f>
        <v>doi: 10.1038/eye.2017.112</v>
      </c>
      <c r="AC1519" s="13" t="str">
        <f>Tableau1[[#This Row],[Authors]]&amp;", "&amp;Tableau1[[#This Row],[Title]]&amp;" "&amp;Tableau1[[#This Row],[Journal]]&amp;". "&amp;Tableau1[[#This Row],[Year]]</f>
        <v>Marchese A, Parravano M, Rabiolo A, Carnevali A, Corbelli E, Cicinelli MV, Battaglia Parodi M, Querques L, Bandello F, Querques G., Optical coherence tomography analysis of evolution of Bruch's membrane features in angioid streaks. Eye (Lond). 2017</v>
      </c>
    </row>
    <row r="1520" spans="1:29" x14ac:dyDescent="0.3">
      <c r="A1520">
        <v>10640</v>
      </c>
      <c r="B1520" t="s">
        <v>13109</v>
      </c>
      <c r="C1520" t="s">
        <v>23274</v>
      </c>
      <c r="D1520" t="s">
        <v>33562</v>
      </c>
      <c r="E1520" t="s">
        <v>3148</v>
      </c>
      <c r="F1520" s="10"/>
      <c r="G1520">
        <v>2017</v>
      </c>
      <c r="J1520">
        <v>0.13607419892196193</v>
      </c>
      <c r="L1520" t="s">
        <v>44888</v>
      </c>
      <c r="M1520">
        <v>27141811</v>
      </c>
      <c r="Q1520" s="10"/>
      <c r="R1520" s="11">
        <f t="shared" si="46"/>
        <v>0</v>
      </c>
      <c r="U1520" s="11">
        <f t="shared" si="47"/>
        <v>0</v>
      </c>
      <c r="Y1520" s="11">
        <f>IF(SUM(Tableau1[[#This Row],[Other access]:[Sci-hub access]])&gt;=1,1,0)</f>
        <v>0</v>
      </c>
      <c r="Z1520" s="12">
        <f>IF(OR(Tableau1[[#This Row],[Access R1 + S1+ T1 ]]&gt;=1,Tableau1[[#This Row],[Access V1 +W1 + X1]]&gt;=1),1,0)</f>
        <v>0</v>
      </c>
      <c r="AB1520" s="10" t="str">
        <f>Tableau1[[#This Row],[DOI]]</f>
        <v>doi: 10.1016/j.reuma.2016.03.010</v>
      </c>
      <c r="AC1520" s="13" t="str">
        <f>Tableau1[[#This Row],[Authors]]&amp;", "&amp;Tableau1[[#This Row],[Title]]&amp;" "&amp;Tableau1[[#This Row],[Journal]]&amp;". "&amp;Tableau1[[#This Row],[Year]]</f>
        <v>Della Maggiora M, Baños A, Paolini V, Florio D, Takashima L, Aicardi P., Behçet's disease with intestinal perforation: A case report. Reumatol Clin. 2017</v>
      </c>
    </row>
    <row r="1521" spans="1:29" x14ac:dyDescent="0.3">
      <c r="A1521">
        <v>854</v>
      </c>
      <c r="B1521" t="s">
        <v>4117</v>
      </c>
      <c r="C1521" t="s">
        <v>14371</v>
      </c>
      <c r="D1521" t="s">
        <v>24537</v>
      </c>
      <c r="E1521" t="s">
        <v>2468</v>
      </c>
      <c r="F1521" s="10"/>
      <c r="G1521">
        <v>2017</v>
      </c>
      <c r="J1521">
        <v>0.13610891419202475</v>
      </c>
      <c r="L1521" t="s">
        <v>35343</v>
      </c>
      <c r="M1521">
        <v>29088052</v>
      </c>
      <c r="Q1521" s="10"/>
      <c r="R1521" s="11">
        <f t="shared" si="46"/>
        <v>0</v>
      </c>
      <c r="U1521" s="11">
        <f t="shared" si="47"/>
        <v>0</v>
      </c>
      <c r="Y1521" s="11">
        <f>IF(SUM(Tableau1[[#This Row],[Other access]:[Sci-hub access]])&gt;=1,1,0)</f>
        <v>0</v>
      </c>
      <c r="Z1521" s="12">
        <f>IF(OR(Tableau1[[#This Row],[Access R1 + S1+ T1 ]]&gt;=1,Tableau1[[#This Row],[Access V1 +W1 + X1]]&gt;=1),1,0)</f>
        <v>0</v>
      </c>
      <c r="AB1521" s="10" t="str">
        <f>Tableau1[[#This Row],[DOI]]</f>
        <v>doi: 10.1097/IJG.0000000000000808</v>
      </c>
      <c r="AC1521" s="13" t="str">
        <f>Tableau1[[#This Row],[Authors]]&amp;", "&amp;Tableau1[[#This Row],[Title]]&amp;" "&amp;Tableau1[[#This Row],[Journal]]&amp;". "&amp;Tableau1[[#This Row],[Year]]</f>
        <v>Buffet J, Brasnu E, Baudouin C, Labbé A., Efficacy of 2 Trabecular Micro-Bypass Stents During Phacoemulsification for Mild to Advanced Primary Open-angle Glaucoma Controlled With Topical Hypotensive Medications. J Glaucoma. 2017</v>
      </c>
    </row>
    <row r="1522" spans="1:29" x14ac:dyDescent="0.3">
      <c r="A1522">
        <v>9965</v>
      </c>
      <c r="B1522" t="s">
        <v>12491</v>
      </c>
      <c r="C1522" t="s">
        <v>22660</v>
      </c>
      <c r="D1522" t="s">
        <v>32939</v>
      </c>
      <c r="E1522" t="s">
        <v>34479</v>
      </c>
      <c r="F1522" s="10"/>
      <c r="G1522">
        <v>2017</v>
      </c>
      <c r="J1522">
        <v>0.13614730656433738</v>
      </c>
      <c r="L1522" t="s">
        <v>44223</v>
      </c>
      <c r="M1522">
        <v>27528076</v>
      </c>
      <c r="Q1522" s="10"/>
      <c r="R1522" s="11">
        <f t="shared" si="46"/>
        <v>0</v>
      </c>
      <c r="U1522" s="11">
        <f t="shared" si="47"/>
        <v>0</v>
      </c>
      <c r="Y1522" s="11">
        <f>IF(SUM(Tableau1[[#This Row],[Other access]:[Sci-hub access]])&gt;=1,1,0)</f>
        <v>0</v>
      </c>
      <c r="Z1522" s="12">
        <f>IF(OR(Tableau1[[#This Row],[Access R1 + S1+ T1 ]]&gt;=1,Tableau1[[#This Row],[Access V1 +W1 + X1]]&gt;=1),1,0)</f>
        <v>0</v>
      </c>
      <c r="AB1522" s="10" t="str">
        <f>Tableau1[[#This Row],[DOI]]</f>
        <v>doi: 10.1038/icb.2016.73</v>
      </c>
      <c r="AC1522" s="13" t="str">
        <f>Tableau1[[#This Row],[Authors]]&amp;", "&amp;Tableau1[[#This Row],[Title]]&amp;" "&amp;Tableau1[[#This Row],[Journal]]&amp;". "&amp;Tableau1[[#This Row],[Year]]</f>
        <v>Zhou X, Ramke M, Chintakuntlawar AV, Lee JY, Rajaiya J, Chodosh J., Role of MyD88 in adenovirus keratitis. Immunol Cell Biol. 2017</v>
      </c>
    </row>
    <row r="1523" spans="1:29" ht="28.8" x14ac:dyDescent="0.3">
      <c r="A1523">
        <v>4234</v>
      </c>
      <c r="B1523" t="s">
        <v>7370</v>
      </c>
      <c r="C1523" t="s">
        <v>17606</v>
      </c>
      <c r="D1523" t="s">
        <v>27798</v>
      </c>
      <c r="E1523" t="s">
        <v>2485</v>
      </c>
      <c r="F1523" s="10"/>
      <c r="G1523">
        <v>2017</v>
      </c>
      <c r="J1523">
        <v>0.13627970828769642</v>
      </c>
      <c r="L1523" t="s">
        <v>38665</v>
      </c>
      <c r="M1523">
        <v>28467880</v>
      </c>
      <c r="Q1523" s="10"/>
      <c r="R1523" s="11">
        <f t="shared" si="46"/>
        <v>0</v>
      </c>
      <c r="U1523" s="11">
        <f t="shared" si="47"/>
        <v>0</v>
      </c>
      <c r="Y1523" s="11">
        <f>IF(SUM(Tableau1[[#This Row],[Other access]:[Sci-hub access]])&gt;=1,1,0)</f>
        <v>0</v>
      </c>
      <c r="Z1523" s="12">
        <f>IF(OR(Tableau1[[#This Row],[Access R1 + S1+ T1 ]]&gt;=1,Tableau1[[#This Row],[Access V1 +W1 + X1]]&gt;=1),1,0)</f>
        <v>0</v>
      </c>
      <c r="AB1523" s="10" t="str">
        <f>Tableau1[[#This Row],[DOI]]</f>
        <v>doi: 10.1056/NEJMoa1614949</v>
      </c>
      <c r="AC1523" s="13" t="str">
        <f>Tableau1[[#This Row],[Authors]]&amp;", "&amp;Tableau1[[#This Row],[Title]]&amp;" "&amp;Tableau1[[#This Row],[Journal]]&amp;". "&amp;Tableau1[[#This Row],[Year]]</f>
        <v>Smith TJ, Kahaly GJ, Ezra DG, Fleming JC, Dailey RA, Tang RA, Harris GJ, Antonelli A, Salvi M, Goldberg RA, Gigantelli JW, Couch SM, Shriver EM, Hayek BR, Hink EM, Woodward RM, Gabriel K, Magni G, Douglas RS., Teprotumumab for Thyroid-Associated Ophthalmopathy. N Engl J Med. 2017</v>
      </c>
    </row>
    <row r="1524" spans="1:29" x14ac:dyDescent="0.3">
      <c r="A1524">
        <v>7061</v>
      </c>
      <c r="B1524" t="s">
        <v>9913</v>
      </c>
      <c r="C1524" t="s">
        <v>20116</v>
      </c>
      <c r="D1524" t="s">
        <v>30347</v>
      </c>
      <c r="E1524" t="s">
        <v>2567</v>
      </c>
      <c r="F1524" s="10"/>
      <c r="G1524">
        <v>2017</v>
      </c>
      <c r="J1524">
        <v>0.13639830616645043</v>
      </c>
      <c r="L1524" t="s">
        <v>41417</v>
      </c>
      <c r="M1524">
        <v>28130289</v>
      </c>
      <c r="Q1524" s="10"/>
      <c r="R1524" s="11">
        <f t="shared" si="46"/>
        <v>0</v>
      </c>
      <c r="U1524" s="11">
        <f t="shared" si="47"/>
        <v>0</v>
      </c>
      <c r="Y1524" s="11">
        <f>IF(SUM(Tableau1[[#This Row],[Other access]:[Sci-hub access]])&gt;=1,1,0)</f>
        <v>0</v>
      </c>
      <c r="Z1524" s="12">
        <f>IF(OR(Tableau1[[#This Row],[Access R1 + S1+ T1 ]]&gt;=1,Tableau1[[#This Row],[Access V1 +W1 + X1]]&gt;=1),1,0)</f>
        <v>0</v>
      </c>
      <c r="AB1524" s="10" t="str">
        <f>Tableau1[[#This Row],[DOI]]</f>
        <v>doi: 10.1136/bcr-2016-218808</v>
      </c>
      <c r="AC1524" s="13" t="str">
        <f>Tableau1[[#This Row],[Authors]]&amp;", "&amp;Tableau1[[#This Row],[Title]]&amp;" "&amp;Tableau1[[#This Row],[Journal]]&amp;". "&amp;Tableau1[[#This Row],[Year]]</f>
        <v>Yu MG, Quisumbing JP., Limited cutaneous systemic sclerosis arising in a patient with Graves' disease. BMJ Case Rep. 2017</v>
      </c>
    </row>
    <row r="1525" spans="1:29" x14ac:dyDescent="0.3">
      <c r="A1525">
        <v>9667</v>
      </c>
      <c r="B1525" t="s">
        <v>12217</v>
      </c>
      <c r="C1525" t="s">
        <v>22391</v>
      </c>
      <c r="D1525" t="s">
        <v>32665</v>
      </c>
      <c r="E1525" t="s">
        <v>2445</v>
      </c>
      <c r="F1525" s="10"/>
      <c r="G1525">
        <v>2017</v>
      </c>
      <c r="J1525">
        <v>0.13640978752285948</v>
      </c>
      <c r="L1525" t="s">
        <v>43936</v>
      </c>
      <c r="M1525">
        <v>27627747</v>
      </c>
      <c r="Q1525" s="10"/>
      <c r="R1525" s="11">
        <f t="shared" si="46"/>
        <v>0</v>
      </c>
      <c r="U1525" s="11">
        <f t="shared" si="47"/>
        <v>0</v>
      </c>
      <c r="Y1525" s="11">
        <f>IF(SUM(Tableau1[[#This Row],[Other access]:[Sci-hub access]])&gt;=1,1,0)</f>
        <v>0</v>
      </c>
      <c r="Z1525" s="12">
        <f>IF(OR(Tableau1[[#This Row],[Access R1 + S1+ T1 ]]&gt;=1,Tableau1[[#This Row],[Access V1 +W1 + X1]]&gt;=1),1,0)</f>
        <v>0</v>
      </c>
      <c r="AB1525" s="10" t="str">
        <f>Tableau1[[#This Row],[DOI]]</f>
        <v>doi: 10.1097/IAE.0000000000001301</v>
      </c>
      <c r="AC1525" s="13" t="str">
        <f>Tableau1[[#This Row],[Authors]]&amp;", "&amp;Tableau1[[#This Row],[Title]]&amp;" "&amp;Tableau1[[#This Row],[Journal]]&amp;". "&amp;Tableau1[[#This Row],[Year]]</f>
        <v>Iacono P, Parodi MB, La Spina C, Zerbini G, Bandello F., DYNAMIC AND STATIC VESSEL ANALYSIS IN PATIENTS WITH RETINITIS PIGMENTOSA: A Pilot Study of Vascular Diameters and Functionality. Retina. 2017</v>
      </c>
    </row>
    <row r="1526" spans="1:29" x14ac:dyDescent="0.3">
      <c r="A1526">
        <v>7547</v>
      </c>
      <c r="B1526" t="s">
        <v>1363</v>
      </c>
      <c r="C1526" t="s">
        <v>1364</v>
      </c>
      <c r="D1526" t="s">
        <v>1365</v>
      </c>
      <c r="E1526" t="s">
        <v>3088</v>
      </c>
      <c r="F1526" s="10"/>
      <c r="G1526">
        <v>2017</v>
      </c>
      <c r="J1526">
        <v>0.13651308732585343</v>
      </c>
      <c r="L1526" t="s">
        <v>41902</v>
      </c>
      <c r="M1526">
        <v>28081795</v>
      </c>
      <c r="Q1526" s="10"/>
      <c r="R1526" s="11">
        <f t="shared" si="46"/>
        <v>0</v>
      </c>
      <c r="U1526" s="11">
        <f t="shared" si="47"/>
        <v>0</v>
      </c>
      <c r="Y1526" s="11">
        <f>IF(SUM(Tableau1[[#This Row],[Other access]:[Sci-hub access]])&gt;=1,1,0)</f>
        <v>0</v>
      </c>
      <c r="Z1526" s="12">
        <f>IF(OR(Tableau1[[#This Row],[Access R1 + S1+ T1 ]]&gt;=1,Tableau1[[#This Row],[Access V1 +W1 + X1]]&gt;=1),1,0)</f>
        <v>0</v>
      </c>
      <c r="AB1526" s="10" t="str">
        <f>Tableau1[[#This Row],[DOI]]</f>
        <v>doi: 10.1016/j.legalmed.2016.12.003</v>
      </c>
      <c r="AC1526" s="13" t="str">
        <f>Tableau1[[#This Row],[Authors]]&amp;", "&amp;Tableau1[[#This Row],[Title]]&amp;" "&amp;Tableau1[[#This Row],[Journal]]&amp;". "&amp;Tableau1[[#This Row],[Year]]</f>
        <v>Andrade ES, Fracasso NCA, Strazza Júnior PS, Simões AL, Mendes-Junior CT., Associations of OCA2-HERC2 SNPs and haplotypes with human pigmentation characteristics in the Brazilian population. Leg Med (Tokyo). 2017</v>
      </c>
    </row>
    <row r="1527" spans="1:29" x14ac:dyDescent="0.3">
      <c r="A1527">
        <v>6175</v>
      </c>
      <c r="B1527" t="s">
        <v>9139</v>
      </c>
      <c r="C1527" t="s">
        <v>19352</v>
      </c>
      <c r="D1527" t="s">
        <v>29570</v>
      </c>
      <c r="E1527" t="s">
        <v>2443</v>
      </c>
      <c r="F1527" s="10"/>
      <c r="G1527">
        <v>2017</v>
      </c>
      <c r="J1527">
        <v>0.13656519865763594</v>
      </c>
      <c r="L1527" t="s">
        <v>40547</v>
      </c>
      <c r="M1527">
        <v>28241311</v>
      </c>
      <c r="Q1527" s="10"/>
      <c r="R1527" s="11">
        <f t="shared" si="46"/>
        <v>0</v>
      </c>
      <c r="U1527" s="11">
        <f t="shared" si="47"/>
        <v>0</v>
      </c>
      <c r="Y1527" s="11">
        <f>IF(SUM(Tableau1[[#This Row],[Other access]:[Sci-hub access]])&gt;=1,1,0)</f>
        <v>0</v>
      </c>
      <c r="Z1527" s="12">
        <f>IF(OR(Tableau1[[#This Row],[Access R1 + S1+ T1 ]]&gt;=1,Tableau1[[#This Row],[Access V1 +W1 + X1]]&gt;=1),1,0)</f>
        <v>0</v>
      </c>
      <c r="AB1527" s="10" t="str">
        <f>Tableau1[[#This Row],[DOI]]</f>
        <v>doi: 10.1167/iovs.16-21272</v>
      </c>
      <c r="AC1527" s="13" t="str">
        <f>Tableau1[[#This Row],[Authors]]&amp;", "&amp;Tableau1[[#This Row],[Title]]&amp;" "&amp;Tableau1[[#This Row],[Journal]]&amp;". "&amp;Tableau1[[#This Row],[Year]]</f>
        <v>Biswal MR, Han P, Zhu P, Wang Z, Li H, Ildefonso CJ, Lewin AS., Timing of Antioxidant Gene Therapy: Implications for Treating Dry AMD. Invest Ophthalmol Vis Sci. 2017</v>
      </c>
    </row>
    <row r="1528" spans="1:29" x14ac:dyDescent="0.3">
      <c r="A1528">
        <v>10207</v>
      </c>
      <c r="B1528" t="s">
        <v>12712</v>
      </c>
      <c r="C1528" t="s">
        <v>22880</v>
      </c>
      <c r="D1528" t="s">
        <v>33164</v>
      </c>
      <c r="E1528" t="s">
        <v>2447</v>
      </c>
      <c r="F1528" s="10"/>
      <c r="G1528">
        <v>2017</v>
      </c>
      <c r="J1528">
        <v>0.13666895439888449</v>
      </c>
      <c r="L1528" t="s">
        <v>44462</v>
      </c>
      <c r="M1528">
        <v>27429227</v>
      </c>
      <c r="Q1528" s="10"/>
      <c r="R1528" s="11">
        <f t="shared" si="46"/>
        <v>0</v>
      </c>
      <c r="U1528" s="11">
        <f t="shared" si="47"/>
        <v>0</v>
      </c>
      <c r="Y1528" s="11">
        <f>IF(SUM(Tableau1[[#This Row],[Other access]:[Sci-hub access]])&gt;=1,1,0)</f>
        <v>0</v>
      </c>
      <c r="Z1528" s="12">
        <f>IF(OR(Tableau1[[#This Row],[Access R1 + S1+ T1 ]]&gt;=1,Tableau1[[#This Row],[Access V1 +W1 + X1]]&gt;=1),1,0)</f>
        <v>0</v>
      </c>
      <c r="AB1528" s="10" t="str">
        <f>Tableau1[[#This Row],[DOI]]</f>
        <v>doi: 10.1097/IOP.0000000000000748</v>
      </c>
      <c r="AC1528" s="13" t="str">
        <f>Tableau1[[#This Row],[Authors]]&amp;", "&amp;Tableau1[[#This Row],[Title]]&amp;" "&amp;Tableau1[[#This Row],[Journal]]&amp;". "&amp;Tableau1[[#This Row],[Year]]</f>
        <v>Patel RM, Aakalu VK, Setabutr P, Putterman AM., Efficacy of Muller's Muscle and Conjunctiva Resection With or Without Tarsectomy for the Treatment of Severe Involutional Blepharoptosis. Ophthal Plast Reconstr Surg. 2017</v>
      </c>
    </row>
    <row r="1529" spans="1:29" x14ac:dyDescent="0.3">
      <c r="A1529">
        <v>7425</v>
      </c>
      <c r="B1529" t="s">
        <v>10232</v>
      </c>
      <c r="C1529" t="s">
        <v>20434</v>
      </c>
      <c r="D1529" t="s">
        <v>30667</v>
      </c>
      <c r="E1529" t="s">
        <v>34015</v>
      </c>
      <c r="F1529" s="10"/>
      <c r="G1529">
        <v>2017</v>
      </c>
      <c r="J1529">
        <v>0.13671732129554237</v>
      </c>
      <c r="L1529" t="s">
        <v>41781</v>
      </c>
      <c r="M1529">
        <v>28095138</v>
      </c>
      <c r="Q1529" s="10"/>
      <c r="R1529" s="11">
        <f t="shared" si="46"/>
        <v>0</v>
      </c>
      <c r="U1529" s="11">
        <f t="shared" si="47"/>
        <v>0</v>
      </c>
      <c r="Y1529" s="11">
        <f>IF(SUM(Tableau1[[#This Row],[Other access]:[Sci-hub access]])&gt;=1,1,0)</f>
        <v>0</v>
      </c>
      <c r="Z1529" s="12">
        <f>IF(OR(Tableau1[[#This Row],[Access R1 + S1+ T1 ]]&gt;=1,Tableau1[[#This Row],[Access V1 +W1 + X1]]&gt;=1),1,0)</f>
        <v>0</v>
      </c>
      <c r="AB1529" s="10" t="str">
        <f>Tableau1[[#This Row],[DOI]]</f>
        <v>doi: 10.1080/13816810.2016.1275021</v>
      </c>
      <c r="AC1529" s="13" t="str">
        <f>Tableau1[[#This Row],[Authors]]&amp;", "&amp;Tableau1[[#This Row],[Title]]&amp;" "&amp;Tableau1[[#This Row],[Journal]]&amp;". "&amp;Tableau1[[#This Row],[Year]]</f>
        <v>Coussa RG, Lopez Solache I, Koenekoop RK., Leber congenital amaurosis, from darkness to light: An ode to Irene Maumenee. Ophthalmic Genet. 2017</v>
      </c>
    </row>
    <row r="1530" spans="1:29" x14ac:dyDescent="0.3">
      <c r="A1530">
        <v>4119</v>
      </c>
      <c r="B1530" t="s">
        <v>7265</v>
      </c>
      <c r="C1530" t="s">
        <v>17502</v>
      </c>
      <c r="D1530" t="s">
        <v>27693</v>
      </c>
      <c r="E1530" t="s">
        <v>2477</v>
      </c>
      <c r="F1530" s="10"/>
      <c r="G1530">
        <v>2017</v>
      </c>
      <c r="J1530">
        <v>0.13675243947258442</v>
      </c>
      <c r="L1530" t="s">
        <v>38550</v>
      </c>
      <c r="M1530">
        <v>28483006</v>
      </c>
      <c r="Q1530" s="10"/>
      <c r="R1530" s="11">
        <f t="shared" si="46"/>
        <v>0</v>
      </c>
      <c r="U1530" s="11">
        <f t="shared" si="47"/>
        <v>0</v>
      </c>
      <c r="Y1530" s="11">
        <f>IF(SUM(Tableau1[[#This Row],[Other access]:[Sci-hub access]])&gt;=1,1,0)</f>
        <v>0</v>
      </c>
      <c r="Z1530" s="12">
        <f>IF(OR(Tableau1[[#This Row],[Access R1 + S1+ T1 ]]&gt;=1,Tableau1[[#This Row],[Access V1 +W1 + X1]]&gt;=1),1,0)</f>
        <v>0</v>
      </c>
      <c r="AB1530" s="10" t="str">
        <f>Tableau1[[#This Row],[DOI]]</f>
        <v>doi: 10.4140/TCP.n.2017.258</v>
      </c>
      <c r="AC1530" s="13" t="str">
        <f>Tableau1[[#This Row],[Authors]]&amp;", "&amp;Tableau1[[#This Row],[Title]]&amp;" "&amp;Tableau1[[#This Row],[Journal]]&amp;". "&amp;Tableau1[[#This Row],[Year]]</f>
        <v>Hussar DA, Finn LA., 2017 New Drug Update. Consult Pharm. 2017</v>
      </c>
    </row>
    <row r="1531" spans="1:29" x14ac:dyDescent="0.3">
      <c r="A1531">
        <v>5867</v>
      </c>
      <c r="B1531" t="s">
        <v>724</v>
      </c>
      <c r="C1531" t="s">
        <v>725</v>
      </c>
      <c r="D1531" t="s">
        <v>726</v>
      </c>
      <c r="E1531" t="s">
        <v>3108</v>
      </c>
      <c r="F1531" s="10"/>
      <c r="G1531">
        <v>2017</v>
      </c>
      <c r="J1531">
        <v>0.13679494132876502</v>
      </c>
      <c r="L1531" t="s">
        <v>40249</v>
      </c>
      <c r="M1531">
        <v>28278314</v>
      </c>
      <c r="Q1531" s="10"/>
      <c r="R1531" s="11">
        <f t="shared" si="46"/>
        <v>0</v>
      </c>
      <c r="U1531" s="11">
        <f t="shared" si="47"/>
        <v>0</v>
      </c>
      <c r="Y1531" s="11">
        <f>IF(SUM(Tableau1[[#This Row],[Other access]:[Sci-hub access]])&gt;=1,1,0)</f>
        <v>0</v>
      </c>
      <c r="Z1531" s="12">
        <f>IF(OR(Tableau1[[#This Row],[Access R1 + S1+ T1 ]]&gt;=1,Tableau1[[#This Row],[Access V1 +W1 + X1]]&gt;=1),1,0)</f>
        <v>0</v>
      </c>
      <c r="AB1531" s="10" t="str">
        <f>Tableau1[[#This Row],[DOI]]</f>
        <v>doi: 10.1001/jamafacial.2016.2153</v>
      </c>
      <c r="AC1531" s="13" t="str">
        <f>Tableau1[[#This Row],[Authors]]&amp;", "&amp;Tableau1[[#This Row],[Title]]&amp;" "&amp;Tableau1[[#This Row],[Journal]]&amp;". "&amp;Tableau1[[#This Row],[Year]]</f>
        <v>Patel S, Andrecovich C, Silverman M, Zhang L, Shkoukani M., Biomechanic Factors Associated With Orbital Floor Fractures. JAMA Facial Plast Surg. 2017</v>
      </c>
    </row>
    <row r="1532" spans="1:29" x14ac:dyDescent="0.3">
      <c r="A1532">
        <v>1860</v>
      </c>
      <c r="B1532" t="s">
        <v>5104</v>
      </c>
      <c r="C1532" t="s">
        <v>15350</v>
      </c>
      <c r="D1532" t="s">
        <v>25526</v>
      </c>
      <c r="E1532" t="s">
        <v>2464</v>
      </c>
      <c r="F1532" s="10"/>
      <c r="G1532">
        <v>2017</v>
      </c>
      <c r="J1532">
        <v>0.13684490113715952</v>
      </c>
      <c r="L1532" t="s">
        <v>36332</v>
      </c>
      <c r="M1532">
        <v>28858963</v>
      </c>
      <c r="Q1532" s="10"/>
      <c r="R1532" s="11">
        <f t="shared" si="46"/>
        <v>0</v>
      </c>
      <c r="U1532" s="11">
        <f t="shared" si="47"/>
        <v>0</v>
      </c>
      <c r="Y1532" s="11">
        <f>IF(SUM(Tableau1[[#This Row],[Other access]:[Sci-hub access]])&gt;=1,1,0)</f>
        <v>0</v>
      </c>
      <c r="Z1532" s="12">
        <f>IF(OR(Tableau1[[#This Row],[Access R1 + S1+ T1 ]]&gt;=1,Tableau1[[#This Row],[Access V1 +W1 + X1]]&gt;=1),1,0)</f>
        <v>0</v>
      </c>
      <c r="AB1532" s="10" t="str">
        <f>Tableau1[[#This Row],[DOI]]</f>
        <v>doi: 10.1097/ICU.0000000000000427</v>
      </c>
      <c r="AC1532" s="13" t="str">
        <f>Tableau1[[#This Row],[Authors]]&amp;", "&amp;Tableau1[[#This Row],[Title]]&amp;" "&amp;Tableau1[[#This Row],[Journal]]&amp;". "&amp;Tableau1[[#This Row],[Year]]</f>
        <v>Derzko-Dzulynsky L., IgG4-related disease in the eye and ocular adnexa. Curr Opin Ophthalmol. 2017</v>
      </c>
    </row>
    <row r="1533" spans="1:29" x14ac:dyDescent="0.3">
      <c r="A1533">
        <v>9361</v>
      </c>
      <c r="B1533" t="s">
        <v>11936</v>
      </c>
      <c r="C1533" t="s">
        <v>22111</v>
      </c>
      <c r="D1533" t="s">
        <v>32380</v>
      </c>
      <c r="E1533" t="s">
        <v>2529</v>
      </c>
      <c r="F1533" s="10"/>
      <c r="G1533">
        <v>2017</v>
      </c>
      <c r="J1533">
        <v>0.1369514774069267</v>
      </c>
      <c r="L1533" t="s">
        <v>43652</v>
      </c>
      <c r="M1533">
        <v>27723363</v>
      </c>
      <c r="Q1533" s="10"/>
      <c r="R1533" s="11">
        <f t="shared" si="46"/>
        <v>0</v>
      </c>
      <c r="U1533" s="11">
        <f t="shared" si="47"/>
        <v>0</v>
      </c>
      <c r="Y1533" s="11">
        <f>IF(SUM(Tableau1[[#This Row],[Other access]:[Sci-hub access]])&gt;=1,1,0)</f>
        <v>0</v>
      </c>
      <c r="Z1533" s="12">
        <f>IF(OR(Tableau1[[#This Row],[Access R1 + S1+ T1 ]]&gt;=1,Tableau1[[#This Row],[Access V1 +W1 + X1]]&gt;=1),1,0)</f>
        <v>0</v>
      </c>
      <c r="AB1533" s="10" t="str">
        <f>Tableau1[[#This Row],[DOI]]</f>
        <v>doi: 10.1080/02713683.2016.1205629</v>
      </c>
      <c r="AC1533" s="13" t="str">
        <f>Tableau1[[#This Row],[Authors]]&amp;", "&amp;Tableau1[[#This Row],[Title]]&amp;" "&amp;Tableau1[[#This Row],[Journal]]&amp;". "&amp;Tableau1[[#This Row],[Year]]</f>
        <v>Bell K, Holz A, Ludwig K, Pfeiffer N, Grus FH., Elevated Regulatory T Cell Levels in Glaucoma Patients in Comparison to Healthy Controls. Curr Eye Res. 2017</v>
      </c>
    </row>
    <row r="1534" spans="1:29" ht="28.8" x14ac:dyDescent="0.3">
      <c r="A1534">
        <v>1983</v>
      </c>
      <c r="B1534" t="s">
        <v>5223</v>
      </c>
      <c r="C1534" t="s">
        <v>15469</v>
      </c>
      <c r="D1534" t="s">
        <v>25645</v>
      </c>
      <c r="E1534" t="s">
        <v>2462</v>
      </c>
      <c r="F1534" s="10"/>
      <c r="G1534">
        <v>2017</v>
      </c>
      <c r="J1534">
        <v>0.13701426614502332</v>
      </c>
      <c r="L1534" t="s">
        <v>36454</v>
      </c>
      <c r="M1534">
        <v>28835230</v>
      </c>
      <c r="Q1534" s="10"/>
      <c r="R1534" s="11">
        <f t="shared" si="46"/>
        <v>0</v>
      </c>
      <c r="U1534" s="11">
        <f t="shared" si="47"/>
        <v>0</v>
      </c>
      <c r="Y1534" s="11">
        <f>IF(SUM(Tableau1[[#This Row],[Other access]:[Sci-hub access]])&gt;=1,1,0)</f>
        <v>0</v>
      </c>
      <c r="Z1534" s="12">
        <f>IF(OR(Tableau1[[#This Row],[Access R1 + S1+ T1 ]]&gt;=1,Tableau1[[#This Row],[Access V1 +W1 + X1]]&gt;=1),1,0)</f>
        <v>0</v>
      </c>
      <c r="AB1534" s="10" t="str">
        <f>Tableau1[[#This Row],[DOI]]</f>
        <v>doi: 10.1186/s12886-017-0551-y</v>
      </c>
      <c r="AC1534" s="13" t="str">
        <f>Tableau1[[#This Row],[Authors]]&amp;", "&amp;Tableau1[[#This Row],[Title]]&amp;" "&amp;Tableau1[[#This Row],[Journal]]&amp;". "&amp;Tableau1[[#This Row],[Year]]</f>
        <v>Sung H, Shin HH, Baek Y, Kim GA, Koh JS, Park EC, Shin J., The association between socioeconomic status and visual impairments among primary glaucoma: the results from Nationwide Korean National Health Insurance Cohort from 2004 to 2013. BMC Ophthalmol. 2017</v>
      </c>
    </row>
    <row r="1535" spans="1:29" ht="28.8" x14ac:dyDescent="0.3">
      <c r="A1535">
        <v>5798</v>
      </c>
      <c r="B1535" t="s">
        <v>700</v>
      </c>
      <c r="C1535" t="s">
        <v>701</v>
      </c>
      <c r="D1535" t="s">
        <v>702</v>
      </c>
      <c r="E1535" t="s">
        <v>2518</v>
      </c>
      <c r="F1535" s="10"/>
      <c r="G1535">
        <v>2017</v>
      </c>
      <c r="J1535">
        <v>0.13710101403834174</v>
      </c>
      <c r="L1535" t="s">
        <v>40180</v>
      </c>
      <c r="M1535">
        <v>28284201</v>
      </c>
      <c r="Q1535" s="10"/>
      <c r="R1535" s="11">
        <f t="shared" si="46"/>
        <v>0</v>
      </c>
      <c r="U1535" s="11">
        <f t="shared" si="47"/>
        <v>0</v>
      </c>
      <c r="Y1535" s="11">
        <f>IF(SUM(Tableau1[[#This Row],[Other access]:[Sci-hub access]])&gt;=1,1,0)</f>
        <v>0</v>
      </c>
      <c r="Z1535" s="12">
        <f>IF(OR(Tableau1[[#This Row],[Access R1 + S1+ T1 ]]&gt;=1,Tableau1[[#This Row],[Access V1 +W1 + X1]]&gt;=1),1,0)</f>
        <v>0</v>
      </c>
      <c r="AB1535" s="10" t="str">
        <f>Tableau1[[#This Row],[DOI]]</f>
        <v>doi: 10.1186/s12876-017-0591-z</v>
      </c>
      <c r="AC1535" s="13" t="str">
        <f>Tableau1[[#This Row],[Authors]]&amp;", "&amp;Tableau1[[#This Row],[Title]]&amp;" "&amp;Tableau1[[#This Row],[Journal]]&amp;". "&amp;Tableau1[[#This Row],[Year]]</f>
        <v>Ono Y, Kanmura S, Morinaga Y, Oda K, Kawabata K, Arima S, Sasaki F, Nasu Y, Tanoue S, Hashimoto S, Taguchi H, Uto H, Tsubouchi H, Ido A., The utility of apoptosis inhibitor of macrophages as a possible diagnostic marker in patients with Crohn's disease. BMC Gastroenterol. 2017</v>
      </c>
    </row>
    <row r="1536" spans="1:29" x14ac:dyDescent="0.3">
      <c r="A1536">
        <v>2818</v>
      </c>
      <c r="B1536" t="s">
        <v>6021</v>
      </c>
      <c r="C1536" t="s">
        <v>16267</v>
      </c>
      <c r="D1536" t="s">
        <v>26445</v>
      </c>
      <c r="E1536" t="s">
        <v>2451</v>
      </c>
      <c r="F1536" s="10"/>
      <c r="G1536">
        <v>2017</v>
      </c>
      <c r="J1536">
        <v>0.13711431553681386</v>
      </c>
      <c r="L1536" t="s">
        <v>37277</v>
      </c>
      <c r="M1536">
        <v>28678819</v>
      </c>
      <c r="Q1536" s="10"/>
      <c r="R1536" s="11">
        <f t="shared" si="46"/>
        <v>0</v>
      </c>
      <c r="U1536" s="11">
        <f t="shared" si="47"/>
        <v>0</v>
      </c>
      <c r="Y1536" s="11">
        <f>IF(SUM(Tableau1[[#This Row],[Other access]:[Sci-hub access]])&gt;=1,1,0)</f>
        <v>0</v>
      </c>
      <c r="Z1536" s="12">
        <f>IF(OR(Tableau1[[#This Row],[Access R1 + S1+ T1 ]]&gt;=1,Tableau1[[#This Row],[Access V1 +W1 + X1]]&gt;=1),1,0)</f>
        <v>0</v>
      </c>
      <c r="AB1536" s="10" t="str">
        <f>Tableau1[[#This Row],[DOI]]</f>
        <v>doi: 10.1371/journal.pone.0180300</v>
      </c>
      <c r="AC1536" s="13" t="str">
        <f>Tableau1[[#This Row],[Authors]]&amp;", "&amp;Tableau1[[#This Row],[Title]]&amp;" "&amp;Tableau1[[#This Row],[Journal]]&amp;". "&amp;Tableau1[[#This Row],[Year]]</f>
        <v>Trudeau-Fisette P, Tiede M, Ménard L., Compensations to auditory feedback perturbations in congenitally blind and sighted speakers: Acoustic and articulatory data. PLoS One. 2017</v>
      </c>
    </row>
    <row r="1537" spans="1:29" x14ac:dyDescent="0.3">
      <c r="A1537">
        <v>4336</v>
      </c>
      <c r="B1537" t="s">
        <v>7464</v>
      </c>
      <c r="C1537" t="s">
        <v>17700</v>
      </c>
      <c r="D1537" t="s">
        <v>27893</v>
      </c>
      <c r="E1537" t="s">
        <v>2462</v>
      </c>
      <c r="F1537" s="10"/>
      <c r="G1537">
        <v>2017</v>
      </c>
      <c r="J1537">
        <v>0.13718284022476601</v>
      </c>
      <c r="L1537" t="s">
        <v>38759</v>
      </c>
      <c r="M1537">
        <v>28454526</v>
      </c>
      <c r="Q1537" s="10"/>
      <c r="R1537" s="11">
        <f t="shared" si="46"/>
        <v>0</v>
      </c>
      <c r="U1537" s="11">
        <f t="shared" si="47"/>
        <v>0</v>
      </c>
      <c r="Y1537" s="11">
        <f>IF(SUM(Tableau1[[#This Row],[Other access]:[Sci-hub access]])&gt;=1,1,0)</f>
        <v>0</v>
      </c>
      <c r="Z1537" s="12">
        <f>IF(OR(Tableau1[[#This Row],[Access R1 + S1+ T1 ]]&gt;=1,Tableau1[[#This Row],[Access V1 +W1 + X1]]&gt;=1),1,0)</f>
        <v>0</v>
      </c>
      <c r="AB1537" s="10" t="str">
        <f>Tableau1[[#This Row],[DOI]]</f>
        <v>doi: 10.1186/s12886-017-0453-z</v>
      </c>
      <c r="AC1537" s="13" t="str">
        <f>Tableau1[[#This Row],[Authors]]&amp;", "&amp;Tableau1[[#This Row],[Title]]&amp;" "&amp;Tableau1[[#This Row],[Journal]]&amp;". "&amp;Tableau1[[#This Row],[Year]]</f>
        <v>Lee W, Lee S, Bae H, Kim CY, Seong GJ., Efficacy and tolerability of preservative-free 0.0015% tafluprost in glaucoma patients: a prospective crossover study. BMC Ophthalmol. 2017</v>
      </c>
    </row>
    <row r="1538" spans="1:29" x14ac:dyDescent="0.3">
      <c r="A1538">
        <v>5363</v>
      </c>
      <c r="B1538" t="s">
        <v>8417</v>
      </c>
      <c r="C1538" t="s">
        <v>18640</v>
      </c>
      <c r="D1538" t="s">
        <v>28847</v>
      </c>
      <c r="E1538" t="s">
        <v>34256</v>
      </c>
      <c r="F1538" s="10"/>
      <c r="G1538">
        <v>2017</v>
      </c>
      <c r="J1538">
        <v>0.13740799462708964</v>
      </c>
      <c r="L1538" t="s">
        <v>39758</v>
      </c>
      <c r="M1538">
        <v>28344027</v>
      </c>
      <c r="Q1538" s="10"/>
      <c r="R1538" s="11">
        <f t="shared" ref="R1538:R1601" si="48">IF(SUM(N1538:Q1538)&gt;0,1,0)</f>
        <v>0</v>
      </c>
      <c r="U1538" s="11">
        <f t="shared" ref="U1538:U1601" si="49">IF(SUM(R1538,T1538)&gt;0,1,0)</f>
        <v>0</v>
      </c>
      <c r="Y1538" s="11">
        <f>IF(SUM(Tableau1[[#This Row],[Other access]:[Sci-hub access]])&gt;=1,1,0)</f>
        <v>0</v>
      </c>
      <c r="Z1538" s="12">
        <f>IF(OR(Tableau1[[#This Row],[Access R1 + S1+ T1 ]]&gt;=1,Tableau1[[#This Row],[Access V1 +W1 + X1]]&gt;=1),1,0)</f>
        <v>0</v>
      </c>
      <c r="AB1538" s="10" t="str">
        <f>Tableau1[[#This Row],[DOI]]</f>
        <v>doi: 10.1016/j.jcms.2017.02.017</v>
      </c>
      <c r="AC1538" s="13" t="str">
        <f>Tableau1[[#This Row],[Authors]]&amp;", "&amp;Tableau1[[#This Row],[Title]]&amp;" "&amp;Tableau1[[#This Row],[Journal]]&amp;". "&amp;Tableau1[[#This Row],[Year]]</f>
        <v>Lee ES, Han JW, Choi HS, Jang JW, Kim SJ, Jang SY., Differences in interpalpebral fissure measurement in patients with unilateral enophthalmos resulting from orbital wall fractures. J Craniomaxillofac Surg. 2017</v>
      </c>
    </row>
    <row r="1539" spans="1:29" x14ac:dyDescent="0.3">
      <c r="A1539">
        <v>2871</v>
      </c>
      <c r="B1539" t="s">
        <v>178</v>
      </c>
      <c r="C1539" t="s">
        <v>179</v>
      </c>
      <c r="D1539" t="s">
        <v>180</v>
      </c>
      <c r="E1539" t="s">
        <v>2935</v>
      </c>
      <c r="F1539" s="10"/>
      <c r="G1539">
        <v>2017</v>
      </c>
      <c r="J1539">
        <v>0.13748742675448489</v>
      </c>
      <c r="L1539" t="e">
        <v>#VALUE!</v>
      </c>
      <c r="M1539">
        <v>28671403</v>
      </c>
      <c r="Q1539" s="10"/>
      <c r="R1539" s="11">
        <f t="shared" si="48"/>
        <v>0</v>
      </c>
      <c r="U1539" s="11">
        <f t="shared" si="49"/>
        <v>0</v>
      </c>
      <c r="Y1539" s="11">
        <f>IF(SUM(Tableau1[[#This Row],[Other access]:[Sci-hub access]])&gt;=1,1,0)</f>
        <v>0</v>
      </c>
      <c r="Z1539" s="12">
        <f>IF(OR(Tableau1[[#This Row],[Access R1 + S1+ T1 ]]&gt;=1,Tableau1[[#This Row],[Access V1 +W1 + X1]]&gt;=1),1,0)</f>
        <v>0</v>
      </c>
      <c r="AB1539" s="10" t="e">
        <f>Tableau1[[#This Row],[DOI]]</f>
        <v>#VALUE!</v>
      </c>
      <c r="AC1539" s="13" t="str">
        <f>Tableau1[[#This Row],[Authors]]&amp;", "&amp;Tableau1[[#This Row],[Title]]&amp;" "&amp;Tableau1[[#This Row],[Journal]]&amp;". "&amp;Tableau1[[#This Row],[Year]]</f>
        <v>Wilkinson JM, Cozine EW, Kahn AR., Refractive Eye Surgery: Helping Patients Make Informed Decisions About LASIK. Am Fam Physician. 2017</v>
      </c>
    </row>
    <row r="1540" spans="1:29" x14ac:dyDescent="0.3">
      <c r="A1540">
        <v>9789</v>
      </c>
      <c r="B1540" t="s">
        <v>12329</v>
      </c>
      <c r="C1540" t="s">
        <v>22501</v>
      </c>
      <c r="D1540" t="s">
        <v>32777</v>
      </c>
      <c r="E1540" t="s">
        <v>2448</v>
      </c>
      <c r="F1540" s="10"/>
      <c r="G1540">
        <v>2017</v>
      </c>
      <c r="J1540">
        <v>0.13749971340737299</v>
      </c>
      <c r="L1540" t="s">
        <v>44051</v>
      </c>
      <c r="M1540">
        <v>27582087</v>
      </c>
      <c r="Q1540" s="10"/>
      <c r="R1540" s="11">
        <f t="shared" si="48"/>
        <v>0</v>
      </c>
      <c r="U1540" s="11">
        <f t="shared" si="49"/>
        <v>0</v>
      </c>
      <c r="Y1540" s="11">
        <f>IF(SUM(Tableau1[[#This Row],[Other access]:[Sci-hub access]])&gt;=1,1,0)</f>
        <v>0</v>
      </c>
      <c r="Z1540" s="12">
        <f>IF(OR(Tableau1[[#This Row],[Access R1 + S1+ T1 ]]&gt;=1,Tableau1[[#This Row],[Access V1 +W1 + X1]]&gt;=1),1,0)</f>
        <v>0</v>
      </c>
      <c r="AB1540" s="10" t="str">
        <f>Tableau1[[#This Row],[DOI]]</f>
        <v>doi: 10.1007/s00417-016-3466-z</v>
      </c>
      <c r="AC1540" s="13" t="str">
        <f>Tableau1[[#This Row],[Authors]]&amp;", "&amp;Tableau1[[#This Row],[Title]]&amp;" "&amp;Tableau1[[#This Row],[Journal]]&amp;". "&amp;Tableau1[[#This Row],[Year]]</f>
        <v>Vujosevic S, Pucci P, Casciano M, Longhin E, Convento E, Bini S, Midena E., Long-term longitudinal modifications in mesopic microperimetry in early and intermediate age-related macular degeneration. Graefes Arch Clin Exp Ophthalmol. 2017</v>
      </c>
    </row>
    <row r="1541" spans="1:29" ht="28.8" x14ac:dyDescent="0.3">
      <c r="A1541">
        <v>889</v>
      </c>
      <c r="B1541" t="s">
        <v>4152</v>
      </c>
      <c r="C1541" t="s">
        <v>14406</v>
      </c>
      <c r="D1541" t="s">
        <v>24572</v>
      </c>
      <c r="E1541" t="s">
        <v>2490</v>
      </c>
      <c r="F1541" s="10"/>
      <c r="G1541">
        <v>2017</v>
      </c>
      <c r="J1541">
        <v>0.13754948802809652</v>
      </c>
      <c r="L1541" t="s">
        <v>35377</v>
      </c>
      <c r="M1541">
        <v>29074161</v>
      </c>
      <c r="Q1541" s="10"/>
      <c r="R1541" s="11">
        <f t="shared" si="48"/>
        <v>0</v>
      </c>
      <c r="U1541" s="11">
        <f t="shared" si="49"/>
        <v>0</v>
      </c>
      <c r="Y1541" s="11">
        <f>IF(SUM(Tableau1[[#This Row],[Other access]:[Sci-hub access]])&gt;=1,1,0)</f>
        <v>0</v>
      </c>
      <c r="Z1541" s="12">
        <f>IF(OR(Tableau1[[#This Row],[Access R1 + S1+ T1 ]]&gt;=1,Tableau1[[#This Row],[Access V1 +W1 + X1]]&gt;=1),1,0)</f>
        <v>0</v>
      </c>
      <c r="AB1541" s="10" t="str">
        <f>Tableau1[[#This Row],[DOI]]</f>
        <v>doi: 10.1016/j.ajo.2017.10.008</v>
      </c>
      <c r="AC1541" s="13" t="str">
        <f>Tableau1[[#This Row],[Authors]]&amp;", "&amp;Tableau1[[#This Row],[Title]]&amp;" "&amp;Tableau1[[#This Row],[Journal]]&amp;". "&amp;Tableau1[[#This Row],[Year]]</f>
        <v>Scott IU, Figueroa MJ, Oden NL, Ip MS, Blodi BA, VanVeldhuisen PC; SCORE2 Investigator Group.., SCORE2 Report 5: Vision-Related Function in Patients With Macular Edema Secondary to Central Retinal or Hemiretinal Vein Occlusion. Am J Ophthalmol. 2017</v>
      </c>
    </row>
    <row r="1542" spans="1:29" ht="28.8" x14ac:dyDescent="0.3">
      <c r="A1542">
        <v>1922</v>
      </c>
      <c r="B1542" t="s">
        <v>5164</v>
      </c>
      <c r="C1542" t="s">
        <v>15410</v>
      </c>
      <c r="D1542" t="s">
        <v>25586</v>
      </c>
      <c r="E1542" t="s">
        <v>2441</v>
      </c>
      <c r="F1542" s="10"/>
      <c r="G1542">
        <v>2017</v>
      </c>
      <c r="J1542">
        <v>0.1375750963515846</v>
      </c>
      <c r="L1542" t="s">
        <v>36393</v>
      </c>
      <c r="M1542">
        <v>28847641</v>
      </c>
      <c r="Q1542" s="10"/>
      <c r="R1542" s="11">
        <f t="shared" si="48"/>
        <v>0</v>
      </c>
      <c r="U1542" s="11">
        <f t="shared" si="49"/>
        <v>0</v>
      </c>
      <c r="Y1542" s="11">
        <f>IF(SUM(Tableau1[[#This Row],[Other access]:[Sci-hub access]])&gt;=1,1,0)</f>
        <v>0</v>
      </c>
      <c r="Z1542" s="12">
        <f>IF(OR(Tableau1[[#This Row],[Access R1 + S1+ T1 ]]&gt;=1,Tableau1[[#This Row],[Access V1 +W1 + X1]]&gt;=1),1,0)</f>
        <v>0</v>
      </c>
      <c r="AB1542" s="10" t="str">
        <f>Tableau1[[#This Row],[DOI]]</f>
        <v>doi: 10.1016/j.ophtha.2017.06.032</v>
      </c>
      <c r="AC1542" s="13" t="str">
        <f>Tableau1[[#This Row],[Authors]]&amp;", "&amp;Tableau1[[#This Row],[Title]]&amp;" "&amp;Tableau1[[#This Row],[Journal]]&amp;". "&amp;Tableau1[[#This Row],[Year]]</f>
        <v>Sleiman K, Veerappan M, Winter KP, McCall MN, Yiu G, Farsiu S, Chew EY, Clemons T, Toth CA; Age-Related Eye Disease Study 2 Ancillary Spectral Domain Optical Coherence Tomography Study Group.., Optical Coherence Tomography Predictors of Risk for Progression to Non-Neovascular Atrophic Age-Related Macular Degeneration. Ophthalmology. 2017</v>
      </c>
    </row>
    <row r="1543" spans="1:29" ht="28.8" x14ac:dyDescent="0.3">
      <c r="A1543">
        <v>2490</v>
      </c>
      <c r="B1543" t="s">
        <v>5712</v>
      </c>
      <c r="C1543" t="s">
        <v>15958</v>
      </c>
      <c r="D1543" t="s">
        <v>26135</v>
      </c>
      <c r="E1543" t="s">
        <v>2443</v>
      </c>
      <c r="F1543" s="10"/>
      <c r="G1543">
        <v>2017</v>
      </c>
      <c r="J1543">
        <v>0.13759520266956049</v>
      </c>
      <c r="L1543" t="s">
        <v>36954</v>
      </c>
      <c r="M1543">
        <v>28738134</v>
      </c>
      <c r="Q1543" s="10"/>
      <c r="R1543" s="11">
        <f t="shared" si="48"/>
        <v>0</v>
      </c>
      <c r="U1543" s="11">
        <f t="shared" si="49"/>
        <v>0</v>
      </c>
      <c r="Y1543" s="11">
        <f>IF(SUM(Tableau1[[#This Row],[Other access]:[Sci-hub access]])&gt;=1,1,0)</f>
        <v>0</v>
      </c>
      <c r="Z1543" s="12">
        <f>IF(OR(Tableau1[[#This Row],[Access R1 + S1+ T1 ]]&gt;=1,Tableau1[[#This Row],[Access V1 +W1 + X1]]&gt;=1),1,0)</f>
        <v>0</v>
      </c>
      <c r="AB1543" s="10" t="str">
        <f>Tableau1[[#This Row],[DOI]]</f>
        <v>doi: 10.1167/iovs.17-21941</v>
      </c>
      <c r="AC1543" s="13" t="str">
        <f>Tableau1[[#This Row],[Authors]]&amp;", "&amp;Tableau1[[#This Row],[Title]]&amp;" "&amp;Tableau1[[#This Row],[Journal]]&amp;". "&amp;Tableau1[[#This Row],[Year]]</f>
        <v>Eandi CM, Ciardella A, Parravano M, Missiroli F, Alovisi C, Veronese C, Morara MC, Grossi M, Virgili G, Ricci F., Indocyanine Green Angiography and Optical Coherence Tomography Angiography of Choroidal Neovascularization in Age-Related Macular Degeneration. Invest Ophthalmol Vis Sci. 2017</v>
      </c>
    </row>
    <row r="1544" spans="1:29" x14ac:dyDescent="0.3">
      <c r="A1544">
        <v>9043</v>
      </c>
      <c r="B1544" t="s">
        <v>11653</v>
      </c>
      <c r="C1544" t="s">
        <v>21829</v>
      </c>
      <c r="D1544" t="s">
        <v>32094</v>
      </c>
      <c r="E1544" t="s">
        <v>2463</v>
      </c>
      <c r="F1544" s="10"/>
      <c r="G1544">
        <v>2017</v>
      </c>
      <c r="J1544">
        <v>0.13785053767509048</v>
      </c>
      <c r="L1544" t="s">
        <v>43365</v>
      </c>
      <c r="M1544">
        <v>27716894</v>
      </c>
      <c r="Q1544" s="10"/>
      <c r="R1544" s="11">
        <f t="shared" si="48"/>
        <v>0</v>
      </c>
      <c r="U1544" s="11">
        <f t="shared" si="49"/>
        <v>0</v>
      </c>
      <c r="Y1544" s="11">
        <f>IF(SUM(Tableau1[[#This Row],[Other access]:[Sci-hub access]])&gt;=1,1,0)</f>
        <v>0</v>
      </c>
      <c r="Z1544" s="12">
        <f>IF(OR(Tableau1[[#This Row],[Access R1 + S1+ T1 ]]&gt;=1,Tableau1[[#This Row],[Access V1 +W1 + X1]]&gt;=1),1,0)</f>
        <v>0</v>
      </c>
      <c r="AB1544" s="10" t="str">
        <f>Tableau1[[#This Row],[DOI]]</f>
        <v>doi: 10.5301/ejo.5000885</v>
      </c>
      <c r="AC1544" s="13" t="str">
        <f>Tableau1[[#This Row],[Authors]]&amp;", "&amp;Tableau1[[#This Row],[Title]]&amp;" "&amp;Tableau1[[#This Row],[Journal]]&amp;". "&amp;Tableau1[[#This Row],[Year]]</f>
        <v>Trento M, Charrier L, Salassa M, Merlo S, Passera P, Baltatescu A, Cavallo F, Porta M., Cognitive function may be a predictor of retinopathy progression in patients with type 2 diabetes. Eur J Ophthalmol. 2017</v>
      </c>
    </row>
    <row r="1545" spans="1:29" x14ac:dyDescent="0.3">
      <c r="A1545">
        <v>7342</v>
      </c>
      <c r="B1545" t="s">
        <v>1307</v>
      </c>
      <c r="C1545" t="s">
        <v>1308</v>
      </c>
      <c r="D1545" t="s">
        <v>1309</v>
      </c>
      <c r="E1545" t="s">
        <v>2642</v>
      </c>
      <c r="F1545" s="10"/>
      <c r="G1545">
        <v>2017</v>
      </c>
      <c r="J1545">
        <v>0.13797311546060553</v>
      </c>
      <c r="L1545" t="s">
        <v>41698</v>
      </c>
      <c r="M1545">
        <v>28103611</v>
      </c>
      <c r="Q1545" s="10"/>
      <c r="R1545" s="11">
        <f t="shared" si="48"/>
        <v>0</v>
      </c>
      <c r="U1545" s="11">
        <f t="shared" si="49"/>
        <v>0</v>
      </c>
      <c r="Y1545" s="11">
        <f>IF(SUM(Tableau1[[#This Row],[Other access]:[Sci-hub access]])&gt;=1,1,0)</f>
        <v>0</v>
      </c>
      <c r="Z1545" s="12">
        <f>IF(OR(Tableau1[[#This Row],[Access R1 + S1+ T1 ]]&gt;=1,Tableau1[[#This Row],[Access V1 +W1 + X1]]&gt;=1),1,0)</f>
        <v>0</v>
      </c>
      <c r="AB1545" s="10" t="str">
        <f>Tableau1[[#This Row],[DOI]]</f>
        <v>doi: 10.1038/bjc.2016.419</v>
      </c>
      <c r="AC1545" s="13" t="str">
        <f>Tableau1[[#This Row],[Authors]]&amp;", "&amp;Tableau1[[#This Row],[Title]]&amp;" "&amp;Tableau1[[#This Row],[Journal]]&amp;". "&amp;Tableau1[[#This Row],[Year]]</f>
        <v>Daud A, Kluger HM, Kurzrock R, Schimmoller F, Weitzman AL, Samuel TA, Moussa AH, Gordon MS, Shapiro GI., Phase II randomised discontinuation trial of the MET/VEGF receptor inhibitor cabozantinib in metastatic melanoma. Br J Cancer. 2017</v>
      </c>
    </row>
    <row r="1546" spans="1:29" x14ac:dyDescent="0.3">
      <c r="A1546">
        <v>2602</v>
      </c>
      <c r="B1546" t="s">
        <v>5819</v>
      </c>
      <c r="C1546" t="s">
        <v>16065</v>
      </c>
      <c r="D1546" t="s">
        <v>26242</v>
      </c>
      <c r="E1546" t="s">
        <v>2465</v>
      </c>
      <c r="F1546" s="10"/>
      <c r="G1546">
        <v>2017</v>
      </c>
      <c r="J1546">
        <v>0.13804247681219617</v>
      </c>
      <c r="L1546" t="s">
        <v>37065</v>
      </c>
      <c r="M1546">
        <v>28723781</v>
      </c>
      <c r="Q1546" s="10"/>
      <c r="R1546" s="11">
        <f t="shared" si="48"/>
        <v>0</v>
      </c>
      <c r="U1546" s="11">
        <f t="shared" si="49"/>
        <v>0</v>
      </c>
      <c r="Y1546" s="11">
        <f>IF(SUM(Tableau1[[#This Row],[Other access]:[Sci-hub access]])&gt;=1,1,0)</f>
        <v>0</v>
      </c>
      <c r="Z1546" s="12">
        <f>IF(OR(Tableau1[[#This Row],[Access R1 + S1+ T1 ]]&gt;=1,Tableau1[[#This Row],[Access V1 +W1 + X1]]&gt;=1),1,0)</f>
        <v>0</v>
      </c>
      <c r="AB1546" s="10" t="str">
        <f>Tableau1[[#This Row],[DOI]]</f>
        <v>doi: 10.1097/MD.0000000000007556</v>
      </c>
      <c r="AC1546" s="13" t="str">
        <f>Tableau1[[#This Row],[Authors]]&amp;", "&amp;Tableau1[[#This Row],[Title]]&amp;" "&amp;Tableau1[[#This Row],[Journal]]&amp;". "&amp;Tableau1[[#This Row],[Year]]</f>
        <v>Pekel E, Tufaner G, Kaya H, Kaşıkçı A, Deda G, Pekel G., Assessment of optic disc and ganglion cell layer in diabetes mellitus type 2. Medicine (Baltimore). 2017</v>
      </c>
    </row>
    <row r="1547" spans="1:29" x14ac:dyDescent="0.3">
      <c r="A1547">
        <v>4949</v>
      </c>
      <c r="B1547" t="s">
        <v>8044</v>
      </c>
      <c r="C1547" t="s">
        <v>18273</v>
      </c>
      <c r="D1547" t="s">
        <v>28474</v>
      </c>
      <c r="E1547" t="s">
        <v>2451</v>
      </c>
      <c r="F1547" s="10"/>
      <c r="G1547">
        <v>2017</v>
      </c>
      <c r="J1547">
        <v>0.13823916824711413</v>
      </c>
      <c r="L1547" t="s">
        <v>39357</v>
      </c>
      <c r="M1547">
        <v>28388680</v>
      </c>
      <c r="Q1547" s="10"/>
      <c r="R1547" s="11">
        <f t="shared" si="48"/>
        <v>0</v>
      </c>
      <c r="U1547" s="11">
        <f t="shared" si="49"/>
        <v>0</v>
      </c>
      <c r="Y1547" s="11">
        <f>IF(SUM(Tableau1[[#This Row],[Other access]:[Sci-hub access]])&gt;=1,1,0)</f>
        <v>0</v>
      </c>
      <c r="Z1547" s="12">
        <f>IF(OR(Tableau1[[#This Row],[Access R1 + S1+ T1 ]]&gt;=1,Tableau1[[#This Row],[Access V1 +W1 + X1]]&gt;=1),1,0)</f>
        <v>0</v>
      </c>
      <c r="AB1547" s="10" t="str">
        <f>Tableau1[[#This Row],[DOI]]</f>
        <v>doi: 10.1371/journal.pone.0175270</v>
      </c>
      <c r="AC1547" s="13" t="str">
        <f>Tableau1[[#This Row],[Authors]]&amp;", "&amp;Tableau1[[#This Row],[Title]]&amp;" "&amp;Tableau1[[#This Row],[Journal]]&amp;". "&amp;Tableau1[[#This Row],[Year]]</f>
        <v>Hwang DJ, Lee KM, Park MS, Choi SH, Park JI, Cho JH, Park KH, Woo SJ., Association between diabetic foot ulcer and diabetic retinopathy. PLoS One. 2017</v>
      </c>
    </row>
    <row r="1548" spans="1:29" x14ac:dyDescent="0.3">
      <c r="A1548">
        <v>1264</v>
      </c>
      <c r="B1548" t="s">
        <v>4525</v>
      </c>
      <c r="C1548" t="s">
        <v>14778</v>
      </c>
      <c r="D1548" t="s">
        <v>24946</v>
      </c>
      <c r="E1548" t="s">
        <v>2468</v>
      </c>
      <c r="F1548" s="10"/>
      <c r="G1548">
        <v>2017</v>
      </c>
      <c r="J1548">
        <v>0.13824402754342124</v>
      </c>
      <c r="L1548" t="s">
        <v>35751</v>
      </c>
      <c r="M1548">
        <v>28984709</v>
      </c>
      <c r="Q1548" s="10"/>
      <c r="R1548" s="11">
        <f t="shared" si="48"/>
        <v>0</v>
      </c>
      <c r="U1548" s="11">
        <f t="shared" si="49"/>
        <v>0</v>
      </c>
      <c r="Y1548" s="11">
        <f>IF(SUM(Tableau1[[#This Row],[Other access]:[Sci-hub access]])&gt;=1,1,0)</f>
        <v>0</v>
      </c>
      <c r="Z1548" s="12">
        <f>IF(OR(Tableau1[[#This Row],[Access R1 + S1+ T1 ]]&gt;=1,Tableau1[[#This Row],[Access V1 +W1 + X1]]&gt;=1),1,0)</f>
        <v>0</v>
      </c>
      <c r="AB1548" s="10" t="str">
        <f>Tableau1[[#This Row],[DOI]]</f>
        <v>doi: 10.1097/IJG.0000000000000781</v>
      </c>
      <c r="AC1548" s="13" t="str">
        <f>Tableau1[[#This Row],[Authors]]&amp;", "&amp;Tableau1[[#This Row],[Title]]&amp;" "&amp;Tableau1[[#This Row],[Journal]]&amp;". "&amp;Tableau1[[#This Row],[Year]]</f>
        <v>Kim YK, Ha A, Lee WJ, Jeoung JW, Park KH., Measurement of Optic Disc Cup Surface Depth Using Cirrus HD-OCT. J Glaucoma. 2017</v>
      </c>
    </row>
    <row r="1549" spans="1:29" x14ac:dyDescent="0.3">
      <c r="A1549">
        <v>7455</v>
      </c>
      <c r="B1549" t="s">
        <v>10260</v>
      </c>
      <c r="C1549" t="s">
        <v>20462</v>
      </c>
      <c r="D1549" t="s">
        <v>30695</v>
      </c>
      <c r="E1549" t="s">
        <v>2532</v>
      </c>
      <c r="F1549" s="10"/>
      <c r="G1549">
        <v>2017</v>
      </c>
      <c r="J1549">
        <v>0.13828597469272186</v>
      </c>
      <c r="L1549" t="s">
        <v>41811</v>
      </c>
      <c r="M1549">
        <v>28091897</v>
      </c>
      <c r="Q1549" s="10"/>
      <c r="R1549" s="11">
        <f t="shared" si="48"/>
        <v>0</v>
      </c>
      <c r="U1549" s="11">
        <f t="shared" si="49"/>
        <v>0</v>
      </c>
      <c r="Y1549" s="11">
        <f>IF(SUM(Tableau1[[#This Row],[Other access]:[Sci-hub access]])&gt;=1,1,0)</f>
        <v>0</v>
      </c>
      <c r="Z1549" s="12">
        <f>IF(OR(Tableau1[[#This Row],[Access R1 + S1+ T1 ]]&gt;=1,Tableau1[[#This Row],[Access V1 +W1 + X1]]&gt;=1),1,0)</f>
        <v>0</v>
      </c>
      <c r="AB1549" s="10" t="str">
        <f>Tableau1[[#This Row],[DOI]]</f>
        <v>doi: 10.1007/s10384-016-0497-2</v>
      </c>
      <c r="AC1549" s="13" t="str">
        <f>Tableau1[[#This Row],[Authors]]&amp;", "&amp;Tableau1[[#This Row],[Title]]&amp;" "&amp;Tableau1[[#This Row],[Journal]]&amp;". "&amp;Tableau1[[#This Row],[Year]]</f>
        <v>Shodai R, Negishi K, Arai H, Toda I, Torii H, Tsubota K., Comparative analysis of the visual and refractive outcomes of a refractive segmented multifocal intraocular lens with and without toricity: 1-year results. Jpn J Ophthalmol. 2017</v>
      </c>
    </row>
    <row r="1550" spans="1:29" x14ac:dyDescent="0.3">
      <c r="A1550">
        <v>1289</v>
      </c>
      <c r="B1550" t="s">
        <v>4549</v>
      </c>
      <c r="C1550" t="s">
        <v>14801</v>
      </c>
      <c r="D1550" t="s">
        <v>24970</v>
      </c>
      <c r="E1550" t="s">
        <v>2443</v>
      </c>
      <c r="F1550" s="10"/>
      <c r="G1550">
        <v>2017</v>
      </c>
      <c r="J1550">
        <v>0.13830139772854977</v>
      </c>
      <c r="L1550" t="s">
        <v>35772</v>
      </c>
      <c r="M1550">
        <v>28979996</v>
      </c>
      <c r="Q1550" s="10"/>
      <c r="R1550" s="11">
        <f t="shared" si="48"/>
        <v>0</v>
      </c>
      <c r="U1550" s="11">
        <f t="shared" si="49"/>
        <v>0</v>
      </c>
      <c r="Y1550" s="11">
        <f>IF(SUM(Tableau1[[#This Row],[Other access]:[Sci-hub access]])&gt;=1,1,0)</f>
        <v>0</v>
      </c>
      <c r="Z1550" s="12">
        <f>IF(OR(Tableau1[[#This Row],[Access R1 + S1+ T1 ]]&gt;=1,Tableau1[[#This Row],[Access V1 +W1 + X1]]&gt;=1),1,0)</f>
        <v>0</v>
      </c>
      <c r="AB1550" s="10" t="str">
        <f>Tableau1[[#This Row],[DOI]]</f>
        <v>doi: 10.1167/iovs.17-22219</v>
      </c>
      <c r="AC1550" s="13" t="str">
        <f>Tableau1[[#This Row],[Authors]]&amp;", "&amp;Tableau1[[#This Row],[Title]]&amp;" "&amp;Tableau1[[#This Row],[Journal]]&amp;". "&amp;Tableau1[[#This Row],[Year]]</f>
        <v>Chansangpetch S, Panpruk R, Manassakorn A, Tantisevi V, Rojanapongpun P, Hurst CP, Lin SC., Impact of Myopia on Corneal Biomechanics in Glaucoma and Nonglaucoma Patients. Invest Ophthalmol Vis Sci. 2017</v>
      </c>
    </row>
    <row r="1551" spans="1:29" x14ac:dyDescent="0.3">
      <c r="A1551">
        <v>10546</v>
      </c>
      <c r="B1551" t="s">
        <v>2264</v>
      </c>
      <c r="C1551" t="s">
        <v>2265</v>
      </c>
      <c r="D1551" t="s">
        <v>2266</v>
      </c>
      <c r="E1551" t="s">
        <v>3079</v>
      </c>
      <c r="F1551" s="10"/>
      <c r="G1551">
        <v>2017</v>
      </c>
      <c r="J1551">
        <v>0.13845814297023107</v>
      </c>
      <c r="L1551" t="s">
        <v>44795</v>
      </c>
      <c r="M1551">
        <v>27219883</v>
      </c>
      <c r="Q1551" s="10"/>
      <c r="R1551" s="11">
        <f t="shared" si="48"/>
        <v>0</v>
      </c>
      <c r="U1551" s="11">
        <f t="shared" si="49"/>
        <v>0</v>
      </c>
      <c r="Y1551" s="11">
        <f>IF(SUM(Tableau1[[#This Row],[Other access]:[Sci-hub access]])&gt;=1,1,0)</f>
        <v>0</v>
      </c>
      <c r="Z1551" s="12">
        <f>IF(OR(Tableau1[[#This Row],[Access R1 + S1+ T1 ]]&gt;=1,Tableau1[[#This Row],[Access V1 +W1 + X1]]&gt;=1),1,0)</f>
        <v>0</v>
      </c>
      <c r="AB1551" s="10" t="str">
        <f>Tableau1[[#This Row],[DOI]]</f>
        <v>doi: 10.1055/s-0042-105281</v>
      </c>
      <c r="AC1551" s="13" t="str">
        <f>Tableau1[[#This Row],[Authors]]&amp;", "&amp;Tableau1[[#This Row],[Title]]&amp;" "&amp;Tableau1[[#This Row],[Journal]]&amp;". "&amp;Tableau1[[#This Row],[Year]]</f>
        <v>Onose H, Uchida T, Sato J, Ishii S, Yamada E, Yamada T, Watada H., Monocyte and Basophil Counts as Predictors of Neutrophil Count Recovery in Patients with Thiamazole-Induced Agranulocytosis. Exp Clin Endocrinol Diabetes. 2017</v>
      </c>
    </row>
    <row r="1552" spans="1:29" x14ac:dyDescent="0.3">
      <c r="A1552">
        <v>10461</v>
      </c>
      <c r="B1552" t="s">
        <v>12947</v>
      </c>
      <c r="C1552" t="s">
        <v>23114</v>
      </c>
      <c r="D1552" t="s">
        <v>33400</v>
      </c>
      <c r="E1552" t="s">
        <v>2447</v>
      </c>
      <c r="F1552" s="10"/>
      <c r="G1552">
        <v>2017</v>
      </c>
      <c r="J1552">
        <v>0.13850078906684615</v>
      </c>
      <c r="L1552" t="s">
        <v>44711</v>
      </c>
      <c r="M1552">
        <v>27281483</v>
      </c>
      <c r="Q1552" s="10"/>
      <c r="R1552" s="11">
        <f t="shared" si="48"/>
        <v>0</v>
      </c>
      <c r="U1552" s="11">
        <f t="shared" si="49"/>
        <v>0</v>
      </c>
      <c r="Y1552" s="11">
        <f>IF(SUM(Tableau1[[#This Row],[Other access]:[Sci-hub access]])&gt;=1,1,0)</f>
        <v>0</v>
      </c>
      <c r="Z1552" s="12">
        <f>IF(OR(Tableau1[[#This Row],[Access R1 + S1+ T1 ]]&gt;=1,Tableau1[[#This Row],[Access V1 +W1 + X1]]&gt;=1),1,0)</f>
        <v>0</v>
      </c>
      <c r="AB1552" s="10" t="str">
        <f>Tableau1[[#This Row],[DOI]]</f>
        <v>doi: 10.1097/IOP.0000000000000730</v>
      </c>
      <c r="AC1552" s="13" t="str">
        <f>Tableau1[[#This Row],[Authors]]&amp;", "&amp;Tableau1[[#This Row],[Title]]&amp;" "&amp;Tableau1[[#This Row],[Journal]]&amp;". "&amp;Tableau1[[#This Row],[Year]]</f>
        <v>Sy A, Eliasieh K, Silkiss RZ., Clinical Response to Tocilizumab in Severe Thyroid Eye Disease. Ophthal Plast Reconstr Surg. 2017</v>
      </c>
    </row>
    <row r="1553" spans="1:29" x14ac:dyDescent="0.3">
      <c r="A1553">
        <v>1705</v>
      </c>
      <c r="B1553" t="s">
        <v>4955</v>
      </c>
      <c r="C1553" t="s">
        <v>15204</v>
      </c>
      <c r="D1553" t="s">
        <v>25376</v>
      </c>
      <c r="E1553" t="s">
        <v>2874</v>
      </c>
      <c r="F1553" s="10"/>
      <c r="G1553">
        <v>2017</v>
      </c>
      <c r="J1553">
        <v>0.13851589907353068</v>
      </c>
      <c r="L1553" t="s">
        <v>36183</v>
      </c>
      <c r="M1553">
        <v>28899917</v>
      </c>
      <c r="Q1553" s="10"/>
      <c r="R1553" s="11">
        <f t="shared" si="48"/>
        <v>0</v>
      </c>
      <c r="U1553" s="11">
        <f t="shared" si="49"/>
        <v>0</v>
      </c>
      <c r="Y1553" s="11">
        <f>IF(SUM(Tableau1[[#This Row],[Other access]:[Sci-hub access]])&gt;=1,1,0)</f>
        <v>0</v>
      </c>
      <c r="Z1553" s="12">
        <f>IF(OR(Tableau1[[#This Row],[Access R1 + S1+ T1 ]]&gt;=1,Tableau1[[#This Row],[Access V1 +W1 + X1]]&gt;=1),1,0)</f>
        <v>0</v>
      </c>
      <c r="AB1553" s="10" t="str">
        <f>Tableau1[[#This Row],[DOI]]</f>
        <v>doi: 10.1523/JNEUROSCI.1045-17.2017</v>
      </c>
      <c r="AC1553" s="13" t="str">
        <f>Tableau1[[#This Row],[Authors]]&amp;", "&amp;Tableau1[[#This Row],[Title]]&amp;" "&amp;Tableau1[[#This Row],[Journal]]&amp;". "&amp;Tableau1[[#This Row],[Year]]</f>
        <v>William CM, Saqran L, Stern MA, Chiang CL, Herrick SP, Rangwala A, Albers MW, Frosch MP, Hyman BT., Activity-Dependent Dysfunction in Visual and Olfactory Sensory Systems in Mouse Models of Down Syndrome. J Neurosci. 2017</v>
      </c>
    </row>
    <row r="1554" spans="1:29" x14ac:dyDescent="0.3">
      <c r="A1554">
        <v>7389</v>
      </c>
      <c r="B1554" t="s">
        <v>10198</v>
      </c>
      <c r="C1554" t="s">
        <v>20400</v>
      </c>
      <c r="D1554" t="s">
        <v>30632</v>
      </c>
      <c r="E1554" t="s">
        <v>34031</v>
      </c>
      <c r="F1554" s="10"/>
      <c r="G1554">
        <v>2017</v>
      </c>
      <c r="J1554">
        <v>0.13863310671552276</v>
      </c>
      <c r="L1554" t="s">
        <v>41745</v>
      </c>
      <c r="M1554">
        <v>28099041</v>
      </c>
      <c r="Q1554" s="10"/>
      <c r="R1554" s="11">
        <f t="shared" si="48"/>
        <v>0</v>
      </c>
      <c r="U1554" s="11">
        <f t="shared" si="49"/>
        <v>0</v>
      </c>
      <c r="Y1554" s="11">
        <f>IF(SUM(Tableau1[[#This Row],[Other access]:[Sci-hub access]])&gt;=1,1,0)</f>
        <v>0</v>
      </c>
      <c r="Z1554" s="12">
        <f>IF(OR(Tableau1[[#This Row],[Access R1 + S1+ T1 ]]&gt;=1,Tableau1[[#This Row],[Access V1 +W1 + X1]]&gt;=1),1,0)</f>
        <v>0</v>
      </c>
      <c r="AB1554" s="10" t="str">
        <f>Tableau1[[#This Row],[DOI]]</f>
        <v>doi: 10.1089/jop.2017.29024.gdn</v>
      </c>
      <c r="AC1554" s="13" t="str">
        <f>Tableau1[[#This Row],[Authors]]&amp;", "&amp;Tableau1[[#This Row],[Title]]&amp;" "&amp;Tableau1[[#This Row],[Journal]]&amp;". "&amp;Tableau1[[#This Row],[Year]]</f>
        <v>Novack GD., Eyes on New Product Development. J Ocul Pharmacol Ther. 2017</v>
      </c>
    </row>
    <row r="1555" spans="1:29" x14ac:dyDescent="0.3">
      <c r="A1555">
        <v>10993</v>
      </c>
      <c r="B1555" t="s">
        <v>13424</v>
      </c>
      <c r="C1555" t="s">
        <v>23586</v>
      </c>
      <c r="D1555" t="s">
        <v>33878</v>
      </c>
      <c r="E1555" t="s">
        <v>2447</v>
      </c>
      <c r="F1555" s="10"/>
      <c r="G1555">
        <v>2017</v>
      </c>
      <c r="J1555">
        <v>0.13877663431194931</v>
      </c>
      <c r="L1555" t="s">
        <v>45234</v>
      </c>
      <c r="M1555">
        <v>26669294</v>
      </c>
      <c r="Q1555" s="10"/>
      <c r="R1555" s="11">
        <f t="shared" si="48"/>
        <v>0</v>
      </c>
      <c r="U1555" s="11">
        <f t="shared" si="49"/>
        <v>0</v>
      </c>
      <c r="Y1555" s="11">
        <f>IF(SUM(Tableau1[[#This Row],[Other access]:[Sci-hub access]])&gt;=1,1,0)</f>
        <v>0</v>
      </c>
      <c r="Z1555" s="12">
        <f>IF(OR(Tableau1[[#This Row],[Access R1 + S1+ T1 ]]&gt;=1,Tableau1[[#This Row],[Access V1 +W1 + X1]]&gt;=1),1,0)</f>
        <v>0</v>
      </c>
      <c r="AB1555" s="10" t="str">
        <f>Tableau1[[#This Row],[DOI]]</f>
        <v>doi: 10.1097/IOP.0000000000000600</v>
      </c>
      <c r="AC1555" s="13" t="str">
        <f>Tableau1[[#This Row],[Authors]]&amp;", "&amp;Tableau1[[#This Row],[Title]]&amp;" "&amp;Tableau1[[#This Row],[Journal]]&amp;". "&amp;Tableau1[[#This Row],[Year]]</f>
        <v>Sachdev A, Shafi F, Mehta P, Ahluwalia H., Pediatric Periocular Keratin Horns: A Case Series. Ophthal Plast Reconstr Surg. 2017</v>
      </c>
    </row>
    <row r="1556" spans="1:29" x14ac:dyDescent="0.3">
      <c r="A1556">
        <v>167</v>
      </c>
      <c r="B1556" t="s">
        <v>3430</v>
      </c>
      <c r="C1556" t="s">
        <v>13691</v>
      </c>
      <c r="D1556" t="s">
        <v>23850</v>
      </c>
      <c r="E1556" t="s">
        <v>2462</v>
      </c>
      <c r="F1556" s="10"/>
      <c r="G1556">
        <v>2018</v>
      </c>
      <c r="J1556">
        <v>0.13911036863474346</v>
      </c>
      <c r="L1556" t="s">
        <v>34683</v>
      </c>
      <c r="M1556">
        <v>29378530</v>
      </c>
      <c r="Q1556" s="10"/>
      <c r="R1556" s="11">
        <f t="shared" si="48"/>
        <v>0</v>
      </c>
      <c r="U1556" s="11">
        <f t="shared" si="49"/>
        <v>0</v>
      </c>
      <c r="Y1556" s="11">
        <f>IF(SUM(Tableau1[[#This Row],[Other access]:[Sci-hub access]])&gt;=1,1,0)</f>
        <v>0</v>
      </c>
      <c r="Z1556" s="12">
        <f>IF(OR(Tableau1[[#This Row],[Access R1 + S1+ T1 ]]&gt;=1,Tableau1[[#This Row],[Access V1 +W1 + X1]]&gt;=1),1,0)</f>
        <v>0</v>
      </c>
      <c r="AB1556" s="10" t="str">
        <f>Tableau1[[#This Row],[DOI]]</f>
        <v>doi: 10.1186/s12886-018-0685-6</v>
      </c>
      <c r="AC1556" s="13" t="str">
        <f>Tableau1[[#This Row],[Authors]]&amp;", "&amp;Tableau1[[#This Row],[Title]]&amp;" "&amp;Tableau1[[#This Row],[Journal]]&amp;". "&amp;Tableau1[[#This Row],[Year]]</f>
        <v>Li Z, Zhang Y, Liao Y, Zeng R, Zeng P, Lan Y., Comparison of efficacy between anti-vascular endothelial growth factor (VEGF) and laser treatment in Type-1 and threshold retinopathy of prematurity (ROP). BMC Ophthalmol. 2018</v>
      </c>
    </row>
    <row r="1557" spans="1:29" x14ac:dyDescent="0.3">
      <c r="A1557">
        <v>8203</v>
      </c>
      <c r="B1557" t="s">
        <v>1615</v>
      </c>
      <c r="C1557" t="s">
        <v>1616</v>
      </c>
      <c r="D1557" t="s">
        <v>1617</v>
      </c>
      <c r="E1557" t="s">
        <v>3053</v>
      </c>
      <c r="F1557" s="10"/>
      <c r="G1557">
        <v>2017</v>
      </c>
      <c r="J1557">
        <v>0.13924466049931195</v>
      </c>
      <c r="L1557" t="s">
        <v>42549</v>
      </c>
      <c r="M1557">
        <v>27977488</v>
      </c>
      <c r="Q1557" s="10"/>
      <c r="R1557" s="11">
        <f t="shared" si="48"/>
        <v>0</v>
      </c>
      <c r="U1557" s="11">
        <f t="shared" si="49"/>
        <v>0</v>
      </c>
      <c r="Y1557" s="11">
        <f>IF(SUM(Tableau1[[#This Row],[Other access]:[Sci-hub access]])&gt;=1,1,0)</f>
        <v>0</v>
      </c>
      <c r="Z1557" s="12">
        <f>IF(OR(Tableau1[[#This Row],[Access R1 + S1+ T1 ]]&gt;=1,Tableau1[[#This Row],[Access V1 +W1 + X1]]&gt;=1),1,0)</f>
        <v>0</v>
      </c>
      <c r="AB1557" s="10" t="str">
        <f>Tableau1[[#This Row],[DOI]]</f>
        <v>doi: 10.1097/SCS.0000000000003359</v>
      </c>
      <c r="AC1557" s="13" t="str">
        <f>Tableau1[[#This Row],[Authors]]&amp;", "&amp;Tableau1[[#This Row],[Title]]&amp;" "&amp;Tableau1[[#This Row],[Journal]]&amp;". "&amp;Tableau1[[#This Row],[Year]]</f>
        <v>Sinno S, Kadel R, Tanna N, Zide BM., The Need for Overcorrection When Using a Suborbital Cervicofacial Hike Flap. J Craniofac Surg. 2017</v>
      </c>
    </row>
    <row r="1558" spans="1:29" ht="28.8" x14ac:dyDescent="0.3">
      <c r="A1558">
        <v>9432</v>
      </c>
      <c r="B1558" t="s">
        <v>12001</v>
      </c>
      <c r="C1558" t="s">
        <v>22177</v>
      </c>
      <c r="D1558" t="s">
        <v>32447</v>
      </c>
      <c r="E1558" t="s">
        <v>34461</v>
      </c>
      <c r="F1558" s="10"/>
      <c r="G1558">
        <v>2017</v>
      </c>
      <c r="J1558">
        <v>0.13928073017595632</v>
      </c>
      <c r="L1558" t="s">
        <v>43720</v>
      </c>
      <c r="M1558">
        <v>27692000</v>
      </c>
      <c r="Q1558" s="10"/>
      <c r="R1558" s="11">
        <f t="shared" si="48"/>
        <v>0</v>
      </c>
      <c r="U1558" s="11">
        <f t="shared" si="49"/>
        <v>0</v>
      </c>
      <c r="Y1558" s="11">
        <f>IF(SUM(Tableau1[[#This Row],[Other access]:[Sci-hub access]])&gt;=1,1,0)</f>
        <v>0</v>
      </c>
      <c r="Z1558" s="12">
        <f>IF(OR(Tableau1[[#This Row],[Access R1 + S1+ T1 ]]&gt;=1,Tableau1[[#This Row],[Access V1 +W1 + X1]]&gt;=1),1,0)</f>
        <v>0</v>
      </c>
      <c r="AB1558" s="10" t="str">
        <f>Tableau1[[#This Row],[DOI]]</f>
        <v>doi: 10.1017/neu.2016.49</v>
      </c>
      <c r="AC1558" s="13" t="str">
        <f>Tableau1[[#This Row],[Authors]]&amp;", "&amp;Tableau1[[#This Row],[Title]]&amp;" "&amp;Tableau1[[#This Row],[Journal]]&amp;". "&amp;Tableau1[[#This Row],[Year]]</f>
        <v>Pereira WLCJ, Reiche EMV, Kallaur AP, Oliveira SR, Simão ANC, Lozovoy MAB, Schiavão LJV, Rodrigues PRDVP, Alfieri DF, Flauzino T, Kaimen-Maciel DR., Frequency of autoimmune disorders and autoantibodies in patients with neuromyelitis optica. Acta Neuropsychiatr. 2017</v>
      </c>
    </row>
    <row r="1559" spans="1:29" x14ac:dyDescent="0.3">
      <c r="A1559">
        <v>7023</v>
      </c>
      <c r="B1559" t="s">
        <v>9878</v>
      </c>
      <c r="C1559" t="s">
        <v>20081</v>
      </c>
      <c r="D1559" t="s">
        <v>30312</v>
      </c>
      <c r="E1559" t="s">
        <v>2443</v>
      </c>
      <c r="F1559" s="10"/>
      <c r="G1559">
        <v>2017</v>
      </c>
      <c r="J1559">
        <v>0.13937353043665579</v>
      </c>
      <c r="L1559" t="s">
        <v>41380</v>
      </c>
      <c r="M1559">
        <v>28134964</v>
      </c>
      <c r="Q1559" s="10"/>
      <c r="R1559" s="11">
        <f t="shared" si="48"/>
        <v>0</v>
      </c>
      <c r="U1559" s="11">
        <f t="shared" si="49"/>
        <v>0</v>
      </c>
      <c r="Y1559" s="11">
        <f>IF(SUM(Tableau1[[#This Row],[Other access]:[Sci-hub access]])&gt;=1,1,0)</f>
        <v>0</v>
      </c>
      <c r="Z1559" s="12">
        <f>IF(OR(Tableau1[[#This Row],[Access R1 + S1+ T1 ]]&gt;=1,Tableau1[[#This Row],[Access V1 +W1 + X1]]&gt;=1),1,0)</f>
        <v>0</v>
      </c>
      <c r="AB1559" s="10" t="str">
        <f>Tableau1[[#This Row],[DOI]]</f>
        <v>doi: 10.1167/iovs.16-20675</v>
      </c>
      <c r="AC1559" s="13" t="str">
        <f>Tableau1[[#This Row],[Authors]]&amp;", "&amp;Tableau1[[#This Row],[Title]]&amp;" "&amp;Tableau1[[#This Row],[Journal]]&amp;". "&amp;Tableau1[[#This Row],[Year]]</f>
        <v>Li S, Chen Y, Shao M, Tang L, Sun X, Cao W., Association of Plasma Complement C3 Levels With Primary Angle-Closure Glaucoma in Older Women. Invest Ophthalmol Vis Sci. 2017</v>
      </c>
    </row>
    <row r="1560" spans="1:29" x14ac:dyDescent="0.3">
      <c r="A1560">
        <v>3708</v>
      </c>
      <c r="B1560" t="s">
        <v>6878</v>
      </c>
      <c r="C1560" t="s">
        <v>17119</v>
      </c>
      <c r="D1560" t="s">
        <v>27302</v>
      </c>
      <c r="E1560" t="s">
        <v>2462</v>
      </c>
      <c r="F1560" s="10"/>
      <c r="G1560">
        <v>2017</v>
      </c>
      <c r="J1560">
        <v>0.13952515199387838</v>
      </c>
      <c r="L1560" t="s">
        <v>38152</v>
      </c>
      <c r="M1560">
        <v>28545414</v>
      </c>
      <c r="Q1560" s="10"/>
      <c r="R1560" s="11">
        <f t="shared" si="48"/>
        <v>0</v>
      </c>
      <c r="U1560" s="11">
        <f t="shared" si="49"/>
        <v>0</v>
      </c>
      <c r="Y1560" s="11">
        <f>IF(SUM(Tableau1[[#This Row],[Other access]:[Sci-hub access]])&gt;=1,1,0)</f>
        <v>0</v>
      </c>
      <c r="Z1560" s="12">
        <f>IF(OR(Tableau1[[#This Row],[Access R1 + S1+ T1 ]]&gt;=1,Tableau1[[#This Row],[Access V1 +W1 + X1]]&gt;=1),1,0)</f>
        <v>0</v>
      </c>
      <c r="AB1560" s="10" t="str">
        <f>Tableau1[[#This Row],[DOI]]</f>
        <v>doi: 10.1186/s12886-017-0474-7</v>
      </c>
      <c r="AC1560" s="13" t="str">
        <f>Tableau1[[#This Row],[Authors]]&amp;", "&amp;Tableau1[[#This Row],[Title]]&amp;" "&amp;Tableau1[[#This Row],[Journal]]&amp;". "&amp;Tableau1[[#This Row],[Year]]</f>
        <v>Zhang S, Xu H, Zheng K, Zhao J, Jian W, Li M, Zhou X., The observation during small incision lenticule extraction for myopia with corneal opacity. BMC Ophthalmol. 2017</v>
      </c>
    </row>
    <row r="1561" spans="1:29" x14ac:dyDescent="0.3">
      <c r="A1561">
        <v>9039</v>
      </c>
      <c r="B1561" t="s">
        <v>11649</v>
      </c>
      <c r="C1561" t="s">
        <v>21825</v>
      </c>
      <c r="D1561" t="s">
        <v>32090</v>
      </c>
      <c r="E1561" t="s">
        <v>3178</v>
      </c>
      <c r="F1561" s="10"/>
      <c r="G1561">
        <v>2017</v>
      </c>
      <c r="J1561">
        <v>0.13952774776728716</v>
      </c>
      <c r="L1561" t="s">
        <v>43361</v>
      </c>
      <c r="M1561">
        <v>27760378</v>
      </c>
      <c r="Q1561" s="10"/>
      <c r="R1561" s="11">
        <f t="shared" si="48"/>
        <v>0</v>
      </c>
      <c r="U1561" s="11">
        <f t="shared" si="49"/>
        <v>0</v>
      </c>
      <c r="Y1561" s="11">
        <f>IF(SUM(Tableau1[[#This Row],[Other access]:[Sci-hub access]])&gt;=1,1,0)</f>
        <v>0</v>
      </c>
      <c r="Z1561" s="12">
        <f>IF(OR(Tableau1[[#This Row],[Access R1 + S1+ T1 ]]&gt;=1,Tableau1[[#This Row],[Access V1 +W1 + X1]]&gt;=1),1,0)</f>
        <v>0</v>
      </c>
      <c r="AB1561" s="10" t="str">
        <f>Tableau1[[#This Row],[DOI]]</f>
        <v>doi: 10.1016/j.ijbiomac.2016.10.035</v>
      </c>
      <c r="AC1561" s="13" t="str">
        <f>Tableau1[[#This Row],[Authors]]&amp;", "&amp;Tableau1[[#This Row],[Title]]&amp;" "&amp;Tableau1[[#This Row],[Journal]]&amp;". "&amp;Tableau1[[#This Row],[Year]]</f>
        <v>Tan G, Yu S, Pan H, Li J, Liu D, Yuan K, Yang X, Pan W., Bioadhesive chitosan-loaded liposomes: A more efficient and higher permeable ocular delivery platform for timolol maleate. Int J Biol Macromol. 2017</v>
      </c>
    </row>
    <row r="1562" spans="1:29" x14ac:dyDescent="0.3">
      <c r="A1562">
        <v>1273</v>
      </c>
      <c r="B1562" t="s">
        <v>4534</v>
      </c>
      <c r="C1562" t="s">
        <v>14786</v>
      </c>
      <c r="D1562" t="s">
        <v>24955</v>
      </c>
      <c r="E1562" t="s">
        <v>2438</v>
      </c>
      <c r="F1562" s="10"/>
      <c r="G1562">
        <v>2018</v>
      </c>
      <c r="J1562">
        <v>0.13963958782566999</v>
      </c>
      <c r="L1562" t="s">
        <v>35759</v>
      </c>
      <c r="M1562">
        <v>28982951</v>
      </c>
      <c r="Q1562" s="10"/>
      <c r="R1562" s="11">
        <f t="shared" si="48"/>
        <v>0</v>
      </c>
      <c r="U1562" s="11">
        <f t="shared" si="49"/>
        <v>0</v>
      </c>
      <c r="Y1562" s="11">
        <f>IF(SUM(Tableau1[[#This Row],[Other access]:[Sci-hub access]])&gt;=1,1,0)</f>
        <v>0</v>
      </c>
      <c r="Z1562" s="12">
        <f>IF(OR(Tableau1[[#This Row],[Access R1 + S1+ T1 ]]&gt;=1,Tableau1[[#This Row],[Access V1 +W1 + X1]]&gt;=1),1,0)</f>
        <v>0</v>
      </c>
      <c r="AB1562" s="10" t="str">
        <f>Tableau1[[#This Row],[DOI]]</f>
        <v>doi: 10.1136/bjophthalmol-2017-310683</v>
      </c>
      <c r="AC1562" s="13" t="str">
        <f>Tableau1[[#This Row],[Authors]]&amp;", "&amp;Tableau1[[#This Row],[Title]]&amp;" "&amp;Tableau1[[#This Row],[Journal]]&amp;". "&amp;Tableau1[[#This Row],[Year]]</f>
        <v>Sradhanjali S, Yein B, Sharma S, Das S., In vitro synergy of natamycin and voriconazole against clinical isolates of Fusarium, Candida, Aspergillus and Curvularia spp. Br J Ophthalmol. 2018</v>
      </c>
    </row>
    <row r="1563" spans="1:29" x14ac:dyDescent="0.3">
      <c r="A1563">
        <v>3278</v>
      </c>
      <c r="B1563" t="s">
        <v>6461</v>
      </c>
      <c r="C1563" t="s">
        <v>16704</v>
      </c>
      <c r="D1563" t="s">
        <v>26885</v>
      </c>
      <c r="E1563" t="s">
        <v>2448</v>
      </c>
      <c r="F1563" s="10"/>
      <c r="G1563">
        <v>2017</v>
      </c>
      <c r="J1563">
        <v>0.13967837641193537</v>
      </c>
      <c r="L1563" t="s">
        <v>37731</v>
      </c>
      <c r="M1563">
        <v>28608272</v>
      </c>
      <c r="Q1563" s="10"/>
      <c r="R1563" s="11">
        <f t="shared" si="48"/>
        <v>0</v>
      </c>
      <c r="U1563" s="11">
        <f t="shared" si="49"/>
        <v>0</v>
      </c>
      <c r="Y1563" s="11">
        <f>IF(SUM(Tableau1[[#This Row],[Other access]:[Sci-hub access]])&gt;=1,1,0)</f>
        <v>0</v>
      </c>
      <c r="Z1563" s="12">
        <f>IF(OR(Tableau1[[#This Row],[Access R1 + S1+ T1 ]]&gt;=1,Tableau1[[#This Row],[Access V1 +W1 + X1]]&gt;=1),1,0)</f>
        <v>0</v>
      </c>
      <c r="AB1563" s="10" t="str">
        <f>Tableau1[[#This Row],[DOI]]</f>
        <v>doi: 10.1007/s00417-017-3697-7</v>
      </c>
      <c r="AC1563" s="13" t="str">
        <f>Tableau1[[#This Row],[Authors]]&amp;", "&amp;Tableau1[[#This Row],[Title]]&amp;" "&amp;Tableau1[[#This Row],[Journal]]&amp;". "&amp;Tableau1[[#This Row],[Year]]</f>
        <v>Foja S, Luther M, Hoffmann K, Rupprecht A, Gruenauer-Kloevekorn C., CTG18.1 repeat expansion may reduce TCF4 gene expression in corneal endothelial cells of German patients with Fuchs' dystrophy. Graefes Arch Clin Exp Ophthalmol. 2017</v>
      </c>
    </row>
    <row r="1564" spans="1:29" x14ac:dyDescent="0.3">
      <c r="A1564">
        <v>289</v>
      </c>
      <c r="B1564" t="s">
        <v>3552</v>
      </c>
      <c r="C1564" t="s">
        <v>13813</v>
      </c>
      <c r="D1564" t="s">
        <v>23972</v>
      </c>
      <c r="E1564" t="s">
        <v>2462</v>
      </c>
      <c r="F1564" s="10"/>
      <c r="G1564">
        <v>2017</v>
      </c>
      <c r="J1564">
        <v>0.13986582682635718</v>
      </c>
      <c r="L1564" t="s">
        <v>34798</v>
      </c>
      <c r="M1564">
        <v>29273018</v>
      </c>
      <c r="Q1564" s="10"/>
      <c r="R1564" s="11">
        <f t="shared" si="48"/>
        <v>0</v>
      </c>
      <c r="U1564" s="11">
        <f t="shared" si="49"/>
        <v>0</v>
      </c>
      <c r="Y1564" s="11">
        <f>IF(SUM(Tableau1[[#This Row],[Other access]:[Sci-hub access]])&gt;=1,1,0)</f>
        <v>0</v>
      </c>
      <c r="Z1564" s="12">
        <f>IF(OR(Tableau1[[#This Row],[Access R1 + S1+ T1 ]]&gt;=1,Tableau1[[#This Row],[Access V1 +W1 + X1]]&gt;=1),1,0)</f>
        <v>0</v>
      </c>
      <c r="AB1564" s="10" t="str">
        <f>Tableau1[[#This Row],[DOI]]</f>
        <v>doi: 10.1186/s12886-017-0637-6</v>
      </c>
      <c r="AC1564" s="13" t="str">
        <f>Tableau1[[#This Row],[Authors]]&amp;", "&amp;Tableau1[[#This Row],[Title]]&amp;" "&amp;Tableau1[[#This Row],[Journal]]&amp;". "&amp;Tableau1[[#This Row],[Year]]</f>
        <v>de Almeida Ferreira G, Schaal LF, Ferro MD, Rodrigues ACL, Khandekar R, Schellini SA., Outcomes of and barriers to cataract surgery in Sao Paulo State, Brazil. BMC Ophthalmol. 2017</v>
      </c>
    </row>
    <row r="1565" spans="1:29" x14ac:dyDescent="0.3">
      <c r="A1565">
        <v>2207</v>
      </c>
      <c r="B1565" t="s">
        <v>5440</v>
      </c>
      <c r="C1565" t="s">
        <v>15685</v>
      </c>
      <c r="D1565" t="s">
        <v>25862</v>
      </c>
      <c r="E1565" t="s">
        <v>2977</v>
      </c>
      <c r="F1565" s="10"/>
      <c r="G1565">
        <v>2017</v>
      </c>
      <c r="J1565">
        <v>0.13987278302328743</v>
      </c>
      <c r="L1565" t="s">
        <v>36677</v>
      </c>
      <c r="M1565">
        <v>28799178</v>
      </c>
      <c r="Q1565" s="10"/>
      <c r="R1565" s="11">
        <f t="shared" si="48"/>
        <v>0</v>
      </c>
      <c r="U1565" s="11">
        <f t="shared" si="49"/>
        <v>0</v>
      </c>
      <c r="Y1565" s="11">
        <f>IF(SUM(Tableau1[[#This Row],[Other access]:[Sci-hub access]])&gt;=1,1,0)</f>
        <v>0</v>
      </c>
      <c r="Z1565" s="12">
        <f>IF(OR(Tableau1[[#This Row],[Access R1 + S1+ T1 ]]&gt;=1,Tableau1[[#This Row],[Access V1 +W1 + X1]]&gt;=1),1,0)</f>
        <v>0</v>
      </c>
      <c r="AB1565" s="10" t="str">
        <f>Tableau1[[#This Row],[DOI]]</f>
        <v>doi: 10.1111/apa.14019</v>
      </c>
      <c r="AC1565" s="13" t="str">
        <f>Tableau1[[#This Row],[Authors]]&amp;", "&amp;Tableau1[[#This Row],[Title]]&amp;" "&amp;Tableau1[[#This Row],[Journal]]&amp;". "&amp;Tableau1[[#This Row],[Year]]</f>
        <v>Ali AA, Gomaa NAS, Awadein AR, Al-Hayouti HH, Hegazy AI., Retrospective cohort study shows that the risks for retinopathy of prematurity included birth age and weight, medical conditions and treatment. Acta Paediatr. 2017</v>
      </c>
    </row>
    <row r="1566" spans="1:29" x14ac:dyDescent="0.3">
      <c r="A1566">
        <v>2608</v>
      </c>
      <c r="B1566" t="s">
        <v>5825</v>
      </c>
      <c r="C1566" t="s">
        <v>16071</v>
      </c>
      <c r="D1566" t="s">
        <v>26248</v>
      </c>
      <c r="E1566" t="s">
        <v>2597</v>
      </c>
      <c r="F1566" s="10"/>
      <c r="G1566">
        <v>2017</v>
      </c>
      <c r="J1566">
        <v>0.13995941224769659</v>
      </c>
      <c r="L1566" t="s">
        <v>37071</v>
      </c>
      <c r="M1566">
        <v>28722501</v>
      </c>
      <c r="Q1566" s="10"/>
      <c r="R1566" s="11">
        <f t="shared" si="48"/>
        <v>0</v>
      </c>
      <c r="U1566" s="11">
        <f t="shared" si="49"/>
        <v>0</v>
      </c>
      <c r="Y1566" s="11">
        <f>IF(SUM(Tableau1[[#This Row],[Other access]:[Sci-hub access]])&gt;=1,1,0)</f>
        <v>0</v>
      </c>
      <c r="Z1566" s="12">
        <f>IF(OR(Tableau1[[#This Row],[Access R1 + S1+ T1 ]]&gt;=1,Tableau1[[#This Row],[Access V1 +W1 + X1]]&gt;=1),1,0)</f>
        <v>0</v>
      </c>
      <c r="AB1566" s="10" t="str">
        <f>Tableau1[[#This Row],[DOI]]</f>
        <v>doi: 10.1080/01676830.2017.1337168</v>
      </c>
      <c r="AC1566" s="13" t="str">
        <f>Tableau1[[#This Row],[Authors]]&amp;", "&amp;Tableau1[[#This Row],[Title]]&amp;" "&amp;Tableau1[[#This Row],[Journal]]&amp;". "&amp;Tableau1[[#This Row],[Year]]</f>
        <v>Chan W, Wilcsek G, Ghabrial R, Goldberg RA, Dolman P, Selva D, Malhotra R., Pediatric endonasal dacryocystorhinostomy: A multicenter series of 116 cases. Orbit. 2017</v>
      </c>
    </row>
    <row r="1567" spans="1:29" x14ac:dyDescent="0.3">
      <c r="A1567">
        <v>9120</v>
      </c>
      <c r="B1567" t="s">
        <v>11721</v>
      </c>
      <c r="C1567" t="s">
        <v>21896</v>
      </c>
      <c r="D1567" t="s">
        <v>32162</v>
      </c>
      <c r="E1567" t="s">
        <v>2514</v>
      </c>
      <c r="F1567" s="10"/>
      <c r="G1567">
        <v>2017</v>
      </c>
      <c r="J1567">
        <v>0.13997495115008185</v>
      </c>
      <c r="L1567" t="s">
        <v>43437</v>
      </c>
      <c r="M1567">
        <v>27491476</v>
      </c>
      <c r="Q1567" s="10"/>
      <c r="R1567" s="11">
        <f t="shared" si="48"/>
        <v>0</v>
      </c>
      <c r="U1567" s="11">
        <f t="shared" si="49"/>
        <v>0</v>
      </c>
      <c r="Y1567" s="11">
        <f>IF(SUM(Tableau1[[#This Row],[Other access]:[Sci-hub access]])&gt;=1,1,0)</f>
        <v>0</v>
      </c>
      <c r="Z1567" s="12">
        <f>IF(OR(Tableau1[[#This Row],[Access R1 + S1+ T1 ]]&gt;=1,Tableau1[[#This Row],[Access V1 +W1 + X1]]&gt;=1),1,0)</f>
        <v>0</v>
      </c>
      <c r="AB1567" s="10" t="str">
        <f>Tableau1[[#This Row],[DOI]]</f>
        <v>doi: 10.1016/j.survophthal.2016.07.003</v>
      </c>
      <c r="AC1567" s="13" t="str">
        <f>Tableau1[[#This Row],[Authors]]&amp;", "&amp;Tableau1[[#This Row],[Title]]&amp;" "&amp;Tableau1[[#This Row],[Journal]]&amp;". "&amp;Tableau1[[#This Row],[Year]]</f>
        <v>Morescalchi F, Costagliola C, Gambicorti E, Duse S, Romano MR, Semeraro F., Controversies over the role of internal limiting membrane peeling during vitrectomy in macular hole surgery. Surv Ophthalmol. 2017</v>
      </c>
    </row>
    <row r="1568" spans="1:29" x14ac:dyDescent="0.3">
      <c r="A1568">
        <v>5550</v>
      </c>
      <c r="B1568" t="s">
        <v>8593</v>
      </c>
      <c r="C1568" t="s">
        <v>18814</v>
      </c>
      <c r="D1568" t="s">
        <v>29023</v>
      </c>
      <c r="E1568" t="s">
        <v>2575</v>
      </c>
      <c r="F1568" s="10"/>
      <c r="G1568">
        <v>2017</v>
      </c>
      <c r="J1568">
        <v>0.14010988051147599</v>
      </c>
      <c r="L1568" t="s">
        <v>39937</v>
      </c>
      <c r="M1568">
        <v>28321534</v>
      </c>
      <c r="Q1568" s="10"/>
      <c r="R1568" s="11">
        <f t="shared" si="48"/>
        <v>0</v>
      </c>
      <c r="U1568" s="11">
        <f t="shared" si="49"/>
        <v>0</v>
      </c>
      <c r="Y1568" s="11">
        <f>IF(SUM(Tableau1[[#This Row],[Other access]:[Sci-hub access]])&gt;=1,1,0)</f>
        <v>0</v>
      </c>
      <c r="Z1568" s="12">
        <f>IF(OR(Tableau1[[#This Row],[Access R1 + S1+ T1 ]]&gt;=1,Tableau1[[#This Row],[Access V1 +W1 + X1]]&gt;=1),1,0)</f>
        <v>0</v>
      </c>
      <c r="AB1568" s="10" t="str">
        <f>Tableau1[[#This Row],[DOI]]</f>
        <v>doi: 10.1007/s00405-017-4541-8</v>
      </c>
      <c r="AC1568" s="13" t="str">
        <f>Tableau1[[#This Row],[Authors]]&amp;", "&amp;Tableau1[[#This Row],[Title]]&amp;" "&amp;Tableau1[[#This Row],[Journal]]&amp;". "&amp;Tableau1[[#This Row],[Year]]</f>
        <v>Nomura K, Arakawa K, Sugawara M, Hidaka H, Suzuki J, Katori Y., Factors influencing endoscopic dacryocystorhinostomy outcome. Eur Arch Otorhinolaryngol. 2017</v>
      </c>
    </row>
    <row r="1569" spans="1:29" x14ac:dyDescent="0.3">
      <c r="A1569">
        <v>8750</v>
      </c>
      <c r="B1569" t="s">
        <v>11391</v>
      </c>
      <c r="C1569" t="s">
        <v>21576</v>
      </c>
      <c r="D1569" t="s">
        <v>31831</v>
      </c>
      <c r="E1569" t="s">
        <v>2532</v>
      </c>
      <c r="F1569" s="10"/>
      <c r="G1569">
        <v>2017</v>
      </c>
      <c r="J1569">
        <v>0.14016881422716021</v>
      </c>
      <c r="L1569" t="s">
        <v>43086</v>
      </c>
      <c r="M1569">
        <v>27848108</v>
      </c>
      <c r="Q1569" s="10"/>
      <c r="R1569" s="11">
        <f t="shared" si="48"/>
        <v>0</v>
      </c>
      <c r="U1569" s="11">
        <f t="shared" si="49"/>
        <v>0</v>
      </c>
      <c r="Y1569" s="11">
        <f>IF(SUM(Tableau1[[#This Row],[Other access]:[Sci-hub access]])&gt;=1,1,0)</f>
        <v>0</v>
      </c>
      <c r="Z1569" s="12">
        <f>IF(OR(Tableau1[[#This Row],[Access R1 + S1+ T1 ]]&gt;=1,Tableau1[[#This Row],[Access V1 +W1 + X1]]&gt;=1),1,0)</f>
        <v>0</v>
      </c>
      <c r="AB1569" s="10" t="str">
        <f>Tableau1[[#This Row],[DOI]]</f>
        <v>doi: 10.1007/s10384-016-0487-4</v>
      </c>
      <c r="AC1569" s="13" t="str">
        <f>Tableau1[[#This Row],[Authors]]&amp;", "&amp;Tableau1[[#This Row],[Title]]&amp;" "&amp;Tableau1[[#This Row],[Journal]]&amp;". "&amp;Tableau1[[#This Row],[Year]]</f>
        <v>Manabe SI, Sawaguchi S, Hayashi K., The effect of the extent of the incision in the Schlemm canal on the surgical outcomes of suture trabeculotomy for open-angle glaucoma. Jpn J Ophthalmol. 2017</v>
      </c>
    </row>
    <row r="1570" spans="1:29" x14ac:dyDescent="0.3">
      <c r="A1570">
        <v>7982</v>
      </c>
      <c r="B1570" t="s">
        <v>1538</v>
      </c>
      <c r="C1570" t="s">
        <v>1539</v>
      </c>
      <c r="D1570" t="s">
        <v>1540</v>
      </c>
      <c r="E1570" t="s">
        <v>2753</v>
      </c>
      <c r="F1570" s="10"/>
      <c r="G1570">
        <v>2017</v>
      </c>
      <c r="J1570">
        <v>0.14017679880795453</v>
      </c>
      <c r="L1570" t="s">
        <v>42329</v>
      </c>
      <c r="M1570">
        <v>28012608</v>
      </c>
      <c r="Q1570" s="10"/>
      <c r="R1570" s="11">
        <f t="shared" si="48"/>
        <v>0</v>
      </c>
      <c r="U1570" s="11">
        <f t="shared" si="49"/>
        <v>0</v>
      </c>
      <c r="Y1570" s="11">
        <f>IF(SUM(Tableau1[[#This Row],[Other access]:[Sci-hub access]])&gt;=1,1,0)</f>
        <v>0</v>
      </c>
      <c r="Z1570" s="12">
        <f>IF(OR(Tableau1[[#This Row],[Access R1 + S1+ T1 ]]&gt;=1,Tableau1[[#This Row],[Access V1 +W1 + X1]]&gt;=1),1,0)</f>
        <v>0</v>
      </c>
      <c r="AB1570" s="10" t="str">
        <f>Tableau1[[#This Row],[DOI]]</f>
        <v>doi: 10.1016/j.mehy.2016.11.017</v>
      </c>
      <c r="AC1570" s="13" t="str">
        <f>Tableau1[[#This Row],[Authors]]&amp;", "&amp;Tableau1[[#This Row],[Title]]&amp;" "&amp;Tableau1[[#This Row],[Journal]]&amp;". "&amp;Tableau1[[#This Row],[Year]]</f>
        <v>Chawla R, Tripathy K, Temkar S, Kumar V., Internal limiting membrane: The innermost retinal barrier. Med Hypotheses. 2017</v>
      </c>
    </row>
    <row r="1571" spans="1:29" x14ac:dyDescent="0.3">
      <c r="A1571">
        <v>6980</v>
      </c>
      <c r="B1571" t="s">
        <v>9840</v>
      </c>
      <c r="C1571" t="s">
        <v>20043</v>
      </c>
      <c r="D1571" t="s">
        <v>30274</v>
      </c>
      <c r="E1571" t="s">
        <v>2529</v>
      </c>
      <c r="F1571" s="10"/>
      <c r="G1571">
        <v>2017</v>
      </c>
      <c r="J1571">
        <v>0.1404672148919609</v>
      </c>
      <c r="L1571" t="s">
        <v>41338</v>
      </c>
      <c r="M1571">
        <v>28139163</v>
      </c>
      <c r="Q1571" s="10"/>
      <c r="R1571" s="11">
        <f t="shared" si="48"/>
        <v>0</v>
      </c>
      <c r="U1571" s="11">
        <f t="shared" si="49"/>
        <v>0</v>
      </c>
      <c r="Y1571" s="11">
        <f>IF(SUM(Tableau1[[#This Row],[Other access]:[Sci-hub access]])&gt;=1,1,0)</f>
        <v>0</v>
      </c>
      <c r="Z1571" s="12">
        <f>IF(OR(Tableau1[[#This Row],[Access R1 + S1+ T1 ]]&gt;=1,Tableau1[[#This Row],[Access V1 +W1 + X1]]&gt;=1),1,0)</f>
        <v>0</v>
      </c>
      <c r="AB1571" s="10" t="str">
        <f>Tableau1[[#This Row],[DOI]]</f>
        <v>doi: 10.1080/02713683.2016.1255758</v>
      </c>
      <c r="AC1571" s="13" t="str">
        <f>Tableau1[[#This Row],[Authors]]&amp;", "&amp;Tableau1[[#This Row],[Title]]&amp;" "&amp;Tableau1[[#This Row],[Journal]]&amp;". "&amp;Tableau1[[#This Row],[Year]]</f>
        <v>Yılmaz U, Küçük E, Koç Ç, Gökler E., Comparison of Autologous Serum Versus Preservative Free Artificial Tear in Patients with Dry Eyes Due to Systemic Isotretinoin Therapy. Curr Eye Res. 2017</v>
      </c>
    </row>
    <row r="1572" spans="1:29" x14ac:dyDescent="0.3">
      <c r="A1572">
        <v>2748</v>
      </c>
      <c r="B1572" t="s">
        <v>5954</v>
      </c>
      <c r="C1572" t="s">
        <v>16201</v>
      </c>
      <c r="D1572" t="s">
        <v>26378</v>
      </c>
      <c r="E1572" t="s">
        <v>2443</v>
      </c>
      <c r="F1572" s="10"/>
      <c r="G1572">
        <v>2017</v>
      </c>
      <c r="J1572">
        <v>0.14059668644577383</v>
      </c>
      <c r="L1572" t="s">
        <v>37207</v>
      </c>
      <c r="M1572">
        <v>28693042</v>
      </c>
      <c r="Q1572" s="10"/>
      <c r="R1572" s="11">
        <f t="shared" si="48"/>
        <v>0</v>
      </c>
      <c r="U1572" s="11">
        <f t="shared" si="49"/>
        <v>0</v>
      </c>
      <c r="Y1572" s="11">
        <f>IF(SUM(Tableau1[[#This Row],[Other access]:[Sci-hub access]])&gt;=1,1,0)</f>
        <v>0</v>
      </c>
      <c r="Z1572" s="12">
        <f>IF(OR(Tableau1[[#This Row],[Access R1 + S1+ T1 ]]&gt;=1,Tableau1[[#This Row],[Access V1 +W1 + X1]]&gt;=1),1,0)</f>
        <v>0</v>
      </c>
      <c r="AB1572" s="10" t="str">
        <f>Tableau1[[#This Row],[DOI]]</f>
        <v>doi: 10.1167/iovs.17-21831</v>
      </c>
      <c r="AC1572" s="13" t="str">
        <f>Tableau1[[#This Row],[Authors]]&amp;", "&amp;Tableau1[[#This Row],[Title]]&amp;" "&amp;Tableau1[[#This Row],[Journal]]&amp;". "&amp;Tableau1[[#This Row],[Year]]</f>
        <v>Amparo F, Wang H, Yin J, Marmalidou A, Dana R., Evaluating Corneal Fluorescein Staining Using a Novel Automated Method. Invest Ophthalmol Vis Sci. 2017</v>
      </c>
    </row>
    <row r="1573" spans="1:29" x14ac:dyDescent="0.3">
      <c r="A1573">
        <v>394</v>
      </c>
      <c r="B1573" t="s">
        <v>3657</v>
      </c>
      <c r="C1573" t="s">
        <v>13917</v>
      </c>
      <c r="D1573" t="s">
        <v>24077</v>
      </c>
      <c r="E1573" t="s">
        <v>2462</v>
      </c>
      <c r="F1573" s="10"/>
      <c r="G1573">
        <v>2017</v>
      </c>
      <c r="J1573">
        <v>0.1406039380247498</v>
      </c>
      <c r="L1573" t="s">
        <v>34900</v>
      </c>
      <c r="M1573">
        <v>29228915</v>
      </c>
      <c r="Q1573" s="10"/>
      <c r="R1573" s="11">
        <f t="shared" si="48"/>
        <v>0</v>
      </c>
      <c r="U1573" s="11">
        <f t="shared" si="49"/>
        <v>0</v>
      </c>
      <c r="Y1573" s="11">
        <f>IF(SUM(Tableau1[[#This Row],[Other access]:[Sci-hub access]])&gt;=1,1,0)</f>
        <v>0</v>
      </c>
      <c r="Z1573" s="12">
        <f>IF(OR(Tableau1[[#This Row],[Access R1 + S1+ T1 ]]&gt;=1,Tableau1[[#This Row],[Access V1 +W1 + X1]]&gt;=1),1,0)</f>
        <v>0</v>
      </c>
      <c r="AB1573" s="10" t="str">
        <f>Tableau1[[#This Row],[DOI]]</f>
        <v>doi: 10.1186/s12886-017-0635-8</v>
      </c>
      <c r="AC1573" s="13" t="str">
        <f>Tableau1[[#This Row],[Authors]]&amp;", "&amp;Tableau1[[#This Row],[Title]]&amp;" "&amp;Tableau1[[#This Row],[Journal]]&amp;". "&amp;Tableau1[[#This Row],[Year]]</f>
        <v>Suwan Y, Jiamsawad S, Tantraworasin A, Geyman L, Supakontanasan W, Teekhasaenee C., Qualitative and quantitative evaluation of acute angle-closure mechanisms. BMC Ophthalmol. 2017</v>
      </c>
    </row>
    <row r="1574" spans="1:29" x14ac:dyDescent="0.3">
      <c r="A1574">
        <v>5448</v>
      </c>
      <c r="B1574" t="s">
        <v>8497</v>
      </c>
      <c r="C1574" t="s">
        <v>18719</v>
      </c>
      <c r="D1574" t="s">
        <v>28927</v>
      </c>
      <c r="E1574" t="s">
        <v>2609</v>
      </c>
      <c r="F1574" s="10"/>
      <c r="G1574">
        <v>2017</v>
      </c>
      <c r="J1574">
        <v>0.14062884940097709</v>
      </c>
      <c r="L1574" t="s">
        <v>39838</v>
      </c>
      <c r="M1574">
        <v>28334804</v>
      </c>
      <c r="Q1574" s="10"/>
      <c r="R1574" s="11">
        <f t="shared" si="48"/>
        <v>0</v>
      </c>
      <c r="U1574" s="11">
        <f t="shared" si="49"/>
        <v>0</v>
      </c>
      <c r="Y1574" s="11">
        <f>IF(SUM(Tableau1[[#This Row],[Other access]:[Sci-hub access]])&gt;=1,1,0)</f>
        <v>0</v>
      </c>
      <c r="Z1574" s="12">
        <f>IF(OR(Tableau1[[#This Row],[Access R1 + S1+ T1 ]]&gt;=1,Tableau1[[#This Row],[Access V1 +W1 + X1]]&gt;=1),1,0)</f>
        <v>0</v>
      </c>
      <c r="AB1574" s="10" t="str">
        <f>Tableau1[[#This Row],[DOI]]</f>
        <v>doi: 10.1093/hmg/ddx096</v>
      </c>
      <c r="AC1574" s="13" t="str">
        <f>Tableau1[[#This Row],[Authors]]&amp;", "&amp;Tableau1[[#This Row],[Title]]&amp;" "&amp;Tableau1[[#This Row],[Journal]]&amp;". "&amp;Tableau1[[#This Row],[Year]]</f>
        <v>Mao J, Xia Q, Liu C, Ying Z, Wang H, Wang G., A critical role of Hrd1 in the regulation of optineurin degradation and aggresome formation. Hum Mol Genet. 2017</v>
      </c>
    </row>
    <row r="1575" spans="1:29" x14ac:dyDescent="0.3">
      <c r="A1575">
        <v>424</v>
      </c>
      <c r="B1575" t="s">
        <v>3687</v>
      </c>
      <c r="C1575" t="s">
        <v>13947</v>
      </c>
      <c r="D1575" t="s">
        <v>24107</v>
      </c>
      <c r="E1575" t="s">
        <v>2496</v>
      </c>
      <c r="F1575" s="10"/>
      <c r="G1575">
        <v>2017</v>
      </c>
      <c r="J1575">
        <v>0.14071582951740846</v>
      </c>
      <c r="L1575" t="s">
        <v>34929</v>
      </c>
      <c r="M1575">
        <v>29217027</v>
      </c>
      <c r="Q1575" s="10"/>
      <c r="R1575" s="11">
        <f t="shared" si="48"/>
        <v>0</v>
      </c>
      <c r="U1575" s="11">
        <f t="shared" si="49"/>
        <v>0</v>
      </c>
      <c r="Y1575" s="11">
        <f>IF(SUM(Tableau1[[#This Row],[Other access]:[Sci-hub access]])&gt;=1,1,0)</f>
        <v>0</v>
      </c>
      <c r="Z1575" s="12">
        <f>IF(OR(Tableau1[[#This Row],[Access R1 + S1+ T1 ]]&gt;=1,Tableau1[[#This Row],[Access V1 +W1 + X1]]&gt;=1),1,0)</f>
        <v>0</v>
      </c>
      <c r="AB1575" s="10" t="str">
        <f>Tableau1[[#This Row],[DOI]]</f>
        <v>doi: 10.1016/j.jcjo.2017.04.011</v>
      </c>
      <c r="AC1575" s="13" t="str">
        <f>Tableau1[[#This Row],[Authors]]&amp;", "&amp;Tableau1[[#This Row],[Title]]&amp;" "&amp;Tableau1[[#This Row],[Journal]]&amp;". "&amp;Tableau1[[#This Row],[Year]]</f>
        <v>Ozturker ZK, Munro K, Gupta N., Optic disc hemorrhages in glaucoma and common clinical features. Can J Ophthalmol. 2017</v>
      </c>
    </row>
    <row r="1576" spans="1:29" x14ac:dyDescent="0.3">
      <c r="A1576">
        <v>6660</v>
      </c>
      <c r="B1576" t="s">
        <v>9565</v>
      </c>
      <c r="C1576" t="s">
        <v>19772</v>
      </c>
      <c r="D1576" t="s">
        <v>29998</v>
      </c>
      <c r="E1576" t="s">
        <v>2567</v>
      </c>
      <c r="F1576" s="10"/>
      <c r="G1576">
        <v>2017</v>
      </c>
      <c r="J1576">
        <v>0.14075019783112508</v>
      </c>
      <c r="L1576" t="s">
        <v>41023</v>
      </c>
      <c r="M1576">
        <v>28183710</v>
      </c>
      <c r="Q1576" s="10"/>
      <c r="R1576" s="11">
        <f t="shared" si="48"/>
        <v>0</v>
      </c>
      <c r="U1576" s="11">
        <f t="shared" si="49"/>
        <v>0</v>
      </c>
      <c r="Y1576" s="11">
        <f>IF(SUM(Tableau1[[#This Row],[Other access]:[Sci-hub access]])&gt;=1,1,0)</f>
        <v>0</v>
      </c>
      <c r="Z1576" s="12">
        <f>IF(OR(Tableau1[[#This Row],[Access R1 + S1+ T1 ]]&gt;=1,Tableau1[[#This Row],[Access V1 +W1 + X1]]&gt;=1),1,0)</f>
        <v>0</v>
      </c>
      <c r="AB1576" s="10" t="str">
        <f>Tableau1[[#This Row],[DOI]]</f>
        <v>doi: 10.1136/bcr-2016-218330</v>
      </c>
      <c r="AC1576" s="13" t="str">
        <f>Tableau1[[#This Row],[Authors]]&amp;", "&amp;Tableau1[[#This Row],[Title]]&amp;" "&amp;Tableau1[[#This Row],[Journal]]&amp;". "&amp;Tableau1[[#This Row],[Year]]</f>
        <v>Antony G, Dasgupta R, Chacko G, Thomas N., Pituitary tuberculoma with subsequent drug-resistant tuberculous lymphadenopathy: an uncommon presentation of a common disease. BMJ Case Rep. 2017</v>
      </c>
    </row>
    <row r="1577" spans="1:29" x14ac:dyDescent="0.3">
      <c r="A1577">
        <v>5524</v>
      </c>
      <c r="B1577" t="s">
        <v>8569</v>
      </c>
      <c r="C1577" t="s">
        <v>18790</v>
      </c>
      <c r="D1577" t="s">
        <v>28999</v>
      </c>
      <c r="E1577" t="s">
        <v>2443</v>
      </c>
      <c r="F1577" s="10"/>
      <c r="G1577">
        <v>2017</v>
      </c>
      <c r="J1577">
        <v>0.14079008469543886</v>
      </c>
      <c r="L1577" t="s">
        <v>39911</v>
      </c>
      <c r="M1577">
        <v>28324116</v>
      </c>
      <c r="Q1577" s="10"/>
      <c r="R1577" s="11">
        <f t="shared" si="48"/>
        <v>0</v>
      </c>
      <c r="U1577" s="11">
        <f t="shared" si="49"/>
        <v>0</v>
      </c>
      <c r="Y1577" s="11">
        <f>IF(SUM(Tableau1[[#This Row],[Other access]:[Sci-hub access]])&gt;=1,1,0)</f>
        <v>0</v>
      </c>
      <c r="Z1577" s="12">
        <f>IF(OR(Tableau1[[#This Row],[Access R1 + S1+ T1 ]]&gt;=1,Tableau1[[#This Row],[Access V1 +W1 + X1]]&gt;=1),1,0)</f>
        <v>0</v>
      </c>
      <c r="AB1577" s="10" t="str">
        <f>Tableau1[[#This Row],[DOI]]</f>
        <v>doi: 10.1167/iovs.16-20784</v>
      </c>
      <c r="AC1577" s="13" t="str">
        <f>Tableau1[[#This Row],[Authors]]&amp;", "&amp;Tableau1[[#This Row],[Title]]&amp;" "&amp;Tableau1[[#This Row],[Journal]]&amp;". "&amp;Tableau1[[#This Row],[Year]]</f>
        <v>Lucy KA, Wang B, Schuman JS, Bilonick RA, Ling Y, Kagemann L, Sigal IA, Grulkowski I, Liu JJ, Fujimoto JG, Ishikawa H, Wollstein G., Thick Prelaminar Tissue Decreases Lamina Cribrosa Visibility. Invest Ophthalmol Vis Sci. 2017</v>
      </c>
    </row>
    <row r="1578" spans="1:29" x14ac:dyDescent="0.3">
      <c r="A1578">
        <v>10424</v>
      </c>
      <c r="B1578" t="s">
        <v>12915</v>
      </c>
      <c r="C1578" t="s">
        <v>23082</v>
      </c>
      <c r="D1578" t="s">
        <v>33368</v>
      </c>
      <c r="E1578" t="s">
        <v>2529</v>
      </c>
      <c r="F1578" s="10"/>
      <c r="G1578">
        <v>2017</v>
      </c>
      <c r="J1578">
        <v>0.14084054326490547</v>
      </c>
      <c r="L1578" t="s">
        <v>44674</v>
      </c>
      <c r="M1578">
        <v>27314606</v>
      </c>
      <c r="Q1578" s="10"/>
      <c r="R1578" s="11">
        <f t="shared" si="48"/>
        <v>0</v>
      </c>
      <c r="U1578" s="11">
        <f t="shared" si="49"/>
        <v>0</v>
      </c>
      <c r="Y1578" s="11">
        <f>IF(SUM(Tableau1[[#This Row],[Other access]:[Sci-hub access]])&gt;=1,1,0)</f>
        <v>0</v>
      </c>
      <c r="Z1578" s="12">
        <f>IF(OR(Tableau1[[#This Row],[Access R1 + S1+ T1 ]]&gt;=1,Tableau1[[#This Row],[Access V1 +W1 + X1]]&gt;=1),1,0)</f>
        <v>0</v>
      </c>
      <c r="AB1578" s="10" t="str">
        <f>Tableau1[[#This Row],[DOI]]</f>
        <v>doi: 10.3109/02713683.2016.1164190</v>
      </c>
      <c r="AC1578" s="13" t="str">
        <f>Tableau1[[#This Row],[Authors]]&amp;", "&amp;Tableau1[[#This Row],[Title]]&amp;" "&amp;Tableau1[[#This Row],[Journal]]&amp;". "&amp;Tableau1[[#This Row],[Year]]</f>
        <v>Cam D, Berk AT, Micili SC, Kume T, Ergur BU, Yilmaz O., Histological and Immunohistochemical Retinal Changes Following the Intravitreal Injection of Aflibercept, Bevacizumab and Ranibizumab in Newborn Rabbits. Curr Eye Res. 2017</v>
      </c>
    </row>
    <row r="1579" spans="1:29" x14ac:dyDescent="0.3">
      <c r="A1579">
        <v>5371</v>
      </c>
      <c r="B1579" t="s">
        <v>8425</v>
      </c>
      <c r="C1579" t="s">
        <v>18648</v>
      </c>
      <c r="D1579" t="s">
        <v>28855</v>
      </c>
      <c r="E1579" t="s">
        <v>2667</v>
      </c>
      <c r="F1579" s="10"/>
      <c r="G1579">
        <v>2017</v>
      </c>
      <c r="J1579">
        <v>0.14084633685362968</v>
      </c>
      <c r="L1579" t="s">
        <v>39766</v>
      </c>
      <c r="M1579">
        <v>28342729</v>
      </c>
      <c r="Q1579" s="10"/>
      <c r="R1579" s="11">
        <f t="shared" si="48"/>
        <v>0</v>
      </c>
      <c r="U1579" s="11">
        <f t="shared" si="49"/>
        <v>0</v>
      </c>
      <c r="Y1579" s="11">
        <f>IF(SUM(Tableau1[[#This Row],[Other access]:[Sci-hub access]])&gt;=1,1,0)</f>
        <v>0</v>
      </c>
      <c r="Z1579" s="12">
        <f>IF(OR(Tableau1[[#This Row],[Access R1 + S1+ T1 ]]&gt;=1,Tableau1[[#This Row],[Access V1 +W1 + X1]]&gt;=1),1,0)</f>
        <v>0</v>
      </c>
      <c r="AB1579" s="10" t="str">
        <f>Tableau1[[#This Row],[DOI]]</f>
        <v>doi: 10.1016/j.clae.2017.03.007</v>
      </c>
      <c r="AC1579" s="13" t="str">
        <f>Tableau1[[#This Row],[Authors]]&amp;", "&amp;Tableau1[[#This Row],[Title]]&amp;" "&amp;Tableau1[[#This Row],[Journal]]&amp;". "&amp;Tableau1[[#This Row],[Year]]</f>
        <v>Sel S, Stange J, Kaiser D, Kiraly L., Repeatability and agreement of Scheimpflug-based and swept-source optical biometry measurements. Cont Lens Anterior Eye. 2017</v>
      </c>
    </row>
    <row r="1580" spans="1:29" x14ac:dyDescent="0.3">
      <c r="A1580">
        <v>5605</v>
      </c>
      <c r="B1580" t="s">
        <v>8640</v>
      </c>
      <c r="C1580" t="s">
        <v>18860</v>
      </c>
      <c r="D1580" t="s">
        <v>29070</v>
      </c>
      <c r="E1580" t="s">
        <v>2693</v>
      </c>
      <c r="F1580" s="10"/>
      <c r="G1580">
        <v>2017</v>
      </c>
      <c r="J1580">
        <v>0.14106313910052615</v>
      </c>
      <c r="L1580" t="s">
        <v>39992</v>
      </c>
      <c r="M1580">
        <v>28314419</v>
      </c>
      <c r="Q1580" s="10"/>
      <c r="R1580" s="11">
        <f t="shared" si="48"/>
        <v>0</v>
      </c>
      <c r="U1580" s="11">
        <f t="shared" si="49"/>
        <v>0</v>
      </c>
      <c r="Y1580" s="11">
        <f>IF(SUM(Tableau1[[#This Row],[Other access]:[Sci-hub access]])&gt;=1,1,0)</f>
        <v>0</v>
      </c>
      <c r="Z1580" s="12">
        <f>IF(OR(Tableau1[[#This Row],[Access R1 + S1+ T1 ]]&gt;=1,Tableau1[[#This Row],[Access V1 +W1 + X1]]&gt;=1),1,0)</f>
        <v>0</v>
      </c>
      <c r="AB1580" s="10" t="str">
        <f>Tableau1[[#This Row],[DOI]]</f>
        <v>doi: 10.1016/j.csm.2016.11.006</v>
      </c>
      <c r="AC1580" s="13" t="str">
        <f>Tableau1[[#This Row],[Authors]]&amp;", "&amp;Tableau1[[#This Row],[Title]]&amp;" "&amp;Tableau1[[#This Row],[Journal]]&amp;". "&amp;Tableau1[[#This Row],[Year]]</f>
        <v>Micieli JA, Easterbrook M., Eye and Orbital Injuries in Sports. Clin Sports Med. 2017</v>
      </c>
    </row>
    <row r="1581" spans="1:29" x14ac:dyDescent="0.3">
      <c r="A1581">
        <v>9049</v>
      </c>
      <c r="B1581" t="s">
        <v>11659</v>
      </c>
      <c r="C1581" t="s">
        <v>21835</v>
      </c>
      <c r="D1581" t="s">
        <v>32100</v>
      </c>
      <c r="E1581" t="s">
        <v>2463</v>
      </c>
      <c r="F1581" s="10"/>
      <c r="G1581">
        <v>2017</v>
      </c>
      <c r="J1581">
        <v>0.14112807309279962</v>
      </c>
      <c r="L1581" t="s">
        <v>43371</v>
      </c>
      <c r="M1581">
        <v>27646335</v>
      </c>
      <c r="Q1581" s="10"/>
      <c r="R1581" s="11">
        <f t="shared" si="48"/>
        <v>0</v>
      </c>
      <c r="U1581" s="11">
        <f t="shared" si="49"/>
        <v>0</v>
      </c>
      <c r="Y1581" s="11">
        <f>IF(SUM(Tableau1[[#This Row],[Other access]:[Sci-hub access]])&gt;=1,1,0)</f>
        <v>0</v>
      </c>
      <c r="Z1581" s="12">
        <f>IF(OR(Tableau1[[#This Row],[Access R1 + S1+ T1 ]]&gt;=1,Tableau1[[#This Row],[Access V1 +W1 + X1]]&gt;=1),1,0)</f>
        <v>0</v>
      </c>
      <c r="AB1581" s="10" t="str">
        <f>Tableau1[[#This Row],[DOI]]</f>
        <v>doi: 10.5301/ejo.5000867</v>
      </c>
      <c r="AC1581" s="13" t="str">
        <f>Tableau1[[#This Row],[Authors]]&amp;", "&amp;Tableau1[[#This Row],[Title]]&amp;" "&amp;Tableau1[[#This Row],[Journal]]&amp;". "&amp;Tableau1[[#This Row],[Year]]</f>
        <v>Sousa DC, Leal I, Marques-Neves C, Pinto F, Abegão Pinto L., Relationship between intraocular pressure and anterior lamina cribrosa depth: a cross-sectional observational study in a healthy Portuguese population. Eur J Ophthalmol. 2017</v>
      </c>
    </row>
    <row r="1582" spans="1:29" x14ac:dyDescent="0.3">
      <c r="A1582">
        <v>9114</v>
      </c>
      <c r="B1582" t="s">
        <v>1925</v>
      </c>
      <c r="C1582" t="s">
        <v>1926</v>
      </c>
      <c r="D1582" t="s">
        <v>1927</v>
      </c>
      <c r="E1582" t="s">
        <v>2570</v>
      </c>
      <c r="F1582" s="10"/>
      <c r="G1582">
        <v>2017</v>
      </c>
      <c r="J1582">
        <v>0.14116028300270733</v>
      </c>
      <c r="L1582" t="e">
        <v>#VALUE!</v>
      </c>
      <c r="M1582">
        <v>27780909</v>
      </c>
      <c r="Q1582" s="10"/>
      <c r="R1582" s="11">
        <f t="shared" si="48"/>
        <v>0</v>
      </c>
      <c r="U1582" s="11">
        <f t="shared" si="49"/>
        <v>0</v>
      </c>
      <c r="Y1582" s="11">
        <f>IF(SUM(Tableau1[[#This Row],[Other access]:[Sci-hub access]])&gt;=1,1,0)</f>
        <v>0</v>
      </c>
      <c r="Z1582" s="12">
        <f>IF(OR(Tableau1[[#This Row],[Access R1 + S1+ T1 ]]&gt;=1,Tableau1[[#This Row],[Access V1 +W1 + X1]]&gt;=1),1,0)</f>
        <v>0</v>
      </c>
      <c r="AB1582" s="10" t="e">
        <f>Tableau1[[#This Row],[DOI]]</f>
        <v>#VALUE!</v>
      </c>
      <c r="AC1582" s="13" t="str">
        <f>Tableau1[[#This Row],[Authors]]&amp;", "&amp;Tableau1[[#This Row],[Title]]&amp;" "&amp;Tableau1[[#This Row],[Journal]]&amp;". "&amp;Tableau1[[#This Row],[Year]]</f>
        <v>Balatsouras DG, Koukoutsis G, Aspris A, Fassolis A, Moukos A, Economou NC, Katotomichelakis M., Benign Paroxysmal Positional Vertigo Secondary to Mild Head Trauma. Ann Otol Rhinol Laryngol. 2017</v>
      </c>
    </row>
    <row r="1583" spans="1:29" x14ac:dyDescent="0.3">
      <c r="A1583">
        <v>2092</v>
      </c>
      <c r="B1583" t="s">
        <v>5329</v>
      </c>
      <c r="C1583" t="s">
        <v>15574</v>
      </c>
      <c r="D1583" t="s">
        <v>25751</v>
      </c>
      <c r="E1583" t="s">
        <v>2528</v>
      </c>
      <c r="F1583" s="10"/>
      <c r="G1583">
        <v>2017</v>
      </c>
      <c r="J1583">
        <v>0.1411952651183237</v>
      </c>
      <c r="L1583" t="s">
        <v>36563</v>
      </c>
      <c r="M1583">
        <v>28818478</v>
      </c>
      <c r="Q1583" s="10"/>
      <c r="R1583" s="11">
        <f t="shared" si="48"/>
        <v>0</v>
      </c>
      <c r="U1583" s="11">
        <f t="shared" si="49"/>
        <v>0</v>
      </c>
      <c r="Y1583" s="11">
        <f>IF(SUM(Tableau1[[#This Row],[Other access]:[Sci-hub access]])&gt;=1,1,0)</f>
        <v>0</v>
      </c>
      <c r="Z1583" s="12">
        <f>IF(OR(Tableau1[[#This Row],[Access R1 + S1+ T1 ]]&gt;=1,Tableau1[[#This Row],[Access V1 +W1 + X1]]&gt;=1),1,0)</f>
        <v>0</v>
      </c>
      <c r="AB1583" s="10" t="str">
        <f>Tableau1[[#This Row],[DOI]]</f>
        <v>doi: 10.1016/j.ejmg.2017.08.015</v>
      </c>
      <c r="AC1583" s="13" t="str">
        <f>Tableau1[[#This Row],[Authors]]&amp;", "&amp;Tableau1[[#This Row],[Title]]&amp;" "&amp;Tableau1[[#This Row],[Journal]]&amp;". "&amp;Tableau1[[#This Row],[Year]]</f>
        <v>Dard R, Meyniel C, Touitou V, Stevanin G, Lamari F, Durr A, Ewenczyk C, Mochel F., Mutations in DDHD1, encoding a phospholipase A1, is a novel cause of retinopathy and neurodegeneration with brain iron accumulation. Eur J Med Genet. 2017</v>
      </c>
    </row>
    <row r="1584" spans="1:29" x14ac:dyDescent="0.3">
      <c r="A1584">
        <v>40</v>
      </c>
      <c r="B1584" t="s">
        <v>3303</v>
      </c>
      <c r="C1584" t="s">
        <v>13564</v>
      </c>
      <c r="D1584" t="s">
        <v>23723</v>
      </c>
      <c r="E1584" t="s">
        <v>2465</v>
      </c>
      <c r="F1584" s="10"/>
      <c r="G1584">
        <v>2018</v>
      </c>
      <c r="J1584">
        <v>0.14126573322830094</v>
      </c>
      <c r="L1584" t="s">
        <v>34558</v>
      </c>
      <c r="M1584">
        <v>29465569</v>
      </c>
      <c r="Q1584" s="10"/>
      <c r="R1584" s="11">
        <f t="shared" si="48"/>
        <v>0</v>
      </c>
      <c r="U1584" s="11">
        <f t="shared" si="49"/>
        <v>0</v>
      </c>
      <c r="Y1584" s="11">
        <f>IF(SUM(Tableau1[[#This Row],[Other access]:[Sci-hub access]])&gt;=1,1,0)</f>
        <v>0</v>
      </c>
      <c r="Z1584" s="12">
        <f>IF(OR(Tableau1[[#This Row],[Access R1 + S1+ T1 ]]&gt;=1,Tableau1[[#This Row],[Access V1 +W1 + X1]]&gt;=1),1,0)</f>
        <v>0</v>
      </c>
      <c r="AB1584" s="10" t="str">
        <f>Tableau1[[#This Row],[DOI]]</f>
        <v>doi: 10.1097/MD.0000000000009853</v>
      </c>
      <c r="AC1584" s="13" t="str">
        <f>Tableau1[[#This Row],[Authors]]&amp;", "&amp;Tableau1[[#This Row],[Title]]&amp;" "&amp;Tableau1[[#This Row],[Journal]]&amp;". "&amp;Tableau1[[#This Row],[Year]]</f>
        <v>Kang MJ, Joo CK., Three cases of a torn haptic after scleral fixation using a hydrophobic acrylic intraocular lens: Case reports. Medicine (Baltimore). 2018</v>
      </c>
    </row>
    <row r="1585" spans="1:29" x14ac:dyDescent="0.3">
      <c r="A1585">
        <v>8680</v>
      </c>
      <c r="B1585" t="s">
        <v>11335</v>
      </c>
      <c r="C1585" t="s">
        <v>21520</v>
      </c>
      <c r="D1585" t="s">
        <v>31775</v>
      </c>
      <c r="E1585" t="s">
        <v>2441</v>
      </c>
      <c r="F1585" s="10"/>
      <c r="G1585">
        <v>2017</v>
      </c>
      <c r="J1585">
        <v>0.14145494075908938</v>
      </c>
      <c r="L1585" t="s">
        <v>43016</v>
      </c>
      <c r="M1585">
        <v>27863844</v>
      </c>
      <c r="Q1585" s="10"/>
      <c r="R1585" s="11">
        <f t="shared" si="48"/>
        <v>0</v>
      </c>
      <c r="U1585" s="11">
        <f t="shared" si="49"/>
        <v>0</v>
      </c>
      <c r="Y1585" s="11">
        <f>IF(SUM(Tableau1[[#This Row],[Other access]:[Sci-hub access]])&gt;=1,1,0)</f>
        <v>0</v>
      </c>
      <c r="Z1585" s="12">
        <f>IF(OR(Tableau1[[#This Row],[Access R1 + S1+ T1 ]]&gt;=1,Tableau1[[#This Row],[Access V1 +W1 + X1]]&gt;=1),1,0)</f>
        <v>0</v>
      </c>
      <c r="AB1585" s="10" t="str">
        <f>Tableau1[[#This Row],[DOI]]</f>
        <v>doi: 10.1016/j.ophtha.2016.10.001</v>
      </c>
      <c r="AC1585" s="13" t="str">
        <f>Tableau1[[#This Row],[Authors]]&amp;", "&amp;Tableau1[[#This Row],[Title]]&amp;" "&amp;Tableau1[[#This Row],[Journal]]&amp;". "&amp;Tableau1[[#This Row],[Year]]</f>
        <v>Reynaud C, Rousseau A, Kaswin G, M'garrech M, Barreau E, Labetoulle M., Persistent Impairment of Quality of Life in Patients with Herpes Simplex Keratitis. Ophthalmology. 2017</v>
      </c>
    </row>
    <row r="1586" spans="1:29" x14ac:dyDescent="0.3">
      <c r="A1586">
        <v>5181</v>
      </c>
      <c r="B1586" t="s">
        <v>8253</v>
      </c>
      <c r="C1586" t="s">
        <v>18478</v>
      </c>
      <c r="D1586" t="s">
        <v>28683</v>
      </c>
      <c r="E1586" t="s">
        <v>2490</v>
      </c>
      <c r="F1586" s="10"/>
      <c r="G1586">
        <v>2017</v>
      </c>
      <c r="J1586">
        <v>0.14147209708606245</v>
      </c>
      <c r="L1586" t="s">
        <v>39585</v>
      </c>
      <c r="M1586">
        <v>28365240</v>
      </c>
      <c r="Q1586" s="10"/>
      <c r="R1586" s="11">
        <f t="shared" si="48"/>
        <v>0</v>
      </c>
      <c r="U1586" s="11">
        <f t="shared" si="49"/>
        <v>0</v>
      </c>
      <c r="Y1586" s="11">
        <f>IF(SUM(Tableau1[[#This Row],[Other access]:[Sci-hub access]])&gt;=1,1,0)</f>
        <v>0</v>
      </c>
      <c r="Z1586" s="12">
        <f>IF(OR(Tableau1[[#This Row],[Access R1 + S1+ T1 ]]&gt;=1,Tableau1[[#This Row],[Access V1 +W1 + X1]]&gt;=1),1,0)</f>
        <v>0</v>
      </c>
      <c r="AB1586" s="10" t="str">
        <f>Tableau1[[#This Row],[DOI]]</f>
        <v>doi: 10.1016/j.ajo.2017.03.026</v>
      </c>
      <c r="AC1586" s="13" t="str">
        <f>Tableau1[[#This Row],[Authors]]&amp;", "&amp;Tableau1[[#This Row],[Title]]&amp;" "&amp;Tableau1[[#This Row],[Journal]]&amp;". "&amp;Tableau1[[#This Row],[Year]]</f>
        <v>Kortüm KU, Müller M, Kern C, Babenko A, Mayer WJ, Kampik A, Kreutzer TC, Priglinger S, Hirneiss C., Using Electronic Health Records to Build an Ophthalmologic Data Warehouse and Visualize Patients' Data. Am J Ophthalmol. 2017</v>
      </c>
    </row>
    <row r="1587" spans="1:29" x14ac:dyDescent="0.3">
      <c r="A1587">
        <v>9213</v>
      </c>
      <c r="B1587" t="s">
        <v>11803</v>
      </c>
      <c r="C1587" t="s">
        <v>21977</v>
      </c>
      <c r="D1587" t="s">
        <v>32244</v>
      </c>
      <c r="E1587" t="s">
        <v>2681</v>
      </c>
      <c r="F1587" s="10"/>
      <c r="G1587">
        <v>2017</v>
      </c>
      <c r="J1587">
        <v>0.14165788506219623</v>
      </c>
      <c r="L1587" t="s">
        <v>43526</v>
      </c>
      <c r="M1587">
        <v>27762178</v>
      </c>
      <c r="Q1587" s="10"/>
      <c r="R1587" s="11">
        <f t="shared" si="48"/>
        <v>0</v>
      </c>
      <c r="U1587" s="11">
        <f t="shared" si="49"/>
        <v>0</v>
      </c>
      <c r="Y1587" s="11">
        <f>IF(SUM(Tableau1[[#This Row],[Other access]:[Sci-hub access]])&gt;=1,1,0)</f>
        <v>0</v>
      </c>
      <c r="Z1587" s="12">
        <f>IF(OR(Tableau1[[#This Row],[Access R1 + S1+ T1 ]]&gt;=1,Tableau1[[#This Row],[Access V1 +W1 + X1]]&gt;=1),1,0)</f>
        <v>0</v>
      </c>
      <c r="AB1587" s="10" t="str">
        <f>Tableau1[[#This Row],[DOI]]</f>
        <v>doi: 10.1017/S0022215116008240</v>
      </c>
      <c r="AC1587" s="13" t="str">
        <f>Tableau1[[#This Row],[Authors]]&amp;", "&amp;Tableau1[[#This Row],[Title]]&amp;" "&amp;Tableau1[[#This Row],[Journal]]&amp;". "&amp;Tableau1[[#This Row],[Year]]</f>
        <v>Chawla S, Bowman J, Gandhi M, Panizza B., Role of targeted magnetic resonance imaging sequences in the surgical management of anterior skull base pathology. J Laryngol Otol. 2017</v>
      </c>
    </row>
    <row r="1588" spans="1:29" ht="28.8" x14ac:dyDescent="0.3">
      <c r="A1588">
        <v>2587</v>
      </c>
      <c r="B1588" t="s">
        <v>5805</v>
      </c>
      <c r="C1588" t="s">
        <v>16051</v>
      </c>
      <c r="D1588" t="s">
        <v>26228</v>
      </c>
      <c r="E1588" t="s">
        <v>2511</v>
      </c>
      <c r="F1588" s="10"/>
      <c r="G1588">
        <v>2017</v>
      </c>
      <c r="J1588">
        <v>0.14189442206876823</v>
      </c>
      <c r="L1588" t="s">
        <v>37050</v>
      </c>
      <c r="M1588">
        <v>28724815</v>
      </c>
      <c r="Q1588" s="10"/>
      <c r="R1588" s="11">
        <f t="shared" si="48"/>
        <v>0</v>
      </c>
      <c r="U1588" s="11">
        <f t="shared" si="49"/>
        <v>0</v>
      </c>
      <c r="Y1588" s="11">
        <f>IF(SUM(Tableau1[[#This Row],[Other access]:[Sci-hub access]])&gt;=1,1,0)</f>
        <v>0</v>
      </c>
      <c r="Z1588" s="12">
        <f>IF(OR(Tableau1[[#This Row],[Access R1 + S1+ T1 ]]&gt;=1,Tableau1[[#This Row],[Access V1 +W1 + X1]]&gt;=1),1,0)</f>
        <v>0</v>
      </c>
      <c r="AB1588" s="10" t="str">
        <f>Tableau1[[#This Row],[DOI]]</f>
        <v>doi: 10.4103/ijo.IJO_262_17</v>
      </c>
      <c r="AC1588" s="13" t="str">
        <f>Tableau1[[#This Row],[Authors]]&amp;", "&amp;Tableau1[[#This Row],[Title]]&amp;" "&amp;Tableau1[[#This Row],[Journal]]&amp;". "&amp;Tableau1[[#This Row],[Year]]</f>
        <v>Ajay K, Saranya S, Sundaresh DD, Hithashree HR, Hemalatha BC, Krishnaswamy M, Shetty SB., Efficacy and safety of intraoperative intracameral mydriasis in manual small incision cataract surgery - A randomized controlled trial. Indian J Ophthalmol. 2017</v>
      </c>
    </row>
    <row r="1589" spans="1:29" x14ac:dyDescent="0.3">
      <c r="A1589">
        <v>8751</v>
      </c>
      <c r="B1589" t="s">
        <v>11392</v>
      </c>
      <c r="C1589" t="s">
        <v>21577</v>
      </c>
      <c r="D1589" t="s">
        <v>31832</v>
      </c>
      <c r="E1589" t="s">
        <v>34335</v>
      </c>
      <c r="F1589" s="10"/>
      <c r="G1589">
        <v>2017</v>
      </c>
      <c r="J1589">
        <v>0.14194991094358433</v>
      </c>
      <c r="L1589" t="s">
        <v>43087</v>
      </c>
      <c r="M1589">
        <v>27848070</v>
      </c>
      <c r="Q1589" s="10"/>
      <c r="R1589" s="11">
        <f t="shared" si="48"/>
        <v>0</v>
      </c>
      <c r="U1589" s="11">
        <f t="shared" si="49"/>
        <v>0</v>
      </c>
      <c r="Y1589" s="11">
        <f>IF(SUM(Tableau1[[#This Row],[Other access]:[Sci-hub access]])&gt;=1,1,0)</f>
        <v>0</v>
      </c>
      <c r="Z1589" s="12">
        <f>IF(OR(Tableau1[[#This Row],[Access R1 + S1+ T1 ]]&gt;=1,Tableau1[[#This Row],[Access V1 +W1 + X1]]&gt;=1),1,0)</f>
        <v>0</v>
      </c>
      <c r="AB1589" s="10" t="str">
        <f>Tableau1[[#This Row],[DOI]]</f>
        <v>doi: 10.1007/s11302-016-9547-y</v>
      </c>
      <c r="AC1589" s="13" t="str">
        <f>Tableau1[[#This Row],[Authors]]&amp;", "&amp;Tableau1[[#This Row],[Title]]&amp;" "&amp;Tableau1[[#This Row],[Journal]]&amp;". "&amp;Tableau1[[#This Row],[Year]]</f>
        <v>Fonseca B, Martínez-Águila A, de Lara MJP, Pintor J., Diadenosine tetraphosphate as a potential therapeutic nucleotide to treat glaucoma. Purinergic Signal. 2017</v>
      </c>
    </row>
    <row r="1590" spans="1:29" x14ac:dyDescent="0.3">
      <c r="A1590">
        <v>11085</v>
      </c>
      <c r="B1590" t="s">
        <v>13506</v>
      </c>
      <c r="C1590" t="s">
        <v>23665</v>
      </c>
      <c r="D1590" t="s">
        <v>33960</v>
      </c>
      <c r="E1590" t="s">
        <v>2447</v>
      </c>
      <c r="F1590" s="10"/>
      <c r="G1590">
        <v>2017</v>
      </c>
      <c r="J1590">
        <v>0.14208540693830751</v>
      </c>
      <c r="L1590" t="s">
        <v>45326</v>
      </c>
      <c r="M1590">
        <v>25853504</v>
      </c>
      <c r="Q1590" s="10"/>
      <c r="R1590" s="11">
        <f t="shared" si="48"/>
        <v>0</v>
      </c>
      <c r="U1590" s="11">
        <f t="shared" si="49"/>
        <v>0</v>
      </c>
      <c r="Y1590" s="11">
        <f>IF(SUM(Tableau1[[#This Row],[Other access]:[Sci-hub access]])&gt;=1,1,0)</f>
        <v>0</v>
      </c>
      <c r="Z1590" s="12">
        <f>IF(OR(Tableau1[[#This Row],[Access R1 + S1+ T1 ]]&gt;=1,Tableau1[[#This Row],[Access V1 +W1 + X1]]&gt;=1),1,0)</f>
        <v>0</v>
      </c>
      <c r="AB1590" s="10" t="str">
        <f>Tableau1[[#This Row],[DOI]]</f>
        <v>doi: 10.1097/IOP.0000000000000442</v>
      </c>
      <c r="AC1590" s="13" t="str">
        <f>Tableau1[[#This Row],[Authors]]&amp;", "&amp;Tableau1[[#This Row],[Title]]&amp;" "&amp;Tableau1[[#This Row],[Journal]]&amp;". "&amp;Tableau1[[#This Row],[Year]]</f>
        <v>O'Neill JP, Harrison AR, Cameron JD, Mokhtarzadeh A., Granulocytic Sarcoma of the Orbit Presenting as a Fulminant Orbitopathy in an Adult With Acute Myeloid Leukemia. Ophthal Plast Reconstr Surg. 2017</v>
      </c>
    </row>
    <row r="1591" spans="1:29" x14ac:dyDescent="0.3">
      <c r="A1591">
        <v>1114</v>
      </c>
      <c r="B1591" t="s">
        <v>4376</v>
      </c>
      <c r="C1591" t="s">
        <v>14630</v>
      </c>
      <c r="D1591" t="s">
        <v>24797</v>
      </c>
      <c r="E1591" t="s">
        <v>2697</v>
      </c>
      <c r="F1591" s="10"/>
      <c r="G1591">
        <v>2017</v>
      </c>
      <c r="J1591">
        <v>0.14212341127332484</v>
      </c>
      <c r="L1591" t="s">
        <v>35602</v>
      </c>
      <c r="M1591">
        <v>29022762</v>
      </c>
      <c r="Q1591" s="10"/>
      <c r="R1591" s="11">
        <f t="shared" si="48"/>
        <v>0</v>
      </c>
      <c r="U1591" s="11">
        <f t="shared" si="49"/>
        <v>0</v>
      </c>
      <c r="Y1591" s="11">
        <f>IF(SUM(Tableau1[[#This Row],[Other access]:[Sci-hub access]])&gt;=1,1,0)</f>
        <v>0</v>
      </c>
      <c r="Z1591" s="12">
        <f>IF(OR(Tableau1[[#This Row],[Access R1 + S1+ T1 ]]&gt;=1,Tableau1[[#This Row],[Access V1 +W1 + X1]]&gt;=1),1,0)</f>
        <v>0</v>
      </c>
      <c r="AB1591" s="10" t="str">
        <f>Tableau1[[#This Row],[DOI]]</f>
        <v>doi: 10.1089/gtmb.2017.0147</v>
      </c>
      <c r="AC1591" s="13" t="str">
        <f>Tableau1[[#This Row],[Authors]]&amp;", "&amp;Tableau1[[#This Row],[Title]]&amp;" "&amp;Tableau1[[#This Row],[Journal]]&amp;". "&amp;Tableau1[[#This Row],[Year]]</f>
        <v>Kondkar AA, Azad TA, Almobarak FA, Kalantan H, Sultan T, Al-Obeidan SA, Abu-Amero KK., Polymorphism rs11656696 in GAS7 Is Not Associated with Primary Open Angle Glaucoma in a Saudi Cohort. Genet Test Mol Biomarkers. 2017</v>
      </c>
    </row>
    <row r="1592" spans="1:29" x14ac:dyDescent="0.3">
      <c r="A1592">
        <v>4000</v>
      </c>
      <c r="B1592" t="s">
        <v>7152</v>
      </c>
      <c r="C1592" t="s">
        <v>17389</v>
      </c>
      <c r="D1592" t="s">
        <v>27579</v>
      </c>
      <c r="E1592" t="s">
        <v>2438</v>
      </c>
      <c r="F1592" s="10"/>
      <c r="G1592">
        <v>2018</v>
      </c>
      <c r="J1592">
        <v>0.14214799597280114</v>
      </c>
      <c r="L1592" t="s">
        <v>38440</v>
      </c>
      <c r="M1592">
        <v>28495905</v>
      </c>
      <c r="Q1592" s="10"/>
      <c r="R1592" s="11">
        <f t="shared" si="48"/>
        <v>0</v>
      </c>
      <c r="U1592" s="11">
        <f t="shared" si="49"/>
        <v>0</v>
      </c>
      <c r="Y1592" s="11">
        <f>IF(SUM(Tableau1[[#This Row],[Other access]:[Sci-hub access]])&gt;=1,1,0)</f>
        <v>0</v>
      </c>
      <c r="Z1592" s="12">
        <f>IF(OR(Tableau1[[#This Row],[Access R1 + S1+ T1 ]]&gt;=1,Tableau1[[#This Row],[Access V1 +W1 + X1]]&gt;=1),1,0)</f>
        <v>0</v>
      </c>
      <c r="AB1592" s="10" t="str">
        <f>Tableau1[[#This Row],[DOI]]</f>
        <v>doi: 10.1136/bjophthalmol-2017-310186</v>
      </c>
      <c r="AC1592" s="13" t="str">
        <f>Tableau1[[#This Row],[Authors]]&amp;", "&amp;Tableau1[[#This Row],[Title]]&amp;" "&amp;Tableau1[[#This Row],[Journal]]&amp;". "&amp;Tableau1[[#This Row],[Year]]</f>
        <v>Fry M, Aravena C, Yu F, Kattan J, Aldave AJ., Long-term outcomes of the Boston type I keratoprosthesis in eyes with previous herpes simplex virus keratitis. Br J Ophthalmol. 2018</v>
      </c>
    </row>
    <row r="1593" spans="1:29" x14ac:dyDescent="0.3">
      <c r="A1593">
        <v>9372</v>
      </c>
      <c r="B1593" t="s">
        <v>11944</v>
      </c>
      <c r="C1593" t="s">
        <v>22119</v>
      </c>
      <c r="D1593" t="s">
        <v>32388</v>
      </c>
      <c r="E1593" t="s">
        <v>2532</v>
      </c>
      <c r="F1593" s="10"/>
      <c r="G1593">
        <v>2017</v>
      </c>
      <c r="J1593">
        <v>0.14219825923516538</v>
      </c>
      <c r="L1593" t="s">
        <v>43663</v>
      </c>
      <c r="M1593">
        <v>27718026</v>
      </c>
      <c r="Q1593" s="10"/>
      <c r="R1593" s="11">
        <f t="shared" si="48"/>
        <v>0</v>
      </c>
      <c r="U1593" s="11">
        <f t="shared" si="49"/>
        <v>0</v>
      </c>
      <c r="Y1593" s="11">
        <f>IF(SUM(Tableau1[[#This Row],[Other access]:[Sci-hub access]])&gt;=1,1,0)</f>
        <v>0</v>
      </c>
      <c r="Z1593" s="12">
        <f>IF(OR(Tableau1[[#This Row],[Access R1 + S1+ T1 ]]&gt;=1,Tableau1[[#This Row],[Access V1 +W1 + X1]]&gt;=1),1,0)</f>
        <v>0</v>
      </c>
      <c r="AB1593" s="10" t="str">
        <f>Tableau1[[#This Row],[DOI]]</f>
        <v>doi: 10.1007/s10384-016-0486-5</v>
      </c>
      <c r="AC1593" s="13" t="str">
        <f>Tableau1[[#This Row],[Authors]]&amp;", "&amp;Tableau1[[#This Row],[Title]]&amp;" "&amp;Tableau1[[#This Row],[Journal]]&amp;". "&amp;Tableau1[[#This Row],[Year]]</f>
        <v>Kumagai K, Uemura A, Hangai M, Suetsugu T, Ogino N., Effect of vitreomacular separation on macular thickness determined by spectral-domain optical coherence tomography. Jpn J Ophthalmol. 2017</v>
      </c>
    </row>
    <row r="1594" spans="1:29" x14ac:dyDescent="0.3">
      <c r="A1594">
        <v>5211</v>
      </c>
      <c r="B1594" t="s">
        <v>555</v>
      </c>
      <c r="C1594" t="s">
        <v>556</v>
      </c>
      <c r="D1594" t="s">
        <v>557</v>
      </c>
      <c r="E1594" t="s">
        <v>3207</v>
      </c>
      <c r="F1594" s="10"/>
      <c r="G1594">
        <v>2017</v>
      </c>
      <c r="J1594">
        <v>0.14223340276084617</v>
      </c>
      <c r="L1594" t="e">
        <v>#VALUE!</v>
      </c>
      <c r="M1594">
        <v>28361860</v>
      </c>
      <c r="Q1594" s="10"/>
      <c r="R1594" s="11">
        <f t="shared" si="48"/>
        <v>0</v>
      </c>
      <c r="U1594" s="11">
        <f t="shared" si="49"/>
        <v>0</v>
      </c>
      <c r="Y1594" s="11">
        <f>IF(SUM(Tableau1[[#This Row],[Other access]:[Sci-hub access]])&gt;=1,1,0)</f>
        <v>0</v>
      </c>
      <c r="Z1594" s="12">
        <f>IF(OR(Tableau1[[#This Row],[Access R1 + S1+ T1 ]]&gt;=1,Tableau1[[#This Row],[Access V1 +W1 + X1]]&gt;=1),1,0)</f>
        <v>0</v>
      </c>
      <c r="AB1594" s="10" t="e">
        <f>Tableau1[[#This Row],[DOI]]</f>
        <v>#VALUE!</v>
      </c>
      <c r="AC1594" s="13" t="str">
        <f>Tableau1[[#This Row],[Authors]]&amp;", "&amp;Tableau1[[#This Row],[Title]]&amp;" "&amp;Tableau1[[#This Row],[Journal]]&amp;". "&amp;Tableau1[[#This Row],[Year]]</f>
        <v>Kashuba E, Mushtaq M., Do MRPS18-2 and RB proteins cooperate to control cell stemness and differentiation, preventing cancer development? Exp Oncol. 2017</v>
      </c>
    </row>
    <row r="1595" spans="1:29" ht="28.8" x14ac:dyDescent="0.3">
      <c r="A1595">
        <v>10510</v>
      </c>
      <c r="B1595" t="s">
        <v>12993</v>
      </c>
      <c r="C1595" t="s">
        <v>23159</v>
      </c>
      <c r="D1595" t="s">
        <v>33446</v>
      </c>
      <c r="E1595" t="s">
        <v>2529</v>
      </c>
      <c r="F1595" s="10"/>
      <c r="G1595">
        <v>2017</v>
      </c>
      <c r="J1595">
        <v>0.14224503074247707</v>
      </c>
      <c r="L1595" t="s">
        <v>44759</v>
      </c>
      <c r="M1595">
        <v>27248205</v>
      </c>
      <c r="Q1595" s="10"/>
      <c r="R1595" s="11">
        <f t="shared" si="48"/>
        <v>0</v>
      </c>
      <c r="U1595" s="11">
        <f t="shared" si="49"/>
        <v>0</v>
      </c>
      <c r="Y1595" s="11">
        <f>IF(SUM(Tableau1[[#This Row],[Other access]:[Sci-hub access]])&gt;=1,1,0)</f>
        <v>0</v>
      </c>
      <c r="Z1595" s="12">
        <f>IF(OR(Tableau1[[#This Row],[Access R1 + S1+ T1 ]]&gt;=1,Tableau1[[#This Row],[Access V1 +W1 + X1]]&gt;=1),1,0)</f>
        <v>0</v>
      </c>
      <c r="AB1595" s="10" t="str">
        <f>Tableau1[[#This Row],[DOI]]</f>
        <v>doi: 10.3109/02713683.2016.1150492</v>
      </c>
      <c r="AC1595" s="13" t="str">
        <f>Tableau1[[#This Row],[Authors]]&amp;", "&amp;Tableau1[[#This Row],[Title]]&amp;" "&amp;Tableau1[[#This Row],[Journal]]&amp;". "&amp;Tableau1[[#This Row],[Year]]</f>
        <v>Gungel H, Altan C, Baylancicek DO, Karagoz Y, Kisbet T., The Effects of 23-Gauge Pars Plana Vitrectomy on Orbital Circulation Using Doppler Ultrasonography in Diabetic Macular Edema with Epiretinal Membrane and Taut Posterior Hyaloid. Curr Eye Res. 2017</v>
      </c>
    </row>
    <row r="1596" spans="1:29" x14ac:dyDescent="0.3">
      <c r="A1596">
        <v>7448</v>
      </c>
      <c r="B1596" t="s">
        <v>10253</v>
      </c>
      <c r="C1596" t="s">
        <v>20455</v>
      </c>
      <c r="D1596" t="s">
        <v>30688</v>
      </c>
      <c r="E1596" t="s">
        <v>2446</v>
      </c>
      <c r="F1596" s="10"/>
      <c r="G1596">
        <v>2017</v>
      </c>
      <c r="J1596">
        <v>0.14230467961663396</v>
      </c>
      <c r="L1596" t="s">
        <v>41804</v>
      </c>
      <c r="M1596">
        <v>28092397</v>
      </c>
      <c r="Q1596" s="10"/>
      <c r="R1596" s="11">
        <f t="shared" si="48"/>
        <v>0</v>
      </c>
      <c r="U1596" s="11">
        <f t="shared" si="49"/>
        <v>0</v>
      </c>
      <c r="Y1596" s="11">
        <f>IF(SUM(Tableau1[[#This Row],[Other access]:[Sci-hub access]])&gt;=1,1,0)</f>
        <v>0</v>
      </c>
      <c r="Z1596" s="12">
        <f>IF(OR(Tableau1[[#This Row],[Access R1 + S1+ T1 ]]&gt;=1,Tableau1[[#This Row],[Access V1 +W1 + X1]]&gt;=1),1,0)</f>
        <v>0</v>
      </c>
      <c r="AB1596" s="10" t="str">
        <f>Tableau1[[#This Row],[DOI]]</f>
        <v>doi: 10.3928/01913913-20170106-01</v>
      </c>
      <c r="AC1596" s="13" t="str">
        <f>Tableau1[[#This Row],[Authors]]&amp;", "&amp;Tableau1[[#This Row],[Title]]&amp;" "&amp;Tableau1[[#This Row],[Journal]]&amp;". "&amp;Tableau1[[#This Row],[Year]]</f>
        <v>Li X, Friedman IB, Medow NB, Zhang C., Update on Orthokeratology in Managing Progressive Myopia in Children: Efficacy, Mechanisms, and Concerns. J Pediatr Ophthalmol Strabismus. 2017</v>
      </c>
    </row>
    <row r="1597" spans="1:29" x14ac:dyDescent="0.3">
      <c r="A1597">
        <v>6278</v>
      </c>
      <c r="B1597" t="s">
        <v>9234</v>
      </c>
      <c r="C1597" t="s">
        <v>19445</v>
      </c>
      <c r="D1597" t="s">
        <v>29665</v>
      </c>
      <c r="E1597" t="s">
        <v>34309</v>
      </c>
      <c r="F1597" s="10"/>
      <c r="G1597">
        <v>2017</v>
      </c>
      <c r="J1597">
        <v>0.14240766072826072</v>
      </c>
      <c r="L1597" t="s">
        <v>40648</v>
      </c>
      <c r="M1597">
        <v>28233183</v>
      </c>
      <c r="Q1597" s="10"/>
      <c r="R1597" s="11">
        <f t="shared" si="48"/>
        <v>0</v>
      </c>
      <c r="U1597" s="11">
        <f t="shared" si="49"/>
        <v>0</v>
      </c>
      <c r="Y1597" s="11">
        <f>IF(SUM(Tableau1[[#This Row],[Other access]:[Sci-hub access]])&gt;=1,1,0)</f>
        <v>0</v>
      </c>
      <c r="Z1597" s="12">
        <f>IF(OR(Tableau1[[#This Row],[Access R1 + S1+ T1 ]]&gt;=1,Tableau1[[#This Row],[Access V1 +W1 + X1]]&gt;=1),1,0)</f>
        <v>0</v>
      </c>
      <c r="AB1597" s="10" t="str">
        <f>Tableau1[[#This Row],[DOI]]</f>
        <v>doi: 10.1007/164_2017_2</v>
      </c>
      <c r="AC1597" s="13" t="str">
        <f>Tableau1[[#This Row],[Authors]]&amp;", "&amp;Tableau1[[#This Row],[Title]]&amp;" "&amp;Tableau1[[#This Row],[Journal]]&amp;". "&amp;Tableau1[[#This Row],[Year]]</f>
        <v>Wallace DC, Lott MT., Leber Hereditary Optic Neuropathy: Exemplar of an mtDNA Disease. Handb Exp Pharmacol. 2017</v>
      </c>
    </row>
    <row r="1598" spans="1:29" ht="28.8" x14ac:dyDescent="0.3">
      <c r="A1598">
        <v>3259</v>
      </c>
      <c r="B1598" t="s">
        <v>6442</v>
      </c>
      <c r="C1598" t="s">
        <v>16685</v>
      </c>
      <c r="D1598" t="s">
        <v>26866</v>
      </c>
      <c r="E1598" t="s">
        <v>2467</v>
      </c>
      <c r="F1598" s="10"/>
      <c r="G1598">
        <v>2017</v>
      </c>
      <c r="J1598">
        <v>0.14249021358957459</v>
      </c>
      <c r="L1598" t="s">
        <v>37712</v>
      </c>
      <c r="M1598">
        <v>28613351</v>
      </c>
      <c r="Q1598" s="10"/>
      <c r="R1598" s="11">
        <f t="shared" si="48"/>
        <v>0</v>
      </c>
      <c r="U1598" s="11">
        <f t="shared" si="49"/>
        <v>0</v>
      </c>
      <c r="Y1598" s="11">
        <f>IF(SUM(Tableau1[[#This Row],[Other access]:[Sci-hub access]])&gt;=1,1,0)</f>
        <v>0</v>
      </c>
      <c r="Z1598" s="12">
        <f>IF(OR(Tableau1[[#This Row],[Access R1 + S1+ T1 ]]&gt;=1,Tableau1[[#This Row],[Access V1 +W1 + X1]]&gt;=1),1,0)</f>
        <v>0</v>
      </c>
      <c r="AB1598" s="10" t="str">
        <f>Tableau1[[#This Row],[DOI]]</f>
        <v>doi: 10.3928/23258160-20170601-03</v>
      </c>
      <c r="AC1598" s="13" t="str">
        <f>Tableau1[[#This Row],[Authors]]&amp;", "&amp;Tableau1[[#This Row],[Title]]&amp;" "&amp;Tableau1[[#This Row],[Journal]]&amp;". "&amp;Tableau1[[#This Row],[Year]]</f>
        <v>Ayres B, Stacey A, Grant J, McClendon T, Demirci H., Comparative Study of Clinical, Ultrasonographic, Conventional Imaging, and Ultra-Wide-Field Fundus for Measurements of the Longest Basal Diameter of Choroidal Tumors. Ophthalmic Surg Lasers Imaging Retina. 2017</v>
      </c>
    </row>
    <row r="1599" spans="1:29" x14ac:dyDescent="0.3">
      <c r="A1599">
        <v>2339</v>
      </c>
      <c r="B1599" t="s">
        <v>5567</v>
      </c>
      <c r="C1599" t="s">
        <v>15812</v>
      </c>
      <c r="D1599" t="s">
        <v>25989</v>
      </c>
      <c r="E1599" t="s">
        <v>2441</v>
      </c>
      <c r="F1599" s="10"/>
      <c r="G1599">
        <v>2017</v>
      </c>
      <c r="J1599">
        <v>0.14251062123426106</v>
      </c>
      <c r="L1599" t="s">
        <v>36804</v>
      </c>
      <c r="M1599">
        <v>28764889</v>
      </c>
      <c r="Q1599" s="10"/>
      <c r="R1599" s="11">
        <f t="shared" si="48"/>
        <v>0</v>
      </c>
      <c r="U1599" s="11">
        <f t="shared" si="49"/>
        <v>0</v>
      </c>
      <c r="Y1599" s="11">
        <f>IF(SUM(Tableau1[[#This Row],[Other access]:[Sci-hub access]])&gt;=1,1,0)</f>
        <v>0</v>
      </c>
      <c r="Z1599" s="12">
        <f>IF(OR(Tableau1[[#This Row],[Access R1 + S1+ T1 ]]&gt;=1,Tableau1[[#This Row],[Access V1 +W1 + X1]]&gt;=1),1,0)</f>
        <v>0</v>
      </c>
      <c r="AB1599" s="10" t="str">
        <f>Tableau1[[#This Row],[DOI]]</f>
        <v>doi: 10.1016/j.ophtha.2017.06.028</v>
      </c>
      <c r="AC1599" s="13" t="str">
        <f>Tableau1[[#This Row],[Authors]]&amp;", "&amp;Tableau1[[#This Row],[Title]]&amp;" "&amp;Tableau1[[#This Row],[Journal]]&amp;". "&amp;Tableau1[[#This Row],[Year]]</f>
        <v>Anderson AJ, Bedggood PA, George Kong YX, Martin KR, Vingrys AJ., Can Home Monitoring Allow Earlier Detection of Rapid Visual Field Progression in Glaucoma? Ophthalmology. 2017</v>
      </c>
    </row>
    <row r="1600" spans="1:29" x14ac:dyDescent="0.3">
      <c r="A1600">
        <v>6912</v>
      </c>
      <c r="B1600" t="s">
        <v>9783</v>
      </c>
      <c r="C1600" t="s">
        <v>19986</v>
      </c>
      <c r="D1600" t="s">
        <v>30217</v>
      </c>
      <c r="E1600" t="s">
        <v>2599</v>
      </c>
      <c r="F1600" s="10"/>
      <c r="G1600">
        <v>2017</v>
      </c>
      <c r="J1600">
        <v>0.14253659008924979</v>
      </c>
      <c r="L1600" t="s">
        <v>41271</v>
      </c>
      <c r="M1600">
        <v>28147403</v>
      </c>
      <c r="Q1600" s="10"/>
      <c r="R1600" s="11">
        <f t="shared" si="48"/>
        <v>0</v>
      </c>
      <c r="U1600" s="11">
        <f t="shared" si="49"/>
        <v>0</v>
      </c>
      <c r="Y1600" s="11">
        <f>IF(SUM(Tableau1[[#This Row],[Other access]:[Sci-hub access]])&gt;=1,1,0)</f>
        <v>0</v>
      </c>
      <c r="Z1600" s="12">
        <f>IF(OR(Tableau1[[#This Row],[Access R1 + S1+ T1 ]]&gt;=1,Tableau1[[#This Row],[Access V1 +W1 + X1]]&gt;=1),1,0)</f>
        <v>0</v>
      </c>
      <c r="AB1600" s="10" t="str">
        <f>Tableau1[[#This Row],[DOI]]</f>
        <v>doi: 10.1055/s-0042-122384</v>
      </c>
      <c r="AC1600" s="13" t="str">
        <f>Tableau1[[#This Row],[Authors]]&amp;", "&amp;Tableau1[[#This Row],[Title]]&amp;" "&amp;Tableau1[[#This Row],[Journal]]&amp;". "&amp;Tableau1[[#This Row],[Year]]</f>
        <v>Sherif M, Wolfensberger TJ., Intraocular Dexamethasone Implant as Adjunct to Silicone Oil Tamponade for Proliferative Vitreoretinopathy. Klin Monbl Augenheilkd. 2017</v>
      </c>
    </row>
    <row r="1601" spans="1:29" x14ac:dyDescent="0.3">
      <c r="A1601">
        <v>6794</v>
      </c>
      <c r="B1601" t="s">
        <v>9674</v>
      </c>
      <c r="C1601" t="s">
        <v>19879</v>
      </c>
      <c r="D1601" t="s">
        <v>30108</v>
      </c>
      <c r="E1601" t="s">
        <v>2562</v>
      </c>
      <c r="F1601" s="10"/>
      <c r="G1601">
        <v>2017</v>
      </c>
      <c r="J1601">
        <v>0.14263933869041545</v>
      </c>
      <c r="L1601" t="s">
        <v>41154</v>
      </c>
      <c r="M1601">
        <v>28161923</v>
      </c>
      <c r="Q1601" s="10"/>
      <c r="R1601" s="11">
        <f t="shared" si="48"/>
        <v>0</v>
      </c>
      <c r="U1601" s="11">
        <f t="shared" si="49"/>
        <v>0</v>
      </c>
      <c r="Y1601" s="11">
        <f>IF(SUM(Tableau1[[#This Row],[Other access]:[Sci-hub access]])&gt;=1,1,0)</f>
        <v>0</v>
      </c>
      <c r="Z1601" s="12">
        <f>IF(OR(Tableau1[[#This Row],[Access R1 + S1+ T1 ]]&gt;=1,Tableau1[[#This Row],[Access V1 +W1 + X1]]&gt;=1),1,0)</f>
        <v>0</v>
      </c>
      <c r="AB1601" s="10" t="str">
        <f>Tableau1[[#This Row],[DOI]]</f>
        <v>doi: 10.22608/APO.2015156</v>
      </c>
      <c r="AC1601" s="13" t="str">
        <f>Tableau1[[#This Row],[Authors]]&amp;", "&amp;Tableau1[[#This Row],[Title]]&amp;" "&amp;Tableau1[[#This Row],[Journal]]&amp;". "&amp;Tableau1[[#This Row],[Year]]</f>
        <v>Afghani T, Mansoor H, Nadeem M., Preventing Long-Term Ocular Complications of Trachoma With Topical Azithromycin: A 3-Year Follow-up Study. Asia Pac J Ophthalmol (Phila). 2017</v>
      </c>
    </row>
    <row r="1602" spans="1:29" x14ac:dyDescent="0.3">
      <c r="A1602">
        <v>6698</v>
      </c>
      <c r="B1602" t="s">
        <v>9597</v>
      </c>
      <c r="C1602" t="s">
        <v>19802</v>
      </c>
      <c r="D1602" t="s">
        <v>30030</v>
      </c>
      <c r="E1602" t="s">
        <v>2485</v>
      </c>
      <c r="F1602" s="10"/>
      <c r="G1602">
        <v>2017</v>
      </c>
      <c r="J1602">
        <v>0.14269935180584192</v>
      </c>
      <c r="L1602" t="s">
        <v>41059</v>
      </c>
      <c r="M1602">
        <v>28177872</v>
      </c>
      <c r="Q1602" s="10"/>
      <c r="R1602" s="11">
        <f t="shared" ref="R1602:R1665" si="50">IF(SUM(N1602:Q1602)&gt;0,1,0)</f>
        <v>0</v>
      </c>
      <c r="U1602" s="11">
        <f t="shared" ref="U1602:U1665" si="51">IF(SUM(R1602,T1602)&gt;0,1,0)</f>
        <v>0</v>
      </c>
      <c r="Y1602" s="11">
        <f>IF(SUM(Tableau1[[#This Row],[Other access]:[Sci-hub access]])&gt;=1,1,0)</f>
        <v>0</v>
      </c>
      <c r="Z1602" s="12">
        <f>IF(OR(Tableau1[[#This Row],[Access R1 + S1+ T1 ]]&gt;=1,Tableau1[[#This Row],[Access V1 +W1 + X1]]&gt;=1),1,0)</f>
        <v>0</v>
      </c>
      <c r="AB1602" s="10" t="str">
        <f>Tableau1[[#This Row],[DOI]]</f>
        <v>doi: 10.1056/NEJMicm1507964</v>
      </c>
      <c r="AC1602" s="13" t="str">
        <f>Tableau1[[#This Row],[Authors]]&amp;", "&amp;Tableau1[[#This Row],[Title]]&amp;" "&amp;Tableau1[[#This Row],[Journal]]&amp;". "&amp;Tableau1[[#This Row],[Year]]</f>
        <v>Gokhale V, Agarkar S., Persistent Pupillary Membrane. N Engl J Med. 2017</v>
      </c>
    </row>
    <row r="1603" spans="1:29" x14ac:dyDescent="0.3">
      <c r="A1603">
        <v>6292</v>
      </c>
      <c r="B1603" t="s">
        <v>9247</v>
      </c>
      <c r="C1603" t="s">
        <v>19458</v>
      </c>
      <c r="D1603" t="s">
        <v>29678</v>
      </c>
      <c r="E1603" t="s">
        <v>34312</v>
      </c>
      <c r="F1603" s="10"/>
      <c r="G1603">
        <v>2017</v>
      </c>
      <c r="J1603">
        <v>0.14272278907228186</v>
      </c>
      <c r="L1603" t="s">
        <v>40662</v>
      </c>
      <c r="M1603">
        <v>28231589</v>
      </c>
      <c r="Q1603" s="10"/>
      <c r="R1603" s="11">
        <f t="shared" si="50"/>
        <v>0</v>
      </c>
      <c r="U1603" s="11">
        <f t="shared" si="51"/>
        <v>0</v>
      </c>
      <c r="Y1603" s="11">
        <f>IF(SUM(Tableau1[[#This Row],[Other access]:[Sci-hub access]])&gt;=1,1,0)</f>
        <v>0</v>
      </c>
      <c r="Z1603" s="12">
        <f>IF(OR(Tableau1[[#This Row],[Access R1 + S1+ T1 ]]&gt;=1,Tableau1[[#This Row],[Access V1 +W1 + X1]]&gt;=1),1,0)</f>
        <v>0</v>
      </c>
      <c r="AB1603" s="10" t="str">
        <f>Tableau1[[#This Row],[DOI]]</f>
        <v>doi: 10.1159/000455727</v>
      </c>
      <c r="AC1603" s="13" t="str">
        <f>Tableau1[[#This Row],[Authors]]&amp;", "&amp;Tableau1[[#This Row],[Title]]&amp;" "&amp;Tableau1[[#This Row],[Journal]]&amp;". "&amp;Tableau1[[#This Row],[Year]]</f>
        <v>Mansour N, Hofauer B, Knopf A., Ultrasound Elastography in Diffuse and Focal Parotid Gland Lesions. ORL J Otorhinolaryngol Relat Spec. 2017</v>
      </c>
    </row>
    <row r="1604" spans="1:29" x14ac:dyDescent="0.3">
      <c r="A1604">
        <v>9253</v>
      </c>
      <c r="B1604" t="s">
        <v>11838</v>
      </c>
      <c r="C1604" t="s">
        <v>22013</v>
      </c>
      <c r="D1604" t="s">
        <v>32280</v>
      </c>
      <c r="E1604" t="s">
        <v>2479</v>
      </c>
      <c r="F1604" s="10"/>
      <c r="G1604">
        <v>2017</v>
      </c>
      <c r="J1604">
        <v>0.14275907260411014</v>
      </c>
      <c r="L1604" t="s">
        <v>43560</v>
      </c>
      <c r="M1604">
        <v>27755193</v>
      </c>
      <c r="Q1604" s="10"/>
      <c r="R1604" s="11">
        <f t="shared" si="50"/>
        <v>0</v>
      </c>
      <c r="U1604" s="11">
        <f t="shared" si="51"/>
        <v>0</v>
      </c>
      <c r="Y1604" s="11">
        <f>IF(SUM(Tableau1[[#This Row],[Other access]:[Sci-hub access]])&gt;=1,1,0)</f>
        <v>0</v>
      </c>
      <c r="Z1604" s="12">
        <f>IF(OR(Tableau1[[#This Row],[Access R1 + S1+ T1 ]]&gt;=1,Tableau1[[#This Row],[Access V1 +W1 + X1]]&gt;=1),1,0)</f>
        <v>0</v>
      </c>
      <c r="AB1604" s="10" t="str">
        <f>Tableau1[[#This Row],[DOI]]</f>
        <v>doi: 10.1097/ICO.0000000000001042</v>
      </c>
      <c r="AC1604" s="13" t="str">
        <f>Tableau1[[#This Row],[Authors]]&amp;", "&amp;Tableau1[[#This Row],[Title]]&amp;" "&amp;Tableau1[[#This Row],[Journal]]&amp;". "&amp;Tableau1[[#This Row],[Year]]</f>
        <v>Yin Y, Gong L., Reversibility of Gland Dropout and Significance of Eyelid Hygiene Treatment in Meibomian Gland Dysfunction. Cornea. 2017</v>
      </c>
    </row>
    <row r="1605" spans="1:29" x14ac:dyDescent="0.3">
      <c r="A1605">
        <v>9360</v>
      </c>
      <c r="B1605" t="s">
        <v>11935</v>
      </c>
      <c r="C1605" t="s">
        <v>22110</v>
      </c>
      <c r="D1605" t="s">
        <v>32379</v>
      </c>
      <c r="E1605" t="s">
        <v>2529</v>
      </c>
      <c r="F1605" s="10"/>
      <c r="G1605">
        <v>2017</v>
      </c>
      <c r="J1605">
        <v>0.14289263440288458</v>
      </c>
      <c r="L1605" t="s">
        <v>43651</v>
      </c>
      <c r="M1605">
        <v>27723368</v>
      </c>
      <c r="Q1605" s="10"/>
      <c r="R1605" s="11">
        <f t="shared" si="50"/>
        <v>0</v>
      </c>
      <c r="U1605" s="11">
        <f t="shared" si="51"/>
        <v>0</v>
      </c>
      <c r="Y1605" s="11">
        <f>IF(SUM(Tableau1[[#This Row],[Other access]:[Sci-hub access]])&gt;=1,1,0)</f>
        <v>0</v>
      </c>
      <c r="Z1605" s="12">
        <f>IF(OR(Tableau1[[#This Row],[Access R1 + S1+ T1 ]]&gt;=1,Tableau1[[#This Row],[Access V1 +W1 + X1]]&gt;=1),1,0)</f>
        <v>0</v>
      </c>
      <c r="AB1605" s="10" t="str">
        <f>Tableau1[[#This Row],[DOI]]</f>
        <v>doi: 10.1080/02713683.2016.1180397</v>
      </c>
      <c r="AC1605" s="13" t="str">
        <f>Tableau1[[#This Row],[Authors]]&amp;", "&amp;Tableau1[[#This Row],[Title]]&amp;" "&amp;Tableau1[[#This Row],[Journal]]&amp;". "&amp;Tableau1[[#This Row],[Year]]</f>
        <v>Baumane K, Ranka R, Laganovska G., Association of NT-proANP Level in Plasma and Humor Aqueous with Primary Open-Angle Glaucoma. Curr Eye Res. 2017</v>
      </c>
    </row>
    <row r="1606" spans="1:29" x14ac:dyDescent="0.3">
      <c r="A1606">
        <v>4053</v>
      </c>
      <c r="B1606" t="s">
        <v>7204</v>
      </c>
      <c r="C1606" t="s">
        <v>17441</v>
      </c>
      <c r="D1606" t="s">
        <v>27631</v>
      </c>
      <c r="E1606" t="s">
        <v>2567</v>
      </c>
      <c r="F1606" s="10"/>
      <c r="G1606">
        <v>2017</v>
      </c>
      <c r="J1606">
        <v>0.14308133139382673</v>
      </c>
      <c r="L1606" t="s">
        <v>38492</v>
      </c>
      <c r="M1606">
        <v>28490477</v>
      </c>
      <c r="Q1606" s="10"/>
      <c r="R1606" s="11">
        <f t="shared" si="50"/>
        <v>0</v>
      </c>
      <c r="U1606" s="11">
        <f t="shared" si="51"/>
        <v>0</v>
      </c>
      <c r="Y1606" s="11">
        <f>IF(SUM(Tableau1[[#This Row],[Other access]:[Sci-hub access]])&gt;=1,1,0)</f>
        <v>0</v>
      </c>
      <c r="Z1606" s="12">
        <f>IF(OR(Tableau1[[#This Row],[Access R1 + S1+ T1 ]]&gt;=1,Tableau1[[#This Row],[Access V1 +W1 + X1]]&gt;=1),1,0)</f>
        <v>0</v>
      </c>
      <c r="AB1606" s="10" t="str">
        <f>Tableau1[[#This Row],[DOI]]</f>
        <v>doi: 10.1136/bcr-2017-219315</v>
      </c>
      <c r="AC1606" s="13" t="str">
        <f>Tableau1[[#This Row],[Authors]]&amp;", "&amp;Tableau1[[#This Row],[Title]]&amp;" "&amp;Tableau1[[#This Row],[Journal]]&amp;". "&amp;Tableau1[[#This Row],[Year]]</f>
        <v>Ho DK, Ramessur R, Webber S., Bilateral corneal injury after face-paint application to upper eyelids. BMJ Case Rep. 2017</v>
      </c>
    </row>
    <row r="1607" spans="1:29" ht="28.8" x14ac:dyDescent="0.3">
      <c r="A1607">
        <v>1444</v>
      </c>
      <c r="B1607" t="s">
        <v>4702</v>
      </c>
      <c r="C1607" t="s">
        <v>14952</v>
      </c>
      <c r="D1607" t="s">
        <v>25123</v>
      </c>
      <c r="E1607" t="s">
        <v>34031</v>
      </c>
      <c r="F1607" s="10"/>
      <c r="G1607">
        <v>2017</v>
      </c>
      <c r="J1607">
        <v>0.14328950592005563</v>
      </c>
      <c r="L1607" t="s">
        <v>35925</v>
      </c>
      <c r="M1607">
        <v>28949790</v>
      </c>
      <c r="Q1607" s="10"/>
      <c r="R1607" s="11">
        <f t="shared" si="50"/>
        <v>0</v>
      </c>
      <c r="U1607" s="11">
        <f t="shared" si="51"/>
        <v>0</v>
      </c>
      <c r="Y1607" s="11">
        <f>IF(SUM(Tableau1[[#This Row],[Other access]:[Sci-hub access]])&gt;=1,1,0)</f>
        <v>0</v>
      </c>
      <c r="Z1607" s="12">
        <f>IF(OR(Tableau1[[#This Row],[Access R1 + S1+ T1 ]]&gt;=1,Tableau1[[#This Row],[Access V1 +W1 + X1]]&gt;=1),1,0)</f>
        <v>0</v>
      </c>
      <c r="AB1607" s="10" t="str">
        <f>Tableau1[[#This Row],[DOI]]</f>
        <v>doi: 10.1089/jop.2017.0070</v>
      </c>
      <c r="AC1607" s="13" t="str">
        <f>Tableau1[[#This Row],[Authors]]&amp;", "&amp;Tableau1[[#This Row],[Title]]&amp;" "&amp;Tableau1[[#This Row],[Journal]]&amp;". "&amp;Tableau1[[#This Row],[Year]]</f>
        <v>Lin CJ, Chen HS, Su CW, Tien PT, Lin JM, Chen WL, Kuo CY, Lai CT, Tsai YY., The Effect of Age and Initial Central Retinal Thickness on Earlier Need of Repeat Ozurdex Treatment for Macular Edema Due to Retinal Vein Occlusion: A Retrospective Case Series. J Ocul Pharmacol Ther. 2017</v>
      </c>
    </row>
    <row r="1608" spans="1:29" x14ac:dyDescent="0.3">
      <c r="A1608">
        <v>5326</v>
      </c>
      <c r="B1608" t="s">
        <v>8384</v>
      </c>
      <c r="C1608" t="s">
        <v>18607</v>
      </c>
      <c r="D1608" t="s">
        <v>28814</v>
      </c>
      <c r="E1608" t="s">
        <v>2438</v>
      </c>
      <c r="F1608" s="10"/>
      <c r="G1608">
        <v>2017</v>
      </c>
      <c r="J1608">
        <v>0.14337396777388955</v>
      </c>
      <c r="L1608" t="s">
        <v>39721</v>
      </c>
      <c r="M1608">
        <v>28348004</v>
      </c>
      <c r="Q1608" s="10"/>
      <c r="R1608" s="11">
        <f t="shared" si="50"/>
        <v>0</v>
      </c>
      <c r="U1608" s="11">
        <f t="shared" si="51"/>
        <v>0</v>
      </c>
      <c r="Y1608" s="11">
        <f>IF(SUM(Tableau1[[#This Row],[Other access]:[Sci-hub access]])&gt;=1,1,0)</f>
        <v>0</v>
      </c>
      <c r="Z1608" s="12">
        <f>IF(OR(Tableau1[[#This Row],[Access R1 + S1+ T1 ]]&gt;=1,Tableau1[[#This Row],[Access V1 +W1 + X1]]&gt;=1),1,0)</f>
        <v>0</v>
      </c>
      <c r="AB1608" s="10" t="str">
        <f>Tableau1[[#This Row],[DOI]]</f>
        <v>doi: 10.1136/bjophthalmol-2016-310110</v>
      </c>
      <c r="AC1608" s="13" t="str">
        <f>Tableau1[[#This Row],[Authors]]&amp;", "&amp;Tableau1[[#This Row],[Title]]&amp;" "&amp;Tableau1[[#This Row],[Journal]]&amp;". "&amp;Tableau1[[#This Row],[Year]]</f>
        <v>Fahim AT, Ali N, Blachley T, Michaelides M., Peripheral fundus findings in X-linked retinoschisis. Br J Ophthalmol. 2017</v>
      </c>
    </row>
    <row r="1609" spans="1:29" x14ac:dyDescent="0.3">
      <c r="A1609">
        <v>8792</v>
      </c>
      <c r="B1609" t="s">
        <v>1829</v>
      </c>
      <c r="C1609" t="s">
        <v>1830</v>
      </c>
      <c r="D1609" t="s">
        <v>1831</v>
      </c>
      <c r="E1609" t="s">
        <v>3017</v>
      </c>
      <c r="F1609" s="10"/>
      <c r="G1609">
        <v>2017</v>
      </c>
      <c r="J1609">
        <v>0.14348689226256073</v>
      </c>
      <c r="L1609" t="s">
        <v>43128</v>
      </c>
      <c r="M1609">
        <v>27838176</v>
      </c>
      <c r="Q1609" s="10"/>
      <c r="R1609" s="11">
        <f t="shared" si="50"/>
        <v>0</v>
      </c>
      <c r="U1609" s="11">
        <f t="shared" si="51"/>
        <v>0</v>
      </c>
      <c r="Y1609" s="11">
        <f>IF(SUM(Tableau1[[#This Row],[Other access]:[Sci-hub access]])&gt;=1,1,0)</f>
        <v>0</v>
      </c>
      <c r="Z1609" s="12">
        <f>IF(OR(Tableau1[[#This Row],[Access R1 + S1+ T1 ]]&gt;=1,Tableau1[[#This Row],[Access V1 +W1 + X1]]&gt;=1),1,0)</f>
        <v>0</v>
      </c>
      <c r="AB1609" s="10" t="str">
        <f>Tableau1[[#This Row],[DOI]]</f>
        <v>doi: 10.1016/j.jstrokecerebrovasdis.2016.10.014</v>
      </c>
      <c r="AC1609" s="13" t="str">
        <f>Tableau1[[#This Row],[Authors]]&amp;", "&amp;Tableau1[[#This Row],[Title]]&amp;" "&amp;Tableau1[[#This Row],[Journal]]&amp;". "&amp;Tableau1[[#This Row],[Year]]</f>
        <v>Kitano T, Nezu T, Mukai T, Uemura J, Wada Y, Yagita Y., A Case of Hypertensive Encephalopathy with Enlarged Optic Nerve Sheath Measured by Transorbital Sonography. J Stroke Cerebrovasc Dis. 2017</v>
      </c>
    </row>
    <row r="1610" spans="1:29" x14ac:dyDescent="0.3">
      <c r="A1610">
        <v>4063</v>
      </c>
      <c r="B1610" t="s">
        <v>7211</v>
      </c>
      <c r="C1610" t="s">
        <v>17448</v>
      </c>
      <c r="D1610" t="s">
        <v>27638</v>
      </c>
      <c r="E1610" t="s">
        <v>2465</v>
      </c>
      <c r="F1610" s="10"/>
      <c r="G1610">
        <v>2017</v>
      </c>
      <c r="J1610">
        <v>0.14355827827123646</v>
      </c>
      <c r="L1610" t="s">
        <v>38500</v>
      </c>
      <c r="M1610">
        <v>28489806</v>
      </c>
      <c r="Q1610" s="10"/>
      <c r="R1610" s="11">
        <f t="shared" si="50"/>
        <v>0</v>
      </c>
      <c r="U1610" s="11">
        <f t="shared" si="51"/>
        <v>0</v>
      </c>
      <c r="Y1610" s="11">
        <f>IF(SUM(Tableau1[[#This Row],[Other access]:[Sci-hub access]])&gt;=1,1,0)</f>
        <v>0</v>
      </c>
      <c r="Z1610" s="12">
        <f>IF(OR(Tableau1[[#This Row],[Access R1 + S1+ T1 ]]&gt;=1,Tableau1[[#This Row],[Access V1 +W1 + X1]]&gt;=1),1,0)</f>
        <v>0</v>
      </c>
      <c r="AB1610" s="10" t="str">
        <f>Tableau1[[#This Row],[DOI]]</f>
        <v>doi: 10.1097/MD.0000000000006907</v>
      </c>
      <c r="AC1610" s="13" t="str">
        <f>Tableau1[[#This Row],[Authors]]&amp;", "&amp;Tableau1[[#This Row],[Title]]&amp;" "&amp;Tableau1[[#This Row],[Journal]]&amp;". "&amp;Tableau1[[#This Row],[Year]]</f>
        <v>Chen R, Mao X, Jiang J, Shen M, Lian Y, Zhang B, Lu F., The relationship between corneal biomechanics and anterior segment parameters in the early stage of orthokeratology: A pilot study. Medicine (Baltimore). 2017</v>
      </c>
    </row>
    <row r="1611" spans="1:29" ht="28.8" x14ac:dyDescent="0.3">
      <c r="A1611">
        <v>10283</v>
      </c>
      <c r="B1611" t="s">
        <v>12783</v>
      </c>
      <c r="C1611" t="s">
        <v>22950</v>
      </c>
      <c r="D1611" t="s">
        <v>33236</v>
      </c>
      <c r="E1611" t="s">
        <v>2529</v>
      </c>
      <c r="F1611" s="10"/>
      <c r="G1611">
        <v>2017</v>
      </c>
      <c r="J1611">
        <v>0.14367459816305994</v>
      </c>
      <c r="L1611" t="s">
        <v>44535</v>
      </c>
      <c r="M1611">
        <v>27400236</v>
      </c>
      <c r="Q1611" s="10"/>
      <c r="R1611" s="11">
        <f t="shared" si="50"/>
        <v>0</v>
      </c>
      <c r="U1611" s="11">
        <f t="shared" si="51"/>
        <v>0</v>
      </c>
      <c r="Y1611" s="11">
        <f>IF(SUM(Tableau1[[#This Row],[Other access]:[Sci-hub access]])&gt;=1,1,0)</f>
        <v>0</v>
      </c>
      <c r="Z1611" s="12">
        <f>IF(OR(Tableau1[[#This Row],[Access R1 + S1+ T1 ]]&gt;=1,Tableau1[[#This Row],[Access V1 +W1 + X1]]&gt;=1),1,0)</f>
        <v>0</v>
      </c>
      <c r="AB1611" s="10" t="str">
        <f>Tableau1[[#This Row],[DOI]]</f>
        <v>doi: 10.1080/02713683.2016.1183795</v>
      </c>
      <c r="AC1611" s="13" t="str">
        <f>Tableau1[[#This Row],[Authors]]&amp;", "&amp;Tableau1[[#This Row],[Title]]&amp;" "&amp;Tableau1[[#This Row],[Journal]]&amp;". "&amp;Tableau1[[#This Row],[Year]]</f>
        <v>Prieto E, Vispe E, Otín-Mallada S, Garcia-Martin E, Polo-Llorens V, Fraile JM, Pablo LE, Mayoral JA., Determination of Three Corticosteroids in the Biologic Matrix of Vitreous Humor by HPLC-tandem Mass Spectrometry: Method Development and Validation. Curr Eye Res. 2017</v>
      </c>
    </row>
    <row r="1612" spans="1:29" x14ac:dyDescent="0.3">
      <c r="A1612">
        <v>951</v>
      </c>
      <c r="B1612" t="s">
        <v>4213</v>
      </c>
      <c r="C1612" t="s">
        <v>14467</v>
      </c>
      <c r="D1612" t="s">
        <v>24634</v>
      </c>
      <c r="E1612" t="s">
        <v>2874</v>
      </c>
      <c r="F1612" s="10"/>
      <c r="G1612">
        <v>2017</v>
      </c>
      <c r="J1612">
        <v>0.14378325634362066</v>
      </c>
      <c r="L1612" t="s">
        <v>35439</v>
      </c>
      <c r="M1612">
        <v>29054879</v>
      </c>
      <c r="Q1612" s="10"/>
      <c r="R1612" s="11">
        <f t="shared" si="50"/>
        <v>0</v>
      </c>
      <c r="U1612" s="11">
        <f t="shared" si="51"/>
        <v>0</v>
      </c>
      <c r="Y1612" s="11">
        <f>IF(SUM(Tableau1[[#This Row],[Other access]:[Sci-hub access]])&gt;=1,1,0)</f>
        <v>0</v>
      </c>
      <c r="Z1612" s="12">
        <f>IF(OR(Tableau1[[#This Row],[Access R1 + S1+ T1 ]]&gt;=1,Tableau1[[#This Row],[Access V1 +W1 + X1]]&gt;=1),1,0)</f>
        <v>0</v>
      </c>
      <c r="AB1612" s="10" t="str">
        <f>Tableau1[[#This Row],[DOI]]</f>
        <v>doi: 10.1523/JNEUROSCI.1208-17.2017</v>
      </c>
      <c r="AC1612" s="13" t="str">
        <f>Tableau1[[#This Row],[Authors]]&amp;", "&amp;Tableau1[[#This Row],[Title]]&amp;" "&amp;Tableau1[[#This Row],[Journal]]&amp;". "&amp;Tableau1[[#This Row],[Year]]</f>
        <v>Tsank Y, Eckstein MP., Domain Specificity of Oculomotor Learning after Changes in Sensory Processing. J Neurosci. 2017</v>
      </c>
    </row>
    <row r="1613" spans="1:29" x14ac:dyDescent="0.3">
      <c r="A1613">
        <v>7433</v>
      </c>
      <c r="B1613" t="s">
        <v>10240</v>
      </c>
      <c r="C1613" t="s">
        <v>20442</v>
      </c>
      <c r="D1613" t="s">
        <v>30675</v>
      </c>
      <c r="E1613" t="s">
        <v>34015</v>
      </c>
      <c r="F1613" s="10"/>
      <c r="G1613">
        <v>2017</v>
      </c>
      <c r="J1613">
        <v>0.14383877665145461</v>
      </c>
      <c r="L1613" t="s">
        <v>41789</v>
      </c>
      <c r="M1613">
        <v>28095071</v>
      </c>
      <c r="Q1613" s="10"/>
      <c r="R1613" s="11">
        <f t="shared" si="50"/>
        <v>0</v>
      </c>
      <c r="U1613" s="11">
        <f t="shared" si="51"/>
        <v>0</v>
      </c>
      <c r="Y1613" s="11">
        <f>IF(SUM(Tableau1[[#This Row],[Other access]:[Sci-hub access]])&gt;=1,1,0)</f>
        <v>0</v>
      </c>
      <c r="Z1613" s="12">
        <f>IF(OR(Tableau1[[#This Row],[Access R1 + S1+ T1 ]]&gt;=1,Tableau1[[#This Row],[Access V1 +W1 + X1]]&gt;=1),1,0)</f>
        <v>0</v>
      </c>
      <c r="AB1613" s="10" t="str">
        <f>Tableau1[[#This Row],[DOI]]</f>
        <v>doi: 10.1080/13816810.2016.1227459</v>
      </c>
      <c r="AC1613" s="13" t="str">
        <f>Tableau1[[#This Row],[Authors]]&amp;", "&amp;Tableau1[[#This Row],[Title]]&amp;" "&amp;Tableau1[[#This Row],[Journal]]&amp;". "&amp;Tableau1[[#This Row],[Year]]</f>
        <v>Kellner U, Stöhr H, Weinitz S, Farmand G, Weber BHF., Mevalonate kinase deficiency associated with ataxia and retinitis pigmentosa in two brothers with MVK gene mutations. Ophthalmic Genet. 2017</v>
      </c>
    </row>
    <row r="1614" spans="1:29" x14ac:dyDescent="0.3">
      <c r="A1614">
        <v>5162</v>
      </c>
      <c r="B1614" t="s">
        <v>539</v>
      </c>
      <c r="C1614" t="s">
        <v>540</v>
      </c>
      <c r="D1614" t="s">
        <v>541</v>
      </c>
      <c r="E1614" t="s">
        <v>2817</v>
      </c>
      <c r="F1614" s="10"/>
      <c r="G1614">
        <v>2017</v>
      </c>
      <c r="J1614">
        <v>0.14395240813002563</v>
      </c>
      <c r="L1614" t="s">
        <v>39566</v>
      </c>
      <c r="M1614">
        <v>28366954</v>
      </c>
      <c r="Q1614" s="10"/>
      <c r="R1614" s="11">
        <f t="shared" si="50"/>
        <v>0</v>
      </c>
      <c r="U1614" s="11">
        <f t="shared" si="51"/>
        <v>0</v>
      </c>
      <c r="Y1614" s="11">
        <f>IF(SUM(Tableau1[[#This Row],[Other access]:[Sci-hub access]])&gt;=1,1,0)</f>
        <v>0</v>
      </c>
      <c r="Z1614" s="12">
        <f>IF(OR(Tableau1[[#This Row],[Access R1 + S1+ T1 ]]&gt;=1,Tableau1[[#This Row],[Access V1 +W1 + X1]]&gt;=1),1,0)</f>
        <v>0</v>
      </c>
      <c r="AB1614" s="10" t="str">
        <f>Tableau1[[#This Row],[DOI]]</f>
        <v>doi: 10.13075/ijomeh.1896.00694</v>
      </c>
      <c r="AC1614" s="13" t="str">
        <f>Tableau1[[#This Row],[Authors]]&amp;", "&amp;Tableau1[[#This Row],[Title]]&amp;" "&amp;Tableau1[[#This Row],[Journal]]&amp;". "&amp;Tableau1[[#This Row],[Year]]</f>
        <v>Zhang H, Xu C, Wang H, Frank AL., Health effects of manganese exposures for welders in Qingdao City, China. Int J Occup Med Environ Health. 2017</v>
      </c>
    </row>
    <row r="1615" spans="1:29" x14ac:dyDescent="0.3">
      <c r="A1615">
        <v>6615</v>
      </c>
      <c r="B1615" t="s">
        <v>9530</v>
      </c>
      <c r="C1615" t="s">
        <v>19737</v>
      </c>
      <c r="D1615" t="s">
        <v>29962</v>
      </c>
      <c r="E1615" t="s">
        <v>2514</v>
      </c>
      <c r="F1615" s="10"/>
      <c r="G1615">
        <v>2017</v>
      </c>
      <c r="J1615">
        <v>0.14397615937695962</v>
      </c>
      <c r="L1615" t="s">
        <v>40980</v>
      </c>
      <c r="M1615">
        <v>28189495</v>
      </c>
      <c r="Q1615" s="10"/>
      <c r="R1615" s="11">
        <f t="shared" si="50"/>
        <v>0</v>
      </c>
      <c r="U1615" s="11">
        <f t="shared" si="51"/>
        <v>0</v>
      </c>
      <c r="Y1615" s="11">
        <f>IF(SUM(Tableau1[[#This Row],[Other access]:[Sci-hub access]])&gt;=1,1,0)</f>
        <v>0</v>
      </c>
      <c r="Z1615" s="12">
        <f>IF(OR(Tableau1[[#This Row],[Access R1 + S1+ T1 ]]&gt;=1,Tableau1[[#This Row],[Access V1 +W1 + X1]]&gt;=1),1,0)</f>
        <v>0</v>
      </c>
      <c r="AB1615" s="10" t="str">
        <f>Tableau1[[#This Row],[DOI]]</f>
        <v>doi: 10.1016/j.survophthal.2017.01.008</v>
      </c>
      <c r="AC1615" s="13" t="str">
        <f>Tableau1[[#This Row],[Authors]]&amp;", "&amp;Tableau1[[#This Row],[Title]]&amp;" "&amp;Tableau1[[#This Row],[Journal]]&amp;". "&amp;Tableau1[[#This Row],[Year]]</f>
        <v>Tsai ASH, Cheung N, Gan ATL, Jaffe GJ, Sivaprasad S, Wong TY, Cheung CMG., Retinal angiomatous proliferation. Surv Ophthalmol. 2017</v>
      </c>
    </row>
    <row r="1616" spans="1:29" ht="28.8" x14ac:dyDescent="0.3">
      <c r="A1616">
        <v>6929</v>
      </c>
      <c r="B1616" t="s">
        <v>9799</v>
      </c>
      <c r="C1616" t="s">
        <v>20002</v>
      </c>
      <c r="D1616" t="s">
        <v>30233</v>
      </c>
      <c r="E1616" t="s">
        <v>2445</v>
      </c>
      <c r="F1616" s="10"/>
      <c r="G1616">
        <v>2017</v>
      </c>
      <c r="J1616">
        <v>0.14402144092782887</v>
      </c>
      <c r="L1616" t="s">
        <v>41288</v>
      </c>
      <c r="M1616">
        <v>28145975</v>
      </c>
      <c r="Q1616" s="10"/>
      <c r="R1616" s="11">
        <f t="shared" si="50"/>
        <v>0</v>
      </c>
      <c r="U1616" s="11">
        <f t="shared" si="51"/>
        <v>0</v>
      </c>
      <c r="Y1616" s="11">
        <f>IF(SUM(Tableau1[[#This Row],[Other access]:[Sci-hub access]])&gt;=1,1,0)</f>
        <v>0</v>
      </c>
      <c r="Z1616" s="12">
        <f>IF(OR(Tableau1[[#This Row],[Access R1 + S1+ T1 ]]&gt;=1,Tableau1[[#This Row],[Access V1 +W1 + X1]]&gt;=1),1,0)</f>
        <v>0</v>
      </c>
      <c r="AB1616" s="10" t="str">
        <f>Tableau1[[#This Row],[DOI]]</f>
        <v>doi: 10.1097/IAE.0000000000001434</v>
      </c>
      <c r="AC1616" s="13" t="str">
        <f>Tableau1[[#This Row],[Authors]]&amp;", "&amp;Tableau1[[#This Row],[Title]]&amp;" "&amp;Tableau1[[#This Row],[Journal]]&amp;". "&amp;Tableau1[[#This Row],[Year]]</f>
        <v>Langlo CS, Erker LR, Parker M, Patterson EJ, Higgins BP, Summerfelt P, Razeen MM, Collison FT, Fishman GA, Kay CN, Zhang J, Weleber RG, Yang P, Pennesi ME, Lam BL, Chulay JD, Dubra A, Hauswirth WW, Wilson DJ, Carroll J; ACHM-001 study group.., REPEATABILITY AND LONGITUDINAL ASSESSMENT OF FOVEAL CONE STRUCTURE IN CNGB3-ASSOCIATED ACHROMATOPSIA. Retina. 2017</v>
      </c>
    </row>
    <row r="1617" spans="1:29" x14ac:dyDescent="0.3">
      <c r="A1617">
        <v>202</v>
      </c>
      <c r="B1617" t="s">
        <v>3465</v>
      </c>
      <c r="C1617" t="s">
        <v>13726</v>
      </c>
      <c r="D1617" t="s">
        <v>23885</v>
      </c>
      <c r="E1617" t="s">
        <v>33988</v>
      </c>
      <c r="F1617" s="10"/>
      <c r="G1617">
        <v>2018</v>
      </c>
      <c r="J1617">
        <v>0.14403796324286722</v>
      </c>
      <c r="L1617" t="s">
        <v>34715</v>
      </c>
      <c r="M1617">
        <v>29345957</v>
      </c>
      <c r="Q1617" s="10"/>
      <c r="R1617" s="11">
        <f t="shared" si="50"/>
        <v>0</v>
      </c>
      <c r="U1617" s="11">
        <f t="shared" si="51"/>
        <v>0</v>
      </c>
      <c r="Y1617" s="11">
        <f>IF(SUM(Tableau1[[#This Row],[Other access]:[Sci-hub access]])&gt;=1,1,0)</f>
        <v>0</v>
      </c>
      <c r="Z1617" s="12">
        <f>IF(OR(Tableau1[[#This Row],[Access R1 + S1+ T1 ]]&gt;=1,Tableau1[[#This Row],[Access V1 +W1 + X1]]&gt;=1),1,0)</f>
        <v>0</v>
      </c>
      <c r="AB1617" s="10" t="str">
        <f>Tableau1[[#This Row],[DOI]]</f>
        <v>doi: 10.1080/10408347.2018.1429885</v>
      </c>
      <c r="AC1617" s="13" t="str">
        <f>Tableau1[[#This Row],[Authors]]&amp;", "&amp;Tableau1[[#This Row],[Title]]&amp;" "&amp;Tableau1[[#This Row],[Journal]]&amp;". "&amp;Tableau1[[#This Row],[Year]]</f>
        <v>Tótoli EG, Salgado HRN., Besifloxacin: A Critical Review of Its Characteristics, Properties, and Analytical Methods. Crit Rev Anal Chem. 2018</v>
      </c>
    </row>
    <row r="1618" spans="1:29" x14ac:dyDescent="0.3">
      <c r="A1618">
        <v>4148</v>
      </c>
      <c r="B1618" t="s">
        <v>7290</v>
      </c>
      <c r="C1618" t="s">
        <v>17527</v>
      </c>
      <c r="D1618" t="s">
        <v>27718</v>
      </c>
      <c r="E1618" t="s">
        <v>2438</v>
      </c>
      <c r="F1618" s="10"/>
      <c r="G1618">
        <v>2018</v>
      </c>
      <c r="J1618">
        <v>0.14419550937215253</v>
      </c>
      <c r="L1618" t="s">
        <v>38579</v>
      </c>
      <c r="M1618">
        <v>28478395</v>
      </c>
      <c r="Q1618" s="10"/>
      <c r="R1618" s="11">
        <f t="shared" si="50"/>
        <v>0</v>
      </c>
      <c r="U1618" s="11">
        <f t="shared" si="51"/>
        <v>0</v>
      </c>
      <c r="Y1618" s="11">
        <f>IF(SUM(Tableau1[[#This Row],[Other access]:[Sci-hub access]])&gt;=1,1,0)</f>
        <v>0</v>
      </c>
      <c r="Z1618" s="12">
        <f>IF(OR(Tableau1[[#This Row],[Access R1 + S1+ T1 ]]&gt;=1,Tableau1[[#This Row],[Access V1 +W1 + X1]]&gt;=1),1,0)</f>
        <v>0</v>
      </c>
      <c r="AB1618" s="10" t="str">
        <f>Tableau1[[#This Row],[DOI]]</f>
        <v>doi: 10.1136/bjophthalmol-2016-309565</v>
      </c>
      <c r="AC1618" s="13" t="str">
        <f>Tableau1[[#This Row],[Authors]]&amp;", "&amp;Tableau1[[#This Row],[Title]]&amp;" "&amp;Tableau1[[#This Row],[Journal]]&amp;". "&amp;Tableau1[[#This Row],[Year]]</f>
        <v>AlArrayedh H, Collum L, Murphy CC., Outcomes of penetrating keratoplasty in congenital hereditary endothelial dystrophy. Br J Ophthalmol. 2018</v>
      </c>
    </row>
    <row r="1619" spans="1:29" x14ac:dyDescent="0.3">
      <c r="A1619">
        <v>7932</v>
      </c>
      <c r="B1619" t="s">
        <v>10670</v>
      </c>
      <c r="C1619" t="s">
        <v>20866</v>
      </c>
      <c r="D1619" t="s">
        <v>31108</v>
      </c>
      <c r="E1619" t="s">
        <v>2495</v>
      </c>
      <c r="F1619" s="10"/>
      <c r="G1619">
        <v>2017</v>
      </c>
      <c r="J1619">
        <v>0.14420651804960716</v>
      </c>
      <c r="L1619" t="s">
        <v>42279</v>
      </c>
      <c r="M1619">
        <v>28027276</v>
      </c>
      <c r="Q1619" s="10"/>
      <c r="R1619" s="11">
        <f t="shared" si="50"/>
        <v>0</v>
      </c>
      <c r="U1619" s="11">
        <f t="shared" si="51"/>
        <v>0</v>
      </c>
      <c r="Y1619" s="11">
        <f>IF(SUM(Tableau1[[#This Row],[Other access]:[Sci-hub access]])&gt;=1,1,0)</f>
        <v>0</v>
      </c>
      <c r="Z1619" s="12">
        <f>IF(OR(Tableau1[[#This Row],[Access R1 + S1+ T1 ]]&gt;=1,Tableau1[[#This Row],[Access V1 +W1 + X1]]&gt;=1),1,0)</f>
        <v>0</v>
      </c>
      <c r="AB1619" s="10" t="str">
        <f>Tableau1[[#This Row],[DOI]]</f>
        <v>doi: 10.1097/OPX.0000000000001044</v>
      </c>
      <c r="AC1619" s="13" t="str">
        <f>Tableau1[[#This Row],[Authors]]&amp;", "&amp;Tableau1[[#This Row],[Title]]&amp;" "&amp;Tableau1[[#This Row],[Journal]]&amp;". "&amp;Tableau1[[#This Row],[Year]]</f>
        <v>Gong CR, Troilo D, Richdale K., Accommodation and Phoria in Children Wearing Multifocal Contact Lenses. Optom Vis Sci. 2017</v>
      </c>
    </row>
    <row r="1620" spans="1:29" x14ac:dyDescent="0.3">
      <c r="A1620">
        <v>536</v>
      </c>
      <c r="B1620" t="s">
        <v>3799</v>
      </c>
      <c r="C1620" t="s">
        <v>14056</v>
      </c>
      <c r="D1620" t="s">
        <v>24219</v>
      </c>
      <c r="E1620" t="s">
        <v>2501</v>
      </c>
      <c r="F1620" s="10"/>
      <c r="G1620">
        <v>2017</v>
      </c>
      <c r="J1620">
        <v>0.14424586050211463</v>
      </c>
      <c r="L1620" t="e">
        <v>#VALUE!</v>
      </c>
      <c r="M1620">
        <v>29187428</v>
      </c>
      <c r="Q1620" s="10"/>
      <c r="R1620" s="11">
        <f t="shared" si="50"/>
        <v>0</v>
      </c>
      <c r="U1620" s="11">
        <f t="shared" si="51"/>
        <v>0</v>
      </c>
      <c r="Y1620" s="11">
        <f>IF(SUM(Tableau1[[#This Row],[Other access]:[Sci-hub access]])&gt;=1,1,0)</f>
        <v>0</v>
      </c>
      <c r="Z1620" s="12">
        <f>IF(OR(Tableau1[[#This Row],[Access R1 + S1+ T1 ]]&gt;=1,Tableau1[[#This Row],[Access V1 +W1 + X1]]&gt;=1),1,0)</f>
        <v>0</v>
      </c>
      <c r="AB1620" s="10" t="e">
        <f>Tableau1[[#This Row],[DOI]]</f>
        <v>#VALUE!</v>
      </c>
      <c r="AC1620" s="13" t="str">
        <f>Tableau1[[#This Row],[Authors]]&amp;", "&amp;Tableau1[[#This Row],[Title]]&amp;" "&amp;Tableau1[[#This Row],[Journal]]&amp;". "&amp;Tableau1[[#This Row],[Year]]</f>
        <v>Berus T, Halon A, Markiewicz A, Orlowska-Heitzman J, Romanowska-Dixon B, Donizy P., Clinical, Histopathological and Cytogenetic Prognosticators in Uveal Melanoma - A Comprehensive Review. Anticancer Res. 2017</v>
      </c>
    </row>
    <row r="1621" spans="1:29" x14ac:dyDescent="0.3">
      <c r="A1621">
        <v>5251</v>
      </c>
      <c r="B1621" t="s">
        <v>8318</v>
      </c>
      <c r="C1621" t="s">
        <v>18542</v>
      </c>
      <c r="D1621" t="s">
        <v>28748</v>
      </c>
      <c r="E1621" t="s">
        <v>34249</v>
      </c>
      <c r="F1621" s="10"/>
      <c r="G1621">
        <v>2017</v>
      </c>
      <c r="J1621">
        <v>0.14429514407664512</v>
      </c>
      <c r="L1621" t="s">
        <v>39650</v>
      </c>
      <c r="M1621">
        <v>28357680</v>
      </c>
      <c r="Q1621" s="10"/>
      <c r="R1621" s="11">
        <f t="shared" si="50"/>
        <v>0</v>
      </c>
      <c r="U1621" s="11">
        <f t="shared" si="51"/>
        <v>0</v>
      </c>
      <c r="Y1621" s="11">
        <f>IF(SUM(Tableau1[[#This Row],[Other access]:[Sci-hub access]])&gt;=1,1,0)</f>
        <v>0</v>
      </c>
      <c r="Z1621" s="12">
        <f>IF(OR(Tableau1[[#This Row],[Access R1 + S1+ T1 ]]&gt;=1,Tableau1[[#This Row],[Access V1 +W1 + X1]]&gt;=1),1,0)</f>
        <v>0</v>
      </c>
      <c r="AB1621" s="10" t="str">
        <f>Tableau1[[#This Row],[DOI]]</f>
        <v>doi: 10.1007/s11136-017-1547-z</v>
      </c>
      <c r="AC1621" s="13" t="str">
        <f>Tableau1[[#This Row],[Authors]]&amp;", "&amp;Tableau1[[#This Row],[Title]]&amp;" "&amp;Tableau1[[#This Row],[Journal]]&amp;". "&amp;Tableau1[[#This Row],[Year]]</f>
        <v>Paulus YM, Jefferys JL, Hawkins BS, Scott AW., Visual function quality of life measure changes upon conversion to neovascular age-related macular degeneration in second eyes. Qual Life Res. 2017</v>
      </c>
    </row>
    <row r="1622" spans="1:29" x14ac:dyDescent="0.3">
      <c r="A1622">
        <v>6997</v>
      </c>
      <c r="B1622" t="s">
        <v>9856</v>
      </c>
      <c r="C1622" t="s">
        <v>20059</v>
      </c>
      <c r="D1622" t="s">
        <v>30290</v>
      </c>
      <c r="E1622" t="s">
        <v>2504</v>
      </c>
      <c r="F1622" s="10"/>
      <c r="G1622">
        <v>2017</v>
      </c>
      <c r="J1622">
        <v>0.14432261765569077</v>
      </c>
      <c r="L1622" t="s">
        <v>41355</v>
      </c>
      <c r="M1622">
        <v>28138148</v>
      </c>
      <c r="Q1622" s="10"/>
      <c r="R1622" s="11">
        <f t="shared" si="50"/>
        <v>0</v>
      </c>
      <c r="U1622" s="11">
        <f t="shared" si="51"/>
        <v>0</v>
      </c>
      <c r="Y1622" s="11">
        <f>IF(SUM(Tableau1[[#This Row],[Other access]:[Sci-hub access]])&gt;=1,1,0)</f>
        <v>0</v>
      </c>
      <c r="Z1622" s="12">
        <f>IF(OR(Tableau1[[#This Row],[Access R1 + S1+ T1 ]]&gt;=1,Tableau1[[#This Row],[Access V1 +W1 + X1]]&gt;=1),1,0)</f>
        <v>0</v>
      </c>
      <c r="AB1622" s="10" t="str">
        <f>Tableau1[[#This Row],[DOI]]</f>
        <v>doi: 10.1038/ng.3776</v>
      </c>
      <c r="AC1622" s="13" t="str">
        <f>Tableau1[[#This Row],[Authors]]&amp;", "&amp;Tableau1[[#This Row],[Title]]&amp;" "&amp;Tableau1[[#This Row],[Journal]]&amp;". "&amp;Tableau1[[#This Row],[Year]]</f>
        <v>Wilkie AO., Many faces of SMCHD1. Nat Genet. 2017</v>
      </c>
    </row>
    <row r="1623" spans="1:29" x14ac:dyDescent="0.3">
      <c r="A1623">
        <v>7749</v>
      </c>
      <c r="B1623" t="s">
        <v>10515</v>
      </c>
      <c r="C1623" t="s">
        <v>20711</v>
      </c>
      <c r="D1623" t="s">
        <v>30952</v>
      </c>
      <c r="E1623" t="s">
        <v>2479</v>
      </c>
      <c r="F1623" s="10"/>
      <c r="G1623">
        <v>2017</v>
      </c>
      <c r="J1623">
        <v>0.14437836000331639</v>
      </c>
      <c r="L1623" t="s">
        <v>42100</v>
      </c>
      <c r="M1623">
        <v>28060058</v>
      </c>
      <c r="Q1623" s="10"/>
      <c r="R1623" s="11">
        <f t="shared" si="50"/>
        <v>0</v>
      </c>
      <c r="U1623" s="11">
        <f t="shared" si="51"/>
        <v>0</v>
      </c>
      <c r="Y1623" s="11">
        <f>IF(SUM(Tableau1[[#This Row],[Other access]:[Sci-hub access]])&gt;=1,1,0)</f>
        <v>0</v>
      </c>
      <c r="Z1623" s="12">
        <f>IF(OR(Tableau1[[#This Row],[Access R1 + S1+ T1 ]]&gt;=1,Tableau1[[#This Row],[Access V1 +W1 + X1]]&gt;=1),1,0)</f>
        <v>0</v>
      </c>
      <c r="AB1623" s="10" t="str">
        <f>Tableau1[[#This Row],[DOI]]</f>
        <v>doi: 10.1097/ICO.0000000000001102</v>
      </c>
      <c r="AC1623" s="13" t="str">
        <f>Tableau1[[#This Row],[Authors]]&amp;", "&amp;Tableau1[[#This Row],[Title]]&amp;" "&amp;Tableau1[[#This Row],[Journal]]&amp;". "&amp;Tableau1[[#This Row],[Year]]</f>
        <v>Padmanabhan P, Rachapalle Reddi S, Rajagopal R, Natarajan R, Iyer G, Srinivasan B, Narayanan N, Lakshmipathy M, Agarwal S., Corneal Collagen Cross-Linking for Keratoconus in Pediatric Patients-Long-Term Results. Cornea. 2017</v>
      </c>
    </row>
    <row r="1624" spans="1:29" x14ac:dyDescent="0.3">
      <c r="A1624">
        <v>10431</v>
      </c>
      <c r="B1624" t="s">
        <v>12920</v>
      </c>
      <c r="C1624" t="s">
        <v>23087</v>
      </c>
      <c r="D1624" t="s">
        <v>33373</v>
      </c>
      <c r="E1624" t="s">
        <v>2548</v>
      </c>
      <c r="F1624" s="10"/>
      <c r="G1624">
        <v>2017</v>
      </c>
      <c r="J1624">
        <v>0.1444055655017773</v>
      </c>
      <c r="L1624" t="s">
        <v>44681</v>
      </c>
      <c r="M1624">
        <v>27307501</v>
      </c>
      <c r="Q1624" s="10"/>
      <c r="R1624" s="11">
        <f t="shared" si="50"/>
        <v>0</v>
      </c>
      <c r="U1624" s="11">
        <f t="shared" si="51"/>
        <v>0</v>
      </c>
      <c r="Y1624" s="11">
        <f>IF(SUM(Tableau1[[#This Row],[Other access]:[Sci-hub access]])&gt;=1,1,0)</f>
        <v>0</v>
      </c>
      <c r="Z1624" s="12">
        <f>IF(OR(Tableau1[[#This Row],[Access R1 + S1+ T1 ]]&gt;=1,Tableau1[[#This Row],[Access V1 +W1 + X1]]&gt;=1),1,0)</f>
        <v>0</v>
      </c>
      <c r="AB1624" s="10" t="str">
        <f>Tableau1[[#This Row],[DOI]]</f>
        <v>doi: 10.1136/annrheumdis-2016-209595</v>
      </c>
      <c r="AC1624" s="13" t="str">
        <f>Tableau1[[#This Row],[Authors]]&amp;", "&amp;Tableau1[[#This Row],[Title]]&amp;" "&amp;Tableau1[[#This Row],[Journal]]&amp;". "&amp;Tableau1[[#This Row],[Year]]</f>
        <v>Cappelli LC, Gutierrez AK, Baer AN, Albayda J, Manno RL, Haque U, Lipson EJ, Bleich KB, Shah AA, Naidoo J, Brahmer JR, Le D, Bingham CO 3rd., Inflammatory arthritis and sicca syndrome induced by nivolumab and ipilimumab. Ann Rheum Dis. 2017</v>
      </c>
    </row>
    <row r="1625" spans="1:29" x14ac:dyDescent="0.3">
      <c r="A1625">
        <v>7757</v>
      </c>
      <c r="B1625" t="s">
        <v>10523</v>
      </c>
      <c r="C1625" t="s">
        <v>20719</v>
      </c>
      <c r="D1625" t="s">
        <v>30960</v>
      </c>
      <c r="E1625" t="s">
        <v>2813</v>
      </c>
      <c r="F1625" s="10"/>
      <c r="G1625">
        <v>2017</v>
      </c>
      <c r="J1625">
        <v>0.14441748590575365</v>
      </c>
      <c r="L1625" t="s">
        <v>42108</v>
      </c>
      <c r="M1625">
        <v>28059672</v>
      </c>
      <c r="Q1625" s="10"/>
      <c r="R1625" s="11">
        <f t="shared" si="50"/>
        <v>0</v>
      </c>
      <c r="U1625" s="11">
        <f t="shared" si="51"/>
        <v>0</v>
      </c>
      <c r="Y1625" s="11">
        <f>IF(SUM(Tableau1[[#This Row],[Other access]:[Sci-hub access]])&gt;=1,1,0)</f>
        <v>0</v>
      </c>
      <c r="Z1625" s="12">
        <f>IF(OR(Tableau1[[#This Row],[Access R1 + S1+ T1 ]]&gt;=1,Tableau1[[#This Row],[Access V1 +W1 + X1]]&gt;=1),1,0)</f>
        <v>0</v>
      </c>
      <c r="AB1625" s="10" t="str">
        <f>Tableau1[[#This Row],[DOI]]</f>
        <v>doi: 10.1177/1971400916678247</v>
      </c>
      <c r="AC1625" s="13" t="str">
        <f>Tableau1[[#This Row],[Authors]]&amp;", "&amp;Tableau1[[#This Row],[Title]]&amp;" "&amp;Tableau1[[#This Row],[Journal]]&amp;". "&amp;Tableau1[[#This Row],[Year]]</f>
        <v>Nas OF, Ozturk K, Gokalp G, Hakyemez B., Spontaneous occlusion of cerebral arteriovenous malformation following partial embolization with Onyx. Neuroradiol J. 2017</v>
      </c>
    </row>
    <row r="1626" spans="1:29" x14ac:dyDescent="0.3">
      <c r="A1626">
        <v>535</v>
      </c>
      <c r="B1626" t="s">
        <v>3798</v>
      </c>
      <c r="C1626" t="s">
        <v>14055</v>
      </c>
      <c r="D1626" t="s">
        <v>24218</v>
      </c>
      <c r="E1626" t="s">
        <v>2532</v>
      </c>
      <c r="F1626" s="10"/>
      <c r="G1626">
        <v>2018</v>
      </c>
      <c r="J1626">
        <v>0.14458527896107898</v>
      </c>
      <c r="L1626" t="s">
        <v>35035</v>
      </c>
      <c r="M1626">
        <v>29188462</v>
      </c>
      <c r="Q1626" s="10"/>
      <c r="R1626" s="11">
        <f t="shared" si="50"/>
        <v>0</v>
      </c>
      <c r="U1626" s="11">
        <f t="shared" si="51"/>
        <v>0</v>
      </c>
      <c r="Y1626" s="11">
        <f>IF(SUM(Tableau1[[#This Row],[Other access]:[Sci-hub access]])&gt;=1,1,0)</f>
        <v>0</v>
      </c>
      <c r="Z1626" s="12">
        <f>IF(OR(Tableau1[[#This Row],[Access R1 + S1+ T1 ]]&gt;=1,Tableau1[[#This Row],[Access V1 +W1 + X1]]&gt;=1),1,0)</f>
        <v>0</v>
      </c>
      <c r="AB1626" s="10" t="str">
        <f>Tableau1[[#This Row],[DOI]]</f>
        <v>doi: 10.1007/s10384-017-0549-2</v>
      </c>
      <c r="AC1626" s="13" t="str">
        <f>Tableau1[[#This Row],[Authors]]&amp;", "&amp;Tableau1[[#This Row],[Title]]&amp;" "&amp;Tableau1[[#This Row],[Journal]]&amp;". "&amp;Tableau1[[#This Row],[Year]]</f>
        <v>Kim JH, Chang YS, Lee DW, Kim CG, Kim JW., Quantification of retinal changes after resolution of submacular hemorrhage secondary to polypoidal choroidal vasculopathy. Jpn J Ophthalmol. 2018</v>
      </c>
    </row>
    <row r="1627" spans="1:29" x14ac:dyDescent="0.3">
      <c r="A1627">
        <v>3104</v>
      </c>
      <c r="B1627" t="s">
        <v>6294</v>
      </c>
      <c r="C1627" t="s">
        <v>16537</v>
      </c>
      <c r="D1627" t="s">
        <v>26718</v>
      </c>
      <c r="E1627" t="s">
        <v>2486</v>
      </c>
      <c r="F1627" s="10"/>
      <c r="G1627">
        <v>2017</v>
      </c>
      <c r="J1627">
        <v>0.14467719475205443</v>
      </c>
      <c r="L1627" t="s">
        <v>37558</v>
      </c>
      <c r="M1627">
        <v>28636206</v>
      </c>
      <c r="Q1627" s="10"/>
      <c r="R1627" s="11">
        <f t="shared" si="50"/>
        <v>0</v>
      </c>
      <c r="U1627" s="11">
        <f t="shared" si="51"/>
        <v>0</v>
      </c>
      <c r="Y1627" s="11">
        <f>IF(SUM(Tableau1[[#This Row],[Other access]:[Sci-hub access]])&gt;=1,1,0)</f>
        <v>0</v>
      </c>
      <c r="Z1627" s="12">
        <f>IF(OR(Tableau1[[#This Row],[Access R1 + S1+ T1 ]]&gt;=1,Tableau1[[#This Row],[Access V1 +W1 + X1]]&gt;=1),1,0)</f>
        <v>0</v>
      </c>
      <c r="AB1627" s="10" t="str">
        <f>Tableau1[[#This Row],[DOI]]</f>
        <v>doi: 10.1111/aos.13477</v>
      </c>
      <c r="AC1627" s="13" t="str">
        <f>Tableau1[[#This Row],[Authors]]&amp;", "&amp;Tableau1[[#This Row],[Title]]&amp;" "&amp;Tableau1[[#This Row],[Journal]]&amp;". "&amp;Tableau1[[#This Row],[Year]]</f>
        <v>Wang JD, An Y, Zhang JS, Wan XH, Zhang W, Lanza R, Lu SJ, Jonas JB, Xu L., Retinal vascular injuries and intravitreal human embryonic stem cell-derived haemangioblasts. Acta Ophthalmol. 2017</v>
      </c>
    </row>
    <row r="1628" spans="1:29" x14ac:dyDescent="0.3">
      <c r="A1628">
        <v>5318</v>
      </c>
      <c r="B1628" t="s">
        <v>8377</v>
      </c>
      <c r="C1628" t="s">
        <v>18600</v>
      </c>
      <c r="D1628" t="s">
        <v>28807</v>
      </c>
      <c r="E1628" t="s">
        <v>2951</v>
      </c>
      <c r="F1628" s="10"/>
      <c r="G1628">
        <v>2017</v>
      </c>
      <c r="J1628">
        <v>0.14482472327398099</v>
      </c>
      <c r="L1628" t="s">
        <v>39713</v>
      </c>
      <c r="M1628">
        <v>28350414</v>
      </c>
      <c r="Q1628" s="10"/>
      <c r="R1628" s="11">
        <f t="shared" si="50"/>
        <v>0</v>
      </c>
      <c r="U1628" s="11">
        <f t="shared" si="51"/>
        <v>0</v>
      </c>
      <c r="Y1628" s="11">
        <f>IF(SUM(Tableau1[[#This Row],[Other access]:[Sci-hub access]])&gt;=1,1,0)</f>
        <v>0</v>
      </c>
      <c r="Z1628" s="12">
        <f>IF(OR(Tableau1[[#This Row],[Access R1 + S1+ T1 ]]&gt;=1,Tableau1[[#This Row],[Access V1 +W1 + X1]]&gt;=1),1,0)</f>
        <v>0</v>
      </c>
      <c r="AB1628" s="10" t="str">
        <f>Tableau1[[#This Row],[DOI]]</f>
        <v>doi: 10.2340/16501977-2218</v>
      </c>
      <c r="AC1628" s="13" t="str">
        <f>Tableau1[[#This Row],[Authors]]&amp;", "&amp;Tableau1[[#This Row],[Title]]&amp;" "&amp;Tableau1[[#This Row],[Journal]]&amp;". "&amp;Tableau1[[#This Row],[Year]]</f>
        <v>Berthold-Lindstedt M, Ygge J, Borg K., Visual dysfunction is underestimated in patients with acquired brain injury. J Rehabil Med. 2017</v>
      </c>
    </row>
    <row r="1629" spans="1:29" x14ac:dyDescent="0.3">
      <c r="A1629">
        <v>2286</v>
      </c>
      <c r="B1629" t="s">
        <v>5517</v>
      </c>
      <c r="C1629" t="s">
        <v>15762</v>
      </c>
      <c r="D1629" t="s">
        <v>25939</v>
      </c>
      <c r="E1629" t="s">
        <v>2440</v>
      </c>
      <c r="F1629" s="10"/>
      <c r="G1629">
        <v>2017</v>
      </c>
      <c r="J1629">
        <v>0.14487689965562267</v>
      </c>
      <c r="L1629" t="s">
        <v>36753</v>
      </c>
      <c r="M1629">
        <v>28774736</v>
      </c>
      <c r="Q1629" s="10"/>
      <c r="R1629" s="11">
        <f t="shared" si="50"/>
        <v>0</v>
      </c>
      <c r="U1629" s="11">
        <f t="shared" si="51"/>
        <v>0</v>
      </c>
      <c r="Y1629" s="11">
        <f>IF(SUM(Tableau1[[#This Row],[Other access]:[Sci-hub access]])&gt;=1,1,0)</f>
        <v>0</v>
      </c>
      <c r="Z1629" s="12">
        <f>IF(OR(Tableau1[[#This Row],[Access R1 + S1+ T1 ]]&gt;=1,Tableau1[[#This Row],[Access V1 +W1 + X1]]&gt;=1),1,0)</f>
        <v>0</v>
      </c>
      <c r="AB1629" s="10" t="str">
        <f>Tableau1[[#This Row],[DOI]]</f>
        <v>doi: 10.1016/j.exer.2017.07.016</v>
      </c>
      <c r="AC1629" s="13" t="str">
        <f>Tableau1[[#This Row],[Authors]]&amp;", "&amp;Tableau1[[#This Row],[Title]]&amp;" "&amp;Tableau1[[#This Row],[Journal]]&amp;". "&amp;Tableau1[[#This Row],[Year]]</f>
        <v>Zhou Q, Yao F, Han X, Li H, Yang L, Sui R., Rep1 copy number variation is an important genetic cause of choroideremia in Chinese patients. Exp Eye Res. 2017</v>
      </c>
    </row>
    <row r="1630" spans="1:29" x14ac:dyDescent="0.3">
      <c r="A1630">
        <v>724</v>
      </c>
      <c r="B1630" t="s">
        <v>3987</v>
      </c>
      <c r="C1630" t="s">
        <v>14242</v>
      </c>
      <c r="D1630" t="s">
        <v>24407</v>
      </c>
      <c r="E1630" t="s">
        <v>2511</v>
      </c>
      <c r="F1630" s="10"/>
      <c r="G1630">
        <v>2017</v>
      </c>
      <c r="J1630">
        <v>0.14496258748113733</v>
      </c>
      <c r="L1630" t="s">
        <v>35217</v>
      </c>
      <c r="M1630">
        <v>29133634</v>
      </c>
      <c r="Q1630" s="10"/>
      <c r="R1630" s="11">
        <f t="shared" si="50"/>
        <v>0</v>
      </c>
      <c r="U1630" s="11">
        <f t="shared" si="51"/>
        <v>0</v>
      </c>
      <c r="Y1630" s="11">
        <f>IF(SUM(Tableau1[[#This Row],[Other access]:[Sci-hub access]])&gt;=1,1,0)</f>
        <v>0</v>
      </c>
      <c r="Z1630" s="12">
        <f>IF(OR(Tableau1[[#This Row],[Access R1 + S1+ T1 ]]&gt;=1,Tableau1[[#This Row],[Access V1 +W1 + X1]]&gt;=1),1,0)</f>
        <v>0</v>
      </c>
      <c r="AB1630" s="10" t="str">
        <f>Tableau1[[#This Row],[DOI]]</f>
        <v>doi: 10.4103/ijo.IJO_399_17</v>
      </c>
      <c r="AC1630" s="13" t="str">
        <f>Tableau1[[#This Row],[Authors]]&amp;", "&amp;Tableau1[[#This Row],[Title]]&amp;" "&amp;Tableau1[[#This Row],[Journal]]&amp;". "&amp;Tableau1[[#This Row],[Year]]</f>
        <v>Jayaraj P, Sen S, Dhanaraj PS, Jhajhria R, Singh S, Singh VK., Immunohistochemical expression of X-linked inhibitor of apoptosis in eyelid sebaceous gland carcinoma predicts a worse prognosis. Indian J Ophthalmol. 2017</v>
      </c>
    </row>
    <row r="1631" spans="1:29" x14ac:dyDescent="0.3">
      <c r="A1631">
        <v>3847</v>
      </c>
      <c r="B1631" t="s">
        <v>7009</v>
      </c>
      <c r="C1631" t="s">
        <v>17248</v>
      </c>
      <c r="D1631" t="s">
        <v>27433</v>
      </c>
      <c r="E1631" t="s">
        <v>2457</v>
      </c>
      <c r="F1631" s="10"/>
      <c r="G1631">
        <v>2017</v>
      </c>
      <c r="J1631">
        <v>0.14514899101226175</v>
      </c>
      <c r="L1631" t="s">
        <v>38289</v>
      </c>
      <c r="M1631">
        <v>28521331</v>
      </c>
      <c r="Q1631" s="10"/>
      <c r="R1631" s="11">
        <f t="shared" si="50"/>
        <v>0</v>
      </c>
      <c r="U1631" s="11">
        <f t="shared" si="51"/>
        <v>0</v>
      </c>
      <c r="Y1631" s="11">
        <f>IF(SUM(Tableau1[[#This Row],[Other access]:[Sci-hub access]])&gt;=1,1,0)</f>
        <v>0</v>
      </c>
      <c r="Z1631" s="12">
        <f>IF(OR(Tableau1[[#This Row],[Access R1 + S1+ T1 ]]&gt;=1,Tableau1[[#This Row],[Access V1 +W1 + X1]]&gt;=1),1,0)</f>
        <v>0</v>
      </c>
      <c r="AB1631" s="10" t="str">
        <f>Tableau1[[#This Row],[DOI]]</f>
        <v>doi: 10.1097/ICB.0000000000000343</v>
      </c>
      <c r="AC1631" s="13" t="str">
        <f>Tableau1[[#This Row],[Authors]]&amp;", "&amp;Tableau1[[#This Row],[Title]]&amp;" "&amp;Tableau1[[#This Row],[Journal]]&amp;". "&amp;Tableau1[[#This Row],[Year]]</f>
        <v>Hasegawa T, Ogata N., RETINAL DEEP CAPILLARY ISCHEMIA ASSOCIATED WITH AN OCCLUDED CONGENITAL RETINAL MACROVESSEL. Retin Cases Brief Rep. 2017</v>
      </c>
    </row>
    <row r="1632" spans="1:29" ht="28.8" x14ac:dyDescent="0.3">
      <c r="A1632">
        <v>1690</v>
      </c>
      <c r="B1632" t="s">
        <v>4941</v>
      </c>
      <c r="C1632" t="s">
        <v>15190</v>
      </c>
      <c r="D1632" t="s">
        <v>25362</v>
      </c>
      <c r="E1632" t="s">
        <v>2467</v>
      </c>
      <c r="F1632" s="10"/>
      <c r="G1632">
        <v>2017</v>
      </c>
      <c r="J1632">
        <v>0.14516496723249572</v>
      </c>
      <c r="L1632" t="s">
        <v>36169</v>
      </c>
      <c r="M1632">
        <v>28902338</v>
      </c>
      <c r="Q1632" s="10"/>
      <c r="R1632" s="11">
        <f t="shared" si="50"/>
        <v>0</v>
      </c>
      <c r="U1632" s="11">
        <f t="shared" si="51"/>
        <v>0</v>
      </c>
      <c r="Y1632" s="11">
        <f>IF(SUM(Tableau1[[#This Row],[Other access]:[Sci-hub access]])&gt;=1,1,0)</f>
        <v>0</v>
      </c>
      <c r="Z1632" s="12">
        <f>IF(OR(Tableau1[[#This Row],[Access R1 + S1+ T1 ]]&gt;=1,Tableau1[[#This Row],[Access V1 +W1 + X1]]&gt;=1),1,0)</f>
        <v>0</v>
      </c>
      <c r="AB1632" s="10" t="str">
        <f>Tableau1[[#This Row],[DOI]]</f>
        <v>doi: 10.3928/23258160-20170829-12</v>
      </c>
      <c r="AC1632" s="13" t="str">
        <f>Tableau1[[#This Row],[Authors]]&amp;", "&amp;Tableau1[[#This Row],[Title]]&amp;" "&amp;Tableau1[[#This Row],[Journal]]&amp;". "&amp;Tableau1[[#This Row],[Year]]</f>
        <v>Abalem MF, Carricondo PC, Santos HNVD, Garcia R, Qian CX, Helal J Jr, de Souza EC, Takahashi WY., Confluent Endpoint Subthreshold Argon Laser for Serous Macular Detachment in Tilted Disc Syndrome Refractory to Anti-VEGF. Ophthalmic Surg Lasers Imaging Retina. 2017</v>
      </c>
    </row>
    <row r="1633" spans="1:29" x14ac:dyDescent="0.3">
      <c r="A1633">
        <v>6622</v>
      </c>
      <c r="B1633" t="s">
        <v>9536</v>
      </c>
      <c r="C1633" t="s">
        <v>19743</v>
      </c>
      <c r="D1633" t="s">
        <v>29968</v>
      </c>
      <c r="E1633" t="s">
        <v>2527</v>
      </c>
      <c r="F1633" s="10"/>
      <c r="G1633">
        <v>2017</v>
      </c>
      <c r="J1633">
        <v>0.14516900032698388</v>
      </c>
      <c r="L1633" t="s">
        <v>40985</v>
      </c>
      <c r="M1633">
        <v>28188652</v>
      </c>
      <c r="Q1633" s="10"/>
      <c r="R1633" s="11">
        <f t="shared" si="50"/>
        <v>0</v>
      </c>
      <c r="U1633" s="11">
        <f t="shared" si="51"/>
        <v>0</v>
      </c>
      <c r="Y1633" s="11">
        <f>IF(SUM(Tableau1[[#This Row],[Other access]:[Sci-hub access]])&gt;=1,1,0)</f>
        <v>0</v>
      </c>
      <c r="Z1633" s="12">
        <f>IF(OR(Tableau1[[#This Row],[Access R1 + S1+ T1 ]]&gt;=1,Tableau1[[#This Row],[Access V1 +W1 + X1]]&gt;=1),1,0)</f>
        <v>0</v>
      </c>
      <c r="AB1633" s="10" t="str">
        <f>Tableau1[[#This Row],[DOI]]</f>
        <v>doi: 10.1111/jfd.12594</v>
      </c>
      <c r="AC1633" s="13" t="str">
        <f>Tableau1[[#This Row],[Authors]]&amp;", "&amp;Tableau1[[#This Row],[Title]]&amp;" "&amp;Tableau1[[#This Row],[Journal]]&amp;". "&amp;Tableau1[[#This Row],[Year]]</f>
        <v>Sambraus F, Fjelldal PG, Remø SC, Hevrøy EM, Nilsen TO, Thorsen A, Hansen TJ, Waagbø R., Water temperature and dietary histidine affect cataract formation in Atlantic salmon (Salmo salar L.) diploid and triploid yearling smolt. J Fish Dis. 2017</v>
      </c>
    </row>
    <row r="1634" spans="1:29" x14ac:dyDescent="0.3">
      <c r="A1634">
        <v>3884</v>
      </c>
      <c r="B1634" t="s">
        <v>7043</v>
      </c>
      <c r="C1634" t="s">
        <v>17282</v>
      </c>
      <c r="D1634" t="s">
        <v>27468</v>
      </c>
      <c r="E1634" t="s">
        <v>2670</v>
      </c>
      <c r="F1634" s="10"/>
      <c r="G1634">
        <v>2017</v>
      </c>
      <c r="J1634">
        <v>0.14518610593802839</v>
      </c>
      <c r="L1634" t="s">
        <v>38326</v>
      </c>
      <c r="M1634">
        <v>28511593</v>
      </c>
      <c r="Q1634" s="10"/>
      <c r="R1634" s="11">
        <f t="shared" si="50"/>
        <v>0</v>
      </c>
      <c r="U1634" s="11">
        <f t="shared" si="51"/>
        <v>0</v>
      </c>
      <c r="Y1634" s="11">
        <f>IF(SUM(Tableau1[[#This Row],[Other access]:[Sci-hub access]])&gt;=1,1,0)</f>
        <v>0</v>
      </c>
      <c r="Z1634" s="12">
        <f>IF(OR(Tableau1[[#This Row],[Access R1 + S1+ T1 ]]&gt;=1,Tableau1[[#This Row],[Access V1 +W1 + X1]]&gt;=1),1,0)</f>
        <v>0</v>
      </c>
      <c r="AB1634" s="10" t="str">
        <f>Tableau1[[#This Row],[DOI]]</f>
        <v>doi: 10.1177/0363546517705640</v>
      </c>
      <c r="AC1634" s="13" t="str">
        <f>Tableau1[[#This Row],[Authors]]&amp;", "&amp;Tableau1[[#This Row],[Title]]&amp;" "&amp;Tableau1[[#This Row],[Journal]]&amp;". "&amp;Tableau1[[#This Row],[Year]]</f>
        <v>DuPrey KM, Webner D, Lyons A, Kucuk CH, Ellis JT, Cronholm PF., Convergence Insufficiency Identifies Athletes at Risk of Prolonged Recovery From Sport-Related Concussion. Am J Sports Med. 2017</v>
      </c>
    </row>
    <row r="1635" spans="1:29" x14ac:dyDescent="0.3">
      <c r="A1635">
        <v>475</v>
      </c>
      <c r="B1635" t="s">
        <v>3738</v>
      </c>
      <c r="C1635" t="s">
        <v>13984</v>
      </c>
      <c r="D1635" t="s">
        <v>24158</v>
      </c>
      <c r="E1635" t="s">
        <v>2511</v>
      </c>
      <c r="F1635" s="10"/>
      <c r="G1635">
        <v>2017</v>
      </c>
      <c r="J1635">
        <v>0.14525098598786579</v>
      </c>
      <c r="L1635" t="s">
        <v>34979</v>
      </c>
      <c r="M1635">
        <v>29208822</v>
      </c>
      <c r="Q1635" s="10"/>
      <c r="R1635" s="11">
        <f t="shared" si="50"/>
        <v>0</v>
      </c>
      <c r="U1635" s="11">
        <f t="shared" si="51"/>
        <v>0</v>
      </c>
      <c r="Y1635" s="11">
        <f>IF(SUM(Tableau1[[#This Row],[Other access]:[Sci-hub access]])&gt;=1,1,0)</f>
        <v>0</v>
      </c>
      <c r="Z1635" s="12">
        <f>IF(OR(Tableau1[[#This Row],[Access R1 + S1+ T1 ]]&gt;=1,Tableau1[[#This Row],[Access V1 +W1 + X1]]&gt;=1),1,0)</f>
        <v>0</v>
      </c>
      <c r="AB1635" s="10" t="str">
        <f>Tableau1[[#This Row],[DOI]]</f>
        <v>doi: 10.4103/ijo.IJO_673_17</v>
      </c>
      <c r="AC1635" s="13" t="str">
        <f>Tableau1[[#This Row],[Authors]]&amp;", "&amp;Tableau1[[#This Row],[Title]]&amp;" "&amp;Tableau1[[#This Row],[Journal]]&amp;". "&amp;Tableau1[[#This Row],[Year]]</f>
        <v>Bhattacharjee S., B-HEX pupil expander: Pupil expansion redefined. Indian J Ophthalmol. 2017</v>
      </c>
    </row>
    <row r="1636" spans="1:29" x14ac:dyDescent="0.3">
      <c r="A1636">
        <v>369</v>
      </c>
      <c r="B1636" t="s">
        <v>3632</v>
      </c>
      <c r="C1636" t="s">
        <v>13893</v>
      </c>
      <c r="D1636" t="s">
        <v>24052</v>
      </c>
      <c r="E1636" t="s">
        <v>2443</v>
      </c>
      <c r="F1636" s="10"/>
      <c r="G1636">
        <v>2017</v>
      </c>
      <c r="J1636">
        <v>0.14525840003927315</v>
      </c>
      <c r="L1636" t="s">
        <v>34876</v>
      </c>
      <c r="M1636">
        <v>29242899</v>
      </c>
      <c r="Q1636" s="10"/>
      <c r="R1636" s="11">
        <f t="shared" si="50"/>
        <v>0</v>
      </c>
      <c r="U1636" s="11">
        <f t="shared" si="51"/>
        <v>0</v>
      </c>
      <c r="Y1636" s="11">
        <f>IF(SUM(Tableau1[[#This Row],[Other access]:[Sci-hub access]])&gt;=1,1,0)</f>
        <v>0</v>
      </c>
      <c r="Z1636" s="12">
        <f>IF(OR(Tableau1[[#This Row],[Access R1 + S1+ T1 ]]&gt;=1,Tableau1[[#This Row],[Access V1 +W1 + X1]]&gt;=1),1,0)</f>
        <v>0</v>
      </c>
      <c r="AB1636" s="10" t="str">
        <f>Tableau1[[#This Row],[DOI]]</f>
        <v>doi: 10.1167/iovs.17-22697</v>
      </c>
      <c r="AC1636" s="13" t="str">
        <f>Tableau1[[#This Row],[Authors]]&amp;", "&amp;Tableau1[[#This Row],[Title]]&amp;" "&amp;Tableau1[[#This Row],[Journal]]&amp;". "&amp;Tableau1[[#This Row],[Year]]</f>
        <v>Lee WJ, Kim YK, Jeoung JW, Park KH., Can Probability Maps of Swept-Source Optical Coherence Tomography Predict Visual Field Changes in Preperimetric Glaucoma? Invest Ophthalmol Vis Sci. 2017</v>
      </c>
    </row>
    <row r="1637" spans="1:29" x14ac:dyDescent="0.3">
      <c r="A1637">
        <v>8251</v>
      </c>
      <c r="B1637" t="s">
        <v>10956</v>
      </c>
      <c r="C1637" t="s">
        <v>21143</v>
      </c>
      <c r="D1637" t="s">
        <v>31394</v>
      </c>
      <c r="E1637" t="s">
        <v>2460</v>
      </c>
      <c r="F1637" s="10"/>
      <c r="G1637">
        <v>2017</v>
      </c>
      <c r="J1637">
        <v>0.1453115776817645</v>
      </c>
      <c r="L1637" t="s">
        <v>42596</v>
      </c>
      <c r="M1637">
        <v>27960579</v>
      </c>
      <c r="Q1637" s="10"/>
      <c r="R1637" s="11">
        <f t="shared" si="50"/>
        <v>0</v>
      </c>
      <c r="U1637" s="11">
        <f t="shared" si="51"/>
        <v>0</v>
      </c>
      <c r="Y1637" s="11">
        <f>IF(SUM(Tableau1[[#This Row],[Other access]:[Sci-hub access]])&gt;=1,1,0)</f>
        <v>0</v>
      </c>
      <c r="Z1637" s="12">
        <f>IF(OR(Tableau1[[#This Row],[Access R1 + S1+ T1 ]]&gt;=1,Tableau1[[#This Row],[Access V1 +W1 + X1]]&gt;=1),1,0)</f>
        <v>0</v>
      </c>
      <c r="AB1637" s="10" t="str">
        <f>Tableau1[[#This Row],[DOI]]</f>
        <v>doi: 10.1080/09286586.2016.1254250</v>
      </c>
      <c r="AC1637" s="13" t="str">
        <f>Tableau1[[#This Row],[Authors]]&amp;", "&amp;Tableau1[[#This Row],[Title]]&amp;" "&amp;Tableau1[[#This Row],[Journal]]&amp;". "&amp;Tableau1[[#This Row],[Year]]</f>
        <v>Lin L, Lan W, Lou B, Ke H, Yang Y, Lin X, Liang L., Genus Distribution of Bacteria and Fungi Associated with Keratitis in a Large Eye Center Located in Southern China. Ophthalmic Epidemiol. 2017</v>
      </c>
    </row>
    <row r="1638" spans="1:29" x14ac:dyDescent="0.3">
      <c r="A1638">
        <v>2974</v>
      </c>
      <c r="B1638" t="s">
        <v>6169</v>
      </c>
      <c r="C1638" t="s">
        <v>16414</v>
      </c>
      <c r="D1638" t="s">
        <v>26593</v>
      </c>
      <c r="E1638" t="s">
        <v>2494</v>
      </c>
      <c r="F1638" s="10"/>
      <c r="G1638">
        <v>2017</v>
      </c>
      <c r="J1638">
        <v>0.14543869728437298</v>
      </c>
      <c r="L1638" t="s">
        <v>37430</v>
      </c>
      <c r="M1638">
        <v>28656673</v>
      </c>
      <c r="Q1638" s="10"/>
      <c r="R1638" s="11">
        <f t="shared" si="50"/>
        <v>0</v>
      </c>
      <c r="U1638" s="11">
        <f t="shared" si="51"/>
        <v>0</v>
      </c>
      <c r="Y1638" s="11">
        <f>IF(SUM(Tableau1[[#This Row],[Other access]:[Sci-hub access]])&gt;=1,1,0)</f>
        <v>0</v>
      </c>
      <c r="Z1638" s="12">
        <f>IF(OR(Tableau1[[#This Row],[Access R1 + S1+ T1 ]]&gt;=1,Tableau1[[#This Row],[Access V1 +W1 + X1]]&gt;=1),1,0)</f>
        <v>0</v>
      </c>
      <c r="AB1638" s="10" t="str">
        <f>Tableau1[[#This Row],[DOI]]</f>
        <v>doi: 10.1111/opo.12386</v>
      </c>
      <c r="AC1638" s="13" t="str">
        <f>Tableau1[[#This Row],[Authors]]&amp;", "&amp;Tableau1[[#This Row],[Title]]&amp;" "&amp;Tableau1[[#This Row],[Journal]]&amp;". "&amp;Tableau1[[#This Row],[Year]]</f>
        <v>Sideroudi H, Labiris G, Georgantzoglou K, Ntonti P, Siganos C, Kozobolis V., Fourier analysis algorithm for the posterior corneal keratometric data: clinical usefulness in keratoconus. Ophthalmic Physiol Opt. 2017</v>
      </c>
    </row>
    <row r="1639" spans="1:29" x14ac:dyDescent="0.3">
      <c r="A1639">
        <v>1261</v>
      </c>
      <c r="B1639" t="s">
        <v>4522</v>
      </c>
      <c r="C1639" t="s">
        <v>14775</v>
      </c>
      <c r="D1639" t="s">
        <v>24943</v>
      </c>
      <c r="E1639" t="s">
        <v>2468</v>
      </c>
      <c r="F1639" s="10"/>
      <c r="G1639">
        <v>2017</v>
      </c>
      <c r="J1639">
        <v>0.14581183941870346</v>
      </c>
      <c r="L1639" t="s">
        <v>35748</v>
      </c>
      <c r="M1639">
        <v>28984712</v>
      </c>
      <c r="Q1639" s="10"/>
      <c r="R1639" s="11">
        <f t="shared" si="50"/>
        <v>0</v>
      </c>
      <c r="U1639" s="11">
        <f t="shared" si="51"/>
        <v>0</v>
      </c>
      <c r="Y1639" s="11">
        <f>IF(SUM(Tableau1[[#This Row],[Other access]:[Sci-hub access]])&gt;=1,1,0)</f>
        <v>0</v>
      </c>
      <c r="Z1639" s="12">
        <f>IF(OR(Tableau1[[#This Row],[Access R1 + S1+ T1 ]]&gt;=1,Tableau1[[#This Row],[Access V1 +W1 + X1]]&gt;=1),1,0)</f>
        <v>0</v>
      </c>
      <c r="AB1639" s="10" t="str">
        <f>Tableau1[[#This Row],[DOI]]</f>
        <v>doi: 10.1097/IJG.0000000000000796</v>
      </c>
      <c r="AC1639" s="13" t="str">
        <f>Tableau1[[#This Row],[Authors]]&amp;", "&amp;Tableau1[[#This Row],[Title]]&amp;" "&amp;Tableau1[[#This Row],[Journal]]&amp;". "&amp;Tableau1[[#This Row],[Year]]</f>
        <v>Kaushik S, Singh R, Arora A, Joshi G, Sharma K, Tigari B., Acute Angle Closure Secondary to Tubercular Choroidal Granuloma. J Glaucoma. 2017</v>
      </c>
    </row>
    <row r="1640" spans="1:29" x14ac:dyDescent="0.3">
      <c r="A1640">
        <v>4261</v>
      </c>
      <c r="B1640" t="s">
        <v>7396</v>
      </c>
      <c r="C1640" t="s">
        <v>17632</v>
      </c>
      <c r="D1640" t="s">
        <v>27824</v>
      </c>
      <c r="E1640" t="s">
        <v>34050</v>
      </c>
      <c r="F1640" s="10"/>
      <c r="G1640">
        <v>2017</v>
      </c>
      <c r="J1640">
        <v>0.1458395340985873</v>
      </c>
      <c r="L1640" t="s">
        <v>38688</v>
      </c>
      <c r="M1640">
        <v>28463529</v>
      </c>
      <c r="Q1640" s="10"/>
      <c r="R1640" s="11">
        <f t="shared" si="50"/>
        <v>0</v>
      </c>
      <c r="U1640" s="11">
        <f t="shared" si="51"/>
        <v>0</v>
      </c>
      <c r="Y1640" s="11">
        <f>IF(SUM(Tableau1[[#This Row],[Other access]:[Sci-hub access]])&gt;=1,1,0)</f>
        <v>0</v>
      </c>
      <c r="Z1640" s="12">
        <f>IF(OR(Tableau1[[#This Row],[Access R1 + S1+ T1 ]]&gt;=1,Tableau1[[#This Row],[Access V1 +W1 + X1]]&gt;=1),1,0)</f>
        <v>0</v>
      </c>
      <c r="AB1640" s="10" t="str">
        <f>Tableau1[[#This Row],[DOI]]</f>
        <v>doi: 10.1080/09273972.2017.1318152</v>
      </c>
      <c r="AC1640" s="13" t="str">
        <f>Tableau1[[#This Row],[Authors]]&amp;", "&amp;Tableau1[[#This Row],[Title]]&amp;" "&amp;Tableau1[[#This Row],[Journal]]&amp;". "&amp;Tableau1[[#This Row],[Year]]</f>
        <v>Niyaz L, Yücel OE, Arıtürk N, Terzi O., Choroidal Thickness in Strabismus and Amblyopia Cases. Strabismus. 2017</v>
      </c>
    </row>
    <row r="1641" spans="1:29" x14ac:dyDescent="0.3">
      <c r="A1641">
        <v>3472</v>
      </c>
      <c r="B1641" t="s">
        <v>6646</v>
      </c>
      <c r="C1641" t="s">
        <v>16888</v>
      </c>
      <c r="D1641" t="s">
        <v>27070</v>
      </c>
      <c r="E1641" t="s">
        <v>2514</v>
      </c>
      <c r="F1641" s="10"/>
      <c r="G1641">
        <v>2017</v>
      </c>
      <c r="J1641">
        <v>0.14587236929467429</v>
      </c>
      <c r="L1641" t="s">
        <v>37920</v>
      </c>
      <c r="M1641">
        <v>28579550</v>
      </c>
      <c r="Q1641" s="10"/>
      <c r="R1641" s="11">
        <f t="shared" si="50"/>
        <v>0</v>
      </c>
      <c r="U1641" s="11">
        <f t="shared" si="51"/>
        <v>0</v>
      </c>
      <c r="Y1641" s="11">
        <f>IF(SUM(Tableau1[[#This Row],[Other access]:[Sci-hub access]])&gt;=1,1,0)</f>
        <v>0</v>
      </c>
      <c r="Z1641" s="12">
        <f>IF(OR(Tableau1[[#This Row],[Access R1 + S1+ T1 ]]&gt;=1,Tableau1[[#This Row],[Access V1 +W1 + X1]]&gt;=1),1,0)</f>
        <v>0</v>
      </c>
      <c r="AB1641" s="10" t="str">
        <f>Tableau1[[#This Row],[DOI]]</f>
        <v>doi: 10.1016/j.survophthal.2017.05.006</v>
      </c>
      <c r="AC1641" s="13" t="str">
        <f>Tableau1[[#This Row],[Authors]]&amp;", "&amp;Tableau1[[#This Row],[Title]]&amp;" "&amp;Tableau1[[#This Row],[Journal]]&amp;". "&amp;Tableau1[[#This Row],[Year]]</f>
        <v>Sambhav K, Grover S, Chalam KV., The application of optical coherence tomography angiography in retinal diseases. Surv Ophthalmol. 2017</v>
      </c>
    </row>
    <row r="1642" spans="1:29" x14ac:dyDescent="0.3">
      <c r="A1642">
        <v>8870</v>
      </c>
      <c r="B1642" t="s">
        <v>11497</v>
      </c>
      <c r="C1642" t="s">
        <v>21680</v>
      </c>
      <c r="D1642" t="s">
        <v>31937</v>
      </c>
      <c r="E1642" t="s">
        <v>2579</v>
      </c>
      <c r="F1642" s="10"/>
      <c r="G1642">
        <v>2017</v>
      </c>
      <c r="J1642">
        <v>0.14593450378781991</v>
      </c>
      <c r="L1642" t="s">
        <v>43202</v>
      </c>
      <c r="M1642">
        <v>27819113</v>
      </c>
      <c r="Q1642" s="10"/>
      <c r="R1642" s="11">
        <f t="shared" si="50"/>
        <v>0</v>
      </c>
      <c r="U1642" s="11">
        <f t="shared" si="51"/>
        <v>0</v>
      </c>
      <c r="Y1642" s="11">
        <f>IF(SUM(Tableau1[[#This Row],[Other access]:[Sci-hub access]])&gt;=1,1,0)</f>
        <v>0</v>
      </c>
      <c r="Z1642" s="12">
        <f>IF(OR(Tableau1[[#This Row],[Access R1 + S1+ T1 ]]&gt;=1,Tableau1[[#This Row],[Access V1 +W1 + X1]]&gt;=1),1,0)</f>
        <v>0</v>
      </c>
      <c r="AB1642" s="10" t="str">
        <f>Tableau1[[#This Row],[DOI]]</f>
        <v>doi: 10.1007/s12020-016-1157-5</v>
      </c>
      <c r="AC1642" s="13" t="str">
        <f>Tableau1[[#This Row],[Authors]]&amp;", "&amp;Tableau1[[#This Row],[Title]]&amp;" "&amp;Tableau1[[#This Row],[Journal]]&amp;". "&amp;Tableau1[[#This Row],[Year]]</f>
        <v>Martin CS, Sirbu AE, Betivoiu MA, Florea S, Barbu CG, Fica SV., Serum immunoglobulin G4 levels and Graves' disease phenotype. Endocrine. 2017</v>
      </c>
    </row>
    <row r="1643" spans="1:29" x14ac:dyDescent="0.3">
      <c r="A1643">
        <v>765</v>
      </c>
      <c r="B1643" t="s">
        <v>4028</v>
      </c>
      <c r="C1643" t="s">
        <v>14283</v>
      </c>
      <c r="D1643" t="s">
        <v>24448</v>
      </c>
      <c r="E1643" t="s">
        <v>2494</v>
      </c>
      <c r="F1643" s="10"/>
      <c r="G1643">
        <v>2018</v>
      </c>
      <c r="J1643">
        <v>0.14612984843871346</v>
      </c>
      <c r="L1643" t="s">
        <v>35258</v>
      </c>
      <c r="M1643">
        <v>29119579</v>
      </c>
      <c r="Q1643" s="10"/>
      <c r="R1643" s="11">
        <f t="shared" si="50"/>
        <v>0</v>
      </c>
      <c r="U1643" s="11">
        <f t="shared" si="51"/>
        <v>0</v>
      </c>
      <c r="Y1643" s="11">
        <f>IF(SUM(Tableau1[[#This Row],[Other access]:[Sci-hub access]])&gt;=1,1,0)</f>
        <v>0</v>
      </c>
      <c r="Z1643" s="12">
        <f>IF(OR(Tableau1[[#This Row],[Access R1 + S1+ T1 ]]&gt;=1,Tableau1[[#This Row],[Access V1 +W1 + X1]]&gt;=1),1,0)</f>
        <v>0</v>
      </c>
      <c r="AB1643" s="10" t="str">
        <f>Tableau1[[#This Row],[DOI]]</f>
        <v>doi: 10.1111/opo.12423</v>
      </c>
      <c r="AC1643" s="13" t="str">
        <f>Tableau1[[#This Row],[Authors]]&amp;", "&amp;Tableau1[[#This Row],[Title]]&amp;" "&amp;Tableau1[[#This Row],[Journal]]&amp;". "&amp;Tableau1[[#This Row],[Year]]</f>
        <v>Lentsch MJ, Marsack JD, Anderson HA., Objective measurement of spectacle wear with a temperature sensor data logger. Ophthalmic Physiol Opt. 2018</v>
      </c>
    </row>
    <row r="1644" spans="1:29" x14ac:dyDescent="0.3">
      <c r="A1644">
        <v>8222</v>
      </c>
      <c r="B1644" t="s">
        <v>10929</v>
      </c>
      <c r="C1644" t="s">
        <v>21116</v>
      </c>
      <c r="D1644" t="s">
        <v>31367</v>
      </c>
      <c r="E1644" t="s">
        <v>2826</v>
      </c>
      <c r="F1644" s="10"/>
      <c r="G1644">
        <v>2017</v>
      </c>
      <c r="J1644">
        <v>0.14623289825856522</v>
      </c>
      <c r="L1644" t="s">
        <v>42568</v>
      </c>
      <c r="M1644">
        <v>27974593</v>
      </c>
      <c r="Q1644" s="10"/>
      <c r="R1644" s="11">
        <f t="shared" si="50"/>
        <v>0</v>
      </c>
      <c r="U1644" s="11">
        <f t="shared" si="51"/>
        <v>0</v>
      </c>
      <c r="Y1644" s="11">
        <f>IF(SUM(Tableau1[[#This Row],[Other access]:[Sci-hub access]])&gt;=1,1,0)</f>
        <v>0</v>
      </c>
      <c r="Z1644" s="12">
        <f>IF(OR(Tableau1[[#This Row],[Access R1 + S1+ T1 ]]&gt;=1,Tableau1[[#This Row],[Access V1 +W1 + X1]]&gt;=1),1,0)</f>
        <v>0</v>
      </c>
      <c r="AB1644" s="10" t="str">
        <f>Tableau1[[#This Row],[DOI]]</f>
        <v>doi: 10.1096/fj.201600351R</v>
      </c>
      <c r="AC1644" s="13" t="str">
        <f>Tableau1[[#This Row],[Authors]]&amp;", "&amp;Tableau1[[#This Row],[Title]]&amp;" "&amp;Tableau1[[#This Row],[Journal]]&amp;". "&amp;Tableau1[[#This Row],[Year]]</f>
        <v>Montassar F, Darche M, Blaizot A, Augustin S, Conart JB, Millet A, Elayeb M, Sahel JA, Réaux-Le Goazigo A, Sennlaub F, Marrakchi N, Messadi E, Guillonneau X., Lebecetin, a C-type lectin, inhibits choroidal and retinal neovascularization. FASEB J. 2017</v>
      </c>
    </row>
    <row r="1645" spans="1:29" x14ac:dyDescent="0.3">
      <c r="A1645">
        <v>8339</v>
      </c>
      <c r="B1645" t="s">
        <v>11034</v>
      </c>
      <c r="C1645" t="s">
        <v>21221</v>
      </c>
      <c r="D1645" t="s">
        <v>31472</v>
      </c>
      <c r="E1645" t="s">
        <v>2458</v>
      </c>
      <c r="F1645" s="10"/>
      <c r="G1645">
        <v>2017</v>
      </c>
      <c r="J1645">
        <v>0.14630629841988418</v>
      </c>
      <c r="L1645" t="s">
        <v>42682</v>
      </c>
      <c r="M1645">
        <v>27930757</v>
      </c>
      <c r="Q1645" s="10"/>
      <c r="R1645" s="11">
        <f t="shared" si="50"/>
        <v>0</v>
      </c>
      <c r="U1645" s="11">
        <f t="shared" si="51"/>
        <v>0</v>
      </c>
      <c r="Y1645" s="11">
        <f>IF(SUM(Tableau1[[#This Row],[Other access]:[Sci-hub access]])&gt;=1,1,0)</f>
        <v>0</v>
      </c>
      <c r="Z1645" s="12">
        <f>IF(OR(Tableau1[[#This Row],[Access R1 + S1+ T1 ]]&gt;=1,Tableau1[[#This Row],[Access V1 +W1 + X1]]&gt;=1),1,0)</f>
        <v>0</v>
      </c>
      <c r="AB1645" s="10" t="str">
        <f>Tableau1[[#This Row],[DOI]]</f>
        <v>doi: 10.1001/jamaophthalmol.2016.4761</v>
      </c>
      <c r="AC1645" s="13" t="str">
        <f>Tableau1[[#This Row],[Authors]]&amp;", "&amp;Tableau1[[#This Row],[Title]]&amp;" "&amp;Tableau1[[#This Row],[Journal]]&amp;". "&amp;Tableau1[[#This Row],[Year]]</f>
        <v>Schwitzer T, Schwan R, Albuisson E, Giersch A, Lalanne L, Angioi-Duprez K, Laprevote V., Association Between Regular Cannabis Use and Ganglion Cell Dysfunction. JAMA Ophthalmol. 2017</v>
      </c>
    </row>
    <row r="1646" spans="1:29" x14ac:dyDescent="0.3">
      <c r="A1646">
        <v>1689</v>
      </c>
      <c r="B1646" t="s">
        <v>4940</v>
      </c>
      <c r="C1646" t="s">
        <v>15189</v>
      </c>
      <c r="D1646" t="s">
        <v>25361</v>
      </c>
      <c r="E1646" t="s">
        <v>2467</v>
      </c>
      <c r="F1646" s="10"/>
      <c r="G1646">
        <v>2017</v>
      </c>
      <c r="J1646">
        <v>0.1465285394218544</v>
      </c>
      <c r="L1646" t="s">
        <v>36168</v>
      </c>
      <c r="M1646">
        <v>28902339</v>
      </c>
      <c r="Q1646" s="10"/>
      <c r="R1646" s="11">
        <f t="shared" si="50"/>
        <v>0</v>
      </c>
      <c r="U1646" s="11">
        <f t="shared" si="51"/>
        <v>0</v>
      </c>
      <c r="Y1646" s="11">
        <f>IF(SUM(Tableau1[[#This Row],[Other access]:[Sci-hub access]])&gt;=1,1,0)</f>
        <v>0</v>
      </c>
      <c r="Z1646" s="12">
        <f>IF(OR(Tableau1[[#This Row],[Access R1 + S1+ T1 ]]&gt;=1,Tableau1[[#This Row],[Access V1 +W1 + X1]]&gt;=1),1,0)</f>
        <v>0</v>
      </c>
      <c r="AB1646" s="10" t="str">
        <f>Tableau1[[#This Row],[DOI]]</f>
        <v>doi: 10.3928/23258160-20170829-13</v>
      </c>
      <c r="AC1646" s="13" t="str">
        <f>Tableau1[[#This Row],[Authors]]&amp;", "&amp;Tableau1[[#This Row],[Title]]&amp;" "&amp;Tableau1[[#This Row],[Journal]]&amp;". "&amp;Tableau1[[#This Row],[Year]]</f>
        <v>Vujosevic S, Testi I, Nacci E, Midena E., Terson Syndrome Associated With Acute Macular Neuropathy Type 2. Ophthalmic Surg Lasers Imaging Retina. 2017</v>
      </c>
    </row>
    <row r="1647" spans="1:29" x14ac:dyDescent="0.3">
      <c r="A1647">
        <v>3119</v>
      </c>
      <c r="B1647" t="s">
        <v>6308</v>
      </c>
      <c r="C1647" t="s">
        <v>16551</v>
      </c>
      <c r="D1647" t="s">
        <v>26732</v>
      </c>
      <c r="E1647" t="s">
        <v>2537</v>
      </c>
      <c r="F1647" s="10"/>
      <c r="G1647">
        <v>2017</v>
      </c>
      <c r="J1647">
        <v>0.14659293829094611</v>
      </c>
      <c r="L1647" t="s">
        <v>37573</v>
      </c>
      <c r="M1647">
        <v>28633009</v>
      </c>
      <c r="Q1647" s="10"/>
      <c r="R1647" s="11">
        <f t="shared" si="50"/>
        <v>0</v>
      </c>
      <c r="U1647" s="11">
        <f t="shared" si="51"/>
        <v>0</v>
      </c>
      <c r="Y1647" s="11">
        <f>IF(SUM(Tableau1[[#This Row],[Other access]:[Sci-hub access]])&gt;=1,1,0)</f>
        <v>0</v>
      </c>
      <c r="Z1647" s="12">
        <f>IF(OR(Tableau1[[#This Row],[Access R1 + S1+ T1 ]]&gt;=1,Tableau1[[#This Row],[Access V1 +W1 + X1]]&gt;=1),1,0)</f>
        <v>0</v>
      </c>
      <c r="AB1647" s="10" t="str">
        <f>Tableau1[[#This Row],[DOI]]</f>
        <v>doi: 10.1016/j.ajpath.2017.04.015</v>
      </c>
      <c r="AC1647" s="13" t="str">
        <f>Tableau1[[#This Row],[Authors]]&amp;", "&amp;Tableau1[[#This Row],[Title]]&amp;" "&amp;Tableau1[[#This Row],[Journal]]&amp;". "&amp;Tableau1[[#This Row],[Year]]</f>
        <v>Dong K, Han L, Liu J, Wang F, Sun X., RNA Interference Reveals the Coregulatory Effects of Cylindromatosis on Apoptosis and Necroptosis of Photoreceptor Cells in Experimental Retinal Detachment. Am J Pathol. 2017</v>
      </c>
    </row>
    <row r="1648" spans="1:29" x14ac:dyDescent="0.3">
      <c r="A1648">
        <v>9853</v>
      </c>
      <c r="B1648" t="s">
        <v>12384</v>
      </c>
      <c r="C1648" t="s">
        <v>22554</v>
      </c>
      <c r="D1648" t="s">
        <v>32832</v>
      </c>
      <c r="E1648" t="s">
        <v>2449</v>
      </c>
      <c r="F1648" s="10"/>
      <c r="G1648">
        <v>2017</v>
      </c>
      <c r="J1648">
        <v>0.1466246760027049</v>
      </c>
      <c r="L1648" t="s">
        <v>44114</v>
      </c>
      <c r="M1648">
        <v>27557888</v>
      </c>
      <c r="Q1648" s="10"/>
      <c r="R1648" s="11">
        <f t="shared" si="50"/>
        <v>0</v>
      </c>
      <c r="U1648" s="11">
        <f t="shared" si="51"/>
        <v>0</v>
      </c>
      <c r="Y1648" s="11">
        <f>IF(SUM(Tableau1[[#This Row],[Other access]:[Sci-hub access]])&gt;=1,1,0)</f>
        <v>0</v>
      </c>
      <c r="Z1648" s="12">
        <f>IF(OR(Tableau1[[#This Row],[Access R1 + S1+ T1 ]]&gt;=1,Tableau1[[#This Row],[Access V1 +W1 + X1]]&gt;=1),1,0)</f>
        <v>0</v>
      </c>
      <c r="AB1648" s="10" t="str">
        <f>Tableau1[[#This Row],[DOI]]</f>
        <v>doi: 10.1111/cxo.12439</v>
      </c>
      <c r="AC1648" s="13" t="str">
        <f>Tableau1[[#This Row],[Authors]]&amp;", "&amp;Tableau1[[#This Row],[Title]]&amp;" "&amp;Tableau1[[#This Row],[Journal]]&amp;". "&amp;Tableau1[[#This Row],[Year]]</f>
        <v>Mohamed A, Ali MJ, Parel JA, Augusteyn RC, Sangwan VS., In vitro biometry of a human spherophakia. Clin Exp Optom. 2017</v>
      </c>
    </row>
    <row r="1649" spans="1:29" x14ac:dyDescent="0.3">
      <c r="A1649">
        <v>10740</v>
      </c>
      <c r="B1649" t="s">
        <v>13199</v>
      </c>
      <c r="C1649" t="s">
        <v>23362</v>
      </c>
      <c r="D1649" t="s">
        <v>33652</v>
      </c>
      <c r="E1649" t="s">
        <v>2471</v>
      </c>
      <c r="F1649" s="10"/>
      <c r="G1649">
        <v>2017</v>
      </c>
      <c r="J1649">
        <v>0.14663463841153246</v>
      </c>
      <c r="L1649" t="s">
        <v>44987</v>
      </c>
      <c r="M1649">
        <v>27072148</v>
      </c>
      <c r="Q1649" s="10"/>
      <c r="R1649" s="11">
        <f t="shared" si="50"/>
        <v>0</v>
      </c>
      <c r="U1649" s="11">
        <f t="shared" si="51"/>
        <v>0</v>
      </c>
      <c r="Y1649" s="11">
        <f>IF(SUM(Tableau1[[#This Row],[Other access]:[Sci-hub access]])&gt;=1,1,0)</f>
        <v>0</v>
      </c>
      <c r="Z1649" s="12">
        <f>IF(OR(Tableau1[[#This Row],[Access R1 + S1+ T1 ]]&gt;=1,Tableau1[[#This Row],[Access V1 +W1 + X1]]&gt;=1),1,0)</f>
        <v>0</v>
      </c>
      <c r="AB1649" s="10" t="str">
        <f>Tableau1[[#This Row],[DOI]]</f>
        <v>doi: 10.1007/s10792-016-0217-4</v>
      </c>
      <c r="AC1649" s="13" t="str">
        <f>Tableau1[[#This Row],[Authors]]&amp;", "&amp;Tableau1[[#This Row],[Title]]&amp;" "&amp;Tableau1[[#This Row],[Journal]]&amp;". "&amp;Tableau1[[#This Row],[Year]]</f>
        <v>Kawai M, Kawai N, Nakabayashi S, Kinouchi R, Yoshida A., Comparison of intraocular pressure variability in glaucoma measured by multiple clinicians with those by one clinician. Int Ophthalmol. 2017</v>
      </c>
    </row>
    <row r="1650" spans="1:29" x14ac:dyDescent="0.3">
      <c r="A1650">
        <v>4739</v>
      </c>
      <c r="B1650" t="s">
        <v>7846</v>
      </c>
      <c r="C1650" t="s">
        <v>18078</v>
      </c>
      <c r="D1650" t="s">
        <v>28276</v>
      </c>
      <c r="E1650" t="s">
        <v>2441</v>
      </c>
      <c r="F1650" s="10"/>
      <c r="G1650">
        <v>2017</v>
      </c>
      <c r="J1650">
        <v>0.14668050510300779</v>
      </c>
      <c r="L1650" t="s">
        <v>39154</v>
      </c>
      <c r="M1650">
        <v>28412070</v>
      </c>
      <c r="Q1650" s="10"/>
      <c r="R1650" s="11">
        <f t="shared" si="50"/>
        <v>0</v>
      </c>
      <c r="U1650" s="11">
        <f t="shared" si="51"/>
        <v>0</v>
      </c>
      <c r="Y1650" s="11">
        <f>IF(SUM(Tableau1[[#This Row],[Other access]:[Sci-hub access]])&gt;=1,1,0)</f>
        <v>0</v>
      </c>
      <c r="Z1650" s="12">
        <f>IF(OR(Tableau1[[#This Row],[Access R1 + S1+ T1 ]]&gt;=1,Tableau1[[#This Row],[Access V1 +W1 + X1]]&gt;=1),1,0)</f>
        <v>0</v>
      </c>
      <c r="AB1650" s="10" t="str">
        <f>Tableau1[[#This Row],[DOI]]</f>
        <v>doi: 10.1016/j.ophtha.2017.03.022</v>
      </c>
      <c r="AC1650" s="13" t="str">
        <f>Tableau1[[#This Row],[Authors]]&amp;", "&amp;Tableau1[[#This Row],[Title]]&amp;" "&amp;Tableau1[[#This Row],[Journal]]&amp;". "&amp;Tableau1[[#This Row],[Year]]</f>
        <v>Wang L, Jiang L, Hallahan K, Al-Mohtaseb ZN, Koch DD., Evaluation of Femtosecond Laser Intrastromal Incision Location Using Optical Coherence Tomography. Ophthalmology. 2017</v>
      </c>
    </row>
    <row r="1651" spans="1:29" ht="28.8" x14ac:dyDescent="0.3">
      <c r="A1651">
        <v>9481</v>
      </c>
      <c r="B1651" t="s">
        <v>12046</v>
      </c>
      <c r="C1651" t="s">
        <v>22221</v>
      </c>
      <c r="D1651" t="s">
        <v>32492</v>
      </c>
      <c r="E1651" t="s">
        <v>2445</v>
      </c>
      <c r="F1651" s="10"/>
      <c r="G1651">
        <v>2017</v>
      </c>
      <c r="J1651">
        <v>0.1467156576009222</v>
      </c>
      <c r="L1651" t="s">
        <v>43764</v>
      </c>
      <c r="M1651">
        <v>27673716</v>
      </c>
      <c r="Q1651" s="10"/>
      <c r="R1651" s="11">
        <f t="shared" si="50"/>
        <v>0</v>
      </c>
      <c r="U1651" s="11">
        <f t="shared" si="51"/>
        <v>0</v>
      </c>
      <c r="Y1651" s="11">
        <f>IF(SUM(Tableau1[[#This Row],[Other access]:[Sci-hub access]])&gt;=1,1,0)</f>
        <v>0</v>
      </c>
      <c r="Z1651" s="12">
        <f>IF(OR(Tableau1[[#This Row],[Access R1 + S1+ T1 ]]&gt;=1,Tableau1[[#This Row],[Access V1 +W1 + X1]]&gt;=1),1,0)</f>
        <v>0</v>
      </c>
      <c r="AB1651" s="10" t="str">
        <f>Tableau1[[#This Row],[DOI]]</f>
        <v>doi: 10.1097/IAE.0000000000001326</v>
      </c>
      <c r="AC1651" s="13" t="str">
        <f>Tableau1[[#This Row],[Authors]]&amp;", "&amp;Tableau1[[#This Row],[Title]]&amp;" "&amp;Tableau1[[#This Row],[Journal]]&amp;". "&amp;Tableau1[[#This Row],[Year]]</f>
        <v>Grewal DS, Bhullar PK, Pasricha ND, Carrasco-Zevallos OM, Viehland C, Keller B, Shen L, Izatt JA, Kuo AN, Toth CA, Mruthyunjaya P., Intraoperative 4-Dimensional Microscope-Integrated Optical Coherence Tomography-Guided 27-Gauge Transvitreal Choroidal Biopsy for Choroidal Melanoma. Retina. 2017</v>
      </c>
    </row>
    <row r="1652" spans="1:29" x14ac:dyDescent="0.3">
      <c r="A1652">
        <v>7134</v>
      </c>
      <c r="B1652" t="s">
        <v>9980</v>
      </c>
      <c r="C1652" t="s">
        <v>20183</v>
      </c>
      <c r="D1652" t="s">
        <v>30414</v>
      </c>
      <c r="E1652" t="s">
        <v>2443</v>
      </c>
      <c r="F1652" s="10"/>
      <c r="G1652">
        <v>2017</v>
      </c>
      <c r="J1652">
        <v>0.14675234191282605</v>
      </c>
      <c r="L1652" t="s">
        <v>41490</v>
      </c>
      <c r="M1652">
        <v>28125839</v>
      </c>
      <c r="Q1652" s="10"/>
      <c r="R1652" s="11">
        <f t="shared" si="50"/>
        <v>0</v>
      </c>
      <c r="U1652" s="11">
        <f t="shared" si="51"/>
        <v>0</v>
      </c>
      <c r="Y1652" s="11">
        <f>IF(SUM(Tableau1[[#This Row],[Other access]:[Sci-hub access]])&gt;=1,1,0)</f>
        <v>0</v>
      </c>
      <c r="Z1652" s="12">
        <f>IF(OR(Tableau1[[#This Row],[Access R1 + S1+ T1 ]]&gt;=1,Tableau1[[#This Row],[Access V1 +W1 + X1]]&gt;=1),1,0)</f>
        <v>0</v>
      </c>
      <c r="AB1652" s="10" t="str">
        <f>Tableau1[[#This Row],[DOI]]</f>
        <v>doi: 10.1167/iovs.16-20504</v>
      </c>
      <c r="AC1652" s="13" t="str">
        <f>Tableau1[[#This Row],[Authors]]&amp;", "&amp;Tableau1[[#This Row],[Title]]&amp;" "&amp;Tableau1[[#This Row],[Journal]]&amp;". "&amp;Tableau1[[#This Row],[Year]]</f>
        <v>Fu Q, Qin Z, Jin X, Zhang L, Chen Z, He J, Ji J, Yao K., Generation of Functional Lentoid Bodies From Human Induced Pluripotent Stem Cells Derived From Urinary Cells. Invest Ophthalmol Vis Sci. 2017</v>
      </c>
    </row>
    <row r="1653" spans="1:29" x14ac:dyDescent="0.3">
      <c r="A1653">
        <v>6293</v>
      </c>
      <c r="B1653" t="s">
        <v>9248</v>
      </c>
      <c r="C1653" t="s">
        <v>19459</v>
      </c>
      <c r="D1653" t="s">
        <v>29679</v>
      </c>
      <c r="E1653" t="s">
        <v>34312</v>
      </c>
      <c r="F1653" s="10"/>
      <c r="G1653">
        <v>2017</v>
      </c>
      <c r="J1653">
        <v>0.1469507374358644</v>
      </c>
      <c r="L1653" t="s">
        <v>40663</v>
      </c>
      <c r="M1653">
        <v>28231579</v>
      </c>
      <c r="Q1653" s="10"/>
      <c r="R1653" s="11">
        <f t="shared" si="50"/>
        <v>0</v>
      </c>
      <c r="U1653" s="11">
        <f t="shared" si="51"/>
        <v>0</v>
      </c>
      <c r="Y1653" s="11">
        <f>IF(SUM(Tableau1[[#This Row],[Other access]:[Sci-hub access]])&gt;=1,1,0)</f>
        <v>0</v>
      </c>
      <c r="Z1653" s="12">
        <f>IF(OR(Tableau1[[#This Row],[Access R1 + S1+ T1 ]]&gt;=1,Tableau1[[#This Row],[Access V1 +W1 + X1]]&gt;=1),1,0)</f>
        <v>0</v>
      </c>
      <c r="AB1653" s="10" t="str">
        <f>Tableau1[[#This Row],[DOI]]</f>
        <v>doi: 10.1159/000455720</v>
      </c>
      <c r="AC1653" s="13" t="str">
        <f>Tableau1[[#This Row],[Authors]]&amp;", "&amp;Tableau1[[#This Row],[Title]]&amp;" "&amp;Tableau1[[#This Row],[Journal]]&amp;". "&amp;Tableau1[[#This Row],[Year]]</f>
        <v>Hamann KF., Vibration-Induced Nystagmus: A Biomarker for Vestibular Deficits - A Synopsis. ORL J Otorhinolaryngol Relat Spec. 2017</v>
      </c>
    </row>
    <row r="1654" spans="1:29" ht="28.8" x14ac:dyDescent="0.3">
      <c r="A1654">
        <v>7429</v>
      </c>
      <c r="B1654" t="s">
        <v>10236</v>
      </c>
      <c r="C1654" t="s">
        <v>20438</v>
      </c>
      <c r="D1654" t="s">
        <v>30671</v>
      </c>
      <c r="E1654" t="s">
        <v>34015</v>
      </c>
      <c r="F1654" s="10"/>
      <c r="G1654">
        <v>2017</v>
      </c>
      <c r="J1654">
        <v>0.14712355618086514</v>
      </c>
      <c r="L1654" t="s">
        <v>41785</v>
      </c>
      <c r="M1654">
        <v>28095095</v>
      </c>
      <c r="Q1654" s="10"/>
      <c r="R1654" s="11">
        <f t="shared" si="50"/>
        <v>0</v>
      </c>
      <c r="U1654" s="11">
        <f t="shared" si="51"/>
        <v>0</v>
      </c>
      <c r="Y1654" s="11">
        <f>IF(SUM(Tableau1[[#This Row],[Other access]:[Sci-hub access]])&gt;=1,1,0)</f>
        <v>0</v>
      </c>
      <c r="Z1654" s="12">
        <f>IF(OR(Tableau1[[#This Row],[Access R1 + S1+ T1 ]]&gt;=1,Tableau1[[#This Row],[Access V1 +W1 + X1]]&gt;=1),1,0)</f>
        <v>0</v>
      </c>
      <c r="AB1654" s="10" t="str">
        <f>Tableau1[[#This Row],[DOI]]</f>
        <v>doi: 10.1080/13816810.2016.1242019</v>
      </c>
      <c r="AC1654" s="13" t="str">
        <f>Tableau1[[#This Row],[Authors]]&amp;", "&amp;Tableau1[[#This Row],[Title]]&amp;" "&amp;Tableau1[[#This Row],[Journal]]&amp;". "&amp;Tableau1[[#This Row],[Year]]</f>
        <v>Bonyadi M, Jabbarpoor Bonyadi MH, Yaseri M, Mohammadian T, Fotouhi N, Javadzadeh A, Soheilian M., Joint association of complement component 3 and CC-cytokine ligand2 (CCL2) or complement component 3 and CFH polymorphisms in age-related macular degeneration. Ophthalmic Genet. 2017</v>
      </c>
    </row>
    <row r="1655" spans="1:29" x14ac:dyDescent="0.3">
      <c r="A1655">
        <v>9700</v>
      </c>
      <c r="B1655" t="s">
        <v>12250</v>
      </c>
      <c r="C1655" t="s">
        <v>22424</v>
      </c>
      <c r="D1655" t="s">
        <v>32698</v>
      </c>
      <c r="E1655" t="s">
        <v>2457</v>
      </c>
      <c r="F1655" s="10"/>
      <c r="G1655">
        <v>2017</v>
      </c>
      <c r="J1655">
        <v>0.14716365390088171</v>
      </c>
      <c r="L1655" t="s">
        <v>43965</v>
      </c>
      <c r="M1655">
        <v>27617394</v>
      </c>
      <c r="Q1655" s="10"/>
      <c r="R1655" s="11">
        <f t="shared" si="50"/>
        <v>0</v>
      </c>
      <c r="U1655" s="11">
        <f t="shared" si="51"/>
        <v>0</v>
      </c>
      <c r="Y1655" s="11">
        <f>IF(SUM(Tableau1[[#This Row],[Other access]:[Sci-hub access]])&gt;=1,1,0)</f>
        <v>0</v>
      </c>
      <c r="Z1655" s="12">
        <f>IF(OR(Tableau1[[#This Row],[Access R1 + S1+ T1 ]]&gt;=1,Tableau1[[#This Row],[Access V1 +W1 + X1]]&gt;=1),1,0)</f>
        <v>0</v>
      </c>
      <c r="AB1655" s="10" t="str">
        <f>Tableau1[[#This Row],[DOI]]</f>
        <v>doi: 10.1097/ICB.0000000000000417</v>
      </c>
      <c r="AC1655" s="13" t="str">
        <f>Tableau1[[#This Row],[Authors]]&amp;", "&amp;Tableau1[[#This Row],[Title]]&amp;" "&amp;Tableau1[[#This Row],[Journal]]&amp;". "&amp;Tableau1[[#This Row],[Year]]</f>
        <v>Sioufi K, Say EA, Gray HM, Shields CL., OPTIC NERVE MENINGOCELE SIMULATING EXTRAOCULAR EXTENSION OF CHOROIDAL MELANOMA. Retin Cases Brief Rep. 2017</v>
      </c>
    </row>
    <row r="1656" spans="1:29" x14ac:dyDescent="0.3">
      <c r="A1656">
        <v>668</v>
      </c>
      <c r="B1656" t="s">
        <v>3931</v>
      </c>
      <c r="C1656" t="s">
        <v>14186</v>
      </c>
      <c r="D1656" t="s">
        <v>24351</v>
      </c>
      <c r="E1656" t="s">
        <v>2469</v>
      </c>
      <c r="F1656" s="10"/>
      <c r="G1656">
        <v>2018</v>
      </c>
      <c r="J1656">
        <v>0.14725817990644652</v>
      </c>
      <c r="L1656" t="s">
        <v>35161</v>
      </c>
      <c r="M1656">
        <v>29144826</v>
      </c>
      <c r="Q1656" s="10"/>
      <c r="R1656" s="11">
        <f t="shared" si="50"/>
        <v>0</v>
      </c>
      <c r="U1656" s="11">
        <f t="shared" si="51"/>
        <v>0</v>
      </c>
      <c r="Y1656" s="11">
        <f>IF(SUM(Tableau1[[#This Row],[Other access]:[Sci-hub access]])&gt;=1,1,0)</f>
        <v>0</v>
      </c>
      <c r="Z1656" s="12">
        <f>IF(OR(Tableau1[[#This Row],[Access R1 + S1+ T1 ]]&gt;=1,Tableau1[[#This Row],[Access V1 +W1 + X1]]&gt;=1),1,0)</f>
        <v>0</v>
      </c>
      <c r="AB1656" s="10" t="str">
        <f>Tableau1[[#This Row],[DOI]]</f>
        <v>doi: 10.1080/08820538.2017.1353817</v>
      </c>
      <c r="AC1656" s="13" t="str">
        <f>Tableau1[[#This Row],[Authors]]&amp;", "&amp;Tableau1[[#This Row],[Title]]&amp;" "&amp;Tableau1[[#This Row],[Journal]]&amp;". "&amp;Tableau1[[#This Row],[Year]]</f>
        <v>Peterson SR, Silva PA, Murtha TJ, Sun JK., Cataract Surgery in Patients with Diabetes: Management Strategies. Semin Ophthalmol. 2018</v>
      </c>
    </row>
    <row r="1657" spans="1:29" x14ac:dyDescent="0.3">
      <c r="A1657">
        <v>10439</v>
      </c>
      <c r="B1657" t="s">
        <v>12926</v>
      </c>
      <c r="C1657" t="s">
        <v>23093</v>
      </c>
      <c r="D1657" t="s">
        <v>33379</v>
      </c>
      <c r="E1657" t="s">
        <v>2795</v>
      </c>
      <c r="F1657" s="10"/>
      <c r="G1657">
        <v>2017</v>
      </c>
      <c r="J1657">
        <v>0.14730348141293625</v>
      </c>
      <c r="L1657" t="s">
        <v>44689</v>
      </c>
      <c r="M1657">
        <v>27304707</v>
      </c>
      <c r="Q1657" s="10"/>
      <c r="R1657" s="11">
        <f t="shared" si="50"/>
        <v>0</v>
      </c>
      <c r="U1657" s="11">
        <f t="shared" si="51"/>
        <v>0</v>
      </c>
      <c r="Y1657" s="11">
        <f>IF(SUM(Tableau1[[#This Row],[Other access]:[Sci-hub access]])&gt;=1,1,0)</f>
        <v>0</v>
      </c>
      <c r="Z1657" s="12">
        <f>IF(OR(Tableau1[[#This Row],[Access R1 + S1+ T1 ]]&gt;=1,Tableau1[[#This Row],[Access V1 +W1 + X1]]&gt;=1),1,0)</f>
        <v>0</v>
      </c>
      <c r="AB1657" s="10" t="str">
        <f>Tableau1[[#This Row],[DOI]]</f>
        <v>doi: 10.2340/00015555-2485</v>
      </c>
      <c r="AC1657" s="13" t="str">
        <f>Tableau1[[#This Row],[Authors]]&amp;", "&amp;Tableau1[[#This Row],[Title]]&amp;" "&amp;Tableau1[[#This Row],[Journal]]&amp;". "&amp;Tableau1[[#This Row],[Year]]</f>
        <v>Arvesen KB, Herlin T, Larsen DA, Koppelhus U, Ramsing M, Skytte AB, Sommerlund M., Diagnosis and Treatment of Blau Syndrome/Early-onset Sarcoidosis, an Autoinflammatory Granulomatous Disease, in an Infant. Acta Derm Venereol. 2017</v>
      </c>
    </row>
    <row r="1658" spans="1:29" ht="28.8" x14ac:dyDescent="0.3">
      <c r="A1658">
        <v>9230</v>
      </c>
      <c r="B1658" t="s">
        <v>11817</v>
      </c>
      <c r="C1658" t="s">
        <v>21992</v>
      </c>
      <c r="D1658" t="s">
        <v>32259</v>
      </c>
      <c r="E1658" t="s">
        <v>2716</v>
      </c>
      <c r="F1658" s="10"/>
      <c r="G1658">
        <v>2017</v>
      </c>
      <c r="J1658">
        <v>0.14735084515734254</v>
      </c>
      <c r="L1658" t="s">
        <v>43542</v>
      </c>
      <c r="M1658">
        <v>27758929</v>
      </c>
      <c r="Q1658" s="10"/>
      <c r="R1658" s="11">
        <f t="shared" si="50"/>
        <v>0</v>
      </c>
      <c r="U1658" s="11">
        <f t="shared" si="51"/>
        <v>0</v>
      </c>
      <c r="Y1658" s="11">
        <f>IF(SUM(Tableau1[[#This Row],[Other access]:[Sci-hub access]])&gt;=1,1,0)</f>
        <v>0</v>
      </c>
      <c r="Z1658" s="12">
        <f>IF(OR(Tableau1[[#This Row],[Access R1 + S1+ T1 ]]&gt;=1,Tableau1[[#This Row],[Access V1 +W1 + X1]]&gt;=1),1,0)</f>
        <v>0</v>
      </c>
      <c r="AB1658" s="10" t="str">
        <f>Tableau1[[#This Row],[DOI]]</f>
        <v>doi: 10.1136/archdischild-2016-311228</v>
      </c>
      <c r="AC1658" s="13" t="str">
        <f>Tableau1[[#This Row],[Authors]]&amp;", "&amp;Tableau1[[#This Row],[Title]]&amp;" "&amp;Tableau1[[#This Row],[Journal]]&amp;". "&amp;Tableau1[[#This Row],[Year]]</f>
        <v>Synnes A, Luu TM, Moddemann D, Church P, Lee D, Vincer M, Ballantyne M, Majnemer A, Creighton D, Yang J, Sauve R, Saigal S, Shah P, Lee SK; Canadian Neonatal Network and the Canadian Neonatal Follow-Up Network.., Determinants of developmental outcomes in a very preterm Canadian cohort. Arch Dis Child Fetal Neonatal Ed. 2017</v>
      </c>
    </row>
    <row r="1659" spans="1:29" x14ac:dyDescent="0.3">
      <c r="A1659">
        <v>8461</v>
      </c>
      <c r="B1659" t="s">
        <v>11139</v>
      </c>
      <c r="C1659" t="s">
        <v>21324</v>
      </c>
      <c r="D1659" t="s">
        <v>31578</v>
      </c>
      <c r="E1659" t="s">
        <v>2529</v>
      </c>
      <c r="F1659" s="10"/>
      <c r="G1659">
        <v>2017</v>
      </c>
      <c r="J1659">
        <v>0.14761390072821345</v>
      </c>
      <c r="L1659" t="s">
        <v>42800</v>
      </c>
      <c r="M1659">
        <v>27911584</v>
      </c>
      <c r="Q1659" s="10"/>
      <c r="R1659" s="11">
        <f t="shared" si="50"/>
        <v>0</v>
      </c>
      <c r="U1659" s="11">
        <f t="shared" si="51"/>
        <v>0</v>
      </c>
      <c r="Y1659" s="11">
        <f>IF(SUM(Tableau1[[#This Row],[Other access]:[Sci-hub access]])&gt;=1,1,0)</f>
        <v>0</v>
      </c>
      <c r="Z1659" s="12">
        <f>IF(OR(Tableau1[[#This Row],[Access R1 + S1+ T1 ]]&gt;=1,Tableau1[[#This Row],[Access V1 +W1 + X1]]&gt;=1),1,0)</f>
        <v>0</v>
      </c>
      <c r="AB1659" s="10" t="str">
        <f>Tableau1[[#This Row],[DOI]]</f>
        <v>doi: 10.1080/02713683.2016.1245422</v>
      </c>
      <c r="AC1659" s="13" t="str">
        <f>Tableau1[[#This Row],[Authors]]&amp;", "&amp;Tableau1[[#This Row],[Title]]&amp;" "&amp;Tableau1[[#This Row],[Journal]]&amp;". "&amp;Tableau1[[#This Row],[Year]]</f>
        <v>Yue H, Qian J, Yuan Y, Zhang R, Bi Y, Meng F, Xuan Y., Clinicopathological Characteristics and Prognosis for Survival after Enucleation of Uveal Melanoma in Chinese Patients: Long-term Follow-up. Curr Eye Res. 2017</v>
      </c>
    </row>
    <row r="1660" spans="1:29" x14ac:dyDescent="0.3">
      <c r="A1660">
        <v>7181</v>
      </c>
      <c r="B1660" t="s">
        <v>10021</v>
      </c>
      <c r="C1660" t="s">
        <v>20223</v>
      </c>
      <c r="D1660" t="s">
        <v>30455</v>
      </c>
      <c r="E1660" t="s">
        <v>34360</v>
      </c>
      <c r="F1660" s="10"/>
      <c r="G1660">
        <v>2017</v>
      </c>
      <c r="J1660">
        <v>0.1477692045343002</v>
      </c>
      <c r="L1660" t="s">
        <v>41537</v>
      </c>
      <c r="M1660">
        <v>28120068</v>
      </c>
      <c r="Q1660" s="10"/>
      <c r="R1660" s="11">
        <f t="shared" si="50"/>
        <v>0</v>
      </c>
      <c r="U1660" s="11">
        <f t="shared" si="51"/>
        <v>0</v>
      </c>
      <c r="Y1660" s="11">
        <f>IF(SUM(Tableau1[[#This Row],[Other access]:[Sci-hub access]])&gt;=1,1,0)</f>
        <v>0</v>
      </c>
      <c r="Z1660" s="12">
        <f>IF(OR(Tableau1[[#This Row],[Access R1 + S1+ T1 ]]&gt;=1,Tableau1[[#This Row],[Access V1 +W1 + X1]]&gt;=1),1,0)</f>
        <v>0</v>
      </c>
      <c r="AB1660" s="10" t="str">
        <f>Tableau1[[#This Row],[DOI]]</f>
        <v>doi: 10.1007/978-3-319-39546-3_24</v>
      </c>
      <c r="AC1660" s="13" t="str">
        <f>Tableau1[[#This Row],[Authors]]&amp;", "&amp;Tableau1[[#This Row],[Title]]&amp;" "&amp;Tableau1[[#This Row],[Journal]]&amp;". "&amp;Tableau1[[#This Row],[Year]]</f>
        <v>Quiñones-Hinojosa A, Raza SM, Lazaridis C, Olivi A., Olfactory Groove Meningiomas: Acute Presentation and Potential : Pitfalls in Management and Functional Restoration. Acta Neurochir Suppl. 2017</v>
      </c>
    </row>
    <row r="1661" spans="1:29" x14ac:dyDescent="0.3">
      <c r="A1661">
        <v>6317</v>
      </c>
      <c r="B1661" t="s">
        <v>9270</v>
      </c>
      <c r="C1661" t="s">
        <v>19481</v>
      </c>
      <c r="D1661" t="s">
        <v>29701</v>
      </c>
      <c r="E1661" t="s">
        <v>2611</v>
      </c>
      <c r="F1661" s="10"/>
      <c r="G1661">
        <v>2017</v>
      </c>
      <c r="J1661">
        <v>0.14791061477805201</v>
      </c>
      <c r="L1661" t="s">
        <v>40686</v>
      </c>
      <c r="M1661">
        <v>28228503</v>
      </c>
      <c r="Q1661" s="10"/>
      <c r="R1661" s="11">
        <f t="shared" si="50"/>
        <v>0</v>
      </c>
      <c r="U1661" s="11">
        <f t="shared" si="51"/>
        <v>0</v>
      </c>
      <c r="Y1661" s="11">
        <f>IF(SUM(Tableau1[[#This Row],[Other access]:[Sci-hub access]])&gt;=1,1,0)</f>
        <v>0</v>
      </c>
      <c r="Z1661" s="12">
        <f>IF(OR(Tableau1[[#This Row],[Access R1 + S1+ T1 ]]&gt;=1,Tableau1[[#This Row],[Access V1 +W1 + X1]]&gt;=1),1,0)</f>
        <v>0</v>
      </c>
      <c r="AB1661" s="10" t="str">
        <f>Tableau1[[#This Row],[DOI]]</f>
        <v>doi: 10.1542/peds.2016-4290</v>
      </c>
      <c r="AC1661" s="13" t="str">
        <f>Tableau1[[#This Row],[Authors]]&amp;", "&amp;Tableau1[[#This Row],[Title]]&amp;" "&amp;Tableau1[[#This Row],[Journal]]&amp;". "&amp;Tableau1[[#This Row],[Year]]</f>
        <v>Gagliardi L, Bellù R., Extreme Prematurity Outcomes: Have We Really Reached the Limit? Pediatrics. 2017</v>
      </c>
    </row>
    <row r="1662" spans="1:29" x14ac:dyDescent="0.3">
      <c r="A1662">
        <v>2105</v>
      </c>
      <c r="B1662" t="s">
        <v>5341</v>
      </c>
      <c r="C1662" t="s">
        <v>15586</v>
      </c>
      <c r="D1662" t="s">
        <v>25763</v>
      </c>
      <c r="E1662" t="s">
        <v>2464</v>
      </c>
      <c r="F1662" s="10"/>
      <c r="G1662">
        <v>2017</v>
      </c>
      <c r="J1662">
        <v>0.14794817294361473</v>
      </c>
      <c r="L1662" t="s">
        <v>36576</v>
      </c>
      <c r="M1662">
        <v>28817388</v>
      </c>
      <c r="Q1662" s="10"/>
      <c r="R1662" s="11">
        <f t="shared" si="50"/>
        <v>0</v>
      </c>
      <c r="U1662" s="11">
        <f t="shared" si="51"/>
        <v>0</v>
      </c>
      <c r="Y1662" s="11">
        <f>IF(SUM(Tableau1[[#This Row],[Other access]:[Sci-hub access]])&gt;=1,1,0)</f>
        <v>0</v>
      </c>
      <c r="Z1662" s="12">
        <f>IF(OR(Tableau1[[#This Row],[Access R1 + S1+ T1 ]]&gt;=1,Tableau1[[#This Row],[Access V1 +W1 + X1]]&gt;=1),1,0)</f>
        <v>0</v>
      </c>
      <c r="AB1662" s="10" t="str">
        <f>Tableau1[[#This Row],[DOI]]</f>
        <v>doi: 10.1097/ICU.0000000000000422</v>
      </c>
      <c r="AC1662" s="13" t="str">
        <f>Tableau1[[#This Row],[Authors]]&amp;", "&amp;Tableau1[[#This Row],[Title]]&amp;" "&amp;Tableau1[[#This Row],[Journal]]&amp;". "&amp;Tableau1[[#This Row],[Year]]</f>
        <v>Papaliodis GN., Ophthalmologic manifestations of systemic vasculitis. Curr Opin Ophthalmol. 2017</v>
      </c>
    </row>
    <row r="1663" spans="1:29" x14ac:dyDescent="0.3">
      <c r="A1663">
        <v>4503</v>
      </c>
      <c r="B1663" t="s">
        <v>7626</v>
      </c>
      <c r="C1663" t="s">
        <v>17861</v>
      </c>
      <c r="D1663" t="s">
        <v>28055</v>
      </c>
      <c r="E1663" t="s">
        <v>2448</v>
      </c>
      <c r="F1663" s="10"/>
      <c r="G1663">
        <v>2017</v>
      </c>
      <c r="J1663">
        <v>0.14797782896444345</v>
      </c>
      <c r="L1663" t="s">
        <v>38922</v>
      </c>
      <c r="M1663">
        <v>28439729</v>
      </c>
      <c r="Q1663" s="10"/>
      <c r="R1663" s="11">
        <f t="shared" si="50"/>
        <v>0</v>
      </c>
      <c r="U1663" s="11">
        <f t="shared" si="51"/>
        <v>0</v>
      </c>
      <c r="Y1663" s="11">
        <f>IF(SUM(Tableau1[[#This Row],[Other access]:[Sci-hub access]])&gt;=1,1,0)</f>
        <v>0</v>
      </c>
      <c r="Z1663" s="12">
        <f>IF(OR(Tableau1[[#This Row],[Access R1 + S1+ T1 ]]&gt;=1,Tableau1[[#This Row],[Access V1 +W1 + X1]]&gt;=1),1,0)</f>
        <v>0</v>
      </c>
      <c r="AB1663" s="10" t="str">
        <f>Tableau1[[#This Row],[DOI]]</f>
        <v>doi: 10.1007/s00417-017-3662-5</v>
      </c>
      <c r="AC1663" s="13" t="str">
        <f>Tableau1[[#This Row],[Authors]]&amp;", "&amp;Tableau1[[#This Row],[Title]]&amp;" "&amp;Tableau1[[#This Row],[Journal]]&amp;". "&amp;Tableau1[[#This Row],[Year]]</f>
        <v>Fieß A, Janz J, Schuster AK, Kölb-Keerl R, Knuf M, Kirchhof B, Muether PS, Bauer J., Macular morphology in former preterm and full-term infants aged 4 to 10 years. Graefes Arch Clin Exp Ophthalmol. 2017</v>
      </c>
    </row>
    <row r="1664" spans="1:29" x14ac:dyDescent="0.3">
      <c r="A1664">
        <v>11062</v>
      </c>
      <c r="B1664" t="s">
        <v>13483</v>
      </c>
      <c r="C1664" t="s">
        <v>23645</v>
      </c>
      <c r="D1664" t="s">
        <v>33937</v>
      </c>
      <c r="E1664" t="s">
        <v>2469</v>
      </c>
      <c r="F1664" s="10"/>
      <c r="G1664">
        <v>2017</v>
      </c>
      <c r="J1664">
        <v>0.14832267644453845</v>
      </c>
      <c r="L1664" t="s">
        <v>45303</v>
      </c>
      <c r="M1664">
        <v>26154561</v>
      </c>
      <c r="Q1664" s="10"/>
      <c r="R1664" s="11">
        <f t="shared" si="50"/>
        <v>0</v>
      </c>
      <c r="U1664" s="11">
        <f t="shared" si="51"/>
        <v>0</v>
      </c>
      <c r="Y1664" s="11">
        <f>IF(SUM(Tableau1[[#This Row],[Other access]:[Sci-hub access]])&gt;=1,1,0)</f>
        <v>0</v>
      </c>
      <c r="Z1664" s="12">
        <f>IF(OR(Tableau1[[#This Row],[Access R1 + S1+ T1 ]]&gt;=1,Tableau1[[#This Row],[Access V1 +W1 + X1]]&gt;=1),1,0)</f>
        <v>0</v>
      </c>
      <c r="AB1664" s="10" t="str">
        <f>Tableau1[[#This Row],[DOI]]</f>
        <v>doi: 10.3109/08820538.2015.1046558</v>
      </c>
      <c r="AC1664" s="13" t="str">
        <f>Tableau1[[#This Row],[Authors]]&amp;", "&amp;Tableau1[[#This Row],[Title]]&amp;" "&amp;Tableau1[[#This Row],[Journal]]&amp;". "&amp;Tableau1[[#This Row],[Year]]</f>
        <v>Salinas-La Rosa CM., Malignant Transformation of Optic Nerve Melanocytoma into Melanoma Associated with Ocular Ischemic Syndrome and Oculocardiac Reflex: Case Report and Review of the Literature. Semin Ophthalmol. 2017</v>
      </c>
    </row>
    <row r="1665" spans="1:29" x14ac:dyDescent="0.3">
      <c r="A1665">
        <v>7385</v>
      </c>
      <c r="B1665" t="s">
        <v>10194</v>
      </c>
      <c r="C1665" t="s">
        <v>20396</v>
      </c>
      <c r="D1665" t="s">
        <v>30628</v>
      </c>
      <c r="E1665" t="s">
        <v>2447</v>
      </c>
      <c r="F1665" s="10"/>
      <c r="G1665">
        <v>2017</v>
      </c>
      <c r="J1665">
        <v>0.14836130471281095</v>
      </c>
      <c r="L1665" t="s">
        <v>41741</v>
      </c>
      <c r="M1665">
        <v>28099230</v>
      </c>
      <c r="Q1665" s="10"/>
      <c r="R1665" s="11">
        <f t="shared" si="50"/>
        <v>0</v>
      </c>
      <c r="U1665" s="11">
        <f t="shared" si="51"/>
        <v>0</v>
      </c>
      <c r="Y1665" s="11">
        <f>IF(SUM(Tableau1[[#This Row],[Other access]:[Sci-hub access]])&gt;=1,1,0)</f>
        <v>0</v>
      </c>
      <c r="Z1665" s="12">
        <f>IF(OR(Tableau1[[#This Row],[Access R1 + S1+ T1 ]]&gt;=1,Tableau1[[#This Row],[Access V1 +W1 + X1]]&gt;=1),1,0)</f>
        <v>0</v>
      </c>
      <c r="AB1665" s="10" t="str">
        <f>Tableau1[[#This Row],[DOI]]</f>
        <v>doi: 10.1097/IOP.0000000000000857</v>
      </c>
      <c r="AC1665" s="13" t="str">
        <f>Tableau1[[#This Row],[Authors]]&amp;", "&amp;Tableau1[[#This Row],[Title]]&amp;" "&amp;Tableau1[[#This Row],[Journal]]&amp;". "&amp;Tableau1[[#This Row],[Year]]</f>
        <v>Mullen MG, Somogyi M, Maxwell SP, Prabhu V, Yoo DK., Primary Orbital Chondromyxoid Fibroma: A Rare Case. Ophthal Plast Reconstr Surg. 2017</v>
      </c>
    </row>
    <row r="1666" spans="1:29" x14ac:dyDescent="0.3">
      <c r="A1666">
        <v>3124</v>
      </c>
      <c r="B1666" t="s">
        <v>6313</v>
      </c>
      <c r="C1666" t="s">
        <v>16556</v>
      </c>
      <c r="D1666" t="s">
        <v>26737</v>
      </c>
      <c r="E1666" t="s">
        <v>2443</v>
      </c>
      <c r="F1666" s="10"/>
      <c r="G1666">
        <v>2017</v>
      </c>
      <c r="J1666">
        <v>0.14838284370603905</v>
      </c>
      <c r="L1666" t="s">
        <v>37578</v>
      </c>
      <c r="M1666">
        <v>28632848</v>
      </c>
      <c r="Q1666" s="10"/>
      <c r="R1666" s="11">
        <f t="shared" ref="R1666:R1729" si="52">IF(SUM(N1666:Q1666)&gt;0,1,0)</f>
        <v>0</v>
      </c>
      <c r="U1666" s="11">
        <f t="shared" ref="U1666:U1729" si="53">IF(SUM(R1666,T1666)&gt;0,1,0)</f>
        <v>0</v>
      </c>
      <c r="Y1666" s="11">
        <f>IF(SUM(Tableau1[[#This Row],[Other access]:[Sci-hub access]])&gt;=1,1,0)</f>
        <v>0</v>
      </c>
      <c r="Z1666" s="12">
        <f>IF(OR(Tableau1[[#This Row],[Access R1 + S1+ T1 ]]&gt;=1,Tableau1[[#This Row],[Access V1 +W1 + X1]]&gt;=1),1,0)</f>
        <v>0</v>
      </c>
      <c r="AB1666" s="10" t="str">
        <f>Tableau1[[#This Row],[DOI]]</f>
        <v>doi: 10.1167/iovs.16-21308</v>
      </c>
      <c r="AC1666" s="13" t="str">
        <f>Tableau1[[#This Row],[Authors]]&amp;", "&amp;Tableau1[[#This Row],[Title]]&amp;" "&amp;Tableau1[[#This Row],[Journal]]&amp;". "&amp;Tableau1[[#This Row],[Year]]</f>
        <v>Bögli SY, Afthinos M, Huang MY., Effect of Gabapentin/Memantine on the Infantile Nystagmus Syndrome in the Zebrafish Model: Implications for the Therapy of Ocular Motor Diseases. Invest Ophthalmol Vis Sci. 2017</v>
      </c>
    </row>
    <row r="1667" spans="1:29" x14ac:dyDescent="0.3">
      <c r="A1667">
        <v>5208</v>
      </c>
      <c r="B1667" t="s">
        <v>8279</v>
      </c>
      <c r="C1667" t="s">
        <v>18503</v>
      </c>
      <c r="D1667" t="s">
        <v>28709</v>
      </c>
      <c r="E1667" t="s">
        <v>2463</v>
      </c>
      <c r="F1667" s="10"/>
      <c r="G1667">
        <v>2017</v>
      </c>
      <c r="J1667">
        <v>0.14840960888062638</v>
      </c>
      <c r="L1667" t="s">
        <v>39611</v>
      </c>
      <c r="M1667">
        <v>28362057</v>
      </c>
      <c r="Q1667" s="10"/>
      <c r="R1667" s="11">
        <f t="shared" si="52"/>
        <v>0</v>
      </c>
      <c r="U1667" s="11">
        <f t="shared" si="53"/>
        <v>0</v>
      </c>
      <c r="Y1667" s="11">
        <f>IF(SUM(Tableau1[[#This Row],[Other access]:[Sci-hub access]])&gt;=1,1,0)</f>
        <v>0</v>
      </c>
      <c r="Z1667" s="12">
        <f>IF(OR(Tableau1[[#This Row],[Access R1 + S1+ T1 ]]&gt;=1,Tableau1[[#This Row],[Access V1 +W1 + X1]]&gt;=1),1,0)</f>
        <v>0</v>
      </c>
      <c r="AB1667" s="10" t="str">
        <f>Tableau1[[#This Row],[DOI]]</f>
        <v>doi: 10.5301/ejo.5000936</v>
      </c>
      <c r="AC1667" s="13" t="str">
        <f>Tableau1[[#This Row],[Authors]]&amp;", "&amp;Tableau1[[#This Row],[Title]]&amp;" "&amp;Tableau1[[#This Row],[Journal]]&amp;". "&amp;Tableau1[[#This Row],[Year]]</f>
        <v>El-Shazly AA, Farweez YA, ElSebaay ME, El-Zawahry WMA., Correlation between choroidal thickness and degree of myopia assessed with enhanced depth imaging optical coherence tomography. Eur J Ophthalmol. 2017</v>
      </c>
    </row>
    <row r="1668" spans="1:29" x14ac:dyDescent="0.3">
      <c r="A1668">
        <v>8805</v>
      </c>
      <c r="B1668" t="s">
        <v>11439</v>
      </c>
      <c r="C1668" t="s">
        <v>21623</v>
      </c>
      <c r="D1668" t="s">
        <v>31879</v>
      </c>
      <c r="E1668" t="s">
        <v>2749</v>
      </c>
      <c r="F1668" s="10"/>
      <c r="G1668">
        <v>2017</v>
      </c>
      <c r="J1668">
        <v>0.14842350089869505</v>
      </c>
      <c r="L1668" t="s">
        <v>43141</v>
      </c>
      <c r="M1668">
        <v>27836332</v>
      </c>
      <c r="Q1668" s="10"/>
      <c r="R1668" s="11">
        <f t="shared" si="52"/>
        <v>0</v>
      </c>
      <c r="U1668" s="11">
        <f t="shared" si="53"/>
        <v>0</v>
      </c>
      <c r="Y1668" s="11">
        <f>IF(SUM(Tableau1[[#This Row],[Other access]:[Sci-hub access]])&gt;=1,1,0)</f>
        <v>0</v>
      </c>
      <c r="Z1668" s="12">
        <f>IF(OR(Tableau1[[#This Row],[Access R1 + S1+ T1 ]]&gt;=1,Tableau1[[#This Row],[Access V1 +W1 + X1]]&gt;=1),1,0)</f>
        <v>0</v>
      </c>
      <c r="AB1668" s="10" t="str">
        <f>Tableau1[[#This Row],[DOI]]</f>
        <v>doi: 10.1016/j.jaad.2016.08.049</v>
      </c>
      <c r="AC1668" s="13" t="str">
        <f>Tableau1[[#This Row],[Authors]]&amp;", "&amp;Tableau1[[#This Row],[Title]]&amp;" "&amp;Tableau1[[#This Row],[Journal]]&amp;". "&amp;Tableau1[[#This Row],[Year]]</f>
        <v>Gupta AS, Ortega-Loayza AG., Ocular pyoderma gangrenosum: A systematic review. J Am Acad Dermatol. 2017</v>
      </c>
    </row>
    <row r="1669" spans="1:29" x14ac:dyDescent="0.3">
      <c r="A1669">
        <v>226</v>
      </c>
      <c r="B1669" t="s">
        <v>3489</v>
      </c>
      <c r="C1669" t="s">
        <v>13750</v>
      </c>
      <c r="D1669" t="s">
        <v>23909</v>
      </c>
      <c r="E1669" t="s">
        <v>2448</v>
      </c>
      <c r="F1669" s="10"/>
      <c r="G1669">
        <v>2018</v>
      </c>
      <c r="J1669">
        <v>0.14861966513878255</v>
      </c>
      <c r="L1669" t="s">
        <v>34737</v>
      </c>
      <c r="M1669">
        <v>29318383</v>
      </c>
      <c r="Q1669" s="10"/>
      <c r="R1669" s="11">
        <f t="shared" si="52"/>
        <v>0</v>
      </c>
      <c r="U1669" s="11">
        <f t="shared" si="53"/>
        <v>0</v>
      </c>
      <c r="Y1669" s="11">
        <f>IF(SUM(Tableau1[[#This Row],[Other access]:[Sci-hub access]])&gt;=1,1,0)</f>
        <v>0</v>
      </c>
      <c r="Z1669" s="12">
        <f>IF(OR(Tableau1[[#This Row],[Access R1 + S1+ T1 ]]&gt;=1,Tableau1[[#This Row],[Access V1 +W1 + X1]]&gt;=1),1,0)</f>
        <v>0</v>
      </c>
      <c r="AB1669" s="10" t="str">
        <f>Tableau1[[#This Row],[DOI]]</f>
        <v>doi: 10.1007/s00417-017-3896-2</v>
      </c>
      <c r="AC1669" s="13" t="str">
        <f>Tableau1[[#This Row],[Authors]]&amp;", "&amp;Tableau1[[#This Row],[Title]]&amp;" "&amp;Tableau1[[#This Row],[Journal]]&amp;". "&amp;Tableau1[[#This Row],[Year]]</f>
        <v>Ang M, Tan ACS, Cheung CMG, Keane PA, Dolz-Marco R, Sng CCA, Schmetterer L., Optical coherence tomography angiography: a review of current and future clinical applications. Graefes Arch Clin Exp Ophthalmol. 2018</v>
      </c>
    </row>
    <row r="1670" spans="1:29" x14ac:dyDescent="0.3">
      <c r="A1670">
        <v>4140</v>
      </c>
      <c r="B1670" t="s">
        <v>7285</v>
      </c>
      <c r="C1670" t="s">
        <v>17522</v>
      </c>
      <c r="D1670" t="s">
        <v>27713</v>
      </c>
      <c r="E1670" t="s">
        <v>2486</v>
      </c>
      <c r="F1670" s="10"/>
      <c r="G1670">
        <v>2018</v>
      </c>
      <c r="J1670">
        <v>0.14865107498915253</v>
      </c>
      <c r="L1670" t="s">
        <v>38571</v>
      </c>
      <c r="M1670">
        <v>28481010</v>
      </c>
      <c r="Q1670" s="10"/>
      <c r="R1670" s="11">
        <f t="shared" si="52"/>
        <v>0</v>
      </c>
      <c r="U1670" s="11">
        <f t="shared" si="53"/>
        <v>0</v>
      </c>
      <c r="Y1670" s="11">
        <f>IF(SUM(Tableau1[[#This Row],[Other access]:[Sci-hub access]])&gt;=1,1,0)</f>
        <v>0</v>
      </c>
      <c r="Z1670" s="12">
        <f>IF(OR(Tableau1[[#This Row],[Access R1 + S1+ T1 ]]&gt;=1,Tableau1[[#This Row],[Access V1 +W1 + X1]]&gt;=1),1,0)</f>
        <v>0</v>
      </c>
      <c r="AB1670" s="10" t="str">
        <f>Tableau1[[#This Row],[DOI]]</f>
        <v>doi: 10.1111/aos.13460</v>
      </c>
      <c r="AC1670" s="13" t="str">
        <f>Tableau1[[#This Row],[Authors]]&amp;", "&amp;Tableau1[[#This Row],[Title]]&amp;" "&amp;Tableau1[[#This Row],[Journal]]&amp;". "&amp;Tableau1[[#This Row],[Year]]</f>
        <v>Dua HS, Faraj LA, Kenawy MB, AlTaan S, Elalfy MS, Katamish T, Said DG., Dynamics of big bubble formation in deep anterior lamellar keratoplasty by the big bubble technique: in vitro studies. Acta Ophthalmol. 2018</v>
      </c>
    </row>
    <row r="1671" spans="1:29" x14ac:dyDescent="0.3">
      <c r="A1671">
        <v>7648</v>
      </c>
      <c r="B1671" t="s">
        <v>10427</v>
      </c>
      <c r="C1671" t="s">
        <v>20625</v>
      </c>
      <c r="D1671" t="s">
        <v>30863</v>
      </c>
      <c r="E1671" t="s">
        <v>2524</v>
      </c>
      <c r="F1671" s="10"/>
      <c r="G1671">
        <v>2017</v>
      </c>
      <c r="J1671">
        <v>0.14866041204030267</v>
      </c>
      <c r="L1671" t="s">
        <v>42001</v>
      </c>
      <c r="M1671">
        <v>28068444</v>
      </c>
      <c r="Q1671" s="10"/>
      <c r="R1671" s="11">
        <f t="shared" si="52"/>
        <v>0</v>
      </c>
      <c r="U1671" s="11">
        <f t="shared" si="53"/>
        <v>0</v>
      </c>
      <c r="Y1671" s="11">
        <f>IF(SUM(Tableau1[[#This Row],[Other access]:[Sci-hub access]])&gt;=1,1,0)</f>
        <v>0</v>
      </c>
      <c r="Z1671" s="12">
        <f>IF(OR(Tableau1[[#This Row],[Access R1 + S1+ T1 ]]&gt;=1,Tableau1[[#This Row],[Access V1 +W1 + X1]]&gt;=1),1,0)</f>
        <v>0</v>
      </c>
      <c r="AB1671" s="10" t="str">
        <f>Tableau1[[#This Row],[DOI]]</f>
        <v>doi: 10.3928/1081597X-20161006-05</v>
      </c>
      <c r="AC1671" s="13" t="str">
        <f>Tableau1[[#This Row],[Authors]]&amp;", "&amp;Tableau1[[#This Row],[Title]]&amp;" "&amp;Tableau1[[#This Row],[Journal]]&amp;". "&amp;Tableau1[[#This Row],[Year]]</f>
        <v>Schallhorn CS, Schallhorn JM, Hannan S, Schallhorn SC., Effectiveness of an Eyelid Thermal Pulsation Procedure to Treat Recalcitrant Dry Eye Symptoms After Laser Vision Correction. J Refract Surg. 2017</v>
      </c>
    </row>
    <row r="1672" spans="1:29" x14ac:dyDescent="0.3">
      <c r="A1672">
        <v>10877</v>
      </c>
      <c r="B1672" t="s">
        <v>13322</v>
      </c>
      <c r="C1672" t="s">
        <v>23484</v>
      </c>
      <c r="D1672" t="s">
        <v>33776</v>
      </c>
      <c r="E1672" t="s">
        <v>2786</v>
      </c>
      <c r="F1672" s="10"/>
      <c r="G1672">
        <v>2017</v>
      </c>
      <c r="J1672">
        <v>0.14875534191255457</v>
      </c>
      <c r="L1672" t="s">
        <v>45122</v>
      </c>
      <c r="M1672">
        <v>26911512</v>
      </c>
      <c r="Q1672" s="10"/>
      <c r="R1672" s="11">
        <f t="shared" si="52"/>
        <v>0</v>
      </c>
      <c r="U1672" s="11">
        <f t="shared" si="53"/>
        <v>0</v>
      </c>
      <c r="Y1672" s="11">
        <f>IF(SUM(Tableau1[[#This Row],[Other access]:[Sci-hub access]])&gt;=1,1,0)</f>
        <v>0</v>
      </c>
      <c r="Z1672" s="12">
        <f>IF(OR(Tableau1[[#This Row],[Access R1 + S1+ T1 ]]&gt;=1,Tableau1[[#This Row],[Access V1 +W1 + X1]]&gt;=1),1,0)</f>
        <v>0</v>
      </c>
      <c r="AB1672" s="10" t="str">
        <f>Tableau1[[#This Row],[DOI]]</f>
        <v>doi: 10.3109/15569527.2016.1140179</v>
      </c>
      <c r="AC1672" s="13" t="str">
        <f>Tableau1[[#This Row],[Authors]]&amp;", "&amp;Tableau1[[#This Row],[Title]]&amp;" "&amp;Tableau1[[#This Row],[Journal]]&amp;". "&amp;Tableau1[[#This Row],[Year]]</f>
        <v>Duman N, Duman R, Yavaş GF, Doğruk Kaçar S, Özuğuz P, Çetinkaya E., Periocular mexametric melanin and erythema indexes in adult glaucoma patients treated with topical prostaglandin analogs. Cutan Ocul Toxicol. 2017</v>
      </c>
    </row>
    <row r="1673" spans="1:29" x14ac:dyDescent="0.3">
      <c r="A1673">
        <v>8554</v>
      </c>
      <c r="B1673" t="s">
        <v>11223</v>
      </c>
      <c r="C1673" t="s">
        <v>21407</v>
      </c>
      <c r="D1673" t="s">
        <v>31662</v>
      </c>
      <c r="E1673" t="s">
        <v>2458</v>
      </c>
      <c r="F1673" s="10"/>
      <c r="G1673">
        <v>2017</v>
      </c>
      <c r="J1673">
        <v>0.14906256169604515</v>
      </c>
      <c r="L1673" t="s">
        <v>42890</v>
      </c>
      <c r="M1673">
        <v>27893004</v>
      </c>
      <c r="Q1673" s="10"/>
      <c r="R1673" s="11">
        <f t="shared" si="52"/>
        <v>0</v>
      </c>
      <c r="U1673" s="11">
        <f t="shared" si="53"/>
        <v>0</v>
      </c>
      <c r="Y1673" s="11">
        <f>IF(SUM(Tableau1[[#This Row],[Other access]:[Sci-hub access]])&gt;=1,1,0)</f>
        <v>0</v>
      </c>
      <c r="Z1673" s="12">
        <f>IF(OR(Tableau1[[#This Row],[Access R1 + S1+ T1 ]]&gt;=1,Tableau1[[#This Row],[Access V1 +W1 + X1]]&gt;=1),1,0)</f>
        <v>0</v>
      </c>
      <c r="AB1673" s="10" t="str">
        <f>Tableau1[[#This Row],[DOI]]</f>
        <v>doi: 10.1001/jamaophthalmol.2016.4486</v>
      </c>
      <c r="AC1673" s="13" t="str">
        <f>Tableau1[[#This Row],[Authors]]&amp;", "&amp;Tableau1[[#This Row],[Title]]&amp;" "&amp;Tableau1[[#This Row],[Journal]]&amp;". "&amp;Tableau1[[#This Row],[Year]]</f>
        <v>Bloch E, Yonova-Doing E, Jones-Odeh E, Williams KM, Kozareva D, Hammond CJ., Genetic and Environmental Factors Associated With the Ganglion Cell Complex in a Healthy Aging British Cohort. JAMA Ophthalmol. 2017</v>
      </c>
    </row>
    <row r="1674" spans="1:29" x14ac:dyDescent="0.3">
      <c r="A1674">
        <v>623</v>
      </c>
      <c r="B1674" t="s">
        <v>3886</v>
      </c>
      <c r="C1674" t="s">
        <v>14142</v>
      </c>
      <c r="D1674" t="s">
        <v>24306</v>
      </c>
      <c r="E1674" t="s">
        <v>2549</v>
      </c>
      <c r="F1674" s="10"/>
      <c r="G1674">
        <v>2017</v>
      </c>
      <c r="J1674">
        <v>0.14915860334501041</v>
      </c>
      <c r="L1674" t="s">
        <v>35121</v>
      </c>
      <c r="M1674">
        <v>29160535</v>
      </c>
      <c r="Q1674" s="10"/>
      <c r="R1674" s="11">
        <f t="shared" si="52"/>
        <v>0</v>
      </c>
      <c r="U1674" s="11">
        <f t="shared" si="53"/>
        <v>0</v>
      </c>
      <c r="Y1674" s="11">
        <f>IF(SUM(Tableau1[[#This Row],[Other access]:[Sci-hub access]])&gt;=1,1,0)</f>
        <v>0</v>
      </c>
      <c r="Z1674" s="12">
        <f>IF(OR(Tableau1[[#This Row],[Access R1 + S1+ T1 ]]&gt;=1,Tableau1[[#This Row],[Access V1 +W1 + X1]]&gt;=1),1,0)</f>
        <v>0</v>
      </c>
      <c r="AB1674" s="10" t="str">
        <f>Tableau1[[#This Row],[DOI]]</f>
        <v>doi: 10.5935/0004-2749.20170068</v>
      </c>
      <c r="AC1674" s="13" t="str">
        <f>Tableau1[[#This Row],[Authors]]&amp;", "&amp;Tableau1[[#This Row],[Title]]&amp;" "&amp;Tableau1[[#This Row],[Journal]]&amp;". "&amp;Tableau1[[#This Row],[Year]]</f>
        <v>Karadag R, Bayram N, Oguztuzun S, Bayramlar H, Bozer B, Simsek G, Rapuano CJ., An investigation of human beta-defensins and cathelicidin expression in patients with pterygium. Arq Bras Oftalmol. 2017</v>
      </c>
    </row>
    <row r="1675" spans="1:29" x14ac:dyDescent="0.3">
      <c r="A1675">
        <v>8447</v>
      </c>
      <c r="B1675" t="s">
        <v>1702</v>
      </c>
      <c r="C1675" t="s">
        <v>1703</v>
      </c>
      <c r="D1675" t="s">
        <v>31565</v>
      </c>
      <c r="E1675" t="s">
        <v>3183</v>
      </c>
      <c r="F1675" s="10"/>
      <c r="G1675">
        <v>2017</v>
      </c>
      <c r="J1675">
        <v>0.14952097953522869</v>
      </c>
      <c r="L1675" t="e">
        <v>#VALUE!</v>
      </c>
      <c r="M1675">
        <v>27913654</v>
      </c>
      <c r="Q1675" s="10"/>
      <c r="R1675" s="11">
        <f t="shared" si="52"/>
        <v>0</v>
      </c>
      <c r="U1675" s="11">
        <f t="shared" si="53"/>
        <v>0</v>
      </c>
      <c r="Y1675" s="11">
        <f>IF(SUM(Tableau1[[#This Row],[Other access]:[Sci-hub access]])&gt;=1,1,0)</f>
        <v>0</v>
      </c>
      <c r="Z1675" s="12">
        <f>IF(OR(Tableau1[[#This Row],[Access R1 + S1+ T1 ]]&gt;=1,Tableau1[[#This Row],[Access V1 +W1 + X1]]&gt;=1),1,0)</f>
        <v>0</v>
      </c>
      <c r="AB1675" s="10" t="e">
        <f>Tableau1[[#This Row],[DOI]]</f>
        <v>#VALUE!</v>
      </c>
      <c r="AC1675" s="13" t="str">
        <f>Tableau1[[#This Row],[Authors]]&amp;", "&amp;Tableau1[[#This Row],[Title]]&amp;" "&amp;Tableau1[[#This Row],[Journal]]&amp;". "&amp;Tableau1[[#This Row],[Year]]</f>
        <v>Toutounchian JJ, Pagadala J, Miller DD, Baudry J, Park F, Chaum E, Yates CR., Novel Small Molecule JP-153 Targets the Src-FAK-Paxillin Signaling Complex to Inhibit VEGF-Induced Retinal Angiogenesis. Mol Pharmacol. 2017</v>
      </c>
    </row>
    <row r="1676" spans="1:29" x14ac:dyDescent="0.3">
      <c r="A1676">
        <v>2645</v>
      </c>
      <c r="B1676" t="s">
        <v>5860</v>
      </c>
      <c r="C1676" t="s">
        <v>16106</v>
      </c>
      <c r="D1676" t="s">
        <v>26283</v>
      </c>
      <c r="E1676" t="s">
        <v>2443</v>
      </c>
      <c r="F1676" s="10"/>
      <c r="G1676">
        <v>2017</v>
      </c>
      <c r="J1676">
        <v>0.14955441045755125</v>
      </c>
      <c r="L1676" t="s">
        <v>37108</v>
      </c>
      <c r="M1676">
        <v>28715587</v>
      </c>
      <c r="Q1676" s="10"/>
      <c r="R1676" s="11">
        <f t="shared" si="52"/>
        <v>0</v>
      </c>
      <c r="U1676" s="11">
        <f t="shared" si="53"/>
        <v>0</v>
      </c>
      <c r="Y1676" s="11">
        <f>IF(SUM(Tableau1[[#This Row],[Other access]:[Sci-hub access]])&gt;=1,1,0)</f>
        <v>0</v>
      </c>
      <c r="Z1676" s="12">
        <f>IF(OR(Tableau1[[#This Row],[Access R1 + S1+ T1 ]]&gt;=1,Tableau1[[#This Row],[Access V1 +W1 + X1]]&gt;=1),1,0)</f>
        <v>0</v>
      </c>
      <c r="AB1676" s="10" t="str">
        <f>Tableau1[[#This Row],[DOI]]</f>
        <v>doi: 10.1167/iovs.17-21935</v>
      </c>
      <c r="AC1676" s="13" t="str">
        <f>Tableau1[[#This Row],[Authors]]&amp;", "&amp;Tableau1[[#This Row],[Title]]&amp;" "&amp;Tableau1[[#This Row],[Journal]]&amp;". "&amp;Tableau1[[#This Row],[Year]]</f>
        <v>Aboshiha J, Kumaran N, Kalitzeos A, Hogg C, Rubin G, Michaelides M., A Quantitative and Qualitative Exploration of Photoaversion in Achromatopsia. Invest Ophthalmol Vis Sci. 2017</v>
      </c>
    </row>
    <row r="1677" spans="1:29" ht="28.8" x14ac:dyDescent="0.3">
      <c r="A1677">
        <v>7041</v>
      </c>
      <c r="B1677" t="s">
        <v>9895</v>
      </c>
      <c r="C1677" t="s">
        <v>20098</v>
      </c>
      <c r="D1677" t="s">
        <v>30329</v>
      </c>
      <c r="E1677" t="s">
        <v>34028</v>
      </c>
      <c r="F1677" s="10"/>
      <c r="G1677">
        <v>2017</v>
      </c>
      <c r="J1677">
        <v>0.14956476014783782</v>
      </c>
      <c r="L1677" t="s">
        <v>41397</v>
      </c>
      <c r="M1677">
        <v>28131945</v>
      </c>
      <c r="Q1677" s="10"/>
      <c r="R1677" s="11">
        <f t="shared" si="52"/>
        <v>0</v>
      </c>
      <c r="U1677" s="11">
        <f t="shared" si="53"/>
        <v>0</v>
      </c>
      <c r="Y1677" s="11">
        <f>IF(SUM(Tableau1[[#This Row],[Other access]:[Sci-hub access]])&gt;=1,1,0)</f>
        <v>0</v>
      </c>
      <c r="Z1677" s="12">
        <f>IF(OR(Tableau1[[#This Row],[Access R1 + S1+ T1 ]]&gt;=1,Tableau1[[#This Row],[Access V1 +W1 + X1]]&gt;=1),1,0)</f>
        <v>0</v>
      </c>
      <c r="AB1677" s="10" t="str">
        <f>Tableau1[[#This Row],[DOI]]</f>
        <v>doi: 10.1016/j.actbio.2017.01.063</v>
      </c>
      <c r="AC1677" s="13" t="str">
        <f>Tableau1[[#This Row],[Authors]]&amp;", "&amp;Tableau1[[#This Row],[Title]]&amp;" "&amp;Tableau1[[#This Row],[Journal]]&amp;". "&amp;Tableau1[[#This Row],[Year]]</f>
        <v>Maulvi FA, Shaikh AA, Lakdawala DH, Desai AR, Pandya MM, Singhania SS, Vaidya RJ, Ranch KM, Vyas BA, Shah DO., Design and optimization of a novel implantation technology in contact lenses for the treatment of dry eye syndrome: In vitro and in vivo evaluation. Acta Biomater. 2017</v>
      </c>
    </row>
    <row r="1678" spans="1:29" x14ac:dyDescent="0.3">
      <c r="A1678">
        <v>10716</v>
      </c>
      <c r="B1678" t="s">
        <v>13179</v>
      </c>
      <c r="C1678" t="s">
        <v>23342</v>
      </c>
      <c r="D1678" t="s">
        <v>33632</v>
      </c>
      <c r="E1678" t="s">
        <v>2469</v>
      </c>
      <c r="F1678" s="10"/>
      <c r="G1678">
        <v>2017</v>
      </c>
      <c r="J1678">
        <v>0.14960351083724244</v>
      </c>
      <c r="L1678" t="s">
        <v>44963</v>
      </c>
      <c r="M1678">
        <v>27082847</v>
      </c>
      <c r="Q1678" s="10"/>
      <c r="R1678" s="11">
        <f t="shared" si="52"/>
        <v>0</v>
      </c>
      <c r="U1678" s="11">
        <f t="shared" si="53"/>
        <v>0</v>
      </c>
      <c r="Y1678" s="11">
        <f>IF(SUM(Tableau1[[#This Row],[Other access]:[Sci-hub access]])&gt;=1,1,0)</f>
        <v>0</v>
      </c>
      <c r="Z1678" s="12">
        <f>IF(OR(Tableau1[[#This Row],[Access R1 + S1+ T1 ]]&gt;=1,Tableau1[[#This Row],[Access V1 +W1 + X1]]&gt;=1),1,0)</f>
        <v>0</v>
      </c>
      <c r="AB1678" s="10" t="str">
        <f>Tableau1[[#This Row],[DOI]]</f>
        <v>doi: 10.3109/08820538.2015.1115091</v>
      </c>
      <c r="AC1678" s="13" t="str">
        <f>Tableau1[[#This Row],[Authors]]&amp;", "&amp;Tableau1[[#This Row],[Title]]&amp;" "&amp;Tableau1[[#This Row],[Journal]]&amp;". "&amp;Tableau1[[#This Row],[Year]]</f>
        <v>Stryjewski TP, Papakostas TD, Eliott D., Multimodal Imaging of Elschnig Spots: A Case of Simultaneous Hypertensive Retinopathy, Choroidopathy, and Neuropathy. Semin Ophthalmol. 2017</v>
      </c>
    </row>
    <row r="1679" spans="1:29" x14ac:dyDescent="0.3">
      <c r="A1679">
        <v>894</v>
      </c>
      <c r="B1679" t="s">
        <v>4156</v>
      </c>
      <c r="C1679" t="s">
        <v>14410</v>
      </c>
      <c r="D1679" t="s">
        <v>24577</v>
      </c>
      <c r="E1679" t="s">
        <v>2496</v>
      </c>
      <c r="F1679" s="10"/>
      <c r="G1679">
        <v>2017</v>
      </c>
      <c r="J1679">
        <v>0.14961175879757704</v>
      </c>
      <c r="L1679" t="s">
        <v>35382</v>
      </c>
      <c r="M1679">
        <v>29074008</v>
      </c>
      <c r="Q1679" s="10"/>
      <c r="R1679" s="11">
        <f t="shared" si="52"/>
        <v>0</v>
      </c>
      <c r="U1679" s="11">
        <f t="shared" si="53"/>
        <v>0</v>
      </c>
      <c r="Y1679" s="11">
        <f>IF(SUM(Tableau1[[#This Row],[Other access]:[Sci-hub access]])&gt;=1,1,0)</f>
        <v>0</v>
      </c>
      <c r="Z1679" s="12">
        <f>IF(OR(Tableau1[[#This Row],[Access R1 + S1+ T1 ]]&gt;=1,Tableau1[[#This Row],[Access V1 +W1 + X1]]&gt;=1),1,0)</f>
        <v>0</v>
      </c>
      <c r="AB1679" s="10" t="str">
        <f>Tableau1[[#This Row],[DOI]]</f>
        <v>doi: 10.1016/j.jcjo.2017.09.023</v>
      </c>
      <c r="AC1679" s="13" t="str">
        <f>Tableau1[[#This Row],[Authors]]&amp;", "&amp;Tableau1[[#This Row],[Title]]&amp;" "&amp;Tableau1[[#This Row],[Journal]]&amp;". "&amp;Tableau1[[#This Row],[Year]]</f>
        <v>Rudnisky CJ, Wong BK, Virani H, Tennant MTS., Risk factors for progression of diabetic retinopathy in Alberta First Nations communities. Can J Ophthalmol. 2017</v>
      </c>
    </row>
    <row r="1680" spans="1:29" ht="28.8" x14ac:dyDescent="0.3">
      <c r="A1680">
        <v>9764</v>
      </c>
      <c r="B1680" t="s">
        <v>12305</v>
      </c>
      <c r="C1680" t="s">
        <v>22479</v>
      </c>
      <c r="D1680" t="s">
        <v>32753</v>
      </c>
      <c r="E1680" t="s">
        <v>2601</v>
      </c>
      <c r="F1680" s="10"/>
      <c r="G1680">
        <v>2017</v>
      </c>
      <c r="J1680">
        <v>0.1498126648431729</v>
      </c>
      <c r="L1680" t="s">
        <v>44028</v>
      </c>
      <c r="M1680">
        <v>27595926</v>
      </c>
      <c r="Q1680" s="10"/>
      <c r="R1680" s="11">
        <f t="shared" si="52"/>
        <v>0</v>
      </c>
      <c r="U1680" s="11">
        <f t="shared" si="53"/>
        <v>0</v>
      </c>
      <c r="Y1680" s="11">
        <f>IF(SUM(Tableau1[[#This Row],[Other access]:[Sci-hub access]])&gt;=1,1,0)</f>
        <v>0</v>
      </c>
      <c r="Z1680" s="12">
        <f>IF(OR(Tableau1[[#This Row],[Access R1 + S1+ T1 ]]&gt;=1,Tableau1[[#This Row],[Access V1 +W1 + X1]]&gt;=1),1,0)</f>
        <v>0</v>
      </c>
      <c r="AB1680" s="10" t="str">
        <f>Tableau1[[#This Row],[DOI]]</f>
        <v>doi: 10.1016/j.ydbio.2016.08.020</v>
      </c>
      <c r="AC1680" s="13" t="str">
        <f>Tableau1[[#This Row],[Authors]]&amp;", "&amp;Tableau1[[#This Row],[Title]]&amp;" "&amp;Tableau1[[#This Row],[Journal]]&amp;". "&amp;Tableau1[[#This Row],[Year]]</f>
        <v>Nakayama T, Nakajima K, Cox A, Fisher M, Howell M, Fish MB, Yaoita Y, Grainger RM., no privacy, a Xenopus tropicalis mutant, is a model of human Hermansky-Pudlak Syndrome and allows visualization of internal organogenesis during tadpole development. Dev Biol. 2017</v>
      </c>
    </row>
    <row r="1681" spans="1:29" x14ac:dyDescent="0.3">
      <c r="A1681">
        <v>1110</v>
      </c>
      <c r="B1681" t="s">
        <v>4372</v>
      </c>
      <c r="C1681" t="s">
        <v>14626</v>
      </c>
      <c r="D1681" t="s">
        <v>24793</v>
      </c>
      <c r="E1681" t="s">
        <v>2451</v>
      </c>
      <c r="F1681" s="10"/>
      <c r="G1681">
        <v>2017</v>
      </c>
      <c r="J1681">
        <v>0.15001690107322752</v>
      </c>
      <c r="L1681" t="s">
        <v>35598</v>
      </c>
      <c r="M1681">
        <v>29023501</v>
      </c>
      <c r="Q1681" s="10"/>
      <c r="R1681" s="11">
        <f t="shared" si="52"/>
        <v>0</v>
      </c>
      <c r="U1681" s="11">
        <f t="shared" si="53"/>
        <v>0</v>
      </c>
      <c r="Y1681" s="11">
        <f>IF(SUM(Tableau1[[#This Row],[Other access]:[Sci-hub access]])&gt;=1,1,0)</f>
        <v>0</v>
      </c>
      <c r="Z1681" s="12">
        <f>IF(OR(Tableau1[[#This Row],[Access R1 + S1+ T1 ]]&gt;=1,Tableau1[[#This Row],[Access V1 +W1 + X1]]&gt;=1),1,0)</f>
        <v>0</v>
      </c>
      <c r="AB1681" s="10" t="str">
        <f>Tableau1[[#This Row],[DOI]]</f>
        <v>doi: 10.1371/journal.pone.0186221</v>
      </c>
      <c r="AC1681" s="13" t="str">
        <f>Tableau1[[#This Row],[Authors]]&amp;", "&amp;Tableau1[[#This Row],[Title]]&amp;" "&amp;Tableau1[[#This Row],[Journal]]&amp;". "&amp;Tableau1[[#This Row],[Year]]</f>
        <v>Wang J, Zhao J, Wang S, Gong R, Zheng Z, Liu L., Cognitive processing of orientation discrimination in anisometropic amblyopia. PLoS One. 2017</v>
      </c>
    </row>
    <row r="1682" spans="1:29" x14ac:dyDescent="0.3">
      <c r="A1682">
        <v>7411</v>
      </c>
      <c r="B1682" t="s">
        <v>10220</v>
      </c>
      <c r="C1682" t="s">
        <v>20422</v>
      </c>
      <c r="D1682" t="s">
        <v>30654</v>
      </c>
      <c r="E1682" t="s">
        <v>2532</v>
      </c>
      <c r="F1682" s="10"/>
      <c r="G1682">
        <v>2017</v>
      </c>
      <c r="J1682">
        <v>0.15016730661186251</v>
      </c>
      <c r="L1682" t="s">
        <v>41767</v>
      </c>
      <c r="M1682">
        <v>28097453</v>
      </c>
      <c r="Q1682" s="10"/>
      <c r="R1682" s="11">
        <f t="shared" si="52"/>
        <v>0</v>
      </c>
      <c r="U1682" s="11">
        <f t="shared" si="53"/>
        <v>0</v>
      </c>
      <c r="Y1682" s="11">
        <f>IF(SUM(Tableau1[[#This Row],[Other access]:[Sci-hub access]])&gt;=1,1,0)</f>
        <v>0</v>
      </c>
      <c r="Z1682" s="12">
        <f>IF(OR(Tableau1[[#This Row],[Access R1 + S1+ T1 ]]&gt;=1,Tableau1[[#This Row],[Access V1 +W1 + X1]]&gt;=1),1,0)</f>
        <v>0</v>
      </c>
      <c r="AB1682" s="10" t="str">
        <f>Tableau1[[#This Row],[DOI]]</f>
        <v>doi: 10.1007/s10384-016-0494-5</v>
      </c>
      <c r="AC1682" s="13" t="str">
        <f>Tableau1[[#This Row],[Authors]]&amp;", "&amp;Tableau1[[#This Row],[Title]]&amp;" "&amp;Tableau1[[#This Row],[Journal]]&amp;". "&amp;Tableau1[[#This Row],[Year]]</f>
        <v>Kawakami H, Mochizuki K, Ishida K, Ohkusu K., Seven cases of localized invasive sino-orbital aspergillosis. Jpn J Ophthalmol. 2017</v>
      </c>
    </row>
    <row r="1683" spans="1:29" ht="28.8" x14ac:dyDescent="0.3">
      <c r="A1683">
        <v>8166</v>
      </c>
      <c r="B1683" t="s">
        <v>10878</v>
      </c>
      <c r="C1683" t="s">
        <v>21066</v>
      </c>
      <c r="D1683" t="s">
        <v>31316</v>
      </c>
      <c r="E1683" t="s">
        <v>2441</v>
      </c>
      <c r="F1683" s="10"/>
      <c r="G1683">
        <v>2017</v>
      </c>
      <c r="J1683">
        <v>0.15026786223961353</v>
      </c>
      <c r="L1683" t="s">
        <v>42512</v>
      </c>
      <c r="M1683">
        <v>27986386</v>
      </c>
      <c r="Q1683" s="10"/>
      <c r="R1683" s="11">
        <f t="shared" si="52"/>
        <v>0</v>
      </c>
      <c r="U1683" s="11">
        <f t="shared" si="53"/>
        <v>0</v>
      </c>
      <c r="Y1683" s="11">
        <f>IF(SUM(Tableau1[[#This Row],[Other access]:[Sci-hub access]])&gt;=1,1,0)</f>
        <v>0</v>
      </c>
      <c r="Z1683" s="12">
        <f>IF(OR(Tableau1[[#This Row],[Access R1 + S1+ T1 ]]&gt;=1,Tableau1[[#This Row],[Access V1 +W1 + X1]]&gt;=1),1,0)</f>
        <v>0</v>
      </c>
      <c r="AB1683" s="10" t="str">
        <f>Tableau1[[#This Row],[DOI]]</f>
        <v>doi: 10.1016/j.ophtha.2016.10.040</v>
      </c>
      <c r="AC1683" s="13" t="str">
        <f>Tableau1[[#This Row],[Authors]]&amp;", "&amp;Tableau1[[#This Row],[Title]]&amp;" "&amp;Tableau1[[#This Row],[Journal]]&amp;". "&amp;Tableau1[[#This Row],[Year]]</f>
        <v>Daniel E, Ying GS, Siatkowski RM, Pan W, Smith E, Quinn GE; e-ROP Cooperative Group.., Intraocular Hemorrhages and Retinopathy of Prematurity in the Telemedicine Approaches to Evaluating Acute-Phase Retinopathy of Prematurity (e-ROP) Study. Ophthalmology. 2017</v>
      </c>
    </row>
    <row r="1684" spans="1:29" x14ac:dyDescent="0.3">
      <c r="A1684">
        <v>10992</v>
      </c>
      <c r="B1684" t="s">
        <v>13423</v>
      </c>
      <c r="C1684" t="s">
        <v>23585</v>
      </c>
      <c r="D1684" t="s">
        <v>33877</v>
      </c>
      <c r="E1684" t="s">
        <v>2447</v>
      </c>
      <c r="F1684" s="10"/>
      <c r="G1684">
        <v>2017</v>
      </c>
      <c r="J1684">
        <v>0.15036383453940916</v>
      </c>
      <c r="L1684" t="s">
        <v>45233</v>
      </c>
      <c r="M1684">
        <v>26669295</v>
      </c>
      <c r="Q1684" s="10"/>
      <c r="R1684" s="11">
        <f t="shared" si="52"/>
        <v>0</v>
      </c>
      <c r="U1684" s="11">
        <f t="shared" si="53"/>
        <v>0</v>
      </c>
      <c r="Y1684" s="11">
        <f>IF(SUM(Tableau1[[#This Row],[Other access]:[Sci-hub access]])&gt;=1,1,0)</f>
        <v>0</v>
      </c>
      <c r="Z1684" s="12">
        <f>IF(OR(Tableau1[[#This Row],[Access R1 + S1+ T1 ]]&gt;=1,Tableau1[[#This Row],[Access V1 +W1 + X1]]&gt;=1),1,0)</f>
        <v>0</v>
      </c>
      <c r="AB1684" s="10" t="str">
        <f>Tableau1[[#This Row],[DOI]]</f>
        <v>doi: 10.1097/IOP.0000000000000604</v>
      </c>
      <c r="AC1684" s="13" t="str">
        <f>Tableau1[[#This Row],[Authors]]&amp;", "&amp;Tableau1[[#This Row],[Title]]&amp;" "&amp;Tableau1[[#This Row],[Journal]]&amp;". "&amp;Tableau1[[#This Row],[Year]]</f>
        <v>Ali MJ, Joseph J, Sharma S, Naik MN., Canaliculitis With Isolation of Myroides Species. Ophthal Plast Reconstr Surg. 2017</v>
      </c>
    </row>
    <row r="1685" spans="1:29" x14ac:dyDescent="0.3">
      <c r="A1685">
        <v>6865</v>
      </c>
      <c r="B1685" t="s">
        <v>9739</v>
      </c>
      <c r="C1685" t="s">
        <v>19943</v>
      </c>
      <c r="D1685" t="s">
        <v>30173</v>
      </c>
      <c r="E1685" t="s">
        <v>2441</v>
      </c>
      <c r="F1685" s="10"/>
      <c r="G1685">
        <v>2017</v>
      </c>
      <c r="J1685">
        <v>0.15036762530589709</v>
      </c>
      <c r="L1685" t="s">
        <v>41224</v>
      </c>
      <c r="M1685">
        <v>28153441</v>
      </c>
      <c r="Q1685" s="10"/>
      <c r="R1685" s="11">
        <f t="shared" si="52"/>
        <v>0</v>
      </c>
      <c r="U1685" s="11">
        <f t="shared" si="53"/>
        <v>0</v>
      </c>
      <c r="Y1685" s="11">
        <f>IF(SUM(Tableau1[[#This Row],[Other access]:[Sci-hub access]])&gt;=1,1,0)</f>
        <v>0</v>
      </c>
      <c r="Z1685" s="12">
        <f>IF(OR(Tableau1[[#This Row],[Access R1 + S1+ T1 ]]&gt;=1,Tableau1[[#This Row],[Access V1 +W1 + X1]]&gt;=1),1,0)</f>
        <v>0</v>
      </c>
      <c r="AB1685" s="10" t="str">
        <f>Tableau1[[#This Row],[DOI]]</f>
        <v>doi: 10.1016/j.ophtha.2016.12.033</v>
      </c>
      <c r="AC1685" s="13" t="str">
        <f>Tableau1[[#This Row],[Authors]]&amp;", "&amp;Tableau1[[#This Row],[Title]]&amp;" "&amp;Tableau1[[#This Row],[Journal]]&amp;". "&amp;Tableau1[[#This Row],[Year]]</f>
        <v>Wu J, Cho E, Giovannucci EL, Rosner BA, Sastry SM, Willett WC, Schaumberg DA., Dietary Intakes of Eicosapentaenoic Acid and Docosahexaenoic Acid and Risk of Age-Related Macular Degeneration. Ophthalmology. 2017</v>
      </c>
    </row>
    <row r="1686" spans="1:29" x14ac:dyDescent="0.3">
      <c r="A1686">
        <v>4538</v>
      </c>
      <c r="B1686" t="s">
        <v>7661</v>
      </c>
      <c r="C1686" t="s">
        <v>17896</v>
      </c>
      <c r="D1686" t="s">
        <v>28090</v>
      </c>
      <c r="E1686" t="s">
        <v>2449</v>
      </c>
      <c r="F1686" s="10"/>
      <c r="G1686">
        <v>2017</v>
      </c>
      <c r="J1686">
        <v>0.15041593829034294</v>
      </c>
      <c r="L1686" t="s">
        <v>38956</v>
      </c>
      <c r="M1686">
        <v>28436087</v>
      </c>
      <c r="Q1686" s="10"/>
      <c r="R1686" s="11">
        <f t="shared" si="52"/>
        <v>0</v>
      </c>
      <c r="U1686" s="11">
        <f t="shared" si="53"/>
        <v>0</v>
      </c>
      <c r="Y1686" s="11">
        <f>IF(SUM(Tableau1[[#This Row],[Other access]:[Sci-hub access]])&gt;=1,1,0)</f>
        <v>0</v>
      </c>
      <c r="Z1686" s="12">
        <f>IF(OR(Tableau1[[#This Row],[Access R1 + S1+ T1 ]]&gt;=1,Tableau1[[#This Row],[Access V1 +W1 + X1]]&gt;=1),1,0)</f>
        <v>0</v>
      </c>
      <c r="AB1686" s="10" t="str">
        <f>Tableau1[[#This Row],[DOI]]</f>
        <v>doi: 10.1111/cxo.12540</v>
      </c>
      <c r="AC1686" s="13" t="str">
        <f>Tableau1[[#This Row],[Authors]]&amp;", "&amp;Tableau1[[#This Row],[Title]]&amp;" "&amp;Tableau1[[#This Row],[Journal]]&amp;". "&amp;Tableau1[[#This Row],[Year]]</f>
        <v>Hamm C, Shechtman D, Reynolds S., A deeper look at torpedo maculopathy. Clin Exp Optom. 2017</v>
      </c>
    </row>
    <row r="1687" spans="1:29" x14ac:dyDescent="0.3">
      <c r="A1687">
        <v>4395</v>
      </c>
      <c r="B1687" t="s">
        <v>7523</v>
      </c>
      <c r="C1687" t="s">
        <v>17759</v>
      </c>
      <c r="D1687" t="s">
        <v>27952</v>
      </c>
      <c r="E1687" t="s">
        <v>2468</v>
      </c>
      <c r="F1687" s="10"/>
      <c r="G1687">
        <v>2017</v>
      </c>
      <c r="J1687">
        <v>0.15055850674862725</v>
      </c>
      <c r="L1687" t="s">
        <v>38818</v>
      </c>
      <c r="M1687">
        <v>28448424</v>
      </c>
      <c r="Q1687" s="10"/>
      <c r="R1687" s="11">
        <f t="shared" si="52"/>
        <v>0</v>
      </c>
      <c r="U1687" s="11">
        <f t="shared" si="53"/>
        <v>0</v>
      </c>
      <c r="Y1687" s="11">
        <f>IF(SUM(Tableau1[[#This Row],[Other access]:[Sci-hub access]])&gt;=1,1,0)</f>
        <v>0</v>
      </c>
      <c r="Z1687" s="12">
        <f>IF(OR(Tableau1[[#This Row],[Access R1 + S1+ T1 ]]&gt;=1,Tableau1[[#This Row],[Access V1 +W1 + X1]]&gt;=1),1,0)</f>
        <v>0</v>
      </c>
      <c r="AB1687" s="10" t="str">
        <f>Tableau1[[#This Row],[DOI]]</f>
        <v>doi: 10.1097/IJG.0000000000000645</v>
      </c>
      <c r="AC1687" s="13" t="str">
        <f>Tableau1[[#This Row],[Authors]]&amp;", "&amp;Tableau1[[#This Row],[Title]]&amp;" "&amp;Tableau1[[#This Row],[Journal]]&amp;". "&amp;Tableau1[[#This Row],[Year]]</f>
        <v>Baciu P, Moster SJ, Lee RK., Rapid Intraocular Tube Trimming for Glaucoma Drainage Implant Devices. J Glaucoma. 2017</v>
      </c>
    </row>
    <row r="1688" spans="1:29" x14ac:dyDescent="0.3">
      <c r="A1688">
        <v>110</v>
      </c>
      <c r="B1688" t="s">
        <v>3373</v>
      </c>
      <c r="C1688" t="s">
        <v>13634</v>
      </c>
      <c r="D1688" t="s">
        <v>23793</v>
      </c>
      <c r="E1688" t="s">
        <v>2508</v>
      </c>
      <c r="F1688" s="10"/>
      <c r="G1688">
        <v>2018</v>
      </c>
      <c r="J1688">
        <v>0.15059810280289665</v>
      </c>
      <c r="L1688" t="s">
        <v>34628</v>
      </c>
      <c r="M1688">
        <v>29402409</v>
      </c>
      <c r="Q1688" s="10"/>
      <c r="R1688" s="11">
        <f t="shared" si="52"/>
        <v>0</v>
      </c>
      <c r="U1688" s="11">
        <f t="shared" si="53"/>
        <v>0</v>
      </c>
      <c r="Y1688" s="11">
        <f>IF(SUM(Tableau1[[#This Row],[Other access]:[Sci-hub access]])&gt;=1,1,0)</f>
        <v>0</v>
      </c>
      <c r="Z1688" s="12">
        <f>IF(OR(Tableau1[[#This Row],[Access R1 + S1+ T1 ]]&gt;=1,Tableau1[[#This Row],[Access V1 +W1 + X1]]&gt;=1),1,0)</f>
        <v>0</v>
      </c>
      <c r="AB1688" s="10" t="str">
        <f>Tableau1[[#This Row],[DOI]]</f>
        <v>doi: 10.1016/j.bbrc.2018.01.159</v>
      </c>
      <c r="AC1688" s="13" t="str">
        <f>Tableau1[[#This Row],[Authors]]&amp;", "&amp;Tableau1[[#This Row],[Title]]&amp;" "&amp;Tableau1[[#This Row],[Journal]]&amp;". "&amp;Tableau1[[#This Row],[Year]]</f>
        <v>Feng Y, Liang J, Zhai Y, Sun J, Wang J, She X, Gu Q, Liu Y, Zhu H, Luo X, Sun X., Autophagy activated by SIRT6 regulates Aβ induced inflammatory response in RPEs. Biochem Biophys Res Commun. 2018</v>
      </c>
    </row>
    <row r="1689" spans="1:29" x14ac:dyDescent="0.3">
      <c r="A1689">
        <v>3209</v>
      </c>
      <c r="B1689" t="s">
        <v>6394</v>
      </c>
      <c r="C1689" t="s">
        <v>16637</v>
      </c>
      <c r="D1689" t="s">
        <v>26818</v>
      </c>
      <c r="E1689" t="s">
        <v>34125</v>
      </c>
      <c r="F1689" s="10"/>
      <c r="G1689">
        <v>2017</v>
      </c>
      <c r="J1689">
        <v>0.15070184634495054</v>
      </c>
      <c r="L1689" t="s">
        <v>37662</v>
      </c>
      <c r="M1689">
        <v>28621151</v>
      </c>
      <c r="Q1689" s="10"/>
      <c r="R1689" s="11">
        <f t="shared" si="52"/>
        <v>0</v>
      </c>
      <c r="U1689" s="11">
        <f t="shared" si="53"/>
        <v>0</v>
      </c>
      <c r="Y1689" s="11">
        <f>IF(SUM(Tableau1[[#This Row],[Other access]:[Sci-hub access]])&gt;=1,1,0)</f>
        <v>0</v>
      </c>
      <c r="Z1689" s="12">
        <f>IF(OR(Tableau1[[#This Row],[Access R1 + S1+ T1 ]]&gt;=1,Tableau1[[#This Row],[Access V1 +W1 + X1]]&gt;=1),1,0)</f>
        <v>0</v>
      </c>
      <c r="AB1689" s="10" t="str">
        <f>Tableau1[[#This Row],[DOI]]</f>
        <v>doi: 10.2217/fca-2016-0075</v>
      </c>
      <c r="AC1689" s="13" t="str">
        <f>Tableau1[[#This Row],[Authors]]&amp;", "&amp;Tableau1[[#This Row],[Title]]&amp;" "&amp;Tableau1[[#This Row],[Journal]]&amp;". "&amp;Tableau1[[#This Row],[Year]]</f>
        <v>Hamra M, Bakhit Y, Khan M, Moore R., Case report and literature review on contrast-induced encephalopathy. Future Cardiol. 2017</v>
      </c>
    </row>
    <row r="1690" spans="1:29" x14ac:dyDescent="0.3">
      <c r="A1690">
        <v>2115</v>
      </c>
      <c r="B1690" t="s">
        <v>5351</v>
      </c>
      <c r="C1690" t="s">
        <v>15596</v>
      </c>
      <c r="D1690" t="s">
        <v>25773</v>
      </c>
      <c r="E1690" t="s">
        <v>2474</v>
      </c>
      <c r="F1690" s="10"/>
      <c r="G1690">
        <v>2018</v>
      </c>
      <c r="J1690">
        <v>0.1507406270858952</v>
      </c>
      <c r="L1690" t="s">
        <v>36586</v>
      </c>
      <c r="M1690">
        <v>28816800</v>
      </c>
      <c r="Q1690" s="10"/>
      <c r="R1690" s="11">
        <f t="shared" si="52"/>
        <v>0</v>
      </c>
      <c r="U1690" s="11">
        <f t="shared" si="53"/>
        <v>0</v>
      </c>
      <c r="Y1690" s="11">
        <f>IF(SUM(Tableau1[[#This Row],[Other access]:[Sci-hub access]])&gt;=1,1,0)</f>
        <v>0</v>
      </c>
      <c r="Z1690" s="12">
        <f>IF(OR(Tableau1[[#This Row],[Access R1 + S1+ T1 ]]&gt;=1,Tableau1[[#This Row],[Access V1 +W1 + X1]]&gt;=1),1,0)</f>
        <v>0</v>
      </c>
      <c r="AB1690" s="10" t="str">
        <f>Tableau1[[#This Row],[DOI]]</f>
        <v>doi: 10.1097/MPH.0000000000000941</v>
      </c>
      <c r="AC1690" s="13" t="str">
        <f>Tableau1[[#This Row],[Authors]]&amp;", "&amp;Tableau1[[#This Row],[Title]]&amp;" "&amp;Tableau1[[#This Row],[Journal]]&amp;". "&amp;Tableau1[[#This Row],[Year]]</f>
        <v>Stewart CM, Sipkova Z, Hildebrand GD, Norris JH., Acute Sickle Cell Orbitopathy Masquerading as Orbital Cellulitis. J Pediatr Hematol Oncol. 2018</v>
      </c>
    </row>
    <row r="1691" spans="1:29" x14ac:dyDescent="0.3">
      <c r="A1691">
        <v>898</v>
      </c>
      <c r="B1691" t="s">
        <v>4160</v>
      </c>
      <c r="C1691" t="s">
        <v>14414</v>
      </c>
      <c r="D1691" t="s">
        <v>24581</v>
      </c>
      <c r="E1691" t="s">
        <v>2451</v>
      </c>
      <c r="F1691" s="10"/>
      <c r="G1691">
        <v>2017</v>
      </c>
      <c r="J1691">
        <v>0.15081599813049662</v>
      </c>
      <c r="L1691" t="s">
        <v>35386</v>
      </c>
      <c r="M1691">
        <v>29073242</v>
      </c>
      <c r="Q1691" s="10"/>
      <c r="R1691" s="11">
        <f t="shared" si="52"/>
        <v>0</v>
      </c>
      <c r="U1691" s="11">
        <f t="shared" si="53"/>
        <v>0</v>
      </c>
      <c r="Y1691" s="11">
        <f>IF(SUM(Tableau1[[#This Row],[Other access]:[Sci-hub access]])&gt;=1,1,0)</f>
        <v>0</v>
      </c>
      <c r="Z1691" s="12">
        <f>IF(OR(Tableau1[[#This Row],[Access R1 + S1+ T1 ]]&gt;=1,Tableau1[[#This Row],[Access V1 +W1 + X1]]&gt;=1),1,0)</f>
        <v>0</v>
      </c>
      <c r="AB1691" s="10" t="str">
        <f>Tableau1[[#This Row],[DOI]]</f>
        <v>doi: 10.1371/journal.pone.0187160</v>
      </c>
      <c r="AC1691" s="13" t="str">
        <f>Tableau1[[#This Row],[Authors]]&amp;", "&amp;Tableau1[[#This Row],[Title]]&amp;" "&amp;Tableau1[[#This Row],[Journal]]&amp;". "&amp;Tableau1[[#This Row],[Year]]</f>
        <v>Sung MS, Lee TH, Heo H, Park SW., Clinical features of superficial and deep peripapillary microvascular density in healthy myopic eyes. PLoS One. 2017</v>
      </c>
    </row>
    <row r="1692" spans="1:29" ht="28.8" x14ac:dyDescent="0.3">
      <c r="A1692">
        <v>10258</v>
      </c>
      <c r="B1692" t="s">
        <v>12760</v>
      </c>
      <c r="C1692" t="s">
        <v>22928</v>
      </c>
      <c r="D1692" t="s">
        <v>33212</v>
      </c>
      <c r="E1692" t="s">
        <v>2486</v>
      </c>
      <c r="F1692" s="10"/>
      <c r="G1692">
        <v>2017</v>
      </c>
      <c r="J1692">
        <v>0.15102100150199571</v>
      </c>
      <c r="L1692" t="s">
        <v>44511</v>
      </c>
      <c r="M1692">
        <v>27417275</v>
      </c>
      <c r="Q1692" s="10"/>
      <c r="R1692" s="11">
        <f t="shared" si="52"/>
        <v>0</v>
      </c>
      <c r="U1692" s="11">
        <f t="shared" si="53"/>
        <v>0</v>
      </c>
      <c r="Y1692" s="11">
        <f>IF(SUM(Tableau1[[#This Row],[Other access]:[Sci-hub access]])&gt;=1,1,0)</f>
        <v>0</v>
      </c>
      <c r="Z1692" s="12">
        <f>IF(OR(Tableau1[[#This Row],[Access R1 + S1+ T1 ]]&gt;=1,Tableau1[[#This Row],[Access V1 +W1 + X1]]&gt;=1),1,0)</f>
        <v>0</v>
      </c>
      <c r="AB1692" s="10" t="str">
        <f>Tableau1[[#This Row],[DOI]]</f>
        <v>doi: 10.1111/aos.13152</v>
      </c>
      <c r="AC1692" s="13" t="str">
        <f>Tableau1[[#This Row],[Authors]]&amp;", "&amp;Tableau1[[#This Row],[Title]]&amp;" "&amp;Tableau1[[#This Row],[Journal]]&amp;". "&amp;Tableau1[[#This Row],[Year]]</f>
        <v>Rezar-Dreindl S, Eibenberger K, Pollreisz A, Bühl W, Georgopoulos M, Krall C, Dunavölgyi R, Weigert G, Kroh ME, Schmidt-Erfurth U, Sacu S., Effect of intravitreal dexamethasone implant on intra-ocular cytokines and chemokines in eyes with retinal vein occlusion. Acta Ophthalmol. 2017</v>
      </c>
    </row>
    <row r="1693" spans="1:29" ht="28.8" x14ac:dyDescent="0.3">
      <c r="A1693">
        <v>2588</v>
      </c>
      <c r="B1693" t="s">
        <v>5806</v>
      </c>
      <c r="C1693" t="s">
        <v>16052</v>
      </c>
      <c r="D1693" t="s">
        <v>26229</v>
      </c>
      <c r="E1693" t="s">
        <v>2511</v>
      </c>
      <c r="F1693" s="10"/>
      <c r="G1693">
        <v>2017</v>
      </c>
      <c r="J1693">
        <v>0.15109632882900159</v>
      </c>
      <c r="L1693" t="s">
        <v>37051</v>
      </c>
      <c r="M1693">
        <v>28724814</v>
      </c>
      <c r="Q1693" s="10"/>
      <c r="R1693" s="11">
        <f t="shared" si="52"/>
        <v>0</v>
      </c>
      <c r="U1693" s="11">
        <f t="shared" si="53"/>
        <v>0</v>
      </c>
      <c r="Y1693" s="11">
        <f>IF(SUM(Tableau1[[#This Row],[Other access]:[Sci-hub access]])&gt;=1,1,0)</f>
        <v>0</v>
      </c>
      <c r="Z1693" s="12">
        <f>IF(OR(Tableau1[[#This Row],[Access R1 + S1+ T1 ]]&gt;=1,Tableau1[[#This Row],[Access V1 +W1 + X1]]&gt;=1),1,0)</f>
        <v>0</v>
      </c>
      <c r="AB1693" s="10" t="str">
        <f>Tableau1[[#This Row],[DOI]]</f>
        <v>doi: 10.4103/ijo.IJO_31_17</v>
      </c>
      <c r="AC1693" s="13" t="str">
        <f>Tableau1[[#This Row],[Authors]]&amp;", "&amp;Tableau1[[#This Row],[Title]]&amp;" "&amp;Tableau1[[#This Row],[Journal]]&amp;". "&amp;Tableau1[[#This Row],[Year]]</f>
        <v>Ohana O, Varssano D, Shemesh G., Comparison of intraocular pressure measurements using Goldmann tonometer, I-care pro, Tonopen XL, and Schiotz tonometer in patients after Descemet stripping endothelial keratoplasty. Indian J Ophthalmol. 2017</v>
      </c>
    </row>
    <row r="1694" spans="1:29" x14ac:dyDescent="0.3">
      <c r="A1694">
        <v>7458</v>
      </c>
      <c r="B1694" t="s">
        <v>10263</v>
      </c>
      <c r="C1694" t="s">
        <v>20465</v>
      </c>
      <c r="D1694" t="s">
        <v>30698</v>
      </c>
      <c r="E1694" t="s">
        <v>2566</v>
      </c>
      <c r="F1694" s="10"/>
      <c r="G1694">
        <v>2017</v>
      </c>
      <c r="J1694">
        <v>0.15114099612809972</v>
      </c>
      <c r="L1694" t="s">
        <v>41814</v>
      </c>
      <c r="M1694">
        <v>28091406</v>
      </c>
      <c r="Q1694" s="10"/>
      <c r="R1694" s="11">
        <f t="shared" si="52"/>
        <v>0</v>
      </c>
      <c r="U1694" s="11">
        <f t="shared" si="53"/>
        <v>0</v>
      </c>
      <c r="Y1694" s="11">
        <f>IF(SUM(Tableau1[[#This Row],[Other access]:[Sci-hub access]])&gt;=1,1,0)</f>
        <v>0</v>
      </c>
      <c r="Z1694" s="12">
        <f>IF(OR(Tableau1[[#This Row],[Access R1 + S1+ T1 ]]&gt;=1,Tableau1[[#This Row],[Access V1 +W1 + X1]]&gt;=1),1,0)</f>
        <v>0</v>
      </c>
      <c r="AB1694" s="10" t="str">
        <f>Tableau1[[#This Row],[DOI]]</f>
        <v>doi: 10.4103/0366-6999.197994</v>
      </c>
      <c r="AC1694" s="13" t="str">
        <f>Tableau1[[#This Row],[Authors]]&amp;", "&amp;Tableau1[[#This Row],[Title]]&amp;" "&amp;Tableau1[[#This Row],[Journal]]&amp;". "&amp;Tableau1[[#This Row],[Year]]</f>
        <v>Zhang CX, Zhang GM, Ma N, Xia S, Yang JY, Chen YX., Awareness of Age-related Macular Degeneration and Its Risk Factors among Beijing Residents in China. Chin Med J (Engl). 2017</v>
      </c>
    </row>
    <row r="1695" spans="1:29" x14ac:dyDescent="0.3">
      <c r="A1695">
        <v>2889</v>
      </c>
      <c r="B1695" t="s">
        <v>6088</v>
      </c>
      <c r="C1695" t="s">
        <v>16334</v>
      </c>
      <c r="D1695" t="s">
        <v>26512</v>
      </c>
      <c r="E1695" t="s">
        <v>2448</v>
      </c>
      <c r="F1695" s="10"/>
      <c r="G1695">
        <v>2017</v>
      </c>
      <c r="J1695">
        <v>0.1513171961488825</v>
      </c>
      <c r="L1695" t="s">
        <v>37347</v>
      </c>
      <c r="M1695">
        <v>28669039</v>
      </c>
      <c r="Q1695" s="10"/>
      <c r="R1695" s="11">
        <f t="shared" si="52"/>
        <v>0</v>
      </c>
      <c r="U1695" s="11">
        <f t="shared" si="53"/>
        <v>0</v>
      </c>
      <c r="Y1695" s="11">
        <f>IF(SUM(Tableau1[[#This Row],[Other access]:[Sci-hub access]])&gt;=1,1,0)</f>
        <v>0</v>
      </c>
      <c r="Z1695" s="12">
        <f>IF(OR(Tableau1[[#This Row],[Access R1 + S1+ T1 ]]&gt;=1,Tableau1[[#This Row],[Access V1 +W1 + X1]]&gt;=1),1,0)</f>
        <v>0</v>
      </c>
      <c r="AB1695" s="10" t="str">
        <f>Tableau1[[#This Row],[DOI]]</f>
        <v>doi: 10.1007/s00417-017-3651-8</v>
      </c>
      <c r="AC1695" s="13" t="str">
        <f>Tableau1[[#This Row],[Authors]]&amp;", "&amp;Tableau1[[#This Row],[Title]]&amp;" "&amp;Tableau1[[#This Row],[Journal]]&amp;". "&amp;Tableau1[[#This Row],[Year]]</f>
        <v>Du HT, Du LL, Tang XL, Ge HY, Liu P., Blockade of MMP-2 and MMP-9 inhibits corneal lymphangiogenesis. Graefes Arch Clin Exp Ophthalmol. 2017</v>
      </c>
    </row>
    <row r="1696" spans="1:29" x14ac:dyDescent="0.3">
      <c r="A1696">
        <v>10660</v>
      </c>
      <c r="B1696" t="s">
        <v>13127</v>
      </c>
      <c r="C1696" t="s">
        <v>23292</v>
      </c>
      <c r="D1696" t="s">
        <v>33580</v>
      </c>
      <c r="E1696" t="s">
        <v>3171</v>
      </c>
      <c r="F1696" s="10"/>
      <c r="G1696">
        <v>2017</v>
      </c>
      <c r="J1696">
        <v>0.15140257385149802</v>
      </c>
      <c r="L1696" t="s">
        <v>44908</v>
      </c>
      <c r="M1696">
        <v>27128154</v>
      </c>
      <c r="Q1696" s="10"/>
      <c r="R1696" s="11">
        <f t="shared" si="52"/>
        <v>0</v>
      </c>
      <c r="U1696" s="11">
        <f t="shared" si="53"/>
        <v>0</v>
      </c>
      <c r="Y1696" s="11">
        <f>IF(SUM(Tableau1[[#This Row],[Other access]:[Sci-hub access]])&gt;=1,1,0)</f>
        <v>0</v>
      </c>
      <c r="Z1696" s="12">
        <f>IF(OR(Tableau1[[#This Row],[Access R1 + S1+ T1 ]]&gt;=1,Tableau1[[#This Row],[Access V1 +W1 + X1]]&gt;=1),1,0)</f>
        <v>0</v>
      </c>
      <c r="AB1696" s="10" t="str">
        <f>Tableau1[[#This Row],[DOI]]</f>
        <v>doi: 10.1080/10408398.2016.1160362</v>
      </c>
      <c r="AC1696" s="13" t="str">
        <f>Tableau1[[#This Row],[Authors]]&amp;", "&amp;Tableau1[[#This Row],[Title]]&amp;" "&amp;Tableau1[[#This Row],[Journal]]&amp;". "&amp;Tableau1[[#This Row],[Year]]</f>
        <v>Wiseman EM, Bar-El Dadon S, Reifen R., The vicious cycle of vitamin a deficiency: A review. Crit Rev Food Sci Nutr. 2017</v>
      </c>
    </row>
    <row r="1697" spans="1:29" x14ac:dyDescent="0.3">
      <c r="A1697">
        <v>7383</v>
      </c>
      <c r="B1697" t="s">
        <v>10192</v>
      </c>
      <c r="C1697" t="s">
        <v>20394</v>
      </c>
      <c r="D1697" t="s">
        <v>30626</v>
      </c>
      <c r="E1697" t="s">
        <v>2447</v>
      </c>
      <c r="F1697" s="10"/>
      <c r="G1697">
        <v>2018</v>
      </c>
      <c r="J1697">
        <v>0.15159645940296929</v>
      </c>
      <c r="L1697" t="s">
        <v>41739</v>
      </c>
      <c r="M1697">
        <v>28099232</v>
      </c>
      <c r="Q1697" s="10"/>
      <c r="R1697" s="11">
        <f t="shared" si="52"/>
        <v>0</v>
      </c>
      <c r="U1697" s="11">
        <f t="shared" si="53"/>
        <v>0</v>
      </c>
      <c r="Y1697" s="11">
        <f>IF(SUM(Tableau1[[#This Row],[Other access]:[Sci-hub access]])&gt;=1,1,0)</f>
        <v>0</v>
      </c>
      <c r="Z1697" s="12">
        <f>IF(OR(Tableau1[[#This Row],[Access R1 + S1+ T1 ]]&gt;=1,Tableau1[[#This Row],[Access V1 +W1 + X1]]&gt;=1),1,0)</f>
        <v>0</v>
      </c>
      <c r="AB1697" s="10" t="str">
        <f>Tableau1[[#This Row],[DOI]]</f>
        <v>doi: 10.1097/IOP.0000000000000854</v>
      </c>
      <c r="AC1697" s="13" t="str">
        <f>Tableau1[[#This Row],[Authors]]&amp;", "&amp;Tableau1[[#This Row],[Title]]&amp;" "&amp;Tableau1[[#This Row],[Journal]]&amp;". "&amp;Tableau1[[#This Row],[Year]]</f>
        <v>Sweeney AR, Dillon JK, Chambers CB., Keratocystic Odontogenic Tumor Involving the Orbital Apex. Ophthal Plast Reconstr Surg. 2018</v>
      </c>
    </row>
    <row r="1698" spans="1:29" x14ac:dyDescent="0.3">
      <c r="A1698">
        <v>5810</v>
      </c>
      <c r="B1698" t="s">
        <v>8830</v>
      </c>
      <c r="C1698" t="s">
        <v>19047</v>
      </c>
      <c r="D1698" t="s">
        <v>29260</v>
      </c>
      <c r="E1698" t="s">
        <v>2441</v>
      </c>
      <c r="F1698" s="10"/>
      <c r="G1698">
        <v>2017</v>
      </c>
      <c r="J1698">
        <v>0.15169326637715563</v>
      </c>
      <c r="L1698" t="s">
        <v>40192</v>
      </c>
      <c r="M1698">
        <v>28283280</v>
      </c>
      <c r="Q1698" s="10"/>
      <c r="R1698" s="11">
        <f t="shared" si="52"/>
        <v>0</v>
      </c>
      <c r="U1698" s="11">
        <f t="shared" si="53"/>
        <v>0</v>
      </c>
      <c r="Y1698" s="11">
        <f>IF(SUM(Tableau1[[#This Row],[Other access]:[Sci-hub access]])&gt;=1,1,0)</f>
        <v>0</v>
      </c>
      <c r="Z1698" s="12">
        <f>IF(OR(Tableau1[[#This Row],[Access R1 + S1+ T1 ]]&gt;=1,Tableau1[[#This Row],[Access V1 +W1 + X1]]&gt;=1),1,0)</f>
        <v>0</v>
      </c>
      <c r="AB1698" s="10" t="str">
        <f>Tableau1[[#This Row],[DOI]]</f>
        <v>doi: 10.1016/j.ophtha.2017.01.046</v>
      </c>
      <c r="AC1698" s="13" t="str">
        <f>Tableau1[[#This Row],[Authors]]&amp;", "&amp;Tableau1[[#This Row],[Title]]&amp;" "&amp;Tableau1[[#This Row],[Journal]]&amp;". "&amp;Tableau1[[#This Row],[Year]]</f>
        <v>Matsushita I, Nagata T, Hayashi T, Kimoto K, Kubota T, Ohji M, Kusaka S, Kondo H., Foveal Hypoplasia in Patients with Stickler Syndrome. Ophthalmology. 2017</v>
      </c>
    </row>
    <row r="1699" spans="1:29" x14ac:dyDescent="0.3">
      <c r="A1699">
        <v>1104</v>
      </c>
      <c r="B1699" t="s">
        <v>4366</v>
      </c>
      <c r="C1699" t="s">
        <v>14620</v>
      </c>
      <c r="D1699" t="s">
        <v>24787</v>
      </c>
      <c r="E1699" t="s">
        <v>2532</v>
      </c>
      <c r="F1699" s="10"/>
      <c r="G1699">
        <v>2018</v>
      </c>
      <c r="J1699">
        <v>0.15175680012745429</v>
      </c>
      <c r="L1699" t="s">
        <v>35592</v>
      </c>
      <c r="M1699">
        <v>29027590</v>
      </c>
      <c r="Q1699" s="10"/>
      <c r="R1699" s="11">
        <f t="shared" si="52"/>
        <v>0</v>
      </c>
      <c r="U1699" s="11">
        <f t="shared" si="53"/>
        <v>0</v>
      </c>
      <c r="Y1699" s="11">
        <f>IF(SUM(Tableau1[[#This Row],[Other access]:[Sci-hub access]])&gt;=1,1,0)</f>
        <v>0</v>
      </c>
      <c r="Z1699" s="12">
        <f>IF(OR(Tableau1[[#This Row],[Access R1 + S1+ T1 ]]&gt;=1,Tableau1[[#This Row],[Access V1 +W1 + X1]]&gt;=1),1,0)</f>
        <v>0</v>
      </c>
      <c r="AB1699" s="10" t="str">
        <f>Tableau1[[#This Row],[DOI]]</f>
        <v>doi: 10.1007/s10384-017-0540-y</v>
      </c>
      <c r="AC1699" s="13" t="str">
        <f>Tableau1[[#This Row],[Authors]]&amp;", "&amp;Tableau1[[#This Row],[Title]]&amp;" "&amp;Tableau1[[#This Row],[Journal]]&amp;". "&amp;Tableau1[[#This Row],[Year]]</f>
        <v>Sakamoto M, Mori S, Ueda K, Akashi A, Inoue Y, Kurimoto T, Kanamori A, Yamada Y, Nakamura M., Diagnostic utility of combined retinal ganglion cell count estimates in Japanese glaucoma patients. Jpn J Ophthalmol. 2018</v>
      </c>
    </row>
    <row r="1700" spans="1:29" x14ac:dyDescent="0.3">
      <c r="A1700">
        <v>4713</v>
      </c>
      <c r="B1700" t="s">
        <v>7826</v>
      </c>
      <c r="C1700" t="s">
        <v>18058</v>
      </c>
      <c r="D1700" t="s">
        <v>28256</v>
      </c>
      <c r="E1700" t="s">
        <v>2438</v>
      </c>
      <c r="F1700" s="10"/>
      <c r="G1700">
        <v>2017</v>
      </c>
      <c r="J1700">
        <v>0.1517831927394877</v>
      </c>
      <c r="L1700" t="s">
        <v>39129</v>
      </c>
      <c r="M1700">
        <v>28416492</v>
      </c>
      <c r="Q1700" s="10"/>
      <c r="R1700" s="11">
        <f t="shared" si="52"/>
        <v>0</v>
      </c>
      <c r="U1700" s="11">
        <f t="shared" si="53"/>
        <v>0</v>
      </c>
      <c r="Y1700" s="11">
        <f>IF(SUM(Tableau1[[#This Row],[Other access]:[Sci-hub access]])&gt;=1,1,0)</f>
        <v>0</v>
      </c>
      <c r="Z1700" s="12">
        <f>IF(OR(Tableau1[[#This Row],[Access R1 + S1+ T1 ]]&gt;=1,Tableau1[[#This Row],[Access V1 +W1 + X1]]&gt;=1),1,0)</f>
        <v>0</v>
      </c>
      <c r="AB1700" s="10" t="str">
        <f>Tableau1[[#This Row],[DOI]]</f>
        <v>doi: 10.1136/bjophthalmol-2017-310315</v>
      </c>
      <c r="AC1700" s="13" t="str">
        <f>Tableau1[[#This Row],[Authors]]&amp;", "&amp;Tableau1[[#This Row],[Title]]&amp;" "&amp;Tableau1[[#This Row],[Journal]]&amp;". "&amp;Tableau1[[#This Row],[Year]]</f>
        <v>Kaplan RI, Chaugule SS, Finger PT., Intravitreal triamcinolone acetate for radiation maculopathy recalcitrant to high-dose intravitreal bevacizumab. Br J Ophthalmol. 2017</v>
      </c>
    </row>
    <row r="1701" spans="1:29" ht="28.8" x14ac:dyDescent="0.3">
      <c r="A1701">
        <v>9848</v>
      </c>
      <c r="B1701" t="s">
        <v>12379</v>
      </c>
      <c r="C1701" t="s">
        <v>22550</v>
      </c>
      <c r="D1701" t="s">
        <v>32827</v>
      </c>
      <c r="E1701" t="s">
        <v>2502</v>
      </c>
      <c r="F1701" s="10"/>
      <c r="G1701">
        <v>2017</v>
      </c>
      <c r="J1701">
        <v>0.15189735212893984</v>
      </c>
      <c r="L1701" t="s">
        <v>44110</v>
      </c>
      <c r="M1701">
        <v>27560926</v>
      </c>
      <c r="Q1701" s="10"/>
      <c r="R1701" s="11">
        <f t="shared" si="52"/>
        <v>0</v>
      </c>
      <c r="U1701" s="11">
        <f t="shared" si="53"/>
        <v>0</v>
      </c>
      <c r="Y1701" s="11">
        <f>IF(SUM(Tableau1[[#This Row],[Other access]:[Sci-hub access]])&gt;=1,1,0)</f>
        <v>0</v>
      </c>
      <c r="Z1701" s="12">
        <f>IF(OR(Tableau1[[#This Row],[Access R1 + S1+ T1 ]]&gt;=1,Tableau1[[#This Row],[Access V1 +W1 + X1]]&gt;=1),1,0)</f>
        <v>0</v>
      </c>
      <c r="AB1701" s="10" t="str">
        <f>Tableau1[[#This Row],[DOI]]</f>
        <v>doi: 10.1159/000448115</v>
      </c>
      <c r="AC1701" s="13" t="str">
        <f>Tableau1[[#This Row],[Authors]]&amp;", "&amp;Tableau1[[#This Row],[Title]]&amp;" "&amp;Tableau1[[#This Row],[Journal]]&amp;". "&amp;Tableau1[[#This Row],[Year]]</f>
        <v>Mohammad G, Jomar D, Siddiquei MM, Alam K, Abu El-Asrar AM., High-Mobility Group Box-1 Protein Mediates the Regulation of Signal Transducer and Activator of Transcription-3 in the Diabetic Retina and in Human Retinal Müller Cells. Ophthalmic Res. 2017</v>
      </c>
    </row>
    <row r="1702" spans="1:29" x14ac:dyDescent="0.3">
      <c r="A1702">
        <v>2824</v>
      </c>
      <c r="B1702" t="s">
        <v>6027</v>
      </c>
      <c r="C1702" t="s">
        <v>16273</v>
      </c>
      <c r="D1702" t="s">
        <v>26451</v>
      </c>
      <c r="E1702" t="s">
        <v>2486</v>
      </c>
      <c r="F1702" s="10"/>
      <c r="G1702">
        <v>2018</v>
      </c>
      <c r="J1702">
        <v>0.15193773321337667</v>
      </c>
      <c r="L1702" t="s">
        <v>37283</v>
      </c>
      <c r="M1702">
        <v>28677912</v>
      </c>
      <c r="Q1702" s="10"/>
      <c r="R1702" s="11">
        <f t="shared" si="52"/>
        <v>0</v>
      </c>
      <c r="U1702" s="11">
        <f t="shared" si="53"/>
        <v>0</v>
      </c>
      <c r="Y1702" s="11">
        <f>IF(SUM(Tableau1[[#This Row],[Other access]:[Sci-hub access]])&gt;=1,1,0)</f>
        <v>0</v>
      </c>
      <c r="Z1702" s="12">
        <f>IF(OR(Tableau1[[#This Row],[Access R1 + S1+ T1 ]]&gt;=1,Tableau1[[#This Row],[Access V1 +W1 + X1]]&gt;=1),1,0)</f>
        <v>0</v>
      </c>
      <c r="AB1702" s="10" t="str">
        <f>Tableau1[[#This Row],[DOI]]</f>
        <v>doi: 10.1111/aos.13484</v>
      </c>
      <c r="AC1702" s="13" t="str">
        <f>Tableau1[[#This Row],[Authors]]&amp;", "&amp;Tableau1[[#This Row],[Title]]&amp;" "&amp;Tableau1[[#This Row],[Journal]]&amp;". "&amp;Tableau1[[#This Row],[Year]]</f>
        <v>Dudakova L, Vercruyssen JHJ, Balikova I, Postolache L, Leroy BP, Skalicka P, Liskova P., Analysis of KERA in four families with cornea plana identifies two novel mutations. Acta Ophthalmol. 2018</v>
      </c>
    </row>
    <row r="1703" spans="1:29" x14ac:dyDescent="0.3">
      <c r="A1703">
        <v>10755</v>
      </c>
      <c r="B1703" t="s">
        <v>13213</v>
      </c>
      <c r="C1703" t="s">
        <v>23376</v>
      </c>
      <c r="D1703" t="s">
        <v>33666</v>
      </c>
      <c r="E1703" t="s">
        <v>2471</v>
      </c>
      <c r="F1703" s="10"/>
      <c r="G1703">
        <v>2017</v>
      </c>
      <c r="J1703">
        <v>0.15214767101159243</v>
      </c>
      <c r="L1703" t="s">
        <v>45002</v>
      </c>
      <c r="M1703">
        <v>27061904</v>
      </c>
      <c r="Q1703" s="10"/>
      <c r="R1703" s="11">
        <f t="shared" si="52"/>
        <v>0</v>
      </c>
      <c r="U1703" s="11">
        <f t="shared" si="53"/>
        <v>0</v>
      </c>
      <c r="Y1703" s="11">
        <f>IF(SUM(Tableau1[[#This Row],[Other access]:[Sci-hub access]])&gt;=1,1,0)</f>
        <v>0</v>
      </c>
      <c r="Z1703" s="12">
        <f>IF(OR(Tableau1[[#This Row],[Access R1 + S1+ T1 ]]&gt;=1,Tableau1[[#This Row],[Access V1 +W1 + X1]]&gt;=1),1,0)</f>
        <v>0</v>
      </c>
      <c r="AB1703" s="10" t="str">
        <f>Tableau1[[#This Row],[DOI]]</f>
        <v>doi: 10.1007/s10792-016-0231-6</v>
      </c>
      <c r="AC1703" s="13" t="str">
        <f>Tableau1[[#This Row],[Authors]]&amp;", "&amp;Tableau1[[#This Row],[Title]]&amp;" "&amp;Tableau1[[#This Row],[Journal]]&amp;". "&amp;Tableau1[[#This Row],[Year]]</f>
        <v>Hanada K, Nishikawa N, Miyokawa N, Yoshida A., Long-term outcome of amniotic membrane transplantation combined with mitomycin C for conjunctival reconstruction after ocular surface squamous neoplasia excision. Int Ophthalmol. 2017</v>
      </c>
    </row>
    <row r="1704" spans="1:29" x14ac:dyDescent="0.3">
      <c r="A1704">
        <v>2989</v>
      </c>
      <c r="B1704" t="s">
        <v>6184</v>
      </c>
      <c r="C1704" t="s">
        <v>16429</v>
      </c>
      <c r="D1704" t="s">
        <v>26608</v>
      </c>
      <c r="E1704" t="s">
        <v>2441</v>
      </c>
      <c r="F1704" s="10"/>
      <c r="G1704">
        <v>2017</v>
      </c>
      <c r="J1704">
        <v>0.15229598015062407</v>
      </c>
      <c r="L1704" t="s">
        <v>37444</v>
      </c>
      <c r="M1704">
        <v>28655537</v>
      </c>
      <c r="Q1704" s="10"/>
      <c r="R1704" s="11">
        <f t="shared" si="52"/>
        <v>0</v>
      </c>
      <c r="U1704" s="11">
        <f t="shared" si="53"/>
        <v>0</v>
      </c>
      <c r="Y1704" s="11">
        <f>IF(SUM(Tableau1[[#This Row],[Other access]:[Sci-hub access]])&gt;=1,1,0)</f>
        <v>0</v>
      </c>
      <c r="Z1704" s="12">
        <f>IF(OR(Tableau1[[#This Row],[Access R1 + S1+ T1 ]]&gt;=1,Tableau1[[#This Row],[Access V1 +W1 + X1]]&gt;=1),1,0)</f>
        <v>0</v>
      </c>
      <c r="AB1704" s="10" t="str">
        <f>Tableau1[[#This Row],[DOI]]</f>
        <v>doi: 10.1016/j.ophtha.2017.05.034</v>
      </c>
      <c r="AC1704" s="13" t="str">
        <f>Tableau1[[#This Row],[Authors]]&amp;", "&amp;Tableau1[[#This Row],[Title]]&amp;" "&amp;Tableau1[[#This Row],[Journal]]&amp;". "&amp;Tableau1[[#This Row],[Year]]</f>
        <v>Berry JL, Bechtold M, Shah S, Zolfaghari E, Reid M, Jubran R, Kim JW., Not All Seeds Are Created Equal: Seed Classification Is Predictive of Outcomes in Retinoblastoma. Ophthalmology. 2017</v>
      </c>
    </row>
    <row r="1705" spans="1:29" x14ac:dyDescent="0.3">
      <c r="A1705">
        <v>2691</v>
      </c>
      <c r="B1705" t="s">
        <v>5903</v>
      </c>
      <c r="C1705" t="s">
        <v>16149</v>
      </c>
      <c r="D1705" t="s">
        <v>26326</v>
      </c>
      <c r="E1705" t="s">
        <v>2479</v>
      </c>
      <c r="F1705" s="10"/>
      <c r="G1705">
        <v>2017</v>
      </c>
      <c r="J1705">
        <v>0.15230544910134158</v>
      </c>
      <c r="L1705" t="s">
        <v>37154</v>
      </c>
      <c r="M1705">
        <v>28704320</v>
      </c>
      <c r="Q1705" s="10"/>
      <c r="R1705" s="11">
        <f t="shared" si="52"/>
        <v>0</v>
      </c>
      <c r="U1705" s="11">
        <f t="shared" si="53"/>
        <v>0</v>
      </c>
      <c r="Y1705" s="11">
        <f>IF(SUM(Tableau1[[#This Row],[Other access]:[Sci-hub access]])&gt;=1,1,0)</f>
        <v>0</v>
      </c>
      <c r="Z1705" s="12">
        <f>IF(OR(Tableau1[[#This Row],[Access R1 + S1+ T1 ]]&gt;=1,Tableau1[[#This Row],[Access V1 +W1 + X1]]&gt;=1),1,0)</f>
        <v>0</v>
      </c>
      <c r="AB1705" s="10" t="str">
        <f>Tableau1[[#This Row],[DOI]]</f>
        <v>doi: 10.1097/ICO.0000000000001270</v>
      </c>
      <c r="AC1705" s="13" t="str">
        <f>Tableau1[[#This Row],[Authors]]&amp;", "&amp;Tableau1[[#This Row],[Title]]&amp;" "&amp;Tableau1[[#This Row],[Journal]]&amp;". "&amp;Tableau1[[#This Row],[Year]]</f>
        <v>Maiti R, Mukherjee S, Hota D., Recurrence Rate and Graft Stability With Fibrin Glue Compared With Suture and Autologous Blood Coagulum for Conjunctival Autograft Adherence in Pterygium Surgery: A Meta-Analysis. Cornea. 2017</v>
      </c>
    </row>
    <row r="1706" spans="1:29" x14ac:dyDescent="0.3">
      <c r="A1706">
        <v>7742</v>
      </c>
      <c r="B1706" t="s">
        <v>10508</v>
      </c>
      <c r="C1706" t="s">
        <v>20704</v>
      </c>
      <c r="D1706" t="s">
        <v>30945</v>
      </c>
      <c r="E1706" t="s">
        <v>2479</v>
      </c>
      <c r="F1706" s="10"/>
      <c r="G1706">
        <v>2017</v>
      </c>
      <c r="J1706">
        <v>0.1523383817306927</v>
      </c>
      <c r="L1706" t="s">
        <v>42093</v>
      </c>
      <c r="M1706">
        <v>28060066</v>
      </c>
      <c r="Q1706" s="10"/>
      <c r="R1706" s="11">
        <f t="shared" si="52"/>
        <v>0</v>
      </c>
      <c r="U1706" s="11">
        <f t="shared" si="53"/>
        <v>0</v>
      </c>
      <c r="Y1706" s="11">
        <f>IF(SUM(Tableau1[[#This Row],[Other access]:[Sci-hub access]])&gt;=1,1,0)</f>
        <v>0</v>
      </c>
      <c r="Z1706" s="12">
        <f>IF(OR(Tableau1[[#This Row],[Access R1 + S1+ T1 ]]&gt;=1,Tableau1[[#This Row],[Access V1 +W1 + X1]]&gt;=1),1,0)</f>
        <v>0</v>
      </c>
      <c r="AB1706" s="10" t="str">
        <f>Tableau1[[#This Row],[DOI]]</f>
        <v>doi: 10.1097/ICO.0000000000001033</v>
      </c>
      <c r="AC1706" s="13" t="str">
        <f>Tableau1[[#This Row],[Authors]]&amp;", "&amp;Tableau1[[#This Row],[Title]]&amp;" "&amp;Tableau1[[#This Row],[Journal]]&amp;". "&amp;Tableau1[[#This Row],[Year]]</f>
        <v>Lee KW, Kim JY, Chin HS, Seo KY, Kim TI, Jung JW., Assessment of the Tear Meniscus by Strip Meniscometry and Keratograph in Patients With Dry Eye Disease According to the Presence of Meibomian Gland Dysfunction. Cornea. 2017</v>
      </c>
    </row>
    <row r="1707" spans="1:29" x14ac:dyDescent="0.3">
      <c r="A1707">
        <v>2216</v>
      </c>
      <c r="B1707" t="s">
        <v>5449</v>
      </c>
      <c r="C1707" t="s">
        <v>15694</v>
      </c>
      <c r="D1707" t="s">
        <v>25871</v>
      </c>
      <c r="E1707" t="s">
        <v>2443</v>
      </c>
      <c r="F1707" s="10"/>
      <c r="G1707">
        <v>2017</v>
      </c>
      <c r="J1707">
        <v>0.15243381460285943</v>
      </c>
      <c r="L1707" t="s">
        <v>36686</v>
      </c>
      <c r="M1707">
        <v>28796876</v>
      </c>
      <c r="Q1707" s="10"/>
      <c r="R1707" s="11">
        <f t="shared" si="52"/>
        <v>0</v>
      </c>
      <c r="U1707" s="11">
        <f t="shared" si="53"/>
        <v>0</v>
      </c>
      <c r="Y1707" s="11">
        <f>IF(SUM(Tableau1[[#This Row],[Other access]:[Sci-hub access]])&gt;=1,1,0)</f>
        <v>0</v>
      </c>
      <c r="Z1707" s="12">
        <f>IF(OR(Tableau1[[#This Row],[Access R1 + S1+ T1 ]]&gt;=1,Tableau1[[#This Row],[Access V1 +W1 + X1]]&gt;=1),1,0)</f>
        <v>0</v>
      </c>
      <c r="AB1707" s="10" t="str">
        <f>Tableau1[[#This Row],[DOI]]</f>
        <v>doi: 10.1167/iovs.17-21510</v>
      </c>
      <c r="AC1707" s="13" t="str">
        <f>Tableau1[[#This Row],[Authors]]&amp;", "&amp;Tableau1[[#This Row],[Title]]&amp;" "&amp;Tableau1[[#This Row],[Journal]]&amp;". "&amp;Tableau1[[#This Row],[Year]]</f>
        <v>Haj Najeeb B, Simader C, Deak G, Vass C, Gamper J, Montuoro A, Gerendas BS, Schmidt-Erfurth U., The Distribution of Leakage on Fluorescein Angiography in Diabetic Macular Edema: A New Approach to Its Etiology. Invest Ophthalmol Vis Sci. 2017</v>
      </c>
    </row>
    <row r="1708" spans="1:29" x14ac:dyDescent="0.3">
      <c r="A1708">
        <v>3470</v>
      </c>
      <c r="B1708" t="s">
        <v>6644</v>
      </c>
      <c r="C1708" t="s">
        <v>16886</v>
      </c>
      <c r="D1708" t="s">
        <v>27068</v>
      </c>
      <c r="E1708" t="s">
        <v>2562</v>
      </c>
      <c r="F1708" s="10"/>
      <c r="G1708">
        <v>2017</v>
      </c>
      <c r="J1708">
        <v>0.15258743433948718</v>
      </c>
      <c r="L1708" t="s">
        <v>37918</v>
      </c>
      <c r="M1708">
        <v>28581285</v>
      </c>
      <c r="Q1708" s="10"/>
      <c r="R1708" s="11">
        <f t="shared" si="52"/>
        <v>0</v>
      </c>
      <c r="U1708" s="11">
        <f t="shared" si="53"/>
        <v>0</v>
      </c>
      <c r="Y1708" s="11">
        <f>IF(SUM(Tableau1[[#This Row],[Other access]:[Sci-hub access]])&gt;=1,1,0)</f>
        <v>0</v>
      </c>
      <c r="Z1708" s="12">
        <f>IF(OR(Tableau1[[#This Row],[Access R1 + S1+ T1 ]]&gt;=1,Tableau1[[#This Row],[Access V1 +W1 + X1]]&gt;=1),1,0)</f>
        <v>0</v>
      </c>
      <c r="AB1708" s="10" t="str">
        <f>Tableau1[[#This Row],[DOI]]</f>
        <v>doi: 10.22608/APO.2016204</v>
      </c>
      <c r="AC1708" s="13" t="str">
        <f>Tableau1[[#This Row],[Authors]]&amp;", "&amp;Tableau1[[#This Row],[Title]]&amp;" "&amp;Tableau1[[#This Row],[Journal]]&amp;". "&amp;Tableau1[[#This Row],[Year]]</f>
        <v>Fujimoto K, Osawa H, Moriyama T, Miyamoto T, Irie T, Nishimura T, Inoue T., Long-Term Stability of Minimally Invasive Radial Keratotomy for Mild to Moderate Keratoconus. Asia Pac J Ophthalmol (Phila). 2017</v>
      </c>
    </row>
    <row r="1709" spans="1:29" x14ac:dyDescent="0.3">
      <c r="A1709">
        <v>9304</v>
      </c>
      <c r="B1709" t="s">
        <v>11883</v>
      </c>
      <c r="C1709" t="s">
        <v>22060</v>
      </c>
      <c r="D1709" t="s">
        <v>32327</v>
      </c>
      <c r="E1709" t="s">
        <v>2473</v>
      </c>
      <c r="F1709" s="10"/>
      <c r="G1709">
        <v>2017</v>
      </c>
      <c r="J1709">
        <v>0.15263582255730379</v>
      </c>
      <c r="L1709" t="e">
        <v>#VALUE!</v>
      </c>
      <c r="M1709">
        <v>27748655</v>
      </c>
      <c r="Q1709" s="10"/>
      <c r="R1709" s="11">
        <f t="shared" si="52"/>
        <v>0</v>
      </c>
      <c r="U1709" s="11">
        <f t="shared" si="53"/>
        <v>0</v>
      </c>
      <c r="Y1709" s="11">
        <f>IF(SUM(Tableau1[[#This Row],[Other access]:[Sci-hub access]])&gt;=1,1,0)</f>
        <v>0</v>
      </c>
      <c r="Z1709" s="12">
        <f>IF(OR(Tableau1[[#This Row],[Access R1 + S1+ T1 ]]&gt;=1,Tableau1[[#This Row],[Access V1 +W1 + X1]]&gt;=1),1,0)</f>
        <v>0</v>
      </c>
      <c r="AB1709" s="10" t="e">
        <f>Tableau1[[#This Row],[DOI]]</f>
        <v>#VALUE!</v>
      </c>
      <c r="AC1709" s="13" t="str">
        <f>Tableau1[[#This Row],[Authors]]&amp;", "&amp;Tableau1[[#This Row],[Title]]&amp;" "&amp;Tableau1[[#This Row],[Journal]]&amp;". "&amp;Tableau1[[#This Row],[Year]]</f>
        <v>Scharoun JH, Han JH, Gobin YP., Anesthesia for Ophthalmic Artery Chemosurgery. Anesthesiology. 2017</v>
      </c>
    </row>
    <row r="1710" spans="1:29" x14ac:dyDescent="0.3">
      <c r="A1710">
        <v>6797</v>
      </c>
      <c r="B1710" t="s">
        <v>9677</v>
      </c>
      <c r="C1710" t="s">
        <v>19882</v>
      </c>
      <c r="D1710" t="s">
        <v>30111</v>
      </c>
      <c r="E1710" t="s">
        <v>2562</v>
      </c>
      <c r="F1710" s="10"/>
      <c r="G1710">
        <v>2017</v>
      </c>
      <c r="J1710">
        <v>0.15269560415853856</v>
      </c>
      <c r="L1710" t="s">
        <v>41157</v>
      </c>
      <c r="M1710">
        <v>28161920</v>
      </c>
      <c r="Q1710" s="10"/>
      <c r="R1710" s="11">
        <f t="shared" si="52"/>
        <v>0</v>
      </c>
      <c r="U1710" s="11">
        <f t="shared" si="53"/>
        <v>0</v>
      </c>
      <c r="Y1710" s="11">
        <f>IF(SUM(Tableau1[[#This Row],[Other access]:[Sci-hub access]])&gt;=1,1,0)</f>
        <v>0</v>
      </c>
      <c r="Z1710" s="12">
        <f>IF(OR(Tableau1[[#This Row],[Access R1 + S1+ T1 ]]&gt;=1,Tableau1[[#This Row],[Access V1 +W1 + X1]]&gt;=1),1,0)</f>
        <v>0</v>
      </c>
      <c r="AB1710" s="10" t="str">
        <f>Tableau1[[#This Row],[DOI]]</f>
        <v>doi: 10.22608/APO.201698</v>
      </c>
      <c r="AC1710" s="13" t="str">
        <f>Tableau1[[#This Row],[Authors]]&amp;", "&amp;Tableau1[[#This Row],[Title]]&amp;" "&amp;Tableau1[[#This Row],[Journal]]&amp;". "&amp;Tableau1[[#This Row],[Year]]</f>
        <v>Huynh E, Chandrasekera E, Bukowska D, McLenachan S, Mackey DA, Chen FK., Past, Present, and Future Concepts of the Choroidal Scleral Interface Morphology on Optical Coherence Tomography. Asia Pac J Ophthalmol (Phila). 2017</v>
      </c>
    </row>
    <row r="1711" spans="1:29" x14ac:dyDescent="0.3">
      <c r="A1711">
        <v>21</v>
      </c>
      <c r="B1711" t="s">
        <v>3284</v>
      </c>
      <c r="C1711" t="s">
        <v>13545</v>
      </c>
      <c r="D1711" t="s">
        <v>23704</v>
      </c>
      <c r="E1711" t="s">
        <v>2485</v>
      </c>
      <c r="F1711" s="10"/>
      <c r="G1711">
        <v>2018</v>
      </c>
      <c r="J1711">
        <v>0.15270600111649224</v>
      </c>
      <c r="L1711" t="s">
        <v>34539</v>
      </c>
      <c r="M1711">
        <v>29490187</v>
      </c>
      <c r="Q1711" s="10"/>
      <c r="R1711" s="11">
        <f t="shared" si="52"/>
        <v>0</v>
      </c>
      <c r="U1711" s="11">
        <f t="shared" si="53"/>
        <v>0</v>
      </c>
      <c r="Y1711" s="11">
        <f>IF(SUM(Tableau1[[#This Row],[Other access]:[Sci-hub access]])&gt;=1,1,0)</f>
        <v>0</v>
      </c>
      <c r="Z1711" s="12">
        <f>IF(OR(Tableau1[[#This Row],[Access R1 + S1+ T1 ]]&gt;=1,Tableau1[[#This Row],[Access V1 +W1 + X1]]&gt;=1),1,0)</f>
        <v>0</v>
      </c>
      <c r="AB1711" s="10" t="str">
        <f>Tableau1[[#This Row],[DOI]]</f>
        <v>doi: 10.1056/NEJMicm1709103</v>
      </c>
      <c r="AC1711" s="13" t="str">
        <f>Tableau1[[#This Row],[Authors]]&amp;", "&amp;Tableau1[[#This Row],[Title]]&amp;" "&amp;Tableau1[[#This Row],[Journal]]&amp;". "&amp;Tableau1[[#This Row],[Year]]</f>
        <v>Rodrigues-Barros S, Parreira S., Interstitial Keratitis in Cogan's Syndrome. N Engl J Med. 2018</v>
      </c>
    </row>
    <row r="1712" spans="1:29" x14ac:dyDescent="0.3">
      <c r="A1712">
        <v>5852</v>
      </c>
      <c r="B1712" t="s">
        <v>8868</v>
      </c>
      <c r="C1712" t="s">
        <v>19084</v>
      </c>
      <c r="D1712" t="s">
        <v>29298</v>
      </c>
      <c r="E1712" t="s">
        <v>2532</v>
      </c>
      <c r="F1712" s="10"/>
      <c r="G1712">
        <v>2017</v>
      </c>
      <c r="J1712">
        <v>0.15273243198666564</v>
      </c>
      <c r="L1712" t="s">
        <v>40234</v>
      </c>
      <c r="M1712">
        <v>28280945</v>
      </c>
      <c r="Q1712" s="10"/>
      <c r="R1712" s="11">
        <f t="shared" si="52"/>
        <v>0</v>
      </c>
      <c r="U1712" s="11">
        <f t="shared" si="53"/>
        <v>0</v>
      </c>
      <c r="Y1712" s="11">
        <f>IF(SUM(Tableau1[[#This Row],[Other access]:[Sci-hub access]])&gt;=1,1,0)</f>
        <v>0</v>
      </c>
      <c r="Z1712" s="12">
        <f>IF(OR(Tableau1[[#This Row],[Access R1 + S1+ T1 ]]&gt;=1,Tableau1[[#This Row],[Access V1 +W1 + X1]]&gt;=1),1,0)</f>
        <v>0</v>
      </c>
      <c r="AB1712" s="10" t="str">
        <f>Tableau1[[#This Row],[DOI]]</f>
        <v>doi: 10.1007/s10384-017-0508-y</v>
      </c>
      <c r="AC1712" s="13" t="str">
        <f>Tableau1[[#This Row],[Authors]]&amp;", "&amp;Tableau1[[#This Row],[Title]]&amp;" "&amp;Tableau1[[#This Row],[Journal]]&amp;". "&amp;Tableau1[[#This Row],[Year]]</f>
        <v>Seol BR, Kim S, Kim DM, Park KH, Jeoung JW, Kim SH., Influence of intraocular pressure reduction on progression of normal-tension glaucoma with myopic tilted disc and associated risk factors. Jpn J Ophthalmol. 2017</v>
      </c>
    </row>
    <row r="1713" spans="1:29" x14ac:dyDescent="0.3">
      <c r="A1713">
        <v>6186</v>
      </c>
      <c r="B1713" t="s">
        <v>9150</v>
      </c>
      <c r="C1713" t="s">
        <v>19363</v>
      </c>
      <c r="D1713" t="s">
        <v>29581</v>
      </c>
      <c r="E1713" t="s">
        <v>2440</v>
      </c>
      <c r="F1713" s="10"/>
      <c r="G1713">
        <v>2017</v>
      </c>
      <c r="J1713">
        <v>0.15287923089811573</v>
      </c>
      <c r="L1713" t="s">
        <v>40556</v>
      </c>
      <c r="M1713">
        <v>28238753</v>
      </c>
      <c r="Q1713" s="10"/>
      <c r="R1713" s="11">
        <f t="shared" si="52"/>
        <v>0</v>
      </c>
      <c r="U1713" s="11">
        <f t="shared" si="53"/>
        <v>0</v>
      </c>
      <c r="Y1713" s="11">
        <f>IF(SUM(Tableau1[[#This Row],[Other access]:[Sci-hub access]])&gt;=1,1,0)</f>
        <v>0</v>
      </c>
      <c r="Z1713" s="12">
        <f>IF(OR(Tableau1[[#This Row],[Access R1 + S1+ T1 ]]&gt;=1,Tableau1[[#This Row],[Access V1 +W1 + X1]]&gt;=1),1,0)</f>
        <v>0</v>
      </c>
      <c r="AB1713" s="10" t="str">
        <f>Tableau1[[#This Row],[DOI]]</f>
        <v>doi: 10.1016/j.exer.2017.02.011</v>
      </c>
      <c r="AC1713" s="13" t="str">
        <f>Tableau1[[#This Row],[Authors]]&amp;", "&amp;Tableau1[[#This Row],[Title]]&amp;" "&amp;Tableau1[[#This Row],[Journal]]&amp;". "&amp;Tableau1[[#This Row],[Year]]</f>
        <v>Gu R, Lei B, Shu Q, Li G, Xu G., Glucocorticoid-induced leucine zipper overexpression inhibits lipopolysaccharide-induced retinal inflammation in rats. Exp Eye Res. 2017</v>
      </c>
    </row>
    <row r="1714" spans="1:29" ht="28.8" x14ac:dyDescent="0.3">
      <c r="A1714">
        <v>8557</v>
      </c>
      <c r="B1714" t="s">
        <v>11226</v>
      </c>
      <c r="C1714" t="s">
        <v>21410</v>
      </c>
      <c r="D1714" t="s">
        <v>31665</v>
      </c>
      <c r="E1714" t="s">
        <v>34015</v>
      </c>
      <c r="F1714" s="10"/>
      <c r="G1714">
        <v>2017</v>
      </c>
      <c r="J1714">
        <v>0.15289623601652058</v>
      </c>
      <c r="L1714" t="s">
        <v>42893</v>
      </c>
      <c r="M1714">
        <v>27892755</v>
      </c>
      <c r="Q1714" s="10"/>
      <c r="R1714" s="11">
        <f t="shared" si="52"/>
        <v>0</v>
      </c>
      <c r="U1714" s="11">
        <f t="shared" si="53"/>
        <v>0</v>
      </c>
      <c r="Y1714" s="11">
        <f>IF(SUM(Tableau1[[#This Row],[Other access]:[Sci-hub access]])&gt;=1,1,0)</f>
        <v>0</v>
      </c>
      <c r="Z1714" s="12">
        <f>IF(OR(Tableau1[[#This Row],[Access R1 + S1+ T1 ]]&gt;=1,Tableau1[[#This Row],[Access V1 +W1 + X1]]&gt;=1),1,0)</f>
        <v>0</v>
      </c>
      <c r="AB1714" s="10" t="str">
        <f>Tableau1[[#This Row],[DOI]]</f>
        <v>doi: 10.1080/13816810.2016.1227454</v>
      </c>
      <c r="AC1714" s="13" t="str">
        <f>Tableau1[[#This Row],[Authors]]&amp;", "&amp;Tableau1[[#This Row],[Title]]&amp;" "&amp;Tableau1[[#This Row],[Journal]]&amp;". "&amp;Tableau1[[#This Row],[Year]]</f>
        <v>Navarro-Partida J, Alvarado Castillo B, Martinez-Rizo AB, Rosales-Diaz R, Velazquez-Fernandez JB, Santos A., Association of single-nucleotide polymorphisms in non-coding regions of the TLR4 gene with primary open angle glaucoma in a Mexican population. Ophthalmic Genet. 2017</v>
      </c>
    </row>
    <row r="1715" spans="1:29" x14ac:dyDescent="0.3">
      <c r="A1715">
        <v>7924</v>
      </c>
      <c r="B1715" t="s">
        <v>10665</v>
      </c>
      <c r="C1715" t="s">
        <v>20861</v>
      </c>
      <c r="D1715" t="s">
        <v>31103</v>
      </c>
      <c r="E1715" t="s">
        <v>2942</v>
      </c>
      <c r="F1715" s="10"/>
      <c r="G1715">
        <v>2017</v>
      </c>
      <c r="J1715">
        <v>0.15291754161014381</v>
      </c>
      <c r="L1715" t="s">
        <v>42271</v>
      </c>
      <c r="M1715">
        <v>28028002</v>
      </c>
      <c r="Q1715" s="10"/>
      <c r="R1715" s="11">
        <f t="shared" si="52"/>
        <v>0</v>
      </c>
      <c r="U1715" s="11">
        <f t="shared" si="53"/>
        <v>0</v>
      </c>
      <c r="Y1715" s="11">
        <f>IF(SUM(Tableau1[[#This Row],[Other access]:[Sci-hub access]])&gt;=1,1,0)</f>
        <v>0</v>
      </c>
      <c r="Z1715" s="12">
        <f>IF(OR(Tableau1[[#This Row],[Access R1 + S1+ T1 ]]&gt;=1,Tableau1[[#This Row],[Access V1 +W1 + X1]]&gt;=1),1,0)</f>
        <v>0</v>
      </c>
      <c r="AB1715" s="10" t="str">
        <f>Tableau1[[#This Row],[DOI]]</f>
        <v>doi: 10.1016/j.preteyeres.2016.12.004</v>
      </c>
      <c r="AC1715" s="13" t="str">
        <f>Tableau1[[#This Row],[Authors]]&amp;", "&amp;Tableau1[[#This Row],[Title]]&amp;" "&amp;Tableau1[[#This Row],[Journal]]&amp;". "&amp;Tableau1[[#This Row],[Year]]</f>
        <v>Carreon T, van der Merwe E, Fellman RL, Johnstone M, Bhattacharya SK., Aqueous outflow - A continuum from trabecular meshwork to episcleral veins. Prog Retin Eye Res. 2017</v>
      </c>
    </row>
    <row r="1716" spans="1:29" x14ac:dyDescent="0.3">
      <c r="A1716">
        <v>1709</v>
      </c>
      <c r="B1716" t="s">
        <v>4959</v>
      </c>
      <c r="C1716" t="s">
        <v>15208</v>
      </c>
      <c r="D1716" t="s">
        <v>25380</v>
      </c>
      <c r="E1716" t="s">
        <v>2758</v>
      </c>
      <c r="F1716" s="10"/>
      <c r="G1716">
        <v>2018</v>
      </c>
      <c r="J1716">
        <v>0.15323746831144025</v>
      </c>
      <c r="L1716" t="s">
        <v>36187</v>
      </c>
      <c r="M1716">
        <v>28898393</v>
      </c>
      <c r="Q1716" s="10"/>
      <c r="R1716" s="11">
        <f t="shared" si="52"/>
        <v>0</v>
      </c>
      <c r="U1716" s="11">
        <f t="shared" si="53"/>
        <v>0</v>
      </c>
      <c r="Y1716" s="11">
        <f>IF(SUM(Tableau1[[#This Row],[Other access]:[Sci-hub access]])&gt;=1,1,0)</f>
        <v>0</v>
      </c>
      <c r="Z1716" s="12">
        <f>IF(OR(Tableau1[[#This Row],[Access R1 + S1+ T1 ]]&gt;=1,Tableau1[[#This Row],[Access V1 +W1 + X1]]&gt;=1),1,0)</f>
        <v>0</v>
      </c>
      <c r="AB1716" s="10" t="str">
        <f>Tableau1[[#This Row],[DOI]]</f>
        <v>doi: 10.1111/cei.13049</v>
      </c>
      <c r="AC1716" s="13" t="str">
        <f>Tableau1[[#This Row],[Authors]]&amp;", "&amp;Tableau1[[#This Row],[Title]]&amp;" "&amp;Tableau1[[#This Row],[Journal]]&amp;". "&amp;Tableau1[[#This Row],[Year]]</f>
        <v>Giza M, Koftori D, Chen L, Bowness P., Is Behçet's disease a 'class 1-opathy'? The role of HLA-B*51 in the pathogenesis of Behçet's disease. Clin Exp Immunol. 2018</v>
      </c>
    </row>
    <row r="1717" spans="1:29" ht="28.8" x14ac:dyDescent="0.3">
      <c r="A1717">
        <v>2763</v>
      </c>
      <c r="B1717" t="s">
        <v>5969</v>
      </c>
      <c r="C1717" t="s">
        <v>16216</v>
      </c>
      <c r="D1717" t="s">
        <v>26393</v>
      </c>
      <c r="E1717" t="s">
        <v>2441</v>
      </c>
      <c r="F1717" s="10"/>
      <c r="G1717">
        <v>2017</v>
      </c>
      <c r="J1717">
        <v>0.15329025212852121</v>
      </c>
      <c r="L1717" t="s">
        <v>37222</v>
      </c>
      <c r="M1717">
        <v>28689897</v>
      </c>
      <c r="Q1717" s="10"/>
      <c r="R1717" s="11">
        <f t="shared" si="52"/>
        <v>0</v>
      </c>
      <c r="U1717" s="11">
        <f t="shared" si="53"/>
        <v>0</v>
      </c>
      <c r="Y1717" s="11">
        <f>IF(SUM(Tableau1[[#This Row],[Other access]:[Sci-hub access]])&gt;=1,1,0)</f>
        <v>0</v>
      </c>
      <c r="Z1717" s="12">
        <f>IF(OR(Tableau1[[#This Row],[Access R1 + S1+ T1 ]]&gt;=1,Tableau1[[#This Row],[Access V1 +W1 + X1]]&gt;=1),1,0)</f>
        <v>0</v>
      </c>
      <c r="AB1717" s="10" t="str">
        <f>Tableau1[[#This Row],[DOI]]</f>
        <v>doi: 10.1016/j.ophtha.2017.06.001</v>
      </c>
      <c r="AC1717" s="13" t="str">
        <f>Tableau1[[#This Row],[Authors]]&amp;", "&amp;Tableau1[[#This Row],[Title]]&amp;" "&amp;Tableau1[[#This Row],[Journal]]&amp;". "&amp;Tableau1[[#This Row],[Year]]</f>
        <v>Foreman J, Xie J, Keel S, van Wijngaarden P, Sandhu SS, Ang GS, Fan Gaskin J, Crowston J, Bourne R, Taylor HR, Dirani M., The Prevalence and Causes of Vision Loss in Indigenous and Non-Indigenous Australians: The National Eye Health Survey. Ophthalmology. 2017</v>
      </c>
    </row>
    <row r="1718" spans="1:29" x14ac:dyDescent="0.3">
      <c r="A1718">
        <v>2901</v>
      </c>
      <c r="B1718" t="s">
        <v>6100</v>
      </c>
      <c r="C1718" t="s">
        <v>16346</v>
      </c>
      <c r="D1718" t="s">
        <v>26524</v>
      </c>
      <c r="E1718" t="s">
        <v>2462</v>
      </c>
      <c r="F1718" s="10"/>
      <c r="G1718">
        <v>2017</v>
      </c>
      <c r="J1718">
        <v>0.15335989571800746</v>
      </c>
      <c r="L1718" t="s">
        <v>37359</v>
      </c>
      <c r="M1718">
        <v>28666424</v>
      </c>
      <c r="Q1718" s="10"/>
      <c r="R1718" s="11">
        <f t="shared" si="52"/>
        <v>0</v>
      </c>
      <c r="U1718" s="11">
        <f t="shared" si="53"/>
        <v>0</v>
      </c>
      <c r="Y1718" s="11">
        <f>IF(SUM(Tableau1[[#This Row],[Other access]:[Sci-hub access]])&gt;=1,1,0)</f>
        <v>0</v>
      </c>
      <c r="Z1718" s="12">
        <f>IF(OR(Tableau1[[#This Row],[Access R1 + S1+ T1 ]]&gt;=1,Tableau1[[#This Row],[Access V1 +W1 + X1]]&gt;=1),1,0)</f>
        <v>0</v>
      </c>
      <c r="AB1718" s="10" t="str">
        <f>Tableau1[[#This Row],[DOI]]</f>
        <v>doi: 10.1186/s12886-017-0511-6</v>
      </c>
      <c r="AC1718" s="13" t="str">
        <f>Tableau1[[#This Row],[Authors]]&amp;", "&amp;Tableau1[[#This Row],[Title]]&amp;" "&amp;Tableau1[[#This Row],[Journal]]&amp;". "&amp;Tableau1[[#This Row],[Year]]</f>
        <v>Liao W, Xiao S, Yong J, Fan S, Fang W, Zheng Y, Liu J., Bilateral ptosis as first presentation of cytophagic histiocytic panniculitis: a case report. BMC Ophthalmol. 2017</v>
      </c>
    </row>
    <row r="1719" spans="1:29" ht="28.8" x14ac:dyDescent="0.3">
      <c r="A1719">
        <v>2998</v>
      </c>
      <c r="B1719" t="s">
        <v>6192</v>
      </c>
      <c r="C1719" t="s">
        <v>16437</v>
      </c>
      <c r="D1719" t="s">
        <v>26616</v>
      </c>
      <c r="E1719" t="s">
        <v>2443</v>
      </c>
      <c r="F1719" s="10"/>
      <c r="G1719">
        <v>2017</v>
      </c>
      <c r="J1719">
        <v>0.1535576072624425</v>
      </c>
      <c r="L1719" t="s">
        <v>37453</v>
      </c>
      <c r="M1719">
        <v>28654981</v>
      </c>
      <c r="Q1719" s="10"/>
      <c r="R1719" s="11">
        <f t="shared" si="52"/>
        <v>0</v>
      </c>
      <c r="U1719" s="11">
        <f t="shared" si="53"/>
        <v>0</v>
      </c>
      <c r="Y1719" s="11">
        <f>IF(SUM(Tableau1[[#This Row],[Other access]:[Sci-hub access]])&gt;=1,1,0)</f>
        <v>0</v>
      </c>
      <c r="Z1719" s="12">
        <f>IF(OR(Tableau1[[#This Row],[Access R1 + S1+ T1 ]]&gt;=1,Tableau1[[#This Row],[Access V1 +W1 + X1]]&gt;=1),1,0)</f>
        <v>0</v>
      </c>
      <c r="AB1719" s="10" t="str">
        <f>Tableau1[[#This Row],[DOI]]</f>
        <v>doi: 10.1167/iovs.16-20860</v>
      </c>
      <c r="AC1719" s="13" t="str">
        <f>Tableau1[[#This Row],[Authors]]&amp;", "&amp;Tableau1[[#This Row],[Title]]&amp;" "&amp;Tableau1[[#This Row],[Journal]]&amp;". "&amp;Tableau1[[#This Row],[Year]]</f>
        <v>Marsh-Tootle WL, Harb E, Hou W, Zhang Q, Anderson HA, Weise K, Norton TT, Gwiazda J, Hyman L; Correction of Myopia Evaluation Trial (COMET) Study Group.., Optic Nerve Tilt, Crescent, Ovality, and Torsion in a Multi-Ethnic Cohort of Young Adults With and Without Myopia. Invest Ophthalmol Vis Sci. 2017</v>
      </c>
    </row>
    <row r="1720" spans="1:29" x14ac:dyDescent="0.3">
      <c r="A1720">
        <v>681</v>
      </c>
      <c r="B1720" t="s">
        <v>3944</v>
      </c>
      <c r="C1720" t="s">
        <v>14199</v>
      </c>
      <c r="D1720" t="s">
        <v>24364</v>
      </c>
      <c r="E1720" t="s">
        <v>2465</v>
      </c>
      <c r="F1720" s="10"/>
      <c r="G1720">
        <v>2017</v>
      </c>
      <c r="J1720">
        <v>0.15356741609336</v>
      </c>
      <c r="L1720" t="s">
        <v>35174</v>
      </c>
      <c r="M1720">
        <v>29137019</v>
      </c>
      <c r="Q1720" s="10"/>
      <c r="R1720" s="11">
        <f t="shared" si="52"/>
        <v>0</v>
      </c>
      <c r="U1720" s="11">
        <f t="shared" si="53"/>
        <v>0</v>
      </c>
      <c r="Y1720" s="11">
        <f>IF(SUM(Tableau1[[#This Row],[Other access]:[Sci-hub access]])&gt;=1,1,0)</f>
        <v>0</v>
      </c>
      <c r="Z1720" s="12">
        <f>IF(OR(Tableau1[[#This Row],[Access R1 + S1+ T1 ]]&gt;=1,Tableau1[[#This Row],[Access V1 +W1 + X1]]&gt;=1),1,0)</f>
        <v>0</v>
      </c>
      <c r="AB1720" s="10" t="str">
        <f>Tableau1[[#This Row],[DOI]]</f>
        <v>doi: 10.1097/MD.0000000000008379</v>
      </c>
      <c r="AC1720" s="13" t="str">
        <f>Tableau1[[#This Row],[Authors]]&amp;", "&amp;Tableau1[[#This Row],[Title]]&amp;" "&amp;Tableau1[[#This Row],[Journal]]&amp;". "&amp;Tableau1[[#This Row],[Year]]</f>
        <v>Michalska-Małecka K, Heinke Knudsen A., Optical coherence tomography angiography in patients with diabetic retinopathy treated with anti-VEGF intravitreal injections: Case report. Medicine (Baltimore). 2017</v>
      </c>
    </row>
    <row r="1721" spans="1:29" x14ac:dyDescent="0.3">
      <c r="A1721">
        <v>5800</v>
      </c>
      <c r="B1721" t="s">
        <v>8821</v>
      </c>
      <c r="C1721" t="s">
        <v>19038</v>
      </c>
      <c r="D1721" t="s">
        <v>29251</v>
      </c>
      <c r="E1721" t="s">
        <v>34117</v>
      </c>
      <c r="F1721" s="10"/>
      <c r="G1721">
        <v>2017</v>
      </c>
      <c r="J1721">
        <v>0.15371861969978839</v>
      </c>
      <c r="L1721" t="s">
        <v>40182</v>
      </c>
      <c r="M1721">
        <v>28284144</v>
      </c>
      <c r="Q1721" s="10"/>
      <c r="R1721" s="11">
        <f t="shared" si="52"/>
        <v>0</v>
      </c>
      <c r="U1721" s="11">
        <f t="shared" si="53"/>
        <v>0</v>
      </c>
      <c r="Y1721" s="11">
        <f>IF(SUM(Tableau1[[#This Row],[Other access]:[Sci-hub access]])&gt;=1,1,0)</f>
        <v>0</v>
      </c>
      <c r="Z1721" s="12">
        <f>IF(OR(Tableau1[[#This Row],[Access R1 + S1+ T1 ]]&gt;=1,Tableau1[[#This Row],[Access V1 +W1 + X1]]&gt;=1),1,0)</f>
        <v>0</v>
      </c>
      <c r="AB1721" s="10" t="str">
        <f>Tableau1[[#This Row],[DOI]]</f>
        <v>doi: 10.1016/j.gaitpost.2017.03.001</v>
      </c>
      <c r="AC1721" s="13" t="str">
        <f>Tableau1[[#This Row],[Authors]]&amp;", "&amp;Tableau1[[#This Row],[Title]]&amp;" "&amp;Tableau1[[#This Row],[Journal]]&amp;". "&amp;Tableau1[[#This Row],[Year]]</f>
        <v>Saucedo F, Yang F., Effects of visual deprivation on stability among young and older adults during treadmill walking. Gait Posture. 2017</v>
      </c>
    </row>
    <row r="1722" spans="1:29" x14ac:dyDescent="0.3">
      <c r="A1722">
        <v>10955</v>
      </c>
      <c r="B1722" t="s">
        <v>13389</v>
      </c>
      <c r="C1722" t="s">
        <v>23551</v>
      </c>
      <c r="D1722" t="s">
        <v>33843</v>
      </c>
      <c r="E1722" t="s">
        <v>2447</v>
      </c>
      <c r="F1722" s="10"/>
      <c r="G1722">
        <v>2017</v>
      </c>
      <c r="J1722">
        <v>0.15376744724620783</v>
      </c>
      <c r="L1722" t="s">
        <v>45196</v>
      </c>
      <c r="M1722">
        <v>26784550</v>
      </c>
      <c r="Q1722" s="10"/>
      <c r="R1722" s="11">
        <f t="shared" si="52"/>
        <v>0</v>
      </c>
      <c r="U1722" s="11">
        <f t="shared" si="53"/>
        <v>0</v>
      </c>
      <c r="Y1722" s="11">
        <f>IF(SUM(Tableau1[[#This Row],[Other access]:[Sci-hub access]])&gt;=1,1,0)</f>
        <v>0</v>
      </c>
      <c r="Z1722" s="12">
        <f>IF(OR(Tableau1[[#This Row],[Access R1 + S1+ T1 ]]&gt;=1,Tableau1[[#This Row],[Access V1 +W1 + X1]]&gt;=1),1,0)</f>
        <v>0</v>
      </c>
      <c r="AB1722" s="10" t="str">
        <f>Tableau1[[#This Row],[DOI]]</f>
        <v>doi: 10.1097/IOP.0000000000000625</v>
      </c>
      <c r="AC1722" s="13" t="str">
        <f>Tableau1[[#This Row],[Authors]]&amp;", "&amp;Tableau1[[#This Row],[Title]]&amp;" "&amp;Tableau1[[#This Row],[Journal]]&amp;". "&amp;Tableau1[[#This Row],[Year]]</f>
        <v>Karim F, Paridaens D, Westenberg LEH, Guenoun J, Verdijk RM, van Hagen PM, van Laar JAM., Infliximab for IgG4-Related Orbital Disease. Ophthal Plast Reconstr Surg. 2017</v>
      </c>
    </row>
    <row r="1723" spans="1:29" x14ac:dyDescent="0.3">
      <c r="A1723">
        <v>4848</v>
      </c>
      <c r="B1723" t="s">
        <v>7951</v>
      </c>
      <c r="C1723" t="s">
        <v>18180</v>
      </c>
      <c r="D1723" t="s">
        <v>28381</v>
      </c>
      <c r="E1723" t="s">
        <v>2562</v>
      </c>
      <c r="F1723" s="10"/>
      <c r="G1723">
        <v>2017</v>
      </c>
      <c r="J1723">
        <v>0.15379432229187906</v>
      </c>
      <c r="L1723" t="s">
        <v>39258</v>
      </c>
      <c r="M1723">
        <v>28399337</v>
      </c>
      <c r="Q1723" s="10"/>
      <c r="R1723" s="11">
        <f t="shared" si="52"/>
        <v>0</v>
      </c>
      <c r="U1723" s="11">
        <f t="shared" si="53"/>
        <v>0</v>
      </c>
      <c r="Y1723" s="11">
        <f>IF(SUM(Tableau1[[#This Row],[Other access]:[Sci-hub access]])&gt;=1,1,0)</f>
        <v>0</v>
      </c>
      <c r="Z1723" s="12">
        <f>IF(OR(Tableau1[[#This Row],[Access R1 + S1+ T1 ]]&gt;=1,Tableau1[[#This Row],[Access V1 +W1 + X1]]&gt;=1),1,0)</f>
        <v>0</v>
      </c>
      <c r="AB1723" s="10" t="str">
        <f>Tableau1[[#This Row],[DOI]]</f>
        <v>doi: 10.22608/APO.201713</v>
      </c>
      <c r="AC1723" s="13" t="str">
        <f>Tableau1[[#This Row],[Authors]]&amp;", "&amp;Tableau1[[#This Row],[Title]]&amp;" "&amp;Tableau1[[#This Row],[Journal]]&amp;". "&amp;Tableau1[[#This Row],[Year]]</f>
        <v>Krishna Y, Coupland SE., Lacrimal Sac Tumors--A Review. Asia Pac J Ophthalmol (Phila). 2017</v>
      </c>
    </row>
    <row r="1724" spans="1:29" x14ac:dyDescent="0.3">
      <c r="A1724">
        <v>3017</v>
      </c>
      <c r="B1724" t="s">
        <v>6210</v>
      </c>
      <c r="C1724" t="s">
        <v>16455</v>
      </c>
      <c r="D1724" t="s">
        <v>26634</v>
      </c>
      <c r="E1724" t="s">
        <v>2464</v>
      </c>
      <c r="F1724" s="10"/>
      <c r="G1724">
        <v>2017</v>
      </c>
      <c r="J1724">
        <v>0.15382913761469186</v>
      </c>
      <c r="L1724" t="s">
        <v>37471</v>
      </c>
      <c r="M1724">
        <v>28650878</v>
      </c>
      <c r="Q1724" s="10"/>
      <c r="R1724" s="11">
        <f t="shared" si="52"/>
        <v>0</v>
      </c>
      <c r="U1724" s="11">
        <f t="shared" si="53"/>
        <v>0</v>
      </c>
      <c r="Y1724" s="11">
        <f>IF(SUM(Tableau1[[#This Row],[Other access]:[Sci-hub access]])&gt;=1,1,0)</f>
        <v>0</v>
      </c>
      <c r="Z1724" s="12">
        <f>IF(OR(Tableau1[[#This Row],[Access R1 + S1+ T1 ]]&gt;=1,Tableau1[[#This Row],[Access V1 +W1 + X1]]&gt;=1),1,0)</f>
        <v>0</v>
      </c>
      <c r="AB1724" s="10" t="str">
        <f>Tableau1[[#This Row],[DOI]]</f>
        <v>doi: 10.1097/ICU.0000000000000410</v>
      </c>
      <c r="AC1724" s="13" t="str">
        <f>Tableau1[[#This Row],[Authors]]&amp;", "&amp;Tableau1[[#This Row],[Title]]&amp;" "&amp;Tableau1[[#This Row],[Journal]]&amp;". "&amp;Tableau1[[#This Row],[Year]]</f>
        <v>Jurkute N, Yu-Wai-Man P., Leber hereditary optic neuropathy: bridging the translational gap. Curr Opin Ophthalmol. 2017</v>
      </c>
    </row>
    <row r="1725" spans="1:29" x14ac:dyDescent="0.3">
      <c r="A1725">
        <v>9669</v>
      </c>
      <c r="B1725" t="s">
        <v>12219</v>
      </c>
      <c r="C1725" t="s">
        <v>22393</v>
      </c>
      <c r="D1725" t="s">
        <v>32667</v>
      </c>
      <c r="E1725" t="s">
        <v>2502</v>
      </c>
      <c r="F1725" s="10"/>
      <c r="G1725">
        <v>2017</v>
      </c>
      <c r="J1725">
        <v>0.15385330784620388</v>
      </c>
      <c r="L1725" t="s">
        <v>43938</v>
      </c>
      <c r="M1725">
        <v>27627620</v>
      </c>
      <c r="Q1725" s="10"/>
      <c r="R1725" s="11">
        <f t="shared" si="52"/>
        <v>0</v>
      </c>
      <c r="U1725" s="11">
        <f t="shared" si="53"/>
        <v>0</v>
      </c>
      <c r="Y1725" s="11">
        <f>IF(SUM(Tableau1[[#This Row],[Other access]:[Sci-hub access]])&gt;=1,1,0)</f>
        <v>0</v>
      </c>
      <c r="Z1725" s="12">
        <f>IF(OR(Tableau1[[#This Row],[Access R1 + S1+ T1 ]]&gt;=1,Tableau1[[#This Row],[Access V1 +W1 + X1]]&gt;=1),1,0)</f>
        <v>0</v>
      </c>
      <c r="AB1725" s="10" t="str">
        <f>Tableau1[[#This Row],[DOI]]</f>
        <v>doi: 10.1159/000448523</v>
      </c>
      <c r="AC1725" s="13" t="str">
        <f>Tableau1[[#This Row],[Authors]]&amp;", "&amp;Tableau1[[#This Row],[Title]]&amp;" "&amp;Tableau1[[#This Row],[Journal]]&amp;". "&amp;Tableau1[[#This Row],[Year]]</f>
        <v>Lan J, Sun D, Alabdulrasool K, Ebrahim Yusuf H, Zhang L., Evaluation of the Narrow Anterior Chamber Angle by Anterior Segment Optical Coherence Tomography. Ophthalmic Res. 2017</v>
      </c>
    </row>
    <row r="1726" spans="1:29" x14ac:dyDescent="0.3">
      <c r="A1726">
        <v>1266</v>
      </c>
      <c r="B1726" t="s">
        <v>4527</v>
      </c>
      <c r="C1726" t="s">
        <v>5</v>
      </c>
      <c r="D1726" t="s">
        <v>24948</v>
      </c>
      <c r="E1726" t="s">
        <v>2776</v>
      </c>
      <c r="F1726" s="10"/>
      <c r="G1726">
        <v>2017</v>
      </c>
      <c r="J1726">
        <v>0.15387916353806907</v>
      </c>
      <c r="L1726" t="e">
        <v>#VALUE!</v>
      </c>
      <c r="M1726">
        <v>28984120</v>
      </c>
      <c r="Q1726" s="10"/>
      <c r="R1726" s="11">
        <f t="shared" si="52"/>
        <v>0</v>
      </c>
      <c r="U1726" s="11">
        <f t="shared" si="53"/>
        <v>0</v>
      </c>
      <c r="Y1726" s="11">
        <f>IF(SUM(Tableau1[[#This Row],[Other access]:[Sci-hub access]])&gt;=1,1,0)</f>
        <v>0</v>
      </c>
      <c r="Z1726" s="12">
        <f>IF(OR(Tableau1[[#This Row],[Access R1 + S1+ T1 ]]&gt;=1,Tableau1[[#This Row],[Access V1 +W1 + X1]]&gt;=1),1,0)</f>
        <v>0</v>
      </c>
      <c r="AB1726" s="10" t="e">
        <f>Tableau1[[#This Row],[DOI]]</f>
        <v>#VALUE!</v>
      </c>
      <c r="AC1726" s="13" t="str">
        <f>Tableau1[[#This Row],[Authors]]&amp;", "&amp;Tableau1[[#This Row],[Title]]&amp;" "&amp;Tableau1[[#This Row],[Journal]]&amp;". "&amp;Tableau1[[#This Row],[Year]]</f>
        <v>[No authors listed], Summary of global update on preventive chemotherapy implementation in 2016: crossing the billion. Wkly Epidemiol Rec. 2017</v>
      </c>
    </row>
    <row r="1727" spans="1:29" x14ac:dyDescent="0.3">
      <c r="A1727">
        <v>5372</v>
      </c>
      <c r="B1727" t="s">
        <v>8426</v>
      </c>
      <c r="C1727" t="s">
        <v>18649</v>
      </c>
      <c r="D1727" t="s">
        <v>28856</v>
      </c>
      <c r="E1727" t="s">
        <v>2490</v>
      </c>
      <c r="F1727" s="10"/>
      <c r="G1727">
        <v>2017</v>
      </c>
      <c r="J1727">
        <v>0.15395331525678091</v>
      </c>
      <c r="L1727" t="s">
        <v>39767</v>
      </c>
      <c r="M1727">
        <v>28342721</v>
      </c>
      <c r="Q1727" s="10"/>
      <c r="R1727" s="11">
        <f t="shared" si="52"/>
        <v>0</v>
      </c>
      <c r="U1727" s="11">
        <f t="shared" si="53"/>
        <v>0</v>
      </c>
      <c r="Y1727" s="11">
        <f>IF(SUM(Tableau1[[#This Row],[Other access]:[Sci-hub access]])&gt;=1,1,0)</f>
        <v>0</v>
      </c>
      <c r="Z1727" s="12">
        <f>IF(OR(Tableau1[[#This Row],[Access R1 + S1+ T1 ]]&gt;=1,Tableau1[[#This Row],[Access V1 +W1 + X1]]&gt;=1),1,0)</f>
        <v>0</v>
      </c>
      <c r="AB1727" s="10" t="str">
        <f>Tableau1[[#This Row],[DOI]]</f>
        <v>doi: 10.1016/j.ajo.2017.03.020</v>
      </c>
      <c r="AC1727" s="13" t="str">
        <f>Tableau1[[#This Row],[Authors]]&amp;", "&amp;Tableau1[[#This Row],[Title]]&amp;" "&amp;Tableau1[[#This Row],[Journal]]&amp;". "&amp;Tableau1[[#This Row],[Year]]</f>
        <v>Lu Y, Yang N, Li X, Kong J., Four-year Follow-up of the Changes in Anterior Segment After Phakic Collamer Lens Implantation. Am J Ophthalmol. 2017</v>
      </c>
    </row>
    <row r="1728" spans="1:29" x14ac:dyDescent="0.3">
      <c r="A1728">
        <v>9322</v>
      </c>
      <c r="B1728" t="s">
        <v>1988</v>
      </c>
      <c r="C1728" t="s">
        <v>1989</v>
      </c>
      <c r="D1728" t="s">
        <v>1990</v>
      </c>
      <c r="E1728" t="s">
        <v>3187</v>
      </c>
      <c r="F1728" s="10"/>
      <c r="G1728">
        <v>2017</v>
      </c>
      <c r="J1728">
        <v>0.15408979630839725</v>
      </c>
      <c r="L1728" t="s">
        <v>43618</v>
      </c>
      <c r="M1728">
        <v>27743342</v>
      </c>
      <c r="Q1728" s="10"/>
      <c r="R1728" s="11">
        <f t="shared" si="52"/>
        <v>0</v>
      </c>
      <c r="U1728" s="11">
        <f t="shared" si="53"/>
        <v>0</v>
      </c>
      <c r="Y1728" s="11">
        <f>IF(SUM(Tableau1[[#This Row],[Other access]:[Sci-hub access]])&gt;=1,1,0)</f>
        <v>0</v>
      </c>
      <c r="Z1728" s="12">
        <f>IF(OR(Tableau1[[#This Row],[Access R1 + S1+ T1 ]]&gt;=1,Tableau1[[#This Row],[Access V1 +W1 + X1]]&gt;=1),1,0)</f>
        <v>0</v>
      </c>
      <c r="AB1728" s="10" t="str">
        <f>Tableau1[[#This Row],[DOI]]</f>
        <v>doi: 10.1007/s12264-016-0073-2</v>
      </c>
      <c r="AC1728" s="13" t="str">
        <f>Tableau1[[#This Row],[Authors]]&amp;", "&amp;Tableau1[[#This Row],[Title]]&amp;" "&amp;Tableau1[[#This Row],[Journal]]&amp;". "&amp;Tableau1[[#This Row],[Year]]</f>
        <v>Mu Z, Zhang S, He C, Hou H, Liu D, Hu N, Xu H., Expression of SoxC Transcription Factors during Zebrafish Retinal and Optic Nerve Regeneration. Neurosci Bull. 2017</v>
      </c>
    </row>
    <row r="1729" spans="1:29" x14ac:dyDescent="0.3">
      <c r="A1729">
        <v>3511</v>
      </c>
      <c r="B1729" t="s">
        <v>6685</v>
      </c>
      <c r="C1729" t="s">
        <v>16927</v>
      </c>
      <c r="D1729" t="s">
        <v>27109</v>
      </c>
      <c r="E1729" t="s">
        <v>2451</v>
      </c>
      <c r="F1729" s="10"/>
      <c r="G1729">
        <v>2017</v>
      </c>
      <c r="J1729">
        <v>0.15412903269429656</v>
      </c>
      <c r="L1729" t="s">
        <v>37958</v>
      </c>
      <c r="M1729">
        <v>28575101</v>
      </c>
      <c r="Q1729" s="10"/>
      <c r="R1729" s="11">
        <f t="shared" si="52"/>
        <v>0</v>
      </c>
      <c r="U1729" s="11">
        <f t="shared" si="53"/>
        <v>0</v>
      </c>
      <c r="Y1729" s="11">
        <f>IF(SUM(Tableau1[[#This Row],[Other access]:[Sci-hub access]])&gt;=1,1,0)</f>
        <v>0</v>
      </c>
      <c r="Z1729" s="12">
        <f>IF(OR(Tableau1[[#This Row],[Access R1 + S1+ T1 ]]&gt;=1,Tableau1[[#This Row],[Access V1 +W1 + X1]]&gt;=1),1,0)</f>
        <v>0</v>
      </c>
      <c r="AB1729" s="10" t="str">
        <f>Tableau1[[#This Row],[DOI]]</f>
        <v>doi: 10.1371/journal.pone.0178361</v>
      </c>
      <c r="AC1729" s="13" t="str">
        <f>Tableau1[[#This Row],[Authors]]&amp;", "&amp;Tableau1[[#This Row],[Title]]&amp;" "&amp;Tableau1[[#This Row],[Journal]]&amp;". "&amp;Tableau1[[#This Row],[Year]]</f>
        <v>Yoo YJ, Yang HK, Hwang JM., Efficacy of digital pupillometry for diagnosis of Horner syndrome. PLoS One. 2017</v>
      </c>
    </row>
    <row r="1730" spans="1:29" x14ac:dyDescent="0.3">
      <c r="A1730">
        <v>1557</v>
      </c>
      <c r="B1730" t="s">
        <v>4811</v>
      </c>
      <c r="C1730" t="s">
        <v>15061</v>
      </c>
      <c r="D1730" t="s">
        <v>25232</v>
      </c>
      <c r="E1730" t="s">
        <v>33981</v>
      </c>
      <c r="F1730" s="10"/>
      <c r="G1730">
        <v>2017</v>
      </c>
      <c r="J1730">
        <v>0.15445610451758862</v>
      </c>
      <c r="L1730" t="s">
        <v>36036</v>
      </c>
      <c r="M1730">
        <v>28924419</v>
      </c>
      <c r="Q1730" s="10"/>
      <c r="R1730" s="11">
        <f t="shared" ref="R1730:R1793" si="54">IF(SUM(N1730:Q1730)&gt;0,1,0)</f>
        <v>0</v>
      </c>
      <c r="U1730" s="11">
        <f t="shared" ref="U1730:U1793" si="55">IF(SUM(R1730,T1730)&gt;0,1,0)</f>
        <v>0</v>
      </c>
      <c r="Y1730" s="11">
        <f>IF(SUM(Tableau1[[#This Row],[Other access]:[Sci-hub access]])&gt;=1,1,0)</f>
        <v>0</v>
      </c>
      <c r="Z1730" s="12">
        <f>IF(OR(Tableau1[[#This Row],[Access R1 + S1+ T1 ]]&gt;=1,Tableau1[[#This Row],[Access V1 +W1 + X1]]&gt;=1),1,0)</f>
        <v>0</v>
      </c>
      <c r="AB1730" s="10" t="str">
        <f>Tableau1[[#This Row],[DOI]]</f>
        <v>doi: 10.5693/djo.02.2016.12.002</v>
      </c>
      <c r="AC1730" s="13" t="str">
        <f>Tableau1[[#This Row],[Authors]]&amp;", "&amp;Tableau1[[#This Row],[Title]]&amp;" "&amp;Tableau1[[#This Row],[Journal]]&amp;". "&amp;Tableau1[[#This Row],[Year]]</f>
        <v>Venkatesh P, Chawla R, Shah B, Garg SP., Surprises during intravitreal drug delivery-a report of three cases. Digit J Ophthalmol. 2017</v>
      </c>
    </row>
    <row r="1731" spans="1:29" x14ac:dyDescent="0.3">
      <c r="A1731">
        <v>9744</v>
      </c>
      <c r="B1731" t="s">
        <v>2079</v>
      </c>
      <c r="C1731" t="s">
        <v>2080</v>
      </c>
      <c r="D1731" t="s">
        <v>2081</v>
      </c>
      <c r="E1731" t="s">
        <v>2499</v>
      </c>
      <c r="F1731" s="10"/>
      <c r="G1731">
        <v>2017</v>
      </c>
      <c r="J1731">
        <v>0.15448222296387548</v>
      </c>
      <c r="L1731" t="s">
        <v>44008</v>
      </c>
      <c r="M1731">
        <v>27600440</v>
      </c>
      <c r="Q1731" s="10"/>
      <c r="R1731" s="11">
        <f t="shared" si="54"/>
        <v>0</v>
      </c>
      <c r="U1731" s="11">
        <f t="shared" si="55"/>
        <v>0</v>
      </c>
      <c r="Y1731" s="11">
        <f>IF(SUM(Tableau1[[#This Row],[Other access]:[Sci-hub access]])&gt;=1,1,0)</f>
        <v>0</v>
      </c>
      <c r="Z1731" s="12">
        <f>IF(OR(Tableau1[[#This Row],[Access R1 + S1+ T1 ]]&gt;=1,Tableau1[[#This Row],[Access V1 +W1 + X1]]&gt;=1),1,0)</f>
        <v>0</v>
      </c>
      <c r="AB1731" s="10" t="str">
        <f>Tableau1[[#This Row],[DOI]]</f>
        <v>doi: 10.1007/s00592-016-0908-3</v>
      </c>
      <c r="AC1731" s="13" t="str">
        <f>Tableau1[[#This Row],[Authors]]&amp;", "&amp;Tableau1[[#This Row],[Title]]&amp;" "&amp;Tableau1[[#This Row],[Journal]]&amp;". "&amp;Tableau1[[#This Row],[Year]]</f>
        <v>Benatti L, Corvi F, Tomasso L, Darvizeh F, La Spina C, Querques L, Bandello F, Querques G., Dynamic functionality and static changes of retinal vessels in diabetic patients treated with intravitreal ranibizumab. Acta Diabetol. 2017</v>
      </c>
    </row>
    <row r="1732" spans="1:29" ht="28.8" x14ac:dyDescent="0.3">
      <c r="A1732">
        <v>1094</v>
      </c>
      <c r="B1732" t="s">
        <v>4356</v>
      </c>
      <c r="C1732" t="s">
        <v>14610</v>
      </c>
      <c r="D1732" t="s">
        <v>24777</v>
      </c>
      <c r="E1732" t="s">
        <v>2490</v>
      </c>
      <c r="F1732" s="10"/>
      <c r="G1732">
        <v>2017</v>
      </c>
      <c r="J1732">
        <v>0.15466683271297743</v>
      </c>
      <c r="L1732" t="s">
        <v>35582</v>
      </c>
      <c r="M1732">
        <v>29032108</v>
      </c>
      <c r="Q1732" s="10"/>
      <c r="R1732" s="11">
        <f t="shared" si="54"/>
        <v>0</v>
      </c>
      <c r="U1732" s="11">
        <f t="shared" si="55"/>
        <v>0</v>
      </c>
      <c r="Y1732" s="11">
        <f>IF(SUM(Tableau1[[#This Row],[Other access]:[Sci-hub access]])&gt;=1,1,0)</f>
        <v>0</v>
      </c>
      <c r="Z1732" s="12">
        <f>IF(OR(Tableau1[[#This Row],[Access R1 + S1+ T1 ]]&gt;=1,Tableau1[[#This Row],[Access V1 +W1 + X1]]&gt;=1),1,0)</f>
        <v>0</v>
      </c>
      <c r="AB1732" s="10" t="str">
        <f>Tableau1[[#This Row],[DOI]]</f>
        <v>doi: 10.1016/j.ajo.2017.10.001</v>
      </c>
      <c r="AC1732" s="13" t="str">
        <f>Tableau1[[#This Row],[Authors]]&amp;", "&amp;Tableau1[[#This Row],[Title]]&amp;" "&amp;Tableau1[[#This Row],[Journal]]&amp;". "&amp;Tableau1[[#This Row],[Year]]</f>
        <v>Tabibian D, de Tejada BM, Gatzioufas Z, Kling S, Meiss VS, Boldi MO, Othenin-Girard V, Chilin A, Lambiel J, Hoogewoud F, Hafezi F., Pregnancy-induced Changes in Corneal Biomechanics and Topography Are Thyroid Hormone Related. Am J Ophthalmol. 2017</v>
      </c>
    </row>
    <row r="1733" spans="1:29" x14ac:dyDescent="0.3">
      <c r="A1733">
        <v>8046</v>
      </c>
      <c r="B1733" t="s">
        <v>1558</v>
      </c>
      <c r="C1733" t="s">
        <v>1559</v>
      </c>
      <c r="D1733" t="s">
        <v>1560</v>
      </c>
      <c r="E1733" t="s">
        <v>3022</v>
      </c>
      <c r="F1733" s="10"/>
      <c r="G1733">
        <v>2017</v>
      </c>
      <c r="J1733">
        <v>0.1547332792941174</v>
      </c>
      <c r="L1733" t="s">
        <v>42393</v>
      </c>
      <c r="M1733">
        <v>28004586</v>
      </c>
      <c r="Q1733" s="10"/>
      <c r="R1733" s="11">
        <f t="shared" si="54"/>
        <v>0</v>
      </c>
      <c r="U1733" s="11">
        <f t="shared" si="55"/>
        <v>0</v>
      </c>
      <c r="Y1733" s="11">
        <f>IF(SUM(Tableau1[[#This Row],[Other access]:[Sci-hub access]])&gt;=1,1,0)</f>
        <v>0</v>
      </c>
      <c r="Z1733" s="12">
        <f>IF(OR(Tableau1[[#This Row],[Access R1 + S1+ T1 ]]&gt;=1,Tableau1[[#This Row],[Access V1 +W1 + X1]]&gt;=1),1,0)</f>
        <v>0</v>
      </c>
      <c r="AB1733" s="10" t="str">
        <f>Tableau1[[#This Row],[DOI]]</f>
        <v>doi: 10.1080/08870446.2016.1268690</v>
      </c>
      <c r="AC1733" s="13" t="str">
        <f>Tableau1[[#This Row],[Authors]]&amp;", "&amp;Tableau1[[#This Row],[Title]]&amp;" "&amp;Tableau1[[#This Row],[Journal]]&amp;". "&amp;Tableau1[[#This Row],[Year]]</f>
        <v>Méndez-Ulrich JL, Sanz A., Psycho-ophthalmology: Contributions of Health psychology to the assessment and treatment of glaucoma. Psychol Health. 2017</v>
      </c>
    </row>
    <row r="1734" spans="1:29" x14ac:dyDescent="0.3">
      <c r="A1734">
        <v>3873</v>
      </c>
      <c r="B1734" t="s">
        <v>7033</v>
      </c>
      <c r="C1734" t="s">
        <v>17272</v>
      </c>
      <c r="D1734" t="s">
        <v>27458</v>
      </c>
      <c r="E1734" t="s">
        <v>2511</v>
      </c>
      <c r="F1734" s="10"/>
      <c r="G1734">
        <v>2017</v>
      </c>
      <c r="J1734">
        <v>0.15479582712697215</v>
      </c>
      <c r="L1734" t="s">
        <v>38315</v>
      </c>
      <c r="M1734">
        <v>28513494</v>
      </c>
      <c r="Q1734" s="10"/>
      <c r="R1734" s="11">
        <f t="shared" si="54"/>
        <v>0</v>
      </c>
      <c r="U1734" s="11">
        <f t="shared" si="55"/>
        <v>0</v>
      </c>
      <c r="Y1734" s="11">
        <f>IF(SUM(Tableau1[[#This Row],[Other access]:[Sci-hub access]])&gt;=1,1,0)</f>
        <v>0</v>
      </c>
      <c r="Z1734" s="12">
        <f>IF(OR(Tableau1[[#This Row],[Access R1 + S1+ T1 ]]&gt;=1,Tableau1[[#This Row],[Access V1 +W1 + X1]]&gt;=1),1,0)</f>
        <v>0</v>
      </c>
      <c r="AB1734" s="10" t="str">
        <f>Tableau1[[#This Row],[DOI]]</f>
        <v>doi: 10.4103/ijo.IJO_939_15</v>
      </c>
      <c r="AC1734" s="13" t="str">
        <f>Tableau1[[#This Row],[Authors]]&amp;", "&amp;Tableau1[[#This Row],[Title]]&amp;" "&amp;Tableau1[[#This Row],[Journal]]&amp;". "&amp;Tableau1[[#This Row],[Year]]</f>
        <v>Kesarwani D, Rizvi SWA, Khan AA, Amitava AK, Vasenwala SM, Siddiqui Z., Tear film and ocular surface dysfunction in diabetes mellitus in an Indian population. Indian J Ophthalmol. 2017</v>
      </c>
    </row>
    <row r="1735" spans="1:29" x14ac:dyDescent="0.3">
      <c r="A1735">
        <v>4162</v>
      </c>
      <c r="B1735" t="s">
        <v>7303</v>
      </c>
      <c r="C1735" t="s">
        <v>17540</v>
      </c>
      <c r="D1735" t="s">
        <v>27731</v>
      </c>
      <c r="E1735" t="s">
        <v>2685</v>
      </c>
      <c r="F1735" s="10"/>
      <c r="G1735">
        <v>2017</v>
      </c>
      <c r="J1735">
        <v>0.15487373784283698</v>
      </c>
      <c r="L1735" t="s">
        <v>38593</v>
      </c>
      <c r="M1735">
        <v>28476436</v>
      </c>
      <c r="Q1735" s="10"/>
      <c r="R1735" s="11">
        <f t="shared" si="54"/>
        <v>0</v>
      </c>
      <c r="U1735" s="11">
        <f t="shared" si="55"/>
        <v>0</v>
      </c>
      <c r="Y1735" s="11">
        <f>IF(SUM(Tableau1[[#This Row],[Other access]:[Sci-hub access]])&gt;=1,1,0)</f>
        <v>0</v>
      </c>
      <c r="Z1735" s="12">
        <f>IF(OR(Tableau1[[#This Row],[Access R1 + S1+ T1 ]]&gt;=1,Tableau1[[#This Row],[Access V1 +W1 + X1]]&gt;=1),1,0)</f>
        <v>0</v>
      </c>
      <c r="AB1735" s="10" t="str">
        <f>Tableau1[[#This Row],[DOI]]</f>
        <v>doi: 10.1016/j.clim.2017.04.018</v>
      </c>
      <c r="AC1735" s="13" t="str">
        <f>Tableau1[[#This Row],[Authors]]&amp;", "&amp;Tableau1[[#This Row],[Title]]&amp;" "&amp;Tableau1[[#This Row],[Journal]]&amp;". "&amp;Tableau1[[#This Row],[Year]]</f>
        <v>Teos LY, Alevizos I., Genetics of Sjögren's syndrome. Clin Immunol. 2017</v>
      </c>
    </row>
    <row r="1736" spans="1:29" x14ac:dyDescent="0.3">
      <c r="A1736">
        <v>4785</v>
      </c>
      <c r="B1736" t="s">
        <v>7891</v>
      </c>
      <c r="C1736" t="s">
        <v>18121</v>
      </c>
      <c r="D1736" t="s">
        <v>28321</v>
      </c>
      <c r="E1736" t="s">
        <v>2692</v>
      </c>
      <c r="F1736" s="10"/>
      <c r="G1736">
        <v>2017</v>
      </c>
      <c r="J1736">
        <v>0.15489256409526453</v>
      </c>
      <c r="L1736" t="e">
        <v>#VALUE!</v>
      </c>
      <c r="M1736">
        <v>28406760</v>
      </c>
      <c r="Q1736" s="10"/>
      <c r="R1736" s="11">
        <f t="shared" si="54"/>
        <v>0</v>
      </c>
      <c r="U1736" s="11">
        <f t="shared" si="55"/>
        <v>0</v>
      </c>
      <c r="Y1736" s="11">
        <f>IF(SUM(Tableau1[[#This Row],[Other access]:[Sci-hub access]])&gt;=1,1,0)</f>
        <v>0</v>
      </c>
      <c r="Z1736" s="12">
        <f>IF(OR(Tableau1[[#This Row],[Access R1 + S1+ T1 ]]&gt;=1,Tableau1[[#This Row],[Access V1 +W1 + X1]]&gt;=1),1,0)</f>
        <v>0</v>
      </c>
      <c r="AB1736" s="10" t="e">
        <f>Tableau1[[#This Row],[DOI]]</f>
        <v>#VALUE!</v>
      </c>
      <c r="AC1736" s="13" t="str">
        <f>Tableau1[[#This Row],[Authors]]&amp;", "&amp;Tableau1[[#This Row],[Title]]&amp;" "&amp;Tableau1[[#This Row],[Journal]]&amp;". "&amp;Tableau1[[#This Row],[Year]]</f>
        <v>Kerstens FG, Turkstra F, Atalay S, van Vugt RM, Swearingen CJ, Yazici Y., Adherence to guidelines for the treatment of Behçet's syndrome in New York and Amsterdam. Clin Exp Rheumatol. 2017</v>
      </c>
    </row>
    <row r="1737" spans="1:29" x14ac:dyDescent="0.3">
      <c r="A1737">
        <v>7601</v>
      </c>
      <c r="B1737" t="s">
        <v>10388</v>
      </c>
      <c r="C1737" t="s">
        <v>20588</v>
      </c>
      <c r="D1737" t="s">
        <v>30823</v>
      </c>
      <c r="E1737" t="s">
        <v>2689</v>
      </c>
      <c r="F1737" s="10"/>
      <c r="G1737">
        <v>2017</v>
      </c>
      <c r="J1737">
        <v>0.15493225796933319</v>
      </c>
      <c r="L1737" t="e">
        <v>#VALUE!</v>
      </c>
      <c r="M1737">
        <v>28076727</v>
      </c>
      <c r="Q1737" s="10"/>
      <c r="R1737" s="11">
        <f t="shared" si="54"/>
        <v>0</v>
      </c>
      <c r="U1737" s="11">
        <f t="shared" si="55"/>
        <v>0</v>
      </c>
      <c r="Y1737" s="11">
        <f>IF(SUM(Tableau1[[#This Row],[Other access]:[Sci-hub access]])&gt;=1,1,0)</f>
        <v>0</v>
      </c>
      <c r="Z1737" s="12">
        <f>IF(OR(Tableau1[[#This Row],[Access R1 + S1+ T1 ]]&gt;=1,Tableau1[[#This Row],[Access V1 +W1 + X1]]&gt;=1),1,0)</f>
        <v>0</v>
      </c>
      <c r="AB1737" s="10" t="e">
        <f>Tableau1[[#This Row],[DOI]]</f>
        <v>#VALUE!</v>
      </c>
      <c r="AC1737" s="13" t="str">
        <f>Tableau1[[#This Row],[Authors]]&amp;", "&amp;Tableau1[[#This Row],[Title]]&amp;" "&amp;Tableau1[[#This Row],[Journal]]&amp;". "&amp;Tableau1[[#This Row],[Year]]</f>
        <v>Taylor HR., A game changer for eye care for diabetes. Med J Aust. 2017</v>
      </c>
    </row>
    <row r="1738" spans="1:29" x14ac:dyDescent="0.3">
      <c r="A1738">
        <v>4417</v>
      </c>
      <c r="B1738" t="s">
        <v>7544</v>
      </c>
      <c r="C1738" t="s">
        <v>17780</v>
      </c>
      <c r="D1738" t="s">
        <v>27973</v>
      </c>
      <c r="E1738" t="s">
        <v>34203</v>
      </c>
      <c r="F1738" s="10"/>
      <c r="G1738">
        <v>2016</v>
      </c>
      <c r="J1738">
        <v>0.15507263644105729</v>
      </c>
      <c r="L1738" t="s">
        <v>38839</v>
      </c>
      <c r="M1738">
        <v>28445879</v>
      </c>
      <c r="Q1738" s="10"/>
      <c r="R1738" s="11">
        <f t="shared" si="54"/>
        <v>0</v>
      </c>
      <c r="U1738" s="11">
        <f t="shared" si="55"/>
        <v>0</v>
      </c>
      <c r="Y1738" s="11">
        <f>IF(SUM(Tableau1[[#This Row],[Other access]:[Sci-hub access]])&gt;=1,1,0)</f>
        <v>0</v>
      </c>
      <c r="Z1738" s="12">
        <f>IF(OR(Tableau1[[#This Row],[Access R1 + S1+ T1 ]]&gt;=1,Tableau1[[#This Row],[Access V1 +W1 + X1]]&gt;=1),1,0)</f>
        <v>0</v>
      </c>
      <c r="AB1738" s="10" t="str">
        <f>Tableau1[[#This Row],[DOI]]</f>
        <v>doi: 10.1159/000464135</v>
      </c>
      <c r="AC1738" s="13" t="str">
        <f>Tableau1[[#This Row],[Authors]]&amp;", "&amp;Tableau1[[#This Row],[Title]]&amp;" "&amp;Tableau1[[#This Row],[Journal]]&amp;". "&amp;Tableau1[[#This Row],[Year]]</f>
        <v>Wang Y, Zhou Y, Sun X, Lu T, Wei L, Fang L, Chen C, Huang Q, Hu X, Lu Z, Peng L, Qiu W., Cytokine and Chemokine Profiles in Patients with Neuromyelitis Optica Spectrum Disorder. Neuroimmunomodulation. 2016</v>
      </c>
    </row>
    <row r="1739" spans="1:29" x14ac:dyDescent="0.3">
      <c r="A1739">
        <v>6263</v>
      </c>
      <c r="B1739" t="s">
        <v>892</v>
      </c>
      <c r="C1739" t="s">
        <v>893</v>
      </c>
      <c r="D1739" t="s">
        <v>894</v>
      </c>
      <c r="E1739" t="s">
        <v>2940</v>
      </c>
      <c r="F1739" s="10"/>
      <c r="G1739">
        <v>2017</v>
      </c>
      <c r="J1739">
        <v>0.1552324281324613</v>
      </c>
      <c r="L1739" t="s">
        <v>40633</v>
      </c>
      <c r="M1739">
        <v>28234563</v>
      </c>
      <c r="Q1739" s="10"/>
      <c r="R1739" s="11">
        <f t="shared" si="54"/>
        <v>0</v>
      </c>
      <c r="U1739" s="11">
        <f t="shared" si="55"/>
        <v>0</v>
      </c>
      <c r="Y1739" s="11">
        <f>IF(SUM(Tableau1[[#This Row],[Other access]:[Sci-hub access]])&gt;=1,1,0)</f>
        <v>0</v>
      </c>
      <c r="Z1739" s="12">
        <f>IF(OR(Tableau1[[#This Row],[Access R1 + S1+ T1 ]]&gt;=1,Tableau1[[#This Row],[Access V1 +W1 + X1]]&gt;=1),1,0)</f>
        <v>0</v>
      </c>
      <c r="AB1739" s="10" t="str">
        <f>Tableau1[[#This Row],[DOI]]</f>
        <v>doi: 10.1080/14656566.2017.1293654</v>
      </c>
      <c r="AC1739" s="13" t="str">
        <f>Tableau1[[#This Row],[Authors]]&amp;", "&amp;Tableau1[[#This Row],[Title]]&amp;" "&amp;Tableau1[[#This Row],[Journal]]&amp;". "&amp;Tableau1[[#This Row],[Year]]</f>
        <v>Kaufman PL., Latanoprostene bunod ophthalmic solution 0.024% for IOP lowering in glaucoma and ocular hypertension. Expert Opin Pharmacother. 2017</v>
      </c>
    </row>
    <row r="1740" spans="1:29" x14ac:dyDescent="0.3">
      <c r="A1740">
        <v>7227</v>
      </c>
      <c r="B1740" t="s">
        <v>10055</v>
      </c>
      <c r="C1740" t="s">
        <v>20257</v>
      </c>
      <c r="D1740" t="s">
        <v>30489</v>
      </c>
      <c r="E1740" t="s">
        <v>2443</v>
      </c>
      <c r="F1740" s="10"/>
      <c r="G1740">
        <v>2017</v>
      </c>
      <c r="J1740">
        <v>0.15529279669824281</v>
      </c>
      <c r="L1740" t="s">
        <v>41583</v>
      </c>
      <c r="M1740">
        <v>28114588</v>
      </c>
      <c r="Q1740" s="10"/>
      <c r="R1740" s="11">
        <f t="shared" si="54"/>
        <v>0</v>
      </c>
      <c r="U1740" s="11">
        <f t="shared" si="55"/>
        <v>0</v>
      </c>
      <c r="Y1740" s="11">
        <f>IF(SUM(Tableau1[[#This Row],[Other access]:[Sci-hub access]])&gt;=1,1,0)</f>
        <v>0</v>
      </c>
      <c r="Z1740" s="12">
        <f>IF(OR(Tableau1[[#This Row],[Access R1 + S1+ T1 ]]&gt;=1,Tableau1[[#This Row],[Access V1 +W1 + X1]]&gt;=1),1,0)</f>
        <v>0</v>
      </c>
      <c r="AB1740" s="10" t="str">
        <f>Tableau1[[#This Row],[DOI]]</f>
        <v>doi: 10.1167/iovs.16-20749</v>
      </c>
      <c r="AC1740" s="13" t="str">
        <f>Tableau1[[#This Row],[Authors]]&amp;", "&amp;Tableau1[[#This Row],[Title]]&amp;" "&amp;Tableau1[[#This Row],[Journal]]&amp;". "&amp;Tableau1[[#This Row],[Year]]</f>
        <v>Sudharsan R, Simone KM, Anderson NP, Aguirre GD, Beltran WA., Acute and Protracted Cell Death in Light-Induced Retinal Degeneration in the Canine Model of Rhodopsin Autosomal Dominant Retinitis Pigmentosa. Invest Ophthalmol Vis Sci. 2017</v>
      </c>
    </row>
    <row r="1741" spans="1:29" x14ac:dyDescent="0.3">
      <c r="A1741">
        <v>9349</v>
      </c>
      <c r="B1741" t="s">
        <v>11924</v>
      </c>
      <c r="C1741" t="s">
        <v>22101</v>
      </c>
      <c r="D1741" t="s">
        <v>32368</v>
      </c>
      <c r="E1741" t="s">
        <v>2438</v>
      </c>
      <c r="F1741" s="10"/>
      <c r="G1741">
        <v>2017</v>
      </c>
      <c r="J1741">
        <v>0.15532416602610455</v>
      </c>
      <c r="L1741" t="s">
        <v>43641</v>
      </c>
      <c r="M1741">
        <v>27729309</v>
      </c>
      <c r="Q1741" s="10"/>
      <c r="R1741" s="11">
        <f t="shared" si="54"/>
        <v>0</v>
      </c>
      <c r="U1741" s="11">
        <f t="shared" si="55"/>
        <v>0</v>
      </c>
      <c r="Y1741" s="11">
        <f>IF(SUM(Tableau1[[#This Row],[Other access]:[Sci-hub access]])&gt;=1,1,0)</f>
        <v>0</v>
      </c>
      <c r="Z1741" s="12">
        <f>IF(OR(Tableau1[[#This Row],[Access R1 + S1+ T1 ]]&gt;=1,Tableau1[[#This Row],[Access V1 +W1 + X1]]&gt;=1),1,0)</f>
        <v>0</v>
      </c>
      <c r="AB1741" s="10" t="str">
        <f>Tableau1[[#This Row],[DOI]]</f>
        <v>doi: 10.1136/bjophthalmol-2016-308682</v>
      </c>
      <c r="AC1741" s="13" t="str">
        <f>Tableau1[[#This Row],[Authors]]&amp;", "&amp;Tableau1[[#This Row],[Title]]&amp;" "&amp;Tableau1[[#This Row],[Journal]]&amp;". "&amp;Tableau1[[#This Row],[Year]]</f>
        <v>Gokul A, Patel DV, Watters GA, McGhee CNJ., The natural history of corneal topographic progression of keratoconus after age 30 years in non-contact lens wearers. Br J Ophthalmol. 2017</v>
      </c>
    </row>
    <row r="1742" spans="1:29" x14ac:dyDescent="0.3">
      <c r="A1742">
        <v>8625</v>
      </c>
      <c r="B1742" t="s">
        <v>11287</v>
      </c>
      <c r="C1742" t="s">
        <v>21471</v>
      </c>
      <c r="D1742" t="s">
        <v>31726</v>
      </c>
      <c r="E1742" t="s">
        <v>2439</v>
      </c>
      <c r="F1742" s="10"/>
      <c r="G1742">
        <v>2017</v>
      </c>
      <c r="J1742">
        <v>0.15533914190753506</v>
      </c>
      <c r="L1742" t="s">
        <v>42961</v>
      </c>
      <c r="M1742">
        <v>27876513</v>
      </c>
      <c r="Q1742" s="10"/>
      <c r="R1742" s="11">
        <f t="shared" si="54"/>
        <v>0</v>
      </c>
      <c r="U1742" s="11">
        <f t="shared" si="55"/>
        <v>0</v>
      </c>
      <c r="Y1742" s="11">
        <f>IF(SUM(Tableau1[[#This Row],[Other access]:[Sci-hub access]])&gt;=1,1,0)</f>
        <v>0</v>
      </c>
      <c r="Z1742" s="12">
        <f>IF(OR(Tableau1[[#This Row],[Access R1 + S1+ T1 ]]&gt;=1,Tableau1[[#This Row],[Access V1 +W1 + X1]]&gt;=1),1,0)</f>
        <v>0</v>
      </c>
      <c r="AB1742" s="10" t="str">
        <f>Tableau1[[#This Row],[DOI]]</f>
        <v>doi: 10.1016/j.visres.2016.11.001</v>
      </c>
      <c r="AC1742" s="13" t="str">
        <f>Tableau1[[#This Row],[Authors]]&amp;", "&amp;Tableau1[[#This Row],[Title]]&amp;" "&amp;Tableau1[[#This Row],[Journal]]&amp;". "&amp;Tableau1[[#This Row],[Year]]</f>
        <v>Labhishetty V, Bobier WR., Are high lags of accommodation in myopic children due to motor deficits? Vision Res. 2017</v>
      </c>
    </row>
    <row r="1743" spans="1:29" ht="28.8" x14ac:dyDescent="0.3">
      <c r="A1743">
        <v>2031</v>
      </c>
      <c r="B1743" t="s">
        <v>5270</v>
      </c>
      <c r="C1743" t="s">
        <v>15516</v>
      </c>
      <c r="D1743" t="s">
        <v>25692</v>
      </c>
      <c r="E1743" t="s">
        <v>2443</v>
      </c>
      <c r="F1743" s="10"/>
      <c r="G1743">
        <v>2017</v>
      </c>
      <c r="J1743">
        <v>0.1555022947670216</v>
      </c>
      <c r="L1743" t="s">
        <v>36502</v>
      </c>
      <c r="M1743">
        <v>28829845</v>
      </c>
      <c r="Q1743" s="10"/>
      <c r="R1743" s="11">
        <f t="shared" si="54"/>
        <v>0</v>
      </c>
      <c r="U1743" s="11">
        <f t="shared" si="55"/>
        <v>0</v>
      </c>
      <c r="Y1743" s="11">
        <f>IF(SUM(Tableau1[[#This Row],[Other access]:[Sci-hub access]])&gt;=1,1,0)</f>
        <v>0</v>
      </c>
      <c r="Z1743" s="12">
        <f>IF(OR(Tableau1[[#This Row],[Access R1 + S1+ T1 ]]&gt;=1,Tableau1[[#This Row],[Access V1 +W1 + X1]]&gt;=1),1,0)</f>
        <v>0</v>
      </c>
      <c r="AB1743" s="10" t="str">
        <f>Tableau1[[#This Row],[DOI]]</f>
        <v>doi: 10.1167/iovs.16-21270</v>
      </c>
      <c r="AC1743" s="13" t="str">
        <f>Tableau1[[#This Row],[Authors]]&amp;", "&amp;Tableau1[[#This Row],[Title]]&amp;" "&amp;Tableau1[[#This Row],[Journal]]&amp;". "&amp;Tableau1[[#This Row],[Year]]</f>
        <v>Leandro JE, Beato J, Pedrosa AC, Pinheiro-Costa J, Falcão M, Falcão-Reis F, Carneiro ÂM., The Charles Bonnet Syndrome in Patients With Neovascular Age-Related Macular Degeneration: Association With Proton Pump Inhibitors. Invest Ophthalmol Vis Sci. 2017</v>
      </c>
    </row>
    <row r="1744" spans="1:29" x14ac:dyDescent="0.3">
      <c r="A1744">
        <v>2864</v>
      </c>
      <c r="B1744" t="s">
        <v>6065</v>
      </c>
      <c r="C1744" t="s">
        <v>16311</v>
      </c>
      <c r="D1744" t="s">
        <v>26489</v>
      </c>
      <c r="E1744" t="s">
        <v>2468</v>
      </c>
      <c r="F1744" s="10"/>
      <c r="G1744">
        <v>2017</v>
      </c>
      <c r="J1744">
        <v>0.15552709826483913</v>
      </c>
      <c r="L1744" t="s">
        <v>37323</v>
      </c>
      <c r="M1744">
        <v>28671925</v>
      </c>
      <c r="Q1744" s="10"/>
      <c r="R1744" s="11">
        <f t="shared" si="54"/>
        <v>0</v>
      </c>
      <c r="U1744" s="11">
        <f t="shared" si="55"/>
        <v>0</v>
      </c>
      <c r="Y1744" s="11">
        <f>IF(SUM(Tableau1[[#This Row],[Other access]:[Sci-hub access]])&gt;=1,1,0)</f>
        <v>0</v>
      </c>
      <c r="Z1744" s="12">
        <f>IF(OR(Tableau1[[#This Row],[Access R1 + S1+ T1 ]]&gt;=1,Tableau1[[#This Row],[Access V1 +W1 + X1]]&gt;=1),1,0)</f>
        <v>0</v>
      </c>
      <c r="AB1744" s="10" t="str">
        <f>Tableau1[[#This Row],[DOI]]</f>
        <v>doi: 10.1097/IJG.0000000000000712</v>
      </c>
      <c r="AC1744" s="13" t="str">
        <f>Tableau1[[#This Row],[Authors]]&amp;", "&amp;Tableau1[[#This Row],[Title]]&amp;" "&amp;Tableau1[[#This Row],[Journal]]&amp;". "&amp;Tableau1[[#This Row],[Year]]</f>
        <v>Nanda T, Rasool N, Callahan AB, Stamper RL, Odel JG., Ophthalmic Timolol Hallucinations: A Case Series and Review of the Literature. J Glaucoma. 2017</v>
      </c>
    </row>
    <row r="1745" spans="1:29" x14ac:dyDescent="0.3">
      <c r="A1745">
        <v>7254</v>
      </c>
      <c r="B1745" t="s">
        <v>10082</v>
      </c>
      <c r="C1745" t="s">
        <v>20284</v>
      </c>
      <c r="D1745" t="s">
        <v>30516</v>
      </c>
      <c r="E1745" t="s">
        <v>34362</v>
      </c>
      <c r="F1745" s="10"/>
      <c r="G1745">
        <v>2017</v>
      </c>
      <c r="J1745">
        <v>0.15556842832754458</v>
      </c>
      <c r="L1745" t="s">
        <v>41610</v>
      </c>
      <c r="M1745">
        <v>28113480</v>
      </c>
      <c r="Q1745" s="10"/>
      <c r="R1745" s="11">
        <f t="shared" si="54"/>
        <v>0</v>
      </c>
      <c r="U1745" s="11">
        <f t="shared" si="55"/>
        <v>0</v>
      </c>
      <c r="Y1745" s="11">
        <f>IF(SUM(Tableau1[[#This Row],[Other access]:[Sci-hub access]])&gt;=1,1,0)</f>
        <v>0</v>
      </c>
      <c r="Z1745" s="12">
        <f>IF(OR(Tableau1[[#This Row],[Access R1 + S1+ T1 ]]&gt;=1,Tableau1[[#This Row],[Access V1 +W1 + X1]]&gt;=1),1,0)</f>
        <v>0</v>
      </c>
      <c r="AB1745" s="10" t="str">
        <f>Tableau1[[#This Row],[DOI]]</f>
        <v>doi: 10.1109/JBHI.2016.2538265</v>
      </c>
      <c r="AC1745" s="13" t="str">
        <f>Tableau1[[#This Row],[Authors]]&amp;", "&amp;Tableau1[[#This Row],[Title]]&amp;" "&amp;Tableau1[[#This Row],[Journal]]&amp;". "&amp;Tableau1[[#This Row],[Year]]</f>
        <v>Chia-Ling Tsai, Hung-Chuan Hsu, Xin-Chang Wu, Shih-Jen Chen, Wei-Yang Lin., Accurate Joint-Alignment of Indocyanine Green and Fluorescein Angiograph Sequences for Treatment of Subretinal Lesions. IEEE J Biomed Health Inform. 2017</v>
      </c>
    </row>
    <row r="1746" spans="1:29" x14ac:dyDescent="0.3">
      <c r="A1746">
        <v>6224</v>
      </c>
      <c r="B1746" t="s">
        <v>9185</v>
      </c>
      <c r="C1746" t="s">
        <v>19398</v>
      </c>
      <c r="D1746" t="s">
        <v>29616</v>
      </c>
      <c r="E1746" t="s">
        <v>2496</v>
      </c>
      <c r="F1746" s="10"/>
      <c r="G1746">
        <v>2017</v>
      </c>
      <c r="J1746">
        <v>0.1562485099355313</v>
      </c>
      <c r="L1746" t="s">
        <v>40594</v>
      </c>
      <c r="M1746">
        <v>28237147</v>
      </c>
      <c r="Q1746" s="10"/>
      <c r="R1746" s="11">
        <f t="shared" si="54"/>
        <v>0</v>
      </c>
      <c r="U1746" s="11">
        <f t="shared" si="55"/>
        <v>0</v>
      </c>
      <c r="Y1746" s="11">
        <f>IF(SUM(Tableau1[[#This Row],[Other access]:[Sci-hub access]])&gt;=1,1,0)</f>
        <v>0</v>
      </c>
      <c r="Z1746" s="12">
        <f>IF(OR(Tableau1[[#This Row],[Access R1 + S1+ T1 ]]&gt;=1,Tableau1[[#This Row],[Access V1 +W1 + X1]]&gt;=1),1,0)</f>
        <v>0</v>
      </c>
      <c r="AB1746" s="10" t="str">
        <f>Tableau1[[#This Row],[DOI]]</f>
        <v>doi: 10.1016/j.jcjo.2016.06.001</v>
      </c>
      <c r="AC1746" s="13" t="str">
        <f>Tableau1[[#This Row],[Authors]]&amp;", "&amp;Tableau1[[#This Row],[Title]]&amp;" "&amp;Tableau1[[#This Row],[Journal]]&amp;". "&amp;Tableau1[[#This Row],[Year]]</f>
        <v>Koushan K, Mikhail M, Beattie A, Ahuja N, Liszauer A, Kobetz L, Farrokhyar F, Martin JA., Corneal endothelial cell loss after pars plana vitrectomy and combined phacoemulsification-vitrectomy surgeries. Can J Ophthalmol. 2017</v>
      </c>
    </row>
    <row r="1747" spans="1:29" ht="28.8" x14ac:dyDescent="0.3">
      <c r="A1747">
        <v>3507</v>
      </c>
      <c r="B1747" t="s">
        <v>6681</v>
      </c>
      <c r="C1747" t="s">
        <v>16923</v>
      </c>
      <c r="D1747" t="s">
        <v>27105</v>
      </c>
      <c r="E1747" t="s">
        <v>2521</v>
      </c>
      <c r="F1747" s="10"/>
      <c r="G1747">
        <v>2017</v>
      </c>
      <c r="J1747">
        <v>0.15639883564659185</v>
      </c>
      <c r="L1747" t="s">
        <v>37954</v>
      </c>
      <c r="M1747">
        <v>28575650</v>
      </c>
      <c r="Q1747" s="10"/>
      <c r="R1747" s="11">
        <f t="shared" si="54"/>
        <v>0</v>
      </c>
      <c r="U1747" s="11">
        <f t="shared" si="55"/>
        <v>0</v>
      </c>
      <c r="Y1747" s="11">
        <f>IF(SUM(Tableau1[[#This Row],[Other access]:[Sci-hub access]])&gt;=1,1,0)</f>
        <v>0</v>
      </c>
      <c r="Z1747" s="12">
        <f>IF(OR(Tableau1[[#This Row],[Access R1 + S1+ T1 ]]&gt;=1,Tableau1[[#This Row],[Access V1 +W1 + X1]]&gt;=1),1,0)</f>
        <v>0</v>
      </c>
      <c r="AB1747" s="10" t="str">
        <f>Tableau1[[#This Row],[DOI]]</f>
        <v>doi: 10.1016/j.ajhg.2017.05.001</v>
      </c>
      <c r="AC1747" s="13" t="str">
        <f>Tableau1[[#This Row],[Authors]]&amp;", "&amp;Tableau1[[#This Row],[Title]]&amp;" "&amp;Tableau1[[#This Row],[Journal]]&amp;". "&amp;Tableau1[[#This Row],[Year]]</f>
        <v>Panagiotou ES, Sanjurjo Soriano C, Poulter JA, Lord EC, Dzulova D, Kondo H, Hiyoshi A, Chung BH, Chu YW, Lai CHY, Tafoya ME, Karjosukarso D, Collin RWJ, Topping J, Downey LM, Ali M, Inglehearn CF, Toomes C., Defects in the Cell Signaling Mediator β-Catenin Cause the Retinal Vascular Condition FEVR. Am J Hum Genet. 2017</v>
      </c>
    </row>
    <row r="1748" spans="1:29" x14ac:dyDescent="0.3">
      <c r="A1748">
        <v>15</v>
      </c>
      <c r="B1748" t="s">
        <v>3278</v>
      </c>
      <c r="C1748" t="s">
        <v>13539</v>
      </c>
      <c r="D1748" t="s">
        <v>23698</v>
      </c>
      <c r="E1748" t="s">
        <v>2465</v>
      </c>
      <c r="F1748" s="10"/>
      <c r="G1748">
        <v>2018</v>
      </c>
      <c r="J1748">
        <v>0.15656607614604634</v>
      </c>
      <c r="L1748" t="s">
        <v>34534</v>
      </c>
      <c r="M1748">
        <v>29505511</v>
      </c>
      <c r="Q1748" s="10"/>
      <c r="R1748" s="11">
        <f t="shared" si="54"/>
        <v>0</v>
      </c>
      <c r="U1748" s="11">
        <f t="shared" si="55"/>
        <v>0</v>
      </c>
      <c r="Y1748" s="11">
        <f>IF(SUM(Tableau1[[#This Row],[Other access]:[Sci-hub access]])&gt;=1,1,0)</f>
        <v>0</v>
      </c>
      <c r="Z1748" s="12">
        <f>IF(OR(Tableau1[[#This Row],[Access R1 + S1+ T1 ]]&gt;=1,Tableau1[[#This Row],[Access V1 +W1 + X1]]&gt;=1),1,0)</f>
        <v>0</v>
      </c>
      <c r="AB1748" s="10" t="str">
        <f>Tableau1[[#This Row],[DOI]]</f>
        <v>doi: 10.1097/MD.0000000000009255</v>
      </c>
      <c r="AC1748" s="13" t="str">
        <f>Tableau1[[#This Row],[Authors]]&amp;", "&amp;Tableau1[[#This Row],[Title]]&amp;" "&amp;Tableau1[[#This Row],[Journal]]&amp;". "&amp;Tableau1[[#This Row],[Year]]</f>
        <v>Grzybowski A, Elikowski W, Gaca-Wysocka M., Cardiovascular risk factors in patients with combined central retinal vein occlusion and cilioretinal artery occlusion: Case report. Medicine (Baltimore). 2018</v>
      </c>
    </row>
    <row r="1749" spans="1:29" x14ac:dyDescent="0.3">
      <c r="A1749">
        <v>9256</v>
      </c>
      <c r="B1749" t="s">
        <v>11841</v>
      </c>
      <c r="C1749" t="s">
        <v>22016</v>
      </c>
      <c r="D1749" t="s">
        <v>32283</v>
      </c>
      <c r="E1749" t="s">
        <v>2557</v>
      </c>
      <c r="F1749" s="10"/>
      <c r="G1749">
        <v>2017</v>
      </c>
      <c r="J1749">
        <v>0.15670785058491166</v>
      </c>
      <c r="L1749" t="s">
        <v>43561</v>
      </c>
      <c r="M1749">
        <v>27755162</v>
      </c>
      <c r="Q1749" s="10"/>
      <c r="R1749" s="11">
        <f t="shared" si="54"/>
        <v>0</v>
      </c>
      <c r="U1749" s="11">
        <f t="shared" si="55"/>
        <v>0</v>
      </c>
      <c r="Y1749" s="11">
        <f>IF(SUM(Tableau1[[#This Row],[Other access]:[Sci-hub access]])&gt;=1,1,0)</f>
        <v>0</v>
      </c>
      <c r="Z1749" s="12">
        <f>IF(OR(Tableau1[[#This Row],[Access R1 + S1+ T1 ]]&gt;=1,Tableau1[[#This Row],[Access V1 +W1 + X1]]&gt;=1),1,0)</f>
        <v>0</v>
      </c>
      <c r="AB1749" s="10" t="str">
        <f>Tableau1[[#This Row],[DOI]]</f>
        <v>doi: 10.1097/ICL.0000000000000292</v>
      </c>
      <c r="AC1749" s="13" t="str">
        <f>Tableau1[[#This Row],[Authors]]&amp;", "&amp;Tableau1[[#This Row],[Title]]&amp;" "&amp;Tableau1[[#This Row],[Journal]]&amp;". "&amp;Tableau1[[#This Row],[Year]]</f>
        <v>Rose L, Byrd JM, Qaseem Y., Subtenon Injections of Ranibizumab Arrest Growth in Early Recurrent Pterygium. Eye Contact Lens. 2017</v>
      </c>
    </row>
    <row r="1750" spans="1:29" x14ac:dyDescent="0.3">
      <c r="A1750">
        <v>2775</v>
      </c>
      <c r="B1750" t="s">
        <v>5980</v>
      </c>
      <c r="C1750" t="s">
        <v>16226</v>
      </c>
      <c r="D1750" t="s">
        <v>26404</v>
      </c>
      <c r="E1750" t="s">
        <v>2620</v>
      </c>
      <c r="F1750" s="10"/>
      <c r="G1750">
        <v>2017</v>
      </c>
      <c r="J1750">
        <v>0.15678533905546332</v>
      </c>
      <c r="L1750" t="s">
        <v>37234</v>
      </c>
      <c r="M1750">
        <v>28688563</v>
      </c>
      <c r="Q1750" s="10"/>
      <c r="R1750" s="11">
        <f t="shared" si="54"/>
        <v>0</v>
      </c>
      <c r="U1750" s="11">
        <f t="shared" si="55"/>
        <v>0</v>
      </c>
      <c r="Y1750" s="11">
        <f>IF(SUM(Tableau1[[#This Row],[Other access]:[Sci-hub access]])&gt;=1,1,0)</f>
        <v>0</v>
      </c>
      <c r="Z1750" s="12">
        <f>IF(OR(Tableau1[[#This Row],[Access R1 + S1+ T1 ]]&gt;=1,Tableau1[[#This Row],[Access V1 +W1 + X1]]&gt;=1),1,0)</f>
        <v>0</v>
      </c>
      <c r="AB1750" s="10" t="str">
        <f>Tableau1[[#This Row],[DOI]]</f>
        <v>doi: 10.1016/j.ijporl.2017.05.021</v>
      </c>
      <c r="AC1750" s="13" t="str">
        <f>Tableau1[[#This Row],[Authors]]&amp;", "&amp;Tableau1[[#This Row],[Title]]&amp;" "&amp;Tableau1[[#This Row],[Journal]]&amp;". "&amp;Tableau1[[#This Row],[Year]]</f>
        <v>He X, Peng Q, Li S, Zhu P, Wu C, Rao C, Lin J, Lu X., A novel mutation in the MYO7A gene is associated with Usher syndrome type 1 in a Chinese family. Int J Pediatr Otorhinolaryngol. 2017</v>
      </c>
    </row>
    <row r="1751" spans="1:29" x14ac:dyDescent="0.3">
      <c r="A1751">
        <v>1676</v>
      </c>
      <c r="B1751" t="s">
        <v>4928</v>
      </c>
      <c r="C1751" t="s">
        <v>15177</v>
      </c>
      <c r="D1751" t="s">
        <v>25349</v>
      </c>
      <c r="E1751" t="s">
        <v>2443</v>
      </c>
      <c r="F1751" s="10"/>
      <c r="G1751">
        <v>2017</v>
      </c>
      <c r="J1751">
        <v>0.15682306136868063</v>
      </c>
      <c r="L1751" t="s">
        <v>36155</v>
      </c>
      <c r="M1751">
        <v>28903150</v>
      </c>
      <c r="Q1751" s="10"/>
      <c r="R1751" s="11">
        <f t="shared" si="54"/>
        <v>0</v>
      </c>
      <c r="U1751" s="11">
        <f t="shared" si="55"/>
        <v>0</v>
      </c>
      <c r="Y1751" s="11">
        <f>IF(SUM(Tableau1[[#This Row],[Other access]:[Sci-hub access]])&gt;=1,1,0)</f>
        <v>0</v>
      </c>
      <c r="Z1751" s="12">
        <f>IF(OR(Tableau1[[#This Row],[Access R1 + S1+ T1 ]]&gt;=1,Tableau1[[#This Row],[Access V1 +W1 + X1]]&gt;=1),1,0)</f>
        <v>0</v>
      </c>
      <c r="AB1751" s="10" t="str">
        <f>Tableau1[[#This Row],[DOI]]</f>
        <v>doi: 10.1167/iovs.17-22075</v>
      </c>
      <c r="AC1751" s="13" t="str">
        <f>Tableau1[[#This Row],[Authors]]&amp;", "&amp;Tableau1[[#This Row],[Title]]&amp;" "&amp;Tableau1[[#This Row],[Journal]]&amp;". "&amp;Tableau1[[#This Row],[Year]]</f>
        <v>Ruzycki PA, Linne CD, Hennig AK, Chen S., Crx-L253X Mutation Produces Dominant Photoreceptor Defects in TVRM65 Mice. Invest Ophthalmol Vis Sci. 2017</v>
      </c>
    </row>
    <row r="1752" spans="1:29" x14ac:dyDescent="0.3">
      <c r="A1752">
        <v>3043</v>
      </c>
      <c r="B1752" t="s">
        <v>6235</v>
      </c>
      <c r="C1752" t="s">
        <v>16480</v>
      </c>
      <c r="D1752" t="s">
        <v>26659</v>
      </c>
      <c r="E1752" t="s">
        <v>34113</v>
      </c>
      <c r="F1752" s="10"/>
      <c r="G1752">
        <v>2017</v>
      </c>
      <c r="J1752">
        <v>0.15685163415009995</v>
      </c>
      <c r="L1752" t="s">
        <v>37497</v>
      </c>
      <c r="M1752">
        <v>28645290</v>
      </c>
      <c r="Q1752" s="10"/>
      <c r="R1752" s="11">
        <f t="shared" si="54"/>
        <v>0</v>
      </c>
      <c r="U1752" s="11">
        <f t="shared" si="55"/>
        <v>0</v>
      </c>
      <c r="Y1752" s="11">
        <f>IF(SUM(Tableau1[[#This Row],[Other access]:[Sci-hub access]])&gt;=1,1,0)</f>
        <v>0</v>
      </c>
      <c r="Z1752" s="12">
        <f>IF(OR(Tableau1[[#This Row],[Access R1 + S1+ T1 ]]&gt;=1,Tableau1[[#This Row],[Access V1 +W1 + X1]]&gt;=1),1,0)</f>
        <v>0</v>
      </c>
      <c r="AB1752" s="10" t="str">
        <f>Tableau1[[#This Row],[DOI]]</f>
        <v>doi: 10.1186/s12967-017-1247-z</v>
      </c>
      <c r="AC1752" s="13" t="str">
        <f>Tableau1[[#This Row],[Authors]]&amp;", "&amp;Tableau1[[#This Row],[Title]]&amp;" "&amp;Tableau1[[#This Row],[Journal]]&amp;". "&amp;Tableau1[[#This Row],[Year]]</f>
        <v>Kageyama K, Ohara M, Saito K, Ozaki S, Terai M, Mastrangelo MJ, Fortina P, Aplin AE, Sato T., Establishment of an orthotopic patient-derived xenograft mouse model using uveal melanoma hepatic metastasis. J Transl Med. 2017</v>
      </c>
    </row>
    <row r="1753" spans="1:29" x14ac:dyDescent="0.3">
      <c r="A1753">
        <v>3846</v>
      </c>
      <c r="B1753" t="s">
        <v>7008</v>
      </c>
      <c r="C1753" t="s">
        <v>17247</v>
      </c>
      <c r="D1753" t="s">
        <v>27432</v>
      </c>
      <c r="E1753" t="s">
        <v>2700</v>
      </c>
      <c r="F1753" s="10"/>
      <c r="G1753">
        <v>2017</v>
      </c>
      <c r="J1753">
        <v>0.15701607625055813</v>
      </c>
      <c r="L1753" t="s">
        <v>38288</v>
      </c>
      <c r="M1753">
        <v>28521825</v>
      </c>
      <c r="Q1753" s="10"/>
      <c r="R1753" s="11">
        <f t="shared" si="54"/>
        <v>0</v>
      </c>
      <c r="U1753" s="11">
        <f t="shared" si="55"/>
        <v>0</v>
      </c>
      <c r="Y1753" s="11">
        <f>IF(SUM(Tableau1[[#This Row],[Other access]:[Sci-hub access]])&gt;=1,1,0)</f>
        <v>0</v>
      </c>
      <c r="Z1753" s="12">
        <f>IF(OR(Tableau1[[#This Row],[Access R1 + S1+ T1 ]]&gt;=1,Tableau1[[#This Row],[Access V1 +W1 + X1]]&gt;=1),1,0)</f>
        <v>0</v>
      </c>
      <c r="AB1753" s="10" t="str">
        <f>Tableau1[[#This Row],[DOI]]</f>
        <v>doi: 10.1186/s12881-017-0406-7</v>
      </c>
      <c r="AC1753" s="13" t="str">
        <f>Tableau1[[#This Row],[Authors]]&amp;", "&amp;Tableau1[[#This Row],[Title]]&amp;" "&amp;Tableau1[[#This Row],[Journal]]&amp;". "&amp;Tableau1[[#This Row],[Year]]</f>
        <v>Li FM, Liu L, Pang LN, Shen M, Lu HW, Zhang XH, Chu X, Song ZJ., Association of 4p14 and 6q27 variation with Graves disease: a case-control study and a meta-analysis of available evidence. BMC Med Genet. 2017</v>
      </c>
    </row>
    <row r="1754" spans="1:29" ht="28.8" x14ac:dyDescent="0.3">
      <c r="A1754">
        <v>10018</v>
      </c>
      <c r="B1754" t="s">
        <v>12540</v>
      </c>
      <c r="C1754" t="s">
        <v>22707</v>
      </c>
      <c r="D1754" t="s">
        <v>32988</v>
      </c>
      <c r="E1754" t="s">
        <v>2525</v>
      </c>
      <c r="F1754" s="10"/>
      <c r="G1754">
        <v>2017</v>
      </c>
      <c r="J1754">
        <v>0.15704948611865832</v>
      </c>
      <c r="L1754" t="s">
        <v>44275</v>
      </c>
      <c r="M1754">
        <v>27495262</v>
      </c>
      <c r="Q1754" s="10"/>
      <c r="R1754" s="11">
        <f t="shared" si="54"/>
        <v>0</v>
      </c>
      <c r="U1754" s="11">
        <f t="shared" si="55"/>
        <v>0</v>
      </c>
      <c r="Y1754" s="11">
        <f>IF(SUM(Tableau1[[#This Row],[Other access]:[Sci-hub access]])&gt;=1,1,0)</f>
        <v>0</v>
      </c>
      <c r="Z1754" s="12">
        <f>IF(OR(Tableau1[[#This Row],[Access R1 + S1+ T1 ]]&gt;=1,Tableau1[[#This Row],[Access V1 +W1 + X1]]&gt;=1),1,0)</f>
        <v>0</v>
      </c>
      <c r="AB1754" s="10" t="str">
        <f>Tableau1[[#This Row],[DOI]]</f>
        <v>doi: 10.1111/ceo.12812</v>
      </c>
      <c r="AC1754" s="13" t="str">
        <f>Tableau1[[#This Row],[Authors]]&amp;", "&amp;Tableau1[[#This Row],[Title]]&amp;" "&amp;Tableau1[[#This Row],[Journal]]&amp;". "&amp;Tableau1[[#This Row],[Year]]</f>
        <v>Dagnelie G, Christopher P, Arditi A, da Cruz L, Duncan JL, Ho AC, Olmos de Koo LC, Sahel JA, Stanga PE, Thumann G, Wang Y, Arsiero M, Dorn JD, Greenberg RJ; Argus® II Study Group.., Performance of real-world functional vision tasks by blind subjects improves after implantation with the Argus® II retinal prosthesis system. Clin Exp Ophthalmol. 2017</v>
      </c>
    </row>
    <row r="1755" spans="1:29" ht="28.8" x14ac:dyDescent="0.3">
      <c r="A1755">
        <v>2280</v>
      </c>
      <c r="B1755" t="s">
        <v>5511</v>
      </c>
      <c r="C1755" t="s">
        <v>15756</v>
      </c>
      <c r="D1755" t="s">
        <v>25933</v>
      </c>
      <c r="E1755" t="s">
        <v>34083</v>
      </c>
      <c r="F1755" s="10"/>
      <c r="G1755">
        <v>2017</v>
      </c>
      <c r="J1755">
        <v>0.15717238989766147</v>
      </c>
      <c r="L1755" t="s">
        <v>36747</v>
      </c>
      <c r="M1755">
        <v>28776900</v>
      </c>
      <c r="Q1755" s="10"/>
      <c r="R1755" s="11">
        <f t="shared" si="54"/>
        <v>0</v>
      </c>
      <c r="U1755" s="11">
        <f t="shared" si="55"/>
        <v>0</v>
      </c>
      <c r="Y1755" s="11">
        <f>IF(SUM(Tableau1[[#This Row],[Other access]:[Sci-hub access]])&gt;=1,1,0)</f>
        <v>0</v>
      </c>
      <c r="Z1755" s="12">
        <f>IF(OR(Tableau1[[#This Row],[Access R1 + S1+ T1 ]]&gt;=1,Tableau1[[#This Row],[Access V1 +W1 + X1]]&gt;=1),1,0)</f>
        <v>0</v>
      </c>
      <c r="AB1755" s="10" t="str">
        <f>Tableau1[[#This Row],[DOI]]</f>
        <v>doi: 10.1111/asj.12873</v>
      </c>
      <c r="AC1755" s="13" t="str">
        <f>Tableau1[[#This Row],[Authors]]&amp;", "&amp;Tableau1[[#This Row],[Title]]&amp;" "&amp;Tableau1[[#This Row],[Journal]]&amp;". "&amp;Tableau1[[#This Row],[Year]]</f>
        <v>Sasaki J, Hiratani K, Sato I, Satoh H, Deguchi Y, Chida H, Natsuhori M, Murata T, Ochiai K, Otani K, Okada K, Ito N., Pathological findings of Japanese Black Cattle living in the restricted area of the Fukushima Daiichi Nuclear Power Plant accident, 2013-2016. Anim Sci J. 2017</v>
      </c>
    </row>
    <row r="1756" spans="1:29" x14ac:dyDescent="0.3">
      <c r="A1756">
        <v>2860</v>
      </c>
      <c r="B1756" t="s">
        <v>6061</v>
      </c>
      <c r="C1756" t="s">
        <v>16307</v>
      </c>
      <c r="D1756" t="s">
        <v>26485</v>
      </c>
      <c r="E1756" t="s">
        <v>2451</v>
      </c>
      <c r="F1756" s="10"/>
      <c r="G1756">
        <v>2017</v>
      </c>
      <c r="J1756">
        <v>0.15719039053717143</v>
      </c>
      <c r="L1756" t="s">
        <v>37319</v>
      </c>
      <c r="M1756">
        <v>28671968</v>
      </c>
      <c r="Q1756" s="10"/>
      <c r="R1756" s="11">
        <f t="shared" si="54"/>
        <v>0</v>
      </c>
      <c r="U1756" s="11">
        <f t="shared" si="55"/>
        <v>0</v>
      </c>
      <c r="Y1756" s="11">
        <f>IF(SUM(Tableau1[[#This Row],[Other access]:[Sci-hub access]])&gt;=1,1,0)</f>
        <v>0</v>
      </c>
      <c r="Z1756" s="12">
        <f>IF(OR(Tableau1[[#This Row],[Access R1 + S1+ T1 ]]&gt;=1,Tableau1[[#This Row],[Access V1 +W1 + X1]]&gt;=1),1,0)</f>
        <v>0</v>
      </c>
      <c r="AB1756" s="10" t="str">
        <f>Tableau1[[#This Row],[DOI]]</f>
        <v>doi: 10.1371/journal.pone.0180312</v>
      </c>
      <c r="AC1756" s="13" t="str">
        <f>Tableau1[[#This Row],[Authors]]&amp;", "&amp;Tableau1[[#This Row],[Title]]&amp;" "&amp;Tableau1[[#This Row],[Journal]]&amp;". "&amp;Tableau1[[#This Row],[Year]]</f>
        <v>van Dijk EHC, Tsonaka R, Klar-Mohamad N, Wouters D, de Vries APJ, de Jong EK, van Kooten C, Boon CJF., Systemic complement activation in central serous chorioretinopathy. PLoS One. 2017</v>
      </c>
    </row>
    <row r="1757" spans="1:29" x14ac:dyDescent="0.3">
      <c r="A1757">
        <v>9158</v>
      </c>
      <c r="B1757" t="s">
        <v>11755</v>
      </c>
      <c r="C1757" t="s">
        <v>21930</v>
      </c>
      <c r="D1757" t="s">
        <v>32196</v>
      </c>
      <c r="E1757" t="s">
        <v>2942</v>
      </c>
      <c r="F1757" s="10"/>
      <c r="G1757">
        <v>2017</v>
      </c>
      <c r="J1757">
        <v>0.15730469866383168</v>
      </c>
      <c r="L1757" t="s">
        <v>43474</v>
      </c>
      <c r="M1757">
        <v>27773767</v>
      </c>
      <c r="Q1757" s="10"/>
      <c r="R1757" s="11">
        <f t="shared" si="54"/>
        <v>0</v>
      </c>
      <c r="U1757" s="11">
        <f t="shared" si="55"/>
        <v>0</v>
      </c>
      <c r="Y1757" s="11">
        <f>IF(SUM(Tableau1[[#This Row],[Other access]:[Sci-hub access]])&gt;=1,1,0)</f>
        <v>0</v>
      </c>
      <c r="Z1757" s="12">
        <f>IF(OR(Tableau1[[#This Row],[Access R1 + S1+ T1 ]]&gt;=1,Tableau1[[#This Row],[Access V1 +W1 + X1]]&gt;=1),1,0)</f>
        <v>0</v>
      </c>
      <c r="AB1757" s="10" t="str">
        <f>Tableau1[[#This Row],[DOI]]</f>
        <v>doi: 10.1016/j.preteyeres.2016.10.001</v>
      </c>
      <c r="AC1757" s="13" t="str">
        <f>Tableau1[[#This Row],[Authors]]&amp;", "&amp;Tableau1[[#This Row],[Title]]&amp;" "&amp;Tableau1[[#This Row],[Journal]]&amp;". "&amp;Tableau1[[#This Row],[Year]]</f>
        <v>De Moraes CG, Liebmann JM, Levin LA., Detection and measurement of clinically meaningful visual field progression in clinical trials for glaucoma. Prog Retin Eye Res. 2017</v>
      </c>
    </row>
    <row r="1758" spans="1:29" x14ac:dyDescent="0.3">
      <c r="A1758">
        <v>7447</v>
      </c>
      <c r="B1758" t="s">
        <v>10252</v>
      </c>
      <c r="C1758" t="s">
        <v>20454</v>
      </c>
      <c r="D1758" t="s">
        <v>30687</v>
      </c>
      <c r="E1758" t="s">
        <v>2446</v>
      </c>
      <c r="F1758" s="10"/>
      <c r="G1758">
        <v>2017</v>
      </c>
      <c r="J1758">
        <v>0.15745098742182639</v>
      </c>
      <c r="L1758" t="s">
        <v>41803</v>
      </c>
      <c r="M1758">
        <v>28092398</v>
      </c>
      <c r="Q1758" s="10"/>
      <c r="R1758" s="11">
        <f t="shared" si="54"/>
        <v>0</v>
      </c>
      <c r="U1758" s="11">
        <f t="shared" si="55"/>
        <v>0</v>
      </c>
      <c r="Y1758" s="11">
        <f>IF(SUM(Tableau1[[#This Row],[Other access]:[Sci-hub access]])&gt;=1,1,0)</f>
        <v>0</v>
      </c>
      <c r="Z1758" s="12">
        <f>IF(OR(Tableau1[[#This Row],[Access R1 + S1+ T1 ]]&gt;=1,Tableau1[[#This Row],[Access V1 +W1 + X1]]&gt;=1),1,0)</f>
        <v>0</v>
      </c>
      <c r="AB1758" s="10" t="str">
        <f>Tableau1[[#This Row],[DOI]]</f>
        <v>doi: 10.3928/01913913-20160906-01</v>
      </c>
      <c r="AC1758" s="13" t="str">
        <f>Tableau1[[#This Row],[Authors]]&amp;", "&amp;Tableau1[[#This Row],[Title]]&amp;" "&amp;Tableau1[[#This Row],[Journal]]&amp;". "&amp;Tableau1[[#This Row],[Year]]</f>
        <v>Maor R, Holland J, Tailor V, Banteka M, Khandelwal P, Glaze S, Barnard S, Yashiv Y, Dahlmann-Noor AH., Rate of Strabismus Detection on Digital Photographs Increases by Using Off-center Near Target. J Pediatr Ophthalmol Strabismus. 2017</v>
      </c>
    </row>
    <row r="1759" spans="1:29" x14ac:dyDescent="0.3">
      <c r="A1759">
        <v>7904</v>
      </c>
      <c r="B1759" t="s">
        <v>10648</v>
      </c>
      <c r="C1759" t="s">
        <v>20845</v>
      </c>
      <c r="D1759" t="s">
        <v>31086</v>
      </c>
      <c r="E1759" t="s">
        <v>34310</v>
      </c>
      <c r="F1759" s="10"/>
      <c r="G1759">
        <v>2017</v>
      </c>
      <c r="J1759">
        <v>0.15784698661020158</v>
      </c>
      <c r="L1759" t="s">
        <v>42251</v>
      </c>
      <c r="M1759">
        <v>28032160</v>
      </c>
      <c r="Q1759" s="10"/>
      <c r="R1759" s="11">
        <f t="shared" si="54"/>
        <v>0</v>
      </c>
      <c r="U1759" s="11">
        <f t="shared" si="55"/>
        <v>0</v>
      </c>
      <c r="Y1759" s="11">
        <f>IF(SUM(Tableau1[[#This Row],[Other access]:[Sci-hub access]])&gt;=1,1,0)</f>
        <v>0</v>
      </c>
      <c r="Z1759" s="12">
        <f>IF(OR(Tableau1[[#This Row],[Access R1 + S1+ T1 ]]&gt;=1,Tableau1[[#This Row],[Access V1 +W1 + X1]]&gt;=1),1,0)</f>
        <v>0</v>
      </c>
      <c r="AB1759" s="10" t="str">
        <f>Tableau1[[#This Row],[DOI]]</f>
        <v>doi: 10.1007/s00266-016-0755-1</v>
      </c>
      <c r="AC1759" s="13" t="str">
        <f>Tableau1[[#This Row],[Authors]]&amp;", "&amp;Tableau1[[#This Row],[Title]]&amp;" "&amp;Tableau1[[#This Row],[Journal]]&amp;". "&amp;Tableau1[[#This Row],[Year]]</f>
        <v>Tansatit T, Apinuntrum P, Phetudom T., Cadaveric Assessment of Lip Injections: Locating the Serious Threats. Aesthetic Plast Surg. 2017</v>
      </c>
    </row>
    <row r="1760" spans="1:29" x14ac:dyDescent="0.3">
      <c r="A1760">
        <v>9419</v>
      </c>
      <c r="B1760" t="s">
        <v>11989</v>
      </c>
      <c r="C1760" t="s">
        <v>22164</v>
      </c>
      <c r="D1760" t="s">
        <v>32434</v>
      </c>
      <c r="E1760" t="s">
        <v>2490</v>
      </c>
      <c r="F1760" s="10"/>
      <c r="G1760">
        <v>2017</v>
      </c>
      <c r="J1760">
        <v>0.15784932127904716</v>
      </c>
      <c r="L1760" t="s">
        <v>43708</v>
      </c>
      <c r="M1760">
        <v>27697474</v>
      </c>
      <c r="Q1760" s="10"/>
      <c r="R1760" s="11">
        <f t="shared" si="54"/>
        <v>0</v>
      </c>
      <c r="U1760" s="11">
        <f t="shared" si="55"/>
        <v>0</v>
      </c>
      <c r="Y1760" s="11">
        <f>IF(SUM(Tableau1[[#This Row],[Other access]:[Sci-hub access]])&gt;=1,1,0)</f>
        <v>0</v>
      </c>
      <c r="Z1760" s="12">
        <f>IF(OR(Tableau1[[#This Row],[Access R1 + S1+ T1 ]]&gt;=1,Tableau1[[#This Row],[Access V1 +W1 + X1]]&gt;=1),1,0)</f>
        <v>0</v>
      </c>
      <c r="AB1760" s="10" t="str">
        <f>Tableau1[[#This Row],[DOI]]</f>
        <v>doi: 10.1016/j.ajo.2016.09.025</v>
      </c>
      <c r="AC1760" s="13" t="str">
        <f>Tableau1[[#This Row],[Authors]]&amp;", "&amp;Tableau1[[#This Row],[Title]]&amp;" "&amp;Tableau1[[#This Row],[Journal]]&amp;". "&amp;Tableau1[[#This Row],[Year]]</f>
        <v>Kiang L, Johnson MW., Formation of an Intraretinal Fluid Barrier in Cavitary Optic Disc Maculopathy. Am J Ophthalmol. 2017</v>
      </c>
    </row>
    <row r="1761" spans="1:29" x14ac:dyDescent="0.3">
      <c r="A1761">
        <v>3870</v>
      </c>
      <c r="B1761" t="s">
        <v>7030</v>
      </c>
      <c r="C1761" t="s">
        <v>17269</v>
      </c>
      <c r="D1761" t="s">
        <v>27455</v>
      </c>
      <c r="E1761" t="s">
        <v>2511</v>
      </c>
      <c r="F1761" s="10"/>
      <c r="G1761">
        <v>2017</v>
      </c>
      <c r="J1761">
        <v>0.15788741564495345</v>
      </c>
      <c r="L1761" t="s">
        <v>38312</v>
      </c>
      <c r="M1761">
        <v>28513498</v>
      </c>
      <c r="Q1761" s="10"/>
      <c r="R1761" s="11">
        <f t="shared" si="54"/>
        <v>0</v>
      </c>
      <c r="U1761" s="11">
        <f t="shared" si="55"/>
        <v>0</v>
      </c>
      <c r="Y1761" s="11">
        <f>IF(SUM(Tableau1[[#This Row],[Other access]:[Sci-hub access]])&gt;=1,1,0)</f>
        <v>0</v>
      </c>
      <c r="Z1761" s="12">
        <f>IF(OR(Tableau1[[#This Row],[Access R1 + S1+ T1 ]]&gt;=1,Tableau1[[#This Row],[Access V1 +W1 + X1]]&gt;=1),1,0)</f>
        <v>0</v>
      </c>
      <c r="AB1761" s="10" t="str">
        <f>Tableau1[[#This Row],[DOI]]</f>
        <v>doi: 10.4103/ijo.IJO_683_16</v>
      </c>
      <c r="AC1761" s="13" t="str">
        <f>Tableau1[[#This Row],[Authors]]&amp;", "&amp;Tableau1[[#This Row],[Title]]&amp;" "&amp;Tableau1[[#This Row],[Journal]]&amp;". "&amp;Tableau1[[#This Row],[Year]]</f>
        <v>Hsiao CC, Hou YC., Combination of phototherapeutic keratectomy and wavefront-guided photorefractive keratectomy for the treatment of Thiel-Behnke corneal dystrophy. Indian J Ophthalmol. 2017</v>
      </c>
    </row>
    <row r="1762" spans="1:29" x14ac:dyDescent="0.3">
      <c r="A1762">
        <v>5591</v>
      </c>
      <c r="B1762" t="s">
        <v>8626</v>
      </c>
      <c r="C1762" t="s">
        <v>17937</v>
      </c>
      <c r="D1762" t="s">
        <v>29056</v>
      </c>
      <c r="E1762" t="s">
        <v>2463</v>
      </c>
      <c r="F1762" s="10"/>
      <c r="G1762">
        <v>2017</v>
      </c>
      <c r="J1762">
        <v>0.15791316385749476</v>
      </c>
      <c r="L1762" t="s">
        <v>39978</v>
      </c>
      <c r="M1762">
        <v>28315512</v>
      </c>
      <c r="Q1762" s="10"/>
      <c r="R1762" s="11">
        <f t="shared" si="54"/>
        <v>0</v>
      </c>
      <c r="U1762" s="11">
        <f t="shared" si="55"/>
        <v>0</v>
      </c>
      <c r="Y1762" s="11">
        <f>IF(SUM(Tableau1[[#This Row],[Other access]:[Sci-hub access]])&gt;=1,1,0)</f>
        <v>0</v>
      </c>
      <c r="Z1762" s="12">
        <f>IF(OR(Tableau1[[#This Row],[Access R1 + S1+ T1 ]]&gt;=1,Tableau1[[#This Row],[Access V1 +W1 + X1]]&gt;=1),1,0)</f>
        <v>0</v>
      </c>
      <c r="AB1762" s="10" t="str">
        <f>Tableau1[[#This Row],[DOI]]</f>
        <v>doi: 10.5301/ejo.5000949</v>
      </c>
      <c r="AC1762" s="13" t="str">
        <f>Tableau1[[#This Row],[Authors]]&amp;", "&amp;Tableau1[[#This Row],[Title]]&amp;" "&amp;Tableau1[[#This Row],[Journal]]&amp;". "&amp;Tableau1[[#This Row],[Year]]</f>
        <v>Călugăru D, Călugăru M., Comments to: Clinical experience of switching anti-VEGF therapy from ranibizumab to aflibercept in age-related choroidal neovascularization. Eur J Ophthalmol. 2017</v>
      </c>
    </row>
    <row r="1763" spans="1:29" x14ac:dyDescent="0.3">
      <c r="A1763">
        <v>6584</v>
      </c>
      <c r="B1763" t="s">
        <v>9499</v>
      </c>
      <c r="C1763" t="s">
        <v>19706</v>
      </c>
      <c r="D1763" t="s">
        <v>29931</v>
      </c>
      <c r="E1763" t="s">
        <v>2599</v>
      </c>
      <c r="F1763" s="10"/>
      <c r="G1763">
        <v>2017</v>
      </c>
      <c r="J1763">
        <v>0.1579921107169141</v>
      </c>
      <c r="L1763" t="s">
        <v>40949</v>
      </c>
      <c r="M1763">
        <v>28192841</v>
      </c>
      <c r="Q1763" s="10"/>
      <c r="R1763" s="11">
        <f t="shared" si="54"/>
        <v>0</v>
      </c>
      <c r="U1763" s="11">
        <f t="shared" si="55"/>
        <v>0</v>
      </c>
      <c r="Y1763" s="11">
        <f>IF(SUM(Tableau1[[#This Row],[Other access]:[Sci-hub access]])&gt;=1,1,0)</f>
        <v>0</v>
      </c>
      <c r="Z1763" s="12">
        <f>IF(OR(Tableau1[[#This Row],[Access R1 + S1+ T1 ]]&gt;=1,Tableau1[[#This Row],[Access V1 +W1 + X1]]&gt;=1),1,0)</f>
        <v>0</v>
      </c>
      <c r="AB1763" s="10" t="str">
        <f>Tableau1[[#This Row],[DOI]]</f>
        <v>doi: 10.1055/s-0042-121577</v>
      </c>
      <c r="AC1763" s="13" t="str">
        <f>Tableau1[[#This Row],[Authors]]&amp;", "&amp;Tableau1[[#This Row],[Title]]&amp;" "&amp;Tableau1[[#This Row],[Journal]]&amp;". "&amp;Tableau1[[#This Row],[Year]]</f>
        <v>Hefner L, Gerding H., 6-Year Results of CNV Secondary to Pathological Myopia Treated with Ranibizumab. Klin Monbl Augenheilkd. 2017</v>
      </c>
    </row>
    <row r="1764" spans="1:29" x14ac:dyDescent="0.3">
      <c r="A1764">
        <v>3069</v>
      </c>
      <c r="B1764" t="s">
        <v>6260</v>
      </c>
      <c r="C1764" t="s">
        <v>16505</v>
      </c>
      <c r="D1764" t="s">
        <v>26684</v>
      </c>
      <c r="E1764" t="s">
        <v>2511</v>
      </c>
      <c r="F1764" s="10"/>
      <c r="G1764">
        <v>2017</v>
      </c>
      <c r="J1764">
        <v>0.1580251866612804</v>
      </c>
      <c r="L1764" t="s">
        <v>37523</v>
      </c>
      <c r="M1764">
        <v>28643711</v>
      </c>
      <c r="Q1764" s="10"/>
      <c r="R1764" s="11">
        <f t="shared" si="54"/>
        <v>0</v>
      </c>
      <c r="U1764" s="11">
        <f t="shared" si="55"/>
        <v>0</v>
      </c>
      <c r="Y1764" s="11">
        <f>IF(SUM(Tableau1[[#This Row],[Other access]:[Sci-hub access]])&gt;=1,1,0)</f>
        <v>0</v>
      </c>
      <c r="Z1764" s="12">
        <f>IF(OR(Tableau1[[#This Row],[Access R1 + S1+ T1 ]]&gt;=1,Tableau1[[#This Row],[Access V1 +W1 + X1]]&gt;=1),1,0)</f>
        <v>0</v>
      </c>
      <c r="AB1764" s="10" t="str">
        <f>Tableau1[[#This Row],[DOI]]</f>
        <v>doi: 10.4103/ijo.IJO_375_16</v>
      </c>
      <c r="AC1764" s="13" t="str">
        <f>Tableau1[[#This Row],[Authors]]&amp;", "&amp;Tableau1[[#This Row],[Title]]&amp;" "&amp;Tableau1[[#This Row],[Journal]]&amp;". "&amp;Tableau1[[#This Row],[Year]]</f>
        <v>Mohan S, John B, Rajan M, Malkani H, Nagalekshmi SV, Singh S., Glued intraocular lens implantation for eyes with inadequate capsular support: Analysis of the postoperative visual outcome. Indian J Ophthalmol. 2017</v>
      </c>
    </row>
    <row r="1765" spans="1:29" x14ac:dyDescent="0.3">
      <c r="A1765">
        <v>8349</v>
      </c>
      <c r="B1765" t="s">
        <v>11044</v>
      </c>
      <c r="C1765" t="s">
        <v>21230</v>
      </c>
      <c r="D1765" t="s">
        <v>31482</v>
      </c>
      <c r="E1765" t="s">
        <v>2447</v>
      </c>
      <c r="F1765" s="10"/>
      <c r="G1765">
        <v>2017</v>
      </c>
      <c r="J1765">
        <v>0.15813006095511561</v>
      </c>
      <c r="L1765" t="s">
        <v>42692</v>
      </c>
      <c r="M1765">
        <v>27930422</v>
      </c>
      <c r="Q1765" s="10"/>
      <c r="R1765" s="11">
        <f t="shared" si="54"/>
        <v>0</v>
      </c>
      <c r="U1765" s="11">
        <f t="shared" si="55"/>
        <v>0</v>
      </c>
      <c r="Y1765" s="11">
        <f>IF(SUM(Tableau1[[#This Row],[Other access]:[Sci-hub access]])&gt;=1,1,0)</f>
        <v>0</v>
      </c>
      <c r="Z1765" s="12">
        <f>IF(OR(Tableau1[[#This Row],[Access R1 + S1+ T1 ]]&gt;=1,Tableau1[[#This Row],[Access V1 +W1 + X1]]&gt;=1),1,0)</f>
        <v>0</v>
      </c>
      <c r="AB1765" s="10" t="str">
        <f>Tableau1[[#This Row],[DOI]]</f>
        <v>doi: 10.1097/IOP.0000000000000852</v>
      </c>
      <c r="AC1765" s="13" t="str">
        <f>Tableau1[[#This Row],[Authors]]&amp;", "&amp;Tableau1[[#This Row],[Title]]&amp;" "&amp;Tableau1[[#This Row],[Journal]]&amp;". "&amp;Tableau1[[#This Row],[Year]]</f>
        <v>Singh S, Ali MJ, Mishra DK, Naik MN., Lacrimal Drainage System Involvement in Linear Scleroderma. Ophthal Plast Reconstr Surg. 2017</v>
      </c>
    </row>
    <row r="1766" spans="1:29" x14ac:dyDescent="0.3">
      <c r="A1766">
        <v>2525</v>
      </c>
      <c r="B1766" t="s">
        <v>5746</v>
      </c>
      <c r="C1766" t="s">
        <v>15992</v>
      </c>
      <c r="D1766" t="s">
        <v>26169</v>
      </c>
      <c r="E1766" t="s">
        <v>34021</v>
      </c>
      <c r="F1766" s="10"/>
      <c r="G1766">
        <v>2017</v>
      </c>
      <c r="J1766">
        <v>0.15820925384888851</v>
      </c>
      <c r="L1766" t="s">
        <v>36989</v>
      </c>
      <c r="M1766">
        <v>28731248</v>
      </c>
      <c r="Q1766" s="10"/>
      <c r="R1766" s="11">
        <f t="shared" si="54"/>
        <v>0</v>
      </c>
      <c r="U1766" s="11">
        <f t="shared" si="55"/>
        <v>0</v>
      </c>
      <c r="Y1766" s="11">
        <f>IF(SUM(Tableau1[[#This Row],[Other access]:[Sci-hub access]])&gt;=1,1,0)</f>
        <v>0</v>
      </c>
      <c r="Z1766" s="12">
        <f>IF(OR(Tableau1[[#This Row],[Access R1 + S1+ T1 ]]&gt;=1,Tableau1[[#This Row],[Access V1 +W1 + X1]]&gt;=1),1,0)</f>
        <v>0</v>
      </c>
      <c r="AB1766" s="10" t="str">
        <f>Tableau1[[#This Row],[DOI]]</f>
        <v>doi: 10.1111/bjd.15608</v>
      </c>
      <c r="AC1766" s="13" t="str">
        <f>Tableau1[[#This Row],[Authors]]&amp;", "&amp;Tableau1[[#This Row],[Title]]&amp;" "&amp;Tableau1[[#This Row],[Journal]]&amp;". "&amp;Tableau1[[#This Row],[Year]]</f>
        <v>Happle R., Lessons to be learned from type 1 segmental Gorlin syndrome. Br J Dermatol. 2017</v>
      </c>
    </row>
    <row r="1767" spans="1:29" x14ac:dyDescent="0.3">
      <c r="A1767">
        <v>10083</v>
      </c>
      <c r="B1767" t="s">
        <v>12596</v>
      </c>
      <c r="C1767" t="s">
        <v>22764</v>
      </c>
      <c r="D1767" t="s">
        <v>33045</v>
      </c>
      <c r="E1767" t="s">
        <v>2438</v>
      </c>
      <c r="F1767" s="10"/>
      <c r="G1767">
        <v>2017</v>
      </c>
      <c r="J1767">
        <v>0.15824218928185008</v>
      </c>
      <c r="L1767" t="s">
        <v>44339</v>
      </c>
      <c r="M1767">
        <v>27474156</v>
      </c>
      <c r="Q1767" s="10"/>
      <c r="R1767" s="11">
        <f t="shared" si="54"/>
        <v>0</v>
      </c>
      <c r="U1767" s="11">
        <f t="shared" si="55"/>
        <v>0</v>
      </c>
      <c r="Y1767" s="11">
        <f>IF(SUM(Tableau1[[#This Row],[Other access]:[Sci-hub access]])&gt;=1,1,0)</f>
        <v>0</v>
      </c>
      <c r="Z1767" s="12">
        <f>IF(OR(Tableau1[[#This Row],[Access R1 + S1+ T1 ]]&gt;=1,Tableau1[[#This Row],[Access V1 +W1 + X1]]&gt;=1),1,0)</f>
        <v>0</v>
      </c>
      <c r="AB1767" s="10" t="str">
        <f>Tableau1[[#This Row],[DOI]]</f>
        <v>doi: 10.1136/bjophthalmol-2015-307428</v>
      </c>
      <c r="AC1767" s="13" t="str">
        <f>Tableau1[[#This Row],[Authors]]&amp;", "&amp;Tableau1[[#This Row],[Title]]&amp;" "&amp;Tableau1[[#This Row],[Journal]]&amp;". "&amp;Tableau1[[#This Row],[Year]]</f>
        <v>Lanzagorta-Aresti A, Perez-Lopez M, Palacios-Pozo E, Davo-Cabrera J., Relationship between corneal hysteresis and lamina cribrosa displacement after medical reduction of intraocular pressure. Br J Ophthalmol. 2017</v>
      </c>
    </row>
    <row r="1768" spans="1:29" ht="28.8" x14ac:dyDescent="0.3">
      <c r="A1768">
        <v>7287</v>
      </c>
      <c r="B1768" t="s">
        <v>10107</v>
      </c>
      <c r="C1768" t="s">
        <v>20309</v>
      </c>
      <c r="D1768" t="s">
        <v>30541</v>
      </c>
      <c r="E1768" t="s">
        <v>2438</v>
      </c>
      <c r="F1768" s="10"/>
      <c r="G1768">
        <v>2017</v>
      </c>
      <c r="J1768">
        <v>0.15830063844220443</v>
      </c>
      <c r="L1768" t="s">
        <v>41643</v>
      </c>
      <c r="M1768">
        <v>28108569</v>
      </c>
      <c r="Q1768" s="10"/>
      <c r="R1768" s="11">
        <f t="shared" si="54"/>
        <v>0</v>
      </c>
      <c r="U1768" s="11">
        <f t="shared" si="55"/>
        <v>0</v>
      </c>
      <c r="Y1768" s="11">
        <f>IF(SUM(Tableau1[[#This Row],[Other access]:[Sci-hub access]])&gt;=1,1,0)</f>
        <v>0</v>
      </c>
      <c r="Z1768" s="12">
        <f>IF(OR(Tableau1[[#This Row],[Access R1 + S1+ T1 ]]&gt;=1,Tableau1[[#This Row],[Access V1 +W1 + X1]]&gt;=1),1,0)</f>
        <v>0</v>
      </c>
      <c r="AB1768" s="10" t="str">
        <f>Tableau1[[#This Row],[DOI]]</f>
        <v>doi: 10.1136/bjophthalmol-2016-309729</v>
      </c>
      <c r="AC1768" s="13" t="str">
        <f>Tableau1[[#This Row],[Authors]]&amp;", "&amp;Tableau1[[#This Row],[Title]]&amp;" "&amp;Tableau1[[#This Row],[Journal]]&amp;". "&amp;Tableau1[[#This Row],[Year]]</f>
        <v>Joachim N, Colijn JM, Kifley A, Lee KE, Buitendijk GHS, Klein BEK, Myers CE, Meuer SM, Tan AG, Holliday EG, Attia J, Liew G, Iyengar SK, de Jong PTVM, Hofman A, Vingerling JR, Mitchell P, Klaver CCW, Klein R, Wang JJ., Five-year progression of unilateral age-related macular degeneration to bilateral involvement: the Three Continent AMD Consortium report. Br J Ophthalmol. 2017</v>
      </c>
    </row>
    <row r="1769" spans="1:29" ht="28.8" x14ac:dyDescent="0.3">
      <c r="A1769">
        <v>5286</v>
      </c>
      <c r="B1769" t="s">
        <v>8349</v>
      </c>
      <c r="C1769" t="s">
        <v>18573</v>
      </c>
      <c r="D1769" t="s">
        <v>28779</v>
      </c>
      <c r="E1769" t="s">
        <v>34253</v>
      </c>
      <c r="F1769" s="10"/>
      <c r="G1769">
        <v>2017</v>
      </c>
      <c r="J1769">
        <v>0.15842523131475106</v>
      </c>
      <c r="L1769" t="s">
        <v>39681</v>
      </c>
      <c r="M1769">
        <v>28351686</v>
      </c>
      <c r="Q1769" s="10"/>
      <c r="R1769" s="11">
        <f t="shared" si="54"/>
        <v>0</v>
      </c>
      <c r="U1769" s="11">
        <f t="shared" si="55"/>
        <v>0</v>
      </c>
      <c r="Y1769" s="11">
        <f>IF(SUM(Tableau1[[#This Row],[Other access]:[Sci-hub access]])&gt;=1,1,0)</f>
        <v>0</v>
      </c>
      <c r="Z1769" s="12">
        <f>IF(OR(Tableau1[[#This Row],[Access R1 + S1+ T1 ]]&gt;=1,Tableau1[[#This Row],[Access V1 +W1 + X1]]&gt;=1),1,0)</f>
        <v>0</v>
      </c>
      <c r="AB1769" s="10" t="str">
        <f>Tableau1[[#This Row],[DOI]]</f>
        <v>doi: 10.1016/j.arr.2017.03.006</v>
      </c>
      <c r="AC1769" s="13" t="str">
        <f>Tableau1[[#This Row],[Authors]]&amp;", "&amp;Tableau1[[#This Row],[Title]]&amp;" "&amp;Tableau1[[#This Row],[Journal]]&amp;". "&amp;Tableau1[[#This Row],[Year]]</f>
        <v>Hyttinen JMT, Błasiak J, Niittykoski M, Kinnunen K, Kauppinen A, Salminen A, Kaarniranta K., DNA damage response and autophagy in the degeneration of retinal pigment epithelial cells-Implications for age-related macular degeneration (AMD). Ageing Res Rev. 2017</v>
      </c>
    </row>
    <row r="1770" spans="1:29" x14ac:dyDescent="0.3">
      <c r="A1770">
        <v>10169</v>
      </c>
      <c r="B1770" t="s">
        <v>12676</v>
      </c>
      <c r="C1770" t="s">
        <v>22845</v>
      </c>
      <c r="D1770" t="s">
        <v>33127</v>
      </c>
      <c r="E1770" t="s">
        <v>2529</v>
      </c>
      <c r="F1770" s="10"/>
      <c r="G1770">
        <v>2017</v>
      </c>
      <c r="J1770">
        <v>0.15855372765616471</v>
      </c>
      <c r="L1770" t="s">
        <v>44424</v>
      </c>
      <c r="M1770">
        <v>27442082</v>
      </c>
      <c r="Q1770" s="10"/>
      <c r="R1770" s="11">
        <f t="shared" si="54"/>
        <v>0</v>
      </c>
      <c r="U1770" s="11">
        <f t="shared" si="55"/>
        <v>0</v>
      </c>
      <c r="Y1770" s="11">
        <f>IF(SUM(Tableau1[[#This Row],[Other access]:[Sci-hub access]])&gt;=1,1,0)</f>
        <v>0</v>
      </c>
      <c r="Z1770" s="12">
        <f>IF(OR(Tableau1[[#This Row],[Access R1 + S1+ T1 ]]&gt;=1,Tableau1[[#This Row],[Access V1 +W1 + X1]]&gt;=1),1,0)</f>
        <v>0</v>
      </c>
      <c r="AB1770" s="10" t="str">
        <f>Tableau1[[#This Row],[DOI]]</f>
        <v>doi: 10.1080/02713683.2016.1203441</v>
      </c>
      <c r="AC1770" s="13" t="str">
        <f>Tableau1[[#This Row],[Authors]]&amp;", "&amp;Tableau1[[#This Row],[Title]]&amp;" "&amp;Tableau1[[#This Row],[Journal]]&amp;". "&amp;Tableau1[[#This Row],[Year]]</f>
        <v>Hossain A, Tauhid L, Davenport I, Huckaba T, Graves R, Mandal T, Muniruzzaman S, Ahmed SA, Bhattacharjee PS., LRP-1 Pathway Targeted Inhibition of Vascular Abnormalities in the Retina of Diabetic Mice. Curr Eye Res. 2017</v>
      </c>
    </row>
    <row r="1771" spans="1:29" x14ac:dyDescent="0.3">
      <c r="A1771">
        <v>7104</v>
      </c>
      <c r="B1771" t="s">
        <v>9955</v>
      </c>
      <c r="C1771" t="s">
        <v>20158</v>
      </c>
      <c r="D1771" t="s">
        <v>30389</v>
      </c>
      <c r="E1771" t="s">
        <v>2446</v>
      </c>
      <c r="F1771" s="10"/>
      <c r="G1771">
        <v>2017</v>
      </c>
      <c r="J1771">
        <v>0.15859214975737868</v>
      </c>
      <c r="L1771" t="s">
        <v>41460</v>
      </c>
      <c r="M1771">
        <v>28128843</v>
      </c>
      <c r="Q1771" s="10"/>
      <c r="R1771" s="11">
        <f t="shared" si="54"/>
        <v>0</v>
      </c>
      <c r="U1771" s="11">
        <f t="shared" si="55"/>
        <v>0</v>
      </c>
      <c r="Y1771" s="11">
        <f>IF(SUM(Tableau1[[#This Row],[Other access]:[Sci-hub access]])&gt;=1,1,0)</f>
        <v>0</v>
      </c>
      <c r="Z1771" s="12">
        <f>IF(OR(Tableau1[[#This Row],[Access R1 + S1+ T1 ]]&gt;=1,Tableau1[[#This Row],[Access V1 +W1 + X1]]&gt;=1),1,0)</f>
        <v>0</v>
      </c>
      <c r="AB1771" s="10" t="str">
        <f>Tableau1[[#This Row],[DOI]]</f>
        <v>doi: 10.3928/01913913-20161201-01</v>
      </c>
      <c r="AC1771" s="13" t="str">
        <f>Tableau1[[#This Row],[Authors]]&amp;", "&amp;Tableau1[[#This Row],[Title]]&amp;" "&amp;Tableau1[[#This Row],[Journal]]&amp;". "&amp;Tableau1[[#This Row],[Year]]</f>
        <v>Wang FM., Movin' on Down the Line. J Pediatr Ophthalmol Strabismus. 2017</v>
      </c>
    </row>
    <row r="1772" spans="1:29" ht="28.8" x14ac:dyDescent="0.3">
      <c r="A1772">
        <v>11030</v>
      </c>
      <c r="B1772" t="s">
        <v>13453</v>
      </c>
      <c r="C1772" t="s">
        <v>23615</v>
      </c>
      <c r="D1772" t="s">
        <v>33907</v>
      </c>
      <c r="E1772" t="s">
        <v>34516</v>
      </c>
      <c r="F1772" s="10"/>
      <c r="G1772">
        <v>2017</v>
      </c>
      <c r="J1772">
        <v>0.15862376803176947</v>
      </c>
      <c r="L1772" t="s">
        <v>45271</v>
      </c>
      <c r="M1772">
        <v>26380916</v>
      </c>
      <c r="Q1772" s="10"/>
      <c r="R1772" s="11">
        <f t="shared" si="54"/>
        <v>0</v>
      </c>
      <c r="U1772" s="11">
        <f t="shared" si="55"/>
        <v>0</v>
      </c>
      <c r="Y1772" s="11">
        <f>IF(SUM(Tableau1[[#This Row],[Other access]:[Sci-hub access]])&gt;=1,1,0)</f>
        <v>0</v>
      </c>
      <c r="Z1772" s="12">
        <f>IF(OR(Tableau1[[#This Row],[Access R1 + S1+ T1 ]]&gt;=1,Tableau1[[#This Row],[Access V1 +W1 + X1]]&gt;=1),1,0)</f>
        <v>0</v>
      </c>
      <c r="AB1772" s="10" t="str">
        <f>Tableau1[[#This Row],[DOI]]</f>
        <v>doi: 10.1002/jbm.b.33525</v>
      </c>
      <c r="AC1772" s="13" t="str">
        <f>Tableau1[[#This Row],[Authors]]&amp;", "&amp;Tableau1[[#This Row],[Title]]&amp;" "&amp;Tableau1[[#This Row],[Journal]]&amp;". "&amp;Tableau1[[#This Row],[Year]]</f>
        <v>Pinchuk L, Riss I, Batlle JF, Kato YP, Martin JB, Arrieta E, Palmberg P, Parrish RK 2nd, Weber BA, Kwon Y, Parel JM., The development of a micro-shunt made from poly(styrene-block-isobutylene-block-styrene) to treat glaucoma. J Biomed Mater Res B Appl Biomater. 2017</v>
      </c>
    </row>
    <row r="1773" spans="1:29" x14ac:dyDescent="0.3">
      <c r="A1773">
        <v>8608</v>
      </c>
      <c r="B1773" t="s">
        <v>11270</v>
      </c>
      <c r="C1773" t="s">
        <v>21454</v>
      </c>
      <c r="D1773" t="s">
        <v>31709</v>
      </c>
      <c r="E1773" t="s">
        <v>34015</v>
      </c>
      <c r="F1773" s="10"/>
      <c r="G1773">
        <v>2017</v>
      </c>
      <c r="J1773">
        <v>0.15863946065474288</v>
      </c>
      <c r="L1773" t="s">
        <v>42944</v>
      </c>
      <c r="M1773">
        <v>27880076</v>
      </c>
      <c r="Q1773" s="10"/>
      <c r="R1773" s="11">
        <f t="shared" si="54"/>
        <v>0</v>
      </c>
      <c r="U1773" s="11">
        <f t="shared" si="55"/>
        <v>0</v>
      </c>
      <c r="Y1773" s="11">
        <f>IF(SUM(Tableau1[[#This Row],[Other access]:[Sci-hub access]])&gt;=1,1,0)</f>
        <v>0</v>
      </c>
      <c r="Z1773" s="12">
        <f>IF(OR(Tableau1[[#This Row],[Access R1 + S1+ T1 ]]&gt;=1,Tableau1[[#This Row],[Access V1 +W1 + X1]]&gt;=1),1,0)</f>
        <v>0</v>
      </c>
      <c r="AB1773" s="10" t="str">
        <f>Tableau1[[#This Row],[DOI]]</f>
        <v>doi: 10.1080/13816810.2016.1227450</v>
      </c>
      <c r="AC1773" s="13" t="str">
        <f>Tableau1[[#This Row],[Authors]]&amp;", "&amp;Tableau1[[#This Row],[Title]]&amp;" "&amp;Tableau1[[#This Row],[Journal]]&amp;". "&amp;Tableau1[[#This Row],[Year]]</f>
        <v>Trichonas G, Traboulsi EI, Ehlers JP., Correlation of ultra-widefield fundus autofluorescence patterns with the underlying genotype in retinal dystrophies and retinitis pigmentosa. Ophthalmic Genet. 2017</v>
      </c>
    </row>
    <row r="1774" spans="1:29" x14ac:dyDescent="0.3">
      <c r="A1774">
        <v>7444</v>
      </c>
      <c r="B1774" t="s">
        <v>1336</v>
      </c>
      <c r="C1774" t="s">
        <v>1337</v>
      </c>
      <c r="D1774" t="s">
        <v>1338</v>
      </c>
      <c r="E1774" t="s">
        <v>3023</v>
      </c>
      <c r="F1774" s="10"/>
      <c r="G1774">
        <v>2017</v>
      </c>
      <c r="J1774">
        <v>0.15867082336863281</v>
      </c>
      <c r="L1774" t="s">
        <v>41800</v>
      </c>
      <c r="M1774">
        <v>28092989</v>
      </c>
      <c r="Q1774" s="10"/>
      <c r="R1774" s="11">
        <f t="shared" si="54"/>
        <v>0</v>
      </c>
      <c r="U1774" s="11">
        <f t="shared" si="55"/>
        <v>0</v>
      </c>
      <c r="Y1774" s="11">
        <f>IF(SUM(Tableau1[[#This Row],[Other access]:[Sci-hub access]])&gt;=1,1,0)</f>
        <v>0</v>
      </c>
      <c r="Z1774" s="12">
        <f>IF(OR(Tableau1[[#This Row],[Access R1 + S1+ T1 ]]&gt;=1,Tableau1[[#This Row],[Access V1 +W1 + X1]]&gt;=1),1,0)</f>
        <v>0</v>
      </c>
      <c r="AB1774" s="10" t="str">
        <f>Tableau1[[#This Row],[DOI]]</f>
        <v>doi: 10.1080/14737175.2017.1282821</v>
      </c>
      <c r="AC1774" s="13" t="str">
        <f>Tableau1[[#This Row],[Authors]]&amp;", "&amp;Tableau1[[#This Row],[Title]]&amp;" "&amp;Tableau1[[#This Row],[Journal]]&amp;". "&amp;Tableau1[[#This Row],[Year]]</f>
        <v>Pilch KS, Spaeth PJ, Yuki N, Wakerley BR., Therapeutic complement inhibition: a promising approach for treatment of neuroimmunological diseases. Expert Rev Neurother. 2017</v>
      </c>
    </row>
    <row r="1775" spans="1:29" x14ac:dyDescent="0.3">
      <c r="A1775">
        <v>1861</v>
      </c>
      <c r="B1775" t="s">
        <v>5105</v>
      </c>
      <c r="C1775" t="s">
        <v>15351</v>
      </c>
      <c r="D1775" t="s">
        <v>25527</v>
      </c>
      <c r="E1775" t="s">
        <v>2468</v>
      </c>
      <c r="F1775" s="10"/>
      <c r="G1775">
        <v>2017</v>
      </c>
      <c r="J1775">
        <v>0.1589830682264638</v>
      </c>
      <c r="L1775" t="s">
        <v>36333</v>
      </c>
      <c r="M1775">
        <v>28858962</v>
      </c>
      <c r="Q1775" s="10"/>
      <c r="R1775" s="11">
        <f t="shared" si="54"/>
        <v>0</v>
      </c>
      <c r="U1775" s="11">
        <f t="shared" si="55"/>
        <v>0</v>
      </c>
      <c r="Y1775" s="11">
        <f>IF(SUM(Tableau1[[#This Row],[Other access]:[Sci-hub access]])&gt;=1,1,0)</f>
        <v>0</v>
      </c>
      <c r="Z1775" s="12">
        <f>IF(OR(Tableau1[[#This Row],[Access R1 + S1+ T1 ]]&gt;=1,Tableau1[[#This Row],[Access V1 +W1 + X1]]&gt;=1),1,0)</f>
        <v>0</v>
      </c>
      <c r="AB1775" s="10" t="str">
        <f>Tableau1[[#This Row],[DOI]]</f>
        <v>doi: 10.1097/IJG.0000000000000742</v>
      </c>
      <c r="AC1775" s="13" t="str">
        <f>Tableau1[[#This Row],[Authors]]&amp;", "&amp;Tableau1[[#This Row],[Title]]&amp;" "&amp;Tableau1[[#This Row],[Journal]]&amp;". "&amp;Tableau1[[#This Row],[Year]]</f>
        <v>Lee JTL, Skalicky SE, Lin ML., Drug-induced Myopia and Bilateral Angle Closure Secondary to Zolmitriptan. J Glaucoma. 2017</v>
      </c>
    </row>
    <row r="1776" spans="1:29" x14ac:dyDescent="0.3">
      <c r="A1776">
        <v>2082</v>
      </c>
      <c r="B1776" t="s">
        <v>5321</v>
      </c>
      <c r="C1776" t="s">
        <v>15566</v>
      </c>
      <c r="D1776" t="s">
        <v>25743</v>
      </c>
      <c r="E1776" t="s">
        <v>2511</v>
      </c>
      <c r="F1776" s="10"/>
      <c r="G1776">
        <v>2017</v>
      </c>
      <c r="J1776">
        <v>0.15901111107393906</v>
      </c>
      <c r="L1776" t="s">
        <v>36553</v>
      </c>
      <c r="M1776">
        <v>28820158</v>
      </c>
      <c r="Q1776" s="10"/>
      <c r="R1776" s="11">
        <f t="shared" si="54"/>
        <v>0</v>
      </c>
      <c r="U1776" s="11">
        <f t="shared" si="55"/>
        <v>0</v>
      </c>
      <c r="Y1776" s="11">
        <f>IF(SUM(Tableau1[[#This Row],[Other access]:[Sci-hub access]])&gt;=1,1,0)</f>
        <v>0</v>
      </c>
      <c r="Z1776" s="12">
        <f>IF(OR(Tableau1[[#This Row],[Access R1 + S1+ T1 ]]&gt;=1,Tableau1[[#This Row],[Access V1 +W1 + X1]]&gt;=1),1,0)</f>
        <v>0</v>
      </c>
      <c r="AB1776" s="10" t="str">
        <f>Tableau1[[#This Row],[DOI]]</f>
        <v>doi: 10.4103/ijo.IJO_241_17</v>
      </c>
      <c r="AC1776" s="13" t="str">
        <f>Tableau1[[#This Row],[Authors]]&amp;", "&amp;Tableau1[[#This Row],[Title]]&amp;" "&amp;Tableau1[[#This Row],[Journal]]&amp;". "&amp;Tableau1[[#This Row],[Year]]</f>
        <v>Shukla B, Agrawal R, Shukla D, Seen S., Systematic analysis of ocular trauma by a new proposed ocular trauma classification. Indian J Ophthalmol. 2017</v>
      </c>
    </row>
    <row r="1777" spans="1:29" x14ac:dyDescent="0.3">
      <c r="A1777">
        <v>10090</v>
      </c>
      <c r="B1777" t="s">
        <v>12602</v>
      </c>
      <c r="C1777" t="s">
        <v>22603</v>
      </c>
      <c r="D1777" t="s">
        <v>33051</v>
      </c>
      <c r="E1777" t="s">
        <v>2448</v>
      </c>
      <c r="F1777" s="10"/>
      <c r="G1777">
        <v>2017</v>
      </c>
      <c r="J1777">
        <v>0.15908655341988398</v>
      </c>
      <c r="L1777" t="s">
        <v>44346</v>
      </c>
      <c r="M1777">
        <v>27473372</v>
      </c>
      <c r="Q1777" s="10"/>
      <c r="R1777" s="11">
        <f t="shared" si="54"/>
        <v>0</v>
      </c>
      <c r="U1777" s="11">
        <f t="shared" si="55"/>
        <v>0</v>
      </c>
      <c r="Y1777" s="11">
        <f>IF(SUM(Tableau1[[#This Row],[Other access]:[Sci-hub access]])&gt;=1,1,0)</f>
        <v>0</v>
      </c>
      <c r="Z1777" s="12">
        <f>IF(OR(Tableau1[[#This Row],[Access R1 + S1+ T1 ]]&gt;=1,Tableau1[[#This Row],[Access V1 +W1 + X1]]&gt;=1),1,0)</f>
        <v>0</v>
      </c>
      <c r="AB1777" s="10" t="str">
        <f>Tableau1[[#This Row],[DOI]]</f>
        <v>doi: 10.1007/s00417-016-3439-2</v>
      </c>
      <c r="AC1777" s="13" t="str">
        <f>Tableau1[[#This Row],[Authors]]&amp;", "&amp;Tableau1[[#This Row],[Title]]&amp;" "&amp;Tableau1[[#This Row],[Journal]]&amp;". "&amp;Tableau1[[#This Row],[Year]]</f>
        <v>Jonas JB, Ohno-Matsui K, Holbach L, Panda-Jonas S., Association between axial length and horizontal and vertical globe diameters. Graefes Arch Clin Exp Ophthalmol. 2017</v>
      </c>
    </row>
    <row r="1778" spans="1:29" ht="28.8" x14ac:dyDescent="0.3">
      <c r="A1778">
        <v>783</v>
      </c>
      <c r="B1778" t="s">
        <v>4046</v>
      </c>
      <c r="C1778" t="s">
        <v>14301</v>
      </c>
      <c r="D1778" t="s">
        <v>24466</v>
      </c>
      <c r="E1778" t="s">
        <v>3172</v>
      </c>
      <c r="F1778" s="10"/>
      <c r="G1778">
        <v>2017</v>
      </c>
      <c r="J1778">
        <v>0.15909106084630031</v>
      </c>
      <c r="L1778" t="s">
        <v>35276</v>
      </c>
      <c r="M1778">
        <v>29114091</v>
      </c>
      <c r="Q1778" s="10"/>
      <c r="R1778" s="11">
        <f t="shared" si="54"/>
        <v>0</v>
      </c>
      <c r="U1778" s="11">
        <f t="shared" si="55"/>
        <v>0</v>
      </c>
      <c r="Y1778" s="11">
        <f>IF(SUM(Tableau1[[#This Row],[Other access]:[Sci-hub access]])&gt;=1,1,0)</f>
        <v>0</v>
      </c>
      <c r="Z1778" s="12">
        <f>IF(OR(Tableau1[[#This Row],[Access R1 + S1+ T1 ]]&gt;=1,Tableau1[[#This Row],[Access V1 +W1 + X1]]&gt;=1),1,0)</f>
        <v>0</v>
      </c>
      <c r="AB1778" s="10" t="str">
        <f>Tableau1[[#This Row],[DOI]]</f>
        <v>doi: 10.1161/STROKEAHA.117.018556</v>
      </c>
      <c r="AC1778" s="13" t="str">
        <f>Tableau1[[#This Row],[Authors]]&amp;", "&amp;Tableau1[[#This Row],[Title]]&amp;" "&amp;Tableau1[[#This Row],[Journal]]&amp;". "&amp;Tableau1[[#This Row],[Year]]</f>
        <v>Pelzer N, Bijkerk R, Reinders MEJ, van Zonneveld AJ, Ferrari MD, van den Maagdenberg AMJM, Eikenboom J, Terwindt GM., Circulating Endothelial Markers in Retinal Vasculopathy With Cerebral Leukoencephalopathy and Systemic Manifestations. Stroke. 2017</v>
      </c>
    </row>
    <row r="1779" spans="1:29" x14ac:dyDescent="0.3">
      <c r="A1779">
        <v>6628</v>
      </c>
      <c r="B1779" t="s">
        <v>9539</v>
      </c>
      <c r="C1779" t="s">
        <v>19746</v>
      </c>
      <c r="D1779" t="s">
        <v>29972</v>
      </c>
      <c r="E1779" t="s">
        <v>2441</v>
      </c>
      <c r="F1779" s="10"/>
      <c r="G1779">
        <v>2017</v>
      </c>
      <c r="J1779">
        <v>0.15920568595264917</v>
      </c>
      <c r="L1779" t="s">
        <v>40991</v>
      </c>
      <c r="M1779">
        <v>28187978</v>
      </c>
      <c r="Q1779" s="10"/>
      <c r="R1779" s="11">
        <f t="shared" si="54"/>
        <v>0</v>
      </c>
      <c r="U1779" s="11">
        <f t="shared" si="55"/>
        <v>0</v>
      </c>
      <c r="Y1779" s="11">
        <f>IF(SUM(Tableau1[[#This Row],[Other access]:[Sci-hub access]])&gt;=1,1,0)</f>
        <v>0</v>
      </c>
      <c r="Z1779" s="12">
        <f>IF(OR(Tableau1[[#This Row],[Access R1 + S1+ T1 ]]&gt;=1,Tableau1[[#This Row],[Access V1 +W1 + X1]]&gt;=1),1,0)</f>
        <v>0</v>
      </c>
      <c r="AB1779" s="10" t="str">
        <f>Tableau1[[#This Row],[DOI]]</f>
        <v>doi: 10.1016/j.ophtha.2016.11.022</v>
      </c>
      <c r="AC1779" s="13" t="str">
        <f>Tableau1[[#This Row],[Authors]]&amp;", "&amp;Tableau1[[#This Row],[Title]]&amp;" "&amp;Tableau1[[#This Row],[Journal]]&amp;". "&amp;Tableau1[[#This Row],[Year]]</f>
        <v>Qian CX, Charran D, Strong CR, Steffens TJ, Jayasundera T, Heckenlively JR., Optical Coherence Tomography Examination of the Retinal Pigment Epithelium in Best Vitelliform Macular Dystrophy. Ophthalmology. 2017</v>
      </c>
    </row>
    <row r="1780" spans="1:29" x14ac:dyDescent="0.3">
      <c r="A1780">
        <v>4297</v>
      </c>
      <c r="B1780" t="s">
        <v>7429</v>
      </c>
      <c r="C1780" t="s">
        <v>17665</v>
      </c>
      <c r="D1780" t="s">
        <v>27857</v>
      </c>
      <c r="E1780" t="s">
        <v>2496</v>
      </c>
      <c r="F1780" s="10"/>
      <c r="G1780">
        <v>2017</v>
      </c>
      <c r="J1780">
        <v>0.15926451896922122</v>
      </c>
      <c r="L1780" t="s">
        <v>38723</v>
      </c>
      <c r="M1780">
        <v>28457309</v>
      </c>
      <c r="Q1780" s="10"/>
      <c r="R1780" s="11">
        <f t="shared" si="54"/>
        <v>0</v>
      </c>
      <c r="U1780" s="11">
        <f t="shared" si="55"/>
        <v>0</v>
      </c>
      <c r="Y1780" s="11">
        <f>IF(SUM(Tableau1[[#This Row],[Other access]:[Sci-hub access]])&gt;=1,1,0)</f>
        <v>0</v>
      </c>
      <c r="Z1780" s="12">
        <f>IF(OR(Tableau1[[#This Row],[Access R1 + S1+ T1 ]]&gt;=1,Tableau1[[#This Row],[Access V1 +W1 + X1]]&gt;=1),1,0)</f>
        <v>0</v>
      </c>
      <c r="AB1780" s="10" t="str">
        <f>Tableau1[[#This Row],[DOI]]</f>
        <v>doi: 10.1016/j.jcjo.2016.09.013</v>
      </c>
      <c r="AC1780" s="13" t="str">
        <f>Tableau1[[#This Row],[Authors]]&amp;", "&amp;Tableau1[[#This Row],[Title]]&amp;" "&amp;Tableau1[[#This Row],[Journal]]&amp;". "&amp;Tableau1[[#This Row],[Year]]</f>
        <v>Asiri MS, Alharbi M, Alkadi T, Abouammoh M, Al-Amry M, ALZahrani Y, Alsulaiman SM., Ocular injuries secondary to alexandrite laser-assisted hair removal. Can J Ophthalmol. 2017</v>
      </c>
    </row>
    <row r="1781" spans="1:29" x14ac:dyDescent="0.3">
      <c r="A1781">
        <v>10289</v>
      </c>
      <c r="B1781" t="s">
        <v>12789</v>
      </c>
      <c r="C1781" t="s">
        <v>22956</v>
      </c>
      <c r="D1781" t="s">
        <v>33242</v>
      </c>
      <c r="E1781" t="s">
        <v>2457</v>
      </c>
      <c r="F1781" s="10"/>
      <c r="G1781">
        <v>2017</v>
      </c>
      <c r="J1781">
        <v>0.15926492434654782</v>
      </c>
      <c r="L1781" t="s">
        <v>44541</v>
      </c>
      <c r="M1781">
        <v>27398677</v>
      </c>
      <c r="Q1781" s="10"/>
      <c r="R1781" s="11">
        <f t="shared" si="54"/>
        <v>0</v>
      </c>
      <c r="U1781" s="11">
        <f t="shared" si="55"/>
        <v>0</v>
      </c>
      <c r="Y1781" s="11">
        <f>IF(SUM(Tableau1[[#This Row],[Other access]:[Sci-hub access]])&gt;=1,1,0)</f>
        <v>0</v>
      </c>
      <c r="Z1781" s="12">
        <f>IF(OR(Tableau1[[#This Row],[Access R1 + S1+ T1 ]]&gt;=1,Tableau1[[#This Row],[Access V1 +W1 + X1]]&gt;=1),1,0)</f>
        <v>0</v>
      </c>
      <c r="AB1781" s="10" t="str">
        <f>Tableau1[[#This Row],[DOI]]</f>
        <v>doi: 10.1097/ICB.0000000000000362</v>
      </c>
      <c r="AC1781" s="13" t="str">
        <f>Tableau1[[#This Row],[Authors]]&amp;", "&amp;Tableau1[[#This Row],[Title]]&amp;" "&amp;Tableau1[[#This Row],[Journal]]&amp;". "&amp;Tableau1[[#This Row],[Year]]</f>
        <v>Simon SS, Wilcox JE, Lyon AT, Jampol LM., IMPACT OF RETINOPATHY SCREENINGS FOR PROSPECTIVE HEART TRANSPLANT CANDIDATES. Retin Cases Brief Rep. 2017</v>
      </c>
    </row>
    <row r="1782" spans="1:29" x14ac:dyDescent="0.3">
      <c r="A1782">
        <v>9202</v>
      </c>
      <c r="B1782" t="s">
        <v>11793</v>
      </c>
      <c r="C1782" t="s">
        <v>21967</v>
      </c>
      <c r="D1782" t="s">
        <v>32234</v>
      </c>
      <c r="E1782" t="s">
        <v>2502</v>
      </c>
      <c r="F1782" s="10"/>
      <c r="G1782">
        <v>2017</v>
      </c>
      <c r="J1782">
        <v>0.15929267411049652</v>
      </c>
      <c r="L1782" t="s">
        <v>43517</v>
      </c>
      <c r="M1782">
        <v>27764824</v>
      </c>
      <c r="Q1782" s="10"/>
      <c r="R1782" s="11">
        <f t="shared" si="54"/>
        <v>0</v>
      </c>
      <c r="U1782" s="11">
        <f t="shared" si="55"/>
        <v>0</v>
      </c>
      <c r="Y1782" s="11">
        <f>IF(SUM(Tableau1[[#This Row],[Other access]:[Sci-hub access]])&gt;=1,1,0)</f>
        <v>0</v>
      </c>
      <c r="Z1782" s="12">
        <f>IF(OR(Tableau1[[#This Row],[Access R1 + S1+ T1 ]]&gt;=1,Tableau1[[#This Row],[Access V1 +W1 + X1]]&gt;=1),1,0)</f>
        <v>0</v>
      </c>
      <c r="AB1782" s="10" t="str">
        <f>Tableau1[[#This Row],[DOI]]</f>
        <v>doi: 10.1159/000448116</v>
      </c>
      <c r="AC1782" s="13" t="str">
        <f>Tableau1[[#This Row],[Authors]]&amp;", "&amp;Tableau1[[#This Row],[Title]]&amp;" "&amp;Tableau1[[#This Row],[Journal]]&amp;". "&amp;Tableau1[[#This Row],[Year]]</f>
        <v>Leal I, Sousa DC, Pinto F, Marques-Neves C, Abegão Pinto L., Intra- and Inter-Rater Agreement of Anterior Lamina Cribrosa Depth Measurements Using Enhanced-Depth Imaging Optical Coherence Tomography. Ophthalmic Res. 2017</v>
      </c>
    </row>
    <row r="1783" spans="1:29" ht="28.8" x14ac:dyDescent="0.3">
      <c r="A1783">
        <v>7154</v>
      </c>
      <c r="B1783" t="s">
        <v>9996</v>
      </c>
      <c r="C1783" t="s">
        <v>20198</v>
      </c>
      <c r="D1783" t="s">
        <v>30430</v>
      </c>
      <c r="E1783" t="s">
        <v>2650</v>
      </c>
      <c r="F1783" s="10"/>
      <c r="G1783">
        <v>2017</v>
      </c>
      <c r="J1783">
        <v>0.15933757720586006</v>
      </c>
      <c r="L1783" t="s">
        <v>41510</v>
      </c>
      <c r="M1783">
        <v>28122879</v>
      </c>
      <c r="Q1783" s="10"/>
      <c r="R1783" s="11">
        <f t="shared" si="54"/>
        <v>0</v>
      </c>
      <c r="U1783" s="11">
        <f t="shared" si="55"/>
        <v>0</v>
      </c>
      <c r="Y1783" s="11">
        <f>IF(SUM(Tableau1[[#This Row],[Other access]:[Sci-hub access]])&gt;=1,1,0)</f>
        <v>0</v>
      </c>
      <c r="Z1783" s="12">
        <f>IF(OR(Tableau1[[#This Row],[Access R1 + S1+ T1 ]]&gt;=1,Tableau1[[#This Row],[Access V1 +W1 + X1]]&gt;=1),1,0)</f>
        <v>0</v>
      </c>
      <c r="AB1783" s="10" t="str">
        <f>Tableau1[[#This Row],[DOI]]</f>
        <v>doi: 10.1093/brain/aww340</v>
      </c>
      <c r="AC1783" s="13" t="str">
        <f>Tableau1[[#This Row],[Authors]]&amp;", "&amp;Tableau1[[#This Row],[Title]]&amp;" "&amp;Tableau1[[#This Row],[Journal]]&amp;". "&amp;Tableau1[[#This Row],[Year]]</f>
        <v>Passamonti L, Vázquez Rodríguez P, Hong YT, Allinson KS, Williamson D, Borchert RJ, Sami S, Cope TE, Bevan-Jones WR, Jones PS, Arnold R, Surendranathan A, Mak E, Su L, Fryer TD, Aigbirhio FI, O'Brien JT, Rowe JB., 18F-AV-1451 positron emission tomography in Alzheimer's disease and progressive supranuclear palsy. Brain. 2017</v>
      </c>
    </row>
    <row r="1784" spans="1:29" x14ac:dyDescent="0.3">
      <c r="A1784">
        <v>8156</v>
      </c>
      <c r="B1784" t="s">
        <v>10869</v>
      </c>
      <c r="C1784" t="s">
        <v>21057</v>
      </c>
      <c r="D1784" t="s">
        <v>31307</v>
      </c>
      <c r="E1784" t="s">
        <v>34165</v>
      </c>
      <c r="F1784" s="10"/>
      <c r="G1784">
        <v>2017</v>
      </c>
      <c r="J1784">
        <v>0.15951666294956335</v>
      </c>
      <c r="L1784" t="e">
        <v>#VALUE!</v>
      </c>
      <c r="M1784">
        <v>27987156</v>
      </c>
      <c r="Q1784" s="10"/>
      <c r="R1784" s="11">
        <f t="shared" si="54"/>
        <v>0</v>
      </c>
      <c r="U1784" s="11">
        <f t="shared" si="55"/>
        <v>0</v>
      </c>
      <c r="Y1784" s="11">
        <f>IF(SUM(Tableau1[[#This Row],[Other access]:[Sci-hub access]])&gt;=1,1,0)</f>
        <v>0</v>
      </c>
      <c r="Z1784" s="12">
        <f>IF(OR(Tableau1[[#This Row],[Access R1 + S1+ T1 ]]&gt;=1,Tableau1[[#This Row],[Access V1 +W1 + X1]]&gt;=1),1,0)</f>
        <v>0</v>
      </c>
      <c r="AB1784" s="10" t="e">
        <f>Tableau1[[#This Row],[DOI]]</f>
        <v>#VALUE!</v>
      </c>
      <c r="AC1784" s="13" t="str">
        <f>Tableau1[[#This Row],[Authors]]&amp;", "&amp;Tableau1[[#This Row],[Title]]&amp;" "&amp;Tableau1[[#This Row],[Journal]]&amp;". "&amp;Tableau1[[#This Row],[Year]]</f>
        <v>Kummer M, Schuler-Thurner B., Immunotherapy of Uveal Melanoma: Vaccination Against Cancer. Methods Mol Biol. 2017</v>
      </c>
    </row>
    <row r="1785" spans="1:29" x14ac:dyDescent="0.3">
      <c r="A1785">
        <v>1798</v>
      </c>
      <c r="B1785" t="s">
        <v>5045</v>
      </c>
      <c r="C1785" t="s">
        <v>15292</v>
      </c>
      <c r="D1785" t="s">
        <v>25467</v>
      </c>
      <c r="E1785" t="s">
        <v>2479</v>
      </c>
      <c r="F1785" s="10"/>
      <c r="G1785">
        <v>2017</v>
      </c>
      <c r="J1785">
        <v>0.15957474575307262</v>
      </c>
      <c r="L1785" t="s">
        <v>36272</v>
      </c>
      <c r="M1785">
        <v>28872518</v>
      </c>
      <c r="Q1785" s="10"/>
      <c r="R1785" s="11">
        <f t="shared" si="54"/>
        <v>0</v>
      </c>
      <c r="U1785" s="11">
        <f t="shared" si="55"/>
        <v>0</v>
      </c>
      <c r="Y1785" s="11">
        <f>IF(SUM(Tableau1[[#This Row],[Other access]:[Sci-hub access]])&gt;=1,1,0)</f>
        <v>0</v>
      </c>
      <c r="Z1785" s="12">
        <f>IF(OR(Tableau1[[#This Row],[Access R1 + S1+ T1 ]]&gt;=1,Tableau1[[#This Row],[Access V1 +W1 + X1]]&gt;=1),1,0)</f>
        <v>0</v>
      </c>
      <c r="AB1785" s="10" t="str">
        <f>Tableau1[[#This Row],[DOI]]</f>
        <v>doi: 10.1097/ICO.0000000000001364</v>
      </c>
      <c r="AC1785" s="13" t="str">
        <f>Tableau1[[#This Row],[Authors]]&amp;", "&amp;Tableau1[[#This Row],[Title]]&amp;" "&amp;Tableau1[[#This Row],[Journal]]&amp;". "&amp;Tableau1[[#This Row],[Year]]</f>
        <v>Mathews PM, Karakus S, Agrawal D, Hindman HB, Ramulu PY, Akpek EK., Tear Osmolarity and Correlation With Ocular Surface Parameters in Patients With Dry Eye. Cornea. 2017</v>
      </c>
    </row>
    <row r="1786" spans="1:29" x14ac:dyDescent="0.3">
      <c r="A1786">
        <v>3597</v>
      </c>
      <c r="B1786" t="s">
        <v>6769</v>
      </c>
      <c r="C1786" t="s">
        <v>17011</v>
      </c>
      <c r="D1786" t="s">
        <v>27193</v>
      </c>
      <c r="E1786" t="s">
        <v>2465</v>
      </c>
      <c r="F1786" s="10"/>
      <c r="G1786">
        <v>2017</v>
      </c>
      <c r="J1786">
        <v>0.15980380923016979</v>
      </c>
      <c r="L1786" t="s">
        <v>38043</v>
      </c>
      <c r="M1786">
        <v>28562525</v>
      </c>
      <c r="Q1786" s="10"/>
      <c r="R1786" s="11">
        <f t="shared" si="54"/>
        <v>0</v>
      </c>
      <c r="U1786" s="11">
        <f t="shared" si="55"/>
        <v>0</v>
      </c>
      <c r="Y1786" s="11">
        <f>IF(SUM(Tableau1[[#This Row],[Other access]:[Sci-hub access]])&gt;=1,1,0)</f>
        <v>0</v>
      </c>
      <c r="Z1786" s="12">
        <f>IF(OR(Tableau1[[#This Row],[Access R1 + S1+ T1 ]]&gt;=1,Tableau1[[#This Row],[Access V1 +W1 + X1]]&gt;=1),1,0)</f>
        <v>0</v>
      </c>
      <c r="AB1786" s="10" t="str">
        <f>Tableau1[[#This Row],[DOI]]</f>
        <v>doi: 10.1097/MD.0000000000006484</v>
      </c>
      <c r="AC1786" s="13" t="str">
        <f>Tableau1[[#This Row],[Authors]]&amp;", "&amp;Tableau1[[#This Row],[Title]]&amp;" "&amp;Tableau1[[#This Row],[Journal]]&amp;". "&amp;Tableau1[[#This Row],[Year]]</f>
        <v>Tang Y, Wang K, Chen Z, Zhou M, Duan J, Liu T, Zhou D., Ophthalmoplegia associated with lung adenocarcinoma in a patient with the Lambert-Eaton myasthenic syndrome: A case report. Medicine (Baltimore). 2017</v>
      </c>
    </row>
    <row r="1787" spans="1:29" x14ac:dyDescent="0.3">
      <c r="A1787">
        <v>2198</v>
      </c>
      <c r="B1787" t="s">
        <v>5431</v>
      </c>
      <c r="C1787" t="s">
        <v>15676</v>
      </c>
      <c r="D1787" t="s">
        <v>25853</v>
      </c>
      <c r="E1787" t="s">
        <v>2443</v>
      </c>
      <c r="F1787" s="10"/>
      <c r="G1787">
        <v>2017</v>
      </c>
      <c r="J1787">
        <v>0.15993253512091232</v>
      </c>
      <c r="L1787" t="s">
        <v>36668</v>
      </c>
      <c r="M1787">
        <v>28800651</v>
      </c>
      <c r="Q1787" s="10"/>
      <c r="R1787" s="11">
        <f t="shared" si="54"/>
        <v>0</v>
      </c>
      <c r="U1787" s="11">
        <f t="shared" si="55"/>
        <v>0</v>
      </c>
      <c r="Y1787" s="11">
        <f>IF(SUM(Tableau1[[#This Row],[Other access]:[Sci-hub access]])&gt;=1,1,0)</f>
        <v>0</v>
      </c>
      <c r="Z1787" s="12">
        <f>IF(OR(Tableau1[[#This Row],[Access R1 + S1+ T1 ]]&gt;=1,Tableau1[[#This Row],[Access V1 +W1 + X1]]&gt;=1),1,0)</f>
        <v>0</v>
      </c>
      <c r="AB1787" s="10" t="str">
        <f>Tableau1[[#This Row],[DOI]]</f>
        <v>doi: 10.1167/iovs.17-21961</v>
      </c>
      <c r="AC1787" s="13" t="str">
        <f>Tableau1[[#This Row],[Authors]]&amp;", "&amp;Tableau1[[#This Row],[Title]]&amp;" "&amp;Tableau1[[#This Row],[Journal]]&amp;". "&amp;Tableau1[[#This Row],[Year]]</f>
        <v>Sharifipour F, Morales E, Lee JW, Giaconi J, Afifi AA, Yu F, Caprioli J, Nouri-Mahdavi K., Vertical Macular Asymmetry Measures Derived From SD-OCT for Detection of Early Glaucoma. Invest Ophthalmol Vis Sci. 2017</v>
      </c>
    </row>
    <row r="1788" spans="1:29" x14ac:dyDescent="0.3">
      <c r="A1788">
        <v>5630</v>
      </c>
      <c r="B1788" t="s">
        <v>8662</v>
      </c>
      <c r="C1788" t="s">
        <v>18882</v>
      </c>
      <c r="D1788" t="s">
        <v>29092</v>
      </c>
      <c r="E1788" t="s">
        <v>34174</v>
      </c>
      <c r="F1788" s="10"/>
      <c r="G1788">
        <v>2017</v>
      </c>
      <c r="J1788">
        <v>0.16003815870489846</v>
      </c>
      <c r="L1788" t="s">
        <v>40017</v>
      </c>
      <c r="M1788">
        <v>28302613</v>
      </c>
      <c r="Q1788" s="10"/>
      <c r="R1788" s="11">
        <f t="shared" si="54"/>
        <v>0</v>
      </c>
      <c r="U1788" s="11">
        <f t="shared" si="55"/>
        <v>0</v>
      </c>
      <c r="Y1788" s="11">
        <f>IF(SUM(Tableau1[[#This Row],[Other access]:[Sci-hub access]])&gt;=1,1,0)</f>
        <v>0</v>
      </c>
      <c r="Z1788" s="12">
        <f>IF(OR(Tableau1[[#This Row],[Access R1 + S1+ T1 ]]&gt;=1,Tableau1[[#This Row],[Access V1 +W1 + X1]]&gt;=1),1,0)</f>
        <v>0</v>
      </c>
      <c r="AB1788" s="10" t="str">
        <f>Tableau1[[#This Row],[DOI]]</f>
        <v>doi: 10.3174/ajnr.A5107</v>
      </c>
      <c r="AC1788" s="13" t="str">
        <f>Tableau1[[#This Row],[Authors]]&amp;", "&amp;Tableau1[[#This Row],[Title]]&amp;" "&amp;Tableau1[[#This Row],[Journal]]&amp;". "&amp;Tableau1[[#This Row],[Year]]</f>
        <v>Bodanapally UK, Addis H, Dreizin D, Reddy AK, Margo JA, Archer-Arroyo KL, Feldman S, Saboury B, Sudini K, Saeedi O., Prognostic Predictors of Visual Outcome in Open Globe Injury: Emphasis on Facial CT Findings. AJNR Am J Neuroradiol. 2017</v>
      </c>
    </row>
    <row r="1789" spans="1:29" ht="28.8" x14ac:dyDescent="0.3">
      <c r="A1789">
        <v>1790</v>
      </c>
      <c r="B1789" t="s">
        <v>5038</v>
      </c>
      <c r="C1789" t="s">
        <v>15285</v>
      </c>
      <c r="D1789" t="s">
        <v>25460</v>
      </c>
      <c r="E1789" t="s">
        <v>2443</v>
      </c>
      <c r="F1789" s="10"/>
      <c r="G1789">
        <v>2017</v>
      </c>
      <c r="J1789">
        <v>0.16004840234292306</v>
      </c>
      <c r="L1789" t="s">
        <v>36264</v>
      </c>
      <c r="M1789">
        <v>28873177</v>
      </c>
      <c r="Q1789" s="10"/>
      <c r="R1789" s="11">
        <f t="shared" si="54"/>
        <v>0</v>
      </c>
      <c r="U1789" s="11">
        <f t="shared" si="55"/>
        <v>0</v>
      </c>
      <c r="Y1789" s="11">
        <f>IF(SUM(Tableau1[[#This Row],[Other access]:[Sci-hub access]])&gt;=1,1,0)</f>
        <v>0</v>
      </c>
      <c r="Z1789" s="12">
        <f>IF(OR(Tableau1[[#This Row],[Access R1 + S1+ T1 ]]&gt;=1,Tableau1[[#This Row],[Access V1 +W1 + X1]]&gt;=1),1,0)</f>
        <v>0</v>
      </c>
      <c r="AB1789" s="10" t="str">
        <f>Tableau1[[#This Row],[DOI]]</f>
        <v>doi: 10.1167/iovs.17-21974</v>
      </c>
      <c r="AC1789" s="13" t="str">
        <f>Tableau1[[#This Row],[Authors]]&amp;", "&amp;Tableau1[[#This Row],[Title]]&amp;" "&amp;Tableau1[[#This Row],[Journal]]&amp;". "&amp;Tableau1[[#This Row],[Year]]</f>
        <v>Meng Q, Qin Y, Deshpande M, Kashiwabuchi F, Rodrigues M, Lu Q, Ren H, Elisseeff JH, Semenza GL, Montaner SV, Sodhi A., Hypoxia-Inducible Factor-Dependent Expression of Angiopoietin-Like 4 by Conjunctival Epithelial Cells Promotes the Angiogenic Phenotype of Pterygia. Invest Ophthalmol Vis Sci. 2017</v>
      </c>
    </row>
    <row r="1790" spans="1:29" x14ac:dyDescent="0.3">
      <c r="A1790">
        <v>3690</v>
      </c>
      <c r="B1790" t="s">
        <v>6861</v>
      </c>
      <c r="C1790" t="s">
        <v>17102</v>
      </c>
      <c r="D1790" t="s">
        <v>27285</v>
      </c>
      <c r="E1790" t="s">
        <v>2538</v>
      </c>
      <c r="F1790" s="10"/>
      <c r="G1790">
        <v>2017</v>
      </c>
      <c r="J1790">
        <v>0.160071076980704</v>
      </c>
      <c r="L1790" t="s">
        <v>38134</v>
      </c>
      <c r="M1790">
        <v>28546696</v>
      </c>
      <c r="Q1790" s="10"/>
      <c r="R1790" s="11">
        <f t="shared" si="54"/>
        <v>0</v>
      </c>
      <c r="U1790" s="11">
        <f t="shared" si="55"/>
        <v>0</v>
      </c>
      <c r="Y1790" s="11">
        <f>IF(SUM(Tableau1[[#This Row],[Other access]:[Sci-hub access]])&gt;=1,1,0)</f>
        <v>0</v>
      </c>
      <c r="Z1790" s="12">
        <f>IF(OR(Tableau1[[#This Row],[Access R1 + S1+ T1 ]]&gt;=1,Tableau1[[#This Row],[Access V1 +W1 + X1]]&gt;=1),1,0)</f>
        <v>0</v>
      </c>
      <c r="AB1790" s="10" t="str">
        <f>Tableau1[[#This Row],[DOI]]</f>
        <v>doi: 10.4103/meajo.MEAJO_211_15</v>
      </c>
      <c r="AC1790" s="13" t="str">
        <f>Tableau1[[#This Row],[Authors]]&amp;", "&amp;Tableau1[[#This Row],[Title]]&amp;" "&amp;Tableau1[[#This Row],[Journal]]&amp;". "&amp;Tableau1[[#This Row],[Year]]</f>
        <v>Mohammed OA, Pai A., New Surgical Technique for Management of Recurrent Macular Hole. Middle East Afr J Ophthalmol. 2017</v>
      </c>
    </row>
    <row r="1791" spans="1:29" x14ac:dyDescent="0.3">
      <c r="A1791">
        <v>8146</v>
      </c>
      <c r="B1791" t="s">
        <v>10861</v>
      </c>
      <c r="C1791" t="s">
        <v>21049</v>
      </c>
      <c r="D1791" t="s">
        <v>31299</v>
      </c>
      <c r="E1791" t="s">
        <v>2486</v>
      </c>
      <c r="F1791" s="10"/>
      <c r="G1791">
        <v>2017</v>
      </c>
      <c r="J1791">
        <v>0.16009490707935337</v>
      </c>
      <c r="L1791" t="s">
        <v>42493</v>
      </c>
      <c r="M1791">
        <v>27989012</v>
      </c>
      <c r="Q1791" s="10"/>
      <c r="R1791" s="11">
        <f t="shared" si="54"/>
        <v>0</v>
      </c>
      <c r="U1791" s="11">
        <f t="shared" si="55"/>
        <v>0</v>
      </c>
      <c r="Y1791" s="11">
        <f>IF(SUM(Tableau1[[#This Row],[Other access]:[Sci-hub access]])&gt;=1,1,0)</f>
        <v>0</v>
      </c>
      <c r="Z1791" s="12">
        <f>IF(OR(Tableau1[[#This Row],[Access R1 + S1+ T1 ]]&gt;=1,Tableau1[[#This Row],[Access V1 +W1 + X1]]&gt;=1),1,0)</f>
        <v>0</v>
      </c>
      <c r="AB1791" s="10" t="str">
        <f>Tableau1[[#This Row],[DOI]]</f>
        <v>doi: 10.1111/aos.13354</v>
      </c>
      <c r="AC1791" s="13" t="str">
        <f>Tableau1[[#This Row],[Authors]]&amp;", "&amp;Tableau1[[#This Row],[Title]]&amp;" "&amp;Tableau1[[#This Row],[Journal]]&amp;". "&amp;Tableau1[[#This Row],[Year]]</f>
        <v>Merry GF, Munk MR, Dotson RS, Walker MG, Devenyi RG., Photobiomodulation reduces drusen volume and improves visual acuity and contrast sensitivity in dry age-related macular degeneration. Acta Ophthalmol. 2017</v>
      </c>
    </row>
    <row r="1792" spans="1:29" x14ac:dyDescent="0.3">
      <c r="A1792">
        <v>10780</v>
      </c>
      <c r="B1792" t="s">
        <v>13235</v>
      </c>
      <c r="C1792" t="s">
        <v>23398</v>
      </c>
      <c r="D1792" t="s">
        <v>33689</v>
      </c>
      <c r="E1792" t="s">
        <v>2447</v>
      </c>
      <c r="F1792" s="10"/>
      <c r="G1792">
        <v>2017</v>
      </c>
      <c r="J1792">
        <v>0.16011206068023576</v>
      </c>
      <c r="L1792" t="s">
        <v>45027</v>
      </c>
      <c r="M1792">
        <v>27046037</v>
      </c>
      <c r="Q1792" s="10"/>
      <c r="R1792" s="11">
        <f t="shared" si="54"/>
        <v>0</v>
      </c>
      <c r="U1792" s="11">
        <f t="shared" si="55"/>
        <v>0</v>
      </c>
      <c r="Y1792" s="11">
        <f>IF(SUM(Tableau1[[#This Row],[Other access]:[Sci-hub access]])&gt;=1,1,0)</f>
        <v>0</v>
      </c>
      <c r="Z1792" s="12">
        <f>IF(OR(Tableau1[[#This Row],[Access R1 + S1+ T1 ]]&gt;=1,Tableau1[[#This Row],[Access V1 +W1 + X1]]&gt;=1),1,0)</f>
        <v>0</v>
      </c>
      <c r="AB1792" s="10" t="str">
        <f>Tableau1[[#This Row],[DOI]]</f>
        <v>doi: 10.1097/IOP.0000000000000684</v>
      </c>
      <c r="AC1792" s="13" t="str">
        <f>Tableau1[[#This Row],[Authors]]&amp;", "&amp;Tableau1[[#This Row],[Title]]&amp;" "&amp;Tableau1[[#This Row],[Journal]]&amp;". "&amp;Tableau1[[#This Row],[Year]]</f>
        <v>Jenkins TL, Zheng CX, Murchison AP, Bilyk JR., Orbital Compartment Syndrome Following Post-Traumatic Subgaleal Hematoma. Ophthal Plast Reconstr Surg. 2017</v>
      </c>
    </row>
    <row r="1793" spans="1:29" x14ac:dyDescent="0.3">
      <c r="A1793">
        <v>4624</v>
      </c>
      <c r="B1793" t="s">
        <v>7744</v>
      </c>
      <c r="C1793" t="s">
        <v>17979</v>
      </c>
      <c r="D1793" t="s">
        <v>28173</v>
      </c>
      <c r="E1793" t="s">
        <v>2885</v>
      </c>
      <c r="F1793" s="10"/>
      <c r="G1793">
        <v>2017</v>
      </c>
      <c r="J1793">
        <v>0.16019667100622503</v>
      </c>
      <c r="L1793" t="s">
        <v>39042</v>
      </c>
      <c r="M1793">
        <v>28426947</v>
      </c>
      <c r="Q1793" s="10"/>
      <c r="R1793" s="11">
        <f t="shared" si="54"/>
        <v>0</v>
      </c>
      <c r="U1793" s="11">
        <f t="shared" si="55"/>
        <v>0</v>
      </c>
      <c r="Y1793" s="11">
        <f>IF(SUM(Tableau1[[#This Row],[Other access]:[Sci-hub access]])&gt;=1,1,0)</f>
        <v>0</v>
      </c>
      <c r="Z1793" s="12">
        <f>IF(OR(Tableau1[[#This Row],[Access R1 + S1+ T1 ]]&gt;=1,Tableau1[[#This Row],[Access V1 +W1 + X1]]&gt;=1),1,0)</f>
        <v>0</v>
      </c>
      <c r="AB1793" s="10" t="str">
        <f>Tableau1[[#This Row],[DOI]]</f>
        <v>doi: 10.1016/j.bandl.2017.03.008</v>
      </c>
      <c r="AC1793" s="13" t="str">
        <f>Tableau1[[#This Row],[Authors]]&amp;", "&amp;Tableau1[[#This Row],[Title]]&amp;" "&amp;Tableau1[[#This Row],[Journal]]&amp;". "&amp;Tableau1[[#This Row],[Year]]</f>
        <v>Atilgan H, Collignon O, Hasson U., Structural neuroplasticity of the superior temporal plane in early and late blindness. Brain Lang. 2017</v>
      </c>
    </row>
    <row r="1794" spans="1:29" x14ac:dyDescent="0.3">
      <c r="A1794">
        <v>7600</v>
      </c>
      <c r="B1794" t="s">
        <v>10387</v>
      </c>
      <c r="C1794" t="s">
        <v>20587</v>
      </c>
      <c r="D1794" t="s">
        <v>30822</v>
      </c>
      <c r="E1794" t="s">
        <v>34151</v>
      </c>
      <c r="F1794" s="10"/>
      <c r="G1794">
        <v>2017</v>
      </c>
      <c r="J1794">
        <v>0.16038207742039801</v>
      </c>
      <c r="L1794" t="s">
        <v>41955</v>
      </c>
      <c r="M1794">
        <v>28076757</v>
      </c>
      <c r="Q1794" s="10"/>
      <c r="R1794" s="11">
        <f t="shared" ref="R1794:R1857" si="56">IF(SUM(N1794:Q1794)&gt;0,1,0)</f>
        <v>0</v>
      </c>
      <c r="U1794" s="11">
        <f t="shared" ref="U1794:U1857" si="57">IF(SUM(R1794,T1794)&gt;0,1,0)</f>
        <v>0</v>
      </c>
      <c r="Y1794" s="11">
        <f>IF(SUM(Tableau1[[#This Row],[Other access]:[Sci-hub access]])&gt;=1,1,0)</f>
        <v>0</v>
      </c>
      <c r="Z1794" s="12">
        <f>IF(OR(Tableau1[[#This Row],[Access R1 + S1+ T1 ]]&gt;=1,Tableau1[[#This Row],[Access V1 +W1 + X1]]&gt;=1),1,0)</f>
        <v>0</v>
      </c>
      <c r="AB1794" s="10" t="str">
        <f>Tableau1[[#This Row],[DOI]]</f>
        <v>doi: 10.1016/j.stemcr.2016.12.008</v>
      </c>
      <c r="AC1794" s="13" t="str">
        <f>Tableau1[[#This Row],[Authors]]&amp;", "&amp;Tableau1[[#This Row],[Title]]&amp;" "&amp;Tableau1[[#This Row],[Journal]]&amp;". "&amp;Tableau1[[#This Row],[Year]]</f>
        <v>Mandai M, Fujii M, Hashiguchi T, Sunagawa GA, Ito SI, Sun J, Kaneko J, Sho J, Yamada C, Takahashi M., iPSC-Derived Retina Transplants Improve Vision in rd1 End-Stage Retinal-Degeneration Mice. Stem Cell Reports. 2017</v>
      </c>
    </row>
    <row r="1795" spans="1:29" x14ac:dyDescent="0.3">
      <c r="A1795">
        <v>9761</v>
      </c>
      <c r="B1795" t="s">
        <v>12303</v>
      </c>
      <c r="C1795" t="s">
        <v>22477</v>
      </c>
      <c r="D1795" t="s">
        <v>32751</v>
      </c>
      <c r="E1795" t="s">
        <v>2448</v>
      </c>
      <c r="F1795" s="10"/>
      <c r="G1795">
        <v>2017</v>
      </c>
      <c r="J1795">
        <v>0.16040545536558404</v>
      </c>
      <c r="L1795" t="s">
        <v>44025</v>
      </c>
      <c r="M1795">
        <v>27596850</v>
      </c>
      <c r="Q1795" s="10"/>
      <c r="R1795" s="11">
        <f t="shared" si="56"/>
        <v>0</v>
      </c>
      <c r="U1795" s="11">
        <f t="shared" si="57"/>
        <v>0</v>
      </c>
      <c r="Y1795" s="11">
        <f>IF(SUM(Tableau1[[#This Row],[Other access]:[Sci-hub access]])&gt;=1,1,0)</f>
        <v>0</v>
      </c>
      <c r="Z1795" s="12">
        <f>IF(OR(Tableau1[[#This Row],[Access R1 + S1+ T1 ]]&gt;=1,Tableau1[[#This Row],[Access V1 +W1 + X1]]&gt;=1),1,0)</f>
        <v>0</v>
      </c>
      <c r="AB1795" s="10" t="str">
        <f>Tableau1[[#This Row],[DOI]]</f>
        <v>doi: 10.1007/s00417-016-3452-5</v>
      </c>
      <c r="AC1795" s="13" t="str">
        <f>Tableau1[[#This Row],[Authors]]&amp;", "&amp;Tableau1[[#This Row],[Title]]&amp;" "&amp;Tableau1[[#This Row],[Journal]]&amp;". "&amp;Tableau1[[#This Row],[Year]]</f>
        <v>Kang SW, Lee H, Bae K, Shin JY, Kim SJ, Kim JM; Korean Age-related Maculopathy Study (KARMS) Group.., Investigation of precursor lesions of polypoidal choroidal vasculopathy using contralateral eye findings. Graefes Arch Clin Exp Ophthalmol. 2017</v>
      </c>
    </row>
    <row r="1796" spans="1:29" x14ac:dyDescent="0.3">
      <c r="A1796">
        <v>9508</v>
      </c>
      <c r="B1796" t="s">
        <v>12072</v>
      </c>
      <c r="C1796" t="s">
        <v>22247</v>
      </c>
      <c r="D1796" t="s">
        <v>32518</v>
      </c>
      <c r="E1796" t="s">
        <v>2457</v>
      </c>
      <c r="F1796" s="10"/>
      <c r="G1796">
        <v>2017</v>
      </c>
      <c r="J1796">
        <v>0.16040880375876965</v>
      </c>
      <c r="L1796" t="s">
        <v>43791</v>
      </c>
      <c r="M1796">
        <v>27668500</v>
      </c>
      <c r="Q1796" s="10"/>
      <c r="R1796" s="11">
        <f t="shared" si="56"/>
        <v>0</v>
      </c>
      <c r="U1796" s="11">
        <f t="shared" si="57"/>
        <v>0</v>
      </c>
      <c r="Y1796" s="11">
        <f>IF(SUM(Tableau1[[#This Row],[Other access]:[Sci-hub access]])&gt;=1,1,0)</f>
        <v>0</v>
      </c>
      <c r="Z1796" s="12">
        <f>IF(OR(Tableau1[[#This Row],[Access R1 + S1+ T1 ]]&gt;=1,Tableau1[[#This Row],[Access V1 +W1 + X1]]&gt;=1),1,0)</f>
        <v>0</v>
      </c>
      <c r="AB1796" s="10" t="str">
        <f>Tableau1[[#This Row],[DOI]]</f>
        <v>doi: 10.1097/ICB.0000000000000424</v>
      </c>
      <c r="AC1796" s="13" t="str">
        <f>Tableau1[[#This Row],[Authors]]&amp;", "&amp;Tableau1[[#This Row],[Title]]&amp;" "&amp;Tableau1[[#This Row],[Journal]]&amp;". "&amp;Tableau1[[#This Row],[Year]]</f>
        <v>Iafe NA, Onclinx T, Tsui I, Sarraf D., PARACENTRAL ACUTE MIDDLE MACULOPATHY AND DEEP RETINAL CAPILLARY PLEXUS INFARCTION SECONDARY TO REPERFUSED CENTRAL RETINAL ARTERY OCCLUSION. Retin Cases Brief Rep. 2017</v>
      </c>
    </row>
    <row r="1797" spans="1:29" x14ac:dyDescent="0.3">
      <c r="A1797">
        <v>2972</v>
      </c>
      <c r="B1797" t="s">
        <v>6167</v>
      </c>
      <c r="C1797" t="s">
        <v>16412</v>
      </c>
      <c r="D1797" t="s">
        <v>26591</v>
      </c>
      <c r="E1797" t="s">
        <v>2946</v>
      </c>
      <c r="F1797" s="10"/>
      <c r="G1797">
        <v>2017</v>
      </c>
      <c r="J1797">
        <v>0.16089480845591375</v>
      </c>
      <c r="L1797" t="s">
        <v>37428</v>
      </c>
      <c r="M1797">
        <v>28656780</v>
      </c>
      <c r="Q1797" s="10"/>
      <c r="R1797" s="11">
        <f t="shared" si="56"/>
        <v>0</v>
      </c>
      <c r="U1797" s="11">
        <f t="shared" si="57"/>
        <v>0</v>
      </c>
      <c r="Y1797" s="11">
        <f>IF(SUM(Tableau1[[#This Row],[Other access]:[Sci-hub access]])&gt;=1,1,0)</f>
        <v>0</v>
      </c>
      <c r="Z1797" s="12">
        <f>IF(OR(Tableau1[[#This Row],[Access R1 + S1+ T1 ]]&gt;=1,Tableau1[[#This Row],[Access V1 +W1 + X1]]&gt;=1),1,0)</f>
        <v>0</v>
      </c>
      <c r="AB1797" s="10" t="str">
        <f>Tableau1[[#This Row],[DOI]]</f>
        <v>doi: 10.1080/14740338.2017.1346083</v>
      </c>
      <c r="AC1797" s="13" t="str">
        <f>Tableau1[[#This Row],[Authors]]&amp;", "&amp;Tableau1[[#This Row],[Title]]&amp;" "&amp;Tableau1[[#This Row],[Journal]]&amp;". "&amp;Tableau1[[#This Row],[Year]]</f>
        <v>Lusthaus JA, Goldberg I., Brimonidine and brinzolamide for treating glaucoma and ocular hypertension; a safety evaluation. Expert Opin Drug Saf. 2017</v>
      </c>
    </row>
    <row r="1798" spans="1:29" ht="28.8" x14ac:dyDescent="0.3">
      <c r="A1798">
        <v>6690</v>
      </c>
      <c r="B1798" t="s">
        <v>9589</v>
      </c>
      <c r="C1798" t="s">
        <v>19795</v>
      </c>
      <c r="D1798" t="s">
        <v>30022</v>
      </c>
      <c r="E1798" t="s">
        <v>2502</v>
      </c>
      <c r="F1798" s="10"/>
      <c r="G1798">
        <v>2017</v>
      </c>
      <c r="J1798">
        <v>0.16104731318044885</v>
      </c>
      <c r="L1798" t="s">
        <v>41051</v>
      </c>
      <c r="M1798">
        <v>28178701</v>
      </c>
      <c r="Q1798" s="10"/>
      <c r="R1798" s="11">
        <f t="shared" si="56"/>
        <v>0</v>
      </c>
      <c r="U1798" s="11">
        <f t="shared" si="57"/>
        <v>0</v>
      </c>
      <c r="Y1798" s="11">
        <f>IF(SUM(Tableau1[[#This Row],[Other access]:[Sci-hub access]])&gt;=1,1,0)</f>
        <v>0</v>
      </c>
      <c r="Z1798" s="12">
        <f>IF(OR(Tableau1[[#This Row],[Access R1 + S1+ T1 ]]&gt;=1,Tableau1[[#This Row],[Access V1 +W1 + X1]]&gt;=1),1,0)</f>
        <v>0</v>
      </c>
      <c r="AB1798" s="10" t="str">
        <f>Tableau1[[#This Row],[DOI]]</f>
        <v>doi: 10.1159/000455235</v>
      </c>
      <c r="AC1798" s="13" t="str">
        <f>Tableau1[[#This Row],[Authors]]&amp;", "&amp;Tableau1[[#This Row],[Title]]&amp;" "&amp;Tableau1[[#This Row],[Journal]]&amp;". "&amp;Tableau1[[#This Row],[Year]]</f>
        <v>Figueira J, Henriques J, Amaro M, Rosas V, Alves D, Cunha-Vaz J., A Nonrandomized, Open-Label, Multicenter, Phase 4 Pilot Study on the Effect and Safety of ILUVIEN® in Chronic Diabetic Macular Edema Patients Considered Insufficiently Responsive to Available Therapies (RESPOND). Ophthalmic Res. 2017</v>
      </c>
    </row>
    <row r="1799" spans="1:29" x14ac:dyDescent="0.3">
      <c r="A1799">
        <v>10263</v>
      </c>
      <c r="B1799" t="s">
        <v>12765</v>
      </c>
      <c r="C1799" t="s">
        <v>22932</v>
      </c>
      <c r="D1799" t="s">
        <v>33217</v>
      </c>
      <c r="E1799" t="s">
        <v>2489</v>
      </c>
      <c r="F1799" s="10"/>
      <c r="G1799">
        <v>2017</v>
      </c>
      <c r="J1799">
        <v>0.16127980312863832</v>
      </c>
      <c r="L1799" t="s">
        <v>44516</v>
      </c>
      <c r="M1799">
        <v>27412874</v>
      </c>
      <c r="Q1799" s="10"/>
      <c r="R1799" s="11">
        <f t="shared" si="56"/>
        <v>0</v>
      </c>
      <c r="U1799" s="11">
        <f t="shared" si="57"/>
        <v>0</v>
      </c>
      <c r="Y1799" s="11">
        <f>IF(SUM(Tableau1[[#This Row],[Other access]:[Sci-hub access]])&gt;=1,1,0)</f>
        <v>0</v>
      </c>
      <c r="Z1799" s="12">
        <f>IF(OR(Tableau1[[#This Row],[Access R1 + S1+ T1 ]]&gt;=1,Tableau1[[#This Row],[Access V1 +W1 + X1]]&gt;=1),1,0)</f>
        <v>0</v>
      </c>
      <c r="AB1799" s="10" t="str">
        <f>Tableau1[[#This Row],[DOI]]</f>
        <v>doi: 10.1038/jhg.2016.91</v>
      </c>
      <c r="AC1799" s="13" t="str">
        <f>Tableau1[[#This Row],[Authors]]&amp;", "&amp;Tableau1[[#This Row],[Title]]&amp;" "&amp;Tableau1[[#This Row],[Journal]]&amp;". "&amp;Tableau1[[#This Row],[Year]]</f>
        <v>Molasy M, Walczak A, Szaflik J, Szaflik JP, Majsterek I., MicroRNAs in glaucoma and neurodegenerative diseases. J Hum Genet. 2017</v>
      </c>
    </row>
    <row r="1800" spans="1:29" x14ac:dyDescent="0.3">
      <c r="A1800">
        <v>4331</v>
      </c>
      <c r="B1800" t="s">
        <v>7461</v>
      </c>
      <c r="C1800" t="s">
        <v>17697</v>
      </c>
      <c r="D1800" t="s">
        <v>27890</v>
      </c>
      <c r="E1800" t="s">
        <v>2567</v>
      </c>
      <c r="F1800" s="10"/>
      <c r="G1800">
        <v>2017</v>
      </c>
      <c r="J1800">
        <v>0.16139126943500703</v>
      </c>
      <c r="L1800" t="s">
        <v>38754</v>
      </c>
      <c r="M1800">
        <v>28455457</v>
      </c>
      <c r="Q1800" s="10"/>
      <c r="R1800" s="11">
        <f t="shared" si="56"/>
        <v>0</v>
      </c>
      <c r="U1800" s="11">
        <f t="shared" si="57"/>
        <v>0</v>
      </c>
      <c r="Y1800" s="11">
        <f>IF(SUM(Tableau1[[#This Row],[Other access]:[Sci-hub access]])&gt;=1,1,0)</f>
        <v>0</v>
      </c>
      <c r="Z1800" s="12">
        <f>IF(OR(Tableau1[[#This Row],[Access R1 + S1+ T1 ]]&gt;=1,Tableau1[[#This Row],[Access V1 +W1 + X1]]&gt;=1),1,0)</f>
        <v>0</v>
      </c>
      <c r="AB1800" s="10" t="str">
        <f>Tableau1[[#This Row],[DOI]]</f>
        <v>doi: 10.1136/bcr-2016-218560</v>
      </c>
      <c r="AC1800" s="13" t="str">
        <f>Tableau1[[#This Row],[Authors]]&amp;", "&amp;Tableau1[[#This Row],[Title]]&amp;" "&amp;Tableau1[[#This Row],[Journal]]&amp;". "&amp;Tableau1[[#This Row],[Year]]</f>
        <v>Mansour AM, Kheir-Jurdi W, Hadi UE, Awar G., Odontogenic abscess mimicking acute dacryocystitis. BMJ Case Rep. 2017</v>
      </c>
    </row>
    <row r="1801" spans="1:29" x14ac:dyDescent="0.3">
      <c r="A1801">
        <v>10610</v>
      </c>
      <c r="B1801" t="s">
        <v>13081</v>
      </c>
      <c r="C1801" t="s">
        <v>23246</v>
      </c>
      <c r="D1801" t="s">
        <v>33534</v>
      </c>
      <c r="E1801" t="s">
        <v>2457</v>
      </c>
      <c r="F1801" s="10"/>
      <c r="G1801">
        <v>2017</v>
      </c>
      <c r="J1801">
        <v>0.16150136175287322</v>
      </c>
      <c r="L1801" t="s">
        <v>44858</v>
      </c>
      <c r="M1801">
        <v>27164506</v>
      </c>
      <c r="Q1801" s="10"/>
      <c r="R1801" s="11">
        <f t="shared" si="56"/>
        <v>0</v>
      </c>
      <c r="U1801" s="11">
        <f t="shared" si="57"/>
        <v>0</v>
      </c>
      <c r="Y1801" s="11">
        <f>IF(SUM(Tableau1[[#This Row],[Other access]:[Sci-hub access]])&gt;=1,1,0)</f>
        <v>0</v>
      </c>
      <c r="Z1801" s="12">
        <f>IF(OR(Tableau1[[#This Row],[Access R1 + S1+ T1 ]]&gt;=1,Tableau1[[#This Row],[Access V1 +W1 + X1]]&gt;=1),1,0)</f>
        <v>0</v>
      </c>
      <c r="AB1801" s="10" t="str">
        <f>Tableau1[[#This Row],[DOI]]</f>
        <v>doi: 10.1097/ICB.0000000000000330</v>
      </c>
      <c r="AC1801" s="13" t="str">
        <f>Tableau1[[#This Row],[Authors]]&amp;", "&amp;Tableau1[[#This Row],[Title]]&amp;" "&amp;Tableau1[[#This Row],[Journal]]&amp;". "&amp;Tableau1[[#This Row],[Year]]</f>
        <v>Feng HL, Sharma S, Asrani S, Mruthyunjaya P., MULTICOLOR IMAGING OF INNER RETINAL ALTERATIONS AFTER INTERNAL LIMITING MEMBRANE PEELING. Retin Cases Brief Rep. 2017</v>
      </c>
    </row>
    <row r="1802" spans="1:29" ht="28.8" x14ac:dyDescent="0.3">
      <c r="A1802">
        <v>4128</v>
      </c>
      <c r="B1802" t="s">
        <v>7274</v>
      </c>
      <c r="C1802" t="s">
        <v>17511</v>
      </c>
      <c r="D1802" t="s">
        <v>27702</v>
      </c>
      <c r="E1802" t="s">
        <v>2451</v>
      </c>
      <c r="F1802" s="10"/>
      <c r="G1802">
        <v>2017</v>
      </c>
      <c r="J1802">
        <v>0.16166069113771464</v>
      </c>
      <c r="L1802" t="s">
        <v>38559</v>
      </c>
      <c r="M1802">
        <v>28481907</v>
      </c>
      <c r="Q1802" s="10"/>
      <c r="R1802" s="11">
        <f t="shared" si="56"/>
        <v>0</v>
      </c>
      <c r="U1802" s="11">
        <f t="shared" si="57"/>
        <v>0</v>
      </c>
      <c r="Y1802" s="11">
        <f>IF(SUM(Tableau1[[#This Row],[Other access]:[Sci-hub access]])&gt;=1,1,0)</f>
        <v>0</v>
      </c>
      <c r="Z1802" s="12">
        <f>IF(OR(Tableau1[[#This Row],[Access R1 + S1+ T1 ]]&gt;=1,Tableau1[[#This Row],[Access V1 +W1 + X1]]&gt;=1),1,0)</f>
        <v>0</v>
      </c>
      <c r="AB1802" s="10" t="str">
        <f>Tableau1[[#This Row],[DOI]]</f>
        <v>doi: 10.1371/journal.pone.0176894</v>
      </c>
      <c r="AC1802" s="13" t="str">
        <f>Tableau1[[#This Row],[Authors]]&amp;", "&amp;Tableau1[[#This Row],[Title]]&amp;" "&amp;Tableau1[[#This Row],[Journal]]&amp;". "&amp;Tableau1[[#This Row],[Year]]</f>
        <v>Lee JY, Kim TW, Kim HT, Lee MY, Min HW, Won YS, Kwon HS, Park KH, Kim JM; Epidemiologic Survey Committee of the Korean Ophthalmological Society.., Relationship between anthropometric parameters and open angle glaucoma: The Korea National Health and Nutrition Examination Survey. PLoS One. 2017</v>
      </c>
    </row>
    <row r="1803" spans="1:29" x14ac:dyDescent="0.3">
      <c r="A1803">
        <v>8397</v>
      </c>
      <c r="B1803" t="s">
        <v>11081</v>
      </c>
      <c r="C1803" t="s">
        <v>21267</v>
      </c>
      <c r="D1803" t="s">
        <v>31519</v>
      </c>
      <c r="E1803" t="s">
        <v>2494</v>
      </c>
      <c r="F1803" s="10"/>
      <c r="G1803">
        <v>2017</v>
      </c>
      <c r="J1803">
        <v>0.16169798751067677</v>
      </c>
      <c r="L1803" t="s">
        <v>42738</v>
      </c>
      <c r="M1803">
        <v>27921322</v>
      </c>
      <c r="Q1803" s="10"/>
      <c r="R1803" s="11">
        <f t="shared" si="56"/>
        <v>0</v>
      </c>
      <c r="U1803" s="11">
        <f t="shared" si="57"/>
        <v>0</v>
      </c>
      <c r="Y1803" s="11">
        <f>IF(SUM(Tableau1[[#This Row],[Other access]:[Sci-hub access]])&gt;=1,1,0)</f>
        <v>0</v>
      </c>
      <c r="Z1803" s="12">
        <f>IF(OR(Tableau1[[#This Row],[Access R1 + S1+ T1 ]]&gt;=1,Tableau1[[#This Row],[Access V1 +W1 + X1]]&gt;=1),1,0)</f>
        <v>0</v>
      </c>
      <c r="AB1803" s="10" t="str">
        <f>Tableau1[[#This Row],[DOI]]</f>
        <v>doi: 10.1111/opo.12342</v>
      </c>
      <c r="AC1803" s="13" t="str">
        <f>Tableau1[[#This Row],[Authors]]&amp;", "&amp;Tableau1[[#This Row],[Title]]&amp;" "&amp;Tableau1[[#This Row],[Journal]]&amp;". "&amp;Tableau1[[#This Row],[Year]]</f>
        <v>Troyer ME, Sreenivasan V, Peper TJ, Candy TR., The heterophoria of 3-5 year old children as a function of viewing distance and target type. Ophthalmic Physiol Opt. 2017</v>
      </c>
    </row>
    <row r="1804" spans="1:29" x14ac:dyDescent="0.3">
      <c r="A1804">
        <v>9986</v>
      </c>
      <c r="B1804" t="s">
        <v>12510</v>
      </c>
      <c r="C1804" t="s">
        <v>22679</v>
      </c>
      <c r="D1804" t="s">
        <v>32958</v>
      </c>
      <c r="E1804" t="s">
        <v>2471</v>
      </c>
      <c r="F1804" s="10"/>
      <c r="G1804">
        <v>2017</v>
      </c>
      <c r="J1804">
        <v>0.16172838657423383</v>
      </c>
      <c r="L1804" t="s">
        <v>44244</v>
      </c>
      <c r="M1804">
        <v>27511057</v>
      </c>
      <c r="Q1804" s="10"/>
      <c r="R1804" s="11">
        <f t="shared" si="56"/>
        <v>0</v>
      </c>
      <c r="U1804" s="11">
        <f t="shared" si="57"/>
        <v>0</v>
      </c>
      <c r="Y1804" s="11">
        <f>IF(SUM(Tableau1[[#This Row],[Other access]:[Sci-hub access]])&gt;=1,1,0)</f>
        <v>0</v>
      </c>
      <c r="Z1804" s="12">
        <f>IF(OR(Tableau1[[#This Row],[Access R1 + S1+ T1 ]]&gt;=1,Tableau1[[#This Row],[Access V1 +W1 + X1]]&gt;=1),1,0)</f>
        <v>0</v>
      </c>
      <c r="AB1804" s="10" t="str">
        <f>Tableau1[[#This Row],[DOI]]</f>
        <v>doi: 10.1007/s10792-016-0321-5</v>
      </c>
      <c r="AC1804" s="13" t="str">
        <f>Tableau1[[#This Row],[Authors]]&amp;", "&amp;Tableau1[[#This Row],[Title]]&amp;" "&amp;Tableau1[[#This Row],[Journal]]&amp;". "&amp;Tableau1[[#This Row],[Year]]</f>
        <v>Nagashima T, Ishihara M, Shibuya E, Nakamura S, Mizuki N., Three cases of tubulointerstitial nephritis and uveitis syndrome with different clinical manifestations. Int Ophthalmol. 2017</v>
      </c>
    </row>
    <row r="1805" spans="1:29" ht="28.8" x14ac:dyDescent="0.3">
      <c r="A1805">
        <v>6178</v>
      </c>
      <c r="B1805" t="s">
        <v>9142</v>
      </c>
      <c r="C1805" t="s">
        <v>19355</v>
      </c>
      <c r="D1805" t="s">
        <v>29573</v>
      </c>
      <c r="E1805" t="s">
        <v>2458</v>
      </c>
      <c r="F1805" s="10"/>
      <c r="G1805">
        <v>2017</v>
      </c>
      <c r="J1805">
        <v>0.16196862769102549</v>
      </c>
      <c r="L1805" t="s">
        <v>40550</v>
      </c>
      <c r="M1805">
        <v>28241171</v>
      </c>
      <c r="Q1805" s="10"/>
      <c r="R1805" s="11">
        <f t="shared" si="56"/>
        <v>0</v>
      </c>
      <c r="U1805" s="11">
        <f t="shared" si="57"/>
        <v>0</v>
      </c>
      <c r="Y1805" s="11">
        <f>IF(SUM(Tableau1[[#This Row],[Other access]:[Sci-hub access]])&gt;=1,1,0)</f>
        <v>0</v>
      </c>
      <c r="Z1805" s="12">
        <f>IF(OR(Tableau1[[#This Row],[Access R1 + S1+ T1 ]]&gt;=1,Tableau1[[#This Row],[Access V1 +W1 + X1]]&gt;=1),1,0)</f>
        <v>0</v>
      </c>
      <c r="AB1805" s="10" t="str">
        <f>Tableau1[[#This Row],[DOI]]</f>
        <v>doi: 10.1001/jamaophthalmol.2017.0017</v>
      </c>
      <c r="AC1805" s="13" t="str">
        <f>Tableau1[[#This Row],[Authors]]&amp;", "&amp;Tableau1[[#This Row],[Title]]&amp;" "&amp;Tableau1[[#This Row],[Journal]]&amp;". "&amp;Tableau1[[#This Row],[Year]]</f>
        <v>Moreno-Montañés J, Antón V, Antón A, Larrosa JM, Martinez-de-la-Casa JM, Rebolleda G, Ussa F, García-Granero M., Intraobserver and Interobserver Agreement of Structural and Functional Software Programs for Measuring Glaucoma Progression. JAMA Ophthalmol. 2017</v>
      </c>
    </row>
    <row r="1806" spans="1:29" x14ac:dyDescent="0.3">
      <c r="A1806">
        <v>8074</v>
      </c>
      <c r="B1806" t="s">
        <v>1564</v>
      </c>
      <c r="C1806" t="s">
        <v>1565</v>
      </c>
      <c r="D1806" t="s">
        <v>1566</v>
      </c>
      <c r="E1806" t="s">
        <v>2736</v>
      </c>
      <c r="F1806" s="10"/>
      <c r="G1806">
        <v>2017</v>
      </c>
      <c r="J1806">
        <v>0.16197193728638237</v>
      </c>
      <c r="L1806" t="s">
        <v>42421</v>
      </c>
      <c r="M1806">
        <v>28002158</v>
      </c>
      <c r="Q1806" s="10"/>
      <c r="R1806" s="11">
        <f t="shared" si="56"/>
        <v>0</v>
      </c>
      <c r="U1806" s="11">
        <f t="shared" si="57"/>
        <v>0</v>
      </c>
      <c r="Y1806" s="11">
        <f>IF(SUM(Tableau1[[#This Row],[Other access]:[Sci-hub access]])&gt;=1,1,0)</f>
        <v>0</v>
      </c>
      <c r="Z1806" s="12">
        <f>IF(OR(Tableau1[[#This Row],[Access R1 + S1+ T1 ]]&gt;=1,Tableau1[[#This Row],[Access V1 +W1 + X1]]&gt;=1),1,0)</f>
        <v>0</v>
      </c>
      <c r="AB1806" s="10" t="str">
        <f>Tableau1[[#This Row],[DOI]]</f>
        <v>doi: 10.1097/RHU.0000000000000479</v>
      </c>
      <c r="AC1806" s="13" t="str">
        <f>Tableau1[[#This Row],[Authors]]&amp;", "&amp;Tableau1[[#This Row],[Title]]&amp;" "&amp;Tableau1[[#This Row],[Journal]]&amp;". "&amp;Tableau1[[#This Row],[Year]]</f>
        <v>Ortiz AC, Gallo J, Paira S, Paira N., Immunoglobulin G4-Related Disease Involving the Sclera. J Clin Rheumatol. 2017</v>
      </c>
    </row>
    <row r="1807" spans="1:29" x14ac:dyDescent="0.3">
      <c r="A1807">
        <v>7339</v>
      </c>
      <c r="B1807" t="s">
        <v>10155</v>
      </c>
      <c r="C1807" t="s">
        <v>20357</v>
      </c>
      <c r="D1807" t="s">
        <v>30589</v>
      </c>
      <c r="E1807" t="s">
        <v>3235</v>
      </c>
      <c r="F1807" s="10"/>
      <c r="G1807">
        <v>2017</v>
      </c>
      <c r="J1807">
        <v>0.16197974734214604</v>
      </c>
      <c r="L1807" t="s">
        <v>41695</v>
      </c>
      <c r="M1807">
        <v>28103888</v>
      </c>
      <c r="Q1807" s="10"/>
      <c r="R1807" s="11">
        <f t="shared" si="56"/>
        <v>0</v>
      </c>
      <c r="U1807" s="11">
        <f t="shared" si="57"/>
        <v>0</v>
      </c>
      <c r="Y1807" s="11">
        <f>IF(SUM(Tableau1[[#This Row],[Other access]:[Sci-hub access]])&gt;=1,1,0)</f>
        <v>0</v>
      </c>
      <c r="Z1807" s="12">
        <f>IF(OR(Tableau1[[#This Row],[Access R1 + S1+ T1 ]]&gt;=1,Tableau1[[#This Row],[Access V1 +W1 + X1]]&gt;=1),1,0)</f>
        <v>0</v>
      </c>
      <c r="AB1807" s="10" t="str">
        <f>Tableau1[[#This Row],[DOI]]</f>
        <v>doi: 10.1186/s12974-016-0775-4</v>
      </c>
      <c r="AC1807" s="13" t="str">
        <f>Tableau1[[#This Row],[Authors]]&amp;", "&amp;Tableau1[[#This Row],[Title]]&amp;" "&amp;Tableau1[[#This Row],[Journal]]&amp;". "&amp;Tableau1[[#This Row],[Year]]</f>
        <v>Zhao L, Li J, Fu Y, Zhang M, Wang B, Ouellette J, Shahi PK, Pattnaik BR, Watters JJ, Wong WT, Guo LW., Photoreceptor protection via blockade of BET epigenetic readers in a murine model of inherited retinal degeneration. J Neuroinflammation. 2017</v>
      </c>
    </row>
    <row r="1808" spans="1:29" x14ac:dyDescent="0.3">
      <c r="A1808">
        <v>8378</v>
      </c>
      <c r="B1808" t="s">
        <v>11065</v>
      </c>
      <c r="C1808" t="s">
        <v>21251</v>
      </c>
      <c r="D1808" t="s">
        <v>31503</v>
      </c>
      <c r="E1808" t="s">
        <v>2559</v>
      </c>
      <c r="F1808" s="10"/>
      <c r="G1808">
        <v>2017</v>
      </c>
      <c r="J1808">
        <v>0.16198126539226876</v>
      </c>
      <c r="L1808" t="s">
        <v>42720</v>
      </c>
      <c r="M1808">
        <v>27926585</v>
      </c>
      <c r="Q1808" s="10"/>
      <c r="R1808" s="11">
        <f t="shared" si="56"/>
        <v>0</v>
      </c>
      <c r="U1808" s="11">
        <f t="shared" si="57"/>
        <v>0</v>
      </c>
      <c r="Y1808" s="11">
        <f>IF(SUM(Tableau1[[#This Row],[Other access]:[Sci-hub access]])&gt;=1,1,0)</f>
        <v>0</v>
      </c>
      <c r="Z1808" s="12">
        <f>IF(OR(Tableau1[[#This Row],[Access R1 + S1+ T1 ]]&gt;=1,Tableau1[[#This Row],[Access V1 +W1 + X1]]&gt;=1),1,0)</f>
        <v>0</v>
      </c>
      <c r="AB1808" s="10" t="str">
        <f>Tableau1[[#This Row],[DOI]]</f>
        <v>doi: 10.1097/MAO.0000000000001298</v>
      </c>
      <c r="AC1808" s="13" t="str">
        <f>Tableau1[[#This Row],[Authors]]&amp;", "&amp;Tableau1[[#This Row],[Title]]&amp;" "&amp;Tableau1[[#This Row],[Journal]]&amp;". "&amp;Tableau1[[#This Row],[Year]]</f>
        <v>Yacovino DA, Hain TC, Musazzi M., Fluctuating Vestibulo-Ocular Reflex in Ménière's Disease. Otol Neurotol. 2017</v>
      </c>
    </row>
    <row r="1809" spans="1:29" x14ac:dyDescent="0.3">
      <c r="A1809">
        <v>1186</v>
      </c>
      <c r="B1809" t="s">
        <v>4448</v>
      </c>
      <c r="C1809" t="s">
        <v>14701</v>
      </c>
      <c r="D1809" t="s">
        <v>24869</v>
      </c>
      <c r="E1809" t="s">
        <v>2446</v>
      </c>
      <c r="F1809" s="10"/>
      <c r="G1809">
        <v>2018</v>
      </c>
      <c r="J1809">
        <v>0.16199114210778409</v>
      </c>
      <c r="L1809" t="s">
        <v>35673</v>
      </c>
      <c r="M1809">
        <v>28991343</v>
      </c>
      <c r="Q1809" s="10"/>
      <c r="R1809" s="11">
        <f t="shared" si="56"/>
        <v>0</v>
      </c>
      <c r="U1809" s="11">
        <f t="shared" si="57"/>
        <v>0</v>
      </c>
      <c r="Y1809" s="11">
        <f>IF(SUM(Tableau1[[#This Row],[Other access]:[Sci-hub access]])&gt;=1,1,0)</f>
        <v>0</v>
      </c>
      <c r="Z1809" s="12">
        <f>IF(OR(Tableau1[[#This Row],[Access R1 + S1+ T1 ]]&gt;=1,Tableau1[[#This Row],[Access V1 +W1 + X1]]&gt;=1),1,0)</f>
        <v>0</v>
      </c>
      <c r="AB1809" s="10" t="str">
        <f>Tableau1[[#This Row],[DOI]]</f>
        <v>doi: 10.3928/01913913-20170823-02</v>
      </c>
      <c r="AC1809" s="13" t="str">
        <f>Tableau1[[#This Row],[Authors]]&amp;", "&amp;Tableau1[[#This Row],[Title]]&amp;" "&amp;Tableau1[[#This Row],[Journal]]&amp;". "&amp;Tableau1[[#This Row],[Year]]</f>
        <v>Gharaibeh AM, Mezer E, Ospina LH, Wygnanski-Jaffe T., Endophthalmitis Following Pediatric Cataract Surgery: An International Pediatric Ophthalmology and Strabismus Council Global Perspective. J Pediatr Ophthalmol Strabismus. 2018</v>
      </c>
    </row>
    <row r="1810" spans="1:29" x14ac:dyDescent="0.3">
      <c r="A1810">
        <v>1560</v>
      </c>
      <c r="B1810" t="s">
        <v>4814</v>
      </c>
      <c r="C1810" t="s">
        <v>15064</v>
      </c>
      <c r="D1810" t="s">
        <v>25235</v>
      </c>
      <c r="E1810" t="s">
        <v>33981</v>
      </c>
      <c r="F1810" s="10"/>
      <c r="G1810">
        <v>2017</v>
      </c>
      <c r="J1810">
        <v>0.16214554043175677</v>
      </c>
      <c r="L1810" t="s">
        <v>36039</v>
      </c>
      <c r="M1810">
        <v>28924416</v>
      </c>
      <c r="Q1810" s="10"/>
      <c r="R1810" s="11">
        <f t="shared" si="56"/>
        <v>0</v>
      </c>
      <c r="U1810" s="11">
        <f t="shared" si="57"/>
        <v>0</v>
      </c>
      <c r="Y1810" s="11">
        <f>IF(SUM(Tableau1[[#This Row],[Other access]:[Sci-hub access]])&gt;=1,1,0)</f>
        <v>0</v>
      </c>
      <c r="Z1810" s="12">
        <f>IF(OR(Tableau1[[#This Row],[Access R1 + S1+ T1 ]]&gt;=1,Tableau1[[#This Row],[Access V1 +W1 + X1]]&gt;=1),1,0)</f>
        <v>0</v>
      </c>
      <c r="AB1810" s="10" t="str">
        <f>Tableau1[[#This Row],[DOI]]</f>
        <v>doi: 10.5693/djo.02.2016.09.001</v>
      </c>
      <c r="AC1810" s="13" t="str">
        <f>Tableau1[[#This Row],[Authors]]&amp;", "&amp;Tableau1[[#This Row],[Title]]&amp;" "&amp;Tableau1[[#This Row],[Journal]]&amp;". "&amp;Tableau1[[#This Row],[Year]]</f>
        <v>Yonekawa Y, Thomas BJ, Lau-Sickon LK, Anderson BJ, Ruby AJ., Detection of pars plana rupture by ultrasound biomicroscopy after cannula dislodgement during cataract wound hydration. Digit J Ophthalmol. 2017</v>
      </c>
    </row>
    <row r="1811" spans="1:29" x14ac:dyDescent="0.3">
      <c r="A1811">
        <v>9776</v>
      </c>
      <c r="B1811" t="s">
        <v>12316</v>
      </c>
      <c r="C1811" t="s">
        <v>22489</v>
      </c>
      <c r="D1811" t="s">
        <v>32764</v>
      </c>
      <c r="E1811" t="s">
        <v>2525</v>
      </c>
      <c r="F1811" s="10"/>
      <c r="G1811">
        <v>2017</v>
      </c>
      <c r="J1811">
        <v>0.16242718219755625</v>
      </c>
      <c r="L1811" t="s">
        <v>44040</v>
      </c>
      <c r="M1811">
        <v>27591548</v>
      </c>
      <c r="Q1811" s="10"/>
      <c r="R1811" s="11">
        <f t="shared" si="56"/>
        <v>0</v>
      </c>
      <c r="U1811" s="11">
        <f t="shared" si="57"/>
        <v>0</v>
      </c>
      <c r="Y1811" s="11">
        <f>IF(SUM(Tableau1[[#This Row],[Other access]:[Sci-hub access]])&gt;=1,1,0)</f>
        <v>0</v>
      </c>
      <c r="Z1811" s="12">
        <f>IF(OR(Tableau1[[#This Row],[Access R1 + S1+ T1 ]]&gt;=1,Tableau1[[#This Row],[Access V1 +W1 + X1]]&gt;=1),1,0)</f>
        <v>0</v>
      </c>
      <c r="AB1811" s="10" t="str">
        <f>Tableau1[[#This Row],[DOI]]</f>
        <v>doi: 10.1111/ceo.12832</v>
      </c>
      <c r="AC1811" s="13" t="str">
        <f>Tableau1[[#This Row],[Authors]]&amp;", "&amp;Tableau1[[#This Row],[Title]]&amp;" "&amp;Tableau1[[#This Row],[Journal]]&amp;". "&amp;Tableau1[[#This Row],[Year]]</f>
        <v>Le Q, Yang Y, Deng SX, Xu J., Correlation between the existence of the palisades of Vogt and limbal epithelial thickness in limbal stem cell deficiency. Clin Exp Ophthalmol. 2017</v>
      </c>
    </row>
    <row r="1812" spans="1:29" x14ac:dyDescent="0.3">
      <c r="A1812">
        <v>7030</v>
      </c>
      <c r="B1812" t="s">
        <v>9885</v>
      </c>
      <c r="C1812" t="s">
        <v>20088</v>
      </c>
      <c r="D1812" t="s">
        <v>30319</v>
      </c>
      <c r="E1812" t="s">
        <v>2486</v>
      </c>
      <c r="F1812" s="10"/>
      <c r="G1812">
        <v>2017</v>
      </c>
      <c r="J1812">
        <v>0.16242919608819695</v>
      </c>
      <c r="L1812" t="s">
        <v>41386</v>
      </c>
      <c r="M1812">
        <v>28133954</v>
      </c>
      <c r="Q1812" s="10"/>
      <c r="R1812" s="11">
        <f t="shared" si="56"/>
        <v>0</v>
      </c>
      <c r="U1812" s="11">
        <f t="shared" si="57"/>
        <v>0</v>
      </c>
      <c r="Y1812" s="11">
        <f>IF(SUM(Tableau1[[#This Row],[Other access]:[Sci-hub access]])&gt;=1,1,0)</f>
        <v>0</v>
      </c>
      <c r="Z1812" s="12">
        <f>IF(OR(Tableau1[[#This Row],[Access R1 + S1+ T1 ]]&gt;=1,Tableau1[[#This Row],[Access V1 +W1 + X1]]&gt;=1),1,0)</f>
        <v>0</v>
      </c>
      <c r="AB1812" s="10" t="str">
        <f>Tableau1[[#This Row],[DOI]]</f>
        <v>doi: 10.1111/aos.13351</v>
      </c>
      <c r="AC1812" s="13" t="str">
        <f>Tableau1[[#This Row],[Authors]]&amp;", "&amp;Tableau1[[#This Row],[Title]]&amp;" "&amp;Tableau1[[#This Row],[Journal]]&amp;". "&amp;Tableau1[[#This Row],[Year]]</f>
        <v>Borderie M, Grieve K, Irsch K, Ghoubay D, Georgeon C, De Sousa C, Laroche L, Borderie VM., New parameters in assessment of human donor corneal stroma. Acta Ophthalmol. 2017</v>
      </c>
    </row>
    <row r="1813" spans="1:29" x14ac:dyDescent="0.3">
      <c r="A1813">
        <v>2737</v>
      </c>
      <c r="B1813" t="s">
        <v>5944</v>
      </c>
      <c r="C1813" t="s">
        <v>16191</v>
      </c>
      <c r="D1813" t="s">
        <v>26368</v>
      </c>
      <c r="E1813" t="s">
        <v>2740</v>
      </c>
      <c r="F1813" s="10"/>
      <c r="G1813">
        <v>2017</v>
      </c>
      <c r="J1813">
        <v>0.16252750313948727</v>
      </c>
      <c r="L1813" t="s">
        <v>37197</v>
      </c>
      <c r="M1813">
        <v>28696036</v>
      </c>
      <c r="Q1813" s="10"/>
      <c r="R1813" s="11">
        <f t="shared" si="56"/>
        <v>0</v>
      </c>
      <c r="U1813" s="11">
        <f t="shared" si="57"/>
        <v>0</v>
      </c>
      <c r="Y1813" s="11">
        <f>IF(SUM(Tableau1[[#This Row],[Other access]:[Sci-hub access]])&gt;=1,1,0)</f>
        <v>0</v>
      </c>
      <c r="Z1813" s="12">
        <f>IF(OR(Tableau1[[#This Row],[Access R1 + S1+ T1 ]]&gt;=1,Tableau1[[#This Row],[Access V1 +W1 + X1]]&gt;=1),1,0)</f>
        <v>0</v>
      </c>
      <c r="AB1813" s="10" t="str">
        <f>Tableau1[[#This Row],[DOI]]</f>
        <v>doi: 10.1002/ajmg.a.38353</v>
      </c>
      <c r="AC1813" s="13" t="str">
        <f>Tableau1[[#This Row],[Authors]]&amp;", "&amp;Tableau1[[#This Row],[Title]]&amp;" "&amp;Tableau1[[#This Row],[Journal]]&amp;". "&amp;Tableau1[[#This Row],[Year]]</f>
        <v>Newell K, Smith W, Ghoshhajra B, Isselbacher E, Lin A, Lindsay ME., Cervical artery dissection expands the cardiovascular phenotype in FBN1-related Weill-Marchesani syndrome. Am J Med Genet A. 2017</v>
      </c>
    </row>
    <row r="1814" spans="1:29" ht="28.8" x14ac:dyDescent="0.3">
      <c r="A1814">
        <v>7405</v>
      </c>
      <c r="B1814" t="s">
        <v>10214</v>
      </c>
      <c r="C1814" t="s">
        <v>20416</v>
      </c>
      <c r="D1814" t="s">
        <v>30648</v>
      </c>
      <c r="E1814" t="s">
        <v>2445</v>
      </c>
      <c r="F1814" s="10"/>
      <c r="G1814">
        <v>2017</v>
      </c>
      <c r="J1814">
        <v>0.16258766814856396</v>
      </c>
      <c r="L1814" t="s">
        <v>41761</v>
      </c>
      <c r="M1814">
        <v>28098724</v>
      </c>
      <c r="Q1814" s="10"/>
      <c r="R1814" s="11">
        <f t="shared" si="56"/>
        <v>0</v>
      </c>
      <c r="U1814" s="11">
        <f t="shared" si="57"/>
        <v>0</v>
      </c>
      <c r="Y1814" s="11">
        <f>IF(SUM(Tableau1[[#This Row],[Other access]:[Sci-hub access]])&gt;=1,1,0)</f>
        <v>0</v>
      </c>
      <c r="Z1814" s="12">
        <f>IF(OR(Tableau1[[#This Row],[Access R1 + S1+ T1 ]]&gt;=1,Tableau1[[#This Row],[Access V1 +W1 + X1]]&gt;=1),1,0)</f>
        <v>0</v>
      </c>
      <c r="AB1814" s="10" t="str">
        <f>Tableau1[[#This Row],[DOI]]</f>
        <v>doi: 10.1097/IAE.0000000000001469</v>
      </c>
      <c r="AC1814" s="13" t="str">
        <f>Tableau1[[#This Row],[Authors]]&amp;", "&amp;Tableau1[[#This Row],[Title]]&amp;" "&amp;Tableau1[[#This Row],[Journal]]&amp;". "&amp;Tableau1[[#This Row],[Year]]</f>
        <v>Molnar AEC, Rosén RM, Nilsson M, Larsson EKB, Holmström GE, Hellgren KM., CENTRAL MACULAR THICKNESS IN 6.5-YEAR-OLD CHILDREN BORN EXTREMELY PRETERM IS STRONGLY ASSOCIATED WITH GESTATIONAL AGE EVEN WHEN ADJUSTED FOR RISK FACTORS. Retina. 2017</v>
      </c>
    </row>
    <row r="1815" spans="1:29" x14ac:dyDescent="0.3">
      <c r="A1815">
        <v>8923</v>
      </c>
      <c r="B1815" t="s">
        <v>11545</v>
      </c>
      <c r="C1815" t="s">
        <v>21726</v>
      </c>
      <c r="D1815" t="s">
        <v>31986</v>
      </c>
      <c r="E1815" t="s">
        <v>2468</v>
      </c>
      <c r="F1815" s="10"/>
      <c r="G1815">
        <v>2017</v>
      </c>
      <c r="J1815">
        <v>0.16262337297479945</v>
      </c>
      <c r="L1815" t="s">
        <v>43254</v>
      </c>
      <c r="M1815">
        <v>27811575</v>
      </c>
      <c r="Q1815" s="10"/>
      <c r="R1815" s="11">
        <f t="shared" si="56"/>
        <v>0</v>
      </c>
      <c r="U1815" s="11">
        <f t="shared" si="57"/>
        <v>0</v>
      </c>
      <c r="Y1815" s="11">
        <f>IF(SUM(Tableau1[[#This Row],[Other access]:[Sci-hub access]])&gt;=1,1,0)</f>
        <v>0</v>
      </c>
      <c r="Z1815" s="12">
        <f>IF(OR(Tableau1[[#This Row],[Access R1 + S1+ T1 ]]&gt;=1,Tableau1[[#This Row],[Access V1 +W1 + X1]]&gt;=1),1,0)</f>
        <v>0</v>
      </c>
      <c r="AB1815" s="10" t="str">
        <f>Tableau1[[#This Row],[DOI]]</f>
        <v>doi: 10.1097/IJG.0000000000000579</v>
      </c>
      <c r="AC1815" s="13" t="str">
        <f>Tableau1[[#This Row],[Authors]]&amp;", "&amp;Tableau1[[#This Row],[Title]]&amp;" "&amp;Tableau1[[#This Row],[Journal]]&amp;". "&amp;Tableau1[[#This Row],[Year]]</f>
        <v>Moghimi S, Kiaroudi M, Coh P, Li Y, He M, Lin SC., Comparison of Anterior Chamber Parameters in Patients With Plateau Iris Configuration and Pupillary Block Using ASOCT. J Glaucoma. 2017</v>
      </c>
    </row>
    <row r="1816" spans="1:29" x14ac:dyDescent="0.3">
      <c r="A1816">
        <v>309</v>
      </c>
      <c r="B1816" t="s">
        <v>3572</v>
      </c>
      <c r="C1816" t="s">
        <v>13833</v>
      </c>
      <c r="D1816" t="s">
        <v>23992</v>
      </c>
      <c r="E1816" t="s">
        <v>2451</v>
      </c>
      <c r="F1816" s="10"/>
      <c r="G1816">
        <v>2017</v>
      </c>
      <c r="J1816">
        <v>0.16262422652191655</v>
      </c>
      <c r="L1816" t="s">
        <v>34818</v>
      </c>
      <c r="M1816">
        <v>29261750</v>
      </c>
      <c r="Q1816" s="10"/>
      <c r="R1816" s="11">
        <f t="shared" si="56"/>
        <v>0</v>
      </c>
      <c r="U1816" s="11">
        <f t="shared" si="57"/>
        <v>0</v>
      </c>
      <c r="Y1816" s="11">
        <f>IF(SUM(Tableau1[[#This Row],[Other access]:[Sci-hub access]])&gt;=1,1,0)</f>
        <v>0</v>
      </c>
      <c r="Z1816" s="12">
        <f>IF(OR(Tableau1[[#This Row],[Access R1 + S1+ T1 ]]&gt;=1,Tableau1[[#This Row],[Access V1 +W1 + X1]]&gt;=1),1,0)</f>
        <v>0</v>
      </c>
      <c r="AB1816" s="10" t="str">
        <f>Tableau1[[#This Row],[DOI]]</f>
        <v>doi: 10.1371/journal.pone.0189735</v>
      </c>
      <c r="AC1816" s="13" t="str">
        <f>Tableau1[[#This Row],[Authors]]&amp;", "&amp;Tableau1[[#This Row],[Title]]&amp;" "&amp;Tableau1[[#This Row],[Journal]]&amp;". "&amp;Tableau1[[#This Row],[Year]]</f>
        <v>Nishi T, Ueda T, Mizusawa Y, Semba K, Shinomiya K, Mitamura Y, Sakamoto T, Ogata N., Effect of optical correction on subfoveal choroidal thickness in children with anisohypermetropic amblyopia. PLoS One. 2017</v>
      </c>
    </row>
    <row r="1817" spans="1:29" ht="28.8" x14ac:dyDescent="0.3">
      <c r="A1817">
        <v>7239</v>
      </c>
      <c r="B1817" t="s">
        <v>10067</v>
      </c>
      <c r="C1817" t="s">
        <v>20269</v>
      </c>
      <c r="D1817" t="s">
        <v>30501</v>
      </c>
      <c r="E1817" t="s">
        <v>2443</v>
      </c>
      <c r="F1817" s="10"/>
      <c r="G1817">
        <v>2017</v>
      </c>
      <c r="J1817">
        <v>0.16274914860035583</v>
      </c>
      <c r="L1817" t="s">
        <v>41595</v>
      </c>
      <c r="M1817">
        <v>28114575</v>
      </c>
      <c r="Q1817" s="10"/>
      <c r="R1817" s="11">
        <f t="shared" si="56"/>
        <v>0</v>
      </c>
      <c r="U1817" s="11">
        <f t="shared" si="57"/>
        <v>0</v>
      </c>
      <c r="Y1817" s="11">
        <f>IF(SUM(Tableau1[[#This Row],[Other access]:[Sci-hub access]])&gt;=1,1,0)</f>
        <v>0</v>
      </c>
      <c r="Z1817" s="12">
        <f>IF(OR(Tableau1[[#This Row],[Access R1 + S1+ T1 ]]&gt;=1,Tableau1[[#This Row],[Access V1 +W1 + X1]]&gt;=1),1,0)</f>
        <v>0</v>
      </c>
      <c r="AB1817" s="10" t="str">
        <f>Tableau1[[#This Row],[DOI]]</f>
        <v>doi: 10.1167/iovs.16-20922</v>
      </c>
      <c r="AC1817" s="13" t="str">
        <f>Tableau1[[#This Row],[Authors]]&amp;", "&amp;Tableau1[[#This Row],[Title]]&amp;" "&amp;Tableau1[[#This Row],[Journal]]&amp;". "&amp;Tableau1[[#This Row],[Year]]</f>
        <v>Tosi GM, Caldi E, Neri G, Nuti E, Marigliani D, Baiocchi S, Traversi C, Cevenini G, Tarantello A, Fusco F, Nardi F, Orlandini M, Galvagni F., HTRA1 and TGF-β1 Concentrations in the Aqueous Humor of Patients With Neovascular Age-Related Macular Degeneration. Invest Ophthalmol Vis Sci. 2017</v>
      </c>
    </row>
    <row r="1818" spans="1:29" x14ac:dyDescent="0.3">
      <c r="A1818">
        <v>2481</v>
      </c>
      <c r="B1818" t="s">
        <v>5703</v>
      </c>
      <c r="C1818" t="s">
        <v>15949</v>
      </c>
      <c r="D1818" t="s">
        <v>26126</v>
      </c>
      <c r="E1818" t="s">
        <v>2953</v>
      </c>
      <c r="F1818" s="10"/>
      <c r="G1818">
        <v>2017</v>
      </c>
      <c r="J1818">
        <v>0.16276441703890154</v>
      </c>
      <c r="L1818" t="s">
        <v>36945</v>
      </c>
      <c r="M1818">
        <v>28739043</v>
      </c>
      <c r="Q1818" s="10"/>
      <c r="R1818" s="11">
        <f t="shared" si="56"/>
        <v>0</v>
      </c>
      <c r="U1818" s="11">
        <f t="shared" si="57"/>
        <v>0</v>
      </c>
      <c r="Y1818" s="11">
        <f>IF(SUM(Tableau1[[#This Row],[Other access]:[Sci-hub access]])&gt;=1,1,0)</f>
        <v>0</v>
      </c>
      <c r="Z1818" s="12">
        <f>IF(OR(Tableau1[[#This Row],[Access R1 + S1+ T1 ]]&gt;=1,Tableau1[[#This Row],[Access V1 +W1 + X1]]&gt;=1),1,0)</f>
        <v>0</v>
      </c>
      <c r="AB1818" s="10" t="str">
        <f>Tableau1[[#This Row],[DOI]]</f>
        <v>doi: 10.1016/j.bmcl.2017.07.035</v>
      </c>
      <c r="AC1818" s="13" t="str">
        <f>Tableau1[[#This Row],[Authors]]&amp;", "&amp;Tableau1[[#This Row],[Title]]&amp;" "&amp;Tableau1[[#This Row],[Journal]]&amp;". "&amp;Tableau1[[#This Row],[Year]]</f>
        <v>Srinivasan B, Tonddast-Navaei S, Skolnick J., Pocket detection and interaction-weighted ligand-similarity search yields novel high-affinity binders for Myocilin-OLF, a protein implicated in glaucoma. Bioorg Med Chem Lett. 2017</v>
      </c>
    </row>
    <row r="1819" spans="1:29" x14ac:dyDescent="0.3">
      <c r="A1819">
        <v>1359</v>
      </c>
      <c r="B1819" t="s">
        <v>4619</v>
      </c>
      <c r="C1819" t="s">
        <v>14870</v>
      </c>
      <c r="D1819" t="s">
        <v>25040</v>
      </c>
      <c r="E1819" t="s">
        <v>2462</v>
      </c>
      <c r="F1819" s="10"/>
      <c r="G1819">
        <v>2017</v>
      </c>
      <c r="J1819">
        <v>0.1628274608986926</v>
      </c>
      <c r="L1819" t="s">
        <v>35842</v>
      </c>
      <c r="M1819">
        <v>28969614</v>
      </c>
      <c r="Q1819" s="10"/>
      <c r="R1819" s="11">
        <f t="shared" si="56"/>
        <v>0</v>
      </c>
      <c r="U1819" s="11">
        <f t="shared" si="57"/>
        <v>0</v>
      </c>
      <c r="Y1819" s="11">
        <f>IF(SUM(Tableau1[[#This Row],[Other access]:[Sci-hub access]])&gt;=1,1,0)</f>
        <v>0</v>
      </c>
      <c r="Z1819" s="12">
        <f>IF(OR(Tableau1[[#This Row],[Access R1 + S1+ T1 ]]&gt;=1,Tableau1[[#This Row],[Access V1 +W1 + X1]]&gt;=1),1,0)</f>
        <v>0</v>
      </c>
      <c r="AB1819" s="10" t="str">
        <f>Tableau1[[#This Row],[DOI]]</f>
        <v>doi: 10.1186/s12886-017-0575-3</v>
      </c>
      <c r="AC1819" s="13" t="str">
        <f>Tableau1[[#This Row],[Authors]]&amp;", "&amp;Tableau1[[#This Row],[Title]]&amp;" "&amp;Tableau1[[#This Row],[Journal]]&amp;". "&amp;Tableau1[[#This Row],[Year]]</f>
        <v>Haddad MF, Bakkar MM, Abdo N., Public awareness of common eye diseases in Jordan. BMC Ophthalmol. 2017</v>
      </c>
    </row>
    <row r="1820" spans="1:29" x14ac:dyDescent="0.3">
      <c r="A1820">
        <v>5353</v>
      </c>
      <c r="B1820" t="s">
        <v>8407</v>
      </c>
      <c r="C1820" t="s">
        <v>18630</v>
      </c>
      <c r="D1820" t="s">
        <v>28837</v>
      </c>
      <c r="E1820" t="s">
        <v>2511</v>
      </c>
      <c r="F1820" s="10"/>
      <c r="G1820">
        <v>2017</v>
      </c>
      <c r="J1820">
        <v>0.16291337387147564</v>
      </c>
      <c r="L1820" t="s">
        <v>39748</v>
      </c>
      <c r="M1820">
        <v>28345570</v>
      </c>
      <c r="Q1820" s="10"/>
      <c r="R1820" s="11">
        <f t="shared" si="56"/>
        <v>0</v>
      </c>
      <c r="U1820" s="11">
        <f t="shared" si="57"/>
        <v>0</v>
      </c>
      <c r="Y1820" s="11">
        <f>IF(SUM(Tableau1[[#This Row],[Other access]:[Sci-hub access]])&gt;=1,1,0)</f>
        <v>0</v>
      </c>
      <c r="Z1820" s="12">
        <f>IF(OR(Tableau1[[#This Row],[Access R1 + S1+ T1 ]]&gt;=1,Tableau1[[#This Row],[Access V1 +W1 + X1]]&gt;=1),1,0)</f>
        <v>0</v>
      </c>
      <c r="AB1820" s="10" t="str">
        <f>Tableau1[[#This Row],[DOI]]</f>
        <v>doi: 10.4103/ijo.IJO_527_16</v>
      </c>
      <c r="AC1820" s="13" t="str">
        <f>Tableau1[[#This Row],[Authors]]&amp;", "&amp;Tableau1[[#This Row],[Title]]&amp;" "&amp;Tableau1[[#This Row],[Journal]]&amp;". "&amp;Tableau1[[#This Row],[Year]]</f>
        <v>Venkatesh R, Gurav P, Tibrewal S, Agarwal M, Dubey S, Mathur U, Ganesh S, Das S., Appraising the spectrum of firework trauma and the related laws during Diwali in North India. Indian J Ophthalmol. 2017</v>
      </c>
    </row>
    <row r="1821" spans="1:29" x14ac:dyDescent="0.3">
      <c r="A1821">
        <v>227</v>
      </c>
      <c r="B1821" t="s">
        <v>3490</v>
      </c>
      <c r="C1821" t="s">
        <v>13751</v>
      </c>
      <c r="D1821" t="s">
        <v>23910</v>
      </c>
      <c r="E1821" t="s">
        <v>33980</v>
      </c>
      <c r="F1821" s="10"/>
      <c r="G1821">
        <v>2018</v>
      </c>
      <c r="J1821">
        <v>0.16295641551638729</v>
      </c>
      <c r="L1821" t="s">
        <v>34738</v>
      </c>
      <c r="M1821">
        <v>29317634</v>
      </c>
      <c r="Q1821" s="10"/>
      <c r="R1821" s="11">
        <f t="shared" si="56"/>
        <v>0</v>
      </c>
      <c r="U1821" s="11">
        <f t="shared" si="57"/>
        <v>0</v>
      </c>
      <c r="Y1821" s="11">
        <f>IF(SUM(Tableau1[[#This Row],[Other access]:[Sci-hub access]])&gt;=1,1,0)</f>
        <v>0</v>
      </c>
      <c r="Z1821" s="12">
        <f>IF(OR(Tableau1[[#This Row],[Access R1 + S1+ T1 ]]&gt;=1,Tableau1[[#This Row],[Access V1 +W1 + X1]]&gt;=1),1,0)</f>
        <v>0</v>
      </c>
      <c r="AB1821" s="10" t="str">
        <f>Tableau1[[#This Row],[DOI]]</f>
        <v>doi: 10.1038/s41467-017-02428-w</v>
      </c>
      <c r="AC1821" s="13" t="str">
        <f>Tableau1[[#This Row],[Authors]]&amp;", "&amp;Tableau1[[#This Row],[Title]]&amp;" "&amp;Tableau1[[#This Row],[Journal]]&amp;". "&amp;Tableau1[[#This Row],[Year]]</f>
        <v>Field MG, Durante MA, Anbunathan H, Cai LZ, Decatur CL, Bowcock AM, Kurtenbach S, Harbour JW., Punctuated evolution of canonical genomic aberrations in uveal melanoma. Nat Commun. 2018</v>
      </c>
    </row>
    <row r="1822" spans="1:29" ht="28.8" x14ac:dyDescent="0.3">
      <c r="A1822">
        <v>3614</v>
      </c>
      <c r="B1822" t="s">
        <v>6786</v>
      </c>
      <c r="C1822" t="s">
        <v>17027</v>
      </c>
      <c r="D1822" t="s">
        <v>27210</v>
      </c>
      <c r="E1822" t="s">
        <v>2606</v>
      </c>
      <c r="F1822" s="10"/>
      <c r="G1822">
        <v>2017</v>
      </c>
      <c r="J1822">
        <v>0.16307688596004166</v>
      </c>
      <c r="L1822" t="s">
        <v>38060</v>
      </c>
      <c r="M1822">
        <v>28558098</v>
      </c>
      <c r="Q1822" s="10"/>
      <c r="R1822" s="11">
        <f t="shared" si="56"/>
        <v>0</v>
      </c>
      <c r="U1822" s="11">
        <f t="shared" si="57"/>
        <v>0</v>
      </c>
      <c r="Y1822" s="11">
        <f>IF(SUM(Tableau1[[#This Row],[Other access]:[Sci-hub access]])&gt;=1,1,0)</f>
        <v>0</v>
      </c>
      <c r="Z1822" s="12">
        <f>IF(OR(Tableau1[[#This Row],[Access R1 + S1+ T1 ]]&gt;=1,Tableau1[[#This Row],[Access V1 +W1 + X1]]&gt;=1),1,0)</f>
        <v>0</v>
      </c>
      <c r="AB1822" s="10" t="str">
        <f>Tableau1[[#This Row],[DOI]]</f>
        <v>doi: 10.1001/jamaneurol.2017.0666</v>
      </c>
      <c r="AC1822" s="13" t="str">
        <f>Tableau1[[#This Row],[Authors]]&amp;", "&amp;Tableau1[[#This Row],[Title]]&amp;" "&amp;Tableau1[[#This Row],[Journal]]&amp;". "&amp;Tableau1[[#This Row],[Year]]</f>
        <v>Lohmann K, Redin C, Tönnies H, Bressman SB, Subero JIM, Wiegers K, Hinrichs F, Hellenbroich Y, Rakovic A, Raymond D, Ozelius LJ, Schwinger E, Siebert R, Talkowski ME, Saunders-Pullman R, Klein C., Complex and Dynamic Chromosomal Rearrangements in a Family With Seemingly Non-Mendelian Inheritance of Dopa-Responsive Dystonia. JAMA Neurol. 2017</v>
      </c>
    </row>
    <row r="1823" spans="1:29" x14ac:dyDescent="0.3">
      <c r="A1823">
        <v>3301</v>
      </c>
      <c r="B1823" t="s">
        <v>6483</v>
      </c>
      <c r="C1823" t="s">
        <v>16726</v>
      </c>
      <c r="D1823" t="s">
        <v>26907</v>
      </c>
      <c r="E1823" t="s">
        <v>2463</v>
      </c>
      <c r="F1823" s="10"/>
      <c r="G1823">
        <v>2017</v>
      </c>
      <c r="J1823">
        <v>0.16316255486224307</v>
      </c>
      <c r="L1823" t="s">
        <v>37754</v>
      </c>
      <c r="M1823">
        <v>28604979</v>
      </c>
      <c r="Q1823" s="10"/>
      <c r="R1823" s="11">
        <f t="shared" si="56"/>
        <v>0</v>
      </c>
      <c r="U1823" s="11">
        <f t="shared" si="57"/>
        <v>0</v>
      </c>
      <c r="Y1823" s="11">
        <f>IF(SUM(Tableau1[[#This Row],[Other access]:[Sci-hub access]])&gt;=1,1,0)</f>
        <v>0</v>
      </c>
      <c r="Z1823" s="12">
        <f>IF(OR(Tableau1[[#This Row],[Access R1 + S1+ T1 ]]&gt;=1,Tableau1[[#This Row],[Access V1 +W1 + X1]]&gt;=1),1,0)</f>
        <v>0</v>
      </c>
      <c r="AB1823" s="10" t="str">
        <f>Tableau1[[#This Row],[DOI]]</f>
        <v>doi: 10.5301/ejo.5000986</v>
      </c>
      <c r="AC1823" s="13" t="str">
        <f>Tableau1[[#This Row],[Authors]]&amp;", "&amp;Tableau1[[#This Row],[Title]]&amp;" "&amp;Tableau1[[#This Row],[Journal]]&amp;". "&amp;Tableau1[[#This Row],[Year]]</f>
        <v>Rizzo S, Bacherini D, Faraldi F, Pellegrini M, Mariotti C., Femtosecond laser-assisted cataract in vitreoretinal surgery. Eur J Ophthalmol. 2017</v>
      </c>
    </row>
    <row r="1824" spans="1:29" x14ac:dyDescent="0.3">
      <c r="A1824">
        <v>600</v>
      </c>
      <c r="B1824" t="s">
        <v>3863</v>
      </c>
      <c r="C1824" t="s">
        <v>14119</v>
      </c>
      <c r="D1824" t="s">
        <v>24283</v>
      </c>
      <c r="E1824" t="s">
        <v>34006</v>
      </c>
      <c r="F1824" s="10"/>
      <c r="G1824">
        <v>2017</v>
      </c>
      <c r="J1824">
        <v>0.16322412746346693</v>
      </c>
      <c r="L1824" t="s">
        <v>35098</v>
      </c>
      <c r="M1824">
        <v>29165176</v>
      </c>
      <c r="Q1824" s="10"/>
      <c r="R1824" s="11">
        <f t="shared" si="56"/>
        <v>0</v>
      </c>
      <c r="U1824" s="11">
        <f t="shared" si="57"/>
        <v>0</v>
      </c>
      <c r="Y1824" s="11">
        <f>IF(SUM(Tableau1[[#This Row],[Other access]:[Sci-hub access]])&gt;=1,1,0)</f>
        <v>0</v>
      </c>
      <c r="Z1824" s="12">
        <f>IF(OR(Tableau1[[#This Row],[Access R1 + S1+ T1 ]]&gt;=1,Tableau1[[#This Row],[Access V1 +W1 + X1]]&gt;=1),1,0)</f>
        <v>0</v>
      </c>
      <c r="AB1824" s="10" t="str">
        <f>Tableau1[[#This Row],[DOI]]</f>
        <v>doi: 10.1186/s12199-017-0678-8</v>
      </c>
      <c r="AC1824" s="13" t="str">
        <f>Tableau1[[#This Row],[Authors]]&amp;", "&amp;Tableau1[[#This Row],[Title]]&amp;" "&amp;Tableau1[[#This Row],[Journal]]&amp;". "&amp;Tableau1[[#This Row],[Year]]</f>
        <v>Yamaguchi N, Suzuki Y, Mahbub MH, Takahashi H, Hase R, Ishimaru Y, Sunagawa H, Watanabe R, Eishi Y, Tanabe T., The different roles of innate immune receptors in inflammation and carcinogenesis between races. Environ Health Prev Med. 2017</v>
      </c>
    </row>
    <row r="1825" spans="1:29" x14ac:dyDescent="0.3">
      <c r="A1825">
        <v>2809</v>
      </c>
      <c r="B1825" t="s">
        <v>6013</v>
      </c>
      <c r="C1825" t="s">
        <v>16259</v>
      </c>
      <c r="D1825" t="s">
        <v>26437</v>
      </c>
      <c r="E1825" t="s">
        <v>2448</v>
      </c>
      <c r="F1825" s="10"/>
      <c r="G1825">
        <v>2017</v>
      </c>
      <c r="J1825">
        <v>0.16328616036444488</v>
      </c>
      <c r="L1825" t="s">
        <v>37268</v>
      </c>
      <c r="M1825">
        <v>28681138</v>
      </c>
      <c r="Q1825" s="10"/>
      <c r="R1825" s="11">
        <f t="shared" si="56"/>
        <v>0</v>
      </c>
      <c r="U1825" s="11">
        <f t="shared" si="57"/>
        <v>0</v>
      </c>
      <c r="Y1825" s="11">
        <f>IF(SUM(Tableau1[[#This Row],[Other access]:[Sci-hub access]])&gt;=1,1,0)</f>
        <v>0</v>
      </c>
      <c r="Z1825" s="12">
        <f>IF(OR(Tableau1[[#This Row],[Access R1 + S1+ T1 ]]&gt;=1,Tableau1[[#This Row],[Access V1 +W1 + X1]]&gt;=1),1,0)</f>
        <v>0</v>
      </c>
      <c r="AB1825" s="10" t="str">
        <f>Tableau1[[#This Row],[DOI]]</f>
        <v>doi: 10.1007/s00417-017-3731-9</v>
      </c>
      <c r="AC1825" s="13" t="str">
        <f>Tableau1[[#This Row],[Authors]]&amp;", "&amp;Tableau1[[#This Row],[Title]]&amp;" "&amp;Tableau1[[#This Row],[Journal]]&amp;". "&amp;Tableau1[[#This Row],[Year]]</f>
        <v>Manousaridis K, Peter-Reichart S, Mennel S., Ocriplasmin treatment for vitreomacular traction in real life: can the indication spectrum be expanded? Graefes Arch Clin Exp Ophthalmol. 2017</v>
      </c>
    </row>
    <row r="1826" spans="1:29" x14ac:dyDescent="0.3">
      <c r="A1826">
        <v>182</v>
      </c>
      <c r="B1826" t="s">
        <v>3445</v>
      </c>
      <c r="C1826" t="s">
        <v>13706</v>
      </c>
      <c r="D1826" t="s">
        <v>23865</v>
      </c>
      <c r="E1826" t="s">
        <v>2462</v>
      </c>
      <c r="F1826" s="10"/>
      <c r="G1826">
        <v>2018</v>
      </c>
      <c r="J1826">
        <v>0.16333723771017317</v>
      </c>
      <c r="L1826" t="s">
        <v>34697</v>
      </c>
      <c r="M1826">
        <v>29368595</v>
      </c>
      <c r="Q1826" s="10"/>
      <c r="R1826" s="11">
        <f t="shared" si="56"/>
        <v>0</v>
      </c>
      <c r="U1826" s="11">
        <f t="shared" si="57"/>
        <v>0</v>
      </c>
      <c r="Y1826" s="11">
        <f>IF(SUM(Tableau1[[#This Row],[Other access]:[Sci-hub access]])&gt;=1,1,0)</f>
        <v>0</v>
      </c>
      <c r="Z1826" s="12">
        <f>IF(OR(Tableau1[[#This Row],[Access R1 + S1+ T1 ]]&gt;=1,Tableau1[[#This Row],[Access V1 +W1 + X1]]&gt;=1),1,0)</f>
        <v>0</v>
      </c>
      <c r="AB1826" s="10" t="str">
        <f>Tableau1[[#This Row],[DOI]]</f>
        <v>doi: 10.1186/s12886-018-0682-9</v>
      </c>
      <c r="AC1826" s="13" t="str">
        <f>Tableau1[[#This Row],[Authors]]&amp;", "&amp;Tableau1[[#This Row],[Title]]&amp;" "&amp;Tableau1[[#This Row],[Journal]]&amp;". "&amp;Tableau1[[#This Row],[Year]]</f>
        <v>Park J, Lee M., Short-term effects and safety of an acute increase of intraocular pressure after intravitreal bevacizumab injection on corneal endothelial cells. BMC Ophthalmol. 2018</v>
      </c>
    </row>
    <row r="1827" spans="1:29" x14ac:dyDescent="0.3">
      <c r="A1827">
        <v>8302</v>
      </c>
      <c r="B1827" t="s">
        <v>11003</v>
      </c>
      <c r="C1827" t="s">
        <v>21190</v>
      </c>
      <c r="D1827" t="s">
        <v>31441</v>
      </c>
      <c r="E1827" t="s">
        <v>2528</v>
      </c>
      <c r="F1827" s="10"/>
      <c r="G1827">
        <v>2017</v>
      </c>
      <c r="J1827">
        <v>0.16336116560681158</v>
      </c>
      <c r="L1827" t="s">
        <v>42646</v>
      </c>
      <c r="M1827">
        <v>27939946</v>
      </c>
      <c r="Q1827" s="10"/>
      <c r="R1827" s="11">
        <f t="shared" si="56"/>
        <v>0</v>
      </c>
      <c r="U1827" s="11">
        <f t="shared" si="57"/>
        <v>0</v>
      </c>
      <c r="Y1827" s="11">
        <f>IF(SUM(Tableau1[[#This Row],[Other access]:[Sci-hub access]])&gt;=1,1,0)</f>
        <v>0</v>
      </c>
      <c r="Z1827" s="12">
        <f>IF(OR(Tableau1[[#This Row],[Access R1 + S1+ T1 ]]&gt;=1,Tableau1[[#This Row],[Access V1 +W1 + X1]]&gt;=1),1,0)</f>
        <v>0</v>
      </c>
      <c r="AB1827" s="10" t="str">
        <f>Tableau1[[#This Row],[DOI]]</f>
        <v>doi: 10.1016/j.ejmg.2016.12.002</v>
      </c>
      <c r="AC1827" s="13" t="str">
        <f>Tableau1[[#This Row],[Authors]]&amp;", "&amp;Tableau1[[#This Row],[Title]]&amp;" "&amp;Tableau1[[#This Row],[Journal]]&amp;". "&amp;Tableau1[[#This Row],[Year]]</f>
        <v>Zolnikova IV, Strelnikov VV, Skvortsova NA, Tanas AS, Barh D, Rogatina EV, Egorova IV, Levina DV, Demenkova ON, Prikaziuk EG, Ivanova ME., Stargardt disease-associated mutation spectrum of a Russian Federation cohort. Eur J Med Genet. 2017</v>
      </c>
    </row>
    <row r="1828" spans="1:29" x14ac:dyDescent="0.3">
      <c r="A1828">
        <v>2196</v>
      </c>
      <c r="B1828" t="s">
        <v>5429</v>
      </c>
      <c r="C1828" t="s">
        <v>15674</v>
      </c>
      <c r="D1828" t="s">
        <v>25851</v>
      </c>
      <c r="E1828" t="s">
        <v>2567</v>
      </c>
      <c r="F1828" s="10"/>
      <c r="G1828">
        <v>2017</v>
      </c>
      <c r="J1828">
        <v>0.16350054538542091</v>
      </c>
      <c r="L1828" t="s">
        <v>36666</v>
      </c>
      <c r="M1828">
        <v>28801336</v>
      </c>
      <c r="Q1828" s="10"/>
      <c r="R1828" s="11">
        <f t="shared" si="56"/>
        <v>0</v>
      </c>
      <c r="U1828" s="11">
        <f t="shared" si="57"/>
        <v>0</v>
      </c>
      <c r="Y1828" s="11">
        <f>IF(SUM(Tableau1[[#This Row],[Other access]:[Sci-hub access]])&gt;=1,1,0)</f>
        <v>0</v>
      </c>
      <c r="Z1828" s="12">
        <f>IF(OR(Tableau1[[#This Row],[Access R1 + S1+ T1 ]]&gt;=1,Tableau1[[#This Row],[Access V1 +W1 + X1]]&gt;=1),1,0)</f>
        <v>0</v>
      </c>
      <c r="AB1828" s="10" t="str">
        <f>Tableau1[[#This Row],[DOI]]</f>
        <v>doi: 10.1136/bcr-2017-221570</v>
      </c>
      <c r="AC1828" s="13" t="str">
        <f>Tableau1[[#This Row],[Authors]]&amp;", "&amp;Tableau1[[#This Row],[Title]]&amp;" "&amp;Tableau1[[#This Row],[Journal]]&amp;". "&amp;Tableau1[[#This Row],[Year]]</f>
        <v>Mani A, Yadav P, Paliwal VK, Lal H., Isolated clival metastasis: a rare presentation of renal cell carcinoma. BMJ Case Rep. 2017</v>
      </c>
    </row>
    <row r="1829" spans="1:29" x14ac:dyDescent="0.3">
      <c r="A1829">
        <v>4778</v>
      </c>
      <c r="B1829" t="s">
        <v>7884</v>
      </c>
      <c r="C1829" t="s">
        <v>18114</v>
      </c>
      <c r="D1829" t="s">
        <v>28314</v>
      </c>
      <c r="E1829" t="s">
        <v>2445</v>
      </c>
      <c r="F1829" s="10"/>
      <c r="G1829">
        <v>2018</v>
      </c>
      <c r="J1829">
        <v>0.16358892955106663</v>
      </c>
      <c r="L1829" t="s">
        <v>39193</v>
      </c>
      <c r="M1829">
        <v>28406858</v>
      </c>
      <c r="Q1829" s="10"/>
      <c r="R1829" s="11">
        <f t="shared" si="56"/>
        <v>0</v>
      </c>
      <c r="U1829" s="11">
        <f t="shared" si="57"/>
        <v>0</v>
      </c>
      <c r="Y1829" s="11">
        <f>IF(SUM(Tableau1[[#This Row],[Other access]:[Sci-hub access]])&gt;=1,1,0)</f>
        <v>0</v>
      </c>
      <c r="Z1829" s="12">
        <f>IF(OR(Tableau1[[#This Row],[Access R1 + S1+ T1 ]]&gt;=1,Tableau1[[#This Row],[Access V1 +W1 + X1]]&gt;=1),1,0)</f>
        <v>0</v>
      </c>
      <c r="AB1829" s="10" t="str">
        <f>Tableau1[[#This Row],[DOI]]</f>
        <v>doi: 10.1097/IAE.0000000000001518</v>
      </c>
      <c r="AC1829" s="13" t="str">
        <f>Tableau1[[#This Row],[Authors]]&amp;", "&amp;Tableau1[[#This Row],[Title]]&amp;" "&amp;Tableau1[[#This Row],[Journal]]&amp;". "&amp;Tableau1[[#This Row],[Year]]</f>
        <v>Wojciechowski R, Cheng CY., INVOLVEMENT OF MULTIPLE MOLECULAR PATHWAYS IN THE GENETICS OF OCULAR REFRACTION AND MYOPIA. Retina. 2018</v>
      </c>
    </row>
    <row r="1830" spans="1:29" x14ac:dyDescent="0.3">
      <c r="A1830">
        <v>8533</v>
      </c>
      <c r="B1830" t="s">
        <v>11204</v>
      </c>
      <c r="C1830" t="s">
        <v>21388</v>
      </c>
      <c r="D1830" t="s">
        <v>31643</v>
      </c>
      <c r="E1830" t="s">
        <v>2471</v>
      </c>
      <c r="F1830" s="10"/>
      <c r="G1830">
        <v>2017</v>
      </c>
      <c r="J1830">
        <v>0.16360625181312993</v>
      </c>
      <c r="L1830" t="s">
        <v>42869</v>
      </c>
      <c r="M1830">
        <v>27896533</v>
      </c>
      <c r="Q1830" s="10"/>
      <c r="R1830" s="11">
        <f t="shared" si="56"/>
        <v>0</v>
      </c>
      <c r="U1830" s="11">
        <f t="shared" si="57"/>
        <v>0</v>
      </c>
      <c r="Y1830" s="11">
        <f>IF(SUM(Tableau1[[#This Row],[Other access]:[Sci-hub access]])&gt;=1,1,0)</f>
        <v>0</v>
      </c>
      <c r="Z1830" s="12">
        <f>IF(OR(Tableau1[[#This Row],[Access R1 + S1+ T1 ]]&gt;=1,Tableau1[[#This Row],[Access V1 +W1 + X1]]&gt;=1),1,0)</f>
        <v>0</v>
      </c>
      <c r="AB1830" s="10" t="str">
        <f>Tableau1[[#This Row],[DOI]]</f>
        <v>doi: 10.1007/s10792-016-0356-7</v>
      </c>
      <c r="AC1830" s="13" t="str">
        <f>Tableau1[[#This Row],[Authors]]&amp;", "&amp;Tableau1[[#This Row],[Title]]&amp;" "&amp;Tableau1[[#This Row],[Journal]]&amp;". "&amp;Tableau1[[#This Row],[Year]]</f>
        <v>Kasahara K, Maeda N, Fujikado T, Tomita M, Moriyama M, Fuchihata M, Ohno-Matsui K., Characteristics of higher-order aberrations and anterior segment tomography in patients with pathologic myopia. Int Ophthalmol. 2017</v>
      </c>
    </row>
    <row r="1831" spans="1:29" ht="28.8" x14ac:dyDescent="0.3">
      <c r="A1831">
        <v>6060</v>
      </c>
      <c r="B1831" t="s">
        <v>9043</v>
      </c>
      <c r="C1831" t="s">
        <v>19257</v>
      </c>
      <c r="D1831" t="s">
        <v>29473</v>
      </c>
      <c r="E1831" t="s">
        <v>2600</v>
      </c>
      <c r="F1831" s="10"/>
      <c r="G1831">
        <v>2017</v>
      </c>
      <c r="J1831">
        <v>0.16416334477596517</v>
      </c>
      <c r="L1831" t="s">
        <v>40437</v>
      </c>
      <c r="M1831">
        <v>28254438</v>
      </c>
      <c r="Q1831" s="10"/>
      <c r="R1831" s="11">
        <f t="shared" si="56"/>
        <v>0</v>
      </c>
      <c r="U1831" s="11">
        <f t="shared" si="57"/>
        <v>0</v>
      </c>
      <c r="Y1831" s="11">
        <f>IF(SUM(Tableau1[[#This Row],[Other access]:[Sci-hub access]])&gt;=1,1,0)</f>
        <v>0</v>
      </c>
      <c r="Z1831" s="12">
        <f>IF(OR(Tableau1[[#This Row],[Access R1 + S1+ T1 ]]&gt;=1,Tableau1[[#This Row],[Access V1 +W1 + X1]]&gt;=1),1,0)</f>
        <v>0</v>
      </c>
      <c r="AB1831" s="10" t="str">
        <f>Tableau1[[#This Row],[DOI]]</f>
        <v>doi: 10.1016/j.ymthe.2017.01.007</v>
      </c>
      <c r="AC1831" s="13" t="str">
        <f>Tableau1[[#This Row],[Authors]]&amp;", "&amp;Tableau1[[#This Row],[Title]]&amp;" "&amp;Tableau1[[#This Row],[Journal]]&amp;". "&amp;Tableau1[[#This Row],[Year]]</f>
        <v>Isgrig K, Shteamer JW, Belyantseva IA, Drummond MC, Fitzgerald TS, Vijayakumar S, Jones SM, Griffith AJ, Friedman TB, Cunningham LL, Chien WW., Gene Therapy Restores Balance and Auditory Functions in a Mouse Model of Usher Syndrome. Mol Ther. 2017</v>
      </c>
    </row>
    <row r="1832" spans="1:29" ht="28.8" x14ac:dyDescent="0.3">
      <c r="A1832">
        <v>7400</v>
      </c>
      <c r="B1832" t="s">
        <v>10209</v>
      </c>
      <c r="C1832" t="s">
        <v>20411</v>
      </c>
      <c r="D1832" t="s">
        <v>30643</v>
      </c>
      <c r="E1832" t="s">
        <v>2445</v>
      </c>
      <c r="F1832" s="10"/>
      <c r="G1832">
        <v>2017</v>
      </c>
      <c r="J1832">
        <v>0.16418557325388217</v>
      </c>
      <c r="L1832" t="s">
        <v>41756</v>
      </c>
      <c r="M1832">
        <v>28098729</v>
      </c>
      <c r="Q1832" s="10"/>
      <c r="R1832" s="11">
        <f t="shared" si="56"/>
        <v>0</v>
      </c>
      <c r="U1832" s="11">
        <f t="shared" si="57"/>
        <v>0</v>
      </c>
      <c r="Y1832" s="11">
        <f>IF(SUM(Tableau1[[#This Row],[Other access]:[Sci-hub access]])&gt;=1,1,0)</f>
        <v>0</v>
      </c>
      <c r="Z1832" s="12">
        <f>IF(OR(Tableau1[[#This Row],[Access R1 + S1+ T1 ]]&gt;=1,Tableau1[[#This Row],[Access V1 +W1 + X1]]&gt;=1),1,0)</f>
        <v>0</v>
      </c>
      <c r="AB1832" s="10" t="str">
        <f>Tableau1[[#This Row],[DOI]]</f>
        <v>doi: 10.1097/IAE.0000000000001473</v>
      </c>
      <c r="AC1832" s="13" t="str">
        <f>Tableau1[[#This Row],[Authors]]&amp;", "&amp;Tableau1[[#This Row],[Title]]&amp;" "&amp;Tableau1[[#This Row],[Journal]]&amp;". "&amp;Tableau1[[#This Row],[Year]]</f>
        <v>Schumann RG, Wolf A, Hoerauf H, Lommatzsch A, Maier M, Wachtlin J, Koss MJ, Kreutzer T, Bertelmann T, Kazerounian S, Mennel S, Priglinger SG., VITRECTOMY FOR PERSISTENT MACULAR HOLES FOLLOWING OCRIPLASMIN INJECTION: A Comparative Multicenter Study. Retina. 2017</v>
      </c>
    </row>
    <row r="1833" spans="1:29" x14ac:dyDescent="0.3">
      <c r="A1833">
        <v>11008</v>
      </c>
      <c r="B1833" t="s">
        <v>2414</v>
      </c>
      <c r="C1833" t="s">
        <v>2415</v>
      </c>
      <c r="D1833" t="s">
        <v>2416</v>
      </c>
      <c r="E1833" t="s">
        <v>2969</v>
      </c>
      <c r="F1833" s="10"/>
      <c r="G1833">
        <v>2017</v>
      </c>
      <c r="J1833">
        <v>0.16421735990309716</v>
      </c>
      <c r="L1833" t="s">
        <v>45249</v>
      </c>
      <c r="M1833">
        <v>26574636</v>
      </c>
      <c r="Q1833" s="10"/>
      <c r="R1833" s="11">
        <f t="shared" si="56"/>
        <v>0</v>
      </c>
      <c r="U1833" s="11">
        <f t="shared" si="57"/>
        <v>0</v>
      </c>
      <c r="Y1833" s="11">
        <f>IF(SUM(Tableau1[[#This Row],[Other access]:[Sci-hub access]])&gt;=1,1,0)</f>
        <v>0</v>
      </c>
      <c r="Z1833" s="12">
        <f>IF(OR(Tableau1[[#This Row],[Access R1 + S1+ T1 ]]&gt;=1,Tableau1[[#This Row],[Access V1 +W1 + X1]]&gt;=1),1,0)</f>
        <v>0</v>
      </c>
      <c r="AB1833" s="10" t="str">
        <f>Tableau1[[#This Row],[DOI]]</f>
        <v>doi: 10.1097/PAI.0000000000000278</v>
      </c>
      <c r="AC1833" s="13" t="str">
        <f>Tableau1[[#This Row],[Authors]]&amp;", "&amp;Tableau1[[#This Row],[Title]]&amp;" "&amp;Tableau1[[#This Row],[Journal]]&amp;". "&amp;Tableau1[[#This Row],[Year]]</f>
        <v>Batra A, Kashyap S, Singh L, Bakhshi S., Expression of FOXO3a and Correlation With Histopathologic Features in Retinoblastoma. Appl Immunohistochem Mol Morphol. 2017</v>
      </c>
    </row>
    <row r="1834" spans="1:29" x14ac:dyDescent="0.3">
      <c r="A1834">
        <v>5853</v>
      </c>
      <c r="B1834" t="s">
        <v>8869</v>
      </c>
      <c r="C1834" t="s">
        <v>19085</v>
      </c>
      <c r="D1834" t="s">
        <v>29299</v>
      </c>
      <c r="E1834" t="s">
        <v>2590</v>
      </c>
      <c r="F1834" s="10"/>
      <c r="G1834">
        <v>2017</v>
      </c>
      <c r="J1834">
        <v>0.16426842645870809</v>
      </c>
      <c r="L1834" t="s">
        <v>40235</v>
      </c>
      <c r="M1834">
        <v>28280879</v>
      </c>
      <c r="Q1834" s="10"/>
      <c r="R1834" s="11">
        <f t="shared" si="56"/>
        <v>0</v>
      </c>
      <c r="U1834" s="11">
        <f t="shared" si="57"/>
        <v>0</v>
      </c>
      <c r="Y1834" s="11">
        <f>IF(SUM(Tableau1[[#This Row],[Other access]:[Sci-hub access]])&gt;=1,1,0)</f>
        <v>0</v>
      </c>
      <c r="Z1834" s="12">
        <f>IF(OR(Tableau1[[#This Row],[Access R1 + S1+ T1 ]]&gt;=1,Tableau1[[#This Row],[Access V1 +W1 + X1]]&gt;=1),1,0)</f>
        <v>0</v>
      </c>
      <c r="AB1834" s="10" t="str">
        <f>Tableau1[[#This Row],[DOI]]</f>
        <v>doi: 10.1007/s00221-017-4931-6</v>
      </c>
      <c r="AC1834" s="13" t="str">
        <f>Tableau1[[#This Row],[Authors]]&amp;", "&amp;Tableau1[[#This Row],[Title]]&amp;" "&amp;Tableau1[[#This Row],[Journal]]&amp;". "&amp;Tableau1[[#This Row],[Year]]</f>
        <v>Occelli V, Lacey S, Stephens C, Merabet LB, Sathian K., Enhanced verbal abilities in the congenitally blind. Exp Brain Res. 2017</v>
      </c>
    </row>
    <row r="1835" spans="1:29" x14ac:dyDescent="0.3">
      <c r="A1835">
        <v>3132</v>
      </c>
      <c r="B1835" t="s">
        <v>6321</v>
      </c>
      <c r="C1835" t="s">
        <v>16564</v>
      </c>
      <c r="D1835" t="s">
        <v>26745</v>
      </c>
      <c r="E1835" t="s">
        <v>2451</v>
      </c>
      <c r="F1835" s="10"/>
      <c r="G1835">
        <v>2017</v>
      </c>
      <c r="J1835">
        <v>0.16427187497656015</v>
      </c>
      <c r="L1835" t="s">
        <v>37586</v>
      </c>
      <c r="M1835">
        <v>28632734</v>
      </c>
      <c r="Q1835" s="10"/>
      <c r="R1835" s="11">
        <f t="shared" si="56"/>
        <v>0</v>
      </c>
      <c r="U1835" s="11">
        <f t="shared" si="57"/>
        <v>0</v>
      </c>
      <c r="Y1835" s="11">
        <f>IF(SUM(Tableau1[[#This Row],[Other access]:[Sci-hub access]])&gt;=1,1,0)</f>
        <v>0</v>
      </c>
      <c r="Z1835" s="12">
        <f>IF(OR(Tableau1[[#This Row],[Access R1 + S1+ T1 ]]&gt;=1,Tableau1[[#This Row],[Access V1 +W1 + X1]]&gt;=1),1,0)</f>
        <v>0</v>
      </c>
      <c r="AB1835" s="10" t="str">
        <f>Tableau1[[#This Row],[DOI]]</f>
        <v>doi: 10.1371/journal.pone.0175691</v>
      </c>
      <c r="AC1835" s="13" t="str">
        <f>Tableau1[[#This Row],[Authors]]&amp;", "&amp;Tableau1[[#This Row],[Title]]&amp;" "&amp;Tableau1[[#This Row],[Journal]]&amp;". "&amp;Tableau1[[#This Row],[Year]]</f>
        <v>Ahmad M, Kaszubski PA, Cobbs L, Reynolds H, Smith RT., Choroidal thickness in patients with coronary artery disease. PLoS One. 2017</v>
      </c>
    </row>
    <row r="1836" spans="1:29" ht="28.8" x14ac:dyDescent="0.3">
      <c r="A1836">
        <v>5902</v>
      </c>
      <c r="B1836" t="s">
        <v>8907</v>
      </c>
      <c r="C1836" t="s">
        <v>19122</v>
      </c>
      <c r="D1836" t="s">
        <v>29337</v>
      </c>
      <c r="E1836" t="s">
        <v>2674</v>
      </c>
      <c r="F1836" s="10"/>
      <c r="G1836">
        <v>2017</v>
      </c>
      <c r="J1836">
        <v>0.16439312985030752</v>
      </c>
      <c r="L1836" t="e">
        <v>#VALUE!</v>
      </c>
      <c r="M1836">
        <v>28272719</v>
      </c>
      <c r="Q1836" s="10"/>
      <c r="R1836" s="11">
        <f t="shared" si="56"/>
        <v>0</v>
      </c>
      <c r="U1836" s="11">
        <f t="shared" si="57"/>
        <v>0</v>
      </c>
      <c r="Y1836" s="11">
        <f>IF(SUM(Tableau1[[#This Row],[Other access]:[Sci-hub access]])&gt;=1,1,0)</f>
        <v>0</v>
      </c>
      <c r="Z1836" s="12">
        <f>IF(OR(Tableau1[[#This Row],[Access R1 + S1+ T1 ]]&gt;=1,Tableau1[[#This Row],[Access V1 +W1 + X1]]&gt;=1),1,0)</f>
        <v>0</v>
      </c>
      <c r="AB1836" s="10" t="e">
        <f>Tableau1[[#This Row],[DOI]]</f>
        <v>#VALUE!</v>
      </c>
      <c r="AC1836" s="13" t="str">
        <f>Tableau1[[#This Row],[Authors]]&amp;", "&amp;Tableau1[[#This Row],[Title]]&amp;" "&amp;Tableau1[[#This Row],[Journal]]&amp;". "&amp;Tableau1[[#This Row],[Year]]</f>
        <v>Vingolo EM, Fragiotta S, Mafrici M, Cutini A, Marinelli C, Concistrè A, Iannucci G, Petramala L, Letizia C., Vitreous and plasma changes of endothelin-1, adrenomedullin and vascular endothelium growth factor in patients with proliferative diabetic retinopathy. Eur Rev Med Pharmacol Sci. 2017</v>
      </c>
    </row>
    <row r="1837" spans="1:29" x14ac:dyDescent="0.3">
      <c r="A1837">
        <v>4834</v>
      </c>
      <c r="B1837" t="s">
        <v>455</v>
      </c>
      <c r="C1837" t="s">
        <v>456</v>
      </c>
      <c r="D1837" t="s">
        <v>457</v>
      </c>
      <c r="E1837" t="s">
        <v>3165</v>
      </c>
      <c r="F1837" s="10"/>
      <c r="G1837">
        <v>2017</v>
      </c>
      <c r="J1837">
        <v>0.16443504166095579</v>
      </c>
      <c r="L1837" t="e">
        <v>#VALUE!</v>
      </c>
      <c r="M1837">
        <v>28399985</v>
      </c>
      <c r="Q1837" s="10"/>
      <c r="R1837" s="11">
        <f t="shared" si="56"/>
        <v>0</v>
      </c>
      <c r="U1837" s="11">
        <f t="shared" si="57"/>
        <v>0</v>
      </c>
      <c r="Y1837" s="11">
        <f>IF(SUM(Tableau1[[#This Row],[Other access]:[Sci-hub access]])&gt;=1,1,0)</f>
        <v>0</v>
      </c>
      <c r="Z1837" s="12">
        <f>IF(OR(Tableau1[[#This Row],[Access R1 + S1+ T1 ]]&gt;=1,Tableau1[[#This Row],[Access V1 +W1 + X1]]&gt;=1),1,0)</f>
        <v>0</v>
      </c>
      <c r="AB1837" s="10" t="e">
        <f>Tableau1[[#This Row],[DOI]]</f>
        <v>#VALUE!</v>
      </c>
      <c r="AC1837" s="13" t="str">
        <f>Tableau1[[#This Row],[Authors]]&amp;", "&amp;Tableau1[[#This Row],[Title]]&amp;" "&amp;Tableau1[[#This Row],[Journal]]&amp;". "&amp;Tableau1[[#This Row],[Year]]</f>
        <v>Zhao C, Zhang M., Immunosuppressive Treatment of Non-infectious Uveitis: History and Current Choices. Chin Med Sci J. 2017</v>
      </c>
    </row>
    <row r="1838" spans="1:29" ht="28.8" x14ac:dyDescent="0.3">
      <c r="A1838">
        <v>508</v>
      </c>
      <c r="B1838" t="s">
        <v>3771</v>
      </c>
      <c r="C1838" t="s">
        <v>14028</v>
      </c>
      <c r="D1838" t="s">
        <v>24191</v>
      </c>
      <c r="E1838" t="s">
        <v>3102</v>
      </c>
      <c r="F1838" s="10"/>
      <c r="G1838">
        <v>2018</v>
      </c>
      <c r="J1838">
        <v>0.1644721653311827</v>
      </c>
      <c r="L1838" t="s">
        <v>35009</v>
      </c>
      <c r="M1838">
        <v>29203148</v>
      </c>
      <c r="Q1838" s="10"/>
      <c r="R1838" s="11">
        <f t="shared" si="56"/>
        <v>0</v>
      </c>
      <c r="U1838" s="11">
        <f t="shared" si="57"/>
        <v>0</v>
      </c>
      <c r="Y1838" s="11">
        <f>IF(SUM(Tableau1[[#This Row],[Other access]:[Sci-hub access]])&gt;=1,1,0)</f>
        <v>0</v>
      </c>
      <c r="Z1838" s="12">
        <f>IF(OR(Tableau1[[#This Row],[Access R1 + S1+ T1 ]]&gt;=1,Tableau1[[#This Row],[Access V1 +W1 + X1]]&gt;=1),1,0)</f>
        <v>0</v>
      </c>
      <c r="AB1838" s="10" t="str">
        <f>Tableau1[[#This Row],[DOI]]</f>
        <v>doi: 10.1016/j.lfs.2017.12.001</v>
      </c>
      <c r="AC1838" s="13" t="str">
        <f>Tableau1[[#This Row],[Authors]]&amp;", "&amp;Tableau1[[#This Row],[Title]]&amp;" "&amp;Tableau1[[#This Row],[Journal]]&amp;". "&amp;Tableau1[[#This Row],[Year]]</f>
        <v>Dehdashtian E, Mehrzadi S, Yousefi B, Hosseinzadeh A, Reiter RJ, Safa M, Ghaznavi H, Naseripour M., Diabetic retinopathy pathogenesis and the ameliorating effects of melatonin; involvement of autophagy, inflammation and oxidative stress. Life Sci. 2018</v>
      </c>
    </row>
    <row r="1839" spans="1:29" x14ac:dyDescent="0.3">
      <c r="A1839">
        <v>4049</v>
      </c>
      <c r="B1839" t="s">
        <v>7200</v>
      </c>
      <c r="C1839" t="s">
        <v>17437</v>
      </c>
      <c r="D1839" t="s">
        <v>27627</v>
      </c>
      <c r="E1839" t="s">
        <v>2523</v>
      </c>
      <c r="F1839" s="10"/>
      <c r="G1839">
        <v>2017</v>
      </c>
      <c r="J1839">
        <v>0.16465916139260728</v>
      </c>
      <c r="L1839" t="s">
        <v>38488</v>
      </c>
      <c r="M1839">
        <v>28490797</v>
      </c>
      <c r="Q1839" s="10"/>
      <c r="R1839" s="11">
        <f t="shared" si="56"/>
        <v>0</v>
      </c>
      <c r="U1839" s="11">
        <f t="shared" si="57"/>
        <v>0</v>
      </c>
      <c r="Y1839" s="11">
        <f>IF(SUM(Tableau1[[#This Row],[Other access]:[Sci-hub access]])&gt;=1,1,0)</f>
        <v>0</v>
      </c>
      <c r="Z1839" s="12">
        <f>IF(OR(Tableau1[[#This Row],[Access R1 + S1+ T1 ]]&gt;=1,Tableau1[[#This Row],[Access V1 +W1 + X1]]&gt;=1),1,0)</f>
        <v>0</v>
      </c>
      <c r="AB1839" s="10" t="str">
        <f>Tableau1[[#This Row],[DOI]]</f>
        <v>doi: 10.1038/eye.2017.53</v>
      </c>
      <c r="AC1839" s="13" t="str">
        <f>Tableau1[[#This Row],[Authors]]&amp;", "&amp;Tableau1[[#This Row],[Title]]&amp;" "&amp;Tableau1[[#This Row],[Journal]]&amp;". "&amp;Tableau1[[#This Row],[Year]]</f>
        <v>Gale R, Scanlon PH, Evans M, Ghanchi F, Yang Y, Silvestri G, Freeman M, Maisey A, Napier J., Action on diabetic macular oedema: achieving optimal patient management in treating visual impairment due to diabetic eye disease. Eye (Lond). 2017</v>
      </c>
    </row>
    <row r="1840" spans="1:29" x14ac:dyDescent="0.3">
      <c r="A1840">
        <v>7907</v>
      </c>
      <c r="B1840" t="s">
        <v>10650</v>
      </c>
      <c r="C1840" t="s">
        <v>20847</v>
      </c>
      <c r="D1840" t="s">
        <v>31088</v>
      </c>
      <c r="E1840" t="s">
        <v>2611</v>
      </c>
      <c r="F1840" s="10"/>
      <c r="G1840">
        <v>2017</v>
      </c>
      <c r="J1840">
        <v>0.16470696883426095</v>
      </c>
      <c r="L1840" t="s">
        <v>42254</v>
      </c>
      <c r="M1840">
        <v>28031453</v>
      </c>
      <c r="Q1840" s="10"/>
      <c r="R1840" s="11">
        <f t="shared" si="56"/>
        <v>0</v>
      </c>
      <c r="U1840" s="11">
        <f t="shared" si="57"/>
        <v>0</v>
      </c>
      <c r="Y1840" s="11">
        <f>IF(SUM(Tableau1[[#This Row],[Other access]:[Sci-hub access]])&gt;=1,1,0)</f>
        <v>0</v>
      </c>
      <c r="Z1840" s="12">
        <f>IF(OR(Tableau1[[#This Row],[Access R1 + S1+ T1 ]]&gt;=1,Tableau1[[#This Row],[Access V1 +W1 + X1]]&gt;=1),1,0)</f>
        <v>0</v>
      </c>
      <c r="AB1840" s="10" t="str">
        <f>Tableau1[[#This Row],[DOI]]</f>
        <v>doi: 10.1542/peds.2016-0550</v>
      </c>
      <c r="AC1840" s="13" t="str">
        <f>Tableau1[[#This Row],[Authors]]&amp;", "&amp;Tableau1[[#This Row],[Title]]&amp;" "&amp;Tableau1[[#This Row],[Journal]]&amp;". "&amp;Tableau1[[#This Row],[Year]]</f>
        <v>Kortüm F, Marquardt I, Alawi M, Korenke GC, Spranger S, Meinecke P, Kutsche K., Acute Liver Failure Meets SOPH Syndrome: A Case Report on an Intermediate Phenotype. Pediatrics. 2017</v>
      </c>
    </row>
    <row r="1841" spans="1:29" x14ac:dyDescent="0.3">
      <c r="A1841">
        <v>9812</v>
      </c>
      <c r="B1841" t="s">
        <v>12350</v>
      </c>
      <c r="C1841" t="s">
        <v>22522</v>
      </c>
      <c r="D1841" t="s">
        <v>32798</v>
      </c>
      <c r="E1841" t="s">
        <v>2486</v>
      </c>
      <c r="F1841" s="10"/>
      <c r="G1841">
        <v>2017</v>
      </c>
      <c r="J1841">
        <v>0.16478802839479156</v>
      </c>
      <c r="L1841" t="s">
        <v>44074</v>
      </c>
      <c r="M1841">
        <v>27573507</v>
      </c>
      <c r="Q1841" s="10"/>
      <c r="R1841" s="11">
        <f t="shared" si="56"/>
        <v>0</v>
      </c>
      <c r="U1841" s="11">
        <f t="shared" si="57"/>
        <v>0</v>
      </c>
      <c r="Y1841" s="11">
        <f>IF(SUM(Tableau1[[#This Row],[Other access]:[Sci-hub access]])&gt;=1,1,0)</f>
        <v>0</v>
      </c>
      <c r="Z1841" s="12">
        <f>IF(OR(Tableau1[[#This Row],[Access R1 + S1+ T1 ]]&gt;=1,Tableau1[[#This Row],[Access V1 +W1 + X1]]&gt;=1),1,0)</f>
        <v>0</v>
      </c>
      <c r="AB1841" s="10" t="str">
        <f>Tableau1[[#This Row],[DOI]]</f>
        <v>doi: 10.1111/aos.13214</v>
      </c>
      <c r="AC1841" s="13" t="str">
        <f>Tableau1[[#This Row],[Authors]]&amp;", "&amp;Tableau1[[#This Row],[Title]]&amp;" "&amp;Tableau1[[#This Row],[Journal]]&amp;". "&amp;Tableau1[[#This Row],[Year]]</f>
        <v>Kirkegaard K, Heegaard S, Hvas AM., No evidence for thrombophilia in patients with retinal venous occlusion: a systematic GRADE-based review. Acta Ophthalmol. 2017</v>
      </c>
    </row>
    <row r="1842" spans="1:29" x14ac:dyDescent="0.3">
      <c r="A1842">
        <v>4502</v>
      </c>
      <c r="B1842" t="s">
        <v>398</v>
      </c>
      <c r="C1842" t="s">
        <v>399</v>
      </c>
      <c r="D1842" t="s">
        <v>400</v>
      </c>
      <c r="E1842" t="s">
        <v>2526</v>
      </c>
      <c r="F1842" s="10"/>
      <c r="G1842">
        <v>2017</v>
      </c>
      <c r="J1842">
        <v>0.16488478289575204</v>
      </c>
      <c r="L1842" t="s">
        <v>38921</v>
      </c>
      <c r="M1842">
        <v>28439876</v>
      </c>
      <c r="Q1842" s="10"/>
      <c r="R1842" s="11">
        <f t="shared" si="56"/>
        <v>0</v>
      </c>
      <c r="U1842" s="11">
        <f t="shared" si="57"/>
        <v>0</v>
      </c>
      <c r="Y1842" s="11">
        <f>IF(SUM(Tableau1[[#This Row],[Other access]:[Sci-hub access]])&gt;=1,1,0)</f>
        <v>0</v>
      </c>
      <c r="Z1842" s="12">
        <f>IF(OR(Tableau1[[#This Row],[Access R1 + S1+ T1 ]]&gt;=1,Tableau1[[#This Row],[Access V1 +W1 + X1]]&gt;=1),1,0)</f>
        <v>0</v>
      </c>
      <c r="AB1842" s="10" t="str">
        <f>Tableau1[[#This Row],[DOI]]</f>
        <v>doi: 10.1111/dmcn.13429</v>
      </c>
      <c r="AC1842" s="13" t="str">
        <f>Tableau1[[#This Row],[Authors]]&amp;", "&amp;Tableau1[[#This Row],[Title]]&amp;" "&amp;Tableau1[[#This Row],[Journal]]&amp;". "&amp;Tableau1[[#This Row],[Year]]</f>
        <v>Dale N, Sakkalou E, O'Reilly M, Springall C, De Haan M, Salt A., Functional vision and cognition in infants with congenital disorders of the peripheral visual system. Dev Med Child Neurol. 2017</v>
      </c>
    </row>
    <row r="1843" spans="1:29" x14ac:dyDescent="0.3">
      <c r="A1843">
        <v>4233</v>
      </c>
      <c r="B1843" t="s">
        <v>7369</v>
      </c>
      <c r="C1843" t="s">
        <v>17605</v>
      </c>
      <c r="D1843" t="s">
        <v>27797</v>
      </c>
      <c r="E1843" t="s">
        <v>2502</v>
      </c>
      <c r="F1843" s="10"/>
      <c r="G1843">
        <v>2017</v>
      </c>
      <c r="J1843">
        <v>0.16520045344040446</v>
      </c>
      <c r="L1843" t="s">
        <v>38664</v>
      </c>
      <c r="M1843">
        <v>28468021</v>
      </c>
      <c r="Q1843" s="10"/>
      <c r="R1843" s="11">
        <f t="shared" si="56"/>
        <v>0</v>
      </c>
      <c r="U1843" s="11">
        <f t="shared" si="57"/>
        <v>0</v>
      </c>
      <c r="Y1843" s="11">
        <f>IF(SUM(Tableau1[[#This Row],[Other access]:[Sci-hub access]])&gt;=1,1,0)</f>
        <v>0</v>
      </c>
      <c r="Z1843" s="12">
        <f>IF(OR(Tableau1[[#This Row],[Access R1 + S1+ T1 ]]&gt;=1,Tableau1[[#This Row],[Access V1 +W1 + X1]]&gt;=1),1,0)</f>
        <v>0</v>
      </c>
      <c r="AB1843" s="10" t="str">
        <f>Tableau1[[#This Row],[DOI]]</f>
        <v>doi: 10.1159/000471883</v>
      </c>
      <c r="AC1843" s="13" t="str">
        <f>Tableau1[[#This Row],[Authors]]&amp;", "&amp;Tableau1[[#This Row],[Title]]&amp;" "&amp;Tableau1[[#This Row],[Journal]]&amp;". "&amp;Tableau1[[#This Row],[Year]]</f>
        <v>Shihadeh W, Massad I, Khader Y, Al-Rawi A, Alshalakhti T., Comparison of the Outcomes of Trabeculectomy with 5-Fluorouracil versus Ologen Implant in Primary Open-Angle Glaucoma. Ophthalmic Res. 2017</v>
      </c>
    </row>
    <row r="1844" spans="1:29" x14ac:dyDescent="0.3">
      <c r="A1844">
        <v>2275</v>
      </c>
      <c r="B1844" t="s">
        <v>5506</v>
      </c>
      <c r="C1844" t="s">
        <v>15751</v>
      </c>
      <c r="D1844" t="s">
        <v>25928</v>
      </c>
      <c r="E1844" t="s">
        <v>2451</v>
      </c>
      <c r="F1844" s="10"/>
      <c r="G1844">
        <v>2017</v>
      </c>
      <c r="J1844">
        <v>0.16528417429586717</v>
      </c>
      <c r="L1844" t="s">
        <v>36742</v>
      </c>
      <c r="M1844">
        <v>28777800</v>
      </c>
      <c r="Q1844" s="10"/>
      <c r="R1844" s="11">
        <f t="shared" si="56"/>
        <v>0</v>
      </c>
      <c r="U1844" s="11">
        <f t="shared" si="57"/>
        <v>0</v>
      </c>
      <c r="Y1844" s="11">
        <f>IF(SUM(Tableau1[[#This Row],[Other access]:[Sci-hub access]])&gt;=1,1,0)</f>
        <v>0</v>
      </c>
      <c r="Z1844" s="12">
        <f>IF(OR(Tableau1[[#This Row],[Access R1 + S1+ T1 ]]&gt;=1,Tableau1[[#This Row],[Access V1 +W1 + X1]]&gt;=1),1,0)</f>
        <v>0</v>
      </c>
      <c r="AB1844" s="10" t="str">
        <f>Tableau1[[#This Row],[DOI]]</f>
        <v>doi: 10.1371/journal.pone.0182190</v>
      </c>
      <c r="AC1844" s="13" t="str">
        <f>Tableau1[[#This Row],[Authors]]&amp;", "&amp;Tableau1[[#This Row],[Title]]&amp;" "&amp;Tableau1[[#This Row],[Journal]]&amp;". "&amp;Tableau1[[#This Row],[Year]]</f>
        <v>Lin M, Bhatt A, Haider A, Kim G, Farid M, Schmutz M, Mosaed S., Vision retention in early versus delayed glaucoma surgical intervention in patients with Boston Keratoprosthesis type 1. PLoS One. 2017</v>
      </c>
    </row>
    <row r="1845" spans="1:29" x14ac:dyDescent="0.3">
      <c r="A1845">
        <v>9331</v>
      </c>
      <c r="B1845" t="s">
        <v>11908</v>
      </c>
      <c r="C1845" t="s">
        <v>22085</v>
      </c>
      <c r="D1845" t="s">
        <v>32352</v>
      </c>
      <c r="E1845" t="s">
        <v>2469</v>
      </c>
      <c r="F1845" s="10"/>
      <c r="G1845">
        <v>2017</v>
      </c>
      <c r="J1845">
        <v>0.16529990992728349</v>
      </c>
      <c r="L1845" t="s">
        <v>43625</v>
      </c>
      <c r="M1845">
        <v>27740876</v>
      </c>
      <c r="Q1845" s="10"/>
      <c r="R1845" s="11">
        <f t="shared" si="56"/>
        <v>0</v>
      </c>
      <c r="U1845" s="11">
        <f t="shared" si="57"/>
        <v>0</v>
      </c>
      <c r="Y1845" s="11">
        <f>IF(SUM(Tableau1[[#This Row],[Other access]:[Sci-hub access]])&gt;=1,1,0)</f>
        <v>0</v>
      </c>
      <c r="Z1845" s="12">
        <f>IF(OR(Tableau1[[#This Row],[Access R1 + S1+ T1 ]]&gt;=1,Tableau1[[#This Row],[Access V1 +W1 + X1]]&gt;=1),1,0)</f>
        <v>0</v>
      </c>
      <c r="AB1845" s="10" t="str">
        <f>Tableau1[[#This Row],[DOI]]</f>
        <v>doi: 10.1080/08820538.2016.1228405</v>
      </c>
      <c r="AC1845" s="13" t="str">
        <f>Tableau1[[#This Row],[Authors]]&amp;", "&amp;Tableau1[[#This Row],[Title]]&amp;" "&amp;Tableau1[[#This Row],[Journal]]&amp;". "&amp;Tableau1[[#This Row],[Year]]</f>
        <v>Jiménez-Pérez JC, Yoon MK., Natural Killer T-Cell Lymphoma of the Orbit: An Evidence-Based Approach. Semin Ophthalmol. 2017</v>
      </c>
    </row>
    <row r="1846" spans="1:29" ht="28.8" x14ac:dyDescent="0.3">
      <c r="A1846">
        <v>11101</v>
      </c>
      <c r="B1846" t="s">
        <v>13522</v>
      </c>
      <c r="C1846" t="s">
        <v>23681</v>
      </c>
      <c r="D1846" t="s">
        <v>33976</v>
      </c>
      <c r="E1846" t="s">
        <v>3066</v>
      </c>
      <c r="F1846" s="10"/>
      <c r="G1846">
        <v>2017</v>
      </c>
      <c r="J1846">
        <v>0.16544891207141443</v>
      </c>
      <c r="L1846" t="s">
        <v>45342</v>
      </c>
      <c r="M1846">
        <v>25381727</v>
      </c>
      <c r="Q1846" s="10"/>
      <c r="R1846" s="11">
        <f t="shared" si="56"/>
        <v>0</v>
      </c>
      <c r="U1846" s="11">
        <f t="shared" si="57"/>
        <v>0</v>
      </c>
      <c r="Y1846" s="11">
        <f>IF(SUM(Tableau1[[#This Row],[Other access]:[Sci-hub access]])&gt;=1,1,0)</f>
        <v>0</v>
      </c>
      <c r="Z1846" s="12">
        <f>IF(OR(Tableau1[[#This Row],[Access R1 + S1+ T1 ]]&gt;=1,Tableau1[[#This Row],[Access V1 +W1 + X1]]&gt;=1),1,0)</f>
        <v>0</v>
      </c>
      <c r="AB1846" s="10" t="str">
        <f>Tableau1[[#This Row],[DOI]]</f>
        <v>doi: 10.3109/14397595.2014.964388</v>
      </c>
      <c r="AC1846" s="13" t="str">
        <f>Tableau1[[#This Row],[Authors]]&amp;", "&amp;Tableau1[[#This Row],[Title]]&amp;" "&amp;Tableau1[[#This Row],[Journal]]&amp;". "&amp;Tableau1[[#This Row],[Year]]</f>
        <v>Otsubo Y, Okafuji I, Shimizu T, Nonaka F, Ikeda K, Eguchi K., A long-term follow-up of Japanese mother and her daughter with Blau syndrome: Effective treatment of anti-TNF inhibitors and useful diagnostic tool of joint ultrasound examination. Mod Rheumatol. 2017</v>
      </c>
    </row>
    <row r="1847" spans="1:29" ht="28.8" x14ac:dyDescent="0.3">
      <c r="A1847">
        <v>5946</v>
      </c>
      <c r="B1847" t="s">
        <v>8945</v>
      </c>
      <c r="C1847" t="s">
        <v>19159</v>
      </c>
      <c r="D1847" t="s">
        <v>29375</v>
      </c>
      <c r="E1847" t="s">
        <v>2441</v>
      </c>
      <c r="F1847" s="10"/>
      <c r="G1847">
        <v>2017</v>
      </c>
      <c r="J1847">
        <v>0.16557971789286496</v>
      </c>
      <c r="L1847" t="s">
        <v>40325</v>
      </c>
      <c r="M1847">
        <v>28268098</v>
      </c>
      <c r="Q1847" s="10"/>
      <c r="R1847" s="11">
        <f t="shared" si="56"/>
        <v>0</v>
      </c>
      <c r="U1847" s="11">
        <f t="shared" si="57"/>
        <v>0</v>
      </c>
      <c r="Y1847" s="11">
        <f>IF(SUM(Tableau1[[#This Row],[Other access]:[Sci-hub access]])&gt;=1,1,0)</f>
        <v>0</v>
      </c>
      <c r="Z1847" s="12">
        <f>IF(OR(Tableau1[[#This Row],[Access R1 + S1+ T1 ]]&gt;=1,Tableau1[[#This Row],[Access V1 +W1 + X1]]&gt;=1),1,0)</f>
        <v>0</v>
      </c>
      <c r="AB1847" s="10" t="str">
        <f>Tableau1[[#This Row],[DOI]]</f>
        <v>doi: 10.1016/j.ophtha.2017.01.036</v>
      </c>
      <c r="AC1847" s="13" t="str">
        <f>Tableau1[[#This Row],[Authors]]&amp;", "&amp;Tableau1[[#This Row],[Title]]&amp;" "&amp;Tableau1[[#This Row],[Journal]]&amp;". "&amp;Tableau1[[#This Row],[Year]]</f>
        <v>Singh RP, Lehmann R, Martel J, Jong K, Pollack A, Tsorbatzoglou A, Staurenghi G, Cervantes-Coste Cervantes G, Alpern L, Modi S, Svoboda L, Adewale A, Jaffe GJ., Nepafenac 0.3% after Cataract Surgery in Patients with Diabetic Retinopathy: Results of 2 Randomized Phase 3 Studies. Ophthalmology. 2017</v>
      </c>
    </row>
    <row r="1848" spans="1:29" ht="28.8" x14ac:dyDescent="0.3">
      <c r="A1848">
        <v>2509</v>
      </c>
      <c r="B1848" t="s">
        <v>5730</v>
      </c>
      <c r="C1848" t="s">
        <v>15976</v>
      </c>
      <c r="D1848" t="s">
        <v>26153</v>
      </c>
      <c r="E1848" t="s">
        <v>2490</v>
      </c>
      <c r="F1848" s="10"/>
      <c r="G1848">
        <v>2017</v>
      </c>
      <c r="J1848">
        <v>0.16566448955427027</v>
      </c>
      <c r="L1848" t="s">
        <v>36973</v>
      </c>
      <c r="M1848">
        <v>28734811</v>
      </c>
      <c r="Q1848" s="10"/>
      <c r="R1848" s="11">
        <f t="shared" si="56"/>
        <v>0</v>
      </c>
      <c r="U1848" s="11">
        <f t="shared" si="57"/>
        <v>0</v>
      </c>
      <c r="Y1848" s="11">
        <f>IF(SUM(Tableau1[[#This Row],[Other access]:[Sci-hub access]])&gt;=1,1,0)</f>
        <v>0</v>
      </c>
      <c r="Z1848" s="12">
        <f>IF(OR(Tableau1[[#This Row],[Access R1 + S1+ T1 ]]&gt;=1,Tableau1[[#This Row],[Access V1 +W1 + X1]]&gt;=1),1,0)</f>
        <v>0</v>
      </c>
      <c r="AB1848" s="10" t="str">
        <f>Tableau1[[#This Row],[DOI]]</f>
        <v>doi: 10.1016/j.ajo.2017.07.009</v>
      </c>
      <c r="AC1848" s="13" t="str">
        <f>Tableau1[[#This Row],[Authors]]&amp;", "&amp;Tableau1[[#This Row],[Title]]&amp;" "&amp;Tableau1[[#This Row],[Journal]]&amp;". "&amp;Tableau1[[#This Row],[Year]]</f>
        <v>Capuano V, Miere A, Querques L, Sacconi R, Carnevali A, Amoroso F, Bandello F, Souied EH, Querques G., Treatment-Naïve Quiescent Choroidal Neovascularization in Geographic Atrophy Secondary to Nonexudative Age-Related Macular Degeneration. Am J Ophthalmol. 2017</v>
      </c>
    </row>
    <row r="1849" spans="1:29" x14ac:dyDescent="0.3">
      <c r="A1849">
        <v>1527</v>
      </c>
      <c r="B1849" t="s">
        <v>4782</v>
      </c>
      <c r="C1849" t="s">
        <v>15032</v>
      </c>
      <c r="D1849" t="s">
        <v>25203</v>
      </c>
      <c r="E1849" t="s">
        <v>2468</v>
      </c>
      <c r="F1849" s="10"/>
      <c r="G1849">
        <v>2017</v>
      </c>
      <c r="J1849">
        <v>0.16570644430686721</v>
      </c>
      <c r="L1849" t="s">
        <v>36007</v>
      </c>
      <c r="M1849">
        <v>28930882</v>
      </c>
      <c r="Q1849" s="10"/>
      <c r="R1849" s="11">
        <f t="shared" si="56"/>
        <v>0</v>
      </c>
      <c r="U1849" s="11">
        <f t="shared" si="57"/>
        <v>0</v>
      </c>
      <c r="Y1849" s="11">
        <f>IF(SUM(Tableau1[[#This Row],[Other access]:[Sci-hub access]])&gt;=1,1,0)</f>
        <v>0</v>
      </c>
      <c r="Z1849" s="12">
        <f>IF(OR(Tableau1[[#This Row],[Access R1 + S1+ T1 ]]&gt;=1,Tableau1[[#This Row],[Access V1 +W1 + X1]]&gt;=1),1,0)</f>
        <v>0</v>
      </c>
      <c r="AB1849" s="10" t="str">
        <f>Tableau1[[#This Row],[DOI]]</f>
        <v>doi: 10.1097/IJG.0000000000000787</v>
      </c>
      <c r="AC1849" s="13" t="str">
        <f>Tableau1[[#This Row],[Authors]]&amp;", "&amp;Tableau1[[#This Row],[Title]]&amp;" "&amp;Tableau1[[#This Row],[Journal]]&amp;". "&amp;Tableau1[[#This Row],[Year]]</f>
        <v>Park K, Kim J, Lee J., Reproducibility of Bruch Membrane Opening-Minimum Rim Width Measurements With Spectral Domain Optical Coherence Tomography. J Glaucoma. 2017</v>
      </c>
    </row>
    <row r="1850" spans="1:29" x14ac:dyDescent="0.3">
      <c r="A1850">
        <v>6571</v>
      </c>
      <c r="B1850" t="s">
        <v>9490</v>
      </c>
      <c r="C1850" t="s">
        <v>19698</v>
      </c>
      <c r="D1850" t="s">
        <v>29921</v>
      </c>
      <c r="E1850" t="s">
        <v>34327</v>
      </c>
      <c r="F1850" s="10"/>
      <c r="G1850">
        <v>2017</v>
      </c>
      <c r="J1850">
        <v>0.16588753274422918</v>
      </c>
      <c r="L1850" t="s">
        <v>40936</v>
      </c>
      <c r="M1850">
        <v>28195427</v>
      </c>
      <c r="Q1850" s="10"/>
      <c r="R1850" s="11">
        <f t="shared" si="56"/>
        <v>0</v>
      </c>
      <c r="U1850" s="11">
        <f t="shared" si="57"/>
        <v>0</v>
      </c>
      <c r="Y1850" s="11">
        <f>IF(SUM(Tableau1[[#This Row],[Other access]:[Sci-hub access]])&gt;=1,1,0)</f>
        <v>0</v>
      </c>
      <c r="Z1850" s="12">
        <f>IF(OR(Tableau1[[#This Row],[Access R1 + S1+ T1 ]]&gt;=1,Tableau1[[#This Row],[Access V1 +W1 + X1]]&gt;=1),1,0)</f>
        <v>0</v>
      </c>
      <c r="AB1850" s="10" t="str">
        <f>Tableau1[[#This Row],[DOI]]</f>
        <v>doi: 10.1111/cns.12676</v>
      </c>
      <c r="AC1850" s="13" t="str">
        <f>Tableau1[[#This Row],[Authors]]&amp;", "&amp;Tableau1[[#This Row],[Title]]&amp;" "&amp;Tableau1[[#This Row],[Journal]]&amp;". "&amp;Tableau1[[#This Row],[Year]]</f>
        <v>Wu C, Chen DB, Feng L, Zhou XX, Zhang JW, You HJ, Liang XL, Pei Z, Li XH., Oculomotor deficits in spinocerebellar ataxia type 3: Potential biomarkers of preclinical detection and disease progression. CNS Neurosci Ther. 2017</v>
      </c>
    </row>
    <row r="1851" spans="1:29" x14ac:dyDescent="0.3">
      <c r="A1851">
        <v>6823</v>
      </c>
      <c r="B1851" t="s">
        <v>9702</v>
      </c>
      <c r="C1851" t="s">
        <v>19906</v>
      </c>
      <c r="D1851" t="s">
        <v>30136</v>
      </c>
      <c r="E1851" t="s">
        <v>34079</v>
      </c>
      <c r="F1851" s="10"/>
      <c r="G1851">
        <v>2017</v>
      </c>
      <c r="J1851">
        <v>0.16600787071684586</v>
      </c>
      <c r="L1851" t="s">
        <v>41183</v>
      </c>
      <c r="M1851">
        <v>28159853</v>
      </c>
      <c r="Q1851" s="10"/>
      <c r="R1851" s="11">
        <f t="shared" si="56"/>
        <v>0</v>
      </c>
      <c r="U1851" s="11">
        <f t="shared" si="57"/>
        <v>0</v>
      </c>
      <c r="Y1851" s="11">
        <f>IF(SUM(Tableau1[[#This Row],[Other access]:[Sci-hub access]])&gt;=1,1,0)</f>
        <v>0</v>
      </c>
      <c r="Z1851" s="12">
        <f>IF(OR(Tableau1[[#This Row],[Access R1 + S1+ T1 ]]&gt;=1,Tableau1[[#This Row],[Access V1 +W1 + X1]]&gt;=1),1,0)</f>
        <v>0</v>
      </c>
      <c r="AB1851" s="10" t="str">
        <f>Tableau1[[#This Row],[DOI]]</f>
        <v>doi: 10.1136/bmjopen-2016-013571</v>
      </c>
      <c r="AC1851" s="13" t="str">
        <f>Tableau1[[#This Row],[Authors]]&amp;", "&amp;Tableau1[[#This Row],[Title]]&amp;" "&amp;Tableau1[[#This Row],[Journal]]&amp;". "&amp;Tableau1[[#This Row],[Year]]</f>
        <v>Mo J, Duan A, Chan S, Wang X, Wei W., Vascular flow density in pathological myopia: an optical coherence tomography angiography study. BMJ Open. 2017</v>
      </c>
    </row>
    <row r="1852" spans="1:29" x14ac:dyDescent="0.3">
      <c r="A1852">
        <v>5241</v>
      </c>
      <c r="B1852" t="s">
        <v>8309</v>
      </c>
      <c r="C1852" t="s">
        <v>18533</v>
      </c>
      <c r="D1852" t="s">
        <v>28739</v>
      </c>
      <c r="E1852" t="s">
        <v>2479</v>
      </c>
      <c r="F1852" s="10"/>
      <c r="G1852">
        <v>2017</v>
      </c>
      <c r="J1852">
        <v>0.16607539444644726</v>
      </c>
      <c r="L1852" t="s">
        <v>39642</v>
      </c>
      <c r="M1852">
        <v>28358768</v>
      </c>
      <c r="Q1852" s="10"/>
      <c r="R1852" s="11">
        <f t="shared" si="56"/>
        <v>0</v>
      </c>
      <c r="U1852" s="11">
        <f t="shared" si="57"/>
        <v>0</v>
      </c>
      <c r="Y1852" s="11">
        <f>IF(SUM(Tableau1[[#This Row],[Other access]:[Sci-hub access]])&gt;=1,1,0)</f>
        <v>0</v>
      </c>
      <c r="Z1852" s="12">
        <f>IF(OR(Tableau1[[#This Row],[Access R1 + S1+ T1 ]]&gt;=1,Tableau1[[#This Row],[Access V1 +W1 + X1]]&gt;=1),1,0)</f>
        <v>0</v>
      </c>
      <c r="AB1852" s="10" t="str">
        <f>Tableau1[[#This Row],[DOI]]</f>
        <v>doi: 10.1097/ICO.0000000000001175</v>
      </c>
      <c r="AC1852" s="13" t="str">
        <f>Tableau1[[#This Row],[Authors]]&amp;", "&amp;Tableau1[[#This Row],[Title]]&amp;" "&amp;Tableau1[[#This Row],[Journal]]&amp;". "&amp;Tableau1[[#This Row],[Year]]</f>
        <v>Lhuillier L, Jeancolas AL, Renaudin L, Goetz C, Ameloot F, Premy S, Ouamara N, Perone JM., Impact of Ophthalmic Surgeon Experience on Early Postoperative Central Corneal Thickness After Cataract Surgery. Cornea. 2017</v>
      </c>
    </row>
    <row r="1853" spans="1:29" x14ac:dyDescent="0.3">
      <c r="A1853">
        <v>8677</v>
      </c>
      <c r="B1853" t="s">
        <v>11332</v>
      </c>
      <c r="C1853" t="s">
        <v>21517</v>
      </c>
      <c r="D1853" t="s">
        <v>31772</v>
      </c>
      <c r="E1853" t="s">
        <v>34395</v>
      </c>
      <c r="F1853" s="10"/>
      <c r="G1853">
        <v>2017</v>
      </c>
      <c r="J1853">
        <v>0.16612189482285999</v>
      </c>
      <c r="L1853" t="s">
        <v>43013</v>
      </c>
      <c r="M1853">
        <v>27864005</v>
      </c>
      <c r="Q1853" s="10"/>
      <c r="R1853" s="11">
        <f t="shared" si="56"/>
        <v>0</v>
      </c>
      <c r="U1853" s="11">
        <f t="shared" si="57"/>
        <v>0</v>
      </c>
      <c r="Y1853" s="11">
        <f>IF(SUM(Tableau1[[#This Row],[Other access]:[Sci-hub access]])&gt;=1,1,0)</f>
        <v>0</v>
      </c>
      <c r="Z1853" s="12">
        <f>IF(OR(Tableau1[[#This Row],[Access R1 + S1+ T1 ]]&gt;=1,Tableau1[[#This Row],[Access V1 +W1 + X1]]&gt;=1),1,0)</f>
        <v>0</v>
      </c>
      <c r="AB1853" s="10" t="str">
        <f>Tableau1[[#This Row],[DOI]]</f>
        <v>doi: 10.1016/j.neulet.2016.11.030</v>
      </c>
      <c r="AC1853" s="13" t="str">
        <f>Tableau1[[#This Row],[Authors]]&amp;", "&amp;Tableau1[[#This Row],[Title]]&amp;" "&amp;Tableau1[[#This Row],[Journal]]&amp;". "&amp;Tableau1[[#This Row],[Year]]</f>
        <v>Zhong YF, Tang ZH, Qiang JW, Wu LJ, Wang R, Wang J, Jin LX, Xiao ZB., Changes in DTI parameters in the optic tracts of macaque monkeys with monocular blindness. Neurosci Lett. 2017</v>
      </c>
    </row>
    <row r="1854" spans="1:29" x14ac:dyDescent="0.3">
      <c r="A1854">
        <v>2006</v>
      </c>
      <c r="B1854" t="s">
        <v>5246</v>
      </c>
      <c r="C1854" t="s">
        <v>15492</v>
      </c>
      <c r="D1854" t="s">
        <v>25668</v>
      </c>
      <c r="E1854" t="s">
        <v>2549</v>
      </c>
      <c r="F1854" s="10"/>
      <c r="G1854">
        <v>2017</v>
      </c>
      <c r="J1854">
        <v>0.16617633213971017</v>
      </c>
      <c r="L1854" t="s">
        <v>36477</v>
      </c>
      <c r="M1854">
        <v>28832738</v>
      </c>
      <c r="Q1854" s="10"/>
      <c r="R1854" s="11">
        <f t="shared" si="56"/>
        <v>0</v>
      </c>
      <c r="U1854" s="11">
        <f t="shared" si="57"/>
        <v>0</v>
      </c>
      <c r="Y1854" s="11">
        <f>IF(SUM(Tableau1[[#This Row],[Other access]:[Sci-hub access]])&gt;=1,1,0)</f>
        <v>0</v>
      </c>
      <c r="Z1854" s="12">
        <f>IF(OR(Tableau1[[#This Row],[Access R1 + S1+ T1 ]]&gt;=1,Tableau1[[#This Row],[Access V1 +W1 + X1]]&gt;=1),1,0)</f>
        <v>0</v>
      </c>
      <c r="AB1854" s="10" t="str">
        <f>Tableau1[[#This Row],[DOI]]</f>
        <v>doi: 10.5935/0004-2749.20170044</v>
      </c>
      <c r="AC1854" s="13" t="str">
        <f>Tableau1[[#This Row],[Authors]]&amp;", "&amp;Tableau1[[#This Row],[Title]]&amp;" "&amp;Tableau1[[#This Row],[Journal]]&amp;". "&amp;Tableau1[[#This Row],[Year]]</f>
        <v>Viana KÍS, Leão PMS, Fernandes L, Siqueira R, Ribeiro J, Jorge R., Multimodal assessment of patients with chronic central serous chorioretinopathy. Arq Bras Oftalmol. 2017</v>
      </c>
    </row>
    <row r="1855" spans="1:29" x14ac:dyDescent="0.3">
      <c r="A1855">
        <v>4954</v>
      </c>
      <c r="B1855" t="s">
        <v>8049</v>
      </c>
      <c r="C1855" t="s">
        <v>18278</v>
      </c>
      <c r="D1855" t="s">
        <v>28479</v>
      </c>
      <c r="E1855" t="s">
        <v>2597</v>
      </c>
      <c r="F1855" s="10"/>
      <c r="G1855">
        <v>2017</v>
      </c>
      <c r="J1855">
        <v>0.16622513027449481</v>
      </c>
      <c r="L1855" t="s">
        <v>39362</v>
      </c>
      <c r="M1855">
        <v>28388347</v>
      </c>
      <c r="Q1855" s="10"/>
      <c r="R1855" s="11">
        <f t="shared" si="56"/>
        <v>0</v>
      </c>
      <c r="U1855" s="11">
        <f t="shared" si="57"/>
        <v>0</v>
      </c>
      <c r="Y1855" s="11">
        <f>IF(SUM(Tableau1[[#This Row],[Other access]:[Sci-hub access]])&gt;=1,1,0)</f>
        <v>0</v>
      </c>
      <c r="Z1855" s="12">
        <f>IF(OR(Tableau1[[#This Row],[Access R1 + S1+ T1 ]]&gt;=1,Tableau1[[#This Row],[Access V1 +W1 + X1]]&gt;=1),1,0)</f>
        <v>0</v>
      </c>
      <c r="AB1855" s="10" t="str">
        <f>Tableau1[[#This Row],[DOI]]</f>
        <v>doi: 10.1080/01676830.2017.1279653</v>
      </c>
      <c r="AC1855" s="13" t="str">
        <f>Tableau1[[#This Row],[Authors]]&amp;", "&amp;Tableau1[[#This Row],[Title]]&amp;" "&amp;Tableau1[[#This Row],[Journal]]&amp;". "&amp;Tableau1[[#This Row],[Year]]</f>
        <v>Van Tassel SH, Segal KL, Hsu NM, Kacker A, Lelli GJ Jr., Endoscopic dacryocystorhinostomy following radioactive iodine thyroid ablation. Orbit. 2017</v>
      </c>
    </row>
    <row r="1856" spans="1:29" x14ac:dyDescent="0.3">
      <c r="A1856">
        <v>10654</v>
      </c>
      <c r="B1856" t="s">
        <v>13121</v>
      </c>
      <c r="C1856" t="s">
        <v>23286</v>
      </c>
      <c r="D1856" t="s">
        <v>33574</v>
      </c>
      <c r="E1856" t="s">
        <v>2469</v>
      </c>
      <c r="F1856" s="10"/>
      <c r="G1856">
        <v>2017</v>
      </c>
      <c r="J1856">
        <v>0.16628928979505664</v>
      </c>
      <c r="L1856" t="s">
        <v>44902</v>
      </c>
      <c r="M1856">
        <v>27129095</v>
      </c>
      <c r="Q1856" s="10"/>
      <c r="R1856" s="11">
        <f t="shared" si="56"/>
        <v>0</v>
      </c>
      <c r="U1856" s="11">
        <f t="shared" si="57"/>
        <v>0</v>
      </c>
      <c r="Y1856" s="11">
        <f>IF(SUM(Tableau1[[#This Row],[Other access]:[Sci-hub access]])&gt;=1,1,0)</f>
        <v>0</v>
      </c>
      <c r="Z1856" s="12">
        <f>IF(OR(Tableau1[[#This Row],[Access R1 + S1+ T1 ]]&gt;=1,Tableau1[[#This Row],[Access V1 +W1 + X1]]&gt;=1),1,0)</f>
        <v>0</v>
      </c>
      <c r="AB1856" s="10" t="str">
        <f>Tableau1[[#This Row],[DOI]]</f>
        <v>doi: 10.3109/08820538.2015.1123734</v>
      </c>
      <c r="AC1856" s="13" t="str">
        <f>Tableau1[[#This Row],[Authors]]&amp;", "&amp;Tableau1[[#This Row],[Title]]&amp;" "&amp;Tableau1[[#This Row],[Journal]]&amp;". "&amp;Tableau1[[#This Row],[Year]]</f>
        <v>Raj P, Kumar K, Chandnani N, Agarwal A, Agarwal A., Secondary Angle-Closure Glaucoma Due to Posterior Synechiae of Iris Following Combined Phacoemulsification and 23-Gauge Transconjunctival Vitrectomy. Semin Ophthalmol. 2017</v>
      </c>
    </row>
    <row r="1857" spans="1:29" ht="28.8" x14ac:dyDescent="0.3">
      <c r="A1857">
        <v>1377</v>
      </c>
      <c r="B1857" t="s">
        <v>9</v>
      </c>
      <c r="C1857" t="s">
        <v>10</v>
      </c>
      <c r="D1857" t="s">
        <v>11</v>
      </c>
      <c r="E1857" t="s">
        <v>2978</v>
      </c>
      <c r="F1857" s="10"/>
      <c r="G1857">
        <v>2017</v>
      </c>
      <c r="J1857">
        <v>0.16629504887136537</v>
      </c>
      <c r="L1857" t="s">
        <v>35860</v>
      </c>
      <c r="M1857">
        <v>28964434</v>
      </c>
      <c r="Q1857" s="10"/>
      <c r="R1857" s="11">
        <f t="shared" si="56"/>
        <v>0</v>
      </c>
      <c r="U1857" s="11">
        <f t="shared" si="57"/>
        <v>0</v>
      </c>
      <c r="Y1857" s="11">
        <f>IF(SUM(Tableau1[[#This Row],[Other access]:[Sci-hub access]])&gt;=1,1,0)</f>
        <v>0</v>
      </c>
      <c r="Z1857" s="12">
        <f>IF(OR(Tableau1[[#This Row],[Access R1 + S1+ T1 ]]&gt;=1,Tableau1[[#This Row],[Access V1 +W1 + X1]]&gt;=1),1,0)</f>
        <v>0</v>
      </c>
      <c r="AB1857" s="10" t="str">
        <f>Tableau1[[#This Row],[DOI]]</f>
        <v>doi: 10.1016/j.jval.2017.04.015</v>
      </c>
      <c r="AC1857" s="13" t="str">
        <f>Tableau1[[#This Row],[Authors]]&amp;", "&amp;Tableau1[[#This Row],[Title]]&amp;" "&amp;Tableau1[[#This Row],[Journal]]&amp;". "&amp;Tableau1[[#This Row],[Year]]</f>
        <v>van Katwyk S, Jin YP, Trope GE, Buys Y, Masucci L, Wedge R, Flanagan J, Brent MH, El-Defrawy S, Tu HA, Thavorn K., Cost-Utility Analysis of Extending Public Health Insurance Coverage to Include Diabetic Retinopathy Screening by Optometrists. Value Health. 2017</v>
      </c>
    </row>
    <row r="1858" spans="1:29" ht="28.8" x14ac:dyDescent="0.3">
      <c r="A1858">
        <v>4010</v>
      </c>
      <c r="B1858" t="s">
        <v>7162</v>
      </c>
      <c r="C1858" t="s">
        <v>17399</v>
      </c>
      <c r="D1858" t="s">
        <v>27589</v>
      </c>
      <c r="E1858" t="s">
        <v>34151</v>
      </c>
      <c r="F1858" s="10"/>
      <c r="G1858">
        <v>2017</v>
      </c>
      <c r="J1858">
        <v>0.16632742371828457</v>
      </c>
      <c r="L1858" t="s">
        <v>38450</v>
      </c>
      <c r="M1858">
        <v>28494937</v>
      </c>
      <c r="Q1858" s="10"/>
      <c r="R1858" s="11">
        <f t="shared" ref="R1858:R1921" si="58">IF(SUM(N1858:Q1858)&gt;0,1,0)</f>
        <v>0</v>
      </c>
      <c r="U1858" s="11">
        <f t="shared" ref="U1858:U1921" si="59">IF(SUM(R1858,T1858)&gt;0,1,0)</f>
        <v>0</v>
      </c>
      <c r="Y1858" s="11">
        <f>IF(SUM(Tableau1[[#This Row],[Other access]:[Sci-hub access]])&gt;=1,1,0)</f>
        <v>0</v>
      </c>
      <c r="Z1858" s="12">
        <f>IF(OR(Tableau1[[#This Row],[Access R1 + S1+ T1 ]]&gt;=1,Tableau1[[#This Row],[Access V1 +W1 + X1]]&gt;=1),1,0)</f>
        <v>0</v>
      </c>
      <c r="AB1858" s="10" t="str">
        <f>Tableau1[[#This Row],[DOI]]</f>
        <v>doi: 10.1016/j.stemcr.2017.04.008</v>
      </c>
      <c r="AC1858" s="13" t="str">
        <f>Tableau1[[#This Row],[Authors]]&amp;", "&amp;Tableau1[[#This Row],[Title]]&amp;" "&amp;Tableau1[[#This Row],[Journal]]&amp;". "&amp;Tableau1[[#This Row],[Year]]</f>
        <v>Shigemoto-Kuroda T, Oh JY, Kim DK, Jeong HJ, Park SY, Lee HJ, Park JW, Kim TW, An SY, Prockop DJ, Lee RH., MSC-derived Extracellular Vesicles Attenuate Immune Responses in Two Autoimmune Murine Models: Type 1 Diabetes and Uveoretinitis. Stem Cell Reports. 2017</v>
      </c>
    </row>
    <row r="1859" spans="1:29" x14ac:dyDescent="0.3">
      <c r="A1859">
        <v>3087</v>
      </c>
      <c r="B1859" t="s">
        <v>6278</v>
      </c>
      <c r="C1859" t="s">
        <v>16521</v>
      </c>
      <c r="D1859" t="s">
        <v>26702</v>
      </c>
      <c r="E1859" t="s">
        <v>2540</v>
      </c>
      <c r="F1859" s="10"/>
      <c r="G1859">
        <v>2017</v>
      </c>
      <c r="J1859">
        <v>0.16636693175974526</v>
      </c>
      <c r="L1859" t="s">
        <v>37541</v>
      </c>
      <c r="M1859">
        <v>28640723</v>
      </c>
      <c r="Q1859" s="10"/>
      <c r="R1859" s="11">
        <f t="shared" si="58"/>
        <v>0</v>
      </c>
      <c r="U1859" s="11">
        <f t="shared" si="59"/>
        <v>0</v>
      </c>
      <c r="Y1859" s="11">
        <f>IF(SUM(Tableau1[[#This Row],[Other access]:[Sci-hub access]])&gt;=1,1,0)</f>
        <v>0</v>
      </c>
      <c r="Z1859" s="12">
        <f>IF(OR(Tableau1[[#This Row],[Access R1 + S1+ T1 ]]&gt;=1,Tableau1[[#This Row],[Access V1 +W1 + X1]]&gt;=1),1,0)</f>
        <v>0</v>
      </c>
      <c r="AB1859" s="10" t="str">
        <f>Tableau1[[#This Row],[DOI]]</f>
        <v>doi: 10.12968/bjon.2017.26.12.678</v>
      </c>
      <c r="AC1859" s="13" t="str">
        <f>Tableau1[[#This Row],[Authors]]&amp;", "&amp;Tableau1[[#This Row],[Title]]&amp;" "&amp;Tableau1[[#This Row],[Journal]]&amp;". "&amp;Tableau1[[#This Row],[Year]]</f>
        <v>Hasan H, Flockhart S, Qureshi W, Khan S, Ahmed S, Shah N., Intravitreal injections service: a patient experience evaluation. Br J Nurs. 2017</v>
      </c>
    </row>
    <row r="1860" spans="1:29" ht="28.8" x14ac:dyDescent="0.3">
      <c r="A1860">
        <v>865</v>
      </c>
      <c r="B1860" t="s">
        <v>4128</v>
      </c>
      <c r="C1860" t="s">
        <v>14382</v>
      </c>
      <c r="D1860" t="s">
        <v>24548</v>
      </c>
      <c r="E1860" t="s">
        <v>2448</v>
      </c>
      <c r="F1860" s="10"/>
      <c r="G1860">
        <v>2018</v>
      </c>
      <c r="J1860">
        <v>0.1666605176543845</v>
      </c>
      <c r="L1860" t="s">
        <v>35353</v>
      </c>
      <c r="M1860">
        <v>29082448</v>
      </c>
      <c r="Q1860" s="10"/>
      <c r="R1860" s="11">
        <f t="shared" si="58"/>
        <v>0</v>
      </c>
      <c r="U1860" s="11">
        <f t="shared" si="59"/>
        <v>0</v>
      </c>
      <c r="Y1860" s="11">
        <f>IF(SUM(Tableau1[[#This Row],[Other access]:[Sci-hub access]])&gt;=1,1,0)</f>
        <v>0</v>
      </c>
      <c r="Z1860" s="12">
        <f>IF(OR(Tableau1[[#This Row],[Access R1 + S1+ T1 ]]&gt;=1,Tableau1[[#This Row],[Access V1 +W1 + X1]]&gt;=1),1,0)</f>
        <v>0</v>
      </c>
      <c r="AB1860" s="10" t="str">
        <f>Tableau1[[#This Row],[DOI]]</f>
        <v>doi: 10.1007/s00417-017-3836-1</v>
      </c>
      <c r="AC1860" s="13" t="str">
        <f>Tableau1[[#This Row],[Authors]]&amp;", "&amp;Tableau1[[#This Row],[Title]]&amp;" "&amp;Tableau1[[#This Row],[Journal]]&amp;". "&amp;Tableau1[[#This Row],[Year]]</f>
        <v>Laiginhas R, Silva MI, Rosas V, Penas S, Fernandes VA, Rocha-Sousa A, Carneiro Â, Falcão-Reis F, Falcão MS., Aflibercept in diabetic macular edema refractory to previous bevacizumab: outcomes and predictors of success. Graefes Arch Clin Exp Ophthalmol. 2018</v>
      </c>
    </row>
    <row r="1861" spans="1:29" x14ac:dyDescent="0.3">
      <c r="A1861">
        <v>5637</v>
      </c>
      <c r="B1861" t="s">
        <v>8669</v>
      </c>
      <c r="C1861" t="s">
        <v>18889</v>
      </c>
      <c r="D1861" t="s">
        <v>29099</v>
      </c>
      <c r="E1861" t="s">
        <v>34136</v>
      </c>
      <c r="F1861" s="10"/>
      <c r="G1861">
        <v>2017</v>
      </c>
      <c r="J1861">
        <v>0.16670670377154007</v>
      </c>
      <c r="L1861" t="s">
        <v>40024</v>
      </c>
      <c r="M1861">
        <v>28302250</v>
      </c>
      <c r="Q1861" s="10"/>
      <c r="R1861" s="11">
        <f t="shared" si="58"/>
        <v>0</v>
      </c>
      <c r="U1861" s="11">
        <f t="shared" si="59"/>
        <v>0</v>
      </c>
      <c r="Y1861" s="11">
        <f>IF(SUM(Tableau1[[#This Row],[Other access]:[Sci-hub access]])&gt;=1,1,0)</f>
        <v>0</v>
      </c>
      <c r="Z1861" s="12">
        <f>IF(OR(Tableau1[[#This Row],[Access R1 + S1+ T1 ]]&gt;=1,Tableau1[[#This Row],[Access V1 +W1 + X1]]&gt;=1),1,0)</f>
        <v>0</v>
      </c>
      <c r="AB1861" s="10" t="str">
        <f>Tableau1[[#This Row],[DOI]]</f>
        <v>doi: 257</v>
      </c>
      <c r="AC1861" s="13" t="str">
        <f>Tableau1[[#This Row],[Authors]]&amp;", "&amp;Tableau1[[#This Row],[Title]]&amp;" "&amp;Tableau1[[#This Row],[Journal]]&amp;". "&amp;Tableau1[[#This Row],[Year]]</f>
        <v>Gulzar R, Shahid R, Mirza T., Congenital Orbital Teratoma with Unilateral Proptosis. J Coll Physicians Surg Pak. 2017</v>
      </c>
    </row>
    <row r="1862" spans="1:29" x14ac:dyDescent="0.3">
      <c r="A1862">
        <v>7456</v>
      </c>
      <c r="B1862" t="s">
        <v>10261</v>
      </c>
      <c r="C1862" t="s">
        <v>20463</v>
      </c>
      <c r="D1862" t="s">
        <v>30696</v>
      </c>
      <c r="E1862" t="s">
        <v>2448</v>
      </c>
      <c r="F1862" s="10"/>
      <c r="G1862">
        <v>2017</v>
      </c>
      <c r="J1862">
        <v>0.16678750497810968</v>
      </c>
      <c r="L1862" t="s">
        <v>41812</v>
      </c>
      <c r="M1862">
        <v>28091781</v>
      </c>
      <c r="Q1862" s="10"/>
      <c r="R1862" s="11">
        <f t="shared" si="58"/>
        <v>0</v>
      </c>
      <c r="U1862" s="11">
        <f t="shared" si="59"/>
        <v>0</v>
      </c>
      <c r="Y1862" s="11">
        <f>IF(SUM(Tableau1[[#This Row],[Other access]:[Sci-hub access]])&gt;=1,1,0)</f>
        <v>0</v>
      </c>
      <c r="Z1862" s="12">
        <f>IF(OR(Tableau1[[#This Row],[Access R1 + S1+ T1 ]]&gt;=1,Tableau1[[#This Row],[Access V1 +W1 + X1]]&gt;=1),1,0)</f>
        <v>0</v>
      </c>
      <c r="AB1862" s="10" t="str">
        <f>Tableau1[[#This Row],[DOI]]</f>
        <v>doi: 10.1007/s00417-016-3572-y</v>
      </c>
      <c r="AC1862" s="13" t="str">
        <f>Tableau1[[#This Row],[Authors]]&amp;", "&amp;Tableau1[[#This Row],[Title]]&amp;" "&amp;Tableau1[[#This Row],[Journal]]&amp;". "&amp;Tableau1[[#This Row],[Year]]</f>
        <v>Gehlsen U, Braun T, Notara M, Krösser S, Steven P., A semifluorinated alkane (F4H5) as novel carrier for cyclosporine A: a promising therapeutic and prophylactic option for topical treatment of dry eye. Graefes Arch Clin Exp Ophthalmol. 2017</v>
      </c>
    </row>
    <row r="1863" spans="1:29" x14ac:dyDescent="0.3">
      <c r="A1863">
        <v>4653</v>
      </c>
      <c r="B1863" t="s">
        <v>7769</v>
      </c>
      <c r="C1863" t="s">
        <v>417</v>
      </c>
      <c r="D1863" t="s">
        <v>28199</v>
      </c>
      <c r="E1863" t="s">
        <v>2829</v>
      </c>
      <c r="F1863" s="10"/>
      <c r="G1863">
        <v>2017</v>
      </c>
      <c r="J1863">
        <v>0.1669743713268429</v>
      </c>
      <c r="L1863" t="s">
        <v>39071</v>
      </c>
      <c r="M1863">
        <v>28422937</v>
      </c>
      <c r="Q1863" s="10"/>
      <c r="R1863" s="11">
        <f t="shared" si="58"/>
        <v>0</v>
      </c>
      <c r="U1863" s="11">
        <f t="shared" si="59"/>
        <v>0</v>
      </c>
      <c r="Y1863" s="11">
        <f>IF(SUM(Tableau1[[#This Row],[Other access]:[Sci-hub access]])&gt;=1,1,0)</f>
        <v>0</v>
      </c>
      <c r="Z1863" s="12">
        <f>IF(OR(Tableau1[[#This Row],[Access R1 + S1+ T1 ]]&gt;=1,Tableau1[[#This Row],[Access V1 +W1 + X1]]&gt;=1),1,0)</f>
        <v>0</v>
      </c>
      <c r="AB1863" s="10" t="str">
        <f>Tableau1[[#This Row],[DOI]]</f>
        <v>doi: 10.1038/544S2a</v>
      </c>
      <c r="AC1863" s="13" t="str">
        <f>Tableau1[[#This Row],[Authors]]&amp;", "&amp;Tableau1[[#This Row],[Title]]&amp;" "&amp;Tableau1[[#This Row],[Journal]]&amp;". "&amp;Tableau1[[#This Row],[Year]]</f>
        <v>Holmes D., Let there be sight. Nature. 2017</v>
      </c>
    </row>
    <row r="1864" spans="1:29" x14ac:dyDescent="0.3">
      <c r="A1864">
        <v>10217</v>
      </c>
      <c r="B1864" t="s">
        <v>12722</v>
      </c>
      <c r="C1864" t="s">
        <v>22890</v>
      </c>
      <c r="D1864" t="s">
        <v>33174</v>
      </c>
      <c r="E1864" t="s">
        <v>34015</v>
      </c>
      <c r="F1864" s="10"/>
      <c r="G1864">
        <v>2017</v>
      </c>
      <c r="J1864">
        <v>0.16704038072453686</v>
      </c>
      <c r="L1864" t="s">
        <v>44472</v>
      </c>
      <c r="M1864">
        <v>27427939</v>
      </c>
      <c r="Q1864" s="10"/>
      <c r="R1864" s="11">
        <f t="shared" si="58"/>
        <v>0</v>
      </c>
      <c r="U1864" s="11">
        <f t="shared" si="59"/>
        <v>0</v>
      </c>
      <c r="Y1864" s="11">
        <f>IF(SUM(Tableau1[[#This Row],[Other access]:[Sci-hub access]])&gt;=1,1,0)</f>
        <v>0</v>
      </c>
      <c r="Z1864" s="12">
        <f>IF(OR(Tableau1[[#This Row],[Access R1 + S1+ T1 ]]&gt;=1,Tableau1[[#This Row],[Access V1 +W1 + X1]]&gt;=1),1,0)</f>
        <v>0</v>
      </c>
      <c r="AB1864" s="10" t="str">
        <f>Tableau1[[#This Row],[DOI]]</f>
        <v>doi: 10.1080/13816810.2016.1193879</v>
      </c>
      <c r="AC1864" s="13" t="str">
        <f>Tableau1[[#This Row],[Authors]]&amp;", "&amp;Tableau1[[#This Row],[Title]]&amp;" "&amp;Tableau1[[#This Row],[Journal]]&amp;". "&amp;Tableau1[[#This Row],[Year]]</f>
        <v>Kaur N, Vanita V., Association analysis of PPARγ (p.Pro12Ala) polymorphism with type 2 diabetic retinopathy in patients from north India. Ophthalmic Genet. 2017</v>
      </c>
    </row>
    <row r="1865" spans="1:29" x14ac:dyDescent="0.3">
      <c r="A1865">
        <v>32</v>
      </c>
      <c r="B1865" t="s">
        <v>3295</v>
      </c>
      <c r="C1865" t="s">
        <v>13556</v>
      </c>
      <c r="D1865" t="s">
        <v>23715</v>
      </c>
      <c r="E1865" t="s">
        <v>2462</v>
      </c>
      <c r="F1865" s="10"/>
      <c r="G1865">
        <v>2018</v>
      </c>
      <c r="J1865">
        <v>0.16705031168014683</v>
      </c>
      <c r="L1865" t="s">
        <v>34550</v>
      </c>
      <c r="M1865">
        <v>29482501</v>
      </c>
      <c r="Q1865" s="10"/>
      <c r="R1865" s="11">
        <f t="shared" si="58"/>
        <v>0</v>
      </c>
      <c r="U1865" s="11">
        <f t="shared" si="59"/>
        <v>0</v>
      </c>
      <c r="Y1865" s="11">
        <f>IF(SUM(Tableau1[[#This Row],[Other access]:[Sci-hub access]])&gt;=1,1,0)</f>
        <v>0</v>
      </c>
      <c r="Z1865" s="12">
        <f>IF(OR(Tableau1[[#This Row],[Access R1 + S1+ T1 ]]&gt;=1,Tableau1[[#This Row],[Access V1 +W1 + X1]]&gt;=1),1,0)</f>
        <v>0</v>
      </c>
      <c r="AB1865" s="10" t="str">
        <f>Tableau1[[#This Row],[DOI]]</f>
        <v>doi: 10.1186/s12886-018-0730-5</v>
      </c>
      <c r="AC1865" s="13" t="str">
        <f>Tableau1[[#This Row],[Authors]]&amp;", "&amp;Tableau1[[#This Row],[Title]]&amp;" "&amp;Tableau1[[#This Row],[Journal]]&amp;". "&amp;Tableau1[[#This Row],[Year]]</f>
        <v>Ishizaki N, Kida T, Fukumoto M, Sato T, Oku H, Ikeda T., Development of macular retinoschisis long after the onset of retinal arterial occlusion (RAO): a retrospective study. BMC Ophthalmol. 2018</v>
      </c>
    </row>
    <row r="1866" spans="1:29" ht="28.8" x14ac:dyDescent="0.3">
      <c r="A1866">
        <v>3414</v>
      </c>
      <c r="B1866" t="s">
        <v>6590</v>
      </c>
      <c r="C1866" t="s">
        <v>16833</v>
      </c>
      <c r="D1866" t="s">
        <v>27014</v>
      </c>
      <c r="E1866" t="s">
        <v>2445</v>
      </c>
      <c r="F1866" s="10"/>
      <c r="G1866">
        <v>2017</v>
      </c>
      <c r="J1866">
        <v>0.16709980274155833</v>
      </c>
      <c r="L1866" t="s">
        <v>37864</v>
      </c>
      <c r="M1866">
        <v>28590319</v>
      </c>
      <c r="Q1866" s="10"/>
      <c r="R1866" s="11">
        <f t="shared" si="58"/>
        <v>0</v>
      </c>
      <c r="U1866" s="11">
        <f t="shared" si="59"/>
        <v>0</v>
      </c>
      <c r="Y1866" s="11">
        <f>IF(SUM(Tableau1[[#This Row],[Other access]:[Sci-hub access]])&gt;=1,1,0)</f>
        <v>0</v>
      </c>
      <c r="Z1866" s="12">
        <f>IF(OR(Tableau1[[#This Row],[Access R1 + S1+ T1 ]]&gt;=1,Tableau1[[#This Row],[Access V1 +W1 + X1]]&gt;=1),1,0)</f>
        <v>0</v>
      </c>
      <c r="AB1866" s="10" t="str">
        <f>Tableau1[[#This Row],[DOI]]</f>
        <v>doi: 10.1097/IAE.0000000000001442</v>
      </c>
      <c r="AC1866" s="13" t="str">
        <f>Tableau1[[#This Row],[Authors]]&amp;", "&amp;Tableau1[[#This Row],[Title]]&amp;" "&amp;Tableau1[[#This Row],[Journal]]&amp;". "&amp;Tableau1[[#This Row],[Year]]</f>
        <v>Yoneda K, Morikawa K, Oshima Y, Kinoshita S, Sotozono C; Japan Microincision Vitrectomy Surgery Study Group.., SURGICAL OUTCOMES OF 27-GAUGE VITRECTOMY FOR A CONSECUTIVE SERIES OF 163 EYES WITH VARIOUS VITREOUS DISEASES. Retina. 2017</v>
      </c>
    </row>
    <row r="1867" spans="1:29" x14ac:dyDescent="0.3">
      <c r="A1867">
        <v>4790</v>
      </c>
      <c r="B1867" t="s">
        <v>7895</v>
      </c>
      <c r="C1867" t="s">
        <v>18125</v>
      </c>
      <c r="D1867" t="s">
        <v>28325</v>
      </c>
      <c r="E1867" t="s">
        <v>2498</v>
      </c>
      <c r="F1867" s="10"/>
      <c r="G1867">
        <v>2017</v>
      </c>
      <c r="J1867">
        <v>0.16710561317725081</v>
      </c>
      <c r="L1867" t="s">
        <v>39203</v>
      </c>
      <c r="M1867">
        <v>28404853</v>
      </c>
      <c r="Q1867" s="10"/>
      <c r="R1867" s="11">
        <f t="shared" si="58"/>
        <v>0</v>
      </c>
      <c r="U1867" s="11">
        <f t="shared" si="59"/>
        <v>0</v>
      </c>
      <c r="Y1867" s="11">
        <f>IF(SUM(Tableau1[[#This Row],[Other access]:[Sci-hub access]])&gt;=1,1,0)</f>
        <v>0</v>
      </c>
      <c r="Z1867" s="12">
        <f>IF(OR(Tableau1[[#This Row],[Access R1 + S1+ T1 ]]&gt;=1,Tableau1[[#This Row],[Access V1 +W1 + X1]]&gt;=1),1,0)</f>
        <v>0</v>
      </c>
      <c r="AB1867" s="10" t="str">
        <f>Tableau1[[#This Row],[DOI]]</f>
        <v>doi: 10.1128/JVI.00115-17</v>
      </c>
      <c r="AC1867" s="13" t="str">
        <f>Tableau1[[#This Row],[Authors]]&amp;", "&amp;Tableau1[[#This Row],[Title]]&amp;" "&amp;Tableau1[[#This Row],[Journal]]&amp;". "&amp;Tableau1[[#This Row],[Year]]</f>
        <v>Edwards RG, Longnecker R., Herpesvirus Entry Mediator and Ocular Herpesvirus Infection: More than Meets the Eye. J Virol. 2017</v>
      </c>
    </row>
    <row r="1868" spans="1:29" ht="28.8" x14ac:dyDescent="0.3">
      <c r="A1868">
        <v>2526</v>
      </c>
      <c r="B1868" t="s">
        <v>5747</v>
      </c>
      <c r="C1868" t="s">
        <v>15993</v>
      </c>
      <c r="D1868" t="s">
        <v>26170</v>
      </c>
      <c r="E1868" t="s">
        <v>2523</v>
      </c>
      <c r="F1868" s="10"/>
      <c r="G1868">
        <v>2017</v>
      </c>
      <c r="J1868">
        <v>0.1671419381059478</v>
      </c>
      <c r="L1868" t="s">
        <v>36990</v>
      </c>
      <c r="M1868">
        <v>28731058</v>
      </c>
      <c r="Q1868" s="10"/>
      <c r="R1868" s="11">
        <f t="shared" si="58"/>
        <v>0</v>
      </c>
      <c r="U1868" s="11">
        <f t="shared" si="59"/>
        <v>0</v>
      </c>
      <c r="Y1868" s="11">
        <f>IF(SUM(Tableau1[[#This Row],[Other access]:[Sci-hub access]])&gt;=1,1,0)</f>
        <v>0</v>
      </c>
      <c r="Z1868" s="12">
        <f>IF(OR(Tableau1[[#This Row],[Access R1 + S1+ T1 ]]&gt;=1,Tableau1[[#This Row],[Access V1 +W1 + X1]]&gt;=1),1,0)</f>
        <v>0</v>
      </c>
      <c r="AB1868" s="10" t="str">
        <f>Tableau1[[#This Row],[DOI]]</f>
        <v>doi: 10.1038/eye.2017.142</v>
      </c>
      <c r="AC1868" s="13" t="str">
        <f>Tableau1[[#This Row],[Authors]]&amp;", "&amp;Tableau1[[#This Row],[Title]]&amp;" "&amp;Tableau1[[#This Row],[Journal]]&amp;". "&amp;Tableau1[[#This Row],[Year]]</f>
        <v>Avci R, Kapran Z, Ozdek Ş, Teke MY, Oz O, Guven D, Yilmaz S, Kaderli B, Durukan AH, Sobaci G, Unver YB, Akduman L, Kaynak S, Dogan I, Inan UU., Multicenter study of pars plana vitrectomy for optic disc pit maculopathy: MACPIT study. Eye (Lond). 2017</v>
      </c>
    </row>
    <row r="1869" spans="1:29" x14ac:dyDescent="0.3">
      <c r="A1869">
        <v>3420</v>
      </c>
      <c r="B1869" t="s">
        <v>6595</v>
      </c>
      <c r="C1869" t="s">
        <v>16838</v>
      </c>
      <c r="D1869" t="s">
        <v>27019</v>
      </c>
      <c r="E1869" t="s">
        <v>2617</v>
      </c>
      <c r="F1869" s="10"/>
      <c r="G1869">
        <v>2017</v>
      </c>
      <c r="J1869">
        <v>0.16714500545716593</v>
      </c>
      <c r="L1869" t="s">
        <v>37870</v>
      </c>
      <c r="M1869">
        <v>28589646</v>
      </c>
      <c r="Q1869" s="10"/>
      <c r="R1869" s="11">
        <f t="shared" si="58"/>
        <v>0</v>
      </c>
      <c r="U1869" s="11">
        <f t="shared" si="59"/>
        <v>0</v>
      </c>
      <c r="Y1869" s="11">
        <f>IF(SUM(Tableau1[[#This Row],[Other access]:[Sci-hub access]])&gt;=1,1,0)</f>
        <v>0</v>
      </c>
      <c r="Z1869" s="12">
        <f>IF(OR(Tableau1[[#This Row],[Access R1 + S1+ T1 ]]&gt;=1,Tableau1[[#This Row],[Access V1 +W1 + X1]]&gt;=1),1,0)</f>
        <v>0</v>
      </c>
      <c r="AB1869" s="10" t="str">
        <f>Tableau1[[#This Row],[DOI]]</f>
        <v>doi: 10.1002/14651858.CD012366.pub2</v>
      </c>
      <c r="AC1869" s="13" t="str">
        <f>Tableau1[[#This Row],[Authors]]&amp;", "&amp;Tableau1[[#This Row],[Title]]&amp;" "&amp;Tableau1[[#This Row],[Journal]]&amp;". "&amp;Tableau1[[#This Row],[Year]]</f>
        <v>Fabian ID, Johnson KP, Stacey AW, Sagoo MS, Reddy MA., Focal laser treatment in addition to chemotherapy for retinoblastoma. Cochrane Database Syst Rev. 2017</v>
      </c>
    </row>
    <row r="1870" spans="1:29" x14ac:dyDescent="0.3">
      <c r="A1870">
        <v>3322</v>
      </c>
      <c r="B1870" t="s">
        <v>6503</v>
      </c>
      <c r="C1870" t="s">
        <v>16746</v>
      </c>
      <c r="D1870" t="s">
        <v>26927</v>
      </c>
      <c r="E1870" t="s">
        <v>2448</v>
      </c>
      <c r="F1870" s="10"/>
      <c r="G1870">
        <v>2017</v>
      </c>
      <c r="J1870">
        <v>0.16714886885296065</v>
      </c>
      <c r="L1870" t="s">
        <v>37775</v>
      </c>
      <c r="M1870">
        <v>28601912</v>
      </c>
      <c r="Q1870" s="10"/>
      <c r="R1870" s="11">
        <f t="shared" si="58"/>
        <v>0</v>
      </c>
      <c r="U1870" s="11">
        <f t="shared" si="59"/>
        <v>0</v>
      </c>
      <c r="Y1870" s="11">
        <f>IF(SUM(Tableau1[[#This Row],[Other access]:[Sci-hub access]])&gt;=1,1,0)</f>
        <v>0</v>
      </c>
      <c r="Z1870" s="12">
        <f>IF(OR(Tableau1[[#This Row],[Access R1 + S1+ T1 ]]&gt;=1,Tableau1[[#This Row],[Access V1 +W1 + X1]]&gt;=1),1,0)</f>
        <v>0</v>
      </c>
      <c r="AB1870" s="10" t="str">
        <f>Tableau1[[#This Row],[DOI]]</f>
        <v>doi: 10.1007/s00417-017-3700-3</v>
      </c>
      <c r="AC1870" s="13" t="str">
        <f>Tableau1[[#This Row],[Authors]]&amp;", "&amp;Tableau1[[#This Row],[Title]]&amp;" "&amp;Tableau1[[#This Row],[Journal]]&amp;". "&amp;Tableau1[[#This Row],[Year]]</f>
        <v>Sakai T, Kato N, Kubota M, Tsuneoka H., Effects of photodynamic therapy plus intravitreal aflibercept with subtenon triamcinolone injections for aflibercept-resistant polypoidal choroidal vasculopathy. Graefes Arch Clin Exp Ophthalmol. 2017</v>
      </c>
    </row>
    <row r="1871" spans="1:29" x14ac:dyDescent="0.3">
      <c r="A1871">
        <v>1575</v>
      </c>
      <c r="B1871" t="s">
        <v>4829</v>
      </c>
      <c r="C1871" t="s">
        <v>15079</v>
      </c>
      <c r="D1871" t="s">
        <v>25250</v>
      </c>
      <c r="E1871" t="s">
        <v>2529</v>
      </c>
      <c r="F1871" s="10"/>
      <c r="G1871">
        <v>2017</v>
      </c>
      <c r="J1871">
        <v>0.1674318706973007</v>
      </c>
      <c r="L1871" t="s">
        <v>36054</v>
      </c>
      <c r="M1871">
        <v>28922018</v>
      </c>
      <c r="Q1871" s="10"/>
      <c r="R1871" s="11">
        <f t="shared" si="58"/>
        <v>0</v>
      </c>
      <c r="U1871" s="11">
        <f t="shared" si="59"/>
        <v>0</v>
      </c>
      <c r="Y1871" s="11">
        <f>IF(SUM(Tableau1[[#This Row],[Other access]:[Sci-hub access]])&gt;=1,1,0)</f>
        <v>0</v>
      </c>
      <c r="Z1871" s="12">
        <f>IF(OR(Tableau1[[#This Row],[Access R1 + S1+ T1 ]]&gt;=1,Tableau1[[#This Row],[Access V1 +W1 + X1]]&gt;=1),1,0)</f>
        <v>0</v>
      </c>
      <c r="AB1871" s="10" t="str">
        <f>Tableau1[[#This Row],[DOI]]</f>
        <v>doi: 10.1080/02713683.2017.1339805</v>
      </c>
      <c r="AC1871" s="13" t="str">
        <f>Tableau1[[#This Row],[Authors]]&amp;", "&amp;Tableau1[[#This Row],[Title]]&amp;" "&amp;Tableau1[[#This Row],[Journal]]&amp;". "&amp;Tableau1[[#This Row],[Year]]</f>
        <v>Sakassegawa-Naves FE, Ricci HMM, Moscovici BK, Miyamoto DA, Chiacchio BB, Holzchuh R, Santo RM, Hida RY., Tacrolimus Ointment for Refractory Posterior Blepharitis. Curr Eye Res. 2017</v>
      </c>
    </row>
    <row r="1872" spans="1:29" x14ac:dyDescent="0.3">
      <c r="A1872">
        <v>4574</v>
      </c>
      <c r="B1872" t="s">
        <v>7695</v>
      </c>
      <c r="C1872" t="s">
        <v>17930</v>
      </c>
      <c r="D1872" t="s">
        <v>28124</v>
      </c>
      <c r="E1872" t="s">
        <v>2451</v>
      </c>
      <c r="F1872" s="10"/>
      <c r="G1872">
        <v>2017</v>
      </c>
      <c r="J1872">
        <v>0.16764194671460031</v>
      </c>
      <c r="L1872" t="s">
        <v>38992</v>
      </c>
      <c r="M1872">
        <v>28430806</v>
      </c>
      <c r="Q1872" s="10"/>
      <c r="R1872" s="11">
        <f t="shared" si="58"/>
        <v>0</v>
      </c>
      <c r="U1872" s="11">
        <f t="shared" si="59"/>
        <v>0</v>
      </c>
      <c r="Y1872" s="11">
        <f>IF(SUM(Tableau1[[#This Row],[Other access]:[Sci-hub access]])&gt;=1,1,0)</f>
        <v>0</v>
      </c>
      <c r="Z1872" s="12">
        <f>IF(OR(Tableau1[[#This Row],[Access R1 + S1+ T1 ]]&gt;=1,Tableau1[[#This Row],[Access V1 +W1 + X1]]&gt;=1),1,0)</f>
        <v>0</v>
      </c>
      <c r="AB1872" s="10" t="str">
        <f>Tableau1[[#This Row],[DOI]]</f>
        <v>doi: 10.1371/journal.pone.0176261</v>
      </c>
      <c r="AC1872" s="13" t="str">
        <f>Tableau1[[#This Row],[Authors]]&amp;", "&amp;Tableau1[[#This Row],[Title]]&amp;" "&amp;Tableau1[[#This Row],[Journal]]&amp;". "&amp;Tableau1[[#This Row],[Year]]</f>
        <v>Wu S, Xu J., Incidence and risk factors for post-penetrating keratoplasty glaucoma: A systematic review and meta-analysis. PLoS One. 2017</v>
      </c>
    </row>
    <row r="1873" spans="1:29" x14ac:dyDescent="0.3">
      <c r="A1873">
        <v>3541</v>
      </c>
      <c r="B1873" t="s">
        <v>6714</v>
      </c>
      <c r="C1873" t="s">
        <v>16956</v>
      </c>
      <c r="D1873" t="s">
        <v>27138</v>
      </c>
      <c r="E1873" t="s">
        <v>2511</v>
      </c>
      <c r="F1873" s="10"/>
      <c r="G1873">
        <v>2017</v>
      </c>
      <c r="J1873">
        <v>0.16764259789685032</v>
      </c>
      <c r="L1873" t="s">
        <v>37988</v>
      </c>
      <c r="M1873">
        <v>28573992</v>
      </c>
      <c r="Q1873" s="10"/>
      <c r="R1873" s="11">
        <f t="shared" si="58"/>
        <v>0</v>
      </c>
      <c r="U1873" s="11">
        <f t="shared" si="59"/>
        <v>0</v>
      </c>
      <c r="Y1873" s="11">
        <f>IF(SUM(Tableau1[[#This Row],[Other access]:[Sci-hub access]])&gt;=1,1,0)</f>
        <v>0</v>
      </c>
      <c r="Z1873" s="12">
        <f>IF(OR(Tableau1[[#This Row],[Access R1 + S1+ T1 ]]&gt;=1,Tableau1[[#This Row],[Access V1 +W1 + X1]]&gt;=1),1,0)</f>
        <v>0</v>
      </c>
      <c r="AB1873" s="10" t="str">
        <f>Tableau1[[#This Row],[DOI]]</f>
        <v>doi: 10.4103/ijo.IJO_564_16</v>
      </c>
      <c r="AC1873" s="13" t="str">
        <f>Tableau1[[#This Row],[Authors]]&amp;", "&amp;Tableau1[[#This Row],[Title]]&amp;" "&amp;Tableau1[[#This Row],[Journal]]&amp;". "&amp;Tableau1[[#This Row],[Year]]</f>
        <v>Sharma D, Mathur U, Gour A, Acharya M, Gupta N, Sapra N., Nocardia infection following intraocular surgery: Report of seven cases from a tertiary eye hospital. Indian J Ophthalmol. 2017</v>
      </c>
    </row>
    <row r="1874" spans="1:29" x14ac:dyDescent="0.3">
      <c r="A1874">
        <v>2166</v>
      </c>
      <c r="B1874" t="s">
        <v>5401</v>
      </c>
      <c r="C1874" t="s">
        <v>15646</v>
      </c>
      <c r="D1874" t="s">
        <v>25823</v>
      </c>
      <c r="E1874" t="s">
        <v>2942</v>
      </c>
      <c r="F1874" s="10"/>
      <c r="G1874">
        <v>2017</v>
      </c>
      <c r="J1874">
        <v>0.16770113910494922</v>
      </c>
      <c r="L1874" t="s">
        <v>36637</v>
      </c>
      <c r="M1874">
        <v>28807717</v>
      </c>
      <c r="Q1874" s="10"/>
      <c r="R1874" s="11">
        <f t="shared" si="58"/>
        <v>0</v>
      </c>
      <c r="U1874" s="11">
        <f t="shared" si="59"/>
        <v>0</v>
      </c>
      <c r="Y1874" s="11">
        <f>IF(SUM(Tableau1[[#This Row],[Other access]:[Sci-hub access]])&gt;=1,1,0)</f>
        <v>0</v>
      </c>
      <c r="Z1874" s="12">
        <f>IF(OR(Tableau1[[#This Row],[Access R1 + S1+ T1 ]]&gt;=1,Tableau1[[#This Row],[Access V1 +W1 + X1]]&gt;=1),1,0)</f>
        <v>0</v>
      </c>
      <c r="AB1874" s="10" t="str">
        <f>Tableau1[[#This Row],[DOI]]</f>
        <v>doi: 10.1016/j.preteyeres.2017.08.001</v>
      </c>
      <c r="AC1874" s="13" t="str">
        <f>Tableau1[[#This Row],[Authors]]&amp;", "&amp;Tableau1[[#This Row],[Title]]&amp;" "&amp;Tableau1[[#This Row],[Journal]]&amp;". "&amp;Tableau1[[#This Row],[Year]]</f>
        <v>Shu DY, Lovicu FJ., Myofibroblast transdifferentiation: The dark force in ocular wound healing and fibrosis. Prog Retin Eye Res. 2017</v>
      </c>
    </row>
    <row r="1875" spans="1:29" x14ac:dyDescent="0.3">
      <c r="A1875">
        <v>2799</v>
      </c>
      <c r="B1875" t="s">
        <v>6003</v>
      </c>
      <c r="C1875" t="s">
        <v>16249</v>
      </c>
      <c r="D1875" t="s">
        <v>26427</v>
      </c>
      <c r="E1875" t="s">
        <v>2465</v>
      </c>
      <c r="F1875" s="10"/>
      <c r="G1875">
        <v>2017</v>
      </c>
      <c r="J1875">
        <v>0.16805669946417645</v>
      </c>
      <c r="L1875" t="s">
        <v>37258</v>
      </c>
      <c r="M1875">
        <v>28682901</v>
      </c>
      <c r="Q1875" s="10"/>
      <c r="R1875" s="11">
        <f t="shared" si="58"/>
        <v>0</v>
      </c>
      <c r="U1875" s="11">
        <f t="shared" si="59"/>
        <v>0</v>
      </c>
      <c r="Y1875" s="11">
        <f>IF(SUM(Tableau1[[#This Row],[Other access]:[Sci-hub access]])&gt;=1,1,0)</f>
        <v>0</v>
      </c>
      <c r="Z1875" s="12">
        <f>IF(OR(Tableau1[[#This Row],[Access R1 + S1+ T1 ]]&gt;=1,Tableau1[[#This Row],[Access V1 +W1 + X1]]&gt;=1),1,0)</f>
        <v>0</v>
      </c>
      <c r="AB1875" s="10" t="str">
        <f>Tableau1[[#This Row],[DOI]]</f>
        <v>doi: 10.1097/MD.0000000000007419</v>
      </c>
      <c r="AC1875" s="13" t="str">
        <f>Tableau1[[#This Row],[Authors]]&amp;", "&amp;Tableau1[[#This Row],[Title]]&amp;" "&amp;Tableau1[[#This Row],[Journal]]&amp;". "&amp;Tableau1[[#This Row],[Year]]</f>
        <v>De-Qian K, Yue L, Li L, Guangying Z., Downregulation of Smac attenuates H2O2-induced apoptosis via endoplasmic reticulum stress in human lens epithelial cells. Medicine (Baltimore). 2017</v>
      </c>
    </row>
    <row r="1876" spans="1:29" x14ac:dyDescent="0.3">
      <c r="A1876">
        <v>3996</v>
      </c>
      <c r="B1876" t="s">
        <v>317</v>
      </c>
      <c r="C1876" t="s">
        <v>318</v>
      </c>
      <c r="D1876" t="s">
        <v>319</v>
      </c>
      <c r="E1876" t="s">
        <v>2726</v>
      </c>
      <c r="F1876" s="10"/>
      <c r="G1876">
        <v>2017</v>
      </c>
      <c r="J1876">
        <v>0.16807921848245011</v>
      </c>
      <c r="L1876" t="s">
        <v>38436</v>
      </c>
      <c r="M1876">
        <v>28496035</v>
      </c>
      <c r="Q1876" s="10"/>
      <c r="R1876" s="11">
        <f t="shared" si="58"/>
        <v>0</v>
      </c>
      <c r="U1876" s="11">
        <f t="shared" si="59"/>
        <v>0</v>
      </c>
      <c r="Y1876" s="11">
        <f>IF(SUM(Tableau1[[#This Row],[Other access]:[Sci-hub access]])&gt;=1,1,0)</f>
        <v>0</v>
      </c>
      <c r="Z1876" s="12">
        <f>IF(OR(Tableau1[[#This Row],[Access R1 + S1+ T1 ]]&gt;=1,Tableau1[[#This Row],[Access V1 +W1 + X1]]&gt;=1),1,0)</f>
        <v>0</v>
      </c>
      <c r="AB1876" s="10" t="str">
        <f>Tableau1[[#This Row],[DOI]]</f>
        <v>doi: 10.2131/jts.42.291</v>
      </c>
      <c r="AC1876" s="13" t="str">
        <f>Tableau1[[#This Row],[Authors]]&amp;", "&amp;Tableau1[[#This Row],[Title]]&amp;" "&amp;Tableau1[[#This Row],[Journal]]&amp;". "&amp;Tableau1[[#This Row],[Year]]</f>
        <v>Kanie S, Fujieda M, Hitotsumachi T, Suzuki S, Morita F, Hakoi K, Yasui H., Alleviating effects of artificial tear instillation on S-1-induced ocular toxicity in dogs. J Toxicol Sci. 2017</v>
      </c>
    </row>
    <row r="1877" spans="1:29" ht="28.8" x14ac:dyDescent="0.3">
      <c r="A1877">
        <v>7402</v>
      </c>
      <c r="B1877" t="s">
        <v>10211</v>
      </c>
      <c r="C1877" t="s">
        <v>20413</v>
      </c>
      <c r="D1877" t="s">
        <v>30645</v>
      </c>
      <c r="E1877" t="s">
        <v>2445</v>
      </c>
      <c r="F1877" s="10"/>
      <c r="G1877">
        <v>2017</v>
      </c>
      <c r="J1877">
        <v>0.16811378559714407</v>
      </c>
      <c r="L1877" t="s">
        <v>41758</v>
      </c>
      <c r="M1877">
        <v>28098727</v>
      </c>
      <c r="Q1877" s="10"/>
      <c r="R1877" s="11">
        <f t="shared" si="58"/>
        <v>0</v>
      </c>
      <c r="U1877" s="11">
        <f t="shared" si="59"/>
        <v>0</v>
      </c>
      <c r="Y1877" s="11">
        <f>IF(SUM(Tableau1[[#This Row],[Other access]:[Sci-hub access]])&gt;=1,1,0)</f>
        <v>0</v>
      </c>
      <c r="Z1877" s="12">
        <f>IF(OR(Tableau1[[#This Row],[Access R1 + S1+ T1 ]]&gt;=1,Tableau1[[#This Row],[Access V1 +W1 + X1]]&gt;=1),1,0)</f>
        <v>0</v>
      </c>
      <c r="AB1877" s="10" t="str">
        <f>Tableau1[[#This Row],[DOI]]</f>
        <v>doi: 10.1097/IAE.0000000000001490</v>
      </c>
      <c r="AC1877" s="13" t="str">
        <f>Tableau1[[#This Row],[Authors]]&amp;", "&amp;Tableau1[[#This Row],[Title]]&amp;" "&amp;Tableau1[[#This Row],[Journal]]&amp;". "&amp;Tableau1[[#This Row],[Year]]</f>
        <v>Wakabayashi Y, Usui Y, Tsubota K, Ueda S, Umazume K, Muramatsu D, Goto H., PERSISTENT OVERPRODUCTION OF INTRAOCULAR VASCULAR ENDOTHELIAL GROWTH FACTOR AS A CAUSE OF LATE VITREOUS HEMORRHAGE AFTER VITRECTOMY FOR PROLIFERATIVE DIABETIC RETINOPATHY. Retina. 2017</v>
      </c>
    </row>
    <row r="1878" spans="1:29" x14ac:dyDescent="0.3">
      <c r="A1878">
        <v>2848</v>
      </c>
      <c r="B1878" t="s">
        <v>6049</v>
      </c>
      <c r="C1878" t="s">
        <v>16295</v>
      </c>
      <c r="D1878" t="s">
        <v>26473</v>
      </c>
      <c r="E1878" t="s">
        <v>2490</v>
      </c>
      <c r="F1878" s="10"/>
      <c r="G1878">
        <v>2017</v>
      </c>
      <c r="J1878">
        <v>0.16812217629428849</v>
      </c>
      <c r="L1878" t="s">
        <v>37307</v>
      </c>
      <c r="M1878">
        <v>28673748</v>
      </c>
      <c r="Q1878" s="10"/>
      <c r="R1878" s="11">
        <f t="shared" si="58"/>
        <v>0</v>
      </c>
      <c r="U1878" s="11">
        <f t="shared" si="59"/>
        <v>0</v>
      </c>
      <c r="Y1878" s="11">
        <f>IF(SUM(Tableau1[[#This Row],[Other access]:[Sci-hub access]])&gt;=1,1,0)</f>
        <v>0</v>
      </c>
      <c r="Z1878" s="12">
        <f>IF(OR(Tableau1[[#This Row],[Access R1 + S1+ T1 ]]&gt;=1,Tableau1[[#This Row],[Access V1 +W1 + X1]]&gt;=1),1,0)</f>
        <v>0</v>
      </c>
      <c r="AB1878" s="10" t="str">
        <f>Tableau1[[#This Row],[DOI]]</f>
        <v>doi: 10.1016/j.ajo.2017.06.025</v>
      </c>
      <c r="AC1878" s="13" t="str">
        <f>Tableau1[[#This Row],[Authors]]&amp;", "&amp;Tableau1[[#This Row],[Title]]&amp;" "&amp;Tableau1[[#This Row],[Journal]]&amp;". "&amp;Tableau1[[#This Row],[Year]]</f>
        <v>Fabian ID, Thaung C, AlHarby L, Sisley K, Mudhar HS, Doherty RE, Stacey AW, Arora AK, Cohen VML, Sagoo MS., Late Solitary Extraocular Recurrence From Previously Resected Iris Melanoma. Am J Ophthalmol. 2017</v>
      </c>
    </row>
    <row r="1879" spans="1:29" x14ac:dyDescent="0.3">
      <c r="A1879">
        <v>2178</v>
      </c>
      <c r="B1879" t="s">
        <v>5413</v>
      </c>
      <c r="C1879" t="s">
        <v>15658</v>
      </c>
      <c r="D1879" t="s">
        <v>25835</v>
      </c>
      <c r="E1879" t="s">
        <v>2541</v>
      </c>
      <c r="F1879" s="10"/>
      <c r="G1879">
        <v>2017</v>
      </c>
      <c r="J1879">
        <v>0.16817978742257944</v>
      </c>
      <c r="L1879" t="s">
        <v>36649</v>
      </c>
      <c r="M1879">
        <v>28806345</v>
      </c>
      <c r="Q1879" s="10"/>
      <c r="R1879" s="11">
        <f t="shared" si="58"/>
        <v>0</v>
      </c>
      <c r="U1879" s="11">
        <f t="shared" si="59"/>
        <v>0</v>
      </c>
      <c r="Y1879" s="11">
        <f>IF(SUM(Tableau1[[#This Row],[Other access]:[Sci-hub access]])&gt;=1,1,0)</f>
        <v>0</v>
      </c>
      <c r="Z1879" s="12">
        <f>IF(OR(Tableau1[[#This Row],[Access R1 + S1+ T1 ]]&gt;=1,Tableau1[[#This Row],[Access V1 +W1 + X1]]&gt;=1),1,0)</f>
        <v>0</v>
      </c>
      <c r="AB1879" s="10" t="str">
        <f>Tableau1[[#This Row],[DOI]]</f>
        <v>doi: 10.1097/WNO.0000000000000551</v>
      </c>
      <c r="AC1879" s="13" t="str">
        <f>Tableau1[[#This Row],[Authors]]&amp;", "&amp;Tableau1[[#This Row],[Title]]&amp;" "&amp;Tableau1[[#This Row],[Journal]]&amp;". "&amp;Tableau1[[#This Row],[Year]]</f>
        <v>Borchert M, Liu GT, Pineles S, Waldman AT., Pediatric Optic Neuritis: What Is New. J Neuroophthalmol. 2017</v>
      </c>
    </row>
    <row r="1880" spans="1:29" ht="28.8" x14ac:dyDescent="0.3">
      <c r="A1880">
        <v>2707</v>
      </c>
      <c r="B1880" t="s">
        <v>5917</v>
      </c>
      <c r="C1880" t="s">
        <v>16163</v>
      </c>
      <c r="D1880" t="s">
        <v>26340</v>
      </c>
      <c r="E1880" t="s">
        <v>2443</v>
      </c>
      <c r="F1880" s="10"/>
      <c r="G1880">
        <v>2017</v>
      </c>
      <c r="J1880">
        <v>0.16837311247900444</v>
      </c>
      <c r="L1880" t="s">
        <v>37170</v>
      </c>
      <c r="M1880">
        <v>28700778</v>
      </c>
      <c r="Q1880" s="10"/>
      <c r="R1880" s="11">
        <f t="shared" si="58"/>
        <v>0</v>
      </c>
      <c r="U1880" s="11">
        <f t="shared" si="59"/>
        <v>0</v>
      </c>
      <c r="Y1880" s="11">
        <f>IF(SUM(Tableau1[[#This Row],[Other access]:[Sci-hub access]])&gt;=1,1,0)</f>
        <v>0</v>
      </c>
      <c r="Z1880" s="12">
        <f>IF(OR(Tableau1[[#This Row],[Access R1 + S1+ T1 ]]&gt;=1,Tableau1[[#This Row],[Access V1 +W1 + X1]]&gt;=1),1,0)</f>
        <v>0</v>
      </c>
      <c r="AB1880" s="10" t="str">
        <f>Tableau1[[#This Row],[DOI]]</f>
        <v>doi: 10.1167/iovs.17-21838</v>
      </c>
      <c r="AC1880" s="13" t="str">
        <f>Tableau1[[#This Row],[Authors]]&amp;", "&amp;Tableau1[[#This Row],[Title]]&amp;" "&amp;Tableau1[[#This Row],[Journal]]&amp;". "&amp;Tableau1[[#This Row],[Year]]</f>
        <v>Scholz SL, Möller I, Reis H, Süßkind D, van de Nes JAP, Leonardelli S, Schilling B, Livingstone E, Schimming T, Paschen A, Sucker A, Murali R, Steuhl KP, Schadendorf D, Westekemper H, Griewank KG., Frequent GNAQ, GNA11, and EIF1AX Mutations in Iris Melanoma. Invest Ophthalmol Vis Sci. 2017</v>
      </c>
    </row>
    <row r="1881" spans="1:29" ht="28.8" x14ac:dyDescent="0.3">
      <c r="A1881">
        <v>5288</v>
      </c>
      <c r="B1881" t="s">
        <v>8351</v>
      </c>
      <c r="C1881" t="s">
        <v>18575</v>
      </c>
      <c r="D1881" t="s">
        <v>28781</v>
      </c>
      <c r="E1881" t="s">
        <v>2900</v>
      </c>
      <c r="F1881" s="10"/>
      <c r="G1881">
        <v>2017</v>
      </c>
      <c r="J1881">
        <v>0.16844434272411424</v>
      </c>
      <c r="L1881" t="s">
        <v>39683</v>
      </c>
      <c r="M1881">
        <v>28351645</v>
      </c>
      <c r="Q1881" s="10"/>
      <c r="R1881" s="11">
        <f t="shared" si="58"/>
        <v>0</v>
      </c>
      <c r="U1881" s="11">
        <f t="shared" si="59"/>
        <v>0</v>
      </c>
      <c r="Y1881" s="11">
        <f>IF(SUM(Tableau1[[#This Row],[Other access]:[Sci-hub access]])&gt;=1,1,0)</f>
        <v>0</v>
      </c>
      <c r="Z1881" s="12">
        <f>IF(OR(Tableau1[[#This Row],[Access R1 + S1+ T1 ]]&gt;=1,Tableau1[[#This Row],[Access V1 +W1 + X1]]&gt;=1),1,0)</f>
        <v>0</v>
      </c>
      <c r="AB1881" s="10" t="str">
        <f>Tableau1[[#This Row],[DOI]]</f>
        <v>doi: 10.1016/j.bbalip.2017.03.010</v>
      </c>
      <c r="AC1881" s="13" t="str">
        <f>Tableau1[[#This Row],[Authors]]&amp;", "&amp;Tableau1[[#This Row],[Title]]&amp;" "&amp;Tableau1[[#This Row],[Journal]]&amp;". "&amp;Tableau1[[#This Row],[Year]]</f>
        <v>Ibrahim AS, Saleh H, El-Shafey M, Hussein KA, El-Masry K, Baban B, Sheibani N, Wang MH, Tawfik A, Al-Shabrawey M., Targeting of 12/15-Lipoxygenase in retinal endothelial cells, but not in monocytes/macrophages, attenuates high glucose-induced retinal leukostasis. Biochim Biophys Acta. 2017</v>
      </c>
    </row>
    <row r="1882" spans="1:29" x14ac:dyDescent="0.3">
      <c r="A1882">
        <v>10224</v>
      </c>
      <c r="B1882" t="s">
        <v>12728</v>
      </c>
      <c r="C1882" t="s">
        <v>22896</v>
      </c>
      <c r="D1882" t="s">
        <v>33180</v>
      </c>
      <c r="E1882" t="s">
        <v>2438</v>
      </c>
      <c r="F1882" s="10"/>
      <c r="G1882">
        <v>2017</v>
      </c>
      <c r="J1882">
        <v>0.16848300420096873</v>
      </c>
      <c r="L1882" t="s">
        <v>44478</v>
      </c>
      <c r="M1882">
        <v>27422974</v>
      </c>
      <c r="Q1882" s="10"/>
      <c r="R1882" s="11">
        <f t="shared" si="58"/>
        <v>0</v>
      </c>
      <c r="U1882" s="11">
        <f t="shared" si="59"/>
        <v>0</v>
      </c>
      <c r="Y1882" s="11">
        <f>IF(SUM(Tableau1[[#This Row],[Other access]:[Sci-hub access]])&gt;=1,1,0)</f>
        <v>0</v>
      </c>
      <c r="Z1882" s="12">
        <f>IF(OR(Tableau1[[#This Row],[Access R1 + S1+ T1 ]]&gt;=1,Tableau1[[#This Row],[Access V1 +W1 + X1]]&gt;=1),1,0)</f>
        <v>0</v>
      </c>
      <c r="AB1882" s="10" t="str">
        <f>Tableau1[[#This Row],[DOI]]</f>
        <v>doi: 10.1136/bjophthalmol-2016-308769</v>
      </c>
      <c r="AC1882" s="13" t="str">
        <f>Tableau1[[#This Row],[Authors]]&amp;", "&amp;Tableau1[[#This Row],[Title]]&amp;" "&amp;Tableau1[[#This Row],[Journal]]&amp;". "&amp;Tableau1[[#This Row],[Year]]</f>
        <v>Jeon H, Jung J, Kim H, Yeom JA, Choi H., Strabismus in children with white matter damage of immaturity: MRI correlation. Br J Ophthalmol. 2017</v>
      </c>
    </row>
    <row r="1883" spans="1:29" x14ac:dyDescent="0.3">
      <c r="A1883">
        <v>8015</v>
      </c>
      <c r="B1883" t="s">
        <v>10745</v>
      </c>
      <c r="C1883" t="s">
        <v>20939</v>
      </c>
      <c r="D1883" t="s">
        <v>31183</v>
      </c>
      <c r="E1883" t="s">
        <v>2523</v>
      </c>
      <c r="F1883" s="10"/>
      <c r="G1883">
        <v>2017</v>
      </c>
      <c r="J1883">
        <v>0.16853357215886622</v>
      </c>
      <c r="L1883" t="s">
        <v>42362</v>
      </c>
      <c r="M1883">
        <v>28009348</v>
      </c>
      <c r="Q1883" s="10"/>
      <c r="R1883" s="11">
        <f t="shared" si="58"/>
        <v>0</v>
      </c>
      <c r="U1883" s="11">
        <f t="shared" si="59"/>
        <v>0</v>
      </c>
      <c r="Y1883" s="11">
        <f>IF(SUM(Tableau1[[#This Row],[Other access]:[Sci-hub access]])&gt;=1,1,0)</f>
        <v>0</v>
      </c>
      <c r="Z1883" s="12">
        <f>IF(OR(Tableau1[[#This Row],[Access R1 + S1+ T1 ]]&gt;=1,Tableau1[[#This Row],[Access V1 +W1 + X1]]&gt;=1),1,0)</f>
        <v>0</v>
      </c>
      <c r="AB1883" s="10" t="str">
        <f>Tableau1[[#This Row],[DOI]]</f>
        <v>doi: 10.1038/eye.2016.283</v>
      </c>
      <c r="AC1883" s="13" t="str">
        <f>Tableau1[[#This Row],[Authors]]&amp;", "&amp;Tableau1[[#This Row],[Title]]&amp;" "&amp;Tableau1[[#This Row],[Journal]]&amp;". "&amp;Tableau1[[#This Row],[Year]]</f>
        <v>Sawers N., The state of ocular health among London's homeless population. Eye (Lond). 2017</v>
      </c>
    </row>
    <row r="1884" spans="1:29" x14ac:dyDescent="0.3">
      <c r="A1884">
        <v>10129</v>
      </c>
      <c r="B1884" t="s">
        <v>12639</v>
      </c>
      <c r="C1884" t="s">
        <v>22807</v>
      </c>
      <c r="D1884" t="s">
        <v>33089</v>
      </c>
      <c r="E1884" t="s">
        <v>2438</v>
      </c>
      <c r="F1884" s="10"/>
      <c r="G1884">
        <v>2017</v>
      </c>
      <c r="J1884">
        <v>0.16862424195111947</v>
      </c>
      <c r="L1884" t="s">
        <v>44384</v>
      </c>
      <c r="M1884">
        <v>27465389</v>
      </c>
      <c r="Q1884" s="10"/>
      <c r="R1884" s="11">
        <f t="shared" si="58"/>
        <v>0</v>
      </c>
      <c r="U1884" s="11">
        <f t="shared" si="59"/>
        <v>0</v>
      </c>
      <c r="Y1884" s="11">
        <f>IF(SUM(Tableau1[[#This Row],[Other access]:[Sci-hub access]])&gt;=1,1,0)</f>
        <v>0</v>
      </c>
      <c r="Z1884" s="12">
        <f>IF(OR(Tableau1[[#This Row],[Access R1 + S1+ T1 ]]&gt;=1,Tableau1[[#This Row],[Access V1 +W1 + X1]]&gt;=1),1,0)</f>
        <v>0</v>
      </c>
      <c r="AB1884" s="10" t="str">
        <f>Tableau1[[#This Row],[DOI]]</f>
        <v>doi: 10.1136/bjophthalmol-2016-308534</v>
      </c>
      <c r="AC1884" s="13" t="str">
        <f>Tableau1[[#This Row],[Authors]]&amp;", "&amp;Tableau1[[#This Row],[Title]]&amp;" "&amp;Tableau1[[#This Row],[Journal]]&amp;". "&amp;Tableau1[[#This Row],[Year]]</f>
        <v>Pilling RF, Outhwaite L., Are all children with visual impairment known to the eye clinic? Br J Ophthalmol. 2017</v>
      </c>
    </row>
    <row r="1885" spans="1:29" x14ac:dyDescent="0.3">
      <c r="A1885">
        <v>2194</v>
      </c>
      <c r="B1885" t="s">
        <v>5427</v>
      </c>
      <c r="C1885" t="s">
        <v>15672</v>
      </c>
      <c r="D1885" t="s">
        <v>25849</v>
      </c>
      <c r="E1885" t="s">
        <v>34079</v>
      </c>
      <c r="F1885" s="10"/>
      <c r="G1885">
        <v>2017</v>
      </c>
      <c r="J1885">
        <v>0.16876066996613792</v>
      </c>
      <c r="L1885" t="s">
        <v>36665</v>
      </c>
      <c r="M1885">
        <v>28801391</v>
      </c>
      <c r="Q1885" s="10"/>
      <c r="R1885" s="11">
        <f t="shared" si="58"/>
        <v>0</v>
      </c>
      <c r="U1885" s="11">
        <f t="shared" si="59"/>
        <v>0</v>
      </c>
      <c r="Y1885" s="11">
        <f>IF(SUM(Tableau1[[#This Row],[Other access]:[Sci-hub access]])&gt;=1,1,0)</f>
        <v>0</v>
      </c>
      <c r="Z1885" s="12">
        <f>IF(OR(Tableau1[[#This Row],[Access R1 + S1+ T1 ]]&gt;=1,Tableau1[[#This Row],[Access V1 +W1 + X1]]&gt;=1),1,0)</f>
        <v>0</v>
      </c>
      <c r="AB1885" s="10" t="str">
        <f>Tableau1[[#This Row],[DOI]]</f>
        <v>doi: 10.1136/bmjopen-2016-014807</v>
      </c>
      <c r="AC1885" s="13" t="str">
        <f>Tableau1[[#This Row],[Authors]]&amp;", "&amp;Tableau1[[#This Row],[Title]]&amp;" "&amp;Tableau1[[#This Row],[Journal]]&amp;". "&amp;Tableau1[[#This Row],[Year]]</f>
        <v>Chang CC, Chang YS, Wang SH, Lin SY, Chen YH, Chen JH., Primary Sjogren's syndrome and the risk of acute pancreatitis: a nationwide cohort study. BMJ Open. 2017</v>
      </c>
    </row>
    <row r="1886" spans="1:29" x14ac:dyDescent="0.3">
      <c r="A1886">
        <v>10117</v>
      </c>
      <c r="B1886" t="s">
        <v>12627</v>
      </c>
      <c r="C1886" t="s">
        <v>22795</v>
      </c>
      <c r="D1886" t="s">
        <v>33077</v>
      </c>
      <c r="E1886" t="s">
        <v>2479</v>
      </c>
      <c r="F1886" s="10"/>
      <c r="G1886">
        <v>2017</v>
      </c>
      <c r="J1886">
        <v>0.16899059288856266</v>
      </c>
      <c r="L1886" t="e">
        <v>#VALUE!</v>
      </c>
      <c r="M1886">
        <v>27467047</v>
      </c>
      <c r="Q1886" s="10"/>
      <c r="R1886" s="11">
        <f t="shared" si="58"/>
        <v>0</v>
      </c>
      <c r="U1886" s="11">
        <f t="shared" si="59"/>
        <v>0</v>
      </c>
      <c r="Y1886" s="11">
        <f>IF(SUM(Tableau1[[#This Row],[Other access]:[Sci-hub access]])&gt;=1,1,0)</f>
        <v>0</v>
      </c>
      <c r="Z1886" s="12">
        <f>IF(OR(Tableau1[[#This Row],[Access R1 + S1+ T1 ]]&gt;=1,Tableau1[[#This Row],[Access V1 +W1 + X1]]&gt;=1),1,0)</f>
        <v>0</v>
      </c>
      <c r="AB1886" s="10" t="e">
        <f>Tableau1[[#This Row],[DOI]]</f>
        <v>#VALUE!</v>
      </c>
      <c r="AC1886" s="13" t="str">
        <f>Tableau1[[#This Row],[Authors]]&amp;", "&amp;Tableau1[[#This Row],[Title]]&amp;" "&amp;Tableau1[[#This Row],[Journal]]&amp;". "&amp;Tableau1[[#This Row],[Year]]</f>
        <v>Eslani M, Haq Z, Movahedan A, Moss A, Baradaran-Rafii A, Mogilishetty G, Holland EJ, Djalilian AR., Late Acute Rejection After Allograft Limbal Stem Cell Transplantation: Evidence for Long-Term Donor Survival. Cornea. 2017</v>
      </c>
    </row>
    <row r="1887" spans="1:29" ht="28.8" x14ac:dyDescent="0.3">
      <c r="A1887">
        <v>6092</v>
      </c>
      <c r="B1887" t="s">
        <v>9070</v>
      </c>
      <c r="C1887" t="s">
        <v>19283</v>
      </c>
      <c r="D1887" t="s">
        <v>29500</v>
      </c>
      <c r="E1887" t="s">
        <v>2504</v>
      </c>
      <c r="F1887" s="10"/>
      <c r="G1887">
        <v>2017</v>
      </c>
      <c r="J1887">
        <v>0.16915015437939707</v>
      </c>
      <c r="L1887" t="s">
        <v>40467</v>
      </c>
      <c r="M1887">
        <v>28250457</v>
      </c>
      <c r="Q1887" s="10"/>
      <c r="R1887" s="11">
        <f t="shared" si="58"/>
        <v>0</v>
      </c>
      <c r="U1887" s="11">
        <f t="shared" si="59"/>
        <v>0</v>
      </c>
      <c r="Y1887" s="11">
        <f>IF(SUM(Tableau1[[#This Row],[Other access]:[Sci-hub access]])&gt;=1,1,0)</f>
        <v>0</v>
      </c>
      <c r="Z1887" s="12">
        <f>IF(OR(Tableau1[[#This Row],[Access R1 + S1+ T1 ]]&gt;=1,Tableau1[[#This Row],[Access V1 +W1 + X1]]&gt;=1),1,0)</f>
        <v>0</v>
      </c>
      <c r="AB1887" s="10" t="str">
        <f>Tableau1[[#This Row],[DOI]]</f>
        <v>doi: 10.1038/ng.3799</v>
      </c>
      <c r="AC1887" s="13" t="str">
        <f>Tableau1[[#This Row],[Authors]]&amp;", "&amp;Tableau1[[#This Row],[Title]]&amp;" "&amp;Tableau1[[#This Row],[Journal]]&amp;". "&amp;Tableau1[[#This Row],[Year]]</f>
        <v>Scerri TS, Quaglieri A, Cai C, Zernant J, Matsunami N, Baird L, Scheppke L, Bonelli R, Yannuzzi LA, Friedlander M; MacTel Project Consortium., Egan CA, Fruttiger M, Leppert M, Allikmets R, Bahlo M., Genome-wide analyses identify common variants associated with macular telangiectasia type 2. Nat Genet. 2017</v>
      </c>
    </row>
    <row r="1888" spans="1:29" x14ac:dyDescent="0.3">
      <c r="A1888">
        <v>10938</v>
      </c>
      <c r="B1888" t="s">
        <v>2390</v>
      </c>
      <c r="C1888" t="s">
        <v>2391</v>
      </c>
      <c r="D1888" t="s">
        <v>2392</v>
      </c>
      <c r="E1888" t="s">
        <v>3230</v>
      </c>
      <c r="F1888" s="10"/>
      <c r="G1888">
        <v>2017</v>
      </c>
      <c r="J1888">
        <v>0.16915799456799629</v>
      </c>
      <c r="L1888" t="s">
        <v>45179</v>
      </c>
      <c r="M1888">
        <v>26817810</v>
      </c>
      <c r="Q1888" s="10"/>
      <c r="R1888" s="11">
        <f t="shared" si="58"/>
        <v>0</v>
      </c>
      <c r="U1888" s="11">
        <f t="shared" si="59"/>
        <v>0</v>
      </c>
      <c r="Y1888" s="11">
        <f>IF(SUM(Tableau1[[#This Row],[Other access]:[Sci-hub access]])&gt;=1,1,0)</f>
        <v>0</v>
      </c>
      <c r="Z1888" s="12">
        <f>IF(OR(Tableau1[[#This Row],[Access R1 + S1+ T1 ]]&gt;=1,Tableau1[[#This Row],[Access V1 +W1 + X1]]&gt;=1),1,0)</f>
        <v>0</v>
      </c>
      <c r="AB1888" s="10" t="str">
        <f>Tableau1[[#This Row],[DOI]]</f>
        <v>doi: 10.1177/0269215515624479</v>
      </c>
      <c r="AC1888" s="13" t="str">
        <f>Tableau1[[#This Row],[Authors]]&amp;", "&amp;Tableau1[[#This Row],[Title]]&amp;" "&amp;Tableau1[[#This Row],[Journal]]&amp;". "&amp;Tableau1[[#This Row],[Year]]</f>
        <v>Cimarolli VR, Boerner K, Reinhardt JP, Horowitz A, Wahl HW, Schilling O, Brennan-Ing M., A population study of correlates of social participation in older adults with age-related vision loss. Clin Rehabil. 2017</v>
      </c>
    </row>
    <row r="1889" spans="1:29" x14ac:dyDescent="0.3">
      <c r="A1889">
        <v>10979</v>
      </c>
      <c r="B1889" t="s">
        <v>13411</v>
      </c>
      <c r="C1889" t="s">
        <v>23573</v>
      </c>
      <c r="D1889" t="s">
        <v>33865</v>
      </c>
      <c r="E1889" t="s">
        <v>2719</v>
      </c>
      <c r="F1889" s="10"/>
      <c r="G1889">
        <v>2017</v>
      </c>
      <c r="J1889">
        <v>0.16949284608954862</v>
      </c>
      <c r="L1889" t="s">
        <v>45220</v>
      </c>
      <c r="M1889">
        <v>26731243</v>
      </c>
      <c r="Q1889" s="10"/>
      <c r="R1889" s="11">
        <f t="shared" si="58"/>
        <v>0</v>
      </c>
      <c r="U1889" s="11">
        <f t="shared" si="59"/>
        <v>0</v>
      </c>
      <c r="Y1889" s="11">
        <f>IF(SUM(Tableau1[[#This Row],[Other access]:[Sci-hub access]])&gt;=1,1,0)</f>
        <v>0</v>
      </c>
      <c r="Z1889" s="12">
        <f>IF(OR(Tableau1[[#This Row],[Access R1 + S1+ T1 ]]&gt;=1,Tableau1[[#This Row],[Access V1 +W1 + X1]]&gt;=1),1,0)</f>
        <v>0</v>
      </c>
      <c r="AB1889" s="10" t="str">
        <f>Tableau1[[#This Row],[DOI]]</f>
        <v>doi: 10.3109/09273948.2015.1107593</v>
      </c>
      <c r="AC1889" s="13" t="str">
        <f>Tableau1[[#This Row],[Authors]]&amp;", "&amp;Tableau1[[#This Row],[Title]]&amp;" "&amp;Tableau1[[#This Row],[Journal]]&amp;". "&amp;Tableau1[[#This Row],[Year]]</f>
        <v>Li X, Ma Y, Tang J, Chen T, Ma X., A Hemophagocytic Lymphohistiocytosis Patient that Presented with Unilateral Panuveitis. Ocul Immunol Inflamm. 2017</v>
      </c>
    </row>
    <row r="1890" spans="1:29" x14ac:dyDescent="0.3">
      <c r="A1890">
        <v>1248</v>
      </c>
      <c r="B1890" t="s">
        <v>4510</v>
      </c>
      <c r="C1890" t="s">
        <v>14763</v>
      </c>
      <c r="D1890" t="s">
        <v>24931</v>
      </c>
      <c r="E1890" t="s">
        <v>2529</v>
      </c>
      <c r="F1890" s="10"/>
      <c r="G1890">
        <v>2017</v>
      </c>
      <c r="J1890">
        <v>0.16950971993175945</v>
      </c>
      <c r="L1890" t="s">
        <v>35735</v>
      </c>
      <c r="M1890">
        <v>28985092</v>
      </c>
      <c r="Q1890" s="10"/>
      <c r="R1890" s="11">
        <f t="shared" si="58"/>
        <v>0</v>
      </c>
      <c r="U1890" s="11">
        <f t="shared" si="59"/>
        <v>0</v>
      </c>
      <c r="Y1890" s="11">
        <f>IF(SUM(Tableau1[[#This Row],[Other access]:[Sci-hub access]])&gt;=1,1,0)</f>
        <v>0</v>
      </c>
      <c r="Z1890" s="12">
        <f>IF(OR(Tableau1[[#This Row],[Access R1 + S1+ T1 ]]&gt;=1,Tableau1[[#This Row],[Access V1 +W1 + X1]]&gt;=1),1,0)</f>
        <v>0</v>
      </c>
      <c r="AB1890" s="10" t="str">
        <f>Tableau1[[#This Row],[DOI]]</f>
        <v>doi: 10.1080/02713683.2017.1344713</v>
      </c>
      <c r="AC1890" s="13" t="str">
        <f>Tableau1[[#This Row],[Authors]]&amp;", "&amp;Tableau1[[#This Row],[Title]]&amp;" "&amp;Tableau1[[#This Row],[Journal]]&amp;". "&amp;Tableau1[[#This Row],[Year]]</f>
        <v>Seong H, Ryu J, Yoo WS, Kim SJ, Han YS, Park JM, Kang SS, Seo SW., Resveratrol Ameliorates Retinal Ischemia/Reperfusion Injury in C57BL/6J Mice via Downregulation of Caspase-3. Curr Eye Res. 2017</v>
      </c>
    </row>
    <row r="1891" spans="1:29" x14ac:dyDescent="0.3">
      <c r="A1891">
        <v>1131</v>
      </c>
      <c r="B1891" t="s">
        <v>4393</v>
      </c>
      <c r="C1891" t="s">
        <v>14647</v>
      </c>
      <c r="D1891" t="s">
        <v>24814</v>
      </c>
      <c r="E1891" t="s">
        <v>2467</v>
      </c>
      <c r="F1891" s="10"/>
      <c r="G1891">
        <v>2017</v>
      </c>
      <c r="J1891">
        <v>0.1698349121871553</v>
      </c>
      <c r="L1891" t="s">
        <v>35618</v>
      </c>
      <c r="M1891">
        <v>29020430</v>
      </c>
      <c r="Q1891" s="10"/>
      <c r="R1891" s="11">
        <f t="shared" si="58"/>
        <v>0</v>
      </c>
      <c r="U1891" s="11">
        <f t="shared" si="59"/>
        <v>0</v>
      </c>
      <c r="Y1891" s="11">
        <f>IF(SUM(Tableau1[[#This Row],[Other access]:[Sci-hub access]])&gt;=1,1,0)</f>
        <v>0</v>
      </c>
      <c r="Z1891" s="12">
        <f>IF(OR(Tableau1[[#This Row],[Access R1 + S1+ T1 ]]&gt;=1,Tableau1[[#This Row],[Access V1 +W1 + X1]]&gt;=1),1,0)</f>
        <v>0</v>
      </c>
      <c r="AB1891" s="10" t="str">
        <f>Tableau1[[#This Row],[DOI]]</f>
        <v>doi: 10.3928/23258160-20170928-11</v>
      </c>
      <c r="AC1891" s="13" t="str">
        <f>Tableau1[[#This Row],[Authors]]&amp;", "&amp;Tableau1[[#This Row],[Title]]&amp;" "&amp;Tableau1[[#This Row],[Journal]]&amp;". "&amp;Tableau1[[#This Row],[Year]]</f>
        <v>Gündüz K, Çöndü G, Shields CL., Acute Exudative Polymorphous Paraneoplastic Vitelliform Maculopathy Managed With Intravitreal Aflibercept. Ophthalmic Surg Lasers Imaging Retina. 2017</v>
      </c>
    </row>
    <row r="1892" spans="1:29" x14ac:dyDescent="0.3">
      <c r="A1892">
        <v>1603</v>
      </c>
      <c r="B1892" t="s">
        <v>4855</v>
      </c>
      <c r="C1892" t="s">
        <v>15105</v>
      </c>
      <c r="D1892" t="s">
        <v>25276</v>
      </c>
      <c r="E1892" t="s">
        <v>2613</v>
      </c>
      <c r="F1892" s="10"/>
      <c r="G1892">
        <v>2017</v>
      </c>
      <c r="J1892">
        <v>0.16984877656005115</v>
      </c>
      <c r="L1892" t="s">
        <v>36082</v>
      </c>
      <c r="M1892">
        <v>28914005</v>
      </c>
      <c r="Q1892" s="10"/>
      <c r="R1892" s="11">
        <f t="shared" si="58"/>
        <v>0</v>
      </c>
      <c r="U1892" s="11">
        <f t="shared" si="59"/>
        <v>0</v>
      </c>
      <c r="Y1892" s="11">
        <f>IF(SUM(Tableau1[[#This Row],[Other access]:[Sci-hub access]])&gt;=1,1,0)</f>
        <v>0</v>
      </c>
      <c r="Z1892" s="12">
        <f>IF(OR(Tableau1[[#This Row],[Access R1 + S1+ T1 ]]&gt;=1,Tableau1[[#This Row],[Access V1 +W1 + X1]]&gt;=1),1,0)</f>
        <v>0</v>
      </c>
      <c r="AB1892" s="10" t="str">
        <f>Tableau1[[#This Row],[DOI]]</f>
        <v>doi: 10.3341/kjo.2016.0033</v>
      </c>
      <c r="AC1892" s="13" t="str">
        <f>Tableau1[[#This Row],[Authors]]&amp;", "&amp;Tableau1[[#This Row],[Title]]&amp;" "&amp;Tableau1[[#This Row],[Journal]]&amp;". "&amp;Tableau1[[#This Row],[Year]]</f>
        <v>Kim JM, Lee EJ, Cho GE, Bae K, Lee JY, Han G, Kang SW., Delayed Absorption of Subretinal Fluid after Retinal Reattachment Surgery and Associated Choroidal Features. Korean J Ophthalmol. 2017</v>
      </c>
    </row>
    <row r="1893" spans="1:29" x14ac:dyDescent="0.3">
      <c r="A1893">
        <v>3775</v>
      </c>
      <c r="B1893" t="s">
        <v>6943</v>
      </c>
      <c r="C1893" t="s">
        <v>17183</v>
      </c>
      <c r="D1893" t="s">
        <v>27367</v>
      </c>
      <c r="E1893" t="s">
        <v>2443</v>
      </c>
      <c r="F1893" s="10"/>
      <c r="G1893">
        <v>2017</v>
      </c>
      <c r="J1893">
        <v>0.16993981643776235</v>
      </c>
      <c r="L1893" t="s">
        <v>38219</v>
      </c>
      <c r="M1893">
        <v>28535268</v>
      </c>
      <c r="Q1893" s="10"/>
      <c r="R1893" s="11">
        <f t="shared" si="58"/>
        <v>0</v>
      </c>
      <c r="U1893" s="11">
        <f t="shared" si="59"/>
        <v>0</v>
      </c>
      <c r="Y1893" s="11">
        <f>IF(SUM(Tableau1[[#This Row],[Other access]:[Sci-hub access]])&gt;=1,1,0)</f>
        <v>0</v>
      </c>
      <c r="Z1893" s="12">
        <f>IF(OR(Tableau1[[#This Row],[Access R1 + S1+ T1 ]]&gt;=1,Tableau1[[#This Row],[Access V1 +W1 + X1]]&gt;=1),1,0)</f>
        <v>0</v>
      </c>
      <c r="AB1893" s="10" t="str">
        <f>Tableau1[[#This Row],[DOI]]</f>
        <v>doi: 10.1167/iovs.16-20783</v>
      </c>
      <c r="AC1893" s="13" t="str">
        <f>Tableau1[[#This Row],[Authors]]&amp;", "&amp;Tableau1[[#This Row],[Title]]&amp;" "&amp;Tableau1[[#This Row],[Journal]]&amp;". "&amp;Tableau1[[#This Row],[Year]]</f>
        <v>Urzua CA, Guerrero J, Gatica H, Velasquez V, Goecke A., Evaluation of the Glucocorticoid Receptor as a Biomarker of Treatment Response in Vogt-Koyanagi-Harada Disease. Invest Ophthalmol Vis Sci. 2017</v>
      </c>
    </row>
    <row r="1894" spans="1:29" x14ac:dyDescent="0.3">
      <c r="A1894">
        <v>10036</v>
      </c>
      <c r="B1894" t="s">
        <v>12556</v>
      </c>
      <c r="C1894" t="s">
        <v>22724</v>
      </c>
      <c r="D1894" t="s">
        <v>33005</v>
      </c>
      <c r="E1894" t="s">
        <v>34340</v>
      </c>
      <c r="F1894" s="10"/>
      <c r="G1894">
        <v>2017</v>
      </c>
      <c r="J1894">
        <v>0.17002798798710539</v>
      </c>
      <c r="L1894" t="s">
        <v>44293</v>
      </c>
      <c r="M1894">
        <v>27490964</v>
      </c>
      <c r="Q1894" s="10"/>
      <c r="R1894" s="11">
        <f t="shared" si="58"/>
        <v>0</v>
      </c>
      <c r="U1894" s="11">
        <f t="shared" si="59"/>
        <v>0</v>
      </c>
      <c r="Y1894" s="11">
        <f>IF(SUM(Tableau1[[#This Row],[Other access]:[Sci-hub access]])&gt;=1,1,0)</f>
        <v>0</v>
      </c>
      <c r="Z1894" s="12">
        <f>IF(OR(Tableau1[[#This Row],[Access R1 + S1+ T1 ]]&gt;=1,Tableau1[[#This Row],[Access V1 +W1 + X1]]&gt;=1),1,0)</f>
        <v>0</v>
      </c>
      <c r="AB1894" s="10" t="str">
        <f>Tableau1[[#This Row],[DOI]]</f>
        <v>doi: 10.1002/lsm.22554</v>
      </c>
      <c r="AC1894" s="13" t="str">
        <f>Tableau1[[#This Row],[Authors]]&amp;", "&amp;Tableau1[[#This Row],[Title]]&amp;" "&amp;Tableau1[[#This Row],[Journal]]&amp;". "&amp;Tableau1[[#This Row],[Year]]</f>
        <v>Singh K, Yamada D, Tearney G., Astigmatism corrected common path probe for optical coherence tomography. Lasers Surg Med. 2017</v>
      </c>
    </row>
    <row r="1895" spans="1:29" x14ac:dyDescent="0.3">
      <c r="A1895">
        <v>4795</v>
      </c>
      <c r="B1895" t="s">
        <v>7900</v>
      </c>
      <c r="C1895" t="s">
        <v>14578</v>
      </c>
      <c r="D1895" t="s">
        <v>28330</v>
      </c>
      <c r="E1895" t="s">
        <v>2438</v>
      </c>
      <c r="F1895" s="10"/>
      <c r="G1895">
        <v>2017</v>
      </c>
      <c r="J1895">
        <v>0.17017215218026127</v>
      </c>
      <c r="L1895" t="s">
        <v>39208</v>
      </c>
      <c r="M1895">
        <v>28404668</v>
      </c>
      <c r="Q1895" s="10"/>
      <c r="R1895" s="11">
        <f t="shared" si="58"/>
        <v>0</v>
      </c>
      <c r="U1895" s="11">
        <f t="shared" si="59"/>
        <v>0</v>
      </c>
      <c r="Y1895" s="11">
        <f>IF(SUM(Tableau1[[#This Row],[Other access]:[Sci-hub access]])&gt;=1,1,0)</f>
        <v>0</v>
      </c>
      <c r="Z1895" s="12">
        <f>IF(OR(Tableau1[[#This Row],[Access R1 + S1+ T1 ]]&gt;=1,Tableau1[[#This Row],[Access V1 +W1 + X1]]&gt;=1),1,0)</f>
        <v>0</v>
      </c>
      <c r="AB1895" s="10" t="str">
        <f>Tableau1[[#This Row],[DOI]]</f>
        <v>doi: 10.1136/bjophthalmol-2016-309436</v>
      </c>
      <c r="AC1895" s="13" t="str">
        <f>Tableau1[[#This Row],[Authors]]&amp;", "&amp;Tableau1[[#This Row],[Title]]&amp;" "&amp;Tableau1[[#This Row],[Journal]]&amp;". "&amp;Tableau1[[#This Row],[Year]]</f>
        <v>Lee EJ, Han JC, Kee C., Nasalised distribution of peripapillary retinal nerve fibre layers in large discs. Br J Ophthalmol. 2017</v>
      </c>
    </row>
    <row r="1896" spans="1:29" x14ac:dyDescent="0.3">
      <c r="A1896">
        <v>3913</v>
      </c>
      <c r="B1896" t="s">
        <v>7071</v>
      </c>
      <c r="C1896" t="s">
        <v>17308</v>
      </c>
      <c r="D1896" t="s">
        <v>27496</v>
      </c>
      <c r="E1896" t="s">
        <v>2607</v>
      </c>
      <c r="F1896" s="10"/>
      <c r="G1896">
        <v>2017</v>
      </c>
      <c r="J1896">
        <v>0.17019048595265973</v>
      </c>
      <c r="L1896" t="s">
        <v>38354</v>
      </c>
      <c r="M1896">
        <v>28507090</v>
      </c>
      <c r="Q1896" s="10"/>
      <c r="R1896" s="11">
        <f t="shared" si="58"/>
        <v>0</v>
      </c>
      <c r="U1896" s="11">
        <f t="shared" si="59"/>
        <v>0</v>
      </c>
      <c r="Y1896" s="11">
        <f>IF(SUM(Tableau1[[#This Row],[Other access]:[Sci-hub access]])&gt;=1,1,0)</f>
        <v>0</v>
      </c>
      <c r="Z1896" s="12">
        <f>IF(OR(Tableau1[[#This Row],[Access R1 + S1+ T1 ]]&gt;=1,Tableau1[[#This Row],[Access V1 +W1 + X1]]&gt;=1),1,0)</f>
        <v>0</v>
      </c>
      <c r="AB1896" s="10" t="str">
        <f>Tableau1[[#This Row],[DOI]]</f>
        <v>doi: 10.1503/cmaj.161005</v>
      </c>
      <c r="AC1896" s="13" t="str">
        <f>Tableau1[[#This Row],[Authors]]&amp;", "&amp;Tableau1[[#This Row],[Title]]&amp;" "&amp;Tableau1[[#This Row],[Journal]]&amp;". "&amp;Tableau1[[#This Row],[Year]]</f>
        <v>Choi CJ, Lee NG., Ocular surface squamous neoplasia in a patient with AIDS. CMAJ. 2017</v>
      </c>
    </row>
    <row r="1897" spans="1:29" x14ac:dyDescent="0.3">
      <c r="A1897">
        <v>633</v>
      </c>
      <c r="B1897" t="s">
        <v>3896</v>
      </c>
      <c r="C1897" t="s">
        <v>14151</v>
      </c>
      <c r="D1897" t="s">
        <v>24316</v>
      </c>
      <c r="E1897" t="s">
        <v>2441</v>
      </c>
      <c r="F1897" s="10"/>
      <c r="G1897">
        <v>2017</v>
      </c>
      <c r="J1897">
        <v>0.17022140300281363</v>
      </c>
      <c r="L1897" t="s">
        <v>35131</v>
      </c>
      <c r="M1897">
        <v>29157363</v>
      </c>
      <c r="Q1897" s="10"/>
      <c r="R1897" s="11">
        <f t="shared" si="58"/>
        <v>0</v>
      </c>
      <c r="U1897" s="11">
        <f t="shared" si="59"/>
        <v>0</v>
      </c>
      <c r="Y1897" s="11">
        <f>IF(SUM(Tableau1[[#This Row],[Other access]:[Sci-hub access]])&gt;=1,1,0)</f>
        <v>0</v>
      </c>
      <c r="Z1897" s="12">
        <f>IF(OR(Tableau1[[#This Row],[Access R1 + S1+ T1 ]]&gt;=1,Tableau1[[#This Row],[Access V1 +W1 + X1]]&gt;=1),1,0)</f>
        <v>0</v>
      </c>
      <c r="AB1897" s="10" t="str">
        <f>Tableau1[[#This Row],[DOI]]</f>
        <v>doi: 10.1016/j.ophtha.2017.07.015</v>
      </c>
      <c r="AC1897" s="13" t="str">
        <f>Tableau1[[#This Row],[Authors]]&amp;", "&amp;Tableau1[[#This Row],[Title]]&amp;" "&amp;Tableau1[[#This Row],[Journal]]&amp;". "&amp;Tableau1[[#This Row],[Year]]</f>
        <v>Tatham AJ, Medeiros FA., Detecting Structural Progression in Glaucoma with Optical Coherence Tomography. Ophthalmology. 2017</v>
      </c>
    </row>
    <row r="1898" spans="1:29" ht="28.8" x14ac:dyDescent="0.3">
      <c r="A1898">
        <v>8561</v>
      </c>
      <c r="B1898" t="s">
        <v>11229</v>
      </c>
      <c r="C1898" t="s">
        <v>21413</v>
      </c>
      <c r="D1898" t="s">
        <v>31668</v>
      </c>
      <c r="E1898" t="s">
        <v>34428</v>
      </c>
      <c r="F1898" s="10"/>
      <c r="G1898">
        <v>2017</v>
      </c>
      <c r="J1898">
        <v>0.17025755533856779</v>
      </c>
      <c r="L1898" t="s">
        <v>42897</v>
      </c>
      <c r="M1898">
        <v>27890673</v>
      </c>
      <c r="Q1898" s="10"/>
      <c r="R1898" s="11">
        <f t="shared" si="58"/>
        <v>0</v>
      </c>
      <c r="U1898" s="11">
        <f t="shared" si="59"/>
        <v>0</v>
      </c>
      <c r="Y1898" s="11">
        <f>IF(SUM(Tableau1[[#This Row],[Other access]:[Sci-hub access]])&gt;=1,1,0)</f>
        <v>0</v>
      </c>
      <c r="Z1898" s="12">
        <f>IF(OR(Tableau1[[#This Row],[Access R1 + S1+ T1 ]]&gt;=1,Tableau1[[#This Row],[Access V1 +W1 + X1]]&gt;=1),1,0)</f>
        <v>0</v>
      </c>
      <c r="AB1898" s="10" t="str">
        <f>Tableau1[[#This Row],[DOI]]</f>
        <v>doi: 10.1016/j.nbd.2016.11.008</v>
      </c>
      <c r="AC1898" s="13" t="str">
        <f>Tableau1[[#This Row],[Authors]]&amp;", "&amp;Tableau1[[#This Row],[Title]]&amp;" "&amp;Tableau1[[#This Row],[Journal]]&amp;". "&amp;Tableau1[[#This Row],[Year]]</f>
        <v>Tingaud-Sequeira A, Raldúa D, Lavie J, Mathieu G, Bordier M, Knoll-Gellida A, Rambeau P, Coupry I, André M, Malm E, Möller C, Andreasson S, Rendtorff ND, Tranebjærg L, Koenig M, Lacombe D, Goizet C, Babin PJ., Functional validation of ABHD12 mutations in the neurodegenerative disease PHARC. Neurobiol Dis. 2017</v>
      </c>
    </row>
    <row r="1899" spans="1:29" x14ac:dyDescent="0.3">
      <c r="A1899">
        <v>6960</v>
      </c>
      <c r="B1899" t="s">
        <v>9825</v>
      </c>
      <c r="C1899" t="s">
        <v>20028</v>
      </c>
      <c r="D1899" t="s">
        <v>30259</v>
      </c>
      <c r="E1899" t="s">
        <v>2464</v>
      </c>
      <c r="F1899" s="10"/>
      <c r="G1899">
        <v>2017</v>
      </c>
      <c r="J1899">
        <v>0.17029889547479915</v>
      </c>
      <c r="L1899" t="s">
        <v>41318</v>
      </c>
      <c r="M1899">
        <v>28141764</v>
      </c>
      <c r="Q1899" s="10"/>
      <c r="R1899" s="11">
        <f t="shared" si="58"/>
        <v>0</v>
      </c>
      <c r="U1899" s="11">
        <f t="shared" si="59"/>
        <v>0</v>
      </c>
      <c r="Y1899" s="11">
        <f>IF(SUM(Tableau1[[#This Row],[Other access]:[Sci-hub access]])&gt;=1,1,0)</f>
        <v>0</v>
      </c>
      <c r="Z1899" s="12">
        <f>IF(OR(Tableau1[[#This Row],[Access R1 + S1+ T1 ]]&gt;=1,Tableau1[[#This Row],[Access V1 +W1 + X1]]&gt;=1),1,0)</f>
        <v>0</v>
      </c>
      <c r="AB1899" s="10" t="str">
        <f>Tableau1[[#This Row],[DOI]]</f>
        <v>doi: 10.1097/ICU.0000000000000359</v>
      </c>
      <c r="AC1899" s="13" t="str">
        <f>Tableau1[[#This Row],[Authors]]&amp;", "&amp;Tableau1[[#This Row],[Title]]&amp;" "&amp;Tableau1[[#This Row],[Journal]]&amp;". "&amp;Tableau1[[#This Row],[Year]]</f>
        <v>Cabral T, DiCarlo JE, Justus S, Sengillo JD, Xu Y, Tsang SH., CRISPR applications in ophthalmologic genome surgery. Curr Opin Ophthalmol. 2017</v>
      </c>
    </row>
    <row r="1900" spans="1:29" x14ac:dyDescent="0.3">
      <c r="A1900">
        <v>4193</v>
      </c>
      <c r="B1900" t="s">
        <v>7333</v>
      </c>
      <c r="C1900" t="s">
        <v>17569</v>
      </c>
      <c r="D1900" t="s">
        <v>27761</v>
      </c>
      <c r="E1900" t="s">
        <v>2939</v>
      </c>
      <c r="F1900" s="10"/>
      <c r="G1900">
        <v>2017</v>
      </c>
      <c r="J1900">
        <v>0.17031673118249124</v>
      </c>
      <c r="L1900" t="s">
        <v>38624</v>
      </c>
      <c r="M1900">
        <v>28472352</v>
      </c>
      <c r="Q1900" s="10"/>
      <c r="R1900" s="11">
        <f t="shared" si="58"/>
        <v>0</v>
      </c>
      <c r="U1900" s="11">
        <f t="shared" si="59"/>
        <v>0</v>
      </c>
      <c r="Y1900" s="11">
        <f>IF(SUM(Tableau1[[#This Row],[Other access]:[Sci-hub access]])&gt;=1,1,0)</f>
        <v>0</v>
      </c>
      <c r="Z1900" s="12">
        <f>IF(OR(Tableau1[[#This Row],[Access R1 + S1+ T1 ]]&gt;=1,Tableau1[[#This Row],[Access V1 +W1 + X1]]&gt;=1),1,0)</f>
        <v>0</v>
      </c>
      <c r="AB1900" s="10" t="str">
        <f>Tableau1[[#This Row],[DOI]]</f>
        <v>doi: 10.1210/jc.2016-4015</v>
      </c>
      <c r="AC1900" s="13" t="str">
        <f>Tableau1[[#This Row],[Authors]]&amp;", "&amp;Tableau1[[#This Row],[Title]]&amp;" "&amp;Tableau1[[#This Row],[Journal]]&amp;". "&amp;Tableau1[[#This Row],[Year]]</f>
        <v>Tu WJ, Liu H, Liu Q, Cao JL, Guo M., Association Between Serum Lipoprotein(a) and Diabetic Retinopathy in Han Chinese Patients With Type 2 Diabetes. J Clin Endocrinol Metab. 2017</v>
      </c>
    </row>
    <row r="1901" spans="1:29" x14ac:dyDescent="0.3">
      <c r="A1901">
        <v>8975</v>
      </c>
      <c r="B1901" t="s">
        <v>11591</v>
      </c>
      <c r="C1901" t="s">
        <v>21771</v>
      </c>
      <c r="D1901" t="s">
        <v>32032</v>
      </c>
      <c r="E1901" t="s">
        <v>2445</v>
      </c>
      <c r="F1901" s="10"/>
      <c r="G1901">
        <v>2017</v>
      </c>
      <c r="J1901">
        <v>0.17041434991520354</v>
      </c>
      <c r="L1901" t="s">
        <v>43301</v>
      </c>
      <c r="M1901">
        <v>27787448</v>
      </c>
      <c r="Q1901" s="10"/>
      <c r="R1901" s="11">
        <f t="shared" si="58"/>
        <v>0</v>
      </c>
      <c r="U1901" s="11">
        <f t="shared" si="59"/>
        <v>0</v>
      </c>
      <c r="Y1901" s="11">
        <f>IF(SUM(Tableau1[[#This Row],[Other access]:[Sci-hub access]])&gt;=1,1,0)</f>
        <v>0</v>
      </c>
      <c r="Z1901" s="12">
        <f>IF(OR(Tableau1[[#This Row],[Access R1 + S1+ T1 ]]&gt;=1,Tableau1[[#This Row],[Access V1 +W1 + X1]]&gt;=1),1,0)</f>
        <v>0</v>
      </c>
      <c r="AB1901" s="10" t="str">
        <f>Tableau1[[#This Row],[DOI]]</f>
        <v>doi: 10.1097/IAE.0000000000001361</v>
      </c>
      <c r="AC1901" s="13" t="str">
        <f>Tableau1[[#This Row],[Authors]]&amp;", "&amp;Tableau1[[#This Row],[Title]]&amp;" "&amp;Tableau1[[#This Row],[Journal]]&amp;". "&amp;Tableau1[[#This Row],[Year]]</f>
        <v>Eliott D, Stryjewski TP, Andreoli MT, Andreoli CM., SMOKING IS A RISK FACTOR FOR PROLIFERATIVE VITREORETINOPATHY AFTER TRAUMATIC RETINAL DETACHMENT. Retina. 2017</v>
      </c>
    </row>
    <row r="1902" spans="1:29" x14ac:dyDescent="0.3">
      <c r="A1902">
        <v>1588</v>
      </c>
      <c r="B1902" t="s">
        <v>4840</v>
      </c>
      <c r="C1902" t="s">
        <v>15090</v>
      </c>
      <c r="D1902" t="s">
        <v>25261</v>
      </c>
      <c r="E1902" t="s">
        <v>2516</v>
      </c>
      <c r="F1902" s="10"/>
      <c r="G1902">
        <v>2017</v>
      </c>
      <c r="J1902">
        <v>0.17041547475348517</v>
      </c>
      <c r="L1902" t="s">
        <v>36067</v>
      </c>
      <c r="M1902">
        <v>28918250</v>
      </c>
      <c r="Q1902" s="10"/>
      <c r="R1902" s="11">
        <f t="shared" si="58"/>
        <v>0</v>
      </c>
      <c r="U1902" s="11">
        <f t="shared" si="59"/>
        <v>0</v>
      </c>
      <c r="Y1902" s="11">
        <f>IF(SUM(Tableau1[[#This Row],[Other access]:[Sci-hub access]])&gt;=1,1,0)</f>
        <v>0</v>
      </c>
      <c r="Z1902" s="12">
        <f>IF(OR(Tableau1[[#This Row],[Access R1 + S1+ T1 ]]&gt;=1,Tableau1[[#This Row],[Access V1 +W1 + X1]]&gt;=1),1,0)</f>
        <v>0</v>
      </c>
      <c r="AB1902" s="10" t="str">
        <f>Tableau1[[#This Row],[DOI]]</f>
        <v>doi: 10.1016/j.gene.2017.09.022</v>
      </c>
      <c r="AC1902" s="13" t="str">
        <f>Tableau1[[#This Row],[Authors]]&amp;", "&amp;Tableau1[[#This Row],[Title]]&amp;" "&amp;Tableau1[[#This Row],[Journal]]&amp;". "&amp;Tableau1[[#This Row],[Year]]</f>
        <v>Liutkeviciene R, Vilkeviciute A, Streleckiene G, Kriauciuniene L, Chaleckis R, Deltuva VP., Associations of cholesteryl ester transfer protein (CETP) gene variants with predisposition to age-related macular degeneration. Gene. 2017</v>
      </c>
    </row>
    <row r="1903" spans="1:29" x14ac:dyDescent="0.3">
      <c r="A1903">
        <v>9379</v>
      </c>
      <c r="B1903" t="s">
        <v>11951</v>
      </c>
      <c r="C1903" t="s">
        <v>22126</v>
      </c>
      <c r="D1903" t="s">
        <v>32395</v>
      </c>
      <c r="E1903" t="s">
        <v>2523</v>
      </c>
      <c r="F1903" s="10"/>
      <c r="G1903">
        <v>2017</v>
      </c>
      <c r="J1903">
        <v>0.17055676609692416</v>
      </c>
      <c r="L1903" t="s">
        <v>43670</v>
      </c>
      <c r="M1903">
        <v>27716749</v>
      </c>
      <c r="Q1903" s="10"/>
      <c r="R1903" s="11">
        <f t="shared" si="58"/>
        <v>0</v>
      </c>
      <c r="U1903" s="11">
        <f t="shared" si="59"/>
        <v>0</v>
      </c>
      <c r="Y1903" s="11">
        <f>IF(SUM(Tableau1[[#This Row],[Other access]:[Sci-hub access]])&gt;=1,1,0)</f>
        <v>0</v>
      </c>
      <c r="Z1903" s="12">
        <f>IF(OR(Tableau1[[#This Row],[Access R1 + S1+ T1 ]]&gt;=1,Tableau1[[#This Row],[Access V1 +W1 + X1]]&gt;=1),1,0)</f>
        <v>0</v>
      </c>
      <c r="AB1903" s="10" t="str">
        <f>Tableau1[[#This Row],[DOI]]</f>
        <v>doi: 10.1038/eye.2016.211</v>
      </c>
      <c r="AC1903" s="13" t="str">
        <f>Tableau1[[#This Row],[Authors]]&amp;", "&amp;Tableau1[[#This Row],[Title]]&amp;" "&amp;Tableau1[[#This Row],[Journal]]&amp;". "&amp;Tableau1[[#This Row],[Year]]</f>
        <v>Yilmaz I, Ozkaya A., Reply to 'Can photoreceptor loss also account for changes in pupil size following panretinal photocoagulation?' Eye (Lond). 2017</v>
      </c>
    </row>
    <row r="1904" spans="1:29" x14ac:dyDescent="0.3">
      <c r="A1904">
        <v>5483</v>
      </c>
      <c r="B1904" t="s">
        <v>8530</v>
      </c>
      <c r="C1904" t="s">
        <v>18751</v>
      </c>
      <c r="D1904" t="s">
        <v>28960</v>
      </c>
      <c r="E1904" t="s">
        <v>2600</v>
      </c>
      <c r="F1904" s="10"/>
      <c r="G1904">
        <v>2017</v>
      </c>
      <c r="J1904">
        <v>0.17065972560983111</v>
      </c>
      <c r="L1904" t="s">
        <v>39872</v>
      </c>
      <c r="M1904">
        <v>28330694</v>
      </c>
      <c r="Q1904" s="10"/>
      <c r="R1904" s="11">
        <f t="shared" si="58"/>
        <v>0</v>
      </c>
      <c r="U1904" s="11">
        <f t="shared" si="59"/>
        <v>0</v>
      </c>
      <c r="Y1904" s="11">
        <f>IF(SUM(Tableau1[[#This Row],[Other access]:[Sci-hub access]])&gt;=1,1,0)</f>
        <v>0</v>
      </c>
      <c r="Z1904" s="12">
        <f>IF(OR(Tableau1[[#This Row],[Access R1 + S1+ T1 ]]&gt;=1,Tableau1[[#This Row],[Access V1 +W1 + X1]]&gt;=1),1,0)</f>
        <v>0</v>
      </c>
      <c r="AB1904" s="10" t="str">
        <f>Tableau1[[#This Row],[DOI]]</f>
        <v>doi: 10.1016/j.ymthe.2017.02.016</v>
      </c>
      <c r="AC1904" s="13" t="str">
        <f>Tableau1[[#This Row],[Authors]]&amp;", "&amp;Tableau1[[#This Row],[Title]]&amp;" "&amp;Tableau1[[#This Row],[Journal]]&amp;". "&amp;Tableau1[[#This Row],[Year]]</f>
        <v>Xing Y, Wen X, Ding X, Fan J, Chai P, Jia R, Ge S, Qian G, Zhang H, Fan X., CANT1 lncRNA Triggers Efficient Therapeutic Efficacy by Correcting Aberrant lncing Cascade in Malignant Uveal Melanoma. Mol Ther. 2017</v>
      </c>
    </row>
    <row r="1905" spans="1:29" x14ac:dyDescent="0.3">
      <c r="A1905">
        <v>4394</v>
      </c>
      <c r="B1905" t="s">
        <v>7522</v>
      </c>
      <c r="C1905" t="s">
        <v>17758</v>
      </c>
      <c r="D1905" t="s">
        <v>27951</v>
      </c>
      <c r="E1905" t="s">
        <v>2451</v>
      </c>
      <c r="F1905" s="10"/>
      <c r="G1905">
        <v>2017</v>
      </c>
      <c r="J1905">
        <v>0.1707479756492728</v>
      </c>
      <c r="L1905" t="s">
        <v>38817</v>
      </c>
      <c r="M1905">
        <v>28448513</v>
      </c>
      <c r="Q1905" s="10"/>
      <c r="R1905" s="11">
        <f t="shared" si="58"/>
        <v>0</v>
      </c>
      <c r="U1905" s="11">
        <f t="shared" si="59"/>
        <v>0</v>
      </c>
      <c r="Y1905" s="11">
        <f>IF(SUM(Tableau1[[#This Row],[Other access]:[Sci-hub access]])&gt;=1,1,0)</f>
        <v>0</v>
      </c>
      <c r="Z1905" s="12">
        <f>IF(OR(Tableau1[[#This Row],[Access R1 + S1+ T1 ]]&gt;=1,Tableau1[[#This Row],[Access V1 +W1 + X1]]&gt;=1),1,0)</f>
        <v>0</v>
      </c>
      <c r="AB1905" s="10" t="str">
        <f>Tableau1[[#This Row],[DOI]]</f>
        <v>doi: 10.1371/journal.pone.0175921</v>
      </c>
      <c r="AC1905" s="13" t="str">
        <f>Tableau1[[#This Row],[Authors]]&amp;", "&amp;Tableau1[[#This Row],[Title]]&amp;" "&amp;Tableau1[[#This Row],[Journal]]&amp;". "&amp;Tableau1[[#This Row],[Year]]</f>
        <v>Guo Y, Liu LJ, Tang P, Lv YY, Feng Y, Xu L, Jonas JB., Outdoor activity and myopia progression in 4-year follow-up of Chinese primary school children: The Beijing Children Eye Study. PLoS One. 2017</v>
      </c>
    </row>
    <row r="1906" spans="1:29" x14ac:dyDescent="0.3">
      <c r="A1906">
        <v>1923</v>
      </c>
      <c r="B1906" t="s">
        <v>5165</v>
      </c>
      <c r="C1906" t="s">
        <v>15411</v>
      </c>
      <c r="D1906" t="s">
        <v>25587</v>
      </c>
      <c r="E1906" t="s">
        <v>2443</v>
      </c>
      <c r="F1906" s="10"/>
      <c r="G1906">
        <v>2017</v>
      </c>
      <c r="J1906">
        <v>0.17090730871147808</v>
      </c>
      <c r="L1906" t="s">
        <v>36394</v>
      </c>
      <c r="M1906">
        <v>28846778</v>
      </c>
      <c r="Q1906" s="10"/>
      <c r="R1906" s="11">
        <f t="shared" si="58"/>
        <v>0</v>
      </c>
      <c r="U1906" s="11">
        <f t="shared" si="59"/>
        <v>0</v>
      </c>
      <c r="Y1906" s="11">
        <f>IF(SUM(Tableau1[[#This Row],[Other access]:[Sci-hub access]])&gt;=1,1,0)</f>
        <v>0</v>
      </c>
      <c r="Z1906" s="12">
        <f>IF(OR(Tableau1[[#This Row],[Access R1 + S1+ T1 ]]&gt;=1,Tableau1[[#This Row],[Access V1 +W1 + X1]]&gt;=1),1,0)</f>
        <v>0</v>
      </c>
      <c r="AB1906" s="10" t="str">
        <f>Tableau1[[#This Row],[DOI]]</f>
        <v>doi: 10.1167/iovs.17-21459</v>
      </c>
      <c r="AC1906" s="13" t="str">
        <f>Tableau1[[#This Row],[Authors]]&amp;", "&amp;Tableau1[[#This Row],[Title]]&amp;" "&amp;Tableau1[[#This Row],[Journal]]&amp;". "&amp;Tableau1[[#This Row],[Year]]</f>
        <v>He M, Wang W, Huang W., Variations and Trends in Health Burden of Visual Impairment Due to Cataract: A Global Analysis. Invest Ophthalmol Vis Sci. 2017</v>
      </c>
    </row>
    <row r="1907" spans="1:29" x14ac:dyDescent="0.3">
      <c r="A1907">
        <v>10223</v>
      </c>
      <c r="B1907" t="s">
        <v>12727</v>
      </c>
      <c r="C1907" t="s">
        <v>22895</v>
      </c>
      <c r="D1907" t="s">
        <v>33179</v>
      </c>
      <c r="E1907" t="s">
        <v>2471</v>
      </c>
      <c r="F1907" s="10"/>
      <c r="G1907">
        <v>2017</v>
      </c>
      <c r="J1907">
        <v>0.1709725529412166</v>
      </c>
      <c r="L1907" t="s">
        <v>44477</v>
      </c>
      <c r="M1907">
        <v>27423457</v>
      </c>
      <c r="Q1907" s="10"/>
      <c r="R1907" s="11">
        <f t="shared" si="58"/>
        <v>0</v>
      </c>
      <c r="U1907" s="11">
        <f t="shared" si="59"/>
        <v>0</v>
      </c>
      <c r="Y1907" s="11">
        <f>IF(SUM(Tableau1[[#This Row],[Other access]:[Sci-hub access]])&gt;=1,1,0)</f>
        <v>0</v>
      </c>
      <c r="Z1907" s="12">
        <f>IF(OR(Tableau1[[#This Row],[Access R1 + S1+ T1 ]]&gt;=1,Tableau1[[#This Row],[Access V1 +W1 + X1]]&gt;=1),1,0)</f>
        <v>0</v>
      </c>
      <c r="AB1907" s="10" t="str">
        <f>Tableau1[[#This Row],[DOI]]</f>
        <v>doi: 10.1007/s10792-016-0292-6</v>
      </c>
      <c r="AC1907" s="13" t="str">
        <f>Tableau1[[#This Row],[Authors]]&amp;", "&amp;Tableau1[[#This Row],[Title]]&amp;" "&amp;Tableau1[[#This Row],[Journal]]&amp;". "&amp;Tableau1[[#This Row],[Year]]</f>
        <v>Çankaya AB, Kan S, Kizilgul M, Tokmak A, Inanc M, Caliskan M, Beyazyildiz E, Açar U, Delibaşı T., Evaluation of biomechanical properties of the cornea in patients with primary hyperparathyroidism. Int Ophthalmol. 2017</v>
      </c>
    </row>
    <row r="1908" spans="1:29" x14ac:dyDescent="0.3">
      <c r="A1908">
        <v>2753</v>
      </c>
      <c r="B1908" t="s">
        <v>5959</v>
      </c>
      <c r="C1908" t="s">
        <v>16206</v>
      </c>
      <c r="D1908" t="s">
        <v>26383</v>
      </c>
      <c r="E1908" t="s">
        <v>2443</v>
      </c>
      <c r="F1908" s="10"/>
      <c r="G1908">
        <v>2017</v>
      </c>
      <c r="J1908">
        <v>0.17098755330358828</v>
      </c>
      <c r="L1908" t="s">
        <v>37212</v>
      </c>
      <c r="M1908">
        <v>28692736</v>
      </c>
      <c r="Q1908" s="10"/>
      <c r="R1908" s="11">
        <f t="shared" si="58"/>
        <v>0</v>
      </c>
      <c r="U1908" s="11">
        <f t="shared" si="59"/>
        <v>0</v>
      </c>
      <c r="Y1908" s="11">
        <f>IF(SUM(Tableau1[[#This Row],[Other access]:[Sci-hub access]])&gt;=1,1,0)</f>
        <v>0</v>
      </c>
      <c r="Z1908" s="12">
        <f>IF(OR(Tableau1[[#This Row],[Access R1 + S1+ T1 ]]&gt;=1,Tableau1[[#This Row],[Access V1 +W1 + X1]]&gt;=1),1,0)</f>
        <v>0</v>
      </c>
      <c r="AB1908" s="10" t="str">
        <f>Tableau1[[#This Row],[DOI]]</f>
        <v>doi: 10.1167/iovs.16-21144</v>
      </c>
      <c r="AC1908" s="13" t="str">
        <f>Tableau1[[#This Row],[Authors]]&amp;", "&amp;Tableau1[[#This Row],[Title]]&amp;" "&amp;Tableau1[[#This Row],[Journal]]&amp;". "&amp;Tableau1[[#This Row],[Year]]</f>
        <v>Wild D, Kucur SS, Sznitman R., Spatial Entropy Pursuit for Fast and Accurate Perimetry Testing. Invest Ophthalmol Vis Sci. 2017</v>
      </c>
    </row>
    <row r="1909" spans="1:29" x14ac:dyDescent="0.3">
      <c r="A1909">
        <v>8643</v>
      </c>
      <c r="B1909" t="s">
        <v>11304</v>
      </c>
      <c r="C1909" t="s">
        <v>21488</v>
      </c>
      <c r="D1909" t="s">
        <v>31743</v>
      </c>
      <c r="E1909" t="s">
        <v>2494</v>
      </c>
      <c r="F1909" s="10"/>
      <c r="G1909">
        <v>2017</v>
      </c>
      <c r="J1909">
        <v>0.17110223083074316</v>
      </c>
      <c r="L1909" t="s">
        <v>42979</v>
      </c>
      <c r="M1909">
        <v>27873338</v>
      </c>
      <c r="Q1909" s="10"/>
      <c r="R1909" s="11">
        <f t="shared" si="58"/>
        <v>0</v>
      </c>
      <c r="U1909" s="11">
        <f t="shared" si="59"/>
        <v>0</v>
      </c>
      <c r="Y1909" s="11">
        <f>IF(SUM(Tableau1[[#This Row],[Other access]:[Sci-hub access]])&gt;=1,1,0)</f>
        <v>0</v>
      </c>
      <c r="Z1909" s="12">
        <f>IF(OR(Tableau1[[#This Row],[Access R1 + S1+ T1 ]]&gt;=1,Tableau1[[#This Row],[Access V1 +W1 + X1]]&gt;=1),1,0)</f>
        <v>0</v>
      </c>
      <c r="AB1909" s="10" t="str">
        <f>Tableau1[[#This Row],[DOI]]</f>
        <v>doi: 10.1111/opo.12335</v>
      </c>
      <c r="AC1909" s="13" t="str">
        <f>Tableau1[[#This Row],[Authors]]&amp;", "&amp;Tableau1[[#This Row],[Title]]&amp;" "&amp;Tableau1[[#This Row],[Journal]]&amp;". "&amp;Tableau1[[#This Row],[Year]]</f>
        <v>Hon Y, Chen GZ, Lu SH, Lam DC, Lam AK., High myopes have lower normalised corneal tangent moduli (less 'stiff' corneas) than low myopes. Ophthalmic Physiol Opt. 2017</v>
      </c>
    </row>
    <row r="1910" spans="1:29" x14ac:dyDescent="0.3">
      <c r="A1910">
        <v>1656</v>
      </c>
      <c r="B1910" t="s">
        <v>4908</v>
      </c>
      <c r="C1910" t="s">
        <v>15158</v>
      </c>
      <c r="D1910" t="s">
        <v>25329</v>
      </c>
      <c r="E1910" t="s">
        <v>2511</v>
      </c>
      <c r="F1910" s="10"/>
      <c r="G1910">
        <v>2017</v>
      </c>
      <c r="J1910">
        <v>0.17125778613980747</v>
      </c>
      <c r="L1910" t="s">
        <v>36135</v>
      </c>
      <c r="M1910">
        <v>28905828</v>
      </c>
      <c r="Q1910" s="10"/>
      <c r="R1910" s="11">
        <f t="shared" si="58"/>
        <v>0</v>
      </c>
      <c r="U1910" s="11">
        <f t="shared" si="59"/>
        <v>0</v>
      </c>
      <c r="Y1910" s="11">
        <f>IF(SUM(Tableau1[[#This Row],[Other access]:[Sci-hub access]])&gt;=1,1,0)</f>
        <v>0</v>
      </c>
      <c r="Z1910" s="12">
        <f>IF(OR(Tableau1[[#This Row],[Access R1 + S1+ T1 ]]&gt;=1,Tableau1[[#This Row],[Access V1 +W1 + X1]]&gt;=1),1,0)</f>
        <v>0</v>
      </c>
      <c r="AB1910" s="10" t="str">
        <f>Tableau1[[#This Row],[DOI]]</f>
        <v>doi: 10.4103/ijo.IJO_165_17</v>
      </c>
      <c r="AC1910" s="13" t="str">
        <f>Tableau1[[#This Row],[Authors]]&amp;", "&amp;Tableau1[[#This Row],[Title]]&amp;" "&amp;Tableau1[[#This Row],[Journal]]&amp;". "&amp;Tableau1[[#This Row],[Year]]</f>
        <v>Agarkar S, Desai R, Singh S, Jaisankar D, Bhende P, Raman R., Influence of laser versus lens-sparing vitrectomy on myopia in children with retinopathy of prematurity. Indian J Ophthalmol. 2017</v>
      </c>
    </row>
    <row r="1911" spans="1:29" x14ac:dyDescent="0.3">
      <c r="A1911">
        <v>5366</v>
      </c>
      <c r="B1911" t="s">
        <v>8420</v>
      </c>
      <c r="C1911" t="s">
        <v>18643</v>
      </c>
      <c r="D1911" t="s">
        <v>28850</v>
      </c>
      <c r="E1911" t="s">
        <v>34257</v>
      </c>
      <c r="F1911" s="10"/>
      <c r="G1911">
        <v>2017</v>
      </c>
      <c r="J1911">
        <v>0.17125987792391606</v>
      </c>
      <c r="L1911" t="s">
        <v>39761</v>
      </c>
      <c r="M1911">
        <v>28343313</v>
      </c>
      <c r="Q1911" s="10"/>
      <c r="R1911" s="11">
        <f t="shared" si="58"/>
        <v>0</v>
      </c>
      <c r="U1911" s="11">
        <f t="shared" si="59"/>
        <v>0</v>
      </c>
      <c r="Y1911" s="11">
        <f>IF(SUM(Tableau1[[#This Row],[Other access]:[Sci-hub access]])&gt;=1,1,0)</f>
        <v>0</v>
      </c>
      <c r="Z1911" s="12">
        <f>IF(OR(Tableau1[[#This Row],[Access R1 + S1+ T1 ]]&gt;=1,Tableau1[[#This Row],[Access V1 +W1 + X1]]&gt;=1),1,0)</f>
        <v>0</v>
      </c>
      <c r="AB1911" s="10" t="str">
        <f>Tableau1[[#This Row],[DOI]]</f>
        <v>doi: 10.1007/s00586-017-5044-4</v>
      </c>
      <c r="AC1911" s="13" t="str">
        <f>Tableau1[[#This Row],[Authors]]&amp;", "&amp;Tableau1[[#This Row],[Title]]&amp;" "&amp;Tableau1[[#This Row],[Journal]]&amp;". "&amp;Tableau1[[#This Row],[Year]]</f>
        <v>Baudracco I, Grahovac G, Russo VM., Spontaneous cervical intradural disc herniation presenting with Brown-Séquard and Horner's syndrome: lesson learned from a very unique case. Eur Spine J. 2017</v>
      </c>
    </row>
    <row r="1912" spans="1:29" x14ac:dyDescent="0.3">
      <c r="A1912">
        <v>2800</v>
      </c>
      <c r="B1912" t="s">
        <v>6004</v>
      </c>
      <c r="C1912" t="s">
        <v>16250</v>
      </c>
      <c r="D1912" t="s">
        <v>26428</v>
      </c>
      <c r="E1912" t="s">
        <v>2465</v>
      </c>
      <c r="F1912" s="10"/>
      <c r="G1912">
        <v>2017</v>
      </c>
      <c r="J1912">
        <v>0.17132816999272671</v>
      </c>
      <c r="L1912" t="s">
        <v>37259</v>
      </c>
      <c r="M1912">
        <v>28682887</v>
      </c>
      <c r="Q1912" s="10"/>
      <c r="R1912" s="11">
        <f t="shared" si="58"/>
        <v>0</v>
      </c>
      <c r="U1912" s="11">
        <f t="shared" si="59"/>
        <v>0</v>
      </c>
      <c r="Y1912" s="11">
        <f>IF(SUM(Tableau1[[#This Row],[Other access]:[Sci-hub access]])&gt;=1,1,0)</f>
        <v>0</v>
      </c>
      <c r="Z1912" s="12">
        <f>IF(OR(Tableau1[[#This Row],[Access R1 + S1+ T1 ]]&gt;=1,Tableau1[[#This Row],[Access V1 +W1 + X1]]&gt;=1),1,0)</f>
        <v>0</v>
      </c>
      <c r="AB1912" s="10" t="str">
        <f>Tableau1[[#This Row],[DOI]]</f>
        <v>doi: 10.1097/MD.0000000000007371</v>
      </c>
      <c r="AC1912" s="13" t="str">
        <f>Tableau1[[#This Row],[Authors]]&amp;", "&amp;Tableau1[[#This Row],[Title]]&amp;" "&amp;Tableau1[[#This Row],[Journal]]&amp;". "&amp;Tableau1[[#This Row],[Year]]</f>
        <v>Wang YR, Bian HL, Wang Q., Atropine 0.5% eyedrops for the treatment of children with low myopia: A randomized controlled trial. Medicine (Baltimore). 2017</v>
      </c>
    </row>
    <row r="1913" spans="1:29" x14ac:dyDescent="0.3">
      <c r="A1913">
        <v>8067</v>
      </c>
      <c r="B1913" t="s">
        <v>10793</v>
      </c>
      <c r="C1913" t="s">
        <v>14902</v>
      </c>
      <c r="D1913" t="s">
        <v>31231</v>
      </c>
      <c r="E1913" t="s">
        <v>2557</v>
      </c>
      <c r="F1913" s="10"/>
      <c r="G1913">
        <v>2017</v>
      </c>
      <c r="J1913">
        <v>0.17136483362741661</v>
      </c>
      <c r="L1913" t="s">
        <v>42414</v>
      </c>
      <c r="M1913">
        <v>28002224</v>
      </c>
      <c r="Q1913" s="10"/>
      <c r="R1913" s="11">
        <f t="shared" si="58"/>
        <v>0</v>
      </c>
      <c r="U1913" s="11">
        <f t="shared" si="59"/>
        <v>0</v>
      </c>
      <c r="Y1913" s="11">
        <f>IF(SUM(Tableau1[[#This Row],[Other access]:[Sci-hub access]])&gt;=1,1,0)</f>
        <v>0</v>
      </c>
      <c r="Z1913" s="12">
        <f>IF(OR(Tableau1[[#This Row],[Access R1 + S1+ T1 ]]&gt;=1,Tableau1[[#This Row],[Access V1 +W1 + X1]]&gt;=1),1,0)</f>
        <v>0</v>
      </c>
      <c r="AB1913" s="10" t="str">
        <f>Tableau1[[#This Row],[DOI]]</f>
        <v>doi: 10.1097/ICL.0000000000000351</v>
      </c>
      <c r="AC1913" s="13" t="str">
        <f>Tableau1[[#This Row],[Authors]]&amp;", "&amp;Tableau1[[#This Row],[Title]]&amp;" "&amp;Tableau1[[#This Row],[Journal]]&amp;". "&amp;Tableau1[[#This Row],[Year]]</f>
        <v>Arita R, Fukuoka S, Morishige N., Meibomian Gland Dysfunction and Contact Lens Discomfort. Eye Contact Lens. 2017</v>
      </c>
    </row>
    <row r="1914" spans="1:29" x14ac:dyDescent="0.3">
      <c r="A1914">
        <v>1920</v>
      </c>
      <c r="B1914" t="s">
        <v>5162</v>
      </c>
      <c r="C1914" t="s">
        <v>15408</v>
      </c>
      <c r="D1914" t="s">
        <v>25584</v>
      </c>
      <c r="E1914" t="s">
        <v>2440</v>
      </c>
      <c r="F1914" s="10"/>
      <c r="G1914">
        <v>2017</v>
      </c>
      <c r="J1914">
        <v>0.17151029383881999</v>
      </c>
      <c r="L1914" t="s">
        <v>36391</v>
      </c>
      <c r="M1914">
        <v>28847738</v>
      </c>
      <c r="Q1914" s="10"/>
      <c r="R1914" s="11">
        <f t="shared" si="58"/>
        <v>0</v>
      </c>
      <c r="U1914" s="11">
        <f t="shared" si="59"/>
        <v>0</v>
      </c>
      <c r="Y1914" s="11">
        <f>IF(SUM(Tableau1[[#This Row],[Other access]:[Sci-hub access]])&gt;=1,1,0)</f>
        <v>0</v>
      </c>
      <c r="Z1914" s="12">
        <f>IF(OR(Tableau1[[#This Row],[Access R1 + S1+ T1 ]]&gt;=1,Tableau1[[#This Row],[Access V1 +W1 + X1]]&gt;=1),1,0)</f>
        <v>0</v>
      </c>
      <c r="AB1914" s="10" t="str">
        <f>Tableau1[[#This Row],[DOI]]</f>
        <v>doi: 10.1016/j.exer.2017.08.014</v>
      </c>
      <c r="AC1914" s="13" t="str">
        <f>Tableau1[[#This Row],[Authors]]&amp;", "&amp;Tableau1[[#This Row],[Title]]&amp;" "&amp;Tableau1[[#This Row],[Journal]]&amp;". "&amp;Tableau1[[#This Row],[Year]]</f>
        <v>Christensen DRG, Brown FE, Cree AJ, Ratnayaka JA, Lotery AJ., Sorsby fundus dystrophy - A review of pathology and disease mechanisms. Exp Eye Res. 2017</v>
      </c>
    </row>
    <row r="1915" spans="1:29" x14ac:dyDescent="0.3">
      <c r="A1915">
        <v>10317</v>
      </c>
      <c r="B1915" t="s">
        <v>12817</v>
      </c>
      <c r="C1915" t="s">
        <v>22984</v>
      </c>
      <c r="D1915" t="s">
        <v>33270</v>
      </c>
      <c r="E1915" t="s">
        <v>2445</v>
      </c>
      <c r="F1915" s="10"/>
      <c r="G1915">
        <v>2017</v>
      </c>
      <c r="J1915">
        <v>0.17163027830301181</v>
      </c>
      <c r="L1915" t="s">
        <v>44568</v>
      </c>
      <c r="M1915">
        <v>27380429</v>
      </c>
      <c r="Q1915" s="10"/>
      <c r="R1915" s="11">
        <f t="shared" si="58"/>
        <v>0</v>
      </c>
      <c r="U1915" s="11">
        <f t="shared" si="59"/>
        <v>0</v>
      </c>
      <c r="Y1915" s="11">
        <f>IF(SUM(Tableau1[[#This Row],[Other access]:[Sci-hub access]])&gt;=1,1,0)</f>
        <v>0</v>
      </c>
      <c r="Z1915" s="12">
        <f>IF(OR(Tableau1[[#This Row],[Access R1 + S1+ T1 ]]&gt;=1,Tableau1[[#This Row],[Access V1 +W1 + X1]]&gt;=1),1,0)</f>
        <v>0</v>
      </c>
      <c r="AB1915" s="10" t="str">
        <f>Tableau1[[#This Row],[DOI]]</f>
        <v>doi: 10.1097/IAE.0000000000001133</v>
      </c>
      <c r="AC1915" s="13" t="str">
        <f>Tableau1[[#This Row],[Authors]]&amp;", "&amp;Tableau1[[#This Row],[Title]]&amp;" "&amp;Tableau1[[#This Row],[Journal]]&amp;". "&amp;Tableau1[[#This Row],[Year]]</f>
        <v>Carr BC, Emigh CE, Bennett LD, Pansick AD, Birch DG, Nguyen C., TOWARDS A TREATMENT FOR DIABETIC RETINOPATHY: Intravitreal Toxicity and Preclinical Safety Evaluation of Inducible Nitric Oxide Synthase Inhibitors. Retina. 2017</v>
      </c>
    </row>
    <row r="1916" spans="1:29" x14ac:dyDescent="0.3">
      <c r="A1916">
        <v>9082</v>
      </c>
      <c r="B1916" t="s">
        <v>11692</v>
      </c>
      <c r="C1916" t="s">
        <v>21868</v>
      </c>
      <c r="D1916" t="s">
        <v>32133</v>
      </c>
      <c r="E1916" t="s">
        <v>2463</v>
      </c>
      <c r="F1916" s="10"/>
      <c r="G1916">
        <v>2017</v>
      </c>
      <c r="J1916">
        <v>0.1716453359832667</v>
      </c>
      <c r="L1916" t="s">
        <v>43404</v>
      </c>
      <c r="M1916">
        <v>27198641</v>
      </c>
      <c r="Q1916" s="10"/>
      <c r="R1916" s="11">
        <f t="shared" si="58"/>
        <v>0</v>
      </c>
      <c r="U1916" s="11">
        <f t="shared" si="59"/>
        <v>0</v>
      </c>
      <c r="Y1916" s="11">
        <f>IF(SUM(Tableau1[[#This Row],[Other access]:[Sci-hub access]])&gt;=1,1,0)</f>
        <v>0</v>
      </c>
      <c r="Z1916" s="12">
        <f>IF(OR(Tableau1[[#This Row],[Access R1 + S1+ T1 ]]&gt;=1,Tableau1[[#This Row],[Access V1 +W1 + X1]]&gt;=1),1,0)</f>
        <v>0</v>
      </c>
      <c r="AB1916" s="10" t="str">
        <f>Tableau1[[#This Row],[DOI]]</f>
        <v>doi: 10.5301/ejo.5000807</v>
      </c>
      <c r="AC1916" s="13" t="str">
        <f>Tableau1[[#This Row],[Authors]]&amp;", "&amp;Tableau1[[#This Row],[Title]]&amp;" "&amp;Tableau1[[#This Row],[Journal]]&amp;". "&amp;Tableau1[[#This Row],[Year]]</f>
        <v>Chatziralli I, Theodossiadis G, Grigoropoulos V, Datseris I, Chatzirallis A, Theodossiadis P., Comparison of macular findings due to vitreomacular traction alone or in association with epiretinal membrane. Eur J Ophthalmol. 2017</v>
      </c>
    </row>
    <row r="1917" spans="1:29" x14ac:dyDescent="0.3">
      <c r="A1917">
        <v>7662</v>
      </c>
      <c r="B1917" t="s">
        <v>1423</v>
      </c>
      <c r="C1917" t="s">
        <v>1424</v>
      </c>
      <c r="D1917" t="s">
        <v>1425</v>
      </c>
      <c r="E1917" t="s">
        <v>2849</v>
      </c>
      <c r="F1917" s="10"/>
      <c r="G1917">
        <v>2017</v>
      </c>
      <c r="J1917">
        <v>0.17165858245628784</v>
      </c>
      <c r="L1917" t="s">
        <v>42015</v>
      </c>
      <c r="M1917">
        <v>28067896</v>
      </c>
      <c r="Q1917" s="10"/>
      <c r="R1917" s="11">
        <f t="shared" si="58"/>
        <v>0</v>
      </c>
      <c r="U1917" s="11">
        <f t="shared" si="59"/>
        <v>0</v>
      </c>
      <c r="Y1917" s="11">
        <f>IF(SUM(Tableau1[[#This Row],[Other access]:[Sci-hub access]])&gt;=1,1,0)</f>
        <v>0</v>
      </c>
      <c r="Z1917" s="12">
        <f>IF(OR(Tableau1[[#This Row],[Access R1 + S1+ T1 ]]&gt;=1,Tableau1[[#This Row],[Access V1 +W1 + X1]]&gt;=1),1,0)</f>
        <v>0</v>
      </c>
      <c r="AB1917" s="10" t="str">
        <f>Tableau1[[#This Row],[DOI]]</f>
        <v>doi: 10.1038/labinvest.2016.141</v>
      </c>
      <c r="AC1917" s="13" t="str">
        <f>Tableau1[[#This Row],[Authors]]&amp;", "&amp;Tableau1[[#This Row],[Title]]&amp;" "&amp;Tableau1[[#This Row],[Journal]]&amp;". "&amp;Tableau1[[#This Row],[Year]]</f>
        <v>Zhou J, Kawai T, Yu Q., Pathogenic role of endogenous TNF-α in the development of Sjögren's-like sialadenitis and secretory dysfunction in non-obese diabetic mice. Lab Invest. 2017</v>
      </c>
    </row>
    <row r="1918" spans="1:29" ht="28.8" x14ac:dyDescent="0.3">
      <c r="A1918">
        <v>5066</v>
      </c>
      <c r="B1918" t="s">
        <v>8147</v>
      </c>
      <c r="C1918" t="s">
        <v>18373</v>
      </c>
      <c r="D1918" t="s">
        <v>28577</v>
      </c>
      <c r="E1918" t="s">
        <v>34238</v>
      </c>
      <c r="F1918" s="10"/>
      <c r="G1918">
        <v>2017</v>
      </c>
      <c r="J1918">
        <v>0.17166033818120552</v>
      </c>
      <c r="L1918" t="s">
        <v>39474</v>
      </c>
      <c r="M1918">
        <v>28377140</v>
      </c>
      <c r="Q1918" s="10"/>
      <c r="R1918" s="11">
        <f t="shared" si="58"/>
        <v>0</v>
      </c>
      <c r="U1918" s="11">
        <f t="shared" si="59"/>
        <v>0</v>
      </c>
      <c r="Y1918" s="11">
        <f>IF(SUM(Tableau1[[#This Row],[Other access]:[Sci-hub access]])&gt;=1,1,0)</f>
        <v>0</v>
      </c>
      <c r="Z1918" s="12">
        <f>IF(OR(Tableau1[[#This Row],[Access R1 + S1+ T1 ]]&gt;=1,Tableau1[[#This Row],[Access V1 +W1 + X1]]&gt;=1),1,0)</f>
        <v>0</v>
      </c>
      <c r="AB1918" s="10" t="str">
        <f>Tableau1[[#This Row],[DOI]]</f>
        <v>doi: 10.1016/j.prro.2017.01.002</v>
      </c>
      <c r="AC1918" s="13" t="str">
        <f>Tableau1[[#This Row],[Authors]]&amp;", "&amp;Tableau1[[#This Row],[Title]]&amp;" "&amp;Tableau1[[#This Row],[Journal]]&amp;". "&amp;Tableau1[[#This Row],[Year]]</f>
        <v>Tann AW, Teh BS, Scarboro SB, Lewis GD, Bretana ME, Croft PC, Raizen Y, Butler EB, Kim RS, Chevez-Barrios P, Schefler AC., Early outcomes of uveal melanoma treated with intraoperative ultrasound guided brachytherapy using custom built plaques. Pract Radiat Oncol. 2017</v>
      </c>
    </row>
    <row r="1919" spans="1:29" x14ac:dyDescent="0.3">
      <c r="A1919">
        <v>505</v>
      </c>
      <c r="B1919" t="s">
        <v>3768</v>
      </c>
      <c r="C1919" t="s">
        <v>14025</v>
      </c>
      <c r="D1919" t="s">
        <v>24188</v>
      </c>
      <c r="E1919" t="s">
        <v>2443</v>
      </c>
      <c r="F1919" s="10"/>
      <c r="G1919">
        <v>2017</v>
      </c>
      <c r="J1919">
        <v>0.17171157583681029</v>
      </c>
      <c r="L1919" t="s">
        <v>35006</v>
      </c>
      <c r="M1919">
        <v>29204645</v>
      </c>
      <c r="Q1919" s="10"/>
      <c r="R1919" s="11">
        <f t="shared" si="58"/>
        <v>0</v>
      </c>
      <c r="U1919" s="11">
        <f t="shared" si="59"/>
        <v>0</v>
      </c>
      <c r="Y1919" s="11">
        <f>IF(SUM(Tableau1[[#This Row],[Other access]:[Sci-hub access]])&gt;=1,1,0)</f>
        <v>0</v>
      </c>
      <c r="Z1919" s="12">
        <f>IF(OR(Tableau1[[#This Row],[Access R1 + S1+ T1 ]]&gt;=1,Tableau1[[#This Row],[Access V1 +W1 + X1]]&gt;=1),1,0)</f>
        <v>0</v>
      </c>
      <c r="AB1919" s="10" t="str">
        <f>Tableau1[[#This Row],[DOI]]</f>
        <v>doi: 10.1167/iovs.17-22023</v>
      </c>
      <c r="AC1919" s="13" t="str">
        <f>Tableau1[[#This Row],[Authors]]&amp;", "&amp;Tableau1[[#This Row],[Title]]&amp;" "&amp;Tableau1[[#This Row],[Journal]]&amp;". "&amp;Tableau1[[#This Row],[Year]]</f>
        <v>Pontes KCS, Groenewoud A, Cao J, Ataide LMS, Snaar-Jagalska E, Jager MJ., Evaluation of (fli:GFP) Casper Zebrafish Embryos as a Model for Human Conjunctival Melanoma. Invest Ophthalmol Vis Sci. 2017</v>
      </c>
    </row>
    <row r="1920" spans="1:29" ht="28.8" x14ac:dyDescent="0.3">
      <c r="A1920">
        <v>11100</v>
      </c>
      <c r="B1920" t="s">
        <v>13521</v>
      </c>
      <c r="C1920" t="s">
        <v>23680</v>
      </c>
      <c r="D1920" t="s">
        <v>33975</v>
      </c>
      <c r="E1920" t="s">
        <v>2447</v>
      </c>
      <c r="F1920" s="10"/>
      <c r="G1920">
        <v>2017</v>
      </c>
      <c r="J1920">
        <v>0.17174601555692748</v>
      </c>
      <c r="L1920" t="s">
        <v>45341</v>
      </c>
      <c r="M1920">
        <v>25514664</v>
      </c>
      <c r="Q1920" s="10"/>
      <c r="R1920" s="11">
        <f t="shared" si="58"/>
        <v>0</v>
      </c>
      <c r="U1920" s="11">
        <f t="shared" si="59"/>
        <v>0</v>
      </c>
      <c r="Y1920" s="11">
        <f>IF(SUM(Tableau1[[#This Row],[Other access]:[Sci-hub access]])&gt;=1,1,0)</f>
        <v>0</v>
      </c>
      <c r="Z1920" s="12">
        <f>IF(OR(Tableau1[[#This Row],[Access R1 + S1+ T1 ]]&gt;=1,Tableau1[[#This Row],[Access V1 +W1 + X1]]&gt;=1),1,0)</f>
        <v>0</v>
      </c>
      <c r="AB1920" s="10" t="str">
        <f>Tableau1[[#This Row],[DOI]]</f>
        <v>doi: 10.1097/IOP.0000000000000360</v>
      </c>
      <c r="AC1920" s="13" t="str">
        <f>Tableau1[[#This Row],[Authors]]&amp;", "&amp;Tableau1[[#This Row],[Title]]&amp;" "&amp;Tableau1[[#This Row],[Journal]]&amp;". "&amp;Tableau1[[#This Row],[Year]]</f>
        <v>Sinkin JC, Yi S, Wood BC, Kwon S, Gavaris LZ, Gavaris PT, Rogers GF, Sauerhammer TM., Upper Eyelid Coloboma Repair Using Accessory Preauricular Cartilage in a Patient With Goldenhar Syndrome: Technique Revisited. Ophthal Plast Reconstr Surg. 2017</v>
      </c>
    </row>
    <row r="1921" spans="1:29" x14ac:dyDescent="0.3">
      <c r="A1921">
        <v>8822</v>
      </c>
      <c r="B1921" t="s">
        <v>1835</v>
      </c>
      <c r="C1921" t="s">
        <v>1836</v>
      </c>
      <c r="D1921" t="s">
        <v>1837</v>
      </c>
      <c r="E1921" t="s">
        <v>2539</v>
      </c>
      <c r="F1921" s="10"/>
      <c r="G1921">
        <v>2017</v>
      </c>
      <c r="J1921">
        <v>0.17175992587812228</v>
      </c>
      <c r="L1921" t="s">
        <v>43158</v>
      </c>
      <c r="M1921">
        <v>27832414</v>
      </c>
      <c r="Q1921" s="10"/>
      <c r="R1921" s="11">
        <f t="shared" si="58"/>
        <v>0</v>
      </c>
      <c r="U1921" s="11">
        <f t="shared" si="59"/>
        <v>0</v>
      </c>
      <c r="Y1921" s="11">
        <f>IF(SUM(Tableau1[[#This Row],[Other access]:[Sci-hub access]])&gt;=1,1,0)</f>
        <v>0</v>
      </c>
      <c r="Z1921" s="12">
        <f>IF(OR(Tableau1[[#This Row],[Access R1 + S1+ T1 ]]&gt;=1,Tableau1[[#This Row],[Access V1 +W1 + X1]]&gt;=1),1,0)</f>
        <v>0</v>
      </c>
      <c r="AB1921" s="10" t="str">
        <f>Tableau1[[#This Row],[DOI]]</f>
        <v>doi: 10.1007/s10545-016-9996-z</v>
      </c>
      <c r="AC1921" s="13" t="str">
        <f>Tableau1[[#This Row],[Authors]]&amp;", "&amp;Tableau1[[#This Row],[Title]]&amp;" "&amp;Tableau1[[#This Row],[Journal]]&amp;". "&amp;Tableau1[[#This Row],[Year]]</f>
        <v>Soares DC, Stroparo MN, Lian YC, Takakura CY, Wolf S, Betz R, Kim CA., Herpetiform keratitis and palmoplantar hyperkeratosis: warning signs for Richner-Hanhart syndrome. J Inherit Metab Dis. 2017</v>
      </c>
    </row>
    <row r="1922" spans="1:29" x14ac:dyDescent="0.3">
      <c r="A1922">
        <v>8287</v>
      </c>
      <c r="B1922" t="s">
        <v>10988</v>
      </c>
      <c r="C1922" t="s">
        <v>21175</v>
      </c>
      <c r="D1922" t="s">
        <v>31426</v>
      </c>
      <c r="E1922" t="s">
        <v>2479</v>
      </c>
      <c r="F1922" s="10"/>
      <c r="G1922">
        <v>2017</v>
      </c>
      <c r="J1922">
        <v>0.1718442868717126</v>
      </c>
      <c r="L1922" t="s">
        <v>42631</v>
      </c>
      <c r="M1922">
        <v>27941385</v>
      </c>
      <c r="Q1922" s="10"/>
      <c r="R1922" s="11">
        <f t="shared" ref="R1922:R1985" si="60">IF(SUM(N1922:Q1922)&gt;0,1,0)</f>
        <v>0</v>
      </c>
      <c r="U1922" s="11">
        <f t="shared" ref="U1922:U1985" si="61">IF(SUM(R1922,T1922)&gt;0,1,0)</f>
        <v>0</v>
      </c>
      <c r="Y1922" s="11">
        <f>IF(SUM(Tableau1[[#This Row],[Other access]:[Sci-hub access]])&gt;=1,1,0)</f>
        <v>0</v>
      </c>
      <c r="Z1922" s="12">
        <f>IF(OR(Tableau1[[#This Row],[Access R1 + S1+ T1 ]]&gt;=1,Tableau1[[#This Row],[Access V1 +W1 + X1]]&gt;=1),1,0)</f>
        <v>0</v>
      </c>
      <c r="AB1922" s="10" t="str">
        <f>Tableau1[[#This Row],[DOI]]</f>
        <v>doi: 10.1097/ICO.0000000000001105</v>
      </c>
      <c r="AC1922" s="13" t="str">
        <f>Tableau1[[#This Row],[Authors]]&amp;", "&amp;Tableau1[[#This Row],[Title]]&amp;" "&amp;Tableau1[[#This Row],[Journal]]&amp;". "&amp;Tableau1[[#This Row],[Year]]</f>
        <v>Moon CH, Moon BG, Kim JY, Kim MJ, Tchah H., Comparison of Topical Low-Molecular-Weight Heparin-Taurocholate and Bevacizumab for Treatment and Prevention of Corneal Neovascularization. Cornea. 2017</v>
      </c>
    </row>
    <row r="1923" spans="1:29" x14ac:dyDescent="0.3">
      <c r="A1923">
        <v>9715</v>
      </c>
      <c r="B1923" t="s">
        <v>12263</v>
      </c>
      <c r="C1923" t="s">
        <v>22437</v>
      </c>
      <c r="D1923" t="s">
        <v>32711</v>
      </c>
      <c r="E1923" t="s">
        <v>2699</v>
      </c>
      <c r="F1923" s="10"/>
      <c r="G1923">
        <v>2017</v>
      </c>
      <c r="J1923">
        <v>0.17188381789373641</v>
      </c>
      <c r="L1923" t="s">
        <v>43979</v>
      </c>
      <c r="M1923">
        <v>27613120</v>
      </c>
      <c r="Q1923" s="10"/>
      <c r="R1923" s="11">
        <f t="shared" si="60"/>
        <v>0</v>
      </c>
      <c r="U1923" s="11">
        <f t="shared" si="61"/>
        <v>0</v>
      </c>
      <c r="Y1923" s="11">
        <f>IF(SUM(Tableau1[[#This Row],[Other access]:[Sci-hub access]])&gt;=1,1,0)</f>
        <v>0</v>
      </c>
      <c r="Z1923" s="12">
        <f>IF(OR(Tableau1[[#This Row],[Access R1 + S1+ T1 ]]&gt;=1,Tableau1[[#This Row],[Access V1 +W1 + X1]]&gt;=1),1,0)</f>
        <v>0</v>
      </c>
      <c r="AB1923" s="10" t="str">
        <f>Tableau1[[#This Row],[DOI]]</f>
        <v>doi: 10.1177/1352458516669002</v>
      </c>
      <c r="AC1923" s="13" t="str">
        <f>Tableau1[[#This Row],[Authors]]&amp;", "&amp;Tableau1[[#This Row],[Title]]&amp;" "&amp;Tableau1[[#This Row],[Journal]]&amp;". "&amp;Tableau1[[#This Row],[Year]]</f>
        <v>Hakobyan S, Luppe S, Evans DR, Harding K, Loveless S, Robertson NP, Morgan BP., Plasma complement biomarkers distinguish multiple sclerosis and neuromyelitis optica spectrum disorder. Mult Scler. 2017</v>
      </c>
    </row>
    <row r="1924" spans="1:29" x14ac:dyDescent="0.3">
      <c r="A1924">
        <v>8274</v>
      </c>
      <c r="B1924" t="s">
        <v>10976</v>
      </c>
      <c r="C1924" t="s">
        <v>21163</v>
      </c>
      <c r="D1924" t="s">
        <v>31414</v>
      </c>
      <c r="E1924" t="s">
        <v>2471</v>
      </c>
      <c r="F1924" s="10"/>
      <c r="G1924">
        <v>2017</v>
      </c>
      <c r="J1924">
        <v>0.17195148340418598</v>
      </c>
      <c r="L1924" t="s">
        <v>42618</v>
      </c>
      <c r="M1924">
        <v>27942981</v>
      </c>
      <c r="Q1924" s="10"/>
      <c r="R1924" s="11">
        <f t="shared" si="60"/>
        <v>0</v>
      </c>
      <c r="U1924" s="11">
        <f t="shared" si="61"/>
        <v>0</v>
      </c>
      <c r="Y1924" s="11">
        <f>IF(SUM(Tableau1[[#This Row],[Other access]:[Sci-hub access]])&gt;=1,1,0)</f>
        <v>0</v>
      </c>
      <c r="Z1924" s="12">
        <f>IF(OR(Tableau1[[#This Row],[Access R1 + S1+ T1 ]]&gt;=1,Tableau1[[#This Row],[Access V1 +W1 + X1]]&gt;=1),1,0)</f>
        <v>0</v>
      </c>
      <c r="AB1924" s="10" t="str">
        <f>Tableau1[[#This Row],[DOI]]</f>
        <v>doi: 10.1007/s10792-016-0400-7</v>
      </c>
      <c r="AC1924" s="13" t="str">
        <f>Tableau1[[#This Row],[Authors]]&amp;", "&amp;Tableau1[[#This Row],[Title]]&amp;" "&amp;Tableau1[[#This Row],[Journal]]&amp;". "&amp;Tableau1[[#This Row],[Year]]</f>
        <v>Agresta A, Giudiceandrea A, Salgarello T, Manganelli C, Fasciani R, Caporossi A., Influence of aqueous humor convection current on IOL opacification. Int Ophthalmol. 2017</v>
      </c>
    </row>
    <row r="1925" spans="1:29" x14ac:dyDescent="0.3">
      <c r="A1925">
        <v>9122</v>
      </c>
      <c r="B1925" t="s">
        <v>11723</v>
      </c>
      <c r="C1925" t="s">
        <v>21898</v>
      </c>
      <c r="D1925" t="s">
        <v>32164</v>
      </c>
      <c r="E1925" t="s">
        <v>2457</v>
      </c>
      <c r="F1925" s="10"/>
      <c r="G1925">
        <v>2017</v>
      </c>
      <c r="J1925">
        <v>0.17196161339719551</v>
      </c>
      <c r="L1925" t="s">
        <v>43439</v>
      </c>
      <c r="M1925">
        <v>27780183</v>
      </c>
      <c r="Q1925" s="10"/>
      <c r="R1925" s="11">
        <f t="shared" si="60"/>
        <v>0</v>
      </c>
      <c r="U1925" s="11">
        <f t="shared" si="61"/>
        <v>0</v>
      </c>
      <c r="Y1925" s="11">
        <f>IF(SUM(Tableau1[[#This Row],[Other access]:[Sci-hub access]])&gt;=1,1,0)</f>
        <v>0</v>
      </c>
      <c r="Z1925" s="12">
        <f>IF(OR(Tableau1[[#This Row],[Access R1 + S1+ T1 ]]&gt;=1,Tableau1[[#This Row],[Access V1 +W1 + X1]]&gt;=1),1,0)</f>
        <v>0</v>
      </c>
      <c r="AB1925" s="10" t="str">
        <f>Tableau1[[#This Row],[DOI]]</f>
        <v>doi: 10.1097/ICB.0000000000000425</v>
      </c>
      <c r="AC1925" s="13" t="str">
        <f>Tableau1[[#This Row],[Authors]]&amp;", "&amp;Tableau1[[#This Row],[Title]]&amp;" "&amp;Tableau1[[#This Row],[Journal]]&amp;". "&amp;Tableau1[[#This Row],[Year]]</f>
        <v>Christenbury JG, Phasukkijwatana N, Tan A, Freund KB, Sarraf D., DOME-SHAPED MACULOPATHY: ENHANCED VISUALIZATION WITH RADIAL OPTICAL COHERENCE TOMOGRAPHY SCANS. Retin Cases Brief Rep. 2017</v>
      </c>
    </row>
    <row r="1926" spans="1:29" x14ac:dyDescent="0.3">
      <c r="A1926">
        <v>3879</v>
      </c>
      <c r="B1926" t="s">
        <v>7039</v>
      </c>
      <c r="C1926" t="s">
        <v>17278</v>
      </c>
      <c r="D1926" t="s">
        <v>27464</v>
      </c>
      <c r="E1926" t="s">
        <v>34015</v>
      </c>
      <c r="F1926" s="10"/>
      <c r="G1926">
        <v>2017</v>
      </c>
      <c r="J1926">
        <v>0.1720596277410017</v>
      </c>
      <c r="L1926" t="s">
        <v>38321</v>
      </c>
      <c r="M1926">
        <v>28513254</v>
      </c>
      <c r="Q1926" s="10"/>
      <c r="R1926" s="11">
        <f t="shared" si="60"/>
        <v>0</v>
      </c>
      <c r="U1926" s="11">
        <f t="shared" si="61"/>
        <v>0</v>
      </c>
      <c r="Y1926" s="11">
        <f>IF(SUM(Tableau1[[#This Row],[Other access]:[Sci-hub access]])&gt;=1,1,0)</f>
        <v>0</v>
      </c>
      <c r="Z1926" s="12">
        <f>IF(OR(Tableau1[[#This Row],[Access R1 + S1+ T1 ]]&gt;=1,Tableau1[[#This Row],[Access V1 +W1 + X1]]&gt;=1),1,0)</f>
        <v>0</v>
      </c>
      <c r="AB1926" s="10" t="str">
        <f>Tableau1[[#This Row],[DOI]]</f>
        <v>doi: 10.1080/13816810.2017.1323339</v>
      </c>
      <c r="AC1926" s="13" t="str">
        <f>Tableau1[[#This Row],[Authors]]&amp;", "&amp;Tableau1[[#This Row],[Title]]&amp;" "&amp;Tableau1[[#This Row],[Journal]]&amp;". "&amp;Tableau1[[#This Row],[Year]]</f>
        <v>Garg A, Lee W, Sengillo JD, Allikmets R, Garg K, Tsang SH., Peripapillary sparing in RDH12-associated Leber congenital amaurosis. Ophthalmic Genet. 2017</v>
      </c>
    </row>
    <row r="1927" spans="1:29" x14ac:dyDescent="0.3">
      <c r="A1927">
        <v>1774</v>
      </c>
      <c r="B1927" t="s">
        <v>5022</v>
      </c>
      <c r="C1927" t="s">
        <v>15269</v>
      </c>
      <c r="D1927" t="s">
        <v>25444</v>
      </c>
      <c r="E1927" t="s">
        <v>33980</v>
      </c>
      <c r="F1927" s="10"/>
      <c r="G1927">
        <v>2017</v>
      </c>
      <c r="J1927">
        <v>0.1721863736635344</v>
      </c>
      <c r="L1927" t="s">
        <v>36248</v>
      </c>
      <c r="M1927">
        <v>28878212</v>
      </c>
      <c r="Q1927" s="10"/>
      <c r="R1927" s="11">
        <f t="shared" si="60"/>
        <v>0</v>
      </c>
      <c r="U1927" s="11">
        <f t="shared" si="61"/>
        <v>0</v>
      </c>
      <c r="Y1927" s="11">
        <f>IF(SUM(Tableau1[[#This Row],[Other access]:[Sci-hub access]])&gt;=1,1,0)</f>
        <v>0</v>
      </c>
      <c r="Z1927" s="12">
        <f>IF(OR(Tableau1[[#This Row],[Access R1 + S1+ T1 ]]&gt;=1,Tableau1[[#This Row],[Access V1 +W1 + X1]]&gt;=1),1,0)</f>
        <v>0</v>
      </c>
      <c r="AB1927" s="10" t="str">
        <f>Tableau1[[#This Row],[DOI]]</f>
        <v>doi: 10.1038/s41467-017-00623-3</v>
      </c>
      <c r="AC1927" s="13" t="str">
        <f>Tableau1[[#This Row],[Authors]]&amp;", "&amp;Tableau1[[#This Row],[Title]]&amp;" "&amp;Tableau1[[#This Row],[Journal]]&amp;". "&amp;Tableau1[[#This Row],[Year]]</f>
        <v>Eulenberg P, Köhler N, Blasi T, Filby A, Carpenter AE, Rees P, Theis FJ, Wolf FA., Reconstructing cell cycle and disease progression using deep learning. Nat Commun. 2017</v>
      </c>
    </row>
    <row r="1928" spans="1:29" x14ac:dyDescent="0.3">
      <c r="A1928">
        <v>8264</v>
      </c>
      <c r="B1928" t="s">
        <v>10967</v>
      </c>
      <c r="C1928" t="s">
        <v>21154</v>
      </c>
      <c r="D1928" t="s">
        <v>31405</v>
      </c>
      <c r="E1928" t="s">
        <v>2698</v>
      </c>
      <c r="F1928" s="10"/>
      <c r="G1928">
        <v>2017</v>
      </c>
      <c r="J1928">
        <v>0.17221585113129445</v>
      </c>
      <c r="L1928" t="s">
        <v>42608</v>
      </c>
      <c r="M1928">
        <v>27956101</v>
      </c>
      <c r="Q1928" s="10"/>
      <c r="R1928" s="11">
        <f t="shared" si="60"/>
        <v>0</v>
      </c>
      <c r="U1928" s="11">
        <f t="shared" si="61"/>
        <v>0</v>
      </c>
      <c r="Y1928" s="11">
        <f>IF(SUM(Tableau1[[#This Row],[Other access]:[Sci-hub access]])&gt;=1,1,0)</f>
        <v>0</v>
      </c>
      <c r="Z1928" s="12">
        <f>IF(OR(Tableau1[[#This Row],[Access R1 + S1+ T1 ]]&gt;=1,Tableau1[[#This Row],[Access V1 +W1 + X1]]&gt;=1),1,0)</f>
        <v>0</v>
      </c>
      <c r="AB1928" s="10" t="str">
        <f>Tableau1[[#This Row],[DOI]]</f>
        <v>doi: 10.1016/j.anl.2016.10.011</v>
      </c>
      <c r="AC1928" s="13" t="str">
        <f>Tableau1[[#This Row],[Authors]]&amp;", "&amp;Tableau1[[#This Row],[Title]]&amp;" "&amp;Tableau1[[#This Row],[Journal]]&amp;". "&amp;Tableau1[[#This Row],[Year]]</f>
        <v>Takano K, Yamamoto M, Takahashi H, Himi T., Recent advances in knowledge regarding the head and neck manifestations of IgG4-related disease. Auris Nasus Larynx. 2017</v>
      </c>
    </row>
    <row r="1929" spans="1:29" x14ac:dyDescent="0.3">
      <c r="A1929">
        <v>1185</v>
      </c>
      <c r="B1929" t="s">
        <v>4447</v>
      </c>
      <c r="C1929" t="s">
        <v>14700</v>
      </c>
      <c r="D1929" t="s">
        <v>24868</v>
      </c>
      <c r="E1929" t="s">
        <v>2446</v>
      </c>
      <c r="F1929" s="10"/>
      <c r="G1929">
        <v>2018</v>
      </c>
      <c r="J1929">
        <v>0.17224357539460045</v>
      </c>
      <c r="L1929" t="s">
        <v>35672</v>
      </c>
      <c r="M1929">
        <v>28991344</v>
      </c>
      <c r="Q1929" s="10"/>
      <c r="R1929" s="11">
        <f t="shared" si="60"/>
        <v>0</v>
      </c>
      <c r="U1929" s="11">
        <f t="shared" si="61"/>
        <v>0</v>
      </c>
      <c r="Y1929" s="11">
        <f>IF(SUM(Tableau1[[#This Row],[Other access]:[Sci-hub access]])&gt;=1,1,0)</f>
        <v>0</v>
      </c>
      <c r="Z1929" s="12">
        <f>IF(OR(Tableau1[[#This Row],[Access R1 + S1+ T1 ]]&gt;=1,Tableau1[[#This Row],[Access V1 +W1 + X1]]&gt;=1),1,0)</f>
        <v>0</v>
      </c>
      <c r="AB1929" s="10" t="str">
        <f>Tableau1[[#This Row],[DOI]]</f>
        <v>doi: 10.3928/01913913-20170703-12</v>
      </c>
      <c r="AC1929" s="13" t="str">
        <f>Tableau1[[#This Row],[Authors]]&amp;", "&amp;Tableau1[[#This Row],[Title]]&amp;" "&amp;Tableau1[[#This Row],[Journal]]&amp;". "&amp;Tableau1[[#This Row],[Year]]</f>
        <v>Marey HM, Elmazar HF, Mandour SS, Khairy HA., Combined Oral and Topical Beta Blockers for the Treatment of Early Proliferative Superficial Periocular Infantile Capillary Hemangioma. J Pediatr Ophthalmol Strabismus. 2018</v>
      </c>
    </row>
    <row r="1930" spans="1:29" x14ac:dyDescent="0.3">
      <c r="A1930">
        <v>8326</v>
      </c>
      <c r="B1930" t="s">
        <v>11024</v>
      </c>
      <c r="C1930" t="s">
        <v>21211</v>
      </c>
      <c r="D1930" t="s">
        <v>31462</v>
      </c>
      <c r="E1930" t="s">
        <v>2486</v>
      </c>
      <c r="F1930" s="10"/>
      <c r="G1930">
        <v>2017</v>
      </c>
      <c r="J1930">
        <v>0.17229507294743429</v>
      </c>
      <c r="L1930" t="s">
        <v>42670</v>
      </c>
      <c r="M1930">
        <v>27935234</v>
      </c>
      <c r="Q1930" s="10"/>
      <c r="R1930" s="11">
        <f t="shared" si="60"/>
        <v>0</v>
      </c>
      <c r="U1930" s="11">
        <f t="shared" si="61"/>
        <v>0</v>
      </c>
      <c r="Y1930" s="11">
        <f>IF(SUM(Tableau1[[#This Row],[Other access]:[Sci-hub access]])&gt;=1,1,0)</f>
        <v>0</v>
      </c>
      <c r="Z1930" s="12">
        <f>IF(OR(Tableau1[[#This Row],[Access R1 + S1+ T1 ]]&gt;=1,Tableau1[[#This Row],[Access V1 +W1 + X1]]&gt;=1),1,0)</f>
        <v>0</v>
      </c>
      <c r="AB1930" s="10" t="str">
        <f>Tableau1[[#This Row],[DOI]]</f>
        <v>doi: 10.1111/aos.13289</v>
      </c>
      <c r="AC1930" s="13" t="str">
        <f>Tableau1[[#This Row],[Authors]]&amp;", "&amp;Tableau1[[#This Row],[Title]]&amp;" "&amp;Tableau1[[#This Row],[Journal]]&amp;". "&amp;Tableau1[[#This Row],[Year]]</f>
        <v>Mrowicka M, Mrowicki J, Szaflik JP, Szaflik M, Ulinska M, Szaflik J, Majsterek I., Analysis of antioxidative factors related to AMD risk development in the polish patients. Acta Ophthalmol. 2017</v>
      </c>
    </row>
    <row r="1931" spans="1:29" x14ac:dyDescent="0.3">
      <c r="A1931">
        <v>1064</v>
      </c>
      <c r="B1931" t="s">
        <v>4326</v>
      </c>
      <c r="C1931" t="s">
        <v>14580</v>
      </c>
      <c r="D1931" t="s">
        <v>24747</v>
      </c>
      <c r="E1931" t="s">
        <v>2451</v>
      </c>
      <c r="F1931" s="10"/>
      <c r="G1931">
        <v>2017</v>
      </c>
      <c r="J1931">
        <v>0.17230174526187081</v>
      </c>
      <c r="L1931" t="s">
        <v>35552</v>
      </c>
      <c r="M1931">
        <v>29040280</v>
      </c>
      <c r="Q1931" s="10"/>
      <c r="R1931" s="11">
        <f t="shared" si="60"/>
        <v>0</v>
      </c>
      <c r="U1931" s="11">
        <f t="shared" si="61"/>
        <v>0</v>
      </c>
      <c r="Y1931" s="11">
        <f>IF(SUM(Tableau1[[#This Row],[Other access]:[Sci-hub access]])&gt;=1,1,0)</f>
        <v>0</v>
      </c>
      <c r="Z1931" s="12">
        <f>IF(OR(Tableau1[[#This Row],[Access R1 + S1+ T1 ]]&gt;=1,Tableau1[[#This Row],[Access V1 +W1 + X1]]&gt;=1),1,0)</f>
        <v>0</v>
      </c>
      <c r="AB1931" s="10" t="str">
        <f>Tableau1[[#This Row],[DOI]]</f>
        <v>doi: 10.1371/journal.pone.0186229</v>
      </c>
      <c r="AC1931" s="13" t="str">
        <f>Tableau1[[#This Row],[Authors]]&amp;", "&amp;Tableau1[[#This Row],[Title]]&amp;" "&amp;Tableau1[[#This Row],[Journal]]&amp;". "&amp;Tableau1[[#This Row],[Year]]</f>
        <v>Yang HS, Kim JG, Cha JB, Yun YI, Park JH, Woo JE., Quantitative analysis of neural tissues around the optic disc after panretinal photocoagulation in patients with diabetic retinopathy. PLoS One. 2017</v>
      </c>
    </row>
    <row r="1932" spans="1:29" x14ac:dyDescent="0.3">
      <c r="A1932">
        <v>9414</v>
      </c>
      <c r="B1932" t="s">
        <v>11984</v>
      </c>
      <c r="C1932" t="s">
        <v>22159</v>
      </c>
      <c r="D1932" t="s">
        <v>32429</v>
      </c>
      <c r="E1932" t="s">
        <v>2471</v>
      </c>
      <c r="F1932" s="10"/>
      <c r="G1932">
        <v>2017</v>
      </c>
      <c r="J1932">
        <v>0.17233501589888833</v>
      </c>
      <c r="L1932" t="s">
        <v>43703</v>
      </c>
      <c r="M1932">
        <v>27699606</v>
      </c>
      <c r="Q1932" s="10"/>
      <c r="R1932" s="11">
        <f t="shared" si="60"/>
        <v>0</v>
      </c>
      <c r="U1932" s="11">
        <f t="shared" si="61"/>
        <v>0</v>
      </c>
      <c r="Y1932" s="11">
        <f>IF(SUM(Tableau1[[#This Row],[Other access]:[Sci-hub access]])&gt;=1,1,0)</f>
        <v>0</v>
      </c>
      <c r="Z1932" s="12">
        <f>IF(OR(Tableau1[[#This Row],[Access R1 + S1+ T1 ]]&gt;=1,Tableau1[[#This Row],[Access V1 +W1 + X1]]&gt;=1),1,0)</f>
        <v>0</v>
      </c>
      <c r="AB1932" s="10" t="str">
        <f>Tableau1[[#This Row],[DOI]]</f>
        <v>doi: 10.1007/s10792-016-0353-x</v>
      </c>
      <c r="AC1932" s="13" t="str">
        <f>Tableau1[[#This Row],[Authors]]&amp;", "&amp;Tableau1[[#This Row],[Title]]&amp;" "&amp;Tableau1[[#This Row],[Journal]]&amp;". "&amp;Tableau1[[#This Row],[Year]]</f>
        <v>Yilmaz T, Yilmaz A., Long-term changes in subfoveal choroidal thickness and central macula thickness after Nd:YAG laser capsulotomy. Int Ophthalmol. 2017</v>
      </c>
    </row>
    <row r="1933" spans="1:29" x14ac:dyDescent="0.3">
      <c r="A1933">
        <v>1099</v>
      </c>
      <c r="B1933" t="s">
        <v>4361</v>
      </c>
      <c r="C1933" t="s">
        <v>14615</v>
      </c>
      <c r="D1933" t="s">
        <v>24782</v>
      </c>
      <c r="E1933" t="s">
        <v>2749</v>
      </c>
      <c r="F1933" s="10"/>
      <c r="G1933">
        <v>2017</v>
      </c>
      <c r="J1933">
        <v>0.1723411452388951</v>
      </c>
      <c r="L1933" t="s">
        <v>35587</v>
      </c>
      <c r="M1933">
        <v>29029901</v>
      </c>
      <c r="Q1933" s="10"/>
      <c r="R1933" s="11">
        <f t="shared" si="60"/>
        <v>0</v>
      </c>
      <c r="U1933" s="11">
        <f t="shared" si="61"/>
        <v>0</v>
      </c>
      <c r="Y1933" s="11">
        <f>IF(SUM(Tableau1[[#This Row],[Other access]:[Sci-hub access]])&gt;=1,1,0)</f>
        <v>0</v>
      </c>
      <c r="Z1933" s="12">
        <f>IF(OR(Tableau1[[#This Row],[Access R1 + S1+ T1 ]]&gt;=1,Tableau1[[#This Row],[Access V1 +W1 + X1]]&gt;=1),1,0)</f>
        <v>0</v>
      </c>
      <c r="AB1933" s="10" t="str">
        <f>Tableau1[[#This Row],[DOI]]</f>
        <v>doi: 10.1016/j.jaad.2017.02.019</v>
      </c>
      <c r="AC1933" s="13" t="str">
        <f>Tableau1[[#This Row],[Authors]]&amp;", "&amp;Tableau1[[#This Row],[Title]]&amp;" "&amp;Tableau1[[#This Row],[Journal]]&amp;". "&amp;Tableau1[[#This Row],[Year]]</f>
        <v>Cizenski JD, Michel P, Watson IT, Frieder J, Wilder EG, Wright JM, Menter MA., Spectrum of orocutaneous disease associations: Immune-mediated conditions. J Am Acad Dermatol. 2017</v>
      </c>
    </row>
    <row r="1934" spans="1:29" x14ac:dyDescent="0.3">
      <c r="A1934">
        <v>7218</v>
      </c>
      <c r="B1934" t="s">
        <v>1265</v>
      </c>
      <c r="C1934" t="s">
        <v>1266</v>
      </c>
      <c r="D1934" t="s">
        <v>1267</v>
      </c>
      <c r="E1934" t="s">
        <v>2979</v>
      </c>
      <c r="F1934" s="10"/>
      <c r="G1934">
        <v>2017</v>
      </c>
      <c r="J1934">
        <v>0.1725483262223042</v>
      </c>
      <c r="L1934" t="s">
        <v>41574</v>
      </c>
      <c r="M1934">
        <v>28114886</v>
      </c>
      <c r="Q1934" s="10"/>
      <c r="R1934" s="11">
        <f t="shared" si="60"/>
        <v>0</v>
      </c>
      <c r="U1934" s="11">
        <f t="shared" si="61"/>
        <v>0</v>
      </c>
      <c r="Y1934" s="11">
        <f>IF(SUM(Tableau1[[#This Row],[Other access]:[Sci-hub access]])&gt;=1,1,0)</f>
        <v>0</v>
      </c>
      <c r="Z1934" s="12">
        <f>IF(OR(Tableau1[[#This Row],[Access R1 + S1+ T1 ]]&gt;=1,Tableau1[[#This Row],[Access V1 +W1 + X1]]&gt;=1),1,0)</f>
        <v>0</v>
      </c>
      <c r="AB1934" s="10" t="str">
        <f>Tableau1[[#This Row],[DOI]]</f>
        <v>doi: 10.1186/s12868-017-0335-6</v>
      </c>
      <c r="AC1934" s="13" t="str">
        <f>Tableau1[[#This Row],[Authors]]&amp;", "&amp;Tableau1[[#This Row],[Title]]&amp;" "&amp;Tableau1[[#This Row],[Journal]]&amp;". "&amp;Tableau1[[#This Row],[Year]]</f>
        <v>Izumi H, Ishimoto T, Yamamoto H, Mori H., Application of hairless mouse strain to bioluminescence imaging of Arc expression in mouse brain. BMC Neurosci. 2017</v>
      </c>
    </row>
    <row r="1935" spans="1:29" x14ac:dyDescent="0.3">
      <c r="A1935">
        <v>2446</v>
      </c>
      <c r="B1935" t="s">
        <v>5668</v>
      </c>
      <c r="C1935" t="s">
        <v>15914</v>
      </c>
      <c r="D1935" t="s">
        <v>26091</v>
      </c>
      <c r="E1935" t="s">
        <v>2485</v>
      </c>
      <c r="F1935" s="10"/>
      <c r="G1935">
        <v>2017</v>
      </c>
      <c r="J1935">
        <v>0.17263667295870366</v>
      </c>
      <c r="L1935" t="s">
        <v>36911</v>
      </c>
      <c r="M1935">
        <v>28745996</v>
      </c>
      <c r="Q1935" s="10"/>
      <c r="R1935" s="11">
        <f t="shared" si="60"/>
        <v>0</v>
      </c>
      <c r="U1935" s="11">
        <f t="shared" si="61"/>
        <v>0</v>
      </c>
      <c r="Y1935" s="11">
        <f>IF(SUM(Tableau1[[#This Row],[Other access]:[Sci-hub access]])&gt;=1,1,0)</f>
        <v>0</v>
      </c>
      <c r="Z1935" s="12">
        <f>IF(OR(Tableau1[[#This Row],[Access R1 + S1+ T1 ]]&gt;=1,Tableau1[[#This Row],[Access V1 +W1 + X1]]&gt;=1),1,0)</f>
        <v>0</v>
      </c>
      <c r="AB1935" s="10" t="str">
        <f>Tableau1[[#This Row],[DOI]]</f>
        <v>doi: 10.1056/NEJMicm1615499</v>
      </c>
      <c r="AC1935" s="13" t="str">
        <f>Tableau1[[#This Row],[Authors]]&amp;", "&amp;Tableau1[[#This Row],[Title]]&amp;" "&amp;Tableau1[[#This Row],[Journal]]&amp;". "&amp;Tableau1[[#This Row],[Year]]</f>
        <v>Anand P, Gold DR., Nystagmus from Wernicke's Encephalopathy. N Engl J Med. 2017</v>
      </c>
    </row>
    <row r="1936" spans="1:29" x14ac:dyDescent="0.3">
      <c r="A1936">
        <v>2693</v>
      </c>
      <c r="B1936" t="s">
        <v>5905</v>
      </c>
      <c r="C1936" t="s">
        <v>16151</v>
      </c>
      <c r="D1936" t="s">
        <v>26328</v>
      </c>
      <c r="E1936" t="s">
        <v>2597</v>
      </c>
      <c r="F1936" s="10"/>
      <c r="G1936">
        <v>2017</v>
      </c>
      <c r="J1936">
        <v>0.17265735199749477</v>
      </c>
      <c r="L1936" t="s">
        <v>37156</v>
      </c>
      <c r="M1936">
        <v>28704144</v>
      </c>
      <c r="Q1936" s="10"/>
      <c r="R1936" s="11">
        <f t="shared" si="60"/>
        <v>0</v>
      </c>
      <c r="U1936" s="11">
        <f t="shared" si="61"/>
        <v>0</v>
      </c>
      <c r="Y1936" s="11">
        <f>IF(SUM(Tableau1[[#This Row],[Other access]:[Sci-hub access]])&gt;=1,1,0)</f>
        <v>0</v>
      </c>
      <c r="Z1936" s="12">
        <f>IF(OR(Tableau1[[#This Row],[Access R1 + S1+ T1 ]]&gt;=1,Tableau1[[#This Row],[Access V1 +W1 + X1]]&gt;=1),1,0)</f>
        <v>0</v>
      </c>
      <c r="AB1936" s="10" t="str">
        <f>Tableau1[[#This Row],[DOI]]</f>
        <v>doi: 10.1080/01676830.2017.1337173</v>
      </c>
      <c r="AC1936" s="13" t="str">
        <f>Tableau1[[#This Row],[Authors]]&amp;", "&amp;Tableau1[[#This Row],[Title]]&amp;" "&amp;Tableau1[[#This Row],[Journal]]&amp;". "&amp;Tableau1[[#This Row],[Year]]</f>
        <v>Greaves GH, Livingston K, Liu GT, Shindler KS, Volpe NJ, Pistilli M, Mehta S, Tamhankar MA., Orbital ultrasonography in the diagnosis of neoplastic extraocular muscle enlargement. Orbit. 2017</v>
      </c>
    </row>
    <row r="1937" spans="1:29" x14ac:dyDescent="0.3">
      <c r="A1937">
        <v>7765</v>
      </c>
      <c r="B1937" t="s">
        <v>10530</v>
      </c>
      <c r="C1937" t="s">
        <v>20726</v>
      </c>
      <c r="D1937" t="s">
        <v>30967</v>
      </c>
      <c r="E1937" t="s">
        <v>2611</v>
      </c>
      <c r="F1937" s="10"/>
      <c r="G1937">
        <v>2017</v>
      </c>
      <c r="J1937">
        <v>0.17267497880635541</v>
      </c>
      <c r="L1937" t="s">
        <v>42116</v>
      </c>
      <c r="M1937">
        <v>28057843</v>
      </c>
      <c r="Q1937" s="10"/>
      <c r="R1937" s="11">
        <f t="shared" si="60"/>
        <v>0</v>
      </c>
      <c r="U1937" s="11">
        <f t="shared" si="61"/>
        <v>0</v>
      </c>
      <c r="Y1937" s="11">
        <f>IF(SUM(Tableau1[[#This Row],[Other access]:[Sci-hub access]])&gt;=1,1,0)</f>
        <v>0</v>
      </c>
      <c r="Z1937" s="12">
        <f>IF(OR(Tableau1[[#This Row],[Access R1 + S1+ T1 ]]&gt;=1,Tableau1[[#This Row],[Access V1 +W1 + X1]]&gt;=1),1,0)</f>
        <v>0</v>
      </c>
      <c r="AB1937" s="10" t="str">
        <f>Tableau1[[#This Row],[DOI]]</f>
        <v>doi: 10.1542/peds.2016-1135</v>
      </c>
      <c r="AC1937" s="13" t="str">
        <f>Tableau1[[#This Row],[Authors]]&amp;", "&amp;Tableau1[[#This Row],[Title]]&amp;" "&amp;Tableau1[[#This Row],[Journal]]&amp;". "&amp;Tableau1[[#This Row],[Year]]</f>
        <v>Sherer J, Salazar T, Schesing KB, McPartland S, Kornitzer J., Diphenhydramine for Acute Extrapyramidal Symptoms After Propofol Administration. Pediatrics. 2017</v>
      </c>
    </row>
    <row r="1938" spans="1:29" x14ac:dyDescent="0.3">
      <c r="A1938">
        <v>1485</v>
      </c>
      <c r="B1938" t="s">
        <v>4742</v>
      </c>
      <c r="C1938" t="s">
        <v>14992</v>
      </c>
      <c r="D1938" t="s">
        <v>25163</v>
      </c>
      <c r="E1938" t="s">
        <v>2529</v>
      </c>
      <c r="F1938" s="10"/>
      <c r="G1938">
        <v>2017</v>
      </c>
      <c r="J1938">
        <v>0.1727638945522243</v>
      </c>
      <c r="L1938" t="s">
        <v>35966</v>
      </c>
      <c r="M1938">
        <v>28937835</v>
      </c>
      <c r="Q1938" s="10"/>
      <c r="R1938" s="11">
        <f t="shared" si="60"/>
        <v>0</v>
      </c>
      <c r="U1938" s="11">
        <f t="shared" si="61"/>
        <v>0</v>
      </c>
      <c r="Y1938" s="11">
        <f>IF(SUM(Tableau1[[#This Row],[Other access]:[Sci-hub access]])&gt;=1,1,0)</f>
        <v>0</v>
      </c>
      <c r="Z1938" s="12">
        <f>IF(OR(Tableau1[[#This Row],[Access R1 + S1+ T1 ]]&gt;=1,Tableau1[[#This Row],[Access V1 +W1 + X1]]&gt;=1),1,0)</f>
        <v>0</v>
      </c>
      <c r="AB1938" s="10" t="str">
        <f>Tableau1[[#This Row],[DOI]]</f>
        <v>doi: 10.1080/02713683.2017.1358371</v>
      </c>
      <c r="AC1938" s="13" t="str">
        <f>Tableau1[[#This Row],[Authors]]&amp;", "&amp;Tableau1[[#This Row],[Title]]&amp;" "&amp;Tableau1[[#This Row],[Journal]]&amp;". "&amp;Tableau1[[#This Row],[Year]]</f>
        <v>Kang K, Yu M., Protective effect of sulforaphane against retinal degeneration in the Pde6(rd10) mouse model of retinitis pigmentosa. Curr Eye Res. 2017</v>
      </c>
    </row>
    <row r="1939" spans="1:29" x14ac:dyDescent="0.3">
      <c r="A1939">
        <v>5205</v>
      </c>
      <c r="B1939" t="s">
        <v>8276</v>
      </c>
      <c r="C1939" t="s">
        <v>18500</v>
      </c>
      <c r="D1939" t="s">
        <v>28706</v>
      </c>
      <c r="E1939" t="s">
        <v>2529</v>
      </c>
      <c r="F1939" s="10"/>
      <c r="G1939">
        <v>2017</v>
      </c>
      <c r="J1939">
        <v>0.17282319896986709</v>
      </c>
      <c r="L1939" t="s">
        <v>39608</v>
      </c>
      <c r="M1939">
        <v>28362177</v>
      </c>
      <c r="Q1939" s="10"/>
      <c r="R1939" s="11">
        <f t="shared" si="60"/>
        <v>0</v>
      </c>
      <c r="U1939" s="11">
        <f t="shared" si="61"/>
        <v>0</v>
      </c>
      <c r="Y1939" s="11">
        <f>IF(SUM(Tableau1[[#This Row],[Other access]:[Sci-hub access]])&gt;=1,1,0)</f>
        <v>0</v>
      </c>
      <c r="Z1939" s="12">
        <f>IF(OR(Tableau1[[#This Row],[Access R1 + S1+ T1 ]]&gt;=1,Tableau1[[#This Row],[Access V1 +W1 + X1]]&gt;=1),1,0)</f>
        <v>0</v>
      </c>
      <c r="AB1939" s="10" t="str">
        <f>Tableau1[[#This Row],[DOI]]</f>
        <v>doi: 10.1080/02713683.2016.1270326</v>
      </c>
      <c r="AC1939" s="13" t="str">
        <f>Tableau1[[#This Row],[Authors]]&amp;", "&amp;Tableau1[[#This Row],[Title]]&amp;" "&amp;Tableau1[[#This Row],[Journal]]&amp;". "&amp;Tableau1[[#This Row],[Year]]</f>
        <v>Cheng DL, Greenberg PB, Borton DA., Advances in Retinal Prosthetic Research: A Systematic Review of Engineering and Clinical Characteristics of Current Prosthetic Initiatives. Curr Eye Res. 2017</v>
      </c>
    </row>
    <row r="1940" spans="1:29" x14ac:dyDescent="0.3">
      <c r="A1940">
        <v>4153</v>
      </c>
      <c r="B1940" t="s">
        <v>7295</v>
      </c>
      <c r="C1940" t="s">
        <v>17532</v>
      </c>
      <c r="D1940" t="s">
        <v>27723</v>
      </c>
      <c r="E1940" t="s">
        <v>2900</v>
      </c>
      <c r="F1940" s="10"/>
      <c r="G1940">
        <v>2017</v>
      </c>
      <c r="J1940">
        <v>0.17284243878221417</v>
      </c>
      <c r="L1940" t="s">
        <v>38584</v>
      </c>
      <c r="M1940">
        <v>28477975</v>
      </c>
      <c r="Q1940" s="10"/>
      <c r="R1940" s="11">
        <f t="shared" si="60"/>
        <v>0</v>
      </c>
      <c r="U1940" s="11">
        <f t="shared" si="61"/>
        <v>0</v>
      </c>
      <c r="Y1940" s="11">
        <f>IF(SUM(Tableau1[[#This Row],[Other access]:[Sci-hub access]])&gt;=1,1,0)</f>
        <v>0</v>
      </c>
      <c r="Z1940" s="12">
        <f>IF(OR(Tableau1[[#This Row],[Access R1 + S1+ T1 ]]&gt;=1,Tableau1[[#This Row],[Access V1 +W1 + X1]]&gt;=1),1,0)</f>
        <v>0</v>
      </c>
      <c r="AB1940" s="10" t="str">
        <f>Tableau1[[#This Row],[DOI]]</f>
        <v>doi: 10.1016/j.bbamem.2017.05.001</v>
      </c>
      <c r="AC1940" s="13" t="str">
        <f>Tableau1[[#This Row],[Authors]]&amp;", "&amp;Tableau1[[#This Row],[Title]]&amp;" "&amp;Tableau1[[#This Row],[Journal]]&amp;". "&amp;Tableau1[[#This Row],[Year]]</f>
        <v>Alberga D, Trisciuzzi D, Lattanzi G, Bennett JL, Verkman AS, Mangiatordi GF, Nicolotti O., Comparative molecular dynamics study of neuromyelitis optica-immunoglobulin G binding to aquaporin-4 extracellular domains. Biochim Biophys Acta. 2017</v>
      </c>
    </row>
    <row r="1941" spans="1:29" x14ac:dyDescent="0.3">
      <c r="A1941">
        <v>3786</v>
      </c>
      <c r="B1941" t="s">
        <v>6954</v>
      </c>
      <c r="C1941" t="s">
        <v>17194</v>
      </c>
      <c r="D1941" t="s">
        <v>27378</v>
      </c>
      <c r="E1941" t="s">
        <v>2667</v>
      </c>
      <c r="F1941" s="10"/>
      <c r="G1941">
        <v>2017</v>
      </c>
      <c r="J1941">
        <v>0.1730101082135943</v>
      </c>
      <c r="L1941" t="s">
        <v>38230</v>
      </c>
      <c r="M1941">
        <v>28533022</v>
      </c>
      <c r="Q1941" s="10"/>
      <c r="R1941" s="11">
        <f t="shared" si="60"/>
        <v>0</v>
      </c>
      <c r="U1941" s="11">
        <f t="shared" si="61"/>
        <v>0</v>
      </c>
      <c r="Y1941" s="11">
        <f>IF(SUM(Tableau1[[#This Row],[Other access]:[Sci-hub access]])&gt;=1,1,0)</f>
        <v>0</v>
      </c>
      <c r="Z1941" s="12">
        <f>IF(OR(Tableau1[[#This Row],[Access R1 + S1+ T1 ]]&gt;=1,Tableau1[[#This Row],[Access V1 +W1 + X1]]&gt;=1),1,0)</f>
        <v>0</v>
      </c>
      <c r="AB1941" s="10" t="str">
        <f>Tableau1[[#This Row],[DOI]]</f>
        <v>doi: 10.1016/j.clae.2017.05.006</v>
      </c>
      <c r="AC1941" s="13" t="str">
        <f>Tableau1[[#This Row],[Authors]]&amp;", "&amp;Tableau1[[#This Row],[Title]]&amp;" "&amp;Tableau1[[#This Row],[Journal]]&amp;". "&amp;Tableau1[[#This Row],[Year]]</f>
        <v>Abokyi S, Manuh G, Otchere H, Ilechie A., Knowledge, usage and barriers associated with contact lens wear in Ghana. Cont Lens Anterior Eye. 2017</v>
      </c>
    </row>
    <row r="1942" spans="1:29" x14ac:dyDescent="0.3">
      <c r="A1942">
        <v>1618</v>
      </c>
      <c r="B1942" t="s">
        <v>4870</v>
      </c>
      <c r="C1942" t="s">
        <v>15120</v>
      </c>
      <c r="D1942" t="s">
        <v>25291</v>
      </c>
      <c r="E1942" t="s">
        <v>2490</v>
      </c>
      <c r="F1942" s="10"/>
      <c r="G1942">
        <v>2017</v>
      </c>
      <c r="J1942">
        <v>0.1733049662523527</v>
      </c>
      <c r="L1942" t="s">
        <v>36097</v>
      </c>
      <c r="M1942">
        <v>28911992</v>
      </c>
      <c r="Q1942" s="10"/>
      <c r="R1942" s="11">
        <f t="shared" si="60"/>
        <v>0</v>
      </c>
      <c r="U1942" s="11">
        <f t="shared" si="61"/>
        <v>0</v>
      </c>
      <c r="Y1942" s="11">
        <f>IF(SUM(Tableau1[[#This Row],[Other access]:[Sci-hub access]])&gt;=1,1,0)</f>
        <v>0</v>
      </c>
      <c r="Z1942" s="12">
        <f>IF(OR(Tableau1[[#This Row],[Access R1 + S1+ T1 ]]&gt;=1,Tableau1[[#This Row],[Access V1 +W1 + X1]]&gt;=1),1,0)</f>
        <v>0</v>
      </c>
      <c r="AB1942" s="10" t="str">
        <f>Tableau1[[#This Row],[DOI]]</f>
        <v>doi: 10.1016/j.ajo.2017.09.002</v>
      </c>
      <c r="AC1942" s="13" t="str">
        <f>Tableau1[[#This Row],[Authors]]&amp;", "&amp;Tableau1[[#This Row],[Title]]&amp;" "&amp;Tableau1[[#This Row],[Journal]]&amp;". "&amp;Tableau1[[#This Row],[Year]]</f>
        <v>Wong MYZ, Man REK, Gupta P, Lim SH, Lim B, Tham YC, Sabanayagam C, Wong TY, Cheng CY, Lamoureux EL., Is Corneal Arcus Independently Associated With Incident Cardiovascular Disease in Asians? Am J Ophthalmol. 2017</v>
      </c>
    </row>
    <row r="1943" spans="1:29" x14ac:dyDescent="0.3">
      <c r="A1943">
        <v>8538</v>
      </c>
      <c r="B1943" t="s">
        <v>11208</v>
      </c>
      <c r="C1943" t="s">
        <v>21392</v>
      </c>
      <c r="D1943" t="s">
        <v>31647</v>
      </c>
      <c r="E1943" t="s">
        <v>2835</v>
      </c>
      <c r="F1943" s="10"/>
      <c r="G1943">
        <v>2017</v>
      </c>
      <c r="J1943">
        <v>0.17337891980567699</v>
      </c>
      <c r="L1943" t="s">
        <v>42874</v>
      </c>
      <c r="M1943">
        <v>27894090</v>
      </c>
      <c r="Q1943" s="10"/>
      <c r="R1943" s="11">
        <f t="shared" si="60"/>
        <v>0</v>
      </c>
      <c r="U1943" s="11">
        <f t="shared" si="61"/>
        <v>0</v>
      </c>
      <c r="Y1943" s="11">
        <f>IF(SUM(Tableau1[[#This Row],[Other access]:[Sci-hub access]])&gt;=1,1,0)</f>
        <v>0</v>
      </c>
      <c r="Z1943" s="12">
        <f>IF(OR(Tableau1[[#This Row],[Access R1 + S1+ T1 ]]&gt;=1,Tableau1[[#This Row],[Access V1 +W1 + X1]]&gt;=1),1,0)</f>
        <v>0</v>
      </c>
      <c r="AB1943" s="10" t="str">
        <f>Tableau1[[#This Row],[DOI]]</f>
        <v>doi: 10.18632/oncotarget.13518</v>
      </c>
      <c r="AC1943" s="13" t="str">
        <f>Tableau1[[#This Row],[Authors]]&amp;", "&amp;Tableau1[[#This Row],[Title]]&amp;" "&amp;Tableau1[[#This Row],[Journal]]&amp;". "&amp;Tableau1[[#This Row],[Year]]</f>
        <v>Liu Y, Chen Z, Cheng H, Chen J, Qian J., Gremlin promotes retinal pigmentation epithelial (RPE) cell proliferation, migration and VEGF production via activating VEGFR2-Akt-mTORC2 signaling. Oncotarget. 2017</v>
      </c>
    </row>
    <row r="1944" spans="1:29" x14ac:dyDescent="0.3">
      <c r="A1944">
        <v>8755</v>
      </c>
      <c r="B1944" t="s">
        <v>1814</v>
      </c>
      <c r="C1944" t="s">
        <v>1815</v>
      </c>
      <c r="D1944" t="s">
        <v>1816</v>
      </c>
      <c r="E1944" t="s">
        <v>2720</v>
      </c>
      <c r="F1944" s="10"/>
      <c r="G1944">
        <v>2017</v>
      </c>
      <c r="J1944">
        <v>0.17340316461995786</v>
      </c>
      <c r="L1944" t="s">
        <v>43091</v>
      </c>
      <c r="M1944">
        <v>27847334</v>
      </c>
      <c r="Q1944" s="10"/>
      <c r="R1944" s="11">
        <f t="shared" si="60"/>
        <v>0</v>
      </c>
      <c r="U1944" s="11">
        <f t="shared" si="61"/>
        <v>0</v>
      </c>
      <c r="Y1944" s="11">
        <f>IF(SUM(Tableau1[[#This Row],[Other access]:[Sci-hub access]])&gt;=1,1,0)</f>
        <v>0</v>
      </c>
      <c r="Z1944" s="12">
        <f>IF(OR(Tableau1[[#This Row],[Access R1 + S1+ T1 ]]&gt;=1,Tableau1[[#This Row],[Access V1 +W1 + X1]]&gt;=1),1,0)</f>
        <v>0</v>
      </c>
      <c r="AB1944" s="10" t="str">
        <f>Tableau1[[#This Row],[DOI]]</f>
        <v>doi: 10.1016/j.mito.2016.11.006</v>
      </c>
      <c r="AC1944" s="13" t="str">
        <f>Tableau1[[#This Row],[Authors]]&amp;", "&amp;Tableau1[[#This Row],[Title]]&amp;" "&amp;Tableau1[[#This Row],[Journal]]&amp;". "&amp;Tableau1[[#This Row],[Year]]</f>
        <v>Jankauskaitė E, Bartnik E, Kodroń A., Investigating Leber's hereditary optic neuropathy: Cell models and future perspectives. Mitochondrion. 2017</v>
      </c>
    </row>
    <row r="1945" spans="1:29" x14ac:dyDescent="0.3">
      <c r="A1945">
        <v>10787</v>
      </c>
      <c r="B1945" t="s">
        <v>13242</v>
      </c>
      <c r="C1945" t="s">
        <v>23405</v>
      </c>
      <c r="D1945" t="s">
        <v>33696</v>
      </c>
      <c r="E1945" t="s">
        <v>2471</v>
      </c>
      <c r="F1945" s="10"/>
      <c r="G1945">
        <v>2017</v>
      </c>
      <c r="J1945">
        <v>0.17351724939593061</v>
      </c>
      <c r="L1945" t="s">
        <v>45034</v>
      </c>
      <c r="M1945">
        <v>27043444</v>
      </c>
      <c r="Q1945" s="10"/>
      <c r="R1945" s="11">
        <f t="shared" si="60"/>
        <v>0</v>
      </c>
      <c r="U1945" s="11">
        <f t="shared" si="61"/>
        <v>0</v>
      </c>
      <c r="Y1945" s="11">
        <f>IF(SUM(Tableau1[[#This Row],[Other access]:[Sci-hub access]])&gt;=1,1,0)</f>
        <v>0</v>
      </c>
      <c r="Z1945" s="12">
        <f>IF(OR(Tableau1[[#This Row],[Access R1 + S1+ T1 ]]&gt;=1,Tableau1[[#This Row],[Access V1 +W1 + X1]]&gt;=1),1,0)</f>
        <v>0</v>
      </c>
      <c r="AB1945" s="10" t="str">
        <f>Tableau1[[#This Row],[DOI]]</f>
        <v>doi: 10.1007/s10792-016-0225-4</v>
      </c>
      <c r="AC1945" s="13" t="str">
        <f>Tableau1[[#This Row],[Authors]]&amp;", "&amp;Tableau1[[#This Row],[Title]]&amp;" "&amp;Tableau1[[#This Row],[Journal]]&amp;". "&amp;Tableau1[[#This Row],[Year]]</f>
        <v>Liu CC, Tong JM, Li PS, Li KK., Epidemiology and clinical outcome of intraocular foreign bodies in Hong Kong: a 13-year review. Int Ophthalmol. 2017</v>
      </c>
    </row>
    <row r="1946" spans="1:29" x14ac:dyDescent="0.3">
      <c r="A1946">
        <v>7328</v>
      </c>
      <c r="B1946" t="s">
        <v>10146</v>
      </c>
      <c r="C1946" t="s">
        <v>20348</v>
      </c>
      <c r="D1946" t="s">
        <v>30580</v>
      </c>
      <c r="E1946" t="s">
        <v>2962</v>
      </c>
      <c r="F1946" s="10"/>
      <c r="G1946">
        <v>2017</v>
      </c>
      <c r="J1946">
        <v>0.17353746956248139</v>
      </c>
      <c r="L1946" t="s">
        <v>41684</v>
      </c>
      <c r="M1946">
        <v>28104543</v>
      </c>
      <c r="Q1946" s="10"/>
      <c r="R1946" s="11">
        <f t="shared" si="60"/>
        <v>0</v>
      </c>
      <c r="U1946" s="11">
        <f t="shared" si="61"/>
        <v>0</v>
      </c>
      <c r="Y1946" s="11">
        <f>IF(SUM(Tableau1[[#This Row],[Other access]:[Sci-hub access]])&gt;=1,1,0)</f>
        <v>0</v>
      </c>
      <c r="Z1946" s="12">
        <f>IF(OR(Tableau1[[#This Row],[Access R1 + S1+ T1 ]]&gt;=1,Tableau1[[#This Row],[Access V1 +W1 + X1]]&gt;=1),1,0)</f>
        <v>0</v>
      </c>
      <c r="AB1946" s="10" t="str">
        <f>Tableau1[[#This Row],[DOI]]</f>
        <v>doi: 10.1016/j.neurobiolaging.2016.12.017</v>
      </c>
      <c r="AC1946" s="13" t="str">
        <f>Tableau1[[#This Row],[Authors]]&amp;", "&amp;Tableau1[[#This Row],[Title]]&amp;" "&amp;Tableau1[[#This Row],[Journal]]&amp;". "&amp;Tableau1[[#This Row],[Year]]</f>
        <v>McGeer PL, Lee M, McGeer EG., A review of human diseases caused or exacerbated by aberrant complement activation. Neurobiol Aging. 2017</v>
      </c>
    </row>
    <row r="1947" spans="1:29" x14ac:dyDescent="0.3">
      <c r="A1947">
        <v>10983</v>
      </c>
      <c r="B1947" t="s">
        <v>13415</v>
      </c>
      <c r="C1947" t="s">
        <v>23577</v>
      </c>
      <c r="D1947" t="s">
        <v>33869</v>
      </c>
      <c r="E1947" t="s">
        <v>2447</v>
      </c>
      <c r="F1947" s="10"/>
      <c r="G1947">
        <v>2017</v>
      </c>
      <c r="J1947">
        <v>0.17359850988396242</v>
      </c>
      <c r="L1947" t="s">
        <v>45224</v>
      </c>
      <c r="M1947">
        <v>26730854</v>
      </c>
      <c r="Q1947" s="10"/>
      <c r="R1947" s="11">
        <f t="shared" si="60"/>
        <v>0</v>
      </c>
      <c r="U1947" s="11">
        <f t="shared" si="61"/>
        <v>0</v>
      </c>
      <c r="Y1947" s="11">
        <f>IF(SUM(Tableau1[[#This Row],[Other access]:[Sci-hub access]])&gt;=1,1,0)</f>
        <v>0</v>
      </c>
      <c r="Z1947" s="12">
        <f>IF(OR(Tableau1[[#This Row],[Access R1 + S1+ T1 ]]&gt;=1,Tableau1[[#This Row],[Access V1 +W1 + X1]]&gt;=1),1,0)</f>
        <v>0</v>
      </c>
      <c r="AB1947" s="10" t="str">
        <f>Tableau1[[#This Row],[DOI]]</f>
        <v>doi: 10.1097/IOP.0000000000000612</v>
      </c>
      <c r="AC1947" s="13" t="str">
        <f>Tableau1[[#This Row],[Authors]]&amp;", "&amp;Tableau1[[#This Row],[Title]]&amp;" "&amp;Tableau1[[#This Row],[Journal]]&amp;". "&amp;Tableau1[[#This Row],[Year]]</f>
        <v>Dworak DP, Thompson LS, Patel SA, Echiverri SC, Dray PB., A Unique Case of Bilateral Microphthalmia That May Be Related to 14q32.33. Ophthal Plast Reconstr Surg. 2017</v>
      </c>
    </row>
    <row r="1948" spans="1:29" x14ac:dyDescent="0.3">
      <c r="A1948">
        <v>348</v>
      </c>
      <c r="B1948" t="s">
        <v>3611</v>
      </c>
      <c r="C1948" t="s">
        <v>13872</v>
      </c>
      <c r="D1948" t="s">
        <v>24031</v>
      </c>
      <c r="E1948" t="s">
        <v>2451</v>
      </c>
      <c r="F1948" s="10"/>
      <c r="G1948">
        <v>2017</v>
      </c>
      <c r="J1948">
        <v>0.17371758095970269</v>
      </c>
      <c r="L1948" t="s">
        <v>34855</v>
      </c>
      <c r="M1948">
        <v>29253002</v>
      </c>
      <c r="Q1948" s="10"/>
      <c r="R1948" s="11">
        <f t="shared" si="60"/>
        <v>0</v>
      </c>
      <c r="U1948" s="11">
        <f t="shared" si="61"/>
        <v>0</v>
      </c>
      <c r="Y1948" s="11">
        <f>IF(SUM(Tableau1[[#This Row],[Other access]:[Sci-hub access]])&gt;=1,1,0)</f>
        <v>0</v>
      </c>
      <c r="Z1948" s="12">
        <f>IF(OR(Tableau1[[#This Row],[Access R1 + S1+ T1 ]]&gt;=1,Tableau1[[#This Row],[Access V1 +W1 + X1]]&gt;=1),1,0)</f>
        <v>0</v>
      </c>
      <c r="AB1948" s="10" t="str">
        <f>Tableau1[[#This Row],[DOI]]</f>
        <v>doi: 10.1371/journal.pone.0189774</v>
      </c>
      <c r="AC1948" s="13" t="str">
        <f>Tableau1[[#This Row],[Authors]]&amp;", "&amp;Tableau1[[#This Row],[Title]]&amp;" "&amp;Tableau1[[#This Row],[Journal]]&amp;". "&amp;Tableau1[[#This Row],[Year]]</f>
        <v>Saxena R, Vashist P, Tandon R, Pandey RM, Bhardawaj A, Gupta V, Menon V., Incidence and progression of myopia and associated factors in urban school children in Delhi: The North India Myopia Study (NIM Study). PLoS One. 2017</v>
      </c>
    </row>
    <row r="1949" spans="1:29" x14ac:dyDescent="0.3">
      <c r="A1949">
        <v>7558</v>
      </c>
      <c r="B1949" t="s">
        <v>10350</v>
      </c>
      <c r="C1949" t="s">
        <v>20550</v>
      </c>
      <c r="D1949" t="s">
        <v>30785</v>
      </c>
      <c r="E1949" t="s">
        <v>2465</v>
      </c>
      <c r="F1949" s="10"/>
      <c r="G1949">
        <v>2017</v>
      </c>
      <c r="J1949">
        <v>0.17399650166830338</v>
      </c>
      <c r="L1949" t="s">
        <v>41913</v>
      </c>
      <c r="M1949">
        <v>28079814</v>
      </c>
      <c r="Q1949" s="10"/>
      <c r="R1949" s="11">
        <f t="shared" si="60"/>
        <v>0</v>
      </c>
      <c r="U1949" s="11">
        <f t="shared" si="61"/>
        <v>0</v>
      </c>
      <c r="Y1949" s="11">
        <f>IF(SUM(Tableau1[[#This Row],[Other access]:[Sci-hub access]])&gt;=1,1,0)</f>
        <v>0</v>
      </c>
      <c r="Z1949" s="12">
        <f>IF(OR(Tableau1[[#This Row],[Access R1 + S1+ T1 ]]&gt;=1,Tableau1[[#This Row],[Access V1 +W1 + X1]]&gt;=1),1,0)</f>
        <v>0</v>
      </c>
      <c r="AB1949" s="10" t="str">
        <f>Tableau1[[#This Row],[DOI]]</f>
        <v>doi: 10.1097/MD.0000000000005837</v>
      </c>
      <c r="AC1949" s="13" t="str">
        <f>Tableau1[[#This Row],[Authors]]&amp;", "&amp;Tableau1[[#This Row],[Title]]&amp;" "&amp;Tableau1[[#This Row],[Journal]]&amp;". "&amp;Tableau1[[#This Row],[Year]]</f>
        <v>Li J, Yang C, Xie W, Zhang G, Li X, Wang S, Yang X, Zeng J., Predictive role of corneal Q-value differences between nasal-temporal and superior-inferior quadrants in orthokeratology lens decentration. Medicine (Baltimore). 2017</v>
      </c>
    </row>
    <row r="1950" spans="1:29" x14ac:dyDescent="0.3">
      <c r="A1950">
        <v>302</v>
      </c>
      <c r="B1950" t="s">
        <v>3565</v>
      </c>
      <c r="C1950" t="s">
        <v>13826</v>
      </c>
      <c r="D1950" t="s">
        <v>23985</v>
      </c>
      <c r="E1950" t="s">
        <v>2448</v>
      </c>
      <c r="F1950" s="10"/>
      <c r="G1950">
        <v>2018</v>
      </c>
      <c r="J1950">
        <v>0.17401644891755952</v>
      </c>
      <c r="L1950" t="s">
        <v>34811</v>
      </c>
      <c r="M1950">
        <v>29264653</v>
      </c>
      <c r="Q1950" s="10"/>
      <c r="R1950" s="11">
        <f t="shared" si="60"/>
        <v>0</v>
      </c>
      <c r="U1950" s="11">
        <f t="shared" si="61"/>
        <v>0</v>
      </c>
      <c r="Y1950" s="11">
        <f>IF(SUM(Tableau1[[#This Row],[Other access]:[Sci-hub access]])&gt;=1,1,0)</f>
        <v>0</v>
      </c>
      <c r="Z1950" s="12">
        <f>IF(OR(Tableau1[[#This Row],[Access R1 + S1+ T1 ]]&gt;=1,Tableau1[[#This Row],[Access V1 +W1 + X1]]&gt;=1),1,0)</f>
        <v>0</v>
      </c>
      <c r="AB1950" s="10" t="str">
        <f>Tableau1[[#This Row],[DOI]]</f>
        <v>doi: 10.1007/s00417-017-3869-5</v>
      </c>
      <c r="AC1950" s="13" t="str">
        <f>Tableau1[[#This Row],[Authors]]&amp;", "&amp;Tableau1[[#This Row],[Title]]&amp;" "&amp;Tableau1[[#This Row],[Journal]]&amp;". "&amp;Tableau1[[#This Row],[Year]]</f>
        <v>Nakamura T, Hayashi A, Oiwake T., Recovery of macular cone photoreceptors in Vogt-Koyanagi-Harada disease. Graefes Arch Clin Exp Ophthalmol. 2018</v>
      </c>
    </row>
    <row r="1951" spans="1:29" x14ac:dyDescent="0.3">
      <c r="A1951">
        <v>4131</v>
      </c>
      <c r="B1951" t="s">
        <v>7277</v>
      </c>
      <c r="C1951" t="s">
        <v>17514</v>
      </c>
      <c r="D1951" t="s">
        <v>27705</v>
      </c>
      <c r="E1951" t="s">
        <v>2479</v>
      </c>
      <c r="F1951" s="10"/>
      <c r="G1951">
        <v>2017</v>
      </c>
      <c r="J1951">
        <v>0.17402905245135858</v>
      </c>
      <c r="L1951" t="s">
        <v>38562</v>
      </c>
      <c r="M1951">
        <v>28481832</v>
      </c>
      <c r="Q1951" s="10"/>
      <c r="R1951" s="11">
        <f t="shared" si="60"/>
        <v>0</v>
      </c>
      <c r="U1951" s="11">
        <f t="shared" si="61"/>
        <v>0</v>
      </c>
      <c r="Y1951" s="11">
        <f>IF(SUM(Tableau1[[#This Row],[Other access]:[Sci-hub access]])&gt;=1,1,0)</f>
        <v>0</v>
      </c>
      <c r="Z1951" s="12">
        <f>IF(OR(Tableau1[[#This Row],[Access R1 + S1+ T1 ]]&gt;=1,Tableau1[[#This Row],[Access V1 +W1 + X1]]&gt;=1),1,0)</f>
        <v>0</v>
      </c>
      <c r="AB1951" s="10" t="str">
        <f>Tableau1[[#This Row],[DOI]]</f>
        <v>doi: 10.1097/ICO.0000000000001215</v>
      </c>
      <c r="AC1951" s="13" t="str">
        <f>Tableau1[[#This Row],[Authors]]&amp;", "&amp;Tableau1[[#This Row],[Title]]&amp;" "&amp;Tableau1[[#This Row],[Journal]]&amp;". "&amp;Tableau1[[#This Row],[Year]]</f>
        <v>Izquierdo L Jr, Orozco A, Henriquez MA., New Technique of Femtosecond Laser-Assisted Intracorneal Ring Segment Implantation. Cornea. 2017</v>
      </c>
    </row>
    <row r="1952" spans="1:29" x14ac:dyDescent="0.3">
      <c r="A1952">
        <v>1841</v>
      </c>
      <c r="B1952" t="s">
        <v>5086</v>
      </c>
      <c r="C1952" t="s">
        <v>15332</v>
      </c>
      <c r="D1952" t="s">
        <v>25508</v>
      </c>
      <c r="E1952" t="s">
        <v>3160</v>
      </c>
      <c r="F1952" s="10"/>
      <c r="G1952">
        <v>2017</v>
      </c>
      <c r="J1952">
        <v>0.1740817835357048</v>
      </c>
      <c r="L1952" t="s">
        <v>36313</v>
      </c>
      <c r="M1952">
        <v>28860734</v>
      </c>
      <c r="Q1952" s="10"/>
      <c r="R1952" s="11">
        <f t="shared" si="60"/>
        <v>0</v>
      </c>
      <c r="U1952" s="11">
        <f t="shared" si="61"/>
        <v>0</v>
      </c>
      <c r="Y1952" s="11">
        <f>IF(SUM(Tableau1[[#This Row],[Other access]:[Sci-hub access]])&gt;=1,1,0)</f>
        <v>0</v>
      </c>
      <c r="Z1952" s="12">
        <f>IF(OR(Tableau1[[#This Row],[Access R1 + S1+ T1 ]]&gt;=1,Tableau1[[#This Row],[Access V1 +W1 + X1]]&gt;=1),1,0)</f>
        <v>0</v>
      </c>
      <c r="AB1952" s="10" t="str">
        <f>Tableau1[[#This Row],[DOI]]</f>
        <v>doi: 10.2147/CIA.S140912</v>
      </c>
      <c r="AC1952" s="13" t="str">
        <f>Tableau1[[#This Row],[Authors]]&amp;", "&amp;Tableau1[[#This Row],[Title]]&amp;" "&amp;Tableau1[[#This Row],[Journal]]&amp;". "&amp;Tableau1[[#This Row],[Year]]</f>
        <v>Ahn JH, Choi YH, Paik HJ, Kim MK, Wee WR, Kim DH., Sex differences in the effect of aging on dry eye disease. Clin Interv Aging. 2017</v>
      </c>
    </row>
    <row r="1953" spans="1:29" x14ac:dyDescent="0.3">
      <c r="A1953">
        <v>3594</v>
      </c>
      <c r="B1953" t="s">
        <v>6766</v>
      </c>
      <c r="C1953" t="s">
        <v>17008</v>
      </c>
      <c r="D1953" t="s">
        <v>27190</v>
      </c>
      <c r="E1953" t="s">
        <v>2465</v>
      </c>
      <c r="F1953" s="10"/>
      <c r="G1953">
        <v>2017</v>
      </c>
      <c r="J1953">
        <v>0.17413143637891293</v>
      </c>
      <c r="L1953" t="s">
        <v>38040</v>
      </c>
      <c r="M1953">
        <v>28562552</v>
      </c>
      <c r="Q1953" s="10"/>
      <c r="R1953" s="11">
        <f t="shared" si="60"/>
        <v>0</v>
      </c>
      <c r="U1953" s="11">
        <f t="shared" si="61"/>
        <v>0</v>
      </c>
      <c r="Y1953" s="11">
        <f>IF(SUM(Tableau1[[#This Row],[Other access]:[Sci-hub access]])&gt;=1,1,0)</f>
        <v>0</v>
      </c>
      <c r="Z1953" s="12">
        <f>IF(OR(Tableau1[[#This Row],[Access R1 + S1+ T1 ]]&gt;=1,Tableau1[[#This Row],[Access V1 +W1 + X1]]&gt;=1),1,0)</f>
        <v>0</v>
      </c>
      <c r="AB1953" s="10" t="str">
        <f>Tableau1[[#This Row],[DOI]]</f>
        <v>doi: 10.1097/MD.0000000000007000</v>
      </c>
      <c r="AC1953" s="13" t="str">
        <f>Tableau1[[#This Row],[Authors]]&amp;", "&amp;Tableau1[[#This Row],[Title]]&amp;" "&amp;Tableau1[[#This Row],[Journal]]&amp;". "&amp;Tableau1[[#This Row],[Year]]</f>
        <v>Guarnieri A, Alfonso-Bartolozzi B, Ciufo G, Moreno-Montañés J, Gil-Bazo I., Plasma rich in growth factors for the treatment of rapidly progressing refractory corneal melting due to erlotinib in nonsmall cell lung cancer. Medicine (Baltimore). 2017</v>
      </c>
    </row>
    <row r="1954" spans="1:29" x14ac:dyDescent="0.3">
      <c r="A1954">
        <v>7896</v>
      </c>
      <c r="B1954" t="s">
        <v>10640</v>
      </c>
      <c r="C1954" t="s">
        <v>20837</v>
      </c>
      <c r="D1954" t="s">
        <v>31078</v>
      </c>
      <c r="E1954" t="s">
        <v>2495</v>
      </c>
      <c r="F1954" s="10"/>
      <c r="G1954">
        <v>2017</v>
      </c>
      <c r="J1954">
        <v>0.17433956595065825</v>
      </c>
      <c r="L1954" t="s">
        <v>42244</v>
      </c>
      <c r="M1954">
        <v>28033161</v>
      </c>
      <c r="Q1954" s="10"/>
      <c r="R1954" s="11">
        <f t="shared" si="60"/>
        <v>0</v>
      </c>
      <c r="U1954" s="11">
        <f t="shared" si="61"/>
        <v>0</v>
      </c>
      <c r="Y1954" s="11">
        <f>IF(SUM(Tableau1[[#This Row],[Other access]:[Sci-hub access]])&gt;=1,1,0)</f>
        <v>0</v>
      </c>
      <c r="Z1954" s="12">
        <f>IF(OR(Tableau1[[#This Row],[Access R1 + S1+ T1 ]]&gt;=1,Tableau1[[#This Row],[Access V1 +W1 + X1]]&gt;=1),1,0)</f>
        <v>0</v>
      </c>
      <c r="AB1954" s="10" t="str">
        <f>Tableau1[[#This Row],[DOI]]</f>
        <v>doi: 10.1097/OPX.0000000000001046</v>
      </c>
      <c r="AC1954" s="13" t="str">
        <f>Tableau1[[#This Row],[Authors]]&amp;", "&amp;Tableau1[[#This Row],[Title]]&amp;" "&amp;Tableau1[[#This Row],[Journal]]&amp;". "&amp;Tableau1[[#This Row],[Year]]</f>
        <v>Latham K, Baranian M, Timmis MA, Fisher A, Pardhan S., Relative Difficulties of Daily Living Tasks with Retinitis Pigmentosa. Optom Vis Sci. 2017</v>
      </c>
    </row>
    <row r="1955" spans="1:29" x14ac:dyDescent="0.3">
      <c r="A1955">
        <v>7532</v>
      </c>
      <c r="B1955" t="s">
        <v>10330</v>
      </c>
      <c r="C1955" t="s">
        <v>20530</v>
      </c>
      <c r="D1955" t="s">
        <v>30765</v>
      </c>
      <c r="E1955" t="s">
        <v>2804</v>
      </c>
      <c r="F1955" s="10"/>
      <c r="G1955">
        <v>2017</v>
      </c>
      <c r="J1955">
        <v>0.17439640235788267</v>
      </c>
      <c r="L1955" t="s">
        <v>41887</v>
      </c>
      <c r="M1955">
        <v>28084005</v>
      </c>
      <c r="Q1955" s="10"/>
      <c r="R1955" s="11">
        <f t="shared" si="60"/>
        <v>0</v>
      </c>
      <c r="U1955" s="11">
        <f t="shared" si="61"/>
        <v>0</v>
      </c>
      <c r="Y1955" s="11">
        <f>IF(SUM(Tableau1[[#This Row],[Other access]:[Sci-hub access]])&gt;=1,1,0)</f>
        <v>0</v>
      </c>
      <c r="Z1955" s="12">
        <f>IF(OR(Tableau1[[#This Row],[Access R1 + S1+ T1 ]]&gt;=1,Tableau1[[#This Row],[Access V1 +W1 + X1]]&gt;=1),1,0)</f>
        <v>0</v>
      </c>
      <c r="AB1955" s="10" t="str">
        <f>Tableau1[[#This Row],[DOI]]</f>
        <v>doi: 10.1111/odi.12639</v>
      </c>
      <c r="AC1955" s="13" t="str">
        <f>Tableau1[[#This Row],[Authors]]&amp;", "&amp;Tableau1[[#This Row],[Title]]&amp;" "&amp;Tableau1[[#This Row],[Journal]]&amp;". "&amp;Tableau1[[#This Row],[Year]]</f>
        <v>Sultan AS, Villa A, Saavedra AP, Treister NS, Woo SB., Oral mucous membrane pemphigoid and pemphigus vulgaris-a retrospective two-center cohort study. Oral Dis. 2017</v>
      </c>
    </row>
    <row r="1956" spans="1:29" x14ac:dyDescent="0.3">
      <c r="A1956">
        <v>7577</v>
      </c>
      <c r="B1956" t="s">
        <v>10369</v>
      </c>
      <c r="C1956" t="s">
        <v>20569</v>
      </c>
      <c r="D1956" t="s">
        <v>30804</v>
      </c>
      <c r="E1956" t="s">
        <v>2468</v>
      </c>
      <c r="F1956" s="10"/>
      <c r="G1956">
        <v>2017</v>
      </c>
      <c r="J1956">
        <v>0.17441059134384085</v>
      </c>
      <c r="L1956" t="s">
        <v>41932</v>
      </c>
      <c r="M1956">
        <v>28079657</v>
      </c>
      <c r="Q1956" s="10"/>
      <c r="R1956" s="11">
        <f t="shared" si="60"/>
        <v>0</v>
      </c>
      <c r="U1956" s="11">
        <f t="shared" si="61"/>
        <v>0</v>
      </c>
      <c r="Y1956" s="11">
        <f>IF(SUM(Tableau1[[#This Row],[Other access]:[Sci-hub access]])&gt;=1,1,0)</f>
        <v>0</v>
      </c>
      <c r="Z1956" s="12">
        <f>IF(OR(Tableau1[[#This Row],[Access R1 + S1+ T1 ]]&gt;=1,Tableau1[[#This Row],[Access V1 +W1 + X1]]&gt;=1),1,0)</f>
        <v>0</v>
      </c>
      <c r="AB1956" s="10" t="str">
        <f>Tableau1[[#This Row],[DOI]]</f>
        <v>doi: 10.1097/IJG.0000000000000621</v>
      </c>
      <c r="AC1956" s="13" t="str">
        <f>Tableau1[[#This Row],[Authors]]&amp;", "&amp;Tableau1[[#This Row],[Title]]&amp;" "&amp;Tableau1[[#This Row],[Journal]]&amp;". "&amp;Tableau1[[#This Row],[Year]]</f>
        <v>Simavli H, Poon LY, Que CJ, Liu Y, Akduman M, Tsikata E, de Boer JF, Chen TC., Diagnostic Capability of Peripapillary Retinal Volume Measurements in Glaucoma. J Glaucoma. 2017</v>
      </c>
    </row>
    <row r="1957" spans="1:29" x14ac:dyDescent="0.3">
      <c r="A1957">
        <v>4609</v>
      </c>
      <c r="B1957" t="s">
        <v>7729</v>
      </c>
      <c r="C1957" t="s">
        <v>17964</v>
      </c>
      <c r="D1957" t="s">
        <v>28158</v>
      </c>
      <c r="E1957" t="s">
        <v>2488</v>
      </c>
      <c r="F1957" s="10"/>
      <c r="G1957">
        <v>2017</v>
      </c>
      <c r="J1957">
        <v>0.17445217402484847</v>
      </c>
      <c r="L1957" t="s">
        <v>39027</v>
      </c>
      <c r="M1957">
        <v>28427073</v>
      </c>
      <c r="Q1957" s="10"/>
      <c r="R1957" s="11">
        <f t="shared" si="60"/>
        <v>0</v>
      </c>
      <c r="U1957" s="11">
        <f t="shared" si="61"/>
        <v>0</v>
      </c>
      <c r="Y1957" s="11">
        <f>IF(SUM(Tableau1[[#This Row],[Other access]:[Sci-hub access]])&gt;=1,1,0)</f>
        <v>0</v>
      </c>
      <c r="Z1957" s="12">
        <f>IF(OR(Tableau1[[#This Row],[Access R1 + S1+ T1 ]]&gt;=1,Tableau1[[#This Row],[Access V1 +W1 + X1]]&gt;=1),1,0)</f>
        <v>0</v>
      </c>
      <c r="AB1957" s="10" t="str">
        <f>Tableau1[[#This Row],[DOI]]</f>
        <v>doi: 10.1159/000459702</v>
      </c>
      <c r="AC1957" s="13" t="str">
        <f>Tableau1[[#This Row],[Authors]]&amp;", "&amp;Tableau1[[#This Row],[Title]]&amp;" "&amp;Tableau1[[#This Row],[Journal]]&amp;". "&amp;Tableau1[[#This Row],[Year]]</f>
        <v>Codenotti M, Iuliano L, Maestranzi G., Surgical Management and Techniques. Dev Ophthalmol. 2017</v>
      </c>
    </row>
    <row r="1958" spans="1:29" x14ac:dyDescent="0.3">
      <c r="A1958">
        <v>1141</v>
      </c>
      <c r="B1958" t="s">
        <v>4403</v>
      </c>
      <c r="C1958" t="s">
        <v>13880</v>
      </c>
      <c r="D1958" t="s">
        <v>24824</v>
      </c>
      <c r="E1958" t="s">
        <v>2465</v>
      </c>
      <c r="F1958" s="10"/>
      <c r="G1958">
        <v>2017</v>
      </c>
      <c r="J1958">
        <v>0.17446937156266618</v>
      </c>
      <c r="L1958" t="s">
        <v>35628</v>
      </c>
      <c r="M1958">
        <v>29019903</v>
      </c>
      <c r="Q1958" s="10"/>
      <c r="R1958" s="11">
        <f t="shared" si="60"/>
        <v>0</v>
      </c>
      <c r="U1958" s="11">
        <f t="shared" si="61"/>
        <v>0</v>
      </c>
      <c r="Y1958" s="11">
        <f>IF(SUM(Tableau1[[#This Row],[Other access]:[Sci-hub access]])&gt;=1,1,0)</f>
        <v>0</v>
      </c>
      <c r="Z1958" s="12">
        <f>IF(OR(Tableau1[[#This Row],[Access R1 + S1+ T1 ]]&gt;=1,Tableau1[[#This Row],[Access V1 +W1 + X1]]&gt;=1),1,0)</f>
        <v>0</v>
      </c>
      <c r="AB1958" s="10" t="str">
        <f>Tableau1[[#This Row],[DOI]]</f>
        <v>doi: 10.1097/MD.0000000000008292</v>
      </c>
      <c r="AC1958" s="13" t="str">
        <f>Tableau1[[#This Row],[Authors]]&amp;", "&amp;Tableau1[[#This Row],[Title]]&amp;" "&amp;Tableau1[[#This Row],[Journal]]&amp;". "&amp;Tableau1[[#This Row],[Year]]</f>
        <v>Chung J, Jin KH, Kang J, Kim TG., An atypical presentation of functional visual loss: A case report. Medicine (Baltimore). 2017</v>
      </c>
    </row>
    <row r="1959" spans="1:29" x14ac:dyDescent="0.3">
      <c r="A1959">
        <v>1956</v>
      </c>
      <c r="B1959" t="s">
        <v>5197</v>
      </c>
      <c r="C1959" t="s">
        <v>15443</v>
      </c>
      <c r="D1959" t="s">
        <v>25619</v>
      </c>
      <c r="E1959" t="s">
        <v>2522</v>
      </c>
      <c r="F1959" s="10"/>
      <c r="G1959">
        <v>2017</v>
      </c>
      <c r="J1959">
        <v>0.17454060951382933</v>
      </c>
      <c r="L1959" t="s">
        <v>36427</v>
      </c>
      <c r="M1959">
        <v>28837966</v>
      </c>
      <c r="Q1959" s="10"/>
      <c r="R1959" s="11">
        <f t="shared" si="60"/>
        <v>0</v>
      </c>
      <c r="U1959" s="11">
        <f t="shared" si="61"/>
        <v>0</v>
      </c>
      <c r="Y1959" s="11">
        <f>IF(SUM(Tableau1[[#This Row],[Other access]:[Sci-hub access]])&gt;=1,1,0)</f>
        <v>0</v>
      </c>
      <c r="Z1959" s="12">
        <f>IF(OR(Tableau1[[#This Row],[Access R1 + S1+ T1 ]]&gt;=1,Tableau1[[#This Row],[Access V1 +W1 + X1]]&gt;=1),1,0)</f>
        <v>0</v>
      </c>
      <c r="AB1959" s="10" t="str">
        <f>Tableau1[[#This Row],[DOI]]</f>
        <v>doi: 10.1167/17.9.20</v>
      </c>
      <c r="AC1959" s="13" t="str">
        <f>Tableau1[[#This Row],[Authors]]&amp;", "&amp;Tableau1[[#This Row],[Title]]&amp;" "&amp;Tableau1[[#This Row],[Journal]]&amp;". "&amp;Tableau1[[#This Row],[Year]]</f>
        <v>Barboni MTS, Nagy BV, Martins CMG, Bonci DMO, Hauzman E, Aher A, Tsai TI, Kremers J, Ventura DF., L-/M-cone opponency in visual evoked potentials of human cortex. J Vis. 2017</v>
      </c>
    </row>
    <row r="1960" spans="1:29" ht="28.8" x14ac:dyDescent="0.3">
      <c r="A1960">
        <v>918</v>
      </c>
      <c r="B1960" t="s">
        <v>4180</v>
      </c>
      <c r="C1960" t="s">
        <v>14434</v>
      </c>
      <c r="D1960" t="s">
        <v>24601</v>
      </c>
      <c r="E1960" t="s">
        <v>2502</v>
      </c>
      <c r="F1960" s="10"/>
      <c r="G1960">
        <v>2018</v>
      </c>
      <c r="J1960">
        <v>0.1746937988263918</v>
      </c>
      <c r="L1960" t="s">
        <v>35406</v>
      </c>
      <c r="M1960">
        <v>29065425</v>
      </c>
      <c r="Q1960" s="10"/>
      <c r="R1960" s="11">
        <f t="shared" si="60"/>
        <v>0</v>
      </c>
      <c r="U1960" s="11">
        <f t="shared" si="61"/>
        <v>0</v>
      </c>
      <c r="Y1960" s="11">
        <f>IF(SUM(Tableau1[[#This Row],[Other access]:[Sci-hub access]])&gt;=1,1,0)</f>
        <v>0</v>
      </c>
      <c r="Z1960" s="12">
        <f>IF(OR(Tableau1[[#This Row],[Access R1 + S1+ T1 ]]&gt;=1,Tableau1[[#This Row],[Access V1 +W1 + X1]]&gt;=1),1,0)</f>
        <v>0</v>
      </c>
      <c r="AB1960" s="10" t="str">
        <f>Tableau1[[#This Row],[DOI]]</f>
        <v>doi: 10.1159/000481262</v>
      </c>
      <c r="AC1960" s="13" t="str">
        <f>Tableau1[[#This Row],[Authors]]&amp;", "&amp;Tableau1[[#This Row],[Title]]&amp;" "&amp;Tableau1[[#This Row],[Journal]]&amp;". "&amp;Tableau1[[#This Row],[Year]]</f>
        <v>Martins A, Farinha C, Raimundo M, Lopes M, Santos AR, Melo P, Marques M, Marques JP, Barreto P, Cachulo ML, Neves C, Cunha-Vaz J, Silva R., Multimodal Evaluation of the Fellow Eye of Patients with Retinal Angiomatous Proliferation. Ophthalmic Res. 2018</v>
      </c>
    </row>
    <row r="1961" spans="1:29" x14ac:dyDescent="0.3">
      <c r="A1961">
        <v>89</v>
      </c>
      <c r="B1961" t="s">
        <v>3352</v>
      </c>
      <c r="C1961" t="s">
        <v>13613</v>
      </c>
      <c r="D1961" t="s">
        <v>23772</v>
      </c>
      <c r="E1961" t="s">
        <v>2508</v>
      </c>
      <c r="F1961" s="10"/>
      <c r="G1961">
        <v>2018</v>
      </c>
      <c r="J1961">
        <v>0.17470640473652765</v>
      </c>
      <c r="L1961" t="s">
        <v>34607</v>
      </c>
      <c r="M1961">
        <v>29421653</v>
      </c>
      <c r="Q1961" s="10"/>
      <c r="R1961" s="11">
        <f t="shared" si="60"/>
        <v>0</v>
      </c>
      <c r="U1961" s="11">
        <f t="shared" si="61"/>
        <v>0</v>
      </c>
      <c r="Y1961" s="11">
        <f>IF(SUM(Tableau1[[#This Row],[Other access]:[Sci-hub access]])&gt;=1,1,0)</f>
        <v>0</v>
      </c>
      <c r="Z1961" s="12">
        <f>IF(OR(Tableau1[[#This Row],[Access R1 + S1+ T1 ]]&gt;=1,Tableau1[[#This Row],[Access V1 +W1 + X1]]&gt;=1),1,0)</f>
        <v>0</v>
      </c>
      <c r="AB1961" s="10" t="str">
        <f>Tableau1[[#This Row],[DOI]]</f>
        <v>doi: 10.1016/j.bbrc.2018.02.037</v>
      </c>
      <c r="AC1961" s="13" t="str">
        <f>Tableau1[[#This Row],[Authors]]&amp;", "&amp;Tableau1[[#This Row],[Title]]&amp;" "&amp;Tableau1[[#This Row],[Journal]]&amp;". "&amp;Tableau1[[#This Row],[Year]]</f>
        <v>Ma R, Li Q, Wang Z, Yuan Y, Gan L, Qian J., Modulation of hyaluronan polymer size regulates proliferation of perimysial fibroblasts in thyroid eye disease. Biochem Biophys Res Commun. 2018</v>
      </c>
    </row>
    <row r="1962" spans="1:29" x14ac:dyDescent="0.3">
      <c r="A1962">
        <v>3748</v>
      </c>
      <c r="B1962" t="s">
        <v>271</v>
      </c>
      <c r="C1962" t="s">
        <v>272</v>
      </c>
      <c r="D1962" t="s">
        <v>273</v>
      </c>
      <c r="E1962" t="s">
        <v>2474</v>
      </c>
      <c r="F1962" s="10"/>
      <c r="G1962">
        <v>2017</v>
      </c>
      <c r="J1962">
        <v>0.17484815105523843</v>
      </c>
      <c r="L1962" t="s">
        <v>38192</v>
      </c>
      <c r="M1962">
        <v>28538507</v>
      </c>
      <c r="Q1962" s="10"/>
      <c r="R1962" s="11">
        <f t="shared" si="60"/>
        <v>0</v>
      </c>
      <c r="U1962" s="11">
        <f t="shared" si="61"/>
        <v>0</v>
      </c>
      <c r="Y1962" s="11">
        <f>IF(SUM(Tableau1[[#This Row],[Other access]:[Sci-hub access]])&gt;=1,1,0)</f>
        <v>0</v>
      </c>
      <c r="Z1962" s="12">
        <f>IF(OR(Tableau1[[#This Row],[Access R1 + S1+ T1 ]]&gt;=1,Tableau1[[#This Row],[Access V1 +W1 + X1]]&gt;=1),1,0)</f>
        <v>0</v>
      </c>
      <c r="AB1962" s="10" t="str">
        <f>Tableau1[[#This Row],[DOI]]</f>
        <v>doi: 10.1097/MPH.0000000000000856</v>
      </c>
      <c r="AC1962" s="13" t="str">
        <f>Tableau1[[#This Row],[Authors]]&amp;", "&amp;Tableau1[[#This Row],[Title]]&amp;" "&amp;Tableau1[[#This Row],[Journal]]&amp;". "&amp;Tableau1[[#This Row],[Year]]</f>
        <v>Bhargav A, Singh U, Trehan A, Zadeng Z, Bansal D., Female Sex, Bilateral Disease, Age Below 3 Years, and Apprehension for Enucleation Contribute to Treatment Abandonment in Retinoblastoma. J Pediatr Hematol Oncol. 2017</v>
      </c>
    </row>
    <row r="1963" spans="1:29" x14ac:dyDescent="0.3">
      <c r="A1963">
        <v>10256</v>
      </c>
      <c r="B1963" t="s">
        <v>12758</v>
      </c>
      <c r="C1963" t="s">
        <v>22926</v>
      </c>
      <c r="D1963" t="s">
        <v>33210</v>
      </c>
      <c r="E1963" t="s">
        <v>2486</v>
      </c>
      <c r="F1963" s="10"/>
      <c r="G1963">
        <v>2017</v>
      </c>
      <c r="J1963">
        <v>0.17498197991698872</v>
      </c>
      <c r="L1963" t="s">
        <v>44509</v>
      </c>
      <c r="M1963">
        <v>27418016</v>
      </c>
      <c r="Q1963" s="10"/>
      <c r="R1963" s="11">
        <f t="shared" si="60"/>
        <v>0</v>
      </c>
      <c r="U1963" s="11">
        <f t="shared" si="61"/>
        <v>0</v>
      </c>
      <c r="Y1963" s="11">
        <f>IF(SUM(Tableau1[[#This Row],[Other access]:[Sci-hub access]])&gt;=1,1,0)</f>
        <v>0</v>
      </c>
      <c r="Z1963" s="12">
        <f>IF(OR(Tableau1[[#This Row],[Access R1 + S1+ T1 ]]&gt;=1,Tableau1[[#This Row],[Access V1 +W1 + X1]]&gt;=1),1,0)</f>
        <v>0</v>
      </c>
      <c r="AB1963" s="10" t="str">
        <f>Tableau1[[#This Row],[DOI]]</f>
        <v>doi: 10.1111/aos.13170</v>
      </c>
      <c r="AC1963" s="13" t="str">
        <f>Tableau1[[#This Row],[Authors]]&amp;", "&amp;Tableau1[[#This Row],[Title]]&amp;" "&amp;Tableau1[[#This Row],[Journal]]&amp;". "&amp;Tableau1[[#This Row],[Year]]</f>
        <v>Hu Y, Atik A, Yu H, Li T, Zhang B, Li D, Cai N, Yu Y, Chen J, Li G, Yuan L., Serum heparanase concentration and heparanase activity in patients with retinal vein occlusion. Acta Ophthalmol. 2017</v>
      </c>
    </row>
    <row r="1964" spans="1:29" x14ac:dyDescent="0.3">
      <c r="A1964">
        <v>9883</v>
      </c>
      <c r="B1964" t="s">
        <v>12412</v>
      </c>
      <c r="C1964" t="s">
        <v>22582</v>
      </c>
      <c r="D1964" t="s">
        <v>32860</v>
      </c>
      <c r="E1964" t="s">
        <v>2445</v>
      </c>
      <c r="F1964" s="10"/>
      <c r="G1964">
        <v>2017</v>
      </c>
      <c r="J1964">
        <v>0.1751471294214938</v>
      </c>
      <c r="L1964" t="s">
        <v>44142</v>
      </c>
      <c r="M1964">
        <v>27552291</v>
      </c>
      <c r="Q1964" s="10"/>
      <c r="R1964" s="11">
        <f t="shared" si="60"/>
        <v>0</v>
      </c>
      <c r="U1964" s="11">
        <f t="shared" si="61"/>
        <v>0</v>
      </c>
      <c r="Y1964" s="11">
        <f>IF(SUM(Tableau1[[#This Row],[Other access]:[Sci-hub access]])&gt;=1,1,0)</f>
        <v>0</v>
      </c>
      <c r="Z1964" s="12">
        <f>IF(OR(Tableau1[[#This Row],[Access R1 + S1+ T1 ]]&gt;=1,Tableau1[[#This Row],[Access V1 +W1 + X1]]&gt;=1),1,0)</f>
        <v>0</v>
      </c>
      <c r="AB1964" s="10" t="str">
        <f>Tableau1[[#This Row],[DOI]]</f>
        <v>doi: 10.1097/IAE.0000000000001246</v>
      </c>
      <c r="AC1964" s="13" t="str">
        <f>Tableau1[[#This Row],[Authors]]&amp;", "&amp;Tableau1[[#This Row],[Title]]&amp;" "&amp;Tableau1[[#This Row],[Journal]]&amp;". "&amp;Tableau1[[#This Row],[Year]]</f>
        <v>Wright T, Kumarappah A, Stavropoulos A, Reginald A, Buncic JR, Westall CA., VIGABATRIN TOXICITY IN INFANCY IS ASSOCIATED WITH RETINAL DEFECT IN ADOLESCENCE: A Prospective Observational Study. Retina. 2017</v>
      </c>
    </row>
    <row r="1965" spans="1:29" x14ac:dyDescent="0.3">
      <c r="A1965">
        <v>10271</v>
      </c>
      <c r="B1965" t="s">
        <v>12772</v>
      </c>
      <c r="C1965" t="s">
        <v>22939</v>
      </c>
      <c r="D1965" t="s">
        <v>33225</v>
      </c>
      <c r="E1965" t="s">
        <v>2471</v>
      </c>
      <c r="F1965" s="10"/>
      <c r="G1965">
        <v>2017</v>
      </c>
      <c r="J1965">
        <v>0.17516976707352572</v>
      </c>
      <c r="L1965" t="s">
        <v>44524</v>
      </c>
      <c r="M1965">
        <v>27405313</v>
      </c>
      <c r="Q1965" s="10"/>
      <c r="R1965" s="11">
        <f t="shared" si="60"/>
        <v>0</v>
      </c>
      <c r="U1965" s="11">
        <f t="shared" si="61"/>
        <v>0</v>
      </c>
      <c r="Y1965" s="11">
        <f>IF(SUM(Tableau1[[#This Row],[Other access]:[Sci-hub access]])&gt;=1,1,0)</f>
        <v>0</v>
      </c>
      <c r="Z1965" s="12">
        <f>IF(OR(Tableau1[[#This Row],[Access R1 + S1+ T1 ]]&gt;=1,Tableau1[[#This Row],[Access V1 +W1 + X1]]&gt;=1),1,0)</f>
        <v>0</v>
      </c>
      <c r="AB1965" s="10" t="str">
        <f>Tableau1[[#This Row],[DOI]]</f>
        <v>doi: 10.1007/s10792-016-0285-5</v>
      </c>
      <c r="AC1965" s="13" t="str">
        <f>Tableau1[[#This Row],[Authors]]&amp;", "&amp;Tableau1[[#This Row],[Title]]&amp;" "&amp;Tableau1[[#This Row],[Journal]]&amp;". "&amp;Tableau1[[#This Row],[Year]]</f>
        <v>Walker BA, Saltzman BS, Herlihy EP, Luquetti DV., Phenotypic characterization of epibulbar dermoids. Int Ophthalmol. 2017</v>
      </c>
    </row>
    <row r="1966" spans="1:29" x14ac:dyDescent="0.3">
      <c r="A1966">
        <v>451</v>
      </c>
      <c r="B1966" t="s">
        <v>3714</v>
      </c>
      <c r="C1966" t="s">
        <v>13974</v>
      </c>
      <c r="D1966" t="s">
        <v>24134</v>
      </c>
      <c r="E1966" t="s">
        <v>2469</v>
      </c>
      <c r="F1966" s="10"/>
      <c r="G1966">
        <v>2018</v>
      </c>
      <c r="J1966">
        <v>0.17531844791036943</v>
      </c>
      <c r="L1966" t="s">
        <v>34955</v>
      </c>
      <c r="M1966">
        <v>29211548</v>
      </c>
      <c r="Q1966" s="10"/>
      <c r="R1966" s="11">
        <f t="shared" si="60"/>
        <v>0</v>
      </c>
      <c r="U1966" s="11">
        <f t="shared" si="61"/>
        <v>0</v>
      </c>
      <c r="Y1966" s="11">
        <f>IF(SUM(Tableau1[[#This Row],[Other access]:[Sci-hub access]])&gt;=1,1,0)</f>
        <v>0</v>
      </c>
      <c r="Z1966" s="12">
        <f>IF(OR(Tableau1[[#This Row],[Access R1 + S1+ T1 ]]&gt;=1,Tableau1[[#This Row],[Access V1 +W1 + X1]]&gt;=1),1,0)</f>
        <v>0</v>
      </c>
      <c r="AB1966" s="10" t="str">
        <f>Tableau1[[#This Row],[DOI]]</f>
        <v>doi: 10.1080/08820538.2017.1353805</v>
      </c>
      <c r="AC1966" s="13" t="str">
        <f>Tableau1[[#This Row],[Authors]]&amp;", "&amp;Tableau1[[#This Row],[Title]]&amp;" "&amp;Tableau1[[#This Row],[Journal]]&amp;". "&amp;Tableau1[[#This Row],[Year]]</f>
        <v>Bains U, Hoguet A., Aqueous Drainage Device Erosion: A Review of Rates, Risks, Prevention, and Repair. Semin Ophthalmol. 2018</v>
      </c>
    </row>
    <row r="1967" spans="1:29" x14ac:dyDescent="0.3">
      <c r="A1967">
        <v>2916</v>
      </c>
      <c r="B1967" t="s">
        <v>6114</v>
      </c>
      <c r="C1967" t="s">
        <v>16360</v>
      </c>
      <c r="D1967" t="s">
        <v>26538</v>
      </c>
      <c r="E1967" t="s">
        <v>2446</v>
      </c>
      <c r="F1967" s="10"/>
      <c r="G1967">
        <v>2017</v>
      </c>
      <c r="J1967">
        <v>0.1753559853103418</v>
      </c>
      <c r="L1967" t="s">
        <v>37373</v>
      </c>
      <c r="M1967">
        <v>28665442</v>
      </c>
      <c r="Q1967" s="10"/>
      <c r="R1967" s="11">
        <f t="shared" si="60"/>
        <v>0</v>
      </c>
      <c r="U1967" s="11">
        <f t="shared" si="61"/>
        <v>0</v>
      </c>
      <c r="Y1967" s="11">
        <f>IF(SUM(Tableau1[[#This Row],[Other access]:[Sci-hub access]])&gt;=1,1,0)</f>
        <v>0</v>
      </c>
      <c r="Z1967" s="12">
        <f>IF(OR(Tableau1[[#This Row],[Access R1 + S1+ T1 ]]&gt;=1,Tableau1[[#This Row],[Access V1 +W1 + X1]]&gt;=1),1,0)</f>
        <v>0</v>
      </c>
      <c r="AB1967" s="10" t="str">
        <f>Tableau1[[#This Row],[DOI]]</f>
        <v>doi: 10.3928/01913913-20170531-07</v>
      </c>
      <c r="AC1967" s="13" t="str">
        <f>Tableau1[[#This Row],[Authors]]&amp;", "&amp;Tableau1[[#This Row],[Title]]&amp;" "&amp;Tableau1[[#This Row],[Journal]]&amp;". "&amp;Tableau1[[#This Row],[Year]]</f>
        <v>Patel SB, Reddy N, Hogan RN, Cao JH., A Case of Endophthalmitis After Bilateral Medial Rectus Recession. J Pediatr Ophthalmol Strabismus. 2017</v>
      </c>
    </row>
    <row r="1968" spans="1:29" x14ac:dyDescent="0.3">
      <c r="A1968">
        <v>240</v>
      </c>
      <c r="B1968" t="s">
        <v>3503</v>
      </c>
      <c r="C1968" t="s">
        <v>13764</v>
      </c>
      <c r="D1968" t="s">
        <v>23923</v>
      </c>
      <c r="E1968" t="s">
        <v>2451</v>
      </c>
      <c r="F1968" s="10"/>
      <c r="G1968">
        <v>2018</v>
      </c>
      <c r="J1968">
        <v>0.17544047244341943</v>
      </c>
      <c r="L1968" t="s">
        <v>34751</v>
      </c>
      <c r="M1968">
        <v>29304076</v>
      </c>
      <c r="Q1968" s="10"/>
      <c r="R1968" s="11">
        <f t="shared" si="60"/>
        <v>0</v>
      </c>
      <c r="U1968" s="11">
        <f t="shared" si="61"/>
        <v>0</v>
      </c>
      <c r="Y1968" s="11">
        <f>IF(SUM(Tableau1[[#This Row],[Other access]:[Sci-hub access]])&gt;=1,1,0)</f>
        <v>0</v>
      </c>
      <c r="Z1968" s="12">
        <f>IF(OR(Tableau1[[#This Row],[Access R1 + S1+ T1 ]]&gt;=1,Tableau1[[#This Row],[Access V1 +W1 + X1]]&gt;=1),1,0)</f>
        <v>0</v>
      </c>
      <c r="AB1968" s="10" t="str">
        <f>Tableau1[[#This Row],[DOI]]</f>
        <v>doi: 10.1371/journal.pone.0190864</v>
      </c>
      <c r="AC1968" s="13" t="str">
        <f>Tableau1[[#This Row],[Authors]]&amp;", "&amp;Tableau1[[#This Row],[Title]]&amp;" "&amp;Tableau1[[#This Row],[Journal]]&amp;". "&amp;Tableau1[[#This Row],[Year]]</f>
        <v>Ozaki H, Inoue R, Matsushima T, Sasahara M, Hayashi A, Mori H., Serine racemase deletion attenuates neurodegeneration and microvascular damage in diabetic retinopathy. PLoS One. 2018</v>
      </c>
    </row>
    <row r="1969" spans="1:29" x14ac:dyDescent="0.3">
      <c r="A1969">
        <v>8009</v>
      </c>
      <c r="B1969" t="s">
        <v>10739</v>
      </c>
      <c r="C1969" t="s">
        <v>20934</v>
      </c>
      <c r="D1969" t="s">
        <v>31177</v>
      </c>
      <c r="E1969" t="s">
        <v>2463</v>
      </c>
      <c r="F1969" s="10"/>
      <c r="G1969">
        <v>2017</v>
      </c>
      <c r="J1969">
        <v>0.17544801318736347</v>
      </c>
      <c r="L1969" t="s">
        <v>42356</v>
      </c>
      <c r="M1969">
        <v>28009403</v>
      </c>
      <c r="Q1969" s="10"/>
      <c r="R1969" s="11">
        <f t="shared" si="60"/>
        <v>0</v>
      </c>
      <c r="U1969" s="11">
        <f t="shared" si="61"/>
        <v>0</v>
      </c>
      <c r="Y1969" s="11">
        <f>IF(SUM(Tableau1[[#This Row],[Other access]:[Sci-hub access]])&gt;=1,1,0)</f>
        <v>0</v>
      </c>
      <c r="Z1969" s="12">
        <f>IF(OR(Tableau1[[#This Row],[Access R1 + S1+ T1 ]]&gt;=1,Tableau1[[#This Row],[Access V1 +W1 + X1]]&gt;=1),1,0)</f>
        <v>0</v>
      </c>
      <c r="AB1969" s="10" t="str">
        <f>Tableau1[[#This Row],[DOI]]</f>
        <v>doi: 10.5301/ejo.5000913</v>
      </c>
      <c r="AC1969" s="13" t="str">
        <f>Tableau1[[#This Row],[Authors]]&amp;", "&amp;Tableau1[[#This Row],[Title]]&amp;" "&amp;Tableau1[[#This Row],[Journal]]&amp;". "&amp;Tableau1[[#This Row],[Year]]</f>
        <v>Bozic MM, Karadzic JB, Kovacevic IM, Marjanovic IS., Ocular pulse amplitude after panretinal photocoagulation in normotensive eyes with proliferative diabetic retinopathy. Eur J Ophthalmol. 2017</v>
      </c>
    </row>
    <row r="1970" spans="1:29" x14ac:dyDescent="0.3">
      <c r="A1970">
        <v>6395</v>
      </c>
      <c r="B1970" t="s">
        <v>9339</v>
      </c>
      <c r="C1970" t="s">
        <v>19548</v>
      </c>
      <c r="D1970" t="s">
        <v>29770</v>
      </c>
      <c r="E1970" t="s">
        <v>2462</v>
      </c>
      <c r="F1970" s="10"/>
      <c r="G1970">
        <v>2017</v>
      </c>
      <c r="J1970">
        <v>0.17545742292167454</v>
      </c>
      <c r="L1970" t="s">
        <v>40764</v>
      </c>
      <c r="M1970">
        <v>28219426</v>
      </c>
      <c r="Q1970" s="10"/>
      <c r="R1970" s="11">
        <f t="shared" si="60"/>
        <v>0</v>
      </c>
      <c r="U1970" s="11">
        <f t="shared" si="61"/>
        <v>0</v>
      </c>
      <c r="Y1970" s="11">
        <f>IF(SUM(Tableau1[[#This Row],[Other access]:[Sci-hub access]])&gt;=1,1,0)</f>
        <v>0</v>
      </c>
      <c r="Z1970" s="12">
        <f>IF(OR(Tableau1[[#This Row],[Access R1 + S1+ T1 ]]&gt;=1,Tableau1[[#This Row],[Access V1 +W1 + X1]]&gt;=1),1,0)</f>
        <v>0</v>
      </c>
      <c r="AB1970" s="10" t="str">
        <f>Tableau1[[#This Row],[DOI]]</f>
        <v>doi: 10.1186/s12886-017-0405-7</v>
      </c>
      <c r="AC1970" s="13" t="str">
        <f>Tableau1[[#This Row],[Authors]]&amp;", "&amp;Tableau1[[#This Row],[Title]]&amp;" "&amp;Tableau1[[#This Row],[Journal]]&amp;". "&amp;Tableau1[[#This Row],[Year]]</f>
        <v>McCafferty S, Harris A, Kew C, Kassm T, Lane L, Levine J, Raven M., Pseudophakic cystoid macular edema prevention and risk factors; prospective study with adjunctive once daily topical nepafenac 0.3% versus placebo. BMC Ophthalmol. 2017</v>
      </c>
    </row>
    <row r="1971" spans="1:29" x14ac:dyDescent="0.3">
      <c r="A1971">
        <v>7625</v>
      </c>
      <c r="B1971" t="s">
        <v>1402</v>
      </c>
      <c r="C1971" t="s">
        <v>5</v>
      </c>
      <c r="D1971" t="s">
        <v>30844</v>
      </c>
      <c r="E1971" t="s">
        <v>2647</v>
      </c>
      <c r="F1971" s="10"/>
      <c r="G1971">
        <v>2017</v>
      </c>
      <c r="J1971">
        <v>0.17549196108760801</v>
      </c>
      <c r="L1971" t="s">
        <v>41978</v>
      </c>
      <c r="M1971">
        <v>28070946</v>
      </c>
      <c r="Q1971" s="10"/>
      <c r="R1971" s="11">
        <f t="shared" si="60"/>
        <v>0</v>
      </c>
      <c r="U1971" s="11">
        <f t="shared" si="61"/>
        <v>0</v>
      </c>
      <c r="Y1971" s="11">
        <f>IF(SUM(Tableau1[[#This Row],[Other access]:[Sci-hub access]])&gt;=1,1,0)</f>
        <v>0</v>
      </c>
      <c r="Z1971" s="12">
        <f>IF(OR(Tableau1[[#This Row],[Access R1 + S1+ T1 ]]&gt;=1,Tableau1[[#This Row],[Access V1 +W1 + X1]]&gt;=1),1,0)</f>
        <v>0</v>
      </c>
      <c r="AB1971" s="10" t="str">
        <f>Tableau1[[#This Row],[DOI]]</f>
        <v>doi: 10.1111/jpc.2_13237</v>
      </c>
      <c r="AC1971" s="13" t="str">
        <f>Tableau1[[#This Row],[Authors]]&amp;", "&amp;Tableau1[[#This Row],[Title]]&amp;" "&amp;Tableau1[[#This Row],[Journal]]&amp;". "&amp;Tableau1[[#This Row],[Year]]</f>
        <v>[No authors listed], Retinal vascular lesions. J Paediatr Child Health. 2017</v>
      </c>
    </row>
    <row r="1972" spans="1:29" x14ac:dyDescent="0.3">
      <c r="A1972">
        <v>2013</v>
      </c>
      <c r="B1972" t="s">
        <v>66</v>
      </c>
      <c r="C1972" t="s">
        <v>67</v>
      </c>
      <c r="D1972" t="s">
        <v>68</v>
      </c>
      <c r="E1972" t="s">
        <v>2549</v>
      </c>
      <c r="F1972" s="10"/>
      <c r="G1972">
        <v>2017</v>
      </c>
      <c r="J1972">
        <v>0.17549412692656574</v>
      </c>
      <c r="L1972" t="s">
        <v>36484</v>
      </c>
      <c r="M1972">
        <v>28832730</v>
      </c>
      <c r="Q1972" s="10"/>
      <c r="R1972" s="11">
        <f t="shared" si="60"/>
        <v>0</v>
      </c>
      <c r="U1972" s="11">
        <f t="shared" si="61"/>
        <v>0</v>
      </c>
      <c r="Y1972" s="11">
        <f>IF(SUM(Tableau1[[#This Row],[Other access]:[Sci-hub access]])&gt;=1,1,0)</f>
        <v>0</v>
      </c>
      <c r="Z1972" s="12">
        <f>IF(OR(Tableau1[[#This Row],[Access R1 + S1+ T1 ]]&gt;=1,Tableau1[[#This Row],[Access V1 +W1 + X1]]&gt;=1),1,0)</f>
        <v>0</v>
      </c>
      <c r="AB1972" s="10" t="str">
        <f>Tableau1[[#This Row],[DOI]]</f>
        <v>doi: 10.5935/0004-2749.20170048</v>
      </c>
      <c r="AC1972" s="13" t="str">
        <f>Tableau1[[#This Row],[Authors]]&amp;", "&amp;Tableau1[[#This Row],[Title]]&amp;" "&amp;Tableau1[[#This Row],[Journal]]&amp;". "&amp;Tableau1[[#This Row],[Year]]</f>
        <v>Danielescu C, Cantemir A, Chiselita D., Successful treatment of fungal endophthalmitis using intravitreal caspofungin. Arq Bras Oftalmol. 2017</v>
      </c>
    </row>
    <row r="1973" spans="1:29" ht="28.8" x14ac:dyDescent="0.3">
      <c r="A1973">
        <v>4481</v>
      </c>
      <c r="B1973" t="s">
        <v>7605</v>
      </c>
      <c r="C1973" t="s">
        <v>17840</v>
      </c>
      <c r="D1973" t="s">
        <v>28034</v>
      </c>
      <c r="E1973" t="s">
        <v>2640</v>
      </c>
      <c r="F1973" s="10"/>
      <c r="G1973">
        <v>2017</v>
      </c>
      <c r="J1973">
        <v>0.17550992388899178</v>
      </c>
      <c r="L1973" t="s">
        <v>38900</v>
      </c>
      <c r="M1973">
        <v>28440413</v>
      </c>
      <c r="Q1973" s="10"/>
      <c r="R1973" s="11">
        <f t="shared" si="60"/>
        <v>0</v>
      </c>
      <c r="U1973" s="11">
        <f t="shared" si="61"/>
        <v>0</v>
      </c>
      <c r="Y1973" s="11">
        <f>IF(SUM(Tableau1[[#This Row],[Other access]:[Sci-hub access]])&gt;=1,1,0)</f>
        <v>0</v>
      </c>
      <c r="Z1973" s="12">
        <f>IF(OR(Tableau1[[#This Row],[Access R1 + S1+ T1 ]]&gt;=1,Tableau1[[#This Row],[Access V1 +W1 + X1]]&gt;=1),1,0)</f>
        <v>0</v>
      </c>
      <c r="AB1973" s="10" t="str">
        <f>Tableau1[[#This Row],[DOI]]</f>
        <v>doi: 10.3892/mmr.2017.6491</v>
      </c>
      <c r="AC1973" s="13" t="str">
        <f>Tableau1[[#This Row],[Authors]]&amp;", "&amp;Tableau1[[#This Row],[Title]]&amp;" "&amp;Tableau1[[#This Row],[Journal]]&amp;". "&amp;Tableau1[[#This Row],[Year]]</f>
        <v>Zhou Y, Yoshida S, Kubo Y, Yoshimura T, Kobayashi Y, Nakama T, Yamaguchi M, Ishikawa K, Oshima Y, Ishibashi T., Different distributions of M1 and M2 macrophages in a mouse model of laser-induced choroidal neovascularization. Mol Med Rep. 2017</v>
      </c>
    </row>
    <row r="1974" spans="1:29" ht="28.8" x14ac:dyDescent="0.3">
      <c r="A1974">
        <v>6899</v>
      </c>
      <c r="B1974" t="s">
        <v>9771</v>
      </c>
      <c r="C1974" t="s">
        <v>19974</v>
      </c>
      <c r="D1974" t="s">
        <v>30205</v>
      </c>
      <c r="E1974" t="s">
        <v>2448</v>
      </c>
      <c r="F1974" s="10"/>
      <c r="G1974">
        <v>2017</v>
      </c>
      <c r="J1974">
        <v>0.1755641707858161</v>
      </c>
      <c r="L1974" t="s">
        <v>41258</v>
      </c>
      <c r="M1974">
        <v>28150038</v>
      </c>
      <c r="Q1974" s="10"/>
      <c r="R1974" s="11">
        <f t="shared" si="60"/>
        <v>0</v>
      </c>
      <c r="U1974" s="11">
        <f t="shared" si="61"/>
        <v>0</v>
      </c>
      <c r="Y1974" s="11">
        <f>IF(SUM(Tableau1[[#This Row],[Other access]:[Sci-hub access]])&gt;=1,1,0)</f>
        <v>0</v>
      </c>
      <c r="Z1974" s="12">
        <f>IF(OR(Tableau1[[#This Row],[Access R1 + S1+ T1 ]]&gt;=1,Tableau1[[#This Row],[Access V1 +W1 + X1]]&gt;=1),1,0)</f>
        <v>0</v>
      </c>
      <c r="AB1974" s="10" t="str">
        <f>Tableau1[[#This Row],[DOI]]</f>
        <v>doi: 10.1007/s00417-017-3591-3</v>
      </c>
      <c r="AC1974" s="13" t="str">
        <f>Tableau1[[#This Row],[Authors]]&amp;", "&amp;Tableau1[[#This Row],[Title]]&amp;" "&amp;Tableau1[[#This Row],[Journal]]&amp;". "&amp;Tableau1[[#This Row],[Year]]</f>
        <v>Bakthavatsalam M, Ng DS, Lai FH, Tang FY, Brelén ME, Tsang CW, Lai TY, Cheung CY., Choroidal structures in polypoidal choroidal vasculopathy, neovascular age-related maculopathy, and healthy eyes determined by binarization of swept source optical coherence tomographic images. Graefes Arch Clin Exp Ophthalmol. 2017</v>
      </c>
    </row>
    <row r="1975" spans="1:29" ht="28.8" x14ac:dyDescent="0.3">
      <c r="A1975">
        <v>10799</v>
      </c>
      <c r="B1975" t="s">
        <v>13254</v>
      </c>
      <c r="C1975" t="s">
        <v>23417</v>
      </c>
      <c r="D1975" t="s">
        <v>33708</v>
      </c>
      <c r="E1975" t="s">
        <v>34015</v>
      </c>
      <c r="F1975" s="10"/>
      <c r="G1975">
        <v>2017</v>
      </c>
      <c r="J1975">
        <v>0.17559724433834367</v>
      </c>
      <c r="L1975" t="s">
        <v>45046</v>
      </c>
      <c r="M1975">
        <v>27028259</v>
      </c>
      <c r="Q1975" s="10"/>
      <c r="R1975" s="11">
        <f t="shared" si="60"/>
        <v>0</v>
      </c>
      <c r="U1975" s="11">
        <f t="shared" si="61"/>
        <v>0</v>
      </c>
      <c r="Y1975" s="11">
        <f>IF(SUM(Tableau1[[#This Row],[Other access]:[Sci-hub access]])&gt;=1,1,0)</f>
        <v>0</v>
      </c>
      <c r="Z1975" s="12">
        <f>IF(OR(Tableau1[[#This Row],[Access R1 + S1+ T1 ]]&gt;=1,Tableau1[[#This Row],[Access V1 +W1 + X1]]&gt;=1),1,0)</f>
        <v>0</v>
      </c>
      <c r="AB1975" s="10" t="str">
        <f>Tableau1[[#This Row],[DOI]]</f>
        <v>doi: 10.3109/13816810.2015.1126617</v>
      </c>
      <c r="AC1975" s="13" t="str">
        <f>Tableau1[[#This Row],[Authors]]&amp;", "&amp;Tableau1[[#This Row],[Title]]&amp;" "&amp;Tableau1[[#This Row],[Journal]]&amp;". "&amp;Tableau1[[#This Row],[Year]]</f>
        <v>Yaylacioğlu Tuncay F, Aktaş Z, Ergün MA, Ergün SG, Hasanreisoğlu M, Hasanreisoğlu B., Association of polymorphisms in APOE and LOXL1 with pseudoexfoliation syndrome and pseudoexfoliation glaucoma in a Turkish population. Ophthalmic Genet. 2017</v>
      </c>
    </row>
    <row r="1976" spans="1:29" x14ac:dyDescent="0.3">
      <c r="A1976">
        <v>5691</v>
      </c>
      <c r="B1976" t="s">
        <v>8722</v>
      </c>
      <c r="C1976" t="s">
        <v>14672</v>
      </c>
      <c r="D1976" t="s">
        <v>29152</v>
      </c>
      <c r="E1976" t="s">
        <v>2443</v>
      </c>
      <c r="F1976" s="10"/>
      <c r="G1976">
        <v>2017</v>
      </c>
      <c r="J1976">
        <v>0.17562554211813775</v>
      </c>
      <c r="L1976" t="s">
        <v>40074</v>
      </c>
      <c r="M1976">
        <v>28297029</v>
      </c>
      <c r="Q1976" s="10"/>
      <c r="R1976" s="11">
        <f t="shared" si="60"/>
        <v>0</v>
      </c>
      <c r="U1976" s="11">
        <f t="shared" si="61"/>
        <v>0</v>
      </c>
      <c r="Y1976" s="11">
        <f>IF(SUM(Tableau1[[#This Row],[Other access]:[Sci-hub access]])&gt;=1,1,0)</f>
        <v>0</v>
      </c>
      <c r="Z1976" s="12">
        <f>IF(OR(Tableau1[[#This Row],[Access R1 + S1+ T1 ]]&gt;=1,Tableau1[[#This Row],[Access V1 +W1 + X1]]&gt;=1),1,0)</f>
        <v>0</v>
      </c>
      <c r="AB1976" s="10" t="str">
        <f>Tableau1[[#This Row],[DOI]]</f>
        <v>doi: 10.1167/iovs.16-21079</v>
      </c>
      <c r="AC1976" s="13" t="str">
        <f>Tableau1[[#This Row],[Authors]]&amp;", "&amp;Tableau1[[#This Row],[Title]]&amp;" "&amp;Tableau1[[#This Row],[Journal]]&amp;". "&amp;Tableau1[[#This Row],[Year]]</f>
        <v>Kwon J, Choi J, Shin JW, Lee J, Kook MS., Alterations of the Foveal Avascular Zone Measured by Optical Coherence Tomography Angiography in Glaucoma Patients With Central Visual Field Defects. Invest Ophthalmol Vis Sci. 2017</v>
      </c>
    </row>
    <row r="1977" spans="1:29" x14ac:dyDescent="0.3">
      <c r="A1977">
        <v>9834</v>
      </c>
      <c r="B1977" t="s">
        <v>2106</v>
      </c>
      <c r="C1977" t="s">
        <v>2107</v>
      </c>
      <c r="D1977" t="s">
        <v>2108</v>
      </c>
      <c r="E1977" t="s">
        <v>2514</v>
      </c>
      <c r="F1977" s="10"/>
      <c r="G1977">
        <v>2017</v>
      </c>
      <c r="J1977">
        <v>0.17562565002089403</v>
      </c>
      <c r="L1977" t="s">
        <v>44096</v>
      </c>
      <c r="M1977">
        <v>27567603</v>
      </c>
      <c r="Q1977" s="10"/>
      <c r="R1977" s="11">
        <f t="shared" si="60"/>
        <v>0</v>
      </c>
      <c r="U1977" s="11">
        <f t="shared" si="61"/>
        <v>0</v>
      </c>
      <c r="Y1977" s="11">
        <f>IF(SUM(Tableau1[[#This Row],[Other access]:[Sci-hub access]])&gt;=1,1,0)</f>
        <v>0</v>
      </c>
      <c r="Z1977" s="12">
        <f>IF(OR(Tableau1[[#This Row],[Access R1 + S1+ T1 ]]&gt;=1,Tableau1[[#This Row],[Access V1 +W1 + X1]]&gt;=1),1,0)</f>
        <v>0</v>
      </c>
      <c r="AB1977" s="10" t="str">
        <f>Tableau1[[#This Row],[DOI]]</f>
        <v>doi: 10.1016/j.survophthal.2016.08.001</v>
      </c>
      <c r="AC1977" s="13" t="str">
        <f>Tableau1[[#This Row],[Authors]]&amp;", "&amp;Tableau1[[#This Row],[Title]]&amp;" "&amp;Tableau1[[#This Row],[Journal]]&amp;". "&amp;Tableau1[[#This Row],[Year]]</f>
        <v>Jakobiec FA, Stagner AM, Eagle RC Jr, Lally SE, Krane JF., Unusual pleomorphic adenoma of the lacrimal Gland: Immunohistochemical demonstration of PLAG1 and HMGA2 oncoproteins. Surv Ophthalmol. 2017</v>
      </c>
    </row>
    <row r="1978" spans="1:29" ht="28.8" x14ac:dyDescent="0.3">
      <c r="A1978">
        <v>8697</v>
      </c>
      <c r="B1978" t="s">
        <v>1790</v>
      </c>
      <c r="C1978" t="s">
        <v>1791</v>
      </c>
      <c r="D1978" t="s">
        <v>1792</v>
      </c>
      <c r="E1978" t="s">
        <v>2991</v>
      </c>
      <c r="F1978" s="10"/>
      <c r="G1978">
        <v>2017</v>
      </c>
      <c r="J1978">
        <v>0.1756725521494279</v>
      </c>
      <c r="L1978" t="s">
        <v>43033</v>
      </c>
      <c r="M1978">
        <v>27861714</v>
      </c>
      <c r="Q1978" s="10"/>
      <c r="R1978" s="11">
        <f t="shared" si="60"/>
        <v>0</v>
      </c>
      <c r="U1978" s="11">
        <f t="shared" si="61"/>
        <v>0</v>
      </c>
      <c r="Y1978" s="11">
        <f>IF(SUM(Tableau1[[#This Row],[Other access]:[Sci-hub access]])&gt;=1,1,0)</f>
        <v>0</v>
      </c>
      <c r="Z1978" s="12">
        <f>IF(OR(Tableau1[[#This Row],[Access R1 + S1+ T1 ]]&gt;=1,Tableau1[[#This Row],[Access V1 +W1 + X1]]&gt;=1),1,0)</f>
        <v>0</v>
      </c>
      <c r="AB1978" s="10" t="str">
        <f>Tableau1[[#This Row],[DOI]]</f>
        <v>doi: 10.1111/jgs.14515</v>
      </c>
      <c r="AC1978" s="13" t="str">
        <f>Tableau1[[#This Row],[Authors]]&amp;", "&amp;Tableau1[[#This Row],[Title]]&amp;" "&amp;Tableau1[[#This Row],[Journal]]&amp;". "&amp;Tableau1[[#This Row],[Year]]</f>
        <v>Trevisan C, Veronese N, Maggi S, Baggio G, Toffanello ED, Zambon S, Sartori L, Musacchio E, Perissinotto E, Crepaldi G, Manzato E, Sergi G., Factors Influencing Transitions Between Frailty States in Elderly Adults: The Progetto Veneto Anziani Longitudinal Study. J Am Geriatr Soc. 2017</v>
      </c>
    </row>
    <row r="1979" spans="1:29" x14ac:dyDescent="0.3">
      <c r="A1979">
        <v>393</v>
      </c>
      <c r="B1979" t="s">
        <v>3656</v>
      </c>
      <c r="C1979" t="s">
        <v>13916</v>
      </c>
      <c r="D1979" t="s">
        <v>24076</v>
      </c>
      <c r="E1979" t="s">
        <v>2616</v>
      </c>
      <c r="F1979" s="10"/>
      <c r="G1979">
        <v>2017</v>
      </c>
      <c r="J1979">
        <v>0.17603046930719335</v>
      </c>
      <c r="L1979" t="s">
        <v>34899</v>
      </c>
      <c r="M1979">
        <v>29230267</v>
      </c>
      <c r="Q1979" s="10"/>
      <c r="R1979" s="11">
        <f t="shared" si="60"/>
        <v>0</v>
      </c>
      <c r="U1979" s="11">
        <f t="shared" si="61"/>
        <v>0</v>
      </c>
      <c r="Y1979" s="11">
        <f>IF(SUM(Tableau1[[#This Row],[Other access]:[Sci-hub access]])&gt;=1,1,0)</f>
        <v>0</v>
      </c>
      <c r="Z1979" s="12">
        <f>IF(OR(Tableau1[[#This Row],[Access R1 + S1+ T1 ]]&gt;=1,Tableau1[[#This Row],[Access V1 +W1 + X1]]&gt;=1),1,0)</f>
        <v>0</v>
      </c>
      <c r="AB1979" s="10" t="str">
        <f>Tableau1[[#This Row],[DOI]]</f>
        <v>doi: 10.11604/pamj.2017.28.66.11199</v>
      </c>
      <c r="AC1979" s="13" t="str">
        <f>Tableau1[[#This Row],[Authors]]&amp;", "&amp;Tableau1[[#This Row],[Title]]&amp;" "&amp;Tableau1[[#This Row],[Journal]]&amp;". "&amp;Tableau1[[#This Row],[Year]]</f>
        <v>Shifa JZ, Gezmu AM., Presenting signs of retinoblastoma at a tertiary level teaching hospital in Ethiopia. Pan Afr Med J. 2017</v>
      </c>
    </row>
    <row r="1980" spans="1:29" x14ac:dyDescent="0.3">
      <c r="A1980">
        <v>4096</v>
      </c>
      <c r="B1980" t="s">
        <v>7243</v>
      </c>
      <c r="C1980" t="s">
        <v>17481</v>
      </c>
      <c r="D1980" t="s">
        <v>27671</v>
      </c>
      <c r="E1980" t="s">
        <v>2479</v>
      </c>
      <c r="F1980" s="10"/>
      <c r="G1980">
        <v>2017</v>
      </c>
      <c r="J1980">
        <v>0.17605714234117242</v>
      </c>
      <c r="L1980" t="s">
        <v>38528</v>
      </c>
      <c r="M1980">
        <v>28486311</v>
      </c>
      <c r="Q1980" s="10"/>
      <c r="R1980" s="11">
        <f t="shared" si="60"/>
        <v>0</v>
      </c>
      <c r="U1980" s="11">
        <f t="shared" si="61"/>
        <v>0</v>
      </c>
      <c r="Y1980" s="11">
        <f>IF(SUM(Tableau1[[#This Row],[Other access]:[Sci-hub access]])&gt;=1,1,0)</f>
        <v>0</v>
      </c>
      <c r="Z1980" s="12">
        <f>IF(OR(Tableau1[[#This Row],[Access R1 + S1+ T1 ]]&gt;=1,Tableau1[[#This Row],[Access V1 +W1 + X1]]&gt;=1),1,0)</f>
        <v>0</v>
      </c>
      <c r="AB1980" s="10" t="str">
        <f>Tableau1[[#This Row],[DOI]]</f>
        <v>doi: 10.1097/ICO.0000000000001226</v>
      </c>
      <c r="AC1980" s="13" t="str">
        <f>Tableau1[[#This Row],[Authors]]&amp;", "&amp;Tableau1[[#This Row],[Title]]&amp;" "&amp;Tableau1[[#This Row],[Journal]]&amp;". "&amp;Tableau1[[#This Row],[Year]]</f>
        <v>Pinna A, Porcu T, Boscia F, Cano A, Erre G, Mattana A., Free-Living Amoebae Keratitis. Cornea. 2017</v>
      </c>
    </row>
    <row r="1981" spans="1:29" ht="28.8" x14ac:dyDescent="0.3">
      <c r="A1981">
        <v>1382</v>
      </c>
      <c r="B1981" t="s">
        <v>4641</v>
      </c>
      <c r="C1981" t="s">
        <v>14892</v>
      </c>
      <c r="D1981" t="s">
        <v>25062</v>
      </c>
      <c r="E1981" t="s">
        <v>34040</v>
      </c>
      <c r="F1981" s="10"/>
      <c r="G1981">
        <v>2017</v>
      </c>
      <c r="J1981">
        <v>0.17605875749705446</v>
      </c>
      <c r="L1981" t="s">
        <v>35865</v>
      </c>
      <c r="M1981">
        <v>28963436</v>
      </c>
      <c r="Q1981" s="10"/>
      <c r="R1981" s="11">
        <f t="shared" si="60"/>
        <v>0</v>
      </c>
      <c r="U1981" s="11">
        <f t="shared" si="61"/>
        <v>0</v>
      </c>
      <c r="Y1981" s="11">
        <f>IF(SUM(Tableau1[[#This Row],[Other access]:[Sci-hub access]])&gt;=1,1,0)</f>
        <v>0</v>
      </c>
      <c r="Z1981" s="12">
        <f>IF(OR(Tableau1[[#This Row],[Access R1 + S1+ T1 ]]&gt;=1,Tableau1[[#This Row],[Access V1 +W1 + X1]]&gt;=1),1,0)</f>
        <v>0</v>
      </c>
      <c r="AB1981" s="10" t="str">
        <f>Tableau1[[#This Row],[DOI]]</f>
        <v>doi: 10.1101/mcs.a002162</v>
      </c>
      <c r="AC1981" s="13" t="str">
        <f>Tableau1[[#This Row],[Authors]]&amp;", "&amp;Tableau1[[#This Row],[Title]]&amp;" "&amp;Tableau1[[#This Row],[Journal]]&amp;". "&amp;Tableau1[[#This Row],[Year]]</f>
        <v>Kaiwar C, Zimmermann MT, Ferber MJ, Niu Z, Urrutia RA, Klee EW, Babovic-Vuksanovic D., Novel NR2F1 variants likely disrupt DNA binding: molecular modeling in two cases, review of published cases, genotype-phenotype correlation, and phenotypic expansion of the Bosch-Boonstra-Schaaf optic atrophy syndrome. Cold Spring Harb Mol Case Stud. 2017</v>
      </c>
    </row>
    <row r="1982" spans="1:29" x14ac:dyDescent="0.3">
      <c r="A1982">
        <v>6184</v>
      </c>
      <c r="B1982" t="s">
        <v>9148</v>
      </c>
      <c r="C1982" t="s">
        <v>19361</v>
      </c>
      <c r="D1982" t="s">
        <v>29579</v>
      </c>
      <c r="E1982" t="s">
        <v>2800</v>
      </c>
      <c r="F1982" s="10"/>
      <c r="G1982">
        <v>2017</v>
      </c>
      <c r="J1982">
        <v>0.17630494442738864</v>
      </c>
      <c r="L1982" t="s">
        <v>40554</v>
      </c>
      <c r="M1982">
        <v>28239516</v>
      </c>
      <c r="Q1982" s="10"/>
      <c r="R1982" s="11">
        <f t="shared" si="60"/>
        <v>0</v>
      </c>
      <c r="U1982" s="11">
        <f t="shared" si="61"/>
        <v>0</v>
      </c>
      <c r="Y1982" s="11">
        <f>IF(SUM(Tableau1[[#This Row],[Other access]:[Sci-hub access]])&gt;=1,1,0)</f>
        <v>0</v>
      </c>
      <c r="Z1982" s="12">
        <f>IF(OR(Tableau1[[#This Row],[Access R1 + S1+ T1 ]]&gt;=1,Tableau1[[#This Row],[Access V1 +W1 + X1]]&gt;=1),1,0)</f>
        <v>0</v>
      </c>
      <c r="AB1982" s="10" t="str">
        <f>Tableau1[[#This Row],[DOI]]</f>
        <v>doi: 10.1002/brb3.592</v>
      </c>
      <c r="AC1982" s="13" t="str">
        <f>Tableau1[[#This Row],[Authors]]&amp;", "&amp;Tableau1[[#This Row],[Title]]&amp;" "&amp;Tableau1[[#This Row],[Journal]]&amp;". "&amp;Tableau1[[#This Row],[Year]]</f>
        <v>Yang J, Shao N, Song W, Wei Q, Ou R, Wu Y, Shang HF., Nonmotor symptoms in primary adult-onset cervical dystonia and blepharospasm. Brain Behav. 2017</v>
      </c>
    </row>
    <row r="1983" spans="1:29" x14ac:dyDescent="0.3">
      <c r="A1983">
        <v>7334</v>
      </c>
      <c r="B1983" t="s">
        <v>10152</v>
      </c>
      <c r="C1983" t="s">
        <v>20354</v>
      </c>
      <c r="D1983" t="s">
        <v>30586</v>
      </c>
      <c r="E1983" t="s">
        <v>2490</v>
      </c>
      <c r="F1983" s="10"/>
      <c r="G1983">
        <v>2017</v>
      </c>
      <c r="J1983">
        <v>0.17658480286662248</v>
      </c>
      <c r="L1983" t="s">
        <v>41690</v>
      </c>
      <c r="M1983">
        <v>28104416</v>
      </c>
      <c r="Q1983" s="10"/>
      <c r="R1983" s="11">
        <f t="shared" si="60"/>
        <v>0</v>
      </c>
      <c r="U1983" s="11">
        <f t="shared" si="61"/>
        <v>0</v>
      </c>
      <c r="Y1983" s="11">
        <f>IF(SUM(Tableau1[[#This Row],[Other access]:[Sci-hub access]])&gt;=1,1,0)</f>
        <v>0</v>
      </c>
      <c r="Z1983" s="12">
        <f>IF(OR(Tableau1[[#This Row],[Access R1 + S1+ T1 ]]&gt;=1,Tableau1[[#This Row],[Access V1 +W1 + X1]]&gt;=1),1,0)</f>
        <v>0</v>
      </c>
      <c r="AB1983" s="10" t="str">
        <f>Tableau1[[#This Row],[DOI]]</f>
        <v>doi: 10.1016/j.ajo.2017.01.008</v>
      </c>
      <c r="AC1983" s="13" t="str">
        <f>Tableau1[[#This Row],[Authors]]&amp;", "&amp;Tableau1[[#This Row],[Title]]&amp;" "&amp;Tableau1[[#This Row],[Journal]]&amp;". "&amp;Tableau1[[#This Row],[Year]]</f>
        <v>Pan CW, Yang WY, Hu DN, Xu JG, Niu ZQ, Yuan YS, Yu MB, Zhong H., Longitudinal Cohort Study on the Incidence of Primary Open-Angle Glaucoma in Bai Chinese. Am J Ophthalmol. 2017</v>
      </c>
    </row>
    <row r="1984" spans="1:29" x14ac:dyDescent="0.3">
      <c r="A1984">
        <v>1750</v>
      </c>
      <c r="B1984" t="s">
        <v>4999</v>
      </c>
      <c r="C1984" t="s">
        <v>15247</v>
      </c>
      <c r="D1984" t="s">
        <v>25420</v>
      </c>
      <c r="E1984" t="s">
        <v>2451</v>
      </c>
      <c r="F1984" s="10"/>
      <c r="G1984">
        <v>2017</v>
      </c>
      <c r="J1984">
        <v>0.17663710349970951</v>
      </c>
      <c r="L1984" t="s">
        <v>36226</v>
      </c>
      <c r="M1984">
        <v>28886085</v>
      </c>
      <c r="Q1984" s="10"/>
      <c r="R1984" s="11">
        <f t="shared" si="60"/>
        <v>0</v>
      </c>
      <c r="U1984" s="11">
        <f t="shared" si="61"/>
        <v>0</v>
      </c>
      <c r="Y1984" s="11">
        <f>IF(SUM(Tableau1[[#This Row],[Other access]:[Sci-hub access]])&gt;=1,1,0)</f>
        <v>0</v>
      </c>
      <c r="Z1984" s="12">
        <f>IF(OR(Tableau1[[#This Row],[Access R1 + S1+ T1 ]]&gt;=1,Tableau1[[#This Row],[Access V1 +W1 + X1]]&gt;=1),1,0)</f>
        <v>0</v>
      </c>
      <c r="AB1984" s="10" t="str">
        <f>Tableau1[[#This Row],[DOI]]</f>
        <v>doi: 10.1371/journal.pone.0184284</v>
      </c>
      <c r="AC1984" s="13" t="str">
        <f>Tableau1[[#This Row],[Authors]]&amp;", "&amp;Tableau1[[#This Row],[Title]]&amp;" "&amp;Tableau1[[#This Row],[Journal]]&amp;". "&amp;Tableau1[[#This Row],[Year]]</f>
        <v>Chen X, Utheim ØA, Xiao J, Adil MY, Stojanovic A, Tashbayev B, Jensen JL, Utheim TP., Meibomian gland features in a Norwegian cohort of patients with primary Sjögren´s syndrome. PLoS One. 2017</v>
      </c>
    </row>
    <row r="1985" spans="1:29" x14ac:dyDescent="0.3">
      <c r="A1985">
        <v>7903</v>
      </c>
      <c r="B1985" t="s">
        <v>10647</v>
      </c>
      <c r="C1985" t="s">
        <v>20844</v>
      </c>
      <c r="D1985" t="s">
        <v>31085</v>
      </c>
      <c r="E1985" t="s">
        <v>2579</v>
      </c>
      <c r="F1985" s="10"/>
      <c r="G1985">
        <v>2017</v>
      </c>
      <c r="J1985">
        <v>0.17667684191763811</v>
      </c>
      <c r="L1985" t="s">
        <v>42250</v>
      </c>
      <c r="M1985">
        <v>28032209</v>
      </c>
      <c r="Q1985" s="10"/>
      <c r="R1985" s="11">
        <f t="shared" si="60"/>
        <v>0</v>
      </c>
      <c r="U1985" s="11">
        <f t="shared" si="61"/>
        <v>0</v>
      </c>
      <c r="Y1985" s="11">
        <f>IF(SUM(Tableau1[[#This Row],[Other access]:[Sci-hub access]])&gt;=1,1,0)</f>
        <v>0</v>
      </c>
      <c r="Z1985" s="12">
        <f>IF(OR(Tableau1[[#This Row],[Access R1 + S1+ T1 ]]&gt;=1,Tableau1[[#This Row],[Access V1 +W1 + X1]]&gt;=1),1,0)</f>
        <v>0</v>
      </c>
      <c r="AB1985" s="10" t="str">
        <f>Tableau1[[#This Row],[DOI]]</f>
        <v>doi: 10.1007/s12020-016-1215-z</v>
      </c>
      <c r="AC1985" s="13" t="str">
        <f>Tableau1[[#This Row],[Authors]]&amp;", "&amp;Tableau1[[#This Row],[Title]]&amp;" "&amp;Tableau1[[#This Row],[Journal]]&amp;". "&amp;Tableau1[[#This Row],[Year]]</f>
        <v>Song SJ, Lee SS, Han K, Park JB., Periodontitis is associated with diabetic retinopathy in non-obese adults. Endocrine. 2017</v>
      </c>
    </row>
    <row r="1986" spans="1:29" x14ac:dyDescent="0.3">
      <c r="A1986">
        <v>10681</v>
      </c>
      <c r="B1986" t="s">
        <v>13147</v>
      </c>
      <c r="C1986" t="s">
        <v>23312</v>
      </c>
      <c r="D1986" t="s">
        <v>33600</v>
      </c>
      <c r="E1986" t="s">
        <v>2457</v>
      </c>
      <c r="F1986" s="10"/>
      <c r="G1986">
        <v>2017</v>
      </c>
      <c r="J1986">
        <v>0.17668976647255918</v>
      </c>
      <c r="L1986" t="s">
        <v>44929</v>
      </c>
      <c r="M1986">
        <v>27111556</v>
      </c>
      <c r="Q1986" s="10"/>
      <c r="R1986" s="11">
        <f t="shared" ref="R1986:R2049" si="62">IF(SUM(N1986:Q1986)&gt;0,1,0)</f>
        <v>0</v>
      </c>
      <c r="U1986" s="11">
        <f t="shared" ref="U1986:U2049" si="63">IF(SUM(R1986,T1986)&gt;0,1,0)</f>
        <v>0</v>
      </c>
      <c r="Y1986" s="11">
        <f>IF(SUM(Tableau1[[#This Row],[Other access]:[Sci-hub access]])&gt;=1,1,0)</f>
        <v>0</v>
      </c>
      <c r="Z1986" s="12">
        <f>IF(OR(Tableau1[[#This Row],[Access R1 + S1+ T1 ]]&gt;=1,Tableau1[[#This Row],[Access V1 +W1 + X1]]&gt;=1),1,0)</f>
        <v>0</v>
      </c>
      <c r="AB1986" s="10" t="str">
        <f>Tableau1[[#This Row],[DOI]]</f>
        <v>doi: 10.1097/ICB.0000000000000318</v>
      </c>
      <c r="AC1986" s="13" t="str">
        <f>Tableau1[[#This Row],[Authors]]&amp;", "&amp;Tableau1[[#This Row],[Title]]&amp;" "&amp;Tableau1[[#This Row],[Journal]]&amp;". "&amp;Tableau1[[#This Row],[Year]]</f>
        <v>Lenci LT, Chin EK, Almeida DR., CENTRAL RETINAL ARTERY OCCLUSION IN A YOUNG HIV-INFECTED PATIENT ON HIGHLY ACTIVE ANTIRETROVIRAL THERAPY. Retin Cases Brief Rep. 2017</v>
      </c>
    </row>
    <row r="1987" spans="1:29" x14ac:dyDescent="0.3">
      <c r="A1987">
        <v>6580</v>
      </c>
      <c r="B1987" t="s">
        <v>9496</v>
      </c>
      <c r="C1987" t="s">
        <v>19704</v>
      </c>
      <c r="D1987" t="s">
        <v>29928</v>
      </c>
      <c r="E1987" t="s">
        <v>34325</v>
      </c>
      <c r="F1987" s="10"/>
      <c r="G1987">
        <v>2017</v>
      </c>
      <c r="J1987">
        <v>0.1766992292336429</v>
      </c>
      <c r="L1987" t="s">
        <v>40945</v>
      </c>
      <c r="M1987">
        <v>28193095</v>
      </c>
      <c r="Q1987" s="10"/>
      <c r="R1987" s="11">
        <f t="shared" si="62"/>
        <v>0</v>
      </c>
      <c r="U1987" s="11">
        <f t="shared" si="63"/>
        <v>0</v>
      </c>
      <c r="Y1987" s="11">
        <f>IF(SUM(Tableau1[[#This Row],[Other access]:[Sci-hub access]])&gt;=1,1,0)</f>
        <v>0</v>
      </c>
      <c r="Z1987" s="12">
        <f>IF(OR(Tableau1[[#This Row],[Access R1 + S1+ T1 ]]&gt;=1,Tableau1[[#This Row],[Access V1 +W1 + X1]]&gt;=1),1,0)</f>
        <v>0</v>
      </c>
      <c r="AB1987" s="10" t="str">
        <f>Tableau1[[#This Row],[DOI]]</f>
        <v>doi: 10.1177/1066896917692098</v>
      </c>
      <c r="AC1987" s="13" t="str">
        <f>Tableau1[[#This Row],[Authors]]&amp;", "&amp;Tableau1[[#This Row],[Title]]&amp;" "&amp;Tableau1[[#This Row],[Journal]]&amp;". "&amp;Tableau1[[#This Row],[Year]]</f>
        <v>Dewan A, Saran RK, Gupta SN, Arya D, Goel R., Intraocular Ependymoma With Blood-Filled Spaces: Neoplasm or a Reactive Process With Ependymal Differentiation-A Dilemma. Int J Surg Pathol. 2017</v>
      </c>
    </row>
    <row r="1988" spans="1:29" x14ac:dyDescent="0.3">
      <c r="A1988">
        <v>10469</v>
      </c>
      <c r="B1988" t="s">
        <v>12954</v>
      </c>
      <c r="C1988" t="s">
        <v>23120</v>
      </c>
      <c r="D1988" t="s">
        <v>33407</v>
      </c>
      <c r="E1988" t="s">
        <v>34464</v>
      </c>
      <c r="F1988" s="10"/>
      <c r="G1988">
        <v>2017</v>
      </c>
      <c r="J1988">
        <v>0.17701890861774405</v>
      </c>
      <c r="L1988" t="s">
        <v>44719</v>
      </c>
      <c r="M1988">
        <v>27269650</v>
      </c>
      <c r="Q1988" s="10"/>
      <c r="R1988" s="11">
        <f t="shared" si="62"/>
        <v>0</v>
      </c>
      <c r="U1988" s="11">
        <f t="shared" si="63"/>
        <v>0</v>
      </c>
      <c r="Y1988" s="11">
        <f>IF(SUM(Tableau1[[#This Row],[Other access]:[Sci-hub access]])&gt;=1,1,0)</f>
        <v>0</v>
      </c>
      <c r="Z1988" s="12">
        <f>IF(OR(Tableau1[[#This Row],[Access R1 + S1+ T1 ]]&gt;=1,Tableau1[[#This Row],[Access V1 +W1 + X1]]&gt;=1),1,0)</f>
        <v>0</v>
      </c>
      <c r="AB1988" s="10" t="str">
        <f>Tableau1[[#This Row],[DOI]]</f>
        <v>doi: 10.1016/j.jbspin.2016.03.006</v>
      </c>
      <c r="AC1988" s="13" t="str">
        <f>Tableau1[[#This Row],[Authors]]&amp;", "&amp;Tableau1[[#This Row],[Title]]&amp;" "&amp;Tableau1[[#This Row],[Journal]]&amp;". "&amp;Tableau1[[#This Row],[Year]]</f>
        <v>Bucourt E, Martaillé V, Mulleman D, Goupille P, Joncker-Vannier I, Huttenberger B, Reveillere C, Courtois R., Comparison of the Big Five personality traits in fibromyalgia and other rheumatic diseases. Joint Bone Spine. 2017</v>
      </c>
    </row>
    <row r="1989" spans="1:29" x14ac:dyDescent="0.3">
      <c r="A1989">
        <v>9737</v>
      </c>
      <c r="B1989" t="s">
        <v>12283</v>
      </c>
      <c r="C1989" t="s">
        <v>22457</v>
      </c>
      <c r="D1989" t="s">
        <v>32731</v>
      </c>
      <c r="E1989" t="s">
        <v>2724</v>
      </c>
      <c r="F1989" s="10"/>
      <c r="G1989">
        <v>2017</v>
      </c>
      <c r="J1989">
        <v>0.17708732838839181</v>
      </c>
      <c r="L1989" t="s">
        <v>44001</v>
      </c>
      <c r="M1989">
        <v>27604691</v>
      </c>
      <c r="Q1989" s="10"/>
      <c r="R1989" s="11">
        <f t="shared" si="62"/>
        <v>0</v>
      </c>
      <c r="U1989" s="11">
        <f t="shared" si="63"/>
        <v>0</v>
      </c>
      <c r="Y1989" s="11">
        <f>IF(SUM(Tableau1[[#This Row],[Other access]:[Sci-hub access]])&gt;=1,1,0)</f>
        <v>0</v>
      </c>
      <c r="Z1989" s="12">
        <f>IF(OR(Tableau1[[#This Row],[Access R1 + S1+ T1 ]]&gt;=1,Tableau1[[#This Row],[Access V1 +W1 + X1]]&gt;=1),1,0)</f>
        <v>0</v>
      </c>
      <c r="AB1989" s="10" t="str">
        <f>Tableau1[[#This Row],[DOI]]</f>
        <v>doi: 10.1111/cge.12862</v>
      </c>
      <c r="AC1989" s="13" t="str">
        <f>Tableau1[[#This Row],[Authors]]&amp;", "&amp;Tableau1[[#This Row],[Title]]&amp;" "&amp;Tableau1[[#This Row],[Journal]]&amp;". "&amp;Tableau1[[#This Row],[Year]]</f>
        <v>Elzaiat M, Todeschini AL, Caburet S, Veitia RA., The genetic make-up of ovarian development and function: the focus on the transcription factor FOXL2. Clin Genet. 2017</v>
      </c>
    </row>
    <row r="1990" spans="1:29" x14ac:dyDescent="0.3">
      <c r="A1990">
        <v>4420</v>
      </c>
      <c r="B1990" t="s">
        <v>7546</v>
      </c>
      <c r="C1990" t="s">
        <v>17782</v>
      </c>
      <c r="D1990" t="s">
        <v>27975</v>
      </c>
      <c r="E1990" t="s">
        <v>2490</v>
      </c>
      <c r="F1990" s="10"/>
      <c r="G1990">
        <v>2017</v>
      </c>
      <c r="J1990">
        <v>0.17738242880694743</v>
      </c>
      <c r="L1990" t="s">
        <v>38842</v>
      </c>
      <c r="M1990">
        <v>28445703</v>
      </c>
      <c r="Q1990" s="10"/>
      <c r="R1990" s="11">
        <f t="shared" si="62"/>
        <v>0</v>
      </c>
      <c r="U1990" s="11">
        <f t="shared" si="63"/>
        <v>0</v>
      </c>
      <c r="Y1990" s="11">
        <f>IF(SUM(Tableau1[[#This Row],[Other access]:[Sci-hub access]])&gt;=1,1,0)</f>
        <v>0</v>
      </c>
      <c r="Z1990" s="12">
        <f>IF(OR(Tableau1[[#This Row],[Access R1 + S1+ T1 ]]&gt;=1,Tableau1[[#This Row],[Access V1 +W1 + X1]]&gt;=1),1,0)</f>
        <v>0</v>
      </c>
      <c r="AB1990" s="10" t="str">
        <f>Tableau1[[#This Row],[DOI]]</f>
        <v>doi: 10.1016/j.ajo.2017.04.011</v>
      </c>
      <c r="AC1990" s="13" t="str">
        <f>Tableau1[[#This Row],[Authors]]&amp;", "&amp;Tableau1[[#This Row],[Title]]&amp;" "&amp;Tableau1[[#This Row],[Journal]]&amp;". "&amp;Tableau1[[#This Row],[Year]]</f>
        <v>Kheirkhah A, Syed ZA, Satitpitakul V, Goyal S, Müller R, Tu EY, Dana R., Sensitivity and Specificity of Laser-Scanning In Vivo Confocal Microscopy for Filamentous Fungal Keratitis: Role of Observer Experience. Am J Ophthalmol. 2017</v>
      </c>
    </row>
    <row r="1991" spans="1:29" x14ac:dyDescent="0.3">
      <c r="A1991">
        <v>9879</v>
      </c>
      <c r="B1991" t="s">
        <v>12410</v>
      </c>
      <c r="C1991" t="s">
        <v>22580</v>
      </c>
      <c r="D1991" t="s">
        <v>32858</v>
      </c>
      <c r="E1991" t="s">
        <v>2468</v>
      </c>
      <c r="F1991" s="10"/>
      <c r="G1991">
        <v>2017</v>
      </c>
      <c r="J1991">
        <v>0.17749648633190063</v>
      </c>
      <c r="L1991" t="s">
        <v>44138</v>
      </c>
      <c r="M1991">
        <v>27552498</v>
      </c>
      <c r="Q1991" s="10"/>
      <c r="R1991" s="11">
        <f t="shared" si="62"/>
        <v>0</v>
      </c>
      <c r="U1991" s="11">
        <f t="shared" si="63"/>
        <v>0</v>
      </c>
      <c r="Y1991" s="11">
        <f>IF(SUM(Tableau1[[#This Row],[Other access]:[Sci-hub access]])&gt;=1,1,0)</f>
        <v>0</v>
      </c>
      <c r="Z1991" s="12">
        <f>IF(OR(Tableau1[[#This Row],[Access R1 + S1+ T1 ]]&gt;=1,Tableau1[[#This Row],[Access V1 +W1 + X1]]&gt;=1),1,0)</f>
        <v>0</v>
      </c>
      <c r="AB1991" s="10" t="str">
        <f>Tableau1[[#This Row],[DOI]]</f>
        <v>doi: 10.1097/IJG.0000000000000517</v>
      </c>
      <c r="AC1991" s="13" t="str">
        <f>Tableau1[[#This Row],[Authors]]&amp;", "&amp;Tableau1[[#This Row],[Title]]&amp;" "&amp;Tableau1[[#This Row],[Journal]]&amp;". "&amp;Tableau1[[#This Row],[Year]]</f>
        <v>Tojo N, Abe S, Ishida M, Yagou T, Hayashi A., The Fluctuation of Intraocular Pressure Measured by a Contact Lens Sensor in Normal-Tension Glaucoma Patients and Nonglaucoma Subjects. J Glaucoma. 2017</v>
      </c>
    </row>
    <row r="1992" spans="1:29" x14ac:dyDescent="0.3">
      <c r="A1992">
        <v>6329</v>
      </c>
      <c r="B1992" t="s">
        <v>9281</v>
      </c>
      <c r="C1992" t="s">
        <v>19492</v>
      </c>
      <c r="D1992" t="s">
        <v>29712</v>
      </c>
      <c r="E1992" t="s">
        <v>2462</v>
      </c>
      <c r="F1992" s="10"/>
      <c r="G1992">
        <v>2017</v>
      </c>
      <c r="J1992">
        <v>0.17750807510379241</v>
      </c>
      <c r="L1992" t="s">
        <v>40698</v>
      </c>
      <c r="M1992">
        <v>28228121</v>
      </c>
      <c r="Q1992" s="10"/>
      <c r="R1992" s="11">
        <f t="shared" si="62"/>
        <v>0</v>
      </c>
      <c r="U1992" s="11">
        <f t="shared" si="63"/>
        <v>0</v>
      </c>
      <c r="Y1992" s="11">
        <f>IF(SUM(Tableau1[[#This Row],[Other access]:[Sci-hub access]])&gt;=1,1,0)</f>
        <v>0</v>
      </c>
      <c r="Z1992" s="12">
        <f>IF(OR(Tableau1[[#This Row],[Access R1 + S1+ T1 ]]&gt;=1,Tableau1[[#This Row],[Access V1 +W1 + X1]]&gt;=1),1,0)</f>
        <v>0</v>
      </c>
      <c r="AB1992" s="10" t="str">
        <f>Tableau1[[#This Row],[DOI]]</f>
        <v>doi: 10.1186/s12886-017-0408-4</v>
      </c>
      <c r="AC1992" s="13" t="str">
        <f>Tableau1[[#This Row],[Authors]]&amp;", "&amp;Tableau1[[#This Row],[Title]]&amp;" "&amp;Tableau1[[#This Row],[Journal]]&amp;". "&amp;Tableau1[[#This Row],[Year]]</f>
        <v>Diagourtas A, Petrou P, Georgalas I, Oikonomakis K, Giannakouras P, Vergados A, Papaconstantinou D., Bleb failure and intraocular pressure rise following Nd: Yag laser capsulotomy. BMC Ophthalmol. 2017</v>
      </c>
    </row>
    <row r="1993" spans="1:29" x14ac:dyDescent="0.3">
      <c r="A1993">
        <v>7952</v>
      </c>
      <c r="B1993" t="s">
        <v>10688</v>
      </c>
      <c r="C1993" t="s">
        <v>20884</v>
      </c>
      <c r="D1993" t="s">
        <v>31126</v>
      </c>
      <c r="E1993" t="s">
        <v>2632</v>
      </c>
      <c r="F1993" s="10"/>
      <c r="G1993">
        <v>2017</v>
      </c>
      <c r="J1993">
        <v>0.17762056745099353</v>
      </c>
      <c r="L1993" t="s">
        <v>42299</v>
      </c>
      <c r="M1993">
        <v>28017748</v>
      </c>
      <c r="Q1993" s="10"/>
      <c r="R1993" s="11">
        <f t="shared" si="62"/>
        <v>0</v>
      </c>
      <c r="U1993" s="11">
        <f t="shared" si="63"/>
        <v>0</v>
      </c>
      <c r="Y1993" s="11">
        <f>IF(SUM(Tableau1[[#This Row],[Other access]:[Sci-hub access]])&gt;=1,1,0)</f>
        <v>0</v>
      </c>
      <c r="Z1993" s="12">
        <f>IF(OR(Tableau1[[#This Row],[Access R1 + S1+ T1 ]]&gt;=1,Tableau1[[#This Row],[Access V1 +W1 + X1]]&gt;=1),1,0)</f>
        <v>0</v>
      </c>
      <c r="AB1993" s="10" t="str">
        <f>Tableau1[[#This Row],[DOI]]</f>
        <v>doi: 10.1016/j.wneu.2016.12.063</v>
      </c>
      <c r="AC1993" s="13" t="str">
        <f>Tableau1[[#This Row],[Authors]]&amp;", "&amp;Tableau1[[#This Row],[Title]]&amp;" "&amp;Tableau1[[#This Row],[Journal]]&amp;". "&amp;Tableau1[[#This Row],[Year]]</f>
        <v>Freeman JL, Davern MS, Oushy S, Sillau S, Ormond DR, Youssef AS, Lillehei KO., Spheno-Orbital Meningiomas: A 16-Year Surgical Experience. World Neurosurg. 2017</v>
      </c>
    </row>
    <row r="1994" spans="1:29" ht="28.8" x14ac:dyDescent="0.3">
      <c r="A1994">
        <v>4946</v>
      </c>
      <c r="B1994" t="s">
        <v>8041</v>
      </c>
      <c r="C1994" t="s">
        <v>18270</v>
      </c>
      <c r="D1994" t="s">
        <v>28471</v>
      </c>
      <c r="E1994" t="s">
        <v>2443</v>
      </c>
      <c r="F1994" s="10"/>
      <c r="G1994">
        <v>2017</v>
      </c>
      <c r="J1994">
        <v>0.17763088177471587</v>
      </c>
      <c r="L1994" t="s">
        <v>39354</v>
      </c>
      <c r="M1994">
        <v>28388705</v>
      </c>
      <c r="Q1994" s="10"/>
      <c r="R1994" s="11">
        <f t="shared" si="62"/>
        <v>0</v>
      </c>
      <c r="U1994" s="11">
        <f t="shared" si="63"/>
        <v>0</v>
      </c>
      <c r="Y1994" s="11">
        <f>IF(SUM(Tableau1[[#This Row],[Other access]:[Sci-hub access]])&gt;=1,1,0)</f>
        <v>0</v>
      </c>
      <c r="Z1994" s="12">
        <f>IF(OR(Tableau1[[#This Row],[Access R1 + S1+ T1 ]]&gt;=1,Tableau1[[#This Row],[Access V1 +W1 + X1]]&gt;=1),1,0)</f>
        <v>0</v>
      </c>
      <c r="AB1994" s="10" t="str">
        <f>Tableau1[[#This Row],[DOI]]</f>
        <v>doi: 10.1167/iovs.16-21208</v>
      </c>
      <c r="AC1994" s="13" t="str">
        <f>Tableau1[[#This Row],[Authors]]&amp;", "&amp;Tableau1[[#This Row],[Title]]&amp;" "&amp;Tableau1[[#This Row],[Journal]]&amp;". "&amp;Tableau1[[#This Row],[Year]]</f>
        <v>Wakabayashi T, Sato T, Hara-Ueno C, Fukushima Y, Sayanagi K, Shiraki N, Sawa M, Ikuno Y, Sakaguchi H, Nishida K., Retinal Microvasculature and Visual Acuity in Eyes With Branch Retinal Vein Occlusion: Imaging Analysis by Optical Coherence Tomography Angiography. Invest Ophthalmol Vis Sci. 2017</v>
      </c>
    </row>
    <row r="1995" spans="1:29" x14ac:dyDescent="0.3">
      <c r="A1995">
        <v>4794</v>
      </c>
      <c r="B1995" t="s">
        <v>7899</v>
      </c>
      <c r="C1995" t="s">
        <v>18129</v>
      </c>
      <c r="D1995" t="s">
        <v>28329</v>
      </c>
      <c r="E1995" t="s">
        <v>2438</v>
      </c>
      <c r="F1995" s="10"/>
      <c r="G1995">
        <v>2017</v>
      </c>
      <c r="J1995">
        <v>0.17778627993974017</v>
      </c>
      <c r="L1995" t="s">
        <v>39207</v>
      </c>
      <c r="M1995">
        <v>28404669</v>
      </c>
      <c r="Q1995" s="10"/>
      <c r="R1995" s="11">
        <f t="shared" si="62"/>
        <v>0</v>
      </c>
      <c r="U1995" s="11">
        <f t="shared" si="63"/>
        <v>0</v>
      </c>
      <c r="Y1995" s="11">
        <f>IF(SUM(Tableau1[[#This Row],[Other access]:[Sci-hub access]])&gt;=1,1,0)</f>
        <v>0</v>
      </c>
      <c r="Z1995" s="12">
        <f>IF(OR(Tableau1[[#This Row],[Access R1 + S1+ T1 ]]&gt;=1,Tableau1[[#This Row],[Access V1 +W1 + X1]]&gt;=1),1,0)</f>
        <v>0</v>
      </c>
      <c r="AB1995" s="10" t="str">
        <f>Tableau1[[#This Row],[DOI]]</f>
        <v>doi: 10.1136/bjophthalmol-2016-310005</v>
      </c>
      <c r="AC1995" s="13" t="str">
        <f>Tableau1[[#This Row],[Authors]]&amp;", "&amp;Tableau1[[#This Row],[Title]]&amp;" "&amp;Tableau1[[#This Row],[Journal]]&amp;". "&amp;Tableau1[[#This Row],[Year]]</f>
        <v>Tabarez-Carvajal AC, Montes-Cantillo M, Unkrich KH, Trivedi RH, Peterseim MMW., Retinopathy of prematurity: screening and treatment in Costa Rica. Br J Ophthalmol. 2017</v>
      </c>
    </row>
    <row r="1996" spans="1:29" x14ac:dyDescent="0.3">
      <c r="A1996">
        <v>5269</v>
      </c>
      <c r="B1996" t="s">
        <v>8333</v>
      </c>
      <c r="C1996" t="s">
        <v>18557</v>
      </c>
      <c r="D1996" t="s">
        <v>28763</v>
      </c>
      <c r="E1996" t="s">
        <v>2451</v>
      </c>
      <c r="F1996" s="10"/>
      <c r="G1996">
        <v>2017</v>
      </c>
      <c r="J1996">
        <v>0.17794602033223506</v>
      </c>
      <c r="L1996" t="s">
        <v>39665</v>
      </c>
      <c r="M1996">
        <v>28355247</v>
      </c>
      <c r="Q1996" s="10"/>
      <c r="R1996" s="11">
        <f t="shared" si="62"/>
        <v>0</v>
      </c>
      <c r="U1996" s="11">
        <f t="shared" si="63"/>
        <v>0</v>
      </c>
      <c r="Y1996" s="11">
        <f>IF(SUM(Tableau1[[#This Row],[Other access]:[Sci-hub access]])&gt;=1,1,0)</f>
        <v>0</v>
      </c>
      <c r="Z1996" s="12">
        <f>IF(OR(Tableau1[[#This Row],[Access R1 + S1+ T1 ]]&gt;=1,Tableau1[[#This Row],[Access V1 +W1 + X1]]&gt;=1),1,0)</f>
        <v>0</v>
      </c>
      <c r="AB1996" s="10" t="str">
        <f>Tableau1[[#This Row],[DOI]]</f>
        <v>doi: 10.1371/journal.pone.0174427</v>
      </c>
      <c r="AC1996" s="13" t="str">
        <f>Tableau1[[#This Row],[Authors]]&amp;", "&amp;Tableau1[[#This Row],[Title]]&amp;" "&amp;Tableau1[[#This Row],[Journal]]&amp;". "&amp;Tableau1[[#This Row],[Year]]</f>
        <v>Iwase T, Kobayashi M, Yamamoto K, Ra E, Terasaki H., Effects of photocoagulation on ocular blood flow in patients with severe non-proliferative diabetic retinopathy. PLoS One. 2017</v>
      </c>
    </row>
    <row r="1997" spans="1:29" x14ac:dyDescent="0.3">
      <c r="A1997">
        <v>8094</v>
      </c>
      <c r="B1997" t="s">
        <v>10816</v>
      </c>
      <c r="C1997" t="s">
        <v>21005</v>
      </c>
      <c r="D1997" t="s">
        <v>31254</v>
      </c>
      <c r="E1997" t="s">
        <v>34405</v>
      </c>
      <c r="F1997" s="10"/>
      <c r="G1997">
        <v>2018</v>
      </c>
      <c r="J1997">
        <v>0.1780121790734378</v>
      </c>
      <c r="L1997" t="s">
        <v>42441</v>
      </c>
      <c r="M1997">
        <v>27998986</v>
      </c>
      <c r="Q1997" s="10"/>
      <c r="R1997" s="11">
        <f t="shared" si="62"/>
        <v>0</v>
      </c>
      <c r="U1997" s="11">
        <f t="shared" si="63"/>
        <v>0</v>
      </c>
      <c r="Y1997" s="11">
        <f>IF(SUM(Tableau1[[#This Row],[Other access]:[Sci-hub access]])&gt;=1,1,0)</f>
        <v>0</v>
      </c>
      <c r="Z1997" s="12">
        <f>IF(OR(Tableau1[[#This Row],[Access R1 + S1+ T1 ]]&gt;=1,Tableau1[[#This Row],[Access V1 +W1 + X1]]&gt;=1),1,0)</f>
        <v>0</v>
      </c>
      <c r="AB1997" s="10" t="str">
        <f>Tableau1[[#This Row],[DOI]]</f>
        <v>doi: 10.1136/gutjnl-2016-312390</v>
      </c>
      <c r="AC1997" s="13" t="str">
        <f>Tableau1[[#This Row],[Authors]]&amp;", "&amp;Tableau1[[#This Row],[Title]]&amp;" "&amp;Tableau1[[#This Row],[Journal]]&amp;". "&amp;Tableau1[[#This Row],[Year]]</f>
        <v>Blessin UB, Fischer A, Schneider T, Moos V, Müller T, Weylandt KH, Pleyer U., More than meets the eye. Gut. 2018</v>
      </c>
    </row>
    <row r="1998" spans="1:29" x14ac:dyDescent="0.3">
      <c r="A1998">
        <v>9449</v>
      </c>
      <c r="B1998" t="s">
        <v>12017</v>
      </c>
      <c r="C1998" t="s">
        <v>22193</v>
      </c>
      <c r="D1998" t="s">
        <v>32463</v>
      </c>
      <c r="E1998" t="s">
        <v>2479</v>
      </c>
      <c r="F1998" s="10"/>
      <c r="G1998">
        <v>2017</v>
      </c>
      <c r="J1998">
        <v>0.17812692226626725</v>
      </c>
      <c r="L1998" t="e">
        <v>#VALUE!</v>
      </c>
      <c r="M1998">
        <v>27684460</v>
      </c>
      <c r="Q1998" s="10"/>
      <c r="R1998" s="11">
        <f t="shared" si="62"/>
        <v>0</v>
      </c>
      <c r="U1998" s="11">
        <f t="shared" si="63"/>
        <v>0</v>
      </c>
      <c r="Y1998" s="11">
        <f>IF(SUM(Tableau1[[#This Row],[Other access]:[Sci-hub access]])&gt;=1,1,0)</f>
        <v>0</v>
      </c>
      <c r="Z1998" s="12">
        <f>IF(OR(Tableau1[[#This Row],[Access R1 + S1+ T1 ]]&gt;=1,Tableau1[[#This Row],[Access V1 +W1 + X1]]&gt;=1),1,0)</f>
        <v>0</v>
      </c>
      <c r="AB1998" s="10" t="e">
        <f>Tableau1[[#This Row],[DOI]]</f>
        <v>#VALUE!</v>
      </c>
      <c r="AC1998" s="13" t="str">
        <f>Tableau1[[#This Row],[Authors]]&amp;", "&amp;Tableau1[[#This Row],[Title]]&amp;" "&amp;Tableau1[[#This Row],[Journal]]&amp;". "&amp;Tableau1[[#This Row],[Year]]</f>
        <v>Çalışkan S, Hekimoğlu A, Çelikay O, Biçer T, Canbakan B, Aylı MD, Gürdal C., Association Between Conjunctival and Corneal Calcification and Atherosclerotic Changes in the Carotid Artery in Maintenance Hemodialysis Patients. Cornea. 2017</v>
      </c>
    </row>
    <row r="1999" spans="1:29" x14ac:dyDescent="0.3">
      <c r="A1999">
        <v>7278</v>
      </c>
      <c r="B1999" t="s">
        <v>10099</v>
      </c>
      <c r="C1999" t="s">
        <v>20301</v>
      </c>
      <c r="D1999" t="s">
        <v>30533</v>
      </c>
      <c r="E1999" t="s">
        <v>2448</v>
      </c>
      <c r="F1999" s="10"/>
      <c r="G1999">
        <v>2017</v>
      </c>
      <c r="J1999">
        <v>0.17816696329063608</v>
      </c>
      <c r="L1999" t="s">
        <v>41634</v>
      </c>
      <c r="M1999">
        <v>28110356</v>
      </c>
      <c r="Q1999" s="10"/>
      <c r="R1999" s="11">
        <f t="shared" si="62"/>
        <v>0</v>
      </c>
      <c r="U1999" s="11">
        <f t="shared" si="63"/>
        <v>0</v>
      </c>
      <c r="Y1999" s="11">
        <f>IF(SUM(Tableau1[[#This Row],[Other access]:[Sci-hub access]])&gt;=1,1,0)</f>
        <v>0</v>
      </c>
      <c r="Z1999" s="12">
        <f>IF(OR(Tableau1[[#This Row],[Access R1 + S1+ T1 ]]&gt;=1,Tableau1[[#This Row],[Access V1 +W1 + X1]]&gt;=1),1,0)</f>
        <v>0</v>
      </c>
      <c r="AB1999" s="10" t="str">
        <f>Tableau1[[#This Row],[DOI]]</f>
        <v>doi: 10.1007/s00417-016-3573-x</v>
      </c>
      <c r="AC1999" s="13" t="str">
        <f>Tableau1[[#This Row],[Authors]]&amp;", "&amp;Tableau1[[#This Row],[Title]]&amp;" "&amp;Tableau1[[#This Row],[Journal]]&amp;". "&amp;Tableau1[[#This Row],[Year]]</f>
        <v>Takahashi G, Demirel S, Johnson CA., Predicting conversion to glaucoma using standard automated perimetry and frequency doubling technology. Graefes Arch Clin Exp Ophthalmol. 2017</v>
      </c>
    </row>
    <row r="2000" spans="1:29" x14ac:dyDescent="0.3">
      <c r="A2000">
        <v>7727</v>
      </c>
      <c r="B2000" t="s">
        <v>10495</v>
      </c>
      <c r="C2000" t="s">
        <v>20691</v>
      </c>
      <c r="D2000" t="s">
        <v>30931</v>
      </c>
      <c r="E2000" t="s">
        <v>2447</v>
      </c>
      <c r="F2000" s="10"/>
      <c r="G2000">
        <v>2017</v>
      </c>
      <c r="J2000">
        <v>0.17817428180275907</v>
      </c>
      <c r="L2000" t="s">
        <v>42078</v>
      </c>
      <c r="M2000">
        <v>28060249</v>
      </c>
      <c r="Q2000" s="10"/>
      <c r="R2000" s="11">
        <f t="shared" si="62"/>
        <v>0</v>
      </c>
      <c r="U2000" s="11">
        <f t="shared" si="63"/>
        <v>0</v>
      </c>
      <c r="Y2000" s="11">
        <f>IF(SUM(Tableau1[[#This Row],[Other access]:[Sci-hub access]])&gt;=1,1,0)</f>
        <v>0</v>
      </c>
      <c r="Z2000" s="12">
        <f>IF(OR(Tableau1[[#This Row],[Access R1 + S1+ T1 ]]&gt;=1,Tableau1[[#This Row],[Access V1 +W1 + X1]]&gt;=1),1,0)</f>
        <v>0</v>
      </c>
      <c r="AB2000" s="10" t="str">
        <f>Tableau1[[#This Row],[DOI]]</f>
        <v>doi: 10.1097/IOP.0000000000000838</v>
      </c>
      <c r="AC2000" s="13" t="str">
        <f>Tableau1[[#This Row],[Authors]]&amp;", "&amp;Tableau1[[#This Row],[Title]]&amp;" "&amp;Tableau1[[#This Row],[Journal]]&amp;". "&amp;Tableau1[[#This Row],[Year]]</f>
        <v>Murchison AP, Rosen M, Pribitkin EA, Bilyk JR., Re: "Stereotactic Navigation With a Registration Mask in Orbital Decompression Surgery: Preliminary Results". Ophthal Plast Reconstr Surg. 2017</v>
      </c>
    </row>
    <row r="2001" spans="1:29" x14ac:dyDescent="0.3">
      <c r="A2001">
        <v>10702</v>
      </c>
      <c r="B2001" t="s">
        <v>13166</v>
      </c>
      <c r="C2001" t="s">
        <v>23329</v>
      </c>
      <c r="D2001" t="s">
        <v>33619</v>
      </c>
      <c r="E2001" t="s">
        <v>34015</v>
      </c>
      <c r="F2001" s="10"/>
      <c r="G2001">
        <v>2017</v>
      </c>
      <c r="J2001">
        <v>0.17828079045051515</v>
      </c>
      <c r="L2001" t="s">
        <v>44949</v>
      </c>
      <c r="M2001">
        <v>27096712</v>
      </c>
      <c r="Q2001" s="10"/>
      <c r="R2001" s="11">
        <f t="shared" si="62"/>
        <v>0</v>
      </c>
      <c r="U2001" s="11">
        <f t="shared" si="63"/>
        <v>0</v>
      </c>
      <c r="Y2001" s="11">
        <f>IF(SUM(Tableau1[[#This Row],[Other access]:[Sci-hub access]])&gt;=1,1,0)</f>
        <v>0</v>
      </c>
      <c r="Z2001" s="12">
        <f>IF(OR(Tableau1[[#This Row],[Access R1 + S1+ T1 ]]&gt;=1,Tableau1[[#This Row],[Access V1 +W1 + X1]]&gt;=1),1,0)</f>
        <v>0</v>
      </c>
      <c r="AB2001" s="10" t="str">
        <f>Tableau1[[#This Row],[DOI]]</f>
        <v>doi: 10.3109/13816810.2016.1164196</v>
      </c>
      <c r="AC2001" s="13" t="str">
        <f>Tableau1[[#This Row],[Authors]]&amp;", "&amp;Tableau1[[#This Row],[Title]]&amp;" "&amp;Tableau1[[#This Row],[Journal]]&amp;". "&amp;Tableau1[[#This Row],[Year]]</f>
        <v>Kemerley A, Sloan C, Pfeifer W, Smith R, Drack A., A novel mutation in ACTG1 causing Baraitser-Winter syndrome with extremely variable expressivity in three generations. Ophthalmic Genet. 2017</v>
      </c>
    </row>
    <row r="2002" spans="1:29" x14ac:dyDescent="0.3">
      <c r="A2002">
        <v>10041</v>
      </c>
      <c r="B2002" t="s">
        <v>2154</v>
      </c>
      <c r="C2002" t="s">
        <v>2155</v>
      </c>
      <c r="D2002" t="s">
        <v>2156</v>
      </c>
      <c r="E2002" t="s">
        <v>2506</v>
      </c>
      <c r="F2002" s="10"/>
      <c r="G2002">
        <v>2017</v>
      </c>
      <c r="J2002">
        <v>0.17846184216310235</v>
      </c>
      <c r="L2002" t="s">
        <v>44297</v>
      </c>
      <c r="M2002">
        <v>27489983</v>
      </c>
      <c r="Q2002" s="10"/>
      <c r="R2002" s="11">
        <f t="shared" si="62"/>
        <v>0</v>
      </c>
      <c r="U2002" s="11">
        <f t="shared" si="63"/>
        <v>0</v>
      </c>
      <c r="Y2002" s="11">
        <f>IF(SUM(Tableau1[[#This Row],[Other access]:[Sci-hub access]])&gt;=1,1,0)</f>
        <v>0</v>
      </c>
      <c r="Z2002" s="12">
        <f>IF(OR(Tableau1[[#This Row],[Access R1 + S1+ T1 ]]&gt;=1,Tableau1[[#This Row],[Access V1 +W1 + X1]]&gt;=1),1,0)</f>
        <v>0</v>
      </c>
      <c r="AB2002" s="10" t="str">
        <f>Tableau1[[#This Row],[DOI]]</f>
        <v>doi: 10.1002/mus.25364</v>
      </c>
      <c r="AC2002" s="13" t="str">
        <f>Tableau1[[#This Row],[Authors]]&amp;", "&amp;Tableau1[[#This Row],[Title]]&amp;" "&amp;Tableau1[[#This Row],[Journal]]&amp;". "&amp;Tableau1[[#This Row],[Year]]</f>
        <v>Lovadi E, Csereklyei M, Merkli H, FüLöp K, Sebők Á, Karcagi V, Komoly S, Pál E., Elevated FGF 21 in myotonic dystrophy type 1 and mitochondrial diseases. Muscle Nerve. 2017</v>
      </c>
    </row>
    <row r="2003" spans="1:29" ht="43.2" x14ac:dyDescent="0.3">
      <c r="A2003">
        <v>8967</v>
      </c>
      <c r="B2003" t="s">
        <v>1874</v>
      </c>
      <c r="C2003" t="s">
        <v>1875</v>
      </c>
      <c r="D2003" t="s">
        <v>1876</v>
      </c>
      <c r="E2003" t="s">
        <v>3244</v>
      </c>
      <c r="F2003" s="10"/>
      <c r="G2003">
        <v>2017</v>
      </c>
      <c r="J2003">
        <v>0.17846992232951575</v>
      </c>
      <c r="L2003" t="s">
        <v>43294</v>
      </c>
      <c r="M2003">
        <v>27579792</v>
      </c>
      <c r="Q2003" s="10"/>
      <c r="R2003" s="11">
        <f t="shared" si="62"/>
        <v>0</v>
      </c>
      <c r="U2003" s="11">
        <f t="shared" si="63"/>
        <v>0</v>
      </c>
      <c r="Y2003" s="11">
        <f>IF(SUM(Tableau1[[#This Row],[Other access]:[Sci-hub access]])&gt;=1,1,0)</f>
        <v>0</v>
      </c>
      <c r="Z2003" s="12">
        <f>IF(OR(Tableau1[[#This Row],[Access R1 + S1+ T1 ]]&gt;=1,Tableau1[[#This Row],[Access V1 +W1 + X1]]&gt;=1),1,0)</f>
        <v>0</v>
      </c>
      <c r="AB2003" s="10" t="str">
        <f>Tableau1[[#This Row],[DOI]]</f>
        <v>doi: 10.1111/jdv.13957</v>
      </c>
      <c r="AC2003" s="13" t="str">
        <f>Tableau1[[#This Row],[Authors]]&amp;", "&amp;Tableau1[[#This Row],[Title]]&amp;" "&amp;Tableau1[[#This Row],[Journal]]&amp;". "&amp;Tableau1[[#This Row],[Year]]</f>
        <v>Werner RN, Nikkels AF, Marinović B, Schäfer M, Czarnecka-Operacz M, Agius AM, Bata-Csörgő Z, Breuer J, Girolomoni G, Gross GE, Langan S, Lapid-Gortzak R, Lesser TH, Pleyer U, Sellner J, Verjans GM, Wutzler P, Dressler C, Erdmann R, Rosumeck S, Nast A., European consensus-based (S2k) Guideline on the Management of Herpes Zoster - guided by the European Dermatology Forum (EDF) in cooperation with the European Academy of Dermatology and Venereology (EADV), Part 2: Treatment. J Eur Acad Dermatol Venereol. 2017</v>
      </c>
    </row>
    <row r="2004" spans="1:29" x14ac:dyDescent="0.3">
      <c r="A2004">
        <v>526</v>
      </c>
      <c r="B2004" t="s">
        <v>3789</v>
      </c>
      <c r="C2004" t="s">
        <v>14046</v>
      </c>
      <c r="D2004" t="s">
        <v>24209</v>
      </c>
      <c r="E2004" t="s">
        <v>2495</v>
      </c>
      <c r="F2004" s="10"/>
      <c r="G2004">
        <v>2017</v>
      </c>
      <c r="J2004">
        <v>0.17849013018881776</v>
      </c>
      <c r="L2004" t="s">
        <v>35027</v>
      </c>
      <c r="M2004">
        <v>29194229</v>
      </c>
      <c r="Q2004" s="10"/>
      <c r="R2004" s="11">
        <f t="shared" si="62"/>
        <v>0</v>
      </c>
      <c r="U2004" s="11">
        <f t="shared" si="63"/>
        <v>0</v>
      </c>
      <c r="Y2004" s="11">
        <f>IF(SUM(Tableau1[[#This Row],[Other access]:[Sci-hub access]])&gt;=1,1,0)</f>
        <v>0</v>
      </c>
      <c r="Z2004" s="12">
        <f>IF(OR(Tableau1[[#This Row],[Access R1 + S1+ T1 ]]&gt;=1,Tableau1[[#This Row],[Access V1 +W1 + X1]]&gt;=1),1,0)</f>
        <v>0</v>
      </c>
      <c r="AB2004" s="10" t="str">
        <f>Tableau1[[#This Row],[DOI]]</f>
        <v>doi: 10.1097/OPX.0000000000001139</v>
      </c>
      <c r="AC2004" s="13" t="str">
        <f>Tableau1[[#This Row],[Authors]]&amp;", "&amp;Tableau1[[#This Row],[Title]]&amp;" "&amp;Tableau1[[#This Row],[Journal]]&amp;". "&amp;Tableau1[[#This Row],[Year]]</f>
        <v>Slota C, Davis SA, Blalock SJ, Carpenter DM, Muir KW, Robin AL, Sleath B., Patient-Physician Communication on Medication Cost during Glaucoma Visits. Optom Vis Sci. 2017</v>
      </c>
    </row>
    <row r="2005" spans="1:29" x14ac:dyDescent="0.3">
      <c r="A2005">
        <v>4340</v>
      </c>
      <c r="B2005" t="s">
        <v>7468</v>
      </c>
      <c r="C2005" t="s">
        <v>17704</v>
      </c>
      <c r="D2005" t="s">
        <v>27897</v>
      </c>
      <c r="E2005" t="s">
        <v>34015</v>
      </c>
      <c r="F2005" s="10"/>
      <c r="G2005">
        <v>2017</v>
      </c>
      <c r="J2005">
        <v>0.17864059545127975</v>
      </c>
      <c r="L2005" t="s">
        <v>38763</v>
      </c>
      <c r="M2005">
        <v>28453375</v>
      </c>
      <c r="Q2005" s="10"/>
      <c r="R2005" s="11">
        <f t="shared" si="62"/>
        <v>0</v>
      </c>
      <c r="U2005" s="11">
        <f t="shared" si="63"/>
        <v>0</v>
      </c>
      <c r="Y2005" s="11">
        <f>IF(SUM(Tableau1[[#This Row],[Other access]:[Sci-hub access]])&gt;=1,1,0)</f>
        <v>0</v>
      </c>
      <c r="Z2005" s="12">
        <f>IF(OR(Tableau1[[#This Row],[Access R1 + S1+ T1 ]]&gt;=1,Tableau1[[#This Row],[Access V1 +W1 + X1]]&gt;=1),1,0)</f>
        <v>0</v>
      </c>
      <c r="AB2005" s="10" t="str">
        <f>Tableau1[[#This Row],[DOI]]</f>
        <v>doi: 10.1080/13816810.2017.1313993</v>
      </c>
      <c r="AC2005" s="13" t="str">
        <f>Tableau1[[#This Row],[Authors]]&amp;", "&amp;Tableau1[[#This Row],[Title]]&amp;" "&amp;Tableau1[[#This Row],[Journal]]&amp;". "&amp;Tableau1[[#This Row],[Year]]</f>
        <v>Swierkowska J, Gajecka M., Genetic factors influencing the reduction of central corneal thickness in disorders affecting the eye. Ophthalmic Genet. 2017</v>
      </c>
    </row>
    <row r="2006" spans="1:29" ht="28.8" x14ac:dyDescent="0.3">
      <c r="A2006">
        <v>6099</v>
      </c>
      <c r="B2006" t="s">
        <v>838</v>
      </c>
      <c r="C2006" t="s">
        <v>839</v>
      </c>
      <c r="D2006" t="s">
        <v>840</v>
      </c>
      <c r="E2006" t="s">
        <v>2718</v>
      </c>
      <c r="F2006" s="10"/>
      <c r="G2006">
        <v>2017</v>
      </c>
      <c r="J2006">
        <v>0.17866925831787817</v>
      </c>
      <c r="L2006" t="s">
        <v>40473</v>
      </c>
      <c r="M2006">
        <v>28249594</v>
      </c>
      <c r="Q2006" s="10"/>
      <c r="R2006" s="11">
        <f t="shared" si="62"/>
        <v>0</v>
      </c>
      <c r="U2006" s="11">
        <f t="shared" si="63"/>
        <v>0</v>
      </c>
      <c r="Y2006" s="11">
        <f>IF(SUM(Tableau1[[#This Row],[Other access]:[Sci-hub access]])&gt;=1,1,0)</f>
        <v>0</v>
      </c>
      <c r="Z2006" s="12">
        <f>IF(OR(Tableau1[[#This Row],[Access R1 + S1+ T1 ]]&gt;=1,Tableau1[[#This Row],[Access V1 +W1 + X1]]&gt;=1),1,0)</f>
        <v>0</v>
      </c>
      <c r="AB2006" s="10" t="str">
        <f>Tableau1[[#This Row],[DOI]]</f>
        <v>doi: 10.1186/s12951-017-0251-z</v>
      </c>
      <c r="AC2006" s="13" t="str">
        <f>Tableau1[[#This Row],[Authors]]&amp;", "&amp;Tableau1[[#This Row],[Title]]&amp;" "&amp;Tableau1[[#This Row],[Journal]]&amp;". "&amp;Tableau1[[#This Row],[Year]]</f>
        <v>Wang J, Tan J, Luo J, Huang P, Zhou W, Chen L, Long L, Zhang LM, Zhu B, Yang L, Deng DY., Enhancement of scutellarin oral delivery efficacy by vitamin B12-modified amphiphilic chitosan derivatives to treat type II diabetes induced-retinopathy. J Nanobiotechnology. 2017</v>
      </c>
    </row>
    <row r="2007" spans="1:29" x14ac:dyDescent="0.3">
      <c r="A2007">
        <v>10651</v>
      </c>
      <c r="B2007" t="s">
        <v>13119</v>
      </c>
      <c r="C2007" t="s">
        <v>23284</v>
      </c>
      <c r="D2007" t="s">
        <v>33572</v>
      </c>
      <c r="E2007" t="s">
        <v>2440</v>
      </c>
      <c r="F2007" s="10"/>
      <c r="G2007">
        <v>2017</v>
      </c>
      <c r="J2007">
        <v>0.17883120275529485</v>
      </c>
      <c r="L2007" t="s">
        <v>44899</v>
      </c>
      <c r="M2007">
        <v>27130546</v>
      </c>
      <c r="Q2007" s="10"/>
      <c r="R2007" s="11">
        <f t="shared" si="62"/>
        <v>0</v>
      </c>
      <c r="U2007" s="11">
        <f t="shared" si="63"/>
        <v>0</v>
      </c>
      <c r="Y2007" s="11">
        <f>IF(SUM(Tableau1[[#This Row],[Other access]:[Sci-hub access]])&gt;=1,1,0)</f>
        <v>0</v>
      </c>
      <c r="Z2007" s="12">
        <f>IF(OR(Tableau1[[#This Row],[Access R1 + S1+ T1 ]]&gt;=1,Tableau1[[#This Row],[Access V1 +W1 + X1]]&gt;=1),1,0)</f>
        <v>0</v>
      </c>
      <c r="AB2007" s="10" t="str">
        <f>Tableau1[[#This Row],[DOI]]</f>
        <v>doi: 10.1016/j.exer.2016.04.020</v>
      </c>
      <c r="AC2007" s="13" t="str">
        <f>Tableau1[[#This Row],[Authors]]&amp;", "&amp;Tableau1[[#This Row],[Title]]&amp;" "&amp;Tableau1[[#This Row],[Journal]]&amp;". "&amp;Tableau1[[#This Row],[Year]]</f>
        <v>Roy Chowdhury U, Dosa PI, Fautsch MP., ATP sensitive potassium channel openers: A new class of ocular hypotensive agents. Exp Eye Res. 2017</v>
      </c>
    </row>
    <row r="2008" spans="1:29" x14ac:dyDescent="0.3">
      <c r="A2008">
        <v>3527</v>
      </c>
      <c r="B2008" t="s">
        <v>6701</v>
      </c>
      <c r="C2008" t="s">
        <v>16943</v>
      </c>
      <c r="D2008" t="s">
        <v>27125</v>
      </c>
      <c r="E2008" t="s">
        <v>2463</v>
      </c>
      <c r="F2008" s="10"/>
      <c r="G2008">
        <v>2017</v>
      </c>
      <c r="J2008">
        <v>0.17885989974858396</v>
      </c>
      <c r="L2008" t="s">
        <v>37974</v>
      </c>
      <c r="M2008">
        <v>28574134</v>
      </c>
      <c r="Q2008" s="10"/>
      <c r="R2008" s="11">
        <f t="shared" si="62"/>
        <v>0</v>
      </c>
      <c r="U2008" s="11">
        <f t="shared" si="63"/>
        <v>0</v>
      </c>
      <c r="Y2008" s="11">
        <f>IF(SUM(Tableau1[[#This Row],[Other access]:[Sci-hub access]])&gt;=1,1,0)</f>
        <v>0</v>
      </c>
      <c r="Z2008" s="12">
        <f>IF(OR(Tableau1[[#This Row],[Access R1 + S1+ T1 ]]&gt;=1,Tableau1[[#This Row],[Access V1 +W1 + X1]]&gt;=1),1,0)</f>
        <v>0</v>
      </c>
      <c r="AB2008" s="10" t="str">
        <f>Tableau1[[#This Row],[DOI]]</f>
        <v>doi: 10.5301/ejo.5000993</v>
      </c>
      <c r="AC2008" s="13" t="str">
        <f>Tableau1[[#This Row],[Authors]]&amp;", "&amp;Tableau1[[#This Row],[Title]]&amp;" "&amp;Tableau1[[#This Row],[Journal]]&amp;". "&amp;Tableau1[[#This Row],[Year]]</f>
        <v>Mimouni M, Shapira Y, Jadon J, Frenkel S, Blumenthal EZ., Assessing visual function behind cataract: preoperative predictive value of the Heine Lambda 100 retinometer. Eur J Ophthalmol. 2017</v>
      </c>
    </row>
    <row r="2009" spans="1:29" x14ac:dyDescent="0.3">
      <c r="A2009">
        <v>3447</v>
      </c>
      <c r="B2009" t="s">
        <v>6622</v>
      </c>
      <c r="C2009" t="s">
        <v>16865</v>
      </c>
      <c r="D2009" t="s">
        <v>27046</v>
      </c>
      <c r="E2009" t="s">
        <v>2524</v>
      </c>
      <c r="F2009" s="10"/>
      <c r="G2009">
        <v>2017</v>
      </c>
      <c r="J2009">
        <v>0.17886278480351026</v>
      </c>
      <c r="L2009" t="s">
        <v>37896</v>
      </c>
      <c r="M2009">
        <v>28586495</v>
      </c>
      <c r="Q2009" s="10"/>
      <c r="R2009" s="11">
        <f t="shared" si="62"/>
        <v>0</v>
      </c>
      <c r="U2009" s="11">
        <f t="shared" si="63"/>
        <v>0</v>
      </c>
      <c r="Y2009" s="11">
        <f>IF(SUM(Tableau1[[#This Row],[Other access]:[Sci-hub access]])&gt;=1,1,0)</f>
        <v>0</v>
      </c>
      <c r="Z2009" s="12">
        <f>IF(OR(Tableau1[[#This Row],[Access R1 + S1+ T1 ]]&gt;=1,Tableau1[[#This Row],[Access V1 +W1 + X1]]&gt;=1),1,0)</f>
        <v>0</v>
      </c>
      <c r="AB2009" s="10" t="str">
        <f>Tableau1[[#This Row],[DOI]]</f>
        <v>doi: 10.3928/1081597X-20161221-02</v>
      </c>
      <c r="AC2009" s="13" t="str">
        <f>Tableau1[[#This Row],[Authors]]&amp;", "&amp;Tableau1[[#This Row],[Title]]&amp;" "&amp;Tableau1[[#This Row],[Journal]]&amp;". "&amp;Tableau1[[#This Row],[Year]]</f>
        <v>Moshirfar M, Shah TJ, Skanchy DF, Linn SH, Durrie DS., Meta-analysis of the FDA Reports on Patient-Reported Outcomes Using the Three Latest Platforms for LASIK. J Refract Surg. 2017</v>
      </c>
    </row>
    <row r="2010" spans="1:29" x14ac:dyDescent="0.3">
      <c r="A2010">
        <v>10177</v>
      </c>
      <c r="B2010" t="s">
        <v>9880</v>
      </c>
      <c r="C2010" t="s">
        <v>22852</v>
      </c>
      <c r="D2010" t="s">
        <v>33134</v>
      </c>
      <c r="E2010" t="s">
        <v>2445</v>
      </c>
      <c r="F2010" s="10"/>
      <c r="G2010">
        <v>2017</v>
      </c>
      <c r="J2010">
        <v>0.1788919795037015</v>
      </c>
      <c r="L2010" t="s">
        <v>44432</v>
      </c>
      <c r="M2010">
        <v>27437998</v>
      </c>
      <c r="Q2010" s="10"/>
      <c r="R2010" s="11">
        <f t="shared" si="62"/>
        <v>0</v>
      </c>
      <c r="U2010" s="11">
        <f t="shared" si="63"/>
        <v>0</v>
      </c>
      <c r="Y2010" s="11">
        <f>IF(SUM(Tableau1[[#This Row],[Other access]:[Sci-hub access]])&gt;=1,1,0)</f>
        <v>0</v>
      </c>
      <c r="Z2010" s="12">
        <f>IF(OR(Tableau1[[#This Row],[Access R1 + S1+ T1 ]]&gt;=1,Tableau1[[#This Row],[Access V1 +W1 + X1]]&gt;=1),1,0)</f>
        <v>0</v>
      </c>
      <c r="AB2010" s="10" t="str">
        <f>Tableau1[[#This Row],[DOI]]</f>
        <v>doi: 10.1097/IAE.0000000000001176</v>
      </c>
      <c r="AC2010" s="13" t="str">
        <f>Tableau1[[#This Row],[Authors]]&amp;", "&amp;Tableau1[[#This Row],[Title]]&amp;" "&amp;Tableau1[[#This Row],[Journal]]&amp;". "&amp;Tableau1[[#This Row],[Year]]</f>
        <v>Casalino G, McAvoy C, Moutray T, Chakravarthy U, Dolz-Marco R, Freund KB., Diagnostic and Therapeutic Challenges. Retina. 2017</v>
      </c>
    </row>
    <row r="2011" spans="1:29" x14ac:dyDescent="0.3">
      <c r="A2011">
        <v>5941</v>
      </c>
      <c r="B2011" t="s">
        <v>8941</v>
      </c>
      <c r="C2011" t="s">
        <v>19155</v>
      </c>
      <c r="D2011" t="s">
        <v>29371</v>
      </c>
      <c r="E2011" t="s">
        <v>2462</v>
      </c>
      <c r="F2011" s="10"/>
      <c r="G2011">
        <v>2017</v>
      </c>
      <c r="J2011">
        <v>0.17908606014747042</v>
      </c>
      <c r="L2011" t="s">
        <v>40321</v>
      </c>
      <c r="M2011">
        <v>28270126</v>
      </c>
      <c r="Q2011" s="10"/>
      <c r="R2011" s="11">
        <f t="shared" si="62"/>
        <v>0</v>
      </c>
      <c r="U2011" s="11">
        <f t="shared" si="63"/>
        <v>0</v>
      </c>
      <c r="Y2011" s="11">
        <f>IF(SUM(Tableau1[[#This Row],[Other access]:[Sci-hub access]])&gt;=1,1,0)</f>
        <v>0</v>
      </c>
      <c r="Z2011" s="12">
        <f>IF(OR(Tableau1[[#This Row],[Access R1 + S1+ T1 ]]&gt;=1,Tableau1[[#This Row],[Access V1 +W1 + X1]]&gt;=1),1,0)</f>
        <v>0</v>
      </c>
      <c r="AB2011" s="10" t="str">
        <f>Tableau1[[#This Row],[DOI]]</f>
        <v>doi: 10.1186/s12886-017-0412-8</v>
      </c>
      <c r="AC2011" s="13" t="str">
        <f>Tableau1[[#This Row],[Authors]]&amp;", "&amp;Tableau1[[#This Row],[Title]]&amp;" "&amp;Tableau1[[#This Row],[Journal]]&amp;". "&amp;Tableau1[[#This Row],[Year]]</f>
        <v>Everett S, Vishwanath S, Cavero V, Shen L, Suresh L, Malyavantham K, Lincoff-Cohen N, Ambrus JL Jr., Analysis of novel Sjogren's syndrome autoantibodies in patients with dry eyes. BMC Ophthalmol. 2017</v>
      </c>
    </row>
    <row r="2012" spans="1:29" x14ac:dyDescent="0.3">
      <c r="A2012">
        <v>9412</v>
      </c>
      <c r="B2012" t="s">
        <v>11982</v>
      </c>
      <c r="C2012" t="s">
        <v>22157</v>
      </c>
      <c r="D2012" t="s">
        <v>32427</v>
      </c>
      <c r="E2012" t="s">
        <v>2469</v>
      </c>
      <c r="F2012" s="10"/>
      <c r="G2012">
        <v>2017</v>
      </c>
      <c r="J2012">
        <v>0.17909545817025296</v>
      </c>
      <c r="L2012" t="s">
        <v>43701</v>
      </c>
      <c r="M2012">
        <v>27700224</v>
      </c>
      <c r="Q2012" s="10"/>
      <c r="R2012" s="11">
        <f t="shared" si="62"/>
        <v>0</v>
      </c>
      <c r="U2012" s="11">
        <f t="shared" si="63"/>
        <v>0</v>
      </c>
      <c r="Y2012" s="11">
        <f>IF(SUM(Tableau1[[#This Row],[Other access]:[Sci-hub access]])&gt;=1,1,0)</f>
        <v>0</v>
      </c>
      <c r="Z2012" s="12">
        <f>IF(OR(Tableau1[[#This Row],[Access R1 + S1+ T1 ]]&gt;=1,Tableau1[[#This Row],[Access V1 +W1 + X1]]&gt;=1),1,0)</f>
        <v>0</v>
      </c>
      <c r="AB2012" s="10" t="str">
        <f>Tableau1[[#This Row],[DOI]]</f>
        <v>doi: 10.1080/08820538.2016.1228397</v>
      </c>
      <c r="AC2012" s="13" t="str">
        <f>Tableau1[[#This Row],[Authors]]&amp;", "&amp;Tableau1[[#This Row],[Title]]&amp;" "&amp;Tableau1[[#This Row],[Journal]]&amp;". "&amp;Tableau1[[#This Row],[Year]]</f>
        <v>El Rami H, Barham R, Sun JK, Silva PS., Evidence-Based Treatment of Diabetic Retinopathy. Semin Ophthalmol. 2017</v>
      </c>
    </row>
    <row r="2013" spans="1:29" x14ac:dyDescent="0.3">
      <c r="A2013">
        <v>10553</v>
      </c>
      <c r="B2013" t="s">
        <v>13031</v>
      </c>
      <c r="C2013" t="s">
        <v>23197</v>
      </c>
      <c r="D2013" t="s">
        <v>33484</v>
      </c>
      <c r="E2013" t="s">
        <v>2438</v>
      </c>
      <c r="F2013" s="10"/>
      <c r="G2013">
        <v>2017</v>
      </c>
      <c r="J2013">
        <v>0.17926887959870352</v>
      </c>
      <c r="L2013" t="s">
        <v>44802</v>
      </c>
      <c r="M2013">
        <v>27215744</v>
      </c>
      <c r="Q2013" s="10"/>
      <c r="R2013" s="11">
        <f t="shared" si="62"/>
        <v>0</v>
      </c>
      <c r="U2013" s="11">
        <f t="shared" si="63"/>
        <v>0</v>
      </c>
      <c r="Y2013" s="11">
        <f>IF(SUM(Tableau1[[#This Row],[Other access]:[Sci-hub access]])&gt;=1,1,0)</f>
        <v>0</v>
      </c>
      <c r="Z2013" s="12">
        <f>IF(OR(Tableau1[[#This Row],[Access R1 + S1+ T1 ]]&gt;=1,Tableau1[[#This Row],[Access V1 +W1 + X1]]&gt;=1),1,0)</f>
        <v>0</v>
      </c>
      <c r="AB2013" s="10" t="str">
        <f>Tableau1[[#This Row],[DOI]]</f>
        <v>doi: 10.1136/bjophthalmol-2016-308668</v>
      </c>
      <c r="AC2013" s="13" t="str">
        <f>Tableau1[[#This Row],[Authors]]&amp;", "&amp;Tableau1[[#This Row],[Title]]&amp;" "&amp;Tableau1[[#This Row],[Journal]]&amp;". "&amp;Tableau1[[#This Row],[Year]]</f>
        <v>Wecker T, Ehlken C, Bühler A, Lange C, Agostini H, Böhringer D, Stahl A., Five-year visual acuity outcomes and injection patterns in patients with pro-re-nata treatments for AMD, DME, RVO and myopic CNV. Br J Ophthalmol. 2017</v>
      </c>
    </row>
    <row r="2014" spans="1:29" x14ac:dyDescent="0.3">
      <c r="A2014">
        <v>4881</v>
      </c>
      <c r="B2014" t="s">
        <v>7981</v>
      </c>
      <c r="C2014" t="s">
        <v>18210</v>
      </c>
      <c r="D2014" t="s">
        <v>28411</v>
      </c>
      <c r="E2014" t="s">
        <v>2443</v>
      </c>
      <c r="F2014" s="10"/>
      <c r="G2014">
        <v>2017</v>
      </c>
      <c r="J2014">
        <v>0.1793771305029096</v>
      </c>
      <c r="L2014" t="s">
        <v>39291</v>
      </c>
      <c r="M2014">
        <v>28395298</v>
      </c>
      <c r="Q2014" s="10"/>
      <c r="R2014" s="11">
        <f t="shared" si="62"/>
        <v>0</v>
      </c>
      <c r="U2014" s="11">
        <f t="shared" si="63"/>
        <v>0</v>
      </c>
      <c r="Y2014" s="11">
        <f>IF(SUM(Tableau1[[#This Row],[Other access]:[Sci-hub access]])&gt;=1,1,0)</f>
        <v>0</v>
      </c>
      <c r="Z2014" s="12">
        <f>IF(OR(Tableau1[[#This Row],[Access R1 + S1+ T1 ]]&gt;=1,Tableau1[[#This Row],[Access V1 +W1 + X1]]&gt;=1),1,0)</f>
        <v>0</v>
      </c>
      <c r="AB2014" s="10" t="str">
        <f>Tableau1[[#This Row],[DOI]]</f>
        <v>doi: 10.1167/iovs.16-20799</v>
      </c>
      <c r="AC2014" s="13" t="str">
        <f>Tableau1[[#This Row],[Authors]]&amp;", "&amp;Tableau1[[#This Row],[Title]]&amp;" "&amp;Tableau1[[#This Row],[Journal]]&amp;". "&amp;Tableau1[[#This Row],[Year]]</f>
        <v>de Visser L, H de Boer J, T Rijkers G, Wiertz K, van den Ham HJ, de Boer R, M van Loon A, Rothova A, de Groot-Mijnes JD., Cytokines and Chemokines Involved in Acute Retinal Necrosis. Invest Ophthalmol Vis Sci. 2017</v>
      </c>
    </row>
    <row r="2015" spans="1:29" ht="28.8" x14ac:dyDescent="0.3">
      <c r="A2015">
        <v>5279</v>
      </c>
      <c r="B2015" t="s">
        <v>8343</v>
      </c>
      <c r="C2015" t="s">
        <v>18567</v>
      </c>
      <c r="D2015" t="s">
        <v>28773</v>
      </c>
      <c r="E2015" t="s">
        <v>2499</v>
      </c>
      <c r="F2015" s="10"/>
      <c r="G2015">
        <v>2017</v>
      </c>
      <c r="J2015">
        <v>0.17944001996603343</v>
      </c>
      <c r="L2015" t="s">
        <v>39674</v>
      </c>
      <c r="M2015">
        <v>28353063</v>
      </c>
      <c r="Q2015" s="10"/>
      <c r="R2015" s="11">
        <f t="shared" si="62"/>
        <v>0</v>
      </c>
      <c r="U2015" s="11">
        <f t="shared" si="63"/>
        <v>0</v>
      </c>
      <c r="Y2015" s="11">
        <f>IF(SUM(Tableau1[[#This Row],[Other access]:[Sci-hub access]])&gt;=1,1,0)</f>
        <v>0</v>
      </c>
      <c r="Z2015" s="12">
        <f>IF(OR(Tableau1[[#This Row],[Access R1 + S1+ T1 ]]&gt;=1,Tableau1[[#This Row],[Access V1 +W1 + X1]]&gt;=1),1,0)</f>
        <v>0</v>
      </c>
      <c r="AB2015" s="10" t="str">
        <f>Tableau1[[#This Row],[DOI]]</f>
        <v>doi: 10.1007/s00592-017-0985-y</v>
      </c>
      <c r="AC2015" s="13" t="str">
        <f>Tableau1[[#This Row],[Authors]]&amp;", "&amp;Tableau1[[#This Row],[Title]]&amp;" "&amp;Tableau1[[#This Row],[Journal]]&amp;". "&amp;Tableau1[[#This Row],[Year]]</f>
        <v>Garcia-Morales V, Friedrich J, Jorna LM, Campos-Toimil M, Hammes HP, Schmidt M, Krenning G., The microRNA-7-mediated reduction in EPAC-1 contributes to vascular endothelial permeability and eNOS uncoupling in murine experimental retinopathy. Acta Diabetol. 2017</v>
      </c>
    </row>
    <row r="2016" spans="1:29" x14ac:dyDescent="0.3">
      <c r="A2016">
        <v>2393</v>
      </c>
      <c r="B2016" t="s">
        <v>5619</v>
      </c>
      <c r="C2016" t="s">
        <v>15864</v>
      </c>
      <c r="D2016" t="s">
        <v>26041</v>
      </c>
      <c r="E2016" t="s">
        <v>2613</v>
      </c>
      <c r="F2016" s="10"/>
      <c r="G2016">
        <v>2017</v>
      </c>
      <c r="J2016">
        <v>0.17951298232233392</v>
      </c>
      <c r="L2016" t="s">
        <v>36858</v>
      </c>
      <c r="M2016">
        <v>28752698</v>
      </c>
      <c r="Q2016" s="10"/>
      <c r="R2016" s="11">
        <f t="shared" si="62"/>
        <v>0</v>
      </c>
      <c r="U2016" s="11">
        <f t="shared" si="63"/>
        <v>0</v>
      </c>
      <c r="Y2016" s="11">
        <f>IF(SUM(Tableau1[[#This Row],[Other access]:[Sci-hub access]])&gt;=1,1,0)</f>
        <v>0</v>
      </c>
      <c r="Z2016" s="12">
        <f>IF(OR(Tableau1[[#This Row],[Access R1 + S1+ T1 ]]&gt;=1,Tableau1[[#This Row],[Access V1 +W1 + X1]]&gt;=1),1,0)</f>
        <v>0</v>
      </c>
      <c r="AB2016" s="10" t="str">
        <f>Tableau1[[#This Row],[DOI]]</f>
        <v>doi: 10.3341/kjo.2017.0036</v>
      </c>
      <c r="AC2016" s="13" t="str">
        <f>Tableau1[[#This Row],[Authors]]&amp;", "&amp;Tableau1[[#This Row],[Title]]&amp;" "&amp;Tableau1[[#This Row],[Journal]]&amp;". "&amp;Tableau1[[#This Row],[Year]]</f>
        <v>Sheu SJ., Endophthalmitis. Korean J Ophthalmol. 2017</v>
      </c>
    </row>
    <row r="2017" spans="1:29" x14ac:dyDescent="0.3">
      <c r="A2017">
        <v>10305</v>
      </c>
      <c r="B2017" t="s">
        <v>12805</v>
      </c>
      <c r="C2017" t="s">
        <v>22972</v>
      </c>
      <c r="D2017" t="s">
        <v>33258</v>
      </c>
      <c r="E2017" t="s">
        <v>2438</v>
      </c>
      <c r="F2017" s="10"/>
      <c r="G2017">
        <v>2017</v>
      </c>
      <c r="J2017">
        <v>0.17952997943134508</v>
      </c>
      <c r="L2017" t="s">
        <v>44556</v>
      </c>
      <c r="M2017">
        <v>27388249</v>
      </c>
      <c r="Q2017" s="10"/>
      <c r="R2017" s="11">
        <f t="shared" si="62"/>
        <v>0</v>
      </c>
      <c r="U2017" s="11">
        <f t="shared" si="63"/>
        <v>0</v>
      </c>
      <c r="Y2017" s="11">
        <f>IF(SUM(Tableau1[[#This Row],[Other access]:[Sci-hub access]])&gt;=1,1,0)</f>
        <v>0</v>
      </c>
      <c r="Z2017" s="12">
        <f>IF(OR(Tableau1[[#This Row],[Access R1 + S1+ T1 ]]&gt;=1,Tableau1[[#This Row],[Access V1 +W1 + X1]]&gt;=1),1,0)</f>
        <v>0</v>
      </c>
      <c r="AB2017" s="10" t="str">
        <f>Tableau1[[#This Row],[DOI]]</f>
        <v>doi: 10.1136/bjophthalmol-2015-307677</v>
      </c>
      <c r="AC2017" s="13" t="str">
        <f>Tableau1[[#This Row],[Authors]]&amp;", "&amp;Tableau1[[#This Row],[Title]]&amp;" "&amp;Tableau1[[#This Row],[Journal]]&amp;". "&amp;Tableau1[[#This Row],[Year]]</f>
        <v>O'Boyle C, Chen SI, Little JA., Crowded letter and crowded picture logMAR acuity in children with amblyopia: a quantitative comparison. Br J Ophthalmol. 2017</v>
      </c>
    </row>
    <row r="2018" spans="1:29" ht="28.8" x14ac:dyDescent="0.3">
      <c r="A2018">
        <v>9564</v>
      </c>
      <c r="B2018" t="s">
        <v>12124</v>
      </c>
      <c r="C2018" t="s">
        <v>22298</v>
      </c>
      <c r="D2018" t="s">
        <v>32570</v>
      </c>
      <c r="E2018" t="s">
        <v>2592</v>
      </c>
      <c r="F2018" s="10"/>
      <c r="G2018">
        <v>2017</v>
      </c>
      <c r="J2018">
        <v>0.17956815190833175</v>
      </c>
      <c r="L2018" t="s">
        <v>43841</v>
      </c>
      <c r="M2018">
        <v>27658763</v>
      </c>
      <c r="Q2018" s="10"/>
      <c r="R2018" s="11">
        <f t="shared" si="62"/>
        <v>0</v>
      </c>
      <c r="U2018" s="11">
        <f t="shared" si="63"/>
        <v>0</v>
      </c>
      <c r="Y2018" s="11">
        <f>IF(SUM(Tableau1[[#This Row],[Other access]:[Sci-hub access]])&gt;=1,1,0)</f>
        <v>0</v>
      </c>
      <c r="Z2018" s="12">
        <f>IF(OR(Tableau1[[#This Row],[Access R1 + S1+ T1 ]]&gt;=1,Tableau1[[#This Row],[Access V1 +W1 + X1]]&gt;=1),1,0)</f>
        <v>0</v>
      </c>
      <c r="AB2018" s="10" t="str">
        <f>Tableau1[[#This Row],[DOI]]</f>
        <v>doi: 10.1016/j.jaci.2016.08.019</v>
      </c>
      <c r="AC2018" s="13" t="str">
        <f>Tableau1[[#This Row],[Authors]]&amp;", "&amp;Tableau1[[#This Row],[Title]]&amp;" "&amp;Tableau1[[#This Row],[Journal]]&amp;". "&amp;Tableau1[[#This Row],[Year]]</f>
        <v>Ahuja SK, Manoharan MS, Harper NL, Jimenez F, Hobson BD, Martinez H, Ingale P, Liu YG, Carrillo A, Lou Z, Kellog DL, Ahuja SS, Rather CG, Esch RE, Ramirez DA, Clark RA, Nadeau K, Andrews CP, Jacobs RL, He W., Preservation of epithelial cell barrier function and muted inflammation in resistance to allergic rhinoconjunctivitis from house dust mite challenge. J Allergy Clin Immunol. 2017</v>
      </c>
    </row>
    <row r="2019" spans="1:29" x14ac:dyDescent="0.3">
      <c r="A2019">
        <v>6218</v>
      </c>
      <c r="B2019" t="s">
        <v>9179</v>
      </c>
      <c r="C2019" t="s">
        <v>19392</v>
      </c>
      <c r="D2019" t="s">
        <v>29610</v>
      </c>
      <c r="E2019" t="s">
        <v>2496</v>
      </c>
      <c r="F2019" s="10"/>
      <c r="G2019">
        <v>2017</v>
      </c>
      <c r="J2019">
        <v>0.17962316258181432</v>
      </c>
      <c r="L2019" t="s">
        <v>40588</v>
      </c>
      <c r="M2019">
        <v>28237153</v>
      </c>
      <c r="Q2019" s="10"/>
      <c r="R2019" s="11">
        <f t="shared" si="62"/>
        <v>0</v>
      </c>
      <c r="U2019" s="11">
        <f t="shared" si="63"/>
        <v>0</v>
      </c>
      <c r="Y2019" s="11">
        <f>IF(SUM(Tableau1[[#This Row],[Other access]:[Sci-hub access]])&gt;=1,1,0)</f>
        <v>0</v>
      </c>
      <c r="Z2019" s="12">
        <f>IF(OR(Tableau1[[#This Row],[Access R1 + S1+ T1 ]]&gt;=1,Tableau1[[#This Row],[Access V1 +W1 + X1]]&gt;=1),1,0)</f>
        <v>0</v>
      </c>
      <c r="AB2019" s="10" t="str">
        <f>Tableau1[[#This Row],[DOI]]</f>
        <v>doi: 10.1016/j.jcjo.2016.07.005</v>
      </c>
      <c r="AC2019" s="13" t="str">
        <f>Tableau1[[#This Row],[Authors]]&amp;", "&amp;Tableau1[[#This Row],[Title]]&amp;" "&amp;Tableau1[[#This Row],[Journal]]&amp;". "&amp;Tableau1[[#This Row],[Year]]</f>
        <v>Le R, Yucel N, Khattak S, Yucel YH, Prud'homme GJ, Gupta N., Current indications and surgical approaches to corneal transplants at the University of Toronto: A clinical-pathological study. Can J Ophthalmol. 2017</v>
      </c>
    </row>
    <row r="2020" spans="1:29" x14ac:dyDescent="0.3">
      <c r="A2020">
        <v>737</v>
      </c>
      <c r="B2020" t="s">
        <v>4000</v>
      </c>
      <c r="C2020" t="s">
        <v>14255</v>
      </c>
      <c r="D2020" t="s">
        <v>24420</v>
      </c>
      <c r="E2020" t="s">
        <v>2939</v>
      </c>
      <c r="F2020" s="10"/>
      <c r="G2020">
        <v>2017</v>
      </c>
      <c r="J2020">
        <v>0.17966975581117717</v>
      </c>
      <c r="L2020" t="s">
        <v>35230</v>
      </c>
      <c r="M2020">
        <v>29126250</v>
      </c>
      <c r="Q2020" s="10"/>
      <c r="R2020" s="11">
        <f t="shared" si="62"/>
        <v>0</v>
      </c>
      <c r="U2020" s="11">
        <f t="shared" si="63"/>
        <v>0</v>
      </c>
      <c r="Y2020" s="11">
        <f>IF(SUM(Tableau1[[#This Row],[Other access]:[Sci-hub access]])&gt;=1,1,0)</f>
        <v>0</v>
      </c>
      <c r="Z2020" s="12">
        <f>IF(OR(Tableau1[[#This Row],[Access R1 + S1+ T1 ]]&gt;=1,Tableau1[[#This Row],[Access V1 +W1 + X1]]&gt;=1),1,0)</f>
        <v>0</v>
      </c>
      <c r="AB2020" s="10" t="str">
        <f>Tableau1[[#This Row],[DOI]]</f>
        <v>doi: 10.1210/jc.2017-01922</v>
      </c>
      <c r="AC2020" s="13" t="str">
        <f>Tableau1[[#This Row],[Authors]]&amp;", "&amp;Tableau1[[#This Row],[Title]]&amp;" "&amp;Tableau1[[#This Row],[Journal]]&amp;". "&amp;Tableau1[[#This Row],[Year]]</f>
        <v>Barrett EJ, Liu Z, Khamaisi M, King GL, Klein R, Klein BEK, Hughes TM, Craft S, Freedman BI, Bowden DW, Vinik AI, Casellini CM., Diabetic Microvascular Disease: An Endocrine Society Scientific Statement. J Clin Endocrinol Metab. 2017</v>
      </c>
    </row>
    <row r="2021" spans="1:29" x14ac:dyDescent="0.3">
      <c r="A2021">
        <v>1741</v>
      </c>
      <c r="B2021" t="s">
        <v>4991</v>
      </c>
      <c r="C2021" t="s">
        <v>15239</v>
      </c>
      <c r="D2021" t="s">
        <v>25412</v>
      </c>
      <c r="E2021" t="s">
        <v>2490</v>
      </c>
      <c r="F2021" s="10"/>
      <c r="G2021">
        <v>2018</v>
      </c>
      <c r="J2021">
        <v>0.17972600054437859</v>
      </c>
      <c r="L2021" t="s">
        <v>36217</v>
      </c>
      <c r="M2021">
        <v>28887114</v>
      </c>
      <c r="Q2021" s="10"/>
      <c r="R2021" s="11">
        <f t="shared" si="62"/>
        <v>0</v>
      </c>
      <c r="U2021" s="11">
        <f t="shared" si="63"/>
        <v>0</v>
      </c>
      <c r="Y2021" s="11">
        <f>IF(SUM(Tableau1[[#This Row],[Other access]:[Sci-hub access]])&gt;=1,1,0)</f>
        <v>0</v>
      </c>
      <c r="Z2021" s="12">
        <f>IF(OR(Tableau1[[#This Row],[Access R1 + S1+ T1 ]]&gt;=1,Tableau1[[#This Row],[Access V1 +W1 + X1]]&gt;=1),1,0)</f>
        <v>0</v>
      </c>
      <c r="AB2021" s="10" t="str">
        <f>Tableau1[[#This Row],[DOI]]</f>
        <v>doi: 10.1016/j.ajo.2017.08.020</v>
      </c>
      <c r="AC2021" s="13" t="str">
        <f>Tableau1[[#This Row],[Authors]]&amp;", "&amp;Tableau1[[#This Row],[Title]]&amp;" "&amp;Tableau1[[#This Row],[Journal]]&amp;". "&amp;Tableau1[[#This Row],[Year]]</f>
        <v>Olson RJ., Cataract Surgery From 1918 to the Present and Future-Just Imagine! Am J Ophthalmol. 2018</v>
      </c>
    </row>
    <row r="2022" spans="1:29" ht="28.8" x14ac:dyDescent="0.3">
      <c r="A2022">
        <v>3732</v>
      </c>
      <c r="B2022" t="s">
        <v>6902</v>
      </c>
      <c r="C2022" t="s">
        <v>17142</v>
      </c>
      <c r="D2022" t="s">
        <v>27326</v>
      </c>
      <c r="E2022" t="s">
        <v>2445</v>
      </c>
      <c r="F2022" s="10"/>
      <c r="G2022">
        <v>2018</v>
      </c>
      <c r="J2022">
        <v>0.17979200030262743</v>
      </c>
      <c r="L2022" t="s">
        <v>38176</v>
      </c>
      <c r="M2022">
        <v>28541960</v>
      </c>
      <c r="Q2022" s="10"/>
      <c r="R2022" s="11">
        <f t="shared" si="62"/>
        <v>0</v>
      </c>
      <c r="U2022" s="11">
        <f t="shared" si="63"/>
        <v>0</v>
      </c>
      <c r="Y2022" s="11">
        <f>IF(SUM(Tableau1[[#This Row],[Other access]:[Sci-hub access]])&gt;=1,1,0)</f>
        <v>0</v>
      </c>
      <c r="Z2022" s="12">
        <f>IF(OR(Tableau1[[#This Row],[Access R1 + S1+ T1 ]]&gt;=1,Tableau1[[#This Row],[Access V1 +W1 + X1]]&gt;=1),1,0)</f>
        <v>0</v>
      </c>
      <c r="AB2022" s="10" t="str">
        <f>Tableau1[[#This Row],[DOI]]</f>
        <v>doi: 10.1097/IAE.0000000000001724</v>
      </c>
      <c r="AC2022" s="13" t="str">
        <f>Tableau1[[#This Row],[Authors]]&amp;", "&amp;Tableau1[[#This Row],[Title]]&amp;" "&amp;Tableau1[[#This Row],[Journal]]&amp;". "&amp;Tableau1[[#This Row],[Year]]</f>
        <v>Osaka R, Shiragami C, Ono A, Kobayashi M, Takasago Y, Yamashita A, Tsujikawa A., CLINICAL FEATURES OF TREATED AND UNTREATED TYPE 1 IDIOPATHIC MACULAR TELANGIECTASIA WITHOUT THE OCCURRENCE OF SECONDARY CHOROIDAL NEOVASCULARIZATION FOLLOWED FOR 2 YEARS IN JAPANESE PATIENTS. Retina. 2018</v>
      </c>
    </row>
    <row r="2023" spans="1:29" x14ac:dyDescent="0.3">
      <c r="A2023">
        <v>7685</v>
      </c>
      <c r="B2023" t="s">
        <v>10457</v>
      </c>
      <c r="C2023" t="s">
        <v>20654</v>
      </c>
      <c r="D2023" t="s">
        <v>30893</v>
      </c>
      <c r="E2023" t="s">
        <v>2966</v>
      </c>
      <c r="F2023" s="10"/>
      <c r="G2023">
        <v>2017</v>
      </c>
      <c r="J2023">
        <v>0.17989532419418697</v>
      </c>
      <c r="L2023" t="s">
        <v>42036</v>
      </c>
      <c r="M2023">
        <v>28063355</v>
      </c>
      <c r="Q2023" s="10"/>
      <c r="R2023" s="11">
        <f t="shared" si="62"/>
        <v>0</v>
      </c>
      <c r="U2023" s="11">
        <f t="shared" si="63"/>
        <v>0</v>
      </c>
      <c r="Y2023" s="11">
        <f>IF(SUM(Tableau1[[#This Row],[Other access]:[Sci-hub access]])&gt;=1,1,0)</f>
        <v>0</v>
      </c>
      <c r="Z2023" s="12">
        <f>IF(OR(Tableau1[[#This Row],[Access R1 + S1+ T1 ]]&gt;=1,Tableau1[[#This Row],[Access V1 +W1 + X1]]&gt;=1),1,0)</f>
        <v>0</v>
      </c>
      <c r="AB2023" s="10" t="str">
        <f>Tableau1[[#This Row],[DOI]]</f>
        <v>doi: 10.1016/j.clinimag.2016.11.020</v>
      </c>
      <c r="AC2023" s="13" t="str">
        <f>Tableau1[[#This Row],[Authors]]&amp;", "&amp;Tableau1[[#This Row],[Title]]&amp;" "&amp;Tableau1[[#This Row],[Journal]]&amp;". "&amp;Tableau1[[#This Row],[Year]]</f>
        <v>Jittapiromsak N, Hou P, Williams MD, Chi TL., Orbital oncocytoma: evaluation with dynamic contrast-enhanced magnetic resonance imaging using a time-signal intensity curve and positive enhancement integral images. Clin Imaging. 2017</v>
      </c>
    </row>
    <row r="2024" spans="1:29" x14ac:dyDescent="0.3">
      <c r="A2024">
        <v>2203</v>
      </c>
      <c r="B2024" t="s">
        <v>5436</v>
      </c>
      <c r="C2024" t="s">
        <v>15681</v>
      </c>
      <c r="D2024" t="s">
        <v>25858</v>
      </c>
      <c r="E2024" t="s">
        <v>2479</v>
      </c>
      <c r="F2024" s="10"/>
      <c r="G2024">
        <v>2017</v>
      </c>
      <c r="J2024">
        <v>0.17995981946328776</v>
      </c>
      <c r="L2024" t="s">
        <v>36673</v>
      </c>
      <c r="M2024">
        <v>28799958</v>
      </c>
      <c r="Q2024" s="10"/>
      <c r="R2024" s="11">
        <f t="shared" si="62"/>
        <v>0</v>
      </c>
      <c r="U2024" s="11">
        <f t="shared" si="63"/>
        <v>0</v>
      </c>
      <c r="Y2024" s="11">
        <f>IF(SUM(Tableau1[[#This Row],[Other access]:[Sci-hub access]])&gt;=1,1,0)</f>
        <v>0</v>
      </c>
      <c r="Z2024" s="12">
        <f>IF(OR(Tableau1[[#This Row],[Access R1 + S1+ T1 ]]&gt;=1,Tableau1[[#This Row],[Access V1 +W1 + X1]]&gt;=1),1,0)</f>
        <v>0</v>
      </c>
      <c r="AB2024" s="10" t="str">
        <f>Tableau1[[#This Row],[DOI]]</f>
        <v>doi: 10.1097/ICO.0000000000001323</v>
      </c>
      <c r="AC2024" s="13" t="str">
        <f>Tableau1[[#This Row],[Authors]]&amp;", "&amp;Tableau1[[#This Row],[Title]]&amp;" "&amp;Tableau1[[#This Row],[Journal]]&amp;". "&amp;Tableau1[[#This Row],[Year]]</f>
        <v>Titiyal JS, Kaur M, Rathi A, Falera R, Chaniyara M, Sharma N., Learning Curve of Small Incision Lenticule Extraction: Challenges and Complications. Cornea. 2017</v>
      </c>
    </row>
    <row r="2025" spans="1:29" x14ac:dyDescent="0.3">
      <c r="A2025">
        <v>104</v>
      </c>
      <c r="B2025" t="s">
        <v>3367</v>
      </c>
      <c r="C2025" t="s">
        <v>13628</v>
      </c>
      <c r="D2025" t="s">
        <v>23787</v>
      </c>
      <c r="E2025" t="s">
        <v>33981</v>
      </c>
      <c r="F2025" s="10"/>
      <c r="G2025">
        <v>2017</v>
      </c>
      <c r="J2025">
        <v>0.18035386181838298</v>
      </c>
      <c r="L2025" t="s">
        <v>34622</v>
      </c>
      <c r="M2025">
        <v>29403336</v>
      </c>
      <c r="Q2025" s="10"/>
      <c r="R2025" s="11">
        <f t="shared" si="62"/>
        <v>0</v>
      </c>
      <c r="U2025" s="11">
        <f t="shared" si="63"/>
        <v>0</v>
      </c>
      <c r="Y2025" s="11">
        <f>IF(SUM(Tableau1[[#This Row],[Other access]:[Sci-hub access]])&gt;=1,1,0)</f>
        <v>0</v>
      </c>
      <c r="Z2025" s="12">
        <f>IF(OR(Tableau1[[#This Row],[Access R1 + S1+ T1 ]]&gt;=1,Tableau1[[#This Row],[Access V1 +W1 + X1]]&gt;=1),1,0)</f>
        <v>0</v>
      </c>
      <c r="AB2025" s="10" t="str">
        <f>Tableau1[[#This Row],[DOI]]</f>
        <v>doi: 10.5693/djo.02.2017.11.001</v>
      </c>
      <c r="AC2025" s="13" t="str">
        <f>Tableau1[[#This Row],[Authors]]&amp;", "&amp;Tableau1[[#This Row],[Title]]&amp;" "&amp;Tableau1[[#This Row],[Journal]]&amp;". "&amp;Tableau1[[#This Row],[Year]]</f>
        <v>Anderson EW, Dwarakanathan S, Haddadin R., Experimental use of an extracellular matrix graft in pterygium surgery. Digit J Ophthalmol. 2017</v>
      </c>
    </row>
    <row r="2026" spans="1:29" x14ac:dyDescent="0.3">
      <c r="A2026">
        <v>9200</v>
      </c>
      <c r="B2026" t="s">
        <v>11791</v>
      </c>
      <c r="C2026" t="s">
        <v>21965</v>
      </c>
      <c r="D2026" t="s">
        <v>32232</v>
      </c>
      <c r="E2026" t="s">
        <v>2928</v>
      </c>
      <c r="F2026" s="10"/>
      <c r="G2026">
        <v>2017</v>
      </c>
      <c r="J2026">
        <v>0.18075043319098927</v>
      </c>
      <c r="L2026" t="s">
        <v>43515</v>
      </c>
      <c r="M2026">
        <v>27766472</v>
      </c>
      <c r="Q2026" s="10"/>
      <c r="R2026" s="11">
        <f t="shared" si="62"/>
        <v>0</v>
      </c>
      <c r="U2026" s="11">
        <f t="shared" si="63"/>
        <v>0</v>
      </c>
      <c r="Y2026" s="11">
        <f>IF(SUM(Tableau1[[#This Row],[Other access]:[Sci-hub access]])&gt;=1,1,0)</f>
        <v>0</v>
      </c>
      <c r="Z2026" s="12">
        <f>IF(OR(Tableau1[[#This Row],[Access R1 + S1+ T1 ]]&gt;=1,Tableau1[[#This Row],[Access V1 +W1 + X1]]&gt;=1),1,0)</f>
        <v>0</v>
      </c>
      <c r="AB2026" s="10" t="str">
        <f>Tableau1[[#This Row],[DOI]]</f>
        <v>doi: 10.1007/s00415-016-8322-x</v>
      </c>
      <c r="AC2026" s="13" t="str">
        <f>Tableau1[[#This Row],[Authors]]&amp;", "&amp;Tableau1[[#This Row],[Title]]&amp;" "&amp;Tableau1[[#This Row],[Journal]]&amp;". "&amp;Tableau1[[#This Row],[Year]]</f>
        <v>Jung I, Choi SY, Kim HJ, Kim JS., Delayed vestibulopathy after heat exposure. J Neurol. 2017</v>
      </c>
    </row>
    <row r="2027" spans="1:29" x14ac:dyDescent="0.3">
      <c r="A2027">
        <v>1017</v>
      </c>
      <c r="B2027" t="s">
        <v>4279</v>
      </c>
      <c r="C2027" t="s">
        <v>14533</v>
      </c>
      <c r="D2027" t="s">
        <v>24700</v>
      </c>
      <c r="E2027" t="s">
        <v>2468</v>
      </c>
      <c r="F2027" s="10"/>
      <c r="G2027">
        <v>2017</v>
      </c>
      <c r="J2027">
        <v>0.18107074229407139</v>
      </c>
      <c r="L2027" t="s">
        <v>35505</v>
      </c>
      <c r="M2027">
        <v>29045328</v>
      </c>
      <c r="Q2027" s="10"/>
      <c r="R2027" s="11">
        <f t="shared" si="62"/>
        <v>0</v>
      </c>
      <c r="U2027" s="11">
        <f t="shared" si="63"/>
        <v>0</v>
      </c>
      <c r="Y2027" s="11">
        <f>IF(SUM(Tableau1[[#This Row],[Other access]:[Sci-hub access]])&gt;=1,1,0)</f>
        <v>0</v>
      </c>
      <c r="Z2027" s="12">
        <f>IF(OR(Tableau1[[#This Row],[Access R1 + S1+ T1 ]]&gt;=1,Tableau1[[#This Row],[Access V1 +W1 + X1]]&gt;=1),1,0)</f>
        <v>0</v>
      </c>
      <c r="AB2027" s="10" t="str">
        <f>Tableau1[[#This Row],[DOI]]</f>
        <v>doi: 10.1097/IJG.0000000000000784</v>
      </c>
      <c r="AC2027" s="13" t="str">
        <f>Tableau1[[#This Row],[Authors]]&amp;", "&amp;Tableau1[[#This Row],[Title]]&amp;" "&amp;Tableau1[[#This Row],[Journal]]&amp;". "&amp;Tableau1[[#This Row],[Year]]</f>
        <v>Akil H, Vu PQ, Nguyen AH, Nugent A, Chopra V, Francis BA, Tan JC., Reversible Venting Stitch for Fenestrating Valve-less Glaucoma Shunts. J Glaucoma. 2017</v>
      </c>
    </row>
    <row r="2028" spans="1:29" x14ac:dyDescent="0.3">
      <c r="A2028">
        <v>3170</v>
      </c>
      <c r="B2028" t="s">
        <v>6358</v>
      </c>
      <c r="C2028" t="s">
        <v>16601</v>
      </c>
      <c r="D2028" t="s">
        <v>26782</v>
      </c>
      <c r="E2028" t="s">
        <v>2438</v>
      </c>
      <c r="F2028" s="10"/>
      <c r="G2028">
        <v>2018</v>
      </c>
      <c r="J2028">
        <v>0.18112796372635243</v>
      </c>
      <c r="L2028" t="s">
        <v>37624</v>
      </c>
      <c r="M2028">
        <v>28625972</v>
      </c>
      <c r="Q2028" s="10"/>
      <c r="R2028" s="11">
        <f t="shared" si="62"/>
        <v>0</v>
      </c>
      <c r="U2028" s="11">
        <f t="shared" si="63"/>
        <v>0</v>
      </c>
      <c r="Y2028" s="11">
        <f>IF(SUM(Tableau1[[#This Row],[Other access]:[Sci-hub access]])&gt;=1,1,0)</f>
        <v>0</v>
      </c>
      <c r="Z2028" s="12">
        <f>IF(OR(Tableau1[[#This Row],[Access R1 + S1+ T1 ]]&gt;=1,Tableau1[[#This Row],[Access V1 +W1 + X1]]&gt;=1),1,0)</f>
        <v>0</v>
      </c>
      <c r="AB2028" s="10" t="str">
        <f>Tableau1[[#This Row],[DOI]]</f>
        <v>doi: 10.1136/bjophthalmol-2017-310564</v>
      </c>
      <c r="AC2028" s="13" t="str">
        <f>Tableau1[[#This Row],[Authors]]&amp;", "&amp;Tableau1[[#This Row],[Title]]&amp;" "&amp;Tableau1[[#This Row],[Journal]]&amp;". "&amp;Tableau1[[#This Row],[Year]]</f>
        <v>Wong MY, Man RE, Gupta P, Sabanayagam C, Wong TY, Cheng CY, Lamoureux EL., Prevalence, subtypes, severity and determinants of ocular trauma: The Singapore Chinese Eye Study. Br J Ophthalmol. 2018</v>
      </c>
    </row>
    <row r="2029" spans="1:29" ht="28.8" x14ac:dyDescent="0.3">
      <c r="A2029">
        <v>8791</v>
      </c>
      <c r="B2029" t="s">
        <v>1826</v>
      </c>
      <c r="C2029" t="s">
        <v>1827</v>
      </c>
      <c r="D2029" t="s">
        <v>1828</v>
      </c>
      <c r="E2029" t="s">
        <v>2920</v>
      </c>
      <c r="F2029" s="10"/>
      <c r="G2029">
        <v>2017</v>
      </c>
      <c r="J2029">
        <v>0.18126214713061262</v>
      </c>
      <c r="L2029" t="s">
        <v>43127</v>
      </c>
      <c r="M2029">
        <v>27838186</v>
      </c>
      <c r="Q2029" s="10"/>
      <c r="R2029" s="11">
        <f t="shared" si="62"/>
        <v>0</v>
      </c>
      <c r="U2029" s="11">
        <f t="shared" si="63"/>
        <v>0</v>
      </c>
      <c r="Y2029" s="11">
        <f>IF(SUM(Tableau1[[#This Row],[Other access]:[Sci-hub access]])&gt;=1,1,0)</f>
        <v>0</v>
      </c>
      <c r="Z2029" s="12">
        <f>IF(OR(Tableau1[[#This Row],[Access R1 + S1+ T1 ]]&gt;=1,Tableau1[[#This Row],[Access V1 +W1 + X1]]&gt;=1),1,0)</f>
        <v>0</v>
      </c>
      <c r="AB2029" s="10" t="str">
        <f>Tableau1[[#This Row],[DOI]]</f>
        <v>doi: 10.1016/j.ijrobp.2016.09.019</v>
      </c>
      <c r="AC2029" s="13" t="str">
        <f>Tableau1[[#This Row],[Authors]]&amp;", "&amp;Tableau1[[#This Row],[Title]]&amp;" "&amp;Tableau1[[#This Row],[Journal]]&amp;". "&amp;Tableau1[[#This Row],[Year]]</f>
        <v>Polishchuk AL, Mishra KK, Weinberg V, Daftari IK, Nguyen JM, Cole TB, Quivey JM, Phillips TL, Char DH., Temporal Evolution and Dose-Volume Histogram Predictors of Visual Acuity After Proton Beam Radiation Therapy of Uveal Melanoma. Int J Radiat Oncol Biol Phys. 2017</v>
      </c>
    </row>
    <row r="2030" spans="1:29" ht="28.8" x14ac:dyDescent="0.3">
      <c r="A2030">
        <v>2533</v>
      </c>
      <c r="B2030" t="s">
        <v>121</v>
      </c>
      <c r="C2030" t="s">
        <v>122</v>
      </c>
      <c r="D2030" t="s">
        <v>123</v>
      </c>
      <c r="E2030" t="s">
        <v>3085</v>
      </c>
      <c r="F2030" s="10"/>
      <c r="G2030">
        <v>2017</v>
      </c>
      <c r="J2030">
        <v>0.18133230018951219</v>
      </c>
      <c r="L2030" t="s">
        <v>36997</v>
      </c>
      <c r="M2030">
        <v>28728897</v>
      </c>
      <c r="Q2030" s="10"/>
      <c r="R2030" s="11">
        <f t="shared" si="62"/>
        <v>0</v>
      </c>
      <c r="U2030" s="11">
        <f t="shared" si="63"/>
        <v>0</v>
      </c>
      <c r="Y2030" s="11">
        <f>IF(SUM(Tableau1[[#This Row],[Other access]:[Sci-hub access]])&gt;=1,1,0)</f>
        <v>0</v>
      </c>
      <c r="Z2030" s="12">
        <f>IF(OR(Tableau1[[#This Row],[Access R1 + S1+ T1 ]]&gt;=1,Tableau1[[#This Row],[Access V1 +W1 + X1]]&gt;=1),1,0)</f>
        <v>0</v>
      </c>
      <c r="AB2030" s="10" t="str">
        <f>Tableau1[[#This Row],[DOI]]</f>
        <v>doi: 10.1016/j.bmc.2017.06.054</v>
      </c>
      <c r="AC2030" s="13" t="str">
        <f>Tableau1[[#This Row],[Authors]]&amp;", "&amp;Tableau1[[#This Row],[Title]]&amp;" "&amp;Tableau1[[#This Row],[Journal]]&amp;". "&amp;Tableau1[[#This Row],[Year]]</f>
        <v>Ferraroni M, Lucarini L, Masini E, Korsakov M, Scozzafava A, Supuran CT, Krasavin M., 1,3-Oxazole-based selective picomolar inhibitors of cytosolic human carbonic anhydrase II alleviate ocular hypertension in rabbits: Potency is supported by X-ray crystallography of two leads. Bioorg Med Chem. 2017</v>
      </c>
    </row>
    <row r="2031" spans="1:29" x14ac:dyDescent="0.3">
      <c r="A2031">
        <v>10176</v>
      </c>
      <c r="B2031" t="s">
        <v>12682</v>
      </c>
      <c r="C2031" t="s">
        <v>22851</v>
      </c>
      <c r="D2031" t="s">
        <v>33133</v>
      </c>
      <c r="E2031" t="s">
        <v>2445</v>
      </c>
      <c r="F2031" s="10"/>
      <c r="G2031">
        <v>2017</v>
      </c>
      <c r="J2031">
        <v>0.18149248847485688</v>
      </c>
      <c r="L2031" t="s">
        <v>44431</v>
      </c>
      <c r="M2031">
        <v>27437999</v>
      </c>
      <c r="Q2031" s="10"/>
      <c r="R2031" s="11">
        <f t="shared" si="62"/>
        <v>0</v>
      </c>
      <c r="U2031" s="11">
        <f t="shared" si="63"/>
        <v>0</v>
      </c>
      <c r="Y2031" s="11">
        <f>IF(SUM(Tableau1[[#This Row],[Other access]:[Sci-hub access]])&gt;=1,1,0)</f>
        <v>0</v>
      </c>
      <c r="Z2031" s="12">
        <f>IF(OR(Tableau1[[#This Row],[Access R1 + S1+ T1 ]]&gt;=1,Tableau1[[#This Row],[Access V1 +W1 + X1]]&gt;=1),1,0)</f>
        <v>0</v>
      </c>
      <c r="AB2031" s="10" t="str">
        <f>Tableau1[[#This Row],[DOI]]</f>
        <v>doi: 10.1097/IAE.0000000000001233</v>
      </c>
      <c r="AC2031" s="13" t="str">
        <f>Tableau1[[#This Row],[Authors]]&amp;", "&amp;Tableau1[[#This Row],[Title]]&amp;" "&amp;Tableau1[[#This Row],[Journal]]&amp;". "&amp;Tableau1[[#This Row],[Year]]</f>
        <v>Valverde-Megías A, Say EA, Ferenczy SR, Shields CL., DIFFERENTIAL MACULAR FEATURES ON OPTICAL COHERENCE TOMOGRAPHY ANGIOGRAPHY IN EYES WITH CHOROIDAL NEVUS AND MELANOMA. Retina. 2017</v>
      </c>
    </row>
    <row r="2032" spans="1:29" x14ac:dyDescent="0.3">
      <c r="A2032">
        <v>2455</v>
      </c>
      <c r="B2032" t="s">
        <v>5677</v>
      </c>
      <c r="C2032" t="s">
        <v>15923</v>
      </c>
      <c r="D2032" t="s">
        <v>26100</v>
      </c>
      <c r="E2032" t="s">
        <v>34098</v>
      </c>
      <c r="F2032" s="10"/>
      <c r="G2032">
        <v>2017</v>
      </c>
      <c r="J2032">
        <v>0.1815225327579244</v>
      </c>
      <c r="L2032" t="s">
        <v>36920</v>
      </c>
      <c r="M2032">
        <v>28743241</v>
      </c>
      <c r="Q2032" s="10"/>
      <c r="R2032" s="11">
        <f t="shared" si="62"/>
        <v>0</v>
      </c>
      <c r="U2032" s="11">
        <f t="shared" si="63"/>
        <v>0</v>
      </c>
      <c r="Y2032" s="11">
        <f>IF(SUM(Tableau1[[#This Row],[Other access]:[Sci-hub access]])&gt;=1,1,0)</f>
        <v>0</v>
      </c>
      <c r="Z2032" s="12">
        <f>IF(OR(Tableau1[[#This Row],[Access R1 + S1+ T1 ]]&gt;=1,Tableau1[[#This Row],[Access V1 +W1 + X1]]&gt;=1),1,0)</f>
        <v>0</v>
      </c>
      <c r="AB2032" s="10" t="str">
        <f>Tableau1[[#This Row],[DOI]]</f>
        <v>doi: 10.1186/s12872-017-0638-7</v>
      </c>
      <c r="AC2032" s="13" t="str">
        <f>Tableau1[[#This Row],[Authors]]&amp;", "&amp;Tableau1[[#This Row],[Title]]&amp;" "&amp;Tableau1[[#This Row],[Journal]]&amp;". "&amp;Tableau1[[#This Row],[Year]]</f>
        <v>Herath HMMTB, Pahalagamage SP, Withana D, Senanayake S., Complete ophthalmoplegia, complete ptosis and dilated pupil due to internal carotid artery dissection: as the first manifestation of Takayasu arteritis. BMC Cardiovasc Disord. 2017</v>
      </c>
    </row>
    <row r="2033" spans="1:29" x14ac:dyDescent="0.3">
      <c r="A2033">
        <v>6141</v>
      </c>
      <c r="B2033" t="s">
        <v>9107</v>
      </c>
      <c r="C2033" t="s">
        <v>19321</v>
      </c>
      <c r="D2033" t="s">
        <v>29538</v>
      </c>
      <c r="E2033" t="s">
        <v>2691</v>
      </c>
      <c r="F2033" s="10"/>
      <c r="G2033">
        <v>2017</v>
      </c>
      <c r="J2033">
        <v>0.18162858463329912</v>
      </c>
      <c r="L2033" t="s">
        <v>40513</v>
      </c>
      <c r="M2033">
        <v>28244295</v>
      </c>
      <c r="Q2033" s="10"/>
      <c r="R2033" s="11">
        <f t="shared" si="62"/>
        <v>0</v>
      </c>
      <c r="U2033" s="11">
        <f t="shared" si="63"/>
        <v>0</v>
      </c>
      <c r="Y2033" s="11">
        <f>IF(SUM(Tableau1[[#This Row],[Other access]:[Sci-hub access]])&gt;=1,1,0)</f>
        <v>0</v>
      </c>
      <c r="Z2033" s="12">
        <f>IF(OR(Tableau1[[#This Row],[Access R1 + S1+ T1 ]]&gt;=1,Tableau1[[#This Row],[Access V1 +W1 + X1]]&gt;=1),1,0)</f>
        <v>0</v>
      </c>
      <c r="AB2033" s="10" t="str">
        <f>Tableau1[[#This Row],[DOI]]</f>
        <v>doi: 10.3346/jkms.2017.32.4.666</v>
      </c>
      <c r="AC2033" s="13" t="str">
        <f>Tableau1[[#This Row],[Authors]]&amp;", "&amp;Tableau1[[#This Row],[Title]]&amp;" "&amp;Tableau1[[#This Row],[Journal]]&amp;". "&amp;Tableau1[[#This Row],[Year]]</f>
        <v>Suh W, Han KE, Han JR., Safety of Using Matrix Metalloproteinase Inhibitor in Experimental Glaucoma Filtration Surgery. J Korean Med Sci. 2017</v>
      </c>
    </row>
    <row r="2034" spans="1:29" x14ac:dyDescent="0.3">
      <c r="A2034">
        <v>4616</v>
      </c>
      <c r="B2034" t="s">
        <v>7736</v>
      </c>
      <c r="C2034" t="s">
        <v>17971</v>
      </c>
      <c r="D2034" t="s">
        <v>28165</v>
      </c>
      <c r="E2034" t="s">
        <v>2488</v>
      </c>
      <c r="F2034" s="10"/>
      <c r="G2034">
        <v>2017</v>
      </c>
      <c r="J2034">
        <v>0.18169103744708293</v>
      </c>
      <c r="L2034" t="s">
        <v>39034</v>
      </c>
      <c r="M2034">
        <v>28427066</v>
      </c>
      <c r="Q2034" s="10"/>
      <c r="R2034" s="11">
        <f t="shared" si="62"/>
        <v>0</v>
      </c>
      <c r="U2034" s="11">
        <f t="shared" si="63"/>
        <v>0</v>
      </c>
      <c r="Y2034" s="11">
        <f>IF(SUM(Tableau1[[#This Row],[Other access]:[Sci-hub access]])&gt;=1,1,0)</f>
        <v>0</v>
      </c>
      <c r="Z2034" s="12">
        <f>IF(OR(Tableau1[[#This Row],[Access R1 + S1+ T1 ]]&gt;=1,Tableau1[[#This Row],[Access V1 +W1 + X1]]&gt;=1),1,0)</f>
        <v>0</v>
      </c>
      <c r="AB2034" s="10" t="str">
        <f>Tableau1[[#This Row],[DOI]]</f>
        <v>doi: 10.1159/000460496</v>
      </c>
      <c r="AC2034" s="13" t="str">
        <f>Tableau1[[#This Row],[Authors]]&amp;", "&amp;Tableau1[[#This Row],[Title]]&amp;" "&amp;Tableau1[[#This Row],[Journal]]&amp;". "&amp;Tableau1[[#This Row],[Year]]</f>
        <v>Zucchiatti I, Bandello F., Intravitreal Ranibizumab in Diabetic Macular Edema: Long-Term Outcomes. Dev Ophthalmol. 2017</v>
      </c>
    </row>
    <row r="2035" spans="1:29" ht="28.8" x14ac:dyDescent="0.3">
      <c r="A2035">
        <v>4885</v>
      </c>
      <c r="B2035" t="s">
        <v>7985</v>
      </c>
      <c r="C2035" t="s">
        <v>18214</v>
      </c>
      <c r="D2035" t="s">
        <v>28415</v>
      </c>
      <c r="E2035" t="s">
        <v>2443</v>
      </c>
      <c r="F2035" s="10"/>
      <c r="G2035">
        <v>2017</v>
      </c>
      <c r="J2035">
        <v>0.18181249468224658</v>
      </c>
      <c r="L2035" t="s">
        <v>39295</v>
      </c>
      <c r="M2035">
        <v>28395029</v>
      </c>
      <c r="Q2035" s="10"/>
      <c r="R2035" s="11">
        <f t="shared" si="62"/>
        <v>0</v>
      </c>
      <c r="U2035" s="11">
        <f t="shared" si="63"/>
        <v>0</v>
      </c>
      <c r="Y2035" s="11">
        <f>IF(SUM(Tableau1[[#This Row],[Other access]:[Sci-hub access]])&gt;=1,1,0)</f>
        <v>0</v>
      </c>
      <c r="Z2035" s="12">
        <f>IF(OR(Tableau1[[#This Row],[Access R1 + S1+ T1 ]]&gt;=1,Tableau1[[#This Row],[Access V1 +W1 + X1]]&gt;=1),1,0)</f>
        <v>0</v>
      </c>
      <c r="AB2035" s="10" t="str">
        <f>Tableau1[[#This Row],[DOI]]</f>
        <v>doi: 10.1167/iovs.16-21094</v>
      </c>
      <c r="AC2035" s="13" t="str">
        <f>Tableau1[[#This Row],[Authors]]&amp;", "&amp;Tableau1[[#This Row],[Title]]&amp;" "&amp;Tableau1[[#This Row],[Journal]]&amp;". "&amp;Tableau1[[#This Row],[Year]]</f>
        <v>Aldrich BT, Schlötzer-Schrehardt U, Skeie JM, Burckart KA, Schmidt GA, Reed CR, Zimmerman MB, Kruse FE, Greiner MA., Mitochondrial and Morphologic Alterations in Native Human Corneal Endothelial Cells Associated With Diabetes Mellitus. Invest Ophthalmol Vis Sci. 2017</v>
      </c>
    </row>
    <row r="2036" spans="1:29" x14ac:dyDescent="0.3">
      <c r="A2036">
        <v>9763</v>
      </c>
      <c r="B2036" t="s">
        <v>12304</v>
      </c>
      <c r="C2036" t="s">
        <v>22478</v>
      </c>
      <c r="D2036" t="s">
        <v>32752</v>
      </c>
      <c r="E2036" t="s">
        <v>34473</v>
      </c>
      <c r="F2036" s="10"/>
      <c r="G2036">
        <v>2017</v>
      </c>
      <c r="J2036">
        <v>0.18183879487233978</v>
      </c>
      <c r="L2036" t="s">
        <v>44027</v>
      </c>
      <c r="M2036">
        <v>27595988</v>
      </c>
      <c r="Q2036" s="10"/>
      <c r="R2036" s="11">
        <f t="shared" si="62"/>
        <v>0</v>
      </c>
      <c r="U2036" s="11">
        <f t="shared" si="63"/>
        <v>0</v>
      </c>
      <c r="Y2036" s="11">
        <f>IF(SUM(Tableau1[[#This Row],[Other access]:[Sci-hub access]])&gt;=1,1,0)</f>
        <v>0</v>
      </c>
      <c r="Z2036" s="12">
        <f>IF(OR(Tableau1[[#This Row],[Access R1 + S1+ T1 ]]&gt;=1,Tableau1[[#This Row],[Access V1 +W1 + X1]]&gt;=1),1,0)</f>
        <v>0</v>
      </c>
      <c r="AB2036" s="10" t="str">
        <f>Tableau1[[#This Row],[DOI]]</f>
        <v>doi: 10.1111/jocd.12281</v>
      </c>
      <c r="AC2036" s="13" t="str">
        <f>Tableau1[[#This Row],[Authors]]&amp;", "&amp;Tableau1[[#This Row],[Title]]&amp;" "&amp;Tableau1[[#This Row],[Journal]]&amp;". "&amp;Tableau1[[#This Row],[Year]]</f>
        <v>N Horváth O, Letulé V, Ruzicka T, Herzinger T, Goldscheider I, von Braunmühl T., Periocular discoloration after using a prostaglandin analog for eyelash enhancement: evaluation with reflectance confocal microscopy. J Cosmet Dermatol. 2017</v>
      </c>
    </row>
    <row r="2037" spans="1:29" x14ac:dyDescent="0.3">
      <c r="A2037">
        <v>9364</v>
      </c>
      <c r="B2037" t="s">
        <v>11938</v>
      </c>
      <c r="C2037" t="s">
        <v>22113</v>
      </c>
      <c r="D2037" t="s">
        <v>32382</v>
      </c>
      <c r="E2037" t="s">
        <v>2448</v>
      </c>
      <c r="F2037" s="10"/>
      <c r="G2037">
        <v>2017</v>
      </c>
      <c r="J2037">
        <v>0.18245592868694482</v>
      </c>
      <c r="L2037" t="s">
        <v>43655</v>
      </c>
      <c r="M2037">
        <v>27722920</v>
      </c>
      <c r="Q2037" s="10"/>
      <c r="R2037" s="11">
        <f t="shared" si="62"/>
        <v>0</v>
      </c>
      <c r="U2037" s="11">
        <f t="shared" si="63"/>
        <v>0</v>
      </c>
      <c r="Y2037" s="11">
        <f>IF(SUM(Tableau1[[#This Row],[Other access]:[Sci-hub access]])&gt;=1,1,0)</f>
        <v>0</v>
      </c>
      <c r="Z2037" s="12">
        <f>IF(OR(Tableau1[[#This Row],[Access R1 + S1+ T1 ]]&gt;=1,Tableau1[[#This Row],[Access V1 +W1 + X1]]&gt;=1),1,0)</f>
        <v>0</v>
      </c>
      <c r="AB2037" s="10" t="str">
        <f>Tableau1[[#This Row],[DOI]]</f>
        <v>doi: 10.1007/s00417-016-3505-9</v>
      </c>
      <c r="AC2037" s="13" t="str">
        <f>Tableau1[[#This Row],[Authors]]&amp;", "&amp;Tableau1[[#This Row],[Title]]&amp;" "&amp;Tableau1[[#This Row],[Journal]]&amp;". "&amp;Tableau1[[#This Row],[Year]]</f>
        <v>Cai Y, Alio Del Barrio JL, Wilkins MR, Ang M., Serial optical coherence tomography angiography for corneal vascularization. Graefes Arch Clin Exp Ophthalmol. 2017</v>
      </c>
    </row>
    <row r="2038" spans="1:29" x14ac:dyDescent="0.3">
      <c r="A2038">
        <v>6488</v>
      </c>
      <c r="B2038" t="s">
        <v>9416</v>
      </c>
      <c r="C2038" t="s">
        <v>19624</v>
      </c>
      <c r="D2038" t="s">
        <v>29847</v>
      </c>
      <c r="E2038" t="s">
        <v>2493</v>
      </c>
      <c r="F2038" s="10"/>
      <c r="G2038">
        <v>2017</v>
      </c>
      <c r="J2038">
        <v>0.18249607086722253</v>
      </c>
      <c r="L2038" t="e">
        <v>#VALUE!</v>
      </c>
      <c r="M2038">
        <v>28207726</v>
      </c>
      <c r="Q2038" s="10"/>
      <c r="R2038" s="11">
        <f t="shared" si="62"/>
        <v>0</v>
      </c>
      <c r="U2038" s="11">
        <f t="shared" si="63"/>
        <v>0</v>
      </c>
      <c r="Y2038" s="11">
        <f>IF(SUM(Tableau1[[#This Row],[Other access]:[Sci-hub access]])&gt;=1,1,0)</f>
        <v>0</v>
      </c>
      <c r="Z2038" s="12">
        <f>IF(OR(Tableau1[[#This Row],[Access R1 + S1+ T1 ]]&gt;=1,Tableau1[[#This Row],[Access V1 +W1 + X1]]&gt;=1),1,0)</f>
        <v>0</v>
      </c>
      <c r="AB2038" s="10" t="e">
        <f>Tableau1[[#This Row],[DOI]]</f>
        <v>#VALUE!</v>
      </c>
      <c r="AC2038" s="13" t="str">
        <f>Tableau1[[#This Row],[Authors]]&amp;", "&amp;Tableau1[[#This Row],[Title]]&amp;" "&amp;Tableau1[[#This Row],[Journal]]&amp;". "&amp;Tableau1[[#This Row],[Year]]</f>
        <v>Kim BZ, Lee KL, Guest SJ, Worsley D., Long-term survival following diabetic vitrectomy. N Z Med J. 2017</v>
      </c>
    </row>
    <row r="2039" spans="1:29" x14ac:dyDescent="0.3">
      <c r="A2039">
        <v>6883</v>
      </c>
      <c r="B2039" t="s">
        <v>9757</v>
      </c>
      <c r="C2039" t="s">
        <v>19960</v>
      </c>
      <c r="D2039" t="s">
        <v>30191</v>
      </c>
      <c r="E2039" t="s">
        <v>2451</v>
      </c>
      <c r="F2039" s="10"/>
      <c r="G2039">
        <v>2017</v>
      </c>
      <c r="J2039">
        <v>0.18260869452367412</v>
      </c>
      <c r="L2039" t="s">
        <v>41242</v>
      </c>
      <c r="M2039">
        <v>28151966</v>
      </c>
      <c r="Q2039" s="10"/>
      <c r="R2039" s="11">
        <f t="shared" si="62"/>
        <v>0</v>
      </c>
      <c r="U2039" s="11">
        <f t="shared" si="63"/>
        <v>0</v>
      </c>
      <c r="Y2039" s="11">
        <f>IF(SUM(Tableau1[[#This Row],[Other access]:[Sci-hub access]])&gt;=1,1,0)</f>
        <v>0</v>
      </c>
      <c r="Z2039" s="12">
        <f>IF(OR(Tableau1[[#This Row],[Access R1 + S1+ T1 ]]&gt;=1,Tableau1[[#This Row],[Access V1 +W1 + X1]]&gt;=1),1,0)</f>
        <v>0</v>
      </c>
      <c r="AB2039" s="10" t="str">
        <f>Tableau1[[#This Row],[DOI]]</f>
        <v>doi: 10.1371/journal.pone.0170343</v>
      </c>
      <c r="AC2039" s="13" t="str">
        <f>Tableau1[[#This Row],[Authors]]&amp;", "&amp;Tableau1[[#This Row],[Title]]&amp;" "&amp;Tableau1[[#This Row],[Journal]]&amp;". "&amp;Tableau1[[#This Row],[Year]]</f>
        <v>Mastropasqua R, Toto L, Borrelli E, Di Antonio L, Mattei PA, Senatore A, Di Nicola M, Mariotti C., Optical Coherence Tomography Angiography Findings in Stargardt Disease. PLoS One. 2017</v>
      </c>
    </row>
    <row r="2040" spans="1:29" x14ac:dyDescent="0.3">
      <c r="A2040">
        <v>10022</v>
      </c>
      <c r="B2040" t="s">
        <v>12543</v>
      </c>
      <c r="C2040" t="s">
        <v>22710</v>
      </c>
      <c r="D2040" t="s">
        <v>32991</v>
      </c>
      <c r="E2040" t="s">
        <v>2529</v>
      </c>
      <c r="F2040" s="10"/>
      <c r="G2040">
        <v>2017</v>
      </c>
      <c r="J2040">
        <v>0.18279443999771416</v>
      </c>
      <c r="L2040" t="s">
        <v>44279</v>
      </c>
      <c r="M2040">
        <v>27494512</v>
      </c>
      <c r="Q2040" s="10"/>
      <c r="R2040" s="11">
        <f t="shared" si="62"/>
        <v>0</v>
      </c>
      <c r="U2040" s="11">
        <f t="shared" si="63"/>
        <v>0</v>
      </c>
      <c r="Y2040" s="11">
        <f>IF(SUM(Tableau1[[#This Row],[Other access]:[Sci-hub access]])&gt;=1,1,0)</f>
        <v>0</v>
      </c>
      <c r="Z2040" s="12">
        <f>IF(OR(Tableau1[[#This Row],[Access R1 + S1+ T1 ]]&gt;=1,Tableau1[[#This Row],[Access V1 +W1 + X1]]&gt;=1),1,0)</f>
        <v>0</v>
      </c>
      <c r="AB2040" s="10" t="str">
        <f>Tableau1[[#This Row],[DOI]]</f>
        <v>doi: 10.1080/02713683.2016.1205630</v>
      </c>
      <c r="AC2040" s="13" t="str">
        <f>Tableau1[[#This Row],[Authors]]&amp;", "&amp;Tableau1[[#This Row],[Title]]&amp;" "&amp;Tableau1[[#This Row],[Journal]]&amp;". "&amp;Tableau1[[#This Row],[Year]]</f>
        <v>Cai S, Elze T, Bex PJ, Wiggs JL, Pasquale LR, Shen LQ., Clinical Correlates of Computationally Derived Visual Field Defect Archetypes in Patients from a Glaucoma Clinic. Curr Eye Res. 2017</v>
      </c>
    </row>
    <row r="2041" spans="1:29" x14ac:dyDescent="0.3">
      <c r="A2041">
        <v>4418</v>
      </c>
      <c r="B2041" t="s">
        <v>7545</v>
      </c>
      <c r="C2041" t="s">
        <v>17781</v>
      </c>
      <c r="D2041" t="s">
        <v>27974</v>
      </c>
      <c r="E2041" t="s">
        <v>2456</v>
      </c>
      <c r="F2041" s="10"/>
      <c r="G2041">
        <v>2017</v>
      </c>
      <c r="J2041">
        <v>0.18287114012698535</v>
      </c>
      <c r="L2041" t="s">
        <v>38840</v>
      </c>
      <c r="M2041">
        <v>28445869</v>
      </c>
      <c r="Q2041" s="10"/>
      <c r="R2041" s="11">
        <f t="shared" si="62"/>
        <v>0</v>
      </c>
      <c r="U2041" s="11">
        <f t="shared" si="63"/>
        <v>0</v>
      </c>
      <c r="Y2041" s="11">
        <f>IF(SUM(Tableau1[[#This Row],[Other access]:[Sci-hub access]])&gt;=1,1,0)</f>
        <v>0</v>
      </c>
      <c r="Z2041" s="12">
        <f>IF(OR(Tableau1[[#This Row],[Access R1 + S1+ T1 ]]&gt;=1,Tableau1[[#This Row],[Access V1 +W1 + X1]]&gt;=1),1,0)</f>
        <v>0</v>
      </c>
      <c r="AB2041" s="10" t="str">
        <f>Tableau1[[#This Row],[DOI]]</f>
        <v>doi: 10.1159/000470857</v>
      </c>
      <c r="AC2041" s="13" t="str">
        <f>Tableau1[[#This Row],[Authors]]&amp;", "&amp;Tableau1[[#This Row],[Title]]&amp;" "&amp;Tableau1[[#This Row],[Journal]]&amp;". "&amp;Tableau1[[#This Row],[Year]]</f>
        <v>Ghoraba HH, Zaky AG, Heikal MA, Elgemai EEM, Abd Al Fatah HM., Silicone Oil-Related Visual Loss. Ophthalmologica. 2017</v>
      </c>
    </row>
    <row r="2042" spans="1:29" x14ac:dyDescent="0.3">
      <c r="A2042">
        <v>4615</v>
      </c>
      <c r="B2042" t="s">
        <v>7735</v>
      </c>
      <c r="C2042" t="s">
        <v>17970</v>
      </c>
      <c r="D2042" t="s">
        <v>28164</v>
      </c>
      <c r="E2042" t="s">
        <v>2488</v>
      </c>
      <c r="F2042" s="10"/>
      <c r="G2042">
        <v>2017</v>
      </c>
      <c r="J2042">
        <v>0.18302805517186749</v>
      </c>
      <c r="L2042" t="s">
        <v>39033</v>
      </c>
      <c r="M2042">
        <v>28427067</v>
      </c>
      <c r="Q2042" s="10"/>
      <c r="R2042" s="11">
        <f t="shared" si="62"/>
        <v>0</v>
      </c>
      <c r="U2042" s="11">
        <f t="shared" si="63"/>
        <v>0</v>
      </c>
      <c r="Y2042" s="11">
        <f>IF(SUM(Tableau1[[#This Row],[Other access]:[Sci-hub access]])&gt;=1,1,0)</f>
        <v>0</v>
      </c>
      <c r="Z2042" s="12">
        <f>IF(OR(Tableau1[[#This Row],[Access R1 + S1+ T1 ]]&gt;=1,Tableau1[[#This Row],[Access V1 +W1 + X1]]&gt;=1),1,0)</f>
        <v>0</v>
      </c>
      <c r="AB2042" s="10" t="str">
        <f>Tableau1[[#This Row],[DOI]]</f>
        <v>doi: 10.1159/000460220</v>
      </c>
      <c r="AC2042" s="13" t="str">
        <f>Tableau1[[#This Row],[Authors]]&amp;", "&amp;Tableau1[[#This Row],[Title]]&amp;" "&amp;Tableau1[[#This Row],[Journal]]&amp;". "&amp;Tableau1[[#This Row],[Year]]</f>
        <v>Introini U, Casalino G., Intravitreal Aflibercept in Diabetic Macular Edema: Long-Term Outcomes. Dev Ophthalmol. 2017</v>
      </c>
    </row>
    <row r="2043" spans="1:29" x14ac:dyDescent="0.3">
      <c r="A2043">
        <v>2363</v>
      </c>
      <c r="B2043" t="s">
        <v>5591</v>
      </c>
      <c r="C2043" t="s">
        <v>15836</v>
      </c>
      <c r="D2043" t="s">
        <v>26013</v>
      </c>
      <c r="E2043" t="s">
        <v>34050</v>
      </c>
      <c r="F2043" s="10"/>
      <c r="G2043">
        <v>2017</v>
      </c>
      <c r="J2043">
        <v>0.18308657894922042</v>
      </c>
      <c r="L2043" t="s">
        <v>36828</v>
      </c>
      <c r="M2043">
        <v>28759299</v>
      </c>
      <c r="Q2043" s="10"/>
      <c r="R2043" s="11">
        <f t="shared" si="62"/>
        <v>0</v>
      </c>
      <c r="U2043" s="11">
        <f t="shared" si="63"/>
        <v>0</v>
      </c>
      <c r="Y2043" s="11">
        <f>IF(SUM(Tableau1[[#This Row],[Other access]:[Sci-hub access]])&gt;=1,1,0)</f>
        <v>0</v>
      </c>
      <c r="Z2043" s="12">
        <f>IF(OR(Tableau1[[#This Row],[Access R1 + S1+ T1 ]]&gt;=1,Tableau1[[#This Row],[Access V1 +W1 + X1]]&gt;=1),1,0)</f>
        <v>0</v>
      </c>
      <c r="AB2043" s="10" t="str">
        <f>Tableau1[[#This Row],[DOI]]</f>
        <v>doi: 10.1080/09273972.2017.1349812</v>
      </c>
      <c r="AC2043" s="13" t="str">
        <f>Tableau1[[#This Row],[Authors]]&amp;", "&amp;Tableau1[[#This Row],[Title]]&amp;" "&amp;Tableau1[[#This Row],[Journal]]&amp;". "&amp;Tableau1[[#This Row],[Year]]</f>
        <v>Rowe FJ., International Practice in Care Provision for Post-stroke Visual Impairment. Strabismus. 2017</v>
      </c>
    </row>
    <row r="2044" spans="1:29" x14ac:dyDescent="0.3">
      <c r="A2044">
        <v>2078</v>
      </c>
      <c r="B2044" t="s">
        <v>5317</v>
      </c>
      <c r="C2044" t="s">
        <v>15562</v>
      </c>
      <c r="D2044" t="s">
        <v>25739</v>
      </c>
      <c r="E2044" t="s">
        <v>2511</v>
      </c>
      <c r="F2044" s="10"/>
      <c r="G2044">
        <v>2017</v>
      </c>
      <c r="J2044">
        <v>0.18312770351011542</v>
      </c>
      <c r="L2044" t="s">
        <v>36549</v>
      </c>
      <c r="M2044">
        <v>28820163</v>
      </c>
      <c r="Q2044" s="10"/>
      <c r="R2044" s="11">
        <f t="shared" si="62"/>
        <v>0</v>
      </c>
      <c r="U2044" s="11">
        <f t="shared" si="63"/>
        <v>0</v>
      </c>
      <c r="Y2044" s="11">
        <f>IF(SUM(Tableau1[[#This Row],[Other access]:[Sci-hub access]])&gt;=1,1,0)</f>
        <v>0</v>
      </c>
      <c r="Z2044" s="12">
        <f>IF(OR(Tableau1[[#This Row],[Access R1 + S1+ T1 ]]&gt;=1,Tableau1[[#This Row],[Access V1 +W1 + X1]]&gt;=1),1,0)</f>
        <v>0</v>
      </c>
      <c r="AB2044" s="10" t="str">
        <f>Tableau1[[#This Row],[DOI]]</f>
        <v>doi: 10.4103/ijo.IJO_983_16</v>
      </c>
      <c r="AC2044" s="13" t="str">
        <f>Tableau1[[#This Row],[Authors]]&amp;", "&amp;Tableau1[[#This Row],[Title]]&amp;" "&amp;Tableau1[[#This Row],[Journal]]&amp;". "&amp;Tableau1[[#This Row],[Year]]</f>
        <v>Leal I, Sousa DC, Loureiro C, Fonseca A., Sympathetic ophthalmia related to conjunctival invasive squamous-cell carcinoma. Indian J Ophthalmol. 2017</v>
      </c>
    </row>
    <row r="2045" spans="1:29" x14ac:dyDescent="0.3">
      <c r="A2045">
        <v>3354</v>
      </c>
      <c r="B2045" t="s">
        <v>6533</v>
      </c>
      <c r="C2045" t="s">
        <v>16776</v>
      </c>
      <c r="D2045" t="s">
        <v>26957</v>
      </c>
      <c r="E2045" t="s">
        <v>2464</v>
      </c>
      <c r="F2045" s="10"/>
      <c r="G2045">
        <v>2017</v>
      </c>
      <c r="J2045">
        <v>0.18325114074964377</v>
      </c>
      <c r="L2045" t="s">
        <v>37805</v>
      </c>
      <c r="M2045">
        <v>28598868</v>
      </c>
      <c r="Q2045" s="10"/>
      <c r="R2045" s="11">
        <f t="shared" si="62"/>
        <v>0</v>
      </c>
      <c r="U2045" s="11">
        <f t="shared" si="63"/>
        <v>0</v>
      </c>
      <c r="Y2045" s="11">
        <f>IF(SUM(Tableau1[[#This Row],[Other access]:[Sci-hub access]])&gt;=1,1,0)</f>
        <v>0</v>
      </c>
      <c r="Z2045" s="12">
        <f>IF(OR(Tableau1[[#This Row],[Access R1 + S1+ T1 ]]&gt;=1,Tableau1[[#This Row],[Access V1 +W1 + X1]]&gt;=1),1,0)</f>
        <v>0</v>
      </c>
      <c r="AB2045" s="10" t="str">
        <f>Tableau1[[#This Row],[DOI]]</f>
        <v>doi: 10.1097/ICU.0000000000000405</v>
      </c>
      <c r="AC2045" s="13" t="str">
        <f>Tableau1[[#This Row],[Authors]]&amp;", "&amp;Tableau1[[#This Row],[Title]]&amp;" "&amp;Tableau1[[#This Row],[Journal]]&amp;". "&amp;Tableau1[[#This Row],[Year]]</f>
        <v>Lim HT, Kim DH, Kim H., PAX6 aniridia syndrome: clinics, genetics, and therapeutics. Curr Opin Ophthalmol. 2017</v>
      </c>
    </row>
    <row r="2046" spans="1:29" x14ac:dyDescent="0.3">
      <c r="A2046">
        <v>5397</v>
      </c>
      <c r="B2046" t="s">
        <v>8449</v>
      </c>
      <c r="C2046" t="s">
        <v>18672</v>
      </c>
      <c r="D2046" t="s">
        <v>28879</v>
      </c>
      <c r="E2046" t="s">
        <v>2451</v>
      </c>
      <c r="F2046" s="10"/>
      <c r="G2046">
        <v>2017</v>
      </c>
      <c r="J2046">
        <v>0.1832650490257548</v>
      </c>
      <c r="L2046" t="s">
        <v>39792</v>
      </c>
      <c r="M2046">
        <v>28339457</v>
      </c>
      <c r="Q2046" s="10"/>
      <c r="R2046" s="11">
        <f t="shared" si="62"/>
        <v>0</v>
      </c>
      <c r="U2046" s="11">
        <f t="shared" si="63"/>
        <v>0</v>
      </c>
      <c r="Y2046" s="11">
        <f>IF(SUM(Tableau1[[#This Row],[Other access]:[Sci-hub access]])&gt;=1,1,0)</f>
        <v>0</v>
      </c>
      <c r="Z2046" s="12">
        <f>IF(OR(Tableau1[[#This Row],[Access R1 + S1+ T1 ]]&gt;=1,Tableau1[[#This Row],[Access V1 +W1 + X1]]&gt;=1),1,0)</f>
        <v>0</v>
      </c>
      <c r="AB2046" s="10" t="str">
        <f>Tableau1[[#This Row],[DOI]]</f>
        <v>doi: 10.1371/journal.pone.0172928</v>
      </c>
      <c r="AC2046" s="13" t="str">
        <f>Tableau1[[#This Row],[Authors]]&amp;", "&amp;Tableau1[[#This Row],[Title]]&amp;" "&amp;Tableau1[[#This Row],[Journal]]&amp;". "&amp;Tableau1[[#This Row],[Year]]</f>
        <v>Gupta S, Rodier JT, Sharma A, Giuliano EA, Sinha PR, Hesemann NP, Ghosh A, Mohan RR., Targeted AAV5-Smad7 gene therapy inhibits corneal scarring in vivo. PLoS One. 2017</v>
      </c>
    </row>
    <row r="2047" spans="1:29" x14ac:dyDescent="0.3">
      <c r="A2047">
        <v>6503</v>
      </c>
      <c r="B2047" t="s">
        <v>9430</v>
      </c>
      <c r="C2047" t="s">
        <v>19638</v>
      </c>
      <c r="D2047" t="s">
        <v>29861</v>
      </c>
      <c r="E2047" t="s">
        <v>34310</v>
      </c>
      <c r="F2047" s="10"/>
      <c r="G2047">
        <v>2017</v>
      </c>
      <c r="J2047">
        <v>0.18331464700342581</v>
      </c>
      <c r="L2047" t="s">
        <v>40868</v>
      </c>
      <c r="M2047">
        <v>28204937</v>
      </c>
      <c r="Q2047" s="10"/>
      <c r="R2047" s="11">
        <f t="shared" si="62"/>
        <v>0</v>
      </c>
      <c r="U2047" s="11">
        <f t="shared" si="63"/>
        <v>0</v>
      </c>
      <c r="Y2047" s="11">
        <f>IF(SUM(Tableau1[[#This Row],[Other access]:[Sci-hub access]])&gt;=1,1,0)</f>
        <v>0</v>
      </c>
      <c r="Z2047" s="12">
        <f>IF(OR(Tableau1[[#This Row],[Access R1 + S1+ T1 ]]&gt;=1,Tableau1[[#This Row],[Access V1 +W1 + X1]]&gt;=1),1,0)</f>
        <v>0</v>
      </c>
      <c r="AB2047" s="10" t="str">
        <f>Tableau1[[#This Row],[DOI]]</f>
        <v>doi: 10.1007/s00266-017-0816-0</v>
      </c>
      <c r="AC2047" s="13" t="str">
        <f>Tableau1[[#This Row],[Authors]]&amp;", "&amp;Tableau1[[#This Row],[Title]]&amp;" "&amp;Tableau1[[#This Row],[Journal]]&amp;". "&amp;Tableau1[[#This Row],[Year]]</f>
        <v>Bulla A, Vielà C, Fiorot L, Bolletta A, Pancrazi E, Campus GV., A New Approach to Upper Eyelid Reconstruction. Aesthetic Plast Surg. 2017</v>
      </c>
    </row>
    <row r="2048" spans="1:29" x14ac:dyDescent="0.3">
      <c r="A2048">
        <v>3105</v>
      </c>
      <c r="B2048" t="s">
        <v>6295</v>
      </c>
      <c r="C2048" t="s">
        <v>16538</v>
      </c>
      <c r="D2048" t="s">
        <v>26719</v>
      </c>
      <c r="E2048" t="s">
        <v>2449</v>
      </c>
      <c r="F2048" s="10"/>
      <c r="G2048">
        <v>2018</v>
      </c>
      <c r="J2048">
        <v>0.18343208213855666</v>
      </c>
      <c r="L2048" t="s">
        <v>37559</v>
      </c>
      <c r="M2048">
        <v>28636141</v>
      </c>
      <c r="Q2048" s="10"/>
      <c r="R2048" s="11">
        <f t="shared" si="62"/>
        <v>0</v>
      </c>
      <c r="U2048" s="11">
        <f t="shared" si="63"/>
        <v>0</v>
      </c>
      <c r="Y2048" s="11">
        <f>IF(SUM(Tableau1[[#This Row],[Other access]:[Sci-hub access]])&gt;=1,1,0)</f>
        <v>0</v>
      </c>
      <c r="Z2048" s="12">
        <f>IF(OR(Tableau1[[#This Row],[Access R1 + S1+ T1 ]]&gt;=1,Tableau1[[#This Row],[Access V1 +W1 + X1]]&gt;=1),1,0)</f>
        <v>0</v>
      </c>
      <c r="AB2048" s="10" t="str">
        <f>Tableau1[[#This Row],[DOI]]</f>
        <v>doi: 10.1111/cxo.12567</v>
      </c>
      <c r="AC2048" s="13" t="str">
        <f>Tableau1[[#This Row],[Authors]]&amp;", "&amp;Tableau1[[#This Row],[Title]]&amp;" "&amp;Tableau1[[#This Row],[Journal]]&amp;". "&amp;Tableau1[[#This Row],[Year]]</f>
        <v>Rabin J, Kryder A, Lam D., Binocular facilitation of cone-specific visual evoked potentials in colour deficiency. Clin Exp Optom. 2018</v>
      </c>
    </row>
    <row r="2049" spans="1:29" x14ac:dyDescent="0.3">
      <c r="A2049">
        <v>5013</v>
      </c>
      <c r="B2049" t="s">
        <v>494</v>
      </c>
      <c r="C2049" t="s">
        <v>495</v>
      </c>
      <c r="D2049" t="s">
        <v>496</v>
      </c>
      <c r="E2049" t="s">
        <v>3238</v>
      </c>
      <c r="F2049" s="10"/>
      <c r="G2049">
        <v>2017</v>
      </c>
      <c r="J2049">
        <v>0.18348761864936558</v>
      </c>
      <c r="L2049" t="s">
        <v>39421</v>
      </c>
      <c r="M2049">
        <v>28384113</v>
      </c>
      <c r="Q2049" s="10"/>
      <c r="R2049" s="11">
        <f t="shared" si="62"/>
        <v>0</v>
      </c>
      <c r="U2049" s="11">
        <f t="shared" si="63"/>
        <v>0</v>
      </c>
      <c r="Y2049" s="11">
        <f>IF(SUM(Tableau1[[#This Row],[Other access]:[Sci-hub access]])&gt;=1,1,0)</f>
        <v>0</v>
      </c>
      <c r="Z2049" s="12">
        <f>IF(OR(Tableau1[[#This Row],[Access R1 + S1+ T1 ]]&gt;=1,Tableau1[[#This Row],[Access V1 +W1 + X1]]&gt;=1),1,0)</f>
        <v>0</v>
      </c>
      <c r="AB2049" s="10" t="str">
        <f>Tableau1[[#This Row],[DOI]]</f>
        <v>doi: 10.1515/folmed-2017-0011</v>
      </c>
      <c r="AC2049" s="13" t="str">
        <f>Tableau1[[#This Row],[Authors]]&amp;", "&amp;Tableau1[[#This Row],[Title]]&amp;" "&amp;Tableau1[[#This Row],[Journal]]&amp;". "&amp;Tableau1[[#This Row],[Year]]</f>
        <v>Marinov VG, Koleva-Georgieva DN, Sivkova NP, Krasteva MB., The 5-minute Apgar Score as a Prognostic Factor for Development and Progression of Retinopathy of Prematurity. Folia Med (Plovdiv). 2017</v>
      </c>
    </row>
    <row r="2050" spans="1:29" x14ac:dyDescent="0.3">
      <c r="A2050">
        <v>5062</v>
      </c>
      <c r="B2050" t="s">
        <v>518</v>
      </c>
      <c r="C2050" t="s">
        <v>519</v>
      </c>
      <c r="D2050" t="s">
        <v>520</v>
      </c>
      <c r="E2050" t="s">
        <v>2743</v>
      </c>
      <c r="F2050" s="10"/>
      <c r="G2050">
        <v>2017</v>
      </c>
      <c r="J2050">
        <v>0.18349902768307302</v>
      </c>
      <c r="L2050" t="s">
        <v>39470</v>
      </c>
      <c r="M2050">
        <v>28378572</v>
      </c>
      <c r="Q2050" s="10"/>
      <c r="R2050" s="11">
        <f t="shared" ref="R2050:R2113" si="64">IF(SUM(N2050:Q2050)&gt;0,1,0)</f>
        <v>0</v>
      </c>
      <c r="U2050" s="11">
        <f t="shared" ref="U2050:U2113" si="65">IF(SUM(R2050,T2050)&gt;0,1,0)</f>
        <v>0</v>
      </c>
      <c r="Y2050" s="11">
        <f>IF(SUM(Tableau1[[#This Row],[Other access]:[Sci-hub access]])&gt;=1,1,0)</f>
        <v>0</v>
      </c>
      <c r="Z2050" s="12">
        <f>IF(OR(Tableau1[[#This Row],[Access R1 + S1+ T1 ]]&gt;=1,Tableau1[[#This Row],[Access V1 +W1 + X1]]&gt;=1),1,0)</f>
        <v>0</v>
      </c>
      <c r="AB2050" s="10" t="str">
        <f>Tableau1[[#This Row],[DOI]]</f>
        <v>doi: 10.1631/jzus.B1600235</v>
      </c>
      <c r="AC2050" s="13" t="str">
        <f>Tableau1[[#This Row],[Authors]]&amp;", "&amp;Tableau1[[#This Row],[Title]]&amp;" "&amp;Tableau1[[#This Row],[Journal]]&amp;". "&amp;Tableau1[[#This Row],[Year]]</f>
        <v>Pang HH, Li MY, Wang Y, Tang MK, Ma CH, Huang JM., Effect of compatible herbs on the pharmacokinetics of effective components of Panax notoginseng in Fufang Xueshuantong Capsule. J Zhejiang Univ Sci B. 2017</v>
      </c>
    </row>
    <row r="2051" spans="1:29" x14ac:dyDescent="0.3">
      <c r="A2051">
        <v>8126</v>
      </c>
      <c r="B2051" t="s">
        <v>10842</v>
      </c>
      <c r="C2051" t="s">
        <v>21030</v>
      </c>
      <c r="D2051" t="s">
        <v>31280</v>
      </c>
      <c r="E2051" t="s">
        <v>2441</v>
      </c>
      <c r="F2051" s="10"/>
      <c r="G2051">
        <v>2017</v>
      </c>
      <c r="J2051">
        <v>0.18350871027717841</v>
      </c>
      <c r="L2051" t="s">
        <v>42473</v>
      </c>
      <c r="M2051">
        <v>27993483</v>
      </c>
      <c r="Q2051" s="10"/>
      <c r="R2051" s="11">
        <f t="shared" si="64"/>
        <v>0</v>
      </c>
      <c r="U2051" s="11">
        <f t="shared" si="65"/>
        <v>0</v>
      </c>
      <c r="Y2051" s="11">
        <f>IF(SUM(Tableau1[[#This Row],[Other access]:[Sci-hub access]])&gt;=1,1,0)</f>
        <v>0</v>
      </c>
      <c r="Z2051" s="12">
        <f>IF(OR(Tableau1[[#This Row],[Access R1 + S1+ T1 ]]&gt;=1,Tableau1[[#This Row],[Access V1 +W1 + X1]]&gt;=1),1,0)</f>
        <v>0</v>
      </c>
      <c r="AB2051" s="10" t="str">
        <f>Tableau1[[#This Row],[DOI]]</f>
        <v>doi: 10.1016/j.ophtha.2016.10.041</v>
      </c>
      <c r="AC2051" s="13" t="str">
        <f>Tableau1[[#This Row],[Authors]]&amp;", "&amp;Tableau1[[#This Row],[Title]]&amp;" "&amp;Tableau1[[#This Row],[Journal]]&amp;". "&amp;Tableau1[[#This Row],[Year]]</f>
        <v>He J, Xu X, Zhu J, Zhu B, Zhang B, Lu L, He X, Bai X, Xu X, Zou H., Lens Power, Axial Length-to-Corneal Radius Ratio, and Association with Diabetic Retinopathy in the Adult Population with Type 2 Diabetes. Ophthalmology. 2017</v>
      </c>
    </row>
    <row r="2052" spans="1:29" x14ac:dyDescent="0.3">
      <c r="A2052">
        <v>7468</v>
      </c>
      <c r="B2052" t="s">
        <v>10271</v>
      </c>
      <c r="C2052" t="s">
        <v>20473</v>
      </c>
      <c r="D2052" t="s">
        <v>30706</v>
      </c>
      <c r="E2052" t="s">
        <v>34364</v>
      </c>
      <c r="F2052" s="10"/>
      <c r="G2052">
        <v>2017</v>
      </c>
      <c r="J2052">
        <v>0.1835133146986454</v>
      </c>
      <c r="L2052" t="s">
        <v>41823</v>
      </c>
      <c r="M2052">
        <v>28089744</v>
      </c>
      <c r="Q2052" s="10"/>
      <c r="R2052" s="11">
        <f t="shared" si="64"/>
        <v>0</v>
      </c>
      <c r="U2052" s="11">
        <f t="shared" si="65"/>
        <v>0</v>
      </c>
      <c r="Y2052" s="11">
        <f>IF(SUM(Tableau1[[#This Row],[Other access]:[Sci-hub access]])&gt;=1,1,0)</f>
        <v>0</v>
      </c>
      <c r="Z2052" s="12">
        <f>IF(OR(Tableau1[[#This Row],[Access R1 + S1+ T1 ]]&gt;=1,Tableau1[[#This Row],[Access V1 +W1 + X1]]&gt;=1),1,0)</f>
        <v>0</v>
      </c>
      <c r="AB2052" s="10" t="str">
        <f>Tableau1[[#This Row],[DOI]]</f>
        <v>doi: 10.1016/j.jaapos.2016.11.018</v>
      </c>
      <c r="AC2052" s="13" t="str">
        <f>Tableau1[[#This Row],[Authors]]&amp;", "&amp;Tableau1[[#This Row],[Title]]&amp;" "&amp;Tableau1[[#This Row],[Journal]]&amp;". "&amp;Tableau1[[#This Row],[Year]]</f>
        <v>Zou D, Casafina C, Whiteman A, Jain S., Predictors of surgical success in patients with intermittent exotropia. J AAPOS. 2017</v>
      </c>
    </row>
    <row r="2053" spans="1:29" x14ac:dyDescent="0.3">
      <c r="A2053">
        <v>1397</v>
      </c>
      <c r="B2053" t="s">
        <v>4656</v>
      </c>
      <c r="C2053" t="s">
        <v>14907</v>
      </c>
      <c r="D2053" t="s">
        <v>25077</v>
      </c>
      <c r="E2053" t="s">
        <v>2451</v>
      </c>
      <c r="F2053" s="10"/>
      <c r="G2053">
        <v>2017</v>
      </c>
      <c r="J2053">
        <v>0.18363278213965828</v>
      </c>
      <c r="L2053" t="s">
        <v>35880</v>
      </c>
      <c r="M2053">
        <v>28957399</v>
      </c>
      <c r="Q2053" s="10"/>
      <c r="R2053" s="11">
        <f t="shared" si="64"/>
        <v>0</v>
      </c>
      <c r="U2053" s="11">
        <f t="shared" si="65"/>
        <v>0</v>
      </c>
      <c r="Y2053" s="11">
        <f>IF(SUM(Tableau1[[#This Row],[Other access]:[Sci-hub access]])&gt;=1,1,0)</f>
        <v>0</v>
      </c>
      <c r="Z2053" s="12">
        <f>IF(OR(Tableau1[[#This Row],[Access R1 + S1+ T1 ]]&gt;=1,Tableau1[[#This Row],[Access V1 +W1 + X1]]&gt;=1),1,0)</f>
        <v>0</v>
      </c>
      <c r="AB2053" s="10" t="str">
        <f>Tableau1[[#This Row],[DOI]]</f>
        <v>doi: 10.1371/journal.pone.0185603</v>
      </c>
      <c r="AC2053" s="13" t="str">
        <f>Tableau1[[#This Row],[Authors]]&amp;", "&amp;Tableau1[[#This Row],[Title]]&amp;" "&amp;Tableau1[[#This Row],[Journal]]&amp;". "&amp;Tableau1[[#This Row],[Year]]</f>
        <v>Yeh TN, Lin MC., Risk factors for severe Meibomian gland atrophy in a young adult population: A cross-sectional study. PLoS One. 2017</v>
      </c>
    </row>
    <row r="2054" spans="1:29" ht="28.8" x14ac:dyDescent="0.3">
      <c r="A2054">
        <v>9446</v>
      </c>
      <c r="B2054" t="s">
        <v>12014</v>
      </c>
      <c r="C2054" t="s">
        <v>22190</v>
      </c>
      <c r="D2054" t="s">
        <v>32460</v>
      </c>
      <c r="E2054" t="s">
        <v>2445</v>
      </c>
      <c r="F2054" s="10"/>
      <c r="G2054">
        <v>2017</v>
      </c>
      <c r="J2054">
        <v>0.1836628251124266</v>
      </c>
      <c r="L2054" t="s">
        <v>43734</v>
      </c>
      <c r="M2054">
        <v>27685676</v>
      </c>
      <c r="Q2054" s="10"/>
      <c r="R2054" s="11">
        <f t="shared" si="64"/>
        <v>0</v>
      </c>
      <c r="U2054" s="11">
        <f t="shared" si="65"/>
        <v>0</v>
      </c>
      <c r="Y2054" s="11">
        <f>IF(SUM(Tableau1[[#This Row],[Other access]:[Sci-hub access]])&gt;=1,1,0)</f>
        <v>0</v>
      </c>
      <c r="Z2054" s="12">
        <f>IF(OR(Tableau1[[#This Row],[Access R1 + S1+ T1 ]]&gt;=1,Tableau1[[#This Row],[Access V1 +W1 + X1]]&gt;=1),1,0)</f>
        <v>0</v>
      </c>
      <c r="AB2054" s="10" t="str">
        <f>Tableau1[[#This Row],[DOI]]</f>
        <v>doi: 10.1097/IAE.0000000000001334</v>
      </c>
      <c r="AC2054" s="13" t="str">
        <f>Tableau1[[#This Row],[Authors]]&amp;", "&amp;Tableau1[[#This Row],[Title]]&amp;" "&amp;Tableau1[[#This Row],[Journal]]&amp;". "&amp;Tableau1[[#This Row],[Year]]</f>
        <v>Sellam A, Glacet-Bernard A, Coscas F, Miere A, Coscas G, Souied EH., QUALITATIVE AND QUANTITATIVE FOLLOW-UP USING OPTICAL COHERENCE TOMOGRAPHY ANGIOGRAPHY OF RETINAL VEIN OCCLUSION TREATED WITH ANTI-VEGF: Optical Coherence Tomography Angiography Follow-up of Retinal Vein Occlusion. Retina. 2017</v>
      </c>
    </row>
    <row r="2055" spans="1:29" x14ac:dyDescent="0.3">
      <c r="A2055">
        <v>7087</v>
      </c>
      <c r="B2055" t="s">
        <v>9938</v>
      </c>
      <c r="C2055" t="s">
        <v>20141</v>
      </c>
      <c r="D2055" t="s">
        <v>30372</v>
      </c>
      <c r="E2055" t="s">
        <v>2479</v>
      </c>
      <c r="F2055" s="10"/>
      <c r="G2055">
        <v>2017</v>
      </c>
      <c r="J2055">
        <v>0.18388276965311701</v>
      </c>
      <c r="L2055" t="s">
        <v>41443</v>
      </c>
      <c r="M2055">
        <v>28129291</v>
      </c>
      <c r="Q2055" s="10"/>
      <c r="R2055" s="11">
        <f t="shared" si="64"/>
        <v>0</v>
      </c>
      <c r="U2055" s="11">
        <f t="shared" si="65"/>
        <v>0</v>
      </c>
      <c r="Y2055" s="11">
        <f>IF(SUM(Tableau1[[#This Row],[Other access]:[Sci-hub access]])&gt;=1,1,0)</f>
        <v>0</v>
      </c>
      <c r="Z2055" s="12">
        <f>IF(OR(Tableau1[[#This Row],[Access R1 + S1+ T1 ]]&gt;=1,Tableau1[[#This Row],[Access V1 +W1 + X1]]&gt;=1),1,0)</f>
        <v>0</v>
      </c>
      <c r="AB2055" s="10" t="str">
        <f>Tableau1[[#This Row],[DOI]]</f>
        <v>doi: 10.1097/ICO.0000000000001143</v>
      </c>
      <c r="AC2055" s="13" t="str">
        <f>Tableau1[[#This Row],[Authors]]&amp;", "&amp;Tableau1[[#This Row],[Title]]&amp;" "&amp;Tableau1[[#This Row],[Journal]]&amp;". "&amp;Tableau1[[#This Row],[Year]]</f>
        <v>Shajari M, Friderich S, Pour Sadeghian M, Schmack I, Kohnen T., Characteristics of Corneal Astigmatism of Anterior and Posterior Surface in a Normal Control Group and Patients With Keratoconus. Cornea. 2017</v>
      </c>
    </row>
    <row r="2056" spans="1:29" x14ac:dyDescent="0.3">
      <c r="A2056">
        <v>3963</v>
      </c>
      <c r="B2056" t="s">
        <v>7117</v>
      </c>
      <c r="C2056" t="s">
        <v>17354</v>
      </c>
      <c r="D2056" t="s">
        <v>27544</v>
      </c>
      <c r="E2056" t="s">
        <v>2490</v>
      </c>
      <c r="F2056" s="10"/>
      <c r="G2056">
        <v>2017</v>
      </c>
      <c r="J2056">
        <v>0.18389426811861331</v>
      </c>
      <c r="L2056" t="s">
        <v>38404</v>
      </c>
      <c r="M2056">
        <v>28499708</v>
      </c>
      <c r="Q2056" s="10"/>
      <c r="R2056" s="11">
        <f t="shared" si="64"/>
        <v>0</v>
      </c>
      <c r="U2056" s="11">
        <f t="shared" si="65"/>
        <v>0</v>
      </c>
      <c r="Y2056" s="11">
        <f>IF(SUM(Tableau1[[#This Row],[Other access]:[Sci-hub access]])&gt;=1,1,0)</f>
        <v>0</v>
      </c>
      <c r="Z2056" s="12">
        <f>IF(OR(Tableau1[[#This Row],[Access R1 + S1+ T1 ]]&gt;=1,Tableau1[[#This Row],[Access V1 +W1 + X1]]&gt;=1),1,0)</f>
        <v>0</v>
      </c>
      <c r="AB2056" s="10" t="str">
        <f>Tableau1[[#This Row],[DOI]]</f>
        <v>doi: 10.1016/j.ajo.2017.05.004</v>
      </c>
      <c r="AC2056" s="13" t="str">
        <f>Tableau1[[#This Row],[Authors]]&amp;", "&amp;Tableau1[[#This Row],[Title]]&amp;" "&amp;Tableau1[[#This Row],[Journal]]&amp;". "&amp;Tableau1[[#This Row],[Year]]</f>
        <v>Jabs DA, Van Natta ML, Pak JW, Danis RP, Hunt PW., Incidence of Intermediate-stage Age-related Macular Degeneration in Patients With Acquired Immunodeficiency Syndrome. Am J Ophthalmol. 2017</v>
      </c>
    </row>
    <row r="2057" spans="1:29" x14ac:dyDescent="0.3">
      <c r="A2057">
        <v>11058</v>
      </c>
      <c r="B2057" t="s">
        <v>13479</v>
      </c>
      <c r="C2057" t="s">
        <v>23641</v>
      </c>
      <c r="D2057" t="s">
        <v>33933</v>
      </c>
      <c r="E2057" t="s">
        <v>2447</v>
      </c>
      <c r="F2057" s="10"/>
      <c r="G2057">
        <v>2017</v>
      </c>
      <c r="J2057">
        <v>0.18395251694200376</v>
      </c>
      <c r="L2057" t="s">
        <v>45299</v>
      </c>
      <c r="M2057">
        <v>26164159</v>
      </c>
      <c r="Q2057" s="10"/>
      <c r="R2057" s="11">
        <f t="shared" si="64"/>
        <v>0</v>
      </c>
      <c r="U2057" s="11">
        <f t="shared" si="65"/>
        <v>0</v>
      </c>
      <c r="Y2057" s="11">
        <f>IF(SUM(Tableau1[[#This Row],[Other access]:[Sci-hub access]])&gt;=1,1,0)</f>
        <v>0</v>
      </c>
      <c r="Z2057" s="12">
        <f>IF(OR(Tableau1[[#This Row],[Access R1 + S1+ T1 ]]&gt;=1,Tableau1[[#This Row],[Access V1 +W1 + X1]]&gt;=1),1,0)</f>
        <v>0</v>
      </c>
      <c r="AB2057" s="10" t="str">
        <f>Tableau1[[#This Row],[DOI]]</f>
        <v>doi: 10.1097/IOP.0000000000000525</v>
      </c>
      <c r="AC2057" s="13" t="str">
        <f>Tableau1[[#This Row],[Authors]]&amp;", "&amp;Tableau1[[#This Row],[Title]]&amp;" "&amp;Tableau1[[#This Row],[Journal]]&amp;". "&amp;Tableau1[[#This Row],[Year]]</f>
        <v>Charles NC, Kahn JB., Infarcted Tarsal Pyogenic Granuloma Simulating Malignant Melanoma. Ophthal Plast Reconstr Surg. 2017</v>
      </c>
    </row>
    <row r="2058" spans="1:29" x14ac:dyDescent="0.3">
      <c r="A2058">
        <v>5235</v>
      </c>
      <c r="B2058" t="s">
        <v>8303</v>
      </c>
      <c r="C2058" t="s">
        <v>18527</v>
      </c>
      <c r="D2058" t="s">
        <v>28733</v>
      </c>
      <c r="E2058" t="s">
        <v>2458</v>
      </c>
      <c r="F2058" s="10"/>
      <c r="G2058">
        <v>2017</v>
      </c>
      <c r="J2058">
        <v>0.18401130450530034</v>
      </c>
      <c r="L2058" t="s">
        <v>39636</v>
      </c>
      <c r="M2058">
        <v>28358948</v>
      </c>
      <c r="Q2058" s="10"/>
      <c r="R2058" s="11">
        <f t="shared" si="64"/>
        <v>0</v>
      </c>
      <c r="U2058" s="11">
        <f t="shared" si="65"/>
        <v>0</v>
      </c>
      <c r="Y2058" s="11">
        <f>IF(SUM(Tableau1[[#This Row],[Other access]:[Sci-hub access]])&gt;=1,1,0)</f>
        <v>0</v>
      </c>
      <c r="Z2058" s="12">
        <f>IF(OR(Tableau1[[#This Row],[Access R1 + S1+ T1 ]]&gt;=1,Tableau1[[#This Row],[Access V1 +W1 + X1]]&gt;=1),1,0)</f>
        <v>0</v>
      </c>
      <c r="AB2058" s="10" t="str">
        <f>Tableau1[[#This Row],[DOI]]</f>
        <v>doi: 10.1001/jamaophthalmol.2017.0255</v>
      </c>
      <c r="AC2058" s="13" t="str">
        <f>Tableau1[[#This Row],[Authors]]&amp;", "&amp;Tableau1[[#This Row],[Title]]&amp;" "&amp;Tableau1[[#This Row],[Journal]]&amp;". "&amp;Tableau1[[#This Row],[Year]]</f>
        <v>Wittenborn JS, Clemons T, Regillo C, Rayess N, Liffmann Kruger D, Rein D., Economic Evaluation of a Home-Based Age-Related Macular Degeneration Monitoring System. JAMA Ophthalmol. 2017</v>
      </c>
    </row>
    <row r="2059" spans="1:29" x14ac:dyDescent="0.3">
      <c r="A2059">
        <v>2549</v>
      </c>
      <c r="B2059" t="s">
        <v>5769</v>
      </c>
      <c r="C2059" t="s">
        <v>16015</v>
      </c>
      <c r="D2059" t="s">
        <v>26192</v>
      </c>
      <c r="E2059" t="s">
        <v>2458</v>
      </c>
      <c r="F2059" s="10"/>
      <c r="G2059">
        <v>2017</v>
      </c>
      <c r="J2059">
        <v>0.18416369046102454</v>
      </c>
      <c r="L2059" t="s">
        <v>37013</v>
      </c>
      <c r="M2059">
        <v>28727887</v>
      </c>
      <c r="Q2059" s="10"/>
      <c r="R2059" s="11">
        <f t="shared" si="64"/>
        <v>0</v>
      </c>
      <c r="U2059" s="11">
        <f t="shared" si="65"/>
        <v>0</v>
      </c>
      <c r="Y2059" s="11">
        <f>IF(SUM(Tableau1[[#This Row],[Other access]:[Sci-hub access]])&gt;=1,1,0)</f>
        <v>0</v>
      </c>
      <c r="Z2059" s="12">
        <f>IF(OR(Tableau1[[#This Row],[Access R1 + S1+ T1 ]]&gt;=1,Tableau1[[#This Row],[Access V1 +W1 + X1]]&gt;=1),1,0)</f>
        <v>0</v>
      </c>
      <c r="AB2059" s="10" t="str">
        <f>Tableau1[[#This Row],[DOI]]</f>
        <v>doi: 10.1001/jamaophthalmol.2017.2388</v>
      </c>
      <c r="AC2059" s="13" t="str">
        <f>Tableau1[[#This Row],[Authors]]&amp;", "&amp;Tableau1[[#This Row],[Title]]&amp;" "&amp;Tableau1[[#This Row],[Journal]]&amp;". "&amp;Tableau1[[#This Row],[Year]]</f>
        <v>Shah CP, Heier JS., YAG Laser Vitreolysis vs Sham YAG Vitreolysis for Symptomatic Vitreous Floaters: A Randomized Clinical Trial. JAMA Ophthalmol. 2017</v>
      </c>
    </row>
    <row r="2060" spans="1:29" x14ac:dyDescent="0.3">
      <c r="A2060">
        <v>9974</v>
      </c>
      <c r="B2060" t="s">
        <v>12499</v>
      </c>
      <c r="C2060" t="s">
        <v>22668</v>
      </c>
      <c r="D2060" t="s">
        <v>32947</v>
      </c>
      <c r="E2060" t="s">
        <v>2486</v>
      </c>
      <c r="F2060" s="10"/>
      <c r="G2060">
        <v>2017</v>
      </c>
      <c r="J2060">
        <v>0.1842229870214569</v>
      </c>
      <c r="L2060" t="s">
        <v>44232</v>
      </c>
      <c r="M2060">
        <v>27519815</v>
      </c>
      <c r="Q2060" s="10"/>
      <c r="R2060" s="11">
        <f t="shared" si="64"/>
        <v>0</v>
      </c>
      <c r="U2060" s="11">
        <f t="shared" si="65"/>
        <v>0</v>
      </c>
      <c r="Y2060" s="11">
        <f>IF(SUM(Tableau1[[#This Row],[Other access]:[Sci-hub access]])&gt;=1,1,0)</f>
        <v>0</v>
      </c>
      <c r="Z2060" s="12">
        <f>IF(OR(Tableau1[[#This Row],[Access R1 + S1+ T1 ]]&gt;=1,Tableau1[[#This Row],[Access V1 +W1 + X1]]&gt;=1),1,0)</f>
        <v>0</v>
      </c>
      <c r="AB2060" s="10" t="str">
        <f>Tableau1[[#This Row],[DOI]]</f>
        <v>doi: 10.1111/aos.13174</v>
      </c>
      <c r="AC2060" s="13" t="str">
        <f>Tableau1[[#This Row],[Authors]]&amp;", "&amp;Tableau1[[#This Row],[Title]]&amp;" "&amp;Tableau1[[#This Row],[Journal]]&amp;". "&amp;Tableau1[[#This Row],[Year]]</f>
        <v>Schmidt J, Peters S, Sauer L, Schweitzer D, Klemm M, Augsten R, Müller N, Hammer M., Fundus autofluorescence lifetimes are increased in non-proliferative diabetic retinopathy. Acta Ophthalmol. 2017</v>
      </c>
    </row>
    <row r="2061" spans="1:29" x14ac:dyDescent="0.3">
      <c r="A2061">
        <v>3687</v>
      </c>
      <c r="B2061" t="s">
        <v>6858</v>
      </c>
      <c r="C2061" t="s">
        <v>17099</v>
      </c>
      <c r="D2061" t="s">
        <v>27282</v>
      </c>
      <c r="E2061" t="s">
        <v>2523</v>
      </c>
      <c r="F2061" s="10"/>
      <c r="G2061">
        <v>2017</v>
      </c>
      <c r="J2061">
        <v>0.18429749894551817</v>
      </c>
      <c r="L2061" t="s">
        <v>38131</v>
      </c>
      <c r="M2061">
        <v>28548646</v>
      </c>
      <c r="Q2061" s="10"/>
      <c r="R2061" s="11">
        <f t="shared" si="64"/>
        <v>0</v>
      </c>
      <c r="U2061" s="11">
        <f t="shared" si="65"/>
        <v>0</v>
      </c>
      <c r="Y2061" s="11">
        <f>IF(SUM(Tableau1[[#This Row],[Other access]:[Sci-hub access]])&gt;=1,1,0)</f>
        <v>0</v>
      </c>
      <c r="Z2061" s="12">
        <f>IF(OR(Tableau1[[#This Row],[Access R1 + S1+ T1 ]]&gt;=1,Tableau1[[#This Row],[Access V1 +W1 + X1]]&gt;=1),1,0)</f>
        <v>0</v>
      </c>
      <c r="AB2061" s="10" t="str">
        <f>Tableau1[[#This Row],[DOI]]</f>
        <v>doi: 10.1038/eye.2017.72</v>
      </c>
      <c r="AC2061" s="13" t="str">
        <f>Tableau1[[#This Row],[Authors]]&amp;", "&amp;Tableau1[[#This Row],[Title]]&amp;" "&amp;Tableau1[[#This Row],[Journal]]&amp;". "&amp;Tableau1[[#This Row],[Year]]</f>
        <v>Srinivasan S, Swaminathan G, Kulothungan V, Raman R, Sharma T; Medscape.., Prevalence and the risk factors for visual impairment in age-related macular degeneration. Eye (Lond). 2017</v>
      </c>
    </row>
    <row r="2062" spans="1:29" x14ac:dyDescent="0.3">
      <c r="A2062">
        <v>1061</v>
      </c>
      <c r="B2062" t="s">
        <v>4323</v>
      </c>
      <c r="C2062" t="s">
        <v>14577</v>
      </c>
      <c r="D2062" t="s">
        <v>24744</v>
      </c>
      <c r="E2062" t="s">
        <v>34023</v>
      </c>
      <c r="F2062" s="10"/>
      <c r="G2062">
        <v>2017</v>
      </c>
      <c r="J2062">
        <v>0.18436479427929642</v>
      </c>
      <c r="L2062" t="s">
        <v>35549</v>
      </c>
      <c r="M2062">
        <v>29041796</v>
      </c>
      <c r="Q2062" s="10"/>
      <c r="R2062" s="11">
        <f t="shared" si="64"/>
        <v>0</v>
      </c>
      <c r="U2062" s="11">
        <f t="shared" si="65"/>
        <v>0</v>
      </c>
      <c r="Y2062" s="11">
        <f>IF(SUM(Tableau1[[#This Row],[Other access]:[Sci-hub access]])&gt;=1,1,0)</f>
        <v>0</v>
      </c>
      <c r="Z2062" s="12">
        <f>IF(OR(Tableau1[[#This Row],[Access R1 + S1+ T1 ]]&gt;=1,Tableau1[[#This Row],[Access V1 +W1 + X1]]&gt;=1),1,0)</f>
        <v>0</v>
      </c>
      <c r="AB2062" s="10" t="str">
        <f>Tableau1[[#This Row],[DOI]]</f>
        <v>doi: 10.4102/phcfm.v9i1.1440</v>
      </c>
      <c r="AC2062" s="13" t="str">
        <f>Tableau1[[#This Row],[Authors]]&amp;", "&amp;Tableau1[[#This Row],[Title]]&amp;" "&amp;Tableau1[[#This Row],[Journal]]&amp;". "&amp;Tableau1[[#This Row],[Year]]</f>
        <v>Cairncross JP, Steinberg WJ, Labuschagne MJ., Prevalence of eye pathology in a group of diabetic patients at National District Hospital Outpatient Department in Bloemfontein, South Africa. Afr J Prim Health Care Fam Med. 2017</v>
      </c>
    </row>
    <row r="2063" spans="1:29" x14ac:dyDescent="0.3">
      <c r="A2063">
        <v>811</v>
      </c>
      <c r="B2063" t="s">
        <v>4074</v>
      </c>
      <c r="C2063" t="s">
        <v>14328</v>
      </c>
      <c r="D2063" t="s">
        <v>24494</v>
      </c>
      <c r="E2063" t="s">
        <v>2490</v>
      </c>
      <c r="F2063" s="10"/>
      <c r="G2063">
        <v>2018</v>
      </c>
      <c r="J2063">
        <v>0.18436619782380326</v>
      </c>
      <c r="L2063" t="s">
        <v>35304</v>
      </c>
      <c r="M2063">
        <v>29101008</v>
      </c>
      <c r="Q2063" s="10"/>
      <c r="R2063" s="11">
        <f t="shared" si="64"/>
        <v>0</v>
      </c>
      <c r="U2063" s="11">
        <f t="shared" si="65"/>
        <v>0</v>
      </c>
      <c r="Y2063" s="11">
        <f>IF(SUM(Tableau1[[#This Row],[Other access]:[Sci-hub access]])&gt;=1,1,0)</f>
        <v>0</v>
      </c>
      <c r="Z2063" s="12">
        <f>IF(OR(Tableau1[[#This Row],[Access R1 + S1+ T1 ]]&gt;=1,Tableau1[[#This Row],[Access V1 +W1 + X1]]&gt;=1),1,0)</f>
        <v>0</v>
      </c>
      <c r="AB2063" s="10" t="str">
        <f>Tableau1[[#This Row],[DOI]]</f>
        <v>doi: 10.1016/j.ajo.2017.10.015</v>
      </c>
      <c r="AC2063" s="13" t="str">
        <f>Tableau1[[#This Row],[Authors]]&amp;", "&amp;Tableau1[[#This Row],[Title]]&amp;" "&amp;Tableau1[[#This Row],[Journal]]&amp;". "&amp;Tableau1[[#This Row],[Year]]</f>
        <v>Aslam TM, Zaki HR, Mahmood S, Ali ZC, Ahmad NA, Thorell MR, Balaskas K., Use of a Neural Net to Model the Impact of Optical Coherence Tomography Abnormalities on Vision in Age-related Macular Degeneration. Am J Ophthalmol. 2018</v>
      </c>
    </row>
    <row r="2064" spans="1:29" x14ac:dyDescent="0.3">
      <c r="A2064">
        <v>2074</v>
      </c>
      <c r="B2064" t="s">
        <v>5313</v>
      </c>
      <c r="C2064" t="s">
        <v>15558</v>
      </c>
      <c r="D2064" t="s">
        <v>25735</v>
      </c>
      <c r="E2064" t="s">
        <v>2511</v>
      </c>
      <c r="F2064" s="10"/>
      <c r="G2064">
        <v>2017</v>
      </c>
      <c r="J2064">
        <v>0.1843727237288515</v>
      </c>
      <c r="L2064" t="s">
        <v>36545</v>
      </c>
      <c r="M2064">
        <v>28820168</v>
      </c>
      <c r="Q2064" s="10"/>
      <c r="R2064" s="11">
        <f t="shared" si="64"/>
        <v>0</v>
      </c>
      <c r="U2064" s="11">
        <f t="shared" si="65"/>
        <v>0</v>
      </c>
      <c r="Y2064" s="11">
        <f>IF(SUM(Tableau1[[#This Row],[Other access]:[Sci-hub access]])&gt;=1,1,0)</f>
        <v>0</v>
      </c>
      <c r="Z2064" s="12">
        <f>IF(OR(Tableau1[[#This Row],[Access R1 + S1+ T1 ]]&gt;=1,Tableau1[[#This Row],[Access V1 +W1 + X1]]&gt;=1),1,0)</f>
        <v>0</v>
      </c>
      <c r="AB2064" s="10" t="str">
        <f>Tableau1[[#This Row],[DOI]]</f>
        <v>doi: 10.4103/ijo.IJO_41_16</v>
      </c>
      <c r="AC2064" s="13" t="str">
        <f>Tableau1[[#This Row],[Authors]]&amp;", "&amp;Tableau1[[#This Row],[Title]]&amp;" "&amp;Tableau1[[#This Row],[Journal]]&amp;". "&amp;Tableau1[[#This Row],[Year]]</f>
        <v>Shanmugam MP, Ramanjulu R, Dwivedi S, Barigali A, Havanje A., Therapeutic surprise! Photodynamic therapy for cavernous haemangioma of the disc. Indian J Ophthalmol. 2017</v>
      </c>
    </row>
    <row r="2065" spans="1:29" x14ac:dyDescent="0.3">
      <c r="A2065">
        <v>5979</v>
      </c>
      <c r="B2065" t="s">
        <v>8975</v>
      </c>
      <c r="C2065" t="s">
        <v>19189</v>
      </c>
      <c r="D2065" t="s">
        <v>29405</v>
      </c>
      <c r="E2065" t="s">
        <v>2490</v>
      </c>
      <c r="F2065" s="10"/>
      <c r="G2065">
        <v>2017</v>
      </c>
      <c r="J2065">
        <v>0.18485842714313605</v>
      </c>
      <c r="L2065" t="s">
        <v>40358</v>
      </c>
      <c r="M2065">
        <v>28263734</v>
      </c>
      <c r="Q2065" s="10"/>
      <c r="R2065" s="11">
        <f t="shared" si="64"/>
        <v>0</v>
      </c>
      <c r="U2065" s="11">
        <f t="shared" si="65"/>
        <v>0</v>
      </c>
      <c r="Y2065" s="11">
        <f>IF(SUM(Tableau1[[#This Row],[Other access]:[Sci-hub access]])&gt;=1,1,0)</f>
        <v>0</v>
      </c>
      <c r="Z2065" s="12">
        <f>IF(OR(Tableau1[[#This Row],[Access R1 + S1+ T1 ]]&gt;=1,Tableau1[[#This Row],[Access V1 +W1 + X1]]&gt;=1),1,0)</f>
        <v>0</v>
      </c>
      <c r="AB2065" s="10" t="str">
        <f>Tableau1[[#This Row],[DOI]]</f>
        <v>doi: 10.1016/j.ajo.2017.02.027</v>
      </c>
      <c r="AC2065" s="13" t="str">
        <f>Tableau1[[#This Row],[Authors]]&amp;", "&amp;Tableau1[[#This Row],[Title]]&amp;" "&amp;Tableau1[[#This Row],[Journal]]&amp;". "&amp;Tableau1[[#This Row],[Year]]</f>
        <v>Shajari M, Cremonese C, Petermann K, Singh P, Müller M, Kohnen T., Comparison of Axial Length, Corneal Curvature, and Anterior Chamber Depth Measurements of 2 Recently Introduced Devices to a Known Biometer. Am J Ophthalmol. 2017</v>
      </c>
    </row>
    <row r="2066" spans="1:29" ht="28.8" x14ac:dyDescent="0.3">
      <c r="A2066">
        <v>8596</v>
      </c>
      <c r="B2066" t="s">
        <v>11258</v>
      </c>
      <c r="C2066" t="s">
        <v>21442</v>
      </c>
      <c r="D2066" t="s">
        <v>31697</v>
      </c>
      <c r="E2066" t="s">
        <v>34177</v>
      </c>
      <c r="F2066" s="10"/>
      <c r="G2066">
        <v>2017</v>
      </c>
      <c r="J2066">
        <v>0.18494084339555283</v>
      </c>
      <c r="L2066" t="s">
        <v>42932</v>
      </c>
      <c r="M2066">
        <v>27886414</v>
      </c>
      <c r="Q2066" s="10"/>
      <c r="R2066" s="11">
        <f t="shared" si="64"/>
        <v>0</v>
      </c>
      <c r="U2066" s="11">
        <f t="shared" si="65"/>
        <v>0</v>
      </c>
      <c r="Y2066" s="11">
        <f>IF(SUM(Tableau1[[#This Row],[Other access]:[Sci-hub access]])&gt;=1,1,0)</f>
        <v>0</v>
      </c>
      <c r="Z2066" s="12">
        <f>IF(OR(Tableau1[[#This Row],[Access R1 + S1+ T1 ]]&gt;=1,Tableau1[[#This Row],[Access V1 +W1 + X1]]&gt;=1),1,0)</f>
        <v>0</v>
      </c>
      <c r="AB2066" s="10" t="str">
        <f>Tableau1[[#This Row],[DOI]]</f>
        <v>doi: 10.1111/ejn.13486</v>
      </c>
      <c r="AC2066" s="13" t="str">
        <f>Tableau1[[#This Row],[Authors]]&amp;", "&amp;Tableau1[[#This Row],[Title]]&amp;" "&amp;Tableau1[[#This Row],[Journal]]&amp;". "&amp;Tableau1[[#This Row],[Year]]</f>
        <v>Farajdokht F, Babri S, Karimi P, Alipour MR, Bughchechi R, Mohaddes G., Chronic ghrelin treatment reduced photophobia and anxiety-like behaviors in nitroglycerin- induced migraine: role of pituitary adenylate cyclase-activating polypeptide. Eur J Neurosci. 2017</v>
      </c>
    </row>
    <row r="2067" spans="1:29" x14ac:dyDescent="0.3">
      <c r="A2067">
        <v>7581</v>
      </c>
      <c r="B2067" t="s">
        <v>10373</v>
      </c>
      <c r="C2067" t="s">
        <v>20573</v>
      </c>
      <c r="D2067" t="s">
        <v>30808</v>
      </c>
      <c r="E2067" t="s">
        <v>2468</v>
      </c>
      <c r="F2067" s="10"/>
      <c r="G2067">
        <v>2017</v>
      </c>
      <c r="J2067">
        <v>0.18497796534774247</v>
      </c>
      <c r="L2067" t="s">
        <v>41936</v>
      </c>
      <c r="M2067">
        <v>28079653</v>
      </c>
      <c r="Q2067" s="10"/>
      <c r="R2067" s="11">
        <f t="shared" si="64"/>
        <v>0</v>
      </c>
      <c r="U2067" s="11">
        <f t="shared" si="65"/>
        <v>0</v>
      </c>
      <c r="Y2067" s="11">
        <f>IF(SUM(Tableau1[[#This Row],[Other access]:[Sci-hub access]])&gt;=1,1,0)</f>
        <v>0</v>
      </c>
      <c r="Z2067" s="12">
        <f>IF(OR(Tableau1[[#This Row],[Access R1 + S1+ T1 ]]&gt;=1,Tableau1[[#This Row],[Access V1 +W1 + X1]]&gt;=1),1,0)</f>
        <v>0</v>
      </c>
      <c r="AB2067" s="10" t="str">
        <f>Tableau1[[#This Row],[DOI]]</f>
        <v>doi: 10.1097/IJG.0000000000000623</v>
      </c>
      <c r="AC2067" s="13" t="str">
        <f>Tableau1[[#This Row],[Authors]]&amp;", "&amp;Tableau1[[#This Row],[Title]]&amp;" "&amp;Tableau1[[#This Row],[Journal]]&amp;". "&amp;Tableau1[[#This Row],[Year]]</f>
        <v>Chun YS, Lee DI, Kwon J, Park IK., Comparison of Impact of Monocular and Integrated Binocular Visual Fields on Vision-related Quality of Life. J Glaucoma. 2017</v>
      </c>
    </row>
    <row r="2068" spans="1:29" ht="28.8" x14ac:dyDescent="0.3">
      <c r="A2068">
        <v>8363</v>
      </c>
      <c r="B2068" t="s">
        <v>11058</v>
      </c>
      <c r="C2068" t="s">
        <v>21244</v>
      </c>
      <c r="D2068" t="s">
        <v>31496</v>
      </c>
      <c r="E2068" t="s">
        <v>2532</v>
      </c>
      <c r="F2068" s="10"/>
      <c r="G2068">
        <v>2017</v>
      </c>
      <c r="J2068">
        <v>0.18503002363980581</v>
      </c>
      <c r="L2068" t="s">
        <v>42706</v>
      </c>
      <c r="M2068">
        <v>27928695</v>
      </c>
      <c r="Q2068" s="10"/>
      <c r="R2068" s="11">
        <f t="shared" si="64"/>
        <v>0</v>
      </c>
      <c r="U2068" s="11">
        <f t="shared" si="65"/>
        <v>0</v>
      </c>
      <c r="Y2068" s="11">
        <f>IF(SUM(Tableau1[[#This Row],[Other access]:[Sci-hub access]])&gt;=1,1,0)</f>
        <v>0</v>
      </c>
      <c r="Z2068" s="12">
        <f>IF(OR(Tableau1[[#This Row],[Access R1 + S1+ T1 ]]&gt;=1,Tableau1[[#This Row],[Access V1 +W1 + X1]]&gt;=1),1,0)</f>
        <v>0</v>
      </c>
      <c r="AB2068" s="10" t="str">
        <f>Tableau1[[#This Row],[DOI]]</f>
        <v>doi: 10.1007/s10384-016-0492-7</v>
      </c>
      <c r="AC2068" s="13" t="str">
        <f>Tableau1[[#This Row],[Authors]]&amp;", "&amp;Tableau1[[#This Row],[Title]]&amp;" "&amp;Tableau1[[#This Row],[Journal]]&amp;". "&amp;Tableau1[[#This Row],[Year]]</f>
        <v>Hosokawa M, Morizane Y, Hirano M, Kimura S, Kumase F, Shiode Y, Doi S, Toshima S, Hosogi M, Fujiwara A, Mitsuhashi T, Shiraga F., One-year outcomes of a treat-and-extend regimen of intravitreal aflibercept for polypoidal choroidal vasculopathy. Jpn J Ophthalmol. 2017</v>
      </c>
    </row>
    <row r="2069" spans="1:29" ht="28.8" x14ac:dyDescent="0.3">
      <c r="A2069">
        <v>8408</v>
      </c>
      <c r="B2069" t="s">
        <v>11091</v>
      </c>
      <c r="C2069" t="s">
        <v>21277</v>
      </c>
      <c r="D2069" t="s">
        <v>31529</v>
      </c>
      <c r="E2069" t="s">
        <v>2458</v>
      </c>
      <c r="F2069" s="10"/>
      <c r="G2069">
        <v>2017</v>
      </c>
      <c r="J2069">
        <v>0.18515258439764581</v>
      </c>
      <c r="L2069" t="s">
        <v>42749</v>
      </c>
      <c r="M2069">
        <v>27918775</v>
      </c>
      <c r="Q2069" s="10"/>
      <c r="R2069" s="11">
        <f t="shared" si="64"/>
        <v>0</v>
      </c>
      <c r="U2069" s="11">
        <f t="shared" si="65"/>
        <v>0</v>
      </c>
      <c r="Y2069" s="11">
        <f>IF(SUM(Tableau1[[#This Row],[Other access]:[Sci-hub access]])&gt;=1,1,0)</f>
        <v>0</v>
      </c>
      <c r="Z2069" s="12">
        <f>IF(OR(Tableau1[[#This Row],[Access R1 + S1+ T1 ]]&gt;=1,Tableau1[[#This Row],[Access V1 +W1 + X1]]&gt;=1),1,0)</f>
        <v>0</v>
      </c>
      <c r="AB2069" s="10" t="str">
        <f>Tableau1[[#This Row],[DOI]]</f>
        <v>doi: 10.1001/jamaophthalmol.2016.4752</v>
      </c>
      <c r="AC2069" s="13" t="str">
        <f>Tableau1[[#This Row],[Authors]]&amp;", "&amp;Tableau1[[#This Row],[Title]]&amp;" "&amp;Tableau1[[#This Row],[Journal]]&amp;". "&amp;Tableau1[[#This Row],[Year]]</f>
        <v>Williams KM, Bentham GC, Young IS, McGinty A, McKay GJ, Hogg R, Hammond CJ, Chakravarthy U, Rahu M, Seland J, Soubrane G, Tomazzoli L, Topouzis F, Fletcher AE., Association Between Myopia, Ultraviolet B Radiation Exposure, Serum Vitamin D Concentrations, and Genetic Polymorphisms in Vitamin D Metabolic Pathways in a Multicountry European Study. JAMA Ophthalmol. 2017</v>
      </c>
    </row>
    <row r="2070" spans="1:29" x14ac:dyDescent="0.3">
      <c r="A2070">
        <v>3459</v>
      </c>
      <c r="B2070" t="s">
        <v>6634</v>
      </c>
      <c r="C2070" t="s">
        <v>16876</v>
      </c>
      <c r="D2070" t="s">
        <v>27058</v>
      </c>
      <c r="E2070" t="s">
        <v>2632</v>
      </c>
      <c r="F2070" s="10"/>
      <c r="G2070">
        <v>2017</v>
      </c>
      <c r="J2070">
        <v>0.18532926775052017</v>
      </c>
      <c r="L2070" t="s">
        <v>37908</v>
      </c>
      <c r="M2070">
        <v>28583452</v>
      </c>
      <c r="Q2070" s="10"/>
      <c r="R2070" s="11">
        <f t="shared" si="64"/>
        <v>0</v>
      </c>
      <c r="U2070" s="11">
        <f t="shared" si="65"/>
        <v>0</v>
      </c>
      <c r="Y2070" s="11">
        <f>IF(SUM(Tableau1[[#This Row],[Other access]:[Sci-hub access]])&gt;=1,1,0)</f>
        <v>0</v>
      </c>
      <c r="Z2070" s="12">
        <f>IF(OR(Tableau1[[#This Row],[Access R1 + S1+ T1 ]]&gt;=1,Tableau1[[#This Row],[Access V1 +W1 + X1]]&gt;=1),1,0)</f>
        <v>0</v>
      </c>
      <c r="AB2070" s="10" t="str">
        <f>Tableau1[[#This Row],[DOI]]</f>
        <v>doi: 10.1016/j.wneu.2017.05.144</v>
      </c>
      <c r="AC2070" s="13" t="str">
        <f>Tableau1[[#This Row],[Authors]]&amp;", "&amp;Tableau1[[#This Row],[Title]]&amp;" "&amp;Tableau1[[#This Row],[Journal]]&amp;". "&amp;Tableau1[[#This Row],[Year]]</f>
        <v>Luomaranta T, Raappana A, Saarela V, Liinamaa MJ., Factors Affecting the Visual Outcome of Pituitary Adenoma Patients Treated with Endoscopic Transsphenoidal Surgery. World Neurosurg. 2017</v>
      </c>
    </row>
    <row r="2071" spans="1:29" x14ac:dyDescent="0.3">
      <c r="A2071">
        <v>10929</v>
      </c>
      <c r="B2071" t="s">
        <v>13365</v>
      </c>
      <c r="C2071" t="s">
        <v>23527</v>
      </c>
      <c r="D2071" t="s">
        <v>33819</v>
      </c>
      <c r="E2071" t="s">
        <v>2457</v>
      </c>
      <c r="F2071" s="10"/>
      <c r="G2071">
        <v>2017</v>
      </c>
      <c r="J2071">
        <v>0.18553475759144122</v>
      </c>
      <c r="L2071" t="s">
        <v>45170</v>
      </c>
      <c r="M2071">
        <v>26829446</v>
      </c>
      <c r="Q2071" s="10"/>
      <c r="R2071" s="11">
        <f t="shared" si="64"/>
        <v>0</v>
      </c>
      <c r="U2071" s="11">
        <f t="shared" si="65"/>
        <v>0</v>
      </c>
      <c r="Y2071" s="11">
        <f>IF(SUM(Tableau1[[#This Row],[Other access]:[Sci-hub access]])&gt;=1,1,0)</f>
        <v>0</v>
      </c>
      <c r="Z2071" s="12">
        <f>IF(OR(Tableau1[[#This Row],[Access R1 + S1+ T1 ]]&gt;=1,Tableau1[[#This Row],[Access V1 +W1 + X1]]&gt;=1),1,0)</f>
        <v>0</v>
      </c>
      <c r="AB2071" s="10" t="str">
        <f>Tableau1[[#This Row],[DOI]]</f>
        <v>doi: 10.1097/ICB.0000000000000275</v>
      </c>
      <c r="AC2071" s="13" t="str">
        <f>Tableau1[[#This Row],[Authors]]&amp;", "&amp;Tableau1[[#This Row],[Title]]&amp;" "&amp;Tableau1[[#This Row],[Journal]]&amp;". "&amp;Tableau1[[#This Row],[Year]]</f>
        <v>Rahimy E, Doyle BC, Brown GC., RUPTURED RETINAL ARTERIAL MACROANEURYSM ON THE OPTIC DISK. Retin Cases Brief Rep. 2017</v>
      </c>
    </row>
    <row r="2072" spans="1:29" x14ac:dyDescent="0.3">
      <c r="A2072">
        <v>11005</v>
      </c>
      <c r="B2072" t="s">
        <v>13434</v>
      </c>
      <c r="C2072" t="s">
        <v>23596</v>
      </c>
      <c r="D2072" t="s">
        <v>33888</v>
      </c>
      <c r="E2072" t="s">
        <v>2447</v>
      </c>
      <c r="F2072" s="10"/>
      <c r="G2072">
        <v>2017</v>
      </c>
      <c r="J2072">
        <v>0.18567683161182025</v>
      </c>
      <c r="L2072" t="s">
        <v>45246</v>
      </c>
      <c r="M2072">
        <v>26588207</v>
      </c>
      <c r="Q2072" s="10"/>
      <c r="R2072" s="11">
        <f t="shared" si="64"/>
        <v>0</v>
      </c>
      <c r="U2072" s="11">
        <f t="shared" si="65"/>
        <v>0</v>
      </c>
      <c r="Y2072" s="11">
        <f>IF(SUM(Tableau1[[#This Row],[Other access]:[Sci-hub access]])&gt;=1,1,0)</f>
        <v>0</v>
      </c>
      <c r="Z2072" s="12">
        <f>IF(OR(Tableau1[[#This Row],[Access R1 + S1+ T1 ]]&gt;=1,Tableau1[[#This Row],[Access V1 +W1 + X1]]&gt;=1),1,0)</f>
        <v>0</v>
      </c>
      <c r="AB2072" s="10" t="str">
        <f>Tableau1[[#This Row],[DOI]]</f>
        <v>doi: 10.1097/IOP.0000000000000592</v>
      </c>
      <c r="AC2072" s="13" t="str">
        <f>Tableau1[[#This Row],[Authors]]&amp;", "&amp;Tableau1[[#This Row],[Title]]&amp;" "&amp;Tableau1[[#This Row],[Journal]]&amp;". "&amp;Tableau1[[#This Row],[Year]]</f>
        <v>Dulz S, Wagenfeld L, Richard G, Schrum J, Muschol N, Keserü M., A Case of a Bilateral Cicatricial Upper Eyelid Entropion After Hematopoietic Stem Cell Transplantation in Mucopolysaccharidosis Type I. Ophthal Plast Reconstr Surg. 2017</v>
      </c>
    </row>
    <row r="2073" spans="1:29" x14ac:dyDescent="0.3">
      <c r="A2073">
        <v>7870</v>
      </c>
      <c r="B2073" t="s">
        <v>1495</v>
      </c>
      <c r="C2073" t="s">
        <v>1496</v>
      </c>
      <c r="D2073" t="s">
        <v>1497</v>
      </c>
      <c r="E2073" t="s">
        <v>2962</v>
      </c>
      <c r="F2073" s="10"/>
      <c r="G2073">
        <v>2017</v>
      </c>
      <c r="J2073">
        <v>0.18568454893472519</v>
      </c>
      <c r="L2073" t="s">
        <v>42219</v>
      </c>
      <c r="M2073">
        <v>28039766</v>
      </c>
      <c r="Q2073" s="10"/>
      <c r="R2073" s="11">
        <f t="shared" si="64"/>
        <v>0</v>
      </c>
      <c r="U2073" s="11">
        <f t="shared" si="65"/>
        <v>0</v>
      </c>
      <c r="Y2073" s="11">
        <f>IF(SUM(Tableau1[[#This Row],[Other access]:[Sci-hub access]])&gt;=1,1,0)</f>
        <v>0</v>
      </c>
      <c r="Z2073" s="12">
        <f>IF(OR(Tableau1[[#This Row],[Access R1 + S1+ T1 ]]&gt;=1,Tableau1[[#This Row],[Access V1 +W1 + X1]]&gt;=1),1,0)</f>
        <v>0</v>
      </c>
      <c r="AB2073" s="10" t="str">
        <f>Tableau1[[#This Row],[DOI]]</f>
        <v>doi: 10.1016/j.neurobiolaging.2016.11.018</v>
      </c>
      <c r="AC2073" s="13" t="str">
        <f>Tableau1[[#This Row],[Authors]]&amp;", "&amp;Tableau1[[#This Row],[Title]]&amp;" "&amp;Tableau1[[#This Row],[Journal]]&amp;". "&amp;Tableau1[[#This Row],[Year]]</f>
        <v>Hagbi-Levi S, Grunin M, Jaouni T, Tiosano L, Rinsky B, Elbaz-Hayoun S, Peled A, Chowers I., Proangiogenic characteristics of activated macrophages from patients with age-related macular degeneration. Neurobiol Aging. 2017</v>
      </c>
    </row>
    <row r="2074" spans="1:29" ht="28.8" x14ac:dyDescent="0.3">
      <c r="A2074">
        <v>4717</v>
      </c>
      <c r="B2074" t="s">
        <v>7828</v>
      </c>
      <c r="C2074" t="s">
        <v>18060</v>
      </c>
      <c r="D2074" t="s">
        <v>28258</v>
      </c>
      <c r="E2074" t="s">
        <v>2834</v>
      </c>
      <c r="F2074" s="10"/>
      <c r="G2074">
        <v>2017</v>
      </c>
      <c r="J2074">
        <v>0.1857591800334718</v>
      </c>
      <c r="L2074" t="s">
        <v>39133</v>
      </c>
      <c r="M2074">
        <v>28415418</v>
      </c>
      <c r="Q2074" s="10"/>
      <c r="R2074" s="11">
        <f t="shared" si="64"/>
        <v>0</v>
      </c>
      <c r="U2074" s="11">
        <f t="shared" si="65"/>
        <v>0</v>
      </c>
      <c r="Y2074" s="11">
        <f>IF(SUM(Tableau1[[#This Row],[Other access]:[Sci-hub access]])&gt;=1,1,0)</f>
        <v>0</v>
      </c>
      <c r="Z2074" s="12">
        <f>IF(OR(Tableau1[[#This Row],[Access R1 + S1+ T1 ]]&gt;=1,Tableau1[[#This Row],[Access V1 +W1 + X1]]&gt;=1),1,0)</f>
        <v>0</v>
      </c>
      <c r="AB2074" s="10" t="str">
        <f>Tableau1[[#This Row],[DOI]]</f>
        <v>doi: 10.1016/j.msec.2017.03.029</v>
      </c>
      <c r="AC2074" s="13" t="str">
        <f>Tableau1[[#This Row],[Authors]]&amp;", "&amp;Tableau1[[#This Row],[Title]]&amp;" "&amp;Tableau1[[#This Row],[Journal]]&amp;". "&amp;Tableau1[[#This Row],[Year]]</f>
        <v>Huang X, Luo C, Lin L, Zhang L, Li H, Yao K, Xu Z., UV-assisted treatment on hydrophobic acrylic IOLs anterior surface with methacryloyloxyethyl phosphorylcholine: Reducing inflammation and maintaining low posterior capsular opacification properties. Mater Sci Eng C Mater Biol Appl. 2017</v>
      </c>
    </row>
    <row r="2075" spans="1:29" x14ac:dyDescent="0.3">
      <c r="A2075">
        <v>2142</v>
      </c>
      <c r="B2075" t="s">
        <v>5377</v>
      </c>
      <c r="C2075" t="s">
        <v>15622</v>
      </c>
      <c r="D2075" t="s">
        <v>25799</v>
      </c>
      <c r="E2075" t="s">
        <v>2597</v>
      </c>
      <c r="F2075" s="10"/>
      <c r="G2075">
        <v>2017</v>
      </c>
      <c r="J2075">
        <v>0.18607054784133736</v>
      </c>
      <c r="L2075" t="s">
        <v>36613</v>
      </c>
      <c r="M2075">
        <v>28812399</v>
      </c>
      <c r="Q2075" s="10"/>
      <c r="R2075" s="11">
        <f t="shared" si="64"/>
        <v>0</v>
      </c>
      <c r="U2075" s="11">
        <f t="shared" si="65"/>
        <v>0</v>
      </c>
      <c r="Y2075" s="11">
        <f>IF(SUM(Tableau1[[#This Row],[Other access]:[Sci-hub access]])&gt;=1,1,0)</f>
        <v>0</v>
      </c>
      <c r="Z2075" s="12">
        <f>IF(OR(Tableau1[[#This Row],[Access R1 + S1+ T1 ]]&gt;=1,Tableau1[[#This Row],[Access V1 +W1 + X1]]&gt;=1),1,0)</f>
        <v>0</v>
      </c>
      <c r="AB2075" s="10" t="str">
        <f>Tableau1[[#This Row],[DOI]]</f>
        <v>doi: 10.1080/01676830.2017.1337175</v>
      </c>
      <c r="AC2075" s="13" t="str">
        <f>Tableau1[[#This Row],[Authors]]&amp;", "&amp;Tableau1[[#This Row],[Title]]&amp;" "&amp;Tableau1[[#This Row],[Journal]]&amp;". "&amp;Tableau1[[#This Row],[Year]]</f>
        <v>Strand AT, Czyz CN, Gibson A., Canthal cutdown for emergent treatment of orbital compartment syndrome. Orbit. 2017</v>
      </c>
    </row>
    <row r="2076" spans="1:29" x14ac:dyDescent="0.3">
      <c r="A2076">
        <v>9145</v>
      </c>
      <c r="B2076" t="s">
        <v>11743</v>
      </c>
      <c r="C2076" t="s">
        <v>21918</v>
      </c>
      <c r="D2076" t="s">
        <v>32184</v>
      </c>
      <c r="E2076" t="s">
        <v>34349</v>
      </c>
      <c r="F2076" s="10"/>
      <c r="G2076">
        <v>2017</v>
      </c>
      <c r="J2076">
        <v>0.18631337666426928</v>
      </c>
      <c r="L2076" t="s">
        <v>43461</v>
      </c>
      <c r="M2076">
        <v>27775880</v>
      </c>
      <c r="Q2076" s="10"/>
      <c r="R2076" s="11">
        <f t="shared" si="64"/>
        <v>0</v>
      </c>
      <c r="U2076" s="11">
        <f t="shared" si="65"/>
        <v>0</v>
      </c>
      <c r="Y2076" s="11">
        <f>IF(SUM(Tableau1[[#This Row],[Other access]:[Sci-hub access]])&gt;=1,1,0)</f>
        <v>0</v>
      </c>
      <c r="Z2076" s="12">
        <f>IF(OR(Tableau1[[#This Row],[Access R1 + S1+ T1 ]]&gt;=1,Tableau1[[#This Row],[Access V1 +W1 + X1]]&gt;=1),1,0)</f>
        <v>0</v>
      </c>
      <c r="AB2076" s="10" t="str">
        <f>Tableau1[[#This Row],[DOI]]</f>
        <v>doi: 10.1111/pcmr.12546</v>
      </c>
      <c r="AC2076" s="13" t="str">
        <f>Tableau1[[#This Row],[Authors]]&amp;", "&amp;Tableau1[[#This Row],[Title]]&amp;" "&amp;Tableau1[[#This Row],[Journal]]&amp;". "&amp;Tableau1[[#This Row],[Year]]</f>
        <v>Dolinska MB, Kus NJ, Farney SK, Wingfield PT, Brooks BP, Sergeev YV., Oculocutaneous albinism type 1: link between mutations, tyrosinase conformational stability, and enzymatic activity. Pigment Cell Melanoma Res. 2017</v>
      </c>
    </row>
    <row r="2077" spans="1:29" x14ac:dyDescent="0.3">
      <c r="A2077">
        <v>4748</v>
      </c>
      <c r="B2077" t="s">
        <v>7855</v>
      </c>
      <c r="C2077" t="s">
        <v>18086</v>
      </c>
      <c r="D2077" t="s">
        <v>28285</v>
      </c>
      <c r="E2077" t="s">
        <v>2512</v>
      </c>
      <c r="F2077" s="10"/>
      <c r="G2077">
        <v>2017</v>
      </c>
      <c r="J2077">
        <v>0.18632394051840961</v>
      </c>
      <c r="L2077" t="s">
        <v>39163</v>
      </c>
      <c r="M2077">
        <v>28410663</v>
      </c>
      <c r="Q2077" s="10"/>
      <c r="R2077" s="11">
        <f t="shared" si="64"/>
        <v>0</v>
      </c>
      <c r="U2077" s="11">
        <f t="shared" si="65"/>
        <v>0</v>
      </c>
      <c r="Y2077" s="11">
        <f>IF(SUM(Tableau1[[#This Row],[Other access]:[Sci-hub access]])&gt;=1,1,0)</f>
        <v>0</v>
      </c>
      <c r="Z2077" s="12">
        <f>IF(OR(Tableau1[[#This Row],[Access R1 + S1+ T1 ]]&gt;=1,Tableau1[[#This Row],[Access V1 +W1 + X1]]&gt;=1),1,0)</f>
        <v>0</v>
      </c>
      <c r="AB2077" s="10" t="str">
        <f>Tableau1[[#This Row],[DOI]]</f>
        <v>doi: 10.1016/j.ncl.2017.01.008</v>
      </c>
      <c r="AC2077" s="13" t="str">
        <f>Tableau1[[#This Row],[Authors]]&amp;", "&amp;Tableau1[[#This Row],[Title]]&amp;" "&amp;Tableau1[[#This Row],[Journal]]&amp;". "&amp;Tableau1[[#This Row],[Year]]</f>
        <v>Olney NT, Spina S, Miller BL., Frontotemporal Dementia. Neurol Clin. 2017</v>
      </c>
    </row>
    <row r="2078" spans="1:29" x14ac:dyDescent="0.3">
      <c r="A2078">
        <v>8132</v>
      </c>
      <c r="B2078" t="s">
        <v>10848</v>
      </c>
      <c r="C2078" t="s">
        <v>21036</v>
      </c>
      <c r="D2078" t="s">
        <v>31286</v>
      </c>
      <c r="E2078" t="s">
        <v>34031</v>
      </c>
      <c r="F2078" s="10"/>
      <c r="G2078">
        <v>2017</v>
      </c>
      <c r="J2078">
        <v>0.18644477570390006</v>
      </c>
      <c r="L2078" t="s">
        <v>42479</v>
      </c>
      <c r="M2078">
        <v>27992238</v>
      </c>
      <c r="Q2078" s="10"/>
      <c r="R2078" s="11">
        <f t="shared" si="64"/>
        <v>0</v>
      </c>
      <c r="U2078" s="11">
        <f t="shared" si="65"/>
        <v>0</v>
      </c>
      <c r="Y2078" s="11">
        <f>IF(SUM(Tableau1[[#This Row],[Other access]:[Sci-hub access]])&gt;=1,1,0)</f>
        <v>0</v>
      </c>
      <c r="Z2078" s="12">
        <f>IF(OR(Tableau1[[#This Row],[Access R1 + S1+ T1 ]]&gt;=1,Tableau1[[#This Row],[Access V1 +W1 + X1]]&gt;=1),1,0)</f>
        <v>0</v>
      </c>
      <c r="AB2078" s="10" t="str">
        <f>Tableau1[[#This Row],[DOI]]</f>
        <v>doi: 10.1089/jop.2016.0153</v>
      </c>
      <c r="AC2078" s="13" t="str">
        <f>Tableau1[[#This Row],[Authors]]&amp;", "&amp;Tableau1[[#This Row],[Title]]&amp;" "&amp;Tableau1[[#This Row],[Journal]]&amp;". "&amp;Tableau1[[#This Row],[Year]]</f>
        <v>Guo J, Luo X, Liang J, Xiao M, Sun X., Antiangiogenic Effects of Doxazosin on Experimental Choroidal Neovascularization in Mice. J Ocul Pharmacol Ther. 2017</v>
      </c>
    </row>
    <row r="2079" spans="1:29" x14ac:dyDescent="0.3">
      <c r="A2079">
        <v>4762</v>
      </c>
      <c r="B2079" t="s">
        <v>7868</v>
      </c>
      <c r="C2079" t="s">
        <v>18098</v>
      </c>
      <c r="D2079" t="s">
        <v>28298</v>
      </c>
      <c r="E2079" t="s">
        <v>2447</v>
      </c>
      <c r="F2079" s="10"/>
      <c r="G2079">
        <v>2017</v>
      </c>
      <c r="J2079">
        <v>0.18647962361987247</v>
      </c>
      <c r="L2079" t="s">
        <v>39177</v>
      </c>
      <c r="M2079">
        <v>28410267</v>
      </c>
      <c r="Q2079" s="10"/>
      <c r="R2079" s="11">
        <f t="shared" si="64"/>
        <v>0</v>
      </c>
      <c r="U2079" s="11">
        <f t="shared" si="65"/>
        <v>0</v>
      </c>
      <c r="Y2079" s="11">
        <f>IF(SUM(Tableau1[[#This Row],[Other access]:[Sci-hub access]])&gt;=1,1,0)</f>
        <v>0</v>
      </c>
      <c r="Z2079" s="12">
        <f>IF(OR(Tableau1[[#This Row],[Access R1 + S1+ T1 ]]&gt;=1,Tableau1[[#This Row],[Access V1 +W1 + X1]]&gt;=1),1,0)</f>
        <v>0</v>
      </c>
      <c r="AB2079" s="10" t="str">
        <f>Tableau1[[#This Row],[DOI]]</f>
        <v>doi: 10.1097/IOP.0000000000000918</v>
      </c>
      <c r="AC2079" s="13" t="str">
        <f>Tableau1[[#This Row],[Authors]]&amp;", "&amp;Tableau1[[#This Row],[Title]]&amp;" "&amp;Tableau1[[#This Row],[Journal]]&amp;". "&amp;Tableau1[[#This Row],[Year]]</f>
        <v>Das S, Ali MJ, Bansal S, Chugh M, Gupta N, Janaki V., Lacrimal Sac Pneumatocele Following Blunt Nasal Trauma. Ophthal Plast Reconstr Surg. 2017</v>
      </c>
    </row>
    <row r="2080" spans="1:29" x14ac:dyDescent="0.3">
      <c r="A2080">
        <v>10265</v>
      </c>
      <c r="B2080" t="s">
        <v>12767</v>
      </c>
      <c r="C2080" t="s">
        <v>22934</v>
      </c>
      <c r="D2080" t="s">
        <v>33219</v>
      </c>
      <c r="E2080" t="s">
        <v>34488</v>
      </c>
      <c r="F2080" s="10"/>
      <c r="G2080">
        <v>2017</v>
      </c>
      <c r="J2080">
        <v>0.18648684354988865</v>
      </c>
      <c r="L2080" t="s">
        <v>44518</v>
      </c>
      <c r="M2080">
        <v>27411757</v>
      </c>
      <c r="Q2080" s="10"/>
      <c r="R2080" s="11">
        <f t="shared" si="64"/>
        <v>0</v>
      </c>
      <c r="U2080" s="11">
        <f t="shared" si="65"/>
        <v>0</v>
      </c>
      <c r="Y2080" s="11">
        <f>IF(SUM(Tableau1[[#This Row],[Other access]:[Sci-hub access]])&gt;=1,1,0)</f>
        <v>0</v>
      </c>
      <c r="Z2080" s="12">
        <f>IF(OR(Tableau1[[#This Row],[Access R1 + S1+ T1 ]]&gt;=1,Tableau1[[#This Row],[Access V1 +W1 + X1]]&gt;=1),1,0)</f>
        <v>0</v>
      </c>
      <c r="AB2080" s="10" t="str">
        <f>Tableau1[[#This Row],[DOI]]</f>
        <v>doi: 10.1017/S0022149X16000468</v>
      </c>
      <c r="AC2080" s="13" t="str">
        <f>Tableau1[[#This Row],[Authors]]&amp;", "&amp;Tableau1[[#This Row],[Title]]&amp;" "&amp;Tableau1[[#This Row],[Journal]]&amp;". "&amp;Tableau1[[#This Row],[Year]]</f>
        <v>Dunham NR, Kendall RJ., Eyeworm infections of Oxyspirura petrowi, Skrjabin, 1929 (Spirurida: Thelaziidae), in species of quail from Texas, New Mexico and Arizona, USA. J Helminthol. 2017</v>
      </c>
    </row>
    <row r="2081" spans="1:29" x14ac:dyDescent="0.3">
      <c r="A2081">
        <v>3634</v>
      </c>
      <c r="B2081" t="s">
        <v>6806</v>
      </c>
      <c r="C2081" t="s">
        <v>17047</v>
      </c>
      <c r="D2081" t="s">
        <v>27230</v>
      </c>
      <c r="E2081" t="s">
        <v>34149</v>
      </c>
      <c r="F2081" s="10"/>
      <c r="G2081">
        <v>2017</v>
      </c>
      <c r="J2081">
        <v>0.18653602683677439</v>
      </c>
      <c r="L2081" t="s">
        <v>38080</v>
      </c>
      <c r="M2081">
        <v>28555382</v>
      </c>
      <c r="Q2081" s="10"/>
      <c r="R2081" s="11">
        <f t="shared" si="64"/>
        <v>0</v>
      </c>
      <c r="U2081" s="11">
        <f t="shared" si="65"/>
        <v>0</v>
      </c>
      <c r="Y2081" s="11">
        <f>IF(SUM(Tableau1[[#This Row],[Other access]:[Sci-hub access]])&gt;=1,1,0)</f>
        <v>0</v>
      </c>
      <c r="Z2081" s="12">
        <f>IF(OR(Tableau1[[#This Row],[Access R1 + S1+ T1 ]]&gt;=1,Tableau1[[#This Row],[Access V1 +W1 + X1]]&gt;=1),1,0)</f>
        <v>0</v>
      </c>
      <c r="AB2081" s="10" t="str">
        <f>Tableau1[[#This Row],[DOI]]</f>
        <v>doi: 10.1007/s00127-017-1397-6</v>
      </c>
      <c r="AC2081" s="13" t="str">
        <f>Tableau1[[#This Row],[Authors]]&amp;", "&amp;Tableau1[[#This Row],[Title]]&amp;" "&amp;Tableau1[[#This Row],[Journal]]&amp;". "&amp;Tableau1[[#This Row],[Year]]</f>
        <v>Dammeyer J, Chapman M., Prevalence and characteristics of self-reported physical and mental disorders among adults with hearing loss in Denmark: a national survey. Soc Psychiatry Psychiatr Epidemiol. 2017</v>
      </c>
    </row>
    <row r="2082" spans="1:29" x14ac:dyDescent="0.3">
      <c r="A2082">
        <v>746</v>
      </c>
      <c r="B2082" t="s">
        <v>4009</v>
      </c>
      <c r="C2082" t="s">
        <v>14264</v>
      </c>
      <c r="D2082" t="s">
        <v>24429</v>
      </c>
      <c r="E2082" t="s">
        <v>2467</v>
      </c>
      <c r="F2082" s="10"/>
      <c r="G2082">
        <v>2017</v>
      </c>
      <c r="J2082">
        <v>0.18683181318117592</v>
      </c>
      <c r="L2082" t="s">
        <v>35239</v>
      </c>
      <c r="M2082">
        <v>29121364</v>
      </c>
      <c r="Q2082" s="10"/>
      <c r="R2082" s="11">
        <f t="shared" si="64"/>
        <v>0</v>
      </c>
      <c r="U2082" s="11">
        <f t="shared" si="65"/>
        <v>0</v>
      </c>
      <c r="Y2082" s="11">
        <f>IF(SUM(Tableau1[[#This Row],[Other access]:[Sci-hub access]])&gt;=1,1,0)</f>
        <v>0</v>
      </c>
      <c r="Z2082" s="12">
        <f>IF(OR(Tableau1[[#This Row],[Access R1 + S1+ T1 ]]&gt;=1,Tableau1[[#This Row],[Access V1 +W1 + X1]]&gt;=1),1,0)</f>
        <v>0</v>
      </c>
      <c r="AB2082" s="10" t="str">
        <f>Tableau1[[#This Row],[DOI]]</f>
        <v>doi: 10.3928/23258160-20171030-10</v>
      </c>
      <c r="AC2082" s="13" t="str">
        <f>Tableau1[[#This Row],[Authors]]&amp;", "&amp;Tableau1[[#This Row],[Title]]&amp;" "&amp;Tableau1[[#This Row],[Journal]]&amp;". "&amp;Tableau1[[#This Row],[Year]]</f>
        <v>Ali Z, Shields CL, Jasani K, Aslam TM, Balaskas K., Swept-Source Optical Coherence Tomography Angiography Findings in Torpedo Maculopathy. Ophthalmic Surg Lasers Imaging Retina. 2017</v>
      </c>
    </row>
    <row r="2083" spans="1:29" x14ac:dyDescent="0.3">
      <c r="A2083">
        <v>7243</v>
      </c>
      <c r="B2083" t="s">
        <v>10071</v>
      </c>
      <c r="C2083" t="s">
        <v>20273</v>
      </c>
      <c r="D2083" t="s">
        <v>30505</v>
      </c>
      <c r="E2083" t="s">
        <v>2443</v>
      </c>
      <c r="F2083" s="10"/>
      <c r="G2083">
        <v>2017</v>
      </c>
      <c r="J2083">
        <v>0.18687010479570665</v>
      </c>
      <c r="L2083" t="s">
        <v>41599</v>
      </c>
      <c r="M2083">
        <v>28114567</v>
      </c>
      <c r="Q2083" s="10"/>
      <c r="R2083" s="11">
        <f t="shared" si="64"/>
        <v>0</v>
      </c>
      <c r="U2083" s="11">
        <f t="shared" si="65"/>
        <v>0</v>
      </c>
      <c r="Y2083" s="11">
        <f>IF(SUM(Tableau1[[#This Row],[Other access]:[Sci-hub access]])&gt;=1,1,0)</f>
        <v>0</v>
      </c>
      <c r="Z2083" s="12">
        <f>IF(OR(Tableau1[[#This Row],[Access R1 + S1+ T1 ]]&gt;=1,Tableau1[[#This Row],[Access V1 +W1 + X1]]&gt;=1),1,0)</f>
        <v>0</v>
      </c>
      <c r="AB2083" s="10" t="str">
        <f>Tableau1[[#This Row],[DOI]]</f>
        <v>doi: 10.1167/iovs.16-20398</v>
      </c>
      <c r="AC2083" s="13" t="str">
        <f>Tableau1[[#This Row],[Authors]]&amp;", "&amp;Tableau1[[#This Row],[Title]]&amp;" "&amp;Tableau1[[#This Row],[Journal]]&amp;". "&amp;Tableau1[[#This Row],[Year]]</f>
        <v>Caspi A, Roy A, Dorn JD, Greenberg RJ., Retinotopic to Spatiotopic Mapping in Blind Patients Implanted With the Argus II Retinal Prosthesis. Invest Ophthalmol Vis Sci. 2017</v>
      </c>
    </row>
    <row r="2084" spans="1:29" x14ac:dyDescent="0.3">
      <c r="A2084">
        <v>983</v>
      </c>
      <c r="B2084" t="s">
        <v>4245</v>
      </c>
      <c r="C2084" t="s">
        <v>14499</v>
      </c>
      <c r="D2084" t="s">
        <v>24666</v>
      </c>
      <c r="E2084" t="s">
        <v>2443</v>
      </c>
      <c r="F2084" s="10"/>
      <c r="G2084">
        <v>2017</v>
      </c>
      <c r="J2084">
        <v>0.18687548903571771</v>
      </c>
      <c r="L2084" t="s">
        <v>35471</v>
      </c>
      <c r="M2084">
        <v>29049730</v>
      </c>
      <c r="Q2084" s="10"/>
      <c r="R2084" s="11">
        <f t="shared" si="64"/>
        <v>0</v>
      </c>
      <c r="U2084" s="11">
        <f t="shared" si="65"/>
        <v>0</v>
      </c>
      <c r="Y2084" s="11">
        <f>IF(SUM(Tableau1[[#This Row],[Other access]:[Sci-hub access]])&gt;=1,1,0)</f>
        <v>0</v>
      </c>
      <c r="Z2084" s="12">
        <f>IF(OR(Tableau1[[#This Row],[Access R1 + S1+ T1 ]]&gt;=1,Tableau1[[#This Row],[Access V1 +W1 + X1]]&gt;=1),1,0)</f>
        <v>0</v>
      </c>
      <c r="AB2084" s="10" t="str">
        <f>Tableau1[[#This Row],[DOI]]</f>
        <v>doi: 10.1167/iovs.17-23045</v>
      </c>
      <c r="AC2084" s="13" t="str">
        <f>Tableau1[[#This Row],[Authors]]&amp;", "&amp;Tableau1[[#This Row],[Title]]&amp;" "&amp;Tableau1[[#This Row],[Journal]]&amp;". "&amp;Tableau1[[#This Row],[Year]]</f>
        <v>Fini ME., Another Piece of the Puzzle: MYOC and Myocilin Glaucoma. Invest Ophthalmol Vis Sci. 2017</v>
      </c>
    </row>
    <row r="2085" spans="1:29" x14ac:dyDescent="0.3">
      <c r="A2085">
        <v>8512</v>
      </c>
      <c r="B2085" t="s">
        <v>11183</v>
      </c>
      <c r="C2085" t="s">
        <v>21367</v>
      </c>
      <c r="D2085" t="s">
        <v>31622</v>
      </c>
      <c r="E2085" t="s">
        <v>2438</v>
      </c>
      <c r="F2085" s="10"/>
      <c r="G2085">
        <v>2017</v>
      </c>
      <c r="J2085">
        <v>0.1871115091769141</v>
      </c>
      <c r="L2085" t="s">
        <v>42848</v>
      </c>
      <c r="M2085">
        <v>27899367</v>
      </c>
      <c r="Q2085" s="10"/>
      <c r="R2085" s="11">
        <f t="shared" si="64"/>
        <v>0</v>
      </c>
      <c r="U2085" s="11">
        <f t="shared" si="65"/>
        <v>0</v>
      </c>
      <c r="Y2085" s="11">
        <f>IF(SUM(Tableau1[[#This Row],[Other access]:[Sci-hub access]])&gt;=1,1,0)</f>
        <v>0</v>
      </c>
      <c r="Z2085" s="12">
        <f>IF(OR(Tableau1[[#This Row],[Access R1 + S1+ T1 ]]&gt;=1,Tableau1[[#This Row],[Access V1 +W1 + X1]]&gt;=1),1,0)</f>
        <v>0</v>
      </c>
      <c r="AB2085" s="10" t="str">
        <f>Tableau1[[#This Row],[DOI]]</f>
        <v>doi: 10.1136/bjophthalmol-2016-309490</v>
      </c>
      <c r="AC2085" s="13" t="str">
        <f>Tableau1[[#This Row],[Authors]]&amp;", "&amp;Tableau1[[#This Row],[Title]]&amp;" "&amp;Tableau1[[#This Row],[Journal]]&amp;". "&amp;Tableau1[[#This Row],[Year]]</f>
        <v>Gopinath B, Liew G, Russell J, Cosatto V, Burlutsky G, Mitchell P., Intake of key micronutrients and food groups in patients with late-stage age-related macular degeneration compared with age-sex-matched controls. Br J Ophthalmol. 2017</v>
      </c>
    </row>
    <row r="2086" spans="1:29" x14ac:dyDescent="0.3">
      <c r="A2086">
        <v>9627</v>
      </c>
      <c r="B2086" t="s">
        <v>12180</v>
      </c>
      <c r="C2086" t="s">
        <v>22355</v>
      </c>
      <c r="D2086" t="s">
        <v>32628</v>
      </c>
      <c r="E2086" t="s">
        <v>2523</v>
      </c>
      <c r="F2086" s="10"/>
      <c r="G2086">
        <v>2017</v>
      </c>
      <c r="J2086">
        <v>0.18716861086249914</v>
      </c>
      <c r="L2086" t="s">
        <v>43898</v>
      </c>
      <c r="M2086">
        <v>27636226</v>
      </c>
      <c r="Q2086" s="10"/>
      <c r="R2086" s="11">
        <f t="shared" si="64"/>
        <v>0</v>
      </c>
      <c r="U2086" s="11">
        <f t="shared" si="65"/>
        <v>0</v>
      </c>
      <c r="Y2086" s="11">
        <f>IF(SUM(Tableau1[[#This Row],[Other access]:[Sci-hub access]])&gt;=1,1,0)</f>
        <v>0</v>
      </c>
      <c r="Z2086" s="12">
        <f>IF(OR(Tableau1[[#This Row],[Access R1 + S1+ T1 ]]&gt;=1,Tableau1[[#This Row],[Access V1 +W1 + X1]]&gt;=1),1,0)</f>
        <v>0</v>
      </c>
      <c r="AB2086" s="10" t="str">
        <f>Tableau1[[#This Row],[DOI]]</f>
        <v>doi: 10.1038/eye.2016.177</v>
      </c>
      <c r="AC2086" s="13" t="str">
        <f>Tableau1[[#This Row],[Authors]]&amp;", "&amp;Tableau1[[#This Row],[Title]]&amp;" "&amp;Tableau1[[#This Row],[Journal]]&amp;". "&amp;Tableau1[[#This Row],[Year]]</f>
        <v>Dick AD., Doyne lecture 2016: intraocular health and the many faces of inflammation. Eye (Lond). 2017</v>
      </c>
    </row>
    <row r="2087" spans="1:29" x14ac:dyDescent="0.3">
      <c r="A2087">
        <v>1240</v>
      </c>
      <c r="B2087" t="s">
        <v>4502</v>
      </c>
      <c r="C2087" t="s">
        <v>14755</v>
      </c>
      <c r="D2087" t="s">
        <v>24923</v>
      </c>
      <c r="E2087" t="s">
        <v>2496</v>
      </c>
      <c r="F2087" s="10"/>
      <c r="G2087">
        <v>2017</v>
      </c>
      <c r="J2087">
        <v>0.18723749000257939</v>
      </c>
      <c r="L2087" t="s">
        <v>35727</v>
      </c>
      <c r="M2087">
        <v>28985801</v>
      </c>
      <c r="Q2087" s="10"/>
      <c r="R2087" s="11">
        <f t="shared" si="64"/>
        <v>0</v>
      </c>
      <c r="U2087" s="11">
        <f t="shared" si="65"/>
        <v>0</v>
      </c>
      <c r="Y2087" s="11">
        <f>IF(SUM(Tableau1[[#This Row],[Other access]:[Sci-hub access]])&gt;=1,1,0)</f>
        <v>0</v>
      </c>
      <c r="Z2087" s="12">
        <f>IF(OR(Tableau1[[#This Row],[Access R1 + S1+ T1 ]]&gt;=1,Tableau1[[#This Row],[Access V1 +W1 + X1]]&gt;=1),1,0)</f>
        <v>0</v>
      </c>
      <c r="AB2087" s="10" t="str">
        <f>Tableau1[[#This Row],[DOI]]</f>
        <v>doi: 10.1016/j.jcjo.2017.02.020</v>
      </c>
      <c r="AC2087" s="13" t="str">
        <f>Tableau1[[#This Row],[Authors]]&amp;", "&amp;Tableau1[[#This Row],[Title]]&amp;" "&amp;Tableau1[[#This Row],[Journal]]&amp;". "&amp;Tableau1[[#This Row],[Year]]</f>
        <v>Kwok J, Liao W, Baxter S., Evaluation of an online peer fundus photograph matching program in teaching direct ophthalmoscopy to medical students. Can J Ophthalmol. 2017</v>
      </c>
    </row>
    <row r="2088" spans="1:29" x14ac:dyDescent="0.3">
      <c r="A2088">
        <v>10943</v>
      </c>
      <c r="B2088" t="s">
        <v>13378</v>
      </c>
      <c r="C2088" t="s">
        <v>23540</v>
      </c>
      <c r="D2088" t="s">
        <v>33832</v>
      </c>
      <c r="E2088" t="s">
        <v>2447</v>
      </c>
      <c r="F2088" s="10"/>
      <c r="G2088">
        <v>2017</v>
      </c>
      <c r="J2088">
        <v>0.18727027708959654</v>
      </c>
      <c r="L2088" t="s">
        <v>45184</v>
      </c>
      <c r="M2088">
        <v>26808176</v>
      </c>
      <c r="Q2088" s="10"/>
      <c r="R2088" s="11">
        <f t="shared" si="64"/>
        <v>0</v>
      </c>
      <c r="U2088" s="11">
        <f t="shared" si="65"/>
        <v>0</v>
      </c>
      <c r="Y2088" s="11">
        <f>IF(SUM(Tableau1[[#This Row],[Other access]:[Sci-hub access]])&gt;=1,1,0)</f>
        <v>0</v>
      </c>
      <c r="Z2088" s="12">
        <f>IF(OR(Tableau1[[#This Row],[Access R1 + S1+ T1 ]]&gt;=1,Tableau1[[#This Row],[Access V1 +W1 + X1]]&gt;=1),1,0)</f>
        <v>0</v>
      </c>
      <c r="AB2088" s="10" t="str">
        <f>Tableau1[[#This Row],[DOI]]</f>
        <v>doi: 10.1097/IOP.0000000000000633</v>
      </c>
      <c r="AC2088" s="13" t="str">
        <f>Tableau1[[#This Row],[Authors]]&amp;", "&amp;Tableau1[[#This Row],[Title]]&amp;" "&amp;Tableau1[[#This Row],[Journal]]&amp;". "&amp;Tableau1[[#This Row],[Year]]</f>
        <v>Davies MJ, Dolman PJ., Levator Muscle Enlargement in Thyroid Eye Disease-Related Upper Eyelid Retraction. Ophthal Plast Reconstr Surg. 2017</v>
      </c>
    </row>
    <row r="2089" spans="1:29" x14ac:dyDescent="0.3">
      <c r="A2089">
        <v>6542</v>
      </c>
      <c r="B2089" t="s">
        <v>9462</v>
      </c>
      <c r="C2089" t="s">
        <v>19670</v>
      </c>
      <c r="D2089" t="s">
        <v>29893</v>
      </c>
      <c r="E2089" t="s">
        <v>2443</v>
      </c>
      <c r="F2089" s="10"/>
      <c r="G2089">
        <v>2017</v>
      </c>
      <c r="J2089">
        <v>0.1873763639280962</v>
      </c>
      <c r="L2089" t="s">
        <v>40907</v>
      </c>
      <c r="M2089">
        <v>28196225</v>
      </c>
      <c r="Q2089" s="10"/>
      <c r="R2089" s="11">
        <f t="shared" si="64"/>
        <v>0</v>
      </c>
      <c r="U2089" s="11">
        <f t="shared" si="65"/>
        <v>0</v>
      </c>
      <c r="Y2089" s="11">
        <f>IF(SUM(Tableau1[[#This Row],[Other access]:[Sci-hub access]])&gt;=1,1,0)</f>
        <v>0</v>
      </c>
      <c r="Z2089" s="12">
        <f>IF(OR(Tableau1[[#This Row],[Access R1 + S1+ T1 ]]&gt;=1,Tableau1[[#This Row],[Access V1 +W1 + X1]]&gt;=1),1,0)</f>
        <v>0</v>
      </c>
      <c r="AB2089" s="10" t="str">
        <f>Tableau1[[#This Row],[DOI]]</f>
        <v>doi: 10.1167/iovs.16-19998</v>
      </c>
      <c r="AC2089" s="13" t="str">
        <f>Tableau1[[#This Row],[Authors]]&amp;", "&amp;Tableau1[[#This Row],[Title]]&amp;" "&amp;Tableau1[[#This Row],[Journal]]&amp;". "&amp;Tableau1[[#This Row],[Year]]</f>
        <v>López-Luppo M, Nacher V, Ramos D, Catita J, Navarro M, Carretero A, Rodriguez-Baeza A, Mendes-Jorge L, Ruberte J., Blood Vessel Basement Membrane Alterations in Human Retinal Microaneurysms During Aging. Invest Ophthalmol Vis Sci. 2017</v>
      </c>
    </row>
    <row r="2090" spans="1:29" x14ac:dyDescent="0.3">
      <c r="A2090">
        <v>8547</v>
      </c>
      <c r="B2090" t="s">
        <v>11216</v>
      </c>
      <c r="C2090" t="s">
        <v>21400</v>
      </c>
      <c r="D2090" t="s">
        <v>31655</v>
      </c>
      <c r="E2090" t="s">
        <v>2447</v>
      </c>
      <c r="F2090" s="10"/>
      <c r="G2090">
        <v>2017</v>
      </c>
      <c r="J2090">
        <v>0.18770823712120077</v>
      </c>
      <c r="L2090" t="s">
        <v>42883</v>
      </c>
      <c r="M2090">
        <v>27893583</v>
      </c>
      <c r="Q2090" s="10"/>
      <c r="R2090" s="11">
        <f t="shared" si="64"/>
        <v>0</v>
      </c>
      <c r="U2090" s="11">
        <f t="shared" si="65"/>
        <v>0</v>
      </c>
      <c r="Y2090" s="11">
        <f>IF(SUM(Tableau1[[#This Row],[Other access]:[Sci-hub access]])&gt;=1,1,0)</f>
        <v>0</v>
      </c>
      <c r="Z2090" s="12">
        <f>IF(OR(Tableau1[[#This Row],[Access R1 + S1+ T1 ]]&gt;=1,Tableau1[[#This Row],[Access V1 +W1 + X1]]&gt;=1),1,0)</f>
        <v>0</v>
      </c>
      <c r="AB2090" s="10" t="str">
        <f>Tableau1[[#This Row],[DOI]]</f>
        <v>doi: 10.1097/IOP.0000000000000826</v>
      </c>
      <c r="AC2090" s="13" t="str">
        <f>Tableau1[[#This Row],[Authors]]&amp;", "&amp;Tableau1[[#This Row],[Title]]&amp;" "&amp;Tableau1[[#This Row],[Journal]]&amp;". "&amp;Tableau1[[#This Row],[Year]]</f>
        <v>Yang X, Huang D, Ai S, Liang X, Zhao J, Fang L., Retinal Vessel Oxygen Saturation and Vessel Diameter in Inactive Graves Ophthalmopathy. Ophthal Plast Reconstr Surg. 2017</v>
      </c>
    </row>
    <row r="2091" spans="1:29" x14ac:dyDescent="0.3">
      <c r="A2091">
        <v>10459</v>
      </c>
      <c r="B2091" t="s">
        <v>2240</v>
      </c>
      <c r="C2091" t="s">
        <v>2241</v>
      </c>
      <c r="D2091" t="s">
        <v>2242</v>
      </c>
      <c r="E2091" t="s">
        <v>2495</v>
      </c>
      <c r="F2091" s="10"/>
      <c r="G2091">
        <v>2017</v>
      </c>
      <c r="J2091">
        <v>0.18783899546477967</v>
      </c>
      <c r="L2091" t="s">
        <v>44709</v>
      </c>
      <c r="M2091">
        <v>27281679</v>
      </c>
      <c r="Q2091" s="10"/>
      <c r="R2091" s="11">
        <f t="shared" si="64"/>
        <v>0</v>
      </c>
      <c r="U2091" s="11">
        <f t="shared" si="65"/>
        <v>0</v>
      </c>
      <c r="Y2091" s="11">
        <f>IF(SUM(Tableau1[[#This Row],[Other access]:[Sci-hub access]])&gt;=1,1,0)</f>
        <v>0</v>
      </c>
      <c r="Z2091" s="12">
        <f>IF(OR(Tableau1[[#This Row],[Access R1 + S1+ T1 ]]&gt;=1,Tableau1[[#This Row],[Access V1 +W1 + X1]]&gt;=1),1,0)</f>
        <v>0</v>
      </c>
      <c r="AB2091" s="10" t="str">
        <f>Tableau1[[#This Row],[DOI]]</f>
        <v>doi: 10.1097/OPX.0000000000000898</v>
      </c>
      <c r="AC2091" s="13" t="str">
        <f>Tableau1[[#This Row],[Authors]]&amp;", "&amp;Tableau1[[#This Row],[Title]]&amp;" "&amp;Tableau1[[#This Row],[Journal]]&amp;". "&amp;Tableau1[[#This Row],[Year]]</f>
        <v>Bricker-Anthony C, D'Surney L, Lunn B, Hines-Beard J, Jo M, Bernardo-Colon A, Rex TS., Erythropoietin either Prevents or Exacerbates Retinal Damage from Eye Trauma Depending on Treatment Timing. Optom Vis Sci. 2017</v>
      </c>
    </row>
    <row r="2092" spans="1:29" x14ac:dyDescent="0.3">
      <c r="A2092">
        <v>9772</v>
      </c>
      <c r="B2092" t="s">
        <v>12312</v>
      </c>
      <c r="C2092" t="s">
        <v>22485</v>
      </c>
      <c r="D2092" t="s">
        <v>32760</v>
      </c>
      <c r="E2092" t="s">
        <v>34249</v>
      </c>
      <c r="F2092" s="10"/>
      <c r="G2092">
        <v>2017</v>
      </c>
      <c r="J2092">
        <v>0.18788386331565399</v>
      </c>
      <c r="L2092" t="s">
        <v>44036</v>
      </c>
      <c r="M2092">
        <v>27592109</v>
      </c>
      <c r="Q2092" s="10"/>
      <c r="R2092" s="11">
        <f t="shared" si="64"/>
        <v>0</v>
      </c>
      <c r="U2092" s="11">
        <f t="shared" si="65"/>
        <v>0</v>
      </c>
      <c r="Y2092" s="11">
        <f>IF(SUM(Tableau1[[#This Row],[Other access]:[Sci-hub access]])&gt;=1,1,0)</f>
        <v>0</v>
      </c>
      <c r="Z2092" s="12">
        <f>IF(OR(Tableau1[[#This Row],[Access R1 + S1+ T1 ]]&gt;=1,Tableau1[[#This Row],[Access V1 +W1 + X1]]&gt;=1),1,0)</f>
        <v>0</v>
      </c>
      <c r="AB2092" s="10" t="str">
        <f>Tableau1[[#This Row],[DOI]]</f>
        <v>doi: 10.1007/s11136-016-1396-1</v>
      </c>
      <c r="AC2092" s="13" t="str">
        <f>Tableau1[[#This Row],[Authors]]&amp;", "&amp;Tableau1[[#This Row],[Title]]&amp;" "&amp;Tableau1[[#This Row],[Journal]]&amp;". "&amp;Tableau1[[#This Row],[Year]]</f>
        <v>Yang L, Wu Q, Hao Y, Cui Y, Liang L, Gao L, Jiao M, Ning N, Sun H, Kang Z, Han L, Li Y, Yin H., Self-management behavior among patients with diabetic retinopathy in the community: a structural equation model. Qual Life Res. 2017</v>
      </c>
    </row>
    <row r="2093" spans="1:29" x14ac:dyDescent="0.3">
      <c r="A2093">
        <v>4495</v>
      </c>
      <c r="B2093" t="s">
        <v>7619</v>
      </c>
      <c r="C2093" t="s">
        <v>17854</v>
      </c>
      <c r="D2093" t="s">
        <v>28048</v>
      </c>
      <c r="E2093" t="s">
        <v>2511</v>
      </c>
      <c r="F2093" s="10"/>
      <c r="G2093">
        <v>2017</v>
      </c>
      <c r="J2093">
        <v>0.18808365203703614</v>
      </c>
      <c r="L2093" t="s">
        <v>38914</v>
      </c>
      <c r="M2093">
        <v>28440247</v>
      </c>
      <c r="Q2093" s="10"/>
      <c r="R2093" s="11">
        <f t="shared" si="64"/>
        <v>0</v>
      </c>
      <c r="U2093" s="11">
        <f t="shared" si="65"/>
        <v>0</v>
      </c>
      <c r="Y2093" s="11">
        <f>IF(SUM(Tableau1[[#This Row],[Other access]:[Sci-hub access]])&gt;=1,1,0)</f>
        <v>0</v>
      </c>
      <c r="Z2093" s="12">
        <f>IF(OR(Tableau1[[#This Row],[Access R1 + S1+ T1 ]]&gt;=1,Tableau1[[#This Row],[Access V1 +W1 + X1]]&gt;=1),1,0)</f>
        <v>0</v>
      </c>
      <c r="AB2093" s="10" t="str">
        <f>Tableau1[[#This Row],[DOI]]</f>
        <v>doi: 10.4103/ijo.IJO_866_16</v>
      </c>
      <c r="AC2093" s="13" t="str">
        <f>Tableau1[[#This Row],[Authors]]&amp;", "&amp;Tableau1[[#This Row],[Title]]&amp;" "&amp;Tableau1[[#This Row],[Journal]]&amp;". "&amp;Tableau1[[#This Row],[Year]]</f>
        <v>Nath M, Halder N, Velpandian T., Circulating biomarkers in glaucoma, age-related macular degeneration, and diabetic retinopathy. Indian J Ophthalmol. 2017</v>
      </c>
    </row>
    <row r="2094" spans="1:29" ht="28.8" x14ac:dyDescent="0.3">
      <c r="A2094">
        <v>6535</v>
      </c>
      <c r="B2094" t="s">
        <v>9456</v>
      </c>
      <c r="C2094" t="s">
        <v>19664</v>
      </c>
      <c r="D2094" t="s">
        <v>29887</v>
      </c>
      <c r="E2094" t="s">
        <v>2441</v>
      </c>
      <c r="F2094" s="10"/>
      <c r="G2094">
        <v>2017</v>
      </c>
      <c r="J2094">
        <v>0.18814159010095888</v>
      </c>
      <c r="L2094" t="s">
        <v>40900</v>
      </c>
      <c r="M2094">
        <v>28196731</v>
      </c>
      <c r="Q2094" s="10"/>
      <c r="R2094" s="11">
        <f t="shared" si="64"/>
        <v>0</v>
      </c>
      <c r="U2094" s="11">
        <f t="shared" si="65"/>
        <v>0</v>
      </c>
      <c r="Y2094" s="11">
        <f>IF(SUM(Tableau1[[#This Row],[Other access]:[Sci-hub access]])&gt;=1,1,0)</f>
        <v>0</v>
      </c>
      <c r="Z2094" s="12">
        <f>IF(OR(Tableau1[[#This Row],[Access R1 + S1+ T1 ]]&gt;=1,Tableau1[[#This Row],[Access V1 +W1 + X1]]&gt;=1),1,0)</f>
        <v>0</v>
      </c>
      <c r="AB2094" s="10" t="str">
        <f>Tableau1[[#This Row],[DOI]]</f>
        <v>doi: 10.1016/j.ophtha.2017.01.002</v>
      </c>
      <c r="AC2094" s="13" t="str">
        <f>Tableau1[[#This Row],[Authors]]&amp;", "&amp;Tableau1[[#This Row],[Title]]&amp;" "&amp;Tableau1[[#This Row],[Journal]]&amp;". "&amp;Tableau1[[#This Row],[Year]]</f>
        <v>Hwang TJ, Karanjia R, Moraes-Filho MN, Gale J, Tran JS, Chu ER, Salomao SR, Berezovsky A, Belfort R Jr, Moraes MN, Sadun F, DeNegri AM, La Morgia C, Barboni P, Ramos CDVF, Chicani CF, Quiros PA, Carelli V, Sadun AA., Natural History of Conversion of Leber's Hereditary Optic Neuropathy: A Prospective Case Series. Ophthalmology. 2017</v>
      </c>
    </row>
    <row r="2095" spans="1:29" x14ac:dyDescent="0.3">
      <c r="A2095">
        <v>2572</v>
      </c>
      <c r="B2095" t="s">
        <v>5790</v>
      </c>
      <c r="C2095" t="s">
        <v>16036</v>
      </c>
      <c r="D2095" t="s">
        <v>26213</v>
      </c>
      <c r="E2095" t="s">
        <v>2511</v>
      </c>
      <c r="F2095" s="10"/>
      <c r="G2095">
        <v>2017</v>
      </c>
      <c r="J2095">
        <v>0.18829609861192464</v>
      </c>
      <c r="L2095" t="s">
        <v>37035</v>
      </c>
      <c r="M2095">
        <v>28724830</v>
      </c>
      <c r="Q2095" s="10"/>
      <c r="R2095" s="11">
        <f t="shared" si="64"/>
        <v>0</v>
      </c>
      <c r="U2095" s="11">
        <f t="shared" si="65"/>
        <v>0</v>
      </c>
      <c r="Y2095" s="11">
        <f>IF(SUM(Tableau1[[#This Row],[Other access]:[Sci-hub access]])&gt;=1,1,0)</f>
        <v>0</v>
      </c>
      <c r="Z2095" s="12">
        <f>IF(OR(Tableau1[[#This Row],[Access R1 + S1+ T1 ]]&gt;=1,Tableau1[[#This Row],[Access V1 +W1 + X1]]&gt;=1),1,0)</f>
        <v>0</v>
      </c>
      <c r="AB2095" s="10" t="str">
        <f>Tableau1[[#This Row],[DOI]]</f>
        <v>doi: 10.4103/ijo.IJO_810_16</v>
      </c>
      <c r="AC2095" s="13" t="str">
        <f>Tableau1[[#This Row],[Authors]]&amp;", "&amp;Tableau1[[#This Row],[Title]]&amp;" "&amp;Tableau1[[#This Row],[Journal]]&amp;". "&amp;Tableau1[[#This Row],[Year]]</f>
        <v>Mahalingam P, Topiwalla TT, Ganesan G., Drug-resistant coagulase-negative staphylococcal endophthalmitis following dexamethasone intravitreal implant. Indian J Ophthalmol. 2017</v>
      </c>
    </row>
    <row r="2096" spans="1:29" ht="28.8" x14ac:dyDescent="0.3">
      <c r="A2096">
        <v>11034</v>
      </c>
      <c r="B2096" t="s">
        <v>13457</v>
      </c>
      <c r="C2096" t="s">
        <v>23619</v>
      </c>
      <c r="D2096" t="s">
        <v>33911</v>
      </c>
      <c r="E2096" t="s">
        <v>2469</v>
      </c>
      <c r="F2096" s="10"/>
      <c r="G2096">
        <v>2017</v>
      </c>
      <c r="J2096">
        <v>0.18838409602812822</v>
      </c>
      <c r="L2096" t="s">
        <v>45275</v>
      </c>
      <c r="M2096">
        <v>26337539</v>
      </c>
      <c r="Q2096" s="10"/>
      <c r="R2096" s="11">
        <f t="shared" si="64"/>
        <v>0</v>
      </c>
      <c r="U2096" s="11">
        <f t="shared" si="65"/>
        <v>0</v>
      </c>
      <c r="Y2096" s="11">
        <f>IF(SUM(Tableau1[[#This Row],[Other access]:[Sci-hub access]])&gt;=1,1,0)</f>
        <v>0</v>
      </c>
      <c r="Z2096" s="12">
        <f>IF(OR(Tableau1[[#This Row],[Access R1 + S1+ T1 ]]&gt;=1,Tableau1[[#This Row],[Access V1 +W1 + X1]]&gt;=1),1,0)</f>
        <v>0</v>
      </c>
      <c r="AB2096" s="10" t="str">
        <f>Tableau1[[#This Row],[DOI]]</f>
        <v>doi: 10.3109/08820538.2015.1072222</v>
      </c>
      <c r="AC2096" s="13" t="str">
        <f>Tableau1[[#This Row],[Authors]]&amp;", "&amp;Tableau1[[#This Row],[Title]]&amp;" "&amp;Tableau1[[#This Row],[Journal]]&amp;". "&amp;Tableau1[[#This Row],[Year]]</f>
        <v>Witkin AJ, Rayess N, Garg SJ, Maguire JI, Storey P, Kaiser RS, Hsu J, Vander JF, Ho AC., Alternating Bi-Weekly Intravitreal Ranibizumab and Bevacizumab for Refractory Neovascular Age-Related Macular Degeneration with Pigment Epithelial Detachment(). Semin Ophthalmol. 2017</v>
      </c>
    </row>
    <row r="2097" spans="1:29" ht="28.8" x14ac:dyDescent="0.3">
      <c r="A2097">
        <v>8022</v>
      </c>
      <c r="B2097" t="s">
        <v>10751</v>
      </c>
      <c r="C2097" t="s">
        <v>20945</v>
      </c>
      <c r="D2097" t="s">
        <v>31189</v>
      </c>
      <c r="E2097" t="s">
        <v>3079</v>
      </c>
      <c r="F2097" s="10"/>
      <c r="G2097">
        <v>2017</v>
      </c>
      <c r="J2097">
        <v>0.18842792042126777</v>
      </c>
      <c r="L2097" t="s">
        <v>42369</v>
      </c>
      <c r="M2097">
        <v>28008586</v>
      </c>
      <c r="Q2097" s="10"/>
      <c r="R2097" s="11">
        <f t="shared" si="64"/>
        <v>0</v>
      </c>
      <c r="U2097" s="11">
        <f t="shared" si="65"/>
        <v>0</v>
      </c>
      <c r="Y2097" s="11">
        <f>IF(SUM(Tableau1[[#This Row],[Other access]:[Sci-hub access]])&gt;=1,1,0)</f>
        <v>0</v>
      </c>
      <c r="Z2097" s="12">
        <f>IF(OR(Tableau1[[#This Row],[Access R1 + S1+ T1 ]]&gt;=1,Tableau1[[#This Row],[Access V1 +W1 + X1]]&gt;=1),1,0)</f>
        <v>0</v>
      </c>
      <c r="AB2097" s="10" t="str">
        <f>Tableau1[[#This Row],[DOI]]</f>
        <v>doi: 10.1055/s-0042-119527</v>
      </c>
      <c r="AC2097" s="13" t="str">
        <f>Tableau1[[#This Row],[Authors]]&amp;", "&amp;Tableau1[[#This Row],[Title]]&amp;" "&amp;Tableau1[[#This Row],[Journal]]&amp;". "&amp;Tableau1[[#This Row],[Year]]</f>
        <v>Park S, Kim TY, Sim S, Oh HS, Song E, Kim M, Kwon H, Choi YM, Jeon MJ, Kim WG, Shong YK, Kim WB., Association of KCNJ2 Genetic Variants with Susceptibility to Thyrotoxic Periodic Paralysis in Patients with Graves' Disease. Exp Clin Endocrinol Diabetes. 2017</v>
      </c>
    </row>
    <row r="2098" spans="1:29" x14ac:dyDescent="0.3">
      <c r="A2098">
        <v>1486</v>
      </c>
      <c r="B2098" t="s">
        <v>4743</v>
      </c>
      <c r="C2098" t="s">
        <v>14993</v>
      </c>
      <c r="D2098" t="s">
        <v>25164</v>
      </c>
      <c r="E2098" t="s">
        <v>2529</v>
      </c>
      <c r="F2098" s="10"/>
      <c r="G2098">
        <v>2017</v>
      </c>
      <c r="J2098">
        <v>0.18843809228952701</v>
      </c>
      <c r="L2098" t="s">
        <v>35967</v>
      </c>
      <c r="M2098">
        <v>28937833</v>
      </c>
      <c r="Q2098" s="10"/>
      <c r="R2098" s="11">
        <f t="shared" si="64"/>
        <v>0</v>
      </c>
      <c r="U2098" s="11">
        <f t="shared" si="65"/>
        <v>0</v>
      </c>
      <c r="Y2098" s="11">
        <f>IF(SUM(Tableau1[[#This Row],[Other access]:[Sci-hub access]])&gt;=1,1,0)</f>
        <v>0</v>
      </c>
      <c r="Z2098" s="12">
        <f>IF(OR(Tableau1[[#This Row],[Access R1 + S1+ T1 ]]&gt;=1,Tableau1[[#This Row],[Access V1 +W1 + X1]]&gt;=1),1,0)</f>
        <v>0</v>
      </c>
      <c r="AB2098" s="10" t="str">
        <f>Tableau1[[#This Row],[DOI]]</f>
        <v>doi: 10.1080/02713683.2017.1356336</v>
      </c>
      <c r="AC2098" s="13" t="str">
        <f>Tableau1[[#This Row],[Authors]]&amp;", "&amp;Tableau1[[#This Row],[Title]]&amp;" "&amp;Tableau1[[#This Row],[Journal]]&amp;". "&amp;Tableau1[[#This Row],[Year]]</f>
        <v>Malamos P, Tsolkas G, Kanakis M, Mylonas G, Karatzenis D, Oikonomopoulos N, Lakoumentas J, Georgalas I., OCT-Angiography for monitoring and managing neovascular age-related macular degeneration. Curr Eye Res. 2017</v>
      </c>
    </row>
    <row r="2099" spans="1:29" x14ac:dyDescent="0.3">
      <c r="A2099">
        <v>7555</v>
      </c>
      <c r="B2099" t="s">
        <v>10348</v>
      </c>
      <c r="C2099" t="s">
        <v>20548</v>
      </c>
      <c r="D2099" t="s">
        <v>30783</v>
      </c>
      <c r="E2099" t="s">
        <v>2451</v>
      </c>
      <c r="F2099" s="10"/>
      <c r="G2099">
        <v>2017</v>
      </c>
      <c r="J2099">
        <v>0.18876896326741244</v>
      </c>
      <c r="L2099" t="s">
        <v>41910</v>
      </c>
      <c r="M2099">
        <v>28081151</v>
      </c>
      <c r="Q2099" s="10"/>
      <c r="R2099" s="11">
        <f t="shared" si="64"/>
        <v>0</v>
      </c>
      <c r="U2099" s="11">
        <f t="shared" si="65"/>
        <v>0</v>
      </c>
      <c r="Y2099" s="11">
        <f>IF(SUM(Tableau1[[#This Row],[Other access]:[Sci-hub access]])&gt;=1,1,0)</f>
        <v>0</v>
      </c>
      <c r="Z2099" s="12">
        <f>IF(OR(Tableau1[[#This Row],[Access R1 + S1+ T1 ]]&gt;=1,Tableau1[[#This Row],[Access V1 +W1 + X1]]&gt;=1),1,0)</f>
        <v>0</v>
      </c>
      <c r="AB2099" s="10" t="str">
        <f>Tableau1[[#This Row],[DOI]]</f>
        <v>doi: 10.1371/journal.pone.0169346</v>
      </c>
      <c r="AC2099" s="13" t="str">
        <f>Tableau1[[#This Row],[Authors]]&amp;", "&amp;Tableau1[[#This Row],[Title]]&amp;" "&amp;Tableau1[[#This Row],[Journal]]&amp;". "&amp;Tableau1[[#This Row],[Year]]</f>
        <v>Aakalu VK, Parameswaran S, Maienschein-Cline M, Bahroos N, Shah D, Ali M, Krishnakumar S., Human Lacrimal Gland Gene Expression. PLoS One. 2017</v>
      </c>
    </row>
    <row r="2100" spans="1:29" x14ac:dyDescent="0.3">
      <c r="A2100">
        <v>3152</v>
      </c>
      <c r="B2100" t="s">
        <v>6340</v>
      </c>
      <c r="C2100" t="s">
        <v>16583</v>
      </c>
      <c r="D2100" t="s">
        <v>26764</v>
      </c>
      <c r="E2100" t="s">
        <v>2440</v>
      </c>
      <c r="F2100" s="10"/>
      <c r="G2100">
        <v>2017</v>
      </c>
      <c r="J2100">
        <v>0.1888049759745849</v>
      </c>
      <c r="L2100" t="s">
        <v>37606</v>
      </c>
      <c r="M2100">
        <v>28629926</v>
      </c>
      <c r="Q2100" s="10"/>
      <c r="R2100" s="11">
        <f t="shared" si="64"/>
        <v>0</v>
      </c>
      <c r="U2100" s="11">
        <f t="shared" si="65"/>
        <v>0</v>
      </c>
      <c r="Y2100" s="11">
        <f>IF(SUM(Tableau1[[#This Row],[Other access]:[Sci-hub access]])&gt;=1,1,0)</f>
        <v>0</v>
      </c>
      <c r="Z2100" s="12">
        <f>IF(OR(Tableau1[[#This Row],[Access R1 + S1+ T1 ]]&gt;=1,Tableau1[[#This Row],[Access V1 +W1 + X1]]&gt;=1),1,0)</f>
        <v>0</v>
      </c>
      <c r="AB2100" s="10" t="str">
        <f>Tableau1[[#This Row],[DOI]]</f>
        <v>doi: 10.1016/j.exer.2017.06.014</v>
      </c>
      <c r="AC2100" s="13" t="str">
        <f>Tableau1[[#This Row],[Authors]]&amp;", "&amp;Tableau1[[#This Row],[Title]]&amp;" "&amp;Tableau1[[#This Row],[Journal]]&amp;". "&amp;Tableau1[[#This Row],[Year]]</f>
        <v>Puyang Z, Gong HQ, He SG, Troy JB, Liu X, Liang PJ., Different functional susceptibilities of mouse retinal ganglion cell subtypes to optic nerve crush injury. Exp Eye Res. 2017</v>
      </c>
    </row>
    <row r="2101" spans="1:29" ht="28.8" x14ac:dyDescent="0.3">
      <c r="A2101">
        <v>1680</v>
      </c>
      <c r="B2101" t="s">
        <v>4931</v>
      </c>
      <c r="C2101" t="s">
        <v>15180</v>
      </c>
      <c r="D2101" t="s">
        <v>25352</v>
      </c>
      <c r="E2101" t="s">
        <v>2451</v>
      </c>
      <c r="F2101" s="10"/>
      <c r="G2101">
        <v>2017</v>
      </c>
      <c r="J2101">
        <v>0.18887402271731812</v>
      </c>
      <c r="L2101" t="s">
        <v>36159</v>
      </c>
      <c r="M2101">
        <v>28902875</v>
      </c>
      <c r="Q2101" s="10"/>
      <c r="R2101" s="11">
        <f t="shared" si="64"/>
        <v>0</v>
      </c>
      <c r="U2101" s="11">
        <f t="shared" si="65"/>
        <v>0</v>
      </c>
      <c r="Y2101" s="11">
        <f>IF(SUM(Tableau1[[#This Row],[Other access]:[Sci-hub access]])&gt;=1,1,0)</f>
        <v>0</v>
      </c>
      <c r="Z2101" s="12">
        <f>IF(OR(Tableau1[[#This Row],[Access R1 + S1+ T1 ]]&gt;=1,Tableau1[[#This Row],[Access V1 +W1 + X1]]&gt;=1),1,0)</f>
        <v>0</v>
      </c>
      <c r="AB2101" s="10" t="str">
        <f>Tableau1[[#This Row],[DOI]]</f>
        <v>doi: 10.1371/journal.pone.0184781</v>
      </c>
      <c r="AC2101" s="13" t="str">
        <f>Tableau1[[#This Row],[Authors]]&amp;", "&amp;Tableau1[[#This Row],[Title]]&amp;" "&amp;Tableau1[[#This Row],[Journal]]&amp;". "&amp;Tableau1[[#This Row],[Year]]</f>
        <v>Meng Z, Klinngam W, Edman MC, Hamm-Alvarez SF., Interferon-γ treatment in vitro elicits some of the changes in cathepsin S and antigen presentation characteristic of lacrimal glands and corneas from the NOD mouse model of Sjögren's Syndrome. PLoS One. 2017</v>
      </c>
    </row>
    <row r="2102" spans="1:29" x14ac:dyDescent="0.3">
      <c r="A2102">
        <v>4556</v>
      </c>
      <c r="B2102" t="s">
        <v>7678</v>
      </c>
      <c r="C2102" t="s">
        <v>17913</v>
      </c>
      <c r="D2102" t="s">
        <v>28107</v>
      </c>
      <c r="E2102" t="s">
        <v>2438</v>
      </c>
      <c r="F2102" s="10"/>
      <c r="G2102">
        <v>2017</v>
      </c>
      <c r="J2102">
        <v>0.18888499249863522</v>
      </c>
      <c r="L2102" t="s">
        <v>38974</v>
      </c>
      <c r="M2102">
        <v>28432113</v>
      </c>
      <c r="Q2102" s="10"/>
      <c r="R2102" s="11">
        <f t="shared" si="64"/>
        <v>0</v>
      </c>
      <c r="U2102" s="11">
        <f t="shared" si="65"/>
        <v>0</v>
      </c>
      <c r="Y2102" s="11">
        <f>IF(SUM(Tableau1[[#This Row],[Other access]:[Sci-hub access]])&gt;=1,1,0)</f>
        <v>0</v>
      </c>
      <c r="Z2102" s="12">
        <f>IF(OR(Tableau1[[#This Row],[Access R1 + S1+ T1 ]]&gt;=1,Tableau1[[#This Row],[Access V1 +W1 + X1]]&gt;=1),1,0)</f>
        <v>0</v>
      </c>
      <c r="AB2102" s="10" t="str">
        <f>Tableau1[[#This Row],[DOI]]</f>
        <v>doi: 10.1136/bjophthalmol-2016-310047</v>
      </c>
      <c r="AC2102" s="13" t="str">
        <f>Tableau1[[#This Row],[Authors]]&amp;", "&amp;Tableau1[[#This Row],[Title]]&amp;" "&amp;Tableau1[[#This Row],[Journal]]&amp;". "&amp;Tableau1[[#This Row],[Year]]</f>
        <v>Ehlers JP, Wang K, Vasanji A, Hu M, Srivastava SK., Automated quantitative characterisation of retinal vascular leakage and microaneurysms in ultra-widefield fluorescein angiography. Br J Ophthalmol. 2017</v>
      </c>
    </row>
    <row r="2103" spans="1:29" x14ac:dyDescent="0.3">
      <c r="A2103">
        <v>3733</v>
      </c>
      <c r="B2103" t="s">
        <v>6903</v>
      </c>
      <c r="C2103" t="s">
        <v>17143</v>
      </c>
      <c r="D2103" t="s">
        <v>27327</v>
      </c>
      <c r="E2103" t="s">
        <v>2445</v>
      </c>
      <c r="F2103" s="10"/>
      <c r="G2103">
        <v>2018</v>
      </c>
      <c r="J2103">
        <v>0.18891250359892287</v>
      </c>
      <c r="L2103" t="s">
        <v>38177</v>
      </c>
      <c r="M2103">
        <v>28541959</v>
      </c>
      <c r="Q2103" s="10"/>
      <c r="R2103" s="11">
        <f t="shared" si="64"/>
        <v>0</v>
      </c>
      <c r="U2103" s="11">
        <f t="shared" si="65"/>
        <v>0</v>
      </c>
      <c r="Y2103" s="11">
        <f>IF(SUM(Tableau1[[#This Row],[Other access]:[Sci-hub access]])&gt;=1,1,0)</f>
        <v>0</v>
      </c>
      <c r="Z2103" s="12">
        <f>IF(OR(Tableau1[[#This Row],[Access R1 + S1+ T1 ]]&gt;=1,Tableau1[[#This Row],[Access V1 +W1 + X1]]&gt;=1),1,0)</f>
        <v>0</v>
      </c>
      <c r="AB2103" s="10" t="str">
        <f>Tableau1[[#This Row],[DOI]]</f>
        <v>doi: 10.1097/IAE.0000000000001715</v>
      </c>
      <c r="AC2103" s="13" t="str">
        <f>Tableau1[[#This Row],[Authors]]&amp;", "&amp;Tableau1[[#This Row],[Title]]&amp;" "&amp;Tableau1[[#This Row],[Journal]]&amp;". "&amp;Tableau1[[#This Row],[Year]]</f>
        <v>Heeren TFC, Kitka D, Florea D, Clemons TE, Chew EY, Bird AC, Pauleikhoff D, Charbel Issa P, Holz FG, Peto T., LONGITUDINAL CORRELATION OF ELLIPSOID ZONE LOSS AND FUNCTIONAL LOSS IN MACULAR TELANGIECTASIA TYPE 2. Retina. 2018</v>
      </c>
    </row>
    <row r="2104" spans="1:29" x14ac:dyDescent="0.3">
      <c r="A2104">
        <v>7494</v>
      </c>
      <c r="B2104" t="s">
        <v>10295</v>
      </c>
      <c r="C2104" t="s">
        <v>20497</v>
      </c>
      <c r="D2104" t="s">
        <v>30730</v>
      </c>
      <c r="E2104" t="s">
        <v>34364</v>
      </c>
      <c r="F2104" s="10"/>
      <c r="G2104">
        <v>2017</v>
      </c>
      <c r="J2104">
        <v>0.18898530432201222</v>
      </c>
      <c r="L2104" t="s">
        <v>41849</v>
      </c>
      <c r="M2104">
        <v>28087345</v>
      </c>
      <c r="Q2104" s="10"/>
      <c r="R2104" s="11">
        <f t="shared" si="64"/>
        <v>0</v>
      </c>
      <c r="U2104" s="11">
        <f t="shared" si="65"/>
        <v>0</v>
      </c>
      <c r="Y2104" s="11">
        <f>IF(SUM(Tableau1[[#This Row],[Other access]:[Sci-hub access]])&gt;=1,1,0)</f>
        <v>0</v>
      </c>
      <c r="Z2104" s="12">
        <f>IF(OR(Tableau1[[#This Row],[Access R1 + S1+ T1 ]]&gt;=1,Tableau1[[#This Row],[Access V1 +W1 + X1]]&gt;=1),1,0)</f>
        <v>0</v>
      </c>
      <c r="AB2104" s="10" t="str">
        <f>Tableau1[[#This Row],[DOI]]</f>
        <v>doi: 10.1016/j.jaapos.2016.09.026</v>
      </c>
      <c r="AC2104" s="13" t="str">
        <f>Tableau1[[#This Row],[Authors]]&amp;", "&amp;Tableau1[[#This Row],[Title]]&amp;" "&amp;Tableau1[[#This Row],[Journal]]&amp;". "&amp;Tableau1[[#This Row],[Year]]</f>
        <v>Nuyen B, Weinreb RN, Robbins SL., Steroid-induced glaucoma in the pediatric population. J AAPOS. 2017</v>
      </c>
    </row>
    <row r="2105" spans="1:29" x14ac:dyDescent="0.3">
      <c r="A2105">
        <v>493</v>
      </c>
      <c r="B2105" t="s">
        <v>3756</v>
      </c>
      <c r="C2105" t="s">
        <v>14014</v>
      </c>
      <c r="D2105" t="s">
        <v>24176</v>
      </c>
      <c r="E2105" t="s">
        <v>2520</v>
      </c>
      <c r="F2105" s="10"/>
      <c r="G2105">
        <v>2017</v>
      </c>
      <c r="J2105">
        <v>0.18905695568211067</v>
      </c>
      <c r="L2105" t="s">
        <v>34997</v>
      </c>
      <c r="M2105">
        <v>29206240</v>
      </c>
      <c r="Q2105" s="10"/>
      <c r="R2105" s="11">
        <f t="shared" si="64"/>
        <v>0</v>
      </c>
      <c r="U2105" s="11">
        <f t="shared" si="65"/>
        <v>0</v>
      </c>
      <c r="Y2105" s="11">
        <f>IF(SUM(Tableau1[[#This Row],[Other access]:[Sci-hub access]])&gt;=1,1,0)</f>
        <v>0</v>
      </c>
      <c r="Z2105" s="12">
        <f>IF(OR(Tableau1[[#This Row],[Access R1 + S1+ T1 ]]&gt;=1,Tableau1[[#This Row],[Access V1 +W1 + X1]]&gt;=1),1,0)</f>
        <v>0</v>
      </c>
      <c r="AB2105" s="10" t="str">
        <f>Tableau1[[#This Row],[DOI]]</f>
        <v>doi: 10.1371/journal.ppat.1006732</v>
      </c>
      <c r="AC2105" s="13" t="str">
        <f>Tableau1[[#This Row],[Authors]]&amp;", "&amp;Tableau1[[#This Row],[Title]]&amp;" "&amp;Tableau1[[#This Row],[Journal]]&amp;". "&amp;Tableau1[[#This Row],[Year]]</f>
        <v>Treat BR, Bidula SM, Ramachandran S, St Leger AJ, Hendricks RL, Kinchington PR., Influence of an immunodominant herpes simplex virus type 1 CD8+ T cell epitope on the target hierarchy and function of subdominant CD8+ T cells. PLoS Pathog. 2017</v>
      </c>
    </row>
    <row r="2106" spans="1:29" x14ac:dyDescent="0.3">
      <c r="A2106">
        <v>3600</v>
      </c>
      <c r="B2106" t="s">
        <v>6772</v>
      </c>
      <c r="C2106" t="s">
        <v>17014</v>
      </c>
      <c r="D2106" t="s">
        <v>27196</v>
      </c>
      <c r="E2106" t="s">
        <v>2640</v>
      </c>
      <c r="F2106" s="10"/>
      <c r="G2106">
        <v>2017</v>
      </c>
      <c r="J2106">
        <v>0.18908504397128723</v>
      </c>
      <c r="L2106" t="s">
        <v>38046</v>
      </c>
      <c r="M2106">
        <v>28560459</v>
      </c>
      <c r="Q2106" s="10"/>
      <c r="R2106" s="11">
        <f t="shared" si="64"/>
        <v>0</v>
      </c>
      <c r="U2106" s="11">
        <f t="shared" si="65"/>
        <v>0</v>
      </c>
      <c r="Y2106" s="11">
        <f>IF(SUM(Tableau1[[#This Row],[Other access]:[Sci-hub access]])&gt;=1,1,0)</f>
        <v>0</v>
      </c>
      <c r="Z2106" s="12">
        <f>IF(OR(Tableau1[[#This Row],[Access R1 + S1+ T1 ]]&gt;=1,Tableau1[[#This Row],[Access V1 +W1 + X1]]&gt;=1),1,0)</f>
        <v>0</v>
      </c>
      <c r="AB2106" s="10" t="str">
        <f>Tableau1[[#This Row],[DOI]]</f>
        <v>doi: 10.3892/mmr.2017.6647</v>
      </c>
      <c r="AC2106" s="13" t="str">
        <f>Tableau1[[#This Row],[Authors]]&amp;", "&amp;Tableau1[[#This Row],[Title]]&amp;" "&amp;Tableau1[[#This Row],[Journal]]&amp;". "&amp;Tableau1[[#This Row],[Year]]</f>
        <v>Meng B, Li H, Sun X, Qu W, Yang B, Cheng F, Shi L, Yuan H., σ-1 receptor stimulation protects against pressure-induced damage through InsR-MAPK signaling in human trabecular meshwork cells. Mol Med Rep. 2017</v>
      </c>
    </row>
    <row r="2107" spans="1:29" x14ac:dyDescent="0.3">
      <c r="A2107">
        <v>4742</v>
      </c>
      <c r="B2107" t="s">
        <v>7849</v>
      </c>
      <c r="C2107" t="s">
        <v>18080</v>
      </c>
      <c r="D2107" t="s">
        <v>28279</v>
      </c>
      <c r="E2107" t="s">
        <v>2441</v>
      </c>
      <c r="F2107" s="10"/>
      <c r="G2107">
        <v>2017</v>
      </c>
      <c r="J2107">
        <v>0.18919981750311377</v>
      </c>
      <c r="L2107" t="s">
        <v>39157</v>
      </c>
      <c r="M2107">
        <v>28412066</v>
      </c>
      <c r="Q2107" s="10"/>
      <c r="R2107" s="11">
        <f t="shared" si="64"/>
        <v>0</v>
      </c>
      <c r="U2107" s="11">
        <f t="shared" si="65"/>
        <v>0</v>
      </c>
      <c r="Y2107" s="11">
        <f>IF(SUM(Tableau1[[#This Row],[Other access]:[Sci-hub access]])&gt;=1,1,0)</f>
        <v>0</v>
      </c>
      <c r="Z2107" s="12">
        <f>IF(OR(Tableau1[[#This Row],[Access R1 + S1+ T1 ]]&gt;=1,Tableau1[[#This Row],[Access V1 +W1 + X1]]&gt;=1),1,0)</f>
        <v>0</v>
      </c>
      <c r="AB2107" s="10" t="str">
        <f>Tableau1[[#This Row],[DOI]]</f>
        <v>doi: 10.1016/j.ophtha.2017.03.018</v>
      </c>
      <c r="AC2107" s="13" t="str">
        <f>Tableau1[[#This Row],[Authors]]&amp;", "&amp;Tableau1[[#This Row],[Title]]&amp;" "&amp;Tableau1[[#This Row],[Journal]]&amp;". "&amp;Tableau1[[#This Row],[Year]]</f>
        <v>Huang Q, Zhang Q, Fei P, Xu Y, Lyu J, Ji X, Peng J, Li YA, Zhao P., Ranibizumab Injection as Primary Treatment in Patients with Retinopathy of Prematurity: Anatomic Outcomes and Influencing Factors. Ophthalmology. 2017</v>
      </c>
    </row>
    <row r="2108" spans="1:29" x14ac:dyDescent="0.3">
      <c r="A2108">
        <v>7894</v>
      </c>
      <c r="B2108" t="s">
        <v>10639</v>
      </c>
      <c r="C2108" t="s">
        <v>20836</v>
      </c>
      <c r="D2108" t="s">
        <v>31077</v>
      </c>
      <c r="E2108" t="s">
        <v>2445</v>
      </c>
      <c r="F2108" s="10"/>
      <c r="G2108">
        <v>2017</v>
      </c>
      <c r="J2108">
        <v>0.18922749008897422</v>
      </c>
      <c r="L2108" t="s">
        <v>42242</v>
      </c>
      <c r="M2108">
        <v>28033232</v>
      </c>
      <c r="Q2108" s="10"/>
      <c r="R2108" s="11">
        <f t="shared" si="64"/>
        <v>0</v>
      </c>
      <c r="U2108" s="11">
        <f t="shared" si="65"/>
        <v>0</v>
      </c>
      <c r="Y2108" s="11">
        <f>IF(SUM(Tableau1[[#This Row],[Other access]:[Sci-hub access]])&gt;=1,1,0)</f>
        <v>0</v>
      </c>
      <c r="Z2108" s="12">
        <f>IF(OR(Tableau1[[#This Row],[Access R1 + S1+ T1 ]]&gt;=1,Tableau1[[#This Row],[Access V1 +W1 + X1]]&gt;=1),1,0)</f>
        <v>0</v>
      </c>
      <c r="AB2108" s="10" t="str">
        <f>Tableau1[[#This Row],[DOI]]</f>
        <v>doi: 10.1097/IAE.0000000000001437</v>
      </c>
      <c r="AC2108" s="13" t="str">
        <f>Tableau1[[#This Row],[Authors]]&amp;", "&amp;Tableau1[[#This Row],[Title]]&amp;" "&amp;Tableau1[[#This Row],[Journal]]&amp;". "&amp;Tableau1[[#This Row],[Year]]</f>
        <v>Odrobina D, Gołębiewska J, Maroszyńska I., CHOROIDAL THICKNESS CHANGES AFTER VITRECTOMY WITH SILICONE OIL TAMPONADE FOR PROLIFERATIVE VITREORETINOPATHY RETINAL DETACHMENT. Retina. 2017</v>
      </c>
    </row>
    <row r="2109" spans="1:29" ht="28.8" x14ac:dyDescent="0.3">
      <c r="A2109">
        <v>9456</v>
      </c>
      <c r="B2109" t="s">
        <v>12023</v>
      </c>
      <c r="C2109" t="s">
        <v>22199</v>
      </c>
      <c r="D2109" t="s">
        <v>32469</v>
      </c>
      <c r="E2109" t="s">
        <v>2486</v>
      </c>
      <c r="F2109" s="10"/>
      <c r="G2109">
        <v>2017</v>
      </c>
      <c r="J2109">
        <v>0.18926467224273702</v>
      </c>
      <c r="L2109" t="s">
        <v>43739</v>
      </c>
      <c r="M2109">
        <v>27683070</v>
      </c>
      <c r="Q2109" s="10"/>
      <c r="R2109" s="11">
        <f t="shared" si="64"/>
        <v>0</v>
      </c>
      <c r="U2109" s="11">
        <f t="shared" si="65"/>
        <v>0</v>
      </c>
      <c r="Y2109" s="11">
        <f>IF(SUM(Tableau1[[#This Row],[Other access]:[Sci-hub access]])&gt;=1,1,0)</f>
        <v>0</v>
      </c>
      <c r="Z2109" s="12">
        <f>IF(OR(Tableau1[[#This Row],[Access R1 + S1+ T1 ]]&gt;=1,Tableau1[[#This Row],[Access V1 +W1 + X1]]&gt;=1),1,0)</f>
        <v>0</v>
      </c>
      <c r="AB2109" s="10" t="str">
        <f>Tableau1[[#This Row],[DOI]]</f>
        <v>doi: 10.1111/aos.13259</v>
      </c>
      <c r="AC2109" s="13" t="str">
        <f>Tableau1[[#This Row],[Authors]]&amp;", "&amp;Tableau1[[#This Row],[Title]]&amp;" "&amp;Tableau1[[#This Row],[Journal]]&amp;". "&amp;Tableau1[[#This Row],[Year]]</f>
        <v>Kelbsch C, Maeda F, Lisowska J, Lisowski L, Strasser T, Stingl K, Wilhelm B, Wilhelm H, Peters T., Analysis of retinal function using chromatic pupillography in retinitis pigmentosa and the relationship to electrically evoked phosphene thresholds. Acta Ophthalmol. 2017</v>
      </c>
    </row>
    <row r="2110" spans="1:29" x14ac:dyDescent="0.3">
      <c r="A2110">
        <v>3384</v>
      </c>
      <c r="B2110" t="s">
        <v>6562</v>
      </c>
      <c r="C2110" t="s">
        <v>16805</v>
      </c>
      <c r="D2110" t="s">
        <v>26986</v>
      </c>
      <c r="E2110" t="s">
        <v>2443</v>
      </c>
      <c r="F2110" s="10"/>
      <c r="G2110">
        <v>2017</v>
      </c>
      <c r="J2110">
        <v>0.18935762056695138</v>
      </c>
      <c r="L2110" t="s">
        <v>37834</v>
      </c>
      <c r="M2110">
        <v>28593244</v>
      </c>
      <c r="Q2110" s="10"/>
      <c r="R2110" s="11">
        <f t="shared" si="64"/>
        <v>0</v>
      </c>
      <c r="U2110" s="11">
        <f t="shared" si="65"/>
        <v>0</v>
      </c>
      <c r="Y2110" s="11">
        <f>IF(SUM(Tableau1[[#This Row],[Other access]:[Sci-hub access]])&gt;=1,1,0)</f>
        <v>0</v>
      </c>
      <c r="Z2110" s="12">
        <f>IF(OR(Tableau1[[#This Row],[Access R1 + S1+ T1 ]]&gt;=1,Tableau1[[#This Row],[Access V1 +W1 + X1]]&gt;=1),1,0)</f>
        <v>0</v>
      </c>
      <c r="AB2110" s="10" t="str">
        <f>Tableau1[[#This Row],[DOI]]</f>
        <v>doi: 10.1167/iovs.16-21206</v>
      </c>
      <c r="AC2110" s="13" t="str">
        <f>Tableau1[[#This Row],[Authors]]&amp;", "&amp;Tableau1[[#This Row],[Title]]&amp;" "&amp;Tableau1[[#This Row],[Journal]]&amp;". "&amp;Tableau1[[#This Row],[Year]]</f>
        <v>Hara Y, Shiraishi A, Sakane Y, Takezawa Y, Kamao T, Ohashi Y, Yasunaga S, Sugahara T., Effect of Mandarin Orange Yogurt on Allergic Conjunctivitis Induced by Conjunctival Allergen Challenge. Invest Ophthalmol Vis Sci. 2017</v>
      </c>
    </row>
    <row r="2111" spans="1:29" x14ac:dyDescent="0.3">
      <c r="A2111">
        <v>7234</v>
      </c>
      <c r="B2111" t="s">
        <v>10062</v>
      </c>
      <c r="C2111" t="s">
        <v>20264</v>
      </c>
      <c r="D2111" t="s">
        <v>30496</v>
      </c>
      <c r="E2111" t="s">
        <v>2443</v>
      </c>
      <c r="F2111" s="10"/>
      <c r="G2111">
        <v>2017</v>
      </c>
      <c r="J2111">
        <v>0.18939406532317482</v>
      </c>
      <c r="L2111" t="s">
        <v>41590</v>
      </c>
      <c r="M2111">
        <v>28114580</v>
      </c>
      <c r="Q2111" s="10"/>
      <c r="R2111" s="11">
        <f t="shared" si="64"/>
        <v>0</v>
      </c>
      <c r="U2111" s="11">
        <f t="shared" si="65"/>
        <v>0</v>
      </c>
      <c r="Y2111" s="11">
        <f>IF(SUM(Tableau1[[#This Row],[Other access]:[Sci-hub access]])&gt;=1,1,0)</f>
        <v>0</v>
      </c>
      <c r="Z2111" s="12">
        <f>IF(OR(Tableau1[[#This Row],[Access R1 + S1+ T1 ]]&gt;=1,Tableau1[[#This Row],[Access V1 +W1 + X1]]&gt;=1),1,0)</f>
        <v>0</v>
      </c>
      <c r="AB2111" s="10" t="str">
        <f>Tableau1[[#This Row],[DOI]]</f>
        <v>doi: 10.1167/iovs.16-20785</v>
      </c>
      <c r="AC2111" s="13" t="str">
        <f>Tableau1[[#This Row],[Authors]]&amp;", "&amp;Tableau1[[#This Row],[Title]]&amp;" "&amp;Tableau1[[#This Row],[Journal]]&amp;". "&amp;Tableau1[[#This Row],[Year]]</f>
        <v>Turnbull PR, Irani N, Lim N, Phillips JR., Origins of Pupillary Hippus in the Autonomic Nervous System. Invest Ophthalmol Vis Sci. 2017</v>
      </c>
    </row>
    <row r="2112" spans="1:29" x14ac:dyDescent="0.3">
      <c r="A2112">
        <v>4335</v>
      </c>
      <c r="B2112" t="s">
        <v>7463</v>
      </c>
      <c r="C2112" t="s">
        <v>17699</v>
      </c>
      <c r="D2112" t="s">
        <v>27892</v>
      </c>
      <c r="E2112" t="s">
        <v>2920</v>
      </c>
      <c r="F2112" s="10"/>
      <c r="G2112">
        <v>2017</v>
      </c>
      <c r="J2112">
        <v>0.18946692448602132</v>
      </c>
      <c r="L2112" t="s">
        <v>38758</v>
      </c>
      <c r="M2112">
        <v>28454734</v>
      </c>
      <c r="Q2112" s="10"/>
      <c r="R2112" s="11">
        <f t="shared" si="64"/>
        <v>0</v>
      </c>
      <c r="U2112" s="11">
        <f t="shared" si="65"/>
        <v>0</v>
      </c>
      <c r="Y2112" s="11">
        <f>IF(SUM(Tableau1[[#This Row],[Other access]:[Sci-hub access]])&gt;=1,1,0)</f>
        <v>0</v>
      </c>
      <c r="Z2112" s="12">
        <f>IF(OR(Tableau1[[#This Row],[Access R1 + S1+ T1 ]]&gt;=1,Tableau1[[#This Row],[Access V1 +W1 + X1]]&gt;=1),1,0)</f>
        <v>0</v>
      </c>
      <c r="AB2112" s="10" t="str">
        <f>Tableau1[[#This Row],[DOI]]</f>
        <v>doi: 10.1016/j.ijrobp.2017.02.212</v>
      </c>
      <c r="AC2112" s="13" t="str">
        <f>Tableau1[[#This Row],[Authors]]&amp;", "&amp;Tableau1[[#This Row],[Title]]&amp;" "&amp;Tableau1[[#This Row],[Journal]]&amp;". "&amp;Tableau1[[#This Row],[Year]]</f>
        <v>Thariat J, Herault J, Mouriaux F., Conservative Treatments of Ocular Melanomas: Technology Used Wisely. Int J Radiat Oncol Biol Phys. 2017</v>
      </c>
    </row>
    <row r="2113" spans="1:29" x14ac:dyDescent="0.3">
      <c r="A2113">
        <v>10859</v>
      </c>
      <c r="B2113" t="s">
        <v>13306</v>
      </c>
      <c r="C2113" t="s">
        <v>23468</v>
      </c>
      <c r="D2113" t="s">
        <v>33760</v>
      </c>
      <c r="E2113" t="s">
        <v>2457</v>
      </c>
      <c r="F2113" s="10"/>
      <c r="G2113">
        <v>2017</v>
      </c>
      <c r="J2113">
        <v>0.18951632552927544</v>
      </c>
      <c r="L2113" t="s">
        <v>45104</v>
      </c>
      <c r="M2113">
        <v>26938836</v>
      </c>
      <c r="Q2113" s="10"/>
      <c r="R2113" s="11">
        <f t="shared" si="64"/>
        <v>0</v>
      </c>
      <c r="U2113" s="11">
        <f t="shared" si="65"/>
        <v>0</v>
      </c>
      <c r="Y2113" s="11">
        <f>IF(SUM(Tableau1[[#This Row],[Other access]:[Sci-hub access]])&gt;=1,1,0)</f>
        <v>0</v>
      </c>
      <c r="Z2113" s="12">
        <f>IF(OR(Tableau1[[#This Row],[Access R1 + S1+ T1 ]]&gt;=1,Tableau1[[#This Row],[Access V1 +W1 + X1]]&gt;=1),1,0)</f>
        <v>0</v>
      </c>
      <c r="AB2113" s="10" t="str">
        <f>Tableau1[[#This Row],[DOI]]</f>
        <v>doi: 10.1097/ICB.0000000000000286</v>
      </c>
      <c r="AC2113" s="13" t="str">
        <f>Tableau1[[#This Row],[Authors]]&amp;", "&amp;Tableau1[[#This Row],[Title]]&amp;" "&amp;Tableau1[[#This Row],[Journal]]&amp;". "&amp;Tableau1[[#This Row],[Year]]</f>
        <v>Rubaie KA, Cruz AV, Ghamdi MA, Khan AO, Kozak I., NOVEL RETINAL COMPLICATIONS AFTER ENDOSCOPIC SINUS SURGERY. Retin Cases Brief Rep. 2017</v>
      </c>
    </row>
    <row r="2114" spans="1:29" ht="28.8" x14ac:dyDescent="0.3">
      <c r="A2114">
        <v>7016</v>
      </c>
      <c r="B2114" t="s">
        <v>9872</v>
      </c>
      <c r="C2114" t="s">
        <v>20075</v>
      </c>
      <c r="D2114" t="s">
        <v>30306</v>
      </c>
      <c r="E2114" t="s">
        <v>2606</v>
      </c>
      <c r="F2114" s="10"/>
      <c r="G2114">
        <v>2017</v>
      </c>
      <c r="J2114">
        <v>0.18969005854758525</v>
      </c>
      <c r="L2114" t="s">
        <v>41373</v>
      </c>
      <c r="M2114">
        <v>28135360</v>
      </c>
      <c r="Q2114" s="10"/>
      <c r="R2114" s="11">
        <f t="shared" ref="R2114:R2177" si="66">IF(SUM(N2114:Q2114)&gt;0,1,0)</f>
        <v>0</v>
      </c>
      <c r="U2114" s="11">
        <f t="shared" ref="U2114:U2177" si="67">IF(SUM(R2114,T2114)&gt;0,1,0)</f>
        <v>0</v>
      </c>
      <c r="Y2114" s="11">
        <f>IF(SUM(Tableau1[[#This Row],[Other access]:[Sci-hub access]])&gt;=1,1,0)</f>
        <v>0</v>
      </c>
      <c r="Z2114" s="12">
        <f>IF(OR(Tableau1[[#This Row],[Access R1 + S1+ T1 ]]&gt;=1,Tableau1[[#This Row],[Access V1 +W1 + X1]]&gt;=1),1,0)</f>
        <v>0</v>
      </c>
      <c r="AB2114" s="10" t="str">
        <f>Tableau1[[#This Row],[DOI]]</f>
        <v>doi: 10.1001/jamaneurol.2016.5131</v>
      </c>
      <c r="AC2114" s="13" t="str">
        <f>Tableau1[[#This Row],[Authors]]&amp;", "&amp;Tableau1[[#This Row],[Title]]&amp;" "&amp;Tableau1[[#This Row],[Journal]]&amp;". "&amp;Tableau1[[#This Row],[Year]]</f>
        <v>Meltzer E, Sguigna PV, Subei A, Beh S, Kildebeck E, Conger D, Conger A, Lucero M, Frohman BS, Frohman AN, Saidha S, Galetta S, Calabresi PA, Rennaker R, Frohman TC, Kardon RH, Balcer LJ, Frohman EM., Retinal Architecture and Melanopsin-Mediated Pupillary Response Characteristics: A Putative Pathophysiologic Signature for the Retino-Hypothalamic Tract in Multiple Sclerosis. JAMA Neurol. 2017</v>
      </c>
    </row>
    <row r="2115" spans="1:29" x14ac:dyDescent="0.3">
      <c r="A2115">
        <v>1411</v>
      </c>
      <c r="B2115" t="s">
        <v>4669</v>
      </c>
      <c r="C2115" t="s">
        <v>14920</v>
      </c>
      <c r="D2115" t="s">
        <v>25090</v>
      </c>
      <c r="E2115" t="s">
        <v>2549</v>
      </c>
      <c r="F2115" s="10"/>
      <c r="G2115">
        <v>2017</v>
      </c>
      <c r="J2115">
        <v>0.18982876872654442</v>
      </c>
      <c r="L2115" t="s">
        <v>35892</v>
      </c>
      <c r="M2115">
        <v>28954023</v>
      </c>
      <c r="Q2115" s="10"/>
      <c r="R2115" s="11">
        <f t="shared" si="66"/>
        <v>0</v>
      </c>
      <c r="U2115" s="11">
        <f t="shared" si="67"/>
        <v>0</v>
      </c>
      <c r="Y2115" s="11">
        <f>IF(SUM(Tableau1[[#This Row],[Other access]:[Sci-hub access]])&gt;=1,1,0)</f>
        <v>0</v>
      </c>
      <c r="Z2115" s="12">
        <f>IF(OR(Tableau1[[#This Row],[Access R1 + S1+ T1 ]]&gt;=1,Tableau1[[#This Row],[Access V1 +W1 + X1]]&gt;=1),1,0)</f>
        <v>0</v>
      </c>
      <c r="AB2115" s="10" t="str">
        <f>Tableau1[[#This Row],[DOI]]</f>
        <v>doi: 10.5935/0004-2749.20170057</v>
      </c>
      <c r="AC2115" s="13" t="str">
        <f>Tableau1[[#This Row],[Authors]]&amp;", "&amp;Tableau1[[#This Row],[Title]]&amp;" "&amp;Tableau1[[#This Row],[Journal]]&amp;". "&amp;Tableau1[[#This Row],[Year]]</f>
        <v>Aktaş S, Sağdık HM, Tetikoğlu M, Aktaş H, Özcura F, Uçar F, Alışık M, Ergin M., Dynamic thiol/disulfide homeostasis in patients with age-related macular degeneration. Arq Bras Oftalmol. 2017</v>
      </c>
    </row>
    <row r="2116" spans="1:29" x14ac:dyDescent="0.3">
      <c r="A2116">
        <v>2117</v>
      </c>
      <c r="B2116" t="s">
        <v>5353</v>
      </c>
      <c r="C2116" t="s">
        <v>15598</v>
      </c>
      <c r="D2116" t="s">
        <v>25775</v>
      </c>
      <c r="E2116" t="s">
        <v>2495</v>
      </c>
      <c r="F2116" s="10"/>
      <c r="G2116">
        <v>2017</v>
      </c>
      <c r="J2116">
        <v>0.18988668802525543</v>
      </c>
      <c r="L2116" t="s">
        <v>36588</v>
      </c>
      <c r="M2116">
        <v>28816727</v>
      </c>
      <c r="Q2116" s="10"/>
      <c r="R2116" s="11">
        <f t="shared" si="66"/>
        <v>0</v>
      </c>
      <c r="U2116" s="11">
        <f t="shared" si="67"/>
        <v>0</v>
      </c>
      <c r="Y2116" s="11">
        <f>IF(SUM(Tableau1[[#This Row],[Other access]:[Sci-hub access]])&gt;=1,1,0)</f>
        <v>0</v>
      </c>
      <c r="Z2116" s="12">
        <f>IF(OR(Tableau1[[#This Row],[Access R1 + S1+ T1 ]]&gt;=1,Tableau1[[#This Row],[Access V1 +W1 + X1]]&gt;=1),1,0)</f>
        <v>0</v>
      </c>
      <c r="AB2116" s="10" t="str">
        <f>Tableau1[[#This Row],[DOI]]</f>
        <v>doi: 10.1097/OPX.0000000000001111</v>
      </c>
      <c r="AC2116" s="13" t="str">
        <f>Tableau1[[#This Row],[Authors]]&amp;", "&amp;Tableau1[[#This Row],[Title]]&amp;" "&amp;Tableau1[[#This Row],[Journal]]&amp;". "&amp;Tableau1[[#This Row],[Year]]</f>
        <v>Otchere H, Jones LW, Sorbara L., Effect of Time on Scleral Lens Settling and Change in Corneal Clearance. Optom Vis Sci. 2017</v>
      </c>
    </row>
    <row r="2117" spans="1:29" x14ac:dyDescent="0.3">
      <c r="A2117">
        <v>5187</v>
      </c>
      <c r="B2117" t="s">
        <v>8258</v>
      </c>
      <c r="C2117" t="s">
        <v>18483</v>
      </c>
      <c r="D2117" t="s">
        <v>28688</v>
      </c>
      <c r="E2117" t="s">
        <v>2928</v>
      </c>
      <c r="F2117" s="10"/>
      <c r="G2117">
        <v>2017</v>
      </c>
      <c r="J2117">
        <v>0.18989860967607153</v>
      </c>
      <c r="L2117" t="s">
        <v>39591</v>
      </c>
      <c r="M2117">
        <v>28364295</v>
      </c>
      <c r="Q2117" s="10"/>
      <c r="R2117" s="11">
        <f t="shared" si="66"/>
        <v>0</v>
      </c>
      <c r="U2117" s="11">
        <f t="shared" si="67"/>
        <v>0</v>
      </c>
      <c r="Y2117" s="11">
        <f>IF(SUM(Tableau1[[#This Row],[Other access]:[Sci-hub access]])&gt;=1,1,0)</f>
        <v>0</v>
      </c>
      <c r="Z2117" s="12">
        <f>IF(OR(Tableau1[[#This Row],[Access R1 + S1+ T1 ]]&gt;=1,Tableau1[[#This Row],[Access V1 +W1 + X1]]&gt;=1),1,0)</f>
        <v>0</v>
      </c>
      <c r="AB2117" s="10" t="str">
        <f>Tableau1[[#This Row],[DOI]]</f>
        <v>doi: 10.1007/s00415-017-8469-0</v>
      </c>
      <c r="AC2117" s="13" t="str">
        <f>Tableau1[[#This Row],[Authors]]&amp;", "&amp;Tableau1[[#This Row],[Title]]&amp;" "&amp;Tableau1[[#This Row],[Journal]]&amp;". "&amp;Tableau1[[#This Row],[Year]]</f>
        <v>Wannez S, Hoyoux T, Langohr T, Bodart O, Martial C, Wertz J, Chatelle C, Verly JG, Laureys S., Objective assessment of visual pursuit in patients with disorders of consciousness: an exploratory study. J Neurol. 2017</v>
      </c>
    </row>
    <row r="2118" spans="1:29" x14ac:dyDescent="0.3">
      <c r="A2118">
        <v>5051</v>
      </c>
      <c r="B2118" t="s">
        <v>8139</v>
      </c>
      <c r="C2118" t="s">
        <v>18365</v>
      </c>
      <c r="D2118" t="s">
        <v>28569</v>
      </c>
      <c r="E2118" t="s">
        <v>2562</v>
      </c>
      <c r="F2118" s="10"/>
      <c r="G2118">
        <v>2017</v>
      </c>
      <c r="J2118">
        <v>0.18990683442230094</v>
      </c>
      <c r="L2118" t="s">
        <v>39459</v>
      </c>
      <c r="M2118">
        <v>28379648</v>
      </c>
      <c r="Q2118" s="10"/>
      <c r="R2118" s="11">
        <f t="shared" si="66"/>
        <v>0</v>
      </c>
      <c r="U2118" s="11">
        <f t="shared" si="67"/>
        <v>0</v>
      </c>
      <c r="Y2118" s="11">
        <f>IF(SUM(Tableau1[[#This Row],[Other access]:[Sci-hub access]])&gt;=1,1,0)</f>
        <v>0</v>
      </c>
      <c r="Z2118" s="12">
        <f>IF(OR(Tableau1[[#This Row],[Access R1 + S1+ T1 ]]&gt;=1,Tableau1[[#This Row],[Access V1 +W1 + X1]]&gt;=1),1,0)</f>
        <v>0</v>
      </c>
      <c r="AB2118" s="10" t="str">
        <f>Tableau1[[#This Row],[DOI]]</f>
        <v>doi: 10.22608/APO.201619</v>
      </c>
      <c r="AC2118" s="13" t="str">
        <f>Tableau1[[#This Row],[Authors]]&amp;", "&amp;Tableau1[[#This Row],[Title]]&amp;" "&amp;Tableau1[[#This Row],[Journal]]&amp;". "&amp;Tableau1[[#This Row],[Year]]</f>
        <v>Shetty R, Negalur N, Shroff R, Deshpande K, Jayadev C., Cap Lenticular Adhesion During Small Incision Lenticular Extraction Surgery: Causative Factors and Outcomes. Asia Pac J Ophthalmol (Phila). 2017</v>
      </c>
    </row>
    <row r="2119" spans="1:29" ht="28.8" x14ac:dyDescent="0.3">
      <c r="A2119">
        <v>2831</v>
      </c>
      <c r="B2119" t="s">
        <v>6034</v>
      </c>
      <c r="C2119" t="s">
        <v>16280</v>
      </c>
      <c r="D2119" t="s">
        <v>26458</v>
      </c>
      <c r="E2119" t="s">
        <v>2773</v>
      </c>
      <c r="F2119" s="10"/>
      <c r="G2119">
        <v>2018</v>
      </c>
      <c r="J2119">
        <v>0.19024093221323146</v>
      </c>
      <c r="L2119" t="s">
        <v>37290</v>
      </c>
      <c r="M2119">
        <v>28676431</v>
      </c>
      <c r="Q2119" s="10"/>
      <c r="R2119" s="11">
        <f t="shared" si="66"/>
        <v>0</v>
      </c>
      <c r="U2119" s="11">
        <f t="shared" si="67"/>
        <v>0</v>
      </c>
      <c r="Y2119" s="11">
        <f>IF(SUM(Tableau1[[#This Row],[Other access]:[Sci-hub access]])&gt;=1,1,0)</f>
        <v>0</v>
      </c>
      <c r="Z2119" s="12">
        <f>IF(OR(Tableau1[[#This Row],[Access R1 + S1+ T1 ]]&gt;=1,Tableau1[[#This Row],[Access V1 +W1 + X1]]&gt;=1),1,0)</f>
        <v>0</v>
      </c>
      <c r="AB2119" s="10" t="str">
        <f>Tableau1[[#This Row],[DOI]]</f>
        <v>doi: 10.1016/j.alit.2017.06.006</v>
      </c>
      <c r="AC2119" s="13" t="str">
        <f>Tableau1[[#This Row],[Authors]]&amp;", "&amp;Tableau1[[#This Row],[Title]]&amp;" "&amp;Tableau1[[#This Row],[Journal]]&amp;". "&amp;Tableau1[[#This Row],[Year]]</f>
        <v>Fukuda K, Ishida W, Harada Y, Wakasa Y, Takagi H, Takaiwa F, Fukushima A., Efficacy of oral immunotherapy with a rice-based edible vaccine containing hypoallergenic Japanese cedar pollen allergens for treatment of established allergic conjunctivitis in mice. Allergol Int. 2018</v>
      </c>
    </row>
    <row r="2120" spans="1:29" x14ac:dyDescent="0.3">
      <c r="A2120">
        <v>8806</v>
      </c>
      <c r="B2120" t="s">
        <v>11440</v>
      </c>
      <c r="C2120" t="s">
        <v>21624</v>
      </c>
      <c r="D2120" t="s">
        <v>31880</v>
      </c>
      <c r="E2120" t="s">
        <v>2964</v>
      </c>
      <c r="F2120" s="10"/>
      <c r="G2120">
        <v>2017</v>
      </c>
      <c r="J2120">
        <v>0.19031301929180999</v>
      </c>
      <c r="L2120" t="s">
        <v>43142</v>
      </c>
      <c r="M2120">
        <v>27835856</v>
      </c>
      <c r="Q2120" s="10"/>
      <c r="R2120" s="11">
        <f t="shared" si="66"/>
        <v>0</v>
      </c>
      <c r="U2120" s="11">
        <f t="shared" si="67"/>
        <v>0</v>
      </c>
      <c r="Y2120" s="11">
        <f>IF(SUM(Tableau1[[#This Row],[Other access]:[Sci-hub access]])&gt;=1,1,0)</f>
        <v>0</v>
      </c>
      <c r="Z2120" s="12">
        <f>IF(OR(Tableau1[[#This Row],[Access R1 + S1+ T1 ]]&gt;=1,Tableau1[[#This Row],[Access V1 +W1 + X1]]&gt;=1),1,0)</f>
        <v>0</v>
      </c>
      <c r="AB2120" s="10" t="str">
        <f>Tableau1[[#This Row],[DOI]]</f>
        <v>doi: 10.1016/j.envres.2016.10.030</v>
      </c>
      <c r="AC2120" s="13" t="str">
        <f>Tableau1[[#This Row],[Authors]]&amp;", "&amp;Tableau1[[#This Row],[Title]]&amp;" "&amp;Tableau1[[#This Row],[Journal]]&amp;". "&amp;Tableau1[[#This Row],[Year]]</f>
        <v>Gomà A, de Lluis R, Roca-Ferrer J, Lafuente J, Picado C., Respiratory, ocular and skin health in recreational and competitive swimmers: Beneficial effect of a new method to reduce chlorine oxidant derivatives. Environ Res. 2017</v>
      </c>
    </row>
    <row r="2121" spans="1:29" ht="28.8" x14ac:dyDescent="0.3">
      <c r="A2121">
        <v>6198</v>
      </c>
      <c r="B2121" t="s">
        <v>9160</v>
      </c>
      <c r="C2121" t="s">
        <v>19373</v>
      </c>
      <c r="D2121" t="s">
        <v>29591</v>
      </c>
      <c r="E2121" t="s">
        <v>2441</v>
      </c>
      <c r="F2121" s="10"/>
      <c r="G2121">
        <v>2017</v>
      </c>
      <c r="J2121">
        <v>0.19038548335728545</v>
      </c>
      <c r="L2121" t="s">
        <v>40568</v>
      </c>
      <c r="M2121">
        <v>28237426</v>
      </c>
      <c r="Q2121" s="10"/>
      <c r="R2121" s="11">
        <f t="shared" si="66"/>
        <v>0</v>
      </c>
      <c r="U2121" s="11">
        <f t="shared" si="67"/>
        <v>0</v>
      </c>
      <c r="Y2121" s="11">
        <f>IF(SUM(Tableau1[[#This Row],[Other access]:[Sci-hub access]])&gt;=1,1,0)</f>
        <v>0</v>
      </c>
      <c r="Z2121" s="12">
        <f>IF(OR(Tableau1[[#This Row],[Access R1 + S1+ T1 ]]&gt;=1,Tableau1[[#This Row],[Access V1 +W1 + X1]]&gt;=1),1,0)</f>
        <v>0</v>
      </c>
      <c r="AB2121" s="10" t="str">
        <f>Tableau1[[#This Row],[DOI]]</f>
        <v>doi: 10.1016/j.ophtha.2017.01.029</v>
      </c>
      <c r="AC2121" s="13" t="str">
        <f>Tableau1[[#This Row],[Authors]]&amp;", "&amp;Tableau1[[#This Row],[Title]]&amp;" "&amp;Tableau1[[#This Row],[Journal]]&amp;". "&amp;Tableau1[[#This Row],[Year]]</f>
        <v>Ashtari M, Nikonova ES, Marshall KA, Young GJ, Aravand P, Pan W, Ying GS, Willett AE, Mahmoudian M, Maguire AM, Bennett J., The Role of the Human Visual Cortex in Assessment of the Long-Term Durability of Retinal Gene Therapy in Follow-on RPE65 Clinical Trial Patients. Ophthalmology. 2017</v>
      </c>
    </row>
    <row r="2122" spans="1:29" x14ac:dyDescent="0.3">
      <c r="A2122">
        <v>7502</v>
      </c>
      <c r="B2122" t="s">
        <v>10300</v>
      </c>
      <c r="C2122" t="s">
        <v>20502</v>
      </c>
      <c r="D2122" t="s">
        <v>30735</v>
      </c>
      <c r="E2122" t="s">
        <v>2445</v>
      </c>
      <c r="F2122" s="10"/>
      <c r="G2122">
        <v>2017</v>
      </c>
      <c r="J2122">
        <v>0.19044502525330553</v>
      </c>
      <c r="L2122" t="s">
        <v>41857</v>
      </c>
      <c r="M2122">
        <v>28085773</v>
      </c>
      <c r="Q2122" s="10"/>
      <c r="R2122" s="11">
        <f t="shared" si="66"/>
        <v>0</v>
      </c>
      <c r="U2122" s="11">
        <f t="shared" si="67"/>
        <v>0</v>
      </c>
      <c r="Y2122" s="11">
        <f>IF(SUM(Tableau1[[#This Row],[Other access]:[Sci-hub access]])&gt;=1,1,0)</f>
        <v>0</v>
      </c>
      <c r="Z2122" s="12">
        <f>IF(OR(Tableau1[[#This Row],[Access R1 + S1+ T1 ]]&gt;=1,Tableau1[[#This Row],[Access V1 +W1 + X1]]&gt;=1),1,0)</f>
        <v>0</v>
      </c>
      <c r="AB2122" s="10" t="str">
        <f>Tableau1[[#This Row],[DOI]]</f>
        <v>doi: 10.1097/IAE.0000000000001506</v>
      </c>
      <c r="AC2122" s="13" t="str">
        <f>Tableau1[[#This Row],[Authors]]&amp;", "&amp;Tableau1[[#This Row],[Title]]&amp;" "&amp;Tableau1[[#This Row],[Journal]]&amp;". "&amp;Tableau1[[#This Row],[Year]]</f>
        <v>Ozdemir H, Karacorlu M., Epiretinal Membrane With Foveal Herniation. Retina. 2017</v>
      </c>
    </row>
    <row r="2123" spans="1:29" x14ac:dyDescent="0.3">
      <c r="A2123">
        <v>8974</v>
      </c>
      <c r="B2123" t="s">
        <v>1883</v>
      </c>
      <c r="C2123" t="s">
        <v>1884</v>
      </c>
      <c r="D2123" t="s">
        <v>1885</v>
      </c>
      <c r="E2123" t="s">
        <v>2445</v>
      </c>
      <c r="F2123" s="10"/>
      <c r="G2123">
        <v>2017</v>
      </c>
      <c r="J2123">
        <v>0.19063232263498942</v>
      </c>
      <c r="L2123" t="s">
        <v>43300</v>
      </c>
      <c r="M2123">
        <v>27787450</v>
      </c>
      <c r="Q2123" s="10"/>
      <c r="R2123" s="11">
        <f t="shared" si="66"/>
        <v>0</v>
      </c>
      <c r="U2123" s="11">
        <f t="shared" si="67"/>
        <v>0</v>
      </c>
      <c r="Y2123" s="11">
        <f>IF(SUM(Tableau1[[#This Row],[Other access]:[Sci-hub access]])&gt;=1,1,0)</f>
        <v>0</v>
      </c>
      <c r="Z2123" s="12">
        <f>IF(OR(Tableau1[[#This Row],[Access R1 + S1+ T1 ]]&gt;=1,Tableau1[[#This Row],[Access V1 +W1 + X1]]&gt;=1),1,0)</f>
        <v>0</v>
      </c>
      <c r="AB2123" s="10" t="str">
        <f>Tableau1[[#This Row],[DOI]]</f>
        <v>doi: 10.1097/IAE.0000000000001354</v>
      </c>
      <c r="AC2123" s="13" t="str">
        <f>Tableau1[[#This Row],[Authors]]&amp;", "&amp;Tableau1[[#This Row],[Title]]&amp;" "&amp;Tableau1[[#This Row],[Journal]]&amp;". "&amp;Tableau1[[#This Row],[Year]]</f>
        <v>Dolz-Marco R, Cunha Souza E, Iida T, Moreira CA Jr, Nakashima A, Hasegawa T, Freund KB., Iris Atrophy: A Novel Sign of Repeated Self-inflicted Laser Pointer Maculopathy. Retina. 2017</v>
      </c>
    </row>
    <row r="2124" spans="1:29" x14ac:dyDescent="0.3">
      <c r="A2124">
        <v>7744</v>
      </c>
      <c r="B2124" t="s">
        <v>10510</v>
      </c>
      <c r="C2124" t="s">
        <v>20706</v>
      </c>
      <c r="D2124" t="s">
        <v>30947</v>
      </c>
      <c r="E2124" t="s">
        <v>2479</v>
      </c>
      <c r="F2124" s="10"/>
      <c r="G2124">
        <v>2017</v>
      </c>
      <c r="J2124">
        <v>0.19065372829932337</v>
      </c>
      <c r="L2124" t="s">
        <v>42095</v>
      </c>
      <c r="M2124">
        <v>28060063</v>
      </c>
      <c r="Q2124" s="10"/>
      <c r="R2124" s="11">
        <f t="shared" si="66"/>
        <v>0</v>
      </c>
      <c r="U2124" s="11">
        <f t="shared" si="67"/>
        <v>0</v>
      </c>
      <c r="Y2124" s="11">
        <f>IF(SUM(Tableau1[[#This Row],[Other access]:[Sci-hub access]])&gt;=1,1,0)</f>
        <v>0</v>
      </c>
      <c r="Z2124" s="12">
        <f>IF(OR(Tableau1[[#This Row],[Access R1 + S1+ T1 ]]&gt;=1,Tableau1[[#This Row],[Access V1 +W1 + X1]]&gt;=1),1,0)</f>
        <v>0</v>
      </c>
      <c r="AB2124" s="10" t="str">
        <f>Tableau1[[#This Row],[DOI]]</f>
        <v>doi: 10.1097/ICO.0000000000001108</v>
      </c>
      <c r="AC2124" s="13" t="str">
        <f>Tableau1[[#This Row],[Authors]]&amp;", "&amp;Tableau1[[#This Row],[Title]]&amp;" "&amp;Tableau1[[#This Row],[Journal]]&amp;". "&amp;Tableau1[[#This Row],[Year]]</f>
        <v>Goyal P, Jain AK, Malhotra C., Oral Omega-3 Fatty Acid Supplementation for Laser In Situ Keratomileusis-Associated Dry Eye. Cornea. 2017</v>
      </c>
    </row>
    <row r="2125" spans="1:29" ht="28.8" x14ac:dyDescent="0.3">
      <c r="A2125">
        <v>9933</v>
      </c>
      <c r="B2125" t="s">
        <v>12459</v>
      </c>
      <c r="C2125" t="s">
        <v>22629</v>
      </c>
      <c r="D2125" t="s">
        <v>32907</v>
      </c>
      <c r="E2125" t="s">
        <v>2486</v>
      </c>
      <c r="F2125" s="10"/>
      <c r="G2125">
        <v>2017</v>
      </c>
      <c r="J2125">
        <v>0.19068262666455493</v>
      </c>
      <c r="L2125" t="s">
        <v>44191</v>
      </c>
      <c r="M2125">
        <v>27535343</v>
      </c>
      <c r="Q2125" s="10"/>
      <c r="R2125" s="11">
        <f t="shared" si="66"/>
        <v>0</v>
      </c>
      <c r="U2125" s="11">
        <f t="shared" si="67"/>
        <v>0</v>
      </c>
      <c r="Y2125" s="11">
        <f>IF(SUM(Tableau1[[#This Row],[Other access]:[Sci-hub access]])&gt;=1,1,0)</f>
        <v>0</v>
      </c>
      <c r="Z2125" s="12">
        <f>IF(OR(Tableau1[[#This Row],[Access R1 + S1+ T1 ]]&gt;=1,Tableau1[[#This Row],[Access V1 +W1 + X1]]&gt;=1),1,0)</f>
        <v>0</v>
      </c>
      <c r="AB2125" s="10" t="str">
        <f>Tableau1[[#This Row],[DOI]]</f>
        <v>doi: 10.1111/aos.13192</v>
      </c>
      <c r="AC2125" s="13" t="str">
        <f>Tableau1[[#This Row],[Authors]]&amp;", "&amp;Tableau1[[#This Row],[Title]]&amp;" "&amp;Tableau1[[#This Row],[Journal]]&amp;". "&amp;Tableau1[[#This Row],[Year]]</f>
        <v>Català-Mora J, Cuadras D, Díaz-Cascajosa J, Castany-Aregall M, Prat-Bartomeu J, García-Arumí J., Anterior iris-claw intraocular lens implantation for the management of nontraumatic ectopia lentis: long-term outcomes in a paediatric cohort. Acta Ophthalmol. 2017</v>
      </c>
    </row>
    <row r="2126" spans="1:29" x14ac:dyDescent="0.3">
      <c r="A2126">
        <v>715</v>
      </c>
      <c r="B2126" t="s">
        <v>3978</v>
      </c>
      <c r="C2126" t="s">
        <v>14233</v>
      </c>
      <c r="D2126" t="s">
        <v>24398</v>
      </c>
      <c r="E2126" t="s">
        <v>2511</v>
      </c>
      <c r="F2126" s="10"/>
      <c r="G2126">
        <v>2017</v>
      </c>
      <c r="J2126">
        <v>0.19068523605008914</v>
      </c>
      <c r="L2126" t="s">
        <v>35208</v>
      </c>
      <c r="M2126">
        <v>29133644</v>
      </c>
      <c r="Q2126" s="10"/>
      <c r="R2126" s="11">
        <f t="shared" si="66"/>
        <v>0</v>
      </c>
      <c r="U2126" s="11">
        <f t="shared" si="67"/>
        <v>0</v>
      </c>
      <c r="Y2126" s="11">
        <f>IF(SUM(Tableau1[[#This Row],[Other access]:[Sci-hub access]])&gt;=1,1,0)</f>
        <v>0</v>
      </c>
      <c r="Z2126" s="12">
        <f>IF(OR(Tableau1[[#This Row],[Access R1 + S1+ T1 ]]&gt;=1,Tableau1[[#This Row],[Access V1 +W1 + X1]]&gt;=1),1,0)</f>
        <v>0</v>
      </c>
      <c r="AB2126" s="10" t="str">
        <f>Tableau1[[#This Row],[DOI]]</f>
        <v>doi: 10.4103/ijo.IJO_314_17</v>
      </c>
      <c r="AC2126" s="13" t="str">
        <f>Tableau1[[#This Row],[Authors]]&amp;", "&amp;Tableau1[[#This Row],[Title]]&amp;" "&amp;Tableau1[[#This Row],[Journal]]&amp;". "&amp;Tableau1[[#This Row],[Year]]</f>
        <v>Beri S, Shandil A, Garg R., Stenotrophomonas maltophilia: An emerging entity for cluster endophthalmitis. Indian J Ophthalmol. 2017</v>
      </c>
    </row>
    <row r="2127" spans="1:29" ht="28.8" x14ac:dyDescent="0.3">
      <c r="A2127">
        <v>7531</v>
      </c>
      <c r="B2127" t="s">
        <v>10329</v>
      </c>
      <c r="C2127" t="s">
        <v>20529</v>
      </c>
      <c r="D2127" t="s">
        <v>30764</v>
      </c>
      <c r="E2127" t="s">
        <v>2486</v>
      </c>
      <c r="F2127" s="10"/>
      <c r="G2127">
        <v>2017</v>
      </c>
      <c r="J2127">
        <v>0.19071618462597872</v>
      </c>
      <c r="L2127" t="s">
        <v>41886</v>
      </c>
      <c r="M2127">
        <v>28084038</v>
      </c>
      <c r="Q2127" s="10"/>
      <c r="R2127" s="11">
        <f t="shared" si="66"/>
        <v>0</v>
      </c>
      <c r="U2127" s="11">
        <f t="shared" si="67"/>
        <v>0</v>
      </c>
      <c r="Y2127" s="11">
        <f>IF(SUM(Tableau1[[#This Row],[Other access]:[Sci-hub access]])&gt;=1,1,0)</f>
        <v>0</v>
      </c>
      <c r="Z2127" s="12">
        <f>IF(OR(Tableau1[[#This Row],[Access R1 + S1+ T1 ]]&gt;=1,Tableau1[[#This Row],[Access V1 +W1 + X1]]&gt;=1),1,0)</f>
        <v>0</v>
      </c>
      <c r="AB2127" s="10" t="str">
        <f>Tableau1[[#This Row],[DOI]]</f>
        <v>doi: 10.1111/aos.13359</v>
      </c>
      <c r="AC2127" s="13" t="str">
        <f>Tableau1[[#This Row],[Authors]]&amp;", "&amp;Tableau1[[#This Row],[Title]]&amp;" "&amp;Tableau1[[#This Row],[Journal]]&amp;". "&amp;Tableau1[[#This Row],[Year]]</f>
        <v>Clemens CR, Wolf A, Alten F, Milojcic C, Heiduschka P, Eter N., Response of vascular pigment epithelium detachment due to age-related macular degeneration to monthly treatment with ranibizumab: the prospective, multicentre RECOVER study. Acta Ophthalmol. 2017</v>
      </c>
    </row>
    <row r="2128" spans="1:29" ht="28.8" x14ac:dyDescent="0.3">
      <c r="A2128">
        <v>7550</v>
      </c>
      <c r="B2128" t="s">
        <v>1372</v>
      </c>
      <c r="C2128" t="s">
        <v>1373</v>
      </c>
      <c r="D2128" t="s">
        <v>1374</v>
      </c>
      <c r="E2128" t="s">
        <v>2924</v>
      </c>
      <c r="F2128" s="10"/>
      <c r="G2128">
        <v>2017</v>
      </c>
      <c r="J2128">
        <v>0.19076513200881595</v>
      </c>
      <c r="L2128" t="s">
        <v>41905</v>
      </c>
      <c r="M2128">
        <v>28081449</v>
      </c>
      <c r="Q2128" s="10"/>
      <c r="R2128" s="11">
        <f t="shared" si="66"/>
        <v>0</v>
      </c>
      <c r="U2128" s="11">
        <f t="shared" si="67"/>
        <v>0</v>
      </c>
      <c r="Y2128" s="11">
        <f>IF(SUM(Tableau1[[#This Row],[Other access]:[Sci-hub access]])&gt;=1,1,0)</f>
        <v>0</v>
      </c>
      <c r="Z2128" s="12">
        <f>IF(OR(Tableau1[[#This Row],[Access R1 + S1+ T1 ]]&gt;=1,Tableau1[[#This Row],[Access V1 +W1 + X1]]&gt;=1),1,0)</f>
        <v>0</v>
      </c>
      <c r="AB2128" s="10" t="str">
        <f>Tableau1[[#This Row],[DOI]]</f>
        <v>doi: 10.1016/j.diabres.2016.12.013</v>
      </c>
      <c r="AC2128" s="13" t="str">
        <f>Tableau1[[#This Row],[Authors]]&amp;", "&amp;Tableau1[[#This Row],[Title]]&amp;" "&amp;Tableau1[[#This Row],[Journal]]&amp;". "&amp;Tableau1[[#This Row],[Year]]</f>
        <v>Nakagami T, Takahashi K, Suto C, Oya J, Tanaka Y, Kurita M, Isago C, Hasegawa Y, Ito A, Uchigata Y., Diabetes diagnostic thresholds of the glycated hemoglobin A1c and fasting plasma glucose levels considering the 5-year incidence of retinopathy. Diabetes Res Clin Pract. 2017</v>
      </c>
    </row>
    <row r="2129" spans="1:29" x14ac:dyDescent="0.3">
      <c r="A2129">
        <v>2155</v>
      </c>
      <c r="B2129" t="s">
        <v>5390</v>
      </c>
      <c r="C2129" t="s">
        <v>15635</v>
      </c>
      <c r="D2129" t="s">
        <v>25812</v>
      </c>
      <c r="E2129" t="s">
        <v>2467</v>
      </c>
      <c r="F2129" s="10"/>
      <c r="G2129">
        <v>2017</v>
      </c>
      <c r="J2129">
        <v>0.1909408096979287</v>
      </c>
      <c r="L2129" t="s">
        <v>36626</v>
      </c>
      <c r="M2129">
        <v>28810041</v>
      </c>
      <c r="Q2129" s="10"/>
      <c r="R2129" s="11">
        <f t="shared" si="66"/>
        <v>0</v>
      </c>
      <c r="U2129" s="11">
        <f t="shared" si="67"/>
        <v>0</v>
      </c>
      <c r="Y2129" s="11">
        <f>IF(SUM(Tableau1[[#This Row],[Other access]:[Sci-hub access]])&gt;=1,1,0)</f>
        <v>0</v>
      </c>
      <c r="Z2129" s="12">
        <f>IF(OR(Tableau1[[#This Row],[Access R1 + S1+ T1 ]]&gt;=1,Tableau1[[#This Row],[Access V1 +W1 + X1]]&gt;=1),1,0)</f>
        <v>0</v>
      </c>
      <c r="AB2129" s="10" t="str">
        <f>Tableau1[[#This Row],[DOI]]</f>
        <v>doi: 10.3928/23258160-20170802-08</v>
      </c>
      <c r="AC2129" s="13" t="str">
        <f>Tableau1[[#This Row],[Authors]]&amp;", "&amp;Tableau1[[#This Row],[Title]]&amp;" "&amp;Tableau1[[#This Row],[Journal]]&amp;". "&amp;Tableau1[[#This Row],[Year]]</f>
        <v>Tian T, Chen C, Jin H, Zhang Q, Xu Y, Wang S, Zhang X, Zhao P., Morphologic and Postoperative Fixation Characteristics of the Macular Epiretinal Membrane in Young Patients Undergoing Surgery. Ophthalmic Surg Lasers Imaging Retina. 2017</v>
      </c>
    </row>
    <row r="2130" spans="1:29" ht="28.8" x14ac:dyDescent="0.3">
      <c r="A2130">
        <v>2050</v>
      </c>
      <c r="B2130" t="s">
        <v>5289</v>
      </c>
      <c r="C2130" t="s">
        <v>15535</v>
      </c>
      <c r="D2130" t="s">
        <v>25711</v>
      </c>
      <c r="E2130" t="s">
        <v>2440</v>
      </c>
      <c r="F2130" s="10"/>
      <c r="G2130">
        <v>2017</v>
      </c>
      <c r="J2130">
        <v>0.19104548976557723</v>
      </c>
      <c r="L2130" t="s">
        <v>36521</v>
      </c>
      <c r="M2130">
        <v>28823941</v>
      </c>
      <c r="Q2130" s="10"/>
      <c r="R2130" s="11">
        <f t="shared" si="66"/>
        <v>0</v>
      </c>
      <c r="U2130" s="11">
        <f t="shared" si="67"/>
        <v>0</v>
      </c>
      <c r="Y2130" s="11">
        <f>IF(SUM(Tableau1[[#This Row],[Other access]:[Sci-hub access]])&gt;=1,1,0)</f>
        <v>0</v>
      </c>
      <c r="Z2130" s="12">
        <f>IF(OR(Tableau1[[#This Row],[Access R1 + S1+ T1 ]]&gt;=1,Tableau1[[#This Row],[Access V1 +W1 + X1]]&gt;=1),1,0)</f>
        <v>0</v>
      </c>
      <c r="AB2130" s="10" t="str">
        <f>Tableau1[[#This Row],[DOI]]</f>
        <v>doi: 10.1016/j.exer.2017.08.012</v>
      </c>
      <c r="AC2130" s="13" t="str">
        <f>Tableau1[[#This Row],[Authors]]&amp;", "&amp;Tableau1[[#This Row],[Title]]&amp;" "&amp;Tableau1[[#This Row],[Journal]]&amp;". "&amp;Tableau1[[#This Row],[Year]]</f>
        <v>Dailey WA, Drenser KA, Wong SC, Cheng M, Vercellone J, Roumayah KK, Feeney EV, Deshpande M, Guzman AE, Trese M, Mitton KP., Norrin treatment improves ganglion cell survival in an oxygen-induced retinopathy model of retinal ischemia. Exp Eye Res. 2017</v>
      </c>
    </row>
    <row r="2131" spans="1:29" x14ac:dyDescent="0.3">
      <c r="A2131">
        <v>6737</v>
      </c>
      <c r="B2131" t="s">
        <v>9632</v>
      </c>
      <c r="C2131" t="s">
        <v>19836</v>
      </c>
      <c r="D2131" t="s">
        <v>30065</v>
      </c>
      <c r="E2131" t="s">
        <v>34340</v>
      </c>
      <c r="F2131" s="10"/>
      <c r="G2131">
        <v>2017</v>
      </c>
      <c r="J2131">
        <v>0.19110294734252442</v>
      </c>
      <c r="L2131" t="s">
        <v>41098</v>
      </c>
      <c r="M2131">
        <v>28168812</v>
      </c>
      <c r="Q2131" s="10"/>
      <c r="R2131" s="11">
        <f t="shared" si="66"/>
        <v>0</v>
      </c>
      <c r="U2131" s="11">
        <f t="shared" si="67"/>
        <v>0</v>
      </c>
      <c r="Y2131" s="11">
        <f>IF(SUM(Tableau1[[#This Row],[Other access]:[Sci-hub access]])&gt;=1,1,0)</f>
        <v>0</v>
      </c>
      <c r="Z2131" s="12">
        <f>IF(OR(Tableau1[[#This Row],[Access R1 + S1+ T1 ]]&gt;=1,Tableau1[[#This Row],[Access V1 +W1 + X1]]&gt;=1),1,0)</f>
        <v>0</v>
      </c>
      <c r="AB2131" s="10" t="str">
        <f>Tableau1[[#This Row],[DOI]]</f>
        <v>doi: 10.1002/lsm.22645</v>
      </c>
      <c r="AC2131" s="13" t="str">
        <f>Tableau1[[#This Row],[Authors]]&amp;", "&amp;Tableau1[[#This Row],[Title]]&amp;" "&amp;Tableau1[[#This Row],[Journal]]&amp;". "&amp;Tableau1[[#This Row],[Year]]</f>
        <v>Mao L, Weng SS, Gong YY, Yu SQ., Optical coherence tomography angiography of macular telangiectasia type 1: Comparison with mild diabetic macular edema. Lasers Surg Med. 2017</v>
      </c>
    </row>
    <row r="2132" spans="1:29" x14ac:dyDescent="0.3">
      <c r="A2132">
        <v>8615</v>
      </c>
      <c r="B2132" t="s">
        <v>11277</v>
      </c>
      <c r="C2132" t="s">
        <v>21461</v>
      </c>
      <c r="D2132" t="s">
        <v>31716</v>
      </c>
      <c r="E2132" t="s">
        <v>2486</v>
      </c>
      <c r="F2132" s="10"/>
      <c r="G2132">
        <v>2017</v>
      </c>
      <c r="J2132">
        <v>0.19111582358120571</v>
      </c>
      <c r="L2132" t="s">
        <v>42951</v>
      </c>
      <c r="M2132">
        <v>27879057</v>
      </c>
      <c r="Q2132" s="10"/>
      <c r="R2132" s="11">
        <f t="shared" si="66"/>
        <v>0</v>
      </c>
      <c r="U2132" s="11">
        <f t="shared" si="67"/>
        <v>0</v>
      </c>
      <c r="Y2132" s="11">
        <f>IF(SUM(Tableau1[[#This Row],[Other access]:[Sci-hub access]])&gt;=1,1,0)</f>
        <v>0</v>
      </c>
      <c r="Z2132" s="12">
        <f>IF(OR(Tableau1[[#This Row],[Access R1 + S1+ T1 ]]&gt;=1,Tableau1[[#This Row],[Access V1 +W1 + X1]]&gt;=1),1,0)</f>
        <v>0</v>
      </c>
      <c r="AB2132" s="10" t="str">
        <f>Tableau1[[#This Row],[DOI]]</f>
        <v>doi: 10.1111/aos.13335</v>
      </c>
      <c r="AC2132" s="13" t="str">
        <f>Tableau1[[#This Row],[Authors]]&amp;", "&amp;Tableau1[[#This Row],[Title]]&amp;" "&amp;Tableau1[[#This Row],[Journal]]&amp;". "&amp;Tableau1[[#This Row],[Year]]</f>
        <v>Kim EC, Doh SH, Chung SY, Yoon SY, Kim MS, Chung SK, Shin MC, Hwang HS., Direct visualization of aqueous tear secretion from lacrimal gland. Acta Ophthalmol. 2017</v>
      </c>
    </row>
    <row r="2133" spans="1:29" ht="28.8" x14ac:dyDescent="0.3">
      <c r="A2133">
        <v>8291</v>
      </c>
      <c r="B2133" t="s">
        <v>10992</v>
      </c>
      <c r="C2133" t="s">
        <v>21179</v>
      </c>
      <c r="D2133" t="s">
        <v>31430</v>
      </c>
      <c r="E2133" t="s">
        <v>2502</v>
      </c>
      <c r="F2133" s="10"/>
      <c r="G2133">
        <v>2017</v>
      </c>
      <c r="J2133">
        <v>0.19113864283681392</v>
      </c>
      <c r="L2133" t="s">
        <v>42635</v>
      </c>
      <c r="M2133">
        <v>27941330</v>
      </c>
      <c r="Q2133" s="10"/>
      <c r="R2133" s="11">
        <f t="shared" si="66"/>
        <v>0</v>
      </c>
      <c r="U2133" s="11">
        <f t="shared" si="67"/>
        <v>0</v>
      </c>
      <c r="Y2133" s="11">
        <f>IF(SUM(Tableau1[[#This Row],[Other access]:[Sci-hub access]])&gt;=1,1,0)</f>
        <v>0</v>
      </c>
      <c r="Z2133" s="12">
        <f>IF(OR(Tableau1[[#This Row],[Access R1 + S1+ T1 ]]&gt;=1,Tableau1[[#This Row],[Access V1 +W1 + X1]]&gt;=1),1,0)</f>
        <v>0</v>
      </c>
      <c r="AB2133" s="10" t="str">
        <f>Tableau1[[#This Row],[DOI]]</f>
        <v>doi: 10.1159/000448117</v>
      </c>
      <c r="AC2133" s="13" t="str">
        <f>Tableau1[[#This Row],[Authors]]&amp;", "&amp;Tableau1[[#This Row],[Title]]&amp;" "&amp;Tableau1[[#This Row],[Journal]]&amp;". "&amp;Tableau1[[#This Row],[Year]]</f>
        <v>Warcoin E, Clouzeau C, Roubeix C, Raveu AL, Godefroy D, Riancho L, Baudouin C, Brignole-Baudouin F., Hyperosmolarity and Benzalkonium Chloride Differently Stimulate Inflammatory Markers in Conjunctiva-Derived Epithelial Cells in vitro. Ophthalmic Res. 2017</v>
      </c>
    </row>
    <row r="2134" spans="1:29" ht="28.8" x14ac:dyDescent="0.3">
      <c r="A2134">
        <v>593</v>
      </c>
      <c r="B2134" t="s">
        <v>3856</v>
      </c>
      <c r="C2134" t="s">
        <v>14112</v>
      </c>
      <c r="D2134" t="s">
        <v>24276</v>
      </c>
      <c r="E2134" t="s">
        <v>3155</v>
      </c>
      <c r="F2134" s="10"/>
      <c r="G2134">
        <v>2017</v>
      </c>
      <c r="J2134">
        <v>0.19142588194473931</v>
      </c>
      <c r="L2134" t="e">
        <v>#VALUE!</v>
      </c>
      <c r="M2134">
        <v>29167629</v>
      </c>
      <c r="Q2134" s="10"/>
      <c r="R2134" s="11">
        <f t="shared" si="66"/>
        <v>0</v>
      </c>
      <c r="U2134" s="11">
        <f t="shared" si="67"/>
        <v>0</v>
      </c>
      <c r="Y2134" s="11">
        <f>IF(SUM(Tableau1[[#This Row],[Other access]:[Sci-hub access]])&gt;=1,1,0)</f>
        <v>0</v>
      </c>
      <c r="Z2134" s="12">
        <f>IF(OR(Tableau1[[#This Row],[Access R1 + S1+ T1 ]]&gt;=1,Tableau1[[#This Row],[Access V1 +W1 + X1]]&gt;=1),1,0)</f>
        <v>0</v>
      </c>
      <c r="AB2134" s="10" t="e">
        <f>Tableau1[[#This Row],[DOI]]</f>
        <v>#VALUE!</v>
      </c>
      <c r="AC2134" s="13" t="str">
        <f>Tableau1[[#This Row],[Authors]]&amp;", "&amp;Tableau1[[#This Row],[Title]]&amp;" "&amp;Tableau1[[#This Row],[Journal]]&amp;". "&amp;Tableau1[[#This Row],[Year]]</f>
        <v>Traverso CE, Cutolo CA., The Effects of Phacoemulsification and Intraocular Lens Implantation on Anatomical and Functional Parameters in Patients with Primary Angle Closure: A Prospective Study. (An American Ophthalmological Society Thesis). Trans Am Ophthalmol Soc. 2017</v>
      </c>
    </row>
    <row r="2135" spans="1:29" x14ac:dyDescent="0.3">
      <c r="A2135">
        <v>1321</v>
      </c>
      <c r="B2135" t="s">
        <v>4581</v>
      </c>
      <c r="C2135" t="s">
        <v>14833</v>
      </c>
      <c r="D2135" t="s">
        <v>25002</v>
      </c>
      <c r="E2135" t="s">
        <v>2443</v>
      </c>
      <c r="F2135" s="10"/>
      <c r="G2135">
        <v>2017</v>
      </c>
      <c r="J2135">
        <v>0.19143336357982066</v>
      </c>
      <c r="L2135" t="s">
        <v>35804</v>
      </c>
      <c r="M2135">
        <v>28973338</v>
      </c>
      <c r="Q2135" s="10"/>
      <c r="R2135" s="11">
        <f t="shared" si="66"/>
        <v>0</v>
      </c>
      <c r="U2135" s="11">
        <f t="shared" si="67"/>
        <v>0</v>
      </c>
      <c r="Y2135" s="11">
        <f>IF(SUM(Tableau1[[#This Row],[Other access]:[Sci-hub access]])&gt;=1,1,0)</f>
        <v>0</v>
      </c>
      <c r="Z2135" s="12">
        <f>IF(OR(Tableau1[[#This Row],[Access R1 + S1+ T1 ]]&gt;=1,Tableau1[[#This Row],[Access V1 +W1 + X1]]&gt;=1),1,0)</f>
        <v>0</v>
      </c>
      <c r="AB2135" s="10" t="str">
        <f>Tableau1[[#This Row],[DOI]]</f>
        <v>doi: 10.1167/iovs.17-21742</v>
      </c>
      <c r="AC2135" s="13" t="str">
        <f>Tableau1[[#This Row],[Authors]]&amp;", "&amp;Tableau1[[#This Row],[Title]]&amp;" "&amp;Tableau1[[#This Row],[Journal]]&amp;". "&amp;Tableau1[[#This Row],[Year]]</f>
        <v>Fernandez-Bueno I, Jones R, Soriano-Romaní L, López-García A, Galvin O, Cheetham S, Diebold Y., Histologic Characterization of Retina Neuroglia Modifications in Diabetic Zucker Diabetic Fatty Rats. Invest Ophthalmol Vis Sci. 2017</v>
      </c>
    </row>
    <row r="2136" spans="1:29" ht="28.8" x14ac:dyDescent="0.3">
      <c r="A2136">
        <v>10193</v>
      </c>
      <c r="B2136" t="s">
        <v>12698</v>
      </c>
      <c r="C2136" t="s">
        <v>22868</v>
      </c>
      <c r="D2136" t="s">
        <v>33150</v>
      </c>
      <c r="E2136" t="s">
        <v>2445</v>
      </c>
      <c r="F2136" s="10"/>
      <c r="G2136">
        <v>2017</v>
      </c>
      <c r="J2136">
        <v>0.19149335646348453</v>
      </c>
      <c r="L2136" t="s">
        <v>44448</v>
      </c>
      <c r="M2136">
        <v>27429385</v>
      </c>
      <c r="Q2136" s="10"/>
      <c r="R2136" s="11">
        <f t="shared" si="66"/>
        <v>0</v>
      </c>
      <c r="U2136" s="11">
        <f t="shared" si="67"/>
        <v>0</v>
      </c>
      <c r="Y2136" s="11">
        <f>IF(SUM(Tableau1[[#This Row],[Other access]:[Sci-hub access]])&gt;=1,1,0)</f>
        <v>0</v>
      </c>
      <c r="Z2136" s="12">
        <f>IF(OR(Tableau1[[#This Row],[Access R1 + S1+ T1 ]]&gt;=1,Tableau1[[#This Row],[Access V1 +W1 + X1]]&gt;=1),1,0)</f>
        <v>0</v>
      </c>
      <c r="AB2136" s="10" t="str">
        <f>Tableau1[[#This Row],[DOI]]</f>
        <v>doi: 10.1097/IAE.0000000000001150</v>
      </c>
      <c r="AC2136" s="13" t="str">
        <f>Tableau1[[#This Row],[Authors]]&amp;", "&amp;Tableau1[[#This Row],[Title]]&amp;" "&amp;Tableau1[[#This Row],[Journal]]&amp;". "&amp;Tableau1[[#This Row],[Year]]</f>
        <v>Vogel RN, Davis DB, Kimura BH, Rathinavelu S, Graves GS, Szabo A, Han DP., NEOVASCULAR AGE-RELATED MACULAR DEGENERATION WITH ADVANCED VISUAL LOSS TREATED WITH ANTI-VASCULAR ENDOTHELIAL GROWTH FACTOR THERAPY: Clinical Outcome and Prognostic Indicators. Retina. 2017</v>
      </c>
    </row>
    <row r="2137" spans="1:29" x14ac:dyDescent="0.3">
      <c r="A2137">
        <v>3195</v>
      </c>
      <c r="B2137" t="s">
        <v>6380</v>
      </c>
      <c r="C2137" t="s">
        <v>16623</v>
      </c>
      <c r="D2137" t="s">
        <v>26804</v>
      </c>
      <c r="E2137" t="s">
        <v>2523</v>
      </c>
      <c r="F2137" s="10"/>
      <c r="G2137">
        <v>2017</v>
      </c>
      <c r="J2137">
        <v>0.19153462521292275</v>
      </c>
      <c r="L2137" t="s">
        <v>37648</v>
      </c>
      <c r="M2137">
        <v>28622318</v>
      </c>
      <c r="Q2137" s="10"/>
      <c r="R2137" s="11">
        <f t="shared" si="66"/>
        <v>0</v>
      </c>
      <c r="U2137" s="11">
        <f t="shared" si="67"/>
        <v>0</v>
      </c>
      <c r="Y2137" s="11">
        <f>IF(SUM(Tableau1[[#This Row],[Other access]:[Sci-hub access]])&gt;=1,1,0)</f>
        <v>0</v>
      </c>
      <c r="Z2137" s="12">
        <f>IF(OR(Tableau1[[#This Row],[Access R1 + S1+ T1 ]]&gt;=1,Tableau1[[#This Row],[Access V1 +W1 + X1]]&gt;=1),1,0)</f>
        <v>0</v>
      </c>
      <c r="AB2137" s="10" t="str">
        <f>Tableau1[[#This Row],[DOI]]</f>
        <v>doi: 10.1038/eye.2017.88</v>
      </c>
      <c r="AC2137" s="13" t="str">
        <f>Tableau1[[#This Row],[Authors]]&amp;", "&amp;Tableau1[[#This Row],[Title]]&amp;" "&amp;Tableau1[[#This Row],[Journal]]&amp;". "&amp;Tableau1[[#This Row],[Year]]</f>
        <v>Wang Y, Lv H, Liu Y, Jiang X, Zhang M, Li X, Wang W., Characteristics of symptoms experienced by persons with dry eye disease while driving in China. Eye (Lond). 2017</v>
      </c>
    </row>
    <row r="2138" spans="1:29" x14ac:dyDescent="0.3">
      <c r="A2138">
        <v>9854</v>
      </c>
      <c r="B2138" t="s">
        <v>12385</v>
      </c>
      <c r="C2138" t="s">
        <v>22555</v>
      </c>
      <c r="D2138" t="s">
        <v>32833</v>
      </c>
      <c r="E2138" t="s">
        <v>2449</v>
      </c>
      <c r="F2138" s="10"/>
      <c r="G2138">
        <v>2017</v>
      </c>
      <c r="J2138">
        <v>0.19165613705769469</v>
      </c>
      <c r="L2138" t="s">
        <v>44115</v>
      </c>
      <c r="M2138">
        <v>27557733</v>
      </c>
      <c r="Q2138" s="10"/>
      <c r="R2138" s="11">
        <f t="shared" si="66"/>
        <v>0</v>
      </c>
      <c r="U2138" s="11">
        <f t="shared" si="67"/>
        <v>0</v>
      </c>
      <c r="Y2138" s="11">
        <f>IF(SUM(Tableau1[[#This Row],[Other access]:[Sci-hub access]])&gt;=1,1,0)</f>
        <v>0</v>
      </c>
      <c r="Z2138" s="12">
        <f>IF(OR(Tableau1[[#This Row],[Access R1 + S1+ T1 ]]&gt;=1,Tableau1[[#This Row],[Access V1 +W1 + X1]]&gt;=1),1,0)</f>
        <v>0</v>
      </c>
      <c r="AB2138" s="10" t="str">
        <f>Tableau1[[#This Row],[DOI]]</f>
        <v>doi: 10.1111/cxo.12438</v>
      </c>
      <c r="AC2138" s="13" t="str">
        <f>Tableau1[[#This Row],[Authors]]&amp;", "&amp;Tableau1[[#This Row],[Title]]&amp;" "&amp;Tableau1[[#This Row],[Journal]]&amp;". "&amp;Tableau1[[#This Row],[Year]]</f>
        <v>Li HJ, Tsaousis KT, Bernhisel A, Reiter N, Guan JJ, Mamalis N, Patel BC., Chronic undiagnosed orbital inflammation due to factitious disorder: a 'think different' paradigm. Clin Exp Optom. 2017</v>
      </c>
    </row>
    <row r="2139" spans="1:29" x14ac:dyDescent="0.3">
      <c r="A2139">
        <v>6217</v>
      </c>
      <c r="B2139" t="s">
        <v>9178</v>
      </c>
      <c r="C2139" t="s">
        <v>19391</v>
      </c>
      <c r="D2139" t="s">
        <v>29609</v>
      </c>
      <c r="E2139" t="s">
        <v>2496</v>
      </c>
      <c r="F2139" s="10"/>
      <c r="G2139">
        <v>2017</v>
      </c>
      <c r="J2139">
        <v>0.19165642169807584</v>
      </c>
      <c r="L2139" t="s">
        <v>40587</v>
      </c>
      <c r="M2139">
        <v>28237154</v>
      </c>
      <c r="Q2139" s="10"/>
      <c r="R2139" s="11">
        <f t="shared" si="66"/>
        <v>0</v>
      </c>
      <c r="U2139" s="11">
        <f t="shared" si="67"/>
        <v>0</v>
      </c>
      <c r="Y2139" s="11">
        <f>IF(SUM(Tableau1[[#This Row],[Other access]:[Sci-hub access]])&gt;=1,1,0)</f>
        <v>0</v>
      </c>
      <c r="Z2139" s="12">
        <f>IF(OR(Tableau1[[#This Row],[Access R1 + S1+ T1 ]]&gt;=1,Tableau1[[#This Row],[Access V1 +W1 + X1]]&gt;=1),1,0)</f>
        <v>0</v>
      </c>
      <c r="AB2139" s="10" t="str">
        <f>Tableau1[[#This Row],[DOI]]</f>
        <v>doi: 10.1016/j.jcjo.2016.07.018</v>
      </c>
      <c r="AC2139" s="13" t="str">
        <f>Tableau1[[#This Row],[Authors]]&amp;", "&amp;Tableau1[[#This Row],[Title]]&amp;" "&amp;Tableau1[[#This Row],[Journal]]&amp;". "&amp;Tableau1[[#This Row],[Year]]</f>
        <v>Vaillancourt L, Papanagnu E, Elfekhfakh M, Fadous R, Harissi-Dagher M., Outcomes of bilateral sequential implantation of the Boston keratoprosthesis type 1. Can J Ophthalmol. 2017</v>
      </c>
    </row>
    <row r="2140" spans="1:29" ht="28.8" x14ac:dyDescent="0.3">
      <c r="A2140">
        <v>7892</v>
      </c>
      <c r="B2140" t="s">
        <v>10637</v>
      </c>
      <c r="C2140" t="s">
        <v>20834</v>
      </c>
      <c r="D2140" t="s">
        <v>31075</v>
      </c>
      <c r="E2140" t="s">
        <v>2445</v>
      </c>
      <c r="F2140" s="10"/>
      <c r="G2140">
        <v>2017</v>
      </c>
      <c r="J2140">
        <v>0.19187682372322767</v>
      </c>
      <c r="L2140" t="s">
        <v>42240</v>
      </c>
      <c r="M2140">
        <v>28033234</v>
      </c>
      <c r="Q2140" s="10"/>
      <c r="R2140" s="11">
        <f t="shared" si="66"/>
        <v>0</v>
      </c>
      <c r="U2140" s="11">
        <f t="shared" si="67"/>
        <v>0</v>
      </c>
      <c r="Y2140" s="11">
        <f>IF(SUM(Tableau1[[#This Row],[Other access]:[Sci-hub access]])&gt;=1,1,0)</f>
        <v>0</v>
      </c>
      <c r="Z2140" s="12">
        <f>IF(OR(Tableau1[[#This Row],[Access R1 + S1+ T1 ]]&gt;=1,Tableau1[[#This Row],[Access V1 +W1 + X1]]&gt;=1),1,0)</f>
        <v>0</v>
      </c>
      <c r="AB2140" s="10" t="str">
        <f>Tableau1[[#This Row],[DOI]]</f>
        <v>doi: 10.1097/IAE.0000000000001433</v>
      </c>
      <c r="AC2140" s="13" t="str">
        <f>Tableau1[[#This Row],[Authors]]&amp;", "&amp;Tableau1[[#This Row],[Title]]&amp;" "&amp;Tableau1[[#This Row],[Journal]]&amp;". "&amp;Tableau1[[#This Row],[Year]]</f>
        <v>Iida Y, Muraoka Y, Uji A, Ooto S, Murakami T, Suzuma K, Tsujikawa A, Arichika S, Takahashi A, Miwa Y, Yoshimura N., ASSOCIATIONS BETWEEN MACULAR EDEMA AND CIRCULATORY STATUS IN EYES WITH RETINAL VEIN OCCLUSION: An Adaptive Optics Scanning Laser Ophthalmoscopy Study. Retina. 2017</v>
      </c>
    </row>
    <row r="2141" spans="1:29" x14ac:dyDescent="0.3">
      <c r="A2141">
        <v>6489</v>
      </c>
      <c r="B2141" t="s">
        <v>9417</v>
      </c>
      <c r="C2141" t="s">
        <v>19625</v>
      </c>
      <c r="D2141" t="s">
        <v>29848</v>
      </c>
      <c r="E2141" t="s">
        <v>2445</v>
      </c>
      <c r="F2141" s="10"/>
      <c r="G2141">
        <v>2017</v>
      </c>
      <c r="J2141">
        <v>0.1919224676350606</v>
      </c>
      <c r="L2141" t="s">
        <v>40854</v>
      </c>
      <c r="M2141">
        <v>28207608</v>
      </c>
      <c r="Q2141" s="10"/>
      <c r="R2141" s="11">
        <f t="shared" si="66"/>
        <v>0</v>
      </c>
      <c r="U2141" s="11">
        <f t="shared" si="67"/>
        <v>0</v>
      </c>
      <c r="Y2141" s="11">
        <f>IF(SUM(Tableau1[[#This Row],[Other access]:[Sci-hub access]])&gt;=1,1,0)</f>
        <v>0</v>
      </c>
      <c r="Z2141" s="12">
        <f>IF(OR(Tableau1[[#This Row],[Access R1 + S1+ T1 ]]&gt;=1,Tableau1[[#This Row],[Access V1 +W1 + X1]]&gt;=1),1,0)</f>
        <v>0</v>
      </c>
      <c r="AB2141" s="10" t="str">
        <f>Tableau1[[#This Row],[DOI]]</f>
        <v>doi: 10.1097/IAE.0000000000001537</v>
      </c>
      <c r="AC2141" s="13" t="str">
        <f>Tableau1[[#This Row],[Authors]]&amp;", "&amp;Tableau1[[#This Row],[Title]]&amp;" "&amp;Tableau1[[#This Row],[Journal]]&amp;". "&amp;Tableau1[[#This Row],[Year]]</f>
        <v>Azuma K, Ueta T, Eguchi S, Aihara M., EFFECTS OF INTERNAL LIMITING MEMBRANE PEELING COMBINED WITH REMOVAL OF IDIOPATHIC EPIRETINAL MEMBRANE: A Systematic Review of Literature and Meta-Analysis. Retina. 2017</v>
      </c>
    </row>
    <row r="2142" spans="1:29" x14ac:dyDescent="0.3">
      <c r="A2142">
        <v>7658</v>
      </c>
      <c r="B2142" t="s">
        <v>10436</v>
      </c>
      <c r="C2142" t="s">
        <v>20633</v>
      </c>
      <c r="D2142" t="s">
        <v>30872</v>
      </c>
      <c r="E2142" t="s">
        <v>2451</v>
      </c>
      <c r="F2142" s="10"/>
      <c r="G2142">
        <v>2017</v>
      </c>
      <c r="J2142">
        <v>0.19192580927441794</v>
      </c>
      <c r="L2142" t="s">
        <v>42011</v>
      </c>
      <c r="M2142">
        <v>28068360</v>
      </c>
      <c r="Q2142" s="10"/>
      <c r="R2142" s="11">
        <f t="shared" si="66"/>
        <v>0</v>
      </c>
      <c r="U2142" s="11">
        <f t="shared" si="67"/>
        <v>0</v>
      </c>
      <c r="Y2142" s="11">
        <f>IF(SUM(Tableau1[[#This Row],[Other access]:[Sci-hub access]])&gt;=1,1,0)</f>
        <v>0</v>
      </c>
      <c r="Z2142" s="12">
        <f>IF(OR(Tableau1[[#This Row],[Access R1 + S1+ T1 ]]&gt;=1,Tableau1[[#This Row],[Access V1 +W1 + X1]]&gt;=1),1,0)</f>
        <v>0</v>
      </c>
      <c r="AB2142" s="10" t="str">
        <f>Tableau1[[#This Row],[DOI]]</f>
        <v>doi: 10.1371/journal.pone.0168565</v>
      </c>
      <c r="AC2142" s="13" t="str">
        <f>Tableau1[[#This Row],[Authors]]&amp;", "&amp;Tableau1[[#This Row],[Title]]&amp;" "&amp;Tableau1[[#This Row],[Journal]]&amp;". "&amp;Tableau1[[#This Row],[Year]]</f>
        <v>Oddone F, Roberti G, Micera A, Busanello A, Bonini S, Quaranta L, Agnifili L, Manni G., Exploring Serum Levels of Brain Derived Neurotrophic Factor and Nerve Growth Factor Across Glaucoma Stages. PLoS One. 2017</v>
      </c>
    </row>
    <row r="2143" spans="1:29" x14ac:dyDescent="0.3">
      <c r="A2143">
        <v>4156</v>
      </c>
      <c r="B2143" t="s">
        <v>7298</v>
      </c>
      <c r="C2143" t="s">
        <v>17535</v>
      </c>
      <c r="D2143" t="s">
        <v>27726</v>
      </c>
      <c r="E2143" t="s">
        <v>2450</v>
      </c>
      <c r="F2143" s="10"/>
      <c r="G2143">
        <v>2017</v>
      </c>
      <c r="J2143">
        <v>0.19195750892537622</v>
      </c>
      <c r="L2143" t="s">
        <v>38587</v>
      </c>
      <c r="M2143">
        <v>28477704</v>
      </c>
      <c r="Q2143" s="10"/>
      <c r="R2143" s="11">
        <f t="shared" si="66"/>
        <v>0</v>
      </c>
      <c r="U2143" s="11">
        <f t="shared" si="67"/>
        <v>0</v>
      </c>
      <c r="Y2143" s="11">
        <f>IF(SUM(Tableau1[[#This Row],[Other access]:[Sci-hub access]])&gt;=1,1,0)</f>
        <v>0</v>
      </c>
      <c r="Z2143" s="12">
        <f>IF(OR(Tableau1[[#This Row],[Access R1 + S1+ T1 ]]&gt;=1,Tableau1[[#This Row],[Access V1 +W1 + X1]]&gt;=1),1,0)</f>
        <v>0</v>
      </c>
      <c r="AB2143" s="10" t="str">
        <f>Tableau1[[#This Row],[DOI]]</f>
        <v>doi: 10.1016/j.jns.2017.03.032</v>
      </c>
      <c r="AC2143" s="13" t="str">
        <f>Tableau1[[#This Row],[Authors]]&amp;", "&amp;Tableau1[[#This Row],[Title]]&amp;" "&amp;Tableau1[[#This Row],[Journal]]&amp;". "&amp;Tableau1[[#This Row],[Year]]</f>
        <v>Rea NA, Campbell CL, Cortez MM., Quantitative assessment of autonomic symptom burden in Postural tachycardia syndrome (POTS). J Neurol Sci. 2017</v>
      </c>
    </row>
    <row r="2144" spans="1:29" x14ac:dyDescent="0.3">
      <c r="A2144">
        <v>1149</v>
      </c>
      <c r="B2144" t="s">
        <v>4411</v>
      </c>
      <c r="C2144" t="s">
        <v>14664</v>
      </c>
      <c r="D2144" t="s">
        <v>24832</v>
      </c>
      <c r="E2144" t="s">
        <v>2632</v>
      </c>
      <c r="F2144" s="10"/>
      <c r="G2144">
        <v>2018</v>
      </c>
      <c r="J2144">
        <v>0.19201540625754887</v>
      </c>
      <c r="L2144" t="s">
        <v>35636</v>
      </c>
      <c r="M2144">
        <v>29017976</v>
      </c>
      <c r="Q2144" s="10"/>
      <c r="R2144" s="11">
        <f t="shared" si="66"/>
        <v>0</v>
      </c>
      <c r="U2144" s="11">
        <f t="shared" si="67"/>
        <v>0</v>
      </c>
      <c r="Y2144" s="11">
        <f>IF(SUM(Tableau1[[#This Row],[Other access]:[Sci-hub access]])&gt;=1,1,0)</f>
        <v>0</v>
      </c>
      <c r="Z2144" s="12">
        <f>IF(OR(Tableau1[[#This Row],[Access R1 + S1+ T1 ]]&gt;=1,Tableau1[[#This Row],[Access V1 +W1 + X1]]&gt;=1),1,0)</f>
        <v>0</v>
      </c>
      <c r="AB2144" s="10" t="str">
        <f>Tableau1[[#This Row],[DOI]]</f>
        <v>doi: 10.1016/j.wneu.2017.09.202</v>
      </c>
      <c r="AC2144" s="13" t="str">
        <f>Tableau1[[#This Row],[Authors]]&amp;", "&amp;Tableau1[[#This Row],[Title]]&amp;" "&amp;Tableau1[[#This Row],[Journal]]&amp;". "&amp;Tableau1[[#This Row],[Year]]</f>
        <v>Song SW, Kim YH, Kim JW, Park CK, Kim JE, Kim DG, Koh YC, Jung HW., Outcomes After Transcranial and Endoscopic Endonasal Approach for Tuberculum Meningiomas-A Retrospective Comparison. World Neurosurg. 2018</v>
      </c>
    </row>
    <row r="2145" spans="1:29" x14ac:dyDescent="0.3">
      <c r="A2145">
        <v>10644</v>
      </c>
      <c r="B2145" t="s">
        <v>2294</v>
      </c>
      <c r="C2145" t="s">
        <v>2295</v>
      </c>
      <c r="D2145" t="s">
        <v>2296</v>
      </c>
      <c r="E2145" t="s">
        <v>2777</v>
      </c>
      <c r="F2145" s="10"/>
      <c r="G2145">
        <v>2017</v>
      </c>
      <c r="J2145">
        <v>0.19218441052424817</v>
      </c>
      <c r="L2145" t="s">
        <v>44892</v>
      </c>
      <c r="M2145">
        <v>27133446</v>
      </c>
      <c r="Q2145" s="10"/>
      <c r="R2145" s="11">
        <f t="shared" si="66"/>
        <v>0</v>
      </c>
      <c r="U2145" s="11">
        <f t="shared" si="67"/>
        <v>0</v>
      </c>
      <c r="Y2145" s="11">
        <f>IF(SUM(Tableau1[[#This Row],[Other access]:[Sci-hub access]])&gt;=1,1,0)</f>
        <v>0</v>
      </c>
      <c r="Z2145" s="12">
        <f>IF(OR(Tableau1[[#This Row],[Access R1 + S1+ T1 ]]&gt;=1,Tableau1[[#This Row],[Access V1 +W1 + X1]]&gt;=1),1,0)</f>
        <v>0</v>
      </c>
      <c r="AB2145" s="10" t="str">
        <f>Tableau1[[#This Row],[DOI]]</f>
        <v>doi: 10.3109/10799893.2016.1171341</v>
      </c>
      <c r="AC2145" s="13" t="str">
        <f>Tableau1[[#This Row],[Authors]]&amp;", "&amp;Tableau1[[#This Row],[Title]]&amp;" "&amp;Tableau1[[#This Row],[Journal]]&amp;". "&amp;Tableau1[[#This Row],[Year]]</f>
        <v>Wang F, Liu Y, Bi Z., Pioglitazone inhibits growth of human retinoblastoma cells via regulation of NF-κB inflammation signals. J Recept Signal Transduct Res. 2017</v>
      </c>
    </row>
    <row r="2146" spans="1:29" x14ac:dyDescent="0.3">
      <c r="A2146">
        <v>8959</v>
      </c>
      <c r="B2146" t="s">
        <v>11579</v>
      </c>
      <c r="C2146" t="s">
        <v>21759</v>
      </c>
      <c r="D2146" t="s">
        <v>32020</v>
      </c>
      <c r="E2146" t="s">
        <v>2486</v>
      </c>
      <c r="F2146" s="10"/>
      <c r="G2146">
        <v>2017</v>
      </c>
      <c r="J2146">
        <v>0.19244900471424098</v>
      </c>
      <c r="L2146" t="s">
        <v>43286</v>
      </c>
      <c r="M2146">
        <v>27805316</v>
      </c>
      <c r="Q2146" s="10"/>
      <c r="R2146" s="11">
        <f t="shared" si="66"/>
        <v>0</v>
      </c>
      <c r="U2146" s="11">
        <f t="shared" si="67"/>
        <v>0</v>
      </c>
      <c r="Y2146" s="11">
        <f>IF(SUM(Tableau1[[#This Row],[Other access]:[Sci-hub access]])&gt;=1,1,0)</f>
        <v>0</v>
      </c>
      <c r="Z2146" s="12">
        <f>IF(OR(Tableau1[[#This Row],[Access R1 + S1+ T1 ]]&gt;=1,Tableau1[[#This Row],[Access V1 +W1 + X1]]&gt;=1),1,0)</f>
        <v>0</v>
      </c>
      <c r="AB2146" s="10" t="str">
        <f>Tableau1[[#This Row],[DOI]]</f>
        <v>doi: 10.1111/aos.13298</v>
      </c>
      <c r="AC2146" s="13" t="str">
        <f>Tableau1[[#This Row],[Authors]]&amp;", "&amp;Tableau1[[#This Row],[Title]]&amp;" "&amp;Tableau1[[#This Row],[Journal]]&amp;". "&amp;Tableau1[[#This Row],[Year]]</f>
        <v>Chan TCY, Biswas S, Yu M, Jhanji V., Comparison of corneal measurements in keratoconus using swept-source optical coherence tomography and combined Placido-Scheimpflug imaging. Acta Ophthalmol. 2017</v>
      </c>
    </row>
    <row r="2147" spans="1:29" x14ac:dyDescent="0.3">
      <c r="A2147">
        <v>8217</v>
      </c>
      <c r="B2147" t="s">
        <v>1618</v>
      </c>
      <c r="C2147" t="s">
        <v>1619</v>
      </c>
      <c r="D2147" t="s">
        <v>1620</v>
      </c>
      <c r="E2147" t="s">
        <v>3200</v>
      </c>
      <c r="F2147" s="10"/>
      <c r="G2147">
        <v>2017</v>
      </c>
      <c r="J2147">
        <v>0.19266776438971656</v>
      </c>
      <c r="L2147" t="s">
        <v>42563</v>
      </c>
      <c r="M2147">
        <v>27976935</v>
      </c>
      <c r="Q2147" s="10"/>
      <c r="R2147" s="11">
        <f t="shared" si="66"/>
        <v>0</v>
      </c>
      <c r="U2147" s="11">
        <f t="shared" si="67"/>
        <v>0</v>
      </c>
      <c r="Y2147" s="11">
        <f>IF(SUM(Tableau1[[#This Row],[Other access]:[Sci-hub access]])&gt;=1,1,0)</f>
        <v>0</v>
      </c>
      <c r="Z2147" s="12">
        <f>IF(OR(Tableau1[[#This Row],[Access R1 + S1+ T1 ]]&gt;=1,Tableau1[[#This Row],[Access V1 +W1 + X1]]&gt;=1),1,0)</f>
        <v>0</v>
      </c>
      <c r="AB2147" s="10" t="str">
        <f>Tableau1[[#This Row],[DOI]]</f>
        <v>doi: 10.1089/cap.2016.0162</v>
      </c>
      <c r="AC2147" s="13" t="str">
        <f>Tableau1[[#This Row],[Authors]]&amp;", "&amp;Tableau1[[#This Row],[Title]]&amp;" "&amp;Tableau1[[#This Row],[Journal]]&amp;". "&amp;Tableau1[[#This Row],[Year]]</f>
        <v>Bucci MP, Stordeur C, Septier M, Acquaviva E, Peyre H, Delorme R., Oculomotor Abnormalities in Children with Attention-Deficit/Hyperactivity Disorder Are Improved by Methylphenidate. J Child Adolesc Psychopharmacol. 2017</v>
      </c>
    </row>
    <row r="2148" spans="1:29" x14ac:dyDescent="0.3">
      <c r="A2148">
        <v>8853</v>
      </c>
      <c r="B2148" t="s">
        <v>11480</v>
      </c>
      <c r="C2148" t="s">
        <v>21664</v>
      </c>
      <c r="D2148" t="s">
        <v>31920</v>
      </c>
      <c r="E2148" t="s">
        <v>2597</v>
      </c>
      <c r="F2148" s="10"/>
      <c r="G2148">
        <v>2017</v>
      </c>
      <c r="J2148">
        <v>0.19269089620496405</v>
      </c>
      <c r="L2148" t="s">
        <v>43187</v>
      </c>
      <c r="M2148">
        <v>27824520</v>
      </c>
      <c r="Q2148" s="10"/>
      <c r="R2148" s="11">
        <f t="shared" si="66"/>
        <v>0</v>
      </c>
      <c r="U2148" s="11">
        <f t="shared" si="67"/>
        <v>0</v>
      </c>
      <c r="Y2148" s="11">
        <f>IF(SUM(Tableau1[[#This Row],[Other access]:[Sci-hub access]])&gt;=1,1,0)</f>
        <v>0</v>
      </c>
      <c r="Z2148" s="12">
        <f>IF(OR(Tableau1[[#This Row],[Access R1 + S1+ T1 ]]&gt;=1,Tableau1[[#This Row],[Access V1 +W1 + X1]]&gt;=1),1,0)</f>
        <v>0</v>
      </c>
      <c r="AB2148" s="10" t="str">
        <f>Tableau1[[#This Row],[DOI]]</f>
        <v>doi: 10.1080/01676830.2016.1243135</v>
      </c>
      <c r="AC2148" s="13" t="str">
        <f>Tableau1[[#This Row],[Authors]]&amp;", "&amp;Tableau1[[#This Row],[Title]]&amp;" "&amp;Tableau1[[#This Row],[Journal]]&amp;". "&amp;Tableau1[[#This Row],[Year]]</f>
        <v>Shah S, Lavaju P, Bharati P, Joshi I., A case report of an unusual presentation of ocular rhinosporidiosis as a conjunctival cystic mass. Orbit. 2017</v>
      </c>
    </row>
    <row r="2149" spans="1:29" x14ac:dyDescent="0.3">
      <c r="A2149">
        <v>14</v>
      </c>
      <c r="B2149" t="s">
        <v>3277</v>
      </c>
      <c r="C2149" t="s">
        <v>13538</v>
      </c>
      <c r="D2149" t="s">
        <v>23697</v>
      </c>
      <c r="E2149" t="s">
        <v>2462</v>
      </c>
      <c r="G2149">
        <v>2018</v>
      </c>
      <c r="J2149">
        <v>0.19298052849113034</v>
      </c>
      <c r="L2149" t="s">
        <v>34533</v>
      </c>
      <c r="M2149">
        <v>29506497</v>
      </c>
      <c r="R2149" s="6">
        <f t="shared" si="66"/>
        <v>0</v>
      </c>
      <c r="S2149" s="8">
        <v>1</v>
      </c>
      <c r="T2149">
        <v>0</v>
      </c>
      <c r="U2149" s="6">
        <f t="shared" si="67"/>
        <v>0</v>
      </c>
      <c r="X2149">
        <v>1</v>
      </c>
      <c r="Y2149" s="6">
        <f>IF(SUM(Tableau1[[#This Row],[Other access]:[Sci-hub access]])&gt;=1,1,0)</f>
        <v>1</v>
      </c>
      <c r="Z2149" s="3">
        <f>IF(OR(Tableau1[[#This Row],[Access R1 + S1+ T1 ]]&gt;=1,Tableau1[[#This Row],[Access V1 +W1 + X1]]&gt;=1),1,0)</f>
        <v>1</v>
      </c>
      <c r="AB2149" t="str">
        <f>Tableau1[[#This Row],[DOI]]</f>
        <v>doi: 10.1186/s12886-018-0733-2</v>
      </c>
      <c r="AC2149" s="1" t="str">
        <f>Tableau1[[#This Row],[Authors]]&amp;", "&amp;Tableau1[[#This Row],[Title]]&amp;" "&amp;Tableau1[[#This Row],[Journal]]&amp;". "&amp;Tableau1[[#This Row],[Year]]</f>
        <v>Park SJ, Noh JH, Park KB, Jang SY, Lee JW., A novel surgical technique for punctal stenosis: placement of three interrupted sutures after rectangular three-snip punctoplasty. BMC Ophthalmol. 2018</v>
      </c>
    </row>
    <row r="2150" spans="1:29" ht="28.8" x14ac:dyDescent="0.3">
      <c r="A2150">
        <v>2930</v>
      </c>
      <c r="B2150" t="s">
        <v>6126</v>
      </c>
      <c r="C2150" t="s">
        <v>16371</v>
      </c>
      <c r="D2150" t="s">
        <v>26550</v>
      </c>
      <c r="E2150" t="s">
        <v>2490</v>
      </c>
      <c r="F2150" s="10"/>
      <c r="G2150">
        <v>2017</v>
      </c>
      <c r="J2150">
        <v>0.19312836465666294</v>
      </c>
      <c r="L2150" t="s">
        <v>37386</v>
      </c>
      <c r="M2150">
        <v>28662940</v>
      </c>
      <c r="Q2150" s="10"/>
      <c r="R2150" s="11">
        <f t="shared" si="66"/>
        <v>0</v>
      </c>
      <c r="U2150" s="11">
        <f t="shared" si="67"/>
        <v>0</v>
      </c>
      <c r="Y2150" s="11">
        <f>IF(SUM(Tableau1[[#This Row],[Other access]:[Sci-hub access]])&gt;=1,1,0)</f>
        <v>0</v>
      </c>
      <c r="Z2150" s="12">
        <f>IF(OR(Tableau1[[#This Row],[Access R1 + S1+ T1 ]]&gt;=1,Tableau1[[#This Row],[Access V1 +W1 + X1]]&gt;=1),1,0)</f>
        <v>0</v>
      </c>
      <c r="AB2150" s="10" t="str">
        <f>Tableau1[[#This Row],[DOI]]</f>
        <v>doi: 10.1016/j.ajo.2017.06.018</v>
      </c>
      <c r="AC2150" s="13" t="str">
        <f>Tableau1[[#This Row],[Authors]]&amp;", "&amp;Tableau1[[#This Row],[Title]]&amp;" "&amp;Tableau1[[#This Row],[Journal]]&amp;". "&amp;Tableau1[[#This Row],[Year]]</f>
        <v>Fernández-Vigo JI, Macarro-Merino A, Fernández-Vigo C, Fernández-Vigo JÁ, De-Pablo-Gómez-de-Liaño L, Fernández-Pérez C, García-Feijóo J., Impacts of Implantable Collamer Lens V4c Placement on Angle Measurements Made by Optical Coherence Tomography: Two-Year Follow-up. Am J Ophthalmol. 2017</v>
      </c>
    </row>
    <row r="2151" spans="1:29" x14ac:dyDescent="0.3">
      <c r="A2151">
        <v>3885</v>
      </c>
      <c r="B2151" t="s">
        <v>7044</v>
      </c>
      <c r="C2151" t="s">
        <v>17283</v>
      </c>
      <c r="D2151" t="s">
        <v>27469</v>
      </c>
      <c r="E2151" t="s">
        <v>34167</v>
      </c>
      <c r="F2151" s="10"/>
      <c r="G2151">
        <v>2017</v>
      </c>
      <c r="J2151">
        <v>0.19331938820873629</v>
      </c>
      <c r="L2151" t="s">
        <v>38327</v>
      </c>
      <c r="M2151">
        <v>28511072</v>
      </c>
      <c r="Q2151" s="10"/>
      <c r="R2151" s="11">
        <f t="shared" si="66"/>
        <v>0</v>
      </c>
      <c r="U2151" s="11">
        <f t="shared" si="67"/>
        <v>0</v>
      </c>
      <c r="Y2151" s="11">
        <f>IF(SUM(Tableau1[[#This Row],[Other access]:[Sci-hub access]])&gt;=1,1,0)</f>
        <v>0</v>
      </c>
      <c r="Z2151" s="12">
        <f>IF(OR(Tableau1[[#This Row],[Access R1 + S1+ T1 ]]&gt;=1,Tableau1[[#This Row],[Access V1 +W1 + X1]]&gt;=1),1,0)</f>
        <v>0</v>
      </c>
      <c r="AB2151" s="10" t="str">
        <f>Tableau1[[#This Row],[DOI]]</f>
        <v>doi: 10.1016/j.advms.2017.03.003</v>
      </c>
      <c r="AC2151" s="13" t="str">
        <f>Tableau1[[#This Row],[Authors]]&amp;", "&amp;Tableau1[[#This Row],[Title]]&amp;" "&amp;Tableau1[[#This Row],[Journal]]&amp;". "&amp;Tableau1[[#This Row],[Year]]</f>
        <v>Mrugacz M, Ostrowska L, Bryl A, Szulc A, Zelazowska-Rutkowska B, Mrugacz G., Pro-inflammatory cytokines associated with clinical severity of dry eye disease of patients with depression. Adv Med Sci. 2017</v>
      </c>
    </row>
    <row r="2152" spans="1:29" x14ac:dyDescent="0.3">
      <c r="A2152">
        <v>9971</v>
      </c>
      <c r="B2152" t="s">
        <v>12496</v>
      </c>
      <c r="C2152" t="s">
        <v>22665</v>
      </c>
      <c r="D2152" t="s">
        <v>32944</v>
      </c>
      <c r="E2152" t="s">
        <v>2486</v>
      </c>
      <c r="F2152" s="10"/>
      <c r="G2152">
        <v>2017</v>
      </c>
      <c r="J2152">
        <v>0.19341022748072056</v>
      </c>
      <c r="L2152" t="s">
        <v>44229</v>
      </c>
      <c r="M2152">
        <v>27520383</v>
      </c>
      <c r="Q2152" s="10"/>
      <c r="R2152" s="11">
        <f t="shared" si="66"/>
        <v>0</v>
      </c>
      <c r="U2152" s="11">
        <f t="shared" si="67"/>
        <v>0</v>
      </c>
      <c r="Y2152" s="11">
        <f>IF(SUM(Tableau1[[#This Row],[Other access]:[Sci-hub access]])&gt;=1,1,0)</f>
        <v>0</v>
      </c>
      <c r="Z2152" s="12">
        <f>IF(OR(Tableau1[[#This Row],[Access R1 + S1+ T1 ]]&gt;=1,Tableau1[[#This Row],[Access V1 +W1 + X1]]&gt;=1),1,0)</f>
        <v>0</v>
      </c>
      <c r="AB2152" s="10" t="str">
        <f>Tableau1[[#This Row],[DOI]]</f>
        <v>doi: 10.1111/aos.13190</v>
      </c>
      <c r="AC2152" s="13" t="str">
        <f>Tableau1[[#This Row],[Authors]]&amp;", "&amp;Tableau1[[#This Row],[Title]]&amp;" "&amp;Tableau1[[#This Row],[Journal]]&amp;". "&amp;Tableau1[[#This Row],[Year]]</f>
        <v>Cho HK, Ahn D, Kee C., Evaluation of circumferential angle closure using iridotrabecular contact index after laser iridotomy by swept-source optical coherence tomography. Acta Ophthalmol. 2017</v>
      </c>
    </row>
    <row r="2153" spans="1:29" x14ac:dyDescent="0.3">
      <c r="A2153">
        <v>9635</v>
      </c>
      <c r="B2153" t="s">
        <v>12188</v>
      </c>
      <c r="C2153" t="s">
        <v>22362</v>
      </c>
      <c r="D2153" t="s">
        <v>32636</v>
      </c>
      <c r="E2153" t="s">
        <v>2598</v>
      </c>
      <c r="F2153" s="10"/>
      <c r="G2153">
        <v>2017</v>
      </c>
      <c r="J2153">
        <v>0.19341469375950204</v>
      </c>
      <c r="L2153" t="s">
        <v>43906</v>
      </c>
      <c r="M2153">
        <v>27633229</v>
      </c>
      <c r="Q2153" s="10"/>
      <c r="R2153" s="11">
        <f t="shared" si="66"/>
        <v>0</v>
      </c>
      <c r="U2153" s="11">
        <f t="shared" si="67"/>
        <v>0</v>
      </c>
      <c r="Y2153" s="11">
        <f>IF(SUM(Tableau1[[#This Row],[Other access]:[Sci-hub access]])&gt;=1,1,0)</f>
        <v>0</v>
      </c>
      <c r="Z2153" s="12">
        <f>IF(OR(Tableau1[[#This Row],[Access R1 + S1+ T1 ]]&gt;=1,Tableau1[[#This Row],[Access V1 +W1 + X1]]&gt;=1),1,0)</f>
        <v>0</v>
      </c>
      <c r="AB2153" s="10" t="str">
        <f>Tableau1[[#This Row],[DOI]]</f>
        <v>doi: 10.1016/j.apergo.2016.07.010</v>
      </c>
      <c r="AC2153" s="13" t="str">
        <f>Tableau1[[#This Row],[Authors]]&amp;", "&amp;Tableau1[[#This Row],[Title]]&amp;" "&amp;Tableau1[[#This Row],[Journal]]&amp;". "&amp;Tableau1[[#This Row],[Year]]</f>
        <v>Bosch SJ, Gharaveis A., Flying solo: A review of the literature on wayfinding for older adults experiencing visual or cognitive decline. Appl Ergon. 2017</v>
      </c>
    </row>
    <row r="2154" spans="1:29" x14ac:dyDescent="0.3">
      <c r="A2154">
        <v>4091</v>
      </c>
      <c r="B2154" t="s">
        <v>7238</v>
      </c>
      <c r="C2154" t="s">
        <v>17476</v>
      </c>
      <c r="D2154" t="s">
        <v>27666</v>
      </c>
      <c r="E2154" t="s">
        <v>2451</v>
      </c>
      <c r="F2154" s="10"/>
      <c r="G2154">
        <v>2017</v>
      </c>
      <c r="J2154">
        <v>0.19344358842362941</v>
      </c>
      <c r="L2154" t="s">
        <v>38523</v>
      </c>
      <c r="M2154">
        <v>28486560</v>
      </c>
      <c r="Q2154" s="10"/>
      <c r="R2154" s="11">
        <f t="shared" si="66"/>
        <v>0</v>
      </c>
      <c r="U2154" s="11">
        <f t="shared" si="67"/>
        <v>0</v>
      </c>
      <c r="Y2154" s="11">
        <f>IF(SUM(Tableau1[[#This Row],[Other access]:[Sci-hub access]])&gt;=1,1,0)</f>
        <v>0</v>
      </c>
      <c r="Z2154" s="12">
        <f>IF(OR(Tableau1[[#This Row],[Access R1 + S1+ T1 ]]&gt;=1,Tableau1[[#This Row],[Access V1 +W1 + X1]]&gt;=1),1,0)</f>
        <v>0</v>
      </c>
      <c r="AB2154" s="10" t="str">
        <f>Tableau1[[#This Row],[DOI]]</f>
        <v>doi: 10.1371/journal.pone.0177337</v>
      </c>
      <c r="AC2154" s="13" t="str">
        <f>Tableau1[[#This Row],[Authors]]&amp;", "&amp;Tableau1[[#This Row],[Title]]&amp;" "&amp;Tableau1[[#This Row],[Journal]]&amp;". "&amp;Tableau1[[#This Row],[Year]]</f>
        <v>Cheng Y, Zheng S, Pan CT, Yuan M, Chang L, Yao Y, Zhao M, Liang J., Analysis of aqueous humor concentrations of cytokines in retinoblastoma. PLoS One. 2017</v>
      </c>
    </row>
    <row r="2155" spans="1:29" ht="28.8" x14ac:dyDescent="0.3">
      <c r="A2155">
        <v>9461</v>
      </c>
      <c r="B2155" t="s">
        <v>12028</v>
      </c>
      <c r="C2155" t="s">
        <v>22204</v>
      </c>
      <c r="D2155" t="s">
        <v>32474</v>
      </c>
      <c r="E2155" t="s">
        <v>2486</v>
      </c>
      <c r="F2155" s="10"/>
      <c r="G2155">
        <v>2017</v>
      </c>
      <c r="J2155">
        <v>0.19350642341717483</v>
      </c>
      <c r="L2155" t="s">
        <v>43744</v>
      </c>
      <c r="M2155">
        <v>27682439</v>
      </c>
      <c r="Q2155" s="10"/>
      <c r="R2155" s="11">
        <f t="shared" si="66"/>
        <v>0</v>
      </c>
      <c r="U2155" s="11">
        <f t="shared" si="67"/>
        <v>0</v>
      </c>
      <c r="Y2155" s="11">
        <f>IF(SUM(Tableau1[[#This Row],[Other access]:[Sci-hub access]])&gt;=1,1,0)</f>
        <v>0</v>
      </c>
      <c r="Z2155" s="12">
        <f>IF(OR(Tableau1[[#This Row],[Access R1 + S1+ T1 ]]&gt;=1,Tableau1[[#This Row],[Access V1 +W1 + X1]]&gt;=1),1,0)</f>
        <v>0</v>
      </c>
      <c r="AB2155" s="10" t="str">
        <f>Tableau1[[#This Row],[DOI]]</f>
        <v>doi: 10.1111/aos.13247</v>
      </c>
      <c r="AC2155" s="13" t="str">
        <f>Tableau1[[#This Row],[Authors]]&amp;", "&amp;Tableau1[[#This Row],[Title]]&amp;" "&amp;Tableau1[[#This Row],[Journal]]&amp;". "&amp;Tableau1[[#This Row],[Year]]</f>
        <v>Bojinova RI, Türksever C, Schötzau A, Valmaggia C, Schorderet DF, Todorova MG., Reduced metabolic function and structural alterations in inherited retinal dystrophies: investigating the effect of peripapillary vessel oxygen saturation and vascular diameter on the retinal nerve fibre layer thickness. Acta Ophthalmol. 2017</v>
      </c>
    </row>
    <row r="2156" spans="1:29" ht="28.8" x14ac:dyDescent="0.3">
      <c r="A2156">
        <v>387</v>
      </c>
      <c r="B2156" t="s">
        <v>3650</v>
      </c>
      <c r="C2156" t="s">
        <v>13910</v>
      </c>
      <c r="D2156" t="s">
        <v>24070</v>
      </c>
      <c r="E2156" t="s">
        <v>2752</v>
      </c>
      <c r="F2156" s="10"/>
      <c r="G2156">
        <v>2017</v>
      </c>
      <c r="J2156">
        <v>0.19357976098054985</v>
      </c>
      <c r="L2156" t="s">
        <v>34893</v>
      </c>
      <c r="M2156">
        <v>29232708</v>
      </c>
      <c r="Q2156" s="10"/>
      <c r="R2156" s="11">
        <f t="shared" si="66"/>
        <v>0</v>
      </c>
      <c r="U2156" s="11">
        <f t="shared" si="67"/>
        <v>0</v>
      </c>
      <c r="Y2156" s="11">
        <f>IF(SUM(Tableau1[[#This Row],[Other access]:[Sci-hub access]])&gt;=1,1,0)</f>
        <v>0</v>
      </c>
      <c r="Z2156" s="12">
        <f>IF(OR(Tableau1[[#This Row],[Access R1 + S1+ T1 ]]&gt;=1,Tableau1[[#This Row],[Access V1 +W1 + X1]]&gt;=1),1,0)</f>
        <v>0</v>
      </c>
      <c r="AB2156" s="10" t="str">
        <f>Tableau1[[#This Row],[DOI]]</f>
        <v>doi: 10.1371/journal.pntd.0006099</v>
      </c>
      <c r="AC2156" s="13" t="str">
        <f>Tableau1[[#This Row],[Authors]]&amp;", "&amp;Tableau1[[#This Row],[Title]]&amp;" "&amp;Tableau1[[#This Row],[Journal]]&amp;". "&amp;Tableau1[[#This Row],[Year]]</f>
        <v>Debrah O, Mensah EO, Senyonjo L, de Souza DK, Hervie TE, Agyemang D, Bakajika D, Marfo B, Ahorsu F, Wanye S, Bailey R, Koroma JB, Aboe A, Biritwum NK., Elimination of trachoma as a public health problem in Ghana: Providing evidence through a pre-validation survey. PLoS Negl Trop Dis. 2017</v>
      </c>
    </row>
    <row r="2157" spans="1:29" x14ac:dyDescent="0.3">
      <c r="A2157">
        <v>2922</v>
      </c>
      <c r="B2157" t="s">
        <v>6118</v>
      </c>
      <c r="C2157" t="s">
        <v>5</v>
      </c>
      <c r="D2157" t="s">
        <v>26542</v>
      </c>
      <c r="E2157" t="s">
        <v>2776</v>
      </c>
      <c r="F2157" s="10"/>
      <c r="G2157">
        <v>2017</v>
      </c>
      <c r="J2157">
        <v>0.19363958998606334</v>
      </c>
      <c r="L2157" t="e">
        <v>#VALUE!</v>
      </c>
      <c r="M2157">
        <v>28664685</v>
      </c>
      <c r="Q2157" s="10"/>
      <c r="R2157" s="11">
        <f t="shared" si="66"/>
        <v>0</v>
      </c>
      <c r="U2157" s="11">
        <f t="shared" si="67"/>
        <v>0</v>
      </c>
      <c r="Y2157" s="11">
        <f>IF(SUM(Tableau1[[#This Row],[Other access]:[Sci-hub access]])&gt;=1,1,0)</f>
        <v>0</v>
      </c>
      <c r="Z2157" s="12">
        <f>IF(OR(Tableau1[[#This Row],[Access R1 + S1+ T1 ]]&gt;=1,Tableau1[[#This Row],[Access V1 +W1 + X1]]&gt;=1),1,0)</f>
        <v>0</v>
      </c>
      <c r="AB2157" s="10" t="e">
        <f>Tableau1[[#This Row],[DOI]]</f>
        <v>#VALUE!</v>
      </c>
      <c r="AC2157" s="13" t="str">
        <f>Tableau1[[#This Row],[Authors]]&amp;", "&amp;Tableau1[[#This Row],[Title]]&amp;" "&amp;Tableau1[[#This Row],[Journal]]&amp;". "&amp;Tableau1[[#This Row],[Year]]</f>
        <v>[No authors listed], WHO Alliance for the Global Elimination of Trachoma by 2020: progress report on elimination of trachoma, 2014–2016. Wkly Epidemiol Rec. 2017</v>
      </c>
    </row>
    <row r="2158" spans="1:29" x14ac:dyDescent="0.3">
      <c r="A2158">
        <v>10920</v>
      </c>
      <c r="B2158" t="s">
        <v>13358</v>
      </c>
      <c r="C2158" t="s">
        <v>23520</v>
      </c>
      <c r="D2158" t="s">
        <v>33812</v>
      </c>
      <c r="E2158" t="s">
        <v>34507</v>
      </c>
      <c r="F2158" s="10"/>
      <c r="G2158">
        <v>2017</v>
      </c>
      <c r="J2158">
        <v>0.19379969146514131</v>
      </c>
      <c r="L2158" t="s">
        <v>45163</v>
      </c>
      <c r="M2158">
        <v>26843009</v>
      </c>
      <c r="Q2158" s="10"/>
      <c r="R2158" s="11">
        <f t="shared" si="66"/>
        <v>0</v>
      </c>
      <c r="U2158" s="11">
        <f t="shared" si="67"/>
        <v>0</v>
      </c>
      <c r="Y2158" s="11">
        <f>IF(SUM(Tableau1[[#This Row],[Other access]:[Sci-hub access]])&gt;=1,1,0)</f>
        <v>0</v>
      </c>
      <c r="Z2158" s="12">
        <f>IF(OR(Tableau1[[#This Row],[Access R1 + S1+ T1 ]]&gt;=1,Tableau1[[#This Row],[Access V1 +W1 + X1]]&gt;=1),1,0)</f>
        <v>0</v>
      </c>
      <c r="AB2158" s="10" t="str">
        <f>Tableau1[[#This Row],[DOI]]</f>
        <v>doi: 10.1007/s11682-016-9517-6</v>
      </c>
      <c r="AC2158" s="13" t="str">
        <f>Tableau1[[#This Row],[Authors]]&amp;", "&amp;Tableau1[[#This Row],[Title]]&amp;" "&amp;Tableau1[[#This Row],[Journal]]&amp;". "&amp;Tableau1[[#This Row],[Year]]</f>
        <v>Lu CS, Ng SH, Lai SC, Kao LY, Liu L, Lin WY, Wu YM, Chen YL, Wang JJ., Cortical damage in the posterior visual pathway in patients with sialidosis type 1. Brain Imaging Behav. 2017</v>
      </c>
    </row>
    <row r="2159" spans="1:29" x14ac:dyDescent="0.3">
      <c r="A2159">
        <v>10896</v>
      </c>
      <c r="B2159" t="s">
        <v>13337</v>
      </c>
      <c r="C2159" t="s">
        <v>23499</v>
      </c>
      <c r="D2159" t="s">
        <v>33791</v>
      </c>
      <c r="E2159" t="s">
        <v>2447</v>
      </c>
      <c r="F2159" s="10"/>
      <c r="G2159">
        <v>2017</v>
      </c>
      <c r="J2159">
        <v>0.19385888640401228</v>
      </c>
      <c r="L2159" t="s">
        <v>45139</v>
      </c>
      <c r="M2159">
        <v>26882057</v>
      </c>
      <c r="Q2159" s="10"/>
      <c r="R2159" s="11">
        <f t="shared" si="66"/>
        <v>0</v>
      </c>
      <c r="U2159" s="11">
        <f t="shared" si="67"/>
        <v>0</v>
      </c>
      <c r="Y2159" s="11">
        <f>IF(SUM(Tableau1[[#This Row],[Other access]:[Sci-hub access]])&gt;=1,1,0)</f>
        <v>0</v>
      </c>
      <c r="Z2159" s="12">
        <f>IF(OR(Tableau1[[#This Row],[Access R1 + S1+ T1 ]]&gt;=1,Tableau1[[#This Row],[Access V1 +W1 + X1]]&gt;=1),1,0)</f>
        <v>0</v>
      </c>
      <c r="AB2159" s="10" t="str">
        <f>Tableau1[[#This Row],[DOI]]</f>
        <v>doi: 10.1097/IOP.0000000000000632</v>
      </c>
      <c r="AC2159" s="13" t="str">
        <f>Tableau1[[#This Row],[Authors]]&amp;", "&amp;Tableau1[[#This Row],[Title]]&amp;" "&amp;Tableau1[[#This Row],[Journal]]&amp;". "&amp;Tableau1[[#This Row],[Year]]</f>
        <v>Rodríguez-Colón G, Bratton EM, Serracino H, Bennett JL, Hink EM., Sphenoid Wing Meningioma With Extraocular Muscle Involvement Mimicking Idiopathic Orbital Inflammation. Ophthal Plast Reconstr Surg. 2017</v>
      </c>
    </row>
    <row r="2160" spans="1:29" x14ac:dyDescent="0.3">
      <c r="A2160">
        <v>8617</v>
      </c>
      <c r="B2160" t="s">
        <v>11279</v>
      </c>
      <c r="C2160" t="s">
        <v>21463</v>
      </c>
      <c r="D2160" t="s">
        <v>31718</v>
      </c>
      <c r="E2160" t="s">
        <v>34347</v>
      </c>
      <c r="F2160" s="10"/>
      <c r="G2160">
        <v>2017</v>
      </c>
      <c r="J2160">
        <v>0.19392162790379308</v>
      </c>
      <c r="L2160" t="s">
        <v>42953</v>
      </c>
      <c r="M2160">
        <v>27878564</v>
      </c>
      <c r="Q2160" s="10"/>
      <c r="R2160" s="11">
        <f t="shared" si="66"/>
        <v>0</v>
      </c>
      <c r="U2160" s="11">
        <f t="shared" si="67"/>
        <v>0</v>
      </c>
      <c r="Y2160" s="11">
        <f>IF(SUM(Tableau1[[#This Row],[Other access]:[Sci-hub access]])&gt;=1,1,0)</f>
        <v>0</v>
      </c>
      <c r="Z2160" s="12">
        <f>IF(OR(Tableau1[[#This Row],[Access R1 + S1+ T1 ]]&gt;=1,Tableau1[[#This Row],[Access V1 +W1 + X1]]&gt;=1),1,0)</f>
        <v>0</v>
      </c>
      <c r="AB2160" s="10" t="str">
        <f>Tableau1[[#This Row],[DOI]]</f>
        <v>doi: 10.1007/s12026-016-8880-0</v>
      </c>
      <c r="AC2160" s="13" t="str">
        <f>Tableau1[[#This Row],[Authors]]&amp;", "&amp;Tableau1[[#This Row],[Title]]&amp;" "&amp;Tableau1[[#This Row],[Journal]]&amp;". "&amp;Tableau1[[#This Row],[Year]]</f>
        <v>Legány N, Berta L, Kovács L, Balog A, Toldi G., The role of B7 family costimulatory molecules and indoleamine 2,3-dioxygenase in primary Sjögren's syndrome and systemic sclerosis. Immunol Res. 2017</v>
      </c>
    </row>
    <row r="2161" spans="1:29" x14ac:dyDescent="0.3">
      <c r="A2161">
        <v>2498</v>
      </c>
      <c r="B2161" t="s">
        <v>5719</v>
      </c>
      <c r="C2161" t="s">
        <v>15965</v>
      </c>
      <c r="D2161" t="s">
        <v>26142</v>
      </c>
      <c r="E2161" t="s">
        <v>2448</v>
      </c>
      <c r="F2161" s="10"/>
      <c r="G2161">
        <v>2017</v>
      </c>
      <c r="J2161">
        <v>0.19403012975377742</v>
      </c>
      <c r="L2161" t="s">
        <v>36962</v>
      </c>
      <c r="M2161">
        <v>28735422</v>
      </c>
      <c r="Q2161" s="10"/>
      <c r="R2161" s="11">
        <f t="shared" si="66"/>
        <v>0</v>
      </c>
      <c r="U2161" s="11">
        <f t="shared" si="67"/>
        <v>0</v>
      </c>
      <c r="Y2161" s="11">
        <f>IF(SUM(Tableau1[[#This Row],[Other access]:[Sci-hub access]])&gt;=1,1,0)</f>
        <v>0</v>
      </c>
      <c r="Z2161" s="12">
        <f>IF(OR(Tableau1[[#This Row],[Access R1 + S1+ T1 ]]&gt;=1,Tableau1[[#This Row],[Access V1 +W1 + X1]]&gt;=1),1,0)</f>
        <v>0</v>
      </c>
      <c r="AB2161" s="10" t="str">
        <f>Tableau1[[#This Row],[DOI]]</f>
        <v>doi: 10.1007/s00417-017-3726-6</v>
      </c>
      <c r="AC2161" s="13" t="str">
        <f>Tableau1[[#This Row],[Authors]]&amp;", "&amp;Tableau1[[#This Row],[Title]]&amp;" "&amp;Tableau1[[#This Row],[Journal]]&amp;". "&amp;Tableau1[[#This Row],[Year]]</f>
        <v>Tojo N, Ueda-Consolvo T, Yanagisawa S, Hayashi A., Baerveldt® glaucoma implant surgery with the double scleral flap technique to prevent Hoffman elbow exposure. Graefes Arch Clin Exp Ophthalmol. 2017</v>
      </c>
    </row>
    <row r="2162" spans="1:29" x14ac:dyDescent="0.3">
      <c r="A2162">
        <v>1728</v>
      </c>
      <c r="B2162" t="s">
        <v>4978</v>
      </c>
      <c r="C2162" t="s">
        <v>15226</v>
      </c>
      <c r="D2162" t="s">
        <v>25399</v>
      </c>
      <c r="E2162" t="s">
        <v>2490</v>
      </c>
      <c r="F2162" s="10"/>
      <c r="G2162">
        <v>2017</v>
      </c>
      <c r="J2162">
        <v>0.19403152374049237</v>
      </c>
      <c r="L2162" t="s">
        <v>36204</v>
      </c>
      <c r="M2162">
        <v>28890078</v>
      </c>
      <c r="Q2162" s="10"/>
      <c r="R2162" s="11">
        <f t="shared" si="66"/>
        <v>0</v>
      </c>
      <c r="U2162" s="11">
        <f t="shared" si="67"/>
        <v>0</v>
      </c>
      <c r="Y2162" s="11">
        <f>IF(SUM(Tableau1[[#This Row],[Other access]:[Sci-hub access]])&gt;=1,1,0)</f>
        <v>0</v>
      </c>
      <c r="Z2162" s="12">
        <f>IF(OR(Tableau1[[#This Row],[Access R1 + S1+ T1 ]]&gt;=1,Tableau1[[#This Row],[Access V1 +W1 + X1]]&gt;=1),1,0)</f>
        <v>0</v>
      </c>
      <c r="AB2162" s="10" t="str">
        <f>Tableau1[[#This Row],[DOI]]</f>
        <v>doi: 10.1016/j.ajo.2017.08.022</v>
      </c>
      <c r="AC2162" s="13" t="str">
        <f>Tableau1[[#This Row],[Authors]]&amp;", "&amp;Tableau1[[#This Row],[Title]]&amp;" "&amp;Tableau1[[#This Row],[Journal]]&amp;". "&amp;Tableau1[[#This Row],[Year]]</f>
        <v>Ahn SJ, Ryu SJ, Joung JY, Lee BR., Choroidal Thinning Associated With Hydroxychloroquine Retinopathy. Am J Ophthalmol. 2017</v>
      </c>
    </row>
    <row r="2163" spans="1:29" x14ac:dyDescent="0.3">
      <c r="A2163">
        <v>2057</v>
      </c>
      <c r="B2163" t="s">
        <v>5296</v>
      </c>
      <c r="C2163" t="s">
        <v>15541</v>
      </c>
      <c r="D2163" t="s">
        <v>25718</v>
      </c>
      <c r="E2163" t="s">
        <v>34074</v>
      </c>
      <c r="F2163" s="10"/>
      <c r="G2163">
        <v>2017</v>
      </c>
      <c r="J2163">
        <v>0.19410246493477934</v>
      </c>
      <c r="L2163" t="s">
        <v>36528</v>
      </c>
      <c r="M2163">
        <v>28821345</v>
      </c>
      <c r="Q2163" s="10"/>
      <c r="R2163" s="11">
        <f t="shared" si="66"/>
        <v>0</v>
      </c>
      <c r="U2163" s="11">
        <f t="shared" si="67"/>
        <v>0</v>
      </c>
      <c r="Y2163" s="11">
        <f>IF(SUM(Tableau1[[#This Row],[Other access]:[Sci-hub access]])&gt;=1,1,0)</f>
        <v>0</v>
      </c>
      <c r="Z2163" s="12">
        <f>IF(OR(Tableau1[[#This Row],[Access R1 + S1+ T1 ]]&gt;=1,Tableau1[[#This Row],[Access V1 +W1 + X1]]&gt;=1),1,0)</f>
        <v>0</v>
      </c>
      <c r="AB2163" s="10" t="str">
        <f>Tableau1[[#This Row],[DOI]]</f>
        <v>doi: 10.1016/j.tics.2017.06.003</v>
      </c>
      <c r="AC2163" s="13" t="str">
        <f>Tableau1[[#This Row],[Authors]]&amp;", "&amp;Tableau1[[#This Row],[Title]]&amp;" "&amp;Tableau1[[#This Row],[Journal]]&amp;". "&amp;Tableau1[[#This Row],[Year]]</f>
        <v>Bedny M., Evidence from Blindness for a Cognitively Pluripotent Cortex. Trends Cogn Sci. 2017</v>
      </c>
    </row>
    <row r="2164" spans="1:29" x14ac:dyDescent="0.3">
      <c r="A2164">
        <v>9679</v>
      </c>
      <c r="B2164" t="s">
        <v>12229</v>
      </c>
      <c r="C2164" t="s">
        <v>22403</v>
      </c>
      <c r="D2164" t="s">
        <v>32677</v>
      </c>
      <c r="E2164" t="s">
        <v>2471</v>
      </c>
      <c r="F2164" s="10"/>
      <c r="G2164">
        <v>2017</v>
      </c>
      <c r="J2164">
        <v>0.1944243478066503</v>
      </c>
      <c r="L2164" t="s">
        <v>43947</v>
      </c>
      <c r="M2164">
        <v>27624172</v>
      </c>
      <c r="Q2164" s="10"/>
      <c r="R2164" s="11">
        <f t="shared" si="66"/>
        <v>0</v>
      </c>
      <c r="U2164" s="11">
        <f t="shared" si="67"/>
        <v>0</v>
      </c>
      <c r="Y2164" s="11">
        <f>IF(SUM(Tableau1[[#This Row],[Other access]:[Sci-hub access]])&gt;=1,1,0)</f>
        <v>0</v>
      </c>
      <c r="Z2164" s="12">
        <f>IF(OR(Tableau1[[#This Row],[Access R1 + S1+ T1 ]]&gt;=1,Tableau1[[#This Row],[Access V1 +W1 + X1]]&gt;=1),1,0)</f>
        <v>0</v>
      </c>
      <c r="AB2164" s="10" t="str">
        <f>Tableau1[[#This Row],[DOI]]</f>
        <v>doi: 10.1007/s10792-016-0332-2</v>
      </c>
      <c r="AC2164" s="13" t="str">
        <f>Tableau1[[#This Row],[Authors]]&amp;", "&amp;Tableau1[[#This Row],[Title]]&amp;" "&amp;Tableau1[[#This Row],[Journal]]&amp;". "&amp;Tableau1[[#This Row],[Year]]</f>
        <v>Katz T, Steinberg J, Druchkiv V, Linke SJ, Frings A., Ocular residual astigmatism (ORA) in pre-cataract eyes prior to and after refractive lens exchange. Int Ophthalmol. 2017</v>
      </c>
    </row>
    <row r="2165" spans="1:29" x14ac:dyDescent="0.3">
      <c r="A2165">
        <v>4782</v>
      </c>
      <c r="B2165" t="s">
        <v>7888</v>
      </c>
      <c r="C2165" t="s">
        <v>18118</v>
      </c>
      <c r="D2165" t="s">
        <v>28318</v>
      </c>
      <c r="E2165" t="s">
        <v>34136</v>
      </c>
      <c r="F2165" s="10"/>
      <c r="G2165">
        <v>2017</v>
      </c>
      <c r="J2165">
        <v>0.19482825822666594</v>
      </c>
      <c r="L2165" t="s">
        <v>39197</v>
      </c>
      <c r="M2165">
        <v>28406772</v>
      </c>
      <c r="Q2165" s="10"/>
      <c r="R2165" s="11">
        <f t="shared" si="66"/>
        <v>0</v>
      </c>
      <c r="U2165" s="11">
        <f t="shared" si="67"/>
        <v>0</v>
      </c>
      <c r="Y2165" s="11">
        <f>IF(SUM(Tableau1[[#This Row],[Other access]:[Sci-hub access]])&gt;=1,1,0)</f>
        <v>0</v>
      </c>
      <c r="Z2165" s="12">
        <f>IF(OR(Tableau1[[#This Row],[Access R1 + S1+ T1 ]]&gt;=1,Tableau1[[#This Row],[Access V1 +W1 + X1]]&gt;=1),1,0)</f>
        <v>0</v>
      </c>
      <c r="AB2165" s="10" t="str">
        <f>Tableau1[[#This Row],[DOI]]</f>
        <v>doi: 2574</v>
      </c>
      <c r="AC2165" s="13" t="str">
        <f>Tableau1[[#This Row],[Authors]]&amp;", "&amp;Tableau1[[#This Row],[Title]]&amp;" "&amp;Tableau1[[#This Row],[Journal]]&amp;". "&amp;Tableau1[[#This Row],[Year]]</f>
        <v>Durrani J., Crigler Massage for Congenital Blockade of Nasolacrimal Duct. J Coll Physicians Surg Pak. 2017</v>
      </c>
    </row>
    <row r="2166" spans="1:29" x14ac:dyDescent="0.3">
      <c r="A2166">
        <v>9206</v>
      </c>
      <c r="B2166" t="s">
        <v>11796</v>
      </c>
      <c r="C2166" t="s">
        <v>21970</v>
      </c>
      <c r="D2166" t="s">
        <v>32237</v>
      </c>
      <c r="E2166" t="s">
        <v>2464</v>
      </c>
      <c r="F2166" s="10"/>
      <c r="G2166">
        <v>2017</v>
      </c>
      <c r="J2166">
        <v>0.19506034163345887</v>
      </c>
      <c r="L2166" t="s">
        <v>43520</v>
      </c>
      <c r="M2166">
        <v>27764022</v>
      </c>
      <c r="Q2166" s="10"/>
      <c r="R2166" s="11">
        <f t="shared" si="66"/>
        <v>0</v>
      </c>
      <c r="U2166" s="11">
        <f t="shared" si="67"/>
        <v>0</v>
      </c>
      <c r="Y2166" s="11">
        <f>IF(SUM(Tableau1[[#This Row],[Other access]:[Sci-hub access]])&gt;=1,1,0)</f>
        <v>0</v>
      </c>
      <c r="Z2166" s="12">
        <f>IF(OR(Tableau1[[#This Row],[Access R1 + S1+ T1 ]]&gt;=1,Tableau1[[#This Row],[Access V1 +W1 + X1]]&gt;=1),1,0)</f>
        <v>0</v>
      </c>
      <c r="AB2166" s="10" t="str">
        <f>Tableau1[[#This Row],[DOI]]</f>
        <v>doi: 10.1097/ICU.0000000000000335</v>
      </c>
      <c r="AC2166" s="13" t="str">
        <f>Tableau1[[#This Row],[Authors]]&amp;", "&amp;Tableau1[[#This Row],[Title]]&amp;" "&amp;Tableau1[[#This Row],[Journal]]&amp;". "&amp;Tableau1[[#This Row],[Year]]</f>
        <v>Sng CC, Ang M, Barton K., Central corneal thickness in glaucoma. Curr Opin Ophthalmol. 2017</v>
      </c>
    </row>
    <row r="2167" spans="1:29" x14ac:dyDescent="0.3">
      <c r="A2167">
        <v>9404</v>
      </c>
      <c r="B2167" t="s">
        <v>11975</v>
      </c>
      <c r="C2167" t="s">
        <v>22150</v>
      </c>
      <c r="D2167" t="s">
        <v>32420</v>
      </c>
      <c r="E2167" t="s">
        <v>2490</v>
      </c>
      <c r="F2167" s="10"/>
      <c r="G2167">
        <v>2017</v>
      </c>
      <c r="J2167">
        <v>0.19513806693908065</v>
      </c>
      <c r="L2167" t="s">
        <v>43694</v>
      </c>
      <c r="M2167">
        <v>27702623</v>
      </c>
      <c r="Q2167" s="10"/>
      <c r="R2167" s="11">
        <f t="shared" si="66"/>
        <v>0</v>
      </c>
      <c r="U2167" s="11">
        <f t="shared" si="67"/>
        <v>0</v>
      </c>
      <c r="Y2167" s="11">
        <f>IF(SUM(Tableau1[[#This Row],[Other access]:[Sci-hub access]])&gt;=1,1,0)</f>
        <v>0</v>
      </c>
      <c r="Z2167" s="12">
        <f>IF(OR(Tableau1[[#This Row],[Access R1 + S1+ T1 ]]&gt;=1,Tableau1[[#This Row],[Access V1 +W1 + X1]]&gt;=1),1,0)</f>
        <v>0</v>
      </c>
      <c r="AB2167" s="10" t="str">
        <f>Tableau1[[#This Row],[DOI]]</f>
        <v>doi: 10.1016/j.ajo.2016.09.032</v>
      </c>
      <c r="AC2167" s="13" t="str">
        <f>Tableau1[[#This Row],[Authors]]&amp;", "&amp;Tableau1[[#This Row],[Title]]&amp;" "&amp;Tableau1[[#This Row],[Journal]]&amp;". "&amp;Tableau1[[#This Row],[Year]]</f>
        <v>Özyol P, Özyol E, Baldemir E., Changes in Ocular Parameters and Intraocular Lens Powers in Aging Cycloplegic Eyes. Am J Ophthalmol. 2017</v>
      </c>
    </row>
    <row r="2168" spans="1:29" x14ac:dyDescent="0.3">
      <c r="A2168">
        <v>9555</v>
      </c>
      <c r="B2168" t="s">
        <v>12117</v>
      </c>
      <c r="C2168" t="s">
        <v>22291</v>
      </c>
      <c r="D2168" t="s">
        <v>32563</v>
      </c>
      <c r="E2168" t="s">
        <v>2532</v>
      </c>
      <c r="F2168" s="10"/>
      <c r="G2168">
        <v>2017</v>
      </c>
      <c r="J2168">
        <v>0.19526362096953742</v>
      </c>
      <c r="L2168" t="s">
        <v>43833</v>
      </c>
      <c r="M2168">
        <v>27660164</v>
      </c>
      <c r="Q2168" s="10"/>
      <c r="R2168" s="11">
        <f t="shared" si="66"/>
        <v>0</v>
      </c>
      <c r="U2168" s="11">
        <f t="shared" si="67"/>
        <v>0</v>
      </c>
      <c r="Y2168" s="11">
        <f>IF(SUM(Tableau1[[#This Row],[Other access]:[Sci-hub access]])&gt;=1,1,0)</f>
        <v>0</v>
      </c>
      <c r="Z2168" s="12">
        <f>IF(OR(Tableau1[[#This Row],[Access R1 + S1+ T1 ]]&gt;=1,Tableau1[[#This Row],[Access V1 +W1 + X1]]&gt;=1),1,0)</f>
        <v>0</v>
      </c>
      <c r="AB2168" s="10" t="str">
        <f>Tableau1[[#This Row],[DOI]]</f>
        <v>doi: 10.1007/s10384-016-0478-5</v>
      </c>
      <c r="AC2168" s="13" t="str">
        <f>Tableau1[[#This Row],[Authors]]&amp;", "&amp;Tableau1[[#This Row],[Title]]&amp;" "&amp;Tableau1[[#This Row],[Journal]]&amp;". "&amp;Tableau1[[#This Row],[Year]]</f>
        <v>Saito M, Kano M, Itagaki K, Sekiryu T., Efficacy of intravitreal aflibercept in Japanese patients with exudative age-related macular degeneration. Jpn J Ophthalmol. 2017</v>
      </c>
    </row>
    <row r="2169" spans="1:29" x14ac:dyDescent="0.3">
      <c r="A2169">
        <v>3324</v>
      </c>
      <c r="B2169" t="s">
        <v>6505</v>
      </c>
      <c r="C2169" t="s">
        <v>16748</v>
      </c>
      <c r="D2169" t="s">
        <v>26929</v>
      </c>
      <c r="E2169" t="s">
        <v>2456</v>
      </c>
      <c r="F2169" s="10"/>
      <c r="G2169">
        <v>2017</v>
      </c>
      <c r="J2169">
        <v>0.19543932591178725</v>
      </c>
      <c r="L2169" t="s">
        <v>37777</v>
      </c>
      <c r="M2169">
        <v>28601887</v>
      </c>
      <c r="Q2169" s="10"/>
      <c r="R2169" s="11">
        <f t="shared" si="66"/>
        <v>0</v>
      </c>
      <c r="U2169" s="11">
        <f t="shared" si="67"/>
        <v>0</v>
      </c>
      <c r="Y2169" s="11">
        <f>IF(SUM(Tableau1[[#This Row],[Other access]:[Sci-hub access]])&gt;=1,1,0)</f>
        <v>0</v>
      </c>
      <c r="Z2169" s="12">
        <f>IF(OR(Tableau1[[#This Row],[Access R1 + S1+ T1 ]]&gt;=1,Tableau1[[#This Row],[Access V1 +W1 + X1]]&gt;=1),1,0)</f>
        <v>0</v>
      </c>
      <c r="AB2169" s="10" t="str">
        <f>Tableau1[[#This Row],[DOI]]</f>
        <v>doi: 10.1159/000477180</v>
      </c>
      <c r="AC2169" s="13" t="str">
        <f>Tableau1[[#This Row],[Authors]]&amp;", "&amp;Tableau1[[#This Row],[Title]]&amp;" "&amp;Tableau1[[#This Row],[Journal]]&amp;". "&amp;Tableau1[[#This Row],[Year]]</f>
        <v>Kurt MM, Çekiç O, Akpolat Ç, Aslankurt M, Elçioğlu MN., Comparative Retinal Vessel Size Study of Intravitreal Ranibizumab and Bevacizumab in Eyes with Neovascular Age-Related Macular Degeneration. Ophthalmologica. 2017</v>
      </c>
    </row>
    <row r="2170" spans="1:29" ht="28.8" x14ac:dyDescent="0.3">
      <c r="A2170">
        <v>9246</v>
      </c>
      <c r="B2170" t="s">
        <v>11831</v>
      </c>
      <c r="C2170" t="s">
        <v>22006</v>
      </c>
      <c r="D2170" t="s">
        <v>32273</v>
      </c>
      <c r="E2170" t="s">
        <v>2445</v>
      </c>
      <c r="F2170" s="10"/>
      <c r="G2170">
        <v>2017</v>
      </c>
      <c r="J2170">
        <v>0.19546154595972542</v>
      </c>
      <c r="L2170" t="s">
        <v>43555</v>
      </c>
      <c r="M2170">
        <v>27755376</v>
      </c>
      <c r="Q2170" s="10"/>
      <c r="R2170" s="11">
        <f t="shared" si="66"/>
        <v>0</v>
      </c>
      <c r="U2170" s="11">
        <f t="shared" si="67"/>
        <v>0</v>
      </c>
      <c r="Y2170" s="11">
        <f>IF(SUM(Tableau1[[#This Row],[Other access]:[Sci-hub access]])&gt;=1,1,0)</f>
        <v>0</v>
      </c>
      <c r="Z2170" s="12">
        <f>IF(OR(Tableau1[[#This Row],[Access R1 + S1+ T1 ]]&gt;=1,Tableau1[[#This Row],[Access V1 +W1 + X1]]&gt;=1),1,0)</f>
        <v>0</v>
      </c>
      <c r="AB2170" s="10" t="str">
        <f>Tableau1[[#This Row],[DOI]]</f>
        <v>doi: 10.1097/IAE.0000000000001342</v>
      </c>
      <c r="AC2170" s="13" t="str">
        <f>Tableau1[[#This Row],[Authors]]&amp;", "&amp;Tableau1[[#This Row],[Title]]&amp;" "&amp;Tableau1[[#This Row],[Journal]]&amp;". "&amp;Tableau1[[#This Row],[Year]]</f>
        <v>Balaskas K, Karampelas M, Horani M, Hotu O, Keane P, Aslam T., QUANTITATIVE ANALYSIS OF PIGMENT EPITHELIAL DETACHMENT RESPONSE TO DIFFERENT ANTI-VASCULAR ENDOTHELIAL GROWTH FACTOR AGENTS IN WET AGE-RELATED MACULAR DEGENERATION. Retina. 2017</v>
      </c>
    </row>
    <row r="2171" spans="1:29" x14ac:dyDescent="0.3">
      <c r="A2171">
        <v>6182</v>
      </c>
      <c r="B2171" t="s">
        <v>9146</v>
      </c>
      <c r="C2171" t="s">
        <v>19359</v>
      </c>
      <c r="D2171" t="s">
        <v>29577</v>
      </c>
      <c r="E2171" t="s">
        <v>2674</v>
      </c>
      <c r="F2171" s="10"/>
      <c r="G2171">
        <v>2017</v>
      </c>
      <c r="J2171">
        <v>0.19549959624610591</v>
      </c>
      <c r="L2171" t="e">
        <v>#VALUE!</v>
      </c>
      <c r="M2171">
        <v>28239828</v>
      </c>
      <c r="Q2171" s="10"/>
      <c r="R2171" s="11">
        <f t="shared" si="66"/>
        <v>0</v>
      </c>
      <c r="U2171" s="11">
        <f t="shared" si="67"/>
        <v>0</v>
      </c>
      <c r="Y2171" s="11">
        <f>IF(SUM(Tableau1[[#This Row],[Other access]:[Sci-hub access]])&gt;=1,1,0)</f>
        <v>0</v>
      </c>
      <c r="Z2171" s="12">
        <f>IF(OR(Tableau1[[#This Row],[Access R1 + S1+ T1 ]]&gt;=1,Tableau1[[#This Row],[Access V1 +W1 + X1]]&gt;=1),1,0)</f>
        <v>0</v>
      </c>
      <c r="AB2171" s="10" t="e">
        <f>Tableau1[[#This Row],[DOI]]</f>
        <v>#VALUE!</v>
      </c>
      <c r="AC2171" s="13" t="str">
        <f>Tableau1[[#This Row],[Authors]]&amp;", "&amp;Tableau1[[#This Row],[Title]]&amp;" "&amp;Tableau1[[#This Row],[Journal]]&amp;". "&amp;Tableau1[[#This Row],[Year]]</f>
        <v>Gong Q, Sun XH, Yuan ST, Liu QH., The relation of the serum aldosterone level and central serous chorioretinopathy - a pilot study. Eur Rev Med Pharmacol Sci. 2017</v>
      </c>
    </row>
    <row r="2172" spans="1:29" ht="28.8" x14ac:dyDescent="0.3">
      <c r="A2172">
        <v>3299</v>
      </c>
      <c r="B2172" t="s">
        <v>6481</v>
      </c>
      <c r="C2172" t="s">
        <v>16724</v>
      </c>
      <c r="D2172" t="s">
        <v>26905</v>
      </c>
      <c r="E2172" t="s">
        <v>2658</v>
      </c>
      <c r="F2172" s="10"/>
      <c r="G2172">
        <v>2017</v>
      </c>
      <c r="J2172">
        <v>0.19554541478081477</v>
      </c>
      <c r="L2172" t="s">
        <v>37752</v>
      </c>
      <c r="M2172">
        <v>28605144</v>
      </c>
      <c r="Q2172" s="10"/>
      <c r="R2172" s="11">
        <f t="shared" si="66"/>
        <v>0</v>
      </c>
      <c r="U2172" s="11">
        <f t="shared" si="67"/>
        <v>0</v>
      </c>
      <c r="Y2172" s="11">
        <f>IF(SUM(Tableau1[[#This Row],[Other access]:[Sci-hub access]])&gt;=1,1,0)</f>
        <v>0</v>
      </c>
      <c r="Z2172" s="12">
        <f>IF(OR(Tableau1[[#This Row],[Access R1 + S1+ T1 ]]&gt;=1,Tableau1[[#This Row],[Access V1 +W1 + X1]]&gt;=1),1,0)</f>
        <v>0</v>
      </c>
      <c r="AB2172" s="10" t="str">
        <f>Tableau1[[#This Row],[DOI]]</f>
        <v>doi: 10.1002/art.40179</v>
      </c>
      <c r="AC2172" s="13" t="str">
        <f>Tableau1[[#This Row],[Authors]]&amp;", "&amp;Tableau1[[#This Row],[Title]]&amp;" "&amp;Tableau1[[#This Row],[Journal]]&amp;". "&amp;Tableau1[[#This Row],[Year]]</f>
        <v>de Carvalho LM, Ngoumou G, Park JW, Ehmke N, Deigendesch N, Kitabayashi N, Melki I, Souza FFL, Tzschach A, Nogueira-Barbosa MH, Ferriani V, Louzada-Junior P, Marques W Jr, Lourenço CM, Horn D, Kallinich T, Stenzel W, Hur S, Rice GI, Crow YJ., Musculoskeletal Disease in MDA5-Related Type I Interferonopathy: A Mendelian Mimic of Jaccoud's Arthropathy. Arthritis Rheumatol. 2017</v>
      </c>
    </row>
    <row r="2173" spans="1:29" x14ac:dyDescent="0.3">
      <c r="A2173">
        <v>5881</v>
      </c>
      <c r="B2173" t="s">
        <v>739</v>
      </c>
      <c r="C2173" t="s">
        <v>740</v>
      </c>
      <c r="D2173" t="s">
        <v>741</v>
      </c>
      <c r="E2173" t="s">
        <v>2677</v>
      </c>
      <c r="F2173" s="10"/>
      <c r="G2173">
        <v>2017</v>
      </c>
      <c r="J2173">
        <v>0.19561944212310278</v>
      </c>
      <c r="L2173" t="s">
        <v>40263</v>
      </c>
      <c r="M2173">
        <v>28276726</v>
      </c>
      <c r="Q2173" s="10"/>
      <c r="R2173" s="11">
        <f t="shared" si="66"/>
        <v>0</v>
      </c>
      <c r="U2173" s="11">
        <f t="shared" si="67"/>
        <v>0</v>
      </c>
      <c r="Y2173" s="11">
        <f>IF(SUM(Tableau1[[#This Row],[Other access]:[Sci-hub access]])&gt;=1,1,0)</f>
        <v>0</v>
      </c>
      <c r="Z2173" s="12">
        <f>IF(OR(Tableau1[[#This Row],[Access R1 + S1+ T1 ]]&gt;=1,Tableau1[[#This Row],[Access V1 +W1 + X1]]&gt;=1),1,0)</f>
        <v>0</v>
      </c>
      <c r="AB2173" s="10" t="str">
        <f>Tableau1[[#This Row],[DOI]]</f>
        <v>doi: 10.1080/00365513.2017.1292539</v>
      </c>
      <c r="AC2173" s="13" t="str">
        <f>Tableau1[[#This Row],[Authors]]&amp;", "&amp;Tableau1[[#This Row],[Title]]&amp;" "&amp;Tableau1[[#This Row],[Journal]]&amp;". "&amp;Tableau1[[#This Row],[Year]]</f>
        <v>Elbay A, Ozer OF, Altinisik M, Elbay AE, Sezer T, Bayraktar H, Ozdemir H., A novel tool reflecting the role of oxidative stress in the cataracts: thiol/disulfide homeostasis. Scand J Clin Lab Invest. 2017</v>
      </c>
    </row>
    <row r="2174" spans="1:29" x14ac:dyDescent="0.3">
      <c r="A2174">
        <v>3883</v>
      </c>
      <c r="B2174" t="s">
        <v>7042</v>
      </c>
      <c r="C2174" t="s">
        <v>17281</v>
      </c>
      <c r="D2174" t="s">
        <v>27467</v>
      </c>
      <c r="E2174" t="s">
        <v>2462</v>
      </c>
      <c r="F2174" s="10"/>
      <c r="G2174">
        <v>2017</v>
      </c>
      <c r="J2174">
        <v>0.19562048010168587</v>
      </c>
      <c r="L2174" t="s">
        <v>38325</v>
      </c>
      <c r="M2174">
        <v>28511643</v>
      </c>
      <c r="Q2174" s="10"/>
      <c r="R2174" s="11">
        <f t="shared" si="66"/>
        <v>0</v>
      </c>
      <c r="U2174" s="11">
        <f t="shared" si="67"/>
        <v>0</v>
      </c>
      <c r="Y2174" s="11">
        <f>IF(SUM(Tableau1[[#This Row],[Other access]:[Sci-hub access]])&gt;=1,1,0)</f>
        <v>0</v>
      </c>
      <c r="Z2174" s="12">
        <f>IF(OR(Tableau1[[#This Row],[Access R1 + S1+ T1 ]]&gt;=1,Tableau1[[#This Row],[Access V1 +W1 + X1]]&gt;=1),1,0)</f>
        <v>0</v>
      </c>
      <c r="AB2174" s="10" t="str">
        <f>Tableau1[[#This Row],[DOI]]</f>
        <v>doi: 10.1186/s12886-017-0461-z</v>
      </c>
      <c r="AC2174" s="13" t="str">
        <f>Tableau1[[#This Row],[Authors]]&amp;", "&amp;Tableau1[[#This Row],[Title]]&amp;" "&amp;Tableau1[[#This Row],[Journal]]&amp;". "&amp;Tableau1[[#This Row],[Year]]</f>
        <v>Zhang B, Chen Y, Qiu M, Ding Z., Long noncoding RNA expression profile in HLE B-3 cells during TGF-β(2)-induced epithelial-mesenchymal transition. BMC Ophthalmol. 2017</v>
      </c>
    </row>
    <row r="2175" spans="1:29" x14ac:dyDescent="0.3">
      <c r="A2175">
        <v>5458</v>
      </c>
      <c r="B2175" t="s">
        <v>8507</v>
      </c>
      <c r="C2175" t="s">
        <v>18729</v>
      </c>
      <c r="D2175" t="s">
        <v>28937</v>
      </c>
      <c r="E2175" t="s">
        <v>2468</v>
      </c>
      <c r="F2175" s="10"/>
      <c r="G2175">
        <v>2017</v>
      </c>
      <c r="J2175">
        <v>0.19587808450169353</v>
      </c>
      <c r="L2175" t="s">
        <v>39848</v>
      </c>
      <c r="M2175">
        <v>28333895</v>
      </c>
      <c r="Q2175" s="10"/>
      <c r="R2175" s="11">
        <f t="shared" si="66"/>
        <v>0</v>
      </c>
      <c r="U2175" s="11">
        <f t="shared" si="67"/>
        <v>0</v>
      </c>
      <c r="Y2175" s="11">
        <f>IF(SUM(Tableau1[[#This Row],[Other access]:[Sci-hub access]])&gt;=1,1,0)</f>
        <v>0</v>
      </c>
      <c r="Z2175" s="12">
        <f>IF(OR(Tableau1[[#This Row],[Access R1 + S1+ T1 ]]&gt;=1,Tableau1[[#This Row],[Access V1 +W1 + X1]]&gt;=1),1,0)</f>
        <v>0</v>
      </c>
      <c r="AB2175" s="10" t="str">
        <f>Tableau1[[#This Row],[DOI]]</f>
        <v>doi: 10.1097/IJG.0000000000000667</v>
      </c>
      <c r="AC2175" s="13" t="str">
        <f>Tableau1[[#This Row],[Authors]]&amp;", "&amp;Tableau1[[#This Row],[Title]]&amp;" "&amp;Tableau1[[#This Row],[Journal]]&amp;". "&amp;Tableau1[[#This Row],[Year]]</f>
        <v>Park JH, Yoo C, Park J, Kim YY., Visual Field Defects in Young Patients With Open-angle Glaucoma: Comparison Between High-tension and Normal-tension Glaucoma. J Glaucoma. 2017</v>
      </c>
    </row>
    <row r="2176" spans="1:29" x14ac:dyDescent="0.3">
      <c r="A2176">
        <v>10047</v>
      </c>
      <c r="B2176" t="s">
        <v>12565</v>
      </c>
      <c r="C2176" t="s">
        <v>22733</v>
      </c>
      <c r="D2176" t="s">
        <v>33014</v>
      </c>
      <c r="E2176" t="s">
        <v>2447</v>
      </c>
      <c r="F2176" s="10"/>
      <c r="G2176">
        <v>2017</v>
      </c>
      <c r="J2176">
        <v>0.19593371713731578</v>
      </c>
      <c r="L2176" t="s">
        <v>44303</v>
      </c>
      <c r="M2176">
        <v>27487726</v>
      </c>
      <c r="Q2176" s="10"/>
      <c r="R2176" s="11">
        <f t="shared" si="66"/>
        <v>0</v>
      </c>
      <c r="U2176" s="11">
        <f t="shared" si="67"/>
        <v>0</v>
      </c>
      <c r="Y2176" s="11">
        <f>IF(SUM(Tableau1[[#This Row],[Other access]:[Sci-hub access]])&gt;=1,1,0)</f>
        <v>0</v>
      </c>
      <c r="Z2176" s="12">
        <f>IF(OR(Tableau1[[#This Row],[Access R1 + S1+ T1 ]]&gt;=1,Tableau1[[#This Row],[Access V1 +W1 + X1]]&gt;=1),1,0)</f>
        <v>0</v>
      </c>
      <c r="AB2176" s="10" t="str">
        <f>Tableau1[[#This Row],[DOI]]</f>
        <v>doi: 10.1097/IOP.0000000000000758</v>
      </c>
      <c r="AC2176" s="13" t="str">
        <f>Tableau1[[#This Row],[Authors]]&amp;", "&amp;Tableau1[[#This Row],[Title]]&amp;" "&amp;Tableau1[[#This Row],[Journal]]&amp;". "&amp;Tableau1[[#This Row],[Year]]</f>
        <v>Rootman DB, Golan S, Pavlovich P, Rootman J., Postoperative Changes in Strabismus, Ductions, Exophthalmometry, and Eyelid Retraction After Orbital Decompression for Thyroid Orbitopathy. Ophthal Plast Reconstr Surg. 2017</v>
      </c>
    </row>
    <row r="2177" spans="1:29" x14ac:dyDescent="0.3">
      <c r="A2177">
        <v>10190</v>
      </c>
      <c r="B2177" t="s">
        <v>12695</v>
      </c>
      <c r="C2177" t="s">
        <v>22865</v>
      </c>
      <c r="D2177" t="s">
        <v>33147</v>
      </c>
      <c r="E2177" t="s">
        <v>2445</v>
      </c>
      <c r="F2177" s="10"/>
      <c r="G2177">
        <v>2017</v>
      </c>
      <c r="J2177">
        <v>0.19612133196357107</v>
      </c>
      <c r="L2177" t="s">
        <v>44445</v>
      </c>
      <c r="M2177">
        <v>27429390</v>
      </c>
      <c r="Q2177" s="10"/>
      <c r="R2177" s="11">
        <f t="shared" si="66"/>
        <v>0</v>
      </c>
      <c r="U2177" s="11">
        <f t="shared" si="67"/>
        <v>0</v>
      </c>
      <c r="Y2177" s="11">
        <f>IF(SUM(Tableau1[[#This Row],[Other access]:[Sci-hub access]])&gt;=1,1,0)</f>
        <v>0</v>
      </c>
      <c r="Z2177" s="12">
        <f>IF(OR(Tableau1[[#This Row],[Access R1 + S1+ T1 ]]&gt;=1,Tableau1[[#This Row],[Access V1 +W1 + X1]]&gt;=1),1,0)</f>
        <v>0</v>
      </c>
      <c r="AB2177" s="10" t="str">
        <f>Tableau1[[#This Row],[DOI]]</f>
        <v>doi: 10.1097/IAE.0000000000001146</v>
      </c>
      <c r="AC2177" s="13" t="str">
        <f>Tableau1[[#This Row],[Authors]]&amp;", "&amp;Tableau1[[#This Row],[Title]]&amp;" "&amp;Tableau1[[#This Row],[Journal]]&amp;". "&amp;Tableau1[[#This Row],[Year]]</f>
        <v>Zhang Z, Wei Y, Jiang X, Zhang S., PARS PLANA VITRECTOMY AND WIDE INTERNAL LIMITING MEMBRANE PEELING WITH PERFLUOROPROPANE TAMPONADE FOR HIGHLY MYOPIC FOVEOSCHISIS-ASSOCIATED MACULAR HOLE. Retina. 2017</v>
      </c>
    </row>
    <row r="2178" spans="1:29" x14ac:dyDescent="0.3">
      <c r="A2178">
        <v>8261</v>
      </c>
      <c r="B2178" t="s">
        <v>10965</v>
      </c>
      <c r="C2178" t="s">
        <v>21152</v>
      </c>
      <c r="D2178" t="s">
        <v>31403</v>
      </c>
      <c r="E2178" t="s">
        <v>2662</v>
      </c>
      <c r="F2178" s="10"/>
      <c r="G2178">
        <v>2017</v>
      </c>
      <c r="J2178">
        <v>0.19621650772727806</v>
      </c>
      <c r="L2178" t="s">
        <v>42605</v>
      </c>
      <c r="M2178">
        <v>27956527</v>
      </c>
      <c r="Q2178" s="10"/>
      <c r="R2178" s="11">
        <f t="shared" ref="R2178:R2241" si="68">IF(SUM(N2178:Q2178)&gt;0,1,0)</f>
        <v>0</v>
      </c>
      <c r="U2178" s="11">
        <f t="shared" ref="U2178:U2241" si="69">IF(SUM(R2178,T2178)&gt;0,1,0)</f>
        <v>0</v>
      </c>
      <c r="Y2178" s="11">
        <f>IF(SUM(Tableau1[[#This Row],[Other access]:[Sci-hub access]])&gt;=1,1,0)</f>
        <v>0</v>
      </c>
      <c r="Z2178" s="12">
        <f>IF(OR(Tableau1[[#This Row],[Access R1 + S1+ T1 ]]&gt;=1,Tableau1[[#This Row],[Access V1 +W1 + X1]]&gt;=1),1,0)</f>
        <v>0</v>
      </c>
      <c r="AB2178" s="10" t="str">
        <f>Tableau1[[#This Row],[DOI]]</f>
        <v>doi: 10.4049/jimmunol.1502416</v>
      </c>
      <c r="AC2178" s="13" t="str">
        <f>Tableau1[[#This Row],[Authors]]&amp;", "&amp;Tableau1[[#This Row],[Title]]&amp;" "&amp;Tableau1[[#This Row],[Journal]]&amp;". "&amp;Tableau1[[#This Row],[Year]]</f>
        <v>Kuo CH, Collins AM, Boettner DR, Yang Y, Ono SJ., Role of CCL7 in Type I Hypersensitivity Reactions in Murine Experimental Allergic Conjunctivitis. J Immunol. 2017</v>
      </c>
    </row>
    <row r="2179" spans="1:29" x14ac:dyDescent="0.3">
      <c r="A2179">
        <v>7784</v>
      </c>
      <c r="B2179" t="s">
        <v>10549</v>
      </c>
      <c r="C2179" t="s">
        <v>20745</v>
      </c>
      <c r="D2179" t="s">
        <v>30986</v>
      </c>
      <c r="E2179" t="s">
        <v>2843</v>
      </c>
      <c r="F2179" s="10"/>
      <c r="G2179">
        <v>2017</v>
      </c>
      <c r="J2179">
        <v>0.19623327604917107</v>
      </c>
      <c r="L2179" t="s">
        <v>42135</v>
      </c>
      <c r="M2179">
        <v>28057201</v>
      </c>
      <c r="Q2179" s="10"/>
      <c r="R2179" s="11">
        <f t="shared" si="68"/>
        <v>0</v>
      </c>
      <c r="U2179" s="11">
        <f t="shared" si="69"/>
        <v>0</v>
      </c>
      <c r="Y2179" s="11">
        <f>IF(SUM(Tableau1[[#This Row],[Other access]:[Sci-hub access]])&gt;=1,1,0)</f>
        <v>0</v>
      </c>
      <c r="Z2179" s="12">
        <f>IF(OR(Tableau1[[#This Row],[Access R1 + S1+ T1 ]]&gt;=1,Tableau1[[#This Row],[Access V1 +W1 + X1]]&gt;=1),1,0)</f>
        <v>0</v>
      </c>
      <c r="AB2179" s="10" t="str">
        <f>Tableau1[[#This Row],[DOI]]</f>
        <v>doi: 10.1016/j.puhe.2016.09.034</v>
      </c>
      <c r="AC2179" s="13" t="str">
        <f>Tableau1[[#This Row],[Authors]]&amp;", "&amp;Tableau1[[#This Row],[Title]]&amp;" "&amp;Tableau1[[#This Row],[Journal]]&amp;". "&amp;Tableau1[[#This Row],[Year]]</f>
        <v>Matthews K, Nazroo J, Whillans J., The consequences of self-reported vision change in later-life: evidence from the English Longitudinal Study of Ageing. Public Health. 2017</v>
      </c>
    </row>
    <row r="2180" spans="1:29" ht="28.8" x14ac:dyDescent="0.3">
      <c r="A2180">
        <v>5874</v>
      </c>
      <c r="B2180" t="s">
        <v>730</v>
      </c>
      <c r="C2180" t="s">
        <v>731</v>
      </c>
      <c r="D2180" t="s">
        <v>732</v>
      </c>
      <c r="E2180" t="s">
        <v>3191</v>
      </c>
      <c r="F2180" s="10"/>
      <c r="G2180">
        <v>2017</v>
      </c>
      <c r="J2180">
        <v>0.19626908297705725</v>
      </c>
      <c r="L2180" t="s">
        <v>40256</v>
      </c>
      <c r="M2180">
        <v>28277102</v>
      </c>
      <c r="Q2180" s="10"/>
      <c r="R2180" s="11">
        <f t="shared" si="68"/>
        <v>0</v>
      </c>
      <c r="U2180" s="11">
        <f t="shared" si="69"/>
        <v>0</v>
      </c>
      <c r="Y2180" s="11">
        <f>IF(SUM(Tableau1[[#This Row],[Other access]:[Sci-hub access]])&gt;=1,1,0)</f>
        <v>0</v>
      </c>
      <c r="Z2180" s="12">
        <f>IF(OR(Tableau1[[#This Row],[Access R1 + S1+ T1 ]]&gt;=1,Tableau1[[#This Row],[Access V1 +W1 + X1]]&gt;=1),1,0)</f>
        <v>0</v>
      </c>
      <c r="AB2180" s="10" t="str">
        <f>Tableau1[[#This Row],[DOI]]</f>
        <v>doi: 10.1080/14737140.2017.1296765</v>
      </c>
      <c r="AC2180" s="13" t="str">
        <f>Tableau1[[#This Row],[Authors]]&amp;", "&amp;Tableau1[[#This Row],[Title]]&amp;" "&amp;Tableau1[[#This Row],[Journal]]&amp;". "&amp;Tableau1[[#This Row],[Year]]</f>
        <v>Abdel-Rahman O, Oweira H, Petrausch U, Helbling D, Schmidt J, Mannhart M, Mehrabi A, Schöb O, Giryes A., Immune-related ocular toxicities in solid tumor patients treated with immune checkpoint inhibitors: a systematic review. Expert Rev Anticancer Ther. 2017</v>
      </c>
    </row>
    <row r="2181" spans="1:29" ht="28.8" x14ac:dyDescent="0.3">
      <c r="A2181">
        <v>5173</v>
      </c>
      <c r="B2181" t="s">
        <v>8247</v>
      </c>
      <c r="C2181" t="s">
        <v>18472</v>
      </c>
      <c r="D2181" t="s">
        <v>28677</v>
      </c>
      <c r="E2181" t="s">
        <v>2448</v>
      </c>
      <c r="F2181" s="10"/>
      <c r="G2181">
        <v>2017</v>
      </c>
      <c r="J2181">
        <v>0.19628474497062176</v>
      </c>
      <c r="L2181" t="s">
        <v>39577</v>
      </c>
      <c r="M2181">
        <v>28365912</v>
      </c>
      <c r="Q2181" s="10"/>
      <c r="R2181" s="11">
        <f t="shared" si="68"/>
        <v>0</v>
      </c>
      <c r="U2181" s="11">
        <f t="shared" si="69"/>
        <v>0</v>
      </c>
      <c r="Y2181" s="11">
        <f>IF(SUM(Tableau1[[#This Row],[Other access]:[Sci-hub access]])&gt;=1,1,0)</f>
        <v>0</v>
      </c>
      <c r="Z2181" s="12">
        <f>IF(OR(Tableau1[[#This Row],[Access R1 + S1+ T1 ]]&gt;=1,Tableau1[[#This Row],[Access V1 +W1 + X1]]&gt;=1),1,0)</f>
        <v>0</v>
      </c>
      <c r="AB2181" s="10" t="str">
        <f>Tableau1[[#This Row],[DOI]]</f>
        <v>doi: 10.1007/s00417-017-3637-6</v>
      </c>
      <c r="AC2181" s="13" t="str">
        <f>Tableau1[[#This Row],[Authors]]&amp;", "&amp;Tableau1[[#This Row],[Title]]&amp;" "&amp;Tableau1[[#This Row],[Journal]]&amp;". "&amp;Tableau1[[#This Row],[Year]]</f>
        <v>Verdina T, Greenstein VC, Sodi A, Tsang SH, Burke TR, Passerini I, Allikmets R, Virgili G, Cavallini GM, Rizzo S., Multimodal analysis of the Preferred Retinal Location and the Transition Zone in patients with Stargardt Disease. Graefes Arch Clin Exp Ophthalmol. 2017</v>
      </c>
    </row>
    <row r="2182" spans="1:29" x14ac:dyDescent="0.3">
      <c r="A2182">
        <v>2957</v>
      </c>
      <c r="B2182" t="s">
        <v>6152</v>
      </c>
      <c r="C2182" t="s">
        <v>16397</v>
      </c>
      <c r="D2182" t="s">
        <v>26576</v>
      </c>
      <c r="E2182" t="s">
        <v>2617</v>
      </c>
      <c r="F2182" s="10"/>
      <c r="G2182">
        <v>2017</v>
      </c>
      <c r="J2182">
        <v>0.19635850550588207</v>
      </c>
      <c r="L2182" t="s">
        <v>37413</v>
      </c>
      <c r="M2182">
        <v>28658720</v>
      </c>
      <c r="Q2182" s="10"/>
      <c r="R2182" s="11">
        <f t="shared" si="68"/>
        <v>0</v>
      </c>
      <c r="U2182" s="11">
        <f t="shared" si="69"/>
        <v>0</v>
      </c>
      <c r="Y2182" s="11">
        <f>IF(SUM(Tableau1[[#This Row],[Other access]:[Sci-hub access]])&gt;=1,1,0)</f>
        <v>0</v>
      </c>
      <c r="Z2182" s="12">
        <f>IF(OR(Tableau1[[#This Row],[Access R1 + S1+ T1 ]]&gt;=1,Tableau1[[#This Row],[Access V1 +W1 + X1]]&gt;=1),1,0)</f>
        <v>0</v>
      </c>
      <c r="AB2182" s="10" t="str">
        <f>Tableau1[[#This Row],[DOI]]</f>
        <v>doi: 10.1002/14651858.CD007137.pub5</v>
      </c>
      <c r="AC2182" s="13" t="str">
        <f>Tableau1[[#This Row],[Authors]]&amp;", "&amp;Tableau1[[#This Row],[Title]]&amp;" "&amp;Tableau1[[#This Row],[Journal]]&amp;". "&amp;Tableau1[[#This Row],[Year]]</f>
        <v>Pammi M, Suresh G., Enteral lactoferrin supplementation for prevention of sepsis and necrotizing enterocolitis in preterm infants. Cochrane Database Syst Rev. 2017</v>
      </c>
    </row>
    <row r="2183" spans="1:29" x14ac:dyDescent="0.3">
      <c r="A2183">
        <v>4893</v>
      </c>
      <c r="B2183" t="s">
        <v>7993</v>
      </c>
      <c r="C2183" t="s">
        <v>18222</v>
      </c>
      <c r="D2183" t="s">
        <v>28423</v>
      </c>
      <c r="E2183" t="s">
        <v>34015</v>
      </c>
      <c r="F2183" s="10"/>
      <c r="G2183">
        <v>2017</v>
      </c>
      <c r="J2183">
        <v>0.19635872787007302</v>
      </c>
      <c r="L2183" t="s">
        <v>39303</v>
      </c>
      <c r="M2183">
        <v>28394649</v>
      </c>
      <c r="Q2183" s="10"/>
      <c r="R2183" s="11">
        <f t="shared" si="68"/>
        <v>0</v>
      </c>
      <c r="U2183" s="11">
        <f t="shared" si="69"/>
        <v>0</v>
      </c>
      <c r="Y2183" s="11">
        <f>IF(SUM(Tableau1[[#This Row],[Other access]:[Sci-hub access]])&gt;=1,1,0)</f>
        <v>0</v>
      </c>
      <c r="Z2183" s="12">
        <f>IF(OR(Tableau1[[#This Row],[Access R1 + S1+ T1 ]]&gt;=1,Tableau1[[#This Row],[Access V1 +W1 + X1]]&gt;=1),1,0)</f>
        <v>0</v>
      </c>
      <c r="AB2183" s="10" t="str">
        <f>Tableau1[[#This Row],[DOI]]</f>
        <v>doi: 10.1080/13816810.2017.1309552</v>
      </c>
      <c r="AC2183" s="13" t="str">
        <f>Tableau1[[#This Row],[Authors]]&amp;", "&amp;Tableau1[[#This Row],[Title]]&amp;" "&amp;Tableau1[[#This Row],[Journal]]&amp;". "&amp;Tableau1[[#This Row],[Year]]</f>
        <v>van Bysterveldt KA, Al Taie R, Ikink W, Oliver VF, Vincent AL., ADAMTSL4 assessment in ectopia lentis reveals a recurrent founder mutation in Polynesians. Ophthalmic Genet. 2017</v>
      </c>
    </row>
    <row r="2184" spans="1:29" x14ac:dyDescent="0.3">
      <c r="A2184">
        <v>113</v>
      </c>
      <c r="B2184" t="s">
        <v>3376</v>
      </c>
      <c r="C2184" t="s">
        <v>13637</v>
      </c>
      <c r="D2184" t="s">
        <v>23796</v>
      </c>
      <c r="E2184" t="s">
        <v>33982</v>
      </c>
      <c r="F2184" s="10"/>
      <c r="G2184">
        <v>2018</v>
      </c>
      <c r="J2184">
        <v>0.19652666628226401</v>
      </c>
      <c r="L2184" t="s">
        <v>34631</v>
      </c>
      <c r="M2184">
        <v>29400801</v>
      </c>
      <c r="Q2184" s="10"/>
      <c r="R2184" s="11">
        <f t="shared" si="68"/>
        <v>0</v>
      </c>
      <c r="U2184" s="11">
        <f t="shared" si="69"/>
        <v>0</v>
      </c>
      <c r="Y2184" s="11">
        <f>IF(SUM(Tableau1[[#This Row],[Other access]:[Sci-hub access]])&gt;=1,1,0)</f>
        <v>0</v>
      </c>
      <c r="Z2184" s="12">
        <f>IF(OR(Tableau1[[#This Row],[Access R1 + S1+ T1 ]]&gt;=1,Tableau1[[#This Row],[Access V1 +W1 + X1]]&gt;=1),1,0)</f>
        <v>0</v>
      </c>
      <c r="AB2184" s="10" t="str">
        <f>Tableau1[[#This Row],[DOI]]</f>
        <v>doi: 10.1364/AO.57.000514</v>
      </c>
      <c r="AC2184" s="13" t="str">
        <f>Tableau1[[#This Row],[Authors]]&amp;", "&amp;Tableau1[[#This Row],[Title]]&amp;" "&amp;Tableau1[[#This Row],[Journal]]&amp;". "&amp;Tableau1[[#This Row],[Year]]</f>
        <v>Jiang Y, Wang Y, Zhang J, Chen X, Li L, Zhao H, Wang R, Dai Y., Dynamic changes in higher-order aberrations after correction of lower-order aberrations with adaptive optics in myopic and emmetropic eyes. Appl Opt. 2018</v>
      </c>
    </row>
    <row r="2185" spans="1:29" x14ac:dyDescent="0.3">
      <c r="A2185">
        <v>1661</v>
      </c>
      <c r="B2185" t="s">
        <v>4913</v>
      </c>
      <c r="C2185" t="s">
        <v>15163</v>
      </c>
      <c r="D2185" t="s">
        <v>25334</v>
      </c>
      <c r="E2185" t="s">
        <v>2511</v>
      </c>
      <c r="F2185" s="10"/>
      <c r="G2185">
        <v>2017</v>
      </c>
      <c r="J2185">
        <v>0.19654086167524598</v>
      </c>
      <c r="L2185" t="s">
        <v>36140</v>
      </c>
      <c r="M2185">
        <v>28905821</v>
      </c>
      <c r="Q2185" s="10"/>
      <c r="R2185" s="11">
        <f t="shared" si="68"/>
        <v>0</v>
      </c>
      <c r="U2185" s="11">
        <f t="shared" si="69"/>
        <v>0</v>
      </c>
      <c r="Y2185" s="11">
        <f>IF(SUM(Tableau1[[#This Row],[Other access]:[Sci-hub access]])&gt;=1,1,0)</f>
        <v>0</v>
      </c>
      <c r="Z2185" s="12">
        <f>IF(OR(Tableau1[[#This Row],[Access R1 + S1+ T1 ]]&gt;=1,Tableau1[[#This Row],[Access V1 +W1 + X1]]&gt;=1),1,0)</f>
        <v>0</v>
      </c>
      <c r="AB2185" s="10" t="str">
        <f>Tableau1[[#This Row],[DOI]]</f>
        <v>doi: 10.4103/ijo.IJO_364_16</v>
      </c>
      <c r="AC2185" s="13" t="str">
        <f>Tableau1[[#This Row],[Authors]]&amp;", "&amp;Tableau1[[#This Row],[Title]]&amp;" "&amp;Tableau1[[#This Row],[Journal]]&amp;". "&amp;Tableau1[[#This Row],[Year]]</f>
        <v>Mudhar HS., Update on conjunctival pathology. Indian J Ophthalmol. 2017</v>
      </c>
    </row>
    <row r="2186" spans="1:29" ht="28.8" x14ac:dyDescent="0.3">
      <c r="A2186">
        <v>2262</v>
      </c>
      <c r="B2186" t="s">
        <v>5494</v>
      </c>
      <c r="C2186" t="s">
        <v>15739</v>
      </c>
      <c r="D2186" t="s">
        <v>25916</v>
      </c>
      <c r="E2186" t="s">
        <v>2441</v>
      </c>
      <c r="F2186" s="10"/>
      <c r="G2186">
        <v>2017</v>
      </c>
      <c r="J2186">
        <v>0.19662413442416449</v>
      </c>
      <c r="L2186" t="s">
        <v>36729</v>
      </c>
      <c r="M2186">
        <v>28779905</v>
      </c>
      <c r="Q2186" s="10"/>
      <c r="R2186" s="11">
        <f t="shared" si="68"/>
        <v>0</v>
      </c>
      <c r="U2186" s="11">
        <f t="shared" si="69"/>
        <v>0</v>
      </c>
      <c r="Y2186" s="11">
        <f>IF(SUM(Tableau1[[#This Row],[Other access]:[Sci-hub access]])&gt;=1,1,0)</f>
        <v>0</v>
      </c>
      <c r="Z2186" s="12">
        <f>IF(OR(Tableau1[[#This Row],[Access R1 + S1+ T1 ]]&gt;=1,Tableau1[[#This Row],[Access V1 +W1 + X1]]&gt;=1),1,0)</f>
        <v>0</v>
      </c>
      <c r="AB2186" s="10" t="str">
        <f>Tableau1[[#This Row],[DOI]]</f>
        <v>doi: 10.1016/j.ophtha.2017.06.003</v>
      </c>
      <c r="AC2186" s="13" t="str">
        <f>Tableau1[[#This Row],[Authors]]&amp;", "&amp;Tableau1[[#This Row],[Title]]&amp;" "&amp;Tableau1[[#This Row],[Journal]]&amp;". "&amp;Tableau1[[#This Row],[Year]]</f>
        <v>Hoogewoud F, Frumholtz L, Loubet P, Charlier C, Blanche P, Lebeaux D, Benhaddou N, Sedira N, Coutte L, Vanhaecke C, Launay O, Le Jeunne C, Héron E, Monnet D, Lortholary O, Sahel JA, Dupin N, Brézin A, Errera MH, Salah S, Groh M., Prognostic Factors in Syphilitic Uveitis. Ophthalmology. 2017</v>
      </c>
    </row>
    <row r="2187" spans="1:29" x14ac:dyDescent="0.3">
      <c r="A2187">
        <v>5158</v>
      </c>
      <c r="B2187" t="s">
        <v>8234</v>
      </c>
      <c r="C2187" t="s">
        <v>18459</v>
      </c>
      <c r="D2187" t="s">
        <v>28664</v>
      </c>
      <c r="E2187" t="s">
        <v>2613</v>
      </c>
      <c r="F2187" s="10"/>
      <c r="G2187">
        <v>2017</v>
      </c>
      <c r="J2187">
        <v>0.19667927457508316</v>
      </c>
      <c r="L2187" t="s">
        <v>39562</v>
      </c>
      <c r="M2187">
        <v>28367039</v>
      </c>
      <c r="Q2187" s="10"/>
      <c r="R2187" s="11">
        <f t="shared" si="68"/>
        <v>0</v>
      </c>
      <c r="U2187" s="11">
        <f t="shared" si="69"/>
        <v>0</v>
      </c>
      <c r="Y2187" s="11">
        <f>IF(SUM(Tableau1[[#This Row],[Other access]:[Sci-hub access]])&gt;=1,1,0)</f>
        <v>0</v>
      </c>
      <c r="Z2187" s="12">
        <f>IF(OR(Tableau1[[#This Row],[Access R1 + S1+ T1 ]]&gt;=1,Tableau1[[#This Row],[Access V1 +W1 + X1]]&gt;=1),1,0)</f>
        <v>0</v>
      </c>
      <c r="AB2187" s="10" t="str">
        <f>Tableau1[[#This Row],[DOI]]</f>
        <v>doi: 10.3341/kjo.2017.31.2.115</v>
      </c>
      <c r="AC2187" s="13" t="str">
        <f>Tableau1[[#This Row],[Authors]]&amp;", "&amp;Tableau1[[#This Row],[Title]]&amp;" "&amp;Tableau1[[#This Row],[Journal]]&amp;". "&amp;Tableau1[[#This Row],[Year]]</f>
        <v>Unsal E, Eltutar K, Sultan P, Erkul SO, Osmanbasoglu OA., Efficacy and Safety of Intravitreal Dexamethasone Implants for Treatment of Refractory Diabetic Macular Edema. Korean J Ophthalmol. 2017</v>
      </c>
    </row>
    <row r="2188" spans="1:29" x14ac:dyDescent="0.3">
      <c r="A2188">
        <v>2566</v>
      </c>
      <c r="B2188" t="s">
        <v>5785</v>
      </c>
      <c r="C2188" t="s">
        <v>16031</v>
      </c>
      <c r="D2188" t="s">
        <v>26208</v>
      </c>
      <c r="E2188" t="s">
        <v>2562</v>
      </c>
      <c r="F2188" s="10"/>
      <c r="G2188">
        <v>2017</v>
      </c>
      <c r="J2188">
        <v>0.196841021949964</v>
      </c>
      <c r="L2188" t="s">
        <v>37029</v>
      </c>
      <c r="M2188">
        <v>28726355</v>
      </c>
      <c r="Q2188" s="10"/>
      <c r="R2188" s="11">
        <f t="shared" si="68"/>
        <v>0</v>
      </c>
      <c r="U2188" s="11">
        <f t="shared" si="69"/>
        <v>0</v>
      </c>
      <c r="Y2188" s="11">
        <f>IF(SUM(Tableau1[[#This Row],[Other access]:[Sci-hub access]])&gt;=1,1,0)</f>
        <v>0</v>
      </c>
      <c r="Z2188" s="12">
        <f>IF(OR(Tableau1[[#This Row],[Access R1 + S1+ T1 ]]&gt;=1,Tableau1[[#This Row],[Access V1 +W1 + X1]]&gt;=1),1,0)</f>
        <v>0</v>
      </c>
      <c r="AB2188" s="10" t="str">
        <f>Tableau1[[#This Row],[DOI]]</f>
        <v>doi: 10.22608/APO.2017127</v>
      </c>
      <c r="AC2188" s="13" t="str">
        <f>Tableau1[[#This Row],[Authors]]&amp;", "&amp;Tableau1[[#This Row],[Title]]&amp;" "&amp;Tableau1[[#This Row],[Journal]]&amp;". "&amp;Tableau1[[#This Row],[Year]]</f>
        <v>Price FW Jr, Price MO., Combined Cataract/DSEK/DMEK: Changing Expectations. Asia Pac J Ophthalmol (Phila). 2017</v>
      </c>
    </row>
    <row r="2189" spans="1:29" x14ac:dyDescent="0.3">
      <c r="A2189">
        <v>9887</v>
      </c>
      <c r="B2189" t="s">
        <v>12416</v>
      </c>
      <c r="C2189" t="s">
        <v>22586</v>
      </c>
      <c r="D2189" t="s">
        <v>32864</v>
      </c>
      <c r="E2189" t="s">
        <v>2457</v>
      </c>
      <c r="F2189" s="10"/>
      <c r="G2189">
        <v>2018</v>
      </c>
      <c r="J2189">
        <v>0.19696706867941072</v>
      </c>
      <c r="L2189" t="s">
        <v>44146</v>
      </c>
      <c r="M2189">
        <v>27552117</v>
      </c>
      <c r="Q2189" s="10"/>
      <c r="R2189" s="11">
        <f t="shared" si="68"/>
        <v>0</v>
      </c>
      <c r="U2189" s="11">
        <f t="shared" si="69"/>
        <v>0</v>
      </c>
      <c r="Y2189" s="11">
        <f>IF(SUM(Tableau1[[#This Row],[Other access]:[Sci-hub access]])&gt;=1,1,0)</f>
        <v>0</v>
      </c>
      <c r="Z2189" s="12">
        <f>IF(OR(Tableau1[[#This Row],[Access R1 + S1+ T1 ]]&gt;=1,Tableau1[[#This Row],[Access V1 +W1 + X1]]&gt;=1),1,0)</f>
        <v>0</v>
      </c>
      <c r="AB2189" s="10" t="str">
        <f>Tableau1[[#This Row],[DOI]]</f>
        <v>doi: 10.1097/ICB.0000000000000380</v>
      </c>
      <c r="AC2189" s="13" t="str">
        <f>Tableau1[[#This Row],[Authors]]&amp;", "&amp;Tableau1[[#This Row],[Title]]&amp;" "&amp;Tableau1[[#This Row],[Journal]]&amp;". "&amp;Tableau1[[#This Row],[Year]]</f>
        <v>Khatibi A., BRAZILIAN BOOTY RETINOPATHY: PURTSCHER-LIKE RETINOPATHY WITH PARACENTRAL ACUTE MIDDLE MACULOPATHY ASSOCIATED WITH PMMA INJECTION INTO BUTTOCKS. Retin Cases Brief Rep. 2018</v>
      </c>
    </row>
    <row r="2190" spans="1:29" x14ac:dyDescent="0.3">
      <c r="A2190">
        <v>334</v>
      </c>
      <c r="B2190" t="s">
        <v>3597</v>
      </c>
      <c r="C2190" t="s">
        <v>13858</v>
      </c>
      <c r="D2190" t="s">
        <v>24017</v>
      </c>
      <c r="E2190" t="s">
        <v>2451</v>
      </c>
      <c r="F2190" s="10"/>
      <c r="G2190">
        <v>2017</v>
      </c>
      <c r="J2190">
        <v>0.19710459638178501</v>
      </c>
      <c r="L2190" t="s">
        <v>34841</v>
      </c>
      <c r="M2190">
        <v>29253884</v>
      </c>
      <c r="Q2190" s="10"/>
      <c r="R2190" s="11">
        <f t="shared" si="68"/>
        <v>0</v>
      </c>
      <c r="U2190" s="11">
        <f t="shared" si="69"/>
        <v>0</v>
      </c>
      <c r="Y2190" s="11">
        <f>IF(SUM(Tableau1[[#This Row],[Other access]:[Sci-hub access]])&gt;=1,1,0)</f>
        <v>0</v>
      </c>
      <c r="Z2190" s="12">
        <f>IF(OR(Tableau1[[#This Row],[Access R1 + S1+ T1 ]]&gt;=1,Tableau1[[#This Row],[Access V1 +W1 + X1]]&gt;=1),1,0)</f>
        <v>0</v>
      </c>
      <c r="AB2190" s="10" t="str">
        <f>Tableau1[[#This Row],[DOI]]</f>
        <v>doi: 10.1371/journal.pone.0189868</v>
      </c>
      <c r="AC2190" s="13" t="str">
        <f>Tableau1[[#This Row],[Authors]]&amp;", "&amp;Tableau1[[#This Row],[Title]]&amp;" "&amp;Tableau1[[#This Row],[Journal]]&amp;". "&amp;Tableau1[[#This Row],[Year]]</f>
        <v>Yang S, Whang WJ, Joo CK., Effect of anterior chamber depth on the choice of intraocular lens calculation formula. PLoS One. 2017</v>
      </c>
    </row>
    <row r="2191" spans="1:29" x14ac:dyDescent="0.3">
      <c r="A2191">
        <v>2448</v>
      </c>
      <c r="B2191" t="s">
        <v>5670</v>
      </c>
      <c r="C2191" t="s">
        <v>15916</v>
      </c>
      <c r="D2191" t="s">
        <v>26093</v>
      </c>
      <c r="E2191" t="s">
        <v>2448</v>
      </c>
      <c r="F2191" s="10"/>
      <c r="G2191">
        <v>2017</v>
      </c>
      <c r="J2191">
        <v>0.19713901136944834</v>
      </c>
      <c r="L2191" t="s">
        <v>36913</v>
      </c>
      <c r="M2191">
        <v>28744658</v>
      </c>
      <c r="Q2191" s="10"/>
      <c r="R2191" s="11">
        <f t="shared" si="68"/>
        <v>0</v>
      </c>
      <c r="U2191" s="11">
        <f t="shared" si="69"/>
        <v>0</v>
      </c>
      <c r="Y2191" s="11">
        <f>IF(SUM(Tableau1[[#This Row],[Other access]:[Sci-hub access]])&gt;=1,1,0)</f>
        <v>0</v>
      </c>
      <c r="Z2191" s="12">
        <f>IF(OR(Tableau1[[#This Row],[Access R1 + S1+ T1 ]]&gt;=1,Tableau1[[#This Row],[Access V1 +W1 + X1]]&gt;=1),1,0)</f>
        <v>0</v>
      </c>
      <c r="AB2191" s="10" t="str">
        <f>Tableau1[[#This Row],[DOI]]</f>
        <v>doi: 10.1007/s00417-017-3742-6</v>
      </c>
      <c r="AC2191" s="13" t="str">
        <f>Tableau1[[#This Row],[Authors]]&amp;", "&amp;Tableau1[[#This Row],[Title]]&amp;" "&amp;Tableau1[[#This Row],[Journal]]&amp;". "&amp;Tableau1[[#This Row],[Year]]</f>
        <v>Yun C, Ahn J, Kim M, Kim JT, Hwang SY, Kim SW, Oh J., Characteristics of retinal vessels in surgically closed macular hole: an optical coherence tomography angiography study. Graefes Arch Clin Exp Ophthalmol. 2017</v>
      </c>
    </row>
    <row r="2192" spans="1:29" x14ac:dyDescent="0.3">
      <c r="A2192">
        <v>9333</v>
      </c>
      <c r="B2192" t="s">
        <v>11910</v>
      </c>
      <c r="C2192" t="s">
        <v>22087</v>
      </c>
      <c r="D2192" t="s">
        <v>32354</v>
      </c>
      <c r="E2192" t="s">
        <v>2523</v>
      </c>
      <c r="F2192" s="10"/>
      <c r="G2192">
        <v>2017</v>
      </c>
      <c r="J2192">
        <v>0.19724176651801906</v>
      </c>
      <c r="L2192" t="s">
        <v>43627</v>
      </c>
      <c r="M2192">
        <v>27740619</v>
      </c>
      <c r="Q2192" s="10"/>
      <c r="R2192" s="11">
        <f t="shared" si="68"/>
        <v>0</v>
      </c>
      <c r="U2192" s="11">
        <f t="shared" si="69"/>
        <v>0</v>
      </c>
      <c r="Y2192" s="11">
        <f>IF(SUM(Tableau1[[#This Row],[Other access]:[Sci-hub access]])&gt;=1,1,0)</f>
        <v>0</v>
      </c>
      <c r="Z2192" s="12">
        <f>IF(OR(Tableau1[[#This Row],[Access R1 + S1+ T1 ]]&gt;=1,Tableau1[[#This Row],[Access V1 +W1 + X1]]&gt;=1),1,0)</f>
        <v>0</v>
      </c>
      <c r="AB2192" s="10" t="str">
        <f>Tableau1[[#This Row],[DOI]]</f>
        <v>doi: 10.1038/eye.2016.206</v>
      </c>
      <c r="AC2192" s="13" t="str">
        <f>Tableau1[[#This Row],[Authors]]&amp;", "&amp;Tableau1[[#This Row],[Title]]&amp;" "&amp;Tableau1[[#This Row],[Journal]]&amp;". "&amp;Tableau1[[#This Row],[Year]]</f>
        <v>Mollan SP, Keane PA, Denniston AK., The use of transdermal optical coherence tomography to image the superficial temporal arteries. Eye (Lond). 2017</v>
      </c>
    </row>
    <row r="2193" spans="1:29" x14ac:dyDescent="0.3">
      <c r="A2193">
        <v>6386</v>
      </c>
      <c r="B2193" t="s">
        <v>9332</v>
      </c>
      <c r="C2193" t="s">
        <v>19541</v>
      </c>
      <c r="D2193" t="s">
        <v>29763</v>
      </c>
      <c r="E2193" t="s">
        <v>2447</v>
      </c>
      <c r="F2193" s="10"/>
      <c r="G2193">
        <v>2017</v>
      </c>
      <c r="J2193">
        <v>0.19726097600701487</v>
      </c>
      <c r="L2193" t="s">
        <v>40755</v>
      </c>
      <c r="M2193">
        <v>28221292</v>
      </c>
      <c r="Q2193" s="10"/>
      <c r="R2193" s="11">
        <f t="shared" si="68"/>
        <v>0</v>
      </c>
      <c r="U2193" s="11">
        <f t="shared" si="69"/>
        <v>0</v>
      </c>
      <c r="Y2193" s="11">
        <f>IF(SUM(Tableau1[[#This Row],[Other access]:[Sci-hub access]])&gt;=1,1,0)</f>
        <v>0</v>
      </c>
      <c r="Z2193" s="12">
        <f>IF(OR(Tableau1[[#This Row],[Access R1 + S1+ T1 ]]&gt;=1,Tableau1[[#This Row],[Access V1 +W1 + X1]]&gt;=1),1,0)</f>
        <v>0</v>
      </c>
      <c r="AB2193" s="10" t="str">
        <f>Tableau1[[#This Row],[DOI]]</f>
        <v>doi: 10.1097/IOP.0000000000000867</v>
      </c>
      <c r="AC2193" s="13" t="str">
        <f>Tableau1[[#This Row],[Authors]]&amp;", "&amp;Tableau1[[#This Row],[Title]]&amp;" "&amp;Tableau1[[#This Row],[Journal]]&amp;". "&amp;Tableau1[[#This Row],[Year]]</f>
        <v>Jakobiec FA, Zakka FR, Tu Y, Freitag SK., Dermatofibroma of the Eyelid: Immunohistochemical Diagnosis. Ophthal Plast Reconstr Surg. 2017</v>
      </c>
    </row>
    <row r="2194" spans="1:29" ht="28.8" x14ac:dyDescent="0.3">
      <c r="A2194">
        <v>10908</v>
      </c>
      <c r="B2194" t="s">
        <v>13348</v>
      </c>
      <c r="C2194" t="s">
        <v>23510</v>
      </c>
      <c r="D2194" t="s">
        <v>33802</v>
      </c>
      <c r="E2194" t="s">
        <v>34506</v>
      </c>
      <c r="F2194" s="10"/>
      <c r="G2194">
        <v>2017</v>
      </c>
      <c r="J2194">
        <v>0.19726695176972064</v>
      </c>
      <c r="L2194" t="s">
        <v>45151</v>
      </c>
      <c r="M2194">
        <v>26863909</v>
      </c>
      <c r="Q2194" s="10"/>
      <c r="R2194" s="11">
        <f t="shared" si="68"/>
        <v>0</v>
      </c>
      <c r="U2194" s="11">
        <f t="shared" si="69"/>
        <v>0</v>
      </c>
      <c r="Y2194" s="11">
        <f>IF(SUM(Tableau1[[#This Row],[Other access]:[Sci-hub access]])&gt;=1,1,0)</f>
        <v>0</v>
      </c>
      <c r="Z2194" s="12">
        <f>IF(OR(Tableau1[[#This Row],[Access R1 + S1+ T1 ]]&gt;=1,Tableau1[[#This Row],[Access V1 +W1 + X1]]&gt;=1),1,0)</f>
        <v>0</v>
      </c>
      <c r="AB2194" s="10" t="str">
        <f>Tableau1[[#This Row],[DOI]]</f>
        <v>doi: 10.1080/1028415X.2015.1119378</v>
      </c>
      <c r="AC2194" s="13" t="str">
        <f>Tableau1[[#This Row],[Authors]]&amp;", "&amp;Tableau1[[#This Row],[Title]]&amp;" "&amp;Tableau1[[#This Row],[Journal]]&amp;". "&amp;Tableau1[[#This Row],[Year]]</f>
        <v>Brasil A, Rocha FAF, Gomes BD, Oliveira KRM, de Carvalho TS, Batista EJO, Borges RDS, Kremers J, Herculano AM., Diet enriched with the Amazon fruit açaí (Euterpe oleracea) prevents electrophysiological deficits and oxidative stress induced by methyl-mercury in the rat retina. Nutr Neurosci. 2017</v>
      </c>
    </row>
    <row r="2195" spans="1:29" x14ac:dyDescent="0.3">
      <c r="A2195">
        <v>2197</v>
      </c>
      <c r="B2195" t="s">
        <v>5430</v>
      </c>
      <c r="C2195" t="s">
        <v>15675</v>
      </c>
      <c r="D2195" t="s">
        <v>25852</v>
      </c>
      <c r="E2195" t="s">
        <v>2567</v>
      </c>
      <c r="F2195" s="10"/>
      <c r="G2195">
        <v>2017</v>
      </c>
      <c r="J2195">
        <v>0.19732301170497502</v>
      </c>
      <c r="L2195" t="s">
        <v>36667</v>
      </c>
      <c r="M2195">
        <v>28801333</v>
      </c>
      <c r="Q2195" s="10"/>
      <c r="R2195" s="11">
        <f t="shared" si="68"/>
        <v>0</v>
      </c>
      <c r="U2195" s="11">
        <f t="shared" si="69"/>
        <v>0</v>
      </c>
      <c r="Y2195" s="11">
        <f>IF(SUM(Tableau1[[#This Row],[Other access]:[Sci-hub access]])&gt;=1,1,0)</f>
        <v>0</v>
      </c>
      <c r="Z2195" s="12">
        <f>IF(OR(Tableau1[[#This Row],[Access R1 + S1+ T1 ]]&gt;=1,Tableau1[[#This Row],[Access V1 +W1 + X1]]&gt;=1),1,0)</f>
        <v>0</v>
      </c>
      <c r="AB2195" s="10" t="str">
        <f>Tableau1[[#This Row],[DOI]]</f>
        <v>doi: 10.1136/bcr-2017-221099</v>
      </c>
      <c r="AC2195" s="13" t="str">
        <f>Tableau1[[#This Row],[Authors]]&amp;", "&amp;Tableau1[[#This Row],[Title]]&amp;" "&amp;Tableau1[[#This Row],[Journal]]&amp;". "&amp;Tableau1[[#This Row],[Year]]</f>
        <v>El-Khayat AR., Valsalva haemorrhagic retinopathy in pregnancy after yoga. BMJ Case Rep. 2017</v>
      </c>
    </row>
    <row r="2196" spans="1:29" x14ac:dyDescent="0.3">
      <c r="A2196">
        <v>1507</v>
      </c>
      <c r="B2196" t="s">
        <v>4763</v>
      </c>
      <c r="C2196" t="s">
        <v>15013</v>
      </c>
      <c r="D2196" t="s">
        <v>25184</v>
      </c>
      <c r="E2196" t="s">
        <v>2493</v>
      </c>
      <c r="F2196" s="10"/>
      <c r="G2196">
        <v>2017</v>
      </c>
      <c r="J2196">
        <v>0.1973437598362513</v>
      </c>
      <c r="L2196" t="e">
        <v>#VALUE!</v>
      </c>
      <c r="M2196">
        <v>28934765</v>
      </c>
      <c r="Q2196" s="10"/>
      <c r="R2196" s="11">
        <f t="shared" si="68"/>
        <v>0</v>
      </c>
      <c r="U2196" s="11">
        <f t="shared" si="69"/>
        <v>0</v>
      </c>
      <c r="Y2196" s="11">
        <f>IF(SUM(Tableau1[[#This Row],[Other access]:[Sci-hub access]])&gt;=1,1,0)</f>
        <v>0</v>
      </c>
      <c r="Z2196" s="12">
        <f>IF(OR(Tableau1[[#This Row],[Access R1 + S1+ T1 ]]&gt;=1,Tableau1[[#This Row],[Access V1 +W1 + X1]]&gt;=1),1,0)</f>
        <v>0</v>
      </c>
      <c r="AB2196" s="10" t="e">
        <f>Tableau1[[#This Row],[DOI]]</f>
        <v>#VALUE!</v>
      </c>
      <c r="AC2196" s="13" t="str">
        <f>Tableau1[[#This Row],[Authors]]&amp;", "&amp;Tableau1[[#This Row],[Title]]&amp;" "&amp;Tableau1[[#This Row],[Journal]]&amp;". "&amp;Tableau1[[#This Row],[Year]]</f>
        <v>Tai V, Lindsay K, Sims JL, McQueen FM., Qualitative study: the experience and impact of living with Behcet's syndrome. N Z Med J. 2017</v>
      </c>
    </row>
    <row r="2197" spans="1:29" x14ac:dyDescent="0.3">
      <c r="A2197">
        <v>4619</v>
      </c>
      <c r="B2197" t="s">
        <v>7739</v>
      </c>
      <c r="C2197" t="s">
        <v>17974</v>
      </c>
      <c r="D2197" t="s">
        <v>28168</v>
      </c>
      <c r="E2197" t="s">
        <v>2488</v>
      </c>
      <c r="F2197" s="10"/>
      <c r="G2197">
        <v>2017</v>
      </c>
      <c r="J2197">
        <v>0.19741356074034633</v>
      </c>
      <c r="L2197" t="s">
        <v>39037</v>
      </c>
      <c r="M2197">
        <v>28427063</v>
      </c>
      <c r="Q2197" s="10"/>
      <c r="R2197" s="11">
        <f t="shared" si="68"/>
        <v>0</v>
      </c>
      <c r="U2197" s="11">
        <f t="shared" si="69"/>
        <v>0</v>
      </c>
      <c r="Y2197" s="11">
        <f>IF(SUM(Tableau1[[#This Row],[Other access]:[Sci-hub access]])&gt;=1,1,0)</f>
        <v>0</v>
      </c>
      <c r="Z2197" s="12">
        <f>IF(OR(Tableau1[[#This Row],[Access R1 + S1+ T1 ]]&gt;=1,Tableau1[[#This Row],[Access V1 +W1 + X1]]&gt;=1),1,0)</f>
        <v>0</v>
      </c>
      <c r="AB2197" s="10" t="str">
        <f>Tableau1[[#This Row],[DOI]]</f>
        <v>doi: 10.1159/000459688</v>
      </c>
      <c r="AC2197" s="13" t="str">
        <f>Tableau1[[#This Row],[Authors]]&amp;", "&amp;Tableau1[[#This Row],[Title]]&amp;" "&amp;Tableau1[[#This Row],[Journal]]&amp;". "&amp;Tableau1[[#This Row],[Year]]</f>
        <v>Coscas G, Lupidi M, Coscas F., Optical Coherence Tomography Angiography in Diabetic Maculopathy. Dev Ophthalmol. 2017</v>
      </c>
    </row>
    <row r="2198" spans="1:29" ht="28.8" x14ac:dyDescent="0.3">
      <c r="A2198">
        <v>10227</v>
      </c>
      <c r="B2198" t="s">
        <v>12731</v>
      </c>
      <c r="C2198" t="s">
        <v>22899</v>
      </c>
      <c r="D2198" t="s">
        <v>33183</v>
      </c>
      <c r="E2198" t="s">
        <v>34246</v>
      </c>
      <c r="F2198" s="10"/>
      <c r="G2198">
        <v>2017</v>
      </c>
      <c r="J2198">
        <v>0.19743969918819149</v>
      </c>
      <c r="L2198" t="s">
        <v>44481</v>
      </c>
      <c r="M2198">
        <v>27422531</v>
      </c>
      <c r="Q2198" s="10"/>
      <c r="R2198" s="11">
        <f t="shared" si="68"/>
        <v>0</v>
      </c>
      <c r="U2198" s="11">
        <f t="shared" si="69"/>
        <v>0</v>
      </c>
      <c r="Y2198" s="11">
        <f>IF(SUM(Tableau1[[#This Row],[Other access]:[Sci-hub access]])&gt;=1,1,0)</f>
        <v>0</v>
      </c>
      <c r="Z2198" s="12">
        <f>IF(OR(Tableau1[[#This Row],[Access R1 + S1+ T1 ]]&gt;=1,Tableau1[[#This Row],[Access V1 +W1 + X1]]&gt;=1),1,0)</f>
        <v>0</v>
      </c>
      <c r="AB2198" s="10" t="str">
        <f>Tableau1[[#This Row],[DOI]]</f>
        <v>doi: 10.1016/j.jdiacomp.2016.06.028</v>
      </c>
      <c r="AC2198" s="13" t="str">
        <f>Tableau1[[#This Row],[Authors]]&amp;", "&amp;Tableau1[[#This Row],[Title]]&amp;" "&amp;Tableau1[[#This Row],[Journal]]&amp;". "&amp;Tableau1[[#This Row],[Year]]</f>
        <v>Tabebi M, Charfi N, Kallabi F, Alila-Fersi O, Ben Mahmoud A, Tlili A, Keskes-Ammar L, Kamoun H, Abid M, Mnif M, Fakhfakh F., Whole mitochondrial genome screening of a family with maternally inherited diabetes and deafness (MIDD) associated with retinopathy: A putative haplotype associated to MIDD and a novel MT-CO2 m.8241T&gt;G mutation. J Diabetes Complications. 2017</v>
      </c>
    </row>
    <row r="2199" spans="1:29" x14ac:dyDescent="0.3">
      <c r="A2199">
        <v>5439</v>
      </c>
      <c r="B2199" t="s">
        <v>8489</v>
      </c>
      <c r="C2199" t="s">
        <v>18711</v>
      </c>
      <c r="D2199" t="s">
        <v>28919</v>
      </c>
      <c r="E2199" t="s">
        <v>2556</v>
      </c>
      <c r="F2199" s="10"/>
      <c r="G2199">
        <v>2017</v>
      </c>
      <c r="J2199">
        <v>0.19749224625424633</v>
      </c>
      <c r="L2199" t="s">
        <v>39829</v>
      </c>
      <c r="M2199">
        <v>28335619</v>
      </c>
      <c r="Q2199" s="10"/>
      <c r="R2199" s="11">
        <f t="shared" si="68"/>
        <v>0</v>
      </c>
      <c r="U2199" s="11">
        <f t="shared" si="69"/>
        <v>0</v>
      </c>
      <c r="Y2199" s="11">
        <f>IF(SUM(Tableau1[[#This Row],[Other access]:[Sci-hub access]])&gt;=1,1,0)</f>
        <v>0</v>
      </c>
      <c r="Z2199" s="12">
        <f>IF(OR(Tableau1[[#This Row],[Access R1 + S1+ T1 ]]&gt;=1,Tableau1[[#This Row],[Access V1 +W1 + X1]]&gt;=1),1,0)</f>
        <v>0</v>
      </c>
      <c r="AB2199" s="10" t="str">
        <f>Tableau1[[#This Row],[DOI]]</f>
        <v>doi: 10.1089/hum.2016.161</v>
      </c>
      <c r="AC2199" s="13" t="str">
        <f>Tableau1[[#This Row],[Authors]]&amp;", "&amp;Tableau1[[#This Row],[Title]]&amp;" "&amp;Tableau1[[#This Row],[Journal]]&amp;". "&amp;Tableau1[[#This Row],[Year]]</f>
        <v>Wassmer SJ, Leonard BC, Coupland SG, Baker AN, Hamilton J, Hauswirth WW, Tsilfidis C., Overexpression of the X-Linked Inhibitor of Apoptosis Protects Against Retinal Degeneration in a Feline Model of Retinal Detachment. Hum Gene Ther. 2017</v>
      </c>
    </row>
    <row r="2200" spans="1:29" x14ac:dyDescent="0.3">
      <c r="A2200">
        <v>3738</v>
      </c>
      <c r="B2200" t="s">
        <v>6908</v>
      </c>
      <c r="C2200" t="s">
        <v>17148</v>
      </c>
      <c r="D2200" t="s">
        <v>27332</v>
      </c>
      <c r="E2200" t="s">
        <v>2874</v>
      </c>
      <c r="F2200" s="10"/>
      <c r="G2200">
        <v>2017</v>
      </c>
      <c r="J2200">
        <v>0.19750431909507471</v>
      </c>
      <c r="L2200" t="s">
        <v>38182</v>
      </c>
      <c r="M2200">
        <v>28539419</v>
      </c>
      <c r="Q2200" s="10"/>
      <c r="R2200" s="11">
        <f t="shared" si="68"/>
        <v>0</v>
      </c>
      <c r="U2200" s="11">
        <f t="shared" si="69"/>
        <v>0</v>
      </c>
      <c r="Y2200" s="11">
        <f>IF(SUM(Tableau1[[#This Row],[Other access]:[Sci-hub access]])&gt;=1,1,0)</f>
        <v>0</v>
      </c>
      <c r="Z2200" s="12">
        <f>IF(OR(Tableau1[[#This Row],[Access R1 + S1+ T1 ]]&gt;=1,Tableau1[[#This Row],[Access V1 +W1 + X1]]&gt;=1),1,0)</f>
        <v>0</v>
      </c>
      <c r="AB2200" s="10" t="str">
        <f>Tableau1[[#This Row],[DOI]]</f>
        <v>doi: 10.1523/JNEUROSCI.0584-17.2017</v>
      </c>
      <c r="AC2200" s="13" t="str">
        <f>Tableau1[[#This Row],[Authors]]&amp;", "&amp;Tableau1[[#This Row],[Title]]&amp;" "&amp;Tableau1[[#This Row],[Journal]]&amp;". "&amp;Tableau1[[#This Row],[Year]]</f>
        <v>Hilla AM, Diekmann H, Fischer D., Microglia Are Irrelevant for Neuronal Degeneration and Axon Regeneration after Acute Injury. J Neurosci. 2017</v>
      </c>
    </row>
    <row r="2201" spans="1:29" x14ac:dyDescent="0.3">
      <c r="A2201">
        <v>3355</v>
      </c>
      <c r="B2201" t="s">
        <v>6534</v>
      </c>
      <c r="C2201" t="s">
        <v>16777</v>
      </c>
      <c r="D2201" t="s">
        <v>26958</v>
      </c>
      <c r="E2201" t="s">
        <v>2692</v>
      </c>
      <c r="F2201" s="10"/>
      <c r="G2201">
        <v>2017</v>
      </c>
      <c r="J2201">
        <v>0.19752040951819916</v>
      </c>
      <c r="L2201" t="e">
        <v>#VALUE!</v>
      </c>
      <c r="M2201">
        <v>28598773</v>
      </c>
      <c r="Q2201" s="10"/>
      <c r="R2201" s="11">
        <f t="shared" si="68"/>
        <v>0</v>
      </c>
      <c r="U2201" s="11">
        <f t="shared" si="69"/>
        <v>0</v>
      </c>
      <c r="Y2201" s="11">
        <f>IF(SUM(Tableau1[[#This Row],[Other access]:[Sci-hub access]])&gt;=1,1,0)</f>
        <v>0</v>
      </c>
      <c r="Z2201" s="12">
        <f>IF(OR(Tableau1[[#This Row],[Access R1 + S1+ T1 ]]&gt;=1,Tableau1[[#This Row],[Access V1 +W1 + X1]]&gt;=1),1,0)</f>
        <v>0</v>
      </c>
      <c r="AB2201" s="10" t="e">
        <f>Tableau1[[#This Row],[DOI]]</f>
        <v>#VALUE!</v>
      </c>
      <c r="AC2201" s="13" t="str">
        <f>Tableau1[[#This Row],[Authors]]&amp;", "&amp;Tableau1[[#This Row],[Title]]&amp;" "&amp;Tableau1[[#This Row],[Journal]]&amp;". "&amp;Tableau1[[#This Row],[Year]]</f>
        <v>Senusi AA, Ola D, Mather J, Mather J, Fortune F., Behçet's syndrome and health-related quality of life: influence of symptoms, lifestyle and employment status. Clin Exp Rheumatol. 2017</v>
      </c>
    </row>
    <row r="2202" spans="1:29" x14ac:dyDescent="0.3">
      <c r="A2202">
        <v>5562</v>
      </c>
      <c r="B2202" t="s">
        <v>8602</v>
      </c>
      <c r="C2202" t="s">
        <v>18824</v>
      </c>
      <c r="D2202" t="s">
        <v>29032</v>
      </c>
      <c r="E2202" t="s">
        <v>2443</v>
      </c>
      <c r="F2202" s="10"/>
      <c r="G2202">
        <v>2017</v>
      </c>
      <c r="J2202">
        <v>0.19758993257927115</v>
      </c>
      <c r="L2202" t="s">
        <v>39949</v>
      </c>
      <c r="M2202">
        <v>28319642</v>
      </c>
      <c r="Q2202" s="10"/>
      <c r="R2202" s="11">
        <f t="shared" si="68"/>
        <v>0</v>
      </c>
      <c r="U2202" s="11">
        <f t="shared" si="69"/>
        <v>0</v>
      </c>
      <c r="Y2202" s="11">
        <f>IF(SUM(Tableau1[[#This Row],[Other access]:[Sci-hub access]])&gt;=1,1,0)</f>
        <v>0</v>
      </c>
      <c r="Z2202" s="12">
        <f>IF(OR(Tableau1[[#This Row],[Access R1 + S1+ T1 ]]&gt;=1,Tableau1[[#This Row],[Access V1 +W1 + X1]]&gt;=1),1,0)</f>
        <v>0</v>
      </c>
      <c r="AB2202" s="10" t="str">
        <f>Tableau1[[#This Row],[DOI]]</f>
        <v>doi: 10.1167/iovs.16-20843</v>
      </c>
      <c r="AC2202" s="13" t="str">
        <f>Tableau1[[#This Row],[Authors]]&amp;", "&amp;Tableau1[[#This Row],[Title]]&amp;" "&amp;Tableau1[[#This Row],[Journal]]&amp;". "&amp;Tableau1[[#This Row],[Year]]</f>
        <v>Lee H, Shim W, Kim CE, Choi SY, Lee H, Yang J., Therapeutic Efficacy of Nanocomplex of Poly(Ethylene Glycol) and Catechin for Dry Eye Disease in a Mouse Model. Invest Ophthalmol Vis Sci. 2017</v>
      </c>
    </row>
    <row r="2203" spans="1:29" ht="28.8" x14ac:dyDescent="0.3">
      <c r="A2203">
        <v>7386</v>
      </c>
      <c r="B2203" t="s">
        <v>10195</v>
      </c>
      <c r="C2203" t="s">
        <v>20397</v>
      </c>
      <c r="D2203" t="s">
        <v>30629</v>
      </c>
      <c r="E2203" t="s">
        <v>2464</v>
      </c>
      <c r="F2203" s="10"/>
      <c r="G2203">
        <v>2017</v>
      </c>
      <c r="J2203">
        <v>0.19776527946701616</v>
      </c>
      <c r="L2203" t="s">
        <v>41742</v>
      </c>
      <c r="M2203">
        <v>28099212</v>
      </c>
      <c r="Q2203" s="10"/>
      <c r="R2203" s="11">
        <f t="shared" si="68"/>
        <v>0</v>
      </c>
      <c r="U2203" s="11">
        <f t="shared" si="69"/>
        <v>0</v>
      </c>
      <c r="Y2203" s="11">
        <f>IF(SUM(Tableau1[[#This Row],[Other access]:[Sci-hub access]])&gt;=1,1,0)</f>
        <v>0</v>
      </c>
      <c r="Z2203" s="12">
        <f>IF(OR(Tableau1[[#This Row],[Access R1 + S1+ T1 ]]&gt;=1,Tableau1[[#This Row],[Access V1 +W1 + X1]]&gt;=1),1,0)</f>
        <v>0</v>
      </c>
      <c r="AB2203" s="10" t="str">
        <f>Tableau1[[#This Row],[DOI]]</f>
        <v>doi: 10.1097/01.icu.0000512373.81749.b7</v>
      </c>
      <c r="AC2203" s="13" t="str">
        <f>Tableau1[[#This Row],[Authors]]&amp;", "&amp;Tableau1[[#This Row],[Title]]&amp;" "&amp;Tableau1[[#This Row],[Journal]]&amp;". "&amp;Tableau1[[#This Row],[Year]]</f>
        <v>Milner MS, Beckman KA, Luchs JI, Allen QB, Awdeh RM, Berdahl J, Boland TS, Buznego C, Gira JP, Goldberg DF, Goldman D, Goyal RK, Jackson MA, Katz J, Kim T, Majmudar PA, Malhotra RP, McDonald MB, Rajpal RK, Raviv T, Rowen S, Shamie N, et al., Dysfunctional tear syndrome: dry eye disease and associated tear film disorders - new strategies for diagnosis and treatment. Curr Opin Ophthalmol. 2017</v>
      </c>
    </row>
    <row r="2204" spans="1:29" x14ac:dyDescent="0.3">
      <c r="A2204">
        <v>8895</v>
      </c>
      <c r="B2204" t="s">
        <v>11520</v>
      </c>
      <c r="C2204" t="s">
        <v>21703</v>
      </c>
      <c r="D2204" t="s">
        <v>31960</v>
      </c>
      <c r="E2204" t="s">
        <v>2440</v>
      </c>
      <c r="F2204" s="10"/>
      <c r="G2204">
        <v>2017</v>
      </c>
      <c r="J2204">
        <v>0.19782011740508387</v>
      </c>
      <c r="L2204" t="s">
        <v>43227</v>
      </c>
      <c r="M2204">
        <v>27816538</v>
      </c>
      <c r="Q2204" s="10"/>
      <c r="R2204" s="11">
        <f t="shared" si="68"/>
        <v>0</v>
      </c>
      <c r="U2204" s="11">
        <f t="shared" si="69"/>
        <v>0</v>
      </c>
      <c r="Y2204" s="11">
        <f>IF(SUM(Tableau1[[#This Row],[Other access]:[Sci-hub access]])&gt;=1,1,0)</f>
        <v>0</v>
      </c>
      <c r="Z2204" s="12">
        <f>IF(OR(Tableau1[[#This Row],[Access R1 + S1+ T1 ]]&gt;=1,Tableau1[[#This Row],[Access V1 +W1 + X1]]&gt;=1),1,0)</f>
        <v>0</v>
      </c>
      <c r="AB2204" s="10" t="str">
        <f>Tableau1[[#This Row],[DOI]]</f>
        <v>doi: 10.1016/j.exer.2016.11.002</v>
      </c>
      <c r="AC2204" s="13" t="str">
        <f>Tableau1[[#This Row],[Authors]]&amp;", "&amp;Tableau1[[#This Row],[Title]]&amp;" "&amp;Tableau1[[#This Row],[Journal]]&amp;". "&amp;Tableau1[[#This Row],[Year]]</f>
        <v>Taylor L, Arnér K, Ghosh F., Specific inhibition of TRPV4 enhances retinal ganglion cell survival in adult porcine retinal explants. Exp Eye Res. 2017</v>
      </c>
    </row>
    <row r="2205" spans="1:29" x14ac:dyDescent="0.3">
      <c r="A2205">
        <v>9908</v>
      </c>
      <c r="B2205" t="s">
        <v>12436</v>
      </c>
      <c r="C2205" t="s">
        <v>22606</v>
      </c>
      <c r="D2205" t="s">
        <v>32884</v>
      </c>
      <c r="E2205" t="s">
        <v>2791</v>
      </c>
      <c r="F2205" s="10"/>
      <c r="G2205">
        <v>2017</v>
      </c>
      <c r="J2205">
        <v>0.19788390832945302</v>
      </c>
      <c r="L2205" t="s">
        <v>44167</v>
      </c>
      <c r="M2205">
        <v>27543383</v>
      </c>
      <c r="Q2205" s="10"/>
      <c r="R2205" s="11">
        <f t="shared" si="68"/>
        <v>0</v>
      </c>
      <c r="U2205" s="11">
        <f t="shared" si="69"/>
        <v>0</v>
      </c>
      <c r="Y2205" s="11">
        <f>IF(SUM(Tableau1[[#This Row],[Other access]:[Sci-hub access]])&gt;=1,1,0)</f>
        <v>0</v>
      </c>
      <c r="Z2205" s="12">
        <f>IF(OR(Tableau1[[#This Row],[Access R1 + S1+ T1 ]]&gt;=1,Tableau1[[#This Row],[Access V1 +W1 + X1]]&gt;=1),1,0)</f>
        <v>0</v>
      </c>
      <c r="AB2205" s="10" t="str">
        <f>Tableau1[[#This Row],[DOI]]</f>
        <v>doi: 10.1016/j.optom.2016.07.004</v>
      </c>
      <c r="AC2205" s="13" t="str">
        <f>Tableau1[[#This Row],[Authors]]&amp;", "&amp;Tableau1[[#This Row],[Title]]&amp;" "&amp;Tableau1[[#This Row],[Journal]]&amp;". "&amp;Tableau1[[#This Row],[Year]]</f>
        <v>Kuze M, Morita T, Fukuda Y, Kondo M, Tsubota K, Ayaki M., Electrophysiological responses from intrinsically photosensitive retinal ganglion cells are diminished in glaucoma patients. J Optom. 2017</v>
      </c>
    </row>
    <row r="2206" spans="1:29" x14ac:dyDescent="0.3">
      <c r="A2206">
        <v>399</v>
      </c>
      <c r="B2206" t="s">
        <v>3662</v>
      </c>
      <c r="C2206" t="s">
        <v>13922</v>
      </c>
      <c r="D2206" t="s">
        <v>24082</v>
      </c>
      <c r="E2206" t="s">
        <v>2451</v>
      </c>
      <c r="F2206" s="10"/>
      <c r="G2206">
        <v>2017</v>
      </c>
      <c r="J2206">
        <v>0.19790245776123905</v>
      </c>
      <c r="L2206" t="s">
        <v>34905</v>
      </c>
      <c r="M2206">
        <v>29228023</v>
      </c>
      <c r="Q2206" s="10"/>
      <c r="R2206" s="11">
        <f t="shared" si="68"/>
        <v>0</v>
      </c>
      <c r="U2206" s="11">
        <f t="shared" si="69"/>
        <v>0</v>
      </c>
      <c r="Y2206" s="11">
        <f>IF(SUM(Tableau1[[#This Row],[Other access]:[Sci-hub access]])&gt;=1,1,0)</f>
        <v>0</v>
      </c>
      <c r="Z2206" s="12">
        <f>IF(OR(Tableau1[[#This Row],[Access R1 + S1+ T1 ]]&gt;=1,Tableau1[[#This Row],[Access V1 +W1 + X1]]&gt;=1),1,0)</f>
        <v>0</v>
      </c>
      <c r="AB2206" s="10" t="str">
        <f>Tableau1[[#This Row],[DOI]]</f>
        <v>doi: 10.1371/journal.pone.0189067</v>
      </c>
      <c r="AC2206" s="13" t="str">
        <f>Tableau1[[#This Row],[Authors]]&amp;", "&amp;Tableau1[[#This Row],[Title]]&amp;" "&amp;Tableau1[[#This Row],[Journal]]&amp;". "&amp;Tableau1[[#This Row],[Year]]</f>
        <v>Schubert JTW, Badde S, Röder B, Heed T., Task demands affect spatial reference frame weighting during tactile localization in sighted and congenitally blind adults. PLoS One. 2017</v>
      </c>
    </row>
    <row r="2207" spans="1:29" x14ac:dyDescent="0.3">
      <c r="A2207">
        <v>8862</v>
      </c>
      <c r="B2207" t="s">
        <v>11489</v>
      </c>
      <c r="C2207" t="s">
        <v>21673</v>
      </c>
      <c r="D2207" t="s">
        <v>31929</v>
      </c>
      <c r="E2207" t="s">
        <v>2445</v>
      </c>
      <c r="F2207" s="10"/>
      <c r="G2207">
        <v>2017</v>
      </c>
      <c r="J2207">
        <v>0.19792397303510656</v>
      </c>
      <c r="L2207" t="s">
        <v>43196</v>
      </c>
      <c r="M2207">
        <v>27820777</v>
      </c>
      <c r="Q2207" s="10"/>
      <c r="R2207" s="11">
        <f t="shared" si="68"/>
        <v>0</v>
      </c>
      <c r="U2207" s="11">
        <f t="shared" si="69"/>
        <v>0</v>
      </c>
      <c r="Y2207" s="11">
        <f>IF(SUM(Tableau1[[#This Row],[Other access]:[Sci-hub access]])&gt;=1,1,0)</f>
        <v>0</v>
      </c>
      <c r="Z2207" s="12">
        <f>IF(OR(Tableau1[[#This Row],[Access R1 + S1+ T1 ]]&gt;=1,Tableau1[[#This Row],[Access V1 +W1 + X1]]&gt;=1),1,0)</f>
        <v>0</v>
      </c>
      <c r="AB2207" s="10" t="str">
        <f>Tableau1[[#This Row],[DOI]]</f>
        <v>doi: 10.1097/IAE.0000000000001374</v>
      </c>
      <c r="AC2207" s="13" t="str">
        <f>Tableau1[[#This Row],[Authors]]&amp;", "&amp;Tableau1[[#This Row],[Title]]&amp;" "&amp;Tableau1[[#This Row],[Journal]]&amp;". "&amp;Tableau1[[#This Row],[Year]]</f>
        <v>Wang W, Chen L., CAVERNOUS HEMANGIOMA OF THE RETINA: A Comprehensive Review of the Literature (1934-2015). Retina. 2017</v>
      </c>
    </row>
    <row r="2208" spans="1:29" x14ac:dyDescent="0.3">
      <c r="A2208">
        <v>4722</v>
      </c>
      <c r="B2208" t="s">
        <v>7833</v>
      </c>
      <c r="C2208" t="s">
        <v>18065</v>
      </c>
      <c r="D2208" t="s">
        <v>28263</v>
      </c>
      <c r="E2208" t="s">
        <v>2719</v>
      </c>
      <c r="F2208" s="10"/>
      <c r="G2208">
        <v>2017</v>
      </c>
      <c r="J2208">
        <v>0.19802214666836571</v>
      </c>
      <c r="L2208" t="s">
        <v>39138</v>
      </c>
      <c r="M2208">
        <v>28414612</v>
      </c>
      <c r="Q2208" s="10"/>
      <c r="R2208" s="11">
        <f t="shared" si="68"/>
        <v>0</v>
      </c>
      <c r="U2208" s="11">
        <f t="shared" si="69"/>
        <v>0</v>
      </c>
      <c r="Y2208" s="11">
        <f>IF(SUM(Tableau1[[#This Row],[Other access]:[Sci-hub access]])&gt;=1,1,0)</f>
        <v>0</v>
      </c>
      <c r="Z2208" s="12">
        <f>IF(OR(Tableau1[[#This Row],[Access R1 + S1+ T1 ]]&gt;=1,Tableau1[[#This Row],[Access V1 +W1 + X1]]&gt;=1),1,0)</f>
        <v>0</v>
      </c>
      <c r="AB2208" s="10" t="str">
        <f>Tableau1[[#This Row],[DOI]]</f>
        <v>doi: 10.1080/09273948.2017.1296165</v>
      </c>
      <c r="AC2208" s="13" t="str">
        <f>Tableau1[[#This Row],[Authors]]&amp;", "&amp;Tableau1[[#This Row],[Title]]&amp;" "&amp;Tableau1[[#This Row],[Journal]]&amp;". "&amp;Tableau1[[#This Row],[Year]]</f>
        <v>Gangaputra S, Kodati S, Kim M, Aranow M, Sen HN., Multimodal Imaging in Masquerade Syndromes. Ocul Immunol Inflamm. 2017</v>
      </c>
    </row>
    <row r="2209" spans="1:29" x14ac:dyDescent="0.3">
      <c r="A2209">
        <v>507</v>
      </c>
      <c r="B2209" t="s">
        <v>3770</v>
      </c>
      <c r="C2209" t="s">
        <v>14027</v>
      </c>
      <c r="D2209" t="s">
        <v>24190</v>
      </c>
      <c r="E2209" t="s">
        <v>2587</v>
      </c>
      <c r="F2209" s="10"/>
      <c r="G2209">
        <v>2017</v>
      </c>
      <c r="J2209">
        <v>0.19806908043570515</v>
      </c>
      <c r="L2209" t="s">
        <v>35008</v>
      </c>
      <c r="M2209">
        <v>29203723</v>
      </c>
      <c r="Q2209" s="10"/>
      <c r="R2209" s="11">
        <f t="shared" si="68"/>
        <v>0</v>
      </c>
      <c r="U2209" s="11">
        <f t="shared" si="69"/>
        <v>0</v>
      </c>
      <c r="Y2209" s="11">
        <f>IF(SUM(Tableau1[[#This Row],[Other access]:[Sci-hub access]])&gt;=1,1,0)</f>
        <v>0</v>
      </c>
      <c r="Z2209" s="12">
        <f>IF(OR(Tableau1[[#This Row],[Access R1 + S1+ T1 ]]&gt;=1,Tableau1[[#This Row],[Access V1 +W1 + X1]]&gt;=1),1,0)</f>
        <v>0</v>
      </c>
      <c r="AB2209" s="10" t="str">
        <f>Tableau1[[#This Row],[DOI]]</f>
        <v>doi: 10.1042/CS20171246</v>
      </c>
      <c r="AC2209" s="13" t="str">
        <f>Tableau1[[#This Row],[Authors]]&amp;", "&amp;Tableau1[[#This Row],[Title]]&amp;" "&amp;Tableau1[[#This Row],[Journal]]&amp;". "&amp;Tableau1[[#This Row],[Year]]</f>
        <v>Ung L, Pattamatta U, Carnt N, Wilkinson-Berka JL, Liew G, White AJR., Oxidative stress and reactive oxygen species: a review of their role in ocular disease. Clin Sci (Lond). 2017</v>
      </c>
    </row>
    <row r="2210" spans="1:29" x14ac:dyDescent="0.3">
      <c r="A2210">
        <v>671</v>
      </c>
      <c r="B2210" t="s">
        <v>3934</v>
      </c>
      <c r="C2210" t="s">
        <v>14189</v>
      </c>
      <c r="D2210" t="s">
        <v>24354</v>
      </c>
      <c r="E2210" t="s">
        <v>2443</v>
      </c>
      <c r="F2210" s="10"/>
      <c r="G2210">
        <v>2017</v>
      </c>
      <c r="J2210">
        <v>0.19811206653027436</v>
      </c>
      <c r="L2210" t="s">
        <v>35164</v>
      </c>
      <c r="M2210">
        <v>29141079</v>
      </c>
      <c r="Q2210" s="10"/>
      <c r="R2210" s="11">
        <f t="shared" si="68"/>
        <v>0</v>
      </c>
      <c r="U2210" s="11">
        <f t="shared" si="69"/>
        <v>0</v>
      </c>
      <c r="Y2210" s="11">
        <f>IF(SUM(Tableau1[[#This Row],[Other access]:[Sci-hub access]])&gt;=1,1,0)</f>
        <v>0</v>
      </c>
      <c r="Z2210" s="12">
        <f>IF(OR(Tableau1[[#This Row],[Access R1 + S1+ T1 ]]&gt;=1,Tableau1[[#This Row],[Access V1 +W1 + X1]]&gt;=1),1,0)</f>
        <v>0</v>
      </c>
      <c r="AB2210" s="10" t="str">
        <f>Tableau1[[#This Row],[DOI]]</f>
        <v>doi: 10.1167/iovs.17-22363</v>
      </c>
      <c r="AC2210" s="13" t="str">
        <f>Tableau1[[#This Row],[Authors]]&amp;", "&amp;Tableau1[[#This Row],[Title]]&amp;" "&amp;Tableau1[[#This Row],[Journal]]&amp;". "&amp;Tableau1[[#This Row],[Year]]</f>
        <v>Lescrauwaet B, Duchateau L, Verstraeten T, Jackson TL., Visual Function Response to Ocriplasmin for the Treatment of Vitreomacular Traction and Macular Hole: The OASIS Study. Invest Ophthalmol Vis Sci. 2017</v>
      </c>
    </row>
    <row r="2211" spans="1:29" x14ac:dyDescent="0.3">
      <c r="A2211">
        <v>112</v>
      </c>
      <c r="B2211" t="s">
        <v>3375</v>
      </c>
      <c r="C2211" t="s">
        <v>13636</v>
      </c>
      <c r="D2211" t="s">
        <v>23795</v>
      </c>
      <c r="E2211" t="s">
        <v>2451</v>
      </c>
      <c r="F2211" s="10"/>
      <c r="G2211">
        <v>2018</v>
      </c>
      <c r="J2211">
        <v>0.19831065952259619</v>
      </c>
      <c r="L2211" t="s">
        <v>34630</v>
      </c>
      <c r="M2211">
        <v>29401498</v>
      </c>
      <c r="Q2211" s="10"/>
      <c r="R2211" s="11">
        <f t="shared" si="68"/>
        <v>0</v>
      </c>
      <c r="U2211" s="11">
        <f t="shared" si="69"/>
        <v>0</v>
      </c>
      <c r="Y2211" s="11">
        <f>IF(SUM(Tableau1[[#This Row],[Other access]:[Sci-hub access]])&gt;=1,1,0)</f>
        <v>0</v>
      </c>
      <c r="Z2211" s="12">
        <f>IF(OR(Tableau1[[#This Row],[Access R1 + S1+ T1 ]]&gt;=1,Tableau1[[#This Row],[Access V1 +W1 + X1]]&gt;=1),1,0)</f>
        <v>0</v>
      </c>
      <c r="AB2211" s="10" t="str">
        <f>Tableau1[[#This Row],[DOI]]</f>
        <v>doi: 10.1371/journal.pone.0191415</v>
      </c>
      <c r="AC2211" s="13" t="str">
        <f>Tableau1[[#This Row],[Authors]]&amp;", "&amp;Tableau1[[#This Row],[Title]]&amp;" "&amp;Tableau1[[#This Row],[Journal]]&amp;". "&amp;Tableau1[[#This Row],[Year]]</f>
        <v>Afify EAMR, Elsayed I, Gad MK, Mohamed MI, Afify AEMR., Enhancement of pharmacokinetic and pharmacological behavior of ocular dorzolamide after factorial optimization of self-assembled nanostructures. PLoS One. 2018</v>
      </c>
    </row>
    <row r="2212" spans="1:29" ht="28.8" x14ac:dyDescent="0.3">
      <c r="A2212">
        <v>3316</v>
      </c>
      <c r="B2212" t="s">
        <v>6497</v>
      </c>
      <c r="C2212" t="s">
        <v>16740</v>
      </c>
      <c r="D2212" t="s">
        <v>26921</v>
      </c>
      <c r="E2212" t="s">
        <v>2528</v>
      </c>
      <c r="F2212" s="10"/>
      <c r="G2212">
        <v>2017</v>
      </c>
      <c r="J2212">
        <v>0.19834272265672148</v>
      </c>
      <c r="L2212" t="s">
        <v>37769</v>
      </c>
      <c r="M2212">
        <v>28602933</v>
      </c>
      <c r="Q2212" s="10"/>
      <c r="R2212" s="11">
        <f t="shared" si="68"/>
        <v>0</v>
      </c>
      <c r="U2212" s="11">
        <f t="shared" si="69"/>
        <v>0</v>
      </c>
      <c r="Y2212" s="11">
        <f>IF(SUM(Tableau1[[#This Row],[Other access]:[Sci-hub access]])&gt;=1,1,0)</f>
        <v>0</v>
      </c>
      <c r="Z2212" s="12">
        <f>IF(OR(Tableau1[[#This Row],[Access R1 + S1+ T1 ]]&gt;=1,Tableau1[[#This Row],[Access V1 +W1 + X1]]&gt;=1),1,0)</f>
        <v>0</v>
      </c>
      <c r="AB2212" s="10" t="str">
        <f>Tableau1[[#This Row],[DOI]]</f>
        <v>doi: 10.1016/j.ejmg.2017.06.002</v>
      </c>
      <c r="AC2212" s="13" t="str">
        <f>Tableau1[[#This Row],[Authors]]&amp;", "&amp;Tableau1[[#This Row],[Title]]&amp;" "&amp;Tableau1[[#This Row],[Journal]]&amp;". "&amp;Tableau1[[#This Row],[Year]]</f>
        <v>Corbett MA, Turner SJ, Gardner A, Silver J, Stankovich J, Leventer RJ, Derry CP, Carroll R, Ha T, Scheffer IE, Bahlo M, Jackson GD, Mackey DA, Berkovic SF, Gecz J., Familial epilepsy with anterior polymicrogyria as a presentation of COL18A1 mutations. Eur J Med Genet. 2017</v>
      </c>
    </row>
    <row r="2213" spans="1:29" x14ac:dyDescent="0.3">
      <c r="A2213">
        <v>8440</v>
      </c>
      <c r="B2213" t="s">
        <v>11121</v>
      </c>
      <c r="C2213" t="s">
        <v>21306</v>
      </c>
      <c r="D2213" t="s">
        <v>31559</v>
      </c>
      <c r="E2213" t="s">
        <v>2691</v>
      </c>
      <c r="F2213" s="10"/>
      <c r="G2213">
        <v>2017</v>
      </c>
      <c r="J2213">
        <v>0.1984803986238225</v>
      </c>
      <c r="L2213" t="s">
        <v>42780</v>
      </c>
      <c r="M2213">
        <v>27914129</v>
      </c>
      <c r="Q2213" s="10"/>
      <c r="R2213" s="11">
        <f t="shared" si="68"/>
        <v>0</v>
      </c>
      <c r="U2213" s="11">
        <f t="shared" si="69"/>
        <v>0</v>
      </c>
      <c r="Y2213" s="11">
        <f>IF(SUM(Tableau1[[#This Row],[Other access]:[Sci-hub access]])&gt;=1,1,0)</f>
        <v>0</v>
      </c>
      <c r="Z2213" s="12">
        <f>IF(OR(Tableau1[[#This Row],[Access R1 + S1+ T1 ]]&gt;=1,Tableau1[[#This Row],[Access V1 +W1 + X1]]&gt;=1),1,0)</f>
        <v>0</v>
      </c>
      <c r="AB2213" s="10" t="str">
        <f>Tableau1[[#This Row],[DOI]]</f>
        <v>doi: 10.3346/jkms.2017.32.1.33</v>
      </c>
      <c r="AC2213" s="13" t="str">
        <f>Tableau1[[#This Row],[Authors]]&amp;", "&amp;Tableau1[[#This Row],[Title]]&amp;" "&amp;Tableau1[[#This Row],[Journal]]&amp;". "&amp;Tableau1[[#This Row],[Year]]</f>
        <v>Abdolmohammadi R, Bonyadi M., Polymorphisms of Promoter Region of TNF-α Gene in Iranian Azeri Turkish Patients with Behçet's Disease. J Korean Med Sci. 2017</v>
      </c>
    </row>
    <row r="2214" spans="1:29" x14ac:dyDescent="0.3">
      <c r="A2214">
        <v>6864</v>
      </c>
      <c r="B2214" t="s">
        <v>9738</v>
      </c>
      <c r="C2214" t="s">
        <v>19942</v>
      </c>
      <c r="D2214" t="s">
        <v>30172</v>
      </c>
      <c r="E2214" t="s">
        <v>2441</v>
      </c>
      <c r="F2214" s="10"/>
      <c r="G2214">
        <v>2017</v>
      </c>
      <c r="J2214">
        <v>0.19859179849570996</v>
      </c>
      <c r="L2214" t="s">
        <v>41223</v>
      </c>
      <c r="M2214">
        <v>28153442</v>
      </c>
      <c r="Q2214" s="10"/>
      <c r="R2214" s="11">
        <f t="shared" si="68"/>
        <v>0</v>
      </c>
      <c r="U2214" s="11">
        <f t="shared" si="69"/>
        <v>0</v>
      </c>
      <c r="Y2214" s="11">
        <f>IF(SUM(Tableau1[[#This Row],[Other access]:[Sci-hub access]])&gt;=1,1,0)</f>
        <v>0</v>
      </c>
      <c r="Z2214" s="12">
        <f>IF(OR(Tableau1[[#This Row],[Access R1 + S1+ T1 ]]&gt;=1,Tableau1[[#This Row],[Access V1 +W1 + X1]]&gt;=1),1,0)</f>
        <v>0</v>
      </c>
      <c r="AB2214" s="10" t="str">
        <f>Tableau1[[#This Row],[DOI]]</f>
        <v>doi: 10.1016/j.ophtha.2016.12.034</v>
      </c>
      <c r="AC2214" s="13" t="str">
        <f>Tableau1[[#This Row],[Authors]]&amp;", "&amp;Tableau1[[#This Row],[Title]]&amp;" "&amp;Tableau1[[#This Row],[Journal]]&amp;". "&amp;Tableau1[[#This Row],[Year]]</f>
        <v>Balaratnasingam C, Messinger JD, Sloan KR, Yannuzzi LA, Freund KB, Curcio CA., Histologic and Optical Coherence Tomographic Correlates in Drusenoid Pigment Epithelium Detachment in Age-Related Macular Degeneration. Ophthalmology. 2017</v>
      </c>
    </row>
    <row r="2215" spans="1:29" x14ac:dyDescent="0.3">
      <c r="A2215">
        <v>10251</v>
      </c>
      <c r="B2215" t="s">
        <v>12753</v>
      </c>
      <c r="C2215" t="s">
        <v>22921</v>
      </c>
      <c r="D2215" t="s">
        <v>33205</v>
      </c>
      <c r="E2215" t="s">
        <v>2529</v>
      </c>
      <c r="F2215" s="10"/>
      <c r="G2215">
        <v>2017</v>
      </c>
      <c r="J2215">
        <v>0.19871685863846811</v>
      </c>
      <c r="L2215" t="s">
        <v>44504</v>
      </c>
      <c r="M2215">
        <v>27419847</v>
      </c>
      <c r="Q2215" s="10"/>
      <c r="R2215" s="11">
        <f t="shared" si="68"/>
        <v>0</v>
      </c>
      <c r="U2215" s="11">
        <f t="shared" si="69"/>
        <v>0</v>
      </c>
      <c r="Y2215" s="11">
        <f>IF(SUM(Tableau1[[#This Row],[Other access]:[Sci-hub access]])&gt;=1,1,0)</f>
        <v>0</v>
      </c>
      <c r="Z2215" s="12">
        <f>IF(OR(Tableau1[[#This Row],[Access R1 + S1+ T1 ]]&gt;=1,Tableau1[[#This Row],[Access V1 +W1 + X1]]&gt;=1),1,0)</f>
        <v>0</v>
      </c>
      <c r="AB2215" s="10" t="str">
        <f>Tableau1[[#This Row],[DOI]]</f>
        <v>doi: 10.1080/02713683.2016.1198488</v>
      </c>
      <c r="AC2215" s="13" t="str">
        <f>Tableau1[[#This Row],[Authors]]&amp;", "&amp;Tableau1[[#This Row],[Title]]&amp;" "&amp;Tableau1[[#This Row],[Journal]]&amp;". "&amp;Tableau1[[#This Row],[Year]]</f>
        <v>Çalışkan S, Acar M, Gürdal C., Choroidal Thickness in Patients with Graves' Ophthalmopathy. Curr Eye Res. 2017</v>
      </c>
    </row>
    <row r="2216" spans="1:29" x14ac:dyDescent="0.3">
      <c r="A2216">
        <v>8913</v>
      </c>
      <c r="B2216" t="s">
        <v>11535</v>
      </c>
      <c r="C2216" t="s">
        <v>21717</v>
      </c>
      <c r="D2216" t="s">
        <v>31976</v>
      </c>
      <c r="E2216" t="s">
        <v>2523</v>
      </c>
      <c r="F2216" s="10"/>
      <c r="G2216">
        <v>2017</v>
      </c>
      <c r="J2216">
        <v>0.19885740007362707</v>
      </c>
      <c r="L2216" t="s">
        <v>43244</v>
      </c>
      <c r="M2216">
        <v>27813515</v>
      </c>
      <c r="Q2216" s="10"/>
      <c r="R2216" s="11">
        <f t="shared" si="68"/>
        <v>0</v>
      </c>
      <c r="U2216" s="11">
        <f t="shared" si="69"/>
        <v>0</v>
      </c>
      <c r="Y2216" s="11">
        <f>IF(SUM(Tableau1[[#This Row],[Other access]:[Sci-hub access]])&gt;=1,1,0)</f>
        <v>0</v>
      </c>
      <c r="Z2216" s="12">
        <f>IF(OR(Tableau1[[#This Row],[Access R1 + S1+ T1 ]]&gt;=1,Tableau1[[#This Row],[Access V1 +W1 + X1]]&gt;=1),1,0)</f>
        <v>0</v>
      </c>
      <c r="AB2216" s="10" t="str">
        <f>Tableau1[[#This Row],[DOI]]</f>
        <v>doi: 10.1038/eye.2016.222</v>
      </c>
      <c r="AC2216" s="13" t="str">
        <f>Tableau1[[#This Row],[Authors]]&amp;", "&amp;Tableau1[[#This Row],[Title]]&amp;" "&amp;Tableau1[[#This Row],[Journal]]&amp;". "&amp;Tableau1[[#This Row],[Year]]</f>
        <v>Sabri K, Easterbrook B, Wakeman B, Mehta V, Riyaz R., Elbow splinting as a method to increase patching compliance in amblyopia therapy. Eye (Lond). 2017</v>
      </c>
    </row>
    <row r="2217" spans="1:29" x14ac:dyDescent="0.3">
      <c r="A2217">
        <v>287</v>
      </c>
      <c r="B2217" t="s">
        <v>3550</v>
      </c>
      <c r="C2217" t="s">
        <v>13811</v>
      </c>
      <c r="D2217" t="s">
        <v>23970</v>
      </c>
      <c r="E2217" t="s">
        <v>2497</v>
      </c>
      <c r="F2217" s="10"/>
      <c r="G2217">
        <v>2018</v>
      </c>
      <c r="J2217">
        <v>0.19885870307913911</v>
      </c>
      <c r="L2217" t="s">
        <v>34796</v>
      </c>
      <c r="M2217">
        <v>29275324</v>
      </c>
      <c r="Q2217" s="10"/>
      <c r="R2217" s="11">
        <f t="shared" si="68"/>
        <v>0</v>
      </c>
      <c r="U2217" s="11">
        <f t="shared" si="69"/>
        <v>0</v>
      </c>
      <c r="Y2217" s="11">
        <f>IF(SUM(Tableau1[[#This Row],[Other access]:[Sci-hub access]])&gt;=1,1,0)</f>
        <v>0</v>
      </c>
      <c r="Z2217" s="12">
        <f>IF(OR(Tableau1[[#This Row],[Access R1 + S1+ T1 ]]&gt;=1,Tableau1[[#This Row],[Access V1 +W1 + X1]]&gt;=1),1,0)</f>
        <v>0</v>
      </c>
      <c r="AB2217" s="10" t="str">
        <f>Tableau1[[#This Row],[DOI]]</f>
        <v>doi: 10.1136/vr.104390</v>
      </c>
      <c r="AC2217" s="13" t="str">
        <f>Tableau1[[#This Row],[Authors]]&amp;", "&amp;Tableau1[[#This Row],[Title]]&amp;" "&amp;Tableau1[[#This Row],[Journal]]&amp;". "&amp;Tableau1[[#This Row],[Year]]</f>
        <v>White CN, Downes MJ, Jones G, Wigfall C, Dean RS, Brennan ML., Use of clinical vignette questionnaires to investigate the variation in management of keratoconjunctivitis sicca and acute glaucoma in dogs. Vet Rec. 2018</v>
      </c>
    </row>
    <row r="2218" spans="1:29" x14ac:dyDescent="0.3">
      <c r="A2218">
        <v>9386</v>
      </c>
      <c r="B2218" t="s">
        <v>11957</v>
      </c>
      <c r="C2218" t="s">
        <v>22132</v>
      </c>
      <c r="D2218" t="s">
        <v>32402</v>
      </c>
      <c r="E2218" t="s">
        <v>2532</v>
      </c>
      <c r="F2218" s="10"/>
      <c r="G2218">
        <v>2017</v>
      </c>
      <c r="J2218">
        <v>0.19889074427597953</v>
      </c>
      <c r="L2218" t="s">
        <v>43677</v>
      </c>
      <c r="M2218">
        <v>27714572</v>
      </c>
      <c r="Q2218" s="10"/>
      <c r="R2218" s="11">
        <f t="shared" si="68"/>
        <v>0</v>
      </c>
      <c r="U2218" s="11">
        <f t="shared" si="69"/>
        <v>0</v>
      </c>
      <c r="Y2218" s="11">
        <f>IF(SUM(Tableau1[[#This Row],[Other access]:[Sci-hub access]])&gt;=1,1,0)</f>
        <v>0</v>
      </c>
      <c r="Z2218" s="12">
        <f>IF(OR(Tableau1[[#This Row],[Access R1 + S1+ T1 ]]&gt;=1,Tableau1[[#This Row],[Access V1 +W1 + X1]]&gt;=1),1,0)</f>
        <v>0</v>
      </c>
      <c r="AB2218" s="10" t="str">
        <f>Tableau1[[#This Row],[DOI]]</f>
        <v>doi: 10.1007/s10384-016-0480-y</v>
      </c>
      <c r="AC2218" s="13" t="str">
        <f>Tableau1[[#This Row],[Authors]]&amp;", "&amp;Tableau1[[#This Row],[Title]]&amp;" "&amp;Tableau1[[#This Row],[Journal]]&amp;". "&amp;Tableau1[[#This Row],[Year]]</f>
        <v>Hayashi K, Ogawa S, Yoshida M, Yoshimura K., Wound stability and surgically induced corneal astigmatism after transconjunctival single-plane sclerocorneal incision cataract surgery. Jpn J Ophthalmol. 2017</v>
      </c>
    </row>
    <row r="2219" spans="1:29" x14ac:dyDescent="0.3">
      <c r="A2219">
        <v>10349</v>
      </c>
      <c r="B2219" t="s">
        <v>12846</v>
      </c>
      <c r="C2219" t="s">
        <v>23013</v>
      </c>
      <c r="D2219" t="s">
        <v>33299</v>
      </c>
      <c r="E2219" t="s">
        <v>2438</v>
      </c>
      <c r="F2219" s="10"/>
      <c r="G2219">
        <v>2017</v>
      </c>
      <c r="J2219">
        <v>0.19905556794087931</v>
      </c>
      <c r="L2219" t="s">
        <v>44600</v>
      </c>
      <c r="M2219">
        <v>27364773</v>
      </c>
      <c r="Q2219" s="10"/>
      <c r="R2219" s="11">
        <f t="shared" si="68"/>
        <v>0</v>
      </c>
      <c r="U2219" s="11">
        <f t="shared" si="69"/>
        <v>0</v>
      </c>
      <c r="Y2219" s="11">
        <f>IF(SUM(Tableau1[[#This Row],[Other access]:[Sci-hub access]])&gt;=1,1,0)</f>
        <v>0</v>
      </c>
      <c r="Z2219" s="12">
        <f>IF(OR(Tableau1[[#This Row],[Access R1 + S1+ T1 ]]&gt;=1,Tableau1[[#This Row],[Access V1 +W1 + X1]]&gt;=1),1,0)</f>
        <v>0</v>
      </c>
      <c r="AB2219" s="10" t="str">
        <f>Tableau1[[#This Row],[DOI]]</f>
        <v>doi: 10.1136/bjophthalmol-2016-308736</v>
      </c>
      <c r="AC2219" s="13" t="str">
        <f>Tableau1[[#This Row],[Authors]]&amp;", "&amp;Tableau1[[#This Row],[Title]]&amp;" "&amp;Tableau1[[#This Row],[Journal]]&amp;". "&amp;Tableau1[[#This Row],[Year]]</f>
        <v>Jin KW, Choi DG., Outcome of two-muscle surgery for large-angle intermittent exotropia in children. Br J Ophthalmol. 2017</v>
      </c>
    </row>
    <row r="2220" spans="1:29" x14ac:dyDescent="0.3">
      <c r="A2220">
        <v>10115</v>
      </c>
      <c r="B2220" t="s">
        <v>9880</v>
      </c>
      <c r="C2220" t="s">
        <v>22793</v>
      </c>
      <c r="D2220" t="s">
        <v>33075</v>
      </c>
      <c r="E2220" t="s">
        <v>2445</v>
      </c>
      <c r="F2220" s="10"/>
      <c r="G2220">
        <v>2017</v>
      </c>
      <c r="J2220">
        <v>0.19913337482020599</v>
      </c>
      <c r="L2220" t="s">
        <v>44371</v>
      </c>
      <c r="M2220">
        <v>27467378</v>
      </c>
      <c r="Q2220" s="10"/>
      <c r="R2220" s="11">
        <f t="shared" si="68"/>
        <v>0</v>
      </c>
      <c r="U2220" s="11">
        <f t="shared" si="69"/>
        <v>0</v>
      </c>
      <c r="Y2220" s="11">
        <f>IF(SUM(Tableau1[[#This Row],[Other access]:[Sci-hub access]])&gt;=1,1,0)</f>
        <v>0</v>
      </c>
      <c r="Z2220" s="12">
        <f>IF(OR(Tableau1[[#This Row],[Access R1 + S1+ T1 ]]&gt;=1,Tableau1[[#This Row],[Access V1 +W1 + X1]]&gt;=1),1,0)</f>
        <v>0</v>
      </c>
      <c r="AB2220" s="10" t="str">
        <f>Tableau1[[#This Row],[DOI]]</f>
        <v>doi: 10.1097/IAE.0000000000001212</v>
      </c>
      <c r="AC2220" s="13" t="str">
        <f>Tableau1[[#This Row],[Authors]]&amp;", "&amp;Tableau1[[#This Row],[Title]]&amp;" "&amp;Tableau1[[#This Row],[Journal]]&amp;". "&amp;Tableau1[[#This Row],[Year]]</f>
        <v>Ratra D, Dhabalia DM, Sahu ES, Aleman TS., Diagnostic and Therapeutic Challenges. Retina. 2017</v>
      </c>
    </row>
    <row r="2221" spans="1:29" ht="28.8" x14ac:dyDescent="0.3">
      <c r="A2221">
        <v>6833</v>
      </c>
      <c r="B2221" t="s">
        <v>1121</v>
      </c>
      <c r="C2221" t="s">
        <v>1122</v>
      </c>
      <c r="D2221" t="s">
        <v>1123</v>
      </c>
      <c r="E2221" t="s">
        <v>2609</v>
      </c>
      <c r="F2221" s="10"/>
      <c r="G2221">
        <v>2017</v>
      </c>
      <c r="J2221">
        <v>0.19920190037616436</v>
      </c>
      <c r="L2221" t="s">
        <v>41193</v>
      </c>
      <c r="M2221">
        <v>28158657</v>
      </c>
      <c r="Q2221" s="10"/>
      <c r="R2221" s="11">
        <f t="shared" si="68"/>
        <v>0</v>
      </c>
      <c r="U2221" s="11">
        <f t="shared" si="69"/>
        <v>0</v>
      </c>
      <c r="Y2221" s="11">
        <f>IF(SUM(Tableau1[[#This Row],[Other access]:[Sci-hub access]])&gt;=1,1,0)</f>
        <v>0</v>
      </c>
      <c r="Z2221" s="12">
        <f>IF(OR(Tableau1[[#This Row],[Access R1 + S1+ T1 ]]&gt;=1,Tableau1[[#This Row],[Access V1 +W1 + X1]]&gt;=1),1,0)</f>
        <v>0</v>
      </c>
      <c r="AB2221" s="10" t="str">
        <f>Tableau1[[#This Row],[DOI]]</f>
        <v>doi: 10.1093/hmg/ddx017</v>
      </c>
      <c r="AC2221" s="13" t="str">
        <f>Tableau1[[#This Row],[Authors]]&amp;", "&amp;Tableau1[[#This Row],[Title]]&amp;" "&amp;Tableau1[[#This Row],[Journal]]&amp;". "&amp;Tableau1[[#This Row],[Year]]</f>
        <v>Gudmundsson S, Wilbe M, Ekvall S, Ameur A, Cahill N, Alexandrov LB, Virtanen M, Hellström Pigg M, Vahlquist A, Törmä H, Bondeson ML., Revertant mosaicism repairs skin lesions in a patient with keratitis-ichthyosis-deafness syndrome by second-site mutations in connexin 26. Hum Mol Genet. 2017</v>
      </c>
    </row>
    <row r="2222" spans="1:29" x14ac:dyDescent="0.3">
      <c r="A2222">
        <v>3051</v>
      </c>
      <c r="B2222" t="s">
        <v>6242</v>
      </c>
      <c r="C2222" t="s">
        <v>16487</v>
      </c>
      <c r="D2222" t="s">
        <v>26666</v>
      </c>
      <c r="E2222" t="s">
        <v>34115</v>
      </c>
      <c r="F2222" s="10"/>
      <c r="G2222">
        <v>2017</v>
      </c>
      <c r="J2222">
        <v>0.19924424866726731</v>
      </c>
      <c r="L2222" t="s">
        <v>37505</v>
      </c>
      <c r="M2222">
        <v>28643955</v>
      </c>
      <c r="Q2222" s="10"/>
      <c r="R2222" s="11">
        <f t="shared" si="68"/>
        <v>0</v>
      </c>
      <c r="U2222" s="11">
        <f t="shared" si="69"/>
        <v>0</v>
      </c>
      <c r="Y2222" s="11">
        <f>IF(SUM(Tableau1[[#This Row],[Other access]:[Sci-hub access]])&gt;=1,1,0)</f>
        <v>0</v>
      </c>
      <c r="Z2222" s="12">
        <f>IF(OR(Tableau1[[#This Row],[Access R1 + S1+ T1 ]]&gt;=1,Tableau1[[#This Row],[Access V1 +W1 + X1]]&gt;=1),1,0)</f>
        <v>0</v>
      </c>
      <c r="AB2222" s="10" t="str">
        <f>Tableau1[[#This Row],[DOI]]</f>
        <v>doi: 10.1111/ene.13321</v>
      </c>
      <c r="AC2222" s="13" t="str">
        <f>Tableau1[[#This Row],[Authors]]&amp;", "&amp;Tableau1[[#This Row],[Title]]&amp;" "&amp;Tableau1[[#This Row],[Journal]]&amp;". "&amp;Tableau1[[#This Row],[Year]]</f>
        <v>Kim SH, Kwak K, Hyun JW, Joung A, Lee SH, Choi YH, Lee JM, Kim HJ., Diffusion tensor imaging of normal-appearing white matter in patients with neuromyelitis optica spectrum disorder and multiple sclerosis. Eur J Neurol. 2017</v>
      </c>
    </row>
    <row r="2223" spans="1:29" x14ac:dyDescent="0.3">
      <c r="A2223">
        <v>7707</v>
      </c>
      <c r="B2223" t="s">
        <v>10475</v>
      </c>
      <c r="C2223" t="s">
        <v>20671</v>
      </c>
      <c r="D2223" t="s">
        <v>30911</v>
      </c>
      <c r="E2223" t="s">
        <v>2443</v>
      </c>
      <c r="F2223" s="10"/>
      <c r="G2223">
        <v>2017</v>
      </c>
      <c r="J2223">
        <v>0.19925068236824872</v>
      </c>
      <c r="L2223" t="s">
        <v>42058</v>
      </c>
      <c r="M2223">
        <v>28061510</v>
      </c>
      <c r="Q2223" s="10"/>
      <c r="R2223" s="11">
        <f t="shared" si="68"/>
        <v>0</v>
      </c>
      <c r="U2223" s="11">
        <f t="shared" si="69"/>
        <v>0</v>
      </c>
      <c r="Y2223" s="11">
        <f>IF(SUM(Tableau1[[#This Row],[Other access]:[Sci-hub access]])&gt;=1,1,0)</f>
        <v>0</v>
      </c>
      <c r="Z2223" s="12">
        <f>IF(OR(Tableau1[[#This Row],[Access R1 + S1+ T1 ]]&gt;=1,Tableau1[[#This Row],[Access V1 +W1 + X1]]&gt;=1),1,0)</f>
        <v>0</v>
      </c>
      <c r="AB2223" s="10" t="str">
        <f>Tableau1[[#This Row],[DOI]]</f>
        <v>doi: 10.1167/iovs.16-20593</v>
      </c>
      <c r="AC2223" s="13" t="str">
        <f>Tableau1[[#This Row],[Authors]]&amp;", "&amp;Tableau1[[#This Row],[Title]]&amp;" "&amp;Tableau1[[#This Row],[Journal]]&amp;". "&amp;Tableau1[[#This Row],[Year]]</f>
        <v>Datta A, Stapleton F, Willcox MD., Bacterial Coaggregation Among the Most Commonly Isolated Bacteria From Contact Lens Cases. Invest Ophthalmol Vis Sci. 2017</v>
      </c>
    </row>
    <row r="2224" spans="1:29" x14ac:dyDescent="0.3">
      <c r="A2224">
        <v>9037</v>
      </c>
      <c r="B2224" t="s">
        <v>11647</v>
      </c>
      <c r="C2224" t="s">
        <v>17937</v>
      </c>
      <c r="D2224" t="s">
        <v>32088</v>
      </c>
      <c r="E2224" t="s">
        <v>2463</v>
      </c>
      <c r="F2224" s="10"/>
      <c r="G2224">
        <v>2017</v>
      </c>
      <c r="J2224">
        <v>0.19931243007385369</v>
      </c>
      <c r="L2224" t="s">
        <v>43359</v>
      </c>
      <c r="M2224">
        <v>27768225</v>
      </c>
      <c r="Q2224" s="10"/>
      <c r="R2224" s="11">
        <f t="shared" si="68"/>
        <v>0</v>
      </c>
      <c r="U2224" s="11">
        <f t="shared" si="69"/>
        <v>0</v>
      </c>
      <c r="Y2224" s="11">
        <f>IF(SUM(Tableau1[[#This Row],[Other access]:[Sci-hub access]])&gt;=1,1,0)</f>
        <v>0</v>
      </c>
      <c r="Z2224" s="12">
        <f>IF(OR(Tableau1[[#This Row],[Access R1 + S1+ T1 ]]&gt;=1,Tableau1[[#This Row],[Access V1 +W1 + X1]]&gt;=1),1,0)</f>
        <v>0</v>
      </c>
      <c r="AB2224" s="10" t="str">
        <f>Tableau1[[#This Row],[DOI]]</f>
        <v>doi: 10.5301/ejo.5000898</v>
      </c>
      <c r="AC2224" s="13" t="str">
        <f>Tableau1[[#This Row],[Authors]]&amp;", "&amp;Tableau1[[#This Row],[Title]]&amp;" "&amp;Tableau1[[#This Row],[Journal]]&amp;". "&amp;Tableau1[[#This Row],[Year]]</f>
        <v>Călugăru D, Călugăru M., Comments to: Ranibizumab for persistent diabetic macular edema after bevacizumab treatment. Eur J Ophthalmol. 2017</v>
      </c>
    </row>
    <row r="2225" spans="1:29" ht="28.8" x14ac:dyDescent="0.3">
      <c r="A2225">
        <v>255</v>
      </c>
      <c r="B2225" t="s">
        <v>3518</v>
      </c>
      <c r="C2225" t="s">
        <v>13779</v>
      </c>
      <c r="D2225" t="s">
        <v>23938</v>
      </c>
      <c r="E2225" t="s">
        <v>2462</v>
      </c>
      <c r="F2225" s="10"/>
      <c r="G2225">
        <v>2017</v>
      </c>
      <c r="J2225">
        <v>0.19931291457857492</v>
      </c>
      <c r="L2225" t="s">
        <v>34765</v>
      </c>
      <c r="M2225">
        <v>29284455</v>
      </c>
      <c r="Q2225" s="10"/>
      <c r="R2225" s="11">
        <f t="shared" si="68"/>
        <v>0</v>
      </c>
      <c r="U2225" s="11">
        <f t="shared" si="69"/>
        <v>0</v>
      </c>
      <c r="Y2225" s="11">
        <f>IF(SUM(Tableau1[[#This Row],[Other access]:[Sci-hub access]])&gt;=1,1,0)</f>
        <v>0</v>
      </c>
      <c r="Z2225" s="12">
        <f>IF(OR(Tableau1[[#This Row],[Access R1 + S1+ T1 ]]&gt;=1,Tableau1[[#This Row],[Access V1 +W1 + X1]]&gt;=1),1,0)</f>
        <v>0</v>
      </c>
      <c r="AB2225" s="10" t="str">
        <f>Tableau1[[#This Row],[DOI]]</f>
        <v>doi: 10.1186/s12886-017-0666-1</v>
      </c>
      <c r="AC2225" s="13" t="str">
        <f>Tableau1[[#This Row],[Authors]]&amp;", "&amp;Tableau1[[#This Row],[Title]]&amp;" "&amp;Tableau1[[#This Row],[Journal]]&amp;". "&amp;Tableau1[[#This Row],[Year]]</f>
        <v>Lee H, Kang DSY, Ha BJ, Choi JY, Kim EK, Seo KY, Kim TI., Visual rehabilitation in moderate keratoconus: combined corneal wavefront-guided transepithelial photorefractive keratectomy and high-fluence accelerated corneal collagen cross-linking after intracorneal ring segment implantation. BMC Ophthalmol. 2017</v>
      </c>
    </row>
    <row r="2226" spans="1:29" x14ac:dyDescent="0.3">
      <c r="A2226">
        <v>632</v>
      </c>
      <c r="B2226" t="s">
        <v>3895</v>
      </c>
      <c r="C2226" t="s">
        <v>14150</v>
      </c>
      <c r="D2226" t="s">
        <v>24315</v>
      </c>
      <c r="E2226" t="s">
        <v>2441</v>
      </c>
      <c r="F2226" s="10"/>
      <c r="G2226">
        <v>2017</v>
      </c>
      <c r="J2226">
        <v>0.19944392534097999</v>
      </c>
      <c r="L2226" t="s">
        <v>35130</v>
      </c>
      <c r="M2226">
        <v>29157364</v>
      </c>
      <c r="Q2226" s="10"/>
      <c r="R2226" s="11">
        <f t="shared" si="68"/>
        <v>0</v>
      </c>
      <c r="U2226" s="11">
        <f t="shared" si="69"/>
        <v>0</v>
      </c>
      <c r="Y2226" s="11">
        <f>IF(SUM(Tableau1[[#This Row],[Other access]:[Sci-hub access]])&gt;=1,1,0)</f>
        <v>0</v>
      </c>
      <c r="Z2226" s="12">
        <f>IF(OR(Tableau1[[#This Row],[Access R1 + S1+ T1 ]]&gt;=1,Tableau1[[#This Row],[Access V1 +W1 + X1]]&gt;=1),1,0)</f>
        <v>0</v>
      </c>
      <c r="AB2226" s="10" t="str">
        <f>Tableau1[[#This Row],[DOI]]</f>
        <v>doi: 10.1016/j.ophtha.2017.05.006</v>
      </c>
      <c r="AC2226" s="13" t="str">
        <f>Tableau1[[#This Row],[Authors]]&amp;", "&amp;Tableau1[[#This Row],[Title]]&amp;" "&amp;Tableau1[[#This Row],[Journal]]&amp;". "&amp;Tableau1[[#This Row],[Year]]</f>
        <v>Yohannan J, Boland MV., The Evolving Role of the Relationship between Optic Nerve Structure and Function in Glaucoma. Ophthalmology. 2017</v>
      </c>
    </row>
    <row r="2227" spans="1:29" x14ac:dyDescent="0.3">
      <c r="A2227">
        <v>3829</v>
      </c>
      <c r="B2227" t="s">
        <v>6993</v>
      </c>
      <c r="C2227" t="s">
        <v>17232</v>
      </c>
      <c r="D2227" t="s">
        <v>27417</v>
      </c>
      <c r="E2227" t="s">
        <v>2523</v>
      </c>
      <c r="F2227" s="10"/>
      <c r="G2227">
        <v>2017</v>
      </c>
      <c r="J2227">
        <v>0.19946064434951405</v>
      </c>
      <c r="L2227" t="s">
        <v>38272</v>
      </c>
      <c r="M2227">
        <v>28524886</v>
      </c>
      <c r="Q2227" s="10"/>
      <c r="R2227" s="11">
        <f t="shared" si="68"/>
        <v>0</v>
      </c>
      <c r="U2227" s="11">
        <f t="shared" si="69"/>
        <v>0</v>
      </c>
      <c r="Y2227" s="11">
        <f>IF(SUM(Tableau1[[#This Row],[Other access]:[Sci-hub access]])&gt;=1,1,0)</f>
        <v>0</v>
      </c>
      <c r="Z2227" s="12">
        <f>IF(OR(Tableau1[[#This Row],[Access R1 + S1+ T1 ]]&gt;=1,Tableau1[[#This Row],[Access V1 +W1 + X1]]&gt;=1),1,0)</f>
        <v>0</v>
      </c>
      <c r="AB2227" s="10" t="str">
        <f>Tableau1[[#This Row],[DOI]]</f>
        <v>doi: 10.1038/eye.2017.82</v>
      </c>
      <c r="AC2227" s="13" t="str">
        <f>Tableau1[[#This Row],[Authors]]&amp;", "&amp;Tableau1[[#This Row],[Title]]&amp;" "&amp;Tableau1[[#This Row],[Journal]]&amp;". "&amp;Tableau1[[#This Row],[Year]]</f>
        <v>Farrell S, McElnea E, Moran S, Knowles S, Murphy CC., Fungal keratitis in the Republic of Ireland. Eye (Lond). 2017</v>
      </c>
    </row>
    <row r="2228" spans="1:29" x14ac:dyDescent="0.3">
      <c r="A2228">
        <v>6532</v>
      </c>
      <c r="B2228" t="s">
        <v>9453</v>
      </c>
      <c r="C2228" t="s">
        <v>19661</v>
      </c>
      <c r="D2228" t="s">
        <v>29884</v>
      </c>
      <c r="E2228" t="s">
        <v>2567</v>
      </c>
      <c r="F2228" s="10"/>
      <c r="G2228">
        <v>2017</v>
      </c>
      <c r="J2228">
        <v>0.19949079744643627</v>
      </c>
      <c r="L2228" t="s">
        <v>40897</v>
      </c>
      <c r="M2228">
        <v>28196825</v>
      </c>
      <c r="Q2228" s="10"/>
      <c r="R2228" s="11">
        <f t="shared" si="68"/>
        <v>0</v>
      </c>
      <c r="U2228" s="11">
        <f t="shared" si="69"/>
        <v>0</v>
      </c>
      <c r="Y2228" s="11">
        <f>IF(SUM(Tableau1[[#This Row],[Other access]:[Sci-hub access]])&gt;=1,1,0)</f>
        <v>0</v>
      </c>
      <c r="Z2228" s="12">
        <f>IF(OR(Tableau1[[#This Row],[Access R1 + S1+ T1 ]]&gt;=1,Tableau1[[#This Row],[Access V1 +W1 + X1]]&gt;=1),1,0)</f>
        <v>0</v>
      </c>
      <c r="AB2228" s="10" t="str">
        <f>Tableau1[[#This Row],[DOI]]</f>
        <v>doi: 10.1136/bcr-2016-218952</v>
      </c>
      <c r="AC2228" s="13" t="str">
        <f>Tableau1[[#This Row],[Authors]]&amp;", "&amp;Tableau1[[#This Row],[Title]]&amp;" "&amp;Tableau1[[#This Row],[Journal]]&amp;". "&amp;Tableau1[[#This Row],[Year]]</f>
        <v>Warabi Y, Hayashi K, Nagao M, Shimizu T., Marked widespread atrophy of the cerebral cortex and brainstem in sporadic amyotrophic lateral sclerosis in a totally locked-in state. BMJ Case Rep. 2017</v>
      </c>
    </row>
    <row r="2229" spans="1:29" x14ac:dyDescent="0.3">
      <c r="A2229">
        <v>3394</v>
      </c>
      <c r="B2229" t="s">
        <v>6571</v>
      </c>
      <c r="C2229" t="s">
        <v>16814</v>
      </c>
      <c r="D2229" t="s">
        <v>26995</v>
      </c>
      <c r="E2229" t="s">
        <v>2549</v>
      </c>
      <c r="F2229" s="10"/>
      <c r="G2229">
        <v>2017</v>
      </c>
      <c r="J2229">
        <v>0.19971756298973886</v>
      </c>
      <c r="L2229" t="s">
        <v>37844</v>
      </c>
      <c r="M2229">
        <v>28591283</v>
      </c>
      <c r="Q2229" s="10"/>
      <c r="R2229" s="11">
        <f t="shared" si="68"/>
        <v>0</v>
      </c>
      <c r="U2229" s="11">
        <f t="shared" si="69"/>
        <v>0</v>
      </c>
      <c r="Y2229" s="11">
        <f>IF(SUM(Tableau1[[#This Row],[Other access]:[Sci-hub access]])&gt;=1,1,0)</f>
        <v>0</v>
      </c>
      <c r="Z2229" s="12">
        <f>IF(OR(Tableau1[[#This Row],[Access R1 + S1+ T1 ]]&gt;=1,Tableau1[[#This Row],[Access V1 +W1 + X1]]&gt;=1),1,0)</f>
        <v>0</v>
      </c>
      <c r="AB2229" s="10" t="str">
        <f>Tableau1[[#This Row],[DOI]]</f>
        <v>doi: 10.5935/0004-2749.20170025</v>
      </c>
      <c r="AC2229" s="13" t="str">
        <f>Tableau1[[#This Row],[Authors]]&amp;", "&amp;Tableau1[[#This Row],[Title]]&amp;" "&amp;Tableau1[[#This Row],[Journal]]&amp;". "&amp;Tableau1[[#This Row],[Year]]</f>
        <v>Cerqueira PMG, Silva FTBGCD, Carricondo PC, Olivalves E, Hirata CE, Yamamoto JH., Outcomes of phacoemulsification in patients with uveitis at a tertiary center in São Paulo, Brazil: a review of cases from 2007 to 2012. Arq Bras Oftalmol. 2017</v>
      </c>
    </row>
    <row r="2230" spans="1:29" x14ac:dyDescent="0.3">
      <c r="A2230">
        <v>10079</v>
      </c>
      <c r="B2230" t="s">
        <v>12593</v>
      </c>
      <c r="C2230" t="s">
        <v>22761</v>
      </c>
      <c r="D2230" t="s">
        <v>33042</v>
      </c>
      <c r="E2230" t="s">
        <v>2448</v>
      </c>
      <c r="F2230" s="10"/>
      <c r="G2230">
        <v>2017</v>
      </c>
      <c r="J2230">
        <v>0.19976703592273926</v>
      </c>
      <c r="L2230" t="s">
        <v>44335</v>
      </c>
      <c r="M2230">
        <v>27475933</v>
      </c>
      <c r="Q2230" s="10"/>
      <c r="R2230" s="11">
        <f t="shared" si="68"/>
        <v>0</v>
      </c>
      <c r="U2230" s="11">
        <f t="shared" si="69"/>
        <v>0</v>
      </c>
      <c r="Y2230" s="11">
        <f>IF(SUM(Tableau1[[#This Row],[Other access]:[Sci-hub access]])&gt;=1,1,0)</f>
        <v>0</v>
      </c>
      <c r="Z2230" s="12">
        <f>IF(OR(Tableau1[[#This Row],[Access R1 + S1+ T1 ]]&gt;=1,Tableau1[[#This Row],[Access V1 +W1 + X1]]&gt;=1),1,0)</f>
        <v>0</v>
      </c>
      <c r="AB2230" s="10" t="str">
        <f>Tableau1[[#This Row],[DOI]]</f>
        <v>doi: 10.1007/s00417-016-3436-5</v>
      </c>
      <c r="AC2230" s="13" t="str">
        <f>Tableau1[[#This Row],[Authors]]&amp;", "&amp;Tableau1[[#This Row],[Title]]&amp;" "&amp;Tableau1[[#This Row],[Journal]]&amp;". "&amp;Tableau1[[#This Row],[Year]]</f>
        <v>Herold TR, Rist K, Priglinger SG, Ulbig MW, Wolf A., Long-term results and recurrence rates after spironolactone treatment in non-resolving central serous chorio-retinopathy (CSCR). Graefes Arch Clin Exp Ophthalmol. 2017</v>
      </c>
    </row>
    <row r="2231" spans="1:29" x14ac:dyDescent="0.3">
      <c r="A2231">
        <v>404</v>
      </c>
      <c r="B2231" t="s">
        <v>3667</v>
      </c>
      <c r="C2231" t="s">
        <v>13927</v>
      </c>
      <c r="D2231" t="s">
        <v>24087</v>
      </c>
      <c r="E2231" t="s">
        <v>2524</v>
      </c>
      <c r="F2231" s="10"/>
      <c r="G2231">
        <v>2017</v>
      </c>
      <c r="J2231">
        <v>0.19986630050208576</v>
      </c>
      <c r="L2231" t="s">
        <v>34910</v>
      </c>
      <c r="M2231">
        <v>29227511</v>
      </c>
      <c r="Q2231" s="10"/>
      <c r="R2231" s="11">
        <f t="shared" si="68"/>
        <v>0</v>
      </c>
      <c r="U2231" s="11">
        <f t="shared" si="69"/>
        <v>0</v>
      </c>
      <c r="Y2231" s="11">
        <f>IF(SUM(Tableau1[[#This Row],[Other access]:[Sci-hub access]])&gt;=1,1,0)</f>
        <v>0</v>
      </c>
      <c r="Z2231" s="12">
        <f>IF(OR(Tableau1[[#This Row],[Access R1 + S1+ T1 ]]&gt;=1,Tableau1[[#This Row],[Access V1 +W1 + X1]]&gt;=1),1,0)</f>
        <v>0</v>
      </c>
      <c r="AB2231" s="10" t="str">
        <f>Tableau1[[#This Row],[DOI]]</f>
        <v>doi: 10.3928/1081597X-20171016-01</v>
      </c>
      <c r="AC2231" s="13" t="str">
        <f>Tableau1[[#This Row],[Authors]]&amp;", "&amp;Tableau1[[#This Row],[Title]]&amp;" "&amp;Tableau1[[#This Row],[Journal]]&amp;". "&amp;Tableau1[[#This Row],[Year]]</f>
        <v>Li M, Li M, Sun L, Ni K, Zhou X., Predictive Formula for Refraction of Autologous Lenticule Implantation for Hyperopia Correction. J Refract Surg. 2017</v>
      </c>
    </row>
    <row r="2232" spans="1:29" x14ac:dyDescent="0.3">
      <c r="A2232">
        <v>7473</v>
      </c>
      <c r="B2232" t="s">
        <v>10275</v>
      </c>
      <c r="C2232" t="s">
        <v>20477</v>
      </c>
      <c r="D2232" t="s">
        <v>30710</v>
      </c>
      <c r="E2232" t="s">
        <v>2778</v>
      </c>
      <c r="F2232" s="10"/>
      <c r="G2232">
        <v>2017</v>
      </c>
      <c r="J2232">
        <v>0.19991494208654104</v>
      </c>
      <c r="L2232" t="s">
        <v>41828</v>
      </c>
      <c r="M2232">
        <v>28089219</v>
      </c>
      <c r="Q2232" s="10"/>
      <c r="R2232" s="11">
        <f t="shared" si="68"/>
        <v>0</v>
      </c>
      <c r="U2232" s="11">
        <f t="shared" si="69"/>
        <v>0</v>
      </c>
      <c r="Y2232" s="11">
        <f>IF(SUM(Tableau1[[#This Row],[Other access]:[Sci-hub access]])&gt;=1,1,0)</f>
        <v>0</v>
      </c>
      <c r="Z2232" s="12">
        <f>IF(OR(Tableau1[[#This Row],[Access R1 + S1+ T1 ]]&gt;=1,Tableau1[[#This Row],[Access V1 +W1 + X1]]&gt;=1),1,0)</f>
        <v>0</v>
      </c>
      <c r="AB2232" s="10" t="str">
        <f>Tableau1[[#This Row],[DOI]]</f>
        <v>doi: 10.1016/j.jfo.2016.12.001</v>
      </c>
      <c r="AC2232" s="13" t="str">
        <f>Tableau1[[#This Row],[Authors]]&amp;", "&amp;Tableau1[[#This Row],[Title]]&amp;" "&amp;Tableau1[[#This Row],[Journal]]&amp;". "&amp;Tableau1[[#This Row],[Year]]</f>
        <v>Miguel AI, Legris A., Prognostic factors of epiretinal membranes: A systematic review. J Fr Ophtalmol. 2017</v>
      </c>
    </row>
    <row r="2233" spans="1:29" x14ac:dyDescent="0.3">
      <c r="A2233">
        <v>303</v>
      </c>
      <c r="B2233" t="s">
        <v>3566</v>
      </c>
      <c r="C2233" t="s">
        <v>13827</v>
      </c>
      <c r="D2233" t="s">
        <v>23986</v>
      </c>
      <c r="E2233" t="s">
        <v>2443</v>
      </c>
      <c r="F2233" s="10"/>
      <c r="G2233">
        <v>2017</v>
      </c>
      <c r="J2233">
        <v>0.20007823999922425</v>
      </c>
      <c r="L2233" t="s">
        <v>34812</v>
      </c>
      <c r="M2233">
        <v>29261847</v>
      </c>
      <c r="Q2233" s="10"/>
      <c r="R2233" s="11">
        <f t="shared" si="68"/>
        <v>0</v>
      </c>
      <c r="U2233" s="11">
        <f t="shared" si="69"/>
        <v>0</v>
      </c>
      <c r="Y2233" s="11">
        <f>IF(SUM(Tableau1[[#This Row],[Other access]:[Sci-hub access]])&gt;=1,1,0)</f>
        <v>0</v>
      </c>
      <c r="Z2233" s="12">
        <f>IF(OR(Tableau1[[#This Row],[Access R1 + S1+ T1 ]]&gt;=1,Tableau1[[#This Row],[Access V1 +W1 + X1]]&gt;=1),1,0)</f>
        <v>0</v>
      </c>
      <c r="AB2233" s="10" t="str">
        <f>Tableau1[[#This Row],[DOI]]</f>
        <v>doi: 10.1167/iovs.17-22819</v>
      </c>
      <c r="AC2233" s="13" t="str">
        <f>Tableau1[[#This Row],[Authors]]&amp;", "&amp;Tableau1[[#This Row],[Title]]&amp;" "&amp;Tableau1[[#This Row],[Journal]]&amp;". "&amp;Tableau1[[#This Row],[Year]]</f>
        <v>Bykhovskaya Y, Fardaei M, Khaled ML, Nejabat M, Salouti R, Dastsooz H, Liu Y, Inaloo S, Rabinowitz YS., TSC1 Mutations in Keratoconus Patients With or Without Tuberous Sclerosis. Invest Ophthalmol Vis Sci. 2017</v>
      </c>
    </row>
    <row r="2234" spans="1:29" ht="28.8" x14ac:dyDescent="0.3">
      <c r="A2234">
        <v>3914</v>
      </c>
      <c r="B2234" t="s">
        <v>7072</v>
      </c>
      <c r="C2234" t="s">
        <v>17309</v>
      </c>
      <c r="D2234" t="s">
        <v>27497</v>
      </c>
      <c r="E2234" t="s">
        <v>2440</v>
      </c>
      <c r="F2234" s="10"/>
      <c r="G2234">
        <v>2017</v>
      </c>
      <c r="J2234">
        <v>0.20010565892093057</v>
      </c>
      <c r="L2234" t="s">
        <v>38355</v>
      </c>
      <c r="M2234">
        <v>28506643</v>
      </c>
      <c r="Q2234" s="10"/>
      <c r="R2234" s="11">
        <f t="shared" si="68"/>
        <v>0</v>
      </c>
      <c r="U2234" s="11">
        <f t="shared" si="69"/>
        <v>0</v>
      </c>
      <c r="Y2234" s="11">
        <f>IF(SUM(Tableau1[[#This Row],[Other access]:[Sci-hub access]])&gt;=1,1,0)</f>
        <v>0</v>
      </c>
      <c r="Z2234" s="12">
        <f>IF(OR(Tableau1[[#This Row],[Access R1 + S1+ T1 ]]&gt;=1,Tableau1[[#This Row],[Access V1 +W1 + X1]]&gt;=1),1,0)</f>
        <v>0</v>
      </c>
      <c r="AB2234" s="10" t="str">
        <f>Tableau1[[#This Row],[DOI]]</f>
        <v>doi: 10.1016/j.exer.2017.05.003</v>
      </c>
      <c r="AC2234" s="13" t="str">
        <f>Tableau1[[#This Row],[Authors]]&amp;", "&amp;Tableau1[[#This Row],[Title]]&amp;" "&amp;Tableau1[[#This Row],[Journal]]&amp;". "&amp;Tableau1[[#This Row],[Year]]</f>
        <v>Marino GK, Santhiago MR, Santhanam A, Lassance L, Thangavadivel S, Medeiros CS, Bose K, Tam KP, Wilson SE., Epithelial basement membrane injury and regeneration modulates corneal fibrosis after pseudomonas corneal ulcers in rabbits. Exp Eye Res. 2017</v>
      </c>
    </row>
    <row r="2235" spans="1:29" x14ac:dyDescent="0.3">
      <c r="A2235">
        <v>4890</v>
      </c>
      <c r="B2235" t="s">
        <v>7990</v>
      </c>
      <c r="C2235" t="s">
        <v>18219</v>
      </c>
      <c r="D2235" t="s">
        <v>28420</v>
      </c>
      <c r="E2235" t="s">
        <v>2468</v>
      </c>
      <c r="F2235" s="10"/>
      <c r="G2235">
        <v>2017</v>
      </c>
      <c r="J2235">
        <v>0.20014492467415179</v>
      </c>
      <c r="L2235" t="s">
        <v>39300</v>
      </c>
      <c r="M2235">
        <v>28394811</v>
      </c>
      <c r="Q2235" s="10"/>
      <c r="R2235" s="11">
        <f t="shared" si="68"/>
        <v>0</v>
      </c>
      <c r="U2235" s="11">
        <f t="shared" si="69"/>
        <v>0</v>
      </c>
      <c r="Y2235" s="11">
        <f>IF(SUM(Tableau1[[#This Row],[Other access]:[Sci-hub access]])&gt;=1,1,0)</f>
        <v>0</v>
      </c>
      <c r="Z2235" s="12">
        <f>IF(OR(Tableau1[[#This Row],[Access R1 + S1+ T1 ]]&gt;=1,Tableau1[[#This Row],[Access V1 +W1 + X1]]&gt;=1),1,0)</f>
        <v>0</v>
      </c>
      <c r="AB2235" s="10" t="str">
        <f>Tableau1[[#This Row],[DOI]]</f>
        <v>doi: 10.1097/IJG.0000000000000679</v>
      </c>
      <c r="AC2235" s="13" t="str">
        <f>Tableau1[[#This Row],[Authors]]&amp;", "&amp;Tableau1[[#This Row],[Title]]&amp;" "&amp;Tableau1[[#This Row],[Journal]]&amp;". "&amp;Tableau1[[#This Row],[Year]]</f>
        <v>Bae SS, Campbell RJ., Glaucoma Drainage Device Erosion Following Ptosis Surgery. J Glaucoma. 2017</v>
      </c>
    </row>
    <row r="2236" spans="1:29" ht="28.8" x14ac:dyDescent="0.3">
      <c r="A2236">
        <v>3713</v>
      </c>
      <c r="B2236" t="s">
        <v>6883</v>
      </c>
      <c r="C2236" t="s">
        <v>17123</v>
      </c>
      <c r="D2236" t="s">
        <v>27307</v>
      </c>
      <c r="E2236" t="s">
        <v>2458</v>
      </c>
      <c r="F2236" s="10"/>
      <c r="G2236">
        <v>2017</v>
      </c>
      <c r="J2236">
        <v>0.20054428459396234</v>
      </c>
      <c r="L2236" t="s">
        <v>38157</v>
      </c>
      <c r="M2236">
        <v>28542697</v>
      </c>
      <c r="Q2236" s="10"/>
      <c r="R2236" s="11">
        <f t="shared" si="68"/>
        <v>0</v>
      </c>
      <c r="U2236" s="11">
        <f t="shared" si="69"/>
        <v>0</v>
      </c>
      <c r="Y2236" s="11">
        <f>IF(SUM(Tableau1[[#This Row],[Other access]:[Sci-hub access]])&gt;=1,1,0)</f>
        <v>0</v>
      </c>
      <c r="Z2236" s="12">
        <f>IF(OR(Tableau1[[#This Row],[Access R1 + S1+ T1 ]]&gt;=1,Tableau1[[#This Row],[Access V1 +W1 + X1]]&gt;=1),1,0)</f>
        <v>0</v>
      </c>
      <c r="AB2236" s="10" t="str">
        <f>Tableau1[[#This Row],[DOI]]</f>
        <v>doi: 10.1001/jamaophthalmol.2017.1121</v>
      </c>
      <c r="AC2236" s="13" t="str">
        <f>Tableau1[[#This Row],[Authors]]&amp;", "&amp;Tableau1[[#This Row],[Title]]&amp;" "&amp;Tableau1[[#This Row],[Journal]]&amp;". "&amp;Tableau1[[#This Row],[Year]]</f>
        <v>Strauss RW, Muñoz B, Ho A, Jha A, Michaelides M, Mohand-Said S, Cideciyan AV, Birch D, Hariri AH, Nittala MG, Sadda S, Scholl HPN; ProgStar Study Group.., Incidence of Atrophic Lesions in Stargardt Disease in the Progression of Atrophy Secondary to Stargardt Disease (ProgStar) Study: Report No. 5. JAMA Ophthalmol. 2017</v>
      </c>
    </row>
    <row r="2237" spans="1:29" ht="28.8" x14ac:dyDescent="0.3">
      <c r="A2237">
        <v>7090</v>
      </c>
      <c r="B2237" t="s">
        <v>9941</v>
      </c>
      <c r="C2237" t="s">
        <v>20144</v>
      </c>
      <c r="D2237" t="s">
        <v>30375</v>
      </c>
      <c r="E2237" t="s">
        <v>2445</v>
      </c>
      <c r="F2237" s="10"/>
      <c r="G2237">
        <v>2017</v>
      </c>
      <c r="J2237">
        <v>0.20056757780003864</v>
      </c>
      <c r="L2237" t="s">
        <v>41446</v>
      </c>
      <c r="M2237">
        <v>28129216</v>
      </c>
      <c r="Q2237" s="10"/>
      <c r="R2237" s="11">
        <f t="shared" si="68"/>
        <v>0</v>
      </c>
      <c r="U2237" s="11">
        <f t="shared" si="69"/>
        <v>0</v>
      </c>
      <c r="Y2237" s="11">
        <f>IF(SUM(Tableau1[[#This Row],[Other access]:[Sci-hub access]])&gt;=1,1,0)</f>
        <v>0</v>
      </c>
      <c r="Z2237" s="12">
        <f>IF(OR(Tableau1[[#This Row],[Access R1 + S1+ T1 ]]&gt;=1,Tableau1[[#This Row],[Access V1 +W1 + X1]]&gt;=1),1,0)</f>
        <v>0</v>
      </c>
      <c r="AB2237" s="10" t="str">
        <f>Tableau1[[#This Row],[DOI]]</f>
        <v>doi: 10.1097/IAE.0000000000001480</v>
      </c>
      <c r="AC2237" s="13" t="str">
        <f>Tableau1[[#This Row],[Authors]]&amp;", "&amp;Tableau1[[#This Row],[Title]]&amp;" "&amp;Tableau1[[#This Row],[Journal]]&amp;". "&amp;Tableau1[[#This Row],[Year]]</f>
        <v>Palkovits S, Seidel G, Pertl L, Malle EM, Hausberger S, Makk J, Singer C, Osterholt J, Herzog SA, Haas A, Weger M., MACULAR CHOROIDAL VOLUME CHANGES AFTER INTRAVITREAL BEVACIZUMAB FOR EXUDATIVE AGE-RELATED MACULAR DEGENERATION. Retina. 2017</v>
      </c>
    </row>
    <row r="2238" spans="1:29" x14ac:dyDescent="0.3">
      <c r="A2238">
        <v>4942</v>
      </c>
      <c r="B2238" t="s">
        <v>8037</v>
      </c>
      <c r="C2238" t="s">
        <v>18266</v>
      </c>
      <c r="D2238" t="s">
        <v>28467</v>
      </c>
      <c r="E2238" t="s">
        <v>34230</v>
      </c>
      <c r="F2238" s="10"/>
      <c r="G2238">
        <v>2017</v>
      </c>
      <c r="J2238">
        <v>0.20057916223090699</v>
      </c>
      <c r="L2238" t="s">
        <v>39350</v>
      </c>
      <c r="M2238">
        <v>28388923</v>
      </c>
      <c r="Q2238" s="10"/>
      <c r="R2238" s="11">
        <f t="shared" si="68"/>
        <v>0</v>
      </c>
      <c r="U2238" s="11">
        <f t="shared" si="69"/>
        <v>0</v>
      </c>
      <c r="Y2238" s="11">
        <f>IF(SUM(Tableau1[[#This Row],[Other access]:[Sci-hub access]])&gt;=1,1,0)</f>
        <v>0</v>
      </c>
      <c r="Z2238" s="12">
        <f>IF(OR(Tableau1[[#This Row],[Access R1 + S1+ T1 ]]&gt;=1,Tableau1[[#This Row],[Access V1 +W1 + X1]]&gt;=1),1,0)</f>
        <v>0</v>
      </c>
      <c r="AB2238" s="10" t="str">
        <f>Tableau1[[#This Row],[DOI]]</f>
        <v>doi: 10.1186/s13063-017-1888-5</v>
      </c>
      <c r="AC2238" s="13" t="str">
        <f>Tableau1[[#This Row],[Authors]]&amp;", "&amp;Tableau1[[#This Row],[Title]]&amp;" "&amp;Tableau1[[#This Row],[Journal]]&amp;". "&amp;Tableau1[[#This Row],[Year]]</f>
        <v>Morjaria P, Bastawrous A, Murthy GVS, Evans J, Gilbert C., Effectiveness of a novel mobile health education intervention (Peek) on spectacle wear among children in India: study protocol for a randomized controlled trial. Trials. 2017</v>
      </c>
    </row>
    <row r="2239" spans="1:29" x14ac:dyDescent="0.3">
      <c r="A2239">
        <v>10436</v>
      </c>
      <c r="B2239" t="s">
        <v>12923</v>
      </c>
      <c r="C2239" t="s">
        <v>23090</v>
      </c>
      <c r="D2239" t="s">
        <v>33376</v>
      </c>
      <c r="E2239" t="s">
        <v>2699</v>
      </c>
      <c r="F2239" s="10"/>
      <c r="G2239">
        <v>2017</v>
      </c>
      <c r="J2239">
        <v>0.20081525323041882</v>
      </c>
      <c r="L2239" t="s">
        <v>44686</v>
      </c>
      <c r="M2239">
        <v>27306618</v>
      </c>
      <c r="Q2239" s="10"/>
      <c r="R2239" s="11">
        <f t="shared" si="68"/>
        <v>0</v>
      </c>
      <c r="U2239" s="11">
        <f t="shared" si="69"/>
        <v>0</v>
      </c>
      <c r="Y2239" s="11">
        <f>IF(SUM(Tableau1[[#This Row],[Other access]:[Sci-hub access]])&gt;=1,1,0)</f>
        <v>0</v>
      </c>
      <c r="Z2239" s="12">
        <f>IF(OR(Tableau1[[#This Row],[Access R1 + S1+ T1 ]]&gt;=1,Tableau1[[#This Row],[Access V1 +W1 + X1]]&gt;=1),1,0)</f>
        <v>0</v>
      </c>
      <c r="AB2239" s="10" t="str">
        <f>Tableau1[[#This Row],[DOI]]</f>
        <v>doi: 10.1177/1352458516652497</v>
      </c>
      <c r="AC2239" s="13" t="str">
        <f>Tableau1[[#This Row],[Authors]]&amp;", "&amp;Tableau1[[#This Row],[Title]]&amp;" "&amp;Tableau1[[#This Row],[Journal]]&amp;". "&amp;Tableau1[[#This Row],[Year]]</f>
        <v>Graves JS, Chohan H, Cedars B, Arnow S, Yiu H, Waubant E, Green A., Sex differences and subclinical retinal injury in pediatric-onset MS. Mult Scler. 2017</v>
      </c>
    </row>
    <row r="2240" spans="1:29" ht="28.8" x14ac:dyDescent="0.3">
      <c r="A2240">
        <v>2652</v>
      </c>
      <c r="B2240" t="s">
        <v>139</v>
      </c>
      <c r="C2240" t="s">
        <v>140</v>
      </c>
      <c r="D2240" t="s">
        <v>141</v>
      </c>
      <c r="E2240" t="s">
        <v>2615</v>
      </c>
      <c r="F2240" s="10"/>
      <c r="G2240">
        <v>2017</v>
      </c>
      <c r="J2240">
        <v>0.20085105016732929</v>
      </c>
      <c r="L2240" t="s">
        <v>37115</v>
      </c>
      <c r="M2240">
        <v>28715527</v>
      </c>
      <c r="Q2240" s="10"/>
      <c r="R2240" s="11">
        <f t="shared" si="68"/>
        <v>0</v>
      </c>
      <c r="U2240" s="11">
        <f t="shared" si="69"/>
        <v>0</v>
      </c>
      <c r="Y2240" s="11">
        <f>IF(SUM(Tableau1[[#This Row],[Other access]:[Sci-hub access]])&gt;=1,1,0)</f>
        <v>0</v>
      </c>
      <c r="Z2240" s="12">
        <f>IF(OR(Tableau1[[#This Row],[Access R1 + S1+ T1 ]]&gt;=1,Tableau1[[#This Row],[Access V1 +W1 + X1]]&gt;=1),1,0)</f>
        <v>0</v>
      </c>
      <c r="AB2240" s="10" t="str">
        <f>Tableau1[[#This Row],[DOI]]</f>
        <v>doi: 10.1001/jamapediatrics.2017.1474</v>
      </c>
      <c r="AC2240" s="13" t="str">
        <f>Tableau1[[#This Row],[Authors]]&amp;", "&amp;Tableau1[[#This Row],[Title]]&amp;" "&amp;Tableau1[[#This Row],[Journal]]&amp;". "&amp;Tableau1[[#This Row],[Year]]</f>
        <v>Zin AA, Tsui I, Rossetto J, Vasconcelos Z, Adachi K, Valderramos S, Halai UA, Pone MVDS, Pone SM, Silveira Filho JCB, Aibe MS, da Costa ACC, Zin OA, Belfort R Jr, Brasil P, Nielsen-Saines K, Moreira MEL., Screening Criteria for Ophthalmic Manifestations of Congenital Zika Virus Infection. JAMA Pediatr. 2017</v>
      </c>
    </row>
    <row r="2241" spans="1:29" ht="28.8" x14ac:dyDescent="0.3">
      <c r="A2241">
        <v>10125</v>
      </c>
      <c r="B2241" t="s">
        <v>12635</v>
      </c>
      <c r="C2241" t="s">
        <v>22803</v>
      </c>
      <c r="D2241" t="s">
        <v>33085</v>
      </c>
      <c r="E2241" t="s">
        <v>2445</v>
      </c>
      <c r="F2241" s="10"/>
      <c r="G2241">
        <v>2017</v>
      </c>
      <c r="J2241">
        <v>0.20085234882759317</v>
      </c>
      <c r="L2241" t="s">
        <v>44380</v>
      </c>
      <c r="M2241">
        <v>27465570</v>
      </c>
      <c r="Q2241" s="10"/>
      <c r="R2241" s="11">
        <f t="shared" si="68"/>
        <v>0</v>
      </c>
      <c r="U2241" s="11">
        <f t="shared" si="69"/>
        <v>0</v>
      </c>
      <c r="Y2241" s="11">
        <f>IF(SUM(Tableau1[[#This Row],[Other access]:[Sci-hub access]])&gt;=1,1,0)</f>
        <v>0</v>
      </c>
      <c r="Z2241" s="12">
        <f>IF(OR(Tableau1[[#This Row],[Access R1 + S1+ T1 ]]&gt;=1,Tableau1[[#This Row],[Access V1 +W1 + X1]]&gt;=1),1,0)</f>
        <v>0</v>
      </c>
      <c r="AB2241" s="10" t="str">
        <f>Tableau1[[#This Row],[DOI]]</f>
        <v>doi: 10.1097/IAE.0000000000001225</v>
      </c>
      <c r="AC2241" s="13" t="str">
        <f>Tableau1[[#This Row],[Authors]]&amp;", "&amp;Tableau1[[#This Row],[Title]]&amp;" "&amp;Tableau1[[#This Row],[Journal]]&amp;". "&amp;Tableau1[[#This Row],[Year]]</f>
        <v>Takayama K, Kaneko H, Ueno S, Maruko R, Piao CH, Yasuda S, Kawano K, Ito Y, Terasaki H., EVALUATION OF SHORT-TERM OUTCOMES OF INTRAVITREAL AFLIBERCEPT INJECTIONS FOR AGE-RELATED MACULAR DEGENERATION USING FOCAL MACULAR ELECTRORETINOGRAPHY. Retina. 2017</v>
      </c>
    </row>
    <row r="2242" spans="1:29" x14ac:dyDescent="0.3">
      <c r="A2242">
        <v>4810</v>
      </c>
      <c r="B2242" t="s">
        <v>7914</v>
      </c>
      <c r="C2242" t="s">
        <v>18143</v>
      </c>
      <c r="D2242" t="s">
        <v>28344</v>
      </c>
      <c r="E2242" t="s">
        <v>2495</v>
      </c>
      <c r="F2242" s="10"/>
      <c r="G2242">
        <v>2017</v>
      </c>
      <c r="J2242">
        <v>0.20093378420082819</v>
      </c>
      <c r="L2242" t="s">
        <v>39223</v>
      </c>
      <c r="M2242">
        <v>28403037</v>
      </c>
      <c r="Q2242" s="10"/>
      <c r="R2242" s="11">
        <f t="shared" ref="R2242:R2305" si="70">IF(SUM(N2242:Q2242)&gt;0,1,0)</f>
        <v>0</v>
      </c>
      <c r="U2242" s="11">
        <f t="shared" ref="U2242:U2305" si="71">IF(SUM(R2242,T2242)&gt;0,1,0)</f>
        <v>0</v>
      </c>
      <c r="Y2242" s="11">
        <f>IF(SUM(Tableau1[[#This Row],[Other access]:[Sci-hub access]])&gt;=1,1,0)</f>
        <v>0</v>
      </c>
      <c r="Z2242" s="12">
        <f>IF(OR(Tableau1[[#This Row],[Access R1 + S1+ T1 ]]&gt;=1,Tableau1[[#This Row],[Access V1 +W1 + X1]]&gt;=1),1,0)</f>
        <v>0</v>
      </c>
      <c r="AB2242" s="10" t="str">
        <f>Tableau1[[#This Row],[DOI]]</f>
        <v>doi: 10.1097/OPX.0000000000001066</v>
      </c>
      <c r="AC2242" s="13" t="str">
        <f>Tableau1[[#This Row],[Authors]]&amp;", "&amp;Tableau1[[#This Row],[Title]]&amp;" "&amp;Tableau1[[#This Row],[Journal]]&amp;". "&amp;Tableau1[[#This Row],[Year]]</f>
        <v>Kim JH, Chang YS, Kim JW, Kim CG., Characteristics of Submacular Hemorrhages in Age-Related Macular Degeneration. Optom Vis Sci. 2017</v>
      </c>
    </row>
    <row r="2243" spans="1:29" x14ac:dyDescent="0.3">
      <c r="A2243">
        <v>9762</v>
      </c>
      <c r="B2243" t="s">
        <v>2088</v>
      </c>
      <c r="C2243" t="s">
        <v>2089</v>
      </c>
      <c r="D2243" t="s">
        <v>2090</v>
      </c>
      <c r="E2243" t="s">
        <v>2762</v>
      </c>
      <c r="F2243" s="10"/>
      <c r="G2243">
        <v>2017</v>
      </c>
      <c r="J2243">
        <v>0.20119350459628982</v>
      </c>
      <c r="L2243" t="s">
        <v>44026</v>
      </c>
      <c r="M2243">
        <v>27596802</v>
      </c>
      <c r="Q2243" s="10"/>
      <c r="R2243" s="11">
        <f t="shared" si="70"/>
        <v>0</v>
      </c>
      <c r="U2243" s="11">
        <f t="shared" si="71"/>
        <v>0</v>
      </c>
      <c r="Y2243" s="11">
        <f>IF(SUM(Tableau1[[#This Row],[Other access]:[Sci-hub access]])&gt;=1,1,0)</f>
        <v>0</v>
      </c>
      <c r="Z2243" s="12">
        <f>IF(OR(Tableau1[[#This Row],[Access R1 + S1+ T1 ]]&gt;=1,Tableau1[[#This Row],[Access V1 +W1 + X1]]&gt;=1),1,0)</f>
        <v>0</v>
      </c>
      <c r="AB2243" s="10" t="str">
        <f>Tableau1[[#This Row],[DOI]]</f>
        <v>doi: 10.1136/neurintsurg-2016-012586</v>
      </c>
      <c r="AC2243" s="13" t="str">
        <f>Tableau1[[#This Row],[Authors]]&amp;", "&amp;Tableau1[[#This Row],[Title]]&amp;" "&amp;Tableau1[[#This Row],[Journal]]&amp;". "&amp;Tableau1[[#This Row],[Year]]</f>
        <v>Roy AK, Grossberg JA, Osbun JW, Skukalek SL, Howard BM, Ahmad FU, Tong F, Dion JE, Cawley CM., Carotid cavernous fistula after Pipeline placement: a single-center experience and review of the literature. J Neurointerv Surg. 2017</v>
      </c>
    </row>
    <row r="2244" spans="1:29" ht="28.8" x14ac:dyDescent="0.3">
      <c r="A2244">
        <v>2514</v>
      </c>
      <c r="B2244" t="s">
        <v>5735</v>
      </c>
      <c r="C2244" t="s">
        <v>15981</v>
      </c>
      <c r="D2244" t="s">
        <v>26158</v>
      </c>
      <c r="E2244" t="s">
        <v>2448</v>
      </c>
      <c r="F2244" s="10"/>
      <c r="G2244">
        <v>2017</v>
      </c>
      <c r="J2244">
        <v>0.20126903329681944</v>
      </c>
      <c r="L2244" t="s">
        <v>36978</v>
      </c>
      <c r="M2244">
        <v>28733725</v>
      </c>
      <c r="Q2244" s="10"/>
      <c r="R2244" s="11">
        <f t="shared" si="70"/>
        <v>0</v>
      </c>
      <c r="U2244" s="11">
        <f t="shared" si="71"/>
        <v>0</v>
      </c>
      <c r="Y2244" s="11">
        <f>IF(SUM(Tableau1[[#This Row],[Other access]:[Sci-hub access]])&gt;=1,1,0)</f>
        <v>0</v>
      </c>
      <c r="Z2244" s="12">
        <f>IF(OR(Tableau1[[#This Row],[Access R1 + S1+ T1 ]]&gt;=1,Tableau1[[#This Row],[Access V1 +W1 + X1]]&gt;=1),1,0)</f>
        <v>0</v>
      </c>
      <c r="AB2244" s="10" t="str">
        <f>Tableau1[[#This Row],[DOI]]</f>
        <v>doi: 10.1007/s00417-017-3744-4</v>
      </c>
      <c r="AC2244" s="13" t="str">
        <f>Tableau1[[#This Row],[Authors]]&amp;", "&amp;Tableau1[[#This Row],[Title]]&amp;" "&amp;Tableau1[[#This Row],[Journal]]&amp;". "&amp;Tableau1[[#This Row],[Year]]</f>
        <v>Zhu W, Chen T, Jin L, Wang H, Yao F, Wang C, Wang Q, Congdon N., Carotid artery intimal medial thickness and carotid artery plaques in hypertensive patients with non-arteritic anterior ischaemic optic neuropathy. Graefes Arch Clin Exp Ophthalmol. 2017</v>
      </c>
    </row>
    <row r="2245" spans="1:29" ht="28.8" x14ac:dyDescent="0.3">
      <c r="A2245">
        <v>5690</v>
      </c>
      <c r="B2245" t="s">
        <v>8721</v>
      </c>
      <c r="C2245" t="s">
        <v>18941</v>
      </c>
      <c r="D2245" t="s">
        <v>29151</v>
      </c>
      <c r="E2245" t="s">
        <v>2467</v>
      </c>
      <c r="F2245" s="10"/>
      <c r="G2245">
        <v>2017</v>
      </c>
      <c r="J2245">
        <v>0.20132545940466318</v>
      </c>
      <c r="L2245" t="s">
        <v>40073</v>
      </c>
      <c r="M2245">
        <v>28297030</v>
      </c>
      <c r="Q2245" s="10"/>
      <c r="R2245" s="11">
        <f t="shared" si="70"/>
        <v>0</v>
      </c>
      <c r="U2245" s="11">
        <f t="shared" si="71"/>
        <v>0</v>
      </c>
      <c r="Y2245" s="11">
        <f>IF(SUM(Tableau1[[#This Row],[Other access]:[Sci-hub access]])&gt;=1,1,0)</f>
        <v>0</v>
      </c>
      <c r="Z2245" s="12">
        <f>IF(OR(Tableau1[[#This Row],[Access R1 + S1+ T1 ]]&gt;=1,Tableau1[[#This Row],[Access V1 +W1 + X1]]&gt;=1),1,0)</f>
        <v>0</v>
      </c>
      <c r="AB2245" s="10" t="str">
        <f>Tableau1[[#This Row],[DOI]]</f>
        <v>doi: 10.3928/23258160-20170301-01</v>
      </c>
      <c r="AC2245" s="13" t="str">
        <f>Tableau1[[#This Row],[Authors]]&amp;", "&amp;Tableau1[[#This Row],[Title]]&amp;" "&amp;Tableau1[[#This Row],[Journal]]&amp;". "&amp;Tableau1[[#This Row],[Year]]</f>
        <v>Dolz-Marco R, Fine HF, Freund KB., How to Differentiate Myopic Choroidal Neovascularization, Idiopathic Multifocal Choroiditis, and Punctate Inner Choroidopathy Using Clinical and Multimodal Imaging Findings. Ophthalmic Surg Lasers Imaging Retina. 2017</v>
      </c>
    </row>
    <row r="2246" spans="1:29" x14ac:dyDescent="0.3">
      <c r="A2246">
        <v>8917</v>
      </c>
      <c r="B2246" t="s">
        <v>11539</v>
      </c>
      <c r="C2246" t="s">
        <v>21720</v>
      </c>
      <c r="D2246" t="s">
        <v>31980</v>
      </c>
      <c r="E2246" t="s">
        <v>3094</v>
      </c>
      <c r="F2246" s="10"/>
      <c r="G2246">
        <v>2017</v>
      </c>
      <c r="J2246">
        <v>0.20132649616379394</v>
      </c>
      <c r="L2246" t="s">
        <v>43248</v>
      </c>
      <c r="M2246">
        <v>27813160</v>
      </c>
      <c r="Q2246" s="10"/>
      <c r="R2246" s="11">
        <f t="shared" si="70"/>
        <v>0</v>
      </c>
      <c r="U2246" s="11">
        <f t="shared" si="71"/>
        <v>0</v>
      </c>
      <c r="Y2246" s="11">
        <f>IF(SUM(Tableau1[[#This Row],[Other access]:[Sci-hub access]])&gt;=1,1,0)</f>
        <v>0</v>
      </c>
      <c r="Z2246" s="12">
        <f>IF(OR(Tableau1[[#This Row],[Access R1 + S1+ T1 ]]&gt;=1,Tableau1[[#This Row],[Access V1 +W1 + X1]]&gt;=1),1,0)</f>
        <v>0</v>
      </c>
      <c r="AB2246" s="10" t="str">
        <f>Tableau1[[#This Row],[DOI]]</f>
        <v>doi: 10.1002/mds.26844</v>
      </c>
      <c r="AC2246" s="13" t="str">
        <f>Tableau1[[#This Row],[Authors]]&amp;", "&amp;Tableau1[[#This Row],[Title]]&amp;" "&amp;Tableau1[[#This Row],[Journal]]&amp;". "&amp;Tableau1[[#This Row],[Year]]</f>
        <v>Cho H, Choi JY, Hwang MS, Lee SH, Ryu YH, Lee MS, Lyoo CH., Subcortical (18) F-AV-1451 binding patterns in progressive supranuclear palsy. Mov Disord. 2017</v>
      </c>
    </row>
    <row r="2247" spans="1:29" x14ac:dyDescent="0.3">
      <c r="A2247">
        <v>9095</v>
      </c>
      <c r="B2247" t="s">
        <v>1911</v>
      </c>
      <c r="C2247" t="s">
        <v>1912</v>
      </c>
      <c r="D2247" t="s">
        <v>1913</v>
      </c>
      <c r="E2247" t="s">
        <v>2666</v>
      </c>
      <c r="F2247" s="10"/>
      <c r="G2247">
        <v>2017</v>
      </c>
      <c r="J2247">
        <v>0.20150823556885855</v>
      </c>
      <c r="L2247" t="s">
        <v>43416</v>
      </c>
      <c r="M2247">
        <v>27786368</v>
      </c>
      <c r="Q2247" s="10"/>
      <c r="R2247" s="11">
        <f t="shared" si="70"/>
        <v>0</v>
      </c>
      <c r="U2247" s="11">
        <f t="shared" si="71"/>
        <v>0</v>
      </c>
      <c r="Y2247" s="11">
        <f>IF(SUM(Tableau1[[#This Row],[Other access]:[Sci-hub access]])&gt;=1,1,0)</f>
        <v>0</v>
      </c>
      <c r="Z2247" s="12">
        <f>IF(OR(Tableau1[[#This Row],[Access R1 + S1+ T1 ]]&gt;=1,Tableau1[[#This Row],[Access V1 +W1 + X1]]&gt;=1),1,0)</f>
        <v>0</v>
      </c>
      <c r="AB2247" s="10" t="str">
        <f>Tableau1[[#This Row],[DOI]]</f>
        <v>doi: 10.1111/1346-8138.13654</v>
      </c>
      <c r="AC2247" s="13" t="str">
        <f>Tableau1[[#This Row],[Authors]]&amp;", "&amp;Tableau1[[#This Row],[Title]]&amp;" "&amp;Tableau1[[#This Row],[Journal]]&amp;". "&amp;Tableau1[[#This Row],[Year]]</f>
        <v>Wu CH, Chung PI, Wu CY, Chen YT, Chiu YW, Chang YT, Liu HN., Comorbid autoimmune diseases in patients with sarcoidosis: A nationwide case-control study in Taiwan. J Dermatol. 2017</v>
      </c>
    </row>
    <row r="2248" spans="1:29" x14ac:dyDescent="0.3">
      <c r="A2248">
        <v>2892</v>
      </c>
      <c r="B2248" t="s">
        <v>6091</v>
      </c>
      <c r="C2248" t="s">
        <v>16337</v>
      </c>
      <c r="D2248" t="s">
        <v>26515</v>
      </c>
      <c r="E2248" t="s">
        <v>2942</v>
      </c>
      <c r="F2248" s="10"/>
      <c r="G2248">
        <v>2017</v>
      </c>
      <c r="J2248">
        <v>0.20161032887952235</v>
      </c>
      <c r="L2248" t="s">
        <v>37350</v>
      </c>
      <c r="M2248">
        <v>28668352</v>
      </c>
      <c r="Q2248" s="10"/>
      <c r="R2248" s="11">
        <f t="shared" si="70"/>
        <v>0</v>
      </c>
      <c r="U2248" s="11">
        <f t="shared" si="71"/>
        <v>0</v>
      </c>
      <c r="Y2248" s="11">
        <f>IF(SUM(Tableau1[[#This Row],[Other access]:[Sci-hub access]])&gt;=1,1,0)</f>
        <v>0</v>
      </c>
      <c r="Z2248" s="12">
        <f>IF(OR(Tableau1[[#This Row],[Access R1 + S1+ T1 ]]&gt;=1,Tableau1[[#This Row],[Access V1 +W1 + X1]]&gt;=1),1,0)</f>
        <v>0</v>
      </c>
      <c r="AB2248" s="10" t="str">
        <f>Tableau1[[#This Row],[DOI]]</f>
        <v>doi: 10.1016/j.preteyeres.2017.06.004</v>
      </c>
      <c r="AC2248" s="13" t="str">
        <f>Tableau1[[#This Row],[Authors]]&amp;", "&amp;Tableau1[[#This Row],[Title]]&amp;" "&amp;Tableau1[[#This Row],[Journal]]&amp;". "&amp;Tableau1[[#This Row],[Year]]</f>
        <v>Wisely CE, Sayed JA, Tamez H, Zelinka C, Abdel-Rahman MH, Fischer AJ, Cebulla CM., The chick eye in vision research: An excellent model for the study of ocular disease. Prog Retin Eye Res. 2017</v>
      </c>
    </row>
    <row r="2249" spans="1:29" ht="28.8" x14ac:dyDescent="0.3">
      <c r="A2249">
        <v>1331</v>
      </c>
      <c r="B2249" t="s">
        <v>4591</v>
      </c>
      <c r="C2249" t="s">
        <v>14843</v>
      </c>
      <c r="D2249" t="s">
        <v>25012</v>
      </c>
      <c r="E2249" t="s">
        <v>2443</v>
      </c>
      <c r="F2249" s="10"/>
      <c r="G2249">
        <v>2017</v>
      </c>
      <c r="J2249">
        <v>0.20162181113075728</v>
      </c>
      <c r="L2249" t="s">
        <v>35814</v>
      </c>
      <c r="M2249">
        <v>28973324</v>
      </c>
      <c r="Q2249" s="10"/>
      <c r="R2249" s="11">
        <f t="shared" si="70"/>
        <v>0</v>
      </c>
      <c r="U2249" s="11">
        <f t="shared" si="71"/>
        <v>0</v>
      </c>
      <c r="Y2249" s="11">
        <f>IF(SUM(Tableau1[[#This Row],[Other access]:[Sci-hub access]])&gt;=1,1,0)</f>
        <v>0</v>
      </c>
      <c r="Z2249" s="12">
        <f>IF(OR(Tableau1[[#This Row],[Access R1 + S1+ T1 ]]&gt;=1,Tableau1[[#This Row],[Access V1 +W1 + X1]]&gt;=1),1,0)</f>
        <v>0</v>
      </c>
      <c r="AB2249" s="10" t="str">
        <f>Tableau1[[#This Row],[DOI]]</f>
        <v>doi: 10.1167/iovs.17-22265</v>
      </c>
      <c r="AC2249" s="13" t="str">
        <f>Tableau1[[#This Row],[Authors]]&amp;", "&amp;Tableau1[[#This Row],[Title]]&amp;" "&amp;Tableau1[[#This Row],[Journal]]&amp;". "&amp;Tableau1[[#This Row],[Year]]</f>
        <v>Gabriel M, Kruger R, Shams-Mafi F, Hermann B, Zabihian B, Schmetterer L, Drexler W, Binder S, Esmaeelpour M., Mapping Retinal and Choroidal Thickness in Unilateral Nongranulomatous Acute Anterior Uveitis Using Three-Dimensional 1060-nm Optical Coherence Tomography. Invest Ophthalmol Vis Sci. 2017</v>
      </c>
    </row>
    <row r="2250" spans="1:29" x14ac:dyDescent="0.3">
      <c r="A2250">
        <v>6466</v>
      </c>
      <c r="B2250" t="s">
        <v>963</v>
      </c>
      <c r="C2250" t="s">
        <v>964</v>
      </c>
      <c r="D2250" t="s">
        <v>965</v>
      </c>
      <c r="E2250" t="s">
        <v>2876</v>
      </c>
      <c r="F2250" s="10"/>
      <c r="G2250">
        <v>2017</v>
      </c>
      <c r="J2250">
        <v>0.20163869116337352</v>
      </c>
      <c r="L2250" t="s">
        <v>40834</v>
      </c>
      <c r="M2250">
        <v>28209521</v>
      </c>
      <c r="Q2250" s="10"/>
      <c r="R2250" s="11">
        <f t="shared" si="70"/>
        <v>0</v>
      </c>
      <c r="U2250" s="11">
        <f t="shared" si="71"/>
        <v>0</v>
      </c>
      <c r="Y2250" s="11">
        <f>IF(SUM(Tableau1[[#This Row],[Other access]:[Sci-hub access]])&gt;=1,1,0)</f>
        <v>0</v>
      </c>
      <c r="Z2250" s="12">
        <f>IF(OR(Tableau1[[#This Row],[Access R1 + S1+ T1 ]]&gt;=1,Tableau1[[#This Row],[Access V1 +W1 + X1]]&gt;=1),1,0)</f>
        <v>0</v>
      </c>
      <c r="AB2250" s="10" t="str">
        <f>Tableau1[[#This Row],[DOI]]</f>
        <v>doi: 10.1016/j.neuropsychologia.2017.02.011</v>
      </c>
      <c r="AC2250" s="13" t="str">
        <f>Tableau1[[#This Row],[Authors]]&amp;", "&amp;Tableau1[[#This Row],[Title]]&amp;" "&amp;Tableau1[[#This Row],[Journal]]&amp;". "&amp;Tableau1[[#This Row],[Year]]</f>
        <v>Geuzebroek AC, van den Berg AV., Impaired visual competition in patients with homonymous visual field defects. Neuropsychologia. 2017</v>
      </c>
    </row>
    <row r="2251" spans="1:29" ht="28.8" x14ac:dyDescent="0.3">
      <c r="A2251">
        <v>8352</v>
      </c>
      <c r="B2251" t="s">
        <v>11047</v>
      </c>
      <c r="C2251" t="s">
        <v>21233</v>
      </c>
      <c r="D2251" t="s">
        <v>31485</v>
      </c>
      <c r="E2251" t="s">
        <v>34417</v>
      </c>
      <c r="F2251" s="10"/>
      <c r="G2251">
        <v>2017</v>
      </c>
      <c r="J2251">
        <v>0.2020637705722591</v>
      </c>
      <c r="L2251" t="s">
        <v>42695</v>
      </c>
      <c r="M2251">
        <v>27929753</v>
      </c>
      <c r="Q2251" s="10"/>
      <c r="R2251" s="11">
        <f t="shared" si="70"/>
        <v>0</v>
      </c>
      <c r="U2251" s="11">
        <f t="shared" si="71"/>
        <v>0</v>
      </c>
      <c r="Y2251" s="11">
        <f>IF(SUM(Tableau1[[#This Row],[Other access]:[Sci-hub access]])&gt;=1,1,0)</f>
        <v>0</v>
      </c>
      <c r="Z2251" s="12">
        <f>IF(OR(Tableau1[[#This Row],[Access R1 + S1+ T1 ]]&gt;=1,Tableau1[[#This Row],[Access V1 +W1 + X1]]&gt;=1),1,0)</f>
        <v>0</v>
      </c>
      <c r="AB2251" s="10" t="str">
        <f>Tableau1[[#This Row],[DOI]]</f>
        <v>doi: 10.1080/19420862.2016.1268305</v>
      </c>
      <c r="AC2251" s="13" t="str">
        <f>Tableau1[[#This Row],[Authors]]&amp;", "&amp;Tableau1[[#This Row],[Title]]&amp;" "&amp;Tableau1[[#This Row],[Journal]]&amp;". "&amp;Tableau1[[#This Row],[Year]]</f>
        <v>Ding K, Eaton L, Bowley D, Rieser M, Chang Q, Harris MC, Clabbers A, Dong F, Shen J, Hackett SF, Touw DS, Bixby J, Zhong S, Benatuil L, Bose S, Grinnell C, Preston GM, Iyer R, Sadhukhan R, Marchie S, Overmeyer G, Ghayur T, et al., Generation and characterization of ABBV642, a dual variable domain immunoglobulin molecule (DVD-Ig) that potently neutralizes VEGF and PDGF-BB and is designed for the treatment of exudative age-related macular degeneration. MAbs. 2017</v>
      </c>
    </row>
    <row r="2252" spans="1:29" x14ac:dyDescent="0.3">
      <c r="A2252">
        <v>1161</v>
      </c>
      <c r="B2252" t="s">
        <v>4423</v>
      </c>
      <c r="C2252" t="s">
        <v>14676</v>
      </c>
      <c r="D2252" t="s">
        <v>24844</v>
      </c>
      <c r="E2252" t="s">
        <v>2479</v>
      </c>
      <c r="F2252" s="10"/>
      <c r="G2252">
        <v>2017</v>
      </c>
      <c r="J2252">
        <v>0.20213012348373072</v>
      </c>
      <c r="L2252" t="s">
        <v>35648</v>
      </c>
      <c r="M2252">
        <v>29016406</v>
      </c>
      <c r="Q2252" s="10"/>
      <c r="R2252" s="11">
        <f t="shared" si="70"/>
        <v>0</v>
      </c>
      <c r="U2252" s="11">
        <f t="shared" si="71"/>
        <v>0</v>
      </c>
      <c r="Y2252" s="11">
        <f>IF(SUM(Tableau1[[#This Row],[Other access]:[Sci-hub access]])&gt;=1,1,0)</f>
        <v>0</v>
      </c>
      <c r="Z2252" s="12">
        <f>IF(OR(Tableau1[[#This Row],[Access R1 + S1+ T1 ]]&gt;=1,Tableau1[[#This Row],[Access V1 +W1 + X1]]&gt;=1),1,0)</f>
        <v>0</v>
      </c>
      <c r="AB2252" s="10" t="str">
        <f>Tableau1[[#This Row],[DOI]]</f>
        <v>doi: 10.1097/ICO.0000000000001354</v>
      </c>
      <c r="AC2252" s="13" t="str">
        <f>Tableau1[[#This Row],[Authors]]&amp;", "&amp;Tableau1[[#This Row],[Title]]&amp;" "&amp;Tableau1[[#This Row],[Journal]]&amp;". "&amp;Tableau1[[#This Row],[Year]]</f>
        <v>Perez VL., Visualization of Immune Responses in the Cornea. Cornea. 2017</v>
      </c>
    </row>
    <row r="2253" spans="1:29" x14ac:dyDescent="0.3">
      <c r="A2253">
        <v>8198</v>
      </c>
      <c r="B2253" t="s">
        <v>10909</v>
      </c>
      <c r="C2253" t="s">
        <v>21097</v>
      </c>
      <c r="D2253" t="s">
        <v>31347</v>
      </c>
      <c r="E2253" t="s">
        <v>34412</v>
      </c>
      <c r="F2253" s="10"/>
      <c r="G2253">
        <v>2017</v>
      </c>
      <c r="J2253">
        <v>0.20228452249830509</v>
      </c>
      <c r="L2253" t="s">
        <v>42544</v>
      </c>
      <c r="M2253">
        <v>27978785</v>
      </c>
      <c r="Q2253" s="10"/>
      <c r="R2253" s="11">
        <f t="shared" si="70"/>
        <v>0</v>
      </c>
      <c r="U2253" s="11">
        <f t="shared" si="71"/>
        <v>0</v>
      </c>
      <c r="Y2253" s="11">
        <f>IF(SUM(Tableau1[[#This Row],[Other access]:[Sci-hub access]])&gt;=1,1,0)</f>
        <v>0</v>
      </c>
      <c r="Z2253" s="12">
        <f>IF(OR(Tableau1[[#This Row],[Access R1 + S1+ T1 ]]&gt;=1,Tableau1[[#This Row],[Access V1 +W1 + X1]]&gt;=1),1,0)</f>
        <v>0</v>
      </c>
      <c r="AB2253" s="10" t="str">
        <f>Tableau1[[#This Row],[DOI]]</f>
        <v>doi: 10.2174/1573396312666161213114223</v>
      </c>
      <c r="AC2253" s="13" t="str">
        <f>Tableau1[[#This Row],[Authors]]&amp;", "&amp;Tableau1[[#This Row],[Title]]&amp;" "&amp;Tableau1[[#This Row],[Journal]]&amp;". "&amp;Tableau1[[#This Row],[Year]]</f>
        <v>Cooper S, Rubens J, Bodurtha J., Five Pediatric Cancers - Update on Genetic Implications. Curr Pediatr Rev. 2017</v>
      </c>
    </row>
    <row r="2254" spans="1:29" x14ac:dyDescent="0.3">
      <c r="A2254">
        <v>8516</v>
      </c>
      <c r="B2254" t="s">
        <v>11187</v>
      </c>
      <c r="C2254" t="s">
        <v>21371</v>
      </c>
      <c r="D2254" t="s">
        <v>31626</v>
      </c>
      <c r="E2254" t="s">
        <v>34225</v>
      </c>
      <c r="F2254" s="10"/>
      <c r="G2254">
        <v>2017</v>
      </c>
      <c r="J2254">
        <v>0.20231988861239714</v>
      </c>
      <c r="L2254" t="s">
        <v>42852</v>
      </c>
      <c r="M2254">
        <v>27899224</v>
      </c>
      <c r="Q2254" s="10"/>
      <c r="R2254" s="11">
        <f t="shared" si="70"/>
        <v>0</v>
      </c>
      <c r="U2254" s="11">
        <f t="shared" si="71"/>
        <v>0</v>
      </c>
      <c r="Y2254" s="11">
        <f>IF(SUM(Tableau1[[#This Row],[Other access]:[Sci-hub access]])&gt;=1,1,0)</f>
        <v>0</v>
      </c>
      <c r="Z2254" s="12">
        <f>IF(OR(Tableau1[[#This Row],[Access R1 + S1+ T1 ]]&gt;=1,Tableau1[[#This Row],[Access V1 +W1 + X1]]&gt;=1),1,0)</f>
        <v>0</v>
      </c>
      <c r="AB2254" s="10" t="str">
        <f>Tableau1[[#This Row],[DOI]]</f>
        <v>doi: 10.1016/j.jaut.2016.11.003</v>
      </c>
      <c r="AC2254" s="13" t="str">
        <f>Tableau1[[#This Row],[Authors]]&amp;", "&amp;Tableau1[[#This Row],[Title]]&amp;" "&amp;Tableau1[[#This Row],[Journal]]&amp;". "&amp;Tableau1[[#This Row],[Year]]</f>
        <v>Chen Y, Chauhan SK, Tan X, Dana R., Interleukin-7 and -15 maintain pathogenic memory Th17 cells in autoimmunity. J Autoimmun. 2017</v>
      </c>
    </row>
    <row r="2255" spans="1:29" x14ac:dyDescent="0.3">
      <c r="A2255">
        <v>9496</v>
      </c>
      <c r="B2255" t="s">
        <v>12060</v>
      </c>
      <c r="C2255" t="s">
        <v>22235</v>
      </c>
      <c r="D2255" t="s">
        <v>32506</v>
      </c>
      <c r="E2255" t="s">
        <v>2445</v>
      </c>
      <c r="F2255" s="10"/>
      <c r="G2255">
        <v>2017</v>
      </c>
      <c r="J2255">
        <v>0.20245155720598729</v>
      </c>
      <c r="L2255" t="s">
        <v>43779</v>
      </c>
      <c r="M2255">
        <v>27668930</v>
      </c>
      <c r="Q2255" s="10"/>
      <c r="R2255" s="11">
        <f t="shared" si="70"/>
        <v>0</v>
      </c>
      <c r="U2255" s="11">
        <f t="shared" si="71"/>
        <v>0</v>
      </c>
      <c r="Y2255" s="11">
        <f>IF(SUM(Tableau1[[#This Row],[Other access]:[Sci-hub access]])&gt;=1,1,0)</f>
        <v>0</v>
      </c>
      <c r="Z2255" s="12">
        <f>IF(OR(Tableau1[[#This Row],[Access R1 + S1+ T1 ]]&gt;=1,Tableau1[[#This Row],[Access V1 +W1 + X1]]&gt;=1),1,0)</f>
        <v>0</v>
      </c>
      <c r="AB2255" s="10" t="str">
        <f>Tableau1[[#This Row],[DOI]]</f>
        <v>doi: 10.1097/IAE.0000000000001319</v>
      </c>
      <c r="AC2255" s="13" t="str">
        <f>Tableau1[[#This Row],[Authors]]&amp;", "&amp;Tableau1[[#This Row],[Title]]&amp;" "&amp;Tableau1[[#This Row],[Journal]]&amp;". "&amp;Tableau1[[#This Row],[Year]]</f>
        <v>Cohen MN, Houston SK 3rd, Roberts AL, Eagle RC Jr, Gupta OP., ANALYSIS OF PARS PLANA VITRECTOMY INCISIONS USING LIVE BACTERIA. Retina. 2017</v>
      </c>
    </row>
    <row r="2256" spans="1:29" x14ac:dyDescent="0.3">
      <c r="A2256">
        <v>8743</v>
      </c>
      <c r="B2256" t="s">
        <v>11387</v>
      </c>
      <c r="C2256" t="s">
        <v>21572</v>
      </c>
      <c r="D2256" t="s">
        <v>31827</v>
      </c>
      <c r="E2256" t="s">
        <v>2792</v>
      </c>
      <c r="F2256" s="10"/>
      <c r="G2256">
        <v>2017</v>
      </c>
      <c r="J2256">
        <v>0.2024584581680684</v>
      </c>
      <c r="L2256" t="s">
        <v>43079</v>
      </c>
      <c r="M2256">
        <v>27852581</v>
      </c>
      <c r="Q2256" s="10"/>
      <c r="R2256" s="11">
        <f t="shared" si="70"/>
        <v>0</v>
      </c>
      <c r="U2256" s="11">
        <f t="shared" si="71"/>
        <v>0</v>
      </c>
      <c r="Y2256" s="11">
        <f>IF(SUM(Tableau1[[#This Row],[Other access]:[Sci-hub access]])&gt;=1,1,0)</f>
        <v>0</v>
      </c>
      <c r="Z2256" s="12">
        <f>IF(OR(Tableau1[[#This Row],[Access R1 + S1+ T1 ]]&gt;=1,Tableau1[[#This Row],[Access V1 +W1 + X1]]&gt;=1),1,0)</f>
        <v>0</v>
      </c>
      <c r="AB2256" s="10" t="str">
        <f>Tableau1[[#This Row],[DOI]]</f>
        <v>doi: 10.1136/archdischild-2016-311775</v>
      </c>
      <c r="AC2256" s="13" t="str">
        <f>Tableau1[[#This Row],[Authors]]&amp;", "&amp;Tableau1[[#This Row],[Title]]&amp;" "&amp;Tableau1[[#This Row],[Journal]]&amp;". "&amp;Tableau1[[#This Row],[Year]]</f>
        <v>Keil S, Fielder A, Sargent J., Management of children and young people with vision impairment: diagnosis, developmental challenges and outcomes. Arch Dis Child. 2017</v>
      </c>
    </row>
    <row r="2257" spans="1:29" x14ac:dyDescent="0.3">
      <c r="A2257">
        <v>2830</v>
      </c>
      <c r="B2257" t="s">
        <v>6033</v>
      </c>
      <c r="C2257" t="s">
        <v>16279</v>
      </c>
      <c r="D2257" t="s">
        <v>26457</v>
      </c>
      <c r="E2257" t="s">
        <v>2632</v>
      </c>
      <c r="F2257" s="10"/>
      <c r="G2257">
        <v>2017</v>
      </c>
      <c r="J2257">
        <v>0.2026063098004881</v>
      </c>
      <c r="L2257" t="s">
        <v>37289</v>
      </c>
      <c r="M2257">
        <v>28676462</v>
      </c>
      <c r="Q2257" s="10"/>
      <c r="R2257" s="11">
        <f t="shared" si="70"/>
        <v>0</v>
      </c>
      <c r="U2257" s="11">
        <f t="shared" si="71"/>
        <v>0</v>
      </c>
      <c r="Y2257" s="11">
        <f>IF(SUM(Tableau1[[#This Row],[Other access]:[Sci-hub access]])&gt;=1,1,0)</f>
        <v>0</v>
      </c>
      <c r="Z2257" s="12">
        <f>IF(OR(Tableau1[[#This Row],[Access R1 + S1+ T1 ]]&gt;=1,Tableau1[[#This Row],[Access V1 +W1 + X1]]&gt;=1),1,0)</f>
        <v>0</v>
      </c>
      <c r="AB2257" s="10" t="str">
        <f>Tableau1[[#This Row],[DOI]]</f>
        <v>doi: 10.1016/j.wneu.2017.06.151</v>
      </c>
      <c r="AC2257" s="13" t="str">
        <f>Tableau1[[#This Row],[Authors]]&amp;", "&amp;Tableau1[[#This Row],[Title]]&amp;" "&amp;Tableau1[[#This Row],[Journal]]&amp;". "&amp;Tableau1[[#This Row],[Year]]</f>
        <v>Chinezu R, Fomekong F, Lasolle H, Trouillas J, Vasiljevic A, Raverot G, Jouanneau E., Risks and Benefits of Endoscopic Transsphenoidal Surgery for Nonfunctioning Pituitary Adenomas in Patients of the Ninth Decade. World Neurosurg. 2017</v>
      </c>
    </row>
    <row r="2258" spans="1:29" x14ac:dyDescent="0.3">
      <c r="A2258">
        <v>7165</v>
      </c>
      <c r="B2258" t="s">
        <v>10006</v>
      </c>
      <c r="C2258" t="s">
        <v>20208</v>
      </c>
      <c r="D2258" t="s">
        <v>30440</v>
      </c>
      <c r="E2258" t="s">
        <v>2465</v>
      </c>
      <c r="F2258" s="10"/>
      <c r="G2258">
        <v>2017</v>
      </c>
      <c r="J2258">
        <v>0.20266450634018052</v>
      </c>
      <c r="L2258" t="s">
        <v>41521</v>
      </c>
      <c r="M2258">
        <v>28121960</v>
      </c>
      <c r="Q2258" s="10"/>
      <c r="R2258" s="11">
        <f t="shared" si="70"/>
        <v>0</v>
      </c>
      <c r="U2258" s="11">
        <f t="shared" si="71"/>
        <v>0</v>
      </c>
      <c r="Y2258" s="11">
        <f>IF(SUM(Tableau1[[#This Row],[Other access]:[Sci-hub access]])&gt;=1,1,0)</f>
        <v>0</v>
      </c>
      <c r="Z2258" s="12">
        <f>IF(OR(Tableau1[[#This Row],[Access R1 + S1+ T1 ]]&gt;=1,Tableau1[[#This Row],[Access V1 +W1 + X1]]&gt;=1),1,0)</f>
        <v>0</v>
      </c>
      <c r="AB2258" s="10" t="str">
        <f>Tableau1[[#This Row],[DOI]]</f>
        <v>doi: 10.1097/MD.0000000000006017</v>
      </c>
      <c r="AC2258" s="13" t="str">
        <f>Tableau1[[#This Row],[Authors]]&amp;", "&amp;Tableau1[[#This Row],[Title]]&amp;" "&amp;Tableau1[[#This Row],[Journal]]&amp;". "&amp;Tableau1[[#This Row],[Year]]</f>
        <v>Chen K, Xie Y, Zhao L, Mo Z., Hyperthyroidism-associated hypercalcemic crisis: A case report and review of the literature. Medicine (Baltimore). 2017</v>
      </c>
    </row>
    <row r="2259" spans="1:29" ht="28.8" x14ac:dyDescent="0.3">
      <c r="A2259">
        <v>6591</v>
      </c>
      <c r="B2259" t="s">
        <v>9506</v>
      </c>
      <c r="C2259" t="s">
        <v>19713</v>
      </c>
      <c r="D2259" t="s">
        <v>29938</v>
      </c>
      <c r="E2259" t="s">
        <v>2443</v>
      </c>
      <c r="F2259" s="10"/>
      <c r="G2259">
        <v>2017</v>
      </c>
      <c r="J2259">
        <v>0.20271637421798727</v>
      </c>
      <c r="L2259" t="s">
        <v>40956</v>
      </c>
      <c r="M2259">
        <v>28192796</v>
      </c>
      <c r="Q2259" s="10"/>
      <c r="R2259" s="11">
        <f t="shared" si="70"/>
        <v>0</v>
      </c>
      <c r="U2259" s="11">
        <f t="shared" si="71"/>
        <v>0</v>
      </c>
      <c r="Y2259" s="11">
        <f>IF(SUM(Tableau1[[#This Row],[Other access]:[Sci-hub access]])&gt;=1,1,0)</f>
        <v>0</v>
      </c>
      <c r="Z2259" s="12">
        <f>IF(OR(Tableau1[[#This Row],[Access R1 + S1+ T1 ]]&gt;=1,Tableau1[[#This Row],[Access V1 +W1 + X1]]&gt;=1),1,0)</f>
        <v>0</v>
      </c>
      <c r="AB2259" s="10" t="str">
        <f>Tableau1[[#This Row],[DOI]]</f>
        <v>doi: 10.1167/iovs.16-20515</v>
      </c>
      <c r="AC2259" s="13" t="str">
        <f>Tableau1[[#This Row],[Authors]]&amp;", "&amp;Tableau1[[#This Row],[Title]]&amp;" "&amp;Tableau1[[#This Row],[Journal]]&amp;". "&amp;Tableau1[[#This Row],[Year]]</f>
        <v>Martin-Merida I, Sanchez-Alcudia R, Fernandez-San Jose P, Blanco-Kelly F, Perez-Carro R, Rodriguez-Jacy da Silva L, Almoguera B, Garcia-Sandoval B, Lopez-Molina MI, Avila-Fernandez A, Carballo M, Corton M, Ayuso C., Analysis of the PRPF31 Gene in Spanish Autosomal Dominant Retinitis Pigmentosa Patients: A Novel Genomic Rearrangement. Invest Ophthalmol Vis Sci. 2017</v>
      </c>
    </row>
    <row r="2260" spans="1:29" x14ac:dyDescent="0.3">
      <c r="A2260">
        <v>7290</v>
      </c>
      <c r="B2260" t="s">
        <v>10110</v>
      </c>
      <c r="C2260" t="s">
        <v>20312</v>
      </c>
      <c r="D2260" t="s">
        <v>30544</v>
      </c>
      <c r="E2260" t="s">
        <v>2567</v>
      </c>
      <c r="F2260" s="10"/>
      <c r="G2260">
        <v>2017</v>
      </c>
      <c r="J2260">
        <v>0.20287214878050819</v>
      </c>
      <c r="L2260" t="s">
        <v>41646</v>
      </c>
      <c r="M2260">
        <v>28108439</v>
      </c>
      <c r="Q2260" s="10"/>
      <c r="R2260" s="11">
        <f t="shared" si="70"/>
        <v>0</v>
      </c>
      <c r="U2260" s="11">
        <f t="shared" si="71"/>
        <v>0</v>
      </c>
      <c r="Y2260" s="11">
        <f>IF(SUM(Tableau1[[#This Row],[Other access]:[Sci-hub access]])&gt;=1,1,0)</f>
        <v>0</v>
      </c>
      <c r="Z2260" s="12">
        <f>IF(OR(Tableau1[[#This Row],[Access R1 + S1+ T1 ]]&gt;=1,Tableau1[[#This Row],[Access V1 +W1 + X1]]&gt;=1),1,0)</f>
        <v>0</v>
      </c>
      <c r="AB2260" s="10" t="str">
        <f>Tableau1[[#This Row],[DOI]]</f>
        <v>doi: 10.1136/bcr-2016-218016</v>
      </c>
      <c r="AC2260" s="13" t="str">
        <f>Tableau1[[#This Row],[Authors]]&amp;", "&amp;Tableau1[[#This Row],[Title]]&amp;" "&amp;Tableau1[[#This Row],[Journal]]&amp;". "&amp;Tableau1[[#This Row],[Year]]</f>
        <v>Codipilly DC, Gavrilova RH, Tangalos EG., De novo 2p16.1 microdeletion with metastatic esophageal adenocarcinoma. BMJ Case Rep. 2017</v>
      </c>
    </row>
    <row r="2261" spans="1:29" x14ac:dyDescent="0.3">
      <c r="A2261">
        <v>10409</v>
      </c>
      <c r="B2261" t="s">
        <v>12901</v>
      </c>
      <c r="C2261" t="s">
        <v>23068</v>
      </c>
      <c r="D2261" t="s">
        <v>33354</v>
      </c>
      <c r="E2261" t="s">
        <v>2469</v>
      </c>
      <c r="F2261" s="10"/>
      <c r="G2261">
        <v>2017</v>
      </c>
      <c r="J2261">
        <v>0.20295789957191324</v>
      </c>
      <c r="L2261" t="s">
        <v>44659</v>
      </c>
      <c r="M2261">
        <v>27328027</v>
      </c>
      <c r="Q2261" s="10"/>
      <c r="R2261" s="11">
        <f t="shared" si="70"/>
        <v>0</v>
      </c>
      <c r="U2261" s="11">
        <f t="shared" si="71"/>
        <v>0</v>
      </c>
      <c r="Y2261" s="11">
        <f>IF(SUM(Tableau1[[#This Row],[Other access]:[Sci-hub access]])&gt;=1,1,0)</f>
        <v>0</v>
      </c>
      <c r="Z2261" s="12">
        <f>IF(OR(Tableau1[[#This Row],[Access R1 + S1+ T1 ]]&gt;=1,Tableau1[[#This Row],[Access V1 +W1 + X1]]&gt;=1),1,0)</f>
        <v>0</v>
      </c>
      <c r="AB2261" s="10" t="str">
        <f>Tableau1[[#This Row],[DOI]]</f>
        <v>doi: 10.3109/08820538.2015.1131834</v>
      </c>
      <c r="AC2261" s="13" t="str">
        <f>Tableau1[[#This Row],[Authors]]&amp;", "&amp;Tableau1[[#This Row],[Title]]&amp;" "&amp;Tableau1[[#This Row],[Journal]]&amp;". "&amp;Tableau1[[#This Row],[Year]]</f>
        <v>Luk S, Stroman L, Kang S, Natkunarajah M, Duguid G., Patient Perception and Emotional Disturbance in Out-of-Hour Ophthalmic Emergency Care. Semin Ophthalmol. 2017</v>
      </c>
    </row>
    <row r="2262" spans="1:29" x14ac:dyDescent="0.3">
      <c r="A2262">
        <v>2532</v>
      </c>
      <c r="B2262" t="s">
        <v>5753</v>
      </c>
      <c r="C2262" t="s">
        <v>15999</v>
      </c>
      <c r="D2262" t="s">
        <v>26176</v>
      </c>
      <c r="E2262" t="s">
        <v>2441</v>
      </c>
      <c r="F2262" s="10"/>
      <c r="G2262">
        <v>2017</v>
      </c>
      <c r="J2262">
        <v>0.2030578922179912</v>
      </c>
      <c r="L2262" t="s">
        <v>36996</v>
      </c>
      <c r="M2262">
        <v>28728924</v>
      </c>
      <c r="Q2262" s="10"/>
      <c r="R2262" s="11">
        <f t="shared" si="70"/>
        <v>0</v>
      </c>
      <c r="U2262" s="11">
        <f t="shared" si="71"/>
        <v>0</v>
      </c>
      <c r="Y2262" s="11">
        <f>IF(SUM(Tableau1[[#This Row],[Other access]:[Sci-hub access]])&gt;=1,1,0)</f>
        <v>0</v>
      </c>
      <c r="Z2262" s="12">
        <f>IF(OR(Tableau1[[#This Row],[Access R1 + S1+ T1 ]]&gt;=1,Tableau1[[#This Row],[Access V1 +W1 + X1]]&gt;=1),1,0)</f>
        <v>0</v>
      </c>
      <c r="AB2262" s="10" t="str">
        <f>Tableau1[[#This Row],[DOI]]</f>
        <v>doi: 10.1016/j.ophtha.2017.06.020</v>
      </c>
      <c r="AC2262" s="13" t="str">
        <f>Tableau1[[#This Row],[Authors]]&amp;", "&amp;Tableau1[[#This Row],[Title]]&amp;" "&amp;Tableau1[[#This Row],[Journal]]&amp;". "&amp;Tableau1[[#This Row],[Year]]</f>
        <v>Weber KP, Rappoport D, Dysli M, Schmückle Meier T, Marks GB, Bockisch CJ, Landau K, MacDougall HG., Strabismus Measurements with Novel Video Goggles. Ophthalmology. 2017</v>
      </c>
    </row>
    <row r="2263" spans="1:29" x14ac:dyDescent="0.3">
      <c r="A2263">
        <v>4953</v>
      </c>
      <c r="B2263" t="s">
        <v>8048</v>
      </c>
      <c r="C2263" t="s">
        <v>18277</v>
      </c>
      <c r="D2263" t="s">
        <v>28478</v>
      </c>
      <c r="E2263" t="s">
        <v>2597</v>
      </c>
      <c r="F2263" s="10"/>
      <c r="G2263">
        <v>2017</v>
      </c>
      <c r="J2263">
        <v>0.20314471676637813</v>
      </c>
      <c r="L2263" t="s">
        <v>39361</v>
      </c>
      <c r="M2263">
        <v>28388348</v>
      </c>
      <c r="Q2263" s="10"/>
      <c r="R2263" s="11">
        <f t="shared" si="70"/>
        <v>0</v>
      </c>
      <c r="U2263" s="11">
        <f t="shared" si="71"/>
        <v>0</v>
      </c>
      <c r="Y2263" s="11">
        <f>IF(SUM(Tableau1[[#This Row],[Other access]:[Sci-hub access]])&gt;=1,1,0)</f>
        <v>0</v>
      </c>
      <c r="Z2263" s="12">
        <f>IF(OR(Tableau1[[#This Row],[Access R1 + S1+ T1 ]]&gt;=1,Tableau1[[#This Row],[Access V1 +W1 + X1]]&gt;=1),1,0)</f>
        <v>0</v>
      </c>
      <c r="AB2263" s="10" t="str">
        <f>Tableau1[[#This Row],[DOI]]</f>
        <v>doi: 10.1080/01676830.2017.1279660</v>
      </c>
      <c r="AC2263" s="13" t="str">
        <f>Tableau1[[#This Row],[Authors]]&amp;", "&amp;Tableau1[[#This Row],[Title]]&amp;" "&amp;Tableau1[[#This Row],[Journal]]&amp;". "&amp;Tableau1[[#This Row],[Year]]</f>
        <v>Wu CY, Kahana A., Geriatric patients are predisposed to strabismus following thyroid-related orbital decompression surgery: A multivariate analysis. Orbit. 2017</v>
      </c>
    </row>
    <row r="2264" spans="1:29" x14ac:dyDescent="0.3">
      <c r="A2264">
        <v>10706</v>
      </c>
      <c r="B2264" t="s">
        <v>2309</v>
      </c>
      <c r="C2264" t="s">
        <v>2310</v>
      </c>
      <c r="D2264" t="s">
        <v>2311</v>
      </c>
      <c r="E2264" t="s">
        <v>2618</v>
      </c>
      <c r="F2264" s="10"/>
      <c r="G2264">
        <v>2017</v>
      </c>
      <c r="J2264">
        <v>0.20319553712322491</v>
      </c>
      <c r="L2264" t="s">
        <v>44953</v>
      </c>
      <c r="M2264">
        <v>27093552</v>
      </c>
      <c r="Q2264" s="10"/>
      <c r="R2264" s="11">
        <f t="shared" si="70"/>
        <v>0</v>
      </c>
      <c r="U2264" s="11">
        <f t="shared" si="71"/>
        <v>0</v>
      </c>
      <c r="Y2264" s="11">
        <f>IF(SUM(Tableau1[[#This Row],[Other access]:[Sci-hub access]])&gt;=1,1,0)</f>
        <v>0</v>
      </c>
      <c r="Z2264" s="12">
        <f>IF(OR(Tableau1[[#This Row],[Access R1 + S1+ T1 ]]&gt;=1,Tableau1[[#This Row],[Access V1 +W1 + X1]]&gt;=1),1,0)</f>
        <v>0</v>
      </c>
      <c r="AB2264" s="10" t="str">
        <f>Tableau1[[#This Row],[DOI]]</f>
        <v>doi: 10.1159/000445113</v>
      </c>
      <c r="AC2264" s="13" t="str">
        <f>Tableau1[[#This Row],[Authors]]&amp;", "&amp;Tableau1[[#This Row],[Title]]&amp;" "&amp;Tableau1[[#This Row],[Journal]]&amp;". "&amp;Tableau1[[#This Row],[Year]]</f>
        <v>Dhombres F, Friszer S, Maurice P, Gonzales M, Kieffer F, Garel C, Jouannic JM., Prognosis of Fetal Parenchymal Cerebral Lesions without Ventriculomegaly in Congenital Toxoplasmosis Infection. Fetal Diagn Ther. 2017</v>
      </c>
    </row>
    <row r="2265" spans="1:29" x14ac:dyDescent="0.3">
      <c r="A2265">
        <v>6446</v>
      </c>
      <c r="B2265" t="s">
        <v>9381</v>
      </c>
      <c r="C2265" t="s">
        <v>19589</v>
      </c>
      <c r="D2265" t="s">
        <v>29812</v>
      </c>
      <c r="E2265" t="s">
        <v>2486</v>
      </c>
      <c r="F2265" s="10"/>
      <c r="G2265">
        <v>2017</v>
      </c>
      <c r="J2265">
        <v>0.20321289998146952</v>
      </c>
      <c r="L2265" t="s">
        <v>40815</v>
      </c>
      <c r="M2265">
        <v>28211200</v>
      </c>
      <c r="Q2265" s="10"/>
      <c r="R2265" s="11">
        <f t="shared" si="70"/>
        <v>0</v>
      </c>
      <c r="U2265" s="11">
        <f t="shared" si="71"/>
        <v>0</v>
      </c>
      <c r="Y2265" s="11">
        <f>IF(SUM(Tableau1[[#This Row],[Other access]:[Sci-hub access]])&gt;=1,1,0)</f>
        <v>0</v>
      </c>
      <c r="Z2265" s="12">
        <f>IF(OR(Tableau1[[#This Row],[Access R1 + S1+ T1 ]]&gt;=1,Tableau1[[#This Row],[Access V1 +W1 + X1]]&gt;=1),1,0)</f>
        <v>0</v>
      </c>
      <c r="AB2265" s="10" t="str">
        <f>Tableau1[[#This Row],[DOI]]</f>
        <v>doi: 10.1111/aos.13412</v>
      </c>
      <c r="AC2265" s="13" t="str">
        <f>Tableau1[[#This Row],[Authors]]&amp;", "&amp;Tableau1[[#This Row],[Title]]&amp;" "&amp;Tableau1[[#This Row],[Journal]]&amp;". "&amp;Tableau1[[#This Row],[Year]]</f>
        <v>Thvilum M, Brandt F, Brix TH, Hegedüs L., The interrelation between hypothyroidism and glaucoma: a critical review and meta-analyses. Acta Ophthalmol. 2017</v>
      </c>
    </row>
    <row r="2266" spans="1:29" ht="28.8" x14ac:dyDescent="0.3">
      <c r="A2266">
        <v>2649</v>
      </c>
      <c r="B2266" t="s">
        <v>5864</v>
      </c>
      <c r="C2266" t="s">
        <v>16110</v>
      </c>
      <c r="D2266" t="s">
        <v>26287</v>
      </c>
      <c r="E2266" t="s">
        <v>2443</v>
      </c>
      <c r="F2266" s="10"/>
      <c r="G2266">
        <v>2017</v>
      </c>
      <c r="J2266">
        <v>0.20328505898979665</v>
      </c>
      <c r="L2266" t="s">
        <v>37112</v>
      </c>
      <c r="M2266">
        <v>28715581</v>
      </c>
      <c r="Q2266" s="10"/>
      <c r="R2266" s="11">
        <f t="shared" si="70"/>
        <v>0</v>
      </c>
      <c r="U2266" s="11">
        <f t="shared" si="71"/>
        <v>0</v>
      </c>
      <c r="Y2266" s="11">
        <f>IF(SUM(Tableau1[[#This Row],[Other access]:[Sci-hub access]])&gt;=1,1,0)</f>
        <v>0</v>
      </c>
      <c r="Z2266" s="12">
        <f>IF(OR(Tableau1[[#This Row],[Access R1 + S1+ T1 ]]&gt;=1,Tableau1[[#This Row],[Access V1 +W1 + X1]]&gt;=1),1,0)</f>
        <v>0</v>
      </c>
      <c r="AB2266" s="10" t="str">
        <f>Tableau1[[#This Row],[DOI]]</f>
        <v>doi: 10.1167/iovs.17-21466</v>
      </c>
      <c r="AC2266" s="13" t="str">
        <f>Tableau1[[#This Row],[Authors]]&amp;", "&amp;Tableau1[[#This Row],[Title]]&amp;" "&amp;Tableau1[[#This Row],[Journal]]&amp;". "&amp;Tableau1[[#This Row],[Year]]</f>
        <v>dell'Omo R, Scupola A, Viggiano D, Sammarco MG, De Turris S, Romano MR, Grimaldi G, dell'Omo E, Costagliola C., Incidence and Factors Influencing Retinal Displacement in Eyes Treated for Rhegmatogenous Retinal Detachment With Vitrectomy and Gas or Silicone Oil. Invest Ophthalmol Vis Sci. 2017</v>
      </c>
    </row>
    <row r="2267" spans="1:29" x14ac:dyDescent="0.3">
      <c r="A2267">
        <v>8394</v>
      </c>
      <c r="B2267" t="s">
        <v>11078</v>
      </c>
      <c r="C2267" t="s">
        <v>21264</v>
      </c>
      <c r="D2267" t="s">
        <v>31516</v>
      </c>
      <c r="E2267" t="s">
        <v>2640</v>
      </c>
      <c r="F2267" s="10"/>
      <c r="G2267">
        <v>2017</v>
      </c>
      <c r="J2267">
        <v>0.20357544100736846</v>
      </c>
      <c r="L2267" t="s">
        <v>42735</v>
      </c>
      <c r="M2267">
        <v>27922676</v>
      </c>
      <c r="Q2267" s="10"/>
      <c r="R2267" s="11">
        <f t="shared" si="70"/>
        <v>0</v>
      </c>
      <c r="U2267" s="11">
        <f t="shared" si="71"/>
        <v>0</v>
      </c>
      <c r="Y2267" s="11">
        <f>IF(SUM(Tableau1[[#This Row],[Other access]:[Sci-hub access]])&gt;=1,1,0)</f>
        <v>0</v>
      </c>
      <c r="Z2267" s="12">
        <f>IF(OR(Tableau1[[#This Row],[Access R1 + S1+ T1 ]]&gt;=1,Tableau1[[#This Row],[Access V1 +W1 + X1]]&gt;=1),1,0)</f>
        <v>0</v>
      </c>
      <c r="AB2267" s="10" t="str">
        <f>Tableau1[[#This Row],[DOI]]</f>
        <v>doi: 10.3892/mmr.2016.5984</v>
      </c>
      <c r="AC2267" s="13" t="str">
        <f>Tableau1[[#This Row],[Authors]]&amp;", "&amp;Tableau1[[#This Row],[Title]]&amp;" "&amp;Tableau1[[#This Row],[Journal]]&amp;". "&amp;Tableau1[[#This Row],[Year]]</f>
        <v>Huo Y, Xie X, Jiang B., Identification of functional pathways associated with the conditional ablation of serum response factor in Dstncorn1 mice. Mol Med Rep. 2017</v>
      </c>
    </row>
    <row r="2268" spans="1:29" x14ac:dyDescent="0.3">
      <c r="A2268">
        <v>8460</v>
      </c>
      <c r="B2268" t="s">
        <v>11138</v>
      </c>
      <c r="C2268" t="s">
        <v>21323</v>
      </c>
      <c r="D2268" t="s">
        <v>31577</v>
      </c>
      <c r="E2268" t="s">
        <v>2529</v>
      </c>
      <c r="F2268" s="10"/>
      <c r="G2268">
        <v>2017</v>
      </c>
      <c r="J2268">
        <v>0.2035838048007923</v>
      </c>
      <c r="L2268" t="s">
        <v>42799</v>
      </c>
      <c r="M2268">
        <v>27911610</v>
      </c>
      <c r="Q2268" s="10"/>
      <c r="R2268" s="11">
        <f t="shared" si="70"/>
        <v>0</v>
      </c>
      <c r="U2268" s="11">
        <f t="shared" si="71"/>
        <v>0</v>
      </c>
      <c r="Y2268" s="11">
        <f>IF(SUM(Tableau1[[#This Row],[Other access]:[Sci-hub access]])&gt;=1,1,0)</f>
        <v>0</v>
      </c>
      <c r="Z2268" s="12">
        <f>IF(OR(Tableau1[[#This Row],[Access R1 + S1+ T1 ]]&gt;=1,Tableau1[[#This Row],[Access V1 +W1 + X1]]&gt;=1),1,0)</f>
        <v>0</v>
      </c>
      <c r="AB2268" s="10" t="str">
        <f>Tableau1[[#This Row],[DOI]]</f>
        <v>doi: 10.1080/02713683.2016.1250278</v>
      </c>
      <c r="AC2268" s="13" t="str">
        <f>Tableau1[[#This Row],[Authors]]&amp;", "&amp;Tableau1[[#This Row],[Title]]&amp;" "&amp;Tableau1[[#This Row],[Journal]]&amp;". "&amp;Tableau1[[#This Row],[Year]]</f>
        <v>López-Paniagua M, Nieto-Miguel T, de la Mata A, Galindo S, Herreras JM, Corrales RM, Calonge M., Successful Consecutive Expansion of Limbal Explants Using a Biosafe Culture Medium under Feeder Layer-Free Conditions. Curr Eye Res. 2017</v>
      </c>
    </row>
    <row r="2269" spans="1:29" x14ac:dyDescent="0.3">
      <c r="A2269">
        <v>35</v>
      </c>
      <c r="B2269" t="s">
        <v>3298</v>
      </c>
      <c r="C2269" t="s">
        <v>13559</v>
      </c>
      <c r="D2269" t="s">
        <v>23718</v>
      </c>
      <c r="E2269" t="s">
        <v>2465</v>
      </c>
      <c r="F2269" s="10"/>
      <c r="G2269">
        <v>2018</v>
      </c>
      <c r="J2269">
        <v>0.20366343808583753</v>
      </c>
      <c r="L2269" t="s">
        <v>34553</v>
      </c>
      <c r="M2269">
        <v>29480821</v>
      </c>
      <c r="Q2269" s="10"/>
      <c r="R2269" s="11">
        <f t="shared" si="70"/>
        <v>0</v>
      </c>
      <c r="U2269" s="11">
        <f t="shared" si="71"/>
        <v>0</v>
      </c>
      <c r="Y2269" s="11">
        <f>IF(SUM(Tableau1[[#This Row],[Other access]:[Sci-hub access]])&gt;=1,1,0)</f>
        <v>0</v>
      </c>
      <c r="Z2269" s="12">
        <f>IF(OR(Tableau1[[#This Row],[Access R1 + S1+ T1 ]]&gt;=1,Tableau1[[#This Row],[Access V1 +W1 + X1]]&gt;=1),1,0)</f>
        <v>0</v>
      </c>
      <c r="AB2269" s="10" t="str">
        <f>Tableau1[[#This Row],[DOI]]</f>
        <v>doi: 10.1097/MD.0000000000008697</v>
      </c>
      <c r="AC2269" s="13" t="str">
        <f>Tableau1[[#This Row],[Authors]]&amp;", "&amp;Tableau1[[#This Row],[Title]]&amp;" "&amp;Tableau1[[#This Row],[Journal]]&amp;". "&amp;Tableau1[[#This Row],[Year]]</f>
        <v>Song W, Zhang Y, Chen H, Du C., Delayed suprachoroidal hemorrhage after cataract surgery: A case report and brief review of literature. Medicine (Baltimore). 2018</v>
      </c>
    </row>
    <row r="2270" spans="1:29" x14ac:dyDescent="0.3">
      <c r="A2270">
        <v>3691</v>
      </c>
      <c r="B2270" t="s">
        <v>6862</v>
      </c>
      <c r="C2270" t="s">
        <v>17103</v>
      </c>
      <c r="D2270" t="s">
        <v>27286</v>
      </c>
      <c r="E2270" t="s">
        <v>2538</v>
      </c>
      <c r="F2270" s="10"/>
      <c r="G2270">
        <v>2017</v>
      </c>
      <c r="J2270">
        <v>0.20370661597804229</v>
      </c>
      <c r="L2270" t="s">
        <v>38135</v>
      </c>
      <c r="M2270">
        <v>28546695</v>
      </c>
      <c r="Q2270" s="10"/>
      <c r="R2270" s="11">
        <f t="shared" si="70"/>
        <v>0</v>
      </c>
      <c r="U2270" s="11">
        <f t="shared" si="71"/>
        <v>0</v>
      </c>
      <c r="Y2270" s="11">
        <f>IF(SUM(Tableau1[[#This Row],[Other access]:[Sci-hub access]])&gt;=1,1,0)</f>
        <v>0</v>
      </c>
      <c r="Z2270" s="12">
        <f>IF(OR(Tableau1[[#This Row],[Access R1 + S1+ T1 ]]&gt;=1,Tableau1[[#This Row],[Access V1 +W1 + X1]]&gt;=1),1,0)</f>
        <v>0</v>
      </c>
      <c r="AB2270" s="10" t="str">
        <f>Tableau1[[#This Row],[DOI]]</f>
        <v>doi: 10.4103/meajo.MEAJO_37_16</v>
      </c>
      <c r="AC2270" s="13" t="str">
        <f>Tableau1[[#This Row],[Authors]]&amp;", "&amp;Tableau1[[#This Row],[Title]]&amp;" "&amp;Tableau1[[#This Row],[Journal]]&amp;". "&amp;Tableau1[[#This Row],[Year]]</f>
        <v>Vasavada D, Baskaran P, Ramakrishnan S., Retinal Vascular Occlusion Secondary to Retrobulbar Injection: Case Report and Literature Review. Middle East Afr J Ophthalmol. 2017</v>
      </c>
    </row>
    <row r="2271" spans="1:29" x14ac:dyDescent="0.3">
      <c r="A2271">
        <v>8842</v>
      </c>
      <c r="B2271" t="s">
        <v>11474</v>
      </c>
      <c r="C2271" t="s">
        <v>21658</v>
      </c>
      <c r="D2271" t="s">
        <v>31914</v>
      </c>
      <c r="E2271" t="s">
        <v>34031</v>
      </c>
      <c r="F2271" s="10"/>
      <c r="G2271">
        <v>2017</v>
      </c>
      <c r="J2271">
        <v>0.2037226464430606</v>
      </c>
      <c r="L2271" t="s">
        <v>43178</v>
      </c>
      <c r="M2271">
        <v>27828721</v>
      </c>
      <c r="Q2271" s="10"/>
      <c r="R2271" s="11">
        <f t="shared" si="70"/>
        <v>0</v>
      </c>
      <c r="U2271" s="11">
        <f t="shared" si="71"/>
        <v>0</v>
      </c>
      <c r="Y2271" s="11">
        <f>IF(SUM(Tableau1[[#This Row],[Other access]:[Sci-hub access]])&gt;=1,1,0)</f>
        <v>0</v>
      </c>
      <c r="Z2271" s="12">
        <f>IF(OR(Tableau1[[#This Row],[Access R1 + S1+ T1 ]]&gt;=1,Tableau1[[#This Row],[Access V1 +W1 + X1]]&gt;=1),1,0)</f>
        <v>0</v>
      </c>
      <c r="AB2271" s="10" t="str">
        <f>Tableau1[[#This Row],[DOI]]</f>
        <v>doi: 10.1089/jop.2016.0036</v>
      </c>
      <c r="AC2271" s="13" t="str">
        <f>Tableau1[[#This Row],[Authors]]&amp;", "&amp;Tableau1[[#This Row],[Title]]&amp;" "&amp;Tableau1[[#This Row],[Journal]]&amp;". "&amp;Tableau1[[#This Row],[Year]]</f>
        <v>Yoo R, Choi YA, Cho BJ., Change in Central Corneal Thickness After the Discontinuation of Latanoprost in Normal Tension Glaucoma-Change in Central Corneal Thickness After Stop of Latanoprost. J Ocul Pharmacol Ther. 2017</v>
      </c>
    </row>
    <row r="2272" spans="1:29" x14ac:dyDescent="0.3">
      <c r="A2272">
        <v>9453</v>
      </c>
      <c r="B2272" t="s">
        <v>2015</v>
      </c>
      <c r="C2272" t="s">
        <v>2016</v>
      </c>
      <c r="D2272" t="s">
        <v>2017</v>
      </c>
      <c r="E2272" t="s">
        <v>2988</v>
      </c>
      <c r="F2272" s="10"/>
      <c r="G2272">
        <v>2017</v>
      </c>
      <c r="J2272">
        <v>0.20387180051481946</v>
      </c>
      <c r="L2272" t="e">
        <v>#VALUE!</v>
      </c>
      <c r="M2272">
        <v>27684357</v>
      </c>
      <c r="Q2272" s="10"/>
      <c r="R2272" s="11">
        <f t="shared" si="70"/>
        <v>0</v>
      </c>
      <c r="U2272" s="11">
        <f t="shared" si="71"/>
        <v>0</v>
      </c>
      <c r="Y2272" s="11">
        <f>IF(SUM(Tableau1[[#This Row],[Other access]:[Sci-hub access]])&gt;=1,1,0)</f>
        <v>0</v>
      </c>
      <c r="Z2272" s="12">
        <f>IF(OR(Tableau1[[#This Row],[Access R1 + S1+ T1 ]]&gt;=1,Tableau1[[#This Row],[Access V1 +W1 + X1]]&gt;=1),1,0)</f>
        <v>0</v>
      </c>
      <c r="AB2272" s="10" t="e">
        <f>Tableau1[[#This Row],[DOI]]</f>
        <v>#VALUE!</v>
      </c>
      <c r="AC2272" s="13" t="str">
        <f>Tableau1[[#This Row],[Authors]]&amp;", "&amp;Tableau1[[#This Row],[Title]]&amp;" "&amp;Tableau1[[#This Row],[Journal]]&amp;". "&amp;Tableau1[[#This Row],[Year]]</f>
        <v>Hatemi I, Hatemi G, Çelik AF., Systemic vasculitis and the gut. Curr Opin Rheumatol. 2017</v>
      </c>
    </row>
    <row r="2273" spans="1:29" x14ac:dyDescent="0.3">
      <c r="A2273">
        <v>4860</v>
      </c>
      <c r="B2273" t="s">
        <v>7962</v>
      </c>
      <c r="C2273" t="s">
        <v>18191</v>
      </c>
      <c r="D2273" t="s">
        <v>28392</v>
      </c>
      <c r="E2273" t="s">
        <v>2479</v>
      </c>
      <c r="F2273" s="10"/>
      <c r="G2273">
        <v>2017</v>
      </c>
      <c r="J2273">
        <v>0.20390543789960469</v>
      </c>
      <c r="L2273" t="s">
        <v>39270</v>
      </c>
      <c r="M2273">
        <v>28399037</v>
      </c>
      <c r="Q2273" s="10"/>
      <c r="R2273" s="11">
        <f t="shared" si="70"/>
        <v>0</v>
      </c>
      <c r="U2273" s="11">
        <f t="shared" si="71"/>
        <v>0</v>
      </c>
      <c r="Y2273" s="11">
        <f>IF(SUM(Tableau1[[#This Row],[Other access]:[Sci-hub access]])&gt;=1,1,0)</f>
        <v>0</v>
      </c>
      <c r="Z2273" s="12">
        <f>IF(OR(Tableau1[[#This Row],[Access R1 + S1+ T1 ]]&gt;=1,Tableau1[[#This Row],[Access V1 +W1 + X1]]&gt;=1),1,0)</f>
        <v>0</v>
      </c>
      <c r="AB2273" s="10" t="str">
        <f>Tableau1[[#This Row],[DOI]]</f>
        <v>doi: 10.1097/ICO.0000000000001191</v>
      </c>
      <c r="AC2273" s="13" t="str">
        <f>Tableau1[[#This Row],[Authors]]&amp;", "&amp;Tableau1[[#This Row],[Title]]&amp;" "&amp;Tableau1[[#This Row],[Journal]]&amp;". "&amp;Tableau1[[#This Row],[Year]]</f>
        <v>Tendler I, Pulitzer MP, Roggli V, Abramson DH, Marr BP., Ocular Argyrosis Mimicking Conjunctival Melanoma. Cornea. 2017</v>
      </c>
    </row>
    <row r="2274" spans="1:29" x14ac:dyDescent="0.3">
      <c r="A2274">
        <v>6107</v>
      </c>
      <c r="B2274" t="s">
        <v>841</v>
      </c>
      <c r="C2274" t="s">
        <v>842</v>
      </c>
      <c r="D2274" t="s">
        <v>843</v>
      </c>
      <c r="E2274" t="s">
        <v>3118</v>
      </c>
      <c r="F2274" s="10"/>
      <c r="G2274">
        <v>2017</v>
      </c>
      <c r="J2274">
        <v>0.20398095543463235</v>
      </c>
      <c r="L2274" t="s">
        <v>40481</v>
      </c>
      <c r="M2274">
        <v>28248918</v>
      </c>
      <c r="Q2274" s="10"/>
      <c r="R2274" s="11">
        <f t="shared" si="70"/>
        <v>0</v>
      </c>
      <c r="U2274" s="11">
        <f t="shared" si="71"/>
        <v>0</v>
      </c>
      <c r="Y2274" s="11">
        <f>IF(SUM(Tableau1[[#This Row],[Other access]:[Sci-hub access]])&gt;=1,1,0)</f>
        <v>0</v>
      </c>
      <c r="Z2274" s="12">
        <f>IF(OR(Tableau1[[#This Row],[Access R1 + S1+ T1 ]]&gt;=1,Tableau1[[#This Row],[Access V1 +W1 + X1]]&gt;=1),1,0)</f>
        <v>0</v>
      </c>
      <c r="AB2274" s="10" t="str">
        <f>Tableau1[[#This Row],[DOI]]</f>
        <v>doi: 10.1097/NRL.0000000000000111</v>
      </c>
      <c r="AC2274" s="13" t="str">
        <f>Tableau1[[#This Row],[Authors]]&amp;", "&amp;Tableau1[[#This Row],[Title]]&amp;" "&amp;Tableau1[[#This Row],[Journal]]&amp;". "&amp;Tableau1[[#This Row],[Year]]</f>
        <v>Maurya PK, Kulshreshtha D, Singh AK, Thacker AK., Stroke Associated With Varicella Zoster Vasculopathy: A Clinicoradiological Profile of 3 Patients. Neurologist. 2017</v>
      </c>
    </row>
    <row r="2275" spans="1:29" x14ac:dyDescent="0.3">
      <c r="A2275">
        <v>810</v>
      </c>
      <c r="B2275" t="s">
        <v>4073</v>
      </c>
      <c r="C2275" t="s">
        <v>14327</v>
      </c>
      <c r="D2275" t="s">
        <v>24493</v>
      </c>
      <c r="E2275" t="s">
        <v>2490</v>
      </c>
      <c r="F2275" s="10"/>
      <c r="G2275">
        <v>2018</v>
      </c>
      <c r="J2275">
        <v>0.2040023464586056</v>
      </c>
      <c r="L2275" t="s">
        <v>35303</v>
      </c>
      <c r="M2275">
        <v>29101009</v>
      </c>
      <c r="Q2275" s="10"/>
      <c r="R2275" s="11">
        <f t="shared" si="70"/>
        <v>0</v>
      </c>
      <c r="U2275" s="11">
        <f t="shared" si="71"/>
        <v>0</v>
      </c>
      <c r="Y2275" s="11">
        <f>IF(SUM(Tableau1[[#This Row],[Other access]:[Sci-hub access]])&gt;=1,1,0)</f>
        <v>0</v>
      </c>
      <c r="Z2275" s="12">
        <f>IF(OR(Tableau1[[#This Row],[Access R1 + S1+ T1 ]]&gt;=1,Tableau1[[#This Row],[Access V1 +W1 + X1]]&gt;=1),1,0)</f>
        <v>0</v>
      </c>
      <c r="AB2275" s="10" t="str">
        <f>Tableau1[[#This Row],[DOI]]</f>
        <v>doi: 10.1016/j.ajo.2017.10.018</v>
      </c>
      <c r="AC2275" s="13" t="str">
        <f>Tableau1[[#This Row],[Authors]]&amp;", "&amp;Tableau1[[#This Row],[Title]]&amp;" "&amp;Tableau1[[#This Row],[Journal]]&amp;". "&amp;Tableau1[[#This Row],[Year]]</f>
        <v>Salek SS, Pradeep A, Guly C, Ramanan AV, Rosenbaum JT., Uveitis and Juvenile Psoriatic Arthritis or Psoriasis. Am J Ophthalmol. 2018</v>
      </c>
    </row>
    <row r="2276" spans="1:29" x14ac:dyDescent="0.3">
      <c r="A2276">
        <v>10209</v>
      </c>
      <c r="B2276" t="s">
        <v>12714</v>
      </c>
      <c r="C2276" t="s">
        <v>22882</v>
      </c>
      <c r="D2276" t="s">
        <v>33166</v>
      </c>
      <c r="E2276" t="s">
        <v>2447</v>
      </c>
      <c r="F2276" s="10"/>
      <c r="G2276">
        <v>2017</v>
      </c>
      <c r="J2276">
        <v>0.20417856283486491</v>
      </c>
      <c r="L2276" t="s">
        <v>44464</v>
      </c>
      <c r="M2276">
        <v>27429224</v>
      </c>
      <c r="Q2276" s="10"/>
      <c r="R2276" s="11">
        <f t="shared" si="70"/>
        <v>0</v>
      </c>
      <c r="U2276" s="11">
        <f t="shared" si="71"/>
        <v>0</v>
      </c>
      <c r="Y2276" s="11">
        <f>IF(SUM(Tableau1[[#This Row],[Other access]:[Sci-hub access]])&gt;=1,1,0)</f>
        <v>0</v>
      </c>
      <c r="Z2276" s="12">
        <f>IF(OR(Tableau1[[#This Row],[Access R1 + S1+ T1 ]]&gt;=1,Tableau1[[#This Row],[Access V1 +W1 + X1]]&gt;=1),1,0)</f>
        <v>0</v>
      </c>
      <c r="AB2276" s="10" t="str">
        <f>Tableau1[[#This Row],[DOI]]</f>
        <v>doi: 10.1097/IOP.0000000000000744</v>
      </c>
      <c r="AC2276" s="13" t="str">
        <f>Tableau1[[#This Row],[Authors]]&amp;", "&amp;Tableau1[[#This Row],[Title]]&amp;" "&amp;Tableau1[[#This Row],[Journal]]&amp;". "&amp;Tableau1[[#This Row],[Year]]</f>
        <v>Adesina OO, Zaugg BE, Dries DC, Palmer CA, Patel BCK., Undifferentiated Nonrhabdomyosarcoma Soft Tissue Sarcoma of the Orbit. Ophthal Plast Reconstr Surg. 2017</v>
      </c>
    </row>
    <row r="2277" spans="1:29" x14ac:dyDescent="0.3">
      <c r="A2277">
        <v>10662</v>
      </c>
      <c r="B2277" t="s">
        <v>13129</v>
      </c>
      <c r="C2277" t="s">
        <v>23294</v>
      </c>
      <c r="D2277" t="s">
        <v>33582</v>
      </c>
      <c r="E2277" t="s">
        <v>2457</v>
      </c>
      <c r="F2277" s="10"/>
      <c r="G2277">
        <v>2017</v>
      </c>
      <c r="J2277">
        <v>0.20425871908572379</v>
      </c>
      <c r="L2277" t="s">
        <v>44910</v>
      </c>
      <c r="M2277">
        <v>27124796</v>
      </c>
      <c r="Q2277" s="10"/>
      <c r="R2277" s="11">
        <f t="shared" si="70"/>
        <v>0</v>
      </c>
      <c r="U2277" s="11">
        <f t="shared" si="71"/>
        <v>0</v>
      </c>
      <c r="Y2277" s="11">
        <f>IF(SUM(Tableau1[[#This Row],[Other access]:[Sci-hub access]])&gt;=1,1,0)</f>
        <v>0</v>
      </c>
      <c r="Z2277" s="12">
        <f>IF(OR(Tableau1[[#This Row],[Access R1 + S1+ T1 ]]&gt;=1,Tableau1[[#This Row],[Access V1 +W1 + X1]]&gt;=1),1,0)</f>
        <v>0</v>
      </c>
      <c r="AB2277" s="10" t="str">
        <f>Tableau1[[#This Row],[DOI]]</f>
        <v>doi: 10.1097/ICB.0000000000000328</v>
      </c>
      <c r="AC2277" s="13" t="str">
        <f>Tableau1[[#This Row],[Authors]]&amp;", "&amp;Tableau1[[#This Row],[Title]]&amp;" "&amp;Tableau1[[#This Row],[Journal]]&amp;". "&amp;Tableau1[[#This Row],[Year]]</f>
        <v>Trese MGJ, Nudleman ED, Besirli CG., PERIPHERAL RETINAL VASCULOPATHY IN COCKAYNE SYNDROME. Retin Cases Brief Rep. 2017</v>
      </c>
    </row>
    <row r="2278" spans="1:29" x14ac:dyDescent="0.3">
      <c r="A2278">
        <v>4105</v>
      </c>
      <c r="B2278" t="s">
        <v>7251</v>
      </c>
      <c r="C2278" t="s">
        <v>17488</v>
      </c>
      <c r="D2278" t="s">
        <v>27679</v>
      </c>
      <c r="E2278" t="s">
        <v>2583</v>
      </c>
      <c r="F2278" s="10"/>
      <c r="G2278">
        <v>2017</v>
      </c>
      <c r="J2278">
        <v>0.20427509552659684</v>
      </c>
      <c r="L2278" t="s">
        <v>38536</v>
      </c>
      <c r="M2278">
        <v>28484955</v>
      </c>
      <c r="Q2278" s="10"/>
      <c r="R2278" s="11">
        <f t="shared" si="70"/>
        <v>0</v>
      </c>
      <c r="U2278" s="11">
        <f t="shared" si="71"/>
        <v>0</v>
      </c>
      <c r="Y2278" s="11">
        <f>IF(SUM(Tableau1[[#This Row],[Other access]:[Sci-hub access]])&gt;=1,1,0)</f>
        <v>0</v>
      </c>
      <c r="Z2278" s="12">
        <f>IF(OR(Tableau1[[#This Row],[Access R1 + S1+ T1 ]]&gt;=1,Tableau1[[#This Row],[Access V1 +W1 + X1]]&gt;=1),1,0)</f>
        <v>0</v>
      </c>
      <c r="AB2278" s="10" t="str">
        <f>Tableau1[[#This Row],[DOI]]</f>
        <v>doi: 10.1007/s12325-017-0548-1</v>
      </c>
      <c r="AC2278" s="13" t="str">
        <f>Tableau1[[#This Row],[Authors]]&amp;", "&amp;Tableau1[[#This Row],[Title]]&amp;" "&amp;Tableau1[[#This Row],[Journal]]&amp;". "&amp;Tableau1[[#This Row],[Year]]</f>
        <v>Dervenis N, Mikropoulou AM, Tranos P, Dervenis P., Ranibizumab in the Treatment of Diabetic Macular Edema: A Review of the Current Status, Unmet Needs, and Emerging Challenges. Adv Ther. 2017</v>
      </c>
    </row>
    <row r="2279" spans="1:29" ht="28.8" x14ac:dyDescent="0.3">
      <c r="A2279">
        <v>8479</v>
      </c>
      <c r="B2279" t="s">
        <v>1712</v>
      </c>
      <c r="C2279" t="s">
        <v>1713</v>
      </c>
      <c r="D2279" t="s">
        <v>1714</v>
      </c>
      <c r="E2279" t="s">
        <v>2811</v>
      </c>
      <c r="F2279" s="10"/>
      <c r="G2279">
        <v>2017</v>
      </c>
      <c r="J2279">
        <v>0.20433167768312233</v>
      </c>
      <c r="L2279" t="s">
        <v>42818</v>
      </c>
      <c r="M2279">
        <v>27908408</v>
      </c>
      <c r="Q2279" s="10"/>
      <c r="R2279" s="11">
        <f t="shared" si="70"/>
        <v>0</v>
      </c>
      <c r="U2279" s="11">
        <f t="shared" si="71"/>
        <v>0</v>
      </c>
      <c r="Y2279" s="11">
        <f>IF(SUM(Tableau1[[#This Row],[Other access]:[Sci-hub access]])&gt;=1,1,0)</f>
        <v>0</v>
      </c>
      <c r="Z2279" s="12">
        <f>IF(OR(Tableau1[[#This Row],[Access R1 + S1+ T1 ]]&gt;=1,Tableau1[[#This Row],[Access V1 +W1 + X1]]&gt;=1),1,0)</f>
        <v>0</v>
      </c>
      <c r="AB2279" s="10" t="str">
        <f>Tableau1[[#This Row],[DOI]]</f>
        <v>doi: 10.1016/j.jtemb.2016.09.005</v>
      </c>
      <c r="AC2279" s="13" t="str">
        <f>Tableau1[[#This Row],[Authors]]&amp;", "&amp;Tableau1[[#This Row],[Title]]&amp;" "&amp;Tableau1[[#This Row],[Journal]]&amp;". "&amp;Tableau1[[#This Row],[Year]]</f>
        <v>Jafri AJA, Arfuzir NNN, Lambuk L, Iezhitsa I, Agarwal R, Agarwal P, Razali N, Krasilnikova A, Kharitonova M, Demidov V, Serebryansky E, Skalny A, Spasov A, Yusof APM, Ismail NM., Protective effect of magnesium acetyltaurate against NMDA-induced retinal damage involves restoration of minerals and trace elements homeostasis. J Trace Elem Med Biol. 2017</v>
      </c>
    </row>
    <row r="2280" spans="1:29" x14ac:dyDescent="0.3">
      <c r="A2280">
        <v>7301</v>
      </c>
      <c r="B2280" t="s">
        <v>10120</v>
      </c>
      <c r="C2280" t="s">
        <v>20322</v>
      </c>
      <c r="D2280" t="s">
        <v>30554</v>
      </c>
      <c r="E2280" t="s">
        <v>2523</v>
      </c>
      <c r="F2280" s="10"/>
      <c r="G2280">
        <v>2017</v>
      </c>
      <c r="J2280">
        <v>0.20445650483633537</v>
      </c>
      <c r="L2280" t="s">
        <v>41657</v>
      </c>
      <c r="M2280">
        <v>28106893</v>
      </c>
      <c r="Q2280" s="10"/>
      <c r="R2280" s="11">
        <f t="shared" si="70"/>
        <v>0</v>
      </c>
      <c r="U2280" s="11">
        <f t="shared" si="71"/>
        <v>0</v>
      </c>
      <c r="Y2280" s="11">
        <f>IF(SUM(Tableau1[[#This Row],[Other access]:[Sci-hub access]])&gt;=1,1,0)</f>
        <v>0</v>
      </c>
      <c r="Z2280" s="12">
        <f>IF(OR(Tableau1[[#This Row],[Access R1 + S1+ T1 ]]&gt;=1,Tableau1[[#This Row],[Access V1 +W1 + X1]]&gt;=1),1,0)</f>
        <v>0</v>
      </c>
      <c r="AB2280" s="10" t="str">
        <f>Tableau1[[#This Row],[DOI]]</f>
        <v>doi: 10.1038/eye.2016.302</v>
      </c>
      <c r="AC2280" s="13" t="str">
        <f>Tableau1[[#This Row],[Authors]]&amp;", "&amp;Tableau1[[#This Row],[Title]]&amp;" "&amp;Tableau1[[#This Row],[Journal]]&amp;". "&amp;Tableau1[[#This Row],[Year]]</f>
        <v>Yang MK, Kim N, Choung HK, Khwarg SI., Long-term outcome of conjunctival fixation sutures to the sclera for prolapsed subconjunctival orbital fat. Eye (Lond). 2017</v>
      </c>
    </row>
    <row r="2281" spans="1:29" ht="28.8" x14ac:dyDescent="0.3">
      <c r="A2281">
        <v>9980</v>
      </c>
      <c r="B2281" t="s">
        <v>12504</v>
      </c>
      <c r="C2281" t="s">
        <v>22673</v>
      </c>
      <c r="D2281" t="s">
        <v>32952</v>
      </c>
      <c r="E2281" t="s">
        <v>2471</v>
      </c>
      <c r="F2281" s="10"/>
      <c r="G2281">
        <v>2017</v>
      </c>
      <c r="J2281">
        <v>0.20453503974637033</v>
      </c>
      <c r="L2281" t="s">
        <v>44238</v>
      </c>
      <c r="M2281">
        <v>27515168</v>
      </c>
      <c r="Q2281" s="10"/>
      <c r="R2281" s="11">
        <f t="shared" si="70"/>
        <v>0</v>
      </c>
      <c r="U2281" s="11">
        <f t="shared" si="71"/>
        <v>0</v>
      </c>
      <c r="Y2281" s="11">
        <f>IF(SUM(Tableau1[[#This Row],[Other access]:[Sci-hub access]])&gt;=1,1,0)</f>
        <v>0</v>
      </c>
      <c r="Z2281" s="12">
        <f>IF(OR(Tableau1[[#This Row],[Access R1 + S1+ T1 ]]&gt;=1,Tableau1[[#This Row],[Access V1 +W1 + X1]]&gt;=1),1,0)</f>
        <v>0</v>
      </c>
      <c r="AB2281" s="10" t="str">
        <f>Tableau1[[#This Row],[DOI]]</f>
        <v>doi: 10.1007/s10792-016-0322-4</v>
      </c>
      <c r="AC2281" s="13" t="str">
        <f>Tableau1[[#This Row],[Authors]]&amp;", "&amp;Tableau1[[#This Row],[Title]]&amp;" "&amp;Tableau1[[#This Row],[Journal]]&amp;". "&amp;Tableau1[[#This Row],[Year]]</f>
        <v>Eguchi H, Kusaka S, Arimura-Koike E, Tachibana K, Tsujioka D, Fukuda M, Shimomura Y., Intraoperative optical coherence tomography (RESCAN(®) 700) for detecting iris incarceration and iridocorneal adhesion during keratoplasty. Int Ophthalmol. 2017</v>
      </c>
    </row>
    <row r="2282" spans="1:29" ht="28.8" x14ac:dyDescent="0.3">
      <c r="A2282">
        <v>8178</v>
      </c>
      <c r="B2282" t="s">
        <v>10890</v>
      </c>
      <c r="C2282" t="s">
        <v>21078</v>
      </c>
      <c r="D2282" t="s">
        <v>31328</v>
      </c>
      <c r="E2282" t="s">
        <v>2541</v>
      </c>
      <c r="F2282" s="10"/>
      <c r="G2282">
        <v>2017</v>
      </c>
      <c r="J2282">
        <v>0.20488857885733924</v>
      </c>
      <c r="L2282" t="s">
        <v>42524</v>
      </c>
      <c r="M2282">
        <v>27984351</v>
      </c>
      <c r="Q2282" s="10"/>
      <c r="R2282" s="11">
        <f t="shared" si="70"/>
        <v>0</v>
      </c>
      <c r="U2282" s="11">
        <f t="shared" si="71"/>
        <v>0</v>
      </c>
      <c r="Y2282" s="11">
        <f>IF(SUM(Tableau1[[#This Row],[Other access]:[Sci-hub access]])&gt;=1,1,0)</f>
        <v>0</v>
      </c>
      <c r="Z2282" s="12">
        <f>IF(OR(Tableau1[[#This Row],[Access R1 + S1+ T1 ]]&gt;=1,Tableau1[[#This Row],[Access V1 +W1 + X1]]&gt;=1),1,0)</f>
        <v>0</v>
      </c>
      <c r="AB2282" s="10" t="str">
        <f>Tableau1[[#This Row],[DOI]]</f>
        <v>doi: 10.1097/WNO.0000000000000470</v>
      </c>
      <c r="AC2282" s="13" t="str">
        <f>Tableau1[[#This Row],[Authors]]&amp;", "&amp;Tableau1[[#This Row],[Title]]&amp;" "&amp;Tableau1[[#This Row],[Journal]]&amp;". "&amp;Tableau1[[#This Row],[Year]]</f>
        <v>Hata M, Oishi A, Muraoka Y, Miyamoto K, Kawai K, Yokota S, Fujimoto M, Miyata M, Yoshimura N., Structural and Functional Analyses in Nonarteritic Anterior Ischemic Optic Neuropathy: Optical Coherence Tomography Angiography Study. J Neuroophthalmol. 2017</v>
      </c>
    </row>
    <row r="2283" spans="1:29" x14ac:dyDescent="0.3">
      <c r="A2283">
        <v>5610</v>
      </c>
      <c r="B2283" t="s">
        <v>8644</v>
      </c>
      <c r="C2283" t="s">
        <v>18864</v>
      </c>
      <c r="D2283" t="s">
        <v>29074</v>
      </c>
      <c r="E2283" t="s">
        <v>2479</v>
      </c>
      <c r="F2283" s="10"/>
      <c r="G2283">
        <v>2017</v>
      </c>
      <c r="J2283">
        <v>0.20491792221711524</v>
      </c>
      <c r="L2283" t="s">
        <v>39997</v>
      </c>
      <c r="M2283">
        <v>28306600</v>
      </c>
      <c r="Q2283" s="10"/>
      <c r="R2283" s="11">
        <f t="shared" si="70"/>
        <v>0</v>
      </c>
      <c r="U2283" s="11">
        <f t="shared" si="71"/>
        <v>0</v>
      </c>
      <c r="Y2283" s="11">
        <f>IF(SUM(Tableau1[[#This Row],[Other access]:[Sci-hub access]])&gt;=1,1,0)</f>
        <v>0</v>
      </c>
      <c r="Z2283" s="12">
        <f>IF(OR(Tableau1[[#This Row],[Access R1 + S1+ T1 ]]&gt;=1,Tableau1[[#This Row],[Access V1 +W1 + X1]]&gt;=1),1,0)</f>
        <v>0</v>
      </c>
      <c r="AB2283" s="10" t="str">
        <f>Tableau1[[#This Row],[DOI]]</f>
        <v>doi: 10.1097/ICO.0000000000001177</v>
      </c>
      <c r="AC2283" s="13" t="str">
        <f>Tableau1[[#This Row],[Authors]]&amp;", "&amp;Tableau1[[#This Row],[Title]]&amp;" "&amp;Tableau1[[#This Row],[Journal]]&amp;". "&amp;Tableau1[[#This Row],[Year]]</f>
        <v>Fajgenbaum MA, Hollick EJ., Modeling Endothelial Cell Loss After Descemet Stripping Endothelial Keratoplasty: Data From 5 Years of Follow-up. Cornea. 2017</v>
      </c>
    </row>
    <row r="2284" spans="1:29" x14ac:dyDescent="0.3">
      <c r="A2284">
        <v>6530</v>
      </c>
      <c r="B2284" t="s">
        <v>9451</v>
      </c>
      <c r="C2284" t="s">
        <v>19659</v>
      </c>
      <c r="D2284" t="s">
        <v>29882</v>
      </c>
      <c r="E2284" t="s">
        <v>2822</v>
      </c>
      <c r="F2284" s="10"/>
      <c r="G2284">
        <v>2017</v>
      </c>
      <c r="J2284">
        <v>0.20498443254807486</v>
      </c>
      <c r="L2284" t="s">
        <v>40895</v>
      </c>
      <c r="M2284">
        <v>28197299</v>
      </c>
      <c r="Q2284" s="10"/>
      <c r="R2284" s="11">
        <f t="shared" si="70"/>
        <v>0</v>
      </c>
      <c r="U2284" s="11">
        <f t="shared" si="71"/>
        <v>0</v>
      </c>
      <c r="Y2284" s="11">
        <f>IF(SUM(Tableau1[[#This Row],[Other access]:[Sci-hub access]])&gt;=1,1,0)</f>
        <v>0</v>
      </c>
      <c r="Z2284" s="12">
        <f>IF(OR(Tableau1[[#This Row],[Access R1 + S1+ T1 ]]&gt;=1,Tableau1[[#This Row],[Access V1 +W1 + X1]]&gt;=1),1,0)</f>
        <v>0</v>
      </c>
      <c r="AB2284" s="10" t="str">
        <f>Tableau1[[#This Row],[DOI]]</f>
        <v>doi: 10.1155/2017/3187594</v>
      </c>
      <c r="AC2284" s="13" t="str">
        <f>Tableau1[[#This Row],[Authors]]&amp;", "&amp;Tableau1[[#This Row],[Title]]&amp;" "&amp;Tableau1[[#This Row],[Journal]]&amp;". "&amp;Tableau1[[#This Row],[Year]]</f>
        <v>Balaiya S, Abu-Amero KK, Kondkar AA, Chalam KV., Sirtuins Expression and Their Role in Retinal Diseases. Oxid Med Cell Longev. 2017</v>
      </c>
    </row>
    <row r="2285" spans="1:29" ht="28.8" x14ac:dyDescent="0.3">
      <c r="A2285">
        <v>6863</v>
      </c>
      <c r="B2285" t="s">
        <v>9737</v>
      </c>
      <c r="C2285" t="s">
        <v>19941</v>
      </c>
      <c r="D2285" t="s">
        <v>30171</v>
      </c>
      <c r="E2285" t="s">
        <v>2490</v>
      </c>
      <c r="F2285" s="10"/>
      <c r="G2285">
        <v>2017</v>
      </c>
      <c r="J2285">
        <v>0.20504548175948101</v>
      </c>
      <c r="L2285" t="s">
        <v>41222</v>
      </c>
      <c r="M2285">
        <v>28153505</v>
      </c>
      <c r="Q2285" s="10"/>
      <c r="R2285" s="11">
        <f t="shared" si="70"/>
        <v>0</v>
      </c>
      <c r="U2285" s="11">
        <f t="shared" si="71"/>
        <v>0</v>
      </c>
      <c r="Y2285" s="11">
        <f>IF(SUM(Tableau1[[#This Row],[Other access]:[Sci-hub access]])&gt;=1,1,0)</f>
        <v>0</v>
      </c>
      <c r="Z2285" s="12">
        <f>IF(OR(Tableau1[[#This Row],[Access R1 + S1+ T1 ]]&gt;=1,Tableau1[[#This Row],[Access V1 +W1 + X1]]&gt;=1),1,0)</f>
        <v>0</v>
      </c>
      <c r="AB2285" s="10" t="str">
        <f>Tableau1[[#This Row],[DOI]]</f>
        <v>doi: 10.1016/j.ajo.2017.01.017</v>
      </c>
      <c r="AC2285" s="13" t="str">
        <f>Tableau1[[#This Row],[Authors]]&amp;", "&amp;Tableau1[[#This Row],[Title]]&amp;" "&amp;Tableau1[[#This Row],[Journal]]&amp;". "&amp;Tableau1[[#This Row],[Year]]</f>
        <v>Tan ACS, Yzer S, Atebara N, Marr BP, Verdijk RM, Dalm VASH, Freund KB, Yannuzzi L, Missotten T., Three Cases of Erdheim-Chester Disease With Intraocular Manifestations: Imaging and Histopathology Findings of a Rare Entity. Am J Ophthalmol. 2017</v>
      </c>
    </row>
    <row r="2286" spans="1:29" x14ac:dyDescent="0.3">
      <c r="A2286">
        <v>7624</v>
      </c>
      <c r="B2286" t="s">
        <v>1399</v>
      </c>
      <c r="C2286" t="s">
        <v>1400</v>
      </c>
      <c r="D2286" t="s">
        <v>1401</v>
      </c>
      <c r="E2286" t="s">
        <v>2584</v>
      </c>
      <c r="F2286" s="10"/>
      <c r="G2286">
        <v>2017</v>
      </c>
      <c r="J2286">
        <v>0.20505357486003206</v>
      </c>
      <c r="L2286" t="s">
        <v>41977</v>
      </c>
      <c r="M2286">
        <v>28071581</v>
      </c>
      <c r="Q2286" s="10"/>
      <c r="R2286" s="11">
        <f t="shared" si="70"/>
        <v>0</v>
      </c>
      <c r="U2286" s="11">
        <f t="shared" si="71"/>
        <v>0</v>
      </c>
      <c r="Y2286" s="11">
        <f>IF(SUM(Tableau1[[#This Row],[Other access]:[Sci-hub access]])&gt;=1,1,0)</f>
        <v>0</v>
      </c>
      <c r="Z2286" s="12">
        <f>IF(OR(Tableau1[[#This Row],[Access R1 + S1+ T1 ]]&gt;=1,Tableau1[[#This Row],[Access V1 +W1 + X1]]&gt;=1),1,0)</f>
        <v>0</v>
      </c>
      <c r="AB2286" s="10" t="str">
        <f>Tableau1[[#This Row],[DOI]]</f>
        <v>doi: 10.2174/0929866524666170110150436</v>
      </c>
      <c r="AC2286" s="13" t="str">
        <f>Tableau1[[#This Row],[Authors]]&amp;", "&amp;Tableau1[[#This Row],[Title]]&amp;" "&amp;Tableau1[[#This Row],[Journal]]&amp;". "&amp;Tableau1[[#This Row],[Year]]</f>
        <v>Lin N, Liu Q, Wang X, Ma J, Li Y., Role of AQP4 Antibody Serostatus and its Prediction of Visual Outcome in Neuromyelitis Optica: A Systematic Review and Meta-Analysis. Protein Pept Lett. 2017</v>
      </c>
    </row>
    <row r="2287" spans="1:29" x14ac:dyDescent="0.3">
      <c r="A2287">
        <v>2394</v>
      </c>
      <c r="B2287" t="s">
        <v>5620</v>
      </c>
      <c r="C2287" t="s">
        <v>15865</v>
      </c>
      <c r="D2287" t="s">
        <v>26042</v>
      </c>
      <c r="E2287" t="s">
        <v>2613</v>
      </c>
      <c r="F2287" s="10"/>
      <c r="G2287">
        <v>2017</v>
      </c>
      <c r="J2287">
        <v>0.20513499201324292</v>
      </c>
      <c r="L2287" t="s">
        <v>36859</v>
      </c>
      <c r="M2287">
        <v>28752697</v>
      </c>
      <c r="Q2287" s="10"/>
      <c r="R2287" s="11">
        <f t="shared" si="70"/>
        <v>0</v>
      </c>
      <c r="U2287" s="11">
        <f t="shared" si="71"/>
        <v>0</v>
      </c>
      <c r="Y2287" s="11">
        <f>IF(SUM(Tableau1[[#This Row],[Other access]:[Sci-hub access]])&gt;=1,1,0)</f>
        <v>0</v>
      </c>
      <c r="Z2287" s="12">
        <f>IF(OR(Tableau1[[#This Row],[Access R1 + S1+ T1 ]]&gt;=1,Tableau1[[#This Row],[Access V1 +W1 + X1]]&gt;=1),1,0)</f>
        <v>0</v>
      </c>
      <c r="AB2287" s="10" t="str">
        <f>Tableau1[[#This Row],[DOI]]</f>
        <v>doi: 10.3341/kjo.2016.0080</v>
      </c>
      <c r="AC2287" s="13" t="str">
        <f>Tableau1[[#This Row],[Authors]]&amp;", "&amp;Tableau1[[#This Row],[Title]]&amp;" "&amp;Tableau1[[#This Row],[Journal]]&amp;". "&amp;Tableau1[[#This Row],[Year]]</f>
        <v>Park YJ, Park KH, Woo SJ., Clinical Features of Pregnancy-associated Retinal and Choroidal Diseases Causing Acute Visual Disturbance. Korean J Ophthalmol. 2017</v>
      </c>
    </row>
    <row r="2288" spans="1:29" x14ac:dyDescent="0.3">
      <c r="A2288">
        <v>1737</v>
      </c>
      <c r="B2288" t="s">
        <v>4987</v>
      </c>
      <c r="C2288" t="s">
        <v>15235</v>
      </c>
      <c r="D2288" t="s">
        <v>25408</v>
      </c>
      <c r="E2288" t="s">
        <v>2440</v>
      </c>
      <c r="F2288" s="10"/>
      <c r="G2288">
        <v>2017</v>
      </c>
      <c r="J2288">
        <v>0.20517652145071796</v>
      </c>
      <c r="L2288" t="s">
        <v>36213</v>
      </c>
      <c r="M2288">
        <v>28887137</v>
      </c>
      <c r="Q2288" s="10"/>
      <c r="R2288" s="11">
        <f t="shared" si="70"/>
        <v>0</v>
      </c>
      <c r="U2288" s="11">
        <f t="shared" si="71"/>
        <v>0</v>
      </c>
      <c r="Y2288" s="11">
        <f>IF(SUM(Tableau1[[#This Row],[Other access]:[Sci-hub access]])&gt;=1,1,0)</f>
        <v>0</v>
      </c>
      <c r="Z2288" s="12">
        <f>IF(OR(Tableau1[[#This Row],[Access R1 + S1+ T1 ]]&gt;=1,Tableau1[[#This Row],[Access V1 +W1 + X1]]&gt;=1),1,0)</f>
        <v>0</v>
      </c>
      <c r="AB2288" s="10" t="str">
        <f>Tableau1[[#This Row],[DOI]]</f>
        <v>doi: 10.1016/j.exer.2017.09.001</v>
      </c>
      <c r="AC2288" s="13" t="str">
        <f>Tableau1[[#This Row],[Authors]]&amp;", "&amp;Tableau1[[#This Row],[Title]]&amp;" "&amp;Tableau1[[#This Row],[Journal]]&amp;". "&amp;Tableau1[[#This Row],[Year]]</f>
        <v>Ahn J, Ahn SE, Yang KS, Kim SW, Oh J., Effects of a high level of illumination before sleep at night on chorioretinal thickness and ocular biometry. Exp Eye Res. 2017</v>
      </c>
    </row>
    <row r="2289" spans="1:29" x14ac:dyDescent="0.3">
      <c r="A2289">
        <v>3590</v>
      </c>
      <c r="B2289" t="s">
        <v>6762</v>
      </c>
      <c r="C2289" t="s">
        <v>17004</v>
      </c>
      <c r="D2289" t="s">
        <v>27186</v>
      </c>
      <c r="E2289" t="s">
        <v>2456</v>
      </c>
      <c r="F2289" s="10"/>
      <c r="G2289">
        <v>2017</v>
      </c>
      <c r="J2289">
        <v>0.20519686041988794</v>
      </c>
      <c r="L2289" t="s">
        <v>38036</v>
      </c>
      <c r="M2289">
        <v>28564655</v>
      </c>
      <c r="Q2289" s="10"/>
      <c r="R2289" s="11">
        <f t="shared" si="70"/>
        <v>0</v>
      </c>
      <c r="U2289" s="11">
        <f t="shared" si="71"/>
        <v>0</v>
      </c>
      <c r="Y2289" s="11">
        <f>IF(SUM(Tableau1[[#This Row],[Other access]:[Sci-hub access]])&gt;=1,1,0)</f>
        <v>0</v>
      </c>
      <c r="Z2289" s="12">
        <f>IF(OR(Tableau1[[#This Row],[Access R1 + S1+ T1 ]]&gt;=1,Tableau1[[#This Row],[Access V1 +W1 + X1]]&gt;=1),1,0)</f>
        <v>0</v>
      </c>
      <c r="AB2289" s="10" t="str">
        <f>Tableau1[[#This Row],[DOI]]</f>
        <v>doi: 10.1159/000475603</v>
      </c>
      <c r="AC2289" s="13" t="str">
        <f>Tableau1[[#This Row],[Authors]]&amp;", "&amp;Tableau1[[#This Row],[Title]]&amp;" "&amp;Tableau1[[#This Row],[Journal]]&amp;". "&amp;Tableau1[[#This Row],[Year]]</f>
        <v>Noma H, Mimura T, Yasuda K, Motohashi R, Kotake O, Shimura M., Aqueous Humor Levels of Soluble Vascular Endothelial Growth Factor Receptor and Inflammatory Factors in Diabetic Macular Edema. Ophthalmologica. 2017</v>
      </c>
    </row>
    <row r="2290" spans="1:29" x14ac:dyDescent="0.3">
      <c r="A2290">
        <v>4243</v>
      </c>
      <c r="B2290" t="s">
        <v>7379</v>
      </c>
      <c r="C2290" t="s">
        <v>17615</v>
      </c>
      <c r="D2290" t="s">
        <v>27807</v>
      </c>
      <c r="E2290" t="s">
        <v>34193</v>
      </c>
      <c r="F2290" s="10"/>
      <c r="G2290">
        <v>2017</v>
      </c>
      <c r="J2290">
        <v>0.20520207217563113</v>
      </c>
      <c r="L2290" t="e">
        <v>#VALUE!</v>
      </c>
      <c r="M2290">
        <v>28465658</v>
      </c>
      <c r="Q2290" s="10"/>
      <c r="R2290" s="11">
        <f t="shared" si="70"/>
        <v>0</v>
      </c>
      <c r="U2290" s="11">
        <f t="shared" si="71"/>
        <v>0</v>
      </c>
      <c r="Y2290" s="11">
        <f>IF(SUM(Tableau1[[#This Row],[Other access]:[Sci-hub access]])&gt;=1,1,0)</f>
        <v>0</v>
      </c>
      <c r="Z2290" s="12">
        <f>IF(OR(Tableau1[[#This Row],[Access R1 + S1+ T1 ]]&gt;=1,Tableau1[[#This Row],[Access V1 +W1 + X1]]&gt;=1),1,0)</f>
        <v>0</v>
      </c>
      <c r="AB2290" s="10" t="e">
        <f>Tableau1[[#This Row],[DOI]]</f>
        <v>#VALUE!</v>
      </c>
      <c r="AC2290" s="13" t="str">
        <f>Tableau1[[#This Row],[Authors]]&amp;", "&amp;Tableau1[[#This Row],[Title]]&amp;" "&amp;Tableau1[[#This Row],[Journal]]&amp;". "&amp;Tableau1[[#This Row],[Year]]</f>
        <v>Godisela KK, Reddy SS, Kumar CU, Saravanan N, Reddy PY, Jablonski MM, Ayyagari R, Reddy GB., Impact of obesity with impaired glucose tolerance on retinal degeneration in a rat model of metabolic syndrome. Mol Vis. 2017</v>
      </c>
    </row>
    <row r="2291" spans="1:29" x14ac:dyDescent="0.3">
      <c r="A2291">
        <v>8576</v>
      </c>
      <c r="B2291" t="s">
        <v>1742</v>
      </c>
      <c r="C2291" t="s">
        <v>1743</v>
      </c>
      <c r="D2291" t="s">
        <v>1744</v>
      </c>
      <c r="E2291" t="s">
        <v>3018</v>
      </c>
      <c r="F2291" s="10"/>
      <c r="G2291">
        <v>2017</v>
      </c>
      <c r="J2291">
        <v>0.20525436804371411</v>
      </c>
      <c r="L2291" t="s">
        <v>42912</v>
      </c>
      <c r="M2291">
        <v>27888891</v>
      </c>
      <c r="Q2291" s="10"/>
      <c r="R2291" s="11">
        <f t="shared" si="70"/>
        <v>0</v>
      </c>
      <c r="U2291" s="11">
        <f t="shared" si="71"/>
        <v>0</v>
      </c>
      <c r="Y2291" s="11">
        <f>IF(SUM(Tableau1[[#This Row],[Other access]:[Sci-hub access]])&gt;=1,1,0)</f>
        <v>0</v>
      </c>
      <c r="Z2291" s="12">
        <f>IF(OR(Tableau1[[#This Row],[Access R1 + S1+ T1 ]]&gt;=1,Tableau1[[#This Row],[Access V1 +W1 + X1]]&gt;=1),1,0)</f>
        <v>0</v>
      </c>
      <c r="AB2291" s="10" t="str">
        <f>Tableau1[[#This Row],[DOI]]</f>
        <v>doi: 10.1016/j.fsc.2016.08.007</v>
      </c>
      <c r="AC2291" s="13" t="str">
        <f>Tableau1[[#This Row],[Authors]]&amp;", "&amp;Tableau1[[#This Row],[Title]]&amp;" "&amp;Tableau1[[#This Row],[Journal]]&amp;". "&amp;Tableau1[[#This Row],[Year]]</f>
        <v>Chambers CB, Moe KS., Periorbital Scar Correction. Facial Plast Surg Clin North Am. 2017</v>
      </c>
    </row>
    <row r="2292" spans="1:29" x14ac:dyDescent="0.3">
      <c r="A2292">
        <v>2798</v>
      </c>
      <c r="B2292" t="s">
        <v>6002</v>
      </c>
      <c r="C2292" t="s">
        <v>16248</v>
      </c>
      <c r="D2292" t="s">
        <v>26426</v>
      </c>
      <c r="E2292" t="s">
        <v>2465</v>
      </c>
      <c r="F2292" s="10"/>
      <c r="G2292">
        <v>2017</v>
      </c>
      <c r="J2292">
        <v>0.20533201270380252</v>
      </c>
      <c r="L2292" t="s">
        <v>37257</v>
      </c>
      <c r="M2292">
        <v>28682904</v>
      </c>
      <c r="Q2292" s="10"/>
      <c r="R2292" s="11">
        <f t="shared" si="70"/>
        <v>0</v>
      </c>
      <c r="U2292" s="11">
        <f t="shared" si="71"/>
        <v>0</v>
      </c>
      <c r="Y2292" s="11">
        <f>IF(SUM(Tableau1[[#This Row],[Other access]:[Sci-hub access]])&gt;=1,1,0)</f>
        <v>0</v>
      </c>
      <c r="Z2292" s="12">
        <f>IF(OR(Tableau1[[#This Row],[Access R1 + S1+ T1 ]]&gt;=1,Tableau1[[#This Row],[Access V1 +W1 + X1]]&gt;=1),1,0)</f>
        <v>0</v>
      </c>
      <c r="AB2292" s="10" t="str">
        <f>Tableau1[[#This Row],[DOI]]</f>
        <v>doi: 10.1097/MD.0000000000007424</v>
      </c>
      <c r="AC2292" s="13" t="str">
        <f>Tableau1[[#This Row],[Authors]]&amp;", "&amp;Tableau1[[#This Row],[Title]]&amp;" "&amp;Tableau1[[#This Row],[Journal]]&amp;". "&amp;Tableau1[[#This Row],[Year]]</f>
        <v>Shin HY, Kim SH, Lee MY, Yoon SA, Kim SY, Lee YC., Sudden bilateral vision loss as the sole manifestation of posterior reversible encephalopathy syndrome from acute uremia: Clinical case report. Medicine (Baltimore). 2017</v>
      </c>
    </row>
    <row r="2293" spans="1:29" x14ac:dyDescent="0.3">
      <c r="A2293">
        <v>4281</v>
      </c>
      <c r="B2293" t="s">
        <v>7415</v>
      </c>
      <c r="C2293" t="s">
        <v>17651</v>
      </c>
      <c r="D2293" t="s">
        <v>27843</v>
      </c>
      <c r="E2293" t="s">
        <v>2541</v>
      </c>
      <c r="F2293" s="10"/>
      <c r="G2293">
        <v>2017</v>
      </c>
      <c r="J2293">
        <v>0.20534779808896819</v>
      </c>
      <c r="L2293" t="s">
        <v>38708</v>
      </c>
      <c r="M2293">
        <v>28459736</v>
      </c>
      <c r="Q2293" s="10"/>
      <c r="R2293" s="11">
        <f t="shared" si="70"/>
        <v>0</v>
      </c>
      <c r="U2293" s="11">
        <f t="shared" si="71"/>
        <v>0</v>
      </c>
      <c r="Y2293" s="11">
        <f>IF(SUM(Tableau1[[#This Row],[Other access]:[Sci-hub access]])&gt;=1,1,0)</f>
        <v>0</v>
      </c>
      <c r="Z2293" s="12">
        <f>IF(OR(Tableau1[[#This Row],[Access R1 + S1+ T1 ]]&gt;=1,Tableau1[[#This Row],[Access V1 +W1 + X1]]&gt;=1),1,0)</f>
        <v>0</v>
      </c>
      <c r="AB2293" s="10" t="str">
        <f>Tableau1[[#This Row],[DOI]]</f>
        <v>doi: 10.1097/WNO.0000000000000511</v>
      </c>
      <c r="AC2293" s="13" t="str">
        <f>Tableau1[[#This Row],[Authors]]&amp;", "&amp;Tableau1[[#This Row],[Title]]&amp;" "&amp;Tableau1[[#This Row],[Journal]]&amp;". "&amp;Tableau1[[#This Row],[Year]]</f>
        <v>Hoch MJ, Bruno MT, Shepherd TM., Advanced MRI of the Optic Nerve. J Neuroophthalmol. 2017</v>
      </c>
    </row>
    <row r="2294" spans="1:29" x14ac:dyDescent="0.3">
      <c r="A2294">
        <v>823</v>
      </c>
      <c r="B2294" t="s">
        <v>4086</v>
      </c>
      <c r="C2294" t="s">
        <v>14340</v>
      </c>
      <c r="D2294" t="s">
        <v>24506</v>
      </c>
      <c r="E2294" t="s">
        <v>2462</v>
      </c>
      <c r="F2294" s="10"/>
      <c r="G2294">
        <v>2017</v>
      </c>
      <c r="J2294">
        <v>0.20534900751011487</v>
      </c>
      <c r="L2294" t="s">
        <v>35316</v>
      </c>
      <c r="M2294">
        <v>29096624</v>
      </c>
      <c r="Q2294" s="10"/>
      <c r="R2294" s="11">
        <f t="shared" si="70"/>
        <v>0</v>
      </c>
      <c r="U2294" s="11">
        <f t="shared" si="71"/>
        <v>0</v>
      </c>
      <c r="Y2294" s="11">
        <f>IF(SUM(Tableau1[[#This Row],[Other access]:[Sci-hub access]])&gt;=1,1,0)</f>
        <v>0</v>
      </c>
      <c r="Z2294" s="12">
        <f>IF(OR(Tableau1[[#This Row],[Access R1 + S1+ T1 ]]&gt;=1,Tableau1[[#This Row],[Access V1 +W1 + X1]]&gt;=1),1,0)</f>
        <v>0</v>
      </c>
      <c r="AB2294" s="10" t="str">
        <f>Tableau1[[#This Row],[DOI]]</f>
        <v>doi: 10.1186/s12886-017-0592-2</v>
      </c>
      <c r="AC2294" s="13" t="str">
        <f>Tableau1[[#This Row],[Authors]]&amp;", "&amp;Tableau1[[#This Row],[Title]]&amp;" "&amp;Tableau1[[#This Row],[Journal]]&amp;". "&amp;Tableau1[[#This Row],[Year]]</f>
        <v>Vila N, Siblini A, Esposito E, Bravo-Filho V, Zoroquiain P, Aldrees S, Logan P, Arias L, Burnier MN., Blue-light filtering alters angiogenic signaling in human retinal pigmented epithelial cells culture model. BMC Ophthalmol. 2017</v>
      </c>
    </row>
    <row r="2295" spans="1:29" x14ac:dyDescent="0.3">
      <c r="A2295">
        <v>8218</v>
      </c>
      <c r="B2295" t="s">
        <v>10925</v>
      </c>
      <c r="C2295" t="s">
        <v>21112</v>
      </c>
      <c r="D2295" t="s">
        <v>31363</v>
      </c>
      <c r="E2295" t="s">
        <v>2880</v>
      </c>
      <c r="F2295" s="10"/>
      <c r="G2295">
        <v>2017</v>
      </c>
      <c r="J2295">
        <v>0.20540419885743721</v>
      </c>
      <c r="L2295" t="s">
        <v>42564</v>
      </c>
      <c r="M2295">
        <v>27976512</v>
      </c>
      <c r="Q2295" s="10"/>
      <c r="R2295" s="11">
        <f t="shared" si="70"/>
        <v>0</v>
      </c>
      <c r="U2295" s="11">
        <f t="shared" si="71"/>
        <v>0</v>
      </c>
      <c r="Y2295" s="11">
        <f>IF(SUM(Tableau1[[#This Row],[Other access]:[Sci-hub access]])&gt;=1,1,0)</f>
        <v>0</v>
      </c>
      <c r="Z2295" s="12">
        <f>IF(OR(Tableau1[[#This Row],[Access R1 + S1+ T1 ]]&gt;=1,Tableau1[[#This Row],[Access V1 +W1 + X1]]&gt;=1),1,0)</f>
        <v>0</v>
      </c>
      <c r="AB2295" s="10" t="str">
        <f>Tableau1[[#This Row],[DOI]]</f>
        <v>doi: 10.1111/jcmm.13030</v>
      </c>
      <c r="AC2295" s="13" t="str">
        <f>Tableau1[[#This Row],[Authors]]&amp;", "&amp;Tableau1[[#This Row],[Title]]&amp;" "&amp;Tableau1[[#This Row],[Journal]]&amp;". "&amp;Tableau1[[#This Row],[Year]]</f>
        <v>Kubo E, Shibata S, Shibata T, Kiyokawa E, Sasaki H, Singh DP., FGF2 antagonizes aberrant TGFβ regulation of tropomyosin: role for posterior capsule opacity. J Cell Mol Med. 2017</v>
      </c>
    </row>
    <row r="2296" spans="1:29" x14ac:dyDescent="0.3">
      <c r="A2296">
        <v>2954</v>
      </c>
      <c r="B2296" t="s">
        <v>6150</v>
      </c>
      <c r="C2296" t="s">
        <v>16395</v>
      </c>
      <c r="D2296" t="s">
        <v>26574</v>
      </c>
      <c r="E2296" t="s">
        <v>2462</v>
      </c>
      <c r="F2296" s="10"/>
      <c r="G2296">
        <v>2017</v>
      </c>
      <c r="J2296">
        <v>0.20543687442368608</v>
      </c>
      <c r="L2296" t="s">
        <v>37410</v>
      </c>
      <c r="M2296">
        <v>28659140</v>
      </c>
      <c r="Q2296" s="10"/>
      <c r="R2296" s="11">
        <f t="shared" si="70"/>
        <v>0</v>
      </c>
      <c r="U2296" s="11">
        <f t="shared" si="71"/>
        <v>0</v>
      </c>
      <c r="Y2296" s="11">
        <f>IF(SUM(Tableau1[[#This Row],[Other access]:[Sci-hub access]])&gt;=1,1,0)</f>
        <v>0</v>
      </c>
      <c r="Z2296" s="12">
        <f>IF(OR(Tableau1[[#This Row],[Access R1 + S1+ T1 ]]&gt;=1,Tableau1[[#This Row],[Access V1 +W1 + X1]]&gt;=1),1,0)</f>
        <v>0</v>
      </c>
      <c r="AB2296" s="10" t="str">
        <f>Tableau1[[#This Row],[DOI]]</f>
        <v>doi: 10.1186/s12886-017-0501-8</v>
      </c>
      <c r="AC2296" s="13" t="str">
        <f>Tableau1[[#This Row],[Authors]]&amp;", "&amp;Tableau1[[#This Row],[Title]]&amp;" "&amp;Tableau1[[#This Row],[Journal]]&amp;". "&amp;Tableau1[[#This Row],[Year]]</f>
        <v>Žiak P, Holm A, Halička J, Mojžiš P, Piñero DP., Amblyopia treatment of adults with dichoptic training using the virtual reality oculus rift head mounted display: preliminary results. BMC Ophthalmol. 2017</v>
      </c>
    </row>
    <row r="2297" spans="1:29" x14ac:dyDescent="0.3">
      <c r="A2297">
        <v>10857</v>
      </c>
      <c r="B2297" t="s">
        <v>13304</v>
      </c>
      <c r="C2297" t="s">
        <v>23466</v>
      </c>
      <c r="D2297" t="s">
        <v>33758</v>
      </c>
      <c r="E2297" t="s">
        <v>2719</v>
      </c>
      <c r="F2297" s="10"/>
      <c r="G2297">
        <v>2017</v>
      </c>
      <c r="J2297">
        <v>0.20549225768089385</v>
      </c>
      <c r="L2297" t="s">
        <v>45102</v>
      </c>
      <c r="M2297">
        <v>26943724</v>
      </c>
      <c r="Q2297" s="10"/>
      <c r="R2297" s="11">
        <f t="shared" si="70"/>
        <v>0</v>
      </c>
      <c r="U2297" s="11">
        <f t="shared" si="71"/>
        <v>0</v>
      </c>
      <c r="Y2297" s="11">
        <f>IF(SUM(Tableau1[[#This Row],[Other access]:[Sci-hub access]])&gt;=1,1,0)</f>
        <v>0</v>
      </c>
      <c r="Z2297" s="12">
        <f>IF(OR(Tableau1[[#This Row],[Access R1 + S1+ T1 ]]&gt;=1,Tableau1[[#This Row],[Access V1 +W1 + X1]]&gt;=1),1,0)</f>
        <v>0</v>
      </c>
      <c r="AB2297" s="10" t="str">
        <f>Tableau1[[#This Row],[DOI]]</f>
        <v>doi: 10.3109/09273948.2015.1134582</v>
      </c>
      <c r="AC2297" s="13" t="str">
        <f>Tableau1[[#This Row],[Authors]]&amp;", "&amp;Tableau1[[#This Row],[Title]]&amp;" "&amp;Tableau1[[#This Row],[Journal]]&amp;". "&amp;Tableau1[[#This Row],[Year]]</f>
        <v>Babu K, Sajid S., In Response to: Jeon and Lee's 'Cytomegalovirus Retinitis in a Human Immunodeficiency Virus-negative Cohort: Long-term Management and Complications'. Ocul Immunol Inflamm. 2017</v>
      </c>
    </row>
    <row r="2298" spans="1:29" x14ac:dyDescent="0.3">
      <c r="A2298">
        <v>8879</v>
      </c>
      <c r="B2298" t="s">
        <v>11506</v>
      </c>
      <c r="C2298" t="s">
        <v>21689</v>
      </c>
      <c r="D2298" t="s">
        <v>31946</v>
      </c>
      <c r="E2298" t="s">
        <v>2824</v>
      </c>
      <c r="F2298" s="10"/>
      <c r="G2298">
        <v>2017</v>
      </c>
      <c r="J2298">
        <v>0.20576128705028685</v>
      </c>
      <c r="L2298" t="s">
        <v>43211</v>
      </c>
      <c r="M2298">
        <v>27818023</v>
      </c>
      <c r="Q2298" s="10"/>
      <c r="R2298" s="11">
        <f t="shared" si="70"/>
        <v>0</v>
      </c>
      <c r="U2298" s="11">
        <f t="shared" si="71"/>
        <v>0</v>
      </c>
      <c r="Y2298" s="11">
        <f>IF(SUM(Tableau1[[#This Row],[Other access]:[Sci-hub access]])&gt;=1,1,0)</f>
        <v>0</v>
      </c>
      <c r="Z2298" s="12">
        <f>IF(OR(Tableau1[[#This Row],[Access R1 + S1+ T1 ]]&gt;=1,Tableau1[[#This Row],[Access V1 +W1 + X1]]&gt;=1),1,0)</f>
        <v>0</v>
      </c>
      <c r="AB2298" s="10" t="str">
        <f>Tableau1[[#This Row],[DOI]]</f>
        <v>doi: 10.1016/j.ejpn.2016.10.005</v>
      </c>
      <c r="AC2298" s="13" t="str">
        <f>Tableau1[[#This Row],[Authors]]&amp;", "&amp;Tableau1[[#This Row],[Title]]&amp;" "&amp;Tableau1[[#This Row],[Journal]]&amp;". "&amp;Tableau1[[#This Row],[Year]]</f>
        <v>Verhelst H, De Waele L, Deconinck N, Ceulemans B, Willekens B, Van Coster R., Multiple sclerosis in Belgian children: A multicentre retrospective study. Eur J Paediatr Neurol. 2017</v>
      </c>
    </row>
    <row r="2299" spans="1:29" x14ac:dyDescent="0.3">
      <c r="A2299">
        <v>132</v>
      </c>
      <c r="B2299" t="s">
        <v>3395</v>
      </c>
      <c r="C2299" t="s">
        <v>13656</v>
      </c>
      <c r="D2299" t="s">
        <v>23815</v>
      </c>
      <c r="E2299" t="s">
        <v>2465</v>
      </c>
      <c r="F2299" s="10"/>
      <c r="G2299">
        <v>2017</v>
      </c>
      <c r="J2299">
        <v>0.20590402031521937</v>
      </c>
      <c r="L2299" t="s">
        <v>34648</v>
      </c>
      <c r="M2299">
        <v>29390396</v>
      </c>
      <c r="Q2299" s="10"/>
      <c r="R2299" s="11">
        <f t="shared" si="70"/>
        <v>0</v>
      </c>
      <c r="U2299" s="11">
        <f t="shared" si="71"/>
        <v>0</v>
      </c>
      <c r="Y2299" s="11">
        <f>IF(SUM(Tableau1[[#This Row],[Other access]:[Sci-hub access]])&gt;=1,1,0)</f>
        <v>0</v>
      </c>
      <c r="Z2299" s="12">
        <f>IF(OR(Tableau1[[#This Row],[Access R1 + S1+ T1 ]]&gt;=1,Tableau1[[#This Row],[Access V1 +W1 + X1]]&gt;=1),1,0)</f>
        <v>0</v>
      </c>
      <c r="AB2299" s="10" t="str">
        <f>Tableau1[[#This Row],[DOI]]</f>
        <v>doi: 10.1097/MD.0000000000009310</v>
      </c>
      <c r="AC2299" s="13" t="str">
        <f>Tableau1[[#This Row],[Authors]]&amp;", "&amp;Tableau1[[#This Row],[Title]]&amp;" "&amp;Tableau1[[#This Row],[Journal]]&amp;". "&amp;Tableau1[[#This Row],[Year]]</f>
        <v>Eguchi H, Hotta F, Kuwahara T, Nakayama-Imaohji H, Kusaka S, Shimomura Y., Acute keratoconjunctivitis due to contamination of contact lens care solution with histamine-producing Raoultella species: A case report. Medicine (Baltimore). 2017</v>
      </c>
    </row>
    <row r="2300" spans="1:29" x14ac:dyDescent="0.3">
      <c r="A2300">
        <v>5014</v>
      </c>
      <c r="B2300" t="s">
        <v>8104</v>
      </c>
      <c r="C2300" t="s">
        <v>18332</v>
      </c>
      <c r="D2300" t="s">
        <v>28534</v>
      </c>
      <c r="E2300" t="s">
        <v>2697</v>
      </c>
      <c r="F2300" s="10"/>
      <c r="G2300">
        <v>2017</v>
      </c>
      <c r="J2300">
        <v>0.20591108434077821</v>
      </c>
      <c r="L2300" t="s">
        <v>39422</v>
      </c>
      <c r="M2300">
        <v>28384041</v>
      </c>
      <c r="Q2300" s="10"/>
      <c r="R2300" s="11">
        <f t="shared" si="70"/>
        <v>0</v>
      </c>
      <c r="U2300" s="11">
        <f t="shared" si="71"/>
        <v>0</v>
      </c>
      <c r="Y2300" s="11">
        <f>IF(SUM(Tableau1[[#This Row],[Other access]:[Sci-hub access]])&gt;=1,1,0)</f>
        <v>0</v>
      </c>
      <c r="Z2300" s="12">
        <f>IF(OR(Tableau1[[#This Row],[Access R1 + S1+ T1 ]]&gt;=1,Tableau1[[#This Row],[Access V1 +W1 + X1]]&gt;=1),1,0)</f>
        <v>0</v>
      </c>
      <c r="AB2300" s="10" t="str">
        <f>Tableau1[[#This Row],[DOI]]</f>
        <v>doi: 10.1089/gtmb.2016.0203</v>
      </c>
      <c r="AC2300" s="13" t="str">
        <f>Tableau1[[#This Row],[Authors]]&amp;", "&amp;Tableau1[[#This Row],[Title]]&amp;" "&amp;Tableau1[[#This Row],[Journal]]&amp;". "&amp;Tableau1[[#This Row],[Year]]</f>
        <v>Yang Y, Zhang L, Li S, Zhu X, Sundaresan P., Candidate Gene Analysis Identifies Mutations in CYP1B1 and LTBP2 in Indian Families with Primary Congenital Glaucoma. Genet Test Mol Biomarkers. 2017</v>
      </c>
    </row>
    <row r="2301" spans="1:29" x14ac:dyDescent="0.3">
      <c r="A2301">
        <v>5492</v>
      </c>
      <c r="B2301" t="s">
        <v>8538</v>
      </c>
      <c r="C2301" t="s">
        <v>18759</v>
      </c>
      <c r="D2301" t="s">
        <v>28968</v>
      </c>
      <c r="E2301" t="s">
        <v>2451</v>
      </c>
      <c r="F2301" s="10"/>
      <c r="G2301">
        <v>2017</v>
      </c>
      <c r="J2301">
        <v>0.20614467037307216</v>
      </c>
      <c r="L2301" t="s">
        <v>39879</v>
      </c>
      <c r="M2301">
        <v>28328965</v>
      </c>
      <c r="Q2301" s="10"/>
      <c r="R2301" s="11">
        <f t="shared" si="70"/>
        <v>0</v>
      </c>
      <c r="U2301" s="11">
        <f t="shared" si="71"/>
        <v>0</v>
      </c>
      <c r="Y2301" s="11">
        <f>IF(SUM(Tableau1[[#This Row],[Other access]:[Sci-hub access]])&gt;=1,1,0)</f>
        <v>0</v>
      </c>
      <c r="Z2301" s="12">
        <f>IF(OR(Tableau1[[#This Row],[Access R1 + S1+ T1 ]]&gt;=1,Tableau1[[#This Row],[Access V1 +W1 + X1]]&gt;=1),1,0)</f>
        <v>0</v>
      </c>
      <c r="AB2301" s="10" t="str">
        <f>Tableau1[[#This Row],[DOI]]</f>
        <v>doi: 10.1371/journal.pone.0173865</v>
      </c>
      <c r="AC2301" s="13" t="str">
        <f>Tableau1[[#This Row],[Authors]]&amp;", "&amp;Tableau1[[#This Row],[Title]]&amp;" "&amp;Tableau1[[#This Row],[Journal]]&amp;". "&amp;Tableau1[[#This Row],[Year]]</f>
        <v>Figueras-Roca M, Molins B, Sala-Puigdollers A, Matas J, Vinagre I, Ríos J, Adán A., Peripheral blood metabolic and inflammatory factors as biomarkers to ocular findings in diabetic macular edema. PLoS One. 2017</v>
      </c>
    </row>
    <row r="2302" spans="1:29" x14ac:dyDescent="0.3">
      <c r="A2302">
        <v>6450</v>
      </c>
      <c r="B2302" t="s">
        <v>9385</v>
      </c>
      <c r="C2302" t="s">
        <v>19593</v>
      </c>
      <c r="D2302" t="s">
        <v>29816</v>
      </c>
      <c r="E2302" t="s">
        <v>2494</v>
      </c>
      <c r="F2302" s="10"/>
      <c r="G2302">
        <v>2017</v>
      </c>
      <c r="J2302">
        <v>0.20626448761970995</v>
      </c>
      <c r="L2302" t="s">
        <v>40819</v>
      </c>
      <c r="M2302">
        <v>28211181</v>
      </c>
      <c r="Q2302" s="10"/>
      <c r="R2302" s="11">
        <f t="shared" si="70"/>
        <v>0</v>
      </c>
      <c r="U2302" s="11">
        <f t="shared" si="71"/>
        <v>0</v>
      </c>
      <c r="Y2302" s="11">
        <f>IF(SUM(Tableau1[[#This Row],[Other access]:[Sci-hub access]])&gt;=1,1,0)</f>
        <v>0</v>
      </c>
      <c r="Z2302" s="12">
        <f>IF(OR(Tableau1[[#This Row],[Access R1 + S1+ T1 ]]&gt;=1,Tableau1[[#This Row],[Access V1 +W1 + X1]]&gt;=1),1,0)</f>
        <v>0</v>
      </c>
      <c r="AB2302" s="10" t="str">
        <f>Tableau1[[#This Row],[DOI]]</f>
        <v>doi: 10.1111/opo.12352</v>
      </c>
      <c r="AC2302" s="13" t="str">
        <f>Tableau1[[#This Row],[Authors]]&amp;", "&amp;Tableau1[[#This Row],[Title]]&amp;" "&amp;Tableau1[[#This Row],[Journal]]&amp;". "&amp;Tableau1[[#This Row],[Year]]</f>
        <v>Goudie C, Pronin S, Court H, Pooley J, Tatham AJ., A national survey of the use of pachymeters by optometrists in Scotland: experience, views and barriers to use. Ophthalmic Physiol Opt. 2017</v>
      </c>
    </row>
    <row r="2303" spans="1:29" x14ac:dyDescent="0.3">
      <c r="A2303">
        <v>3108</v>
      </c>
      <c r="B2303" t="s">
        <v>6298</v>
      </c>
      <c r="C2303" t="s">
        <v>16541</v>
      </c>
      <c r="D2303" t="s">
        <v>26722</v>
      </c>
      <c r="E2303" t="s">
        <v>34015</v>
      </c>
      <c r="F2303" s="10"/>
      <c r="G2303">
        <v>2017</v>
      </c>
      <c r="J2303">
        <v>0.20629246688680747</v>
      </c>
      <c r="L2303" t="s">
        <v>37562</v>
      </c>
      <c r="M2303">
        <v>28635425</v>
      </c>
      <c r="Q2303" s="10"/>
      <c r="R2303" s="11">
        <f t="shared" si="70"/>
        <v>0</v>
      </c>
      <c r="U2303" s="11">
        <f t="shared" si="71"/>
        <v>0</v>
      </c>
      <c r="Y2303" s="11">
        <f>IF(SUM(Tableau1[[#This Row],[Other access]:[Sci-hub access]])&gt;=1,1,0)</f>
        <v>0</v>
      </c>
      <c r="Z2303" s="12">
        <f>IF(OR(Tableau1[[#This Row],[Access R1 + S1+ T1 ]]&gt;=1,Tableau1[[#This Row],[Access V1 +W1 + X1]]&gt;=1),1,0)</f>
        <v>0</v>
      </c>
      <c r="AB2303" s="10" t="str">
        <f>Tableau1[[#This Row],[DOI]]</f>
        <v>doi: 10.1080/13816810.2017.1289543</v>
      </c>
      <c r="AC2303" s="13" t="str">
        <f>Tableau1[[#This Row],[Authors]]&amp;", "&amp;Tableau1[[#This Row],[Title]]&amp;" "&amp;Tableau1[[#This Row],[Journal]]&amp;". "&amp;Tableau1[[#This Row],[Year]]</f>
        <v>Schatz P, Abdalla Elsayed MEA, Khan AO., Multimodal imaging in CABP4-related retinopathy. Ophthalmic Genet. 2017</v>
      </c>
    </row>
    <row r="2304" spans="1:29" x14ac:dyDescent="0.3">
      <c r="A2304">
        <v>5088</v>
      </c>
      <c r="B2304" t="s">
        <v>8169</v>
      </c>
      <c r="C2304" t="s">
        <v>18395</v>
      </c>
      <c r="D2304" t="s">
        <v>28599</v>
      </c>
      <c r="E2304" t="s">
        <v>34031</v>
      </c>
      <c r="F2304" s="10"/>
      <c r="G2304">
        <v>2017</v>
      </c>
      <c r="J2304">
        <v>0.20642837803379943</v>
      </c>
      <c r="L2304" t="s">
        <v>39496</v>
      </c>
      <c r="M2304">
        <v>28375791</v>
      </c>
      <c r="Q2304" s="10"/>
      <c r="R2304" s="11">
        <f t="shared" si="70"/>
        <v>0</v>
      </c>
      <c r="U2304" s="11">
        <f t="shared" si="71"/>
        <v>0</v>
      </c>
      <c r="Y2304" s="11">
        <f>IF(SUM(Tableau1[[#This Row],[Other access]:[Sci-hub access]])&gt;=1,1,0)</f>
        <v>0</v>
      </c>
      <c r="Z2304" s="12">
        <f>IF(OR(Tableau1[[#This Row],[Access R1 + S1+ T1 ]]&gt;=1,Tableau1[[#This Row],[Access V1 +W1 + X1]]&gt;=1),1,0)</f>
        <v>0</v>
      </c>
      <c r="AB2304" s="10" t="str">
        <f>Tableau1[[#This Row],[DOI]]</f>
        <v>doi: 10.1089/jop.2016.0187</v>
      </c>
      <c r="AC2304" s="13" t="str">
        <f>Tableau1[[#This Row],[Authors]]&amp;", "&amp;Tableau1[[#This Row],[Title]]&amp;" "&amp;Tableau1[[#This Row],[Journal]]&amp;". "&amp;Tableau1[[#This Row],[Year]]</f>
        <v>Elbay A, Ozdemir H, Koytak A, Melikov A., Intravitreal Dexamethasone Implant for Treatment of Serous Macular Detachment in Central Retinal Vein Occlusion. J Ocul Pharmacol Ther. 2017</v>
      </c>
    </row>
    <row r="2305" spans="1:29" x14ac:dyDescent="0.3">
      <c r="A2305">
        <v>10135</v>
      </c>
      <c r="B2305" t="s">
        <v>12645</v>
      </c>
      <c r="C2305" t="s">
        <v>22813</v>
      </c>
      <c r="D2305" t="s">
        <v>33095</v>
      </c>
      <c r="E2305" t="s">
        <v>2447</v>
      </c>
      <c r="F2305" s="10"/>
      <c r="G2305">
        <v>2017</v>
      </c>
      <c r="J2305">
        <v>0.20656756539248666</v>
      </c>
      <c r="L2305" t="s">
        <v>44390</v>
      </c>
      <c r="M2305">
        <v>27464454</v>
      </c>
      <c r="Q2305" s="10"/>
      <c r="R2305" s="11">
        <f t="shared" si="70"/>
        <v>0</v>
      </c>
      <c r="U2305" s="11">
        <f t="shared" si="71"/>
        <v>0</v>
      </c>
      <c r="Y2305" s="11">
        <f>IF(SUM(Tableau1[[#This Row],[Other access]:[Sci-hub access]])&gt;=1,1,0)</f>
        <v>0</v>
      </c>
      <c r="Z2305" s="12">
        <f>IF(OR(Tableau1[[#This Row],[Access R1 + S1+ T1 ]]&gt;=1,Tableau1[[#This Row],[Access V1 +W1 + X1]]&gt;=1),1,0)</f>
        <v>0</v>
      </c>
      <c r="AB2305" s="10" t="str">
        <f>Tableau1[[#This Row],[DOI]]</f>
        <v>doi: 10.1097/IOP.0000000000000760</v>
      </c>
      <c r="AC2305" s="13" t="str">
        <f>Tableau1[[#This Row],[Authors]]&amp;", "&amp;Tableau1[[#This Row],[Title]]&amp;" "&amp;Tableau1[[#This Row],[Journal]]&amp;". "&amp;Tableau1[[#This Row],[Year]]</f>
        <v>Lee WW, Portaliou D, Sayed MS, Kankariya S., Diplopia and Symblepharon Following Mueller's Muscle Conjunctival Resection in Patients on Long-Term Multiple Antiglaucoma Medications. Ophthal Plast Reconstr Surg. 2017</v>
      </c>
    </row>
    <row r="2306" spans="1:29" x14ac:dyDescent="0.3">
      <c r="A2306">
        <v>4787</v>
      </c>
      <c r="B2306" t="s">
        <v>449</v>
      </c>
      <c r="C2306" t="s">
        <v>450</v>
      </c>
      <c r="D2306" t="s">
        <v>451</v>
      </c>
      <c r="E2306" t="s">
        <v>3046</v>
      </c>
      <c r="F2306" s="10"/>
      <c r="G2306">
        <v>2017</v>
      </c>
      <c r="J2306">
        <v>0.20660213323631937</v>
      </c>
      <c r="L2306" t="s">
        <v>39200</v>
      </c>
      <c r="M2306">
        <v>28405668</v>
      </c>
      <c r="Q2306" s="10"/>
      <c r="R2306" s="11">
        <f t="shared" ref="R2306:R2369" si="72">IF(SUM(N2306:Q2306)&gt;0,1,0)</f>
        <v>0</v>
      </c>
      <c r="U2306" s="11">
        <f t="shared" ref="U2306:U2369" si="73">IF(SUM(R2306,T2306)&gt;0,1,0)</f>
        <v>0</v>
      </c>
      <c r="Y2306" s="11">
        <f>IF(SUM(Tableau1[[#This Row],[Other access]:[Sci-hub access]])&gt;=1,1,0)</f>
        <v>0</v>
      </c>
      <c r="Z2306" s="12">
        <f>IF(OR(Tableau1[[#This Row],[Access R1 + S1+ T1 ]]&gt;=1,Tableau1[[#This Row],[Access V1 +W1 + X1]]&gt;=1),1,0)</f>
        <v>0</v>
      </c>
      <c r="AB2306" s="10" t="str">
        <f>Tableau1[[#This Row],[DOI]]</f>
        <v>doi: 10.1039/c7fo00283a</v>
      </c>
      <c r="AC2306" s="13" t="str">
        <f>Tableau1[[#This Row],[Authors]]&amp;", "&amp;Tableau1[[#This Row],[Title]]&amp;" "&amp;Tableau1[[#This Row],[Journal]]&amp;". "&amp;Tableau1[[#This Row],[Year]]</f>
        <v>Gite SS, Yadav SA, Nilegaonkar SS, Agte VV., Functional food supplements to ameliorate the secondary complications in high fructose fed diabetic rats. Food Funct. 2017</v>
      </c>
    </row>
    <row r="2307" spans="1:29" x14ac:dyDescent="0.3">
      <c r="A2307">
        <v>9882</v>
      </c>
      <c r="B2307" t="s">
        <v>12411</v>
      </c>
      <c r="C2307" t="s">
        <v>22581</v>
      </c>
      <c r="D2307" t="s">
        <v>32859</v>
      </c>
      <c r="E2307" t="s">
        <v>2445</v>
      </c>
      <c r="F2307" s="10"/>
      <c r="G2307">
        <v>2017</v>
      </c>
      <c r="J2307">
        <v>0.20681774039822909</v>
      </c>
      <c r="L2307" t="s">
        <v>44141</v>
      </c>
      <c r="M2307">
        <v>27552293</v>
      </c>
      <c r="Q2307" s="10"/>
      <c r="R2307" s="11">
        <f t="shared" si="72"/>
        <v>0</v>
      </c>
      <c r="U2307" s="11">
        <f t="shared" si="73"/>
        <v>0</v>
      </c>
      <c r="Y2307" s="11">
        <f>IF(SUM(Tableau1[[#This Row],[Other access]:[Sci-hub access]])&gt;=1,1,0)</f>
        <v>0</v>
      </c>
      <c r="Z2307" s="12">
        <f>IF(OR(Tableau1[[#This Row],[Access R1 + S1+ T1 ]]&gt;=1,Tableau1[[#This Row],[Access V1 +W1 + X1]]&gt;=1),1,0)</f>
        <v>0</v>
      </c>
      <c r="AB2307" s="10" t="str">
        <f>Tableau1[[#This Row],[DOI]]</f>
        <v>doi: 10.1097/IAE.0000000000001257</v>
      </c>
      <c r="AC2307" s="13" t="str">
        <f>Tableau1[[#This Row],[Authors]]&amp;", "&amp;Tableau1[[#This Row],[Title]]&amp;" "&amp;Tableau1[[#This Row],[Journal]]&amp;". "&amp;Tableau1[[#This Row],[Year]]</f>
        <v>Maruko I, Koizumi H, Kogure-Katakura A, Iida T., Extraocular Technique of Intrascleral Intraocular Lens Fixation Using a Pair of the Shaft-Bended 27-Gauge Needles. Retina. 2017</v>
      </c>
    </row>
    <row r="2308" spans="1:29" x14ac:dyDescent="0.3">
      <c r="A2308">
        <v>5297</v>
      </c>
      <c r="B2308" t="s">
        <v>8357</v>
      </c>
      <c r="C2308" t="s">
        <v>18580</v>
      </c>
      <c r="D2308" t="s">
        <v>28787</v>
      </c>
      <c r="E2308" t="s">
        <v>2488</v>
      </c>
      <c r="F2308" s="10"/>
      <c r="G2308">
        <v>2017</v>
      </c>
      <c r="J2308">
        <v>0.20690865027949146</v>
      </c>
      <c r="L2308" t="s">
        <v>39692</v>
      </c>
      <c r="M2308">
        <v>28351051</v>
      </c>
      <c r="Q2308" s="10"/>
      <c r="R2308" s="11">
        <f t="shared" si="72"/>
        <v>0</v>
      </c>
      <c r="U2308" s="11">
        <f t="shared" si="73"/>
        <v>0</v>
      </c>
      <c r="Y2308" s="11">
        <f>IF(SUM(Tableau1[[#This Row],[Other access]:[Sci-hub access]])&gt;=1,1,0)</f>
        <v>0</v>
      </c>
      <c r="Z2308" s="12">
        <f>IF(OR(Tableau1[[#This Row],[Access R1 + S1+ T1 ]]&gt;=1,Tableau1[[#This Row],[Access V1 +W1 + X1]]&gt;=1),1,0)</f>
        <v>0</v>
      </c>
      <c r="AB2308" s="10" t="str">
        <f>Tableau1[[#This Row],[DOI]]</f>
        <v>doi: 10.1159/000455279</v>
      </c>
      <c r="AC2308" s="13" t="str">
        <f>Tableau1[[#This Row],[Authors]]&amp;", "&amp;Tableau1[[#This Row],[Title]]&amp;" "&amp;Tableau1[[#This Row],[Journal]]&amp;". "&amp;Tableau1[[#This Row],[Year]]</f>
        <v>de Smet MD., Insights into the Physiopathology of Inflammatory Macular Edema. Dev Ophthalmol. 2017</v>
      </c>
    </row>
    <row r="2309" spans="1:29" x14ac:dyDescent="0.3">
      <c r="A2309">
        <v>1978</v>
      </c>
      <c r="B2309" t="s">
        <v>5218</v>
      </c>
      <c r="C2309" t="s">
        <v>15464</v>
      </c>
      <c r="D2309" t="s">
        <v>25640</v>
      </c>
      <c r="E2309" t="s">
        <v>2494</v>
      </c>
      <c r="F2309" s="10"/>
      <c r="G2309">
        <v>2017</v>
      </c>
      <c r="J2309">
        <v>0.20699531258581261</v>
      </c>
      <c r="L2309" t="s">
        <v>36449</v>
      </c>
      <c r="M2309">
        <v>28836389</v>
      </c>
      <c r="Q2309" s="10"/>
      <c r="R2309" s="11">
        <f t="shared" si="72"/>
        <v>0</v>
      </c>
      <c r="U2309" s="11">
        <f t="shared" si="73"/>
        <v>0</v>
      </c>
      <c r="Y2309" s="11">
        <f>IF(SUM(Tableau1[[#This Row],[Other access]:[Sci-hub access]])&gt;=1,1,0)</f>
        <v>0</v>
      </c>
      <c r="Z2309" s="12">
        <f>IF(OR(Tableau1[[#This Row],[Access R1 + S1+ T1 ]]&gt;=1,Tableau1[[#This Row],[Access V1 +W1 + X1]]&gt;=1),1,0)</f>
        <v>0</v>
      </c>
      <c r="AB2309" s="10" t="str">
        <f>Tableau1[[#This Row],[DOI]]</f>
        <v>doi: 10.1111/opo.12402</v>
      </c>
      <c r="AC2309" s="13" t="str">
        <f>Tableau1[[#This Row],[Authors]]&amp;", "&amp;Tableau1[[#This Row],[Title]]&amp;" "&amp;Tableau1[[#This Row],[Journal]]&amp;". "&amp;Tableau1[[#This Row],[Year]]</f>
        <v>de Gracia P, Hartwig A., Optimal orientation for angularly segmented multifocal corrections. Ophthalmic Physiol Opt. 2017</v>
      </c>
    </row>
    <row r="2310" spans="1:29" x14ac:dyDescent="0.3">
      <c r="A2310">
        <v>5430</v>
      </c>
      <c r="B2310" t="s">
        <v>8480</v>
      </c>
      <c r="C2310" t="s">
        <v>16364</v>
      </c>
      <c r="D2310" t="s">
        <v>28910</v>
      </c>
      <c r="E2310" t="s">
        <v>2667</v>
      </c>
      <c r="F2310" s="10"/>
      <c r="G2310">
        <v>2017</v>
      </c>
      <c r="J2310">
        <v>0.20723892295528146</v>
      </c>
      <c r="L2310" t="s">
        <v>39820</v>
      </c>
      <c r="M2310">
        <v>28336221</v>
      </c>
      <c r="Q2310" s="10"/>
      <c r="R2310" s="11">
        <f t="shared" si="72"/>
        <v>0</v>
      </c>
      <c r="U2310" s="11">
        <f t="shared" si="73"/>
        <v>0</v>
      </c>
      <c r="Y2310" s="11">
        <f>IF(SUM(Tableau1[[#This Row],[Other access]:[Sci-hub access]])&gt;=1,1,0)</f>
        <v>0</v>
      </c>
      <c r="Z2310" s="12">
        <f>IF(OR(Tableau1[[#This Row],[Access R1 + S1+ T1 ]]&gt;=1,Tableau1[[#This Row],[Access V1 +W1 + X1]]&gt;=1),1,0)</f>
        <v>0</v>
      </c>
      <c r="AB2310" s="10" t="str">
        <f>Tableau1[[#This Row],[DOI]]</f>
        <v>doi: 10.1016/j.clae.2017.03.002</v>
      </c>
      <c r="AC2310" s="13" t="str">
        <f>Tableau1[[#This Row],[Authors]]&amp;", "&amp;Tableau1[[#This Row],[Title]]&amp;" "&amp;Tableau1[[#This Row],[Journal]]&amp;". "&amp;Tableau1[[#This Row],[Year]]</f>
        <v>Vincent SJ., The use of contact lens telescopic systems in low vision rehabilitation. Cont Lens Anterior Eye. 2017</v>
      </c>
    </row>
    <row r="2311" spans="1:29" x14ac:dyDescent="0.3">
      <c r="A2311">
        <v>2252</v>
      </c>
      <c r="B2311" t="s">
        <v>5484</v>
      </c>
      <c r="C2311" t="s">
        <v>15729</v>
      </c>
      <c r="D2311" t="s">
        <v>25906</v>
      </c>
      <c r="E2311" t="s">
        <v>2448</v>
      </c>
      <c r="F2311" s="10"/>
      <c r="G2311">
        <v>2017</v>
      </c>
      <c r="J2311">
        <v>0.20733352927033388</v>
      </c>
      <c r="L2311" t="s">
        <v>36720</v>
      </c>
      <c r="M2311">
        <v>28782073</v>
      </c>
      <c r="Q2311" s="10"/>
      <c r="R2311" s="11">
        <f t="shared" si="72"/>
        <v>0</v>
      </c>
      <c r="U2311" s="11">
        <f t="shared" si="73"/>
        <v>0</v>
      </c>
      <c r="Y2311" s="11">
        <f>IF(SUM(Tableau1[[#This Row],[Other access]:[Sci-hub access]])&gt;=1,1,0)</f>
        <v>0</v>
      </c>
      <c r="Z2311" s="12">
        <f>IF(OR(Tableau1[[#This Row],[Access R1 + S1+ T1 ]]&gt;=1,Tableau1[[#This Row],[Access V1 +W1 + X1]]&gt;=1),1,0)</f>
        <v>0</v>
      </c>
      <c r="AB2311" s="10" t="str">
        <f>Tableau1[[#This Row],[DOI]]</f>
        <v>doi: 10.1007/s00417-017-3745-3</v>
      </c>
      <c r="AC2311" s="13" t="str">
        <f>Tableau1[[#This Row],[Authors]]&amp;", "&amp;Tableau1[[#This Row],[Title]]&amp;" "&amp;Tableau1[[#This Row],[Journal]]&amp;". "&amp;Tableau1[[#This Row],[Year]]</f>
        <v>Ludwig CA, Greven MA, Moshfeghi DM., Predictors of treatment-warranted retinopathy of prematurity in the SUNDROP cohort: influence of photographic features. Graefes Arch Clin Exp Ophthalmol. 2017</v>
      </c>
    </row>
    <row r="2312" spans="1:29" x14ac:dyDescent="0.3">
      <c r="A2312">
        <v>741</v>
      </c>
      <c r="B2312" t="s">
        <v>4004</v>
      </c>
      <c r="C2312" t="s">
        <v>14259</v>
      </c>
      <c r="D2312" t="s">
        <v>24424</v>
      </c>
      <c r="E2312" t="s">
        <v>2448</v>
      </c>
      <c r="F2312" s="10"/>
      <c r="G2312">
        <v>2018</v>
      </c>
      <c r="J2312">
        <v>0.20738667773589814</v>
      </c>
      <c r="L2312" t="s">
        <v>35234</v>
      </c>
      <c r="M2312">
        <v>29124395</v>
      </c>
      <c r="Q2312" s="10"/>
      <c r="R2312" s="11">
        <f t="shared" si="72"/>
        <v>0</v>
      </c>
      <c r="U2312" s="11">
        <f t="shared" si="73"/>
        <v>0</v>
      </c>
      <c r="Y2312" s="11">
        <f>IF(SUM(Tableau1[[#This Row],[Other access]:[Sci-hub access]])&gt;=1,1,0)</f>
        <v>0</v>
      </c>
      <c r="Z2312" s="12">
        <f>IF(OR(Tableau1[[#This Row],[Access R1 + S1+ T1 ]]&gt;=1,Tableau1[[#This Row],[Access V1 +W1 + X1]]&gt;=1),1,0)</f>
        <v>0</v>
      </c>
      <c r="AB2312" s="10" t="str">
        <f>Tableau1[[#This Row],[DOI]]</f>
        <v>doi: 10.1007/s00417-017-3840-5</v>
      </c>
      <c r="AC2312" s="13" t="str">
        <f>Tableau1[[#This Row],[Authors]]&amp;", "&amp;Tableau1[[#This Row],[Title]]&amp;" "&amp;Tableau1[[#This Row],[Journal]]&amp;". "&amp;Tableau1[[#This Row],[Year]]</f>
        <v>Chalkia ΑK, Derdas S, Bontzos G, Sourvinos G, Detorakis ΕT., Non-invasive detection of HPV DNA in exfoliative samples from ophthalmic pterygium: a feasibility study. Graefes Arch Clin Exp Ophthalmol. 2018</v>
      </c>
    </row>
    <row r="2313" spans="1:29" x14ac:dyDescent="0.3">
      <c r="A2313">
        <v>2765</v>
      </c>
      <c r="B2313" t="s">
        <v>5971</v>
      </c>
      <c r="C2313" t="s">
        <v>16218</v>
      </c>
      <c r="D2313" t="s">
        <v>26395</v>
      </c>
      <c r="E2313" t="s">
        <v>2440</v>
      </c>
      <c r="F2313" s="10"/>
      <c r="G2313">
        <v>2017</v>
      </c>
      <c r="J2313">
        <v>0.20746790110648994</v>
      </c>
      <c r="L2313" t="s">
        <v>37224</v>
      </c>
      <c r="M2313">
        <v>28689749</v>
      </c>
      <c r="Q2313" s="10"/>
      <c r="R2313" s="11">
        <f t="shared" si="72"/>
        <v>0</v>
      </c>
      <c r="U2313" s="11">
        <f t="shared" si="73"/>
        <v>0</v>
      </c>
      <c r="Y2313" s="11">
        <f>IF(SUM(Tableau1[[#This Row],[Other access]:[Sci-hub access]])&gt;=1,1,0)</f>
        <v>0</v>
      </c>
      <c r="Z2313" s="12">
        <f>IF(OR(Tableau1[[#This Row],[Access R1 + S1+ T1 ]]&gt;=1,Tableau1[[#This Row],[Access V1 +W1 + X1]]&gt;=1),1,0)</f>
        <v>0</v>
      </c>
      <c r="AB2313" s="10" t="str">
        <f>Tableau1[[#This Row],[DOI]]</f>
        <v>doi: 10.1016/j.exer.2017.07.002</v>
      </c>
      <c r="AC2313" s="13" t="str">
        <f>Tableau1[[#This Row],[Authors]]&amp;", "&amp;Tableau1[[#This Row],[Title]]&amp;" "&amp;Tableau1[[#This Row],[Journal]]&amp;". "&amp;Tableau1[[#This Row],[Year]]</f>
        <v>Rong S, Wang C, Han B, Feng P, Lan W, Gao Z, Li X, Chen W., Iontophoresis-assisted accelerated riboflavin/ultraviolet A scleral cross-linking: A potential treatment for pathologic myopia. Exp Eye Res. 2017</v>
      </c>
    </row>
    <row r="2314" spans="1:29" x14ac:dyDescent="0.3">
      <c r="A2314">
        <v>3849</v>
      </c>
      <c r="B2314" t="s">
        <v>7011</v>
      </c>
      <c r="C2314" t="s">
        <v>17250</v>
      </c>
      <c r="D2314" t="s">
        <v>27435</v>
      </c>
      <c r="E2314" t="s">
        <v>2458</v>
      </c>
      <c r="F2314" s="10"/>
      <c r="G2314">
        <v>2017</v>
      </c>
      <c r="J2314">
        <v>0.20778633525696244</v>
      </c>
      <c r="L2314" t="s">
        <v>38291</v>
      </c>
      <c r="M2314">
        <v>28520876</v>
      </c>
      <c r="Q2314" s="10"/>
      <c r="R2314" s="11">
        <f t="shared" si="72"/>
        <v>0</v>
      </c>
      <c r="U2314" s="11">
        <f t="shared" si="73"/>
        <v>0</v>
      </c>
      <c r="Y2314" s="11">
        <f>IF(SUM(Tableau1[[#This Row],[Other access]:[Sci-hub access]])&gt;=1,1,0)</f>
        <v>0</v>
      </c>
      <c r="Z2314" s="12">
        <f>IF(OR(Tableau1[[#This Row],[Access R1 + S1+ T1 ]]&gt;=1,Tableau1[[#This Row],[Access V1 +W1 + X1]]&gt;=1),1,0)</f>
        <v>0</v>
      </c>
      <c r="AB2314" s="10" t="str">
        <f>Tableau1[[#This Row],[DOI]]</f>
        <v>doi: 10.1001/jamaophthalmol.2017.1153</v>
      </c>
      <c r="AC2314" s="13" t="str">
        <f>Tableau1[[#This Row],[Authors]]&amp;", "&amp;Tableau1[[#This Row],[Title]]&amp;" "&amp;Tableau1[[#This Row],[Journal]]&amp;". "&amp;Tableau1[[#This Row],[Year]]</f>
        <v>Jani PD, Forbes L, McDaniel P, Viera A, Garg S., Geographic Information Systems Mapping of Diabetic Retinopathy in an Ocular Telemedicine Network. JAMA Ophthalmol. 2017</v>
      </c>
    </row>
    <row r="2315" spans="1:29" ht="28.8" x14ac:dyDescent="0.3">
      <c r="A2315">
        <v>6541</v>
      </c>
      <c r="B2315" t="s">
        <v>9461</v>
      </c>
      <c r="C2315" t="s">
        <v>19669</v>
      </c>
      <c r="D2315" t="s">
        <v>29892</v>
      </c>
      <c r="E2315" t="s">
        <v>2446</v>
      </c>
      <c r="F2315" s="10"/>
      <c r="G2315">
        <v>2017</v>
      </c>
      <c r="J2315">
        <v>0.20785479921008732</v>
      </c>
      <c r="L2315" t="s">
        <v>40906</v>
      </c>
      <c r="M2315">
        <v>28196266</v>
      </c>
      <c r="Q2315" s="10"/>
      <c r="R2315" s="11">
        <f t="shared" si="72"/>
        <v>0</v>
      </c>
      <c r="U2315" s="11">
        <f t="shared" si="73"/>
        <v>0</v>
      </c>
      <c r="Y2315" s="11">
        <f>IF(SUM(Tableau1[[#This Row],[Other access]:[Sci-hub access]])&gt;=1,1,0)</f>
        <v>0</v>
      </c>
      <c r="Z2315" s="12">
        <f>IF(OR(Tableau1[[#This Row],[Access R1 + S1+ T1 ]]&gt;=1,Tableau1[[#This Row],[Access V1 +W1 + X1]]&gt;=1),1,0)</f>
        <v>0</v>
      </c>
      <c r="AB2315" s="10" t="str">
        <f>Tableau1[[#This Row],[DOI]]</f>
        <v>doi: 10.3928/01913913-20170201-01</v>
      </c>
      <c r="AC2315" s="13" t="str">
        <f>Tableau1[[#This Row],[Authors]]&amp;", "&amp;Tableau1[[#This Row],[Title]]&amp;" "&amp;Tableau1[[#This Row],[Journal]]&amp;". "&amp;Tableau1[[#This Row],[Year]]</f>
        <v>Pasricha ND, Bhullar PK, Shieh C, Carrasco-Zevallos OM, Keller B, Izatt JA, Toth CA, Freedman SF, Kuo AN., Four-dimensional Microscope-Integrated Optical Coherence Tomography to Visualize Suture Depth in Strabismus Surgery. J Pediatr Ophthalmol Strabismus. 2017</v>
      </c>
    </row>
    <row r="2316" spans="1:29" x14ac:dyDescent="0.3">
      <c r="A2316">
        <v>1872</v>
      </c>
      <c r="B2316" t="s">
        <v>5116</v>
      </c>
      <c r="C2316" t="s">
        <v>15362</v>
      </c>
      <c r="D2316" t="s">
        <v>25538</v>
      </c>
      <c r="E2316" t="s">
        <v>2468</v>
      </c>
      <c r="F2316" s="10"/>
      <c r="G2316">
        <v>2017</v>
      </c>
      <c r="J2316">
        <v>0.20787678655355368</v>
      </c>
      <c r="L2316" t="s">
        <v>36344</v>
      </c>
      <c r="M2316">
        <v>28858156</v>
      </c>
      <c r="Q2316" s="10"/>
      <c r="R2316" s="11">
        <f t="shared" si="72"/>
        <v>0</v>
      </c>
      <c r="U2316" s="11">
        <f t="shared" si="73"/>
        <v>0</v>
      </c>
      <c r="Y2316" s="11">
        <f>IF(SUM(Tableau1[[#This Row],[Other access]:[Sci-hub access]])&gt;=1,1,0)</f>
        <v>0</v>
      </c>
      <c r="Z2316" s="12">
        <f>IF(OR(Tableau1[[#This Row],[Access R1 + S1+ T1 ]]&gt;=1,Tableau1[[#This Row],[Access V1 +W1 + X1]]&gt;=1),1,0)</f>
        <v>0</v>
      </c>
      <c r="AB2316" s="10" t="str">
        <f>Tableau1[[#This Row],[DOI]]</f>
        <v>doi: 10.1097/IJG.0000000000000766</v>
      </c>
      <c r="AC2316" s="13" t="str">
        <f>Tableau1[[#This Row],[Authors]]&amp;", "&amp;Tableau1[[#This Row],[Title]]&amp;" "&amp;Tableau1[[#This Row],[Journal]]&amp;". "&amp;Tableau1[[#This Row],[Year]]</f>
        <v>Wang MY, Patel K, Blieden LS, Chuang AZ, Baker LA, Bell NP, Feldman RM., Comparison of Efficacy and Complications of Cyclophotocoagulation and Second Glaucoma Drainage Device After Initial Glaucoma Drainage Device Failure. J Glaucoma. 2017</v>
      </c>
    </row>
    <row r="2317" spans="1:29" x14ac:dyDescent="0.3">
      <c r="A2317">
        <v>10423</v>
      </c>
      <c r="B2317" t="s">
        <v>12914</v>
      </c>
      <c r="C2317" t="s">
        <v>23081</v>
      </c>
      <c r="D2317" t="s">
        <v>33367</v>
      </c>
      <c r="E2317" t="s">
        <v>2529</v>
      </c>
      <c r="F2317" s="10"/>
      <c r="G2317">
        <v>2017</v>
      </c>
      <c r="J2317">
        <v>0.20791452243748698</v>
      </c>
      <c r="L2317" t="s">
        <v>44673</v>
      </c>
      <c r="M2317">
        <v>27314878</v>
      </c>
      <c r="Q2317" s="10"/>
      <c r="R2317" s="11">
        <f t="shared" si="72"/>
        <v>0</v>
      </c>
      <c r="U2317" s="11">
        <f t="shared" si="73"/>
        <v>0</v>
      </c>
      <c r="Y2317" s="11">
        <f>IF(SUM(Tableau1[[#This Row],[Other access]:[Sci-hub access]])&gt;=1,1,0)</f>
        <v>0</v>
      </c>
      <c r="Z2317" s="12">
        <f>IF(OR(Tableau1[[#This Row],[Access R1 + S1+ T1 ]]&gt;=1,Tableau1[[#This Row],[Access V1 +W1 + X1]]&gt;=1),1,0)</f>
        <v>0</v>
      </c>
      <c r="AB2317" s="10" t="str">
        <f>Tableau1[[#This Row],[DOI]]</f>
        <v>doi: 10.3109/02713683.2016.1164189</v>
      </c>
      <c r="AC2317" s="13" t="str">
        <f>Tableau1[[#This Row],[Authors]]&amp;", "&amp;Tableau1[[#This Row],[Title]]&amp;" "&amp;Tableau1[[#This Row],[Journal]]&amp;". "&amp;Tableau1[[#This Row],[Year]]</f>
        <v>Bischoff M, Stachon T, Seitz B, Huber M, Zawada M, Langenbucher A, Szentmáry N., Growth Factor and Interleukin Concentrations in Amniotic Membrane-Conditioned Medium. Curr Eye Res. 2017</v>
      </c>
    </row>
    <row r="2318" spans="1:29" x14ac:dyDescent="0.3">
      <c r="A2318">
        <v>4103</v>
      </c>
      <c r="B2318" t="s">
        <v>7249</v>
      </c>
      <c r="C2318" t="s">
        <v>17486</v>
      </c>
      <c r="D2318" t="s">
        <v>27677</v>
      </c>
      <c r="E2318" t="s">
        <v>2789</v>
      </c>
      <c r="F2318" s="10"/>
      <c r="G2318">
        <v>2017</v>
      </c>
      <c r="J2318">
        <v>0.20792490123148122</v>
      </c>
      <c r="L2318" t="s">
        <v>38534</v>
      </c>
      <c r="M2318">
        <v>28485721</v>
      </c>
      <c r="Q2318" s="10"/>
      <c r="R2318" s="11">
        <f t="shared" si="72"/>
        <v>0</v>
      </c>
      <c r="U2318" s="11">
        <f t="shared" si="73"/>
        <v>0</v>
      </c>
      <c r="Y2318" s="11">
        <f>IF(SUM(Tableau1[[#This Row],[Other access]:[Sci-hub access]])&gt;=1,1,0)</f>
        <v>0</v>
      </c>
      <c r="Z2318" s="12">
        <f>IF(OR(Tableau1[[#This Row],[Access R1 + S1+ T1 ]]&gt;=1,Tableau1[[#This Row],[Access V1 +W1 + X1]]&gt;=1),1,0)</f>
        <v>0</v>
      </c>
      <c r="AB2318" s="10" t="str">
        <f>Tableau1[[#This Row],[DOI]]</f>
        <v>doi: 10.1038/gt.2017.31</v>
      </c>
      <c r="AC2318" s="13" t="str">
        <f>Tableau1[[#This Row],[Authors]]&amp;", "&amp;Tableau1[[#This Row],[Title]]&amp;" "&amp;Tableau1[[#This Row],[Journal]]&amp;". "&amp;Tableau1[[#This Row],[Year]]</f>
        <v>Wu T, Wang LN, Tang DR, Sun FY., SOST silencing promotes proliferation and invasion and reduces apoptosis of retinoblastoma cells by activating Wnt/β-catenin signaling pathway. Gene Ther. 2017</v>
      </c>
    </row>
    <row r="2319" spans="1:29" x14ac:dyDescent="0.3">
      <c r="A2319">
        <v>2087</v>
      </c>
      <c r="B2319" t="s">
        <v>5326</v>
      </c>
      <c r="C2319" t="s">
        <v>15571</v>
      </c>
      <c r="D2319" t="s">
        <v>25748</v>
      </c>
      <c r="E2319" t="s">
        <v>2511</v>
      </c>
      <c r="F2319" s="10"/>
      <c r="G2319">
        <v>2017</v>
      </c>
      <c r="J2319">
        <v>0.20799692422374416</v>
      </c>
      <c r="L2319" t="s">
        <v>36558</v>
      </c>
      <c r="M2319">
        <v>28820151</v>
      </c>
      <c r="Q2319" s="10"/>
      <c r="R2319" s="11">
        <f t="shared" si="72"/>
        <v>0</v>
      </c>
      <c r="U2319" s="11">
        <f t="shared" si="73"/>
        <v>0</v>
      </c>
      <c r="Y2319" s="11">
        <f>IF(SUM(Tableau1[[#This Row],[Other access]:[Sci-hub access]])&gt;=1,1,0)</f>
        <v>0</v>
      </c>
      <c r="Z2319" s="12">
        <f>IF(OR(Tableau1[[#This Row],[Access R1 + S1+ T1 ]]&gt;=1,Tableau1[[#This Row],[Access V1 +W1 + X1]]&gt;=1),1,0)</f>
        <v>0</v>
      </c>
      <c r="AB2319" s="10" t="str">
        <f>Tableau1[[#This Row],[DOI]]</f>
        <v>doi: 10.4103/ijo.IJO_509_17</v>
      </c>
      <c r="AC2319" s="13" t="str">
        <f>Tableau1[[#This Row],[Authors]]&amp;", "&amp;Tableau1[[#This Row],[Title]]&amp;" "&amp;Tableau1[[#This Row],[Journal]]&amp;". "&amp;Tableau1[[#This Row],[Year]]</f>
        <v>Lalitha P, Sengupta S, Ravindran RD, Sharma S, Joseph J, Ambiya V, Das T., A literature review and update on the incidence and microbiology spectrum of postcataract surgery endophthalmitis over past two decades in India. Indian J Ophthalmol. 2017</v>
      </c>
    </row>
    <row r="2320" spans="1:29" x14ac:dyDescent="0.3">
      <c r="A2320">
        <v>8958</v>
      </c>
      <c r="B2320" t="s">
        <v>11578</v>
      </c>
      <c r="C2320" t="s">
        <v>21758</v>
      </c>
      <c r="D2320" t="s">
        <v>32019</v>
      </c>
      <c r="E2320" t="s">
        <v>2486</v>
      </c>
      <c r="F2320" s="10"/>
      <c r="G2320">
        <v>2017</v>
      </c>
      <c r="J2320">
        <v>0.20820792549502631</v>
      </c>
      <c r="L2320" t="s">
        <v>43285</v>
      </c>
      <c r="M2320">
        <v>27805318</v>
      </c>
      <c r="Q2320" s="10"/>
      <c r="R2320" s="11">
        <f t="shared" si="72"/>
        <v>0</v>
      </c>
      <c r="U2320" s="11">
        <f t="shared" si="73"/>
        <v>0</v>
      </c>
      <c r="Y2320" s="11">
        <f>IF(SUM(Tableau1[[#This Row],[Other access]:[Sci-hub access]])&gt;=1,1,0)</f>
        <v>0</v>
      </c>
      <c r="Z2320" s="12">
        <f>IF(OR(Tableau1[[#This Row],[Access R1 + S1+ T1 ]]&gt;=1,Tableau1[[#This Row],[Access V1 +W1 + X1]]&gt;=1),1,0)</f>
        <v>0</v>
      </c>
      <c r="AB2320" s="10" t="str">
        <f>Tableau1[[#This Row],[DOI]]</f>
        <v>doi: 10.1111/aos.13288</v>
      </c>
      <c r="AC2320" s="13" t="str">
        <f>Tableau1[[#This Row],[Authors]]&amp;", "&amp;Tableau1[[#This Row],[Title]]&amp;" "&amp;Tableau1[[#This Row],[Journal]]&amp;". "&amp;Tableau1[[#This Row],[Year]]</f>
        <v>Tanito M, Sano I, Ikeda Y, Fujihara E., Short-term results of microhook ab interno trabeculotomy, a novel minimally invasive glaucoma surgery in Japanese eyes: initial case series. Acta Ophthalmol. 2017</v>
      </c>
    </row>
    <row r="2321" spans="1:29" ht="28.8" x14ac:dyDescent="0.3">
      <c r="A2321">
        <v>3818</v>
      </c>
      <c r="B2321" t="s">
        <v>6982</v>
      </c>
      <c r="C2321" t="s">
        <v>17222</v>
      </c>
      <c r="D2321" t="s">
        <v>27406</v>
      </c>
      <c r="E2321" t="s">
        <v>3089</v>
      </c>
      <c r="F2321" s="10"/>
      <c r="G2321">
        <v>2017</v>
      </c>
      <c r="J2321">
        <v>0.2082758661958366</v>
      </c>
      <c r="L2321" t="s">
        <v>38261</v>
      </c>
      <c r="M2321">
        <v>28526489</v>
      </c>
      <c r="Q2321" s="10"/>
      <c r="R2321" s="11">
        <f t="shared" si="72"/>
        <v>0</v>
      </c>
      <c r="U2321" s="11">
        <f t="shared" si="73"/>
        <v>0</v>
      </c>
      <c r="Y2321" s="11">
        <f>IF(SUM(Tableau1[[#This Row],[Other access]:[Sci-hub access]])&gt;=1,1,0)</f>
        <v>0</v>
      </c>
      <c r="Z2321" s="12">
        <f>IF(OR(Tableau1[[#This Row],[Access R1 + S1+ T1 ]]&gt;=1,Tableau1[[#This Row],[Access V1 +W1 + X1]]&gt;=1),1,0)</f>
        <v>0</v>
      </c>
      <c r="AB2321" s="10" t="str">
        <f>Tableau1[[#This Row],[DOI]]</f>
        <v>doi: 10.1016/S0140-6736(17)30979-0</v>
      </c>
      <c r="AC2321" s="13" t="str">
        <f>Tableau1[[#This Row],[Authors]]&amp;", "&amp;Tableau1[[#This Row],[Title]]&amp;" "&amp;Tableau1[[#This Row],[Journal]]&amp;". "&amp;Tableau1[[#This Row],[Year]]</f>
        <v>Heier JS, Kherani S, Desai S, Dugel P, Kaushal S, Cheng SH, Delacono C, Purvis A, Richards S, Le-Halpere A, Connelly J, Wadsworth SC, Varona R, Buggage R, Scaria A, Campochiaro PA., Intravitreous injection of AAV2-sFLT01 in patients with advanced neovascular age-related macular degeneration: a phase 1, open-label trial. Lancet. 2017</v>
      </c>
    </row>
    <row r="2322" spans="1:29" ht="28.8" x14ac:dyDescent="0.3">
      <c r="A2322">
        <v>10080</v>
      </c>
      <c r="B2322" t="s">
        <v>2169</v>
      </c>
      <c r="C2322" t="s">
        <v>2170</v>
      </c>
      <c r="D2322" t="s">
        <v>2171</v>
      </c>
      <c r="E2322" t="s">
        <v>2552</v>
      </c>
      <c r="F2322" s="10"/>
      <c r="G2322">
        <v>2017</v>
      </c>
      <c r="J2322">
        <v>0.20839325421497101</v>
      </c>
      <c r="L2322" t="s">
        <v>44336</v>
      </c>
      <c r="M2322">
        <v>27475793</v>
      </c>
      <c r="Q2322" s="10"/>
      <c r="R2322" s="11">
        <f t="shared" si="72"/>
        <v>0</v>
      </c>
      <c r="U2322" s="11">
        <f t="shared" si="73"/>
        <v>0</v>
      </c>
      <c r="Y2322" s="11">
        <f>IF(SUM(Tableau1[[#This Row],[Other access]:[Sci-hub access]])&gt;=1,1,0)</f>
        <v>0</v>
      </c>
      <c r="Z2322" s="12">
        <f>IF(OR(Tableau1[[#This Row],[Access R1 + S1+ T1 ]]&gt;=1,Tableau1[[#This Row],[Access V1 +W1 + X1]]&gt;=1),1,0)</f>
        <v>0</v>
      </c>
      <c r="AB2322" s="10" t="str">
        <f>Tableau1[[#This Row],[DOI]]</f>
        <v>doi: 10.1007/s10067-016-3367-x</v>
      </c>
      <c r="AC2322" s="13" t="str">
        <f>Tableau1[[#This Row],[Authors]]&amp;", "&amp;Tableau1[[#This Row],[Title]]&amp;" "&amp;Tableau1[[#This Row],[Journal]]&amp;". "&amp;Tableau1[[#This Row],[Year]]</f>
        <v>Sota J, Vitale A, Orlando I, Lopalco G, Franceschini R, Fabiani C, Galeazzi M, Emmi G, Gentileschi S, Iannone F, Frediani B, Cantarini L., Auditory involvement in Behcet's disease: relationship with demographic, clinical, and therapeutic characteristics. Clin Rheumatol. 2017</v>
      </c>
    </row>
    <row r="2323" spans="1:29" x14ac:dyDescent="0.3">
      <c r="A2323">
        <v>7251</v>
      </c>
      <c r="B2323" t="s">
        <v>10079</v>
      </c>
      <c r="C2323" t="s">
        <v>20281</v>
      </c>
      <c r="D2323" t="s">
        <v>30513</v>
      </c>
      <c r="E2323" t="s">
        <v>2445</v>
      </c>
      <c r="F2323" s="10"/>
      <c r="G2323">
        <v>2017</v>
      </c>
      <c r="J2323">
        <v>0.20850453946741143</v>
      </c>
      <c r="L2323" t="s">
        <v>41607</v>
      </c>
      <c r="M2323">
        <v>28114175</v>
      </c>
      <c r="Q2323" s="10"/>
      <c r="R2323" s="11">
        <f t="shared" si="72"/>
        <v>0</v>
      </c>
      <c r="U2323" s="11">
        <f t="shared" si="73"/>
        <v>0</v>
      </c>
      <c r="Y2323" s="11">
        <f>IF(SUM(Tableau1[[#This Row],[Other access]:[Sci-hub access]])&gt;=1,1,0)</f>
        <v>0</v>
      </c>
      <c r="Z2323" s="12">
        <f>IF(OR(Tableau1[[#This Row],[Access R1 + S1+ T1 ]]&gt;=1,Tableau1[[#This Row],[Access V1 +W1 + X1]]&gt;=1),1,0)</f>
        <v>0</v>
      </c>
      <c r="AB2323" s="10" t="str">
        <f>Tableau1[[#This Row],[DOI]]</f>
        <v>doi: 10.1097/IAE.0000000000001435</v>
      </c>
      <c r="AC2323" s="13" t="str">
        <f>Tableau1[[#This Row],[Authors]]&amp;", "&amp;Tableau1[[#This Row],[Title]]&amp;" "&amp;Tableau1[[#This Row],[Journal]]&amp;". "&amp;Tableau1[[#This Row],[Year]]</f>
        <v>Kim JM, Kang SW, Son DY, Bae K., RISK FACTORS AND CLINICAL SIGNIFICANCE OF PRECHOROIDAL CLEFT IN NEOVASCULAR AGE-RELATED MACULAR DEGENERATION. Retina. 2017</v>
      </c>
    </row>
    <row r="2324" spans="1:29" ht="28.8" x14ac:dyDescent="0.3">
      <c r="A2324">
        <v>8922</v>
      </c>
      <c r="B2324" t="s">
        <v>11544</v>
      </c>
      <c r="C2324" t="s">
        <v>21725</v>
      </c>
      <c r="D2324" t="s">
        <v>31985</v>
      </c>
      <c r="E2324" t="s">
        <v>2468</v>
      </c>
      <c r="F2324" s="10"/>
      <c r="G2324">
        <v>2017</v>
      </c>
      <c r="J2324">
        <v>0.20852688327868618</v>
      </c>
      <c r="L2324" t="s">
        <v>43253</v>
      </c>
      <c r="M2324">
        <v>27811576</v>
      </c>
      <c r="Q2324" s="10"/>
      <c r="R2324" s="11">
        <f t="shared" si="72"/>
        <v>0</v>
      </c>
      <c r="U2324" s="11">
        <f t="shared" si="73"/>
        <v>0</v>
      </c>
      <c r="Y2324" s="11">
        <f>IF(SUM(Tableau1[[#This Row],[Other access]:[Sci-hub access]])&gt;=1,1,0)</f>
        <v>0</v>
      </c>
      <c r="Z2324" s="12">
        <f>IF(OR(Tableau1[[#This Row],[Access R1 + S1+ T1 ]]&gt;=1,Tableau1[[#This Row],[Access V1 +W1 + X1]]&gt;=1),1,0)</f>
        <v>0</v>
      </c>
      <c r="AB2324" s="10" t="str">
        <f>Tableau1[[#This Row],[DOI]]</f>
        <v>doi: 10.1097/IJG.0000000000000575</v>
      </c>
      <c r="AC2324" s="13" t="str">
        <f>Tableau1[[#This Row],[Authors]]&amp;", "&amp;Tableau1[[#This Row],[Title]]&amp;" "&amp;Tableau1[[#This Row],[Journal]]&amp;". "&amp;Tableau1[[#This Row],[Year]]</f>
        <v>Sung KR, Chun YS, Park CK, Kim HK, Yoo C, Kim YY, Park KH, Kim CY, Choi KR, Lee KW, Han S, Kim CS; LIGHT (Life quality of the glaucoma patient who underwent treatment) study of Korean Glaucoma Society.., Vision-related Quality of Life in Korean Glaucoma Patients. J Glaucoma. 2017</v>
      </c>
    </row>
    <row r="2325" spans="1:29" x14ac:dyDescent="0.3">
      <c r="A2325">
        <v>9928</v>
      </c>
      <c r="B2325" t="s">
        <v>12455</v>
      </c>
      <c r="C2325" t="s">
        <v>22625</v>
      </c>
      <c r="D2325" t="s">
        <v>32903</v>
      </c>
      <c r="E2325" t="s">
        <v>2502</v>
      </c>
      <c r="F2325" s="10"/>
      <c r="G2325">
        <v>2017</v>
      </c>
      <c r="J2325">
        <v>0.20872793273020718</v>
      </c>
      <c r="L2325" t="s">
        <v>44186</v>
      </c>
      <c r="M2325">
        <v>27537690</v>
      </c>
      <c r="Q2325" s="10"/>
      <c r="R2325" s="11">
        <f t="shared" si="72"/>
        <v>0</v>
      </c>
      <c r="U2325" s="11">
        <f t="shared" si="73"/>
        <v>0</v>
      </c>
      <c r="Y2325" s="11">
        <f>IF(SUM(Tableau1[[#This Row],[Other access]:[Sci-hub access]])&gt;=1,1,0)</f>
        <v>0</v>
      </c>
      <c r="Z2325" s="12">
        <f>IF(OR(Tableau1[[#This Row],[Access R1 + S1+ T1 ]]&gt;=1,Tableau1[[#This Row],[Access V1 +W1 + X1]]&gt;=1),1,0)</f>
        <v>0</v>
      </c>
      <c r="AB2325" s="10" t="str">
        <f>Tableau1[[#This Row],[DOI]]</f>
        <v>doi: 10.1159/000447776</v>
      </c>
      <c r="AC2325" s="13" t="str">
        <f>Tableau1[[#This Row],[Authors]]&amp;", "&amp;Tableau1[[#This Row],[Title]]&amp;" "&amp;Tableau1[[#This Row],[Journal]]&amp;". "&amp;Tableau1[[#This Row],[Year]]</f>
        <v>Xing Q, Zhang G, Kang L, Wu J, Chen H, Liu G, Zhu R, Guan H, Lu P., The Suppression of Kallistatin on High-Glucose-Induced Proliferation of Retinal Endothelial Cells in Diabetic Retinopathy. Ophthalmic Res. 2017</v>
      </c>
    </row>
    <row r="2326" spans="1:29" x14ac:dyDescent="0.3">
      <c r="A2326">
        <v>8997</v>
      </c>
      <c r="B2326" t="s">
        <v>11612</v>
      </c>
      <c r="C2326" t="s">
        <v>21791</v>
      </c>
      <c r="D2326" t="s">
        <v>32053</v>
      </c>
      <c r="E2326" t="s">
        <v>34448</v>
      </c>
      <c r="F2326" s="10"/>
      <c r="G2326">
        <v>2017</v>
      </c>
      <c r="J2326">
        <v>0.20882222840851605</v>
      </c>
      <c r="L2326" t="s">
        <v>43319</v>
      </c>
      <c r="M2326">
        <v>27795479</v>
      </c>
      <c r="Q2326" s="10"/>
      <c r="R2326" s="11">
        <f t="shared" si="72"/>
        <v>0</v>
      </c>
      <c r="U2326" s="11">
        <f t="shared" si="73"/>
        <v>0</v>
      </c>
      <c r="Y2326" s="11">
        <f>IF(SUM(Tableau1[[#This Row],[Other access]:[Sci-hub access]])&gt;=1,1,0)</f>
        <v>0</v>
      </c>
      <c r="Z2326" s="12">
        <f>IF(OR(Tableau1[[#This Row],[Access R1 + S1+ T1 ]]&gt;=1,Tableau1[[#This Row],[Access V1 +W1 + X1]]&gt;=1),1,0)</f>
        <v>0</v>
      </c>
      <c r="AB2326" s="10" t="str">
        <f>Tableau1[[#This Row],[DOI]]</f>
        <v>doi: 10.7883/yoken.JJID.2016.330</v>
      </c>
      <c r="AC2326" s="13" t="str">
        <f>Tableau1[[#This Row],[Authors]]&amp;", "&amp;Tableau1[[#This Row],[Title]]&amp;" "&amp;Tableau1[[#This Row],[Journal]]&amp;". "&amp;Tableau1[[#This Row],[Year]]</f>
        <v>Aulakh S, Gopinathan Nair A, Gandhi R, H Palkar A, G Trivedi M, A Potdar N, A Shinde C., Orbital Cellulitis with Endogenous Panophthalmitis Caused by Methicillin-Sensitive Staphylococcus aureus in Pregnancy. Jpn J Infect Dis. 2017</v>
      </c>
    </row>
    <row r="2327" spans="1:29" x14ac:dyDescent="0.3">
      <c r="A2327">
        <v>5283</v>
      </c>
      <c r="B2327" t="s">
        <v>8346</v>
      </c>
      <c r="C2327" t="s">
        <v>18570</v>
      </c>
      <c r="D2327" t="s">
        <v>28776</v>
      </c>
      <c r="E2327" t="s">
        <v>2438</v>
      </c>
      <c r="F2327" s="10"/>
      <c r="G2327">
        <v>2017</v>
      </c>
      <c r="J2327">
        <v>0.20888277594078253</v>
      </c>
      <c r="L2327" t="s">
        <v>39678</v>
      </c>
      <c r="M2327">
        <v>28351926</v>
      </c>
      <c r="Q2327" s="10"/>
      <c r="R2327" s="11">
        <f t="shared" si="72"/>
        <v>0</v>
      </c>
      <c r="U2327" s="11">
        <f t="shared" si="73"/>
        <v>0</v>
      </c>
      <c r="Y2327" s="11">
        <f>IF(SUM(Tableau1[[#This Row],[Other access]:[Sci-hub access]])&gt;=1,1,0)</f>
        <v>0</v>
      </c>
      <c r="Z2327" s="12">
        <f>IF(OR(Tableau1[[#This Row],[Access R1 + S1+ T1 ]]&gt;=1,Tableau1[[#This Row],[Access V1 +W1 + X1]]&gt;=1),1,0)</f>
        <v>0</v>
      </c>
      <c r="AB2327" s="10" t="str">
        <f>Tableau1[[#This Row],[DOI]]</f>
        <v>doi: 10.1136/bjophthalmol-2016-310091</v>
      </c>
      <c r="AC2327" s="13" t="str">
        <f>Tableau1[[#This Row],[Authors]]&amp;", "&amp;Tableau1[[#This Row],[Title]]&amp;" "&amp;Tableau1[[#This Row],[Journal]]&amp;". "&amp;Tableau1[[#This Row],[Year]]</f>
        <v>Kim N, Yoo YJ, Choung HK, Khwarg SI., Epiblepharon in congenital glaucoma: case-control study. Br J Ophthalmol. 2017</v>
      </c>
    </row>
    <row r="2328" spans="1:29" x14ac:dyDescent="0.3">
      <c r="A2328">
        <v>2850</v>
      </c>
      <c r="B2328" t="s">
        <v>6051</v>
      </c>
      <c r="C2328" t="s">
        <v>16297</v>
      </c>
      <c r="D2328" t="s">
        <v>26475</v>
      </c>
      <c r="E2328" t="s">
        <v>2514</v>
      </c>
      <c r="F2328" s="10"/>
      <c r="G2328">
        <v>2018</v>
      </c>
      <c r="J2328">
        <v>0.20901945460472104</v>
      </c>
      <c r="L2328" t="s">
        <v>37309</v>
      </c>
      <c r="M2328">
        <v>28673727</v>
      </c>
      <c r="Q2328" s="10"/>
      <c r="R2328" s="11">
        <f t="shared" si="72"/>
        <v>0</v>
      </c>
      <c r="U2328" s="11">
        <f t="shared" si="73"/>
        <v>0</v>
      </c>
      <c r="Y2328" s="11">
        <f>IF(SUM(Tableau1[[#This Row],[Other access]:[Sci-hub access]])&gt;=1,1,0)</f>
        <v>0</v>
      </c>
      <c r="Z2328" s="12">
        <f>IF(OR(Tableau1[[#This Row],[Access R1 + S1+ T1 ]]&gt;=1,Tableau1[[#This Row],[Access V1 +W1 + X1]]&gt;=1),1,0)</f>
        <v>0</v>
      </c>
      <c r="AB2328" s="10" t="str">
        <f>Tableau1[[#This Row],[DOI]]</f>
        <v>doi: 10.1016/j.survophthal.2017.06.008</v>
      </c>
      <c r="AC2328" s="13" t="str">
        <f>Tableau1[[#This Row],[Authors]]&amp;", "&amp;Tableau1[[#This Row],[Title]]&amp;" "&amp;Tableau1[[#This Row],[Journal]]&amp;". "&amp;Tableau1[[#This Row],[Year]]</f>
        <v>Nicholson BP, Atchison E, Idris AA, Bakri SJ., Central serous chorioretinopathy and glucocorticoids: an update on evidence for association. Surv Ophthalmol. 2018</v>
      </c>
    </row>
    <row r="2329" spans="1:29" x14ac:dyDescent="0.3">
      <c r="A2329">
        <v>8083</v>
      </c>
      <c r="B2329" t="s">
        <v>10808</v>
      </c>
      <c r="C2329" t="s">
        <v>20997</v>
      </c>
      <c r="D2329" t="s">
        <v>31246</v>
      </c>
      <c r="E2329" t="s">
        <v>2479</v>
      </c>
      <c r="F2329" s="10"/>
      <c r="G2329">
        <v>2017</v>
      </c>
      <c r="J2329">
        <v>0.209125006927803</v>
      </c>
      <c r="L2329" t="s">
        <v>42430</v>
      </c>
      <c r="M2329">
        <v>28002107</v>
      </c>
      <c r="Q2329" s="10"/>
      <c r="R2329" s="11">
        <f t="shared" si="72"/>
        <v>0</v>
      </c>
      <c r="U2329" s="11">
        <f t="shared" si="73"/>
        <v>0</v>
      </c>
      <c r="Y2329" s="11">
        <f>IF(SUM(Tableau1[[#This Row],[Other access]:[Sci-hub access]])&gt;=1,1,0)</f>
        <v>0</v>
      </c>
      <c r="Z2329" s="12">
        <f>IF(OR(Tableau1[[#This Row],[Access R1 + S1+ T1 ]]&gt;=1,Tableau1[[#This Row],[Access V1 +W1 + X1]]&gt;=1),1,0)</f>
        <v>0</v>
      </c>
      <c r="AB2329" s="10" t="str">
        <f>Tableau1[[#This Row],[DOI]]</f>
        <v>doi: 10.1097/ICO.0000000000001124</v>
      </c>
      <c r="AC2329" s="13" t="str">
        <f>Tableau1[[#This Row],[Authors]]&amp;", "&amp;Tableau1[[#This Row],[Title]]&amp;" "&amp;Tableau1[[#This Row],[Journal]]&amp;". "&amp;Tableau1[[#This Row],[Year]]</f>
        <v>Yokogawa H, Sanchez PJ, Mayko ZM, Straiko MD, Terry MA., Astigmatism Correction With Toric Intraocular Lenses in Descemet Membrane Endothelial Keratoplasty Triple Procedures. Cornea. 2017</v>
      </c>
    </row>
    <row r="2330" spans="1:29" x14ac:dyDescent="0.3">
      <c r="A2330">
        <v>8733</v>
      </c>
      <c r="B2330" t="s">
        <v>11378</v>
      </c>
      <c r="C2330" t="s">
        <v>21563</v>
      </c>
      <c r="D2330" t="s">
        <v>31818</v>
      </c>
      <c r="E2330" t="s">
        <v>2529</v>
      </c>
      <c r="F2330" s="10"/>
      <c r="G2330">
        <v>2017</v>
      </c>
      <c r="J2330">
        <v>0.20936466788491825</v>
      </c>
      <c r="L2330" t="s">
        <v>43069</v>
      </c>
      <c r="M2330">
        <v>27854132</v>
      </c>
      <c r="Q2330" s="10"/>
      <c r="R2330" s="11">
        <f t="shared" si="72"/>
        <v>0</v>
      </c>
      <c r="U2330" s="11">
        <f t="shared" si="73"/>
        <v>0</v>
      </c>
      <c r="Y2330" s="11">
        <f>IF(SUM(Tableau1[[#This Row],[Other access]:[Sci-hub access]])&gt;=1,1,0)</f>
        <v>0</v>
      </c>
      <c r="Z2330" s="12">
        <f>IF(OR(Tableau1[[#This Row],[Access R1 + S1+ T1 ]]&gt;=1,Tableau1[[#This Row],[Access V1 +W1 + X1]]&gt;=1),1,0)</f>
        <v>0</v>
      </c>
      <c r="AB2330" s="10" t="str">
        <f>Tableau1[[#This Row],[DOI]]</f>
        <v>doi: 10.1080/02713683.2016.1238942</v>
      </c>
      <c r="AC2330" s="13" t="str">
        <f>Tableau1[[#This Row],[Authors]]&amp;", "&amp;Tableau1[[#This Row],[Title]]&amp;" "&amp;Tableau1[[#This Row],[Journal]]&amp;". "&amp;Tableau1[[#This Row],[Year]]</f>
        <v>Wang W, He M, Huang W., Changes of Retinal Nerve Fiber Layer Thickness in Obstructive Sleep Apnea Syndrome: A Systematic Review and Meta-analysis. Curr Eye Res. 2017</v>
      </c>
    </row>
    <row r="2331" spans="1:29" x14ac:dyDescent="0.3">
      <c r="A2331">
        <v>4012</v>
      </c>
      <c r="B2331" t="s">
        <v>320</v>
      </c>
      <c r="C2331" t="s">
        <v>321</v>
      </c>
      <c r="D2331" t="s">
        <v>322</v>
      </c>
      <c r="E2331" t="s">
        <v>2922</v>
      </c>
      <c r="F2331" s="10"/>
      <c r="G2331">
        <v>2017</v>
      </c>
      <c r="J2331">
        <v>0.20951025437488424</v>
      </c>
      <c r="L2331" t="s">
        <v>38452</v>
      </c>
      <c r="M2331">
        <v>28494929</v>
      </c>
      <c r="Q2331" s="10"/>
      <c r="R2331" s="11">
        <f t="shared" si="72"/>
        <v>0</v>
      </c>
      <c r="U2331" s="11">
        <f t="shared" si="73"/>
        <v>0</v>
      </c>
      <c r="Y2331" s="11">
        <f>IF(SUM(Tableau1[[#This Row],[Other access]:[Sci-hub access]])&gt;=1,1,0)</f>
        <v>0</v>
      </c>
      <c r="Z2331" s="12">
        <f>IF(OR(Tableau1[[#This Row],[Access R1 + S1+ T1 ]]&gt;=1,Tableau1[[#This Row],[Access V1 +W1 + X1]]&gt;=1),1,0)</f>
        <v>0</v>
      </c>
      <c r="AB2331" s="10" t="str">
        <f>Tableau1[[#This Row],[DOI]]</f>
        <v>doi: 10.1016/j.vetimm.2017.04.002</v>
      </c>
      <c r="AC2331" s="13" t="str">
        <f>Tableau1[[#This Row],[Authors]]&amp;", "&amp;Tableau1[[#This Row],[Title]]&amp;" "&amp;Tableau1[[#This Row],[Journal]]&amp;". "&amp;Tableau1[[#This Row],[Year]]</f>
        <v>Braus BK, Miller I, Kummer S, Kleinwort KJH, Hirmer S, Hauck SM, McMullen RJ Jr, Kerschbaumer M, Deeg CA., Investigation of corneal autoantibodies in horses with immune mediated keratitis (IMMK). Vet Immunol Immunopathol. 2017</v>
      </c>
    </row>
    <row r="2332" spans="1:29" x14ac:dyDescent="0.3">
      <c r="A2332">
        <v>556</v>
      </c>
      <c r="B2332" t="s">
        <v>3819</v>
      </c>
      <c r="C2332" t="s">
        <v>14076</v>
      </c>
      <c r="D2332" t="s">
        <v>24239</v>
      </c>
      <c r="E2332" t="s">
        <v>34000</v>
      </c>
      <c r="F2332" s="10"/>
      <c r="G2332">
        <v>2017</v>
      </c>
      <c r="J2332">
        <v>0.20952118576660683</v>
      </c>
      <c r="L2332" t="s">
        <v>35055</v>
      </c>
      <c r="M2332">
        <v>29182030</v>
      </c>
      <c r="Q2332" s="10"/>
      <c r="R2332" s="11">
        <f t="shared" si="72"/>
        <v>0</v>
      </c>
      <c r="U2332" s="11">
        <f t="shared" si="73"/>
        <v>0</v>
      </c>
      <c r="Y2332" s="11">
        <f>IF(SUM(Tableau1[[#This Row],[Other access]:[Sci-hub access]])&gt;=1,1,0)</f>
        <v>0</v>
      </c>
      <c r="Z2332" s="12">
        <f>IF(OR(Tableau1[[#This Row],[Access R1 + S1+ T1 ]]&gt;=1,Tableau1[[#This Row],[Access V1 +W1 + X1]]&gt;=1),1,0)</f>
        <v>0</v>
      </c>
      <c r="AB2332" s="10" t="str">
        <f>Tableau1[[#This Row],[DOI]]</f>
        <v>doi: 10.2217/bmm-2017-0124</v>
      </c>
      <c r="AC2332" s="13" t="str">
        <f>Tableau1[[#This Row],[Authors]]&amp;", "&amp;Tableau1[[#This Row],[Title]]&amp;" "&amp;Tableau1[[#This Row],[Journal]]&amp;". "&amp;Tableau1[[#This Row],[Year]]</f>
        <v>Hagan S., Biomarkers of ocular surface disease using impression cytology. Biomark Med. 2017</v>
      </c>
    </row>
    <row r="2333" spans="1:29" x14ac:dyDescent="0.3">
      <c r="A2333">
        <v>2307</v>
      </c>
      <c r="B2333" t="s">
        <v>5538</v>
      </c>
      <c r="C2333" t="s">
        <v>15783</v>
      </c>
      <c r="D2333" t="s">
        <v>25960</v>
      </c>
      <c r="E2333" t="s">
        <v>2451</v>
      </c>
      <c r="F2333" s="10"/>
      <c r="G2333">
        <v>2017</v>
      </c>
      <c r="J2333">
        <v>0.20973946104682117</v>
      </c>
      <c r="L2333" t="s">
        <v>36774</v>
      </c>
      <c r="M2333">
        <v>28771565</v>
      </c>
      <c r="Q2333" s="10"/>
      <c r="R2333" s="11">
        <f t="shared" si="72"/>
        <v>0</v>
      </c>
      <c r="U2333" s="11">
        <f t="shared" si="73"/>
        <v>0</v>
      </c>
      <c r="Y2333" s="11">
        <f>IF(SUM(Tableau1[[#This Row],[Other access]:[Sci-hub access]])&gt;=1,1,0)</f>
        <v>0</v>
      </c>
      <c r="Z2333" s="12">
        <f>IF(OR(Tableau1[[#This Row],[Access R1 + S1+ T1 ]]&gt;=1,Tableau1[[#This Row],[Access V1 +W1 + X1]]&gt;=1),1,0)</f>
        <v>0</v>
      </c>
      <c r="AB2333" s="10" t="str">
        <f>Tableau1[[#This Row],[DOI]]</f>
        <v>doi: 10.1371/journal.pone.0182404</v>
      </c>
      <c r="AC2333" s="13" t="str">
        <f>Tableau1[[#This Row],[Authors]]&amp;", "&amp;Tableau1[[#This Row],[Title]]&amp;" "&amp;Tableau1[[#This Row],[Journal]]&amp;". "&amp;Tableau1[[#This Row],[Year]]</f>
        <v>Kim EK, Park HL, Park CK., Segmented inner plexiform layer thickness as a potential biomarker to evaluate open-angle glaucoma: Dendritic degeneration of retinal ganglion cell. PLoS One. 2017</v>
      </c>
    </row>
    <row r="2334" spans="1:29" ht="28.8" x14ac:dyDescent="0.3">
      <c r="A2334">
        <v>8221</v>
      </c>
      <c r="B2334" t="s">
        <v>10928</v>
      </c>
      <c r="C2334" t="s">
        <v>21115</v>
      </c>
      <c r="D2334" t="s">
        <v>31366</v>
      </c>
      <c r="E2334" t="s">
        <v>2825</v>
      </c>
      <c r="F2334" s="10"/>
      <c r="G2334">
        <v>2017</v>
      </c>
      <c r="J2334">
        <v>0.20978720530311568</v>
      </c>
      <c r="L2334" t="s">
        <v>42567</v>
      </c>
      <c r="M2334">
        <v>27974645</v>
      </c>
      <c r="Q2334" s="10"/>
      <c r="R2334" s="11">
        <f t="shared" si="72"/>
        <v>0</v>
      </c>
      <c r="U2334" s="11">
        <f t="shared" si="73"/>
        <v>0</v>
      </c>
      <c r="Y2334" s="11">
        <f>IF(SUM(Tableau1[[#This Row],[Other access]:[Sci-hub access]])&gt;=1,1,0)</f>
        <v>0</v>
      </c>
      <c r="Z2334" s="12">
        <f>IF(OR(Tableau1[[#This Row],[Access R1 + S1+ T1 ]]&gt;=1,Tableau1[[#This Row],[Access V1 +W1 + X1]]&gt;=1),1,0)</f>
        <v>0</v>
      </c>
      <c r="AB2334" s="10" t="str">
        <f>Tableau1[[#This Row],[DOI]]</f>
        <v>doi: 10.1212/WNL.0000000000003491</v>
      </c>
      <c r="AC2334" s="13" t="str">
        <f>Tableau1[[#This Row],[Authors]]&amp;", "&amp;Tableau1[[#This Row],[Title]]&amp;" "&amp;Tableau1[[#This Row],[Journal]]&amp;". "&amp;Tableau1[[#This Row],[Year]]</f>
        <v>Liao C, Ashley N, Diot A, Morten K, Phadwal K, Williams A, Fearnley I, Rosser L, Lowndes J, Fratter C, Ferguson DJ, Vay L, Quaghebeur G, Moroni I, Bianchi S, Lamperti C, Downes SM, Sitarz KS, Flannery PJ, Carver J, Dombi E, East D, et al., Dysregulated mitophagy and mitochondrial organization in optic atrophy due to OPA1 mutations. Neurology. 2017</v>
      </c>
    </row>
    <row r="2335" spans="1:29" x14ac:dyDescent="0.3">
      <c r="A2335">
        <v>8669</v>
      </c>
      <c r="B2335" t="s">
        <v>11326</v>
      </c>
      <c r="C2335" t="s">
        <v>21511</v>
      </c>
      <c r="D2335" t="s">
        <v>31766</v>
      </c>
      <c r="E2335" t="s">
        <v>2486</v>
      </c>
      <c r="F2335" s="10"/>
      <c r="G2335">
        <v>2017</v>
      </c>
      <c r="J2335">
        <v>0.2098047100038013</v>
      </c>
      <c r="L2335" t="s">
        <v>43005</v>
      </c>
      <c r="M2335">
        <v>27864881</v>
      </c>
      <c r="Q2335" s="10"/>
      <c r="R2335" s="11">
        <f t="shared" si="72"/>
        <v>0</v>
      </c>
      <c r="U2335" s="11">
        <f t="shared" si="73"/>
        <v>0</v>
      </c>
      <c r="Y2335" s="11">
        <f>IF(SUM(Tableau1[[#This Row],[Other access]:[Sci-hub access]])&gt;=1,1,0)</f>
        <v>0</v>
      </c>
      <c r="Z2335" s="12">
        <f>IF(OR(Tableau1[[#This Row],[Access R1 + S1+ T1 ]]&gt;=1,Tableau1[[#This Row],[Access V1 +W1 + X1]]&gt;=1),1,0)</f>
        <v>0</v>
      </c>
      <c r="AB2335" s="10" t="str">
        <f>Tableau1[[#This Row],[DOI]]</f>
        <v>doi: 10.1111/aos.13319</v>
      </c>
      <c r="AC2335" s="13" t="str">
        <f>Tableau1[[#This Row],[Authors]]&amp;", "&amp;Tableau1[[#This Row],[Title]]&amp;" "&amp;Tableau1[[#This Row],[Journal]]&amp;". "&amp;Tableau1[[#This Row],[Year]]</f>
        <v>Kusne Y, Wolf AB, Townley K, Conway M, Peyman GA., Visual system manifestations of Alzheimer's disease. Acta Ophthalmol. 2017</v>
      </c>
    </row>
    <row r="2336" spans="1:29" ht="28.8" x14ac:dyDescent="0.3">
      <c r="A2336">
        <v>2263</v>
      </c>
      <c r="B2336" t="s">
        <v>5495</v>
      </c>
      <c r="C2336" t="s">
        <v>15740</v>
      </c>
      <c r="D2336" t="s">
        <v>25917</v>
      </c>
      <c r="E2336" t="s">
        <v>34081</v>
      </c>
      <c r="F2336" s="10"/>
      <c r="G2336">
        <v>2017</v>
      </c>
      <c r="J2336">
        <v>0.20981381955454681</v>
      </c>
      <c r="L2336" t="s">
        <v>36730</v>
      </c>
      <c r="M2336">
        <v>28779882</v>
      </c>
      <c r="Q2336" s="10"/>
      <c r="R2336" s="11">
        <f t="shared" si="72"/>
        <v>0</v>
      </c>
      <c r="U2336" s="11">
        <f t="shared" si="73"/>
        <v>0</v>
      </c>
      <c r="Y2336" s="11">
        <f>IF(SUM(Tableau1[[#This Row],[Other access]:[Sci-hub access]])&gt;=1,1,0)</f>
        <v>0</v>
      </c>
      <c r="Z2336" s="12">
        <f>IF(OR(Tableau1[[#This Row],[Access R1 + S1+ T1 ]]&gt;=1,Tableau1[[#This Row],[Access V1 +W1 + X1]]&gt;=1),1,0)</f>
        <v>0</v>
      </c>
      <c r="AB2336" s="10" t="str">
        <f>Tableau1[[#This Row],[DOI]]</f>
        <v>doi: 10.1016/S2214-109X(17)30293-0</v>
      </c>
      <c r="AC2336" s="13" t="str">
        <f>Tableau1[[#This Row],[Authors]]&amp;", "&amp;Tableau1[[#This Row],[Title]]&amp;" "&amp;Tableau1[[#This Row],[Journal]]&amp;". "&amp;Tableau1[[#This Row],[Year]]</f>
        <v>Bourne RRA, Flaxman SR, Braithwaite T, Cicinelli MV, Das A, Jonas JB, Keeffe J, Kempen JH, Leasher J, Limburg H, Naidoo K, Pesudovs K, Resnikoff S, Silvester A, Stevens GA, Tahhan N, Wong TY, Taylor HR; Vision Loss Expert Group.., Magnitude, temporal trends, and projections of the global prevalence of blindness and distance and near vision impairment: a systematic review and meta-analysis. Lancet Glob Health. 2017</v>
      </c>
    </row>
    <row r="2337" spans="1:29" x14ac:dyDescent="0.3">
      <c r="A2337">
        <v>9613</v>
      </c>
      <c r="B2337" t="s">
        <v>12167</v>
      </c>
      <c r="C2337" t="s">
        <v>22342</v>
      </c>
      <c r="D2337" t="s">
        <v>32615</v>
      </c>
      <c r="E2337" t="s">
        <v>2624</v>
      </c>
      <c r="F2337" s="10"/>
      <c r="G2337">
        <v>2017</v>
      </c>
      <c r="J2337">
        <v>0.20986358479104439</v>
      </c>
      <c r="L2337" t="s">
        <v>43884</v>
      </c>
      <c r="M2337">
        <v>27638111</v>
      </c>
      <c r="Q2337" s="10"/>
      <c r="R2337" s="11">
        <f t="shared" si="72"/>
        <v>0</v>
      </c>
      <c r="U2337" s="11">
        <f t="shared" si="73"/>
        <v>0</v>
      </c>
      <c r="Y2337" s="11">
        <f>IF(SUM(Tableau1[[#This Row],[Other access]:[Sci-hub access]])&gt;=1,1,0)</f>
        <v>0</v>
      </c>
      <c r="Z2337" s="12">
        <f>IF(OR(Tableau1[[#This Row],[Access R1 + S1+ T1 ]]&gt;=1,Tableau1[[#This Row],[Access V1 +W1 + X1]]&gt;=1),1,0)</f>
        <v>0</v>
      </c>
      <c r="AB2337" s="10" t="str">
        <f>Tableau1[[#This Row],[DOI]]</f>
        <v>doi: 10.1007/s11517-016-1563-0</v>
      </c>
      <c r="AC2337" s="13" t="str">
        <f>Tableau1[[#This Row],[Authors]]&amp;", "&amp;Tableau1[[#This Row],[Title]]&amp;" "&amp;Tableau1[[#This Row],[Journal]]&amp;". "&amp;Tableau1[[#This Row],[Year]]</f>
        <v>Alshayeji M, Al-Roomi SA, Abed S., Optic disc detection in retinal fundus images using gravitational law-based edge detection. Med Biol Eng Comput. 2017</v>
      </c>
    </row>
    <row r="2338" spans="1:29" x14ac:dyDescent="0.3">
      <c r="A2338">
        <v>9060</v>
      </c>
      <c r="B2338" t="s">
        <v>11670</v>
      </c>
      <c r="C2338" t="s">
        <v>21846</v>
      </c>
      <c r="D2338" t="s">
        <v>32111</v>
      </c>
      <c r="E2338" t="s">
        <v>2438</v>
      </c>
      <c r="F2338" s="10"/>
      <c r="G2338">
        <v>2017</v>
      </c>
      <c r="J2338">
        <v>0.20989925963000478</v>
      </c>
      <c r="L2338" t="s">
        <v>43382</v>
      </c>
      <c r="M2338">
        <v>27491360</v>
      </c>
      <c r="Q2338" s="10"/>
      <c r="R2338" s="11">
        <f t="shared" si="72"/>
        <v>0</v>
      </c>
      <c r="U2338" s="11">
        <f t="shared" si="73"/>
        <v>0</v>
      </c>
      <c r="Y2338" s="11">
        <f>IF(SUM(Tableau1[[#This Row],[Other access]:[Sci-hub access]])&gt;=1,1,0)</f>
        <v>0</v>
      </c>
      <c r="Z2338" s="12">
        <f>IF(OR(Tableau1[[#This Row],[Access R1 + S1+ T1 ]]&gt;=1,Tableau1[[#This Row],[Access V1 +W1 + X1]]&gt;=1),1,0)</f>
        <v>0</v>
      </c>
      <c r="AB2338" s="10" t="str">
        <f>Tableau1[[#This Row],[DOI]]</f>
        <v>doi: 10.1136/bjophthalmol-2016-308823</v>
      </c>
      <c r="AC2338" s="13" t="str">
        <f>Tableau1[[#This Row],[Authors]]&amp;", "&amp;Tableau1[[#This Row],[Title]]&amp;" "&amp;Tableau1[[#This Row],[Journal]]&amp;". "&amp;Tableau1[[#This Row],[Year]]</f>
        <v>Tanna P, Strauss RW, Fujinami K, Michaelides M., Stargardt disease: clinical features, molecular genetics, animal models and therapeutic options. Br J Ophthalmol. 2017</v>
      </c>
    </row>
    <row r="2339" spans="1:29" x14ac:dyDescent="0.3">
      <c r="A2339">
        <v>9351</v>
      </c>
      <c r="B2339" t="s">
        <v>11926</v>
      </c>
      <c r="C2339" t="s">
        <v>22103</v>
      </c>
      <c r="D2339" t="s">
        <v>32370</v>
      </c>
      <c r="E2339" t="s">
        <v>34032</v>
      </c>
      <c r="F2339" s="10"/>
      <c r="G2339">
        <v>2017</v>
      </c>
      <c r="J2339">
        <v>0.20993274246950644</v>
      </c>
      <c r="L2339" t="s">
        <v>43643</v>
      </c>
      <c r="M2339">
        <v>27727041</v>
      </c>
      <c r="Q2339" s="10"/>
      <c r="R2339" s="11">
        <f t="shared" si="72"/>
        <v>0</v>
      </c>
      <c r="U2339" s="11">
        <f t="shared" si="73"/>
        <v>0</v>
      </c>
      <c r="Y2339" s="11">
        <f>IF(SUM(Tableau1[[#This Row],[Other access]:[Sci-hub access]])&gt;=1,1,0)</f>
        <v>0</v>
      </c>
      <c r="Z2339" s="12">
        <f>IF(OR(Tableau1[[#This Row],[Access R1 + S1+ T1 ]]&gt;=1,Tableau1[[#This Row],[Access V1 +W1 + X1]]&gt;=1),1,0)</f>
        <v>0</v>
      </c>
      <c r="AB2339" s="10" t="str">
        <f>Tableau1[[#This Row],[DOI]]</f>
        <v>doi: 10.1016/j.jemermed.2016.08.022</v>
      </c>
      <c r="AC2339" s="13" t="str">
        <f>Tableau1[[#This Row],[Authors]]&amp;", "&amp;Tableau1[[#This Row],[Title]]&amp;" "&amp;Tableau1[[#This Row],[Journal]]&amp;". "&amp;Tableau1[[#This Row],[Year]]</f>
        <v>Fahling JM, McKenzie LK., Oculocardiac Reflex as a Result of Intraorbital Trauma. J Emerg Med. 2017</v>
      </c>
    </row>
    <row r="2340" spans="1:29" x14ac:dyDescent="0.3">
      <c r="A2340">
        <v>3939</v>
      </c>
      <c r="B2340" t="s">
        <v>7093</v>
      </c>
      <c r="C2340" t="s">
        <v>17330</v>
      </c>
      <c r="D2340" t="s">
        <v>27520</v>
      </c>
      <c r="E2340" t="s">
        <v>2546</v>
      </c>
      <c r="F2340" s="10"/>
      <c r="G2340">
        <v>2017</v>
      </c>
      <c r="J2340">
        <v>0.20995821708177032</v>
      </c>
      <c r="L2340" t="s">
        <v>38380</v>
      </c>
      <c r="M2340">
        <v>28502610</v>
      </c>
      <c r="Q2340" s="10"/>
      <c r="R2340" s="11">
        <f t="shared" si="72"/>
        <v>0</v>
      </c>
      <c r="U2340" s="11">
        <f t="shared" si="73"/>
        <v>0</v>
      </c>
      <c r="Y2340" s="11">
        <f>IF(SUM(Tableau1[[#This Row],[Other access]:[Sci-hub access]])&gt;=1,1,0)</f>
        <v>0</v>
      </c>
      <c r="Z2340" s="12">
        <f>IF(OR(Tableau1[[#This Row],[Access R1 + S1+ T1 ]]&gt;=1,Tableau1[[#This Row],[Access V1 +W1 + X1]]&gt;=1),1,0)</f>
        <v>0</v>
      </c>
      <c r="AB2340" s="10" t="str">
        <f>Tableau1[[#This Row],[DOI]]</f>
        <v>doi: 10.1016/j.expneurol.2017.05.004</v>
      </c>
      <c r="AC2340" s="13" t="str">
        <f>Tableau1[[#This Row],[Authors]]&amp;", "&amp;Tableau1[[#This Row],[Title]]&amp;" "&amp;Tableau1[[#This Row],[Journal]]&amp;". "&amp;Tableau1[[#This Row],[Year]]</f>
        <v>Wright PW, Archambault AS, Peek S, Bauer AQ, Culican SM, Ances BM, Culver JP, Wu GF., Functional connectivity alterations in a murine model of optic neuritis. Exp Neurol. 2017</v>
      </c>
    </row>
    <row r="2341" spans="1:29" x14ac:dyDescent="0.3">
      <c r="A2341">
        <v>3529</v>
      </c>
      <c r="B2341" t="s">
        <v>6703</v>
      </c>
      <c r="C2341" t="s">
        <v>16945</v>
      </c>
      <c r="D2341" t="s">
        <v>27127</v>
      </c>
      <c r="E2341" t="s">
        <v>2511</v>
      </c>
      <c r="F2341" s="10"/>
      <c r="G2341">
        <v>2017</v>
      </c>
      <c r="J2341">
        <v>0.21008999419910224</v>
      </c>
      <c r="L2341" t="s">
        <v>37976</v>
      </c>
      <c r="M2341">
        <v>28574004</v>
      </c>
      <c r="Q2341" s="10"/>
      <c r="R2341" s="11">
        <f t="shared" si="72"/>
        <v>0</v>
      </c>
      <c r="U2341" s="11">
        <f t="shared" si="73"/>
        <v>0</v>
      </c>
      <c r="Y2341" s="11">
        <f>IF(SUM(Tableau1[[#This Row],[Other access]:[Sci-hub access]])&gt;=1,1,0)</f>
        <v>0</v>
      </c>
      <c r="Z2341" s="12">
        <f>IF(OR(Tableau1[[#This Row],[Access R1 + S1+ T1 ]]&gt;=1,Tableau1[[#This Row],[Access V1 +W1 + X1]]&gt;=1),1,0)</f>
        <v>0</v>
      </c>
      <c r="AB2341" s="10" t="str">
        <f>Tableau1[[#This Row],[DOI]]</f>
        <v>doi: 10.4103/ijo.IJO_963_16</v>
      </c>
      <c r="AC2341" s="13" t="str">
        <f>Tableau1[[#This Row],[Authors]]&amp;", "&amp;Tableau1[[#This Row],[Title]]&amp;" "&amp;Tableau1[[#This Row],[Journal]]&amp;". "&amp;Tableau1[[#This Row],[Year]]</f>
        <v>Roy R, Saurabh K, Thomas NR, Das K., Surgical management of optic disc pit maculopathy with a fovea sparing internal limiting membrane flap. Indian J Ophthalmol. 2017</v>
      </c>
    </row>
    <row r="2342" spans="1:29" x14ac:dyDescent="0.3">
      <c r="A2342">
        <v>4831</v>
      </c>
      <c r="B2342" t="s">
        <v>7935</v>
      </c>
      <c r="C2342" t="s">
        <v>18164</v>
      </c>
      <c r="D2342" t="s">
        <v>28365</v>
      </c>
      <c r="E2342" t="s">
        <v>2876</v>
      </c>
      <c r="F2342" s="10"/>
      <c r="G2342">
        <v>2017</v>
      </c>
      <c r="J2342">
        <v>0.21009298122843811</v>
      </c>
      <c r="L2342" t="s">
        <v>39242</v>
      </c>
      <c r="M2342">
        <v>28400326</v>
      </c>
      <c r="Q2342" s="10"/>
      <c r="R2342" s="11">
        <f t="shared" si="72"/>
        <v>0</v>
      </c>
      <c r="U2342" s="11">
        <f t="shared" si="73"/>
        <v>0</v>
      </c>
      <c r="Y2342" s="11">
        <f>IF(SUM(Tableau1[[#This Row],[Other access]:[Sci-hub access]])&gt;=1,1,0)</f>
        <v>0</v>
      </c>
      <c r="Z2342" s="12">
        <f>IF(OR(Tableau1[[#This Row],[Access R1 + S1+ T1 ]]&gt;=1,Tableau1[[#This Row],[Access V1 +W1 + X1]]&gt;=1),1,0)</f>
        <v>0</v>
      </c>
      <c r="AB2342" s="10" t="str">
        <f>Tableau1[[#This Row],[DOI]]</f>
        <v>doi: 10.1016/j.neuropsychologia.2017.04.014</v>
      </c>
      <c r="AC2342" s="13" t="str">
        <f>Tableau1[[#This Row],[Authors]]&amp;", "&amp;Tableau1[[#This Row],[Title]]&amp;" "&amp;Tableau1[[#This Row],[Journal]]&amp;". "&amp;Tableau1[[#This Row],[Year]]</f>
        <v>Gilaie-Dotan S, Doron R., Developmental visual perception deficits with no indications of prosopagnosia in a child with abnormal eye movements. Neuropsychologia. 2017</v>
      </c>
    </row>
    <row r="2343" spans="1:29" ht="28.8" x14ac:dyDescent="0.3">
      <c r="A2343">
        <v>9858</v>
      </c>
      <c r="B2343" t="s">
        <v>12389</v>
      </c>
      <c r="C2343" t="s">
        <v>22559</v>
      </c>
      <c r="D2343" t="s">
        <v>32837</v>
      </c>
      <c r="E2343" t="s">
        <v>2445</v>
      </c>
      <c r="F2343" s="10"/>
      <c r="G2343">
        <v>2017</v>
      </c>
      <c r="J2343">
        <v>0.21030738549731876</v>
      </c>
      <c r="L2343" t="s">
        <v>44119</v>
      </c>
      <c r="M2343">
        <v>27557083</v>
      </c>
      <c r="Q2343" s="10"/>
      <c r="R2343" s="11">
        <f t="shared" si="72"/>
        <v>0</v>
      </c>
      <c r="U2343" s="11">
        <f t="shared" si="73"/>
        <v>0</v>
      </c>
      <c r="Y2343" s="11">
        <f>IF(SUM(Tableau1[[#This Row],[Other access]:[Sci-hub access]])&gt;=1,1,0)</f>
        <v>0</v>
      </c>
      <c r="Z2343" s="12">
        <f>IF(OR(Tableau1[[#This Row],[Access R1 + S1+ T1 ]]&gt;=1,Tableau1[[#This Row],[Access V1 +W1 + X1]]&gt;=1),1,0)</f>
        <v>0</v>
      </c>
      <c r="AB2343" s="10" t="str">
        <f>Tableau1[[#This Row],[DOI]]</f>
        <v>doi: 10.1097/IAE.0000000000001327</v>
      </c>
      <c r="AC2343" s="13" t="str">
        <f>Tableau1[[#This Row],[Authors]]&amp;", "&amp;Tableau1[[#This Row],[Title]]&amp;" "&amp;Tableau1[[#This Row],[Journal]]&amp;". "&amp;Tableau1[[#This Row],[Year]]</f>
        <v>Ohno-Matsui K, Alkabes M, Salinas C, Mateo C, Moriyama M, Cao K, Yoshida T., FEATURES OF POSTERIOR STAPHYLOMAS ANALYZED IN WIDE-FIELD FUNDUS IMAGES IN PATIENTS WITH UNILATERAL AND BILATERAL PATHOLOGIC MYOPIA. Retina. 2017</v>
      </c>
    </row>
    <row r="2344" spans="1:29" ht="28.8" x14ac:dyDescent="0.3">
      <c r="A2344">
        <v>8511</v>
      </c>
      <c r="B2344" t="s">
        <v>11182</v>
      </c>
      <c r="C2344" t="s">
        <v>21366</v>
      </c>
      <c r="D2344" t="s">
        <v>31621</v>
      </c>
      <c r="E2344" t="s">
        <v>2438</v>
      </c>
      <c r="F2344" s="10"/>
      <c r="G2344">
        <v>2017</v>
      </c>
      <c r="J2344">
        <v>0.21063282320185894</v>
      </c>
      <c r="L2344" t="s">
        <v>42847</v>
      </c>
      <c r="M2344">
        <v>27899368</v>
      </c>
      <c r="Q2344" s="10"/>
      <c r="R2344" s="11">
        <f t="shared" si="72"/>
        <v>0</v>
      </c>
      <c r="U2344" s="11">
        <f t="shared" si="73"/>
        <v>0</v>
      </c>
      <c r="Y2344" s="11">
        <f>IF(SUM(Tableau1[[#This Row],[Other access]:[Sci-hub access]])&gt;=1,1,0)</f>
        <v>0</v>
      </c>
      <c r="Z2344" s="12">
        <f>IF(OR(Tableau1[[#This Row],[Access R1 + S1+ T1 ]]&gt;=1,Tableau1[[#This Row],[Access V1 +W1 + X1]]&gt;=1),1,0)</f>
        <v>0</v>
      </c>
      <c r="AB2344" s="10" t="str">
        <f>Tableau1[[#This Row],[DOI]]</f>
        <v>doi: 10.1136/bjophthalmol-2016-309377</v>
      </c>
      <c r="AC2344" s="13" t="str">
        <f>Tableau1[[#This Row],[Authors]]&amp;", "&amp;Tableau1[[#This Row],[Title]]&amp;" "&amp;Tableau1[[#This Row],[Journal]]&amp;". "&amp;Tableau1[[#This Row],[Year]]</f>
        <v>Rao HL, Kadambi SV, Weinreb RN, Puttaiah NK, Pradhan ZS, Rao DAS, Kumar RS, Webers CAB, Shetty R., Diagnostic ability of peripapillary vessel density measurements of optical coherence tomography angiography in primary open-angle and angle-closure glaucoma. Br J Ophthalmol. 2017</v>
      </c>
    </row>
    <row r="2345" spans="1:29" ht="28.8" x14ac:dyDescent="0.3">
      <c r="A2345">
        <v>4171</v>
      </c>
      <c r="B2345" t="s">
        <v>7312</v>
      </c>
      <c r="C2345" t="s">
        <v>17549</v>
      </c>
      <c r="D2345" t="s">
        <v>27740</v>
      </c>
      <c r="E2345" t="s">
        <v>2443</v>
      </c>
      <c r="F2345" s="10"/>
      <c r="G2345">
        <v>2017</v>
      </c>
      <c r="J2345">
        <v>0.21068144867470551</v>
      </c>
      <c r="L2345" t="s">
        <v>38602</v>
      </c>
      <c r="M2345">
        <v>28475704</v>
      </c>
      <c r="Q2345" s="10"/>
      <c r="R2345" s="11">
        <f t="shared" si="72"/>
        <v>0</v>
      </c>
      <c r="U2345" s="11">
        <f t="shared" si="73"/>
        <v>0</v>
      </c>
      <c r="Y2345" s="11">
        <f>IF(SUM(Tableau1[[#This Row],[Other access]:[Sci-hub access]])&gt;=1,1,0)</f>
        <v>0</v>
      </c>
      <c r="Z2345" s="12">
        <f>IF(OR(Tableau1[[#This Row],[Access R1 + S1+ T1 ]]&gt;=1,Tableau1[[#This Row],[Access V1 +W1 + X1]]&gt;=1),1,0)</f>
        <v>0</v>
      </c>
      <c r="AB2345" s="10" t="str">
        <f>Tableau1[[#This Row],[DOI]]</f>
        <v>doi: 10.1167/iovs.16-21210</v>
      </c>
      <c r="AC2345" s="13" t="str">
        <f>Tableau1[[#This Row],[Authors]]&amp;", "&amp;Tableau1[[#This Row],[Title]]&amp;" "&amp;Tableau1[[#This Row],[Journal]]&amp;". "&amp;Tableau1[[#This Row],[Year]]</f>
        <v>Lindner M, Nadal J, Mauschitz MM, Lüning A, Czauderna J, Pfau M, Schmitz-Valckenberg S, Holz FG, Schmid M, Fleckenstein M., Combined Fundus Autofluorescence and Near Infrared Reflectance as Prognostic Biomarkers for Visual Acuity in Foveal-Sparing Geographic Atrophy. Invest Ophthalmol Vis Sci. 2017</v>
      </c>
    </row>
    <row r="2346" spans="1:29" ht="28.8" x14ac:dyDescent="0.3">
      <c r="A2346">
        <v>2878</v>
      </c>
      <c r="B2346" t="s">
        <v>6077</v>
      </c>
      <c r="C2346" t="s">
        <v>16323</v>
      </c>
      <c r="D2346" t="s">
        <v>26501</v>
      </c>
      <c r="E2346" t="s">
        <v>2632</v>
      </c>
      <c r="F2346" s="10"/>
      <c r="G2346">
        <v>2017</v>
      </c>
      <c r="J2346">
        <v>0.21074167883289685</v>
      </c>
      <c r="L2346" t="s">
        <v>37336</v>
      </c>
      <c r="M2346">
        <v>28669873</v>
      </c>
      <c r="Q2346" s="10"/>
      <c r="R2346" s="11">
        <f t="shared" si="72"/>
        <v>0</v>
      </c>
      <c r="U2346" s="11">
        <f t="shared" si="73"/>
        <v>0</v>
      </c>
      <c r="Y2346" s="11">
        <f>IF(SUM(Tableau1[[#This Row],[Other access]:[Sci-hub access]])&gt;=1,1,0)</f>
        <v>0</v>
      </c>
      <c r="Z2346" s="12">
        <f>IF(OR(Tableau1[[#This Row],[Access R1 + S1+ T1 ]]&gt;=1,Tableau1[[#This Row],[Access V1 +W1 + X1]]&gt;=1),1,0)</f>
        <v>0</v>
      </c>
      <c r="AB2346" s="10" t="str">
        <f>Tableau1[[#This Row],[DOI]]</f>
        <v>doi: 10.1016/j.wneu.2017.06.117</v>
      </c>
      <c r="AC2346" s="13" t="str">
        <f>Tableau1[[#This Row],[Authors]]&amp;", "&amp;Tableau1[[#This Row],[Title]]&amp;" "&amp;Tableau1[[#This Row],[Journal]]&amp;". "&amp;Tableau1[[#This Row],[Year]]</f>
        <v>Zoli M, Milanese L, Faustini-Fustini M, Guaraldi F, Asioli S, Zenesini C, Righi A, Frank G, Foschini MP, Sturiale C, Pasquini E, Mazzatenta D., Endoscopic Endonasal Surgery for Pituitary Apoplexy: Evidence On a 75-Case Series From a Tertiary Care Center. World Neurosurg. 2017</v>
      </c>
    </row>
    <row r="2347" spans="1:29" x14ac:dyDescent="0.3">
      <c r="A2347">
        <v>6431</v>
      </c>
      <c r="B2347" t="s">
        <v>9368</v>
      </c>
      <c r="C2347" t="s">
        <v>19577</v>
      </c>
      <c r="D2347" t="s">
        <v>29799</v>
      </c>
      <c r="E2347" t="s">
        <v>2490</v>
      </c>
      <c r="F2347" s="10"/>
      <c r="G2347">
        <v>2017</v>
      </c>
      <c r="J2347">
        <v>0.21080083652977655</v>
      </c>
      <c r="L2347" t="s">
        <v>40800</v>
      </c>
      <c r="M2347">
        <v>28212877</v>
      </c>
      <c r="Q2347" s="10"/>
      <c r="R2347" s="11">
        <f t="shared" si="72"/>
        <v>0</v>
      </c>
      <c r="U2347" s="11">
        <f t="shared" si="73"/>
        <v>0</v>
      </c>
      <c r="Y2347" s="11">
        <f>IF(SUM(Tableau1[[#This Row],[Other access]:[Sci-hub access]])&gt;=1,1,0)</f>
        <v>0</v>
      </c>
      <c r="Z2347" s="12">
        <f>IF(OR(Tableau1[[#This Row],[Access R1 + S1+ T1 ]]&gt;=1,Tableau1[[#This Row],[Access V1 +W1 + X1]]&gt;=1),1,0)</f>
        <v>0</v>
      </c>
      <c r="AB2347" s="10" t="str">
        <f>Tableau1[[#This Row],[DOI]]</f>
        <v>doi: 10.1016/j.ajo.2017.02.003</v>
      </c>
      <c r="AC2347" s="13" t="str">
        <f>Tableau1[[#This Row],[Authors]]&amp;", "&amp;Tableau1[[#This Row],[Title]]&amp;" "&amp;Tableau1[[#This Row],[Journal]]&amp;". "&amp;Tableau1[[#This Row],[Year]]</f>
        <v>Jacobson SG, Cideciyan AV, Sumaroka A, Roman AJ, Charng J, Lu M, Choudhury S, Schwartz SB, Heon E, Fishman GA, Boye SE., Defining Outcomes for Clinical Trials of Leber Congenital Amaurosis Caused by GUCY2D Mutations. Am J Ophthalmol. 2017</v>
      </c>
    </row>
    <row r="2348" spans="1:29" x14ac:dyDescent="0.3">
      <c r="A2348">
        <v>1093</v>
      </c>
      <c r="B2348" t="s">
        <v>4355</v>
      </c>
      <c r="C2348" t="s">
        <v>14609</v>
      </c>
      <c r="D2348" t="s">
        <v>24776</v>
      </c>
      <c r="E2348" t="s">
        <v>2490</v>
      </c>
      <c r="F2348" s="10"/>
      <c r="G2348">
        <v>2017</v>
      </c>
      <c r="J2348">
        <v>0.21094152757256568</v>
      </c>
      <c r="L2348" t="s">
        <v>35581</v>
      </c>
      <c r="M2348">
        <v>29032109</v>
      </c>
      <c r="Q2348" s="10"/>
      <c r="R2348" s="11">
        <f t="shared" si="72"/>
        <v>0</v>
      </c>
      <c r="U2348" s="11">
        <f t="shared" si="73"/>
        <v>0</v>
      </c>
      <c r="Y2348" s="11">
        <f>IF(SUM(Tableau1[[#This Row],[Other access]:[Sci-hub access]])&gt;=1,1,0)</f>
        <v>0</v>
      </c>
      <c r="Z2348" s="12">
        <f>IF(OR(Tableau1[[#This Row],[Access R1 + S1+ T1 ]]&gt;=1,Tableau1[[#This Row],[Access V1 +W1 + X1]]&gt;=1),1,0)</f>
        <v>0</v>
      </c>
      <c r="AB2348" s="10" t="str">
        <f>Tableau1[[#This Row],[DOI]]</f>
        <v>doi: 10.1016/j.ajo.2017.10.004</v>
      </c>
      <c r="AC2348" s="13" t="str">
        <f>Tableau1[[#This Row],[Authors]]&amp;", "&amp;Tableau1[[#This Row],[Title]]&amp;" "&amp;Tableau1[[#This Row],[Journal]]&amp;". "&amp;Tableau1[[#This Row],[Year]]</f>
        <v>Al-Khersan H, Hariprasad SM, Chhablani J; Dex Implant Study Group.., Early Response to Intravitreal Dexamethasone Implant Therapy in Diabetic Macular Edema May Predict Visual Outcome. Am J Ophthalmol. 2017</v>
      </c>
    </row>
    <row r="2349" spans="1:29" x14ac:dyDescent="0.3">
      <c r="A2349">
        <v>4123</v>
      </c>
      <c r="B2349" t="s">
        <v>7269</v>
      </c>
      <c r="C2349" t="s">
        <v>17506</v>
      </c>
      <c r="D2349" t="s">
        <v>27697</v>
      </c>
      <c r="E2349" t="s">
        <v>2560</v>
      </c>
      <c r="F2349" s="10"/>
      <c r="G2349">
        <v>2017</v>
      </c>
      <c r="J2349">
        <v>0.21099123396013952</v>
      </c>
      <c r="L2349" t="s">
        <v>38554</v>
      </c>
      <c r="M2349">
        <v>28482290</v>
      </c>
      <c r="Q2349" s="10"/>
      <c r="R2349" s="11">
        <f t="shared" si="72"/>
        <v>0</v>
      </c>
      <c r="U2349" s="11">
        <f t="shared" si="73"/>
        <v>0</v>
      </c>
      <c r="Y2349" s="11">
        <f>IF(SUM(Tableau1[[#This Row],[Other access]:[Sci-hub access]])&gt;=1,1,0)</f>
        <v>0</v>
      </c>
      <c r="Z2349" s="12">
        <f>IF(OR(Tableau1[[#This Row],[Access R1 + S1+ T1 ]]&gt;=1,Tableau1[[#This Row],[Access V1 +W1 + X1]]&gt;=1),1,0)</f>
        <v>0</v>
      </c>
      <c r="AB2349" s="10" t="str">
        <f>Tableau1[[#This Row],[DOI]]</f>
        <v>doi: 10.1016/j.biopha.2017.04.106</v>
      </c>
      <c r="AC2349" s="13" t="str">
        <f>Tableau1[[#This Row],[Authors]]&amp;", "&amp;Tableau1[[#This Row],[Title]]&amp;" "&amp;Tableau1[[#This Row],[Journal]]&amp;". "&amp;Tableau1[[#This Row],[Year]]</f>
        <v>Alipour S, Nouri M, Sakhinia E, Samadi N, Roshanravan N, Ghavami A, Khabbazi A., Epigenetic alterations in chronic disease focusing on Behçet's disease: Review. Biomed Pharmacother. 2017</v>
      </c>
    </row>
    <row r="2350" spans="1:29" x14ac:dyDescent="0.3">
      <c r="A2350">
        <v>6486</v>
      </c>
      <c r="B2350" t="s">
        <v>9414</v>
      </c>
      <c r="C2350" t="s">
        <v>19622</v>
      </c>
      <c r="D2350" t="s">
        <v>29845</v>
      </c>
      <c r="E2350" t="s">
        <v>2493</v>
      </c>
      <c r="F2350" s="10"/>
      <c r="G2350">
        <v>2017</v>
      </c>
      <c r="J2350">
        <v>0.21107625167537314</v>
      </c>
      <c r="L2350" t="e">
        <v>#VALUE!</v>
      </c>
      <c r="M2350">
        <v>28207728</v>
      </c>
      <c r="Q2350" s="10"/>
      <c r="R2350" s="11">
        <f t="shared" si="72"/>
        <v>0</v>
      </c>
      <c r="U2350" s="11">
        <f t="shared" si="73"/>
        <v>0</v>
      </c>
      <c r="Y2350" s="11">
        <f>IF(SUM(Tableau1[[#This Row],[Other access]:[Sci-hub access]])&gt;=1,1,0)</f>
        <v>0</v>
      </c>
      <c r="Z2350" s="12">
        <f>IF(OR(Tableau1[[#This Row],[Access R1 + S1+ T1 ]]&gt;=1,Tableau1[[#This Row],[Access V1 +W1 + X1]]&gt;=1),1,0)</f>
        <v>0</v>
      </c>
      <c r="AB2350" s="10" t="e">
        <f>Tableau1[[#This Row],[DOI]]</f>
        <v>#VALUE!</v>
      </c>
      <c r="AC2350" s="13" t="str">
        <f>Tableau1[[#This Row],[Authors]]&amp;", "&amp;Tableau1[[#This Row],[Title]]&amp;" "&amp;Tableau1[[#This Row],[Journal]]&amp;". "&amp;Tableau1[[#This Row],[Year]]</f>
        <v>Jagadish P, Dalziel D., Discharge outcomes of patients referred to specialist eye clinic from diabetic retinopathy screening in Northland (2014-15). N Z Med J. 2017</v>
      </c>
    </row>
    <row r="2351" spans="1:29" x14ac:dyDescent="0.3">
      <c r="A2351">
        <v>4611</v>
      </c>
      <c r="B2351" t="s">
        <v>7731</v>
      </c>
      <c r="C2351" t="s">
        <v>17966</v>
      </c>
      <c r="D2351" t="s">
        <v>28160</v>
      </c>
      <c r="E2351" t="s">
        <v>2488</v>
      </c>
      <c r="F2351" s="10"/>
      <c r="G2351">
        <v>2017</v>
      </c>
      <c r="J2351">
        <v>0.21113388678055545</v>
      </c>
      <c r="L2351" t="s">
        <v>39029</v>
      </c>
      <c r="M2351">
        <v>28427071</v>
      </c>
      <c r="Q2351" s="10"/>
      <c r="R2351" s="11">
        <f t="shared" si="72"/>
        <v>0</v>
      </c>
      <c r="U2351" s="11">
        <f t="shared" si="73"/>
        <v>0</v>
      </c>
      <c r="Y2351" s="11">
        <f>IF(SUM(Tableau1[[#This Row],[Other access]:[Sci-hub access]])&gt;=1,1,0)</f>
        <v>0</v>
      </c>
      <c r="Z2351" s="12">
        <f>IF(OR(Tableau1[[#This Row],[Access R1 + S1+ T1 ]]&gt;=1,Tableau1[[#This Row],[Access V1 +W1 + X1]]&gt;=1),1,0)</f>
        <v>0</v>
      </c>
      <c r="AB2351" s="10" t="str">
        <f>Tableau1[[#This Row],[DOI]]</f>
        <v>doi: 10.1159/000459696</v>
      </c>
      <c r="AC2351" s="13" t="str">
        <f>Tableau1[[#This Row],[Authors]]&amp;", "&amp;Tableau1[[#This Row],[Title]]&amp;" "&amp;Tableau1[[#This Row],[Journal]]&amp;". "&amp;Tableau1[[#This Row],[Year]]</f>
        <v>Battaglia Parodi M, Bandello F., Is Laser Still Important in Diabetic Macular Edema as Primary or Deferral Therapy? Dev Ophthalmol. 2017</v>
      </c>
    </row>
    <row r="2352" spans="1:29" x14ac:dyDescent="0.3">
      <c r="A2352">
        <v>2752</v>
      </c>
      <c r="B2352" t="s">
        <v>5958</v>
      </c>
      <c r="C2352" t="s">
        <v>16205</v>
      </c>
      <c r="D2352" t="s">
        <v>26382</v>
      </c>
      <c r="E2352" t="s">
        <v>2443</v>
      </c>
      <c r="F2352" s="10"/>
      <c r="G2352">
        <v>2017</v>
      </c>
      <c r="J2352">
        <v>0.21115493839749389</v>
      </c>
      <c r="L2352" t="s">
        <v>37211</v>
      </c>
      <c r="M2352">
        <v>28692738</v>
      </c>
      <c r="Q2352" s="10"/>
      <c r="R2352" s="11">
        <f t="shared" si="72"/>
        <v>0</v>
      </c>
      <c r="U2352" s="11">
        <f t="shared" si="73"/>
        <v>0</v>
      </c>
      <c r="Y2352" s="11">
        <f>IF(SUM(Tableau1[[#This Row],[Other access]:[Sci-hub access]])&gt;=1,1,0)</f>
        <v>0</v>
      </c>
      <c r="Z2352" s="12">
        <f>IF(OR(Tableau1[[#This Row],[Access R1 + S1+ T1 ]]&gt;=1,Tableau1[[#This Row],[Access V1 +W1 + X1]]&gt;=1),1,0)</f>
        <v>0</v>
      </c>
      <c r="AB2352" s="10" t="str">
        <f>Tableau1[[#This Row],[DOI]]</f>
        <v>doi: 10.1167/iovs.17-21480</v>
      </c>
      <c r="AC2352" s="13" t="str">
        <f>Tableau1[[#This Row],[Authors]]&amp;", "&amp;Tableau1[[#This Row],[Title]]&amp;" "&amp;Tableau1[[#This Row],[Journal]]&amp;". "&amp;Tableau1[[#This Row],[Year]]</f>
        <v>Chong RS, Lee YS, Chu SWL, Toh LZ, Wong TTL., Inhibition of Monocyte Chemoattractant Protein 1 Prevents Conjunctival Fibrosis in an Experimental Model of Glaucoma Filtration Surgery. Invest Ophthalmol Vis Sci. 2017</v>
      </c>
    </row>
    <row r="2353" spans="1:29" x14ac:dyDescent="0.3">
      <c r="A2353">
        <v>3593</v>
      </c>
      <c r="B2353" t="s">
        <v>6765</v>
      </c>
      <c r="C2353" t="s">
        <v>17007</v>
      </c>
      <c r="D2353" t="s">
        <v>27189</v>
      </c>
      <c r="E2353" t="s">
        <v>2465</v>
      </c>
      <c r="F2353" s="10"/>
      <c r="G2353">
        <v>2017</v>
      </c>
      <c r="J2353">
        <v>0.21115499262120208</v>
      </c>
      <c r="L2353" t="s">
        <v>38039</v>
      </c>
      <c r="M2353">
        <v>28562575</v>
      </c>
      <c r="Q2353" s="10"/>
      <c r="R2353" s="11">
        <f t="shared" si="72"/>
        <v>0</v>
      </c>
      <c r="U2353" s="11">
        <f t="shared" si="73"/>
        <v>0</v>
      </c>
      <c r="Y2353" s="11">
        <f>IF(SUM(Tableau1[[#This Row],[Other access]:[Sci-hub access]])&gt;=1,1,0)</f>
        <v>0</v>
      </c>
      <c r="Z2353" s="12">
        <f>IF(OR(Tableau1[[#This Row],[Access R1 + S1+ T1 ]]&gt;=1,Tableau1[[#This Row],[Access V1 +W1 + X1]]&gt;=1),1,0)</f>
        <v>0</v>
      </c>
      <c r="AB2353" s="10" t="str">
        <f>Tableau1[[#This Row],[DOI]]</f>
        <v>doi: 10.1097/MD.0000000000007076</v>
      </c>
      <c r="AC2353" s="13" t="str">
        <f>Tableau1[[#This Row],[Authors]]&amp;", "&amp;Tableau1[[#This Row],[Title]]&amp;" "&amp;Tableau1[[#This Row],[Journal]]&amp;". "&amp;Tableau1[[#This Row],[Year]]</f>
        <v>Iu LPL, Fan MCY, Chen IN, Lai JSM., Predictability and stability of laser-assisted subepithelial keratectomy with mitomycin C for the correction of high myopia. Medicine (Baltimore). 2017</v>
      </c>
    </row>
    <row r="2354" spans="1:29" x14ac:dyDescent="0.3">
      <c r="A2354">
        <v>1160</v>
      </c>
      <c r="B2354" t="s">
        <v>4422</v>
      </c>
      <c r="C2354" t="s">
        <v>14675</v>
      </c>
      <c r="D2354" t="s">
        <v>24843</v>
      </c>
      <c r="E2354" t="s">
        <v>2479</v>
      </c>
      <c r="F2354" s="10"/>
      <c r="G2354">
        <v>2017</v>
      </c>
      <c r="J2354">
        <v>0.2113243030130012</v>
      </c>
      <c r="L2354" t="s">
        <v>35647</v>
      </c>
      <c r="M2354">
        <v>29016407</v>
      </c>
      <c r="Q2354" s="10"/>
      <c r="R2354" s="11">
        <f t="shared" si="72"/>
        <v>0</v>
      </c>
      <c r="U2354" s="11">
        <f t="shared" si="73"/>
        <v>0</v>
      </c>
      <c r="Y2354" s="11">
        <f>IF(SUM(Tableau1[[#This Row],[Other access]:[Sci-hub access]])&gt;=1,1,0)</f>
        <v>0</v>
      </c>
      <c r="Z2354" s="12">
        <f>IF(OR(Tableau1[[#This Row],[Access R1 + S1+ T1 ]]&gt;=1,Tableau1[[#This Row],[Access V1 +W1 + X1]]&gt;=1),1,0)</f>
        <v>0</v>
      </c>
      <c r="AB2354" s="10" t="str">
        <f>Tableau1[[#This Row],[DOI]]</f>
        <v>doi: 10.1097/ICO.0000000000001388</v>
      </c>
      <c r="AC2354" s="13" t="str">
        <f>Tableau1[[#This Row],[Authors]]&amp;", "&amp;Tableau1[[#This Row],[Title]]&amp;" "&amp;Tableau1[[#This Row],[Journal]]&amp;". "&amp;Tableau1[[#This Row],[Year]]</f>
        <v>Yamaguchi T, Shimizu E, Yagi-Yaguchi Y, Tomida D, Satake Y, Shimazaki J., A Novel Entity of Corneal Diseases with Irregular Posterior Corneal Surfaces: Concept and Clinical Relevance. Cornea. 2017</v>
      </c>
    </row>
    <row r="2355" spans="1:29" x14ac:dyDescent="0.3">
      <c r="A2355">
        <v>6664</v>
      </c>
      <c r="B2355" t="s">
        <v>9569</v>
      </c>
      <c r="C2355" t="s">
        <v>19775</v>
      </c>
      <c r="D2355" t="s">
        <v>30002</v>
      </c>
      <c r="E2355" t="s">
        <v>2752</v>
      </c>
      <c r="F2355" s="10"/>
      <c r="G2355">
        <v>2017</v>
      </c>
      <c r="J2355">
        <v>0.21152545837553371</v>
      </c>
      <c r="L2355" t="s">
        <v>41027</v>
      </c>
      <c r="M2355">
        <v>28182664</v>
      </c>
      <c r="Q2355" s="10"/>
      <c r="R2355" s="11">
        <f t="shared" si="72"/>
        <v>0</v>
      </c>
      <c r="U2355" s="11">
        <f t="shared" si="73"/>
        <v>0</v>
      </c>
      <c r="Y2355" s="11">
        <f>IF(SUM(Tableau1[[#This Row],[Other access]:[Sci-hub access]])&gt;=1,1,0)</f>
        <v>0</v>
      </c>
      <c r="Z2355" s="12">
        <f>IF(OR(Tableau1[[#This Row],[Access R1 + S1+ T1 ]]&gt;=1,Tableau1[[#This Row],[Access V1 +W1 + X1]]&gt;=1),1,0)</f>
        <v>0</v>
      </c>
      <c r="AB2355" s="10" t="str">
        <f>Tableau1[[#This Row],[DOI]]</f>
        <v>doi: 10.1371/journal.pntd.0005378</v>
      </c>
      <c r="AC2355" s="13" t="str">
        <f>Tableau1[[#This Row],[Authors]]&amp;", "&amp;Tableau1[[#This Row],[Title]]&amp;" "&amp;Tableau1[[#This Row],[Journal]]&amp;". "&amp;Tableau1[[#This Row],[Year]]</f>
        <v>Pinsent A, Gambhir M., Improving our forecasts for trachoma elimination: What else do we need to know? PLoS Negl Trop Dis. 2017</v>
      </c>
    </row>
    <row r="2356" spans="1:29" x14ac:dyDescent="0.3">
      <c r="A2356">
        <v>7296</v>
      </c>
      <c r="B2356" t="s">
        <v>10115</v>
      </c>
      <c r="C2356" t="s">
        <v>20317</v>
      </c>
      <c r="D2356" t="s">
        <v>30549</v>
      </c>
      <c r="E2356" t="s">
        <v>2451</v>
      </c>
      <c r="F2356" s="10"/>
      <c r="G2356">
        <v>2017</v>
      </c>
      <c r="J2356">
        <v>0.21164840532811724</v>
      </c>
      <c r="L2356" t="s">
        <v>41652</v>
      </c>
      <c r="M2356">
        <v>28107458</v>
      </c>
      <c r="Q2356" s="10"/>
      <c r="R2356" s="11">
        <f t="shared" si="72"/>
        <v>0</v>
      </c>
      <c r="U2356" s="11">
        <f t="shared" si="73"/>
        <v>0</v>
      </c>
      <c r="Y2356" s="11">
        <f>IF(SUM(Tableau1[[#This Row],[Other access]:[Sci-hub access]])&gt;=1,1,0)</f>
        <v>0</v>
      </c>
      <c r="Z2356" s="12">
        <f>IF(OR(Tableau1[[#This Row],[Access R1 + S1+ T1 ]]&gt;=1,Tableau1[[#This Row],[Access V1 +W1 + X1]]&gt;=1),1,0)</f>
        <v>0</v>
      </c>
      <c r="AB2356" s="10" t="str">
        <f>Tableau1[[#This Row],[DOI]]</f>
        <v>doi: 10.1371/journal.pone.0169865</v>
      </c>
      <c r="AC2356" s="13" t="str">
        <f>Tableau1[[#This Row],[Authors]]&amp;", "&amp;Tableau1[[#This Row],[Title]]&amp;" "&amp;Tableau1[[#This Row],[Journal]]&amp;". "&amp;Tableau1[[#This Row],[Year]]</f>
        <v>Fernández-Robredo P, Selvam S, Powner MB, Sim DA, Fruttiger M., Neuropilin 1 Involvement in Choroidal and Retinal Neovascularisation. PLoS One. 2017</v>
      </c>
    </row>
    <row r="2357" spans="1:29" x14ac:dyDescent="0.3">
      <c r="A2357">
        <v>5920</v>
      </c>
      <c r="B2357" t="s">
        <v>8925</v>
      </c>
      <c r="C2357" t="s">
        <v>13820</v>
      </c>
      <c r="D2357" t="s">
        <v>29355</v>
      </c>
      <c r="E2357" t="s">
        <v>2494</v>
      </c>
      <c r="F2357" s="10"/>
      <c r="G2357">
        <v>2017</v>
      </c>
      <c r="J2357">
        <v>0.21168918291682304</v>
      </c>
      <c r="L2357" t="s">
        <v>40300</v>
      </c>
      <c r="M2357">
        <v>28271538</v>
      </c>
      <c r="Q2357" s="10"/>
      <c r="R2357" s="11">
        <f t="shared" si="72"/>
        <v>0</v>
      </c>
      <c r="U2357" s="11">
        <f t="shared" si="73"/>
        <v>0</v>
      </c>
      <c r="Y2357" s="11">
        <f>IF(SUM(Tableau1[[#This Row],[Other access]:[Sci-hub access]])&gt;=1,1,0)</f>
        <v>0</v>
      </c>
      <c r="Z2357" s="12">
        <f>IF(OR(Tableau1[[#This Row],[Access R1 + S1+ T1 ]]&gt;=1,Tableau1[[#This Row],[Access V1 +W1 + X1]]&gt;=1),1,0)</f>
        <v>0</v>
      </c>
      <c r="AB2357" s="10" t="str">
        <f>Tableau1[[#This Row],[DOI]]</f>
        <v>doi: 10.1111/opo.12368</v>
      </c>
      <c r="AC2357" s="13" t="str">
        <f>Tableau1[[#This Row],[Authors]]&amp;", "&amp;Tableau1[[#This Row],[Title]]&amp;" "&amp;Tableau1[[#This Row],[Journal]]&amp;". "&amp;Tableau1[[#This Row],[Year]]</f>
        <v>van den Berg TJTP., The (lack of) relation between straylight and visual acuity. Two domains of the point-spread-function. Ophthalmic Physiol Opt. 2017</v>
      </c>
    </row>
    <row r="2358" spans="1:29" x14ac:dyDescent="0.3">
      <c r="A2358">
        <v>7639</v>
      </c>
      <c r="B2358" t="s">
        <v>10420</v>
      </c>
      <c r="C2358" t="s">
        <v>20618</v>
      </c>
      <c r="D2358" t="s">
        <v>30856</v>
      </c>
      <c r="E2358" t="s">
        <v>2462</v>
      </c>
      <c r="F2358" s="10"/>
      <c r="G2358">
        <v>2017</v>
      </c>
      <c r="J2358">
        <v>0.21173497589106971</v>
      </c>
      <c r="L2358" t="s">
        <v>41992</v>
      </c>
      <c r="M2358">
        <v>28068950</v>
      </c>
      <c r="Q2358" s="10"/>
      <c r="R2358" s="11">
        <f t="shared" si="72"/>
        <v>0</v>
      </c>
      <c r="U2358" s="11">
        <f t="shared" si="73"/>
        <v>0</v>
      </c>
      <c r="Y2358" s="11">
        <f>IF(SUM(Tableau1[[#This Row],[Other access]:[Sci-hub access]])&gt;=1,1,0)</f>
        <v>0</v>
      </c>
      <c r="Z2358" s="12">
        <f>IF(OR(Tableau1[[#This Row],[Access R1 + S1+ T1 ]]&gt;=1,Tableau1[[#This Row],[Access V1 +W1 + X1]]&gt;=1),1,0)</f>
        <v>0</v>
      </c>
      <c r="AB2358" s="10" t="str">
        <f>Tableau1[[#This Row],[DOI]]</f>
        <v>doi: 10.1186/s12886-016-0396-9</v>
      </c>
      <c r="AC2358" s="13" t="str">
        <f>Tableau1[[#This Row],[Authors]]&amp;", "&amp;Tableau1[[#This Row],[Title]]&amp;" "&amp;Tableau1[[#This Row],[Journal]]&amp;". "&amp;Tableau1[[#This Row],[Year]]</f>
        <v>Murphy ML, Pokrovskaya O, Galligan M, O'Brien C., Corneal hysteresis in patients with glaucoma-like optic discs, ocular hypertension and glaucoma. BMC Ophthalmol. 2017</v>
      </c>
    </row>
    <row r="2359" spans="1:29" ht="28.8" x14ac:dyDescent="0.3">
      <c r="A2359">
        <v>9940</v>
      </c>
      <c r="B2359" t="s">
        <v>12466</v>
      </c>
      <c r="C2359" t="s">
        <v>22635</v>
      </c>
      <c r="D2359" t="s">
        <v>32914</v>
      </c>
      <c r="E2359" t="s">
        <v>2469</v>
      </c>
      <c r="F2359" s="10"/>
      <c r="G2359">
        <v>2017</v>
      </c>
      <c r="J2359">
        <v>0.21179624966804034</v>
      </c>
      <c r="L2359" t="s">
        <v>44198</v>
      </c>
      <c r="M2359">
        <v>27533737</v>
      </c>
      <c r="Q2359" s="10"/>
      <c r="R2359" s="11">
        <f t="shared" si="72"/>
        <v>0</v>
      </c>
      <c r="U2359" s="11">
        <f t="shared" si="73"/>
        <v>0</v>
      </c>
      <c r="Y2359" s="11">
        <f>IF(SUM(Tableau1[[#This Row],[Other access]:[Sci-hub access]])&gt;=1,1,0)</f>
        <v>0</v>
      </c>
      <c r="Z2359" s="12">
        <f>IF(OR(Tableau1[[#This Row],[Access R1 + S1+ T1 ]]&gt;=1,Tableau1[[#This Row],[Access V1 +W1 + X1]]&gt;=1),1,0)</f>
        <v>0</v>
      </c>
      <c r="AB2359" s="10" t="str">
        <f>Tableau1[[#This Row],[DOI]]</f>
        <v>doi: 10.1080/08820538.2016.1182556</v>
      </c>
      <c r="AC2359" s="13" t="str">
        <f>Tableau1[[#This Row],[Authors]]&amp;", "&amp;Tableau1[[#This Row],[Title]]&amp;" "&amp;Tableau1[[#This Row],[Journal]]&amp;". "&amp;Tableau1[[#This Row],[Year]]</f>
        <v>Roy R, Saurabh K, Das D, Panigrahi PK, Das S, Pal SS, Jain A., Variation in Visual Outcome to Anti-Vascular Endothelial Growth Factors in Choroidal Neovascular Membrane Developing in Eyes with Previously Untreated Versus Focal Laser-Treated Central Serous Chorioretinopathy. Semin Ophthalmol. 2017</v>
      </c>
    </row>
    <row r="2360" spans="1:29" x14ac:dyDescent="0.3">
      <c r="A2360">
        <v>8660</v>
      </c>
      <c r="B2360" t="s">
        <v>11318</v>
      </c>
      <c r="C2360" t="s">
        <v>21503</v>
      </c>
      <c r="D2360" t="s">
        <v>31758</v>
      </c>
      <c r="E2360" t="s">
        <v>2448</v>
      </c>
      <c r="F2360" s="10"/>
      <c r="G2360">
        <v>2017</v>
      </c>
      <c r="J2360">
        <v>0.21226507529667749</v>
      </c>
      <c r="L2360" t="s">
        <v>42996</v>
      </c>
      <c r="M2360">
        <v>27866331</v>
      </c>
      <c r="Q2360" s="10"/>
      <c r="R2360" s="11">
        <f t="shared" si="72"/>
        <v>0</v>
      </c>
      <c r="U2360" s="11">
        <f t="shared" si="73"/>
        <v>0</v>
      </c>
      <c r="Y2360" s="11">
        <f>IF(SUM(Tableau1[[#This Row],[Other access]:[Sci-hub access]])&gt;=1,1,0)</f>
        <v>0</v>
      </c>
      <c r="Z2360" s="12">
        <f>IF(OR(Tableau1[[#This Row],[Access R1 + S1+ T1 ]]&gt;=1,Tableau1[[#This Row],[Access V1 +W1 + X1]]&gt;=1),1,0)</f>
        <v>0</v>
      </c>
      <c r="AB2360" s="10" t="str">
        <f>Tableau1[[#This Row],[DOI]]</f>
        <v>doi: 10.1007/s00417-016-3531-7</v>
      </c>
      <c r="AC2360" s="13" t="str">
        <f>Tableau1[[#This Row],[Authors]]&amp;", "&amp;Tableau1[[#This Row],[Title]]&amp;" "&amp;Tableau1[[#This Row],[Journal]]&amp;". "&amp;Tableau1[[#This Row],[Year]]</f>
        <v>Rösch S, Werner C, Müller F, Walter P., Photoreceptor degeneration by intravitreal injection of N-methyl-N-nitrosourea (MNU) in rabbits: a pilot study. Graefes Arch Clin Exp Ophthalmol. 2017</v>
      </c>
    </row>
    <row r="2361" spans="1:29" x14ac:dyDescent="0.3">
      <c r="A2361">
        <v>3452</v>
      </c>
      <c r="B2361" t="s">
        <v>6627</v>
      </c>
      <c r="C2361" t="s">
        <v>16870</v>
      </c>
      <c r="D2361" t="s">
        <v>27051</v>
      </c>
      <c r="E2361" t="s">
        <v>2449</v>
      </c>
      <c r="F2361" s="10"/>
      <c r="G2361">
        <v>2018</v>
      </c>
      <c r="J2361">
        <v>0.21240064217300858</v>
      </c>
      <c r="L2361" t="s">
        <v>37901</v>
      </c>
      <c r="M2361">
        <v>28585267</v>
      </c>
      <c r="Q2361" s="10"/>
      <c r="R2361" s="11">
        <f t="shared" si="72"/>
        <v>0</v>
      </c>
      <c r="U2361" s="11">
        <f t="shared" si="73"/>
        <v>0</v>
      </c>
      <c r="Y2361" s="11">
        <f>IF(SUM(Tableau1[[#This Row],[Other access]:[Sci-hub access]])&gt;=1,1,0)</f>
        <v>0</v>
      </c>
      <c r="Z2361" s="12">
        <f>IF(OR(Tableau1[[#This Row],[Access R1 + S1+ T1 ]]&gt;=1,Tableau1[[#This Row],[Access V1 +W1 + X1]]&gt;=1),1,0)</f>
        <v>0</v>
      </c>
      <c r="AB2361" s="10" t="str">
        <f>Tableau1[[#This Row],[DOI]]</f>
        <v>doi: 10.1111/cxo.12541</v>
      </c>
      <c r="AC2361" s="13" t="str">
        <f>Tableau1[[#This Row],[Authors]]&amp;", "&amp;Tableau1[[#This Row],[Title]]&amp;" "&amp;Tableau1[[#This Row],[Journal]]&amp;". "&amp;Tableau1[[#This Row],[Year]]</f>
        <v>Albietz JM, Schmid KL., Intense pulsed light treatment and meibomian gland expression for moderate to advanced meibomian gland dysfunction. Clin Exp Optom. 2018</v>
      </c>
    </row>
    <row r="2362" spans="1:29" x14ac:dyDescent="0.3">
      <c r="A2362">
        <v>8143</v>
      </c>
      <c r="B2362" t="s">
        <v>1594</v>
      </c>
      <c r="C2362" t="s">
        <v>1595</v>
      </c>
      <c r="D2362" t="s">
        <v>1596</v>
      </c>
      <c r="E2362" t="s">
        <v>3242</v>
      </c>
      <c r="F2362" s="10"/>
      <c r="G2362">
        <v>2017</v>
      </c>
      <c r="J2362">
        <v>0.21243658085496053</v>
      </c>
      <c r="L2362" t="s">
        <v>42490</v>
      </c>
      <c r="M2362">
        <v>27989569</v>
      </c>
      <c r="Q2362" s="10"/>
      <c r="R2362" s="11">
        <f t="shared" si="72"/>
        <v>0</v>
      </c>
      <c r="U2362" s="11">
        <f t="shared" si="73"/>
        <v>0</v>
      </c>
      <c r="Y2362" s="11">
        <f>IF(SUM(Tableau1[[#This Row],[Other access]:[Sci-hub access]])&gt;=1,1,0)</f>
        <v>0</v>
      </c>
      <c r="Z2362" s="12">
        <f>IF(OR(Tableau1[[#This Row],[Access R1 + S1+ T1 ]]&gt;=1,Tableau1[[#This Row],[Access V1 +W1 + X1]]&gt;=1),1,0)</f>
        <v>0</v>
      </c>
      <c r="AB2362" s="10" t="str">
        <f>Tableau1[[#This Row],[DOI]]</f>
        <v>doi: 10.1016/j.etp.2016.12.002</v>
      </c>
      <c r="AC2362" s="13" t="str">
        <f>Tableau1[[#This Row],[Authors]]&amp;", "&amp;Tableau1[[#This Row],[Title]]&amp;" "&amp;Tableau1[[#This Row],[Journal]]&amp;". "&amp;Tableau1[[#This Row],[Year]]</f>
        <v>Dutescu RM, Panfil C, Schrage N., Comparison of the effects of various lubricant eye drops on the in vitro rabbit corneal healing and toxicity. Exp Toxicol Pathol. 2017</v>
      </c>
    </row>
    <row r="2363" spans="1:29" x14ac:dyDescent="0.3">
      <c r="A2363">
        <v>3282</v>
      </c>
      <c r="B2363" t="s">
        <v>6465</v>
      </c>
      <c r="C2363" t="s">
        <v>16708</v>
      </c>
      <c r="D2363" t="s">
        <v>26889</v>
      </c>
      <c r="E2363" t="s">
        <v>34130</v>
      </c>
      <c r="F2363" s="10"/>
      <c r="G2363">
        <v>2017</v>
      </c>
      <c r="J2363">
        <v>0.21248519305908375</v>
      </c>
      <c r="L2363" t="s">
        <v>37735</v>
      </c>
      <c r="M2363">
        <v>28607671</v>
      </c>
      <c r="Q2363" s="10"/>
      <c r="R2363" s="11">
        <f t="shared" si="72"/>
        <v>0</v>
      </c>
      <c r="U2363" s="11">
        <f t="shared" si="73"/>
        <v>0</v>
      </c>
      <c r="Y2363" s="11">
        <f>IF(SUM(Tableau1[[#This Row],[Other access]:[Sci-hub access]])&gt;=1,1,0)</f>
        <v>0</v>
      </c>
      <c r="Z2363" s="12">
        <f>IF(OR(Tableau1[[#This Row],[Access R1 + S1+ T1 ]]&gt;=1,Tableau1[[#This Row],[Access V1 +W1 + X1]]&gt;=1),1,0)</f>
        <v>0</v>
      </c>
      <c r="AB2363" s="10" t="str">
        <f>Tableau1[[#This Row],[DOI]]</f>
        <v>doi: 10.7189/jogh.07.010415</v>
      </c>
      <c r="AC2363" s="13" t="str">
        <f>Tableau1[[#This Row],[Authors]]&amp;", "&amp;Tableau1[[#This Row],[Title]]&amp;" "&amp;Tableau1[[#This Row],[Journal]]&amp;". "&amp;Tableau1[[#This Row],[Year]]</f>
        <v>Bućan K, Matas A, Lovrić JM, Batistić D, Pleština Borjan I, Puljak L, Bućan I., Epidemiology of ocular trauma in children requiring hospital admission: a 16-year retrospective cohort study. J Glob Health. 2017</v>
      </c>
    </row>
    <row r="2364" spans="1:29" x14ac:dyDescent="0.3">
      <c r="A2364">
        <v>1673</v>
      </c>
      <c r="B2364" t="s">
        <v>4925</v>
      </c>
      <c r="C2364" t="s">
        <v>15174</v>
      </c>
      <c r="D2364" t="s">
        <v>25346</v>
      </c>
      <c r="E2364" t="s">
        <v>2443</v>
      </c>
      <c r="F2364" s="10"/>
      <c r="G2364">
        <v>2017</v>
      </c>
      <c r="J2364">
        <v>0.21252484513898162</v>
      </c>
      <c r="L2364" t="s">
        <v>36152</v>
      </c>
      <c r="M2364">
        <v>28903153</v>
      </c>
      <c r="Q2364" s="10"/>
      <c r="R2364" s="11">
        <f t="shared" si="72"/>
        <v>0</v>
      </c>
      <c r="U2364" s="11">
        <f t="shared" si="73"/>
        <v>0</v>
      </c>
      <c r="Y2364" s="11">
        <f>IF(SUM(Tableau1[[#This Row],[Other access]:[Sci-hub access]])&gt;=1,1,0)</f>
        <v>0</v>
      </c>
      <c r="Z2364" s="12">
        <f>IF(OR(Tableau1[[#This Row],[Access R1 + S1+ T1 ]]&gt;=1,Tableau1[[#This Row],[Access V1 +W1 + X1]]&gt;=1),1,0)</f>
        <v>0</v>
      </c>
      <c r="AB2364" s="10" t="str">
        <f>Tableau1[[#This Row],[DOI]]</f>
        <v>doi: 10.1167/iovs.17-22159</v>
      </c>
      <c r="AC2364" s="13" t="str">
        <f>Tableau1[[#This Row],[Authors]]&amp;", "&amp;Tableau1[[#This Row],[Title]]&amp;" "&amp;Tableau1[[#This Row],[Journal]]&amp;". "&amp;Tableau1[[#This Row],[Year]]</f>
        <v>Chucair-Elliott AJ, Gurung HR, Carr MM, Carr DJJ., Colony Stimulating Factor-1 Receptor Expressing Cells Infiltrating the Cornea Control Corneal Nerve Degeneration in Response to HSV-1 Infection. Invest Ophthalmol Vis Sci. 2017</v>
      </c>
    </row>
    <row r="2365" spans="1:29" x14ac:dyDescent="0.3">
      <c r="A2365">
        <v>3229</v>
      </c>
      <c r="B2365" t="s">
        <v>6413</v>
      </c>
      <c r="C2365" t="s">
        <v>16656</v>
      </c>
      <c r="D2365" t="s">
        <v>26837</v>
      </c>
      <c r="E2365" t="s">
        <v>2468</v>
      </c>
      <c r="F2365" s="10"/>
      <c r="G2365">
        <v>2017</v>
      </c>
      <c r="J2365">
        <v>0.21257845879229664</v>
      </c>
      <c r="L2365" t="s">
        <v>37682</v>
      </c>
      <c r="M2365">
        <v>28617721</v>
      </c>
      <c r="Q2365" s="10"/>
      <c r="R2365" s="11">
        <f t="shared" si="72"/>
        <v>0</v>
      </c>
      <c r="U2365" s="11">
        <f t="shared" si="73"/>
        <v>0</v>
      </c>
      <c r="Y2365" s="11">
        <f>IF(SUM(Tableau1[[#This Row],[Other access]:[Sci-hub access]])&gt;=1,1,0)</f>
        <v>0</v>
      </c>
      <c r="Z2365" s="12">
        <f>IF(OR(Tableau1[[#This Row],[Access R1 + S1+ T1 ]]&gt;=1,Tableau1[[#This Row],[Access V1 +W1 + X1]]&gt;=1),1,0)</f>
        <v>0</v>
      </c>
      <c r="AB2365" s="10" t="str">
        <f>Tableau1[[#This Row],[DOI]]</f>
        <v>doi: 10.1097/IJG.0000000000000689</v>
      </c>
      <c r="AC2365" s="13" t="str">
        <f>Tableau1[[#This Row],[Authors]]&amp;", "&amp;Tableau1[[#This Row],[Title]]&amp;" "&amp;Tableau1[[#This Row],[Journal]]&amp;". "&amp;Tableau1[[#This Row],[Year]]</f>
        <v>Winkler NS, Damento GM, Khanna SS, Hodge DO, Khanna CL., Analysis of a Physician-led, Team-based Care Model for the Treatment of Glaucoma. J Glaucoma. 2017</v>
      </c>
    </row>
    <row r="2366" spans="1:29" x14ac:dyDescent="0.3">
      <c r="A2366">
        <v>10369</v>
      </c>
      <c r="B2366" t="s">
        <v>12865</v>
      </c>
      <c r="C2366" t="s">
        <v>23032</v>
      </c>
      <c r="D2366" t="s">
        <v>33318</v>
      </c>
      <c r="E2366" t="s">
        <v>2795</v>
      </c>
      <c r="F2366" s="10"/>
      <c r="G2366">
        <v>2017</v>
      </c>
      <c r="J2366">
        <v>0.21258469918133038</v>
      </c>
      <c r="L2366" t="s">
        <v>44619</v>
      </c>
      <c r="M2366">
        <v>27350326</v>
      </c>
      <c r="Q2366" s="10"/>
      <c r="R2366" s="11">
        <f t="shared" si="72"/>
        <v>0</v>
      </c>
      <c r="U2366" s="11">
        <f t="shared" si="73"/>
        <v>0</v>
      </c>
      <c r="Y2366" s="11">
        <f>IF(SUM(Tableau1[[#This Row],[Other access]:[Sci-hub access]])&gt;=1,1,0)</f>
        <v>0</v>
      </c>
      <c r="Z2366" s="12">
        <f>IF(OR(Tableau1[[#This Row],[Access R1 + S1+ T1 ]]&gt;=1,Tableau1[[#This Row],[Access V1 +W1 + X1]]&gt;=1),1,0)</f>
        <v>0</v>
      </c>
      <c r="AB2366" s="10" t="str">
        <f>Tableau1[[#This Row],[DOI]]</f>
        <v>doi: 10.2340/00015555-2489</v>
      </c>
      <c r="AC2366" s="13" t="str">
        <f>Tableau1[[#This Row],[Authors]]&amp;", "&amp;Tableau1[[#This Row],[Title]]&amp;" "&amp;Tableau1[[#This Row],[Journal]]&amp;". "&amp;Tableau1[[#This Row],[Year]]</f>
        <v>Ozaki S, Funasaka Y, Otsuka Y, Oyama S, Ito M, Osada SI, Ueno T, Okamura K, Hozumi Y, Suzuki T, Kawana S, Saeki H., Melanotic Malignant Melanoma in Oculocutaneous Albinism Type 4. Acta Derm Venereol. 2017</v>
      </c>
    </row>
    <row r="2367" spans="1:29" x14ac:dyDescent="0.3">
      <c r="A2367">
        <v>7112</v>
      </c>
      <c r="B2367" t="s">
        <v>9962</v>
      </c>
      <c r="C2367" t="s">
        <v>20165</v>
      </c>
      <c r="D2367" t="s">
        <v>30396</v>
      </c>
      <c r="E2367" t="s">
        <v>34357</v>
      </c>
      <c r="F2367" s="10"/>
      <c r="G2367">
        <v>2017</v>
      </c>
      <c r="J2367">
        <v>0.21265139139867228</v>
      </c>
      <c r="L2367" t="s">
        <v>41468</v>
      </c>
      <c r="M2367">
        <v>28128056</v>
      </c>
      <c r="Q2367" s="10"/>
      <c r="R2367" s="11">
        <f t="shared" si="72"/>
        <v>0</v>
      </c>
      <c r="U2367" s="11">
        <f t="shared" si="73"/>
        <v>0</v>
      </c>
      <c r="Y2367" s="11">
        <f>IF(SUM(Tableau1[[#This Row],[Other access]:[Sci-hub access]])&gt;=1,1,0)</f>
        <v>0</v>
      </c>
      <c r="Z2367" s="12">
        <f>IF(OR(Tableau1[[#This Row],[Access R1 + S1+ T1 ]]&gt;=1,Tableau1[[#This Row],[Access V1 +W1 + X1]]&gt;=1),1,0)</f>
        <v>0</v>
      </c>
      <c r="AB2367" s="10" t="str">
        <f>Tableau1[[#This Row],[DOI]]</f>
        <v>doi: 10.2174/1381612823666170125164856</v>
      </c>
      <c r="AC2367" s="13" t="str">
        <f>Tableau1[[#This Row],[Authors]]&amp;", "&amp;Tableau1[[#This Row],[Title]]&amp;" "&amp;Tableau1[[#This Row],[Journal]]&amp;". "&amp;Tableau1[[#This Row],[Year]]</f>
        <v>Karanjia R, Chahal J, Ammar M, Sadun AA., Treatment of Leber's Hereditary Optic Neuropathy. Curr Pharm Des. 2017</v>
      </c>
    </row>
    <row r="2368" spans="1:29" x14ac:dyDescent="0.3">
      <c r="A2368">
        <v>3004</v>
      </c>
      <c r="B2368" t="s">
        <v>199</v>
      </c>
      <c r="C2368" t="s">
        <v>200</v>
      </c>
      <c r="D2368" t="s">
        <v>201</v>
      </c>
      <c r="E2368" t="s">
        <v>2515</v>
      </c>
      <c r="F2368" s="10"/>
      <c r="G2368">
        <v>2017</v>
      </c>
      <c r="J2368">
        <v>0.21266477687261442</v>
      </c>
      <c r="L2368" t="s">
        <v>37459</v>
      </c>
      <c r="M2368">
        <v>28653647</v>
      </c>
      <c r="Q2368" s="10"/>
      <c r="R2368" s="11">
        <f t="shared" si="72"/>
        <v>0</v>
      </c>
      <c r="U2368" s="11">
        <f t="shared" si="73"/>
        <v>0</v>
      </c>
      <c r="Y2368" s="11">
        <f>IF(SUM(Tableau1[[#This Row],[Other access]:[Sci-hub access]])&gt;=1,1,0)</f>
        <v>0</v>
      </c>
      <c r="Z2368" s="12">
        <f>IF(OR(Tableau1[[#This Row],[Access R1 + S1+ T1 ]]&gt;=1,Tableau1[[#This Row],[Access V1 +W1 + X1]]&gt;=1),1,0)</f>
        <v>0</v>
      </c>
      <c r="AB2368" s="10" t="str">
        <f>Tableau1[[#This Row],[DOI]]</f>
        <v>doi: 10.1016/S1474-4422(17)30157-6</v>
      </c>
      <c r="AC2368" s="13" t="str">
        <f>Tableau1[[#This Row],[Authors]]&amp;", "&amp;Tableau1[[#This Row],[Title]]&amp;" "&amp;Tableau1[[#This Row],[Journal]]&amp;". "&amp;Tableau1[[#This Row],[Year]]</f>
        <v>Boxer AL, Yu JT, Golbe LI, Litvan I, Lang AE, Höglinger GU., Advances in progressive supranuclear palsy: new diagnostic criteria, biomarkers, and therapeutic approaches. Lancet Neurol. 2017</v>
      </c>
    </row>
    <row r="2369" spans="1:29" x14ac:dyDescent="0.3">
      <c r="A2369">
        <v>10416</v>
      </c>
      <c r="B2369" t="s">
        <v>12908</v>
      </c>
      <c r="C2369" t="s">
        <v>23075</v>
      </c>
      <c r="D2369" t="s">
        <v>33361</v>
      </c>
      <c r="E2369" t="s">
        <v>2486</v>
      </c>
      <c r="F2369" s="10"/>
      <c r="G2369">
        <v>2017</v>
      </c>
      <c r="J2369">
        <v>0.2127683634028209</v>
      </c>
      <c r="L2369" t="s">
        <v>44666</v>
      </c>
      <c r="M2369">
        <v>27320761</v>
      </c>
      <c r="Q2369" s="10"/>
      <c r="R2369" s="11">
        <f t="shared" si="72"/>
        <v>0</v>
      </c>
      <c r="U2369" s="11">
        <f t="shared" si="73"/>
        <v>0</v>
      </c>
      <c r="Y2369" s="11">
        <f>IF(SUM(Tableau1[[#This Row],[Other access]:[Sci-hub access]])&gt;=1,1,0)</f>
        <v>0</v>
      </c>
      <c r="Z2369" s="12">
        <f>IF(OR(Tableau1[[#This Row],[Access R1 + S1+ T1 ]]&gt;=1,Tableau1[[#This Row],[Access V1 +W1 + X1]]&gt;=1),1,0)</f>
        <v>0</v>
      </c>
      <c r="AB2369" s="10" t="str">
        <f>Tableau1[[#This Row],[DOI]]</f>
        <v>doi: 10.1111/aos.13115</v>
      </c>
      <c r="AC2369" s="13" t="str">
        <f>Tableau1[[#This Row],[Authors]]&amp;", "&amp;Tableau1[[#This Row],[Title]]&amp;" "&amp;Tableau1[[#This Row],[Journal]]&amp;". "&amp;Tableau1[[#This Row],[Year]]</f>
        <v>Lee CL, Wu WC, Chen KJ, Chiu LY, Wu KY, Chang YC., Modified internal limiting membrane peeling technique (maculorrhexis) for myopic foveoschisis surgery. Acta Ophthalmol. 2017</v>
      </c>
    </row>
    <row r="2370" spans="1:29" x14ac:dyDescent="0.3">
      <c r="A2370">
        <v>1394</v>
      </c>
      <c r="B2370" t="s">
        <v>4653</v>
      </c>
      <c r="C2370" t="s">
        <v>14904</v>
      </c>
      <c r="D2370" t="s">
        <v>25074</v>
      </c>
      <c r="E2370" t="s">
        <v>2495</v>
      </c>
      <c r="F2370" s="10"/>
      <c r="G2370">
        <v>2017</v>
      </c>
      <c r="J2370">
        <v>0.21282451780914469</v>
      </c>
      <c r="L2370" t="s">
        <v>35877</v>
      </c>
      <c r="M2370">
        <v>28957833</v>
      </c>
      <c r="Q2370" s="10"/>
      <c r="R2370" s="11">
        <f t="shared" ref="R2370:R2433" si="74">IF(SUM(N2370:Q2370)&gt;0,1,0)</f>
        <v>0</v>
      </c>
      <c r="U2370" s="11">
        <f t="shared" ref="U2370:U2433" si="75">IF(SUM(R2370,T2370)&gt;0,1,0)</f>
        <v>0</v>
      </c>
      <c r="Y2370" s="11">
        <f>IF(SUM(Tableau1[[#This Row],[Other access]:[Sci-hub access]])&gt;=1,1,0)</f>
        <v>0</v>
      </c>
      <c r="Z2370" s="12">
        <f>IF(OR(Tableau1[[#This Row],[Access R1 + S1+ T1 ]]&gt;=1,Tableau1[[#This Row],[Access V1 +W1 + X1]]&gt;=1),1,0)</f>
        <v>0</v>
      </c>
      <c r="AB2370" s="10" t="str">
        <f>Tableau1[[#This Row],[DOI]]</f>
        <v>doi: 10.1097/OPX.0000000000001125</v>
      </c>
      <c r="AC2370" s="13" t="str">
        <f>Tableau1[[#This Row],[Authors]]&amp;", "&amp;Tableau1[[#This Row],[Title]]&amp;" "&amp;Tableau1[[#This Row],[Journal]]&amp;". "&amp;Tableau1[[#This Row],[Year]]</f>
        <v>Kitamata-Wong B, Yuen T, Li W, Svitova T, Zhou Y, Lin MC., Effects of Lens-Care Solutions on Hydrogel Lens Performance. Optom Vis Sci. 2017</v>
      </c>
    </row>
    <row r="2371" spans="1:29" x14ac:dyDescent="0.3">
      <c r="A2371">
        <v>7148</v>
      </c>
      <c r="B2371" t="s">
        <v>9992</v>
      </c>
      <c r="C2371" t="s">
        <v>20194</v>
      </c>
      <c r="D2371" t="s">
        <v>30426</v>
      </c>
      <c r="E2371" t="s">
        <v>2448</v>
      </c>
      <c r="F2371" s="10"/>
      <c r="G2371">
        <v>2017</v>
      </c>
      <c r="J2371">
        <v>0.21287737386484396</v>
      </c>
      <c r="L2371" t="s">
        <v>41504</v>
      </c>
      <c r="M2371">
        <v>28124146</v>
      </c>
      <c r="Q2371" s="10"/>
      <c r="R2371" s="11">
        <f t="shared" si="74"/>
        <v>0</v>
      </c>
      <c r="U2371" s="11">
        <f t="shared" si="75"/>
        <v>0</v>
      </c>
      <c r="Y2371" s="11">
        <f>IF(SUM(Tableau1[[#This Row],[Other access]:[Sci-hub access]])&gt;=1,1,0)</f>
        <v>0</v>
      </c>
      <c r="Z2371" s="12">
        <f>IF(OR(Tableau1[[#This Row],[Access R1 + S1+ T1 ]]&gt;=1,Tableau1[[#This Row],[Access V1 +W1 + X1]]&gt;=1),1,0)</f>
        <v>0</v>
      </c>
      <c r="AB2371" s="10" t="str">
        <f>Tableau1[[#This Row],[DOI]]</f>
        <v>doi: 10.1007/s00417-017-3597-x</v>
      </c>
      <c r="AC2371" s="13" t="str">
        <f>Tableau1[[#This Row],[Authors]]&amp;", "&amp;Tableau1[[#This Row],[Title]]&amp;" "&amp;Tableau1[[#This Row],[Journal]]&amp;". "&amp;Tableau1[[#This Row],[Year]]</f>
        <v>Okamoto F, Sugiura Y, Okamoto Y, Hiraoka T, Oshika T., Aniseikonia in various retinal disorders. Graefes Arch Clin Exp Ophthalmol. 2017</v>
      </c>
    </row>
    <row r="2372" spans="1:29" x14ac:dyDescent="0.3">
      <c r="A2372">
        <v>406</v>
      </c>
      <c r="B2372" t="s">
        <v>3669</v>
      </c>
      <c r="C2372" t="s">
        <v>13929</v>
      </c>
      <c r="D2372" t="s">
        <v>24089</v>
      </c>
      <c r="E2372" t="s">
        <v>2524</v>
      </c>
      <c r="F2372" s="10"/>
      <c r="G2372">
        <v>2017</v>
      </c>
      <c r="J2372">
        <v>0.21289067953660967</v>
      </c>
      <c r="L2372" t="s">
        <v>34912</v>
      </c>
      <c r="M2372">
        <v>29227509</v>
      </c>
      <c r="Q2372" s="10"/>
      <c r="R2372" s="11">
        <f t="shared" si="74"/>
        <v>0</v>
      </c>
      <c r="U2372" s="11">
        <f t="shared" si="75"/>
        <v>0</v>
      </c>
      <c r="Y2372" s="11">
        <f>IF(SUM(Tableau1[[#This Row],[Other access]:[Sci-hub access]])&gt;=1,1,0)</f>
        <v>0</v>
      </c>
      <c r="Z2372" s="12">
        <f>IF(OR(Tableau1[[#This Row],[Access R1 + S1+ T1 ]]&gt;=1,Tableau1[[#This Row],[Access V1 +W1 + X1]]&gt;=1),1,0)</f>
        <v>0</v>
      </c>
      <c r="AB2372" s="10" t="str">
        <f>Tableau1[[#This Row],[DOI]]</f>
        <v>doi: 10.3928/1081597X-20171004-06</v>
      </c>
      <c r="AC2372" s="13" t="str">
        <f>Tableau1[[#This Row],[Authors]]&amp;", "&amp;Tableau1[[#This Row],[Title]]&amp;" "&amp;Tableau1[[#This Row],[Journal]]&amp;". "&amp;Tableau1[[#This Row],[Year]]</f>
        <v>Garcia-Gonzalez M, Drake Rodriguez-Casanova P, Rodriguez-Perez I, Rodero A, Teus MA., Long-term Follow-up of LASEK With Mitomycin C Performed to Correct Myopia in Thin Corneas. J Refract Surg. 2017</v>
      </c>
    </row>
    <row r="2373" spans="1:29" ht="28.8" x14ac:dyDescent="0.3">
      <c r="A2373">
        <v>5526</v>
      </c>
      <c r="B2373" t="s">
        <v>8571</v>
      </c>
      <c r="C2373" t="s">
        <v>18792</v>
      </c>
      <c r="D2373" t="s">
        <v>29001</v>
      </c>
      <c r="E2373" t="s">
        <v>2443</v>
      </c>
      <c r="F2373" s="10"/>
      <c r="G2373">
        <v>2017</v>
      </c>
      <c r="J2373">
        <v>0.21293885619263686</v>
      </c>
      <c r="L2373" t="s">
        <v>39913</v>
      </c>
      <c r="M2373">
        <v>28324114</v>
      </c>
      <c r="Q2373" s="10"/>
      <c r="R2373" s="11">
        <f t="shared" si="74"/>
        <v>0</v>
      </c>
      <c r="U2373" s="11">
        <f t="shared" si="75"/>
        <v>0</v>
      </c>
      <c r="Y2373" s="11">
        <f>IF(SUM(Tableau1[[#This Row],[Other access]:[Sci-hub access]])&gt;=1,1,0)</f>
        <v>0</v>
      </c>
      <c r="Z2373" s="12">
        <f>IF(OR(Tableau1[[#This Row],[Access R1 + S1+ T1 ]]&gt;=1,Tableau1[[#This Row],[Access V1 +W1 + X1]]&gt;=1),1,0)</f>
        <v>0</v>
      </c>
      <c r="AB2373" s="10" t="str">
        <f>Tableau1[[#This Row],[DOI]]</f>
        <v>doi: 10.1167/iovs.16-20864</v>
      </c>
      <c r="AC2373" s="13" t="str">
        <f>Tableau1[[#This Row],[Authors]]&amp;", "&amp;Tableau1[[#This Row],[Title]]&amp;" "&amp;Tableau1[[#This Row],[Journal]]&amp;". "&amp;Tableau1[[#This Row],[Year]]</f>
        <v>Evans DR, Green JS, Johnson GJ, Schwartzentruber J, Majewski J, Beaulieu CL, Qin W, Marshall CR, Paton TA, Roslin NM, Paterson AD, Fahiminiya S, French J, Boycott KM, Woods MO; FORGE Canada Consortium.., Novel 25 kb Deletion of MERTK Causes Retinitis Pigmentosa With Severe Progression. Invest Ophthalmol Vis Sci. 2017</v>
      </c>
    </row>
    <row r="2374" spans="1:29" x14ac:dyDescent="0.3">
      <c r="A2374">
        <v>3042</v>
      </c>
      <c r="B2374" t="s">
        <v>6234</v>
      </c>
      <c r="C2374" t="s">
        <v>16479</v>
      </c>
      <c r="D2374" t="s">
        <v>26658</v>
      </c>
      <c r="E2374" t="s">
        <v>2462</v>
      </c>
      <c r="F2374" s="10"/>
      <c r="G2374">
        <v>2017</v>
      </c>
      <c r="J2374">
        <v>0.21314495230677921</v>
      </c>
      <c r="L2374" t="s">
        <v>37496</v>
      </c>
      <c r="M2374">
        <v>28645328</v>
      </c>
      <c r="Q2374" s="10"/>
      <c r="R2374" s="11">
        <f t="shared" si="74"/>
        <v>0</v>
      </c>
      <c r="U2374" s="11">
        <f t="shared" si="75"/>
        <v>0</v>
      </c>
      <c r="Y2374" s="11">
        <f>IF(SUM(Tableau1[[#This Row],[Other access]:[Sci-hub access]])&gt;=1,1,0)</f>
        <v>0</v>
      </c>
      <c r="Z2374" s="12">
        <f>IF(OR(Tableau1[[#This Row],[Access R1 + S1+ T1 ]]&gt;=1,Tableau1[[#This Row],[Access V1 +W1 + X1]]&gt;=1),1,0)</f>
        <v>0</v>
      </c>
      <c r="AB2374" s="10" t="str">
        <f>Tableau1[[#This Row],[DOI]]</f>
        <v>doi: 10.1186/s12886-017-0494-3</v>
      </c>
      <c r="AC2374" s="13" t="str">
        <f>Tableau1[[#This Row],[Authors]]&amp;", "&amp;Tableau1[[#This Row],[Title]]&amp;" "&amp;Tableau1[[#This Row],[Journal]]&amp;". "&amp;Tableau1[[#This Row],[Year]]</f>
        <v>Zhang X, Liu XS, Zhao C, Lai YM, Zhang MF., Ocular manifestations as first signs of systemic T cell lymphoma in two cases. BMC Ophthalmol. 2017</v>
      </c>
    </row>
    <row r="2375" spans="1:29" x14ac:dyDescent="0.3">
      <c r="A2375">
        <v>3969</v>
      </c>
      <c r="B2375" t="s">
        <v>7123</v>
      </c>
      <c r="C2375" t="s">
        <v>17360</v>
      </c>
      <c r="D2375" t="s">
        <v>27550</v>
      </c>
      <c r="E2375" t="s">
        <v>2462</v>
      </c>
      <c r="F2375" s="10"/>
      <c r="G2375">
        <v>2017</v>
      </c>
      <c r="J2375">
        <v>0.21317775257534455</v>
      </c>
      <c r="L2375" t="s">
        <v>38410</v>
      </c>
      <c r="M2375">
        <v>28499410</v>
      </c>
      <c r="Q2375" s="10"/>
      <c r="R2375" s="11">
        <f t="shared" si="74"/>
        <v>0</v>
      </c>
      <c r="U2375" s="11">
        <f t="shared" si="75"/>
        <v>0</v>
      </c>
      <c r="Y2375" s="11">
        <f>IF(SUM(Tableau1[[#This Row],[Other access]:[Sci-hub access]])&gt;=1,1,0)</f>
        <v>0</v>
      </c>
      <c r="Z2375" s="12">
        <f>IF(OR(Tableau1[[#This Row],[Access R1 + S1+ T1 ]]&gt;=1,Tableau1[[#This Row],[Access V1 +W1 + X1]]&gt;=1),1,0)</f>
        <v>0</v>
      </c>
      <c r="AB2375" s="10" t="str">
        <f>Tableau1[[#This Row],[DOI]]</f>
        <v>doi: 10.1186/s12886-017-0464-9</v>
      </c>
      <c r="AC2375" s="13" t="str">
        <f>Tableau1[[#This Row],[Authors]]&amp;", "&amp;Tableau1[[#This Row],[Title]]&amp;" "&amp;Tableau1[[#This Row],[Journal]]&amp;". "&amp;Tableau1[[#This Row],[Year]]</f>
        <v>Chow LLW, Shih KC, Chan JCY, Lai JSM, Ng ALK., Comparison of the acute ocular manifestations of Stevens-Johnson syndrome and toxic epidermal necrolysis in Chinese eyes: a 15-year retrospective study. BMC Ophthalmol. 2017</v>
      </c>
    </row>
    <row r="2376" spans="1:29" x14ac:dyDescent="0.3">
      <c r="A2376">
        <v>5811</v>
      </c>
      <c r="B2376" t="s">
        <v>8831</v>
      </c>
      <c r="C2376" t="s">
        <v>19048</v>
      </c>
      <c r="D2376" t="s">
        <v>29261</v>
      </c>
      <c r="E2376" t="s">
        <v>2441</v>
      </c>
      <c r="F2376" s="10"/>
      <c r="G2376">
        <v>2017</v>
      </c>
      <c r="J2376">
        <v>0.2132426708090619</v>
      </c>
      <c r="L2376" t="s">
        <v>40193</v>
      </c>
      <c r="M2376">
        <v>28283279</v>
      </c>
      <c r="Q2376" s="10"/>
      <c r="R2376" s="11">
        <f t="shared" si="74"/>
        <v>0</v>
      </c>
      <c r="U2376" s="11">
        <f t="shared" si="75"/>
        <v>0</v>
      </c>
      <c r="Y2376" s="11">
        <f>IF(SUM(Tableau1[[#This Row],[Other access]:[Sci-hub access]])&gt;=1,1,0)</f>
        <v>0</v>
      </c>
      <c r="Z2376" s="12">
        <f>IF(OR(Tableau1[[#This Row],[Access R1 + S1+ T1 ]]&gt;=1,Tableau1[[#This Row],[Access V1 +W1 + X1]]&gt;=1),1,0)</f>
        <v>0</v>
      </c>
      <c r="AB2376" s="10" t="str">
        <f>Tableau1[[#This Row],[DOI]]</f>
        <v>doi: 10.1016/j.ophtha.2017.01.040</v>
      </c>
      <c r="AC2376" s="13" t="str">
        <f>Tableau1[[#This Row],[Authors]]&amp;", "&amp;Tableau1[[#This Row],[Title]]&amp;" "&amp;Tableau1[[#This Row],[Journal]]&amp;". "&amp;Tableau1[[#This Row],[Year]]</f>
        <v>Lombardo M, Giannini D, Lombardo G, Serrao S., Randomized Controlled Trial Comparing Transepithelial Corneal Cross-linking Using Iontophoresis with the Dresden Protocol in Progressive Keratoconus. Ophthalmology. 2017</v>
      </c>
    </row>
    <row r="2377" spans="1:29" x14ac:dyDescent="0.3">
      <c r="A2377">
        <v>7182</v>
      </c>
      <c r="B2377" t="s">
        <v>10022</v>
      </c>
      <c r="C2377" t="s">
        <v>20224</v>
      </c>
      <c r="D2377" t="s">
        <v>30456</v>
      </c>
      <c r="E2377" t="s">
        <v>34360</v>
      </c>
      <c r="F2377" s="10"/>
      <c r="G2377">
        <v>2017</v>
      </c>
      <c r="J2377">
        <v>0.21337007655334539</v>
      </c>
      <c r="L2377" t="s">
        <v>41538</v>
      </c>
      <c r="M2377">
        <v>28120063</v>
      </c>
      <c r="Q2377" s="10"/>
      <c r="R2377" s="11">
        <f t="shared" si="74"/>
        <v>0</v>
      </c>
      <c r="U2377" s="11">
        <f t="shared" si="75"/>
        <v>0</v>
      </c>
      <c r="Y2377" s="11">
        <f>IF(SUM(Tableau1[[#This Row],[Other access]:[Sci-hub access]])&gt;=1,1,0)</f>
        <v>0</v>
      </c>
      <c r="Z2377" s="12">
        <f>IF(OR(Tableau1[[#This Row],[Access R1 + S1+ T1 ]]&gt;=1,Tableau1[[#This Row],[Access V1 +W1 + X1]]&gt;=1),1,0)</f>
        <v>0</v>
      </c>
      <c r="AB2377" s="10" t="str">
        <f>Tableau1[[#This Row],[DOI]]</f>
        <v>doi: 10.1007/978-3-319-39546-3_19</v>
      </c>
      <c r="AC2377" s="13" t="str">
        <f>Tableau1[[#This Row],[Authors]]&amp;", "&amp;Tableau1[[#This Row],[Title]]&amp;" "&amp;Tableau1[[#This Row],[Journal]]&amp;". "&amp;Tableau1[[#This Row],[Year]]</f>
        <v>Peron S, Cividini A, Santi L, Galante N, Castelnuovo P, Locatelli D., Spheno-Orbital Meningiomas: When the Endoscopic Approach Is Better. Acta Neurochir Suppl. 2017</v>
      </c>
    </row>
    <row r="2378" spans="1:29" x14ac:dyDescent="0.3">
      <c r="A2378">
        <v>4723</v>
      </c>
      <c r="B2378" t="s">
        <v>7834</v>
      </c>
      <c r="C2378" t="s">
        <v>18066</v>
      </c>
      <c r="D2378" t="s">
        <v>28264</v>
      </c>
      <c r="E2378" t="s">
        <v>2639</v>
      </c>
      <c r="F2378" s="10"/>
      <c r="G2378">
        <v>2017</v>
      </c>
      <c r="J2378">
        <v>0.21355730043574361</v>
      </c>
      <c r="L2378" t="s">
        <v>39139</v>
      </c>
      <c r="M2378">
        <v>28414606</v>
      </c>
      <c r="Q2378" s="10"/>
      <c r="R2378" s="11">
        <f t="shared" si="74"/>
        <v>0</v>
      </c>
      <c r="U2378" s="11">
        <f t="shared" si="75"/>
        <v>0</v>
      </c>
      <c r="Y2378" s="11">
        <f>IF(SUM(Tableau1[[#This Row],[Other access]:[Sci-hub access]])&gt;=1,1,0)</f>
        <v>0</v>
      </c>
      <c r="Z2378" s="12">
        <f>IF(OR(Tableau1[[#This Row],[Access R1 + S1+ T1 ]]&gt;=1,Tableau1[[#This Row],[Access V1 +W1 + X1]]&gt;=1),1,0)</f>
        <v>0</v>
      </c>
      <c r="AB2378" s="10" t="str">
        <f>Tableau1[[#This Row],[DOI]]</f>
        <v>doi: 10.2460/javma.250.9.1014</v>
      </c>
      <c r="AC2378" s="13" t="str">
        <f>Tableau1[[#This Row],[Authors]]&amp;", "&amp;Tableau1[[#This Row],[Title]]&amp;" "&amp;Tableau1[[#This Row],[Journal]]&amp;". "&amp;Tableau1[[#This Row],[Year]]</f>
        <v>Eaton JS, Hollingsworth SR, Holmberg BJ, Brown MH, Smith PJ, Maggs DJ., Effects of topically applied heterologous serum on reepithelialization rate of superficial chronic corneal epithelial defects in dogs. J Am Vet Med Assoc. 2017</v>
      </c>
    </row>
    <row r="2379" spans="1:29" x14ac:dyDescent="0.3">
      <c r="A2379">
        <v>7495</v>
      </c>
      <c r="B2379" t="s">
        <v>1351</v>
      </c>
      <c r="C2379" t="s">
        <v>1352</v>
      </c>
      <c r="D2379" t="s">
        <v>1353</v>
      </c>
      <c r="E2379" t="s">
        <v>3180</v>
      </c>
      <c r="F2379" s="10"/>
      <c r="G2379">
        <v>2017</v>
      </c>
      <c r="J2379">
        <v>0.2136586680674083</v>
      </c>
      <c r="L2379" t="s">
        <v>41850</v>
      </c>
      <c r="M2379">
        <v>28087085</v>
      </c>
      <c r="Q2379" s="10"/>
      <c r="R2379" s="11">
        <f t="shared" si="74"/>
        <v>0</v>
      </c>
      <c r="U2379" s="11">
        <f t="shared" si="75"/>
        <v>0</v>
      </c>
      <c r="Y2379" s="11">
        <f>IF(SUM(Tableau1[[#This Row],[Other access]:[Sci-hub access]])&gt;=1,1,0)</f>
        <v>0</v>
      </c>
      <c r="Z2379" s="12">
        <f>IF(OR(Tableau1[[#This Row],[Access R1 + S1+ T1 ]]&gt;=1,Tableau1[[#This Row],[Access V1 +W1 + X1]]&gt;=1),1,0)</f>
        <v>0</v>
      </c>
      <c r="AB2379" s="10" t="str">
        <f>Tableau1[[#This Row],[DOI]]</f>
        <v>doi: 10.1016/j.braindev.2016.12.006</v>
      </c>
      <c r="AC2379" s="13" t="str">
        <f>Tableau1[[#This Row],[Authors]]&amp;", "&amp;Tableau1[[#This Row],[Title]]&amp;" "&amp;Tableau1[[#This Row],[Journal]]&amp;". "&amp;Tableau1[[#This Row],[Year]]</f>
        <v>Yamaguchi H, Tanaka T, Toyoshima D, Maruyama A, Ichinose A, Nagase H., Bilateral blepharoptosis in a juvenile. Brain Dev. 2017</v>
      </c>
    </row>
    <row r="2380" spans="1:29" x14ac:dyDescent="0.3">
      <c r="A2380">
        <v>6989</v>
      </c>
      <c r="B2380" t="s">
        <v>9849</v>
      </c>
      <c r="C2380" t="s">
        <v>20052</v>
      </c>
      <c r="D2380" t="s">
        <v>30283</v>
      </c>
      <c r="E2380" t="s">
        <v>2486</v>
      </c>
      <c r="F2380" s="10"/>
      <c r="G2380">
        <v>2017</v>
      </c>
      <c r="J2380">
        <v>0.21367645770630073</v>
      </c>
      <c r="L2380" t="s">
        <v>41347</v>
      </c>
      <c r="M2380">
        <v>28139082</v>
      </c>
      <c r="Q2380" s="10"/>
      <c r="R2380" s="11">
        <f t="shared" si="74"/>
        <v>0</v>
      </c>
      <c r="U2380" s="11">
        <f t="shared" si="75"/>
        <v>0</v>
      </c>
      <c r="Y2380" s="11">
        <f>IF(SUM(Tableau1[[#This Row],[Other access]:[Sci-hub access]])&gt;=1,1,0)</f>
        <v>0</v>
      </c>
      <c r="Z2380" s="12">
        <f>IF(OR(Tableau1[[#This Row],[Access R1 + S1+ T1 ]]&gt;=1,Tableau1[[#This Row],[Access V1 +W1 + X1]]&gt;=1),1,0)</f>
        <v>0</v>
      </c>
      <c r="AB2380" s="10" t="str">
        <f>Tableau1[[#This Row],[DOI]]</f>
        <v>doi: 10.1111/aos.13356</v>
      </c>
      <c r="AC2380" s="13" t="str">
        <f>Tableau1[[#This Row],[Authors]]&amp;", "&amp;Tableau1[[#This Row],[Title]]&amp;" "&amp;Tableau1[[#This Row],[Journal]]&amp;". "&amp;Tableau1[[#This Row],[Year]]</f>
        <v>Kvannli L, Krohn J., Switching from pro re nata to treat-and-extend regimen improves visual acuity in patients with neovascular age-related macular degeneration. Acta Ophthalmol. 2017</v>
      </c>
    </row>
    <row r="2381" spans="1:29" x14ac:dyDescent="0.3">
      <c r="A2381">
        <v>7511</v>
      </c>
      <c r="B2381" t="s">
        <v>10309</v>
      </c>
      <c r="C2381" t="s">
        <v>20510</v>
      </c>
      <c r="D2381" t="s">
        <v>30744</v>
      </c>
      <c r="E2381" t="s">
        <v>2529</v>
      </c>
      <c r="F2381" s="10"/>
      <c r="G2381">
        <v>2017</v>
      </c>
      <c r="J2381">
        <v>0.2137917297637888</v>
      </c>
      <c r="L2381" t="s">
        <v>41866</v>
      </c>
      <c r="M2381">
        <v>28085507</v>
      </c>
      <c r="Q2381" s="10"/>
      <c r="R2381" s="11">
        <f t="shared" si="74"/>
        <v>0</v>
      </c>
      <c r="U2381" s="11">
        <f t="shared" si="75"/>
        <v>0</v>
      </c>
      <c r="Y2381" s="11">
        <f>IF(SUM(Tableau1[[#This Row],[Other access]:[Sci-hub access]])&gt;=1,1,0)</f>
        <v>0</v>
      </c>
      <c r="Z2381" s="12">
        <f>IF(OR(Tableau1[[#This Row],[Access R1 + S1+ T1 ]]&gt;=1,Tableau1[[#This Row],[Access V1 +W1 + X1]]&gt;=1),1,0)</f>
        <v>0</v>
      </c>
      <c r="AB2381" s="10" t="str">
        <f>Tableau1[[#This Row],[DOI]]</f>
        <v>doi: 10.1080/02713683.2016.1256412</v>
      </c>
      <c r="AC2381" s="13" t="str">
        <f>Tableau1[[#This Row],[Authors]]&amp;", "&amp;Tableau1[[#This Row],[Title]]&amp;" "&amp;Tableau1[[#This Row],[Journal]]&amp;". "&amp;Tableau1[[#This Row],[Year]]</f>
        <v>Tetikoğlu M, Aktas S, Sağdik HM, Özcura F, Uçar F, Koçak H, Neşelioğlu S, Erel Ö., Thiol Disulfide Homeostasis in Pseudoexfoliation Syndrome. Curr Eye Res. 2017</v>
      </c>
    </row>
    <row r="2382" spans="1:29" x14ac:dyDescent="0.3">
      <c r="A2382">
        <v>3241</v>
      </c>
      <c r="B2382" t="s">
        <v>6425</v>
      </c>
      <c r="C2382" t="s">
        <v>16668</v>
      </c>
      <c r="D2382" t="s">
        <v>26849</v>
      </c>
      <c r="E2382" t="s">
        <v>2485</v>
      </c>
      <c r="F2382" s="10"/>
      <c r="G2382">
        <v>2017</v>
      </c>
      <c r="J2382">
        <v>0.21399979680369463</v>
      </c>
      <c r="L2382" t="s">
        <v>37694</v>
      </c>
      <c r="M2382">
        <v>28614692</v>
      </c>
      <c r="Q2382" s="10"/>
      <c r="R2382" s="11">
        <f t="shared" si="74"/>
        <v>0</v>
      </c>
      <c r="U2382" s="11">
        <f t="shared" si="75"/>
        <v>0</v>
      </c>
      <c r="Y2382" s="11">
        <f>IF(SUM(Tableau1[[#This Row],[Other access]:[Sci-hub access]])&gt;=1,1,0)</f>
        <v>0</v>
      </c>
      <c r="Z2382" s="12">
        <f>IF(OR(Tableau1[[#This Row],[Access R1 + S1+ T1 ]]&gt;=1,Tableau1[[#This Row],[Access V1 +W1 + X1]]&gt;=1),1,0)</f>
        <v>0</v>
      </c>
      <c r="AB2382" s="10" t="str">
        <f>Tableau1[[#This Row],[DOI]]</f>
        <v>doi: 10.1056/NEJMicm1613244</v>
      </c>
      <c r="AC2382" s="13" t="str">
        <f>Tableau1[[#This Row],[Authors]]&amp;", "&amp;Tableau1[[#This Row],[Title]]&amp;" "&amp;Tableau1[[#This Row],[Journal]]&amp;". "&amp;Tableau1[[#This Row],[Year]]</f>
        <v>Hari Kumar KVS, Singh P., Seesaw Nystagmus. N Engl J Med. 2017</v>
      </c>
    </row>
    <row r="2383" spans="1:29" x14ac:dyDescent="0.3">
      <c r="A2383">
        <v>7588</v>
      </c>
      <c r="B2383" t="s">
        <v>10378</v>
      </c>
      <c r="C2383" t="s">
        <v>20578</v>
      </c>
      <c r="D2383" t="s">
        <v>30813</v>
      </c>
      <c r="E2383" t="s">
        <v>2833</v>
      </c>
      <c r="F2383" s="10"/>
      <c r="G2383">
        <v>2017</v>
      </c>
      <c r="J2383">
        <v>0.21405472712395934</v>
      </c>
      <c r="L2383" t="s">
        <v>41943</v>
      </c>
      <c r="M2383">
        <v>28078564</v>
      </c>
      <c r="Q2383" s="10"/>
      <c r="R2383" s="11">
        <f t="shared" si="74"/>
        <v>0</v>
      </c>
      <c r="U2383" s="11">
        <f t="shared" si="75"/>
        <v>0</v>
      </c>
      <c r="Y2383" s="11">
        <f>IF(SUM(Tableau1[[#This Row],[Other access]:[Sci-hub access]])&gt;=1,1,0)</f>
        <v>0</v>
      </c>
      <c r="Z2383" s="12">
        <f>IF(OR(Tableau1[[#This Row],[Access R1 + S1+ T1 ]]&gt;=1,Tableau1[[#This Row],[Access V1 +W1 + X1]]&gt;=1),1,0)</f>
        <v>0</v>
      </c>
      <c r="AB2383" s="10" t="str">
        <f>Tableau1[[#This Row],[DOI]]</f>
        <v>doi: 10.1007/s10072-017-2812-1</v>
      </c>
      <c r="AC2383" s="13" t="str">
        <f>Tableau1[[#This Row],[Authors]]&amp;", "&amp;Tableau1[[#This Row],[Title]]&amp;" "&amp;Tableau1[[#This Row],[Journal]]&amp;". "&amp;Tableau1[[#This Row],[Year]]</f>
        <v>Kim BC, Choi SM, Choi KH, Nam TS, Kim JT, Lee SH, Park MS, Yoon W., MRI measurements of brainstem structures in patients with vascular parkinsonism, progressive supranuclear palsy, and Parkinson's disease. Neurol Sci. 2017</v>
      </c>
    </row>
    <row r="2384" spans="1:29" x14ac:dyDescent="0.3">
      <c r="A2384">
        <v>9175</v>
      </c>
      <c r="B2384" t="s">
        <v>11769</v>
      </c>
      <c r="C2384" t="s">
        <v>21944</v>
      </c>
      <c r="D2384" t="s">
        <v>32210</v>
      </c>
      <c r="E2384" t="s">
        <v>2490</v>
      </c>
      <c r="F2384" s="10"/>
      <c r="G2384">
        <v>2017</v>
      </c>
      <c r="J2384">
        <v>0.21417227083919232</v>
      </c>
      <c r="L2384" t="s">
        <v>43491</v>
      </c>
      <c r="M2384">
        <v>27769895</v>
      </c>
      <c r="Q2384" s="10"/>
      <c r="R2384" s="11">
        <f t="shared" si="74"/>
        <v>0</v>
      </c>
      <c r="U2384" s="11">
        <f t="shared" si="75"/>
        <v>0</v>
      </c>
      <c r="Y2384" s="11">
        <f>IF(SUM(Tableau1[[#This Row],[Other access]:[Sci-hub access]])&gt;=1,1,0)</f>
        <v>0</v>
      </c>
      <c r="Z2384" s="12">
        <f>IF(OR(Tableau1[[#This Row],[Access R1 + S1+ T1 ]]&gt;=1,Tableau1[[#This Row],[Access V1 +W1 + X1]]&gt;=1),1,0)</f>
        <v>0</v>
      </c>
      <c r="AB2384" s="10" t="str">
        <f>Tableau1[[#This Row],[DOI]]</f>
        <v>doi: 10.1016/j.ajo.2016.10.002</v>
      </c>
      <c r="AC2384" s="13" t="str">
        <f>Tableau1[[#This Row],[Authors]]&amp;", "&amp;Tableau1[[#This Row],[Title]]&amp;" "&amp;Tableau1[[#This Row],[Journal]]&amp;". "&amp;Tableau1[[#This Row],[Year]]</f>
        <v>Varma R, Torres M, McKean-Cowdin R, Rong F, Hsu C, Jiang X; Chinese American Eye Study Group.., Prevalence and Risk Factors for Refractive Error in Adult Chinese Americans: The Chinese American Eye Study. Am J Ophthalmol. 2017</v>
      </c>
    </row>
    <row r="2385" spans="1:29" x14ac:dyDescent="0.3">
      <c r="A2385">
        <v>7595</v>
      </c>
      <c r="B2385" t="s">
        <v>10383</v>
      </c>
      <c r="C2385" t="s">
        <v>20583</v>
      </c>
      <c r="D2385" t="s">
        <v>30818</v>
      </c>
      <c r="E2385" t="s">
        <v>2438</v>
      </c>
      <c r="F2385" s="10"/>
      <c r="G2385">
        <v>2017</v>
      </c>
      <c r="J2385">
        <v>0.21435552009581849</v>
      </c>
      <c r="L2385" t="s">
        <v>41950</v>
      </c>
      <c r="M2385">
        <v>28077369</v>
      </c>
      <c r="Q2385" s="10"/>
      <c r="R2385" s="11">
        <f t="shared" si="74"/>
        <v>0</v>
      </c>
      <c r="U2385" s="11">
        <f t="shared" si="75"/>
        <v>0</v>
      </c>
      <c r="Y2385" s="11">
        <f>IF(SUM(Tableau1[[#This Row],[Other access]:[Sci-hub access]])&gt;=1,1,0)</f>
        <v>0</v>
      </c>
      <c r="Z2385" s="12">
        <f>IF(OR(Tableau1[[#This Row],[Access R1 + S1+ T1 ]]&gt;=1,Tableau1[[#This Row],[Access V1 +W1 + X1]]&gt;=1),1,0)</f>
        <v>0</v>
      </c>
      <c r="AB2385" s="10" t="str">
        <f>Tableau1[[#This Row],[DOI]]</f>
        <v>doi: 10.1136/bjophthalmol-2016-309208</v>
      </c>
      <c r="AC2385" s="13" t="str">
        <f>Tableau1[[#This Row],[Authors]]&amp;", "&amp;Tableau1[[#This Row],[Title]]&amp;" "&amp;Tableau1[[#This Row],[Journal]]&amp;". "&amp;Tableau1[[#This Row],[Year]]</f>
        <v>Lee JW, Morales E, Sharifipour F, Amini N, Yu F, Afifi AA, Coleman AL, Caprioli J, Nouri-Mahdavi K., The relationship between central visual field sensitivity and macular ganglion cell/inner plexiform layer thickness in glaucoma. Br J Ophthalmol. 2017</v>
      </c>
    </row>
    <row r="2386" spans="1:29" x14ac:dyDescent="0.3">
      <c r="A2386">
        <v>20</v>
      </c>
      <c r="B2386" t="s">
        <v>3283</v>
      </c>
      <c r="C2386" t="s">
        <v>13544</v>
      </c>
      <c r="D2386" t="s">
        <v>23703</v>
      </c>
      <c r="E2386" t="s">
        <v>2501</v>
      </c>
      <c r="F2386" s="10"/>
      <c r="G2386">
        <v>2018</v>
      </c>
      <c r="J2386">
        <v>0.21438403278626728</v>
      </c>
      <c r="L2386" t="e">
        <v>#VALUE!</v>
      </c>
      <c r="M2386">
        <v>29491100</v>
      </c>
      <c r="Q2386" s="10"/>
      <c r="R2386" s="11">
        <f t="shared" si="74"/>
        <v>0</v>
      </c>
      <c r="U2386" s="11">
        <f t="shared" si="75"/>
        <v>0</v>
      </c>
      <c r="Y2386" s="11">
        <f>IF(SUM(Tableau1[[#This Row],[Other access]:[Sci-hub access]])&gt;=1,1,0)</f>
        <v>0</v>
      </c>
      <c r="Z2386" s="12">
        <f>IF(OR(Tableau1[[#This Row],[Access R1 + S1+ T1 ]]&gt;=1,Tableau1[[#This Row],[Access V1 +W1 + X1]]&gt;=1),1,0)</f>
        <v>0</v>
      </c>
      <c r="AB2386" s="10" t="e">
        <f>Tableau1[[#This Row],[DOI]]</f>
        <v>#VALUE!</v>
      </c>
      <c r="AC2386" s="13" t="str">
        <f>Tableau1[[#This Row],[Authors]]&amp;", "&amp;Tableau1[[#This Row],[Title]]&amp;" "&amp;Tableau1[[#This Row],[Journal]]&amp;". "&amp;Tableau1[[#This Row],[Year]]</f>
        <v>Suefuji H, Koto M, Demizu Y, Saitoh JI, Shioyama Y, Tsuji H, Okimoto T, Ohno T, Nemoto K, Nakano T, Kamada T., A Retrospective Multicenter Study of Carbon Ion Radiotherapy for Locally Advanced Olfactory Neuroblastomas. Anticancer Res. 2018</v>
      </c>
    </row>
    <row r="2387" spans="1:29" x14ac:dyDescent="0.3">
      <c r="A2387">
        <v>10735</v>
      </c>
      <c r="B2387" t="s">
        <v>13196</v>
      </c>
      <c r="C2387" t="s">
        <v>23359</v>
      </c>
      <c r="D2387" t="s">
        <v>33649</v>
      </c>
      <c r="E2387" t="s">
        <v>2438</v>
      </c>
      <c r="F2387" s="10"/>
      <c r="G2387">
        <v>2017</v>
      </c>
      <c r="J2387">
        <v>0.21445984891545855</v>
      </c>
      <c r="L2387" t="s">
        <v>44982</v>
      </c>
      <c r="M2387">
        <v>27073207</v>
      </c>
      <c r="Q2387" s="10"/>
      <c r="R2387" s="11">
        <f t="shared" si="74"/>
        <v>0</v>
      </c>
      <c r="U2387" s="11">
        <f t="shared" si="75"/>
        <v>0</v>
      </c>
      <c r="Y2387" s="11">
        <f>IF(SUM(Tableau1[[#This Row],[Other access]:[Sci-hub access]])&gt;=1,1,0)</f>
        <v>0</v>
      </c>
      <c r="Z2387" s="12">
        <f>IF(OR(Tableau1[[#This Row],[Access R1 + S1+ T1 ]]&gt;=1,Tableau1[[#This Row],[Access V1 +W1 + X1]]&gt;=1),1,0)</f>
        <v>0</v>
      </c>
      <c r="AB2387" s="10" t="str">
        <f>Tableau1[[#This Row],[DOI]]</f>
        <v>doi: 10.1136/bjophthalmol-2015-307989</v>
      </c>
      <c r="AC2387" s="13" t="str">
        <f>Tableau1[[#This Row],[Authors]]&amp;", "&amp;Tableau1[[#This Row],[Title]]&amp;" "&amp;Tableau1[[#This Row],[Journal]]&amp;". "&amp;Tableau1[[#This Row],[Year]]</f>
        <v>Noma H, Mimura T, Yasuda K, Shimura M., Functional-morphological parameters, aqueous flare and cytokines in macular oedema with branch retinal vein occlusion after ranibizumab. Br J Ophthalmol. 2017</v>
      </c>
    </row>
    <row r="2388" spans="1:29" x14ac:dyDescent="0.3">
      <c r="A2388">
        <v>10492</v>
      </c>
      <c r="B2388" t="s">
        <v>12977</v>
      </c>
      <c r="C2388" t="s">
        <v>23143</v>
      </c>
      <c r="D2388" t="s">
        <v>33430</v>
      </c>
      <c r="E2388" t="s">
        <v>3020</v>
      </c>
      <c r="F2388" s="10"/>
      <c r="G2388">
        <v>2017</v>
      </c>
      <c r="J2388">
        <v>0.21447830960621161</v>
      </c>
      <c r="L2388" t="s">
        <v>44741</v>
      </c>
      <c r="M2388">
        <v>27258596</v>
      </c>
      <c r="Q2388" s="10"/>
      <c r="R2388" s="11">
        <f t="shared" si="74"/>
        <v>0</v>
      </c>
      <c r="U2388" s="11">
        <f t="shared" si="75"/>
        <v>0</v>
      </c>
      <c r="Y2388" s="11">
        <f>IF(SUM(Tableau1[[#This Row],[Other access]:[Sci-hub access]])&gt;=1,1,0)</f>
        <v>0</v>
      </c>
      <c r="Z2388" s="12">
        <f>IF(OR(Tableau1[[#This Row],[Access R1 + S1+ T1 ]]&gt;=1,Tableau1[[#This Row],[Access V1 +W1 + X1]]&gt;=1),1,0)</f>
        <v>0</v>
      </c>
      <c r="AB2388" s="10" t="str">
        <f>Tableau1[[#This Row],[DOI]]</f>
        <v>doi: 10.1080/00140139.2016.1192226</v>
      </c>
      <c r="AC2388" s="13" t="str">
        <f>Tableau1[[#This Row],[Authors]]&amp;", "&amp;Tableau1[[#This Row],[Title]]&amp;" "&amp;Tableau1[[#This Row],[Journal]]&amp;". "&amp;Tableau1[[#This Row],[Year]]</f>
        <v>Yu RF, Yang LD, Wu X., Risk factors and visual fatigue of baggage X-ray security screeners: a structural equation modelling analysis. Ergonomics. 2017</v>
      </c>
    </row>
    <row r="2389" spans="1:29" x14ac:dyDescent="0.3">
      <c r="A2389">
        <v>9245</v>
      </c>
      <c r="B2389" t="s">
        <v>11830</v>
      </c>
      <c r="C2389" t="s">
        <v>22005</v>
      </c>
      <c r="D2389" t="s">
        <v>32272</v>
      </c>
      <c r="E2389" t="s">
        <v>2445</v>
      </c>
      <c r="F2389" s="10"/>
      <c r="G2389">
        <v>2017</v>
      </c>
      <c r="J2389">
        <v>0.2145628217890827</v>
      </c>
      <c r="L2389" t="s">
        <v>43554</v>
      </c>
      <c r="M2389">
        <v>27755377</v>
      </c>
      <c r="Q2389" s="10"/>
      <c r="R2389" s="11">
        <f t="shared" si="74"/>
        <v>0</v>
      </c>
      <c r="U2389" s="11">
        <f t="shared" si="75"/>
        <v>0</v>
      </c>
      <c r="Y2389" s="11">
        <f>IF(SUM(Tableau1[[#This Row],[Other access]:[Sci-hub access]])&gt;=1,1,0)</f>
        <v>0</v>
      </c>
      <c r="Z2389" s="12">
        <f>IF(OR(Tableau1[[#This Row],[Access R1 + S1+ T1 ]]&gt;=1,Tableau1[[#This Row],[Access V1 +W1 + X1]]&gt;=1),1,0)</f>
        <v>0</v>
      </c>
      <c r="AB2389" s="10" t="str">
        <f>Tableau1[[#This Row],[DOI]]</f>
        <v>doi: 10.1097/IAE.0000000000001349</v>
      </c>
      <c r="AC2389" s="13" t="str">
        <f>Tableau1[[#This Row],[Authors]]&amp;", "&amp;Tableau1[[#This Row],[Title]]&amp;" "&amp;Tableau1[[#This Row],[Journal]]&amp;". "&amp;Tableau1[[#This Row],[Year]]</f>
        <v>Khan MA, Shahlaee A, Bansal AS, Maguire JI., Fluorescein-Assisted Subretinal Tissue Plasminogen Activator (tPA) Delivery For Submacular Hemorrhage. Retina. 2017</v>
      </c>
    </row>
    <row r="2390" spans="1:29" x14ac:dyDescent="0.3">
      <c r="A2390">
        <v>1570</v>
      </c>
      <c r="B2390" t="s">
        <v>4824</v>
      </c>
      <c r="C2390" t="s">
        <v>15074</v>
      </c>
      <c r="D2390" t="s">
        <v>25245</v>
      </c>
      <c r="E2390" t="s">
        <v>2479</v>
      </c>
      <c r="F2390" s="10"/>
      <c r="G2390">
        <v>2017</v>
      </c>
      <c r="J2390">
        <v>0.21467791027691663</v>
      </c>
      <c r="L2390" t="s">
        <v>36049</v>
      </c>
      <c r="M2390">
        <v>28922327</v>
      </c>
      <c r="Q2390" s="10"/>
      <c r="R2390" s="11">
        <f t="shared" si="74"/>
        <v>0</v>
      </c>
      <c r="U2390" s="11">
        <f t="shared" si="75"/>
        <v>0</v>
      </c>
      <c r="Y2390" s="11">
        <f>IF(SUM(Tableau1[[#This Row],[Other access]:[Sci-hub access]])&gt;=1,1,0)</f>
        <v>0</v>
      </c>
      <c r="Z2390" s="12">
        <f>IF(OR(Tableau1[[#This Row],[Access R1 + S1+ T1 ]]&gt;=1,Tableau1[[#This Row],[Access V1 +W1 + X1]]&gt;=1),1,0)</f>
        <v>0</v>
      </c>
      <c r="AB2390" s="10" t="str">
        <f>Tableau1[[#This Row],[DOI]]</f>
        <v>doi: 10.1097/ICO.0000000000001346</v>
      </c>
      <c r="AC2390" s="13" t="str">
        <f>Tableau1[[#This Row],[Authors]]&amp;", "&amp;Tableau1[[#This Row],[Title]]&amp;" "&amp;Tableau1[[#This Row],[Journal]]&amp;". "&amp;Tableau1[[#This Row],[Year]]</f>
        <v>Parmar GS, Arya S, Meena AK, Ghodke B, Jain E, Jain B., Releasable Single Suture for Primary Pterygium Excision With a Conjunctival Autograft. Cornea. 2017</v>
      </c>
    </row>
    <row r="2391" spans="1:29" x14ac:dyDescent="0.3">
      <c r="A2391">
        <v>9897</v>
      </c>
      <c r="B2391" t="s">
        <v>12425</v>
      </c>
      <c r="C2391" t="s">
        <v>22595</v>
      </c>
      <c r="D2391" t="s">
        <v>32873</v>
      </c>
      <c r="E2391" t="s">
        <v>2457</v>
      </c>
      <c r="F2391" s="10"/>
      <c r="G2391">
        <v>2017</v>
      </c>
      <c r="J2391">
        <v>0.21484654272665238</v>
      </c>
      <c r="L2391" t="s">
        <v>44156</v>
      </c>
      <c r="M2391">
        <v>27548040</v>
      </c>
      <c r="Q2391" s="10"/>
      <c r="R2391" s="11">
        <f t="shared" si="74"/>
        <v>0</v>
      </c>
      <c r="U2391" s="11">
        <f t="shared" si="75"/>
        <v>0</v>
      </c>
      <c r="Y2391" s="11">
        <f>IF(SUM(Tableau1[[#This Row],[Other access]:[Sci-hub access]])&gt;=1,1,0)</f>
        <v>0</v>
      </c>
      <c r="Z2391" s="12">
        <f>IF(OR(Tableau1[[#This Row],[Access R1 + S1+ T1 ]]&gt;=1,Tableau1[[#This Row],[Access V1 +W1 + X1]]&gt;=1),1,0)</f>
        <v>0</v>
      </c>
      <c r="AB2391" s="10" t="str">
        <f>Tableau1[[#This Row],[DOI]]</f>
        <v>doi: 10.1097/ICB.0000000000000390</v>
      </c>
      <c r="AC2391" s="13" t="str">
        <f>Tableau1[[#This Row],[Authors]]&amp;", "&amp;Tableau1[[#This Row],[Title]]&amp;" "&amp;Tableau1[[#This Row],[Journal]]&amp;". "&amp;Tableau1[[#This Row],[Year]]</f>
        <v>Schönbach EM, Scholl HP., FUNDUS AUTOFLUORESCENCE IN A SUBCLINICAL CASE OF BEST DISEASE. Retin Cases Brief Rep. 2017</v>
      </c>
    </row>
    <row r="2392" spans="1:29" x14ac:dyDescent="0.3">
      <c r="A2392">
        <v>1881</v>
      </c>
      <c r="B2392" t="s">
        <v>5125</v>
      </c>
      <c r="C2392" t="s">
        <v>15371</v>
      </c>
      <c r="D2392" t="s">
        <v>25547</v>
      </c>
      <c r="E2392" t="s">
        <v>2495</v>
      </c>
      <c r="F2392" s="10"/>
      <c r="G2392">
        <v>2017</v>
      </c>
      <c r="J2392">
        <v>0.21492000176589843</v>
      </c>
      <c r="L2392" t="s">
        <v>36353</v>
      </c>
      <c r="M2392">
        <v>28858045</v>
      </c>
      <c r="Q2392" s="10"/>
      <c r="R2392" s="11">
        <f t="shared" si="74"/>
        <v>0</v>
      </c>
      <c r="U2392" s="11">
        <f t="shared" si="75"/>
        <v>0</v>
      </c>
      <c r="Y2392" s="11">
        <f>IF(SUM(Tableau1[[#This Row],[Other access]:[Sci-hub access]])&gt;=1,1,0)</f>
        <v>0</v>
      </c>
      <c r="Z2392" s="12">
        <f>IF(OR(Tableau1[[#This Row],[Access R1 + S1+ T1 ]]&gt;=1,Tableau1[[#This Row],[Access V1 +W1 + X1]]&gt;=1),1,0)</f>
        <v>0</v>
      </c>
      <c r="AB2392" s="10" t="str">
        <f>Tableau1[[#This Row],[DOI]]</f>
        <v>doi: 10.1097/OPX.0000000000001117</v>
      </c>
      <c r="AC2392" s="13" t="str">
        <f>Tableau1[[#This Row],[Authors]]&amp;", "&amp;Tableau1[[#This Row],[Title]]&amp;" "&amp;Tableau1[[#This Row],[Journal]]&amp;". "&amp;Tableau1[[#This Row],[Year]]</f>
        <v>Nadarajah S, Samsudin A, Ramli N, Tan CT, Mimiwati Z., Corneal Hysteresis Is Reduced in Obstructive Sleep Apnea Syndrome. Optom Vis Sci. 2017</v>
      </c>
    </row>
    <row r="2393" spans="1:29" x14ac:dyDescent="0.3">
      <c r="A2393">
        <v>545</v>
      </c>
      <c r="B2393" t="s">
        <v>3808</v>
      </c>
      <c r="C2393" t="s">
        <v>14065</v>
      </c>
      <c r="D2393" t="s">
        <v>24228</v>
      </c>
      <c r="E2393" t="s">
        <v>2616</v>
      </c>
      <c r="F2393" s="10"/>
      <c r="G2393">
        <v>2017</v>
      </c>
      <c r="J2393">
        <v>0.21525771835072016</v>
      </c>
      <c r="L2393" t="s">
        <v>35044</v>
      </c>
      <c r="M2393">
        <v>29184605</v>
      </c>
      <c r="Q2393" s="10"/>
      <c r="R2393" s="11">
        <f t="shared" si="74"/>
        <v>0</v>
      </c>
      <c r="U2393" s="11">
        <f t="shared" si="75"/>
        <v>0</v>
      </c>
      <c r="Y2393" s="11">
        <f>IF(SUM(Tableau1[[#This Row],[Other access]:[Sci-hub access]])&gt;=1,1,0)</f>
        <v>0</v>
      </c>
      <c r="Z2393" s="12">
        <f>IF(OR(Tableau1[[#This Row],[Access R1 + S1+ T1 ]]&gt;=1,Tableau1[[#This Row],[Access V1 +W1 + X1]]&gt;=1),1,0)</f>
        <v>0</v>
      </c>
      <c r="AB2393" s="10" t="str">
        <f>Tableau1[[#This Row],[DOI]]</f>
        <v>doi: 10.11604/pamj.2017.28.53.10806</v>
      </c>
      <c r="AC2393" s="13" t="str">
        <f>Tableau1[[#This Row],[Authors]]&amp;", "&amp;Tableau1[[#This Row],[Title]]&amp;" "&amp;Tableau1[[#This Row],[Journal]]&amp;". "&amp;Tableau1[[#This Row],[Year]]</f>
        <v>Al-Madani MV, Al-Raqqad NK, Al-Fgarra NA, Al-Thawaby AM, Jaafar AA., The risk of ischemic optic neuropathy post phacoemulsification cataract surgery. Pan Afr Med J. 2017</v>
      </c>
    </row>
    <row r="2394" spans="1:29" x14ac:dyDescent="0.3">
      <c r="A2394">
        <v>10374</v>
      </c>
      <c r="B2394" t="s">
        <v>12868</v>
      </c>
      <c r="C2394" t="s">
        <v>23035</v>
      </c>
      <c r="D2394" t="s">
        <v>33321</v>
      </c>
      <c r="E2394" t="s">
        <v>2457</v>
      </c>
      <c r="F2394" s="10"/>
      <c r="G2394">
        <v>2017</v>
      </c>
      <c r="J2394">
        <v>0.21552692757637681</v>
      </c>
      <c r="L2394" t="s">
        <v>44624</v>
      </c>
      <c r="M2394">
        <v>27348792</v>
      </c>
      <c r="Q2394" s="10"/>
      <c r="R2394" s="11">
        <f t="shared" si="74"/>
        <v>0</v>
      </c>
      <c r="U2394" s="11">
        <f t="shared" si="75"/>
        <v>0</v>
      </c>
      <c r="Y2394" s="11">
        <f>IF(SUM(Tableau1[[#This Row],[Other access]:[Sci-hub access]])&gt;=1,1,0)</f>
        <v>0</v>
      </c>
      <c r="Z2394" s="12">
        <f>IF(OR(Tableau1[[#This Row],[Access R1 + S1+ T1 ]]&gt;=1,Tableau1[[#This Row],[Access V1 +W1 + X1]]&gt;=1),1,0)</f>
        <v>0</v>
      </c>
      <c r="AB2394" s="10" t="str">
        <f>Tableau1[[#This Row],[DOI]]</f>
        <v>doi: 10.1097/ICB.0000000000000353</v>
      </c>
      <c r="AC2394" s="13" t="str">
        <f>Tableau1[[#This Row],[Authors]]&amp;", "&amp;Tableau1[[#This Row],[Title]]&amp;" "&amp;Tableau1[[#This Row],[Journal]]&amp;". "&amp;Tableau1[[#This Row],[Year]]</f>
        <v>Gutiérrez-Aguirre KI, Stewart MW, Sluzevich JC., SCLEROMYXEDEMA WITH RETINAL VASCULITIS AND MACULAR EDEMA. Retin Cases Brief Rep. 2017</v>
      </c>
    </row>
    <row r="2395" spans="1:29" x14ac:dyDescent="0.3">
      <c r="A2395">
        <v>486</v>
      </c>
      <c r="B2395" t="s">
        <v>3749</v>
      </c>
      <c r="C2395" t="s">
        <v>14007</v>
      </c>
      <c r="D2395" t="s">
        <v>24169</v>
      </c>
      <c r="E2395" t="s">
        <v>2511</v>
      </c>
      <c r="F2395" s="10"/>
      <c r="G2395">
        <v>2017</v>
      </c>
      <c r="J2395">
        <v>0.21570229006920627</v>
      </c>
      <c r="L2395" t="s">
        <v>34990</v>
      </c>
      <c r="M2395">
        <v>29208809</v>
      </c>
      <c r="Q2395" s="10"/>
      <c r="R2395" s="11">
        <f t="shared" si="74"/>
        <v>0</v>
      </c>
      <c r="U2395" s="11">
        <f t="shared" si="75"/>
        <v>0</v>
      </c>
      <c r="Y2395" s="11">
        <f>IF(SUM(Tableau1[[#This Row],[Other access]:[Sci-hub access]])&gt;=1,1,0)</f>
        <v>0</v>
      </c>
      <c r="Z2395" s="12">
        <f>IF(OR(Tableau1[[#This Row],[Access R1 + S1+ T1 ]]&gt;=1,Tableau1[[#This Row],[Access V1 +W1 + X1]]&gt;=1),1,0)</f>
        <v>0</v>
      </c>
      <c r="AB2395" s="10" t="str">
        <f>Tableau1[[#This Row],[DOI]]</f>
        <v>doi: 10.4103/ijo.IJO_1072_17</v>
      </c>
      <c r="AC2395" s="13" t="str">
        <f>Tableau1[[#This Row],[Authors]]&amp;", "&amp;Tableau1[[#This Row],[Title]]&amp;" "&amp;Tableau1[[#This Row],[Journal]]&amp;". "&amp;Tableau1[[#This Row],[Year]]</f>
        <v>Sachdev GS, Sachdev M., Optimizing outcomes with multifocal intraocular lenses. Indian J Ophthalmol. 2017</v>
      </c>
    </row>
    <row r="2396" spans="1:29" x14ac:dyDescent="0.3">
      <c r="A2396">
        <v>3635</v>
      </c>
      <c r="B2396" t="s">
        <v>6807</v>
      </c>
      <c r="C2396" t="s">
        <v>17048</v>
      </c>
      <c r="D2396" t="s">
        <v>27231</v>
      </c>
      <c r="E2396" t="s">
        <v>2478</v>
      </c>
      <c r="F2396" s="10"/>
      <c r="G2396">
        <v>2017</v>
      </c>
      <c r="J2396">
        <v>0.21576416721693792</v>
      </c>
      <c r="L2396" t="s">
        <v>38081</v>
      </c>
      <c r="M2396">
        <v>28555041</v>
      </c>
      <c r="Q2396" s="10"/>
      <c r="R2396" s="11">
        <f t="shared" si="74"/>
        <v>0</v>
      </c>
      <c r="U2396" s="11">
        <f t="shared" si="75"/>
        <v>0</v>
      </c>
      <c r="Y2396" s="11">
        <f>IF(SUM(Tableau1[[#This Row],[Other access]:[Sci-hub access]])&gt;=1,1,0)</f>
        <v>0</v>
      </c>
      <c r="Z2396" s="12">
        <f>IF(OR(Tableau1[[#This Row],[Access R1 + S1+ T1 ]]&gt;=1,Tableau1[[#This Row],[Access V1 +W1 + X1]]&gt;=1),1,0)</f>
        <v>0</v>
      </c>
      <c r="AB2396" s="10" t="str">
        <f>Tableau1[[#This Row],[DOI]]</f>
        <v>doi: 10.3390/ijms18061150</v>
      </c>
      <c r="AC2396" s="13" t="str">
        <f>Tableau1[[#This Row],[Authors]]&amp;", "&amp;Tableau1[[#This Row],[Title]]&amp;" "&amp;Tableau1[[#This Row],[Journal]]&amp;". "&amp;Tableau1[[#This Row],[Year]]</f>
        <v>Ji H, Zhu Y, Zhang Y, Jia Y, Li Y, Ge J, Zhuo Y., The Effect of Dry Eye Disease on Scar Formation in Rabbit Glaucoma Filtration Surgery. Int J Mol Sci. 2017</v>
      </c>
    </row>
    <row r="2397" spans="1:29" x14ac:dyDescent="0.3">
      <c r="A2397">
        <v>5710</v>
      </c>
      <c r="B2397" t="s">
        <v>8741</v>
      </c>
      <c r="C2397" t="s">
        <v>18960</v>
      </c>
      <c r="D2397" t="s">
        <v>29171</v>
      </c>
      <c r="E2397" t="s">
        <v>2525</v>
      </c>
      <c r="F2397" s="10"/>
      <c r="G2397">
        <v>2017</v>
      </c>
      <c r="J2397">
        <v>0.21577952816544221</v>
      </c>
      <c r="L2397" t="s">
        <v>40093</v>
      </c>
      <c r="M2397">
        <v>28295944</v>
      </c>
      <c r="Q2397" s="10"/>
      <c r="R2397" s="11">
        <f t="shared" si="74"/>
        <v>0</v>
      </c>
      <c r="U2397" s="11">
        <f t="shared" si="75"/>
        <v>0</v>
      </c>
      <c r="Y2397" s="11">
        <f>IF(SUM(Tableau1[[#This Row],[Other access]:[Sci-hub access]])&gt;=1,1,0)</f>
        <v>0</v>
      </c>
      <c r="Z2397" s="12">
        <f>IF(OR(Tableau1[[#This Row],[Access R1 + S1+ T1 ]]&gt;=1,Tableau1[[#This Row],[Access V1 +W1 + X1]]&gt;=1),1,0)</f>
        <v>0</v>
      </c>
      <c r="AB2397" s="10" t="str">
        <f>Tableau1[[#This Row],[DOI]]</f>
        <v>doi: 10.1111/ceo.12945</v>
      </c>
      <c r="AC2397" s="13" t="str">
        <f>Tableau1[[#This Row],[Authors]]&amp;", "&amp;Tableau1[[#This Row],[Title]]&amp;" "&amp;Tableau1[[#This Row],[Journal]]&amp;". "&amp;Tableau1[[#This Row],[Year]]</f>
        <v>Creese K, Ong D, Sandhu SS, Ware D, Alex Harper C, Al-Qureshi SH, Wickremasinghe SS., Paracentral acute middle maculopathy as a finding in patients with severe vision loss following phacoemulsification cataract surgery. Clin Exp Ophthalmol. 2017</v>
      </c>
    </row>
    <row r="2398" spans="1:29" x14ac:dyDescent="0.3">
      <c r="A2398">
        <v>3502</v>
      </c>
      <c r="B2398" t="s">
        <v>6676</v>
      </c>
      <c r="C2398" t="s">
        <v>16918</v>
      </c>
      <c r="D2398" t="s">
        <v>27100</v>
      </c>
      <c r="E2398" t="s">
        <v>2496</v>
      </c>
      <c r="F2398" s="10"/>
      <c r="G2398">
        <v>2017</v>
      </c>
      <c r="J2398">
        <v>0.21589857711928562</v>
      </c>
      <c r="L2398" t="s">
        <v>37949</v>
      </c>
      <c r="M2398">
        <v>28576203</v>
      </c>
      <c r="Q2398" s="10"/>
      <c r="R2398" s="11">
        <f t="shared" si="74"/>
        <v>0</v>
      </c>
      <c r="U2398" s="11">
        <f t="shared" si="75"/>
        <v>0</v>
      </c>
      <c r="Y2398" s="11">
        <f>IF(SUM(Tableau1[[#This Row],[Other access]:[Sci-hub access]])&gt;=1,1,0)</f>
        <v>0</v>
      </c>
      <c r="Z2398" s="12">
        <f>IF(OR(Tableau1[[#This Row],[Access R1 + S1+ T1 ]]&gt;=1,Tableau1[[#This Row],[Access V1 +W1 + X1]]&gt;=1),1,0)</f>
        <v>0</v>
      </c>
      <c r="AB2398" s="10" t="str">
        <f>Tableau1[[#This Row],[DOI]]</f>
        <v>doi: 10.1016/j.jcjo.2016.11.014</v>
      </c>
      <c r="AC2398" s="13" t="str">
        <f>Tableau1[[#This Row],[Authors]]&amp;", "&amp;Tableau1[[#This Row],[Title]]&amp;" "&amp;Tableau1[[#This Row],[Journal]]&amp;". "&amp;Tableau1[[#This Row],[Year]]</f>
        <v>Szigiato AA, Caldwell M, Buys YM, Mireskandari K., Trends in pediatric strabismus surgery in the new millennium: influence of funding and perceived benefits of surgery. Can J Ophthalmol. 2017</v>
      </c>
    </row>
    <row r="2399" spans="1:29" x14ac:dyDescent="0.3">
      <c r="A2399">
        <v>8355</v>
      </c>
      <c r="B2399" t="s">
        <v>11050</v>
      </c>
      <c r="C2399" t="s">
        <v>21236</v>
      </c>
      <c r="D2399" t="s">
        <v>31488</v>
      </c>
      <c r="E2399" t="s">
        <v>2470</v>
      </c>
      <c r="F2399" s="10"/>
      <c r="G2399">
        <v>2017</v>
      </c>
      <c r="J2399">
        <v>0.2159998067502823</v>
      </c>
      <c r="L2399" t="s">
        <v>42698</v>
      </c>
      <c r="M2399">
        <v>27929668</v>
      </c>
      <c r="Q2399" s="10"/>
      <c r="R2399" s="11">
        <f t="shared" si="74"/>
        <v>0</v>
      </c>
      <c r="U2399" s="11">
        <f t="shared" si="75"/>
        <v>0</v>
      </c>
      <c r="Y2399" s="11">
        <f>IF(SUM(Tableau1[[#This Row],[Other access]:[Sci-hub access]])&gt;=1,1,0)</f>
        <v>0</v>
      </c>
      <c r="Z2399" s="12">
        <f>IF(OR(Tableau1[[#This Row],[Access R1 + S1+ T1 ]]&gt;=1,Tableau1[[#This Row],[Access V1 +W1 + X1]]&gt;=1),1,0)</f>
        <v>0</v>
      </c>
      <c r="AB2399" s="10" t="str">
        <f>Tableau1[[#This Row],[DOI]]</f>
        <v>doi: 10.1210/en.2016-1609</v>
      </c>
      <c r="AC2399" s="13" t="str">
        <f>Tableau1[[#This Row],[Authors]]&amp;", "&amp;Tableau1[[#This Row],[Title]]&amp;" "&amp;Tableau1[[#This Row],[Journal]]&amp;". "&amp;Tableau1[[#This Row],[Year]]</f>
        <v>Lee HJ, Lombardi A, Stefan M, Li CW, Inabnet WB 3rd, Owen RP, Concepcion E, Tomer Y., CD40 Signaling in Graves Disease Is Mediated Through Canonical and Noncanonical Thyroidal Nuclear Factor κB Activation. Endocrinology. 2017</v>
      </c>
    </row>
    <row r="2400" spans="1:29" x14ac:dyDescent="0.3">
      <c r="A2400">
        <v>9658</v>
      </c>
      <c r="B2400" t="s">
        <v>12208</v>
      </c>
      <c r="C2400" t="s">
        <v>22382</v>
      </c>
      <c r="D2400" t="s">
        <v>32656</v>
      </c>
      <c r="E2400" t="s">
        <v>2471</v>
      </c>
      <c r="F2400" s="10"/>
      <c r="G2400">
        <v>2017</v>
      </c>
      <c r="J2400">
        <v>0.21610150736943923</v>
      </c>
      <c r="L2400" t="s">
        <v>43927</v>
      </c>
      <c r="M2400">
        <v>27628585</v>
      </c>
      <c r="Q2400" s="10"/>
      <c r="R2400" s="11">
        <f t="shared" si="74"/>
        <v>0</v>
      </c>
      <c r="U2400" s="11">
        <f t="shared" si="75"/>
        <v>0</v>
      </c>
      <c r="Y2400" s="11">
        <f>IF(SUM(Tableau1[[#This Row],[Other access]:[Sci-hub access]])&gt;=1,1,0)</f>
        <v>0</v>
      </c>
      <c r="Z2400" s="12">
        <f>IF(OR(Tableau1[[#This Row],[Access R1 + S1+ T1 ]]&gt;=1,Tableau1[[#This Row],[Access V1 +W1 + X1]]&gt;=1),1,0)</f>
        <v>0</v>
      </c>
      <c r="AB2400" s="10" t="str">
        <f>Tableau1[[#This Row],[DOI]]</f>
        <v>doi: 10.1007/s10792-016-0352-y</v>
      </c>
      <c r="AC2400" s="13" t="str">
        <f>Tableau1[[#This Row],[Authors]]&amp;", "&amp;Tableau1[[#This Row],[Title]]&amp;" "&amp;Tableau1[[#This Row],[Journal]]&amp;". "&amp;Tableau1[[#This Row],[Year]]</f>
        <v>Prasher P, Kaur M, Singh S, Kaur H, Bala M, Sachdeva S., Ophthalmic manifestations of Paederus dermatitis. Int Ophthalmol. 2017</v>
      </c>
    </row>
    <row r="2401" spans="1:29" x14ac:dyDescent="0.3">
      <c r="A2401">
        <v>10418</v>
      </c>
      <c r="B2401" t="s">
        <v>2225</v>
      </c>
      <c r="C2401" t="s">
        <v>2226</v>
      </c>
      <c r="D2401" t="s">
        <v>2227</v>
      </c>
      <c r="E2401" t="s">
        <v>2804</v>
      </c>
      <c r="F2401" s="10"/>
      <c r="G2401">
        <v>2017</v>
      </c>
      <c r="J2401">
        <v>0.21615172608456124</v>
      </c>
      <c r="L2401" t="s">
        <v>44668</v>
      </c>
      <c r="M2401">
        <v>27318181</v>
      </c>
      <c r="Q2401" s="10"/>
      <c r="R2401" s="11">
        <f t="shared" si="74"/>
        <v>0</v>
      </c>
      <c r="U2401" s="11">
        <f t="shared" si="75"/>
        <v>0</v>
      </c>
      <c r="Y2401" s="11">
        <f>IF(SUM(Tableau1[[#This Row],[Other access]:[Sci-hub access]])&gt;=1,1,0)</f>
        <v>0</v>
      </c>
      <c r="Z2401" s="12">
        <f>IF(OR(Tableau1[[#This Row],[Access R1 + S1+ T1 ]]&gt;=1,Tableau1[[#This Row],[Access V1 +W1 + X1]]&gt;=1),1,0)</f>
        <v>0</v>
      </c>
      <c r="AB2401" s="10" t="str">
        <f>Tableau1[[#This Row],[DOI]]</f>
        <v>doi: 10.1111/odi.12526</v>
      </c>
      <c r="AC2401" s="13" t="str">
        <f>Tableau1[[#This Row],[Authors]]&amp;", "&amp;Tableau1[[#This Row],[Title]]&amp;" "&amp;Tableau1[[#This Row],[Journal]]&amp;". "&amp;Tableau1[[#This Row],[Year]]</f>
        <v>Fragoulis GE, Zampeli E, Moutsopoulos HM., IgG4-related sialadenitis and Sjögren's syndrome. Oral Dis. 2017</v>
      </c>
    </row>
    <row r="2402" spans="1:29" x14ac:dyDescent="0.3">
      <c r="A2402">
        <v>2728</v>
      </c>
      <c r="B2402" t="s">
        <v>5935</v>
      </c>
      <c r="C2402" t="s">
        <v>16182</v>
      </c>
      <c r="D2402" t="s">
        <v>26359</v>
      </c>
      <c r="E2402" t="s">
        <v>2462</v>
      </c>
      <c r="F2402" s="10"/>
      <c r="G2402">
        <v>2017</v>
      </c>
      <c r="J2402">
        <v>0.21657252218907108</v>
      </c>
      <c r="L2402" t="s">
        <v>37188</v>
      </c>
      <c r="M2402">
        <v>28697750</v>
      </c>
      <c r="Q2402" s="10"/>
      <c r="R2402" s="11">
        <f t="shared" si="74"/>
        <v>0</v>
      </c>
      <c r="U2402" s="11">
        <f t="shared" si="75"/>
        <v>0</v>
      </c>
      <c r="Y2402" s="11">
        <f>IF(SUM(Tableau1[[#This Row],[Other access]:[Sci-hub access]])&gt;=1,1,0)</f>
        <v>0</v>
      </c>
      <c r="Z2402" s="12">
        <f>IF(OR(Tableau1[[#This Row],[Access R1 + S1+ T1 ]]&gt;=1,Tableau1[[#This Row],[Access V1 +W1 + X1]]&gt;=1),1,0)</f>
        <v>0</v>
      </c>
      <c r="AB2402" s="10" t="str">
        <f>Tableau1[[#This Row],[DOI]]</f>
        <v>doi: 10.1186/s12886-017-0519-y</v>
      </c>
      <c r="AC2402" s="13" t="str">
        <f>Tableau1[[#This Row],[Authors]]&amp;", "&amp;Tableau1[[#This Row],[Title]]&amp;" "&amp;Tableau1[[#This Row],[Journal]]&amp;". "&amp;Tableau1[[#This Row],[Year]]</f>
        <v>Terasaki H, Yamashita T, Yoshihara N, Kii Y, Sakamoto T., Association of lifestyle and body structure to ocular axial length in Japanese elementary school children. BMC Ophthalmol. 2017</v>
      </c>
    </row>
    <row r="2403" spans="1:29" x14ac:dyDescent="0.3">
      <c r="A2403">
        <v>5753</v>
      </c>
      <c r="B2403" t="s">
        <v>688</v>
      </c>
      <c r="C2403" t="s">
        <v>689</v>
      </c>
      <c r="D2403" t="s">
        <v>690</v>
      </c>
      <c r="E2403" t="s">
        <v>2544</v>
      </c>
      <c r="F2403" s="10"/>
      <c r="G2403">
        <v>2017</v>
      </c>
      <c r="J2403">
        <v>0.21662343097737291</v>
      </c>
      <c r="L2403" t="s">
        <v>40135</v>
      </c>
      <c r="M2403">
        <v>28289846</v>
      </c>
      <c r="Q2403" s="10"/>
      <c r="R2403" s="11">
        <f t="shared" si="74"/>
        <v>0</v>
      </c>
      <c r="U2403" s="11">
        <f t="shared" si="75"/>
        <v>0</v>
      </c>
      <c r="Y2403" s="11">
        <f>IF(SUM(Tableau1[[#This Row],[Other access]:[Sci-hub access]])&gt;=1,1,0)</f>
        <v>0</v>
      </c>
      <c r="Z2403" s="12">
        <f>IF(OR(Tableau1[[#This Row],[Access R1 + S1+ T1 ]]&gt;=1,Tableau1[[#This Row],[Access V1 +W1 + X1]]&gt;=1),1,0)</f>
        <v>0</v>
      </c>
      <c r="AB2403" s="10" t="str">
        <f>Tableau1[[#This Row],[DOI]]</f>
        <v>doi: 10.1007/s00438-017-1302-8</v>
      </c>
      <c r="AC2403" s="13" t="str">
        <f>Tableau1[[#This Row],[Authors]]&amp;", "&amp;Tableau1[[#This Row],[Title]]&amp;" "&amp;Tableau1[[#This Row],[Journal]]&amp;". "&amp;Tableau1[[#This Row],[Year]]</f>
        <v>Li Y, Geng X, Bao L, Elaswad A, Huggins KW, Dunham R, Liu Z., A deletion in the Hermansky-Pudlak syndrome 4 (Hps4) gene appears to be responsible for albinism in channel catfish. Mol Genet Genomics. 2017</v>
      </c>
    </row>
    <row r="2404" spans="1:29" ht="28.8" x14ac:dyDescent="0.3">
      <c r="A2404">
        <v>5833</v>
      </c>
      <c r="B2404" t="s">
        <v>8851</v>
      </c>
      <c r="C2404" t="s">
        <v>19068</v>
      </c>
      <c r="D2404" t="s">
        <v>29281</v>
      </c>
      <c r="E2404" t="s">
        <v>34289</v>
      </c>
      <c r="F2404" s="10"/>
      <c r="G2404">
        <v>2017</v>
      </c>
      <c r="J2404">
        <v>0.21664663015971164</v>
      </c>
      <c r="L2404" t="s">
        <v>40215</v>
      </c>
      <c r="M2404">
        <v>28282148</v>
      </c>
      <c r="Q2404" s="10"/>
      <c r="R2404" s="11">
        <f t="shared" si="74"/>
        <v>0</v>
      </c>
      <c r="U2404" s="11">
        <f t="shared" si="75"/>
        <v>0</v>
      </c>
      <c r="Y2404" s="11">
        <f>IF(SUM(Tableau1[[#This Row],[Other access]:[Sci-hub access]])&gt;=1,1,0)</f>
        <v>0</v>
      </c>
      <c r="Z2404" s="12">
        <f>IF(OR(Tableau1[[#This Row],[Access R1 + S1+ T1 ]]&gt;=1,Tableau1[[#This Row],[Access V1 +W1 + X1]]&gt;=1),1,0)</f>
        <v>0</v>
      </c>
      <c r="AB2404" s="10" t="str">
        <f>Tableau1[[#This Row],[DOI]]</f>
        <v>doi: 10.1021/acs.jproteome.6b01051</v>
      </c>
      <c r="AC2404" s="13" t="str">
        <f>Tableau1[[#This Row],[Authors]]&amp;", "&amp;Tableau1[[#This Row],[Title]]&amp;" "&amp;Tableau1[[#This Row],[Journal]]&amp;". "&amp;Tableau1[[#This Row],[Year]]</f>
        <v>Hall SC, Hassis ME, Williams KE, Albertolle ME, Prakobphol A, Dykstra AB, Laurance M, Ona K, Niles RK, Prasad N, Gormley M, Shiboski C, Criswell LA, Witkowska HE, Fisher SJ., Alterations in the Salivary Proteome and N-Glycome of Sjögren's Syndrome Patients. J Proteome Res. 2017</v>
      </c>
    </row>
    <row r="2405" spans="1:29" ht="28.8" x14ac:dyDescent="0.3">
      <c r="A2405">
        <v>3830</v>
      </c>
      <c r="B2405" t="s">
        <v>6994</v>
      </c>
      <c r="C2405" t="s">
        <v>17233</v>
      </c>
      <c r="D2405" t="s">
        <v>27418</v>
      </c>
      <c r="E2405" t="s">
        <v>2523</v>
      </c>
      <c r="F2405" s="10"/>
      <c r="G2405">
        <v>2017</v>
      </c>
      <c r="J2405">
        <v>0.21677275843727128</v>
      </c>
      <c r="L2405" t="s">
        <v>38273</v>
      </c>
      <c r="M2405">
        <v>28524885</v>
      </c>
      <c r="Q2405" s="10"/>
      <c r="R2405" s="11">
        <f t="shared" si="74"/>
        <v>0</v>
      </c>
      <c r="U2405" s="11">
        <f t="shared" si="75"/>
        <v>0</v>
      </c>
      <c r="Y2405" s="11">
        <f>IF(SUM(Tableau1[[#This Row],[Other access]:[Sci-hub access]])&gt;=1,1,0)</f>
        <v>0</v>
      </c>
      <c r="Z2405" s="12">
        <f>IF(OR(Tableau1[[#This Row],[Access R1 + S1+ T1 ]]&gt;=1,Tableau1[[#This Row],[Access V1 +W1 + X1]]&gt;=1),1,0)</f>
        <v>0</v>
      </c>
      <c r="AB2405" s="10" t="str">
        <f>Tableau1[[#This Row],[DOI]]</f>
        <v>doi: 10.1038/eye.2017.78</v>
      </c>
      <c r="AC2405" s="13" t="str">
        <f>Tableau1[[#This Row],[Authors]]&amp;", "&amp;Tableau1[[#This Row],[Title]]&amp;" "&amp;Tableau1[[#This Row],[Journal]]&amp;". "&amp;Tableau1[[#This Row],[Year]]</f>
        <v>Giannaccare G, Bonifazi F, Sessa M, Dan E, Arpinati M, Fresina M, Bandini G, Cavo M, Versura P, Campos EC., Ocular surface analysis in hematological patients before and after allogeneic hematopoietic stem cell transplantation: implication for daily clinical practice. Eye (Lond). 2017</v>
      </c>
    </row>
    <row r="2406" spans="1:29" ht="28.8" x14ac:dyDescent="0.3">
      <c r="A2406">
        <v>3546</v>
      </c>
      <c r="B2406" t="s">
        <v>6719</v>
      </c>
      <c r="C2406" t="s">
        <v>16961</v>
      </c>
      <c r="D2406" t="s">
        <v>27143</v>
      </c>
      <c r="E2406" t="s">
        <v>2740</v>
      </c>
      <c r="F2406" s="10"/>
      <c r="G2406">
        <v>2017</v>
      </c>
      <c r="J2406">
        <v>0.21696382629791444</v>
      </c>
      <c r="L2406" t="s">
        <v>37993</v>
      </c>
      <c r="M2406">
        <v>28573831</v>
      </c>
      <c r="Q2406" s="10"/>
      <c r="R2406" s="11">
        <f t="shared" si="74"/>
        <v>0</v>
      </c>
      <c r="U2406" s="11">
        <f t="shared" si="75"/>
        <v>0</v>
      </c>
      <c r="Y2406" s="11">
        <f>IF(SUM(Tableau1[[#This Row],[Other access]:[Sci-hub access]])&gt;=1,1,0)</f>
        <v>0</v>
      </c>
      <c r="Z2406" s="12">
        <f>IF(OR(Tableau1[[#This Row],[Access R1 + S1+ T1 ]]&gt;=1,Tableau1[[#This Row],[Access V1 +W1 + X1]]&gt;=1),1,0)</f>
        <v>0</v>
      </c>
      <c r="AB2406" s="10" t="str">
        <f>Tableau1[[#This Row],[DOI]]</f>
        <v>doi: 10.1002/ajmg.a.38316</v>
      </c>
      <c r="AC2406" s="13" t="str">
        <f>Tableau1[[#This Row],[Authors]]&amp;", "&amp;Tableau1[[#This Row],[Title]]&amp;" "&amp;Tableau1[[#This Row],[Journal]]&amp;". "&amp;Tableau1[[#This Row],[Year]]</f>
        <v>Lindsey S, Brewer C, Stakhovskaya O, Kim HJ, Zalewski C, Bryant J, King KA, Naggert JK, Gahl WA, Marshall JD, Gunay-Aygun M., Auditory and otologic profile of Alström syndrome: Comprehensive single center data on 38 patients. Am J Med Genet A. 2017</v>
      </c>
    </row>
    <row r="2407" spans="1:29" x14ac:dyDescent="0.3">
      <c r="A2407">
        <v>1863</v>
      </c>
      <c r="B2407" t="s">
        <v>5107</v>
      </c>
      <c r="C2407" t="s">
        <v>15353</v>
      </c>
      <c r="D2407" t="s">
        <v>25529</v>
      </c>
      <c r="E2407" t="s">
        <v>2468</v>
      </c>
      <c r="F2407" s="10"/>
      <c r="G2407">
        <v>2017</v>
      </c>
      <c r="J2407">
        <v>0.21710471940433829</v>
      </c>
      <c r="L2407" t="s">
        <v>36335</v>
      </c>
      <c r="M2407">
        <v>28858958</v>
      </c>
      <c r="Q2407" s="10"/>
      <c r="R2407" s="11">
        <f t="shared" si="74"/>
        <v>0</v>
      </c>
      <c r="U2407" s="11">
        <f t="shared" si="75"/>
        <v>0</v>
      </c>
      <c r="Y2407" s="11">
        <f>IF(SUM(Tableau1[[#This Row],[Other access]:[Sci-hub access]])&gt;=1,1,0)</f>
        <v>0</v>
      </c>
      <c r="Z2407" s="12">
        <f>IF(OR(Tableau1[[#This Row],[Access R1 + S1+ T1 ]]&gt;=1,Tableau1[[#This Row],[Access V1 +W1 + X1]]&gt;=1),1,0)</f>
        <v>0</v>
      </c>
      <c r="AB2407" s="10" t="str">
        <f>Tableau1[[#This Row],[DOI]]</f>
        <v>doi: 10.1097/IJG.0000000000000736</v>
      </c>
      <c r="AC2407" s="13" t="str">
        <f>Tableau1[[#This Row],[Authors]]&amp;", "&amp;Tableau1[[#This Row],[Title]]&amp;" "&amp;Tableau1[[#This Row],[Journal]]&amp;". "&amp;Tableau1[[#This Row],[Year]]</f>
        <v>Ali A, Rosenfeld C, Rosenberg E, Sharma S, Wandel TL., Chronic Uveitis Following Neodymium-Doped Yttrium Aluminum Garnet Laser Peripheral Iridotomy. J Glaucoma. 2017</v>
      </c>
    </row>
    <row r="2408" spans="1:29" x14ac:dyDescent="0.3">
      <c r="A2408">
        <v>452</v>
      </c>
      <c r="B2408" t="s">
        <v>3715</v>
      </c>
      <c r="C2408" t="s">
        <v>13975</v>
      </c>
      <c r="D2408" t="s">
        <v>24135</v>
      </c>
      <c r="E2408" t="s">
        <v>2852</v>
      </c>
      <c r="F2408" s="10"/>
      <c r="G2408">
        <v>2017</v>
      </c>
      <c r="J2408">
        <v>0.21732955158647538</v>
      </c>
      <c r="L2408" t="s">
        <v>34956</v>
      </c>
      <c r="M2408">
        <v>29211358</v>
      </c>
      <c r="Q2408" s="10"/>
      <c r="R2408" s="11">
        <f t="shared" si="74"/>
        <v>0</v>
      </c>
      <c r="U2408" s="11">
        <f t="shared" si="75"/>
        <v>0</v>
      </c>
      <c r="Y2408" s="11">
        <f>IF(SUM(Tableau1[[#This Row],[Other access]:[Sci-hub access]])&gt;=1,1,0)</f>
        <v>0</v>
      </c>
      <c r="Z2408" s="12">
        <f>IF(OR(Tableau1[[#This Row],[Access R1 + S1+ T1 ]]&gt;=1,Tableau1[[#This Row],[Access V1 +W1 + X1]]&gt;=1),1,0)</f>
        <v>0</v>
      </c>
      <c r="AB2408" s="10" t="str">
        <f>Tableau1[[#This Row],[DOI]]</f>
        <v>doi: 10.17219/acem/68978</v>
      </c>
      <c r="AC2408" s="13" t="str">
        <f>Tableau1[[#This Row],[Authors]]&amp;", "&amp;Tableau1[[#This Row],[Title]]&amp;" "&amp;Tableau1[[#This Row],[Journal]]&amp;". "&amp;Tableau1[[#This Row],[Year]]</f>
        <v>Sebastian A, Misterska-Skóra M, Silicki J, Sebastian M, Wiland P., Chest HRCT findings in patients with primary Sjögren's syndrome. Adv Clin Exp Med. 2017</v>
      </c>
    </row>
    <row r="2409" spans="1:29" x14ac:dyDescent="0.3">
      <c r="A2409">
        <v>8962</v>
      </c>
      <c r="B2409" t="s">
        <v>11582</v>
      </c>
      <c r="C2409" t="s">
        <v>21762</v>
      </c>
      <c r="D2409" t="s">
        <v>32023</v>
      </c>
      <c r="E2409" t="s">
        <v>2902</v>
      </c>
      <c r="F2409" s="10"/>
      <c r="G2409">
        <v>2017</v>
      </c>
      <c r="J2409">
        <v>0.21733632591496266</v>
      </c>
      <c r="L2409" t="s">
        <v>43289</v>
      </c>
      <c r="M2409">
        <v>27804015</v>
      </c>
      <c r="Q2409" s="10"/>
      <c r="R2409" s="11">
        <f t="shared" si="74"/>
        <v>0</v>
      </c>
      <c r="U2409" s="11">
        <f t="shared" si="75"/>
        <v>0</v>
      </c>
      <c r="Y2409" s="11">
        <f>IF(SUM(Tableau1[[#This Row],[Other access]:[Sci-hub access]])&gt;=1,1,0)</f>
        <v>0</v>
      </c>
      <c r="Z2409" s="12">
        <f>IF(OR(Tableau1[[#This Row],[Access R1 + S1+ T1 ]]&gt;=1,Tableau1[[#This Row],[Access V1 +W1 + X1]]&gt;=1),1,0)</f>
        <v>0</v>
      </c>
      <c r="AB2409" s="10" t="str">
        <f>Tableau1[[#This Row],[DOI]]</f>
        <v>doi: 10.1007/s13760-016-0714-2</v>
      </c>
      <c r="AC2409" s="13" t="str">
        <f>Tableau1[[#This Row],[Authors]]&amp;", "&amp;Tableau1[[#This Row],[Title]]&amp;" "&amp;Tableau1[[#This Row],[Journal]]&amp;". "&amp;Tableau1[[#This Row],[Year]]</f>
        <v>Buch D, Savatovsky J, Gout O, Vignal C, Deschamps R., Combined brain and anterior visual pathways' MRIs assist in early identification of neuromyelitis optica spectrum disorder at onset of optic neuritis. Acta Neurol Belg. 2017</v>
      </c>
    </row>
    <row r="2410" spans="1:29" x14ac:dyDescent="0.3">
      <c r="A2410">
        <v>5681</v>
      </c>
      <c r="B2410" t="s">
        <v>8712</v>
      </c>
      <c r="C2410" t="s">
        <v>18932</v>
      </c>
      <c r="D2410" t="s">
        <v>29142</v>
      </c>
      <c r="E2410" t="s">
        <v>2467</v>
      </c>
      <c r="F2410" s="10"/>
      <c r="G2410">
        <v>2017</v>
      </c>
      <c r="J2410">
        <v>0.21747436228051831</v>
      </c>
      <c r="L2410" t="s">
        <v>40064</v>
      </c>
      <c r="M2410">
        <v>28297040</v>
      </c>
      <c r="Q2410" s="10"/>
      <c r="R2410" s="11">
        <f t="shared" si="74"/>
        <v>0</v>
      </c>
      <c r="U2410" s="11">
        <f t="shared" si="75"/>
        <v>0</v>
      </c>
      <c r="Y2410" s="11">
        <f>IF(SUM(Tableau1[[#This Row],[Other access]:[Sci-hub access]])&gt;=1,1,0)</f>
        <v>0</v>
      </c>
      <c r="Z2410" s="12">
        <f>IF(OR(Tableau1[[#This Row],[Access R1 + S1+ T1 ]]&gt;=1,Tableau1[[#This Row],[Access V1 +W1 + X1]]&gt;=1),1,0)</f>
        <v>0</v>
      </c>
      <c r="AB2410" s="10" t="str">
        <f>Tableau1[[#This Row],[DOI]]</f>
        <v>doi: 10.3928/23258160-20170301-11</v>
      </c>
      <c r="AC2410" s="13" t="str">
        <f>Tableau1[[#This Row],[Authors]]&amp;", "&amp;Tableau1[[#This Row],[Title]]&amp;" "&amp;Tableau1[[#This Row],[Journal]]&amp;". "&amp;Tableau1[[#This Row],[Year]]</f>
        <v>Todorich B, Thanos A, Yonekawa Y, Capone A Jr., Repair of Total Tractional Retinal Detachment in Norrie Disease: Report of Technique and Successful Surgical Outcome. Ophthalmic Surg Lasers Imaging Retina. 2017</v>
      </c>
    </row>
    <row r="2411" spans="1:29" x14ac:dyDescent="0.3">
      <c r="A2411">
        <v>10355</v>
      </c>
      <c r="B2411" t="s">
        <v>12851</v>
      </c>
      <c r="C2411" t="s">
        <v>23018</v>
      </c>
      <c r="D2411" t="s">
        <v>33304</v>
      </c>
      <c r="E2411" t="s">
        <v>2529</v>
      </c>
      <c r="F2411" s="10"/>
      <c r="G2411">
        <v>2017</v>
      </c>
      <c r="J2411">
        <v>0.21773687149227328</v>
      </c>
      <c r="L2411" t="s">
        <v>44606</v>
      </c>
      <c r="M2411">
        <v>27362633</v>
      </c>
      <c r="Q2411" s="10"/>
      <c r="R2411" s="11">
        <f t="shared" si="74"/>
        <v>0</v>
      </c>
      <c r="U2411" s="11">
        <f t="shared" si="75"/>
        <v>0</v>
      </c>
      <c r="Y2411" s="11">
        <f>IF(SUM(Tableau1[[#This Row],[Other access]:[Sci-hub access]])&gt;=1,1,0)</f>
        <v>0</v>
      </c>
      <c r="Z2411" s="12">
        <f>IF(OR(Tableau1[[#This Row],[Access R1 + S1+ T1 ]]&gt;=1,Tableau1[[#This Row],[Access V1 +W1 + X1]]&gt;=1),1,0)</f>
        <v>0</v>
      </c>
      <c r="AB2411" s="10" t="str">
        <f>Tableau1[[#This Row],[DOI]]</f>
        <v>doi: 10.1080/02713683.2016.1179333</v>
      </c>
      <c r="AC2411" s="13" t="str">
        <f>Tableau1[[#This Row],[Authors]]&amp;", "&amp;Tableau1[[#This Row],[Title]]&amp;" "&amp;Tableau1[[#This Row],[Journal]]&amp;". "&amp;Tableau1[[#This Row],[Year]]</f>
        <v>Rösch S, Aretzweiler C, Müller F, Walter P., Evaluation of Retinal Function and Morphology of the Pink-Eyed Royal College of Surgeons (RCS) Rat: A Comparative Study of in Vivo and in Vitro Methods. Curr Eye Res. 2017</v>
      </c>
    </row>
    <row r="2412" spans="1:29" x14ac:dyDescent="0.3">
      <c r="A2412">
        <v>3204</v>
      </c>
      <c r="B2412" t="s">
        <v>6389</v>
      </c>
      <c r="C2412" t="s">
        <v>16632</v>
      </c>
      <c r="D2412" t="s">
        <v>26813</v>
      </c>
      <c r="E2412" t="s">
        <v>2529</v>
      </c>
      <c r="F2412" s="10"/>
      <c r="G2412">
        <v>2017</v>
      </c>
      <c r="J2412">
        <v>0.21780062233105579</v>
      </c>
      <c r="L2412" t="s">
        <v>37657</v>
      </c>
      <c r="M2412">
        <v>28622062</v>
      </c>
      <c r="Q2412" s="10"/>
      <c r="R2412" s="11">
        <f t="shared" si="74"/>
        <v>0</v>
      </c>
      <c r="U2412" s="11">
        <f t="shared" si="75"/>
        <v>0</v>
      </c>
      <c r="Y2412" s="11">
        <f>IF(SUM(Tableau1[[#This Row],[Other access]:[Sci-hub access]])&gt;=1,1,0)</f>
        <v>0</v>
      </c>
      <c r="Z2412" s="12">
        <f>IF(OR(Tableau1[[#This Row],[Access R1 + S1+ T1 ]]&gt;=1,Tableau1[[#This Row],[Access V1 +W1 + X1]]&gt;=1),1,0)</f>
        <v>0</v>
      </c>
      <c r="AB2412" s="10" t="str">
        <f>Tableau1[[#This Row],[DOI]]</f>
        <v>doi: 10.1080/02713683.2017.1325910</v>
      </c>
      <c r="AC2412" s="13" t="str">
        <f>Tableau1[[#This Row],[Authors]]&amp;", "&amp;Tableau1[[#This Row],[Title]]&amp;" "&amp;Tableau1[[#This Row],[Journal]]&amp;". "&amp;Tableau1[[#This Row],[Year]]</f>
        <v>Yildiz E, Bardak H, Gunay M, Bardak Y, Imamoglu S, Ozbas H, Bagci O., Novel Zinc Finger Protein Gene 469 (ZNF469) Variants in Advanced Keratoconus. Curr Eye Res. 2017</v>
      </c>
    </row>
    <row r="2413" spans="1:29" x14ac:dyDescent="0.3">
      <c r="A2413">
        <v>10953</v>
      </c>
      <c r="B2413" t="s">
        <v>13387</v>
      </c>
      <c r="C2413" t="s">
        <v>23549</v>
      </c>
      <c r="D2413" t="s">
        <v>33841</v>
      </c>
      <c r="E2413" t="s">
        <v>2447</v>
      </c>
      <c r="F2413" s="10"/>
      <c r="G2413">
        <v>2017</v>
      </c>
      <c r="J2413">
        <v>0.21783153093098229</v>
      </c>
      <c r="L2413" t="s">
        <v>45194</v>
      </c>
      <c r="M2413">
        <v>26784553</v>
      </c>
      <c r="Q2413" s="10"/>
      <c r="R2413" s="11">
        <f t="shared" si="74"/>
        <v>0</v>
      </c>
      <c r="U2413" s="11">
        <f t="shared" si="75"/>
        <v>0</v>
      </c>
      <c r="Y2413" s="11">
        <f>IF(SUM(Tableau1[[#This Row],[Other access]:[Sci-hub access]])&gt;=1,1,0)</f>
        <v>0</v>
      </c>
      <c r="Z2413" s="12">
        <f>IF(OR(Tableau1[[#This Row],[Access R1 + S1+ T1 ]]&gt;=1,Tableau1[[#This Row],[Access V1 +W1 + X1]]&gt;=1),1,0)</f>
        <v>0</v>
      </c>
      <c r="AB2413" s="10" t="str">
        <f>Tableau1[[#This Row],[DOI]]</f>
        <v>doi: 10.1097/IOP.0000000000000627</v>
      </c>
      <c r="AC2413" s="13" t="str">
        <f>Tableau1[[#This Row],[Authors]]&amp;", "&amp;Tableau1[[#This Row],[Title]]&amp;" "&amp;Tableau1[[#This Row],[Journal]]&amp;". "&amp;Tableau1[[#This Row],[Year]]</f>
        <v>Satchi K, McNab AA., Enophthalmos and Hemifacial Skeletal Atrophy After Trigeminal Nerve Injury. Ophthal Plast Reconstr Surg. 2017</v>
      </c>
    </row>
    <row r="2414" spans="1:29" x14ac:dyDescent="0.3">
      <c r="A2414">
        <v>9790</v>
      </c>
      <c r="B2414" t="s">
        <v>12330</v>
      </c>
      <c r="C2414" t="s">
        <v>22502</v>
      </c>
      <c r="D2414" t="s">
        <v>32778</v>
      </c>
      <c r="E2414" t="s">
        <v>2449</v>
      </c>
      <c r="F2414" s="10"/>
      <c r="G2414">
        <v>2017</v>
      </c>
      <c r="J2414">
        <v>0.2179470833288123</v>
      </c>
      <c r="L2414" t="s">
        <v>44052</v>
      </c>
      <c r="M2414">
        <v>27580568</v>
      </c>
      <c r="Q2414" s="10"/>
      <c r="R2414" s="11">
        <f t="shared" si="74"/>
        <v>0</v>
      </c>
      <c r="U2414" s="11">
        <f t="shared" si="75"/>
        <v>0</v>
      </c>
      <c r="Y2414" s="11">
        <f>IF(SUM(Tableau1[[#This Row],[Other access]:[Sci-hub access]])&gt;=1,1,0)</f>
        <v>0</v>
      </c>
      <c r="Z2414" s="12">
        <f>IF(OR(Tableau1[[#This Row],[Access R1 + S1+ T1 ]]&gt;=1,Tableau1[[#This Row],[Access V1 +W1 + X1]]&gt;=1),1,0)</f>
        <v>0</v>
      </c>
      <c r="AB2414" s="10" t="str">
        <f>Tableau1[[#This Row],[DOI]]</f>
        <v>doi: 10.1111/cxo.12452</v>
      </c>
      <c r="AC2414" s="13" t="str">
        <f>Tableau1[[#This Row],[Authors]]&amp;", "&amp;Tableau1[[#This Row],[Title]]&amp;" "&amp;Tableau1[[#This Row],[Journal]]&amp;". "&amp;Tableau1[[#This Row],[Year]]</f>
        <v>Sithole HL., A situational analysis of ocular health promotion in the South African primary health-care system. Clin Exp Optom. 2017</v>
      </c>
    </row>
    <row r="2415" spans="1:29" x14ac:dyDescent="0.3">
      <c r="A2415">
        <v>3921</v>
      </c>
      <c r="B2415" t="s">
        <v>7079</v>
      </c>
      <c r="C2415" t="s">
        <v>17316</v>
      </c>
      <c r="D2415" t="s">
        <v>27504</v>
      </c>
      <c r="E2415" t="s">
        <v>2609</v>
      </c>
      <c r="F2415" s="10"/>
      <c r="G2415">
        <v>2017</v>
      </c>
      <c r="J2415">
        <v>0.21804090969396261</v>
      </c>
      <c r="L2415" t="s">
        <v>38362</v>
      </c>
      <c r="M2415">
        <v>28505344</v>
      </c>
      <c r="Q2415" s="10"/>
      <c r="R2415" s="11">
        <f t="shared" si="74"/>
        <v>0</v>
      </c>
      <c r="U2415" s="11">
        <f t="shared" si="75"/>
        <v>0</v>
      </c>
      <c r="Y2415" s="11">
        <f>IF(SUM(Tableau1[[#This Row],[Other access]:[Sci-hub access]])&gt;=1,1,0)</f>
        <v>0</v>
      </c>
      <c r="Z2415" s="12">
        <f>IF(OR(Tableau1[[#This Row],[Access R1 + S1+ T1 ]]&gt;=1,Tableau1[[#This Row],[Access V1 +W1 + X1]]&gt;=1),1,0)</f>
        <v>0</v>
      </c>
      <c r="AB2415" s="10" t="str">
        <f>Tableau1[[#This Row],[DOI]]</f>
        <v>doi: 10.1093/hmg/ddx184</v>
      </c>
      <c r="AC2415" s="13" t="str">
        <f>Tableau1[[#This Row],[Authors]]&amp;", "&amp;Tableau1[[#This Row],[Title]]&amp;" "&amp;Tableau1[[#This Row],[Journal]]&amp;". "&amp;Tableau1[[#This Row],[Year]]</f>
        <v>Wiggs JL, Pasquale LR., Genetics of glaucoma. Hum Mol Genet. 2017</v>
      </c>
    </row>
    <row r="2416" spans="1:29" x14ac:dyDescent="0.3">
      <c r="A2416">
        <v>5052</v>
      </c>
      <c r="B2416" t="s">
        <v>8140</v>
      </c>
      <c r="C2416" t="s">
        <v>18366</v>
      </c>
      <c r="D2416" t="s">
        <v>28570</v>
      </c>
      <c r="E2416" t="s">
        <v>2562</v>
      </c>
      <c r="F2416" s="10"/>
      <c r="G2416">
        <v>2017</v>
      </c>
      <c r="J2416">
        <v>0.21806740103709343</v>
      </c>
      <c r="L2416" t="s">
        <v>39460</v>
      </c>
      <c r="M2416">
        <v>28379647</v>
      </c>
      <c r="Q2416" s="10"/>
      <c r="R2416" s="11">
        <f t="shared" si="74"/>
        <v>0</v>
      </c>
      <c r="U2416" s="11">
        <f t="shared" si="75"/>
        <v>0</v>
      </c>
      <c r="Y2416" s="11">
        <f>IF(SUM(Tableau1[[#This Row],[Other access]:[Sci-hub access]])&gt;=1,1,0)</f>
        <v>0</v>
      </c>
      <c r="Z2416" s="12">
        <f>IF(OR(Tableau1[[#This Row],[Access R1 + S1+ T1 ]]&gt;=1,Tableau1[[#This Row],[Access V1 +W1 + X1]]&gt;=1),1,0)</f>
        <v>0</v>
      </c>
      <c r="AB2416" s="10" t="str">
        <f>Tableau1[[#This Row],[DOI]]</f>
        <v>doi: 10.22608/APO.2015166</v>
      </c>
      <c r="AC2416" s="13" t="str">
        <f>Tableau1[[#This Row],[Authors]]&amp;", "&amp;Tableau1[[#This Row],[Title]]&amp;" "&amp;Tableau1[[#This Row],[Journal]]&amp;". "&amp;Tableau1[[#This Row],[Year]]</f>
        <v>Maharana PK, Rai VG, Pattebahadur R, Singhi S, Chauhan AK., Awareness and Knowledge of Glaucoma in Central India: A Hospital-Based Study. Asia Pac J Ophthalmol (Phila). 2017</v>
      </c>
    </row>
    <row r="2417" spans="1:29" x14ac:dyDescent="0.3">
      <c r="A2417">
        <v>252</v>
      </c>
      <c r="B2417" t="s">
        <v>3515</v>
      </c>
      <c r="C2417" t="s">
        <v>13776</v>
      </c>
      <c r="D2417" t="s">
        <v>23935</v>
      </c>
      <c r="E2417" t="s">
        <v>2620</v>
      </c>
      <c r="F2417" s="10"/>
      <c r="G2417">
        <v>2018</v>
      </c>
      <c r="J2417">
        <v>0.21810010476360242</v>
      </c>
      <c r="L2417" t="s">
        <v>34762</v>
      </c>
      <c r="M2417">
        <v>29287864</v>
      </c>
      <c r="Q2417" s="10"/>
      <c r="R2417" s="11">
        <f t="shared" si="74"/>
        <v>0</v>
      </c>
      <c r="U2417" s="11">
        <f t="shared" si="75"/>
        <v>0</v>
      </c>
      <c r="Y2417" s="11">
        <f>IF(SUM(Tableau1[[#This Row],[Other access]:[Sci-hub access]])&gt;=1,1,0)</f>
        <v>0</v>
      </c>
      <c r="Z2417" s="12">
        <f>IF(OR(Tableau1[[#This Row],[Access R1 + S1+ T1 ]]&gt;=1,Tableau1[[#This Row],[Access V1 +W1 + X1]]&gt;=1),1,0)</f>
        <v>0</v>
      </c>
      <c r="AB2417" s="10" t="str">
        <f>Tableau1[[#This Row],[DOI]]</f>
        <v>doi: 10.1016/j.ijporl.2017.11.020</v>
      </c>
      <c r="AC2417" s="13" t="str">
        <f>Tableau1[[#This Row],[Authors]]&amp;", "&amp;Tableau1[[#This Row],[Title]]&amp;" "&amp;Tableau1[[#This Row],[Journal]]&amp;". "&amp;Tableau1[[#This Row],[Year]]</f>
        <v>Jia Y, Li X, Yang D, Xu Y, Guo Y, Li X., Identification of two novel pathogenic compound heterozygous MYO7A mutations in Usher syndrome by whole exome sequencing. Int J Pediatr Otorhinolaryngol. 2018</v>
      </c>
    </row>
    <row r="2418" spans="1:29" ht="28.8" x14ac:dyDescent="0.3">
      <c r="A2418">
        <v>2996</v>
      </c>
      <c r="B2418" t="s">
        <v>6190</v>
      </c>
      <c r="C2418" t="s">
        <v>16435</v>
      </c>
      <c r="D2418" t="s">
        <v>26614</v>
      </c>
      <c r="E2418" t="s">
        <v>2443</v>
      </c>
      <c r="F2418" s="10"/>
      <c r="G2418">
        <v>2017</v>
      </c>
      <c r="J2418">
        <v>0.2181451771037477</v>
      </c>
      <c r="L2418" t="s">
        <v>37451</v>
      </c>
      <c r="M2418">
        <v>28654983</v>
      </c>
      <c r="Q2418" s="10"/>
      <c r="R2418" s="11">
        <f t="shared" si="74"/>
        <v>0</v>
      </c>
      <c r="U2418" s="11">
        <f t="shared" si="75"/>
        <v>0</v>
      </c>
      <c r="Y2418" s="11">
        <f>IF(SUM(Tableau1[[#This Row],[Other access]:[Sci-hub access]])&gt;=1,1,0)</f>
        <v>0</v>
      </c>
      <c r="Z2418" s="12">
        <f>IF(OR(Tableau1[[#This Row],[Access R1 + S1+ T1 ]]&gt;=1,Tableau1[[#This Row],[Access V1 +W1 + X1]]&gt;=1),1,0)</f>
        <v>0</v>
      </c>
      <c r="AB2418" s="10" t="str">
        <f>Tableau1[[#This Row],[DOI]]</f>
        <v>doi: 10.1167/iovs.17-21648</v>
      </c>
      <c r="AC2418" s="13" t="str">
        <f>Tableau1[[#This Row],[Authors]]&amp;", "&amp;Tableau1[[#This Row],[Title]]&amp;" "&amp;Tableau1[[#This Row],[Journal]]&amp;". "&amp;Tableau1[[#This Row],[Year]]</f>
        <v>Kiyota N, Shiga Y, Suzuki S, Sato M, Takada N, Maekawa S, Omodaka K, Maruyama K, Kunikata H, Nakazawa T., The Effect of Systemic Hyperoxia on Optic Nerve Head Blood Flow in Primary Open-Angle Glaucoma Patients. Invest Ophthalmol Vis Sci. 2017</v>
      </c>
    </row>
    <row r="2419" spans="1:29" x14ac:dyDescent="0.3">
      <c r="A2419">
        <v>9284</v>
      </c>
      <c r="B2419" t="s">
        <v>11866</v>
      </c>
      <c r="C2419" t="s">
        <v>22042</v>
      </c>
      <c r="D2419" t="s">
        <v>32309</v>
      </c>
      <c r="E2419" t="s">
        <v>2447</v>
      </c>
      <c r="F2419" s="10"/>
      <c r="G2419">
        <v>2017</v>
      </c>
      <c r="J2419">
        <v>0.21820768793496581</v>
      </c>
      <c r="L2419" t="s">
        <v>43589</v>
      </c>
      <c r="M2419">
        <v>27749621</v>
      </c>
      <c r="Q2419" s="10"/>
      <c r="R2419" s="11">
        <f t="shared" si="74"/>
        <v>0</v>
      </c>
      <c r="U2419" s="11">
        <f t="shared" si="75"/>
        <v>0</v>
      </c>
      <c r="Y2419" s="11">
        <f>IF(SUM(Tableau1[[#This Row],[Other access]:[Sci-hub access]])&gt;=1,1,0)</f>
        <v>0</v>
      </c>
      <c r="Z2419" s="12">
        <f>IF(OR(Tableau1[[#This Row],[Access R1 + S1+ T1 ]]&gt;=1,Tableau1[[#This Row],[Access V1 +W1 + X1]]&gt;=1),1,0)</f>
        <v>0</v>
      </c>
      <c r="AB2419" s="10" t="str">
        <f>Tableau1[[#This Row],[DOI]]</f>
        <v>doi: 10.1097/IOP.0000000000000793</v>
      </c>
      <c r="AC2419" s="13" t="str">
        <f>Tableau1[[#This Row],[Authors]]&amp;", "&amp;Tableau1[[#This Row],[Title]]&amp;" "&amp;Tableau1[[#This Row],[Journal]]&amp;". "&amp;Tableau1[[#This Row],[Year]]</f>
        <v>Jakobiec FA, Stagner AM, Homer N, Yoon MK., Periocular Breast Carcinoma Metastases: Predominant Origin From the Lobular Variant. Ophthal Plast Reconstr Surg. 2017</v>
      </c>
    </row>
    <row r="2420" spans="1:29" x14ac:dyDescent="0.3">
      <c r="A2420">
        <v>8158</v>
      </c>
      <c r="B2420" t="s">
        <v>1603</v>
      </c>
      <c r="C2420" t="s">
        <v>1604</v>
      </c>
      <c r="D2420" t="s">
        <v>1605</v>
      </c>
      <c r="E2420" t="s">
        <v>2487</v>
      </c>
      <c r="F2420" s="10"/>
      <c r="G2420">
        <v>2017</v>
      </c>
      <c r="J2420">
        <v>0.2182257040513117</v>
      </c>
      <c r="L2420" t="s">
        <v>42504</v>
      </c>
      <c r="M2420">
        <v>27986614</v>
      </c>
      <c r="Q2420" s="10"/>
      <c r="R2420" s="11">
        <f t="shared" si="74"/>
        <v>0</v>
      </c>
      <c r="U2420" s="11">
        <f t="shared" si="75"/>
        <v>0</v>
      </c>
      <c r="Y2420" s="11">
        <f>IF(SUM(Tableau1[[#This Row],[Other access]:[Sci-hub access]])&gt;=1,1,0)</f>
        <v>0</v>
      </c>
      <c r="Z2420" s="12">
        <f>IF(OR(Tableau1[[#This Row],[Access R1 + S1+ T1 ]]&gt;=1,Tableau1[[#This Row],[Access V1 +W1 + X1]]&gt;=1),1,0)</f>
        <v>0</v>
      </c>
      <c r="AB2420" s="10" t="str">
        <f>Tableau1[[#This Row],[DOI]]</f>
        <v>doi: 10.1016/j.aanat.2016.11.010</v>
      </c>
      <c r="AC2420" s="13" t="str">
        <f>Tableau1[[#This Row],[Authors]]&amp;", "&amp;Tableau1[[#This Row],[Title]]&amp;" "&amp;Tableau1[[#This Row],[Journal]]&amp;". "&amp;Tableau1[[#This Row],[Year]]</f>
        <v>Salehi H, Amirpour N, Razavi S, Esfandiari E, Zavar R., Overview of retinal differentiation potential of mesenchymal stem cells: A promising approach for retinal cell therapy. Ann Anat. 2017</v>
      </c>
    </row>
    <row r="2421" spans="1:29" x14ac:dyDescent="0.3">
      <c r="A2421">
        <v>1490</v>
      </c>
      <c r="B2421" t="s">
        <v>4747</v>
      </c>
      <c r="C2421" t="s">
        <v>14997</v>
      </c>
      <c r="D2421" t="s">
        <v>25168</v>
      </c>
      <c r="E2421" t="s">
        <v>2464</v>
      </c>
      <c r="F2421" s="10"/>
      <c r="G2421">
        <v>2018</v>
      </c>
      <c r="J2421">
        <v>0.21827772627343223</v>
      </c>
      <c r="L2421" t="s">
        <v>35971</v>
      </c>
      <c r="M2421">
        <v>28937506</v>
      </c>
      <c r="Q2421" s="10"/>
      <c r="R2421" s="11">
        <f t="shared" si="74"/>
        <v>0</v>
      </c>
      <c r="U2421" s="11">
        <f t="shared" si="75"/>
        <v>0</v>
      </c>
      <c r="Y2421" s="11">
        <f>IF(SUM(Tableau1[[#This Row],[Other access]:[Sci-hub access]])&gt;=1,1,0)</f>
        <v>0</v>
      </c>
      <c r="Z2421" s="12">
        <f>IF(OR(Tableau1[[#This Row],[Access R1 + S1+ T1 ]]&gt;=1,Tableau1[[#This Row],[Access V1 +W1 + X1]]&gt;=1),1,0)</f>
        <v>0</v>
      </c>
      <c r="AB2421" s="10" t="str">
        <f>Tableau1[[#This Row],[DOI]]</f>
        <v>doi: 10.1097/ICU.0000000000000435</v>
      </c>
      <c r="AC2421" s="13" t="str">
        <f>Tableau1[[#This Row],[Authors]]&amp;", "&amp;Tableau1[[#This Row],[Title]]&amp;" "&amp;Tableau1[[#This Row],[Journal]]&amp;". "&amp;Tableau1[[#This Row],[Year]]</f>
        <v>Pose-Bazarra S, Azuara-Blanco A., Role of lens extraction and laser peripheral iridotomy in treatment of glaucoma. Curr Opin Ophthalmol. 2018</v>
      </c>
    </row>
    <row r="2422" spans="1:29" x14ac:dyDescent="0.3">
      <c r="A2422">
        <v>8335</v>
      </c>
      <c r="B2422" t="s">
        <v>11031</v>
      </c>
      <c r="C2422" t="s">
        <v>21218</v>
      </c>
      <c r="D2422" t="s">
        <v>31469</v>
      </c>
      <c r="E2422" t="s">
        <v>2667</v>
      </c>
      <c r="F2422" s="10"/>
      <c r="G2422">
        <v>2017</v>
      </c>
      <c r="J2422">
        <v>0.2183820654129307</v>
      </c>
      <c r="L2422" t="s">
        <v>42678</v>
      </c>
      <c r="M2422">
        <v>27931882</v>
      </c>
      <c r="Q2422" s="10"/>
      <c r="R2422" s="11">
        <f t="shared" si="74"/>
        <v>0</v>
      </c>
      <c r="U2422" s="11">
        <f t="shared" si="75"/>
        <v>0</v>
      </c>
      <c r="Y2422" s="11">
        <f>IF(SUM(Tableau1[[#This Row],[Other access]:[Sci-hub access]])&gt;=1,1,0)</f>
        <v>0</v>
      </c>
      <c r="Z2422" s="12">
        <f>IF(OR(Tableau1[[#This Row],[Access R1 + S1+ T1 ]]&gt;=1,Tableau1[[#This Row],[Access V1 +W1 + X1]]&gt;=1),1,0)</f>
        <v>0</v>
      </c>
      <c r="AB2422" s="10" t="str">
        <f>Tableau1[[#This Row],[DOI]]</f>
        <v>doi: 10.1016/j.clae.2016.11.008</v>
      </c>
      <c r="AC2422" s="13" t="str">
        <f>Tableau1[[#This Row],[Authors]]&amp;", "&amp;Tableau1[[#This Row],[Title]]&amp;" "&amp;Tableau1[[#This Row],[Journal]]&amp;". "&amp;Tableau1[[#This Row],[Year]]</f>
        <v>Martínez-Abad A, Piñero DP, Ruiz-Fortes P, Artola A., Evaluation of the diagnostic ability of vector parameters characterizing the corneal astigmatism and regularity in clinical and subclinical keratoconus. Cont Lens Anterior Eye. 2017</v>
      </c>
    </row>
    <row r="2423" spans="1:29" x14ac:dyDescent="0.3">
      <c r="A2423">
        <v>611</v>
      </c>
      <c r="B2423" t="s">
        <v>3874</v>
      </c>
      <c r="C2423" t="s">
        <v>14130</v>
      </c>
      <c r="D2423" t="s">
        <v>24294</v>
      </c>
      <c r="E2423" t="s">
        <v>33981</v>
      </c>
      <c r="F2423" s="10"/>
      <c r="G2423">
        <v>2017</v>
      </c>
      <c r="J2423">
        <v>0.21838501823168777</v>
      </c>
      <c r="L2423" t="s">
        <v>35109</v>
      </c>
      <c r="M2423">
        <v>29162987</v>
      </c>
      <c r="Q2423" s="10"/>
      <c r="R2423" s="11">
        <f t="shared" si="74"/>
        <v>0</v>
      </c>
      <c r="U2423" s="11">
        <f t="shared" si="75"/>
        <v>0</v>
      </c>
      <c r="Y2423" s="11">
        <f>IF(SUM(Tableau1[[#This Row],[Other access]:[Sci-hub access]])&gt;=1,1,0)</f>
        <v>0</v>
      </c>
      <c r="Z2423" s="12">
        <f>IF(OR(Tableau1[[#This Row],[Access R1 + S1+ T1 ]]&gt;=1,Tableau1[[#This Row],[Access V1 +W1 + X1]]&gt;=1),1,0)</f>
        <v>0</v>
      </c>
      <c r="AB2423" s="10" t="str">
        <f>Tableau1[[#This Row],[DOI]]</f>
        <v>doi: 10.5693/djo.03.2016.05.001</v>
      </c>
      <c r="AC2423" s="13" t="str">
        <f>Tableau1[[#This Row],[Authors]]&amp;", "&amp;Tableau1[[#This Row],[Title]]&amp;" "&amp;Tableau1[[#This Row],[Journal]]&amp;". "&amp;Tableau1[[#This Row],[Year]]</f>
        <v>Kruger JM, Cestari DM, Cunnane MB., Systematic approaches for reviewing neuro-imaging scans in ophthalmology. Digit J Ophthalmol. 2017</v>
      </c>
    </row>
    <row r="2424" spans="1:29" x14ac:dyDescent="0.3">
      <c r="A2424">
        <v>5815</v>
      </c>
      <c r="B2424" t="s">
        <v>8835</v>
      </c>
      <c r="C2424" t="s">
        <v>19052</v>
      </c>
      <c r="D2424" t="s">
        <v>29265</v>
      </c>
      <c r="E2424" t="s">
        <v>34288</v>
      </c>
      <c r="F2424" s="10"/>
      <c r="G2424">
        <v>2017</v>
      </c>
      <c r="J2424">
        <v>0.21854785548397804</v>
      </c>
      <c r="L2424" t="s">
        <v>40197</v>
      </c>
      <c r="M2424">
        <v>28283095</v>
      </c>
      <c r="Q2424" s="10"/>
      <c r="R2424" s="11">
        <f t="shared" si="74"/>
        <v>0</v>
      </c>
      <c r="U2424" s="11">
        <f t="shared" si="75"/>
        <v>0</v>
      </c>
      <c r="Y2424" s="11">
        <f>IF(SUM(Tableau1[[#This Row],[Other access]:[Sci-hub access]])&gt;=1,1,0)</f>
        <v>0</v>
      </c>
      <c r="Z2424" s="12">
        <f>IF(OR(Tableau1[[#This Row],[Access R1 + S1+ T1 ]]&gt;=1,Tableau1[[#This Row],[Access V1 +W1 + X1]]&gt;=1),1,0)</f>
        <v>0</v>
      </c>
      <c r="AB2424" s="10" t="str">
        <f>Tableau1[[#This Row],[DOI]]</f>
        <v>doi: 10.1016/j.oooo.2017.01.005</v>
      </c>
      <c r="AC2424" s="13" t="str">
        <f>Tableau1[[#This Row],[Authors]]&amp;", "&amp;Tableau1[[#This Row],[Title]]&amp;" "&amp;Tableau1[[#This Row],[Journal]]&amp;". "&amp;Tableau1[[#This Row],[Year]]</f>
        <v>Aljanobi H, Sabharwal A, Krishnakumar B, Kramer JM., Is it Sjögren's syndrome or burning mouth syndrome? Distinct pathoses with similar oral symptoms. Oral Surg Oral Med Oral Pathol Oral Radiol. 2017</v>
      </c>
    </row>
    <row r="2425" spans="1:29" x14ac:dyDescent="0.3">
      <c r="A2425">
        <v>1198</v>
      </c>
      <c r="B2425" t="s">
        <v>4460</v>
      </c>
      <c r="C2425" t="s">
        <v>14713</v>
      </c>
      <c r="D2425" t="s">
        <v>24881</v>
      </c>
      <c r="E2425" t="s">
        <v>2667</v>
      </c>
      <c r="F2425" s="10"/>
      <c r="G2425">
        <v>2017</v>
      </c>
      <c r="J2425">
        <v>0.21869844739678013</v>
      </c>
      <c r="L2425" t="s">
        <v>35685</v>
      </c>
      <c r="M2425">
        <v>28988643</v>
      </c>
      <c r="Q2425" s="10"/>
      <c r="R2425" s="11">
        <f t="shared" si="74"/>
        <v>0</v>
      </c>
      <c r="U2425" s="11">
        <f t="shared" si="75"/>
        <v>0</v>
      </c>
      <c r="Y2425" s="11">
        <f>IF(SUM(Tableau1[[#This Row],[Other access]:[Sci-hub access]])&gt;=1,1,0)</f>
        <v>0</v>
      </c>
      <c r="Z2425" s="12">
        <f>IF(OR(Tableau1[[#This Row],[Access R1 + S1+ T1 ]]&gt;=1,Tableau1[[#This Row],[Access V1 +W1 + X1]]&gt;=1),1,0)</f>
        <v>0</v>
      </c>
      <c r="AB2425" s="10" t="str">
        <f>Tableau1[[#This Row],[DOI]]</f>
        <v>doi: 10.1016/j.clae.2017.09.018</v>
      </c>
      <c r="AC2425" s="13" t="str">
        <f>Tableau1[[#This Row],[Authors]]&amp;", "&amp;Tableau1[[#This Row],[Title]]&amp;" "&amp;Tableau1[[#This Row],[Journal]]&amp;". "&amp;Tableau1[[#This Row],[Year]]</f>
        <v>Zhang L, Zhang Y, Liu Y, Wang K, Zhao M., A novel fitting algorithm for alignment curve radius estimation using corneal elevation data in orthokeratology lens trial. Cont Lens Anterior Eye. 2017</v>
      </c>
    </row>
    <row r="2426" spans="1:29" ht="28.8" x14ac:dyDescent="0.3">
      <c r="A2426">
        <v>1720</v>
      </c>
      <c r="B2426" t="s">
        <v>4970</v>
      </c>
      <c r="C2426" t="s">
        <v>15218</v>
      </c>
      <c r="D2426" t="s">
        <v>25391</v>
      </c>
      <c r="E2426" t="s">
        <v>2460</v>
      </c>
      <c r="F2426" s="10"/>
      <c r="G2426">
        <v>2017</v>
      </c>
      <c r="J2426">
        <v>0.21873773654292805</v>
      </c>
      <c r="L2426" t="s">
        <v>36198</v>
      </c>
      <c r="M2426">
        <v>28891729</v>
      </c>
      <c r="Q2426" s="10"/>
      <c r="R2426" s="11">
        <f t="shared" si="74"/>
        <v>0</v>
      </c>
      <c r="U2426" s="11">
        <f t="shared" si="75"/>
        <v>0</v>
      </c>
      <c r="Y2426" s="11">
        <f>IF(SUM(Tableau1[[#This Row],[Other access]:[Sci-hub access]])&gt;=1,1,0)</f>
        <v>0</v>
      </c>
      <c r="Z2426" s="12">
        <f>IF(OR(Tableau1[[#This Row],[Access R1 + S1+ T1 ]]&gt;=1,Tableau1[[#This Row],[Access V1 +W1 + X1]]&gt;=1),1,0)</f>
        <v>0</v>
      </c>
      <c r="AB2426" s="10" t="str">
        <f>Tableau1[[#This Row],[DOI]]</f>
        <v>doi: 10.1080/09286586.2017.1337911</v>
      </c>
      <c r="AC2426" s="13" t="str">
        <f>Tableau1[[#This Row],[Authors]]&amp;", "&amp;Tableau1[[#This Row],[Title]]&amp;" "&amp;Tableau1[[#This Row],[Journal]]&amp;". "&amp;Tableau1[[#This Row],[Year]]</f>
        <v>Cheng Q, Saaddine JB, Klein R, Rothenberg R, Chou CF, Il'yasova D., Early Age-related Macular Degeneration with Cardiovascular and Renal Comorbidities: An Analysis of the National Health and Nutrition Examination Survey, 2005-2008. Ophthalmic Epidemiol. 2017</v>
      </c>
    </row>
    <row r="2427" spans="1:29" ht="28.8" x14ac:dyDescent="0.3">
      <c r="A2427">
        <v>7891</v>
      </c>
      <c r="B2427" t="s">
        <v>10636</v>
      </c>
      <c r="C2427" t="s">
        <v>20833</v>
      </c>
      <c r="D2427" t="s">
        <v>31074</v>
      </c>
      <c r="E2427" t="s">
        <v>2445</v>
      </c>
      <c r="F2427" s="10"/>
      <c r="G2427">
        <v>2017</v>
      </c>
      <c r="J2427">
        <v>0.2187846274558618</v>
      </c>
      <c r="L2427" t="s">
        <v>42239</v>
      </c>
      <c r="M2427">
        <v>28033235</v>
      </c>
      <c r="Q2427" s="10"/>
      <c r="R2427" s="11">
        <f t="shared" si="74"/>
        <v>0</v>
      </c>
      <c r="U2427" s="11">
        <f t="shared" si="75"/>
        <v>0</v>
      </c>
      <c r="Y2427" s="11">
        <f>IF(SUM(Tableau1[[#This Row],[Other access]:[Sci-hub access]])&gt;=1,1,0)</f>
        <v>0</v>
      </c>
      <c r="Z2427" s="12">
        <f>IF(OR(Tableau1[[#This Row],[Access R1 + S1+ T1 ]]&gt;=1,Tableau1[[#This Row],[Access V1 +W1 + X1]]&gt;=1),1,0)</f>
        <v>0</v>
      </c>
      <c r="AB2427" s="10" t="str">
        <f>Tableau1[[#This Row],[DOI]]</f>
        <v>doi: 10.1097/IAE.0000000000001436</v>
      </c>
      <c r="AC2427" s="13" t="str">
        <f>Tableau1[[#This Row],[Authors]]&amp;", "&amp;Tableau1[[#This Row],[Title]]&amp;" "&amp;Tableau1[[#This Row],[Journal]]&amp;". "&amp;Tableau1[[#This Row],[Year]]</f>
        <v>Iacono P, Battaglia Parodi M, Selvi F, Parravano MC, Chiaravalloti A, Varano M, Bandello F., FACTORS INFLUENCING VISUAL ACUITY IN PATIENTS RECEIVING ANTI-VASCULAR ENDOTHELIAL GROWTH FACTOR FOR MYOPIC CHOROIDAL NEOVASCULARIZATION. Retina. 2017</v>
      </c>
    </row>
    <row r="2428" spans="1:29" x14ac:dyDescent="0.3">
      <c r="A2428">
        <v>8891</v>
      </c>
      <c r="B2428" t="s">
        <v>11517</v>
      </c>
      <c r="C2428" t="s">
        <v>21700</v>
      </c>
      <c r="D2428" t="s">
        <v>31957</v>
      </c>
      <c r="E2428" t="s">
        <v>34442</v>
      </c>
      <c r="F2428" s="10"/>
      <c r="G2428">
        <v>2017</v>
      </c>
      <c r="J2428">
        <v>0.2188291977218384</v>
      </c>
      <c r="L2428" t="s">
        <v>43223</v>
      </c>
      <c r="M2428">
        <v>27816991</v>
      </c>
      <c r="Q2428" s="10"/>
      <c r="R2428" s="11">
        <f t="shared" si="74"/>
        <v>0</v>
      </c>
      <c r="U2428" s="11">
        <f t="shared" si="75"/>
        <v>0</v>
      </c>
      <c r="Y2428" s="11">
        <f>IF(SUM(Tableau1[[#This Row],[Other access]:[Sci-hub access]])&gt;=1,1,0)</f>
        <v>0</v>
      </c>
      <c r="Z2428" s="12">
        <f>IF(OR(Tableau1[[#This Row],[Access R1 + S1+ T1 ]]&gt;=1,Tableau1[[#This Row],[Access V1 +W1 + X1]]&gt;=1),1,0)</f>
        <v>0</v>
      </c>
      <c r="AB2428" s="10" t="str">
        <f>Tableau1[[#This Row],[DOI]]</f>
        <v>doi: 10.1007/s00702-016-1641-3</v>
      </c>
      <c r="AC2428" s="13" t="str">
        <f>Tableau1[[#This Row],[Authors]]&amp;", "&amp;Tableau1[[#This Row],[Title]]&amp;" "&amp;Tableau1[[#This Row],[Journal]]&amp;". "&amp;Tableau1[[#This Row],[Year]]</f>
        <v>Dressler D, Karapantzou C, Rohrbach S, Schneider S, Laskawi R., Frontalis suspension surgery to treat patients with blepharospasm and eyelid opening apraxia: long-term results. J Neural Transm (Vienna). 2017</v>
      </c>
    </row>
    <row r="2429" spans="1:29" x14ac:dyDescent="0.3">
      <c r="A2429">
        <v>3647</v>
      </c>
      <c r="B2429" t="s">
        <v>6819</v>
      </c>
      <c r="C2429" t="s">
        <v>17060</v>
      </c>
      <c r="D2429" t="s">
        <v>27243</v>
      </c>
      <c r="E2429" t="s">
        <v>2501</v>
      </c>
      <c r="F2429" s="10"/>
      <c r="G2429">
        <v>2017</v>
      </c>
      <c r="J2429">
        <v>0.21893086000406548</v>
      </c>
      <c r="L2429" t="e">
        <v>#VALUE!</v>
      </c>
      <c r="M2429">
        <v>28551641</v>
      </c>
      <c r="Q2429" s="10"/>
      <c r="R2429" s="11">
        <f t="shared" si="74"/>
        <v>0</v>
      </c>
      <c r="U2429" s="11">
        <f t="shared" si="75"/>
        <v>0</v>
      </c>
      <c r="Y2429" s="11">
        <f>IF(SUM(Tableau1[[#This Row],[Other access]:[Sci-hub access]])&gt;=1,1,0)</f>
        <v>0</v>
      </c>
      <c r="Z2429" s="12">
        <f>IF(OR(Tableau1[[#This Row],[Access R1 + S1+ T1 ]]&gt;=1,Tableau1[[#This Row],[Access V1 +W1 + X1]]&gt;=1),1,0)</f>
        <v>0</v>
      </c>
      <c r="AB2429" s="10" t="e">
        <f>Tableau1[[#This Row],[DOI]]</f>
        <v>#VALUE!</v>
      </c>
      <c r="AC2429" s="13" t="str">
        <f>Tableau1[[#This Row],[Authors]]&amp;", "&amp;Tableau1[[#This Row],[Title]]&amp;" "&amp;Tableau1[[#This Row],[Journal]]&amp;". "&amp;Tableau1[[#This Row],[Year]]</f>
        <v>Janik ME, Szlęzak D, Surman M, Gołas A, Lityńska A, Przybyło M., Diversified β-2-adrenergic Receptor Expression and Action in Melanoma Cells. Anticancer Res. 2017</v>
      </c>
    </row>
    <row r="2430" spans="1:29" x14ac:dyDescent="0.3">
      <c r="A2430">
        <v>8361</v>
      </c>
      <c r="B2430" t="s">
        <v>11056</v>
      </c>
      <c r="C2430" t="s">
        <v>21242</v>
      </c>
      <c r="D2430" t="s">
        <v>31494</v>
      </c>
      <c r="E2430" t="s">
        <v>2525</v>
      </c>
      <c r="F2430" s="10"/>
      <c r="G2430">
        <v>2017</v>
      </c>
      <c r="J2430">
        <v>0.21899415489893725</v>
      </c>
      <c r="L2430" t="s">
        <v>42704</v>
      </c>
      <c r="M2430">
        <v>27928879</v>
      </c>
      <c r="Q2430" s="10"/>
      <c r="R2430" s="11">
        <f t="shared" si="74"/>
        <v>0</v>
      </c>
      <c r="U2430" s="11">
        <f t="shared" si="75"/>
        <v>0</v>
      </c>
      <c r="Y2430" s="11">
        <f>IF(SUM(Tableau1[[#This Row],[Other access]:[Sci-hub access]])&gt;=1,1,0)</f>
        <v>0</v>
      </c>
      <c r="Z2430" s="12">
        <f>IF(OR(Tableau1[[#This Row],[Access R1 + S1+ T1 ]]&gt;=1,Tableau1[[#This Row],[Access V1 +W1 + X1]]&gt;=1),1,0)</f>
        <v>0</v>
      </c>
      <c r="AB2430" s="10" t="str">
        <f>Tableau1[[#This Row],[DOI]]</f>
        <v>doi: 10.1111/ceo.12888</v>
      </c>
      <c r="AC2430" s="13" t="str">
        <f>Tableau1[[#This Row],[Authors]]&amp;", "&amp;Tableau1[[#This Row],[Title]]&amp;" "&amp;Tableau1[[#This Row],[Journal]]&amp;". "&amp;Tableau1[[#This Row],[Year]]</f>
        <v>Kerr NM, Wang J, Barton K., Minimally invasive glaucoma surgery as primary stand-alone surgery for glaucoma. Clin Exp Ophthalmol. 2017</v>
      </c>
    </row>
    <row r="2431" spans="1:29" x14ac:dyDescent="0.3">
      <c r="A2431">
        <v>4143</v>
      </c>
      <c r="B2431" t="s">
        <v>338</v>
      </c>
      <c r="C2431" t="s">
        <v>339</v>
      </c>
      <c r="D2431" t="s">
        <v>340</v>
      </c>
      <c r="E2431" t="s">
        <v>3010</v>
      </c>
      <c r="F2431" s="10"/>
      <c r="G2431">
        <v>2017</v>
      </c>
      <c r="J2431">
        <v>0.21899547551361465</v>
      </c>
      <c r="L2431" t="s">
        <v>38574</v>
      </c>
      <c r="M2431">
        <v>28479300</v>
      </c>
      <c r="Q2431" s="10"/>
      <c r="R2431" s="11">
        <f t="shared" si="74"/>
        <v>0</v>
      </c>
      <c r="U2431" s="11">
        <f t="shared" si="75"/>
        <v>0</v>
      </c>
      <c r="Y2431" s="11">
        <f>IF(SUM(Tableau1[[#This Row],[Other access]:[Sci-hub access]])&gt;=1,1,0)</f>
        <v>0</v>
      </c>
      <c r="Z2431" s="12">
        <f>IF(OR(Tableau1[[#This Row],[Access R1 + S1+ T1 ]]&gt;=1,Tableau1[[#This Row],[Access V1 +W1 + X1]]&gt;=1),1,0)</f>
        <v>0</v>
      </c>
      <c r="AB2431" s="10" t="str">
        <f>Tableau1[[#This Row],[DOI]]</f>
        <v>doi: 10.1016/j.bcp.2017.05.001</v>
      </c>
      <c r="AC2431" s="13" t="str">
        <f>Tableau1[[#This Row],[Authors]]&amp;", "&amp;Tableau1[[#This Row],[Title]]&amp;" "&amp;Tableau1[[#This Row],[Journal]]&amp;". "&amp;Tableau1[[#This Row],[Year]]</f>
        <v>Platania CBM, Giurdanella G, Di Paola L, Leggio GM, Drago F, Salomone S, Bucolo C., P2X7 receptor antagonism: Implications in diabetic retinopathy. Biochem Pharmacol. 2017</v>
      </c>
    </row>
    <row r="2432" spans="1:29" x14ac:dyDescent="0.3">
      <c r="A2432">
        <v>3950</v>
      </c>
      <c r="B2432" t="s">
        <v>7104</v>
      </c>
      <c r="C2432" t="s">
        <v>17341</v>
      </c>
      <c r="D2432" t="s">
        <v>27531</v>
      </c>
      <c r="E2432" t="s">
        <v>2441</v>
      </c>
      <c r="F2432" s="10"/>
      <c r="G2432">
        <v>2017</v>
      </c>
      <c r="J2432">
        <v>0.21911074965461574</v>
      </c>
      <c r="L2432" t="s">
        <v>38391</v>
      </c>
      <c r="M2432">
        <v>28501377</v>
      </c>
      <c r="Q2432" s="10"/>
      <c r="R2432" s="11">
        <f t="shared" si="74"/>
        <v>0</v>
      </c>
      <c r="U2432" s="11">
        <f t="shared" si="75"/>
        <v>0</v>
      </c>
      <c r="Y2432" s="11">
        <f>IF(SUM(Tableau1[[#This Row],[Other access]:[Sci-hub access]])&gt;=1,1,0)</f>
        <v>0</v>
      </c>
      <c r="Z2432" s="12">
        <f>IF(OR(Tableau1[[#This Row],[Access R1 + S1+ T1 ]]&gt;=1,Tableau1[[#This Row],[Access V1 +W1 + X1]]&gt;=1),1,0)</f>
        <v>0</v>
      </c>
      <c r="AB2432" s="10" t="str">
        <f>Tableau1[[#This Row],[DOI]]</f>
        <v>doi: 10.1016/j.ophtha.2017.03.061</v>
      </c>
      <c r="AC2432" s="13" t="str">
        <f>Tableau1[[#This Row],[Authors]]&amp;", "&amp;Tableau1[[#This Row],[Title]]&amp;" "&amp;Tableau1[[#This Row],[Journal]]&amp;". "&amp;Tableau1[[#This Row],[Year]]</f>
        <v>Laíns I, Miller JB, Park DH, Tsikata E, Davoudi S, Rahmani S, Pierce J, Silva R, Chen TC, Kim IK, Vavvas D, Miller JW, Husain D., Structural Changes Associated with Delayed Dark Adaptation in Age-Related Macular Degeneration. Ophthalmology. 2017</v>
      </c>
    </row>
    <row r="2433" spans="1:29" x14ac:dyDescent="0.3">
      <c r="A2433">
        <v>7687</v>
      </c>
      <c r="B2433" t="s">
        <v>10459</v>
      </c>
      <c r="C2433" t="s">
        <v>20656</v>
      </c>
      <c r="D2433" t="s">
        <v>30895</v>
      </c>
      <c r="E2433" t="s">
        <v>2684</v>
      </c>
      <c r="F2433" s="10"/>
      <c r="G2433">
        <v>2017</v>
      </c>
      <c r="J2433">
        <v>0.21912249619148361</v>
      </c>
      <c r="L2433" t="s">
        <v>42038</v>
      </c>
      <c r="M2433">
        <v>28063079</v>
      </c>
      <c r="Q2433" s="10"/>
      <c r="R2433" s="11">
        <f t="shared" si="74"/>
        <v>0</v>
      </c>
      <c r="U2433" s="11">
        <f t="shared" si="75"/>
        <v>0</v>
      </c>
      <c r="Y2433" s="11">
        <f>IF(SUM(Tableau1[[#This Row],[Other access]:[Sci-hub access]])&gt;=1,1,0)</f>
        <v>0</v>
      </c>
      <c r="Z2433" s="12">
        <f>IF(OR(Tableau1[[#This Row],[Access R1 + S1+ T1 ]]&gt;=1,Tableau1[[#This Row],[Access V1 +W1 + X1]]&gt;=1),1,0)</f>
        <v>0</v>
      </c>
      <c r="AB2433" s="10" t="str">
        <f>Tableau1[[#This Row],[DOI]]</f>
        <v>doi: 10.1007/s40618-016-0594-6</v>
      </c>
      <c r="AC2433" s="13" t="str">
        <f>Tableau1[[#This Row],[Authors]]&amp;", "&amp;Tableau1[[#This Row],[Title]]&amp;" "&amp;Tableau1[[#This Row],[Journal]]&amp;". "&amp;Tableau1[[#This Row],[Year]]</f>
        <v>Covelli D, Ludgate M., The thyroid, the eyes and the gut: a possible connection. J Endocrinol Invest. 2017</v>
      </c>
    </row>
    <row r="2434" spans="1:29" x14ac:dyDescent="0.3">
      <c r="A2434">
        <v>4067</v>
      </c>
      <c r="B2434" t="s">
        <v>7215</v>
      </c>
      <c r="C2434" t="s">
        <v>17452</v>
      </c>
      <c r="D2434" t="s">
        <v>27642</v>
      </c>
      <c r="E2434" t="s">
        <v>2479</v>
      </c>
      <c r="F2434" s="10"/>
      <c r="G2434">
        <v>2017</v>
      </c>
      <c r="J2434">
        <v>0.21913685422628304</v>
      </c>
      <c r="L2434" t="s">
        <v>38504</v>
      </c>
      <c r="M2434">
        <v>28489722</v>
      </c>
      <c r="Q2434" s="10"/>
      <c r="R2434" s="11">
        <f t="shared" ref="R2434:R2497" si="76">IF(SUM(N2434:Q2434)&gt;0,1,0)</f>
        <v>0</v>
      </c>
      <c r="U2434" s="11">
        <f t="shared" ref="U2434:U2497" si="77">IF(SUM(R2434,T2434)&gt;0,1,0)</f>
        <v>0</v>
      </c>
      <c r="Y2434" s="11">
        <f>IF(SUM(Tableau1[[#This Row],[Other access]:[Sci-hub access]])&gt;=1,1,0)</f>
        <v>0</v>
      </c>
      <c r="Z2434" s="12">
        <f>IF(OR(Tableau1[[#This Row],[Access R1 + S1+ T1 ]]&gt;=1,Tableau1[[#This Row],[Access V1 +W1 + X1]]&gt;=1),1,0)</f>
        <v>0</v>
      </c>
      <c r="AB2434" s="10" t="str">
        <f>Tableau1[[#This Row],[DOI]]</f>
        <v>doi: 10.1097/ICO.0000000000001233</v>
      </c>
      <c r="AC2434" s="13" t="str">
        <f>Tableau1[[#This Row],[Authors]]&amp;", "&amp;Tableau1[[#This Row],[Title]]&amp;" "&amp;Tableau1[[#This Row],[Journal]]&amp;". "&amp;Tableau1[[#This Row],[Year]]</f>
        <v>Derham AM, Chen E, Bunya VY, OʼMalley RE., Bilateral Herpetic Keratitis After Bilateral Intravitreal Bevacizumab for Exudative Macular Degeneration. Cornea. 2017</v>
      </c>
    </row>
    <row r="2435" spans="1:29" x14ac:dyDescent="0.3">
      <c r="A2435">
        <v>5959</v>
      </c>
      <c r="B2435" t="s">
        <v>8957</v>
      </c>
      <c r="C2435" t="s">
        <v>19171</v>
      </c>
      <c r="D2435" t="s">
        <v>29387</v>
      </c>
      <c r="E2435" t="s">
        <v>2449</v>
      </c>
      <c r="F2435" s="10"/>
      <c r="G2435">
        <v>2017</v>
      </c>
      <c r="J2435">
        <v>0.21925385523987839</v>
      </c>
      <c r="L2435" t="s">
        <v>40338</v>
      </c>
      <c r="M2435">
        <v>28266057</v>
      </c>
      <c r="Q2435" s="10"/>
      <c r="R2435" s="11">
        <f t="shared" si="76"/>
        <v>0</v>
      </c>
      <c r="U2435" s="11">
        <f t="shared" si="77"/>
        <v>0</v>
      </c>
      <c r="Y2435" s="11">
        <f>IF(SUM(Tableau1[[#This Row],[Other access]:[Sci-hub access]])&gt;=1,1,0)</f>
        <v>0</v>
      </c>
      <c r="Z2435" s="12">
        <f>IF(OR(Tableau1[[#This Row],[Access R1 + S1+ T1 ]]&gt;=1,Tableau1[[#This Row],[Access V1 +W1 + X1]]&gt;=1),1,0)</f>
        <v>0</v>
      </c>
      <c r="AB2435" s="10" t="str">
        <f>Tableau1[[#This Row],[DOI]]</f>
        <v>doi: 10.1111/cxo.12529</v>
      </c>
      <c r="AC2435" s="13" t="str">
        <f>Tableau1[[#This Row],[Authors]]&amp;", "&amp;Tableau1[[#This Row],[Title]]&amp;" "&amp;Tableau1[[#This Row],[Journal]]&amp;". "&amp;Tableau1[[#This Row],[Year]]</f>
        <v>Sachidanandam R, Ravi P, Sen P., Effect of axial length on full-field and multifocal electroretinograms. Clin Exp Optom. 2017</v>
      </c>
    </row>
    <row r="2436" spans="1:29" x14ac:dyDescent="0.3">
      <c r="A2436">
        <v>2181</v>
      </c>
      <c r="B2436" t="s">
        <v>81</v>
      </c>
      <c r="C2436" t="s">
        <v>82</v>
      </c>
      <c r="D2436" t="s">
        <v>83</v>
      </c>
      <c r="E2436" t="s">
        <v>2856</v>
      </c>
      <c r="F2436" s="10"/>
      <c r="G2436">
        <v>2017</v>
      </c>
      <c r="J2436">
        <v>0.21928060556556328</v>
      </c>
      <c r="L2436" t="s">
        <v>36652</v>
      </c>
      <c r="M2436">
        <v>28806279</v>
      </c>
      <c r="Q2436" s="10"/>
      <c r="R2436" s="11">
        <f t="shared" si="76"/>
        <v>0</v>
      </c>
      <c r="U2436" s="11">
        <f t="shared" si="77"/>
        <v>0</v>
      </c>
      <c r="Y2436" s="11">
        <f>IF(SUM(Tableau1[[#This Row],[Other access]:[Sci-hub access]])&gt;=1,1,0)</f>
        <v>0</v>
      </c>
      <c r="Z2436" s="12">
        <f>IF(OR(Tableau1[[#This Row],[Access R1 + S1+ T1 ]]&gt;=1,Tableau1[[#This Row],[Access V1 +W1 + X1]]&gt;=1),1,0)</f>
        <v>0</v>
      </c>
      <c r="AB2436" s="10" t="str">
        <f>Tableau1[[#This Row],[DOI]]</f>
        <v>doi: 10.1097/01.NAJ.0000524519.45105.8d</v>
      </c>
      <c r="AC2436" s="13" t="str">
        <f>Tableau1[[#This Row],[Authors]]&amp;", "&amp;Tableau1[[#This Row],[Title]]&amp;" "&amp;Tableau1[[#This Row],[Journal]]&amp;". "&amp;Tableau1[[#This Row],[Year]]</f>
        <v>Staplin L, Lococo KH, Mastromatto T, Sifrit KJ, Trazzera KM., CE: Can Your Older Patients Drive Safely? Am J Nurs. 2017</v>
      </c>
    </row>
    <row r="2437" spans="1:29" x14ac:dyDescent="0.3">
      <c r="A2437">
        <v>7543</v>
      </c>
      <c r="B2437" t="s">
        <v>10340</v>
      </c>
      <c r="C2437" t="s">
        <v>20540</v>
      </c>
      <c r="D2437" t="s">
        <v>30775</v>
      </c>
      <c r="E2437" t="s">
        <v>34377</v>
      </c>
      <c r="F2437" s="10"/>
      <c r="G2437">
        <v>2017</v>
      </c>
      <c r="J2437">
        <v>0.21932625427164143</v>
      </c>
      <c r="L2437" t="s">
        <v>41898</v>
      </c>
      <c r="M2437">
        <v>28082193</v>
      </c>
      <c r="Q2437" s="10"/>
      <c r="R2437" s="11">
        <f t="shared" si="76"/>
        <v>0</v>
      </c>
      <c r="U2437" s="11">
        <f t="shared" si="77"/>
        <v>0</v>
      </c>
      <c r="Y2437" s="11">
        <f>IF(SUM(Tableau1[[#This Row],[Other access]:[Sci-hub access]])&gt;=1,1,0)</f>
        <v>0</v>
      </c>
      <c r="Z2437" s="12">
        <f>IF(OR(Tableau1[[#This Row],[Access R1 + S1+ T1 ]]&gt;=1,Tableau1[[#This Row],[Access V1 +W1 + X1]]&gt;=1),1,0)</f>
        <v>0</v>
      </c>
      <c r="AB2437" s="10" t="str">
        <f>Tableau1[[#This Row],[DOI]]</f>
        <v>doi: 10.1016/j.cmi.2016.12.031</v>
      </c>
      <c r="AC2437" s="13" t="str">
        <f>Tableau1[[#This Row],[Authors]]&amp;", "&amp;Tableau1[[#This Row],[Title]]&amp;" "&amp;Tableau1[[#This Row],[Journal]]&amp;". "&amp;Tableau1[[#This Row],[Year]]</f>
        <v>Heo ST, Aitken SL, Tverdek FP, Kontoyiannis DP., How common is subsequent central nervous system toxicity in asymptomatic patients with haematologic malignancy and supratherapeutic voriconazole serum levels? Clin Microbiol Infect. 2017</v>
      </c>
    </row>
    <row r="2438" spans="1:29" ht="28.8" x14ac:dyDescent="0.3">
      <c r="A2438">
        <v>383</v>
      </c>
      <c r="B2438" t="s">
        <v>3646</v>
      </c>
      <c r="C2438" t="s">
        <v>13907</v>
      </c>
      <c r="D2438" t="s">
        <v>24066</v>
      </c>
      <c r="E2438" t="s">
        <v>2816</v>
      </c>
      <c r="F2438" s="10"/>
      <c r="G2438">
        <v>2017</v>
      </c>
      <c r="J2438">
        <v>0.21942661898430427</v>
      </c>
      <c r="L2438" t="s">
        <v>34889</v>
      </c>
      <c r="M2438">
        <v>29234807</v>
      </c>
      <c r="Q2438" s="10"/>
      <c r="R2438" s="11">
        <f t="shared" si="76"/>
        <v>0</v>
      </c>
      <c r="U2438" s="11">
        <f t="shared" si="77"/>
        <v>0</v>
      </c>
      <c r="Y2438" s="11">
        <f>IF(SUM(Tableau1[[#This Row],[Other access]:[Sci-hub access]])&gt;=1,1,0)</f>
        <v>0</v>
      </c>
      <c r="Z2438" s="12">
        <f>IF(OR(Tableau1[[#This Row],[Access R1 + S1+ T1 ]]&gt;=1,Tableau1[[#This Row],[Access V1 +W1 + X1]]&gt;=1),1,0)</f>
        <v>0</v>
      </c>
      <c r="AB2438" s="10" t="str">
        <f>Tableau1[[#This Row],[DOI]]</f>
        <v>doi: 10.1001/jama.2017.18152</v>
      </c>
      <c r="AC2438" s="13" t="str">
        <f>Tableau1[[#This Row],[Authors]]&amp;", "&amp;Tableau1[[#This Row],[Title]]&amp;" "&amp;Tableau1[[#This Row],[Journal]]&amp;". "&amp;Tableau1[[#This Row],[Year]]</f>
        <v>Ting DSW, Cheung CY, Lim G, Tan GSW, Quang ND, Gan A, Hamzah H, Garcia-Franco R, San Yeo IY, Lee SY, Wong EYM, Sabanayagam C, Baskaran M, Ibrahim F, Tan NC, Finkelstein EA, Lamoureux EL, Wong IY, Bressler NM, Sivaprasad S, Varma R, Jonas JB, et al., Development and Validation of a Deep Learning System for Diabetic Retinopathy and Related Eye Diseases Using Retinal Images From Multiethnic Populations With Diabetes. JAMA. 2017</v>
      </c>
    </row>
    <row r="2439" spans="1:29" x14ac:dyDescent="0.3">
      <c r="A2439">
        <v>7093</v>
      </c>
      <c r="B2439" t="s">
        <v>9944</v>
      </c>
      <c r="C2439" t="s">
        <v>20147</v>
      </c>
      <c r="D2439" t="s">
        <v>30378</v>
      </c>
      <c r="E2439" t="s">
        <v>34031</v>
      </c>
      <c r="F2439" s="10"/>
      <c r="G2439">
        <v>2017</v>
      </c>
      <c r="J2439">
        <v>0.2194424270173746</v>
      </c>
      <c r="L2439" t="s">
        <v>41449</v>
      </c>
      <c r="M2439">
        <v>28129020</v>
      </c>
      <c r="Q2439" s="10"/>
      <c r="R2439" s="11">
        <f t="shared" si="76"/>
        <v>0</v>
      </c>
      <c r="U2439" s="11">
        <f t="shared" si="77"/>
        <v>0</v>
      </c>
      <c r="Y2439" s="11">
        <f>IF(SUM(Tableau1[[#This Row],[Other access]:[Sci-hub access]])&gt;=1,1,0)</f>
        <v>0</v>
      </c>
      <c r="Z2439" s="12">
        <f>IF(OR(Tableau1[[#This Row],[Access R1 + S1+ T1 ]]&gt;=1,Tableau1[[#This Row],[Access V1 +W1 + X1]]&gt;=1),1,0)</f>
        <v>0</v>
      </c>
      <c r="AB2439" s="10" t="str">
        <f>Tableau1[[#This Row],[DOI]]</f>
        <v>doi: 10.1089/jop.2016.0141</v>
      </c>
      <c r="AC2439" s="13" t="str">
        <f>Tableau1[[#This Row],[Authors]]&amp;", "&amp;Tableau1[[#This Row],[Title]]&amp;" "&amp;Tableau1[[#This Row],[Journal]]&amp;". "&amp;Tableau1[[#This Row],[Year]]</f>
        <v>Seibold LK, DeWitt PE, Kroehl ME, Kahook MY., The 24-Hour Effects of Brinzolamide/Brimonidine Fixed Combination and Timolol on Intraocular Pressure and Ocular Perfusion Pressure. J Ocul Pharmacol Ther. 2017</v>
      </c>
    </row>
    <row r="2440" spans="1:29" x14ac:dyDescent="0.3">
      <c r="A2440">
        <v>9531</v>
      </c>
      <c r="B2440" t="s">
        <v>12093</v>
      </c>
      <c r="C2440" t="s">
        <v>16888</v>
      </c>
      <c r="D2440" t="s">
        <v>32539</v>
      </c>
      <c r="E2440" t="s">
        <v>2457</v>
      </c>
      <c r="F2440" s="10"/>
      <c r="G2440">
        <v>2018</v>
      </c>
      <c r="J2440">
        <v>0.21962281778646986</v>
      </c>
      <c r="L2440" t="s">
        <v>43813</v>
      </c>
      <c r="M2440">
        <v>27662409</v>
      </c>
      <c r="Q2440" s="10"/>
      <c r="R2440" s="11">
        <f t="shared" si="76"/>
        <v>0</v>
      </c>
      <c r="U2440" s="11">
        <f t="shared" si="77"/>
        <v>0</v>
      </c>
      <c r="Y2440" s="11">
        <f>IF(SUM(Tableau1[[#This Row],[Other access]:[Sci-hub access]])&gt;=1,1,0)</f>
        <v>0</v>
      </c>
      <c r="Z2440" s="12">
        <f>IF(OR(Tableau1[[#This Row],[Access R1 + S1+ T1 ]]&gt;=1,Tableau1[[#This Row],[Access V1 +W1 + X1]]&gt;=1),1,0)</f>
        <v>0</v>
      </c>
      <c r="AB2440" s="10" t="str">
        <f>Tableau1[[#This Row],[DOI]]</f>
        <v>doi: 10.1097/ICB.0000000000000410</v>
      </c>
      <c r="AC2440" s="13" t="str">
        <f>Tableau1[[#This Row],[Authors]]&amp;", "&amp;Tableau1[[#This Row],[Title]]&amp;" "&amp;Tableau1[[#This Row],[Journal]]&amp;". "&amp;Tableau1[[#This Row],[Year]]</f>
        <v>Sambhav K, Grover S, Chalam KV., SWEPT SOURCE OPTICAL COHERENCE TOMOGRAPHY VALIDATES LAMINA CRIBROSA ANOMALY IN OPTIC DISK PIT. Retin Cases Brief Rep. 2018</v>
      </c>
    </row>
    <row r="2441" spans="1:29" x14ac:dyDescent="0.3">
      <c r="A2441">
        <v>9500</v>
      </c>
      <c r="B2441" t="s">
        <v>12064</v>
      </c>
      <c r="C2441" t="s">
        <v>22239</v>
      </c>
      <c r="D2441" t="s">
        <v>32510</v>
      </c>
      <c r="E2441" t="s">
        <v>2446</v>
      </c>
      <c r="F2441" s="10"/>
      <c r="G2441">
        <v>2017</v>
      </c>
      <c r="J2441">
        <v>0.21968884196395821</v>
      </c>
      <c r="L2441" t="s">
        <v>43783</v>
      </c>
      <c r="M2441">
        <v>27668869</v>
      </c>
      <c r="Q2441" s="10"/>
      <c r="R2441" s="11">
        <f t="shared" si="76"/>
        <v>0</v>
      </c>
      <c r="U2441" s="11">
        <f t="shared" si="77"/>
        <v>0</v>
      </c>
      <c r="Y2441" s="11">
        <f>IF(SUM(Tableau1[[#This Row],[Other access]:[Sci-hub access]])&gt;=1,1,0)</f>
        <v>0</v>
      </c>
      <c r="Z2441" s="12">
        <f>IF(OR(Tableau1[[#This Row],[Access R1 + S1+ T1 ]]&gt;=1,Tableau1[[#This Row],[Access V1 +W1 + X1]]&gt;=1),1,0)</f>
        <v>0</v>
      </c>
      <c r="AB2441" s="10" t="str">
        <f>Tableau1[[#This Row],[DOI]]</f>
        <v>doi: 10.3928/01913913-20160831-01</v>
      </c>
      <c r="AC2441" s="13" t="str">
        <f>Tableau1[[#This Row],[Authors]]&amp;", "&amp;Tableau1[[#This Row],[Title]]&amp;" "&amp;Tableau1[[#This Row],[Journal]]&amp;". "&amp;Tableau1[[#This Row],[Year]]</f>
        <v>Toprak I, Yaylali V, Yildirim C., Visual, Topographic, and Pachymetric Effects of Pediatric Corneal Collagen Cross-linking. J Pediatr Ophthalmol Strabismus. 2017</v>
      </c>
    </row>
    <row r="2442" spans="1:29" x14ac:dyDescent="0.3">
      <c r="A2442">
        <v>10309</v>
      </c>
      <c r="B2442" t="s">
        <v>12809</v>
      </c>
      <c r="C2442" t="s">
        <v>22976</v>
      </c>
      <c r="D2442" t="s">
        <v>33262</v>
      </c>
      <c r="E2442" t="s">
        <v>34381</v>
      </c>
      <c r="F2442" s="10"/>
      <c r="G2442">
        <v>2017</v>
      </c>
      <c r="J2442">
        <v>0.21969493902827097</v>
      </c>
      <c r="L2442" t="s">
        <v>44560</v>
      </c>
      <c r="M2442">
        <v>27388111</v>
      </c>
      <c r="Q2442" s="10"/>
      <c r="R2442" s="11">
        <f t="shared" si="76"/>
        <v>0</v>
      </c>
      <c r="U2442" s="11">
        <f t="shared" si="77"/>
        <v>0</v>
      </c>
      <c r="Y2442" s="11">
        <f>IF(SUM(Tableau1[[#This Row],[Other access]:[Sci-hub access]])&gt;=1,1,0)</f>
        <v>0</v>
      </c>
      <c r="Z2442" s="12">
        <f>IF(OR(Tableau1[[#This Row],[Access R1 + S1+ T1 ]]&gt;=1,Tableau1[[#This Row],[Access V1 +W1 + X1]]&gt;=1),1,0)</f>
        <v>0</v>
      </c>
      <c r="AB2442" s="10" t="str">
        <f>Tableau1[[#This Row],[DOI]]</f>
        <v>doi: 10.1016/j.oftal.2016.05.015</v>
      </c>
      <c r="AC2442" s="13" t="str">
        <f>Tableau1[[#This Row],[Authors]]&amp;", "&amp;Tableau1[[#This Row],[Title]]&amp;" "&amp;Tableau1[[#This Row],[Journal]]&amp;". "&amp;Tableau1[[#This Row],[Year]]</f>
        <v>Parada-Vásquez RH, Lomas-Guaman VE, León-Roldán CR., Conjunctival lymphoma in right eye: Case report. Arch Soc Esp Oftalmol. 2017</v>
      </c>
    </row>
    <row r="2443" spans="1:29" x14ac:dyDescent="0.3">
      <c r="A2443">
        <v>9003</v>
      </c>
      <c r="B2443" t="s">
        <v>11617</v>
      </c>
      <c r="C2443" t="s">
        <v>21795</v>
      </c>
      <c r="D2443" t="s">
        <v>32058</v>
      </c>
      <c r="E2443" t="s">
        <v>2438</v>
      </c>
      <c r="F2443" s="10"/>
      <c r="G2443">
        <v>2017</v>
      </c>
      <c r="J2443">
        <v>0.21970805103986601</v>
      </c>
      <c r="L2443" t="s">
        <v>43325</v>
      </c>
      <c r="M2443">
        <v>27793819</v>
      </c>
      <c r="Q2443" s="10"/>
      <c r="R2443" s="11">
        <f t="shared" si="76"/>
        <v>0</v>
      </c>
      <c r="U2443" s="11">
        <f t="shared" si="77"/>
        <v>0</v>
      </c>
      <c r="Y2443" s="11">
        <f>IF(SUM(Tableau1[[#This Row],[Other access]:[Sci-hub access]])&gt;=1,1,0)</f>
        <v>0</v>
      </c>
      <c r="Z2443" s="12">
        <f>IF(OR(Tableau1[[#This Row],[Access R1 + S1+ T1 ]]&gt;=1,Tableau1[[#This Row],[Access V1 +W1 + X1]]&gt;=1),1,0)</f>
        <v>0</v>
      </c>
      <c r="AB2443" s="10" t="str">
        <f>Tableau1[[#This Row],[DOI]]</f>
        <v>doi: 10.1136/bjophthalmol-2016-309526</v>
      </c>
      <c r="AC2443" s="13" t="str">
        <f>Tableau1[[#This Row],[Authors]]&amp;", "&amp;Tableau1[[#This Row],[Title]]&amp;" "&amp;Tableau1[[#This Row],[Journal]]&amp;". "&amp;Tableau1[[#This Row],[Year]]</f>
        <v>Hocaoglu M, Karacorlu M, Sayman Muslubas I, Ersoz MG, Arf S., Anatomical and functional outcomes following vitrectomy for advanced familial exudative vitreoretinopathy: a single surgeon's experience. Br J Ophthalmol. 2017</v>
      </c>
    </row>
    <row r="2444" spans="1:29" x14ac:dyDescent="0.3">
      <c r="A2444">
        <v>4878</v>
      </c>
      <c r="B2444" t="s">
        <v>7978</v>
      </c>
      <c r="C2444" t="s">
        <v>18207</v>
      </c>
      <c r="D2444" t="s">
        <v>28408</v>
      </c>
      <c r="E2444" t="s">
        <v>2558</v>
      </c>
      <c r="F2444" s="10"/>
      <c r="G2444">
        <v>2017</v>
      </c>
      <c r="J2444">
        <v>0.2197292642625317</v>
      </c>
      <c r="L2444" t="s">
        <v>39288</v>
      </c>
      <c r="M2444">
        <v>28395868</v>
      </c>
      <c r="Q2444" s="10"/>
      <c r="R2444" s="11">
        <f t="shared" si="76"/>
        <v>0</v>
      </c>
      <c r="U2444" s="11">
        <f t="shared" si="77"/>
        <v>0</v>
      </c>
      <c r="Y2444" s="11">
        <f>IF(SUM(Tableau1[[#This Row],[Other access]:[Sci-hub access]])&gt;=1,1,0)</f>
        <v>0</v>
      </c>
      <c r="Z2444" s="12">
        <f>IF(OR(Tableau1[[#This Row],[Access R1 + S1+ T1 ]]&gt;=1,Tableau1[[#This Row],[Access V1 +W1 + X1]]&gt;=1),1,0)</f>
        <v>0</v>
      </c>
      <c r="AB2444" s="10" t="str">
        <f>Tableau1[[#This Row],[DOI]]</f>
        <v>doi: 10.1016/j.jocn.2017.03.046</v>
      </c>
      <c r="AC2444" s="13" t="str">
        <f>Tableau1[[#This Row],[Authors]]&amp;", "&amp;Tableau1[[#This Row],[Title]]&amp;" "&amp;Tableau1[[#This Row],[Journal]]&amp;". "&amp;Tableau1[[#This Row],[Year]]</f>
        <v>Gale J, Small K., Retinal slippage fold causing a matching contralateral scotoma. J Clin Neurosci. 2017</v>
      </c>
    </row>
    <row r="2445" spans="1:29" ht="28.8" x14ac:dyDescent="0.3">
      <c r="A2445">
        <v>131</v>
      </c>
      <c r="B2445" t="s">
        <v>3394</v>
      </c>
      <c r="C2445" t="s">
        <v>13655</v>
      </c>
      <c r="D2445" t="s">
        <v>23814</v>
      </c>
      <c r="E2445" t="s">
        <v>2465</v>
      </c>
      <c r="F2445" s="10"/>
      <c r="G2445">
        <v>2017</v>
      </c>
      <c r="J2445">
        <v>0.21980022439484281</v>
      </c>
      <c r="L2445" t="s">
        <v>34647</v>
      </c>
      <c r="M2445">
        <v>29390407</v>
      </c>
      <c r="Q2445" s="10"/>
      <c r="R2445" s="11">
        <f t="shared" si="76"/>
        <v>0</v>
      </c>
      <c r="U2445" s="11">
        <f t="shared" si="77"/>
        <v>0</v>
      </c>
      <c r="Y2445" s="11">
        <f>IF(SUM(Tableau1[[#This Row],[Other access]:[Sci-hub access]])&gt;=1,1,0)</f>
        <v>0</v>
      </c>
      <c r="Z2445" s="12">
        <f>IF(OR(Tableau1[[#This Row],[Access R1 + S1+ T1 ]]&gt;=1,Tableau1[[#This Row],[Access V1 +W1 + X1]]&gt;=1),1,0)</f>
        <v>0</v>
      </c>
      <c r="AB2445" s="10" t="str">
        <f>Tableau1[[#This Row],[DOI]]</f>
        <v>doi: 10.1097/MD.0000000000009345</v>
      </c>
      <c r="AC2445" s="13" t="str">
        <f>Tableau1[[#This Row],[Authors]]&amp;", "&amp;Tableau1[[#This Row],[Title]]&amp;" "&amp;Tableau1[[#This Row],[Journal]]&amp;". "&amp;Tableau1[[#This Row],[Year]]</f>
        <v>Gao M, Liu L, Liang X, Yu Y, Liu X, Liu W., Influence of vitreomacular interface on anti-vascular endothelial growth factor treatment outcomes in neovascular age-related macular degeneration: A MOOSE-compliant meta-analysis. Medicine (Baltimore). 2017</v>
      </c>
    </row>
    <row r="2446" spans="1:29" x14ac:dyDescent="0.3">
      <c r="A2446">
        <v>10636</v>
      </c>
      <c r="B2446" t="s">
        <v>13105</v>
      </c>
      <c r="C2446" t="s">
        <v>23270</v>
      </c>
      <c r="D2446" t="s">
        <v>33558</v>
      </c>
      <c r="E2446" t="s">
        <v>2471</v>
      </c>
      <c r="F2446" s="10"/>
      <c r="G2446">
        <v>2017</v>
      </c>
      <c r="J2446">
        <v>0.22001883181712423</v>
      </c>
      <c r="L2446" t="s">
        <v>44884</v>
      </c>
      <c r="M2446">
        <v>27143045</v>
      </c>
      <c r="Q2446" s="10"/>
      <c r="R2446" s="11">
        <f t="shared" si="76"/>
        <v>0</v>
      </c>
      <c r="U2446" s="11">
        <f t="shared" si="77"/>
        <v>0</v>
      </c>
      <c r="Y2446" s="11">
        <f>IF(SUM(Tableau1[[#This Row],[Other access]:[Sci-hub access]])&gt;=1,1,0)</f>
        <v>0</v>
      </c>
      <c r="Z2446" s="12">
        <f>IF(OR(Tableau1[[#This Row],[Access R1 + S1+ T1 ]]&gt;=1,Tableau1[[#This Row],[Access V1 +W1 + X1]]&gt;=1),1,0)</f>
        <v>0</v>
      </c>
      <c r="AB2446" s="10" t="str">
        <f>Tableau1[[#This Row],[DOI]]</f>
        <v>doi: 10.1007/s10792-016-0246-z</v>
      </c>
      <c r="AC2446" s="13" t="str">
        <f>Tableau1[[#This Row],[Authors]]&amp;", "&amp;Tableau1[[#This Row],[Title]]&amp;" "&amp;Tableau1[[#This Row],[Journal]]&amp;". "&amp;Tableau1[[#This Row],[Year]]</f>
        <v>Ninclaus VG, Walraedt S, Baert E, Laureys G, Leroy BP, De Zaeytijd J., Diplopia as presenting sign of Turcot syndrome. Int Ophthalmol. 2017</v>
      </c>
    </row>
    <row r="2447" spans="1:29" x14ac:dyDescent="0.3">
      <c r="A2447">
        <v>6019</v>
      </c>
      <c r="B2447" t="s">
        <v>9006</v>
      </c>
      <c r="C2447" t="s">
        <v>19221</v>
      </c>
      <c r="D2447" t="s">
        <v>29436</v>
      </c>
      <c r="E2447" t="s">
        <v>2440</v>
      </c>
      <c r="F2447" s="10"/>
      <c r="G2447">
        <v>2017</v>
      </c>
      <c r="J2447">
        <v>0.22021455439591819</v>
      </c>
      <c r="L2447" t="s">
        <v>40396</v>
      </c>
      <c r="M2447">
        <v>28257831</v>
      </c>
      <c r="Q2447" s="10"/>
      <c r="R2447" s="11">
        <f t="shared" si="76"/>
        <v>0</v>
      </c>
      <c r="U2447" s="11">
        <f t="shared" si="77"/>
        <v>0</v>
      </c>
      <c r="Y2447" s="11">
        <f>IF(SUM(Tableau1[[#This Row],[Other access]:[Sci-hub access]])&gt;=1,1,0)</f>
        <v>0</v>
      </c>
      <c r="Z2447" s="12">
        <f>IF(OR(Tableau1[[#This Row],[Access R1 + S1+ T1 ]]&gt;=1,Tableau1[[#This Row],[Access V1 +W1 + X1]]&gt;=1),1,0)</f>
        <v>0</v>
      </c>
      <c r="AB2447" s="10" t="str">
        <f>Tableau1[[#This Row],[DOI]]</f>
        <v>doi: 10.1016/j.exer.2017.02.015</v>
      </c>
      <c r="AC2447" s="13" t="str">
        <f>Tableau1[[#This Row],[Authors]]&amp;", "&amp;Tableau1[[#This Row],[Title]]&amp;" "&amp;Tableau1[[#This Row],[Journal]]&amp;". "&amp;Tableau1[[#This Row],[Year]]</f>
        <v>Yang N, Zhang W, He T, Xing Y., Silencing of galectin-1 inhibits retinal neovascularization and ameliorates retinal hypoxia in a murine model of oxygen-induced ischemic retinopathy. Exp Eye Res. 2017</v>
      </c>
    </row>
    <row r="2448" spans="1:29" x14ac:dyDescent="0.3">
      <c r="A2448">
        <v>2740</v>
      </c>
      <c r="B2448" t="s">
        <v>5947</v>
      </c>
      <c r="C2448" t="s">
        <v>16194</v>
      </c>
      <c r="D2448" t="s">
        <v>26371</v>
      </c>
      <c r="E2448" t="s">
        <v>2493</v>
      </c>
      <c r="F2448" s="10"/>
      <c r="G2448">
        <v>2017</v>
      </c>
      <c r="J2448">
        <v>0.22028172595795448</v>
      </c>
      <c r="L2448" t="e">
        <v>#VALUE!</v>
      </c>
      <c r="M2448">
        <v>28694536</v>
      </c>
      <c r="Q2448" s="10"/>
      <c r="R2448" s="11">
        <f t="shared" si="76"/>
        <v>0</v>
      </c>
      <c r="U2448" s="11">
        <f t="shared" si="77"/>
        <v>0</v>
      </c>
      <c r="Y2448" s="11">
        <f>IF(SUM(Tableau1[[#This Row],[Other access]:[Sci-hub access]])&gt;=1,1,0)</f>
        <v>0</v>
      </c>
      <c r="Z2448" s="12">
        <f>IF(OR(Tableau1[[#This Row],[Access R1 + S1+ T1 ]]&gt;=1,Tableau1[[#This Row],[Access V1 +W1 + X1]]&gt;=1),1,0)</f>
        <v>0</v>
      </c>
      <c r="AB2448" s="10" t="e">
        <f>Tableau1[[#This Row],[DOI]]</f>
        <v>#VALUE!</v>
      </c>
      <c r="AC2448" s="13" t="str">
        <f>Tableau1[[#This Row],[Authors]]&amp;", "&amp;Tableau1[[#This Row],[Title]]&amp;" "&amp;Tableau1[[#This Row],[Journal]]&amp;". "&amp;Tableau1[[#This Row],[Year]]</f>
        <v>Anand L, Sealey C., Orbital fractures treated in Auckland from 2010-2015: review of patient outcomes. N Z Med J. 2017</v>
      </c>
    </row>
    <row r="2449" spans="1:29" x14ac:dyDescent="0.3">
      <c r="A2449">
        <v>1864</v>
      </c>
      <c r="B2449" t="s">
        <v>5108</v>
      </c>
      <c r="C2449" t="s">
        <v>15354</v>
      </c>
      <c r="D2449" t="s">
        <v>25530</v>
      </c>
      <c r="E2449" t="s">
        <v>2502</v>
      </c>
      <c r="F2449" s="10"/>
      <c r="G2449">
        <v>2018</v>
      </c>
      <c r="J2449">
        <v>0.22033643946465864</v>
      </c>
      <c r="L2449" t="s">
        <v>36336</v>
      </c>
      <c r="M2449">
        <v>28858875</v>
      </c>
      <c r="Q2449" s="10"/>
      <c r="R2449" s="11">
        <f t="shared" si="76"/>
        <v>0</v>
      </c>
      <c r="U2449" s="11">
        <f t="shared" si="77"/>
        <v>0</v>
      </c>
      <c r="Y2449" s="11">
        <f>IF(SUM(Tableau1[[#This Row],[Other access]:[Sci-hub access]])&gt;=1,1,0)</f>
        <v>0</v>
      </c>
      <c r="Z2449" s="12">
        <f>IF(OR(Tableau1[[#This Row],[Access R1 + S1+ T1 ]]&gt;=1,Tableau1[[#This Row],[Access V1 +W1 + X1]]&gt;=1),1,0)</f>
        <v>0</v>
      </c>
      <c r="AB2449" s="10" t="str">
        <f>Tableau1[[#This Row],[DOI]]</f>
        <v>doi: 10.1159/000479158</v>
      </c>
      <c r="AC2449" s="13" t="str">
        <f>Tableau1[[#This Row],[Authors]]&amp;", "&amp;Tableau1[[#This Row],[Title]]&amp;" "&amp;Tableau1[[#This Row],[Journal]]&amp;". "&amp;Tableau1[[#This Row],[Year]]</f>
        <v>Barbosa-Breda J, Himmelreich U, Ghesquière B, Rocha-Sousa A, Stalmans I., Clinical Metabolomics and Glaucoma. Ophthalmic Res. 2018</v>
      </c>
    </row>
    <row r="2450" spans="1:29" x14ac:dyDescent="0.3">
      <c r="A2450">
        <v>5393</v>
      </c>
      <c r="B2450" t="s">
        <v>8445</v>
      </c>
      <c r="C2450" t="s">
        <v>18668</v>
      </c>
      <c r="D2450" t="s">
        <v>28875</v>
      </c>
      <c r="E2450" t="s">
        <v>2536</v>
      </c>
      <c r="F2450" s="10"/>
      <c r="G2450">
        <v>2017</v>
      </c>
      <c r="J2450">
        <v>0.22035351075730825</v>
      </c>
      <c r="L2450" t="s">
        <v>39788</v>
      </c>
      <c r="M2450">
        <v>28340205</v>
      </c>
      <c r="Q2450" s="10"/>
      <c r="R2450" s="11">
        <f t="shared" si="76"/>
        <v>0</v>
      </c>
      <c r="U2450" s="11">
        <f t="shared" si="77"/>
        <v>0</v>
      </c>
      <c r="Y2450" s="11">
        <f>IF(SUM(Tableau1[[#This Row],[Other access]:[Sci-hub access]])&gt;=1,1,0)</f>
        <v>0</v>
      </c>
      <c r="Z2450" s="12">
        <f>IF(OR(Tableau1[[#This Row],[Access R1 + S1+ T1 ]]&gt;=1,Tableau1[[#This Row],[Access V1 +W1 + X1]]&gt;=1),1,0)</f>
        <v>0</v>
      </c>
      <c r="AB2450" s="10" t="str">
        <f>Tableau1[[#This Row],[DOI]]</f>
        <v>doi: 10.1093/rheumatology/kex057</v>
      </c>
      <c r="AC2450" s="13" t="str">
        <f>Tableau1[[#This Row],[Authors]]&amp;", "&amp;Tableau1[[#This Row],[Title]]&amp;" "&amp;Tableau1[[#This Row],[Journal]]&amp;". "&amp;Tableau1[[#This Row],[Year]]</f>
        <v>Bacchiega ABS, Balbi GGM, Ochtrop MLG, de Andrade FA, Levy RA, Baraliakos X., Ocular involvement in patients with spondyloarthritis. Rheumatology (Oxford). 2017</v>
      </c>
    </row>
    <row r="2451" spans="1:29" x14ac:dyDescent="0.3">
      <c r="A2451">
        <v>1196</v>
      </c>
      <c r="B2451" t="s">
        <v>4458</v>
      </c>
      <c r="C2451" t="s">
        <v>14711</v>
      </c>
      <c r="D2451" t="s">
        <v>24879</v>
      </c>
      <c r="E2451" t="s">
        <v>2490</v>
      </c>
      <c r="F2451" s="10"/>
      <c r="G2451">
        <v>2017</v>
      </c>
      <c r="J2451">
        <v>0.22044135365188</v>
      </c>
      <c r="L2451" t="s">
        <v>35683</v>
      </c>
      <c r="M2451">
        <v>28988898</v>
      </c>
      <c r="Q2451" s="10"/>
      <c r="R2451" s="11">
        <f t="shared" si="76"/>
        <v>0</v>
      </c>
      <c r="U2451" s="11">
        <f t="shared" si="77"/>
        <v>0</v>
      </c>
      <c r="Y2451" s="11">
        <f>IF(SUM(Tableau1[[#This Row],[Other access]:[Sci-hub access]])&gt;=1,1,0)</f>
        <v>0</v>
      </c>
      <c r="Z2451" s="12">
        <f>IF(OR(Tableau1[[#This Row],[Access R1 + S1+ T1 ]]&gt;=1,Tableau1[[#This Row],[Access V1 +W1 + X1]]&gt;=1),1,0)</f>
        <v>0</v>
      </c>
      <c r="AB2451" s="10" t="str">
        <f>Tableau1[[#This Row],[DOI]]</f>
        <v>doi: 10.1016/j.ajo.2017.09.029</v>
      </c>
      <c r="AC2451" s="13" t="str">
        <f>Tableau1[[#This Row],[Authors]]&amp;", "&amp;Tableau1[[#This Row],[Title]]&amp;" "&amp;Tableau1[[#This Row],[Journal]]&amp;". "&amp;Tableau1[[#This Row],[Year]]</f>
        <v>Aketa N, Yamaguchi T, Asato T, Yagi-Yaguchi Y, Suzuki T, Higa K, Kurihara T, Satake Y, Tsubota K, Shimazaki J., Elevated Aqueous Cytokine Levels in Eyes With Ocular Surface Diseases. Am J Ophthalmol. 2017</v>
      </c>
    </row>
    <row r="2452" spans="1:29" x14ac:dyDescent="0.3">
      <c r="A2452">
        <v>3562</v>
      </c>
      <c r="B2452" t="s">
        <v>6734</v>
      </c>
      <c r="C2452" t="s">
        <v>16976</v>
      </c>
      <c r="D2452" t="s">
        <v>27158</v>
      </c>
      <c r="E2452" t="s">
        <v>2502</v>
      </c>
      <c r="F2452" s="10"/>
      <c r="G2452">
        <v>2017</v>
      </c>
      <c r="J2452">
        <v>0.22053610179000771</v>
      </c>
      <c r="L2452" t="s">
        <v>38008</v>
      </c>
      <c r="M2452">
        <v>28571005</v>
      </c>
      <c r="Q2452" s="10"/>
      <c r="R2452" s="11">
        <f t="shared" si="76"/>
        <v>0</v>
      </c>
      <c r="U2452" s="11">
        <f t="shared" si="77"/>
        <v>0</v>
      </c>
      <c r="Y2452" s="11">
        <f>IF(SUM(Tableau1[[#This Row],[Other access]:[Sci-hub access]])&gt;=1,1,0)</f>
        <v>0</v>
      </c>
      <c r="Z2452" s="12">
        <f>IF(OR(Tableau1[[#This Row],[Access R1 + S1+ T1 ]]&gt;=1,Tableau1[[#This Row],[Access V1 +W1 + X1]]&gt;=1),1,0)</f>
        <v>0</v>
      </c>
      <c r="AB2452" s="10" t="str">
        <f>Tableau1[[#This Row],[DOI]]</f>
        <v>doi: 10.1159/000475760</v>
      </c>
      <c r="AC2452" s="13" t="str">
        <f>Tableau1[[#This Row],[Authors]]&amp;", "&amp;Tableau1[[#This Row],[Title]]&amp;" "&amp;Tableau1[[#This Row],[Journal]]&amp;". "&amp;Tableau1[[#This Row],[Year]]</f>
        <v>Coppola M, Cicinelli MV, Rabiolo A, Querques G, Bandello F., Importance of Light Filters in Modern Vitreoretinal Surgery: An Update of the Literature. Ophthalmic Res. 2017</v>
      </c>
    </row>
    <row r="2453" spans="1:29" x14ac:dyDescent="0.3">
      <c r="A2453">
        <v>6010</v>
      </c>
      <c r="B2453" t="s">
        <v>801</v>
      </c>
      <c r="C2453" t="s">
        <v>802</v>
      </c>
      <c r="D2453" t="s">
        <v>803</v>
      </c>
      <c r="E2453" t="s">
        <v>2671</v>
      </c>
      <c r="F2453" s="10"/>
      <c r="G2453">
        <v>2017</v>
      </c>
      <c r="J2453">
        <v>0.22055554113383369</v>
      </c>
      <c r="L2453" t="s">
        <v>40387</v>
      </c>
      <c r="M2453">
        <v>28258574</v>
      </c>
      <c r="Q2453" s="10"/>
      <c r="R2453" s="11">
        <f t="shared" si="76"/>
        <v>0</v>
      </c>
      <c r="U2453" s="11">
        <f t="shared" si="77"/>
        <v>0</v>
      </c>
      <c r="Y2453" s="11">
        <f>IF(SUM(Tableau1[[#This Row],[Other access]:[Sci-hub access]])&gt;=1,1,0)</f>
        <v>0</v>
      </c>
      <c r="Z2453" s="12">
        <f>IF(OR(Tableau1[[#This Row],[Access R1 + S1+ T1 ]]&gt;=1,Tableau1[[#This Row],[Access V1 +W1 + X1]]&gt;=1),1,0)</f>
        <v>0</v>
      </c>
      <c r="AB2453" s="10" t="str">
        <f>Tableau1[[#This Row],[DOI]]</f>
        <v>doi: 10.1007/978-94-024-1057-0_12</v>
      </c>
      <c r="AC2453" s="13" t="str">
        <f>Tableau1[[#This Row],[Authors]]&amp;", "&amp;Tableau1[[#This Row],[Title]]&amp;" "&amp;Tableau1[[#This Row],[Journal]]&amp;". "&amp;Tableau1[[#This Row],[Year]]</f>
        <v>Tran TL, Hamann S, Heegaard S., Aquaporins in the Eye. Adv Exp Med Biol. 2017</v>
      </c>
    </row>
    <row r="2454" spans="1:29" x14ac:dyDescent="0.3">
      <c r="A2454">
        <v>843</v>
      </c>
      <c r="B2454" t="s">
        <v>4106</v>
      </c>
      <c r="C2454" t="s">
        <v>14360</v>
      </c>
      <c r="D2454" t="s">
        <v>24526</v>
      </c>
      <c r="E2454" t="s">
        <v>34013</v>
      </c>
      <c r="F2454" s="10"/>
      <c r="G2454">
        <v>2017</v>
      </c>
      <c r="J2454">
        <v>0.2205764343317439</v>
      </c>
      <c r="L2454" t="e">
        <v>#VALUE!</v>
      </c>
      <c r="M2454">
        <v>29091370</v>
      </c>
      <c r="Q2454" s="10"/>
      <c r="R2454" s="11">
        <f t="shared" si="76"/>
        <v>0</v>
      </c>
      <c r="U2454" s="11">
        <f t="shared" si="77"/>
        <v>0</v>
      </c>
      <c r="Y2454" s="11">
        <f>IF(SUM(Tableau1[[#This Row],[Other access]:[Sci-hub access]])&gt;=1,1,0)</f>
        <v>0</v>
      </c>
      <c r="Z2454" s="12">
        <f>IF(OR(Tableau1[[#This Row],[Access R1 + S1+ T1 ]]&gt;=1,Tableau1[[#This Row],[Access V1 +W1 + X1]]&gt;=1),1,0)</f>
        <v>0</v>
      </c>
      <c r="AB2454" s="10" t="e">
        <f>Tableau1[[#This Row],[DOI]]</f>
        <v>#VALUE!</v>
      </c>
      <c r="AC2454" s="13" t="str">
        <f>Tableau1[[#This Row],[Authors]]&amp;", "&amp;Tableau1[[#This Row],[Title]]&amp;" "&amp;Tableau1[[#This Row],[Journal]]&amp;". "&amp;Tableau1[[#This Row],[Year]]</f>
        <v>Food and Drug Administration, HHS.., Medical Devices; Immunology and Microbiology Devices; Classification of the Aquaporin-4 Autoantibody Immunological Test System. Final order. Fed Regist. 2017</v>
      </c>
    </row>
    <row r="2455" spans="1:29" x14ac:dyDescent="0.3">
      <c r="A2455">
        <v>2910</v>
      </c>
      <c r="B2455" t="s">
        <v>6109</v>
      </c>
      <c r="C2455" t="s">
        <v>16355</v>
      </c>
      <c r="D2455" t="s">
        <v>26533</v>
      </c>
      <c r="E2455" t="s">
        <v>3053</v>
      </c>
      <c r="F2455" s="10"/>
      <c r="G2455">
        <v>2017</v>
      </c>
      <c r="J2455">
        <v>0.22064652117688766</v>
      </c>
      <c r="L2455" t="s">
        <v>37368</v>
      </c>
      <c r="M2455">
        <v>28665847</v>
      </c>
      <c r="Q2455" s="10"/>
      <c r="R2455" s="11">
        <f t="shared" si="76"/>
        <v>0</v>
      </c>
      <c r="U2455" s="11">
        <f t="shared" si="77"/>
        <v>0</v>
      </c>
      <c r="Y2455" s="11">
        <f>IF(SUM(Tableau1[[#This Row],[Other access]:[Sci-hub access]])&gt;=1,1,0)</f>
        <v>0</v>
      </c>
      <c r="Z2455" s="12">
        <f>IF(OR(Tableau1[[#This Row],[Access R1 + S1+ T1 ]]&gt;=1,Tableau1[[#This Row],[Access V1 +W1 + X1]]&gt;=1),1,0)</f>
        <v>0</v>
      </c>
      <c r="AB2455" s="10" t="str">
        <f>Tableau1[[#This Row],[DOI]]</f>
        <v>doi: 10.1097/SCS.0000000000003770</v>
      </c>
      <c r="AC2455" s="13" t="str">
        <f>Tableau1[[#This Row],[Authors]]&amp;", "&amp;Tableau1[[#This Row],[Title]]&amp;" "&amp;Tableau1[[#This Row],[Journal]]&amp;". "&amp;Tableau1[[#This Row],[Year]]</f>
        <v>Golan S, Gupta A, Goldberg RA., Double Vision After Minimally Invasive Orbital Decompression. J Craniofac Surg. 2017</v>
      </c>
    </row>
    <row r="2456" spans="1:29" x14ac:dyDescent="0.3">
      <c r="A2456">
        <v>677</v>
      </c>
      <c r="B2456" t="s">
        <v>3940</v>
      </c>
      <c r="C2456" t="s">
        <v>14195</v>
      </c>
      <c r="D2456" t="s">
        <v>24360</v>
      </c>
      <c r="E2456" t="s">
        <v>2465</v>
      </c>
      <c r="F2456" s="10"/>
      <c r="G2456">
        <v>2017</v>
      </c>
      <c r="J2456">
        <v>0.22083946634634022</v>
      </c>
      <c r="L2456" t="s">
        <v>35170</v>
      </c>
      <c r="M2456">
        <v>29137074</v>
      </c>
      <c r="Q2456" s="10"/>
      <c r="R2456" s="11">
        <f t="shared" si="76"/>
        <v>0</v>
      </c>
      <c r="U2456" s="11">
        <f t="shared" si="77"/>
        <v>0</v>
      </c>
      <c r="Y2456" s="11">
        <f>IF(SUM(Tableau1[[#This Row],[Other access]:[Sci-hub access]])&gt;=1,1,0)</f>
        <v>0</v>
      </c>
      <c r="Z2456" s="12">
        <f>IF(OR(Tableau1[[#This Row],[Access R1 + S1+ T1 ]]&gt;=1,Tableau1[[#This Row],[Access V1 +W1 + X1]]&gt;=1),1,0)</f>
        <v>0</v>
      </c>
      <c r="AB2456" s="10" t="str">
        <f>Tableau1[[#This Row],[DOI]]</f>
        <v>doi: 10.1097/MD.0000000000008565</v>
      </c>
      <c r="AC2456" s="13" t="str">
        <f>Tableau1[[#This Row],[Authors]]&amp;", "&amp;Tableau1[[#This Row],[Title]]&amp;" "&amp;Tableau1[[#This Row],[Journal]]&amp;". "&amp;Tableau1[[#This Row],[Year]]</f>
        <v>Zhu X, Zhao R, Wang Y, Ouyang L, Yang J, Li Y, Pi L., Refractive state and optical compositions of preterm children with and without retinopathy of prematurity in the first 6 years of life. Medicine (Baltimore). 2017</v>
      </c>
    </row>
    <row r="2457" spans="1:29" x14ac:dyDescent="0.3">
      <c r="A2457">
        <v>465</v>
      </c>
      <c r="B2457" t="s">
        <v>3728</v>
      </c>
      <c r="C2457" t="s">
        <v>13988</v>
      </c>
      <c r="D2457" t="s">
        <v>24148</v>
      </c>
      <c r="E2457" t="s">
        <v>2511</v>
      </c>
      <c r="F2457" s="10"/>
      <c r="G2457">
        <v>2017</v>
      </c>
      <c r="J2457">
        <v>0.22101037888904096</v>
      </c>
      <c r="L2457" t="s">
        <v>34969</v>
      </c>
      <c r="M2457">
        <v>29208834</v>
      </c>
      <c r="Q2457" s="10"/>
      <c r="R2457" s="11">
        <f t="shared" si="76"/>
        <v>0</v>
      </c>
      <c r="U2457" s="11">
        <f t="shared" si="77"/>
        <v>0</v>
      </c>
      <c r="Y2457" s="11">
        <f>IF(SUM(Tableau1[[#This Row],[Other access]:[Sci-hub access]])&gt;=1,1,0)</f>
        <v>0</v>
      </c>
      <c r="Z2457" s="12">
        <f>IF(OR(Tableau1[[#This Row],[Access R1 + S1+ T1 ]]&gt;=1,Tableau1[[#This Row],[Access V1 +W1 + X1]]&gt;=1),1,0)</f>
        <v>0</v>
      </c>
      <c r="AB2457" s="10" t="str">
        <f>Tableau1[[#This Row],[DOI]]</f>
        <v>doi: 10.4103/ijo.IJO_620_17</v>
      </c>
      <c r="AC2457" s="13" t="str">
        <f>Tableau1[[#This Row],[Authors]]&amp;", "&amp;Tableau1[[#This Row],[Title]]&amp;" "&amp;Tableau1[[#This Row],[Journal]]&amp;". "&amp;Tableau1[[#This Row],[Year]]</f>
        <v>Shekhawat N, Goyal K., Sutureless glueless intrascleral fixation of posterior chamber intraocular lens: Boon for aphakic. Indian J Ophthalmol. 2017</v>
      </c>
    </row>
    <row r="2458" spans="1:29" ht="28.8" x14ac:dyDescent="0.3">
      <c r="A2458">
        <v>9540</v>
      </c>
      <c r="B2458" t="s">
        <v>12102</v>
      </c>
      <c r="C2458" t="s">
        <v>16119</v>
      </c>
      <c r="D2458" t="s">
        <v>32548</v>
      </c>
      <c r="E2458" t="s">
        <v>2468</v>
      </c>
      <c r="F2458" s="10"/>
      <c r="G2458">
        <v>2017</v>
      </c>
      <c r="J2458">
        <v>0.22109263158354853</v>
      </c>
      <c r="L2458" t="s">
        <v>43822</v>
      </c>
      <c r="M2458">
        <v>27661993</v>
      </c>
      <c r="Q2458" s="10"/>
      <c r="R2458" s="11">
        <f t="shared" si="76"/>
        <v>0</v>
      </c>
      <c r="U2458" s="11">
        <f t="shared" si="77"/>
        <v>0</v>
      </c>
      <c r="Y2458" s="11">
        <f>IF(SUM(Tableau1[[#This Row],[Other access]:[Sci-hub access]])&gt;=1,1,0)</f>
        <v>0</v>
      </c>
      <c r="Z2458" s="12">
        <f>IF(OR(Tableau1[[#This Row],[Access R1 + S1+ T1 ]]&gt;=1,Tableau1[[#This Row],[Access V1 +W1 + X1]]&gt;=1),1,0)</f>
        <v>0</v>
      </c>
      <c r="AB2458" s="10" t="str">
        <f>Tableau1[[#This Row],[DOI]]</f>
        <v>doi: 10.1097/IJG.0000000000000552</v>
      </c>
      <c r="AC2458" s="13" t="str">
        <f>Tableau1[[#This Row],[Authors]]&amp;", "&amp;Tableau1[[#This Row],[Title]]&amp;" "&amp;Tableau1[[#This Row],[Journal]]&amp;". "&amp;Tableau1[[#This Row],[Year]]</f>
        <v>Inazaki H, Kobayashi S, Anzai Y, Satoh H, Sato S, Inoue M, Yamane S, Kadonosono K., Efficacy of the Additional Use of Ripasudil, a Rho-Kinase Inhibitor, in Patients With Glaucoma Inadequately Controlled Under Maximum Medical Therapy. J Glaucoma. 2017</v>
      </c>
    </row>
    <row r="2459" spans="1:29" x14ac:dyDescent="0.3">
      <c r="A2459">
        <v>4172</v>
      </c>
      <c r="B2459" t="s">
        <v>7313</v>
      </c>
      <c r="C2459" t="s">
        <v>17550</v>
      </c>
      <c r="D2459" t="s">
        <v>27741</v>
      </c>
      <c r="E2459" t="s">
        <v>2443</v>
      </c>
      <c r="F2459" s="10"/>
      <c r="G2459">
        <v>2017</v>
      </c>
      <c r="J2459">
        <v>0.2212015077217796</v>
      </c>
      <c r="L2459" t="s">
        <v>38603</v>
      </c>
      <c r="M2459">
        <v>28475701</v>
      </c>
      <c r="Q2459" s="10"/>
      <c r="R2459" s="11">
        <f t="shared" si="76"/>
        <v>0</v>
      </c>
      <c r="U2459" s="11">
        <f t="shared" si="77"/>
        <v>0</v>
      </c>
      <c r="Y2459" s="11">
        <f>IF(SUM(Tableau1[[#This Row],[Other access]:[Sci-hub access]])&gt;=1,1,0)</f>
        <v>0</v>
      </c>
      <c r="Z2459" s="12">
        <f>IF(OR(Tableau1[[#This Row],[Access R1 + S1+ T1 ]]&gt;=1,Tableau1[[#This Row],[Access V1 +W1 + X1]]&gt;=1),1,0)</f>
        <v>0</v>
      </c>
      <c r="AB2459" s="10" t="str">
        <f>Tableau1[[#This Row],[DOI]]</f>
        <v>doi: 10.1167/iovs.16-21287</v>
      </c>
      <c r="AC2459" s="13" t="str">
        <f>Tableau1[[#This Row],[Authors]]&amp;", "&amp;Tableau1[[#This Row],[Title]]&amp;" "&amp;Tableau1[[#This Row],[Journal]]&amp;". "&amp;Tableau1[[#This Row],[Year]]</f>
        <v>Yuan L, Yao H, Xu Y, Chen M, Deng J, Song Y, Sui T, Wang Y, Huang Y, Li Z, Lai L., CRISPR/Cas9-Mediated Mutation of αA-Crystallin Gene Induces Congenital Cataracts in Rabbits. Invest Ophthalmol Vis Sci. 2017</v>
      </c>
    </row>
    <row r="2460" spans="1:29" ht="28.8" x14ac:dyDescent="0.3">
      <c r="A2460">
        <v>2492</v>
      </c>
      <c r="B2460" t="s">
        <v>5714</v>
      </c>
      <c r="C2460" t="s">
        <v>15960</v>
      </c>
      <c r="D2460" t="s">
        <v>26137</v>
      </c>
      <c r="E2460" t="s">
        <v>2704</v>
      </c>
      <c r="F2460" s="10"/>
      <c r="G2460">
        <v>2018</v>
      </c>
      <c r="J2460">
        <v>0.22120415984812625</v>
      </c>
      <c r="L2460" t="s">
        <v>36956</v>
      </c>
      <c r="M2460">
        <v>28737626</v>
      </c>
      <c r="Q2460" s="10"/>
      <c r="R2460" s="11">
        <f t="shared" si="76"/>
        <v>0</v>
      </c>
      <c r="U2460" s="11">
        <f t="shared" si="77"/>
        <v>0</v>
      </c>
      <c r="Y2460" s="11">
        <f>IF(SUM(Tableau1[[#This Row],[Other access]:[Sci-hub access]])&gt;=1,1,0)</f>
        <v>0</v>
      </c>
      <c r="Z2460" s="12">
        <f>IF(OR(Tableau1[[#This Row],[Access R1 + S1+ T1 ]]&gt;=1,Tableau1[[#This Row],[Access V1 +W1 + X1]]&gt;=1),1,0)</f>
        <v>0</v>
      </c>
      <c r="AB2460" s="10" t="str">
        <f>Tableau1[[#This Row],[DOI]]</f>
        <v>doi: 10.1097/INF.0000000000001690</v>
      </c>
      <c r="AC2460" s="13" t="str">
        <f>Tableau1[[#This Row],[Authors]]&amp;", "&amp;Tableau1[[#This Row],[Title]]&amp;" "&amp;Tableau1[[#This Row],[Journal]]&amp;". "&amp;Tableau1[[#This Row],[Year]]</f>
        <v>Ramos R, Viana R, Brainer-Lima A, FloreÂncio T, Carvalho MD, van der Linden V, Amorim A, Rocha MA, Medeiros F., Perinatal Chikungunya Virus-associated Encephalitis Leading to Postnatal-Onset Microcephaly and Optic Atrophy. Pediatr Infect Dis J. 2018</v>
      </c>
    </row>
    <row r="2461" spans="1:29" ht="28.8" x14ac:dyDescent="0.3">
      <c r="A2461">
        <v>5823</v>
      </c>
      <c r="B2461" t="s">
        <v>8841</v>
      </c>
      <c r="C2461" t="s">
        <v>19058</v>
      </c>
      <c r="D2461" t="s">
        <v>29271</v>
      </c>
      <c r="E2461" t="s">
        <v>2443</v>
      </c>
      <c r="F2461" s="10"/>
      <c r="G2461">
        <v>2017</v>
      </c>
      <c r="J2461">
        <v>0.2212417624097488</v>
      </c>
      <c r="L2461" t="s">
        <v>40205</v>
      </c>
      <c r="M2461">
        <v>28282490</v>
      </c>
      <c r="Q2461" s="10"/>
      <c r="R2461" s="11">
        <f t="shared" si="76"/>
        <v>0</v>
      </c>
      <c r="U2461" s="11">
        <f t="shared" si="77"/>
        <v>0</v>
      </c>
      <c r="Y2461" s="11">
        <f>IF(SUM(Tableau1[[#This Row],[Other access]:[Sci-hub access]])&gt;=1,1,0)</f>
        <v>0</v>
      </c>
      <c r="Z2461" s="12">
        <f>IF(OR(Tableau1[[#This Row],[Access R1 + S1+ T1 ]]&gt;=1,Tableau1[[#This Row],[Access V1 +W1 + X1]]&gt;=1),1,0)</f>
        <v>0</v>
      </c>
      <c r="AB2461" s="10" t="str">
        <f>Tableau1[[#This Row],[DOI]]</f>
        <v>doi: 10.1167/iovs.16-20986</v>
      </c>
      <c r="AC2461" s="13" t="str">
        <f>Tableau1[[#This Row],[Authors]]&amp;", "&amp;Tableau1[[#This Row],[Title]]&amp;" "&amp;Tableau1[[#This Row],[Journal]]&amp;". "&amp;Tableau1[[#This Row],[Year]]</f>
        <v>Gootwine E, Abu-Siam M, Obolensky A, Rosov A, Honig H, Nitzan T, Shirak A, Ezra-Elia R, Yamin E, Banin E, Averbukh E, Hauswirth WW, Ofri R, Seroussi E., Gene Augmentation Therapy for a Missense Substitution in the cGMP-Binding Domain of Ovine CNGA3 Gene Restores Vision in Day-Blind Sheep. Invest Ophthalmol Vis Sci. 2017</v>
      </c>
    </row>
    <row r="2462" spans="1:29" x14ac:dyDescent="0.3">
      <c r="A2462">
        <v>6592</v>
      </c>
      <c r="B2462" t="s">
        <v>9507</v>
      </c>
      <c r="C2462" t="s">
        <v>19714</v>
      </c>
      <c r="D2462" t="s">
        <v>29939</v>
      </c>
      <c r="E2462" t="s">
        <v>2443</v>
      </c>
      <c r="F2462" s="10"/>
      <c r="G2462">
        <v>2017</v>
      </c>
      <c r="J2462">
        <v>0.22124192078650318</v>
      </c>
      <c r="L2462" t="s">
        <v>40957</v>
      </c>
      <c r="M2462">
        <v>28192795</v>
      </c>
      <c r="Q2462" s="10"/>
      <c r="R2462" s="11">
        <f t="shared" si="76"/>
        <v>0</v>
      </c>
      <c r="U2462" s="11">
        <f t="shared" si="77"/>
        <v>0</v>
      </c>
      <c r="Y2462" s="11">
        <f>IF(SUM(Tableau1[[#This Row],[Other access]:[Sci-hub access]])&gt;=1,1,0)</f>
        <v>0</v>
      </c>
      <c r="Z2462" s="12">
        <f>IF(OR(Tableau1[[#This Row],[Access R1 + S1+ T1 ]]&gt;=1,Tableau1[[#This Row],[Access V1 +W1 + X1]]&gt;=1),1,0)</f>
        <v>0</v>
      </c>
      <c r="AB2462" s="10" t="str">
        <f>Tableau1[[#This Row],[DOI]]</f>
        <v>doi: 10.1167/iovs.16-20607</v>
      </c>
      <c r="AC2462" s="13" t="str">
        <f>Tableau1[[#This Row],[Authors]]&amp;", "&amp;Tableau1[[#This Row],[Title]]&amp;" "&amp;Tableau1[[#This Row],[Journal]]&amp;". "&amp;Tableau1[[#This Row],[Year]]</f>
        <v>Xiao W, Zhu Z, Odouard C, Xiao O, Guo X, He M., Wide-Field En Face Swept-Source Optical Coherence Tomography Features of Extrafoveal Retinoschisis in Highly Myopic Eyes. Invest Ophthalmol Vis Sci. 2017</v>
      </c>
    </row>
    <row r="2463" spans="1:29" ht="28.8" x14ac:dyDescent="0.3">
      <c r="A2463">
        <v>5217</v>
      </c>
      <c r="B2463" t="s">
        <v>8286</v>
      </c>
      <c r="C2463" t="s">
        <v>18510</v>
      </c>
      <c r="D2463" t="s">
        <v>28716</v>
      </c>
      <c r="E2463" t="s">
        <v>2448</v>
      </c>
      <c r="F2463" s="10"/>
      <c r="G2463">
        <v>2017</v>
      </c>
      <c r="J2463">
        <v>0.2212463957456553</v>
      </c>
      <c r="L2463" t="s">
        <v>39618</v>
      </c>
      <c r="M2463">
        <v>28361176</v>
      </c>
      <c r="Q2463" s="10"/>
      <c r="R2463" s="11">
        <f t="shared" si="76"/>
        <v>0</v>
      </c>
      <c r="U2463" s="11">
        <f t="shared" si="77"/>
        <v>0</v>
      </c>
      <c r="Y2463" s="11">
        <f>IF(SUM(Tableau1[[#This Row],[Other access]:[Sci-hub access]])&gt;=1,1,0)</f>
        <v>0</v>
      </c>
      <c r="Z2463" s="12">
        <f>IF(OR(Tableau1[[#This Row],[Access R1 + S1+ T1 ]]&gt;=1,Tableau1[[#This Row],[Access V1 +W1 + X1]]&gt;=1),1,0)</f>
        <v>0</v>
      </c>
      <c r="AB2463" s="10" t="str">
        <f>Tableau1[[#This Row],[DOI]]</f>
        <v>doi: 10.1007/s00417-017-3650-9</v>
      </c>
      <c r="AC2463" s="13" t="str">
        <f>Tableau1[[#This Row],[Authors]]&amp;", "&amp;Tableau1[[#This Row],[Title]]&amp;" "&amp;Tableau1[[#This Row],[Journal]]&amp;". "&amp;Tableau1[[#This Row],[Year]]</f>
        <v>Dettoraki M, Kattamis A, Ladas I, Maragkos K, Koutsandrea C, Chatzistefanou K, Laios K, Brouzas D, Moschos MM., Electrophysiological assessment for early detection of retinal dysfunction in β-thalassemia major patients. Graefes Arch Clin Exp Ophthalmol. 2017</v>
      </c>
    </row>
    <row r="2464" spans="1:29" x14ac:dyDescent="0.3">
      <c r="A2464">
        <v>4260</v>
      </c>
      <c r="B2464" t="s">
        <v>7395</v>
      </c>
      <c r="C2464" t="s">
        <v>17631</v>
      </c>
      <c r="D2464" t="s">
        <v>27823</v>
      </c>
      <c r="E2464" t="s">
        <v>34050</v>
      </c>
      <c r="F2464" s="10"/>
      <c r="G2464">
        <v>2017</v>
      </c>
      <c r="J2464">
        <v>0.22135478868796832</v>
      </c>
      <c r="L2464" t="s">
        <v>38687</v>
      </c>
      <c r="M2464">
        <v>28463575</v>
      </c>
      <c r="Q2464" s="10"/>
      <c r="R2464" s="11">
        <f t="shared" si="76"/>
        <v>0</v>
      </c>
      <c r="U2464" s="11">
        <f t="shared" si="77"/>
        <v>0</v>
      </c>
      <c r="Y2464" s="11">
        <f>IF(SUM(Tableau1[[#This Row],[Other access]:[Sci-hub access]])&gt;=1,1,0)</f>
        <v>0</v>
      </c>
      <c r="Z2464" s="12">
        <f>IF(OR(Tableau1[[#This Row],[Access R1 + S1+ T1 ]]&gt;=1,Tableau1[[#This Row],[Access V1 +W1 + X1]]&gt;=1),1,0)</f>
        <v>0</v>
      </c>
      <c r="AB2464" s="10" t="str">
        <f>Tableau1[[#This Row],[DOI]]</f>
        <v>doi: 10.1080/09273972.2017.1317820</v>
      </c>
      <c r="AC2464" s="13" t="str">
        <f>Tableau1[[#This Row],[Authors]]&amp;", "&amp;Tableau1[[#This Row],[Title]]&amp;" "&amp;Tableau1[[#This Row],[Journal]]&amp;". "&amp;Tableau1[[#This Row],[Year]]</f>
        <v>Hashemi H, Nabovati P, Yekta A, Ostadimoghaddam H, Behnia B, Khabazkhoob M., The Prevalence of Strabismus, Heterophorias, and Their Associated Factors in Underserved Rural Areas of Iran. Strabismus. 2017</v>
      </c>
    </row>
    <row r="2465" spans="1:29" x14ac:dyDescent="0.3">
      <c r="A2465">
        <v>3598</v>
      </c>
      <c r="B2465" t="s">
        <v>6770</v>
      </c>
      <c r="C2465" t="s">
        <v>17012</v>
      </c>
      <c r="D2465" t="s">
        <v>27194</v>
      </c>
      <c r="E2465" t="s">
        <v>2785</v>
      </c>
      <c r="F2465" s="10"/>
      <c r="G2465">
        <v>2017</v>
      </c>
      <c r="J2465">
        <v>0.22138933513510939</v>
      </c>
      <c r="L2465" t="s">
        <v>38044</v>
      </c>
      <c r="M2465">
        <v>28562431</v>
      </c>
      <c r="Q2465" s="10"/>
      <c r="R2465" s="11">
        <f t="shared" si="76"/>
        <v>0</v>
      </c>
      <c r="U2465" s="11">
        <f t="shared" si="77"/>
        <v>0</v>
      </c>
      <c r="Y2465" s="11">
        <f>IF(SUM(Tableau1[[#This Row],[Other access]:[Sci-hub access]])&gt;=1,1,0)</f>
        <v>0</v>
      </c>
      <c r="Z2465" s="12">
        <f>IF(OR(Tableau1[[#This Row],[Access R1 + S1+ T1 ]]&gt;=1,Tableau1[[#This Row],[Access V1 +W1 + X1]]&gt;=1),1,0)</f>
        <v>0</v>
      </c>
      <c r="AB2465" s="10" t="str">
        <f>Tableau1[[#This Row],[DOI]]</f>
        <v>doi: 10.1097/DSS.0000000000001212</v>
      </c>
      <c r="AC2465" s="13" t="str">
        <f>Tableau1[[#This Row],[Authors]]&amp;", "&amp;Tableau1[[#This Row],[Title]]&amp;" "&amp;Tableau1[[#This Row],[Journal]]&amp;". "&amp;Tableau1[[#This Row],[Year]]</f>
        <v>Belinsky I, Connolly K, Nehal K, Marr B., Lacrimal Apparatus Defect Repair: Use of the Monocanalicular Silicone Stent. Dermatol Surg. 2017</v>
      </c>
    </row>
    <row r="2466" spans="1:29" x14ac:dyDescent="0.3">
      <c r="A2466">
        <v>4509</v>
      </c>
      <c r="B2466" t="s">
        <v>7632</v>
      </c>
      <c r="C2466" t="s">
        <v>17867</v>
      </c>
      <c r="D2466" t="s">
        <v>28061</v>
      </c>
      <c r="E2466" t="s">
        <v>2441</v>
      </c>
      <c r="F2466" s="10"/>
      <c r="G2466">
        <v>2017</v>
      </c>
      <c r="J2466">
        <v>0.22141786196262714</v>
      </c>
      <c r="L2466" t="s">
        <v>38927</v>
      </c>
      <c r="M2466">
        <v>28438415</v>
      </c>
      <c r="Q2466" s="10"/>
      <c r="R2466" s="11">
        <f t="shared" si="76"/>
        <v>0</v>
      </c>
      <c r="U2466" s="11">
        <f t="shared" si="77"/>
        <v>0</v>
      </c>
      <c r="Y2466" s="11">
        <f>IF(SUM(Tableau1[[#This Row],[Other access]:[Sci-hub access]])&gt;=1,1,0)</f>
        <v>0</v>
      </c>
      <c r="Z2466" s="12">
        <f>IF(OR(Tableau1[[#This Row],[Access R1 + S1+ T1 ]]&gt;=1,Tableau1[[#This Row],[Access V1 +W1 + X1]]&gt;=1),1,0)</f>
        <v>0</v>
      </c>
      <c r="AB2466" s="10" t="str">
        <f>Tableau1[[#This Row],[DOI]]</f>
        <v>doi: 10.1016/j.ophtha.2017.03.034</v>
      </c>
      <c r="AC2466" s="13" t="str">
        <f>Tableau1[[#This Row],[Authors]]&amp;", "&amp;Tableau1[[#This Row],[Title]]&amp;" "&amp;Tableau1[[#This Row],[Journal]]&amp;". "&amp;Tableau1[[#This Row],[Year]]</f>
        <v>Herrinton LJ, Liu L, Alexeeff S, Carolan J, Shorstein NH., Immediate Sequential vs. Delayed Sequential Bilateral Cataract Surgery: Retrospective Comparison of Postoperative Visual Outcomes. Ophthalmology. 2017</v>
      </c>
    </row>
    <row r="2467" spans="1:29" x14ac:dyDescent="0.3">
      <c r="A2467">
        <v>2802</v>
      </c>
      <c r="B2467" t="s">
        <v>6006</v>
      </c>
      <c r="C2467" t="s">
        <v>16252</v>
      </c>
      <c r="D2467" t="s">
        <v>26430</v>
      </c>
      <c r="E2467" t="s">
        <v>2613</v>
      </c>
      <c r="F2467" s="10"/>
      <c r="G2467">
        <v>2017</v>
      </c>
      <c r="J2467">
        <v>0.22143102076688781</v>
      </c>
      <c r="L2467" t="s">
        <v>37261</v>
      </c>
      <c r="M2467">
        <v>28682023</v>
      </c>
      <c r="Q2467" s="10"/>
      <c r="R2467" s="11">
        <f t="shared" si="76"/>
        <v>0</v>
      </c>
      <c r="U2467" s="11">
        <f t="shared" si="77"/>
        <v>0</v>
      </c>
      <c r="Y2467" s="11">
        <f>IF(SUM(Tableau1[[#This Row],[Other access]:[Sci-hub access]])&gt;=1,1,0)</f>
        <v>0</v>
      </c>
      <c r="Z2467" s="12">
        <f>IF(OR(Tableau1[[#This Row],[Access R1 + S1+ T1 ]]&gt;=1,Tableau1[[#This Row],[Access V1 +W1 + X1]]&gt;=1),1,0)</f>
        <v>0</v>
      </c>
      <c r="AB2467" s="10" t="str">
        <f>Tableau1[[#This Row],[DOI]]</f>
        <v>doi: 10.3341/kjo.2016.0090</v>
      </c>
      <c r="AC2467" s="13" t="str">
        <f>Tableau1[[#This Row],[Authors]]&amp;", "&amp;Tableau1[[#This Row],[Title]]&amp;" "&amp;Tableau1[[#This Row],[Journal]]&amp;". "&amp;Tableau1[[#This Row],[Year]]</f>
        <v>Kang YK, Im JC, Shin JP, Kim IT, Park DH., Short-term Analysis of the Residual Volume of an Eye Drop Following 23-Gauge Microincision Vitrectomy Surgery. Korean J Ophthalmol. 2017</v>
      </c>
    </row>
    <row r="2468" spans="1:29" x14ac:dyDescent="0.3">
      <c r="A2468">
        <v>3122</v>
      </c>
      <c r="B2468" t="s">
        <v>6311</v>
      </c>
      <c r="C2468" t="s">
        <v>16554</v>
      </c>
      <c r="D2468" t="s">
        <v>26735</v>
      </c>
      <c r="E2468" t="s">
        <v>2443</v>
      </c>
      <c r="F2468" s="10"/>
      <c r="G2468">
        <v>2017</v>
      </c>
      <c r="J2468">
        <v>0.22145806682274682</v>
      </c>
      <c r="L2468" t="s">
        <v>37576</v>
      </c>
      <c r="M2468">
        <v>28632879</v>
      </c>
      <c r="Q2468" s="10"/>
      <c r="R2468" s="11">
        <f t="shared" si="76"/>
        <v>0</v>
      </c>
      <c r="U2468" s="11">
        <f t="shared" si="77"/>
        <v>0</v>
      </c>
      <c r="Y2468" s="11">
        <f>IF(SUM(Tableau1[[#This Row],[Other access]:[Sci-hub access]])&gt;=1,1,0)</f>
        <v>0</v>
      </c>
      <c r="Z2468" s="12">
        <f>IF(OR(Tableau1[[#This Row],[Access R1 + S1+ T1 ]]&gt;=1,Tableau1[[#This Row],[Access V1 +W1 + X1]]&gt;=1),1,0)</f>
        <v>0</v>
      </c>
      <c r="AB2468" s="10" t="str">
        <f>Tableau1[[#This Row],[DOI]]</f>
        <v>doi: 10.1167/iovs.16-20890</v>
      </c>
      <c r="AC2468" s="13" t="str">
        <f>Tableau1[[#This Row],[Authors]]&amp;", "&amp;Tableau1[[#This Row],[Title]]&amp;" "&amp;Tableau1[[#This Row],[Journal]]&amp;". "&amp;Tableau1[[#This Row],[Year]]</f>
        <v>Giannini D, Lombardo G, Mariotti L, Devaney N, Serrao S, Lombardo M., Reliability and Agreement Between Metrics of Cone Spacing in Adaptive Optics Images of the Human Retinal Photoreceptor Mosaic. Invest Ophthalmol Vis Sci. 2017</v>
      </c>
    </row>
    <row r="2469" spans="1:29" x14ac:dyDescent="0.3">
      <c r="A2469">
        <v>4249</v>
      </c>
      <c r="B2469" t="s">
        <v>7384</v>
      </c>
      <c r="C2469" t="s">
        <v>17620</v>
      </c>
      <c r="D2469" t="s">
        <v>27812</v>
      </c>
      <c r="E2469" t="s">
        <v>2942</v>
      </c>
      <c r="F2469" s="10"/>
      <c r="G2469">
        <v>2017</v>
      </c>
      <c r="J2469">
        <v>0.22168956621959335</v>
      </c>
      <c r="L2469" t="s">
        <v>38676</v>
      </c>
      <c r="M2469">
        <v>28465248</v>
      </c>
      <c r="Q2469" s="10"/>
      <c r="R2469" s="11">
        <f t="shared" si="76"/>
        <v>0</v>
      </c>
      <c r="U2469" s="11">
        <f t="shared" si="77"/>
        <v>0</v>
      </c>
      <c r="Y2469" s="11">
        <f>IF(SUM(Tableau1[[#This Row],[Other access]:[Sci-hub access]])&gt;=1,1,0)</f>
        <v>0</v>
      </c>
      <c r="Z2469" s="12">
        <f>IF(OR(Tableau1[[#This Row],[Access R1 + S1+ T1 ]]&gt;=1,Tableau1[[#This Row],[Access V1 +W1 + X1]]&gt;=1),1,0)</f>
        <v>0</v>
      </c>
      <c r="AB2469" s="10" t="str">
        <f>Tableau1[[#This Row],[DOI]]</f>
        <v>doi: 10.1016/j.preteyeres.2017.04.004</v>
      </c>
      <c r="AC2469" s="13" t="str">
        <f>Tableau1[[#This Row],[Authors]]&amp;", "&amp;Tableau1[[#This Row],[Title]]&amp;" "&amp;Tableau1[[#This Row],[Journal]]&amp;". "&amp;Tableau1[[#This Row],[Year]]</f>
        <v>Klingeborn M, Dismuke WM, Bowes Rickman C, Stamer WD., Roles of exosomes in the normal and diseased eye. Prog Retin Eye Res. 2017</v>
      </c>
    </row>
    <row r="2470" spans="1:29" x14ac:dyDescent="0.3">
      <c r="A2470">
        <v>2881</v>
      </c>
      <c r="B2470" t="s">
        <v>6080</v>
      </c>
      <c r="C2470" t="s">
        <v>16326</v>
      </c>
      <c r="D2470" t="s">
        <v>26504</v>
      </c>
      <c r="E2470" t="s">
        <v>2490</v>
      </c>
      <c r="F2470" s="10"/>
      <c r="G2470">
        <v>2017</v>
      </c>
      <c r="J2470">
        <v>0.22171739029385629</v>
      </c>
      <c r="L2470" t="s">
        <v>37339</v>
      </c>
      <c r="M2470">
        <v>28669779</v>
      </c>
      <c r="Q2470" s="10"/>
      <c r="R2470" s="11">
        <f t="shared" si="76"/>
        <v>0</v>
      </c>
      <c r="U2470" s="11">
        <f t="shared" si="77"/>
        <v>0</v>
      </c>
      <c r="Y2470" s="11">
        <f>IF(SUM(Tableau1[[#This Row],[Other access]:[Sci-hub access]])&gt;=1,1,0)</f>
        <v>0</v>
      </c>
      <c r="Z2470" s="12">
        <f>IF(OR(Tableau1[[#This Row],[Access R1 + S1+ T1 ]]&gt;=1,Tableau1[[#This Row],[Access V1 +W1 + X1]]&gt;=1),1,0)</f>
        <v>0</v>
      </c>
      <c r="AB2470" s="10" t="str">
        <f>Tableau1[[#This Row],[DOI]]</f>
        <v>doi: 10.1016/j.ajo.2017.06.020</v>
      </c>
      <c r="AC2470" s="13" t="str">
        <f>Tableau1[[#This Row],[Authors]]&amp;", "&amp;Tableau1[[#This Row],[Title]]&amp;" "&amp;Tableau1[[#This Row],[Journal]]&amp;". "&amp;Tableau1[[#This Row],[Year]]</f>
        <v>Chawla R, Kumar V, Tripathy K, Kumar A, Venkatesh P, Shaikh F, Vohra R, Molla K, Verma S., Combined Hamartoma of the Retina and Retinal Pigment Epithelium: An Optical Coherence Tomography-Based Reappraisal. Am J Ophthalmol. 2017</v>
      </c>
    </row>
    <row r="2471" spans="1:29" x14ac:dyDescent="0.3">
      <c r="A2471">
        <v>7812</v>
      </c>
      <c r="B2471" t="s">
        <v>1456</v>
      </c>
      <c r="C2471" t="s">
        <v>1457</v>
      </c>
      <c r="D2471" t="s">
        <v>1458</v>
      </c>
      <c r="E2471" t="s">
        <v>2956</v>
      </c>
      <c r="F2471" s="10"/>
      <c r="G2471">
        <v>2017</v>
      </c>
      <c r="J2471">
        <v>0.22177900567506315</v>
      </c>
      <c r="L2471" t="s">
        <v>42162</v>
      </c>
      <c r="M2471">
        <v>28052798</v>
      </c>
      <c r="Q2471" s="10"/>
      <c r="R2471" s="11">
        <f t="shared" si="76"/>
        <v>0</v>
      </c>
      <c r="U2471" s="11">
        <f t="shared" si="77"/>
        <v>0</v>
      </c>
      <c r="Y2471" s="11">
        <f>IF(SUM(Tableau1[[#This Row],[Other access]:[Sci-hub access]])&gt;=1,1,0)</f>
        <v>0</v>
      </c>
      <c r="Z2471" s="12">
        <f>IF(OR(Tableau1[[#This Row],[Access R1 + S1+ T1 ]]&gt;=1,Tableau1[[#This Row],[Access V1 +W1 + X1]]&gt;=1),1,0)</f>
        <v>0</v>
      </c>
      <c r="AB2471" s="10" t="str">
        <f>Tableau1[[#This Row],[DOI]]</f>
        <v>doi: 10.2500/aap.2017.38.4003</v>
      </c>
      <c r="AC2471" s="13" t="str">
        <f>Tableau1[[#This Row],[Authors]]&amp;", "&amp;Tableau1[[#This Row],[Title]]&amp;" "&amp;Tableau1[[#This Row],[Journal]]&amp;". "&amp;Tableau1[[#This Row],[Year]]</f>
        <v>Berger WE, Granet DB, Kabat AG., Diagnosis and management of allergic conjunctivitis in pediatric patients. Allergy Asthma Proc. 2017</v>
      </c>
    </row>
    <row r="2472" spans="1:29" x14ac:dyDescent="0.3">
      <c r="A2472">
        <v>7730</v>
      </c>
      <c r="B2472" t="s">
        <v>10498</v>
      </c>
      <c r="C2472" t="s">
        <v>20693</v>
      </c>
      <c r="D2472" t="s">
        <v>30934</v>
      </c>
      <c r="E2472" t="s">
        <v>2445</v>
      </c>
      <c r="F2472" s="10"/>
      <c r="G2472">
        <v>2017</v>
      </c>
      <c r="J2472">
        <v>0.22191421261394728</v>
      </c>
      <c r="L2472" t="s">
        <v>42081</v>
      </c>
      <c r="M2472">
        <v>28060148</v>
      </c>
      <c r="Q2472" s="10"/>
      <c r="R2472" s="11">
        <f t="shared" si="76"/>
        <v>0</v>
      </c>
      <c r="U2472" s="11">
        <f t="shared" si="77"/>
        <v>0</v>
      </c>
      <c r="Y2472" s="11">
        <f>IF(SUM(Tableau1[[#This Row],[Other access]:[Sci-hub access]])&gt;=1,1,0)</f>
        <v>0</v>
      </c>
      <c r="Z2472" s="12">
        <f>IF(OR(Tableau1[[#This Row],[Access R1 + S1+ T1 ]]&gt;=1,Tableau1[[#This Row],[Access V1 +W1 + X1]]&gt;=1),1,0)</f>
        <v>0</v>
      </c>
      <c r="AB2472" s="10" t="str">
        <f>Tableau1[[#This Row],[DOI]]</f>
        <v>doi: 10.1097/IAE.0000000000001440</v>
      </c>
      <c r="AC2472" s="13" t="str">
        <f>Tableau1[[#This Row],[Authors]]&amp;", "&amp;Tableau1[[#This Row],[Title]]&amp;" "&amp;Tableau1[[#This Row],[Journal]]&amp;". "&amp;Tableau1[[#This Row],[Year]]</f>
        <v>Chhablani J, Dedhia CJ, Peguda HK, Stewart M., SHORT-TERM SAFETY OF 2 MG INTRAVITREAL ZIV-AFLIBERCEPT. Retina. 2017</v>
      </c>
    </row>
    <row r="2473" spans="1:29" x14ac:dyDescent="0.3">
      <c r="A2473">
        <v>3799</v>
      </c>
      <c r="B2473" t="s">
        <v>6965</v>
      </c>
      <c r="C2473" t="s">
        <v>17205</v>
      </c>
      <c r="D2473" t="s">
        <v>27389</v>
      </c>
      <c r="E2473" t="s">
        <v>34122</v>
      </c>
      <c r="F2473" s="10"/>
      <c r="G2473">
        <v>2017</v>
      </c>
      <c r="J2473">
        <v>0.22195428015000718</v>
      </c>
      <c r="L2473" t="s">
        <v>38242</v>
      </c>
      <c r="M2473">
        <v>28529272</v>
      </c>
      <c r="Q2473" s="10"/>
      <c r="R2473" s="11">
        <f t="shared" si="76"/>
        <v>0</v>
      </c>
      <c r="U2473" s="11">
        <f t="shared" si="77"/>
        <v>0</v>
      </c>
      <c r="Y2473" s="11">
        <f>IF(SUM(Tableau1[[#This Row],[Other access]:[Sci-hub access]])&gt;=1,1,0)</f>
        <v>0</v>
      </c>
      <c r="Z2473" s="12">
        <f>IF(OR(Tableau1[[#This Row],[Access R1 + S1+ T1 ]]&gt;=1,Tableau1[[#This Row],[Access V1 +W1 + X1]]&gt;=1),1,0)</f>
        <v>0</v>
      </c>
      <c r="AB2473" s="10" t="str">
        <f>Tableau1[[#This Row],[DOI]]</f>
        <v>doi: 10.1292/jvms.17-0078</v>
      </c>
      <c r="AC2473" s="13" t="str">
        <f>Tableau1[[#This Row],[Authors]]&amp;", "&amp;Tableau1[[#This Row],[Title]]&amp;" "&amp;Tableau1[[#This Row],[Journal]]&amp;". "&amp;Tableau1[[#This Row],[Year]]</f>
        <v>Sato R, Onda K, Murakami M, Ito D, Madarame H., Congenital anterior staphyloma associated with Peters' anomaly and aphakia in a Holstein calf. J Vet Med Sci. 2017</v>
      </c>
    </row>
    <row r="2474" spans="1:29" x14ac:dyDescent="0.3">
      <c r="A2474">
        <v>11068</v>
      </c>
      <c r="B2474" t="s">
        <v>13489</v>
      </c>
      <c r="C2474" t="s">
        <v>22486</v>
      </c>
      <c r="D2474" t="s">
        <v>33943</v>
      </c>
      <c r="E2474" t="s">
        <v>2469</v>
      </c>
      <c r="F2474" s="10"/>
      <c r="G2474">
        <v>2017</v>
      </c>
      <c r="J2474">
        <v>0.22220180276920309</v>
      </c>
      <c r="L2474" t="s">
        <v>45309</v>
      </c>
      <c r="M2474">
        <v>26146801</v>
      </c>
      <c r="Q2474" s="10"/>
      <c r="R2474" s="11">
        <f t="shared" si="76"/>
        <v>0</v>
      </c>
      <c r="U2474" s="11">
        <f t="shared" si="77"/>
        <v>0</v>
      </c>
      <c r="Y2474" s="11">
        <f>IF(SUM(Tableau1[[#This Row],[Other access]:[Sci-hub access]])&gt;=1,1,0)</f>
        <v>0</v>
      </c>
      <c r="Z2474" s="12">
        <f>IF(OR(Tableau1[[#This Row],[Access R1 + S1+ T1 ]]&gt;=1,Tableau1[[#This Row],[Access V1 +W1 + X1]]&gt;=1),1,0)</f>
        <v>0</v>
      </c>
      <c r="AB2474" s="10" t="str">
        <f>Tableau1[[#This Row],[DOI]]</f>
        <v>doi: 10.3109/08820538.2015.1046557</v>
      </c>
      <c r="AC2474" s="13" t="str">
        <f>Tableau1[[#This Row],[Authors]]&amp;", "&amp;Tableau1[[#This Row],[Title]]&amp;" "&amp;Tableau1[[#This Row],[Journal]]&amp;". "&amp;Tableau1[[#This Row],[Year]]</f>
        <v>Toprak I, Yaylalı V, Yildirim C., Diagnostic Consistency and Relation Between Optical Coherence Tomography and Standard Automated Perimetry in Primary Open-Angle Glaucoma. Semin Ophthalmol. 2017</v>
      </c>
    </row>
    <row r="2475" spans="1:29" x14ac:dyDescent="0.3">
      <c r="A2475">
        <v>3267</v>
      </c>
      <c r="B2475" t="s">
        <v>6450</v>
      </c>
      <c r="C2475" t="s">
        <v>16693</v>
      </c>
      <c r="D2475" t="s">
        <v>26874</v>
      </c>
      <c r="E2475" t="s">
        <v>2585</v>
      </c>
      <c r="F2475" s="10"/>
      <c r="G2475">
        <v>2017</v>
      </c>
      <c r="J2475">
        <v>0.22220582334893058</v>
      </c>
      <c r="L2475" t="s">
        <v>37720</v>
      </c>
      <c r="M2475">
        <v>28611158</v>
      </c>
      <c r="Q2475" s="10"/>
      <c r="R2475" s="11">
        <f t="shared" si="76"/>
        <v>0</v>
      </c>
      <c r="U2475" s="11">
        <f t="shared" si="77"/>
        <v>0</v>
      </c>
      <c r="Y2475" s="11">
        <f>IF(SUM(Tableau1[[#This Row],[Other access]:[Sci-hub access]])&gt;=1,1,0)</f>
        <v>0</v>
      </c>
      <c r="Z2475" s="12">
        <f>IF(OR(Tableau1[[#This Row],[Access R1 + S1+ T1 ]]&gt;=1,Tableau1[[#This Row],[Access V1 +W1 + X1]]&gt;=1),1,0)</f>
        <v>0</v>
      </c>
      <c r="AB2475" s="10" t="str">
        <f>Tableau1[[#This Row],[DOI]]</f>
        <v>doi: 10.1084/jem.20161864</v>
      </c>
      <c r="AC2475" s="13" t="str">
        <f>Tableau1[[#This Row],[Authors]]&amp;", "&amp;Tableau1[[#This Row],[Title]]&amp;" "&amp;Tableau1[[#This Row],[Journal]]&amp;". "&amp;Tableau1[[#This Row],[Year]]</f>
        <v>Kozai M, Kubo Y, Katakai T, Kondo H, Kiyonari H, Schaeuble K, Luther SA, Ishimaru N, Ohigashi I, Takahama Y., Essential role of CCL21 in establishment of central self-tolerance in T cells. J Exp Med. 2017</v>
      </c>
    </row>
    <row r="2476" spans="1:29" x14ac:dyDescent="0.3">
      <c r="A2476">
        <v>2162</v>
      </c>
      <c r="B2476" t="s">
        <v>5397</v>
      </c>
      <c r="C2476" t="s">
        <v>15642</v>
      </c>
      <c r="D2476" t="s">
        <v>25819</v>
      </c>
      <c r="E2476" t="s">
        <v>2448</v>
      </c>
      <c r="F2476" s="10"/>
      <c r="G2476">
        <v>2017</v>
      </c>
      <c r="J2476">
        <v>0.22225764876126564</v>
      </c>
      <c r="L2476" t="s">
        <v>36633</v>
      </c>
      <c r="M2476">
        <v>28808786</v>
      </c>
      <c r="Q2476" s="10"/>
      <c r="R2476" s="11">
        <f t="shared" si="76"/>
        <v>0</v>
      </c>
      <c r="U2476" s="11">
        <f t="shared" si="77"/>
        <v>0</v>
      </c>
      <c r="Y2476" s="11">
        <f>IF(SUM(Tableau1[[#This Row],[Other access]:[Sci-hub access]])&gt;=1,1,0)</f>
        <v>0</v>
      </c>
      <c r="Z2476" s="12">
        <f>IF(OR(Tableau1[[#This Row],[Access R1 + S1+ T1 ]]&gt;=1,Tableau1[[#This Row],[Access V1 +W1 + X1]]&gt;=1),1,0)</f>
        <v>0</v>
      </c>
      <c r="AB2476" s="10" t="str">
        <f>Tableau1[[#This Row],[DOI]]</f>
        <v>doi: 10.1007/s00417-017-3772-0</v>
      </c>
      <c r="AC2476" s="13" t="str">
        <f>Tableau1[[#This Row],[Authors]]&amp;", "&amp;Tableau1[[#This Row],[Title]]&amp;" "&amp;Tableau1[[#This Row],[Journal]]&amp;". "&amp;Tableau1[[#This Row],[Year]]</f>
        <v>Hu L, Yang H, Ai M, Jiang S., Inhibition of TLR4 alleviates the inflammation and apoptosis of retinal ganglion cells in high glucose. Graefes Arch Clin Exp Ophthalmol. 2017</v>
      </c>
    </row>
    <row r="2477" spans="1:29" x14ac:dyDescent="0.3">
      <c r="A2477">
        <v>10728</v>
      </c>
      <c r="B2477" t="s">
        <v>13189</v>
      </c>
      <c r="C2477" t="s">
        <v>23352</v>
      </c>
      <c r="D2477" t="s">
        <v>33642</v>
      </c>
      <c r="E2477" t="s">
        <v>2469</v>
      </c>
      <c r="F2477" s="10"/>
      <c r="G2477">
        <v>2017</v>
      </c>
      <c r="J2477">
        <v>0.22232826929781691</v>
      </c>
      <c r="L2477" t="s">
        <v>44975</v>
      </c>
      <c r="M2477">
        <v>27078188</v>
      </c>
      <c r="Q2477" s="10"/>
      <c r="R2477" s="11">
        <f t="shared" si="76"/>
        <v>0</v>
      </c>
      <c r="U2477" s="11">
        <f t="shared" si="77"/>
        <v>0</v>
      </c>
      <c r="Y2477" s="11">
        <f>IF(SUM(Tableau1[[#This Row],[Other access]:[Sci-hub access]])&gt;=1,1,0)</f>
        <v>0</v>
      </c>
      <c r="Z2477" s="12">
        <f>IF(OR(Tableau1[[#This Row],[Access R1 + S1+ T1 ]]&gt;=1,Tableau1[[#This Row],[Access V1 +W1 + X1]]&gt;=1),1,0)</f>
        <v>0</v>
      </c>
      <c r="AB2477" s="10" t="str">
        <f>Tableau1[[#This Row],[DOI]]</f>
        <v>doi: 10.3109/08820538.2015.1120755</v>
      </c>
      <c r="AC2477" s="13" t="str">
        <f>Tableau1[[#This Row],[Authors]]&amp;", "&amp;Tableau1[[#This Row],[Title]]&amp;" "&amp;Tableau1[[#This Row],[Journal]]&amp;". "&amp;Tableau1[[#This Row],[Year]]</f>
        <v>Kocamış Sİ, Çakmak HB, Gerçeker S, Çağıl N., Long-Term Clinical Outcomes of Myopic Patients Having Thin Residual Corneal Thickness after Excimer Laser Surface Ablation. Semin Ophthalmol. 2017</v>
      </c>
    </row>
    <row r="2478" spans="1:29" ht="28.8" x14ac:dyDescent="0.3">
      <c r="A2478">
        <v>5271</v>
      </c>
      <c r="B2478" t="s">
        <v>8335</v>
      </c>
      <c r="C2478" t="s">
        <v>18559</v>
      </c>
      <c r="D2478" t="s">
        <v>28765</v>
      </c>
      <c r="E2478" t="s">
        <v>2468</v>
      </c>
      <c r="F2478" s="10"/>
      <c r="G2478">
        <v>2017</v>
      </c>
      <c r="J2478">
        <v>0.22245828953798552</v>
      </c>
      <c r="L2478" t="s">
        <v>39667</v>
      </c>
      <c r="M2478">
        <v>28355173</v>
      </c>
      <c r="Q2478" s="10"/>
      <c r="R2478" s="11">
        <f t="shared" si="76"/>
        <v>0</v>
      </c>
      <c r="U2478" s="11">
        <f t="shared" si="77"/>
        <v>0</v>
      </c>
      <c r="Y2478" s="11">
        <f>IF(SUM(Tableau1[[#This Row],[Other access]:[Sci-hub access]])&gt;=1,1,0)</f>
        <v>0</v>
      </c>
      <c r="Z2478" s="12">
        <f>IF(OR(Tableau1[[#This Row],[Access R1 + S1+ T1 ]]&gt;=1,Tableau1[[#This Row],[Access V1 +W1 + X1]]&gt;=1),1,0)</f>
        <v>0</v>
      </c>
      <c r="AB2478" s="10" t="str">
        <f>Tableau1[[#This Row],[DOI]]</f>
        <v>doi: 10.1097/IJG.0000000000000610</v>
      </c>
      <c r="AC2478" s="13" t="str">
        <f>Tableau1[[#This Row],[Authors]]&amp;", "&amp;Tableau1[[#This Row],[Title]]&amp;" "&amp;Tableau1[[#This Row],[Journal]]&amp;". "&amp;Tableau1[[#This Row],[Year]]</f>
        <v>Ghassibi MP, Chien JL, Patthanathamrongkasem T, Abumasmah RK, Rosman MS, Skaat A, Tello C, Liebmann JM, Ritch R, Park SC., Glaucoma Diagnostic Capability of Circumpapillary Retinal Nerve Fiber Layer Thickness in Circle Scans With Different Diameters. J Glaucoma. 2017</v>
      </c>
    </row>
    <row r="2479" spans="1:29" x14ac:dyDescent="0.3">
      <c r="A2479">
        <v>1787</v>
      </c>
      <c r="B2479" t="s">
        <v>5035</v>
      </c>
      <c r="C2479" t="s">
        <v>15282</v>
      </c>
      <c r="D2479" t="s">
        <v>25457</v>
      </c>
      <c r="E2479" t="s">
        <v>2448</v>
      </c>
      <c r="F2479" s="10"/>
      <c r="G2479">
        <v>2017</v>
      </c>
      <c r="J2479">
        <v>0.22253180034766862</v>
      </c>
      <c r="L2479" t="s">
        <v>36261</v>
      </c>
      <c r="M2479">
        <v>28875245</v>
      </c>
      <c r="Q2479" s="10"/>
      <c r="R2479" s="11">
        <f t="shared" si="76"/>
        <v>0</v>
      </c>
      <c r="U2479" s="11">
        <f t="shared" si="77"/>
        <v>0</v>
      </c>
      <c r="Y2479" s="11">
        <f>IF(SUM(Tableau1[[#This Row],[Other access]:[Sci-hub access]])&gt;=1,1,0)</f>
        <v>0</v>
      </c>
      <c r="Z2479" s="12">
        <f>IF(OR(Tableau1[[#This Row],[Access R1 + S1+ T1 ]]&gt;=1,Tableau1[[#This Row],[Access V1 +W1 + X1]]&gt;=1),1,0)</f>
        <v>0</v>
      </c>
      <c r="AB2479" s="10" t="str">
        <f>Tableau1[[#This Row],[DOI]]</f>
        <v>doi: 10.1007/s00417-017-3787-6</v>
      </c>
      <c r="AC2479" s="13" t="str">
        <f>Tableau1[[#This Row],[Authors]]&amp;", "&amp;Tableau1[[#This Row],[Title]]&amp;" "&amp;Tableau1[[#This Row],[Journal]]&amp;". "&amp;Tableau1[[#This Row],[Year]]</f>
        <v>Schwartz R, Rozenberg A, Loewenstein A, Goldstein M., The relation of somatotypes and stress response to central serous chorioretinopathy. Graefes Arch Clin Exp Ophthalmol. 2017</v>
      </c>
    </row>
    <row r="2480" spans="1:29" x14ac:dyDescent="0.3">
      <c r="A2480">
        <v>8565</v>
      </c>
      <c r="B2480" t="s">
        <v>11233</v>
      </c>
      <c r="C2480" t="s">
        <v>21417</v>
      </c>
      <c r="D2480" t="s">
        <v>31672</v>
      </c>
      <c r="E2480" t="s">
        <v>2440</v>
      </c>
      <c r="F2480" s="10"/>
      <c r="G2480">
        <v>2017</v>
      </c>
      <c r="J2480">
        <v>0.22264805735772208</v>
      </c>
      <c r="L2480" t="s">
        <v>42901</v>
      </c>
      <c r="M2480">
        <v>27890475</v>
      </c>
      <c r="Q2480" s="10"/>
      <c r="R2480" s="11">
        <f t="shared" si="76"/>
        <v>0</v>
      </c>
      <c r="U2480" s="11">
        <f t="shared" si="77"/>
        <v>0</v>
      </c>
      <c r="Y2480" s="11">
        <f>IF(SUM(Tableau1[[#This Row],[Other access]:[Sci-hub access]])&gt;=1,1,0)</f>
        <v>0</v>
      </c>
      <c r="Z2480" s="12">
        <f>IF(OR(Tableau1[[#This Row],[Access R1 + S1+ T1 ]]&gt;=1,Tableau1[[#This Row],[Access V1 +W1 + X1]]&gt;=1),1,0)</f>
        <v>0</v>
      </c>
      <c r="AB2480" s="10" t="str">
        <f>Tableau1[[#This Row],[DOI]]</f>
        <v>doi: 10.1016/j.exer.2016.11.016</v>
      </c>
      <c r="AC2480" s="13" t="str">
        <f>Tableau1[[#This Row],[Authors]]&amp;", "&amp;Tableau1[[#This Row],[Title]]&amp;" "&amp;Tableau1[[#This Row],[Journal]]&amp;". "&amp;Tableau1[[#This Row],[Year]]</f>
        <v>Tahir HJ, Rodrigo-Diaz E, Parry NR, Kelly JM, Carden D, Murray IJ., Slowed dark adaptation in older eyes; effect of location. Exp Eye Res. 2017</v>
      </c>
    </row>
    <row r="2481" spans="1:29" x14ac:dyDescent="0.3">
      <c r="A2481">
        <v>1520</v>
      </c>
      <c r="B2481" t="s">
        <v>4775</v>
      </c>
      <c r="C2481" t="s">
        <v>15025</v>
      </c>
      <c r="D2481" t="s">
        <v>25196</v>
      </c>
      <c r="E2481" t="s">
        <v>2462</v>
      </c>
      <c r="F2481" s="10"/>
      <c r="G2481">
        <v>2017</v>
      </c>
      <c r="J2481">
        <v>0.22264944402528386</v>
      </c>
      <c r="L2481" t="s">
        <v>36000</v>
      </c>
      <c r="M2481">
        <v>28931389</v>
      </c>
      <c r="Q2481" s="10"/>
      <c r="R2481" s="11">
        <f t="shared" si="76"/>
        <v>0</v>
      </c>
      <c r="U2481" s="11">
        <f t="shared" si="77"/>
        <v>0</v>
      </c>
      <c r="Y2481" s="11">
        <f>IF(SUM(Tableau1[[#This Row],[Other access]:[Sci-hub access]])&gt;=1,1,0)</f>
        <v>0</v>
      </c>
      <c r="Z2481" s="12">
        <f>IF(OR(Tableau1[[#This Row],[Access R1 + S1+ T1 ]]&gt;=1,Tableau1[[#This Row],[Access V1 +W1 + X1]]&gt;=1),1,0)</f>
        <v>0</v>
      </c>
      <c r="AB2481" s="10" t="str">
        <f>Tableau1[[#This Row],[DOI]]</f>
        <v>doi: 10.1186/s12886-017-0563-7</v>
      </c>
      <c r="AC2481" s="13" t="str">
        <f>Tableau1[[#This Row],[Authors]]&amp;", "&amp;Tableau1[[#This Row],[Title]]&amp;" "&amp;Tableau1[[#This Row],[Journal]]&amp;". "&amp;Tableau1[[#This Row],[Year]]</f>
        <v>Marupally AG, Vupparaboina KK, Peguda HK, Richhariya A, Jana S, Chhablani J., Semi-automated quantification of hard exudates in colour fundus photographs diagnosed with diabetic retinopathy. BMC Ophthalmol. 2017</v>
      </c>
    </row>
    <row r="2482" spans="1:29" x14ac:dyDescent="0.3">
      <c r="A2482">
        <v>1197</v>
      </c>
      <c r="B2482" t="s">
        <v>4459</v>
      </c>
      <c r="C2482" t="s">
        <v>14712</v>
      </c>
      <c r="D2482" t="s">
        <v>24880</v>
      </c>
      <c r="E2482" t="s">
        <v>2490</v>
      </c>
      <c r="F2482" s="10"/>
      <c r="G2482">
        <v>2017</v>
      </c>
      <c r="J2482">
        <v>0.2227941373555925</v>
      </c>
      <c r="L2482" t="s">
        <v>35684</v>
      </c>
      <c r="M2482">
        <v>28988897</v>
      </c>
      <c r="Q2482" s="10"/>
      <c r="R2482" s="11">
        <f t="shared" si="76"/>
        <v>0</v>
      </c>
      <c r="U2482" s="11">
        <f t="shared" si="77"/>
        <v>0</v>
      </c>
      <c r="Y2482" s="11">
        <f>IF(SUM(Tableau1[[#This Row],[Other access]:[Sci-hub access]])&gt;=1,1,0)</f>
        <v>0</v>
      </c>
      <c r="Z2482" s="12">
        <f>IF(OR(Tableau1[[#This Row],[Access R1 + S1+ T1 ]]&gt;=1,Tableau1[[#This Row],[Access V1 +W1 + X1]]&gt;=1),1,0)</f>
        <v>0</v>
      </c>
      <c r="AB2482" s="10" t="str">
        <f>Tableau1[[#This Row],[DOI]]</f>
        <v>doi: 10.1016/j.ajo.2017.09.028</v>
      </c>
      <c r="AC2482" s="13" t="str">
        <f>Tableau1[[#This Row],[Authors]]&amp;", "&amp;Tableau1[[#This Row],[Title]]&amp;" "&amp;Tableau1[[#This Row],[Journal]]&amp;". "&amp;Tableau1[[#This Row],[Year]]</f>
        <v>Zheng T, Chen Z, Xu J, Tang Y, Fan Q, Lu Y., Outcomes and Prognostic Factors of Cataract Surgery in Adult Extreme Microphthalmos With Axial Length &lt;18 mm or Corneal Diameter &lt;8 mm. Am J Ophthalmol. 2017</v>
      </c>
    </row>
    <row r="2483" spans="1:29" x14ac:dyDescent="0.3">
      <c r="A2483">
        <v>6339</v>
      </c>
      <c r="B2483" t="s">
        <v>9288</v>
      </c>
      <c r="C2483" t="s">
        <v>19499</v>
      </c>
      <c r="D2483" t="s">
        <v>29719</v>
      </c>
      <c r="E2483" t="s">
        <v>2445</v>
      </c>
      <c r="F2483" s="10"/>
      <c r="G2483">
        <v>2017</v>
      </c>
      <c r="J2483">
        <v>0.2228483353597539</v>
      </c>
      <c r="L2483" t="s">
        <v>40708</v>
      </c>
      <c r="M2483">
        <v>28225727</v>
      </c>
      <c r="Q2483" s="10"/>
      <c r="R2483" s="11">
        <f t="shared" si="76"/>
        <v>0</v>
      </c>
      <c r="U2483" s="11">
        <f t="shared" si="77"/>
        <v>0</v>
      </c>
      <c r="Y2483" s="11">
        <f>IF(SUM(Tableau1[[#This Row],[Other access]:[Sci-hub access]])&gt;=1,1,0)</f>
        <v>0</v>
      </c>
      <c r="Z2483" s="12">
        <f>IF(OR(Tableau1[[#This Row],[Access R1 + S1+ T1 ]]&gt;=1,Tableau1[[#This Row],[Access V1 +W1 + X1]]&gt;=1),1,0)</f>
        <v>0</v>
      </c>
      <c r="AB2483" s="10" t="str">
        <f>Tableau1[[#This Row],[DOI]]</f>
        <v>doi: 10.1097/IAE.0000000000001405</v>
      </c>
      <c r="AC2483" s="13" t="str">
        <f>Tableau1[[#This Row],[Authors]]&amp;", "&amp;Tableau1[[#This Row],[Title]]&amp;" "&amp;Tableau1[[#This Row],[Journal]]&amp;". "&amp;Tableau1[[#This Row],[Year]]</f>
        <v>Berdia J, Johnson BB, Hubbard GB 3rd., Retinal Hemangioblastoma and Syrinx in von Hippel-Lindau Disease. Retina. 2017</v>
      </c>
    </row>
    <row r="2484" spans="1:29" ht="28.8" x14ac:dyDescent="0.3">
      <c r="A2484">
        <v>9374</v>
      </c>
      <c r="B2484" t="s">
        <v>11946</v>
      </c>
      <c r="C2484" t="s">
        <v>22121</v>
      </c>
      <c r="D2484" t="s">
        <v>32390</v>
      </c>
      <c r="E2484" t="s">
        <v>2448</v>
      </c>
      <c r="F2484" s="10"/>
      <c r="G2484">
        <v>2017</v>
      </c>
      <c r="J2484">
        <v>0.22291178205357842</v>
      </c>
      <c r="L2484" t="s">
        <v>43665</v>
      </c>
      <c r="M2484">
        <v>27718006</v>
      </c>
      <c r="Q2484" s="10"/>
      <c r="R2484" s="11">
        <f t="shared" si="76"/>
        <v>0</v>
      </c>
      <c r="U2484" s="11">
        <f t="shared" si="77"/>
        <v>0</v>
      </c>
      <c r="Y2484" s="11">
        <f>IF(SUM(Tableau1[[#This Row],[Other access]:[Sci-hub access]])&gt;=1,1,0)</f>
        <v>0</v>
      </c>
      <c r="Z2484" s="12">
        <f>IF(OR(Tableau1[[#This Row],[Access R1 + S1+ T1 ]]&gt;=1,Tableau1[[#This Row],[Access V1 +W1 + X1]]&gt;=1),1,0)</f>
        <v>0</v>
      </c>
      <c r="AB2484" s="10" t="str">
        <f>Tableau1[[#This Row],[DOI]]</f>
        <v>doi: 10.1007/s00417-016-3499-3</v>
      </c>
      <c r="AC2484" s="13" t="str">
        <f>Tableau1[[#This Row],[Authors]]&amp;", "&amp;Tableau1[[#This Row],[Title]]&amp;" "&amp;Tableau1[[#This Row],[Journal]]&amp;". "&amp;Tableau1[[#This Row],[Year]]</f>
        <v>Heinzelmann S, Böhringer D, Eberwein P, Reinhard T, Maier P., Graft dislocation and graft failure following Descemet membrane endothelial keratoplasty (DMEK) using precut tissue: a retrospective cohort study. Graefes Arch Clin Exp Ophthalmol. 2017</v>
      </c>
    </row>
    <row r="2485" spans="1:29" x14ac:dyDescent="0.3">
      <c r="A2485">
        <v>5365</v>
      </c>
      <c r="B2485" t="s">
        <v>8419</v>
      </c>
      <c r="C2485" t="s">
        <v>18642</v>
      </c>
      <c r="D2485" t="s">
        <v>28849</v>
      </c>
      <c r="E2485" t="s">
        <v>2667</v>
      </c>
      <c r="F2485" s="10"/>
      <c r="G2485">
        <v>2017</v>
      </c>
      <c r="J2485">
        <v>0.2229291410374078</v>
      </c>
      <c r="L2485" t="s">
        <v>39760</v>
      </c>
      <c r="M2485">
        <v>28343751</v>
      </c>
      <c r="Q2485" s="10"/>
      <c r="R2485" s="11">
        <f t="shared" si="76"/>
        <v>0</v>
      </c>
      <c r="U2485" s="11">
        <f t="shared" si="77"/>
        <v>0</v>
      </c>
      <c r="Y2485" s="11">
        <f>IF(SUM(Tableau1[[#This Row],[Other access]:[Sci-hub access]])&gt;=1,1,0)</f>
        <v>0</v>
      </c>
      <c r="Z2485" s="12">
        <f>IF(OR(Tableau1[[#This Row],[Access R1 + S1+ T1 ]]&gt;=1,Tableau1[[#This Row],[Access V1 +W1 + X1]]&gt;=1),1,0)</f>
        <v>0</v>
      </c>
      <c r="AB2485" s="10" t="str">
        <f>Tableau1[[#This Row],[DOI]]</f>
        <v>doi: 10.1016/j.clae.2017.03.010</v>
      </c>
      <c r="AC2485" s="13" t="str">
        <f>Tableau1[[#This Row],[Authors]]&amp;", "&amp;Tableau1[[#This Row],[Title]]&amp;" "&amp;Tableau1[[#This Row],[Journal]]&amp;". "&amp;Tableau1[[#This Row],[Year]]</f>
        <v>Rueff EM, Bailey MD., Presbyopic and non-presbyopic contact lens opinions and vision correction preferences. Cont Lens Anterior Eye. 2017</v>
      </c>
    </row>
    <row r="2486" spans="1:29" ht="28.8" x14ac:dyDescent="0.3">
      <c r="A2486">
        <v>8753</v>
      </c>
      <c r="B2486" t="s">
        <v>11394</v>
      </c>
      <c r="C2486" t="s">
        <v>21579</v>
      </c>
      <c r="D2486" t="s">
        <v>31834</v>
      </c>
      <c r="E2486" t="s">
        <v>2448</v>
      </c>
      <c r="F2486" s="10"/>
      <c r="G2486">
        <v>2017</v>
      </c>
      <c r="J2486">
        <v>0.2229925182263488</v>
      </c>
      <c r="L2486" t="s">
        <v>43089</v>
      </c>
      <c r="M2486">
        <v>27848022</v>
      </c>
      <c r="Q2486" s="10"/>
      <c r="R2486" s="11">
        <f t="shared" si="76"/>
        <v>0</v>
      </c>
      <c r="U2486" s="11">
        <f t="shared" si="77"/>
        <v>0</v>
      </c>
      <c r="Y2486" s="11">
        <f>IF(SUM(Tableau1[[#This Row],[Other access]:[Sci-hub access]])&gt;=1,1,0)</f>
        <v>0</v>
      </c>
      <c r="Z2486" s="12">
        <f>IF(OR(Tableau1[[#This Row],[Access R1 + S1+ T1 ]]&gt;=1,Tableau1[[#This Row],[Access V1 +W1 + X1]]&gt;=1),1,0)</f>
        <v>0</v>
      </c>
      <c r="AB2486" s="10" t="str">
        <f>Tableau1[[#This Row],[DOI]]</f>
        <v>doi: 10.1007/s00417-016-3550-4</v>
      </c>
      <c r="AC2486" s="13" t="str">
        <f>Tableau1[[#This Row],[Authors]]&amp;", "&amp;Tableau1[[#This Row],[Title]]&amp;" "&amp;Tableau1[[#This Row],[Journal]]&amp;". "&amp;Tableau1[[#This Row],[Year]]</f>
        <v>Pahlitzsch M, Klamann MK, Pahlitzsch ML, Gonnermann J, Torun N, Bertelmann E., Is there a change in the quality of life comparing the micro-invasive glaucoma surgery (MIGS) and the filtration technique trabeculectomy in glaucoma patients? Graefes Arch Clin Exp Ophthalmol. 2017</v>
      </c>
    </row>
    <row r="2487" spans="1:29" x14ac:dyDescent="0.3">
      <c r="A2487">
        <v>4656</v>
      </c>
      <c r="B2487" t="s">
        <v>7772</v>
      </c>
      <c r="C2487" t="s">
        <v>18005</v>
      </c>
      <c r="D2487" t="s">
        <v>28202</v>
      </c>
      <c r="E2487" t="s">
        <v>2465</v>
      </c>
      <c r="F2487" s="10"/>
      <c r="G2487">
        <v>2017</v>
      </c>
      <c r="J2487">
        <v>0.22311981583542384</v>
      </c>
      <c r="L2487" t="s">
        <v>39074</v>
      </c>
      <c r="M2487">
        <v>28422829</v>
      </c>
      <c r="Q2487" s="10"/>
      <c r="R2487" s="11">
        <f t="shared" si="76"/>
        <v>0</v>
      </c>
      <c r="U2487" s="11">
        <f t="shared" si="77"/>
        <v>0</v>
      </c>
      <c r="Y2487" s="11">
        <f>IF(SUM(Tableau1[[#This Row],[Other access]:[Sci-hub access]])&gt;=1,1,0)</f>
        <v>0</v>
      </c>
      <c r="Z2487" s="12">
        <f>IF(OR(Tableau1[[#This Row],[Access R1 + S1+ T1 ]]&gt;=1,Tableau1[[#This Row],[Access V1 +W1 + X1]]&gt;=1),1,0)</f>
        <v>0</v>
      </c>
      <c r="AB2487" s="10" t="str">
        <f>Tableau1[[#This Row],[DOI]]</f>
        <v>doi: 10.1097/MD.0000000000006384</v>
      </c>
      <c r="AC2487" s="13" t="str">
        <f>Tableau1[[#This Row],[Authors]]&amp;", "&amp;Tableau1[[#This Row],[Title]]&amp;" "&amp;Tableau1[[#This Row],[Journal]]&amp;". "&amp;Tableau1[[#This Row],[Year]]</f>
        <v>Indart S, Hugon J, Guillausseau PJ, Gilbert A, Dumurgier J, Paquet C, Sène D., Impact of pain on cognitive functions in primary Sjögren syndrome with small fiber neuropathy: 10 cases and a literature review. Medicine (Baltimore). 2017</v>
      </c>
    </row>
    <row r="2488" spans="1:29" x14ac:dyDescent="0.3">
      <c r="A2488">
        <v>6416</v>
      </c>
      <c r="B2488" t="s">
        <v>9357</v>
      </c>
      <c r="C2488" t="s">
        <v>19566</v>
      </c>
      <c r="D2488" t="s">
        <v>29788</v>
      </c>
      <c r="E2488" t="s">
        <v>2632</v>
      </c>
      <c r="F2488" s="10"/>
      <c r="G2488">
        <v>2017</v>
      </c>
      <c r="J2488">
        <v>0.22313032133638144</v>
      </c>
      <c r="L2488" t="s">
        <v>40785</v>
      </c>
      <c r="M2488">
        <v>28214641</v>
      </c>
      <c r="Q2488" s="10"/>
      <c r="R2488" s="11">
        <f t="shared" si="76"/>
        <v>0</v>
      </c>
      <c r="U2488" s="11">
        <f t="shared" si="77"/>
        <v>0</v>
      </c>
      <c r="Y2488" s="11">
        <f>IF(SUM(Tableau1[[#This Row],[Other access]:[Sci-hub access]])&gt;=1,1,0)</f>
        <v>0</v>
      </c>
      <c r="Z2488" s="12">
        <f>IF(OR(Tableau1[[#This Row],[Access R1 + S1+ T1 ]]&gt;=1,Tableau1[[#This Row],[Access V1 +W1 + X1]]&gt;=1),1,0)</f>
        <v>0</v>
      </c>
      <c r="AB2488" s="10" t="str">
        <f>Tableau1[[#This Row],[DOI]]</f>
        <v>doi: 10.1016/j.wneu.2017.02.050</v>
      </c>
      <c r="AC2488" s="13" t="str">
        <f>Tableau1[[#This Row],[Authors]]&amp;", "&amp;Tableau1[[#This Row],[Title]]&amp;" "&amp;Tableau1[[#This Row],[Journal]]&amp;". "&amp;Tableau1[[#This Row],[Year]]</f>
        <v>Villelli NW, Prevedello DM, Ikeda DS, Montaser AS, Otto BA, Carrau RL., Posterior Reversible Encephalopathy Syndrome Causing Vision Loss After Endoscopic Endonasal Resection of Pituitary Adenoma. World Neurosurg. 2017</v>
      </c>
    </row>
    <row r="2489" spans="1:29" x14ac:dyDescent="0.3">
      <c r="A2489">
        <v>1285</v>
      </c>
      <c r="B2489" t="s">
        <v>4545</v>
      </c>
      <c r="C2489" t="s">
        <v>14797</v>
      </c>
      <c r="D2489" t="s">
        <v>24966</v>
      </c>
      <c r="E2489" t="s">
        <v>2443</v>
      </c>
      <c r="F2489" s="10"/>
      <c r="G2489">
        <v>2017</v>
      </c>
      <c r="J2489">
        <v>0.22338770708051769</v>
      </c>
      <c r="L2489" t="s">
        <v>35768</v>
      </c>
      <c r="M2489">
        <v>28980001</v>
      </c>
      <c r="Q2489" s="10"/>
      <c r="R2489" s="11">
        <f t="shared" si="76"/>
        <v>0</v>
      </c>
      <c r="U2489" s="11">
        <f t="shared" si="77"/>
        <v>0</v>
      </c>
      <c r="Y2489" s="11">
        <f>IF(SUM(Tableau1[[#This Row],[Other access]:[Sci-hub access]])&gt;=1,1,0)</f>
        <v>0</v>
      </c>
      <c r="Z2489" s="12">
        <f>IF(OR(Tableau1[[#This Row],[Access R1 + S1+ T1 ]]&gt;=1,Tableau1[[#This Row],[Access V1 +W1 + X1]]&gt;=1),1,0)</f>
        <v>0</v>
      </c>
      <c r="AB2489" s="10" t="str">
        <f>Tableau1[[#This Row],[DOI]]</f>
        <v>doi: 10.1167/iovs.17-22091</v>
      </c>
      <c r="AC2489" s="13" t="str">
        <f>Tableau1[[#This Row],[Authors]]&amp;", "&amp;Tableau1[[#This Row],[Title]]&amp;" "&amp;Tableau1[[#This Row],[Journal]]&amp;". "&amp;Tableau1[[#This Row],[Year]]</f>
        <v>Qiu F, Matlock G, Chen Q, Zhou K, Du Y, Wang X, Ma JX., Therapeutic Effects of PPARα Agonist on Ocular Neovascularization in Models Recapitulating Neovascular Age-Related Macular Degeneration. Invest Ophthalmol Vis Sci. 2017</v>
      </c>
    </row>
    <row r="2490" spans="1:29" x14ac:dyDescent="0.3">
      <c r="A2490">
        <v>5242</v>
      </c>
      <c r="B2490" t="s">
        <v>8310</v>
      </c>
      <c r="C2490" t="s">
        <v>18534</v>
      </c>
      <c r="D2490" t="s">
        <v>28740</v>
      </c>
      <c r="E2490" t="s">
        <v>2733</v>
      </c>
      <c r="F2490" s="10"/>
      <c r="G2490">
        <v>2017</v>
      </c>
      <c r="J2490">
        <v>0.22355292956659689</v>
      </c>
      <c r="L2490" t="e">
        <v>#VALUE!</v>
      </c>
      <c r="M2490">
        <v>28358710</v>
      </c>
      <c r="Q2490" s="10"/>
      <c r="R2490" s="11">
        <f t="shared" si="76"/>
        <v>0</v>
      </c>
      <c r="U2490" s="11">
        <f t="shared" si="77"/>
        <v>0</v>
      </c>
      <c r="Y2490" s="11">
        <f>IF(SUM(Tableau1[[#This Row],[Other access]:[Sci-hub access]])&gt;=1,1,0)</f>
        <v>0</v>
      </c>
      <c r="Z2490" s="12">
        <f>IF(OR(Tableau1[[#This Row],[Access R1 + S1+ T1 ]]&gt;=1,Tableau1[[#This Row],[Access V1 +W1 + X1]]&gt;=1),1,0)</f>
        <v>0</v>
      </c>
      <c r="AB2490" s="10" t="e">
        <f>Tableau1[[#This Row],[DOI]]</f>
        <v>#VALUE!</v>
      </c>
      <c r="AC2490" s="13" t="str">
        <f>Tableau1[[#This Row],[Authors]]&amp;", "&amp;Tableau1[[#This Row],[Title]]&amp;" "&amp;Tableau1[[#This Row],[Journal]]&amp;". "&amp;Tableau1[[#This Row],[Year]]</f>
        <v>Patel KC, Kalantzis G, El-Hindy N, Chang BY., Sclerotherapy for Orbital Lymphangioma - Case Series and Literature Review. In Vivo. 2017</v>
      </c>
    </row>
    <row r="2491" spans="1:29" ht="28.8" x14ac:dyDescent="0.3">
      <c r="A2491">
        <v>8360</v>
      </c>
      <c r="B2491" t="s">
        <v>11055</v>
      </c>
      <c r="C2491" t="s">
        <v>21241</v>
      </c>
      <c r="D2491" t="s">
        <v>31493</v>
      </c>
      <c r="E2491" t="s">
        <v>2525</v>
      </c>
      <c r="F2491" s="10"/>
      <c r="G2491">
        <v>2017</v>
      </c>
      <c r="J2491">
        <v>0.22361449051163829</v>
      </c>
      <c r="L2491" t="s">
        <v>42703</v>
      </c>
      <c r="M2491">
        <v>27928888</v>
      </c>
      <c r="Q2491" s="10"/>
      <c r="R2491" s="11">
        <f t="shared" si="76"/>
        <v>0</v>
      </c>
      <c r="U2491" s="11">
        <f t="shared" si="77"/>
        <v>0</v>
      </c>
      <c r="Y2491" s="11">
        <f>IF(SUM(Tableau1[[#This Row],[Other access]:[Sci-hub access]])&gt;=1,1,0)</f>
        <v>0</v>
      </c>
      <c r="Z2491" s="12">
        <f>IF(OR(Tableau1[[#This Row],[Access R1 + S1+ T1 ]]&gt;=1,Tableau1[[#This Row],[Access V1 +W1 + X1]]&gt;=1),1,0)</f>
        <v>0</v>
      </c>
      <c r="AB2491" s="10" t="str">
        <f>Tableau1[[#This Row],[DOI]]</f>
        <v>doi: 10.1111/ceo.12890</v>
      </c>
      <c r="AC2491" s="13" t="str">
        <f>Tableau1[[#This Row],[Authors]]&amp;", "&amp;Tableau1[[#This Row],[Title]]&amp;" "&amp;Tableau1[[#This Row],[Journal]]&amp;". "&amp;Tableau1[[#This Row],[Year]]</f>
        <v>Kamga H, McCusker J, Yaffe M, Sewitch M, Sussman T, Strumpf E, Olivier S, Wittich W, Moghadaszadeh S, Freeman EE., Self-care tools to treat depressive symptoms in patients with age-related eye disease: a randomized controlled clinical trial. Clin Exp Ophthalmol. 2017</v>
      </c>
    </row>
    <row r="2492" spans="1:29" ht="28.8" x14ac:dyDescent="0.3">
      <c r="A2492">
        <v>7360</v>
      </c>
      <c r="B2492" t="s">
        <v>10171</v>
      </c>
      <c r="C2492" t="s">
        <v>20373</v>
      </c>
      <c r="D2492" t="s">
        <v>30605</v>
      </c>
      <c r="E2492" t="s">
        <v>34079</v>
      </c>
      <c r="F2492" s="10"/>
      <c r="G2492">
        <v>2017</v>
      </c>
      <c r="J2492">
        <v>0.22381016662667741</v>
      </c>
      <c r="L2492" t="s">
        <v>41716</v>
      </c>
      <c r="M2492">
        <v>28100562</v>
      </c>
      <c r="Q2492" s="10"/>
      <c r="R2492" s="11">
        <f t="shared" si="76"/>
        <v>0</v>
      </c>
      <c r="U2492" s="11">
        <f t="shared" si="77"/>
        <v>0</v>
      </c>
      <c r="Y2492" s="11">
        <f>IF(SUM(Tableau1[[#This Row],[Other access]:[Sci-hub access]])&gt;=1,1,0)</f>
        <v>0</v>
      </c>
      <c r="Z2492" s="12">
        <f>IF(OR(Tableau1[[#This Row],[Access R1 + S1+ T1 ]]&gt;=1,Tableau1[[#This Row],[Access V1 +W1 + X1]]&gt;=1),1,0)</f>
        <v>0</v>
      </c>
      <c r="AB2492" s="10" t="str">
        <f>Tableau1[[#This Row],[DOI]]</f>
        <v>doi: 10.1136/bmjopen-2016-013067</v>
      </c>
      <c r="AC2492" s="13" t="str">
        <f>Tableau1[[#This Row],[Authors]]&amp;", "&amp;Tableau1[[#This Row],[Title]]&amp;" "&amp;Tableau1[[#This Row],[Journal]]&amp;". "&amp;Tableau1[[#This Row],[Year]]</f>
        <v>Bunn F, Burn AM, Robinson L, Poole M, Rait G, Brayne C, Schoeman J, Norton S, Goodman C., Healthcare organisation and delivery for people with dementia and comorbidity: a qualitative study exploring the views of patients, carers and professionals. BMJ Open. 2017</v>
      </c>
    </row>
    <row r="2493" spans="1:29" ht="28.8" x14ac:dyDescent="0.3">
      <c r="A2493">
        <v>8696</v>
      </c>
      <c r="B2493" t="s">
        <v>11345</v>
      </c>
      <c r="C2493" t="s">
        <v>21530</v>
      </c>
      <c r="D2493" t="s">
        <v>31785</v>
      </c>
      <c r="E2493" t="s">
        <v>34021</v>
      </c>
      <c r="F2493" s="10"/>
      <c r="G2493">
        <v>2017</v>
      </c>
      <c r="J2493">
        <v>0.22381731969801111</v>
      </c>
      <c r="L2493" t="s">
        <v>43032</v>
      </c>
      <c r="M2493">
        <v>27861741</v>
      </c>
      <c r="Q2493" s="10"/>
      <c r="R2493" s="11">
        <f t="shared" si="76"/>
        <v>0</v>
      </c>
      <c r="U2493" s="11">
        <f t="shared" si="77"/>
        <v>0</v>
      </c>
      <c r="Y2493" s="11">
        <f>IF(SUM(Tableau1[[#This Row],[Other access]:[Sci-hub access]])&gt;=1,1,0)</f>
        <v>0</v>
      </c>
      <c r="Z2493" s="12">
        <f>IF(OR(Tableau1[[#This Row],[Access R1 + S1+ T1 ]]&gt;=1,Tableau1[[#This Row],[Access V1 +W1 + X1]]&gt;=1),1,0)</f>
        <v>0</v>
      </c>
      <c r="AB2493" s="10" t="str">
        <f>Tableau1[[#This Row],[DOI]]</f>
        <v>doi: 10.1111/bjd.15173</v>
      </c>
      <c r="AC2493" s="13" t="str">
        <f>Tableau1[[#This Row],[Authors]]&amp;", "&amp;Tableau1[[#This Row],[Title]]&amp;" "&amp;Tableau1[[#This Row],[Journal]]&amp;". "&amp;Tableau1[[#This Row],[Year]]</f>
        <v>Schaller M, Almeida LM, Bewley A, Cribier B, Dlova NC, Kautz G, Mannis M, Oon HH, Rajagopalan M, Steinhoff M, Thiboutot D, Troielli P, Webster G, Wu Y, van Zuuren E, Tan J., Rosacea treatment update: recommendations from the global ROSacea COnsensus (ROSCO) panel. Br J Dermatol. 2017</v>
      </c>
    </row>
    <row r="2494" spans="1:29" x14ac:dyDescent="0.3">
      <c r="A2494">
        <v>2926</v>
      </c>
      <c r="B2494" t="s">
        <v>6122</v>
      </c>
      <c r="C2494" t="s">
        <v>16367</v>
      </c>
      <c r="D2494" t="s">
        <v>26546</v>
      </c>
      <c r="E2494" t="s">
        <v>2676</v>
      </c>
      <c r="F2494" s="10"/>
      <c r="G2494">
        <v>2018</v>
      </c>
      <c r="J2494">
        <v>0.22389271841643088</v>
      </c>
      <c r="L2494" t="s">
        <v>37382</v>
      </c>
      <c r="M2494">
        <v>28663326</v>
      </c>
      <c r="Q2494" s="10"/>
      <c r="R2494" s="11">
        <f t="shared" si="76"/>
        <v>0</v>
      </c>
      <c r="U2494" s="11">
        <f t="shared" si="77"/>
        <v>0</v>
      </c>
      <c r="Y2494" s="11">
        <f>IF(SUM(Tableau1[[#This Row],[Other access]:[Sci-hub access]])&gt;=1,1,0)</f>
        <v>0</v>
      </c>
      <c r="Z2494" s="12">
        <f>IF(OR(Tableau1[[#This Row],[Access R1 + S1+ T1 ]]&gt;=1,Tableau1[[#This Row],[Access V1 +W1 + X1]]&gt;=1),1,0)</f>
        <v>0</v>
      </c>
      <c r="AB2494" s="10" t="str">
        <f>Tableau1[[#This Row],[DOI]]</f>
        <v>doi: 10.1136/jclinpath-2015-203587</v>
      </c>
      <c r="AC2494" s="13" t="str">
        <f>Tableau1[[#This Row],[Authors]]&amp;", "&amp;Tableau1[[#This Row],[Title]]&amp;" "&amp;Tableau1[[#This Row],[Journal]]&amp;". "&amp;Tableau1[[#This Row],[Year]]</f>
        <v>Murng SHK, Thomas M., Clinical associations of the positive anti Ro52 without Ro60 autoantibodies: undifferentiated connective tissue diseases. J Clin Pathol. 2018</v>
      </c>
    </row>
    <row r="2495" spans="1:29" x14ac:dyDescent="0.3">
      <c r="A2495">
        <v>3072</v>
      </c>
      <c r="B2495" t="s">
        <v>6263</v>
      </c>
      <c r="C2495" t="s">
        <v>16506</v>
      </c>
      <c r="D2495" t="s">
        <v>26687</v>
      </c>
      <c r="E2495" t="s">
        <v>2511</v>
      </c>
      <c r="F2495" s="10"/>
      <c r="G2495">
        <v>2017</v>
      </c>
      <c r="J2495">
        <v>0.22393207045564933</v>
      </c>
      <c r="L2495" t="s">
        <v>37526</v>
      </c>
      <c r="M2495">
        <v>28643706</v>
      </c>
      <c r="Q2495" s="10"/>
      <c r="R2495" s="11">
        <f t="shared" si="76"/>
        <v>0</v>
      </c>
      <c r="U2495" s="11">
        <f t="shared" si="77"/>
        <v>0</v>
      </c>
      <c r="Y2495" s="11">
        <f>IF(SUM(Tableau1[[#This Row],[Other access]:[Sci-hub access]])&gt;=1,1,0)</f>
        <v>0</v>
      </c>
      <c r="Z2495" s="12">
        <f>IF(OR(Tableau1[[#This Row],[Access R1 + S1+ T1 ]]&gt;=1,Tableau1[[#This Row],[Access V1 +W1 + X1]]&gt;=1),1,0)</f>
        <v>0</v>
      </c>
      <c r="AB2495" s="10" t="str">
        <f>Tableau1[[#This Row],[DOI]]</f>
        <v>doi: 10.4103/ijo.IJO_352_15</v>
      </c>
      <c r="AC2495" s="13" t="str">
        <f>Tableau1[[#This Row],[Authors]]&amp;", "&amp;Tableau1[[#This Row],[Title]]&amp;" "&amp;Tableau1[[#This Row],[Journal]]&amp;". "&amp;Tableau1[[#This Row],[Year]]</f>
        <v>Honavar SG, Manjandavida FP, Reddy VAP., Orbital retinoblastoma: An update. Indian J Ophthalmol. 2017</v>
      </c>
    </row>
    <row r="2496" spans="1:29" x14ac:dyDescent="0.3">
      <c r="A2496">
        <v>4206</v>
      </c>
      <c r="B2496" t="s">
        <v>7345</v>
      </c>
      <c r="C2496" t="s">
        <v>17581</v>
      </c>
      <c r="D2496" t="s">
        <v>27773</v>
      </c>
      <c r="E2496" t="s">
        <v>3118</v>
      </c>
      <c r="F2496" s="10"/>
      <c r="G2496">
        <v>2017</v>
      </c>
      <c r="J2496">
        <v>0.2239697026882137</v>
      </c>
      <c r="L2496" t="s">
        <v>38637</v>
      </c>
      <c r="M2496">
        <v>28471902</v>
      </c>
      <c r="Q2496" s="10"/>
      <c r="R2496" s="11">
        <f t="shared" si="76"/>
        <v>0</v>
      </c>
      <c r="U2496" s="11">
        <f t="shared" si="77"/>
        <v>0</v>
      </c>
      <c r="Y2496" s="11">
        <f>IF(SUM(Tableau1[[#This Row],[Other access]:[Sci-hub access]])&gt;=1,1,0)</f>
        <v>0</v>
      </c>
      <c r="Z2496" s="12">
        <f>IF(OR(Tableau1[[#This Row],[Access R1 + S1+ T1 ]]&gt;=1,Tableau1[[#This Row],[Access V1 +W1 + X1]]&gt;=1),1,0)</f>
        <v>0</v>
      </c>
      <c r="AB2496" s="10" t="str">
        <f>Tableau1[[#This Row],[DOI]]</f>
        <v>doi: 10.1097/NRL.0000000000000122</v>
      </c>
      <c r="AC2496" s="13" t="str">
        <f>Tableau1[[#This Row],[Authors]]&amp;", "&amp;Tableau1[[#This Row],[Title]]&amp;" "&amp;Tableau1[[#This Row],[Journal]]&amp;". "&amp;Tableau1[[#This Row],[Year]]</f>
        <v>Chang T, Waters P, Woodhall M, Vincent A., Recurrent Optic Neuritis Associated With MOG Antibody Seropositivity. Neurologist. 2017</v>
      </c>
    </row>
    <row r="2497" spans="1:29" ht="28.8" x14ac:dyDescent="0.3">
      <c r="A2497">
        <v>4915</v>
      </c>
      <c r="B2497" t="s">
        <v>8013</v>
      </c>
      <c r="C2497" t="s">
        <v>18242</v>
      </c>
      <c r="D2497" t="s">
        <v>28443</v>
      </c>
      <c r="E2497" t="s">
        <v>2456</v>
      </c>
      <c r="F2497" s="10"/>
      <c r="G2497">
        <v>2017</v>
      </c>
      <c r="J2497">
        <v>0.22415264530761203</v>
      </c>
      <c r="L2497" t="s">
        <v>39324</v>
      </c>
      <c r="M2497">
        <v>28391270</v>
      </c>
      <c r="Q2497" s="10"/>
      <c r="R2497" s="11">
        <f t="shared" si="76"/>
        <v>0</v>
      </c>
      <c r="U2497" s="11">
        <f t="shared" si="77"/>
        <v>0</v>
      </c>
      <c r="Y2497" s="11">
        <f>IF(SUM(Tableau1[[#This Row],[Other access]:[Sci-hub access]])&gt;=1,1,0)</f>
        <v>0</v>
      </c>
      <c r="Z2497" s="12">
        <f>IF(OR(Tableau1[[#This Row],[Access R1 + S1+ T1 ]]&gt;=1,Tableau1[[#This Row],[Access V1 +W1 + X1]]&gt;=1),1,0)</f>
        <v>0</v>
      </c>
      <c r="AB2497" s="10" t="str">
        <f>Tableau1[[#This Row],[DOI]]</f>
        <v>doi: 10.1159/000453551</v>
      </c>
      <c r="AC2497" s="13" t="str">
        <f>Tableau1[[#This Row],[Authors]]&amp;", "&amp;Tableau1[[#This Row],[Title]]&amp;" "&amp;Tableau1[[#This Row],[Journal]]&amp;". "&amp;Tableau1[[#This Row],[Year]]</f>
        <v>Scarinci F, Picconi F, Virgili G, Giorno P, Di Renzo A, Varano M, Frontoni S, Parravano M., Single Retinal Layer Evaluation in Patients with Type 1 Diabetes with No or Early Signs of Diabetic Retinopathy: The First Hint of Neurovascular Crosstalk Damage between Neurons and Capillaries? Ophthalmologica. 2017</v>
      </c>
    </row>
    <row r="2498" spans="1:29" x14ac:dyDescent="0.3">
      <c r="A2498">
        <v>9224</v>
      </c>
      <c r="B2498" t="s">
        <v>11814</v>
      </c>
      <c r="C2498" t="s">
        <v>21988</v>
      </c>
      <c r="D2498" t="s">
        <v>32255</v>
      </c>
      <c r="E2498" t="s">
        <v>2445</v>
      </c>
      <c r="F2498" s="10"/>
      <c r="G2498">
        <v>2017</v>
      </c>
      <c r="J2498">
        <v>0.22423667795405999</v>
      </c>
      <c r="L2498" t="s">
        <v>43536</v>
      </c>
      <c r="M2498">
        <v>27759582</v>
      </c>
      <c r="Q2498" s="10"/>
      <c r="R2498" s="11">
        <f t="shared" ref="R2498:R2561" si="78">IF(SUM(N2498:Q2498)&gt;0,1,0)</f>
        <v>0</v>
      </c>
      <c r="U2498" s="11">
        <f t="shared" ref="U2498:U2561" si="79">IF(SUM(R2498,T2498)&gt;0,1,0)</f>
        <v>0</v>
      </c>
      <c r="Y2498" s="11">
        <f>IF(SUM(Tableau1[[#This Row],[Other access]:[Sci-hub access]])&gt;=1,1,0)</f>
        <v>0</v>
      </c>
      <c r="Z2498" s="12">
        <f>IF(OR(Tableau1[[#This Row],[Access R1 + S1+ T1 ]]&gt;=1,Tableau1[[#This Row],[Access V1 +W1 + X1]]&gt;=1),1,0)</f>
        <v>0</v>
      </c>
      <c r="AB2498" s="10" t="str">
        <f>Tableau1[[#This Row],[DOI]]</f>
        <v>doi: 10.1097/IAE.0000000000001359</v>
      </c>
      <c r="AC2498" s="13" t="str">
        <f>Tableau1[[#This Row],[Authors]]&amp;", "&amp;Tableau1[[#This Row],[Title]]&amp;" "&amp;Tableau1[[#This Row],[Journal]]&amp;". "&amp;Tableau1[[#This Row],[Year]]</f>
        <v>Spaide RF., MICROVASCULAR FLOW ABNORMALITIES ASSOCIATED WITH RETINAL VASCULITIS: A Potential of Mechanism of Retinal Injury. Retina. 2017</v>
      </c>
    </row>
    <row r="2499" spans="1:29" x14ac:dyDescent="0.3">
      <c r="A2499">
        <v>2137</v>
      </c>
      <c r="B2499" t="s">
        <v>5372</v>
      </c>
      <c r="C2499" t="s">
        <v>15617</v>
      </c>
      <c r="D2499" t="s">
        <v>25794</v>
      </c>
      <c r="E2499" t="s">
        <v>2485</v>
      </c>
      <c r="F2499" s="10"/>
      <c r="G2499">
        <v>2017</v>
      </c>
      <c r="J2499">
        <v>0.22453089784299751</v>
      </c>
      <c r="L2499" t="s">
        <v>36608</v>
      </c>
      <c r="M2499">
        <v>28813228</v>
      </c>
      <c r="Q2499" s="10"/>
      <c r="R2499" s="11">
        <f t="shared" si="78"/>
        <v>0</v>
      </c>
      <c r="U2499" s="11">
        <f t="shared" si="79"/>
        <v>0</v>
      </c>
      <c r="Y2499" s="11">
        <f>IF(SUM(Tableau1[[#This Row],[Other access]:[Sci-hub access]])&gt;=1,1,0)</f>
        <v>0</v>
      </c>
      <c r="Z2499" s="12">
        <f>IF(OR(Tableau1[[#This Row],[Access R1 + S1+ T1 ]]&gt;=1,Tableau1[[#This Row],[Access V1 +W1 + X1]]&gt;=1),1,0)</f>
        <v>0</v>
      </c>
      <c r="AB2499" s="10" t="str">
        <f>Tableau1[[#This Row],[DOI]]</f>
        <v>doi: 10.1056/NEJMicm1701185</v>
      </c>
      <c r="AC2499" s="13" t="str">
        <f>Tableau1[[#This Row],[Authors]]&amp;", "&amp;Tableau1[[#This Row],[Title]]&amp;" "&amp;Tableau1[[#This Row],[Journal]]&amp;". "&amp;Tableau1[[#This Row],[Year]]</f>
        <v>Braun R, Holler E., Acute Ocular Graft-versus-Host Disease. N Engl J Med. 2017</v>
      </c>
    </row>
    <row r="2500" spans="1:29" x14ac:dyDescent="0.3">
      <c r="A2500">
        <v>9459</v>
      </c>
      <c r="B2500" t="s">
        <v>12026</v>
      </c>
      <c r="C2500" t="s">
        <v>22202</v>
      </c>
      <c r="D2500" t="s">
        <v>32472</v>
      </c>
      <c r="E2500" t="s">
        <v>2486</v>
      </c>
      <c r="F2500" s="10"/>
      <c r="G2500">
        <v>2017</v>
      </c>
      <c r="J2500">
        <v>0.22469830928112067</v>
      </c>
      <c r="L2500" t="s">
        <v>43742</v>
      </c>
      <c r="M2500">
        <v>27682827</v>
      </c>
      <c r="Q2500" s="10"/>
      <c r="R2500" s="11">
        <f t="shared" si="78"/>
        <v>0</v>
      </c>
      <c r="U2500" s="11">
        <f t="shared" si="79"/>
        <v>0</v>
      </c>
      <c r="Y2500" s="11">
        <f>IF(SUM(Tableau1[[#This Row],[Other access]:[Sci-hub access]])&gt;=1,1,0)</f>
        <v>0</v>
      </c>
      <c r="Z2500" s="12">
        <f>IF(OR(Tableau1[[#This Row],[Access R1 + S1+ T1 ]]&gt;=1,Tableau1[[#This Row],[Access V1 +W1 + X1]]&gt;=1),1,0)</f>
        <v>0</v>
      </c>
      <c r="AB2500" s="10" t="str">
        <f>Tableau1[[#This Row],[DOI]]</f>
        <v>doi: 10.1111/aos.13254</v>
      </c>
      <c r="AC2500" s="13" t="str">
        <f>Tableau1[[#This Row],[Authors]]&amp;", "&amp;Tableau1[[#This Row],[Title]]&amp;" "&amp;Tableau1[[#This Row],[Journal]]&amp;". "&amp;Tableau1[[#This Row],[Year]]</f>
        <v>Conart JB, Kurun S, Ameloot F, Tréchot F, Leroy B, Berrod JP., Validity of aqueous flare measurement in predicting proliferative vitreoretinopathy in patients with rhegmatogenous retinal detachment. Acta Ophthalmol. 2017</v>
      </c>
    </row>
    <row r="2501" spans="1:29" x14ac:dyDescent="0.3">
      <c r="A2501">
        <v>4631</v>
      </c>
      <c r="B2501" t="s">
        <v>7751</v>
      </c>
      <c r="C2501" t="s">
        <v>17986</v>
      </c>
      <c r="D2501" t="s">
        <v>28180</v>
      </c>
      <c r="E2501" t="s">
        <v>2752</v>
      </c>
      <c r="F2501" s="10"/>
      <c r="G2501">
        <v>2017</v>
      </c>
      <c r="J2501">
        <v>0.22470418484992449</v>
      </c>
      <c r="L2501" t="s">
        <v>39049</v>
      </c>
      <c r="M2501">
        <v>28426814</v>
      </c>
      <c r="Q2501" s="10"/>
      <c r="R2501" s="11">
        <f t="shared" si="78"/>
        <v>0</v>
      </c>
      <c r="U2501" s="11">
        <f t="shared" si="79"/>
        <v>0</v>
      </c>
      <c r="Y2501" s="11">
        <f>IF(SUM(Tableau1[[#This Row],[Other access]:[Sci-hub access]])&gt;=1,1,0)</f>
        <v>0</v>
      </c>
      <c r="Z2501" s="12">
        <f>IF(OR(Tableau1[[#This Row],[Access R1 + S1+ T1 ]]&gt;=1,Tableau1[[#This Row],[Access V1 +W1 + X1]]&gt;=1),1,0)</f>
        <v>0</v>
      </c>
      <c r="AB2501" s="10" t="str">
        <f>Tableau1[[#This Row],[DOI]]</f>
        <v>doi: 10.1371/journal.pntd.0005402</v>
      </c>
      <c r="AC2501" s="13" t="str">
        <f>Tableau1[[#This Row],[Authors]]&amp;", "&amp;Tableau1[[#This Row],[Title]]&amp;" "&amp;Tableau1[[#This Row],[Journal]]&amp;". "&amp;Tableau1[[#This Row],[Year]]</f>
        <v>Emerson PM, Hooper PJ, Sarah V., Progress and projections in the program to eliminate trachoma. PLoS Negl Trop Dis. 2017</v>
      </c>
    </row>
    <row r="2502" spans="1:29" x14ac:dyDescent="0.3">
      <c r="A2502">
        <v>6853</v>
      </c>
      <c r="B2502" t="s">
        <v>1127</v>
      </c>
      <c r="C2502" t="s">
        <v>1128</v>
      </c>
      <c r="D2502" t="s">
        <v>1129</v>
      </c>
      <c r="E2502" t="s">
        <v>3247</v>
      </c>
      <c r="F2502" s="10"/>
      <c r="G2502">
        <v>2017</v>
      </c>
      <c r="J2502">
        <v>0.22477096170961119</v>
      </c>
      <c r="L2502" t="s">
        <v>41212</v>
      </c>
      <c r="M2502">
        <v>28155586</v>
      </c>
      <c r="Q2502" s="10"/>
      <c r="R2502" s="11">
        <f t="shared" si="78"/>
        <v>0</v>
      </c>
      <c r="U2502" s="11">
        <f t="shared" si="79"/>
        <v>0</v>
      </c>
      <c r="Y2502" s="11">
        <f>IF(SUM(Tableau1[[#This Row],[Other access]:[Sci-hub access]])&gt;=1,1,0)</f>
        <v>0</v>
      </c>
      <c r="Z2502" s="12">
        <f>IF(OR(Tableau1[[#This Row],[Access R1 + S1+ T1 ]]&gt;=1,Tableau1[[#This Row],[Access V1 +W1 + X1]]&gt;=1),1,0)</f>
        <v>0</v>
      </c>
      <c r="AB2502" s="10" t="str">
        <f>Tableau1[[#This Row],[DOI]]</f>
        <v>doi: 10.1177/0271678X16683695</v>
      </c>
      <c r="AC2502" s="13" t="str">
        <f>Tableau1[[#This Row],[Authors]]&amp;", "&amp;Tableau1[[#This Row],[Title]]&amp;" "&amp;Tableau1[[#This Row],[Journal]]&amp;". "&amp;Tableau1[[#This Row],[Year]]</f>
        <v>Coakeley S, Cho SS, Koshimori Y, Rusjan P, Harris M, Ghadery C, Kim J, Lang AE, Wilson A, Houle S, Strafella AP., Positron emission tomography imaging of tau pathology in progressive supranuclear palsy. J Cereb Blood Flow Metab. 2017</v>
      </c>
    </row>
    <row r="2503" spans="1:29" x14ac:dyDescent="0.3">
      <c r="A2503">
        <v>10357</v>
      </c>
      <c r="B2503" t="s">
        <v>12853</v>
      </c>
      <c r="C2503" t="s">
        <v>23020</v>
      </c>
      <c r="D2503" t="s">
        <v>33306</v>
      </c>
      <c r="E2503" t="s">
        <v>2529</v>
      </c>
      <c r="F2503" s="10"/>
      <c r="G2503">
        <v>2017</v>
      </c>
      <c r="J2503">
        <v>0.22499446735829975</v>
      </c>
      <c r="L2503" t="s">
        <v>44608</v>
      </c>
      <c r="M2503">
        <v>27362467</v>
      </c>
      <c r="Q2503" s="10"/>
      <c r="R2503" s="11">
        <f t="shared" si="78"/>
        <v>0</v>
      </c>
      <c r="U2503" s="11">
        <f t="shared" si="79"/>
        <v>0</v>
      </c>
      <c r="Y2503" s="11">
        <f>IF(SUM(Tableau1[[#This Row],[Other access]:[Sci-hub access]])&gt;=1,1,0)</f>
        <v>0</v>
      </c>
      <c r="Z2503" s="12">
        <f>IF(OR(Tableau1[[#This Row],[Access R1 + S1+ T1 ]]&gt;=1,Tableau1[[#This Row],[Access V1 +W1 + X1]]&gt;=1),1,0)</f>
        <v>0</v>
      </c>
      <c r="AB2503" s="10" t="str">
        <f>Tableau1[[#This Row],[DOI]]</f>
        <v>doi: 10.1080/02713683.2016.1175020</v>
      </c>
      <c r="AC2503" s="13" t="str">
        <f>Tableau1[[#This Row],[Authors]]&amp;", "&amp;Tableau1[[#This Row],[Title]]&amp;" "&amp;Tableau1[[#This Row],[Journal]]&amp;". "&amp;Tableau1[[#This Row],[Year]]</f>
        <v>Kozak I, Barteselli G, Sepah YJ, Sadiq MA, High R, Do DV, Nguyen QD., Correlation of Vitreomacular Traction with Foveal Thickness, Subfoveal Choroidal Thickness, and Vitreomacular/Foveal Angle. Curr Eye Res. 2017</v>
      </c>
    </row>
    <row r="2504" spans="1:29" x14ac:dyDescent="0.3">
      <c r="A2504">
        <v>2973</v>
      </c>
      <c r="B2504" t="s">
        <v>6168</v>
      </c>
      <c r="C2504" t="s">
        <v>16413</v>
      </c>
      <c r="D2504" t="s">
        <v>26592</v>
      </c>
      <c r="E2504" t="s">
        <v>2494</v>
      </c>
      <c r="F2504" s="10"/>
      <c r="G2504">
        <v>2017</v>
      </c>
      <c r="J2504">
        <v>0.22502668804374204</v>
      </c>
      <c r="L2504" t="s">
        <v>37429</v>
      </c>
      <c r="M2504">
        <v>28656674</v>
      </c>
      <c r="Q2504" s="10"/>
      <c r="R2504" s="11">
        <f t="shared" si="78"/>
        <v>0</v>
      </c>
      <c r="U2504" s="11">
        <f t="shared" si="79"/>
        <v>0</v>
      </c>
      <c r="Y2504" s="11">
        <f>IF(SUM(Tableau1[[#This Row],[Other access]:[Sci-hub access]])&gt;=1,1,0)</f>
        <v>0</v>
      </c>
      <c r="Z2504" s="12">
        <f>IF(OR(Tableau1[[#This Row],[Access R1 + S1+ T1 ]]&gt;=1,Tableau1[[#This Row],[Access V1 +W1 + X1]]&gt;=1),1,0)</f>
        <v>0</v>
      </c>
      <c r="AB2504" s="10" t="str">
        <f>Tableau1[[#This Row],[DOI]]</f>
        <v>doi: 10.1111/opo.12392</v>
      </c>
      <c r="AC2504" s="13" t="str">
        <f>Tableau1[[#This Row],[Authors]]&amp;", "&amp;Tableau1[[#This Row],[Title]]&amp;" "&amp;Tableau1[[#This Row],[Journal]]&amp;". "&amp;Tableau1[[#This Row],[Year]]</f>
        <v>Vinuela-Navarro V, Erichsen JT, Williams C, Woodhouse JM., Saccades and fixations in children with delayed reading skills. Ophthalmic Physiol Opt. 2017</v>
      </c>
    </row>
    <row r="2505" spans="1:29" x14ac:dyDescent="0.3">
      <c r="A2505">
        <v>6903</v>
      </c>
      <c r="B2505" t="s">
        <v>9775</v>
      </c>
      <c r="C2505" t="s">
        <v>19978</v>
      </c>
      <c r="D2505" t="s">
        <v>30209</v>
      </c>
      <c r="E2505" t="s">
        <v>2830</v>
      </c>
      <c r="F2505" s="10"/>
      <c r="G2505">
        <v>2017</v>
      </c>
      <c r="J2505">
        <v>0.22504272854611784</v>
      </c>
      <c r="L2505" t="s">
        <v>41262</v>
      </c>
      <c r="M2505">
        <v>28148578</v>
      </c>
      <c r="Q2505" s="10"/>
      <c r="R2505" s="11">
        <f t="shared" si="78"/>
        <v>0</v>
      </c>
      <c r="U2505" s="11">
        <f t="shared" si="79"/>
        <v>0</v>
      </c>
      <c r="Y2505" s="11">
        <f>IF(SUM(Tableau1[[#This Row],[Other access]:[Sci-hub access]])&gt;=1,1,0)</f>
        <v>0</v>
      </c>
      <c r="Z2505" s="12">
        <f>IF(OR(Tableau1[[#This Row],[Access R1 + S1+ T1 ]]&gt;=1,Tableau1[[#This Row],[Access V1 +W1 + X1]]&gt;=1),1,0)</f>
        <v>0</v>
      </c>
      <c r="AB2505" s="10" t="str">
        <f>Tableau1[[#This Row],[DOI]]</f>
        <v>doi: 10.7861/clinmedicine.17-1-40</v>
      </c>
      <c r="AC2505" s="13" t="str">
        <f>Tableau1[[#This Row],[Authors]]&amp;", "&amp;Tableau1[[#This Row],[Title]]&amp;" "&amp;Tableau1[[#This Row],[Journal]]&amp;". "&amp;Tableau1[[#This Row],[Year]]</f>
        <v>Khan UF, Tsu LC, Tan KB, Huang J, Wong AL., Hypokalaemia in Sjögren's syndrome: the missing piece. Clin Med (Lond). 2017</v>
      </c>
    </row>
    <row r="2506" spans="1:29" x14ac:dyDescent="0.3">
      <c r="A2506">
        <v>6457</v>
      </c>
      <c r="B2506" t="s">
        <v>9391</v>
      </c>
      <c r="C2506" t="s">
        <v>19599</v>
      </c>
      <c r="D2506" t="s">
        <v>29822</v>
      </c>
      <c r="E2506" t="s">
        <v>2695</v>
      </c>
      <c r="F2506" s="10"/>
      <c r="G2506">
        <v>2017</v>
      </c>
      <c r="J2506">
        <v>0.22506733939874912</v>
      </c>
      <c r="L2506" t="s">
        <v>40826</v>
      </c>
      <c r="M2506">
        <v>28210832</v>
      </c>
      <c r="Q2506" s="10"/>
      <c r="R2506" s="11">
        <f t="shared" si="78"/>
        <v>0</v>
      </c>
      <c r="U2506" s="11">
        <f t="shared" si="79"/>
        <v>0</v>
      </c>
      <c r="Y2506" s="11">
        <f>IF(SUM(Tableau1[[#This Row],[Other access]:[Sci-hub access]])&gt;=1,1,0)</f>
        <v>0</v>
      </c>
      <c r="Z2506" s="12">
        <f>IF(OR(Tableau1[[#This Row],[Access R1 + S1+ T1 ]]&gt;=1,Tableau1[[#This Row],[Access V1 +W1 + X1]]&gt;=1),1,0)</f>
        <v>0</v>
      </c>
      <c r="AB2506" s="10" t="str">
        <f>Tableau1[[#This Row],[DOI]]</f>
        <v>doi: 10.1007/s10916-017-0695-6</v>
      </c>
      <c r="AC2506" s="13" t="str">
        <f>Tableau1[[#This Row],[Authors]]&amp;", "&amp;Tableau1[[#This Row],[Title]]&amp;" "&amp;Tableau1[[#This Row],[Journal]]&amp;". "&amp;Tableau1[[#This Row],[Year]]</f>
        <v>Imtiaz SA, Krishnaiah S, Yadav SK, Bharath B, Ramani RV., Benefits of an Android Based Tablet Application in Primary Screening for Eye Diseases in a Rural Population, India. J Med Syst. 2017</v>
      </c>
    </row>
    <row r="2507" spans="1:29" x14ac:dyDescent="0.3">
      <c r="A2507">
        <v>6142</v>
      </c>
      <c r="B2507" t="s">
        <v>9108</v>
      </c>
      <c r="C2507" t="s">
        <v>19322</v>
      </c>
      <c r="D2507" t="s">
        <v>29539</v>
      </c>
      <c r="E2507" t="s">
        <v>2691</v>
      </c>
      <c r="F2507" s="10"/>
      <c r="G2507">
        <v>2017</v>
      </c>
      <c r="J2507">
        <v>0.22518497405124072</v>
      </c>
      <c r="L2507" t="s">
        <v>40514</v>
      </c>
      <c r="M2507">
        <v>28244285</v>
      </c>
      <c r="Q2507" s="10"/>
      <c r="R2507" s="11">
        <f t="shared" si="78"/>
        <v>0</v>
      </c>
      <c r="U2507" s="11">
        <f t="shared" si="79"/>
        <v>0</v>
      </c>
      <c r="Y2507" s="11">
        <f>IF(SUM(Tableau1[[#This Row],[Other access]:[Sci-hub access]])&gt;=1,1,0)</f>
        <v>0</v>
      </c>
      <c r="Z2507" s="12">
        <f>IF(OR(Tableau1[[#This Row],[Access R1 + S1+ T1 ]]&gt;=1,Tableau1[[#This Row],[Access V1 +W1 + X1]]&gt;=1),1,0)</f>
        <v>0</v>
      </c>
      <c r="AB2507" s="10" t="str">
        <f>Tableau1[[#This Row],[DOI]]</f>
        <v>doi: 10.3346/jkms.2017.32.4.599</v>
      </c>
      <c r="AC2507" s="13" t="str">
        <f>Tableau1[[#This Row],[Authors]]&amp;", "&amp;Tableau1[[#This Row],[Title]]&amp;" "&amp;Tableau1[[#This Row],[Journal]]&amp;". "&amp;Tableau1[[#This Row],[Year]]</f>
        <v>Kim KY, Kim DY, Seo J, Ahn Y, Kim DS., Increased Serum Antibody Titer against HPV-16 Antigen in Patients with Behçet's Disease. J Korean Med Sci. 2017</v>
      </c>
    </row>
    <row r="2508" spans="1:29" x14ac:dyDescent="0.3">
      <c r="A2508">
        <v>4938</v>
      </c>
      <c r="B2508" t="s">
        <v>8033</v>
      </c>
      <c r="C2508" t="s">
        <v>18262</v>
      </c>
      <c r="D2508" t="s">
        <v>28463</v>
      </c>
      <c r="E2508" t="s">
        <v>2516</v>
      </c>
      <c r="F2508" s="10"/>
      <c r="G2508">
        <v>2017</v>
      </c>
      <c r="J2508">
        <v>0.22525705912048199</v>
      </c>
      <c r="L2508" t="s">
        <v>39346</v>
      </c>
      <c r="M2508">
        <v>28389359</v>
      </c>
      <c r="Q2508" s="10"/>
      <c r="R2508" s="11">
        <f t="shared" si="78"/>
        <v>0</v>
      </c>
      <c r="U2508" s="11">
        <f t="shared" si="79"/>
        <v>0</v>
      </c>
      <c r="Y2508" s="11">
        <f>IF(SUM(Tableau1[[#This Row],[Other access]:[Sci-hub access]])&gt;=1,1,0)</f>
        <v>0</v>
      </c>
      <c r="Z2508" s="12">
        <f>IF(OR(Tableau1[[#This Row],[Access R1 + S1+ T1 ]]&gt;=1,Tableau1[[#This Row],[Access V1 +W1 + X1]]&gt;=1),1,0)</f>
        <v>0</v>
      </c>
      <c r="AB2508" s="10" t="str">
        <f>Tableau1[[#This Row],[DOI]]</f>
        <v>doi: 10.1016/j.gene.2017.03.043</v>
      </c>
      <c r="AC2508" s="13" t="str">
        <f>Tableau1[[#This Row],[Authors]]&amp;", "&amp;Tableau1[[#This Row],[Title]]&amp;" "&amp;Tableau1[[#This Row],[Journal]]&amp;". "&amp;Tableau1[[#This Row],[Year]]</f>
        <v>Kallel-Bouattour R, Belguith-Maalej S, Zouari-Bradai E, Mnif M, Abid M, Hadj Kacem H., Intronic variants of SLC26A4 gene enhance splicing efficiency in hybrid minigene assay. Gene. 2017</v>
      </c>
    </row>
    <row r="2509" spans="1:29" x14ac:dyDescent="0.3">
      <c r="A2509">
        <v>5634</v>
      </c>
      <c r="B2509" t="s">
        <v>8666</v>
      </c>
      <c r="C2509" t="s">
        <v>18886</v>
      </c>
      <c r="D2509" t="s">
        <v>29096</v>
      </c>
      <c r="E2509" t="s">
        <v>2490</v>
      </c>
      <c r="F2509" s="10"/>
      <c r="G2509">
        <v>2017</v>
      </c>
      <c r="J2509">
        <v>0.22550389418526118</v>
      </c>
      <c r="L2509" t="s">
        <v>40021</v>
      </c>
      <c r="M2509">
        <v>28302533</v>
      </c>
      <c r="Q2509" s="10"/>
      <c r="R2509" s="11">
        <f t="shared" si="78"/>
        <v>0</v>
      </c>
      <c r="U2509" s="11">
        <f t="shared" si="79"/>
        <v>0</v>
      </c>
      <c r="Y2509" s="11">
        <f>IF(SUM(Tableau1[[#This Row],[Other access]:[Sci-hub access]])&gt;=1,1,0)</f>
        <v>0</v>
      </c>
      <c r="Z2509" s="12">
        <f>IF(OR(Tableau1[[#This Row],[Access R1 + S1+ T1 ]]&gt;=1,Tableau1[[#This Row],[Access V1 +W1 + X1]]&gt;=1),1,0)</f>
        <v>0</v>
      </c>
      <c r="AB2509" s="10" t="str">
        <f>Tableau1[[#This Row],[DOI]]</f>
        <v>doi: 10.1016/j.ajo.2017.03.004</v>
      </c>
      <c r="AC2509" s="13" t="str">
        <f>Tableau1[[#This Row],[Authors]]&amp;", "&amp;Tableau1[[#This Row],[Title]]&amp;" "&amp;Tableau1[[#This Row],[Journal]]&amp;". "&amp;Tableau1[[#This Row],[Year]]</f>
        <v>Rivera SS, Lee MS, Lunos S, Anderson JS, Bothun ED., Strabismus Measurements in Adults Before and After Pupil Dilation. Am J Ophthalmol. 2017</v>
      </c>
    </row>
    <row r="2510" spans="1:29" x14ac:dyDescent="0.3">
      <c r="A2510">
        <v>9219</v>
      </c>
      <c r="B2510" t="s">
        <v>11809</v>
      </c>
      <c r="C2510" t="s">
        <v>21983</v>
      </c>
      <c r="D2510" t="s">
        <v>32250</v>
      </c>
      <c r="E2510" t="s">
        <v>3066</v>
      </c>
      <c r="F2510" s="10"/>
      <c r="G2510">
        <v>2017</v>
      </c>
      <c r="J2510">
        <v>0.225691371676077</v>
      </c>
      <c r="L2510" t="s">
        <v>43531</v>
      </c>
      <c r="M2510">
        <v>27760487</v>
      </c>
      <c r="Q2510" s="10"/>
      <c r="R2510" s="11">
        <f t="shared" si="78"/>
        <v>0</v>
      </c>
      <c r="U2510" s="11">
        <f t="shared" si="79"/>
        <v>0</v>
      </c>
      <c r="Y2510" s="11">
        <f>IF(SUM(Tableau1[[#This Row],[Other access]:[Sci-hub access]])&gt;=1,1,0)</f>
        <v>0</v>
      </c>
      <c r="Z2510" s="12">
        <f>IF(OR(Tableau1[[#This Row],[Access R1 + S1+ T1 ]]&gt;=1,Tableau1[[#This Row],[Access V1 +W1 + X1]]&gt;=1),1,0)</f>
        <v>0</v>
      </c>
      <c r="AB2510" s="10" t="str">
        <f>Tableau1[[#This Row],[DOI]]</f>
        <v>doi: 10.1080/14397595.2016.1249538</v>
      </c>
      <c r="AC2510" s="13" t="str">
        <f>Tableau1[[#This Row],[Authors]]&amp;", "&amp;Tableau1[[#This Row],[Title]]&amp;" "&amp;Tableau1[[#This Row],[Journal]]&amp;". "&amp;Tableau1[[#This Row],[Year]]</f>
        <v>Al-Ezzi MY, Pathak N, Tappuni AR, Khan KS., Primary Sjögren's syndrome impact on smell, taste, sexuality and quality of life in female patients: A systematic review and meta-analysis. Mod Rheumatol. 2017</v>
      </c>
    </row>
    <row r="2511" spans="1:29" x14ac:dyDescent="0.3">
      <c r="A2511">
        <v>2638</v>
      </c>
      <c r="B2511" t="s">
        <v>5853</v>
      </c>
      <c r="C2511" t="s">
        <v>16099</v>
      </c>
      <c r="D2511" t="s">
        <v>26276</v>
      </c>
      <c r="E2511" t="s">
        <v>2443</v>
      </c>
      <c r="F2511" s="10"/>
      <c r="G2511">
        <v>2017</v>
      </c>
      <c r="J2511">
        <v>0.22570211040071253</v>
      </c>
      <c r="L2511" t="s">
        <v>37101</v>
      </c>
      <c r="M2511">
        <v>28715845</v>
      </c>
      <c r="Q2511" s="10"/>
      <c r="R2511" s="11">
        <f t="shared" si="78"/>
        <v>0</v>
      </c>
      <c r="U2511" s="11">
        <f t="shared" si="79"/>
        <v>0</v>
      </c>
      <c r="Y2511" s="11">
        <f>IF(SUM(Tableau1[[#This Row],[Other access]:[Sci-hub access]])&gt;=1,1,0)</f>
        <v>0</v>
      </c>
      <c r="Z2511" s="12">
        <f>IF(OR(Tableau1[[#This Row],[Access R1 + S1+ T1 ]]&gt;=1,Tableau1[[#This Row],[Access V1 +W1 + X1]]&gt;=1),1,0)</f>
        <v>0</v>
      </c>
      <c r="AB2511" s="10" t="str">
        <f>Tableau1[[#This Row],[DOI]]</f>
        <v>doi: 10.1167/iovs.17-21416</v>
      </c>
      <c r="AC2511" s="13" t="str">
        <f>Tableau1[[#This Row],[Authors]]&amp;", "&amp;Tableau1[[#This Row],[Title]]&amp;" "&amp;Tableau1[[#This Row],[Journal]]&amp;". "&amp;Tableau1[[#This Row],[Year]]</f>
        <v>Kim KL, Suh W., Apatinib, an Inhibitor of Vascular Endothelial Growth Factor Receptor 2, Suppresses Pathologic Ocular Neovascularization in Mice. Invest Ophthalmol Vis Sci. 2017</v>
      </c>
    </row>
    <row r="2512" spans="1:29" x14ac:dyDescent="0.3">
      <c r="A2512">
        <v>4117</v>
      </c>
      <c r="B2512" t="s">
        <v>7263</v>
      </c>
      <c r="C2512" t="s">
        <v>17500</v>
      </c>
      <c r="D2512" t="s">
        <v>27691</v>
      </c>
      <c r="E2512" t="s">
        <v>2620</v>
      </c>
      <c r="F2512" s="10"/>
      <c r="G2512">
        <v>2017</v>
      </c>
      <c r="J2512">
        <v>0.22570829646320167</v>
      </c>
      <c r="L2512" t="s">
        <v>38548</v>
      </c>
      <c r="M2512">
        <v>28483234</v>
      </c>
      <c r="Q2512" s="10"/>
      <c r="R2512" s="11">
        <f t="shared" si="78"/>
        <v>0</v>
      </c>
      <c r="U2512" s="11">
        <f t="shared" si="79"/>
        <v>0</v>
      </c>
      <c r="Y2512" s="11">
        <f>IF(SUM(Tableau1[[#This Row],[Other access]:[Sci-hub access]])&gt;=1,1,0)</f>
        <v>0</v>
      </c>
      <c r="Z2512" s="12">
        <f>IF(OR(Tableau1[[#This Row],[Access R1 + S1+ T1 ]]&gt;=1,Tableau1[[#This Row],[Access V1 +W1 + X1]]&gt;=1),1,0)</f>
        <v>0</v>
      </c>
      <c r="AB2512" s="10" t="str">
        <f>Tableau1[[#This Row],[DOI]]</f>
        <v>doi: 10.1016/j.ijporl.2017.04.016</v>
      </c>
      <c r="AC2512" s="13" t="str">
        <f>Tableau1[[#This Row],[Authors]]&amp;", "&amp;Tableau1[[#This Row],[Title]]&amp;" "&amp;Tableau1[[#This Row],[Journal]]&amp;". "&amp;Tableau1[[#This Row],[Year]]</f>
        <v>Talebi F, Ghanbari Mardasi F, Mohammadi Asl J, Bavarsad AH, Tizno S., Identification of a novel missence mutation in FGFR3 gene in an Iranian family with LADD syndrome by Next-Generation Sequencing. Int J Pediatr Otorhinolaryngol. 2017</v>
      </c>
    </row>
    <row r="2513" spans="1:29" x14ac:dyDescent="0.3">
      <c r="A2513">
        <v>4803</v>
      </c>
      <c r="B2513" t="s">
        <v>7907</v>
      </c>
      <c r="C2513" t="s">
        <v>18136</v>
      </c>
      <c r="D2513" t="s">
        <v>28337</v>
      </c>
      <c r="E2513" t="s">
        <v>34087</v>
      </c>
      <c r="F2513" s="10"/>
      <c r="G2513">
        <v>2017</v>
      </c>
      <c r="J2513">
        <v>0.22578296120324082</v>
      </c>
      <c r="L2513" t="s">
        <v>39216</v>
      </c>
      <c r="M2513">
        <v>28403787</v>
      </c>
      <c r="Q2513" s="10"/>
      <c r="R2513" s="11">
        <f t="shared" si="78"/>
        <v>0</v>
      </c>
      <c r="U2513" s="11">
        <f t="shared" si="79"/>
        <v>0</v>
      </c>
      <c r="Y2513" s="11">
        <f>IF(SUM(Tableau1[[#This Row],[Other access]:[Sci-hub access]])&gt;=1,1,0)</f>
        <v>0</v>
      </c>
      <c r="Z2513" s="12">
        <f>IF(OR(Tableau1[[#This Row],[Access R1 + S1+ T1 ]]&gt;=1,Tableau1[[#This Row],[Access V1 +W1 + X1]]&gt;=1),1,0)</f>
        <v>0</v>
      </c>
      <c r="AB2513" s="10" t="str">
        <f>Tableau1[[#This Row],[DOI]]</f>
        <v>doi: 10.2174/0929867324666170407141955</v>
      </c>
      <c r="AC2513" s="13" t="str">
        <f>Tableau1[[#This Row],[Authors]]&amp;", "&amp;Tableau1[[#This Row],[Title]]&amp;" "&amp;Tableau1[[#This Row],[Journal]]&amp;". "&amp;Tableau1[[#This Row],[Year]]</f>
        <v>Ola MS, Alhomida AS, Ferrario CM, Ahmad S., Role of Tissue Renin-angiotensin System and the Chymase/angiotensin-( 1-12) Axis in the Pathogenesis of Diabetic Retinopathy. Curr Med Chem. 2017</v>
      </c>
    </row>
    <row r="2514" spans="1:29" x14ac:dyDescent="0.3">
      <c r="A2514">
        <v>8377</v>
      </c>
      <c r="B2514" t="s">
        <v>1678</v>
      </c>
      <c r="C2514" t="s">
        <v>1679</v>
      </c>
      <c r="D2514" t="s">
        <v>1680</v>
      </c>
      <c r="E2514" t="s">
        <v>2950</v>
      </c>
      <c r="F2514" s="10"/>
      <c r="G2514">
        <v>2017</v>
      </c>
      <c r="J2514">
        <v>0.22579036640590178</v>
      </c>
      <c r="L2514" t="s">
        <v>42719</v>
      </c>
      <c r="M2514">
        <v>27926640</v>
      </c>
      <c r="Q2514" s="10"/>
      <c r="R2514" s="11">
        <f t="shared" si="78"/>
        <v>0</v>
      </c>
      <c r="U2514" s="11">
        <f t="shared" si="79"/>
        <v>0</v>
      </c>
      <c r="Y2514" s="11">
        <f>IF(SUM(Tableau1[[#This Row],[Other access]:[Sci-hub access]])&gt;=1,1,0)</f>
        <v>0</v>
      </c>
      <c r="Z2514" s="12">
        <f>IF(OR(Tableau1[[#This Row],[Access R1 + S1+ T1 ]]&gt;=1,Tableau1[[#This Row],[Access V1 +W1 + X1]]&gt;=1),1,0)</f>
        <v>0</v>
      </c>
      <c r="AB2514" s="10" t="str">
        <f>Tableau1[[#This Row],[DOI]]</f>
        <v>doi: 10.1097/AOG.0000000000001758</v>
      </c>
      <c r="AC2514" s="13" t="str">
        <f>Tableau1[[#This Row],[Authors]]&amp;", "&amp;Tableau1[[#This Row],[Title]]&amp;" "&amp;Tableau1[[#This Row],[Journal]]&amp;". "&amp;Tableau1[[#This Row],[Year]]</f>
        <v>Auger N, Fraser WD, Paradis G, Healy-Profitós J, Hsieh A, Rhéaume MA., Preeclampsia and Long-term Risk of Maternal Retinal Disorders. Obstet Gynecol. 2017</v>
      </c>
    </row>
    <row r="2515" spans="1:29" x14ac:dyDescent="0.3">
      <c r="A2515">
        <v>7895</v>
      </c>
      <c r="B2515" t="s">
        <v>1509</v>
      </c>
      <c r="C2515" t="s">
        <v>1510</v>
      </c>
      <c r="D2515" t="s">
        <v>1511</v>
      </c>
      <c r="E2515" t="s">
        <v>2659</v>
      </c>
      <c r="F2515" s="10"/>
      <c r="G2515">
        <v>2017</v>
      </c>
      <c r="J2515">
        <v>0.22597047022608696</v>
      </c>
      <c r="L2515" t="s">
        <v>42243</v>
      </c>
      <c r="M2515">
        <v>28033220</v>
      </c>
      <c r="Q2515" s="10"/>
      <c r="R2515" s="11">
        <f t="shared" si="78"/>
        <v>0</v>
      </c>
      <c r="U2515" s="11">
        <f t="shared" si="79"/>
        <v>0</v>
      </c>
      <c r="Y2515" s="11">
        <f>IF(SUM(Tableau1[[#This Row],[Other access]:[Sci-hub access]])&gt;=1,1,0)</f>
        <v>0</v>
      </c>
      <c r="Z2515" s="12">
        <f>IF(OR(Tableau1[[#This Row],[Access R1 + S1+ T1 ]]&gt;=1,Tableau1[[#This Row],[Access V1 +W1 + X1]]&gt;=1),1,0)</f>
        <v>0</v>
      </c>
      <c r="AB2515" s="10" t="str">
        <f>Tableau1[[#This Row],[DOI]]</f>
        <v>doi: 10.1097/RLU.0000000000001511</v>
      </c>
      <c r="AC2515" s="13" t="str">
        <f>Tableau1[[#This Row],[Authors]]&amp;", "&amp;Tableau1[[#This Row],[Title]]&amp;" "&amp;Tableau1[[#This Row],[Journal]]&amp;". "&amp;Tableau1[[#This Row],[Year]]</f>
        <v>Papadakis GZ, Millo C, Jassel IS, Bagci U, Sadowski SM, Karantanas AH, Patronas NJ., 18F-FDG and 68Ga-DOTATATE PET/CT in von Hippel-Lindau Disease-Associated Retinal Hemangioblastoma. Clin Nucl Med. 2017</v>
      </c>
    </row>
    <row r="2516" spans="1:29" x14ac:dyDescent="0.3">
      <c r="A2516">
        <v>8807</v>
      </c>
      <c r="B2516" t="s">
        <v>11441</v>
      </c>
      <c r="C2516" t="s">
        <v>21625</v>
      </c>
      <c r="D2516" t="s">
        <v>31881</v>
      </c>
      <c r="E2516" t="s">
        <v>2523</v>
      </c>
      <c r="F2516" s="10"/>
      <c r="G2516">
        <v>2017</v>
      </c>
      <c r="J2516">
        <v>0.2260242904415064</v>
      </c>
      <c r="L2516" t="s">
        <v>43143</v>
      </c>
      <c r="M2516">
        <v>27834969</v>
      </c>
      <c r="Q2516" s="10"/>
      <c r="R2516" s="11">
        <f t="shared" si="78"/>
        <v>0</v>
      </c>
      <c r="U2516" s="11">
        <f t="shared" si="79"/>
        <v>0</v>
      </c>
      <c r="Y2516" s="11">
        <f>IF(SUM(Tableau1[[#This Row],[Other access]:[Sci-hub access]])&gt;=1,1,0)</f>
        <v>0</v>
      </c>
      <c r="Z2516" s="12">
        <f>IF(OR(Tableau1[[#This Row],[Access R1 + S1+ T1 ]]&gt;=1,Tableau1[[#This Row],[Access V1 +W1 + X1]]&gt;=1),1,0)</f>
        <v>0</v>
      </c>
      <c r="AB2516" s="10" t="str">
        <f>Tableau1[[#This Row],[DOI]]</f>
        <v>doi: 10.1038/eye.2016.261</v>
      </c>
      <c r="AC2516" s="13" t="str">
        <f>Tableau1[[#This Row],[Authors]]&amp;", "&amp;Tableau1[[#This Row],[Title]]&amp;" "&amp;Tableau1[[#This Row],[Journal]]&amp;". "&amp;Tableau1[[#This Row],[Year]]</f>
        <v>Leisy HB, Rastogi A, Guevara G, Ahmad M, Smith RT., The association of geographic atrophy and decreased renal function in patients with age-related macular degeneration. Eye (Lond). 2017</v>
      </c>
    </row>
    <row r="2517" spans="1:29" x14ac:dyDescent="0.3">
      <c r="A2517">
        <v>6251</v>
      </c>
      <c r="B2517" t="s">
        <v>9208</v>
      </c>
      <c r="C2517" t="s">
        <v>19421</v>
      </c>
      <c r="D2517" t="s">
        <v>29639</v>
      </c>
      <c r="E2517" t="s">
        <v>2495</v>
      </c>
      <c r="F2517" s="10"/>
      <c r="G2517">
        <v>2017</v>
      </c>
      <c r="J2517">
        <v>0.22615288077679718</v>
      </c>
      <c r="L2517" t="s">
        <v>40621</v>
      </c>
      <c r="M2517">
        <v>28234795</v>
      </c>
      <c r="Q2517" s="10"/>
      <c r="R2517" s="11">
        <f t="shared" si="78"/>
        <v>0</v>
      </c>
      <c r="U2517" s="11">
        <f t="shared" si="79"/>
        <v>0</v>
      </c>
      <c r="Y2517" s="11">
        <f>IF(SUM(Tableau1[[#This Row],[Other access]:[Sci-hub access]])&gt;=1,1,0)</f>
        <v>0</v>
      </c>
      <c r="Z2517" s="12">
        <f>IF(OR(Tableau1[[#This Row],[Access R1 + S1+ T1 ]]&gt;=1,Tableau1[[#This Row],[Access V1 +W1 + X1]]&gt;=1),1,0)</f>
        <v>0</v>
      </c>
      <c r="AB2517" s="10" t="str">
        <f>Tableau1[[#This Row],[DOI]]</f>
        <v>doi: 10.1097/OPX.0000000000001061</v>
      </c>
      <c r="AC2517" s="13" t="str">
        <f>Tableau1[[#This Row],[Authors]]&amp;", "&amp;Tableau1[[#This Row],[Title]]&amp;" "&amp;Tableau1[[#This Row],[Journal]]&amp;". "&amp;Tableau1[[#This Row],[Year]]</f>
        <v>Puell MC, Palomo-Álvarez C., Effects of Light Scatter and Blur on Low-Contrast Vision and Disk Halo Size. Optom Vis Sci. 2017</v>
      </c>
    </row>
    <row r="2518" spans="1:29" x14ac:dyDescent="0.3">
      <c r="A2518">
        <v>3536</v>
      </c>
      <c r="B2518" t="s">
        <v>6709</v>
      </c>
      <c r="C2518" t="s">
        <v>16951</v>
      </c>
      <c r="D2518" t="s">
        <v>27133</v>
      </c>
      <c r="E2518" t="s">
        <v>2511</v>
      </c>
      <c r="F2518" s="10"/>
      <c r="G2518">
        <v>2017</v>
      </c>
      <c r="J2518">
        <v>0.22616357121966923</v>
      </c>
      <c r="L2518" t="s">
        <v>37983</v>
      </c>
      <c r="M2518">
        <v>28573997</v>
      </c>
      <c r="Q2518" s="10"/>
      <c r="R2518" s="11">
        <f t="shared" si="78"/>
        <v>0</v>
      </c>
      <c r="U2518" s="11">
        <f t="shared" si="79"/>
        <v>0</v>
      </c>
      <c r="Y2518" s="11">
        <f>IF(SUM(Tableau1[[#This Row],[Other access]:[Sci-hub access]])&gt;=1,1,0)</f>
        <v>0</v>
      </c>
      <c r="Z2518" s="12">
        <f>IF(OR(Tableau1[[#This Row],[Access R1 + S1+ T1 ]]&gt;=1,Tableau1[[#This Row],[Access V1 +W1 + X1]]&gt;=1),1,0)</f>
        <v>0</v>
      </c>
      <c r="AB2518" s="10" t="str">
        <f>Tableau1[[#This Row],[DOI]]</f>
        <v>doi: 10.4103/ijo.IJO_217_17</v>
      </c>
      <c r="AC2518" s="13" t="str">
        <f>Tableau1[[#This Row],[Authors]]&amp;", "&amp;Tableau1[[#This Row],[Title]]&amp;" "&amp;Tableau1[[#This Row],[Journal]]&amp;". "&amp;Tableau1[[#This Row],[Year]]</f>
        <v>Shetty R, Sureka S, Kusumgar P, Sethu S, Sainani K., Allergen-specific exposure associated with high immunoglobulin E and eye rubbing predisposes to progression of keratoconus. Indian J Ophthalmol. 2017</v>
      </c>
    </row>
    <row r="2519" spans="1:29" ht="28.8" x14ac:dyDescent="0.3">
      <c r="A2519">
        <v>5053</v>
      </c>
      <c r="B2519" t="s">
        <v>503</v>
      </c>
      <c r="C2519" t="s">
        <v>504</v>
      </c>
      <c r="D2519" t="s">
        <v>505</v>
      </c>
      <c r="E2519" t="s">
        <v>2939</v>
      </c>
      <c r="F2519" s="10"/>
      <c r="G2519">
        <v>2017</v>
      </c>
      <c r="J2519">
        <v>0.22646090298869714</v>
      </c>
      <c r="L2519" t="s">
        <v>39461</v>
      </c>
      <c r="M2519">
        <v>28379567</v>
      </c>
      <c r="Q2519" s="10"/>
      <c r="R2519" s="11">
        <f t="shared" si="78"/>
        <v>0</v>
      </c>
      <c r="U2519" s="11">
        <f t="shared" si="79"/>
        <v>0</v>
      </c>
      <c r="Y2519" s="11">
        <f>IF(SUM(Tableau1[[#This Row],[Other access]:[Sci-hub access]])&gt;=1,1,0)</f>
        <v>0</v>
      </c>
      <c r="Z2519" s="12">
        <f>IF(OR(Tableau1[[#This Row],[Access R1 + S1+ T1 ]]&gt;=1,Tableau1[[#This Row],[Access V1 +W1 + X1]]&gt;=1),1,0)</f>
        <v>0</v>
      </c>
      <c r="AB2519" s="10" t="str">
        <f>Tableau1[[#This Row],[DOI]]</f>
        <v>doi: 10.1210/jc.2016-3671</v>
      </c>
      <c r="AC2519" s="13" t="str">
        <f>Tableau1[[#This Row],[Authors]]&amp;", "&amp;Tableau1[[#This Row],[Title]]&amp;" "&amp;Tableau1[[#This Row],[Journal]]&amp;". "&amp;Tableau1[[#This Row],[Year]]</f>
        <v>Campi I, Cammarata G, Bianchi Marzoli S, Beck-Peccoz P, Santarsiero D, Dazzi D, Bottari de Castello A, Taroni EG, Viola F, Mian C, Watutantrige-Fernando S, Pelusi C, Muzza M, Maffini MA, Persani L., Retinal Photoreceptor Functions Are Compromised in Patients With Resistance to Thyroid Hormone Syndrome (RTHβ). J Clin Endocrinol Metab. 2017</v>
      </c>
    </row>
    <row r="2520" spans="1:29" x14ac:dyDescent="0.3">
      <c r="A2520">
        <v>5724</v>
      </c>
      <c r="B2520" t="s">
        <v>8754</v>
      </c>
      <c r="C2520" t="s">
        <v>18973</v>
      </c>
      <c r="D2520" t="s">
        <v>29184</v>
      </c>
      <c r="E2520" t="s">
        <v>2438</v>
      </c>
      <c r="F2520" s="10"/>
      <c r="G2520">
        <v>2017</v>
      </c>
      <c r="J2520">
        <v>0.2266039008286802</v>
      </c>
      <c r="L2520" t="s">
        <v>40107</v>
      </c>
      <c r="M2520">
        <v>28292774</v>
      </c>
      <c r="Q2520" s="10"/>
      <c r="R2520" s="11">
        <f t="shared" si="78"/>
        <v>0</v>
      </c>
      <c r="U2520" s="11">
        <f t="shared" si="79"/>
        <v>0</v>
      </c>
      <c r="Y2520" s="11">
        <f>IF(SUM(Tableau1[[#This Row],[Other access]:[Sci-hub access]])&gt;=1,1,0)</f>
        <v>0</v>
      </c>
      <c r="Z2520" s="12">
        <f>IF(OR(Tableau1[[#This Row],[Access R1 + S1+ T1 ]]&gt;=1,Tableau1[[#This Row],[Access V1 +W1 + X1]]&gt;=1),1,0)</f>
        <v>0</v>
      </c>
      <c r="AB2520" s="10" t="str">
        <f>Tableau1[[#This Row],[DOI]]</f>
        <v>doi: 10.1136/bjophthalmol-2016-309952</v>
      </c>
      <c r="AC2520" s="13" t="str">
        <f>Tableau1[[#This Row],[Authors]]&amp;", "&amp;Tableau1[[#This Row],[Title]]&amp;" "&amp;Tableau1[[#This Row],[Journal]]&amp;". "&amp;Tableau1[[#This Row],[Year]]</f>
        <v>Rim TH, Cheng CY, Kim DW, Kim SS, Wong TY., A nationwide cohort study of cigarette smoking and risk of neovascular age-related macular degeneration in East Asian men. Br J Ophthalmol. 2017</v>
      </c>
    </row>
    <row r="2521" spans="1:29" x14ac:dyDescent="0.3">
      <c r="A2521">
        <v>7816</v>
      </c>
      <c r="B2521" t="s">
        <v>1459</v>
      </c>
      <c r="C2521" t="s">
        <v>1460</v>
      </c>
      <c r="D2521" t="s">
        <v>1461</v>
      </c>
      <c r="E2521" t="s">
        <v>3233</v>
      </c>
      <c r="F2521" s="10"/>
      <c r="G2521">
        <v>2017</v>
      </c>
      <c r="J2521">
        <v>0.22660401262122931</v>
      </c>
      <c r="L2521" t="s">
        <v>42166</v>
      </c>
      <c r="M2521">
        <v>28052483</v>
      </c>
      <c r="Q2521" s="10"/>
      <c r="R2521" s="11">
        <f t="shared" si="78"/>
        <v>0</v>
      </c>
      <c r="U2521" s="11">
        <f t="shared" si="79"/>
        <v>0</v>
      </c>
      <c r="Y2521" s="11">
        <f>IF(SUM(Tableau1[[#This Row],[Other access]:[Sci-hub access]])&gt;=1,1,0)</f>
        <v>0</v>
      </c>
      <c r="Z2521" s="12">
        <f>IF(OR(Tableau1[[#This Row],[Access R1 + S1+ T1 ]]&gt;=1,Tableau1[[#This Row],[Access V1 +W1 + X1]]&gt;=1),1,0)</f>
        <v>0</v>
      </c>
      <c r="AB2521" s="10" t="str">
        <f>Tableau1[[#This Row],[DOI]]</f>
        <v>doi: 10.1002/pds.4149</v>
      </c>
      <c r="AC2521" s="13" t="str">
        <f>Tableau1[[#This Row],[Authors]]&amp;", "&amp;Tableau1[[#This Row],[Title]]&amp;" "&amp;Tableau1[[#This Row],[Journal]]&amp;". "&amp;Tableau1[[#This Row],[Year]]</f>
        <v>Liu L, Shorstein NH, Amsden LB, Herrinton LJ., Natural language processing to ascertain two key variables from operative reports in ophthalmology. Pharmacoepidemiol Drug Saf. 2017</v>
      </c>
    </row>
    <row r="2522" spans="1:29" x14ac:dyDescent="0.3">
      <c r="A2522">
        <v>10593</v>
      </c>
      <c r="B2522" t="s">
        <v>13068</v>
      </c>
      <c r="C2522" t="s">
        <v>23233</v>
      </c>
      <c r="D2522" t="s">
        <v>33521</v>
      </c>
      <c r="E2522" t="s">
        <v>2457</v>
      </c>
      <c r="F2522" s="10"/>
      <c r="G2522">
        <v>2017</v>
      </c>
      <c r="J2522">
        <v>0.22668007622649777</v>
      </c>
      <c r="L2522" t="s">
        <v>44842</v>
      </c>
      <c r="M2522">
        <v>27177073</v>
      </c>
      <c r="Q2522" s="10"/>
      <c r="R2522" s="11">
        <f t="shared" si="78"/>
        <v>0</v>
      </c>
      <c r="U2522" s="11">
        <f t="shared" si="79"/>
        <v>0</v>
      </c>
      <c r="Y2522" s="11">
        <f>IF(SUM(Tableau1[[#This Row],[Other access]:[Sci-hub access]])&gt;=1,1,0)</f>
        <v>0</v>
      </c>
      <c r="Z2522" s="12">
        <f>IF(OR(Tableau1[[#This Row],[Access R1 + S1+ T1 ]]&gt;=1,Tableau1[[#This Row],[Access V1 +W1 + X1]]&gt;=1),1,0)</f>
        <v>0</v>
      </c>
      <c r="AB2522" s="10" t="str">
        <f>Tableau1[[#This Row],[DOI]]</f>
        <v>doi: 10.1097/ICB.0000000000000322</v>
      </c>
      <c r="AC2522" s="13" t="str">
        <f>Tableau1[[#This Row],[Authors]]&amp;", "&amp;Tableau1[[#This Row],[Title]]&amp;" "&amp;Tableau1[[#This Row],[Journal]]&amp;". "&amp;Tableau1[[#This Row],[Year]]</f>
        <v>Cheung AY, David JA, Ober MD., SPONTANEOUS BILATERAL HEMORRHAGIC CHOROIDAL DETACHMENTS ASSOCIATED WITH MALIGNANT HYPERTENSION. Retin Cases Brief Rep. 2017</v>
      </c>
    </row>
    <row r="2523" spans="1:29" x14ac:dyDescent="0.3">
      <c r="A2523">
        <v>9129</v>
      </c>
      <c r="B2523" t="s">
        <v>11729</v>
      </c>
      <c r="C2523" t="s">
        <v>21904</v>
      </c>
      <c r="D2523" t="s">
        <v>32170</v>
      </c>
      <c r="E2523" t="s">
        <v>2486</v>
      </c>
      <c r="F2523" s="10"/>
      <c r="G2523">
        <v>2017</v>
      </c>
      <c r="J2523">
        <v>0.2267114687063092</v>
      </c>
      <c r="L2523" t="s">
        <v>43445</v>
      </c>
      <c r="M2523">
        <v>27778483</v>
      </c>
      <c r="Q2523" s="10"/>
      <c r="R2523" s="11">
        <f t="shared" si="78"/>
        <v>0</v>
      </c>
      <c r="U2523" s="11">
        <f t="shared" si="79"/>
        <v>0</v>
      </c>
      <c r="Y2523" s="11">
        <f>IF(SUM(Tableau1[[#This Row],[Other access]:[Sci-hub access]])&gt;=1,1,0)</f>
        <v>0</v>
      </c>
      <c r="Z2523" s="12">
        <f>IF(OR(Tableau1[[#This Row],[Access R1 + S1+ T1 ]]&gt;=1,Tableau1[[#This Row],[Access V1 +W1 + X1]]&gt;=1),1,0)</f>
        <v>0</v>
      </c>
      <c r="AB2523" s="10" t="str">
        <f>Tableau1[[#This Row],[DOI]]</f>
        <v>doi: 10.1111/aos.13280</v>
      </c>
      <c r="AC2523" s="13" t="str">
        <f>Tableau1[[#This Row],[Authors]]&amp;", "&amp;Tableau1[[#This Row],[Title]]&amp;" "&amp;Tableau1[[#This Row],[Journal]]&amp;". "&amp;Tableau1[[#This Row],[Year]]</f>
        <v>Mansouri K, Shaarawy T., Comparing pattern scanning laser trabeculoplasty to selective laser trabeculoplasty: A randomized controlled trial. Acta Ophthalmol. 2017</v>
      </c>
    </row>
    <row r="2524" spans="1:29" x14ac:dyDescent="0.3">
      <c r="A2524">
        <v>6249</v>
      </c>
      <c r="B2524" t="s">
        <v>9206</v>
      </c>
      <c r="C2524" t="s">
        <v>19419</v>
      </c>
      <c r="D2524" t="s">
        <v>29637</v>
      </c>
      <c r="E2524" t="s">
        <v>2451</v>
      </c>
      <c r="F2524" s="10"/>
      <c r="G2524">
        <v>2017</v>
      </c>
      <c r="J2524">
        <v>0.22679088457278618</v>
      </c>
      <c r="L2524" t="s">
        <v>40619</v>
      </c>
      <c r="M2524">
        <v>28234994</v>
      </c>
      <c r="Q2524" s="10"/>
      <c r="R2524" s="11">
        <f t="shared" si="78"/>
        <v>0</v>
      </c>
      <c r="U2524" s="11">
        <f t="shared" si="79"/>
        <v>0</v>
      </c>
      <c r="Y2524" s="11">
        <f>IF(SUM(Tableau1[[#This Row],[Other access]:[Sci-hub access]])&gt;=1,1,0)</f>
        <v>0</v>
      </c>
      <c r="Z2524" s="12">
        <f>IF(OR(Tableau1[[#This Row],[Access R1 + S1+ T1 ]]&gt;=1,Tableau1[[#This Row],[Access V1 +W1 + X1]]&gt;=1),1,0)</f>
        <v>0</v>
      </c>
      <c r="AB2524" s="10" t="str">
        <f>Tableau1[[#This Row],[DOI]]</f>
        <v>doi: 10.1371/journal.pone.0172854</v>
      </c>
      <c r="AC2524" s="13" t="str">
        <f>Tableau1[[#This Row],[Authors]]&amp;", "&amp;Tableau1[[#This Row],[Title]]&amp;" "&amp;Tableau1[[#This Row],[Journal]]&amp;". "&amp;Tableau1[[#This Row],[Year]]</f>
        <v>Pan X, Wang Y, Lübke T, Hinek A, Pshezhetsky AV., Mice, double deficient in lysosomal serine carboxypeptidases Scpep1 and Cathepsin A develop the hyperproliferative vesicular corneal dystrophy and hypertrophic skin thickenings. PLoS One. 2017</v>
      </c>
    </row>
    <row r="2525" spans="1:29" x14ac:dyDescent="0.3">
      <c r="A2525">
        <v>8054</v>
      </c>
      <c r="B2525" t="s">
        <v>10780</v>
      </c>
      <c r="C2525" t="s">
        <v>20974</v>
      </c>
      <c r="D2525" t="s">
        <v>31218</v>
      </c>
      <c r="E2525" t="s">
        <v>2438</v>
      </c>
      <c r="F2525" s="10"/>
      <c r="G2525">
        <v>2017</v>
      </c>
      <c r="J2525">
        <v>0.22704447073845391</v>
      </c>
      <c r="L2525" t="s">
        <v>42401</v>
      </c>
      <c r="M2525">
        <v>28003235</v>
      </c>
      <c r="Q2525" s="10"/>
      <c r="R2525" s="11">
        <f t="shared" si="78"/>
        <v>0</v>
      </c>
      <c r="U2525" s="11">
        <f t="shared" si="79"/>
        <v>0</v>
      </c>
      <c r="Y2525" s="11">
        <f>IF(SUM(Tableau1[[#This Row],[Other access]:[Sci-hub access]])&gt;=1,1,0)</f>
        <v>0</v>
      </c>
      <c r="Z2525" s="12">
        <f>IF(OR(Tableau1[[#This Row],[Access R1 + S1+ T1 ]]&gt;=1,Tableau1[[#This Row],[Access V1 +W1 + X1]]&gt;=1),1,0)</f>
        <v>0</v>
      </c>
      <c r="AB2525" s="10" t="str">
        <f>Tableau1[[#This Row],[DOI]]</f>
        <v>doi: 10.1136/bjophthalmol-2016-309193</v>
      </c>
      <c r="AC2525" s="13" t="str">
        <f>Tableau1[[#This Row],[Authors]]&amp;", "&amp;Tableau1[[#This Row],[Title]]&amp;" "&amp;Tableau1[[#This Row],[Journal]]&amp;". "&amp;Tableau1[[#This Row],[Year]]</f>
        <v>Labetoulle M, Rolando M, Baudouin C, van Setten G., Patients' perception of DED and its relation with time to diagnosis and quality of life: an international and multilingual survey. Br J Ophthalmol. 2017</v>
      </c>
    </row>
    <row r="2526" spans="1:29" x14ac:dyDescent="0.3">
      <c r="A2526">
        <v>6083</v>
      </c>
      <c r="B2526" t="s">
        <v>829</v>
      </c>
      <c r="C2526" t="s">
        <v>830</v>
      </c>
      <c r="D2526" t="s">
        <v>831</v>
      </c>
      <c r="E2526" t="s">
        <v>2519</v>
      </c>
      <c r="F2526" s="10"/>
      <c r="G2526">
        <v>2017</v>
      </c>
      <c r="J2526">
        <v>0.22711741710966515</v>
      </c>
      <c r="L2526" t="s">
        <v>40458</v>
      </c>
      <c r="M2526">
        <v>28252202</v>
      </c>
      <c r="Q2526" s="10"/>
      <c r="R2526" s="11">
        <f t="shared" si="78"/>
        <v>0</v>
      </c>
      <c r="U2526" s="11">
        <f t="shared" si="79"/>
        <v>0</v>
      </c>
      <c r="Y2526" s="11">
        <f>IF(SUM(Tableau1[[#This Row],[Other access]:[Sci-hub access]])&gt;=1,1,0)</f>
        <v>0</v>
      </c>
      <c r="Z2526" s="12">
        <f>IF(OR(Tableau1[[#This Row],[Access R1 + S1+ T1 ]]&gt;=1,Tableau1[[#This Row],[Access V1 +W1 + X1]]&gt;=1),1,0)</f>
        <v>0</v>
      </c>
      <c r="AB2526" s="10" t="str">
        <f>Tableau1[[#This Row],[DOI]]</f>
        <v>doi: 10.1002/cpmo.23</v>
      </c>
      <c r="AC2526" s="13" t="str">
        <f>Tableau1[[#This Row],[Authors]]&amp;", "&amp;Tableau1[[#This Row],[Title]]&amp;" "&amp;Tableau1[[#This Row],[Journal]]&amp;". "&amp;Tableau1[[#This Row],[Year]]</f>
        <v>Zhang Z, Abdel-Razek O, Wang G., A Mouse Model for Ocular Surface Staphylococcus aureus Infection. Curr Protoc Mouse Biol. 2017</v>
      </c>
    </row>
    <row r="2527" spans="1:29" ht="28.8" x14ac:dyDescent="0.3">
      <c r="A2527">
        <v>840</v>
      </c>
      <c r="B2527" t="s">
        <v>4103</v>
      </c>
      <c r="C2527" t="s">
        <v>14357</v>
      </c>
      <c r="D2527" t="s">
        <v>24523</v>
      </c>
      <c r="E2527" t="s">
        <v>2825</v>
      </c>
      <c r="F2527" s="10"/>
      <c r="G2527">
        <v>2017</v>
      </c>
      <c r="J2527">
        <v>0.22718055615088306</v>
      </c>
      <c r="L2527" t="s">
        <v>35333</v>
      </c>
      <c r="M2527">
        <v>29093070</v>
      </c>
      <c r="Q2527" s="10"/>
      <c r="R2527" s="11">
        <f t="shared" si="78"/>
        <v>0</v>
      </c>
      <c r="U2527" s="11">
        <f t="shared" si="79"/>
        <v>0</v>
      </c>
      <c r="Y2527" s="11">
        <f>IF(SUM(Tableau1[[#This Row],[Other access]:[Sci-hub access]])&gt;=1,1,0)</f>
        <v>0</v>
      </c>
      <c r="Z2527" s="12">
        <f>IF(OR(Tableau1[[#This Row],[Access R1 + S1+ T1 ]]&gt;=1,Tableau1[[#This Row],[Access V1 +W1 + X1]]&gt;=1),1,0)</f>
        <v>0</v>
      </c>
      <c r="AB2527" s="10" t="str">
        <f>Tableau1[[#This Row],[DOI]]</f>
        <v>doi: 10.1212/WNL.0000000000004681</v>
      </c>
      <c r="AC2527" s="13" t="str">
        <f>Tableau1[[#This Row],[Authors]]&amp;", "&amp;Tableau1[[#This Row],[Title]]&amp;" "&amp;Tableau1[[#This Row],[Journal]]&amp;". "&amp;Tableau1[[#This Row],[Year]]</f>
        <v>Klawiter EC, Bove R, Elsone L, Alvarez E, Borisow N, Cortez M, Mateen F, Mealy MA, Sorum J, Mutch K, Tobyne SM, Ruprecht K, Buckle G, Levy M, Wingerchuk D, Paul F, Cross AH, Jacobs A, Chitnis T, Weinshenker B., High risk of postpartum relapses in neuromyelitis optica spectrum disorder. Neurology. 2017</v>
      </c>
    </row>
    <row r="2528" spans="1:29" x14ac:dyDescent="0.3">
      <c r="A2528">
        <v>4339</v>
      </c>
      <c r="B2528" t="s">
        <v>7467</v>
      </c>
      <c r="C2528" t="s">
        <v>17703</v>
      </c>
      <c r="D2528" t="s">
        <v>27896</v>
      </c>
      <c r="E2528" t="s">
        <v>2451</v>
      </c>
      <c r="F2528" s="10"/>
      <c r="G2528">
        <v>2017</v>
      </c>
      <c r="J2528">
        <v>0.22729240433239761</v>
      </c>
      <c r="L2528" t="s">
        <v>38762</v>
      </c>
      <c r="M2528">
        <v>28453510</v>
      </c>
      <c r="Q2528" s="10"/>
      <c r="R2528" s="11">
        <f t="shared" si="78"/>
        <v>0</v>
      </c>
      <c r="U2528" s="11">
        <f t="shared" si="79"/>
        <v>0</v>
      </c>
      <c r="Y2528" s="11">
        <f>IF(SUM(Tableau1[[#This Row],[Other access]:[Sci-hub access]])&gt;=1,1,0)</f>
        <v>0</v>
      </c>
      <c r="Z2528" s="12">
        <f>IF(OR(Tableau1[[#This Row],[Access R1 + S1+ T1 ]]&gt;=1,Tableau1[[#This Row],[Access V1 +W1 + X1]]&gt;=1),1,0)</f>
        <v>0</v>
      </c>
      <c r="AB2528" s="10" t="str">
        <f>Tableau1[[#This Row],[DOI]]</f>
        <v>doi: 10.1371/journal.pone.0175966</v>
      </c>
      <c r="AC2528" s="13" t="str">
        <f>Tableau1[[#This Row],[Authors]]&amp;", "&amp;Tableau1[[#This Row],[Title]]&amp;" "&amp;Tableau1[[#This Row],[Journal]]&amp;". "&amp;Tableau1[[#This Row],[Year]]</f>
        <v>Shi Y, Tham YC, Cheung N, Chua J, Tan G, Mitchell P, Wang JJ, Cheung YB, Cheng CY, Wong TY., Is aspirin associated with diabetic retinopathy? The Singapore Epidemiology of Eye Disease (SEED) study. PLoS One. 2017</v>
      </c>
    </row>
    <row r="2529" spans="1:29" x14ac:dyDescent="0.3">
      <c r="A2529">
        <v>5991</v>
      </c>
      <c r="B2529" t="s">
        <v>781</v>
      </c>
      <c r="C2529" t="s">
        <v>782</v>
      </c>
      <c r="D2529" t="s">
        <v>783</v>
      </c>
      <c r="E2529" t="s">
        <v>2851</v>
      </c>
      <c r="F2529" s="10"/>
      <c r="G2529">
        <v>2017</v>
      </c>
      <c r="J2529">
        <v>0.22735325497714376</v>
      </c>
      <c r="L2529" t="s">
        <v>40370</v>
      </c>
      <c r="M2529">
        <v>28262035</v>
      </c>
      <c r="Q2529" s="10"/>
      <c r="R2529" s="11">
        <f t="shared" si="78"/>
        <v>0</v>
      </c>
      <c r="U2529" s="11">
        <f t="shared" si="79"/>
        <v>0</v>
      </c>
      <c r="Y2529" s="11">
        <f>IF(SUM(Tableau1[[#This Row],[Other access]:[Sci-hub access]])&gt;=1,1,0)</f>
        <v>0</v>
      </c>
      <c r="Z2529" s="12">
        <f>IF(OR(Tableau1[[#This Row],[Access R1 + S1+ T1 ]]&gt;=1,Tableau1[[#This Row],[Access V1 +W1 + X1]]&gt;=1),1,0)</f>
        <v>0</v>
      </c>
      <c r="AB2529" s="10" t="str">
        <f>Tableau1[[#This Row],[DOI]]</f>
        <v>doi: 10.1080/01616412.2017.1298230</v>
      </c>
      <c r="AC2529" s="13" t="str">
        <f>Tableau1[[#This Row],[Authors]]&amp;", "&amp;Tableau1[[#This Row],[Title]]&amp;" "&amp;Tableau1[[#This Row],[Journal]]&amp;". "&amp;Tableau1[[#This Row],[Year]]</f>
        <v>Long Y, Wu L, Zhong R, Ouyang X, Liang J, Gao C, Chen X, Qiu W, Chang Y, Wang Z, Ye J., Lesions of the posterior limb of the internal capsule in neuromyelitis optica spectrum disorder. Neurol Res. 2017</v>
      </c>
    </row>
    <row r="2530" spans="1:29" x14ac:dyDescent="0.3">
      <c r="A2530">
        <v>4856</v>
      </c>
      <c r="B2530" t="s">
        <v>7959</v>
      </c>
      <c r="C2530" t="s">
        <v>18188</v>
      </c>
      <c r="D2530" t="s">
        <v>28389</v>
      </c>
      <c r="E2530" t="s">
        <v>2464</v>
      </c>
      <c r="F2530" s="10"/>
      <c r="G2530">
        <v>2017</v>
      </c>
      <c r="J2530">
        <v>0.22735711563283945</v>
      </c>
      <c r="L2530" t="s">
        <v>39266</v>
      </c>
      <c r="M2530">
        <v>28399066</v>
      </c>
      <c r="Q2530" s="10"/>
      <c r="R2530" s="11">
        <f t="shared" si="78"/>
        <v>0</v>
      </c>
      <c r="U2530" s="11">
        <f t="shared" si="79"/>
        <v>0</v>
      </c>
      <c r="Y2530" s="11">
        <f>IF(SUM(Tableau1[[#This Row],[Other access]:[Sci-hub access]])&gt;=1,1,0)</f>
        <v>0</v>
      </c>
      <c r="Z2530" s="12">
        <f>IF(OR(Tableau1[[#This Row],[Access R1 + S1+ T1 ]]&gt;=1,Tableau1[[#This Row],[Access V1 +W1 + X1]]&gt;=1),1,0)</f>
        <v>0</v>
      </c>
      <c r="AB2530" s="10" t="str">
        <f>Tableau1[[#This Row],[DOI]]</f>
        <v>doi: 10.1097/ICU.0000000000000378</v>
      </c>
      <c r="AC2530" s="13" t="str">
        <f>Tableau1[[#This Row],[Authors]]&amp;", "&amp;Tableau1[[#This Row],[Title]]&amp;" "&amp;Tableau1[[#This Row],[Journal]]&amp;". "&amp;Tableau1[[#This Row],[Year]]</f>
        <v>Yazdanpanah G, Jabbehdari S, Djalilian AR., Limbal and corneal epithelial homeostasis. Curr Opin Ophthalmol. 2017</v>
      </c>
    </row>
    <row r="2531" spans="1:29" x14ac:dyDescent="0.3">
      <c r="A2531">
        <v>4070</v>
      </c>
      <c r="B2531" t="s">
        <v>7218</v>
      </c>
      <c r="C2531" t="s">
        <v>17455</v>
      </c>
      <c r="D2531" t="s">
        <v>27645</v>
      </c>
      <c r="E2531" t="s">
        <v>2479</v>
      </c>
      <c r="F2531" s="10"/>
      <c r="G2531">
        <v>2017</v>
      </c>
      <c r="J2531">
        <v>0.22736835279806988</v>
      </c>
      <c r="L2531" t="s">
        <v>38507</v>
      </c>
      <c r="M2531">
        <v>28489719</v>
      </c>
      <c r="Q2531" s="10"/>
      <c r="R2531" s="11">
        <f t="shared" si="78"/>
        <v>0</v>
      </c>
      <c r="U2531" s="11">
        <f t="shared" si="79"/>
        <v>0</v>
      </c>
      <c r="Y2531" s="11">
        <f>IF(SUM(Tableau1[[#This Row],[Other access]:[Sci-hub access]])&gt;=1,1,0)</f>
        <v>0</v>
      </c>
      <c r="Z2531" s="12">
        <f>IF(OR(Tableau1[[#This Row],[Access R1 + S1+ T1 ]]&gt;=1,Tableau1[[#This Row],[Access V1 +W1 + X1]]&gt;=1),1,0)</f>
        <v>0</v>
      </c>
      <c r="AB2531" s="10" t="str">
        <f>Tableau1[[#This Row],[DOI]]</f>
        <v>doi: 10.1097/ICO.0000000000001232</v>
      </c>
      <c r="AC2531" s="13" t="str">
        <f>Tableau1[[#This Row],[Authors]]&amp;", "&amp;Tableau1[[#This Row],[Title]]&amp;" "&amp;Tableau1[[#This Row],[Journal]]&amp;". "&amp;Tableau1[[#This Row],[Year]]</f>
        <v>Gutfreund S, Leon P, Busin M., Microkeratome-Assisted Anterior Lamellar Keratoplasty for the Correction of High-Degree Postkeratoplasty Astigmatism. Cornea. 2017</v>
      </c>
    </row>
    <row r="2532" spans="1:29" x14ac:dyDescent="0.3">
      <c r="A2532">
        <v>2271</v>
      </c>
      <c r="B2532" t="s">
        <v>5502</v>
      </c>
      <c r="C2532" t="s">
        <v>15747</v>
      </c>
      <c r="D2532" t="s">
        <v>25924</v>
      </c>
      <c r="E2532" t="s">
        <v>2440</v>
      </c>
      <c r="F2532" s="10"/>
      <c r="G2532">
        <v>2017</v>
      </c>
      <c r="J2532">
        <v>0.22756535914626541</v>
      </c>
      <c r="L2532" t="s">
        <v>36738</v>
      </c>
      <c r="M2532">
        <v>28778400</v>
      </c>
      <c r="Q2532" s="10"/>
      <c r="R2532" s="11">
        <f t="shared" si="78"/>
        <v>0</v>
      </c>
      <c r="U2532" s="11">
        <f t="shared" si="79"/>
        <v>0</v>
      </c>
      <c r="Y2532" s="11">
        <f>IF(SUM(Tableau1[[#This Row],[Other access]:[Sci-hub access]])&gt;=1,1,0)</f>
        <v>0</v>
      </c>
      <c r="Z2532" s="12">
        <f>IF(OR(Tableau1[[#This Row],[Access R1 + S1+ T1 ]]&gt;=1,Tableau1[[#This Row],[Access V1 +W1 + X1]]&gt;=1),1,0)</f>
        <v>0</v>
      </c>
      <c r="AB2532" s="10" t="str">
        <f>Tableau1[[#This Row],[DOI]]</f>
        <v>doi: 10.1016/j.exer.2017.07.017</v>
      </c>
      <c r="AC2532" s="13" t="str">
        <f>Tableau1[[#This Row],[Authors]]&amp;", "&amp;Tableau1[[#This Row],[Title]]&amp;" "&amp;Tableau1[[#This Row],[Journal]]&amp;". "&amp;Tableau1[[#This Row],[Year]]</f>
        <v>Zhu S, Xu X, Liu K, Gu Q, Wei F, Jin H., Peptide GC31 inhibits chemokines and ICAM-1 expression in corneal fibroblasts exposed to LPS or poly(I:C) by blocking the NF-κB and MAPK pathways. Exp Eye Res. 2017</v>
      </c>
    </row>
    <row r="2533" spans="1:29" x14ac:dyDescent="0.3">
      <c r="A2533">
        <v>8102</v>
      </c>
      <c r="B2533" t="s">
        <v>10822</v>
      </c>
      <c r="C2533" t="s">
        <v>21010</v>
      </c>
      <c r="D2533" t="s">
        <v>31260</v>
      </c>
      <c r="E2533" t="s">
        <v>2445</v>
      </c>
      <c r="F2533" s="10"/>
      <c r="G2533">
        <v>2017</v>
      </c>
      <c r="J2533">
        <v>0.22761557252186304</v>
      </c>
      <c r="L2533" t="s">
        <v>42449</v>
      </c>
      <c r="M2533">
        <v>27997513</v>
      </c>
      <c r="Q2533" s="10"/>
      <c r="R2533" s="11">
        <f t="shared" si="78"/>
        <v>0</v>
      </c>
      <c r="U2533" s="11">
        <f t="shared" si="79"/>
        <v>0</v>
      </c>
      <c r="Y2533" s="11">
        <f>IF(SUM(Tableau1[[#This Row],[Other access]:[Sci-hub access]])&gt;=1,1,0)</f>
        <v>0</v>
      </c>
      <c r="Z2533" s="12">
        <f>IF(OR(Tableau1[[#This Row],[Access R1 + S1+ T1 ]]&gt;=1,Tableau1[[#This Row],[Access V1 +W1 + X1]]&gt;=1),1,0)</f>
        <v>0</v>
      </c>
      <c r="AB2533" s="10" t="str">
        <f>Tableau1[[#This Row],[DOI]]</f>
        <v>doi: 10.1097/IAE.0000000000001400</v>
      </c>
      <c r="AC2533" s="13" t="str">
        <f>Tableau1[[#This Row],[Authors]]&amp;", "&amp;Tableau1[[#This Row],[Title]]&amp;" "&amp;Tableau1[[#This Row],[Journal]]&amp;". "&amp;Tableau1[[#This Row],[Year]]</f>
        <v>Roberts PK, Nesper PL, Gill MK, Fawzi AA., SEMIAUTOMATED QUANTITATIVE APPROACH TO CHARACTERIZE TREATMENT RESPONSE IN NEOVASCULAR AGE-RELATED MACULAR DEGENERATION: A Real-World Study. Retina. 2017</v>
      </c>
    </row>
    <row r="2534" spans="1:29" x14ac:dyDescent="0.3">
      <c r="A2534">
        <v>8494</v>
      </c>
      <c r="B2534" t="s">
        <v>11168</v>
      </c>
      <c r="C2534" t="s">
        <v>21353</v>
      </c>
      <c r="D2534" t="s">
        <v>31607</v>
      </c>
      <c r="E2534" t="s">
        <v>2471</v>
      </c>
      <c r="F2534" s="10"/>
      <c r="G2534">
        <v>2017</v>
      </c>
      <c r="J2534">
        <v>0.22761573051509676</v>
      </c>
      <c r="L2534" t="s">
        <v>42831</v>
      </c>
      <c r="M2534">
        <v>27904988</v>
      </c>
      <c r="Q2534" s="10"/>
      <c r="R2534" s="11">
        <f t="shared" si="78"/>
        <v>0</v>
      </c>
      <c r="U2534" s="11">
        <f t="shared" si="79"/>
        <v>0</v>
      </c>
      <c r="Y2534" s="11">
        <f>IF(SUM(Tableau1[[#This Row],[Other access]:[Sci-hub access]])&gt;=1,1,0)</f>
        <v>0</v>
      </c>
      <c r="Z2534" s="12">
        <f>IF(OR(Tableau1[[#This Row],[Access R1 + S1+ T1 ]]&gt;=1,Tableau1[[#This Row],[Access V1 +W1 + X1]]&gt;=1),1,0)</f>
        <v>0</v>
      </c>
      <c r="AB2534" s="10" t="str">
        <f>Tableau1[[#This Row],[DOI]]</f>
        <v>doi: 10.1007/s10792-016-0399-9</v>
      </c>
      <c r="AC2534" s="13" t="str">
        <f>Tableau1[[#This Row],[Authors]]&amp;", "&amp;Tableau1[[#This Row],[Title]]&amp;" "&amp;Tableau1[[#This Row],[Journal]]&amp;". "&amp;Tableau1[[#This Row],[Year]]</f>
        <v>Pagano CW, Wu M, Wu L., Acute visual loss and intraretinal hemorrhages associated to energy drink consumption. Int Ophthalmol. 2017</v>
      </c>
    </row>
    <row r="2535" spans="1:29" x14ac:dyDescent="0.3">
      <c r="A2535">
        <v>10985</v>
      </c>
      <c r="B2535" t="s">
        <v>13417</v>
      </c>
      <c r="C2535" t="s">
        <v>23579</v>
      </c>
      <c r="D2535" t="s">
        <v>33871</v>
      </c>
      <c r="E2535" t="s">
        <v>2719</v>
      </c>
      <c r="F2535" s="10"/>
      <c r="G2535">
        <v>2017</v>
      </c>
      <c r="J2535">
        <v>0.22771203984156962</v>
      </c>
      <c r="L2535" t="s">
        <v>45226</v>
      </c>
      <c r="M2535">
        <v>26713716</v>
      </c>
      <c r="Q2535" s="10"/>
      <c r="R2535" s="11">
        <f t="shared" si="78"/>
        <v>0</v>
      </c>
      <c r="U2535" s="11">
        <f t="shared" si="79"/>
        <v>0</v>
      </c>
      <c r="Y2535" s="11">
        <f>IF(SUM(Tableau1[[#This Row],[Other access]:[Sci-hub access]])&gt;=1,1,0)</f>
        <v>0</v>
      </c>
      <c r="Z2535" s="12">
        <f>IF(OR(Tableau1[[#This Row],[Access R1 + S1+ T1 ]]&gt;=1,Tableau1[[#This Row],[Access V1 +W1 + X1]]&gt;=1),1,0)</f>
        <v>0</v>
      </c>
      <c r="AB2535" s="10" t="str">
        <f>Tableau1[[#This Row],[DOI]]</f>
        <v>doi: 10.3109/09273948.2015.1087576</v>
      </c>
      <c r="AC2535" s="13" t="str">
        <f>Tableau1[[#This Row],[Authors]]&amp;", "&amp;Tableau1[[#This Row],[Title]]&amp;" "&amp;Tableau1[[#This Row],[Journal]]&amp;". "&amp;Tableau1[[#This Row],[Year]]</f>
        <v>Yan H, Li J, Zhang J, Yang L., Retinal and Choroidal Thickness in Patients with Uveitis. Ocul Immunol Inflamm. 2017</v>
      </c>
    </row>
    <row r="2536" spans="1:29" x14ac:dyDescent="0.3">
      <c r="A2536">
        <v>5042</v>
      </c>
      <c r="B2536" t="s">
        <v>8131</v>
      </c>
      <c r="C2536" t="s">
        <v>18358</v>
      </c>
      <c r="D2536" t="s">
        <v>28561</v>
      </c>
      <c r="E2536" t="s">
        <v>2464</v>
      </c>
      <c r="F2536" s="10"/>
      <c r="G2536">
        <v>2017</v>
      </c>
      <c r="J2536">
        <v>0.2277205483013941</v>
      </c>
      <c r="L2536" t="s">
        <v>39450</v>
      </c>
      <c r="M2536">
        <v>28379858</v>
      </c>
      <c r="Q2536" s="10"/>
      <c r="R2536" s="11">
        <f t="shared" si="78"/>
        <v>0</v>
      </c>
      <c r="U2536" s="11">
        <f t="shared" si="79"/>
        <v>0</v>
      </c>
      <c r="Y2536" s="11">
        <f>IF(SUM(Tableau1[[#This Row],[Other access]:[Sci-hub access]])&gt;=1,1,0)</f>
        <v>0</v>
      </c>
      <c r="Z2536" s="12">
        <f>IF(OR(Tableau1[[#This Row],[Access R1 + S1+ T1 ]]&gt;=1,Tableau1[[#This Row],[Access V1 +W1 + X1]]&gt;=1),1,0)</f>
        <v>0</v>
      </c>
      <c r="AB2536" s="10" t="str">
        <f>Tableau1[[#This Row],[DOI]]</f>
        <v>doi: 10.1097/ICU.0000000000000374</v>
      </c>
      <c r="AC2536" s="13" t="str">
        <f>Tableau1[[#This Row],[Authors]]&amp;", "&amp;Tableau1[[#This Row],[Title]]&amp;" "&amp;Tableau1[[#This Row],[Journal]]&amp;". "&amp;Tableau1[[#This Row],[Year]]</f>
        <v>Cheung AY, Holland EJ., Keratolimbal allograft. Curr Opin Ophthalmol. 2017</v>
      </c>
    </row>
    <row r="2537" spans="1:29" ht="28.8" x14ac:dyDescent="0.3">
      <c r="A2537">
        <v>4475</v>
      </c>
      <c r="B2537" t="s">
        <v>7600</v>
      </c>
      <c r="C2537" t="s">
        <v>17835</v>
      </c>
      <c r="D2537" t="s">
        <v>28029</v>
      </c>
      <c r="E2537" t="s">
        <v>34031</v>
      </c>
      <c r="F2537" s="10"/>
      <c r="G2537">
        <v>2017</v>
      </c>
      <c r="J2537">
        <v>0.22797784198550475</v>
      </c>
      <c r="L2537" t="s">
        <v>38894</v>
      </c>
      <c r="M2537">
        <v>28441068</v>
      </c>
      <c r="Q2537" s="10"/>
      <c r="R2537" s="11">
        <f t="shared" si="78"/>
        <v>0</v>
      </c>
      <c r="U2537" s="11">
        <f t="shared" si="79"/>
        <v>0</v>
      </c>
      <c r="Y2537" s="11">
        <f>IF(SUM(Tableau1[[#This Row],[Other access]:[Sci-hub access]])&gt;=1,1,0)</f>
        <v>0</v>
      </c>
      <c r="Z2537" s="12">
        <f>IF(OR(Tableau1[[#This Row],[Access R1 + S1+ T1 ]]&gt;=1,Tableau1[[#This Row],[Access V1 +W1 + X1]]&gt;=1),1,0)</f>
        <v>0</v>
      </c>
      <c r="AB2537" s="10" t="str">
        <f>Tableau1[[#This Row],[DOI]]</f>
        <v>doi: 10.1089/jop.2016.0123</v>
      </c>
      <c r="AC2537" s="13" t="str">
        <f>Tableau1[[#This Row],[Authors]]&amp;", "&amp;Tableau1[[#This Row],[Title]]&amp;" "&amp;Tableau1[[#This Row],[Journal]]&amp;". "&amp;Tableau1[[#This Row],[Year]]</f>
        <v>Schmidl D, Werkmeister R, Kaya S, Unterhuber A, Witkowska KJ, Baumgartner R, Höller S, O'Rourke M, Peterson W, Wolter A, Prinz M, Schmetterer L, Garhöfer G., A Controlled, Randomized Double-Blind Study to Evaluate the Safety and Efficacy of Chitosan-N-Acetylcysteine for the Treatment of Dry Eye Syndrome. J Ocul Pharmacol Ther. 2017</v>
      </c>
    </row>
    <row r="2538" spans="1:29" ht="28.8" x14ac:dyDescent="0.3">
      <c r="A2538">
        <v>5925</v>
      </c>
      <c r="B2538" t="s">
        <v>754</v>
      </c>
      <c r="C2538" t="s">
        <v>755</v>
      </c>
      <c r="D2538" t="s">
        <v>756</v>
      </c>
      <c r="E2538" t="s">
        <v>3024</v>
      </c>
      <c r="F2538" s="10"/>
      <c r="G2538">
        <v>2017</v>
      </c>
      <c r="J2538">
        <v>0.22803905012187942</v>
      </c>
      <c r="L2538" t="s">
        <v>40305</v>
      </c>
      <c r="M2538">
        <v>28270858</v>
      </c>
      <c r="Q2538" s="10"/>
      <c r="R2538" s="11">
        <f t="shared" si="78"/>
        <v>0</v>
      </c>
      <c r="U2538" s="11">
        <f t="shared" si="79"/>
        <v>0</v>
      </c>
      <c r="Y2538" s="11">
        <f>IF(SUM(Tableau1[[#This Row],[Other access]:[Sci-hub access]])&gt;=1,1,0)</f>
        <v>0</v>
      </c>
      <c r="Z2538" s="12">
        <f>IF(OR(Tableau1[[#This Row],[Access R1 + S1+ T1 ]]&gt;=1,Tableau1[[#This Row],[Access V1 +W1 + X1]]&gt;=1),1,0)</f>
        <v>0</v>
      </c>
      <c r="AB2538" s="10" t="str">
        <f>Tableau1[[#This Row],[DOI]]</f>
        <v>doi: 10.1155/2017/5293573</v>
      </c>
      <c r="AC2538" s="13" t="str">
        <f>Tableau1[[#This Row],[Authors]]&amp;", "&amp;Tableau1[[#This Row],[Title]]&amp;" "&amp;Tableau1[[#This Row],[Journal]]&amp;". "&amp;Tableau1[[#This Row],[Year]]</f>
        <v>Goebels S, Eppig T, Wagenpfeil S, Cayless A, Seitz B, Langenbucher A., Complementary Keratoconus Indices Based on Topographical Interpretation of Biomechanical Waveform Parameters: A Supplement to Established Keratoconus Indices. Comput Math Methods Med. 2017</v>
      </c>
    </row>
    <row r="2539" spans="1:29" x14ac:dyDescent="0.3">
      <c r="A2539">
        <v>7068</v>
      </c>
      <c r="B2539" t="s">
        <v>9919</v>
      </c>
      <c r="C2539" t="s">
        <v>20122</v>
      </c>
      <c r="D2539" t="s">
        <v>30353</v>
      </c>
      <c r="E2539" t="s">
        <v>2962</v>
      </c>
      <c r="F2539" s="10"/>
      <c r="G2539">
        <v>2017</v>
      </c>
      <c r="J2539">
        <v>0.22813356956807196</v>
      </c>
      <c r="L2539" t="s">
        <v>41424</v>
      </c>
      <c r="M2539">
        <v>28129566</v>
      </c>
      <c r="Q2539" s="10"/>
      <c r="R2539" s="11">
        <f t="shared" si="78"/>
        <v>0</v>
      </c>
      <c r="U2539" s="11">
        <f t="shared" si="79"/>
        <v>0</v>
      </c>
      <c r="Y2539" s="11">
        <f>IF(SUM(Tableau1[[#This Row],[Other access]:[Sci-hub access]])&gt;=1,1,0)</f>
        <v>0</v>
      </c>
      <c r="Z2539" s="12">
        <f>IF(OR(Tableau1[[#This Row],[Access R1 + S1+ T1 ]]&gt;=1,Tableau1[[#This Row],[Access V1 +W1 + X1]]&gt;=1),1,0)</f>
        <v>0</v>
      </c>
      <c r="AB2539" s="10" t="str">
        <f>Tableau1[[#This Row],[DOI]]</f>
        <v>doi: 10.1016/j.neurobiolaging.2017.01.001</v>
      </c>
      <c r="AC2539" s="13" t="str">
        <f>Tableau1[[#This Row],[Authors]]&amp;", "&amp;Tableau1[[#This Row],[Title]]&amp;" "&amp;Tableau1[[#This Row],[Journal]]&amp;". "&amp;Tableau1[[#This Row],[Year]]</f>
        <v>Sivapathasuntharam C, Sivaprasad S, Hogg C, Jeffery G., Aging retinal function is improved by near infrared light (670 nm) that is associated with corrected mitochondrial decline. Neurobiol Aging. 2017</v>
      </c>
    </row>
    <row r="2540" spans="1:29" x14ac:dyDescent="0.3">
      <c r="A2540">
        <v>3437</v>
      </c>
      <c r="B2540" t="s">
        <v>6612</v>
      </c>
      <c r="C2540" t="s">
        <v>16855</v>
      </c>
      <c r="D2540" t="s">
        <v>27036</v>
      </c>
      <c r="E2540" t="s">
        <v>2443</v>
      </c>
      <c r="F2540" s="10"/>
      <c r="G2540">
        <v>2017</v>
      </c>
      <c r="J2540">
        <v>0.22826596365486584</v>
      </c>
      <c r="L2540" t="s">
        <v>37886</v>
      </c>
      <c r="M2540">
        <v>28586797</v>
      </c>
      <c r="Q2540" s="10"/>
      <c r="R2540" s="11">
        <f t="shared" si="78"/>
        <v>0</v>
      </c>
      <c r="U2540" s="11">
        <f t="shared" si="79"/>
        <v>0</v>
      </c>
      <c r="Y2540" s="11">
        <f>IF(SUM(Tableau1[[#This Row],[Other access]:[Sci-hub access]])&gt;=1,1,0)</f>
        <v>0</v>
      </c>
      <c r="Z2540" s="12">
        <f>IF(OR(Tableau1[[#This Row],[Access R1 + S1+ T1 ]]&gt;=1,Tableau1[[#This Row],[Access V1 +W1 + X1]]&gt;=1),1,0)</f>
        <v>0</v>
      </c>
      <c r="AB2540" s="10" t="str">
        <f>Tableau1[[#This Row],[DOI]]</f>
        <v>doi: 10.1167/iovs.17-21795</v>
      </c>
      <c r="AC2540" s="13" t="str">
        <f>Tableau1[[#This Row],[Authors]]&amp;", "&amp;Tableau1[[#This Row],[Title]]&amp;" "&amp;Tableau1[[#This Row],[Journal]]&amp;". "&amp;Tableau1[[#This Row],[Year]]</f>
        <v>Mastropasqua R, Fasanella V, Brescia L, Oddone F, Mariotti C, Di Staso S, Agnifili L., In Vivo Confocal Imaging of the Conjunctiva as a Predictive Tool for the Glaucoma Filtration Surgery Outcome. Invest Ophthalmol Vis Sci. 2017</v>
      </c>
    </row>
    <row r="2541" spans="1:29" x14ac:dyDescent="0.3">
      <c r="A2541">
        <v>5388</v>
      </c>
      <c r="B2541" t="s">
        <v>8441</v>
      </c>
      <c r="C2541" t="s">
        <v>18664</v>
      </c>
      <c r="D2541" t="s">
        <v>28871</v>
      </c>
      <c r="E2541" t="s">
        <v>34258</v>
      </c>
      <c r="F2541" s="10"/>
      <c r="G2541">
        <v>2017</v>
      </c>
      <c r="J2541">
        <v>0.22832041975450623</v>
      </c>
      <c r="L2541" t="s">
        <v>39783</v>
      </c>
      <c r="M2541">
        <v>28341385</v>
      </c>
      <c r="Q2541" s="10"/>
      <c r="R2541" s="11">
        <f t="shared" si="78"/>
        <v>0</v>
      </c>
      <c r="U2541" s="11">
        <f t="shared" si="79"/>
        <v>0</v>
      </c>
      <c r="Y2541" s="11">
        <f>IF(SUM(Tableau1[[#This Row],[Other access]:[Sci-hub access]])&gt;=1,1,0)</f>
        <v>0</v>
      </c>
      <c r="Z2541" s="12">
        <f>IF(OR(Tableau1[[#This Row],[Access R1 + S1+ T1 ]]&gt;=1,Tableau1[[#This Row],[Access V1 +W1 + X1]]&gt;=1),1,0)</f>
        <v>0</v>
      </c>
      <c r="AB2541" s="10" t="str">
        <f>Tableau1[[#This Row],[DOI]]</f>
        <v>doi: 10.1067/j.cpradiol.2017.01.006</v>
      </c>
      <c r="AC2541" s="13" t="str">
        <f>Tableau1[[#This Row],[Authors]]&amp;", "&amp;Tableau1[[#This Row],[Title]]&amp;" "&amp;Tableau1[[#This Row],[Journal]]&amp;". "&amp;Tableau1[[#This Row],[Year]]</f>
        <v>Velayudhan V, Chaudhry ZA, Smoker WRK, Shinder R, Reede DL., Imaging of Intracranial and Orbital Complications of Sinusitis and Atypical Sinus Infection: What the Radiologist Needs to Know. Curr Probl Diagn Radiol. 2017</v>
      </c>
    </row>
    <row r="2542" spans="1:29" x14ac:dyDescent="0.3">
      <c r="A2542">
        <v>3809</v>
      </c>
      <c r="B2542" t="s">
        <v>6974</v>
      </c>
      <c r="C2542" t="s">
        <v>17214</v>
      </c>
      <c r="D2542" t="s">
        <v>27398</v>
      </c>
      <c r="E2542" t="s">
        <v>2632</v>
      </c>
      <c r="F2542" s="10"/>
      <c r="G2542">
        <v>2017</v>
      </c>
      <c r="J2542">
        <v>0.22840752079729065</v>
      </c>
      <c r="L2542" t="s">
        <v>38252</v>
      </c>
      <c r="M2542">
        <v>28527685</v>
      </c>
      <c r="Q2542" s="10"/>
      <c r="R2542" s="11">
        <f t="shared" si="78"/>
        <v>0</v>
      </c>
      <c r="U2542" s="11">
        <f t="shared" si="79"/>
        <v>0</v>
      </c>
      <c r="Y2542" s="11">
        <f>IF(SUM(Tableau1[[#This Row],[Other access]:[Sci-hub access]])&gt;=1,1,0)</f>
        <v>0</v>
      </c>
      <c r="Z2542" s="12">
        <f>IF(OR(Tableau1[[#This Row],[Access R1 + S1+ T1 ]]&gt;=1,Tableau1[[#This Row],[Access V1 +W1 + X1]]&gt;=1),1,0)</f>
        <v>0</v>
      </c>
      <c r="AB2542" s="10" t="str">
        <f>Tableau1[[#This Row],[DOI]]</f>
        <v>doi: 10.1016/j.wneu.2017.04.171</v>
      </c>
      <c r="AC2542" s="13" t="str">
        <f>Tableau1[[#This Row],[Authors]]&amp;", "&amp;Tableau1[[#This Row],[Title]]&amp;" "&amp;Tableau1[[#This Row],[Journal]]&amp;". "&amp;Tableau1[[#This Row],[Year]]</f>
        <v>Mesquita Filho PM, Prevedello DM, Prevedello LM, Ditzel Filho LF, Fiore ME, Dolci RL, Buohliqah L, Otto BA, Carrau RL., Optic Canal Decompression: Comparison of 2 Surgical Techniques. World Neurosurg. 2017</v>
      </c>
    </row>
    <row r="2543" spans="1:29" x14ac:dyDescent="0.3">
      <c r="A2543">
        <v>10530</v>
      </c>
      <c r="B2543" t="s">
        <v>13011</v>
      </c>
      <c r="C2543" t="s">
        <v>23177</v>
      </c>
      <c r="D2543" t="s">
        <v>33464</v>
      </c>
      <c r="E2543" t="s">
        <v>2486</v>
      </c>
      <c r="F2543" s="10"/>
      <c r="G2543">
        <v>2017</v>
      </c>
      <c r="J2543">
        <v>0.22862272024547603</v>
      </c>
      <c r="L2543" t="s">
        <v>44779</v>
      </c>
      <c r="M2543">
        <v>27233584</v>
      </c>
      <c r="Q2543" s="10"/>
      <c r="R2543" s="11">
        <f t="shared" si="78"/>
        <v>0</v>
      </c>
      <c r="U2543" s="11">
        <f t="shared" si="79"/>
        <v>0</v>
      </c>
      <c r="Y2543" s="11">
        <f>IF(SUM(Tableau1[[#This Row],[Other access]:[Sci-hub access]])&gt;=1,1,0)</f>
        <v>0</v>
      </c>
      <c r="Z2543" s="12">
        <f>IF(OR(Tableau1[[#This Row],[Access R1 + S1+ T1 ]]&gt;=1,Tableau1[[#This Row],[Access V1 +W1 + X1]]&gt;=1),1,0)</f>
        <v>0</v>
      </c>
      <c r="AB2543" s="10" t="str">
        <f>Tableau1[[#This Row],[DOI]]</f>
        <v>doi: 10.1111/aos.13108</v>
      </c>
      <c r="AC2543" s="13" t="str">
        <f>Tableau1[[#This Row],[Authors]]&amp;", "&amp;Tableau1[[#This Row],[Title]]&amp;" "&amp;Tableau1[[#This Row],[Journal]]&amp;". "&amp;Tableau1[[#This Row],[Year]]</f>
        <v>Hermel M, Salla S, Fuest M, Walter P., The role of corneal endothelial morphology in graft assessment and prediction of endothelial cell loss during organ culture of human donor corneas. Acta Ophthalmol. 2017</v>
      </c>
    </row>
    <row r="2544" spans="1:29" x14ac:dyDescent="0.3">
      <c r="A2544">
        <v>10847</v>
      </c>
      <c r="B2544" t="s">
        <v>13295</v>
      </c>
      <c r="C2544" t="s">
        <v>23457</v>
      </c>
      <c r="D2544" t="s">
        <v>33749</v>
      </c>
      <c r="E2544" t="s">
        <v>2724</v>
      </c>
      <c r="F2544" s="10"/>
      <c r="G2544">
        <v>2017</v>
      </c>
      <c r="J2544">
        <v>0.22864762954853934</v>
      </c>
      <c r="L2544" t="s">
        <v>45092</v>
      </c>
      <c r="M2544">
        <v>26951855</v>
      </c>
      <c r="Q2544" s="10"/>
      <c r="R2544" s="11">
        <f t="shared" si="78"/>
        <v>0</v>
      </c>
      <c r="U2544" s="11">
        <f t="shared" si="79"/>
        <v>0</v>
      </c>
      <c r="Y2544" s="11">
        <f>IF(SUM(Tableau1[[#This Row],[Other access]:[Sci-hub access]])&gt;=1,1,0)</f>
        <v>0</v>
      </c>
      <c r="Z2544" s="12">
        <f>IF(OR(Tableau1[[#This Row],[Access R1 + S1+ T1 ]]&gt;=1,Tableau1[[#This Row],[Access V1 +W1 + X1]]&gt;=1),1,0)</f>
        <v>0</v>
      </c>
      <c r="AB2544" s="10" t="str">
        <f>Tableau1[[#This Row],[DOI]]</f>
        <v>doi: 10.1111/cge.12774</v>
      </c>
      <c r="AC2544" s="13" t="str">
        <f>Tableau1[[#This Row],[Authors]]&amp;", "&amp;Tableau1[[#This Row],[Title]]&amp;" "&amp;Tableau1[[#This Row],[Journal]]&amp;". "&amp;Tableau1[[#This Row],[Year]]</f>
        <v>Nguyen M, Boesten I, Hellebrekers DM, Mulder-den Hartog NM, de Coo IF, Smeets HJ, Gerards M., Novel pathogenic SLC25A46 splice-site mutation causes an optic atrophy spectrum disorder. Clin Genet. 2017</v>
      </c>
    </row>
    <row r="2545" spans="1:29" x14ac:dyDescent="0.3">
      <c r="A2545">
        <v>1904</v>
      </c>
      <c r="B2545" t="s">
        <v>5147</v>
      </c>
      <c r="C2545" t="s">
        <v>15393</v>
      </c>
      <c r="D2545" t="s">
        <v>25569</v>
      </c>
      <c r="E2545" t="s">
        <v>2462</v>
      </c>
      <c r="F2545" s="10"/>
      <c r="G2545">
        <v>2017</v>
      </c>
      <c r="J2545">
        <v>0.22880720917083441</v>
      </c>
      <c r="L2545" t="s">
        <v>36376</v>
      </c>
      <c r="M2545">
        <v>28851322</v>
      </c>
      <c r="Q2545" s="10"/>
      <c r="R2545" s="11">
        <f t="shared" si="78"/>
        <v>0</v>
      </c>
      <c r="U2545" s="11">
        <f t="shared" si="79"/>
        <v>0</v>
      </c>
      <c r="Y2545" s="11">
        <f>IF(SUM(Tableau1[[#This Row],[Other access]:[Sci-hub access]])&gt;=1,1,0)</f>
        <v>0</v>
      </c>
      <c r="Z2545" s="12">
        <f>IF(OR(Tableau1[[#This Row],[Access R1 + S1+ T1 ]]&gt;=1,Tableau1[[#This Row],[Access V1 +W1 + X1]]&gt;=1),1,0)</f>
        <v>0</v>
      </c>
      <c r="AB2545" s="10" t="str">
        <f>Tableau1[[#This Row],[DOI]]</f>
        <v>doi: 10.1186/s12886-017-0558-4</v>
      </c>
      <c r="AC2545" s="13" t="str">
        <f>Tableau1[[#This Row],[Authors]]&amp;", "&amp;Tableau1[[#This Row],[Title]]&amp;" "&amp;Tableau1[[#This Row],[Journal]]&amp;". "&amp;Tableau1[[#This Row],[Year]]</f>
        <v>Kim SW, Kim EK., Portable OCT-assisted surgical treatment of intracorneal pre-Descemet epithelial cyst: a case report. BMC Ophthalmol. 2017</v>
      </c>
    </row>
    <row r="2546" spans="1:29" x14ac:dyDescent="0.3">
      <c r="A2546">
        <v>5154</v>
      </c>
      <c r="B2546" t="s">
        <v>8230</v>
      </c>
      <c r="C2546" t="s">
        <v>18455</v>
      </c>
      <c r="D2546" t="s">
        <v>28660</v>
      </c>
      <c r="E2546" t="s">
        <v>2613</v>
      </c>
      <c r="F2546" s="10"/>
      <c r="G2546">
        <v>2017</v>
      </c>
      <c r="J2546">
        <v>0.22899073779354884</v>
      </c>
      <c r="L2546" t="s">
        <v>39558</v>
      </c>
      <c r="M2546">
        <v>28367044</v>
      </c>
      <c r="Q2546" s="10"/>
      <c r="R2546" s="11">
        <f t="shared" si="78"/>
        <v>0</v>
      </c>
      <c r="U2546" s="11">
        <f t="shared" si="79"/>
        <v>0</v>
      </c>
      <c r="Y2546" s="11">
        <f>IF(SUM(Tableau1[[#This Row],[Other access]:[Sci-hub access]])&gt;=1,1,0)</f>
        <v>0</v>
      </c>
      <c r="Z2546" s="12">
        <f>IF(OR(Tableau1[[#This Row],[Access R1 + S1+ T1 ]]&gt;=1,Tableau1[[#This Row],[Access V1 +W1 + X1]]&gt;=1),1,0)</f>
        <v>0</v>
      </c>
      <c r="AB2546" s="10" t="str">
        <f>Tableau1[[#This Row],[DOI]]</f>
        <v>doi: 10.3341/kjo.2017.31.2.151</v>
      </c>
      <c r="AC2546" s="13" t="str">
        <f>Tableau1[[#This Row],[Authors]]&amp;", "&amp;Tableau1[[#This Row],[Title]]&amp;" "&amp;Tableau1[[#This Row],[Journal]]&amp;". "&amp;Tableau1[[#This Row],[Year]]</f>
        <v>Lee GY, Yu S, Kang HG, Kim JS, Lee KW, Lee JH., Choroidal Thickness Variation According to Refractive Error Measured by Spectral Domain-optical Coherence Tomography in Korean Children. Korean J Ophthalmol. 2017</v>
      </c>
    </row>
    <row r="2547" spans="1:29" x14ac:dyDescent="0.3">
      <c r="A2547">
        <v>3230</v>
      </c>
      <c r="B2547" t="s">
        <v>6414</v>
      </c>
      <c r="C2547" t="s">
        <v>16657</v>
      </c>
      <c r="D2547" t="s">
        <v>26838</v>
      </c>
      <c r="E2547" t="s">
        <v>2464</v>
      </c>
      <c r="F2547" s="10"/>
      <c r="G2547">
        <v>2017</v>
      </c>
      <c r="J2547">
        <v>0.22905578874417376</v>
      </c>
      <c r="L2547" t="s">
        <v>37683</v>
      </c>
      <c r="M2547">
        <v>28617688</v>
      </c>
      <c r="Q2547" s="10"/>
      <c r="R2547" s="11">
        <f t="shared" si="78"/>
        <v>0</v>
      </c>
      <c r="U2547" s="11">
        <f t="shared" si="79"/>
        <v>0</v>
      </c>
      <c r="Y2547" s="11">
        <f>IF(SUM(Tableau1[[#This Row],[Other access]:[Sci-hub access]])&gt;=1,1,0)</f>
        <v>0</v>
      </c>
      <c r="Z2547" s="12">
        <f>IF(OR(Tableau1[[#This Row],[Access R1 + S1+ T1 ]]&gt;=1,Tableau1[[#This Row],[Access V1 +W1 + X1]]&gt;=1),1,0)</f>
        <v>0</v>
      </c>
      <c r="AB2547" s="10" t="str">
        <f>Tableau1[[#This Row],[DOI]]</f>
        <v>doi: 10.1097/ICU.0000000000000409</v>
      </c>
      <c r="AC2547" s="13" t="str">
        <f>Tableau1[[#This Row],[Authors]]&amp;", "&amp;Tableau1[[#This Row],[Title]]&amp;" "&amp;Tableau1[[#This Row],[Journal]]&amp;". "&amp;Tableau1[[#This Row],[Year]]</f>
        <v>Vagge A, Nelson LB., Compliance with the prescribed occlusion treatment for amblyopia. Curr Opin Ophthalmol. 2017</v>
      </c>
    </row>
    <row r="2548" spans="1:29" ht="28.8" x14ac:dyDescent="0.3">
      <c r="A2548">
        <v>6025</v>
      </c>
      <c r="B2548" t="s">
        <v>9011</v>
      </c>
      <c r="C2548" t="s">
        <v>19226</v>
      </c>
      <c r="D2548" t="s">
        <v>29441</v>
      </c>
      <c r="E2548" t="s">
        <v>2451</v>
      </c>
      <c r="F2548" s="10"/>
      <c r="G2548">
        <v>2017</v>
      </c>
      <c r="J2548">
        <v>0.22926848113023113</v>
      </c>
      <c r="L2548" t="s">
        <v>40402</v>
      </c>
      <c r="M2548">
        <v>28257419</v>
      </c>
      <c r="Q2548" s="10"/>
      <c r="R2548" s="11">
        <f t="shared" si="78"/>
        <v>0</v>
      </c>
      <c r="U2548" s="11">
        <f t="shared" si="79"/>
        <v>0</v>
      </c>
      <c r="Y2548" s="11">
        <f>IF(SUM(Tableau1[[#This Row],[Other access]:[Sci-hub access]])&gt;=1,1,0)</f>
        <v>0</v>
      </c>
      <c r="Z2548" s="12">
        <f>IF(OR(Tableau1[[#This Row],[Access R1 + S1+ T1 ]]&gt;=1,Tableau1[[#This Row],[Access V1 +W1 + X1]]&gt;=1),1,0)</f>
        <v>0</v>
      </c>
      <c r="AB2548" s="10" t="str">
        <f>Tableau1[[#This Row],[DOI]]</f>
        <v>doi: 10.1371/journal.pone.0172890</v>
      </c>
      <c r="AC2548" s="13" t="str">
        <f>Tableau1[[#This Row],[Authors]]&amp;", "&amp;Tableau1[[#This Row],[Title]]&amp;" "&amp;Tableau1[[#This Row],[Journal]]&amp;". "&amp;Tableau1[[#This Row],[Year]]</f>
        <v>Kuwata H, Okamura S, Hayashino Y, Tsujii S, Ishii H; Diabetes Distress and Care Registry at Tenri Study Group.., Higher levels of physical activity are independently associated with a lower incidence of diabetic retinopathy in Japanese patients with type 2 diabetes: A prospective cohort study, Diabetes Distress and Care Registry at Tenri (DDCRT15). PLoS One. 2017</v>
      </c>
    </row>
    <row r="2549" spans="1:29" ht="28.8" x14ac:dyDescent="0.3">
      <c r="A2549">
        <v>6560</v>
      </c>
      <c r="B2549" t="s">
        <v>9480</v>
      </c>
      <c r="C2549" t="s">
        <v>19688</v>
      </c>
      <c r="D2549" t="s">
        <v>29911</v>
      </c>
      <c r="E2549" t="s">
        <v>2467</v>
      </c>
      <c r="F2549" s="10"/>
      <c r="G2549">
        <v>2017</v>
      </c>
      <c r="J2549">
        <v>0.22942333153486472</v>
      </c>
      <c r="L2549" t="s">
        <v>40925</v>
      </c>
      <c r="M2549">
        <v>28195619</v>
      </c>
      <c r="Q2549" s="10"/>
      <c r="R2549" s="11">
        <f t="shared" si="78"/>
        <v>0</v>
      </c>
      <c r="U2549" s="11">
        <f t="shared" si="79"/>
        <v>0</v>
      </c>
      <c r="Y2549" s="11">
        <f>IF(SUM(Tableau1[[#This Row],[Other access]:[Sci-hub access]])&gt;=1,1,0)</f>
        <v>0</v>
      </c>
      <c r="Z2549" s="12">
        <f>IF(OR(Tableau1[[#This Row],[Access R1 + S1+ T1 ]]&gt;=1,Tableau1[[#This Row],[Access V1 +W1 + X1]]&gt;=1),1,0)</f>
        <v>0</v>
      </c>
      <c r="AB2549" s="10" t="str">
        <f>Tableau1[[#This Row],[DOI]]</f>
        <v>doi: 10.3928/23258160-20170130-10</v>
      </c>
      <c r="AC2549" s="13" t="str">
        <f>Tableau1[[#This Row],[Authors]]&amp;", "&amp;Tableau1[[#This Row],[Title]]&amp;" "&amp;Tableau1[[#This Row],[Journal]]&amp;". "&amp;Tableau1[[#This Row],[Year]]</f>
        <v>Khan Z, Kuriakose RK, Khan M, Chin EK, Almeida DR., Efficacy of the Intravitreal Sustained-Release Dexamethasone Implant for Diabetic Macular Edema Refractory to Anti-Vascular Endothelial Growth Factor Therapy: Meta-Analysis and Clinical Implications. Ophthalmic Surg Lasers Imaging Retina. 2017</v>
      </c>
    </row>
    <row r="2550" spans="1:29" x14ac:dyDescent="0.3">
      <c r="A2550">
        <v>10855</v>
      </c>
      <c r="B2550" t="s">
        <v>13302</v>
      </c>
      <c r="C2550" t="s">
        <v>23464</v>
      </c>
      <c r="D2550" t="s">
        <v>33756</v>
      </c>
      <c r="E2550" t="s">
        <v>2440</v>
      </c>
      <c r="F2550" s="10"/>
      <c r="G2550">
        <v>2017</v>
      </c>
      <c r="J2550">
        <v>0.22944275628073341</v>
      </c>
      <c r="L2550" t="s">
        <v>45100</v>
      </c>
      <c r="M2550">
        <v>26946072</v>
      </c>
      <c r="Q2550" s="10"/>
      <c r="R2550" s="11">
        <f t="shared" si="78"/>
        <v>0</v>
      </c>
      <c r="U2550" s="11">
        <f t="shared" si="79"/>
        <v>0</v>
      </c>
      <c r="Y2550" s="11">
        <f>IF(SUM(Tableau1[[#This Row],[Other access]:[Sci-hub access]])&gt;=1,1,0)</f>
        <v>0</v>
      </c>
      <c r="Z2550" s="12">
        <f>IF(OR(Tableau1[[#This Row],[Access R1 + S1+ T1 ]]&gt;=1,Tableau1[[#This Row],[Access V1 +W1 + X1]]&gt;=1),1,0)</f>
        <v>0</v>
      </c>
      <c r="AB2550" s="10" t="str">
        <f>Tableau1[[#This Row],[DOI]]</f>
        <v>doi: 10.1016/j.exer.2016.02.011</v>
      </c>
      <c r="AC2550" s="13" t="str">
        <f>Tableau1[[#This Row],[Authors]]&amp;", "&amp;Tableau1[[#This Row],[Title]]&amp;" "&amp;Tableau1[[#This Row],[Journal]]&amp;". "&amp;Tableau1[[#This Row],[Year]]</f>
        <v>Rowan S, Chang ML, Reznikov N, Taylor A., Disassembly of the lens fiber cell nucleus to create a clear lens: The p27 descent. Exp Eye Res. 2017</v>
      </c>
    </row>
    <row r="2551" spans="1:29" x14ac:dyDescent="0.3">
      <c r="A2551">
        <v>10641</v>
      </c>
      <c r="B2551" t="s">
        <v>13110</v>
      </c>
      <c r="C2551" t="s">
        <v>23275</v>
      </c>
      <c r="D2551" t="s">
        <v>33563</v>
      </c>
      <c r="E2551" t="s">
        <v>2471</v>
      </c>
      <c r="F2551" s="10"/>
      <c r="G2551">
        <v>2017</v>
      </c>
      <c r="J2551">
        <v>0.22954511074635064</v>
      </c>
      <c r="L2551" t="s">
        <v>44889</v>
      </c>
      <c r="M2551">
        <v>27138593</v>
      </c>
      <c r="Q2551" s="10"/>
      <c r="R2551" s="11">
        <f t="shared" si="78"/>
        <v>0</v>
      </c>
      <c r="U2551" s="11">
        <f t="shared" si="79"/>
        <v>0</v>
      </c>
      <c r="Y2551" s="11">
        <f>IF(SUM(Tableau1[[#This Row],[Other access]:[Sci-hub access]])&gt;=1,1,0)</f>
        <v>0</v>
      </c>
      <c r="Z2551" s="12">
        <f>IF(OR(Tableau1[[#This Row],[Access R1 + S1+ T1 ]]&gt;=1,Tableau1[[#This Row],[Access V1 +W1 + X1]]&gt;=1),1,0)</f>
        <v>0</v>
      </c>
      <c r="AB2551" s="10" t="str">
        <f>Tableau1[[#This Row],[DOI]]</f>
        <v>doi: 10.1007/s10792-016-0236-1</v>
      </c>
      <c r="AC2551" s="13" t="str">
        <f>Tableau1[[#This Row],[Authors]]&amp;", "&amp;Tableau1[[#This Row],[Title]]&amp;" "&amp;Tableau1[[#This Row],[Journal]]&amp;". "&amp;Tableau1[[#This Row],[Year]]</f>
        <v>Lapid-Gortzak R, Traversari R, van der Linden JW, Lesnik Oberstein SY, Lapid O, Schlingemann RO., Mobile ultra-clean unidirectional airflow screen reduces air contamination in a simulated setting for intra-vitreal injection. Int Ophthalmol. 2017</v>
      </c>
    </row>
    <row r="2552" spans="1:29" x14ac:dyDescent="0.3">
      <c r="A2552">
        <v>567</v>
      </c>
      <c r="B2552" t="s">
        <v>3830</v>
      </c>
      <c r="C2552" t="s">
        <v>13766</v>
      </c>
      <c r="D2552" t="s">
        <v>24250</v>
      </c>
      <c r="E2552" t="s">
        <v>2462</v>
      </c>
      <c r="F2552" s="10"/>
      <c r="G2552">
        <v>2017</v>
      </c>
      <c r="J2552">
        <v>0.2296056231270136</v>
      </c>
      <c r="L2552" t="s">
        <v>35066</v>
      </c>
      <c r="M2552">
        <v>29178849</v>
      </c>
      <c r="Q2552" s="10"/>
      <c r="R2552" s="11">
        <f t="shared" si="78"/>
        <v>0</v>
      </c>
      <c r="U2552" s="11">
        <f t="shared" si="79"/>
        <v>0</v>
      </c>
      <c r="Y2552" s="11">
        <f>IF(SUM(Tableau1[[#This Row],[Other access]:[Sci-hub access]])&gt;=1,1,0)</f>
        <v>0</v>
      </c>
      <c r="Z2552" s="12">
        <f>IF(OR(Tableau1[[#This Row],[Access R1 + S1+ T1 ]]&gt;=1,Tableau1[[#This Row],[Access V1 +W1 + X1]]&gt;=1),1,0)</f>
        <v>0</v>
      </c>
      <c r="AB2552" s="10" t="str">
        <f>Tableau1[[#This Row],[DOI]]</f>
        <v>doi: 10.1186/s12886-017-0608-y</v>
      </c>
      <c r="AC2552" s="13" t="str">
        <f>Tableau1[[#This Row],[Authors]]&amp;", "&amp;Tableau1[[#This Row],[Title]]&amp;" "&amp;Tableau1[[#This Row],[Journal]]&amp;". "&amp;Tableau1[[#This Row],[Year]]</f>
        <v>McCafferty S, Levine J, Schwiegerling J, Enikov ET., Goldmann applanation tonometry error relative to true intracameral intraocular pressure in vitro and in vivo. BMC Ophthalmol. 2017</v>
      </c>
    </row>
    <row r="2553" spans="1:29" x14ac:dyDescent="0.3">
      <c r="A2553">
        <v>9862</v>
      </c>
      <c r="B2553" t="s">
        <v>12393</v>
      </c>
      <c r="C2553" t="s">
        <v>22563</v>
      </c>
      <c r="D2553" t="s">
        <v>32841</v>
      </c>
      <c r="E2553" t="s">
        <v>2659</v>
      </c>
      <c r="F2553" s="10"/>
      <c r="G2553">
        <v>2017</v>
      </c>
      <c r="J2553">
        <v>0.22961352405371405</v>
      </c>
      <c r="L2553" t="e">
        <v>#VALUE!</v>
      </c>
      <c r="M2553">
        <v>27556798</v>
      </c>
      <c r="Q2553" s="10"/>
      <c r="R2553" s="11">
        <f t="shared" si="78"/>
        <v>0</v>
      </c>
      <c r="U2553" s="11">
        <f t="shared" si="79"/>
        <v>0</v>
      </c>
      <c r="Y2553" s="11">
        <f>IF(SUM(Tableau1[[#This Row],[Other access]:[Sci-hub access]])&gt;=1,1,0)</f>
        <v>0</v>
      </c>
      <c r="Z2553" s="12">
        <f>IF(OR(Tableau1[[#This Row],[Access R1 + S1+ T1 ]]&gt;=1,Tableau1[[#This Row],[Access V1 +W1 + X1]]&gt;=1),1,0)</f>
        <v>0</v>
      </c>
      <c r="AB2553" s="10" t="e">
        <f>Tableau1[[#This Row],[DOI]]</f>
        <v>#VALUE!</v>
      </c>
      <c r="AC2553" s="13" t="str">
        <f>Tableau1[[#This Row],[Authors]]&amp;", "&amp;Tableau1[[#This Row],[Title]]&amp;" "&amp;Tableau1[[#This Row],[Journal]]&amp;". "&amp;Tableau1[[#This Row],[Year]]</f>
        <v>Zhou W, Hua F, Qian J, Bi Y, Guan Y., MRI and FDG PET/CT Findings of Primary Orbit Leiomyosarcoma. Clin Nucl Med. 2017</v>
      </c>
    </row>
    <row r="2554" spans="1:29" x14ac:dyDescent="0.3">
      <c r="A2554">
        <v>8329</v>
      </c>
      <c r="B2554" t="s">
        <v>11027</v>
      </c>
      <c r="C2554" t="s">
        <v>21214</v>
      </c>
      <c r="D2554" t="s">
        <v>31465</v>
      </c>
      <c r="E2554" t="s">
        <v>2471</v>
      </c>
      <c r="F2554" s="10"/>
      <c r="G2554">
        <v>2017</v>
      </c>
      <c r="J2554">
        <v>0.22968499765367845</v>
      </c>
      <c r="L2554" t="s">
        <v>42672</v>
      </c>
      <c r="M2554">
        <v>27933481</v>
      </c>
      <c r="Q2554" s="10"/>
      <c r="R2554" s="11">
        <f t="shared" si="78"/>
        <v>0</v>
      </c>
      <c r="U2554" s="11">
        <f t="shared" si="79"/>
        <v>0</v>
      </c>
      <c r="Y2554" s="11">
        <f>IF(SUM(Tableau1[[#This Row],[Other access]:[Sci-hub access]])&gt;=1,1,0)</f>
        <v>0</v>
      </c>
      <c r="Z2554" s="12">
        <f>IF(OR(Tableau1[[#This Row],[Access R1 + S1+ T1 ]]&gt;=1,Tableau1[[#This Row],[Access V1 +W1 + X1]]&gt;=1),1,0)</f>
        <v>0</v>
      </c>
      <c r="AB2554" s="10" t="str">
        <f>Tableau1[[#This Row],[DOI]]</f>
        <v>doi: 10.1007/s10792-016-0403-4</v>
      </c>
      <c r="AC2554" s="13" t="str">
        <f>Tableau1[[#This Row],[Authors]]&amp;", "&amp;Tableau1[[#This Row],[Title]]&amp;" "&amp;Tableau1[[#This Row],[Journal]]&amp;". "&amp;Tableau1[[#This Row],[Year]]</f>
        <v>Erkan Turan K, Taylan Sekeroglu H, Karahan S, Sanac AS., Fixation preference test: reliability for the detection of amblyopia in patients with strabismus and interexaminer agreement. Int Ophthalmol. 2017</v>
      </c>
    </row>
    <row r="2555" spans="1:29" x14ac:dyDescent="0.3">
      <c r="A2555">
        <v>6596</v>
      </c>
      <c r="B2555" t="s">
        <v>9511</v>
      </c>
      <c r="C2555" t="s">
        <v>19718</v>
      </c>
      <c r="D2555" t="s">
        <v>29943</v>
      </c>
      <c r="E2555" t="s">
        <v>2524</v>
      </c>
      <c r="F2555" s="10"/>
      <c r="G2555">
        <v>2017</v>
      </c>
      <c r="J2555">
        <v>0.23006779192157345</v>
      </c>
      <c r="L2555" t="s">
        <v>40961</v>
      </c>
      <c r="M2555">
        <v>28192590</v>
      </c>
      <c r="Q2555" s="10"/>
      <c r="R2555" s="11">
        <f t="shared" si="78"/>
        <v>0</v>
      </c>
      <c r="U2555" s="11">
        <f t="shared" si="79"/>
        <v>0</v>
      </c>
      <c r="Y2555" s="11">
        <f>IF(SUM(Tableau1[[#This Row],[Other access]:[Sci-hub access]])&gt;=1,1,0)</f>
        <v>0</v>
      </c>
      <c r="Z2555" s="12">
        <f>IF(OR(Tableau1[[#This Row],[Access R1 + S1+ T1 ]]&gt;=1,Tableau1[[#This Row],[Access V1 +W1 + X1]]&gt;=1),1,0)</f>
        <v>0</v>
      </c>
      <c r="AB2555" s="10" t="str">
        <f>Tableau1[[#This Row],[DOI]]</f>
        <v>doi: 10.3928/1081597X-20161027-02</v>
      </c>
      <c r="AC2555" s="13" t="str">
        <f>Tableau1[[#This Row],[Authors]]&amp;", "&amp;Tableau1[[#This Row],[Title]]&amp;" "&amp;Tableau1[[#This Row],[Journal]]&amp;". "&amp;Tableau1[[#This Row],[Year]]</f>
        <v>Lyra JM, Lyra D, Ribeiro G, Torquetti L, Ferrara P, Machado A., Tomographic Findings After Implantation of Ferrara Intrastromal Corneal Ring Segments in Keratoconus. J Refract Surg. 2017</v>
      </c>
    </row>
    <row r="2556" spans="1:29" x14ac:dyDescent="0.3">
      <c r="A2556">
        <v>4375</v>
      </c>
      <c r="B2556" t="s">
        <v>7503</v>
      </c>
      <c r="C2556" t="s">
        <v>17739</v>
      </c>
      <c r="D2556" t="s">
        <v>27932</v>
      </c>
      <c r="E2556" t="s">
        <v>34198</v>
      </c>
      <c r="F2556" s="10"/>
      <c r="G2556">
        <v>2017</v>
      </c>
      <c r="J2556">
        <v>0.23012211512893888</v>
      </c>
      <c r="L2556" t="s">
        <v>38798</v>
      </c>
      <c r="M2556">
        <v>28450035</v>
      </c>
      <c r="Q2556" s="10"/>
      <c r="R2556" s="11">
        <f t="shared" si="78"/>
        <v>0</v>
      </c>
      <c r="U2556" s="11">
        <f t="shared" si="79"/>
        <v>0</v>
      </c>
      <c r="Y2556" s="11">
        <f>IF(SUM(Tableau1[[#This Row],[Other access]:[Sci-hub access]])&gt;=1,1,0)</f>
        <v>0</v>
      </c>
      <c r="Z2556" s="12">
        <f>IF(OR(Tableau1[[#This Row],[Access R1 + S1+ T1 ]]&gt;=1,Tableau1[[#This Row],[Access V1 +W1 + X1]]&gt;=1),1,0)</f>
        <v>0</v>
      </c>
      <c r="AB2556" s="10" t="str">
        <f>Tableau1[[#This Row],[DOI]]</f>
        <v>doi: 10.1016/j.ultrasmedbio.2017.03.008</v>
      </c>
      <c r="AC2556" s="13" t="str">
        <f>Tableau1[[#This Row],[Authors]]&amp;", "&amp;Tableau1[[#This Row],[Title]]&amp;" "&amp;Tableau1[[#This Row],[Journal]]&amp;". "&amp;Tableau1[[#This Row],[Year]]</f>
        <v>Inal M, Tan S, Demirkan S, Burulday V, Gündüz Ö, Örnek K., Evaluation of Optic Nerve with Strain and Shear Wave Elastography in Patients with Behçet's Disease and Healthy Subjects. Ultrasound Med Biol. 2017</v>
      </c>
    </row>
    <row r="2557" spans="1:29" x14ac:dyDescent="0.3">
      <c r="A2557">
        <v>5643</v>
      </c>
      <c r="B2557" t="s">
        <v>8675</v>
      </c>
      <c r="C2557" t="s">
        <v>18895</v>
      </c>
      <c r="D2557" t="s">
        <v>29105</v>
      </c>
      <c r="E2557" t="s">
        <v>2541</v>
      </c>
      <c r="F2557" s="10"/>
      <c r="G2557">
        <v>2017</v>
      </c>
      <c r="J2557">
        <v>0.23013361501769913</v>
      </c>
      <c r="L2557" t="s">
        <v>40030</v>
      </c>
      <c r="M2557">
        <v>28301863</v>
      </c>
      <c r="Q2557" s="10"/>
      <c r="R2557" s="11">
        <f t="shared" si="78"/>
        <v>0</v>
      </c>
      <c r="U2557" s="11">
        <f t="shared" si="79"/>
        <v>0</v>
      </c>
      <c r="Y2557" s="11">
        <f>IF(SUM(Tableau1[[#This Row],[Other access]:[Sci-hub access]])&gt;=1,1,0)</f>
        <v>0</v>
      </c>
      <c r="Z2557" s="12">
        <f>IF(OR(Tableau1[[#This Row],[Access R1 + S1+ T1 ]]&gt;=1,Tableau1[[#This Row],[Access V1 +W1 + X1]]&gt;=1),1,0)</f>
        <v>0</v>
      </c>
      <c r="AB2557" s="10" t="str">
        <f>Tableau1[[#This Row],[DOI]]</f>
        <v>doi: 10.1097/WNO.0000000000000493</v>
      </c>
      <c r="AC2557" s="13" t="str">
        <f>Tableau1[[#This Row],[Authors]]&amp;", "&amp;Tableau1[[#This Row],[Title]]&amp;" "&amp;Tableau1[[#This Row],[Journal]]&amp;". "&amp;Tableau1[[#This Row],[Year]]</f>
        <v>Wright Mayes E, Cole ED, Dang S, Novais EA, Vuong L, Mendoza-Santiesteban C, Duker JS, Hedges TR 3rd., Optical Coherence Tomography Angiography in Nonarteritic Anterior Ischemic Optic Neuropathy. J Neuroophthalmol. 2017</v>
      </c>
    </row>
    <row r="2558" spans="1:29" x14ac:dyDescent="0.3">
      <c r="A2558">
        <v>1440</v>
      </c>
      <c r="B2558" t="s">
        <v>4698</v>
      </c>
      <c r="C2558" t="s">
        <v>14948</v>
      </c>
      <c r="D2558" t="s">
        <v>25119</v>
      </c>
      <c r="E2558" t="s">
        <v>2602</v>
      </c>
      <c r="F2558" s="10"/>
      <c r="G2558">
        <v>2017</v>
      </c>
      <c r="J2558">
        <v>0.23030234417252826</v>
      </c>
      <c r="L2558" t="s">
        <v>35921</v>
      </c>
      <c r="M2558">
        <v>28950253</v>
      </c>
      <c r="Q2558" s="10"/>
      <c r="R2558" s="11">
        <f t="shared" si="78"/>
        <v>0</v>
      </c>
      <c r="U2558" s="11">
        <f t="shared" si="79"/>
        <v>0</v>
      </c>
      <c r="Y2558" s="11">
        <f>IF(SUM(Tableau1[[#This Row],[Other access]:[Sci-hub access]])&gt;=1,1,0)</f>
        <v>0</v>
      </c>
      <c r="Z2558" s="12">
        <f>IF(OR(Tableau1[[#This Row],[Access R1 + S1+ T1 ]]&gt;=1,Tableau1[[#This Row],[Access V1 +W1 + X1]]&gt;=1),1,0)</f>
        <v>0</v>
      </c>
      <c r="AB2558" s="10" t="str">
        <f>Tableau1[[#This Row],[DOI]]</f>
        <v>doi: 10.1159/000481562</v>
      </c>
      <c r="AC2558" s="13" t="str">
        <f>Tableau1[[#This Row],[Authors]]&amp;", "&amp;Tableau1[[#This Row],[Title]]&amp;" "&amp;Tableau1[[#This Row],[Journal]]&amp;". "&amp;Tableau1[[#This Row],[Year]]</f>
        <v>Shao J, Yin Y, Yin X, Ji L, Xin Y, Zou J, Yao Y., Transthyretin Exerts Pro-Apoptotic Effects in Human Retinal Microvascular Endothelial Cells Through a GRP78-Dependent Pathway in Diabetic Retinopathy. Cell Physiol Biochem. 2017</v>
      </c>
    </row>
    <row r="2559" spans="1:29" x14ac:dyDescent="0.3">
      <c r="A2559">
        <v>9067</v>
      </c>
      <c r="B2559" t="s">
        <v>11677</v>
      </c>
      <c r="C2559" t="s">
        <v>21853</v>
      </c>
      <c r="D2559" t="s">
        <v>32118</v>
      </c>
      <c r="E2559" t="s">
        <v>2463</v>
      </c>
      <c r="F2559" s="10"/>
      <c r="G2559">
        <v>2017</v>
      </c>
      <c r="J2559">
        <v>0.23034461242933957</v>
      </c>
      <c r="L2559" t="s">
        <v>43389</v>
      </c>
      <c r="M2559">
        <v>27445069</v>
      </c>
      <c r="Q2559" s="10"/>
      <c r="R2559" s="11">
        <f t="shared" si="78"/>
        <v>0</v>
      </c>
      <c r="U2559" s="11">
        <f t="shared" si="79"/>
        <v>0</v>
      </c>
      <c r="Y2559" s="11">
        <f>IF(SUM(Tableau1[[#This Row],[Other access]:[Sci-hub access]])&gt;=1,1,0)</f>
        <v>0</v>
      </c>
      <c r="Z2559" s="12">
        <f>IF(OR(Tableau1[[#This Row],[Access R1 + S1+ T1 ]]&gt;=1,Tableau1[[#This Row],[Access V1 +W1 + X1]]&gt;=1),1,0)</f>
        <v>0</v>
      </c>
      <c r="AB2559" s="10" t="str">
        <f>Tableau1[[#This Row],[DOI]]</f>
        <v>doi: 10.5301/ejo.5000834</v>
      </c>
      <c r="AC2559" s="13" t="str">
        <f>Tableau1[[#This Row],[Authors]]&amp;", "&amp;Tableau1[[#This Row],[Title]]&amp;" "&amp;Tableau1[[#This Row],[Journal]]&amp;". "&amp;Tableau1[[#This Row],[Year]]</f>
        <v>Kurultay-Ersan I, Emre S., Impact of Valsalva maneuver on central choroid, central macula, and disk fiber layer thickness among high myopic and hyperopic patients. Eur J Ophthalmol. 2017</v>
      </c>
    </row>
    <row r="2560" spans="1:29" x14ac:dyDescent="0.3">
      <c r="A2560">
        <v>10077</v>
      </c>
      <c r="B2560" t="s">
        <v>12591</v>
      </c>
      <c r="C2560" t="s">
        <v>22759</v>
      </c>
      <c r="D2560" t="s">
        <v>33040</v>
      </c>
      <c r="E2560" t="s">
        <v>2449</v>
      </c>
      <c r="F2560" s="10"/>
      <c r="G2560">
        <v>2017</v>
      </c>
      <c r="J2560">
        <v>0.23048940554623376</v>
      </c>
      <c r="L2560" t="s">
        <v>44333</v>
      </c>
      <c r="M2560">
        <v>27476479</v>
      </c>
      <c r="Q2560" s="10"/>
      <c r="R2560" s="11">
        <f t="shared" si="78"/>
        <v>0</v>
      </c>
      <c r="U2560" s="11">
        <f t="shared" si="79"/>
        <v>0</v>
      </c>
      <c r="Y2560" s="11">
        <f>IF(SUM(Tableau1[[#This Row],[Other access]:[Sci-hub access]])&gt;=1,1,0)</f>
        <v>0</v>
      </c>
      <c r="Z2560" s="12">
        <f>IF(OR(Tableau1[[#This Row],[Access R1 + S1+ T1 ]]&gt;=1,Tableau1[[#This Row],[Access V1 +W1 + X1]]&gt;=1),1,0)</f>
        <v>0</v>
      </c>
      <c r="AB2560" s="10" t="str">
        <f>Tableau1[[#This Row],[DOI]]</f>
        <v>doi: 10.1111/cxo.12415</v>
      </c>
      <c r="AC2560" s="13" t="str">
        <f>Tableau1[[#This Row],[Authors]]&amp;", "&amp;Tableau1[[#This Row],[Title]]&amp;" "&amp;Tableau1[[#This Row],[Journal]]&amp;". "&amp;Tableau1[[#This Row],[Year]]</f>
        <v>Acan D, Kurtgoz P., Influence of selective serotonin reuptake inhibitors on ocular surface. Clin Exp Optom. 2017</v>
      </c>
    </row>
    <row r="2561" spans="1:29" x14ac:dyDescent="0.3">
      <c r="A2561">
        <v>7270</v>
      </c>
      <c r="B2561" t="s">
        <v>10092</v>
      </c>
      <c r="C2561" t="s">
        <v>20294</v>
      </c>
      <c r="D2561" t="s">
        <v>30526</v>
      </c>
      <c r="E2561" t="s">
        <v>2441</v>
      </c>
      <c r="F2561" s="10"/>
      <c r="G2561">
        <v>2017</v>
      </c>
      <c r="J2561">
        <v>0.23090477328230119</v>
      </c>
      <c r="L2561" t="s">
        <v>41626</v>
      </c>
      <c r="M2561">
        <v>28110952</v>
      </c>
      <c r="Q2561" s="10"/>
      <c r="R2561" s="11">
        <f t="shared" si="78"/>
        <v>0</v>
      </c>
      <c r="U2561" s="11">
        <f t="shared" si="79"/>
        <v>0</v>
      </c>
      <c r="Y2561" s="11">
        <f>IF(SUM(Tableau1[[#This Row],[Other access]:[Sci-hub access]])&gt;=1,1,0)</f>
        <v>0</v>
      </c>
      <c r="Z2561" s="12">
        <f>IF(OR(Tableau1[[#This Row],[Access R1 + S1+ T1 ]]&gt;=1,Tableau1[[#This Row],[Access V1 +W1 + X1]]&gt;=1),1,0)</f>
        <v>0</v>
      </c>
      <c r="AB2561" s="10" t="str">
        <f>Tableau1[[#This Row],[DOI]]</f>
        <v>doi: 10.1016/j.ophtha.2016.12.010</v>
      </c>
      <c r="AC2561" s="13" t="str">
        <f>Tableau1[[#This Row],[Authors]]&amp;", "&amp;Tableau1[[#This Row],[Title]]&amp;" "&amp;Tableau1[[#This Row],[Journal]]&amp;". "&amp;Tableau1[[#This Row],[Year]]</f>
        <v>Oshika T, Eguchi S, Goto H, Ohashi Y., Outbreak of Subacute-Onset Toxic Anterior Segment Syndrome Associated with Single-Piece Acrylic Intraocular Lenses. Ophthalmology. 2017</v>
      </c>
    </row>
    <row r="2562" spans="1:29" x14ac:dyDescent="0.3">
      <c r="A2562">
        <v>5272</v>
      </c>
      <c r="B2562" t="s">
        <v>8336</v>
      </c>
      <c r="C2562" t="s">
        <v>18560</v>
      </c>
      <c r="D2562" t="s">
        <v>28766</v>
      </c>
      <c r="E2562" t="s">
        <v>2468</v>
      </c>
      <c r="F2562" s="10"/>
      <c r="G2562">
        <v>2017</v>
      </c>
      <c r="J2562">
        <v>0.2310339333134378</v>
      </c>
      <c r="L2562" t="s">
        <v>39668</v>
      </c>
      <c r="M2562">
        <v>28355172</v>
      </c>
      <c r="Q2562" s="10"/>
      <c r="R2562" s="11">
        <f t="shared" ref="R2562:R2625" si="80">IF(SUM(N2562:Q2562)&gt;0,1,0)</f>
        <v>0</v>
      </c>
      <c r="U2562" s="11">
        <f t="shared" ref="U2562:U2625" si="81">IF(SUM(R2562,T2562)&gt;0,1,0)</f>
        <v>0</v>
      </c>
      <c r="Y2562" s="11">
        <f>IF(SUM(Tableau1[[#This Row],[Other access]:[Sci-hub access]])&gt;=1,1,0)</f>
        <v>0</v>
      </c>
      <c r="Z2562" s="12">
        <f>IF(OR(Tableau1[[#This Row],[Access R1 + S1+ T1 ]]&gt;=1,Tableau1[[#This Row],[Access V1 +W1 + X1]]&gt;=1),1,0)</f>
        <v>0</v>
      </c>
      <c r="AB2562" s="10" t="str">
        <f>Tableau1[[#This Row],[DOI]]</f>
        <v>doi: 10.1097/IJG.0000000000000618</v>
      </c>
      <c r="AC2562" s="13" t="str">
        <f>Tableau1[[#This Row],[Authors]]&amp;", "&amp;Tableau1[[#This Row],[Title]]&amp;" "&amp;Tableau1[[#This Row],[Journal]]&amp;". "&amp;Tableau1[[#This Row],[Year]]</f>
        <v>Wittmann B, Huchzermeyer C, Rejdak R, Reulbach U, Dietlein T, Hohberger B, Jünemann A., Eyepass Glaucoma Implant in Open-Angle Glaucoma After Failed Conventional Medical Therapy: Clinical Results of a 5-Year-Follow-up. J Glaucoma. 2017</v>
      </c>
    </row>
    <row r="2563" spans="1:29" ht="28.8" x14ac:dyDescent="0.3">
      <c r="A2563">
        <v>4252</v>
      </c>
      <c r="B2563" t="s">
        <v>7387</v>
      </c>
      <c r="C2563" t="s">
        <v>17623</v>
      </c>
      <c r="D2563" t="s">
        <v>27815</v>
      </c>
      <c r="E2563" t="s">
        <v>34103</v>
      </c>
      <c r="F2563" s="10"/>
      <c r="G2563">
        <v>2017</v>
      </c>
      <c r="J2563">
        <v>0.23105215802425672</v>
      </c>
      <c r="L2563" t="s">
        <v>38679</v>
      </c>
      <c r="M2563">
        <v>28464869</v>
      </c>
      <c r="Q2563" s="10"/>
      <c r="R2563" s="11">
        <f t="shared" si="80"/>
        <v>0</v>
      </c>
      <c r="U2563" s="11">
        <f t="shared" si="81"/>
        <v>0</v>
      </c>
      <c r="Y2563" s="11">
        <f>IF(SUM(Tableau1[[#This Row],[Other access]:[Sci-hub access]])&gt;=1,1,0)</f>
        <v>0</v>
      </c>
      <c r="Z2563" s="12">
        <f>IF(OR(Tableau1[[#This Row],[Access R1 + S1+ T1 ]]&gt;=1,Tableau1[[#This Row],[Access V1 +W1 + X1]]&gt;=1),1,0)</f>
        <v>0</v>
      </c>
      <c r="AB2563" s="10" t="str">
        <f>Tableau1[[#This Row],[DOI]]</f>
        <v>doi: 10.1186/s12913-017-2267-3</v>
      </c>
      <c r="AC2563" s="13" t="str">
        <f>Tableau1[[#This Row],[Authors]]&amp;", "&amp;Tableau1[[#This Row],[Title]]&amp;" "&amp;Tableau1[[#This Row],[Journal]]&amp;". "&amp;Tableau1[[#This Row],[Year]]</f>
        <v>Lopes FRL, Monteiro KS, Figueiredo T, Wanderley TDC, Pequeno TA, Lima S, Santos S., Reliability of information on people with disabilities gathered by community health workers in highly consanguineous communities of Northeastern Brazil. BMC Health Serv Res. 2017</v>
      </c>
    </row>
    <row r="2564" spans="1:29" x14ac:dyDescent="0.3">
      <c r="A2564">
        <v>8745</v>
      </c>
      <c r="B2564" t="s">
        <v>11388</v>
      </c>
      <c r="C2564" t="s">
        <v>21573</v>
      </c>
      <c r="D2564" t="s">
        <v>31828</v>
      </c>
      <c r="E2564" t="s">
        <v>2445</v>
      </c>
      <c r="F2564" s="10"/>
      <c r="G2564">
        <v>2017</v>
      </c>
      <c r="J2564">
        <v>0.23109972201310081</v>
      </c>
      <c r="L2564" t="s">
        <v>43081</v>
      </c>
      <c r="M2564">
        <v>27849651</v>
      </c>
      <c r="Q2564" s="10"/>
      <c r="R2564" s="11">
        <f t="shared" si="80"/>
        <v>0</v>
      </c>
      <c r="U2564" s="11">
        <f t="shared" si="81"/>
        <v>0</v>
      </c>
      <c r="Y2564" s="11">
        <f>IF(SUM(Tableau1[[#This Row],[Other access]:[Sci-hub access]])&gt;=1,1,0)</f>
        <v>0</v>
      </c>
      <c r="Z2564" s="12">
        <f>IF(OR(Tableau1[[#This Row],[Access R1 + S1+ T1 ]]&gt;=1,Tableau1[[#This Row],[Access V1 +W1 + X1]]&gt;=1),1,0)</f>
        <v>0</v>
      </c>
      <c r="AB2564" s="10" t="str">
        <f>Tableau1[[#This Row],[DOI]]</f>
        <v>doi: 10.1097/IAE.0000000000001394</v>
      </c>
      <c r="AC2564" s="13" t="str">
        <f>Tableau1[[#This Row],[Authors]]&amp;", "&amp;Tableau1[[#This Row],[Title]]&amp;" "&amp;Tableau1[[#This Row],[Journal]]&amp;". "&amp;Tableau1[[#This Row],[Year]]</f>
        <v>Sano M, Inoue M, Itoh Y, Kita Y, Hirota K, Koto T, Hirakata A., DURATION OF PRONE POSITIONING AFTER MACULAR HOLE SURGERY DETERMINED BY SWEPT-SOURCE OPTICAL COHERENCE TOMOGRAPHY. Retina. 2017</v>
      </c>
    </row>
    <row r="2565" spans="1:29" x14ac:dyDescent="0.3">
      <c r="A2565">
        <v>10400</v>
      </c>
      <c r="B2565" t="s">
        <v>12892</v>
      </c>
      <c r="C2565" t="s">
        <v>23059</v>
      </c>
      <c r="D2565" t="s">
        <v>33345</v>
      </c>
      <c r="E2565" t="s">
        <v>34404</v>
      </c>
      <c r="F2565" s="10"/>
      <c r="G2565">
        <v>2017</v>
      </c>
      <c r="J2565">
        <v>0.23111509285494491</v>
      </c>
      <c r="L2565" t="s">
        <v>44650</v>
      </c>
      <c r="M2565">
        <v>27336678</v>
      </c>
      <c r="Q2565" s="10"/>
      <c r="R2565" s="11">
        <f t="shared" si="80"/>
        <v>0</v>
      </c>
      <c r="U2565" s="11">
        <f t="shared" si="81"/>
        <v>0</v>
      </c>
      <c r="Y2565" s="11">
        <f>IF(SUM(Tableau1[[#This Row],[Other access]:[Sci-hub access]])&gt;=1,1,0)</f>
        <v>0</v>
      </c>
      <c r="Z2565" s="12">
        <f>IF(OR(Tableau1[[#This Row],[Access R1 + S1+ T1 ]]&gt;=1,Tableau1[[#This Row],[Access V1 +W1 + X1]]&gt;=1),1,0)</f>
        <v>0</v>
      </c>
      <c r="AB2565" s="10" t="str">
        <f>Tableau1[[#This Row],[DOI]]</f>
        <v>doi: 10.1089/tmj.2016.0108</v>
      </c>
      <c r="AC2565" s="13" t="str">
        <f>Tableau1[[#This Row],[Authors]]&amp;", "&amp;Tableau1[[#This Row],[Title]]&amp;" "&amp;Tableau1[[#This Row],[Journal]]&amp;". "&amp;Tableau1[[#This Row],[Year]]</f>
        <v>Valikodath NG, Leveque TK, Wang SY, Lee PP, Newman-Casey PA, Hansen SO, Woodward MA., Patient Attitudes Toward Telemedicine for Diabetic Retinopathy. Telemed J E Health. 2017</v>
      </c>
    </row>
    <row r="2566" spans="1:29" x14ac:dyDescent="0.3">
      <c r="A2566">
        <v>1769</v>
      </c>
      <c r="B2566" t="s">
        <v>5018</v>
      </c>
      <c r="C2566" t="s">
        <v>15265</v>
      </c>
      <c r="D2566" t="s">
        <v>25439</v>
      </c>
      <c r="E2566" t="s">
        <v>2451</v>
      </c>
      <c r="F2566" s="10"/>
      <c r="G2566">
        <v>2017</v>
      </c>
      <c r="J2566">
        <v>0.23112258531575125</v>
      </c>
      <c r="L2566" t="s">
        <v>36245</v>
      </c>
      <c r="M2566">
        <v>28880961</v>
      </c>
      <c r="Q2566" s="10"/>
      <c r="R2566" s="11">
        <f t="shared" si="80"/>
        <v>0</v>
      </c>
      <c r="U2566" s="11">
        <f t="shared" si="81"/>
        <v>0</v>
      </c>
      <c r="Y2566" s="11">
        <f>IF(SUM(Tableau1[[#This Row],[Other access]:[Sci-hub access]])&gt;=1,1,0)</f>
        <v>0</v>
      </c>
      <c r="Z2566" s="12">
        <f>IF(OR(Tableau1[[#This Row],[Access R1 + S1+ T1 ]]&gt;=1,Tableau1[[#This Row],[Access V1 +W1 + X1]]&gt;=1),1,0)</f>
        <v>0</v>
      </c>
      <c r="AB2566" s="10" t="str">
        <f>Tableau1[[#This Row],[DOI]]</f>
        <v>doi: 10.1371/journal.pone.0184392</v>
      </c>
      <c r="AC2566" s="13" t="str">
        <f>Tableau1[[#This Row],[Authors]]&amp;", "&amp;Tableau1[[#This Row],[Title]]&amp;" "&amp;Tableau1[[#This Row],[Journal]]&amp;". "&amp;Tableau1[[#This Row],[Year]]</f>
        <v>Shiraya T, Kato S, Araki F, Ueta T, Abe H, Asai N., Experimental verification of subthreshold laser therapy using conventional pattern scan laser. PLoS One. 2017</v>
      </c>
    </row>
    <row r="2567" spans="1:29" x14ac:dyDescent="0.3">
      <c r="A2567">
        <v>845</v>
      </c>
      <c r="B2567" t="s">
        <v>4108</v>
      </c>
      <c r="C2567" t="s">
        <v>14362</v>
      </c>
      <c r="D2567" t="s">
        <v>24528</v>
      </c>
      <c r="E2567" t="s">
        <v>2809</v>
      </c>
      <c r="F2567" s="10"/>
      <c r="G2567">
        <v>2017</v>
      </c>
      <c r="J2567">
        <v>0.2311786943587022</v>
      </c>
      <c r="L2567" t="e">
        <v>#VALUE!</v>
      </c>
      <c r="M2567">
        <v>29089665</v>
      </c>
      <c r="Q2567" s="10"/>
      <c r="R2567" s="11">
        <f t="shared" si="80"/>
        <v>0</v>
      </c>
      <c r="U2567" s="11">
        <f t="shared" si="81"/>
        <v>0</v>
      </c>
      <c r="Y2567" s="11">
        <f>IF(SUM(Tableau1[[#This Row],[Other access]:[Sci-hub access]])&gt;=1,1,0)</f>
        <v>0</v>
      </c>
      <c r="Z2567" s="12">
        <f>IF(OR(Tableau1[[#This Row],[Access R1 + S1+ T1 ]]&gt;=1,Tableau1[[#This Row],[Access V1 +W1 + X1]]&gt;=1),1,0)</f>
        <v>0</v>
      </c>
      <c r="AB2567" s="10" t="e">
        <f>Tableau1[[#This Row],[DOI]]</f>
        <v>#VALUE!</v>
      </c>
      <c r="AC2567" s="13" t="str">
        <f>Tableau1[[#This Row],[Authors]]&amp;", "&amp;Tableau1[[#This Row],[Title]]&amp;" "&amp;Tableau1[[#This Row],[Journal]]&amp;". "&amp;Tableau1[[#This Row],[Year]]</f>
        <v>Grahn BH, Osinchuk S., Diagnostic Ophthalmology. Can Vet J. 2017</v>
      </c>
    </row>
    <row r="2568" spans="1:29" x14ac:dyDescent="0.3">
      <c r="A2568">
        <v>6445</v>
      </c>
      <c r="B2568" t="s">
        <v>9380</v>
      </c>
      <c r="C2568" t="s">
        <v>19588</v>
      </c>
      <c r="D2568" t="s">
        <v>29811</v>
      </c>
      <c r="E2568" t="s">
        <v>2486</v>
      </c>
      <c r="F2568" s="10"/>
      <c r="G2568">
        <v>2017</v>
      </c>
      <c r="J2568">
        <v>0.23119269563344413</v>
      </c>
      <c r="L2568" t="s">
        <v>40814</v>
      </c>
      <c r="M2568">
        <v>28211206</v>
      </c>
      <c r="Q2568" s="10"/>
      <c r="R2568" s="11">
        <f t="shared" si="80"/>
        <v>0</v>
      </c>
      <c r="U2568" s="11">
        <f t="shared" si="81"/>
        <v>0</v>
      </c>
      <c r="Y2568" s="11">
        <f>IF(SUM(Tableau1[[#This Row],[Other access]:[Sci-hub access]])&gt;=1,1,0)</f>
        <v>0</v>
      </c>
      <c r="Z2568" s="12">
        <f>IF(OR(Tableau1[[#This Row],[Access R1 + S1+ T1 ]]&gt;=1,Tableau1[[#This Row],[Access V1 +W1 + X1]]&gt;=1),1,0)</f>
        <v>0</v>
      </c>
      <c r="AB2568" s="10" t="str">
        <f>Tableau1[[#This Row],[DOI]]</f>
        <v>doi: 10.1111/aos.13411</v>
      </c>
      <c r="AC2568" s="13" t="str">
        <f>Tableau1[[#This Row],[Authors]]&amp;", "&amp;Tableau1[[#This Row],[Title]]&amp;" "&amp;Tableau1[[#This Row],[Journal]]&amp;". "&amp;Tableau1[[#This Row],[Year]]</f>
        <v>Schatz P, Khan AO., Variable Familial Exudative Vitreoretinopathy in a family harbouring variants in both FZD4 and TSPAN12. Acta Ophthalmol. 2017</v>
      </c>
    </row>
    <row r="2569" spans="1:29" x14ac:dyDescent="0.3">
      <c r="A2569">
        <v>6444</v>
      </c>
      <c r="B2569" t="s">
        <v>954</v>
      </c>
      <c r="C2569" t="s">
        <v>955</v>
      </c>
      <c r="D2569" t="s">
        <v>956</v>
      </c>
      <c r="E2569" t="s">
        <v>3037</v>
      </c>
      <c r="F2569" s="10"/>
      <c r="G2569">
        <v>2017</v>
      </c>
      <c r="J2569">
        <v>0.23124333416315446</v>
      </c>
      <c r="L2569" t="s">
        <v>40813</v>
      </c>
      <c r="M2569">
        <v>28211225</v>
      </c>
      <c r="Q2569" s="10"/>
      <c r="R2569" s="11">
        <f t="shared" si="80"/>
        <v>0</v>
      </c>
      <c r="U2569" s="11">
        <f t="shared" si="81"/>
        <v>0</v>
      </c>
      <c r="Y2569" s="11">
        <f>IF(SUM(Tableau1[[#This Row],[Other access]:[Sci-hub access]])&gt;=1,1,0)</f>
        <v>0</v>
      </c>
      <c r="Z2569" s="12">
        <f>IF(OR(Tableau1[[#This Row],[Access R1 + S1+ T1 ]]&gt;=1,Tableau1[[#This Row],[Access V1 +W1 + X1]]&gt;=1),1,0)</f>
        <v>0</v>
      </c>
      <c r="AB2569" s="10" t="str">
        <f>Tableau1[[#This Row],[DOI]]</f>
        <v>doi: 10.1111/ped.13177</v>
      </c>
      <c r="AC2569" s="13" t="str">
        <f>Tableau1[[#This Row],[Authors]]&amp;", "&amp;Tableau1[[#This Row],[Title]]&amp;" "&amp;Tableau1[[#This Row],[Journal]]&amp;". "&amp;Tableau1[[#This Row],[Year]]</f>
        <v>Castellano-Martínez A, Rodriguez-Gonzalez M, Benavente-Fernandez I, Zuazo-Ojeda A., Hemangioma, aortic coarctation and intracranial dolichoectasia: PHACE syndrome. Pediatr Int. 2017</v>
      </c>
    </row>
    <row r="2570" spans="1:29" ht="28.8" x14ac:dyDescent="0.3">
      <c r="A2570">
        <v>1621</v>
      </c>
      <c r="B2570" t="s">
        <v>4873</v>
      </c>
      <c r="C2570" t="s">
        <v>15123</v>
      </c>
      <c r="D2570" t="s">
        <v>25294</v>
      </c>
      <c r="E2570" t="s">
        <v>2609</v>
      </c>
      <c r="F2570" s="10"/>
      <c r="G2570">
        <v>2017</v>
      </c>
      <c r="J2570">
        <v>0.23132466245937078</v>
      </c>
      <c r="L2570" t="s">
        <v>36100</v>
      </c>
      <c r="M2570">
        <v>28911203</v>
      </c>
      <c r="Q2570" s="10"/>
      <c r="R2570" s="11">
        <f t="shared" si="80"/>
        <v>0</v>
      </c>
      <c r="U2570" s="11">
        <f t="shared" si="81"/>
        <v>0</v>
      </c>
      <c r="Y2570" s="11">
        <f>IF(SUM(Tableau1[[#This Row],[Other access]:[Sci-hub access]])&gt;=1,1,0)</f>
        <v>0</v>
      </c>
      <c r="Z2570" s="12">
        <f>IF(OR(Tableau1[[#This Row],[Access R1 + S1+ T1 ]]&gt;=1,Tableau1[[#This Row],[Access V1 +W1 + X1]]&gt;=1),1,0)</f>
        <v>0</v>
      </c>
      <c r="AB2570" s="10" t="str">
        <f>Tableau1[[#This Row],[DOI]]</f>
        <v>doi: 10.1093/hmg/ddx251</v>
      </c>
      <c r="AC2570" s="13" t="str">
        <f>Tableau1[[#This Row],[Authors]]&amp;", "&amp;Tableau1[[#This Row],[Title]]&amp;" "&amp;Tableau1[[#This Row],[Journal]]&amp;". "&amp;Tableau1[[#This Row],[Year]]</f>
        <v>Protas ME, Weh E, Footz T, Kasberger J, Baraban SC, Levin AV, Katz LJ, Ritch R, Walter MA, Semina EV, Gould DB., Mutations of conserved non-coding elements of PITX2 in patients with ocular dysgenesis and developmental glaucoma. Hum Mol Genet. 2017</v>
      </c>
    </row>
    <row r="2571" spans="1:29" x14ac:dyDescent="0.3">
      <c r="A2571">
        <v>7740</v>
      </c>
      <c r="B2571" t="s">
        <v>10506</v>
      </c>
      <c r="C2571" t="s">
        <v>20702</v>
      </c>
      <c r="D2571" t="s">
        <v>30943</v>
      </c>
      <c r="E2571" t="s">
        <v>2479</v>
      </c>
      <c r="F2571" s="10"/>
      <c r="G2571">
        <v>2017</v>
      </c>
      <c r="J2571">
        <v>0.2314623615613729</v>
      </c>
      <c r="L2571" t="s">
        <v>42091</v>
      </c>
      <c r="M2571">
        <v>28060068</v>
      </c>
      <c r="Q2571" s="10"/>
      <c r="R2571" s="11">
        <f t="shared" si="80"/>
        <v>0</v>
      </c>
      <c r="U2571" s="11">
        <f t="shared" si="81"/>
        <v>0</v>
      </c>
      <c r="Y2571" s="11">
        <f>IF(SUM(Tableau1[[#This Row],[Other access]:[Sci-hub access]])&gt;=1,1,0)</f>
        <v>0</v>
      </c>
      <c r="Z2571" s="12">
        <f>IF(OR(Tableau1[[#This Row],[Access R1 + S1+ T1 ]]&gt;=1,Tableau1[[#This Row],[Access V1 +W1 + X1]]&gt;=1),1,0)</f>
        <v>0</v>
      </c>
      <c r="AB2571" s="10" t="str">
        <f>Tableau1[[#This Row],[DOI]]</f>
        <v>doi: 10.1097/ICO.0000000000001084</v>
      </c>
      <c r="AC2571" s="13" t="str">
        <f>Tableau1[[#This Row],[Authors]]&amp;", "&amp;Tableau1[[#This Row],[Title]]&amp;" "&amp;Tableau1[[#This Row],[Journal]]&amp;". "&amp;Tableau1[[#This Row],[Year]]</f>
        <v>Dong Y, Zhang Y, Xie L, Ren J., Risk Factors, Clinical Features, and Treatment Outcomes of Recurrent Mooren Ulcers in China. Cornea. 2017</v>
      </c>
    </row>
    <row r="2572" spans="1:29" ht="28.8" x14ac:dyDescent="0.3">
      <c r="A2572">
        <v>1531</v>
      </c>
      <c r="B2572" t="s">
        <v>4785</v>
      </c>
      <c r="C2572" t="s">
        <v>15035</v>
      </c>
      <c r="D2572" t="s">
        <v>25206</v>
      </c>
      <c r="E2572" t="s">
        <v>2562</v>
      </c>
      <c r="F2572" s="10"/>
      <c r="G2572">
        <v>2017</v>
      </c>
      <c r="J2572">
        <v>0.23147288862416404</v>
      </c>
      <c r="L2572" t="s">
        <v>36010</v>
      </c>
      <c r="M2572">
        <v>28930381</v>
      </c>
      <c r="Q2572" s="10"/>
      <c r="R2572" s="11">
        <f t="shared" si="80"/>
        <v>0</v>
      </c>
      <c r="U2572" s="11">
        <f t="shared" si="81"/>
        <v>0</v>
      </c>
      <c r="Y2572" s="11">
        <f>IF(SUM(Tableau1[[#This Row],[Other access]:[Sci-hub access]])&gt;=1,1,0)</f>
        <v>0</v>
      </c>
      <c r="Z2572" s="12">
        <f>IF(OR(Tableau1[[#This Row],[Access R1 + S1+ T1 ]]&gt;=1,Tableau1[[#This Row],[Access V1 +W1 + X1]]&gt;=1),1,0)</f>
        <v>0</v>
      </c>
      <c r="AB2572" s="10" t="str">
        <f>Tableau1[[#This Row],[DOI]]</f>
        <v>doi: 10.22608/APO.2017265</v>
      </c>
      <c r="AC2572" s="13" t="str">
        <f>Tableau1[[#This Row],[Authors]]&amp;", "&amp;Tableau1[[#This Row],[Title]]&amp;" "&amp;Tableau1[[#This Row],[Journal]]&amp;". "&amp;Tableau1[[#This Row],[Year]]</f>
        <v>Bhullar PK, Carrasco-Zevallos OM, Dandridge A, Pasricha ND, Keller B, Shen L, Izatt JA, Toth CA, Kuo AN., Intraocular Pressure and Big Bubble Diameter in Deep Anterior Lamellar Keratoplasty: An Ex-Vivo Microscope-Integrated OCT With Heads-Up Display Study. Asia Pac J Ophthalmol (Phila). 2017</v>
      </c>
    </row>
    <row r="2573" spans="1:29" x14ac:dyDescent="0.3">
      <c r="A2573">
        <v>2269</v>
      </c>
      <c r="B2573" t="s">
        <v>90</v>
      </c>
      <c r="C2573" t="s">
        <v>91</v>
      </c>
      <c r="D2573" t="s">
        <v>92</v>
      </c>
      <c r="E2573" t="s">
        <v>2466</v>
      </c>
      <c r="F2573" s="10"/>
      <c r="G2573">
        <v>2017</v>
      </c>
      <c r="J2573">
        <v>0.23159747874739645</v>
      </c>
      <c r="L2573" t="s">
        <v>36736</v>
      </c>
      <c r="M2573">
        <v>28778442</v>
      </c>
      <c r="Q2573" s="10"/>
      <c r="R2573" s="11">
        <f t="shared" si="80"/>
        <v>0</v>
      </c>
      <c r="U2573" s="11">
        <f t="shared" si="81"/>
        <v>0</v>
      </c>
      <c r="Y2573" s="11">
        <f>IF(SUM(Tableau1[[#This Row],[Other access]:[Sci-hub access]])&gt;=1,1,0)</f>
        <v>0</v>
      </c>
      <c r="Z2573" s="12">
        <f>IF(OR(Tableau1[[#This Row],[Access R1 + S1+ T1 ]]&gt;=1,Tableau1[[#This Row],[Access V1 +W1 + X1]]&gt;=1),1,0)</f>
        <v>0</v>
      </c>
      <c r="AB2573" s="10" t="str">
        <f>Tableau1[[#This Row],[DOI]]</f>
        <v>doi: 10.1016/j.jneuroim.2017.06.003</v>
      </c>
      <c r="AC2573" s="13" t="str">
        <f>Tableau1[[#This Row],[Authors]]&amp;", "&amp;Tableau1[[#This Row],[Title]]&amp;" "&amp;Tableau1[[#This Row],[Journal]]&amp;". "&amp;Tableau1[[#This Row],[Year]]</f>
        <v>Zhu DS, Yu L, Li M, Han L, Huang XX, Wang XQ, Yang XL, Zhu Y, Zhou XJ, Guan YT., High serum creatinine is associated with reduction of vision impaired in patients with NMOSD. J Neuroimmunol. 2017</v>
      </c>
    </row>
    <row r="2574" spans="1:29" x14ac:dyDescent="0.3">
      <c r="A2574">
        <v>4721</v>
      </c>
      <c r="B2574" t="s">
        <v>7832</v>
      </c>
      <c r="C2574" t="s">
        <v>18064</v>
      </c>
      <c r="D2574" t="s">
        <v>28262</v>
      </c>
      <c r="E2574" t="s">
        <v>2559</v>
      </c>
      <c r="F2574" s="10"/>
      <c r="G2574">
        <v>2017</v>
      </c>
      <c r="J2574">
        <v>0.23180252335865992</v>
      </c>
      <c r="L2574" t="s">
        <v>39137</v>
      </c>
      <c r="M2574">
        <v>28414694</v>
      </c>
      <c r="Q2574" s="10"/>
      <c r="R2574" s="11">
        <f t="shared" si="80"/>
        <v>0</v>
      </c>
      <c r="U2574" s="11">
        <f t="shared" si="81"/>
        <v>0</v>
      </c>
      <c r="Y2574" s="11">
        <f>IF(SUM(Tableau1[[#This Row],[Other access]:[Sci-hub access]])&gt;=1,1,0)</f>
        <v>0</v>
      </c>
      <c r="Z2574" s="12">
        <f>IF(OR(Tableau1[[#This Row],[Access R1 + S1+ T1 ]]&gt;=1,Tableau1[[#This Row],[Access V1 +W1 + X1]]&gt;=1),1,0)</f>
        <v>0</v>
      </c>
      <c r="AB2574" s="10" t="str">
        <f>Tableau1[[#This Row],[DOI]]</f>
        <v>doi: 10.1097/MAO.0000000000001435</v>
      </c>
      <c r="AC2574" s="13" t="str">
        <f>Tableau1[[#This Row],[Authors]]&amp;", "&amp;Tableau1[[#This Row],[Title]]&amp;" "&amp;Tableau1[[#This Row],[Journal]]&amp;". "&amp;Tableau1[[#This Row],[Year]]</f>
        <v>Vargas Gamarra MF, Krstulovic C, Pérez Guillén V, Pérez-Garrigues H., Ipsilesional Nystagmus Induced by Vibration in Subjects With Ménière's Disease or Vestibular Schwannoma. Otol Neurotol. 2017</v>
      </c>
    </row>
    <row r="2575" spans="1:29" x14ac:dyDescent="0.3">
      <c r="A2575">
        <v>10275</v>
      </c>
      <c r="B2575" t="s">
        <v>12776</v>
      </c>
      <c r="C2575" t="s">
        <v>22943</v>
      </c>
      <c r="D2575" t="s">
        <v>33229</v>
      </c>
      <c r="E2575" t="s">
        <v>2468</v>
      </c>
      <c r="F2575" s="10"/>
      <c r="G2575">
        <v>2017</v>
      </c>
      <c r="J2575">
        <v>0.23185272308014404</v>
      </c>
      <c r="L2575" t="s">
        <v>44528</v>
      </c>
      <c r="M2575">
        <v>27404776</v>
      </c>
      <c r="Q2575" s="10"/>
      <c r="R2575" s="11">
        <f t="shared" si="80"/>
        <v>0</v>
      </c>
      <c r="U2575" s="11">
        <f t="shared" si="81"/>
        <v>0</v>
      </c>
      <c r="Y2575" s="11">
        <f>IF(SUM(Tableau1[[#This Row],[Other access]:[Sci-hub access]])&gt;=1,1,0)</f>
        <v>0</v>
      </c>
      <c r="Z2575" s="12">
        <f>IF(OR(Tableau1[[#This Row],[Access R1 + S1+ T1 ]]&gt;=1,Tableau1[[#This Row],[Access V1 +W1 + X1]]&gt;=1),1,0)</f>
        <v>0</v>
      </c>
      <c r="AB2575" s="10" t="str">
        <f>Tableau1[[#This Row],[DOI]]</f>
        <v>doi: 10.1097/IJG.0000000000000485</v>
      </c>
      <c r="AC2575" s="13" t="str">
        <f>Tableau1[[#This Row],[Authors]]&amp;", "&amp;Tableau1[[#This Row],[Title]]&amp;" "&amp;Tableau1[[#This Row],[Journal]]&amp;". "&amp;Tableau1[[#This Row],[Year]]</f>
        <v>Kao ST, Lee SH, Chen YC., Late-onset Hypotony Maculopathy After Trabeculectomy in a Highly Myopic Patient With Juvenile Open-angle Glaucoma. J Glaucoma. 2017</v>
      </c>
    </row>
    <row r="2576" spans="1:29" x14ac:dyDescent="0.3">
      <c r="A2576">
        <v>2814</v>
      </c>
      <c r="B2576" t="s">
        <v>6017</v>
      </c>
      <c r="C2576" t="s">
        <v>16263</v>
      </c>
      <c r="D2576" t="s">
        <v>26441</v>
      </c>
      <c r="E2576" t="s">
        <v>34107</v>
      </c>
      <c r="F2576" s="10"/>
      <c r="G2576">
        <v>2017</v>
      </c>
      <c r="J2576">
        <v>0.23189117762409905</v>
      </c>
      <c r="L2576" t="s">
        <v>37273</v>
      </c>
      <c r="M2576">
        <v>28679650</v>
      </c>
      <c r="Q2576" s="10"/>
      <c r="R2576" s="11">
        <f t="shared" si="80"/>
        <v>0</v>
      </c>
      <c r="U2576" s="11">
        <f t="shared" si="81"/>
        <v>0</v>
      </c>
      <c r="Y2576" s="11">
        <f>IF(SUM(Tableau1[[#This Row],[Other access]:[Sci-hub access]])&gt;=1,1,0)</f>
        <v>0</v>
      </c>
      <c r="Z2576" s="12">
        <f>IF(OR(Tableau1[[#This Row],[Access R1 + S1+ T1 ]]&gt;=1,Tableau1[[#This Row],[Access V1 +W1 + X1]]&gt;=1),1,0)</f>
        <v>0</v>
      </c>
      <c r="AB2576" s="10" t="str">
        <f>Tableau1[[#This Row],[DOI]]</f>
        <v>doi: 10.1042/BSR20170695</v>
      </c>
      <c r="AC2576" s="13" t="str">
        <f>Tableau1[[#This Row],[Authors]]&amp;", "&amp;Tableau1[[#This Row],[Title]]&amp;" "&amp;Tableau1[[#This Row],[Journal]]&amp;". "&amp;Tableau1[[#This Row],[Year]]</f>
        <v>Zeng K, Feng QG, Lin BT, Ma DH, Liu CM., Effects of microRNA-211 on proliferation and apoptosis of lens epithelial cells by targeting SIRT1 gene in diabetic cataract mice. Biosci Rep. 2017</v>
      </c>
    </row>
    <row r="2577" spans="1:29" x14ac:dyDescent="0.3">
      <c r="A2577">
        <v>686</v>
      </c>
      <c r="B2577" t="s">
        <v>3949</v>
      </c>
      <c r="C2577" t="s">
        <v>14204</v>
      </c>
      <c r="D2577" t="s">
        <v>24369</v>
      </c>
      <c r="E2577" t="s">
        <v>2542</v>
      </c>
      <c r="F2577" s="10"/>
      <c r="G2577">
        <v>2018</v>
      </c>
      <c r="J2577">
        <v>0.23193120149454005</v>
      </c>
      <c r="L2577" t="s">
        <v>35179</v>
      </c>
      <c r="M2577">
        <v>29134295</v>
      </c>
      <c r="Q2577" s="10"/>
      <c r="R2577" s="11">
        <f t="shared" si="80"/>
        <v>0</v>
      </c>
      <c r="U2577" s="11">
        <f t="shared" si="81"/>
        <v>0</v>
      </c>
      <c r="Y2577" s="11">
        <f>IF(SUM(Tableau1[[#This Row],[Other access]:[Sci-hub access]])&gt;=1,1,0)</f>
        <v>0</v>
      </c>
      <c r="Z2577" s="12">
        <f>IF(OR(Tableau1[[#This Row],[Access R1 + S1+ T1 ]]&gt;=1,Tableau1[[#This Row],[Access V1 +W1 + X1]]&gt;=1),1,0)</f>
        <v>0</v>
      </c>
      <c r="AB2577" s="10" t="str">
        <f>Tableau1[[#This Row],[DOI]]</f>
        <v>doi: 10.1007/s10633-017-9619-5</v>
      </c>
      <c r="AC2577" s="13" t="str">
        <f>Tableau1[[#This Row],[Authors]]&amp;", "&amp;Tableau1[[#This Row],[Title]]&amp;" "&amp;Tableau1[[#This Row],[Journal]]&amp;". "&amp;Tableau1[[#This Row],[Year]]</f>
        <v>Aher AJ, McKeefry DJ, Parry NRA, Maguire J, Murray IJ, Tsai TI, Huchzermeyer C, Kremers J., Rod- versus cone-driven ERGs at different stimulus sizes in normal subjects and retinitis pigmentosa patients. Doc Ophthalmol. 2018</v>
      </c>
    </row>
    <row r="2578" spans="1:29" ht="28.8" x14ac:dyDescent="0.3">
      <c r="A2578">
        <v>5879</v>
      </c>
      <c r="B2578" t="s">
        <v>8889</v>
      </c>
      <c r="C2578" t="s">
        <v>19104</v>
      </c>
      <c r="D2578" t="s">
        <v>29319</v>
      </c>
      <c r="E2578" t="s">
        <v>2460</v>
      </c>
      <c r="F2578" s="10"/>
      <c r="G2578">
        <v>2017</v>
      </c>
      <c r="J2578">
        <v>0.23193314021392275</v>
      </c>
      <c r="L2578" t="s">
        <v>40261</v>
      </c>
      <c r="M2578">
        <v>28276755</v>
      </c>
      <c r="Q2578" s="10"/>
      <c r="R2578" s="11">
        <f t="shared" si="80"/>
        <v>0</v>
      </c>
      <c r="U2578" s="11">
        <f t="shared" si="81"/>
        <v>0</v>
      </c>
      <c r="Y2578" s="11">
        <f>IF(SUM(Tableau1[[#This Row],[Other access]:[Sci-hub access]])&gt;=1,1,0)</f>
        <v>0</v>
      </c>
      <c r="Z2578" s="12">
        <f>IF(OR(Tableau1[[#This Row],[Access R1 + S1+ T1 ]]&gt;=1,Tableau1[[#This Row],[Access V1 +W1 + X1]]&gt;=1),1,0)</f>
        <v>0</v>
      </c>
      <c r="AB2578" s="10" t="str">
        <f>Tableau1[[#This Row],[DOI]]</f>
        <v>doi: 10.1080/09286586.2016.1265657</v>
      </c>
      <c r="AC2578" s="13" t="str">
        <f>Tableau1[[#This Row],[Authors]]&amp;", "&amp;Tableau1[[#This Row],[Title]]&amp;" "&amp;Tableau1[[#This Row],[Journal]]&amp;". "&amp;Tableau1[[#This Row],[Year]]</f>
        <v>Mpyet C, Muhammad N, Adamu MD, Muazu H, Umar MM, Goyol M, Yahaya HB, Onyebuchi U, Ogoshi C, Hussaini T, Isiyaku S, William A, Flueckiger RM, Chu BK, Willis R, Pavluck AL, Olobio N, Phelan S, Macleod C, Solomon AW; Global Trachoma Mapping Project.., Prevalence of Trachoma in Kano State, Nigeria: Results of 44 Local Government Area-Level Surveys. Ophthalmic Epidemiol. 2017</v>
      </c>
    </row>
    <row r="2579" spans="1:29" x14ac:dyDescent="0.3">
      <c r="A2579">
        <v>914</v>
      </c>
      <c r="B2579" t="s">
        <v>4176</v>
      </c>
      <c r="C2579" t="s">
        <v>14430</v>
      </c>
      <c r="D2579" t="s">
        <v>24597</v>
      </c>
      <c r="E2579" t="s">
        <v>2852</v>
      </c>
      <c r="F2579" s="10"/>
      <c r="G2579">
        <v>2017</v>
      </c>
      <c r="J2579">
        <v>0.23200462394846189</v>
      </c>
      <c r="L2579" t="s">
        <v>35402</v>
      </c>
      <c r="M2579">
        <v>29068581</v>
      </c>
      <c r="Q2579" s="10"/>
      <c r="R2579" s="11">
        <f t="shared" si="80"/>
        <v>0</v>
      </c>
      <c r="U2579" s="11">
        <f t="shared" si="81"/>
        <v>0</v>
      </c>
      <c r="Y2579" s="11">
        <f>IF(SUM(Tableau1[[#This Row],[Other access]:[Sci-hub access]])&gt;=1,1,0)</f>
        <v>0</v>
      </c>
      <c r="Z2579" s="12">
        <f>IF(OR(Tableau1[[#This Row],[Access R1 + S1+ T1 ]]&gt;=1,Tableau1[[#This Row],[Access V1 +W1 + X1]]&gt;=1),1,0)</f>
        <v>0</v>
      </c>
      <c r="AB2579" s="10" t="str">
        <f>Tableau1[[#This Row],[DOI]]</f>
        <v>doi: 10.17219/acem/61434</v>
      </c>
      <c r="AC2579" s="13" t="str">
        <f>Tableau1[[#This Row],[Authors]]&amp;", "&amp;Tableau1[[#This Row],[Title]]&amp;" "&amp;Tableau1[[#This Row],[Journal]]&amp;". "&amp;Tableau1[[#This Row],[Year]]</f>
        <v>Błochowiak KJ, Olewicz-Gawlik A, Trzybulska D, Nowak-Gabryel M, Kocięcki J, Witmanowski H, Sokalski J., Serum ICAM-1, VCAM-1 and E-selectin levels in patients with primary and secondary Sjögren's syndrome. Adv Clin Exp Med. 2017</v>
      </c>
    </row>
    <row r="2580" spans="1:29" x14ac:dyDescent="0.3">
      <c r="A2580">
        <v>2674</v>
      </c>
      <c r="B2580" t="s">
        <v>145</v>
      </c>
      <c r="C2580" t="s">
        <v>146</v>
      </c>
      <c r="D2580" t="s">
        <v>147</v>
      </c>
      <c r="E2580" t="s">
        <v>2799</v>
      </c>
      <c r="F2580" s="10"/>
      <c r="G2580">
        <v>2017</v>
      </c>
      <c r="J2580">
        <v>0.23203742916528147</v>
      </c>
      <c r="L2580" t="s">
        <v>37137</v>
      </c>
      <c r="M2580">
        <v>28709426</v>
      </c>
      <c r="Q2580" s="10"/>
      <c r="R2580" s="11">
        <f t="shared" si="80"/>
        <v>0</v>
      </c>
      <c r="U2580" s="11">
        <f t="shared" si="81"/>
        <v>0</v>
      </c>
      <c r="Y2580" s="11">
        <f>IF(SUM(Tableau1[[#This Row],[Other access]:[Sci-hub access]])&gt;=1,1,0)</f>
        <v>0</v>
      </c>
      <c r="Z2580" s="12">
        <f>IF(OR(Tableau1[[#This Row],[Access R1 + S1+ T1 ]]&gt;=1,Tableau1[[#This Row],[Access V1 +W1 + X1]]&gt;=1),1,0)</f>
        <v>0</v>
      </c>
      <c r="AB2580" s="10" t="str">
        <f>Tableau1[[#This Row],[DOI]]</f>
        <v>doi: 10.1186/s12906-017-1857-2</v>
      </c>
      <c r="AC2580" s="13" t="str">
        <f>Tableau1[[#This Row],[Authors]]&amp;", "&amp;Tableau1[[#This Row],[Title]]&amp;" "&amp;Tableau1[[#This Row],[Journal]]&amp;". "&amp;Tableau1[[#This Row],[Year]]</f>
        <v>Tan SQ, Geng X, Liu JH, Pan WH, Wang LX, Liu HK, Hu L, Chao HM., Xue-fu-Zhu-Yu decoction protects rats against retinal ischemia by downregulation of HIF-1α and VEGF via inhibition of RBP2 and PKM2. BMC Complement Altern Med. 2017</v>
      </c>
    </row>
    <row r="2581" spans="1:29" x14ac:dyDescent="0.3">
      <c r="A2581">
        <v>7963</v>
      </c>
      <c r="B2581" t="s">
        <v>10699</v>
      </c>
      <c r="C2581" t="s">
        <v>20895</v>
      </c>
      <c r="D2581" t="s">
        <v>31137</v>
      </c>
      <c r="E2581" t="s">
        <v>2450</v>
      </c>
      <c r="F2581" s="10"/>
      <c r="G2581">
        <v>2017</v>
      </c>
      <c r="J2581">
        <v>0.2320767088043697</v>
      </c>
      <c r="L2581" t="s">
        <v>42310</v>
      </c>
      <c r="M2581">
        <v>28017203</v>
      </c>
      <c r="Q2581" s="10"/>
      <c r="R2581" s="11">
        <f t="shared" si="80"/>
        <v>0</v>
      </c>
      <c r="U2581" s="11">
        <f t="shared" si="81"/>
        <v>0</v>
      </c>
      <c r="Y2581" s="11">
        <f>IF(SUM(Tableau1[[#This Row],[Other access]:[Sci-hub access]])&gt;=1,1,0)</f>
        <v>0</v>
      </c>
      <c r="Z2581" s="12">
        <f>IF(OR(Tableau1[[#This Row],[Access R1 + S1+ T1 ]]&gt;=1,Tableau1[[#This Row],[Access V1 +W1 + X1]]&gt;=1),1,0)</f>
        <v>0</v>
      </c>
      <c r="AB2581" s="10" t="str">
        <f>Tableau1[[#This Row],[DOI]]</f>
        <v>doi: 10.1016/j.jns.2016.11.054</v>
      </c>
      <c r="AC2581" s="13" t="str">
        <f>Tableau1[[#This Row],[Authors]]&amp;", "&amp;Tableau1[[#This Row],[Title]]&amp;" "&amp;Tableau1[[#This Row],[Journal]]&amp;". "&amp;Tableau1[[#This Row],[Year]]</f>
        <v>Huang Y, Wang Y, Zhou Y, Huang Q, Sun X, Chen C, Fang L, Long Y, Yang H, Wang H, Li C, Lu Z, Hu X, Kermode AG, Qiu W., Pregnancy in neuromyelitis optica spectrum disorder: A multicenter study from South China. J Neurol Sci. 2017</v>
      </c>
    </row>
    <row r="2582" spans="1:29" ht="28.8" x14ac:dyDescent="0.3">
      <c r="A2582">
        <v>10180</v>
      </c>
      <c r="B2582" t="s">
        <v>12685</v>
      </c>
      <c r="C2582" t="s">
        <v>22855</v>
      </c>
      <c r="D2582" t="s">
        <v>33137</v>
      </c>
      <c r="E2582" t="s">
        <v>2577</v>
      </c>
      <c r="F2582" s="10"/>
      <c r="G2582">
        <v>2017</v>
      </c>
      <c r="J2582">
        <v>0.23227679114379829</v>
      </c>
      <c r="L2582" t="s">
        <v>44435</v>
      </c>
      <c r="M2582">
        <v>27436015</v>
      </c>
      <c r="Q2582" s="10"/>
      <c r="R2582" s="11">
        <f t="shared" si="80"/>
        <v>0</v>
      </c>
      <c r="U2582" s="11">
        <f t="shared" si="81"/>
        <v>0</v>
      </c>
      <c r="Y2582" s="11">
        <f>IF(SUM(Tableau1[[#This Row],[Other access]:[Sci-hub access]])&gt;=1,1,0)</f>
        <v>0</v>
      </c>
      <c r="Z2582" s="12">
        <f>IF(OR(Tableau1[[#This Row],[Access R1 + S1+ T1 ]]&gt;=1,Tableau1[[#This Row],[Access V1 +W1 + X1]]&gt;=1),1,0)</f>
        <v>0</v>
      </c>
      <c r="AB2582" s="10" t="str">
        <f>Tableau1[[#This Row],[DOI]]</f>
        <v>doi: 10.1007/s00330-016-4481-5</v>
      </c>
      <c r="AC2582" s="13" t="str">
        <f>Tableau1[[#This Row],[Authors]]&amp;", "&amp;Tableau1[[#This Row],[Title]]&amp;" "&amp;Tableau1[[#This Row],[Journal]]&amp;". "&amp;Tableau1[[#This Row],[Year]]</f>
        <v>Soussan JB, Deschamps R, Sadik JC, Savatovsky J, Deschamps L, Puttermann M, Zmuda M, Heran F, Galatoire O, Picard H, Lecler A., Infraorbital nerve involvement on magnetic resonance imaging in European patients with IgG4-related ophthalmic disease: a specific sign. Eur Radiol. 2017</v>
      </c>
    </row>
    <row r="2583" spans="1:29" x14ac:dyDescent="0.3">
      <c r="A2583">
        <v>5668</v>
      </c>
      <c r="B2583" t="s">
        <v>8700</v>
      </c>
      <c r="C2583" t="s">
        <v>18920</v>
      </c>
      <c r="D2583" t="s">
        <v>29130</v>
      </c>
      <c r="E2583" t="s">
        <v>2514</v>
      </c>
      <c r="F2583" s="10"/>
      <c r="G2583">
        <v>2017</v>
      </c>
      <c r="J2583">
        <v>0.23235352633716178</v>
      </c>
      <c r="L2583" t="s">
        <v>40053</v>
      </c>
      <c r="M2583">
        <v>28300548</v>
      </c>
      <c r="Q2583" s="10"/>
      <c r="R2583" s="11">
        <f t="shared" si="80"/>
        <v>0</v>
      </c>
      <c r="U2583" s="11">
        <f t="shared" si="81"/>
        <v>0</v>
      </c>
      <c r="Y2583" s="11">
        <f>IF(SUM(Tableau1[[#This Row],[Other access]:[Sci-hub access]])&gt;=1,1,0)</f>
        <v>0</v>
      </c>
      <c r="Z2583" s="12">
        <f>IF(OR(Tableau1[[#This Row],[Access R1 + S1+ T1 ]]&gt;=1,Tableau1[[#This Row],[Access V1 +W1 + X1]]&gt;=1),1,0)</f>
        <v>0</v>
      </c>
      <c r="AB2583" s="10" t="str">
        <f>Tableau1[[#This Row],[DOI]]</f>
        <v>doi: 10.1016/j.survophthal.2017.03.003</v>
      </c>
      <c r="AC2583" s="13" t="str">
        <f>Tableau1[[#This Row],[Authors]]&amp;", "&amp;Tableau1[[#This Row],[Title]]&amp;" "&amp;Tableau1[[#This Row],[Journal]]&amp;". "&amp;Tableau1[[#This Row],[Year]]</f>
        <v>Chung H, Byeon SH., New insights into the pathoanatomy of macular holes based on features of optical coherence tomography. Surv Ophthalmol. 2017</v>
      </c>
    </row>
    <row r="2584" spans="1:29" x14ac:dyDescent="0.3">
      <c r="A2584">
        <v>2433</v>
      </c>
      <c r="B2584" t="s">
        <v>5657</v>
      </c>
      <c r="C2584" t="s">
        <v>15902</v>
      </c>
      <c r="D2584" t="s">
        <v>26079</v>
      </c>
      <c r="E2584" t="s">
        <v>2451</v>
      </c>
      <c r="F2584" s="10"/>
      <c r="G2584">
        <v>2017</v>
      </c>
      <c r="J2584">
        <v>0.23238714585624909</v>
      </c>
      <c r="L2584" t="s">
        <v>36898</v>
      </c>
      <c r="M2584">
        <v>28746346</v>
      </c>
      <c r="Q2584" s="10"/>
      <c r="R2584" s="11">
        <f t="shared" si="80"/>
        <v>0</v>
      </c>
      <c r="U2584" s="11">
        <f t="shared" si="81"/>
        <v>0</v>
      </c>
      <c r="Y2584" s="11">
        <f>IF(SUM(Tableau1[[#This Row],[Other access]:[Sci-hub access]])&gt;=1,1,0)</f>
        <v>0</v>
      </c>
      <c r="Z2584" s="12">
        <f>IF(OR(Tableau1[[#This Row],[Access R1 + S1+ T1 ]]&gt;=1,Tableau1[[#This Row],[Access V1 +W1 + X1]]&gt;=1),1,0)</f>
        <v>0</v>
      </c>
      <c r="AB2584" s="10" t="str">
        <f>Tableau1[[#This Row],[DOI]]</f>
        <v>doi: 10.1371/journal.pone.0180749</v>
      </c>
      <c r="AC2584" s="13" t="str">
        <f>Tableau1[[#This Row],[Authors]]&amp;", "&amp;Tableau1[[#This Row],[Title]]&amp;" "&amp;Tableau1[[#This Row],[Journal]]&amp;". "&amp;Tableau1[[#This Row],[Year]]</f>
        <v>de la Flor M, Chen L, Manson-Bishop C, Chu TC, Zamora K, Robbins D, Gunaratne G, Roman G., Drosophila increase exploration after visually detecting predators. PLoS One. 2017</v>
      </c>
    </row>
    <row r="2585" spans="1:29" x14ac:dyDescent="0.3">
      <c r="A2585">
        <v>9752</v>
      </c>
      <c r="B2585" t="s">
        <v>12295</v>
      </c>
      <c r="C2585" t="s">
        <v>22469</v>
      </c>
      <c r="D2585" t="s">
        <v>32743</v>
      </c>
      <c r="E2585" t="s">
        <v>2468</v>
      </c>
      <c r="F2585" s="10"/>
      <c r="G2585">
        <v>2017</v>
      </c>
      <c r="J2585">
        <v>0.23253576802260478</v>
      </c>
      <c r="L2585" t="s">
        <v>44016</v>
      </c>
      <c r="M2585">
        <v>27599176</v>
      </c>
      <c r="Q2585" s="10"/>
      <c r="R2585" s="11">
        <f t="shared" si="80"/>
        <v>0</v>
      </c>
      <c r="U2585" s="11">
        <f t="shared" si="81"/>
        <v>0</v>
      </c>
      <c r="Y2585" s="11">
        <f>IF(SUM(Tableau1[[#This Row],[Other access]:[Sci-hub access]])&gt;=1,1,0)</f>
        <v>0</v>
      </c>
      <c r="Z2585" s="12">
        <f>IF(OR(Tableau1[[#This Row],[Access R1 + S1+ T1 ]]&gt;=1,Tableau1[[#This Row],[Access V1 +W1 + X1]]&gt;=1),1,0)</f>
        <v>0</v>
      </c>
      <c r="AB2585" s="10" t="str">
        <f>Tableau1[[#This Row],[DOI]]</f>
        <v>doi: 10.1097/IJG.0000000000000538</v>
      </c>
      <c r="AC2585" s="13" t="str">
        <f>Tableau1[[#This Row],[Authors]]&amp;", "&amp;Tableau1[[#This Row],[Title]]&amp;" "&amp;Tableau1[[#This Row],[Journal]]&amp;". "&amp;Tableau1[[#This Row],[Year]]</f>
        <v>Casado A, Cabarga C, Pérez-Sarriegui A, Fuentemilla E., Differences in Corneal Biomechanics in Nonpenetrating Deep Sclerectomy and Deep Sclerectomy Reconverted into Trabeculectomy. J Glaucoma. 2017</v>
      </c>
    </row>
    <row r="2586" spans="1:29" x14ac:dyDescent="0.3">
      <c r="A2586">
        <v>3251</v>
      </c>
      <c r="B2586" t="s">
        <v>6434</v>
      </c>
      <c r="C2586" t="s">
        <v>16677</v>
      </c>
      <c r="D2586" t="s">
        <v>26858</v>
      </c>
      <c r="E2586" t="s">
        <v>2467</v>
      </c>
      <c r="F2586" s="10"/>
      <c r="G2586">
        <v>2017</v>
      </c>
      <c r="J2586">
        <v>0.2325813535381186</v>
      </c>
      <c r="L2586" t="s">
        <v>37704</v>
      </c>
      <c r="M2586">
        <v>28613360</v>
      </c>
      <c r="Q2586" s="10"/>
      <c r="R2586" s="11">
        <f t="shared" si="80"/>
        <v>0</v>
      </c>
      <c r="U2586" s="11">
        <f t="shared" si="81"/>
        <v>0</v>
      </c>
      <c r="Y2586" s="11">
        <f>IF(SUM(Tableau1[[#This Row],[Other access]:[Sci-hub access]])&gt;=1,1,0)</f>
        <v>0</v>
      </c>
      <c r="Z2586" s="12">
        <f>IF(OR(Tableau1[[#This Row],[Access R1 + S1+ T1 ]]&gt;=1,Tableau1[[#This Row],[Access V1 +W1 + X1]]&gt;=1),1,0)</f>
        <v>0</v>
      </c>
      <c r="AB2586" s="10" t="str">
        <f>Tableau1[[#This Row],[DOI]]</f>
        <v>doi: 10.3928/23258160-20170601-12</v>
      </c>
      <c r="AC2586" s="13" t="str">
        <f>Tableau1[[#This Row],[Authors]]&amp;", "&amp;Tableau1[[#This Row],[Title]]&amp;" "&amp;Tableau1[[#This Row],[Journal]]&amp;". "&amp;Tableau1[[#This Row],[Year]]</f>
        <v>Kothari N, Young RC, Read SP, Tutiven J, Perez VL, Flynn HW Jr, Berrocal AM., Retinal Detachment Associated With Atopic Dermatitis. Ophthalmic Surg Lasers Imaging Retina. 2017</v>
      </c>
    </row>
    <row r="2587" spans="1:29" ht="28.8" x14ac:dyDescent="0.3">
      <c r="A2587">
        <v>3146</v>
      </c>
      <c r="B2587" t="s">
        <v>6335</v>
      </c>
      <c r="C2587" t="s">
        <v>16578</v>
      </c>
      <c r="D2587" t="s">
        <v>26759</v>
      </c>
      <c r="E2587" t="s">
        <v>2740</v>
      </c>
      <c r="F2587" s="10"/>
      <c r="G2587">
        <v>2017</v>
      </c>
      <c r="J2587">
        <v>0.23260149437912558</v>
      </c>
      <c r="L2587" t="s">
        <v>37600</v>
      </c>
      <c r="M2587">
        <v>28631895</v>
      </c>
      <c r="Q2587" s="10"/>
      <c r="R2587" s="11">
        <f t="shared" si="80"/>
        <v>0</v>
      </c>
      <c r="U2587" s="11">
        <f t="shared" si="81"/>
        <v>0</v>
      </c>
      <c r="Y2587" s="11">
        <f>IF(SUM(Tableau1[[#This Row],[Other access]:[Sci-hub access]])&gt;=1,1,0)</f>
        <v>0</v>
      </c>
      <c r="Z2587" s="12">
        <f>IF(OR(Tableau1[[#This Row],[Access R1 + S1+ T1 ]]&gt;=1,Tableau1[[#This Row],[Access V1 +W1 + X1]]&gt;=1),1,0)</f>
        <v>0</v>
      </c>
      <c r="AB2587" s="10" t="str">
        <f>Tableau1[[#This Row],[DOI]]</f>
        <v>doi: 10.1002/ajmg.a.38308</v>
      </c>
      <c r="AC2587" s="13" t="str">
        <f>Tableau1[[#This Row],[Authors]]&amp;", "&amp;Tableau1[[#This Row],[Title]]&amp;" "&amp;Tableau1[[#This Row],[Journal]]&amp;". "&amp;Tableau1[[#This Row],[Year]]</f>
        <v>Cambiaso P, Galassi S, Palmiero M, Mastronuzzi A, Del Bufalo F, Capolino R, Cacchione A, Buonuomo PS, Gonfiantini MV, Bartuli A, Cappa M, Macchiaiolo M., Growth hormone excess in children with neurofibromatosis type-1 and optic glioma. Am J Med Genet A. 2017</v>
      </c>
    </row>
    <row r="2588" spans="1:29" x14ac:dyDescent="0.3">
      <c r="A2588">
        <v>8205</v>
      </c>
      <c r="B2588" t="s">
        <v>10913</v>
      </c>
      <c r="C2588" t="s">
        <v>21101</v>
      </c>
      <c r="D2588" t="s">
        <v>31351</v>
      </c>
      <c r="E2588" t="s">
        <v>2468</v>
      </c>
      <c r="F2588" s="10"/>
      <c r="G2588">
        <v>2017</v>
      </c>
      <c r="J2588">
        <v>0.23264442200027657</v>
      </c>
      <c r="L2588" t="s">
        <v>42551</v>
      </c>
      <c r="M2588">
        <v>27977479</v>
      </c>
      <c r="Q2588" s="10"/>
      <c r="R2588" s="11">
        <f t="shared" si="80"/>
        <v>0</v>
      </c>
      <c r="U2588" s="11">
        <f t="shared" si="81"/>
        <v>0</v>
      </c>
      <c r="Y2588" s="11">
        <f>IF(SUM(Tableau1[[#This Row],[Other access]:[Sci-hub access]])&gt;=1,1,0)</f>
        <v>0</v>
      </c>
      <c r="Z2588" s="12">
        <f>IF(OR(Tableau1[[#This Row],[Access R1 + S1+ T1 ]]&gt;=1,Tableau1[[#This Row],[Access V1 +W1 + X1]]&gt;=1),1,0)</f>
        <v>0</v>
      </c>
      <c r="AB2588" s="10" t="str">
        <f>Tableau1[[#This Row],[DOI]]</f>
        <v>doi: 10.1097/IJG.0000000000000605</v>
      </c>
      <c r="AC2588" s="13" t="str">
        <f>Tableau1[[#This Row],[Authors]]&amp;", "&amp;Tableau1[[#This Row],[Title]]&amp;" "&amp;Tableau1[[#This Row],[Journal]]&amp;". "&amp;Tableau1[[#This Row],[Year]]</f>
        <v>Srinivas S, Dastiridou A, Durbin MK, Nittala MG, Huang AA, Tan JC, Francis BA, Sadda SR, Chopra V., Pilot Study of Lamina Cribrosa Intensity Measurements in Glaucoma Using Swept-Source Optical Coherence Tomography. J Glaucoma. 2017</v>
      </c>
    </row>
    <row r="2589" spans="1:29" x14ac:dyDescent="0.3">
      <c r="A2589">
        <v>10947</v>
      </c>
      <c r="B2589" t="s">
        <v>2393</v>
      </c>
      <c r="C2589" t="s">
        <v>2394</v>
      </c>
      <c r="D2589" t="s">
        <v>2395</v>
      </c>
      <c r="E2589" t="s">
        <v>3096</v>
      </c>
      <c r="F2589" s="10"/>
      <c r="G2589">
        <v>2017</v>
      </c>
      <c r="J2589">
        <v>0.23286064436800069</v>
      </c>
      <c r="L2589" t="s">
        <v>45188</v>
      </c>
      <c r="M2589">
        <v>26807613</v>
      </c>
      <c r="Q2589" s="10"/>
      <c r="R2589" s="11">
        <f t="shared" si="80"/>
        <v>0</v>
      </c>
      <c r="U2589" s="11">
        <f t="shared" si="81"/>
        <v>0</v>
      </c>
      <c r="Y2589" s="11">
        <f>IF(SUM(Tableau1[[#This Row],[Other access]:[Sci-hub access]])&gt;=1,1,0)</f>
        <v>0</v>
      </c>
      <c r="Z2589" s="12">
        <f>IF(OR(Tableau1[[#This Row],[Access R1 + S1+ T1 ]]&gt;=1,Tableau1[[#This Row],[Access V1 +W1 + X1]]&gt;=1),1,0)</f>
        <v>0</v>
      </c>
      <c r="AB2589" s="10" t="str">
        <f>Tableau1[[#This Row],[DOI]]</f>
        <v>doi: 10.1055/s-0035-1570001</v>
      </c>
      <c r="AC2589" s="13" t="str">
        <f>Tableau1[[#This Row],[Authors]]&amp;", "&amp;Tableau1[[#This Row],[Title]]&amp;" "&amp;Tableau1[[#This Row],[Journal]]&amp;". "&amp;Tableau1[[#This Row],[Year]]</f>
        <v>von Spreckelsen N, Liebig T, Goldbrunner R, Krischek B., Aneurysms Encased in Meningiomas: A Case Report and Review of the Literature. J Neurol Surg A Cent Eur Neurosurg. 2017</v>
      </c>
    </row>
    <row r="2590" spans="1:29" x14ac:dyDescent="0.3">
      <c r="A2590">
        <v>2524</v>
      </c>
      <c r="B2590" t="s">
        <v>5745</v>
      </c>
      <c r="C2590" t="s">
        <v>15991</v>
      </c>
      <c r="D2590" t="s">
        <v>26168</v>
      </c>
      <c r="E2590" t="s">
        <v>34049</v>
      </c>
      <c r="F2590" s="10"/>
      <c r="G2590">
        <v>2017</v>
      </c>
      <c r="J2590">
        <v>0.23289180913308416</v>
      </c>
      <c r="L2590" t="s">
        <v>36988</v>
      </c>
      <c r="M2590">
        <v>28731838</v>
      </c>
      <c r="Q2590" s="10"/>
      <c r="R2590" s="11">
        <f t="shared" si="80"/>
        <v>0</v>
      </c>
      <c r="U2590" s="11">
        <f t="shared" si="81"/>
        <v>0</v>
      </c>
      <c r="Y2590" s="11">
        <f>IF(SUM(Tableau1[[#This Row],[Other access]:[Sci-hub access]])&gt;=1,1,0)</f>
        <v>0</v>
      </c>
      <c r="Z2590" s="12">
        <f>IF(OR(Tableau1[[#This Row],[Access R1 + S1+ T1 ]]&gt;=1,Tableau1[[#This Row],[Access V1 +W1 + X1]]&gt;=1),1,0)</f>
        <v>0</v>
      </c>
      <c r="AB2590" s="10" t="str">
        <f>Tableau1[[#This Row],[DOI]]</f>
        <v>doi: 10.1146/annurev-vision-102016-061422</v>
      </c>
      <c r="AC2590" s="13" t="str">
        <f>Tableau1[[#This Row],[Authors]]&amp;", "&amp;Tableau1[[#This Row],[Title]]&amp;" "&amp;Tableau1[[#This Row],[Journal]]&amp;". "&amp;Tableau1[[#This Row],[Year]]</f>
        <v>Almasieh M, Levin LA., Neuroprotection in Glaucoma: Animal Models and Clinical Trials. Annu Rev Vis Sci. 2017</v>
      </c>
    </row>
    <row r="2591" spans="1:29" x14ac:dyDescent="0.3">
      <c r="A2591">
        <v>5077</v>
      </c>
      <c r="B2591" t="s">
        <v>8158</v>
      </c>
      <c r="C2591" t="s">
        <v>18384</v>
      </c>
      <c r="D2591" t="s">
        <v>28588</v>
      </c>
      <c r="E2591" t="s">
        <v>2502</v>
      </c>
      <c r="F2591" s="10"/>
      <c r="G2591">
        <v>2017</v>
      </c>
      <c r="J2591">
        <v>0.23315480209622541</v>
      </c>
      <c r="L2591" t="s">
        <v>39485</v>
      </c>
      <c r="M2591">
        <v>28376500</v>
      </c>
      <c r="Q2591" s="10"/>
      <c r="R2591" s="11">
        <f t="shared" si="80"/>
        <v>0</v>
      </c>
      <c r="U2591" s="11">
        <f t="shared" si="81"/>
        <v>0</v>
      </c>
      <c r="Y2591" s="11">
        <f>IF(SUM(Tableau1[[#This Row],[Other access]:[Sci-hub access]])&gt;=1,1,0)</f>
        <v>0</v>
      </c>
      <c r="Z2591" s="12">
        <f>IF(OR(Tableau1[[#This Row],[Access R1 + S1+ T1 ]]&gt;=1,Tableau1[[#This Row],[Access V1 +W1 + X1]]&gt;=1),1,0)</f>
        <v>0</v>
      </c>
      <c r="AB2591" s="10" t="str">
        <f>Tableau1[[#This Row],[DOI]]</f>
        <v>doi: 10.1159/000463238</v>
      </c>
      <c r="AC2591" s="13" t="str">
        <f>Tableau1[[#This Row],[Authors]]&amp;", "&amp;Tableau1[[#This Row],[Title]]&amp;" "&amp;Tableau1[[#This Row],[Journal]]&amp;". "&amp;Tableau1[[#This Row],[Year]]</f>
        <v>Hirahara S, Nozaki M, Ohbayashi M, Hasegawa N, Ozone D, Ogura Y., Suppression of Retinal Neovascularization by Anti-CCR3 Treatment in an Oxygen-Induced Retinopathy Model in Mice. Ophthalmic Res. 2017</v>
      </c>
    </row>
    <row r="2592" spans="1:29" ht="28.8" x14ac:dyDescent="0.3">
      <c r="A2592">
        <v>8784</v>
      </c>
      <c r="B2592" t="s">
        <v>11421</v>
      </c>
      <c r="C2592" t="s">
        <v>20816</v>
      </c>
      <c r="D2592" t="s">
        <v>31861</v>
      </c>
      <c r="E2592" t="s">
        <v>34397</v>
      </c>
      <c r="F2592" s="10"/>
      <c r="G2592">
        <v>2017</v>
      </c>
      <c r="J2592">
        <v>0.23320634848085298</v>
      </c>
      <c r="L2592" t="s">
        <v>43120</v>
      </c>
      <c r="M2592">
        <v>27839741</v>
      </c>
      <c r="Q2592" s="10"/>
      <c r="R2592" s="11">
        <f t="shared" si="80"/>
        <v>0</v>
      </c>
      <c r="U2592" s="11">
        <f t="shared" si="81"/>
        <v>0</v>
      </c>
      <c r="Y2592" s="11">
        <f>IF(SUM(Tableau1[[#This Row],[Other access]:[Sci-hub access]])&gt;=1,1,0)</f>
        <v>0</v>
      </c>
      <c r="Z2592" s="12">
        <f>IF(OR(Tableau1[[#This Row],[Access R1 + S1+ T1 ]]&gt;=1,Tableau1[[#This Row],[Access V1 +W1 + X1]]&gt;=1),1,0)</f>
        <v>0</v>
      </c>
      <c r="AB2592" s="10" t="str">
        <f>Tableau1[[#This Row],[DOI]]</f>
        <v>doi: 10.1016/j.semarthrit.2016.10.001</v>
      </c>
      <c r="AC2592" s="13" t="str">
        <f>Tableau1[[#This Row],[Authors]]&amp;", "&amp;Tableau1[[#This Row],[Title]]&amp;" "&amp;Tableau1[[#This Row],[Journal]]&amp;". "&amp;Tableau1[[#This Row],[Year]]</f>
        <v>Wilson JC, Sarsour K, Collinson N, Tuckwell K, Musselman D, Klearman M, Napalkov P, Jick SS, Stone JH, Meier CR., Incidence of outcomes potentially associated with corticosteroid therapy in patients with giant cell arteritis. Semin Arthritis Rheum. 2017</v>
      </c>
    </row>
    <row r="2593" spans="1:29" ht="28.8" x14ac:dyDescent="0.3">
      <c r="A2593">
        <v>10630</v>
      </c>
      <c r="B2593" t="s">
        <v>13099</v>
      </c>
      <c r="C2593" t="s">
        <v>23264</v>
      </c>
      <c r="D2593" t="s">
        <v>33552</v>
      </c>
      <c r="E2593" t="s">
        <v>2438</v>
      </c>
      <c r="F2593" s="10"/>
      <c r="G2593">
        <v>2017</v>
      </c>
      <c r="J2593">
        <v>0.23327708094434318</v>
      </c>
      <c r="L2593" t="s">
        <v>44878</v>
      </c>
      <c r="M2593">
        <v>27150826</v>
      </c>
      <c r="Q2593" s="10"/>
      <c r="R2593" s="11">
        <f t="shared" si="80"/>
        <v>0</v>
      </c>
      <c r="U2593" s="11">
        <f t="shared" si="81"/>
        <v>0</v>
      </c>
      <c r="Y2593" s="11">
        <f>IF(SUM(Tableau1[[#This Row],[Other access]:[Sci-hub access]])&gt;=1,1,0)</f>
        <v>0</v>
      </c>
      <c r="Z2593" s="12">
        <f>IF(OR(Tableau1[[#This Row],[Access R1 + S1+ T1 ]]&gt;=1,Tableau1[[#This Row],[Access V1 +W1 + X1]]&gt;=1),1,0)</f>
        <v>0</v>
      </c>
      <c r="AB2593" s="10" t="str">
        <f>Tableau1[[#This Row],[DOI]]</f>
        <v>doi: 10.1136/bjophthalmol-2015-308008</v>
      </c>
      <c r="AC2593" s="13" t="str">
        <f>Tableau1[[#This Row],[Authors]]&amp;", "&amp;Tableau1[[#This Row],[Title]]&amp;" "&amp;Tableau1[[#This Row],[Journal]]&amp;". "&amp;Tableau1[[#This Row],[Year]]</f>
        <v>Sreekantam S, Macdonald T, Keane PA, Sim DA, Murray PI, Denniston AK., Quantitative analysis of vitreous inflammation using optical coherence tomography in patients receiving sub-Tenon's triamcinolone acetonide for uveitic cystoid macular oedema. Br J Ophthalmol. 2017</v>
      </c>
    </row>
    <row r="2594" spans="1:29" x14ac:dyDescent="0.3">
      <c r="A2594">
        <v>10324</v>
      </c>
      <c r="B2594" t="s">
        <v>2201</v>
      </c>
      <c r="C2594" t="s">
        <v>2202</v>
      </c>
      <c r="D2594" t="s">
        <v>2203</v>
      </c>
      <c r="E2594" t="s">
        <v>3168</v>
      </c>
      <c r="F2594" s="10"/>
      <c r="G2594">
        <v>2017</v>
      </c>
      <c r="J2594">
        <v>0.23329720605662452</v>
      </c>
      <c r="L2594" t="s">
        <v>44575</v>
      </c>
      <c r="M2594">
        <v>27377679</v>
      </c>
      <c r="Q2594" s="10"/>
      <c r="R2594" s="11">
        <f t="shared" si="80"/>
        <v>0</v>
      </c>
      <c r="U2594" s="11">
        <f t="shared" si="81"/>
        <v>0</v>
      </c>
      <c r="Y2594" s="11">
        <f>IF(SUM(Tableau1[[#This Row],[Other access]:[Sci-hub access]])&gt;=1,1,0)</f>
        <v>0</v>
      </c>
      <c r="Z2594" s="12">
        <f>IF(OR(Tableau1[[#This Row],[Access R1 + S1+ T1 ]]&gt;=1,Tableau1[[#This Row],[Access V1 +W1 + X1]]&gt;=1),1,0)</f>
        <v>0</v>
      </c>
      <c r="AB2594" s="10" t="str">
        <f>Tableau1[[#This Row],[DOI]]</f>
        <v>doi: 10.1002/ppul.23511</v>
      </c>
      <c r="AC2594" s="13" t="str">
        <f>Tableau1[[#This Row],[Authors]]&amp;", "&amp;Tableau1[[#This Row],[Title]]&amp;" "&amp;Tableau1[[#This Row],[Journal]]&amp;". "&amp;Tableau1[[#This Row],[Year]]</f>
        <v>Han YY, Badellino HA, Forno E, Celedón JC., Rural residence, farming environment, and allergic diseases in Argentinean adolescents. Pediatr Pulmonol. 2017</v>
      </c>
    </row>
    <row r="2595" spans="1:29" x14ac:dyDescent="0.3">
      <c r="A2595">
        <v>9872</v>
      </c>
      <c r="B2595" t="s">
        <v>12403</v>
      </c>
      <c r="C2595" t="s">
        <v>22573</v>
      </c>
      <c r="D2595" t="s">
        <v>32851</v>
      </c>
      <c r="E2595" t="s">
        <v>2449</v>
      </c>
      <c r="F2595" s="10"/>
      <c r="G2595">
        <v>2017</v>
      </c>
      <c r="J2595">
        <v>0.23341052823393305</v>
      </c>
      <c r="L2595" t="s">
        <v>44131</v>
      </c>
      <c r="M2595">
        <v>27553456</v>
      </c>
      <c r="Q2595" s="10"/>
      <c r="R2595" s="11">
        <f t="shared" si="80"/>
        <v>0</v>
      </c>
      <c r="U2595" s="11">
        <f t="shared" si="81"/>
        <v>0</v>
      </c>
      <c r="Y2595" s="11">
        <f>IF(SUM(Tableau1[[#This Row],[Other access]:[Sci-hub access]])&gt;=1,1,0)</f>
        <v>0</v>
      </c>
      <c r="Z2595" s="12">
        <f>IF(OR(Tableau1[[#This Row],[Access R1 + S1+ T1 ]]&gt;=1,Tableau1[[#This Row],[Access V1 +W1 + X1]]&gt;=1),1,0)</f>
        <v>0</v>
      </c>
      <c r="AB2595" s="10" t="str">
        <f>Tableau1[[#This Row],[DOI]]</f>
        <v>doi: 10.1111/cxo.12427</v>
      </c>
      <c r="AC2595" s="13" t="str">
        <f>Tableau1[[#This Row],[Authors]]&amp;", "&amp;Tableau1[[#This Row],[Title]]&amp;" "&amp;Tableau1[[#This Row],[Journal]]&amp;". "&amp;Tableau1[[#This Row],[Year]]</f>
        <v>Sasaki K, Kobayashi K, Usui C, Hayashi T, Kawashima M, Tane Y, Mizota A., Evaluation of newly-developed aniseikonia testing method based on space eikonometry. Clin Exp Optom. 2017</v>
      </c>
    </row>
    <row r="2596" spans="1:29" x14ac:dyDescent="0.3">
      <c r="A2596">
        <v>3679</v>
      </c>
      <c r="B2596" t="s">
        <v>6850</v>
      </c>
      <c r="C2596" t="s">
        <v>17091</v>
      </c>
      <c r="D2596" t="s">
        <v>27274</v>
      </c>
      <c r="E2596" t="s">
        <v>2464</v>
      </c>
      <c r="F2596" s="10"/>
      <c r="G2596">
        <v>2017</v>
      </c>
      <c r="J2596">
        <v>0.23373714490622755</v>
      </c>
      <c r="L2596" t="s">
        <v>38123</v>
      </c>
      <c r="M2596">
        <v>28549018</v>
      </c>
      <c r="Q2596" s="10"/>
      <c r="R2596" s="11">
        <f t="shared" si="80"/>
        <v>0</v>
      </c>
      <c r="U2596" s="11">
        <f t="shared" si="81"/>
        <v>0</v>
      </c>
      <c r="Y2596" s="11">
        <f>IF(SUM(Tableau1[[#This Row],[Other access]:[Sci-hub access]])&gt;=1,1,0)</f>
        <v>0</v>
      </c>
      <c r="Z2596" s="12">
        <f>IF(OR(Tableau1[[#This Row],[Access R1 + S1+ T1 ]]&gt;=1,Tableau1[[#This Row],[Access V1 +W1 + X1]]&gt;=1),1,0)</f>
        <v>0</v>
      </c>
      <c r="AB2596" s="10" t="str">
        <f>Tableau1[[#This Row],[DOI]]</f>
        <v>doi: 10.1097/ICU.0000000000000397</v>
      </c>
      <c r="AC2596" s="13" t="str">
        <f>Tableau1[[#This Row],[Authors]]&amp;", "&amp;Tableau1[[#This Row],[Title]]&amp;" "&amp;Tableau1[[#This Row],[Journal]]&amp;". "&amp;Tableau1[[#This Row],[Year]]</f>
        <v>Cohen AR, Renner LM, Shriver EM., Intimate partner violence in ophthalmology: a global call to action. Curr Opin Ophthalmol. 2017</v>
      </c>
    </row>
    <row r="2597" spans="1:29" ht="28.8" x14ac:dyDescent="0.3">
      <c r="A2597">
        <v>1682</v>
      </c>
      <c r="B2597" t="s">
        <v>4933</v>
      </c>
      <c r="C2597" t="s">
        <v>15182</v>
      </c>
      <c r="D2597" t="s">
        <v>25354</v>
      </c>
      <c r="E2597" t="s">
        <v>2479</v>
      </c>
      <c r="F2597" s="10"/>
      <c r="G2597">
        <v>2017</v>
      </c>
      <c r="J2597">
        <v>0.2337810502201898</v>
      </c>
      <c r="L2597" t="s">
        <v>36161</v>
      </c>
      <c r="M2597">
        <v>28902722</v>
      </c>
      <c r="Q2597" s="10"/>
      <c r="R2597" s="11">
        <f t="shared" si="80"/>
        <v>0</v>
      </c>
      <c r="U2597" s="11">
        <f t="shared" si="81"/>
        <v>0</v>
      </c>
      <c r="Y2597" s="11">
        <f>IF(SUM(Tableau1[[#This Row],[Other access]:[Sci-hub access]])&gt;=1,1,0)</f>
        <v>0</v>
      </c>
      <c r="Z2597" s="12">
        <f>IF(OR(Tableau1[[#This Row],[Access R1 + S1+ T1 ]]&gt;=1,Tableau1[[#This Row],[Access V1 +W1 + X1]]&gt;=1),1,0)</f>
        <v>0</v>
      </c>
      <c r="AB2597" s="10" t="str">
        <f>Tableau1[[#This Row],[DOI]]</f>
        <v>doi: 10.1097/ICO.0000000000001338</v>
      </c>
      <c r="AC2597" s="13" t="str">
        <f>Tableau1[[#This Row],[Authors]]&amp;", "&amp;Tableau1[[#This Row],[Title]]&amp;" "&amp;Tableau1[[#This Row],[Journal]]&amp;". "&amp;Tableau1[[#This Row],[Year]]</f>
        <v>Eguchi H, Hotta F, Kuwahara T, Imaohji H, Miyazaki C, Hirose M, Kusaka S, Fukuda M, Shimomura Y., Diagnostic Approach to Ocular Infections Using Various Techniques From Conventional Culture to Next-Generation Sequencing Analysis. Cornea. 2017</v>
      </c>
    </row>
    <row r="2598" spans="1:29" x14ac:dyDescent="0.3">
      <c r="A2598">
        <v>7813</v>
      </c>
      <c r="B2598" t="s">
        <v>10576</v>
      </c>
      <c r="C2598" t="s">
        <v>20772</v>
      </c>
      <c r="D2598" t="s">
        <v>31013</v>
      </c>
      <c r="E2598" t="s">
        <v>34393</v>
      </c>
      <c r="F2598" s="10"/>
      <c r="G2598">
        <v>2017</v>
      </c>
      <c r="J2598">
        <v>0.23380696542763268</v>
      </c>
      <c r="L2598" t="s">
        <v>42163</v>
      </c>
      <c r="M2598">
        <v>28052782</v>
      </c>
      <c r="Q2598" s="10"/>
      <c r="R2598" s="11">
        <f t="shared" si="80"/>
        <v>0</v>
      </c>
      <c r="U2598" s="11">
        <f t="shared" si="81"/>
        <v>0</v>
      </c>
      <c r="Y2598" s="11">
        <f>IF(SUM(Tableau1[[#This Row],[Other access]:[Sci-hub access]])&gt;=1,1,0)</f>
        <v>0</v>
      </c>
      <c r="Z2598" s="12">
        <f>IF(OR(Tableau1[[#This Row],[Access R1 + S1+ T1 ]]&gt;=1,Tableau1[[#This Row],[Access V1 +W1 + X1]]&gt;=1),1,0)</f>
        <v>0</v>
      </c>
      <c r="AB2598" s="10" t="str">
        <f>Tableau1[[#This Row],[DOI]]</f>
        <v>doi: 10.1017/S0714980816000623</v>
      </c>
      <c r="AC2598" s="13" t="str">
        <f>Tableau1[[#This Row],[Authors]]&amp;", "&amp;Tableau1[[#This Row],[Title]]&amp;" "&amp;Tableau1[[#This Row],[Journal]]&amp;". "&amp;Tableau1[[#This Row],[Year]]</f>
        <v>McGrath C, Laliberte Rudman D, Spafford M, Trentham B, Polgar J., The Environmental Production of Disability for Seniors with Age-Related Vision Loss. Can J Aging. 2017</v>
      </c>
    </row>
    <row r="2599" spans="1:29" x14ac:dyDescent="0.3">
      <c r="A2599">
        <v>1510</v>
      </c>
      <c r="B2599" t="s">
        <v>4765</v>
      </c>
      <c r="C2599" t="s">
        <v>15015</v>
      </c>
      <c r="D2599" t="s">
        <v>25186</v>
      </c>
      <c r="E2599" t="s">
        <v>2451</v>
      </c>
      <c r="F2599" s="10"/>
      <c r="G2599">
        <v>2017</v>
      </c>
      <c r="J2599">
        <v>0.2338154779865762</v>
      </c>
      <c r="L2599" t="s">
        <v>35990</v>
      </c>
      <c r="M2599">
        <v>28934326</v>
      </c>
      <c r="Q2599" s="10"/>
      <c r="R2599" s="11">
        <f t="shared" si="80"/>
        <v>0</v>
      </c>
      <c r="U2599" s="11">
        <f t="shared" si="81"/>
        <v>0</v>
      </c>
      <c r="Y2599" s="11">
        <f>IF(SUM(Tableau1[[#This Row],[Other access]:[Sci-hub access]])&gt;=1,1,0)</f>
        <v>0</v>
      </c>
      <c r="Z2599" s="12">
        <f>IF(OR(Tableau1[[#This Row],[Access R1 + S1+ T1 ]]&gt;=1,Tableau1[[#This Row],[Access V1 +W1 + X1]]&gt;=1),1,0)</f>
        <v>0</v>
      </c>
      <c r="AB2599" s="10" t="str">
        <f>Tableau1[[#This Row],[DOI]]</f>
        <v>doi: 10.1371/journal.pone.0185052</v>
      </c>
      <c r="AC2599" s="13" t="str">
        <f>Tableau1[[#This Row],[Authors]]&amp;", "&amp;Tableau1[[#This Row],[Title]]&amp;" "&amp;Tableau1[[#This Row],[Journal]]&amp;". "&amp;Tableau1[[#This Row],[Year]]</f>
        <v>Rodriguez Torres Y, Huang J, Mihlstin M, Juzych MS, Kromrei H, Hwang FS., The effect of electronic health record software design on resident documentation and compliance with evidence-based medicine. PLoS One. 2017</v>
      </c>
    </row>
    <row r="2600" spans="1:29" x14ac:dyDescent="0.3">
      <c r="A2600">
        <v>9161</v>
      </c>
      <c r="B2600" t="s">
        <v>1943</v>
      </c>
      <c r="C2600" t="s">
        <v>1944</v>
      </c>
      <c r="D2600" t="s">
        <v>1945</v>
      </c>
      <c r="E2600" t="s">
        <v>2575</v>
      </c>
      <c r="F2600" s="10"/>
      <c r="G2600">
        <v>2017</v>
      </c>
      <c r="J2600">
        <v>0.23400534071733325</v>
      </c>
      <c r="L2600" t="s">
        <v>43477</v>
      </c>
      <c r="M2600">
        <v>27771768</v>
      </c>
      <c r="Q2600" s="10"/>
      <c r="R2600" s="11">
        <f t="shared" si="80"/>
        <v>0</v>
      </c>
      <c r="U2600" s="11">
        <f t="shared" si="81"/>
        <v>0</v>
      </c>
      <c r="Y2600" s="11">
        <f>IF(SUM(Tableau1[[#This Row],[Other access]:[Sci-hub access]])&gt;=1,1,0)</f>
        <v>0</v>
      </c>
      <c r="Z2600" s="12">
        <f>IF(OR(Tableau1[[#This Row],[Access R1 + S1+ T1 ]]&gt;=1,Tableau1[[#This Row],[Access V1 +W1 + X1]]&gt;=1),1,0)</f>
        <v>0</v>
      </c>
      <c r="AB2600" s="10" t="str">
        <f>Tableau1[[#This Row],[DOI]]</f>
        <v>doi: 10.1007/s00405-016-4330-9</v>
      </c>
      <c r="AC2600" s="13" t="str">
        <f>Tableau1[[#This Row],[Authors]]&amp;", "&amp;Tableau1[[#This Row],[Title]]&amp;" "&amp;Tableau1[[#This Row],[Journal]]&amp;". "&amp;Tableau1[[#This Row],[Year]]</f>
        <v>Jacoszek A, Pollak A, Płoski R, Ołdak M., Advances in genetic hearing loss: CIB2 gene. Eur Arch Otorhinolaryngol. 2017</v>
      </c>
    </row>
    <row r="2601" spans="1:29" x14ac:dyDescent="0.3">
      <c r="A2601">
        <v>4018</v>
      </c>
      <c r="B2601" t="s">
        <v>7169</v>
      </c>
      <c r="C2601" t="s">
        <v>17406</v>
      </c>
      <c r="D2601" t="s">
        <v>27596</v>
      </c>
      <c r="E2601" t="s">
        <v>2443</v>
      </c>
      <c r="F2601" s="10"/>
      <c r="G2601">
        <v>2017</v>
      </c>
      <c r="J2601">
        <v>0.23403042827702925</v>
      </c>
      <c r="L2601" t="s">
        <v>38458</v>
      </c>
      <c r="M2601">
        <v>28494493</v>
      </c>
      <c r="Q2601" s="10"/>
      <c r="R2601" s="11">
        <f t="shared" si="80"/>
        <v>0</v>
      </c>
      <c r="U2601" s="11">
        <f t="shared" si="81"/>
        <v>0</v>
      </c>
      <c r="Y2601" s="11">
        <f>IF(SUM(Tableau1[[#This Row],[Other access]:[Sci-hub access]])&gt;=1,1,0)</f>
        <v>0</v>
      </c>
      <c r="Z2601" s="12">
        <f>IF(OR(Tableau1[[#This Row],[Access R1 + S1+ T1 ]]&gt;=1,Tableau1[[#This Row],[Access V1 +W1 + X1]]&gt;=1),1,0)</f>
        <v>0</v>
      </c>
      <c r="AB2601" s="10" t="str">
        <f>Tableau1[[#This Row],[DOI]]</f>
        <v>doi: 10.1167/iovs.17-21559</v>
      </c>
      <c r="AC2601" s="13" t="str">
        <f>Tableau1[[#This Row],[Authors]]&amp;", "&amp;Tableau1[[#This Row],[Title]]&amp;" "&amp;Tableau1[[#This Row],[Journal]]&amp;". "&amp;Tableau1[[#This Row],[Year]]</f>
        <v>Kwok SJJ, Kim M, Lin HH, Seiler TG, Beck E, Shao P, Kochevar IE, Seiler T, Yun SH., Flexible Optical Waveguides for Uniform Periscleral Cross-Linking. Invest Ophthalmol Vis Sci. 2017</v>
      </c>
    </row>
    <row r="2602" spans="1:29" ht="28.8" x14ac:dyDescent="0.3">
      <c r="A2602">
        <v>8501</v>
      </c>
      <c r="B2602" t="s">
        <v>11175</v>
      </c>
      <c r="C2602" t="s">
        <v>21359</v>
      </c>
      <c r="D2602" t="s">
        <v>31614</v>
      </c>
      <c r="E2602" t="s">
        <v>2457</v>
      </c>
      <c r="F2602" s="10"/>
      <c r="G2602">
        <v>2017</v>
      </c>
      <c r="J2602">
        <v>0.23413767938196062</v>
      </c>
      <c r="L2602" t="s">
        <v>42837</v>
      </c>
      <c r="M2602">
        <v>27902539</v>
      </c>
      <c r="Q2602" s="10"/>
      <c r="R2602" s="11">
        <f t="shared" si="80"/>
        <v>0</v>
      </c>
      <c r="U2602" s="11">
        <f t="shared" si="81"/>
        <v>0</v>
      </c>
      <c r="Y2602" s="11">
        <f>IF(SUM(Tableau1[[#This Row],[Other access]:[Sci-hub access]])&gt;=1,1,0)</f>
        <v>0</v>
      </c>
      <c r="Z2602" s="12">
        <f>IF(OR(Tableau1[[#This Row],[Access R1 + S1+ T1 ]]&gt;=1,Tableau1[[#This Row],[Access V1 +W1 + X1]]&gt;=1),1,0)</f>
        <v>0</v>
      </c>
      <c r="AB2602" s="10" t="str">
        <f>Tableau1[[#This Row],[DOI]]</f>
        <v>doi: 10.1097/ICB.0000000000000443</v>
      </c>
      <c r="AC2602" s="13" t="str">
        <f>Tableau1[[#This Row],[Authors]]&amp;", "&amp;Tableau1[[#This Row],[Title]]&amp;" "&amp;Tableau1[[#This Row],[Journal]]&amp;". "&amp;Tableau1[[#This Row],[Year]]</f>
        <v>Astroz P, Balaratnasingam C, Yannuzzi LA., CYSTOID MACULAR EDEMA AND CYSTOID MACULAR DEGENERATION AS A RESULT OF MULTIPLE PATHOGENIC FACTORS IN THE SETTING OF CENTRAL SEROUS CHORIORETINOPATHY. Retin Cases Brief Rep. 2017</v>
      </c>
    </row>
    <row r="2603" spans="1:29" x14ac:dyDescent="0.3">
      <c r="A2603">
        <v>10228</v>
      </c>
      <c r="B2603" t="s">
        <v>12732</v>
      </c>
      <c r="C2603" t="s">
        <v>22900</v>
      </c>
      <c r="D2603" t="s">
        <v>33184</v>
      </c>
      <c r="E2603" t="s">
        <v>2486</v>
      </c>
      <c r="F2603" s="10"/>
      <c r="G2603">
        <v>2017</v>
      </c>
      <c r="J2603">
        <v>0.23418283660681627</v>
      </c>
      <c r="L2603" t="s">
        <v>44482</v>
      </c>
      <c r="M2603">
        <v>27422483</v>
      </c>
      <c r="Q2603" s="10"/>
      <c r="R2603" s="11">
        <f t="shared" si="80"/>
        <v>0</v>
      </c>
      <c r="U2603" s="11">
        <f t="shared" si="81"/>
        <v>0</v>
      </c>
      <c r="Y2603" s="11">
        <f>IF(SUM(Tableau1[[#This Row],[Other access]:[Sci-hub access]])&gt;=1,1,0)</f>
        <v>0</v>
      </c>
      <c r="Z2603" s="12">
        <f>IF(OR(Tableau1[[#This Row],[Access R1 + S1+ T1 ]]&gt;=1,Tableau1[[#This Row],[Access V1 +W1 + X1]]&gt;=1),1,0)</f>
        <v>0</v>
      </c>
      <c r="AB2603" s="10" t="str">
        <f>Tableau1[[#This Row],[DOI]]</f>
        <v>doi: 10.1111/aos.13162</v>
      </c>
      <c r="AC2603" s="13" t="str">
        <f>Tableau1[[#This Row],[Authors]]&amp;", "&amp;Tableau1[[#This Row],[Title]]&amp;" "&amp;Tableau1[[#This Row],[Journal]]&amp;". "&amp;Tableau1[[#This Row],[Year]]</f>
        <v>Parekh M, Ruzza A, Ferrari S, Ahmad S, Kaye S, Ponzin D, Romano V., Endothelium-in versus endothelium-out for Descemet membrane endothelial keratoplasty graft preparation and implantation. Acta Ophthalmol. 2017</v>
      </c>
    </row>
    <row r="2604" spans="1:29" x14ac:dyDescent="0.3">
      <c r="A2604">
        <v>9754</v>
      </c>
      <c r="B2604" t="s">
        <v>12297</v>
      </c>
      <c r="C2604" t="s">
        <v>22471</v>
      </c>
      <c r="D2604" t="s">
        <v>32745</v>
      </c>
      <c r="E2604" t="s">
        <v>2468</v>
      </c>
      <c r="F2604" s="10"/>
      <c r="G2604">
        <v>2017</v>
      </c>
      <c r="J2604">
        <v>0.23430136117784073</v>
      </c>
      <c r="L2604" t="s">
        <v>44018</v>
      </c>
      <c r="M2604">
        <v>27599173</v>
      </c>
      <c r="Q2604" s="10"/>
      <c r="R2604" s="11">
        <f t="shared" si="80"/>
        <v>0</v>
      </c>
      <c r="U2604" s="11">
        <f t="shared" si="81"/>
        <v>0</v>
      </c>
      <c r="Y2604" s="11">
        <f>IF(SUM(Tableau1[[#This Row],[Other access]:[Sci-hub access]])&gt;=1,1,0)</f>
        <v>0</v>
      </c>
      <c r="Z2604" s="12">
        <f>IF(OR(Tableau1[[#This Row],[Access R1 + S1+ T1 ]]&gt;=1,Tableau1[[#This Row],[Access V1 +W1 + X1]]&gt;=1),1,0)</f>
        <v>0</v>
      </c>
      <c r="AB2604" s="10" t="str">
        <f>Tableau1[[#This Row],[DOI]]</f>
        <v>doi: 10.1097/IJG.0000000000000438</v>
      </c>
      <c r="AC2604" s="13" t="str">
        <f>Tableau1[[#This Row],[Authors]]&amp;", "&amp;Tableau1[[#This Row],[Title]]&amp;" "&amp;Tableau1[[#This Row],[Journal]]&amp;". "&amp;Tableau1[[#This Row],[Year]]</f>
        <v>Jeong JH, Jeoung JW, Moon NJ., Magnetic Resonance Imaging of Cyclodialysis Cleft Before and After Cyclopexy. J Glaucoma. 2017</v>
      </c>
    </row>
    <row r="2605" spans="1:29" x14ac:dyDescent="0.3">
      <c r="A2605">
        <v>10543</v>
      </c>
      <c r="B2605" t="s">
        <v>13022</v>
      </c>
      <c r="C2605" t="s">
        <v>23188</v>
      </c>
      <c r="D2605" t="s">
        <v>33475</v>
      </c>
      <c r="E2605" t="s">
        <v>2438</v>
      </c>
      <c r="F2605" s="10"/>
      <c r="G2605">
        <v>2017</v>
      </c>
      <c r="J2605">
        <v>0.23448545417330324</v>
      </c>
      <c r="L2605" t="s">
        <v>44792</v>
      </c>
      <c r="M2605">
        <v>27222243</v>
      </c>
      <c r="Q2605" s="10"/>
      <c r="R2605" s="11">
        <f t="shared" si="80"/>
        <v>0</v>
      </c>
      <c r="U2605" s="11">
        <f t="shared" si="81"/>
        <v>0</v>
      </c>
      <c r="Y2605" s="11">
        <f>IF(SUM(Tableau1[[#This Row],[Other access]:[Sci-hub access]])&gt;=1,1,0)</f>
        <v>0</v>
      </c>
      <c r="Z2605" s="12">
        <f>IF(OR(Tableau1[[#This Row],[Access R1 + S1+ T1 ]]&gt;=1,Tableau1[[#This Row],[Access V1 +W1 + X1]]&gt;=1),1,0)</f>
        <v>0</v>
      </c>
      <c r="AB2605" s="10" t="str">
        <f>Tableau1[[#This Row],[DOI]]</f>
        <v>doi: 10.1136/bjophthalmol-2015-308110</v>
      </c>
      <c r="AC2605" s="13" t="str">
        <f>Tableau1[[#This Row],[Authors]]&amp;", "&amp;Tableau1[[#This Row],[Title]]&amp;" "&amp;Tableau1[[#This Row],[Journal]]&amp;". "&amp;Tableau1[[#This Row],[Year]]</f>
        <v>Liang H, Randon M, Michee S, Tahiri R, Labbe A, Baudouin C., In vivo confocal microscopy evaluation of ocular and cutaneous alterations in patients with rosacea. Br J Ophthalmol. 2017</v>
      </c>
    </row>
    <row r="2606" spans="1:29" x14ac:dyDescent="0.3">
      <c r="A2606">
        <v>3995</v>
      </c>
      <c r="B2606" t="s">
        <v>7148</v>
      </c>
      <c r="C2606" t="s">
        <v>17385</v>
      </c>
      <c r="D2606" t="s">
        <v>27575</v>
      </c>
      <c r="E2606" t="s">
        <v>2463</v>
      </c>
      <c r="F2606" s="10"/>
      <c r="G2606">
        <v>2017</v>
      </c>
      <c r="J2606">
        <v>0.23455571649940199</v>
      </c>
      <c r="L2606" t="s">
        <v>38435</v>
      </c>
      <c r="M2606">
        <v>28497459</v>
      </c>
      <c r="Q2606" s="10"/>
      <c r="R2606" s="11">
        <f t="shared" si="80"/>
        <v>0</v>
      </c>
      <c r="U2606" s="11">
        <f t="shared" si="81"/>
        <v>0</v>
      </c>
      <c r="Y2606" s="11">
        <f>IF(SUM(Tableau1[[#This Row],[Other access]:[Sci-hub access]])&gt;=1,1,0)</f>
        <v>0</v>
      </c>
      <c r="Z2606" s="12">
        <f>IF(OR(Tableau1[[#This Row],[Access R1 + S1+ T1 ]]&gt;=1,Tableau1[[#This Row],[Access V1 +W1 + X1]]&gt;=1),1,0)</f>
        <v>0</v>
      </c>
      <c r="AB2606" s="10" t="str">
        <f>Tableau1[[#This Row],[DOI]]</f>
        <v>doi: 10.5301/ejo.5000981</v>
      </c>
      <c r="AC2606" s="13" t="str">
        <f>Tableau1[[#This Row],[Authors]]&amp;", "&amp;Tableau1[[#This Row],[Title]]&amp;" "&amp;Tableau1[[#This Row],[Journal]]&amp;". "&amp;Tableau1[[#This Row],[Year]]</f>
        <v>Abri Aghdam K, Framme C, Pielen A, Junker B., Author's reply to comments to: Visual and anatomic outcomes after conversion to aflibercept in neovascular age-related macular degeneration: 12-month results. Eur J Ophthalmol. 2017</v>
      </c>
    </row>
    <row r="2607" spans="1:29" x14ac:dyDescent="0.3">
      <c r="A2607">
        <v>5664</v>
      </c>
      <c r="B2607" t="s">
        <v>8696</v>
      </c>
      <c r="C2607" t="s">
        <v>18916</v>
      </c>
      <c r="D2607" t="s">
        <v>29126</v>
      </c>
      <c r="E2607" t="s">
        <v>2511</v>
      </c>
      <c r="F2607" s="10"/>
      <c r="G2607">
        <v>2017</v>
      </c>
      <c r="J2607">
        <v>0.23456557570243708</v>
      </c>
      <c r="L2607" t="s">
        <v>40049</v>
      </c>
      <c r="M2607">
        <v>28300735</v>
      </c>
      <c r="Q2607" s="10"/>
      <c r="R2607" s="11">
        <f t="shared" si="80"/>
        <v>0</v>
      </c>
      <c r="U2607" s="11">
        <f t="shared" si="81"/>
        <v>0</v>
      </c>
      <c r="Y2607" s="11">
        <f>IF(SUM(Tableau1[[#This Row],[Other access]:[Sci-hub access]])&gt;=1,1,0)</f>
        <v>0</v>
      </c>
      <c r="Z2607" s="12">
        <f>IF(OR(Tableau1[[#This Row],[Access R1 + S1+ T1 ]]&gt;=1,Tableau1[[#This Row],[Access V1 +W1 + X1]]&gt;=1),1,0)</f>
        <v>0</v>
      </c>
      <c r="AB2607" s="10" t="str">
        <f>Tableau1[[#This Row],[DOI]]</f>
        <v>doi: 10.4103/ijo.IJO_688_16</v>
      </c>
      <c r="AC2607" s="13" t="str">
        <f>Tableau1[[#This Row],[Authors]]&amp;", "&amp;Tableau1[[#This Row],[Title]]&amp;" "&amp;Tableau1[[#This Row],[Journal]]&amp;". "&amp;Tableau1[[#This Row],[Year]]</f>
        <v>Lu Y, Grisolia AB, Ge YR, Xue CY, Cao Q, Yang LP, Huang ZP., Comparison of femtosecond laser-assisted descemetic and predescemetic lamellar keratoplasty for keratoconus. Indian J Ophthalmol. 2017</v>
      </c>
    </row>
    <row r="2608" spans="1:29" x14ac:dyDescent="0.3">
      <c r="A2608">
        <v>2146</v>
      </c>
      <c r="B2608" t="s">
        <v>5381</v>
      </c>
      <c r="C2608" t="s">
        <v>15626</v>
      </c>
      <c r="D2608" t="s">
        <v>25803</v>
      </c>
      <c r="E2608" t="s">
        <v>2443</v>
      </c>
      <c r="F2608" s="10"/>
      <c r="G2608">
        <v>2017</v>
      </c>
      <c r="J2608">
        <v>0.23457032993824034</v>
      </c>
      <c r="L2608" t="s">
        <v>36617</v>
      </c>
      <c r="M2608">
        <v>28810265</v>
      </c>
      <c r="Q2608" s="10"/>
      <c r="R2608" s="11">
        <f t="shared" si="80"/>
        <v>0</v>
      </c>
      <c r="U2608" s="11">
        <f t="shared" si="81"/>
        <v>0</v>
      </c>
      <c r="Y2608" s="11">
        <f>IF(SUM(Tableau1[[#This Row],[Other access]:[Sci-hub access]])&gt;=1,1,0)</f>
        <v>0</v>
      </c>
      <c r="Z2608" s="12">
        <f>IF(OR(Tableau1[[#This Row],[Access R1 + S1+ T1 ]]&gt;=1,Tableau1[[#This Row],[Access V1 +W1 + X1]]&gt;=1),1,0)</f>
        <v>0</v>
      </c>
      <c r="AB2608" s="10" t="str">
        <f>Tableau1[[#This Row],[DOI]]</f>
        <v>doi: 10.1167/iovs.17-22016</v>
      </c>
      <c r="AC2608" s="13" t="str">
        <f>Tableau1[[#This Row],[Authors]]&amp;", "&amp;Tableau1[[#This Row],[Title]]&amp;" "&amp;Tableau1[[#This Row],[Journal]]&amp;". "&amp;Tableau1[[#This Row],[Year]]</f>
        <v>Zhao Z, Yang M, Azar SR, Soong L, Weaver SC, Sun J, Chen Y, Rossi SL, Cai J., Viral Retinopathy in Experimental Models of Zika Infection. Invest Ophthalmol Vis Sci. 2017</v>
      </c>
    </row>
    <row r="2609" spans="1:29" ht="28.8" x14ac:dyDescent="0.3">
      <c r="A2609">
        <v>3424</v>
      </c>
      <c r="B2609" t="s">
        <v>6599</v>
      </c>
      <c r="C2609" t="s">
        <v>16842</v>
      </c>
      <c r="D2609" t="s">
        <v>27023</v>
      </c>
      <c r="E2609" t="s">
        <v>2546</v>
      </c>
      <c r="F2609" s="10"/>
      <c r="G2609">
        <v>2018</v>
      </c>
      <c r="J2609">
        <v>0.23467578428552383</v>
      </c>
      <c r="L2609" t="s">
        <v>37873</v>
      </c>
      <c r="M2609">
        <v>28587872</v>
      </c>
      <c r="Q2609" s="10"/>
      <c r="R2609" s="11">
        <f t="shared" si="80"/>
        <v>0</v>
      </c>
      <c r="U2609" s="11">
        <f t="shared" si="81"/>
        <v>0</v>
      </c>
      <c r="Y2609" s="11">
        <f>IF(SUM(Tableau1[[#This Row],[Other access]:[Sci-hub access]])&gt;=1,1,0)</f>
        <v>0</v>
      </c>
      <c r="Z2609" s="12">
        <f>IF(OR(Tableau1[[#This Row],[Access R1 + S1+ T1 ]]&gt;=1,Tableau1[[#This Row],[Access V1 +W1 + X1]]&gt;=1),1,0)</f>
        <v>0</v>
      </c>
      <c r="AB2609" s="10" t="str">
        <f>Tableau1[[#This Row],[DOI]]</f>
        <v>doi: 10.1016/j.expneurol.2017.06.004</v>
      </c>
      <c r="AC2609" s="13" t="str">
        <f>Tableau1[[#This Row],[Authors]]&amp;", "&amp;Tableau1[[#This Row],[Title]]&amp;" "&amp;Tableau1[[#This Row],[Journal]]&amp;". "&amp;Tableau1[[#This Row],[Year]]</f>
        <v>de Blank P, Fisher MJ, Gittleman H, Barnholtz-Sloan JS, Badve C, Berman JI., Validation of an automated tractography method for the optic radiations as a biomarker of visual acuity in neurofibromatosis-associated optic pathway glioma. Exp Neurol. 2018</v>
      </c>
    </row>
    <row r="2610" spans="1:29" ht="28.8" x14ac:dyDescent="0.3">
      <c r="A2610">
        <v>1602</v>
      </c>
      <c r="B2610" t="s">
        <v>4854</v>
      </c>
      <c r="C2610" t="s">
        <v>15104</v>
      </c>
      <c r="D2610" t="s">
        <v>25275</v>
      </c>
      <c r="E2610" t="s">
        <v>2479</v>
      </c>
      <c r="F2610" s="10"/>
      <c r="G2610">
        <v>2017</v>
      </c>
      <c r="J2610">
        <v>0.2347239341903784</v>
      </c>
      <c r="L2610" t="s">
        <v>36081</v>
      </c>
      <c r="M2610">
        <v>28914632</v>
      </c>
      <c r="Q2610" s="10"/>
      <c r="R2610" s="11">
        <f t="shared" si="80"/>
        <v>0</v>
      </c>
      <c r="U2610" s="11">
        <f t="shared" si="81"/>
        <v>0</v>
      </c>
      <c r="Y2610" s="11">
        <f>IF(SUM(Tableau1[[#This Row],[Other access]:[Sci-hub access]])&gt;=1,1,0)</f>
        <v>0</v>
      </c>
      <c r="Z2610" s="12">
        <f>IF(OR(Tableau1[[#This Row],[Access R1 + S1+ T1 ]]&gt;=1,Tableau1[[#This Row],[Access V1 +W1 + X1]]&gt;=1),1,0)</f>
        <v>0</v>
      </c>
      <c r="AB2610" s="10" t="str">
        <f>Tableau1[[#This Row],[DOI]]</f>
        <v>doi: 10.1097/ICO.0000000000001359</v>
      </c>
      <c r="AC2610" s="13" t="str">
        <f>Tableau1[[#This Row],[Authors]]&amp;", "&amp;Tableau1[[#This Row],[Title]]&amp;" "&amp;Tableau1[[#This Row],[Journal]]&amp;". "&amp;Tableau1[[#This Row],[Year]]</f>
        <v>Sorkin N, Einan-Lifshitz A, Abelson S, Boutin T, Showail M, Borovik A, Ashkenazy Z, Chan CC, Rootman DS., Stepwise Guided Photorefractive Keratectomy in Treatment of Irregular Astigmatism After Penetrating Keratoplasty and Deep Anterior Lamellar Keratoplasty. Cornea. 2017</v>
      </c>
    </row>
    <row r="2611" spans="1:29" x14ac:dyDescent="0.3">
      <c r="A2611">
        <v>2235</v>
      </c>
      <c r="B2611" t="s">
        <v>5468</v>
      </c>
      <c r="C2611" t="s">
        <v>15713</v>
      </c>
      <c r="D2611" t="s">
        <v>25890</v>
      </c>
      <c r="E2611" t="s">
        <v>2567</v>
      </c>
      <c r="F2611" s="10"/>
      <c r="G2611">
        <v>2017</v>
      </c>
      <c r="J2611">
        <v>0.23475471800547976</v>
      </c>
      <c r="L2611" t="s">
        <v>36703</v>
      </c>
      <c r="M2611">
        <v>28790098</v>
      </c>
      <c r="Q2611" s="10"/>
      <c r="R2611" s="11">
        <f t="shared" si="80"/>
        <v>0</v>
      </c>
      <c r="U2611" s="11">
        <f t="shared" si="81"/>
        <v>0</v>
      </c>
      <c r="Y2611" s="11">
        <f>IF(SUM(Tableau1[[#This Row],[Other access]:[Sci-hub access]])&gt;=1,1,0)</f>
        <v>0</v>
      </c>
      <c r="Z2611" s="12">
        <f>IF(OR(Tableau1[[#This Row],[Access R1 + S1+ T1 ]]&gt;=1,Tableau1[[#This Row],[Access V1 +W1 + X1]]&gt;=1),1,0)</f>
        <v>0</v>
      </c>
      <c r="AB2611" s="10" t="str">
        <f>Tableau1[[#This Row],[DOI]]</f>
        <v>doi: 10.1136/bcr-2017-220895</v>
      </c>
      <c r="AC2611" s="13" t="str">
        <f>Tableau1[[#This Row],[Authors]]&amp;", "&amp;Tableau1[[#This Row],[Title]]&amp;" "&amp;Tableau1[[#This Row],[Journal]]&amp;". "&amp;Tableau1[[#This Row],[Year]]</f>
        <v>Tai E, Sim SK, Haron J, Wan Hitam WH., Orbital multiple myeloma: a diagnostic challenge. BMJ Case Rep. 2017</v>
      </c>
    </row>
    <row r="2612" spans="1:29" x14ac:dyDescent="0.3">
      <c r="A2612">
        <v>7474</v>
      </c>
      <c r="B2612" t="s">
        <v>10276</v>
      </c>
      <c r="C2612" t="s">
        <v>20478</v>
      </c>
      <c r="D2612" t="s">
        <v>30711</v>
      </c>
      <c r="E2612" t="s">
        <v>2667</v>
      </c>
      <c r="F2612" s="10"/>
      <c r="G2612">
        <v>2017</v>
      </c>
      <c r="J2612">
        <v>0.23475736226589972</v>
      </c>
      <c r="L2612" t="s">
        <v>41829</v>
      </c>
      <c r="M2612">
        <v>28089075</v>
      </c>
      <c r="Q2612" s="10"/>
      <c r="R2612" s="11">
        <f t="shared" si="80"/>
        <v>0</v>
      </c>
      <c r="U2612" s="11">
        <f t="shared" si="81"/>
        <v>0</v>
      </c>
      <c r="Y2612" s="11">
        <f>IF(SUM(Tableau1[[#This Row],[Other access]:[Sci-hub access]])&gt;=1,1,0)</f>
        <v>0</v>
      </c>
      <c r="Z2612" s="12">
        <f>IF(OR(Tableau1[[#This Row],[Access R1 + S1+ T1 ]]&gt;=1,Tableau1[[#This Row],[Access V1 +W1 + X1]]&gt;=1),1,0)</f>
        <v>0</v>
      </c>
      <c r="AB2612" s="10" t="str">
        <f>Tableau1[[#This Row],[DOI]]</f>
        <v>doi: 10.1016/j.clae.2016.12.008</v>
      </c>
      <c r="AC2612" s="13" t="str">
        <f>Tableau1[[#This Row],[Authors]]&amp;", "&amp;Tableau1[[#This Row],[Title]]&amp;" "&amp;Tableau1[[#This Row],[Journal]]&amp;". "&amp;Tableau1[[#This Row],[Year]]</f>
        <v>Weber SP, Hazarbassanov RM, Nasaré A, Gomes JÁP, Hofling-Lima AL., Conjunctival impression cytology evaluation of patients with dry eye disease using scleral contact lenses. Cont Lens Anterior Eye. 2017</v>
      </c>
    </row>
    <row r="2613" spans="1:29" x14ac:dyDescent="0.3">
      <c r="A2613">
        <v>10312</v>
      </c>
      <c r="B2613" t="s">
        <v>12812</v>
      </c>
      <c r="C2613" t="s">
        <v>22979</v>
      </c>
      <c r="D2613" t="s">
        <v>33265</v>
      </c>
      <c r="E2613" t="s">
        <v>34489</v>
      </c>
      <c r="F2613" s="10"/>
      <c r="G2613">
        <v>2017</v>
      </c>
      <c r="J2613">
        <v>0.23482173230312553</v>
      </c>
      <c r="L2613" t="s">
        <v>44563</v>
      </c>
      <c r="M2613">
        <v>27381974</v>
      </c>
      <c r="Q2613" s="10"/>
      <c r="R2613" s="11">
        <f t="shared" si="80"/>
        <v>0</v>
      </c>
      <c r="U2613" s="11">
        <f t="shared" si="81"/>
        <v>0</v>
      </c>
      <c r="Y2613" s="11">
        <f>IF(SUM(Tableau1[[#This Row],[Other access]:[Sci-hub access]])&gt;=1,1,0)</f>
        <v>0</v>
      </c>
      <c r="Z2613" s="12">
        <f>IF(OR(Tableau1[[#This Row],[Access R1 + S1+ T1 ]]&gt;=1,Tableau1[[#This Row],[Access V1 +W1 + X1]]&gt;=1),1,0)</f>
        <v>0</v>
      </c>
      <c r="AB2613" s="10" t="str">
        <f>Tableau1[[#This Row],[DOI]]</f>
        <v>doi: 10.1016/j.arbres.2016.06.002</v>
      </c>
      <c r="AC2613" s="13" t="str">
        <f>Tableau1[[#This Row],[Authors]]&amp;", "&amp;Tableau1[[#This Row],[Title]]&amp;" "&amp;Tableau1[[#This Row],[Journal]]&amp;". "&amp;Tableau1[[#This Row],[Year]]</f>
        <v>Mogrovejo S, Martínez Moragón E, Climent M., Ocular Hypertension Requiring Suspension of Inhaled Corticosteroids. Arch Bronconeumol. 2017</v>
      </c>
    </row>
    <row r="2614" spans="1:29" x14ac:dyDescent="0.3">
      <c r="A2614">
        <v>5882</v>
      </c>
      <c r="B2614" t="s">
        <v>8890</v>
      </c>
      <c r="C2614" t="s">
        <v>19105</v>
      </c>
      <c r="D2614" t="s">
        <v>29320</v>
      </c>
      <c r="E2614" t="s">
        <v>34291</v>
      </c>
      <c r="F2614" s="10"/>
      <c r="G2614">
        <v>2017</v>
      </c>
      <c r="J2614">
        <v>0.23482645528274015</v>
      </c>
      <c r="L2614" t="s">
        <v>40264</v>
      </c>
      <c r="M2614">
        <v>28276715</v>
      </c>
      <c r="Q2614" s="10"/>
      <c r="R2614" s="11">
        <f t="shared" si="80"/>
        <v>0</v>
      </c>
      <c r="U2614" s="11">
        <f t="shared" si="81"/>
        <v>0</v>
      </c>
      <c r="Y2614" s="11">
        <f>IF(SUM(Tableau1[[#This Row],[Other access]:[Sci-hub access]])&gt;=1,1,0)</f>
        <v>0</v>
      </c>
      <c r="Z2614" s="12">
        <f>IF(OR(Tableau1[[#This Row],[Access R1 + S1+ T1 ]]&gt;=1,Tableau1[[#This Row],[Access V1 +W1 + X1]]&gt;=1),1,0)</f>
        <v>0</v>
      </c>
      <c r="AB2614" s="10" t="str">
        <f>Tableau1[[#This Row],[DOI]]</f>
        <v>doi: 10.1080/08916934.2017.1280027</v>
      </c>
      <c r="AC2614" s="13" t="str">
        <f>Tableau1[[#This Row],[Authors]]&amp;", "&amp;Tableau1[[#This Row],[Title]]&amp;" "&amp;Tableau1[[#This Row],[Journal]]&amp;". "&amp;Tableau1[[#This Row],[Year]]</f>
        <v>Rodrigues AR, Soares R., Inflammation in Sjögren's syndrome: Cause or consequence? Autoimmunity. 2017</v>
      </c>
    </row>
    <row r="2615" spans="1:29" x14ac:dyDescent="0.3">
      <c r="A2615">
        <v>434</v>
      </c>
      <c r="B2615" t="s">
        <v>3697</v>
      </c>
      <c r="C2615" t="s">
        <v>13957</v>
      </c>
      <c r="D2615" t="s">
        <v>24117</v>
      </c>
      <c r="E2615" t="s">
        <v>2469</v>
      </c>
      <c r="F2615" s="10"/>
      <c r="G2615">
        <v>2018</v>
      </c>
      <c r="J2615">
        <v>0.234851094187565</v>
      </c>
      <c r="L2615" t="s">
        <v>34939</v>
      </c>
      <c r="M2615">
        <v>29215958</v>
      </c>
      <c r="Q2615" s="10"/>
      <c r="R2615" s="11">
        <f t="shared" si="80"/>
        <v>0</v>
      </c>
      <c r="U2615" s="11">
        <f t="shared" si="81"/>
        <v>0</v>
      </c>
      <c r="Y2615" s="11">
        <f>IF(SUM(Tableau1[[#This Row],[Other access]:[Sci-hub access]])&gt;=1,1,0)</f>
        <v>0</v>
      </c>
      <c r="Z2615" s="12">
        <f>IF(OR(Tableau1[[#This Row],[Access R1 + S1+ T1 ]]&gt;=1,Tableau1[[#This Row],[Access V1 +W1 + X1]]&gt;=1),1,0)</f>
        <v>0</v>
      </c>
      <c r="AB2615" s="10" t="str">
        <f>Tableau1[[#This Row],[DOI]]</f>
        <v>doi: 10.1080/08820538.2017.1353832</v>
      </c>
      <c r="AC2615" s="13" t="str">
        <f>Tableau1[[#This Row],[Authors]]&amp;", "&amp;Tableau1[[#This Row],[Title]]&amp;" "&amp;Tableau1[[#This Row],[Journal]]&amp;". "&amp;Tableau1[[#This Row],[Year]]</f>
        <v>Yau GL, Silva PS, Arrigg PG, Sun JK., Postoperative Complications of Pars Plana Vitrectomy for Diabetic Retinal Disease. Semin Ophthalmol. 2018</v>
      </c>
    </row>
    <row r="2616" spans="1:29" x14ac:dyDescent="0.3">
      <c r="A2616">
        <v>1135</v>
      </c>
      <c r="B2616" t="s">
        <v>4397</v>
      </c>
      <c r="C2616" t="s">
        <v>14651</v>
      </c>
      <c r="D2616" t="s">
        <v>24818</v>
      </c>
      <c r="E2616" t="s">
        <v>2467</v>
      </c>
      <c r="F2616" s="10"/>
      <c r="G2616">
        <v>2017</v>
      </c>
      <c r="J2616">
        <v>0.23487529442929223</v>
      </c>
      <c r="L2616" t="s">
        <v>35622</v>
      </c>
      <c r="M2616">
        <v>29020426</v>
      </c>
      <c r="Q2616" s="10"/>
      <c r="R2616" s="11">
        <f t="shared" si="80"/>
        <v>0</v>
      </c>
      <c r="U2616" s="11">
        <f t="shared" si="81"/>
        <v>0</v>
      </c>
      <c r="Y2616" s="11">
        <f>IF(SUM(Tableau1[[#This Row],[Other access]:[Sci-hub access]])&gt;=1,1,0)</f>
        <v>0</v>
      </c>
      <c r="Z2616" s="12">
        <f>IF(OR(Tableau1[[#This Row],[Access R1 + S1+ T1 ]]&gt;=1,Tableau1[[#This Row],[Access V1 +W1 + X1]]&gt;=1),1,0)</f>
        <v>0</v>
      </c>
      <c r="AB2616" s="10" t="str">
        <f>Tableau1[[#This Row],[DOI]]</f>
        <v>doi: 10.3928/23258160-20170928-07</v>
      </c>
      <c r="AC2616" s="13" t="str">
        <f>Tableau1[[#This Row],[Authors]]&amp;", "&amp;Tableau1[[#This Row],[Title]]&amp;" "&amp;Tableau1[[#This Row],[Journal]]&amp;". "&amp;Tableau1[[#This Row],[Year]]</f>
        <v>Giacomelli G, Mencucci R, Sodi A, Biagini I, Abbruzzese G, Giuntoli M, Rizzo S, Virgili G., Aflibercept in Serous Foveal Detachment in Dome-Shaped Macula: Short-Term Results in a Retrospective Study. Ophthalmic Surg Lasers Imaging Retina. 2017</v>
      </c>
    </row>
    <row r="2617" spans="1:29" x14ac:dyDescent="0.3">
      <c r="A2617">
        <v>9188</v>
      </c>
      <c r="B2617" t="s">
        <v>11781</v>
      </c>
      <c r="C2617" t="s">
        <v>21956</v>
      </c>
      <c r="D2617" t="s">
        <v>32222</v>
      </c>
      <c r="E2617" t="s">
        <v>2523</v>
      </c>
      <c r="F2617" s="10"/>
      <c r="G2617">
        <v>2017</v>
      </c>
      <c r="J2617">
        <v>0.23488100245391352</v>
      </c>
      <c r="L2617" t="s">
        <v>43504</v>
      </c>
      <c r="M2617">
        <v>27768120</v>
      </c>
      <c r="Q2617" s="10"/>
      <c r="R2617" s="11">
        <f t="shared" si="80"/>
        <v>0</v>
      </c>
      <c r="U2617" s="11">
        <f t="shared" si="81"/>
        <v>0</v>
      </c>
      <c r="Y2617" s="11">
        <f>IF(SUM(Tableau1[[#This Row],[Other access]:[Sci-hub access]])&gt;=1,1,0)</f>
        <v>0</v>
      </c>
      <c r="Z2617" s="12">
        <f>IF(OR(Tableau1[[#This Row],[Access R1 + S1+ T1 ]]&gt;=1,Tableau1[[#This Row],[Access V1 +W1 + X1]]&gt;=1),1,0)</f>
        <v>0</v>
      </c>
      <c r="AB2617" s="10" t="str">
        <f>Tableau1[[#This Row],[DOI]]</f>
        <v>doi: 10.1038/eye.2016.218</v>
      </c>
      <c r="AC2617" s="13" t="str">
        <f>Tableau1[[#This Row],[Authors]]&amp;", "&amp;Tableau1[[#This Row],[Title]]&amp;" "&amp;Tableau1[[#This Row],[Journal]]&amp;". "&amp;Tableau1[[#This Row],[Year]]</f>
        <v>Gerring RC, Ott CT, Curry JM, Sargi ZB, Wester ST., Orbital exenteration for advanced periorbital non-melanoma skin cancer: prognostic factors and survival. Eye (Lond). 2017</v>
      </c>
    </row>
    <row r="2618" spans="1:29" x14ac:dyDescent="0.3">
      <c r="A2618">
        <v>1109</v>
      </c>
      <c r="B2618" t="s">
        <v>4371</v>
      </c>
      <c r="C2618" t="s">
        <v>14625</v>
      </c>
      <c r="D2618" t="s">
        <v>24792</v>
      </c>
      <c r="E2618" t="s">
        <v>2451</v>
      </c>
      <c r="F2618" s="10"/>
      <c r="G2618">
        <v>2017</v>
      </c>
      <c r="J2618">
        <v>0.23490638890852078</v>
      </c>
      <c r="L2618" t="s">
        <v>35597</v>
      </c>
      <c r="M2618">
        <v>29023521</v>
      </c>
      <c r="Q2618" s="10"/>
      <c r="R2618" s="11">
        <f t="shared" si="80"/>
        <v>0</v>
      </c>
      <c r="U2618" s="11">
        <f t="shared" si="81"/>
        <v>0</v>
      </c>
      <c r="Y2618" s="11">
        <f>IF(SUM(Tableau1[[#This Row],[Other access]:[Sci-hub access]])&gt;=1,1,0)</f>
        <v>0</v>
      </c>
      <c r="Z2618" s="12">
        <f>IF(OR(Tableau1[[#This Row],[Access R1 + S1+ T1 ]]&gt;=1,Tableau1[[#This Row],[Access V1 +W1 + X1]]&gt;=1),1,0)</f>
        <v>0</v>
      </c>
      <c r="AB2618" s="10" t="str">
        <f>Tableau1[[#This Row],[DOI]]</f>
        <v>doi: 10.1371/journal.pone.0185874</v>
      </c>
      <c r="AC2618" s="13" t="str">
        <f>Tableau1[[#This Row],[Authors]]&amp;", "&amp;Tableau1[[#This Row],[Title]]&amp;" "&amp;Tableau1[[#This Row],[Journal]]&amp;". "&amp;Tableau1[[#This Row],[Year]]</f>
        <v>Naito T, Namiguchi K, Yoshikawa K, Miyamoto K, Mizoue S, Kawashima Y, Shiraishi A, Shiraga F., Factors affecting eye drop instillation in glaucoma patients with visual field defect. PLoS One. 2017</v>
      </c>
    </row>
    <row r="2619" spans="1:29" x14ac:dyDescent="0.3">
      <c r="A2619">
        <v>3476</v>
      </c>
      <c r="B2619" t="s">
        <v>6650</v>
      </c>
      <c r="C2619" t="s">
        <v>16892</v>
      </c>
      <c r="D2619" t="s">
        <v>27074</v>
      </c>
      <c r="E2619" t="s">
        <v>2490</v>
      </c>
      <c r="F2619" s="10"/>
      <c r="G2619">
        <v>2017</v>
      </c>
      <c r="J2619">
        <v>0.23495397652992123</v>
      </c>
      <c r="L2619" t="s">
        <v>37924</v>
      </c>
      <c r="M2619">
        <v>28579061</v>
      </c>
      <c r="Q2619" s="10"/>
      <c r="R2619" s="11">
        <f t="shared" si="80"/>
        <v>0</v>
      </c>
      <c r="U2619" s="11">
        <f t="shared" si="81"/>
        <v>0</v>
      </c>
      <c r="Y2619" s="11">
        <f>IF(SUM(Tableau1[[#This Row],[Other access]:[Sci-hub access]])&gt;=1,1,0)</f>
        <v>0</v>
      </c>
      <c r="Z2619" s="12">
        <f>IF(OR(Tableau1[[#This Row],[Access R1 + S1+ T1 ]]&gt;=1,Tableau1[[#This Row],[Access V1 +W1 + X1]]&gt;=1),1,0)</f>
        <v>0</v>
      </c>
      <c r="AB2619" s="10" t="str">
        <f>Tableau1[[#This Row],[DOI]]</f>
        <v>doi: 10.1016/j.ajo.2017.05.022</v>
      </c>
      <c r="AC2619" s="13" t="str">
        <f>Tableau1[[#This Row],[Authors]]&amp;", "&amp;Tableau1[[#This Row],[Title]]&amp;" "&amp;Tableau1[[#This Row],[Journal]]&amp;". "&amp;Tableau1[[#This Row],[Year]]</f>
        <v>Yokoi N, Georgiev GA, Kato H, Komuro A, Sonomura Y, Sotozono C, Tsubota K, Kinoshita S., Classification of Fluorescein Breakup Patterns: A Novel Method of Differential Diagnosis for Dry Eye. Am J Ophthalmol. 2017</v>
      </c>
    </row>
    <row r="2620" spans="1:29" x14ac:dyDescent="0.3">
      <c r="A2620">
        <v>1594</v>
      </c>
      <c r="B2620" t="s">
        <v>4846</v>
      </c>
      <c r="C2620" t="s">
        <v>15096</v>
      </c>
      <c r="D2620" t="s">
        <v>25267</v>
      </c>
      <c r="E2620" t="s">
        <v>34058</v>
      </c>
      <c r="F2620" s="10"/>
      <c r="G2620">
        <v>2017</v>
      </c>
      <c r="J2620">
        <v>0.23513682057916496</v>
      </c>
      <c r="L2620" t="s">
        <v>36073</v>
      </c>
      <c r="M2620">
        <v>28916029</v>
      </c>
      <c r="Q2620" s="10"/>
      <c r="R2620" s="11">
        <f t="shared" si="80"/>
        <v>0</v>
      </c>
      <c r="U2620" s="11">
        <f t="shared" si="81"/>
        <v>0</v>
      </c>
      <c r="Y2620" s="11">
        <f>IF(SUM(Tableau1[[#This Row],[Other access]:[Sci-hub access]])&gt;=1,1,0)</f>
        <v>0</v>
      </c>
      <c r="Z2620" s="12">
        <f>IF(OR(Tableau1[[#This Row],[Access R1 + S1+ T1 ]]&gt;=1,Tableau1[[#This Row],[Access V1 +W1 + X1]]&gt;=1),1,0)</f>
        <v>0</v>
      </c>
      <c r="AB2620" s="10" t="str">
        <f>Tableau1[[#This Row],[DOI]]</f>
        <v>doi: 10.1016/j.clindermatol.2017.06.005</v>
      </c>
      <c r="AC2620" s="13" t="str">
        <f>Tableau1[[#This Row],[Authors]]&amp;", "&amp;Tableau1[[#This Row],[Title]]&amp;" "&amp;Tableau1[[#This Row],[Journal]]&amp;". "&amp;Tableau1[[#This Row],[Year]]</f>
        <v>Qin R, Steel A, Fazel N., Oral mucosa biology and salivary biomarkers. Clin Dermatol. 2017</v>
      </c>
    </row>
    <row r="2621" spans="1:29" x14ac:dyDescent="0.3">
      <c r="A2621">
        <v>56</v>
      </c>
      <c r="B2621" t="s">
        <v>3319</v>
      </c>
      <c r="C2621" t="s">
        <v>13580</v>
      </c>
      <c r="D2621" t="s">
        <v>23739</v>
      </c>
      <c r="E2621" t="s">
        <v>2617</v>
      </c>
      <c r="F2621" s="10"/>
      <c r="G2621">
        <v>2018</v>
      </c>
      <c r="J2621">
        <v>0.2351854600445904</v>
      </c>
      <c r="L2621" t="s">
        <v>34574</v>
      </c>
      <c r="M2621">
        <v>29446439</v>
      </c>
      <c r="Q2621" s="10"/>
      <c r="R2621" s="11">
        <f t="shared" si="80"/>
        <v>0</v>
      </c>
      <c r="U2621" s="11">
        <f t="shared" si="81"/>
        <v>0</v>
      </c>
      <c r="Y2621" s="11">
        <f>IF(SUM(Tableau1[[#This Row],[Other access]:[Sci-hub access]])&gt;=1,1,0)</f>
        <v>0</v>
      </c>
      <c r="Z2621" s="12">
        <f>IF(OR(Tableau1[[#This Row],[Access R1 + S1+ T1 ]]&gt;=1,Tableau1[[#This Row],[Access V1 +W1 + X1]]&gt;=1),1,0)</f>
        <v>0</v>
      </c>
      <c r="AB2621" s="10" t="str">
        <f>Tableau1[[#This Row],[DOI]]</f>
        <v>doi: 10.1002/14651858.CD005023.pub3</v>
      </c>
      <c r="AC2621" s="13" t="str">
        <f>Tableau1[[#This Row],[Authors]]&amp;", "&amp;Tableau1[[#This Row],[Title]]&amp;" "&amp;Tableau1[[#This Row],[Journal]]&amp;". "&amp;Tableau1[[#This Row],[Year]]</f>
        <v>Evans JR, Morjaria P, Powell C., Vision screening for correctable visual acuity deficits in school-age children and adolescents. Cochrane Database Syst Rev. 2018</v>
      </c>
    </row>
    <row r="2622" spans="1:29" x14ac:dyDescent="0.3">
      <c r="A2622">
        <v>192</v>
      </c>
      <c r="B2622" t="s">
        <v>3455</v>
      </c>
      <c r="C2622" t="s">
        <v>13716</v>
      </c>
      <c r="D2622" t="s">
        <v>23875</v>
      </c>
      <c r="E2622" t="s">
        <v>2462</v>
      </c>
      <c r="F2622" s="10"/>
      <c r="G2622">
        <v>2018</v>
      </c>
      <c r="J2622">
        <v>0.23521430771442209</v>
      </c>
      <c r="L2622" t="s">
        <v>34705</v>
      </c>
      <c r="M2622">
        <v>29357819</v>
      </c>
      <c r="Q2622" s="10"/>
      <c r="R2622" s="11">
        <f t="shared" si="80"/>
        <v>0</v>
      </c>
      <c r="U2622" s="11">
        <f t="shared" si="81"/>
        <v>0</v>
      </c>
      <c r="Y2622" s="11">
        <f>IF(SUM(Tableau1[[#This Row],[Other access]:[Sci-hub access]])&gt;=1,1,0)</f>
        <v>0</v>
      </c>
      <c r="Z2622" s="12">
        <f>IF(OR(Tableau1[[#This Row],[Access R1 + S1+ T1 ]]&gt;=1,Tableau1[[#This Row],[Access V1 +W1 + X1]]&gt;=1),1,0)</f>
        <v>0</v>
      </c>
      <c r="AB2622" s="10" t="str">
        <f>Tableau1[[#This Row],[DOI]]</f>
        <v>doi: 10.1186/s12886-018-0684-7</v>
      </c>
      <c r="AC2622" s="13" t="str">
        <f>Tableau1[[#This Row],[Authors]]&amp;", "&amp;Tableau1[[#This Row],[Title]]&amp;" "&amp;Tableau1[[#This Row],[Journal]]&amp;". "&amp;Tableau1[[#This Row],[Year]]</f>
        <v>Kodama-Takahashi A, Fukuda M, Sugioka K, Kobayashi A, Shimomura Y., Spontaneous reattachment of dislocated endothelial graft after non-Descemet stripping automated endothelial keratoplasty: a case report. BMC Ophthalmol. 2018</v>
      </c>
    </row>
    <row r="2623" spans="1:29" x14ac:dyDescent="0.3">
      <c r="A2623">
        <v>6949</v>
      </c>
      <c r="B2623" t="s">
        <v>9816</v>
      </c>
      <c r="C2623" t="s">
        <v>20019</v>
      </c>
      <c r="D2623" t="s">
        <v>30250</v>
      </c>
      <c r="E2623" t="s">
        <v>2462</v>
      </c>
      <c r="F2623" s="10"/>
      <c r="G2623">
        <v>2017</v>
      </c>
      <c r="J2623">
        <v>0.23527375740837297</v>
      </c>
      <c r="L2623" t="s">
        <v>41307</v>
      </c>
      <c r="M2623">
        <v>28143466</v>
      </c>
      <c r="Q2623" s="10"/>
      <c r="R2623" s="11">
        <f t="shared" si="80"/>
        <v>0</v>
      </c>
      <c r="U2623" s="11">
        <f t="shared" si="81"/>
        <v>0</v>
      </c>
      <c r="Y2623" s="11">
        <f>IF(SUM(Tableau1[[#This Row],[Other access]:[Sci-hub access]])&gt;=1,1,0)</f>
        <v>0</v>
      </c>
      <c r="Z2623" s="12">
        <f>IF(OR(Tableau1[[#This Row],[Access R1 + S1+ T1 ]]&gt;=1,Tableau1[[#This Row],[Access V1 +W1 + X1]]&gt;=1),1,0)</f>
        <v>0</v>
      </c>
      <c r="AB2623" s="10" t="str">
        <f>Tableau1[[#This Row],[DOI]]</f>
        <v>doi: 10.1186/s12886-017-0403-9</v>
      </c>
      <c r="AC2623" s="13" t="str">
        <f>Tableau1[[#This Row],[Authors]]&amp;", "&amp;Tableau1[[#This Row],[Title]]&amp;" "&amp;Tableau1[[#This Row],[Journal]]&amp;". "&amp;Tableau1[[#This Row],[Year]]</f>
        <v>Cheng J, Zhai H, Wang J, Duan H, Zhou Q., Long-term outcome of allogeneic cultivated limbal epithelial transplantation for symblepharon caused by severe ocular burns. BMC Ophthalmol. 2017</v>
      </c>
    </row>
    <row r="2624" spans="1:29" x14ac:dyDescent="0.3">
      <c r="A2624">
        <v>7430</v>
      </c>
      <c r="B2624" t="s">
        <v>10237</v>
      </c>
      <c r="C2624" t="s">
        <v>20439</v>
      </c>
      <c r="D2624" t="s">
        <v>30672</v>
      </c>
      <c r="E2624" t="s">
        <v>34015</v>
      </c>
      <c r="F2624" s="10"/>
      <c r="G2624">
        <v>2017</v>
      </c>
      <c r="J2624">
        <v>0.23527898293385174</v>
      </c>
      <c r="L2624" t="s">
        <v>41786</v>
      </c>
      <c r="M2624">
        <v>28095092</v>
      </c>
      <c r="Q2624" s="10"/>
      <c r="R2624" s="11">
        <f t="shared" si="80"/>
        <v>0</v>
      </c>
      <c r="U2624" s="11">
        <f t="shared" si="81"/>
        <v>0</v>
      </c>
      <c r="Y2624" s="11">
        <f>IF(SUM(Tableau1[[#This Row],[Other access]:[Sci-hub access]])&gt;=1,1,0)</f>
        <v>0</v>
      </c>
      <c r="Z2624" s="12">
        <f>IF(OR(Tableau1[[#This Row],[Access R1 + S1+ T1 ]]&gt;=1,Tableau1[[#This Row],[Access V1 +W1 + X1]]&gt;=1),1,0)</f>
        <v>0</v>
      </c>
      <c r="AB2624" s="10" t="str">
        <f>Tableau1[[#This Row],[DOI]]</f>
        <v>doi: 10.1080/13816810.2016.1244695</v>
      </c>
      <c r="AC2624" s="13" t="str">
        <f>Tableau1[[#This Row],[Authors]]&amp;", "&amp;Tableau1[[#This Row],[Title]]&amp;" "&amp;Tableau1[[#This Row],[Journal]]&amp;". "&amp;Tableau1[[#This Row],[Year]]</f>
        <v>Abramson DH, Fabius AW, Francis JH, Marr BP, Dunkel IJ, Brodie SE, Escuder A, Gobin YP., Ophthalmic artery chemosurgery for eyes with advanced retinoblastoma. Ophthalmic Genet. 2017</v>
      </c>
    </row>
    <row r="2625" spans="1:29" x14ac:dyDescent="0.3">
      <c r="A2625">
        <v>527</v>
      </c>
      <c r="B2625" t="s">
        <v>3790</v>
      </c>
      <c r="C2625" t="s">
        <v>14047</v>
      </c>
      <c r="D2625" t="s">
        <v>24210</v>
      </c>
      <c r="E2625" t="s">
        <v>2464</v>
      </c>
      <c r="F2625" s="10"/>
      <c r="G2625">
        <v>2018</v>
      </c>
      <c r="J2625">
        <v>0.2354930279651869</v>
      </c>
      <c r="L2625" t="s">
        <v>35028</v>
      </c>
      <c r="M2625">
        <v>29194069</v>
      </c>
      <c r="Q2625" s="10"/>
      <c r="R2625" s="11">
        <f t="shared" si="80"/>
        <v>0</v>
      </c>
      <c r="U2625" s="11">
        <f t="shared" si="81"/>
        <v>0</v>
      </c>
      <c r="Y2625" s="11">
        <f>IF(SUM(Tableau1[[#This Row],[Other access]:[Sci-hub access]])&gt;=1,1,0)</f>
        <v>0</v>
      </c>
      <c r="Z2625" s="12">
        <f>IF(OR(Tableau1[[#This Row],[Access R1 + S1+ T1 ]]&gt;=1,Tableau1[[#This Row],[Access V1 +W1 + X1]]&gt;=1),1,0)</f>
        <v>0</v>
      </c>
      <c r="AB2625" s="10" t="str">
        <f>Tableau1[[#This Row],[DOI]]</f>
        <v>doi: 10.1097/ICU.0000000000000453</v>
      </c>
      <c r="AC2625" s="13" t="str">
        <f>Tableau1[[#This Row],[Authors]]&amp;", "&amp;Tableau1[[#This Row],[Title]]&amp;" "&amp;Tableau1[[#This Row],[Journal]]&amp;". "&amp;Tableau1[[#This Row],[Year]]</f>
        <v>Napier ML, Azuara-Blanco A., Changing patterns in treatment of angle closure glaucoma. Curr Opin Ophthalmol. 2018</v>
      </c>
    </row>
    <row r="2626" spans="1:29" x14ac:dyDescent="0.3">
      <c r="A2626">
        <v>8451</v>
      </c>
      <c r="B2626" t="s">
        <v>11130</v>
      </c>
      <c r="C2626" t="s">
        <v>21315</v>
      </c>
      <c r="D2626" t="s">
        <v>31569</v>
      </c>
      <c r="E2626" t="s">
        <v>2438</v>
      </c>
      <c r="F2626" s="10"/>
      <c r="G2626">
        <v>2017</v>
      </c>
      <c r="J2626">
        <v>0.23554906969173761</v>
      </c>
      <c r="L2626" t="s">
        <v>42790</v>
      </c>
      <c r="M2626">
        <v>27913445</v>
      </c>
      <c r="Q2626" s="10"/>
      <c r="R2626" s="11">
        <f t="shared" ref="R2626:R2689" si="82">IF(SUM(N2626:Q2626)&gt;0,1,0)</f>
        <v>0</v>
      </c>
      <c r="U2626" s="11">
        <f t="shared" ref="U2626:U2689" si="83">IF(SUM(R2626,T2626)&gt;0,1,0)</f>
        <v>0</v>
      </c>
      <c r="Y2626" s="11">
        <f>IF(SUM(Tableau1[[#This Row],[Other access]:[Sci-hub access]])&gt;=1,1,0)</f>
        <v>0</v>
      </c>
      <c r="Z2626" s="12">
        <f>IF(OR(Tableau1[[#This Row],[Access R1 + S1+ T1 ]]&gt;=1,Tableau1[[#This Row],[Access V1 +W1 + X1]]&gt;=1),1,0)</f>
        <v>0</v>
      </c>
      <c r="AB2626" s="10" t="str">
        <f>Tableau1[[#This Row],[DOI]]</f>
        <v>doi: 10.1136/bjophthalmol-2016-309178</v>
      </c>
      <c r="AC2626" s="13" t="str">
        <f>Tableau1[[#This Row],[Authors]]&amp;", "&amp;Tableau1[[#This Row],[Title]]&amp;" "&amp;Tableau1[[#This Row],[Journal]]&amp;". "&amp;Tableau1[[#This Row],[Year]]</f>
        <v>Kontos A, Williamson TH., Rate and risk factors for the conversion of fovea-on to fovea-off rhegmatogenous retinal detachment while awaiting surgery. Br J Ophthalmol. 2017</v>
      </c>
    </row>
    <row r="2627" spans="1:29" x14ac:dyDescent="0.3">
      <c r="A2627">
        <v>10081</v>
      </c>
      <c r="B2627" t="s">
        <v>12594</v>
      </c>
      <c r="C2627" t="s">
        <v>22762</v>
      </c>
      <c r="D2627" t="s">
        <v>33043</v>
      </c>
      <c r="E2627" t="s">
        <v>34347</v>
      </c>
      <c r="F2627" s="10"/>
      <c r="G2627">
        <v>2017</v>
      </c>
      <c r="J2627">
        <v>0.23554911458301941</v>
      </c>
      <c r="L2627" t="s">
        <v>44337</v>
      </c>
      <c r="M2627">
        <v>27475096</v>
      </c>
      <c r="Q2627" s="10"/>
      <c r="R2627" s="11">
        <f t="shared" si="82"/>
        <v>0</v>
      </c>
      <c r="U2627" s="11">
        <f t="shared" si="83"/>
        <v>0</v>
      </c>
      <c r="Y2627" s="11">
        <f>IF(SUM(Tableau1[[#This Row],[Other access]:[Sci-hub access]])&gt;=1,1,0)</f>
        <v>0</v>
      </c>
      <c r="Z2627" s="12">
        <f>IF(OR(Tableau1[[#This Row],[Access R1 + S1+ T1 ]]&gt;=1,Tableau1[[#This Row],[Access V1 +W1 + X1]]&gt;=1),1,0)</f>
        <v>0</v>
      </c>
      <c r="AB2627" s="10" t="str">
        <f>Tableau1[[#This Row],[DOI]]</f>
        <v>doi: 10.1007/s12026-016-8837-3</v>
      </c>
      <c r="AC2627" s="13" t="str">
        <f>Tableau1[[#This Row],[Authors]]&amp;", "&amp;Tableau1[[#This Row],[Title]]&amp;" "&amp;Tableau1[[#This Row],[Journal]]&amp;". "&amp;Tableau1[[#This Row],[Year]]</f>
        <v>Rizzo MI, Greco A, De Virgilio A, Gallo A, Taverniti L, Fusconi M, Conte M, Pagliuca G, Turchetta R, de Vincentiis M., Glaucoma: recent advances in the involvement of autoimmunity. Immunol Res. 2017</v>
      </c>
    </row>
    <row r="2628" spans="1:29" x14ac:dyDescent="0.3">
      <c r="A2628">
        <v>4254</v>
      </c>
      <c r="B2628" t="s">
        <v>7389</v>
      </c>
      <c r="C2628" t="s">
        <v>17625</v>
      </c>
      <c r="D2628" t="s">
        <v>27817</v>
      </c>
      <c r="E2628" t="s">
        <v>2479</v>
      </c>
      <c r="F2628" s="10"/>
      <c r="G2628">
        <v>2017</v>
      </c>
      <c r="J2628">
        <v>0.23555053961027883</v>
      </c>
      <c r="L2628" t="s">
        <v>38681</v>
      </c>
      <c r="M2628">
        <v>28463890</v>
      </c>
      <c r="Q2628" s="10"/>
      <c r="R2628" s="11">
        <f t="shared" si="82"/>
        <v>0</v>
      </c>
      <c r="U2628" s="11">
        <f t="shared" si="83"/>
        <v>0</v>
      </c>
      <c r="Y2628" s="11">
        <f>IF(SUM(Tableau1[[#This Row],[Other access]:[Sci-hub access]])&gt;=1,1,0)</f>
        <v>0</v>
      </c>
      <c r="Z2628" s="12">
        <f>IF(OR(Tableau1[[#This Row],[Access R1 + S1+ T1 ]]&gt;=1,Tableau1[[#This Row],[Access V1 +W1 + X1]]&gt;=1),1,0)</f>
        <v>0</v>
      </c>
      <c r="AB2628" s="10" t="str">
        <f>Tableau1[[#This Row],[DOI]]</f>
        <v>doi: 10.1097/ICO.0000000000001224</v>
      </c>
      <c r="AC2628" s="13" t="str">
        <f>Tableau1[[#This Row],[Authors]]&amp;", "&amp;Tableau1[[#This Row],[Title]]&amp;" "&amp;Tableau1[[#This Row],[Journal]]&amp;". "&amp;Tableau1[[#This Row],[Year]]</f>
        <v>Næser K, Savini G, Bregnhøj JF., Estimating Total Corneal Astigmatism From Anterior Corneal Data. Cornea. 2017</v>
      </c>
    </row>
    <row r="2629" spans="1:29" x14ac:dyDescent="0.3">
      <c r="A2629">
        <v>9264</v>
      </c>
      <c r="B2629" t="s">
        <v>11848</v>
      </c>
      <c r="C2629" t="s">
        <v>22023</v>
      </c>
      <c r="D2629" t="s">
        <v>32290</v>
      </c>
      <c r="E2629" t="s">
        <v>2514</v>
      </c>
      <c r="F2629" s="10"/>
      <c r="G2629">
        <v>2017</v>
      </c>
      <c r="J2629">
        <v>0.23558602843298138</v>
      </c>
      <c r="L2629" t="s">
        <v>43569</v>
      </c>
      <c r="M2629">
        <v>27751823</v>
      </c>
      <c r="Q2629" s="10"/>
      <c r="R2629" s="11">
        <f t="shared" si="82"/>
        <v>0</v>
      </c>
      <c r="U2629" s="11">
        <f t="shared" si="83"/>
        <v>0</v>
      </c>
      <c r="Y2629" s="11">
        <f>IF(SUM(Tableau1[[#This Row],[Other access]:[Sci-hub access]])&gt;=1,1,0)</f>
        <v>0</v>
      </c>
      <c r="Z2629" s="12">
        <f>IF(OR(Tableau1[[#This Row],[Access R1 + S1+ T1 ]]&gt;=1,Tableau1[[#This Row],[Access V1 +W1 + X1]]&gt;=1),1,0)</f>
        <v>0</v>
      </c>
      <c r="AB2629" s="10" t="str">
        <f>Tableau1[[#This Row],[DOI]]</f>
        <v>doi: 10.1016/j.survophthal.2016.10.003</v>
      </c>
      <c r="AC2629" s="13" t="str">
        <f>Tableau1[[#This Row],[Authors]]&amp;", "&amp;Tableau1[[#This Row],[Title]]&amp;" "&amp;Tableau1[[#This Row],[Journal]]&amp;". "&amp;Tableau1[[#This Row],[Year]]</f>
        <v>Ahnood D, Madhusudhan S, Tsaloumas MD, Waheed NK, Keane PA, Denniston AK., Punctate inner choroidopathy: A review. Surv Ophthalmol. 2017</v>
      </c>
    </row>
    <row r="2630" spans="1:29" x14ac:dyDescent="0.3">
      <c r="A2630">
        <v>324</v>
      </c>
      <c r="B2630" t="s">
        <v>3587</v>
      </c>
      <c r="C2630" t="s">
        <v>13848</v>
      </c>
      <c r="D2630" t="s">
        <v>24007</v>
      </c>
      <c r="E2630" t="s">
        <v>2462</v>
      </c>
      <c r="F2630" s="10"/>
      <c r="G2630">
        <v>2017</v>
      </c>
      <c r="J2630">
        <v>0.23570092329941372</v>
      </c>
      <c r="L2630" t="s">
        <v>34833</v>
      </c>
      <c r="M2630">
        <v>29258460</v>
      </c>
      <c r="Q2630" s="10"/>
      <c r="R2630" s="11">
        <f t="shared" si="82"/>
        <v>0</v>
      </c>
      <c r="U2630" s="11">
        <f t="shared" si="83"/>
        <v>0</v>
      </c>
      <c r="Y2630" s="11">
        <f>IF(SUM(Tableau1[[#This Row],[Other access]:[Sci-hub access]])&gt;=1,1,0)</f>
        <v>0</v>
      </c>
      <c r="Z2630" s="12">
        <f>IF(OR(Tableau1[[#This Row],[Access R1 + S1+ T1 ]]&gt;=1,Tableau1[[#This Row],[Access V1 +W1 + X1]]&gt;=1),1,0)</f>
        <v>0</v>
      </c>
      <c r="AB2630" s="10" t="str">
        <f>Tableau1[[#This Row],[DOI]]</f>
        <v>doi: 10.1186/s12886-017-0654-5</v>
      </c>
      <c r="AC2630" s="13" t="str">
        <f>Tableau1[[#This Row],[Authors]]&amp;", "&amp;Tableau1[[#This Row],[Title]]&amp;" "&amp;Tableau1[[#This Row],[Journal]]&amp;". "&amp;Tableau1[[#This Row],[Year]]</f>
        <v>Kohmoto R, Kobayashi T, Sato T, Kimura D, Fukumoto M, Tajiri K, Kida T, Ikeda T., A case of proliferative diabetic retinopathy in which scintillating particles appeared in the intravitreal cavity after laser photocoagulation. BMC Ophthalmol. 2017</v>
      </c>
    </row>
    <row r="2631" spans="1:29" x14ac:dyDescent="0.3">
      <c r="A2631">
        <v>2793</v>
      </c>
      <c r="B2631" t="s">
        <v>5997</v>
      </c>
      <c r="C2631" t="s">
        <v>16243</v>
      </c>
      <c r="D2631" t="s">
        <v>26421</v>
      </c>
      <c r="E2631" t="s">
        <v>2462</v>
      </c>
      <c r="F2631" s="10"/>
      <c r="G2631">
        <v>2017</v>
      </c>
      <c r="J2631">
        <v>0.23575899453774729</v>
      </c>
      <c r="L2631" t="s">
        <v>37252</v>
      </c>
      <c r="M2631">
        <v>28683793</v>
      </c>
      <c r="Q2631" s="10"/>
      <c r="R2631" s="11">
        <f t="shared" si="82"/>
        <v>0</v>
      </c>
      <c r="U2631" s="11">
        <f t="shared" si="83"/>
        <v>0</v>
      </c>
      <c r="Y2631" s="11">
        <f>IF(SUM(Tableau1[[#This Row],[Other access]:[Sci-hub access]])&gt;=1,1,0)</f>
        <v>0</v>
      </c>
      <c r="Z2631" s="12">
        <f>IF(OR(Tableau1[[#This Row],[Access R1 + S1+ T1 ]]&gt;=1,Tableau1[[#This Row],[Access V1 +W1 + X1]]&gt;=1),1,0)</f>
        <v>0</v>
      </c>
      <c r="AB2631" s="10" t="str">
        <f>Tableau1[[#This Row],[DOI]]</f>
        <v>doi: 10.1186/s12886-017-0507-2</v>
      </c>
      <c r="AC2631" s="13" t="str">
        <f>Tableau1[[#This Row],[Authors]]&amp;", "&amp;Tableau1[[#This Row],[Title]]&amp;" "&amp;Tableau1[[#This Row],[Journal]]&amp;". "&amp;Tableau1[[#This Row],[Year]]</f>
        <v>Jin HY, Wan T, Wu F, Yao K., Comparison of visual results and higher-order aberrations after small incision lenticule extraction (SMILE): high myopia vs. mild to moderate myopia. BMC Ophthalmol. 2017</v>
      </c>
    </row>
    <row r="2632" spans="1:29" ht="28.8" x14ac:dyDescent="0.3">
      <c r="A2632">
        <v>4983</v>
      </c>
      <c r="B2632" t="s">
        <v>8074</v>
      </c>
      <c r="C2632" t="s">
        <v>18303</v>
      </c>
      <c r="D2632" t="s">
        <v>28504</v>
      </c>
      <c r="E2632" t="s">
        <v>2490</v>
      </c>
      <c r="F2632" s="10"/>
      <c r="G2632">
        <v>2017</v>
      </c>
      <c r="J2632">
        <v>0.23581331171515618</v>
      </c>
      <c r="L2632" t="s">
        <v>39391</v>
      </c>
      <c r="M2632">
        <v>28385473</v>
      </c>
      <c r="Q2632" s="10"/>
      <c r="R2632" s="11">
        <f t="shared" si="82"/>
        <v>0</v>
      </c>
      <c r="U2632" s="11">
        <f t="shared" si="83"/>
        <v>0</v>
      </c>
      <c r="Y2632" s="11">
        <f>IF(SUM(Tableau1[[#This Row],[Other access]:[Sci-hub access]])&gt;=1,1,0)</f>
        <v>0</v>
      </c>
      <c r="Z2632" s="12">
        <f>IF(OR(Tableau1[[#This Row],[Access R1 + S1+ T1 ]]&gt;=1,Tableau1[[#This Row],[Access V1 +W1 + X1]]&gt;=1),1,0)</f>
        <v>0</v>
      </c>
      <c r="AB2632" s="10" t="str">
        <f>Tableau1[[#This Row],[DOI]]</f>
        <v>doi: 10.1016/j.ajo.2017.03.032</v>
      </c>
      <c r="AC2632" s="13" t="str">
        <f>Tableau1[[#This Row],[Authors]]&amp;", "&amp;Tableau1[[#This Row],[Title]]&amp;" "&amp;Tableau1[[#This Row],[Journal]]&amp;". "&amp;Tableau1[[#This Row],[Year]]</f>
        <v>Ray KJ, Lalitha P, Prajna NV, Rajaraman R, Krishnan T, Srinivasan M, Ryg P, McLeod S, Acharya NR, Lietman TM, Rose-Nussbaumer J; Mycotic Ulcer Treatment Trial Group.., The Utility of Repeat Culture in Fungal Corneal Ulcer Management: A Secondary Analysis of the MUTT-I Randomized Clinical Trial. Am J Ophthalmol. 2017</v>
      </c>
    </row>
    <row r="2633" spans="1:29" x14ac:dyDescent="0.3">
      <c r="A2633">
        <v>2979</v>
      </c>
      <c r="B2633" t="s">
        <v>6174</v>
      </c>
      <c r="C2633" t="s">
        <v>16419</v>
      </c>
      <c r="D2633" t="s">
        <v>26598</v>
      </c>
      <c r="E2633" t="s">
        <v>2640</v>
      </c>
      <c r="F2633" s="10"/>
      <c r="G2633">
        <v>2017</v>
      </c>
      <c r="J2633">
        <v>0.23614388583255053</v>
      </c>
      <c r="L2633" t="s">
        <v>37435</v>
      </c>
      <c r="M2633">
        <v>28656195</v>
      </c>
      <c r="Q2633" s="10"/>
      <c r="R2633" s="11">
        <f t="shared" si="82"/>
        <v>0</v>
      </c>
      <c r="U2633" s="11">
        <f t="shared" si="83"/>
        <v>0</v>
      </c>
      <c r="Y2633" s="11">
        <f>IF(SUM(Tableau1[[#This Row],[Other access]:[Sci-hub access]])&gt;=1,1,0)</f>
        <v>0</v>
      </c>
      <c r="Z2633" s="12">
        <f>IF(OR(Tableau1[[#This Row],[Access R1 + S1+ T1 ]]&gt;=1,Tableau1[[#This Row],[Access V1 +W1 + X1]]&gt;=1),1,0)</f>
        <v>0</v>
      </c>
      <c r="AB2633" s="10" t="str">
        <f>Tableau1[[#This Row],[DOI]]</f>
        <v>doi: 10.3892/mmr.2017.6809</v>
      </c>
      <c r="AC2633" s="13" t="str">
        <f>Tableau1[[#This Row],[Authors]]&amp;", "&amp;Tableau1[[#This Row],[Title]]&amp;" "&amp;Tableau1[[#This Row],[Journal]]&amp;". "&amp;Tableau1[[#This Row],[Year]]</f>
        <v>Ma X, Shang F, Zhang Q, Lin Q, Han S, Shan Y, Du J, Ling F, Zhang H, Xu G., MicroRNA-322 attenuates aluminum maltolate-induced apoptosis in the human SH-SY5Y neuroblastoma cell line. Mol Med Rep. 2017</v>
      </c>
    </row>
    <row r="2634" spans="1:29" x14ac:dyDescent="0.3">
      <c r="A2634">
        <v>8108</v>
      </c>
      <c r="B2634" t="s">
        <v>10828</v>
      </c>
      <c r="C2634" t="s">
        <v>21016</v>
      </c>
      <c r="D2634" t="s">
        <v>31266</v>
      </c>
      <c r="E2634" t="s">
        <v>2529</v>
      </c>
      <c r="F2634" s="10"/>
      <c r="G2634">
        <v>2017</v>
      </c>
      <c r="J2634">
        <v>0.23616536946066813</v>
      </c>
      <c r="L2634" t="s">
        <v>42455</v>
      </c>
      <c r="M2634">
        <v>27997250</v>
      </c>
      <c r="Q2634" s="10"/>
      <c r="R2634" s="11">
        <f t="shared" si="82"/>
        <v>0</v>
      </c>
      <c r="U2634" s="11">
        <f t="shared" si="83"/>
        <v>0</v>
      </c>
      <c r="Y2634" s="11">
        <f>IF(SUM(Tableau1[[#This Row],[Other access]:[Sci-hub access]])&gt;=1,1,0)</f>
        <v>0</v>
      </c>
      <c r="Z2634" s="12">
        <f>IF(OR(Tableau1[[#This Row],[Access R1 + S1+ T1 ]]&gt;=1,Tableau1[[#This Row],[Access V1 +W1 + X1]]&gt;=1),1,0)</f>
        <v>0</v>
      </c>
      <c r="AB2634" s="10" t="str">
        <f>Tableau1[[#This Row],[DOI]]</f>
        <v>doi: 10.3109/02713683.2016.1167920</v>
      </c>
      <c r="AC2634" s="13" t="str">
        <f>Tableau1[[#This Row],[Authors]]&amp;", "&amp;Tableau1[[#This Row],[Title]]&amp;" "&amp;Tableau1[[#This Row],[Journal]]&amp;". "&amp;Tableau1[[#This Row],[Year]]</f>
        <v>Yang W, Zhang L., Association of Tear Film Stability and Corneal Surface Temperature in Pudong Patients. Curr Eye Res. 2017</v>
      </c>
    </row>
    <row r="2635" spans="1:29" x14ac:dyDescent="0.3">
      <c r="A2635">
        <v>4646</v>
      </c>
      <c r="B2635" t="s">
        <v>7764</v>
      </c>
      <c r="C2635" t="s">
        <v>17997</v>
      </c>
      <c r="D2635" t="s">
        <v>28193</v>
      </c>
      <c r="E2635" t="s">
        <v>2835</v>
      </c>
      <c r="F2635" s="10"/>
      <c r="G2635">
        <v>2017</v>
      </c>
      <c r="J2635">
        <v>0.23617808479864433</v>
      </c>
      <c r="L2635" t="s">
        <v>39064</v>
      </c>
      <c r="M2635">
        <v>28423527</v>
      </c>
      <c r="Q2635" s="10"/>
      <c r="R2635" s="11">
        <f t="shared" si="82"/>
        <v>0</v>
      </c>
      <c r="U2635" s="11">
        <f t="shared" si="83"/>
        <v>0</v>
      </c>
      <c r="Y2635" s="11">
        <f>IF(SUM(Tableau1[[#This Row],[Other access]:[Sci-hub access]])&gt;=1,1,0)</f>
        <v>0</v>
      </c>
      <c r="Z2635" s="12">
        <f>IF(OR(Tableau1[[#This Row],[Access R1 + S1+ T1 ]]&gt;=1,Tableau1[[#This Row],[Access V1 +W1 + X1]]&gt;=1),1,0)</f>
        <v>0</v>
      </c>
      <c r="AB2635" s="10" t="str">
        <f>Tableau1[[#This Row],[DOI]]</f>
        <v>doi: 10.18632/oncotarget.15631</v>
      </c>
      <c r="AC2635" s="13" t="str">
        <f>Tableau1[[#This Row],[Authors]]&amp;", "&amp;Tableau1[[#This Row],[Title]]&amp;" "&amp;Tableau1[[#This Row],[Journal]]&amp;". "&amp;Tableau1[[#This Row],[Year]]</f>
        <v>Xu L, Zhang Y, Guo R, Shen W, Qi Y, Wang Q, Guo Z, Qi C, Yin H, Wang J., HES1 promotes extracellular matrix protein expression and inhibits proliferation and migration in human trabecular meshwork cells under oxidative stress. Oncotarget. 2017</v>
      </c>
    </row>
    <row r="2636" spans="1:29" x14ac:dyDescent="0.3">
      <c r="A2636">
        <v>10963</v>
      </c>
      <c r="B2636" t="s">
        <v>2399</v>
      </c>
      <c r="C2636" t="s">
        <v>2400</v>
      </c>
      <c r="D2636" t="s">
        <v>2401</v>
      </c>
      <c r="E2636" t="s">
        <v>2459</v>
      </c>
      <c r="F2636" s="10"/>
      <c r="G2636">
        <v>2017</v>
      </c>
      <c r="J2636">
        <v>0.2362650134160309</v>
      </c>
      <c r="L2636" t="s">
        <v>45204</v>
      </c>
      <c r="M2636">
        <v>26781722</v>
      </c>
      <c r="Q2636" s="10"/>
      <c r="R2636" s="11">
        <f t="shared" si="82"/>
        <v>0</v>
      </c>
      <c r="U2636" s="11">
        <f t="shared" si="83"/>
        <v>0</v>
      </c>
      <c r="Y2636" s="11">
        <f>IF(SUM(Tableau1[[#This Row],[Other access]:[Sci-hub access]])&gt;=1,1,0)</f>
        <v>0</v>
      </c>
      <c r="Z2636" s="12">
        <f>IF(OR(Tableau1[[#This Row],[Access R1 + S1+ T1 ]]&gt;=1,Tableau1[[#This Row],[Access V1 +W1 + X1]]&gt;=1),1,0)</f>
        <v>0</v>
      </c>
      <c r="AB2636" s="10" t="str">
        <f>Tableau1[[#This Row],[DOI]]</f>
        <v>doi: 10.1111/ajr.12277</v>
      </c>
      <c r="AC2636" s="13" t="str">
        <f>Tableau1[[#This Row],[Authors]]&amp;", "&amp;Tableau1[[#This Row],[Title]]&amp;" "&amp;Tableau1[[#This Row],[Journal]]&amp;". "&amp;Tableau1[[#This Row],[Year]]</f>
        <v>Razavi H, Copeland SP, Turner AW., Increasing the impact of teleophthalmology in Australia: Analysis of structural and economic drivers in a state service. Aust J Rural Health. 2017</v>
      </c>
    </row>
    <row r="2637" spans="1:29" x14ac:dyDescent="0.3">
      <c r="A2637">
        <v>4930</v>
      </c>
      <c r="B2637" t="s">
        <v>8026</v>
      </c>
      <c r="C2637" t="s">
        <v>18255</v>
      </c>
      <c r="D2637" t="s">
        <v>28456</v>
      </c>
      <c r="E2637" t="s">
        <v>2532</v>
      </c>
      <c r="F2637" s="10"/>
      <c r="G2637">
        <v>2017</v>
      </c>
      <c r="J2637">
        <v>0.2362823089828473</v>
      </c>
      <c r="L2637" t="s">
        <v>39339</v>
      </c>
      <c r="M2637">
        <v>28389894</v>
      </c>
      <c r="Q2637" s="10"/>
      <c r="R2637" s="11">
        <f t="shared" si="82"/>
        <v>0</v>
      </c>
      <c r="U2637" s="11">
        <f t="shared" si="83"/>
        <v>0</v>
      </c>
      <c r="Y2637" s="11">
        <f>IF(SUM(Tableau1[[#This Row],[Other access]:[Sci-hub access]])&gt;=1,1,0)</f>
        <v>0</v>
      </c>
      <c r="Z2637" s="12">
        <f>IF(OR(Tableau1[[#This Row],[Access R1 + S1+ T1 ]]&gt;=1,Tableau1[[#This Row],[Access V1 +W1 + X1]]&gt;=1),1,0)</f>
        <v>0</v>
      </c>
      <c r="AB2637" s="10" t="str">
        <f>Tableau1[[#This Row],[DOI]]</f>
        <v>doi: 10.1007/s10384-017-0514-0</v>
      </c>
      <c r="AC2637" s="13" t="str">
        <f>Tableau1[[#This Row],[Authors]]&amp;", "&amp;Tableau1[[#This Row],[Title]]&amp;" "&amp;Tableau1[[#This Row],[Journal]]&amp;". "&amp;Tableau1[[#This Row],[Year]]</f>
        <v>Sa HS, Seo JW, Kang S., Upper fornix approach combined with a superior lateral cantholysis: a minimally invasive approach to the superonasal intraconal space. Jpn J Ophthalmol. 2017</v>
      </c>
    </row>
    <row r="2638" spans="1:29" x14ac:dyDescent="0.3">
      <c r="A2638">
        <v>1883</v>
      </c>
      <c r="B2638" t="s">
        <v>5127</v>
      </c>
      <c r="C2638" t="s">
        <v>15373</v>
      </c>
      <c r="D2638" t="s">
        <v>25549</v>
      </c>
      <c r="E2638" t="s">
        <v>2495</v>
      </c>
      <c r="F2638" s="10"/>
      <c r="G2638">
        <v>2017</v>
      </c>
      <c r="J2638">
        <v>0.2366479565314844</v>
      </c>
      <c r="L2638" t="s">
        <v>36355</v>
      </c>
      <c r="M2638">
        <v>28858005</v>
      </c>
      <c r="Q2638" s="10"/>
      <c r="R2638" s="11">
        <f t="shared" si="82"/>
        <v>0</v>
      </c>
      <c r="U2638" s="11">
        <f t="shared" si="83"/>
        <v>0</v>
      </c>
      <c r="Y2638" s="11">
        <f>IF(SUM(Tableau1[[#This Row],[Other access]:[Sci-hub access]])&gt;=1,1,0)</f>
        <v>0</v>
      </c>
      <c r="Z2638" s="12">
        <f>IF(OR(Tableau1[[#This Row],[Access R1 + S1+ T1 ]]&gt;=1,Tableau1[[#This Row],[Access V1 +W1 + X1]]&gt;=1),1,0)</f>
        <v>0</v>
      </c>
      <c r="AB2638" s="10" t="str">
        <f>Tableau1[[#This Row],[DOI]]</f>
        <v>doi: 10.1097/OPX.0000000000001129</v>
      </c>
      <c r="AC2638" s="13" t="str">
        <f>Tableau1[[#This Row],[Authors]]&amp;", "&amp;Tableau1[[#This Row],[Title]]&amp;" "&amp;Tableau1[[#This Row],[Journal]]&amp;". "&amp;Tableau1[[#This Row],[Year]]</f>
        <v>Chao C, Stapleton F, Willcox MDP, Golebiowski B, Richdale K., Preinflammatory Signs in Established Reusable and Disposable Contact Lens Wearers. Optom Vis Sci. 2017</v>
      </c>
    </row>
    <row r="2639" spans="1:29" x14ac:dyDescent="0.3">
      <c r="A2639">
        <v>6961</v>
      </c>
      <c r="B2639" t="s">
        <v>9826</v>
      </c>
      <c r="C2639" t="s">
        <v>20029</v>
      </c>
      <c r="D2639" t="s">
        <v>30260</v>
      </c>
      <c r="E2639" t="s">
        <v>2464</v>
      </c>
      <c r="F2639" s="10"/>
      <c r="G2639">
        <v>2017</v>
      </c>
      <c r="J2639">
        <v>0.23669850493361844</v>
      </c>
      <c r="L2639" t="s">
        <v>41319</v>
      </c>
      <c r="M2639">
        <v>28141763</v>
      </c>
      <c r="Q2639" s="10"/>
      <c r="R2639" s="11">
        <f t="shared" si="82"/>
        <v>0</v>
      </c>
      <c r="U2639" s="11">
        <f t="shared" si="83"/>
        <v>0</v>
      </c>
      <c r="Y2639" s="11">
        <f>IF(SUM(Tableau1[[#This Row],[Other access]:[Sci-hub access]])&gt;=1,1,0)</f>
        <v>0</v>
      </c>
      <c r="Z2639" s="12">
        <f>IF(OR(Tableau1[[#This Row],[Access R1 + S1+ T1 ]]&gt;=1,Tableau1[[#This Row],[Access V1 +W1 + X1]]&gt;=1),1,0)</f>
        <v>0</v>
      </c>
      <c r="AB2639" s="10" t="str">
        <f>Tableau1[[#This Row],[DOI]]</f>
        <v>doi: 10.1097/ICU.0000000000000358</v>
      </c>
      <c r="AC2639" s="13" t="str">
        <f>Tableau1[[#This Row],[Authors]]&amp;", "&amp;Tableau1[[#This Row],[Title]]&amp;" "&amp;Tableau1[[#This Row],[Journal]]&amp;". "&amp;Tableau1[[#This Row],[Year]]</f>
        <v>Foss AJ., Use of video games for the treatment of amblyopia. Curr Opin Ophthalmol. 2017</v>
      </c>
    </row>
    <row r="2640" spans="1:29" x14ac:dyDescent="0.3">
      <c r="A2640">
        <v>6166</v>
      </c>
      <c r="B2640" t="s">
        <v>9130</v>
      </c>
      <c r="C2640" t="s">
        <v>19344</v>
      </c>
      <c r="D2640" t="s">
        <v>29561</v>
      </c>
      <c r="E2640" t="s">
        <v>2443</v>
      </c>
      <c r="F2640" s="10"/>
      <c r="G2640">
        <v>2017</v>
      </c>
      <c r="J2640">
        <v>0.23672330608182479</v>
      </c>
      <c r="L2640" t="s">
        <v>40538</v>
      </c>
      <c r="M2640">
        <v>28241322</v>
      </c>
      <c r="Q2640" s="10"/>
      <c r="R2640" s="11">
        <f t="shared" si="82"/>
        <v>0</v>
      </c>
      <c r="U2640" s="11">
        <f t="shared" si="83"/>
        <v>0</v>
      </c>
      <c r="Y2640" s="11">
        <f>IF(SUM(Tableau1[[#This Row],[Other access]:[Sci-hub access]])&gt;=1,1,0)</f>
        <v>0</v>
      </c>
      <c r="Z2640" s="12">
        <f>IF(OR(Tableau1[[#This Row],[Access R1 + S1+ T1 ]]&gt;=1,Tableau1[[#This Row],[Access V1 +W1 + X1]]&gt;=1),1,0)</f>
        <v>0</v>
      </c>
      <c r="AB2640" s="10" t="str">
        <f>Tableau1[[#This Row],[DOI]]</f>
        <v>doi: 10.1167/iovs.16-20637</v>
      </c>
      <c r="AC2640" s="13" t="str">
        <f>Tableau1[[#This Row],[Authors]]&amp;", "&amp;Tableau1[[#This Row],[Title]]&amp;" "&amp;Tableau1[[#This Row],[Journal]]&amp;". "&amp;Tableau1[[#This Row],[Year]]</f>
        <v>Lee H, Jo A, Kim HC., Three-Dimensional Analysis of Morphologic Changes and Visual Outcomes in Neovascular Age-Related Macular Degeneration. Invest Ophthalmol Vis Sci. 2017</v>
      </c>
    </row>
    <row r="2641" spans="1:29" x14ac:dyDescent="0.3">
      <c r="A2641">
        <v>3990</v>
      </c>
      <c r="B2641" t="s">
        <v>7143</v>
      </c>
      <c r="C2641" t="s">
        <v>17380</v>
      </c>
      <c r="D2641" t="s">
        <v>27570</v>
      </c>
      <c r="E2641" t="s">
        <v>2559</v>
      </c>
      <c r="F2641" s="10"/>
      <c r="G2641">
        <v>2017</v>
      </c>
      <c r="J2641">
        <v>0.23690017786362416</v>
      </c>
      <c r="L2641" t="s">
        <v>38430</v>
      </c>
      <c r="M2641">
        <v>28498263</v>
      </c>
      <c r="Q2641" s="10"/>
      <c r="R2641" s="11">
        <f t="shared" si="82"/>
        <v>0</v>
      </c>
      <c r="U2641" s="11">
        <f t="shared" si="83"/>
        <v>0</v>
      </c>
      <c r="Y2641" s="11">
        <f>IF(SUM(Tableau1[[#This Row],[Other access]:[Sci-hub access]])&gt;=1,1,0)</f>
        <v>0</v>
      </c>
      <c r="Z2641" s="12">
        <f>IF(OR(Tableau1[[#This Row],[Access R1 + S1+ T1 ]]&gt;=1,Tableau1[[#This Row],[Access V1 +W1 + X1]]&gt;=1),1,0)</f>
        <v>0</v>
      </c>
      <c r="AB2641" s="10" t="str">
        <f>Tableau1[[#This Row],[DOI]]</f>
        <v>doi: 10.1097/MAO.0000000000001441</v>
      </c>
      <c r="AC2641" s="13" t="str">
        <f>Tableau1[[#This Row],[Authors]]&amp;", "&amp;Tableau1[[#This Row],[Title]]&amp;" "&amp;Tableau1[[#This Row],[Journal]]&amp;". "&amp;Tableau1[[#This Row],[Year]]</f>
        <v>Hartel BP, van Nierop JWI, Huinck WJ, Rotteveel LJC, Mylanus EAM, Snik AF, Kunst HPM, Pennings RJE., Cochlear Implantation in Patients With Usher Syndrome Type IIa Increases Performance and Quality of Life. Otol Neurotol. 2017</v>
      </c>
    </row>
    <row r="2642" spans="1:29" x14ac:dyDescent="0.3">
      <c r="A2642">
        <v>1669</v>
      </c>
      <c r="B2642" t="s">
        <v>4921</v>
      </c>
      <c r="C2642" t="s">
        <v>15170</v>
      </c>
      <c r="D2642" t="s">
        <v>25342</v>
      </c>
      <c r="E2642" t="s">
        <v>34060</v>
      </c>
      <c r="F2642" s="10"/>
      <c r="G2642">
        <v>2017</v>
      </c>
      <c r="J2642">
        <v>0.23698458122037758</v>
      </c>
      <c r="L2642" t="s">
        <v>36148</v>
      </c>
      <c r="M2642">
        <v>28904216</v>
      </c>
      <c r="Q2642" s="10"/>
      <c r="R2642" s="11">
        <f t="shared" si="82"/>
        <v>0</v>
      </c>
      <c r="U2642" s="11">
        <f t="shared" si="83"/>
        <v>0</v>
      </c>
      <c r="Y2642" s="11">
        <f>IF(SUM(Tableau1[[#This Row],[Other access]:[Sci-hub access]])&gt;=1,1,0)</f>
        <v>0</v>
      </c>
      <c r="Z2642" s="12">
        <f>IF(OR(Tableau1[[#This Row],[Access R1 + S1+ T1 ]]&gt;=1,Tableau1[[#This Row],[Access V1 +W1 + X1]]&gt;=1),1,0)</f>
        <v>0</v>
      </c>
      <c r="AB2642" s="10" t="str">
        <f>Tableau1[[#This Row],[DOI]]</f>
        <v>doi: 10.3368/aoj.67.1.61</v>
      </c>
      <c r="AC2642" s="13" t="str">
        <f>Tableau1[[#This Row],[Authors]]&amp;", "&amp;Tableau1[[#This Row],[Title]]&amp;" "&amp;Tableau1[[#This Row],[Journal]]&amp;". "&amp;Tableau1[[#This Row],[Year]]</f>
        <v>Pihlblad MS, Reynolds JD., Anterior Segment Optical Coherence Tomography of Previously Operated Extraocular Muscles. Am Orthopt J. 2017</v>
      </c>
    </row>
    <row r="2643" spans="1:29" x14ac:dyDescent="0.3">
      <c r="A2643">
        <v>2375</v>
      </c>
      <c r="B2643" t="s">
        <v>5601</v>
      </c>
      <c r="C2643" t="s">
        <v>15846</v>
      </c>
      <c r="D2643" t="s">
        <v>26023</v>
      </c>
      <c r="E2643" t="s">
        <v>2508</v>
      </c>
      <c r="F2643" s="10"/>
      <c r="G2643">
        <v>2017</v>
      </c>
      <c r="J2643">
        <v>0.23711312155636022</v>
      </c>
      <c r="L2643" t="s">
        <v>36840</v>
      </c>
      <c r="M2643">
        <v>28756232</v>
      </c>
      <c r="Q2643" s="10"/>
      <c r="R2643" s="11">
        <f t="shared" si="82"/>
        <v>0</v>
      </c>
      <c r="U2643" s="11">
        <f t="shared" si="83"/>
        <v>0</v>
      </c>
      <c r="Y2643" s="11">
        <f>IF(SUM(Tableau1[[#This Row],[Other access]:[Sci-hub access]])&gt;=1,1,0)</f>
        <v>0</v>
      </c>
      <c r="Z2643" s="12">
        <f>IF(OR(Tableau1[[#This Row],[Access R1 + S1+ T1 ]]&gt;=1,Tableau1[[#This Row],[Access V1 +W1 + X1]]&gt;=1),1,0)</f>
        <v>0</v>
      </c>
      <c r="AB2643" s="10" t="str">
        <f>Tableau1[[#This Row],[DOI]]</f>
        <v>doi: 10.1016/j.bbrc.2017.07.144</v>
      </c>
      <c r="AC2643" s="13" t="str">
        <f>Tableau1[[#This Row],[Authors]]&amp;", "&amp;Tableau1[[#This Row],[Title]]&amp;" "&amp;Tableau1[[#This Row],[Journal]]&amp;". "&amp;Tableau1[[#This Row],[Year]]</f>
        <v>Luo LH, Li DM, Wang YL, Wang K, Gao LX, Li S, Yang JG, Li CL, Feng W, Guo H., Tim3/galectin-9 alleviates the inflammation of TAO patients via suppressing Akt/NF-kB signaling pathway. Biochem Biophys Res Commun. 2017</v>
      </c>
    </row>
    <row r="2644" spans="1:29" x14ac:dyDescent="0.3">
      <c r="A2644">
        <v>1245</v>
      </c>
      <c r="B2644" t="s">
        <v>4507</v>
      </c>
      <c r="C2644" t="s">
        <v>14760</v>
      </c>
      <c r="D2644" t="s">
        <v>24928</v>
      </c>
      <c r="E2644" t="s">
        <v>2451</v>
      </c>
      <c r="F2644" s="10"/>
      <c r="G2644">
        <v>2017</v>
      </c>
      <c r="J2644">
        <v>0.23714050158585298</v>
      </c>
      <c r="L2644" t="s">
        <v>35732</v>
      </c>
      <c r="M2644">
        <v>28985221</v>
      </c>
      <c r="Q2644" s="10"/>
      <c r="R2644" s="11">
        <f t="shared" si="82"/>
        <v>0</v>
      </c>
      <c r="U2644" s="11">
        <f t="shared" si="83"/>
        <v>0</v>
      </c>
      <c r="Y2644" s="11">
        <f>IF(SUM(Tableau1[[#This Row],[Other access]:[Sci-hub access]])&gt;=1,1,0)</f>
        <v>0</v>
      </c>
      <c r="Z2644" s="12">
        <f>IF(OR(Tableau1[[#This Row],[Access R1 + S1+ T1 ]]&gt;=1,Tableau1[[#This Row],[Access V1 +W1 + X1]]&gt;=1),1,0)</f>
        <v>0</v>
      </c>
      <c r="AB2644" s="10" t="str">
        <f>Tableau1[[#This Row],[DOI]]</f>
        <v>doi: 10.1371/journal.pone.0184863</v>
      </c>
      <c r="AC2644" s="13" t="str">
        <f>Tableau1[[#This Row],[Authors]]&amp;", "&amp;Tableau1[[#This Row],[Title]]&amp;" "&amp;Tableau1[[#This Row],[Journal]]&amp;". "&amp;Tableau1[[#This Row],[Year]]</f>
        <v>Kim JS, Yang HK, Hwang JM., Long-term outcomes of augmented unilateral recess-resect procedure in children with intermittent exotropia. PLoS One. 2017</v>
      </c>
    </row>
    <row r="2645" spans="1:29" x14ac:dyDescent="0.3">
      <c r="A2645">
        <v>2420</v>
      </c>
      <c r="B2645" t="s">
        <v>5645</v>
      </c>
      <c r="C2645" t="s">
        <v>15890</v>
      </c>
      <c r="D2645" t="s">
        <v>26067</v>
      </c>
      <c r="E2645" t="s">
        <v>2479</v>
      </c>
      <c r="F2645" s="10"/>
      <c r="G2645">
        <v>2017</v>
      </c>
      <c r="J2645">
        <v>0.23716876105259543</v>
      </c>
      <c r="L2645" t="s">
        <v>36885</v>
      </c>
      <c r="M2645">
        <v>28749897</v>
      </c>
      <c r="Q2645" s="10"/>
      <c r="R2645" s="11">
        <f t="shared" si="82"/>
        <v>0</v>
      </c>
      <c r="U2645" s="11">
        <f t="shared" si="83"/>
        <v>0</v>
      </c>
      <c r="Y2645" s="11">
        <f>IF(SUM(Tableau1[[#This Row],[Other access]:[Sci-hub access]])&gt;=1,1,0)</f>
        <v>0</v>
      </c>
      <c r="Z2645" s="12">
        <f>IF(OR(Tableau1[[#This Row],[Access R1 + S1+ T1 ]]&gt;=1,Tableau1[[#This Row],[Access V1 +W1 + X1]]&gt;=1),1,0)</f>
        <v>0</v>
      </c>
      <c r="AB2645" s="10" t="str">
        <f>Tableau1[[#This Row],[DOI]]</f>
        <v>doi: 10.1097/ICO.0000000000001310</v>
      </c>
      <c r="AC2645" s="13" t="str">
        <f>Tableau1[[#This Row],[Authors]]&amp;", "&amp;Tableau1[[#This Row],[Title]]&amp;" "&amp;Tableau1[[#This Row],[Journal]]&amp;". "&amp;Tableau1[[#This Row],[Year]]</f>
        <v>Rathi VM, Taneja M, Dumpati S, Mandathara PS, Sangwan VS., Role of Scleral Contact Lenses in Management of Coexisting Keratoconus and Stevens-Johnson Syndrome. Cornea. 2017</v>
      </c>
    </row>
    <row r="2646" spans="1:29" x14ac:dyDescent="0.3">
      <c r="A2646">
        <v>3126</v>
      </c>
      <c r="B2646" t="s">
        <v>6315</v>
      </c>
      <c r="C2646" t="s">
        <v>16558</v>
      </c>
      <c r="D2646" t="s">
        <v>26739</v>
      </c>
      <c r="E2646" t="s">
        <v>2443</v>
      </c>
      <c r="F2646" s="10"/>
      <c r="G2646">
        <v>2017</v>
      </c>
      <c r="J2646">
        <v>0.2371915295228697</v>
      </c>
      <c r="L2646" t="s">
        <v>37580</v>
      </c>
      <c r="M2646">
        <v>28632846</v>
      </c>
      <c r="Q2646" s="10"/>
      <c r="R2646" s="11">
        <f t="shared" si="82"/>
        <v>0</v>
      </c>
      <c r="U2646" s="11">
        <f t="shared" si="83"/>
        <v>0</v>
      </c>
      <c r="Y2646" s="11">
        <f>IF(SUM(Tableau1[[#This Row],[Other access]:[Sci-hub access]])&gt;=1,1,0)</f>
        <v>0</v>
      </c>
      <c r="Z2646" s="12">
        <f>IF(OR(Tableau1[[#This Row],[Access R1 + S1+ T1 ]]&gt;=1,Tableau1[[#This Row],[Access V1 +W1 + X1]]&gt;=1),1,0)</f>
        <v>0</v>
      </c>
      <c r="AB2646" s="10" t="str">
        <f>Tableau1[[#This Row],[DOI]]</f>
        <v>doi: 10.1167/iovs.16-21007</v>
      </c>
      <c r="AC2646" s="13" t="str">
        <f>Tableau1[[#This Row],[Authors]]&amp;", "&amp;Tableau1[[#This Row],[Title]]&amp;" "&amp;Tableau1[[#This Row],[Journal]]&amp;". "&amp;Tableau1[[#This Row],[Year]]</f>
        <v>Chien CC, Huang CJ, Tien LT, Cheng YC, Ke CY, Lee YJ., Suppression of HSP27 Restores Retinal Function and Protects Photoreceptors From Apoptosis in a Light-Induced Retinal Degeneration Animal Model. Invest Ophthalmol Vis Sci. 2017</v>
      </c>
    </row>
    <row r="2647" spans="1:29" x14ac:dyDescent="0.3">
      <c r="A2647">
        <v>5647</v>
      </c>
      <c r="B2647" t="s">
        <v>8679</v>
      </c>
      <c r="C2647" t="s">
        <v>18899</v>
      </c>
      <c r="D2647" t="s">
        <v>29109</v>
      </c>
      <c r="E2647" t="s">
        <v>2458</v>
      </c>
      <c r="F2647" s="10"/>
      <c r="G2647">
        <v>2017</v>
      </c>
      <c r="J2647">
        <v>0.23729462142854874</v>
      </c>
      <c r="L2647" t="s">
        <v>40033</v>
      </c>
      <c r="M2647">
        <v>28301661</v>
      </c>
      <c r="Q2647" s="10"/>
      <c r="R2647" s="11">
        <f t="shared" si="82"/>
        <v>0</v>
      </c>
      <c r="U2647" s="11">
        <f t="shared" si="83"/>
        <v>0</v>
      </c>
      <c r="Y2647" s="11">
        <f>IF(SUM(Tableau1[[#This Row],[Other access]:[Sci-hub access]])&gt;=1,1,0)</f>
        <v>0</v>
      </c>
      <c r="Z2647" s="12">
        <f>IF(OR(Tableau1[[#This Row],[Access R1 + S1+ T1 ]]&gt;=1,Tableau1[[#This Row],[Access V1 +W1 + X1]]&gt;=1),1,0)</f>
        <v>0</v>
      </c>
      <c r="AB2647" s="10" t="str">
        <f>Tableau1[[#This Row],[DOI]]</f>
        <v>doi: 10.1001/jamaophthalmol.2017.0110</v>
      </c>
      <c r="AC2647" s="13" t="str">
        <f>Tableau1[[#This Row],[Authors]]&amp;", "&amp;Tableau1[[#This Row],[Title]]&amp;" "&amp;Tableau1[[#This Row],[Journal]]&amp;". "&amp;Tableau1[[#This Row],[Year]]</f>
        <v>Oke I, Alkharashi M, Petersen RA, Ashenberg A, Shah AS., Treatment of Ocular Pyogenic Granuloma With Topical Timolol. JAMA Ophthalmol. 2017</v>
      </c>
    </row>
    <row r="2648" spans="1:29" x14ac:dyDescent="0.3">
      <c r="A2648">
        <v>9024</v>
      </c>
      <c r="B2648" t="s">
        <v>11638</v>
      </c>
      <c r="C2648" t="s">
        <v>21816</v>
      </c>
      <c r="D2648" t="s">
        <v>32079</v>
      </c>
      <c r="E2648" t="s">
        <v>2463</v>
      </c>
      <c r="F2648" s="10"/>
      <c r="G2648">
        <v>2017</v>
      </c>
      <c r="J2648">
        <v>0.23735119145055361</v>
      </c>
      <c r="L2648" t="s">
        <v>43346</v>
      </c>
      <c r="M2648">
        <v>27791248</v>
      </c>
      <c r="Q2648" s="10"/>
      <c r="R2648" s="11">
        <f t="shared" si="82"/>
        <v>0</v>
      </c>
      <c r="U2648" s="11">
        <f t="shared" si="83"/>
        <v>0</v>
      </c>
      <c r="Y2648" s="11">
        <f>IF(SUM(Tableau1[[#This Row],[Other access]:[Sci-hub access]])&gt;=1,1,0)</f>
        <v>0</v>
      </c>
      <c r="Z2648" s="12">
        <f>IF(OR(Tableau1[[#This Row],[Access R1 + S1+ T1 ]]&gt;=1,Tableau1[[#This Row],[Access V1 +W1 + X1]]&gt;=1),1,0)</f>
        <v>0</v>
      </c>
      <c r="AB2648" s="10" t="str">
        <f>Tableau1[[#This Row],[DOI]]</f>
        <v>doi: 10.5301/ejo.5000894</v>
      </c>
      <c r="AC2648" s="13" t="str">
        <f>Tableau1[[#This Row],[Authors]]&amp;", "&amp;Tableau1[[#This Row],[Title]]&amp;" "&amp;Tableau1[[#This Row],[Journal]]&amp;". "&amp;Tableau1[[#This Row],[Year]]</f>
        <v>Gupta B, Neffendorf JE, Wong R, Laidlaw DAH, Williamson TH., Ethnic variation in vitreoretinal surgery: differences in clinical presentation and outcome. Eur J Ophthalmol. 2017</v>
      </c>
    </row>
    <row r="2649" spans="1:29" x14ac:dyDescent="0.3">
      <c r="A2649">
        <v>2034</v>
      </c>
      <c r="B2649" t="s">
        <v>5273</v>
      </c>
      <c r="C2649" t="s">
        <v>15519</v>
      </c>
      <c r="D2649" t="s">
        <v>25695</v>
      </c>
      <c r="E2649" t="s">
        <v>34015</v>
      </c>
      <c r="F2649" s="10"/>
      <c r="G2649">
        <v>2018</v>
      </c>
      <c r="J2649">
        <v>0.23740469658387886</v>
      </c>
      <c r="L2649" t="s">
        <v>36505</v>
      </c>
      <c r="M2649">
        <v>28829657</v>
      </c>
      <c r="Q2649" s="10"/>
      <c r="R2649" s="11">
        <f t="shared" si="82"/>
        <v>0</v>
      </c>
      <c r="U2649" s="11">
        <f t="shared" si="83"/>
        <v>0</v>
      </c>
      <c r="Y2649" s="11">
        <f>IF(SUM(Tableau1[[#This Row],[Other access]:[Sci-hub access]])&gt;=1,1,0)</f>
        <v>0</v>
      </c>
      <c r="Z2649" s="12">
        <f>IF(OR(Tableau1[[#This Row],[Access R1 + S1+ T1 ]]&gt;=1,Tableau1[[#This Row],[Access V1 +W1 + X1]]&gt;=1),1,0)</f>
        <v>0</v>
      </c>
      <c r="AB2649" s="10" t="str">
        <f>Tableau1[[#This Row],[DOI]]</f>
        <v>doi: 10.1080/13816810.2017.1342132</v>
      </c>
      <c r="AC2649" s="13" t="str">
        <f>Tableau1[[#This Row],[Authors]]&amp;", "&amp;Tableau1[[#This Row],[Title]]&amp;" "&amp;Tableau1[[#This Row],[Journal]]&amp;". "&amp;Tableau1[[#This Row],[Year]]</f>
        <v>Gong B, Shi Y, Qu C, Ye Z, Yin Y, Tan C, Shuai P, Li J, Guo X, Cheng Y, Yang Z, Lin Y, Liu X., Association of catalase polymorphisms with primary open-angle glaucoma in a Chinese population. Ophthalmic Genet. 2018</v>
      </c>
    </row>
    <row r="2650" spans="1:29" x14ac:dyDescent="0.3">
      <c r="A2650">
        <v>1120</v>
      </c>
      <c r="B2650" t="s">
        <v>4382</v>
      </c>
      <c r="C2650" t="s">
        <v>14636</v>
      </c>
      <c r="D2650" t="s">
        <v>24803</v>
      </c>
      <c r="E2650" t="s">
        <v>2613</v>
      </c>
      <c r="F2650" s="10"/>
      <c r="G2650">
        <v>2017</v>
      </c>
      <c r="J2650">
        <v>0.23748257252413307</v>
      </c>
      <c r="L2650" t="s">
        <v>35608</v>
      </c>
      <c r="M2650">
        <v>29022295</v>
      </c>
      <c r="Q2650" s="10"/>
      <c r="R2650" s="11">
        <f t="shared" si="82"/>
        <v>0</v>
      </c>
      <c r="U2650" s="11">
        <f t="shared" si="83"/>
        <v>0</v>
      </c>
      <c r="Y2650" s="11">
        <f>IF(SUM(Tableau1[[#This Row],[Other access]:[Sci-hub access]])&gt;=1,1,0)</f>
        <v>0</v>
      </c>
      <c r="Z2650" s="12">
        <f>IF(OR(Tableau1[[#This Row],[Access R1 + S1+ T1 ]]&gt;=1,Tableau1[[#This Row],[Access V1 +W1 + X1]]&gt;=1),1,0)</f>
        <v>0</v>
      </c>
      <c r="AB2650" s="10" t="str">
        <f>Tableau1[[#This Row],[DOI]]</f>
        <v>doi: 10.3341/kjo.2015.0143</v>
      </c>
      <c r="AC2650" s="13" t="str">
        <f>Tableau1[[#This Row],[Authors]]&amp;", "&amp;Tableau1[[#This Row],[Title]]&amp;" "&amp;Tableau1[[#This Row],[Journal]]&amp;". "&amp;Tableau1[[#This Row],[Year]]</f>
        <v>Pour EK, Pourreza H, Zamani KA, Mahmoudi A, Sadeghi AMM, Shadravan M, Karkhaneh R, Pour RR, Esfahani MR., Retinopathy of Prematurity-assist: Novel Software for Detecting Plus Disease. Korean J Ophthalmol. 2017</v>
      </c>
    </row>
    <row r="2651" spans="1:29" x14ac:dyDescent="0.3">
      <c r="A2651">
        <v>3624</v>
      </c>
      <c r="B2651" t="s">
        <v>6796</v>
      </c>
      <c r="C2651" t="s">
        <v>17037</v>
      </c>
      <c r="D2651" t="s">
        <v>27220</v>
      </c>
      <c r="E2651" t="s">
        <v>2529</v>
      </c>
      <c r="F2651" s="10"/>
      <c r="G2651">
        <v>2017</v>
      </c>
      <c r="J2651">
        <v>0.23760743464700618</v>
      </c>
      <c r="L2651" t="s">
        <v>38070</v>
      </c>
      <c r="M2651">
        <v>28557580</v>
      </c>
      <c r="Q2651" s="10"/>
      <c r="R2651" s="11">
        <f t="shared" si="82"/>
        <v>0</v>
      </c>
      <c r="U2651" s="11">
        <f t="shared" si="83"/>
        <v>0</v>
      </c>
      <c r="Y2651" s="11">
        <f>IF(SUM(Tableau1[[#This Row],[Other access]:[Sci-hub access]])&gt;=1,1,0)</f>
        <v>0</v>
      </c>
      <c r="Z2651" s="12">
        <f>IF(OR(Tableau1[[#This Row],[Access R1 + S1+ T1 ]]&gt;=1,Tableau1[[#This Row],[Access V1 +W1 + X1]]&gt;=1),1,0)</f>
        <v>0</v>
      </c>
      <c r="AB2651" s="10" t="str">
        <f>Tableau1[[#This Row],[DOI]]</f>
        <v>doi: 10.1080/02713683.2017.1307415</v>
      </c>
      <c r="AC2651" s="13" t="str">
        <f>Tableau1[[#This Row],[Authors]]&amp;", "&amp;Tableau1[[#This Row],[Title]]&amp;" "&amp;Tableau1[[#This Row],[Journal]]&amp;". "&amp;Tableau1[[#This Row],[Year]]</f>
        <v>Ramm L, Schwab B, Stodtmeister R, Hammer M, Sauer L, Spörl E, Pillunat LE, Terai N., Assessment of Optic Nerve Head Pallor in Primary Open-Angle Glaucoma Patients and Healthy Subjects. Curr Eye Res. 2017</v>
      </c>
    </row>
    <row r="2652" spans="1:29" x14ac:dyDescent="0.3">
      <c r="A2652">
        <v>3007</v>
      </c>
      <c r="B2652" t="s">
        <v>6200</v>
      </c>
      <c r="C2652" t="s">
        <v>16445</v>
      </c>
      <c r="D2652" t="s">
        <v>26624</v>
      </c>
      <c r="E2652" t="s">
        <v>2532</v>
      </c>
      <c r="F2652" s="10"/>
      <c r="G2652">
        <v>2017</v>
      </c>
      <c r="J2652">
        <v>0.2378160469524172</v>
      </c>
      <c r="L2652" t="s">
        <v>37462</v>
      </c>
      <c r="M2652">
        <v>28653193</v>
      </c>
      <c r="Q2652" s="10"/>
      <c r="R2652" s="11">
        <f t="shared" si="82"/>
        <v>0</v>
      </c>
      <c r="U2652" s="11">
        <f t="shared" si="83"/>
        <v>0</v>
      </c>
      <c r="Y2652" s="11">
        <f>IF(SUM(Tableau1[[#This Row],[Other access]:[Sci-hub access]])&gt;=1,1,0)</f>
        <v>0</v>
      </c>
      <c r="Z2652" s="12">
        <f>IF(OR(Tableau1[[#This Row],[Access R1 + S1+ T1 ]]&gt;=1,Tableau1[[#This Row],[Access V1 +W1 + X1]]&gt;=1),1,0)</f>
        <v>0</v>
      </c>
      <c r="AB2652" s="10" t="str">
        <f>Tableau1[[#This Row],[DOI]]</f>
        <v>doi: 10.1007/s10384-017-0524-y</v>
      </c>
      <c r="AC2652" s="13" t="str">
        <f>Tableau1[[#This Row],[Authors]]&amp;", "&amp;Tableau1[[#This Row],[Title]]&amp;" "&amp;Tableau1[[#This Row],[Journal]]&amp;". "&amp;Tableau1[[#This Row],[Year]]</f>
        <v>Ohta Y, Takaseki S, Yoshitomi T., Effects of ripasudil hydrochloride hydrate (K-115), a Rho-kinase inhibitor, on ocular blood flow and ciliary artery smooth muscle contraction in rabbits. Jpn J Ophthalmol. 2017</v>
      </c>
    </row>
    <row r="2653" spans="1:29" x14ac:dyDescent="0.3">
      <c r="A2653">
        <v>6824</v>
      </c>
      <c r="B2653" t="s">
        <v>9703</v>
      </c>
      <c r="C2653" t="s">
        <v>19907</v>
      </c>
      <c r="D2653" t="s">
        <v>30137</v>
      </c>
      <c r="E2653" t="s">
        <v>2438</v>
      </c>
      <c r="F2653" s="10"/>
      <c r="G2653">
        <v>2017</v>
      </c>
      <c r="J2653">
        <v>0.23783054967804163</v>
      </c>
      <c r="L2653" t="s">
        <v>41184</v>
      </c>
      <c r="M2653">
        <v>28159770</v>
      </c>
      <c r="Q2653" s="10"/>
      <c r="R2653" s="11">
        <f t="shared" si="82"/>
        <v>0</v>
      </c>
      <c r="U2653" s="11">
        <f t="shared" si="83"/>
        <v>0</v>
      </c>
      <c r="Y2653" s="11">
        <f>IF(SUM(Tableau1[[#This Row],[Other access]:[Sci-hub access]])&gt;=1,1,0)</f>
        <v>0</v>
      </c>
      <c r="Z2653" s="12">
        <f>IF(OR(Tableau1[[#This Row],[Access R1 + S1+ T1 ]]&gt;=1,Tableau1[[#This Row],[Access V1 +W1 + X1]]&gt;=1),1,0)</f>
        <v>0</v>
      </c>
      <c r="AB2653" s="10" t="str">
        <f>Tableau1[[#This Row],[DOI]]</f>
        <v>doi: 10.1136/bjophthalmol-2016-309626</v>
      </c>
      <c r="AC2653" s="13" t="str">
        <f>Tableau1[[#This Row],[Authors]]&amp;", "&amp;Tableau1[[#This Row],[Title]]&amp;" "&amp;Tableau1[[#This Row],[Journal]]&amp;". "&amp;Tableau1[[#This Row],[Year]]</f>
        <v>Espensen CA, Jensen PK, Fog LS, Appelt AL, Klemp K, Fledelius HC, Specht L, Kiilgaard JF., Ultrasonic mirror image from ruthenium plaque facilitates calculation of uveal melanoma treatment dose. Br J Ophthalmol. 2017</v>
      </c>
    </row>
    <row r="2654" spans="1:29" x14ac:dyDescent="0.3">
      <c r="A2654">
        <v>5657</v>
      </c>
      <c r="B2654" t="s">
        <v>8689</v>
      </c>
      <c r="C2654" t="s">
        <v>18909</v>
      </c>
      <c r="D2654" t="s">
        <v>29119</v>
      </c>
      <c r="E2654" t="s">
        <v>2511</v>
      </c>
      <c r="F2654" s="10"/>
      <c r="G2654">
        <v>2017</v>
      </c>
      <c r="J2654">
        <v>0.23787739110800976</v>
      </c>
      <c r="L2654" t="s">
        <v>40042</v>
      </c>
      <c r="M2654">
        <v>28300746</v>
      </c>
      <c r="Q2654" s="10"/>
      <c r="R2654" s="11">
        <f t="shared" si="82"/>
        <v>0</v>
      </c>
      <c r="U2654" s="11">
        <f t="shared" si="83"/>
        <v>0</v>
      </c>
      <c r="Y2654" s="11">
        <f>IF(SUM(Tableau1[[#This Row],[Other access]:[Sci-hub access]])&gt;=1,1,0)</f>
        <v>0</v>
      </c>
      <c r="Z2654" s="12">
        <f>IF(OR(Tableau1[[#This Row],[Access R1 + S1+ T1 ]]&gt;=1,Tableau1[[#This Row],[Access V1 +W1 + X1]]&gt;=1),1,0)</f>
        <v>0</v>
      </c>
      <c r="AB2654" s="10" t="str">
        <f>Tableau1[[#This Row],[DOI]]</f>
        <v>doi: 10.4103/ijo.IJO_986_15</v>
      </c>
      <c r="AC2654" s="13" t="str">
        <f>Tableau1[[#This Row],[Authors]]&amp;", "&amp;Tableau1[[#This Row],[Title]]&amp;" "&amp;Tableau1[[#This Row],[Journal]]&amp;". "&amp;Tableau1[[#This Row],[Year]]</f>
        <v>Chakrabarty L., A unique case of keratoconus with Cogan-Reese syndrome and secondary glaucoma. Indian J Ophthalmol. 2017</v>
      </c>
    </row>
    <row r="2655" spans="1:29" x14ac:dyDescent="0.3">
      <c r="A2655">
        <v>1935</v>
      </c>
      <c r="B2655" t="s">
        <v>5177</v>
      </c>
      <c r="C2655" t="s">
        <v>15423</v>
      </c>
      <c r="D2655" t="s">
        <v>25599</v>
      </c>
      <c r="E2655" t="s">
        <v>34015</v>
      </c>
      <c r="F2655" s="10"/>
      <c r="G2655">
        <v>2018</v>
      </c>
      <c r="J2655">
        <v>0.23795784805723652</v>
      </c>
      <c r="L2655" t="s">
        <v>36406</v>
      </c>
      <c r="M2655">
        <v>28846052</v>
      </c>
      <c r="Q2655" s="10"/>
      <c r="R2655" s="11">
        <f t="shared" si="82"/>
        <v>0</v>
      </c>
      <c r="U2655" s="11">
        <f t="shared" si="83"/>
        <v>0</v>
      </c>
      <c r="Y2655" s="11">
        <f>IF(SUM(Tableau1[[#This Row],[Other access]:[Sci-hub access]])&gt;=1,1,0)</f>
        <v>0</v>
      </c>
      <c r="Z2655" s="12">
        <f>IF(OR(Tableau1[[#This Row],[Access R1 + S1+ T1 ]]&gt;=1,Tableau1[[#This Row],[Access V1 +W1 + X1]]&gt;=1),1,0)</f>
        <v>0</v>
      </c>
      <c r="AB2655" s="10" t="str">
        <f>Tableau1[[#This Row],[DOI]]</f>
        <v>doi: 10.1080/13816810.2017.1354382</v>
      </c>
      <c r="AC2655" s="13" t="str">
        <f>Tableau1[[#This Row],[Authors]]&amp;", "&amp;Tableau1[[#This Row],[Title]]&amp;" "&amp;Tableau1[[#This Row],[Journal]]&amp;". "&amp;Tableau1[[#This Row],[Year]]</f>
        <v>Lana TP, da Silva Costa SM, Ananina G, Hirata FE, Rim PHH, Medina FM, de Vasconcellos JPC, de Melo MB., Association of HTRA1 rs11200638 with age-related macular degeneration (AMD) in Brazilian patients. Ophthalmic Genet. 2018</v>
      </c>
    </row>
    <row r="2656" spans="1:29" x14ac:dyDescent="0.3">
      <c r="A2656">
        <v>4892</v>
      </c>
      <c r="B2656" t="s">
        <v>7992</v>
      </c>
      <c r="C2656" t="s">
        <v>18221</v>
      </c>
      <c r="D2656" t="s">
        <v>28422</v>
      </c>
      <c r="E2656" t="s">
        <v>34015</v>
      </c>
      <c r="F2656" s="10"/>
      <c r="G2656">
        <v>2017</v>
      </c>
      <c r="J2656">
        <v>0.23797518360784975</v>
      </c>
      <c r="L2656" t="s">
        <v>39302</v>
      </c>
      <c r="M2656">
        <v>28394650</v>
      </c>
      <c r="Q2656" s="10"/>
      <c r="R2656" s="11">
        <f t="shared" si="82"/>
        <v>0</v>
      </c>
      <c r="U2656" s="11">
        <f t="shared" si="83"/>
        <v>0</v>
      </c>
      <c r="Y2656" s="11">
        <f>IF(SUM(Tableau1[[#This Row],[Other access]:[Sci-hub access]])&gt;=1,1,0)</f>
        <v>0</v>
      </c>
      <c r="Z2656" s="12">
        <f>IF(OR(Tableau1[[#This Row],[Access R1 + S1+ T1 ]]&gt;=1,Tableau1[[#This Row],[Access V1 +W1 + X1]]&gt;=1),1,0)</f>
        <v>0</v>
      </c>
      <c r="AB2656" s="10" t="str">
        <f>Tableau1[[#This Row],[DOI]]</f>
        <v>doi: 10.1080/13816810.2017.1301964</v>
      </c>
      <c r="AC2656" s="13" t="str">
        <f>Tableau1[[#This Row],[Authors]]&amp;", "&amp;Tableau1[[#This Row],[Title]]&amp;" "&amp;Tableau1[[#This Row],[Journal]]&amp;". "&amp;Tableau1[[#This Row],[Year]]</f>
        <v>Everage NJ, Bai Y, Loop B, Volkova N, Liu N, Enger C., Diagnosed cataracts in patients with cystic fibrosis in a United States administrative database. Ophthalmic Genet. 2017</v>
      </c>
    </row>
    <row r="2657" spans="1:29" x14ac:dyDescent="0.3">
      <c r="A2657">
        <v>10109</v>
      </c>
      <c r="B2657" t="s">
        <v>12621</v>
      </c>
      <c r="C2657" t="s">
        <v>22788</v>
      </c>
      <c r="D2657" t="s">
        <v>33070</v>
      </c>
      <c r="E2657" t="s">
        <v>34246</v>
      </c>
      <c r="F2657" s="10"/>
      <c r="G2657">
        <v>2017</v>
      </c>
      <c r="J2657">
        <v>0.23806635084865524</v>
      </c>
      <c r="L2657" t="s">
        <v>44365</v>
      </c>
      <c r="M2657">
        <v>27469296</v>
      </c>
      <c r="Q2657" s="10"/>
      <c r="R2657" s="11">
        <f t="shared" si="82"/>
        <v>0</v>
      </c>
      <c r="U2657" s="11">
        <f t="shared" si="83"/>
        <v>0</v>
      </c>
      <c r="Y2657" s="11">
        <f>IF(SUM(Tableau1[[#This Row],[Other access]:[Sci-hub access]])&gt;=1,1,0)</f>
        <v>0</v>
      </c>
      <c r="Z2657" s="12">
        <f>IF(OR(Tableau1[[#This Row],[Access R1 + S1+ T1 ]]&gt;=1,Tableau1[[#This Row],[Access V1 +W1 + X1]]&gt;=1),1,0)</f>
        <v>0</v>
      </c>
      <c r="AB2657" s="10" t="str">
        <f>Tableau1[[#This Row],[DOI]]</f>
        <v>doi: 10.1016/j.jdiacomp.2016.06.027</v>
      </c>
      <c r="AC2657" s="13" t="str">
        <f>Tableau1[[#This Row],[Authors]]&amp;", "&amp;Tableau1[[#This Row],[Title]]&amp;" "&amp;Tableau1[[#This Row],[Journal]]&amp;". "&amp;Tableau1[[#This Row],[Year]]</f>
        <v>Praidou A, Harris M, Niakas D, Labiris G., Physical activity and its correlation to diabetic retinopathy. J Diabetes Complications. 2017</v>
      </c>
    </row>
    <row r="2658" spans="1:29" x14ac:dyDescent="0.3">
      <c r="A2658">
        <v>3741</v>
      </c>
      <c r="B2658" t="s">
        <v>6911</v>
      </c>
      <c r="C2658" t="s">
        <v>17151</v>
      </c>
      <c r="D2658" t="s">
        <v>27335</v>
      </c>
      <c r="E2658" t="s">
        <v>2889</v>
      </c>
      <c r="F2658" s="10"/>
      <c r="G2658">
        <v>2017</v>
      </c>
      <c r="J2658">
        <v>0.23806673822254243</v>
      </c>
      <c r="L2658" t="s">
        <v>38185</v>
      </c>
      <c r="M2658">
        <v>28539146</v>
      </c>
      <c r="Q2658" s="10"/>
      <c r="R2658" s="11">
        <f t="shared" si="82"/>
        <v>0</v>
      </c>
      <c r="U2658" s="11">
        <f t="shared" si="83"/>
        <v>0</v>
      </c>
      <c r="Y2658" s="11">
        <f>IF(SUM(Tableau1[[#This Row],[Other access]:[Sci-hub access]])&gt;=1,1,0)</f>
        <v>0</v>
      </c>
      <c r="Z2658" s="12">
        <f>IF(OR(Tableau1[[#This Row],[Access R1 + S1+ T1 ]]&gt;=1,Tableau1[[#This Row],[Access V1 +W1 + X1]]&gt;=1),1,0)</f>
        <v>0</v>
      </c>
      <c r="AB2658" s="10" t="str">
        <f>Tableau1[[#This Row],[DOI]]</f>
        <v>doi: 10.3357/AMHP.4729.2017</v>
      </c>
      <c r="AC2658" s="13" t="str">
        <f>Tableau1[[#This Row],[Authors]]&amp;", "&amp;Tableau1[[#This Row],[Title]]&amp;" "&amp;Tableau1[[#This Row],[Journal]]&amp;". "&amp;Tableau1[[#This Row],[Year]]</f>
        <v>Rebello A, Rodrigues B, Pereira M., Keratoconus in Civil Aviation Pilots in a Report of Six Cases. Aerosp Med Hum Perform. 2017</v>
      </c>
    </row>
    <row r="2659" spans="1:29" x14ac:dyDescent="0.3">
      <c r="A2659">
        <v>772</v>
      </c>
      <c r="B2659" t="s">
        <v>4035</v>
      </c>
      <c r="C2659" t="s">
        <v>14290</v>
      </c>
      <c r="D2659" t="s">
        <v>24455</v>
      </c>
      <c r="E2659" t="s">
        <v>2495</v>
      </c>
      <c r="F2659" s="10"/>
      <c r="G2659">
        <v>2017</v>
      </c>
      <c r="J2659">
        <v>0.23807256679291622</v>
      </c>
      <c r="L2659" t="s">
        <v>35265</v>
      </c>
      <c r="M2659">
        <v>29116953</v>
      </c>
      <c r="Q2659" s="10"/>
      <c r="R2659" s="11">
        <f t="shared" si="82"/>
        <v>0</v>
      </c>
      <c r="U2659" s="11">
        <f t="shared" si="83"/>
        <v>0</v>
      </c>
      <c r="Y2659" s="11">
        <f>IF(SUM(Tableau1[[#This Row],[Other access]:[Sci-hub access]])&gt;=1,1,0)</f>
        <v>0</v>
      </c>
      <c r="Z2659" s="12">
        <f>IF(OR(Tableau1[[#This Row],[Access R1 + S1+ T1 ]]&gt;=1,Tableau1[[#This Row],[Access V1 +W1 + X1]]&gt;=1),1,0)</f>
        <v>0</v>
      </c>
      <c r="AB2659" s="10" t="str">
        <f>Tableau1[[#This Row],[DOI]]</f>
        <v>doi: 10.1097/OPX.0000000000001147</v>
      </c>
      <c r="AC2659" s="13" t="str">
        <f>Tableau1[[#This Row],[Authors]]&amp;", "&amp;Tableau1[[#This Row],[Title]]&amp;" "&amp;Tableau1[[#This Row],[Journal]]&amp;". "&amp;Tableau1[[#This Row],[Year]]</f>
        <v>Lu Q, Guo Y, Yi J, Deng X, Yang Z, Yuan X, Deng H., Identification of an ND4 Mutation in Leber Hereditary Optic Neuropathy. Optom Vis Sci. 2017</v>
      </c>
    </row>
    <row r="2660" spans="1:29" x14ac:dyDescent="0.3">
      <c r="A2660">
        <v>6276</v>
      </c>
      <c r="B2660" t="s">
        <v>9232</v>
      </c>
      <c r="C2660" t="s">
        <v>19443</v>
      </c>
      <c r="D2660" t="s">
        <v>29663</v>
      </c>
      <c r="E2660" t="s">
        <v>34115</v>
      </c>
      <c r="F2660" s="10"/>
      <c r="G2660">
        <v>2017</v>
      </c>
      <c r="J2660">
        <v>0.23808169437311033</v>
      </c>
      <c r="L2660" t="s">
        <v>40646</v>
      </c>
      <c r="M2660">
        <v>28233435</v>
      </c>
      <c r="Q2660" s="10"/>
      <c r="R2660" s="11">
        <f t="shared" si="82"/>
        <v>0</v>
      </c>
      <c r="U2660" s="11">
        <f t="shared" si="83"/>
        <v>0</v>
      </c>
      <c r="Y2660" s="11">
        <f>IF(SUM(Tableau1[[#This Row],[Other access]:[Sci-hub access]])&gt;=1,1,0)</f>
        <v>0</v>
      </c>
      <c r="Z2660" s="12">
        <f>IF(OR(Tableau1[[#This Row],[Access R1 + S1+ T1 ]]&gt;=1,Tableau1[[#This Row],[Access V1 +W1 + X1]]&gt;=1),1,0)</f>
        <v>0</v>
      </c>
      <c r="AB2660" s="10" t="str">
        <f>Tableau1[[#This Row],[DOI]]</f>
        <v>doi: 10.1111/ene.13266</v>
      </c>
      <c r="AC2660" s="13" t="str">
        <f>Tableau1[[#This Row],[Authors]]&amp;", "&amp;Tableau1[[#This Row],[Title]]&amp;" "&amp;Tableau1[[#This Row],[Journal]]&amp;". "&amp;Tableau1[[#This Row],[Year]]</f>
        <v>Jeong IH, Choi JY, Kim SH, Hyun JW, Joung A, Lee J, Kim HJ., Normal-appearing white matter demyelination in neuromyelitis optica spectrum disorder. Eur J Neurol. 2017</v>
      </c>
    </row>
    <row r="2661" spans="1:29" ht="28.8" x14ac:dyDescent="0.3">
      <c r="A2661">
        <v>2077</v>
      </c>
      <c r="B2661" t="s">
        <v>5316</v>
      </c>
      <c r="C2661" t="s">
        <v>15561</v>
      </c>
      <c r="D2661" t="s">
        <v>25738</v>
      </c>
      <c r="E2661" t="s">
        <v>2511</v>
      </c>
      <c r="F2661" s="10"/>
      <c r="G2661">
        <v>2017</v>
      </c>
      <c r="J2661">
        <v>0.2381424123672824</v>
      </c>
      <c r="L2661" t="s">
        <v>36548</v>
      </c>
      <c r="M2661">
        <v>28820164</v>
      </c>
      <c r="Q2661" s="10"/>
      <c r="R2661" s="11">
        <f t="shared" si="82"/>
        <v>0</v>
      </c>
      <c r="U2661" s="11">
        <f t="shared" si="83"/>
        <v>0</v>
      </c>
      <c r="Y2661" s="11">
        <f>IF(SUM(Tableau1[[#This Row],[Other access]:[Sci-hub access]])&gt;=1,1,0)</f>
        <v>0</v>
      </c>
      <c r="Z2661" s="12">
        <f>IF(OR(Tableau1[[#This Row],[Access R1 + S1+ T1 ]]&gt;=1,Tableau1[[#This Row],[Access V1 +W1 + X1]]&gt;=1),1,0)</f>
        <v>0</v>
      </c>
      <c r="AB2661" s="10" t="str">
        <f>Tableau1[[#This Row],[DOI]]</f>
        <v>doi: 10.4103/ijo.IJO_228_17</v>
      </c>
      <c r="AC2661" s="13" t="str">
        <f>Tableau1[[#This Row],[Authors]]&amp;", "&amp;Tableau1[[#This Row],[Title]]&amp;" "&amp;Tableau1[[#This Row],[Journal]]&amp;". "&amp;Tableau1[[#This Row],[Year]]</f>
        <v>Bawankar P, Das D, Tayab S, Kuri GC, Medhi J, Barman M, Soibam R, Bhattacharjee H, Deka P, Misra DK, Dhar S., Cyclophotocoagulation-induced sympathetic ophthalmia in a Coats' disease patient supported by histopathology and immunohistochemistry. Indian J Ophthalmol. 2017</v>
      </c>
    </row>
    <row r="2662" spans="1:29" x14ac:dyDescent="0.3">
      <c r="A2662">
        <v>5398</v>
      </c>
      <c r="B2662" t="s">
        <v>8450</v>
      </c>
      <c r="C2662" t="s">
        <v>18673</v>
      </c>
      <c r="D2662" t="s">
        <v>28880</v>
      </c>
      <c r="E2662" t="s">
        <v>34259</v>
      </c>
      <c r="F2662" s="10"/>
      <c r="G2662">
        <v>2017</v>
      </c>
      <c r="J2662">
        <v>0.23818881499044786</v>
      </c>
      <c r="L2662" t="s">
        <v>39793</v>
      </c>
      <c r="M2662">
        <v>28339414</v>
      </c>
      <c r="Q2662" s="10"/>
      <c r="R2662" s="11">
        <f t="shared" si="82"/>
        <v>0</v>
      </c>
      <c r="U2662" s="11">
        <f t="shared" si="83"/>
        <v>0</v>
      </c>
      <c r="Y2662" s="11">
        <f>IF(SUM(Tableau1[[#This Row],[Other access]:[Sci-hub access]])&gt;=1,1,0)</f>
        <v>0</v>
      </c>
      <c r="Z2662" s="12">
        <f>IF(OR(Tableau1[[#This Row],[Access R1 + S1+ T1 ]]&gt;=1,Tableau1[[#This Row],[Access V1 +W1 + X1]]&gt;=1),1,0)</f>
        <v>0</v>
      </c>
      <c r="AB2662" s="10" t="str">
        <f>Tableau1[[#This Row],[DOI]]</f>
        <v>doi: 10.3233/RNN-160693</v>
      </c>
      <c r="AC2662" s="13" t="str">
        <f>Tableau1[[#This Row],[Authors]]&amp;", "&amp;Tableau1[[#This Row],[Title]]&amp;" "&amp;Tableau1[[#This Row],[Journal]]&amp;". "&amp;Tableau1[[#This Row],[Year]]</f>
        <v>Chen H, Zhang Q, Tan S, Fu H, Farris BK, Yang Z., Update on the application of optic nerve sheath fenestration. Restor Neurol Neurosci. 2017</v>
      </c>
    </row>
    <row r="2663" spans="1:29" ht="28.8" x14ac:dyDescent="0.3">
      <c r="A2663">
        <v>5451</v>
      </c>
      <c r="B2663" t="s">
        <v>8500</v>
      </c>
      <c r="C2663" t="s">
        <v>18722</v>
      </c>
      <c r="D2663" t="s">
        <v>28930</v>
      </c>
      <c r="E2663" t="s">
        <v>2458</v>
      </c>
      <c r="F2663" s="10"/>
      <c r="G2663">
        <v>2017</v>
      </c>
      <c r="J2663">
        <v>0.23865396372801262</v>
      </c>
      <c r="L2663" t="s">
        <v>39841</v>
      </c>
      <c r="M2663">
        <v>28334414</v>
      </c>
      <c r="Q2663" s="10"/>
      <c r="R2663" s="11">
        <f t="shared" si="82"/>
        <v>0</v>
      </c>
      <c r="U2663" s="11">
        <f t="shared" si="83"/>
        <v>0</v>
      </c>
      <c r="Y2663" s="11">
        <f>IF(SUM(Tableau1[[#This Row],[Other access]:[Sci-hub access]])&gt;=1,1,0)</f>
        <v>0</v>
      </c>
      <c r="Z2663" s="12">
        <f>IF(OR(Tableau1[[#This Row],[Access R1 + S1+ T1 ]]&gt;=1,Tableau1[[#This Row],[Access V1 +W1 + X1]]&gt;=1),1,0)</f>
        <v>0</v>
      </c>
      <c r="AB2663" s="10" t="str">
        <f>Tableau1[[#This Row],[DOI]]</f>
        <v>doi: 10.1001/jamaophthalmol.2017.0245</v>
      </c>
      <c r="AC2663" s="13" t="str">
        <f>Tableau1[[#This Row],[Authors]]&amp;", "&amp;Tableau1[[#This Row],[Title]]&amp;" "&amp;Tableau1[[#This Row],[Journal]]&amp;". "&amp;Tableau1[[#This Row],[Year]]</f>
        <v>van Dijk EHC, Schellevis RL, van Bergen MGJM, Breukink MB, Altay L, Scholz P, Fauser S, Meijer OC, Hoyng CB, den Hollander AI, Boon CJF, de Jong EK., Association of a Haplotype in the NR3C2 Gene, Encoding the Mineralocorticoid Receptor, With Chronic Central Serous Chorioretinopathy. JAMA Ophthalmol. 2017</v>
      </c>
    </row>
    <row r="2664" spans="1:29" x14ac:dyDescent="0.3">
      <c r="A2664">
        <v>8023</v>
      </c>
      <c r="B2664" t="s">
        <v>10752</v>
      </c>
      <c r="C2664" t="s">
        <v>20946</v>
      </c>
      <c r="D2664" t="s">
        <v>31190</v>
      </c>
      <c r="E2664" t="s">
        <v>2835</v>
      </c>
      <c r="F2664" s="10"/>
      <c r="G2664">
        <v>2017</v>
      </c>
      <c r="J2664">
        <v>0.23871735765663671</v>
      </c>
      <c r="L2664" t="s">
        <v>42370</v>
      </c>
      <c r="M2664">
        <v>28008140</v>
      </c>
      <c r="Q2664" s="10"/>
      <c r="R2664" s="11">
        <f t="shared" si="82"/>
        <v>0</v>
      </c>
      <c r="U2664" s="11">
        <f t="shared" si="83"/>
        <v>0</v>
      </c>
      <c r="Y2664" s="11">
        <f>IF(SUM(Tableau1[[#This Row],[Other access]:[Sci-hub access]])&gt;=1,1,0)</f>
        <v>0</v>
      </c>
      <c r="Z2664" s="12">
        <f>IF(OR(Tableau1[[#This Row],[Access R1 + S1+ T1 ]]&gt;=1,Tableau1[[#This Row],[Access V1 +W1 + X1]]&gt;=1),1,0)</f>
        <v>0</v>
      </c>
      <c r="AB2664" s="10" t="str">
        <f>Tableau1[[#This Row],[DOI]]</f>
        <v>doi: 10.18632/oncotarget.14020</v>
      </c>
      <c r="AC2664" s="13" t="str">
        <f>Tableau1[[#This Row],[Authors]]&amp;", "&amp;Tableau1[[#This Row],[Title]]&amp;" "&amp;Tableau1[[#This Row],[Journal]]&amp;". "&amp;Tableau1[[#This Row],[Year]]</f>
        <v>Hua R, Li Q, Wong IY, Ning H, Wang H., Choroidal microvascular proliferation secondary to diabetes mellitus. Oncotarget. 2017</v>
      </c>
    </row>
    <row r="2665" spans="1:29" x14ac:dyDescent="0.3">
      <c r="A2665">
        <v>8105</v>
      </c>
      <c r="B2665" t="s">
        <v>10825</v>
      </c>
      <c r="C2665" t="s">
        <v>21013</v>
      </c>
      <c r="D2665" t="s">
        <v>31263</v>
      </c>
      <c r="E2665" t="s">
        <v>2447</v>
      </c>
      <c r="F2665" s="10"/>
      <c r="G2665">
        <v>2017</v>
      </c>
      <c r="J2665">
        <v>0.23874614772196534</v>
      </c>
      <c r="L2665" t="s">
        <v>42452</v>
      </c>
      <c r="M2665">
        <v>27997462</v>
      </c>
      <c r="Q2665" s="10"/>
      <c r="R2665" s="11">
        <f t="shared" si="82"/>
        <v>0</v>
      </c>
      <c r="U2665" s="11">
        <f t="shared" si="83"/>
        <v>0</v>
      </c>
      <c r="Y2665" s="11">
        <f>IF(SUM(Tableau1[[#This Row],[Other access]:[Sci-hub access]])&gt;=1,1,0)</f>
        <v>0</v>
      </c>
      <c r="Z2665" s="12">
        <f>IF(OR(Tableau1[[#This Row],[Access R1 + S1+ T1 ]]&gt;=1,Tableau1[[#This Row],[Access V1 +W1 + X1]]&gt;=1),1,0)</f>
        <v>0</v>
      </c>
      <c r="AB2665" s="10" t="str">
        <f>Tableau1[[#This Row],[DOI]]</f>
        <v>doi: 10.1097/IOP.0000000000000825</v>
      </c>
      <c r="AC2665" s="13" t="str">
        <f>Tableau1[[#This Row],[Authors]]&amp;", "&amp;Tableau1[[#This Row],[Title]]&amp;" "&amp;Tableau1[[#This Row],[Journal]]&amp;". "&amp;Tableau1[[#This Row],[Year]]</f>
        <v>Pieroni Goncalves AC, Gupta S, Monteiro MLR, Douglas RS., Customized Minimally Invasive Orbital Decompression Surgery Improves Lower Eyelid Retraction and Contour in Thyroid Eye Disease. Ophthal Plast Reconstr Surg. 2017</v>
      </c>
    </row>
    <row r="2666" spans="1:29" x14ac:dyDescent="0.3">
      <c r="A2666">
        <v>832</v>
      </c>
      <c r="B2666" t="s">
        <v>4095</v>
      </c>
      <c r="C2666" t="s">
        <v>14349</v>
      </c>
      <c r="D2666" t="s">
        <v>24515</v>
      </c>
      <c r="E2666" t="s">
        <v>2464</v>
      </c>
      <c r="F2666" s="10"/>
      <c r="G2666">
        <v>2018</v>
      </c>
      <c r="J2666">
        <v>0.23895832008017936</v>
      </c>
      <c r="L2666" t="s">
        <v>35325</v>
      </c>
      <c r="M2666">
        <v>29095716</v>
      </c>
      <c r="Q2666" s="10"/>
      <c r="R2666" s="11">
        <f t="shared" si="82"/>
        <v>0</v>
      </c>
      <c r="U2666" s="11">
        <f t="shared" si="83"/>
        <v>0</v>
      </c>
      <c r="Y2666" s="11">
        <f>IF(SUM(Tableau1[[#This Row],[Other access]:[Sci-hub access]])&gt;=1,1,0)</f>
        <v>0</v>
      </c>
      <c r="Z2666" s="12">
        <f>IF(OR(Tableau1[[#This Row],[Access R1 + S1+ T1 ]]&gt;=1,Tableau1[[#This Row],[Access V1 +W1 + X1]]&gt;=1),1,0)</f>
        <v>0</v>
      </c>
      <c r="AB2666" s="10" t="str">
        <f>Tableau1[[#This Row],[DOI]]</f>
        <v>doi: 10.1097/ICU.0000000000000445</v>
      </c>
      <c r="AC2666" s="13" t="str">
        <f>Tableau1[[#This Row],[Authors]]&amp;", "&amp;Tableau1[[#This Row],[Title]]&amp;" "&amp;Tableau1[[#This Row],[Journal]]&amp;". "&amp;Tableau1[[#This Row],[Year]]</f>
        <v>Haripriya A, Chang DF., Intracameral antibiotics during cataract surgery: evidence and barriers. Curr Opin Ophthalmol. 2018</v>
      </c>
    </row>
    <row r="2667" spans="1:29" x14ac:dyDescent="0.3">
      <c r="A2667">
        <v>1177</v>
      </c>
      <c r="B2667" t="s">
        <v>4439</v>
      </c>
      <c r="C2667" t="s">
        <v>14692</v>
      </c>
      <c r="D2667" t="s">
        <v>24860</v>
      </c>
      <c r="E2667" t="s">
        <v>2446</v>
      </c>
      <c r="F2667" s="10"/>
      <c r="G2667">
        <v>2017</v>
      </c>
      <c r="J2667">
        <v>0.23896413252523296</v>
      </c>
      <c r="L2667" t="s">
        <v>35664</v>
      </c>
      <c r="M2667">
        <v>28991352</v>
      </c>
      <c r="Q2667" s="10"/>
      <c r="R2667" s="11">
        <f t="shared" si="82"/>
        <v>0</v>
      </c>
      <c r="U2667" s="11">
        <f t="shared" si="83"/>
        <v>0</v>
      </c>
      <c r="Y2667" s="11">
        <f>IF(SUM(Tableau1[[#This Row],[Other access]:[Sci-hub access]])&gt;=1,1,0)</f>
        <v>0</v>
      </c>
      <c r="Z2667" s="12">
        <f>IF(OR(Tableau1[[#This Row],[Access R1 + S1+ T1 ]]&gt;=1,Tableau1[[#This Row],[Access V1 +W1 + X1]]&gt;=1),1,0)</f>
        <v>0</v>
      </c>
      <c r="AB2667" s="10" t="str">
        <f>Tableau1[[#This Row],[DOI]]</f>
        <v>doi: 10.3928/01913913-20170810-03</v>
      </c>
      <c r="AC2667" s="13" t="str">
        <f>Tableau1[[#This Row],[Authors]]&amp;", "&amp;Tableau1[[#This Row],[Title]]&amp;" "&amp;Tableau1[[#This Row],[Journal]]&amp;". "&amp;Tableau1[[#This Row],[Year]]</f>
        <v>Evans JA, Ko A, Larson SA., Optical Coherence Tomography-Assisted Limbal Dermoid Removal. J Pediatr Ophthalmol Strabismus. 2017</v>
      </c>
    </row>
    <row r="2668" spans="1:29" ht="28.8" x14ac:dyDescent="0.3">
      <c r="A2668">
        <v>8032</v>
      </c>
      <c r="B2668" t="s">
        <v>10760</v>
      </c>
      <c r="C2668" t="s">
        <v>20954</v>
      </c>
      <c r="D2668" t="s">
        <v>31198</v>
      </c>
      <c r="E2668" t="s">
        <v>2561</v>
      </c>
      <c r="F2668" s="10"/>
      <c r="G2668">
        <v>2017</v>
      </c>
      <c r="J2668">
        <v>0.23906848668023051</v>
      </c>
      <c r="L2668" t="s">
        <v>42379</v>
      </c>
      <c r="M2668">
        <v>28006728</v>
      </c>
      <c r="Q2668" s="10"/>
      <c r="R2668" s="11">
        <f t="shared" si="82"/>
        <v>0</v>
      </c>
      <c r="U2668" s="11">
        <f t="shared" si="83"/>
        <v>0</v>
      </c>
      <c r="Y2668" s="11">
        <f>IF(SUM(Tableau1[[#This Row],[Other access]:[Sci-hub access]])&gt;=1,1,0)</f>
        <v>0</v>
      </c>
      <c r="Z2668" s="12">
        <f>IF(OR(Tableau1[[#This Row],[Access R1 + S1+ T1 ]]&gt;=1,Tableau1[[#This Row],[Access V1 +W1 + X1]]&gt;=1),1,0)</f>
        <v>0</v>
      </c>
      <c r="AB2668" s="10" t="str">
        <f>Tableau1[[#This Row],[DOI]]</f>
        <v>doi: 10.1016/j.clineuro.2016.11.022</v>
      </c>
      <c r="AC2668" s="13" t="str">
        <f>Tableau1[[#This Row],[Authors]]&amp;", "&amp;Tableau1[[#This Row],[Title]]&amp;" "&amp;Tableau1[[#This Row],[Journal]]&amp;". "&amp;Tableau1[[#This Row],[Year]]</f>
        <v>Zheng F, Dong Y, Xia P, Mpotsaris A, Stavrinou P, Brinker G, Goldbrunner R, Krischek B., Is clipping better than coiling in the treatment of patients with oculomotor nerve palsies induced by posterior communicating artery aneurysms? A systematic review and meta-analysis. Clin Neurol Neurosurg. 2017</v>
      </c>
    </row>
    <row r="2669" spans="1:29" x14ac:dyDescent="0.3">
      <c r="A2669">
        <v>7001</v>
      </c>
      <c r="B2669" t="s">
        <v>9858</v>
      </c>
      <c r="C2669" t="s">
        <v>20061</v>
      </c>
      <c r="D2669" t="s">
        <v>30292</v>
      </c>
      <c r="E2669" t="s">
        <v>2567</v>
      </c>
      <c r="F2669" s="10"/>
      <c r="G2669">
        <v>2017</v>
      </c>
      <c r="J2669">
        <v>0.23908949489904097</v>
      </c>
      <c r="L2669" t="s">
        <v>41359</v>
      </c>
      <c r="M2669">
        <v>28137903</v>
      </c>
      <c r="Q2669" s="10"/>
      <c r="R2669" s="11">
        <f t="shared" si="82"/>
        <v>0</v>
      </c>
      <c r="U2669" s="11">
        <f t="shared" si="83"/>
        <v>0</v>
      </c>
      <c r="Y2669" s="11">
        <f>IF(SUM(Tableau1[[#This Row],[Other access]:[Sci-hub access]])&gt;=1,1,0)</f>
        <v>0</v>
      </c>
      <c r="Z2669" s="12">
        <f>IF(OR(Tableau1[[#This Row],[Access R1 + S1+ T1 ]]&gt;=1,Tableau1[[#This Row],[Access V1 +W1 + X1]]&gt;=1),1,0)</f>
        <v>0</v>
      </c>
      <c r="AB2669" s="10" t="str">
        <f>Tableau1[[#This Row],[DOI]]</f>
        <v>doi: 10.1136/bcr-2016-218123</v>
      </c>
      <c r="AC2669" s="13" t="str">
        <f>Tableau1[[#This Row],[Authors]]&amp;", "&amp;Tableau1[[#This Row],[Title]]&amp;" "&amp;Tableau1[[#This Row],[Journal]]&amp;". "&amp;Tableau1[[#This Row],[Year]]</f>
        <v>Wargo JJ, Adams M, Trevino J., Subcorneal pustular dermatosis and episcleritis associated with poorly controlled ulcerative colitis. BMJ Case Rep. 2017</v>
      </c>
    </row>
    <row r="2670" spans="1:29" x14ac:dyDescent="0.3">
      <c r="A2670">
        <v>8624</v>
      </c>
      <c r="B2670" t="s">
        <v>11286</v>
      </c>
      <c r="C2670" t="s">
        <v>21470</v>
      </c>
      <c r="D2670" t="s">
        <v>31725</v>
      </c>
      <c r="E2670" t="s">
        <v>2508</v>
      </c>
      <c r="F2670" s="10"/>
      <c r="G2670">
        <v>2017</v>
      </c>
      <c r="J2670">
        <v>0.23909355240006158</v>
      </c>
      <c r="L2670" t="s">
        <v>42960</v>
      </c>
      <c r="M2670">
        <v>27876564</v>
      </c>
      <c r="Q2670" s="10"/>
      <c r="R2670" s="11">
        <f t="shared" si="82"/>
        <v>0</v>
      </c>
      <c r="U2670" s="11">
        <f t="shared" si="83"/>
        <v>0</v>
      </c>
      <c r="Y2670" s="11">
        <f>IF(SUM(Tableau1[[#This Row],[Other access]:[Sci-hub access]])&gt;=1,1,0)</f>
        <v>0</v>
      </c>
      <c r="Z2670" s="12">
        <f>IF(OR(Tableau1[[#This Row],[Access R1 + S1+ T1 ]]&gt;=1,Tableau1[[#This Row],[Access V1 +W1 + X1]]&gt;=1),1,0)</f>
        <v>0</v>
      </c>
      <c r="AB2670" s="10" t="str">
        <f>Tableau1[[#This Row],[DOI]]</f>
        <v>doi: 10.1016/j.bbrc.2016.11.110</v>
      </c>
      <c r="AC2670" s="13" t="str">
        <f>Tableau1[[#This Row],[Authors]]&amp;", "&amp;Tableau1[[#This Row],[Title]]&amp;" "&amp;Tableau1[[#This Row],[Journal]]&amp;". "&amp;Tableau1[[#This Row],[Year]]</f>
        <v>Shan K, Li CP, Liu C, Liu X, Yan B., RNCR3: A regulator of diabetes mellitus-related retinal microvascular dysfunction. Biochem Biophys Res Commun. 2017</v>
      </c>
    </row>
    <row r="2671" spans="1:29" x14ac:dyDescent="0.3">
      <c r="A2671">
        <v>3651</v>
      </c>
      <c r="B2671" t="s">
        <v>6823</v>
      </c>
      <c r="C2671" t="s">
        <v>17064</v>
      </c>
      <c r="D2671" t="s">
        <v>27247</v>
      </c>
      <c r="E2671" t="s">
        <v>2441</v>
      </c>
      <c r="F2671" s="10"/>
      <c r="G2671">
        <v>2017</v>
      </c>
      <c r="J2671">
        <v>0.23919761283061869</v>
      </c>
      <c r="L2671" t="s">
        <v>38096</v>
      </c>
      <c r="M2671">
        <v>28551164</v>
      </c>
      <c r="Q2671" s="10"/>
      <c r="R2671" s="11">
        <f t="shared" si="82"/>
        <v>0</v>
      </c>
      <c r="U2671" s="11">
        <f t="shared" si="83"/>
        <v>0</v>
      </c>
      <c r="Y2671" s="11">
        <f>IF(SUM(Tableau1[[#This Row],[Other access]:[Sci-hub access]])&gt;=1,1,0)</f>
        <v>0</v>
      </c>
      <c r="Z2671" s="12">
        <f>IF(OR(Tableau1[[#This Row],[Access R1 + S1+ T1 ]]&gt;=1,Tableau1[[#This Row],[Access V1 +W1 + X1]]&gt;=1),1,0)</f>
        <v>0</v>
      </c>
      <c r="AB2671" s="10" t="str">
        <f>Tableau1[[#This Row],[DOI]]</f>
        <v>doi: 10.1016/j.ophtha.2017.04.027</v>
      </c>
      <c r="AC2671" s="13" t="str">
        <f>Tableau1[[#This Row],[Authors]]&amp;", "&amp;Tableau1[[#This Row],[Title]]&amp;" "&amp;Tableau1[[#This Row],[Journal]]&amp;". "&amp;Tableau1[[#This Row],[Year]]</f>
        <v>Sawada Y, Araie M, Ishikawa M, Yoshitomi T., Multiple Temporal Lamina Cribrosa Defects in Myopic Eyes with Glaucoma and Their Association with Visual Field Defects. Ophthalmology. 2017</v>
      </c>
    </row>
    <row r="2672" spans="1:29" x14ac:dyDescent="0.3">
      <c r="A2672">
        <v>10483</v>
      </c>
      <c r="B2672" t="s">
        <v>12968</v>
      </c>
      <c r="C2672" t="s">
        <v>23134</v>
      </c>
      <c r="D2672" t="s">
        <v>33421</v>
      </c>
      <c r="E2672" t="s">
        <v>2959</v>
      </c>
      <c r="F2672" s="10"/>
      <c r="G2672">
        <v>2017</v>
      </c>
      <c r="J2672">
        <v>0.2392175063859</v>
      </c>
      <c r="L2672" t="s">
        <v>44732</v>
      </c>
      <c r="M2672">
        <v>27265809</v>
      </c>
      <c r="Q2672" s="10"/>
      <c r="R2672" s="11">
        <f t="shared" si="82"/>
        <v>0</v>
      </c>
      <c r="U2672" s="11">
        <f t="shared" si="83"/>
        <v>0</v>
      </c>
      <c r="Y2672" s="11">
        <f>IF(SUM(Tableau1[[#This Row],[Other access]:[Sci-hub access]])&gt;=1,1,0)</f>
        <v>0</v>
      </c>
      <c r="Z2672" s="12">
        <f>IF(OR(Tableau1[[#This Row],[Access R1 + S1+ T1 ]]&gt;=1,Tableau1[[#This Row],[Access V1 +W1 + X1]]&gt;=1),1,0)</f>
        <v>0</v>
      </c>
      <c r="AB2672" s="10" t="str">
        <f>Tableau1[[#This Row],[DOI]]</f>
        <v>doi: 10.1016/j.acthis.2016.05.005</v>
      </c>
      <c r="AC2672" s="13" t="str">
        <f>Tableau1[[#This Row],[Authors]]&amp;", "&amp;Tableau1[[#This Row],[Title]]&amp;" "&amp;Tableau1[[#This Row],[Journal]]&amp;". "&amp;Tableau1[[#This Row],[Year]]</f>
        <v>Hammoum I, Mbarek S, Dellaa A, Dubus E, Baccouche B, Azaiz R, Charfeddine R, Picaud S, Ben Chaouacha-Chekir R., Study of retinal alterations in a high fat diet-induced type ii diabetes rodent: Meriones shawi. Acta Histochem. 2017</v>
      </c>
    </row>
    <row r="2673" spans="1:29" x14ac:dyDescent="0.3">
      <c r="A2673">
        <v>6271</v>
      </c>
      <c r="B2673" t="s">
        <v>9227</v>
      </c>
      <c r="C2673" t="s">
        <v>19438</v>
      </c>
      <c r="D2673" t="s">
        <v>29658</v>
      </c>
      <c r="E2673" t="s">
        <v>2463</v>
      </c>
      <c r="F2673" s="10"/>
      <c r="G2673">
        <v>2017</v>
      </c>
      <c r="J2673">
        <v>0.23927393293993804</v>
      </c>
      <c r="L2673" t="s">
        <v>40641</v>
      </c>
      <c r="M2673">
        <v>28233892</v>
      </c>
      <c r="Q2673" s="10"/>
      <c r="R2673" s="11">
        <f t="shared" si="82"/>
        <v>0</v>
      </c>
      <c r="U2673" s="11">
        <f t="shared" si="83"/>
        <v>0</v>
      </c>
      <c r="Y2673" s="11">
        <f>IF(SUM(Tableau1[[#This Row],[Other access]:[Sci-hub access]])&gt;=1,1,0)</f>
        <v>0</v>
      </c>
      <c r="Z2673" s="12">
        <f>IF(OR(Tableau1[[#This Row],[Access R1 + S1+ T1 ]]&gt;=1,Tableau1[[#This Row],[Access V1 +W1 + X1]]&gt;=1),1,0)</f>
        <v>0</v>
      </c>
      <c r="AB2673" s="10" t="str">
        <f>Tableau1[[#This Row],[DOI]]</f>
        <v>doi: 10.5301/ejo.5000875</v>
      </c>
      <c r="AC2673" s="13" t="str">
        <f>Tableau1[[#This Row],[Authors]]&amp;", "&amp;Tableau1[[#This Row],[Title]]&amp;" "&amp;Tableau1[[#This Row],[Journal]]&amp;". "&amp;Tableau1[[#This Row],[Year]]</f>
        <v>Giuffrè C, Querques L, Carnevali A, De Vitis LA, Bandello F, Querques G., Choroidal neovascularization and coincident perforating scleral vessels in pathologic myopia. Eur J Ophthalmol. 2017</v>
      </c>
    </row>
    <row r="2674" spans="1:29" x14ac:dyDescent="0.3">
      <c r="A2674">
        <v>5369</v>
      </c>
      <c r="B2674" t="s">
        <v>8423</v>
      </c>
      <c r="C2674" t="s">
        <v>18646</v>
      </c>
      <c r="D2674" t="s">
        <v>28853</v>
      </c>
      <c r="E2674" t="s">
        <v>2567</v>
      </c>
      <c r="F2674" s="10"/>
      <c r="G2674">
        <v>2017</v>
      </c>
      <c r="J2674">
        <v>0.23931803701933185</v>
      </c>
      <c r="L2674" t="s">
        <v>39764</v>
      </c>
      <c r="M2674">
        <v>28343156</v>
      </c>
      <c r="Q2674" s="10"/>
      <c r="R2674" s="11">
        <f t="shared" si="82"/>
        <v>0</v>
      </c>
      <c r="U2674" s="11">
        <f t="shared" si="83"/>
        <v>0</v>
      </c>
      <c r="Y2674" s="11">
        <f>IF(SUM(Tableau1[[#This Row],[Other access]:[Sci-hub access]])&gt;=1,1,0)</f>
        <v>0</v>
      </c>
      <c r="Z2674" s="12">
        <f>IF(OR(Tableau1[[#This Row],[Access R1 + S1+ T1 ]]&gt;=1,Tableau1[[#This Row],[Access V1 +W1 + X1]]&gt;=1),1,0)</f>
        <v>0</v>
      </c>
      <c r="AB2674" s="10" t="str">
        <f>Tableau1[[#This Row],[DOI]]</f>
        <v>doi: 10.1136/bcr-2016-219156</v>
      </c>
      <c r="AC2674" s="13" t="str">
        <f>Tableau1[[#This Row],[Authors]]&amp;", "&amp;Tableau1[[#This Row],[Title]]&amp;" "&amp;Tableau1[[#This Row],[Journal]]&amp;". "&amp;Tableau1[[#This Row],[Year]]</f>
        <v>Verma R, Lambert A, Katz HH, Benson SJ., Ectopic ACTH-producing large cell neuroendocrine Pancoast tumour presenting as Horner syndrome. BMJ Case Rep. 2017</v>
      </c>
    </row>
    <row r="2675" spans="1:29" x14ac:dyDescent="0.3">
      <c r="A2675">
        <v>7911</v>
      </c>
      <c r="B2675" t="s">
        <v>10654</v>
      </c>
      <c r="C2675" t="s">
        <v>20851</v>
      </c>
      <c r="D2675" t="s">
        <v>31092</v>
      </c>
      <c r="E2675" t="s">
        <v>2494</v>
      </c>
      <c r="F2675" s="10"/>
      <c r="G2675">
        <v>2017</v>
      </c>
      <c r="J2675">
        <v>0.23955920550120058</v>
      </c>
      <c r="L2675" t="s">
        <v>42258</v>
      </c>
      <c r="M2675">
        <v>28030881</v>
      </c>
      <c r="Q2675" s="10"/>
      <c r="R2675" s="11">
        <f t="shared" si="82"/>
        <v>0</v>
      </c>
      <c r="U2675" s="11">
        <f t="shared" si="83"/>
        <v>0</v>
      </c>
      <c r="Y2675" s="11">
        <f>IF(SUM(Tableau1[[#This Row],[Other access]:[Sci-hub access]])&gt;=1,1,0)</f>
        <v>0</v>
      </c>
      <c r="Z2675" s="12">
        <f>IF(OR(Tableau1[[#This Row],[Access R1 + S1+ T1 ]]&gt;=1,Tableau1[[#This Row],[Access V1 +W1 + X1]]&gt;=1),1,0)</f>
        <v>0</v>
      </c>
      <c r="AB2675" s="10" t="str">
        <f>Tableau1[[#This Row],[DOI]]</f>
        <v>doi: 10.1111/opo.12341</v>
      </c>
      <c r="AC2675" s="13" t="str">
        <f>Tableau1[[#This Row],[Authors]]&amp;", "&amp;Tableau1[[#This Row],[Title]]&amp;" "&amp;Tableau1[[#This Row],[Journal]]&amp;". "&amp;Tableau1[[#This Row],[Year]]</f>
        <v>McCullough SJ, Doyle L, Saunders KJ., Intra- and inter- examiner repeatability of cycloplegic retinoscopy among young children. Ophthalmic Physiol Opt. 2017</v>
      </c>
    </row>
    <row r="2676" spans="1:29" x14ac:dyDescent="0.3">
      <c r="A2676">
        <v>4708</v>
      </c>
      <c r="B2676" t="s">
        <v>7821</v>
      </c>
      <c r="C2676" t="s">
        <v>18053</v>
      </c>
      <c r="D2676" t="s">
        <v>28251</v>
      </c>
      <c r="E2676" t="s">
        <v>2835</v>
      </c>
      <c r="F2676" s="10"/>
      <c r="G2676">
        <v>2017</v>
      </c>
      <c r="J2676">
        <v>0.23979794222708017</v>
      </c>
      <c r="L2676" t="s">
        <v>39124</v>
      </c>
      <c r="M2676">
        <v>28416752</v>
      </c>
      <c r="Q2676" s="10"/>
      <c r="R2676" s="11">
        <f t="shared" si="82"/>
        <v>0</v>
      </c>
      <c r="U2676" s="11">
        <f t="shared" si="83"/>
        <v>0</v>
      </c>
      <c r="Y2676" s="11">
        <f>IF(SUM(Tableau1[[#This Row],[Other access]:[Sci-hub access]])&gt;=1,1,0)</f>
        <v>0</v>
      </c>
      <c r="Z2676" s="12">
        <f>IF(OR(Tableau1[[#This Row],[Access R1 + S1+ T1 ]]&gt;=1,Tableau1[[#This Row],[Access V1 +W1 + X1]]&gt;=1),1,0)</f>
        <v>0</v>
      </c>
      <c r="AB2676" s="10" t="str">
        <f>Tableau1[[#This Row],[DOI]]</f>
        <v>doi: 10.18632/oncotarget.15504</v>
      </c>
      <c r="AC2676" s="13" t="str">
        <f>Tableau1[[#This Row],[Authors]]&amp;", "&amp;Tableau1[[#This Row],[Title]]&amp;" "&amp;Tableau1[[#This Row],[Journal]]&amp;". "&amp;Tableau1[[#This Row],[Year]]</f>
        <v>Hu Z, He C., CDKN2B gene rs1063192 polymorphism decreases the risk of glaucoma. Oncotarget. 2017</v>
      </c>
    </row>
    <row r="2677" spans="1:29" x14ac:dyDescent="0.3">
      <c r="A2677">
        <v>6623</v>
      </c>
      <c r="B2677" t="s">
        <v>1017</v>
      </c>
      <c r="C2677" t="s">
        <v>1018</v>
      </c>
      <c r="D2677" t="s">
        <v>29969</v>
      </c>
      <c r="E2677" t="s">
        <v>2583</v>
      </c>
      <c r="F2677" s="10"/>
      <c r="G2677">
        <v>2017</v>
      </c>
      <c r="J2677">
        <v>0.23983866484655525</v>
      </c>
      <c r="L2677" t="s">
        <v>40986</v>
      </c>
      <c r="M2677">
        <v>28188433</v>
      </c>
      <c r="Q2677" s="10"/>
      <c r="R2677" s="11">
        <f t="shared" si="82"/>
        <v>0</v>
      </c>
      <c r="U2677" s="11">
        <f t="shared" si="83"/>
        <v>0</v>
      </c>
      <c r="Y2677" s="11">
        <f>IF(SUM(Tableau1[[#This Row],[Other access]:[Sci-hub access]])&gt;=1,1,0)</f>
        <v>0</v>
      </c>
      <c r="Z2677" s="12">
        <f>IF(OR(Tableau1[[#This Row],[Access R1 + S1+ T1 ]]&gt;=1,Tableau1[[#This Row],[Access V1 +W1 + X1]]&gt;=1),1,0)</f>
        <v>0</v>
      </c>
      <c r="AB2677" s="10" t="str">
        <f>Tableau1[[#This Row],[DOI]]</f>
        <v>doi: 10.1007/s12325-017-0484-0</v>
      </c>
      <c r="AC2677" s="13" t="str">
        <f>Tableau1[[#This Row],[Authors]]&amp;", "&amp;Tableau1[[#This Row],[Title]]&amp;" "&amp;Tableau1[[#This Row],[Journal]]&amp;". "&amp;Tableau1[[#This Row],[Year]]</f>
        <v>Danyliv A, Glanville J, McCool R, Ferreira A, Skelly A, Jacob RP., The Clinical Effectiveness of Ranibizumab Treat and Extend Regimen in nAMD: Systematic Review and Network Meta-Analysis. Adv Ther. 2017</v>
      </c>
    </row>
    <row r="2678" spans="1:29" x14ac:dyDescent="0.3">
      <c r="A2678">
        <v>8040</v>
      </c>
      <c r="B2678" t="s">
        <v>10768</v>
      </c>
      <c r="C2678" t="s">
        <v>20962</v>
      </c>
      <c r="D2678" t="s">
        <v>31206</v>
      </c>
      <c r="E2678" t="s">
        <v>2445</v>
      </c>
      <c r="F2678" s="10"/>
      <c r="G2678">
        <v>2017</v>
      </c>
      <c r="J2678">
        <v>0.23986946075204696</v>
      </c>
      <c r="L2678" t="s">
        <v>42387</v>
      </c>
      <c r="M2678">
        <v>28005633</v>
      </c>
      <c r="Q2678" s="10"/>
      <c r="R2678" s="11">
        <f t="shared" si="82"/>
        <v>0</v>
      </c>
      <c r="U2678" s="11">
        <f t="shared" si="83"/>
        <v>0</v>
      </c>
      <c r="Y2678" s="11">
        <f>IF(SUM(Tableau1[[#This Row],[Other access]:[Sci-hub access]])&gt;=1,1,0)</f>
        <v>0</v>
      </c>
      <c r="Z2678" s="12">
        <f>IF(OR(Tableau1[[#This Row],[Access R1 + S1+ T1 ]]&gt;=1,Tableau1[[#This Row],[Access V1 +W1 + X1]]&gt;=1),1,0)</f>
        <v>0</v>
      </c>
      <c r="AB2678" s="10" t="str">
        <f>Tableau1[[#This Row],[DOI]]</f>
        <v>doi: 10.1097/IAE.0000000000001425</v>
      </c>
      <c r="AC2678" s="13" t="str">
        <f>Tableau1[[#This Row],[Authors]]&amp;", "&amp;Tableau1[[#This Row],[Title]]&amp;" "&amp;Tableau1[[#This Row],[Journal]]&amp;". "&amp;Tableau1[[#This Row],[Year]]</f>
        <v>Singh AD, Aziz HA, Pelayes D, Biscotti CV., TWENTY-FIVE-GAUGE CANNULA-ASSISTED FINE-NEEDLE ASPIRATION BIOPSY OF CHOROIDAL MELANOMA: Cytopathological Analysis. Retina. 2017</v>
      </c>
    </row>
    <row r="2679" spans="1:29" ht="28.8" x14ac:dyDescent="0.3">
      <c r="A2679">
        <v>6609</v>
      </c>
      <c r="B2679" t="s">
        <v>9524</v>
      </c>
      <c r="C2679" t="s">
        <v>19731</v>
      </c>
      <c r="D2679" t="s">
        <v>29956</v>
      </c>
      <c r="E2679" t="s">
        <v>2521</v>
      </c>
      <c r="F2679" s="10"/>
      <c r="G2679">
        <v>2017</v>
      </c>
      <c r="J2679">
        <v>0.2398805902736979</v>
      </c>
      <c r="L2679" t="s">
        <v>40974</v>
      </c>
      <c r="M2679">
        <v>28190456</v>
      </c>
      <c r="Q2679" s="10"/>
      <c r="R2679" s="11">
        <f t="shared" si="82"/>
        <v>0</v>
      </c>
      <c r="U2679" s="11">
        <f t="shared" si="83"/>
        <v>0</v>
      </c>
      <c r="Y2679" s="11">
        <f>IF(SUM(Tableau1[[#This Row],[Other access]:[Sci-hub access]])&gt;=1,1,0)</f>
        <v>0</v>
      </c>
      <c r="Z2679" s="12">
        <f>IF(OR(Tableau1[[#This Row],[Access R1 + S1+ T1 ]]&gt;=1,Tableau1[[#This Row],[Access V1 +W1 + X1]]&gt;=1),1,0)</f>
        <v>0</v>
      </c>
      <c r="AB2679" s="10" t="str">
        <f>Tableau1[[#This Row],[DOI]]</f>
        <v>doi: 10.1016/j.ajhg.2017.01.024</v>
      </c>
      <c r="AC2679" s="13" t="str">
        <f>Tableau1[[#This Row],[Authors]]&amp;", "&amp;Tableau1[[#This Row],[Title]]&amp;" "&amp;Tableau1[[#This Row],[Journal]]&amp;". "&amp;Tableau1[[#This Row],[Year]]</f>
        <v>Wiessner M, Roos A, Munn CJ, Viswanathan R, Whyte T, Cox D, Schoser B, Sewry C, Roper H, Phadke R, Marini Bettolo C, Barresi R, Charlton R, Bönnemann CG, Abath Neto O, Reed UC, Zanoteli E, Araújo Martins Moreno C, Ertl-Wagner B, Stucka R, De Goede C, Borges da Silva T, et al., Mutations in INPP5K, Encoding a Phosphoinositide 5-Phosphatase, Cause Congenital Muscular Dystrophy with Cataracts and Mild Cognitive Impairment. Am J Hum Genet. 2017</v>
      </c>
    </row>
    <row r="2680" spans="1:29" x14ac:dyDescent="0.3">
      <c r="A2680">
        <v>7330</v>
      </c>
      <c r="B2680" t="s">
        <v>10148</v>
      </c>
      <c r="C2680" t="s">
        <v>20350</v>
      </c>
      <c r="D2680" t="s">
        <v>30582</v>
      </c>
      <c r="E2680" t="s">
        <v>34364</v>
      </c>
      <c r="F2680" s="10"/>
      <c r="G2680">
        <v>2017</v>
      </c>
      <c r="J2680">
        <v>0.23992140628572511</v>
      </c>
      <c r="L2680" t="s">
        <v>41686</v>
      </c>
      <c r="M2680">
        <v>28104501</v>
      </c>
      <c r="Q2680" s="10"/>
      <c r="R2680" s="11">
        <f t="shared" si="82"/>
        <v>0</v>
      </c>
      <c r="U2680" s="11">
        <f t="shared" si="83"/>
        <v>0</v>
      </c>
      <c r="Y2680" s="11">
        <f>IF(SUM(Tableau1[[#This Row],[Other access]:[Sci-hub access]])&gt;=1,1,0)</f>
        <v>0</v>
      </c>
      <c r="Z2680" s="12">
        <f>IF(OR(Tableau1[[#This Row],[Access R1 + S1+ T1 ]]&gt;=1,Tableau1[[#This Row],[Access V1 +W1 + X1]]&gt;=1),1,0)</f>
        <v>0</v>
      </c>
      <c r="AB2680" s="10" t="str">
        <f>Tableau1[[#This Row],[DOI]]</f>
        <v>doi: 10.1016/j.jaapos.2016.11.021</v>
      </c>
      <c r="AC2680" s="13" t="str">
        <f>Tableau1[[#This Row],[Authors]]&amp;", "&amp;Tableau1[[#This Row],[Title]]&amp;" "&amp;Tableau1[[#This Row],[Journal]]&amp;". "&amp;Tableau1[[#This Row],[Year]]</f>
        <v>Park KA, Oh SY., Esotropia with an accommodative component after surgery for infantile esotropia compared to primary accommodative esotropia. J AAPOS. 2017</v>
      </c>
    </row>
    <row r="2681" spans="1:29" x14ac:dyDescent="0.3">
      <c r="A2681">
        <v>5621</v>
      </c>
      <c r="B2681" t="s">
        <v>8655</v>
      </c>
      <c r="C2681" t="s">
        <v>18875</v>
      </c>
      <c r="D2681" t="s">
        <v>29085</v>
      </c>
      <c r="E2681" t="s">
        <v>2523</v>
      </c>
      <c r="F2681" s="10"/>
      <c r="G2681">
        <v>2017</v>
      </c>
      <c r="J2681">
        <v>0.24001226255749486</v>
      </c>
      <c r="L2681" t="s">
        <v>40008</v>
      </c>
      <c r="M2681">
        <v>28304385</v>
      </c>
      <c r="Q2681" s="10"/>
      <c r="R2681" s="11">
        <f t="shared" si="82"/>
        <v>0</v>
      </c>
      <c r="U2681" s="11">
        <f t="shared" si="83"/>
        <v>0</v>
      </c>
      <c r="Y2681" s="11">
        <f>IF(SUM(Tableau1[[#This Row],[Other access]:[Sci-hub access]])&gt;=1,1,0)</f>
        <v>0</v>
      </c>
      <c r="Z2681" s="12">
        <f>IF(OR(Tableau1[[#This Row],[Access R1 + S1+ T1 ]]&gt;=1,Tableau1[[#This Row],[Access V1 +W1 + X1]]&gt;=1),1,0)</f>
        <v>0</v>
      </c>
      <c r="AB2681" s="10" t="str">
        <f>Tableau1[[#This Row],[DOI]]</f>
        <v>doi: 10.1038/eye.2017.31</v>
      </c>
      <c r="AC2681" s="13" t="str">
        <f>Tableau1[[#This Row],[Authors]]&amp;", "&amp;Tableau1[[#This Row],[Title]]&amp;" "&amp;Tableau1[[#This Row],[Journal]]&amp;". "&amp;Tableau1[[#This Row],[Year]]</f>
        <v>Uzel MM, Citirik M, Kekilli M, Cicek P., Local ocular surface parameters in patients with systemic celiac disease. Eye (Lond). 2017</v>
      </c>
    </row>
    <row r="2682" spans="1:29" x14ac:dyDescent="0.3">
      <c r="A2682">
        <v>8016</v>
      </c>
      <c r="B2682" t="s">
        <v>10746</v>
      </c>
      <c r="C2682" t="s">
        <v>20940</v>
      </c>
      <c r="D2682" t="s">
        <v>31184</v>
      </c>
      <c r="E2682" t="s">
        <v>2523</v>
      </c>
      <c r="F2682" s="10"/>
      <c r="G2682">
        <v>2017</v>
      </c>
      <c r="J2682">
        <v>0.24007841723839241</v>
      </c>
      <c r="L2682" t="s">
        <v>42363</v>
      </c>
      <c r="M2682">
        <v>28009346</v>
      </c>
      <c r="Q2682" s="10"/>
      <c r="R2682" s="11">
        <f t="shared" si="82"/>
        <v>0</v>
      </c>
      <c r="U2682" s="11">
        <f t="shared" si="83"/>
        <v>0</v>
      </c>
      <c r="Y2682" s="11">
        <f>IF(SUM(Tableau1[[#This Row],[Other access]:[Sci-hub access]])&gt;=1,1,0)</f>
        <v>0</v>
      </c>
      <c r="Z2682" s="12">
        <f>IF(OR(Tableau1[[#This Row],[Access R1 + S1+ T1 ]]&gt;=1,Tableau1[[#This Row],[Access V1 +W1 + X1]]&gt;=1),1,0)</f>
        <v>0</v>
      </c>
      <c r="AB2682" s="10" t="str">
        <f>Tableau1[[#This Row],[DOI]]</f>
        <v>doi: 10.1038/eye.2016.265</v>
      </c>
      <c r="AC2682" s="13" t="str">
        <f>Tableau1[[#This Row],[Authors]]&amp;", "&amp;Tableau1[[#This Row],[Title]]&amp;" "&amp;Tableau1[[#This Row],[Journal]]&amp;". "&amp;Tableau1[[#This Row],[Year]]</f>
        <v>Talany G, Guo M, Etminan M., Risk of intraocular hemorrhage with new oral anticoagulants. Eye (Lond). 2017</v>
      </c>
    </row>
    <row r="2683" spans="1:29" x14ac:dyDescent="0.3">
      <c r="A2683">
        <v>1859</v>
      </c>
      <c r="B2683" t="s">
        <v>5103</v>
      </c>
      <c r="C2683" t="s">
        <v>15349</v>
      </c>
      <c r="D2683" t="s">
        <v>25525</v>
      </c>
      <c r="E2683" t="s">
        <v>2848</v>
      </c>
      <c r="F2683" s="10"/>
      <c r="G2683">
        <v>2017</v>
      </c>
      <c r="J2683">
        <v>0.24054247182267841</v>
      </c>
      <c r="L2683" t="s">
        <v>36331</v>
      </c>
      <c r="M2683">
        <v>28859078</v>
      </c>
      <c r="Q2683" s="10"/>
      <c r="R2683" s="11">
        <f t="shared" si="82"/>
        <v>0</v>
      </c>
      <c r="U2683" s="11">
        <f t="shared" si="83"/>
        <v>0</v>
      </c>
      <c r="Y2683" s="11">
        <f>IF(SUM(Tableau1[[#This Row],[Other access]:[Sci-hub access]])&gt;=1,1,0)</f>
        <v>0</v>
      </c>
      <c r="Z2683" s="12">
        <f>IF(OR(Tableau1[[#This Row],[Access R1 + S1+ T1 ]]&gt;=1,Tableau1[[#This Row],[Access V1 +W1 + X1]]&gt;=1),1,0)</f>
        <v>0</v>
      </c>
      <c r="AB2683" s="10" t="str">
        <f>Tableau1[[#This Row],[DOI]]</f>
        <v>doi: 10.1371/journal.pgen.1006865</v>
      </c>
      <c r="AC2683" s="13" t="str">
        <f>Tableau1[[#This Row],[Authors]]&amp;", "&amp;Tableau1[[#This Row],[Title]]&amp;" "&amp;Tableau1[[#This Row],[Journal]]&amp;". "&amp;Tableau1[[#This Row],[Year]]</f>
        <v>Justice ED, Barnum SJ, Kidd T., The WAGR syndrome gene PRRG4 is a functional homologue of the commissureless axon guidance gene. PLoS Genet. 2017</v>
      </c>
    </row>
    <row r="2684" spans="1:29" x14ac:dyDescent="0.3">
      <c r="A2684">
        <v>2946</v>
      </c>
      <c r="B2684" t="s">
        <v>6142</v>
      </c>
      <c r="C2684" t="s">
        <v>16387</v>
      </c>
      <c r="D2684" t="s">
        <v>26566</v>
      </c>
      <c r="E2684" t="s">
        <v>34110</v>
      </c>
      <c r="F2684" s="10"/>
      <c r="G2684">
        <v>2017</v>
      </c>
      <c r="J2684">
        <v>0.24057304002346902</v>
      </c>
      <c r="L2684" t="s">
        <v>37402</v>
      </c>
      <c r="M2684">
        <v>28660988</v>
      </c>
      <c r="Q2684" s="10"/>
      <c r="R2684" s="11">
        <f t="shared" si="82"/>
        <v>0</v>
      </c>
      <c r="U2684" s="11">
        <f t="shared" si="83"/>
        <v>0</v>
      </c>
      <c r="Y2684" s="11">
        <f>IF(SUM(Tableau1[[#This Row],[Other access]:[Sci-hub access]])&gt;=1,1,0)</f>
        <v>0</v>
      </c>
      <c r="Z2684" s="12">
        <f>IF(OR(Tableau1[[#This Row],[Access R1 + S1+ T1 ]]&gt;=1,Tableau1[[#This Row],[Access V1 +W1 + X1]]&gt;=1),1,0)</f>
        <v>0</v>
      </c>
      <c r="AB2684" s="10" t="str">
        <f>Tableau1[[#This Row],[DOI]]</f>
        <v>doi: 10.5603/EP.a2017.0040</v>
      </c>
      <c r="AC2684" s="13" t="str">
        <f>Tableau1[[#This Row],[Authors]]&amp;", "&amp;Tableau1[[#This Row],[Title]]&amp;" "&amp;Tableau1[[#This Row],[Journal]]&amp;". "&amp;Tableau1[[#This Row],[Year]]</f>
        <v>Karasek D, Cibickova L, Karhanova M, Kalitova J, Schovanek J, Frysak Z., Clinical and immunological changes in patients with active moderate-to-severe Graves' orbitopathy treated with very low-dose rituximab. Endokrynol Pol. 2017</v>
      </c>
    </row>
    <row r="2685" spans="1:29" ht="28.8" x14ac:dyDescent="0.3">
      <c r="A2685">
        <v>8239</v>
      </c>
      <c r="B2685" t="s">
        <v>10944</v>
      </c>
      <c r="C2685" t="s">
        <v>21131</v>
      </c>
      <c r="D2685" t="s">
        <v>31382</v>
      </c>
      <c r="E2685" t="s">
        <v>2438</v>
      </c>
      <c r="F2685" s="10"/>
      <c r="G2685">
        <v>2017</v>
      </c>
      <c r="J2685">
        <v>0.24061870721340251</v>
      </c>
      <c r="L2685" t="s">
        <v>42584</v>
      </c>
      <c r="M2685">
        <v>27965262</v>
      </c>
      <c r="Q2685" s="10"/>
      <c r="R2685" s="11">
        <f t="shared" si="82"/>
        <v>0</v>
      </c>
      <c r="U2685" s="11">
        <f t="shared" si="83"/>
        <v>0</v>
      </c>
      <c r="Y2685" s="11">
        <f>IF(SUM(Tableau1[[#This Row],[Other access]:[Sci-hub access]])&gt;=1,1,0)</f>
        <v>0</v>
      </c>
      <c r="Z2685" s="12">
        <f>IF(OR(Tableau1[[#This Row],[Access R1 + S1+ T1 ]]&gt;=1,Tableau1[[#This Row],[Access V1 +W1 + X1]]&gt;=1),1,0)</f>
        <v>0</v>
      </c>
      <c r="AB2685" s="10" t="str">
        <f>Tableau1[[#This Row],[DOI]]</f>
        <v>doi: 10.1136/bjophthalmol-2016-309313</v>
      </c>
      <c r="AC2685" s="13" t="str">
        <f>Tableau1[[#This Row],[Authors]]&amp;", "&amp;Tableau1[[#This Row],[Title]]&amp;" "&amp;Tableau1[[#This Row],[Journal]]&amp;". "&amp;Tableau1[[#This Row],[Year]]</f>
        <v>Egan C, Zhu H, Lee A, Sim D, Mitry D, Bailey C, Johnston R, Chakravarthy U, Denniston A, Tufail A, Khan R, Mahmood S, Menon G, Akerele T, Downey L, McKibbin M, Varma A, Lobo A, Wilkinson E, Fitt A, Brand C, Tsaloumas M, et al., The United Kingdom Diabetic Retinopathy Electronic Medical Record Users Group, Report 1: baseline characteristics and visual acuity outcomes in eyes treated with intravitreal injections of ranibizumab for diabetic macular oedema. Br J Ophthalmol. 2017</v>
      </c>
    </row>
    <row r="2686" spans="1:29" x14ac:dyDescent="0.3">
      <c r="A2686">
        <v>3319</v>
      </c>
      <c r="B2686" t="s">
        <v>6500</v>
      </c>
      <c r="C2686" t="s">
        <v>16743</v>
      </c>
      <c r="D2686" t="s">
        <v>26924</v>
      </c>
      <c r="E2686" t="s">
        <v>2942</v>
      </c>
      <c r="F2686" s="10"/>
      <c r="G2686">
        <v>2017</v>
      </c>
      <c r="J2686">
        <v>0.24061891478376085</v>
      </c>
      <c r="L2686" t="s">
        <v>37772</v>
      </c>
      <c r="M2686">
        <v>28602573</v>
      </c>
      <c r="Q2686" s="10"/>
      <c r="R2686" s="11">
        <f t="shared" si="82"/>
        <v>0</v>
      </c>
      <c r="U2686" s="11">
        <f t="shared" si="83"/>
        <v>0</v>
      </c>
      <c r="Y2686" s="11">
        <f>IF(SUM(Tableau1[[#This Row],[Other access]:[Sci-hub access]])&gt;=1,1,0)</f>
        <v>0</v>
      </c>
      <c r="Z2686" s="12">
        <f>IF(OR(Tableau1[[#This Row],[Access R1 + S1+ T1 ]]&gt;=1,Tableau1[[#This Row],[Access V1 +W1 + X1]]&gt;=1),1,0)</f>
        <v>0</v>
      </c>
      <c r="AB2686" s="10" t="str">
        <f>Tableau1[[#This Row],[DOI]]</f>
        <v>doi: 10.1016/j.preteyeres.2017.06.003</v>
      </c>
      <c r="AC2686" s="13" t="str">
        <f>Tableau1[[#This Row],[Authors]]&amp;", "&amp;Tableau1[[#This Row],[Title]]&amp;" "&amp;Tableau1[[#This Row],[Journal]]&amp;". "&amp;Tableau1[[#This Row],[Year]]</f>
        <v>Zhou X, Pardue MT, Iuvone PM, Qu J., Dopamine signaling and myopia development: What are the key challenges. Prog Retin Eye Res. 2017</v>
      </c>
    </row>
    <row r="2687" spans="1:29" x14ac:dyDescent="0.3">
      <c r="A2687">
        <v>3123</v>
      </c>
      <c r="B2687" t="s">
        <v>6312</v>
      </c>
      <c r="C2687" t="s">
        <v>16555</v>
      </c>
      <c r="D2687" t="s">
        <v>26736</v>
      </c>
      <c r="E2687" t="s">
        <v>2443</v>
      </c>
      <c r="F2687" s="10"/>
      <c r="G2687">
        <v>2017</v>
      </c>
      <c r="J2687">
        <v>0.24071240010160255</v>
      </c>
      <c r="L2687" t="s">
        <v>37577</v>
      </c>
      <c r="M2687">
        <v>28632878</v>
      </c>
      <c r="Q2687" s="10"/>
      <c r="R2687" s="11">
        <f t="shared" si="82"/>
        <v>0</v>
      </c>
      <c r="U2687" s="11">
        <f t="shared" si="83"/>
        <v>0</v>
      </c>
      <c r="Y2687" s="11">
        <f>IF(SUM(Tableau1[[#This Row],[Other access]:[Sci-hub access]])&gt;=1,1,0)</f>
        <v>0</v>
      </c>
      <c r="Z2687" s="12">
        <f>IF(OR(Tableau1[[#This Row],[Access R1 + S1+ T1 ]]&gt;=1,Tableau1[[#This Row],[Access V1 +W1 + X1]]&gt;=1),1,0)</f>
        <v>0</v>
      </c>
      <c r="AB2687" s="10" t="str">
        <f>Tableau1[[#This Row],[DOI]]</f>
        <v>doi: 10.1167/iovs.16-21128</v>
      </c>
      <c r="AC2687" s="13" t="str">
        <f>Tableau1[[#This Row],[Authors]]&amp;", "&amp;Tableau1[[#This Row],[Title]]&amp;" "&amp;Tableau1[[#This Row],[Journal]]&amp;". "&amp;Tableau1[[#This Row],[Year]]</f>
        <v>De Filippo E, Manga P, Schiedel AC., Identification of Novel G Protein-Coupled Receptor 143 Ligands as Pharmacologic Tools for Investigating X-Linked Ocular Albinism. Invest Ophthalmol Vis Sci. 2017</v>
      </c>
    </row>
    <row r="2688" spans="1:29" x14ac:dyDescent="0.3">
      <c r="A2688">
        <v>4073</v>
      </c>
      <c r="B2688" t="s">
        <v>7221</v>
      </c>
      <c r="C2688" t="s">
        <v>17458</v>
      </c>
      <c r="D2688" t="s">
        <v>27648</v>
      </c>
      <c r="E2688" t="s">
        <v>34182</v>
      </c>
      <c r="F2688" s="10"/>
      <c r="G2688">
        <v>2017</v>
      </c>
      <c r="J2688">
        <v>0.2410131893645574</v>
      </c>
      <c r="L2688" t="e">
        <v>#VALUE!</v>
      </c>
      <c r="M2688">
        <v>28489238</v>
      </c>
      <c r="Q2688" s="10"/>
      <c r="R2688" s="11">
        <f t="shared" si="82"/>
        <v>0</v>
      </c>
      <c r="U2688" s="11">
        <f t="shared" si="83"/>
        <v>0</v>
      </c>
      <c r="Y2688" s="11">
        <f>IF(SUM(Tableau1[[#This Row],[Other access]:[Sci-hub access]])&gt;=1,1,0)</f>
        <v>0</v>
      </c>
      <c r="Z2688" s="12">
        <f>IF(OR(Tableau1[[#This Row],[Access R1 + S1+ T1 ]]&gt;=1,Tableau1[[#This Row],[Access V1 +W1 + X1]]&gt;=1),1,0)</f>
        <v>0</v>
      </c>
      <c r="AB2688" s="10" t="e">
        <f>Tableau1[[#This Row],[DOI]]</f>
        <v>#VALUE!</v>
      </c>
      <c r="AC2688" s="13" t="str">
        <f>Tableau1[[#This Row],[Authors]]&amp;", "&amp;Tableau1[[#This Row],[Title]]&amp;" "&amp;Tableau1[[#This Row],[Journal]]&amp;". "&amp;Tableau1[[#This Row],[Year]]</f>
        <v>Kus LH, Hopman WM, Witterick IJ, Freeman JL., Quality-of-life outcomes in Graves disease patients after total thyroidectomy. Ear Nose Throat J. 2017</v>
      </c>
    </row>
    <row r="2689" spans="1:29" x14ac:dyDescent="0.3">
      <c r="A2689">
        <v>1879</v>
      </c>
      <c r="B2689" t="s">
        <v>5123</v>
      </c>
      <c r="C2689" t="s">
        <v>15369</v>
      </c>
      <c r="D2689" t="s">
        <v>25545</v>
      </c>
      <c r="E2689" t="s">
        <v>2495</v>
      </c>
      <c r="F2689" s="10"/>
      <c r="G2689">
        <v>2017</v>
      </c>
      <c r="J2689">
        <v>0.2412917406609898</v>
      </c>
      <c r="L2689" t="s">
        <v>36351</v>
      </c>
      <c r="M2689">
        <v>28858049</v>
      </c>
      <c r="Q2689" s="10"/>
      <c r="R2689" s="11">
        <f t="shared" si="82"/>
        <v>0</v>
      </c>
      <c r="U2689" s="11">
        <f t="shared" si="83"/>
        <v>0</v>
      </c>
      <c r="Y2689" s="11">
        <f>IF(SUM(Tableau1[[#This Row],[Other access]:[Sci-hub access]])&gt;=1,1,0)</f>
        <v>0</v>
      </c>
      <c r="Z2689" s="12">
        <f>IF(OR(Tableau1[[#This Row],[Access R1 + S1+ T1 ]]&gt;=1,Tableau1[[#This Row],[Access V1 +W1 + X1]]&gt;=1),1,0)</f>
        <v>0</v>
      </c>
      <c r="AB2689" s="10" t="str">
        <f>Tableau1[[#This Row],[DOI]]</f>
        <v>doi: 10.1097/OPX.0000000000001127</v>
      </c>
      <c r="AC2689" s="13" t="str">
        <f>Tableau1[[#This Row],[Authors]]&amp;", "&amp;Tableau1[[#This Row],[Title]]&amp;" "&amp;Tableau1[[#This Row],[Journal]]&amp;". "&amp;Tableau1[[#This Row],[Year]]</f>
        <v>El-Nimri NW, Walline JJ., Centration and Decentration of Contact Lenses during Peripheral Gaze. Optom Vis Sci. 2017</v>
      </c>
    </row>
    <row r="2690" spans="1:29" x14ac:dyDescent="0.3">
      <c r="A2690">
        <v>4308</v>
      </c>
      <c r="B2690" t="s">
        <v>7438</v>
      </c>
      <c r="C2690" t="s">
        <v>17674</v>
      </c>
      <c r="D2690" t="s">
        <v>27867</v>
      </c>
      <c r="E2690" t="s">
        <v>2496</v>
      </c>
      <c r="F2690" s="10"/>
      <c r="G2690">
        <v>2017</v>
      </c>
      <c r="J2690">
        <v>0.24148852095750384</v>
      </c>
      <c r="L2690" t="s">
        <v>38734</v>
      </c>
      <c r="M2690">
        <v>28457291</v>
      </c>
      <c r="Q2690" s="10"/>
      <c r="R2690" s="11">
        <f t="shared" ref="R2690:R2753" si="84">IF(SUM(N2690:Q2690)&gt;0,1,0)</f>
        <v>0</v>
      </c>
      <c r="U2690" s="11">
        <f t="shared" ref="U2690:U2753" si="85">IF(SUM(R2690,T2690)&gt;0,1,0)</f>
        <v>0</v>
      </c>
      <c r="Y2690" s="11">
        <f>IF(SUM(Tableau1[[#This Row],[Other access]:[Sci-hub access]])&gt;=1,1,0)</f>
        <v>0</v>
      </c>
      <c r="Z2690" s="12">
        <f>IF(OR(Tableau1[[#This Row],[Access R1 + S1+ T1 ]]&gt;=1,Tableau1[[#This Row],[Access V1 +W1 + X1]]&gt;=1),1,0)</f>
        <v>0</v>
      </c>
      <c r="AB2690" s="10" t="str">
        <f>Tableau1[[#This Row],[DOI]]</f>
        <v>doi: 10.1016/j.jcjo.2016.08.016</v>
      </c>
      <c r="AC2690" s="13" t="str">
        <f>Tableau1[[#This Row],[Authors]]&amp;", "&amp;Tableau1[[#This Row],[Title]]&amp;" "&amp;Tableau1[[#This Row],[Journal]]&amp;". "&amp;Tableau1[[#This Row],[Year]]</f>
        <v>Drover JR, Cornick SL, Hallett D, Drover A, Mayo D, Kielly N., Normative pediatric data for three tests of functional vision. Can J Ophthalmol. 2017</v>
      </c>
    </row>
    <row r="2691" spans="1:29" x14ac:dyDescent="0.3">
      <c r="A2691">
        <v>7343</v>
      </c>
      <c r="B2691" t="s">
        <v>10158</v>
      </c>
      <c r="C2691" t="s">
        <v>20360</v>
      </c>
      <c r="D2691" t="s">
        <v>30592</v>
      </c>
      <c r="E2691" t="s">
        <v>2456</v>
      </c>
      <c r="F2691" s="10"/>
      <c r="G2691">
        <v>2017</v>
      </c>
      <c r="J2691">
        <v>0.24155152232144084</v>
      </c>
      <c r="L2691" t="s">
        <v>41699</v>
      </c>
      <c r="M2691">
        <v>28103602</v>
      </c>
      <c r="Q2691" s="10"/>
      <c r="R2691" s="11">
        <f t="shared" si="84"/>
        <v>0</v>
      </c>
      <c r="U2691" s="11">
        <f t="shared" si="85"/>
        <v>0</v>
      </c>
      <c r="Y2691" s="11">
        <f>IF(SUM(Tableau1[[#This Row],[Other access]:[Sci-hub access]])&gt;=1,1,0)</f>
        <v>0</v>
      </c>
      <c r="Z2691" s="12">
        <f>IF(OR(Tableau1[[#This Row],[Access R1 + S1+ T1 ]]&gt;=1,Tableau1[[#This Row],[Access V1 +W1 + X1]]&gt;=1),1,0)</f>
        <v>0</v>
      </c>
      <c r="AB2691" s="10" t="str">
        <f>Tableau1[[#This Row],[DOI]]</f>
        <v>doi: 10.1159/000455271</v>
      </c>
      <c r="AC2691" s="13" t="str">
        <f>Tableau1[[#This Row],[Authors]]&amp;", "&amp;Tableau1[[#This Row],[Title]]&amp;" "&amp;Tableau1[[#This Row],[Journal]]&amp;". "&amp;Tableau1[[#This Row],[Year]]</f>
        <v>Shchuko AG, Zaitseva NV, Yurieva TN, Chernykh ER, Mikhalevich IM, Shevela EY, Grigorieva AV., Intraocular Cytokines and Their Correlations with Clinical Parameters in Patients with Myopic Choroidal Neovascularization. Ophthalmologica. 2017</v>
      </c>
    </row>
    <row r="2692" spans="1:29" x14ac:dyDescent="0.3">
      <c r="A2692">
        <v>1657</v>
      </c>
      <c r="B2692" t="s">
        <v>4909</v>
      </c>
      <c r="C2692" t="s">
        <v>15159</v>
      </c>
      <c r="D2692" t="s">
        <v>25330</v>
      </c>
      <c r="E2692" t="s">
        <v>2511</v>
      </c>
      <c r="F2692" s="10"/>
      <c r="G2692">
        <v>2017</v>
      </c>
      <c r="J2692">
        <v>0.24156128766795038</v>
      </c>
      <c r="L2692" t="s">
        <v>36136</v>
      </c>
      <c r="M2692">
        <v>28905827</v>
      </c>
      <c r="Q2692" s="10"/>
      <c r="R2692" s="11">
        <f t="shared" si="84"/>
        <v>0</v>
      </c>
      <c r="U2692" s="11">
        <f t="shared" si="85"/>
        <v>0</v>
      </c>
      <c r="Y2692" s="11">
        <f>IF(SUM(Tableau1[[#This Row],[Other access]:[Sci-hub access]])&gt;=1,1,0)</f>
        <v>0</v>
      </c>
      <c r="Z2692" s="12">
        <f>IF(OR(Tableau1[[#This Row],[Access R1 + S1+ T1 ]]&gt;=1,Tableau1[[#This Row],[Access V1 +W1 + X1]]&gt;=1),1,0)</f>
        <v>0</v>
      </c>
      <c r="AB2692" s="10" t="str">
        <f>Tableau1[[#This Row],[DOI]]</f>
        <v>doi: 10.4103/ijo.IJO_872_16</v>
      </c>
      <c r="AC2692" s="13" t="str">
        <f>Tableau1[[#This Row],[Authors]]&amp;", "&amp;Tableau1[[#This Row],[Title]]&amp;" "&amp;Tableau1[[#This Row],[Journal]]&amp;". "&amp;Tableau1[[#This Row],[Year]]</f>
        <v>Kaur S, Sukhija J, Katoch D, Sharma M, Samanta R, Dogra MR., Refractive and ocular biometric profile of children with a history of laser treatment for retinopathy of prematurity. Indian J Ophthalmol. 2017</v>
      </c>
    </row>
    <row r="2693" spans="1:29" ht="28.8" x14ac:dyDescent="0.3">
      <c r="A2693">
        <v>8459</v>
      </c>
      <c r="B2693" t="s">
        <v>11137</v>
      </c>
      <c r="C2693" t="s">
        <v>21322</v>
      </c>
      <c r="D2693" t="s">
        <v>31576</v>
      </c>
      <c r="E2693" t="s">
        <v>34381</v>
      </c>
      <c r="F2693" s="10"/>
      <c r="G2693">
        <v>2017</v>
      </c>
      <c r="J2693">
        <v>0.24158165101022611</v>
      </c>
      <c r="L2693" t="s">
        <v>42798</v>
      </c>
      <c r="M2693">
        <v>27912913</v>
      </c>
      <c r="Q2693" s="10"/>
      <c r="R2693" s="11">
        <f t="shared" si="84"/>
        <v>0</v>
      </c>
      <c r="U2693" s="11">
        <f t="shared" si="85"/>
        <v>0</v>
      </c>
      <c r="Y2693" s="11">
        <f>IF(SUM(Tableau1[[#This Row],[Other access]:[Sci-hub access]])&gt;=1,1,0)</f>
        <v>0</v>
      </c>
      <c r="Z2693" s="12">
        <f>IF(OR(Tableau1[[#This Row],[Access R1 + S1+ T1 ]]&gt;=1,Tableau1[[#This Row],[Access V1 +W1 + X1]]&gt;=1),1,0)</f>
        <v>0</v>
      </c>
      <c r="AB2693" s="10" t="str">
        <f>Tableau1[[#This Row],[DOI]]</f>
        <v>doi: 10.1016/j.oftal.2016.10.006</v>
      </c>
      <c r="AC2693" s="13" t="str">
        <f>Tableau1[[#This Row],[Authors]]&amp;", "&amp;Tableau1[[#This Row],[Title]]&amp;" "&amp;Tableau1[[#This Row],[Journal]]&amp;". "&amp;Tableau1[[#This Row],[Year]]</f>
        <v>Cuesta-Lasso M, Vieira-Barros A, Dolz-Marco R, Roig-Revert MJ, Badal J, Amselem L, Díaz-Llopis M, Gallego-Pinazo R., Intravitreal therapies for non-neovascular age-related macular degeneration with intraretinal or subretinal fluid. Arch Soc Esp Oftalmol. 2017</v>
      </c>
    </row>
    <row r="2694" spans="1:29" x14ac:dyDescent="0.3">
      <c r="A2694">
        <v>412</v>
      </c>
      <c r="B2694" t="s">
        <v>3675</v>
      </c>
      <c r="C2694" t="s">
        <v>13935</v>
      </c>
      <c r="D2694" t="s">
        <v>24095</v>
      </c>
      <c r="E2694" t="s">
        <v>2692</v>
      </c>
      <c r="F2694" s="10"/>
      <c r="G2694">
        <v>2017</v>
      </c>
      <c r="J2694">
        <v>0.24167698351097089</v>
      </c>
      <c r="L2694" t="e">
        <v>#VALUE!</v>
      </c>
      <c r="M2694">
        <v>29224587</v>
      </c>
      <c r="Q2694" s="10"/>
      <c r="R2694" s="11">
        <f t="shared" si="84"/>
        <v>0</v>
      </c>
      <c r="U2694" s="11">
        <f t="shared" si="85"/>
        <v>0</v>
      </c>
      <c r="Y2694" s="11">
        <f>IF(SUM(Tableau1[[#This Row],[Other access]:[Sci-hub access]])&gt;=1,1,0)</f>
        <v>0</v>
      </c>
      <c r="Z2694" s="12">
        <f>IF(OR(Tableau1[[#This Row],[Access R1 + S1+ T1 ]]&gt;=1,Tableau1[[#This Row],[Access V1 +W1 + X1]]&gt;=1),1,0)</f>
        <v>0</v>
      </c>
      <c r="AB2694" s="10" t="e">
        <f>Tableau1[[#This Row],[DOI]]</f>
        <v>#VALUE!</v>
      </c>
      <c r="AC2694" s="13" t="str">
        <f>Tableau1[[#This Row],[Authors]]&amp;", "&amp;Tableau1[[#This Row],[Title]]&amp;" "&amp;Tableau1[[#This Row],[Journal]]&amp;". "&amp;Tableau1[[#This Row],[Year]]</f>
        <v>Madanat WY, Alawneh KM, Smadi MM, Saadeh SS, Omari MM, Bani Hani AB, Yazici H., The prevalence of Behçet's disease in the north of Jordan: a hospital-based epidemiological survey. Clin Exp Rheumatol. 2017</v>
      </c>
    </row>
    <row r="2695" spans="1:29" x14ac:dyDescent="0.3">
      <c r="A2695">
        <v>2387</v>
      </c>
      <c r="B2695" t="s">
        <v>5613</v>
      </c>
      <c r="C2695" t="s">
        <v>15858</v>
      </c>
      <c r="D2695" t="s">
        <v>26035</v>
      </c>
      <c r="E2695" t="s">
        <v>3019</v>
      </c>
      <c r="F2695" s="10"/>
      <c r="G2695">
        <v>2017</v>
      </c>
      <c r="J2695">
        <v>0.24175884130179093</v>
      </c>
      <c r="L2695" t="s">
        <v>36852</v>
      </c>
      <c r="M2695">
        <v>28753944</v>
      </c>
      <c r="Q2695" s="10"/>
      <c r="R2695" s="11">
        <f t="shared" si="84"/>
        <v>0</v>
      </c>
      <c r="U2695" s="11">
        <f t="shared" si="85"/>
        <v>0</v>
      </c>
      <c r="Y2695" s="11">
        <f>IF(SUM(Tableau1[[#This Row],[Other access]:[Sci-hub access]])&gt;=1,1,0)</f>
        <v>0</v>
      </c>
      <c r="Z2695" s="12">
        <f>IF(OR(Tableau1[[#This Row],[Access R1 + S1+ T1 ]]&gt;=1,Tableau1[[#This Row],[Access V1 +W1 + X1]]&gt;=1),1,0)</f>
        <v>0</v>
      </c>
      <c r="AB2695" s="10" t="str">
        <f>Tableau1[[#This Row],[DOI]]</f>
        <v>doi: 10.3390/ijerph14070811</v>
      </c>
      <c r="AC2695" s="13" t="str">
        <f>Tableau1[[#This Row],[Authors]]&amp;", "&amp;Tableau1[[#This Row],[Title]]&amp;" "&amp;Tableau1[[#This Row],[Journal]]&amp;". "&amp;Tableau1[[#This Row],[Year]]</f>
        <v>Peltzer K, Phaswana-Mafuya N., Association between Visual Impairment and Low Vision and Sleep Duration and Quality among Older Adults in South Africa. Int J Environ Res Public Health. 2017</v>
      </c>
    </row>
    <row r="2696" spans="1:29" x14ac:dyDescent="0.3">
      <c r="A2696">
        <v>7105</v>
      </c>
      <c r="B2696" t="s">
        <v>9956</v>
      </c>
      <c r="C2696" t="s">
        <v>20159</v>
      </c>
      <c r="D2696" t="s">
        <v>30390</v>
      </c>
      <c r="E2696" t="s">
        <v>2446</v>
      </c>
      <c r="F2696" s="10"/>
      <c r="G2696">
        <v>2017</v>
      </c>
      <c r="J2696">
        <v>0.2418570941896252</v>
      </c>
      <c r="L2696" t="s">
        <v>41461</v>
      </c>
      <c r="M2696">
        <v>28128842</v>
      </c>
      <c r="Q2696" s="10"/>
      <c r="R2696" s="11">
        <f t="shared" si="84"/>
        <v>0</v>
      </c>
      <c r="U2696" s="11">
        <f t="shared" si="85"/>
        <v>0</v>
      </c>
      <c r="Y2696" s="11">
        <f>IF(SUM(Tableau1[[#This Row],[Other access]:[Sci-hub access]])&gt;=1,1,0)</f>
        <v>0</v>
      </c>
      <c r="Z2696" s="12">
        <f>IF(OR(Tableau1[[#This Row],[Access R1 + S1+ T1 ]]&gt;=1,Tableau1[[#This Row],[Access V1 +W1 + X1]]&gt;=1),1,0)</f>
        <v>0</v>
      </c>
      <c r="AB2696" s="10" t="str">
        <f>Tableau1[[#This Row],[DOI]]</f>
        <v>doi: 10.3928/01913913-20161219-02</v>
      </c>
      <c r="AC2696" s="13" t="str">
        <f>Tableau1[[#This Row],[Authors]]&amp;", "&amp;Tableau1[[#This Row],[Title]]&amp;" "&amp;Tableau1[[#This Row],[Journal]]&amp;". "&amp;Tableau1[[#This Row],[Year]]</f>
        <v>Yeung HH., My Baby's Eye Is Large. . .and Always Pink". J Pediatr Ophthalmol Strabismus. 2017</v>
      </c>
    </row>
    <row r="2697" spans="1:29" x14ac:dyDescent="0.3">
      <c r="A2697">
        <v>4908</v>
      </c>
      <c r="B2697" t="s">
        <v>8007</v>
      </c>
      <c r="C2697" t="s">
        <v>18236</v>
      </c>
      <c r="D2697" t="s">
        <v>28437</v>
      </c>
      <c r="E2697" t="s">
        <v>2486</v>
      </c>
      <c r="F2697" s="10"/>
      <c r="G2697">
        <v>2018</v>
      </c>
      <c r="J2697">
        <v>0.24192877159139281</v>
      </c>
      <c r="L2697" t="s">
        <v>39318</v>
      </c>
      <c r="M2697">
        <v>28391646</v>
      </c>
      <c r="Q2697" s="10"/>
      <c r="R2697" s="11">
        <f t="shared" si="84"/>
        <v>0</v>
      </c>
      <c r="U2697" s="11">
        <f t="shared" si="85"/>
        <v>0</v>
      </c>
      <c r="Y2697" s="11">
        <f>IF(SUM(Tableau1[[#This Row],[Other access]:[Sci-hub access]])&gt;=1,1,0)</f>
        <v>0</v>
      </c>
      <c r="Z2697" s="12">
        <f>IF(OR(Tableau1[[#This Row],[Access R1 + S1+ T1 ]]&gt;=1,Tableau1[[#This Row],[Access V1 +W1 + X1]]&gt;=1),1,0)</f>
        <v>0</v>
      </c>
      <c r="AB2697" s="10" t="str">
        <f>Tableau1[[#This Row],[DOI]]</f>
        <v>doi: 10.1111/aos.13443</v>
      </c>
      <c r="AC2697" s="13" t="str">
        <f>Tableau1[[#This Row],[Authors]]&amp;", "&amp;Tableau1[[#This Row],[Title]]&amp;" "&amp;Tableau1[[#This Row],[Journal]]&amp;". "&amp;Tableau1[[#This Row],[Year]]</f>
        <v>Lee R, Tham YC, Cheung CY, Sidhartha E, Siantar RG, Lim SH, Wong TY, Cheng CY., Factors affecting signal strength in spectral-domain optical coherence tomography. Acta Ophthalmol. 2018</v>
      </c>
    </row>
    <row r="2698" spans="1:29" x14ac:dyDescent="0.3">
      <c r="A2698">
        <v>8552</v>
      </c>
      <c r="B2698" t="s">
        <v>11221</v>
      </c>
      <c r="C2698" t="s">
        <v>21405</v>
      </c>
      <c r="D2698" t="s">
        <v>31660</v>
      </c>
      <c r="E2698" t="s">
        <v>2458</v>
      </c>
      <c r="F2698" s="10"/>
      <c r="G2698">
        <v>2017</v>
      </c>
      <c r="J2698">
        <v>0.24196052787145228</v>
      </c>
      <c r="L2698" t="s">
        <v>42888</v>
      </c>
      <c r="M2698">
        <v>27893066</v>
      </c>
      <c r="Q2698" s="10"/>
      <c r="R2698" s="11">
        <f t="shared" si="84"/>
        <v>0</v>
      </c>
      <c r="U2698" s="11">
        <f t="shared" si="85"/>
        <v>0</v>
      </c>
      <c r="Y2698" s="11">
        <f>IF(SUM(Tableau1[[#This Row],[Other access]:[Sci-hub access]])&gt;=1,1,0)</f>
        <v>0</v>
      </c>
      <c r="Z2698" s="12">
        <f>IF(OR(Tableau1[[#This Row],[Access R1 + S1+ T1 ]]&gt;=1,Tableau1[[#This Row],[Access V1 +W1 + X1]]&gt;=1),1,0)</f>
        <v>0</v>
      </c>
      <c r="AB2698" s="10" t="str">
        <f>Tableau1[[#This Row],[DOI]]</f>
        <v>doi: 10.1001/jamaophthalmol.2016.4587</v>
      </c>
      <c r="AC2698" s="13" t="str">
        <f>Tableau1[[#This Row],[Authors]]&amp;", "&amp;Tableau1[[#This Row],[Title]]&amp;" "&amp;Tableau1[[#This Row],[Journal]]&amp;". "&amp;Tableau1[[#This Row],[Year]]</f>
        <v>Eydelman M, Hilmantel G, Tarver ME, Hofmeister EM, May J, Hammel K, Hays RD, Ferris F 3rd., Symptoms and Satisfaction of Patients in the Patient-Reported Outcomes With Laser In Situ Keratomileusis (PROWL) Studies. JAMA Ophthalmol. 2017</v>
      </c>
    </row>
    <row r="2699" spans="1:29" x14ac:dyDescent="0.3">
      <c r="A2699">
        <v>5183</v>
      </c>
      <c r="B2699" t="s">
        <v>8255</v>
      </c>
      <c r="C2699" t="s">
        <v>18480</v>
      </c>
      <c r="D2699" t="s">
        <v>28685</v>
      </c>
      <c r="E2699" t="s">
        <v>2818</v>
      </c>
      <c r="F2699" s="10"/>
      <c r="G2699">
        <v>2017</v>
      </c>
      <c r="J2699">
        <v>0.24198910600679358</v>
      </c>
      <c r="L2699" t="s">
        <v>39587</v>
      </c>
      <c r="M2699">
        <v>28364868</v>
      </c>
      <c r="Q2699" s="10"/>
      <c r="R2699" s="11">
        <f t="shared" si="84"/>
        <v>0</v>
      </c>
      <c r="U2699" s="11">
        <f t="shared" si="85"/>
        <v>0</v>
      </c>
      <c r="Y2699" s="11">
        <f>IF(SUM(Tableau1[[#This Row],[Other access]:[Sci-hub access]])&gt;=1,1,0)</f>
        <v>0</v>
      </c>
      <c r="Z2699" s="12">
        <f>IF(OR(Tableau1[[#This Row],[Access R1 + S1+ T1 ]]&gt;=1,Tableau1[[#This Row],[Access V1 +W1 + X1]]&gt;=1),1,0)</f>
        <v>0</v>
      </c>
      <c r="AB2699" s="10" t="str">
        <f>Tableau1[[#This Row],[DOI]]</f>
        <v>doi: 10.1016/j.maturitas.2017.02.007</v>
      </c>
      <c r="AC2699" s="13" t="str">
        <f>Tableau1[[#This Row],[Authors]]&amp;", "&amp;Tableau1[[#This Row],[Title]]&amp;" "&amp;Tableau1[[#This Row],[Journal]]&amp;". "&amp;Tableau1[[#This Row],[Year]]</f>
        <v>Berglund A, Schenck-Gustafsson K, von Euler M., Sex differences in the presentation of stroke. Maturitas. 2017</v>
      </c>
    </row>
    <row r="2700" spans="1:29" x14ac:dyDescent="0.3">
      <c r="A2700">
        <v>5336</v>
      </c>
      <c r="B2700" t="s">
        <v>8392</v>
      </c>
      <c r="C2700" t="s">
        <v>18615</v>
      </c>
      <c r="D2700" t="s">
        <v>28822</v>
      </c>
      <c r="E2700" t="s">
        <v>2443</v>
      </c>
      <c r="F2700" s="10"/>
      <c r="G2700">
        <v>2017</v>
      </c>
      <c r="J2700">
        <v>0.24200147476010014</v>
      </c>
      <c r="L2700" t="s">
        <v>39731</v>
      </c>
      <c r="M2700">
        <v>28346614</v>
      </c>
      <c r="Q2700" s="10"/>
      <c r="R2700" s="11">
        <f t="shared" si="84"/>
        <v>0</v>
      </c>
      <c r="U2700" s="11">
        <f t="shared" si="85"/>
        <v>0</v>
      </c>
      <c r="Y2700" s="11">
        <f>IF(SUM(Tableau1[[#This Row],[Other access]:[Sci-hub access]])&gt;=1,1,0)</f>
        <v>0</v>
      </c>
      <c r="Z2700" s="12">
        <f>IF(OR(Tableau1[[#This Row],[Access R1 + S1+ T1 ]]&gt;=1,Tableau1[[#This Row],[Access V1 +W1 + X1]]&gt;=1),1,0)</f>
        <v>0</v>
      </c>
      <c r="AB2700" s="10" t="str">
        <f>Tableau1[[#This Row],[DOI]]</f>
        <v>doi: 10.1167/iovs.16-21331</v>
      </c>
      <c r="AC2700" s="13" t="str">
        <f>Tableau1[[#This Row],[Authors]]&amp;", "&amp;Tableau1[[#This Row],[Title]]&amp;" "&amp;Tableau1[[#This Row],[Journal]]&amp;". "&amp;Tableau1[[#This Row],[Year]]</f>
        <v>Hernandez H, Medina-Ortiz WE, Luan T, Clark AF, McDowell CM., Crosstalk Between Transforming Growth Factor Beta-2 and Toll-Like Receptor 4 in the Trabecular Meshwork. Invest Ophthalmol Vis Sci. 2017</v>
      </c>
    </row>
    <row r="2701" spans="1:29" x14ac:dyDescent="0.3">
      <c r="A2701">
        <v>5384</v>
      </c>
      <c r="B2701" t="s">
        <v>8437</v>
      </c>
      <c r="C2701" t="s">
        <v>18660</v>
      </c>
      <c r="D2701" t="s">
        <v>28867</v>
      </c>
      <c r="E2701" t="s">
        <v>2551</v>
      </c>
      <c r="F2701" s="10"/>
      <c r="G2701">
        <v>2017</v>
      </c>
      <c r="J2701">
        <v>0.24203858195260874</v>
      </c>
      <c r="L2701" t="s">
        <v>39779</v>
      </c>
      <c r="M2701">
        <v>28341566</v>
      </c>
      <c r="Q2701" s="10"/>
      <c r="R2701" s="11">
        <f t="shared" si="84"/>
        <v>0</v>
      </c>
      <c r="U2701" s="11">
        <f t="shared" si="85"/>
        <v>0</v>
      </c>
      <c r="Y2701" s="11">
        <f>IF(SUM(Tableau1[[#This Row],[Other access]:[Sci-hub access]])&gt;=1,1,0)</f>
        <v>0</v>
      </c>
      <c r="Z2701" s="12">
        <f>IF(OR(Tableau1[[#This Row],[Access R1 + S1+ T1 ]]&gt;=1,Tableau1[[#This Row],[Access V1 +W1 + X1]]&gt;=1),1,0)</f>
        <v>0</v>
      </c>
      <c r="AB2701" s="10" t="str">
        <f>Tableau1[[#This Row],[DOI]]</f>
        <v>doi: 10.1016/j.clinph.2017.02.023</v>
      </c>
      <c r="AC2701" s="13" t="str">
        <f>Tableau1[[#This Row],[Authors]]&amp;", "&amp;Tableau1[[#This Row],[Title]]&amp;" "&amp;Tableau1[[#This Row],[Journal]]&amp;". "&amp;Tableau1[[#This Row],[Year]]</f>
        <v>Lee JM, Kim MJ, Kim JW, Shim DB, Kim J, Kim SH., Vibration-induced nystagmus in patients with vestibular schwannoma: Characteristics and clinical implications. Clin Neurophysiol. 2017</v>
      </c>
    </row>
    <row r="2702" spans="1:29" x14ac:dyDescent="0.3">
      <c r="A2702">
        <v>6728</v>
      </c>
      <c r="B2702" t="s">
        <v>9623</v>
      </c>
      <c r="C2702" t="s">
        <v>19828</v>
      </c>
      <c r="D2702" t="s">
        <v>30056</v>
      </c>
      <c r="E2702" t="s">
        <v>2617</v>
      </c>
      <c r="F2702" s="10"/>
      <c r="G2702">
        <v>2017</v>
      </c>
      <c r="J2702">
        <v>0.24209460384645787</v>
      </c>
      <c r="L2702" t="s">
        <v>41089</v>
      </c>
      <c r="M2702">
        <v>28170093</v>
      </c>
      <c r="Q2702" s="10"/>
      <c r="R2702" s="11">
        <f t="shared" si="84"/>
        <v>0</v>
      </c>
      <c r="U2702" s="11">
        <f t="shared" si="85"/>
        <v>0</v>
      </c>
      <c r="Y2702" s="11">
        <f>IF(SUM(Tableau1[[#This Row],[Other access]:[Sci-hub access]])&gt;=1,1,0)</f>
        <v>0</v>
      </c>
      <c r="Z2702" s="12">
        <f>IF(OR(Tableau1[[#This Row],[Access R1 + S1+ T1 ]]&gt;=1,Tableau1[[#This Row],[Access V1 +W1 + X1]]&gt;=1),1,0)</f>
        <v>0</v>
      </c>
      <c r="AB2702" s="10" t="str">
        <f>Tableau1[[#This Row],[DOI]]</f>
        <v>doi: 10.1002/14651858.CD011965.pub2</v>
      </c>
      <c r="AC2702" s="13" t="str">
        <f>Tableau1[[#This Row],[Authors]]&amp;", "&amp;Tableau1[[#This Row],[Title]]&amp;" "&amp;Tableau1[[#This Row],[Journal]]&amp;". "&amp;Tableau1[[#This Row],[Year]]</f>
        <v>O'Gallagher M, Bunce C, Hingorani M, Larkin F, Tuft S, Dahlmann-Noor A., Topical treatments for blepharokeratoconjunctivitis in children. Cochrane Database Syst Rev. 2017</v>
      </c>
    </row>
    <row r="2703" spans="1:29" x14ac:dyDescent="0.3">
      <c r="A2703">
        <v>621</v>
      </c>
      <c r="B2703" t="s">
        <v>3884</v>
      </c>
      <c r="C2703" t="s">
        <v>14140</v>
      </c>
      <c r="D2703" t="s">
        <v>24304</v>
      </c>
      <c r="E2703" t="s">
        <v>2549</v>
      </c>
      <c r="F2703" s="10"/>
      <c r="G2703">
        <v>2017</v>
      </c>
      <c r="J2703">
        <v>0.24217684430444208</v>
      </c>
      <c r="L2703" t="s">
        <v>35119</v>
      </c>
      <c r="M2703">
        <v>29160537</v>
      </c>
      <c r="Q2703" s="10"/>
      <c r="R2703" s="11">
        <f t="shared" si="84"/>
        <v>0</v>
      </c>
      <c r="U2703" s="11">
        <f t="shared" si="85"/>
        <v>0</v>
      </c>
      <c r="Y2703" s="11">
        <f>IF(SUM(Tableau1[[#This Row],[Other access]:[Sci-hub access]])&gt;=1,1,0)</f>
        <v>0</v>
      </c>
      <c r="Z2703" s="12">
        <f>IF(OR(Tableau1[[#This Row],[Access R1 + S1+ T1 ]]&gt;=1,Tableau1[[#This Row],[Access V1 +W1 + X1]]&gt;=1),1,0)</f>
        <v>0</v>
      </c>
      <c r="AB2703" s="10" t="str">
        <f>Tableau1[[#This Row],[DOI]]</f>
        <v>doi: 10.5935/0004-2749.20170070</v>
      </c>
      <c r="AC2703" s="13" t="str">
        <f>Tableau1[[#This Row],[Authors]]&amp;", "&amp;Tableau1[[#This Row],[Title]]&amp;" "&amp;Tableau1[[#This Row],[Journal]]&amp;". "&amp;Tableau1[[#This Row],[Year]]</f>
        <v>Cankaya AB, Ozates S., Relationship between anterior segment and optic nerve head parameters in healthy subjects. Arq Bras Oftalmol. 2017</v>
      </c>
    </row>
    <row r="2704" spans="1:29" x14ac:dyDescent="0.3">
      <c r="A2704">
        <v>3073</v>
      </c>
      <c r="B2704" t="s">
        <v>6264</v>
      </c>
      <c r="C2704" t="s">
        <v>16507</v>
      </c>
      <c r="D2704" t="s">
        <v>26688</v>
      </c>
      <c r="E2704" t="s">
        <v>2494</v>
      </c>
      <c r="F2704" s="10"/>
      <c r="G2704">
        <v>2017</v>
      </c>
      <c r="J2704">
        <v>0.24238075666008474</v>
      </c>
      <c r="L2704" t="s">
        <v>37527</v>
      </c>
      <c r="M2704">
        <v>28643407</v>
      </c>
      <c r="Q2704" s="10"/>
      <c r="R2704" s="11">
        <f t="shared" si="84"/>
        <v>0</v>
      </c>
      <c r="U2704" s="11">
        <f t="shared" si="85"/>
        <v>0</v>
      </c>
      <c r="Y2704" s="11">
        <f>IF(SUM(Tableau1[[#This Row],[Other access]:[Sci-hub access]])&gt;=1,1,0)</f>
        <v>0</v>
      </c>
      <c r="Z2704" s="12">
        <f>IF(OR(Tableau1[[#This Row],[Access R1 + S1+ T1 ]]&gt;=1,Tableau1[[#This Row],[Access V1 +W1 + X1]]&gt;=1),1,0)</f>
        <v>0</v>
      </c>
      <c r="AB2704" s="10" t="str">
        <f>Tableau1[[#This Row],[DOI]]</f>
        <v>doi: 10.1111/opo.12397</v>
      </c>
      <c r="AC2704" s="13" t="str">
        <f>Tableau1[[#This Row],[Authors]]&amp;", "&amp;Tableau1[[#This Row],[Title]]&amp;" "&amp;Tableau1[[#This Row],[Journal]]&amp;". "&amp;Tableau1[[#This Row],[Year]]</f>
        <v>Choi KY, Yu WY, Lam CHI, Li ZC, Chin MP, Lakshmanan Y, Wong FSY, Do CW, Lee PH, Chan HHL., Childhood exposure to constricted living space: a possible environmental threat for myopia development. Ophthalmic Physiol Opt. 2017</v>
      </c>
    </row>
    <row r="2705" spans="1:29" x14ac:dyDescent="0.3">
      <c r="A2705">
        <v>4387</v>
      </c>
      <c r="B2705" t="s">
        <v>7515</v>
      </c>
      <c r="C2705" t="s">
        <v>17751</v>
      </c>
      <c r="D2705" t="s">
        <v>27944</v>
      </c>
      <c r="E2705" t="s">
        <v>2458</v>
      </c>
      <c r="F2705" s="10"/>
      <c r="G2705">
        <v>2017</v>
      </c>
      <c r="J2705">
        <v>0.24245267402904314</v>
      </c>
      <c r="L2705" t="s">
        <v>38810</v>
      </c>
      <c r="M2705">
        <v>28448669</v>
      </c>
      <c r="Q2705" s="10"/>
      <c r="R2705" s="11">
        <f t="shared" si="84"/>
        <v>0</v>
      </c>
      <c r="U2705" s="11">
        <f t="shared" si="85"/>
        <v>0</v>
      </c>
      <c r="Y2705" s="11">
        <f>IF(SUM(Tableau1[[#This Row],[Other access]:[Sci-hub access]])&gt;=1,1,0)</f>
        <v>0</v>
      </c>
      <c r="Z2705" s="12">
        <f>IF(OR(Tableau1[[#This Row],[Access R1 + S1+ T1 ]]&gt;=1,Tableau1[[#This Row],[Access V1 +W1 + X1]]&gt;=1),1,0)</f>
        <v>0</v>
      </c>
      <c r="AB2705" s="10" t="str">
        <f>Tableau1[[#This Row],[DOI]]</f>
        <v>doi: 10.1001/jamaophthalmol.2017.0830</v>
      </c>
      <c r="AC2705" s="13" t="str">
        <f>Tableau1[[#This Row],[Authors]]&amp;", "&amp;Tableau1[[#This Row],[Title]]&amp;" "&amp;Tableau1[[#This Row],[Journal]]&amp;". "&amp;Tableau1[[#This Row],[Year]]</f>
        <v>Neely DC, Bray KJ, Huisingh CE, Clark ME, McGwin G Jr, Owsley C., Prevalence of Undiagnosed Age-Related Macular Degeneration in Primary Eye Care. JAMA Ophthalmol. 2017</v>
      </c>
    </row>
    <row r="2706" spans="1:29" x14ac:dyDescent="0.3">
      <c r="A2706">
        <v>6551</v>
      </c>
      <c r="B2706" t="s">
        <v>9471</v>
      </c>
      <c r="C2706" t="s">
        <v>19679</v>
      </c>
      <c r="D2706" t="s">
        <v>29902</v>
      </c>
      <c r="E2706" t="s">
        <v>2495</v>
      </c>
      <c r="F2706" s="10"/>
      <c r="G2706">
        <v>2017</v>
      </c>
      <c r="J2706">
        <v>0.24254072372861402</v>
      </c>
      <c r="L2706" t="s">
        <v>40916</v>
      </c>
      <c r="M2706">
        <v>28195933</v>
      </c>
      <c r="Q2706" s="10"/>
      <c r="R2706" s="11">
        <f t="shared" si="84"/>
        <v>0</v>
      </c>
      <c r="U2706" s="11">
        <f t="shared" si="85"/>
        <v>0</v>
      </c>
      <c r="Y2706" s="11">
        <f>IF(SUM(Tableau1[[#This Row],[Other access]:[Sci-hub access]])&gt;=1,1,0)</f>
        <v>0</v>
      </c>
      <c r="Z2706" s="12">
        <f>IF(OR(Tableau1[[#This Row],[Access R1 + S1+ T1 ]]&gt;=1,Tableau1[[#This Row],[Access V1 +W1 + X1]]&gt;=1),1,0)</f>
        <v>0</v>
      </c>
      <c r="AB2706" s="10" t="str">
        <f>Tableau1[[#This Row],[DOI]]</f>
        <v>doi: 10.1097/OPX.0000000000001045</v>
      </c>
      <c r="AC2706" s="13" t="str">
        <f>Tableau1[[#This Row],[Authors]]&amp;", "&amp;Tableau1[[#This Row],[Title]]&amp;" "&amp;Tableau1[[#This Row],[Journal]]&amp;". "&amp;Tableau1[[#This Row],[Year]]</f>
        <v>Szczotka-Flynn LB, Jiang Y, Stiegemeier MJ, Mutti DO, Walline J, Wilson T, Debanne S; Mucin Ball Study Group.., Mucin Balls Influence Corneal Infiltrative Events. Optom Vis Sci. 2017</v>
      </c>
    </row>
    <row r="2707" spans="1:29" x14ac:dyDescent="0.3">
      <c r="A2707">
        <v>1119</v>
      </c>
      <c r="B2707" t="s">
        <v>4381</v>
      </c>
      <c r="C2707" t="s">
        <v>14635</v>
      </c>
      <c r="D2707" t="s">
        <v>24802</v>
      </c>
      <c r="E2707" t="s">
        <v>2613</v>
      </c>
      <c r="F2707" s="10"/>
      <c r="G2707">
        <v>2017</v>
      </c>
      <c r="J2707">
        <v>0.24258836947531126</v>
      </c>
      <c r="L2707" t="s">
        <v>35607</v>
      </c>
      <c r="M2707">
        <v>29022296</v>
      </c>
      <c r="Q2707" s="10"/>
      <c r="R2707" s="11">
        <f t="shared" si="84"/>
        <v>0</v>
      </c>
      <c r="U2707" s="11">
        <f t="shared" si="85"/>
        <v>0</v>
      </c>
      <c r="Y2707" s="11">
        <f>IF(SUM(Tableau1[[#This Row],[Other access]:[Sci-hub access]])&gt;=1,1,0)</f>
        <v>0</v>
      </c>
      <c r="Z2707" s="12">
        <f>IF(OR(Tableau1[[#This Row],[Access R1 + S1+ T1 ]]&gt;=1,Tableau1[[#This Row],[Access V1 +W1 + X1]]&gt;=1),1,0)</f>
        <v>0</v>
      </c>
      <c r="AB2707" s="10" t="str">
        <f>Tableau1[[#This Row],[DOI]]</f>
        <v>doi: 10.3341/kjo.2017.0017</v>
      </c>
      <c r="AC2707" s="13" t="str">
        <f>Tableau1[[#This Row],[Authors]]&amp;", "&amp;Tableau1[[#This Row],[Title]]&amp;" "&amp;Tableau1[[#This Row],[Journal]]&amp;". "&amp;Tableau1[[#This Row],[Year]]</f>
        <v>Ha JY, Lee TH, Sung MS, Park SW., Efficacy and Safety of Intracameral Bevacizumab for Treatment of Neovascular Glaucoma. Korean J Ophthalmol. 2017</v>
      </c>
    </row>
    <row r="2708" spans="1:29" ht="28.8" x14ac:dyDescent="0.3">
      <c r="A2708">
        <v>10290</v>
      </c>
      <c r="B2708" t="s">
        <v>12790</v>
      </c>
      <c r="C2708" t="s">
        <v>22957</v>
      </c>
      <c r="D2708" t="s">
        <v>33243</v>
      </c>
      <c r="E2708" t="s">
        <v>2448</v>
      </c>
      <c r="F2708" s="10"/>
      <c r="G2708">
        <v>2017</v>
      </c>
      <c r="J2708">
        <v>0.24268102188070428</v>
      </c>
      <c r="L2708" t="s">
        <v>44542</v>
      </c>
      <c r="M2708">
        <v>27397583</v>
      </c>
      <c r="Q2708" s="10"/>
      <c r="R2708" s="11">
        <f t="shared" si="84"/>
        <v>0</v>
      </c>
      <c r="U2708" s="11">
        <f t="shared" si="85"/>
        <v>0</v>
      </c>
      <c r="Y2708" s="11">
        <f>IF(SUM(Tableau1[[#This Row],[Other access]:[Sci-hub access]])&gt;=1,1,0)</f>
        <v>0</v>
      </c>
      <c r="Z2708" s="12">
        <f>IF(OR(Tableau1[[#This Row],[Access R1 + S1+ T1 ]]&gt;=1,Tableau1[[#This Row],[Access V1 +W1 + X1]]&gt;=1),1,0)</f>
        <v>0</v>
      </c>
      <c r="AB2708" s="10" t="str">
        <f>Tableau1[[#This Row],[DOI]]</f>
        <v>doi: 10.1007/s00417-016-3423-x</v>
      </c>
      <c r="AC2708" s="13" t="str">
        <f>Tableau1[[#This Row],[Authors]]&amp;", "&amp;Tableau1[[#This Row],[Title]]&amp;" "&amp;Tableau1[[#This Row],[Journal]]&amp;". "&amp;Tableau1[[#This Row],[Year]]</f>
        <v>Massamba N, Dirani A, Butel N, Fardeau C, Bodaghi B, Ingram A, Lehoang P., Evaluation of outer retinal tubulations in eyes switched from intravitreal ranibizumab to aflibercept for treatment of exudative age-related macular degeneration. Graefes Arch Clin Exp Ophthalmol. 2017</v>
      </c>
    </row>
    <row r="2709" spans="1:29" x14ac:dyDescent="0.3">
      <c r="A2709">
        <v>7590</v>
      </c>
      <c r="B2709" t="s">
        <v>1387</v>
      </c>
      <c r="C2709" t="s">
        <v>1388</v>
      </c>
      <c r="D2709" t="s">
        <v>1389</v>
      </c>
      <c r="E2709" t="s">
        <v>2703</v>
      </c>
      <c r="F2709" s="10"/>
      <c r="G2709">
        <v>2017</v>
      </c>
      <c r="J2709">
        <v>0.24287015664877332</v>
      </c>
      <c r="L2709" t="s">
        <v>41945</v>
      </c>
      <c r="M2709">
        <v>28077667</v>
      </c>
      <c r="Q2709" s="10"/>
      <c r="R2709" s="11">
        <f t="shared" si="84"/>
        <v>0</v>
      </c>
      <c r="U2709" s="11">
        <f t="shared" si="85"/>
        <v>0</v>
      </c>
      <c r="Y2709" s="11">
        <f>IF(SUM(Tableau1[[#This Row],[Other access]:[Sci-hub access]])&gt;=1,1,0)</f>
        <v>0</v>
      </c>
      <c r="Z2709" s="12">
        <f>IF(OR(Tableau1[[#This Row],[Access R1 + S1+ T1 ]]&gt;=1,Tableau1[[#This Row],[Access V1 +W1 + X1]]&gt;=1),1,0)</f>
        <v>0</v>
      </c>
      <c r="AB2709" s="10" t="str">
        <f>Tableau1[[#This Row],[DOI]]</f>
        <v>doi: 10.1152/jn.00771.2016</v>
      </c>
      <c r="AC2709" s="13" t="str">
        <f>Tableau1[[#This Row],[Authors]]&amp;", "&amp;Tableau1[[#This Row],[Title]]&amp;" "&amp;Tableau1[[#This Row],[Journal]]&amp;". "&amp;Tableau1[[#This Row],[Year]]</f>
        <v>Casartelli L, Federici A, Cesareo A, Biffi E, Valtorta G, Molteni M, Ronconi L, Borgatti R., Role of the cerebellum in high stages of motor planning hierarchy. J Neurophysiol. 2017</v>
      </c>
    </row>
    <row r="2710" spans="1:29" x14ac:dyDescent="0.3">
      <c r="A2710">
        <v>1522</v>
      </c>
      <c r="B2710" t="s">
        <v>4777</v>
      </c>
      <c r="C2710" t="s">
        <v>15027</v>
      </c>
      <c r="D2710" t="s">
        <v>25198</v>
      </c>
      <c r="E2710" t="s">
        <v>34052</v>
      </c>
      <c r="F2710" s="10"/>
      <c r="G2710">
        <v>2017</v>
      </c>
      <c r="J2710">
        <v>0.24287846468837349</v>
      </c>
      <c r="L2710" t="s">
        <v>36002</v>
      </c>
      <c r="M2710">
        <v>28931137</v>
      </c>
      <c r="Q2710" s="10"/>
      <c r="R2710" s="11">
        <f t="shared" si="84"/>
        <v>0</v>
      </c>
      <c r="U2710" s="11">
        <f t="shared" si="85"/>
        <v>0</v>
      </c>
      <c r="Y2710" s="11">
        <f>IF(SUM(Tableau1[[#This Row],[Other access]:[Sci-hub access]])&gt;=1,1,0)</f>
        <v>0</v>
      </c>
      <c r="Z2710" s="12">
        <f>IF(OR(Tableau1[[#This Row],[Access R1 + S1+ T1 ]]&gt;=1,Tableau1[[#This Row],[Access V1 +W1 + X1]]&gt;=1),1,0)</f>
        <v>0</v>
      </c>
      <c r="AB2710" s="10" t="str">
        <f>Tableau1[[#This Row],[DOI]]</f>
        <v>doi: 10.1093/jtm/tax047</v>
      </c>
      <c r="AC2710" s="13" t="str">
        <f>Tableau1[[#This Row],[Authors]]&amp;", "&amp;Tableau1[[#This Row],[Title]]&amp;" "&amp;Tableau1[[#This Row],[Journal]]&amp;". "&amp;Tableau1[[#This Row],[Year]]</f>
        <v>Aoun O, Rapp C, Bialé L, Imbert I, Lechevalier D, Banal F., An uncommon triad. J Travel Med. 2017</v>
      </c>
    </row>
    <row r="2711" spans="1:29" x14ac:dyDescent="0.3">
      <c r="A2711">
        <v>2291</v>
      </c>
      <c r="B2711" t="s">
        <v>5522</v>
      </c>
      <c r="C2711" t="s">
        <v>15767</v>
      </c>
      <c r="D2711" t="s">
        <v>25944</v>
      </c>
      <c r="E2711" t="s">
        <v>2496</v>
      </c>
      <c r="F2711" s="10"/>
      <c r="G2711">
        <v>2017</v>
      </c>
      <c r="J2711">
        <v>0.2429602750922385</v>
      </c>
      <c r="L2711" t="s">
        <v>36758</v>
      </c>
      <c r="M2711">
        <v>28774522</v>
      </c>
      <c r="Q2711" s="10"/>
      <c r="R2711" s="11">
        <f t="shared" si="84"/>
        <v>0</v>
      </c>
      <c r="U2711" s="11">
        <f t="shared" si="85"/>
        <v>0</v>
      </c>
      <c r="Y2711" s="11">
        <f>IF(SUM(Tableau1[[#This Row],[Other access]:[Sci-hub access]])&gt;=1,1,0)</f>
        <v>0</v>
      </c>
      <c r="Z2711" s="12">
        <f>IF(OR(Tableau1[[#This Row],[Access R1 + S1+ T1 ]]&gt;=1,Tableau1[[#This Row],[Access V1 +W1 + X1]]&gt;=1),1,0)</f>
        <v>0</v>
      </c>
      <c r="AB2711" s="10" t="str">
        <f>Tableau1[[#This Row],[DOI]]</f>
        <v>doi: 10.1016/j.jcjo.2016.11.027</v>
      </c>
      <c r="AC2711" s="13" t="str">
        <f>Tableau1[[#This Row],[Authors]]&amp;", "&amp;Tableau1[[#This Row],[Title]]&amp;" "&amp;Tableau1[[#This Row],[Journal]]&amp;". "&amp;Tableau1[[#This Row],[Year]]</f>
        <v>Yusuf IH, Ridyard E, Fung THM, Sipkova Z, Patel CK., Integrating retinal simulation with a peer-assessed group OSCE format to teach direct ophthalmoscopy. Can J Ophthalmol. 2017</v>
      </c>
    </row>
    <row r="2712" spans="1:29" x14ac:dyDescent="0.3">
      <c r="A2712">
        <v>4955</v>
      </c>
      <c r="B2712" t="s">
        <v>8050</v>
      </c>
      <c r="C2712" t="s">
        <v>18279</v>
      </c>
      <c r="D2712" t="s">
        <v>28480</v>
      </c>
      <c r="E2712" t="s">
        <v>2597</v>
      </c>
      <c r="F2712" s="10"/>
      <c r="G2712">
        <v>2017</v>
      </c>
      <c r="J2712">
        <v>0.24305410040042064</v>
      </c>
      <c r="L2712" t="s">
        <v>39363</v>
      </c>
      <c r="M2712">
        <v>28388346</v>
      </c>
      <c r="Q2712" s="10"/>
      <c r="R2712" s="11">
        <f t="shared" si="84"/>
        <v>0</v>
      </c>
      <c r="U2712" s="11">
        <f t="shared" si="85"/>
        <v>0</v>
      </c>
      <c r="Y2712" s="11">
        <f>IF(SUM(Tableau1[[#This Row],[Other access]:[Sci-hub access]])&gt;=1,1,0)</f>
        <v>0</v>
      </c>
      <c r="Z2712" s="12">
        <f>IF(OR(Tableau1[[#This Row],[Access R1 + S1+ T1 ]]&gt;=1,Tableau1[[#This Row],[Access V1 +W1 + X1]]&gt;=1),1,0)</f>
        <v>0</v>
      </c>
      <c r="AB2712" s="10" t="str">
        <f>Tableau1[[#This Row],[DOI]]</f>
        <v>doi: 10.1080/01676830.2017.1279652</v>
      </c>
      <c r="AC2712" s="13" t="str">
        <f>Tableau1[[#This Row],[Authors]]&amp;", "&amp;Tableau1[[#This Row],[Title]]&amp;" "&amp;Tableau1[[#This Row],[Journal]]&amp;". "&amp;Tableau1[[#This Row],[Year]]</f>
        <v>Gounder P, Lam M, Vinciullo C, de Sousa JL., Malignant fibrous histiocytoma masquerading as pyogenic granuloma. Orbit. 2017</v>
      </c>
    </row>
    <row r="2713" spans="1:29" x14ac:dyDescent="0.3">
      <c r="A2713">
        <v>9042</v>
      </c>
      <c r="B2713" t="s">
        <v>11652</v>
      </c>
      <c r="C2713" t="s">
        <v>21828</v>
      </c>
      <c r="D2713" t="s">
        <v>32093</v>
      </c>
      <c r="E2713" t="s">
        <v>2463</v>
      </c>
      <c r="F2713" s="10"/>
      <c r="G2713">
        <v>2017</v>
      </c>
      <c r="J2713">
        <v>0.24324678040329695</v>
      </c>
      <c r="L2713" t="s">
        <v>43364</v>
      </c>
      <c r="M2713">
        <v>27739558</v>
      </c>
      <c r="Q2713" s="10"/>
      <c r="R2713" s="11">
        <f t="shared" si="84"/>
        <v>0</v>
      </c>
      <c r="U2713" s="11">
        <f t="shared" si="85"/>
        <v>0</v>
      </c>
      <c r="Y2713" s="11">
        <f>IF(SUM(Tableau1[[#This Row],[Other access]:[Sci-hub access]])&gt;=1,1,0)</f>
        <v>0</v>
      </c>
      <c r="Z2713" s="12">
        <f>IF(OR(Tableau1[[#This Row],[Access R1 + S1+ T1 ]]&gt;=1,Tableau1[[#This Row],[Access V1 +W1 + X1]]&gt;=1),1,0)</f>
        <v>0</v>
      </c>
      <c r="AB2713" s="10" t="str">
        <f>Tableau1[[#This Row],[DOI]]</f>
        <v>doi: 10.5301/ejo.5000886</v>
      </c>
      <c r="AC2713" s="13" t="str">
        <f>Tableau1[[#This Row],[Authors]]&amp;", "&amp;Tableau1[[#This Row],[Title]]&amp;" "&amp;Tableau1[[#This Row],[Journal]]&amp;". "&amp;Tableau1[[#This Row],[Year]]</f>
        <v>Hatz K, Schneider U, Henrich B, Braun B, Sacu S, Prünte C., Comparing ranibizumab monotherapy and combination with single photodynamic therapy in wet AMD: retreatment and morphologic results. Eur J Ophthalmol. 2017</v>
      </c>
    </row>
    <row r="2714" spans="1:29" x14ac:dyDescent="0.3">
      <c r="A2714">
        <v>2056</v>
      </c>
      <c r="B2714" t="s">
        <v>5295</v>
      </c>
      <c r="C2714" t="s">
        <v>15540</v>
      </c>
      <c r="D2714" t="s">
        <v>25717</v>
      </c>
      <c r="E2714" t="s">
        <v>2874</v>
      </c>
      <c r="F2714" s="10"/>
      <c r="G2714">
        <v>2017</v>
      </c>
      <c r="J2714">
        <v>0.24349515837174052</v>
      </c>
      <c r="L2714" t="s">
        <v>36527</v>
      </c>
      <c r="M2714">
        <v>28821647</v>
      </c>
      <c r="Q2714" s="10"/>
      <c r="R2714" s="11">
        <f t="shared" si="84"/>
        <v>0</v>
      </c>
      <c r="U2714" s="11">
        <f t="shared" si="85"/>
        <v>0</v>
      </c>
      <c r="Y2714" s="11">
        <f>IF(SUM(Tableau1[[#This Row],[Other access]:[Sci-hub access]])&gt;=1,1,0)</f>
        <v>0</v>
      </c>
      <c r="Z2714" s="12">
        <f>IF(OR(Tableau1[[#This Row],[Access R1 + S1+ T1 ]]&gt;=1,Tableau1[[#This Row],[Access V1 +W1 + X1]]&gt;=1),1,0)</f>
        <v>0</v>
      </c>
      <c r="AB2714" s="10" t="str">
        <f>Tableau1[[#This Row],[DOI]]</f>
        <v>doi: 10.1523/JNEUROSCI.1231-17.2017</v>
      </c>
      <c r="AC2714" s="13" t="str">
        <f>Tableau1[[#This Row],[Authors]]&amp;", "&amp;Tableau1[[#This Row],[Title]]&amp;" "&amp;Tableau1[[#This Row],[Journal]]&amp;". "&amp;Tableau1[[#This Row],[Year]]</f>
        <v>Burnat K, Hu TT, Kossut M, Eysel UT, Arckens L., Plasticity Beyond V1: Reinforcement of Motion Perception upon Binocular Central Retinal Lesions in Adulthood. J Neurosci. 2017</v>
      </c>
    </row>
    <row r="2715" spans="1:29" x14ac:dyDescent="0.3">
      <c r="A2715">
        <v>11006</v>
      </c>
      <c r="B2715" t="s">
        <v>13435</v>
      </c>
      <c r="C2715" t="s">
        <v>23597</v>
      </c>
      <c r="D2715" t="s">
        <v>33889</v>
      </c>
      <c r="E2715" t="s">
        <v>34454</v>
      </c>
      <c r="F2715" s="10"/>
      <c r="G2715">
        <v>2017</v>
      </c>
      <c r="J2715">
        <v>0.24351410414695673</v>
      </c>
      <c r="L2715" t="s">
        <v>45247</v>
      </c>
      <c r="M2715">
        <v>26586368</v>
      </c>
      <c r="Q2715" s="10"/>
      <c r="R2715" s="11">
        <f t="shared" si="84"/>
        <v>0</v>
      </c>
      <c r="U2715" s="11">
        <f t="shared" si="85"/>
        <v>0</v>
      </c>
      <c r="Y2715" s="11">
        <f>IF(SUM(Tableau1[[#This Row],[Other access]:[Sci-hub access]])&gt;=1,1,0)</f>
        <v>0</v>
      </c>
      <c r="Z2715" s="12">
        <f>IF(OR(Tableau1[[#This Row],[Access R1 + S1+ T1 ]]&gt;=1,Tableau1[[#This Row],[Access V1 +W1 + X1]]&gt;=1),1,0)</f>
        <v>0</v>
      </c>
      <c r="AB2715" s="10" t="str">
        <f>Tableau1[[#This Row],[DOI]]</f>
        <v>doi: 10.1111/coa.12474</v>
      </c>
      <c r="AC2715" s="13" t="str">
        <f>Tableau1[[#This Row],[Authors]]&amp;", "&amp;Tableau1[[#This Row],[Title]]&amp;" "&amp;Tableau1[[#This Row],[Journal]]&amp;". "&amp;Tableau1[[#This Row],[Year]]</f>
        <v>Costello R, Whittet H., Use of Provisc(®) eye protection during FESS. Clin Otolaryngol. 2017</v>
      </c>
    </row>
    <row r="2716" spans="1:29" x14ac:dyDescent="0.3">
      <c r="A2716">
        <v>4028</v>
      </c>
      <c r="B2716" t="s">
        <v>7179</v>
      </c>
      <c r="C2716" t="s">
        <v>17416</v>
      </c>
      <c r="D2716" t="s">
        <v>27606</v>
      </c>
      <c r="E2716" t="s">
        <v>2458</v>
      </c>
      <c r="F2716" s="10"/>
      <c r="G2716">
        <v>2017</v>
      </c>
      <c r="J2716">
        <v>0.24355792085942318</v>
      </c>
      <c r="L2716" t="s">
        <v>38468</v>
      </c>
      <c r="M2716">
        <v>28494071</v>
      </c>
      <c r="Q2716" s="10"/>
      <c r="R2716" s="11">
        <f t="shared" si="84"/>
        <v>0</v>
      </c>
      <c r="U2716" s="11">
        <f t="shared" si="85"/>
        <v>0</v>
      </c>
      <c r="Y2716" s="11">
        <f>IF(SUM(Tableau1[[#This Row],[Other access]:[Sci-hub access]])&gt;=1,1,0)</f>
        <v>0</v>
      </c>
      <c r="Z2716" s="12">
        <f>IF(OR(Tableau1[[#This Row],[Access R1 + S1+ T1 ]]&gt;=1,Tableau1[[#This Row],[Access V1 +W1 + X1]]&gt;=1),1,0)</f>
        <v>0</v>
      </c>
      <c r="AB2716" s="10" t="str">
        <f>Tableau1[[#This Row],[DOI]]</f>
        <v>doi: 10.1001/jamaophthalmol.2017.1012</v>
      </c>
      <c r="AC2716" s="13" t="str">
        <f>Tableau1[[#This Row],[Authors]]&amp;", "&amp;Tableau1[[#This Row],[Title]]&amp;" "&amp;Tableau1[[#This Row],[Journal]]&amp;". "&amp;Tableau1[[#This Row],[Year]]</f>
        <v>Wachtl J, Töteberg-Harms M, Frimmel S, Roos M, Kniestedt C., Correlation Between Dynamic Contour Tonometry, Uncorrected and Corrected Goldmann Applanation Tonometry, and Stage of Glaucoma. JAMA Ophthalmol. 2017</v>
      </c>
    </row>
    <row r="2717" spans="1:29" x14ac:dyDescent="0.3">
      <c r="A2717">
        <v>4871</v>
      </c>
      <c r="B2717" t="s">
        <v>7972</v>
      </c>
      <c r="C2717" t="s">
        <v>18201</v>
      </c>
      <c r="D2717" t="s">
        <v>28402</v>
      </c>
      <c r="E2717" t="s">
        <v>2438</v>
      </c>
      <c r="F2717" s="10"/>
      <c r="G2717">
        <v>2017</v>
      </c>
      <c r="J2717">
        <v>0.24358118880413659</v>
      </c>
      <c r="L2717" t="s">
        <v>39281</v>
      </c>
      <c r="M2717">
        <v>28396340</v>
      </c>
      <c r="Q2717" s="10"/>
      <c r="R2717" s="11">
        <f t="shared" si="84"/>
        <v>0</v>
      </c>
      <c r="U2717" s="11">
        <f t="shared" si="85"/>
        <v>0</v>
      </c>
      <c r="Y2717" s="11">
        <f>IF(SUM(Tableau1[[#This Row],[Other access]:[Sci-hub access]])&gt;=1,1,0)</f>
        <v>0</v>
      </c>
      <c r="Z2717" s="12">
        <f>IF(OR(Tableau1[[#This Row],[Access R1 + S1+ T1 ]]&gt;=1,Tableau1[[#This Row],[Access V1 +W1 + X1]]&gt;=1),1,0)</f>
        <v>0</v>
      </c>
      <c r="AB2717" s="10" t="str">
        <f>Tableau1[[#This Row],[DOI]]</f>
        <v>doi: 10.1136/bjophthalmol-2016-309914</v>
      </c>
      <c r="AC2717" s="13" t="str">
        <f>Tableau1[[#This Row],[Authors]]&amp;", "&amp;Tableau1[[#This Row],[Title]]&amp;" "&amp;Tableau1[[#This Row],[Journal]]&amp;". "&amp;Tableau1[[#This Row],[Year]]</f>
        <v>Kwon J, Sung KR, Park JM., Myopic glaucomatous eyes with or without optic disc shape alteration: a longitudinal study. Br J Ophthalmol. 2017</v>
      </c>
    </row>
    <row r="2718" spans="1:29" x14ac:dyDescent="0.3">
      <c r="A2718">
        <v>10941</v>
      </c>
      <c r="B2718" t="s">
        <v>13376</v>
      </c>
      <c r="C2718" t="s">
        <v>23538</v>
      </c>
      <c r="D2718" t="s">
        <v>33830</v>
      </c>
      <c r="E2718" t="s">
        <v>2557</v>
      </c>
      <c r="F2718" s="10"/>
      <c r="G2718">
        <v>2017</v>
      </c>
      <c r="J2718">
        <v>0.24365967397042776</v>
      </c>
      <c r="L2718" t="s">
        <v>45182</v>
      </c>
      <c r="M2718">
        <v>26808698</v>
      </c>
      <c r="Q2718" s="10"/>
      <c r="R2718" s="11">
        <f t="shared" si="84"/>
        <v>0</v>
      </c>
      <c r="U2718" s="11">
        <f t="shared" si="85"/>
        <v>0</v>
      </c>
      <c r="Y2718" s="11">
        <f>IF(SUM(Tableau1[[#This Row],[Other access]:[Sci-hub access]])&gt;=1,1,0)</f>
        <v>0</v>
      </c>
      <c r="Z2718" s="12">
        <f>IF(OR(Tableau1[[#This Row],[Access R1 + S1+ T1 ]]&gt;=1,Tableau1[[#This Row],[Access V1 +W1 + X1]]&gt;=1),1,0)</f>
        <v>0</v>
      </c>
      <c r="AB2718" s="10" t="str">
        <f>Tableau1[[#This Row],[DOI]]</f>
        <v>doi: 10.1097/ICL.0000000000000198</v>
      </c>
      <c r="AC2718" s="13" t="str">
        <f>Tableau1[[#This Row],[Authors]]&amp;", "&amp;Tableau1[[#This Row],[Title]]&amp;" "&amp;Tableau1[[#This Row],[Journal]]&amp;". "&amp;Tableau1[[#This Row],[Year]]</f>
        <v>Cromelin C, Russell B, Lambert SR., Improved Vision and Contact Lens Wear Time With Piggy-Back Contact Lens Systems in Children After Penetrating Corneal Trauma. Eye Contact Lens. 2017</v>
      </c>
    </row>
    <row r="2719" spans="1:29" x14ac:dyDescent="0.3">
      <c r="A2719">
        <v>2195</v>
      </c>
      <c r="B2719" t="s">
        <v>5428</v>
      </c>
      <c r="C2719" t="s">
        <v>15673</v>
      </c>
      <c r="D2719" t="s">
        <v>25850</v>
      </c>
      <c r="E2719" t="s">
        <v>3232</v>
      </c>
      <c r="F2719" s="10"/>
      <c r="G2719">
        <v>2017</v>
      </c>
      <c r="J2719">
        <v>0.2437396346975943</v>
      </c>
      <c r="L2719" t="e">
        <v>#VALUE!</v>
      </c>
      <c r="M2719">
        <v>28801376</v>
      </c>
      <c r="Q2719" s="10"/>
      <c r="R2719" s="11">
        <f t="shared" si="84"/>
        <v>0</v>
      </c>
      <c r="U2719" s="11">
        <f t="shared" si="85"/>
        <v>0</v>
      </c>
      <c r="Y2719" s="11">
        <f>IF(SUM(Tableau1[[#This Row],[Other access]:[Sci-hub access]])&gt;=1,1,0)</f>
        <v>0</v>
      </c>
      <c r="Z2719" s="12">
        <f>IF(OR(Tableau1[[#This Row],[Access R1 + S1+ T1 ]]&gt;=1,Tableau1[[#This Row],[Access V1 +W1 + X1]]&gt;=1),1,0)</f>
        <v>0</v>
      </c>
      <c r="AB2719" s="10" t="e">
        <f>Tableau1[[#This Row],[DOI]]</f>
        <v>#VALUE!</v>
      </c>
      <c r="AC2719" s="13" t="str">
        <f>Tableau1[[#This Row],[Authors]]&amp;", "&amp;Tableau1[[#This Row],[Title]]&amp;" "&amp;Tableau1[[#This Row],[Journal]]&amp;". "&amp;Tableau1[[#This Row],[Year]]</f>
        <v>He T, Mao C, Xu D, Yan H., Cellular Blue Nevus of Perilimbal Conjunctiva: A Case Report and Review of Literature. Ann Clin Lab Sci. 2017</v>
      </c>
    </row>
    <row r="2720" spans="1:29" x14ac:dyDescent="0.3">
      <c r="A2720">
        <v>1383</v>
      </c>
      <c r="B2720" t="s">
        <v>4642</v>
      </c>
      <c r="C2720" t="s">
        <v>14893</v>
      </c>
      <c r="D2720" t="s">
        <v>25063</v>
      </c>
      <c r="E2720" t="s">
        <v>2490</v>
      </c>
      <c r="F2720" s="10"/>
      <c r="G2720">
        <v>2017</v>
      </c>
      <c r="J2720">
        <v>0.24374452754883258</v>
      </c>
      <c r="L2720" t="s">
        <v>35866</v>
      </c>
      <c r="M2720">
        <v>28962966</v>
      </c>
      <c r="Q2720" s="10"/>
      <c r="R2720" s="11">
        <f t="shared" si="84"/>
        <v>0</v>
      </c>
      <c r="U2720" s="11">
        <f t="shared" si="85"/>
        <v>0</v>
      </c>
      <c r="Y2720" s="11">
        <f>IF(SUM(Tableau1[[#This Row],[Other access]:[Sci-hub access]])&gt;=1,1,0)</f>
        <v>0</v>
      </c>
      <c r="Z2720" s="12">
        <f>IF(OR(Tableau1[[#This Row],[Access R1 + S1+ T1 ]]&gt;=1,Tableau1[[#This Row],[Access V1 +W1 + X1]]&gt;=1),1,0)</f>
        <v>0</v>
      </c>
      <c r="AB2720" s="10" t="str">
        <f>Tableau1[[#This Row],[DOI]]</f>
        <v>doi: 10.1016/j.ajo.2017.09.022</v>
      </c>
      <c r="AC2720" s="13" t="str">
        <f>Tableau1[[#This Row],[Authors]]&amp;", "&amp;Tableau1[[#This Row],[Title]]&amp;" "&amp;Tableau1[[#This Row],[Journal]]&amp;". "&amp;Tableau1[[#This Row],[Year]]</f>
        <v>Realini T, Shillingford-Ricketts H, Burt D, Balasubramani GK., West Indies Glaucoma Laser Study (WIGLS): 1. 12-Month Efficacy of Selective Laser Trabeculoplasty in Afro-Caribbeans With Glaucoma. Am J Ophthalmol. 2017</v>
      </c>
    </row>
    <row r="2721" spans="1:29" x14ac:dyDescent="0.3">
      <c r="A2721">
        <v>1041</v>
      </c>
      <c r="B2721" t="s">
        <v>4303</v>
      </c>
      <c r="C2721" t="s">
        <v>14557</v>
      </c>
      <c r="D2721" t="s">
        <v>24724</v>
      </c>
      <c r="E2721" t="s">
        <v>2511</v>
      </c>
      <c r="F2721" s="10"/>
      <c r="G2721">
        <v>2017</v>
      </c>
      <c r="J2721">
        <v>0.24393169983716456</v>
      </c>
      <c r="L2721" t="s">
        <v>35529</v>
      </c>
      <c r="M2721">
        <v>29044073</v>
      </c>
      <c r="Q2721" s="10"/>
      <c r="R2721" s="11">
        <f t="shared" si="84"/>
        <v>0</v>
      </c>
      <c r="U2721" s="11">
        <f t="shared" si="85"/>
        <v>0</v>
      </c>
      <c r="Y2721" s="11">
        <f>IF(SUM(Tableau1[[#This Row],[Other access]:[Sci-hub access]])&gt;=1,1,0)</f>
        <v>0</v>
      </c>
      <c r="Z2721" s="12">
        <f>IF(OR(Tableau1[[#This Row],[Access R1 + S1+ T1 ]]&gt;=1,Tableau1[[#This Row],[Access V1 +W1 + X1]]&gt;=1),1,0)</f>
        <v>0</v>
      </c>
      <c r="AB2721" s="10" t="str">
        <f>Tableau1[[#This Row],[DOI]]</f>
        <v>doi: 10.4103/ijo.IJO_343_17</v>
      </c>
      <c r="AC2721" s="13" t="str">
        <f>Tableau1[[#This Row],[Authors]]&amp;", "&amp;Tableau1[[#This Row],[Title]]&amp;" "&amp;Tableau1[[#This Row],[Journal]]&amp;". "&amp;Tableau1[[#This Row],[Year]]</f>
        <v>Gujar P., Type 2 big bubble deep anterior lamellar keratoplasty-serial anterior segment optical coherence tomography documentation showing resolution of bubble in the postoperative period. Indian J Ophthalmol. 2017</v>
      </c>
    </row>
    <row r="2722" spans="1:29" x14ac:dyDescent="0.3">
      <c r="A2722">
        <v>2564</v>
      </c>
      <c r="B2722" t="s">
        <v>5783</v>
      </c>
      <c r="C2722" t="s">
        <v>16029</v>
      </c>
      <c r="D2722" t="s">
        <v>26206</v>
      </c>
      <c r="E2722" t="s">
        <v>2562</v>
      </c>
      <c r="F2722" s="10"/>
      <c r="G2722">
        <v>2017</v>
      </c>
      <c r="J2722">
        <v>0.24399134130323608</v>
      </c>
      <c r="L2722" t="s">
        <v>37027</v>
      </c>
      <c r="M2722">
        <v>28726357</v>
      </c>
      <c r="Q2722" s="10"/>
      <c r="R2722" s="11">
        <f t="shared" si="84"/>
        <v>0</v>
      </c>
      <c r="U2722" s="11">
        <f t="shared" si="85"/>
        <v>0</v>
      </c>
      <c r="Y2722" s="11">
        <f>IF(SUM(Tableau1[[#This Row],[Other access]:[Sci-hub access]])&gt;=1,1,0)</f>
        <v>0</v>
      </c>
      <c r="Z2722" s="12">
        <f>IF(OR(Tableau1[[#This Row],[Access R1 + S1+ T1 ]]&gt;=1,Tableau1[[#This Row],[Access V1 +W1 + X1]]&gt;=1),1,0)</f>
        <v>0</v>
      </c>
      <c r="AB2722" s="10" t="str">
        <f>Tableau1[[#This Row],[DOI]]</f>
        <v>doi: 10.22608/APO.2017111</v>
      </c>
      <c r="AC2722" s="13" t="str">
        <f>Tableau1[[#This Row],[Authors]]&amp;", "&amp;Tableau1[[#This Row],[Title]]&amp;" "&amp;Tableau1[[#This Row],[Journal]]&amp;". "&amp;Tableau1[[#This Row],[Year]]</f>
        <v>Geneva II, Henderson BA., The Complexities of Negative Dysphotopsia. Asia Pac J Ophthalmol (Phila). 2017</v>
      </c>
    </row>
    <row r="2723" spans="1:29" x14ac:dyDescent="0.3">
      <c r="A2723">
        <v>10763</v>
      </c>
      <c r="B2723" t="s">
        <v>13220</v>
      </c>
      <c r="C2723" t="s">
        <v>23383</v>
      </c>
      <c r="D2723" t="s">
        <v>33673</v>
      </c>
      <c r="E2723" t="s">
        <v>2557</v>
      </c>
      <c r="F2723" s="10"/>
      <c r="G2723">
        <v>2017</v>
      </c>
      <c r="J2723">
        <v>0.24401038643548456</v>
      </c>
      <c r="L2723" t="s">
        <v>45010</v>
      </c>
      <c r="M2723">
        <v>27058831</v>
      </c>
      <c r="Q2723" s="10"/>
      <c r="R2723" s="11">
        <f t="shared" si="84"/>
        <v>0</v>
      </c>
      <c r="U2723" s="11">
        <f t="shared" si="85"/>
        <v>0</v>
      </c>
      <c r="Y2723" s="11">
        <f>IF(SUM(Tableau1[[#This Row],[Other access]:[Sci-hub access]])&gt;=1,1,0)</f>
        <v>0</v>
      </c>
      <c r="Z2723" s="12">
        <f>IF(OR(Tableau1[[#This Row],[Access R1 + S1+ T1 ]]&gt;=1,Tableau1[[#This Row],[Access V1 +W1 + X1]]&gt;=1),1,0)</f>
        <v>0</v>
      </c>
      <c r="AB2723" s="10" t="str">
        <f>Tableau1[[#This Row],[DOI]]</f>
        <v>doi: 10.1097/ICL.0000000000000263</v>
      </c>
      <c r="AC2723" s="13" t="str">
        <f>Tableau1[[#This Row],[Authors]]&amp;", "&amp;Tableau1[[#This Row],[Title]]&amp;" "&amp;Tableau1[[#This Row],[Journal]]&amp;". "&amp;Tableau1[[#This Row],[Year]]</f>
        <v>Jung S, Kwon T, Zhang CC, Chuck RS, Kwon JW., A Novel Surgical Approach for Oculodermal Melanocytosis: Superficial Sclerectomy. Eye Contact Lens. 2017</v>
      </c>
    </row>
    <row r="2724" spans="1:29" ht="28.8" x14ac:dyDescent="0.3">
      <c r="A2724">
        <v>4322</v>
      </c>
      <c r="B2724" t="s">
        <v>7452</v>
      </c>
      <c r="C2724" t="s">
        <v>17688</v>
      </c>
      <c r="D2724" t="s">
        <v>27881</v>
      </c>
      <c r="E2724" t="s">
        <v>2835</v>
      </c>
      <c r="F2724" s="10"/>
      <c r="G2724">
        <v>2017</v>
      </c>
      <c r="J2724">
        <v>0.24407057505234531</v>
      </c>
      <c r="L2724" t="s">
        <v>38745</v>
      </c>
      <c r="M2724">
        <v>28456785</v>
      </c>
      <c r="Q2724" s="10"/>
      <c r="R2724" s="11">
        <f t="shared" si="84"/>
        <v>0</v>
      </c>
      <c r="U2724" s="11">
        <f t="shared" si="85"/>
        <v>0</v>
      </c>
      <c r="Y2724" s="11">
        <f>IF(SUM(Tableau1[[#This Row],[Other access]:[Sci-hub access]])&gt;=1,1,0)</f>
        <v>0</v>
      </c>
      <c r="Z2724" s="12">
        <f>IF(OR(Tableau1[[#This Row],[Access R1 + S1+ T1 ]]&gt;=1,Tableau1[[#This Row],[Access V1 +W1 + X1]]&gt;=1),1,0)</f>
        <v>0</v>
      </c>
      <c r="AB2724" s="10" t="str">
        <f>Tableau1[[#This Row],[DOI]]</f>
        <v>doi: 10.18632/oncotarget.17052</v>
      </c>
      <c r="AC2724" s="13" t="str">
        <f>Tableau1[[#This Row],[Authors]]&amp;", "&amp;Tableau1[[#This Row],[Title]]&amp;" "&amp;Tableau1[[#This Row],[Journal]]&amp;". "&amp;Tableau1[[#This Row],[Year]]</f>
        <v>Huang H, Wang Y, Chen H, Chen Y, Wu J, Chiang PW, Fan N, Su Y, Deng J, Chen D, Li Y, Zhang X, Zhang M, Liang S, Banerjee S, Qi M, Liu X., Targeted next generation sequencing identified novel mutations in RPGRIP1 associated with both retinitis pigmentosa and Leber's congenital amaurosis in unrelated Chinese patients. Oncotarget. 2017</v>
      </c>
    </row>
    <row r="2725" spans="1:29" x14ac:dyDescent="0.3">
      <c r="A2725">
        <v>5901</v>
      </c>
      <c r="B2725" t="s">
        <v>8906</v>
      </c>
      <c r="C2725" t="s">
        <v>19121</v>
      </c>
      <c r="D2725" t="s">
        <v>29336</v>
      </c>
      <c r="E2725" t="s">
        <v>2597</v>
      </c>
      <c r="F2725" s="10"/>
      <c r="G2725">
        <v>2017</v>
      </c>
      <c r="J2725">
        <v>0.24407267885355177</v>
      </c>
      <c r="L2725" t="s">
        <v>40282</v>
      </c>
      <c r="M2725">
        <v>28272904</v>
      </c>
      <c r="Q2725" s="10"/>
      <c r="R2725" s="11">
        <f t="shared" si="84"/>
        <v>0</v>
      </c>
      <c r="U2725" s="11">
        <f t="shared" si="85"/>
        <v>0</v>
      </c>
      <c r="Y2725" s="11">
        <f>IF(SUM(Tableau1[[#This Row],[Other access]:[Sci-hub access]])&gt;=1,1,0)</f>
        <v>0</v>
      </c>
      <c r="Z2725" s="12">
        <f>IF(OR(Tableau1[[#This Row],[Access R1 + S1+ T1 ]]&gt;=1,Tableau1[[#This Row],[Access V1 +W1 + X1]]&gt;=1),1,0)</f>
        <v>0</v>
      </c>
      <c r="AB2725" s="10" t="str">
        <f>Tableau1[[#This Row],[DOI]]</f>
        <v>doi: 10.1080/01676830.2017.1280059</v>
      </c>
      <c r="AC2725" s="13" t="str">
        <f>Tableau1[[#This Row],[Authors]]&amp;", "&amp;Tableau1[[#This Row],[Title]]&amp;" "&amp;Tableau1[[#This Row],[Journal]]&amp;". "&amp;Tableau1[[#This Row],[Year]]</f>
        <v>Ali MJ, Singh S, Naik MN., Image-guided lacrimal drainage surgery in congenital arhinia-microphthalmia syndrome. Orbit. 2017</v>
      </c>
    </row>
    <row r="2726" spans="1:29" ht="28.8" x14ac:dyDescent="0.3">
      <c r="A2726">
        <v>2040</v>
      </c>
      <c r="B2726" t="s">
        <v>5279</v>
      </c>
      <c r="C2726" t="s">
        <v>15525</v>
      </c>
      <c r="D2726" t="s">
        <v>25701</v>
      </c>
      <c r="E2726" t="s">
        <v>2443</v>
      </c>
      <c r="F2726" s="10"/>
      <c r="G2726">
        <v>2017</v>
      </c>
      <c r="J2726">
        <v>0.244422287387415</v>
      </c>
      <c r="L2726" t="s">
        <v>36511</v>
      </c>
      <c r="M2726">
        <v>28828480</v>
      </c>
      <c r="Q2726" s="10"/>
      <c r="R2726" s="11">
        <f t="shared" si="84"/>
        <v>0</v>
      </c>
      <c r="U2726" s="11">
        <f t="shared" si="85"/>
        <v>0</v>
      </c>
      <c r="Y2726" s="11">
        <f>IF(SUM(Tableau1[[#This Row],[Other access]:[Sci-hub access]])&gt;=1,1,0)</f>
        <v>0</v>
      </c>
      <c r="Z2726" s="12">
        <f>IF(OR(Tableau1[[#This Row],[Access R1 + S1+ T1 ]]&gt;=1,Tableau1[[#This Row],[Access V1 +W1 + X1]]&gt;=1),1,0)</f>
        <v>0</v>
      </c>
      <c r="AB2726" s="10" t="str">
        <f>Tableau1[[#This Row],[DOI]]</f>
        <v>doi: 10.1167/iovs.17-22108</v>
      </c>
      <c r="AC2726" s="13" t="str">
        <f>Tableau1[[#This Row],[Authors]]&amp;", "&amp;Tableau1[[#This Row],[Title]]&amp;" "&amp;Tableau1[[#This Row],[Journal]]&amp;". "&amp;Tableau1[[#This Row],[Year]]</f>
        <v>Brekelmans J, Goz A, Dickman MM, Brandis A, Sui X, Wagner HD, Nuijts RMMA, Scherz A, Marcovich AL., Long-Term Biomechanical and Histologic Results of WST-D/NIR Corneal Stiffening in Rabbits, Up to 8 Months Follow-up. Invest Ophthalmol Vis Sci. 2017</v>
      </c>
    </row>
    <row r="2727" spans="1:29" ht="28.8" x14ac:dyDescent="0.3">
      <c r="A2727">
        <v>8846</v>
      </c>
      <c r="B2727" t="s">
        <v>1841</v>
      </c>
      <c r="C2727" t="s">
        <v>1842</v>
      </c>
      <c r="D2727" t="s">
        <v>1843</v>
      </c>
      <c r="E2727" t="s">
        <v>2655</v>
      </c>
      <c r="F2727" s="10"/>
      <c r="G2727">
        <v>2017</v>
      </c>
      <c r="J2727">
        <v>0.24449584109042577</v>
      </c>
      <c r="L2727" t="s">
        <v>43180</v>
      </c>
      <c r="M2727">
        <v>27826806</v>
      </c>
      <c r="Q2727" s="10"/>
      <c r="R2727" s="11">
        <f t="shared" si="84"/>
        <v>0</v>
      </c>
      <c r="U2727" s="11">
        <f t="shared" si="85"/>
        <v>0</v>
      </c>
      <c r="Y2727" s="11">
        <f>IF(SUM(Tableau1[[#This Row],[Other access]:[Sci-hub access]])&gt;=1,1,0)</f>
        <v>0</v>
      </c>
      <c r="Z2727" s="12">
        <f>IF(OR(Tableau1[[#This Row],[Access R1 + S1+ T1 ]]&gt;=1,Tableau1[[#This Row],[Access V1 +W1 + X1]]&gt;=1),1,0)</f>
        <v>0</v>
      </c>
      <c r="AB2727" s="10" t="str">
        <f>Tableau1[[#This Row],[DOI]]</f>
        <v>doi: 10.1007/s10689-016-9943-z</v>
      </c>
      <c r="AC2727" s="13" t="str">
        <f>Tableau1[[#This Row],[Authors]]&amp;", "&amp;Tableau1[[#This Row],[Title]]&amp;" "&amp;Tableau1[[#This Row],[Journal]]&amp;". "&amp;Tableau1[[#This Row],[Year]]</f>
        <v>Dommering CJ, Henneman L, van der Hout AH, Jonker MA, Tops CM, van den Ouweland AM, van der Luijt RB, Mensenkamp AR, Hogervorst FB, Redeker EJ, de Die-Smulders CE, Moll AC, Meijers-Heijboer H., Uptake of prenatal diagnostic testing for retinoblastoma compared to other hereditary cancer syndromes in the Netherlands. Fam Cancer. 2017</v>
      </c>
    </row>
    <row r="2728" spans="1:29" x14ac:dyDescent="0.3">
      <c r="A2728">
        <v>4756</v>
      </c>
      <c r="B2728" t="s">
        <v>7862</v>
      </c>
      <c r="C2728" t="s">
        <v>18093</v>
      </c>
      <c r="D2728" t="s">
        <v>28292</v>
      </c>
      <c r="E2728" t="s">
        <v>2479</v>
      </c>
      <c r="F2728" s="10"/>
      <c r="G2728">
        <v>2017</v>
      </c>
      <c r="J2728">
        <v>0.24452322536152171</v>
      </c>
      <c r="L2728" t="s">
        <v>39171</v>
      </c>
      <c r="M2728">
        <v>28410358</v>
      </c>
      <c r="Q2728" s="10"/>
      <c r="R2728" s="11">
        <f t="shared" si="84"/>
        <v>0</v>
      </c>
      <c r="U2728" s="11">
        <f t="shared" si="85"/>
        <v>0</v>
      </c>
      <c r="Y2728" s="11">
        <f>IF(SUM(Tableau1[[#This Row],[Other access]:[Sci-hub access]])&gt;=1,1,0)</f>
        <v>0</v>
      </c>
      <c r="Z2728" s="12">
        <f>IF(OR(Tableau1[[#This Row],[Access R1 + S1+ T1 ]]&gt;=1,Tableau1[[#This Row],[Access V1 +W1 + X1]]&gt;=1),1,0)</f>
        <v>0</v>
      </c>
      <c r="AB2728" s="10" t="str">
        <f>Tableau1[[#This Row],[DOI]]</f>
        <v>doi: 10.1097/ICO.0000000000001203</v>
      </c>
      <c r="AC2728" s="13" t="str">
        <f>Tableau1[[#This Row],[Authors]]&amp;", "&amp;Tableau1[[#This Row],[Title]]&amp;" "&amp;Tableau1[[#This Row],[Journal]]&amp;". "&amp;Tableau1[[#This Row],[Year]]</f>
        <v>Jastrzebski A, Brownstein S, Ziai S, Saleh S, Lam K, Jackson WB., Reactivation of Herpes Zoster Keratitis With Corneal Perforation After Zoster Vaccination. Cornea. 2017</v>
      </c>
    </row>
    <row r="2729" spans="1:29" x14ac:dyDescent="0.3">
      <c r="A2729">
        <v>8066</v>
      </c>
      <c r="B2729" t="s">
        <v>10792</v>
      </c>
      <c r="C2729" t="s">
        <v>20985</v>
      </c>
      <c r="D2729" t="s">
        <v>31230</v>
      </c>
      <c r="E2729" t="s">
        <v>2557</v>
      </c>
      <c r="F2729" s="10"/>
      <c r="G2729">
        <v>2017</v>
      </c>
      <c r="J2729">
        <v>0.24474330388438792</v>
      </c>
      <c r="L2729" t="s">
        <v>42413</v>
      </c>
      <c r="M2729">
        <v>28002225</v>
      </c>
      <c r="Q2729" s="10"/>
      <c r="R2729" s="11">
        <f t="shared" si="84"/>
        <v>0</v>
      </c>
      <c r="U2729" s="11">
        <f t="shared" si="85"/>
        <v>0</v>
      </c>
      <c r="Y2729" s="11">
        <f>IF(SUM(Tableau1[[#This Row],[Other access]:[Sci-hub access]])&gt;=1,1,0)</f>
        <v>0</v>
      </c>
      <c r="Z2729" s="12">
        <f>IF(OR(Tableau1[[#This Row],[Access R1 + S1+ T1 ]]&gt;=1,Tableau1[[#This Row],[Access V1 +W1 + X1]]&gt;=1),1,0)</f>
        <v>0</v>
      </c>
      <c r="AB2729" s="10" t="str">
        <f>Tableau1[[#This Row],[DOI]]</f>
        <v>doi: 10.1097/ICL.0000000000000318</v>
      </c>
      <c r="AC2729" s="13" t="str">
        <f>Tableau1[[#This Row],[Authors]]&amp;", "&amp;Tableau1[[#This Row],[Title]]&amp;" "&amp;Tableau1[[#This Row],[Journal]]&amp;". "&amp;Tableau1[[#This Row],[Year]]</f>
        <v>Stapleton F, Tan J., Impact of Contact Lens Material, Design, and Fitting on Discomfort. Eye Contact Lens. 2017</v>
      </c>
    </row>
    <row r="2730" spans="1:29" x14ac:dyDescent="0.3">
      <c r="A2730">
        <v>1793</v>
      </c>
      <c r="B2730" t="s">
        <v>5041</v>
      </c>
      <c r="C2730" t="s">
        <v>15288</v>
      </c>
      <c r="D2730" t="s">
        <v>25463</v>
      </c>
      <c r="E2730" t="s">
        <v>2443</v>
      </c>
      <c r="F2730" s="10"/>
      <c r="G2730">
        <v>2017</v>
      </c>
      <c r="J2730">
        <v>0.24482934062387074</v>
      </c>
      <c r="L2730" t="s">
        <v>36267</v>
      </c>
      <c r="M2730">
        <v>28873174</v>
      </c>
      <c r="Q2730" s="10"/>
      <c r="R2730" s="11">
        <f t="shared" si="84"/>
        <v>0</v>
      </c>
      <c r="U2730" s="11">
        <f t="shared" si="85"/>
        <v>0</v>
      </c>
      <c r="Y2730" s="11">
        <f>IF(SUM(Tableau1[[#This Row],[Other access]:[Sci-hub access]])&gt;=1,1,0)</f>
        <v>0</v>
      </c>
      <c r="Z2730" s="12">
        <f>IF(OR(Tableau1[[#This Row],[Access R1 + S1+ T1 ]]&gt;=1,Tableau1[[#This Row],[Access V1 +W1 + X1]]&gt;=1),1,0)</f>
        <v>0</v>
      </c>
      <c r="AB2730" s="10" t="str">
        <f>Tableau1[[#This Row],[DOI]]</f>
        <v>doi: 10.1167/iovs.17-22227</v>
      </c>
      <c r="AC2730" s="13" t="str">
        <f>Tableau1[[#This Row],[Authors]]&amp;", "&amp;Tableau1[[#This Row],[Title]]&amp;" "&amp;Tableau1[[#This Row],[Journal]]&amp;". "&amp;Tableau1[[#This Row],[Year]]</f>
        <v>Williams GP, George BL, Wong YR, Yam GHF, Ang M, Tay SC, Mehta JS., Performing Reliable Lens Capsulotomy in the Presence of Corneal Edema With a Femtosecond Laser. Invest Ophthalmol Vis Sci. 2017</v>
      </c>
    </row>
    <row r="2731" spans="1:29" x14ac:dyDescent="0.3">
      <c r="A2731">
        <v>10410</v>
      </c>
      <c r="B2731" t="s">
        <v>12902</v>
      </c>
      <c r="C2731" t="s">
        <v>23069</v>
      </c>
      <c r="D2731" t="s">
        <v>33355</v>
      </c>
      <c r="E2731" t="s">
        <v>2471</v>
      </c>
      <c r="F2731" s="10"/>
      <c r="G2731">
        <v>2017</v>
      </c>
      <c r="J2731">
        <v>0.24487207646564801</v>
      </c>
      <c r="L2731" t="s">
        <v>44660</v>
      </c>
      <c r="M2731">
        <v>27324370</v>
      </c>
      <c r="Q2731" s="10"/>
      <c r="R2731" s="11">
        <f t="shared" si="84"/>
        <v>0</v>
      </c>
      <c r="U2731" s="11">
        <f t="shared" si="85"/>
        <v>0</v>
      </c>
      <c r="Y2731" s="11">
        <f>IF(SUM(Tableau1[[#This Row],[Other access]:[Sci-hub access]])&gt;=1,1,0)</f>
        <v>0</v>
      </c>
      <c r="Z2731" s="12">
        <f>IF(OR(Tableau1[[#This Row],[Access R1 + S1+ T1 ]]&gt;=1,Tableau1[[#This Row],[Access V1 +W1 + X1]]&gt;=1),1,0)</f>
        <v>0</v>
      </c>
      <c r="AB2731" s="10" t="str">
        <f>Tableau1[[#This Row],[DOI]]</f>
        <v>doi: 10.1007/s10792-016-0278-4</v>
      </c>
      <c r="AC2731" s="13" t="str">
        <f>Tableau1[[#This Row],[Authors]]&amp;", "&amp;Tableau1[[#This Row],[Title]]&amp;" "&amp;Tableau1[[#This Row],[Journal]]&amp;". "&amp;Tableau1[[#This Row],[Year]]</f>
        <v>Demirok G, Kocamaz F, Topalak Y, Altay Y, Sengun A., Macular ganglion cell complex thickness in acute and chronic central serous chorioretinopathy. Int Ophthalmol. 2017</v>
      </c>
    </row>
    <row r="2732" spans="1:29" x14ac:dyDescent="0.3">
      <c r="A2732">
        <v>5193</v>
      </c>
      <c r="B2732" t="s">
        <v>8264</v>
      </c>
      <c r="C2732" t="s">
        <v>18488</v>
      </c>
      <c r="D2732" t="s">
        <v>28694</v>
      </c>
      <c r="E2732" t="s">
        <v>2440</v>
      </c>
      <c r="F2732" s="10"/>
      <c r="G2732">
        <v>2017</v>
      </c>
      <c r="J2732">
        <v>0.24489778914715288</v>
      </c>
      <c r="L2732" t="s">
        <v>39596</v>
      </c>
      <c r="M2732">
        <v>28363775</v>
      </c>
      <c r="Q2732" s="10"/>
      <c r="R2732" s="11">
        <f t="shared" si="84"/>
        <v>0</v>
      </c>
      <c r="U2732" s="11">
        <f t="shared" si="85"/>
        <v>0</v>
      </c>
      <c r="Y2732" s="11">
        <f>IF(SUM(Tableau1[[#This Row],[Other access]:[Sci-hub access]])&gt;=1,1,0)</f>
        <v>0</v>
      </c>
      <c r="Z2732" s="12">
        <f>IF(OR(Tableau1[[#This Row],[Access R1 + S1+ T1 ]]&gt;=1,Tableau1[[#This Row],[Access V1 +W1 + X1]]&gt;=1),1,0)</f>
        <v>0</v>
      </c>
      <c r="AB2732" s="10" t="str">
        <f>Tableau1[[#This Row],[DOI]]</f>
        <v>doi: 10.1016/j.exer.2017.03.011</v>
      </c>
      <c r="AC2732" s="13" t="str">
        <f>Tableau1[[#This Row],[Authors]]&amp;", "&amp;Tableau1[[#This Row],[Title]]&amp;" "&amp;Tableau1[[#This Row],[Journal]]&amp;". "&amp;Tableau1[[#This Row],[Year]]</f>
        <v>Hampel U, Garreis F., The human meibomian gland epithelial cell line as a model to study meibomian gland dysfunction. Exp Eye Res. 2017</v>
      </c>
    </row>
    <row r="2733" spans="1:29" x14ac:dyDescent="0.3">
      <c r="A2733">
        <v>9218</v>
      </c>
      <c r="B2733" t="s">
        <v>11808</v>
      </c>
      <c r="C2733" t="s">
        <v>21982</v>
      </c>
      <c r="D2733" t="s">
        <v>32249</v>
      </c>
      <c r="E2733" t="s">
        <v>2750</v>
      </c>
      <c r="F2733" s="10"/>
      <c r="G2733">
        <v>2017</v>
      </c>
      <c r="J2733">
        <v>0.24490656296385582</v>
      </c>
      <c r="L2733" t="e">
        <v>#VALUE!</v>
      </c>
      <c r="M2733">
        <v>27760790</v>
      </c>
      <c r="Q2733" s="10"/>
      <c r="R2733" s="11">
        <f t="shared" si="84"/>
        <v>0</v>
      </c>
      <c r="U2733" s="11">
        <f t="shared" si="85"/>
        <v>0</v>
      </c>
      <c r="Y2733" s="11">
        <f>IF(SUM(Tableau1[[#This Row],[Other access]:[Sci-hub access]])&gt;=1,1,0)</f>
        <v>0</v>
      </c>
      <c r="Z2733" s="12">
        <f>IF(OR(Tableau1[[#This Row],[Access R1 + S1+ T1 ]]&gt;=1,Tableau1[[#This Row],[Access V1 +W1 + X1]]&gt;=1),1,0)</f>
        <v>0</v>
      </c>
      <c r="AB2733" s="10" t="e">
        <f>Tableau1[[#This Row],[DOI]]</f>
        <v>#VALUE!</v>
      </c>
      <c r="AC2733" s="13" t="str">
        <f>Tableau1[[#This Row],[Authors]]&amp;", "&amp;Tableau1[[#This Row],[Title]]&amp;" "&amp;Tableau1[[#This Row],[Journal]]&amp;". "&amp;Tableau1[[#This Row],[Year]]</f>
        <v>Stan MN, Salvi M., MANAGEMENT OF ENDOCRINE DISEASE: Rituximab therapy for Graves' orbitopathy - lessons from randomized control trials. Eur J Endocrinol. 2017</v>
      </c>
    </row>
    <row r="2734" spans="1:29" x14ac:dyDescent="0.3">
      <c r="A2734">
        <v>5731</v>
      </c>
      <c r="B2734" t="s">
        <v>8760</v>
      </c>
      <c r="C2734" t="s">
        <v>18979</v>
      </c>
      <c r="D2734" t="s">
        <v>29190</v>
      </c>
      <c r="E2734" t="s">
        <v>2462</v>
      </c>
      <c r="F2734" s="10"/>
      <c r="G2734">
        <v>2017</v>
      </c>
      <c r="J2734">
        <v>0.24499103584798199</v>
      </c>
      <c r="L2734" t="s">
        <v>40113</v>
      </c>
      <c r="M2734">
        <v>28292276</v>
      </c>
      <c r="Q2734" s="10"/>
      <c r="R2734" s="11">
        <f t="shared" si="84"/>
        <v>0</v>
      </c>
      <c r="U2734" s="11">
        <f t="shared" si="85"/>
        <v>0</v>
      </c>
      <c r="Y2734" s="11">
        <f>IF(SUM(Tableau1[[#This Row],[Other access]:[Sci-hub access]])&gt;=1,1,0)</f>
        <v>0</v>
      </c>
      <c r="Z2734" s="12">
        <f>IF(OR(Tableau1[[#This Row],[Access R1 + S1+ T1 ]]&gt;=1,Tableau1[[#This Row],[Access V1 +W1 + X1]]&gt;=1),1,0)</f>
        <v>0</v>
      </c>
      <c r="AB2734" s="10" t="str">
        <f>Tableau1[[#This Row],[DOI]]</f>
        <v>doi: 10.1186/s12886-017-0422-6</v>
      </c>
      <c r="AC2734" s="13" t="str">
        <f>Tableau1[[#This Row],[Authors]]&amp;", "&amp;Tableau1[[#This Row],[Title]]&amp;" "&amp;Tableau1[[#This Row],[Journal]]&amp;". "&amp;Tableau1[[#This Row],[Year]]</f>
        <v>Lee DC, Lee SY., Effect of modified graded recession and anteriorization on unilateral superior oblique palsy: a retrospective study. BMC Ophthalmol. 2017</v>
      </c>
    </row>
    <row r="2735" spans="1:29" x14ac:dyDescent="0.3">
      <c r="A2735">
        <v>3250</v>
      </c>
      <c r="B2735" t="s">
        <v>6433</v>
      </c>
      <c r="C2735" t="s">
        <v>16676</v>
      </c>
      <c r="D2735" t="s">
        <v>26857</v>
      </c>
      <c r="E2735" t="s">
        <v>2467</v>
      </c>
      <c r="F2735" s="10"/>
      <c r="G2735">
        <v>2017</v>
      </c>
      <c r="J2735">
        <v>0.24504788312254222</v>
      </c>
      <c r="L2735" t="s">
        <v>37703</v>
      </c>
      <c r="M2735">
        <v>28613361</v>
      </c>
      <c r="Q2735" s="10"/>
      <c r="R2735" s="11">
        <f t="shared" si="84"/>
        <v>0</v>
      </c>
      <c r="U2735" s="11">
        <f t="shared" si="85"/>
        <v>0</v>
      </c>
      <c r="Y2735" s="11">
        <f>IF(SUM(Tableau1[[#This Row],[Other access]:[Sci-hub access]])&gt;=1,1,0)</f>
        <v>0</v>
      </c>
      <c r="Z2735" s="12">
        <f>IF(OR(Tableau1[[#This Row],[Access R1 + S1+ T1 ]]&gt;=1,Tableau1[[#This Row],[Access V1 +W1 + X1]]&gt;=1),1,0)</f>
        <v>0</v>
      </c>
      <c r="AB2735" s="10" t="str">
        <f>Tableau1[[#This Row],[DOI]]</f>
        <v>doi: 10.3928/23258160-20170601-13</v>
      </c>
      <c r="AC2735" s="13" t="str">
        <f>Tableau1[[#This Row],[Authors]]&amp;", "&amp;Tableau1[[#This Row],[Title]]&amp;" "&amp;Tableau1[[#This Row],[Journal]]&amp;". "&amp;Tableau1[[#This Row],[Year]]</f>
        <v>Giuffrè C, Carnevali A, Cicinelli MV, Querques L, Querques G, Bandello F., Optical Coherence Tomography Angiography of Venous Loops in Diabetic Retinopathy. Ophthalmic Surg Lasers Imaging Retina. 2017</v>
      </c>
    </row>
    <row r="2736" spans="1:29" x14ac:dyDescent="0.3">
      <c r="A2736">
        <v>367</v>
      </c>
      <c r="B2736" t="s">
        <v>3630</v>
      </c>
      <c r="C2736" t="s">
        <v>13891</v>
      </c>
      <c r="D2736" t="s">
        <v>24050</v>
      </c>
      <c r="E2736" t="s">
        <v>2443</v>
      </c>
      <c r="F2736" s="10"/>
      <c r="G2736">
        <v>2017</v>
      </c>
      <c r="J2736">
        <v>0.24508078220237028</v>
      </c>
      <c r="L2736" t="s">
        <v>34874</v>
      </c>
      <c r="M2736">
        <v>29242901</v>
      </c>
      <c r="Q2736" s="10"/>
      <c r="R2736" s="11">
        <f t="shared" si="84"/>
        <v>0</v>
      </c>
      <c r="U2736" s="11">
        <f t="shared" si="85"/>
        <v>0</v>
      </c>
      <c r="Y2736" s="11">
        <f>IF(SUM(Tableau1[[#This Row],[Other access]:[Sci-hub access]])&gt;=1,1,0)</f>
        <v>0</v>
      </c>
      <c r="Z2736" s="12">
        <f>IF(OR(Tableau1[[#This Row],[Access R1 + S1+ T1 ]]&gt;=1,Tableau1[[#This Row],[Access V1 +W1 + X1]]&gt;=1),1,0)</f>
        <v>0</v>
      </c>
      <c r="AB2736" s="10" t="str">
        <f>Tableau1[[#This Row],[DOI]]</f>
        <v>doi: 10.1167/iovs.17-22243</v>
      </c>
      <c r="AC2736" s="13" t="str">
        <f>Tableau1[[#This Row],[Authors]]&amp;", "&amp;Tableau1[[#This Row],[Title]]&amp;" "&amp;Tableau1[[#This Row],[Journal]]&amp;". "&amp;Tableau1[[#This Row],[Year]]</f>
        <v>Clemens LE, Jaynes J, Lim E, Kolar SS, Reins RY, Baidouri H, Hanlon S, McDermott AM, Woodburn KW., Designed Host Defense Peptides for the Treatment of Bacterial Keratitis. Invest Ophthalmol Vis Sci. 2017</v>
      </c>
    </row>
    <row r="2737" spans="1:29" ht="28.8" x14ac:dyDescent="0.3">
      <c r="A2737">
        <v>2940</v>
      </c>
      <c r="B2737" t="s">
        <v>6136</v>
      </c>
      <c r="C2737" t="s">
        <v>16381</v>
      </c>
      <c r="D2737" t="s">
        <v>26560</v>
      </c>
      <c r="E2737" t="s">
        <v>2451</v>
      </c>
      <c r="F2737" s="10"/>
      <c r="G2737">
        <v>2017</v>
      </c>
      <c r="J2737">
        <v>0.2451599819689253</v>
      </c>
      <c r="L2737" t="s">
        <v>37396</v>
      </c>
      <c r="M2737">
        <v>28662119</v>
      </c>
      <c r="Q2737" s="10"/>
      <c r="R2737" s="11">
        <f t="shared" si="84"/>
        <v>0</v>
      </c>
      <c r="U2737" s="11">
        <f t="shared" si="85"/>
        <v>0</v>
      </c>
      <c r="Y2737" s="11">
        <f>IF(SUM(Tableau1[[#This Row],[Other access]:[Sci-hub access]])&gt;=1,1,0)</f>
        <v>0</v>
      </c>
      <c r="Z2737" s="12">
        <f>IF(OR(Tableau1[[#This Row],[Access R1 + S1+ T1 ]]&gt;=1,Tableau1[[#This Row],[Access V1 +W1 + X1]]&gt;=1),1,0)</f>
        <v>0</v>
      </c>
      <c r="AB2737" s="10" t="str">
        <f>Tableau1[[#This Row],[DOI]]</f>
        <v>doi: 10.1371/journal.pone.0180252</v>
      </c>
      <c r="AC2737" s="13" t="str">
        <f>Tableau1[[#This Row],[Authors]]&amp;", "&amp;Tableau1[[#This Row],[Title]]&amp;" "&amp;Tableau1[[#This Row],[Journal]]&amp;". "&amp;Tableau1[[#This Row],[Year]]</f>
        <v>Fenwick EK, Xie J, Man REK, Sabanayagam C, Lim L, Rees G, Wong TY, Lamoureux EL., Combined poor diabetes control indicators are associated with higher risks of diabetic retinopathy and macular edema than poor glycemic control alone. PLoS One. 2017</v>
      </c>
    </row>
    <row r="2738" spans="1:29" x14ac:dyDescent="0.3">
      <c r="A2738">
        <v>6954</v>
      </c>
      <c r="B2738" t="s">
        <v>1157</v>
      </c>
      <c r="C2738" t="s">
        <v>1158</v>
      </c>
      <c r="D2738" t="s">
        <v>1159</v>
      </c>
      <c r="E2738" t="s">
        <v>2881</v>
      </c>
      <c r="F2738" s="10"/>
      <c r="G2738">
        <v>2017</v>
      </c>
      <c r="J2738">
        <v>0.24528503779525357</v>
      </c>
      <c r="L2738" t="s">
        <v>41312</v>
      </c>
      <c r="M2738">
        <v>28141956</v>
      </c>
      <c r="Q2738" s="10"/>
      <c r="R2738" s="11">
        <f t="shared" si="84"/>
        <v>0</v>
      </c>
      <c r="U2738" s="11">
        <f t="shared" si="85"/>
        <v>0</v>
      </c>
      <c r="Y2738" s="11">
        <f>IF(SUM(Tableau1[[#This Row],[Other access]:[Sci-hub access]])&gt;=1,1,0)</f>
        <v>0</v>
      </c>
      <c r="Z2738" s="12">
        <f>IF(OR(Tableau1[[#This Row],[Access R1 + S1+ T1 ]]&gt;=1,Tableau1[[#This Row],[Access V1 +W1 + X1]]&gt;=1),1,0)</f>
        <v>0</v>
      </c>
      <c r="AB2738" s="10" t="str">
        <f>Tableau1[[#This Row],[DOI]]</f>
        <v>doi: 10.1080/01443615.2016.1256973</v>
      </c>
      <c r="AC2738" s="13" t="str">
        <f>Tableau1[[#This Row],[Authors]]&amp;", "&amp;Tableau1[[#This Row],[Title]]&amp;" "&amp;Tableau1[[#This Row],[Journal]]&amp;". "&amp;Tableau1[[#This Row],[Year]]</f>
        <v>Hussain A, Nduka C, Moth P, Malhotra R., Bell's facial nerve palsy in pregnancy: a clinical review. J Obstet Gynaecol. 2017</v>
      </c>
    </row>
    <row r="2739" spans="1:29" x14ac:dyDescent="0.3">
      <c r="A2739">
        <v>748</v>
      </c>
      <c r="B2739" t="s">
        <v>4011</v>
      </c>
      <c r="C2739" t="s">
        <v>14266</v>
      </c>
      <c r="D2739" t="s">
        <v>24431</v>
      </c>
      <c r="E2739" t="s">
        <v>2467</v>
      </c>
      <c r="F2739" s="10"/>
      <c r="G2739">
        <v>2017</v>
      </c>
      <c r="J2739">
        <v>0.24532379111574165</v>
      </c>
      <c r="L2739" t="s">
        <v>35241</v>
      </c>
      <c r="M2739">
        <v>29121362</v>
      </c>
      <c r="Q2739" s="10"/>
      <c r="R2739" s="11">
        <f t="shared" si="84"/>
        <v>0</v>
      </c>
      <c r="U2739" s="11">
        <f t="shared" si="85"/>
        <v>0</v>
      </c>
      <c r="Y2739" s="11">
        <f>IF(SUM(Tableau1[[#This Row],[Other access]:[Sci-hub access]])&gt;=1,1,0)</f>
        <v>0</v>
      </c>
      <c r="Z2739" s="12">
        <f>IF(OR(Tableau1[[#This Row],[Access R1 + S1+ T1 ]]&gt;=1,Tableau1[[#This Row],[Access V1 +W1 + X1]]&gt;=1),1,0)</f>
        <v>0</v>
      </c>
      <c r="AB2739" s="10" t="str">
        <f>Tableau1[[#This Row],[DOI]]</f>
        <v>doi: 10.3928/23258160-20171030-08</v>
      </c>
      <c r="AC2739" s="13" t="str">
        <f>Tableau1[[#This Row],[Authors]]&amp;", "&amp;Tableau1[[#This Row],[Title]]&amp;" "&amp;Tableau1[[#This Row],[Journal]]&amp;". "&amp;Tableau1[[#This Row],[Year]]</f>
        <v>De Vitis LA, Sacconi R, Carnevali A, Centoducati T, Cavalleri M, Querques L, Bandello F, Querques G., DualTrack Technology Improves Optical Coherence Tomography Angiography Image Quality. Ophthalmic Surg Lasers Imaging Retina. 2017</v>
      </c>
    </row>
    <row r="2740" spans="1:29" x14ac:dyDescent="0.3">
      <c r="A2740">
        <v>5834</v>
      </c>
      <c r="B2740" t="s">
        <v>8852</v>
      </c>
      <c r="C2740" t="s">
        <v>19069</v>
      </c>
      <c r="D2740" t="s">
        <v>29282</v>
      </c>
      <c r="E2740" t="s">
        <v>2523</v>
      </c>
      <c r="F2740" s="10"/>
      <c r="G2740">
        <v>2017</v>
      </c>
      <c r="J2740">
        <v>0.24547069296060842</v>
      </c>
      <c r="L2740" t="s">
        <v>40216</v>
      </c>
      <c r="M2740">
        <v>28282068</v>
      </c>
      <c r="Q2740" s="10"/>
      <c r="R2740" s="11">
        <f t="shared" si="84"/>
        <v>0</v>
      </c>
      <c r="U2740" s="11">
        <f t="shared" si="85"/>
        <v>0</v>
      </c>
      <c r="Y2740" s="11">
        <f>IF(SUM(Tableau1[[#This Row],[Other access]:[Sci-hub access]])&gt;=1,1,0)</f>
        <v>0</v>
      </c>
      <c r="Z2740" s="12">
        <f>IF(OR(Tableau1[[#This Row],[Access R1 + S1+ T1 ]]&gt;=1,Tableau1[[#This Row],[Access V1 +W1 + X1]]&gt;=1),1,0)</f>
        <v>0</v>
      </c>
      <c r="AB2740" s="10" t="str">
        <f>Tableau1[[#This Row],[DOI]]</f>
        <v>doi: 10.1038/eye.2017.41</v>
      </c>
      <c r="AC2740" s="13" t="str">
        <f>Tableau1[[#This Row],[Authors]]&amp;", "&amp;Tableau1[[#This Row],[Title]]&amp;" "&amp;Tableau1[[#This Row],[Journal]]&amp;". "&amp;Tableau1[[#This Row],[Year]]</f>
        <v>Qi Y, Wang Y, You Q, Tsai F, Liu W., Surgical treatment and optical coherence tomographic evaluation for accidental laser-induced full-thickness macular holes. Eye (Lond). 2017</v>
      </c>
    </row>
    <row r="2741" spans="1:29" ht="28.8" x14ac:dyDescent="0.3">
      <c r="A2741">
        <v>4985</v>
      </c>
      <c r="B2741" t="s">
        <v>8076</v>
      </c>
      <c r="C2741" t="s">
        <v>18305</v>
      </c>
      <c r="D2741" t="s">
        <v>28506</v>
      </c>
      <c r="E2741" t="s">
        <v>2441</v>
      </c>
      <c r="F2741" s="10"/>
      <c r="G2741">
        <v>2017</v>
      </c>
      <c r="J2741">
        <v>0.24557674144462061</v>
      </c>
      <c r="L2741" t="s">
        <v>39393</v>
      </c>
      <c r="M2741">
        <v>28385303</v>
      </c>
      <c r="Q2741" s="10"/>
      <c r="R2741" s="11">
        <f t="shared" si="84"/>
        <v>0</v>
      </c>
      <c r="U2741" s="11">
        <f t="shared" si="85"/>
        <v>0</v>
      </c>
      <c r="Y2741" s="11">
        <f>IF(SUM(Tableau1[[#This Row],[Other access]:[Sci-hub access]])&gt;=1,1,0)</f>
        <v>0</v>
      </c>
      <c r="Z2741" s="12">
        <f>IF(OR(Tableau1[[#This Row],[Access R1 + S1+ T1 ]]&gt;=1,Tableau1[[#This Row],[Access V1 +W1 + X1]]&gt;=1),1,0)</f>
        <v>0</v>
      </c>
      <c r="AB2741" s="10" t="str">
        <f>Tableau1[[#This Row],[DOI]]</f>
        <v>doi: 10.1016/j.ophtha.2017.02.014</v>
      </c>
      <c r="AC2741" s="13" t="str">
        <f>Tableau1[[#This Row],[Authors]]&amp;", "&amp;Tableau1[[#This Row],[Title]]&amp;" "&amp;Tableau1[[#This Row],[Journal]]&amp;". "&amp;Tableau1[[#This Row],[Year]]</f>
        <v>Patel SN, Martinez-Castellanos MA, Berrones-Medina D, Swan R, Ryan MC, Jonas KE, Ostmo S, Campbell JP, Chiang MF, Chan RVP; GEN-ROP.; i-ROP Research Consortium.., Assessment of a Tele-education System to Enhance Retinopathy of Prematurity Training by International Ophthalmologists-in-Training in Mexico. Ophthalmology. 2017</v>
      </c>
    </row>
    <row r="2742" spans="1:29" x14ac:dyDescent="0.3">
      <c r="A2742">
        <v>8059</v>
      </c>
      <c r="B2742" t="s">
        <v>10785</v>
      </c>
      <c r="C2742" t="s">
        <v>20978</v>
      </c>
      <c r="D2742" t="s">
        <v>31223</v>
      </c>
      <c r="E2742" t="s">
        <v>2525</v>
      </c>
      <c r="F2742" s="10"/>
      <c r="G2742">
        <v>2017</v>
      </c>
      <c r="J2742">
        <v>0.24561519565830758</v>
      </c>
      <c r="L2742" t="s">
        <v>42406</v>
      </c>
      <c r="M2742">
        <v>28002872</v>
      </c>
      <c r="Q2742" s="10"/>
      <c r="R2742" s="11">
        <f t="shared" si="84"/>
        <v>0</v>
      </c>
      <c r="U2742" s="11">
        <f t="shared" si="85"/>
        <v>0</v>
      </c>
      <c r="Y2742" s="11">
        <f>IF(SUM(Tableau1[[#This Row],[Other access]:[Sci-hub access]])&gt;=1,1,0)</f>
        <v>0</v>
      </c>
      <c r="Z2742" s="12">
        <f>IF(OR(Tableau1[[#This Row],[Access R1 + S1+ T1 ]]&gt;=1,Tableau1[[#This Row],[Access V1 +W1 + X1]]&gt;=1),1,0)</f>
        <v>0</v>
      </c>
      <c r="AB2742" s="10" t="str">
        <f>Tableau1[[#This Row],[DOI]]</f>
        <v>doi: 10.1111/ceo.12908</v>
      </c>
      <c r="AC2742" s="13" t="str">
        <f>Tableau1[[#This Row],[Authors]]&amp;", "&amp;Tableau1[[#This Row],[Title]]&amp;" "&amp;Tableau1[[#This Row],[Journal]]&amp;". "&amp;Tableau1[[#This Row],[Year]]</f>
        <v>Fu Z, Meng SS, Burnim SB, Smith LE, Lo AC., Lutein facilitates physiological revascularization in a mouse model of retinopathy of prematurity. Clin Exp Ophthalmol. 2017</v>
      </c>
    </row>
    <row r="2743" spans="1:29" x14ac:dyDescent="0.3">
      <c r="A2743">
        <v>3255</v>
      </c>
      <c r="B2743" t="s">
        <v>6438</v>
      </c>
      <c r="C2743" t="s">
        <v>16681</v>
      </c>
      <c r="D2743" t="s">
        <v>26862</v>
      </c>
      <c r="E2743" t="s">
        <v>2467</v>
      </c>
      <c r="F2743" s="10"/>
      <c r="G2743">
        <v>2017</v>
      </c>
      <c r="J2743">
        <v>0.24569524170132662</v>
      </c>
      <c r="L2743" t="s">
        <v>37708</v>
      </c>
      <c r="M2743">
        <v>28613356</v>
      </c>
      <c r="Q2743" s="10"/>
      <c r="R2743" s="11">
        <f t="shared" si="84"/>
        <v>0</v>
      </c>
      <c r="U2743" s="11">
        <f t="shared" si="85"/>
        <v>0</v>
      </c>
      <c r="Y2743" s="11">
        <f>IF(SUM(Tableau1[[#This Row],[Other access]:[Sci-hub access]])&gt;=1,1,0)</f>
        <v>0</v>
      </c>
      <c r="Z2743" s="12">
        <f>IF(OR(Tableau1[[#This Row],[Access R1 + S1+ T1 ]]&gt;=1,Tableau1[[#This Row],[Access V1 +W1 + X1]]&gt;=1),1,0)</f>
        <v>0</v>
      </c>
      <c r="AB2743" s="10" t="str">
        <f>Tableau1[[#This Row],[DOI]]</f>
        <v>doi: 10.3928/23258160-20170601-08</v>
      </c>
      <c r="AC2743" s="13" t="str">
        <f>Tableau1[[#This Row],[Authors]]&amp;", "&amp;Tableau1[[#This Row],[Title]]&amp;" "&amp;Tableau1[[#This Row],[Journal]]&amp;". "&amp;Tableau1[[#This Row],[Year]]</f>
        <v>Arnold RW, Grendahl RL, Kevin Winkle R, Jacob J., Outpatient, Wide-Field, Digital Imaging of Infants With Retinopathy of Prematurity. Ophthalmic Surg Lasers Imaging Retina. 2017</v>
      </c>
    </row>
    <row r="2744" spans="1:29" x14ac:dyDescent="0.3">
      <c r="A2744">
        <v>2701</v>
      </c>
      <c r="B2744" t="s">
        <v>5913</v>
      </c>
      <c r="C2744" t="s">
        <v>16159</v>
      </c>
      <c r="D2744" t="s">
        <v>26336</v>
      </c>
      <c r="E2744" t="s">
        <v>2443</v>
      </c>
      <c r="F2744" s="10"/>
      <c r="G2744">
        <v>2017</v>
      </c>
      <c r="J2744">
        <v>0.24585030936617946</v>
      </c>
      <c r="L2744" t="s">
        <v>37164</v>
      </c>
      <c r="M2744">
        <v>28702675</v>
      </c>
      <c r="Q2744" s="10"/>
      <c r="R2744" s="11">
        <f t="shared" si="84"/>
        <v>0</v>
      </c>
      <c r="U2744" s="11">
        <f t="shared" si="85"/>
        <v>0</v>
      </c>
      <c r="Y2744" s="11">
        <f>IF(SUM(Tableau1[[#This Row],[Other access]:[Sci-hub access]])&gt;=1,1,0)</f>
        <v>0</v>
      </c>
      <c r="Z2744" s="12">
        <f>IF(OR(Tableau1[[#This Row],[Access R1 + S1+ T1 ]]&gt;=1,Tableau1[[#This Row],[Access V1 +W1 + X1]]&gt;=1),1,0)</f>
        <v>0</v>
      </c>
      <c r="AB2744" s="10" t="str">
        <f>Tableau1[[#This Row],[DOI]]</f>
        <v>doi: 10.1167/iovs.16-21400</v>
      </c>
      <c r="AC2744" s="13" t="str">
        <f>Tableau1[[#This Row],[Authors]]&amp;", "&amp;Tableau1[[#This Row],[Title]]&amp;" "&amp;Tableau1[[#This Row],[Journal]]&amp;". "&amp;Tableau1[[#This Row],[Year]]</f>
        <v>Arbab M, Tahir S, Niazi MK, Ishaq M, Hussain A, Siddique PM, Saeed S, Khan WA, Qamar R, Butt AM, Azam M., TNF-α Genetic Predisposition and Higher Expression of Inflammatory Pathway Components in Keratoconus. Invest Ophthalmol Vis Sci. 2017</v>
      </c>
    </row>
    <row r="2745" spans="1:29" x14ac:dyDescent="0.3">
      <c r="A2745">
        <v>9250</v>
      </c>
      <c r="B2745" t="s">
        <v>11835</v>
      </c>
      <c r="C2745" t="s">
        <v>22010</v>
      </c>
      <c r="D2745" t="s">
        <v>32277</v>
      </c>
      <c r="E2745" t="s">
        <v>2468</v>
      </c>
      <c r="F2745" s="10"/>
      <c r="G2745">
        <v>2017</v>
      </c>
      <c r="J2745">
        <v>0.24585829033163575</v>
      </c>
      <c r="L2745" t="s">
        <v>43559</v>
      </c>
      <c r="M2745">
        <v>27755350</v>
      </c>
      <c r="Q2745" s="10"/>
      <c r="R2745" s="11">
        <f t="shared" si="84"/>
        <v>0</v>
      </c>
      <c r="U2745" s="11">
        <f t="shared" si="85"/>
        <v>0</v>
      </c>
      <c r="Y2745" s="11">
        <f>IF(SUM(Tableau1[[#This Row],[Other access]:[Sci-hub access]])&gt;=1,1,0)</f>
        <v>0</v>
      </c>
      <c r="Z2745" s="12">
        <f>IF(OR(Tableau1[[#This Row],[Access R1 + S1+ T1 ]]&gt;=1,Tableau1[[#This Row],[Access V1 +W1 + X1]]&gt;=1),1,0)</f>
        <v>0</v>
      </c>
      <c r="AB2745" s="10" t="str">
        <f>Tableau1[[#This Row],[DOI]]</f>
        <v>doi: 10.1097/IJG.0000000000000567</v>
      </c>
      <c r="AC2745" s="13" t="str">
        <f>Tableau1[[#This Row],[Authors]]&amp;", "&amp;Tableau1[[#This Row],[Title]]&amp;" "&amp;Tableau1[[#This Row],[Journal]]&amp;". "&amp;Tableau1[[#This Row],[Year]]</f>
        <v>Chiang MY, Camuglia JE, Khaw PT., A Novel Method of Extending Glaucoma Drainage Tube: "Tube-in-Tube" Technique. J Glaucoma. 2017</v>
      </c>
    </row>
    <row r="2746" spans="1:29" x14ac:dyDescent="0.3">
      <c r="A2746">
        <v>4497</v>
      </c>
      <c r="B2746" t="s">
        <v>7621</v>
      </c>
      <c r="C2746" t="s">
        <v>17856</v>
      </c>
      <c r="D2746" t="s">
        <v>28050</v>
      </c>
      <c r="E2746" t="s">
        <v>2511</v>
      </c>
      <c r="F2746" s="10"/>
      <c r="G2746">
        <v>2017</v>
      </c>
      <c r="J2746">
        <v>0.24588890484764148</v>
      </c>
      <c r="L2746" t="s">
        <v>38916</v>
      </c>
      <c r="M2746">
        <v>28440245</v>
      </c>
      <c r="Q2746" s="10"/>
      <c r="R2746" s="11">
        <f t="shared" si="84"/>
        <v>0</v>
      </c>
      <c r="U2746" s="11">
        <f t="shared" si="85"/>
        <v>0</v>
      </c>
      <c r="Y2746" s="11">
        <f>IF(SUM(Tableau1[[#This Row],[Other access]:[Sci-hub access]])&gt;=1,1,0)</f>
        <v>0</v>
      </c>
      <c r="Z2746" s="12">
        <f>IF(OR(Tableau1[[#This Row],[Access R1 + S1+ T1 ]]&gt;=1,Tableau1[[#This Row],[Access V1 +W1 + X1]]&gt;=1),1,0)</f>
        <v>0</v>
      </c>
      <c r="AB2746" s="10" t="str">
        <f>Tableau1[[#This Row],[DOI]]</f>
        <v>doi: 10.4103/ijo.IJO_1026_15</v>
      </c>
      <c r="AC2746" s="13" t="str">
        <f>Tableau1[[#This Row],[Authors]]&amp;", "&amp;Tableau1[[#This Row],[Title]]&amp;" "&amp;Tableau1[[#This Row],[Journal]]&amp;". "&amp;Tableau1[[#This Row],[Year]]</f>
        <v>Parameswaran S, Krishnakumar S., Pluripotent stem cells: A therapeutic source for age-related macular degeneration. Indian J Ophthalmol. 2017</v>
      </c>
    </row>
    <row r="2747" spans="1:29" x14ac:dyDescent="0.3">
      <c r="A2747">
        <v>6707</v>
      </c>
      <c r="B2747" t="s">
        <v>9605</v>
      </c>
      <c r="C2747" t="s">
        <v>19810</v>
      </c>
      <c r="D2747" t="s">
        <v>30038</v>
      </c>
      <c r="E2747" t="s">
        <v>2532</v>
      </c>
      <c r="F2747" s="10"/>
      <c r="G2747">
        <v>2017</v>
      </c>
      <c r="J2747">
        <v>0.2460153896345999</v>
      </c>
      <c r="L2747" t="s">
        <v>41068</v>
      </c>
      <c r="M2747">
        <v>28176021</v>
      </c>
      <c r="Q2747" s="10"/>
      <c r="R2747" s="11">
        <f t="shared" si="84"/>
        <v>0</v>
      </c>
      <c r="U2747" s="11">
        <f t="shared" si="85"/>
        <v>0</v>
      </c>
      <c r="Y2747" s="11">
        <f>IF(SUM(Tableau1[[#This Row],[Other access]:[Sci-hub access]])&gt;=1,1,0)</f>
        <v>0</v>
      </c>
      <c r="Z2747" s="12">
        <f>IF(OR(Tableau1[[#This Row],[Access R1 + S1+ T1 ]]&gt;=1,Tableau1[[#This Row],[Access V1 +W1 + X1]]&gt;=1),1,0)</f>
        <v>0</v>
      </c>
      <c r="AB2747" s="10" t="str">
        <f>Tableau1[[#This Row],[DOI]]</f>
        <v>doi: 10.1007/s10384-017-0500-6</v>
      </c>
      <c r="AC2747" s="13" t="str">
        <f>Tableau1[[#This Row],[Authors]]&amp;", "&amp;Tableau1[[#This Row],[Title]]&amp;" "&amp;Tableau1[[#This Row],[Journal]]&amp;". "&amp;Tableau1[[#This Row],[Year]]</f>
        <v>Tomita K., Visual characteristics of children with Down syndrome. Jpn J Ophthalmol. 2017</v>
      </c>
    </row>
    <row r="2748" spans="1:29" x14ac:dyDescent="0.3">
      <c r="A2748">
        <v>9409</v>
      </c>
      <c r="B2748" t="s">
        <v>11979</v>
      </c>
      <c r="C2748" t="s">
        <v>22154</v>
      </c>
      <c r="D2748" t="s">
        <v>32424</v>
      </c>
      <c r="E2748" t="s">
        <v>3022</v>
      </c>
      <c r="F2748" s="10"/>
      <c r="G2748">
        <v>2017</v>
      </c>
      <c r="J2748">
        <v>0.24623405817425192</v>
      </c>
      <c r="L2748" t="e">
        <v>#VALUE!</v>
      </c>
      <c r="M2748">
        <v>27701902</v>
      </c>
      <c r="Q2748" s="10"/>
      <c r="R2748" s="11">
        <f t="shared" si="84"/>
        <v>0</v>
      </c>
      <c r="U2748" s="11">
        <f t="shared" si="85"/>
        <v>0</v>
      </c>
      <c r="Y2748" s="11">
        <f>IF(SUM(Tableau1[[#This Row],[Other access]:[Sci-hub access]])&gt;=1,1,0)</f>
        <v>0</v>
      </c>
      <c r="Z2748" s="12">
        <f>IF(OR(Tableau1[[#This Row],[Access R1 + S1+ T1 ]]&gt;=1,Tableau1[[#This Row],[Access V1 +W1 + X1]]&gt;=1),1,0)</f>
        <v>0</v>
      </c>
      <c r="AB2748" s="10" t="e">
        <f>Tableau1[[#This Row],[DOI]]</f>
        <v>#VALUE!</v>
      </c>
      <c r="AC2748" s="13" t="str">
        <f>Tableau1[[#This Row],[Authors]]&amp;", "&amp;Tableau1[[#This Row],[Title]]&amp;" "&amp;Tableau1[[#This Row],[Journal]]&amp;". "&amp;Tableau1[[#This Row],[Year]]</f>
        <v>Cook PF, Schmiege SJ, Mansberger SL, Sheppler C, Kammer J, Fitzgerald T, Kahook MY., Motivational interviewing or reminders for glaucoma medication adherence: Results of a multi-site randomised controlled trial. Psychol Health. 2017</v>
      </c>
    </row>
    <row r="2749" spans="1:29" ht="28.8" x14ac:dyDescent="0.3">
      <c r="A2749">
        <v>3794</v>
      </c>
      <c r="B2749" t="s">
        <v>6962</v>
      </c>
      <c r="C2749" t="s">
        <v>17202</v>
      </c>
      <c r="D2749" t="s">
        <v>27386</v>
      </c>
      <c r="E2749" t="s">
        <v>34159</v>
      </c>
      <c r="F2749" s="10"/>
      <c r="G2749">
        <v>2017</v>
      </c>
      <c r="J2749">
        <v>0.24627824775119977</v>
      </c>
      <c r="L2749" t="s">
        <v>38238</v>
      </c>
      <c r="M2749">
        <v>28532201</v>
      </c>
      <c r="Q2749" s="10"/>
      <c r="R2749" s="11">
        <f t="shared" si="84"/>
        <v>0</v>
      </c>
      <c r="U2749" s="11">
        <f t="shared" si="85"/>
        <v>0</v>
      </c>
      <c r="Y2749" s="11">
        <f>IF(SUM(Tableau1[[#This Row],[Other access]:[Sci-hub access]])&gt;=1,1,0)</f>
        <v>0</v>
      </c>
      <c r="Z2749" s="12">
        <f>IF(OR(Tableau1[[#This Row],[Access R1 + S1+ T1 ]]&gt;=1,Tableau1[[#This Row],[Access V1 +W1 + X1]]&gt;=1),1,0)</f>
        <v>0</v>
      </c>
      <c r="AB2749" s="10" t="str">
        <f>Tableau1[[#This Row],[DOI]]</f>
        <v>doi: 10.1080/08923973.2017.1327967</v>
      </c>
      <c r="AC2749" s="13" t="str">
        <f>Tableau1[[#This Row],[Authors]]&amp;", "&amp;Tableau1[[#This Row],[Title]]&amp;" "&amp;Tableau1[[#This Row],[Journal]]&amp;". "&amp;Tableau1[[#This Row],[Year]]</f>
        <v>Djeraba Z, Benlabidi F, Djaballah-Ider FZ, Medjeber O, Arroul-Lammali A, Belguendouz H, Otmani F, Touil-Boukoffa C., Vitamin D status in Algerian Behçet's disease patients: an immunomodulatory effect on NO pathway. Immunopharmacol Immunotoxicol. 2017</v>
      </c>
    </row>
    <row r="2750" spans="1:29" x14ac:dyDescent="0.3">
      <c r="A2750">
        <v>7548</v>
      </c>
      <c r="B2750" t="s">
        <v>1366</v>
      </c>
      <c r="C2750" t="s">
        <v>1367</v>
      </c>
      <c r="D2750" t="s">
        <v>1368</v>
      </c>
      <c r="E2750" t="s">
        <v>3143</v>
      </c>
      <c r="F2750" s="10"/>
      <c r="G2750">
        <v>2017</v>
      </c>
      <c r="J2750">
        <v>0.24637729814638232</v>
      </c>
      <c r="L2750" t="s">
        <v>41903</v>
      </c>
      <c r="M2750">
        <v>28081504</v>
      </c>
      <c r="Q2750" s="10"/>
      <c r="R2750" s="11">
        <f t="shared" si="84"/>
        <v>0</v>
      </c>
      <c r="U2750" s="11">
        <f t="shared" si="85"/>
        <v>0</v>
      </c>
      <c r="Y2750" s="11">
        <f>IF(SUM(Tableau1[[#This Row],[Other access]:[Sci-hub access]])&gt;=1,1,0)</f>
        <v>0</v>
      </c>
      <c r="Z2750" s="12">
        <f>IF(OR(Tableau1[[#This Row],[Access R1 + S1+ T1 ]]&gt;=1,Tableau1[[#This Row],[Access V1 +W1 + X1]]&gt;=1),1,0)</f>
        <v>0</v>
      </c>
      <c r="AB2750" s="10" t="str">
        <f>Tableau1[[#This Row],[DOI]]</f>
        <v>doi: 10.1016/j.intimp.2016.12.032</v>
      </c>
      <c r="AC2750" s="13" t="str">
        <f>Tableau1[[#This Row],[Authors]]&amp;", "&amp;Tableau1[[#This Row],[Title]]&amp;" "&amp;Tableau1[[#This Row],[Journal]]&amp;". "&amp;Tableau1[[#This Row],[Year]]</f>
        <v>Zhao C, Gao Y, Zhao L, Li Y, Zhang Y, Wang S, Zhang H, Lu G, Guo X., The expression and function of the neonatal Fc receptor in thyrocytes of Hashimoto's thyroiditis. Int Immunopharmacol. 2017</v>
      </c>
    </row>
    <row r="2751" spans="1:29" x14ac:dyDescent="0.3">
      <c r="A2751">
        <v>801</v>
      </c>
      <c r="B2751" t="s">
        <v>4064</v>
      </c>
      <c r="C2751" t="s">
        <v>14318</v>
      </c>
      <c r="D2751" t="s">
        <v>24484</v>
      </c>
      <c r="E2751" t="s">
        <v>2490</v>
      </c>
      <c r="F2751" s="10"/>
      <c r="G2751">
        <v>2018</v>
      </c>
      <c r="J2751">
        <v>0.24638025335938285</v>
      </c>
      <c r="L2751" t="s">
        <v>35294</v>
      </c>
      <c r="M2751">
        <v>29103961</v>
      </c>
      <c r="Q2751" s="10"/>
      <c r="R2751" s="11">
        <f t="shared" si="84"/>
        <v>0</v>
      </c>
      <c r="U2751" s="11">
        <f t="shared" si="85"/>
        <v>0</v>
      </c>
      <c r="Y2751" s="11">
        <f>IF(SUM(Tableau1[[#This Row],[Other access]:[Sci-hub access]])&gt;=1,1,0)</f>
        <v>0</v>
      </c>
      <c r="Z2751" s="12">
        <f>IF(OR(Tableau1[[#This Row],[Access R1 + S1+ T1 ]]&gt;=1,Tableau1[[#This Row],[Access V1 +W1 + X1]]&gt;=1),1,0)</f>
        <v>0</v>
      </c>
      <c r="AB2751" s="10" t="str">
        <f>Tableau1[[#This Row],[DOI]]</f>
        <v>doi: 10.1016/j.ajo.2017.10.023</v>
      </c>
      <c r="AC2751" s="13" t="str">
        <f>Tableau1[[#This Row],[Authors]]&amp;", "&amp;Tableau1[[#This Row],[Title]]&amp;" "&amp;Tableau1[[#This Row],[Journal]]&amp;". "&amp;Tableau1[[#This Row],[Year]]</f>
        <v>Lew YJ, Rinella N, Qin J, Chiang J, Moore AT, Porco TC, Roorda A, Duncan JL., High-resolution Imaging in Male Germ Cell-Associated Kinase (MAK)-related Retinal Degeneration. Am J Ophthalmol. 2018</v>
      </c>
    </row>
    <row r="2752" spans="1:29" x14ac:dyDescent="0.3">
      <c r="A2752">
        <v>215</v>
      </c>
      <c r="B2752" t="s">
        <v>3478</v>
      </c>
      <c r="C2752" t="s">
        <v>13739</v>
      </c>
      <c r="D2752" t="s">
        <v>23898</v>
      </c>
      <c r="E2752" t="s">
        <v>2617</v>
      </c>
      <c r="F2752" s="10"/>
      <c r="G2752">
        <v>2018</v>
      </c>
      <c r="J2752">
        <v>0.24645698633126734</v>
      </c>
      <c r="L2752" t="s">
        <v>34727</v>
      </c>
      <c r="M2752">
        <v>29333660</v>
      </c>
      <c r="Q2752" s="10"/>
      <c r="R2752" s="11">
        <f t="shared" si="84"/>
        <v>0</v>
      </c>
      <c r="U2752" s="11">
        <f t="shared" si="85"/>
        <v>0</v>
      </c>
      <c r="Y2752" s="11">
        <f>IF(SUM(Tableau1[[#This Row],[Other access]:[Sci-hub access]])&gt;=1,1,0)</f>
        <v>0</v>
      </c>
      <c r="Z2752" s="12">
        <f>IF(OR(Tableau1[[#This Row],[Access R1 + S1+ T1 ]]&gt;=1,Tableau1[[#This Row],[Access V1 +W1 + X1]]&gt;=1),1,0)</f>
        <v>0</v>
      </c>
      <c r="AB2752" s="10" t="str">
        <f>Tableau1[[#This Row],[DOI]]</f>
        <v>doi: 10.1002/14651858.CD012054.pub2</v>
      </c>
      <c r="AC2752" s="13" t="str">
        <f>Tableau1[[#This Row],[Authors]]&amp;", "&amp;Tableau1[[#This Row],[Title]]&amp;" "&amp;Tableau1[[#This Row],[Journal]]&amp;". "&amp;Tableau1[[#This Row],[Year]]</f>
        <v>Lawrenson JG, Graham-Rowe E, Lorencatto F, Burr J, Bunce C, Francis JJ, Aluko P, Rice S, Vale L, Peto T, Presseau J, Ivers N, Grimshaw JM., Interventions to increase attendance for diabetic retinopathy screening. Cochrane Database Syst Rev. 2018</v>
      </c>
    </row>
    <row r="2753" spans="1:29" x14ac:dyDescent="0.3">
      <c r="A2753">
        <v>2724</v>
      </c>
      <c r="B2753" t="s">
        <v>5931</v>
      </c>
      <c r="C2753" t="s">
        <v>16178</v>
      </c>
      <c r="D2753" t="s">
        <v>26355</v>
      </c>
      <c r="E2753" t="s">
        <v>2438</v>
      </c>
      <c r="F2753" s="10"/>
      <c r="G2753">
        <v>2018</v>
      </c>
      <c r="J2753">
        <v>0.24669103655616387</v>
      </c>
      <c r="L2753" t="s">
        <v>37184</v>
      </c>
      <c r="M2753">
        <v>28698242</v>
      </c>
      <c r="Q2753" s="10"/>
      <c r="R2753" s="11">
        <f t="shared" si="84"/>
        <v>0</v>
      </c>
      <c r="U2753" s="11">
        <f t="shared" si="85"/>
        <v>0</v>
      </c>
      <c r="Y2753" s="11">
        <f>IF(SUM(Tableau1[[#This Row],[Other access]:[Sci-hub access]])&gt;=1,1,0)</f>
        <v>0</v>
      </c>
      <c r="Z2753" s="12">
        <f>IF(OR(Tableau1[[#This Row],[Access R1 + S1+ T1 ]]&gt;=1,Tableau1[[#This Row],[Access V1 +W1 + X1]]&gt;=1),1,0)</f>
        <v>0</v>
      </c>
      <c r="AB2753" s="10" t="str">
        <f>Tableau1[[#This Row],[DOI]]</f>
        <v>doi: 10.1136/bjophthalmol-2017-310346</v>
      </c>
      <c r="AC2753" s="13" t="str">
        <f>Tableau1[[#This Row],[Authors]]&amp;", "&amp;Tableau1[[#This Row],[Title]]&amp;" "&amp;Tableau1[[#This Row],[Journal]]&amp;". "&amp;Tableau1[[#This Row],[Year]]</f>
        <v>Ghasia FF, Otero-Millan J, Shaikh AG., Abnormal fixational eye movements in strabismus. Br J Ophthalmol. 2018</v>
      </c>
    </row>
    <row r="2754" spans="1:29" x14ac:dyDescent="0.3">
      <c r="A2754">
        <v>6046</v>
      </c>
      <c r="B2754" t="s">
        <v>9031</v>
      </c>
      <c r="C2754" t="s">
        <v>19245</v>
      </c>
      <c r="D2754" t="s">
        <v>29461</v>
      </c>
      <c r="E2754" t="s">
        <v>3036</v>
      </c>
      <c r="F2754" s="10"/>
      <c r="G2754">
        <v>2017</v>
      </c>
      <c r="J2754">
        <v>0.24672668140696896</v>
      </c>
      <c r="L2754" t="s">
        <v>40423</v>
      </c>
      <c r="M2754">
        <v>28255771</v>
      </c>
      <c r="Q2754" s="10"/>
      <c r="R2754" s="11">
        <f t="shared" ref="R2754:R2817" si="86">IF(SUM(N2754:Q2754)&gt;0,1,0)</f>
        <v>0</v>
      </c>
      <c r="U2754" s="11">
        <f t="shared" ref="U2754:U2817" si="87">IF(SUM(R2754,T2754)&gt;0,1,0)</f>
        <v>0</v>
      </c>
      <c r="Y2754" s="11">
        <f>IF(SUM(Tableau1[[#This Row],[Other access]:[Sci-hub access]])&gt;=1,1,0)</f>
        <v>0</v>
      </c>
      <c r="Z2754" s="12">
        <f>IF(OR(Tableau1[[#This Row],[Access R1 + S1+ T1 ]]&gt;=1,Tableau1[[#This Row],[Access V1 +W1 + X1]]&gt;=1),1,0)</f>
        <v>0</v>
      </c>
      <c r="AB2754" s="10" t="str">
        <f>Tableau1[[#This Row],[DOI]]</f>
        <v>doi: 10.1007/s10561-017-9618-5</v>
      </c>
      <c r="AC2754" s="13" t="str">
        <f>Tableau1[[#This Row],[Authors]]&amp;", "&amp;Tableau1[[#This Row],[Title]]&amp;" "&amp;Tableau1[[#This Row],[Journal]]&amp;". "&amp;Tableau1[[#This Row],[Year]]</f>
        <v>Jirsova K, Jones GLA., Amniotic membrane in ophthalmology: properties, preparation, storage and indications for grafting-a review. Cell Tissue Bank. 2017</v>
      </c>
    </row>
    <row r="2755" spans="1:29" x14ac:dyDescent="0.3">
      <c r="A2755">
        <v>7466</v>
      </c>
      <c r="B2755" t="s">
        <v>10269</v>
      </c>
      <c r="C2755" t="s">
        <v>20471</v>
      </c>
      <c r="D2755" t="s">
        <v>30704</v>
      </c>
      <c r="E2755" t="s">
        <v>34364</v>
      </c>
      <c r="F2755" s="10"/>
      <c r="G2755">
        <v>2017</v>
      </c>
      <c r="J2755">
        <v>0.24677525861917993</v>
      </c>
      <c r="L2755" t="s">
        <v>41821</v>
      </c>
      <c r="M2755">
        <v>28089746</v>
      </c>
      <c r="Q2755" s="10"/>
      <c r="R2755" s="11">
        <f t="shared" si="86"/>
        <v>0</v>
      </c>
      <c r="U2755" s="11">
        <f t="shared" si="87"/>
        <v>0</v>
      </c>
      <c r="Y2755" s="11">
        <f>IF(SUM(Tableau1[[#This Row],[Other access]:[Sci-hub access]])&gt;=1,1,0)</f>
        <v>0</v>
      </c>
      <c r="Z2755" s="12">
        <f>IF(OR(Tableau1[[#This Row],[Access R1 + S1+ T1 ]]&gt;=1,Tableau1[[#This Row],[Access V1 +W1 + X1]]&gt;=1),1,0)</f>
        <v>0</v>
      </c>
      <c r="AB2755" s="10" t="str">
        <f>Tableau1[[#This Row],[DOI]]</f>
        <v>doi: 10.1016/j.jaapos.2016.09.022</v>
      </c>
      <c r="AC2755" s="13" t="str">
        <f>Tableau1[[#This Row],[Authors]]&amp;", "&amp;Tableau1[[#This Row],[Title]]&amp;" "&amp;Tableau1[[#This Row],[Journal]]&amp;". "&amp;Tableau1[[#This Row],[Year]]</f>
        <v>Shazly TA, Stefko ST., Congenital entropion and hypotropia secondary to duplication of the inferior rectus muscle. J AAPOS. 2017</v>
      </c>
    </row>
    <row r="2756" spans="1:29" x14ac:dyDescent="0.3">
      <c r="A2756">
        <v>9758</v>
      </c>
      <c r="B2756" t="s">
        <v>2085</v>
      </c>
      <c r="C2756" t="s">
        <v>2086</v>
      </c>
      <c r="D2756" t="s">
        <v>2087</v>
      </c>
      <c r="E2756" t="s">
        <v>3137</v>
      </c>
      <c r="F2756" s="10"/>
      <c r="G2756">
        <v>2017</v>
      </c>
      <c r="J2756">
        <v>0.24686249460314558</v>
      </c>
      <c r="L2756" t="s">
        <v>44022</v>
      </c>
      <c r="M2756">
        <v>27598891</v>
      </c>
      <c r="Q2756" s="10"/>
      <c r="R2756" s="11">
        <f t="shared" si="86"/>
        <v>0</v>
      </c>
      <c r="U2756" s="11">
        <f t="shared" si="87"/>
        <v>0</v>
      </c>
      <c r="Y2756" s="11">
        <f>IF(SUM(Tableau1[[#This Row],[Other access]:[Sci-hub access]])&gt;=1,1,0)</f>
        <v>0</v>
      </c>
      <c r="Z2756" s="12">
        <f>IF(OR(Tableau1[[#This Row],[Access R1 + S1+ T1 ]]&gt;=1,Tableau1[[#This Row],[Access V1 +W1 + X1]]&gt;=1),1,0)</f>
        <v>0</v>
      </c>
      <c r="AB2756" s="10" t="str">
        <f>Tableau1[[#This Row],[DOI]]</f>
        <v>doi: 10.23736/S0031-0808.16.03248-1</v>
      </c>
      <c r="AC2756" s="13" t="str">
        <f>Tableau1[[#This Row],[Authors]]&amp;", "&amp;Tableau1[[#This Row],[Title]]&amp;" "&amp;Tableau1[[#This Row],[Journal]]&amp;". "&amp;Tableau1[[#This Row],[Year]]</f>
        <v>DE Simone R, Ranieri A, Bonavita V., Starling resistors, autoregulation of cerebral perfusion and the pathogenesis of idiopathic intracranial hypertension. Panminerva Med. 2017</v>
      </c>
    </row>
    <row r="2757" spans="1:29" x14ac:dyDescent="0.3">
      <c r="A2757">
        <v>794</v>
      </c>
      <c r="B2757" t="s">
        <v>4057</v>
      </c>
      <c r="C2757" t="s">
        <v>14311</v>
      </c>
      <c r="D2757" t="s">
        <v>24477</v>
      </c>
      <c r="E2757" t="s">
        <v>3047</v>
      </c>
      <c r="F2757" s="10"/>
      <c r="G2757">
        <v>2018</v>
      </c>
      <c r="J2757">
        <v>0.24703895371858897</v>
      </c>
      <c r="L2757" t="s">
        <v>35287</v>
      </c>
      <c r="M2757">
        <v>29108701</v>
      </c>
      <c r="Q2757" s="10"/>
      <c r="R2757" s="11">
        <f t="shared" si="86"/>
        <v>0</v>
      </c>
      <c r="U2757" s="11">
        <f t="shared" si="87"/>
        <v>0</v>
      </c>
      <c r="Y2757" s="11">
        <f>IF(SUM(Tableau1[[#This Row],[Other access]:[Sci-hub access]])&gt;=1,1,0)</f>
        <v>0</v>
      </c>
      <c r="Z2757" s="12">
        <f>IF(OR(Tableau1[[#This Row],[Access R1 + S1+ T1 ]]&gt;=1,Tableau1[[#This Row],[Access V1 +W1 + X1]]&gt;=1),1,0)</f>
        <v>0</v>
      </c>
      <c r="AB2757" s="10" t="str">
        <f>Tableau1[[#This Row],[DOI]]</f>
        <v>doi: 10.1016/j.surg.2017.03.030</v>
      </c>
      <c r="AC2757" s="13" t="str">
        <f>Tableau1[[#This Row],[Authors]]&amp;", "&amp;Tableau1[[#This Row],[Title]]&amp;" "&amp;Tableau1[[#This Row],[Journal]]&amp;". "&amp;Tableau1[[#This Row],[Year]]</f>
        <v>Randle RW, Bates MF, Long KL, Pitt SC, Schneider DF, Sippel RS., Impact of potassium iodide on thyroidectomy for Graves' disease: Implications for safety and operative difficulty. Surgery. 2018</v>
      </c>
    </row>
    <row r="2758" spans="1:29" x14ac:dyDescent="0.3">
      <c r="A2758">
        <v>10414</v>
      </c>
      <c r="B2758" t="s">
        <v>12906</v>
      </c>
      <c r="C2758" t="s">
        <v>23073</v>
      </c>
      <c r="D2758" t="s">
        <v>33359</v>
      </c>
      <c r="E2758" t="s">
        <v>2486</v>
      </c>
      <c r="F2758" s="10"/>
      <c r="G2758">
        <v>2017</v>
      </c>
      <c r="J2758">
        <v>0.24711437321235397</v>
      </c>
      <c r="L2758" t="s">
        <v>44664</v>
      </c>
      <c r="M2758">
        <v>27321197</v>
      </c>
      <c r="Q2758" s="10"/>
      <c r="R2758" s="11">
        <f t="shared" si="86"/>
        <v>0</v>
      </c>
      <c r="U2758" s="11">
        <f t="shared" si="87"/>
        <v>0</v>
      </c>
      <c r="Y2758" s="11">
        <f>IF(SUM(Tableau1[[#This Row],[Other access]:[Sci-hub access]])&gt;=1,1,0)</f>
        <v>0</v>
      </c>
      <c r="Z2758" s="12">
        <f>IF(OR(Tableau1[[#This Row],[Access R1 + S1+ T1 ]]&gt;=1,Tableau1[[#This Row],[Access V1 +W1 + X1]]&gt;=1),1,0)</f>
        <v>0</v>
      </c>
      <c r="AB2758" s="10" t="str">
        <f>Tableau1[[#This Row],[DOI]]</f>
        <v>doi: 10.1111/aos.13149</v>
      </c>
      <c r="AC2758" s="13" t="str">
        <f>Tableau1[[#This Row],[Authors]]&amp;", "&amp;Tableau1[[#This Row],[Title]]&amp;" "&amp;Tableau1[[#This Row],[Journal]]&amp;". "&amp;Tableau1[[#This Row],[Year]]</f>
        <v>Zhou Z, Chen T, Jin L, Zheng D, Chen S, He M, Silver J, Ellwein L, Moore B, Congdon NG., Self-refraction, ready-made glasses and quality of life among rural myopic Chinese children: a non-inferiority randomized trial. Acta Ophthalmol. 2017</v>
      </c>
    </row>
    <row r="2759" spans="1:29" x14ac:dyDescent="0.3">
      <c r="A2759">
        <v>739</v>
      </c>
      <c r="B2759" t="s">
        <v>4002</v>
      </c>
      <c r="C2759" t="s">
        <v>14257</v>
      </c>
      <c r="D2759" t="s">
        <v>24422</v>
      </c>
      <c r="E2759" t="s">
        <v>2555</v>
      </c>
      <c r="F2759" s="10"/>
      <c r="G2759">
        <v>2018</v>
      </c>
      <c r="J2759">
        <v>0.24761873646279009</v>
      </c>
      <c r="L2759" t="s">
        <v>35232</v>
      </c>
      <c r="M2759">
        <v>29124765</v>
      </c>
      <c r="Q2759" s="10"/>
      <c r="R2759" s="11">
        <f t="shared" si="86"/>
        <v>0</v>
      </c>
      <c r="U2759" s="11">
        <f t="shared" si="87"/>
        <v>0</v>
      </c>
      <c r="Y2759" s="11">
        <f>IF(SUM(Tableau1[[#This Row],[Other access]:[Sci-hub access]])&gt;=1,1,0)</f>
        <v>0</v>
      </c>
      <c r="Z2759" s="12">
        <f>IF(OR(Tableau1[[#This Row],[Access R1 + S1+ T1 ]]&gt;=1,Tableau1[[#This Row],[Access V1 +W1 + X1]]&gt;=1),1,0)</f>
        <v>0</v>
      </c>
      <c r="AB2759" s="10" t="str">
        <f>Tableau1[[#This Row],[DOI]]</f>
        <v>doi: 10.1002/path.4993</v>
      </c>
      <c r="AC2759" s="13" t="str">
        <f>Tableau1[[#This Row],[Authors]]&amp;", "&amp;Tableau1[[#This Row],[Title]]&amp;" "&amp;Tableau1[[#This Row],[Journal]]&amp;". "&amp;Tableau1[[#This Row],[Year]]</f>
        <v>Omori K, Morikawa T, Kunita A, Nakamura T, Aritake K, Urade Y, Fukayama M, Murata T., Lipocalin-type prostaglandin D synthase-derived PGD(2) attenuates malignant properties of tumor endothelial cells. J Pathol. 2018</v>
      </c>
    </row>
    <row r="2760" spans="1:29" x14ac:dyDescent="0.3">
      <c r="A2760">
        <v>9116</v>
      </c>
      <c r="B2760" t="s">
        <v>11718</v>
      </c>
      <c r="C2760" t="s">
        <v>21893</v>
      </c>
      <c r="D2760" t="s">
        <v>32159</v>
      </c>
      <c r="E2760" t="s">
        <v>2469</v>
      </c>
      <c r="F2760" s="10"/>
      <c r="G2760">
        <v>2017</v>
      </c>
      <c r="J2760">
        <v>0.24770796323535693</v>
      </c>
      <c r="L2760" t="s">
        <v>43434</v>
      </c>
      <c r="M2760">
        <v>27780445</v>
      </c>
      <c r="Q2760" s="10"/>
      <c r="R2760" s="11">
        <f t="shared" si="86"/>
        <v>0</v>
      </c>
      <c r="U2760" s="11">
        <f t="shared" si="87"/>
        <v>0</v>
      </c>
      <c r="Y2760" s="11">
        <f>IF(SUM(Tableau1[[#This Row],[Other access]:[Sci-hub access]])&gt;=1,1,0)</f>
        <v>0</v>
      </c>
      <c r="Z2760" s="12">
        <f>IF(OR(Tableau1[[#This Row],[Access R1 + S1+ T1 ]]&gt;=1,Tableau1[[#This Row],[Access V1 +W1 + X1]]&gt;=1),1,0)</f>
        <v>0</v>
      </c>
      <c r="AB2760" s="10" t="str">
        <f>Tableau1[[#This Row],[DOI]]</f>
        <v>doi: 10.1080/08820538.2016.1228414</v>
      </c>
      <c r="AC2760" s="13" t="str">
        <f>Tableau1[[#This Row],[Authors]]&amp;", "&amp;Tableau1[[#This Row],[Title]]&amp;" "&amp;Tableau1[[#This Row],[Journal]]&amp;". "&amp;Tableau1[[#This Row],[Year]]</f>
        <v>Rapoport Y, Veldman P., A Comprehensive Review of Postoperative Management of Descemet's Membrane Endothelial Keratoplasty. Semin Ophthalmol. 2017</v>
      </c>
    </row>
    <row r="2761" spans="1:29" x14ac:dyDescent="0.3">
      <c r="A2761">
        <v>8969</v>
      </c>
      <c r="B2761" t="s">
        <v>1880</v>
      </c>
      <c r="C2761" t="s">
        <v>1881</v>
      </c>
      <c r="D2761" t="s">
        <v>1882</v>
      </c>
      <c r="E2761" t="s">
        <v>2905</v>
      </c>
      <c r="F2761" s="10"/>
      <c r="G2761">
        <v>2017</v>
      </c>
      <c r="J2761">
        <v>0.24779656115700555</v>
      </c>
      <c r="L2761" t="s">
        <v>43295</v>
      </c>
      <c r="M2761">
        <v>27802446</v>
      </c>
      <c r="Q2761" s="10"/>
      <c r="R2761" s="11">
        <f t="shared" si="86"/>
        <v>0</v>
      </c>
      <c r="U2761" s="11">
        <f t="shared" si="87"/>
        <v>0</v>
      </c>
      <c r="Y2761" s="11">
        <f>IF(SUM(Tableau1[[#This Row],[Other access]:[Sci-hub access]])&gt;=1,1,0)</f>
        <v>0</v>
      </c>
      <c r="Z2761" s="12">
        <f>IF(OR(Tableau1[[#This Row],[Access R1 + S1+ T1 ]]&gt;=1,Tableau1[[#This Row],[Access V1 +W1 + X1]]&gt;=1),1,0)</f>
        <v>0</v>
      </c>
      <c r="AB2761" s="10" t="str">
        <f>Tableau1[[#This Row],[DOI]]</f>
        <v>doi: 10.1159/000452954</v>
      </c>
      <c r="AC2761" s="13" t="str">
        <f>Tableau1[[#This Row],[Authors]]&amp;", "&amp;Tableau1[[#This Row],[Title]]&amp;" "&amp;Tableau1[[#This Row],[Journal]]&amp;". "&amp;Tableau1[[#This Row],[Year]]</f>
        <v>Tiftikcioglu BI, Uludag IF, Zorlu Y, Pirim İ, Sener U, Tokucoglu F, Korucuk M., Human Leucocyte Antigen B50 Is Associated with Conversion to Generalized Myasthenia Gravis in Patients with Pure Ocular Onset. Med Princ Pract. 2017</v>
      </c>
    </row>
    <row r="2762" spans="1:29" x14ac:dyDescent="0.3">
      <c r="A2762">
        <v>207</v>
      </c>
      <c r="B2762" t="s">
        <v>3470</v>
      </c>
      <c r="C2762" t="s">
        <v>13731</v>
      </c>
      <c r="D2762" t="s">
        <v>23890</v>
      </c>
      <c r="E2762" t="s">
        <v>2451</v>
      </c>
      <c r="F2762" s="10"/>
      <c r="G2762">
        <v>2018</v>
      </c>
      <c r="J2762">
        <v>0.24790001445749288</v>
      </c>
      <c r="L2762" t="s">
        <v>34719</v>
      </c>
      <c r="M2762">
        <v>29342147</v>
      </c>
      <c r="Q2762" s="10"/>
      <c r="R2762" s="11">
        <f t="shared" si="86"/>
        <v>0</v>
      </c>
      <c r="U2762" s="11">
        <f t="shared" si="87"/>
        <v>0</v>
      </c>
      <c r="Y2762" s="11">
        <f>IF(SUM(Tableau1[[#This Row],[Other access]:[Sci-hub access]])&gt;=1,1,0)</f>
        <v>0</v>
      </c>
      <c r="Z2762" s="12">
        <f>IF(OR(Tableau1[[#This Row],[Access R1 + S1+ T1 ]]&gt;=1,Tableau1[[#This Row],[Access V1 +W1 + X1]]&gt;=1),1,0)</f>
        <v>0</v>
      </c>
      <c r="AB2762" s="10" t="str">
        <f>Tableau1[[#This Row],[DOI]]</f>
        <v>doi: 10.1371/journal.pone.0190254</v>
      </c>
      <c r="AC2762" s="13" t="str">
        <f>Tableau1[[#This Row],[Authors]]&amp;", "&amp;Tableau1[[#This Row],[Title]]&amp;" "&amp;Tableau1[[#This Row],[Journal]]&amp;". "&amp;Tableau1[[#This Row],[Year]]</f>
        <v>Gracy D, Fabian A, Basch CH, Scigliano M, MacLean SA, MacKenzie RK, Redlener IE., Missed opportunities: Do states require screening of children for health conditions that interfere with learning? PLoS One. 2018</v>
      </c>
    </row>
    <row r="2763" spans="1:29" x14ac:dyDescent="0.3">
      <c r="A2763">
        <v>9002</v>
      </c>
      <c r="B2763" t="s">
        <v>11616</v>
      </c>
      <c r="C2763" t="s">
        <v>21794</v>
      </c>
      <c r="D2763" t="s">
        <v>32057</v>
      </c>
      <c r="E2763" t="s">
        <v>2438</v>
      </c>
      <c r="F2763" s="10"/>
      <c r="G2763">
        <v>2017</v>
      </c>
      <c r="J2763">
        <v>0.24790606172034935</v>
      </c>
      <c r="L2763" t="s">
        <v>43324</v>
      </c>
      <c r="M2763">
        <v>27793820</v>
      </c>
      <c r="Q2763" s="10"/>
      <c r="R2763" s="11">
        <f t="shared" si="86"/>
        <v>0</v>
      </c>
      <c r="U2763" s="11">
        <f t="shared" si="87"/>
        <v>0</v>
      </c>
      <c r="Y2763" s="11">
        <f>IF(SUM(Tableau1[[#This Row],[Other access]:[Sci-hub access]])&gt;=1,1,0)</f>
        <v>0</v>
      </c>
      <c r="Z2763" s="12">
        <f>IF(OR(Tableau1[[#This Row],[Access R1 + S1+ T1 ]]&gt;=1,Tableau1[[#This Row],[Access V1 +W1 + X1]]&gt;=1),1,0)</f>
        <v>0</v>
      </c>
      <c r="AB2763" s="10" t="str">
        <f>Tableau1[[#This Row],[DOI]]</f>
        <v>doi: 10.1136/bjophthalmol-2016-309016</v>
      </c>
      <c r="AC2763" s="13" t="str">
        <f>Tableau1[[#This Row],[Authors]]&amp;", "&amp;Tableau1[[#This Row],[Title]]&amp;" "&amp;Tableau1[[#This Row],[Journal]]&amp;". "&amp;Tableau1[[#This Row],[Year]]</f>
        <v>Tóth G, Szabó D, Sándor GL, Szalai I, Lukács R, Pék A, Tóth GZ, Papp A, Nagy ZZ, Limburg H, Németh J., Diabetes and diabetic retinopathy in people aged 50 years and older in Hungary. Br J Ophthalmol. 2017</v>
      </c>
    </row>
    <row r="2764" spans="1:29" x14ac:dyDescent="0.3">
      <c r="A2764">
        <v>10965</v>
      </c>
      <c r="B2764" t="s">
        <v>13397</v>
      </c>
      <c r="C2764" t="s">
        <v>23559</v>
      </c>
      <c r="D2764" t="s">
        <v>33851</v>
      </c>
      <c r="E2764" t="s">
        <v>34509</v>
      </c>
      <c r="F2764" s="10"/>
      <c r="G2764">
        <v>2017</v>
      </c>
      <c r="J2764">
        <v>0.24791378567370215</v>
      </c>
      <c r="L2764" t="s">
        <v>45206</v>
      </c>
      <c r="M2764">
        <v>26767931</v>
      </c>
      <c r="Q2764" s="10"/>
      <c r="R2764" s="11">
        <f t="shared" si="86"/>
        <v>0</v>
      </c>
      <c r="U2764" s="11">
        <f t="shared" si="87"/>
        <v>0</v>
      </c>
      <c r="Y2764" s="11">
        <f>IF(SUM(Tableau1[[#This Row],[Other access]:[Sci-hub access]])&gt;=1,1,0)</f>
        <v>0</v>
      </c>
      <c r="Z2764" s="12">
        <f>IF(OR(Tableau1[[#This Row],[Access R1 + S1+ T1 ]]&gt;=1,Tableau1[[#This Row],[Access V1 +W1 + X1]]&gt;=1),1,0)</f>
        <v>0</v>
      </c>
      <c r="AB2764" s="10" t="str">
        <f>Tableau1[[#This Row],[DOI]]</f>
        <v>doi: 10.1111/ajd.12432</v>
      </c>
      <c r="AC2764" s="13" t="str">
        <f>Tableau1[[#This Row],[Authors]]&amp;", "&amp;Tableau1[[#This Row],[Title]]&amp;" "&amp;Tableau1[[#This Row],[Journal]]&amp;". "&amp;Tableau1[[#This Row],[Year]]</f>
        <v>O'Halloran L, Smith H, Vinciullo C., Periocular Mohs micrographic surgery in Western Australia 2009-2012: A single centre retrospective review and proposal for practice benchmarks. Australas J Dermatol. 2017</v>
      </c>
    </row>
    <row r="2765" spans="1:29" ht="28.8" x14ac:dyDescent="0.3">
      <c r="A2765">
        <v>7660</v>
      </c>
      <c r="B2765" t="s">
        <v>1420</v>
      </c>
      <c r="C2765" t="s">
        <v>1421</v>
      </c>
      <c r="D2765" t="s">
        <v>1422</v>
      </c>
      <c r="E2765" t="s">
        <v>2504</v>
      </c>
      <c r="F2765" s="10"/>
      <c r="G2765">
        <v>2017</v>
      </c>
      <c r="J2765">
        <v>0.24805385570581839</v>
      </c>
      <c r="L2765" t="s">
        <v>42013</v>
      </c>
      <c r="M2765">
        <v>28067911</v>
      </c>
      <c r="Q2765" s="10"/>
      <c r="R2765" s="11">
        <f t="shared" si="86"/>
        <v>0</v>
      </c>
      <c r="U2765" s="11">
        <f t="shared" si="87"/>
        <v>0</v>
      </c>
      <c r="Y2765" s="11">
        <f>IF(SUM(Tableau1[[#This Row],[Other access]:[Sci-hub access]])&gt;=1,1,0)</f>
        <v>0</v>
      </c>
      <c r="Z2765" s="12">
        <f>IF(OR(Tableau1[[#This Row],[Access R1 + S1+ T1 ]]&gt;=1,Tableau1[[#This Row],[Access V1 +W1 + X1]]&gt;=1),1,0)</f>
        <v>0</v>
      </c>
      <c r="AB2765" s="10" t="str">
        <f>Tableau1[[#This Row],[DOI]]</f>
        <v>doi: 10.1038/ng.3765</v>
      </c>
      <c r="AC2765" s="13" t="str">
        <f>Tableau1[[#This Row],[Authors]]&amp;", "&amp;Tableau1[[#This Row],[Title]]&amp;" "&amp;Tableau1[[#This Row],[Journal]]&amp;". "&amp;Tableau1[[#This Row],[Year]]</f>
        <v>Gordon CT, Xue S, Yigit G, Filali H, Chen K, Rosin N, Yoshiura KI, Oufadem M, Beck TJ, McGowan R, Magee AC, Altmüller J, Dion C, Thiele H, Gurzau AD, Nürnberg P, Meschede D, Mühlbauer W, Okamoto N, Varghese V, Irving R, Sigaudy S, et al., De novo mutations in SMCHD1 cause Bosma arhinia microphthalmia syndrome and abrogate nasal development. Nat Genet. 2017</v>
      </c>
    </row>
    <row r="2766" spans="1:29" x14ac:dyDescent="0.3">
      <c r="A2766">
        <v>718</v>
      </c>
      <c r="B2766" t="s">
        <v>3981</v>
      </c>
      <c r="C2766" t="s">
        <v>14236</v>
      </c>
      <c r="D2766" t="s">
        <v>24401</v>
      </c>
      <c r="E2766" t="s">
        <v>2511</v>
      </c>
      <c r="F2766" s="10"/>
      <c r="G2766">
        <v>2017</v>
      </c>
      <c r="J2766">
        <v>0.24833535339853141</v>
      </c>
      <c r="L2766" t="s">
        <v>35211</v>
      </c>
      <c r="M2766">
        <v>29133641</v>
      </c>
      <c r="Q2766" s="10"/>
      <c r="R2766" s="11">
        <f t="shared" si="86"/>
        <v>0</v>
      </c>
      <c r="U2766" s="11">
        <f t="shared" si="87"/>
        <v>0</v>
      </c>
      <c r="Y2766" s="11">
        <f>IF(SUM(Tableau1[[#This Row],[Other access]:[Sci-hub access]])&gt;=1,1,0)</f>
        <v>0</v>
      </c>
      <c r="Z2766" s="12">
        <f>IF(OR(Tableau1[[#This Row],[Access R1 + S1+ T1 ]]&gt;=1,Tableau1[[#This Row],[Access V1 +W1 + X1]]&gt;=1),1,0)</f>
        <v>0</v>
      </c>
      <c r="AB2766" s="10" t="str">
        <f>Tableau1[[#This Row],[DOI]]</f>
        <v>doi: 10.4103/ijo.IJO_447_17</v>
      </c>
      <c r="AC2766" s="13" t="str">
        <f>Tableau1[[#This Row],[Authors]]&amp;", "&amp;Tableau1[[#This Row],[Title]]&amp;" "&amp;Tableau1[[#This Row],[Journal]]&amp;". "&amp;Tableau1[[#This Row],[Year]]</f>
        <v>Yadava U, Jaisingh K, Dangda S, Thacker P, Singh K, Goel Y., Simultaneous use of amniotic membrane and Mitomycin C in trabeculectomy for primary glaucoma. Indian J Ophthalmol. 2017</v>
      </c>
    </row>
    <row r="2767" spans="1:29" x14ac:dyDescent="0.3">
      <c r="A2767">
        <v>6355</v>
      </c>
      <c r="B2767" t="s">
        <v>9304</v>
      </c>
      <c r="C2767" t="s">
        <v>19515</v>
      </c>
      <c r="D2767" t="s">
        <v>29735</v>
      </c>
      <c r="E2767" t="s">
        <v>2448</v>
      </c>
      <c r="F2767" s="10"/>
      <c r="G2767">
        <v>2017</v>
      </c>
      <c r="J2767">
        <v>0.24837660560379315</v>
      </c>
      <c r="L2767" t="s">
        <v>40724</v>
      </c>
      <c r="M2767">
        <v>28224289</v>
      </c>
      <c r="Q2767" s="10"/>
      <c r="R2767" s="11">
        <f t="shared" si="86"/>
        <v>0</v>
      </c>
      <c r="U2767" s="11">
        <f t="shared" si="87"/>
        <v>0</v>
      </c>
      <c r="Y2767" s="11">
        <f>IF(SUM(Tableau1[[#This Row],[Other access]:[Sci-hub access]])&gt;=1,1,0)</f>
        <v>0</v>
      </c>
      <c r="Z2767" s="12">
        <f>IF(OR(Tableau1[[#This Row],[Access R1 + S1+ T1 ]]&gt;=1,Tableau1[[#This Row],[Access V1 +W1 + X1]]&gt;=1),1,0)</f>
        <v>0</v>
      </c>
      <c r="AB2767" s="10" t="str">
        <f>Tableau1[[#This Row],[DOI]]</f>
        <v>doi: 10.1007/s00417-017-3611-3</v>
      </c>
      <c r="AC2767" s="13" t="str">
        <f>Tableau1[[#This Row],[Authors]]&amp;", "&amp;Tableau1[[#This Row],[Title]]&amp;" "&amp;Tableau1[[#This Row],[Journal]]&amp;". "&amp;Tableau1[[#This Row],[Year]]</f>
        <v>Zaky AG, Mandour SS, Zaky MA, Ebrahem AM., Two different techniques for frontalis suspension using Gore-Tex to treat severe congenital ptosis. Graefes Arch Clin Exp Ophthalmol. 2017</v>
      </c>
    </row>
    <row r="2768" spans="1:29" ht="28.8" x14ac:dyDescent="0.3">
      <c r="A2768">
        <v>5267</v>
      </c>
      <c r="B2768" t="s">
        <v>8331</v>
      </c>
      <c r="C2768" t="s">
        <v>18555</v>
      </c>
      <c r="D2768" t="s">
        <v>28761</v>
      </c>
      <c r="E2768" t="s">
        <v>2451</v>
      </c>
      <c r="F2768" s="10"/>
      <c r="G2768">
        <v>2017</v>
      </c>
      <c r="J2768">
        <v>0.24845226422683464</v>
      </c>
      <c r="L2768" t="s">
        <v>39663</v>
      </c>
      <c r="M2768">
        <v>28355279</v>
      </c>
      <c r="Q2768" s="10"/>
      <c r="R2768" s="11">
        <f t="shared" si="86"/>
        <v>0</v>
      </c>
      <c r="U2768" s="11">
        <f t="shared" si="87"/>
        <v>0</v>
      </c>
      <c r="Y2768" s="11">
        <f>IF(SUM(Tableau1[[#This Row],[Other access]:[Sci-hub access]])&gt;=1,1,0)</f>
        <v>0</v>
      </c>
      <c r="Z2768" s="12">
        <f>IF(OR(Tableau1[[#This Row],[Access R1 + S1+ T1 ]]&gt;=1,Tableau1[[#This Row],[Access V1 +W1 + X1]]&gt;=1),1,0)</f>
        <v>0</v>
      </c>
      <c r="AB2768" s="10" t="str">
        <f>Tableau1[[#This Row],[DOI]]</f>
        <v>doi: 10.1371/journal.pone.0174020</v>
      </c>
      <c r="AC2768" s="13" t="str">
        <f>Tableau1[[#This Row],[Authors]]&amp;", "&amp;Tableau1[[#This Row],[Title]]&amp;" "&amp;Tableau1[[#This Row],[Journal]]&amp;". "&amp;Tableau1[[#This Row],[Year]]</f>
        <v>Lambertus S, Bax NM, Fakin A, Groenewoud JM, Klevering BJ, Moore AT, Michaelides M, Webster AR, van der Wilt GJ, Hoyng CB., Highly sensitive measurements of disease progression in rare disorders: Developing and validating a multimodal model of retinal degeneration in Stargardt disease. PLoS One. 2017</v>
      </c>
    </row>
    <row r="2769" spans="1:29" x14ac:dyDescent="0.3">
      <c r="A2769">
        <v>1019</v>
      </c>
      <c r="B2769" t="s">
        <v>4281</v>
      </c>
      <c r="C2769" t="s">
        <v>14535</v>
      </c>
      <c r="D2769" t="s">
        <v>24702</v>
      </c>
      <c r="E2769" t="s">
        <v>2494</v>
      </c>
      <c r="F2769" s="10"/>
      <c r="G2769">
        <v>2017</v>
      </c>
      <c r="J2769">
        <v>0.24847437871411371</v>
      </c>
      <c r="L2769" t="s">
        <v>35507</v>
      </c>
      <c r="M2769">
        <v>29044670</v>
      </c>
      <c r="Q2769" s="10"/>
      <c r="R2769" s="11">
        <f t="shared" si="86"/>
        <v>0</v>
      </c>
      <c r="U2769" s="11">
        <f t="shared" si="87"/>
        <v>0</v>
      </c>
      <c r="Y2769" s="11">
        <f>IF(SUM(Tableau1[[#This Row],[Other access]:[Sci-hub access]])&gt;=1,1,0)</f>
        <v>0</v>
      </c>
      <c r="Z2769" s="12">
        <f>IF(OR(Tableau1[[#This Row],[Access R1 + S1+ T1 ]]&gt;=1,Tableau1[[#This Row],[Access V1 +W1 + X1]]&gt;=1),1,0)</f>
        <v>0</v>
      </c>
      <c r="AB2769" s="10" t="str">
        <f>Tableau1[[#This Row],[DOI]]</f>
        <v>doi: 10.1111/opo.12406</v>
      </c>
      <c r="AC2769" s="13" t="str">
        <f>Tableau1[[#This Row],[Authors]]&amp;", "&amp;Tableau1[[#This Row],[Title]]&amp;" "&amp;Tableau1[[#This Row],[Journal]]&amp;". "&amp;Tableau1[[#This Row],[Year]]</f>
        <v>Lawrenson JG, Hull CC, Downie LE., The effect of blue-light blocking spectacle lenses on visual performance, macular health and the sleep-wake cycle: a systematic review of the literature. Ophthalmic Physiol Opt. 2017</v>
      </c>
    </row>
    <row r="2770" spans="1:29" x14ac:dyDescent="0.3">
      <c r="A2770">
        <v>9034</v>
      </c>
      <c r="B2770" t="s">
        <v>11645</v>
      </c>
      <c r="C2770" t="s">
        <v>21822</v>
      </c>
      <c r="D2770" t="s">
        <v>32086</v>
      </c>
      <c r="E2770" t="s">
        <v>3017</v>
      </c>
      <c r="F2770" s="10"/>
      <c r="G2770">
        <v>2017</v>
      </c>
      <c r="J2770">
        <v>0.24860088476710995</v>
      </c>
      <c r="L2770" t="s">
        <v>43356</v>
      </c>
      <c r="M2770">
        <v>27789154</v>
      </c>
      <c r="Q2770" s="10"/>
      <c r="R2770" s="11">
        <f t="shared" si="86"/>
        <v>0</v>
      </c>
      <c r="U2770" s="11">
        <f t="shared" si="87"/>
        <v>0</v>
      </c>
      <c r="Y2770" s="11">
        <f>IF(SUM(Tableau1[[#This Row],[Other access]:[Sci-hub access]])&gt;=1,1,0)</f>
        <v>0</v>
      </c>
      <c r="Z2770" s="12">
        <f>IF(OR(Tableau1[[#This Row],[Access R1 + S1+ T1 ]]&gt;=1,Tableau1[[#This Row],[Access V1 +W1 + X1]]&gt;=1),1,0)</f>
        <v>0</v>
      </c>
      <c r="AB2770" s="10" t="str">
        <f>Tableau1[[#This Row],[DOI]]</f>
        <v>doi: 10.1016/j.jstrokecerebrovasdis.2016.09.039</v>
      </c>
      <c r="AC2770" s="13" t="str">
        <f>Tableau1[[#This Row],[Authors]]&amp;", "&amp;Tableau1[[#This Row],[Title]]&amp;" "&amp;Tableau1[[#This Row],[Journal]]&amp;". "&amp;Tableau1[[#This Row],[Year]]</f>
        <v>Garcia Tirado A, Jimenez-Rolando B, Noval S, Martinez Bermejo A., Cortical Blindness in a Child Secondary to Mycoplasma pneumoniae Infection. J Stroke Cerebrovasc Dis. 2017</v>
      </c>
    </row>
    <row r="2771" spans="1:29" x14ac:dyDescent="0.3">
      <c r="A2771">
        <v>6202</v>
      </c>
      <c r="B2771" t="s">
        <v>9164</v>
      </c>
      <c r="C2771" t="s">
        <v>19377</v>
      </c>
      <c r="D2771" t="s">
        <v>29595</v>
      </c>
      <c r="E2771" t="s">
        <v>2490</v>
      </c>
      <c r="F2771" s="10"/>
      <c r="G2771">
        <v>2017</v>
      </c>
      <c r="J2771">
        <v>0.24862995995507464</v>
      </c>
      <c r="L2771" t="s">
        <v>40572</v>
      </c>
      <c r="M2771">
        <v>28237412</v>
      </c>
      <c r="Q2771" s="10"/>
      <c r="R2771" s="11">
        <f t="shared" si="86"/>
        <v>0</v>
      </c>
      <c r="U2771" s="11">
        <f t="shared" si="87"/>
        <v>0</v>
      </c>
      <c r="Y2771" s="11">
        <f>IF(SUM(Tableau1[[#This Row],[Other access]:[Sci-hub access]])&gt;=1,1,0)</f>
        <v>0</v>
      </c>
      <c r="Z2771" s="12">
        <f>IF(OR(Tableau1[[#This Row],[Access R1 + S1+ T1 ]]&gt;=1,Tableau1[[#This Row],[Access V1 +W1 + X1]]&gt;=1),1,0)</f>
        <v>0</v>
      </c>
      <c r="AB2771" s="10" t="str">
        <f>Tableau1[[#This Row],[DOI]]</f>
        <v>doi: 10.1016/j.ajo.2017.02.013</v>
      </c>
      <c r="AC2771" s="13" t="str">
        <f>Tableau1[[#This Row],[Authors]]&amp;", "&amp;Tableau1[[#This Row],[Title]]&amp;" "&amp;Tableau1[[#This Row],[Journal]]&amp;". "&amp;Tableau1[[#This Row],[Year]]</f>
        <v>Tsuneyoshi Y, Negishi K, Tsubota K., Importance of Accommodation and Eye Dominance for Measuring Objective Refractions. Am J Ophthalmol. 2017</v>
      </c>
    </row>
    <row r="2772" spans="1:29" x14ac:dyDescent="0.3">
      <c r="A2772">
        <v>6157</v>
      </c>
      <c r="B2772" t="s">
        <v>9122</v>
      </c>
      <c r="C2772" t="s">
        <v>19336</v>
      </c>
      <c r="D2772" t="s">
        <v>29553</v>
      </c>
      <c r="E2772" t="s">
        <v>2613</v>
      </c>
      <c r="F2772" s="10"/>
      <c r="G2772">
        <v>2017</v>
      </c>
      <c r="J2772">
        <v>0.24893677719061535</v>
      </c>
      <c r="L2772" t="s">
        <v>40529</v>
      </c>
      <c r="M2772">
        <v>28243017</v>
      </c>
      <c r="Q2772" s="10"/>
      <c r="R2772" s="11">
        <f t="shared" si="86"/>
        <v>0</v>
      </c>
      <c r="U2772" s="11">
        <f t="shared" si="87"/>
        <v>0</v>
      </c>
      <c r="Y2772" s="11">
        <f>IF(SUM(Tableau1[[#This Row],[Other access]:[Sci-hub access]])&gt;=1,1,0)</f>
        <v>0</v>
      </c>
      <c r="Z2772" s="12">
        <f>IF(OR(Tableau1[[#This Row],[Access R1 + S1+ T1 ]]&gt;=1,Tableau1[[#This Row],[Access V1 +W1 + X1]]&gt;=1),1,0)</f>
        <v>0</v>
      </c>
      <c r="AB2772" s="10" t="str">
        <f>Tableau1[[#This Row],[DOI]]</f>
        <v>doi: 10.3341/kjo.2017.31.1.1</v>
      </c>
      <c r="AC2772" s="13" t="str">
        <f>Tableau1[[#This Row],[Authors]]&amp;", "&amp;Tableau1[[#This Row],[Title]]&amp;" "&amp;Tableau1[[#This Row],[Journal]]&amp;". "&amp;Tableau1[[#This Row],[Year]]</f>
        <v>Choi SC, Choi HS, Jang JW, Kim SJ, Lee JH., Comparison of the Efficacies of 0.94 mm and Double Silicone Tubes for Treatment of Canalicular Obstruction. Korean J Ophthalmol. 2017</v>
      </c>
    </row>
    <row r="2773" spans="1:29" x14ac:dyDescent="0.3">
      <c r="A2773">
        <v>8945</v>
      </c>
      <c r="B2773" t="s">
        <v>11565</v>
      </c>
      <c r="C2773" t="s">
        <v>21746</v>
      </c>
      <c r="D2773" t="s">
        <v>32006</v>
      </c>
      <c r="E2773" t="s">
        <v>2821</v>
      </c>
      <c r="F2773" s="10"/>
      <c r="G2773">
        <v>2017</v>
      </c>
      <c r="J2773">
        <v>0.24930707849012868</v>
      </c>
      <c r="L2773" t="s">
        <v>43272</v>
      </c>
      <c r="M2773">
        <v>27794504</v>
      </c>
      <c r="Q2773" s="10"/>
      <c r="R2773" s="11">
        <f t="shared" si="86"/>
        <v>0</v>
      </c>
      <c r="U2773" s="11">
        <f t="shared" si="87"/>
        <v>0</v>
      </c>
      <c r="Y2773" s="11">
        <f>IF(SUM(Tableau1[[#This Row],[Other access]:[Sci-hub access]])&gt;=1,1,0)</f>
        <v>0</v>
      </c>
      <c r="Z2773" s="12">
        <f>IF(OR(Tableau1[[#This Row],[Access R1 + S1+ T1 ]]&gt;=1,Tableau1[[#This Row],[Access V1 +W1 + X1]]&gt;=1),1,0)</f>
        <v>0</v>
      </c>
      <c r="AB2773" s="10" t="str">
        <f>Tableau1[[#This Row],[DOI]]</f>
        <v>doi: 10.1016/j.parint.2016.10.017</v>
      </c>
      <c r="AC2773" s="13" t="str">
        <f>Tableau1[[#This Row],[Authors]]&amp;", "&amp;Tableau1[[#This Row],[Title]]&amp;" "&amp;Tableau1[[#This Row],[Journal]]&amp;". "&amp;Tableau1[[#This Row],[Year]]</f>
        <v>Nabie R, Spotin A, Rouhani S., Subconjunctival setariasis due to Setaria equina infection; a case report and a literature review. Parasitol Int. 2017</v>
      </c>
    </row>
    <row r="2774" spans="1:29" x14ac:dyDescent="0.3">
      <c r="A2774">
        <v>3015</v>
      </c>
      <c r="B2774" t="s">
        <v>6208</v>
      </c>
      <c r="C2774" t="s">
        <v>16453</v>
      </c>
      <c r="D2774" t="s">
        <v>26632</v>
      </c>
      <c r="E2774" t="s">
        <v>2451</v>
      </c>
      <c r="F2774" s="10"/>
      <c r="G2774">
        <v>2017</v>
      </c>
      <c r="J2774">
        <v>0.24940470549165361</v>
      </c>
      <c r="L2774" t="s">
        <v>37469</v>
      </c>
      <c r="M2774">
        <v>28650964</v>
      </c>
      <c r="Q2774" s="10"/>
      <c r="R2774" s="11">
        <f t="shared" si="86"/>
        <v>0</v>
      </c>
      <c r="U2774" s="11">
        <f t="shared" si="87"/>
        <v>0</v>
      </c>
      <c r="Y2774" s="11">
        <f>IF(SUM(Tableau1[[#This Row],[Other access]:[Sci-hub access]])&gt;=1,1,0)</f>
        <v>0</v>
      </c>
      <c r="Z2774" s="12">
        <f>IF(OR(Tableau1[[#This Row],[Access R1 + S1+ T1 ]]&gt;=1,Tableau1[[#This Row],[Access V1 +W1 + X1]]&gt;=1),1,0)</f>
        <v>0</v>
      </c>
      <c r="AB2774" s="10" t="str">
        <f>Tableau1[[#This Row],[DOI]]</f>
        <v>doi: 10.1371/journal.pone.0179759</v>
      </c>
      <c r="AC2774" s="13" t="str">
        <f>Tableau1[[#This Row],[Authors]]&amp;", "&amp;Tableau1[[#This Row],[Title]]&amp;" "&amp;Tableau1[[#This Row],[Journal]]&amp;". "&amp;Tableau1[[#This Row],[Year]]</f>
        <v>Villacampa P, Menger KE, Abelleira L, Ribeiro J, Duran Y, Smith AJ, Ali RR, Luhmann UF, Bainbridge JWB., Accelerated oxygen-induced retinopathy is a reliable model of ischemia-induced retinal neovascularization. PLoS One. 2017</v>
      </c>
    </row>
    <row r="2775" spans="1:29" x14ac:dyDescent="0.3">
      <c r="A2775">
        <v>6135</v>
      </c>
      <c r="B2775" t="s">
        <v>9103</v>
      </c>
      <c r="C2775" t="s">
        <v>19317</v>
      </c>
      <c r="D2775" t="s">
        <v>29534</v>
      </c>
      <c r="E2775" t="s">
        <v>2617</v>
      </c>
      <c r="F2775" s="10"/>
      <c r="G2775">
        <v>2017</v>
      </c>
      <c r="J2775">
        <v>0.24967158047242866</v>
      </c>
      <c r="L2775" t="s">
        <v>40507</v>
      </c>
      <c r="M2775">
        <v>28245346</v>
      </c>
      <c r="Q2775" s="10"/>
      <c r="R2775" s="11">
        <f t="shared" si="86"/>
        <v>0</v>
      </c>
      <c r="U2775" s="11">
        <f t="shared" si="87"/>
        <v>0</v>
      </c>
      <c r="Y2775" s="11">
        <f>IF(SUM(Tableau1[[#This Row],[Other access]:[Sci-hub access]])&gt;=1,1,0)</f>
        <v>0</v>
      </c>
      <c r="Z2775" s="12">
        <f>IF(OR(Tableau1[[#This Row],[Access R1 + S1+ T1 ]]&gt;=1,Tableau1[[#This Row],[Access V1 +W1 + X1]]&gt;=1),1,0)</f>
        <v>0</v>
      </c>
      <c r="AB2775" s="10" t="str">
        <f>Tableau1[[#This Row],[DOI]]</f>
        <v>doi: 10.1002/14651858.CD009493.pub2</v>
      </c>
      <c r="AC2775" s="13" t="str">
        <f>Tableau1[[#This Row],[Authors]]&amp;", "&amp;Tableau1[[#This Row],[Title]]&amp;" "&amp;Tableau1[[#This Row],[Journal]]&amp;". "&amp;Tableau1[[#This Row],[Year]]</f>
        <v>Dubois VD, Bastawrous A., N-acetylcarnosine (NAC) drops for age-related cataract. Cochrane Database Syst Rev. 2017</v>
      </c>
    </row>
    <row r="2776" spans="1:29" x14ac:dyDescent="0.3">
      <c r="A2776">
        <v>9111</v>
      </c>
      <c r="B2776" t="s">
        <v>11714</v>
      </c>
      <c r="C2776" t="s">
        <v>21890</v>
      </c>
      <c r="D2776" t="s">
        <v>32155</v>
      </c>
      <c r="E2776" t="s">
        <v>2446</v>
      </c>
      <c r="F2776" s="10"/>
      <c r="G2776">
        <v>2017</v>
      </c>
      <c r="J2776">
        <v>0.24974734632676499</v>
      </c>
      <c r="L2776" t="s">
        <v>43432</v>
      </c>
      <c r="M2776">
        <v>27783091</v>
      </c>
      <c r="Q2776" s="10"/>
      <c r="R2776" s="11">
        <f t="shared" si="86"/>
        <v>0</v>
      </c>
      <c r="U2776" s="11">
        <f t="shared" si="87"/>
        <v>0</v>
      </c>
      <c r="Y2776" s="11">
        <f>IF(SUM(Tableau1[[#This Row],[Other access]:[Sci-hub access]])&gt;=1,1,0)</f>
        <v>0</v>
      </c>
      <c r="Z2776" s="12">
        <f>IF(OR(Tableau1[[#This Row],[Access R1 + S1+ T1 ]]&gt;=1,Tableau1[[#This Row],[Access V1 +W1 + X1]]&gt;=1),1,0)</f>
        <v>0</v>
      </c>
      <c r="AB2776" s="10" t="str">
        <f>Tableau1[[#This Row],[DOI]]</f>
        <v>doi: 10.3928/01913913-20160926-01</v>
      </c>
      <c r="AC2776" s="13" t="str">
        <f>Tableau1[[#This Row],[Authors]]&amp;", "&amp;Tableau1[[#This Row],[Title]]&amp;" "&amp;Tableau1[[#This Row],[Journal]]&amp;". "&amp;Tableau1[[#This Row],[Year]]</f>
        <v>Sefi-Yurdakul N, Berk AT., Primary and Secondary Intraocular Lens Implantations in Children With Pediatric Cataract: Visual Acuity and Strabismus at the Age of 2 Years and Older. J Pediatr Ophthalmol Strabismus. 2017</v>
      </c>
    </row>
    <row r="2777" spans="1:29" ht="28.8" x14ac:dyDescent="0.3">
      <c r="A2777">
        <v>3628</v>
      </c>
      <c r="B2777" t="s">
        <v>6800</v>
      </c>
      <c r="C2777" t="s">
        <v>17041</v>
      </c>
      <c r="D2777" t="s">
        <v>27224</v>
      </c>
      <c r="E2777" t="s">
        <v>2443</v>
      </c>
      <c r="F2777" s="10"/>
      <c r="G2777">
        <v>2017</v>
      </c>
      <c r="J2777">
        <v>0.24989154382012979</v>
      </c>
      <c r="L2777" t="s">
        <v>38074</v>
      </c>
      <c r="M2777">
        <v>28556866</v>
      </c>
      <c r="Q2777" s="10"/>
      <c r="R2777" s="11">
        <f t="shared" si="86"/>
        <v>0</v>
      </c>
      <c r="U2777" s="11">
        <f t="shared" si="87"/>
        <v>0</v>
      </c>
      <c r="Y2777" s="11">
        <f>IF(SUM(Tableau1[[#This Row],[Other access]:[Sci-hub access]])&gt;=1,1,0)</f>
        <v>0</v>
      </c>
      <c r="Z2777" s="12">
        <f>IF(OR(Tableau1[[#This Row],[Access R1 + S1+ T1 ]]&gt;=1,Tableau1[[#This Row],[Access V1 +W1 + X1]]&gt;=1),1,0)</f>
        <v>0</v>
      </c>
      <c r="AB2777" s="10" t="str">
        <f>Tableau1[[#This Row],[DOI]]</f>
        <v>doi: 10.1167/iovs.17-21713</v>
      </c>
      <c r="AC2777" s="13" t="str">
        <f>Tableau1[[#This Row],[Authors]]&amp;", "&amp;Tableau1[[#This Row],[Title]]&amp;" "&amp;Tableau1[[#This Row],[Journal]]&amp;". "&amp;Tableau1[[#This Row],[Year]]</f>
        <v>Chatziralli I, Sergentanis TN, Crosby-Nwaobi R, Winkley K, Eleftheriadis H, Ismail K, Amiel SA, Sivaprasad S., Model for Risk-Based Screening of Diabetic Retinopathy in People With Newly-Diagnosed Type 2 Diabetes Mellitus. Invest Ophthalmol Vis Sci. 2017</v>
      </c>
    </row>
    <row r="2778" spans="1:29" x14ac:dyDescent="0.3">
      <c r="A2778">
        <v>1508</v>
      </c>
      <c r="B2778" t="s">
        <v>4764</v>
      </c>
      <c r="C2778" t="s">
        <v>15014</v>
      </c>
      <c r="D2778" t="s">
        <v>25185</v>
      </c>
      <c r="E2778" t="s">
        <v>34051</v>
      </c>
      <c r="F2778" s="10"/>
      <c r="G2778">
        <v>2017</v>
      </c>
      <c r="J2778">
        <v>0.24990024214212048</v>
      </c>
      <c r="L2778" t="s">
        <v>35988</v>
      </c>
      <c r="M2778">
        <v>28934566</v>
      </c>
      <c r="Q2778" s="10"/>
      <c r="R2778" s="11">
        <f t="shared" si="86"/>
        <v>0</v>
      </c>
      <c r="U2778" s="11">
        <f t="shared" si="87"/>
        <v>0</v>
      </c>
      <c r="Y2778" s="11">
        <f>IF(SUM(Tableau1[[#This Row],[Other access]:[Sci-hub access]])&gt;=1,1,0)</f>
        <v>0</v>
      </c>
      <c r="Z2778" s="12">
        <f>IF(OR(Tableau1[[#This Row],[Access R1 + S1+ T1 ]]&gt;=1,Tableau1[[#This Row],[Access V1 +W1 + X1]]&gt;=1),1,0)</f>
        <v>0</v>
      </c>
      <c r="AB2778" s="10" t="str">
        <f>Tableau1[[#This Row],[DOI]]</f>
        <v>doi: 10.2345/0899-8205-51.5.436</v>
      </c>
      <c r="AC2778" s="13" t="str">
        <f>Tableau1[[#This Row],[Authors]]&amp;", "&amp;Tableau1[[#This Row],[Title]]&amp;" "&amp;Tableau1[[#This Row],[Journal]]&amp;". "&amp;Tableau1[[#This Row],[Year]]</f>
        <v>Crossley B., Use Caution When Working Around Ultraviolet Light. Biomed Instrum Technol. 2017</v>
      </c>
    </row>
    <row r="2779" spans="1:29" x14ac:dyDescent="0.3">
      <c r="A2779">
        <v>4359</v>
      </c>
      <c r="B2779" t="s">
        <v>7487</v>
      </c>
      <c r="C2779" t="s">
        <v>17723</v>
      </c>
      <c r="D2779" t="s">
        <v>27916</v>
      </c>
      <c r="E2779" t="s">
        <v>2542</v>
      </c>
      <c r="F2779" s="10"/>
      <c r="G2779">
        <v>2017</v>
      </c>
      <c r="J2779">
        <v>0.24993384889004278</v>
      </c>
      <c r="L2779" t="s">
        <v>38782</v>
      </c>
      <c r="M2779">
        <v>28451988</v>
      </c>
      <c r="Q2779" s="10"/>
      <c r="R2779" s="11">
        <f t="shared" si="86"/>
        <v>0</v>
      </c>
      <c r="U2779" s="11">
        <f t="shared" si="87"/>
        <v>0</v>
      </c>
      <c r="Y2779" s="11">
        <f>IF(SUM(Tableau1[[#This Row],[Other access]:[Sci-hub access]])&gt;=1,1,0)</f>
        <v>0</v>
      </c>
      <c r="Z2779" s="12">
        <f>IF(OR(Tableau1[[#This Row],[Access R1 + S1+ T1 ]]&gt;=1,Tableau1[[#This Row],[Access V1 +W1 + X1]]&gt;=1),1,0)</f>
        <v>0</v>
      </c>
      <c r="AB2779" s="10" t="str">
        <f>Tableau1[[#This Row],[DOI]]</f>
        <v>doi: 10.1007/s10633-017-9590-1</v>
      </c>
      <c r="AC2779" s="13" t="str">
        <f>Tableau1[[#This Row],[Authors]]&amp;", "&amp;Tableau1[[#This Row],[Title]]&amp;" "&amp;Tableau1[[#This Row],[Journal]]&amp;". "&amp;Tableau1[[#This Row],[Year]]</f>
        <v>Badhani A, Padhi TR, Panda GK, Mukherjee S, Das T, Jalali S., Correlation of macular structure and function in a boy with primary foveomacular retinitis and sequence of changes over 5 years. Doc Ophthalmol. 2017</v>
      </c>
    </row>
    <row r="2780" spans="1:29" x14ac:dyDescent="0.3">
      <c r="A2780">
        <v>4262</v>
      </c>
      <c r="B2780" t="s">
        <v>7397</v>
      </c>
      <c r="C2780" t="s">
        <v>17633</v>
      </c>
      <c r="D2780" t="s">
        <v>27825</v>
      </c>
      <c r="E2780" t="s">
        <v>34050</v>
      </c>
      <c r="F2780" s="10"/>
      <c r="G2780">
        <v>2017</v>
      </c>
      <c r="J2780">
        <v>0.2501071984705866</v>
      </c>
      <c r="L2780" t="s">
        <v>38689</v>
      </c>
      <c r="M2780">
        <v>28463526</v>
      </c>
      <c r="Q2780" s="10"/>
      <c r="R2780" s="11">
        <f t="shared" si="86"/>
        <v>0</v>
      </c>
      <c r="U2780" s="11">
        <f t="shared" si="87"/>
        <v>0</v>
      </c>
      <c r="Y2780" s="11">
        <f>IF(SUM(Tableau1[[#This Row],[Other access]:[Sci-hub access]])&gt;=1,1,0)</f>
        <v>0</v>
      </c>
      <c r="Z2780" s="12">
        <f>IF(OR(Tableau1[[#This Row],[Access R1 + S1+ T1 ]]&gt;=1,Tableau1[[#This Row],[Access V1 +W1 + X1]]&gt;=1),1,0)</f>
        <v>0</v>
      </c>
      <c r="AB2780" s="10" t="str">
        <f>Tableau1[[#This Row],[DOI]]</f>
        <v>doi: 10.1080/09273972.2017.1318151</v>
      </c>
      <c r="AC2780" s="13" t="str">
        <f>Tableau1[[#This Row],[Authors]]&amp;", "&amp;Tableau1[[#This Row],[Title]]&amp;" "&amp;Tableau1[[#This Row],[Journal]]&amp;". "&amp;Tableau1[[#This Row],[Year]]</f>
        <v>Barker L, Mackenzie K, Adams GG, Hancox J., Long-term Surgical Outcomes for Vertical Deviations in Thyroid Eye Disease. Strabismus. 2017</v>
      </c>
    </row>
    <row r="2781" spans="1:29" ht="28.8" x14ac:dyDescent="0.3">
      <c r="A2781">
        <v>3917</v>
      </c>
      <c r="B2781" t="s">
        <v>7075</v>
      </c>
      <c r="C2781" t="s">
        <v>17312</v>
      </c>
      <c r="D2781" t="s">
        <v>27500</v>
      </c>
      <c r="E2781" t="s">
        <v>2462</v>
      </c>
      <c r="F2781" s="10"/>
      <c r="G2781">
        <v>2017</v>
      </c>
      <c r="J2781">
        <v>0.25015404150712151</v>
      </c>
      <c r="L2781" t="s">
        <v>38358</v>
      </c>
      <c r="M2781">
        <v>28506260</v>
      </c>
      <c r="Q2781" s="10"/>
      <c r="R2781" s="11">
        <f t="shared" si="86"/>
        <v>0</v>
      </c>
      <c r="U2781" s="11">
        <f t="shared" si="87"/>
        <v>0</v>
      </c>
      <c r="Y2781" s="11">
        <f>IF(SUM(Tableau1[[#This Row],[Other access]:[Sci-hub access]])&gt;=1,1,0)</f>
        <v>0</v>
      </c>
      <c r="Z2781" s="12">
        <f>IF(OR(Tableau1[[#This Row],[Access R1 + S1+ T1 ]]&gt;=1,Tableau1[[#This Row],[Access V1 +W1 + X1]]&gt;=1),1,0)</f>
        <v>0</v>
      </c>
      <c r="AB2781" s="10" t="str">
        <f>Tableau1[[#This Row],[DOI]]</f>
        <v>doi: 10.1186/s12886-017-0452-0</v>
      </c>
      <c r="AC2781" s="13" t="str">
        <f>Tableau1[[#This Row],[Authors]]&amp;", "&amp;Tableau1[[#This Row],[Title]]&amp;" "&amp;Tableau1[[#This Row],[Journal]]&amp;". "&amp;Tableau1[[#This Row],[Year]]</f>
        <v>Giannakaki-Zimmermann H, Querques G, Munch IC, Shroff D, Sarraf D, Chen X, Cunha-Souza E, Mrejen S, Capuano V, Rodrigues MW, Gupta C, Ebneter A, Zinkernagel MS, Munk MR., Atypical retinal pigment epithelial defects with retained photoreceptor layers: a so far disregarded finding in age related macular degeneration. BMC Ophthalmol. 2017</v>
      </c>
    </row>
    <row r="2782" spans="1:29" x14ac:dyDescent="0.3">
      <c r="A2782">
        <v>3897</v>
      </c>
      <c r="B2782" t="s">
        <v>7056</v>
      </c>
      <c r="C2782" t="s">
        <v>17294</v>
      </c>
      <c r="D2782" t="s">
        <v>27481</v>
      </c>
      <c r="E2782" t="s">
        <v>2609</v>
      </c>
      <c r="F2782" s="10"/>
      <c r="G2782">
        <v>2017</v>
      </c>
      <c r="J2782">
        <v>0.25034644417306084</v>
      </c>
      <c r="L2782" t="s">
        <v>38339</v>
      </c>
      <c r="M2782">
        <v>28510639</v>
      </c>
      <c r="Q2782" s="10"/>
      <c r="R2782" s="11">
        <f t="shared" si="86"/>
        <v>0</v>
      </c>
      <c r="U2782" s="11">
        <f t="shared" si="87"/>
        <v>0</v>
      </c>
      <c r="Y2782" s="11">
        <f>IF(SUM(Tableau1[[#This Row],[Other access]:[Sci-hub access]])&gt;=1,1,0)</f>
        <v>0</v>
      </c>
      <c r="Z2782" s="12">
        <f>IF(OR(Tableau1[[#This Row],[Access R1 + S1+ T1 ]]&gt;=1,Tableau1[[#This Row],[Access V1 +W1 + X1]]&gt;=1),1,0)</f>
        <v>0</v>
      </c>
      <c r="AB2782" s="10" t="str">
        <f>Tableau1[[#This Row],[DOI]]</f>
        <v>doi: 10.1093/hmg/ddx185</v>
      </c>
      <c r="AC2782" s="13" t="str">
        <f>Tableau1[[#This Row],[Authors]]&amp;", "&amp;Tableau1[[#This Row],[Title]]&amp;" "&amp;Tableau1[[#This Row],[Journal]]&amp;". "&amp;Tableau1[[#This Row],[Year]]</f>
        <v>Farrar GJ, Carrigan M, Dockery A, Millington-Ward S, Palfi A, Chadderton N, Humphries M, Kiang AS, Kenna PF, Humphries P., Toward an elucidation of the molecular genetics of inherited retinal degenerations. Hum Mol Genet. 2017</v>
      </c>
    </row>
    <row r="2783" spans="1:29" ht="28.8" x14ac:dyDescent="0.3">
      <c r="A2783">
        <v>9626</v>
      </c>
      <c r="B2783" t="s">
        <v>12179</v>
      </c>
      <c r="C2783" t="s">
        <v>22354</v>
      </c>
      <c r="D2783" t="s">
        <v>32627</v>
      </c>
      <c r="E2783" t="s">
        <v>2523</v>
      </c>
      <c r="F2783" s="10"/>
      <c r="G2783">
        <v>2017</v>
      </c>
      <c r="J2783">
        <v>0.25036757010063926</v>
      </c>
      <c r="L2783" t="s">
        <v>43897</v>
      </c>
      <c r="M2783">
        <v>27636230</v>
      </c>
      <c r="Q2783" s="10"/>
      <c r="R2783" s="11">
        <f t="shared" si="86"/>
        <v>0</v>
      </c>
      <c r="U2783" s="11">
        <f t="shared" si="87"/>
        <v>0</v>
      </c>
      <c r="Y2783" s="11">
        <f>IF(SUM(Tableau1[[#This Row],[Other access]:[Sci-hub access]])&gt;=1,1,0)</f>
        <v>0</v>
      </c>
      <c r="Z2783" s="12">
        <f>IF(OR(Tableau1[[#This Row],[Access R1 + S1+ T1 ]]&gt;=1,Tableau1[[#This Row],[Access V1 +W1 + X1]]&gt;=1),1,0)</f>
        <v>0</v>
      </c>
      <c r="AB2783" s="10" t="str">
        <f>Tableau1[[#This Row],[DOI]]</f>
        <v>doi: 10.1038/eye.2016.199</v>
      </c>
      <c r="AC2783" s="13" t="str">
        <f>Tableau1[[#This Row],[Authors]]&amp;", "&amp;Tableau1[[#This Row],[Title]]&amp;" "&amp;Tableau1[[#This Row],[Journal]]&amp;". "&amp;Tableau1[[#This Row],[Year]]</f>
        <v>Garrity ST, Pistilli M, Vaphiades MS, Richards NQ, Subramanian PS, Rosa PR, Lam BL, Osborne BJ, Liu GT, Duncan KE, Shin RK, Volpe NJ, Shindler KS, Lee MS, Moster ML, Tracey EH, Cuprill-Nilson SE, Tamhankar MA., Ophthalmic presentation of giant cell arteritis in African-Americans. Eye (Lond). 2017</v>
      </c>
    </row>
    <row r="2784" spans="1:29" x14ac:dyDescent="0.3">
      <c r="A2784">
        <v>9798</v>
      </c>
      <c r="B2784" t="s">
        <v>2094</v>
      </c>
      <c r="C2784" t="s">
        <v>2095</v>
      </c>
      <c r="D2784" t="s">
        <v>2096</v>
      </c>
      <c r="E2784" t="s">
        <v>2886</v>
      </c>
      <c r="F2784" s="10"/>
      <c r="G2784">
        <v>2017</v>
      </c>
      <c r="J2784">
        <v>0.25050079279581761</v>
      </c>
      <c r="L2784" t="s">
        <v>44060</v>
      </c>
      <c r="M2784">
        <v>27578324</v>
      </c>
      <c r="Q2784" s="10"/>
      <c r="R2784" s="11">
        <f t="shared" si="86"/>
        <v>0</v>
      </c>
      <c r="U2784" s="11">
        <f t="shared" si="87"/>
        <v>0</v>
      </c>
      <c r="Y2784" s="11">
        <f>IF(SUM(Tableau1[[#This Row],[Other access]:[Sci-hub access]])&gt;=1,1,0)</f>
        <v>0</v>
      </c>
      <c r="Z2784" s="12">
        <f>IF(OR(Tableau1[[#This Row],[Access R1 + S1+ T1 ]]&gt;=1,Tableau1[[#This Row],[Access V1 +W1 + X1]]&gt;=1),1,0)</f>
        <v>0</v>
      </c>
      <c r="AB2784" s="10" t="str">
        <f>Tableau1[[#This Row],[DOI]]</f>
        <v>doi: 10.1111/jphp.12624</v>
      </c>
      <c r="AC2784" s="13" t="str">
        <f>Tableau1[[#This Row],[Authors]]&amp;", "&amp;Tableau1[[#This Row],[Title]]&amp;" "&amp;Tableau1[[#This Row],[Journal]]&amp;". "&amp;Tableau1[[#This Row],[Year]]</f>
        <v>Taich P, Del Sole M, Buontempo F, Williams G, Winter U, Sgroi M, Chantada G, Schaiquevich P., Ocular topotecan pharmacokinetics following topical administration to rabbits for diffused anterior retinoblastoma. J Pharm Pharmacol. 2017</v>
      </c>
    </row>
    <row r="2785" spans="1:29" x14ac:dyDescent="0.3">
      <c r="A2785">
        <v>3115</v>
      </c>
      <c r="B2785" t="s">
        <v>6304</v>
      </c>
      <c r="C2785" t="s">
        <v>16547</v>
      </c>
      <c r="D2785" t="s">
        <v>26728</v>
      </c>
      <c r="E2785" t="s">
        <v>2609</v>
      </c>
      <c r="F2785" s="10"/>
      <c r="G2785">
        <v>2017</v>
      </c>
      <c r="J2785">
        <v>0.25053486230280242</v>
      </c>
      <c r="L2785" t="s">
        <v>37569</v>
      </c>
      <c r="M2785">
        <v>28633508</v>
      </c>
      <c r="Q2785" s="10"/>
      <c r="R2785" s="11">
        <f t="shared" si="86"/>
        <v>0</v>
      </c>
      <c r="U2785" s="11">
        <f t="shared" si="87"/>
        <v>0</v>
      </c>
      <c r="Y2785" s="11">
        <f>IF(SUM(Tableau1[[#This Row],[Other access]:[Sci-hub access]])&gt;=1,1,0)</f>
        <v>0</v>
      </c>
      <c r="Z2785" s="12">
        <f>IF(OR(Tableau1[[#This Row],[Access R1 + S1+ T1 ]]&gt;=1,Tableau1[[#This Row],[Access V1 +W1 + X1]]&gt;=1),1,0)</f>
        <v>0</v>
      </c>
      <c r="AB2785" s="10" t="str">
        <f>Tableau1[[#This Row],[DOI]]</f>
        <v>doi: 10.1093/hmg/ddx234</v>
      </c>
      <c r="AC2785" s="13" t="str">
        <f>Tableau1[[#This Row],[Authors]]&amp;", "&amp;Tableau1[[#This Row],[Title]]&amp;" "&amp;Tableau1[[#This Row],[Journal]]&amp;". "&amp;Tableau1[[#This Row],[Year]]</f>
        <v>Vijayakumar S, Depreux FF, Jodelka FM, Lentz JJ, Rigo F, Jones TA, Hastings ML., Rescue of peripheral vestibular function in Usher syndrome mice using a splice-switching antisense oligonucleotide. Hum Mol Genet. 2017</v>
      </c>
    </row>
    <row r="2786" spans="1:29" x14ac:dyDescent="0.3">
      <c r="A2786">
        <v>5835</v>
      </c>
      <c r="B2786" t="s">
        <v>8853</v>
      </c>
      <c r="C2786" t="s">
        <v>19070</v>
      </c>
      <c r="D2786" t="s">
        <v>29283</v>
      </c>
      <c r="E2786" t="s">
        <v>2523</v>
      </c>
      <c r="F2786" s="10"/>
      <c r="G2786">
        <v>2017</v>
      </c>
      <c r="J2786">
        <v>0.25062979065710944</v>
      </c>
      <c r="L2786" t="s">
        <v>40217</v>
      </c>
      <c r="M2786">
        <v>28282067</v>
      </c>
      <c r="Q2786" s="10"/>
      <c r="R2786" s="11">
        <f t="shared" si="86"/>
        <v>0</v>
      </c>
      <c r="U2786" s="11">
        <f t="shared" si="87"/>
        <v>0</v>
      </c>
      <c r="Y2786" s="11">
        <f>IF(SUM(Tableau1[[#This Row],[Other access]:[Sci-hub access]])&gt;=1,1,0)</f>
        <v>0</v>
      </c>
      <c r="Z2786" s="12">
        <f>IF(OR(Tableau1[[#This Row],[Access R1 + S1+ T1 ]]&gt;=1,Tableau1[[#This Row],[Access V1 +W1 + X1]]&gt;=1),1,0)</f>
        <v>0</v>
      </c>
      <c r="AB2786" s="10" t="str">
        <f>Tableau1[[#This Row],[DOI]]</f>
        <v>doi: 10.1038/eye.2017.38</v>
      </c>
      <c r="AC2786" s="13" t="str">
        <f>Tableau1[[#This Row],[Authors]]&amp;", "&amp;Tableau1[[#This Row],[Title]]&amp;" "&amp;Tableau1[[#This Row],[Journal]]&amp;". "&amp;Tableau1[[#This Row],[Year]]</f>
        <v>Palamar M, Kiyat P, Ertam I, Yagci A., Evaluation of dry eye and meibomian gland dysfunction with meibography in vitiligo. Eye (Lond). 2017</v>
      </c>
    </row>
    <row r="2787" spans="1:29" ht="28.8" x14ac:dyDescent="0.3">
      <c r="A2787">
        <v>2801</v>
      </c>
      <c r="B2787" t="s">
        <v>6005</v>
      </c>
      <c r="C2787" t="s">
        <v>16251</v>
      </c>
      <c r="D2787" t="s">
        <v>26429</v>
      </c>
      <c r="E2787" t="s">
        <v>2555</v>
      </c>
      <c r="F2787" s="10"/>
      <c r="G2787">
        <v>2017</v>
      </c>
      <c r="J2787">
        <v>0.25069431146592314</v>
      </c>
      <c r="L2787" t="s">
        <v>37260</v>
      </c>
      <c r="M2787">
        <v>28682481</v>
      </c>
      <c r="Q2787" s="10"/>
      <c r="R2787" s="11">
        <f t="shared" si="86"/>
        <v>0</v>
      </c>
      <c r="U2787" s="11">
        <f t="shared" si="87"/>
        <v>0</v>
      </c>
      <c r="Y2787" s="11">
        <f>IF(SUM(Tableau1[[#This Row],[Other access]:[Sci-hub access]])&gt;=1,1,0)</f>
        <v>0</v>
      </c>
      <c r="Z2787" s="12">
        <f>IF(OR(Tableau1[[#This Row],[Access R1 + S1+ T1 ]]&gt;=1,Tableau1[[#This Row],[Access V1 +W1 + X1]]&gt;=1),1,0)</f>
        <v>0</v>
      </c>
      <c r="AB2787" s="10" t="str">
        <f>Tableau1[[#This Row],[DOI]]</f>
        <v>doi: 10.1002/path.4933</v>
      </c>
      <c r="AC2787" s="13" t="str">
        <f>Tableau1[[#This Row],[Authors]]&amp;", "&amp;Tableau1[[#This Row],[Title]]&amp;" "&amp;Tableau1[[#This Row],[Journal]]&amp;". "&amp;Tableau1[[#This Row],[Year]]</f>
        <v>Moody S, Escudero-Ibarz L, Wang M, Clipson A, Ochoa Ruiz E, Dunn-Walters D, Xue X, Zeng N, Robson A, Chuang SS, Cogliatti S, Liu H, Goodlad J, Ashton-Key M, Raderer M, Bi Y, Du MQ., Significant association between TNFAIP3 inactivation and biased immunoglobulin heavy chain variable region 4-34 usage in mucosa-associated lymphoid tissue lymphoma. J Pathol. 2017</v>
      </c>
    </row>
    <row r="2788" spans="1:29" x14ac:dyDescent="0.3">
      <c r="A2788">
        <v>4899</v>
      </c>
      <c r="B2788" t="s">
        <v>467</v>
      </c>
      <c r="C2788" t="s">
        <v>468</v>
      </c>
      <c r="D2788" t="s">
        <v>469</v>
      </c>
      <c r="E2788" t="s">
        <v>3004</v>
      </c>
      <c r="F2788" s="10"/>
      <c r="G2788">
        <v>2017</v>
      </c>
      <c r="J2788">
        <v>0.25070940727243762</v>
      </c>
      <c r="L2788" t="s">
        <v>39309</v>
      </c>
      <c r="M2788">
        <v>28393179</v>
      </c>
      <c r="Q2788" s="10"/>
      <c r="R2788" s="11">
        <f t="shared" si="86"/>
        <v>0</v>
      </c>
      <c r="U2788" s="11">
        <f t="shared" si="87"/>
        <v>0</v>
      </c>
      <c r="Y2788" s="11">
        <f>IF(SUM(Tableau1[[#This Row],[Other access]:[Sci-hub access]])&gt;=1,1,0)</f>
        <v>0</v>
      </c>
      <c r="Z2788" s="12">
        <f>IF(OR(Tableau1[[#This Row],[Access R1 + S1+ T1 ]]&gt;=1,Tableau1[[#This Row],[Access V1 +W1 + X1]]&gt;=1),1,0)</f>
        <v>0</v>
      </c>
      <c r="AB2788" s="10" t="str">
        <f>Tableau1[[#This Row],[DOI]]</f>
        <v>doi: 10.3892/ijmm.2017.2944</v>
      </c>
      <c r="AC2788" s="13" t="str">
        <f>Tableau1[[#This Row],[Authors]]&amp;", "&amp;Tableau1[[#This Row],[Title]]&amp;" "&amp;Tableau1[[#This Row],[Journal]]&amp;". "&amp;Tableau1[[#This Row],[Year]]</f>
        <v>Lu CW, Hao JL, Yao L, Li HJ, Zhou DD., Efficacy of curcumin in inducing apoptosis and inhibiting the expression of VEGF in human pterygium fibroblasts. Int J Mol Med. 2017</v>
      </c>
    </row>
    <row r="2789" spans="1:29" ht="28.8" x14ac:dyDescent="0.3">
      <c r="A2789">
        <v>2449</v>
      </c>
      <c r="B2789" t="s">
        <v>5671</v>
      </c>
      <c r="C2789" t="s">
        <v>15917</v>
      </c>
      <c r="D2789" t="s">
        <v>26094</v>
      </c>
      <c r="E2789" t="s">
        <v>2448</v>
      </c>
      <c r="F2789" s="10"/>
      <c r="G2789">
        <v>2017</v>
      </c>
      <c r="J2789">
        <v>0.25076236785230843</v>
      </c>
      <c r="L2789" t="s">
        <v>36914</v>
      </c>
      <c r="M2789">
        <v>28744656</v>
      </c>
      <c r="Q2789" s="10"/>
      <c r="R2789" s="11">
        <f t="shared" si="86"/>
        <v>0</v>
      </c>
      <c r="U2789" s="11">
        <f t="shared" si="87"/>
        <v>0</v>
      </c>
      <c r="Y2789" s="11">
        <f>IF(SUM(Tableau1[[#This Row],[Other access]:[Sci-hub access]])&gt;=1,1,0)</f>
        <v>0</v>
      </c>
      <c r="Z2789" s="12">
        <f>IF(OR(Tableau1[[#This Row],[Access R1 + S1+ T1 ]]&gt;=1,Tableau1[[#This Row],[Access V1 +W1 + X1]]&gt;=1),1,0)</f>
        <v>0</v>
      </c>
      <c r="AB2789" s="10" t="str">
        <f>Tableau1[[#This Row],[DOI]]</f>
        <v>doi: 10.1007/s00417-017-3748-0</v>
      </c>
      <c r="AC2789" s="13" t="str">
        <f>Tableau1[[#This Row],[Authors]]&amp;", "&amp;Tableau1[[#This Row],[Title]]&amp;" "&amp;Tableau1[[#This Row],[Journal]]&amp;". "&amp;Tableau1[[#This Row],[Year]]</f>
        <v>Valverde-Megías A, Veganzones-de-Castro S, Donate-López J, Maestro-de-Las-Casas ML, Megías-Fresno A, García-Feijoo J., ARMS2 A69S polymorphism is associated with the number of ranibizumab injections needed for exudative age-related macular degeneration in a pro re nata regimen during 4 years of follow-up. Graefes Arch Clin Exp Ophthalmol. 2017</v>
      </c>
    </row>
    <row r="2790" spans="1:29" x14ac:dyDescent="0.3">
      <c r="A2790">
        <v>2410</v>
      </c>
      <c r="B2790" t="s">
        <v>5635</v>
      </c>
      <c r="C2790" t="s">
        <v>15880</v>
      </c>
      <c r="D2790" t="s">
        <v>26057</v>
      </c>
      <c r="E2790" t="s">
        <v>2443</v>
      </c>
      <c r="F2790" s="10"/>
      <c r="G2790">
        <v>2017</v>
      </c>
      <c r="J2790">
        <v>0.25093375222350633</v>
      </c>
      <c r="L2790" t="s">
        <v>36875</v>
      </c>
      <c r="M2790">
        <v>28750413</v>
      </c>
      <c r="Q2790" s="10"/>
      <c r="R2790" s="11">
        <f t="shared" si="86"/>
        <v>0</v>
      </c>
      <c r="U2790" s="11">
        <f t="shared" si="87"/>
        <v>0</v>
      </c>
      <c r="Y2790" s="11">
        <f>IF(SUM(Tableau1[[#This Row],[Other access]:[Sci-hub access]])&gt;=1,1,0)</f>
        <v>0</v>
      </c>
      <c r="Z2790" s="12">
        <f>IF(OR(Tableau1[[#This Row],[Access R1 + S1+ T1 ]]&gt;=1,Tableau1[[#This Row],[Access V1 +W1 + X1]]&gt;=1),1,0)</f>
        <v>0</v>
      </c>
      <c r="AB2790" s="10" t="str">
        <f>Tableau1[[#This Row],[DOI]]</f>
        <v>doi: 10.1167/iovs.16-21187</v>
      </c>
      <c r="AC2790" s="13" t="str">
        <f>Tableau1[[#This Row],[Authors]]&amp;", "&amp;Tableau1[[#This Row],[Title]]&amp;" "&amp;Tableau1[[#This Row],[Journal]]&amp;". "&amp;Tableau1[[#This Row],[Year]]</f>
        <v>Uddin MI, Jayagopal A, McCollum GW, Yang R, Penn JS., In Vivo Imaging of Retinal Hypoxia Using HYPOX-4-Dependent Fluorescence in a Mouse Model of Laser-Induced Retinal Vein Occlusion (RVO). Invest Ophthalmol Vis Sci. 2017</v>
      </c>
    </row>
    <row r="2791" spans="1:29" ht="28.8" x14ac:dyDescent="0.3">
      <c r="A2791">
        <v>4966</v>
      </c>
      <c r="B2791" t="s">
        <v>8061</v>
      </c>
      <c r="C2791" t="s">
        <v>18290</v>
      </c>
      <c r="D2791" t="s">
        <v>28491</v>
      </c>
      <c r="E2791" t="s">
        <v>2523</v>
      </c>
      <c r="F2791" s="10"/>
      <c r="G2791">
        <v>2017</v>
      </c>
      <c r="J2791">
        <v>0.25094527206562744</v>
      </c>
      <c r="L2791" t="s">
        <v>39374</v>
      </c>
      <c r="M2791">
        <v>28387764</v>
      </c>
      <c r="Q2791" s="10"/>
      <c r="R2791" s="11">
        <f t="shared" si="86"/>
        <v>0</v>
      </c>
      <c r="U2791" s="11">
        <f t="shared" si="87"/>
        <v>0</v>
      </c>
      <c r="Y2791" s="11">
        <f>IF(SUM(Tableau1[[#This Row],[Other access]:[Sci-hub access]])&gt;=1,1,0)</f>
        <v>0</v>
      </c>
      <c r="Z2791" s="12">
        <f>IF(OR(Tableau1[[#This Row],[Access R1 + S1+ T1 ]]&gt;=1,Tableau1[[#This Row],[Access V1 +W1 + X1]]&gt;=1),1,0)</f>
        <v>0</v>
      </c>
      <c r="AB2791" s="10" t="str">
        <f>Tableau1[[#This Row],[DOI]]</f>
        <v>doi: 10.1038/eye.2017.56</v>
      </c>
      <c r="AC2791" s="13" t="str">
        <f>Tableau1[[#This Row],[Authors]]&amp;", "&amp;Tableau1[[#This Row],[Title]]&amp;" "&amp;Tableau1[[#This Row],[Journal]]&amp;". "&amp;Tableau1[[#This Row],[Year]]</f>
        <v>Moghimi S, Afzali M, Akbari M, Ebrahimi KB, Khodabande A, Yazdani-Abyaneh AR, Ghafouri SNH, Coh P, Okhravi S, Fard MA., Crowded optic nerve head evaluation with optical coherence tomography in anterior ischemic optic neuropathy. Eye (Lond). 2017</v>
      </c>
    </row>
    <row r="2792" spans="1:29" ht="28.8" x14ac:dyDescent="0.3">
      <c r="A2792">
        <v>9229</v>
      </c>
      <c r="B2792" t="s">
        <v>1967</v>
      </c>
      <c r="C2792" t="s">
        <v>1968</v>
      </c>
      <c r="D2792" t="s">
        <v>1969</v>
      </c>
      <c r="E2792" t="s">
        <v>3113</v>
      </c>
      <c r="F2792" s="10"/>
      <c r="G2792">
        <v>2017</v>
      </c>
      <c r="J2792">
        <v>0.25109505173855218</v>
      </c>
      <c r="L2792" t="s">
        <v>43541</v>
      </c>
      <c r="M2792">
        <v>27759186</v>
      </c>
      <c r="Q2792" s="10"/>
      <c r="R2792" s="11">
        <f t="shared" si="86"/>
        <v>0</v>
      </c>
      <c r="U2792" s="11">
        <f t="shared" si="87"/>
        <v>0</v>
      </c>
      <c r="Y2792" s="11">
        <f>IF(SUM(Tableau1[[#This Row],[Other access]:[Sci-hub access]])&gt;=1,1,0)</f>
        <v>0</v>
      </c>
      <c r="Z2792" s="12">
        <f>IF(OR(Tableau1[[#This Row],[Access R1 + S1+ T1 ]]&gt;=1,Tableau1[[#This Row],[Access V1 +W1 + X1]]&gt;=1),1,0)</f>
        <v>0</v>
      </c>
      <c r="AB2792" s="10" t="str">
        <f>Tableau1[[#This Row],[DOI]]</f>
        <v>doi: 10.1111/jch.12920</v>
      </c>
      <c r="AC2792" s="13" t="str">
        <f>Tableau1[[#This Row],[Authors]]&amp;", "&amp;Tableau1[[#This Row],[Title]]&amp;" "&amp;Tableau1[[#This Row],[Journal]]&amp;". "&amp;Tableau1[[#This Row],[Year]]</f>
        <v>Burchell AE, Rodrigues JC, Charalambos M, Ratcliffe LE, Hart EC, Paton JF, Baumbach A, Manghat NE, Nightingale AK., Comprehensive First-Line Magnetic Resonance Imaging in Hypertension: Experience From a Single-Center Tertiary Referral Clinic. J Clin Hypertens (Greenwich). 2017</v>
      </c>
    </row>
    <row r="2793" spans="1:29" x14ac:dyDescent="0.3">
      <c r="A2793">
        <v>10021</v>
      </c>
      <c r="B2793" t="s">
        <v>2148</v>
      </c>
      <c r="C2793" t="s">
        <v>2149</v>
      </c>
      <c r="D2793" t="s">
        <v>2150</v>
      </c>
      <c r="E2793" t="s">
        <v>3032</v>
      </c>
      <c r="F2793" s="10"/>
      <c r="G2793">
        <v>2017</v>
      </c>
      <c r="J2793">
        <v>0.25110299934311719</v>
      </c>
      <c r="L2793" t="s">
        <v>44278</v>
      </c>
      <c r="M2793">
        <v>27494597</v>
      </c>
      <c r="Q2793" s="10"/>
      <c r="R2793" s="11">
        <f t="shared" si="86"/>
        <v>0</v>
      </c>
      <c r="U2793" s="11">
        <f t="shared" si="87"/>
        <v>0</v>
      </c>
      <c r="Y2793" s="11">
        <f>IF(SUM(Tableau1[[#This Row],[Other access]:[Sci-hub access]])&gt;=1,1,0)</f>
        <v>0</v>
      </c>
      <c r="Z2793" s="12">
        <f>IF(OR(Tableau1[[#This Row],[Access R1 + S1+ T1 ]]&gt;=1,Tableau1[[#This Row],[Access V1 +W1 + X1]]&gt;=1),1,0)</f>
        <v>0</v>
      </c>
      <c r="AB2793" s="10" t="str">
        <f>Tableau1[[#This Row],[DOI]]</f>
        <v>doi: 10.1080/01942638.2016.1205705</v>
      </c>
      <c r="AC2793" s="13" t="str">
        <f>Tableau1[[#This Row],[Authors]]&amp;", "&amp;Tableau1[[#This Row],[Title]]&amp;" "&amp;Tableau1[[#This Row],[Journal]]&amp;". "&amp;Tableau1[[#This Row],[Year]]</f>
        <v>Reimer AM, Barsingerhorn AD, Overvelde A, Nijhuis-Van der Sanden MW, Boonstra FN, Cox RF., Development of an Age Band on the ManuVis for 3-Year-Old Children with Visual Impairments. Phys Occup Ther Pediatr. 2017</v>
      </c>
    </row>
    <row r="2794" spans="1:29" x14ac:dyDescent="0.3">
      <c r="A2794">
        <v>1283</v>
      </c>
      <c r="B2794" t="s">
        <v>4543</v>
      </c>
      <c r="C2794" t="s">
        <v>14795</v>
      </c>
      <c r="D2794" t="s">
        <v>24964</v>
      </c>
      <c r="E2794" t="s">
        <v>2443</v>
      </c>
      <c r="F2794" s="10"/>
      <c r="G2794">
        <v>2017</v>
      </c>
      <c r="J2794">
        <v>0.25129167544037012</v>
      </c>
      <c r="L2794" t="s">
        <v>35766</v>
      </c>
      <c r="M2794">
        <v>28980003</v>
      </c>
      <c r="Q2794" s="10"/>
      <c r="R2794" s="11">
        <f t="shared" si="86"/>
        <v>0</v>
      </c>
      <c r="U2794" s="11">
        <f t="shared" si="87"/>
        <v>0</v>
      </c>
      <c r="Y2794" s="11">
        <f>IF(SUM(Tableau1[[#This Row],[Other access]:[Sci-hub access]])&gt;=1,1,0)</f>
        <v>0</v>
      </c>
      <c r="Z2794" s="12">
        <f>IF(OR(Tableau1[[#This Row],[Access R1 + S1+ T1 ]]&gt;=1,Tableau1[[#This Row],[Access V1 +W1 + X1]]&gt;=1),1,0)</f>
        <v>0</v>
      </c>
      <c r="AB2794" s="10" t="str">
        <f>Tableau1[[#This Row],[DOI]]</f>
        <v>doi: 10.1167/iovs.17-22000</v>
      </c>
      <c r="AC2794" s="13" t="str">
        <f>Tableau1[[#This Row],[Authors]]&amp;", "&amp;Tableau1[[#This Row],[Title]]&amp;" "&amp;Tableau1[[#This Row],[Journal]]&amp;". "&amp;Tableau1[[#This Row],[Year]]</f>
        <v>Kitaoka Y, Sase K, Tsukahara C, Kojima K, Shiono A, Kogo J, Tokuda N, Takagi H., Axonal Protection by Ripasudil, a Rho Kinase Inhibitor, via Modulating Autophagy in TNF-Induced Optic Nerve Degeneration. Invest Ophthalmol Vis Sci. 2017</v>
      </c>
    </row>
    <row r="2795" spans="1:29" x14ac:dyDescent="0.3">
      <c r="A2795">
        <v>4090</v>
      </c>
      <c r="B2795" t="s">
        <v>7237</v>
      </c>
      <c r="C2795" t="s">
        <v>17475</v>
      </c>
      <c r="D2795" t="s">
        <v>27665</v>
      </c>
      <c r="E2795" t="s">
        <v>2650</v>
      </c>
      <c r="F2795" s="10"/>
      <c r="G2795">
        <v>2017</v>
      </c>
      <c r="J2795">
        <v>0.25131642489284423</v>
      </c>
      <c r="L2795" t="s">
        <v>38522</v>
      </c>
      <c r="M2795">
        <v>28486594</v>
      </c>
      <c r="Q2795" s="10"/>
      <c r="R2795" s="11">
        <f t="shared" si="86"/>
        <v>0</v>
      </c>
      <c r="U2795" s="11">
        <f t="shared" si="87"/>
        <v>0</v>
      </c>
      <c r="Y2795" s="11">
        <f>IF(SUM(Tableau1[[#This Row],[Other access]:[Sci-hub access]])&gt;=1,1,0)</f>
        <v>0</v>
      </c>
      <c r="Z2795" s="12">
        <f>IF(OR(Tableau1[[#This Row],[Access R1 + S1+ T1 ]]&gt;=1,Tableau1[[#This Row],[Access V1 +W1 + X1]]&gt;=1),1,0)</f>
        <v>0</v>
      </c>
      <c r="AB2795" s="10" t="str">
        <f>Tableau1[[#This Row],[DOI]]</f>
        <v>doi: 10.1093/brain/awx101</v>
      </c>
      <c r="AC2795" s="13" t="str">
        <f>Tableau1[[#This Row],[Authors]]&amp;", "&amp;Tableau1[[#This Row],[Title]]&amp;" "&amp;Tableau1[[#This Row],[Journal]]&amp;". "&amp;Tableau1[[#This Row],[Year]]</f>
        <v>Lansdall CJ, Coyle-Gilchrist ITS, Jones PS, Vázquez Rodríguez P, Wilcox A, Wehmann E, Dick KM, Robbins TW, Rowe JB., Apathy and impulsivity in frontotemporal lobar degeneration syndromes. Brain. 2017</v>
      </c>
    </row>
    <row r="2796" spans="1:29" x14ac:dyDescent="0.3">
      <c r="A2796">
        <v>663</v>
      </c>
      <c r="B2796" t="s">
        <v>3926</v>
      </c>
      <c r="C2796" t="s">
        <v>14181</v>
      </c>
      <c r="D2796" t="s">
        <v>24346</v>
      </c>
      <c r="E2796" t="s">
        <v>2469</v>
      </c>
      <c r="F2796" s="10"/>
      <c r="G2796">
        <v>2018</v>
      </c>
      <c r="J2796">
        <v>0.25134287585032322</v>
      </c>
      <c r="L2796" t="s">
        <v>35156</v>
      </c>
      <c r="M2796">
        <v>29144846</v>
      </c>
      <c r="Q2796" s="10"/>
      <c r="R2796" s="11">
        <f t="shared" si="86"/>
        <v>0</v>
      </c>
      <c r="U2796" s="11">
        <f t="shared" si="87"/>
        <v>0</v>
      </c>
      <c r="Y2796" s="11">
        <f>IF(SUM(Tableau1[[#This Row],[Other access]:[Sci-hub access]])&gt;=1,1,0)</f>
        <v>0</v>
      </c>
      <c r="Z2796" s="12">
        <f>IF(OR(Tableau1[[#This Row],[Access R1 + S1+ T1 ]]&gt;=1,Tableau1[[#This Row],[Access V1 +W1 + X1]]&gt;=1),1,0)</f>
        <v>0</v>
      </c>
      <c r="AB2796" s="10" t="str">
        <f>Tableau1[[#This Row],[DOI]]</f>
        <v>doi: 10.1080/08820538.2017.1353828</v>
      </c>
      <c r="AC2796" s="13" t="str">
        <f>Tableau1[[#This Row],[Authors]]&amp;", "&amp;Tableau1[[#This Row],[Title]]&amp;" "&amp;Tableau1[[#This Row],[Journal]]&amp;". "&amp;Tableau1[[#This Row],[Year]]</f>
        <v>Rahman SI, Turalba A., Anticoagulation in Glaucoma Surgery. Semin Ophthalmol. 2018</v>
      </c>
    </row>
    <row r="2797" spans="1:29" x14ac:dyDescent="0.3">
      <c r="A2797">
        <v>6222</v>
      </c>
      <c r="B2797" t="s">
        <v>9183</v>
      </c>
      <c r="C2797" t="s">
        <v>19396</v>
      </c>
      <c r="D2797" t="s">
        <v>29614</v>
      </c>
      <c r="E2797" t="s">
        <v>2496</v>
      </c>
      <c r="F2797" s="10"/>
      <c r="G2797">
        <v>2017</v>
      </c>
      <c r="J2797">
        <v>0.25138897086827117</v>
      </c>
      <c r="L2797" t="s">
        <v>40592</v>
      </c>
      <c r="M2797">
        <v>28237149</v>
      </c>
      <c r="Q2797" s="10"/>
      <c r="R2797" s="11">
        <f t="shared" si="86"/>
        <v>0</v>
      </c>
      <c r="U2797" s="11">
        <f t="shared" si="87"/>
        <v>0</v>
      </c>
      <c r="Y2797" s="11">
        <f>IF(SUM(Tableau1[[#This Row],[Other access]:[Sci-hub access]])&gt;=1,1,0)</f>
        <v>0</v>
      </c>
      <c r="Z2797" s="12">
        <f>IF(OR(Tableau1[[#This Row],[Access R1 + S1+ T1 ]]&gt;=1,Tableau1[[#This Row],[Access V1 +W1 + X1]]&gt;=1),1,0)</f>
        <v>0</v>
      </c>
      <c r="AB2797" s="10" t="str">
        <f>Tableau1[[#This Row],[DOI]]</f>
        <v>doi: 10.1016/j.jcjo.2016.07.020</v>
      </c>
      <c r="AC2797" s="13" t="str">
        <f>Tableau1[[#This Row],[Authors]]&amp;", "&amp;Tableau1[[#This Row],[Title]]&amp;" "&amp;Tableau1[[#This Row],[Journal]]&amp;". "&amp;Tableau1[[#This Row],[Year]]</f>
        <v>Yesilirmak N, Lee WH, Gur Gungor S, Yaman Pinarci E, Akkoyun I, Yilmaz G., Enhanced depth imaging optical coherence tomography in patients with different phases of Behcet's panuveitis. Can J Ophthalmol. 2017</v>
      </c>
    </row>
    <row r="2798" spans="1:29" x14ac:dyDescent="0.3">
      <c r="A2798">
        <v>5675</v>
      </c>
      <c r="B2798" t="s">
        <v>8706</v>
      </c>
      <c r="C2798" t="s">
        <v>18926</v>
      </c>
      <c r="D2798" t="s">
        <v>29136</v>
      </c>
      <c r="E2798" t="s">
        <v>2443</v>
      </c>
      <c r="F2798" s="10"/>
      <c r="G2798">
        <v>2017</v>
      </c>
      <c r="J2798">
        <v>0.25148910165106664</v>
      </c>
      <c r="L2798" t="s">
        <v>40058</v>
      </c>
      <c r="M2798">
        <v>28297725</v>
      </c>
      <c r="Q2798" s="10"/>
      <c r="R2798" s="11">
        <f t="shared" si="86"/>
        <v>0</v>
      </c>
      <c r="U2798" s="11">
        <f t="shared" si="87"/>
        <v>0</v>
      </c>
      <c r="Y2798" s="11">
        <f>IF(SUM(Tableau1[[#This Row],[Other access]:[Sci-hub access]])&gt;=1,1,0)</f>
        <v>0</v>
      </c>
      <c r="Z2798" s="12">
        <f>IF(OR(Tableau1[[#This Row],[Access R1 + S1+ T1 ]]&gt;=1,Tableau1[[#This Row],[Access V1 +W1 + X1]]&gt;=1),1,0)</f>
        <v>0</v>
      </c>
      <c r="AB2798" s="10" t="str">
        <f>Tableau1[[#This Row],[DOI]]</f>
        <v>doi: 10.1167/iovs.16-21016</v>
      </c>
      <c r="AC2798" s="13" t="str">
        <f>Tableau1[[#This Row],[Authors]]&amp;", "&amp;Tableau1[[#This Row],[Title]]&amp;" "&amp;Tableau1[[#This Row],[Journal]]&amp;". "&amp;Tableau1[[#This Row],[Year]]</f>
        <v>Marangoni D, Yong Z, Kjellström S, Vijayasarathy C, A Sieving P, Bush RA., Rearing Light Intensity Affects Inner Retinal Pathology in a Mouse Model of X-Linked Retinoschisis but Does Not Alter Gene Therapy Outcome. Invest Ophthalmol Vis Sci. 2017</v>
      </c>
    </row>
    <row r="2799" spans="1:29" x14ac:dyDescent="0.3">
      <c r="A2799">
        <v>4015</v>
      </c>
      <c r="B2799" t="s">
        <v>7166</v>
      </c>
      <c r="C2799" t="s">
        <v>17403</v>
      </c>
      <c r="D2799" t="s">
        <v>27593</v>
      </c>
      <c r="E2799" t="s">
        <v>2443</v>
      </c>
      <c r="F2799" s="10"/>
      <c r="G2799">
        <v>2017</v>
      </c>
      <c r="J2799">
        <v>0.25149189282572215</v>
      </c>
      <c r="L2799" t="s">
        <v>38455</v>
      </c>
      <c r="M2799">
        <v>28494496</v>
      </c>
      <c r="Q2799" s="10"/>
      <c r="R2799" s="11">
        <f t="shared" si="86"/>
        <v>0</v>
      </c>
      <c r="U2799" s="11">
        <f t="shared" si="87"/>
        <v>0</v>
      </c>
      <c r="Y2799" s="11">
        <f>IF(SUM(Tableau1[[#This Row],[Other access]:[Sci-hub access]])&gt;=1,1,0)</f>
        <v>0</v>
      </c>
      <c r="Z2799" s="12">
        <f>IF(OR(Tableau1[[#This Row],[Access R1 + S1+ T1 ]]&gt;=1,Tableau1[[#This Row],[Access V1 +W1 + X1]]&gt;=1),1,0)</f>
        <v>0</v>
      </c>
      <c r="AB2799" s="10" t="str">
        <f>Tableau1[[#This Row],[DOI]]</f>
        <v>doi: 10.1167/iovs.17-21845</v>
      </c>
      <c r="AC2799" s="13" t="str">
        <f>Tableau1[[#This Row],[Authors]]&amp;", "&amp;Tableau1[[#This Row],[Title]]&amp;" "&amp;Tableau1[[#This Row],[Journal]]&amp;". "&amp;Tableau1[[#This Row],[Year]]</f>
        <v>Schmidtmann G, Ruiz T, Reynaud A, Spiegel DP, Laguë-Beauvais M, Hess RF, Farivar R., Sensitivity to Binocular Disparity is Reduced by Mild Traumatic Brain Injury. Invest Ophthalmol Vis Sci. 2017</v>
      </c>
    </row>
    <row r="2800" spans="1:29" x14ac:dyDescent="0.3">
      <c r="A2800">
        <v>1063</v>
      </c>
      <c r="B2800" t="s">
        <v>4325</v>
      </c>
      <c r="C2800" t="s">
        <v>14579</v>
      </c>
      <c r="D2800" t="s">
        <v>24746</v>
      </c>
      <c r="E2800" t="s">
        <v>2451</v>
      </c>
      <c r="F2800" s="10"/>
      <c r="G2800">
        <v>2017</v>
      </c>
      <c r="J2800">
        <v>0.25153621520210323</v>
      </c>
      <c r="L2800" t="s">
        <v>35551</v>
      </c>
      <c r="M2800">
        <v>29040284</v>
      </c>
      <c r="Q2800" s="10"/>
      <c r="R2800" s="11">
        <f t="shared" si="86"/>
        <v>0</v>
      </c>
      <c r="U2800" s="11">
        <f t="shared" si="87"/>
        <v>0</v>
      </c>
      <c r="Y2800" s="11">
        <f>IF(SUM(Tableau1[[#This Row],[Other access]:[Sci-hub access]])&gt;=1,1,0)</f>
        <v>0</v>
      </c>
      <c r="Z2800" s="12">
        <f>IF(OR(Tableau1[[#This Row],[Access R1 + S1+ T1 ]]&gt;=1,Tableau1[[#This Row],[Access V1 +W1 + X1]]&gt;=1),1,0)</f>
        <v>0</v>
      </c>
      <c r="AB2800" s="10" t="str">
        <f>Tableau1[[#This Row],[DOI]]</f>
        <v>doi: 10.1371/journal.pone.0185785</v>
      </c>
      <c r="AC2800" s="13" t="str">
        <f>Tableau1[[#This Row],[Authors]]&amp;", "&amp;Tableau1[[#This Row],[Title]]&amp;" "&amp;Tableau1[[#This Row],[Journal]]&amp;". "&amp;Tableau1[[#This Row],[Year]]</f>
        <v>Lee SY, Kim EK, Kim MS, Shin SH, Chang H, Jang SY, Kim HJ, Kim DK., The prevalence and clinical manifestation of hereditary thrombophilia in Korean patients with unprovoked venous thromboembolisms. PLoS One. 2017</v>
      </c>
    </row>
    <row r="2801" spans="1:29" x14ac:dyDescent="0.3">
      <c r="A2801">
        <v>8957</v>
      </c>
      <c r="B2801" t="s">
        <v>11577</v>
      </c>
      <c r="C2801" t="s">
        <v>21757</v>
      </c>
      <c r="D2801" t="s">
        <v>32018</v>
      </c>
      <c r="E2801" t="s">
        <v>2469</v>
      </c>
      <c r="F2801" s="10"/>
      <c r="G2801">
        <v>2017</v>
      </c>
      <c r="J2801">
        <v>0.25153657332246193</v>
      </c>
      <c r="L2801" t="s">
        <v>43284</v>
      </c>
      <c r="M2801">
        <v>27805464</v>
      </c>
      <c r="Q2801" s="10"/>
      <c r="R2801" s="11">
        <f t="shared" si="86"/>
        <v>0</v>
      </c>
      <c r="U2801" s="11">
        <f t="shared" si="87"/>
        <v>0</v>
      </c>
      <c r="Y2801" s="11">
        <f>IF(SUM(Tableau1[[#This Row],[Other access]:[Sci-hub access]])&gt;=1,1,0)</f>
        <v>0</v>
      </c>
      <c r="Z2801" s="12">
        <f>IF(OR(Tableau1[[#This Row],[Access R1 + S1+ T1 ]]&gt;=1,Tableau1[[#This Row],[Access V1 +W1 + X1]]&gt;=1),1,0)</f>
        <v>0</v>
      </c>
      <c r="AB2801" s="10" t="str">
        <f>Tableau1[[#This Row],[DOI]]</f>
        <v>doi: 10.1080/08820538.2016.1228402</v>
      </c>
      <c r="AC2801" s="13" t="str">
        <f>Tableau1[[#This Row],[Authors]]&amp;", "&amp;Tableau1[[#This Row],[Title]]&amp;" "&amp;Tableau1[[#This Row],[Journal]]&amp;". "&amp;Tableau1[[#This Row],[Year]]</f>
        <v>Grotting LA, Papaliodis GN., A Review of the Course and Treatment of Non-Infectious Uveitis during Pregnancy. Semin Ophthalmol. 2017</v>
      </c>
    </row>
    <row r="2802" spans="1:29" x14ac:dyDescent="0.3">
      <c r="A2802">
        <v>1796</v>
      </c>
      <c r="B2802" t="s">
        <v>5043</v>
      </c>
      <c r="C2802" t="s">
        <v>15290</v>
      </c>
      <c r="D2802" t="s">
        <v>25465</v>
      </c>
      <c r="E2802" t="s">
        <v>2443</v>
      </c>
      <c r="F2802" s="10"/>
      <c r="G2802">
        <v>2017</v>
      </c>
      <c r="J2802">
        <v>0.25158494679287691</v>
      </c>
      <c r="L2802" t="s">
        <v>36270</v>
      </c>
      <c r="M2802">
        <v>28873135</v>
      </c>
      <c r="Q2802" s="10"/>
      <c r="R2802" s="11">
        <f t="shared" si="86"/>
        <v>0</v>
      </c>
      <c r="U2802" s="11">
        <f t="shared" si="87"/>
        <v>0</v>
      </c>
      <c r="Y2802" s="11">
        <f>IF(SUM(Tableau1[[#This Row],[Other access]:[Sci-hub access]])&gt;=1,1,0)</f>
        <v>0</v>
      </c>
      <c r="Z2802" s="12">
        <f>IF(OR(Tableau1[[#This Row],[Access R1 + S1+ T1 ]]&gt;=1,Tableau1[[#This Row],[Access V1 +W1 + X1]]&gt;=1),1,0)</f>
        <v>0</v>
      </c>
      <c r="AB2802" s="10" t="str">
        <f>Tableau1[[#This Row],[DOI]]</f>
        <v>doi: 10.1167/iovs.17-21868</v>
      </c>
      <c r="AC2802" s="13" t="str">
        <f>Tableau1[[#This Row],[Authors]]&amp;", "&amp;Tableau1[[#This Row],[Title]]&amp;" "&amp;Tableau1[[#This Row],[Journal]]&amp;". "&amp;Tableau1[[#This Row],[Year]]</f>
        <v>Litts KM, Cooper RF, Duncan JL, Carroll J., Photoreceptor-Based Biomarkers in AOSLO Retinal Imaging. Invest Ophthalmol Vis Sci. 2017</v>
      </c>
    </row>
    <row r="2803" spans="1:29" ht="28.8" x14ac:dyDescent="0.3">
      <c r="A2803">
        <v>5291</v>
      </c>
      <c r="B2803" t="s">
        <v>578</v>
      </c>
      <c r="C2803" t="s">
        <v>579</v>
      </c>
      <c r="D2803" t="s">
        <v>580</v>
      </c>
      <c r="E2803" t="s">
        <v>2890</v>
      </c>
      <c r="F2803" s="10"/>
      <c r="G2803">
        <v>2017</v>
      </c>
      <c r="J2803">
        <v>0.25177593723307756</v>
      </c>
      <c r="L2803" t="s">
        <v>39686</v>
      </c>
      <c r="M2803">
        <v>28351345</v>
      </c>
      <c r="Q2803" s="10"/>
      <c r="R2803" s="11">
        <f t="shared" si="86"/>
        <v>0</v>
      </c>
      <c r="U2803" s="11">
        <f t="shared" si="87"/>
        <v>0</v>
      </c>
      <c r="Y2803" s="11">
        <f>IF(SUM(Tableau1[[#This Row],[Other access]:[Sci-hub access]])&gt;=1,1,0)</f>
        <v>0</v>
      </c>
      <c r="Z2803" s="12">
        <f>IF(OR(Tableau1[[#This Row],[Access R1 + S1+ T1 ]]&gt;=1,Tableau1[[#This Row],[Access V1 +W1 + X1]]&gt;=1),1,0)</f>
        <v>0</v>
      </c>
      <c r="AB2803" s="10" t="str">
        <f>Tableau1[[#This Row],[DOI]]</f>
        <v>doi: 10.1186/s12866-017-0982-x</v>
      </c>
      <c r="AC2803" s="13" t="str">
        <f>Tableau1[[#This Row],[Authors]]&amp;", "&amp;Tableau1[[#This Row],[Title]]&amp;" "&amp;Tableau1[[#This Row],[Journal]]&amp;". "&amp;Tableau1[[#This Row],[Year]]</f>
        <v>Bojang E, Jafali J, Perreten V, Hart J, Harding-Esch EM, Sillah A, Mabey DC, Holland MJ, Bailey RL, Roca A, Burr SE., Short-term increase in prevalence of nasopharyngeal carriage of macrolide-resistant Staphylococcus aureus following mass drug administration with azithromycin for trachoma control. BMC Microbiol. 2017</v>
      </c>
    </row>
    <row r="2804" spans="1:29" x14ac:dyDescent="0.3">
      <c r="A2804">
        <v>3443</v>
      </c>
      <c r="B2804" t="s">
        <v>6618</v>
      </c>
      <c r="C2804" t="s">
        <v>16861</v>
      </c>
      <c r="D2804" t="s">
        <v>27042</v>
      </c>
      <c r="E2804" t="s">
        <v>2524</v>
      </c>
      <c r="F2804" s="10"/>
      <c r="G2804">
        <v>2017</v>
      </c>
      <c r="J2804">
        <v>0.2518223534014129</v>
      </c>
      <c r="L2804" t="s">
        <v>37892</v>
      </c>
      <c r="M2804">
        <v>28586499</v>
      </c>
      <c r="Q2804" s="10"/>
      <c r="R2804" s="11">
        <f t="shared" si="86"/>
        <v>0</v>
      </c>
      <c r="U2804" s="11">
        <f t="shared" si="87"/>
        <v>0</v>
      </c>
      <c r="Y2804" s="11">
        <f>IF(SUM(Tableau1[[#This Row],[Other access]:[Sci-hub access]])&gt;=1,1,0)</f>
        <v>0</v>
      </c>
      <c r="Z2804" s="12">
        <f>IF(OR(Tableau1[[#This Row],[Access R1 + S1+ T1 ]]&gt;=1,Tableau1[[#This Row],[Access V1 +W1 + X1]]&gt;=1),1,0)</f>
        <v>0</v>
      </c>
      <c r="AB2804" s="10" t="str">
        <f>Tableau1[[#This Row],[DOI]]</f>
        <v>doi: 10.3928/1081597X-20170329-01</v>
      </c>
      <c r="AC2804" s="13" t="str">
        <f>Tableau1[[#This Row],[Authors]]&amp;", "&amp;Tableau1[[#This Row],[Title]]&amp;" "&amp;Tableau1[[#This Row],[Journal]]&amp;". "&amp;Tableau1[[#This Row],[Year]]</f>
        <v>Bellucci R, Curatolo MC., A New Extended Depth of Focus Intraocular Lens Based on Spherical Aberration. J Refract Surg. 2017</v>
      </c>
    </row>
    <row r="2805" spans="1:29" x14ac:dyDescent="0.3">
      <c r="A2805">
        <v>8101</v>
      </c>
      <c r="B2805" t="s">
        <v>1579</v>
      </c>
      <c r="C2805" t="s">
        <v>1580</v>
      </c>
      <c r="D2805" t="s">
        <v>1581</v>
      </c>
      <c r="E2805" t="s">
        <v>2588</v>
      </c>
      <c r="F2805" s="10"/>
      <c r="G2805">
        <v>2017</v>
      </c>
      <c r="J2805">
        <v>0.25204549095639461</v>
      </c>
      <c r="L2805" t="s">
        <v>42448</v>
      </c>
      <c r="M2805">
        <v>27997917</v>
      </c>
      <c r="Q2805" s="10"/>
      <c r="R2805" s="11">
        <f t="shared" si="86"/>
        <v>0</v>
      </c>
      <c r="U2805" s="11">
        <f t="shared" si="87"/>
        <v>0</v>
      </c>
      <c r="Y2805" s="11">
        <f>IF(SUM(Tableau1[[#This Row],[Other access]:[Sci-hub access]])&gt;=1,1,0)</f>
        <v>0</v>
      </c>
      <c r="Z2805" s="12">
        <f>IF(OR(Tableau1[[#This Row],[Access R1 + S1+ T1 ]]&gt;=1,Tableau1[[#This Row],[Access V1 +W1 + X1]]&gt;=1),1,0)</f>
        <v>0</v>
      </c>
      <c r="AB2805" s="10" t="str">
        <f>Tableau1[[#This Row],[DOI]]</f>
        <v>doi: 10.1159/000454765</v>
      </c>
      <c r="AC2805" s="13" t="str">
        <f>Tableau1[[#This Row],[Authors]]&amp;", "&amp;Tableau1[[#This Row],[Title]]&amp;" "&amp;Tableau1[[#This Row],[Journal]]&amp;". "&amp;Tableau1[[#This Row],[Year]]</f>
        <v>Pars K, Pul R, Schwenkenbecher P, Sühs KW, Wurster U, Witte T, Bronzlik P, Stangel M, Skripuletz T., Cerebrospinal Fluid Findings in Neurological Diseases Associated with Sjögren's Syndrome. Eur Neurol. 2017</v>
      </c>
    </row>
    <row r="2806" spans="1:29" x14ac:dyDescent="0.3">
      <c r="A2806">
        <v>1674</v>
      </c>
      <c r="B2806" t="s">
        <v>4926</v>
      </c>
      <c r="C2806" t="s">
        <v>15175</v>
      </c>
      <c r="D2806" t="s">
        <v>25347</v>
      </c>
      <c r="E2806" t="s">
        <v>2443</v>
      </c>
      <c r="F2806" s="10"/>
      <c r="G2806">
        <v>2017</v>
      </c>
      <c r="J2806">
        <v>0.25221049046173982</v>
      </c>
      <c r="L2806" t="s">
        <v>36153</v>
      </c>
      <c r="M2806">
        <v>28903152</v>
      </c>
      <c r="Q2806" s="10"/>
      <c r="R2806" s="11">
        <f t="shared" si="86"/>
        <v>0</v>
      </c>
      <c r="U2806" s="11">
        <f t="shared" si="87"/>
        <v>0</v>
      </c>
      <c r="Y2806" s="11">
        <f>IF(SUM(Tableau1[[#This Row],[Other access]:[Sci-hub access]])&gt;=1,1,0)</f>
        <v>0</v>
      </c>
      <c r="Z2806" s="12">
        <f>IF(OR(Tableau1[[#This Row],[Access R1 + S1+ T1 ]]&gt;=1,Tableau1[[#This Row],[Access V1 +W1 + X1]]&gt;=1),1,0)</f>
        <v>0</v>
      </c>
      <c r="AB2806" s="10" t="str">
        <f>Tableau1[[#This Row],[DOI]]</f>
        <v>doi: 10.1167/iovs.17-22115</v>
      </c>
      <c r="AC2806" s="13" t="str">
        <f>Tableau1[[#This Row],[Authors]]&amp;", "&amp;Tableau1[[#This Row],[Title]]&amp;" "&amp;Tableau1[[#This Row],[Journal]]&amp;". "&amp;Tableau1[[#This Row],[Year]]</f>
        <v>Chen P, Cai X, Yang Y, Chen Z, Qiu J, Yu N, Tang M, Wang Q, Ge J, Yu K, Zhuang J., Nuclear Respiratory Factor-1 (NRF-1) Regulates Transcription of the CXC Receptor 4 (CXCR4) in the Rat Retina. Invest Ophthalmol Vis Sci. 2017</v>
      </c>
    </row>
    <row r="2807" spans="1:29" x14ac:dyDescent="0.3">
      <c r="A2807">
        <v>3484</v>
      </c>
      <c r="B2807" t="s">
        <v>6658</v>
      </c>
      <c r="C2807" t="s">
        <v>16900</v>
      </c>
      <c r="D2807" t="s">
        <v>27082</v>
      </c>
      <c r="E2807" t="s">
        <v>2985</v>
      </c>
      <c r="F2807" s="10"/>
      <c r="G2807">
        <v>2017</v>
      </c>
      <c r="J2807">
        <v>0.25223765146277521</v>
      </c>
      <c r="L2807" t="s">
        <v>37932</v>
      </c>
      <c r="M2807">
        <v>28577553</v>
      </c>
      <c r="Q2807" s="10"/>
      <c r="R2807" s="11">
        <f t="shared" si="86"/>
        <v>0</v>
      </c>
      <c r="U2807" s="11">
        <f t="shared" si="87"/>
        <v>0</v>
      </c>
      <c r="Y2807" s="11">
        <f>IF(SUM(Tableau1[[#This Row],[Other access]:[Sci-hub access]])&gt;=1,1,0)</f>
        <v>0</v>
      </c>
      <c r="Z2807" s="12">
        <f>IF(OR(Tableau1[[#This Row],[Access R1 + S1+ T1 ]]&gt;=1,Tableau1[[#This Row],[Access V1 +W1 + X1]]&gt;=1),1,0)</f>
        <v>0</v>
      </c>
      <c r="AB2807" s="10" t="str">
        <f>Tableau1[[#This Row],[DOI]]</f>
        <v>doi: 10.1186/s12917-017-1059-7</v>
      </c>
      <c r="AC2807" s="13" t="str">
        <f>Tableau1[[#This Row],[Authors]]&amp;", "&amp;Tableau1[[#This Row],[Title]]&amp;" "&amp;Tableau1[[#This Row],[Journal]]&amp;". "&amp;Tableau1[[#This Row],[Year]]</f>
        <v>Johansson MK, Jäderkvist Fegraeus K, Lindgren G, Ekesten B., The refractive state of the eye in Icelandic horses with the Silver mutation. BMC Vet Res. 2017</v>
      </c>
    </row>
    <row r="2808" spans="1:29" x14ac:dyDescent="0.3">
      <c r="A2808">
        <v>6781</v>
      </c>
      <c r="B2808" t="s">
        <v>9663</v>
      </c>
      <c r="C2808" t="s">
        <v>19868</v>
      </c>
      <c r="D2808" t="s">
        <v>30097</v>
      </c>
      <c r="E2808" t="s">
        <v>2487</v>
      </c>
      <c r="F2808" s="10"/>
      <c r="G2808">
        <v>2017</v>
      </c>
      <c r="J2808">
        <v>0.25228825301994762</v>
      </c>
      <c r="L2808" t="s">
        <v>41141</v>
      </c>
      <c r="M2808">
        <v>28163201</v>
      </c>
      <c r="Q2808" s="10"/>
      <c r="R2808" s="11">
        <f t="shared" si="86"/>
        <v>0</v>
      </c>
      <c r="U2808" s="11">
        <f t="shared" si="87"/>
        <v>0</v>
      </c>
      <c r="Y2808" s="11">
        <f>IF(SUM(Tableau1[[#This Row],[Other access]:[Sci-hub access]])&gt;=1,1,0)</f>
        <v>0</v>
      </c>
      <c r="Z2808" s="12">
        <f>IF(OR(Tableau1[[#This Row],[Access R1 + S1+ T1 ]]&gt;=1,Tableau1[[#This Row],[Access V1 +W1 + X1]]&gt;=1),1,0)</f>
        <v>0</v>
      </c>
      <c r="AB2808" s="10" t="str">
        <f>Tableau1[[#This Row],[DOI]]</f>
        <v>doi: 10.1016/j.aanat.2017.01.003</v>
      </c>
      <c r="AC2808" s="13" t="str">
        <f>Tableau1[[#This Row],[Authors]]&amp;", "&amp;Tableau1[[#This Row],[Title]]&amp;" "&amp;Tableau1[[#This Row],[Journal]]&amp;". "&amp;Tableau1[[#This Row],[Year]]</f>
        <v>Nass N, Trau S, Paulsen F, Kaiser D, Kalinski T, Sel S., The receptor for advanced glycation end products RAGE is involved in corneal healing. Ann Anat. 2017</v>
      </c>
    </row>
    <row r="2809" spans="1:29" ht="28.8" x14ac:dyDescent="0.3">
      <c r="A2809">
        <v>7009</v>
      </c>
      <c r="B2809" t="s">
        <v>9865</v>
      </c>
      <c r="C2809" t="s">
        <v>20068</v>
      </c>
      <c r="D2809" t="s">
        <v>30299</v>
      </c>
      <c r="E2809" t="s">
        <v>2767</v>
      </c>
      <c r="F2809" s="10"/>
      <c r="G2809">
        <v>2017</v>
      </c>
      <c r="J2809">
        <v>0.25228868043364472</v>
      </c>
      <c r="L2809" t="s">
        <v>41367</v>
      </c>
      <c r="M2809">
        <v>28137477</v>
      </c>
      <c r="Q2809" s="10"/>
      <c r="R2809" s="11">
        <f t="shared" si="86"/>
        <v>0</v>
      </c>
      <c r="U2809" s="11">
        <f t="shared" si="87"/>
        <v>0</v>
      </c>
      <c r="Y2809" s="11">
        <f>IF(SUM(Tableau1[[#This Row],[Other access]:[Sci-hub access]])&gt;=1,1,0)</f>
        <v>0</v>
      </c>
      <c r="Z2809" s="12">
        <f>IF(OR(Tableau1[[#This Row],[Access R1 + S1+ T1 ]]&gt;=1,Tableau1[[#This Row],[Access V1 +W1 + X1]]&gt;=1),1,0)</f>
        <v>0</v>
      </c>
      <c r="AB2809" s="10" t="str">
        <f>Tableau1[[#This Row],[DOI]]</f>
        <v>doi: 10.1016/j.autrev.2017.01.003</v>
      </c>
      <c r="AC2809" s="13" t="str">
        <f>Tableau1[[#This Row],[Authors]]&amp;", "&amp;Tableau1[[#This Row],[Title]]&amp;" "&amp;Tableau1[[#This Row],[Journal]]&amp;". "&amp;Tableau1[[#This Row],[Year]]</f>
        <v>Wakefield D, McCluskey P, Wildner G, Thurau S, Carr G, Chee SP, Forrester J, Dick A, Hudson B, Lightman S, Smith J, Tugal-Tutkun I; pre-treatment assessment Review panel.., Inflammatory eye disease: Pre-treatment assessment of patients prior to commencing immunosuppressive and biologic therapy: Recommendations from an expert committee. Autoimmun Rev. 2017</v>
      </c>
    </row>
    <row r="2810" spans="1:29" x14ac:dyDescent="0.3">
      <c r="A2810">
        <v>10628</v>
      </c>
      <c r="B2810" t="s">
        <v>13097</v>
      </c>
      <c r="C2810" t="s">
        <v>23262</v>
      </c>
      <c r="D2810" t="s">
        <v>33550</v>
      </c>
      <c r="E2810" t="s">
        <v>2457</v>
      </c>
      <c r="F2810" s="10"/>
      <c r="G2810">
        <v>2017</v>
      </c>
      <c r="J2810">
        <v>0.25236146434263429</v>
      </c>
      <c r="L2810" t="s">
        <v>44876</v>
      </c>
      <c r="M2810">
        <v>27152698</v>
      </c>
      <c r="Q2810" s="10"/>
      <c r="R2810" s="11">
        <f t="shared" si="86"/>
        <v>0</v>
      </c>
      <c r="U2810" s="11">
        <f t="shared" si="87"/>
        <v>0</v>
      </c>
      <c r="Y2810" s="11">
        <f>IF(SUM(Tableau1[[#This Row],[Other access]:[Sci-hub access]])&gt;=1,1,0)</f>
        <v>0</v>
      </c>
      <c r="Z2810" s="12">
        <f>IF(OR(Tableau1[[#This Row],[Access R1 + S1+ T1 ]]&gt;=1,Tableau1[[#This Row],[Access V1 +W1 + X1]]&gt;=1),1,0)</f>
        <v>0</v>
      </c>
      <c r="AB2810" s="10" t="str">
        <f>Tableau1[[#This Row],[DOI]]</f>
        <v>doi: 10.1097/ICB.0000000000000323</v>
      </c>
      <c r="AC2810" s="13" t="str">
        <f>Tableau1[[#This Row],[Authors]]&amp;", "&amp;Tableau1[[#This Row],[Title]]&amp;" "&amp;Tableau1[[#This Row],[Journal]]&amp;". "&amp;Tableau1[[#This Row],[Year]]</f>
        <v>Mammo Z, Almeida DR, Cunningham MA, Chin EK, Mahajan VB., ACANTHAMOEBA ENDOPHTHALMITIS AFTER RECURRENT KERATITIS AND NODULAR SCLERITIS. Retin Cases Brief Rep. 2017</v>
      </c>
    </row>
    <row r="2811" spans="1:29" x14ac:dyDescent="0.3">
      <c r="A2811">
        <v>400</v>
      </c>
      <c r="B2811" t="s">
        <v>3663</v>
      </c>
      <c r="C2811" t="s">
        <v>13923</v>
      </c>
      <c r="D2811" t="s">
        <v>24083</v>
      </c>
      <c r="E2811" t="s">
        <v>2524</v>
      </c>
      <c r="F2811" s="10"/>
      <c r="G2811">
        <v>2017</v>
      </c>
      <c r="J2811">
        <v>0.25249843951137052</v>
      </c>
      <c r="L2811" t="s">
        <v>34906</v>
      </c>
      <c r="M2811">
        <v>29227515</v>
      </c>
      <c r="Q2811" s="10"/>
      <c r="R2811" s="11">
        <f t="shared" si="86"/>
        <v>0</v>
      </c>
      <c r="U2811" s="11">
        <f t="shared" si="87"/>
        <v>0</v>
      </c>
      <c r="Y2811" s="11">
        <f>IF(SUM(Tableau1[[#This Row],[Other access]:[Sci-hub access]])&gt;=1,1,0)</f>
        <v>0</v>
      </c>
      <c r="Z2811" s="12">
        <f>IF(OR(Tableau1[[#This Row],[Access R1 + S1+ T1 ]]&gt;=1,Tableau1[[#This Row],[Access V1 +W1 + X1]]&gt;=1),1,0)</f>
        <v>0</v>
      </c>
      <c r="AB2811" s="10" t="str">
        <f>Tableau1[[#This Row],[DOI]]</f>
        <v>doi: 10.3928/1081597X-20171004-05</v>
      </c>
      <c r="AC2811" s="13" t="str">
        <f>Tableau1[[#This Row],[Authors]]&amp;", "&amp;Tableau1[[#This Row],[Title]]&amp;" "&amp;Tableau1[[#This Row],[Journal]]&amp;". "&amp;Tableau1[[#This Row],[Year]]</f>
        <v>Carriazo C, Cosentino MJ., A Novel Corneal Remodeling Technique for the Management of Keratoconus. J Refract Surg. 2017</v>
      </c>
    </row>
    <row r="2812" spans="1:29" x14ac:dyDescent="0.3">
      <c r="A2812">
        <v>7867</v>
      </c>
      <c r="B2812" t="s">
        <v>10617</v>
      </c>
      <c r="C2812" t="s">
        <v>20814</v>
      </c>
      <c r="D2812" t="s">
        <v>31055</v>
      </c>
      <c r="E2812" t="s">
        <v>2791</v>
      </c>
      <c r="F2812" s="10"/>
      <c r="G2812">
        <v>2017</v>
      </c>
      <c r="J2812">
        <v>0.25289738108440518</v>
      </c>
      <c r="L2812" t="s">
        <v>42216</v>
      </c>
      <c r="M2812">
        <v>28040496</v>
      </c>
      <c r="Q2812" s="10"/>
      <c r="R2812" s="11">
        <f t="shared" si="86"/>
        <v>0</v>
      </c>
      <c r="U2812" s="11">
        <f t="shared" si="87"/>
        <v>0</v>
      </c>
      <c r="Y2812" s="11">
        <f>IF(SUM(Tableau1[[#This Row],[Other access]:[Sci-hub access]])&gt;=1,1,0)</f>
        <v>0</v>
      </c>
      <c r="Z2812" s="12">
        <f>IF(OR(Tableau1[[#This Row],[Access R1 + S1+ T1 ]]&gt;=1,Tableau1[[#This Row],[Access V1 +W1 + X1]]&gt;=1),1,0)</f>
        <v>0</v>
      </c>
      <c r="AB2812" s="10" t="str">
        <f>Tableau1[[#This Row],[DOI]]</f>
        <v>doi: 10.1016/j.optom.2016.11.001</v>
      </c>
      <c r="AC2812" s="13" t="str">
        <f>Tableau1[[#This Row],[Authors]]&amp;", "&amp;Tableau1[[#This Row],[Title]]&amp;" "&amp;Tableau1[[#This Row],[Journal]]&amp;". "&amp;Tableau1[[#This Row],[Year]]</f>
        <v>García-López V, García-López C, de Juan V, Martin R., Analysis of cataract surgery induced astigmatism: Two polar methods comparison. J Optom. 2017</v>
      </c>
    </row>
    <row r="2813" spans="1:29" x14ac:dyDescent="0.3">
      <c r="A2813">
        <v>6900</v>
      </c>
      <c r="B2813" t="s">
        <v>9772</v>
      </c>
      <c r="C2813" t="s">
        <v>19975</v>
      </c>
      <c r="D2813" t="s">
        <v>30206</v>
      </c>
      <c r="E2813" t="s">
        <v>2489</v>
      </c>
      <c r="F2813" s="10"/>
      <c r="G2813">
        <v>2017</v>
      </c>
      <c r="J2813">
        <v>0.25297998839379421</v>
      </c>
      <c r="L2813" t="s">
        <v>41259</v>
      </c>
      <c r="M2813">
        <v>28148925</v>
      </c>
      <c r="Q2813" s="10"/>
      <c r="R2813" s="11">
        <f t="shared" si="86"/>
        <v>0</v>
      </c>
      <c r="U2813" s="11">
        <f t="shared" si="87"/>
        <v>0</v>
      </c>
      <c r="Y2813" s="11">
        <f>IF(SUM(Tableau1[[#This Row],[Other access]:[Sci-hub access]])&gt;=1,1,0)</f>
        <v>0</v>
      </c>
      <c r="Z2813" s="12">
        <f>IF(OR(Tableau1[[#This Row],[Access R1 + S1+ T1 ]]&gt;=1,Tableau1[[#This Row],[Access V1 +W1 + X1]]&gt;=1),1,0)</f>
        <v>0</v>
      </c>
      <c r="AB2813" s="10" t="str">
        <f>Tableau1[[#This Row],[DOI]]</f>
        <v>doi: 10.1038/jhg.2017.11</v>
      </c>
      <c r="AC2813" s="13" t="str">
        <f>Tableau1[[#This Row],[Authors]]&amp;", "&amp;Tableau1[[#This Row],[Title]]&amp;" "&amp;Tableau1[[#This Row],[Journal]]&amp;". "&amp;Tableau1[[#This Row],[Year]]</f>
        <v>Inui T, Anzai M, Takezawa Y, Endo W, Kakisaka Y, Kikuchi A, Onuma A, Kure S, Nishino I, Ohba C, Saitsu H, Matsumoto N, Haginoya K., A novel mutation in the proteolytic domain of LONP1 causes atypical CODAS syndrome. J Hum Genet. 2017</v>
      </c>
    </row>
    <row r="2814" spans="1:29" x14ac:dyDescent="0.3">
      <c r="A2814">
        <v>11057</v>
      </c>
      <c r="B2814" t="s">
        <v>13478</v>
      </c>
      <c r="C2814" t="s">
        <v>23640</v>
      </c>
      <c r="D2814" t="s">
        <v>33932</v>
      </c>
      <c r="E2814" t="s">
        <v>2447</v>
      </c>
      <c r="F2814" s="10"/>
      <c r="G2814">
        <v>2017</v>
      </c>
      <c r="J2814">
        <v>0.25298648536059853</v>
      </c>
      <c r="L2814" t="s">
        <v>45298</v>
      </c>
      <c r="M2814">
        <v>26176192</v>
      </c>
      <c r="Q2814" s="10"/>
      <c r="R2814" s="11">
        <f t="shared" si="86"/>
        <v>0</v>
      </c>
      <c r="U2814" s="11">
        <f t="shared" si="87"/>
        <v>0</v>
      </c>
      <c r="Y2814" s="11">
        <f>IF(SUM(Tableau1[[#This Row],[Other access]:[Sci-hub access]])&gt;=1,1,0)</f>
        <v>0</v>
      </c>
      <c r="Z2814" s="12">
        <f>IF(OR(Tableau1[[#This Row],[Access R1 + S1+ T1 ]]&gt;=1,Tableau1[[#This Row],[Access V1 +W1 + X1]]&gt;=1),1,0)</f>
        <v>0</v>
      </c>
      <c r="AB2814" s="10" t="str">
        <f>Tableau1[[#This Row],[DOI]]</f>
        <v>doi: 10.1097/IOP.0000000000000528</v>
      </c>
      <c r="AC2814" s="13" t="str">
        <f>Tableau1[[#This Row],[Authors]]&amp;", "&amp;Tableau1[[#This Row],[Title]]&amp;" "&amp;Tableau1[[#This Row],[Journal]]&amp;". "&amp;Tableau1[[#This Row],[Year]]</f>
        <v>Sun MT, Wu W, Yan W, Tu Y, Selva D., Endoscopic Endonasal-Assisted Resection of Orbital Schwannoma. Ophthal Plast Reconstr Surg. 2017</v>
      </c>
    </row>
    <row r="2815" spans="1:29" ht="28.8" x14ac:dyDescent="0.3">
      <c r="A2815">
        <v>9324</v>
      </c>
      <c r="B2815" t="s">
        <v>11902</v>
      </c>
      <c r="C2815" t="s">
        <v>22079</v>
      </c>
      <c r="D2815" t="s">
        <v>32346</v>
      </c>
      <c r="E2815" t="s">
        <v>2448</v>
      </c>
      <c r="F2815" s="10"/>
      <c r="G2815">
        <v>2017</v>
      </c>
      <c r="J2815">
        <v>0.25304500939184293</v>
      </c>
      <c r="L2815" t="s">
        <v>43620</v>
      </c>
      <c r="M2815">
        <v>27743158</v>
      </c>
      <c r="Q2815" s="10"/>
      <c r="R2815" s="11">
        <f t="shared" si="86"/>
        <v>0</v>
      </c>
      <c r="U2815" s="11">
        <f t="shared" si="87"/>
        <v>0</v>
      </c>
      <c r="Y2815" s="11">
        <f>IF(SUM(Tableau1[[#This Row],[Other access]:[Sci-hub access]])&gt;=1,1,0)</f>
        <v>0</v>
      </c>
      <c r="Z2815" s="12">
        <f>IF(OR(Tableau1[[#This Row],[Access R1 + S1+ T1 ]]&gt;=1,Tableau1[[#This Row],[Access V1 +W1 + X1]]&gt;=1),1,0)</f>
        <v>0</v>
      </c>
      <c r="AB2815" s="10" t="str">
        <f>Tableau1[[#This Row],[DOI]]</f>
        <v>doi: 10.1007/s00417-016-3503-y</v>
      </c>
      <c r="AC2815" s="13" t="str">
        <f>Tableau1[[#This Row],[Authors]]&amp;", "&amp;Tableau1[[#This Row],[Title]]&amp;" "&amp;Tableau1[[#This Row],[Journal]]&amp;". "&amp;Tableau1[[#This Row],[Year]]</f>
        <v>Caglar Ç, Gul A, Batur M, Yasar T., Comparison of Heidelberg Retina Tomograph-3 glaucoma probability score and Moorfields regression analysis of optic nerve head in glaucoma patients and healthy individuals. Graefes Arch Clin Exp Ophthalmol. 2017</v>
      </c>
    </row>
    <row r="2816" spans="1:29" ht="28.8" x14ac:dyDescent="0.3">
      <c r="A2816">
        <v>819</v>
      </c>
      <c r="B2816" t="s">
        <v>4082</v>
      </c>
      <c r="C2816" t="s">
        <v>14336</v>
      </c>
      <c r="D2816" t="s">
        <v>24502</v>
      </c>
      <c r="E2816" t="s">
        <v>2443</v>
      </c>
      <c r="F2816" s="10"/>
      <c r="G2816">
        <v>2017</v>
      </c>
      <c r="J2816">
        <v>0.25307824401694579</v>
      </c>
      <c r="L2816" t="s">
        <v>35312</v>
      </c>
      <c r="M2816">
        <v>29098296</v>
      </c>
      <c r="Q2816" s="10"/>
      <c r="R2816" s="11">
        <f t="shared" si="86"/>
        <v>0</v>
      </c>
      <c r="U2816" s="11">
        <f t="shared" si="87"/>
        <v>0</v>
      </c>
      <c r="Y2816" s="11">
        <f>IF(SUM(Tableau1[[#This Row],[Other access]:[Sci-hub access]])&gt;=1,1,0)</f>
        <v>0</v>
      </c>
      <c r="Z2816" s="12">
        <f>IF(OR(Tableau1[[#This Row],[Access R1 + S1+ T1 ]]&gt;=1,Tableau1[[#This Row],[Access V1 +W1 + X1]]&gt;=1),1,0)</f>
        <v>0</v>
      </c>
      <c r="AB2816" s="10" t="str">
        <f>Tableau1[[#This Row],[DOI]]</f>
        <v>doi: 10.1167/iovs.17-22071</v>
      </c>
      <c r="AC2816" s="13" t="str">
        <f>Tableau1[[#This Row],[Authors]]&amp;", "&amp;Tableau1[[#This Row],[Title]]&amp;" "&amp;Tableau1[[#This Row],[Journal]]&amp;". "&amp;Tableau1[[#This Row],[Year]]</f>
        <v>Basova LV, Tang X, Umasume T, Gromova A, Zyrianova T, Shmushkovich T, Wolfson A, Hawley D, Zoukhri D, Shestopalov VI, Makarenkova HP., Manipulation of Panx1 Activity Increases the Engraftment of Transplanted Lacrimal Gland Epithelial Progenitor Cells. Invest Ophthalmol Vis Sci. 2017</v>
      </c>
    </row>
    <row r="2817" spans="1:29" x14ac:dyDescent="0.3">
      <c r="A2817">
        <v>7530</v>
      </c>
      <c r="B2817" t="s">
        <v>10328</v>
      </c>
      <c r="C2817" t="s">
        <v>20528</v>
      </c>
      <c r="D2817" t="s">
        <v>30763</v>
      </c>
      <c r="E2817" t="s">
        <v>2486</v>
      </c>
      <c r="F2817" s="10"/>
      <c r="G2817">
        <v>2017</v>
      </c>
      <c r="J2817">
        <v>0.25315582928404179</v>
      </c>
      <c r="L2817" t="s">
        <v>41885</v>
      </c>
      <c r="M2817">
        <v>28084042</v>
      </c>
      <c r="Q2817" s="10"/>
      <c r="R2817" s="11">
        <f t="shared" si="86"/>
        <v>0</v>
      </c>
      <c r="U2817" s="11">
        <f t="shared" si="87"/>
        <v>0</v>
      </c>
      <c r="Y2817" s="11">
        <f>IF(SUM(Tableau1[[#This Row],[Other access]:[Sci-hub access]])&gt;=1,1,0)</f>
        <v>0</v>
      </c>
      <c r="Z2817" s="12">
        <f>IF(OR(Tableau1[[#This Row],[Access R1 + S1+ T1 ]]&gt;=1,Tableau1[[#This Row],[Access V1 +W1 + X1]]&gt;=1),1,0)</f>
        <v>0</v>
      </c>
      <c r="AB2817" s="10" t="str">
        <f>Tableau1[[#This Row],[DOI]]</f>
        <v>doi: 10.1111/aos.13338</v>
      </c>
      <c r="AC2817" s="13" t="str">
        <f>Tableau1[[#This Row],[Authors]]&amp;", "&amp;Tableau1[[#This Row],[Title]]&amp;" "&amp;Tableau1[[#This Row],[Journal]]&amp;". "&amp;Tableau1[[#This Row],[Year]]</f>
        <v>Lee KM, Woo SJ, Hwang JM., Differentiation between optic disc drusen and optic disc oedema using fundus photography. Acta Ophthalmol. 2017</v>
      </c>
    </row>
    <row r="2818" spans="1:29" x14ac:dyDescent="0.3">
      <c r="A2818">
        <v>2815</v>
      </c>
      <c r="B2818" t="s">
        <v>6018</v>
      </c>
      <c r="C2818" t="s">
        <v>16264</v>
      </c>
      <c r="D2818" t="s">
        <v>26442</v>
      </c>
      <c r="E2818" t="s">
        <v>2462</v>
      </c>
      <c r="F2818" s="10"/>
      <c r="G2818">
        <v>2017</v>
      </c>
      <c r="J2818">
        <v>0.25330369591112722</v>
      </c>
      <c r="L2818" t="s">
        <v>37274</v>
      </c>
      <c r="M2818">
        <v>28679404</v>
      </c>
      <c r="Q2818" s="10"/>
      <c r="R2818" s="11">
        <f t="shared" ref="R2818:R2881" si="88">IF(SUM(N2818:Q2818)&gt;0,1,0)</f>
        <v>0</v>
      </c>
      <c r="U2818" s="11">
        <f t="shared" ref="U2818:U2881" si="89">IF(SUM(R2818,T2818)&gt;0,1,0)</f>
        <v>0</v>
      </c>
      <c r="Y2818" s="11">
        <f>IF(SUM(Tableau1[[#This Row],[Other access]:[Sci-hub access]])&gt;=1,1,0)</f>
        <v>0</v>
      </c>
      <c r="Z2818" s="12">
        <f>IF(OR(Tableau1[[#This Row],[Access R1 + S1+ T1 ]]&gt;=1,Tableau1[[#This Row],[Access V1 +W1 + X1]]&gt;=1),1,0)</f>
        <v>0</v>
      </c>
      <c r="AB2818" s="10" t="str">
        <f>Tableau1[[#This Row],[DOI]]</f>
        <v>doi: 10.1186/s12886-017-0512-5</v>
      </c>
      <c r="AC2818" s="13" t="str">
        <f>Tableau1[[#This Row],[Authors]]&amp;", "&amp;Tableau1[[#This Row],[Title]]&amp;" "&amp;Tableau1[[#This Row],[Journal]]&amp;". "&amp;Tableau1[[#This Row],[Year]]</f>
        <v>Lee YB, Choi DG., Comparison of outcomes of unilateral recession-resection as primary surgery and reoperation for intermittent Exotropia. BMC Ophthalmol. 2017</v>
      </c>
    </row>
    <row r="2819" spans="1:29" x14ac:dyDescent="0.3">
      <c r="A2819">
        <v>1221</v>
      </c>
      <c r="B2819" t="s">
        <v>4483</v>
      </c>
      <c r="C2819" t="s">
        <v>14736</v>
      </c>
      <c r="D2819" t="s">
        <v>24904</v>
      </c>
      <c r="E2819" t="s">
        <v>2496</v>
      </c>
      <c r="F2819" s="10"/>
      <c r="G2819">
        <v>2017</v>
      </c>
      <c r="J2819">
        <v>0.25338876395069665</v>
      </c>
      <c r="L2819" t="s">
        <v>35708</v>
      </c>
      <c r="M2819">
        <v>28985823</v>
      </c>
      <c r="Q2819" s="10"/>
      <c r="R2819" s="11">
        <f t="shared" si="88"/>
        <v>0</v>
      </c>
      <c r="U2819" s="11">
        <f t="shared" si="89"/>
        <v>0</v>
      </c>
      <c r="Y2819" s="11">
        <f>IF(SUM(Tableau1[[#This Row],[Other access]:[Sci-hub access]])&gt;=1,1,0)</f>
        <v>0</v>
      </c>
      <c r="Z2819" s="12">
        <f>IF(OR(Tableau1[[#This Row],[Access R1 + S1+ T1 ]]&gt;=1,Tableau1[[#This Row],[Access V1 +W1 + X1]]&gt;=1),1,0)</f>
        <v>0</v>
      </c>
      <c r="AB2819" s="10" t="str">
        <f>Tableau1[[#This Row],[DOI]]</f>
        <v>doi: 10.1016/j.jcjo.2017.02.022</v>
      </c>
      <c r="AC2819" s="13" t="str">
        <f>Tableau1[[#This Row],[Authors]]&amp;", "&amp;Tableau1[[#This Row],[Title]]&amp;" "&amp;Tableau1[[#This Row],[Journal]]&amp;". "&amp;Tableau1[[#This Row],[Year]]</f>
        <v>Chang JS, Trief D., Eye drop safety seal causing ocular irritation following cataract and vitrectomy surgery. Can J Ophthalmol. 2017</v>
      </c>
    </row>
    <row r="2820" spans="1:29" x14ac:dyDescent="0.3">
      <c r="A2820">
        <v>9392</v>
      </c>
      <c r="B2820" t="s">
        <v>11963</v>
      </c>
      <c r="C2820" t="s">
        <v>22138</v>
      </c>
      <c r="D2820" t="s">
        <v>32408</v>
      </c>
      <c r="E2820" t="s">
        <v>2556</v>
      </c>
      <c r="F2820" s="10"/>
      <c r="G2820">
        <v>2017</v>
      </c>
      <c r="J2820">
        <v>0.25367862620123316</v>
      </c>
      <c r="L2820" t="s">
        <v>43683</v>
      </c>
      <c r="M2820">
        <v>27710144</v>
      </c>
      <c r="Q2820" s="10"/>
      <c r="R2820" s="11">
        <f t="shared" si="88"/>
        <v>0</v>
      </c>
      <c r="U2820" s="11">
        <f t="shared" si="89"/>
        <v>0</v>
      </c>
      <c r="Y2820" s="11">
        <f>IF(SUM(Tableau1[[#This Row],[Other access]:[Sci-hub access]])&gt;=1,1,0)</f>
        <v>0</v>
      </c>
      <c r="Z2820" s="12">
        <f>IF(OR(Tableau1[[#This Row],[Access R1 + S1+ T1 ]]&gt;=1,Tableau1[[#This Row],[Access V1 +W1 + X1]]&gt;=1),1,0)</f>
        <v>0</v>
      </c>
      <c r="AB2820" s="10" t="str">
        <f>Tableau1[[#This Row],[DOI]]</f>
        <v>doi: 10.1089/hum.2016.117</v>
      </c>
      <c r="AC2820" s="13" t="str">
        <f>Tableau1[[#This Row],[Authors]]&amp;", "&amp;Tableau1[[#This Row],[Title]]&amp;" "&amp;Tableau1[[#This Row],[Journal]]&amp;". "&amp;Tableau1[[#This Row],[Year]]</f>
        <v>Campochiaro PA, Lauer AK, Sohn EH, Mir TA, Naylor S, Anderton MC, Kelleher M, Harrop R, Ellis S, Mitrophanous KA., Lentiviral Vector Gene Transfer of Endostatin/Angiostatin for Macular Degeneration (GEM) Study. Hum Gene Ther. 2017</v>
      </c>
    </row>
    <row r="2821" spans="1:29" x14ac:dyDescent="0.3">
      <c r="A2821">
        <v>4266</v>
      </c>
      <c r="B2821" t="s">
        <v>7400</v>
      </c>
      <c r="C2821" t="s">
        <v>17636</v>
      </c>
      <c r="D2821" t="s">
        <v>27828</v>
      </c>
      <c r="E2821" t="s">
        <v>2441</v>
      </c>
      <c r="F2821" s="10"/>
      <c r="G2821">
        <v>2017</v>
      </c>
      <c r="J2821">
        <v>0.25378893382460754</v>
      </c>
      <c r="L2821" t="s">
        <v>38693</v>
      </c>
      <c r="M2821">
        <v>28461018</v>
      </c>
      <c r="Q2821" s="10"/>
      <c r="R2821" s="11">
        <f t="shared" si="88"/>
        <v>0</v>
      </c>
      <c r="U2821" s="11">
        <f t="shared" si="89"/>
        <v>0</v>
      </c>
      <c r="Y2821" s="11">
        <f>IF(SUM(Tableau1[[#This Row],[Other access]:[Sci-hub access]])&gt;=1,1,0)</f>
        <v>0</v>
      </c>
      <c r="Z2821" s="12">
        <f>IF(OR(Tableau1[[#This Row],[Access R1 + S1+ T1 ]]&gt;=1,Tableau1[[#This Row],[Access V1 +W1 + X1]]&gt;=1),1,0)</f>
        <v>0</v>
      </c>
      <c r="AB2821" s="10" t="str">
        <f>Tableau1[[#This Row],[DOI]]</f>
        <v>doi: 10.1016/j.ophtha.2017.03.048</v>
      </c>
      <c r="AC2821" s="13" t="str">
        <f>Tableau1[[#This Row],[Authors]]&amp;", "&amp;Tableau1[[#This Row],[Title]]&amp;" "&amp;Tableau1[[#This Row],[Journal]]&amp;". "&amp;Tableau1[[#This Row],[Year]]</f>
        <v>Vianna JR, Lanoe VR, Quach J, Sharpe GP, Hutchison DM, Belliveau AC, Shuba LM, Nicolela MT, Chauhan BC., Serial Changes in Lamina Cribrosa Depth and Neuroretinal Parameters in Glaucoma: Impact of Choroidal Thickness. Ophthalmology. 2017</v>
      </c>
    </row>
    <row r="2822" spans="1:29" x14ac:dyDescent="0.3">
      <c r="A2822">
        <v>9799</v>
      </c>
      <c r="B2822" t="s">
        <v>2097</v>
      </c>
      <c r="C2822" t="s">
        <v>2098</v>
      </c>
      <c r="D2822" t="s">
        <v>2099</v>
      </c>
      <c r="E2822" t="s">
        <v>2530</v>
      </c>
      <c r="F2822" s="10"/>
      <c r="G2822">
        <v>2017</v>
      </c>
      <c r="J2822">
        <v>0.25387438858344036</v>
      </c>
      <c r="L2822" t="s">
        <v>44061</v>
      </c>
      <c r="M2822">
        <v>27578186</v>
      </c>
      <c r="Q2822" s="10"/>
      <c r="R2822" s="11">
        <f t="shared" si="88"/>
        <v>0</v>
      </c>
      <c r="U2822" s="11">
        <f t="shared" si="89"/>
        <v>0</v>
      </c>
      <c r="Y2822" s="11">
        <f>IF(SUM(Tableau1[[#This Row],[Other access]:[Sci-hub access]])&gt;=1,1,0)</f>
        <v>0</v>
      </c>
      <c r="Z2822" s="12">
        <f>IF(OR(Tableau1[[#This Row],[Access R1 + S1+ T1 ]]&gt;=1,Tableau1[[#This Row],[Access V1 +W1 + X1]]&gt;=1),1,0)</f>
        <v>0</v>
      </c>
      <c r="AB2822" s="10" t="str">
        <f>Tableau1[[#This Row],[DOI]]</f>
        <v>doi: 10.1080/10803548.2016.1228338</v>
      </c>
      <c r="AC2822" s="13" t="str">
        <f>Tableau1[[#This Row],[Authors]]&amp;", "&amp;Tableau1[[#This Row],[Title]]&amp;" "&amp;Tableau1[[#This Row],[Journal]]&amp;". "&amp;Tableau1[[#This Row],[Year]]</f>
        <v>Gralewicz G, Owczarek G, Kubrak J., Analysis of the selected mechanical parameters of coating of filters protecting against hazardous infrared radiation. Int J Occup Saf Ergon. 2017</v>
      </c>
    </row>
    <row r="2823" spans="1:29" ht="28.8" x14ac:dyDescent="0.3">
      <c r="A2823">
        <v>799</v>
      </c>
      <c r="B2823" t="s">
        <v>4062</v>
      </c>
      <c r="C2823" t="s">
        <v>14316</v>
      </c>
      <c r="D2823" t="s">
        <v>24482</v>
      </c>
      <c r="E2823" t="s">
        <v>2521</v>
      </c>
      <c r="F2823" s="10"/>
      <c r="G2823">
        <v>2017</v>
      </c>
      <c r="J2823">
        <v>0.25393195024370963</v>
      </c>
      <c r="L2823" t="s">
        <v>35292</v>
      </c>
      <c r="M2823">
        <v>29106825</v>
      </c>
      <c r="Q2823" s="10"/>
      <c r="R2823" s="11">
        <f t="shared" si="88"/>
        <v>0</v>
      </c>
      <c r="U2823" s="11">
        <f t="shared" si="89"/>
        <v>0</v>
      </c>
      <c r="Y2823" s="11">
        <f>IF(SUM(Tableau1[[#This Row],[Other access]:[Sci-hub access]])&gt;=1,1,0)</f>
        <v>0</v>
      </c>
      <c r="Z2823" s="12">
        <f>IF(OR(Tableau1[[#This Row],[Access R1 + S1+ T1 ]]&gt;=1,Tableau1[[#This Row],[Access V1 +W1 + X1]]&gt;=1),1,0)</f>
        <v>0</v>
      </c>
      <c r="AB2823" s="10" t="str">
        <f>Tableau1[[#This Row],[DOI]]</f>
        <v>doi: 10.1016/j.ajhg.2017.09.015</v>
      </c>
      <c r="AC2823" s="13" t="str">
        <f>Tableau1[[#This Row],[Authors]]&amp;", "&amp;Tableau1[[#This Row],[Title]]&amp;" "&amp;Tableau1[[#This Row],[Journal]]&amp;". "&amp;Tableau1[[#This Row],[Year]]</f>
        <v>Lamers IJC, Reijnders MRF, Venselaar H, Kraus A; DDD Study., Jansen S, de Vries BBA, Houge G, Gradek GA, Seo J, Choi M, Chae JH, van der Burgt I, Pfundt R, Letteboer SJF, van Beersum SEC, Dusseljee S, Brunner HG, Doherty D, Kleefstra T, Roepman R., Recurrent De Novo Mutations Disturbing the GTP/GDP Binding Pocket of RAB11B Cause Intellectual Disability and a Distinctive Brain Phenotype. Am J Hum Genet. 2017</v>
      </c>
    </row>
    <row r="2824" spans="1:29" x14ac:dyDescent="0.3">
      <c r="A2824">
        <v>728</v>
      </c>
      <c r="B2824" t="s">
        <v>3991</v>
      </c>
      <c r="C2824" t="s">
        <v>14246</v>
      </c>
      <c r="D2824" t="s">
        <v>24411</v>
      </c>
      <c r="E2824" t="s">
        <v>2511</v>
      </c>
      <c r="F2824" s="10"/>
      <c r="G2824">
        <v>2017</v>
      </c>
      <c r="J2824">
        <v>0.25393979575854675</v>
      </c>
      <c r="L2824" t="s">
        <v>35221</v>
      </c>
      <c r="M2824">
        <v>29133630</v>
      </c>
      <c r="Q2824" s="10"/>
      <c r="R2824" s="11">
        <f t="shared" si="88"/>
        <v>0</v>
      </c>
      <c r="U2824" s="11">
        <f t="shared" si="89"/>
        <v>0</v>
      </c>
      <c r="Y2824" s="11">
        <f>IF(SUM(Tableau1[[#This Row],[Other access]:[Sci-hub access]])&gt;=1,1,0)</f>
        <v>0</v>
      </c>
      <c r="Z2824" s="12">
        <f>IF(OR(Tableau1[[#This Row],[Access R1 + S1+ T1 ]]&gt;=1,Tableau1[[#This Row],[Access V1 +W1 + X1]]&gt;=1),1,0)</f>
        <v>0</v>
      </c>
      <c r="AB2824" s="10" t="str">
        <f>Tableau1[[#This Row],[DOI]]</f>
        <v>doi: 10.4103/ijo.IJO_826_17</v>
      </c>
      <c r="AC2824" s="13" t="str">
        <f>Tableau1[[#This Row],[Authors]]&amp;", "&amp;Tableau1[[#This Row],[Title]]&amp;" "&amp;Tableau1[[#This Row],[Journal]]&amp;". "&amp;Tableau1[[#This Row],[Year]]</f>
        <v>Garg P, Kalra P, Joseph J., Non-contact lens related Acanthamoeba keratitis. Indian J Ophthalmol. 2017</v>
      </c>
    </row>
    <row r="2825" spans="1:29" x14ac:dyDescent="0.3">
      <c r="A2825">
        <v>9668</v>
      </c>
      <c r="B2825" t="s">
        <v>12218</v>
      </c>
      <c r="C2825" t="s">
        <v>22392</v>
      </c>
      <c r="D2825" t="s">
        <v>32666</v>
      </c>
      <c r="E2825" t="s">
        <v>2457</v>
      </c>
      <c r="F2825" s="10"/>
      <c r="G2825">
        <v>2017</v>
      </c>
      <c r="J2825">
        <v>0.25405792802438665</v>
      </c>
      <c r="L2825" t="s">
        <v>43937</v>
      </c>
      <c r="M2825">
        <v>27627638</v>
      </c>
      <c r="Q2825" s="10"/>
      <c r="R2825" s="11">
        <f t="shared" si="88"/>
        <v>0</v>
      </c>
      <c r="U2825" s="11">
        <f t="shared" si="89"/>
        <v>0</v>
      </c>
      <c r="Y2825" s="11">
        <f>IF(SUM(Tableau1[[#This Row],[Other access]:[Sci-hub access]])&gt;=1,1,0)</f>
        <v>0</v>
      </c>
      <c r="Z2825" s="12">
        <f>IF(OR(Tableau1[[#This Row],[Access R1 + S1+ T1 ]]&gt;=1,Tableau1[[#This Row],[Access V1 +W1 + X1]]&gt;=1),1,0)</f>
        <v>0</v>
      </c>
      <c r="AB2825" s="10" t="str">
        <f>Tableau1[[#This Row],[DOI]]</f>
        <v>doi: 10.1097/ICB.0000000000000420</v>
      </c>
      <c r="AC2825" s="13" t="str">
        <f>Tableau1[[#This Row],[Authors]]&amp;", "&amp;Tableau1[[#This Row],[Title]]&amp;" "&amp;Tableau1[[#This Row],[Journal]]&amp;". "&amp;Tableau1[[#This Row],[Year]]</f>
        <v>Kuehlewein L, Nasser F, Gloeckle N, Kohl S, Zrenner E., FUNDUS ALBIPUNCTATUS ASSOCIATED WITH CONE DYSFUNCTION. Retin Cases Brief Rep. 2017</v>
      </c>
    </row>
    <row r="2826" spans="1:29" x14ac:dyDescent="0.3">
      <c r="A2826">
        <v>692</v>
      </c>
      <c r="B2826" t="s">
        <v>3955</v>
      </c>
      <c r="C2826" t="s">
        <v>14210</v>
      </c>
      <c r="D2826" t="s">
        <v>24375</v>
      </c>
      <c r="E2826" t="s">
        <v>2511</v>
      </c>
      <c r="F2826" s="10"/>
      <c r="G2826">
        <v>2017</v>
      </c>
      <c r="J2826">
        <v>0.25415290193023854</v>
      </c>
      <c r="L2826" t="s">
        <v>35185</v>
      </c>
      <c r="M2826">
        <v>29133667</v>
      </c>
      <c r="Q2826" s="10"/>
      <c r="R2826" s="11">
        <f t="shared" si="88"/>
        <v>0</v>
      </c>
      <c r="U2826" s="11">
        <f t="shared" si="89"/>
        <v>0</v>
      </c>
      <c r="Y2826" s="11">
        <f>IF(SUM(Tableau1[[#This Row],[Other access]:[Sci-hub access]])&gt;=1,1,0)</f>
        <v>0</v>
      </c>
      <c r="Z2826" s="12">
        <f>IF(OR(Tableau1[[#This Row],[Access R1 + S1+ T1 ]]&gt;=1,Tableau1[[#This Row],[Access V1 +W1 + X1]]&gt;=1),1,0)</f>
        <v>0</v>
      </c>
      <c r="AB2826" s="10" t="str">
        <f>Tableau1[[#This Row],[DOI]]</f>
        <v>doi: 10.4103/ijo.IJO_413_17</v>
      </c>
      <c r="AC2826" s="13" t="str">
        <f>Tableau1[[#This Row],[Authors]]&amp;", "&amp;Tableau1[[#This Row],[Title]]&amp;" "&amp;Tableau1[[#This Row],[Journal]]&amp;". "&amp;Tableau1[[#This Row],[Year]]</f>
        <v>Maitray A, Rishi P., Methoxsalen-induced macular toxicity. Indian J Ophthalmol. 2017</v>
      </c>
    </row>
    <row r="2827" spans="1:29" x14ac:dyDescent="0.3">
      <c r="A2827">
        <v>7177</v>
      </c>
      <c r="B2827" t="s">
        <v>10018</v>
      </c>
      <c r="C2827" t="s">
        <v>20220</v>
      </c>
      <c r="D2827" t="s">
        <v>30452</v>
      </c>
      <c r="E2827" t="s">
        <v>34357</v>
      </c>
      <c r="F2827" s="10"/>
      <c r="G2827">
        <v>2017</v>
      </c>
      <c r="J2827">
        <v>0.25429461764000094</v>
      </c>
      <c r="L2827" t="s">
        <v>41533</v>
      </c>
      <c r="M2827">
        <v>28120722</v>
      </c>
      <c r="Q2827" s="10"/>
      <c r="R2827" s="11">
        <f t="shared" si="88"/>
        <v>0</v>
      </c>
      <c r="U2827" s="11">
        <f t="shared" si="89"/>
        <v>0</v>
      </c>
      <c r="Y2827" s="11">
        <f>IF(SUM(Tableau1[[#This Row],[Other access]:[Sci-hub access]])&gt;=1,1,0)</f>
        <v>0</v>
      </c>
      <c r="Z2827" s="12">
        <f>IF(OR(Tableau1[[#This Row],[Access R1 + S1+ T1 ]]&gt;=1,Tableau1[[#This Row],[Access V1 +W1 + X1]]&gt;=1),1,0)</f>
        <v>0</v>
      </c>
      <c r="AB2827" s="10" t="str">
        <f>Tableau1[[#This Row],[DOI]]</f>
        <v>doi: 10.2174/1381612823666170124113826</v>
      </c>
      <c r="AC2827" s="13" t="str">
        <f>Tableau1[[#This Row],[Authors]]&amp;", "&amp;Tableau1[[#This Row],[Title]]&amp;" "&amp;Tableau1[[#This Row],[Journal]]&amp;". "&amp;Tableau1[[#This Row],[Year]]</f>
        <v>Wasinska-Borowiec W, Aghdam KA, Saari JM, Grzybowski A., An Updated Review on the Most Common Agents Causing Toxic Optic Neuropathies. Curr Pharm Des. 2017</v>
      </c>
    </row>
    <row r="2828" spans="1:29" x14ac:dyDescent="0.3">
      <c r="A2828">
        <v>1902</v>
      </c>
      <c r="B2828" t="s">
        <v>5145</v>
      </c>
      <c r="C2828" t="s">
        <v>15391</v>
      </c>
      <c r="D2828" t="s">
        <v>25567</v>
      </c>
      <c r="E2828" t="s">
        <v>2542</v>
      </c>
      <c r="F2828" s="10"/>
      <c r="G2828">
        <v>2017</v>
      </c>
      <c r="J2828">
        <v>0.25438752447053403</v>
      </c>
      <c r="L2828" t="s">
        <v>36374</v>
      </c>
      <c r="M2828">
        <v>28852896</v>
      </c>
      <c r="Q2828" s="10"/>
      <c r="R2828" s="11">
        <f t="shared" si="88"/>
        <v>0</v>
      </c>
      <c r="U2828" s="11">
        <f t="shared" si="89"/>
        <v>0</v>
      </c>
      <c r="Y2828" s="11">
        <f>IF(SUM(Tableau1[[#This Row],[Other access]:[Sci-hub access]])&gt;=1,1,0)</f>
        <v>0</v>
      </c>
      <c r="Z2828" s="12">
        <f>IF(OR(Tableau1[[#This Row],[Access R1 + S1+ T1 ]]&gt;=1,Tableau1[[#This Row],[Access V1 +W1 + X1]]&gt;=1),1,0)</f>
        <v>0</v>
      </c>
      <c r="AB2828" s="10" t="str">
        <f>Tableau1[[#This Row],[DOI]]</f>
        <v>doi: 10.1007/s10633-017-9607-9</v>
      </c>
      <c r="AC2828" s="13" t="str">
        <f>Tableau1[[#This Row],[Authors]]&amp;", "&amp;Tableau1[[#This Row],[Title]]&amp;" "&amp;Tableau1[[#This Row],[Journal]]&amp;". "&amp;Tableau1[[#This Row],[Year]]</f>
        <v>Telek HH, Yesilirmak N, Sungur G, Ozdemir Y, Yesil NK, Ornek F., Retinal toxicity related to hydroxychloroquine in patients with systemic lupus erythematosus and rheumatoid arthritis. Doc Ophthalmol. 2017</v>
      </c>
    </row>
    <row r="2829" spans="1:29" x14ac:dyDescent="0.3">
      <c r="A2829">
        <v>2581</v>
      </c>
      <c r="B2829" t="s">
        <v>5799</v>
      </c>
      <c r="C2829" t="s">
        <v>16045</v>
      </c>
      <c r="D2829" t="s">
        <v>26222</v>
      </c>
      <c r="E2829" t="s">
        <v>2511</v>
      </c>
      <c r="F2829" s="10"/>
      <c r="G2829">
        <v>2017</v>
      </c>
      <c r="J2829">
        <v>0.25441073176373064</v>
      </c>
      <c r="L2829" t="s">
        <v>37044</v>
      </c>
      <c r="M2829">
        <v>28724821</v>
      </c>
      <c r="Q2829" s="10"/>
      <c r="R2829" s="11">
        <f t="shared" si="88"/>
        <v>0</v>
      </c>
      <c r="U2829" s="11">
        <f t="shared" si="89"/>
        <v>0</v>
      </c>
      <c r="Y2829" s="11">
        <f>IF(SUM(Tableau1[[#This Row],[Other access]:[Sci-hub access]])&gt;=1,1,0)</f>
        <v>0</v>
      </c>
      <c r="Z2829" s="12">
        <f>IF(OR(Tableau1[[#This Row],[Access R1 + S1+ T1 ]]&gt;=1,Tableau1[[#This Row],[Access V1 +W1 + X1]]&gt;=1),1,0)</f>
        <v>0</v>
      </c>
      <c r="AB2829" s="10" t="str">
        <f>Tableau1[[#This Row],[DOI]]</f>
        <v>doi: 10.4103/ijo.IJO_39_17</v>
      </c>
      <c r="AC2829" s="13" t="str">
        <f>Tableau1[[#This Row],[Authors]]&amp;", "&amp;Tableau1[[#This Row],[Title]]&amp;" "&amp;Tableau1[[#This Row],[Journal]]&amp;". "&amp;Tableau1[[#This Row],[Year]]</f>
        <v>Ojha PR, Deshpande AH, Gargade CB, Nigam JS., Epipalpebral conjunctival chondroid choristoma: Interesting developmental anomaly presenting in an adult. Indian J Ophthalmol. 2017</v>
      </c>
    </row>
    <row r="2830" spans="1:29" x14ac:dyDescent="0.3">
      <c r="A2830">
        <v>1391</v>
      </c>
      <c r="B2830" t="s">
        <v>4650</v>
      </c>
      <c r="C2830" t="s">
        <v>14901</v>
      </c>
      <c r="D2830" t="s">
        <v>25071</v>
      </c>
      <c r="E2830" t="s">
        <v>2755</v>
      </c>
      <c r="F2830" s="10"/>
      <c r="G2830">
        <v>2018</v>
      </c>
      <c r="J2830">
        <v>0.25443244998897641</v>
      </c>
      <c r="L2830" t="s">
        <v>35874</v>
      </c>
      <c r="M2830">
        <v>28958566</v>
      </c>
      <c r="Q2830" s="10"/>
      <c r="R2830" s="11">
        <f t="shared" si="88"/>
        <v>0</v>
      </c>
      <c r="U2830" s="11">
        <f t="shared" si="89"/>
        <v>0</v>
      </c>
      <c r="Y2830" s="11">
        <f>IF(SUM(Tableau1[[#This Row],[Other access]:[Sci-hub access]])&gt;=1,1,0)</f>
        <v>0</v>
      </c>
      <c r="Z2830" s="12">
        <f>IF(OR(Tableau1[[#This Row],[Access R1 + S1+ T1 ]]&gt;=1,Tableau1[[#This Row],[Access V1 +W1 + X1]]&gt;=1),1,0)</f>
        <v>0</v>
      </c>
      <c r="AB2830" s="10" t="str">
        <f>Tableau1[[#This Row],[DOI]]</f>
        <v>doi: 10.1016/j.bjps.2017.08.018</v>
      </c>
      <c r="AC2830" s="13" t="str">
        <f>Tableau1[[#This Row],[Authors]]&amp;", "&amp;Tableau1[[#This Row],[Title]]&amp;" "&amp;Tableau1[[#This Row],[Journal]]&amp;". "&amp;Tableau1[[#This Row],[Year]]</f>
        <v>Chen CT, Pan CH, Chen CH, Shyu VB, Wu JC, Kang GC., Clinical outcomes for minimally invasive primary and secondary orbital reconstruction using an advanced synergistic combination of navigation and endoscopy. J Plast Reconstr Aesthet Surg. 2018</v>
      </c>
    </row>
    <row r="2831" spans="1:29" x14ac:dyDescent="0.3">
      <c r="A2831">
        <v>1128</v>
      </c>
      <c r="B2831" t="s">
        <v>4390</v>
      </c>
      <c r="C2831" t="s">
        <v>14644</v>
      </c>
      <c r="D2831" t="s">
        <v>24811</v>
      </c>
      <c r="E2831" t="s">
        <v>2467</v>
      </c>
      <c r="F2831" s="10"/>
      <c r="G2831">
        <v>2017</v>
      </c>
      <c r="J2831">
        <v>0.25444986229140953</v>
      </c>
      <c r="L2831" t="s">
        <v>35615</v>
      </c>
      <c r="M2831">
        <v>29020433</v>
      </c>
      <c r="Q2831" s="10"/>
      <c r="R2831" s="11">
        <f t="shared" si="88"/>
        <v>0</v>
      </c>
      <c r="U2831" s="11">
        <f t="shared" si="89"/>
        <v>0</v>
      </c>
      <c r="Y2831" s="11">
        <f>IF(SUM(Tableau1[[#This Row],[Other access]:[Sci-hub access]])&gt;=1,1,0)</f>
        <v>0</v>
      </c>
      <c r="Z2831" s="12">
        <f>IF(OR(Tableau1[[#This Row],[Access R1 + S1+ T1 ]]&gt;=1,Tableau1[[#This Row],[Access V1 +W1 + X1]]&gt;=1),1,0)</f>
        <v>0</v>
      </c>
      <c r="AB2831" s="10" t="str">
        <f>Tableau1[[#This Row],[DOI]]</f>
        <v>doi: 10.3928/23258160-20170928-14</v>
      </c>
      <c r="AC2831" s="13" t="str">
        <f>Tableau1[[#This Row],[Authors]]&amp;", "&amp;Tableau1[[#This Row],[Title]]&amp;" "&amp;Tableau1[[#This Row],[Journal]]&amp;". "&amp;Tableau1[[#This Row],[Year]]</f>
        <v>Chia KJW, Gunasekeran DV, Laude A., The Impact of Switching Anti-Vascular Endothelial Growth Factor Therapy in the Management of Exudative Age-Related Macular Degeneration. Ophthalmic Surg Lasers Imaging Retina. 2017</v>
      </c>
    </row>
    <row r="2832" spans="1:29" x14ac:dyDescent="0.3">
      <c r="A2832">
        <v>2472</v>
      </c>
      <c r="B2832" t="s">
        <v>5694</v>
      </c>
      <c r="C2832" t="s">
        <v>15940</v>
      </c>
      <c r="D2832" t="s">
        <v>26117</v>
      </c>
      <c r="E2832" t="s">
        <v>33980</v>
      </c>
      <c r="F2832" s="10"/>
      <c r="G2832">
        <v>2017</v>
      </c>
      <c r="J2832">
        <v>0.25456486168773795</v>
      </c>
      <c r="L2832" t="s">
        <v>36936</v>
      </c>
      <c r="M2832">
        <v>28740073</v>
      </c>
      <c r="Q2832" s="10"/>
      <c r="R2832" s="11">
        <f t="shared" si="88"/>
        <v>0</v>
      </c>
      <c r="U2832" s="11">
        <f t="shared" si="89"/>
        <v>0</v>
      </c>
      <c r="Y2832" s="11">
        <f>IF(SUM(Tableau1[[#This Row],[Other access]:[Sci-hub access]])&gt;=1,1,0)</f>
        <v>0</v>
      </c>
      <c r="Z2832" s="12">
        <f>IF(OR(Tableau1[[#This Row],[Access R1 + S1+ T1 ]]&gt;=1,Tableau1[[#This Row],[Access V1 +W1 + X1]]&gt;=1),1,0)</f>
        <v>0</v>
      </c>
      <c r="AB2832" s="10" t="str">
        <f>Tableau1[[#This Row],[DOI]]</f>
        <v>doi: 10.1038/s41467-017-00140-3</v>
      </c>
      <c r="AC2832" s="13" t="str">
        <f>Tableau1[[#This Row],[Authors]]&amp;", "&amp;Tableau1[[#This Row],[Title]]&amp;" "&amp;Tableau1[[#This Row],[Journal]]&amp;". "&amp;Tableau1[[#This Row],[Year]]</f>
        <v>Huang X, Zhou G, Wu W, Duan Y, Ma G, Song J, Xiao R, Vandenberghe L, Zhang F, D'Amore PA, Lei H., Genome editing abrogates angiogenesis in vivo. Nat Commun. 2017</v>
      </c>
    </row>
    <row r="2833" spans="1:29" ht="28.8" x14ac:dyDescent="0.3">
      <c r="A2833">
        <v>10891</v>
      </c>
      <c r="B2833" t="s">
        <v>13332</v>
      </c>
      <c r="C2833" t="s">
        <v>23494</v>
      </c>
      <c r="D2833" t="s">
        <v>33786</v>
      </c>
      <c r="E2833" t="s">
        <v>2447</v>
      </c>
      <c r="F2833" s="10"/>
      <c r="G2833">
        <v>2017</v>
      </c>
      <c r="J2833">
        <v>0.25461425041358687</v>
      </c>
      <c r="L2833" t="s">
        <v>45134</v>
      </c>
      <c r="M2833">
        <v>26882062</v>
      </c>
      <c r="Q2833" s="10"/>
      <c r="R2833" s="11">
        <f t="shared" si="88"/>
        <v>0</v>
      </c>
      <c r="U2833" s="11">
        <f t="shared" si="89"/>
        <v>0</v>
      </c>
      <c r="Y2833" s="11">
        <f>IF(SUM(Tableau1[[#This Row],[Other access]:[Sci-hub access]])&gt;=1,1,0)</f>
        <v>0</v>
      </c>
      <c r="Z2833" s="12">
        <f>IF(OR(Tableau1[[#This Row],[Access R1 + S1+ T1 ]]&gt;=1,Tableau1[[#This Row],[Access V1 +W1 + X1]]&gt;=1),1,0)</f>
        <v>0</v>
      </c>
      <c r="AB2833" s="10" t="str">
        <f>Tableau1[[#This Row],[DOI]]</f>
        <v>doi: 10.1097/IOP.0000000000000661</v>
      </c>
      <c r="AC2833" s="13" t="str">
        <f>Tableau1[[#This Row],[Authors]]&amp;", "&amp;Tableau1[[#This Row],[Title]]&amp;" "&amp;Tableau1[[#This Row],[Journal]]&amp;". "&amp;Tableau1[[#This Row],[Year]]</f>
        <v>McKelvie P, McNab AA, Hardy T, Rathi V., Comparative Study of Clinical, Pathological, Radiological, and Genetic Features of Patients With Adult Ocular Adnexal Xanthogranulomatous Disease, Erdheim-Chester Disease, and IgG4-Related Disease of the Orbit/Ocular Adnexa. Ophthal Plast Reconstr Surg. 2017</v>
      </c>
    </row>
    <row r="2834" spans="1:29" x14ac:dyDescent="0.3">
      <c r="A2834">
        <v>9370</v>
      </c>
      <c r="B2834" t="s">
        <v>2006</v>
      </c>
      <c r="C2834" t="s">
        <v>2007</v>
      </c>
      <c r="D2834" t="s">
        <v>2008</v>
      </c>
      <c r="E2834" t="s">
        <v>3246</v>
      </c>
      <c r="F2834" s="10"/>
      <c r="G2834">
        <v>2017</v>
      </c>
      <c r="J2834">
        <v>0.25469015089883029</v>
      </c>
      <c r="L2834" t="s">
        <v>43661</v>
      </c>
      <c r="M2834">
        <v>27718333</v>
      </c>
      <c r="Q2834" s="10"/>
      <c r="R2834" s="11">
        <f t="shared" si="88"/>
        <v>0</v>
      </c>
      <c r="U2834" s="11">
        <f t="shared" si="89"/>
        <v>0</v>
      </c>
      <c r="Y2834" s="11">
        <f>IF(SUM(Tableau1[[#This Row],[Other access]:[Sci-hub access]])&gt;=1,1,0)</f>
        <v>0</v>
      </c>
      <c r="Z2834" s="12">
        <f>IF(OR(Tableau1[[#This Row],[Access R1 + S1+ T1 ]]&gt;=1,Tableau1[[#This Row],[Access V1 +W1 + X1]]&gt;=1),1,0)</f>
        <v>0</v>
      </c>
      <c r="AB2834" s="10" t="str">
        <f>Tableau1[[#This Row],[DOI]]</f>
        <v>doi: 10.1002/dc.23618</v>
      </c>
      <c r="AC2834" s="13" t="str">
        <f>Tableau1[[#This Row],[Authors]]&amp;", "&amp;Tableau1[[#This Row],[Title]]&amp;" "&amp;Tableau1[[#This Row],[Journal]]&amp;". "&amp;Tableau1[[#This Row],[Year]]</f>
        <v>Costa J, Klijanienko J, Desjardins L, Cassoux N, Machet MC, Pacquement H., Fine needle aspiration in intraocular metastasis from pleuropulmonary blastoma. A case report and a review of the literature. Diagn Cytopathol. 2017</v>
      </c>
    </row>
    <row r="2835" spans="1:29" ht="28.8" x14ac:dyDescent="0.3">
      <c r="A2835">
        <v>2762</v>
      </c>
      <c r="B2835" t="s">
        <v>5968</v>
      </c>
      <c r="C2835" t="s">
        <v>16215</v>
      </c>
      <c r="D2835" t="s">
        <v>26392</v>
      </c>
      <c r="E2835" t="s">
        <v>2441</v>
      </c>
      <c r="F2835" s="10"/>
      <c r="G2835">
        <v>2017</v>
      </c>
      <c r="J2835">
        <v>0.25469867225864895</v>
      </c>
      <c r="L2835" t="s">
        <v>37221</v>
      </c>
      <c r="M2835">
        <v>28689898</v>
      </c>
      <c r="Q2835" s="10"/>
      <c r="R2835" s="11">
        <f t="shared" si="88"/>
        <v>0</v>
      </c>
      <c r="U2835" s="11">
        <f t="shared" si="89"/>
        <v>0</v>
      </c>
      <c r="Y2835" s="11">
        <f>IF(SUM(Tableau1[[#This Row],[Other access]:[Sci-hub access]])&gt;=1,1,0)</f>
        <v>0</v>
      </c>
      <c r="Z2835" s="12">
        <f>IF(OR(Tableau1[[#This Row],[Access R1 + S1+ T1 ]]&gt;=1,Tableau1[[#This Row],[Access V1 +W1 + X1]]&gt;=1),1,0)</f>
        <v>0</v>
      </c>
      <c r="AB2835" s="10" t="str">
        <f>Tableau1[[#This Row],[DOI]]</f>
        <v>doi: 10.1016/j.ophtha.2017.06.017</v>
      </c>
      <c r="AC2835" s="13" t="str">
        <f>Tableau1[[#This Row],[Authors]]&amp;", "&amp;Tableau1[[#This Row],[Title]]&amp;" "&amp;Tableau1[[#This Row],[Journal]]&amp;". "&amp;Tableau1[[#This Row],[Year]]</f>
        <v>Suhler EB, Thorne JE, Mittal M, Betts KA, Tari S, Camez A, Bao Y, Joshi A., Corticosteroid-Related Adverse Events Systematically Increase with Corticosteroid Dose in Noninfectious Intermediate, Posterior, or Panuveitis: Post Hoc Analyses from the VISUAL-1 and VISUAL-2 Trials. Ophthalmology. 2017</v>
      </c>
    </row>
    <row r="2836" spans="1:29" x14ac:dyDescent="0.3">
      <c r="A2836">
        <v>8919</v>
      </c>
      <c r="B2836" t="s">
        <v>11541</v>
      </c>
      <c r="C2836" t="s">
        <v>21722</v>
      </c>
      <c r="D2836" t="s">
        <v>31982</v>
      </c>
      <c r="E2836" t="s">
        <v>2447</v>
      </c>
      <c r="F2836" s="10"/>
      <c r="G2836">
        <v>2017</v>
      </c>
      <c r="J2836">
        <v>0.25479151490395247</v>
      </c>
      <c r="L2836" t="s">
        <v>43250</v>
      </c>
      <c r="M2836">
        <v>27811634</v>
      </c>
      <c r="Q2836" s="10"/>
      <c r="R2836" s="11">
        <f t="shared" si="88"/>
        <v>0</v>
      </c>
      <c r="U2836" s="11">
        <f t="shared" si="89"/>
        <v>0</v>
      </c>
      <c r="Y2836" s="11">
        <f>IF(SUM(Tableau1[[#This Row],[Other access]:[Sci-hub access]])&gt;=1,1,0)</f>
        <v>0</v>
      </c>
      <c r="Z2836" s="12">
        <f>IF(OR(Tableau1[[#This Row],[Access R1 + S1+ T1 ]]&gt;=1,Tableau1[[#This Row],[Access V1 +W1 + X1]]&gt;=1),1,0)</f>
        <v>0</v>
      </c>
      <c r="AB2836" s="10" t="str">
        <f>Tableau1[[#This Row],[DOI]]</f>
        <v>doi: 10.1097/IOP.0000000000000817</v>
      </c>
      <c r="AC2836" s="13" t="str">
        <f>Tableau1[[#This Row],[Authors]]&amp;", "&amp;Tableau1[[#This Row],[Title]]&amp;" "&amp;Tableau1[[#This Row],[Journal]]&amp;". "&amp;Tableau1[[#This Row],[Year]]</f>
        <v>Patel BC., In Praise of Precision: Esoglobus and Exoglobus. Ophthal Plast Reconstr Surg. 2017</v>
      </c>
    </row>
    <row r="2837" spans="1:29" ht="28.8" x14ac:dyDescent="0.3">
      <c r="A2837">
        <v>6321</v>
      </c>
      <c r="B2837" t="s">
        <v>9274</v>
      </c>
      <c r="C2837" t="s">
        <v>19485</v>
      </c>
      <c r="D2837" t="s">
        <v>29705</v>
      </c>
      <c r="E2837" t="s">
        <v>2572</v>
      </c>
      <c r="F2837" s="10"/>
      <c r="G2837">
        <v>2017</v>
      </c>
      <c r="J2837">
        <v>0.25479576600529985</v>
      </c>
      <c r="L2837" t="s">
        <v>40690</v>
      </c>
      <c r="M2837">
        <v>28228426</v>
      </c>
      <c r="Q2837" s="10"/>
      <c r="R2837" s="11">
        <f t="shared" si="88"/>
        <v>0</v>
      </c>
      <c r="U2837" s="11">
        <f t="shared" si="89"/>
        <v>0</v>
      </c>
      <c r="Y2837" s="11">
        <f>IF(SUM(Tableau1[[#This Row],[Other access]:[Sci-hub access]])&gt;=1,1,0)</f>
        <v>0</v>
      </c>
      <c r="Z2837" s="12">
        <f>IF(OR(Tableau1[[#This Row],[Access R1 + S1+ T1 ]]&gt;=1,Tableau1[[#This Row],[Access V1 +W1 + X1]]&gt;=1),1,0)</f>
        <v>0</v>
      </c>
      <c r="AB2837" s="10" t="str">
        <f>Tableau1[[#This Row],[DOI]]</f>
        <v>doi: 10.3945/ajcn.116.140012</v>
      </c>
      <c r="AC2837" s="13" t="str">
        <f>Tableau1[[#This Row],[Authors]]&amp;", "&amp;Tableau1[[#This Row],[Title]]&amp;" "&amp;Tableau1[[#This Row],[Journal]]&amp;". "&amp;Tableau1[[#This Row],[Year]]</f>
        <v>Dennis-Wall JC, Culpepper T, Nieves C Jr, Rowe CC, Burns AM, Rusch CT, Federico A, Ukhanova M, Waugh S, Mai V, Christman MC, Langkamp-Henken B., Probiotics (Lactobacillus gasseri KS-13, Bifidobacterium bifidum G9-1, and Bifidobacterium longum MM-2) improve rhinoconjunctivitis-specific quality of life in individuals with seasonal allergies: a double-blind, placebo-controlled, randomized trial. Am J Clin Nutr. 2017</v>
      </c>
    </row>
    <row r="2838" spans="1:29" x14ac:dyDescent="0.3">
      <c r="A2838">
        <v>8653</v>
      </c>
      <c r="B2838" t="s">
        <v>11312</v>
      </c>
      <c r="C2838" t="s">
        <v>21496</v>
      </c>
      <c r="D2838" t="s">
        <v>31751</v>
      </c>
      <c r="E2838" t="s">
        <v>2495</v>
      </c>
      <c r="F2838" s="10"/>
      <c r="G2838">
        <v>2017</v>
      </c>
      <c r="J2838">
        <v>0.25488346911949222</v>
      </c>
      <c r="L2838" t="s">
        <v>42989</v>
      </c>
      <c r="M2838">
        <v>27870777</v>
      </c>
      <c r="Q2838" s="10"/>
      <c r="R2838" s="11">
        <f t="shared" si="88"/>
        <v>0</v>
      </c>
      <c r="U2838" s="11">
        <f t="shared" si="89"/>
        <v>0</v>
      </c>
      <c r="Y2838" s="11">
        <f>IF(SUM(Tableau1[[#This Row],[Other access]:[Sci-hub access]])&gt;=1,1,0)</f>
        <v>0</v>
      </c>
      <c r="Z2838" s="12">
        <f>IF(OR(Tableau1[[#This Row],[Access R1 + S1+ T1 ]]&gt;=1,Tableau1[[#This Row],[Access V1 +W1 + X1]]&gt;=1),1,0)</f>
        <v>0</v>
      </c>
      <c r="AB2838" s="10" t="str">
        <f>Tableau1[[#This Row],[DOI]]</f>
        <v>doi: 10.1097/OPX.0000000000001024</v>
      </c>
      <c r="AC2838" s="13" t="str">
        <f>Tableau1[[#This Row],[Authors]]&amp;", "&amp;Tableau1[[#This Row],[Title]]&amp;" "&amp;Tableau1[[#This Row],[Journal]]&amp;". "&amp;Tableau1[[#This Row],[Year]]</f>
        <v>Haskes C, Shea M, Imondi D., Minocycline-Induced Scleral and Dermal Hyperpigmentation. Optom Vis Sci. 2017</v>
      </c>
    </row>
    <row r="2839" spans="1:29" x14ac:dyDescent="0.3">
      <c r="A2839">
        <v>628</v>
      </c>
      <c r="B2839" t="s">
        <v>3891</v>
      </c>
      <c r="C2839" t="s">
        <v>14146</v>
      </c>
      <c r="D2839" t="s">
        <v>24311</v>
      </c>
      <c r="E2839" t="s">
        <v>34009</v>
      </c>
      <c r="F2839" s="10"/>
      <c r="G2839">
        <v>2017</v>
      </c>
      <c r="J2839">
        <v>0.25493100149446413</v>
      </c>
      <c r="L2839" t="s">
        <v>35126</v>
      </c>
      <c r="M2839">
        <v>29157720</v>
      </c>
      <c r="Q2839" s="10"/>
      <c r="R2839" s="11">
        <f t="shared" si="88"/>
        <v>0</v>
      </c>
      <c r="U2839" s="11">
        <f t="shared" si="89"/>
        <v>0</v>
      </c>
      <c r="Y2839" s="11">
        <f>IF(SUM(Tableau1[[#This Row],[Other access]:[Sci-hub access]])&gt;=1,1,0)</f>
        <v>0</v>
      </c>
      <c r="Z2839" s="12">
        <f>IF(OR(Tableau1[[#This Row],[Access R1 + S1+ T1 ]]&gt;=1,Tableau1[[#This Row],[Access V1 +W1 + X1]]&gt;=1),1,0)</f>
        <v>0</v>
      </c>
      <c r="AB2839" s="10" t="str">
        <f>Tableau1[[#This Row],[DOI]]</f>
        <v>doi: 10.1016/j.annemergmed.2017.06.037</v>
      </c>
      <c r="AC2839" s="13" t="str">
        <f>Tableau1[[#This Row],[Authors]]&amp;", "&amp;Tableau1[[#This Row],[Title]]&amp;" "&amp;Tableau1[[#This Row],[Journal]]&amp;". "&amp;Tableau1[[#This Row],[Year]]</f>
        <v>Hamade B, Barnett B, Malcolm TR, Levy MJ., Young Woman With Eye Pressure. Ann Emerg Med. 2017</v>
      </c>
    </row>
    <row r="2840" spans="1:29" x14ac:dyDescent="0.3">
      <c r="A2840">
        <v>6971</v>
      </c>
      <c r="B2840" t="s">
        <v>1169</v>
      </c>
      <c r="C2840" t="s">
        <v>1170</v>
      </c>
      <c r="D2840" t="s">
        <v>1171</v>
      </c>
      <c r="E2840" t="s">
        <v>2855</v>
      </c>
      <c r="F2840" s="10"/>
      <c r="G2840">
        <v>2017</v>
      </c>
      <c r="J2840">
        <v>0.2549774581923383</v>
      </c>
      <c r="L2840" t="s">
        <v>41329</v>
      </c>
      <c r="M2840">
        <v>28140621</v>
      </c>
      <c r="Q2840" s="10"/>
      <c r="R2840" s="11">
        <f t="shared" si="88"/>
        <v>0</v>
      </c>
      <c r="U2840" s="11">
        <f t="shared" si="89"/>
        <v>0</v>
      </c>
      <c r="Y2840" s="11">
        <f>IF(SUM(Tableau1[[#This Row],[Other access]:[Sci-hub access]])&gt;=1,1,0)</f>
        <v>0</v>
      </c>
      <c r="Z2840" s="12">
        <f>IF(OR(Tableau1[[#This Row],[Access R1 + S1+ T1 ]]&gt;=1,Tableau1[[#This Row],[Access V1 +W1 + X1]]&gt;=1),1,0)</f>
        <v>0</v>
      </c>
      <c r="AB2840" s="10" t="str">
        <f>Tableau1[[#This Row],[DOI]]</f>
        <v>doi: 10.1139/bcb-2016-0054</v>
      </c>
      <c r="AC2840" s="13" t="str">
        <f>Tableau1[[#This Row],[Authors]]&amp;", "&amp;Tableau1[[#This Row],[Title]]&amp;" "&amp;Tableau1[[#This Row],[Journal]]&amp;". "&amp;Tableau1[[#This Row],[Year]]</f>
        <v>Tomita S, Suzuki C, Wada H, Nomachi M, Imayasu M, Araki-Sasaki K., Effects of lactoferrin on the viability and the encystment of Acanthamoeba trophozoites. Biochem Cell Biol. 2017</v>
      </c>
    </row>
    <row r="2841" spans="1:29" x14ac:dyDescent="0.3">
      <c r="A2841">
        <v>4133</v>
      </c>
      <c r="B2841" t="s">
        <v>335</v>
      </c>
      <c r="C2841" t="s">
        <v>336</v>
      </c>
      <c r="D2841" t="s">
        <v>337</v>
      </c>
      <c r="E2841" t="s">
        <v>2745</v>
      </c>
      <c r="F2841" s="10"/>
      <c r="G2841">
        <v>2017</v>
      </c>
      <c r="J2841">
        <v>0.25509921769716548</v>
      </c>
      <c r="L2841" t="s">
        <v>38564</v>
      </c>
      <c r="M2841">
        <v>28481749</v>
      </c>
      <c r="Q2841" s="10"/>
      <c r="R2841" s="11">
        <f t="shared" si="88"/>
        <v>0</v>
      </c>
      <c r="U2841" s="11">
        <f t="shared" si="89"/>
        <v>0</v>
      </c>
      <c r="Y2841" s="11">
        <f>IF(SUM(Tableau1[[#This Row],[Other access]:[Sci-hub access]])&gt;=1,1,0)</f>
        <v>0</v>
      </c>
      <c r="Z2841" s="12">
        <f>IF(OR(Tableau1[[#This Row],[Access R1 + S1+ T1 ]]&gt;=1,Tableau1[[#This Row],[Access V1 +W1 + X1]]&gt;=1),1,0)</f>
        <v>0</v>
      </c>
      <c r="AB2841" s="10" t="str">
        <f>Tableau1[[#This Row],[DOI]]</f>
        <v>doi: 10.1016/j.joms.2016.09.046</v>
      </c>
      <c r="AC2841" s="13" t="str">
        <f>Tableau1[[#This Row],[Authors]]&amp;", "&amp;Tableau1[[#This Row],[Title]]&amp;" "&amp;Tableau1[[#This Row],[Journal]]&amp;". "&amp;Tableau1[[#This Row],[Year]]</f>
        <v>Karagozoglu KH, De Visscher JG, Forouzanfar T, van der Meij EH, Jager DJ., Complications of Sialendoscopy in Patients With Sjögren Syndrome. J Oral Maxillofac Surg. 2017</v>
      </c>
    </row>
    <row r="2842" spans="1:29" x14ac:dyDescent="0.3">
      <c r="A2842">
        <v>8161</v>
      </c>
      <c r="B2842" t="s">
        <v>10873</v>
      </c>
      <c r="C2842" t="s">
        <v>21061</v>
      </c>
      <c r="D2842" t="s">
        <v>31311</v>
      </c>
      <c r="E2842" t="s">
        <v>34411</v>
      </c>
      <c r="F2842" s="10"/>
      <c r="G2842">
        <v>2017</v>
      </c>
      <c r="J2842">
        <v>0.25530898844702621</v>
      </c>
      <c r="L2842" t="s">
        <v>42507</v>
      </c>
      <c r="M2842">
        <v>27986443</v>
      </c>
      <c r="Q2842" s="10"/>
      <c r="R2842" s="11">
        <f t="shared" si="88"/>
        <v>0</v>
      </c>
      <c r="U2842" s="11">
        <f t="shared" si="89"/>
        <v>0</v>
      </c>
      <c r="Y2842" s="11">
        <f>IF(SUM(Tableau1[[#This Row],[Other access]:[Sci-hub access]])&gt;=1,1,0)</f>
        <v>0</v>
      </c>
      <c r="Z2842" s="12">
        <f>IF(OR(Tableau1[[#This Row],[Access R1 + S1+ T1 ]]&gt;=1,Tableau1[[#This Row],[Access V1 +W1 + X1]]&gt;=1),1,0)</f>
        <v>0</v>
      </c>
      <c r="AB2842" s="10" t="str">
        <f>Tableau1[[#This Row],[DOI]]</f>
        <v>doi: 10.1016/j.jsurg.2016.07.005</v>
      </c>
      <c r="AC2842" s="13" t="str">
        <f>Tableau1[[#This Row],[Authors]]&amp;", "&amp;Tableau1[[#This Row],[Title]]&amp;" "&amp;Tableau1[[#This Row],[Journal]]&amp;". "&amp;Tableau1[[#This Row],[Year]]</f>
        <v>Lichtenstein JT, Zeller AN, Lemound J, Lichtenstein TE, Rana M, Gellrich NC, Wagner ME., 3D-Printed Simulation Device for Orbital Surgery. J Surg Educ. 2017</v>
      </c>
    </row>
    <row r="2843" spans="1:29" x14ac:dyDescent="0.3">
      <c r="A2843">
        <v>5511</v>
      </c>
      <c r="B2843" t="s">
        <v>8556</v>
      </c>
      <c r="C2843" t="s">
        <v>18777</v>
      </c>
      <c r="D2843" t="s">
        <v>28986</v>
      </c>
      <c r="E2843" t="s">
        <v>2494</v>
      </c>
      <c r="F2843" s="10"/>
      <c r="G2843">
        <v>2017</v>
      </c>
      <c r="J2843">
        <v>0.25544051990482886</v>
      </c>
      <c r="L2843" t="s">
        <v>39898</v>
      </c>
      <c r="M2843">
        <v>28326601</v>
      </c>
      <c r="Q2843" s="10"/>
      <c r="R2843" s="11">
        <f t="shared" si="88"/>
        <v>0</v>
      </c>
      <c r="U2843" s="11">
        <f t="shared" si="89"/>
        <v>0</v>
      </c>
      <c r="Y2843" s="11">
        <f>IF(SUM(Tableau1[[#This Row],[Other access]:[Sci-hub access]])&gt;=1,1,0)</f>
        <v>0</v>
      </c>
      <c r="Z2843" s="12">
        <f>IF(OR(Tableau1[[#This Row],[Access R1 + S1+ T1 ]]&gt;=1,Tableau1[[#This Row],[Access V1 +W1 + X1]]&gt;=1),1,0)</f>
        <v>0</v>
      </c>
      <c r="AB2843" s="10" t="str">
        <f>Tableau1[[#This Row],[DOI]]</f>
        <v>doi: 10.1111/opo.12370</v>
      </c>
      <c r="AC2843" s="13" t="str">
        <f>Tableau1[[#This Row],[Authors]]&amp;", "&amp;Tableau1[[#This Row],[Title]]&amp;" "&amp;Tableau1[[#This Row],[Journal]]&amp;". "&amp;Tableau1[[#This Row],[Year]]</f>
        <v>Harris WF, Evans T, van Gool RD., Quantitative analysis of eyes and other optical systems in linear optics. Ophthalmic Physiol Opt. 2017</v>
      </c>
    </row>
    <row r="2844" spans="1:29" x14ac:dyDescent="0.3">
      <c r="A2844">
        <v>5883</v>
      </c>
      <c r="B2844" t="s">
        <v>8891</v>
      </c>
      <c r="C2844" t="s">
        <v>19106</v>
      </c>
      <c r="D2844" t="s">
        <v>29321</v>
      </c>
      <c r="E2844" t="s">
        <v>3057</v>
      </c>
      <c r="F2844" s="10"/>
      <c r="G2844">
        <v>2017</v>
      </c>
      <c r="J2844">
        <v>0.25555988472775915</v>
      </c>
      <c r="L2844" t="s">
        <v>40265</v>
      </c>
      <c r="M2844">
        <v>28276116</v>
      </c>
      <c r="Q2844" s="10"/>
      <c r="R2844" s="11">
        <f t="shared" si="88"/>
        <v>0</v>
      </c>
      <c r="U2844" s="11">
        <f t="shared" si="89"/>
        <v>0</v>
      </c>
      <c r="Y2844" s="11">
        <f>IF(SUM(Tableau1[[#This Row],[Other access]:[Sci-hub access]])&gt;=1,1,0)</f>
        <v>0</v>
      </c>
      <c r="Z2844" s="12">
        <f>IF(OR(Tableau1[[#This Row],[Access R1 + S1+ T1 ]]&gt;=1,Tableau1[[#This Row],[Access V1 +W1 + X1]]&gt;=1),1,0)</f>
        <v>0</v>
      </c>
      <c r="AB2844" s="10" t="str">
        <f>Tableau1[[#This Row],[DOI]]</f>
        <v>doi: 10.1111/jsap.12644</v>
      </c>
      <c r="AC2844" s="13" t="str">
        <f>Tableau1[[#This Row],[Authors]]&amp;", "&amp;Tableau1[[#This Row],[Title]]&amp;" "&amp;Tableau1[[#This Row],[Journal]]&amp;". "&amp;Tableau1[[#This Row],[Year]]</f>
        <v>Ozawa S, Mans C, Szabo Z, Di Girolamo N., Epidemiology of bacterial conjunctivitis in chinchillas (Chinchilla lanigera): 49 cases (2005 to 2015). J Small Anim Pract. 2017</v>
      </c>
    </row>
    <row r="2845" spans="1:29" ht="28.8" x14ac:dyDescent="0.3">
      <c r="A2845">
        <v>8172</v>
      </c>
      <c r="B2845" t="s">
        <v>10884</v>
      </c>
      <c r="C2845" t="s">
        <v>21072</v>
      </c>
      <c r="D2845" t="s">
        <v>31322</v>
      </c>
      <c r="E2845" t="s">
        <v>2445</v>
      </c>
      <c r="F2845" s="10"/>
      <c r="G2845">
        <v>2017</v>
      </c>
      <c r="J2845">
        <v>0.25565406207039076</v>
      </c>
      <c r="L2845" t="s">
        <v>42518</v>
      </c>
      <c r="M2845">
        <v>27984509</v>
      </c>
      <c r="Q2845" s="10"/>
      <c r="R2845" s="11">
        <f t="shared" si="88"/>
        <v>0</v>
      </c>
      <c r="U2845" s="11">
        <f t="shared" si="89"/>
        <v>0</v>
      </c>
      <c r="Y2845" s="11">
        <f>IF(SUM(Tableau1[[#This Row],[Other access]:[Sci-hub access]])&gt;=1,1,0)</f>
        <v>0</v>
      </c>
      <c r="Z2845" s="12">
        <f>IF(OR(Tableau1[[#This Row],[Access R1 + S1+ T1 ]]&gt;=1,Tableau1[[#This Row],[Access V1 +W1 + X1]]&gt;=1),1,0)</f>
        <v>0</v>
      </c>
      <c r="AB2845" s="10" t="str">
        <f>Tableau1[[#This Row],[DOI]]</f>
        <v>doi: 10.1097/IAE.0000000000001417</v>
      </c>
      <c r="AC2845" s="13" t="str">
        <f>Tableau1[[#This Row],[Authors]]&amp;", "&amp;Tableau1[[#This Row],[Title]]&amp;" "&amp;Tableau1[[#This Row],[Journal]]&amp;". "&amp;Tableau1[[#This Row],[Year]]</f>
        <v>Manabe S, Osaka R, Nakano Y, Takasago Y, Fujita T, Shiragami C, Hirooka K, Muraoka Y, Tsujikawa A., ASSOCIATION BETWEEN PARAFOVEAL CAPILLARY NONPERFUSION AND MACULAR FUNCTION IN EYES WITH BRANCH RETINAL VEIN OCCLUSION. Retina. 2017</v>
      </c>
    </row>
    <row r="2846" spans="1:29" x14ac:dyDescent="0.3">
      <c r="A2846">
        <v>7736</v>
      </c>
      <c r="B2846" t="s">
        <v>10503</v>
      </c>
      <c r="C2846" t="s">
        <v>20698</v>
      </c>
      <c r="D2846" t="s">
        <v>30939</v>
      </c>
      <c r="E2846" t="s">
        <v>2479</v>
      </c>
      <c r="F2846" s="10"/>
      <c r="G2846">
        <v>2017</v>
      </c>
      <c r="J2846">
        <v>0.25598517280111222</v>
      </c>
      <c r="L2846" t="s">
        <v>42087</v>
      </c>
      <c r="M2846">
        <v>28060075</v>
      </c>
      <c r="Q2846" s="10"/>
      <c r="R2846" s="11">
        <f t="shared" si="88"/>
        <v>0</v>
      </c>
      <c r="U2846" s="11">
        <f t="shared" si="89"/>
        <v>0</v>
      </c>
      <c r="Y2846" s="11">
        <f>IF(SUM(Tableau1[[#This Row],[Other access]:[Sci-hub access]])&gt;=1,1,0)</f>
        <v>0</v>
      </c>
      <c r="Z2846" s="12">
        <f>IF(OR(Tableau1[[#This Row],[Access R1 + S1+ T1 ]]&gt;=1,Tableau1[[#This Row],[Access V1 +W1 + X1]]&gt;=1),1,0)</f>
        <v>0</v>
      </c>
      <c r="AB2846" s="10" t="str">
        <f>Tableau1[[#This Row],[DOI]]</f>
        <v>doi: 10.1097/ICO.0000000000001075</v>
      </c>
      <c r="AC2846" s="13" t="str">
        <f>Tableau1[[#This Row],[Authors]]&amp;", "&amp;Tableau1[[#This Row],[Title]]&amp;" "&amp;Tableau1[[#This Row],[Journal]]&amp;". "&amp;Tableau1[[#This Row],[Year]]</f>
        <v>Chan K, Hersh PS., Removal and Repositioning of Intracorneal Ring Segments: Improving Corneal Topography and Clinical Outcomes in Keratoconus and Ectasia. Cornea. 2017</v>
      </c>
    </row>
    <row r="2847" spans="1:29" x14ac:dyDescent="0.3">
      <c r="A2847">
        <v>1748</v>
      </c>
      <c r="B2847" t="s">
        <v>4997</v>
      </c>
      <c r="C2847" t="s">
        <v>15245</v>
      </c>
      <c r="D2847" t="s">
        <v>25418</v>
      </c>
      <c r="E2847" t="s">
        <v>2451</v>
      </c>
      <c r="F2847" s="10"/>
      <c r="G2847">
        <v>2017</v>
      </c>
      <c r="J2847">
        <v>0.25605273064997547</v>
      </c>
      <c r="L2847" t="s">
        <v>36224</v>
      </c>
      <c r="M2847">
        <v>28886157</v>
      </c>
      <c r="Q2847" s="10"/>
      <c r="R2847" s="11">
        <f t="shared" si="88"/>
        <v>0</v>
      </c>
      <c r="U2847" s="11">
        <f t="shared" si="89"/>
        <v>0</v>
      </c>
      <c r="Y2847" s="11">
        <f>IF(SUM(Tableau1[[#This Row],[Other access]:[Sci-hub access]])&gt;=1,1,0)</f>
        <v>0</v>
      </c>
      <c r="Z2847" s="12">
        <f>IF(OR(Tableau1[[#This Row],[Access R1 + S1+ T1 ]]&gt;=1,Tableau1[[#This Row],[Access V1 +W1 + X1]]&gt;=1),1,0)</f>
        <v>0</v>
      </c>
      <c r="AB2847" s="10" t="str">
        <f>Tableau1[[#This Row],[DOI]]</f>
        <v>doi: 10.1371/journal.pone.0184569</v>
      </c>
      <c r="AC2847" s="13" t="str">
        <f>Tableau1[[#This Row],[Authors]]&amp;", "&amp;Tableau1[[#This Row],[Title]]&amp;" "&amp;Tableau1[[#This Row],[Journal]]&amp;". "&amp;Tableau1[[#This Row],[Year]]</f>
        <v>Cavas-Martínez F, Bataille L, Fernández-Pacheco DG, Cañavate FJF, Alió JL., A new approach to keratoconus detection based on corneal morphogeometric analysis. PLoS One. 2017</v>
      </c>
    </row>
    <row r="2848" spans="1:29" x14ac:dyDescent="0.3">
      <c r="A2848">
        <v>58</v>
      </c>
      <c r="B2848" t="s">
        <v>3321</v>
      </c>
      <c r="C2848" t="s">
        <v>13582</v>
      </c>
      <c r="D2848" t="s">
        <v>23741</v>
      </c>
      <c r="E2848" t="s">
        <v>2462</v>
      </c>
      <c r="F2848" s="10"/>
      <c r="G2848">
        <v>2018</v>
      </c>
      <c r="J2848">
        <v>0.2561350629202741</v>
      </c>
      <c r="L2848" t="s">
        <v>34576</v>
      </c>
      <c r="M2848">
        <v>29444665</v>
      </c>
      <c r="Q2848" s="10"/>
      <c r="R2848" s="11">
        <f t="shared" si="88"/>
        <v>0</v>
      </c>
      <c r="U2848" s="11">
        <f t="shared" si="89"/>
        <v>0</v>
      </c>
      <c r="Y2848" s="11">
        <f>IF(SUM(Tableau1[[#This Row],[Other access]:[Sci-hub access]])&gt;=1,1,0)</f>
        <v>0</v>
      </c>
      <c r="Z2848" s="12">
        <f>IF(OR(Tableau1[[#This Row],[Access R1 + S1+ T1 ]]&gt;=1,Tableau1[[#This Row],[Access V1 +W1 + X1]]&gt;=1),1,0)</f>
        <v>0</v>
      </c>
      <c r="AB2848" s="10" t="str">
        <f>Tableau1[[#This Row],[DOI]]</f>
        <v>doi: 10.1186/s12886-018-0709-2</v>
      </c>
      <c r="AC2848" s="13" t="str">
        <f>Tableau1[[#This Row],[Authors]]&amp;", "&amp;Tableau1[[#This Row],[Title]]&amp;" "&amp;Tableau1[[#This Row],[Journal]]&amp;". "&amp;Tableau1[[#This Row],[Year]]</f>
        <v>Kim TJ, Kang S, Jeoung JW, Kim YK, Park KH., Comparison of 1-year outcomes after Ahmed glaucoma valve implantation with and without Ologen adjuvant. BMC Ophthalmol. 2018</v>
      </c>
    </row>
    <row r="2849" spans="1:29" x14ac:dyDescent="0.3">
      <c r="A2849">
        <v>9367</v>
      </c>
      <c r="B2849" t="s">
        <v>11940</v>
      </c>
      <c r="C2849" t="s">
        <v>22115</v>
      </c>
      <c r="D2849" t="s">
        <v>32384</v>
      </c>
      <c r="E2849" t="s">
        <v>2514</v>
      </c>
      <c r="F2849" s="10"/>
      <c r="G2849">
        <v>2017</v>
      </c>
      <c r="J2849">
        <v>0.25617023411801576</v>
      </c>
      <c r="L2849" t="s">
        <v>43658</v>
      </c>
      <c r="M2849">
        <v>27720858</v>
      </c>
      <c r="Q2849" s="10"/>
      <c r="R2849" s="11">
        <f t="shared" si="88"/>
        <v>0</v>
      </c>
      <c r="U2849" s="11">
        <f t="shared" si="89"/>
        <v>0</v>
      </c>
      <c r="Y2849" s="11">
        <f>IF(SUM(Tableau1[[#This Row],[Other access]:[Sci-hub access]])&gt;=1,1,0)</f>
        <v>0</v>
      </c>
      <c r="Z2849" s="12">
        <f>IF(OR(Tableau1[[#This Row],[Access R1 + S1+ T1 ]]&gt;=1,Tableau1[[#This Row],[Access V1 +W1 + X1]]&gt;=1),1,0)</f>
        <v>0</v>
      </c>
      <c r="AB2849" s="10" t="str">
        <f>Tableau1[[#This Row],[DOI]]</f>
        <v>doi: 10.1016/j.survophthal.2016.09.005</v>
      </c>
      <c r="AC2849" s="13" t="str">
        <f>Tableau1[[#This Row],[Authors]]&amp;", "&amp;Tableau1[[#This Row],[Title]]&amp;" "&amp;Tableau1[[#This Row],[Journal]]&amp;". "&amp;Tableau1[[#This Row],[Year]]</f>
        <v>Padhi TR, Das S, Sharma S, Rath S, Rath S, Tripathy D, Panda KG, Basu S, Besirli CG., Ocular parasitoses: A comprehensive review. Surv Ophthalmol. 2017</v>
      </c>
    </row>
    <row r="2850" spans="1:29" x14ac:dyDescent="0.3">
      <c r="A2850">
        <v>5075</v>
      </c>
      <c r="B2850" t="s">
        <v>8156</v>
      </c>
      <c r="C2850" t="s">
        <v>18382</v>
      </c>
      <c r="D2850" t="s">
        <v>28586</v>
      </c>
      <c r="E2850" t="s">
        <v>2599</v>
      </c>
      <c r="F2850" s="10"/>
      <c r="G2850">
        <v>2017</v>
      </c>
      <c r="J2850">
        <v>0.25622614555794021</v>
      </c>
      <c r="L2850" t="s">
        <v>39483</v>
      </c>
      <c r="M2850">
        <v>28376552</v>
      </c>
      <c r="Q2850" s="10"/>
      <c r="R2850" s="11">
        <f t="shared" si="88"/>
        <v>0</v>
      </c>
      <c r="U2850" s="11">
        <f t="shared" si="89"/>
        <v>0</v>
      </c>
      <c r="Y2850" s="11">
        <f>IF(SUM(Tableau1[[#This Row],[Other access]:[Sci-hub access]])&gt;=1,1,0)</f>
        <v>0</v>
      </c>
      <c r="Z2850" s="12">
        <f>IF(OR(Tableau1[[#This Row],[Access R1 + S1+ T1 ]]&gt;=1,Tableau1[[#This Row],[Access V1 +W1 + X1]]&gt;=1),1,0)</f>
        <v>0</v>
      </c>
      <c r="AB2850" s="10" t="str">
        <f>Tableau1[[#This Row],[DOI]]</f>
        <v>doi: 10.1055/s-0043-100635</v>
      </c>
      <c r="AC2850" s="13" t="str">
        <f>Tableau1[[#This Row],[Authors]]&amp;", "&amp;Tableau1[[#This Row],[Title]]&amp;" "&amp;Tableau1[[#This Row],[Journal]]&amp;". "&amp;Tableau1[[#This Row],[Year]]</f>
        <v>Bauer P, Henrich PB, Stürmer J., Three Cases of Spontaneous Hyphaema. Klin Monbl Augenheilkd. 2017</v>
      </c>
    </row>
    <row r="2851" spans="1:29" x14ac:dyDescent="0.3">
      <c r="A2851">
        <v>121</v>
      </c>
      <c r="B2851" t="s">
        <v>3384</v>
      </c>
      <c r="C2851" t="s">
        <v>13645</v>
      </c>
      <c r="D2851" t="s">
        <v>23804</v>
      </c>
      <c r="E2851" t="s">
        <v>2465</v>
      </c>
      <c r="F2851" s="10"/>
      <c r="G2851">
        <v>2017</v>
      </c>
      <c r="J2851">
        <v>0.25627576393011209</v>
      </c>
      <c r="L2851" t="s">
        <v>34637</v>
      </c>
      <c r="M2851">
        <v>29390537</v>
      </c>
      <c r="Q2851" s="10"/>
      <c r="R2851" s="11">
        <f t="shared" si="88"/>
        <v>0</v>
      </c>
      <c r="U2851" s="11">
        <f t="shared" si="89"/>
        <v>0</v>
      </c>
      <c r="Y2851" s="11">
        <f>IF(SUM(Tableau1[[#This Row],[Other access]:[Sci-hub access]])&gt;=1,1,0)</f>
        <v>0</v>
      </c>
      <c r="Z2851" s="12">
        <f>IF(OR(Tableau1[[#This Row],[Access R1 + S1+ T1 ]]&gt;=1,Tableau1[[#This Row],[Access V1 +W1 + X1]]&gt;=1),1,0)</f>
        <v>0</v>
      </c>
      <c r="AB2851" s="10" t="str">
        <f>Tableau1[[#This Row],[DOI]]</f>
        <v>doi: 10.1097/MD.0000000000009378</v>
      </c>
      <c r="AC2851" s="13" t="str">
        <f>Tableau1[[#This Row],[Authors]]&amp;", "&amp;Tableau1[[#This Row],[Title]]&amp;" "&amp;Tableau1[[#This Row],[Journal]]&amp;". "&amp;Tableau1[[#This Row],[Year]]</f>
        <v>Xuan YY, Li TF, Zhang L, Liu SY., ANCA positive relapsing polychondritis, Graves disease, and suspected moyamoya disease: A case report. Medicine (Baltimore). 2017</v>
      </c>
    </row>
    <row r="2852" spans="1:29" x14ac:dyDescent="0.3">
      <c r="A2852">
        <v>8375</v>
      </c>
      <c r="B2852" t="s">
        <v>11063</v>
      </c>
      <c r="C2852" t="s">
        <v>21249</v>
      </c>
      <c r="D2852" t="s">
        <v>31501</v>
      </c>
      <c r="E2852" t="s">
        <v>2618</v>
      </c>
      <c r="F2852" s="10"/>
      <c r="G2852">
        <v>2017</v>
      </c>
      <c r="J2852">
        <v>0.25635081570027685</v>
      </c>
      <c r="L2852" t="s">
        <v>42717</v>
      </c>
      <c r="M2852">
        <v>27926905</v>
      </c>
      <c r="Q2852" s="10"/>
      <c r="R2852" s="11">
        <f t="shared" si="88"/>
        <v>0</v>
      </c>
      <c r="U2852" s="11">
        <f t="shared" si="89"/>
        <v>0</v>
      </c>
      <c r="Y2852" s="11">
        <f>IF(SUM(Tableau1[[#This Row],[Other access]:[Sci-hub access]])&gt;=1,1,0)</f>
        <v>0</v>
      </c>
      <c r="Z2852" s="12">
        <f>IF(OR(Tableau1[[#This Row],[Access R1 + S1+ T1 ]]&gt;=1,Tableau1[[#This Row],[Access V1 +W1 + X1]]&gt;=1),1,0)</f>
        <v>0</v>
      </c>
      <c r="AB2852" s="10" t="str">
        <f>Tableau1[[#This Row],[DOI]]</f>
        <v>doi: 10.1159/000453062</v>
      </c>
      <c r="AC2852" s="13" t="str">
        <f>Tableau1[[#This Row],[Authors]]&amp;", "&amp;Tableau1[[#This Row],[Title]]&amp;" "&amp;Tableau1[[#This Row],[Journal]]&amp;". "&amp;Tableau1[[#This Row],[Year]]</f>
        <v>Dunn L, Greer R, Flenady V, Kumar S., Sildenafil in Pregnancy: A Systematic Review of Maternal Tolerance and Obstetric and Perinatal Outcomes. Fetal Diagn Ther. 2017</v>
      </c>
    </row>
    <row r="2853" spans="1:29" x14ac:dyDescent="0.3">
      <c r="A2853">
        <v>6174</v>
      </c>
      <c r="B2853" t="s">
        <v>9138</v>
      </c>
      <c r="C2853" t="s">
        <v>19351</v>
      </c>
      <c r="D2853" t="s">
        <v>29569</v>
      </c>
      <c r="E2853" t="s">
        <v>2443</v>
      </c>
      <c r="F2853" s="10"/>
      <c r="G2853">
        <v>2017</v>
      </c>
      <c r="J2853">
        <v>0.2564525558729942</v>
      </c>
      <c r="L2853" t="s">
        <v>40546</v>
      </c>
      <c r="M2853">
        <v>28241312</v>
      </c>
      <c r="Q2853" s="10"/>
      <c r="R2853" s="11">
        <f t="shared" si="88"/>
        <v>0</v>
      </c>
      <c r="U2853" s="11">
        <f t="shared" si="89"/>
        <v>0</v>
      </c>
      <c r="Y2853" s="11">
        <f>IF(SUM(Tableau1[[#This Row],[Other access]:[Sci-hub access]])&gt;=1,1,0)</f>
        <v>0</v>
      </c>
      <c r="Z2853" s="12">
        <f>IF(OR(Tableau1[[#This Row],[Access R1 + S1+ T1 ]]&gt;=1,Tableau1[[#This Row],[Access V1 +W1 + X1]]&gt;=1),1,0)</f>
        <v>0</v>
      </c>
      <c r="AB2853" s="10" t="str">
        <f>Tableau1[[#This Row],[DOI]]</f>
        <v>doi: 10.1167/iovs.16-21115</v>
      </c>
      <c r="AC2853" s="13" t="str">
        <f>Tableau1[[#This Row],[Authors]]&amp;", "&amp;Tableau1[[#This Row],[Title]]&amp;" "&amp;Tableau1[[#This Row],[Journal]]&amp;". "&amp;Tableau1[[#This Row],[Year]]</f>
        <v>Fukami M, Iwase T, Yamamoto K, Kaneko H, Yasuda S, Terasaki H., Changes in Retinal Microcirculation After Intravitreal Ranibizumab Injection in Eyes With Macular Edema Secondary to Branch Retinal Vein Occlusion. Invest Ophthalmol Vis Sci. 2017</v>
      </c>
    </row>
    <row r="2854" spans="1:29" x14ac:dyDescent="0.3">
      <c r="A2854">
        <v>1670</v>
      </c>
      <c r="B2854" t="s">
        <v>4922</v>
      </c>
      <c r="C2854" t="s">
        <v>15171</v>
      </c>
      <c r="D2854" t="s">
        <v>25343</v>
      </c>
      <c r="E2854" t="s">
        <v>34060</v>
      </c>
      <c r="F2854" s="10"/>
      <c r="G2854">
        <v>2017</v>
      </c>
      <c r="J2854">
        <v>0.25648761622341021</v>
      </c>
      <c r="L2854" t="s">
        <v>36149</v>
      </c>
      <c r="M2854">
        <v>28904215</v>
      </c>
      <c r="Q2854" s="10"/>
      <c r="R2854" s="11">
        <f t="shared" si="88"/>
        <v>0</v>
      </c>
      <c r="U2854" s="11">
        <f t="shared" si="89"/>
        <v>0</v>
      </c>
      <c r="Y2854" s="11">
        <f>IF(SUM(Tableau1[[#This Row],[Other access]:[Sci-hub access]])&gt;=1,1,0)</f>
        <v>0</v>
      </c>
      <c r="Z2854" s="12">
        <f>IF(OR(Tableau1[[#This Row],[Access R1 + S1+ T1 ]]&gt;=1,Tableau1[[#This Row],[Access V1 +W1 + X1]]&gt;=1),1,0)</f>
        <v>0</v>
      </c>
      <c r="AB2854" s="10" t="str">
        <f>Tableau1[[#This Row],[DOI]]</f>
        <v>doi: 10.3368/aoj.67.1.52</v>
      </c>
      <c r="AC2854" s="13" t="str">
        <f>Tableau1[[#This Row],[Authors]]&amp;", "&amp;Tableau1[[#This Row],[Title]]&amp;" "&amp;Tableau1[[#This Row],[Journal]]&amp;". "&amp;Tableau1[[#This Row],[Year]]</f>
        <v>Petrunak JL., Everyday Exotropia: Learning from the Littlest. Am Orthopt J. 2017</v>
      </c>
    </row>
    <row r="2855" spans="1:29" x14ac:dyDescent="0.3">
      <c r="A2855">
        <v>8306</v>
      </c>
      <c r="B2855" t="s">
        <v>11007</v>
      </c>
      <c r="C2855" t="s">
        <v>21194</v>
      </c>
      <c r="D2855" t="s">
        <v>31445</v>
      </c>
      <c r="E2855" t="s">
        <v>2490</v>
      </c>
      <c r="F2855" s="10"/>
      <c r="G2855">
        <v>2017</v>
      </c>
      <c r="J2855">
        <v>0.25655303450707279</v>
      </c>
      <c r="L2855" t="s">
        <v>42650</v>
      </c>
      <c r="M2855">
        <v>27939561</v>
      </c>
      <c r="Q2855" s="10"/>
      <c r="R2855" s="11">
        <f t="shared" si="88"/>
        <v>0</v>
      </c>
      <c r="U2855" s="11">
        <f t="shared" si="89"/>
        <v>0</v>
      </c>
      <c r="Y2855" s="11">
        <f>IF(SUM(Tableau1[[#This Row],[Other access]:[Sci-hub access]])&gt;=1,1,0)</f>
        <v>0</v>
      </c>
      <c r="Z2855" s="12">
        <f>IF(OR(Tableau1[[#This Row],[Access R1 + S1+ T1 ]]&gt;=1,Tableau1[[#This Row],[Access V1 +W1 + X1]]&gt;=1),1,0)</f>
        <v>0</v>
      </c>
      <c r="AB2855" s="10" t="str">
        <f>Tableau1[[#This Row],[DOI]]</f>
        <v>doi: 10.1016/j.ajo.2016.11.016</v>
      </c>
      <c r="AC2855" s="13" t="str">
        <f>Tableau1[[#This Row],[Authors]]&amp;", "&amp;Tableau1[[#This Row],[Title]]&amp;" "&amp;Tableau1[[#This Row],[Journal]]&amp;". "&amp;Tableau1[[#This Row],[Year]]</f>
        <v>Tychsen L, Faron N, Hoekel J., Phakic Intraocular Collamer Lens (Visian ICL) Implantation for Correction of Myopia in Spectacle-Aversive Special Needs Children. Am J Ophthalmol. 2017</v>
      </c>
    </row>
    <row r="2856" spans="1:29" x14ac:dyDescent="0.3">
      <c r="A2856">
        <v>8936</v>
      </c>
      <c r="B2856" t="s">
        <v>11558</v>
      </c>
      <c r="C2856" t="s">
        <v>21739</v>
      </c>
      <c r="D2856" t="s">
        <v>31999</v>
      </c>
      <c r="E2856" t="s">
        <v>2438</v>
      </c>
      <c r="F2856" s="10"/>
      <c r="G2856">
        <v>2017</v>
      </c>
      <c r="J2856">
        <v>0.25656620526936791</v>
      </c>
      <c r="L2856" t="s">
        <v>43263</v>
      </c>
      <c r="M2856">
        <v>27811280</v>
      </c>
      <c r="Q2856" s="10"/>
      <c r="R2856" s="11">
        <f t="shared" si="88"/>
        <v>0</v>
      </c>
      <c r="U2856" s="11">
        <f t="shared" si="89"/>
        <v>0</v>
      </c>
      <c r="Y2856" s="11">
        <f>IF(SUM(Tableau1[[#This Row],[Other access]:[Sci-hub access]])&gt;=1,1,0)</f>
        <v>0</v>
      </c>
      <c r="Z2856" s="12">
        <f>IF(OR(Tableau1[[#This Row],[Access R1 + S1+ T1 ]]&gt;=1,Tableau1[[#This Row],[Access V1 +W1 + X1]]&gt;=1),1,0)</f>
        <v>0</v>
      </c>
      <c r="AB2856" s="10" t="str">
        <f>Tableau1[[#This Row],[DOI]]</f>
        <v>doi: 10.1136/bjophthalmol-2016-308948</v>
      </c>
      <c r="AC2856" s="13" t="str">
        <f>Tableau1[[#This Row],[Authors]]&amp;", "&amp;Tableau1[[#This Row],[Title]]&amp;" "&amp;Tableau1[[#This Row],[Journal]]&amp;". "&amp;Tableau1[[#This Row],[Year]]</f>
        <v>Baril C, Vianna JR, Shuba LM, Rafuse PE, Chauhan BC, Nicolela MT., Rates of glaucomatous visual field change after trabeculectomy. Br J Ophthalmol. 2017</v>
      </c>
    </row>
    <row r="2857" spans="1:29" x14ac:dyDescent="0.3">
      <c r="A2857">
        <v>10245</v>
      </c>
      <c r="B2857" t="s">
        <v>12747</v>
      </c>
      <c r="C2857" t="s">
        <v>22915</v>
      </c>
      <c r="D2857" t="s">
        <v>33199</v>
      </c>
      <c r="E2857" t="s">
        <v>2529</v>
      </c>
      <c r="F2857" s="10"/>
      <c r="G2857">
        <v>2017</v>
      </c>
      <c r="J2857">
        <v>0.25670129252845664</v>
      </c>
      <c r="L2857" t="s">
        <v>44498</v>
      </c>
      <c r="M2857">
        <v>27420302</v>
      </c>
      <c r="Q2857" s="10"/>
      <c r="R2857" s="11">
        <f t="shared" si="88"/>
        <v>0</v>
      </c>
      <c r="U2857" s="11">
        <f t="shared" si="89"/>
        <v>0</v>
      </c>
      <c r="Y2857" s="11">
        <f>IF(SUM(Tableau1[[#This Row],[Other access]:[Sci-hub access]])&gt;=1,1,0)</f>
        <v>0</v>
      </c>
      <c r="Z2857" s="12">
        <f>IF(OR(Tableau1[[#This Row],[Access R1 + S1+ T1 ]]&gt;=1,Tableau1[[#This Row],[Access V1 +W1 + X1]]&gt;=1),1,0)</f>
        <v>0</v>
      </c>
      <c r="AB2857" s="10" t="str">
        <f>Tableau1[[#This Row],[DOI]]</f>
        <v>doi: 10.1080/02713683.2016.1196709</v>
      </c>
      <c r="AC2857" s="13" t="str">
        <f>Tableau1[[#This Row],[Authors]]&amp;", "&amp;Tableau1[[#This Row],[Title]]&amp;" "&amp;Tableau1[[#This Row],[Journal]]&amp;". "&amp;Tableau1[[#This Row],[Year]]</f>
        <v>Gunay M, Sukgen EA, Celik G, Kocluk Y., Comparison of Bevacizumab, Ranibizumab, and Laser Photocoagulation in the Treatment of Retinopathy of Prematurity in Turkey. Curr Eye Res. 2017</v>
      </c>
    </row>
    <row r="2858" spans="1:29" ht="28.8" x14ac:dyDescent="0.3">
      <c r="A2858">
        <v>6773</v>
      </c>
      <c r="B2858" t="s">
        <v>9660</v>
      </c>
      <c r="C2858" t="s">
        <v>19864</v>
      </c>
      <c r="D2858" t="s">
        <v>30093</v>
      </c>
      <c r="E2858" t="s">
        <v>2478</v>
      </c>
      <c r="F2858" s="10"/>
      <c r="G2858">
        <v>2017</v>
      </c>
      <c r="J2858">
        <v>0.25677281171783251</v>
      </c>
      <c r="L2858" t="s">
        <v>41133</v>
      </c>
      <c r="M2858">
        <v>28165428</v>
      </c>
      <c r="Q2858" s="10"/>
      <c r="R2858" s="11">
        <f t="shared" si="88"/>
        <v>0</v>
      </c>
      <c r="U2858" s="11">
        <f t="shared" si="89"/>
        <v>0</v>
      </c>
      <c r="Y2858" s="11">
        <f>IF(SUM(Tableau1[[#This Row],[Other access]:[Sci-hub access]])&gt;=1,1,0)</f>
        <v>0</v>
      </c>
      <c r="Z2858" s="12">
        <f>IF(OR(Tableau1[[#This Row],[Access R1 + S1+ T1 ]]&gt;=1,Tableau1[[#This Row],[Access V1 +W1 + X1]]&gt;=1),1,0)</f>
        <v>0</v>
      </c>
      <c r="AB2858" s="10" t="str">
        <f>Tableau1[[#This Row],[DOI]]</f>
        <v>doi: 10.3390/ijms18020334</v>
      </c>
      <c r="AC2858" s="13" t="str">
        <f>Tableau1[[#This Row],[Authors]]&amp;", "&amp;Tableau1[[#This Row],[Title]]&amp;" "&amp;Tableau1[[#This Row],[Journal]]&amp;". "&amp;Tableau1[[#This Row],[Year]]</f>
        <v>Chen HY, Chou HC, Chang SJ, Liao EC, Tsai YT, Wei YS, Li JM, Lin LH, Lin MW, Chen YJ, Chen YS, Lin CC, Wang YS, Ko ML, Chan HL., Proteomic Analysis of Various Rat Ocular Tissues after Ischemia-Reperfusion Injury and Possible Relevance to Acute Glaucoma. Int J Mol Sci. 2017</v>
      </c>
    </row>
    <row r="2859" spans="1:29" x14ac:dyDescent="0.3">
      <c r="A2859">
        <v>5754</v>
      </c>
      <c r="B2859" t="s">
        <v>8779</v>
      </c>
      <c r="C2859" t="s">
        <v>18997</v>
      </c>
      <c r="D2859" t="s">
        <v>29209</v>
      </c>
      <c r="E2859" t="s">
        <v>3152</v>
      </c>
      <c r="F2859" s="10"/>
      <c r="G2859">
        <v>2017</v>
      </c>
      <c r="J2859">
        <v>0.25688071098587772</v>
      </c>
      <c r="L2859" t="s">
        <v>40136</v>
      </c>
      <c r="M2859">
        <v>28288901</v>
      </c>
      <c r="Q2859" s="10"/>
      <c r="R2859" s="11">
        <f t="shared" si="88"/>
        <v>0</v>
      </c>
      <c r="U2859" s="11">
        <f t="shared" si="89"/>
        <v>0</v>
      </c>
      <c r="Y2859" s="11">
        <f>IF(SUM(Tableau1[[#This Row],[Other access]:[Sci-hub access]])&gt;=1,1,0)</f>
        <v>0</v>
      </c>
      <c r="Z2859" s="12">
        <f>IF(OR(Tableau1[[#This Row],[Access R1 + S1+ T1 ]]&gt;=1,Tableau1[[#This Row],[Access V1 +W1 + X1]]&gt;=1),1,0)</f>
        <v>0</v>
      </c>
      <c r="AB2859" s="10" t="str">
        <f>Tableau1[[#This Row],[DOI]]</f>
        <v>doi: 10.1016/j.neuroscience.2017.03.003</v>
      </c>
      <c r="AC2859" s="13" t="str">
        <f>Tableau1[[#This Row],[Authors]]&amp;", "&amp;Tableau1[[#This Row],[Title]]&amp;" "&amp;Tableau1[[#This Row],[Journal]]&amp;". "&amp;Tableau1[[#This Row],[Year]]</f>
        <v>Rahman M, Shiozaki K, Okamoto K, Thompson R, Bereiter DA., Trigeminal brainstem modulation of persistent orbicularis oculi muscle activity in a rat model of dry eye. Neuroscience. 2017</v>
      </c>
    </row>
    <row r="2860" spans="1:29" ht="28.8" x14ac:dyDescent="0.3">
      <c r="A2860">
        <v>10049</v>
      </c>
      <c r="B2860" t="s">
        <v>12567</v>
      </c>
      <c r="C2860" t="s">
        <v>22735</v>
      </c>
      <c r="D2860" t="s">
        <v>33016</v>
      </c>
      <c r="E2860" t="s">
        <v>2502</v>
      </c>
      <c r="F2860" s="10"/>
      <c r="G2860">
        <v>2017</v>
      </c>
      <c r="J2860">
        <v>0.25690259287619333</v>
      </c>
      <c r="L2860" t="s">
        <v>44305</v>
      </c>
      <c r="M2860">
        <v>27487343</v>
      </c>
      <c r="Q2860" s="10"/>
      <c r="R2860" s="11">
        <f t="shared" si="88"/>
        <v>0</v>
      </c>
      <c r="U2860" s="11">
        <f t="shared" si="89"/>
        <v>0</v>
      </c>
      <c r="Y2860" s="11">
        <f>IF(SUM(Tableau1[[#This Row],[Other access]:[Sci-hub access]])&gt;=1,1,0)</f>
        <v>0</v>
      </c>
      <c r="Z2860" s="12">
        <f>IF(OR(Tableau1[[#This Row],[Access R1 + S1+ T1 ]]&gt;=1,Tableau1[[#This Row],[Access V1 +W1 + X1]]&gt;=1),1,0)</f>
        <v>0</v>
      </c>
      <c r="AB2860" s="10" t="str">
        <f>Tableau1[[#This Row],[DOI]]</f>
        <v>doi: 10.1159/000446659</v>
      </c>
      <c r="AC2860" s="13" t="str">
        <f>Tableau1[[#This Row],[Authors]]&amp;", "&amp;Tableau1[[#This Row],[Title]]&amp;" "&amp;Tableau1[[#This Row],[Journal]]&amp;". "&amp;Tableau1[[#This Row],[Year]]</f>
        <v>Willekens K, Bataillie S, Sarens I, Odent S, Abegão Pinto L, Vandewalle E, Van Keer K, Stalmans I., Funduscopic versus HRT III Confocal Scanner Vertical Cup-Disc Ratio Assessment in Normal Tension and Primary Open Angle Glaucoma (The Leuven Eye Study). Ophthalmic Res. 2017</v>
      </c>
    </row>
    <row r="2861" spans="1:29" x14ac:dyDescent="0.3">
      <c r="A2861">
        <v>8296</v>
      </c>
      <c r="B2861" t="s">
        <v>10997</v>
      </c>
      <c r="C2861" t="s">
        <v>21184</v>
      </c>
      <c r="D2861" t="s">
        <v>31435</v>
      </c>
      <c r="E2861" t="s">
        <v>2438</v>
      </c>
      <c r="F2861" s="10"/>
      <c r="G2861">
        <v>2017</v>
      </c>
      <c r="J2861">
        <v>0.25691380607463954</v>
      </c>
      <c r="L2861" t="s">
        <v>42640</v>
      </c>
      <c r="M2861">
        <v>27941046</v>
      </c>
      <c r="Q2861" s="10"/>
      <c r="R2861" s="11">
        <f t="shared" si="88"/>
        <v>0</v>
      </c>
      <c r="U2861" s="11">
        <f t="shared" si="89"/>
        <v>0</v>
      </c>
      <c r="Y2861" s="11">
        <f>IF(SUM(Tableau1[[#This Row],[Other access]:[Sci-hub access]])&gt;=1,1,0)</f>
        <v>0</v>
      </c>
      <c r="Z2861" s="12">
        <f>IF(OR(Tableau1[[#This Row],[Access R1 + S1+ T1 ]]&gt;=1,Tableau1[[#This Row],[Access V1 +W1 + X1]]&gt;=1),1,0)</f>
        <v>0</v>
      </c>
      <c r="AB2861" s="10" t="str">
        <f>Tableau1[[#This Row],[DOI]]</f>
        <v>doi: 10.1136/bjophthalmol-2016-309219</v>
      </c>
      <c r="AC2861" s="13" t="str">
        <f>Tableau1[[#This Row],[Authors]]&amp;", "&amp;Tableau1[[#This Row],[Title]]&amp;" "&amp;Tableau1[[#This Row],[Journal]]&amp;". "&amp;Tableau1[[#This Row],[Year]]</f>
        <v>Parrozzani R, Frizziero L, Trainiti S, Testi I, Miglionico G, Pilotto E, Blandamura S, Fassina A, Midena E., Topical 1% 5-fluoruracil as a sole treatment of corneoconjunctival ocular surface squamous neoplasia: long-term study. Br J Ophthalmol. 2017</v>
      </c>
    </row>
    <row r="2862" spans="1:29" ht="28.8" x14ac:dyDescent="0.3">
      <c r="A2862">
        <v>9241</v>
      </c>
      <c r="B2862" t="s">
        <v>11826</v>
      </c>
      <c r="C2862" t="s">
        <v>22001</v>
      </c>
      <c r="D2862" t="s">
        <v>32268</v>
      </c>
      <c r="E2862" t="s">
        <v>2528</v>
      </c>
      <c r="F2862" s="10"/>
      <c r="G2862">
        <v>2017</v>
      </c>
      <c r="J2862">
        <v>0.25694802906022585</v>
      </c>
      <c r="L2862" t="s">
        <v>43550</v>
      </c>
      <c r="M2862">
        <v>27697599</v>
      </c>
      <c r="Q2862" s="10"/>
      <c r="R2862" s="11">
        <f t="shared" si="88"/>
        <v>0</v>
      </c>
      <c r="U2862" s="11">
        <f t="shared" si="89"/>
        <v>0</v>
      </c>
      <c r="Y2862" s="11">
        <f>IF(SUM(Tableau1[[#This Row],[Other access]:[Sci-hub access]])&gt;=1,1,0)</f>
        <v>0</v>
      </c>
      <c r="Z2862" s="12">
        <f>IF(OR(Tableau1[[#This Row],[Access R1 + S1+ T1 ]]&gt;=1,Tableau1[[#This Row],[Access V1 +W1 + X1]]&gt;=1),1,0)</f>
        <v>0</v>
      </c>
      <c r="AB2862" s="10" t="str">
        <f>Tableau1[[#This Row],[DOI]]</f>
        <v>doi: 10.1016/j.ejmg.2016.09.019</v>
      </c>
      <c r="AC2862" s="13" t="str">
        <f>Tableau1[[#This Row],[Authors]]&amp;", "&amp;Tableau1[[#This Row],[Title]]&amp;" "&amp;Tableau1[[#This Row],[Journal]]&amp;". "&amp;Tableau1[[#This Row],[Year]]</f>
        <v>Wertelecki W, Chambers CD, Yevtushok L, Zymak-Zakutnya N, Sosyniuk Z, Lapchenko S, Ievtushok B, Akhmedzhanova D, Komov O., Chornobyl 30 years later: Radiation, pregnancies, and developmental anomalies in Rivne, Ukraine. Eur J Med Genet. 2017</v>
      </c>
    </row>
    <row r="2863" spans="1:29" x14ac:dyDescent="0.3">
      <c r="A2863">
        <v>8010</v>
      </c>
      <c r="B2863" t="s">
        <v>10740</v>
      </c>
      <c r="C2863" t="s">
        <v>20935</v>
      </c>
      <c r="D2863" t="s">
        <v>31178</v>
      </c>
      <c r="E2863" t="s">
        <v>2463</v>
      </c>
      <c r="F2863" s="10"/>
      <c r="G2863">
        <v>2017</v>
      </c>
      <c r="J2863">
        <v>0.25697243806601366</v>
      </c>
      <c r="L2863" t="s">
        <v>42357</v>
      </c>
      <c r="M2863">
        <v>28009402</v>
      </c>
      <c r="Q2863" s="10"/>
      <c r="R2863" s="11">
        <f t="shared" si="88"/>
        <v>0</v>
      </c>
      <c r="U2863" s="11">
        <f t="shared" si="89"/>
        <v>0</v>
      </c>
      <c r="Y2863" s="11">
        <f>IF(SUM(Tableau1[[#This Row],[Other access]:[Sci-hub access]])&gt;=1,1,0)</f>
        <v>0</v>
      </c>
      <c r="Z2863" s="12">
        <f>IF(OR(Tableau1[[#This Row],[Access R1 + S1+ T1 ]]&gt;=1,Tableau1[[#This Row],[Access V1 +W1 + X1]]&gt;=1),1,0)</f>
        <v>0</v>
      </c>
      <c r="AB2863" s="10" t="str">
        <f>Tableau1[[#This Row],[DOI]]</f>
        <v>doi: 10.5301/ejo.5000796</v>
      </c>
      <c r="AC2863" s="13" t="str">
        <f>Tableau1[[#This Row],[Authors]]&amp;", "&amp;Tableau1[[#This Row],[Title]]&amp;" "&amp;Tableau1[[#This Row],[Journal]]&amp;". "&amp;Tableau1[[#This Row],[Year]]</f>
        <v>Ruiz-Medrano J, Pellegrini M, Cereda MG, Cigada M, Staurenghi G., Choroidal characteristics of acute and chronic central serous chorioretinopathy using enhanced depth imaging optical coherence tomography. Eur J Ophthalmol. 2017</v>
      </c>
    </row>
    <row r="2864" spans="1:29" ht="28.8" x14ac:dyDescent="0.3">
      <c r="A2864">
        <v>7623</v>
      </c>
      <c r="B2864" t="s">
        <v>10408</v>
      </c>
      <c r="C2864" t="s">
        <v>20607</v>
      </c>
      <c r="D2864" t="s">
        <v>30843</v>
      </c>
      <c r="E2864" t="s">
        <v>34382</v>
      </c>
      <c r="F2864" s="10"/>
      <c r="G2864">
        <v>2017</v>
      </c>
      <c r="J2864">
        <v>0.25705052680025664</v>
      </c>
      <c r="L2864" t="s">
        <v>41976</v>
      </c>
      <c r="M2864">
        <v>28072463</v>
      </c>
      <c r="Q2864" s="10"/>
      <c r="R2864" s="11">
        <f t="shared" si="88"/>
        <v>0</v>
      </c>
      <c r="U2864" s="11">
        <f t="shared" si="89"/>
        <v>0</v>
      </c>
      <c r="Y2864" s="11">
        <f>IF(SUM(Tableau1[[#This Row],[Other access]:[Sci-hub access]])&gt;=1,1,0)</f>
        <v>0</v>
      </c>
      <c r="Z2864" s="12">
        <f>IF(OR(Tableau1[[#This Row],[Access R1 + S1+ T1 ]]&gt;=1,Tableau1[[#This Row],[Access V1 +W1 + X1]]&gt;=1),1,0)</f>
        <v>0</v>
      </c>
      <c r="AB2864" s="10" t="str">
        <f>Tableau1[[#This Row],[DOI]]</f>
        <v>doi: 10.1111/all.13125</v>
      </c>
      <c r="AC2864" s="13" t="str">
        <f>Tableau1[[#This Row],[Authors]]&amp;", "&amp;Tableau1[[#This Row],[Title]]&amp;" "&amp;Tableau1[[#This Row],[Journal]]&amp;". "&amp;Tableau1[[#This Row],[Year]]</f>
        <v>Bousquet J, Caimmi DP, Bedbrook A, Bewick M, Hellings PW, Devillier P, Arnavielhe S, Bachert C, Bergmann KC, Canonica GW, Chavannes NH, Cruz AA, Dahl R, Demoly P, De Vries G, Mathieu-Dupas E, Finkwagner A, Fonseca J, Guldemond N, Haahtela T, Hellqvist-Dahl B, Just J, et al., Pilot study of mobile phone technology in allergic rhinitis in European countries: the MASK-rhinitis study. Allergy. 2017</v>
      </c>
    </row>
    <row r="2865" spans="1:29" x14ac:dyDescent="0.3">
      <c r="A2865">
        <v>4416</v>
      </c>
      <c r="B2865" t="s">
        <v>7543</v>
      </c>
      <c r="C2865" t="s">
        <v>17779</v>
      </c>
      <c r="D2865" t="s">
        <v>27972</v>
      </c>
      <c r="E2865" t="s">
        <v>2462</v>
      </c>
      <c r="F2865" s="10"/>
      <c r="G2865">
        <v>2017</v>
      </c>
      <c r="J2865">
        <v>0.25707602143914676</v>
      </c>
      <c r="L2865" t="s">
        <v>38838</v>
      </c>
      <c r="M2865">
        <v>28446133</v>
      </c>
      <c r="Q2865" s="10"/>
      <c r="R2865" s="11">
        <f t="shared" si="88"/>
        <v>0</v>
      </c>
      <c r="U2865" s="11">
        <f t="shared" si="89"/>
        <v>0</v>
      </c>
      <c r="Y2865" s="11">
        <f>IF(SUM(Tableau1[[#This Row],[Other access]:[Sci-hub access]])&gt;=1,1,0)</f>
        <v>0</v>
      </c>
      <c r="Z2865" s="12">
        <f>IF(OR(Tableau1[[#This Row],[Access R1 + S1+ T1 ]]&gt;=1,Tableau1[[#This Row],[Access V1 +W1 + X1]]&gt;=1),1,0)</f>
        <v>0</v>
      </c>
      <c r="AB2865" s="10" t="str">
        <f>Tableau1[[#This Row],[DOI]]</f>
        <v>doi: 10.1186/s12886-017-0443-1</v>
      </c>
      <c r="AC2865" s="13" t="str">
        <f>Tableau1[[#This Row],[Authors]]&amp;", "&amp;Tableau1[[#This Row],[Title]]&amp;" "&amp;Tableau1[[#This Row],[Journal]]&amp;". "&amp;Tableau1[[#This Row],[Year]]</f>
        <v>Maddirala Y, Tobwala S, Karacal H, Ercal N., Prevention and reversal of selenite-induced cataracts by N-acetylcysteine amide in Wistar rats. BMC Ophthalmol. 2017</v>
      </c>
    </row>
    <row r="2866" spans="1:29" x14ac:dyDescent="0.3">
      <c r="A2866">
        <v>6666</v>
      </c>
      <c r="B2866" t="s">
        <v>9571</v>
      </c>
      <c r="C2866" t="s">
        <v>19777</v>
      </c>
      <c r="D2866" t="s">
        <v>30004</v>
      </c>
      <c r="E2866" t="s">
        <v>34331</v>
      </c>
      <c r="F2866" s="10"/>
      <c r="G2866">
        <v>2017</v>
      </c>
      <c r="J2866">
        <v>0.25714183631336829</v>
      </c>
      <c r="L2866" t="s">
        <v>41029</v>
      </c>
      <c r="M2866">
        <v>28182481</v>
      </c>
      <c r="Q2866" s="10"/>
      <c r="R2866" s="11">
        <f t="shared" si="88"/>
        <v>0</v>
      </c>
      <c r="U2866" s="11">
        <f t="shared" si="89"/>
        <v>0</v>
      </c>
      <c r="Y2866" s="11">
        <f>IF(SUM(Tableau1[[#This Row],[Other access]:[Sci-hub access]])&gt;=1,1,0)</f>
        <v>0</v>
      </c>
      <c r="Z2866" s="12">
        <f>IF(OR(Tableau1[[#This Row],[Access R1 + S1+ T1 ]]&gt;=1,Tableau1[[#This Row],[Access V1 +W1 + X1]]&gt;=1),1,0)</f>
        <v>0</v>
      </c>
      <c r="AB2866" s="10" t="str">
        <f>Tableau1[[#This Row],[DOI]]</f>
        <v>doi: 10.1037/xhp0000344</v>
      </c>
      <c r="AC2866" s="13" t="str">
        <f>Tableau1[[#This Row],[Authors]]&amp;", "&amp;Tableau1[[#This Row],[Title]]&amp;" "&amp;Tableau1[[#This Row],[Journal]]&amp;". "&amp;Tableau1[[#This Row],[Year]]</f>
        <v>Garcia SE, Jones PR, Reeve EI, Michaelides M, Rubin GS, Nardini M., Multisensory cue combination after sensory loss: Audio-visual localization in patients with progressive retinal disease. J Exp Psychol Hum Percept Perform. 2017</v>
      </c>
    </row>
    <row r="2867" spans="1:29" x14ac:dyDescent="0.3">
      <c r="A2867">
        <v>2914</v>
      </c>
      <c r="B2867" t="s">
        <v>184</v>
      </c>
      <c r="C2867" t="s">
        <v>185</v>
      </c>
      <c r="D2867" t="s">
        <v>186</v>
      </c>
      <c r="E2867" t="s">
        <v>2754</v>
      </c>
      <c r="F2867" s="10"/>
      <c r="G2867">
        <v>2017</v>
      </c>
      <c r="J2867">
        <v>0.2573322253949718</v>
      </c>
      <c r="L2867" t="e">
        <v>#VALUE!</v>
      </c>
      <c r="M2867">
        <v>28665574</v>
      </c>
      <c r="Q2867" s="10"/>
      <c r="R2867" s="11">
        <f t="shared" si="88"/>
        <v>0</v>
      </c>
      <c r="U2867" s="11">
        <f t="shared" si="89"/>
        <v>0</v>
      </c>
      <c r="Y2867" s="11">
        <f>IF(SUM(Tableau1[[#This Row],[Other access]:[Sci-hub access]])&gt;=1,1,0)</f>
        <v>0</v>
      </c>
      <c r="Z2867" s="12">
        <f>IF(OR(Tableau1[[#This Row],[Access R1 + S1+ T1 ]]&gt;=1,Tableau1[[#This Row],[Access V1 +W1 + X1]]&gt;=1),1,0)</f>
        <v>0</v>
      </c>
      <c r="AB2867" s="10" t="e">
        <f>Tableau1[[#This Row],[DOI]]</f>
        <v>#VALUE!</v>
      </c>
      <c r="AC2867" s="13" t="str">
        <f>Tableau1[[#This Row],[Authors]]&amp;", "&amp;Tableau1[[#This Row],[Title]]&amp;" "&amp;Tableau1[[#This Row],[Journal]]&amp;". "&amp;Tableau1[[#This Row],[Year]]</f>
        <v>Tiyyagura G, Beucher M, Bechtel K., Nonaccidental Injury in Pediatric Patients: Detection, Evaluation, and Treatment Pediatr Emerg Med Pract. 2017</v>
      </c>
    </row>
    <row r="2868" spans="1:29" x14ac:dyDescent="0.3">
      <c r="A2868">
        <v>9877</v>
      </c>
      <c r="B2868" t="s">
        <v>12408</v>
      </c>
      <c r="C2868" t="s">
        <v>22578</v>
      </c>
      <c r="D2868" t="s">
        <v>32856</v>
      </c>
      <c r="E2868" t="s">
        <v>2468</v>
      </c>
      <c r="F2868" s="10"/>
      <c r="G2868">
        <v>2017</v>
      </c>
      <c r="J2868">
        <v>0.25735645320063272</v>
      </c>
      <c r="L2868" t="s">
        <v>44136</v>
      </c>
      <c r="M2868">
        <v>27552500</v>
      </c>
      <c r="Q2868" s="10"/>
      <c r="R2868" s="11">
        <f t="shared" si="88"/>
        <v>0</v>
      </c>
      <c r="U2868" s="11">
        <f t="shared" si="89"/>
        <v>0</v>
      </c>
      <c r="Y2868" s="11">
        <f>IF(SUM(Tableau1[[#This Row],[Other access]:[Sci-hub access]])&gt;=1,1,0)</f>
        <v>0</v>
      </c>
      <c r="Z2868" s="12">
        <f>IF(OR(Tableau1[[#This Row],[Access R1 + S1+ T1 ]]&gt;=1,Tableau1[[#This Row],[Access V1 +W1 + X1]]&gt;=1),1,0)</f>
        <v>0</v>
      </c>
      <c r="AB2868" s="10" t="str">
        <f>Tableau1[[#This Row],[DOI]]</f>
        <v>doi: 10.1097/IJG.0000000000000522</v>
      </c>
      <c r="AC2868" s="13" t="str">
        <f>Tableau1[[#This Row],[Authors]]&amp;", "&amp;Tableau1[[#This Row],[Title]]&amp;" "&amp;Tableau1[[#This Row],[Journal]]&amp;". "&amp;Tableau1[[#This Row],[Year]]</f>
        <v>De Keyser M, De Belder M, De Groot V., Randomized Prospective Study of the Use of Anti-Inflammatory Drops After Selective Laser Trabeculoplasty. J Glaucoma. 2017</v>
      </c>
    </row>
    <row r="2869" spans="1:29" x14ac:dyDescent="0.3">
      <c r="A2869">
        <v>5247</v>
      </c>
      <c r="B2869" t="s">
        <v>8314</v>
      </c>
      <c r="C2869" t="s">
        <v>18538</v>
      </c>
      <c r="D2869" t="s">
        <v>28744</v>
      </c>
      <c r="E2869" t="s">
        <v>2529</v>
      </c>
      <c r="F2869" s="10"/>
      <c r="G2869">
        <v>2017</v>
      </c>
      <c r="J2869">
        <v>0.25753153018602581</v>
      </c>
      <c r="L2869" t="s">
        <v>39647</v>
      </c>
      <c r="M2869">
        <v>28358247</v>
      </c>
      <c r="Q2869" s="10"/>
      <c r="R2869" s="11">
        <f t="shared" si="88"/>
        <v>0</v>
      </c>
      <c r="U2869" s="11">
        <f t="shared" si="89"/>
        <v>0</v>
      </c>
      <c r="Y2869" s="11">
        <f>IF(SUM(Tableau1[[#This Row],[Other access]:[Sci-hub access]])&gt;=1,1,0)</f>
        <v>0</v>
      </c>
      <c r="Z2869" s="12">
        <f>IF(OR(Tableau1[[#This Row],[Access R1 + S1+ T1 ]]&gt;=1,Tableau1[[#This Row],[Access V1 +W1 + X1]]&gt;=1),1,0)</f>
        <v>0</v>
      </c>
      <c r="AB2869" s="10" t="str">
        <f>Tableau1[[#This Row],[DOI]]</f>
        <v>doi: 10.1080/02713683.2017.1285942</v>
      </c>
      <c r="AC2869" s="13" t="str">
        <f>Tableau1[[#This Row],[Authors]]&amp;", "&amp;Tableau1[[#This Row],[Title]]&amp;" "&amp;Tableau1[[#This Row],[Journal]]&amp;". "&amp;Tableau1[[#This Row],[Year]]</f>
        <v>Hurst J, Schnichels S, Spitzer MS, Bartz-Schmidt KU, Farecki ML, Szurman P, Januschowski K., Negative Effects of Acid Violet-17 and MBB Dual In Vitro on Different Ocular Cell Lines. Curr Eye Res. 2017</v>
      </c>
    </row>
    <row r="2870" spans="1:29" x14ac:dyDescent="0.3">
      <c r="A2870">
        <v>10051</v>
      </c>
      <c r="B2870" t="s">
        <v>2157</v>
      </c>
      <c r="C2870" t="s">
        <v>2158</v>
      </c>
      <c r="D2870" t="s">
        <v>2159</v>
      </c>
      <c r="E2870" t="s">
        <v>2595</v>
      </c>
      <c r="F2870" s="10"/>
      <c r="G2870">
        <v>2017</v>
      </c>
      <c r="J2870">
        <v>0.25753890242297461</v>
      </c>
      <c r="L2870" t="s">
        <v>44307</v>
      </c>
      <c r="M2870">
        <v>27486932</v>
      </c>
      <c r="Q2870" s="10"/>
      <c r="R2870" s="11">
        <f t="shared" si="88"/>
        <v>0</v>
      </c>
      <c r="U2870" s="11">
        <f t="shared" si="89"/>
        <v>0</v>
      </c>
      <c r="Y2870" s="11">
        <f>IF(SUM(Tableau1[[#This Row],[Other access]:[Sci-hub access]])&gt;=1,1,0)</f>
        <v>0</v>
      </c>
      <c r="Z2870" s="12">
        <f>IF(OR(Tableau1[[#This Row],[Access R1 + S1+ T1 ]]&gt;=1,Tableau1[[#This Row],[Access V1 +W1 + X1]]&gt;=1),1,0)</f>
        <v>0</v>
      </c>
      <c r="AB2870" s="10" t="str">
        <f>Tableau1[[#This Row],[DOI]]</f>
        <v>doi: 10.1002/jcp.25510</v>
      </c>
      <c r="AC2870" s="13" t="str">
        <f>Tableau1[[#This Row],[Authors]]&amp;", "&amp;Tableau1[[#This Row],[Title]]&amp;" "&amp;Tableau1[[#This Row],[Journal]]&amp;". "&amp;Tableau1[[#This Row],[Year]]</f>
        <v>Maugeri G, D'Amico AG, Gagliano C, Saccone S, Federico C, Cavallaro S, D'Agata V., VIP Family Members Prevent Outer Blood Retinal Barrier Damage in a Model of Diabetic Macular Edema. J Cell Physiol. 2017</v>
      </c>
    </row>
    <row r="2871" spans="1:29" x14ac:dyDescent="0.3">
      <c r="A2871">
        <v>10658</v>
      </c>
      <c r="B2871" t="s">
        <v>13125</v>
      </c>
      <c r="C2871" t="s">
        <v>23290</v>
      </c>
      <c r="D2871" t="s">
        <v>33578</v>
      </c>
      <c r="E2871" t="s">
        <v>2469</v>
      </c>
      <c r="F2871" s="10"/>
      <c r="G2871">
        <v>2017</v>
      </c>
      <c r="J2871">
        <v>0.25780861160746671</v>
      </c>
      <c r="L2871" t="s">
        <v>44906</v>
      </c>
      <c r="M2871">
        <v>27128625</v>
      </c>
      <c r="Q2871" s="10"/>
      <c r="R2871" s="11">
        <f t="shared" si="88"/>
        <v>0</v>
      </c>
      <c r="U2871" s="11">
        <f t="shared" si="89"/>
        <v>0</v>
      </c>
      <c r="Y2871" s="11">
        <f>IF(SUM(Tableau1[[#This Row],[Other access]:[Sci-hub access]])&gt;=1,1,0)</f>
        <v>0</v>
      </c>
      <c r="Z2871" s="12">
        <f>IF(OR(Tableau1[[#This Row],[Access R1 + S1+ T1 ]]&gt;=1,Tableau1[[#This Row],[Access V1 +W1 + X1]]&gt;=1),1,0)</f>
        <v>0</v>
      </c>
      <c r="AB2871" s="10" t="str">
        <f>Tableau1[[#This Row],[DOI]]</f>
        <v>doi: 10.3109/08820538.2015.1123737</v>
      </c>
      <c r="AC2871" s="13" t="str">
        <f>Tableau1[[#This Row],[Authors]]&amp;", "&amp;Tableau1[[#This Row],[Title]]&amp;" "&amp;Tableau1[[#This Row],[Journal]]&amp;". "&amp;Tableau1[[#This Row],[Year]]</f>
        <v>Marey HM, Mandour SS, El Morsy OA, Farahat HG, Shokry SM., Impact of Vernal Keratoconjunctivitis on School Children in Egypt. Semin Ophthalmol. 2017</v>
      </c>
    </row>
    <row r="2872" spans="1:29" x14ac:dyDescent="0.3">
      <c r="A2872">
        <v>815</v>
      </c>
      <c r="B2872" t="s">
        <v>4078</v>
      </c>
      <c r="C2872" t="s">
        <v>14332</v>
      </c>
      <c r="D2872" t="s">
        <v>24498</v>
      </c>
      <c r="E2872" t="s">
        <v>2479</v>
      </c>
      <c r="F2872" s="10"/>
      <c r="G2872">
        <v>2017</v>
      </c>
      <c r="J2872">
        <v>0.25792065317482293</v>
      </c>
      <c r="L2872" t="s">
        <v>35308</v>
      </c>
      <c r="M2872">
        <v>29099734</v>
      </c>
      <c r="Q2872" s="10"/>
      <c r="R2872" s="11">
        <f t="shared" si="88"/>
        <v>0</v>
      </c>
      <c r="U2872" s="11">
        <f t="shared" si="89"/>
        <v>0</v>
      </c>
      <c r="Y2872" s="11">
        <f>IF(SUM(Tableau1[[#This Row],[Other access]:[Sci-hub access]])&gt;=1,1,0)</f>
        <v>0</v>
      </c>
      <c r="Z2872" s="12">
        <f>IF(OR(Tableau1[[#This Row],[Access R1 + S1+ T1 ]]&gt;=1,Tableau1[[#This Row],[Access V1 +W1 + X1]]&gt;=1),1,0)</f>
        <v>0</v>
      </c>
      <c r="AB2872" s="10" t="str">
        <f>Tableau1[[#This Row],[DOI]]</f>
        <v>doi: 10.1097/ICO.0000000000001376</v>
      </c>
      <c r="AC2872" s="13" t="str">
        <f>Tableau1[[#This Row],[Authors]]&amp;", "&amp;Tableau1[[#This Row],[Title]]&amp;" "&amp;Tableau1[[#This Row],[Journal]]&amp;". "&amp;Tableau1[[#This Row],[Year]]</f>
        <v>Cheung AY, Sarnicola E, Govil A, Holland EJ., Combined Conjunctival Limbal Autografts and Living-Related Conjunctival Limbal Allografts for Severe Unilateral Ocular Surface Failure. Cornea. 2017</v>
      </c>
    </row>
    <row r="2873" spans="1:29" x14ac:dyDescent="0.3">
      <c r="A2873">
        <v>1147</v>
      </c>
      <c r="B2873" t="s">
        <v>4409</v>
      </c>
      <c r="C2873" t="s">
        <v>14662</v>
      </c>
      <c r="D2873" t="s">
        <v>24830</v>
      </c>
      <c r="E2873" t="s">
        <v>2632</v>
      </c>
      <c r="F2873" s="10"/>
      <c r="G2873">
        <v>2018</v>
      </c>
      <c r="J2873">
        <v>0.25804237010080644</v>
      </c>
      <c r="L2873" t="s">
        <v>35634</v>
      </c>
      <c r="M2873">
        <v>29017984</v>
      </c>
      <c r="Q2873" s="10"/>
      <c r="R2873" s="11">
        <f t="shared" si="88"/>
        <v>0</v>
      </c>
      <c r="U2873" s="11">
        <f t="shared" si="89"/>
        <v>0</v>
      </c>
      <c r="Y2873" s="11">
        <f>IF(SUM(Tableau1[[#This Row],[Other access]:[Sci-hub access]])&gt;=1,1,0)</f>
        <v>0</v>
      </c>
      <c r="Z2873" s="12">
        <f>IF(OR(Tableau1[[#This Row],[Access R1 + S1+ T1 ]]&gt;=1,Tableau1[[#This Row],[Access V1 +W1 + X1]]&gt;=1),1,0)</f>
        <v>0</v>
      </c>
      <c r="AB2873" s="10" t="str">
        <f>Tableau1[[#This Row],[DOI]]</f>
        <v>doi: 10.1016/j.wneu.2017.09.197</v>
      </c>
      <c r="AC2873" s="13" t="str">
        <f>Tableau1[[#This Row],[Authors]]&amp;", "&amp;Tableau1[[#This Row],[Title]]&amp;" "&amp;Tableau1[[#This Row],[Journal]]&amp;". "&amp;Tableau1[[#This Row],[Year]]</f>
        <v>Ogura T, Kambe A, Sakamoto M, Shinohara Y, Ogawa T, Kurosaki M., Superficial Siderosis Associated with Pineal Cavernous Malformation. World Neurosurg. 2018</v>
      </c>
    </row>
    <row r="2874" spans="1:29" x14ac:dyDescent="0.3">
      <c r="A2874">
        <v>5592</v>
      </c>
      <c r="B2874" t="s">
        <v>8627</v>
      </c>
      <c r="C2874" t="s">
        <v>18847</v>
      </c>
      <c r="D2874" t="s">
        <v>29057</v>
      </c>
      <c r="E2874" t="s">
        <v>2528</v>
      </c>
      <c r="F2874" s="10"/>
      <c r="G2874">
        <v>2017</v>
      </c>
      <c r="J2874">
        <v>0.25810941155562439</v>
      </c>
      <c r="L2874" t="s">
        <v>39979</v>
      </c>
      <c r="M2874">
        <v>28315471</v>
      </c>
      <c r="Q2874" s="10"/>
      <c r="R2874" s="11">
        <f t="shared" si="88"/>
        <v>0</v>
      </c>
      <c r="U2874" s="11">
        <f t="shared" si="89"/>
        <v>0</v>
      </c>
      <c r="Y2874" s="11">
        <f>IF(SUM(Tableau1[[#This Row],[Other access]:[Sci-hub access]])&gt;=1,1,0)</f>
        <v>0</v>
      </c>
      <c r="Z2874" s="12">
        <f>IF(OR(Tableau1[[#This Row],[Access R1 + S1+ T1 ]]&gt;=1,Tableau1[[#This Row],[Access V1 +W1 + X1]]&gt;=1),1,0)</f>
        <v>0</v>
      </c>
      <c r="AB2874" s="10" t="str">
        <f>Tableau1[[#This Row],[DOI]]</f>
        <v>doi: 10.1016/j.ejmg.2017.03.005</v>
      </c>
      <c r="AC2874" s="13" t="str">
        <f>Tableau1[[#This Row],[Authors]]&amp;", "&amp;Tableau1[[#This Row],[Title]]&amp;" "&amp;Tableau1[[#This Row],[Journal]]&amp;". "&amp;Tableau1[[#This Row],[Year]]</f>
        <v>Lauritsen KF, Lildballe DL, Coucke PJ, Monrad R, Larsen DA, Gregersen PA., A mild form of Stickler syndrome type II caused by mosaicism of COL11A1. Eur J Med Genet. 2017</v>
      </c>
    </row>
    <row r="2875" spans="1:29" x14ac:dyDescent="0.3">
      <c r="A2875">
        <v>3750</v>
      </c>
      <c r="B2875" t="s">
        <v>6919</v>
      </c>
      <c r="C2875" t="s">
        <v>17159</v>
      </c>
      <c r="D2875" t="s">
        <v>27343</v>
      </c>
      <c r="E2875" t="s">
        <v>2495</v>
      </c>
      <c r="F2875" s="10"/>
      <c r="G2875">
        <v>2017</v>
      </c>
      <c r="J2875">
        <v>0.25816045706447954</v>
      </c>
      <c r="L2875" t="s">
        <v>38194</v>
      </c>
      <c r="M2875">
        <v>28538337</v>
      </c>
      <c r="Q2875" s="10"/>
      <c r="R2875" s="11">
        <f t="shared" si="88"/>
        <v>0</v>
      </c>
      <c r="U2875" s="11">
        <f t="shared" si="89"/>
        <v>0</v>
      </c>
      <c r="Y2875" s="11">
        <f>IF(SUM(Tableau1[[#This Row],[Other access]:[Sci-hub access]])&gt;=1,1,0)</f>
        <v>0</v>
      </c>
      <c r="Z2875" s="12">
        <f>IF(OR(Tableau1[[#This Row],[Access R1 + S1+ T1 ]]&gt;=1,Tableau1[[#This Row],[Access V1 +W1 + X1]]&gt;=1),1,0)</f>
        <v>0</v>
      </c>
      <c r="AB2875" s="10" t="str">
        <f>Tableau1[[#This Row],[DOI]]</f>
        <v>doi: 10.1097/OPX.0000000000001081</v>
      </c>
      <c r="AC2875" s="13" t="str">
        <f>Tableau1[[#This Row],[Authors]]&amp;", "&amp;Tableau1[[#This Row],[Title]]&amp;" "&amp;Tableau1[[#This Row],[Journal]]&amp;". "&amp;Tableau1[[#This Row],[Year]]</f>
        <v>Han QM, Cong LJ, Yu C, Liu L., Developing a Logarithmic Chinese Reading Acuity Chart. Optom Vis Sci. 2017</v>
      </c>
    </row>
    <row r="2876" spans="1:29" x14ac:dyDescent="0.3">
      <c r="A2876">
        <v>55</v>
      </c>
      <c r="B2876" t="s">
        <v>3318</v>
      </c>
      <c r="C2876" t="s">
        <v>13579</v>
      </c>
      <c r="D2876" t="s">
        <v>23738</v>
      </c>
      <c r="E2876" t="s">
        <v>2451</v>
      </c>
      <c r="F2876" s="10"/>
      <c r="G2876">
        <v>2018</v>
      </c>
      <c r="J2876">
        <v>0.25820003749480847</v>
      </c>
      <c r="L2876" t="s">
        <v>34573</v>
      </c>
      <c r="M2876">
        <v>29447172</v>
      </c>
      <c r="Q2876" s="10"/>
      <c r="R2876" s="11">
        <f t="shared" si="88"/>
        <v>0</v>
      </c>
      <c r="U2876" s="11">
        <f t="shared" si="89"/>
        <v>0</v>
      </c>
      <c r="Y2876" s="11">
        <f>IF(SUM(Tableau1[[#This Row],[Other access]:[Sci-hub access]])&gt;=1,1,0)</f>
        <v>0</v>
      </c>
      <c r="Z2876" s="12">
        <f>IF(OR(Tableau1[[#This Row],[Access R1 + S1+ T1 ]]&gt;=1,Tableau1[[#This Row],[Access V1 +W1 + X1]]&gt;=1),1,0)</f>
        <v>0</v>
      </c>
      <c r="AB2876" s="10" t="str">
        <f>Tableau1[[#This Row],[DOI]]</f>
        <v>doi: 10.1371/journal.pone.0191199</v>
      </c>
      <c r="AC2876" s="13" t="str">
        <f>Tableau1[[#This Row],[Authors]]&amp;", "&amp;Tableau1[[#This Row],[Title]]&amp;" "&amp;Tableau1[[#This Row],[Journal]]&amp;". "&amp;Tableau1[[#This Row],[Year]]</f>
        <v>Alemayehu AM, Belete GT, Adimassu NF., Knowledge, attitude and associated factors among primary school teachers regarding refractive error in school children in Gondar city, Northwest Ethiopia. PLoS One. 2018</v>
      </c>
    </row>
    <row r="2877" spans="1:29" x14ac:dyDescent="0.3">
      <c r="A2877">
        <v>6947</v>
      </c>
      <c r="B2877" t="s">
        <v>9814</v>
      </c>
      <c r="C2877" t="s">
        <v>20017</v>
      </c>
      <c r="D2877" t="s">
        <v>30248</v>
      </c>
      <c r="E2877" t="s">
        <v>34246</v>
      </c>
      <c r="F2877" s="10"/>
      <c r="G2877">
        <v>2017</v>
      </c>
      <c r="J2877">
        <v>0.25820449321644001</v>
      </c>
      <c r="L2877" t="s">
        <v>41305</v>
      </c>
      <c r="M2877">
        <v>28143734</v>
      </c>
      <c r="Q2877" s="10"/>
      <c r="R2877" s="11">
        <f t="shared" si="88"/>
        <v>0</v>
      </c>
      <c r="U2877" s="11">
        <f t="shared" si="89"/>
        <v>0</v>
      </c>
      <c r="Y2877" s="11">
        <f>IF(SUM(Tableau1[[#This Row],[Other access]:[Sci-hub access]])&gt;=1,1,0)</f>
        <v>0</v>
      </c>
      <c r="Z2877" s="12">
        <f>IF(OR(Tableau1[[#This Row],[Access R1 + S1+ T1 ]]&gt;=1,Tableau1[[#This Row],[Access V1 +W1 + X1]]&gt;=1),1,0)</f>
        <v>0</v>
      </c>
      <c r="AB2877" s="10" t="str">
        <f>Tableau1[[#This Row],[DOI]]</f>
        <v>doi: 10.1016/j.jdiacomp.2016.12.011</v>
      </c>
      <c r="AC2877" s="13" t="str">
        <f>Tableau1[[#This Row],[Authors]]&amp;", "&amp;Tableau1[[#This Row],[Title]]&amp;" "&amp;Tableau1[[#This Row],[Journal]]&amp;". "&amp;Tableau1[[#This Row],[Year]]</f>
        <v>Lovshin JA, Shah BR., Inadequate screening for retinopathy among recent immigrants with type 2 diabetes despite universal health care: A population-based study. J Diabetes Complications. 2017</v>
      </c>
    </row>
    <row r="2878" spans="1:29" x14ac:dyDescent="0.3">
      <c r="A2878">
        <v>8559</v>
      </c>
      <c r="B2878" t="s">
        <v>11227</v>
      </c>
      <c r="C2878" t="s">
        <v>21411</v>
      </c>
      <c r="D2878" t="s">
        <v>31666</v>
      </c>
      <c r="E2878" t="s">
        <v>2632</v>
      </c>
      <c r="F2878" s="10"/>
      <c r="G2878">
        <v>2017</v>
      </c>
      <c r="J2878">
        <v>0.25820525004551231</v>
      </c>
      <c r="L2878" t="s">
        <v>42895</v>
      </c>
      <c r="M2878">
        <v>27890747</v>
      </c>
      <c r="Q2878" s="10"/>
      <c r="R2878" s="11">
        <f t="shared" si="88"/>
        <v>0</v>
      </c>
      <c r="U2878" s="11">
        <f t="shared" si="89"/>
        <v>0</v>
      </c>
      <c r="Y2878" s="11">
        <f>IF(SUM(Tableau1[[#This Row],[Other access]:[Sci-hub access]])&gt;=1,1,0)</f>
        <v>0</v>
      </c>
      <c r="Z2878" s="12">
        <f>IF(OR(Tableau1[[#This Row],[Access R1 + S1+ T1 ]]&gt;=1,Tableau1[[#This Row],[Access V1 +W1 + X1]]&gt;=1),1,0)</f>
        <v>0</v>
      </c>
      <c r="AB2878" s="10" t="str">
        <f>Tableau1[[#This Row],[DOI]]</f>
        <v>doi: 10.1016/j.wneu.2016.11.072</v>
      </c>
      <c r="AC2878" s="13" t="str">
        <f>Tableau1[[#This Row],[Authors]]&amp;", "&amp;Tableau1[[#This Row],[Title]]&amp;" "&amp;Tableau1[[#This Row],[Journal]]&amp;". "&amp;Tableau1[[#This Row],[Year]]</f>
        <v>Li LF, Leung GK, Lui WM., Delayed Visual Loss and Its Surgical Rescue Following Extracranial-Intracranial Arterial Bypass and Native Internal Carotid Artery Sacrifice. World Neurosurg. 2017</v>
      </c>
    </row>
    <row r="2879" spans="1:29" x14ac:dyDescent="0.3">
      <c r="A2879">
        <v>7930</v>
      </c>
      <c r="B2879" t="s">
        <v>10669</v>
      </c>
      <c r="C2879" t="s">
        <v>20865</v>
      </c>
      <c r="D2879" t="s">
        <v>31107</v>
      </c>
      <c r="E2879" t="s">
        <v>2560</v>
      </c>
      <c r="F2879" s="10"/>
      <c r="G2879">
        <v>2017</v>
      </c>
      <c r="J2879">
        <v>0.25829538479070302</v>
      </c>
      <c r="L2879" t="s">
        <v>42277</v>
      </c>
      <c r="M2879">
        <v>28027538</v>
      </c>
      <c r="Q2879" s="10"/>
      <c r="R2879" s="11">
        <f t="shared" si="88"/>
        <v>0</v>
      </c>
      <c r="U2879" s="11">
        <f t="shared" si="89"/>
        <v>0</v>
      </c>
      <c r="Y2879" s="11">
        <f>IF(SUM(Tableau1[[#This Row],[Other access]:[Sci-hub access]])&gt;=1,1,0)</f>
        <v>0</v>
      </c>
      <c r="Z2879" s="12">
        <f>IF(OR(Tableau1[[#This Row],[Access R1 + S1+ T1 ]]&gt;=1,Tableau1[[#This Row],[Access V1 +W1 + X1]]&gt;=1),1,0)</f>
        <v>0</v>
      </c>
      <c r="AB2879" s="10" t="str">
        <f>Tableau1[[#This Row],[DOI]]</f>
        <v>doi: 10.1016/j.biopha.2016.11.106</v>
      </c>
      <c r="AC2879" s="13" t="str">
        <f>Tableau1[[#This Row],[Authors]]&amp;", "&amp;Tableau1[[#This Row],[Title]]&amp;" "&amp;Tableau1[[#This Row],[Journal]]&amp;". "&amp;Tableau1[[#This Row],[Year]]</f>
        <v>Panahi Y, Manayi A, Nikan M, Vazirian M., The arguments for and against cannabinoids application in glaucomatous retinopathy. Biomed Pharmacother. 2017</v>
      </c>
    </row>
    <row r="2880" spans="1:29" x14ac:dyDescent="0.3">
      <c r="A2880">
        <v>9387</v>
      </c>
      <c r="B2880" t="s">
        <v>11958</v>
      </c>
      <c r="C2880" t="s">
        <v>22133</v>
      </c>
      <c r="D2880" t="s">
        <v>32403</v>
      </c>
      <c r="E2880" t="s">
        <v>2448</v>
      </c>
      <c r="F2880" s="10"/>
      <c r="G2880">
        <v>2017</v>
      </c>
      <c r="J2880">
        <v>0.25843833580583231</v>
      </c>
      <c r="L2880" t="s">
        <v>43678</v>
      </c>
      <c r="M2880">
        <v>27714513</v>
      </c>
      <c r="Q2880" s="10"/>
      <c r="R2880" s="11">
        <f t="shared" si="88"/>
        <v>0</v>
      </c>
      <c r="U2880" s="11">
        <f t="shared" si="89"/>
        <v>0</v>
      </c>
      <c r="Y2880" s="11">
        <f>IF(SUM(Tableau1[[#This Row],[Other access]:[Sci-hub access]])&gt;=1,1,0)</f>
        <v>0</v>
      </c>
      <c r="Z2880" s="12">
        <f>IF(OR(Tableau1[[#This Row],[Access R1 + S1+ T1 ]]&gt;=1,Tableau1[[#This Row],[Access V1 +W1 + X1]]&gt;=1),1,0)</f>
        <v>0</v>
      </c>
      <c r="AB2880" s="10" t="str">
        <f>Tableau1[[#This Row],[DOI]]</f>
        <v>doi: 10.1007/s00417-016-3502-z</v>
      </c>
      <c r="AC2880" s="13" t="str">
        <f>Tableau1[[#This Row],[Authors]]&amp;", "&amp;Tableau1[[#This Row],[Title]]&amp;" "&amp;Tableau1[[#This Row],[Journal]]&amp;". "&amp;Tableau1[[#This Row],[Year]]</f>
        <v>Ebneter A, Waldmeier D, Zysset-Burri DC, Wolf S, Zinkernagel MS., Comparison of two individualized treatment regimens with ranibizumab for diabetic macular edema. Graefes Arch Clin Exp Ophthalmol. 2017</v>
      </c>
    </row>
    <row r="2881" spans="1:29" x14ac:dyDescent="0.3">
      <c r="A2881">
        <v>4634</v>
      </c>
      <c r="B2881" t="s">
        <v>7754</v>
      </c>
      <c r="C2881" t="s">
        <v>17989</v>
      </c>
      <c r="D2881" t="s">
        <v>28183</v>
      </c>
      <c r="E2881" t="s">
        <v>2464</v>
      </c>
      <c r="F2881" s="10"/>
      <c r="G2881">
        <v>2017</v>
      </c>
      <c r="J2881">
        <v>0.25859964522453338</v>
      </c>
      <c r="L2881" t="s">
        <v>39052</v>
      </c>
      <c r="M2881">
        <v>28426442</v>
      </c>
      <c r="Q2881" s="10"/>
      <c r="R2881" s="11">
        <f t="shared" si="88"/>
        <v>0</v>
      </c>
      <c r="U2881" s="11">
        <f t="shared" si="89"/>
        <v>0</v>
      </c>
      <c r="Y2881" s="11">
        <f>IF(SUM(Tableau1[[#This Row],[Other access]:[Sci-hub access]])&gt;=1,1,0)</f>
        <v>0</v>
      </c>
      <c r="Z2881" s="12">
        <f>IF(OR(Tableau1[[#This Row],[Access R1 + S1+ T1 ]]&gt;=1,Tableau1[[#This Row],[Access V1 +W1 + X1]]&gt;=1),1,0)</f>
        <v>0</v>
      </c>
      <c r="AB2881" s="10" t="str">
        <f>Tableau1[[#This Row],[DOI]]</f>
        <v>doi: 10.1097/ICU.0000000000000386</v>
      </c>
      <c r="AC2881" s="13" t="str">
        <f>Tableau1[[#This Row],[Authors]]&amp;", "&amp;Tableau1[[#This Row],[Title]]&amp;" "&amp;Tableau1[[#This Row],[Journal]]&amp;". "&amp;Tableau1[[#This Row],[Year]]</f>
        <v>Sabater AL, Perez VL., Amniotic membrane use for management of corneal limbal stem cell deficiency. Curr Opin Ophthalmol. 2017</v>
      </c>
    </row>
    <row r="2882" spans="1:29" x14ac:dyDescent="0.3">
      <c r="A2882">
        <v>7206</v>
      </c>
      <c r="B2882" t="s">
        <v>10043</v>
      </c>
      <c r="C2882" t="s">
        <v>20245</v>
      </c>
      <c r="D2882" t="s">
        <v>30477</v>
      </c>
      <c r="E2882" t="s">
        <v>2529</v>
      </c>
      <c r="F2882" s="10"/>
      <c r="G2882">
        <v>2017</v>
      </c>
      <c r="J2882">
        <v>0.25860999383640204</v>
      </c>
      <c r="L2882" t="s">
        <v>41562</v>
      </c>
      <c r="M2882">
        <v>28118054</v>
      </c>
      <c r="Q2882" s="10"/>
      <c r="R2882" s="11">
        <f t="shared" ref="R2882:R2945" si="90">IF(SUM(N2882:Q2882)&gt;0,1,0)</f>
        <v>0</v>
      </c>
      <c r="U2882" s="11">
        <f t="shared" ref="U2882:U2945" si="91">IF(SUM(R2882,T2882)&gt;0,1,0)</f>
        <v>0</v>
      </c>
      <c r="Y2882" s="11">
        <f>IF(SUM(Tableau1[[#This Row],[Other access]:[Sci-hub access]])&gt;=1,1,0)</f>
        <v>0</v>
      </c>
      <c r="Z2882" s="12">
        <f>IF(OR(Tableau1[[#This Row],[Access R1 + S1+ T1 ]]&gt;=1,Tableau1[[#This Row],[Access V1 +W1 + X1]]&gt;=1),1,0)</f>
        <v>0</v>
      </c>
      <c r="AB2882" s="10" t="str">
        <f>Tableau1[[#This Row],[DOI]]</f>
        <v>doi: 10.1080/02713683.2016.1250277</v>
      </c>
      <c r="AC2882" s="13" t="str">
        <f>Tableau1[[#This Row],[Authors]]&amp;", "&amp;Tableau1[[#This Row],[Title]]&amp;" "&amp;Tableau1[[#This Row],[Journal]]&amp;". "&amp;Tableau1[[#This Row],[Year]]</f>
        <v>Hilmi MR, Che Azemin MZ, Mohd Kamal K, Mohd Tamrin MI, Abdul Gaffur N, Tengku Sembok TM., Prediction of Changes in Visual Acuity and Contrast Sensitivity Function by Tissue Redness after Pterygium Surgery. Curr Eye Res. 2017</v>
      </c>
    </row>
    <row r="2883" spans="1:29" x14ac:dyDescent="0.3">
      <c r="A2883">
        <v>4094</v>
      </c>
      <c r="B2883" t="s">
        <v>7241</v>
      </c>
      <c r="C2883" t="s">
        <v>17479</v>
      </c>
      <c r="D2883" t="s">
        <v>27669</v>
      </c>
      <c r="E2883" t="s">
        <v>2451</v>
      </c>
      <c r="F2883" s="10"/>
      <c r="G2883">
        <v>2017</v>
      </c>
      <c r="J2883">
        <v>0.2586342817409778</v>
      </c>
      <c r="L2883" t="s">
        <v>38526</v>
      </c>
      <c r="M2883">
        <v>28486508</v>
      </c>
      <c r="Q2883" s="10"/>
      <c r="R2883" s="11">
        <f t="shared" si="90"/>
        <v>0</v>
      </c>
      <c r="U2883" s="11">
        <f t="shared" si="91"/>
        <v>0</v>
      </c>
      <c r="Y2883" s="11">
        <f>IF(SUM(Tableau1[[#This Row],[Other access]:[Sci-hub access]])&gt;=1,1,0)</f>
        <v>0</v>
      </c>
      <c r="Z2883" s="12">
        <f>IF(OR(Tableau1[[#This Row],[Access R1 + S1+ T1 ]]&gt;=1,Tableau1[[#This Row],[Access V1 +W1 + X1]]&gt;=1),1,0)</f>
        <v>0</v>
      </c>
      <c r="AB2883" s="10" t="str">
        <f>Tableau1[[#This Row],[DOI]]</f>
        <v>doi: 10.1371/journal.pone.0177224</v>
      </c>
      <c r="AC2883" s="13" t="str">
        <f>Tableau1[[#This Row],[Authors]]&amp;", "&amp;Tableau1[[#This Row],[Title]]&amp;" "&amp;Tableau1[[#This Row],[Journal]]&amp;". "&amp;Tableau1[[#This Row],[Year]]</f>
        <v>Appelbaum T, Santana E, Aguirre GD., Strong upregulation of inflammatory genes accompanies photoreceptor demise in canine models of retinal degeneration. PLoS One. 2017</v>
      </c>
    </row>
    <row r="2884" spans="1:29" ht="28.8" x14ac:dyDescent="0.3">
      <c r="A2884">
        <v>381</v>
      </c>
      <c r="B2884" t="s">
        <v>3644</v>
      </c>
      <c r="C2884" t="s">
        <v>13905</v>
      </c>
      <c r="D2884" t="s">
        <v>24064</v>
      </c>
      <c r="E2884" t="s">
        <v>2451</v>
      </c>
      <c r="F2884" s="10"/>
      <c r="G2884">
        <v>2017</v>
      </c>
      <c r="J2884">
        <v>0.25875912319550165</v>
      </c>
      <c r="L2884" t="s">
        <v>34887</v>
      </c>
      <c r="M2884">
        <v>29236784</v>
      </c>
      <c r="Q2884" s="10"/>
      <c r="R2884" s="11">
        <f t="shared" si="90"/>
        <v>0</v>
      </c>
      <c r="U2884" s="11">
        <f t="shared" si="91"/>
        <v>0</v>
      </c>
      <c r="Y2884" s="11">
        <f>IF(SUM(Tableau1[[#This Row],[Other access]:[Sci-hub access]])&gt;=1,1,0)</f>
        <v>0</v>
      </c>
      <c r="Z2884" s="12">
        <f>IF(OR(Tableau1[[#This Row],[Access R1 + S1+ T1 ]]&gt;=1,Tableau1[[#This Row],[Access V1 +W1 + X1]]&gt;=1),1,0)</f>
        <v>0</v>
      </c>
      <c r="AB2884" s="10" t="str">
        <f>Tableau1[[#This Row],[DOI]]</f>
        <v>doi: 10.1371/journal.pone.0188692</v>
      </c>
      <c r="AC2884" s="13" t="str">
        <f>Tableau1[[#This Row],[Authors]]&amp;", "&amp;Tableau1[[#This Row],[Title]]&amp;" "&amp;Tableau1[[#This Row],[Journal]]&amp;". "&amp;Tableau1[[#This Row],[Year]]</f>
        <v>Aizawa N, Kunikata H, Shiga Y, Tsuda S, Yokoyama Y, Omodaka K, Yasui T, Kato K, Kurashima H, Miyamoto E, Hashimoto M, Nakazawa T., Preperimetric Glaucoma Prospective Observational Study (PPGPS): Design, baseline characteristics, and therapeutic effect of tafluprost in preperimetric glaucoma eye. PLoS One. 2017</v>
      </c>
    </row>
    <row r="2885" spans="1:29" x14ac:dyDescent="0.3">
      <c r="A2885">
        <v>3289</v>
      </c>
      <c r="B2885" t="s">
        <v>6471</v>
      </c>
      <c r="C2885" t="s">
        <v>16714</v>
      </c>
      <c r="D2885" t="s">
        <v>26895</v>
      </c>
      <c r="E2885" t="s">
        <v>34131</v>
      </c>
      <c r="F2885" s="10"/>
      <c r="G2885">
        <v>2017</v>
      </c>
      <c r="J2885">
        <v>0.25876140937114434</v>
      </c>
      <c r="L2885" t="s">
        <v>37742</v>
      </c>
      <c r="M2885">
        <v>28606479</v>
      </c>
      <c r="Q2885" s="10"/>
      <c r="R2885" s="11">
        <f t="shared" si="90"/>
        <v>0</v>
      </c>
      <c r="U2885" s="11">
        <f t="shared" si="91"/>
        <v>0</v>
      </c>
      <c r="Y2885" s="11">
        <f>IF(SUM(Tableau1[[#This Row],[Other access]:[Sci-hub access]])&gt;=1,1,0)</f>
        <v>0</v>
      </c>
      <c r="Z2885" s="12">
        <f>IF(OR(Tableau1[[#This Row],[Access R1 + S1+ T1 ]]&gt;=1,Tableau1[[#This Row],[Access V1 +W1 + X1]]&gt;=1),1,0)</f>
        <v>0</v>
      </c>
      <c r="AB2885" s="10" t="str">
        <f>Tableau1[[#This Row],[DOI]]</f>
        <v>doi: 10.1016/j.tips.2017.05.004</v>
      </c>
      <c r="AC2885" s="13" t="str">
        <f>Tableau1[[#This Row],[Authors]]&amp;", "&amp;Tableau1[[#This Row],[Title]]&amp;" "&amp;Tableau1[[#This Row],[Journal]]&amp;". "&amp;Tableau1[[#This Row],[Year]]</f>
        <v>Shahsuvaryan ML., Therapeutic Potential of Ranibizumab in Corneal Neovascularization. Trends Pharmacol Sci. 2017</v>
      </c>
    </row>
    <row r="2886" spans="1:29" x14ac:dyDescent="0.3">
      <c r="A2886">
        <v>3633</v>
      </c>
      <c r="B2886" t="s">
        <v>6805</v>
      </c>
      <c r="C2886" t="s">
        <v>17046</v>
      </c>
      <c r="D2886" t="s">
        <v>27229</v>
      </c>
      <c r="E2886" t="s">
        <v>2449</v>
      </c>
      <c r="F2886" s="10"/>
      <c r="G2886">
        <v>2017</v>
      </c>
      <c r="J2886">
        <v>0.2589760752507545</v>
      </c>
      <c r="L2886" t="s">
        <v>38079</v>
      </c>
      <c r="M2886">
        <v>28556097</v>
      </c>
      <c r="Q2886" s="10"/>
      <c r="R2886" s="11">
        <f t="shared" si="90"/>
        <v>0</v>
      </c>
      <c r="U2886" s="11">
        <f t="shared" si="91"/>
        <v>0</v>
      </c>
      <c r="Y2886" s="11">
        <f>IF(SUM(Tableau1[[#This Row],[Other access]:[Sci-hub access]])&gt;=1,1,0)</f>
        <v>0</v>
      </c>
      <c r="Z2886" s="12">
        <f>IF(OR(Tableau1[[#This Row],[Access R1 + S1+ T1 ]]&gt;=1,Tableau1[[#This Row],[Access V1 +W1 + X1]]&gt;=1),1,0)</f>
        <v>0</v>
      </c>
      <c r="AB2886" s="10" t="str">
        <f>Tableau1[[#This Row],[DOI]]</f>
        <v>doi: 10.1111/cxo.12552</v>
      </c>
      <c r="AC2886" s="13" t="str">
        <f>Tableau1[[#This Row],[Authors]]&amp;", "&amp;Tableau1[[#This Row],[Title]]&amp;" "&amp;Tableau1[[#This Row],[Journal]]&amp;". "&amp;Tableau1[[#This Row],[Year]]</f>
        <v>Liu E, Craig JE, Burdon K., Diabetic macular oedema: clinical risk factors and emerging genetic influences. Clin Exp Optom. 2017</v>
      </c>
    </row>
    <row r="2887" spans="1:29" ht="28.8" x14ac:dyDescent="0.3">
      <c r="A2887">
        <v>9487</v>
      </c>
      <c r="B2887" t="s">
        <v>12052</v>
      </c>
      <c r="C2887" t="s">
        <v>22227</v>
      </c>
      <c r="D2887" t="s">
        <v>32498</v>
      </c>
      <c r="E2887" t="s">
        <v>2471</v>
      </c>
      <c r="F2887" s="10"/>
      <c r="G2887">
        <v>2017</v>
      </c>
      <c r="J2887">
        <v>0.25907611261474472</v>
      </c>
      <c r="L2887" t="s">
        <v>43770</v>
      </c>
      <c r="M2887">
        <v>27671494</v>
      </c>
      <c r="Q2887" s="10"/>
      <c r="R2887" s="11">
        <f t="shared" si="90"/>
        <v>0</v>
      </c>
      <c r="U2887" s="11">
        <f t="shared" si="91"/>
        <v>0</v>
      </c>
      <c r="Y2887" s="11">
        <f>IF(SUM(Tableau1[[#This Row],[Other access]:[Sci-hub access]])&gt;=1,1,0)</f>
        <v>0</v>
      </c>
      <c r="Z2887" s="12">
        <f>IF(OR(Tableau1[[#This Row],[Access R1 + S1+ T1 ]]&gt;=1,Tableau1[[#This Row],[Access V1 +W1 + X1]]&gt;=1),1,0)</f>
        <v>0</v>
      </c>
      <c r="AB2887" s="10" t="str">
        <f>Tableau1[[#This Row],[DOI]]</f>
        <v>doi: 10.1007/s10792-016-0347-8</v>
      </c>
      <c r="AC2887" s="13" t="str">
        <f>Tableau1[[#This Row],[Authors]]&amp;", "&amp;Tableau1[[#This Row],[Title]]&amp;" "&amp;Tableau1[[#This Row],[Journal]]&amp;". "&amp;Tableau1[[#This Row],[Year]]</f>
        <v>Ghoreishi SM, Mortazavi SAA, Abtahi ZA, Abtahi MA, Sonbolestan SA, Abtahi SH, Mohammadinia M, Isfahani KN., Comparison of Scheimpflug and swept-source anterior segment optical coherence tomography in normal and keratoconus eyes. Int Ophthalmol. 2017</v>
      </c>
    </row>
    <row r="2888" spans="1:29" x14ac:dyDescent="0.3">
      <c r="A2888">
        <v>10353</v>
      </c>
      <c r="B2888" t="s">
        <v>12849</v>
      </c>
      <c r="C2888" t="s">
        <v>23016</v>
      </c>
      <c r="D2888" t="s">
        <v>33302</v>
      </c>
      <c r="E2888" t="s">
        <v>2448</v>
      </c>
      <c r="F2888" s="10"/>
      <c r="G2888">
        <v>2017</v>
      </c>
      <c r="J2888">
        <v>0.25927414026438023</v>
      </c>
      <c r="L2888" t="s">
        <v>44604</v>
      </c>
      <c r="M2888">
        <v>27364120</v>
      </c>
      <c r="Q2888" s="10"/>
      <c r="R2888" s="11">
        <f t="shared" si="90"/>
        <v>0</v>
      </c>
      <c r="U2888" s="11">
        <f t="shared" si="91"/>
        <v>0</v>
      </c>
      <c r="Y2888" s="11">
        <f>IF(SUM(Tableau1[[#This Row],[Other access]:[Sci-hub access]])&gt;=1,1,0)</f>
        <v>0</v>
      </c>
      <c r="Z2888" s="12">
        <f>IF(OR(Tableau1[[#This Row],[Access R1 + S1+ T1 ]]&gt;=1,Tableau1[[#This Row],[Access V1 +W1 + X1]]&gt;=1),1,0)</f>
        <v>0</v>
      </c>
      <c r="AB2888" s="10" t="str">
        <f>Tableau1[[#This Row],[DOI]]</f>
        <v>doi: 10.1007/s00417-016-3424-9</v>
      </c>
      <c r="AC2888" s="13" t="str">
        <f>Tableau1[[#This Row],[Authors]]&amp;", "&amp;Tableau1[[#This Row],[Title]]&amp;" "&amp;Tableau1[[#This Row],[Journal]]&amp;". "&amp;Tableau1[[#This Row],[Year]]</f>
        <v>Hanhart J, Strassman I, Rozenman Y., En face Integrated Central Avascular Zone (EFICAZ): a noninvasive tool for correlating morphological and functional damage in central diabetic macular edema. Graefes Arch Clin Exp Ophthalmol. 2017</v>
      </c>
    </row>
    <row r="2889" spans="1:29" x14ac:dyDescent="0.3">
      <c r="A2889">
        <v>6441</v>
      </c>
      <c r="B2889" t="s">
        <v>9377</v>
      </c>
      <c r="C2889" t="s">
        <v>19585</v>
      </c>
      <c r="D2889" t="s">
        <v>29808</v>
      </c>
      <c r="E2889" t="s">
        <v>2523</v>
      </c>
      <c r="F2889" s="10"/>
      <c r="G2889">
        <v>2017</v>
      </c>
      <c r="J2889">
        <v>0.25934075460178285</v>
      </c>
      <c r="L2889" t="s">
        <v>40810</v>
      </c>
      <c r="M2889">
        <v>28211877</v>
      </c>
      <c r="Q2889" s="10"/>
      <c r="R2889" s="11">
        <f t="shared" si="90"/>
        <v>0</v>
      </c>
      <c r="U2889" s="11">
        <f t="shared" si="91"/>
        <v>0</v>
      </c>
      <c r="Y2889" s="11">
        <f>IF(SUM(Tableau1[[#This Row],[Other access]:[Sci-hub access]])&gt;=1,1,0)</f>
        <v>0</v>
      </c>
      <c r="Z2889" s="12">
        <f>IF(OR(Tableau1[[#This Row],[Access R1 + S1+ T1 ]]&gt;=1,Tableau1[[#This Row],[Access V1 +W1 + X1]]&gt;=1),1,0)</f>
        <v>0</v>
      </c>
      <c r="AB2889" s="10" t="str">
        <f>Tableau1[[#This Row],[DOI]]</f>
        <v>doi: 10.1038/eye.2016.322</v>
      </c>
      <c r="AC2889" s="13" t="str">
        <f>Tableau1[[#This Row],[Authors]]&amp;", "&amp;Tableau1[[#This Row],[Title]]&amp;" "&amp;Tableau1[[#This Row],[Journal]]&amp;". "&amp;Tableau1[[#This Row],[Year]]</f>
        <v>Agraval U, Rundle P, Rennie IG, Salvi S., Fresh frozen amniotic membrane for conjunctival reconstruction after excision of neoplastic and presumed neoplastic conjunctival lesions. Eye (Lond). 2017</v>
      </c>
    </row>
    <row r="2890" spans="1:29" x14ac:dyDescent="0.3">
      <c r="A2890">
        <v>11036</v>
      </c>
      <c r="B2890" t="s">
        <v>13459</v>
      </c>
      <c r="C2890" t="s">
        <v>23621</v>
      </c>
      <c r="D2890" t="s">
        <v>33913</v>
      </c>
      <c r="E2890" t="s">
        <v>2447</v>
      </c>
      <c r="F2890" s="10"/>
      <c r="G2890">
        <v>2017</v>
      </c>
      <c r="J2890">
        <v>0.25937414058162722</v>
      </c>
      <c r="L2890" t="s">
        <v>45277</v>
      </c>
      <c r="M2890">
        <v>26325379</v>
      </c>
      <c r="Q2890" s="10"/>
      <c r="R2890" s="11">
        <f t="shared" si="90"/>
        <v>0</v>
      </c>
      <c r="U2890" s="11">
        <f t="shared" si="91"/>
        <v>0</v>
      </c>
      <c r="Y2890" s="11">
        <f>IF(SUM(Tableau1[[#This Row],[Other access]:[Sci-hub access]])&gt;=1,1,0)</f>
        <v>0</v>
      </c>
      <c r="Z2890" s="12">
        <f>IF(OR(Tableau1[[#This Row],[Access R1 + S1+ T1 ]]&gt;=1,Tableau1[[#This Row],[Access V1 +W1 + X1]]&gt;=1),1,0)</f>
        <v>0</v>
      </c>
      <c r="AB2890" s="10" t="str">
        <f>Tableau1[[#This Row],[DOI]]</f>
        <v>doi: 10.1097/IOP.0000000000000546</v>
      </c>
      <c r="AC2890" s="13" t="str">
        <f>Tableau1[[#This Row],[Authors]]&amp;", "&amp;Tableau1[[#This Row],[Title]]&amp;" "&amp;Tableau1[[#This Row],[Journal]]&amp;". "&amp;Tableau1[[#This Row],[Year]]</f>
        <v>Malik A, Syed I, Osborne S, Toma A., Frontal Sinus Mucocele Formation as a Late Complication of External Dacrocystorhinostomy. Ophthal Plast Reconstr Surg. 2017</v>
      </c>
    </row>
    <row r="2891" spans="1:29" x14ac:dyDescent="0.3">
      <c r="A2891">
        <v>5071</v>
      </c>
      <c r="B2891" t="s">
        <v>8152</v>
      </c>
      <c r="C2891" t="s">
        <v>18378</v>
      </c>
      <c r="D2891" t="s">
        <v>28582</v>
      </c>
      <c r="E2891" t="s">
        <v>2462</v>
      </c>
      <c r="F2891" s="10"/>
      <c r="G2891">
        <v>2017</v>
      </c>
      <c r="J2891">
        <v>0.25948795788574019</v>
      </c>
      <c r="L2891" t="s">
        <v>39479</v>
      </c>
      <c r="M2891">
        <v>28376729</v>
      </c>
      <c r="Q2891" s="10"/>
      <c r="R2891" s="11">
        <f t="shared" si="90"/>
        <v>0</v>
      </c>
      <c r="U2891" s="11">
        <f t="shared" si="91"/>
        <v>0</v>
      </c>
      <c r="Y2891" s="11">
        <f>IF(SUM(Tableau1[[#This Row],[Other access]:[Sci-hub access]])&gt;=1,1,0)</f>
        <v>0</v>
      </c>
      <c r="Z2891" s="12">
        <f>IF(OR(Tableau1[[#This Row],[Access R1 + S1+ T1 ]]&gt;=1,Tableau1[[#This Row],[Access V1 +W1 + X1]]&gt;=1),1,0)</f>
        <v>0</v>
      </c>
      <c r="AB2891" s="10" t="str">
        <f>Tableau1[[#This Row],[DOI]]</f>
        <v>doi: 10.1186/s12886-017-0432-4</v>
      </c>
      <c r="AC2891" s="13" t="str">
        <f>Tableau1[[#This Row],[Authors]]&amp;", "&amp;Tableau1[[#This Row],[Title]]&amp;" "&amp;Tableau1[[#This Row],[Journal]]&amp;". "&amp;Tableau1[[#This Row],[Year]]</f>
        <v>Bang SP, Jun JH., Iris reconstruction using autologous iris preserved in cold balanced salt solution for 8 hours in iatrogenic total iridodialysis during cataract surgery: a case report. BMC Ophthalmol. 2017</v>
      </c>
    </row>
    <row r="2892" spans="1:29" x14ac:dyDescent="0.3">
      <c r="A2892">
        <v>9656</v>
      </c>
      <c r="B2892" t="s">
        <v>12206</v>
      </c>
      <c r="C2892" t="s">
        <v>22380</v>
      </c>
      <c r="D2892" t="s">
        <v>32654</v>
      </c>
      <c r="E2892" t="s">
        <v>2471</v>
      </c>
      <c r="F2892" s="10"/>
      <c r="G2892">
        <v>2017</v>
      </c>
      <c r="J2892">
        <v>0.25949390718911836</v>
      </c>
      <c r="L2892" t="s">
        <v>43925</v>
      </c>
      <c r="M2892">
        <v>27628587</v>
      </c>
      <c r="Q2892" s="10"/>
      <c r="R2892" s="11">
        <f t="shared" si="90"/>
        <v>0</v>
      </c>
      <c r="U2892" s="11">
        <f t="shared" si="91"/>
        <v>0</v>
      </c>
      <c r="Y2892" s="11">
        <f>IF(SUM(Tableau1[[#This Row],[Other access]:[Sci-hub access]])&gt;=1,1,0)</f>
        <v>0</v>
      </c>
      <c r="Z2892" s="12">
        <f>IF(OR(Tableau1[[#This Row],[Access R1 + S1+ T1 ]]&gt;=1,Tableau1[[#This Row],[Access V1 +W1 + X1]]&gt;=1),1,0)</f>
        <v>0</v>
      </c>
      <c r="AB2892" s="10" t="str">
        <f>Tableau1[[#This Row],[DOI]]</f>
        <v>doi: 10.1007/s10792-016-0349-6</v>
      </c>
      <c r="AC2892" s="13" t="str">
        <f>Tableau1[[#This Row],[Authors]]&amp;", "&amp;Tableau1[[#This Row],[Title]]&amp;" "&amp;Tableau1[[#This Row],[Journal]]&amp;". "&amp;Tableau1[[#This Row],[Year]]</f>
        <v>Mastropasqua L, Nubile M., Corneal thickening and central flattening induced by femtosecond laser hyperopic-shaped intrastromal lenticule implantation. Int Ophthalmol. 2017</v>
      </c>
    </row>
    <row r="2893" spans="1:29" x14ac:dyDescent="0.3">
      <c r="A2893">
        <v>3935</v>
      </c>
      <c r="B2893" t="s">
        <v>7090</v>
      </c>
      <c r="C2893" t="s">
        <v>17327</v>
      </c>
      <c r="D2893" t="s">
        <v>27516</v>
      </c>
      <c r="E2893" t="s">
        <v>2862</v>
      </c>
      <c r="F2893" s="10"/>
      <c r="G2893">
        <v>2017</v>
      </c>
      <c r="J2893">
        <v>0.25954873376245335</v>
      </c>
      <c r="L2893" t="s">
        <v>38376</v>
      </c>
      <c r="M2893">
        <v>28502931</v>
      </c>
      <c r="Q2893" s="10"/>
      <c r="R2893" s="11">
        <f t="shared" si="90"/>
        <v>0</v>
      </c>
      <c r="U2893" s="11">
        <f t="shared" si="91"/>
        <v>0</v>
      </c>
      <c r="Y2893" s="11">
        <f>IF(SUM(Tableau1[[#This Row],[Other access]:[Sci-hub access]])&gt;=1,1,0)</f>
        <v>0</v>
      </c>
      <c r="Z2893" s="12">
        <f>IF(OR(Tableau1[[#This Row],[Access R1 + S1+ T1 ]]&gt;=1,Tableau1[[#This Row],[Access V1 +W1 + X1]]&gt;=1),1,0)</f>
        <v>0</v>
      </c>
      <c r="AB2893" s="10" t="str">
        <f>Tableau1[[#This Row],[DOI]]</f>
        <v>doi: 10.2169/internalmedicine.56.7927</v>
      </c>
      <c r="AC2893" s="13" t="str">
        <f>Tableau1[[#This Row],[Authors]]&amp;", "&amp;Tableau1[[#This Row],[Title]]&amp;" "&amp;Tableau1[[#This Row],[Journal]]&amp;". "&amp;Tableau1[[#This Row],[Year]]</f>
        <v>Ueda Y, Uraki S, Inaba H, Nakashima S, Ariyasu H, Iwakura H, Ota T, Furuta H, Nishi M, Akamizu T., Graves' Disease in Pediatric and Elderly Patients with 22q11.2 Deletion Syndrome. Intern Med. 2017</v>
      </c>
    </row>
    <row r="2894" spans="1:29" x14ac:dyDescent="0.3">
      <c r="A2894">
        <v>7260</v>
      </c>
      <c r="B2894" t="s">
        <v>10086</v>
      </c>
      <c r="C2894" t="s">
        <v>20288</v>
      </c>
      <c r="D2894" t="s">
        <v>30520</v>
      </c>
      <c r="E2894" t="s">
        <v>34031</v>
      </c>
      <c r="F2894" s="10"/>
      <c r="G2894">
        <v>2017</v>
      </c>
      <c r="J2894">
        <v>0.25957546180904012</v>
      </c>
      <c r="L2894" t="s">
        <v>41616</v>
      </c>
      <c r="M2894">
        <v>28112568</v>
      </c>
      <c r="Q2894" s="10"/>
      <c r="R2894" s="11">
        <f t="shared" si="90"/>
        <v>0</v>
      </c>
      <c r="U2894" s="11">
        <f t="shared" si="91"/>
        <v>0</v>
      </c>
      <c r="Y2894" s="11">
        <f>IF(SUM(Tableau1[[#This Row],[Other access]:[Sci-hub access]])&gt;=1,1,0)</f>
        <v>0</v>
      </c>
      <c r="Z2894" s="12">
        <f>IF(OR(Tableau1[[#This Row],[Access R1 + S1+ T1 ]]&gt;=1,Tableau1[[#This Row],[Access V1 +W1 + X1]]&gt;=1),1,0)</f>
        <v>0</v>
      </c>
      <c r="AB2894" s="10" t="str">
        <f>Tableau1[[#This Row],[DOI]]</f>
        <v>doi: 10.1089/jop.2016.0142</v>
      </c>
      <c r="AC2894" s="13" t="str">
        <f>Tableau1[[#This Row],[Authors]]&amp;", "&amp;Tableau1[[#This Row],[Title]]&amp;" "&amp;Tableau1[[#This Row],[Journal]]&amp;". "&amp;Tableau1[[#This Row],[Year]]</f>
        <v>Branson SV, McClafferty BR, Kurup SK., Vitrectomy for Epiretinal Membranes and Macular Holes in Uveitis Patients. J Ocul Pharmacol Ther. 2017</v>
      </c>
    </row>
    <row r="2895" spans="1:29" x14ac:dyDescent="0.3">
      <c r="A2895">
        <v>8748</v>
      </c>
      <c r="B2895" t="s">
        <v>11390</v>
      </c>
      <c r="C2895" t="s">
        <v>21575</v>
      </c>
      <c r="D2895" t="s">
        <v>31830</v>
      </c>
      <c r="E2895" t="s">
        <v>2684</v>
      </c>
      <c r="F2895" s="10"/>
      <c r="G2895">
        <v>2017</v>
      </c>
      <c r="J2895">
        <v>0.25961025170999985</v>
      </c>
      <c r="L2895" t="s">
        <v>43084</v>
      </c>
      <c r="M2895">
        <v>27848228</v>
      </c>
      <c r="Q2895" s="10"/>
      <c r="R2895" s="11">
        <f t="shared" si="90"/>
        <v>0</v>
      </c>
      <c r="U2895" s="11">
        <f t="shared" si="91"/>
        <v>0</v>
      </c>
      <c r="Y2895" s="11">
        <f>IF(SUM(Tableau1[[#This Row],[Other access]:[Sci-hub access]])&gt;=1,1,0)</f>
        <v>0</v>
      </c>
      <c r="Z2895" s="12">
        <f>IF(OR(Tableau1[[#This Row],[Access R1 + S1+ T1 ]]&gt;=1,Tableau1[[#This Row],[Access V1 +W1 + X1]]&gt;=1),1,0)</f>
        <v>0</v>
      </c>
      <c r="AB2895" s="10" t="str">
        <f>Tableau1[[#This Row],[DOI]]</f>
        <v>doi: 10.1007/s40618-016-0571-0</v>
      </c>
      <c r="AC2895" s="13" t="str">
        <f>Tableau1[[#This Row],[Authors]]&amp;", "&amp;Tableau1[[#This Row],[Title]]&amp;" "&amp;Tableau1[[#This Row],[Journal]]&amp;". "&amp;Tableau1[[#This Row],[Year]]</f>
        <v>Hayakawa N, Sato Y, Nagasaka A, Mano Y, Nagasaka T, Nakai A, Iwase K, Yoshida S., High levels of DNA polymerase β mRNA corresponding with the high activity in Graves' thyroid tissue. J Endocrinol Invest. 2017</v>
      </c>
    </row>
    <row r="2896" spans="1:29" x14ac:dyDescent="0.3">
      <c r="A2896">
        <v>2125</v>
      </c>
      <c r="B2896" t="s">
        <v>5360</v>
      </c>
      <c r="C2896" t="s">
        <v>15605</v>
      </c>
      <c r="D2896" t="s">
        <v>25782</v>
      </c>
      <c r="E2896" t="s">
        <v>2611</v>
      </c>
      <c r="F2896" s="10"/>
      <c r="G2896">
        <v>2017</v>
      </c>
      <c r="J2896">
        <v>0.2596647336853487</v>
      </c>
      <c r="L2896" t="s">
        <v>36596</v>
      </c>
      <c r="M2896">
        <v>28814550</v>
      </c>
      <c r="Q2896" s="10"/>
      <c r="R2896" s="11">
        <f t="shared" si="90"/>
        <v>0</v>
      </c>
      <c r="U2896" s="11">
        <f t="shared" si="91"/>
        <v>0</v>
      </c>
      <c r="Y2896" s="11">
        <f>IF(SUM(Tableau1[[#This Row],[Other access]:[Sci-hub access]])&gt;=1,1,0)</f>
        <v>0</v>
      </c>
      <c r="Z2896" s="12">
        <f>IF(OR(Tableau1[[#This Row],[Access R1 + S1+ T1 ]]&gt;=1,Tableau1[[#This Row],[Access V1 +W1 + X1]]&gt;=1),1,0)</f>
        <v>0</v>
      </c>
      <c r="AB2896" s="10" t="str">
        <f>Tableau1[[#This Row],[DOI]]</f>
        <v>doi: 10.1542/peds.2016-4086</v>
      </c>
      <c r="AC2896" s="13" t="str">
        <f>Tableau1[[#This Row],[Authors]]&amp;", "&amp;Tableau1[[#This Row],[Title]]&amp;" "&amp;Tableau1[[#This Row],[Journal]]&amp;". "&amp;Tableau1[[#This Row],[Year]]</f>
        <v>Cheong JLY, Anderson PJ, Burnett AC, Roberts G, Davis N, Hickey L, Carse E, Doyle LW; Victorian Infant Collaborative Study Group.., Changing Neurodevelopment at 8 Years in Children Born Extremely Preterm Since the 1990s. Pediatrics. 2017</v>
      </c>
    </row>
    <row r="2897" spans="1:29" x14ac:dyDescent="0.3">
      <c r="A2897">
        <v>8452</v>
      </c>
      <c r="B2897" t="s">
        <v>11131</v>
      </c>
      <c r="C2897" t="s">
        <v>21316</v>
      </c>
      <c r="D2897" t="s">
        <v>31570</v>
      </c>
      <c r="E2897" t="s">
        <v>2438</v>
      </c>
      <c r="F2897" s="10"/>
      <c r="G2897">
        <v>2017</v>
      </c>
      <c r="J2897">
        <v>0.25967072270926272</v>
      </c>
      <c r="L2897" t="s">
        <v>42791</v>
      </c>
      <c r="M2897">
        <v>27913443</v>
      </c>
      <c r="Q2897" s="10"/>
      <c r="R2897" s="11">
        <f t="shared" si="90"/>
        <v>0</v>
      </c>
      <c r="U2897" s="11">
        <f t="shared" si="91"/>
        <v>0</v>
      </c>
      <c r="Y2897" s="11">
        <f>IF(SUM(Tableau1[[#This Row],[Other access]:[Sci-hub access]])&gt;=1,1,0)</f>
        <v>0</v>
      </c>
      <c r="Z2897" s="12">
        <f>IF(OR(Tableau1[[#This Row],[Access R1 + S1+ T1 ]]&gt;=1,Tableau1[[#This Row],[Access V1 +W1 + X1]]&gt;=1),1,0)</f>
        <v>0</v>
      </c>
      <c r="AB2897" s="10" t="str">
        <f>Tableau1[[#This Row],[DOI]]</f>
        <v>doi: 10.1136/bjophthalmol-2016-309555</v>
      </c>
      <c r="AC2897" s="13" t="str">
        <f>Tableau1[[#This Row],[Authors]]&amp;", "&amp;Tableau1[[#This Row],[Title]]&amp;" "&amp;Tableau1[[#This Row],[Journal]]&amp;". "&amp;Tableau1[[#This Row],[Year]]</f>
        <v>Kaza H, Barik MR, Reddy MM, Mittal R, Das S., Gelatinous drop-like corneal dystrophy: a review. Br J Ophthalmol. 2017</v>
      </c>
    </row>
    <row r="2898" spans="1:29" x14ac:dyDescent="0.3">
      <c r="A2898">
        <v>420</v>
      </c>
      <c r="B2898" t="s">
        <v>3683</v>
      </c>
      <c r="C2898" t="s">
        <v>13943</v>
      </c>
      <c r="D2898" t="s">
        <v>24103</v>
      </c>
      <c r="E2898" t="s">
        <v>2496</v>
      </c>
      <c r="F2898" s="10"/>
      <c r="G2898">
        <v>2017</v>
      </c>
      <c r="J2898">
        <v>0.25976601895450446</v>
      </c>
      <c r="L2898" t="s">
        <v>34925</v>
      </c>
      <c r="M2898">
        <v>29217032</v>
      </c>
      <c r="Q2898" s="10"/>
      <c r="R2898" s="11">
        <f t="shared" si="90"/>
        <v>0</v>
      </c>
      <c r="U2898" s="11">
        <f t="shared" si="91"/>
        <v>0</v>
      </c>
      <c r="Y2898" s="11">
        <f>IF(SUM(Tableau1[[#This Row],[Other access]:[Sci-hub access]])&gt;=1,1,0)</f>
        <v>0</v>
      </c>
      <c r="Z2898" s="12">
        <f>IF(OR(Tableau1[[#This Row],[Access R1 + S1+ T1 ]]&gt;=1,Tableau1[[#This Row],[Access V1 +W1 + X1]]&gt;=1),1,0)</f>
        <v>0</v>
      </c>
      <c r="AB2898" s="10" t="str">
        <f>Tableau1[[#This Row],[DOI]]</f>
        <v>doi: 10.1016/j.jcjo.2017.04.016</v>
      </c>
      <c r="AC2898" s="13" t="str">
        <f>Tableau1[[#This Row],[Authors]]&amp;", "&amp;Tableau1[[#This Row],[Title]]&amp;" "&amp;Tableau1[[#This Row],[Journal]]&amp;". "&amp;Tableau1[[#This Row],[Year]]</f>
        <v>Forooghian F, Albiani DA, Kirker AW, Merkur AB., Comparison of endophthalmitis rates following intravitreal injection of compounded bevacizumab, ranibizumab, and aflibercept. Can J Ophthalmol. 2017</v>
      </c>
    </row>
    <row r="2899" spans="1:29" x14ac:dyDescent="0.3">
      <c r="A2899">
        <v>111</v>
      </c>
      <c r="B2899" t="s">
        <v>3374</v>
      </c>
      <c r="C2899" t="s">
        <v>13635</v>
      </c>
      <c r="D2899" t="s">
        <v>23794</v>
      </c>
      <c r="E2899" t="s">
        <v>2462</v>
      </c>
      <c r="F2899" s="10"/>
      <c r="G2899">
        <v>2018</v>
      </c>
      <c r="J2899">
        <v>0.25995208336046893</v>
      </c>
      <c r="L2899" t="s">
        <v>34629</v>
      </c>
      <c r="M2899">
        <v>29402251</v>
      </c>
      <c r="Q2899" s="10"/>
      <c r="R2899" s="11">
        <f t="shared" si="90"/>
        <v>0</v>
      </c>
      <c r="U2899" s="11">
        <f t="shared" si="91"/>
        <v>0</v>
      </c>
      <c r="Y2899" s="11">
        <f>IF(SUM(Tableau1[[#This Row],[Other access]:[Sci-hub access]])&gt;=1,1,0)</f>
        <v>0</v>
      </c>
      <c r="Z2899" s="12">
        <f>IF(OR(Tableau1[[#This Row],[Access R1 + S1+ T1 ]]&gt;=1,Tableau1[[#This Row],[Access V1 +W1 + X1]]&gt;=1),1,0)</f>
        <v>0</v>
      </c>
      <c r="AB2899" s="10" t="str">
        <f>Tableau1[[#This Row],[DOI]]</f>
        <v>doi: 10.1186/s12886-018-0696-3</v>
      </c>
      <c r="AC2899" s="13" t="str">
        <f>Tableau1[[#This Row],[Authors]]&amp;", "&amp;Tableau1[[#This Row],[Title]]&amp;" "&amp;Tableau1[[#This Row],[Journal]]&amp;". "&amp;Tableau1[[#This Row],[Year]]</f>
        <v>Kim JY, Lee JH, Lee CS, Lee SC., Varicella zoster virus-associated Chorioretinitis: a case report. BMC Ophthalmol. 2018</v>
      </c>
    </row>
    <row r="2900" spans="1:29" x14ac:dyDescent="0.3">
      <c r="A2900">
        <v>295</v>
      </c>
      <c r="B2900" t="s">
        <v>3558</v>
      </c>
      <c r="C2900" t="s">
        <v>13819</v>
      </c>
      <c r="D2900" t="s">
        <v>23978</v>
      </c>
      <c r="E2900" t="s">
        <v>2464</v>
      </c>
      <c r="F2900" s="10"/>
      <c r="G2900">
        <v>2018</v>
      </c>
      <c r="J2900">
        <v>0.26008147664315806</v>
      </c>
      <c r="L2900" t="s">
        <v>34804</v>
      </c>
      <c r="M2900">
        <v>29266021</v>
      </c>
      <c r="Q2900" s="10"/>
      <c r="R2900" s="11">
        <f t="shared" si="90"/>
        <v>0</v>
      </c>
      <c r="U2900" s="11">
        <f t="shared" si="91"/>
        <v>0</v>
      </c>
      <c r="Y2900" s="11">
        <f>IF(SUM(Tableau1[[#This Row],[Other access]:[Sci-hub access]])&gt;=1,1,0)</f>
        <v>0</v>
      </c>
      <c r="Z2900" s="12">
        <f>IF(OR(Tableau1[[#This Row],[Access R1 + S1+ T1 ]]&gt;=1,Tableau1[[#This Row],[Access V1 +W1 + X1]]&gt;=1),1,0)</f>
        <v>0</v>
      </c>
      <c r="AB2900" s="10" t="str">
        <f>Tableau1[[#This Row],[DOI]]</f>
        <v>doi: 10.1097/ICU.0000000000000455</v>
      </c>
      <c r="AC2900" s="13" t="str">
        <f>Tableau1[[#This Row],[Authors]]&amp;", "&amp;Tableau1[[#This Row],[Title]]&amp;" "&amp;Tableau1[[#This Row],[Journal]]&amp;". "&amp;Tableau1[[#This Row],[Year]]</f>
        <v>Montana CL, Bhorade AM., Glaucoma and quality of life: fall and driving risk. Curr Opin Ophthalmol. 2018</v>
      </c>
    </row>
    <row r="2901" spans="1:29" x14ac:dyDescent="0.3">
      <c r="A2901">
        <v>72</v>
      </c>
      <c r="B2901" t="s">
        <v>3335</v>
      </c>
      <c r="C2901" t="s">
        <v>13596</v>
      </c>
      <c r="D2901" t="s">
        <v>23755</v>
      </c>
      <c r="E2901" t="s">
        <v>2451</v>
      </c>
      <c r="F2901" s="10"/>
      <c r="G2901">
        <v>2018</v>
      </c>
      <c r="J2901">
        <v>0.26017581958072655</v>
      </c>
      <c r="L2901" t="s">
        <v>34590</v>
      </c>
      <c r="M2901">
        <v>29432464</v>
      </c>
      <c r="Q2901" s="10"/>
      <c r="R2901" s="11">
        <f t="shared" si="90"/>
        <v>0</v>
      </c>
      <c r="U2901" s="11">
        <f t="shared" si="91"/>
        <v>0</v>
      </c>
      <c r="Y2901" s="11">
        <f>IF(SUM(Tableau1[[#This Row],[Other access]:[Sci-hub access]])&gt;=1,1,0)</f>
        <v>0</v>
      </c>
      <c r="Z2901" s="12">
        <f>IF(OR(Tableau1[[#This Row],[Access R1 + S1+ T1 ]]&gt;=1,Tableau1[[#This Row],[Access V1 +W1 + X1]]&gt;=1),1,0)</f>
        <v>0</v>
      </c>
      <c r="AB2901" s="10" t="str">
        <f>Tableau1[[#This Row],[DOI]]</f>
        <v>doi: 10.1371/journal.pone.0192203</v>
      </c>
      <c r="AC2901" s="13" t="str">
        <f>Tableau1[[#This Row],[Authors]]&amp;", "&amp;Tableau1[[#This Row],[Title]]&amp;" "&amp;Tableau1[[#This Row],[Journal]]&amp;". "&amp;Tableau1[[#This Row],[Year]]</f>
        <v>Khan KB, Khaliq AA, Jalil A, Shahid M., A robust technique based on VLM and Frangi filter for retinal vessel extraction and denoising. PLoS One. 2018</v>
      </c>
    </row>
    <row r="2902" spans="1:29" x14ac:dyDescent="0.3">
      <c r="A2902">
        <v>10595</v>
      </c>
      <c r="B2902" t="s">
        <v>13070</v>
      </c>
      <c r="C2902" t="s">
        <v>23235</v>
      </c>
      <c r="D2902" t="s">
        <v>33523</v>
      </c>
      <c r="E2902" t="s">
        <v>2514</v>
      </c>
      <c r="F2902" s="10"/>
      <c r="G2902">
        <v>2017</v>
      </c>
      <c r="J2902">
        <v>0.26035935576924296</v>
      </c>
      <c r="L2902" t="s">
        <v>44844</v>
      </c>
      <c r="M2902">
        <v>27174695</v>
      </c>
      <c r="Q2902" s="10"/>
      <c r="R2902" s="11">
        <f t="shared" si="90"/>
        <v>0</v>
      </c>
      <c r="U2902" s="11">
        <f t="shared" si="91"/>
        <v>0</v>
      </c>
      <c r="Y2902" s="11">
        <f>IF(SUM(Tableau1[[#This Row],[Other access]:[Sci-hub access]])&gt;=1,1,0)</f>
        <v>0</v>
      </c>
      <c r="Z2902" s="12">
        <f>IF(OR(Tableau1[[#This Row],[Access R1 + S1+ T1 ]]&gt;=1,Tableau1[[#This Row],[Access V1 +W1 + X1]]&gt;=1),1,0)</f>
        <v>0</v>
      </c>
      <c r="AB2902" s="10" t="str">
        <f>Tableau1[[#This Row],[DOI]]</f>
        <v>doi: 10.1016/j.survophthal.2016.05.001</v>
      </c>
      <c r="AC2902" s="13" t="str">
        <f>Tableau1[[#This Row],[Authors]]&amp;", "&amp;Tableau1[[#This Row],[Title]]&amp;" "&amp;Tableau1[[#This Row],[Journal]]&amp;". "&amp;Tableau1[[#This Row],[Year]]</f>
        <v>Chih-Hui Tien M, Ramachandran P, White OB, Lee AG., Not all headaches are migraines. Surv Ophthalmol. 2017</v>
      </c>
    </row>
    <row r="2903" spans="1:29" x14ac:dyDescent="0.3">
      <c r="A2903">
        <v>1501</v>
      </c>
      <c r="B2903" t="s">
        <v>4758</v>
      </c>
      <c r="C2903" t="s">
        <v>15008</v>
      </c>
      <c r="D2903" t="s">
        <v>25179</v>
      </c>
      <c r="E2903" t="s">
        <v>2538</v>
      </c>
      <c r="F2903" s="10"/>
      <c r="G2903">
        <v>2017</v>
      </c>
      <c r="J2903">
        <v>0.26050956658066104</v>
      </c>
      <c r="L2903" t="s">
        <v>35982</v>
      </c>
      <c r="M2903">
        <v>28936051</v>
      </c>
      <c r="Q2903" s="10"/>
      <c r="R2903" s="11">
        <f t="shared" si="90"/>
        <v>0</v>
      </c>
      <c r="U2903" s="11">
        <f t="shared" si="91"/>
        <v>0</v>
      </c>
      <c r="Y2903" s="11">
        <f>IF(SUM(Tableau1[[#This Row],[Other access]:[Sci-hub access]])&gt;=1,1,0)</f>
        <v>0</v>
      </c>
      <c r="Z2903" s="12">
        <f>IF(OR(Tableau1[[#This Row],[Access R1 + S1+ T1 ]]&gt;=1,Tableau1[[#This Row],[Access V1 +W1 + X1]]&gt;=1),1,0)</f>
        <v>0</v>
      </c>
      <c r="AB2903" s="10" t="str">
        <f>Tableau1[[#This Row],[DOI]]</f>
        <v>doi: 10.4103/meajo.MEAJO_308_16</v>
      </c>
      <c r="AC2903" s="13" t="str">
        <f>Tableau1[[#This Row],[Authors]]&amp;", "&amp;Tableau1[[#This Row],[Title]]&amp;" "&amp;Tableau1[[#This Row],[Journal]]&amp;". "&amp;Tableau1[[#This Row],[Year]]</f>
        <v>Tsegaw A, Tsegaw A, Abula T, Assefa Y., Bacterial Contamination of Multi-dose Eye Drops at Ophthalmology Department, University of Gondar, Northwest Ethiopia. Middle East Afr J Ophthalmol. 2017</v>
      </c>
    </row>
    <row r="2904" spans="1:29" x14ac:dyDescent="0.3">
      <c r="A2904">
        <v>9131</v>
      </c>
      <c r="B2904" t="s">
        <v>11731</v>
      </c>
      <c r="C2904" t="s">
        <v>21906</v>
      </c>
      <c r="D2904" t="s">
        <v>32172</v>
      </c>
      <c r="E2904" t="s">
        <v>2486</v>
      </c>
      <c r="F2904" s="10"/>
      <c r="G2904">
        <v>2017</v>
      </c>
      <c r="J2904">
        <v>0.26055250759721971</v>
      </c>
      <c r="L2904" t="s">
        <v>43447</v>
      </c>
      <c r="M2904">
        <v>27778463</v>
      </c>
      <c r="Q2904" s="10"/>
      <c r="R2904" s="11">
        <f t="shared" si="90"/>
        <v>0</v>
      </c>
      <c r="U2904" s="11">
        <f t="shared" si="91"/>
        <v>0</v>
      </c>
      <c r="Y2904" s="11">
        <f>IF(SUM(Tableau1[[#This Row],[Other access]:[Sci-hub access]])&gt;=1,1,0)</f>
        <v>0</v>
      </c>
      <c r="Z2904" s="12">
        <f>IF(OR(Tableau1[[#This Row],[Access R1 + S1+ T1 ]]&gt;=1,Tableau1[[#This Row],[Access V1 +W1 + X1]]&gt;=1),1,0)</f>
        <v>0</v>
      </c>
      <c r="AB2904" s="10" t="str">
        <f>Tableau1[[#This Row],[DOI]]</f>
        <v>doi: 10.1111/aos.13290</v>
      </c>
      <c r="AC2904" s="13" t="str">
        <f>Tableau1[[#This Row],[Authors]]&amp;", "&amp;Tableau1[[#This Row],[Title]]&amp;" "&amp;Tableau1[[#This Row],[Journal]]&amp;". "&amp;Tableau1[[#This Row],[Year]]</f>
        <v>Öhnell H, Heijl A, Anderson H, Bengtsson B., Detection of glaucoma progression by perimetry and optic disc photography at different stages of the disease: results from the Early Manifest Glaucoma Trial. Acta Ophthalmol. 2017</v>
      </c>
    </row>
    <row r="2905" spans="1:29" ht="28.8" x14ac:dyDescent="0.3">
      <c r="A2905">
        <v>7426</v>
      </c>
      <c r="B2905" t="s">
        <v>10233</v>
      </c>
      <c r="C2905" t="s">
        <v>20435</v>
      </c>
      <c r="D2905" t="s">
        <v>30668</v>
      </c>
      <c r="E2905" t="s">
        <v>34015</v>
      </c>
      <c r="F2905" s="10"/>
      <c r="G2905">
        <v>2017</v>
      </c>
      <c r="J2905">
        <v>0.26064857577740941</v>
      </c>
      <c r="L2905" t="s">
        <v>41782</v>
      </c>
      <c r="M2905">
        <v>28095127</v>
      </c>
      <c r="Q2905" s="10"/>
      <c r="R2905" s="11">
        <f t="shared" si="90"/>
        <v>0</v>
      </c>
      <c r="U2905" s="11">
        <f t="shared" si="91"/>
        <v>0</v>
      </c>
      <c r="Y2905" s="11">
        <f>IF(SUM(Tableau1[[#This Row],[Other access]:[Sci-hub access]])&gt;=1,1,0)</f>
        <v>0</v>
      </c>
      <c r="Z2905" s="12">
        <f>IF(OR(Tableau1[[#This Row],[Access R1 + S1+ T1 ]]&gt;=1,Tableau1[[#This Row],[Access V1 +W1 + X1]]&gt;=1),1,0)</f>
        <v>0</v>
      </c>
      <c r="AB2905" s="10" t="str">
        <f>Tableau1[[#This Row],[DOI]]</f>
        <v>doi: 10.1080/13816810.2016.1251947</v>
      </c>
      <c r="AC2905" s="13" t="str">
        <f>Tableau1[[#This Row],[Authors]]&amp;", "&amp;Tableau1[[#This Row],[Title]]&amp;" "&amp;Tableau1[[#This Row],[Journal]]&amp;". "&amp;Tableau1[[#This Row],[Year]]</f>
        <v>Bonyadi M, Mehdizadeh F, Jabbarpoor Bonyadi MH, Soheilian M, Javadzadeh A, Yaseri M., Association of the DNA repair SMUG1 rs3087404 polymorphism and its interaction with high sensitivity C-reactive protein for age-related macular degeneration in Iranian patients. Ophthalmic Genet. 2017</v>
      </c>
    </row>
    <row r="2906" spans="1:29" x14ac:dyDescent="0.3">
      <c r="A2906">
        <v>9630</v>
      </c>
      <c r="B2906" t="s">
        <v>12183</v>
      </c>
      <c r="C2906" t="s">
        <v>22357</v>
      </c>
      <c r="D2906" t="s">
        <v>32631</v>
      </c>
      <c r="E2906" t="s">
        <v>2438</v>
      </c>
      <c r="F2906" s="10"/>
      <c r="G2906">
        <v>2017</v>
      </c>
      <c r="J2906">
        <v>0.26073219734782838</v>
      </c>
      <c r="L2906" t="s">
        <v>43901</v>
      </c>
      <c r="M2906">
        <v>27635063</v>
      </c>
      <c r="Q2906" s="10"/>
      <c r="R2906" s="11">
        <f t="shared" si="90"/>
        <v>0</v>
      </c>
      <c r="U2906" s="11">
        <f t="shared" si="91"/>
        <v>0</v>
      </c>
      <c r="Y2906" s="11">
        <f>IF(SUM(Tableau1[[#This Row],[Other access]:[Sci-hub access]])&gt;=1,1,0)</f>
        <v>0</v>
      </c>
      <c r="Z2906" s="12">
        <f>IF(OR(Tableau1[[#This Row],[Access R1 + S1+ T1 ]]&gt;=1,Tableau1[[#This Row],[Access V1 +W1 + X1]]&gt;=1),1,0)</f>
        <v>0</v>
      </c>
      <c r="AB2906" s="10" t="str">
        <f>Tableau1[[#This Row],[DOI]]</f>
        <v>doi: 10.1136/bjophthalmol-2016-309021</v>
      </c>
      <c r="AC2906" s="13" t="str">
        <f>Tableau1[[#This Row],[Authors]]&amp;", "&amp;Tableau1[[#This Row],[Title]]&amp;" "&amp;Tableau1[[#This Row],[Journal]]&amp;". "&amp;Tableau1[[#This Row],[Year]]</f>
        <v>Kim BZ, Meyer JJ, Brookes NH, Moffatt SL, Twohill HC, Pendergrast DG, Sherwin T, McGhee CNJ., New Zealand trends in corneal transplantation over the 25 years 1991-2015. Br J Ophthalmol. 2017</v>
      </c>
    </row>
    <row r="2907" spans="1:29" x14ac:dyDescent="0.3">
      <c r="A2907">
        <v>5653</v>
      </c>
      <c r="B2907" t="s">
        <v>8685</v>
      </c>
      <c r="C2907" t="s">
        <v>18905</v>
      </c>
      <c r="D2907" t="s">
        <v>29115</v>
      </c>
      <c r="E2907" t="s">
        <v>34145</v>
      </c>
      <c r="F2907" s="10"/>
      <c r="G2907">
        <v>2017</v>
      </c>
      <c r="J2907">
        <v>0.26075463150807421</v>
      </c>
      <c r="L2907" t="s">
        <v>40038</v>
      </c>
      <c r="M2907">
        <v>28300845</v>
      </c>
      <c r="Q2907" s="10"/>
      <c r="R2907" s="11">
        <f t="shared" si="90"/>
        <v>0</v>
      </c>
      <c r="U2907" s="11">
        <f t="shared" si="91"/>
        <v>0</v>
      </c>
      <c r="Y2907" s="11">
        <f>IF(SUM(Tableau1[[#This Row],[Other access]:[Sci-hub access]])&gt;=1,1,0)</f>
        <v>0</v>
      </c>
      <c r="Z2907" s="12">
        <f>IF(OR(Tableau1[[#This Row],[Access R1 + S1+ T1 ]]&gt;=1,Tableau1[[#This Row],[Access V1 +W1 + X1]]&gt;=1),1,0)</f>
        <v>0</v>
      </c>
      <c r="AB2907" s="10" t="str">
        <f>Tableau1[[#This Row],[DOI]]</f>
        <v>doi: 10.1038/cddis.2017.94</v>
      </c>
      <c r="AC2907" s="13" t="str">
        <f>Tableau1[[#This Row],[Authors]]&amp;", "&amp;Tableau1[[#This Row],[Title]]&amp;" "&amp;Tableau1[[#This Row],[Journal]]&amp;". "&amp;Tableau1[[#This Row],[Year]]</f>
        <v>Landfried B, Samardzija M, Barben M, Schori C, Klee K, Storti F, Grimm C., Digoxin-induced retinal degeneration depends on rhodopsin. Cell Death Dis. 2017</v>
      </c>
    </row>
    <row r="2908" spans="1:29" x14ac:dyDescent="0.3">
      <c r="A2908">
        <v>7612</v>
      </c>
      <c r="B2908" t="s">
        <v>10398</v>
      </c>
      <c r="C2908" t="s">
        <v>16116</v>
      </c>
      <c r="D2908" t="s">
        <v>30833</v>
      </c>
      <c r="E2908" t="s">
        <v>2667</v>
      </c>
      <c r="F2908" s="10"/>
      <c r="G2908">
        <v>2017</v>
      </c>
      <c r="J2908">
        <v>0.26096938261592795</v>
      </c>
      <c r="L2908" t="s">
        <v>41966</v>
      </c>
      <c r="M2908">
        <v>28073689</v>
      </c>
      <c r="Q2908" s="10"/>
      <c r="R2908" s="11">
        <f t="shared" si="90"/>
        <v>0</v>
      </c>
      <c r="U2908" s="11">
        <f t="shared" si="91"/>
        <v>0</v>
      </c>
      <c r="Y2908" s="11">
        <f>IF(SUM(Tableau1[[#This Row],[Other access]:[Sci-hub access]])&gt;=1,1,0)</f>
        <v>0</v>
      </c>
      <c r="Z2908" s="12">
        <f>IF(OR(Tableau1[[#This Row],[Access R1 + S1+ T1 ]]&gt;=1,Tableau1[[#This Row],[Access V1 +W1 + X1]]&gt;=1),1,0)</f>
        <v>0</v>
      </c>
      <c r="AB2908" s="10" t="str">
        <f>Tableau1[[#This Row],[DOI]]</f>
        <v>doi: 10.1016/j.clae.2016.12.007</v>
      </c>
      <c r="AC2908" s="13" t="str">
        <f>Tableau1[[#This Row],[Authors]]&amp;", "&amp;Tableau1[[#This Row],[Title]]&amp;" "&amp;Tableau1[[#This Row],[Journal]]&amp;". "&amp;Tableau1[[#This Row],[Year]]</f>
        <v>Porcar E, Montalt JC, España-Gregori E, Peris-Martínez C., Corneo-scleral contact lens in a piggyback system for keratoconus: A case report. Cont Lens Anterior Eye. 2017</v>
      </c>
    </row>
    <row r="2909" spans="1:29" x14ac:dyDescent="0.3">
      <c r="A2909">
        <v>1776</v>
      </c>
      <c r="B2909" t="s">
        <v>5024</v>
      </c>
      <c r="C2909" t="s">
        <v>15271</v>
      </c>
      <c r="D2909" t="s">
        <v>25446</v>
      </c>
      <c r="E2909" t="s">
        <v>2502</v>
      </c>
      <c r="F2909" s="10"/>
      <c r="G2909">
        <v>2017</v>
      </c>
      <c r="J2909">
        <v>0.26099114481560837</v>
      </c>
      <c r="L2909" t="s">
        <v>36250</v>
      </c>
      <c r="M2909">
        <v>28877516</v>
      </c>
      <c r="Q2909" s="10"/>
      <c r="R2909" s="11">
        <f t="shared" si="90"/>
        <v>0</v>
      </c>
      <c r="U2909" s="11">
        <f t="shared" si="91"/>
        <v>0</v>
      </c>
      <c r="Y2909" s="11">
        <f>IF(SUM(Tableau1[[#This Row],[Other access]:[Sci-hub access]])&gt;=1,1,0)</f>
        <v>0</v>
      </c>
      <c r="Z2909" s="12">
        <f>IF(OR(Tableau1[[#This Row],[Access R1 + S1+ T1 ]]&gt;=1,Tableau1[[#This Row],[Access V1 +W1 + X1]]&gt;=1),1,0)</f>
        <v>0</v>
      </c>
      <c r="AB2909" s="10" t="str">
        <f>Tableau1[[#This Row],[DOI]]</f>
        <v>doi: 10.1159/000479700</v>
      </c>
      <c r="AC2909" s="13" t="str">
        <f>Tableau1[[#This Row],[Authors]]&amp;", "&amp;Tableau1[[#This Row],[Title]]&amp;" "&amp;Tableau1[[#This Row],[Journal]]&amp;". "&amp;Tableau1[[#This Row],[Year]]</f>
        <v>Moschos MM, Chatziralli I, Brouzas D, Gazouli M., BAX and BCL2 Gene Polymorphisms in Rhegmatogenous Retinal Detachment. Ophthalmic Res. 2017</v>
      </c>
    </row>
    <row r="2910" spans="1:29" ht="28.8" x14ac:dyDescent="0.3">
      <c r="A2910">
        <v>8820</v>
      </c>
      <c r="B2910" t="s">
        <v>11454</v>
      </c>
      <c r="C2910" t="s">
        <v>21638</v>
      </c>
      <c r="D2910" t="s">
        <v>31894</v>
      </c>
      <c r="E2910" t="s">
        <v>2502</v>
      </c>
      <c r="F2910" s="10"/>
      <c r="G2910">
        <v>2017</v>
      </c>
      <c r="J2910">
        <v>0.26104792302827617</v>
      </c>
      <c r="L2910" t="s">
        <v>43156</v>
      </c>
      <c r="M2910">
        <v>27832661</v>
      </c>
      <c r="Q2910" s="10"/>
      <c r="R2910" s="11">
        <f t="shared" si="90"/>
        <v>0</v>
      </c>
      <c r="U2910" s="11">
        <f t="shared" si="91"/>
        <v>0</v>
      </c>
      <c r="Y2910" s="11">
        <f>IF(SUM(Tableau1[[#This Row],[Other access]:[Sci-hub access]])&gt;=1,1,0)</f>
        <v>0</v>
      </c>
      <c r="Z2910" s="12">
        <f>IF(OR(Tableau1[[#This Row],[Access R1 + S1+ T1 ]]&gt;=1,Tableau1[[#This Row],[Access V1 +W1 + X1]]&gt;=1),1,0)</f>
        <v>0</v>
      </c>
      <c r="AB2910" s="10" t="str">
        <f>Tableau1[[#This Row],[DOI]]</f>
        <v>doi: 10.1159/000449001</v>
      </c>
      <c r="AC2910" s="13" t="str">
        <f>Tableau1[[#This Row],[Authors]]&amp;", "&amp;Tableau1[[#This Row],[Title]]&amp;" "&amp;Tableau1[[#This Row],[Journal]]&amp;". "&amp;Tableau1[[#This Row],[Year]]</f>
        <v>Holz FG, Tadayoni R, Beatty S, Berger AR, Cereda MG, Hykin P, Hoyng CB, Wittrup-Jensen K, Altemark A, Nilsson J, Kim K, Sivaprasad S., Identifying Predictors of Anti-VEGF Treatment Response in Patients with Neovascular Age-Related Macular Degeneration through Discriminant and Principal Component Analysis. Ophthalmic Res. 2017</v>
      </c>
    </row>
    <row r="2911" spans="1:29" x14ac:dyDescent="0.3">
      <c r="A2911">
        <v>675</v>
      </c>
      <c r="B2911" t="s">
        <v>3938</v>
      </c>
      <c r="C2911" t="s">
        <v>14193</v>
      </c>
      <c r="D2911" t="s">
        <v>24358</v>
      </c>
      <c r="E2911" t="s">
        <v>2616</v>
      </c>
      <c r="F2911" s="10"/>
      <c r="G2911">
        <v>2017</v>
      </c>
      <c r="J2911">
        <v>0.26108096931198543</v>
      </c>
      <c r="L2911" t="s">
        <v>35168</v>
      </c>
      <c r="M2911">
        <v>29138647</v>
      </c>
      <c r="Q2911" s="10"/>
      <c r="R2911" s="11">
        <f t="shared" si="90"/>
        <v>0</v>
      </c>
      <c r="U2911" s="11">
        <f t="shared" si="91"/>
        <v>0</v>
      </c>
      <c r="Y2911" s="11">
        <f>IF(SUM(Tableau1[[#This Row],[Other access]:[Sci-hub access]])&gt;=1,1,0)</f>
        <v>0</v>
      </c>
      <c r="Z2911" s="12">
        <f>IF(OR(Tableau1[[#This Row],[Access R1 + S1+ T1 ]]&gt;=1,Tableau1[[#This Row],[Access V1 +W1 + X1]]&gt;=1),1,0)</f>
        <v>0</v>
      </c>
      <c r="AB2911" s="10" t="str">
        <f>Tableau1[[#This Row],[DOI]]</f>
        <v>doi: 10.11604/pamj.2017.28.1.13554</v>
      </c>
      <c r="AC2911" s="13" t="str">
        <f>Tableau1[[#This Row],[Authors]]&amp;", "&amp;Tableau1[[#This Row],[Title]]&amp;" "&amp;Tableau1[[#This Row],[Journal]]&amp;". "&amp;Tableau1[[#This Row],[Year]]</f>
        <v>Lagoro DK, Arony DA., Nodding syndrome (NS) and Onchocerca Volvulus (OV) in Northern Uganda. Pan Afr Med J. 2017</v>
      </c>
    </row>
    <row r="2912" spans="1:29" x14ac:dyDescent="0.3">
      <c r="A2912">
        <v>5609</v>
      </c>
      <c r="B2912" t="s">
        <v>8643</v>
      </c>
      <c r="C2912" t="s">
        <v>18863</v>
      </c>
      <c r="D2912" t="s">
        <v>29073</v>
      </c>
      <c r="E2912" t="s">
        <v>2479</v>
      </c>
      <c r="F2912" s="10"/>
      <c r="G2912">
        <v>2017</v>
      </c>
      <c r="J2912">
        <v>0.26108326275125171</v>
      </c>
      <c r="L2912" t="s">
        <v>39996</v>
      </c>
      <c r="M2912">
        <v>28306602</v>
      </c>
      <c r="Q2912" s="10"/>
      <c r="R2912" s="11">
        <f t="shared" si="90"/>
        <v>0</v>
      </c>
      <c r="U2912" s="11">
        <f t="shared" si="91"/>
        <v>0</v>
      </c>
      <c r="Y2912" s="11">
        <f>IF(SUM(Tableau1[[#This Row],[Other access]:[Sci-hub access]])&gt;=1,1,0)</f>
        <v>0</v>
      </c>
      <c r="Z2912" s="12">
        <f>IF(OR(Tableau1[[#This Row],[Access R1 + S1+ T1 ]]&gt;=1,Tableau1[[#This Row],[Access V1 +W1 + X1]]&gt;=1),1,0)</f>
        <v>0</v>
      </c>
      <c r="AB2912" s="10" t="str">
        <f>Tableau1[[#This Row],[DOI]]</f>
        <v>doi: 10.1097/ICO.0000000000001170</v>
      </c>
      <c r="AC2912" s="13" t="str">
        <f>Tableau1[[#This Row],[Authors]]&amp;", "&amp;Tableau1[[#This Row],[Title]]&amp;" "&amp;Tableau1[[#This Row],[Journal]]&amp;". "&amp;Tableau1[[#This Row],[Year]]</f>
        <v>Matoba AY, Barrett R, Lehmann AE., Cure Rate of Fungal Keratitis With Antibacterial Therapy. Cornea. 2017</v>
      </c>
    </row>
    <row r="2913" spans="1:29" x14ac:dyDescent="0.3">
      <c r="A2913">
        <v>3055</v>
      </c>
      <c r="B2913" t="s">
        <v>6246</v>
      </c>
      <c r="C2913" t="s">
        <v>16491</v>
      </c>
      <c r="D2913" t="s">
        <v>26670</v>
      </c>
      <c r="E2913" t="s">
        <v>2511</v>
      </c>
      <c r="F2913" s="10"/>
      <c r="G2913">
        <v>2017</v>
      </c>
      <c r="J2913">
        <v>0.26119900147257125</v>
      </c>
      <c r="L2913" t="s">
        <v>37509</v>
      </c>
      <c r="M2913">
        <v>28643725</v>
      </c>
      <c r="Q2913" s="10"/>
      <c r="R2913" s="11">
        <f t="shared" si="90"/>
        <v>0</v>
      </c>
      <c r="U2913" s="11">
        <f t="shared" si="91"/>
        <v>0</v>
      </c>
      <c r="Y2913" s="11">
        <f>IF(SUM(Tableau1[[#This Row],[Other access]:[Sci-hub access]])&gt;=1,1,0)</f>
        <v>0</v>
      </c>
      <c r="Z2913" s="12">
        <f>IF(OR(Tableau1[[#This Row],[Access R1 + S1+ T1 ]]&gt;=1,Tableau1[[#This Row],[Access V1 +W1 + X1]]&gt;=1),1,0)</f>
        <v>0</v>
      </c>
      <c r="AB2913" s="10" t="str">
        <f>Tableau1[[#This Row],[DOI]]</f>
        <v>doi: 10.4103/ijo.IJO_560_16</v>
      </c>
      <c r="AC2913" s="13" t="str">
        <f>Tableau1[[#This Row],[Authors]]&amp;", "&amp;Tableau1[[#This Row],[Title]]&amp;" "&amp;Tableau1[[#This Row],[Journal]]&amp;". "&amp;Tableau1[[#This Row],[Year]]</f>
        <v>Huang SY, Chen LJ, Chiu SC., A 7-year-old female child of incontinentia pigmenti presenting with vitreous hemorrhage. Indian J Ophthalmol. 2017</v>
      </c>
    </row>
    <row r="2914" spans="1:29" x14ac:dyDescent="0.3">
      <c r="A2914">
        <v>2725</v>
      </c>
      <c r="B2914" t="s">
        <v>5932</v>
      </c>
      <c r="C2914" t="s">
        <v>16179</v>
      </c>
      <c r="D2914" t="s">
        <v>26356</v>
      </c>
      <c r="E2914" t="s">
        <v>2438</v>
      </c>
      <c r="F2914" s="10"/>
      <c r="G2914">
        <v>2018</v>
      </c>
      <c r="J2914">
        <v>0.26159645013291577</v>
      </c>
      <c r="L2914" t="s">
        <v>37185</v>
      </c>
      <c r="M2914">
        <v>28698241</v>
      </c>
      <c r="Q2914" s="10"/>
      <c r="R2914" s="11">
        <f t="shared" si="90"/>
        <v>0</v>
      </c>
      <c r="U2914" s="11">
        <f t="shared" si="91"/>
        <v>0</v>
      </c>
      <c r="Y2914" s="11">
        <f>IF(SUM(Tableau1[[#This Row],[Other access]:[Sci-hub access]])&gt;=1,1,0)</f>
        <v>0</v>
      </c>
      <c r="Z2914" s="12">
        <f>IF(OR(Tableau1[[#This Row],[Access R1 + S1+ T1 ]]&gt;=1,Tableau1[[#This Row],[Access V1 +W1 + X1]]&gt;=1),1,0)</f>
        <v>0</v>
      </c>
      <c r="AB2914" s="10" t="str">
        <f>Tableau1[[#This Row],[DOI]]</f>
        <v>doi: 10.1136/bjophthalmol-2016-309696</v>
      </c>
      <c r="AC2914" s="13" t="str">
        <f>Tableau1[[#This Row],[Authors]]&amp;", "&amp;Tableau1[[#This Row],[Title]]&amp;" "&amp;Tableau1[[#This Row],[Journal]]&amp;". "&amp;Tableau1[[#This Row],[Year]]</f>
        <v>Lockhart CM, Smith TB, Yang P, Naidu M, Rettie AE, Nath A, Weleber R, Kelly EJ., Longitudinal characterisation of function and structure of Bietti crystalline dystrophy: report on a novel homozygous mutation in CYP4V2. Br J Ophthalmol. 2018</v>
      </c>
    </row>
    <row r="2915" spans="1:29" x14ac:dyDescent="0.3">
      <c r="A2915">
        <v>5010</v>
      </c>
      <c r="B2915" t="s">
        <v>8101</v>
      </c>
      <c r="C2915" t="s">
        <v>18329</v>
      </c>
      <c r="D2915" t="s">
        <v>28531</v>
      </c>
      <c r="E2915" t="s">
        <v>2451</v>
      </c>
      <c r="F2915" s="10"/>
      <c r="G2915">
        <v>2017</v>
      </c>
      <c r="J2915">
        <v>0.26161093631215082</v>
      </c>
      <c r="L2915" t="s">
        <v>39418</v>
      </c>
      <c r="M2915">
        <v>28384203</v>
      </c>
      <c r="Q2915" s="10"/>
      <c r="R2915" s="11">
        <f t="shared" si="90"/>
        <v>0</v>
      </c>
      <c r="U2915" s="11">
        <f t="shared" si="91"/>
        <v>0</v>
      </c>
      <c r="Y2915" s="11">
        <f>IF(SUM(Tableau1[[#This Row],[Other access]:[Sci-hub access]])&gt;=1,1,0)</f>
        <v>0</v>
      </c>
      <c r="Z2915" s="12">
        <f>IF(OR(Tableau1[[#This Row],[Access R1 + S1+ T1 ]]&gt;=1,Tableau1[[#This Row],[Access V1 +W1 + X1]]&gt;=1),1,0)</f>
        <v>0</v>
      </c>
      <c r="AB2915" s="10" t="str">
        <f>Tableau1[[#This Row],[DOI]]</f>
        <v>doi: 10.1371/journal.pone.0175112</v>
      </c>
      <c r="AC2915" s="13" t="str">
        <f>Tableau1[[#This Row],[Authors]]&amp;", "&amp;Tableau1[[#This Row],[Title]]&amp;" "&amp;Tableau1[[#This Row],[Journal]]&amp;". "&amp;Tableau1[[#This Row],[Year]]</f>
        <v>Khuc E, Bainer R, Wolf M, Clay SM, Weisenberger DJ, Kemmer J, Weaver VM, Hwang DG, Chan MF., Comprehensive characterization of DNA methylation changes in Fuchs endothelial corneal dystrophy. PLoS One. 2017</v>
      </c>
    </row>
    <row r="2916" spans="1:29" x14ac:dyDescent="0.3">
      <c r="A2916">
        <v>8590</v>
      </c>
      <c r="B2916" t="s">
        <v>11253</v>
      </c>
      <c r="C2916" t="s">
        <v>21437</v>
      </c>
      <c r="D2916" t="s">
        <v>31692</v>
      </c>
      <c r="E2916" t="s">
        <v>2512</v>
      </c>
      <c r="F2916" s="10"/>
      <c r="G2916">
        <v>2017</v>
      </c>
      <c r="J2916">
        <v>0.26177563199476339</v>
      </c>
      <c r="L2916" t="s">
        <v>42926</v>
      </c>
      <c r="M2916">
        <v>27886891</v>
      </c>
      <c r="Q2916" s="10"/>
      <c r="R2916" s="11">
        <f t="shared" si="90"/>
        <v>0</v>
      </c>
      <c r="U2916" s="11">
        <f t="shared" si="91"/>
        <v>0</v>
      </c>
      <c r="Y2916" s="11">
        <f>IF(SUM(Tableau1[[#This Row],[Other access]:[Sci-hub access]])&gt;=1,1,0)</f>
        <v>0</v>
      </c>
      <c r="Z2916" s="12">
        <f>IF(OR(Tableau1[[#This Row],[Access R1 + S1+ T1 ]]&gt;=1,Tableau1[[#This Row],[Access V1 +W1 + X1]]&gt;=1),1,0)</f>
        <v>0</v>
      </c>
      <c r="AB2916" s="10" t="str">
        <f>Tableau1[[#This Row],[DOI]]</f>
        <v>doi: 10.1016/j.ncl.2016.08.005</v>
      </c>
      <c r="AC2916" s="13" t="str">
        <f>Tableau1[[#This Row],[Authors]]&amp;", "&amp;Tableau1[[#This Row],[Title]]&amp;" "&amp;Tableau1[[#This Row],[Journal]]&amp;". "&amp;Tableau1[[#This Row],[Year]]</f>
        <v>Beebe JD, Kardon RH, Thurtell MJ., The Yield of Diagnostic Imaging in Patients with Isolated Horner Syndrome. Neurol Clin. 2017</v>
      </c>
    </row>
    <row r="2917" spans="1:29" x14ac:dyDescent="0.3">
      <c r="A2917">
        <v>3377</v>
      </c>
      <c r="B2917" t="s">
        <v>6555</v>
      </c>
      <c r="C2917" t="s">
        <v>16798</v>
      </c>
      <c r="D2917" t="s">
        <v>26979</v>
      </c>
      <c r="E2917" t="s">
        <v>2443</v>
      </c>
      <c r="F2917" s="10"/>
      <c r="G2917">
        <v>2017</v>
      </c>
      <c r="J2917">
        <v>0.26183586029260142</v>
      </c>
      <c r="L2917" t="s">
        <v>37827</v>
      </c>
      <c r="M2917">
        <v>28594428</v>
      </c>
      <c r="Q2917" s="10"/>
      <c r="R2917" s="11">
        <f t="shared" si="90"/>
        <v>0</v>
      </c>
      <c r="U2917" s="11">
        <f t="shared" si="91"/>
        <v>0</v>
      </c>
      <c r="Y2917" s="11">
        <f>IF(SUM(Tableau1[[#This Row],[Other access]:[Sci-hub access]])&gt;=1,1,0)</f>
        <v>0</v>
      </c>
      <c r="Z2917" s="12">
        <f>IF(OR(Tableau1[[#This Row],[Access R1 + S1+ T1 ]]&gt;=1,Tableau1[[#This Row],[Access V1 +W1 + X1]]&gt;=1),1,0)</f>
        <v>0</v>
      </c>
      <c r="AB2917" s="10" t="str">
        <f>Tableau1[[#This Row],[DOI]]</f>
        <v>doi: 10.1167/iovs.16-21191</v>
      </c>
      <c r="AC2917" s="13" t="str">
        <f>Tableau1[[#This Row],[Authors]]&amp;", "&amp;Tableau1[[#This Row],[Title]]&amp;" "&amp;Tableau1[[#This Row],[Journal]]&amp;". "&amp;Tableau1[[#This Row],[Year]]</f>
        <v>Malania M, Konrad J, Jägle H, Werner JS, Greenlee MW., Compromised Integrity of Central Visual Pathways in Patients With Macular Degeneration. Invest Ophthalmol Vis Sci. 2017</v>
      </c>
    </row>
    <row r="2918" spans="1:29" ht="28.8" x14ac:dyDescent="0.3">
      <c r="A2918">
        <v>2755</v>
      </c>
      <c r="B2918" t="s">
        <v>5961</v>
      </c>
      <c r="C2918" t="s">
        <v>16208</v>
      </c>
      <c r="D2918" t="s">
        <v>26385</v>
      </c>
      <c r="E2918" t="s">
        <v>2443</v>
      </c>
      <c r="F2918" s="10"/>
      <c r="G2918">
        <v>2017</v>
      </c>
      <c r="J2918">
        <v>0.2619879879437802</v>
      </c>
      <c r="L2918" t="s">
        <v>37214</v>
      </c>
      <c r="M2918">
        <v>28692722</v>
      </c>
      <c r="Q2918" s="10"/>
      <c r="R2918" s="11">
        <f t="shared" si="90"/>
        <v>0</v>
      </c>
      <c r="U2918" s="11">
        <f t="shared" si="91"/>
        <v>0</v>
      </c>
      <c r="Y2918" s="11">
        <f>IF(SUM(Tableau1[[#This Row],[Other access]:[Sci-hub access]])&gt;=1,1,0)</f>
        <v>0</v>
      </c>
      <c r="Z2918" s="12">
        <f>IF(OR(Tableau1[[#This Row],[Access R1 + S1+ T1 ]]&gt;=1,Tableau1[[#This Row],[Access V1 +W1 + X1]]&gt;=1),1,0)</f>
        <v>0</v>
      </c>
      <c r="AB2918" s="10" t="str">
        <f>Tableau1[[#This Row],[DOI]]</f>
        <v>doi: 10.1167/iovs.17-21454</v>
      </c>
      <c r="AC2918" s="13" t="str">
        <f>Tableau1[[#This Row],[Authors]]&amp;", "&amp;Tableau1[[#This Row],[Title]]&amp;" "&amp;Tableau1[[#This Row],[Journal]]&amp;". "&amp;Tableau1[[#This Row],[Year]]</f>
        <v>Pfau M, Lindner M, Müller PL, Birtel J, Finger RP, Harmening WM, Fleckenstein M, Holz FG, Schmitz-Valckenberg S., Effective Dynamic Range and Retest Reliability of Dark-Adapted Two-Color Fundus-Controlled Perimetry in Patients With Macular Diseases. Invest Ophthalmol Vis Sci. 2017</v>
      </c>
    </row>
    <row r="2919" spans="1:29" ht="28.8" x14ac:dyDescent="0.3">
      <c r="A2919">
        <v>2730</v>
      </c>
      <c r="B2919" t="s">
        <v>5937</v>
      </c>
      <c r="C2919" t="s">
        <v>16184</v>
      </c>
      <c r="D2919" t="s">
        <v>26361</v>
      </c>
      <c r="E2919" t="s">
        <v>2456</v>
      </c>
      <c r="F2919" s="10"/>
      <c r="G2919">
        <v>2017</v>
      </c>
      <c r="J2919">
        <v>0.26210190649338128</v>
      </c>
      <c r="L2919" t="s">
        <v>37190</v>
      </c>
      <c r="M2919">
        <v>28697497</v>
      </c>
      <c r="Q2919" s="10"/>
      <c r="R2919" s="11">
        <f t="shared" si="90"/>
        <v>0</v>
      </c>
      <c r="U2919" s="11">
        <f t="shared" si="91"/>
        <v>0</v>
      </c>
      <c r="Y2919" s="11">
        <f>IF(SUM(Tableau1[[#This Row],[Other access]:[Sci-hub access]])&gt;=1,1,0)</f>
        <v>0</v>
      </c>
      <c r="Z2919" s="12">
        <f>IF(OR(Tableau1[[#This Row],[Access R1 + S1+ T1 ]]&gt;=1,Tableau1[[#This Row],[Access V1 +W1 + X1]]&gt;=1),1,0)</f>
        <v>0</v>
      </c>
      <c r="AB2919" s="10" t="str">
        <f>Tableau1[[#This Row],[DOI]]</f>
        <v>doi: 10.1159/000477448</v>
      </c>
      <c r="AC2919" s="13" t="str">
        <f>Tableau1[[#This Row],[Authors]]&amp;", "&amp;Tableau1[[#This Row],[Title]]&amp;" "&amp;Tableau1[[#This Row],[Journal]]&amp;". "&amp;Tableau1[[#This Row],[Year]]</f>
        <v>Oshima Y, Kimoto K, Yoshida N, Fujisawa K, Sonoda S, Kubota T, Murata T, Sakamoto T, Yoshida S, Sonoda KH, Ishibashi T., One-Year Outcomes following Intravitreal Aflibercept for Polypoidal Choroidal Vasculopathy in Japanese Patients: The APOLLO Study. Ophthalmologica. 2017</v>
      </c>
    </row>
    <row r="2920" spans="1:29" x14ac:dyDescent="0.3">
      <c r="A2920">
        <v>8183</v>
      </c>
      <c r="B2920" t="s">
        <v>10895</v>
      </c>
      <c r="C2920" t="s">
        <v>21083</v>
      </c>
      <c r="D2920" t="s">
        <v>31333</v>
      </c>
      <c r="E2920" t="s">
        <v>3048</v>
      </c>
      <c r="F2920" s="10"/>
      <c r="G2920">
        <v>2017</v>
      </c>
      <c r="J2920">
        <v>0.26210397163300625</v>
      </c>
      <c r="L2920" t="s">
        <v>42529</v>
      </c>
      <c r="M2920">
        <v>27983875</v>
      </c>
      <c r="Q2920" s="10"/>
      <c r="R2920" s="11">
        <f t="shared" si="90"/>
        <v>0</v>
      </c>
      <c r="U2920" s="11">
        <f t="shared" si="91"/>
        <v>0</v>
      </c>
      <c r="Y2920" s="11">
        <f>IF(SUM(Tableau1[[#This Row],[Other access]:[Sci-hub access]])&gt;=1,1,0)</f>
        <v>0</v>
      </c>
      <c r="Z2920" s="12">
        <f>IF(OR(Tableau1[[#This Row],[Access R1 + S1+ T1 ]]&gt;=1,Tableau1[[#This Row],[Access V1 +W1 + X1]]&gt;=1),1,0)</f>
        <v>0</v>
      </c>
      <c r="AB2920" s="10" t="str">
        <f>Tableau1[[#This Row],[DOI]]</f>
        <v>doi: 10.1164/rccm.201609-1863IM</v>
      </c>
      <c r="AC2920" s="13" t="str">
        <f>Tableau1[[#This Row],[Authors]]&amp;", "&amp;Tableau1[[#This Row],[Title]]&amp;" "&amp;Tableau1[[#This Row],[Journal]]&amp;". "&amp;Tableau1[[#This Row],[Year]]</f>
        <v>Gupta R, Patadia D, Velayudhan V, Buchnea D., Orbital Cellulitis, Cavernous Sinus Thrombosis, Internal Jugular Vein Thrombus, and Clival Osteomyelitis Secondary to Acute Sinusitis. Am J Respir Crit Care Med. 2017</v>
      </c>
    </row>
    <row r="2921" spans="1:29" x14ac:dyDescent="0.3">
      <c r="A2921">
        <v>5720</v>
      </c>
      <c r="B2921" t="s">
        <v>8750</v>
      </c>
      <c r="C2921" t="s">
        <v>18969</v>
      </c>
      <c r="D2921" t="s">
        <v>29180</v>
      </c>
      <c r="E2921" t="s">
        <v>2438</v>
      </c>
      <c r="F2921" s="10"/>
      <c r="G2921">
        <v>2017</v>
      </c>
      <c r="J2921">
        <v>0.26210785838489903</v>
      </c>
      <c r="L2921" t="s">
        <v>40103</v>
      </c>
      <c r="M2921">
        <v>28292778</v>
      </c>
      <c r="Q2921" s="10"/>
      <c r="R2921" s="11">
        <f t="shared" si="90"/>
        <v>0</v>
      </c>
      <c r="U2921" s="11">
        <f t="shared" si="91"/>
        <v>0</v>
      </c>
      <c r="Y2921" s="11">
        <f>IF(SUM(Tableau1[[#This Row],[Other access]:[Sci-hub access]])&gt;=1,1,0)</f>
        <v>0</v>
      </c>
      <c r="Z2921" s="12">
        <f>IF(OR(Tableau1[[#This Row],[Access R1 + S1+ T1 ]]&gt;=1,Tableau1[[#This Row],[Access V1 +W1 + X1]]&gt;=1),1,0)</f>
        <v>0</v>
      </c>
      <c r="AB2921" s="10" t="str">
        <f>Tableau1[[#This Row],[DOI]]</f>
        <v>doi: 10.1136/bjophthalmol-2016-310093</v>
      </c>
      <c r="AC2921" s="13" t="str">
        <f>Tableau1[[#This Row],[Authors]]&amp;", "&amp;Tableau1[[#This Row],[Title]]&amp;" "&amp;Tableau1[[#This Row],[Journal]]&amp;". "&amp;Tableau1[[#This Row],[Year]]</f>
        <v>Singh AD., Small incision guarded hydroaspiration of iris lesions. Br J Ophthalmol. 2017</v>
      </c>
    </row>
    <row r="2922" spans="1:29" x14ac:dyDescent="0.3">
      <c r="A2922">
        <v>3078</v>
      </c>
      <c r="B2922" t="s">
        <v>6269</v>
      </c>
      <c r="C2922" t="s">
        <v>16512</v>
      </c>
      <c r="D2922" t="s">
        <v>26693</v>
      </c>
      <c r="E2922" t="s">
        <v>34117</v>
      </c>
      <c r="F2922" s="10"/>
      <c r="G2922">
        <v>2017</v>
      </c>
      <c r="J2922">
        <v>0.26214173188981826</v>
      </c>
      <c r="L2922" t="s">
        <v>37532</v>
      </c>
      <c r="M2922">
        <v>28641161</v>
      </c>
      <c r="Q2922" s="10"/>
      <c r="R2922" s="11">
        <f t="shared" si="90"/>
        <v>0</v>
      </c>
      <c r="U2922" s="11">
        <f t="shared" si="91"/>
        <v>0</v>
      </c>
      <c r="Y2922" s="11">
        <f>IF(SUM(Tableau1[[#This Row],[Other access]:[Sci-hub access]])&gt;=1,1,0)</f>
        <v>0</v>
      </c>
      <c r="Z2922" s="12">
        <f>IF(OR(Tableau1[[#This Row],[Access R1 + S1+ T1 ]]&gt;=1,Tableau1[[#This Row],[Access V1 +W1 + X1]]&gt;=1),1,0)</f>
        <v>0</v>
      </c>
      <c r="AB2922" s="10" t="str">
        <f>Tableau1[[#This Row],[DOI]]</f>
        <v>doi: 10.1016/j.gaitpost.2017.06.008</v>
      </c>
      <c r="AC2922" s="13" t="str">
        <f>Tableau1[[#This Row],[Authors]]&amp;", "&amp;Tableau1[[#This Row],[Title]]&amp;" "&amp;Tableau1[[#This Row],[Journal]]&amp;". "&amp;Tableau1[[#This Row],[Year]]</f>
        <v>Parreira RB, Grecco LAC, Oliveira CS., Postural control in blind individuals: A systematic review. Gait Posture. 2017</v>
      </c>
    </row>
    <row r="2923" spans="1:29" x14ac:dyDescent="0.3">
      <c r="A2923">
        <v>3284</v>
      </c>
      <c r="B2923" t="s">
        <v>6467</v>
      </c>
      <c r="C2923" t="s">
        <v>16710</v>
      </c>
      <c r="D2923" t="s">
        <v>26891</v>
      </c>
      <c r="E2923" t="s">
        <v>2438</v>
      </c>
      <c r="F2923" s="10"/>
      <c r="G2923">
        <v>2018</v>
      </c>
      <c r="J2923">
        <v>0.26229545252484199</v>
      </c>
      <c r="L2923" t="s">
        <v>37737</v>
      </c>
      <c r="M2923">
        <v>28607176</v>
      </c>
      <c r="Q2923" s="10"/>
      <c r="R2923" s="11">
        <f t="shared" si="90"/>
        <v>0</v>
      </c>
      <c r="U2923" s="11">
        <f t="shared" si="91"/>
        <v>0</v>
      </c>
      <c r="Y2923" s="11">
        <f>IF(SUM(Tableau1[[#This Row],[Other access]:[Sci-hub access]])&gt;=1,1,0)</f>
        <v>0</v>
      </c>
      <c r="Z2923" s="12">
        <f>IF(OR(Tableau1[[#This Row],[Access R1 + S1+ T1 ]]&gt;=1,Tableau1[[#This Row],[Access V1 +W1 + X1]]&gt;=1),1,0)</f>
        <v>0</v>
      </c>
      <c r="AB2923" s="10" t="str">
        <f>Tableau1[[#This Row],[DOI]]</f>
        <v>doi: 10.1136/bjophthalmol-2016-309499</v>
      </c>
      <c r="AC2923" s="13" t="str">
        <f>Tableau1[[#This Row],[Authors]]&amp;", "&amp;Tableau1[[#This Row],[Title]]&amp;" "&amp;Tableau1[[#This Row],[Journal]]&amp;". "&amp;Tableau1[[#This Row],[Year]]</f>
        <v>Yang P, Wan W, Du L, Zhou Q, Qi J, Liang L, Wang C, Wu L, Kijlstra A., Clinical features of HLA-B27-positive acute anterior uveitis with or without ankylosing spondylitis in a Chinese cohort. Br J Ophthalmol. 2018</v>
      </c>
    </row>
    <row r="2924" spans="1:29" x14ac:dyDescent="0.3">
      <c r="A2924">
        <v>8120</v>
      </c>
      <c r="B2924" t="s">
        <v>10836</v>
      </c>
      <c r="C2924" t="s">
        <v>21024</v>
      </c>
      <c r="D2924" t="s">
        <v>31274</v>
      </c>
      <c r="E2924" t="s">
        <v>2490</v>
      </c>
      <c r="F2924" s="10"/>
      <c r="G2924">
        <v>2017</v>
      </c>
      <c r="J2924">
        <v>0.26239750691767572</v>
      </c>
      <c r="L2924" t="s">
        <v>42467</v>
      </c>
      <c r="M2924">
        <v>27993593</v>
      </c>
      <c r="Q2924" s="10"/>
      <c r="R2924" s="11">
        <f t="shared" si="90"/>
        <v>0</v>
      </c>
      <c r="U2924" s="11">
        <f t="shared" si="91"/>
        <v>0</v>
      </c>
      <c r="Y2924" s="11">
        <f>IF(SUM(Tableau1[[#This Row],[Other access]:[Sci-hub access]])&gt;=1,1,0)</f>
        <v>0</v>
      </c>
      <c r="Z2924" s="12">
        <f>IF(OR(Tableau1[[#This Row],[Access R1 + S1+ T1 ]]&gt;=1,Tableau1[[#This Row],[Access V1 +W1 + X1]]&gt;=1),1,0)</f>
        <v>0</v>
      </c>
      <c r="AB2924" s="10" t="str">
        <f>Tableau1[[#This Row],[DOI]]</f>
        <v>doi: 10.1016/j.ajo.2016.12.003</v>
      </c>
      <c r="AC2924" s="13" t="str">
        <f>Tableau1[[#This Row],[Authors]]&amp;", "&amp;Tableau1[[#This Row],[Title]]&amp;" "&amp;Tableau1[[#This Row],[Journal]]&amp;". "&amp;Tableau1[[#This Row],[Year]]</f>
        <v>Meyer JJ, Gokul A, Vellara HR, Prime Z, McGhee CN., Repeatability and Agreement of Orbscan II, Pentacam HR, and Galilei Tomography Systems in Corneas With Keratoconus. Am J Ophthalmol. 2017</v>
      </c>
    </row>
    <row r="2925" spans="1:29" x14ac:dyDescent="0.3">
      <c r="A2925">
        <v>8404</v>
      </c>
      <c r="B2925" t="s">
        <v>11087</v>
      </c>
      <c r="C2925" t="s">
        <v>21273</v>
      </c>
      <c r="D2925" t="s">
        <v>31525</v>
      </c>
      <c r="E2925" t="s">
        <v>34420</v>
      </c>
      <c r="F2925" s="10"/>
      <c r="G2925">
        <v>2017</v>
      </c>
      <c r="J2925">
        <v>0.26245608448455371</v>
      </c>
      <c r="L2925" t="s">
        <v>42745</v>
      </c>
      <c r="M2925">
        <v>27919835</v>
      </c>
      <c r="Q2925" s="10"/>
      <c r="R2925" s="11">
        <f t="shared" si="90"/>
        <v>0</v>
      </c>
      <c r="U2925" s="11">
        <f t="shared" si="91"/>
        <v>0</v>
      </c>
      <c r="Y2925" s="11">
        <f>IF(SUM(Tableau1[[#This Row],[Other access]:[Sci-hub access]])&gt;=1,1,0)</f>
        <v>0</v>
      </c>
      <c r="Z2925" s="12">
        <f>IF(OR(Tableau1[[#This Row],[Access R1 + S1+ T1 ]]&gt;=1,Tableau1[[#This Row],[Access V1 +W1 + X1]]&gt;=1),1,0)</f>
        <v>0</v>
      </c>
      <c r="AB2925" s="10" t="str">
        <f>Tableau1[[#This Row],[DOI]]</f>
        <v>doi: 10.1016/j.soard.2016.10.002</v>
      </c>
      <c r="AC2925" s="13" t="str">
        <f>Tableau1[[#This Row],[Authors]]&amp;", "&amp;Tableau1[[#This Row],[Title]]&amp;" "&amp;Tableau1[[#This Row],[Journal]]&amp;". "&amp;Tableau1[[#This Row],[Year]]</f>
        <v>Kim YJ, Kim BH, Choi BM, Sun HJ, Lee SJ, Choi KS., Bariatric surgery is associated with less progression of diabetic retinopathy: A systematic review and meta-analysis. Surg Obes Relat Dis. 2017</v>
      </c>
    </row>
    <row r="2926" spans="1:29" x14ac:dyDescent="0.3">
      <c r="A2926">
        <v>8572</v>
      </c>
      <c r="B2926" t="s">
        <v>1739</v>
      </c>
      <c r="C2926" t="s">
        <v>1740</v>
      </c>
      <c r="D2926" t="s">
        <v>1741</v>
      </c>
      <c r="E2926" t="s">
        <v>3150</v>
      </c>
      <c r="F2926" s="10"/>
      <c r="G2926">
        <v>2017</v>
      </c>
      <c r="J2926">
        <v>0.26249424850629366</v>
      </c>
      <c r="L2926" t="s">
        <v>42908</v>
      </c>
      <c r="M2926">
        <v>27889587</v>
      </c>
      <c r="Q2926" s="10"/>
      <c r="R2926" s="11">
        <f t="shared" si="90"/>
        <v>0</v>
      </c>
      <c r="U2926" s="11">
        <f t="shared" si="91"/>
        <v>0</v>
      </c>
      <c r="Y2926" s="11">
        <f>IF(SUM(Tableau1[[#This Row],[Other access]:[Sci-hub access]])&gt;=1,1,0)</f>
        <v>0</v>
      </c>
      <c r="Z2926" s="12">
        <f>IF(OR(Tableau1[[#This Row],[Access R1 + S1+ T1 ]]&gt;=1,Tableau1[[#This Row],[Access V1 +W1 + X1]]&gt;=1),1,0)</f>
        <v>0</v>
      </c>
      <c r="AB2926" s="10" t="str">
        <f>Tableau1[[#This Row],[DOI]]</f>
        <v>doi: 10.1016/j.ijpharm.2016.11.053</v>
      </c>
      <c r="AC2926" s="13" t="str">
        <f>Tableau1[[#This Row],[Authors]]&amp;", "&amp;Tableau1[[#This Row],[Title]]&amp;" "&amp;Tableau1[[#This Row],[Journal]]&amp;". "&amp;Tableau1[[#This Row],[Year]]</f>
        <v>Rodríguez Villanueva J, Rodríguez Villanueva L, Guzmán Navarro M., Pharmaceutical technology can turn a traditional drug, dexamethasone into a first-line ocular medicine. A global perspective and future trends. Int J Pharm. 2017</v>
      </c>
    </row>
    <row r="2927" spans="1:29" x14ac:dyDescent="0.3">
      <c r="A2927">
        <v>812</v>
      </c>
      <c r="B2927" t="s">
        <v>4075</v>
      </c>
      <c r="C2927" t="s">
        <v>14329</v>
      </c>
      <c r="D2927" t="s">
        <v>24495</v>
      </c>
      <c r="E2927" t="s">
        <v>2490</v>
      </c>
      <c r="F2927" s="10"/>
      <c r="G2927">
        <v>2018</v>
      </c>
      <c r="J2927">
        <v>0.26272163749035471</v>
      </c>
      <c r="L2927" t="s">
        <v>35305</v>
      </c>
      <c r="M2927">
        <v>29101007</v>
      </c>
      <c r="Q2927" s="10"/>
      <c r="R2927" s="11">
        <f t="shared" si="90"/>
        <v>0</v>
      </c>
      <c r="U2927" s="11">
        <f t="shared" si="91"/>
        <v>0</v>
      </c>
      <c r="Y2927" s="11">
        <f>IF(SUM(Tableau1[[#This Row],[Other access]:[Sci-hub access]])&gt;=1,1,0)</f>
        <v>0</v>
      </c>
      <c r="Z2927" s="12">
        <f>IF(OR(Tableau1[[#This Row],[Access R1 + S1+ T1 ]]&gt;=1,Tableau1[[#This Row],[Access V1 +W1 + X1]]&gt;=1),1,0)</f>
        <v>0</v>
      </c>
      <c r="AB2927" s="10" t="str">
        <f>Tableau1[[#This Row],[DOI]]</f>
        <v>doi: 10.1016/j.ajo.2017.10.014</v>
      </c>
      <c r="AC2927" s="13" t="str">
        <f>Tableau1[[#This Row],[Authors]]&amp;", "&amp;Tableau1[[#This Row],[Title]]&amp;" "&amp;Tableau1[[#This Row],[Journal]]&amp;". "&amp;Tableau1[[#This Row],[Year]]</f>
        <v>Iftikhar M, Junaid N, Lemus M, Mallick ZN, Mina SA, Hannan U, Canner JK, Latif A, Shah SMA., Epidemiology of Primary Ophthalmic Inpatient Admissions in the United States. Am J Ophthalmol. 2018</v>
      </c>
    </row>
    <row r="2928" spans="1:29" x14ac:dyDescent="0.3">
      <c r="A2928">
        <v>8286</v>
      </c>
      <c r="B2928" t="s">
        <v>10987</v>
      </c>
      <c r="C2928" t="s">
        <v>21174</v>
      </c>
      <c r="D2928" t="s">
        <v>31425</v>
      </c>
      <c r="E2928" t="s">
        <v>2479</v>
      </c>
      <c r="F2928" s="10"/>
      <c r="G2928">
        <v>2017</v>
      </c>
      <c r="J2928">
        <v>0.26281588214113716</v>
      </c>
      <c r="L2928" t="s">
        <v>42630</v>
      </c>
      <c r="M2928">
        <v>27941386</v>
      </c>
      <c r="Q2928" s="10"/>
      <c r="R2928" s="11">
        <f t="shared" si="90"/>
        <v>0</v>
      </c>
      <c r="U2928" s="11">
        <f t="shared" si="91"/>
        <v>0</v>
      </c>
      <c r="Y2928" s="11">
        <f>IF(SUM(Tableau1[[#This Row],[Other access]:[Sci-hub access]])&gt;=1,1,0)</f>
        <v>0</v>
      </c>
      <c r="Z2928" s="12">
        <f>IF(OR(Tableau1[[#This Row],[Access R1 + S1+ T1 ]]&gt;=1,Tableau1[[#This Row],[Access V1 +W1 + X1]]&gt;=1),1,0)</f>
        <v>0</v>
      </c>
      <c r="AB2928" s="10" t="str">
        <f>Tableau1[[#This Row],[DOI]]</f>
        <v>doi: 10.1097/ICO.0000000000001111</v>
      </c>
      <c r="AC2928" s="13" t="str">
        <f>Tableau1[[#This Row],[Authors]]&amp;", "&amp;Tableau1[[#This Row],[Title]]&amp;" "&amp;Tableau1[[#This Row],[Journal]]&amp;". "&amp;Tableau1[[#This Row],[Year]]</f>
        <v>Baydoun L, Müller T, Lavy I, Parker J, Rodriguez-Calvo-de-Mora M, Liarakos VS, Dapena I, Melles GR., Ten-Year Clinical Outcome of the First Patient Undergoing Descemet Membrane Endothelial Keratoplasty. Cornea. 2017</v>
      </c>
    </row>
    <row r="2929" spans="1:29" x14ac:dyDescent="0.3">
      <c r="A2929">
        <v>8220</v>
      </c>
      <c r="B2929" t="s">
        <v>10927</v>
      </c>
      <c r="C2929" t="s">
        <v>21114</v>
      </c>
      <c r="D2929" t="s">
        <v>31365</v>
      </c>
      <c r="E2929" t="s">
        <v>2599</v>
      </c>
      <c r="F2929" s="10"/>
      <c r="G2929">
        <v>2017</v>
      </c>
      <c r="J2929">
        <v>0.26285444444055295</v>
      </c>
      <c r="L2929" t="s">
        <v>42566</v>
      </c>
      <c r="M2929">
        <v>27975341</v>
      </c>
      <c r="Q2929" s="10"/>
      <c r="R2929" s="11">
        <f t="shared" si="90"/>
        <v>0</v>
      </c>
      <c r="U2929" s="11">
        <f t="shared" si="91"/>
        <v>0</v>
      </c>
      <c r="Y2929" s="11">
        <f>IF(SUM(Tableau1[[#This Row],[Other access]:[Sci-hub access]])&gt;=1,1,0)</f>
        <v>0</v>
      </c>
      <c r="Z2929" s="12">
        <f>IF(OR(Tableau1[[#This Row],[Access R1 + S1+ T1 ]]&gt;=1,Tableau1[[#This Row],[Access V1 +W1 + X1]]&gt;=1),1,0)</f>
        <v>0</v>
      </c>
      <c r="AB2929" s="10" t="str">
        <f>Tableau1[[#This Row],[DOI]]</f>
        <v>doi: 10.1055/s-0042-117280</v>
      </c>
      <c r="AC2929" s="13" t="str">
        <f>Tableau1[[#This Row],[Authors]]&amp;", "&amp;Tableau1[[#This Row],[Title]]&amp;" "&amp;Tableau1[[#This Row],[Journal]]&amp;". "&amp;Tableau1[[#This Row],[Year]]</f>
        <v>Lazaridis A, Messerschmidt-Roth A, Sekundo W, Schulze S., Refractive Lenticule Implantation for Correction of Ametropia: Case Reports and Literature Review. Klin Monbl Augenheilkd. 2017</v>
      </c>
    </row>
    <row r="2930" spans="1:29" x14ac:dyDescent="0.3">
      <c r="A2930">
        <v>8415</v>
      </c>
      <c r="B2930" t="s">
        <v>11098</v>
      </c>
      <c r="C2930" t="s">
        <v>21284</v>
      </c>
      <c r="D2930" t="s">
        <v>31536</v>
      </c>
      <c r="E2930" t="s">
        <v>34357</v>
      </c>
      <c r="F2930" s="10"/>
      <c r="G2930">
        <v>2017</v>
      </c>
      <c r="J2930">
        <v>0.2628585431816729</v>
      </c>
      <c r="L2930" t="s">
        <v>42756</v>
      </c>
      <c r="M2930">
        <v>27917719</v>
      </c>
      <c r="Q2930" s="10"/>
      <c r="R2930" s="11">
        <f t="shared" si="90"/>
        <v>0</v>
      </c>
      <c r="U2930" s="11">
        <f t="shared" si="91"/>
        <v>0</v>
      </c>
      <c r="Y2930" s="11">
        <f>IF(SUM(Tableau1[[#This Row],[Other access]:[Sci-hub access]])&gt;=1,1,0)</f>
        <v>0</v>
      </c>
      <c r="Z2930" s="12">
        <f>IF(OR(Tableau1[[#This Row],[Access R1 + S1+ T1 ]]&gt;=1,Tableau1[[#This Row],[Access V1 +W1 + X1]]&gt;=1),1,0)</f>
        <v>0</v>
      </c>
      <c r="AB2930" s="10" t="str">
        <f>Tableau1[[#This Row],[DOI]]</f>
        <v>doi: 10.2174/1381612822666161205105404</v>
      </c>
      <c r="AC2930" s="13" t="str">
        <f>Tableau1[[#This Row],[Authors]]&amp;", "&amp;Tableau1[[#This Row],[Title]]&amp;" "&amp;Tableau1[[#This Row],[Journal]]&amp;". "&amp;Tableau1[[#This Row],[Year]]</f>
        <v>Shimada H, Nakashizuka H, Grzybowski A., Prevention and Treatment of Postoperative Endophthalmitis Using Povidone-Iodine. Curr Pharm Des. 2017</v>
      </c>
    </row>
    <row r="2931" spans="1:29" x14ac:dyDescent="0.3">
      <c r="A2931">
        <v>498</v>
      </c>
      <c r="B2931" t="s">
        <v>3761</v>
      </c>
      <c r="C2931" t="s">
        <v>14018</v>
      </c>
      <c r="D2931" t="s">
        <v>24181</v>
      </c>
      <c r="E2931" t="s">
        <v>2562</v>
      </c>
      <c r="F2931" s="10"/>
      <c r="G2931">
        <v>2017</v>
      </c>
      <c r="J2931">
        <v>0.263329526839161</v>
      </c>
      <c r="L2931" t="s">
        <v>34999</v>
      </c>
      <c r="M2931">
        <v>29204996</v>
      </c>
      <c r="Q2931" s="10"/>
      <c r="R2931" s="11">
        <f t="shared" si="90"/>
        <v>0</v>
      </c>
      <c r="U2931" s="11">
        <f t="shared" si="91"/>
        <v>0</v>
      </c>
      <c r="Y2931" s="11">
        <f>IF(SUM(Tableau1[[#This Row],[Other access]:[Sci-hub access]])&gt;=1,1,0)</f>
        <v>0</v>
      </c>
      <c r="Z2931" s="12">
        <f>IF(OR(Tableau1[[#This Row],[Access R1 + S1+ T1 ]]&gt;=1,Tableau1[[#This Row],[Access V1 +W1 + X1]]&gt;=1),1,0)</f>
        <v>0</v>
      </c>
      <c r="AB2931" s="10" t="str">
        <f>Tableau1[[#This Row],[DOI]]</f>
        <v>doi: 10.22608/APO.2017364</v>
      </c>
      <c r="AC2931" s="13" t="str">
        <f>Tableau1[[#This Row],[Authors]]&amp;", "&amp;Tableau1[[#This Row],[Title]]&amp;" "&amp;Tableau1[[#This Row],[Journal]]&amp;". "&amp;Tableau1[[#This Row],[Year]]</f>
        <v>Curry B, Bylsma G, Hewitt AW, Verma N., The VEGF Treatment of AMD Switch Study (The vTAS Study). Asia Pac J Ophthalmol (Phila). 2017</v>
      </c>
    </row>
    <row r="2932" spans="1:29" ht="28.8" x14ac:dyDescent="0.3">
      <c r="A2932">
        <v>9970</v>
      </c>
      <c r="B2932" t="s">
        <v>12495</v>
      </c>
      <c r="C2932" t="s">
        <v>22664</v>
      </c>
      <c r="D2932" t="s">
        <v>32943</v>
      </c>
      <c r="E2932" t="s">
        <v>2448</v>
      </c>
      <c r="F2932" s="10"/>
      <c r="G2932">
        <v>2017</v>
      </c>
      <c r="J2932">
        <v>0.26338325546616936</v>
      </c>
      <c r="L2932" t="s">
        <v>44228</v>
      </c>
      <c r="M2932">
        <v>27520462</v>
      </c>
      <c r="Q2932" s="10"/>
      <c r="R2932" s="11">
        <f t="shared" si="90"/>
        <v>0</v>
      </c>
      <c r="U2932" s="11">
        <f t="shared" si="91"/>
        <v>0</v>
      </c>
      <c r="Y2932" s="11">
        <f>IF(SUM(Tableau1[[#This Row],[Other access]:[Sci-hub access]])&gt;=1,1,0)</f>
        <v>0</v>
      </c>
      <c r="Z2932" s="12">
        <f>IF(OR(Tableau1[[#This Row],[Access R1 + S1+ T1 ]]&gt;=1,Tableau1[[#This Row],[Access V1 +W1 + X1]]&gt;=1),1,0)</f>
        <v>0</v>
      </c>
      <c r="AB2932" s="10" t="str">
        <f>Tableau1[[#This Row],[DOI]]</f>
        <v>doi: 10.1007/s00417-016-3454-3</v>
      </c>
      <c r="AC2932" s="13" t="str">
        <f>Tableau1[[#This Row],[Authors]]&amp;", "&amp;Tableau1[[#This Row],[Title]]&amp;" "&amp;Tableau1[[#This Row],[Journal]]&amp;". "&amp;Tableau1[[#This Row],[Year]]</f>
        <v>Rasmussen ML, Broe R, Frydkjaer-Olsen U, Olsen BS, Mortensen HB, Peto T, Grauslund J., Retinal vascular geometry and its association to microvascular complications in patients with type 1 diabetes: the Danish Cohort of Pediatric Diabetes 1987 (DCPD1987). Graefes Arch Clin Exp Ophthalmol. 2017</v>
      </c>
    </row>
    <row r="2933" spans="1:29" x14ac:dyDescent="0.3">
      <c r="A2933">
        <v>8150</v>
      </c>
      <c r="B2933" t="s">
        <v>10865</v>
      </c>
      <c r="C2933" t="s">
        <v>21053</v>
      </c>
      <c r="D2933" t="s">
        <v>31303</v>
      </c>
      <c r="E2933" t="s">
        <v>34409</v>
      </c>
      <c r="F2933" s="10"/>
      <c r="G2933">
        <v>2017</v>
      </c>
      <c r="J2933">
        <v>0.26354756792897527</v>
      </c>
      <c r="L2933" t="s">
        <v>42497</v>
      </c>
      <c r="M2933">
        <v>27988134</v>
      </c>
      <c r="Q2933" s="10"/>
      <c r="R2933" s="11">
        <f t="shared" si="90"/>
        <v>0</v>
      </c>
      <c r="U2933" s="11">
        <f t="shared" si="91"/>
        <v>0</v>
      </c>
      <c r="Y2933" s="11">
        <f>IF(SUM(Tableau1[[#This Row],[Other access]:[Sci-hub access]])&gt;=1,1,0)</f>
        <v>0</v>
      </c>
      <c r="Z2933" s="12">
        <f>IF(OR(Tableau1[[#This Row],[Access R1 + S1+ T1 ]]&gt;=1,Tableau1[[#This Row],[Access V1 +W1 + X1]]&gt;=1),1,0)</f>
        <v>0</v>
      </c>
      <c r="AB2933" s="10" t="str">
        <f>Tableau1[[#This Row],[DOI]]</f>
        <v>doi: 10.1016/j.rppnen.2016.10.004</v>
      </c>
      <c r="AC2933" s="13" t="str">
        <f>Tableau1[[#This Row],[Authors]]&amp;", "&amp;Tableau1[[#This Row],[Title]]&amp;" "&amp;Tableau1[[#This Row],[Journal]]&amp;". "&amp;Tableau1[[#This Row],[Year]]</f>
        <v>Figueira L, Fonseca S, Ladeira I, Duarte R., Ocular tuberculosis: Position paper on diagnosis and treatment management. Rev Port Pneumol (2006). 2017</v>
      </c>
    </row>
    <row r="2934" spans="1:29" x14ac:dyDescent="0.3">
      <c r="A2934">
        <v>3855</v>
      </c>
      <c r="B2934" t="s">
        <v>7016</v>
      </c>
      <c r="C2934" t="s">
        <v>17255</v>
      </c>
      <c r="D2934" t="s">
        <v>27440</v>
      </c>
      <c r="E2934" t="s">
        <v>34020</v>
      </c>
      <c r="F2934" s="10"/>
      <c r="G2934">
        <v>2017</v>
      </c>
      <c r="J2934">
        <v>0.26369406935874762</v>
      </c>
      <c r="L2934" t="s">
        <v>38297</v>
      </c>
      <c r="M2934">
        <v>28518063</v>
      </c>
      <c r="Q2934" s="10"/>
      <c r="R2934" s="11">
        <f t="shared" si="90"/>
        <v>0</v>
      </c>
      <c r="U2934" s="11">
        <f t="shared" si="91"/>
        <v>0</v>
      </c>
      <c r="Y2934" s="11">
        <f>IF(SUM(Tableau1[[#This Row],[Other access]:[Sci-hub access]])&gt;=1,1,0)</f>
        <v>0</v>
      </c>
      <c r="Z2934" s="12">
        <f>IF(OR(Tableau1[[#This Row],[Access R1 + S1+ T1 ]]&gt;=1,Tableau1[[#This Row],[Access V1 +W1 + X1]]&gt;=1),1,0)</f>
        <v>0</v>
      </c>
      <c r="AB2934" s="10" t="str">
        <f>Tableau1[[#This Row],[DOI]]</f>
        <v>doi: 10.3791/54038</v>
      </c>
      <c r="AC2934" s="13" t="str">
        <f>Tableau1[[#This Row],[Authors]]&amp;", "&amp;Tableau1[[#This Row],[Title]]&amp;" "&amp;Tableau1[[#This Row],[Journal]]&amp;". "&amp;Tableau1[[#This Row],[Year]]</f>
        <v>Webster MA, Tregillus KEM., Visualizing Visual Adaptation. J Vis Exp. 2017</v>
      </c>
    </row>
    <row r="2935" spans="1:29" ht="28.8" x14ac:dyDescent="0.3">
      <c r="A2935">
        <v>7628</v>
      </c>
      <c r="B2935" t="s">
        <v>10410</v>
      </c>
      <c r="C2935" t="s">
        <v>20609</v>
      </c>
      <c r="D2935" t="s">
        <v>30846</v>
      </c>
      <c r="E2935" t="s">
        <v>2552</v>
      </c>
      <c r="F2935" s="10"/>
      <c r="G2935">
        <v>2017</v>
      </c>
      <c r="J2935">
        <v>0.26373829783821279</v>
      </c>
      <c r="L2935" t="s">
        <v>41981</v>
      </c>
      <c r="M2935">
        <v>28070763</v>
      </c>
      <c r="Q2935" s="10"/>
      <c r="R2935" s="11">
        <f t="shared" si="90"/>
        <v>0</v>
      </c>
      <c r="U2935" s="11">
        <f t="shared" si="91"/>
        <v>0</v>
      </c>
      <c r="Y2935" s="11">
        <f>IF(SUM(Tableau1[[#This Row],[Other access]:[Sci-hub access]])&gt;=1,1,0)</f>
        <v>0</v>
      </c>
      <c r="Z2935" s="12">
        <f>IF(OR(Tableau1[[#This Row],[Access R1 + S1+ T1 ]]&gt;=1,Tableau1[[#This Row],[Access V1 +W1 + X1]]&gt;=1),1,0)</f>
        <v>0</v>
      </c>
      <c r="AB2935" s="10" t="str">
        <f>Tableau1[[#This Row],[DOI]]</f>
        <v>doi: 10.1007/s10067-016-3534-0</v>
      </c>
      <c r="AC2935" s="13" t="str">
        <f>Tableau1[[#This Row],[Authors]]&amp;", "&amp;Tableau1[[#This Row],[Title]]&amp;" "&amp;Tableau1[[#This Row],[Journal]]&amp;". "&amp;Tableau1[[#This Row],[Year]]</f>
        <v>Kahwage PP, Ferriani MP, Furtado JM, de Carvalho LM, Pileggi GS, Gomes FH, Terreri MT, Magalhães CS, Pereira RM, Sacchetti SB, Marini R, Bonfá E, Silva CA, Ferriani VP., Uveitis in childhood-onset systemic lupus erythematosus patients: a multicenter survey. Clin Rheumatol. 2017</v>
      </c>
    </row>
    <row r="2936" spans="1:29" x14ac:dyDescent="0.3">
      <c r="A2936">
        <v>10269</v>
      </c>
      <c r="B2936" t="s">
        <v>2196</v>
      </c>
      <c r="C2936" t="s">
        <v>2197</v>
      </c>
      <c r="D2936" t="s">
        <v>33223</v>
      </c>
      <c r="E2936" t="s">
        <v>3206</v>
      </c>
      <c r="F2936" s="10"/>
      <c r="G2936">
        <v>2017</v>
      </c>
      <c r="J2936">
        <v>0.26401014621077878</v>
      </c>
      <c r="L2936" t="s">
        <v>44522</v>
      </c>
      <c r="M2936">
        <v>27405937</v>
      </c>
      <c r="Q2936" s="10"/>
      <c r="R2936" s="11">
        <f t="shared" si="90"/>
        <v>0</v>
      </c>
      <c r="U2936" s="11">
        <f t="shared" si="91"/>
        <v>0</v>
      </c>
      <c r="Y2936" s="11">
        <f>IF(SUM(Tableau1[[#This Row],[Other access]:[Sci-hub access]])&gt;=1,1,0)</f>
        <v>0</v>
      </c>
      <c r="Z2936" s="12">
        <f>IF(OR(Tableau1[[#This Row],[Access R1 + S1+ T1 ]]&gt;=1,Tableau1[[#This Row],[Access V1 +W1 + X1]]&gt;=1),1,0)</f>
        <v>0</v>
      </c>
      <c r="AB2936" s="10" t="str">
        <f>Tableau1[[#This Row],[DOI]]</f>
        <v>doi: 10.1007/s10943-016-0284-x</v>
      </c>
      <c r="AC2936" s="13" t="str">
        <f>Tableau1[[#This Row],[Authors]]&amp;", "&amp;Tableau1[[#This Row],[Title]]&amp;" "&amp;Tableau1[[#This Row],[Journal]]&amp;". "&amp;Tableau1[[#This Row],[Year]]</f>
        <v>Seyed Bagheri SH, Dehghan M, Alavi SH, Iranmanesh S, Khoshab H., Burst Out of the Dead Land by the Help of Spirituality: A Case Study of Living with Blindness and Cancer. J Relig Health. 2017</v>
      </c>
    </row>
    <row r="2937" spans="1:29" x14ac:dyDescent="0.3">
      <c r="A2937">
        <v>3172</v>
      </c>
      <c r="B2937" t="s">
        <v>217</v>
      </c>
      <c r="C2937" t="s">
        <v>218</v>
      </c>
      <c r="D2937" t="s">
        <v>219</v>
      </c>
      <c r="E2937" t="s">
        <v>3097</v>
      </c>
      <c r="F2937" s="10"/>
      <c r="G2937">
        <v>2017</v>
      </c>
      <c r="J2937">
        <v>0.26414095573694729</v>
      </c>
      <c r="L2937" t="e">
        <v>#VALUE!</v>
      </c>
      <c r="M2937">
        <v>28625955</v>
      </c>
      <c r="Q2937" s="10"/>
      <c r="R2937" s="11">
        <f t="shared" si="90"/>
        <v>0</v>
      </c>
      <c r="U2937" s="11">
        <f t="shared" si="91"/>
        <v>0</v>
      </c>
      <c r="Y2937" s="11">
        <f>IF(SUM(Tableau1[[#This Row],[Other access]:[Sci-hub access]])&gt;=1,1,0)</f>
        <v>0</v>
      </c>
      <c r="Z2937" s="12">
        <f>IF(OR(Tableau1[[#This Row],[Access R1 + S1+ T1 ]]&gt;=1,Tableau1[[#This Row],[Access V1 +W1 + X1]]&gt;=1),1,0)</f>
        <v>0</v>
      </c>
      <c r="AB2937" s="10" t="e">
        <f>Tableau1[[#This Row],[DOI]]</f>
        <v>#VALUE!</v>
      </c>
      <c r="AC2937" s="13" t="str">
        <f>Tableau1[[#This Row],[Authors]]&amp;", "&amp;Tableau1[[#This Row],[Title]]&amp;" "&amp;Tableau1[[#This Row],[Journal]]&amp;". "&amp;Tableau1[[#This Row],[Year]]</f>
        <v>Wang J, Li Q., Experiment of vitreous liquefaction induced by C3F8. Pak J Pharm Sci. 2017</v>
      </c>
    </row>
    <row r="2938" spans="1:29" x14ac:dyDescent="0.3">
      <c r="A2938">
        <v>3657</v>
      </c>
      <c r="B2938" t="s">
        <v>6829</v>
      </c>
      <c r="C2938" t="s">
        <v>17070</v>
      </c>
      <c r="D2938" t="s">
        <v>27253</v>
      </c>
      <c r="E2938" t="s">
        <v>2532</v>
      </c>
      <c r="F2938" s="10"/>
      <c r="G2938">
        <v>2017</v>
      </c>
      <c r="J2938">
        <v>0.26436083030498714</v>
      </c>
      <c r="L2938" t="s">
        <v>38101</v>
      </c>
      <c r="M2938">
        <v>28550431</v>
      </c>
      <c r="Q2938" s="10"/>
      <c r="R2938" s="11">
        <f t="shared" si="90"/>
        <v>0</v>
      </c>
      <c r="U2938" s="11">
        <f t="shared" si="91"/>
        <v>0</v>
      </c>
      <c r="Y2938" s="11">
        <f>IF(SUM(Tableau1[[#This Row],[Other access]:[Sci-hub access]])&gt;=1,1,0)</f>
        <v>0</v>
      </c>
      <c r="Z2938" s="12">
        <f>IF(OR(Tableau1[[#This Row],[Access R1 + S1+ T1 ]]&gt;=1,Tableau1[[#This Row],[Access V1 +W1 + X1]]&gt;=1),1,0)</f>
        <v>0</v>
      </c>
      <c r="AB2938" s="10" t="str">
        <f>Tableau1[[#This Row],[DOI]]</f>
        <v>doi: 10.1007/s10384-017-0519-8</v>
      </c>
      <c r="AC2938" s="13" t="str">
        <f>Tableau1[[#This Row],[Authors]]&amp;", "&amp;Tableau1[[#This Row],[Title]]&amp;" "&amp;Tableau1[[#This Row],[Journal]]&amp;". "&amp;Tableau1[[#This Row],[Year]]</f>
        <v>Oie S, Ishida K, Yamamoto T., Impact of intraocular pressure reduction on visual field progression in normal-tension glaucoma followed up over 15 years. Jpn J Ophthalmol. 2017</v>
      </c>
    </row>
    <row r="2939" spans="1:29" x14ac:dyDescent="0.3">
      <c r="A2939">
        <v>374</v>
      </c>
      <c r="B2939" t="s">
        <v>3637</v>
      </c>
      <c r="C2939" t="s">
        <v>13898</v>
      </c>
      <c r="D2939" t="s">
        <v>24057</v>
      </c>
      <c r="E2939" t="s">
        <v>2493</v>
      </c>
      <c r="F2939" s="10"/>
      <c r="G2939">
        <v>2017</v>
      </c>
      <c r="J2939">
        <v>0.26438711068429233</v>
      </c>
      <c r="L2939" t="e">
        <v>#VALUE!</v>
      </c>
      <c r="M2939">
        <v>29240745</v>
      </c>
      <c r="Q2939" s="10"/>
      <c r="R2939" s="11">
        <f t="shared" si="90"/>
        <v>0</v>
      </c>
      <c r="U2939" s="11">
        <f t="shared" si="91"/>
        <v>0</v>
      </c>
      <c r="Y2939" s="11">
        <f>IF(SUM(Tableau1[[#This Row],[Other access]:[Sci-hub access]])&gt;=1,1,0)</f>
        <v>0</v>
      </c>
      <c r="Z2939" s="12">
        <f>IF(OR(Tableau1[[#This Row],[Access R1 + S1+ T1 ]]&gt;=1,Tableau1[[#This Row],[Access V1 +W1 + X1]]&gt;=1),1,0)</f>
        <v>0</v>
      </c>
      <c r="AB2939" s="10" t="e">
        <f>Tableau1[[#This Row],[DOI]]</f>
        <v>#VALUE!</v>
      </c>
      <c r="AC2939" s="13" t="str">
        <f>Tableau1[[#This Row],[Authors]]&amp;", "&amp;Tableau1[[#This Row],[Title]]&amp;" "&amp;Tableau1[[#This Row],[Journal]]&amp;". "&amp;Tableau1[[#This Row],[Year]]</f>
        <v>Ramachandran N, Bhikoo R, Ah-Chan J, Bradshaw H., Waking up to poor vision after a night out. N Z Med J. 2017</v>
      </c>
    </row>
    <row r="2940" spans="1:29" x14ac:dyDescent="0.3">
      <c r="A2940">
        <v>7653</v>
      </c>
      <c r="B2940" t="s">
        <v>10431</v>
      </c>
      <c r="C2940" t="s">
        <v>20628</v>
      </c>
      <c r="D2940" t="s">
        <v>30867</v>
      </c>
      <c r="E2940" t="s">
        <v>2451</v>
      </c>
      <c r="F2940" s="10"/>
      <c r="G2940">
        <v>2017</v>
      </c>
      <c r="J2940">
        <v>0.26462312881537142</v>
      </c>
      <c r="L2940" t="s">
        <v>42006</v>
      </c>
      <c r="M2940">
        <v>28068435</v>
      </c>
      <c r="Q2940" s="10"/>
      <c r="R2940" s="11">
        <f t="shared" si="90"/>
        <v>0</v>
      </c>
      <c r="U2940" s="11">
        <f t="shared" si="91"/>
        <v>0</v>
      </c>
      <c r="Y2940" s="11">
        <f>IF(SUM(Tableau1[[#This Row],[Other access]:[Sci-hub access]])&gt;=1,1,0)</f>
        <v>0</v>
      </c>
      <c r="Z2940" s="12">
        <f>IF(OR(Tableau1[[#This Row],[Access R1 + S1+ T1 ]]&gt;=1,Tableau1[[#This Row],[Access V1 +W1 + X1]]&gt;=1),1,0)</f>
        <v>0</v>
      </c>
      <c r="AB2940" s="10" t="str">
        <f>Tableau1[[#This Row],[DOI]]</f>
        <v>doi: 10.1371/journal.pone.0169926</v>
      </c>
      <c r="AC2940" s="13" t="str">
        <f>Tableau1[[#This Row],[Authors]]&amp;", "&amp;Tableau1[[#This Row],[Title]]&amp;" "&amp;Tableau1[[#This Row],[Journal]]&amp;". "&amp;Tableau1[[#This Row],[Year]]</f>
        <v>Nesper PL, Scarinci F, Fawzi AA., Adaptive Optics Reveals Photoreceptor Abnormalities in Diabetic Macular Ischemia. PLoS One. 2017</v>
      </c>
    </row>
    <row r="2941" spans="1:29" x14ac:dyDescent="0.3">
      <c r="A2941">
        <v>8267</v>
      </c>
      <c r="B2941" t="s">
        <v>10970</v>
      </c>
      <c r="C2941" t="s">
        <v>21157</v>
      </c>
      <c r="D2941" t="s">
        <v>31408</v>
      </c>
      <c r="E2941" t="s">
        <v>34009</v>
      </c>
      <c r="F2941" s="10"/>
      <c r="G2941">
        <v>2017</v>
      </c>
      <c r="J2941">
        <v>0.26463478066914303</v>
      </c>
      <c r="L2941" t="s">
        <v>42611</v>
      </c>
      <c r="M2941">
        <v>27955761</v>
      </c>
      <c r="Q2941" s="10"/>
      <c r="R2941" s="11">
        <f t="shared" si="90"/>
        <v>0</v>
      </c>
      <c r="U2941" s="11">
        <f t="shared" si="91"/>
        <v>0</v>
      </c>
      <c r="Y2941" s="11">
        <f>IF(SUM(Tableau1[[#This Row],[Other access]:[Sci-hub access]])&gt;=1,1,0)</f>
        <v>0</v>
      </c>
      <c r="Z2941" s="12">
        <f>IF(OR(Tableau1[[#This Row],[Access R1 + S1+ T1 ]]&gt;=1,Tableau1[[#This Row],[Access V1 +W1 + X1]]&gt;=1),1,0)</f>
        <v>0</v>
      </c>
      <c r="AB2941" s="10" t="str">
        <f>Tableau1[[#This Row],[DOI]]</f>
        <v>doi: 10.1016/j.annemergmed.2016.09.009</v>
      </c>
      <c r="AC2941" s="13" t="str">
        <f>Tableau1[[#This Row],[Authors]]&amp;", "&amp;Tableau1[[#This Row],[Title]]&amp;" "&amp;Tableau1[[#This Row],[Journal]]&amp;". "&amp;Tableau1[[#This Row],[Year]]</f>
        <v>Gale SC, Shiroff AM, Donovan CM, Rhodes SC, Rhodes JS, Gracias VH., Medical Management at the Health Care Facility. Ann Emerg Med. 2017</v>
      </c>
    </row>
    <row r="2942" spans="1:29" ht="28.8" x14ac:dyDescent="0.3">
      <c r="A2942">
        <v>5090</v>
      </c>
      <c r="B2942" t="s">
        <v>8171</v>
      </c>
      <c r="C2942" t="s">
        <v>18397</v>
      </c>
      <c r="D2942" t="s">
        <v>28601</v>
      </c>
      <c r="E2942" t="s">
        <v>34031</v>
      </c>
      <c r="F2942" s="10"/>
      <c r="G2942">
        <v>2017</v>
      </c>
      <c r="J2942">
        <v>0.2646819212015119</v>
      </c>
      <c r="L2942" t="s">
        <v>39498</v>
      </c>
      <c r="M2942">
        <v>28375789</v>
      </c>
      <c r="Q2942" s="10"/>
      <c r="R2942" s="11">
        <f t="shared" si="90"/>
        <v>0</v>
      </c>
      <c r="U2942" s="11">
        <f t="shared" si="91"/>
        <v>0</v>
      </c>
      <c r="Y2942" s="11">
        <f>IF(SUM(Tableau1[[#This Row],[Other access]:[Sci-hub access]])&gt;=1,1,0)</f>
        <v>0</v>
      </c>
      <c r="Z2942" s="12">
        <f>IF(OR(Tableau1[[#This Row],[Access R1 + S1+ T1 ]]&gt;=1,Tableau1[[#This Row],[Access V1 +W1 + X1]]&gt;=1),1,0)</f>
        <v>0</v>
      </c>
      <c r="AB2942" s="10" t="str">
        <f>Tableau1[[#This Row],[DOI]]</f>
        <v>doi: 10.1089/jop.2016.0194</v>
      </c>
      <c r="AC2942" s="13" t="str">
        <f>Tableau1[[#This Row],[Authors]]&amp;", "&amp;Tableau1[[#This Row],[Title]]&amp;" "&amp;Tableau1[[#This Row],[Journal]]&amp;". "&amp;Tableau1[[#This Row],[Year]]</f>
        <v>Perényi K, Dienes L, Kornafeld A, Kovács B, Kiss HJ, Szepessy Z, Nagy ZZ, Barsi Á, Acosta MC, Gallar J, Kovács I., The Effect of Tear Supplementation with 0.15% Preservative-Free Zinc-Hyaluronate on Ocular Surface Sensations in Patients with Dry Eye. J Ocul Pharmacol Ther. 2017</v>
      </c>
    </row>
    <row r="2943" spans="1:29" x14ac:dyDescent="0.3">
      <c r="A2943">
        <v>9353</v>
      </c>
      <c r="B2943" t="s">
        <v>11928</v>
      </c>
      <c r="C2943" t="s">
        <v>22105</v>
      </c>
      <c r="D2943" t="s">
        <v>32372</v>
      </c>
      <c r="E2943" t="s">
        <v>2719</v>
      </c>
      <c r="F2943" s="10"/>
      <c r="G2943">
        <v>2017</v>
      </c>
      <c r="J2943">
        <v>0.26487843964179447</v>
      </c>
      <c r="L2943" t="s">
        <v>43645</v>
      </c>
      <c r="M2943">
        <v>27726520</v>
      </c>
      <c r="Q2943" s="10"/>
      <c r="R2943" s="11">
        <f t="shared" si="90"/>
        <v>0</v>
      </c>
      <c r="U2943" s="11">
        <f t="shared" si="91"/>
        <v>0</v>
      </c>
      <c r="Y2943" s="11">
        <f>IF(SUM(Tableau1[[#This Row],[Other access]:[Sci-hub access]])&gt;=1,1,0)</f>
        <v>0</v>
      </c>
      <c r="Z2943" s="12">
        <f>IF(OR(Tableau1[[#This Row],[Access R1 + S1+ T1 ]]&gt;=1,Tableau1[[#This Row],[Access V1 +W1 + X1]]&gt;=1),1,0)</f>
        <v>0</v>
      </c>
      <c r="AB2943" s="10" t="str">
        <f>Tableau1[[#This Row],[DOI]]</f>
        <v>doi: 10.1080/09273948.2016.1231332</v>
      </c>
      <c r="AC2943" s="13" t="str">
        <f>Tableau1[[#This Row],[Authors]]&amp;", "&amp;Tableau1[[#This Row],[Title]]&amp;" "&amp;Tableau1[[#This Row],[Journal]]&amp;". "&amp;Tableau1[[#This Row],[Year]]</f>
        <v>Agarwal A, Mahajan S, Khairallah M, Mahendradas P, Gupta A, Gupta V., Multimodal Imaging in Ocular Tuberculosis. Ocul Immunol Inflamm. 2017</v>
      </c>
    </row>
    <row r="2944" spans="1:29" x14ac:dyDescent="0.3">
      <c r="A2944">
        <v>4898</v>
      </c>
      <c r="B2944" t="s">
        <v>7998</v>
      </c>
      <c r="C2944" t="s">
        <v>18227</v>
      </c>
      <c r="D2944" t="s">
        <v>28428</v>
      </c>
      <c r="E2944" t="s">
        <v>2640</v>
      </c>
      <c r="F2944" s="10"/>
      <c r="G2944">
        <v>2017</v>
      </c>
      <c r="J2944">
        <v>0.26491553800396328</v>
      </c>
      <c r="L2944" t="s">
        <v>39308</v>
      </c>
      <c r="M2944">
        <v>28393195</v>
      </c>
      <c r="Q2944" s="10"/>
      <c r="R2944" s="11">
        <f t="shared" si="90"/>
        <v>0</v>
      </c>
      <c r="U2944" s="11">
        <f t="shared" si="91"/>
        <v>0</v>
      </c>
      <c r="Y2944" s="11">
        <f>IF(SUM(Tableau1[[#This Row],[Other access]:[Sci-hub access]])&gt;=1,1,0)</f>
        <v>0</v>
      </c>
      <c r="Z2944" s="12">
        <f>IF(OR(Tableau1[[#This Row],[Access R1 + S1+ T1 ]]&gt;=1,Tableau1[[#This Row],[Access V1 +W1 + X1]]&gt;=1),1,0)</f>
        <v>0</v>
      </c>
      <c r="AB2944" s="10" t="str">
        <f>Tableau1[[#This Row],[DOI]]</f>
        <v>doi: 10.3892/mmr.2017.6433</v>
      </c>
      <c r="AC2944" s="13" t="str">
        <f>Tableau1[[#This Row],[Authors]]&amp;", "&amp;Tableau1[[#This Row],[Title]]&amp;" "&amp;Tableau1[[#This Row],[Journal]]&amp;". "&amp;Tableau1[[#This Row],[Year]]</f>
        <v>Du GL, Chen WY, Li XN, He R, Feng PF., Induction of MMP‑1 and ‑3 by cyclical mechanical stretch is mediated by IL‑6 in cultured fibroblasts of keratoconus. Mol Med Rep. 2017</v>
      </c>
    </row>
    <row r="2945" spans="1:29" x14ac:dyDescent="0.3">
      <c r="A2945">
        <v>7240</v>
      </c>
      <c r="B2945" t="s">
        <v>10068</v>
      </c>
      <c r="C2945" t="s">
        <v>20270</v>
      </c>
      <c r="D2945" t="s">
        <v>30502</v>
      </c>
      <c r="E2945" t="s">
        <v>2443</v>
      </c>
      <c r="F2945" s="10"/>
      <c r="G2945">
        <v>2017</v>
      </c>
      <c r="J2945">
        <v>0.26492936647275889</v>
      </c>
      <c r="L2945" t="s">
        <v>41596</v>
      </c>
      <c r="M2945">
        <v>28114570</v>
      </c>
      <c r="Q2945" s="10"/>
      <c r="R2945" s="11">
        <f t="shared" si="90"/>
        <v>0</v>
      </c>
      <c r="U2945" s="11">
        <f t="shared" si="91"/>
        <v>0</v>
      </c>
      <c r="Y2945" s="11">
        <f>IF(SUM(Tableau1[[#This Row],[Other access]:[Sci-hub access]])&gt;=1,1,0)</f>
        <v>0</v>
      </c>
      <c r="Z2945" s="12">
        <f>IF(OR(Tableau1[[#This Row],[Access R1 + S1+ T1 ]]&gt;=1,Tableau1[[#This Row],[Access V1 +W1 + X1]]&gt;=1),1,0)</f>
        <v>0</v>
      </c>
      <c r="AB2945" s="10" t="str">
        <f>Tableau1[[#This Row],[DOI]]</f>
        <v>doi: 10.1167/iovs.16-20339</v>
      </c>
      <c r="AC2945" s="13" t="str">
        <f>Tableau1[[#This Row],[Authors]]&amp;", "&amp;Tableau1[[#This Row],[Title]]&amp;" "&amp;Tableau1[[#This Row],[Journal]]&amp;". "&amp;Tableau1[[#This Row],[Year]]</f>
        <v>Zhou C, Robert MC, Kapoulea V, Lei F, Stagner AM, Jakobiec FA, Dohlman CH, Paschalis EI., Sustained Subconjunctival Delivery of Infliximab Protects the Cornea and Retina Following Alkali Burn to the Eye. Invest Ophthalmol Vis Sci. 2017</v>
      </c>
    </row>
    <row r="2946" spans="1:29" ht="28.8" x14ac:dyDescent="0.3">
      <c r="A2946">
        <v>8903</v>
      </c>
      <c r="B2946" t="s">
        <v>11527</v>
      </c>
      <c r="C2946" t="s">
        <v>21710</v>
      </c>
      <c r="D2946" t="s">
        <v>31967</v>
      </c>
      <c r="E2946" t="s">
        <v>34437</v>
      </c>
      <c r="F2946" s="10"/>
      <c r="G2946">
        <v>2017</v>
      </c>
      <c r="J2946">
        <v>0.26493765475672504</v>
      </c>
      <c r="L2946" t="s">
        <v>43234</v>
      </c>
      <c r="M2946">
        <v>27814346</v>
      </c>
      <c r="Q2946" s="10"/>
      <c r="R2946" s="11">
        <f t="shared" ref="R2946:R3009" si="92">IF(SUM(N2946:Q2946)&gt;0,1,0)</f>
        <v>0</v>
      </c>
      <c r="U2946" s="11">
        <f t="shared" ref="U2946:U3009" si="93">IF(SUM(R2946,T2946)&gt;0,1,0)</f>
        <v>0</v>
      </c>
      <c r="Y2946" s="11">
        <f>IF(SUM(Tableau1[[#This Row],[Other access]:[Sci-hub access]])&gt;=1,1,0)</f>
        <v>0</v>
      </c>
      <c r="Z2946" s="12">
        <f>IF(OR(Tableau1[[#This Row],[Access R1 + S1+ T1 ]]&gt;=1,Tableau1[[#This Row],[Access V1 +W1 + X1]]&gt;=1),1,0)</f>
        <v>0</v>
      </c>
      <c r="AB2946" s="10" t="str">
        <f>Tableau1[[#This Row],[DOI]]</f>
        <v>doi: 10.1038/pr.2016.230</v>
      </c>
      <c r="AC2946" s="13" t="str">
        <f>Tableau1[[#This Row],[Authors]]&amp;", "&amp;Tableau1[[#This Row],[Title]]&amp;" "&amp;Tableau1[[#This Row],[Journal]]&amp;". "&amp;Tableau1[[#This Row],[Year]]</f>
        <v>Filippi L, Cavallaro G, Bagnoli P, Dal Monte M, Fiorini P, Berti E, Padrini L, Donzelli G, Araimo G, Cristofori G, Fumagalli M, la Marca G, Della Bona ML, Pasqualetti R, Fortunato P, Osnaghi S, Tomasini B, Vanni M, Calvani AM, Milani S, Cortinovis I, Pugi A, et al., Propranolol 0.1% eye micro-drops in newborns with retinopathy of prematurity: a pilot clinical trial. Pediatr Res. 2017</v>
      </c>
    </row>
    <row r="2947" spans="1:29" x14ac:dyDescent="0.3">
      <c r="A2947">
        <v>8873</v>
      </c>
      <c r="B2947" t="s">
        <v>11500</v>
      </c>
      <c r="C2947" t="s">
        <v>21683</v>
      </c>
      <c r="D2947" t="s">
        <v>31940</v>
      </c>
      <c r="E2947" t="s">
        <v>34431</v>
      </c>
      <c r="F2947" s="10"/>
      <c r="G2947">
        <v>2017</v>
      </c>
      <c r="J2947">
        <v>0.26514652489877322</v>
      </c>
      <c r="L2947" t="s">
        <v>43205</v>
      </c>
      <c r="M2947">
        <v>27818255</v>
      </c>
      <c r="Q2947" s="10"/>
      <c r="R2947" s="11">
        <f t="shared" si="92"/>
        <v>0</v>
      </c>
      <c r="U2947" s="11">
        <f t="shared" si="93"/>
        <v>0</v>
      </c>
      <c r="Y2947" s="11">
        <f>IF(SUM(Tableau1[[#This Row],[Other access]:[Sci-hub access]])&gt;=1,1,0)</f>
        <v>0</v>
      </c>
      <c r="Z2947" s="12">
        <f>IF(OR(Tableau1[[#This Row],[Access R1 + S1+ T1 ]]&gt;=1,Tableau1[[#This Row],[Access V1 +W1 + X1]]&gt;=1),1,0)</f>
        <v>0</v>
      </c>
      <c r="AB2947" s="10" t="str">
        <f>Tableau1[[#This Row],[DOI]]</f>
        <v>doi: 10.1016/j.drudis.2016.10.015</v>
      </c>
      <c r="AC2947" s="13" t="str">
        <f>Tableau1[[#This Row],[Authors]]&amp;", "&amp;Tableau1[[#This Row],[Title]]&amp;" "&amp;Tableau1[[#This Row],[Journal]]&amp;". "&amp;Tableau1[[#This Row],[Year]]</f>
        <v>Radhakrishnan K, Sonali N, Moreno M, Nirmal J, Fernandez AA, Venkatraman S, Agrawal R., Protein delivery to the back of the eye: barriers, carriers and stability of anti-VEGF proteins. Drug Discov Today. 2017</v>
      </c>
    </row>
    <row r="2948" spans="1:29" ht="28.8" x14ac:dyDescent="0.3">
      <c r="A2948">
        <v>4064</v>
      </c>
      <c r="B2948" t="s">
        <v>7212</v>
      </c>
      <c r="C2948" t="s">
        <v>17449</v>
      </c>
      <c r="D2948" t="s">
        <v>27639</v>
      </c>
      <c r="E2948" t="s">
        <v>2465</v>
      </c>
      <c r="F2948" s="10"/>
      <c r="G2948">
        <v>2017</v>
      </c>
      <c r="J2948">
        <v>0.26521411110965676</v>
      </c>
      <c r="L2948" t="s">
        <v>38501</v>
      </c>
      <c r="M2948">
        <v>28489792</v>
      </c>
      <c r="Q2948" s="10"/>
      <c r="R2948" s="11">
        <f t="shared" si="92"/>
        <v>0</v>
      </c>
      <c r="U2948" s="11">
        <f t="shared" si="93"/>
        <v>0</v>
      </c>
      <c r="Y2948" s="11">
        <f>IF(SUM(Tableau1[[#This Row],[Other access]:[Sci-hub access]])&gt;=1,1,0)</f>
        <v>0</v>
      </c>
      <c r="Z2948" s="12">
        <f>IF(OR(Tableau1[[#This Row],[Access R1 + S1+ T1 ]]&gt;=1,Tableau1[[#This Row],[Access V1 +W1 + X1]]&gt;=1),1,0)</f>
        <v>0</v>
      </c>
      <c r="AB2948" s="10" t="str">
        <f>Tableau1[[#This Row],[DOI]]</f>
        <v>doi: 10.1097/MD.0000000000006885</v>
      </c>
      <c r="AC2948" s="13" t="str">
        <f>Tableau1[[#This Row],[Authors]]&amp;", "&amp;Tableau1[[#This Row],[Title]]&amp;" "&amp;Tableau1[[#This Row],[Journal]]&amp;". "&amp;Tableau1[[#This Row],[Year]]</f>
        <v>Regnier M, Auxenfans C, Maucort-Boulch D, Marty AS, Damour O, Burillon C, Kocaba V., Eye bank prepared versus surgeon cut endothelial graft tissue for Descemet membrane endothelial keratoplasty: An observational study. Medicine (Baltimore). 2017</v>
      </c>
    </row>
    <row r="2949" spans="1:29" x14ac:dyDescent="0.3">
      <c r="A2949">
        <v>6984</v>
      </c>
      <c r="B2949" t="s">
        <v>9844</v>
      </c>
      <c r="C2949" t="s">
        <v>20047</v>
      </c>
      <c r="D2949" t="s">
        <v>30278</v>
      </c>
      <c r="E2949" t="s">
        <v>2460</v>
      </c>
      <c r="F2949" s="10"/>
      <c r="G2949">
        <v>2017</v>
      </c>
      <c r="J2949">
        <v>0.26526891252548135</v>
      </c>
      <c r="L2949" t="s">
        <v>41342</v>
      </c>
      <c r="M2949">
        <v>28139151</v>
      </c>
      <c r="Q2949" s="10"/>
      <c r="R2949" s="11">
        <f t="shared" si="92"/>
        <v>0</v>
      </c>
      <c r="U2949" s="11">
        <f t="shared" si="93"/>
        <v>0</v>
      </c>
      <c r="Y2949" s="11">
        <f>IF(SUM(Tableau1[[#This Row],[Other access]:[Sci-hub access]])&gt;=1,1,0)</f>
        <v>0</v>
      </c>
      <c r="Z2949" s="12">
        <f>IF(OR(Tableau1[[#This Row],[Access R1 + S1+ T1 ]]&gt;=1,Tableau1[[#This Row],[Access V1 +W1 + X1]]&gt;=1),1,0)</f>
        <v>0</v>
      </c>
      <c r="AB2949" s="10" t="str">
        <f>Tableau1[[#This Row],[DOI]]</f>
        <v>doi: 10.1080/09286586.2016.1259422</v>
      </c>
      <c r="AC2949" s="13" t="str">
        <f>Tableau1[[#This Row],[Authors]]&amp;", "&amp;Tableau1[[#This Row],[Title]]&amp;" "&amp;Tableau1[[#This Row],[Journal]]&amp;". "&amp;Tableau1[[#This Row],[Year]]</f>
        <v>McGuinness MB, Karahalios A, Finger RP, Guymer RH, Simpson JA., Age-Related Macular Degeneration and Mortality: A Systematic Review and Meta-Analysis. Ophthalmic Epidemiol. 2017</v>
      </c>
    </row>
    <row r="2950" spans="1:29" ht="28.8" x14ac:dyDescent="0.3">
      <c r="A2950">
        <v>10466</v>
      </c>
      <c r="B2950" t="s">
        <v>2243</v>
      </c>
      <c r="C2950" t="s">
        <v>2244</v>
      </c>
      <c r="D2950" t="s">
        <v>2245</v>
      </c>
      <c r="E2950" t="s">
        <v>2577</v>
      </c>
      <c r="F2950" s="10"/>
      <c r="G2950">
        <v>2017</v>
      </c>
      <c r="J2950">
        <v>0.265279868216451</v>
      </c>
      <c r="L2950" t="s">
        <v>44716</v>
      </c>
      <c r="M2950">
        <v>27271920</v>
      </c>
      <c r="Q2950" s="10"/>
      <c r="R2950" s="11">
        <f t="shared" si="92"/>
        <v>0</v>
      </c>
      <c r="U2950" s="11">
        <f t="shared" si="93"/>
        <v>0</v>
      </c>
      <c r="Y2950" s="11">
        <f>IF(SUM(Tableau1[[#This Row],[Other access]:[Sci-hub access]])&gt;=1,1,0)</f>
        <v>0</v>
      </c>
      <c r="Z2950" s="12">
        <f>IF(OR(Tableau1[[#This Row],[Access R1 + S1+ T1 ]]&gt;=1,Tableau1[[#This Row],[Access V1 +W1 + X1]]&gt;=1),1,0)</f>
        <v>0</v>
      </c>
      <c r="AB2950" s="10" t="str">
        <f>Tableau1[[#This Row],[DOI]]</f>
        <v>doi: 10.1007/s00330-016-4438-8</v>
      </c>
      <c r="AC2950" s="13" t="str">
        <f>Tableau1[[#This Row],[Authors]]&amp;", "&amp;Tableau1[[#This Row],[Title]]&amp;" "&amp;Tableau1[[#This Row],[Journal]]&amp;". "&amp;Tableau1[[#This Row],[Year]]</f>
        <v>Lecler A, Boucenna M, Lafitte F, Koskas P, Nau E, Jacomet PV, Galatoire O, Morax S, Putterman M, Mann F, Héran F, Sadik JC, Picard H, Bergès O., Usefulness of colour Doppler flow imaging in the management of lacrimal gland lesions. Eur Radiol. 2017</v>
      </c>
    </row>
    <row r="2951" spans="1:29" x14ac:dyDescent="0.3">
      <c r="A2951">
        <v>5180</v>
      </c>
      <c r="B2951" t="s">
        <v>8252</v>
      </c>
      <c r="C2951" t="s">
        <v>18477</v>
      </c>
      <c r="D2951" t="s">
        <v>28682</v>
      </c>
      <c r="E2951" t="s">
        <v>2490</v>
      </c>
      <c r="F2951" s="10"/>
      <c r="G2951">
        <v>2017</v>
      </c>
      <c r="J2951">
        <v>0.26530401759528865</v>
      </c>
      <c r="L2951" t="s">
        <v>39584</v>
      </c>
      <c r="M2951">
        <v>28365241</v>
      </c>
      <c r="Q2951" s="10"/>
      <c r="R2951" s="11">
        <f t="shared" si="92"/>
        <v>0</v>
      </c>
      <c r="U2951" s="11">
        <f t="shared" si="93"/>
        <v>0</v>
      </c>
      <c r="Y2951" s="11">
        <f>IF(SUM(Tableau1[[#This Row],[Other access]:[Sci-hub access]])&gt;=1,1,0)</f>
        <v>0</v>
      </c>
      <c r="Z2951" s="12">
        <f>IF(OR(Tableau1[[#This Row],[Access R1 + S1+ T1 ]]&gt;=1,Tableau1[[#This Row],[Access V1 +W1 + X1]]&gt;=1),1,0)</f>
        <v>0</v>
      </c>
      <c r="AB2951" s="10" t="str">
        <f>Tableau1[[#This Row],[DOI]]</f>
        <v>doi: 10.1016/j.ajo.2017.03.027</v>
      </c>
      <c r="AC2951" s="13" t="str">
        <f>Tableau1[[#This Row],[Authors]]&amp;", "&amp;Tableau1[[#This Row],[Title]]&amp;" "&amp;Tableau1[[#This Row],[Journal]]&amp;". "&amp;Tableau1[[#This Row],[Year]]</f>
        <v>Seibel I, Riechardt AI, Heufelder J, Cordini D, Joussen AM., Adjuvant Ab Interno Tumor Treatment After Proton Beam Irradiation. Am J Ophthalmol. 2017</v>
      </c>
    </row>
    <row r="2952" spans="1:29" x14ac:dyDescent="0.3">
      <c r="A2952">
        <v>6320</v>
      </c>
      <c r="B2952" t="s">
        <v>9273</v>
      </c>
      <c r="C2952" t="s">
        <v>19484</v>
      </c>
      <c r="D2952" t="s">
        <v>29704</v>
      </c>
      <c r="E2952" t="s">
        <v>2567</v>
      </c>
      <c r="F2952" s="10"/>
      <c r="G2952">
        <v>2017</v>
      </c>
      <c r="J2952">
        <v>0.26533622821594727</v>
      </c>
      <c r="L2952" t="s">
        <v>40689</v>
      </c>
      <c r="M2952">
        <v>28228436</v>
      </c>
      <c r="Q2952" s="10"/>
      <c r="R2952" s="11">
        <f t="shared" si="92"/>
        <v>0</v>
      </c>
      <c r="U2952" s="11">
        <f t="shared" si="93"/>
        <v>0</v>
      </c>
      <c r="Y2952" s="11">
        <f>IF(SUM(Tableau1[[#This Row],[Other access]:[Sci-hub access]])&gt;=1,1,0)</f>
        <v>0</v>
      </c>
      <c r="Z2952" s="12">
        <f>IF(OR(Tableau1[[#This Row],[Access R1 + S1+ T1 ]]&gt;=1,Tableau1[[#This Row],[Access V1 +W1 + X1]]&gt;=1),1,0)</f>
        <v>0</v>
      </c>
      <c r="AB2952" s="10" t="str">
        <f>Tableau1[[#This Row],[DOI]]</f>
        <v>doi: 10.1136/bcr-2016-218908</v>
      </c>
      <c r="AC2952" s="13" t="str">
        <f>Tableau1[[#This Row],[Authors]]&amp;", "&amp;Tableau1[[#This Row],[Title]]&amp;" "&amp;Tableau1[[#This Row],[Journal]]&amp;". "&amp;Tableau1[[#This Row],[Year]]</f>
        <v>Gaur N, Singh P, Chawla R, Takkar B., Triamcinolone emboli leading to central retinal artery occlusion: a multimodal imaging study. BMJ Case Rep. 2017</v>
      </c>
    </row>
    <row r="2953" spans="1:29" x14ac:dyDescent="0.3">
      <c r="A2953">
        <v>491</v>
      </c>
      <c r="B2953" t="s">
        <v>3754</v>
      </c>
      <c r="C2953" t="s">
        <v>14012</v>
      </c>
      <c r="D2953" t="s">
        <v>24174</v>
      </c>
      <c r="E2953" t="s">
        <v>2464</v>
      </c>
      <c r="F2953" s="10"/>
      <c r="G2953">
        <v>2018</v>
      </c>
      <c r="J2953">
        <v>0.26534369644280054</v>
      </c>
      <c r="L2953" t="s">
        <v>34995</v>
      </c>
      <c r="M2953">
        <v>29206653</v>
      </c>
      <c r="Q2953" s="10"/>
      <c r="R2953" s="11">
        <f t="shared" si="92"/>
        <v>0</v>
      </c>
      <c r="U2953" s="11">
        <f t="shared" si="93"/>
        <v>0</v>
      </c>
      <c r="Y2953" s="11">
        <f>IF(SUM(Tableau1[[#This Row],[Other access]:[Sci-hub access]])&gt;=1,1,0)</f>
        <v>0</v>
      </c>
      <c r="Z2953" s="12">
        <f>IF(OR(Tableau1[[#This Row],[Access R1 + S1+ T1 ]]&gt;=1,Tableau1[[#This Row],[Access V1 +W1 + X1]]&gt;=1),1,0)</f>
        <v>0</v>
      </c>
      <c r="AB2953" s="10" t="str">
        <f>Tableau1[[#This Row],[DOI]]</f>
        <v>doi: 10.1097/ICU.0000000000000459</v>
      </c>
      <c r="AC2953" s="13" t="str">
        <f>Tableau1[[#This Row],[Authors]]&amp;", "&amp;Tableau1[[#This Row],[Title]]&amp;" "&amp;Tableau1[[#This Row],[Journal]]&amp;". "&amp;Tableau1[[#This Row],[Year]]</f>
        <v>Kang JM, Lin S., Ginkgo biloba and its potential role in glaucoma. Curr Opin Ophthalmol. 2018</v>
      </c>
    </row>
    <row r="2954" spans="1:29" x14ac:dyDescent="0.3">
      <c r="A2954">
        <v>1330</v>
      </c>
      <c r="B2954" t="s">
        <v>4590</v>
      </c>
      <c r="C2954" t="s">
        <v>14842</v>
      </c>
      <c r="D2954" t="s">
        <v>25011</v>
      </c>
      <c r="E2954" t="s">
        <v>2443</v>
      </c>
      <c r="F2954" s="10"/>
      <c r="G2954">
        <v>2017</v>
      </c>
      <c r="J2954">
        <v>0.26538452379166677</v>
      </c>
      <c r="L2954" t="s">
        <v>35813</v>
      </c>
      <c r="M2954">
        <v>28973325</v>
      </c>
      <c r="Q2954" s="10"/>
      <c r="R2954" s="11">
        <f t="shared" si="92"/>
        <v>0</v>
      </c>
      <c r="U2954" s="11">
        <f t="shared" si="93"/>
        <v>0</v>
      </c>
      <c r="Y2954" s="11">
        <f>IF(SUM(Tableau1[[#This Row],[Other access]:[Sci-hub access]])&gt;=1,1,0)</f>
        <v>0</v>
      </c>
      <c r="Z2954" s="12">
        <f>IF(OR(Tableau1[[#This Row],[Access R1 + S1+ T1 ]]&gt;=1,Tableau1[[#This Row],[Access V1 +W1 + X1]]&gt;=1),1,0)</f>
        <v>0</v>
      </c>
      <c r="AB2954" s="10" t="str">
        <f>Tableau1[[#This Row],[DOI]]</f>
        <v>doi: 10.1167/iovs.17-22360</v>
      </c>
      <c r="AC2954" s="13" t="str">
        <f>Tableau1[[#This Row],[Authors]]&amp;", "&amp;Tableau1[[#This Row],[Title]]&amp;" "&amp;Tableau1[[#This Row],[Journal]]&amp;". "&amp;Tableau1[[#This Row],[Year]]</f>
        <v>Borrelli E, Uji A, Sarraf D, Sadda SR., Alterations in the Choriocapillaris in Intermediate Age-Related Macular Degeneration. Invest Ophthalmol Vis Sci. 2017</v>
      </c>
    </row>
    <row r="2955" spans="1:29" x14ac:dyDescent="0.3">
      <c r="A2955">
        <v>5560</v>
      </c>
      <c r="B2955" t="s">
        <v>8600</v>
      </c>
      <c r="C2955" t="s">
        <v>18822</v>
      </c>
      <c r="D2955" t="s">
        <v>29030</v>
      </c>
      <c r="E2955" t="s">
        <v>2551</v>
      </c>
      <c r="F2955" s="10"/>
      <c r="G2955">
        <v>2017</v>
      </c>
      <c r="J2955">
        <v>0.2654437743157736</v>
      </c>
      <c r="L2955" t="s">
        <v>39947</v>
      </c>
      <c r="M2955">
        <v>28319878</v>
      </c>
      <c r="Q2955" s="10"/>
      <c r="R2955" s="11">
        <f t="shared" si="92"/>
        <v>0</v>
      </c>
      <c r="U2955" s="11">
        <f t="shared" si="93"/>
        <v>0</v>
      </c>
      <c r="Y2955" s="11">
        <f>IF(SUM(Tableau1[[#This Row],[Other access]:[Sci-hub access]])&gt;=1,1,0)</f>
        <v>0</v>
      </c>
      <c r="Z2955" s="12">
        <f>IF(OR(Tableau1[[#This Row],[Access R1 + S1+ T1 ]]&gt;=1,Tableau1[[#This Row],[Access V1 +W1 + X1]]&gt;=1),1,0)</f>
        <v>0</v>
      </c>
      <c r="AB2955" s="10" t="str">
        <f>Tableau1[[#This Row],[DOI]]</f>
        <v>doi: 10.1016/j.clinph.2017.02.009</v>
      </c>
      <c r="AC2955" s="13" t="str">
        <f>Tableau1[[#This Row],[Authors]]&amp;", "&amp;Tableau1[[#This Row],[Title]]&amp;" "&amp;Tableau1[[#This Row],[Journal]]&amp;". "&amp;Tableau1[[#This Row],[Year]]</f>
        <v>Tipura E, Pegna AJ, de Gelder B, Renaud O., Visual stimuli modulate frontal oscillatory rhythms in a cortically blind patient: Evidence for top-down visual processing. Clin Neurophysiol. 2017</v>
      </c>
    </row>
    <row r="2956" spans="1:29" ht="28.8" x14ac:dyDescent="0.3">
      <c r="A2956">
        <v>10583</v>
      </c>
      <c r="B2956" t="s">
        <v>13061</v>
      </c>
      <c r="C2956" t="s">
        <v>23226</v>
      </c>
      <c r="D2956" t="s">
        <v>33514</v>
      </c>
      <c r="E2956" t="s">
        <v>2438</v>
      </c>
      <c r="F2956" s="10"/>
      <c r="G2956">
        <v>2017</v>
      </c>
      <c r="J2956">
        <v>0.26546760073127806</v>
      </c>
      <c r="L2956" t="s">
        <v>44832</v>
      </c>
      <c r="M2956">
        <v>27190128</v>
      </c>
      <c r="Q2956" s="10"/>
      <c r="R2956" s="11">
        <f t="shared" si="92"/>
        <v>0</v>
      </c>
      <c r="U2956" s="11">
        <f t="shared" si="93"/>
        <v>0</v>
      </c>
      <c r="Y2956" s="11">
        <f>IF(SUM(Tableau1[[#This Row],[Other access]:[Sci-hub access]])&gt;=1,1,0)</f>
        <v>0</v>
      </c>
      <c r="Z2956" s="12">
        <f>IF(OR(Tableau1[[#This Row],[Access R1 + S1+ T1 ]]&gt;=1,Tableau1[[#This Row],[Access V1 +W1 + X1]]&gt;=1),1,0)</f>
        <v>0</v>
      </c>
      <c r="AB2956" s="10" t="str">
        <f>Tableau1[[#This Row],[DOI]]</f>
        <v>doi: 10.1136/bjophthalmol-2016-308548</v>
      </c>
      <c r="AC2956" s="13" t="str">
        <f>Tableau1[[#This Row],[Authors]]&amp;", "&amp;Tableau1[[#This Row],[Title]]&amp;" "&amp;Tableau1[[#This Row],[Journal]]&amp;". "&amp;Tableau1[[#This Row],[Year]]</f>
        <v>Corvi F, Souied EH, Capuano V, Costanzo E, Benatti L, Querques L, Bandello F, Querques G., Choroidal structure in eyes with drusen and reticular pseudodrusen determined by binarisation of optical coherence tomographic images. Br J Ophthalmol. 2017</v>
      </c>
    </row>
    <row r="2957" spans="1:29" x14ac:dyDescent="0.3">
      <c r="A2957">
        <v>2278</v>
      </c>
      <c r="B2957" t="s">
        <v>5509</v>
      </c>
      <c r="C2957" t="s">
        <v>15754</v>
      </c>
      <c r="D2957" t="s">
        <v>25931</v>
      </c>
      <c r="E2957" t="s">
        <v>2468</v>
      </c>
      <c r="F2957" s="10"/>
      <c r="G2957">
        <v>2017</v>
      </c>
      <c r="J2957">
        <v>0.26558310954615827</v>
      </c>
      <c r="L2957" t="s">
        <v>36745</v>
      </c>
      <c r="M2957">
        <v>28777223</v>
      </c>
      <c r="Q2957" s="10"/>
      <c r="R2957" s="11">
        <f t="shared" si="92"/>
        <v>0</v>
      </c>
      <c r="U2957" s="11">
        <f t="shared" si="93"/>
        <v>0</v>
      </c>
      <c r="Y2957" s="11">
        <f>IF(SUM(Tableau1[[#This Row],[Other access]:[Sci-hub access]])&gt;=1,1,0)</f>
        <v>0</v>
      </c>
      <c r="Z2957" s="12">
        <f>IF(OR(Tableau1[[#This Row],[Access R1 + S1+ T1 ]]&gt;=1,Tableau1[[#This Row],[Access V1 +W1 + X1]]&gt;=1),1,0)</f>
        <v>0</v>
      </c>
      <c r="AB2957" s="10" t="str">
        <f>Tableau1[[#This Row],[DOI]]</f>
        <v>doi: 10.1097/IJG.0000000000000744</v>
      </c>
      <c r="AC2957" s="13" t="str">
        <f>Tableau1[[#This Row],[Authors]]&amp;", "&amp;Tableau1[[#This Row],[Title]]&amp;" "&amp;Tableau1[[#This Row],[Journal]]&amp;". "&amp;Tableau1[[#This Row],[Year]]</f>
        <v>Babic K, Siguan-Bell C, Hee M, Lin SC., Ocular Gossypiboma: Ultrasound B-Scan Assessment of Retained Surgical Sponge After Ahmed Valve Surgery: A Case Report. J Glaucoma. 2017</v>
      </c>
    </row>
    <row r="2958" spans="1:29" x14ac:dyDescent="0.3">
      <c r="A2958">
        <v>1254</v>
      </c>
      <c r="B2958" t="s">
        <v>4516</v>
      </c>
      <c r="C2958" t="s">
        <v>14769</v>
      </c>
      <c r="D2958" t="s">
        <v>24937</v>
      </c>
      <c r="E2958" t="s">
        <v>2445</v>
      </c>
      <c r="F2958" s="10"/>
      <c r="G2958">
        <v>2017</v>
      </c>
      <c r="J2958">
        <v>0.26589403108438248</v>
      </c>
      <c r="L2958" t="s">
        <v>35741</v>
      </c>
      <c r="M2958">
        <v>28984741</v>
      </c>
      <c r="Q2958" s="10"/>
      <c r="R2958" s="11">
        <f t="shared" si="92"/>
        <v>0</v>
      </c>
      <c r="U2958" s="11">
        <f t="shared" si="93"/>
        <v>0</v>
      </c>
      <c r="Y2958" s="11">
        <f>IF(SUM(Tableau1[[#This Row],[Other access]:[Sci-hub access]])&gt;=1,1,0)</f>
        <v>0</v>
      </c>
      <c r="Z2958" s="12">
        <f>IF(OR(Tableau1[[#This Row],[Access R1 + S1+ T1 ]]&gt;=1,Tableau1[[#This Row],[Access V1 +W1 + X1]]&gt;=1),1,0)</f>
        <v>0</v>
      </c>
      <c r="AB2958" s="10" t="str">
        <f>Tableau1[[#This Row],[DOI]]</f>
        <v>doi: 10.1097/IAE.0000000000001880</v>
      </c>
      <c r="AC2958" s="13" t="str">
        <f>Tableau1[[#This Row],[Authors]]&amp;", "&amp;Tableau1[[#This Row],[Title]]&amp;" "&amp;Tableau1[[#This Row],[Journal]]&amp;". "&amp;Tableau1[[#This Row],[Year]]</f>
        <v>Murakawa S, Hasegawa T, Koizumi H, Maruko I, Iida T., Foveal Retinal Neovascularization in Proliferative Diabetic Retinopathy: Assessment by Optical Coherence Tomography Angiography. Retina. 2017</v>
      </c>
    </row>
    <row r="2959" spans="1:29" x14ac:dyDescent="0.3">
      <c r="A2959">
        <v>3135</v>
      </c>
      <c r="B2959" t="s">
        <v>6324</v>
      </c>
      <c r="C2959" t="s">
        <v>16567</v>
      </c>
      <c r="D2959" t="s">
        <v>26748</v>
      </c>
      <c r="E2959" t="s">
        <v>2529</v>
      </c>
      <c r="F2959" s="10"/>
      <c r="G2959">
        <v>2017</v>
      </c>
      <c r="J2959">
        <v>0.26592734340451119</v>
      </c>
      <c r="L2959" t="s">
        <v>37589</v>
      </c>
      <c r="M2959">
        <v>28632409</v>
      </c>
      <c r="Q2959" s="10"/>
      <c r="R2959" s="11">
        <f t="shared" si="92"/>
        <v>0</v>
      </c>
      <c r="U2959" s="11">
        <f t="shared" si="93"/>
        <v>0</v>
      </c>
      <c r="Y2959" s="11">
        <f>IF(SUM(Tableau1[[#This Row],[Other access]:[Sci-hub access]])&gt;=1,1,0)</f>
        <v>0</v>
      </c>
      <c r="Z2959" s="12">
        <f>IF(OR(Tableau1[[#This Row],[Access R1 + S1+ T1 ]]&gt;=1,Tableau1[[#This Row],[Access V1 +W1 + X1]]&gt;=1),1,0)</f>
        <v>0</v>
      </c>
      <c r="AB2959" s="10" t="str">
        <f>Tableau1[[#This Row],[DOI]]</f>
        <v>doi: 10.1080/02713683.2017.1315142</v>
      </c>
      <c r="AC2959" s="13" t="str">
        <f>Tableau1[[#This Row],[Authors]]&amp;", "&amp;Tableau1[[#This Row],[Title]]&amp;" "&amp;Tableau1[[#This Row],[Journal]]&amp;". "&amp;Tableau1[[#This Row],[Year]]</f>
        <v>Yu P, Zhou W, Liu L, Tang YB, Song Y, Lu JJ, Hou LN, Chen HZ, Cui YY., L-Satropane Prevents Retinal Neuron Damage by Attenuating Cell Apoptosis and Aβ Production via Activation of M1 Muscarinic Acetylcholine Receptor. Curr Eye Res. 2017</v>
      </c>
    </row>
    <row r="2960" spans="1:29" x14ac:dyDescent="0.3">
      <c r="A2960">
        <v>1006</v>
      </c>
      <c r="B2960" t="s">
        <v>4268</v>
      </c>
      <c r="C2960" t="s">
        <v>14522</v>
      </c>
      <c r="D2960" t="s">
        <v>24689</v>
      </c>
      <c r="E2960" t="s">
        <v>2462</v>
      </c>
      <c r="F2960" s="10"/>
      <c r="G2960">
        <v>2017</v>
      </c>
      <c r="J2960">
        <v>0.26597613025014843</v>
      </c>
      <c r="L2960" t="s">
        <v>35494</v>
      </c>
      <c r="M2960">
        <v>29047345</v>
      </c>
      <c r="Q2960" s="10"/>
      <c r="R2960" s="11">
        <f t="shared" si="92"/>
        <v>0</v>
      </c>
      <c r="U2960" s="11">
        <f t="shared" si="93"/>
        <v>0</v>
      </c>
      <c r="Y2960" s="11">
        <f>IF(SUM(Tableau1[[#This Row],[Other access]:[Sci-hub access]])&gt;=1,1,0)</f>
        <v>0</v>
      </c>
      <c r="Z2960" s="12">
        <f>IF(OR(Tableau1[[#This Row],[Access R1 + S1+ T1 ]]&gt;=1,Tableau1[[#This Row],[Access V1 +W1 + X1]]&gt;=1),1,0)</f>
        <v>0</v>
      </c>
      <c r="AB2960" s="10" t="str">
        <f>Tableau1[[#This Row],[DOI]]</f>
        <v>doi: 10.1186/s12886-017-0583-3</v>
      </c>
      <c r="AC2960" s="13" t="str">
        <f>Tableau1[[#This Row],[Authors]]&amp;", "&amp;Tableau1[[#This Row],[Title]]&amp;" "&amp;Tableau1[[#This Row],[Journal]]&amp;". "&amp;Tableau1[[#This Row],[Year]]</f>
        <v>Mashima Y, Kigasawa K, Shinoda K, Wakakura M, Oguchi Y., Visual prognosis better in eyes with less severe reduction of visual acuity one year after onset of Leber hereditary optic neuropathy caused by the 11,778 mutation. BMC Ophthalmol. 2017</v>
      </c>
    </row>
    <row r="2961" spans="1:29" ht="28.8" x14ac:dyDescent="0.3">
      <c r="A2961">
        <v>4704</v>
      </c>
      <c r="B2961" t="s">
        <v>7817</v>
      </c>
      <c r="C2961" t="s">
        <v>18049</v>
      </c>
      <c r="D2961" t="s">
        <v>28247</v>
      </c>
      <c r="E2961" t="s">
        <v>2443</v>
      </c>
      <c r="F2961" s="10"/>
      <c r="G2961">
        <v>2017</v>
      </c>
      <c r="J2961">
        <v>0.26608128549960564</v>
      </c>
      <c r="L2961" t="s">
        <v>39120</v>
      </c>
      <c r="M2961">
        <v>28418495</v>
      </c>
      <c r="Q2961" s="10"/>
      <c r="R2961" s="11">
        <f t="shared" si="92"/>
        <v>0</v>
      </c>
      <c r="U2961" s="11">
        <f t="shared" si="93"/>
        <v>0</v>
      </c>
      <c r="Y2961" s="11">
        <f>IF(SUM(Tableau1[[#This Row],[Other access]:[Sci-hub access]])&gt;=1,1,0)</f>
        <v>0</v>
      </c>
      <c r="Z2961" s="12">
        <f>IF(OR(Tableau1[[#This Row],[Access R1 + S1+ T1 ]]&gt;=1,Tableau1[[#This Row],[Access V1 +W1 + X1]]&gt;=1),1,0)</f>
        <v>0</v>
      </c>
      <c r="AB2961" s="10" t="str">
        <f>Tableau1[[#This Row],[DOI]]</f>
        <v>doi: 10.1167/iovs.17-21469</v>
      </c>
      <c r="AC2961" s="13" t="str">
        <f>Tableau1[[#This Row],[Authors]]&amp;", "&amp;Tableau1[[#This Row],[Title]]&amp;" "&amp;Tableau1[[#This Row],[Journal]]&amp;". "&amp;Tableau1[[#This Row],[Year]]</f>
        <v>Chen J, Wang Q, Cabrera PE, Zhong Z, Sun W, Jiao X, Chen Y, Govindarajan G, Naeem MA, Khan SN, Ali MH, Assir MZ, Rahman FU, Qazi ZA, Riazuddin S, Akram J, Riazuddin SA, Hejtmancik JF., Molecular Genetic Analysis of Pakistani Families With Autosomal Recessive Congenital Cataracts by Homozygosity Screening. Invest Ophthalmol Vis Sci. 2017</v>
      </c>
    </row>
    <row r="2962" spans="1:29" x14ac:dyDescent="0.3">
      <c r="A2962">
        <v>8544</v>
      </c>
      <c r="B2962" t="s">
        <v>11213</v>
      </c>
      <c r="C2962" t="s">
        <v>21397</v>
      </c>
      <c r="D2962" t="s">
        <v>31652</v>
      </c>
      <c r="E2962" t="s">
        <v>2445</v>
      </c>
      <c r="F2962" s="10"/>
      <c r="G2962">
        <v>2017</v>
      </c>
      <c r="J2962">
        <v>0.26611770596054118</v>
      </c>
      <c r="L2962" t="s">
        <v>42880</v>
      </c>
      <c r="M2962">
        <v>27893621</v>
      </c>
      <c r="Q2962" s="10"/>
      <c r="R2962" s="11">
        <f t="shared" si="92"/>
        <v>0</v>
      </c>
      <c r="U2962" s="11">
        <f t="shared" si="93"/>
        <v>0</v>
      </c>
      <c r="Y2962" s="11">
        <f>IF(SUM(Tableau1[[#This Row],[Other access]:[Sci-hub access]])&gt;=1,1,0)</f>
        <v>0</v>
      </c>
      <c r="Z2962" s="12">
        <f>IF(OR(Tableau1[[#This Row],[Access R1 + S1+ T1 ]]&gt;=1,Tableau1[[#This Row],[Access V1 +W1 + X1]]&gt;=1),1,0)</f>
        <v>0</v>
      </c>
      <c r="AB2962" s="10" t="str">
        <f>Tableau1[[#This Row],[DOI]]</f>
        <v>doi: 10.1097/IAE.0000000000001402</v>
      </c>
      <c r="AC2962" s="13" t="str">
        <f>Tableau1[[#This Row],[Authors]]&amp;", "&amp;Tableau1[[#This Row],[Title]]&amp;" "&amp;Tableau1[[#This Row],[Journal]]&amp;". "&amp;Tableau1[[#This Row],[Year]]</f>
        <v>Tan ACS, Yzer S, Freund KB, Dansingani KK, Phasukkijwatana N, Sarraf D., CHOROIDAL CHANGES ASSOCIATED WITH SEROUS MACULAR DETACHMENT IN EYES WITH STAPHYLOMA, DOME-SHAPED MACULA OR TILTED DISK SYNDROME. Retina. 2017</v>
      </c>
    </row>
    <row r="2963" spans="1:29" x14ac:dyDescent="0.3">
      <c r="A2963">
        <v>10326</v>
      </c>
      <c r="B2963" t="s">
        <v>12825</v>
      </c>
      <c r="C2963" t="s">
        <v>22992</v>
      </c>
      <c r="D2963" t="s">
        <v>33278</v>
      </c>
      <c r="E2963" t="s">
        <v>2471</v>
      </c>
      <c r="F2963" s="10"/>
      <c r="G2963">
        <v>2017</v>
      </c>
      <c r="J2963">
        <v>0.26627434095417002</v>
      </c>
      <c r="L2963" t="s">
        <v>44577</v>
      </c>
      <c r="M2963">
        <v>27377068</v>
      </c>
      <c r="Q2963" s="10"/>
      <c r="R2963" s="11">
        <f t="shared" si="92"/>
        <v>0</v>
      </c>
      <c r="U2963" s="11">
        <f t="shared" si="93"/>
        <v>0</v>
      </c>
      <c r="Y2963" s="11">
        <f>IF(SUM(Tableau1[[#This Row],[Other access]:[Sci-hub access]])&gt;=1,1,0)</f>
        <v>0</v>
      </c>
      <c r="Z2963" s="12">
        <f>IF(OR(Tableau1[[#This Row],[Access R1 + S1+ T1 ]]&gt;=1,Tableau1[[#This Row],[Access V1 +W1 + X1]]&gt;=1),1,0)</f>
        <v>0</v>
      </c>
      <c r="AB2963" s="10" t="str">
        <f>Tableau1[[#This Row],[DOI]]</f>
        <v>doi: 10.1007/s10792-016-0283-7</v>
      </c>
      <c r="AC2963" s="13" t="str">
        <f>Tableau1[[#This Row],[Authors]]&amp;", "&amp;Tableau1[[#This Row],[Title]]&amp;" "&amp;Tableau1[[#This Row],[Journal]]&amp;". "&amp;Tableau1[[#This Row],[Year]]</f>
        <v>Mastropasqua L, Mattei PA, Toto L, Mastropasqua A, Vecchiarino L, Falconio G, Doronzo E., All laser cataract surgery compared to femtosecond laser phacoemulsification surgery: corneal trauma. Int Ophthalmol. 2017</v>
      </c>
    </row>
    <row r="2964" spans="1:29" x14ac:dyDescent="0.3">
      <c r="A2964">
        <v>10449</v>
      </c>
      <c r="B2964" t="s">
        <v>12936</v>
      </c>
      <c r="C2964" t="s">
        <v>23103</v>
      </c>
      <c r="D2964" t="s">
        <v>33389</v>
      </c>
      <c r="E2964" t="s">
        <v>2440</v>
      </c>
      <c r="F2964" s="10"/>
      <c r="G2964">
        <v>2017</v>
      </c>
      <c r="J2964">
        <v>0.26632929417194817</v>
      </c>
      <c r="L2964" t="s">
        <v>44699</v>
      </c>
      <c r="M2964">
        <v>27296073</v>
      </c>
      <c r="Q2964" s="10"/>
      <c r="R2964" s="11">
        <f t="shared" si="92"/>
        <v>0</v>
      </c>
      <c r="U2964" s="11">
        <f t="shared" si="93"/>
        <v>0</v>
      </c>
      <c r="Y2964" s="11">
        <f>IF(SUM(Tableau1[[#This Row],[Other access]:[Sci-hub access]])&gt;=1,1,0)</f>
        <v>0</v>
      </c>
      <c r="Z2964" s="12">
        <f>IF(OR(Tableau1[[#This Row],[Access R1 + S1+ T1 ]]&gt;=1,Tableau1[[#This Row],[Access V1 +W1 + X1]]&gt;=1),1,0)</f>
        <v>0</v>
      </c>
      <c r="AB2964" s="10" t="str">
        <f>Tableau1[[#This Row],[DOI]]</f>
        <v>doi: 10.1016/j.exer.2016.06.003</v>
      </c>
      <c r="AC2964" s="13" t="str">
        <f>Tableau1[[#This Row],[Authors]]&amp;", "&amp;Tableau1[[#This Row],[Title]]&amp;" "&amp;Tableau1[[#This Row],[Journal]]&amp;". "&amp;Tableau1[[#This Row],[Year]]</f>
        <v>Keller KE, Wirtz MK., Working your SOCS off: The role of ASB10 and protein degradation pathways in glaucoma. Exp Eye Res. 2017</v>
      </c>
    </row>
    <row r="2965" spans="1:29" x14ac:dyDescent="0.3">
      <c r="A2965">
        <v>4754</v>
      </c>
      <c r="B2965" t="s">
        <v>7860</v>
      </c>
      <c r="C2965" t="s">
        <v>18091</v>
      </c>
      <c r="D2965" t="s">
        <v>28290</v>
      </c>
      <c r="E2965" t="s">
        <v>2479</v>
      </c>
      <c r="F2965" s="10"/>
      <c r="G2965">
        <v>2017</v>
      </c>
      <c r="J2965">
        <v>0.26638516347951247</v>
      </c>
      <c r="L2965" t="s">
        <v>39169</v>
      </c>
      <c r="M2965">
        <v>28410360</v>
      </c>
      <c r="Q2965" s="10"/>
      <c r="R2965" s="11">
        <f t="shared" si="92"/>
        <v>0</v>
      </c>
      <c r="U2965" s="11">
        <f t="shared" si="93"/>
        <v>0</v>
      </c>
      <c r="Y2965" s="11">
        <f>IF(SUM(Tableau1[[#This Row],[Other access]:[Sci-hub access]])&gt;=1,1,0)</f>
        <v>0</v>
      </c>
      <c r="Z2965" s="12">
        <f>IF(OR(Tableau1[[#This Row],[Access R1 + S1+ T1 ]]&gt;=1,Tableau1[[#This Row],[Access V1 +W1 + X1]]&gt;=1),1,0)</f>
        <v>0</v>
      </c>
      <c r="AB2965" s="10" t="str">
        <f>Tableau1[[#This Row],[DOI]]</f>
        <v>doi: 10.1097/ICO.0000000000001208</v>
      </c>
      <c r="AC2965" s="13" t="str">
        <f>Tableau1[[#This Row],[Authors]]&amp;", "&amp;Tableau1[[#This Row],[Title]]&amp;" "&amp;Tableau1[[#This Row],[Journal]]&amp;". "&amp;Tableau1[[#This Row],[Year]]</f>
        <v>Amano S, Inoue K., Estimation of Prevalence of Meibomian Gland Dysfunction in Japan. Cornea. 2017</v>
      </c>
    </row>
    <row r="2966" spans="1:29" ht="28.8" x14ac:dyDescent="0.3">
      <c r="A2966">
        <v>2383</v>
      </c>
      <c r="B2966" t="s">
        <v>5609</v>
      </c>
      <c r="C2966" t="s">
        <v>15854</v>
      </c>
      <c r="D2966" t="s">
        <v>26031</v>
      </c>
      <c r="E2966" t="s">
        <v>2548</v>
      </c>
      <c r="F2966" s="10"/>
      <c r="G2966">
        <v>2017</v>
      </c>
      <c r="J2966">
        <v>0.26639917789649648</v>
      </c>
      <c r="L2966" t="s">
        <v>36848</v>
      </c>
      <c r="M2966">
        <v>28754802</v>
      </c>
      <c r="Q2966" s="10"/>
      <c r="R2966" s="11">
        <f t="shared" si="92"/>
        <v>0</v>
      </c>
      <c r="U2966" s="11">
        <f t="shared" si="93"/>
        <v>0</v>
      </c>
      <c r="Y2966" s="11">
        <f>IF(SUM(Tableau1[[#This Row],[Other access]:[Sci-hub access]])&gt;=1,1,0)</f>
        <v>0</v>
      </c>
      <c r="Z2966" s="12">
        <f>IF(OR(Tableau1[[#This Row],[Access R1 + S1+ T1 ]]&gt;=1,Tableau1[[#This Row],[Access V1 +W1 + X1]]&gt;=1),1,0)</f>
        <v>0</v>
      </c>
      <c r="AB2966" s="10" t="str">
        <f>Tableau1[[#This Row],[DOI]]</f>
        <v>doi: 10.1136/annrheumdis-2017-211250</v>
      </c>
      <c r="AC2966" s="13" t="str">
        <f>Tableau1[[#This Row],[Authors]]&amp;", "&amp;Tableau1[[#This Row],[Title]]&amp;" "&amp;Tableau1[[#This Row],[Journal]]&amp;". "&amp;Tableau1[[#This Row],[Year]]</f>
        <v>Mossel E, Delli K, van Nimwegen JF, Stel AJ, Kroese FGM, Spijkervet FKL, Vissink A, Arends S, Bootsma H; EULAR US-pSS Study Group.., Ultrasonography of major salivary glands compared with parotid and labial gland biopsy and classification criteria in patients with clinically suspected primary Sjögren's syndrome. Ann Rheum Dis. 2017</v>
      </c>
    </row>
    <row r="2967" spans="1:29" x14ac:dyDescent="0.3">
      <c r="A2967">
        <v>5396</v>
      </c>
      <c r="B2967" t="s">
        <v>8448</v>
      </c>
      <c r="C2967" t="s">
        <v>18671</v>
      </c>
      <c r="D2967" t="s">
        <v>28878</v>
      </c>
      <c r="E2967" t="s">
        <v>2451</v>
      </c>
      <c r="F2967" s="10"/>
      <c r="G2967">
        <v>2017</v>
      </c>
      <c r="J2967">
        <v>0.26659377793924477</v>
      </c>
      <c r="L2967" t="s">
        <v>39791</v>
      </c>
      <c r="M2967">
        <v>28339495</v>
      </c>
      <c r="Q2967" s="10"/>
      <c r="R2967" s="11">
        <f t="shared" si="92"/>
        <v>0</v>
      </c>
      <c r="U2967" s="11">
        <f t="shared" si="93"/>
        <v>0</v>
      </c>
      <c r="Y2967" s="11">
        <f>IF(SUM(Tableau1[[#This Row],[Other access]:[Sci-hub access]])&gt;=1,1,0)</f>
        <v>0</v>
      </c>
      <c r="Z2967" s="12">
        <f>IF(OR(Tableau1[[#This Row],[Access R1 + S1+ T1 ]]&gt;=1,Tableau1[[#This Row],[Access V1 +W1 + X1]]&gt;=1),1,0)</f>
        <v>0</v>
      </c>
      <c r="AB2967" s="10" t="str">
        <f>Tableau1[[#This Row],[DOI]]</f>
        <v>doi: 10.1371/journal.pone.0174585</v>
      </c>
      <c r="AC2967" s="13" t="str">
        <f>Tableau1[[#This Row],[Authors]]&amp;", "&amp;Tableau1[[#This Row],[Title]]&amp;" "&amp;Tableau1[[#This Row],[Journal]]&amp;". "&amp;Tableau1[[#This Row],[Year]]</f>
        <v>Chen JQ, Papp G, Póliska S, Szabó K, Tarr T, Bálint BL, Szodoray P, Zeher M., MicroRNA expression profiles identify disease-specific alterations in systemic lupus erythematosus and primary Sjögren's syndrome. PLoS One. 2017</v>
      </c>
    </row>
    <row r="2968" spans="1:29" ht="28.8" x14ac:dyDescent="0.3">
      <c r="A2968">
        <v>10276</v>
      </c>
      <c r="B2968" t="s">
        <v>12777</v>
      </c>
      <c r="C2968" t="s">
        <v>22944</v>
      </c>
      <c r="D2968" t="s">
        <v>33230</v>
      </c>
      <c r="E2968" t="s">
        <v>2469</v>
      </c>
      <c r="F2968" s="10"/>
      <c r="G2968">
        <v>2017</v>
      </c>
      <c r="J2968">
        <v>0.26697970841934748</v>
      </c>
      <c r="L2968" t="s">
        <v>44529</v>
      </c>
      <c r="M2968">
        <v>27404600</v>
      </c>
      <c r="Q2968" s="10"/>
      <c r="R2968" s="11">
        <f t="shared" si="92"/>
        <v>0</v>
      </c>
      <c r="U2968" s="11">
        <f t="shared" si="93"/>
        <v>0</v>
      </c>
      <c r="Y2968" s="11">
        <f>IF(SUM(Tableau1[[#This Row],[Other access]:[Sci-hub access]])&gt;=1,1,0)</f>
        <v>0</v>
      </c>
      <c r="Z2968" s="12">
        <f>IF(OR(Tableau1[[#This Row],[Access R1 + S1+ T1 ]]&gt;=1,Tableau1[[#This Row],[Access V1 +W1 + X1]]&gt;=1),1,0)</f>
        <v>0</v>
      </c>
      <c r="AB2968" s="10" t="str">
        <f>Tableau1[[#This Row],[DOI]]</f>
        <v>doi: 10.3109/08820538.2016.1170157</v>
      </c>
      <c r="AC2968" s="13" t="str">
        <f>Tableau1[[#This Row],[Authors]]&amp;", "&amp;Tableau1[[#This Row],[Title]]&amp;" "&amp;Tableau1[[#This Row],[Journal]]&amp;". "&amp;Tableau1[[#This Row],[Year]]</f>
        <v>Sezgin Akcay BI, Gunay BO, Kardes E, Unlu C, Ergin A., Evaluation of the Ganglion Cell Complex and Retinal Nerve Fiber Layer in Low, Moderate, and High Myopia: A Study by RTVue Spectral Domain Optical Coherence Tomography. Semin Ophthalmol. 2017</v>
      </c>
    </row>
    <row r="2969" spans="1:29" ht="28.8" x14ac:dyDescent="0.3">
      <c r="A2969">
        <v>4804</v>
      </c>
      <c r="B2969" t="s">
        <v>7908</v>
      </c>
      <c r="C2969" t="s">
        <v>18137</v>
      </c>
      <c r="D2969" t="s">
        <v>28338</v>
      </c>
      <c r="E2969" t="s">
        <v>2443</v>
      </c>
      <c r="F2969" s="10"/>
      <c r="G2969">
        <v>2017</v>
      </c>
      <c r="J2969">
        <v>0.26712920124211759</v>
      </c>
      <c r="L2969" t="s">
        <v>39217</v>
      </c>
      <c r="M2969">
        <v>28403437</v>
      </c>
      <c r="Q2969" s="10"/>
      <c r="R2969" s="11">
        <f t="shared" si="92"/>
        <v>0</v>
      </c>
      <c r="U2969" s="11">
        <f t="shared" si="93"/>
        <v>0</v>
      </c>
      <c r="Y2969" s="11">
        <f>IF(SUM(Tableau1[[#This Row],[Other access]:[Sci-hub access]])&gt;=1,1,0)</f>
        <v>0</v>
      </c>
      <c r="Z2969" s="12">
        <f>IF(OR(Tableau1[[#This Row],[Access R1 + S1+ T1 ]]&gt;=1,Tableau1[[#This Row],[Access V1 +W1 + X1]]&gt;=1),1,0)</f>
        <v>0</v>
      </c>
      <c r="AB2969" s="10" t="str">
        <f>Tableau1[[#This Row],[DOI]]</f>
        <v>doi: 10.1167/iovs.16-20413</v>
      </c>
      <c r="AC2969" s="13" t="str">
        <f>Tableau1[[#This Row],[Authors]]&amp;", "&amp;Tableau1[[#This Row],[Title]]&amp;" "&amp;Tableau1[[#This Row],[Journal]]&amp;". "&amp;Tableau1[[#This Row],[Year]]</f>
        <v>Aguirre GK, Butt OH, Datta R, Roman AJ, Sumaroka A, Schwartz SB, Cideciyan AV, Jacobson SG., Postretinal Structure and Function in Severe Congenital Photoreceptor Blindness Caused by Mutations in the GUCY2D Gene. Invest Ophthalmol Vis Sci. 2017</v>
      </c>
    </row>
    <row r="2970" spans="1:29" x14ac:dyDescent="0.3">
      <c r="A2970">
        <v>7769</v>
      </c>
      <c r="B2970" t="s">
        <v>10534</v>
      </c>
      <c r="C2970" t="s">
        <v>20730</v>
      </c>
      <c r="D2970" t="s">
        <v>30971</v>
      </c>
      <c r="E2970" t="s">
        <v>2438</v>
      </c>
      <c r="F2970" s="10"/>
      <c r="G2970">
        <v>2017</v>
      </c>
      <c r="J2970">
        <v>0.26714249494405551</v>
      </c>
      <c r="L2970" t="s">
        <v>42120</v>
      </c>
      <c r="M2970">
        <v>28057648</v>
      </c>
      <c r="Q2970" s="10"/>
      <c r="R2970" s="11">
        <f t="shared" si="92"/>
        <v>0</v>
      </c>
      <c r="U2970" s="11">
        <f t="shared" si="93"/>
        <v>0</v>
      </c>
      <c r="Y2970" s="11">
        <f>IF(SUM(Tableau1[[#This Row],[Other access]:[Sci-hub access]])&gt;=1,1,0)</f>
        <v>0</v>
      </c>
      <c r="Z2970" s="12">
        <f>IF(OR(Tableau1[[#This Row],[Access R1 + S1+ T1 ]]&gt;=1,Tableau1[[#This Row],[Access V1 +W1 + X1]]&gt;=1),1,0)</f>
        <v>0</v>
      </c>
      <c r="AB2970" s="10" t="str">
        <f>Tableau1[[#This Row],[DOI]]</f>
        <v>doi: 10.1136/bjophthalmol-2016-309856</v>
      </c>
      <c r="AC2970" s="13" t="str">
        <f>Tableau1[[#This Row],[Authors]]&amp;", "&amp;Tableau1[[#This Row],[Title]]&amp;" "&amp;Tableau1[[#This Row],[Journal]]&amp;". "&amp;Tableau1[[#This Row],[Year]]</f>
        <v>Chan YK, Lu Y, Czanner G, Wu J, Cheng HC, Hussain R, Sakamoto T, Shum HC, Wong D., In vitro experiment to elucidate the mechanism of the 'soft shell technique' for preventing subretinal migration of perfluoro-octane. Br J Ophthalmol. 2017</v>
      </c>
    </row>
    <row r="2971" spans="1:29" ht="28.8" x14ac:dyDescent="0.3">
      <c r="A2971">
        <v>3681</v>
      </c>
      <c r="B2971" t="s">
        <v>6852</v>
      </c>
      <c r="C2971" t="s">
        <v>17093</v>
      </c>
      <c r="D2971" t="s">
        <v>27276</v>
      </c>
      <c r="E2971" t="s">
        <v>2507</v>
      </c>
      <c r="F2971" s="10"/>
      <c r="G2971">
        <v>2017</v>
      </c>
      <c r="J2971">
        <v>0.26722527811476626</v>
      </c>
      <c r="L2971" t="s">
        <v>38125</v>
      </c>
      <c r="M2971">
        <v>28548706</v>
      </c>
      <c r="Q2971" s="10"/>
      <c r="R2971" s="11">
        <f t="shared" si="92"/>
        <v>0</v>
      </c>
      <c r="U2971" s="11">
        <f t="shared" si="93"/>
        <v>0</v>
      </c>
      <c r="Y2971" s="11">
        <f>IF(SUM(Tableau1[[#This Row],[Other access]:[Sci-hub access]])&gt;=1,1,0)</f>
        <v>0</v>
      </c>
      <c r="Z2971" s="12">
        <f>IF(OR(Tableau1[[#This Row],[Access R1 + S1+ T1 ]]&gt;=1,Tableau1[[#This Row],[Access V1 +W1 + X1]]&gt;=1),1,0)</f>
        <v>0</v>
      </c>
      <c r="AB2971" s="10" t="str">
        <f>Tableau1[[#This Row],[DOI]]</f>
        <v>doi: 10.1002/pbc.26540</v>
      </c>
      <c r="AC2971" s="13" t="str">
        <f>Tableau1[[#This Row],[Authors]]&amp;", "&amp;Tableau1[[#This Row],[Title]]&amp;" "&amp;Tableau1[[#This Row],[Journal]]&amp;". "&amp;Tableau1[[#This Row],[Year]]</f>
        <v>Ermoian RP, Breneman J, Walterhouse DO, Chi YY, Meza J, Anderson J, Hawkins DS, Hayes-Jordan AA, Parham DM, Yock TI, Donaldson SS, Wolden SL., 45 Gy is not sufficient radiotherapy dose for Group III orbital embryonal rhabdomyosarcoma after less than complete response to 12 weeks of ARST0331 chemotherapy: A report from the Soft Tissue Sarcoma Committee of the Children's Oncology Group. Pediatr Blood Cancer. 2017</v>
      </c>
    </row>
    <row r="2972" spans="1:29" ht="28.8" x14ac:dyDescent="0.3">
      <c r="A2972">
        <v>5556</v>
      </c>
      <c r="B2972" t="s">
        <v>641</v>
      </c>
      <c r="C2972" t="s">
        <v>642</v>
      </c>
      <c r="D2972" t="s">
        <v>643</v>
      </c>
      <c r="E2972" t="s">
        <v>2675</v>
      </c>
      <c r="F2972" s="10"/>
      <c r="G2972">
        <v>2017</v>
      </c>
      <c r="J2972">
        <v>0.26727920111038417</v>
      </c>
      <c r="L2972" t="s">
        <v>39943</v>
      </c>
      <c r="M2972">
        <v>28320481</v>
      </c>
      <c r="Q2972" s="10"/>
      <c r="R2972" s="11">
        <f t="shared" si="92"/>
        <v>0</v>
      </c>
      <c r="U2972" s="11">
        <f t="shared" si="93"/>
        <v>0</v>
      </c>
      <c r="Y2972" s="11">
        <f>IF(SUM(Tableau1[[#This Row],[Other access]:[Sci-hub access]])&gt;=1,1,0)</f>
        <v>0</v>
      </c>
      <c r="Z2972" s="12">
        <f>IF(OR(Tableau1[[#This Row],[Access R1 + S1+ T1 ]]&gt;=1,Tableau1[[#This Row],[Access V1 +W1 + X1]]&gt;=1),1,0)</f>
        <v>0</v>
      </c>
      <c r="AB2972" s="10" t="str">
        <f>Tableau1[[#This Row],[DOI]]</f>
        <v>doi: 10.1186/s13104-017-2448-5</v>
      </c>
      <c r="AC2972" s="13" t="str">
        <f>Tableau1[[#This Row],[Authors]]&amp;", "&amp;Tableau1[[#This Row],[Title]]&amp;" "&amp;Tableau1[[#This Row],[Journal]]&amp;". "&amp;Tableau1[[#This Row],[Year]]</f>
        <v>Makri OE, Tsapardoni FN, Plotas P, Ifantis N, Xanthopoulou PT, Georgakopoulos CD., Cystoid macular edema associated with preservative-free latanoprost after uncomplicated cataract surgery: case report and review of the literature. BMC Res Notes. 2017</v>
      </c>
    </row>
    <row r="2973" spans="1:29" x14ac:dyDescent="0.3">
      <c r="A2973">
        <v>906</v>
      </c>
      <c r="B2973" t="s">
        <v>4168</v>
      </c>
      <c r="C2973" t="s">
        <v>14422</v>
      </c>
      <c r="D2973" t="s">
        <v>24589</v>
      </c>
      <c r="E2973" t="s">
        <v>2509</v>
      </c>
      <c r="F2973" s="10"/>
      <c r="G2973">
        <v>2017</v>
      </c>
      <c r="J2973">
        <v>0.26739367499687383</v>
      </c>
      <c r="L2973" t="s">
        <v>35394</v>
      </c>
      <c r="M2973">
        <v>29069257</v>
      </c>
      <c r="Q2973" s="10"/>
      <c r="R2973" s="11">
        <f t="shared" si="92"/>
        <v>0</v>
      </c>
      <c r="U2973" s="11">
        <f t="shared" si="93"/>
        <v>0</v>
      </c>
      <c r="Y2973" s="11">
        <f>IF(SUM(Tableau1[[#This Row],[Other access]:[Sci-hub access]])&gt;=1,1,0)</f>
        <v>0</v>
      </c>
      <c r="Z2973" s="12">
        <f>IF(OR(Tableau1[[#This Row],[Access R1 + S1+ T1 ]]&gt;=1,Tableau1[[#This Row],[Access V1 +W1 + X1]]&gt;=1),1,0)</f>
        <v>0</v>
      </c>
      <c r="AB2973" s="10" t="str">
        <f>Tableau1[[#This Row],[DOI]]</f>
        <v>doi: 10.6061/clinics/2017(09)04</v>
      </c>
      <c r="AC2973" s="13" t="str">
        <f>Tableau1[[#This Row],[Authors]]&amp;", "&amp;Tableau1[[#This Row],[Title]]&amp;" "&amp;Tableau1[[#This Row],[Journal]]&amp;". "&amp;Tableau1[[#This Row],[Year]]</f>
        <v>Jorge PA, Koch CR, Jorge D, Kara-Junior N., Long-term efficiency of cataract surgery with hydrophilic acrylic Ioflex intraocular lens. Clinics (Sao Paulo). 2017</v>
      </c>
    </row>
    <row r="2974" spans="1:29" x14ac:dyDescent="0.3">
      <c r="A2974">
        <v>7889</v>
      </c>
      <c r="B2974" t="s">
        <v>10634</v>
      </c>
      <c r="C2974" t="s">
        <v>20831</v>
      </c>
      <c r="D2974" t="s">
        <v>31072</v>
      </c>
      <c r="E2974" t="s">
        <v>2758</v>
      </c>
      <c r="F2974" s="10"/>
      <c r="G2974">
        <v>2017</v>
      </c>
      <c r="J2974">
        <v>0.26739776381733105</v>
      </c>
      <c r="L2974" t="s">
        <v>42237</v>
      </c>
      <c r="M2974">
        <v>28033649</v>
      </c>
      <c r="Q2974" s="10"/>
      <c r="R2974" s="11">
        <f t="shared" si="92"/>
        <v>0</v>
      </c>
      <c r="U2974" s="11">
        <f t="shared" si="93"/>
        <v>0</v>
      </c>
      <c r="Y2974" s="11">
        <f>IF(SUM(Tableau1[[#This Row],[Other access]:[Sci-hub access]])&gt;=1,1,0)</f>
        <v>0</v>
      </c>
      <c r="Z2974" s="12">
        <f>IF(OR(Tableau1[[#This Row],[Access R1 + S1+ T1 ]]&gt;=1,Tableau1[[#This Row],[Access V1 +W1 + X1]]&gt;=1),1,0)</f>
        <v>0</v>
      </c>
      <c r="AB2974" s="10" t="str">
        <f>Tableau1[[#This Row],[DOI]]</f>
        <v>doi: 10.1111/cei.12919</v>
      </c>
      <c r="AC2974" s="13" t="str">
        <f>Tableau1[[#This Row],[Authors]]&amp;", "&amp;Tableau1[[#This Row],[Title]]&amp;" "&amp;Tableau1[[#This Row],[Journal]]&amp;". "&amp;Tableau1[[#This Row],[Year]]</f>
        <v>Contreras Ruiz L, Mir FA, Turpie B, Masli S., Thrombospondin-derived peptide attenuates Sjögren's syndrome-associated ocular surface inflammation in mice. Clin Exp Immunol. 2017</v>
      </c>
    </row>
    <row r="2975" spans="1:29" x14ac:dyDescent="0.3">
      <c r="A2975">
        <v>3778</v>
      </c>
      <c r="B2975" t="s">
        <v>6946</v>
      </c>
      <c r="C2975" t="s">
        <v>17186</v>
      </c>
      <c r="D2975" t="s">
        <v>27370</v>
      </c>
      <c r="E2975" t="s">
        <v>2613</v>
      </c>
      <c r="F2975" s="10"/>
      <c r="G2975">
        <v>2017</v>
      </c>
      <c r="J2975">
        <v>0.26745513849063529</v>
      </c>
      <c r="L2975" t="s">
        <v>38222</v>
      </c>
      <c r="M2975">
        <v>28534343</v>
      </c>
      <c r="Q2975" s="10"/>
      <c r="R2975" s="11">
        <f t="shared" si="92"/>
        <v>0</v>
      </c>
      <c r="U2975" s="11">
        <f t="shared" si="93"/>
        <v>0</v>
      </c>
      <c r="Y2975" s="11">
        <f>IF(SUM(Tableau1[[#This Row],[Other access]:[Sci-hub access]])&gt;=1,1,0)</f>
        <v>0</v>
      </c>
      <c r="Z2975" s="12">
        <f>IF(OR(Tableau1[[#This Row],[Access R1 + S1+ T1 ]]&gt;=1,Tableau1[[#This Row],[Access V1 +W1 + X1]]&gt;=1),1,0)</f>
        <v>0</v>
      </c>
      <c r="AB2975" s="10" t="str">
        <f>Tableau1[[#This Row],[DOI]]</f>
        <v>doi: 10.3341/kjo.2016.0018</v>
      </c>
      <c r="AC2975" s="13" t="str">
        <f>Tableau1[[#This Row],[Authors]]&amp;", "&amp;Tableau1[[#This Row],[Title]]&amp;" "&amp;Tableau1[[#This Row],[Journal]]&amp;". "&amp;Tableau1[[#This Row],[Year]]</f>
        <v>Ramezani A, Ahmadieh H, Rozegar A, Soheilian M, Entezari M, Moradian S, Dehghan MH, Nikkhah H, Yaseri M., Predictors and Outcomes of Vitrectomy and Silicone Oil Injection in Advanced Diabetic Retinopathy. Korean J Ophthalmol. 2017</v>
      </c>
    </row>
    <row r="2976" spans="1:29" x14ac:dyDescent="0.3">
      <c r="A2976">
        <v>10239</v>
      </c>
      <c r="B2976" t="s">
        <v>12742</v>
      </c>
      <c r="C2976" t="s">
        <v>22910</v>
      </c>
      <c r="D2976" t="s">
        <v>33194</v>
      </c>
      <c r="E2976" t="s">
        <v>2529</v>
      </c>
      <c r="F2976" s="10"/>
      <c r="G2976">
        <v>2017</v>
      </c>
      <c r="J2976">
        <v>0.26747440319240445</v>
      </c>
      <c r="L2976" t="s">
        <v>44493</v>
      </c>
      <c r="M2976">
        <v>27420564</v>
      </c>
      <c r="Q2976" s="10"/>
      <c r="R2976" s="11">
        <f t="shared" si="92"/>
        <v>0</v>
      </c>
      <c r="U2976" s="11">
        <f t="shared" si="93"/>
        <v>0</v>
      </c>
      <c r="Y2976" s="11">
        <f>IF(SUM(Tableau1[[#This Row],[Other access]:[Sci-hub access]])&gt;=1,1,0)</f>
        <v>0</v>
      </c>
      <c r="Z2976" s="12">
        <f>IF(OR(Tableau1[[#This Row],[Access R1 + S1+ T1 ]]&gt;=1,Tableau1[[#This Row],[Access V1 +W1 + X1]]&gt;=1),1,0)</f>
        <v>0</v>
      </c>
      <c r="AB2976" s="10" t="str">
        <f>Tableau1[[#This Row],[DOI]]</f>
        <v>doi: 10.1080/02713683.2016.1196708</v>
      </c>
      <c r="AC2976" s="13" t="str">
        <f>Tableau1[[#This Row],[Authors]]&amp;", "&amp;Tableau1[[#This Row],[Title]]&amp;" "&amp;Tableau1[[#This Row],[Journal]]&amp;". "&amp;Tableau1[[#This Row],[Year]]</f>
        <v>Popp NA, Agrón E, Hageman GS, Tuo J, Chew EY, Chan CC., No Sex Differences in the Frequencies of Common Single Nucleotide Polymorphisms Associated with Age-Related Macular Degeneration. Curr Eye Res. 2017</v>
      </c>
    </row>
    <row r="2977" spans="1:29" ht="28.8" x14ac:dyDescent="0.3">
      <c r="A2977">
        <v>8578</v>
      </c>
      <c r="B2977" t="s">
        <v>11242</v>
      </c>
      <c r="C2977" t="s">
        <v>21426</v>
      </c>
      <c r="D2977" t="s">
        <v>31681</v>
      </c>
      <c r="E2977" t="s">
        <v>2525</v>
      </c>
      <c r="F2977" s="10"/>
      <c r="G2977">
        <v>2017</v>
      </c>
      <c r="J2977">
        <v>0.26751652594464714</v>
      </c>
      <c r="L2977" t="s">
        <v>42914</v>
      </c>
      <c r="M2977">
        <v>27888559</v>
      </c>
      <c r="Q2977" s="10"/>
      <c r="R2977" s="11">
        <f t="shared" si="92"/>
        <v>0</v>
      </c>
      <c r="U2977" s="11">
        <f t="shared" si="93"/>
        <v>0</v>
      </c>
      <c r="Y2977" s="11">
        <f>IF(SUM(Tableau1[[#This Row],[Other access]:[Sci-hub access]])&gt;=1,1,0)</f>
        <v>0</v>
      </c>
      <c r="Z2977" s="12">
        <f>IF(OR(Tableau1[[#This Row],[Access R1 + S1+ T1 ]]&gt;=1,Tableau1[[#This Row],[Access V1 +W1 + X1]]&gt;=1),1,0)</f>
        <v>0</v>
      </c>
      <c r="AB2977" s="10" t="str">
        <f>Tableau1[[#This Row],[DOI]]</f>
        <v>doi: 10.1111/ceo.12880</v>
      </c>
      <c r="AC2977" s="13" t="str">
        <f>Tableau1[[#This Row],[Authors]]&amp;", "&amp;Tableau1[[#This Row],[Title]]&amp;" "&amp;Tableau1[[#This Row],[Journal]]&amp;". "&amp;Tableau1[[#This Row],[Year]]</f>
        <v>Liu E, Ng SK, Kahawita S, Andrew NH, Henderson T, Craig JE, Landers J., Ten-year all-cause mortality and its association with vision among Indigenous Australians within Central Australia: the Central Australian Ocular Health Study. Clin Exp Ophthalmol. 2017</v>
      </c>
    </row>
    <row r="2978" spans="1:29" x14ac:dyDescent="0.3">
      <c r="A2978">
        <v>6447</v>
      </c>
      <c r="B2978" t="s">
        <v>9382</v>
      </c>
      <c r="C2978" t="s">
        <v>19590</v>
      </c>
      <c r="D2978" t="s">
        <v>29813</v>
      </c>
      <c r="E2978" t="s">
        <v>2494</v>
      </c>
      <c r="F2978" s="10"/>
      <c r="G2978">
        <v>2017</v>
      </c>
      <c r="J2978">
        <v>0.2677401105192817</v>
      </c>
      <c r="L2978" t="s">
        <v>40816</v>
      </c>
      <c r="M2978">
        <v>28211185</v>
      </c>
      <c r="Q2978" s="10"/>
      <c r="R2978" s="11">
        <f t="shared" si="92"/>
        <v>0</v>
      </c>
      <c r="U2978" s="11">
        <f t="shared" si="93"/>
        <v>0</v>
      </c>
      <c r="Y2978" s="11">
        <f>IF(SUM(Tableau1[[#This Row],[Other access]:[Sci-hub access]])&gt;=1,1,0)</f>
        <v>0</v>
      </c>
      <c r="Z2978" s="12">
        <f>IF(OR(Tableau1[[#This Row],[Access R1 + S1+ T1 ]]&gt;=1,Tableau1[[#This Row],[Access V1 +W1 + X1]]&gt;=1),1,0)</f>
        <v>0</v>
      </c>
      <c r="AB2978" s="10" t="str">
        <f>Tableau1[[#This Row],[DOI]]</f>
        <v>doi: 10.1111/opo.12355</v>
      </c>
      <c r="AC2978" s="13" t="str">
        <f>Tableau1[[#This Row],[Authors]]&amp;", "&amp;Tableau1[[#This Row],[Title]]&amp;" "&amp;Tableau1[[#This Row],[Journal]]&amp;". "&amp;Tableau1[[#This Row],[Year]]</f>
        <v>Phu J, Khuu SK, Zangerl B, Kalloniatis M., A comparison of Goldmann III, V and spatially equated test stimuli in visual field testing: the importance of complete and partial spatial summation. Ophthalmic Physiol Opt. 2017</v>
      </c>
    </row>
    <row r="2979" spans="1:29" x14ac:dyDescent="0.3">
      <c r="A2979">
        <v>10393</v>
      </c>
      <c r="B2979" t="s">
        <v>2222</v>
      </c>
      <c r="C2979" t="s">
        <v>2223</v>
      </c>
      <c r="D2979" t="s">
        <v>2224</v>
      </c>
      <c r="E2979" t="s">
        <v>3002</v>
      </c>
      <c r="F2979" s="10"/>
      <c r="G2979">
        <v>2017</v>
      </c>
      <c r="J2979">
        <v>0.26780744892410524</v>
      </c>
      <c r="L2979" t="s">
        <v>44643</v>
      </c>
      <c r="M2979">
        <v>27341198</v>
      </c>
      <c r="Q2979" s="10"/>
      <c r="R2979" s="11">
        <f t="shared" si="92"/>
        <v>0</v>
      </c>
      <c r="U2979" s="11">
        <f t="shared" si="93"/>
        <v>0</v>
      </c>
      <c r="Y2979" s="11">
        <f>IF(SUM(Tableau1[[#This Row],[Other access]:[Sci-hub access]])&gt;=1,1,0)</f>
        <v>0</v>
      </c>
      <c r="Z2979" s="12">
        <f>IF(OR(Tableau1[[#This Row],[Access R1 + S1+ T1 ]]&gt;=1,Tableau1[[#This Row],[Access V1 +W1 + X1]]&gt;=1),1,0)</f>
        <v>0</v>
      </c>
      <c r="AB2979" s="10" t="str">
        <f>Tableau1[[#This Row],[DOI]]</f>
        <v>doi: 10.1080/00222895.2016.1152225</v>
      </c>
      <c r="AC2979" s="13" t="str">
        <f>Tableau1[[#This Row],[Authors]]&amp;", "&amp;Tableau1[[#This Row],[Title]]&amp;" "&amp;Tableau1[[#This Row],[Journal]]&amp;". "&amp;Tableau1[[#This Row],[Year]]</f>
        <v>Lovecchio N, Zago M, Perucca L, Sforza C., Short-Term Repeatability of Stabilometric Assessments. J Mot Behav. 2017</v>
      </c>
    </row>
    <row r="2980" spans="1:29" x14ac:dyDescent="0.3">
      <c r="A2980">
        <v>1542</v>
      </c>
      <c r="B2980" t="s">
        <v>4796</v>
      </c>
      <c r="C2980" t="s">
        <v>15046</v>
      </c>
      <c r="D2980" t="s">
        <v>25217</v>
      </c>
      <c r="E2980" t="s">
        <v>2446</v>
      </c>
      <c r="F2980" s="10"/>
      <c r="G2980">
        <v>2017</v>
      </c>
      <c r="J2980">
        <v>0.26797270744213764</v>
      </c>
      <c r="L2980" t="s">
        <v>36021</v>
      </c>
      <c r="M2980">
        <v>28926665</v>
      </c>
      <c r="Q2980" s="10"/>
      <c r="R2980" s="11">
        <f t="shared" si="92"/>
        <v>0</v>
      </c>
      <c r="U2980" s="11">
        <f t="shared" si="93"/>
        <v>0</v>
      </c>
      <c r="Y2980" s="11">
        <f>IF(SUM(Tableau1[[#This Row],[Other access]:[Sci-hub access]])&gt;=1,1,0)</f>
        <v>0</v>
      </c>
      <c r="Z2980" s="12">
        <f>IF(OR(Tableau1[[#This Row],[Access R1 + S1+ T1 ]]&gt;=1,Tableau1[[#This Row],[Access V1 +W1 + X1]]&gt;=1),1,0)</f>
        <v>0</v>
      </c>
      <c r="AB2980" s="10" t="str">
        <f>Tableau1[[#This Row],[DOI]]</f>
        <v>doi: 10.3928/01913913-20170801-01</v>
      </c>
      <c r="AC2980" s="13" t="str">
        <f>Tableau1[[#This Row],[Authors]]&amp;", "&amp;Tableau1[[#This Row],[Title]]&amp;" "&amp;Tableau1[[#This Row],[Journal]]&amp;". "&amp;Tableau1[[#This Row],[Year]]</f>
        <v>Ural Ö, Mocan MC, Erdener U., The Value of the Frontalis Suspension Procedure as a Repeat Intervention in Congenital Blepharoptosis. J Pediatr Ophthalmol Strabismus. 2017</v>
      </c>
    </row>
    <row r="2981" spans="1:29" x14ac:dyDescent="0.3">
      <c r="A2981">
        <v>1136</v>
      </c>
      <c r="B2981" t="s">
        <v>4398</v>
      </c>
      <c r="C2981" t="s">
        <v>14652</v>
      </c>
      <c r="D2981" t="s">
        <v>24819</v>
      </c>
      <c r="E2981" t="s">
        <v>2467</v>
      </c>
      <c r="F2981" s="10"/>
      <c r="G2981">
        <v>2017</v>
      </c>
      <c r="J2981">
        <v>0.26806640152746475</v>
      </c>
      <c r="L2981" t="s">
        <v>35623</v>
      </c>
      <c r="M2981">
        <v>29020424</v>
      </c>
      <c r="Q2981" s="10"/>
      <c r="R2981" s="11">
        <f t="shared" si="92"/>
        <v>0</v>
      </c>
      <c r="U2981" s="11">
        <f t="shared" si="93"/>
        <v>0</v>
      </c>
      <c r="Y2981" s="11">
        <f>IF(SUM(Tableau1[[#This Row],[Other access]:[Sci-hub access]])&gt;=1,1,0)</f>
        <v>0</v>
      </c>
      <c r="Z2981" s="12">
        <f>IF(OR(Tableau1[[#This Row],[Access R1 + S1+ T1 ]]&gt;=1,Tableau1[[#This Row],[Access V1 +W1 + X1]]&gt;=1),1,0)</f>
        <v>0</v>
      </c>
      <c r="AB2981" s="10" t="str">
        <f>Tableau1[[#This Row],[DOI]]</f>
        <v>doi: 10.3928/23258160-20170928-05</v>
      </c>
      <c r="AC2981" s="13" t="str">
        <f>Tableau1[[#This Row],[Authors]]&amp;", "&amp;Tableau1[[#This Row],[Title]]&amp;" "&amp;Tableau1[[#This Row],[Journal]]&amp;". "&amp;Tableau1[[#This Row],[Year]]</f>
        <v>Feng HL, Sharma S, Stinnett S, Asrani S, Mruthyunjaya P., Characterization of Artifacts Associated With Multicolor Confocal Scanning Laser Ophthalmoscopy. Ophthalmic Surg Lasers Imaging Retina. 2017</v>
      </c>
    </row>
    <row r="2982" spans="1:29" x14ac:dyDescent="0.3">
      <c r="A2982">
        <v>1418</v>
      </c>
      <c r="B2982" t="s">
        <v>4676</v>
      </c>
      <c r="C2982" t="s">
        <v>14927</v>
      </c>
      <c r="D2982" t="s">
        <v>25097</v>
      </c>
      <c r="E2982" t="s">
        <v>2465</v>
      </c>
      <c r="F2982" s="10"/>
      <c r="G2982">
        <v>2017</v>
      </c>
      <c r="J2982">
        <v>0.2680721781090909</v>
      </c>
      <c r="L2982" t="s">
        <v>35899</v>
      </c>
      <c r="M2982">
        <v>28953662</v>
      </c>
      <c r="Q2982" s="10"/>
      <c r="R2982" s="11">
        <f t="shared" si="92"/>
        <v>0</v>
      </c>
      <c r="U2982" s="11">
        <f t="shared" si="93"/>
        <v>0</v>
      </c>
      <c r="Y2982" s="11">
        <f>IF(SUM(Tableau1[[#This Row],[Other access]:[Sci-hub access]])&gt;=1,1,0)</f>
        <v>0</v>
      </c>
      <c r="Z2982" s="12">
        <f>IF(OR(Tableau1[[#This Row],[Access R1 + S1+ T1 ]]&gt;=1,Tableau1[[#This Row],[Access V1 +W1 + X1]]&gt;=1),1,0)</f>
        <v>0</v>
      </c>
      <c r="AB2982" s="10" t="str">
        <f>Tableau1[[#This Row],[DOI]]</f>
        <v>doi: 10.1097/MD.0000000000008159</v>
      </c>
      <c r="AC2982" s="13" t="str">
        <f>Tableau1[[#This Row],[Authors]]&amp;", "&amp;Tableau1[[#This Row],[Title]]&amp;" "&amp;Tableau1[[#This Row],[Journal]]&amp;". "&amp;Tableau1[[#This Row],[Year]]</f>
        <v>Abramavicius S, Velickiene D, Kadusevicius E., Methimazole-induced liver injury overshadowed by methylprednisolone pulse therapy: Case report. Medicine (Baltimore). 2017</v>
      </c>
    </row>
    <row r="2983" spans="1:29" x14ac:dyDescent="0.3">
      <c r="A2983">
        <v>11043</v>
      </c>
      <c r="B2983" t="s">
        <v>13465</v>
      </c>
      <c r="C2983" t="s">
        <v>23627</v>
      </c>
      <c r="D2983" t="s">
        <v>33919</v>
      </c>
      <c r="E2983" t="s">
        <v>2469</v>
      </c>
      <c r="F2983" s="10"/>
      <c r="G2983">
        <v>2017</v>
      </c>
      <c r="J2983">
        <v>0.26828042124324603</v>
      </c>
      <c r="L2983" t="s">
        <v>45284</v>
      </c>
      <c r="M2983">
        <v>26291559</v>
      </c>
      <c r="Q2983" s="10"/>
      <c r="R2983" s="11">
        <f t="shared" si="92"/>
        <v>0</v>
      </c>
      <c r="U2983" s="11">
        <f t="shared" si="93"/>
        <v>0</v>
      </c>
      <c r="Y2983" s="11">
        <f>IF(SUM(Tableau1[[#This Row],[Other access]:[Sci-hub access]])&gt;=1,1,0)</f>
        <v>0</v>
      </c>
      <c r="Z2983" s="12">
        <f>IF(OR(Tableau1[[#This Row],[Access R1 + S1+ T1 ]]&gt;=1,Tableau1[[#This Row],[Access V1 +W1 + X1]]&gt;=1),1,0)</f>
        <v>0</v>
      </c>
      <c r="AB2983" s="10" t="str">
        <f>Tableau1[[#This Row],[DOI]]</f>
        <v>doi: 10.3109/08820538.2015.1053624</v>
      </c>
      <c r="AC2983" s="13" t="str">
        <f>Tableau1[[#This Row],[Authors]]&amp;", "&amp;Tableau1[[#This Row],[Title]]&amp;" "&amp;Tableau1[[#This Row],[Journal]]&amp;". "&amp;Tableau1[[#This Row],[Year]]</f>
        <v>Ucar D, Yıldırım Y, Gultekin G, Ozyazgan Y, Emul M., Temperament and Character Traits in Patients with Behçet's Disease with/without Eye Involvement. Semin Ophthalmol. 2017</v>
      </c>
    </row>
    <row r="2984" spans="1:29" x14ac:dyDescent="0.3">
      <c r="A2984">
        <v>4760</v>
      </c>
      <c r="B2984" t="s">
        <v>7866</v>
      </c>
      <c r="C2984" t="s">
        <v>18096</v>
      </c>
      <c r="D2984" t="s">
        <v>28296</v>
      </c>
      <c r="E2984" t="s">
        <v>2541</v>
      </c>
      <c r="F2984" s="10"/>
      <c r="G2984">
        <v>2017</v>
      </c>
      <c r="J2984">
        <v>0.26832695207342838</v>
      </c>
      <c r="L2984" t="s">
        <v>39175</v>
      </c>
      <c r="M2984">
        <v>28410279</v>
      </c>
      <c r="Q2984" s="10"/>
      <c r="R2984" s="11">
        <f t="shared" si="92"/>
        <v>0</v>
      </c>
      <c r="U2984" s="11">
        <f t="shared" si="93"/>
        <v>0</v>
      </c>
      <c r="Y2984" s="11">
        <f>IF(SUM(Tableau1[[#This Row],[Other access]:[Sci-hub access]])&gt;=1,1,0)</f>
        <v>0</v>
      </c>
      <c r="Z2984" s="12">
        <f>IF(OR(Tableau1[[#This Row],[Access R1 + S1+ T1 ]]&gt;=1,Tableau1[[#This Row],[Access V1 +W1 + X1]]&gt;=1),1,0)</f>
        <v>0</v>
      </c>
      <c r="AB2984" s="10" t="str">
        <f>Tableau1[[#This Row],[DOI]]</f>
        <v>doi: 10.1097/WNO.0000000000000507</v>
      </c>
      <c r="AC2984" s="13" t="str">
        <f>Tableau1[[#This Row],[Authors]]&amp;", "&amp;Tableau1[[#This Row],[Title]]&amp;" "&amp;Tableau1[[#This Row],[Journal]]&amp;". "&amp;Tableau1[[#This Row],[Year]]</f>
        <v>Nerrant E, Tilikete C., Ocular Motor Manifestations of Multiple Sclerosis. J Neuroophthalmol. 2017</v>
      </c>
    </row>
    <row r="2985" spans="1:29" x14ac:dyDescent="0.3">
      <c r="A2985">
        <v>7406</v>
      </c>
      <c r="B2985" t="s">
        <v>10215</v>
      </c>
      <c r="C2985" t="s">
        <v>20417</v>
      </c>
      <c r="D2985" t="s">
        <v>30649</v>
      </c>
      <c r="E2985" t="s">
        <v>2445</v>
      </c>
      <c r="F2985" s="10"/>
      <c r="G2985">
        <v>2017</v>
      </c>
      <c r="J2985">
        <v>0.26847255300713813</v>
      </c>
      <c r="L2985" t="s">
        <v>41762</v>
      </c>
      <c r="M2985">
        <v>28098723</v>
      </c>
      <c r="Q2985" s="10"/>
      <c r="R2985" s="11">
        <f t="shared" si="92"/>
        <v>0</v>
      </c>
      <c r="U2985" s="11">
        <f t="shared" si="93"/>
        <v>0</v>
      </c>
      <c r="Y2985" s="11">
        <f>IF(SUM(Tableau1[[#This Row],[Other access]:[Sci-hub access]])&gt;=1,1,0)</f>
        <v>0</v>
      </c>
      <c r="Z2985" s="12">
        <f>IF(OR(Tableau1[[#This Row],[Access R1 + S1+ T1 ]]&gt;=1,Tableau1[[#This Row],[Access V1 +W1 + X1]]&gt;=1),1,0)</f>
        <v>0</v>
      </c>
      <c r="AB2985" s="10" t="str">
        <f>Tableau1[[#This Row],[DOI]]</f>
        <v>doi: 10.1097/IAE.0000000000001478</v>
      </c>
      <c r="AC2985" s="13" t="str">
        <f>Tableau1[[#This Row],[Authors]]&amp;", "&amp;Tableau1[[#This Row],[Title]]&amp;" "&amp;Tableau1[[#This Row],[Journal]]&amp;". "&amp;Tableau1[[#This Row],[Year]]</f>
        <v>Vila Solà D, Nienow C, Jürgens I., ASSESSMENT OF THE INTERNAL LIMITING MEMBRANE STATUS WHEN A MACULAR EPIRETINAL MEMBRANE IS REMOVED IN A PROSPECTIVE STUDY. Retina. 2017</v>
      </c>
    </row>
    <row r="2986" spans="1:29" x14ac:dyDescent="0.3">
      <c r="A2986">
        <v>500</v>
      </c>
      <c r="B2986" t="s">
        <v>3763</v>
      </c>
      <c r="C2986" t="s">
        <v>14020</v>
      </c>
      <c r="D2986" t="s">
        <v>24183</v>
      </c>
      <c r="E2986" t="s">
        <v>2562</v>
      </c>
      <c r="F2986" s="10"/>
      <c r="G2986">
        <v>2017</v>
      </c>
      <c r="J2986">
        <v>0.26853618710417071</v>
      </c>
      <c r="L2986" t="s">
        <v>35001</v>
      </c>
      <c r="M2986">
        <v>29204993</v>
      </c>
      <c r="Q2986" s="10"/>
      <c r="R2986" s="11">
        <f t="shared" si="92"/>
        <v>0</v>
      </c>
      <c r="U2986" s="11">
        <f t="shared" si="93"/>
        <v>0</v>
      </c>
      <c r="Y2986" s="11">
        <f>IF(SUM(Tableau1[[#This Row],[Other access]:[Sci-hub access]])&gt;=1,1,0)</f>
        <v>0</v>
      </c>
      <c r="Z2986" s="12">
        <f>IF(OR(Tableau1[[#This Row],[Access R1 + S1+ T1 ]]&gt;=1,Tableau1[[#This Row],[Access V1 +W1 + X1]]&gt;=1),1,0)</f>
        <v>0</v>
      </c>
      <c r="AB2986" s="10" t="str">
        <f>Tableau1[[#This Row],[DOI]]</f>
        <v>doi: 10.22608/APO.2017459</v>
      </c>
      <c r="AC2986" s="13" t="str">
        <f>Tableau1[[#This Row],[Authors]]&amp;", "&amp;Tableau1[[#This Row],[Title]]&amp;" "&amp;Tableau1[[#This Row],[Journal]]&amp;". "&amp;Tableau1[[#This Row],[Year]]</f>
        <v>Jiang Y, Mieler WF., Update on the Use of Anti-VEGF Intravitreal Therapies for Retinal Vein Occlusions. Asia Pac J Ophthalmol (Phila). 2017</v>
      </c>
    </row>
    <row r="2987" spans="1:29" x14ac:dyDescent="0.3">
      <c r="A2987">
        <v>5949</v>
      </c>
      <c r="B2987" t="s">
        <v>8948</v>
      </c>
      <c r="C2987" t="s">
        <v>19162</v>
      </c>
      <c r="D2987" t="s">
        <v>29378</v>
      </c>
      <c r="E2987" t="s">
        <v>34146</v>
      </c>
      <c r="F2987" s="10"/>
      <c r="G2987">
        <v>2017</v>
      </c>
      <c r="J2987">
        <v>0.26856225873996564</v>
      </c>
      <c r="L2987" t="s">
        <v>40328</v>
      </c>
      <c r="M2987">
        <v>28267649</v>
      </c>
      <c r="Q2987" s="10"/>
      <c r="R2987" s="11">
        <f t="shared" si="92"/>
        <v>0</v>
      </c>
      <c r="U2987" s="11">
        <f t="shared" si="93"/>
        <v>0</v>
      </c>
      <c r="Y2987" s="11">
        <f>IF(SUM(Tableau1[[#This Row],[Other access]:[Sci-hub access]])&gt;=1,1,0)</f>
        <v>0</v>
      </c>
      <c r="Z2987" s="12">
        <f>IF(OR(Tableau1[[#This Row],[Access R1 + S1+ T1 ]]&gt;=1,Tableau1[[#This Row],[Access V1 +W1 + X1]]&gt;=1),1,0)</f>
        <v>0</v>
      </c>
      <c r="AB2987" s="10" t="str">
        <f>Tableau1[[#This Row],[DOI]]</f>
        <v>doi: 10.1016/j.cyto.2017.02.023</v>
      </c>
      <c r="AC2987" s="13" t="str">
        <f>Tableau1[[#This Row],[Authors]]&amp;", "&amp;Tableau1[[#This Row],[Title]]&amp;" "&amp;Tableau1[[#This Row],[Journal]]&amp;". "&amp;Tableau1[[#This Row],[Year]]</f>
        <v>Tode J, Richert E, Koinzer S, Klettner A, Pickhinke U, Garbers C, Rose-John S, Nölle B, Roider J., Intravitreal injection of anti-Interleukin (IL)-6 antibody attenuates experimental autoimmune uveitis in mice. Cytokine. 2017</v>
      </c>
    </row>
    <row r="2988" spans="1:29" x14ac:dyDescent="0.3">
      <c r="A2988">
        <v>1488</v>
      </c>
      <c r="B2988" t="s">
        <v>4745</v>
      </c>
      <c r="C2988" t="s">
        <v>14995</v>
      </c>
      <c r="D2988" t="s">
        <v>25166</v>
      </c>
      <c r="E2988" t="s">
        <v>2529</v>
      </c>
      <c r="F2988" s="10"/>
      <c r="G2988">
        <v>2017</v>
      </c>
      <c r="J2988">
        <v>0.26859352926526103</v>
      </c>
      <c r="L2988" t="s">
        <v>35969</v>
      </c>
      <c r="M2988">
        <v>28937830</v>
      </c>
      <c r="Q2988" s="10"/>
      <c r="R2988" s="11">
        <f t="shared" si="92"/>
        <v>0</v>
      </c>
      <c r="U2988" s="11">
        <f t="shared" si="93"/>
        <v>0</v>
      </c>
      <c r="Y2988" s="11">
        <f>IF(SUM(Tableau1[[#This Row],[Other access]:[Sci-hub access]])&gt;=1,1,0)</f>
        <v>0</v>
      </c>
      <c r="Z2988" s="12">
        <f>IF(OR(Tableau1[[#This Row],[Access R1 + S1+ T1 ]]&gt;=1,Tableau1[[#This Row],[Access V1 +W1 + X1]]&gt;=1),1,0)</f>
        <v>0</v>
      </c>
      <c r="AB2988" s="10" t="str">
        <f>Tableau1[[#This Row],[DOI]]</f>
        <v>doi: 10.1080/02713683.2017.1355468</v>
      </c>
      <c r="AC2988" s="13" t="str">
        <f>Tableau1[[#This Row],[Authors]]&amp;", "&amp;Tableau1[[#This Row],[Title]]&amp;" "&amp;Tableau1[[#This Row],[Journal]]&amp;". "&amp;Tableau1[[#This Row],[Year]]</f>
        <v>Shirinsky IV, Biryukova AA, Shirinsky VS., Simvastatin as an Adjunct to Conventional Therapy of Non-infectious Uveitis: A Randomized, Open-Label Pilot Study. Curr Eye Res. 2017</v>
      </c>
    </row>
    <row r="2989" spans="1:29" x14ac:dyDescent="0.3">
      <c r="A2989">
        <v>6348</v>
      </c>
      <c r="B2989" t="s">
        <v>9297</v>
      </c>
      <c r="C2989" t="s">
        <v>19508</v>
      </c>
      <c r="D2989" t="s">
        <v>29728</v>
      </c>
      <c r="E2989" t="s">
        <v>2495</v>
      </c>
      <c r="F2989" s="10"/>
      <c r="G2989">
        <v>2017</v>
      </c>
      <c r="J2989">
        <v>0.26867668069903472</v>
      </c>
      <c r="L2989" t="s">
        <v>40717</v>
      </c>
      <c r="M2989">
        <v>28225372</v>
      </c>
      <c r="Q2989" s="10"/>
      <c r="R2989" s="11">
        <f t="shared" si="92"/>
        <v>0</v>
      </c>
      <c r="U2989" s="11">
        <f t="shared" si="93"/>
        <v>0</v>
      </c>
      <c r="Y2989" s="11">
        <f>IF(SUM(Tableau1[[#This Row],[Other access]:[Sci-hub access]])&gt;=1,1,0)</f>
        <v>0</v>
      </c>
      <c r="Z2989" s="12">
        <f>IF(OR(Tableau1[[#This Row],[Access R1 + S1+ T1 ]]&gt;=1,Tableau1[[#This Row],[Access V1 +W1 + X1]]&gt;=1),1,0)</f>
        <v>0</v>
      </c>
      <c r="AB2989" s="10" t="str">
        <f>Tableau1[[#This Row],[DOI]]</f>
        <v>doi: 10.1097/OPX.0000000000001053</v>
      </c>
      <c r="AC2989" s="13" t="str">
        <f>Tableau1[[#This Row],[Authors]]&amp;", "&amp;Tableau1[[#This Row],[Title]]&amp;" "&amp;Tableau1[[#This Row],[Journal]]&amp;". "&amp;Tableau1[[#This Row],[Year]]</f>
        <v>Moore KE, Benoit JS, Berntsen DA., Spherical Soft Contact Lens Designs and Peripheral Defocus in Myopic Eyes. Optom Vis Sci. 2017</v>
      </c>
    </row>
    <row r="2990" spans="1:29" x14ac:dyDescent="0.3">
      <c r="A2990">
        <v>1212</v>
      </c>
      <c r="B2990" t="s">
        <v>4474</v>
      </c>
      <c r="C2990" t="s">
        <v>14727</v>
      </c>
      <c r="D2990" t="s">
        <v>24895</v>
      </c>
      <c r="E2990" t="s">
        <v>2496</v>
      </c>
      <c r="F2990" s="10"/>
      <c r="G2990">
        <v>2017</v>
      </c>
      <c r="J2990">
        <v>0.26869439939124262</v>
      </c>
      <c r="L2990" t="s">
        <v>35699</v>
      </c>
      <c r="M2990">
        <v>28985833</v>
      </c>
      <c r="Q2990" s="10"/>
      <c r="R2990" s="11">
        <f t="shared" si="92"/>
        <v>0</v>
      </c>
      <c r="U2990" s="11">
        <f t="shared" si="93"/>
        <v>0</v>
      </c>
      <c r="Y2990" s="11">
        <f>IF(SUM(Tableau1[[#This Row],[Other access]:[Sci-hub access]])&gt;=1,1,0)</f>
        <v>0</v>
      </c>
      <c r="Z2990" s="12">
        <f>IF(OR(Tableau1[[#This Row],[Access R1 + S1+ T1 ]]&gt;=1,Tableau1[[#This Row],[Access V1 +W1 + X1]]&gt;=1),1,0)</f>
        <v>0</v>
      </c>
      <c r="AB2990" s="10" t="str">
        <f>Tableau1[[#This Row],[DOI]]</f>
        <v>doi: 10.1016/j.jcjo.2017.02.009</v>
      </c>
      <c r="AC2990" s="13" t="str">
        <f>Tableau1[[#This Row],[Authors]]&amp;", "&amp;Tableau1[[#This Row],[Title]]&amp;" "&amp;Tableau1[[#This Row],[Journal]]&amp;". "&amp;Tableau1[[#This Row],[Year]]</f>
        <v>Alsulaiman SM, Al-Marwani Al-Juhani MF, Ghazi NG., Intraretinal macular hemorrhage due to high-power handheld blue laser. Can J Ophthalmol. 2017</v>
      </c>
    </row>
    <row r="2991" spans="1:29" x14ac:dyDescent="0.3">
      <c r="A2991">
        <v>10161</v>
      </c>
      <c r="B2991" t="s">
        <v>12670</v>
      </c>
      <c r="C2991" t="s">
        <v>22838</v>
      </c>
      <c r="D2991" t="s">
        <v>33120</v>
      </c>
      <c r="E2991" t="s">
        <v>34486</v>
      </c>
      <c r="F2991" s="10"/>
      <c r="G2991">
        <v>2017</v>
      </c>
      <c r="J2991">
        <v>0.26894369908193816</v>
      </c>
      <c r="L2991" t="s">
        <v>44416</v>
      </c>
      <c r="M2991">
        <v>27444579</v>
      </c>
      <c r="Q2991" s="10"/>
      <c r="R2991" s="11">
        <f t="shared" si="92"/>
        <v>0</v>
      </c>
      <c r="U2991" s="11">
        <f t="shared" si="93"/>
        <v>0</v>
      </c>
      <c r="Y2991" s="11">
        <f>IF(SUM(Tableau1[[#This Row],[Other access]:[Sci-hub access]])&gt;=1,1,0)</f>
        <v>0</v>
      </c>
      <c r="Z2991" s="12">
        <f>IF(OR(Tableau1[[#This Row],[Access R1 + S1+ T1 ]]&gt;=1,Tableau1[[#This Row],[Access V1 +W1 + X1]]&gt;=1),1,0)</f>
        <v>0</v>
      </c>
      <c r="AB2991" s="10" t="str">
        <f>Tableau1[[#This Row],[DOI]]</f>
        <v>doi: 10.1111/ina.12322</v>
      </c>
      <c r="AC2991" s="13" t="str">
        <f>Tableau1[[#This Row],[Authors]]&amp;", "&amp;Tableau1[[#This Row],[Title]]&amp;" "&amp;Tableau1[[#This Row],[Journal]]&amp;". "&amp;Tableau1[[#This Row],[Year]]</f>
        <v>Wolkoff P., External eye symptoms in indoor environments. Indoor Air. 2017</v>
      </c>
    </row>
    <row r="2992" spans="1:29" x14ac:dyDescent="0.3">
      <c r="A2992">
        <v>4384</v>
      </c>
      <c r="B2992" t="s">
        <v>7512</v>
      </c>
      <c r="C2992" t="s">
        <v>17748</v>
      </c>
      <c r="D2992" t="s">
        <v>27941</v>
      </c>
      <c r="E2992" t="s">
        <v>34200</v>
      </c>
      <c r="F2992" s="10"/>
      <c r="G2992">
        <v>2017</v>
      </c>
      <c r="J2992">
        <v>0.26897935167770015</v>
      </c>
      <c r="L2992" t="s">
        <v>38807</v>
      </c>
      <c r="M2992">
        <v>28448692</v>
      </c>
      <c r="Q2992" s="10"/>
      <c r="R2992" s="11">
        <f t="shared" si="92"/>
        <v>0</v>
      </c>
      <c r="U2992" s="11">
        <f t="shared" si="93"/>
        <v>0</v>
      </c>
      <c r="Y2992" s="11">
        <f>IF(SUM(Tableau1[[#This Row],[Other access]:[Sci-hub access]])&gt;=1,1,0)</f>
        <v>0</v>
      </c>
      <c r="Z2992" s="12">
        <f>IF(OR(Tableau1[[#This Row],[Access R1 + S1+ T1 ]]&gt;=1,Tableau1[[#This Row],[Access V1 +W1 + X1]]&gt;=1),1,0)</f>
        <v>0</v>
      </c>
      <c r="AB2992" s="10" t="str">
        <f>Tableau1[[#This Row],[DOI]]</f>
        <v>doi: 10.1111/jns.12216</v>
      </c>
      <c r="AC2992" s="13" t="str">
        <f>Tableau1[[#This Row],[Authors]]&amp;", "&amp;Tableau1[[#This Row],[Title]]&amp;" "&amp;Tableau1[[#This Row],[Journal]]&amp;". "&amp;Tableau1[[#This Row],[Year]]</f>
        <v>Lerat J, Cintas P, Beauvais-Dzugan H, Magdelaine C, Sturtz F, Lia AS., A complex homozygous mutation in ABHD12 responsible for PHARC syndrome discovered with NGS and review of the literature. J Peripher Nerv Syst. 2017</v>
      </c>
    </row>
    <row r="2993" spans="1:29" x14ac:dyDescent="0.3">
      <c r="A2993">
        <v>10497</v>
      </c>
      <c r="B2993" t="s">
        <v>12982</v>
      </c>
      <c r="C2993" t="s">
        <v>23148</v>
      </c>
      <c r="D2993" t="s">
        <v>33435</v>
      </c>
      <c r="E2993" t="s">
        <v>2457</v>
      </c>
      <c r="F2993" s="10"/>
      <c r="G2993">
        <v>2017</v>
      </c>
      <c r="J2993">
        <v>0.26903140992045493</v>
      </c>
      <c r="L2993" t="s">
        <v>44746</v>
      </c>
      <c r="M2993">
        <v>27258538</v>
      </c>
      <c r="Q2993" s="10"/>
      <c r="R2993" s="11">
        <f t="shared" si="92"/>
        <v>0</v>
      </c>
      <c r="U2993" s="11">
        <f t="shared" si="93"/>
        <v>0</v>
      </c>
      <c r="Y2993" s="11">
        <f>IF(SUM(Tableau1[[#This Row],[Other access]:[Sci-hub access]])&gt;=1,1,0)</f>
        <v>0</v>
      </c>
      <c r="Z2993" s="12">
        <f>IF(OR(Tableau1[[#This Row],[Access R1 + S1+ T1 ]]&gt;=1,Tableau1[[#This Row],[Access V1 +W1 + X1]]&gt;=1),1,0)</f>
        <v>0</v>
      </c>
      <c r="AB2993" s="10" t="str">
        <f>Tableau1[[#This Row],[DOI]]</f>
        <v>doi: 10.1097/ICB.0000000000000337</v>
      </c>
      <c r="AC2993" s="13" t="str">
        <f>Tableau1[[#This Row],[Authors]]&amp;", "&amp;Tableau1[[#This Row],[Title]]&amp;" "&amp;Tableau1[[#This Row],[Journal]]&amp;". "&amp;Tableau1[[#This Row],[Year]]</f>
        <v>Lavric A, Tsimpida M, Hungerford JL, M L Cohen V., MESECTODERMAL LEIOMYOMA OF THE CILIARY BODY PRESENTING AS ANTERIOR STAPHYOMA. Retin Cases Brief Rep. 2017</v>
      </c>
    </row>
    <row r="2994" spans="1:29" x14ac:dyDescent="0.3">
      <c r="A2994">
        <v>6723</v>
      </c>
      <c r="B2994" t="s">
        <v>9618</v>
      </c>
      <c r="C2994" t="s">
        <v>19823</v>
      </c>
      <c r="D2994" t="s">
        <v>30051</v>
      </c>
      <c r="E2994" t="s">
        <v>2443</v>
      </c>
      <c r="F2994" s="10"/>
      <c r="G2994">
        <v>2017</v>
      </c>
      <c r="J2994">
        <v>0.26907060166228813</v>
      </c>
      <c r="L2994" t="s">
        <v>41084</v>
      </c>
      <c r="M2994">
        <v>28170538</v>
      </c>
      <c r="Q2994" s="10"/>
      <c r="R2994" s="11">
        <f t="shared" si="92"/>
        <v>0</v>
      </c>
      <c r="U2994" s="11">
        <f t="shared" si="93"/>
        <v>0</v>
      </c>
      <c r="Y2994" s="11">
        <f>IF(SUM(Tableau1[[#This Row],[Other access]:[Sci-hub access]])&gt;=1,1,0)</f>
        <v>0</v>
      </c>
      <c r="Z2994" s="12">
        <f>IF(OR(Tableau1[[#This Row],[Access R1 + S1+ T1 ]]&gt;=1,Tableau1[[#This Row],[Access V1 +W1 + X1]]&gt;=1),1,0)</f>
        <v>0</v>
      </c>
      <c r="AB2994" s="10" t="str">
        <f>Tableau1[[#This Row],[DOI]]</f>
        <v>doi: 10.1167/iovs.16-20474</v>
      </c>
      <c r="AC2994" s="13" t="str">
        <f>Tableau1[[#This Row],[Authors]]&amp;", "&amp;Tableau1[[#This Row],[Title]]&amp;" "&amp;Tableau1[[#This Row],[Journal]]&amp;". "&amp;Tableau1[[#This Row],[Year]]</f>
        <v>Ebneter A, Kokona D, Schneider N, Zinkernagel MS., Microglia Activation and Recruitment of Circulating Macrophages During Ischemic Experimental Branch Retinal Vein Occlusion. Invest Ophthalmol Vis Sci. 2017</v>
      </c>
    </row>
    <row r="2995" spans="1:29" ht="28.8" x14ac:dyDescent="0.3">
      <c r="A2995">
        <v>6692</v>
      </c>
      <c r="B2995" t="s">
        <v>9591</v>
      </c>
      <c r="C2995" t="s">
        <v>19797</v>
      </c>
      <c r="D2995" t="s">
        <v>30024</v>
      </c>
      <c r="E2995" t="s">
        <v>2608</v>
      </c>
      <c r="F2995" s="10"/>
      <c r="G2995">
        <v>2017</v>
      </c>
      <c r="J2995">
        <v>0.26915925516586925</v>
      </c>
      <c r="L2995" t="s">
        <v>41053</v>
      </c>
      <c r="M2995">
        <v>28178180</v>
      </c>
      <c r="Q2995" s="10"/>
      <c r="R2995" s="11">
        <f t="shared" si="92"/>
        <v>0</v>
      </c>
      <c r="U2995" s="11">
        <f t="shared" si="93"/>
        <v>0</v>
      </c>
      <c r="Y2995" s="11">
        <f>IF(SUM(Tableau1[[#This Row],[Other access]:[Sci-hub access]])&gt;=1,1,0)</f>
        <v>0</v>
      </c>
      <c r="Z2995" s="12">
        <f>IF(OR(Tableau1[[#This Row],[Access R1 + S1+ T1 ]]&gt;=1,Tableau1[[#This Row],[Access V1 +W1 + X1]]&gt;=1),1,0)</f>
        <v>0</v>
      </c>
      <c r="AB2995" s="10" t="str">
        <f>Tableau1[[#This Row],[DOI]]</f>
        <v>doi: 10.3390/nu9020113</v>
      </c>
      <c r="AC2995" s="13" t="str">
        <f>Tableau1[[#This Row],[Authors]]&amp;", "&amp;Tableau1[[#This Row],[Title]]&amp;" "&amp;Tableau1[[#This Row],[Journal]]&amp;". "&amp;Tableau1[[#This Row],[Year]]</f>
        <v>Horikawa C, Yoshimura Y, Kamada C, Tanaka S, Tanaka S, Matsunaga S, Hanyu O, Araki A, Ito H, Tanaka A, Ohashi Y, Akanuma Y, Sone H., Is the Proportion of Carbohydrate Intake Associated with the Incidence of Diabetes Complications?-An Analysis of the Japan Diabetes Complications Study. Nutrients. 2017</v>
      </c>
    </row>
    <row r="2996" spans="1:29" x14ac:dyDescent="0.3">
      <c r="A2996">
        <v>4069</v>
      </c>
      <c r="B2996" t="s">
        <v>7217</v>
      </c>
      <c r="C2996" t="s">
        <v>17454</v>
      </c>
      <c r="D2996" t="s">
        <v>27644</v>
      </c>
      <c r="E2996" t="s">
        <v>2479</v>
      </c>
      <c r="F2996" s="10"/>
      <c r="G2996">
        <v>2017</v>
      </c>
      <c r="J2996">
        <v>0.26921849774886863</v>
      </c>
      <c r="L2996" t="s">
        <v>38506</v>
      </c>
      <c r="M2996">
        <v>28489720</v>
      </c>
      <c r="Q2996" s="10"/>
      <c r="R2996" s="11">
        <f t="shared" si="92"/>
        <v>0</v>
      </c>
      <c r="U2996" s="11">
        <f t="shared" si="93"/>
        <v>0</v>
      </c>
      <c r="Y2996" s="11">
        <f>IF(SUM(Tableau1[[#This Row],[Other access]:[Sci-hub access]])&gt;=1,1,0)</f>
        <v>0</v>
      </c>
      <c r="Z2996" s="12">
        <f>IF(OR(Tableau1[[#This Row],[Access R1 + S1+ T1 ]]&gt;=1,Tableau1[[#This Row],[Access V1 +W1 + X1]]&gt;=1),1,0)</f>
        <v>0</v>
      </c>
      <c r="AB2996" s="10" t="str">
        <f>Tableau1[[#This Row],[DOI]]</f>
        <v>doi: 10.1097/ICO.0000000000001213</v>
      </c>
      <c r="AC2996" s="13" t="str">
        <f>Tableau1[[#This Row],[Authors]]&amp;", "&amp;Tableau1[[#This Row],[Title]]&amp;" "&amp;Tableau1[[#This Row],[Journal]]&amp;". "&amp;Tableau1[[#This Row],[Year]]</f>
        <v>Wang Y, Lin J, Chen L, Wang L, Hao P, Han R, Ying M, Li X., Expression of Peroxiredoxin 2 and Vascular Endothelial Growth Factor Receptor 2 in Pterygium. Cornea. 2017</v>
      </c>
    </row>
    <row r="2997" spans="1:29" x14ac:dyDescent="0.3">
      <c r="A2997">
        <v>477</v>
      </c>
      <c r="B2997" t="s">
        <v>3740</v>
      </c>
      <c r="C2997" t="s">
        <v>13998</v>
      </c>
      <c r="D2997" t="s">
        <v>24160</v>
      </c>
      <c r="E2997" t="s">
        <v>2511</v>
      </c>
      <c r="F2997" s="10"/>
      <c r="G2997">
        <v>2017</v>
      </c>
      <c r="J2997">
        <v>0.26928429021115718</v>
      </c>
      <c r="L2997" t="s">
        <v>34981</v>
      </c>
      <c r="M2997">
        <v>29208820</v>
      </c>
      <c r="Q2997" s="10"/>
      <c r="R2997" s="11">
        <f t="shared" si="92"/>
        <v>0</v>
      </c>
      <c r="U2997" s="11">
        <f t="shared" si="93"/>
        <v>0</v>
      </c>
      <c r="Y2997" s="11">
        <f>IF(SUM(Tableau1[[#This Row],[Other access]:[Sci-hub access]])&gt;=1,1,0)</f>
        <v>0</v>
      </c>
      <c r="Z2997" s="12">
        <f>IF(OR(Tableau1[[#This Row],[Access R1 + S1+ T1 ]]&gt;=1,Tableau1[[#This Row],[Access V1 +W1 + X1]]&gt;=1),1,0)</f>
        <v>0</v>
      </c>
      <c r="AB2997" s="10" t="str">
        <f>Tableau1[[#This Row],[DOI]]</f>
        <v>doi: 10.4103/ijo.IJO_1058_17</v>
      </c>
      <c r="AC2997" s="13" t="str">
        <f>Tableau1[[#This Row],[Authors]]&amp;", "&amp;Tableau1[[#This Row],[Title]]&amp;" "&amp;Tableau1[[#This Row],[Journal]]&amp;". "&amp;Tableau1[[#This Row],[Year]]</f>
        <v>Verma L, Chakravarti A., Prevention and management of postoperative endophthalmitis: A case-based approach. Indian J Ophthalmol. 2017</v>
      </c>
    </row>
    <row r="2998" spans="1:29" x14ac:dyDescent="0.3">
      <c r="A2998">
        <v>3970</v>
      </c>
      <c r="B2998" t="s">
        <v>7124</v>
      </c>
      <c r="C2998" t="s">
        <v>17361</v>
      </c>
      <c r="D2998" t="s">
        <v>27551</v>
      </c>
      <c r="E2998" t="s">
        <v>2503</v>
      </c>
      <c r="F2998" s="10"/>
      <c r="G2998">
        <v>2017</v>
      </c>
      <c r="J2998">
        <v>0.26945929912359656</v>
      </c>
      <c r="L2998" t="s">
        <v>38411</v>
      </c>
      <c r="M2998">
        <v>28499370</v>
      </c>
      <c r="Q2998" s="10"/>
      <c r="R2998" s="11">
        <f t="shared" si="92"/>
        <v>0</v>
      </c>
      <c r="U2998" s="11">
        <f t="shared" si="93"/>
        <v>0</v>
      </c>
      <c r="Y2998" s="11">
        <f>IF(SUM(Tableau1[[#This Row],[Other access]:[Sci-hub access]])&gt;=1,1,0)</f>
        <v>0</v>
      </c>
      <c r="Z2998" s="12">
        <f>IF(OR(Tableau1[[#This Row],[Access R1 + S1+ T1 ]]&gt;=1,Tableau1[[#This Row],[Access V1 +W1 + X1]]&gt;=1),1,0)</f>
        <v>0</v>
      </c>
      <c r="AB2998" s="10" t="str">
        <f>Tableau1[[#This Row],[DOI]]</f>
        <v>doi: 10.1186/s12891-017-1543-z</v>
      </c>
      <c r="AC2998" s="13" t="str">
        <f>Tableau1[[#This Row],[Authors]]&amp;", "&amp;Tableau1[[#This Row],[Title]]&amp;" "&amp;Tableau1[[#This Row],[Journal]]&amp;". "&amp;Tableau1[[#This Row],[Year]]</f>
        <v>Wang SQ, Zhang LW, Wei P, Hua H., Is hydroxychloroquine effective in treating primary Sjogren's syndrome: a systematic review and meta-analysis. BMC Musculoskelet Disord. 2017</v>
      </c>
    </row>
    <row r="2999" spans="1:29" x14ac:dyDescent="0.3">
      <c r="A2999">
        <v>2782</v>
      </c>
      <c r="B2999" t="s">
        <v>5987</v>
      </c>
      <c r="C2999" t="s">
        <v>16233</v>
      </c>
      <c r="D2999" t="s">
        <v>26411</v>
      </c>
      <c r="E2999" t="s">
        <v>2458</v>
      </c>
      <c r="F2999" s="10"/>
      <c r="G2999">
        <v>2017</v>
      </c>
      <c r="J2999">
        <v>0.26946190978015305</v>
      </c>
      <c r="L2999" t="s">
        <v>37241</v>
      </c>
      <c r="M2999">
        <v>28687831</v>
      </c>
      <c r="Q2999" s="10"/>
      <c r="R2999" s="11">
        <f t="shared" si="92"/>
        <v>0</v>
      </c>
      <c r="U2999" s="11">
        <f t="shared" si="93"/>
        <v>0</v>
      </c>
      <c r="Y2999" s="11">
        <f>IF(SUM(Tableau1[[#This Row],[Other access]:[Sci-hub access]])&gt;=1,1,0)</f>
        <v>0</v>
      </c>
      <c r="Z2999" s="12">
        <f>IF(OR(Tableau1[[#This Row],[Access R1 + S1+ T1 ]]&gt;=1,Tableau1[[#This Row],[Access V1 +W1 + X1]]&gt;=1),1,0)</f>
        <v>0</v>
      </c>
      <c r="AB2999" s="10" t="str">
        <f>Tableau1[[#This Row],[DOI]]</f>
        <v>doi: 10.1001/jamaophthalmol.2017.2199</v>
      </c>
      <c r="AC2999" s="13" t="str">
        <f>Tableau1[[#This Row],[Authors]]&amp;", "&amp;Tableau1[[#This Row],[Title]]&amp;" "&amp;Tableau1[[#This Row],[Journal]]&amp;". "&amp;Tableau1[[#This Row],[Year]]</f>
        <v>Sun MT, Wood MK, Chan W, Selva D, Sanders P, Casson RJ, Wong CX., Risk of Intraocular Bleeding With Novel Oral Anticoagulants Compared With Warfarin: A Systematic Review and Meta-analysis. JAMA Ophthalmol. 2017</v>
      </c>
    </row>
    <row r="3000" spans="1:29" x14ac:dyDescent="0.3">
      <c r="A3000">
        <v>1366</v>
      </c>
      <c r="B3000" t="s">
        <v>4626</v>
      </c>
      <c r="C3000" t="s">
        <v>14877</v>
      </c>
      <c r="D3000" t="s">
        <v>25047</v>
      </c>
      <c r="E3000" t="s">
        <v>2479</v>
      </c>
      <c r="F3000" s="10"/>
      <c r="G3000">
        <v>2017</v>
      </c>
      <c r="J3000">
        <v>0.26951595944306694</v>
      </c>
      <c r="L3000" t="s">
        <v>35849</v>
      </c>
      <c r="M3000">
        <v>28968294</v>
      </c>
      <c r="Q3000" s="10"/>
      <c r="R3000" s="11">
        <f t="shared" si="92"/>
        <v>0</v>
      </c>
      <c r="U3000" s="11">
        <f t="shared" si="93"/>
        <v>0</v>
      </c>
      <c r="Y3000" s="11">
        <f>IF(SUM(Tableau1[[#This Row],[Other access]:[Sci-hub access]])&gt;=1,1,0)</f>
        <v>0</v>
      </c>
      <c r="Z3000" s="12">
        <f>IF(OR(Tableau1[[#This Row],[Access R1 + S1+ T1 ]]&gt;=1,Tableau1[[#This Row],[Access V1 +W1 + X1]]&gt;=1),1,0)</f>
        <v>0</v>
      </c>
      <c r="AB3000" s="10" t="str">
        <f>Tableau1[[#This Row],[DOI]]</f>
        <v>doi: 10.1097/ICO.0000000000001352</v>
      </c>
      <c r="AC3000" s="13" t="str">
        <f>Tableau1[[#This Row],[Authors]]&amp;", "&amp;Tableau1[[#This Row],[Title]]&amp;" "&amp;Tableau1[[#This Row],[Journal]]&amp;". "&amp;Tableau1[[#This Row],[Year]]</f>
        <v>Riau AK, Venkatraman SS, Dohlman CH, Mehta JS., Surface Modifications of the PMMA Optic of a Keratoprosthesis to Improve Biointegration. Cornea. 2017</v>
      </c>
    </row>
    <row r="3001" spans="1:29" x14ac:dyDescent="0.3">
      <c r="A3001">
        <v>920</v>
      </c>
      <c r="B3001" t="s">
        <v>4182</v>
      </c>
      <c r="C3001" t="s">
        <v>14436</v>
      </c>
      <c r="D3001" t="s">
        <v>24603</v>
      </c>
      <c r="E3001" t="s">
        <v>2451</v>
      </c>
      <c r="F3001" s="10"/>
      <c r="G3001">
        <v>2017</v>
      </c>
      <c r="J3001">
        <v>0.26958930819590754</v>
      </c>
      <c r="L3001" t="s">
        <v>35408</v>
      </c>
      <c r="M3001">
        <v>29065159</v>
      </c>
      <c r="Q3001" s="10"/>
      <c r="R3001" s="11">
        <f t="shared" si="92"/>
        <v>0</v>
      </c>
      <c r="U3001" s="11">
        <f t="shared" si="93"/>
        <v>0</v>
      </c>
      <c r="Y3001" s="11">
        <f>IF(SUM(Tableau1[[#This Row],[Other access]:[Sci-hub access]])&gt;=1,1,0)</f>
        <v>0</v>
      </c>
      <c r="Z3001" s="12">
        <f>IF(OR(Tableau1[[#This Row],[Access R1 + S1+ T1 ]]&gt;=1,Tableau1[[#This Row],[Access V1 +W1 + X1]]&gt;=1),1,0)</f>
        <v>0</v>
      </c>
      <c r="AB3001" s="10" t="str">
        <f>Tableau1[[#This Row],[DOI]]</f>
        <v>doi: 10.1371/journal.pone.0187058</v>
      </c>
      <c r="AC3001" s="13" t="str">
        <f>Tableau1[[#This Row],[Authors]]&amp;", "&amp;Tableau1[[#This Row],[Title]]&amp;" "&amp;Tableau1[[#This Row],[Journal]]&amp;". "&amp;Tableau1[[#This Row],[Year]]</f>
        <v>Chun BY, Rhiu S., Cryopreserved rabbit amniotic membrane alleviated inflammatory response and fibrosis following experimental strabismus surgery in rabbits. PLoS One. 2017</v>
      </c>
    </row>
    <row r="3002" spans="1:29" ht="28.8" x14ac:dyDescent="0.3">
      <c r="A3002">
        <v>4031</v>
      </c>
      <c r="B3002" t="s">
        <v>7182</v>
      </c>
      <c r="C3002" t="s">
        <v>17419</v>
      </c>
      <c r="D3002" t="s">
        <v>27609</v>
      </c>
      <c r="E3002" t="s">
        <v>2458</v>
      </c>
      <c r="F3002" s="10"/>
      <c r="G3002">
        <v>2017</v>
      </c>
      <c r="J3002">
        <v>0.26968982269545549</v>
      </c>
      <c r="L3002" t="s">
        <v>38471</v>
      </c>
      <c r="M3002">
        <v>28494060</v>
      </c>
      <c r="Q3002" s="10"/>
      <c r="R3002" s="11">
        <f t="shared" si="92"/>
        <v>0</v>
      </c>
      <c r="U3002" s="11">
        <f t="shared" si="93"/>
        <v>0</v>
      </c>
      <c r="Y3002" s="11">
        <f>IF(SUM(Tableau1[[#This Row],[Other access]:[Sci-hub access]])&gt;=1,1,0)</f>
        <v>0</v>
      </c>
      <c r="Z3002" s="12">
        <f>IF(OR(Tableau1[[#This Row],[Access R1 + S1+ T1 ]]&gt;=1,Tableau1[[#This Row],[Access V1 +W1 + X1]]&gt;=1),1,0)</f>
        <v>0</v>
      </c>
      <c r="AB3002" s="10" t="str">
        <f>Tableau1[[#This Row],[DOI]]</f>
        <v>doi: 10.1001/jamaophthalmol.2017.1082</v>
      </c>
      <c r="AC3002" s="13" t="str">
        <f>Tableau1[[#This Row],[Authors]]&amp;", "&amp;Tableau1[[#This Row],[Title]]&amp;" "&amp;Tableau1[[#This Row],[Journal]]&amp;". "&amp;Tableau1[[#This Row],[Year]]</f>
        <v>De Moraes CG, Murphy JT, Kaplan CM, Reimann JJ, Skaat A, Blumberg DM, Al-Aswad L, Cioffi GA, Girkin CA, Medeiros FA, Weinreb RN, Zangwill L, Liebmann JM., β-Zone Parapapillary Atrophy and Rates of Glaucomatous Visual Field Progression: African Descent and Glaucoma Evaluation Study. JAMA Ophthalmol. 2017</v>
      </c>
    </row>
    <row r="3003" spans="1:29" ht="28.8" x14ac:dyDescent="0.3">
      <c r="A3003">
        <v>1313</v>
      </c>
      <c r="B3003" t="s">
        <v>4573</v>
      </c>
      <c r="C3003" t="s">
        <v>14825</v>
      </c>
      <c r="D3003" t="s">
        <v>24994</v>
      </c>
      <c r="E3003" t="s">
        <v>2609</v>
      </c>
      <c r="F3003" s="10"/>
      <c r="G3003">
        <v>2017</v>
      </c>
      <c r="J3003">
        <v>0.26971562527842108</v>
      </c>
      <c r="L3003" t="s">
        <v>35796</v>
      </c>
      <c r="M3003">
        <v>28973395</v>
      </c>
      <c r="Q3003" s="10"/>
      <c r="R3003" s="11">
        <f t="shared" si="92"/>
        <v>0</v>
      </c>
      <c r="U3003" s="11">
        <f t="shared" si="93"/>
        <v>0</v>
      </c>
      <c r="Y3003" s="11">
        <f>IF(SUM(Tableau1[[#This Row],[Other access]:[Sci-hub access]])&gt;=1,1,0)</f>
        <v>0</v>
      </c>
      <c r="Z3003" s="12">
        <f>IF(OR(Tableau1[[#This Row],[Access R1 + S1+ T1 ]]&gt;=1,Tableau1[[#This Row],[Access V1 +W1 + X1]]&gt;=1),1,0)</f>
        <v>0</v>
      </c>
      <c r="AB3003" s="10" t="str">
        <f>Tableau1[[#This Row],[DOI]]</f>
        <v>doi: 10.1093/hmg/ddx338</v>
      </c>
      <c r="AC3003" s="13" t="str">
        <f>Tableau1[[#This Row],[Authors]]&amp;", "&amp;Tableau1[[#This Row],[Title]]&amp;" "&amp;Tableau1[[#This Row],[Journal]]&amp;". "&amp;Tableau1[[#This Row],[Year]]</f>
        <v>Curiel J, Rodríguez Bey G, Takanohashi A, Bugiani M, Fu X, Wolf NI, Nmezi B, Schiffmann R, Bugaighis M, Pierson T, Helman G, Simons C, van der Knaap MS, Liu J, Padiath Q, Vanderver A., TUBB4A mutations result in specific neuronal and oligodendrocytic defects that closely match clinically distinct phenotypes. Hum Mol Genet. 2017</v>
      </c>
    </row>
    <row r="3004" spans="1:29" ht="28.8" x14ac:dyDescent="0.3">
      <c r="A3004">
        <v>3838</v>
      </c>
      <c r="B3004" t="s">
        <v>7002</v>
      </c>
      <c r="C3004" t="s">
        <v>17241</v>
      </c>
      <c r="D3004" t="s">
        <v>27426</v>
      </c>
      <c r="E3004" t="s">
        <v>2448</v>
      </c>
      <c r="F3004" s="10"/>
      <c r="G3004">
        <v>2017</v>
      </c>
      <c r="J3004">
        <v>0.27000211488970904</v>
      </c>
      <c r="L3004" t="s">
        <v>38281</v>
      </c>
      <c r="M3004">
        <v>28523456</v>
      </c>
      <c r="Q3004" s="10"/>
      <c r="R3004" s="11">
        <f t="shared" si="92"/>
        <v>0</v>
      </c>
      <c r="U3004" s="11">
        <f t="shared" si="93"/>
        <v>0</v>
      </c>
      <c r="Y3004" s="11">
        <f>IF(SUM(Tableau1[[#This Row],[Other access]:[Sci-hub access]])&gt;=1,1,0)</f>
        <v>0</v>
      </c>
      <c r="Z3004" s="12">
        <f>IF(OR(Tableau1[[#This Row],[Access R1 + S1+ T1 ]]&gt;=1,Tableau1[[#This Row],[Access V1 +W1 + X1]]&gt;=1),1,0)</f>
        <v>0</v>
      </c>
      <c r="AB3004" s="10" t="str">
        <f>Tableau1[[#This Row],[DOI]]</f>
        <v>doi: 10.1007/s00417-017-3690-1</v>
      </c>
      <c r="AC3004" s="13" t="str">
        <f>Tableau1[[#This Row],[Authors]]&amp;", "&amp;Tableau1[[#This Row],[Title]]&amp;" "&amp;Tableau1[[#This Row],[Journal]]&amp;". "&amp;Tableau1[[#This Row],[Year]]</f>
        <v>Mathew B, Poston JN, Dreixler JC, Torres L, Lopez J, Zelkha R, Balyasnikova I, Lesniak MS, Roth S., Bone-marrow mesenchymal stem-cell administration significantly improves outcome after retinal ischemia in rats. Graefes Arch Clin Exp Ophthalmol. 2017</v>
      </c>
    </row>
    <row r="3005" spans="1:29" x14ac:dyDescent="0.3">
      <c r="A3005">
        <v>4903</v>
      </c>
      <c r="B3005" t="s">
        <v>8002</v>
      </c>
      <c r="C3005" t="s">
        <v>18231</v>
      </c>
      <c r="D3005" t="s">
        <v>28432</v>
      </c>
      <c r="E3005" t="s">
        <v>2490</v>
      </c>
      <c r="F3005" s="10"/>
      <c r="G3005">
        <v>2017</v>
      </c>
      <c r="J3005">
        <v>0.27002771445292495</v>
      </c>
      <c r="L3005" t="s">
        <v>39313</v>
      </c>
      <c r="M3005">
        <v>28392176</v>
      </c>
      <c r="Q3005" s="10"/>
      <c r="R3005" s="11">
        <f t="shared" si="92"/>
        <v>0</v>
      </c>
      <c r="U3005" s="11">
        <f t="shared" si="93"/>
        <v>0</v>
      </c>
      <c r="Y3005" s="11">
        <f>IF(SUM(Tableau1[[#This Row],[Other access]:[Sci-hub access]])&gt;=1,1,0)</f>
        <v>0</v>
      </c>
      <c r="Z3005" s="12">
        <f>IF(OR(Tableau1[[#This Row],[Access R1 + S1+ T1 ]]&gt;=1,Tableau1[[#This Row],[Access V1 +W1 + X1]]&gt;=1),1,0)</f>
        <v>0</v>
      </c>
      <c r="AB3005" s="10" t="str">
        <f>Tableau1[[#This Row],[DOI]]</f>
        <v>doi: 10.1016/j.ajo.2017.03.033</v>
      </c>
      <c r="AC3005" s="13" t="str">
        <f>Tableau1[[#This Row],[Authors]]&amp;", "&amp;Tableau1[[#This Row],[Title]]&amp;" "&amp;Tableau1[[#This Row],[Journal]]&amp;". "&amp;Tableau1[[#This Row],[Year]]</f>
        <v>Campochiaro PA, Han YS, Mir TA, Kherani S, Hafiz G, Krispel C, Liu TYA, Wang J, Scott AW, Zimmer-Galler I., Increased Frequency of Topical Steroids Provides Benefit in Patients With Recalcitrant Postsurgical Macular Edema. Am J Ophthalmol. 2017</v>
      </c>
    </row>
    <row r="3006" spans="1:29" ht="28.8" x14ac:dyDescent="0.3">
      <c r="A3006">
        <v>8409</v>
      </c>
      <c r="B3006" t="s">
        <v>11092</v>
      </c>
      <c r="C3006" t="s">
        <v>21278</v>
      </c>
      <c r="D3006" t="s">
        <v>31530</v>
      </c>
      <c r="E3006" t="s">
        <v>2458</v>
      </c>
      <c r="F3006" s="10"/>
      <c r="G3006">
        <v>2017</v>
      </c>
      <c r="J3006">
        <v>0.27010515476855712</v>
      </c>
      <c r="L3006" t="s">
        <v>42750</v>
      </c>
      <c r="M3006">
        <v>27918759</v>
      </c>
      <c r="Q3006" s="10"/>
      <c r="R3006" s="11">
        <f t="shared" si="92"/>
        <v>0</v>
      </c>
      <c r="U3006" s="11">
        <f t="shared" si="93"/>
        <v>0</v>
      </c>
      <c r="Y3006" s="11">
        <f>IF(SUM(Tableau1[[#This Row],[Other access]:[Sci-hub access]])&gt;=1,1,0)</f>
        <v>0</v>
      </c>
      <c r="Z3006" s="12">
        <f>IF(OR(Tableau1[[#This Row],[Access R1 + S1+ T1 ]]&gt;=1,Tableau1[[#This Row],[Access V1 +W1 + X1]]&gt;=1),1,0)</f>
        <v>0</v>
      </c>
      <c r="AB3006" s="10" t="str">
        <f>Tableau1[[#This Row],[DOI]]</f>
        <v>doi: 10.1001/jamaophthalmol.2016.4604</v>
      </c>
      <c r="AC3006" s="13" t="str">
        <f>Tableau1[[#This Row],[Authors]]&amp;", "&amp;Tableau1[[#This Row],[Title]]&amp;" "&amp;Tableau1[[#This Row],[Journal]]&amp;". "&amp;Tableau1[[#This Row],[Year]]</f>
        <v>Geerlings MJ, Kremlitzka M, Bakker B, Nilsson SC, Saksens NT, Lechanteur YT, Pauper M, Corominas J, Fauser S, Hoyng CB, Blom AM, de Jong EK, den Hollander AI., The Functional Effect of Rare Variants in Complement Genes on C3b Degradation in Patients With Age-Related Macular Degeneration. JAMA Ophthalmol. 2017</v>
      </c>
    </row>
    <row r="3007" spans="1:29" x14ac:dyDescent="0.3">
      <c r="A3007">
        <v>3626</v>
      </c>
      <c r="B3007" t="s">
        <v>6798</v>
      </c>
      <c r="C3007" t="s">
        <v>17039</v>
      </c>
      <c r="D3007" t="s">
        <v>27222</v>
      </c>
      <c r="E3007" t="s">
        <v>2529</v>
      </c>
      <c r="F3007" s="10"/>
      <c r="G3007">
        <v>2017</v>
      </c>
      <c r="J3007">
        <v>0.27010527893047331</v>
      </c>
      <c r="L3007" t="s">
        <v>38072</v>
      </c>
      <c r="M3007">
        <v>28557571</v>
      </c>
      <c r="Q3007" s="10"/>
      <c r="R3007" s="11">
        <f t="shared" si="92"/>
        <v>0</v>
      </c>
      <c r="U3007" s="11">
        <f t="shared" si="93"/>
        <v>0</v>
      </c>
      <c r="Y3007" s="11">
        <f>IF(SUM(Tableau1[[#This Row],[Other access]:[Sci-hub access]])&gt;=1,1,0)</f>
        <v>0</v>
      </c>
      <c r="Z3007" s="12">
        <f>IF(OR(Tableau1[[#This Row],[Access R1 + S1+ T1 ]]&gt;=1,Tableau1[[#This Row],[Access V1 +W1 + X1]]&gt;=1),1,0)</f>
        <v>0</v>
      </c>
      <c r="AB3007" s="10" t="str">
        <f>Tableau1[[#This Row],[DOI]]</f>
        <v>doi: 10.1080/02713683.2017.1302590</v>
      </c>
      <c r="AC3007" s="13" t="str">
        <f>Tableau1[[#This Row],[Authors]]&amp;", "&amp;Tableau1[[#This Row],[Title]]&amp;" "&amp;Tableau1[[#This Row],[Journal]]&amp;". "&amp;Tableau1[[#This Row],[Year]]</f>
        <v>Osswald CR, Guthrie MJ, Avila A, Valio JA Jr, Mieler WF, Kang-Mieler JJ., In Vivo Efficacy of an Injectable Microsphere-Hydrogel Ocular Drug Delivery System. Curr Eye Res. 2017</v>
      </c>
    </row>
    <row r="3008" spans="1:29" ht="28.8" x14ac:dyDescent="0.3">
      <c r="A3008">
        <v>2316</v>
      </c>
      <c r="B3008" t="s">
        <v>5547</v>
      </c>
      <c r="C3008" t="s">
        <v>15792</v>
      </c>
      <c r="D3008" t="s">
        <v>25969</v>
      </c>
      <c r="E3008" t="s">
        <v>2862</v>
      </c>
      <c r="F3008" s="10"/>
      <c r="G3008">
        <v>2017</v>
      </c>
      <c r="J3008">
        <v>0.27019223109579504</v>
      </c>
      <c r="L3008" t="s">
        <v>36781</v>
      </c>
      <c r="M3008">
        <v>28768983</v>
      </c>
      <c r="Q3008" s="10"/>
      <c r="R3008" s="11">
        <f t="shared" si="92"/>
        <v>0</v>
      </c>
      <c r="U3008" s="11">
        <f t="shared" si="93"/>
        <v>0</v>
      </c>
      <c r="Y3008" s="11">
        <f>IF(SUM(Tableau1[[#This Row],[Other access]:[Sci-hub access]])&gt;=1,1,0)</f>
        <v>0</v>
      </c>
      <c r="Z3008" s="12">
        <f>IF(OR(Tableau1[[#This Row],[Access R1 + S1+ T1 ]]&gt;=1,Tableau1[[#This Row],[Access V1 +W1 + X1]]&gt;=1),1,0)</f>
        <v>0</v>
      </c>
      <c r="AB3008" s="10" t="str">
        <f>Tableau1[[#This Row],[DOI]]</f>
        <v>doi: 10.2169/internalmedicine.56.8236</v>
      </c>
      <c r="AC3008" s="13" t="str">
        <f>Tableau1[[#This Row],[Authors]]&amp;", "&amp;Tableau1[[#This Row],[Title]]&amp;" "&amp;Tableau1[[#This Row],[Journal]]&amp;". "&amp;Tableau1[[#This Row],[Year]]</f>
        <v>Tohge R, Shinoto Y, Takahashi M., Longitudinally Extensive Transverse Myelitis and Optic Neuropathy Associated with Syphilitic Meningomyelitis and Human Immunodeficiency Virus Infection: A Case Report and Review of the Literature. Intern Med. 2017</v>
      </c>
    </row>
    <row r="3009" spans="1:29" ht="28.8" x14ac:dyDescent="0.3">
      <c r="A3009">
        <v>2148</v>
      </c>
      <c r="B3009" t="s">
        <v>5383</v>
      </c>
      <c r="C3009" t="s">
        <v>15628</v>
      </c>
      <c r="D3009" t="s">
        <v>25805</v>
      </c>
      <c r="E3009" t="s">
        <v>2815</v>
      </c>
      <c r="F3009" s="10"/>
      <c r="G3009">
        <v>2017</v>
      </c>
      <c r="J3009">
        <v>0.27024960758020422</v>
      </c>
      <c r="L3009" t="s">
        <v>36619</v>
      </c>
      <c r="M3009">
        <v>28810145</v>
      </c>
      <c r="Q3009" s="10"/>
      <c r="R3009" s="11">
        <f t="shared" si="92"/>
        <v>0</v>
      </c>
      <c r="U3009" s="11">
        <f t="shared" si="93"/>
        <v>0</v>
      </c>
      <c r="Y3009" s="11">
        <f>IF(SUM(Tableau1[[#This Row],[Other access]:[Sci-hub access]])&gt;=1,1,0)</f>
        <v>0</v>
      </c>
      <c r="Z3009" s="12">
        <f>IF(OR(Tableau1[[#This Row],[Access R1 + S1+ T1 ]]&gt;=1,Tableau1[[#This Row],[Access V1 +W1 + X1]]&gt;=1),1,0)</f>
        <v>0</v>
      </c>
      <c r="AB3009" s="10" t="str">
        <f>Tableau1[[#This Row],[DOI]]</f>
        <v>doi: 10.1016/j.ccell.2017.07.003</v>
      </c>
      <c r="AC3009" s="13" t="str">
        <f>Tableau1[[#This Row],[Authors]]&amp;", "&amp;Tableau1[[#This Row],[Title]]&amp;" "&amp;Tableau1[[#This Row],[Journal]]&amp;". "&amp;Tableau1[[#This Row],[Year]]</f>
        <v>Robertson AG, Shih J, Yau C, Gibb EA, Oba J, Mungall KL, Hess JM, Uzunangelov V, Walter V, Danilova L, Lichtenberg TM, Kucherlapati M, Kimes PK, Tang M, Penson A, Babur O, Akbani R, Bristow CA, Hoadley KA, Iype L, Chang MT; TCGA Research Network., et al., Integrative Analysis Identifies Four Molecular and Clinical Subsets in Uveal Melanoma. Cancer Cell. 2017</v>
      </c>
    </row>
    <row r="3010" spans="1:29" x14ac:dyDescent="0.3">
      <c r="A3010">
        <v>6425</v>
      </c>
      <c r="B3010" t="s">
        <v>9363</v>
      </c>
      <c r="C3010" t="s">
        <v>19572</v>
      </c>
      <c r="D3010" t="s">
        <v>29794</v>
      </c>
      <c r="E3010" t="s">
        <v>2441</v>
      </c>
      <c r="F3010" s="10"/>
      <c r="G3010">
        <v>2017</v>
      </c>
      <c r="J3010">
        <v>0.2702762903373056</v>
      </c>
      <c r="L3010" t="s">
        <v>40794</v>
      </c>
      <c r="M3010">
        <v>28214101</v>
      </c>
      <c r="Q3010" s="10"/>
      <c r="R3010" s="11">
        <f t="shared" ref="R3010:R3073" si="94">IF(SUM(N3010:Q3010)&gt;0,1,0)</f>
        <v>0</v>
      </c>
      <c r="U3010" s="11">
        <f t="shared" ref="U3010:U3073" si="95">IF(SUM(R3010,T3010)&gt;0,1,0)</f>
        <v>0</v>
      </c>
      <c r="Y3010" s="11">
        <f>IF(SUM(Tableau1[[#This Row],[Other access]:[Sci-hub access]])&gt;=1,1,0)</f>
        <v>0</v>
      </c>
      <c r="Z3010" s="12">
        <f>IF(OR(Tableau1[[#This Row],[Access R1 + S1+ T1 ]]&gt;=1,Tableau1[[#This Row],[Access V1 +W1 + X1]]&gt;=1),1,0)</f>
        <v>0</v>
      </c>
      <c r="AB3010" s="10" t="str">
        <f>Tableau1[[#This Row],[DOI]]</f>
        <v>doi: 10.1016/j.ophtha.2017.01.026</v>
      </c>
      <c r="AC3010" s="13" t="str">
        <f>Tableau1[[#This Row],[Authors]]&amp;", "&amp;Tableau1[[#This Row],[Title]]&amp;" "&amp;Tableau1[[#This Row],[Journal]]&amp;". "&amp;Tableau1[[#This Row],[Year]]</f>
        <v>Haripriya A, Chang DF, Ravindran RD., Endophthalmitis Reduction with Intracameral Moxifloxacin Prophylaxis: Analysis of 600 000 Surgeries. Ophthalmology. 2017</v>
      </c>
    </row>
    <row r="3011" spans="1:29" ht="28.8" x14ac:dyDescent="0.3">
      <c r="A3011">
        <v>9031</v>
      </c>
      <c r="B3011" t="s">
        <v>1900</v>
      </c>
      <c r="C3011" t="s">
        <v>1899</v>
      </c>
      <c r="D3011" t="s">
        <v>1901</v>
      </c>
      <c r="E3011" t="s">
        <v>2641</v>
      </c>
      <c r="F3011" s="10"/>
      <c r="G3011">
        <v>2017</v>
      </c>
      <c r="J3011">
        <v>0.27035004566997578</v>
      </c>
      <c r="L3011" t="s">
        <v>43353</v>
      </c>
      <c r="M3011">
        <v>27789358</v>
      </c>
      <c r="Q3011" s="10"/>
      <c r="R3011" s="11">
        <f t="shared" si="94"/>
        <v>0</v>
      </c>
      <c r="U3011" s="11">
        <f t="shared" si="95"/>
        <v>0</v>
      </c>
      <c r="Y3011" s="11">
        <f>IF(SUM(Tableau1[[#This Row],[Other access]:[Sci-hub access]])&gt;=1,1,0)</f>
        <v>0</v>
      </c>
      <c r="Z3011" s="12">
        <f>IF(OR(Tableau1[[#This Row],[Access R1 + S1+ T1 ]]&gt;=1,Tableau1[[#This Row],[Access V1 +W1 + X1]]&gt;=1),1,0)</f>
        <v>0</v>
      </c>
      <c r="AB3011" s="10" t="str">
        <f>Tableau1[[#This Row],[DOI]]</f>
        <v>doi: 10.1016/j.ejpb.2016.10.009</v>
      </c>
      <c r="AC3011" s="13" t="str">
        <f>Tableau1[[#This Row],[Authors]]&amp;", "&amp;Tableau1[[#This Row],[Title]]&amp;" "&amp;Tableau1[[#This Row],[Journal]]&amp;". "&amp;Tableau1[[#This Row],[Year]]</f>
        <v>Sánchez-López E, Espina M, Doktorovova S, Souto EB, García ML., Lipid nanoparticles (SLN, NLC): Overcoming the anatomical and physiological barriers of the eye - Part I - Barriers and determining factors in ocular delivery. Eur J Pharm Biopharm. 2017</v>
      </c>
    </row>
    <row r="3012" spans="1:29" x14ac:dyDescent="0.3">
      <c r="A3012">
        <v>617</v>
      </c>
      <c r="B3012" t="s">
        <v>3880</v>
      </c>
      <c r="C3012" t="s">
        <v>14136</v>
      </c>
      <c r="D3012" t="s">
        <v>24300</v>
      </c>
      <c r="E3012" t="s">
        <v>2549</v>
      </c>
      <c r="F3012" s="10"/>
      <c r="G3012">
        <v>2017</v>
      </c>
      <c r="J3012">
        <v>0.2705022655278978</v>
      </c>
      <c r="L3012" t="s">
        <v>35115</v>
      </c>
      <c r="M3012">
        <v>29160544</v>
      </c>
      <c r="Q3012" s="10"/>
      <c r="R3012" s="11">
        <f t="shared" si="94"/>
        <v>0</v>
      </c>
      <c r="U3012" s="11">
        <f t="shared" si="95"/>
        <v>0</v>
      </c>
      <c r="Y3012" s="11">
        <f>IF(SUM(Tableau1[[#This Row],[Other access]:[Sci-hub access]])&gt;=1,1,0)</f>
        <v>0</v>
      </c>
      <c r="Z3012" s="12">
        <f>IF(OR(Tableau1[[#This Row],[Access R1 + S1+ T1 ]]&gt;=1,Tableau1[[#This Row],[Access V1 +W1 + X1]]&gt;=1),1,0)</f>
        <v>0</v>
      </c>
      <c r="AB3012" s="10" t="str">
        <f>Tableau1[[#This Row],[DOI]]</f>
        <v>doi: 10.5935/0004-2749.20170077</v>
      </c>
      <c r="AC3012" s="13" t="str">
        <f>Tableau1[[#This Row],[Authors]]&amp;", "&amp;Tableau1[[#This Row],[Title]]&amp;" "&amp;Tableau1[[#This Row],[Journal]]&amp;". "&amp;Tableau1[[#This Row],[Year]]</f>
        <v>Sousa HCC, Silva LNP, Tzelikis PF., Corneal endothelial cell density and pterygium: a cross-sectional study. Arq Bras Oftalmol. 2017</v>
      </c>
    </row>
    <row r="3013" spans="1:29" x14ac:dyDescent="0.3">
      <c r="A3013">
        <v>2412</v>
      </c>
      <c r="B3013" t="s">
        <v>5637</v>
      </c>
      <c r="C3013" t="s">
        <v>15882</v>
      </c>
      <c r="D3013" t="s">
        <v>26059</v>
      </c>
      <c r="E3013" t="s">
        <v>2924</v>
      </c>
      <c r="F3013" s="10"/>
      <c r="G3013">
        <v>2017</v>
      </c>
      <c r="J3013">
        <v>0.2707699749713004</v>
      </c>
      <c r="L3013" t="s">
        <v>36877</v>
      </c>
      <c r="M3013">
        <v>28750218</v>
      </c>
      <c r="Q3013" s="10"/>
      <c r="R3013" s="11">
        <f t="shared" si="94"/>
        <v>0</v>
      </c>
      <c r="U3013" s="11">
        <f t="shared" si="95"/>
        <v>0</v>
      </c>
      <c r="Y3013" s="11">
        <f>IF(SUM(Tableau1[[#This Row],[Other access]:[Sci-hub access]])&gt;=1,1,0)</f>
        <v>0</v>
      </c>
      <c r="Z3013" s="12">
        <f>IF(OR(Tableau1[[#This Row],[Access R1 + S1+ T1 ]]&gt;=1,Tableau1[[#This Row],[Access V1 +W1 + X1]]&gt;=1),1,0)</f>
        <v>0</v>
      </c>
      <c r="AB3013" s="10" t="str">
        <f>Tableau1[[#This Row],[DOI]]</f>
        <v>doi: 10.1016/j.diabres.2017.06.022</v>
      </c>
      <c r="AC3013" s="13" t="str">
        <f>Tableau1[[#This Row],[Authors]]&amp;", "&amp;Tableau1[[#This Row],[Title]]&amp;" "&amp;Tableau1[[#This Row],[Journal]]&amp;". "&amp;Tableau1[[#This Row],[Year]]</f>
        <v>Rowe CW, Haider AS, Viswanathan D, Jones M, Attia J, Wynne K, Acharya S., Insulin resistance correlates with maculopathy and severity of retinopathy in young adults with Type 1 Diabetes Mellitus. Diabetes Res Clin Pract. 2017</v>
      </c>
    </row>
    <row r="3014" spans="1:29" x14ac:dyDescent="0.3">
      <c r="A3014">
        <v>945</v>
      </c>
      <c r="B3014" t="s">
        <v>4207</v>
      </c>
      <c r="C3014" t="s">
        <v>14461</v>
      </c>
      <c r="D3014" t="s">
        <v>24628</v>
      </c>
      <c r="E3014" t="s">
        <v>2589</v>
      </c>
      <c r="F3014" s="10"/>
      <c r="G3014">
        <v>2017</v>
      </c>
      <c r="J3014">
        <v>0.27083130599642014</v>
      </c>
      <c r="L3014" t="s">
        <v>35433</v>
      </c>
      <c r="M3014">
        <v>29055474</v>
      </c>
      <c r="Q3014" s="10"/>
      <c r="R3014" s="11">
        <f t="shared" si="94"/>
        <v>0</v>
      </c>
      <c r="U3014" s="11">
        <f t="shared" si="95"/>
        <v>0</v>
      </c>
      <c r="Y3014" s="11">
        <f>IF(SUM(Tableau1[[#This Row],[Other access]:[Sci-hub access]])&gt;=1,1,0)</f>
        <v>0</v>
      </c>
      <c r="Z3014" s="12">
        <f>IF(OR(Tableau1[[#This Row],[Access R1 + S1+ T1 ]]&gt;=1,Tableau1[[#This Row],[Access V1 +W1 + X1]]&gt;=1),1,0)</f>
        <v>0</v>
      </c>
      <c r="AB3014" s="10" t="str">
        <f>Tableau1[[#This Row],[DOI]]</f>
        <v>doi: 10.1016/j.msard.2017.06.008</v>
      </c>
      <c r="AC3014" s="13" t="str">
        <f>Tableau1[[#This Row],[Authors]]&amp;", "&amp;Tableau1[[#This Row],[Title]]&amp;" "&amp;Tableau1[[#This Row],[Journal]]&amp;". "&amp;Tableau1[[#This Row],[Year]]</f>
        <v>Sun H, Sun X, Li J, Huo Y, Wu L, Huang D, Yu S, Wu W., Gender differences among Chinese patients with neuromyelitis optica spectrum disorders. Mult Scler Relat Disord. 2017</v>
      </c>
    </row>
    <row r="3015" spans="1:29" ht="28.8" x14ac:dyDescent="0.3">
      <c r="A3015">
        <v>9896</v>
      </c>
      <c r="B3015" t="s">
        <v>12424</v>
      </c>
      <c r="C3015" t="s">
        <v>22594</v>
      </c>
      <c r="D3015" t="s">
        <v>32872</v>
      </c>
      <c r="E3015" t="s">
        <v>2445</v>
      </c>
      <c r="F3015" s="10"/>
      <c r="G3015">
        <v>2017</v>
      </c>
      <c r="J3015">
        <v>0.27087308971960966</v>
      </c>
      <c r="L3015" t="s">
        <v>44155</v>
      </c>
      <c r="M3015">
        <v>27548351</v>
      </c>
      <c r="Q3015" s="10"/>
      <c r="R3015" s="11">
        <f t="shared" si="94"/>
        <v>0</v>
      </c>
      <c r="U3015" s="11">
        <f t="shared" si="95"/>
        <v>0</v>
      </c>
      <c r="Y3015" s="11">
        <f>IF(SUM(Tableau1[[#This Row],[Other access]:[Sci-hub access]])&gt;=1,1,0)</f>
        <v>0</v>
      </c>
      <c r="Z3015" s="12">
        <f>IF(OR(Tableau1[[#This Row],[Access R1 + S1+ T1 ]]&gt;=1,Tableau1[[#This Row],[Access V1 +W1 + X1]]&gt;=1),1,0)</f>
        <v>0</v>
      </c>
      <c r="AB3015" s="10" t="str">
        <f>Tableau1[[#This Row],[DOI]]</f>
        <v>doi: 10.1097/IAE.0000000000001207</v>
      </c>
      <c r="AC3015" s="13" t="str">
        <f>Tableau1[[#This Row],[Authors]]&amp;", "&amp;Tableau1[[#This Row],[Title]]&amp;" "&amp;Tableau1[[#This Row],[Journal]]&amp;". "&amp;Tableau1[[#This Row],[Year]]</f>
        <v>Bell KJ, Hayen A, Glasziou P, Mitchell AS, Farris M, Wright J, Duerr HP, Mitchell P, Irwig L., EARLY CRT MONITORING USING TIME-DOMAIN OPTICAL COHERENCE TOMOGRAPHY DOES NOT ADD TO VISUAL ACUITY FOR PREDICTING VISUAL LOSS IN PATIENTS WITH CENTRAL RETINAL VEIN OCCLUSION TREATED WITH INTRAVITREAL RANIBIZUMAB: A Secondary Analysis of Trial Data. Retina. 2017</v>
      </c>
    </row>
    <row r="3016" spans="1:29" ht="28.8" x14ac:dyDescent="0.3">
      <c r="A3016">
        <v>5440</v>
      </c>
      <c r="B3016" t="s">
        <v>8490</v>
      </c>
      <c r="C3016" t="s">
        <v>18712</v>
      </c>
      <c r="D3016" t="s">
        <v>28920</v>
      </c>
      <c r="E3016" t="s">
        <v>2478</v>
      </c>
      <c r="F3016" s="10"/>
      <c r="G3016">
        <v>2017</v>
      </c>
      <c r="J3016">
        <v>0.27099732128321818</v>
      </c>
      <c r="L3016" t="s">
        <v>39830</v>
      </c>
      <c r="M3016">
        <v>28335564</v>
      </c>
      <c r="Q3016" s="10"/>
      <c r="R3016" s="11">
        <f t="shared" si="94"/>
        <v>0</v>
      </c>
      <c r="U3016" s="11">
        <f t="shared" si="95"/>
        <v>0</v>
      </c>
      <c r="Y3016" s="11">
        <f>IF(SUM(Tableau1[[#This Row],[Other access]:[Sci-hub access]])&gt;=1,1,0)</f>
        <v>0</v>
      </c>
      <c r="Z3016" s="12">
        <f>IF(OR(Tableau1[[#This Row],[Access R1 + S1+ T1 ]]&gt;=1,Tableau1[[#This Row],[Access V1 +W1 + X1]]&gt;=1),1,0)</f>
        <v>0</v>
      </c>
      <c r="AB3016" s="10" t="str">
        <f>Tableau1[[#This Row],[DOI]]</f>
        <v>doi: 10.3390/ijms18030675</v>
      </c>
      <c r="AC3016" s="13" t="str">
        <f>Tableau1[[#This Row],[Authors]]&amp;", "&amp;Tableau1[[#This Row],[Title]]&amp;" "&amp;Tableau1[[#This Row],[Journal]]&amp;". "&amp;Tableau1[[#This Row],[Year]]</f>
        <v>Werling D, Banks WA, Salameh TS, Kvarik T, Kovacs LA, Vaczy A, Szabo E, Mayer F, Varga R, Tamas A, Toth G, Biro Z, Atlasz T, Reglodi D., Passage through the Ocular Barriers and Beneficial Effects in Retinal Ischemia of Topical Application of PACAP1-38 in Rodents. Int J Mol Sci. 2017</v>
      </c>
    </row>
    <row r="3017" spans="1:29" x14ac:dyDescent="0.3">
      <c r="A3017">
        <v>10873</v>
      </c>
      <c r="B3017" t="s">
        <v>13319</v>
      </c>
      <c r="C3017" t="s">
        <v>23481</v>
      </c>
      <c r="D3017" t="s">
        <v>33773</v>
      </c>
      <c r="E3017" t="s">
        <v>2791</v>
      </c>
      <c r="F3017" s="10"/>
      <c r="G3017">
        <v>2017</v>
      </c>
      <c r="J3017">
        <v>0.27104560177851589</v>
      </c>
      <c r="L3017" t="s">
        <v>45118</v>
      </c>
      <c r="M3017">
        <v>26922840</v>
      </c>
      <c r="Q3017" s="10"/>
      <c r="R3017" s="11">
        <f t="shared" si="94"/>
        <v>0</v>
      </c>
      <c r="U3017" s="11">
        <f t="shared" si="95"/>
        <v>0</v>
      </c>
      <c r="Y3017" s="11">
        <f>IF(SUM(Tableau1[[#This Row],[Other access]:[Sci-hub access]])&gt;=1,1,0)</f>
        <v>0</v>
      </c>
      <c r="Z3017" s="12">
        <f>IF(OR(Tableau1[[#This Row],[Access R1 + S1+ T1 ]]&gt;=1,Tableau1[[#This Row],[Access V1 +W1 + X1]]&gt;=1),1,0)</f>
        <v>0</v>
      </c>
      <c r="AB3017" s="10" t="str">
        <f>Tableau1[[#This Row],[DOI]]</f>
        <v>doi: 10.1016/j.optom.2016.01.002</v>
      </c>
      <c r="AC3017" s="13" t="str">
        <f>Tableau1[[#This Row],[Authors]]&amp;", "&amp;Tableau1[[#This Row],[Title]]&amp;" "&amp;Tableau1[[#This Row],[Journal]]&amp;". "&amp;Tableau1[[#This Row],[Year]]</f>
        <v>Daxer A, Ettl A, Hörantner R., Long-term results of MyoRing treatment of keratoconus. J Optom. 2017</v>
      </c>
    </row>
    <row r="3018" spans="1:29" x14ac:dyDescent="0.3">
      <c r="A3018">
        <v>4223</v>
      </c>
      <c r="B3018" t="s">
        <v>7360</v>
      </c>
      <c r="C3018" t="s">
        <v>17596</v>
      </c>
      <c r="D3018" t="s">
        <v>27788</v>
      </c>
      <c r="E3018" t="s">
        <v>2448</v>
      </c>
      <c r="F3018" s="10"/>
      <c r="G3018">
        <v>2017</v>
      </c>
      <c r="J3018">
        <v>0.27105325411782966</v>
      </c>
      <c r="L3018" t="s">
        <v>38654</v>
      </c>
      <c r="M3018">
        <v>28470437</v>
      </c>
      <c r="Q3018" s="10"/>
      <c r="R3018" s="11">
        <f t="shared" si="94"/>
        <v>0</v>
      </c>
      <c r="U3018" s="11">
        <f t="shared" si="95"/>
        <v>0</v>
      </c>
      <c r="Y3018" s="11">
        <f>IF(SUM(Tableau1[[#This Row],[Other access]:[Sci-hub access]])&gt;=1,1,0)</f>
        <v>0</v>
      </c>
      <c r="Z3018" s="12">
        <f>IF(OR(Tableau1[[#This Row],[Access R1 + S1+ T1 ]]&gt;=1,Tableau1[[#This Row],[Access V1 +W1 + X1]]&gt;=1),1,0)</f>
        <v>0</v>
      </c>
      <c r="AB3018" s="10" t="str">
        <f>Tableau1[[#This Row],[DOI]]</f>
        <v>doi: 10.1007/s00417-017-3655-4</v>
      </c>
      <c r="AC3018" s="13" t="str">
        <f>Tableau1[[#This Row],[Authors]]&amp;", "&amp;Tableau1[[#This Row],[Title]]&amp;" "&amp;Tableau1[[#This Row],[Journal]]&amp;". "&amp;Tableau1[[#This Row],[Year]]</f>
        <v>Garcia-Garcia O, Jordan-Cumplido S, Subira-Gonzalez O, Garcia-Bru P, Arias L, Caminal-Mitjana JM., Feasibility of swept-source OCT for active birdshot chorioretinopathy. Graefes Arch Clin Exp Ophthalmol. 2017</v>
      </c>
    </row>
    <row r="3019" spans="1:29" x14ac:dyDescent="0.3">
      <c r="A3019">
        <v>2220</v>
      </c>
      <c r="B3019" t="s">
        <v>5453</v>
      </c>
      <c r="C3019" t="s">
        <v>15698</v>
      </c>
      <c r="D3019" t="s">
        <v>25875</v>
      </c>
      <c r="E3019" t="s">
        <v>2458</v>
      </c>
      <c r="F3019" s="10"/>
      <c r="G3019">
        <v>2017</v>
      </c>
      <c r="J3019">
        <v>0.27105732923011783</v>
      </c>
      <c r="L3019" t="s">
        <v>36690</v>
      </c>
      <c r="M3019">
        <v>28796851</v>
      </c>
      <c r="Q3019" s="10"/>
      <c r="R3019" s="11">
        <f t="shared" si="94"/>
        <v>0</v>
      </c>
      <c r="U3019" s="11">
        <f t="shared" si="95"/>
        <v>0</v>
      </c>
      <c r="Y3019" s="11">
        <f>IF(SUM(Tableau1[[#This Row],[Other access]:[Sci-hub access]])&gt;=1,1,0)</f>
        <v>0</v>
      </c>
      <c r="Z3019" s="12">
        <f>IF(OR(Tableau1[[#This Row],[Access R1 + S1+ T1 ]]&gt;=1,Tableau1[[#This Row],[Access V1 +W1 + X1]]&gt;=1),1,0)</f>
        <v>0</v>
      </c>
      <c r="AB3019" s="10" t="str">
        <f>Tableau1[[#This Row],[DOI]]</f>
        <v>doi: 10.1001/jamaophthalmol.2017.2697</v>
      </c>
      <c r="AC3019" s="13" t="str">
        <f>Tableau1[[#This Row],[Authors]]&amp;", "&amp;Tableau1[[#This Row],[Title]]&amp;" "&amp;Tableau1[[#This Row],[Journal]]&amp;". "&amp;Tableau1[[#This Row],[Year]]</f>
        <v>Shulman JP, Weng C, Wilkes J, Greene T, Hartnett ME., Association of Maternal Preeclampsia With Infant Risk of Premature Birth and Retinopathy of Prematurity. JAMA Ophthalmol. 2017</v>
      </c>
    </row>
    <row r="3020" spans="1:29" x14ac:dyDescent="0.3">
      <c r="A3020">
        <v>5552</v>
      </c>
      <c r="B3020" t="s">
        <v>638</v>
      </c>
      <c r="C3020" t="s">
        <v>639</v>
      </c>
      <c r="D3020" t="s">
        <v>640</v>
      </c>
      <c r="E3020" t="s">
        <v>2742</v>
      </c>
      <c r="F3020" s="10"/>
      <c r="G3020">
        <v>2017</v>
      </c>
      <c r="J3020">
        <v>0.27109871373272798</v>
      </c>
      <c r="L3020" t="s">
        <v>39939</v>
      </c>
      <c r="M3020">
        <v>28321418</v>
      </c>
      <c r="Q3020" s="10"/>
      <c r="R3020" s="11">
        <f t="shared" si="94"/>
        <v>0</v>
      </c>
      <c r="U3020" s="11">
        <f t="shared" si="95"/>
        <v>0</v>
      </c>
      <c r="Y3020" s="11">
        <f>IF(SUM(Tableau1[[#This Row],[Other access]:[Sci-hub access]])&gt;=1,1,0)</f>
        <v>0</v>
      </c>
      <c r="Z3020" s="12">
        <f>IF(OR(Tableau1[[#This Row],[Access R1 + S1+ T1 ]]&gt;=1,Tableau1[[#This Row],[Access V1 +W1 + X1]]&gt;=1),1,0)</f>
        <v>0</v>
      </c>
      <c r="AB3020" s="10" t="str">
        <f>Tableau1[[#This Row],[DOI]]</f>
        <v>doi: 10.1155/2017/6038137</v>
      </c>
      <c r="AC3020" s="13" t="str">
        <f>Tableau1[[#This Row],[Authors]]&amp;", "&amp;Tableau1[[#This Row],[Title]]&amp;" "&amp;Tableau1[[#This Row],[Journal]]&amp;". "&amp;Tableau1[[#This Row],[Year]]</f>
        <v>Van den Bremt S, Schouwers S, Van Blerk M, Van Hoovels L., ANA IIF Automation: Moving towards Harmonization? Results of a Multicenter Study. J Immunol Res. 2017</v>
      </c>
    </row>
    <row r="3021" spans="1:29" x14ac:dyDescent="0.3">
      <c r="A3021">
        <v>1098</v>
      </c>
      <c r="B3021" t="s">
        <v>4360</v>
      </c>
      <c r="C3021" t="s">
        <v>14614</v>
      </c>
      <c r="D3021" t="s">
        <v>24781</v>
      </c>
      <c r="E3021" t="s">
        <v>34028</v>
      </c>
      <c r="F3021" s="10"/>
      <c r="G3021">
        <v>2017</v>
      </c>
      <c r="J3021">
        <v>0.2711540867601423</v>
      </c>
      <c r="L3021" t="s">
        <v>35586</v>
      </c>
      <c r="M3021">
        <v>29030302</v>
      </c>
      <c r="Q3021" s="10"/>
      <c r="R3021" s="11">
        <f t="shared" si="94"/>
        <v>0</v>
      </c>
      <c r="U3021" s="11">
        <f t="shared" si="95"/>
        <v>0</v>
      </c>
      <c r="Y3021" s="11">
        <f>IF(SUM(Tableau1[[#This Row],[Other access]:[Sci-hub access]])&gt;=1,1,0)</f>
        <v>0</v>
      </c>
      <c r="Z3021" s="12">
        <f>IF(OR(Tableau1[[#This Row],[Access R1 + S1+ T1 ]]&gt;=1,Tableau1[[#This Row],[Access V1 +W1 + X1]]&gt;=1),1,0)</f>
        <v>0</v>
      </c>
      <c r="AB3021" s="10" t="str">
        <f>Tableau1[[#This Row],[DOI]]</f>
        <v>doi: 10.1016/j.actbio.2017.10.011</v>
      </c>
      <c r="AC3021" s="13" t="str">
        <f>Tableau1[[#This Row],[Authors]]&amp;", "&amp;Tableau1[[#This Row],[Title]]&amp;" "&amp;Tableau1[[#This Row],[Journal]]&amp;". "&amp;Tableau1[[#This Row],[Year]]</f>
        <v>Rajendran V, Netuková M, Griffith M, Forrester JV, Kuffová L., Mesenchymal stem cell therapy for retro-corneal membrane - A clinical challenge in full-thickness transplantation of biosynthetic corneal equivalents. Acta Biomater. 2017</v>
      </c>
    </row>
    <row r="3022" spans="1:29" ht="28.8" x14ac:dyDescent="0.3">
      <c r="A3022">
        <v>3937</v>
      </c>
      <c r="B3022" t="s">
        <v>7091</v>
      </c>
      <c r="C3022" t="s">
        <v>17328</v>
      </c>
      <c r="D3022" t="s">
        <v>27518</v>
      </c>
      <c r="E3022" t="s">
        <v>2632</v>
      </c>
      <c r="F3022" s="10"/>
      <c r="G3022">
        <v>2017</v>
      </c>
      <c r="J3022">
        <v>0.27124777405873091</v>
      </c>
      <c r="L3022" t="s">
        <v>38378</v>
      </c>
      <c r="M3022">
        <v>28502693</v>
      </c>
      <c r="Q3022" s="10"/>
      <c r="R3022" s="11">
        <f t="shared" si="94"/>
        <v>0</v>
      </c>
      <c r="U3022" s="11">
        <f t="shared" si="95"/>
        <v>0</v>
      </c>
      <c r="Y3022" s="11">
        <f>IF(SUM(Tableau1[[#This Row],[Other access]:[Sci-hub access]])&gt;=1,1,0)</f>
        <v>0</v>
      </c>
      <c r="Z3022" s="12">
        <f>IF(OR(Tableau1[[#This Row],[Access R1 + S1+ T1 ]]&gt;=1,Tableau1[[#This Row],[Access V1 +W1 + X1]]&gt;=1),1,0)</f>
        <v>0</v>
      </c>
      <c r="AB3022" s="10" t="str">
        <f>Tableau1[[#This Row],[DOI]]</f>
        <v>doi: 10.1016/j.wneu.2017.05.009</v>
      </c>
      <c r="AC3022" s="13" t="str">
        <f>Tableau1[[#This Row],[Authors]]&amp;", "&amp;Tableau1[[#This Row],[Title]]&amp;" "&amp;Tableau1[[#This Row],[Journal]]&amp;". "&amp;Tableau1[[#This Row],[Year]]</f>
        <v>Morris SA, Rollo M, Rollo P, Johnson J, Grant GA, Friedman E, Kalamangalam G, Tandon N., Prolonged Blood-Brain Barrier Disruption Following Laser Interstitial Ablation in Epilepsy: A Case Series with a Case Report of Postablation Optic Neuritis. World Neurosurg. 2017</v>
      </c>
    </row>
    <row r="3023" spans="1:29" x14ac:dyDescent="0.3">
      <c r="A3023">
        <v>3904</v>
      </c>
      <c r="B3023" t="s">
        <v>7063</v>
      </c>
      <c r="C3023" t="s">
        <v>17301</v>
      </c>
      <c r="D3023" t="s">
        <v>27488</v>
      </c>
      <c r="E3023" t="s">
        <v>34115</v>
      </c>
      <c r="F3023" s="10"/>
      <c r="G3023">
        <v>2017</v>
      </c>
      <c r="J3023">
        <v>0.27136670190051548</v>
      </c>
      <c r="L3023" t="s">
        <v>38346</v>
      </c>
      <c r="M3023">
        <v>28510312</v>
      </c>
      <c r="Q3023" s="10"/>
      <c r="R3023" s="11">
        <f t="shared" si="94"/>
        <v>0</v>
      </c>
      <c r="U3023" s="11">
        <f t="shared" si="95"/>
        <v>0</v>
      </c>
      <c r="Y3023" s="11">
        <f>IF(SUM(Tableau1[[#This Row],[Other access]:[Sci-hub access]])&gt;=1,1,0)</f>
        <v>0</v>
      </c>
      <c r="Z3023" s="12">
        <f>IF(OR(Tableau1[[#This Row],[Access R1 + S1+ T1 ]]&gt;=1,Tableau1[[#This Row],[Access V1 +W1 + X1]]&gt;=1),1,0)</f>
        <v>0</v>
      </c>
      <c r="AB3023" s="10" t="str">
        <f>Tableau1[[#This Row],[DOI]]</f>
        <v>doi: 10.1111/ene.13314</v>
      </c>
      <c r="AC3023" s="13" t="str">
        <f>Tableau1[[#This Row],[Authors]]&amp;", "&amp;Tableau1[[#This Row],[Title]]&amp;" "&amp;Tableau1[[#This Row],[Journal]]&amp;". "&amp;Tableau1[[#This Row],[Year]]</f>
        <v>Silsby M, Tweedie-Cullen RY, Murray CR, Halliday GM, Hodges JR, Burrell JR., The midbrain-to-pons ratio distinguishes progressive supranuclear palsy from non-fluent primary progressive aphasias. Eur J Neurol. 2017</v>
      </c>
    </row>
    <row r="3024" spans="1:29" x14ac:dyDescent="0.3">
      <c r="A3024">
        <v>2462</v>
      </c>
      <c r="B3024" t="s">
        <v>5684</v>
      </c>
      <c r="C3024" t="s">
        <v>15930</v>
      </c>
      <c r="D3024" t="s">
        <v>26107</v>
      </c>
      <c r="E3024" t="s">
        <v>2479</v>
      </c>
      <c r="F3024" s="10"/>
      <c r="G3024">
        <v>2017</v>
      </c>
      <c r="J3024">
        <v>0.27144356875599263</v>
      </c>
      <c r="L3024" t="s">
        <v>36927</v>
      </c>
      <c r="M3024">
        <v>28742619</v>
      </c>
      <c r="Q3024" s="10"/>
      <c r="R3024" s="11">
        <f t="shared" si="94"/>
        <v>0</v>
      </c>
      <c r="U3024" s="11">
        <f t="shared" si="95"/>
        <v>0</v>
      </c>
      <c r="Y3024" s="11">
        <f>IF(SUM(Tableau1[[#This Row],[Other access]:[Sci-hub access]])&gt;=1,1,0)</f>
        <v>0</v>
      </c>
      <c r="Z3024" s="12">
        <f>IF(OR(Tableau1[[#This Row],[Access R1 + S1+ T1 ]]&gt;=1,Tableau1[[#This Row],[Access V1 +W1 + X1]]&gt;=1),1,0)</f>
        <v>0</v>
      </c>
      <c r="AB3024" s="10" t="str">
        <f>Tableau1[[#This Row],[DOI]]</f>
        <v>doi: 10.1097/ICO.0000000000001297</v>
      </c>
      <c r="AC3024" s="13" t="str">
        <f>Tableau1[[#This Row],[Authors]]&amp;", "&amp;Tableau1[[#This Row],[Title]]&amp;" "&amp;Tableau1[[#This Row],[Journal]]&amp;". "&amp;Tableau1[[#This Row],[Year]]</f>
        <v>Wang AL, Weinlander E, Metcalf BM, Barney NP, Gamm DM, Nehls SM, Struck MC., Use of Topical Insulin to Treat Refractory Neurotrophic Corneal Ulcers. Cornea. 2017</v>
      </c>
    </row>
    <row r="3025" spans="1:29" x14ac:dyDescent="0.3">
      <c r="A3025">
        <v>6185</v>
      </c>
      <c r="B3025" t="s">
        <v>9149</v>
      </c>
      <c r="C3025" t="s">
        <v>19362</v>
      </c>
      <c r="D3025" t="s">
        <v>29580</v>
      </c>
      <c r="E3025" t="s">
        <v>2440</v>
      </c>
      <c r="F3025" s="10"/>
      <c r="G3025">
        <v>2017</v>
      </c>
      <c r="J3025">
        <v>0.27151711186474836</v>
      </c>
      <c r="L3025" t="s">
        <v>40555</v>
      </c>
      <c r="M3025">
        <v>28238754</v>
      </c>
      <c r="Q3025" s="10"/>
      <c r="R3025" s="11">
        <f t="shared" si="94"/>
        <v>0</v>
      </c>
      <c r="U3025" s="11">
        <f t="shared" si="95"/>
        <v>0</v>
      </c>
      <c r="Y3025" s="11">
        <f>IF(SUM(Tableau1[[#This Row],[Other access]:[Sci-hub access]])&gt;=1,1,0)</f>
        <v>0</v>
      </c>
      <c r="Z3025" s="12">
        <f>IF(OR(Tableau1[[#This Row],[Access R1 + S1+ T1 ]]&gt;=1,Tableau1[[#This Row],[Access V1 +W1 + X1]]&gt;=1),1,0)</f>
        <v>0</v>
      </c>
      <c r="AB3025" s="10" t="str">
        <f>Tableau1[[#This Row],[DOI]]</f>
        <v>doi: 10.1016/j.exer.2017.02.010</v>
      </c>
      <c r="AC3025" s="13" t="str">
        <f>Tableau1[[#This Row],[Authors]]&amp;", "&amp;Tableau1[[#This Row],[Title]]&amp;" "&amp;Tableau1[[#This Row],[Journal]]&amp;". "&amp;Tableau1[[#This Row],[Year]]</f>
        <v>Bermudez JY, Montecchi-Palmer M, Mao W, Clark AF., Cross-linked actin networks (CLANs) in glaucoma. Exp Eye Res. 2017</v>
      </c>
    </row>
    <row r="3026" spans="1:29" x14ac:dyDescent="0.3">
      <c r="A3026">
        <v>9041</v>
      </c>
      <c r="B3026" t="s">
        <v>11651</v>
      </c>
      <c r="C3026" t="s">
        <v>21827</v>
      </c>
      <c r="D3026" t="s">
        <v>32092</v>
      </c>
      <c r="E3026" t="s">
        <v>2463</v>
      </c>
      <c r="F3026" s="10"/>
      <c r="G3026">
        <v>2017</v>
      </c>
      <c r="J3026">
        <v>0.27157373417195796</v>
      </c>
      <c r="L3026" t="s">
        <v>43363</v>
      </c>
      <c r="M3026">
        <v>27739560</v>
      </c>
      <c r="Q3026" s="10"/>
      <c r="R3026" s="11">
        <f t="shared" si="94"/>
        <v>0</v>
      </c>
      <c r="U3026" s="11">
        <f t="shared" si="95"/>
        <v>0</v>
      </c>
      <c r="Y3026" s="11">
        <f>IF(SUM(Tableau1[[#This Row],[Other access]:[Sci-hub access]])&gt;=1,1,0)</f>
        <v>0</v>
      </c>
      <c r="Z3026" s="12">
        <f>IF(OR(Tableau1[[#This Row],[Access R1 + S1+ T1 ]]&gt;=1,Tableau1[[#This Row],[Access V1 +W1 + X1]]&gt;=1),1,0)</f>
        <v>0</v>
      </c>
      <c r="AB3026" s="10" t="str">
        <f>Tableau1[[#This Row],[DOI]]</f>
        <v>doi: 10.5301/ejo.5000890</v>
      </c>
      <c r="AC3026" s="13" t="str">
        <f>Tableau1[[#This Row],[Authors]]&amp;", "&amp;Tableau1[[#This Row],[Title]]&amp;" "&amp;Tableau1[[#This Row],[Journal]]&amp;". "&amp;Tableau1[[#This Row],[Year]]</f>
        <v>Mimouni M, Nemet A, Pokroy R, Sela T, Munzer G, Kaiserman I., The effect of astigmatism axis on visual acuity. Eur J Ophthalmol. 2017</v>
      </c>
    </row>
    <row r="3027" spans="1:29" x14ac:dyDescent="0.3">
      <c r="A3027">
        <v>4093</v>
      </c>
      <c r="B3027" t="s">
        <v>7240</v>
      </c>
      <c r="C3027" t="s">
        <v>17478</v>
      </c>
      <c r="D3027" t="s">
        <v>27668</v>
      </c>
      <c r="E3027" t="s">
        <v>2451</v>
      </c>
      <c r="F3027" s="10"/>
      <c r="G3027">
        <v>2017</v>
      </c>
      <c r="J3027">
        <v>0.27165247515993129</v>
      </c>
      <c r="L3027" t="s">
        <v>38525</v>
      </c>
      <c r="M3027">
        <v>28486513</v>
      </c>
      <c r="Q3027" s="10"/>
      <c r="R3027" s="11">
        <f t="shared" si="94"/>
        <v>0</v>
      </c>
      <c r="U3027" s="11">
        <f t="shared" si="95"/>
        <v>0</v>
      </c>
      <c r="Y3027" s="11">
        <f>IF(SUM(Tableau1[[#This Row],[Other access]:[Sci-hub access]])&gt;=1,1,0)</f>
        <v>0</v>
      </c>
      <c r="Z3027" s="12">
        <f>IF(OR(Tableau1[[#This Row],[Access R1 + S1+ T1 ]]&gt;=1,Tableau1[[#This Row],[Access V1 +W1 + X1]]&gt;=1),1,0)</f>
        <v>0</v>
      </c>
      <c r="AB3027" s="10" t="str">
        <f>Tableau1[[#This Row],[DOI]]</f>
        <v>doi: 10.1371/journal.pone.0177238</v>
      </c>
      <c r="AC3027" s="13" t="str">
        <f>Tableau1[[#This Row],[Authors]]&amp;", "&amp;Tableau1[[#This Row],[Title]]&amp;" "&amp;Tableau1[[#This Row],[Journal]]&amp;". "&amp;Tableau1[[#This Row],[Year]]</f>
        <v>Wang C, Dang Y, Waxman S, Xia X, Weinreb RN, Loewen NA., Angle stability and outflow in dual blade ab interno trabeculectomy with active versus passive chamber management. PLoS One. 2017</v>
      </c>
    </row>
    <row r="3028" spans="1:29" x14ac:dyDescent="0.3">
      <c r="A3028">
        <v>10900</v>
      </c>
      <c r="B3028" t="s">
        <v>2375</v>
      </c>
      <c r="C3028" t="s">
        <v>2376</v>
      </c>
      <c r="D3028" t="s">
        <v>2377</v>
      </c>
      <c r="E3028" t="s">
        <v>2934</v>
      </c>
      <c r="F3028" s="10"/>
      <c r="G3028">
        <v>2017</v>
      </c>
      <c r="J3028">
        <v>0.27184248506215825</v>
      </c>
      <c r="L3028" t="s">
        <v>45143</v>
      </c>
      <c r="M3028">
        <v>26869195</v>
      </c>
      <c r="Q3028" s="10"/>
      <c r="R3028" s="11">
        <f t="shared" si="94"/>
        <v>0</v>
      </c>
      <c r="U3028" s="11">
        <f t="shared" si="95"/>
        <v>0</v>
      </c>
      <c r="Y3028" s="11">
        <f>IF(SUM(Tableau1[[#This Row],[Other access]:[Sci-hub access]])&gt;=1,1,0)</f>
        <v>0</v>
      </c>
      <c r="Z3028" s="12">
        <f>IF(OR(Tableau1[[#This Row],[Access R1 + S1+ T1 ]]&gt;=1,Tableau1[[#This Row],[Access V1 +W1 + X1]]&gt;=1),1,0)</f>
        <v>0</v>
      </c>
      <c r="AB3028" s="10" t="str">
        <f>Tableau1[[#This Row],[DOI]]</f>
        <v>doi: 10.1111/sms.12653</v>
      </c>
      <c r="AC3028" s="13" t="str">
        <f>Tableau1[[#This Row],[Authors]]&amp;", "&amp;Tableau1[[#This Row],[Title]]&amp;" "&amp;Tableau1[[#This Row],[Journal]]&amp;". "&amp;Tableau1[[#This Row],[Year]]</f>
        <v>Bro T, Ghosh F., Floorball-related eye injuries: The impact of protective eyewear. Scand J Med Sci Sports. 2017</v>
      </c>
    </row>
    <row r="3029" spans="1:29" x14ac:dyDescent="0.3">
      <c r="A3029">
        <v>10505</v>
      </c>
      <c r="B3029" t="s">
        <v>12988</v>
      </c>
      <c r="C3029" t="s">
        <v>23154</v>
      </c>
      <c r="D3029" t="s">
        <v>33441</v>
      </c>
      <c r="E3029" t="s">
        <v>2471</v>
      </c>
      <c r="F3029" s="10"/>
      <c r="G3029">
        <v>2017</v>
      </c>
      <c r="J3029">
        <v>0.27192314894498204</v>
      </c>
      <c r="L3029" t="s">
        <v>44754</v>
      </c>
      <c r="M3029">
        <v>27251430</v>
      </c>
      <c r="Q3029" s="10"/>
      <c r="R3029" s="11">
        <f t="shared" si="94"/>
        <v>0</v>
      </c>
      <c r="U3029" s="11">
        <f t="shared" si="95"/>
        <v>0</v>
      </c>
      <c r="Y3029" s="11">
        <f>IF(SUM(Tableau1[[#This Row],[Other access]:[Sci-hub access]])&gt;=1,1,0)</f>
        <v>0</v>
      </c>
      <c r="Z3029" s="12">
        <f>IF(OR(Tableau1[[#This Row],[Access R1 + S1+ T1 ]]&gt;=1,Tableau1[[#This Row],[Access V1 +W1 + X1]]&gt;=1),1,0)</f>
        <v>0</v>
      </c>
      <c r="AB3029" s="10" t="str">
        <f>Tableau1[[#This Row],[DOI]]</f>
        <v>doi: 10.1007/s10792-016-0269-5</v>
      </c>
      <c r="AC3029" s="13" t="str">
        <f>Tableau1[[#This Row],[Authors]]&amp;", "&amp;Tableau1[[#This Row],[Title]]&amp;" "&amp;Tableau1[[#This Row],[Journal]]&amp;". "&amp;Tableau1[[#This Row],[Year]]</f>
        <v>Raj A, Dhasmana R, Bahadur H, Nagpal RC., Monitoring the appositions of posterior graft-host junctions with anterior segment optical coherence tomogram after penetrating keratoplasty. Int Ophthalmol. 2017</v>
      </c>
    </row>
    <row r="3030" spans="1:29" x14ac:dyDescent="0.3">
      <c r="A3030">
        <v>4622</v>
      </c>
      <c r="B3030" t="s">
        <v>7742</v>
      </c>
      <c r="C3030" t="s">
        <v>17977</v>
      </c>
      <c r="D3030" t="s">
        <v>28171</v>
      </c>
      <c r="E3030" t="s">
        <v>2488</v>
      </c>
      <c r="F3030" s="10"/>
      <c r="G3030">
        <v>2017</v>
      </c>
      <c r="J3030">
        <v>0.27216499681322881</v>
      </c>
      <c r="L3030" t="s">
        <v>39040</v>
      </c>
      <c r="M3030">
        <v>28427060</v>
      </c>
      <c r="Q3030" s="10"/>
      <c r="R3030" s="11">
        <f t="shared" si="94"/>
        <v>0</v>
      </c>
      <c r="U3030" s="11">
        <f t="shared" si="95"/>
        <v>0</v>
      </c>
      <c r="Y3030" s="11">
        <f>IF(SUM(Tableau1[[#This Row],[Other access]:[Sci-hub access]])&gt;=1,1,0)</f>
        <v>0</v>
      </c>
      <c r="Z3030" s="12">
        <f>IF(OR(Tableau1[[#This Row],[Access R1 + S1+ T1 ]]&gt;=1,Tableau1[[#This Row],[Access V1 +W1 + X1]]&gt;=1),1,0)</f>
        <v>0</v>
      </c>
      <c r="AB3030" s="10" t="str">
        <f>Tableau1[[#This Row],[DOI]]</f>
        <v>doi: 10.1159/000459642</v>
      </c>
      <c r="AC3030" s="13" t="str">
        <f>Tableau1[[#This Row],[Authors]]&amp;", "&amp;Tableau1[[#This Row],[Title]]&amp;" "&amp;Tableau1[[#This Row],[Journal]]&amp;". "&amp;Tableau1[[#This Row],[Year]]</f>
        <v>Zerbini G, Maestroni S, Turco V, Secchi A., The Eye as a Window to the Microvascular Complications of Diabetes. Dev Ophthalmol. 2017</v>
      </c>
    </row>
    <row r="3031" spans="1:29" x14ac:dyDescent="0.3">
      <c r="A3031">
        <v>10408</v>
      </c>
      <c r="B3031" t="s">
        <v>12900</v>
      </c>
      <c r="C3031" t="s">
        <v>23067</v>
      </c>
      <c r="D3031" t="s">
        <v>33353</v>
      </c>
      <c r="E3031" t="s">
        <v>34404</v>
      </c>
      <c r="F3031" s="10"/>
      <c r="G3031">
        <v>2017</v>
      </c>
      <c r="J3031">
        <v>0.27233881517580061</v>
      </c>
      <c r="L3031" t="s">
        <v>44658</v>
      </c>
      <c r="M3031">
        <v>27328169</v>
      </c>
      <c r="Q3031" s="10"/>
      <c r="R3031" s="11">
        <f t="shared" si="94"/>
        <v>0</v>
      </c>
      <c r="U3031" s="11">
        <f t="shared" si="95"/>
        <v>0</v>
      </c>
      <c r="Y3031" s="11">
        <f>IF(SUM(Tableau1[[#This Row],[Other access]:[Sci-hub access]])&gt;=1,1,0)</f>
        <v>0</v>
      </c>
      <c r="Z3031" s="12">
        <f>IF(OR(Tableau1[[#This Row],[Access R1 + S1+ T1 ]]&gt;=1,Tableau1[[#This Row],[Access V1 +W1 + X1]]&gt;=1),1,0)</f>
        <v>0</v>
      </c>
      <c r="AB3031" s="10" t="str">
        <f>Tableau1[[#This Row],[DOI]]</f>
        <v>doi: 10.1089/tmj.2016.0034</v>
      </c>
      <c r="AC3031" s="13" t="str">
        <f>Tableau1[[#This Row],[Authors]]&amp;", "&amp;Tableau1[[#This Row],[Title]]&amp;" "&amp;Tableau1[[#This Row],[Journal]]&amp;". "&amp;Tableau1[[#This Row],[Year]]</f>
        <v>Park DW, Mansberger SL., Eye Disease in Patients with Diabetes Screened with Telemedicine. Telemed J E Health. 2017</v>
      </c>
    </row>
    <row r="3032" spans="1:29" x14ac:dyDescent="0.3">
      <c r="A3032">
        <v>2953</v>
      </c>
      <c r="B3032" t="s">
        <v>6149</v>
      </c>
      <c r="C3032" t="s">
        <v>16394</v>
      </c>
      <c r="D3032" t="s">
        <v>26573</v>
      </c>
      <c r="E3032" t="s">
        <v>2438</v>
      </c>
      <c r="F3032" s="10"/>
      <c r="G3032">
        <v>2018</v>
      </c>
      <c r="J3032">
        <v>0.27249667959166124</v>
      </c>
      <c r="L3032" t="s">
        <v>37409</v>
      </c>
      <c r="M3032">
        <v>28659391</v>
      </c>
      <c r="Q3032" s="10"/>
      <c r="R3032" s="11">
        <f t="shared" si="94"/>
        <v>0</v>
      </c>
      <c r="U3032" s="11">
        <f t="shared" si="95"/>
        <v>0</v>
      </c>
      <c r="Y3032" s="11">
        <f>IF(SUM(Tableau1[[#This Row],[Other access]:[Sci-hub access]])&gt;=1,1,0)</f>
        <v>0</v>
      </c>
      <c r="Z3032" s="12">
        <f>IF(OR(Tableau1[[#This Row],[Access R1 + S1+ T1 ]]&gt;=1,Tableau1[[#This Row],[Access V1 +W1 + X1]]&gt;=1),1,0)</f>
        <v>0</v>
      </c>
      <c r="AB3032" s="10" t="str">
        <f>Tableau1[[#This Row],[DOI]]</f>
        <v>doi: 10.1136/bjophthalmol-2017-310624</v>
      </c>
      <c r="AC3032" s="13" t="str">
        <f>Tableau1[[#This Row],[Authors]]&amp;", "&amp;Tableau1[[#This Row],[Title]]&amp;" "&amp;Tableau1[[#This Row],[Journal]]&amp;". "&amp;Tableau1[[#This Row],[Year]]</f>
        <v>Fabian ID, Stacey AW, Johnson KC, Chowdhury T, Duncan C, Reddy MA, Sagoo MS., Primary enucleation for group D retinoblastoma in the era of systemic and targeted chemotherapy: the price of retaining an eye. Br J Ophthalmol. 2018</v>
      </c>
    </row>
    <row r="3033" spans="1:29" x14ac:dyDescent="0.3">
      <c r="A3033">
        <v>3702</v>
      </c>
      <c r="B3033" t="s">
        <v>6873</v>
      </c>
      <c r="C3033" t="s">
        <v>17114</v>
      </c>
      <c r="D3033" t="s">
        <v>27297</v>
      </c>
      <c r="E3033" t="s">
        <v>2438</v>
      </c>
      <c r="F3033" s="10"/>
      <c r="G3033">
        <v>2018</v>
      </c>
      <c r="J3033">
        <v>0.27249816136810456</v>
      </c>
      <c r="L3033" t="s">
        <v>38146</v>
      </c>
      <c r="M3033">
        <v>28546150</v>
      </c>
      <c r="Q3033" s="10"/>
      <c r="R3033" s="11">
        <f t="shared" si="94"/>
        <v>0</v>
      </c>
      <c r="U3033" s="11">
        <f t="shared" si="95"/>
        <v>0</v>
      </c>
      <c r="Y3033" s="11">
        <f>IF(SUM(Tableau1[[#This Row],[Other access]:[Sci-hub access]])&gt;=1,1,0)</f>
        <v>0</v>
      </c>
      <c r="Z3033" s="12">
        <f>IF(OR(Tableau1[[#This Row],[Access R1 + S1+ T1 ]]&gt;=1,Tableau1[[#This Row],[Access V1 +W1 + X1]]&gt;=1),1,0)</f>
        <v>0</v>
      </c>
      <c r="AB3033" s="10" t="str">
        <f>Tableau1[[#This Row],[DOI]]</f>
        <v>doi: 10.1136/bjophthalmol-2017-310448</v>
      </c>
      <c r="AC3033" s="13" t="str">
        <f>Tableau1[[#This Row],[Authors]]&amp;", "&amp;Tableau1[[#This Row],[Title]]&amp;" "&amp;Tableau1[[#This Row],[Journal]]&amp;". "&amp;Tableau1[[#This Row],[Year]]</f>
        <v>Hikichi T., Six-year outcomes of antivascular endothelial growth factor monotherapy for polypoidal choroidal vasculopathy. Br J Ophthalmol. 2018</v>
      </c>
    </row>
    <row r="3034" spans="1:29" x14ac:dyDescent="0.3">
      <c r="A3034">
        <v>6454</v>
      </c>
      <c r="B3034" t="s">
        <v>9389</v>
      </c>
      <c r="C3034" t="s">
        <v>19597</v>
      </c>
      <c r="D3034" t="s">
        <v>29820</v>
      </c>
      <c r="E3034" t="s">
        <v>2494</v>
      </c>
      <c r="F3034" s="10"/>
      <c r="G3034">
        <v>2017</v>
      </c>
      <c r="J3034">
        <v>0.27261092335523807</v>
      </c>
      <c r="L3034" t="s">
        <v>40823</v>
      </c>
      <c r="M3034">
        <v>28211175</v>
      </c>
      <c r="Q3034" s="10"/>
      <c r="R3034" s="11">
        <f t="shared" si="94"/>
        <v>0</v>
      </c>
      <c r="U3034" s="11">
        <f t="shared" si="95"/>
        <v>0</v>
      </c>
      <c r="Y3034" s="11">
        <f>IF(SUM(Tableau1[[#This Row],[Other access]:[Sci-hub access]])&gt;=1,1,0)</f>
        <v>0</v>
      </c>
      <c r="Z3034" s="12">
        <f>IF(OR(Tableau1[[#This Row],[Access R1 + S1+ T1 ]]&gt;=1,Tableau1[[#This Row],[Access V1 +W1 + X1]]&gt;=1),1,0)</f>
        <v>0</v>
      </c>
      <c r="AB3034" s="10" t="str">
        <f>Tableau1[[#This Row],[DOI]]</f>
        <v>doi: 10.1111/opo.12350</v>
      </c>
      <c r="AC3034" s="13" t="str">
        <f>Tableau1[[#This Row],[Authors]]&amp;", "&amp;Tableau1[[#This Row],[Title]]&amp;" "&amp;Tableau1[[#This Row],[Journal]]&amp;". "&amp;Tableau1[[#This Row],[Year]]</f>
        <v>Do B, Lynch P, Macris EM, Smyth B, Stavrinakis S, Quinn S, Constable PA., Systematic review and meta-analysis of the association of Autism Spectrum Disorder in visually or hearing impaired children. Ophthalmic Physiol Opt. 2017</v>
      </c>
    </row>
    <row r="3035" spans="1:29" x14ac:dyDescent="0.3">
      <c r="A3035">
        <v>5415</v>
      </c>
      <c r="B3035" t="s">
        <v>8465</v>
      </c>
      <c r="C3035" t="s">
        <v>18688</v>
      </c>
      <c r="D3035" t="s">
        <v>28895</v>
      </c>
      <c r="E3035" t="s">
        <v>2494</v>
      </c>
      <c r="F3035" s="10"/>
      <c r="G3035">
        <v>2017</v>
      </c>
      <c r="J3035">
        <v>0.27280798505649784</v>
      </c>
      <c r="L3035" t="s">
        <v>39806</v>
      </c>
      <c r="M3035">
        <v>28337792</v>
      </c>
      <c r="Q3035" s="10"/>
      <c r="R3035" s="11">
        <f t="shared" si="94"/>
        <v>0</v>
      </c>
      <c r="U3035" s="11">
        <f t="shared" si="95"/>
        <v>0</v>
      </c>
      <c r="Y3035" s="11">
        <f>IF(SUM(Tableau1[[#This Row],[Other access]:[Sci-hub access]])&gt;=1,1,0)</f>
        <v>0</v>
      </c>
      <c r="Z3035" s="12">
        <f>IF(OR(Tableau1[[#This Row],[Access R1 + S1+ T1 ]]&gt;=1,Tableau1[[#This Row],[Access V1 +W1 + X1]]&gt;=1),1,0)</f>
        <v>0</v>
      </c>
      <c r="AB3035" s="10" t="str">
        <f>Tableau1[[#This Row],[DOI]]</f>
        <v>doi: 10.1111/opo.12371</v>
      </c>
      <c r="AC3035" s="13" t="str">
        <f>Tableau1[[#This Row],[Authors]]&amp;", "&amp;Tableau1[[#This Row],[Title]]&amp;" "&amp;Tableau1[[#This Row],[Journal]]&amp;". "&amp;Tableau1[[#This Row],[Year]]</f>
        <v>Vancleef K, Read JCA, Herbert W, Goodship N, Woodhouse M, Serrano-Pedraza I., Overestimation of stereo thresholds by the TNO stereotest is not due to global stereopsis. Ophthalmic Physiol Opt. 2017</v>
      </c>
    </row>
    <row r="3036" spans="1:29" x14ac:dyDescent="0.3">
      <c r="A3036">
        <v>3242</v>
      </c>
      <c r="B3036" t="s">
        <v>6426</v>
      </c>
      <c r="C3036" t="s">
        <v>16669</v>
      </c>
      <c r="D3036" t="s">
        <v>26850</v>
      </c>
      <c r="E3036" t="s">
        <v>2443</v>
      </c>
      <c r="F3036" s="10"/>
      <c r="G3036">
        <v>2017</v>
      </c>
      <c r="J3036">
        <v>0.27286700526167373</v>
      </c>
      <c r="L3036" t="s">
        <v>37695</v>
      </c>
      <c r="M3036">
        <v>28614556</v>
      </c>
      <c r="Q3036" s="10"/>
      <c r="R3036" s="11">
        <f t="shared" si="94"/>
        <v>0</v>
      </c>
      <c r="U3036" s="11">
        <f t="shared" si="95"/>
        <v>0</v>
      </c>
      <c r="Y3036" s="11">
        <f>IF(SUM(Tableau1[[#This Row],[Other access]:[Sci-hub access]])&gt;=1,1,0)</f>
        <v>0</v>
      </c>
      <c r="Z3036" s="12">
        <f>IF(OR(Tableau1[[#This Row],[Access R1 + S1+ T1 ]]&gt;=1,Tableau1[[#This Row],[Access V1 +W1 + X1]]&gt;=1),1,0)</f>
        <v>0</v>
      </c>
      <c r="AB3036" s="10" t="str">
        <f>Tableau1[[#This Row],[DOI]]</f>
        <v>doi: 10.1167/iovs.16-20913</v>
      </c>
      <c r="AC3036" s="13" t="str">
        <f>Tableau1[[#This Row],[Authors]]&amp;", "&amp;Tableau1[[#This Row],[Title]]&amp;" "&amp;Tableau1[[#This Row],[Journal]]&amp;". "&amp;Tableau1[[#This Row],[Year]]</f>
        <v>Bossi M, Tailor VK, Anderson EJ, Bex PJ, Greenwood JA, Dahlmann-Noor A, Dakin SC., Binocular Therapy for Childhood Amblyopia Improves Vision Without Breaking Interocular Suppression. Invest Ophthalmol Vis Sci. 2017</v>
      </c>
    </row>
    <row r="3037" spans="1:29" ht="28.8" x14ac:dyDescent="0.3">
      <c r="A3037">
        <v>3943</v>
      </c>
      <c r="B3037" t="s">
        <v>7097</v>
      </c>
      <c r="C3037" t="s">
        <v>17334</v>
      </c>
      <c r="D3037" t="s">
        <v>27524</v>
      </c>
      <c r="E3037" t="s">
        <v>34170</v>
      </c>
      <c r="F3037" s="10"/>
      <c r="G3037">
        <v>2017</v>
      </c>
      <c r="J3037">
        <v>0.27289813722113332</v>
      </c>
      <c r="L3037" t="s">
        <v>38384</v>
      </c>
      <c r="M3037">
        <v>28501572</v>
      </c>
      <c r="Q3037" s="10"/>
      <c r="R3037" s="11">
        <f t="shared" si="94"/>
        <v>0</v>
      </c>
      <c r="U3037" s="11">
        <f t="shared" si="95"/>
        <v>0</v>
      </c>
      <c r="Y3037" s="11">
        <f>IF(SUM(Tableau1[[#This Row],[Other access]:[Sci-hub access]])&gt;=1,1,0)</f>
        <v>0</v>
      </c>
      <c r="Z3037" s="12">
        <f>IF(OR(Tableau1[[#This Row],[Access R1 + S1+ T1 ]]&gt;=1,Tableau1[[#This Row],[Access V1 +W1 + X1]]&gt;=1),1,0)</f>
        <v>0</v>
      </c>
      <c r="AB3037" s="10" t="str">
        <f>Tableau1[[#This Row],[DOI]]</f>
        <v>doi: 10.1016/j.mce.2017.05.011</v>
      </c>
      <c r="AC3037" s="13" t="str">
        <f>Tableau1[[#This Row],[Authors]]&amp;", "&amp;Tableau1[[#This Row],[Title]]&amp;" "&amp;Tableau1[[#This Row],[Journal]]&amp;". "&amp;Tableau1[[#This Row],[Year]]</f>
        <v>Du L, Hao M, Li C, Wu W, Wang W, Ma Z, Yang T, Zhang N, Isaac AT, Zhu X, Sun Y, Lu Q, Yin X., Quercetin inhibited epithelial mesenchymal transition in diabetic rats, high-glucose-cultured lens, and SRA01/04 cells through transforming growth factor-β2/phosphoinositide 3-kinase/Akt pathway. Mol Cell Endocrinol. 2017</v>
      </c>
    </row>
    <row r="3038" spans="1:29" x14ac:dyDescent="0.3">
      <c r="A3038">
        <v>1187</v>
      </c>
      <c r="B3038" t="s">
        <v>4449</v>
      </c>
      <c r="C3038" t="s">
        <v>14702</v>
      </c>
      <c r="D3038" t="s">
        <v>24870</v>
      </c>
      <c r="E3038" t="s">
        <v>2446</v>
      </c>
      <c r="F3038" s="10"/>
      <c r="G3038">
        <v>2018</v>
      </c>
      <c r="J3038">
        <v>0.27292113945361329</v>
      </c>
      <c r="L3038" t="s">
        <v>35674</v>
      </c>
      <c r="M3038">
        <v>28991342</v>
      </c>
      <c r="Q3038" s="10"/>
      <c r="R3038" s="11">
        <f t="shared" si="94"/>
        <v>0</v>
      </c>
      <c r="U3038" s="11">
        <f t="shared" si="95"/>
        <v>0</v>
      </c>
      <c r="Y3038" s="11">
        <f>IF(SUM(Tableau1[[#This Row],[Other access]:[Sci-hub access]])&gt;=1,1,0)</f>
        <v>0</v>
      </c>
      <c r="Z3038" s="12">
        <f>IF(OR(Tableau1[[#This Row],[Access R1 + S1+ T1 ]]&gt;=1,Tableau1[[#This Row],[Access V1 +W1 + X1]]&gt;=1),1,0)</f>
        <v>0</v>
      </c>
      <c r="AB3038" s="10" t="str">
        <f>Tableau1[[#This Row],[DOI]]</f>
        <v>doi: 10.3928/01913913-20170703-06</v>
      </c>
      <c r="AC3038" s="13" t="str">
        <f>Tableau1[[#This Row],[Authors]]&amp;", "&amp;Tableau1[[#This Row],[Title]]&amp;" "&amp;Tableau1[[#This Row],[Journal]]&amp;". "&amp;Tableau1[[#This Row],[Year]]</f>
        <v>Cho SY, Lee SY., Reduction of Consecutive Esotropia Using Modified Contralateral Recession and Resection for Recurrent Intermittent Exotropia. J Pediatr Ophthalmol Strabismus. 2018</v>
      </c>
    </row>
    <row r="3039" spans="1:29" x14ac:dyDescent="0.3">
      <c r="A3039">
        <v>9997</v>
      </c>
      <c r="B3039" t="s">
        <v>12519</v>
      </c>
      <c r="C3039" t="s">
        <v>22688</v>
      </c>
      <c r="D3039" t="s">
        <v>32967</v>
      </c>
      <c r="E3039" t="s">
        <v>2447</v>
      </c>
      <c r="F3039" s="10"/>
      <c r="G3039">
        <v>2017</v>
      </c>
      <c r="J3039">
        <v>0.27304259781575924</v>
      </c>
      <c r="L3039" t="s">
        <v>44254</v>
      </c>
      <c r="M3039">
        <v>27505272</v>
      </c>
      <c r="Q3039" s="10"/>
      <c r="R3039" s="11">
        <f t="shared" si="94"/>
        <v>0</v>
      </c>
      <c r="U3039" s="11">
        <f t="shared" si="95"/>
        <v>0</v>
      </c>
      <c r="Y3039" s="11">
        <f>IF(SUM(Tableau1[[#This Row],[Other access]:[Sci-hub access]])&gt;=1,1,0)</f>
        <v>0</v>
      </c>
      <c r="Z3039" s="12">
        <f>IF(OR(Tableau1[[#This Row],[Access R1 + S1+ T1 ]]&gt;=1,Tableau1[[#This Row],[Access V1 +W1 + X1]]&gt;=1),1,0)</f>
        <v>0</v>
      </c>
      <c r="AB3039" s="10" t="str">
        <f>Tableau1[[#This Row],[DOI]]</f>
        <v>doi: 10.1097/IOP.0000000000000759</v>
      </c>
      <c r="AC3039" s="13" t="str">
        <f>Tableau1[[#This Row],[Authors]]&amp;", "&amp;Tableau1[[#This Row],[Title]]&amp;" "&amp;Tableau1[[#This Row],[Journal]]&amp;". "&amp;Tableau1[[#This Row],[Year]]</f>
        <v>Jain S, Ganguly A, Singh S, Mohapatra S, Tripathy D, Rath S., Primary Nonendoscopic Endonasal Versus Delayed External Dacryocystorhinostomy in Acute Dacryocystitis. Ophthal Plast Reconstr Surg. 2017</v>
      </c>
    </row>
    <row r="3040" spans="1:29" x14ac:dyDescent="0.3">
      <c r="A3040">
        <v>1290</v>
      </c>
      <c r="B3040" t="s">
        <v>4550</v>
      </c>
      <c r="C3040" t="s">
        <v>14802</v>
      </c>
      <c r="D3040" t="s">
        <v>24971</v>
      </c>
      <c r="E3040" t="s">
        <v>2616</v>
      </c>
      <c r="F3040" s="10"/>
      <c r="G3040">
        <v>2017</v>
      </c>
      <c r="J3040">
        <v>0.27305433540375856</v>
      </c>
      <c r="L3040" t="s">
        <v>35773</v>
      </c>
      <c r="M3040">
        <v>28979626</v>
      </c>
      <c r="Q3040" s="10"/>
      <c r="R3040" s="11">
        <f t="shared" si="94"/>
        <v>0</v>
      </c>
      <c r="U3040" s="11">
        <f t="shared" si="95"/>
        <v>0</v>
      </c>
      <c r="Y3040" s="11">
        <f>IF(SUM(Tableau1[[#This Row],[Other access]:[Sci-hub access]])&gt;=1,1,0)</f>
        <v>0</v>
      </c>
      <c r="Z3040" s="12">
        <f>IF(OR(Tableau1[[#This Row],[Access R1 + S1+ T1 ]]&gt;=1,Tableau1[[#This Row],[Access V1 +W1 + X1]]&gt;=1),1,0)</f>
        <v>0</v>
      </c>
      <c r="AB3040" s="10" t="str">
        <f>Tableau1[[#This Row],[DOI]]</f>
        <v>doi: 10.11604/pamj.2017.27.224.11026</v>
      </c>
      <c r="AC3040" s="13" t="str">
        <f>Tableau1[[#This Row],[Authors]]&amp;", "&amp;Tableau1[[#This Row],[Title]]&amp;" "&amp;Tableau1[[#This Row],[Journal]]&amp;". "&amp;Tableau1[[#This Row],[Year]]</f>
        <v>Nanfack CN, Bilong Y, Kagmeni G, Nathan NN, Bella LA., Malarial retinopathy in adult: a case report. Pan Afr Med J. 2017</v>
      </c>
    </row>
    <row r="3041" spans="1:29" x14ac:dyDescent="0.3">
      <c r="A3041">
        <v>319</v>
      </c>
      <c r="B3041" t="s">
        <v>3582</v>
      </c>
      <c r="C3041" t="s">
        <v>13843</v>
      </c>
      <c r="D3041" t="s">
        <v>24002</v>
      </c>
      <c r="E3041" t="s">
        <v>2443</v>
      </c>
      <c r="F3041" s="10"/>
      <c r="G3041">
        <v>2017</v>
      </c>
      <c r="J3041">
        <v>0.27314776932860174</v>
      </c>
      <c r="L3041" t="s">
        <v>34828</v>
      </c>
      <c r="M3041">
        <v>29260191</v>
      </c>
      <c r="Q3041" s="10"/>
      <c r="R3041" s="11">
        <f t="shared" si="94"/>
        <v>0</v>
      </c>
      <c r="U3041" s="11">
        <f t="shared" si="95"/>
        <v>0</v>
      </c>
      <c r="Y3041" s="11">
        <f>IF(SUM(Tableau1[[#This Row],[Other access]:[Sci-hub access]])&gt;=1,1,0)</f>
        <v>0</v>
      </c>
      <c r="Z3041" s="12">
        <f>IF(OR(Tableau1[[#This Row],[Access R1 + S1+ T1 ]]&gt;=1,Tableau1[[#This Row],[Access V1 +W1 + X1]]&gt;=1),1,0)</f>
        <v>0</v>
      </c>
      <c r="AB3041" s="10" t="str">
        <f>Tableau1[[#This Row],[DOI]]</f>
        <v>doi: 10.1167/iovs.17-22099</v>
      </c>
      <c r="AC3041" s="13" t="str">
        <f>Tableau1[[#This Row],[Authors]]&amp;", "&amp;Tableau1[[#This Row],[Title]]&amp;" "&amp;Tableau1[[#This Row],[Journal]]&amp;". "&amp;Tableau1[[#This Row],[Year]]</f>
        <v>Wu HD, Howse LA, Vaghefi E., Effect of Age-Related Human Lens Sutures Growth on Its Fluid Dynamics. Invest Ophthalmol Vis Sci. 2017</v>
      </c>
    </row>
    <row r="3042" spans="1:29" x14ac:dyDescent="0.3">
      <c r="A3042">
        <v>1509</v>
      </c>
      <c r="B3042" t="s">
        <v>21</v>
      </c>
      <c r="C3042" t="s">
        <v>22</v>
      </c>
      <c r="D3042" t="s">
        <v>23</v>
      </c>
      <c r="E3042" t="s">
        <v>2810</v>
      </c>
      <c r="F3042" s="10"/>
      <c r="G3042">
        <v>2017</v>
      </c>
      <c r="J3042">
        <v>0.27331630345915958</v>
      </c>
      <c r="L3042" t="s">
        <v>35989</v>
      </c>
      <c r="M3042">
        <v>28934452</v>
      </c>
      <c r="Q3042" s="10"/>
      <c r="R3042" s="11">
        <f t="shared" si="94"/>
        <v>0</v>
      </c>
      <c r="U3042" s="11">
        <f t="shared" si="95"/>
        <v>0</v>
      </c>
      <c r="Y3042" s="11">
        <f>IF(SUM(Tableau1[[#This Row],[Other access]:[Sci-hub access]])&gt;=1,1,0)</f>
        <v>0</v>
      </c>
      <c r="Z3042" s="12">
        <f>IF(OR(Tableau1[[#This Row],[Access R1 + S1+ T1 ]]&gt;=1,Tableau1[[#This Row],[Access V1 +W1 + X1]]&gt;=1),1,0)</f>
        <v>0</v>
      </c>
      <c r="AB3042" s="10" t="str">
        <f>Tableau1[[#This Row],[DOI]]</f>
        <v>doi: 10.1093/infdis/jiw559</v>
      </c>
      <c r="AC3042" s="13" t="str">
        <f>Tableau1[[#This Row],[Authors]]&amp;", "&amp;Tableau1[[#This Row],[Title]]&amp;" "&amp;Tableau1[[#This Row],[Journal]]&amp;". "&amp;Tableau1[[#This Row],[Year]]</f>
        <v>Belser JA, Creager HM, Zeng H, Maines TR, Tumpey TM., Pathogenesis, Transmissibility, and Tropism of a Highly Pathogenic Avian Influenza A(H7N7) Virus Associated With Human Conjunctivitis in Italy, 2013. J Infect Dis. 2017</v>
      </c>
    </row>
    <row r="3043" spans="1:29" ht="28.8" x14ac:dyDescent="0.3">
      <c r="A3043">
        <v>1965</v>
      </c>
      <c r="B3043" t="s">
        <v>5206</v>
      </c>
      <c r="C3043" t="s">
        <v>15452</v>
      </c>
      <c r="D3043" t="s">
        <v>25628</v>
      </c>
      <c r="E3043" t="s">
        <v>2443</v>
      </c>
      <c r="F3043" s="10"/>
      <c r="G3043">
        <v>2017</v>
      </c>
      <c r="J3043">
        <v>0.27361924314079233</v>
      </c>
      <c r="L3043" t="s">
        <v>36436</v>
      </c>
      <c r="M3043">
        <v>28837730</v>
      </c>
      <c r="Q3043" s="10"/>
      <c r="R3043" s="11">
        <f t="shared" si="94"/>
        <v>0</v>
      </c>
      <c r="U3043" s="11">
        <f t="shared" si="95"/>
        <v>0</v>
      </c>
      <c r="Y3043" s="11">
        <f>IF(SUM(Tableau1[[#This Row],[Other access]:[Sci-hub access]])&gt;=1,1,0)</f>
        <v>0</v>
      </c>
      <c r="Z3043" s="12">
        <f>IF(OR(Tableau1[[#This Row],[Access R1 + S1+ T1 ]]&gt;=1,Tableau1[[#This Row],[Access V1 +W1 + X1]]&gt;=1),1,0)</f>
        <v>0</v>
      </c>
      <c r="AB3043" s="10" t="str">
        <f>Tableau1[[#This Row],[DOI]]</f>
        <v>doi: 10.1167/iovs.16-20941</v>
      </c>
      <c r="AC3043" s="13" t="str">
        <f>Tableau1[[#This Row],[Authors]]&amp;", "&amp;Tableau1[[#This Row],[Title]]&amp;" "&amp;Tableau1[[#This Row],[Journal]]&amp;". "&amp;Tableau1[[#This Row],[Year]]</f>
        <v>Wang B, Liu Y, Chen S, Wu Y, Lin S, Duan Y, Zheng K, Zhang L, Gu X, Hong W, Shao H, Zeng X, Sun B, Duan S., A Novel Potentially Causative Variant of NDUFAF7 Revealed by Mutation Screening in a Chinese Family With Pathologic Myopia. Invest Ophthalmol Vis Sci. 2017</v>
      </c>
    </row>
    <row r="3044" spans="1:29" x14ac:dyDescent="0.3">
      <c r="A3044">
        <v>8598</v>
      </c>
      <c r="B3044" t="s">
        <v>11260</v>
      </c>
      <c r="C3044" t="s">
        <v>21444</v>
      </c>
      <c r="D3044" t="s">
        <v>31699</v>
      </c>
      <c r="E3044" t="s">
        <v>2523</v>
      </c>
      <c r="F3044" s="10"/>
      <c r="G3044">
        <v>2017</v>
      </c>
      <c r="J3044">
        <v>0.27363279958781483</v>
      </c>
      <c r="L3044" t="s">
        <v>42934</v>
      </c>
      <c r="M3044">
        <v>27886184</v>
      </c>
      <c r="Q3044" s="10"/>
      <c r="R3044" s="11">
        <f t="shared" si="94"/>
        <v>0</v>
      </c>
      <c r="U3044" s="11">
        <f t="shared" si="95"/>
        <v>0</v>
      </c>
      <c r="Y3044" s="11">
        <f>IF(SUM(Tableau1[[#This Row],[Other access]:[Sci-hub access]])&gt;=1,1,0)</f>
        <v>0</v>
      </c>
      <c r="Z3044" s="12">
        <f>IF(OR(Tableau1[[#This Row],[Access R1 + S1+ T1 ]]&gt;=1,Tableau1[[#This Row],[Access V1 +W1 + X1]]&gt;=1),1,0)</f>
        <v>0</v>
      </c>
      <c r="AB3044" s="10" t="str">
        <f>Tableau1[[#This Row],[DOI]]</f>
        <v>doi: 10.1038/eye.2016.227</v>
      </c>
      <c r="AC3044" s="13" t="str">
        <f>Tableau1[[#This Row],[Authors]]&amp;", "&amp;Tableau1[[#This Row],[Title]]&amp;" "&amp;Tableau1[[#This Row],[Journal]]&amp;". "&amp;Tableau1[[#This Row],[Year]]</f>
        <v>Schmidt-Erfurth U, Klimscha S, Waldstein SM, Bogunović H., A view of the current and future role of optical coherence tomography in the management of age-related macular degeneration. Eye (Lond). 2017</v>
      </c>
    </row>
    <row r="3045" spans="1:29" x14ac:dyDescent="0.3">
      <c r="A3045">
        <v>7541</v>
      </c>
      <c r="B3045" t="s">
        <v>10338</v>
      </c>
      <c r="C3045" t="s">
        <v>20538</v>
      </c>
      <c r="D3045" t="s">
        <v>30773</v>
      </c>
      <c r="E3045" t="s">
        <v>2567</v>
      </c>
      <c r="F3045" s="10"/>
      <c r="G3045">
        <v>2017</v>
      </c>
      <c r="J3045">
        <v>0.27388707214437036</v>
      </c>
      <c r="L3045" t="s">
        <v>41896</v>
      </c>
      <c r="M3045">
        <v>28082308</v>
      </c>
      <c r="Q3045" s="10"/>
      <c r="R3045" s="11">
        <f t="shared" si="94"/>
        <v>0</v>
      </c>
      <c r="U3045" s="11">
        <f t="shared" si="95"/>
        <v>0</v>
      </c>
      <c r="Y3045" s="11">
        <f>IF(SUM(Tableau1[[#This Row],[Other access]:[Sci-hub access]])&gt;=1,1,0)</f>
        <v>0</v>
      </c>
      <c r="Z3045" s="12">
        <f>IF(OR(Tableau1[[#This Row],[Access R1 + S1+ T1 ]]&gt;=1,Tableau1[[#This Row],[Access V1 +W1 + X1]]&gt;=1),1,0)</f>
        <v>0</v>
      </c>
      <c r="AB3045" s="10" t="str">
        <f>Tableau1[[#This Row],[DOI]]</f>
        <v>doi: 10.1136/bcr-2016-218638</v>
      </c>
      <c r="AC3045" s="13" t="str">
        <f>Tableau1[[#This Row],[Authors]]&amp;", "&amp;Tableau1[[#This Row],[Title]]&amp;" "&amp;Tableau1[[#This Row],[Journal]]&amp;". "&amp;Tableau1[[#This Row],[Year]]</f>
        <v>Gupta S, Kaliki S, Gowrishankar S., Concomitant orbital cavernous haemangioma and schwannoma in a patient. BMJ Case Rep. 2017</v>
      </c>
    </row>
    <row r="3046" spans="1:29" ht="28.8" x14ac:dyDescent="0.3">
      <c r="A3046">
        <v>5783</v>
      </c>
      <c r="B3046" t="s">
        <v>8806</v>
      </c>
      <c r="C3046" t="s">
        <v>19023</v>
      </c>
      <c r="D3046" t="s">
        <v>29236</v>
      </c>
      <c r="E3046" t="s">
        <v>2521</v>
      </c>
      <c r="F3046" s="10"/>
      <c r="G3046">
        <v>2017</v>
      </c>
      <c r="J3046">
        <v>0.2739956078984811</v>
      </c>
      <c r="L3046" t="s">
        <v>40165</v>
      </c>
      <c r="M3046">
        <v>28285769</v>
      </c>
      <c r="Q3046" s="10"/>
      <c r="R3046" s="11">
        <f t="shared" si="94"/>
        <v>0</v>
      </c>
      <c r="U3046" s="11">
        <f t="shared" si="95"/>
        <v>0</v>
      </c>
      <c r="Y3046" s="11">
        <f>IF(SUM(Tableau1[[#This Row],[Other access]:[Sci-hub access]])&gt;=1,1,0)</f>
        <v>0</v>
      </c>
      <c r="Z3046" s="12">
        <f>IF(OR(Tableau1[[#This Row],[Access R1 + S1+ T1 ]]&gt;=1,Tableau1[[#This Row],[Access V1 +W1 + X1]]&gt;=1),1,0)</f>
        <v>0</v>
      </c>
      <c r="AB3046" s="10" t="str">
        <f>Tableau1[[#This Row],[DOI]]</f>
        <v>doi: 10.1016/j.ajhg.2017.02.008</v>
      </c>
      <c r="AC3046" s="13" t="str">
        <f>Tableau1[[#This Row],[Authors]]&amp;", "&amp;Tableau1[[#This Row],[Title]]&amp;" "&amp;Tableau1[[#This Row],[Journal]]&amp;". "&amp;Tableau1[[#This Row],[Year]]</f>
        <v>Xu M, Xie YA, Abouzeid H, Gordon CT, Fiorentino A, Sun Z, Lehman A, Osman IS, Dharmat R, Riveiro-Alvarez R, Bapst-Wicht L, Babino D, Arno G, Busetto V, Zhao L, Li H, Lopez-Martinez MA, Azevedo LF, Hubert L, Pontikos N, Eblimit A, Lorda-Sanchez I, et al., Mutations in the Spliceosome Component CWC27 Cause Retinal Degeneration with or without Additional Developmental Anomalies. Am J Hum Genet. 2017</v>
      </c>
    </row>
    <row r="3047" spans="1:29" x14ac:dyDescent="0.3">
      <c r="A3047">
        <v>3851</v>
      </c>
      <c r="B3047" t="s">
        <v>7013</v>
      </c>
      <c r="C3047" t="s">
        <v>17252</v>
      </c>
      <c r="D3047" t="s">
        <v>27437</v>
      </c>
      <c r="E3047" t="s">
        <v>2458</v>
      </c>
      <c r="F3047" s="10"/>
      <c r="G3047">
        <v>2017</v>
      </c>
      <c r="J3047">
        <v>0.27403173306359652</v>
      </c>
      <c r="L3047" t="s">
        <v>38293</v>
      </c>
      <c r="M3047">
        <v>28520833</v>
      </c>
      <c r="Q3047" s="10"/>
      <c r="R3047" s="11">
        <f t="shared" si="94"/>
        <v>0</v>
      </c>
      <c r="U3047" s="11">
        <f t="shared" si="95"/>
        <v>0</v>
      </c>
      <c r="Y3047" s="11">
        <f>IF(SUM(Tableau1[[#This Row],[Other access]:[Sci-hub access]])&gt;=1,1,0)</f>
        <v>0</v>
      </c>
      <c r="Z3047" s="12">
        <f>IF(OR(Tableau1[[#This Row],[Access R1 + S1+ T1 ]]&gt;=1,Tableau1[[#This Row],[Access V1 +W1 + X1]]&gt;=1),1,0)</f>
        <v>0</v>
      </c>
      <c r="AB3047" s="10" t="str">
        <f>Tableau1[[#This Row],[DOI]]</f>
        <v>doi: 10.1001/jamaophthalmol.2017.1150</v>
      </c>
      <c r="AC3047" s="13" t="str">
        <f>Tableau1[[#This Row],[Authors]]&amp;", "&amp;Tableau1[[#This Row],[Title]]&amp;" "&amp;Tableau1[[#This Row],[Journal]]&amp;". "&amp;Tableau1[[#This Row],[Year]]</f>
        <v>Jani PD, Forbes L, Choudhury A, Preisser JS, Viera AJ, Garg S., Evaluation of Diabetic Retinal Screening and Factors for Ophthalmology Referral in a Telemedicine Network. JAMA Ophthalmol. 2017</v>
      </c>
    </row>
    <row r="3048" spans="1:29" x14ac:dyDescent="0.3">
      <c r="A3048">
        <v>2676</v>
      </c>
      <c r="B3048" t="s">
        <v>5888</v>
      </c>
      <c r="C3048" t="s">
        <v>16134</v>
      </c>
      <c r="D3048" t="s">
        <v>26311</v>
      </c>
      <c r="E3048" t="s">
        <v>2532</v>
      </c>
      <c r="F3048" s="10"/>
      <c r="G3048">
        <v>2017</v>
      </c>
      <c r="J3048">
        <v>0.27416917036379673</v>
      </c>
      <c r="L3048" t="s">
        <v>37139</v>
      </c>
      <c r="M3048">
        <v>28707018</v>
      </c>
      <c r="Q3048" s="10"/>
      <c r="R3048" s="11">
        <f t="shared" si="94"/>
        <v>0</v>
      </c>
      <c r="U3048" s="11">
        <f t="shared" si="95"/>
        <v>0</v>
      </c>
      <c r="Y3048" s="11">
        <f>IF(SUM(Tableau1[[#This Row],[Other access]:[Sci-hub access]])&gt;=1,1,0)</f>
        <v>0</v>
      </c>
      <c r="Z3048" s="12">
        <f>IF(OR(Tableau1[[#This Row],[Access R1 + S1+ T1 ]]&gt;=1,Tableau1[[#This Row],[Access V1 +W1 + X1]]&gt;=1),1,0)</f>
        <v>0</v>
      </c>
      <c r="AB3048" s="10" t="str">
        <f>Tableau1[[#This Row],[DOI]]</f>
        <v>doi: 10.1007/s10384-017-0527-8</v>
      </c>
      <c r="AC3048" s="13" t="str">
        <f>Tableau1[[#This Row],[Authors]]&amp;", "&amp;Tableau1[[#This Row],[Title]]&amp;" "&amp;Tableau1[[#This Row],[Journal]]&amp;". "&amp;Tableau1[[#This Row],[Year]]</f>
        <v>Todokoro D, Suzuki T, Kobayakawa S, Tomita H, Ohashi Y, Akiyama H., Postoperative Enterococcus faecalis endophthalmitis: virulence factors leading to poor visual outcome. Jpn J Ophthalmol. 2017</v>
      </c>
    </row>
    <row r="3049" spans="1:29" ht="28.8" x14ac:dyDescent="0.3">
      <c r="A3049">
        <v>1113</v>
      </c>
      <c r="B3049" t="s">
        <v>4375</v>
      </c>
      <c r="C3049" t="s">
        <v>14629</v>
      </c>
      <c r="D3049" t="s">
        <v>24796</v>
      </c>
      <c r="E3049" t="s">
        <v>2451</v>
      </c>
      <c r="F3049" s="10"/>
      <c r="G3049">
        <v>2017</v>
      </c>
      <c r="J3049">
        <v>0.27422626145401341</v>
      </c>
      <c r="L3049" t="s">
        <v>35601</v>
      </c>
      <c r="M3049">
        <v>29023460</v>
      </c>
      <c r="Q3049" s="10"/>
      <c r="R3049" s="11">
        <f t="shared" si="94"/>
        <v>0</v>
      </c>
      <c r="U3049" s="11">
        <f t="shared" si="95"/>
        <v>0</v>
      </c>
      <c r="Y3049" s="11">
        <f>IF(SUM(Tableau1[[#This Row],[Other access]:[Sci-hub access]])&gt;=1,1,0)</f>
        <v>0</v>
      </c>
      <c r="Z3049" s="12">
        <f>IF(OR(Tableau1[[#This Row],[Access R1 + S1+ T1 ]]&gt;=1,Tableau1[[#This Row],[Access V1 +W1 + X1]]&gt;=1),1,0)</f>
        <v>0</v>
      </c>
      <c r="AB3049" s="10" t="str">
        <f>Tableau1[[#This Row],[DOI]]</f>
        <v>doi: 10.1371/journal.pone.0184064</v>
      </c>
      <c r="AC3049" s="13" t="str">
        <f>Tableau1[[#This Row],[Authors]]&amp;", "&amp;Tableau1[[#This Row],[Title]]&amp;" "&amp;Tableau1[[#This Row],[Journal]]&amp;". "&amp;Tableau1[[#This Row],[Year]]</f>
        <v>Asaoka R, Murata H, Yanagisawa M, Fujino Y, Matsuura M, Inoue T, Inoue K, Yamagami J., The association between photoreceptor layer thickness measured by optical coherence tomography and visual sensitivity in glaucomatous eyes. PLoS One. 2017</v>
      </c>
    </row>
    <row r="3050" spans="1:29" x14ac:dyDescent="0.3">
      <c r="A3050">
        <v>10648</v>
      </c>
      <c r="B3050" t="s">
        <v>13116</v>
      </c>
      <c r="C3050" t="s">
        <v>23281</v>
      </c>
      <c r="D3050" t="s">
        <v>33569</v>
      </c>
      <c r="E3050" t="s">
        <v>2438</v>
      </c>
      <c r="F3050" s="10"/>
      <c r="G3050">
        <v>2017</v>
      </c>
      <c r="J3050">
        <v>0.27435002965825106</v>
      </c>
      <c r="L3050" t="s">
        <v>44896</v>
      </c>
      <c r="M3050">
        <v>27130914</v>
      </c>
      <c r="Q3050" s="10"/>
      <c r="R3050" s="11">
        <f t="shared" si="94"/>
        <v>0</v>
      </c>
      <c r="U3050" s="11">
        <f t="shared" si="95"/>
        <v>0</v>
      </c>
      <c r="Y3050" s="11">
        <f>IF(SUM(Tableau1[[#This Row],[Other access]:[Sci-hub access]])&gt;=1,1,0)</f>
        <v>0</v>
      </c>
      <c r="Z3050" s="12">
        <f>IF(OR(Tableau1[[#This Row],[Access R1 + S1+ T1 ]]&gt;=1,Tableau1[[#This Row],[Access V1 +W1 + X1]]&gt;=1),1,0)</f>
        <v>0</v>
      </c>
      <c r="AB3050" s="10" t="str">
        <f>Tableau1[[#This Row],[DOI]]</f>
        <v>doi: 10.1136/bjophthalmol-2015-308261</v>
      </c>
      <c r="AC3050" s="13" t="str">
        <f>Tableau1[[#This Row],[Authors]]&amp;", "&amp;Tableau1[[#This Row],[Title]]&amp;" "&amp;Tableau1[[#This Row],[Journal]]&amp;". "&amp;Tableau1[[#This Row],[Year]]</f>
        <v>Saleh GM, Desai P, Collin JR, Ives A, Jones T, Hussain B., Incidence of eyelid basal cell carcinoma in England: 2000-2010. Br J Ophthalmol. 2017</v>
      </c>
    </row>
    <row r="3051" spans="1:29" x14ac:dyDescent="0.3">
      <c r="A3051">
        <v>9770</v>
      </c>
      <c r="B3051" t="s">
        <v>2091</v>
      </c>
      <c r="C3051" t="s">
        <v>2092</v>
      </c>
      <c r="D3051" t="s">
        <v>2093</v>
      </c>
      <c r="E3051" t="s">
        <v>3154</v>
      </c>
      <c r="F3051" s="10"/>
      <c r="G3051">
        <v>2017</v>
      </c>
      <c r="J3051">
        <v>0.27445649446452125</v>
      </c>
      <c r="L3051" t="s">
        <v>44034</v>
      </c>
      <c r="M3051">
        <v>27593779</v>
      </c>
      <c r="Q3051" s="10"/>
      <c r="R3051" s="11">
        <f t="shared" si="94"/>
        <v>0</v>
      </c>
      <c r="U3051" s="11">
        <f t="shared" si="95"/>
        <v>0</v>
      </c>
      <c r="Y3051" s="11">
        <f>IF(SUM(Tableau1[[#This Row],[Other access]:[Sci-hub access]])&gt;=1,1,0)</f>
        <v>0</v>
      </c>
      <c r="Z3051" s="12">
        <f>IF(OR(Tableau1[[#This Row],[Access R1 + S1+ T1 ]]&gt;=1,Tableau1[[#This Row],[Access V1 +W1 + X1]]&gt;=1),1,0)</f>
        <v>0</v>
      </c>
      <c r="AB3051" s="10" t="str">
        <f>Tableau1[[#This Row],[DOI]]</f>
        <v>doi: 10.5137/1019-5149.JTN.15846-15.1</v>
      </c>
      <c r="AC3051" s="13" t="str">
        <f>Tableau1[[#This Row],[Authors]]&amp;", "&amp;Tableau1[[#This Row],[Title]]&amp;" "&amp;Tableau1[[#This Row],[Journal]]&amp;". "&amp;Tableau1[[#This Row],[Year]]</f>
        <v>Abdelfatah MA., Normal Pressure Pseudotumor Cerebri: A Series of Six Patients. Turk Neurosurg. 2017</v>
      </c>
    </row>
    <row r="3052" spans="1:29" x14ac:dyDescent="0.3">
      <c r="A3052">
        <v>6472</v>
      </c>
      <c r="B3052" t="s">
        <v>969</v>
      </c>
      <c r="C3052" t="s">
        <v>970</v>
      </c>
      <c r="D3052" t="s">
        <v>971</v>
      </c>
      <c r="E3052" t="s">
        <v>2558</v>
      </c>
      <c r="F3052" s="10"/>
      <c r="G3052">
        <v>2017</v>
      </c>
      <c r="J3052">
        <v>0.27455730825978786</v>
      </c>
      <c r="L3052" t="s">
        <v>40840</v>
      </c>
      <c r="M3052">
        <v>28209311</v>
      </c>
      <c r="Q3052" s="10"/>
      <c r="R3052" s="11">
        <f t="shared" si="94"/>
        <v>0</v>
      </c>
      <c r="U3052" s="11">
        <f t="shared" si="95"/>
        <v>0</v>
      </c>
      <c r="Y3052" s="11">
        <f>IF(SUM(Tableau1[[#This Row],[Other access]:[Sci-hub access]])&gt;=1,1,0)</f>
        <v>0</v>
      </c>
      <c r="Z3052" s="12">
        <f>IF(OR(Tableau1[[#This Row],[Access R1 + S1+ T1 ]]&gt;=1,Tableau1[[#This Row],[Access V1 +W1 + X1]]&gt;=1),1,0)</f>
        <v>0</v>
      </c>
      <c r="AB3052" s="10" t="str">
        <f>Tableau1[[#This Row],[DOI]]</f>
        <v>doi: 10.1016/j.jocn.2016.12.049</v>
      </c>
      <c r="AC3052" s="13" t="str">
        <f>Tableau1[[#This Row],[Authors]]&amp;", "&amp;Tableau1[[#This Row],[Title]]&amp;" "&amp;Tableau1[[#This Row],[Journal]]&amp;". "&amp;Tableau1[[#This Row],[Year]]</f>
        <v>Malhotra A, Zhang M, Wu X, Jindal S, Durand D, Makhani N., MRI findings of optic pathway involvement in Miller Fisher syndrome in 3 pediatric patients and a review of the literature. J Clin Neurosci. 2017</v>
      </c>
    </row>
    <row r="3053" spans="1:29" x14ac:dyDescent="0.3">
      <c r="A3053">
        <v>11060</v>
      </c>
      <c r="B3053" t="s">
        <v>13481</v>
      </c>
      <c r="C3053" t="s">
        <v>23643</v>
      </c>
      <c r="D3053" t="s">
        <v>33935</v>
      </c>
      <c r="E3053" t="s">
        <v>2469</v>
      </c>
      <c r="F3053" s="10"/>
      <c r="G3053">
        <v>2017</v>
      </c>
      <c r="J3053">
        <v>0.27457838652013267</v>
      </c>
      <c r="L3053" t="s">
        <v>45301</v>
      </c>
      <c r="M3053">
        <v>26161821</v>
      </c>
      <c r="Q3053" s="10"/>
      <c r="R3053" s="11">
        <f t="shared" si="94"/>
        <v>0</v>
      </c>
      <c r="U3053" s="11">
        <f t="shared" si="95"/>
        <v>0</v>
      </c>
      <c r="Y3053" s="11">
        <f>IF(SUM(Tableau1[[#This Row],[Other access]:[Sci-hub access]])&gt;=1,1,0)</f>
        <v>0</v>
      </c>
      <c r="Z3053" s="12">
        <f>IF(OR(Tableau1[[#This Row],[Access R1 + S1+ T1 ]]&gt;=1,Tableau1[[#This Row],[Access V1 +W1 + X1]]&gt;=1),1,0)</f>
        <v>0</v>
      </c>
      <c r="AB3053" s="10" t="str">
        <f>Tableau1[[#This Row],[DOI]]</f>
        <v>doi: 10.3109/08820538.2015.1045153</v>
      </c>
      <c r="AC3053" s="13" t="str">
        <f>Tableau1[[#This Row],[Authors]]&amp;", "&amp;Tableau1[[#This Row],[Title]]&amp;" "&amp;Tableau1[[#This Row],[Journal]]&amp;". "&amp;Tableau1[[#This Row],[Year]]</f>
        <v>Chawla R, Tripathy K, Sharma YR, Venkatesh P, Vohra R., Periarterial Plaques (Kyrieleis' Arteriolitis) in a Case of Bilateral Acute Retinal Necrosis. Semin Ophthalmol. 2017</v>
      </c>
    </row>
    <row r="3054" spans="1:29" x14ac:dyDescent="0.3">
      <c r="A3054">
        <v>7613</v>
      </c>
      <c r="B3054" t="s">
        <v>10399</v>
      </c>
      <c r="C3054" t="s">
        <v>20598</v>
      </c>
      <c r="D3054" t="s">
        <v>30834</v>
      </c>
      <c r="E3054" t="s">
        <v>34381</v>
      </c>
      <c r="F3054" s="10"/>
      <c r="G3054">
        <v>2017</v>
      </c>
      <c r="J3054">
        <v>0.27468215320052325</v>
      </c>
      <c r="L3054" t="s">
        <v>41967</v>
      </c>
      <c r="M3054">
        <v>28073577</v>
      </c>
      <c r="Q3054" s="10"/>
      <c r="R3054" s="11">
        <f t="shared" si="94"/>
        <v>0</v>
      </c>
      <c r="U3054" s="11">
        <f t="shared" si="95"/>
        <v>0</v>
      </c>
      <c r="Y3054" s="11">
        <f>IF(SUM(Tableau1[[#This Row],[Other access]:[Sci-hub access]])&gt;=1,1,0)</f>
        <v>0</v>
      </c>
      <c r="Z3054" s="12">
        <f>IF(OR(Tableau1[[#This Row],[Access R1 + S1+ T1 ]]&gt;=1,Tableau1[[#This Row],[Access V1 +W1 + X1]]&gt;=1),1,0)</f>
        <v>0</v>
      </c>
      <c r="AB3054" s="10" t="str">
        <f>Tableau1[[#This Row],[DOI]]</f>
        <v>doi: 10.1016/j.oftal.2016.11.010</v>
      </c>
      <c r="AC3054" s="13" t="str">
        <f>Tableau1[[#This Row],[Authors]]&amp;", "&amp;Tableau1[[#This Row],[Title]]&amp;" "&amp;Tableau1[[#This Row],[Journal]]&amp;". "&amp;Tableau1[[#This Row],[Year]]</f>
        <v>Pinazo-Durán MD, Silva ED., Zika virus. A teratogenic agent for the eyes. Arch Soc Esp Oftalmol. 2017</v>
      </c>
    </row>
    <row r="3055" spans="1:29" x14ac:dyDescent="0.3">
      <c r="A3055">
        <v>10421</v>
      </c>
      <c r="B3055" t="s">
        <v>12912</v>
      </c>
      <c r="C3055" t="s">
        <v>23079</v>
      </c>
      <c r="D3055" t="s">
        <v>33365</v>
      </c>
      <c r="E3055" t="s">
        <v>2457</v>
      </c>
      <c r="F3055" s="10"/>
      <c r="G3055">
        <v>2017</v>
      </c>
      <c r="J3055">
        <v>0.27476150201203764</v>
      </c>
      <c r="L3055" t="s">
        <v>44671</v>
      </c>
      <c r="M3055">
        <v>27315323</v>
      </c>
      <c r="Q3055" s="10"/>
      <c r="R3055" s="11">
        <f t="shared" si="94"/>
        <v>0</v>
      </c>
      <c r="U3055" s="11">
        <f t="shared" si="95"/>
        <v>0</v>
      </c>
      <c r="Y3055" s="11">
        <f>IF(SUM(Tableau1[[#This Row],[Other access]:[Sci-hub access]])&gt;=1,1,0)</f>
        <v>0</v>
      </c>
      <c r="Z3055" s="12">
        <f>IF(OR(Tableau1[[#This Row],[Access R1 + S1+ T1 ]]&gt;=1,Tableau1[[#This Row],[Access V1 +W1 + X1]]&gt;=1),1,0)</f>
        <v>0</v>
      </c>
      <c r="AB3055" s="10" t="str">
        <f>Tableau1[[#This Row],[DOI]]</f>
        <v>doi: 10.1097/ICB.0000000000000351</v>
      </c>
      <c r="AC3055" s="13" t="str">
        <f>Tableau1[[#This Row],[Authors]]&amp;", "&amp;Tableau1[[#This Row],[Title]]&amp;" "&amp;Tableau1[[#This Row],[Journal]]&amp;". "&amp;Tableau1[[#This Row],[Year]]</f>
        <v>Dhrami-Gavazi E, Freund KB, Lee W, Cohen BZ, Seshan SV, Yannuzzi LA., OCULAR MANIFESTATIONS OF MONOCLONAL IMMUNOGLOBULIN LIGHT CHAIN DEPOSITION DISEASE. Retin Cases Brief Rep. 2017</v>
      </c>
    </row>
    <row r="3056" spans="1:29" x14ac:dyDescent="0.3">
      <c r="A3056">
        <v>3101</v>
      </c>
      <c r="B3056" t="s">
        <v>6291</v>
      </c>
      <c r="C3056" t="s">
        <v>16534</v>
      </c>
      <c r="D3056" t="s">
        <v>26715</v>
      </c>
      <c r="E3056" t="s">
        <v>2529</v>
      </c>
      <c r="F3056" s="10"/>
      <c r="G3056">
        <v>2017</v>
      </c>
      <c r="J3056">
        <v>0.2748593019168305</v>
      </c>
      <c r="L3056" t="s">
        <v>37555</v>
      </c>
      <c r="M3056">
        <v>28636406</v>
      </c>
      <c r="Q3056" s="10"/>
      <c r="R3056" s="11">
        <f t="shared" si="94"/>
        <v>0</v>
      </c>
      <c r="U3056" s="11">
        <f t="shared" si="95"/>
        <v>0</v>
      </c>
      <c r="Y3056" s="11">
        <f>IF(SUM(Tableau1[[#This Row],[Other access]:[Sci-hub access]])&gt;=1,1,0)</f>
        <v>0</v>
      </c>
      <c r="Z3056" s="12">
        <f>IF(OR(Tableau1[[#This Row],[Access R1 + S1+ T1 ]]&gt;=1,Tableau1[[#This Row],[Access V1 +W1 + X1]]&gt;=1),1,0)</f>
        <v>0</v>
      </c>
      <c r="AB3056" s="10" t="str">
        <f>Tableau1[[#This Row],[DOI]]</f>
        <v>doi: 10.1080/02713683.2017.1319491</v>
      </c>
      <c r="AC3056" s="13" t="str">
        <f>Tableau1[[#This Row],[Authors]]&amp;", "&amp;Tableau1[[#This Row],[Title]]&amp;" "&amp;Tableau1[[#This Row],[Journal]]&amp;". "&amp;Tableau1[[#This Row],[Year]]</f>
        <v>Moisseiev E, Anderson JD, Oltjen S, Goswami M, Zawadzki RJ, Nolta JA, Park SS., Protective Effect of Intravitreal Administration of Exosomes Derived from Mesenchymal Stem Cells on Retinal Ischemia. Curr Eye Res. 2017</v>
      </c>
    </row>
    <row r="3057" spans="1:29" x14ac:dyDescent="0.3">
      <c r="A3057">
        <v>5083</v>
      </c>
      <c r="B3057" t="s">
        <v>8164</v>
      </c>
      <c r="C3057" t="s">
        <v>18390</v>
      </c>
      <c r="D3057" t="s">
        <v>28594</v>
      </c>
      <c r="E3057" t="s">
        <v>2479</v>
      </c>
      <c r="F3057" s="10"/>
      <c r="G3057">
        <v>2017</v>
      </c>
      <c r="J3057">
        <v>0.27489297803641688</v>
      </c>
      <c r="L3057" t="s">
        <v>39491</v>
      </c>
      <c r="M3057">
        <v>28376025</v>
      </c>
      <c r="Q3057" s="10"/>
      <c r="R3057" s="11">
        <f t="shared" si="94"/>
        <v>0</v>
      </c>
      <c r="U3057" s="11">
        <f t="shared" si="95"/>
        <v>0</v>
      </c>
      <c r="Y3057" s="11">
        <f>IF(SUM(Tableau1[[#This Row],[Other access]:[Sci-hub access]])&gt;=1,1,0)</f>
        <v>0</v>
      </c>
      <c r="Z3057" s="12">
        <f>IF(OR(Tableau1[[#This Row],[Access R1 + S1+ T1 ]]&gt;=1,Tableau1[[#This Row],[Access V1 +W1 + X1]]&gt;=1),1,0)</f>
        <v>0</v>
      </c>
      <c r="AB3057" s="10" t="str">
        <f>Tableau1[[#This Row],[DOI]]</f>
        <v>doi: 10.1097/ICO.0000000000001198</v>
      </c>
      <c r="AC3057" s="13" t="str">
        <f>Tableau1[[#This Row],[Authors]]&amp;", "&amp;Tableau1[[#This Row],[Title]]&amp;" "&amp;Tableau1[[#This Row],[Journal]]&amp;". "&amp;Tableau1[[#This Row],[Year]]</f>
        <v>Jarade E, Amro M, Haydar AA, Hemade A., Simultaneous Keratolimbal Autograft and Penetrating Autokeratoplasty: A Single-Stage Procedure to Restore Monocular Vision of a Blind Patient With Limbal Stem Cell Deficiency. Cornea. 2017</v>
      </c>
    </row>
    <row r="3058" spans="1:29" x14ac:dyDescent="0.3">
      <c r="A3058">
        <v>2138</v>
      </c>
      <c r="B3058" t="s">
        <v>5373</v>
      </c>
      <c r="C3058" t="s">
        <v>15618</v>
      </c>
      <c r="D3058" t="s">
        <v>25795</v>
      </c>
      <c r="E3058" t="s">
        <v>2597</v>
      </c>
      <c r="F3058" s="10"/>
      <c r="G3058">
        <v>2017</v>
      </c>
      <c r="J3058">
        <v>0.27501296180761092</v>
      </c>
      <c r="L3058" t="s">
        <v>36609</v>
      </c>
      <c r="M3058">
        <v>28812923</v>
      </c>
      <c r="Q3058" s="10"/>
      <c r="R3058" s="11">
        <f t="shared" si="94"/>
        <v>0</v>
      </c>
      <c r="U3058" s="11">
        <f t="shared" si="95"/>
        <v>0</v>
      </c>
      <c r="Y3058" s="11">
        <f>IF(SUM(Tableau1[[#This Row],[Other access]:[Sci-hub access]])&gt;=1,1,0)</f>
        <v>0</v>
      </c>
      <c r="Z3058" s="12">
        <f>IF(OR(Tableau1[[#This Row],[Access R1 + S1+ T1 ]]&gt;=1,Tableau1[[#This Row],[Access V1 +W1 + X1]]&gt;=1),1,0)</f>
        <v>0</v>
      </c>
      <c r="AB3058" s="10" t="str">
        <f>Tableau1[[#This Row],[DOI]]</f>
        <v>doi: 10.1080/01676830.2017.1337182</v>
      </c>
      <c r="AC3058" s="13" t="str">
        <f>Tableau1[[#This Row],[Authors]]&amp;", "&amp;Tableau1[[#This Row],[Title]]&amp;" "&amp;Tableau1[[#This Row],[Journal]]&amp;". "&amp;Tableau1[[#This Row],[Year]]</f>
        <v>Juniat VAR, Rajak S., The use of prophylactic Nunchaku stents to reduce the risk of nasolacrimal duct obstruction in patients with midfacial tumours undergoing radiotherapy. Orbit. 2017</v>
      </c>
    </row>
    <row r="3059" spans="1:29" x14ac:dyDescent="0.3">
      <c r="A3059">
        <v>5375</v>
      </c>
      <c r="B3059" t="s">
        <v>8429</v>
      </c>
      <c r="C3059" t="s">
        <v>18652</v>
      </c>
      <c r="D3059" t="s">
        <v>28859</v>
      </c>
      <c r="E3059" t="s">
        <v>2778</v>
      </c>
      <c r="F3059" s="10"/>
      <c r="G3059">
        <v>2017</v>
      </c>
      <c r="J3059">
        <v>0.2750397040511916</v>
      </c>
      <c r="L3059" t="s">
        <v>39770</v>
      </c>
      <c r="M3059">
        <v>28342558</v>
      </c>
      <c r="Q3059" s="10"/>
      <c r="R3059" s="11">
        <f t="shared" si="94"/>
        <v>0</v>
      </c>
      <c r="U3059" s="11">
        <f t="shared" si="95"/>
        <v>0</v>
      </c>
      <c r="Y3059" s="11">
        <f>IF(SUM(Tableau1[[#This Row],[Other access]:[Sci-hub access]])&gt;=1,1,0)</f>
        <v>0</v>
      </c>
      <c r="Z3059" s="12">
        <f>IF(OR(Tableau1[[#This Row],[Access R1 + S1+ T1 ]]&gt;=1,Tableau1[[#This Row],[Access V1 +W1 + X1]]&gt;=1),1,0)</f>
        <v>0</v>
      </c>
      <c r="AB3059" s="10" t="str">
        <f>Tableau1[[#This Row],[DOI]]</f>
        <v>doi: 10.1016/j.jfo.2016.10.013</v>
      </c>
      <c r="AC3059" s="13" t="str">
        <f>Tableau1[[#This Row],[Authors]]&amp;", "&amp;Tableau1[[#This Row],[Title]]&amp;" "&amp;Tableau1[[#This Row],[Journal]]&amp;". "&amp;Tableau1[[#This Row],[Year]]</f>
        <v>Graber M, Khoueir Z, Beauchet A, Benhatchi N, Hammoud S, Lachkar Y., High intensity focused ultrasound as first line treatment in patients with chronic angle closure glaucoma at risk for malignant glaucoma. J Fr Ophtalmol. 2017</v>
      </c>
    </row>
    <row r="3060" spans="1:29" x14ac:dyDescent="0.3">
      <c r="A3060">
        <v>7157</v>
      </c>
      <c r="B3060" t="s">
        <v>9999</v>
      </c>
      <c r="C3060" t="s">
        <v>20201</v>
      </c>
      <c r="D3060" t="s">
        <v>30433</v>
      </c>
      <c r="E3060" t="s">
        <v>2449</v>
      </c>
      <c r="F3060" s="10"/>
      <c r="G3060">
        <v>2017</v>
      </c>
      <c r="J3060">
        <v>0.27507719263850505</v>
      </c>
      <c r="L3060" t="s">
        <v>41513</v>
      </c>
      <c r="M3060">
        <v>28122407</v>
      </c>
      <c r="Q3060" s="10"/>
      <c r="R3060" s="11">
        <f t="shared" si="94"/>
        <v>0</v>
      </c>
      <c r="U3060" s="11">
        <f t="shared" si="95"/>
        <v>0</v>
      </c>
      <c r="Y3060" s="11">
        <f>IF(SUM(Tableau1[[#This Row],[Other access]:[Sci-hub access]])&gt;=1,1,0)</f>
        <v>0</v>
      </c>
      <c r="Z3060" s="12">
        <f>IF(OR(Tableau1[[#This Row],[Access R1 + S1+ T1 ]]&gt;=1,Tableau1[[#This Row],[Access V1 +W1 + X1]]&gt;=1),1,0)</f>
        <v>0</v>
      </c>
      <c r="AB3060" s="10" t="str">
        <f>Tableau1[[#This Row],[DOI]]</f>
        <v>doi: 10.1111/cxo.12507</v>
      </c>
      <c r="AC3060" s="13" t="str">
        <f>Tableau1[[#This Row],[Authors]]&amp;", "&amp;Tableau1[[#This Row],[Title]]&amp;" "&amp;Tableau1[[#This Row],[Journal]]&amp;". "&amp;Tableau1[[#This Row],[Year]]</f>
        <v>Bitton E, Courey C, Giancola P, Diaconu V, Wise J, Wittich W., Effects of LATISSE (bimatoprost 0.03 per cent topical solution) on the ocular surface. Clin Exp Optom. 2017</v>
      </c>
    </row>
    <row r="3061" spans="1:29" x14ac:dyDescent="0.3">
      <c r="A3061">
        <v>11017</v>
      </c>
      <c r="B3061" t="s">
        <v>13442</v>
      </c>
      <c r="C3061" t="s">
        <v>23604</v>
      </c>
      <c r="D3061" t="s">
        <v>33896</v>
      </c>
      <c r="E3061" t="s">
        <v>2447</v>
      </c>
      <c r="F3061" s="10"/>
      <c r="G3061">
        <v>2017</v>
      </c>
      <c r="J3061">
        <v>0.27518182316074469</v>
      </c>
      <c r="L3061" t="s">
        <v>45258</v>
      </c>
      <c r="M3061">
        <v>26505235</v>
      </c>
      <c r="Q3061" s="10"/>
      <c r="R3061" s="11">
        <f t="shared" si="94"/>
        <v>0</v>
      </c>
      <c r="U3061" s="11">
        <f t="shared" si="95"/>
        <v>0</v>
      </c>
      <c r="Y3061" s="11">
        <f>IF(SUM(Tableau1[[#This Row],[Other access]:[Sci-hub access]])&gt;=1,1,0)</f>
        <v>0</v>
      </c>
      <c r="Z3061" s="12">
        <f>IF(OR(Tableau1[[#This Row],[Access R1 + S1+ T1 ]]&gt;=1,Tableau1[[#This Row],[Access V1 +W1 + X1]]&gt;=1),1,0)</f>
        <v>0</v>
      </c>
      <c r="AB3061" s="10" t="str">
        <f>Tableau1[[#This Row],[DOI]]</f>
        <v>doi: 10.1097/IOP.0000000000000578</v>
      </c>
      <c r="AC3061" s="13" t="str">
        <f>Tableau1[[#This Row],[Authors]]&amp;", "&amp;Tableau1[[#This Row],[Title]]&amp;" "&amp;Tableau1[[#This Row],[Journal]]&amp;". "&amp;Tableau1[[#This Row],[Year]]</f>
        <v>Tendler I, Belinsky I, Abramson DH, Marr BP., Primary Extradural Ectopic Orbital Meningioma. Ophthal Plast Reconstr Surg. 2017</v>
      </c>
    </row>
    <row r="3062" spans="1:29" x14ac:dyDescent="0.3">
      <c r="A3062">
        <v>10869</v>
      </c>
      <c r="B3062" t="s">
        <v>2357</v>
      </c>
      <c r="C3062" t="s">
        <v>2358</v>
      </c>
      <c r="D3062" t="s">
        <v>2359</v>
      </c>
      <c r="E3062" t="s">
        <v>2912</v>
      </c>
      <c r="F3062" s="10"/>
      <c r="G3062">
        <v>2017</v>
      </c>
      <c r="J3062">
        <v>0.27520035635416484</v>
      </c>
      <c r="L3062" t="s">
        <v>45114</v>
      </c>
      <c r="M3062">
        <v>26930672</v>
      </c>
      <c r="Q3062" s="10"/>
      <c r="R3062" s="11">
        <f t="shared" si="94"/>
        <v>0</v>
      </c>
      <c r="U3062" s="11">
        <f t="shared" si="95"/>
        <v>0</v>
      </c>
      <c r="Y3062" s="11">
        <f>IF(SUM(Tableau1[[#This Row],[Other access]:[Sci-hub access]])&gt;=1,1,0)</f>
        <v>0</v>
      </c>
      <c r="Z3062" s="12">
        <f>IF(OR(Tableau1[[#This Row],[Access R1 + S1+ T1 ]]&gt;=1,Tableau1[[#This Row],[Access V1 +W1 + X1]]&gt;=1),1,0)</f>
        <v>0</v>
      </c>
      <c r="AB3062" s="10" t="str">
        <f>Tableau1[[#This Row],[DOI]]</f>
        <v>doi: 10.1109/TBME.2016.2535311</v>
      </c>
      <c r="AC3062" s="13" t="str">
        <f>Tableau1[[#This Row],[Authors]]&amp;", "&amp;Tableau1[[#This Row],[Title]]&amp;" "&amp;Tableau1[[#This Row],[Journal]]&amp;". "&amp;Tableau1[[#This Row],[Year]]</f>
        <v>Orlando JI, Prokofyeva E, Blaschko MB., A Discriminatively Trained Fully Connected Conditional Random Field Model for Blood Vessel Segmentation in Fundus Images. IEEE Trans Biomed Eng. 2017</v>
      </c>
    </row>
    <row r="3063" spans="1:29" x14ac:dyDescent="0.3">
      <c r="A3063">
        <v>3427</v>
      </c>
      <c r="B3063" t="s">
        <v>6602</v>
      </c>
      <c r="C3063" t="s">
        <v>16845</v>
      </c>
      <c r="D3063" t="s">
        <v>27026</v>
      </c>
      <c r="E3063" t="s">
        <v>3019</v>
      </c>
      <c r="F3063" s="10"/>
      <c r="G3063">
        <v>2017</v>
      </c>
      <c r="J3063">
        <v>0.27525086688002876</v>
      </c>
      <c r="L3063" t="s">
        <v>37876</v>
      </c>
      <c r="M3063">
        <v>28587288</v>
      </c>
      <c r="Q3063" s="10"/>
      <c r="R3063" s="11">
        <f t="shared" si="94"/>
        <v>0</v>
      </c>
      <c r="U3063" s="11">
        <f t="shared" si="95"/>
        <v>0</v>
      </c>
      <c r="Y3063" s="11">
        <f>IF(SUM(Tableau1[[#This Row],[Other access]:[Sci-hub access]])&gt;=1,1,0)</f>
        <v>0</v>
      </c>
      <c r="Z3063" s="12">
        <f>IF(OR(Tableau1[[#This Row],[Access R1 + S1+ T1 ]]&gt;=1,Tableau1[[#This Row],[Access V1 +W1 + X1]]&gt;=1),1,0)</f>
        <v>0</v>
      </c>
      <c r="AB3063" s="10" t="str">
        <f>Tableau1[[#This Row],[DOI]]</f>
        <v>doi: 10.3390/ijerph14060604</v>
      </c>
      <c r="AC3063" s="13" t="str">
        <f>Tableau1[[#This Row],[Authors]]&amp;", "&amp;Tableau1[[#This Row],[Title]]&amp;" "&amp;Tableau1[[#This Row],[Journal]]&amp;". "&amp;Tableau1[[#This Row],[Year]]</f>
        <v>Gobba F, Dall'Olio E, Modenese A, De Maria M, Campi L, Cavallini GM., Work-Related Eye Injuries: A Relevant Health Problem. Main Epidemiological Data from a Highly-Industrialized Area of Northern Italy. Int J Environ Res Public Health. 2017</v>
      </c>
    </row>
    <row r="3064" spans="1:29" ht="28.8" x14ac:dyDescent="0.3">
      <c r="A3064">
        <v>7143</v>
      </c>
      <c r="B3064" t="s">
        <v>9989</v>
      </c>
      <c r="C3064" t="s">
        <v>20192</v>
      </c>
      <c r="D3064" t="s">
        <v>30423</v>
      </c>
      <c r="E3064" t="s">
        <v>34358</v>
      </c>
      <c r="F3064" s="10"/>
      <c r="G3064">
        <v>2017</v>
      </c>
      <c r="J3064">
        <v>0.27527164627067446</v>
      </c>
      <c r="L3064" t="s">
        <v>41499</v>
      </c>
      <c r="M3064">
        <v>28125082</v>
      </c>
      <c r="Q3064" s="10"/>
      <c r="R3064" s="11">
        <f t="shared" si="94"/>
        <v>0</v>
      </c>
      <c r="U3064" s="11">
        <f t="shared" si="95"/>
        <v>0</v>
      </c>
      <c r="Y3064" s="11">
        <f>IF(SUM(Tableau1[[#This Row],[Other access]:[Sci-hub access]])&gt;=1,1,0)</f>
        <v>0</v>
      </c>
      <c r="Z3064" s="12">
        <f>IF(OR(Tableau1[[#This Row],[Access R1 + S1+ T1 ]]&gt;=1,Tableau1[[#This Row],[Access V1 +W1 + X1]]&gt;=1),1,0)</f>
        <v>0</v>
      </c>
      <c r="AB3064" s="10" t="str">
        <f>Tableau1[[#This Row],[DOI]]</f>
        <v>doi: 10.1038/gim.2016.204</v>
      </c>
      <c r="AC3064" s="13" t="str">
        <f>Tableau1[[#This Row],[Authors]]&amp;", "&amp;Tableau1[[#This Row],[Title]]&amp;" "&amp;Tableau1[[#This Row],[Journal]]&amp;". "&amp;Tableau1[[#This Row],[Year]]</f>
        <v>Vilboux T, Doherty DA, Glass IA, Parisi MA, Phelps IG, Cullinane AR, Zein W, Brooks BP, Heller T, Soldatos A, Oden NL, Yildirimli D, Vemulapalli M, Mullikin JC, Nisc Comparative Sequencing Program, Malicdan MCV, Gahl WA, Gunay-Aygun M., Molecular genetic findings and clinical correlations in 100 patients with Joubert syndrome and related disorders prospectively evaluated at a single center. Genet Med. 2017</v>
      </c>
    </row>
    <row r="3065" spans="1:29" x14ac:dyDescent="0.3">
      <c r="A3065">
        <v>2049</v>
      </c>
      <c r="B3065" t="s">
        <v>5288</v>
      </c>
      <c r="C3065" t="s">
        <v>15534</v>
      </c>
      <c r="D3065" t="s">
        <v>25710</v>
      </c>
      <c r="E3065" t="s">
        <v>2542</v>
      </c>
      <c r="F3065" s="10"/>
      <c r="G3065">
        <v>2017</v>
      </c>
      <c r="J3065">
        <v>0.27549196528863962</v>
      </c>
      <c r="L3065" t="s">
        <v>36520</v>
      </c>
      <c r="M3065">
        <v>28825191</v>
      </c>
      <c r="Q3065" s="10"/>
      <c r="R3065" s="11">
        <f t="shared" si="94"/>
        <v>0</v>
      </c>
      <c r="U3065" s="11">
        <f t="shared" si="95"/>
        <v>0</v>
      </c>
      <c r="Y3065" s="11">
        <f>IF(SUM(Tableau1[[#This Row],[Other access]:[Sci-hub access]])&gt;=1,1,0)</f>
        <v>0</v>
      </c>
      <c r="Z3065" s="12">
        <f>IF(OR(Tableau1[[#This Row],[Access R1 + S1+ T1 ]]&gt;=1,Tableau1[[#This Row],[Access V1 +W1 + X1]]&gt;=1),1,0)</f>
        <v>0</v>
      </c>
      <c r="AB3065" s="10" t="str">
        <f>Tableau1[[#This Row],[DOI]]</f>
        <v>doi: 10.1007/s10633-017-9606-x</v>
      </c>
      <c r="AC3065" s="13" t="str">
        <f>Tableau1[[#This Row],[Authors]]&amp;", "&amp;Tableau1[[#This Row],[Title]]&amp;" "&amp;Tableau1[[#This Row],[Journal]]&amp;". "&amp;Tableau1[[#This Row],[Year]]</f>
        <v>Zayit-Soudry S, Vainer I, Zemel E, Mimouni M, Rabena M, Pieramici DJ, Perlman I, Loewenstein A., Infliximab exerts a dose-dependent effect on retinal safety in the albino rabbit. Doc Ophthalmol. 2017</v>
      </c>
    </row>
    <row r="3066" spans="1:29" x14ac:dyDescent="0.3">
      <c r="A3066">
        <v>3639</v>
      </c>
      <c r="B3066" t="s">
        <v>6811</v>
      </c>
      <c r="C3066" t="s">
        <v>17052</v>
      </c>
      <c r="D3066" t="s">
        <v>27235</v>
      </c>
      <c r="E3066" t="s">
        <v>2456</v>
      </c>
      <c r="F3066" s="10"/>
      <c r="G3066">
        <v>2017</v>
      </c>
      <c r="J3066">
        <v>0.27574207241598347</v>
      </c>
      <c r="L3066" t="s">
        <v>38085</v>
      </c>
      <c r="M3066">
        <v>28554174</v>
      </c>
      <c r="Q3066" s="10"/>
      <c r="R3066" s="11">
        <f t="shared" si="94"/>
        <v>0</v>
      </c>
      <c r="U3066" s="11">
        <f t="shared" si="95"/>
        <v>0</v>
      </c>
      <c r="Y3066" s="11">
        <f>IF(SUM(Tableau1[[#This Row],[Other access]:[Sci-hub access]])&gt;=1,1,0)</f>
        <v>0</v>
      </c>
      <c r="Z3066" s="12">
        <f>IF(OR(Tableau1[[#This Row],[Access R1 + S1+ T1 ]]&gt;=1,Tableau1[[#This Row],[Access V1 +W1 + X1]]&gt;=1),1,0)</f>
        <v>0</v>
      </c>
      <c r="AB3066" s="10" t="str">
        <f>Tableau1[[#This Row],[DOI]]</f>
        <v>doi: 10.1159/000475476</v>
      </c>
      <c r="AC3066" s="13" t="str">
        <f>Tableau1[[#This Row],[Authors]]&amp;", "&amp;Tableau1[[#This Row],[Title]]&amp;" "&amp;Tableau1[[#This Row],[Journal]]&amp;". "&amp;Tableau1[[#This Row],[Year]]</f>
        <v>Ooshiro T, Iijima H., Postoperative Recovery of Light Sensitivity in Eyes with Rhegmatogenous Retinal Detachment. Ophthalmologica. 2017</v>
      </c>
    </row>
    <row r="3067" spans="1:29" x14ac:dyDescent="0.3">
      <c r="A3067">
        <v>789</v>
      </c>
      <c r="B3067" t="s">
        <v>4052</v>
      </c>
      <c r="C3067" t="s">
        <v>14307</v>
      </c>
      <c r="D3067" t="s">
        <v>24472</v>
      </c>
      <c r="E3067" t="s">
        <v>2462</v>
      </c>
      <c r="F3067" s="10"/>
      <c r="G3067">
        <v>2017</v>
      </c>
      <c r="J3067">
        <v>0.27609056231377227</v>
      </c>
      <c r="L3067" t="s">
        <v>35282</v>
      </c>
      <c r="M3067">
        <v>29110658</v>
      </c>
      <c r="Q3067" s="10"/>
      <c r="R3067" s="11">
        <f t="shared" si="94"/>
        <v>0</v>
      </c>
      <c r="U3067" s="11">
        <f t="shared" si="95"/>
        <v>0</v>
      </c>
      <c r="Y3067" s="11">
        <f>IF(SUM(Tableau1[[#This Row],[Other access]:[Sci-hub access]])&gt;=1,1,0)</f>
        <v>0</v>
      </c>
      <c r="Z3067" s="12">
        <f>IF(OR(Tableau1[[#This Row],[Access R1 + S1+ T1 ]]&gt;=1,Tableau1[[#This Row],[Access V1 +W1 + X1]]&gt;=1),1,0)</f>
        <v>0</v>
      </c>
      <c r="AB3067" s="10" t="str">
        <f>Tableau1[[#This Row],[DOI]]</f>
        <v>doi: 10.1186/s12886-017-0596-y</v>
      </c>
      <c r="AC3067" s="13" t="str">
        <f>Tableau1[[#This Row],[Authors]]&amp;", "&amp;Tableau1[[#This Row],[Title]]&amp;" "&amp;Tableau1[[#This Row],[Journal]]&amp;". "&amp;Tableau1[[#This Row],[Year]]</f>
        <v>Ho DK, Garrick A, Aazem S, Mathews D., Effect of primary Phacoviscocanalostomy/ Viscocanalostomy on intraocular pressure of normal tension glaucoma patients: 3-year results. BMC Ophthalmol. 2017</v>
      </c>
    </row>
    <row r="3068" spans="1:29" x14ac:dyDescent="0.3">
      <c r="A3068">
        <v>6876</v>
      </c>
      <c r="B3068" t="s">
        <v>9750</v>
      </c>
      <c r="C3068" t="s">
        <v>19954</v>
      </c>
      <c r="D3068" t="s">
        <v>30184</v>
      </c>
      <c r="E3068" t="s">
        <v>2443</v>
      </c>
      <c r="F3068" s="10"/>
      <c r="G3068">
        <v>2017</v>
      </c>
      <c r="J3068">
        <v>0.27631852376784372</v>
      </c>
      <c r="L3068" t="s">
        <v>41235</v>
      </c>
      <c r="M3068">
        <v>28152142</v>
      </c>
      <c r="Q3068" s="10"/>
      <c r="R3068" s="11">
        <f t="shared" si="94"/>
        <v>0</v>
      </c>
      <c r="U3068" s="11">
        <f t="shared" si="95"/>
        <v>0</v>
      </c>
      <c r="Y3068" s="11">
        <f>IF(SUM(Tableau1[[#This Row],[Other access]:[Sci-hub access]])&gt;=1,1,0)</f>
        <v>0</v>
      </c>
      <c r="Z3068" s="12">
        <f>IF(OR(Tableau1[[#This Row],[Access R1 + S1+ T1 ]]&gt;=1,Tableau1[[#This Row],[Access V1 +W1 + X1]]&gt;=1),1,0)</f>
        <v>0</v>
      </c>
      <c r="AB3068" s="10" t="str">
        <f>Tableau1[[#This Row],[DOI]]</f>
        <v>doi: 10.1167/iovs.17-21419</v>
      </c>
      <c r="AC3068" s="13" t="str">
        <f>Tableau1[[#This Row],[Authors]]&amp;", "&amp;Tableau1[[#This Row],[Title]]&amp;" "&amp;Tableau1[[#This Row],[Journal]]&amp;". "&amp;Tableau1[[#This Row],[Year]]</f>
        <v>Mullins RF., Drusen on Demand? Authors Describe a Novel Culture System for Generating subRPE Deposits. Invest Ophthalmol Vis Sci. 2017</v>
      </c>
    </row>
    <row r="3069" spans="1:29" ht="28.8" x14ac:dyDescent="0.3">
      <c r="A3069">
        <v>193</v>
      </c>
      <c r="B3069" t="s">
        <v>3456</v>
      </c>
      <c r="C3069" t="s">
        <v>13717</v>
      </c>
      <c r="D3069" t="s">
        <v>23876</v>
      </c>
      <c r="E3069" t="s">
        <v>2486</v>
      </c>
      <c r="F3069" s="10"/>
      <c r="G3069">
        <v>2018</v>
      </c>
      <c r="J3069">
        <v>0.27633079575109243</v>
      </c>
      <c r="L3069" t="s">
        <v>34706</v>
      </c>
      <c r="M3069">
        <v>29356366</v>
      </c>
      <c r="Q3069" s="10"/>
      <c r="R3069" s="11">
        <f t="shared" si="94"/>
        <v>0</v>
      </c>
      <c r="U3069" s="11">
        <f t="shared" si="95"/>
        <v>0</v>
      </c>
      <c r="Y3069" s="11">
        <f>IF(SUM(Tableau1[[#This Row],[Other access]:[Sci-hub access]])&gt;=1,1,0)</f>
        <v>0</v>
      </c>
      <c r="Z3069" s="12">
        <f>IF(OR(Tableau1[[#This Row],[Access R1 + S1+ T1 ]]&gt;=1,Tableau1[[#This Row],[Access V1 +W1 + X1]]&gt;=1),1,0)</f>
        <v>0</v>
      </c>
      <c r="AB3069" s="10" t="str">
        <f>Tableau1[[#This Row],[DOI]]</f>
        <v>doi: 10.1111/aos.13659</v>
      </c>
      <c r="AC3069" s="13" t="str">
        <f>Tableau1[[#This Row],[Authors]]&amp;", "&amp;Tableau1[[#This Row],[Title]]&amp;" "&amp;Tableau1[[#This Row],[Journal]]&amp;". "&amp;Tableau1[[#This Row],[Year]]</f>
        <v>Fledelius HC, Jacobsen N, Li XQ, Goldschmidt E., Choroidal thickness at age 66 years in the Danish high myopia study cohort 1948 compared with follow-up data on visual acuity over 40 years: a clinical update adding spectral domain optical coherence tomography. Acta Ophthalmol. 2018</v>
      </c>
    </row>
    <row r="3070" spans="1:29" x14ac:dyDescent="0.3">
      <c r="A3070">
        <v>9072</v>
      </c>
      <c r="B3070" t="s">
        <v>11682</v>
      </c>
      <c r="C3070" t="s">
        <v>21858</v>
      </c>
      <c r="D3070" t="s">
        <v>32123</v>
      </c>
      <c r="E3070" t="s">
        <v>2463</v>
      </c>
      <c r="F3070" s="10"/>
      <c r="G3070">
        <v>2017</v>
      </c>
      <c r="J3070">
        <v>0.27633405720523496</v>
      </c>
      <c r="L3070" t="s">
        <v>43394</v>
      </c>
      <c r="M3070">
        <v>27405290</v>
      </c>
      <c r="Q3070" s="10"/>
      <c r="R3070" s="11">
        <f t="shared" si="94"/>
        <v>0</v>
      </c>
      <c r="U3070" s="11">
        <f t="shared" si="95"/>
        <v>0</v>
      </c>
      <c r="Y3070" s="11">
        <f>IF(SUM(Tableau1[[#This Row],[Other access]:[Sci-hub access]])&gt;=1,1,0)</f>
        <v>0</v>
      </c>
      <c r="Z3070" s="12">
        <f>IF(OR(Tableau1[[#This Row],[Access R1 + S1+ T1 ]]&gt;=1,Tableau1[[#This Row],[Access V1 +W1 + X1]]&gt;=1),1,0)</f>
        <v>0</v>
      </c>
      <c r="AB3070" s="10" t="str">
        <f>Tableau1[[#This Row],[DOI]]</f>
        <v>doi: 10.5301/ejo.5000818</v>
      </c>
      <c r="AC3070" s="13" t="str">
        <f>Tableau1[[#This Row],[Authors]]&amp;", "&amp;Tableau1[[#This Row],[Title]]&amp;" "&amp;Tableau1[[#This Row],[Journal]]&amp;". "&amp;Tableau1[[#This Row],[Year]]</f>
        <v>Titiyal JS, Kaur M, Sahu S, Sharma N, Sinha R., Real-time assessment of intraoperative vaulting in implantable collamer lens and correlation with postoperative vaulting. Eur J Ophthalmol. 2017</v>
      </c>
    </row>
    <row r="3071" spans="1:29" x14ac:dyDescent="0.3">
      <c r="A3071">
        <v>4952</v>
      </c>
      <c r="B3071" t="s">
        <v>8047</v>
      </c>
      <c r="C3071" t="s">
        <v>18276</v>
      </c>
      <c r="D3071" t="s">
        <v>28477</v>
      </c>
      <c r="E3071" t="s">
        <v>2597</v>
      </c>
      <c r="F3071" s="10"/>
      <c r="G3071">
        <v>2017</v>
      </c>
      <c r="J3071">
        <v>0.27634182391535211</v>
      </c>
      <c r="L3071" t="s">
        <v>39360</v>
      </c>
      <c r="M3071">
        <v>28388349</v>
      </c>
      <c r="Q3071" s="10"/>
      <c r="R3071" s="11">
        <f t="shared" si="94"/>
        <v>0</v>
      </c>
      <c r="U3071" s="11">
        <f t="shared" si="95"/>
        <v>0</v>
      </c>
      <c r="Y3071" s="11">
        <f>IF(SUM(Tableau1[[#This Row],[Other access]:[Sci-hub access]])&gt;=1,1,0)</f>
        <v>0</v>
      </c>
      <c r="Z3071" s="12">
        <f>IF(OR(Tableau1[[#This Row],[Access R1 + S1+ T1 ]]&gt;=1,Tableau1[[#This Row],[Access V1 +W1 + X1]]&gt;=1),1,0)</f>
        <v>0</v>
      </c>
      <c r="AB3071" s="10" t="str">
        <f>Tableau1[[#This Row],[DOI]]</f>
        <v>doi: 10.1080/01676830.2017.1279658</v>
      </c>
      <c r="AC3071" s="13" t="str">
        <f>Tableau1[[#This Row],[Authors]]&amp;", "&amp;Tableau1[[#This Row],[Title]]&amp;" "&amp;Tableau1[[#This Row],[Journal]]&amp;". "&amp;Tableau1[[#This Row],[Year]]</f>
        <v>Wong WM, Young SM, Amrith S., Ophthalmic involvement in nasopharyngeal carcinoma. Orbit. 2017</v>
      </c>
    </row>
    <row r="3072" spans="1:29" x14ac:dyDescent="0.3">
      <c r="A3072">
        <v>6886</v>
      </c>
      <c r="B3072" t="s">
        <v>9760</v>
      </c>
      <c r="C3072" t="s">
        <v>19963</v>
      </c>
      <c r="D3072" t="s">
        <v>30194</v>
      </c>
      <c r="E3072" t="s">
        <v>2465</v>
      </c>
      <c r="F3072" s="10"/>
      <c r="G3072">
        <v>2017</v>
      </c>
      <c r="J3072">
        <v>0.27638239730357439</v>
      </c>
      <c r="L3072" t="s">
        <v>41245</v>
      </c>
      <c r="M3072">
        <v>28151902</v>
      </c>
      <c r="Q3072" s="10"/>
      <c r="R3072" s="11">
        <f t="shared" si="94"/>
        <v>0</v>
      </c>
      <c r="U3072" s="11">
        <f t="shared" si="95"/>
        <v>0</v>
      </c>
      <c r="Y3072" s="11">
        <f>IF(SUM(Tableau1[[#This Row],[Other access]:[Sci-hub access]])&gt;=1,1,0)</f>
        <v>0</v>
      </c>
      <c r="Z3072" s="12">
        <f>IF(OR(Tableau1[[#This Row],[Access R1 + S1+ T1 ]]&gt;=1,Tableau1[[#This Row],[Access V1 +W1 + X1]]&gt;=1),1,0)</f>
        <v>0</v>
      </c>
      <c r="AB3072" s="10" t="str">
        <f>Tableau1[[#This Row],[DOI]]</f>
        <v>doi: 10.1097/MD.0000000000006014</v>
      </c>
      <c r="AC3072" s="13" t="str">
        <f>Tableau1[[#This Row],[Authors]]&amp;", "&amp;Tableau1[[#This Row],[Title]]&amp;" "&amp;Tableau1[[#This Row],[Journal]]&amp;". "&amp;Tableau1[[#This Row],[Year]]</f>
        <v>Liu A, Wu M, Guo X, Guo H, Zhou Z, Wei K, Xuan K., Clinical, pathological, and genetic evaluations of Chinese patient with otodental syndrome and multiple complex odontoma: Case report. Medicine (Baltimore). 2017</v>
      </c>
    </row>
    <row r="3073" spans="1:29" ht="28.8" x14ac:dyDescent="0.3">
      <c r="A3073">
        <v>4328</v>
      </c>
      <c r="B3073" t="s">
        <v>7458</v>
      </c>
      <c r="C3073" t="s">
        <v>17694</v>
      </c>
      <c r="D3073" t="s">
        <v>27887</v>
      </c>
      <c r="E3073" t="s">
        <v>2441</v>
      </c>
      <c r="F3073" s="10"/>
      <c r="G3073">
        <v>2017</v>
      </c>
      <c r="J3073">
        <v>0.27641881807570123</v>
      </c>
      <c r="L3073" t="s">
        <v>38751</v>
      </c>
      <c r="M3073">
        <v>28456419</v>
      </c>
      <c r="Q3073" s="10"/>
      <c r="R3073" s="11">
        <f t="shared" si="94"/>
        <v>0</v>
      </c>
      <c r="U3073" s="11">
        <f t="shared" si="95"/>
        <v>0</v>
      </c>
      <c r="Y3073" s="11">
        <f>IF(SUM(Tableau1[[#This Row],[Other access]:[Sci-hub access]])&gt;=1,1,0)</f>
        <v>0</v>
      </c>
      <c r="Z3073" s="12">
        <f>IF(OR(Tableau1[[#This Row],[Access R1 + S1+ T1 ]]&gt;=1,Tableau1[[#This Row],[Access V1 +W1 + X1]]&gt;=1),1,0)</f>
        <v>0</v>
      </c>
      <c r="AB3073" s="10" t="str">
        <f>Tableau1[[#This Row],[DOI]]</f>
        <v>doi: 10.1016/j.ophtha.2017.03.047</v>
      </c>
      <c r="AC3073" s="13" t="str">
        <f>Tableau1[[#This Row],[Authors]]&amp;", "&amp;Tableau1[[#This Row],[Title]]&amp;" "&amp;Tableau1[[#This Row],[Journal]]&amp;". "&amp;Tableau1[[#This Row],[Year]]</f>
        <v>Dastiridou AI, Bousquet E, Kuehlewein L, Tepelus T, Monnet D, Salah S, Brezin A, Sadda SR., Choroidal Imaging with Swept-Source Optical Coherence Tomography in Patients with Birdshot Chorioretinopathy: Choroidal Reflectivity and Thickness. Ophthalmology. 2017</v>
      </c>
    </row>
    <row r="3074" spans="1:29" x14ac:dyDescent="0.3">
      <c r="A3074">
        <v>107</v>
      </c>
      <c r="B3074" t="s">
        <v>3370</v>
      </c>
      <c r="C3074" t="s">
        <v>13631</v>
      </c>
      <c r="D3074" t="s">
        <v>23790</v>
      </c>
      <c r="E3074" t="s">
        <v>33981</v>
      </c>
      <c r="F3074" s="10"/>
      <c r="G3074">
        <v>2017</v>
      </c>
      <c r="J3074">
        <v>0.27652886745812022</v>
      </c>
      <c r="L3074" t="s">
        <v>34625</v>
      </c>
      <c r="M3074">
        <v>29403333</v>
      </c>
      <c r="Q3074" s="10"/>
      <c r="R3074" s="11">
        <f t="shared" ref="R3074:R3137" si="96">IF(SUM(N3074:Q3074)&gt;0,1,0)</f>
        <v>0</v>
      </c>
      <c r="U3074" s="11">
        <f t="shared" ref="U3074:U3137" si="97">IF(SUM(R3074,T3074)&gt;0,1,0)</f>
        <v>0</v>
      </c>
      <c r="Y3074" s="11">
        <f>IF(SUM(Tableau1[[#This Row],[Other access]:[Sci-hub access]])&gt;=1,1,0)</f>
        <v>0</v>
      </c>
      <c r="Z3074" s="12">
        <f>IF(OR(Tableau1[[#This Row],[Access R1 + S1+ T1 ]]&gt;=1,Tableau1[[#This Row],[Access V1 +W1 + X1]]&gt;=1),1,0)</f>
        <v>0</v>
      </c>
      <c r="AB3074" s="10" t="str">
        <f>Tableau1[[#This Row],[DOI]]</f>
        <v>doi: 10.5693/djo.01.2017.10.001</v>
      </c>
      <c r="AC3074" s="13" t="str">
        <f>Tableau1[[#This Row],[Authors]]&amp;", "&amp;Tableau1[[#This Row],[Title]]&amp;" "&amp;Tableau1[[#This Row],[Journal]]&amp;". "&amp;Tableau1[[#This Row],[Year]]</f>
        <v>Leffler CT, Letocha CE, Pierson K, Schwartz SG., Aspiration of cataract in 1815 in Philadelphia, Pennsylvania. Digit J Ophthalmol. 2017</v>
      </c>
    </row>
    <row r="3075" spans="1:29" x14ac:dyDescent="0.3">
      <c r="A3075">
        <v>3444</v>
      </c>
      <c r="B3075" t="s">
        <v>6619</v>
      </c>
      <c r="C3075" t="s">
        <v>16862</v>
      </c>
      <c r="D3075" t="s">
        <v>27043</v>
      </c>
      <c r="E3075" t="s">
        <v>2524</v>
      </c>
      <c r="F3075" s="10"/>
      <c r="G3075">
        <v>2017</v>
      </c>
      <c r="J3075">
        <v>0.27677674690872811</v>
      </c>
      <c r="L3075" t="s">
        <v>37893</v>
      </c>
      <c r="M3075">
        <v>28586498</v>
      </c>
      <c r="Q3075" s="10"/>
      <c r="R3075" s="11">
        <f t="shared" si="96"/>
        <v>0</v>
      </c>
      <c r="U3075" s="11">
        <f t="shared" si="97"/>
        <v>0</v>
      </c>
      <c r="Y3075" s="11">
        <f>IF(SUM(Tableau1[[#This Row],[Other access]:[Sci-hub access]])&gt;=1,1,0)</f>
        <v>0</v>
      </c>
      <c r="Z3075" s="12">
        <f>IF(OR(Tableau1[[#This Row],[Access R1 + S1+ T1 ]]&gt;=1,Tableau1[[#This Row],[Access V1 +W1 + X1]]&gt;=1),1,0)</f>
        <v>0</v>
      </c>
      <c r="AB3075" s="10" t="str">
        <f>Tableau1[[#This Row],[DOI]]</f>
        <v>doi: 10.3928/1081597X-20170413-01</v>
      </c>
      <c r="AC3075" s="13" t="str">
        <f>Tableau1[[#This Row],[Authors]]&amp;", "&amp;Tableau1[[#This Row],[Title]]&amp;" "&amp;Tableau1[[#This Row],[Journal]]&amp;". "&amp;Tableau1[[#This Row],[Year]]</f>
        <v>Lenk J, Spoerl E, Stalder T, Schmiedgen S, Herber R, Pillunat LE, Raiskup F., Increased Hair Cortisol Concentrations in Patients With Progressive Keratoconus. J Refract Surg. 2017</v>
      </c>
    </row>
    <row r="3076" spans="1:29" x14ac:dyDescent="0.3">
      <c r="A3076">
        <v>4095</v>
      </c>
      <c r="B3076" t="s">
        <v>7242</v>
      </c>
      <c r="C3076" t="s">
        <v>17480</v>
      </c>
      <c r="D3076" t="s">
        <v>27670</v>
      </c>
      <c r="E3076" t="s">
        <v>2479</v>
      </c>
      <c r="F3076" s="10"/>
      <c r="G3076">
        <v>2017</v>
      </c>
      <c r="J3076">
        <v>0.27678898424992882</v>
      </c>
      <c r="L3076" t="s">
        <v>38527</v>
      </c>
      <c r="M3076">
        <v>28486313</v>
      </c>
      <c r="Q3076" s="10"/>
      <c r="R3076" s="11">
        <f t="shared" si="96"/>
        <v>0</v>
      </c>
      <c r="U3076" s="11">
        <f t="shared" si="97"/>
        <v>0</v>
      </c>
      <c r="Y3076" s="11">
        <f>IF(SUM(Tableau1[[#This Row],[Other access]:[Sci-hub access]])&gt;=1,1,0)</f>
        <v>0</v>
      </c>
      <c r="Z3076" s="12">
        <f>IF(OR(Tableau1[[#This Row],[Access R1 + S1+ T1 ]]&gt;=1,Tableau1[[#This Row],[Access V1 +W1 + X1]]&gt;=1),1,0)</f>
        <v>0</v>
      </c>
      <c r="AB3076" s="10" t="str">
        <f>Tableau1[[#This Row],[DOI]]</f>
        <v>doi: 10.1097/ICO.0000000000001227</v>
      </c>
      <c r="AC3076" s="13" t="str">
        <f>Tableau1[[#This Row],[Authors]]&amp;", "&amp;Tableau1[[#This Row],[Title]]&amp;" "&amp;Tableau1[[#This Row],[Journal]]&amp;". "&amp;Tableau1[[#This Row],[Year]]</f>
        <v>Ng ALK, Choy BNK, Chan TCY, Wong IYH, Lai JSM, Mok MY., Comparison of Tear Osmolarity in Rheumatoid Arthritis Patients With and Without Secondary Sjogren Syndrome. Cornea. 2017</v>
      </c>
    </row>
    <row r="3077" spans="1:29" x14ac:dyDescent="0.3">
      <c r="A3077">
        <v>750</v>
      </c>
      <c r="B3077" t="s">
        <v>4013</v>
      </c>
      <c r="C3077" t="s">
        <v>14268</v>
      </c>
      <c r="D3077" t="s">
        <v>24433</v>
      </c>
      <c r="E3077" t="s">
        <v>2467</v>
      </c>
      <c r="F3077" s="10"/>
      <c r="G3077">
        <v>2017</v>
      </c>
      <c r="J3077">
        <v>0.27687572650909431</v>
      </c>
      <c r="L3077" t="s">
        <v>35243</v>
      </c>
      <c r="M3077">
        <v>29121360</v>
      </c>
      <c r="Q3077" s="10"/>
      <c r="R3077" s="11">
        <f t="shared" si="96"/>
        <v>0</v>
      </c>
      <c r="U3077" s="11">
        <f t="shared" si="97"/>
        <v>0</v>
      </c>
      <c r="Y3077" s="11">
        <f>IF(SUM(Tableau1[[#This Row],[Other access]:[Sci-hub access]])&gt;=1,1,0)</f>
        <v>0</v>
      </c>
      <c r="Z3077" s="12">
        <f>IF(OR(Tableau1[[#This Row],[Access R1 + S1+ T1 ]]&gt;=1,Tableau1[[#This Row],[Access V1 +W1 + X1]]&gt;=1),1,0)</f>
        <v>0</v>
      </c>
      <c r="AB3077" s="10" t="str">
        <f>Tableau1[[#This Row],[DOI]]</f>
        <v>doi: 10.3928/23258160-20171030-06</v>
      </c>
      <c r="AC3077" s="13" t="str">
        <f>Tableau1[[#This Row],[Authors]]&amp;", "&amp;Tableau1[[#This Row],[Title]]&amp;" "&amp;Tableau1[[#This Row],[Journal]]&amp;". "&amp;Tableau1[[#This Row],[Year]]</f>
        <v>Yu Y, Teng Y, Gao M, Liu X, Chen J, Liu W., Quantitative Choriocapillaris Perfusion Before and After Vitrectomy in Idiopathic Epiretinal Membrane by Optical Coherence Tomography Angiography. Ophthalmic Surg Lasers Imaging Retina. 2017</v>
      </c>
    </row>
    <row r="3078" spans="1:29" x14ac:dyDescent="0.3">
      <c r="A3078">
        <v>7422</v>
      </c>
      <c r="B3078" t="s">
        <v>10229</v>
      </c>
      <c r="C3078" t="s">
        <v>20431</v>
      </c>
      <c r="D3078" t="s">
        <v>30664</v>
      </c>
      <c r="E3078" t="s">
        <v>2451</v>
      </c>
      <c r="F3078" s="10"/>
      <c r="G3078">
        <v>2017</v>
      </c>
      <c r="J3078">
        <v>0.27696139754655857</v>
      </c>
      <c r="L3078" t="s">
        <v>41778</v>
      </c>
      <c r="M3078">
        <v>28095506</v>
      </c>
      <c r="Q3078" s="10"/>
      <c r="R3078" s="11">
        <f t="shared" si="96"/>
        <v>0</v>
      </c>
      <c r="U3078" s="11">
        <f t="shared" si="97"/>
        <v>0</v>
      </c>
      <c r="Y3078" s="11">
        <f>IF(SUM(Tableau1[[#This Row],[Other access]:[Sci-hub access]])&gt;=1,1,0)</f>
        <v>0</v>
      </c>
      <c r="Z3078" s="12">
        <f>IF(OR(Tableau1[[#This Row],[Access R1 + S1+ T1 ]]&gt;=1,Tableau1[[#This Row],[Access V1 +W1 + X1]]&gt;=1),1,0)</f>
        <v>0</v>
      </c>
      <c r="AB3078" s="10" t="str">
        <f>Tableau1[[#This Row],[DOI]]</f>
        <v>doi: 10.1371/journal.pone.0170206</v>
      </c>
      <c r="AC3078" s="13" t="str">
        <f>Tableau1[[#This Row],[Authors]]&amp;", "&amp;Tableau1[[#This Row],[Title]]&amp;" "&amp;Tableau1[[#This Row],[Journal]]&amp;". "&amp;Tableau1[[#This Row],[Year]]</f>
        <v>Nakao Y, Kiuchi Y, Okimoto S., A Comparison of the Corrected Intraocular Pressure Obtained by the Corvis ST and Reichert 7CR Tonometers in Glaucoma Patients. PLoS One. 2017</v>
      </c>
    </row>
    <row r="3079" spans="1:29" x14ac:dyDescent="0.3">
      <c r="A3079">
        <v>3334</v>
      </c>
      <c r="B3079" t="s">
        <v>6514</v>
      </c>
      <c r="C3079" t="s">
        <v>16757</v>
      </c>
      <c r="D3079" t="s">
        <v>26938</v>
      </c>
      <c r="E3079" t="s">
        <v>2532</v>
      </c>
      <c r="F3079" s="10"/>
      <c r="G3079">
        <v>2017</v>
      </c>
      <c r="J3079">
        <v>0.27710996290780165</v>
      </c>
      <c r="L3079" t="s">
        <v>37786</v>
      </c>
      <c r="M3079">
        <v>28600745</v>
      </c>
      <c r="Q3079" s="10"/>
      <c r="R3079" s="11">
        <f t="shared" si="96"/>
        <v>0</v>
      </c>
      <c r="U3079" s="11">
        <f t="shared" si="97"/>
        <v>0</v>
      </c>
      <c r="Y3079" s="11">
        <f>IF(SUM(Tableau1[[#This Row],[Other access]:[Sci-hub access]])&gt;=1,1,0)</f>
        <v>0</v>
      </c>
      <c r="Z3079" s="12">
        <f>IF(OR(Tableau1[[#This Row],[Access R1 + S1+ T1 ]]&gt;=1,Tableau1[[#This Row],[Access V1 +W1 + X1]]&gt;=1),1,0)</f>
        <v>0</v>
      </c>
      <c r="AB3079" s="10" t="str">
        <f>Tableau1[[#This Row],[DOI]]</f>
        <v>doi: 10.1007/s10384-017-0520-2</v>
      </c>
      <c r="AC3079" s="13" t="str">
        <f>Tableau1[[#This Row],[Authors]]&amp;", "&amp;Tableau1[[#This Row],[Title]]&amp;" "&amp;Tableau1[[#This Row],[Journal]]&amp;". "&amp;Tableau1[[#This Row],[Year]]</f>
        <v>Tanito M, Chihara E., Safety and effectiveness of gold glaucoma micro shunt for reducing intraocular pressure in Japanese patients with open angle glaucoma. Jpn J Ophthalmol. 2017</v>
      </c>
    </row>
    <row r="3080" spans="1:29" x14ac:dyDescent="0.3">
      <c r="A3080">
        <v>10604</v>
      </c>
      <c r="B3080" t="s">
        <v>13078</v>
      </c>
      <c r="C3080" t="s">
        <v>23243</v>
      </c>
      <c r="D3080" t="s">
        <v>33531</v>
      </c>
      <c r="E3080" t="s">
        <v>2557</v>
      </c>
      <c r="F3080" s="10"/>
      <c r="G3080">
        <v>2017</v>
      </c>
      <c r="J3080">
        <v>0.27713609889847346</v>
      </c>
      <c r="L3080" t="s">
        <v>44852</v>
      </c>
      <c r="M3080">
        <v>27171130</v>
      </c>
      <c r="Q3080" s="10"/>
      <c r="R3080" s="11">
        <f t="shared" si="96"/>
        <v>0</v>
      </c>
      <c r="U3080" s="11">
        <f t="shared" si="97"/>
        <v>0</v>
      </c>
      <c r="Y3080" s="11">
        <f>IF(SUM(Tableau1[[#This Row],[Other access]:[Sci-hub access]])&gt;=1,1,0)</f>
        <v>0</v>
      </c>
      <c r="Z3080" s="12">
        <f>IF(OR(Tableau1[[#This Row],[Access R1 + S1+ T1 ]]&gt;=1,Tableau1[[#This Row],[Access V1 +W1 + X1]]&gt;=1),1,0)</f>
        <v>0</v>
      </c>
      <c r="AB3080" s="10" t="str">
        <f>Tableau1[[#This Row],[DOI]]</f>
        <v>doi: 10.1097/ICL.0000000000000266</v>
      </c>
      <c r="AC3080" s="13" t="str">
        <f>Tableau1[[#This Row],[Authors]]&amp;", "&amp;Tableau1[[#This Row],[Title]]&amp;" "&amp;Tableau1[[#This Row],[Journal]]&amp;". "&amp;Tableau1[[#This Row],[Year]]</f>
        <v>Esen F, Toker E., Influence of Apical Clearance on Mini-Scleral Lens Settling, Clinical Performance, and Corneal Thickness Changes. Eye Contact Lens. 2017</v>
      </c>
    </row>
    <row r="3081" spans="1:29" x14ac:dyDescent="0.3">
      <c r="A3081">
        <v>3008</v>
      </c>
      <c r="B3081" t="s">
        <v>6201</v>
      </c>
      <c r="C3081" t="s">
        <v>16446</v>
      </c>
      <c r="D3081" t="s">
        <v>26625</v>
      </c>
      <c r="E3081" t="s">
        <v>2733</v>
      </c>
      <c r="F3081" s="10"/>
      <c r="G3081">
        <v>2017</v>
      </c>
      <c r="J3081">
        <v>0.2771362146537022</v>
      </c>
      <c r="L3081" t="e">
        <v>#VALUE!</v>
      </c>
      <c r="M3081">
        <v>28652416</v>
      </c>
      <c r="Q3081" s="10"/>
      <c r="R3081" s="11">
        <f t="shared" si="96"/>
        <v>0</v>
      </c>
      <c r="U3081" s="11">
        <f t="shared" si="97"/>
        <v>0</v>
      </c>
      <c r="Y3081" s="11">
        <f>IF(SUM(Tableau1[[#This Row],[Other access]:[Sci-hub access]])&gt;=1,1,0)</f>
        <v>0</v>
      </c>
      <c r="Z3081" s="12">
        <f>IF(OR(Tableau1[[#This Row],[Access R1 + S1+ T1 ]]&gt;=1,Tableau1[[#This Row],[Access V1 +W1 + X1]]&gt;=1),1,0)</f>
        <v>0</v>
      </c>
      <c r="AB3081" s="10" t="e">
        <f>Tableau1[[#This Row],[DOI]]</f>
        <v>#VALUE!</v>
      </c>
      <c r="AC3081" s="13" t="str">
        <f>Tableau1[[#This Row],[Authors]]&amp;", "&amp;Tableau1[[#This Row],[Title]]&amp;" "&amp;Tableau1[[#This Row],[Journal]]&amp;". "&amp;Tableau1[[#This Row],[Year]]</f>
        <v>Bagli E, Zikou AK, Agnantis N, Kitsos G., Mitochondrial Membrane Dynamics and Inherited Optic Neuropathies. In Vivo. 2017</v>
      </c>
    </row>
    <row r="3082" spans="1:29" x14ac:dyDescent="0.3">
      <c r="A3082">
        <v>11089</v>
      </c>
      <c r="B3082" t="s">
        <v>13510</v>
      </c>
      <c r="C3082" t="s">
        <v>23669</v>
      </c>
      <c r="D3082" t="s">
        <v>33964</v>
      </c>
      <c r="E3082" t="s">
        <v>2447</v>
      </c>
      <c r="F3082" s="10"/>
      <c r="G3082">
        <v>2017</v>
      </c>
      <c r="J3082">
        <v>0.27726270895376193</v>
      </c>
      <c r="L3082" t="s">
        <v>45330</v>
      </c>
      <c r="M3082">
        <v>25794031</v>
      </c>
      <c r="Q3082" s="10"/>
      <c r="R3082" s="11">
        <f t="shared" si="96"/>
        <v>0</v>
      </c>
      <c r="U3082" s="11">
        <f t="shared" si="97"/>
        <v>0</v>
      </c>
      <c r="Y3082" s="11">
        <f>IF(SUM(Tableau1[[#This Row],[Other access]:[Sci-hub access]])&gt;=1,1,0)</f>
        <v>0</v>
      </c>
      <c r="Z3082" s="12">
        <f>IF(OR(Tableau1[[#This Row],[Access R1 + S1+ T1 ]]&gt;=1,Tableau1[[#This Row],[Access V1 +W1 + X1]]&gt;=1),1,0)</f>
        <v>0</v>
      </c>
      <c r="AB3082" s="10" t="str">
        <f>Tableau1[[#This Row],[DOI]]</f>
        <v>doi: 10.1097/IOP.0000000000000441</v>
      </c>
      <c r="AC3082" s="13" t="str">
        <f>Tableau1[[#This Row],[Authors]]&amp;", "&amp;Tableau1[[#This Row],[Title]]&amp;" "&amp;Tableau1[[#This Row],[Journal]]&amp;". "&amp;Tableau1[[#This Row],[Year]]</f>
        <v>Jakobiec FA, Stagner AM, Colby KA., Pigmented Caruncular Apocrine Hidrocystoma With Oncocytic Features. Ophthal Plast Reconstr Surg. 2017</v>
      </c>
    </row>
    <row r="3083" spans="1:29" x14ac:dyDescent="0.3">
      <c r="A3083">
        <v>2619</v>
      </c>
      <c r="B3083" t="s">
        <v>5835</v>
      </c>
      <c r="C3083" t="s">
        <v>16081</v>
      </c>
      <c r="D3083" t="s">
        <v>26258</v>
      </c>
      <c r="E3083" t="s">
        <v>2468</v>
      </c>
      <c r="F3083" s="10"/>
      <c r="G3083">
        <v>2017</v>
      </c>
      <c r="J3083">
        <v>0.27750431816658438</v>
      </c>
      <c r="L3083" t="s">
        <v>37082</v>
      </c>
      <c r="M3083">
        <v>28719416</v>
      </c>
      <c r="Q3083" s="10"/>
      <c r="R3083" s="11">
        <f t="shared" si="96"/>
        <v>0</v>
      </c>
      <c r="U3083" s="11">
        <f t="shared" si="97"/>
        <v>0</v>
      </c>
      <c r="Y3083" s="11">
        <f>IF(SUM(Tableau1[[#This Row],[Other access]:[Sci-hub access]])&gt;=1,1,0)</f>
        <v>0</v>
      </c>
      <c r="Z3083" s="12">
        <f>IF(OR(Tableau1[[#This Row],[Access R1 + S1+ T1 ]]&gt;=1,Tableau1[[#This Row],[Access V1 +W1 + X1]]&gt;=1),1,0)</f>
        <v>0</v>
      </c>
      <c r="AB3083" s="10" t="str">
        <f>Tableau1[[#This Row],[DOI]]</f>
        <v>doi: 10.1097/IJG.0000000000000723</v>
      </c>
      <c r="AC3083" s="13" t="str">
        <f>Tableau1[[#This Row],[Authors]]&amp;", "&amp;Tableau1[[#This Row],[Title]]&amp;" "&amp;Tableau1[[#This Row],[Journal]]&amp;". "&amp;Tableau1[[#This Row],[Year]]</f>
        <v>Green CM, Salim S, Edward DP, Mudumbai RC, Golnik K., The Ophthalmology Surgical Competency Assessment Rubric for Trabeculectomy. J Glaucoma. 2017</v>
      </c>
    </row>
    <row r="3084" spans="1:29" x14ac:dyDescent="0.3">
      <c r="A3084">
        <v>122</v>
      </c>
      <c r="B3084" t="s">
        <v>3385</v>
      </c>
      <c r="C3084" t="s">
        <v>13646</v>
      </c>
      <c r="D3084" t="s">
        <v>23805</v>
      </c>
      <c r="E3084" t="s">
        <v>2465</v>
      </c>
      <c r="F3084" s="10"/>
      <c r="G3084">
        <v>2017</v>
      </c>
      <c r="J3084">
        <v>0.27755623378817695</v>
      </c>
      <c r="L3084" t="s">
        <v>34638</v>
      </c>
      <c r="M3084">
        <v>29390531</v>
      </c>
      <c r="Q3084" s="10"/>
      <c r="R3084" s="11">
        <f t="shared" si="96"/>
        <v>0</v>
      </c>
      <c r="U3084" s="11">
        <f t="shared" si="97"/>
        <v>0</v>
      </c>
      <c r="Y3084" s="11">
        <f>IF(SUM(Tableau1[[#This Row],[Other access]:[Sci-hub access]])&gt;=1,1,0)</f>
        <v>0</v>
      </c>
      <c r="Z3084" s="12">
        <f>IF(OR(Tableau1[[#This Row],[Access R1 + S1+ T1 ]]&gt;=1,Tableau1[[#This Row],[Access V1 +W1 + X1]]&gt;=1),1,0)</f>
        <v>0</v>
      </c>
      <c r="AB3084" s="10" t="str">
        <f>Tableau1[[#This Row],[DOI]]</f>
        <v>doi: 10.1097/MD.0000000000009369</v>
      </c>
      <c r="AC3084" s="13" t="str">
        <f>Tableau1[[#This Row],[Authors]]&amp;", "&amp;Tableau1[[#This Row],[Title]]&amp;" "&amp;Tableau1[[#This Row],[Journal]]&amp;". "&amp;Tableau1[[#This Row],[Year]]</f>
        <v>Tu Y, Gao F., Dexmedetomidine-based monitored conscious sedation combined local anesthesia for levator resection in a 10-year-old child with Marcus Gunn jaw-winking synkinesis: A case report. Medicine (Baltimore). 2017</v>
      </c>
    </row>
    <row r="3085" spans="1:29" ht="28.8" x14ac:dyDescent="0.3">
      <c r="A3085">
        <v>592</v>
      </c>
      <c r="B3085" t="s">
        <v>3855</v>
      </c>
      <c r="C3085" t="s">
        <v>14111</v>
      </c>
      <c r="D3085" t="s">
        <v>24275</v>
      </c>
      <c r="E3085" t="s">
        <v>2448</v>
      </c>
      <c r="F3085" s="10"/>
      <c r="G3085">
        <v>2018</v>
      </c>
      <c r="J3085">
        <v>0.27767091700326729</v>
      </c>
      <c r="L3085" t="s">
        <v>35091</v>
      </c>
      <c r="M3085">
        <v>29168043</v>
      </c>
      <c r="Q3085" s="10"/>
      <c r="R3085" s="11">
        <f t="shared" si="96"/>
        <v>0</v>
      </c>
      <c r="U3085" s="11">
        <f t="shared" si="97"/>
        <v>0</v>
      </c>
      <c r="Y3085" s="11">
        <f>IF(SUM(Tableau1[[#This Row],[Other access]:[Sci-hub access]])&gt;=1,1,0)</f>
        <v>0</v>
      </c>
      <c r="Z3085" s="12">
        <f>IF(OR(Tableau1[[#This Row],[Access R1 + S1+ T1 ]]&gt;=1,Tableau1[[#This Row],[Access V1 +W1 + X1]]&gt;=1),1,0)</f>
        <v>0</v>
      </c>
      <c r="AB3085" s="10" t="str">
        <f>Tableau1[[#This Row],[DOI]]</f>
        <v>doi: 10.1007/s00417-017-3853-0</v>
      </c>
      <c r="AC3085" s="13" t="str">
        <f>Tableau1[[#This Row],[Authors]]&amp;", "&amp;Tableau1[[#This Row],[Title]]&amp;" "&amp;Tableau1[[#This Row],[Journal]]&amp;". "&amp;Tableau1[[#This Row],[Year]]</f>
        <v>Gupta V, Somarajan BI, Walia GK, Kaur J, Kumar S, Gupta S, Chaurasia AK, Gupta D, Kaushik A, Mehta A, Gupta V, Sharma A., Role of CYP1B1, p.E229K and p.R368H mutations among 120 families with sporadic juvenile onset open-angle glaucoma. Graefes Arch Clin Exp Ophthalmol. 2018</v>
      </c>
    </row>
    <row r="3086" spans="1:29" x14ac:dyDescent="0.3">
      <c r="A3086">
        <v>10723</v>
      </c>
      <c r="B3086" t="s">
        <v>13184</v>
      </c>
      <c r="C3086" t="s">
        <v>23347</v>
      </c>
      <c r="D3086" t="s">
        <v>33637</v>
      </c>
      <c r="E3086" t="s">
        <v>2469</v>
      </c>
      <c r="F3086" s="10"/>
      <c r="G3086">
        <v>2017</v>
      </c>
      <c r="J3086">
        <v>0.27775535995034895</v>
      </c>
      <c r="L3086" t="s">
        <v>44970</v>
      </c>
      <c r="M3086">
        <v>27078720</v>
      </c>
      <c r="Q3086" s="10"/>
      <c r="R3086" s="11">
        <f t="shared" si="96"/>
        <v>0</v>
      </c>
      <c r="U3086" s="11">
        <f t="shared" si="97"/>
        <v>0</v>
      </c>
      <c r="Y3086" s="11">
        <f>IF(SUM(Tableau1[[#This Row],[Other access]:[Sci-hub access]])&gt;=1,1,0)</f>
        <v>0</v>
      </c>
      <c r="Z3086" s="12">
        <f>IF(OR(Tableau1[[#This Row],[Access R1 + S1+ T1 ]]&gt;=1,Tableau1[[#This Row],[Access V1 +W1 + X1]]&gt;=1),1,0)</f>
        <v>0</v>
      </c>
      <c r="AB3086" s="10" t="str">
        <f>Tableau1[[#This Row],[DOI]]</f>
        <v>doi: 10.3109/08820538.2015.1096401</v>
      </c>
      <c r="AC3086" s="13" t="str">
        <f>Tableau1[[#This Row],[Authors]]&amp;", "&amp;Tableau1[[#This Row],[Title]]&amp;" "&amp;Tableau1[[#This Row],[Journal]]&amp;". "&amp;Tableau1[[#This Row],[Year]]</f>
        <v>Raj A, Arya SK, Deswal J, Bamotra RK., Five-Year Retrospective Review of Cases with Benign Essential Blepharospasm and Hemifacial Spasm Presenting in a Tertiary Eye Care Center in North India. Semin Ophthalmol. 2017</v>
      </c>
    </row>
    <row r="3087" spans="1:29" x14ac:dyDescent="0.3">
      <c r="A3087">
        <v>6350</v>
      </c>
      <c r="B3087" t="s">
        <v>9299</v>
      </c>
      <c r="C3087" t="s">
        <v>19510</v>
      </c>
      <c r="D3087" t="s">
        <v>29730</v>
      </c>
      <c r="E3087" t="s">
        <v>2617</v>
      </c>
      <c r="F3087" s="10"/>
      <c r="G3087">
        <v>2017</v>
      </c>
      <c r="J3087">
        <v>0.27779919569338063</v>
      </c>
      <c r="L3087" t="s">
        <v>40719</v>
      </c>
      <c r="M3087">
        <v>28225198</v>
      </c>
      <c r="Q3087" s="10"/>
      <c r="R3087" s="11">
        <f t="shared" si="96"/>
        <v>0</v>
      </c>
      <c r="U3087" s="11">
        <f t="shared" si="97"/>
        <v>0</v>
      </c>
      <c r="Y3087" s="11">
        <f>IF(SUM(Tableau1[[#This Row],[Other access]:[Sci-hub access]])&gt;=1,1,0)</f>
        <v>0</v>
      </c>
      <c r="Z3087" s="12">
        <f>IF(OR(Tableau1[[#This Row],[Access R1 + S1+ T1 ]]&gt;=1,Tableau1[[#This Row],[Access V1 +W1 + X1]]&gt;=1),1,0)</f>
        <v>0</v>
      </c>
      <c r="AB3087" s="10" t="str">
        <f>Tableau1[[#This Row],[DOI]]</f>
        <v>doi: 10.1002/14651858.CD012131.pub2</v>
      </c>
      <c r="AC3087" s="13" t="str">
        <f>Tableau1[[#This Row],[Authors]]&amp;", "&amp;Tableau1[[#This Row],[Title]]&amp;" "&amp;Tableau1[[#This Row],[Journal]]&amp;". "&amp;Tableau1[[#This Row],[Year]]</f>
        <v>Kim CH, Chen MF, Coleman AL., Adjunctive steroid therapy versus antibiotics alone for acute endophthalmitis after intraocular procedure. Cochrane Database Syst Rev. 2017</v>
      </c>
    </row>
    <row r="3088" spans="1:29" ht="28.8" x14ac:dyDescent="0.3">
      <c r="A3088">
        <v>4521</v>
      </c>
      <c r="B3088" t="s">
        <v>7644</v>
      </c>
      <c r="C3088" t="s">
        <v>17879</v>
      </c>
      <c r="D3088" t="s">
        <v>28073</v>
      </c>
      <c r="E3088" t="s">
        <v>2443</v>
      </c>
      <c r="F3088" s="10"/>
      <c r="G3088">
        <v>2017</v>
      </c>
      <c r="J3088">
        <v>0.27794952944005447</v>
      </c>
      <c r="L3088" t="s">
        <v>38939</v>
      </c>
      <c r="M3088">
        <v>28437525</v>
      </c>
      <c r="Q3088" s="10"/>
      <c r="R3088" s="11">
        <f t="shared" si="96"/>
        <v>0</v>
      </c>
      <c r="U3088" s="11">
        <f t="shared" si="97"/>
        <v>0</v>
      </c>
      <c r="Y3088" s="11">
        <f>IF(SUM(Tableau1[[#This Row],[Other access]:[Sci-hub access]])&gt;=1,1,0)</f>
        <v>0</v>
      </c>
      <c r="Z3088" s="12">
        <f>IF(OR(Tableau1[[#This Row],[Access R1 + S1+ T1 ]]&gt;=1,Tableau1[[#This Row],[Access V1 +W1 + X1]]&gt;=1),1,0)</f>
        <v>0</v>
      </c>
      <c r="AB3088" s="10" t="str">
        <f>Tableau1[[#This Row],[DOI]]</f>
        <v>doi: 10.1167/iovs.17-21525</v>
      </c>
      <c r="AC3088" s="13" t="str">
        <f>Tableau1[[#This Row],[Authors]]&amp;", "&amp;Tableau1[[#This Row],[Title]]&amp;" "&amp;Tableau1[[#This Row],[Journal]]&amp;". "&amp;Tableau1[[#This Row],[Year]]</f>
        <v>Naël V, Pérès K, Carrière I, Daien V, Scherlen AC, Arleo A, Korobelnik JF, Delcourt C, Helmer C., Visual Impairment, Undercorrected Refractive Errors, and Activity Limitations in Older Adults: Findings From the Three-City Alienor Study. Invest Ophthalmol Vis Sci. 2017</v>
      </c>
    </row>
    <row r="3089" spans="1:29" x14ac:dyDescent="0.3">
      <c r="A3089">
        <v>1258</v>
      </c>
      <c r="B3089" t="s">
        <v>4519</v>
      </c>
      <c r="C3089" t="s">
        <v>14772</v>
      </c>
      <c r="D3089" t="s">
        <v>24940</v>
      </c>
      <c r="E3089" t="s">
        <v>2464</v>
      </c>
      <c r="F3089" s="10"/>
      <c r="G3089">
        <v>2017</v>
      </c>
      <c r="J3089">
        <v>0.27804374742797311</v>
      </c>
      <c r="L3089" t="s">
        <v>35745</v>
      </c>
      <c r="M3089">
        <v>28984725</v>
      </c>
      <c r="Q3089" s="10"/>
      <c r="R3089" s="11">
        <f t="shared" si="96"/>
        <v>0</v>
      </c>
      <c r="U3089" s="11">
        <f t="shared" si="97"/>
        <v>0</v>
      </c>
      <c r="Y3089" s="11">
        <f>IF(SUM(Tableau1[[#This Row],[Other access]:[Sci-hub access]])&gt;=1,1,0)</f>
        <v>0</v>
      </c>
      <c r="Z3089" s="12">
        <f>IF(OR(Tableau1[[#This Row],[Access R1 + S1+ T1 ]]&gt;=1,Tableau1[[#This Row],[Access V1 +W1 + X1]]&gt;=1),1,0)</f>
        <v>0</v>
      </c>
      <c r="AB3089" s="10" t="str">
        <f>Tableau1[[#This Row],[DOI]]</f>
        <v>doi: 10.1097/ICU.0000000000000428</v>
      </c>
      <c r="AC3089" s="13" t="str">
        <f>Tableau1[[#This Row],[Authors]]&amp;", "&amp;Tableau1[[#This Row],[Title]]&amp;" "&amp;Tableau1[[#This Row],[Journal]]&amp;". "&amp;Tableau1[[#This Row],[Year]]</f>
        <v>Vuong LN, Hedges TR 3rd., Ganglion cell layer complex measurements in compressive optic neuropathy. Curr Opin Ophthalmol. 2017</v>
      </c>
    </row>
    <row r="3090" spans="1:29" ht="28.8" x14ac:dyDescent="0.3">
      <c r="A3090">
        <v>7768</v>
      </c>
      <c r="B3090" t="s">
        <v>10533</v>
      </c>
      <c r="C3090" t="s">
        <v>20729</v>
      </c>
      <c r="D3090" t="s">
        <v>30970</v>
      </c>
      <c r="E3090" t="s">
        <v>2438</v>
      </c>
      <c r="F3090" s="10"/>
      <c r="G3090">
        <v>2017</v>
      </c>
      <c r="J3090">
        <v>0.2780862628002021</v>
      </c>
      <c r="L3090" t="s">
        <v>42119</v>
      </c>
      <c r="M3090">
        <v>28057649</v>
      </c>
      <c r="Q3090" s="10"/>
      <c r="R3090" s="11">
        <f t="shared" si="96"/>
        <v>0</v>
      </c>
      <c r="U3090" s="11">
        <f t="shared" si="97"/>
        <v>0</v>
      </c>
      <c r="Y3090" s="11">
        <f>IF(SUM(Tableau1[[#This Row],[Other access]:[Sci-hub access]])&gt;=1,1,0)</f>
        <v>0</v>
      </c>
      <c r="Z3090" s="12">
        <f>IF(OR(Tableau1[[#This Row],[Access R1 + S1+ T1 ]]&gt;=1,Tableau1[[#This Row],[Access V1 +W1 + X1]]&gt;=1),1,0)</f>
        <v>0</v>
      </c>
      <c r="AB3090" s="10" t="str">
        <f>Tableau1[[#This Row],[DOI]]</f>
        <v>doi: 10.1136/bjophthalmol-2016-309481</v>
      </c>
      <c r="AC3090" s="13" t="str">
        <f>Tableau1[[#This Row],[Authors]]&amp;", "&amp;Tableau1[[#This Row],[Title]]&amp;" "&amp;Tableau1[[#This Row],[Journal]]&amp;". "&amp;Tableau1[[#This Row],[Year]]</f>
        <v>Cicinelli MV, Rabiolo A, Marchese A, de Vitis L, Carnevali A, Querques L, Bandello F, Querques G., Choroid morphometric analysis in non-neovascular age-related macular degeneration by means of optical coherence tomography angiography. Br J Ophthalmol. 2017</v>
      </c>
    </row>
    <row r="3091" spans="1:29" ht="28.8" x14ac:dyDescent="0.3">
      <c r="A3091">
        <v>3523</v>
      </c>
      <c r="B3091" t="s">
        <v>6697</v>
      </c>
      <c r="C3091" t="s">
        <v>16939</v>
      </c>
      <c r="D3091" t="s">
        <v>27121</v>
      </c>
      <c r="E3091" t="s">
        <v>2445</v>
      </c>
      <c r="F3091" s="10"/>
      <c r="G3091">
        <v>2017</v>
      </c>
      <c r="J3091">
        <v>0.27823732305077775</v>
      </c>
      <c r="L3091" t="s">
        <v>37970</v>
      </c>
      <c r="M3091">
        <v>28574419</v>
      </c>
      <c r="Q3091" s="10"/>
      <c r="R3091" s="11">
        <f t="shared" si="96"/>
        <v>0</v>
      </c>
      <c r="U3091" s="11">
        <f t="shared" si="97"/>
        <v>0</v>
      </c>
      <c r="Y3091" s="11">
        <f>IF(SUM(Tableau1[[#This Row],[Other access]:[Sci-hub access]])&gt;=1,1,0)</f>
        <v>0</v>
      </c>
      <c r="Z3091" s="12">
        <f>IF(OR(Tableau1[[#This Row],[Access R1 + S1+ T1 ]]&gt;=1,Tableau1[[#This Row],[Access V1 +W1 + X1]]&gt;=1),1,0)</f>
        <v>0</v>
      </c>
      <c r="AB3091" s="10" t="str">
        <f>Tableau1[[#This Row],[DOI]]</f>
        <v>doi: 10.1097/IAE.0000000000001360</v>
      </c>
      <c r="AC3091" s="13" t="str">
        <f>Tableau1[[#This Row],[Authors]]&amp;", "&amp;Tableau1[[#This Row],[Title]]&amp;" "&amp;Tableau1[[#This Row],[Journal]]&amp;". "&amp;Tableau1[[#This Row],[Year]]</f>
        <v>Zucchiatti I, Cicinelli MV, Parodi MB, Pierro L, Gagliardi M, Accardo A, Bandello F., EFFECT OF INTRAVITREAL RANIBIZUMAB ON GANGLION CELL COMPLEX AND PERIPAPILLARY RETINAL NERVE FIBER LAYER IN NEOVASCULAR AGE-RELATED MACULAR DEGENERATION USING SPECTRAL DOMAIN OPTICAL COHERENCE TOMOGRAPHY. Retina. 2017</v>
      </c>
    </row>
    <row r="3092" spans="1:29" ht="28.8" x14ac:dyDescent="0.3">
      <c r="A3092">
        <v>7019</v>
      </c>
      <c r="B3092" t="s">
        <v>9875</v>
      </c>
      <c r="C3092" t="s">
        <v>20078</v>
      </c>
      <c r="D3092" t="s">
        <v>30309</v>
      </c>
      <c r="E3092" t="s">
        <v>2504</v>
      </c>
      <c r="F3092" s="10"/>
      <c r="G3092">
        <v>2017</v>
      </c>
      <c r="J3092">
        <v>0.27838129856581284</v>
      </c>
      <c r="L3092" t="s">
        <v>41376</v>
      </c>
      <c r="M3092">
        <v>28135245</v>
      </c>
      <c r="Q3092" s="10"/>
      <c r="R3092" s="11">
        <f t="shared" si="96"/>
        <v>0</v>
      </c>
      <c r="U3092" s="11">
        <f t="shared" si="97"/>
        <v>0</v>
      </c>
      <c r="Y3092" s="11">
        <f>IF(SUM(Tableau1[[#This Row],[Other access]:[Sci-hub access]])&gt;=1,1,0)</f>
        <v>0</v>
      </c>
      <c r="Z3092" s="12">
        <f>IF(OR(Tableau1[[#This Row],[Access R1 + S1+ T1 ]]&gt;=1,Tableau1[[#This Row],[Access V1 +W1 + X1]]&gt;=1),1,0)</f>
        <v>0</v>
      </c>
      <c r="AB3092" s="10" t="str">
        <f>Tableau1[[#This Row],[DOI]]</f>
        <v>doi: 10.1038/ng.3782</v>
      </c>
      <c r="AC3092" s="13" t="str">
        <f>Tableau1[[#This Row],[Authors]]&amp;", "&amp;Tableau1[[#This Row],[Title]]&amp;" "&amp;Tableau1[[#This Row],[Journal]]&amp;". "&amp;Tableau1[[#This Row],[Year]]</f>
        <v>Zhao J, Ma J, Deng Y, Kelly JA, Kim K, Bang SY, Lee HS, Li QZ, Wakeland EK, Qiu R, Liu M, Guo J, Li Z, Tan W, Rasmussen A, Lessard CJ, Sivils KL, Hahn BH, Grossman JM, Kamen DL, Gilkeson GS, Bae SC, et al., A missense variant in NCF1 is associated with susceptibility to multiple autoimmune diseases. Nat Genet. 2017</v>
      </c>
    </row>
    <row r="3093" spans="1:29" x14ac:dyDescent="0.3">
      <c r="A3093">
        <v>5926</v>
      </c>
      <c r="B3093" t="s">
        <v>757</v>
      </c>
      <c r="C3093" t="s">
        <v>758</v>
      </c>
      <c r="D3093" t="s">
        <v>759</v>
      </c>
      <c r="E3093" t="s">
        <v>2569</v>
      </c>
      <c r="F3093" s="10"/>
      <c r="G3093">
        <v>2017</v>
      </c>
      <c r="J3093">
        <v>0.27845681866186012</v>
      </c>
      <c r="L3093" t="s">
        <v>40306</v>
      </c>
      <c r="M3093">
        <v>28270521</v>
      </c>
      <c r="Q3093" s="10"/>
      <c r="R3093" s="11">
        <f t="shared" si="96"/>
        <v>0</v>
      </c>
      <c r="U3093" s="11">
        <f t="shared" si="97"/>
        <v>0</v>
      </c>
      <c r="Y3093" s="11">
        <f>IF(SUM(Tableau1[[#This Row],[Other access]:[Sci-hub access]])&gt;=1,1,0)</f>
        <v>0</v>
      </c>
      <c r="Z3093" s="12">
        <f>IF(OR(Tableau1[[#This Row],[Access R1 + S1+ T1 ]]&gt;=1,Tableau1[[#This Row],[Access V1 +W1 + X1]]&gt;=1),1,0)</f>
        <v>0</v>
      </c>
      <c r="AB3093" s="10" t="str">
        <f>Tableau1[[#This Row],[DOI]]</f>
        <v>doi: 10.2337/db16-1246</v>
      </c>
      <c r="AC3093" s="13" t="str">
        <f>Tableau1[[#This Row],[Authors]]&amp;", "&amp;Tableau1[[#This Row],[Title]]&amp;" "&amp;Tableau1[[#This Row],[Journal]]&amp;". "&amp;Tableau1[[#This Row],[Year]]</f>
        <v>Chen Q, Qiu F, Zhou K, Matlock HG, Takahashi Y, Rajala RVS, Yang Y, Moran E, Ma JX., Pathogenic Role of microRNA-21 in Diabetic Retinopathy Through Downregulation of PPARα. Diabetes. 2017</v>
      </c>
    </row>
    <row r="3094" spans="1:29" ht="28.8" x14ac:dyDescent="0.3">
      <c r="A3094">
        <v>9827</v>
      </c>
      <c r="B3094" t="s">
        <v>12365</v>
      </c>
      <c r="C3094" t="s">
        <v>22536</v>
      </c>
      <c r="D3094" t="s">
        <v>32813</v>
      </c>
      <c r="E3094" t="s">
        <v>2457</v>
      </c>
      <c r="F3094" s="10"/>
      <c r="G3094">
        <v>2017</v>
      </c>
      <c r="J3094">
        <v>0.27854424697885261</v>
      </c>
      <c r="L3094" t="s">
        <v>44089</v>
      </c>
      <c r="M3094">
        <v>27571424</v>
      </c>
      <c r="Q3094" s="10"/>
      <c r="R3094" s="11">
        <f t="shared" si="96"/>
        <v>0</v>
      </c>
      <c r="U3094" s="11">
        <f t="shared" si="97"/>
        <v>0</v>
      </c>
      <c r="Y3094" s="11">
        <f>IF(SUM(Tableau1[[#This Row],[Other access]:[Sci-hub access]])&gt;=1,1,0)</f>
        <v>0</v>
      </c>
      <c r="Z3094" s="12">
        <f>IF(OR(Tableau1[[#This Row],[Access R1 + S1+ T1 ]]&gt;=1,Tableau1[[#This Row],[Access V1 +W1 + X1]]&gt;=1),1,0)</f>
        <v>0</v>
      </c>
      <c r="AB3094" s="10" t="str">
        <f>Tableau1[[#This Row],[DOI]]</f>
        <v>doi: 10.1097/ICB.0000000000000379</v>
      </c>
      <c r="AC3094" s="13" t="str">
        <f>Tableau1[[#This Row],[Authors]]&amp;", "&amp;Tableau1[[#This Row],[Title]]&amp;" "&amp;Tableau1[[#This Row],[Journal]]&amp;". "&amp;Tableau1[[#This Row],[Year]]</f>
        <v>Moyal L, Zambrowski O, Thirkill C, Bottin C, Blanco R, Haioun C, Souied EH., DIFFUSE LARGE B-CELL LYMPHOMA-ASSOCIATED-RETINOPATHY CHARACTERIZED BY MINIMAL MORPHOLOGIC CHANGES AND SEVERE FUNCTIONAL IMPAIRMENT. Retin Cases Brief Rep. 2017</v>
      </c>
    </row>
    <row r="3095" spans="1:29" x14ac:dyDescent="0.3">
      <c r="A3095">
        <v>8129</v>
      </c>
      <c r="B3095" t="s">
        <v>10845</v>
      </c>
      <c r="C3095" t="s">
        <v>21033</v>
      </c>
      <c r="D3095" t="s">
        <v>31283</v>
      </c>
      <c r="E3095" t="s">
        <v>2502</v>
      </c>
      <c r="F3095" s="10"/>
      <c r="G3095">
        <v>2017</v>
      </c>
      <c r="J3095">
        <v>0.27861185946948364</v>
      </c>
      <c r="L3095" t="s">
        <v>42476</v>
      </c>
      <c r="M3095">
        <v>27992872</v>
      </c>
      <c r="Q3095" s="10"/>
      <c r="R3095" s="11">
        <f t="shared" si="96"/>
        <v>0</v>
      </c>
      <c r="U3095" s="11">
        <f t="shared" si="97"/>
        <v>0</v>
      </c>
      <c r="Y3095" s="11">
        <f>IF(SUM(Tableau1[[#This Row],[Other access]:[Sci-hub access]])&gt;=1,1,0)</f>
        <v>0</v>
      </c>
      <c r="Z3095" s="12">
        <f>IF(OR(Tableau1[[#This Row],[Access R1 + S1+ T1 ]]&gt;=1,Tableau1[[#This Row],[Access V1 +W1 + X1]]&gt;=1),1,0)</f>
        <v>0</v>
      </c>
      <c r="AB3095" s="10" t="str">
        <f>Tableau1[[#This Row],[DOI]]</f>
        <v>doi: 10.1159/000452837</v>
      </c>
      <c r="AC3095" s="13" t="str">
        <f>Tableau1[[#This Row],[Authors]]&amp;", "&amp;Tableau1[[#This Row],[Title]]&amp;" "&amp;Tableau1[[#This Row],[Journal]]&amp;". "&amp;Tableau1[[#This Row],[Year]]</f>
        <v>Kauffmann Y, Ramel JC, Isaico R, De Lazzer A, Bron AM, Creuzot-Garcher C., Long-Term Anatomical and Functional Outcomes after Combined Cataract and Idiopathic Epiretinal Membrane Surgery. Ophthalmic Res. 2017</v>
      </c>
    </row>
    <row r="3096" spans="1:29" x14ac:dyDescent="0.3">
      <c r="A3096">
        <v>366</v>
      </c>
      <c r="B3096" t="s">
        <v>3629</v>
      </c>
      <c r="C3096" t="s">
        <v>13890</v>
      </c>
      <c r="D3096" t="s">
        <v>24049</v>
      </c>
      <c r="E3096" t="s">
        <v>2443</v>
      </c>
      <c r="F3096" s="10"/>
      <c r="G3096">
        <v>2017</v>
      </c>
      <c r="J3096">
        <v>0.27878551226278059</v>
      </c>
      <c r="L3096" t="s">
        <v>34873</v>
      </c>
      <c r="M3096">
        <v>29242903</v>
      </c>
      <c r="Q3096" s="10"/>
      <c r="R3096" s="11">
        <f t="shared" si="96"/>
        <v>0</v>
      </c>
      <c r="U3096" s="11">
        <f t="shared" si="97"/>
        <v>0</v>
      </c>
      <c r="Y3096" s="11">
        <f>IF(SUM(Tableau1[[#This Row],[Other access]:[Sci-hub access]])&gt;=1,1,0)</f>
        <v>0</v>
      </c>
      <c r="Z3096" s="12">
        <f>IF(OR(Tableau1[[#This Row],[Access R1 + S1+ T1 ]]&gt;=1,Tableau1[[#This Row],[Access V1 +W1 + X1]]&gt;=1),1,0)</f>
        <v>0</v>
      </c>
      <c r="AB3096" s="10" t="str">
        <f>Tableau1[[#This Row],[DOI]]</f>
        <v>doi: 10.1167/iovs.17-22426</v>
      </c>
      <c r="AC3096" s="13" t="str">
        <f>Tableau1[[#This Row],[Authors]]&amp;", "&amp;Tableau1[[#This Row],[Title]]&amp;" "&amp;Tableau1[[#This Row],[Journal]]&amp;". "&amp;Tableau1[[#This Row],[Year]]</f>
        <v>Seiler TG, Engler M, Beck E, Birngruber R, Kochevar IE., Interface Bonding With Corneal Crosslinking (CXL) After LASIK Ex Vivo. Invest Ophthalmol Vis Sci. 2017</v>
      </c>
    </row>
    <row r="3097" spans="1:29" ht="28.8" x14ac:dyDescent="0.3">
      <c r="A3097">
        <v>9740</v>
      </c>
      <c r="B3097" t="s">
        <v>12286</v>
      </c>
      <c r="C3097" t="s">
        <v>22460</v>
      </c>
      <c r="D3097" t="s">
        <v>32734</v>
      </c>
      <c r="E3097" t="s">
        <v>2571</v>
      </c>
      <c r="F3097" s="10"/>
      <c r="G3097">
        <v>2017</v>
      </c>
      <c r="J3097">
        <v>0.27880882373088789</v>
      </c>
      <c r="L3097" t="s">
        <v>44004</v>
      </c>
      <c r="M3097">
        <v>27601262</v>
      </c>
      <c r="Q3097" s="10"/>
      <c r="R3097" s="11">
        <f t="shared" si="96"/>
        <v>0</v>
      </c>
      <c r="U3097" s="11">
        <f t="shared" si="97"/>
        <v>0</v>
      </c>
      <c r="Y3097" s="11">
        <f>IF(SUM(Tableau1[[#This Row],[Other access]:[Sci-hub access]])&gt;=1,1,0)</f>
        <v>0</v>
      </c>
      <c r="Z3097" s="12">
        <f>IF(OR(Tableau1[[#This Row],[Access R1 + S1+ T1 ]]&gt;=1,Tableau1[[#This Row],[Access V1 +W1 + X1]]&gt;=1),1,0)</f>
        <v>0</v>
      </c>
      <c r="AB3097" s="10" t="str">
        <f>Tableau1[[#This Row],[DOI]]</f>
        <v>doi: 10.1002/lary.26137</v>
      </c>
      <c r="AC3097" s="13" t="str">
        <f>Tableau1[[#This Row],[Authors]]&amp;", "&amp;Tableau1[[#This Row],[Title]]&amp;" "&amp;Tableau1[[#This Row],[Journal]]&amp;". "&amp;Tableau1[[#This Row],[Year]]</f>
        <v>Gill KS, Hsu D, Tassone P, Pluta J, Nyquist G, Krein H, Bilyk J, Murchison AP, Iloreta A, Evans JJ, Heffelfinger RN, Curry JM., Postoperative cerebrospinal fluid leak after microvascular reconstruction of craniofacial defects with orbital exenteration. Laryngoscope. 2017</v>
      </c>
    </row>
    <row r="3098" spans="1:29" x14ac:dyDescent="0.3">
      <c r="A3098">
        <v>10899</v>
      </c>
      <c r="B3098" t="s">
        <v>13340</v>
      </c>
      <c r="C3098" t="s">
        <v>23502</v>
      </c>
      <c r="D3098" t="s">
        <v>33794</v>
      </c>
      <c r="E3098" t="s">
        <v>2791</v>
      </c>
      <c r="F3098" s="10"/>
      <c r="G3098">
        <v>2017</v>
      </c>
      <c r="J3098">
        <v>0.27881554217352456</v>
      </c>
      <c r="L3098" t="s">
        <v>45142</v>
      </c>
      <c r="M3098">
        <v>26872405</v>
      </c>
      <c r="Q3098" s="10"/>
      <c r="R3098" s="11">
        <f t="shared" si="96"/>
        <v>0</v>
      </c>
      <c r="U3098" s="11">
        <f t="shared" si="97"/>
        <v>0</v>
      </c>
      <c r="Y3098" s="11">
        <f>IF(SUM(Tableau1[[#This Row],[Other access]:[Sci-hub access]])&gt;=1,1,0)</f>
        <v>0</v>
      </c>
      <c r="Z3098" s="12">
        <f>IF(OR(Tableau1[[#This Row],[Access R1 + S1+ T1 ]]&gt;=1,Tableau1[[#This Row],[Access V1 +W1 + X1]]&gt;=1),1,0)</f>
        <v>0</v>
      </c>
      <c r="AB3098" s="10" t="str">
        <f>Tableau1[[#This Row],[DOI]]</f>
        <v>doi: 10.1016/j.optom.2015.12.006</v>
      </c>
      <c r="AC3098" s="13" t="str">
        <f>Tableau1[[#This Row],[Authors]]&amp;", "&amp;Tableau1[[#This Row],[Title]]&amp;" "&amp;Tableau1[[#This Row],[Journal]]&amp;". "&amp;Tableau1[[#This Row],[Year]]</f>
        <v>Berry M, Lucas LJ., Circumscribed choroidal hemangioma: A case report and literature review. J Optom. 2017</v>
      </c>
    </row>
    <row r="3099" spans="1:29" x14ac:dyDescent="0.3">
      <c r="A3099">
        <v>9633</v>
      </c>
      <c r="B3099" t="s">
        <v>12186</v>
      </c>
      <c r="C3099" t="s">
        <v>22360</v>
      </c>
      <c r="D3099" t="s">
        <v>32634</v>
      </c>
      <c r="E3099" t="s">
        <v>2527</v>
      </c>
      <c r="F3099" s="10"/>
      <c r="G3099">
        <v>2017</v>
      </c>
      <c r="J3099">
        <v>0.27889480884761497</v>
      </c>
      <c r="L3099" t="s">
        <v>43904</v>
      </c>
      <c r="M3099">
        <v>27633881</v>
      </c>
      <c r="Q3099" s="10"/>
      <c r="R3099" s="11">
        <f t="shared" si="96"/>
        <v>0</v>
      </c>
      <c r="U3099" s="11">
        <f t="shared" si="97"/>
        <v>0</v>
      </c>
      <c r="Y3099" s="11">
        <f>IF(SUM(Tableau1[[#This Row],[Other access]:[Sci-hub access]])&gt;=1,1,0)</f>
        <v>0</v>
      </c>
      <c r="Z3099" s="12">
        <f>IF(OR(Tableau1[[#This Row],[Access R1 + S1+ T1 ]]&gt;=1,Tableau1[[#This Row],[Access V1 +W1 + X1]]&gt;=1),1,0)</f>
        <v>0</v>
      </c>
      <c r="AB3099" s="10" t="str">
        <f>Tableau1[[#This Row],[DOI]]</f>
        <v>doi: 10.1111/jfd.12541</v>
      </c>
      <c r="AC3099" s="13" t="str">
        <f>Tableau1[[#This Row],[Authors]]&amp;", "&amp;Tableau1[[#This Row],[Title]]&amp;" "&amp;Tableau1[[#This Row],[Journal]]&amp;". "&amp;Tableau1[[#This Row],[Year]]</f>
        <v>Doan QK, Vandeputte M, Chatain B, Morin T, Allal F., Viral encephalopathy and retinopathy in aquaculture: a review. J Fish Dis. 2017</v>
      </c>
    </row>
    <row r="3100" spans="1:29" ht="28.8" x14ac:dyDescent="0.3">
      <c r="A3100">
        <v>3660</v>
      </c>
      <c r="B3100" t="s">
        <v>6832</v>
      </c>
      <c r="C3100" t="s">
        <v>17073</v>
      </c>
      <c r="D3100" t="s">
        <v>27256</v>
      </c>
      <c r="E3100" t="s">
        <v>2440</v>
      </c>
      <c r="F3100" s="10"/>
      <c r="G3100">
        <v>2017</v>
      </c>
      <c r="J3100">
        <v>0.2789125956774543</v>
      </c>
      <c r="L3100" t="s">
        <v>38104</v>
      </c>
      <c r="M3100">
        <v>28549901</v>
      </c>
      <c r="Q3100" s="10"/>
      <c r="R3100" s="11">
        <f t="shared" si="96"/>
        <v>0</v>
      </c>
      <c r="U3100" s="11">
        <f t="shared" si="97"/>
        <v>0</v>
      </c>
      <c r="Y3100" s="11">
        <f>IF(SUM(Tableau1[[#This Row],[Other access]:[Sci-hub access]])&gt;=1,1,0)</f>
        <v>0</v>
      </c>
      <c r="Z3100" s="12">
        <f>IF(OR(Tableau1[[#This Row],[Access R1 + S1+ T1 ]]&gt;=1,Tableau1[[#This Row],[Access V1 +W1 + X1]]&gt;=1),1,0)</f>
        <v>0</v>
      </c>
      <c r="AB3100" s="10" t="str">
        <f>Tableau1[[#This Row],[DOI]]</f>
        <v>doi: 10.1016/j.exer.2017.05.006</v>
      </c>
      <c r="AC3100" s="13" t="str">
        <f>Tableau1[[#This Row],[Authors]]&amp;", "&amp;Tableau1[[#This Row],[Title]]&amp;" "&amp;Tableau1[[#This Row],[Journal]]&amp;". "&amp;Tableau1[[#This Row],[Year]]</f>
        <v>Regmi SC, Samsom ML, Heynen ML, Jay GD, Sullivan BD, Srinivasan S, Caffery B, Jones L, Schmidt TA., Degradation of proteoglycan 4/lubricin by cathepsin S: Potential mechanism for diminished ocular surface lubrication in Sjögren's syndrome. Exp Eye Res. 2017</v>
      </c>
    </row>
    <row r="3101" spans="1:29" x14ac:dyDescent="0.3">
      <c r="A3101">
        <v>1381</v>
      </c>
      <c r="B3101" t="s">
        <v>4640</v>
      </c>
      <c r="C3101" t="s">
        <v>14891</v>
      </c>
      <c r="D3101" t="s">
        <v>25061</v>
      </c>
      <c r="E3101" t="s">
        <v>33980</v>
      </c>
      <c r="F3101" s="10"/>
      <c r="G3101">
        <v>2017</v>
      </c>
      <c r="J3101">
        <v>0.27905873980744145</v>
      </c>
      <c r="L3101" t="s">
        <v>35864</v>
      </c>
      <c r="M3101">
        <v>28963474</v>
      </c>
      <c r="Q3101" s="10"/>
      <c r="R3101" s="11">
        <f t="shared" si="96"/>
        <v>0</v>
      </c>
      <c r="U3101" s="11">
        <f t="shared" si="97"/>
        <v>0</v>
      </c>
      <c r="Y3101" s="11">
        <f>IF(SUM(Tableau1[[#This Row],[Other access]:[Sci-hub access]])&gt;=1,1,0)</f>
        <v>0</v>
      </c>
      <c r="Z3101" s="12">
        <f>IF(OR(Tableau1[[#This Row],[Access R1 + S1+ T1 ]]&gt;=1,Tableau1[[#This Row],[Access V1 +W1 + X1]]&gt;=1),1,0)</f>
        <v>0</v>
      </c>
      <c r="AB3101" s="10" t="str">
        <f>Tableau1[[#This Row],[DOI]]</f>
        <v>doi: 10.1038/s41467-017-00751-w</v>
      </c>
      <c r="AC3101" s="13" t="str">
        <f>Tableau1[[#This Row],[Authors]]&amp;", "&amp;Tableau1[[#This Row],[Title]]&amp;" "&amp;Tableau1[[#This Row],[Journal]]&amp;". "&amp;Tableau1[[#This Row],[Year]]</f>
        <v>Deliyanti D, Talia DM, Zhu T, Maxwell MJ, Agrotis A, Jerome JR, Hargreaves EM, Gerondakis S, Hibbs ML, Mackay F, Wilkinson-Berka JL., Foxp3(+) Tregs are recruited to the retina to repair pathological angiogenesis. Nat Commun. 2017</v>
      </c>
    </row>
    <row r="3102" spans="1:29" x14ac:dyDescent="0.3">
      <c r="A3102">
        <v>5696</v>
      </c>
      <c r="B3102" t="s">
        <v>8727</v>
      </c>
      <c r="C3102" t="s">
        <v>18946</v>
      </c>
      <c r="D3102" t="s">
        <v>29157</v>
      </c>
      <c r="E3102" t="s">
        <v>2465</v>
      </c>
      <c r="F3102" s="10"/>
      <c r="G3102">
        <v>2017</v>
      </c>
      <c r="J3102">
        <v>0.27907305037609476</v>
      </c>
      <c r="L3102" t="s">
        <v>40079</v>
      </c>
      <c r="M3102">
        <v>28296786</v>
      </c>
      <c r="Q3102" s="10"/>
      <c r="R3102" s="11">
        <f t="shared" si="96"/>
        <v>0</v>
      </c>
      <c r="U3102" s="11">
        <f t="shared" si="97"/>
        <v>0</v>
      </c>
      <c r="Y3102" s="11">
        <f>IF(SUM(Tableau1[[#This Row],[Other access]:[Sci-hub access]])&gt;=1,1,0)</f>
        <v>0</v>
      </c>
      <c r="Z3102" s="12">
        <f>IF(OR(Tableau1[[#This Row],[Access R1 + S1+ T1 ]]&gt;=1,Tableau1[[#This Row],[Access V1 +W1 + X1]]&gt;=1),1,0)</f>
        <v>0</v>
      </c>
      <c r="AB3102" s="10" t="str">
        <f>Tableau1[[#This Row],[DOI]]</f>
        <v>doi: 10.1097/MD.0000000000006405</v>
      </c>
      <c r="AC3102" s="13" t="str">
        <f>Tableau1[[#This Row],[Authors]]&amp;", "&amp;Tableau1[[#This Row],[Title]]&amp;" "&amp;Tableau1[[#This Row],[Journal]]&amp;". "&amp;Tableau1[[#This Row],[Year]]</f>
        <v>Chen CY, Dai CS, Lee CC, Shyu YC, Huang TS, Yeung L, Sun CC, Yang HY, Wu IW., Association between macular degeneration and mild to moderate chronic kidney disease: A nationwide population-based study. Medicine (Baltimore). 2017</v>
      </c>
    </row>
    <row r="3103" spans="1:29" x14ac:dyDescent="0.3">
      <c r="A3103">
        <v>8793</v>
      </c>
      <c r="B3103" t="s">
        <v>11428</v>
      </c>
      <c r="C3103" t="s">
        <v>21612</v>
      </c>
      <c r="D3103" t="s">
        <v>31868</v>
      </c>
      <c r="E3103" t="s">
        <v>2884</v>
      </c>
      <c r="F3103" s="10"/>
      <c r="G3103">
        <v>2017</v>
      </c>
      <c r="J3103">
        <v>0.27921154077591037</v>
      </c>
      <c r="L3103" t="s">
        <v>43129</v>
      </c>
      <c r="M3103">
        <v>27838111</v>
      </c>
      <c r="Q3103" s="10"/>
      <c r="R3103" s="11">
        <f t="shared" si="96"/>
        <v>0</v>
      </c>
      <c r="U3103" s="11">
        <f t="shared" si="97"/>
        <v>0</v>
      </c>
      <c r="Y3103" s="11">
        <f>IF(SUM(Tableau1[[#This Row],[Other access]:[Sci-hub access]])&gt;=1,1,0)</f>
        <v>0</v>
      </c>
      <c r="Z3103" s="12">
        <f>IF(OR(Tableau1[[#This Row],[Access R1 + S1+ T1 ]]&gt;=1,Tableau1[[#This Row],[Access V1 +W1 + X1]]&gt;=1),1,0)</f>
        <v>0</v>
      </c>
      <c r="AB3103" s="10" t="str">
        <f>Tableau1[[#This Row],[DOI]]</f>
        <v>doi: 10.1016/j.jvs.2016.07.116</v>
      </c>
      <c r="AC3103" s="13" t="str">
        <f>Tableau1[[#This Row],[Authors]]&amp;", "&amp;Tableau1[[#This Row],[Title]]&amp;" "&amp;Tableau1[[#This Row],[Journal]]&amp;". "&amp;Tableau1[[#This Row],[Year]]</f>
        <v>Tsantilas P, Kühnl A, Kallmayer M, Pelisek J, Poppert H, Schmid S, Zimmermann A, Eckstein HH., A short time interval between the neurologic index event and carotid endarterectomy is not a risk factor for carotid surgery. J Vasc Surg. 2017</v>
      </c>
    </row>
    <row r="3104" spans="1:29" x14ac:dyDescent="0.3">
      <c r="A3104">
        <v>6265</v>
      </c>
      <c r="B3104" t="s">
        <v>9221</v>
      </c>
      <c r="C3104" t="s">
        <v>19432</v>
      </c>
      <c r="D3104" t="s">
        <v>29652</v>
      </c>
      <c r="E3104" t="s">
        <v>2523</v>
      </c>
      <c r="F3104" s="10"/>
      <c r="G3104">
        <v>2017</v>
      </c>
      <c r="J3104">
        <v>0.27924045533854724</v>
      </c>
      <c r="L3104" t="s">
        <v>40635</v>
      </c>
      <c r="M3104">
        <v>28234354</v>
      </c>
      <c r="Q3104" s="10"/>
      <c r="R3104" s="11">
        <f t="shared" si="96"/>
        <v>0</v>
      </c>
      <c r="U3104" s="11">
        <f t="shared" si="97"/>
        <v>0</v>
      </c>
      <c r="Y3104" s="11">
        <f>IF(SUM(Tableau1[[#This Row],[Other access]:[Sci-hub access]])&gt;=1,1,0)</f>
        <v>0</v>
      </c>
      <c r="Z3104" s="12">
        <f>IF(OR(Tableau1[[#This Row],[Access R1 + S1+ T1 ]]&gt;=1,Tableau1[[#This Row],[Access V1 +W1 + X1]]&gt;=1),1,0)</f>
        <v>0</v>
      </c>
      <c r="AB3104" s="10" t="str">
        <f>Tableau1[[#This Row],[DOI]]</f>
        <v>doi: 10.1038/eye.2017.18</v>
      </c>
      <c r="AC3104" s="13" t="str">
        <f>Tableau1[[#This Row],[Authors]]&amp;", "&amp;Tableau1[[#This Row],[Title]]&amp;" "&amp;Tableau1[[#This Row],[Journal]]&amp;". "&amp;Tableau1[[#This Row],[Year]]</f>
        <v>Ahn YJ, Hong KE, Yum HR, Lee JH, Kim KS, Youn YA, Park SH., Characteristic clinical features associated with aggressive posterior retinopathy of prematurity. Eye (Lond). 2017</v>
      </c>
    </row>
    <row r="3105" spans="1:29" x14ac:dyDescent="0.3">
      <c r="A3105">
        <v>10229</v>
      </c>
      <c r="B3105" t="s">
        <v>12733</v>
      </c>
      <c r="C3105" t="s">
        <v>22901</v>
      </c>
      <c r="D3105" t="s">
        <v>33185</v>
      </c>
      <c r="E3105" t="s">
        <v>34381</v>
      </c>
      <c r="F3105" s="10"/>
      <c r="G3105">
        <v>2017</v>
      </c>
      <c r="J3105">
        <v>0.27924086036084672</v>
      </c>
      <c r="L3105" t="s">
        <v>44483</v>
      </c>
      <c r="M3105">
        <v>27422480</v>
      </c>
      <c r="Q3105" s="10"/>
      <c r="R3105" s="11">
        <f t="shared" si="96"/>
        <v>0</v>
      </c>
      <c r="U3105" s="11">
        <f t="shared" si="97"/>
        <v>0</v>
      </c>
      <c r="Y3105" s="11">
        <f>IF(SUM(Tableau1[[#This Row],[Other access]:[Sci-hub access]])&gt;=1,1,0)</f>
        <v>0</v>
      </c>
      <c r="Z3105" s="12">
        <f>IF(OR(Tableau1[[#This Row],[Access R1 + S1+ T1 ]]&gt;=1,Tableau1[[#This Row],[Access V1 +W1 + X1]]&gt;=1),1,0)</f>
        <v>0</v>
      </c>
      <c r="AB3105" s="10" t="str">
        <f>Tableau1[[#This Row],[DOI]]</f>
        <v>doi: 10.1016/j.oftal.2016.05.008</v>
      </c>
      <c r="AC3105" s="13" t="str">
        <f>Tableau1[[#This Row],[Authors]]&amp;", "&amp;Tableau1[[#This Row],[Title]]&amp;" "&amp;Tableau1[[#This Row],[Journal]]&amp;". "&amp;Tableau1[[#This Row],[Year]]</f>
        <v>Betancur-Sánchez AM, Vásquez-Trespalacios EM, Sardi-Correa C., Impaired colour vision in workers exposed to organic solvents: A systematic review. Arch Soc Esp Oftalmol. 2017</v>
      </c>
    </row>
    <row r="3106" spans="1:29" x14ac:dyDescent="0.3">
      <c r="A3106">
        <v>10359</v>
      </c>
      <c r="B3106" t="s">
        <v>12855</v>
      </c>
      <c r="C3106" t="s">
        <v>23022</v>
      </c>
      <c r="D3106" t="s">
        <v>33308</v>
      </c>
      <c r="E3106" t="s">
        <v>2548</v>
      </c>
      <c r="F3106" s="10"/>
      <c r="G3106">
        <v>2017</v>
      </c>
      <c r="J3106">
        <v>0.27936063484908702</v>
      </c>
      <c r="L3106" t="s">
        <v>44610</v>
      </c>
      <c r="M3106">
        <v>27358392</v>
      </c>
      <c r="Q3106" s="10"/>
      <c r="R3106" s="11">
        <f t="shared" si="96"/>
        <v>0</v>
      </c>
      <c r="U3106" s="11">
        <f t="shared" si="97"/>
        <v>0</v>
      </c>
      <c r="Y3106" s="11">
        <f>IF(SUM(Tableau1[[#This Row],[Other access]:[Sci-hub access]])&gt;=1,1,0)</f>
        <v>0</v>
      </c>
      <c r="Z3106" s="12">
        <f>IF(OR(Tableau1[[#This Row],[Access R1 + S1+ T1 ]]&gt;=1,Tableau1[[#This Row],[Access V1 +W1 + X1]]&gt;=1),1,0)</f>
        <v>0</v>
      </c>
      <c r="AB3106" s="10" t="str">
        <f>Tableau1[[#This Row],[DOI]]</f>
        <v>doi: 10.1136/annrheumdis-2016-209139</v>
      </c>
      <c r="AC3106" s="13" t="str">
        <f>Tableau1[[#This Row],[Authors]]&amp;", "&amp;Tableau1[[#This Row],[Title]]&amp;" "&amp;Tableau1[[#This Row],[Journal]]&amp;". "&amp;Tableau1[[#This Row],[Year]]</f>
        <v>Maehara T, Mattoo H, Ohta M, Mahajan VS, Moriyama M, Yamauchi M, Drijvers J, Nakamura S, Stone JH, Pillai SS., Lesional CD4+ IFN-γ+ cytotoxic T lymphocytes in IgG4-related dacryoadenitis and sialoadenitis. Ann Rheum Dis. 2017</v>
      </c>
    </row>
    <row r="3107" spans="1:29" x14ac:dyDescent="0.3">
      <c r="A3107">
        <v>5734</v>
      </c>
      <c r="B3107" t="s">
        <v>8762</v>
      </c>
      <c r="C3107" t="s">
        <v>18980</v>
      </c>
      <c r="D3107" t="s">
        <v>29192</v>
      </c>
      <c r="E3107" t="s">
        <v>2502</v>
      </c>
      <c r="F3107" s="10"/>
      <c r="G3107">
        <v>2017</v>
      </c>
      <c r="J3107">
        <v>0.27949650329385689</v>
      </c>
      <c r="L3107" t="s">
        <v>40116</v>
      </c>
      <c r="M3107">
        <v>28291960</v>
      </c>
      <c r="Q3107" s="10"/>
      <c r="R3107" s="11">
        <f t="shared" si="96"/>
        <v>0</v>
      </c>
      <c r="U3107" s="11">
        <f t="shared" si="97"/>
        <v>0</v>
      </c>
      <c r="Y3107" s="11">
        <f>IF(SUM(Tableau1[[#This Row],[Other access]:[Sci-hub access]])&gt;=1,1,0)</f>
        <v>0</v>
      </c>
      <c r="Z3107" s="12">
        <f>IF(OR(Tableau1[[#This Row],[Access R1 + S1+ T1 ]]&gt;=1,Tableau1[[#This Row],[Access V1 +W1 + X1]]&gt;=1),1,0)</f>
        <v>0</v>
      </c>
      <c r="AB3107" s="10" t="str">
        <f>Tableau1[[#This Row],[DOI]]</f>
        <v>doi: 10.1159/000456719</v>
      </c>
      <c r="AC3107" s="13" t="str">
        <f>Tableau1[[#This Row],[Authors]]&amp;", "&amp;Tableau1[[#This Row],[Title]]&amp;" "&amp;Tableau1[[#This Row],[Journal]]&amp;". "&amp;Tableau1[[#This Row],[Year]]</f>
        <v>El-Sayyad F, El-Saied HMA, Abdelhakim MASE., Trabeculectomy with Ologen versus Mitomycin C in Juvenile Open-Angle Glaucoma: A 1-Year Study. Ophthalmic Res. 2017</v>
      </c>
    </row>
    <row r="3108" spans="1:29" ht="28.8" x14ac:dyDescent="0.3">
      <c r="A3108">
        <v>8754</v>
      </c>
      <c r="B3108" t="s">
        <v>11395</v>
      </c>
      <c r="C3108" t="s">
        <v>21580</v>
      </c>
      <c r="D3108" t="s">
        <v>31835</v>
      </c>
      <c r="E3108" t="s">
        <v>2498</v>
      </c>
      <c r="F3108" s="10"/>
      <c r="G3108">
        <v>2017</v>
      </c>
      <c r="J3108">
        <v>0.2795951927837681</v>
      </c>
      <c r="L3108" t="s">
        <v>43090</v>
      </c>
      <c r="M3108">
        <v>27847359</v>
      </c>
      <c r="Q3108" s="10"/>
      <c r="R3108" s="11">
        <f t="shared" si="96"/>
        <v>0</v>
      </c>
      <c r="U3108" s="11">
        <f t="shared" si="97"/>
        <v>0</v>
      </c>
      <c r="Y3108" s="11">
        <f>IF(SUM(Tableau1[[#This Row],[Other access]:[Sci-hub access]])&gt;=1,1,0)</f>
        <v>0</v>
      </c>
      <c r="Z3108" s="12">
        <f>IF(OR(Tableau1[[#This Row],[Access R1 + S1+ T1 ]]&gt;=1,Tableau1[[#This Row],[Access V1 +W1 + X1]]&gt;=1),1,0)</f>
        <v>0</v>
      </c>
      <c r="AB3108" s="10" t="str">
        <f>Tableau1[[#This Row],[DOI]]</f>
        <v>doi: 10.1128/JVI.01793-16</v>
      </c>
      <c r="AC3108" s="13" t="str">
        <f>Tableau1[[#This Row],[Authors]]&amp;", "&amp;Tableau1[[#This Row],[Title]]&amp;" "&amp;Tableau1[[#This Row],[Journal]]&amp;". "&amp;Tableau1[[#This Row],[Year]]</f>
        <v>Srivastava R, Khan AA, Garg S, Syed SA, Furness JN, Vahed H, Pham T, Yu HT, Nesburn AB, BenMohamed L., Human Asymptomatic Epitopes Identified from the Herpes Simplex Virus Tegument Protein VP13/14 (UL47) Preferentially Recall Polyfunctional Effector Memory CD44high CD62Llow CD8+ TEM Cells and Protect Humanized HLA-A*02:01 Transgenic Mice against Ocular Herpesvirus Infection. J Virol. 2017</v>
      </c>
    </row>
    <row r="3109" spans="1:29" x14ac:dyDescent="0.3">
      <c r="A3109">
        <v>4459</v>
      </c>
      <c r="B3109" t="s">
        <v>392</v>
      </c>
      <c r="C3109" t="s">
        <v>393</v>
      </c>
      <c r="D3109" t="s">
        <v>394</v>
      </c>
      <c r="E3109" t="s">
        <v>3199</v>
      </c>
      <c r="F3109" s="10"/>
      <c r="G3109">
        <v>2017</v>
      </c>
      <c r="J3109">
        <v>0.27974284297447882</v>
      </c>
      <c r="L3109" t="s">
        <v>38879</v>
      </c>
      <c r="M3109">
        <v>28442635</v>
      </c>
      <c r="Q3109" s="10"/>
      <c r="R3109" s="11">
        <f t="shared" si="96"/>
        <v>0</v>
      </c>
      <c r="U3109" s="11">
        <f t="shared" si="97"/>
        <v>0</v>
      </c>
      <c r="Y3109" s="11">
        <f>IF(SUM(Tableau1[[#This Row],[Other access]:[Sci-hub access]])&gt;=1,1,0)</f>
        <v>0</v>
      </c>
      <c r="Z3109" s="12">
        <f>IF(OR(Tableau1[[#This Row],[Access R1 + S1+ T1 ]]&gt;=1,Tableau1[[#This Row],[Access V1 +W1 + X1]]&gt;=1),1,0)</f>
        <v>0</v>
      </c>
      <c r="AB3109" s="10" t="str">
        <f>Tableau1[[#This Row],[DOI]]</f>
        <v>doi: 10.1538/expanim.17-0012</v>
      </c>
      <c r="AC3109" s="13" t="str">
        <f>Tableau1[[#This Row],[Authors]]&amp;", "&amp;Tableau1[[#This Row],[Title]]&amp;" "&amp;Tableau1[[#This Row],[Journal]]&amp;". "&amp;Tableau1[[#This Row],[Year]]</f>
        <v>Takahashi G, Hasegawa S, Fukutomi Y, Harada C, Furugori M, Seki Y, Kikkawa Y, Wada K., A novel missense mutation of Mip causes semi-dominant cataracts in the Nat mouse. Exp Anim. 2017</v>
      </c>
    </row>
    <row r="3110" spans="1:29" x14ac:dyDescent="0.3">
      <c r="A3110">
        <v>4078</v>
      </c>
      <c r="B3110" t="s">
        <v>7225</v>
      </c>
      <c r="C3110" t="s">
        <v>17463</v>
      </c>
      <c r="D3110" t="s">
        <v>27653</v>
      </c>
      <c r="E3110" t="s">
        <v>2809</v>
      </c>
      <c r="F3110" s="10"/>
      <c r="G3110">
        <v>2017</v>
      </c>
      <c r="J3110">
        <v>0.27988916237282635</v>
      </c>
      <c r="L3110" t="e">
        <v>#VALUE!</v>
      </c>
      <c r="M3110">
        <v>28487596</v>
      </c>
      <c r="Q3110" s="10"/>
      <c r="R3110" s="11">
        <f t="shared" si="96"/>
        <v>0</v>
      </c>
      <c r="U3110" s="11">
        <f t="shared" si="97"/>
        <v>0</v>
      </c>
      <c r="Y3110" s="11">
        <f>IF(SUM(Tableau1[[#This Row],[Other access]:[Sci-hub access]])&gt;=1,1,0)</f>
        <v>0</v>
      </c>
      <c r="Z3110" s="12">
        <f>IF(OR(Tableau1[[#This Row],[Access R1 + S1+ T1 ]]&gt;=1,Tableau1[[#This Row],[Access V1 +W1 + X1]]&gt;=1),1,0)</f>
        <v>0</v>
      </c>
      <c r="AB3110" s="10" t="e">
        <f>Tableau1[[#This Row],[DOI]]</f>
        <v>#VALUE!</v>
      </c>
      <c r="AC3110" s="13" t="str">
        <f>Tableau1[[#This Row],[Authors]]&amp;", "&amp;Tableau1[[#This Row],[Title]]&amp;" "&amp;Tableau1[[#This Row],[Journal]]&amp;". "&amp;Tableau1[[#This Row],[Year]]</f>
        <v>Rizzo D., Idiopathic glaucoma in an 11-year-old crossbred mare. Can Vet J. 2017</v>
      </c>
    </row>
    <row r="3111" spans="1:29" x14ac:dyDescent="0.3">
      <c r="A3111">
        <v>8739</v>
      </c>
      <c r="B3111" t="s">
        <v>1802</v>
      </c>
      <c r="C3111" t="s">
        <v>1803</v>
      </c>
      <c r="D3111" t="s">
        <v>1804</v>
      </c>
      <c r="E3111" t="s">
        <v>2696</v>
      </c>
      <c r="F3111" s="10"/>
      <c r="G3111">
        <v>2017</v>
      </c>
      <c r="J3111">
        <v>0.27992939203784961</v>
      </c>
      <c r="L3111" t="s">
        <v>43075</v>
      </c>
      <c r="M3111">
        <v>27853859</v>
      </c>
      <c r="Q3111" s="10"/>
      <c r="R3111" s="11">
        <f t="shared" si="96"/>
        <v>0</v>
      </c>
      <c r="U3111" s="11">
        <f t="shared" si="97"/>
        <v>0</v>
      </c>
      <c r="Y3111" s="11">
        <f>IF(SUM(Tableau1[[#This Row],[Other access]:[Sci-hub access]])&gt;=1,1,0)</f>
        <v>0</v>
      </c>
      <c r="Z3111" s="12">
        <f>IF(OR(Tableau1[[#This Row],[Access R1 + S1+ T1 ]]&gt;=1,Tableau1[[#This Row],[Access V1 +W1 + X1]]&gt;=1),1,0)</f>
        <v>0</v>
      </c>
      <c r="AB3111" s="10" t="str">
        <f>Tableau1[[#This Row],[DOI]]</f>
        <v>doi: 10.1007/s00296-016-3601-5</v>
      </c>
      <c r="AC3111" s="13" t="str">
        <f>Tableau1[[#This Row],[Authors]]&amp;", "&amp;Tableau1[[#This Row],[Title]]&amp;" "&amp;Tableau1[[#This Row],[Journal]]&amp;". "&amp;Tableau1[[#This Row],[Year]]</f>
        <v>García-Montoya L, Sáenz-Tenorio CN, Janta I, Menárguez J, López-Longo FJ, Monteagudo I, Naredo E., Hemophagocytic lymphohistiocytosis in a patient with Sjögren's syndrome: case report and review. Rheumatol Int. 2017</v>
      </c>
    </row>
    <row r="3112" spans="1:29" x14ac:dyDescent="0.3">
      <c r="A3112">
        <v>1338</v>
      </c>
      <c r="B3112" t="s">
        <v>4598</v>
      </c>
      <c r="C3112" t="s">
        <v>14850</v>
      </c>
      <c r="D3112" t="s">
        <v>25019</v>
      </c>
      <c r="E3112" t="s">
        <v>2609</v>
      </c>
      <c r="F3112" s="10"/>
      <c r="G3112">
        <v>2017</v>
      </c>
      <c r="J3112">
        <v>0.28007923519024724</v>
      </c>
      <c r="L3112" t="s">
        <v>35821</v>
      </c>
      <c r="M3112">
        <v>28973302</v>
      </c>
      <c r="Q3112" s="10"/>
      <c r="R3112" s="11">
        <f t="shared" si="96"/>
        <v>0</v>
      </c>
      <c r="U3112" s="11">
        <f t="shared" si="97"/>
        <v>0</v>
      </c>
      <c r="Y3112" s="11">
        <f>IF(SUM(Tableau1[[#This Row],[Other access]:[Sci-hub access]])&gt;=1,1,0)</f>
        <v>0</v>
      </c>
      <c r="Z3112" s="12">
        <f>IF(OR(Tableau1[[#This Row],[Access R1 + S1+ T1 ]]&gt;=1,Tableau1[[#This Row],[Access V1 +W1 + X1]]&gt;=1),1,0)</f>
        <v>0</v>
      </c>
      <c r="AB3112" s="10" t="str">
        <f>Tableau1[[#This Row],[DOI]]</f>
        <v>doi: 10.1093/hmg/ddx329</v>
      </c>
      <c r="AC3112" s="13" t="str">
        <f>Tableau1[[#This Row],[Authors]]&amp;", "&amp;Tableau1[[#This Row],[Title]]&amp;" "&amp;Tableau1[[#This Row],[Journal]]&amp;". "&amp;Tableau1[[#This Row],[Year]]</f>
        <v>Padhy B, Hayat B, Nanda GG, Mohanty PP, Alone DP., Pseudoexfoliation and Alzheimer's associated CLU risk variant, rs2279590, lies within an enhancer element and regulates CLU, EPHX2 and PTK2B gene expression. Hum Mol Genet. 2017</v>
      </c>
    </row>
    <row r="3113" spans="1:29" x14ac:dyDescent="0.3">
      <c r="A3113">
        <v>9280</v>
      </c>
      <c r="B3113" t="s">
        <v>11863</v>
      </c>
      <c r="C3113" t="s">
        <v>22038</v>
      </c>
      <c r="D3113" t="s">
        <v>32305</v>
      </c>
      <c r="E3113" t="s">
        <v>2445</v>
      </c>
      <c r="F3113" s="10"/>
      <c r="G3113">
        <v>2017</v>
      </c>
      <c r="J3113">
        <v>0.28022557579328455</v>
      </c>
      <c r="L3113" t="s">
        <v>43585</v>
      </c>
      <c r="M3113">
        <v>27749695</v>
      </c>
      <c r="Q3113" s="10"/>
      <c r="R3113" s="11">
        <f t="shared" si="96"/>
        <v>0</v>
      </c>
      <c r="U3113" s="11">
        <f t="shared" si="97"/>
        <v>0</v>
      </c>
      <c r="Y3113" s="11">
        <f>IF(SUM(Tableau1[[#This Row],[Other access]:[Sci-hub access]])&gt;=1,1,0)</f>
        <v>0</v>
      </c>
      <c r="Z3113" s="12">
        <f>IF(OR(Tableau1[[#This Row],[Access R1 + S1+ T1 ]]&gt;=1,Tableau1[[#This Row],[Access V1 +W1 + X1]]&gt;=1),1,0)</f>
        <v>0</v>
      </c>
      <c r="AB3113" s="10" t="str">
        <f>Tableau1[[#This Row],[DOI]]</f>
        <v>doi: 10.1097/IAE.0000000000001281</v>
      </c>
      <c r="AC3113" s="13" t="str">
        <f>Tableau1[[#This Row],[Authors]]&amp;", "&amp;Tableau1[[#This Row],[Title]]&amp;" "&amp;Tableau1[[#This Row],[Journal]]&amp;". "&amp;Tableau1[[#This Row],[Year]]</f>
        <v>Fathalla AM, Sebaity DM, Mohamed TA, Hussein MS., Simultaneous Clear Lens Extraction and Silicon Oil Removal in Vitrectomized Myopic Eyes. Retina. 2017</v>
      </c>
    </row>
    <row r="3114" spans="1:29" x14ac:dyDescent="0.3">
      <c r="A3114">
        <v>1761</v>
      </c>
      <c r="B3114" t="s">
        <v>5010</v>
      </c>
      <c r="C3114" t="s">
        <v>15258</v>
      </c>
      <c r="D3114" t="s">
        <v>25431</v>
      </c>
      <c r="E3114" t="s">
        <v>2469</v>
      </c>
      <c r="F3114" s="10"/>
      <c r="G3114">
        <v>2018</v>
      </c>
      <c r="J3114">
        <v>0.28023523928785432</v>
      </c>
      <c r="L3114" t="s">
        <v>36237</v>
      </c>
      <c r="M3114">
        <v>28881162</v>
      </c>
      <c r="Q3114" s="10"/>
      <c r="R3114" s="11">
        <f t="shared" si="96"/>
        <v>0</v>
      </c>
      <c r="U3114" s="11">
        <f t="shared" si="97"/>
        <v>0</v>
      </c>
      <c r="Y3114" s="11">
        <f>IF(SUM(Tableau1[[#This Row],[Other access]:[Sci-hub access]])&gt;=1,1,0)</f>
        <v>0</v>
      </c>
      <c r="Z3114" s="12">
        <f>IF(OR(Tableau1[[#This Row],[Access R1 + S1+ T1 ]]&gt;=1,Tableau1[[#This Row],[Access V1 +W1 + X1]]&gt;=1),1,0)</f>
        <v>0</v>
      </c>
      <c r="AB3114" s="10" t="str">
        <f>Tableau1[[#This Row],[DOI]]</f>
        <v>doi: 10.1080/08820538.2017.1353807</v>
      </c>
      <c r="AC3114" s="13" t="str">
        <f>Tableau1[[#This Row],[Authors]]&amp;", "&amp;Tableau1[[#This Row],[Title]]&amp;" "&amp;Tableau1[[#This Row],[Journal]]&amp;". "&amp;Tableau1[[#This Row],[Year]]</f>
        <v>Chwalisz B, Gilbert AL, Gittinger JW Jr.., Perioperative Vision Loss after Non-Ocular Surgery. Semin Ophthalmol. 2018</v>
      </c>
    </row>
    <row r="3115" spans="1:29" x14ac:dyDescent="0.3">
      <c r="A3115">
        <v>2962</v>
      </c>
      <c r="B3115" t="s">
        <v>6157</v>
      </c>
      <c r="C3115" t="s">
        <v>16402</v>
      </c>
      <c r="D3115" t="s">
        <v>26581</v>
      </c>
      <c r="E3115" t="s">
        <v>2451</v>
      </c>
      <c r="F3115" s="10"/>
      <c r="G3115">
        <v>2017</v>
      </c>
      <c r="J3115">
        <v>0.28035665373986407</v>
      </c>
      <c r="L3115" t="s">
        <v>37418</v>
      </c>
      <c r="M3115">
        <v>28658315</v>
      </c>
      <c r="Q3115" s="10"/>
      <c r="R3115" s="11">
        <f t="shared" si="96"/>
        <v>0</v>
      </c>
      <c r="U3115" s="11">
        <f t="shared" si="97"/>
        <v>0</v>
      </c>
      <c r="Y3115" s="11">
        <f>IF(SUM(Tableau1[[#This Row],[Other access]:[Sci-hub access]])&gt;=1,1,0)</f>
        <v>0</v>
      </c>
      <c r="Z3115" s="12">
        <f>IF(OR(Tableau1[[#This Row],[Access R1 + S1+ T1 ]]&gt;=1,Tableau1[[#This Row],[Access V1 +W1 + X1]]&gt;=1),1,0)</f>
        <v>0</v>
      </c>
      <c r="AB3115" s="10" t="str">
        <f>Tableau1[[#This Row],[DOI]]</f>
        <v>doi: 10.1371/journal.pone.0180109</v>
      </c>
      <c r="AC3115" s="13" t="str">
        <f>Tableau1[[#This Row],[Authors]]&amp;", "&amp;Tableau1[[#This Row],[Title]]&amp;" "&amp;Tableau1[[#This Row],[Journal]]&amp;". "&amp;Tableau1[[#This Row],[Year]]</f>
        <v>Ahn SJ, Kim JH, Lee BR., Choroidal change in acute anterior uveitis associated with human leukocyte antigen-B27. PLoS One. 2017</v>
      </c>
    </row>
    <row r="3116" spans="1:29" x14ac:dyDescent="0.3">
      <c r="A3116">
        <v>9433</v>
      </c>
      <c r="B3116" t="s">
        <v>12002</v>
      </c>
      <c r="C3116" t="s">
        <v>22178</v>
      </c>
      <c r="D3116" t="s">
        <v>32448</v>
      </c>
      <c r="E3116" t="s">
        <v>2523</v>
      </c>
      <c r="F3116" s="10"/>
      <c r="G3116">
        <v>2017</v>
      </c>
      <c r="J3116">
        <v>0.28039524484020595</v>
      </c>
      <c r="L3116" t="s">
        <v>43721</v>
      </c>
      <c r="M3116">
        <v>27689963</v>
      </c>
      <c r="Q3116" s="10"/>
      <c r="R3116" s="11">
        <f t="shared" si="96"/>
        <v>0</v>
      </c>
      <c r="U3116" s="11">
        <f t="shared" si="97"/>
        <v>0</v>
      </c>
      <c r="Y3116" s="11">
        <f>IF(SUM(Tableau1[[#This Row],[Other access]:[Sci-hub access]])&gt;=1,1,0)</f>
        <v>0</v>
      </c>
      <c r="Z3116" s="12">
        <f>IF(OR(Tableau1[[#This Row],[Access R1 + S1+ T1 ]]&gt;=1,Tableau1[[#This Row],[Access V1 +W1 + X1]]&gt;=1),1,0)</f>
        <v>0</v>
      </c>
      <c r="AB3116" s="10" t="str">
        <f>Tableau1[[#This Row],[DOI]]</f>
        <v>doi: 10.1038/eye.2016.193</v>
      </c>
      <c r="AC3116" s="13" t="str">
        <f>Tableau1[[#This Row],[Authors]]&amp;", "&amp;Tableau1[[#This Row],[Title]]&amp;" "&amp;Tableau1[[#This Row],[Journal]]&amp;". "&amp;Tableau1[[#This Row],[Year]]</f>
        <v>De Salvo G, Vaz-Pereira S, Arora R, Lotery AJ., Multicolor imaging in the diagnosis and follow up of type 2 acute macular neuroretinopathy. Eye (Lond). 2017</v>
      </c>
    </row>
    <row r="3117" spans="1:29" x14ac:dyDescent="0.3">
      <c r="A3117">
        <v>2193</v>
      </c>
      <c r="B3117" t="s">
        <v>5426</v>
      </c>
      <c r="C3117" t="s">
        <v>15671</v>
      </c>
      <c r="D3117" t="s">
        <v>25848</v>
      </c>
      <c r="E3117" t="s">
        <v>2567</v>
      </c>
      <c r="F3117" s="10"/>
      <c r="G3117">
        <v>2017</v>
      </c>
      <c r="J3117">
        <v>0.28041382445060059</v>
      </c>
      <c r="L3117" t="s">
        <v>36664</v>
      </c>
      <c r="M3117">
        <v>28801511</v>
      </c>
      <c r="Q3117" s="10"/>
      <c r="R3117" s="11">
        <f t="shared" si="96"/>
        <v>0</v>
      </c>
      <c r="U3117" s="11">
        <f t="shared" si="97"/>
        <v>0</v>
      </c>
      <c r="Y3117" s="11">
        <f>IF(SUM(Tableau1[[#This Row],[Other access]:[Sci-hub access]])&gt;=1,1,0)</f>
        <v>0</v>
      </c>
      <c r="Z3117" s="12">
        <f>IF(OR(Tableau1[[#This Row],[Access R1 + S1+ T1 ]]&gt;=1,Tableau1[[#This Row],[Access V1 +W1 + X1]]&gt;=1),1,0)</f>
        <v>0</v>
      </c>
      <c r="AB3117" s="10" t="str">
        <f>Tableau1[[#This Row],[DOI]]</f>
        <v>doi: 10.1136/bcr-2017-220887</v>
      </c>
      <c r="AC3117" s="13" t="str">
        <f>Tableau1[[#This Row],[Authors]]&amp;", "&amp;Tableau1[[#This Row],[Title]]&amp;" "&amp;Tableau1[[#This Row],[Journal]]&amp;". "&amp;Tableau1[[#This Row],[Year]]</f>
        <v>Lambiel S, Dulguerov P, Laffitte E, Leuchter I., Paraneoplastic mucous membrane pemphigoid with ocular and laryngeal involvement. BMJ Case Rep. 2017</v>
      </c>
    </row>
    <row r="3118" spans="1:29" ht="28.8" x14ac:dyDescent="0.3">
      <c r="A3118">
        <v>7503</v>
      </c>
      <c r="B3118" t="s">
        <v>10301</v>
      </c>
      <c r="C3118" t="s">
        <v>20503</v>
      </c>
      <c r="D3118" t="s">
        <v>30736</v>
      </c>
      <c r="E3118" t="s">
        <v>2445</v>
      </c>
      <c r="F3118" s="10"/>
      <c r="G3118">
        <v>2017</v>
      </c>
      <c r="J3118">
        <v>0.28054379714183775</v>
      </c>
      <c r="L3118" t="s">
        <v>41858</v>
      </c>
      <c r="M3118">
        <v>28085772</v>
      </c>
      <c r="Q3118" s="10"/>
      <c r="R3118" s="11">
        <f t="shared" si="96"/>
        <v>0</v>
      </c>
      <c r="U3118" s="11">
        <f t="shared" si="97"/>
        <v>0</v>
      </c>
      <c r="Y3118" s="11">
        <f>IF(SUM(Tableau1[[#This Row],[Other access]:[Sci-hub access]])&gt;=1,1,0)</f>
        <v>0</v>
      </c>
      <c r="Z3118" s="12">
        <f>IF(OR(Tableau1[[#This Row],[Access R1 + S1+ T1 ]]&gt;=1,Tableau1[[#This Row],[Access V1 +W1 + X1]]&gt;=1),1,0)</f>
        <v>0</v>
      </c>
      <c r="AB3118" s="10" t="str">
        <f>Tableau1[[#This Row],[DOI]]</f>
        <v>doi: 10.1097/IAE.0000000000001457</v>
      </c>
      <c r="AC3118" s="13" t="str">
        <f>Tableau1[[#This Row],[Authors]]&amp;", "&amp;Tableau1[[#This Row],[Title]]&amp;" "&amp;Tableau1[[#This Row],[Journal]]&amp;". "&amp;Tableau1[[#This Row],[Year]]</f>
        <v>Hata M, Yamashiro K, Oishi A, Ooto S, Tamura H, Miyata M, Ueda-Arakawa N, Kuroda Y, Takahashi A, Tsujikawa A, Yoshimura N., RETINAL PIGMENT EPITHELIAL ATROPHY AFTER ANTI-VASCULAR ENDOTHELIAL GROWTH FACTOR INJECTIONS FOR RETINAL ANGIOMATOUS PROLIFERATION. Retina. 2017</v>
      </c>
    </row>
    <row r="3119" spans="1:29" x14ac:dyDescent="0.3">
      <c r="A3119">
        <v>5299</v>
      </c>
      <c r="B3119" t="s">
        <v>587</v>
      </c>
      <c r="C3119" t="s">
        <v>588</v>
      </c>
      <c r="D3119" t="s">
        <v>589</v>
      </c>
      <c r="E3119" t="s">
        <v>2488</v>
      </c>
      <c r="F3119" s="10"/>
      <c r="G3119">
        <v>2017</v>
      </c>
      <c r="J3119">
        <v>0.28054683591798701</v>
      </c>
      <c r="L3119" t="s">
        <v>39694</v>
      </c>
      <c r="M3119">
        <v>28351049</v>
      </c>
      <c r="Q3119" s="10"/>
      <c r="R3119" s="11">
        <f t="shared" si="96"/>
        <v>0</v>
      </c>
      <c r="U3119" s="11">
        <f t="shared" si="97"/>
        <v>0</v>
      </c>
      <c r="Y3119" s="11">
        <f>IF(SUM(Tableau1[[#This Row],[Other access]:[Sci-hub access]])&gt;=1,1,0)</f>
        <v>0</v>
      </c>
      <c r="Z3119" s="12">
        <f>IF(OR(Tableau1[[#This Row],[Access R1 + S1+ T1 ]]&gt;=1,Tableau1[[#This Row],[Access V1 +W1 + X1]]&gt;=1),1,0)</f>
        <v>0</v>
      </c>
      <c r="AB3119" s="10" t="str">
        <f>Tableau1[[#This Row],[DOI]]</f>
        <v>doi: 10.1159/000455282</v>
      </c>
      <c r="AC3119" s="13" t="str">
        <f>Tableau1[[#This Row],[Authors]]&amp;", "&amp;Tableau1[[#This Row],[Title]]&amp;" "&amp;Tableau1[[#This Row],[Journal]]&amp;". "&amp;Tableau1[[#This Row],[Year]]</f>
        <v>Soubrane G., Macular Edema of Choroidal Origin. Dev Ophthalmol. 2017</v>
      </c>
    </row>
    <row r="3120" spans="1:29" x14ac:dyDescent="0.3">
      <c r="A3120">
        <v>10027</v>
      </c>
      <c r="B3120" t="s">
        <v>12548</v>
      </c>
      <c r="C3120" t="s">
        <v>22715</v>
      </c>
      <c r="D3120" t="s">
        <v>32996</v>
      </c>
      <c r="E3120" t="s">
        <v>2448</v>
      </c>
      <c r="F3120" s="10"/>
      <c r="G3120">
        <v>2017</v>
      </c>
      <c r="J3120">
        <v>0.28055863662038449</v>
      </c>
      <c r="L3120" t="s">
        <v>44284</v>
      </c>
      <c r="M3120">
        <v>27491512</v>
      </c>
      <c r="Q3120" s="10"/>
      <c r="R3120" s="11">
        <f t="shared" si="96"/>
        <v>0</v>
      </c>
      <c r="U3120" s="11">
        <f t="shared" si="97"/>
        <v>0</v>
      </c>
      <c r="Y3120" s="11">
        <f>IF(SUM(Tableau1[[#This Row],[Other access]:[Sci-hub access]])&gt;=1,1,0)</f>
        <v>0</v>
      </c>
      <c r="Z3120" s="12">
        <f>IF(OR(Tableau1[[#This Row],[Access R1 + S1+ T1 ]]&gt;=1,Tableau1[[#This Row],[Access V1 +W1 + X1]]&gt;=1),1,0)</f>
        <v>0</v>
      </c>
      <c r="AB3120" s="10" t="str">
        <f>Tableau1[[#This Row],[DOI]]</f>
        <v>doi: 10.1007/s00417-016-3450-7</v>
      </c>
      <c r="AC3120" s="13" t="str">
        <f>Tableau1[[#This Row],[Authors]]&amp;", "&amp;Tableau1[[#This Row],[Title]]&amp;" "&amp;Tableau1[[#This Row],[Journal]]&amp;". "&amp;Tableau1[[#This Row],[Year]]</f>
        <v>Parodi MB, Cicinelli MV, Iacono P, Bolognesi G, Bandello F., Multimodal imaging of foveal cavitation in retinal dystrophies. Graefes Arch Clin Exp Ophthalmol. 2017</v>
      </c>
    </row>
    <row r="3121" spans="1:29" x14ac:dyDescent="0.3">
      <c r="A3121">
        <v>10226</v>
      </c>
      <c r="B3121" t="s">
        <v>12730</v>
      </c>
      <c r="C3121" t="s">
        <v>22898</v>
      </c>
      <c r="D3121" t="s">
        <v>33182</v>
      </c>
      <c r="E3121" t="s">
        <v>2486</v>
      </c>
      <c r="F3121" s="10"/>
      <c r="G3121">
        <v>2018</v>
      </c>
      <c r="J3121">
        <v>0.28060775186534248</v>
      </c>
      <c r="L3121" t="s">
        <v>44480</v>
      </c>
      <c r="M3121">
        <v>27422843</v>
      </c>
      <c r="Q3121" s="10"/>
      <c r="R3121" s="11">
        <f t="shared" si="96"/>
        <v>0</v>
      </c>
      <c r="U3121" s="11">
        <f t="shared" si="97"/>
        <v>0</v>
      </c>
      <c r="Y3121" s="11">
        <f>IF(SUM(Tableau1[[#This Row],[Other access]:[Sci-hub access]])&gt;=1,1,0)</f>
        <v>0</v>
      </c>
      <c r="Z3121" s="12">
        <f>IF(OR(Tableau1[[#This Row],[Access R1 + S1+ T1 ]]&gt;=1,Tableau1[[#This Row],[Access V1 +W1 + X1]]&gt;=1),1,0)</f>
        <v>0</v>
      </c>
      <c r="AB3121" s="10" t="str">
        <f>Tableau1[[#This Row],[DOI]]</f>
        <v>doi: 10.1111/aos.13172</v>
      </c>
      <c r="AC3121" s="13" t="str">
        <f>Tableau1[[#This Row],[Authors]]&amp;", "&amp;Tableau1[[#This Row],[Title]]&amp;" "&amp;Tableau1[[#This Row],[Journal]]&amp;". "&amp;Tableau1[[#This Row],[Year]]</f>
        <v>Rishi E, Rishi P, Sharma T, Ck N., Infusion flow related retinal breaks in 25G vitrectomy. Acta Ophthalmol. 2018</v>
      </c>
    </row>
    <row r="3122" spans="1:29" ht="28.8" x14ac:dyDescent="0.3">
      <c r="A3122">
        <v>818</v>
      </c>
      <c r="B3122" t="s">
        <v>4081</v>
      </c>
      <c r="C3122" t="s">
        <v>14335</v>
      </c>
      <c r="D3122" t="s">
        <v>24501</v>
      </c>
      <c r="E3122" t="s">
        <v>2443</v>
      </c>
      <c r="F3122" s="10"/>
      <c r="G3122">
        <v>2017</v>
      </c>
      <c r="J3122">
        <v>0.28064531740824494</v>
      </c>
      <c r="L3122" t="s">
        <v>35311</v>
      </c>
      <c r="M3122">
        <v>29098298</v>
      </c>
      <c r="Q3122" s="10"/>
      <c r="R3122" s="11">
        <f t="shared" si="96"/>
        <v>0</v>
      </c>
      <c r="U3122" s="11">
        <f t="shared" si="97"/>
        <v>0</v>
      </c>
      <c r="Y3122" s="11">
        <f>IF(SUM(Tableau1[[#This Row],[Other access]:[Sci-hub access]])&gt;=1,1,0)</f>
        <v>0</v>
      </c>
      <c r="Z3122" s="12">
        <f>IF(OR(Tableau1[[#This Row],[Access R1 + S1+ T1 ]]&gt;=1,Tableau1[[#This Row],[Access V1 +W1 + X1]]&gt;=1),1,0)</f>
        <v>0</v>
      </c>
      <c r="AB3122" s="10" t="str">
        <f>Tableau1[[#This Row],[DOI]]</f>
        <v>doi: 10.1167/iovs.17-22739</v>
      </c>
      <c r="AC3122" s="13" t="str">
        <f>Tableau1[[#This Row],[Authors]]&amp;", "&amp;Tableau1[[#This Row],[Title]]&amp;" "&amp;Tableau1[[#This Row],[Journal]]&amp;". "&amp;Tableau1[[#This Row],[Year]]</f>
        <v>Gozawa M, Takamura Y, Miyake S, Matsumura T, Morioka M, Yamada Y, Inatani M., Photocoagulation of the Retinal Nonperfusion Area Prevents the Expression of the Vascular Endothelial Growth Factor in an Animal Model. Invest Ophthalmol Vis Sci. 2017</v>
      </c>
    </row>
    <row r="3123" spans="1:29" x14ac:dyDescent="0.3">
      <c r="A3123">
        <v>6223</v>
      </c>
      <c r="B3123" t="s">
        <v>9184</v>
      </c>
      <c r="C3123" t="s">
        <v>19397</v>
      </c>
      <c r="D3123" t="s">
        <v>29615</v>
      </c>
      <c r="E3123" t="s">
        <v>2496</v>
      </c>
      <c r="F3123" s="10"/>
      <c r="G3123">
        <v>2017</v>
      </c>
      <c r="J3123">
        <v>0.28079478765688204</v>
      </c>
      <c r="L3123" t="s">
        <v>40593</v>
      </c>
      <c r="M3123">
        <v>28237148</v>
      </c>
      <c r="Q3123" s="10"/>
      <c r="R3123" s="11">
        <f t="shared" si="96"/>
        <v>0</v>
      </c>
      <c r="U3123" s="11">
        <f t="shared" si="97"/>
        <v>0</v>
      </c>
      <c r="Y3123" s="11">
        <f>IF(SUM(Tableau1[[#This Row],[Other access]:[Sci-hub access]])&gt;=1,1,0)</f>
        <v>0</v>
      </c>
      <c r="Z3123" s="12">
        <f>IF(OR(Tableau1[[#This Row],[Access R1 + S1+ T1 ]]&gt;=1,Tableau1[[#This Row],[Access V1 +W1 + X1]]&gt;=1),1,0)</f>
        <v>0</v>
      </c>
      <c r="AB3123" s="10" t="str">
        <f>Tableau1[[#This Row],[DOI]]</f>
        <v>doi: 10.1016/j.jcjo.2016.07.016</v>
      </c>
      <c r="AC3123" s="13" t="str">
        <f>Tableau1[[#This Row],[Authors]]&amp;", "&amp;Tableau1[[#This Row],[Title]]&amp;" "&amp;Tableau1[[#This Row],[Journal]]&amp;". "&amp;Tableau1[[#This Row],[Year]]</f>
        <v>Al-Haddad C, Abdul Fattah M., Slipped extraocular muscles: characteristics and surgical outcomes. Can J Ophthalmol. 2017</v>
      </c>
    </row>
    <row r="3124" spans="1:29" x14ac:dyDescent="0.3">
      <c r="A3124">
        <v>8057</v>
      </c>
      <c r="B3124" t="s">
        <v>10783</v>
      </c>
      <c r="C3124" t="s">
        <v>18588</v>
      </c>
      <c r="D3124" t="s">
        <v>31221</v>
      </c>
      <c r="E3124" t="s">
        <v>34357</v>
      </c>
      <c r="F3124" s="10"/>
      <c r="G3124">
        <v>2017</v>
      </c>
      <c r="J3124">
        <v>0.28090374409598873</v>
      </c>
      <c r="L3124" t="s">
        <v>42404</v>
      </c>
      <c r="M3124">
        <v>28003009</v>
      </c>
      <c r="Q3124" s="10"/>
      <c r="R3124" s="11">
        <f t="shared" si="96"/>
        <v>0</v>
      </c>
      <c r="U3124" s="11">
        <f t="shared" si="97"/>
        <v>0</v>
      </c>
      <c r="Y3124" s="11">
        <f>IF(SUM(Tableau1[[#This Row],[Other access]:[Sci-hub access]])&gt;=1,1,0)</f>
        <v>0</v>
      </c>
      <c r="Z3124" s="12">
        <f>IF(OR(Tableau1[[#This Row],[Access R1 + S1+ T1 ]]&gt;=1,Tableau1[[#This Row],[Access V1 +W1 + X1]]&gt;=1),1,0)</f>
        <v>0</v>
      </c>
      <c r="AB3124" s="10" t="str">
        <f>Tableau1[[#This Row],[DOI]]</f>
        <v>doi: 10.2174/1381612822666161221154424</v>
      </c>
      <c r="AC3124" s="13" t="str">
        <f>Tableau1[[#This Row],[Authors]]&amp;", "&amp;Tableau1[[#This Row],[Title]]&amp;" "&amp;Tableau1[[#This Row],[Journal]]&amp;". "&amp;Tableau1[[#This Row],[Year]]</f>
        <v>Narayanan R, Kuppermann BD., Hot Topics in Dry AMD. Curr Pharm Des. 2017</v>
      </c>
    </row>
    <row r="3125" spans="1:29" ht="28.8" x14ac:dyDescent="0.3">
      <c r="A3125">
        <v>8925</v>
      </c>
      <c r="B3125" t="s">
        <v>11547</v>
      </c>
      <c r="C3125" t="s">
        <v>21728</v>
      </c>
      <c r="D3125" t="s">
        <v>31988</v>
      </c>
      <c r="E3125" t="s">
        <v>2468</v>
      </c>
      <c r="F3125" s="10"/>
      <c r="G3125">
        <v>2017</v>
      </c>
      <c r="J3125">
        <v>0.28095749292337902</v>
      </c>
      <c r="L3125" t="s">
        <v>43256</v>
      </c>
      <c r="M3125">
        <v>27811573</v>
      </c>
      <c r="Q3125" s="10"/>
      <c r="R3125" s="11">
        <f t="shared" si="96"/>
        <v>0</v>
      </c>
      <c r="U3125" s="11">
        <f t="shared" si="97"/>
        <v>0</v>
      </c>
      <c r="Y3125" s="11">
        <f>IF(SUM(Tableau1[[#This Row],[Other access]:[Sci-hub access]])&gt;=1,1,0)</f>
        <v>0</v>
      </c>
      <c r="Z3125" s="12">
        <f>IF(OR(Tableau1[[#This Row],[Access R1 + S1+ T1 ]]&gt;=1,Tableau1[[#This Row],[Access V1 +W1 + X1]]&gt;=1),1,0)</f>
        <v>0</v>
      </c>
      <c r="AB3125" s="10" t="str">
        <f>Tableau1[[#This Row],[DOI]]</f>
        <v>doi: 10.1097/IJG.0000000000000572</v>
      </c>
      <c r="AC3125" s="13" t="str">
        <f>Tableau1[[#This Row],[Authors]]&amp;", "&amp;Tableau1[[#This Row],[Title]]&amp;" "&amp;Tableau1[[#This Row],[Journal]]&amp;". "&amp;Tableau1[[#This Row],[Year]]</f>
        <v>Chien JL, Ghassibi MP, Patthanathamrongkasem T, Abumasmah R, Rosman MS, Skaat A, Tello C, Liebmann JM, Ritch R, Park SC., Glaucoma Diagnostic Capability of Global and Regional Measurements of Isolated Ganglion Cell Layer and Inner Plexiform Layer. J Glaucoma. 2017</v>
      </c>
    </row>
    <row r="3126" spans="1:29" x14ac:dyDescent="0.3">
      <c r="A3126">
        <v>4400</v>
      </c>
      <c r="B3126" t="s">
        <v>7527</v>
      </c>
      <c r="C3126" t="s">
        <v>17763</v>
      </c>
      <c r="D3126" t="s">
        <v>27956</v>
      </c>
      <c r="E3126" t="s">
        <v>34031</v>
      </c>
      <c r="F3126" s="10"/>
      <c r="G3126">
        <v>2017</v>
      </c>
      <c r="J3126">
        <v>0.28103034410621974</v>
      </c>
      <c r="L3126" t="s">
        <v>38823</v>
      </c>
      <c r="M3126">
        <v>28448238</v>
      </c>
      <c r="Q3126" s="10"/>
      <c r="R3126" s="11">
        <f t="shared" si="96"/>
        <v>0</v>
      </c>
      <c r="U3126" s="11">
        <f t="shared" si="97"/>
        <v>0</v>
      </c>
      <c r="Y3126" s="11">
        <f>IF(SUM(Tableau1[[#This Row],[Other access]:[Sci-hub access]])&gt;=1,1,0)</f>
        <v>0</v>
      </c>
      <c r="Z3126" s="12">
        <f>IF(OR(Tableau1[[#This Row],[Access R1 + S1+ T1 ]]&gt;=1,Tableau1[[#This Row],[Access V1 +W1 + X1]]&gt;=1),1,0)</f>
        <v>0</v>
      </c>
      <c r="AB3126" s="10" t="str">
        <f>Tableau1[[#This Row],[DOI]]</f>
        <v>doi: 10.1089/jop.2016.0139</v>
      </c>
      <c r="AC3126" s="13" t="str">
        <f>Tableau1[[#This Row],[Authors]]&amp;", "&amp;Tableau1[[#This Row],[Title]]&amp;" "&amp;Tableau1[[#This Row],[Journal]]&amp;". "&amp;Tableau1[[#This Row],[Year]]</f>
        <v>Frère A, Caspers L, Makhoul D, Judice L, Postelmans L, Janssens X, Lefebvre P, Mélot C, Willermain F., Single Dexamethasone Intravitreal Implant in the Treatment of Noninfectious Uveitis. J Ocul Pharmacol Ther. 2017</v>
      </c>
    </row>
    <row r="3127" spans="1:29" x14ac:dyDescent="0.3">
      <c r="A3127">
        <v>10521</v>
      </c>
      <c r="B3127" t="s">
        <v>13004</v>
      </c>
      <c r="C3127" t="s">
        <v>23170</v>
      </c>
      <c r="D3127" t="s">
        <v>33457</v>
      </c>
      <c r="E3127" t="s">
        <v>2557</v>
      </c>
      <c r="F3127" s="10"/>
      <c r="G3127">
        <v>2017</v>
      </c>
      <c r="J3127">
        <v>0.28111993480023478</v>
      </c>
      <c r="L3127" t="s">
        <v>44770</v>
      </c>
      <c r="M3127">
        <v>27243349</v>
      </c>
      <c r="Q3127" s="10"/>
      <c r="R3127" s="11">
        <f t="shared" si="96"/>
        <v>0</v>
      </c>
      <c r="U3127" s="11">
        <f t="shared" si="97"/>
        <v>0</v>
      </c>
      <c r="Y3127" s="11">
        <f>IF(SUM(Tableau1[[#This Row],[Other access]:[Sci-hub access]])&gt;=1,1,0)</f>
        <v>0</v>
      </c>
      <c r="Z3127" s="12">
        <f>IF(OR(Tableau1[[#This Row],[Access R1 + S1+ T1 ]]&gt;=1,Tableau1[[#This Row],[Access V1 +W1 + X1]]&gt;=1),1,0)</f>
        <v>0</v>
      </c>
      <c r="AB3127" s="10" t="str">
        <f>Tableau1[[#This Row],[DOI]]</f>
        <v>doi: 10.1097/ICL.0000000000000258</v>
      </c>
      <c r="AC3127" s="13" t="str">
        <f>Tableau1[[#This Row],[Authors]]&amp;", "&amp;Tableau1[[#This Row],[Title]]&amp;" "&amp;Tableau1[[#This Row],[Journal]]&amp;". "&amp;Tableau1[[#This Row],[Year]]</f>
        <v>Alghamdi YA, Camp A, Feuer W, Karp CL, Wellik S, Galor A., Compliance and Subjective Patient Responses to Eyelid Hygiene. Eye Contact Lens. 2017</v>
      </c>
    </row>
    <row r="3128" spans="1:29" x14ac:dyDescent="0.3">
      <c r="A3128">
        <v>10665</v>
      </c>
      <c r="B3128" t="s">
        <v>13132</v>
      </c>
      <c r="C3128" t="s">
        <v>23297</v>
      </c>
      <c r="D3128" t="s">
        <v>33585</v>
      </c>
      <c r="E3128" t="s">
        <v>2457</v>
      </c>
      <c r="F3128" s="10"/>
      <c r="G3128">
        <v>2017</v>
      </c>
      <c r="J3128">
        <v>0.28113008220616387</v>
      </c>
      <c r="L3128" t="s">
        <v>44913</v>
      </c>
      <c r="M3128">
        <v>27124793</v>
      </c>
      <c r="Q3128" s="10"/>
      <c r="R3128" s="11">
        <f t="shared" si="96"/>
        <v>0</v>
      </c>
      <c r="U3128" s="11">
        <f t="shared" si="97"/>
        <v>0</v>
      </c>
      <c r="Y3128" s="11">
        <f>IF(SUM(Tableau1[[#This Row],[Other access]:[Sci-hub access]])&gt;=1,1,0)</f>
        <v>0</v>
      </c>
      <c r="Z3128" s="12">
        <f>IF(OR(Tableau1[[#This Row],[Access R1 + S1+ T1 ]]&gt;=1,Tableau1[[#This Row],[Access V1 +W1 + X1]]&gt;=1),1,0)</f>
        <v>0</v>
      </c>
      <c r="AB3128" s="10" t="str">
        <f>Tableau1[[#This Row],[DOI]]</f>
        <v>doi: 10.1097/ICB.0000000000000316</v>
      </c>
      <c r="AC3128" s="13" t="str">
        <f>Tableau1[[#This Row],[Authors]]&amp;", "&amp;Tableau1[[#This Row],[Title]]&amp;" "&amp;Tableau1[[#This Row],[Journal]]&amp;". "&amp;Tableau1[[#This Row],[Year]]</f>
        <v>Kim JS, Jaworski L, Patel-Donnelly D, Nussenblatt RB, Sen HN., WALDENSTRÖM'S MACROGLOBULINEMIA MASQUERADING AS BIRDSHOT CHORIORETINOPATHY. Retin Cases Brief Rep. 2017</v>
      </c>
    </row>
    <row r="3129" spans="1:29" x14ac:dyDescent="0.3">
      <c r="A3129">
        <v>2141</v>
      </c>
      <c r="B3129" t="s">
        <v>5376</v>
      </c>
      <c r="C3129" t="s">
        <v>15621</v>
      </c>
      <c r="D3129" t="s">
        <v>25798</v>
      </c>
      <c r="E3129" t="s">
        <v>34015</v>
      </c>
      <c r="F3129" s="10"/>
      <c r="G3129">
        <v>2018</v>
      </c>
      <c r="J3129">
        <v>0.28126503876217868</v>
      </c>
      <c r="L3129" t="s">
        <v>36612</v>
      </c>
      <c r="M3129">
        <v>28812413</v>
      </c>
      <c r="Q3129" s="10"/>
      <c r="R3129" s="11">
        <f t="shared" si="96"/>
        <v>0</v>
      </c>
      <c r="U3129" s="11">
        <f t="shared" si="97"/>
        <v>0</v>
      </c>
      <c r="Y3129" s="11">
        <f>IF(SUM(Tableau1[[#This Row],[Other access]:[Sci-hub access]])&gt;=1,1,0)</f>
        <v>0</v>
      </c>
      <c r="Z3129" s="12">
        <f>IF(OR(Tableau1[[#This Row],[Access R1 + S1+ T1 ]]&gt;=1,Tableau1[[#This Row],[Access V1 +W1 + X1]]&gt;=1),1,0)</f>
        <v>0</v>
      </c>
      <c r="AB3129" s="10" t="str">
        <f>Tableau1[[#This Row],[DOI]]</f>
        <v>doi: 10.1080/13816810.2017.1350721</v>
      </c>
      <c r="AC3129" s="13" t="str">
        <f>Tableau1[[#This Row],[Authors]]&amp;", "&amp;Tableau1[[#This Row],[Title]]&amp;" "&amp;Tableau1[[#This Row],[Journal]]&amp;". "&amp;Tableau1[[#This Row],[Year]]</f>
        <v>Gerth-Kahlert C, Tiwari A, Hauri-Hohl MM, Hanson JVM, Bahr A, Palmowski-Wolfe A, Güngör T, Berger W., Unusual retinopathy in a child with severe combined immune deficiency. Ophthalmic Genet. 2018</v>
      </c>
    </row>
    <row r="3130" spans="1:29" x14ac:dyDescent="0.3">
      <c r="A3130">
        <v>6089</v>
      </c>
      <c r="B3130" t="s">
        <v>9067</v>
      </c>
      <c r="C3130" t="s">
        <v>19280</v>
      </c>
      <c r="D3130" t="s">
        <v>29497</v>
      </c>
      <c r="E3130" t="s">
        <v>2448</v>
      </c>
      <c r="F3130" s="10"/>
      <c r="G3130">
        <v>2017</v>
      </c>
      <c r="J3130">
        <v>0.28135886403527155</v>
      </c>
      <c r="L3130" t="s">
        <v>40464</v>
      </c>
      <c r="M3130">
        <v>28251353</v>
      </c>
      <c r="Q3130" s="10"/>
      <c r="R3130" s="11">
        <f t="shared" si="96"/>
        <v>0</v>
      </c>
      <c r="U3130" s="11">
        <f t="shared" si="97"/>
        <v>0</v>
      </c>
      <c r="Y3130" s="11">
        <f>IF(SUM(Tableau1[[#This Row],[Other access]:[Sci-hub access]])&gt;=1,1,0)</f>
        <v>0</v>
      </c>
      <c r="Z3130" s="12">
        <f>IF(OR(Tableau1[[#This Row],[Access R1 + S1+ T1 ]]&gt;=1,Tableau1[[#This Row],[Access V1 +W1 + X1]]&gt;=1),1,0)</f>
        <v>0</v>
      </c>
      <c r="AB3130" s="10" t="str">
        <f>Tableau1[[#This Row],[DOI]]</f>
        <v>doi: 10.1007/s00417-017-3622-0</v>
      </c>
      <c r="AC3130" s="13" t="str">
        <f>Tableau1[[#This Row],[Authors]]&amp;", "&amp;Tableau1[[#This Row],[Title]]&amp;" "&amp;Tableau1[[#This Row],[Journal]]&amp;". "&amp;Tableau1[[#This Row],[Year]]</f>
        <v>Shijo T, Sakurada Y, Yoneyama S, Sugiyama A, Kikushima W, Tanabe N, Iijima H., Prevalence and characteristics of pseudodrusen subtypes in advanced age-related macular degeneration. Graefes Arch Clin Exp Ophthalmol. 2017</v>
      </c>
    </row>
    <row r="3131" spans="1:29" ht="28.8" x14ac:dyDescent="0.3">
      <c r="A3131">
        <v>9645</v>
      </c>
      <c r="B3131" t="s">
        <v>12197</v>
      </c>
      <c r="C3131" t="s">
        <v>22371</v>
      </c>
      <c r="D3131" t="s">
        <v>32645</v>
      </c>
      <c r="E3131" t="s">
        <v>2448</v>
      </c>
      <c r="F3131" s="10"/>
      <c r="G3131">
        <v>2017</v>
      </c>
      <c r="J3131">
        <v>0.28147304811599561</v>
      </c>
      <c r="L3131" t="s">
        <v>43916</v>
      </c>
      <c r="M3131">
        <v>27632216</v>
      </c>
      <c r="Q3131" s="10"/>
      <c r="R3131" s="11">
        <f t="shared" si="96"/>
        <v>0</v>
      </c>
      <c r="U3131" s="11">
        <f t="shared" si="97"/>
        <v>0</v>
      </c>
      <c r="Y3131" s="11">
        <f>IF(SUM(Tableau1[[#This Row],[Other access]:[Sci-hub access]])&gt;=1,1,0)</f>
        <v>0</v>
      </c>
      <c r="Z3131" s="12">
        <f>IF(OR(Tableau1[[#This Row],[Access R1 + S1+ T1 ]]&gt;=1,Tableau1[[#This Row],[Access V1 +W1 + X1]]&gt;=1),1,0)</f>
        <v>0</v>
      </c>
      <c r="AB3131" s="10" t="str">
        <f>Tableau1[[#This Row],[DOI]]</f>
        <v>doi: 10.1007/s00417-016-3493-9</v>
      </c>
      <c r="AC3131" s="13" t="str">
        <f>Tableau1[[#This Row],[Authors]]&amp;", "&amp;Tableau1[[#This Row],[Title]]&amp;" "&amp;Tableau1[[#This Row],[Journal]]&amp;". "&amp;Tableau1[[#This Row],[Year]]</f>
        <v>Papavasileiou E, Davoudi S, Roohipoor R, Cho H, Kudrimoti S, Hancock H, Wilson JG, Andreoli C, Husain D, James M, Penman A, Chen CJ, Sobrin L., Association of serum lipid levels with retinal hard exudate area in African Americans with type 2 diabetes. Graefes Arch Clin Exp Ophthalmol. 2017</v>
      </c>
    </row>
    <row r="3132" spans="1:29" x14ac:dyDescent="0.3">
      <c r="A3132">
        <v>7211</v>
      </c>
      <c r="B3132" t="s">
        <v>1247</v>
      </c>
      <c r="C3132" t="s">
        <v>1248</v>
      </c>
      <c r="D3132" t="s">
        <v>1249</v>
      </c>
      <c r="E3132" t="s">
        <v>2651</v>
      </c>
      <c r="F3132" s="10"/>
      <c r="G3132">
        <v>2017</v>
      </c>
      <c r="J3132">
        <v>0.28151763524453655</v>
      </c>
      <c r="L3132" t="s">
        <v>41567</v>
      </c>
      <c r="M3132">
        <v>28116912</v>
      </c>
      <c r="Q3132" s="10"/>
      <c r="R3132" s="11">
        <f t="shared" si="96"/>
        <v>0</v>
      </c>
      <c r="U3132" s="11">
        <f t="shared" si="97"/>
        <v>0</v>
      </c>
      <c r="Y3132" s="11">
        <f>IF(SUM(Tableau1[[#This Row],[Other access]:[Sci-hub access]])&gt;=1,1,0)</f>
        <v>0</v>
      </c>
      <c r="Z3132" s="12">
        <f>IF(OR(Tableau1[[#This Row],[Access R1 + S1+ T1 ]]&gt;=1,Tableau1[[#This Row],[Access V1 +W1 + X1]]&gt;=1),1,0)</f>
        <v>0</v>
      </c>
      <c r="AB3132" s="10" t="str">
        <f>Tableau1[[#This Row],[DOI]]</f>
        <v>doi: 10.1177/1533317517689877</v>
      </c>
      <c r="AC3132" s="13" t="str">
        <f>Tableau1[[#This Row],[Authors]]&amp;", "&amp;Tableau1[[#This Row],[Title]]&amp;" "&amp;Tableau1[[#This Row],[Journal]]&amp;". "&amp;Tableau1[[#This Row],[Year]]</f>
        <v>Kergoat H, Law C, Chriqui E, Leclerc BS, Kergoat MJ., Tool for Screening Visual Acuity in Older Individuals With Dementia. Am J Alzheimers Dis Other Demen. 2017</v>
      </c>
    </row>
    <row r="3133" spans="1:29" x14ac:dyDescent="0.3">
      <c r="A3133">
        <v>1745</v>
      </c>
      <c r="B3133" t="s">
        <v>4994</v>
      </c>
      <c r="C3133" t="s">
        <v>15242</v>
      </c>
      <c r="D3133" t="s">
        <v>25415</v>
      </c>
      <c r="E3133" t="s">
        <v>34063</v>
      </c>
      <c r="F3133" s="10"/>
      <c r="G3133">
        <v>2017</v>
      </c>
      <c r="J3133">
        <v>0.28152275391598025</v>
      </c>
      <c r="L3133" t="s">
        <v>36221</v>
      </c>
      <c r="M3133">
        <v>28886597</v>
      </c>
      <c r="Q3133" s="10"/>
      <c r="R3133" s="11">
        <f t="shared" si="96"/>
        <v>0</v>
      </c>
      <c r="U3133" s="11">
        <f t="shared" si="97"/>
        <v>0</v>
      </c>
      <c r="Y3133" s="11">
        <f>IF(SUM(Tableau1[[#This Row],[Other access]:[Sci-hub access]])&gt;=1,1,0)</f>
        <v>0</v>
      </c>
      <c r="Z3133" s="12">
        <f>IF(OR(Tableau1[[#This Row],[Access R1 + S1+ T1 ]]&gt;=1,Tableau1[[#This Row],[Access V1 +W1 + X1]]&gt;=1),1,0)</f>
        <v>0</v>
      </c>
      <c r="AB3133" s="10" t="str">
        <f>Tableau1[[#This Row],[DOI]]</f>
        <v>doi: 10.1289/EHP793</v>
      </c>
      <c r="AC3133" s="13" t="str">
        <f>Tableau1[[#This Row],[Authors]]&amp;", "&amp;Tableau1[[#This Row],[Title]]&amp;" "&amp;Tableau1[[#This Row],[Journal]]&amp;". "&amp;Tableau1[[#This Row],[Year]]</f>
        <v>Montgomery MP, Postel E, Umbach DM, Richards M, Watson M, Blair A, Chen H, Sandler DP, Schmidt S, Kamel F., Pesticide Use and Age-Related Macular Degeneration in the Agricultural Health Study. Environ Health Perspect. 2017</v>
      </c>
    </row>
    <row r="3134" spans="1:29" x14ac:dyDescent="0.3">
      <c r="A3134">
        <v>6598</v>
      </c>
      <c r="B3134" t="s">
        <v>9513</v>
      </c>
      <c r="C3134" t="s">
        <v>19720</v>
      </c>
      <c r="D3134" t="s">
        <v>29945</v>
      </c>
      <c r="E3134" t="s">
        <v>2524</v>
      </c>
      <c r="F3134" s="10"/>
      <c r="G3134">
        <v>2017</v>
      </c>
      <c r="J3134">
        <v>0.28154853822009496</v>
      </c>
      <c r="L3134" t="s">
        <v>40963</v>
      </c>
      <c r="M3134">
        <v>28192588</v>
      </c>
      <c r="Q3134" s="10"/>
      <c r="R3134" s="11">
        <f t="shared" si="96"/>
        <v>0</v>
      </c>
      <c r="U3134" s="11">
        <f t="shared" si="97"/>
        <v>0</v>
      </c>
      <c r="Y3134" s="11">
        <f>IF(SUM(Tableau1[[#This Row],[Other access]:[Sci-hub access]])&gt;=1,1,0)</f>
        <v>0</v>
      </c>
      <c r="Z3134" s="12">
        <f>IF(OR(Tableau1[[#This Row],[Access R1 + S1+ T1 ]]&gt;=1,Tableau1[[#This Row],[Access V1 +W1 + X1]]&gt;=1),1,0)</f>
        <v>0</v>
      </c>
      <c r="AB3134" s="10" t="str">
        <f>Tableau1[[#This Row],[DOI]]</f>
        <v>doi: 10.3928/1081597X-20161102-02</v>
      </c>
      <c r="AC3134" s="13" t="str">
        <f>Tableau1[[#This Row],[Authors]]&amp;", "&amp;Tableau1[[#This Row],[Title]]&amp;" "&amp;Tableau1[[#This Row],[Journal]]&amp;". "&amp;Tableau1[[#This Row],[Year]]</f>
        <v>Jhanji V, Chan TC, Li WY, Lim RR, Yu MC, Law K, Yi P, Yip YW, Wang Y, Ng TK, Chaurasia SS, Mohan RR., Conventional Versus Inverted Side-cut Flaps for Femtosecond Laser-Assisted LASIK: Laboratory and Clinical Evaluation. J Refract Surg. 2017</v>
      </c>
    </row>
    <row r="3135" spans="1:29" x14ac:dyDescent="0.3">
      <c r="A3135">
        <v>9469</v>
      </c>
      <c r="B3135" t="s">
        <v>12036</v>
      </c>
      <c r="C3135" t="s">
        <v>22212</v>
      </c>
      <c r="D3135" t="s">
        <v>32482</v>
      </c>
      <c r="E3135" t="s">
        <v>3011</v>
      </c>
      <c r="F3135" s="10"/>
      <c r="G3135">
        <v>2017</v>
      </c>
      <c r="J3135">
        <v>0.28165437758906353</v>
      </c>
      <c r="L3135" t="s">
        <v>43752</v>
      </c>
      <c r="M3135">
        <v>27680606</v>
      </c>
      <c r="Q3135" s="10"/>
      <c r="R3135" s="11">
        <f t="shared" si="96"/>
        <v>0</v>
      </c>
      <c r="U3135" s="11">
        <f t="shared" si="97"/>
        <v>0</v>
      </c>
      <c r="Y3135" s="11">
        <f>IF(SUM(Tableau1[[#This Row],[Other access]:[Sci-hub access]])&gt;=1,1,0)</f>
        <v>0</v>
      </c>
      <c r="Z3135" s="12">
        <f>IF(OR(Tableau1[[#This Row],[Access R1 + S1+ T1 ]]&gt;=1,Tableau1[[#This Row],[Access V1 +W1 + X1]]&gt;=1),1,0)</f>
        <v>0</v>
      </c>
      <c r="AB3135" s="10" t="str">
        <f>Tableau1[[#This Row],[DOI]]</f>
        <v>doi: 10.1080/00207454.2016.1242587</v>
      </c>
      <c r="AC3135" s="13" t="str">
        <f>Tableau1[[#This Row],[Authors]]&amp;", "&amp;Tableau1[[#This Row],[Title]]&amp;" "&amp;Tableau1[[#This Row],[Journal]]&amp;". "&amp;Tableau1[[#This Row],[Year]]</f>
        <v>Lin J, Xue B, Li X, Xia J., Monoclonal antibody therapy for neuromyelitis optica spectrum disorder: current and future. Int J Neurosci. 2017</v>
      </c>
    </row>
    <row r="3136" spans="1:29" ht="28.8" x14ac:dyDescent="0.3">
      <c r="A3136">
        <v>5445</v>
      </c>
      <c r="B3136" t="s">
        <v>617</v>
      </c>
      <c r="C3136" t="s">
        <v>618</v>
      </c>
      <c r="D3136" t="s">
        <v>619</v>
      </c>
      <c r="E3136" t="s">
        <v>3241</v>
      </c>
      <c r="F3136" s="10"/>
      <c r="G3136">
        <v>2017</v>
      </c>
      <c r="J3136">
        <v>0.28173611149153244</v>
      </c>
      <c r="L3136" t="s">
        <v>39835</v>
      </c>
      <c r="M3136">
        <v>28334849</v>
      </c>
      <c r="Q3136" s="10"/>
      <c r="R3136" s="11">
        <f t="shared" si="96"/>
        <v>0</v>
      </c>
      <c r="U3136" s="11">
        <f t="shared" si="97"/>
        <v>0</v>
      </c>
      <c r="Y3136" s="11">
        <f>IF(SUM(Tableau1[[#This Row],[Other access]:[Sci-hub access]])&gt;=1,1,0)</f>
        <v>0</v>
      </c>
      <c r="Z3136" s="12">
        <f>IF(OR(Tableau1[[#This Row],[Access R1 + S1+ T1 ]]&gt;=1,Tableau1[[#This Row],[Access V1 +W1 + X1]]&gt;=1),1,0)</f>
        <v>0</v>
      </c>
      <c r="AB3136" s="10" t="str">
        <f>Tableau1[[#This Row],[DOI]]</f>
        <v>doi: 10.1093/nar/gkx163</v>
      </c>
      <c r="AC3136" s="13" t="str">
        <f>Tableau1[[#This Row],[Authors]]&amp;", "&amp;Tableau1[[#This Row],[Title]]&amp;" "&amp;Tableau1[[#This Row],[Journal]]&amp;". "&amp;Tableau1[[#This Row],[Year]]</f>
        <v>Gatto S, Gagliardi M, Franzese M, Leppert S, Papa M, Cammisa M, Grillo G, Velasco G, Francastel C, Toubiana S, D'Esposito M, Angelini C, Matarazzo MR., ICF-specific DNMT3B dysfunction interferes with intragenic regulation of mRNA transcription and alternative splicing. Nucleic Acids Res. 2017</v>
      </c>
    </row>
    <row r="3137" spans="1:29" x14ac:dyDescent="0.3">
      <c r="A3137">
        <v>5809</v>
      </c>
      <c r="B3137" t="s">
        <v>8829</v>
      </c>
      <c r="C3137" t="s">
        <v>19046</v>
      </c>
      <c r="D3137" t="s">
        <v>29259</v>
      </c>
      <c r="E3137" t="s">
        <v>2441</v>
      </c>
      <c r="F3137" s="10"/>
      <c r="G3137">
        <v>2017</v>
      </c>
      <c r="J3137">
        <v>0.28178056434055077</v>
      </c>
      <c r="L3137" t="s">
        <v>40191</v>
      </c>
      <c r="M3137">
        <v>28283281</v>
      </c>
      <c r="Q3137" s="10"/>
      <c r="R3137" s="11">
        <f t="shared" si="96"/>
        <v>0</v>
      </c>
      <c r="U3137" s="11">
        <f t="shared" si="97"/>
        <v>0</v>
      </c>
      <c r="Y3137" s="11">
        <f>IF(SUM(Tableau1[[#This Row],[Other access]:[Sci-hub access]])&gt;=1,1,0)</f>
        <v>0</v>
      </c>
      <c r="Z3137" s="12">
        <f>IF(OR(Tableau1[[#This Row],[Access R1 + S1+ T1 ]]&gt;=1,Tableau1[[#This Row],[Access V1 +W1 + X1]]&gt;=1),1,0)</f>
        <v>0</v>
      </c>
      <c r="AB3137" s="10" t="str">
        <f>Tableau1[[#This Row],[DOI]]</f>
        <v>doi: 10.1016/j.ophtha.2017.01.001</v>
      </c>
      <c r="AC3137" s="13" t="str">
        <f>Tableau1[[#This Row],[Authors]]&amp;", "&amp;Tableau1[[#This Row],[Title]]&amp;" "&amp;Tableau1[[#This Row],[Journal]]&amp;". "&amp;Tableau1[[#This Row],[Year]]</f>
        <v>McLaughlin MD, Hwang JC., Trends in Vitreoretinal Procedures for Medicare Beneficiaries, 2000 to 2014. Ophthalmology. 2017</v>
      </c>
    </row>
    <row r="3138" spans="1:29" x14ac:dyDescent="0.3">
      <c r="A3138">
        <v>3385</v>
      </c>
      <c r="B3138" t="s">
        <v>247</v>
      </c>
      <c r="C3138" t="s">
        <v>248</v>
      </c>
      <c r="D3138" t="s">
        <v>249</v>
      </c>
      <c r="E3138" t="s">
        <v>3098</v>
      </c>
      <c r="F3138" s="10"/>
      <c r="G3138">
        <v>2017</v>
      </c>
      <c r="J3138">
        <v>0.28203872264953578</v>
      </c>
      <c r="L3138" t="s">
        <v>37835</v>
      </c>
      <c r="M3138">
        <v>28592503</v>
      </c>
      <c r="Q3138" s="10"/>
      <c r="R3138" s="11">
        <f t="shared" ref="R3138:R3201" si="98">IF(SUM(N3138:Q3138)&gt;0,1,0)</f>
        <v>0</v>
      </c>
      <c r="U3138" s="11">
        <f t="shared" ref="U3138:U3201" si="99">IF(SUM(R3138,T3138)&gt;0,1,0)</f>
        <v>0</v>
      </c>
      <c r="Y3138" s="11">
        <f>IF(SUM(Tableau1[[#This Row],[Other access]:[Sci-hub access]])&gt;=1,1,0)</f>
        <v>0</v>
      </c>
      <c r="Z3138" s="12">
        <f>IF(OR(Tableau1[[#This Row],[Access R1 + S1+ T1 ]]&gt;=1,Tableau1[[#This Row],[Access V1 +W1 + X1]]&gt;=1),1,0)</f>
        <v>0</v>
      </c>
      <c r="AB3138" s="10" t="str">
        <f>Tableau1[[#This Row],[DOI]]</f>
        <v>doi: 10.1534/genetics.117.199950</v>
      </c>
      <c r="AC3138" s="13" t="str">
        <f>Tableau1[[#This Row],[Authors]]&amp;", "&amp;Tableau1[[#This Row],[Title]]&amp;" "&amp;Tableau1[[#This Row],[Journal]]&amp;". "&amp;Tableau1[[#This Row],[Year]]</f>
        <v>Kaufman TC., A Short History and Description of Drosophila melanogaster Classical Genetics: Chromosome Aberrations, Forward Genetic Screens, and the Nature of Mutations. Genetics. 2017</v>
      </c>
    </row>
    <row r="3139" spans="1:29" x14ac:dyDescent="0.3">
      <c r="A3139">
        <v>2772</v>
      </c>
      <c r="B3139" t="s">
        <v>5977</v>
      </c>
      <c r="C3139" t="s">
        <v>16223</v>
      </c>
      <c r="D3139" t="s">
        <v>26401</v>
      </c>
      <c r="E3139" t="s">
        <v>2438</v>
      </c>
      <c r="F3139" s="10"/>
      <c r="G3139">
        <v>2018</v>
      </c>
      <c r="J3139">
        <v>0.28216451165423873</v>
      </c>
      <c r="L3139" t="s">
        <v>37231</v>
      </c>
      <c r="M3139">
        <v>28689166</v>
      </c>
      <c r="Q3139" s="10"/>
      <c r="R3139" s="11">
        <f t="shared" si="98"/>
        <v>0</v>
      </c>
      <c r="U3139" s="11">
        <f t="shared" si="99"/>
        <v>0</v>
      </c>
      <c r="Y3139" s="11">
        <f>IF(SUM(Tableau1[[#This Row],[Other access]:[Sci-hub access]])&gt;=1,1,0)</f>
        <v>0</v>
      </c>
      <c r="Z3139" s="12">
        <f>IF(OR(Tableau1[[#This Row],[Access R1 + S1+ T1 ]]&gt;=1,Tableau1[[#This Row],[Access V1 +W1 + X1]]&gt;=1),1,0)</f>
        <v>0</v>
      </c>
      <c r="AB3139" s="10" t="str">
        <f>Tableau1[[#This Row],[DOI]]</f>
        <v>doi: 10.1136/bjophthalmol-2017-310373</v>
      </c>
      <c r="AC3139" s="13" t="str">
        <f>Tableau1[[#This Row],[Authors]]&amp;", "&amp;Tableau1[[#This Row],[Title]]&amp;" "&amp;Tableau1[[#This Row],[Journal]]&amp;". "&amp;Tableau1[[#This Row],[Year]]</f>
        <v>Gurumurthy S, Iyer G, Srinivasan B, Agarwal S, Angayarkanni N., Ocular surface cytokine profile in chronic Stevens-Johnson syndrome and its response to mucous membrane grafting for lid margin keratinisation. Br J Ophthalmol. 2018</v>
      </c>
    </row>
    <row r="3140" spans="1:29" x14ac:dyDescent="0.3">
      <c r="A3140">
        <v>4783</v>
      </c>
      <c r="B3140" t="s">
        <v>7889</v>
      </c>
      <c r="C3140" t="s">
        <v>18119</v>
      </c>
      <c r="D3140" t="s">
        <v>28319</v>
      </c>
      <c r="E3140" t="s">
        <v>34136</v>
      </c>
      <c r="F3140" s="10"/>
      <c r="G3140">
        <v>2017</v>
      </c>
      <c r="J3140">
        <v>0.28224346267566891</v>
      </c>
      <c r="L3140" t="s">
        <v>39198</v>
      </c>
      <c r="M3140">
        <v>28406771</v>
      </c>
      <c r="Q3140" s="10"/>
      <c r="R3140" s="11">
        <f t="shared" si="98"/>
        <v>0</v>
      </c>
      <c r="U3140" s="11">
        <f t="shared" si="99"/>
        <v>0</v>
      </c>
      <c r="Y3140" s="11">
        <f>IF(SUM(Tableau1[[#This Row],[Other access]:[Sci-hub access]])&gt;=1,1,0)</f>
        <v>0</v>
      </c>
      <c r="Z3140" s="12">
        <f>IF(OR(Tableau1[[#This Row],[Access R1 + S1+ T1 ]]&gt;=1,Tableau1[[#This Row],[Access V1 +W1 + X1]]&gt;=1),1,0)</f>
        <v>0</v>
      </c>
      <c r="AB3140" s="10" t="str">
        <f>Tableau1[[#This Row],[DOI]]</f>
        <v>doi: 2573</v>
      </c>
      <c r="AC3140" s="13" t="str">
        <f>Tableau1[[#This Row],[Authors]]&amp;", "&amp;Tableau1[[#This Row],[Title]]&amp;" "&amp;Tableau1[[#This Row],[Journal]]&amp;". "&amp;Tableau1[[#This Row],[Year]]</f>
        <v>Khan FA, Ishaq M, Yaqub A., Comparison of the Long-term and Short-term Fluctuations of Frequency-Doubling Technology Perimetry Between Peripheral and Paracentral Zones of Visual Field. J Coll Physicians Surg Pak. 2017</v>
      </c>
    </row>
    <row r="3141" spans="1:29" x14ac:dyDescent="0.3">
      <c r="A3141">
        <v>10123</v>
      </c>
      <c r="B3141" t="s">
        <v>12633</v>
      </c>
      <c r="C3141" t="s">
        <v>22801</v>
      </c>
      <c r="D3141" t="s">
        <v>33083</v>
      </c>
      <c r="E3141" t="s">
        <v>2445</v>
      </c>
      <c r="F3141" s="10"/>
      <c r="G3141">
        <v>2017</v>
      </c>
      <c r="J3141">
        <v>0.28226743737633464</v>
      </c>
      <c r="L3141" t="s">
        <v>44378</v>
      </c>
      <c r="M3141">
        <v>27465572</v>
      </c>
      <c r="Q3141" s="10"/>
      <c r="R3141" s="11">
        <f t="shared" si="98"/>
        <v>0</v>
      </c>
      <c r="U3141" s="11">
        <f t="shared" si="99"/>
        <v>0</v>
      </c>
      <c r="Y3141" s="11">
        <f>IF(SUM(Tableau1[[#This Row],[Other access]:[Sci-hub access]])&gt;=1,1,0)</f>
        <v>0</v>
      </c>
      <c r="Z3141" s="12">
        <f>IF(OR(Tableau1[[#This Row],[Access R1 + S1+ T1 ]]&gt;=1,Tableau1[[#This Row],[Access V1 +W1 + X1]]&gt;=1),1,0)</f>
        <v>0</v>
      </c>
      <c r="AB3141" s="10" t="str">
        <f>Tableau1[[#This Row],[DOI]]</f>
        <v>doi: 10.1097/IAE.0000000000001221</v>
      </c>
      <c r="AC3141" s="13" t="str">
        <f>Tableau1[[#This Row],[Authors]]&amp;", "&amp;Tableau1[[#This Row],[Title]]&amp;" "&amp;Tableau1[[#This Row],[Journal]]&amp;". "&amp;Tableau1[[#This Row],[Year]]</f>
        <v>Tosi GM, Balestrazzi A, Baiocchi S, Tarantello A, Cevenini G, Marigliani D, Simi F., COMPLEX RETINAL DETACHMENT IN PHAKIC PATIENTS: Previtrectomy Phacoemulsification Versus Combined Phacovitrectomy. Retina. 2017</v>
      </c>
    </row>
    <row r="3142" spans="1:29" x14ac:dyDescent="0.3">
      <c r="A3142">
        <v>3856</v>
      </c>
      <c r="B3142" t="s">
        <v>3647</v>
      </c>
      <c r="C3142" t="s">
        <v>5</v>
      </c>
      <c r="D3142" t="s">
        <v>27441</v>
      </c>
      <c r="E3142" t="s">
        <v>2889</v>
      </c>
      <c r="F3142" s="10"/>
      <c r="G3142">
        <v>2017</v>
      </c>
      <c r="J3142">
        <v>0.28231305342787794</v>
      </c>
      <c r="L3142" t="s">
        <v>38298</v>
      </c>
      <c r="M3142">
        <v>28518011</v>
      </c>
      <c r="Q3142" s="10"/>
      <c r="R3142" s="11">
        <f t="shared" si="98"/>
        <v>0</v>
      </c>
      <c r="U3142" s="11">
        <f t="shared" si="99"/>
        <v>0</v>
      </c>
      <c r="Y3142" s="11">
        <f>IF(SUM(Tableau1[[#This Row],[Other access]:[Sci-hub access]])&gt;=1,1,0)</f>
        <v>0</v>
      </c>
      <c r="Z3142" s="12">
        <f>IF(OR(Tableau1[[#This Row],[Access R1 + S1+ T1 ]]&gt;=1,Tableau1[[#This Row],[Access V1 +W1 + X1]]&gt;=1),1,0)</f>
        <v>0</v>
      </c>
      <c r="AB3142" s="10" t="str">
        <f>Tableau1[[#This Row],[DOI]]</f>
        <v>doi: 10.3357/AMHP.4739.2016</v>
      </c>
      <c r="AC3142" s="13" t="str">
        <f>Tableau1[[#This Row],[Authors]]&amp;", "&amp;Tableau1[[#This Row],[Title]]&amp;" "&amp;Tableau1[[#This Row],[Journal]]&amp;". "&amp;Tableau1[[#This Row],[Year]]</f>
        <v>[No authors listed], You're the Flight Surgeon. Aerosp Med Hum Perform. 2017</v>
      </c>
    </row>
    <row r="3143" spans="1:29" x14ac:dyDescent="0.3">
      <c r="A3143">
        <v>6298</v>
      </c>
      <c r="B3143" t="s">
        <v>9253</v>
      </c>
      <c r="C3143" t="s">
        <v>19464</v>
      </c>
      <c r="D3143" t="s">
        <v>29684</v>
      </c>
      <c r="E3143" t="s">
        <v>2451</v>
      </c>
      <c r="F3143" s="10"/>
      <c r="G3143">
        <v>2017</v>
      </c>
      <c r="J3143">
        <v>0.28231817241328538</v>
      </c>
      <c r="L3143" t="s">
        <v>40668</v>
      </c>
      <c r="M3143">
        <v>28231293</v>
      </c>
      <c r="Q3143" s="10"/>
      <c r="R3143" s="11">
        <f t="shared" si="98"/>
        <v>0</v>
      </c>
      <c r="U3143" s="11">
        <f t="shared" si="99"/>
        <v>0</v>
      </c>
      <c r="Y3143" s="11">
        <f>IF(SUM(Tableau1[[#This Row],[Other access]:[Sci-hub access]])&gt;=1,1,0)</f>
        <v>0</v>
      </c>
      <c r="Z3143" s="12">
        <f>IF(OR(Tableau1[[#This Row],[Access R1 + S1+ T1 ]]&gt;=1,Tableau1[[#This Row],[Access V1 +W1 + X1]]&gt;=1),1,0)</f>
        <v>0</v>
      </c>
      <c r="AB3143" s="10" t="str">
        <f>Tableau1[[#This Row],[DOI]]</f>
        <v>doi: 10.1371/journal.pone.0170752</v>
      </c>
      <c r="AC3143" s="13" t="str">
        <f>Tableau1[[#This Row],[Authors]]&amp;", "&amp;Tableau1[[#This Row],[Title]]&amp;" "&amp;Tableau1[[#This Row],[Journal]]&amp;". "&amp;Tableau1[[#This Row],[Year]]</f>
        <v>Xu G, Xue Y, Özkurt ZG, Slimani N, Hu Z, Wang X, Xia K, Ma T, Zhou Q, Demirci H., Photoacoustic imaging features of intraocular tumors: Retinoblastoma and uveal melanoma. PLoS One. 2017</v>
      </c>
    </row>
    <row r="3144" spans="1:29" x14ac:dyDescent="0.3">
      <c r="A3144">
        <v>2544</v>
      </c>
      <c r="B3144" t="s">
        <v>5764</v>
      </c>
      <c r="C3144" t="s">
        <v>16010</v>
      </c>
      <c r="D3144" t="s">
        <v>26187</v>
      </c>
      <c r="E3144" t="s">
        <v>2443</v>
      </c>
      <c r="F3144" s="10"/>
      <c r="G3144">
        <v>2017</v>
      </c>
      <c r="J3144">
        <v>0.28240339244156409</v>
      </c>
      <c r="L3144" t="s">
        <v>37008</v>
      </c>
      <c r="M3144">
        <v>28728174</v>
      </c>
      <c r="Q3144" s="10"/>
      <c r="R3144" s="11">
        <f t="shared" si="98"/>
        <v>0</v>
      </c>
      <c r="U3144" s="11">
        <f t="shared" si="99"/>
        <v>0</v>
      </c>
      <c r="Y3144" s="11">
        <f>IF(SUM(Tableau1[[#This Row],[Other access]:[Sci-hub access]])&gt;=1,1,0)</f>
        <v>0</v>
      </c>
      <c r="Z3144" s="12">
        <f>IF(OR(Tableau1[[#This Row],[Access R1 + S1+ T1 ]]&gt;=1,Tableau1[[#This Row],[Access V1 +W1 + X1]]&gt;=1),1,0)</f>
        <v>0</v>
      </c>
      <c r="AB3144" s="10" t="str">
        <f>Tableau1[[#This Row],[DOI]]</f>
        <v>doi: 10.1167/iovs.17-21489</v>
      </c>
      <c r="AC3144" s="13" t="str">
        <f>Tableau1[[#This Row],[Authors]]&amp;", "&amp;Tableau1[[#This Row],[Title]]&amp;" "&amp;Tableau1[[#This Row],[Journal]]&amp;". "&amp;Tableau1[[#This Row],[Year]]</f>
        <v>Wang W, Yan W, Müller A, He M., A Global View on Output and Outcomes of Cataract Surgery With National Indices of Socioeconomic Development. Invest Ophthalmol Vis Sci. 2017</v>
      </c>
    </row>
    <row r="3145" spans="1:29" x14ac:dyDescent="0.3">
      <c r="A3145">
        <v>9267</v>
      </c>
      <c r="B3145" t="s">
        <v>11851</v>
      </c>
      <c r="C3145" t="s">
        <v>22026</v>
      </c>
      <c r="D3145" t="s">
        <v>32293</v>
      </c>
      <c r="E3145" t="s">
        <v>2490</v>
      </c>
      <c r="F3145" s="10"/>
      <c r="G3145">
        <v>2017</v>
      </c>
      <c r="J3145">
        <v>0.28244528179306783</v>
      </c>
      <c r="L3145" t="s">
        <v>43572</v>
      </c>
      <c r="M3145">
        <v>27751810</v>
      </c>
      <c r="Q3145" s="10"/>
      <c r="R3145" s="11">
        <f t="shared" si="98"/>
        <v>0</v>
      </c>
      <c r="U3145" s="11">
        <f t="shared" si="99"/>
        <v>0</v>
      </c>
      <c r="Y3145" s="11">
        <f>IF(SUM(Tableau1[[#This Row],[Other access]:[Sci-hub access]])&gt;=1,1,0)</f>
        <v>0</v>
      </c>
      <c r="Z3145" s="12">
        <f>IF(OR(Tableau1[[#This Row],[Access R1 + S1+ T1 ]]&gt;=1,Tableau1[[#This Row],[Access V1 +W1 + X1]]&gt;=1),1,0)</f>
        <v>0</v>
      </c>
      <c r="AB3145" s="10" t="str">
        <f>Tableau1[[#This Row],[DOI]]</f>
        <v>doi: 10.1016/j.ajo.2016.10.001</v>
      </c>
      <c r="AC3145" s="13" t="str">
        <f>Tableau1[[#This Row],[Authors]]&amp;", "&amp;Tableau1[[#This Row],[Title]]&amp;" "&amp;Tableau1[[#This Row],[Journal]]&amp;". "&amp;Tableau1[[#This Row],[Year]]</f>
        <v>Chang MY, Shin A, Park J, Nagiel A, Lalane RA, Schwartz SD, Demer JL., Deformation of Optic Nerve Head and Peripapillary Tissues by Horizontal Duction. Am J Ophthalmol. 2017</v>
      </c>
    </row>
    <row r="3146" spans="1:29" x14ac:dyDescent="0.3">
      <c r="A3146">
        <v>10745</v>
      </c>
      <c r="B3146" t="s">
        <v>13204</v>
      </c>
      <c r="C3146" t="s">
        <v>23367</v>
      </c>
      <c r="D3146" t="s">
        <v>33657</v>
      </c>
      <c r="E3146" t="s">
        <v>2719</v>
      </c>
      <c r="F3146" s="10"/>
      <c r="G3146">
        <v>2017</v>
      </c>
      <c r="J3146">
        <v>0.28246029670752903</v>
      </c>
      <c r="L3146" t="s">
        <v>44992</v>
      </c>
      <c r="M3146">
        <v>27070178</v>
      </c>
      <c r="Q3146" s="10"/>
      <c r="R3146" s="11">
        <f t="shared" si="98"/>
        <v>0</v>
      </c>
      <c r="U3146" s="11">
        <f t="shared" si="99"/>
        <v>0</v>
      </c>
      <c r="Y3146" s="11">
        <f>IF(SUM(Tableau1[[#This Row],[Other access]:[Sci-hub access]])&gt;=1,1,0)</f>
        <v>0</v>
      </c>
      <c r="Z3146" s="12">
        <f>IF(OR(Tableau1[[#This Row],[Access R1 + S1+ T1 ]]&gt;=1,Tableau1[[#This Row],[Access V1 +W1 + X1]]&gt;=1),1,0)</f>
        <v>0</v>
      </c>
      <c r="AB3146" s="10" t="str">
        <f>Tableau1[[#This Row],[DOI]]</f>
        <v>doi: 10.3109/09273948.2016.1151897</v>
      </c>
      <c r="AC3146" s="13" t="str">
        <f>Tableau1[[#This Row],[Authors]]&amp;", "&amp;Tableau1[[#This Row],[Title]]&amp;" "&amp;Tableau1[[#This Row],[Journal]]&amp;". "&amp;Tableau1[[#This Row],[Year]]</f>
        <v>Wakefield D, McCluskey P, Wildner G, Thurau S., Unmet Needs and Future Directions in Inflammatory Eye Disease. Ocul Immunol Inflamm. 2017</v>
      </c>
    </row>
    <row r="3147" spans="1:29" x14ac:dyDescent="0.3">
      <c r="A3147">
        <v>9099</v>
      </c>
      <c r="B3147" t="s">
        <v>11705</v>
      </c>
      <c r="C3147" t="s">
        <v>21881</v>
      </c>
      <c r="D3147" t="s">
        <v>32146</v>
      </c>
      <c r="E3147" t="s">
        <v>2448</v>
      </c>
      <c r="F3147" s="10"/>
      <c r="G3147">
        <v>2017</v>
      </c>
      <c r="J3147">
        <v>0.28247258557380073</v>
      </c>
      <c r="L3147" t="s">
        <v>43420</v>
      </c>
      <c r="M3147">
        <v>27785596</v>
      </c>
      <c r="Q3147" s="10"/>
      <c r="R3147" s="11">
        <f t="shared" si="98"/>
        <v>0</v>
      </c>
      <c r="U3147" s="11">
        <f t="shared" si="99"/>
        <v>0</v>
      </c>
      <c r="Y3147" s="11">
        <f>IF(SUM(Tableau1[[#This Row],[Other access]:[Sci-hub access]])&gt;=1,1,0)</f>
        <v>0</v>
      </c>
      <c r="Z3147" s="12">
        <f>IF(OR(Tableau1[[#This Row],[Access R1 + S1+ T1 ]]&gt;=1,Tableau1[[#This Row],[Access V1 +W1 + X1]]&gt;=1),1,0)</f>
        <v>0</v>
      </c>
      <c r="AB3147" s="10" t="str">
        <f>Tableau1[[#This Row],[DOI]]</f>
        <v>doi: 10.1007/s00417-016-3496-6</v>
      </c>
      <c r="AC3147" s="13" t="str">
        <f>Tableau1[[#This Row],[Authors]]&amp;", "&amp;Tableau1[[#This Row],[Title]]&amp;" "&amp;Tableau1[[#This Row],[Journal]]&amp;". "&amp;Tableau1[[#This Row],[Year]]</f>
        <v>Richter P, Wilhelm H, Peters T, Luedtke H, Kurtenbach A, Jaegle H, Wilhelm B., The diagnostic accuracy of chromatic pupillary light responses in diseases of the outer and inner retina. Graefes Arch Clin Exp Ophthalmol. 2017</v>
      </c>
    </row>
    <row r="3148" spans="1:29" x14ac:dyDescent="0.3">
      <c r="A3148">
        <v>6770</v>
      </c>
      <c r="B3148" t="s">
        <v>9658</v>
      </c>
      <c r="C3148" t="s">
        <v>19862</v>
      </c>
      <c r="D3148" t="s">
        <v>30091</v>
      </c>
      <c r="E3148" t="s">
        <v>2463</v>
      </c>
      <c r="F3148" s="10"/>
      <c r="G3148">
        <v>2017</v>
      </c>
      <c r="J3148">
        <v>0.28256669094354037</v>
      </c>
      <c r="L3148" t="s">
        <v>41131</v>
      </c>
      <c r="M3148">
        <v>28165608</v>
      </c>
      <c r="Q3148" s="10"/>
      <c r="R3148" s="11">
        <f t="shared" si="98"/>
        <v>0</v>
      </c>
      <c r="U3148" s="11">
        <f t="shared" si="99"/>
        <v>0</v>
      </c>
      <c r="Y3148" s="11">
        <f>IF(SUM(Tableau1[[#This Row],[Other access]:[Sci-hub access]])&gt;=1,1,0)</f>
        <v>0</v>
      </c>
      <c r="Z3148" s="12">
        <f>IF(OR(Tableau1[[#This Row],[Access R1 + S1+ T1 ]]&gt;=1,Tableau1[[#This Row],[Access V1 +W1 + X1]]&gt;=1),1,0)</f>
        <v>0</v>
      </c>
      <c r="AB3148" s="10" t="str">
        <f>Tableau1[[#This Row],[DOI]]</f>
        <v>doi: 10.5301/ejo.5000939</v>
      </c>
      <c r="AC3148" s="13" t="str">
        <f>Tableau1[[#This Row],[Authors]]&amp;", "&amp;Tableau1[[#This Row],[Title]]&amp;" "&amp;Tableau1[[#This Row],[Journal]]&amp;". "&amp;Tableau1[[#This Row],[Year]]</f>
        <v>Forbes M, Fairlamb H, Jonker L., Impact of patient-held record on knowledge at 1-year follow-up for glaucoma patients: single-center randomized controlled trial. Eur J Ophthalmol. 2017</v>
      </c>
    </row>
    <row r="3149" spans="1:29" x14ac:dyDescent="0.3">
      <c r="A3149">
        <v>4901</v>
      </c>
      <c r="B3149" t="s">
        <v>8000</v>
      </c>
      <c r="C3149" t="s">
        <v>18229</v>
      </c>
      <c r="D3149" t="s">
        <v>28430</v>
      </c>
      <c r="E3149" t="s">
        <v>2546</v>
      </c>
      <c r="F3149" s="10"/>
      <c r="G3149">
        <v>2018</v>
      </c>
      <c r="J3149">
        <v>0.28271181625979747</v>
      </c>
      <c r="L3149" t="s">
        <v>39311</v>
      </c>
      <c r="M3149">
        <v>28392281</v>
      </c>
      <c r="Q3149" s="10"/>
      <c r="R3149" s="11">
        <f t="shared" si="98"/>
        <v>0</v>
      </c>
      <c r="U3149" s="11">
        <f t="shared" si="99"/>
        <v>0</v>
      </c>
      <c r="Y3149" s="11">
        <f>IF(SUM(Tableau1[[#This Row],[Other access]:[Sci-hub access]])&gt;=1,1,0)</f>
        <v>0</v>
      </c>
      <c r="Z3149" s="12">
        <f>IF(OR(Tableau1[[#This Row],[Access R1 + S1+ T1 ]]&gt;=1,Tableau1[[#This Row],[Access V1 +W1 + X1]]&gt;=1),1,0)</f>
        <v>0</v>
      </c>
      <c r="AB3149" s="10" t="str">
        <f>Tableau1[[#This Row],[DOI]]</f>
        <v>doi: 10.1016/j.expneurol.2017.04.001</v>
      </c>
      <c r="AC3149" s="13" t="str">
        <f>Tableau1[[#This Row],[Authors]]&amp;", "&amp;Tableau1[[#This Row],[Title]]&amp;" "&amp;Tableau1[[#This Row],[Journal]]&amp;". "&amp;Tableau1[[#This Row],[Year]]</f>
        <v>Wegscheid ML, Anastasaki C, Gutmann DH., Human stem cell modeling in neurofibromatosis type 1 (NF1). Exp Neurol. 2018</v>
      </c>
    </row>
    <row r="3150" spans="1:29" x14ac:dyDescent="0.3">
      <c r="A3150">
        <v>4541</v>
      </c>
      <c r="B3150" t="s">
        <v>401</v>
      </c>
      <c r="C3150" t="s">
        <v>402</v>
      </c>
      <c r="D3150" t="s">
        <v>403</v>
      </c>
      <c r="E3150" t="s">
        <v>3160</v>
      </c>
      <c r="F3150" s="10"/>
      <c r="G3150">
        <v>2017</v>
      </c>
      <c r="J3150">
        <v>0.28274433299177704</v>
      </c>
      <c r="L3150" t="s">
        <v>38959</v>
      </c>
      <c r="M3150">
        <v>28435237</v>
      </c>
      <c r="Q3150" s="10"/>
      <c r="R3150" s="11">
        <f t="shared" si="98"/>
        <v>0</v>
      </c>
      <c r="U3150" s="11">
        <f t="shared" si="99"/>
        <v>0</v>
      </c>
      <c r="Y3150" s="11">
        <f>IF(SUM(Tableau1[[#This Row],[Other access]:[Sci-hub access]])&gt;=1,1,0)</f>
        <v>0</v>
      </c>
      <c r="Z3150" s="12">
        <f>IF(OR(Tableau1[[#This Row],[Access R1 + S1+ T1 ]]&gt;=1,Tableau1[[#This Row],[Access V1 +W1 + X1]]&gt;=1),1,0)</f>
        <v>0</v>
      </c>
      <c r="AB3150" s="10" t="str">
        <f>Tableau1[[#This Row],[DOI]]</f>
        <v>doi: 10.2147/CIA.S128618</v>
      </c>
      <c r="AC3150" s="13" t="str">
        <f>Tableau1[[#This Row],[Authors]]&amp;", "&amp;Tableau1[[#This Row],[Title]]&amp;" "&amp;Tableau1[[#This Row],[Journal]]&amp;". "&amp;Tableau1[[#This Row],[Year]]</f>
        <v>Lyssek-Boroń A, Wylęgała A, Dobrowolski D, Kowalczyk E, Polanowska K, Wylęgała E., Evaluation of EX-PRESS glaucoma implant in elderly diabetic patients after 23G vitrectomy. Clin Interv Aging. 2017</v>
      </c>
    </row>
    <row r="3151" spans="1:29" x14ac:dyDescent="0.3">
      <c r="A3151">
        <v>4821</v>
      </c>
      <c r="B3151" t="s">
        <v>7925</v>
      </c>
      <c r="C3151" t="s">
        <v>18154</v>
      </c>
      <c r="D3151" t="s">
        <v>28355</v>
      </c>
      <c r="E3151" t="s">
        <v>2627</v>
      </c>
      <c r="F3151" s="10"/>
      <c r="G3151">
        <v>2017</v>
      </c>
      <c r="J3151">
        <v>0.2827995251523775</v>
      </c>
      <c r="L3151" t="s">
        <v>39234</v>
      </c>
      <c r="M3151">
        <v>28401168</v>
      </c>
      <c r="Q3151" s="10"/>
      <c r="R3151" s="11">
        <f t="shared" si="98"/>
        <v>0</v>
      </c>
      <c r="U3151" s="11">
        <f t="shared" si="99"/>
        <v>0</v>
      </c>
      <c r="Y3151" s="11">
        <f>IF(SUM(Tableau1[[#This Row],[Other access]:[Sci-hub access]])&gt;=1,1,0)</f>
        <v>0</v>
      </c>
      <c r="Z3151" s="12">
        <f>IF(OR(Tableau1[[#This Row],[Access R1 + S1+ T1 ]]&gt;=1,Tableau1[[#This Row],[Access V1 +W1 + X1]]&gt;=1),1,0)</f>
        <v>0</v>
      </c>
      <c r="AB3151" s="10" t="str">
        <f>Tableau1[[#This Row],[DOI]]</f>
        <v>doi: 10.1155/2017/6542689</v>
      </c>
      <c r="AC3151" s="13" t="str">
        <f>Tableau1[[#This Row],[Authors]]&amp;", "&amp;Tableau1[[#This Row],[Title]]&amp;" "&amp;Tableau1[[#This Row],[Journal]]&amp;". "&amp;Tableau1[[#This Row],[Year]]</f>
        <v>Jin L, Wang T, Jiang S, Chen M, Zhang R, Hu C, Jia W, Liu Z., The Association of a Genetic Variant in SCAF8-CNKSR3 with Diabetic Kidney Disease and Diabetic Retinopathy in a Chinese Population. J Diabetes Res. 2017</v>
      </c>
    </row>
    <row r="3152" spans="1:29" ht="28.8" x14ac:dyDescent="0.3">
      <c r="A3152">
        <v>1379</v>
      </c>
      <c r="B3152" t="s">
        <v>4638</v>
      </c>
      <c r="C3152" t="s">
        <v>14889</v>
      </c>
      <c r="D3152" t="s">
        <v>25059</v>
      </c>
      <c r="E3152" t="s">
        <v>2448</v>
      </c>
      <c r="F3152" s="10"/>
      <c r="G3152">
        <v>2018</v>
      </c>
      <c r="J3152">
        <v>0.28300596999412975</v>
      </c>
      <c r="L3152" t="s">
        <v>35862</v>
      </c>
      <c r="M3152">
        <v>28963702</v>
      </c>
      <c r="Q3152" s="10"/>
      <c r="R3152" s="11">
        <f t="shared" si="98"/>
        <v>0</v>
      </c>
      <c r="U3152" s="11">
        <f t="shared" si="99"/>
        <v>0</v>
      </c>
      <c r="Y3152" s="11">
        <f>IF(SUM(Tableau1[[#This Row],[Other access]:[Sci-hub access]])&gt;=1,1,0)</f>
        <v>0</v>
      </c>
      <c r="Z3152" s="12">
        <f>IF(OR(Tableau1[[#This Row],[Access R1 + S1+ T1 ]]&gt;=1,Tableau1[[#This Row],[Access V1 +W1 + X1]]&gt;=1),1,0)</f>
        <v>0</v>
      </c>
      <c r="AB3152" s="10" t="str">
        <f>Tableau1[[#This Row],[DOI]]</f>
        <v>doi: 10.1007/s00417-017-3811-x</v>
      </c>
      <c r="AC3152" s="13" t="str">
        <f>Tableau1[[#This Row],[Authors]]&amp;", "&amp;Tableau1[[#This Row],[Title]]&amp;" "&amp;Tableau1[[#This Row],[Journal]]&amp;". "&amp;Tableau1[[#This Row],[Year]]</f>
        <v>Zhou Y, Liu M, Zhang T, Zheng H, Sun Y, Yang X, Weng S, Lin H, Liu Q., In vivo confocal laser microscopy of morphologic changes after small incision lenticule extraction with accelerated cross-linking (SMILE Xtra) in patients with thin corneas and high myopia. Graefes Arch Clin Exp Ophthalmol. 2018</v>
      </c>
    </row>
    <row r="3153" spans="1:29" x14ac:dyDescent="0.3">
      <c r="A3153">
        <v>10945</v>
      </c>
      <c r="B3153" t="s">
        <v>13380</v>
      </c>
      <c r="C3153" t="s">
        <v>23542</v>
      </c>
      <c r="D3153" t="s">
        <v>33834</v>
      </c>
      <c r="E3153" t="s">
        <v>2719</v>
      </c>
      <c r="F3153" s="10"/>
      <c r="G3153">
        <v>2017</v>
      </c>
      <c r="J3153">
        <v>0.2831146774951373</v>
      </c>
      <c r="L3153" t="s">
        <v>45186</v>
      </c>
      <c r="M3153">
        <v>26808121</v>
      </c>
      <c r="Q3153" s="10"/>
      <c r="R3153" s="11">
        <f t="shared" si="98"/>
        <v>0</v>
      </c>
      <c r="U3153" s="11">
        <f t="shared" si="99"/>
        <v>0</v>
      </c>
      <c r="Y3153" s="11">
        <f>IF(SUM(Tableau1[[#This Row],[Other access]:[Sci-hub access]])&gt;=1,1,0)</f>
        <v>0</v>
      </c>
      <c r="Z3153" s="12">
        <f>IF(OR(Tableau1[[#This Row],[Access R1 + S1+ T1 ]]&gt;=1,Tableau1[[#This Row],[Access V1 +W1 + X1]]&gt;=1),1,0)</f>
        <v>0</v>
      </c>
      <c r="AB3153" s="10" t="str">
        <f>Tableau1[[#This Row],[DOI]]</f>
        <v>doi: 10.3109/09273948.2015.1092557</v>
      </c>
      <c r="AC3153" s="13" t="str">
        <f>Tableau1[[#This Row],[Authors]]&amp;", "&amp;Tableau1[[#This Row],[Title]]&amp;" "&amp;Tableau1[[#This Row],[Journal]]&amp;". "&amp;Tableau1[[#This Row],[Year]]</f>
        <v>Payal AR, Foster CS., Long-Term Drug-Free Remission and Visual Outcomes in Sympathetic Ophthalmia. Ocul Immunol Inflamm. 2017</v>
      </c>
    </row>
    <row r="3154" spans="1:29" x14ac:dyDescent="0.3">
      <c r="A3154">
        <v>8401</v>
      </c>
      <c r="B3154" t="s">
        <v>11085</v>
      </c>
      <c r="C3154" t="s">
        <v>21271</v>
      </c>
      <c r="D3154" t="s">
        <v>31523</v>
      </c>
      <c r="E3154" t="s">
        <v>3177</v>
      </c>
      <c r="F3154" s="10"/>
      <c r="G3154">
        <v>2017</v>
      </c>
      <c r="J3154">
        <v>0.28318715234578173</v>
      </c>
      <c r="L3154" t="s">
        <v>42742</v>
      </c>
      <c r="M3154">
        <v>27920210</v>
      </c>
      <c r="Q3154" s="10"/>
      <c r="R3154" s="11">
        <f t="shared" si="98"/>
        <v>0</v>
      </c>
      <c r="U3154" s="11">
        <f t="shared" si="99"/>
        <v>0</v>
      </c>
      <c r="Y3154" s="11">
        <f>IF(SUM(Tableau1[[#This Row],[Other access]:[Sci-hub access]])&gt;=1,1,0)</f>
        <v>0</v>
      </c>
      <c r="Z3154" s="12">
        <f>IF(OR(Tableau1[[#This Row],[Access R1 + S1+ T1 ]]&gt;=1,Tableau1[[#This Row],[Access V1 +W1 + X1]]&gt;=1),1,0)</f>
        <v>0</v>
      </c>
      <c r="AB3154" s="10" t="str">
        <f>Tableau1[[#This Row],[DOI]]</f>
        <v>doi: 10.1136/postgradmedj-2016-134475</v>
      </c>
      <c r="AC3154" s="13" t="str">
        <f>Tableau1[[#This Row],[Authors]]&amp;", "&amp;Tableau1[[#This Row],[Title]]&amp;" "&amp;Tableau1[[#This Row],[Journal]]&amp;". "&amp;Tableau1[[#This Row],[Year]]</f>
        <v>Radwan W, Lucke-Wold B, Robadi IA, Gyure K, Roberts T, Bhatia S., Neurosarcoidosis: unusual presentations and considerations for diagnosis and management. Postgrad Med J. 2017</v>
      </c>
    </row>
    <row r="3155" spans="1:29" x14ac:dyDescent="0.3">
      <c r="A3155">
        <v>8439</v>
      </c>
      <c r="B3155" t="s">
        <v>11120</v>
      </c>
      <c r="C3155" t="s">
        <v>21305</v>
      </c>
      <c r="D3155" t="s">
        <v>31558</v>
      </c>
      <c r="E3155" t="s">
        <v>2691</v>
      </c>
      <c r="F3155" s="10"/>
      <c r="G3155">
        <v>2017</v>
      </c>
      <c r="J3155">
        <v>0.28321189247281586</v>
      </c>
      <c r="L3155" t="s">
        <v>42779</v>
      </c>
      <c r="M3155">
        <v>27914144</v>
      </c>
      <c r="Q3155" s="10"/>
      <c r="R3155" s="11">
        <f t="shared" si="98"/>
        <v>0</v>
      </c>
      <c r="U3155" s="11">
        <f t="shared" si="99"/>
        <v>0</v>
      </c>
      <c r="Y3155" s="11">
        <f>IF(SUM(Tableau1[[#This Row],[Other access]:[Sci-hub access]])&gt;=1,1,0)</f>
        <v>0</v>
      </c>
      <c r="Z3155" s="12">
        <f>IF(OR(Tableau1[[#This Row],[Access R1 + S1+ T1 ]]&gt;=1,Tableau1[[#This Row],[Access V1 +W1 + X1]]&gt;=1),1,0)</f>
        <v>0</v>
      </c>
      <c r="AB3155" s="10" t="str">
        <f>Tableau1[[#This Row],[DOI]]</f>
        <v>doi: 10.3346/jkms.2017.32.1.143</v>
      </c>
      <c r="AC3155" s="13" t="str">
        <f>Tableau1[[#This Row],[Authors]]&amp;", "&amp;Tableau1[[#This Row],[Title]]&amp;" "&amp;Tableau1[[#This Row],[Journal]]&amp;". "&amp;Tableau1[[#This Row],[Year]]</f>
        <v>Lee KW, Choi YH, Hwang SH, Paik HJ, Kim MK, Wee WR, Kim DH., Outdoor Air Pollution and Pterygium in Korea. J Korean Med Sci. 2017</v>
      </c>
    </row>
    <row r="3156" spans="1:29" x14ac:dyDescent="0.3">
      <c r="A3156">
        <v>9285</v>
      </c>
      <c r="B3156" t="s">
        <v>11867</v>
      </c>
      <c r="C3156" t="s">
        <v>22043</v>
      </c>
      <c r="D3156" t="s">
        <v>32310</v>
      </c>
      <c r="E3156" t="s">
        <v>2447</v>
      </c>
      <c r="F3156" s="10"/>
      <c r="G3156">
        <v>2017</v>
      </c>
      <c r="J3156">
        <v>0.2832496402938719</v>
      </c>
      <c r="L3156" t="s">
        <v>43590</v>
      </c>
      <c r="M3156">
        <v>27749620</v>
      </c>
      <c r="Q3156" s="10"/>
      <c r="R3156" s="11">
        <f t="shared" si="98"/>
        <v>0</v>
      </c>
      <c r="U3156" s="11">
        <f t="shared" si="99"/>
        <v>0</v>
      </c>
      <c r="Y3156" s="11">
        <f>IF(SUM(Tableau1[[#This Row],[Other access]:[Sci-hub access]])&gt;=1,1,0)</f>
        <v>0</v>
      </c>
      <c r="Z3156" s="12">
        <f>IF(OR(Tableau1[[#This Row],[Access R1 + S1+ T1 ]]&gt;=1,Tableau1[[#This Row],[Access V1 +W1 + X1]]&gt;=1),1,0)</f>
        <v>0</v>
      </c>
      <c r="AB3156" s="10" t="str">
        <f>Tableau1[[#This Row],[DOI]]</f>
        <v>doi: 10.1097/IOP.0000000000000796</v>
      </c>
      <c r="AC3156" s="13" t="str">
        <f>Tableau1[[#This Row],[Authors]]&amp;", "&amp;Tableau1[[#This Row],[Title]]&amp;" "&amp;Tableau1[[#This Row],[Journal]]&amp;". "&amp;Tableau1[[#This Row],[Year]]</f>
        <v>Czyz CN, Fowler AM, Dutton JJ, Cahill KV, Foster JA, Hill RH, Everman KR, Nabavi CB., Piezosurgery in External Dacryocystorhinostomy. Ophthal Plast Reconstr Surg. 2017</v>
      </c>
    </row>
    <row r="3157" spans="1:29" x14ac:dyDescent="0.3">
      <c r="A3157">
        <v>10709</v>
      </c>
      <c r="B3157" t="s">
        <v>13172</v>
      </c>
      <c r="C3157" t="s">
        <v>23335</v>
      </c>
      <c r="D3157" t="s">
        <v>33625</v>
      </c>
      <c r="E3157" t="s">
        <v>2469</v>
      </c>
      <c r="F3157" s="10"/>
      <c r="G3157">
        <v>2017</v>
      </c>
      <c r="J3157">
        <v>0.28327928316410811</v>
      </c>
      <c r="L3157" t="s">
        <v>44956</v>
      </c>
      <c r="M3157">
        <v>27092580</v>
      </c>
      <c r="Q3157" s="10"/>
      <c r="R3157" s="11">
        <f t="shared" si="98"/>
        <v>0</v>
      </c>
      <c r="U3157" s="11">
        <f t="shared" si="99"/>
        <v>0</v>
      </c>
      <c r="Y3157" s="11">
        <f>IF(SUM(Tableau1[[#This Row],[Other access]:[Sci-hub access]])&gt;=1,1,0)</f>
        <v>0</v>
      </c>
      <c r="Z3157" s="12">
        <f>IF(OR(Tableau1[[#This Row],[Access R1 + S1+ T1 ]]&gt;=1,Tableau1[[#This Row],[Access V1 +W1 + X1]]&gt;=1),1,0)</f>
        <v>0</v>
      </c>
      <c r="AB3157" s="10" t="str">
        <f>Tableau1[[#This Row],[DOI]]</f>
        <v>doi: 10.3109/08820538.2015.1120756</v>
      </c>
      <c r="AC3157" s="13" t="str">
        <f>Tableau1[[#This Row],[Authors]]&amp;", "&amp;Tableau1[[#This Row],[Title]]&amp;" "&amp;Tableau1[[#This Row],[Journal]]&amp;". "&amp;Tableau1[[#This Row],[Year]]</f>
        <v>Lim SA, Shin JY, Chung SH., Useful Prediction of Phacodynamics by Scheimpflug Lens Densitometry in Patients over Age 70. Semin Ophthalmol. 2017</v>
      </c>
    </row>
    <row r="3158" spans="1:29" ht="28.8" x14ac:dyDescent="0.3">
      <c r="A3158">
        <v>1704</v>
      </c>
      <c r="B3158" t="s">
        <v>36</v>
      </c>
      <c r="C3158" t="s">
        <v>37</v>
      </c>
      <c r="D3158" t="s">
        <v>38</v>
      </c>
      <c r="E3158" t="s">
        <v>3155</v>
      </c>
      <c r="F3158" s="10"/>
      <c r="G3158">
        <v>2017</v>
      </c>
      <c r="J3158">
        <v>0.28342622623091607</v>
      </c>
      <c r="L3158" t="e">
        <v>#VALUE!</v>
      </c>
      <c r="M3158">
        <v>28900371</v>
      </c>
      <c r="Q3158" s="10"/>
      <c r="R3158" s="11">
        <f t="shared" si="98"/>
        <v>0</v>
      </c>
      <c r="U3158" s="11">
        <f t="shared" si="99"/>
        <v>0</v>
      </c>
      <c r="Y3158" s="11">
        <f>IF(SUM(Tableau1[[#This Row],[Other access]:[Sci-hub access]])&gt;=1,1,0)</f>
        <v>0</v>
      </c>
      <c r="Z3158" s="12">
        <f>IF(OR(Tableau1[[#This Row],[Access R1 + S1+ T1 ]]&gt;=1,Tableau1[[#This Row],[Access V1 +W1 + X1]]&gt;=1),1,0)</f>
        <v>0</v>
      </c>
      <c r="AB3158" s="10" t="e">
        <f>Tableau1[[#This Row],[DOI]]</f>
        <v>#VALUE!</v>
      </c>
      <c r="AC3158" s="13" t="str">
        <f>Tableau1[[#This Row],[Authors]]&amp;", "&amp;Tableau1[[#This Row],[Title]]&amp;" "&amp;Tableau1[[#This Row],[Journal]]&amp;". "&amp;Tableau1[[#This Row],[Year]]</f>
        <v>Hanneken A, Neikirk T, Johnson J, Kono M., Biochemical Measurements of Free Opsin in Macular Degeneration Eyes: Examining the 11-CIS Retinal Deficiency Hypothesis of Delayed Dark Adaptation (An American Ophthalmological Society Thesis). Trans Am Ophthalmol Soc. 2017</v>
      </c>
    </row>
    <row r="3159" spans="1:29" x14ac:dyDescent="0.3">
      <c r="A3159">
        <v>10940</v>
      </c>
      <c r="B3159" t="s">
        <v>13375</v>
      </c>
      <c r="C3159" t="s">
        <v>23537</v>
      </c>
      <c r="D3159" t="s">
        <v>33829</v>
      </c>
      <c r="E3159" t="s">
        <v>2557</v>
      </c>
      <c r="F3159" s="10"/>
      <c r="G3159">
        <v>2017</v>
      </c>
      <c r="J3159">
        <v>0.28346002854341668</v>
      </c>
      <c r="L3159" t="s">
        <v>45181</v>
      </c>
      <c r="M3159">
        <v>26808700</v>
      </c>
      <c r="Q3159" s="10"/>
      <c r="R3159" s="11">
        <f t="shared" si="98"/>
        <v>0</v>
      </c>
      <c r="U3159" s="11">
        <f t="shared" si="99"/>
        <v>0</v>
      </c>
      <c r="Y3159" s="11">
        <f>IF(SUM(Tableau1[[#This Row],[Other access]:[Sci-hub access]])&gt;=1,1,0)</f>
        <v>0</v>
      </c>
      <c r="Z3159" s="12">
        <f>IF(OR(Tableau1[[#This Row],[Access R1 + S1+ T1 ]]&gt;=1,Tableau1[[#This Row],[Access V1 +W1 + X1]]&gt;=1),1,0)</f>
        <v>0</v>
      </c>
      <c r="AB3159" s="10" t="str">
        <f>Tableau1[[#This Row],[DOI]]</f>
        <v>doi: 10.1097/ICL.0000000000000237</v>
      </c>
      <c r="AC3159" s="13" t="str">
        <f>Tableau1[[#This Row],[Authors]]&amp;", "&amp;Tableau1[[#This Row],[Title]]&amp;" "&amp;Tableau1[[#This Row],[Journal]]&amp;". "&amp;Tableau1[[#This Row],[Year]]</f>
        <v>Masoudi S, Zhao Z, Stapleton F, Willcox M., Contact Lens-Induced Discomfort and Inflammatory Mediator Changes in Tears. Eye Contact Lens. 2017</v>
      </c>
    </row>
    <row r="3160" spans="1:29" x14ac:dyDescent="0.3">
      <c r="A3160">
        <v>6091</v>
      </c>
      <c r="B3160" t="s">
        <v>9069</v>
      </c>
      <c r="C3160" t="s">
        <v>19282</v>
      </c>
      <c r="D3160" t="s">
        <v>29499</v>
      </c>
      <c r="E3160" t="s">
        <v>2543</v>
      </c>
      <c r="F3160" s="10"/>
      <c r="G3160">
        <v>2017</v>
      </c>
      <c r="J3160">
        <v>0.28364603421847878</v>
      </c>
      <c r="L3160" t="s">
        <v>40466</v>
      </c>
      <c r="M3160">
        <v>28251158</v>
      </c>
      <c r="Q3160" s="10"/>
      <c r="R3160" s="11">
        <f t="shared" si="98"/>
        <v>0</v>
      </c>
      <c r="U3160" s="11">
        <f t="shared" si="99"/>
        <v>0</v>
      </c>
      <c r="Y3160" s="11">
        <f>IF(SUM(Tableau1[[#This Row],[Other access]:[Sci-hub access]])&gt;=1,1,0)</f>
        <v>0</v>
      </c>
      <c r="Z3160" s="12">
        <f>IF(OR(Tableau1[[#This Row],[Access R1 + S1+ T1 ]]&gt;=1,Tableau1[[#This Row],[Access V1 +W1 + X1]]&gt;=1),1,0)</f>
        <v>0</v>
      </c>
      <c r="AB3160" s="10" t="str">
        <f>Tableau1[[#This Row],[DOI]]</f>
        <v>doi: 10.1155/2017/7803029</v>
      </c>
      <c r="AC3160" s="13" t="str">
        <f>Tableau1[[#This Row],[Authors]]&amp;", "&amp;Tableau1[[#This Row],[Title]]&amp;" "&amp;Tableau1[[#This Row],[Journal]]&amp;". "&amp;Tableau1[[#This Row],[Year]]</f>
        <v>Khaled ML, Helwa I, Drewry M, Seremwe M, Estes A, Liu Y., Molecular and Histopathological Changes Associated with Keratoconus. Biomed Res Int. 2017</v>
      </c>
    </row>
    <row r="3161" spans="1:29" x14ac:dyDescent="0.3">
      <c r="A3161">
        <v>8845</v>
      </c>
      <c r="B3161" t="s">
        <v>11477</v>
      </c>
      <c r="C3161" t="s">
        <v>21661</v>
      </c>
      <c r="D3161" t="s">
        <v>31917</v>
      </c>
      <c r="E3161" t="s">
        <v>34165</v>
      </c>
      <c r="F3161" s="10"/>
      <c r="G3161">
        <v>2017</v>
      </c>
      <c r="J3161">
        <v>0.28376201611598018</v>
      </c>
      <c r="L3161" t="e">
        <v>#VALUE!</v>
      </c>
      <c r="M3161">
        <v>27826912</v>
      </c>
      <c r="Q3161" s="10"/>
      <c r="R3161" s="11">
        <f t="shared" si="98"/>
        <v>0</v>
      </c>
      <c r="U3161" s="11">
        <f t="shared" si="99"/>
        <v>0</v>
      </c>
      <c r="Y3161" s="11">
        <f>IF(SUM(Tableau1[[#This Row],[Other access]:[Sci-hub access]])&gt;=1,1,0)</f>
        <v>0</v>
      </c>
      <c r="Z3161" s="12">
        <f>IF(OR(Tableau1[[#This Row],[Access R1 + S1+ T1 ]]&gt;=1,Tableau1[[#This Row],[Access V1 +W1 + X1]]&gt;=1),1,0)</f>
        <v>0</v>
      </c>
      <c r="AB3161" s="10" t="e">
        <f>Tableau1[[#This Row],[DOI]]</f>
        <v>#VALUE!</v>
      </c>
      <c r="AC3161" s="13" t="str">
        <f>Tableau1[[#This Row],[Authors]]&amp;", "&amp;Tableau1[[#This Row],[Title]]&amp;" "&amp;Tableau1[[#This Row],[Journal]]&amp;". "&amp;Tableau1[[#This Row],[Year]]</f>
        <v>Vishnoi A, Rani S., MiRNA Biogenesis and Regulation of Diseases: An Overview. Methods Mol Biol. 2017</v>
      </c>
    </row>
    <row r="3162" spans="1:29" x14ac:dyDescent="0.3">
      <c r="A3162">
        <v>2485</v>
      </c>
      <c r="B3162" t="s">
        <v>5707</v>
      </c>
      <c r="C3162" t="s">
        <v>15953</v>
      </c>
      <c r="D3162" t="s">
        <v>26130</v>
      </c>
      <c r="E3162" t="s">
        <v>2443</v>
      </c>
      <c r="F3162" s="10"/>
      <c r="G3162">
        <v>2017</v>
      </c>
      <c r="J3162">
        <v>0.2838558920342017</v>
      </c>
      <c r="L3162" t="s">
        <v>36949</v>
      </c>
      <c r="M3162">
        <v>28738418</v>
      </c>
      <c r="Q3162" s="10"/>
      <c r="R3162" s="11">
        <f t="shared" si="98"/>
        <v>0</v>
      </c>
      <c r="U3162" s="11">
        <f t="shared" si="99"/>
        <v>0</v>
      </c>
      <c r="Y3162" s="11">
        <f>IF(SUM(Tableau1[[#This Row],[Other access]:[Sci-hub access]])&gt;=1,1,0)</f>
        <v>0</v>
      </c>
      <c r="Z3162" s="12">
        <f>IF(OR(Tableau1[[#This Row],[Access R1 + S1+ T1 ]]&gt;=1,Tableau1[[#This Row],[Access V1 +W1 + X1]]&gt;=1),1,0)</f>
        <v>0</v>
      </c>
      <c r="AB3162" s="10" t="str">
        <f>Tableau1[[#This Row],[DOI]]</f>
        <v>doi: 10.1167/iovs.17-21767</v>
      </c>
      <c r="AC3162" s="13" t="str">
        <f>Tableau1[[#This Row],[Authors]]&amp;", "&amp;Tableau1[[#This Row],[Title]]&amp;" "&amp;Tableau1[[#This Row],[Journal]]&amp;". "&amp;Tableau1[[#This Row],[Year]]</f>
        <v>Nagar S, Trudler D, McKercher SR, Piña-Crespo J, Nakanishi N, Okamoto SI, Lipton SA., Molecular Pathway to Protection From Age-Dependent Photoreceptor Degeneration in Mef2 Deficiency. Invest Ophthalmol Vis Sci. 2017</v>
      </c>
    </row>
    <row r="3163" spans="1:29" x14ac:dyDescent="0.3">
      <c r="A3163">
        <v>5750</v>
      </c>
      <c r="B3163" t="s">
        <v>8776</v>
      </c>
      <c r="C3163" t="s">
        <v>18994</v>
      </c>
      <c r="D3163" t="s">
        <v>29206</v>
      </c>
      <c r="E3163" t="s">
        <v>34279</v>
      </c>
      <c r="F3163" s="10"/>
      <c r="G3163">
        <v>2017</v>
      </c>
      <c r="J3163">
        <v>0.28393223415044033</v>
      </c>
      <c r="L3163" t="s">
        <v>40132</v>
      </c>
      <c r="M3163">
        <v>28289998</v>
      </c>
      <c r="Q3163" s="10"/>
      <c r="R3163" s="11">
        <f t="shared" si="98"/>
        <v>0</v>
      </c>
      <c r="U3163" s="11">
        <f t="shared" si="99"/>
        <v>0</v>
      </c>
      <c r="Y3163" s="11">
        <f>IF(SUM(Tableau1[[#This Row],[Other access]:[Sci-hub access]])&gt;=1,1,0)</f>
        <v>0</v>
      </c>
      <c r="Z3163" s="12">
        <f>IF(OR(Tableau1[[#This Row],[Access R1 + S1+ T1 ]]&gt;=1,Tableau1[[#This Row],[Access V1 +W1 + X1]]&gt;=1),1,0)</f>
        <v>0</v>
      </c>
      <c r="AB3163" s="10" t="str">
        <f>Tableau1[[#This Row],[DOI]]</f>
        <v>doi: 10.1007/s11548-017-1555-z</v>
      </c>
      <c r="AC3163" s="13" t="str">
        <f>Tableau1[[#This Row],[Authors]]&amp;", "&amp;Tableau1[[#This Row],[Title]]&amp;" "&amp;Tableau1[[#This Row],[Journal]]&amp;". "&amp;Tableau1[[#This Row],[Year]]</f>
        <v>Prokopetc K, Bartoli A., SLIM (slit lamp image mosaicing): handling reflection artifacts. Int J Comput Assist Radiol Surg. 2017</v>
      </c>
    </row>
    <row r="3164" spans="1:29" ht="28.8" x14ac:dyDescent="0.3">
      <c r="A3164">
        <v>9087</v>
      </c>
      <c r="B3164" t="s">
        <v>11696</v>
      </c>
      <c r="C3164" t="s">
        <v>21872</v>
      </c>
      <c r="D3164" t="s">
        <v>32137</v>
      </c>
      <c r="E3164" t="s">
        <v>34450</v>
      </c>
      <c r="F3164" s="10"/>
      <c r="G3164">
        <v>2017</v>
      </c>
      <c r="J3164">
        <v>0.28399287165818954</v>
      </c>
      <c r="L3164" t="s">
        <v>43408</v>
      </c>
      <c r="M3164">
        <v>27787744</v>
      </c>
      <c r="Q3164" s="10"/>
      <c r="R3164" s="11">
        <f t="shared" si="98"/>
        <v>0</v>
      </c>
      <c r="U3164" s="11">
        <f t="shared" si="99"/>
        <v>0</v>
      </c>
      <c r="Y3164" s="11">
        <f>IF(SUM(Tableau1[[#This Row],[Other access]:[Sci-hub access]])&gt;=1,1,0)</f>
        <v>0</v>
      </c>
      <c r="Z3164" s="12">
        <f>IF(OR(Tableau1[[#This Row],[Access R1 + S1+ T1 ]]&gt;=1,Tableau1[[#This Row],[Access V1 +W1 + X1]]&gt;=1),1,0)</f>
        <v>0</v>
      </c>
      <c r="AB3164" s="10" t="str">
        <f>Tableau1[[#This Row],[DOI]]</f>
        <v>doi: 10.1007/s40273-016-0459-z</v>
      </c>
      <c r="AC3164" s="13" t="str">
        <f>Tableau1[[#This Row],[Authors]]&amp;", "&amp;Tableau1[[#This Row],[Title]]&amp;" "&amp;Tableau1[[#This Row],[Journal]]&amp;". "&amp;Tableau1[[#This Row],[Year]]</f>
        <v>Claxton L, Hodgson R, Taylor M, Malcolm B, Pulikottil Jacob R., Simulation Modelling in Ophthalmology: Application to Cost Effectiveness of Ranibizumab and Aflibercept for the Treatment of Wet Age-Related Macular Degeneration in the United Kingdom. Pharmacoeconomics. 2017</v>
      </c>
    </row>
    <row r="3165" spans="1:29" x14ac:dyDescent="0.3">
      <c r="A3165">
        <v>7292</v>
      </c>
      <c r="B3165" t="s">
        <v>10112</v>
      </c>
      <c r="C3165" t="s">
        <v>20314</v>
      </c>
      <c r="D3165" t="s">
        <v>30546</v>
      </c>
      <c r="E3165" t="s">
        <v>34364</v>
      </c>
      <c r="F3165" s="10"/>
      <c r="G3165">
        <v>2017</v>
      </c>
      <c r="J3165">
        <v>0.28402641394543549</v>
      </c>
      <c r="L3165" t="s">
        <v>41648</v>
      </c>
      <c r="M3165">
        <v>28108347</v>
      </c>
      <c r="Q3165" s="10"/>
      <c r="R3165" s="11">
        <f t="shared" si="98"/>
        <v>0</v>
      </c>
      <c r="U3165" s="11">
        <f t="shared" si="99"/>
        <v>0</v>
      </c>
      <c r="Y3165" s="11">
        <f>IF(SUM(Tableau1[[#This Row],[Other access]:[Sci-hub access]])&gt;=1,1,0)</f>
        <v>0</v>
      </c>
      <c r="Z3165" s="12">
        <f>IF(OR(Tableau1[[#This Row],[Access R1 + S1+ T1 ]]&gt;=1,Tableau1[[#This Row],[Access V1 +W1 + X1]]&gt;=1),1,0)</f>
        <v>0</v>
      </c>
      <c r="AB3165" s="10" t="str">
        <f>Tableau1[[#This Row],[DOI]]</f>
        <v>doi: 10.1016/j.jaapos.2016.09.029</v>
      </c>
      <c r="AC3165" s="13" t="str">
        <f>Tableau1[[#This Row],[Authors]]&amp;", "&amp;Tableau1[[#This Row],[Title]]&amp;" "&amp;Tableau1[[#This Row],[Journal]]&amp;". "&amp;Tableau1[[#This Row],[Year]]</f>
        <v>Somer D, Cinar FG, Oral B, Ornek F., Combined recession and resection surgery in the management of convergence excess esotropia with different levels of AC/A ratio. J AAPOS. 2017</v>
      </c>
    </row>
    <row r="3166" spans="1:29" x14ac:dyDescent="0.3">
      <c r="A3166">
        <v>8325</v>
      </c>
      <c r="B3166" t="s">
        <v>11023</v>
      </c>
      <c r="C3166" t="s">
        <v>21210</v>
      </c>
      <c r="D3166" t="s">
        <v>31461</v>
      </c>
      <c r="E3166" t="s">
        <v>2486</v>
      </c>
      <c r="F3166" s="10"/>
      <c r="G3166">
        <v>2017</v>
      </c>
      <c r="J3166">
        <v>0.28405640114656416</v>
      </c>
      <c r="L3166" t="s">
        <v>42669</v>
      </c>
      <c r="M3166">
        <v>27935235</v>
      </c>
      <c r="Q3166" s="10"/>
      <c r="R3166" s="11">
        <f t="shared" si="98"/>
        <v>0</v>
      </c>
      <c r="U3166" s="11">
        <f t="shared" si="99"/>
        <v>0</v>
      </c>
      <c r="Y3166" s="11">
        <f>IF(SUM(Tableau1[[#This Row],[Other access]:[Sci-hub access]])&gt;=1,1,0)</f>
        <v>0</v>
      </c>
      <c r="Z3166" s="12">
        <f>IF(OR(Tableau1[[#This Row],[Access R1 + S1+ T1 ]]&gt;=1,Tableau1[[#This Row],[Access V1 +W1 + X1]]&gt;=1),1,0)</f>
        <v>0</v>
      </c>
      <c r="AB3166" s="10" t="str">
        <f>Tableau1[[#This Row],[DOI]]</f>
        <v>doi: 10.1111/aos.13329</v>
      </c>
      <c r="AC3166" s="13" t="str">
        <f>Tableau1[[#This Row],[Authors]]&amp;", "&amp;Tableau1[[#This Row],[Title]]&amp;" "&amp;Tableau1[[#This Row],[Journal]]&amp;". "&amp;Tableau1[[#This Row],[Year]]</f>
        <v>Ma X, Lu Y., Bilateral tear film alterations in patients with unilateral quiescent herpes simplex keratitis. Acta Ophthalmol. 2017</v>
      </c>
    </row>
    <row r="3167" spans="1:29" x14ac:dyDescent="0.3">
      <c r="A3167">
        <v>8668</v>
      </c>
      <c r="B3167" t="s">
        <v>11325</v>
      </c>
      <c r="C3167" t="s">
        <v>21510</v>
      </c>
      <c r="D3167" t="s">
        <v>31765</v>
      </c>
      <c r="E3167" t="s">
        <v>3001</v>
      </c>
      <c r="F3167" s="10"/>
      <c r="G3167">
        <v>2017</v>
      </c>
      <c r="J3167">
        <v>0.28407612574977392</v>
      </c>
      <c r="L3167" t="s">
        <v>43004</v>
      </c>
      <c r="M3167">
        <v>27865104</v>
      </c>
      <c r="Q3167" s="10"/>
      <c r="R3167" s="11">
        <f t="shared" si="98"/>
        <v>0</v>
      </c>
      <c r="U3167" s="11">
        <f t="shared" si="99"/>
        <v>0</v>
      </c>
      <c r="Y3167" s="11">
        <f>IF(SUM(Tableau1[[#This Row],[Other access]:[Sci-hub access]])&gt;=1,1,0)</f>
        <v>0</v>
      </c>
      <c r="Z3167" s="12">
        <f>IF(OR(Tableau1[[#This Row],[Access R1 + S1+ T1 ]]&gt;=1,Tableau1[[#This Row],[Access V1 +W1 + X1]]&gt;=1),1,0)</f>
        <v>0</v>
      </c>
      <c r="AB3167" s="10" t="str">
        <f>Tableau1[[#This Row],[DOI]]</f>
        <v>doi: 10.1016/j.bios.2016.11.014</v>
      </c>
      <c r="AC3167" s="13" t="str">
        <f>Tableau1[[#This Row],[Authors]]&amp;", "&amp;Tableau1[[#This Row],[Title]]&amp;" "&amp;Tableau1[[#This Row],[Journal]]&amp;". "&amp;Tableau1[[#This Row],[Year]]</f>
        <v>Wang JC, Ku HY, Chen TS, Chuang HS., Detection of low-abundance biomarker lipocalin 1 for diabetic retinopathy using optoelectrokinetic bead-based immunosensing. Biosens Bioelectron. 2017</v>
      </c>
    </row>
    <row r="3168" spans="1:29" x14ac:dyDescent="0.3">
      <c r="A3168">
        <v>1085</v>
      </c>
      <c r="B3168" t="s">
        <v>4347</v>
      </c>
      <c r="C3168" t="s">
        <v>14601</v>
      </c>
      <c r="D3168" t="s">
        <v>24768</v>
      </c>
      <c r="E3168" t="s">
        <v>2448</v>
      </c>
      <c r="F3168" s="10"/>
      <c r="G3168">
        <v>2017</v>
      </c>
      <c r="J3168">
        <v>0.28413634963338708</v>
      </c>
      <c r="L3168" t="s">
        <v>35573</v>
      </c>
      <c r="M3168">
        <v>29034411</v>
      </c>
      <c r="Q3168" s="10"/>
      <c r="R3168" s="11">
        <f t="shared" si="98"/>
        <v>0</v>
      </c>
      <c r="U3168" s="11">
        <f t="shared" si="99"/>
        <v>0</v>
      </c>
      <c r="Y3168" s="11">
        <f>IF(SUM(Tableau1[[#This Row],[Other access]:[Sci-hub access]])&gt;=1,1,0)</f>
        <v>0</v>
      </c>
      <c r="Z3168" s="12">
        <f>IF(OR(Tableau1[[#This Row],[Access R1 + S1+ T1 ]]&gt;=1,Tableau1[[#This Row],[Access V1 +W1 + X1]]&gt;=1),1,0)</f>
        <v>0</v>
      </c>
      <c r="AB3168" s="10" t="str">
        <f>Tableau1[[#This Row],[DOI]]</f>
        <v>doi: 10.1007/s00417-017-3827-2</v>
      </c>
      <c r="AC3168" s="13" t="str">
        <f>Tableau1[[#This Row],[Authors]]&amp;", "&amp;Tableau1[[#This Row],[Title]]&amp;" "&amp;Tableau1[[#This Row],[Journal]]&amp;". "&amp;Tableau1[[#This Row],[Year]]</f>
        <v>Schaub F, Pohl L, Enders P, Adler W, Bachmann BO, Cursiefen C, Heindl LM., Impact of corneal donor lens status on two-year course and outcome of Descemet membrane endothelial keratoplasty (DMEK). Graefes Arch Clin Exp Ophthalmol. 2017</v>
      </c>
    </row>
    <row r="3169" spans="1:29" x14ac:dyDescent="0.3">
      <c r="A3169">
        <v>340</v>
      </c>
      <c r="B3169" t="s">
        <v>3603</v>
      </c>
      <c r="C3169" t="s">
        <v>13864</v>
      </c>
      <c r="D3169" t="s">
        <v>24023</v>
      </c>
      <c r="E3169" t="s">
        <v>2467</v>
      </c>
      <c r="F3169" s="10"/>
      <c r="G3169">
        <v>2017</v>
      </c>
      <c r="J3169">
        <v>0.28424133021270437</v>
      </c>
      <c r="L3169" t="s">
        <v>34847</v>
      </c>
      <c r="M3169">
        <v>29253303</v>
      </c>
      <c r="Q3169" s="10"/>
      <c r="R3169" s="11">
        <f t="shared" si="98"/>
        <v>0</v>
      </c>
      <c r="U3169" s="11">
        <f t="shared" si="99"/>
        <v>0</v>
      </c>
      <c r="Y3169" s="11">
        <f>IF(SUM(Tableau1[[#This Row],[Other access]:[Sci-hub access]])&gt;=1,1,0)</f>
        <v>0</v>
      </c>
      <c r="Z3169" s="12">
        <f>IF(OR(Tableau1[[#This Row],[Access R1 + S1+ T1 ]]&gt;=1,Tableau1[[#This Row],[Access V1 +W1 + X1]]&gt;=1),1,0)</f>
        <v>0</v>
      </c>
      <c r="AB3169" s="10" t="str">
        <f>Tableau1[[#This Row],[DOI]]</f>
        <v>doi: 10.3928/23258160-20171130-07</v>
      </c>
      <c r="AC3169" s="13" t="str">
        <f>Tableau1[[#This Row],[Authors]]&amp;", "&amp;Tableau1[[#This Row],[Title]]&amp;" "&amp;Tableau1[[#This Row],[Journal]]&amp;". "&amp;Tableau1[[#This Row],[Year]]</f>
        <v>Qu Y, Gong D, Yu W, Dong F., Characteristics of the Choriocapillaris Layer in Optical Coherence Tomography Angiography of Acute Central Serous Chorioretinopathy. Ophthalmic Surg Lasers Imaging Retina. 2017</v>
      </c>
    </row>
    <row r="3170" spans="1:29" x14ac:dyDescent="0.3">
      <c r="A3170">
        <v>6267</v>
      </c>
      <c r="B3170" t="s">
        <v>9223</v>
      </c>
      <c r="C3170" t="s">
        <v>19434</v>
      </c>
      <c r="D3170" t="s">
        <v>29654</v>
      </c>
      <c r="E3170" t="s">
        <v>2523</v>
      </c>
      <c r="F3170" s="10"/>
      <c r="G3170">
        <v>2017</v>
      </c>
      <c r="J3170">
        <v>0.28426075194266032</v>
      </c>
      <c r="L3170" t="s">
        <v>40637</v>
      </c>
      <c r="M3170">
        <v>28234351</v>
      </c>
      <c r="Q3170" s="10"/>
      <c r="R3170" s="11">
        <f t="shared" si="98"/>
        <v>0</v>
      </c>
      <c r="U3170" s="11">
        <f t="shared" si="99"/>
        <v>0</v>
      </c>
      <c r="Y3170" s="11">
        <f>IF(SUM(Tableau1[[#This Row],[Other access]:[Sci-hub access]])&gt;=1,1,0)</f>
        <v>0</v>
      </c>
      <c r="Z3170" s="12">
        <f>IF(OR(Tableau1[[#This Row],[Access R1 + S1+ T1 ]]&gt;=1,Tableau1[[#This Row],[Access V1 +W1 + X1]]&gt;=1),1,0)</f>
        <v>0</v>
      </c>
      <c r="AB3170" s="10" t="str">
        <f>Tableau1[[#This Row],[DOI]]</f>
        <v>doi: 10.1038/eye.2017.2</v>
      </c>
      <c r="AC3170" s="13" t="str">
        <f>Tableau1[[#This Row],[Authors]]&amp;", "&amp;Tableau1[[#This Row],[Title]]&amp;" "&amp;Tableau1[[#This Row],[Journal]]&amp;". "&amp;Tableau1[[#This Row],[Year]]</f>
        <v>Yusuf IH, Barnes JK, Fung TH, Elston JS, Patel CK; Medscape.., Non-contact ultra-widefield retinal imaging of infants with suspected abusive head trauma. Eye (Lond). 2017</v>
      </c>
    </row>
    <row r="3171" spans="1:29" x14ac:dyDescent="0.3">
      <c r="A3171">
        <v>2062</v>
      </c>
      <c r="B3171" t="s">
        <v>5301</v>
      </c>
      <c r="C3171" t="s">
        <v>15546</v>
      </c>
      <c r="D3171" t="s">
        <v>25723</v>
      </c>
      <c r="E3171" t="s">
        <v>2443</v>
      </c>
      <c r="F3171" s="10"/>
      <c r="G3171">
        <v>2017</v>
      </c>
      <c r="J3171">
        <v>0.28433874025290906</v>
      </c>
      <c r="L3171" t="s">
        <v>36533</v>
      </c>
      <c r="M3171">
        <v>28820917</v>
      </c>
      <c r="Q3171" s="10"/>
      <c r="R3171" s="11">
        <f t="shared" si="98"/>
        <v>0</v>
      </c>
      <c r="U3171" s="11">
        <f t="shared" si="99"/>
        <v>0</v>
      </c>
      <c r="Y3171" s="11">
        <f>IF(SUM(Tableau1[[#This Row],[Other access]:[Sci-hub access]])&gt;=1,1,0)</f>
        <v>0</v>
      </c>
      <c r="Z3171" s="12">
        <f>IF(OR(Tableau1[[#This Row],[Access R1 + S1+ T1 ]]&gt;=1,Tableau1[[#This Row],[Access V1 +W1 + X1]]&gt;=1),1,0)</f>
        <v>0</v>
      </c>
      <c r="AB3171" s="10" t="str">
        <f>Tableau1[[#This Row],[DOI]]</f>
        <v>doi: 10.1167/iovs.16-21097</v>
      </c>
      <c r="AC3171" s="13" t="str">
        <f>Tableau1[[#This Row],[Authors]]&amp;", "&amp;Tableau1[[#This Row],[Title]]&amp;" "&amp;Tableau1[[#This Row],[Journal]]&amp;". "&amp;Tableau1[[#This Row],[Year]]</f>
        <v>Sant DW, Tao W, Field MG, Pelaez D, Jin K, Capobianco A, Dubovy SR, Tse DT, Wang G., Whole Exome Sequencing of Lacrimal Gland Adenoid Cystic Carcinoma. Invest Ophthalmol Vis Sci. 2017</v>
      </c>
    </row>
    <row r="3172" spans="1:29" x14ac:dyDescent="0.3">
      <c r="A3172">
        <v>6407</v>
      </c>
      <c r="B3172" t="s">
        <v>9349</v>
      </c>
      <c r="C3172" t="s">
        <v>19558</v>
      </c>
      <c r="D3172" t="s">
        <v>29780</v>
      </c>
      <c r="E3172" t="s">
        <v>3246</v>
      </c>
      <c r="F3172" s="10"/>
      <c r="G3172">
        <v>2017</v>
      </c>
      <c r="J3172">
        <v>0.28472338501192851</v>
      </c>
      <c r="L3172" t="s">
        <v>40776</v>
      </c>
      <c r="M3172">
        <v>28217870</v>
      </c>
      <c r="Q3172" s="10"/>
      <c r="R3172" s="11">
        <f t="shared" si="98"/>
        <v>0</v>
      </c>
      <c r="U3172" s="11">
        <f t="shared" si="99"/>
        <v>0</v>
      </c>
      <c r="Y3172" s="11">
        <f>IF(SUM(Tableau1[[#This Row],[Other access]:[Sci-hub access]])&gt;=1,1,0)</f>
        <v>0</v>
      </c>
      <c r="Z3172" s="12">
        <f>IF(OR(Tableau1[[#This Row],[Access R1 + S1+ T1 ]]&gt;=1,Tableau1[[#This Row],[Access V1 +W1 + X1]]&gt;=1),1,0)</f>
        <v>0</v>
      </c>
      <c r="AB3172" s="10" t="str">
        <f>Tableau1[[#This Row],[DOI]]</f>
        <v>doi: 10.1002/dc.23694</v>
      </c>
      <c r="AC3172" s="13" t="str">
        <f>Tableau1[[#This Row],[Authors]]&amp;", "&amp;Tableau1[[#This Row],[Title]]&amp;" "&amp;Tableau1[[#This Row],[Journal]]&amp;". "&amp;Tableau1[[#This Row],[Year]]</f>
        <v>Mahdjoubi A, Cassoux N, Levy-Gabriel C, Desjardins L, Klos J, Caly M, Vlajnic T, Gardrat S, Klijanienko J., Adult ocular medulloepithelioma diagnosed by transscleral fine needle aspiration: A case report. Diagn Cytopathol. 2017</v>
      </c>
    </row>
    <row r="3173" spans="1:29" x14ac:dyDescent="0.3">
      <c r="A3173">
        <v>3788</v>
      </c>
      <c r="B3173" t="s">
        <v>6956</v>
      </c>
      <c r="C3173" t="s">
        <v>17196</v>
      </c>
      <c r="D3173" t="s">
        <v>27380</v>
      </c>
      <c r="E3173" t="s">
        <v>2942</v>
      </c>
      <c r="F3173" s="10"/>
      <c r="G3173">
        <v>2017</v>
      </c>
      <c r="J3173">
        <v>0.28497192081634282</v>
      </c>
      <c r="L3173" t="s">
        <v>38232</v>
      </c>
      <c r="M3173">
        <v>28532687</v>
      </c>
      <c r="Q3173" s="10"/>
      <c r="R3173" s="11">
        <f t="shared" si="98"/>
        <v>0</v>
      </c>
      <c r="U3173" s="11">
        <f t="shared" si="99"/>
        <v>0</v>
      </c>
      <c r="Y3173" s="11">
        <f>IF(SUM(Tableau1[[#This Row],[Other access]:[Sci-hub access]])&gt;=1,1,0)</f>
        <v>0</v>
      </c>
      <c r="Z3173" s="12">
        <f>IF(OR(Tableau1[[#This Row],[Access R1 + S1+ T1 ]]&gt;=1,Tableau1[[#This Row],[Access V1 +W1 + X1]]&gt;=1),1,0)</f>
        <v>0</v>
      </c>
      <c r="AB3173" s="10" t="str">
        <f>Tableau1[[#This Row],[DOI]]</f>
        <v>doi: 10.1016/j.preteyeres.2017.05.003</v>
      </c>
      <c r="AC3173" s="13" t="str">
        <f>Tableau1[[#This Row],[Authors]]&amp;", "&amp;Tableau1[[#This Row],[Title]]&amp;" "&amp;Tableau1[[#This Row],[Journal]]&amp;". "&amp;Tableau1[[#This Row],[Year]]</f>
        <v>Barabino S, Horwath-Winter J, Messmer EM, Rolando M, Aragona P, Kinoshita S., The role of systemic and topical fatty acids for dry eye treatment. Prog Retin Eye Res. 2017</v>
      </c>
    </row>
    <row r="3174" spans="1:29" x14ac:dyDescent="0.3">
      <c r="A3174">
        <v>7128</v>
      </c>
      <c r="B3174" t="s">
        <v>9974</v>
      </c>
      <c r="C3174" t="s">
        <v>20177</v>
      </c>
      <c r="D3174" t="s">
        <v>30408</v>
      </c>
      <c r="E3174" t="s">
        <v>34113</v>
      </c>
      <c r="F3174" s="10"/>
      <c r="G3174">
        <v>2017</v>
      </c>
      <c r="J3174">
        <v>0.28500925921784248</v>
      </c>
      <c r="L3174" t="s">
        <v>41484</v>
      </c>
      <c r="M3174">
        <v>28125988</v>
      </c>
      <c r="Q3174" s="10"/>
      <c r="R3174" s="11">
        <f t="shared" si="98"/>
        <v>0</v>
      </c>
      <c r="U3174" s="11">
        <f t="shared" si="99"/>
        <v>0</v>
      </c>
      <c r="Y3174" s="11">
        <f>IF(SUM(Tableau1[[#This Row],[Other access]:[Sci-hub access]])&gt;=1,1,0)</f>
        <v>0</v>
      </c>
      <c r="Z3174" s="12">
        <f>IF(OR(Tableau1[[#This Row],[Access R1 + S1+ T1 ]]&gt;=1,Tableau1[[#This Row],[Access V1 +W1 + X1]]&gt;=1),1,0)</f>
        <v>0</v>
      </c>
      <c r="AB3174" s="10" t="str">
        <f>Tableau1[[#This Row],[DOI]]</f>
        <v>doi: 10.1186/s12967-017-1121-z</v>
      </c>
      <c r="AC3174" s="13" t="str">
        <f>Tableau1[[#This Row],[Authors]]&amp;", "&amp;Tableau1[[#This Row],[Title]]&amp;" "&amp;Tableau1[[#This Row],[Journal]]&amp;". "&amp;Tableau1[[#This Row],[Year]]</f>
        <v>Zhu S, Xu X, Wang L, Su L, Gu Q, Wei F, Liu K., Inhibitory effect of a novel peptide, H-RN, on keratitis induced by LPS or poly(I:C) in vitro and in vivo via suppressing NF-κB and MAPK activation. J Transl Med. 2017</v>
      </c>
    </row>
    <row r="3175" spans="1:29" x14ac:dyDescent="0.3">
      <c r="A3175">
        <v>1762</v>
      </c>
      <c r="B3175" t="s">
        <v>5011</v>
      </c>
      <c r="C3175" t="s">
        <v>15259</v>
      </c>
      <c r="D3175" t="s">
        <v>25432</v>
      </c>
      <c r="E3175" t="s">
        <v>2770</v>
      </c>
      <c r="F3175" s="10"/>
      <c r="G3175">
        <v>2017</v>
      </c>
      <c r="J3175">
        <v>0.28528777849797715</v>
      </c>
      <c r="L3175" t="s">
        <v>36238</v>
      </c>
      <c r="M3175">
        <v>28881150</v>
      </c>
      <c r="Q3175" s="10"/>
      <c r="R3175" s="11">
        <f t="shared" si="98"/>
        <v>0</v>
      </c>
      <c r="U3175" s="11">
        <f t="shared" si="99"/>
        <v>0</v>
      </c>
      <c r="Y3175" s="11">
        <f>IF(SUM(Tableau1[[#This Row],[Other access]:[Sci-hub access]])&gt;=1,1,0)</f>
        <v>0</v>
      </c>
      <c r="Z3175" s="12">
        <f>IF(OR(Tableau1[[#This Row],[Access R1 + S1+ T1 ]]&gt;=1,Tableau1[[#This Row],[Access V1 +W1 + X1]]&gt;=1),1,0)</f>
        <v>0</v>
      </c>
      <c r="AB3175" s="10" t="str">
        <f>Tableau1[[#This Row],[DOI]]</f>
        <v>doi: 10.1080/03007995.2017.1366662</v>
      </c>
      <c r="AC3175" s="13" t="str">
        <f>Tableau1[[#This Row],[Authors]]&amp;", "&amp;Tableau1[[#This Row],[Title]]&amp;" "&amp;Tableau1[[#This Row],[Journal]]&amp;". "&amp;Tableau1[[#This Row],[Year]]</f>
        <v>Currie CJ, Holden SE, Owens DR., Patterns of retinal thickness prior to and following treatment with fluocinolone acetonide 190 µg intravitreal implant for diabetic macular edema. Curr Med Res Opin. 2017</v>
      </c>
    </row>
    <row r="3176" spans="1:29" x14ac:dyDescent="0.3">
      <c r="A3176">
        <v>954</v>
      </c>
      <c r="B3176" t="s">
        <v>4216</v>
      </c>
      <c r="C3176" t="s">
        <v>14470</v>
      </c>
      <c r="D3176" t="s">
        <v>24637</v>
      </c>
      <c r="E3176" t="s">
        <v>2508</v>
      </c>
      <c r="F3176" s="10"/>
      <c r="G3176">
        <v>2017</v>
      </c>
      <c r="J3176">
        <v>0.28534595335045232</v>
      </c>
      <c r="L3176" t="s">
        <v>35442</v>
      </c>
      <c r="M3176">
        <v>29054413</v>
      </c>
      <c r="Q3176" s="10"/>
      <c r="R3176" s="11">
        <f t="shared" si="98"/>
        <v>0</v>
      </c>
      <c r="U3176" s="11">
        <f t="shared" si="99"/>
        <v>0</v>
      </c>
      <c r="Y3176" s="11">
        <f>IF(SUM(Tableau1[[#This Row],[Other access]:[Sci-hub access]])&gt;=1,1,0)</f>
        <v>0</v>
      </c>
      <c r="Z3176" s="12">
        <f>IF(OR(Tableau1[[#This Row],[Access R1 + S1+ T1 ]]&gt;=1,Tableau1[[#This Row],[Access V1 +W1 + X1]]&gt;=1),1,0)</f>
        <v>0</v>
      </c>
      <c r="AB3176" s="10" t="str">
        <f>Tableau1[[#This Row],[DOI]]</f>
        <v>doi: 10.1016/j.bbrc.2017.10.066</v>
      </c>
      <c r="AC3176" s="13" t="str">
        <f>Tableau1[[#This Row],[Authors]]&amp;", "&amp;Tableau1[[#This Row],[Title]]&amp;" "&amp;Tableau1[[#This Row],[Journal]]&amp;". "&amp;Tableau1[[#This Row],[Year]]</f>
        <v>Mordel P, Schaeffer S, Dupas Q, Laville MA, Gérard M, Chapon F, Allouche S., A 2 bp deletion in the mitochondrial ATP 6 gene responsible for the NARP (neuropathy, ataxia, and retinitis pigmentosa) syndrome. Biochem Biophys Res Commun. 2017</v>
      </c>
    </row>
    <row r="3177" spans="1:29" x14ac:dyDescent="0.3">
      <c r="A3177">
        <v>5188</v>
      </c>
      <c r="B3177" t="s">
        <v>8259</v>
      </c>
      <c r="C3177" t="s">
        <v>18484</v>
      </c>
      <c r="D3177" t="s">
        <v>28689</v>
      </c>
      <c r="E3177" t="s">
        <v>2787</v>
      </c>
      <c r="F3177" s="10"/>
      <c r="G3177">
        <v>2017</v>
      </c>
      <c r="J3177">
        <v>0.28554172873152184</v>
      </c>
      <c r="L3177" t="s">
        <v>39592</v>
      </c>
      <c r="M3177">
        <v>28364200</v>
      </c>
      <c r="Q3177" s="10"/>
      <c r="R3177" s="11">
        <f t="shared" si="98"/>
        <v>0</v>
      </c>
      <c r="U3177" s="11">
        <f t="shared" si="99"/>
        <v>0</v>
      </c>
      <c r="Y3177" s="11">
        <f>IF(SUM(Tableau1[[#This Row],[Other access]:[Sci-hub access]])&gt;=1,1,0)</f>
        <v>0</v>
      </c>
      <c r="Z3177" s="12">
        <f>IF(OR(Tableau1[[#This Row],[Access R1 + S1+ T1 ]]&gt;=1,Tableau1[[#This Row],[Access V1 +W1 + X1]]&gt;=1),1,0)</f>
        <v>0</v>
      </c>
      <c r="AB3177" s="10" t="str">
        <f>Tableau1[[#This Row],[DOI]]</f>
        <v>doi: 10.1007/s00011-017-1037-3</v>
      </c>
      <c r="AC3177" s="13" t="str">
        <f>Tableau1[[#This Row],[Authors]]&amp;", "&amp;Tableau1[[#This Row],[Title]]&amp;" "&amp;Tableau1[[#This Row],[Journal]]&amp;". "&amp;Tableau1[[#This Row],[Year]]</f>
        <v>Seo Y, Chae MK, Han SA, Lee EJ, Lee JH, Yoon JS., Sphingosine-1-phosphate is involved in inflammatory reactions in patients with Graves' orbitopathy. Inflamm Res. 2017</v>
      </c>
    </row>
    <row r="3178" spans="1:29" x14ac:dyDescent="0.3">
      <c r="A3178">
        <v>8740</v>
      </c>
      <c r="B3178" t="s">
        <v>11384</v>
      </c>
      <c r="C3178" t="s">
        <v>21569</v>
      </c>
      <c r="D3178" t="s">
        <v>31824</v>
      </c>
      <c r="E3178" t="s">
        <v>3174</v>
      </c>
      <c r="F3178" s="10"/>
      <c r="G3178">
        <v>2017</v>
      </c>
      <c r="J3178">
        <v>0.2855662954130056</v>
      </c>
      <c r="L3178" t="s">
        <v>43076</v>
      </c>
      <c r="M3178">
        <v>27853049</v>
      </c>
      <c r="Q3178" s="10"/>
      <c r="R3178" s="11">
        <f t="shared" si="98"/>
        <v>0</v>
      </c>
      <c r="U3178" s="11">
        <f t="shared" si="99"/>
        <v>0</v>
      </c>
      <c r="Y3178" s="11">
        <f>IF(SUM(Tableau1[[#This Row],[Other access]:[Sci-hub access]])&gt;=1,1,0)</f>
        <v>0</v>
      </c>
      <c r="Z3178" s="12">
        <f>IF(OR(Tableau1[[#This Row],[Access R1 + S1+ T1 ]]&gt;=1,Tableau1[[#This Row],[Access V1 +W1 + X1]]&gt;=1),1,0)</f>
        <v>0</v>
      </c>
      <c r="AB3178" s="10" t="str">
        <f>Tableau1[[#This Row],[DOI]]</f>
        <v>doi: 10.1507/endocrj.EJ16-0083</v>
      </c>
      <c r="AC3178" s="13" t="str">
        <f>Tableau1[[#This Row],[Authors]]&amp;", "&amp;Tableau1[[#This Row],[Title]]&amp;" "&amp;Tableau1[[#This Row],[Journal]]&amp;". "&amp;Tableau1[[#This Row],[Year]]</f>
        <v>He Y, Mu K, Liu R, Zhang J, Xiang N., Comparison of two different regimens of intravenous methylprednisolone for patients with moderate to severe and active Graves' ophthalmopathy: a prospective, randomized controlled trial. Endocr J. 2017</v>
      </c>
    </row>
    <row r="3179" spans="1:29" x14ac:dyDescent="0.3">
      <c r="A3179">
        <v>10779</v>
      </c>
      <c r="B3179" t="s">
        <v>13234</v>
      </c>
      <c r="C3179" t="s">
        <v>21531</v>
      </c>
      <c r="D3179" t="s">
        <v>33688</v>
      </c>
      <c r="E3179" t="s">
        <v>2447</v>
      </c>
      <c r="F3179" s="10"/>
      <c r="G3179">
        <v>2017</v>
      </c>
      <c r="J3179">
        <v>0.28560084358063387</v>
      </c>
      <c r="L3179" t="s">
        <v>45026</v>
      </c>
      <c r="M3179">
        <v>27046038</v>
      </c>
      <c r="Q3179" s="10"/>
      <c r="R3179" s="11">
        <f t="shared" si="98"/>
        <v>0</v>
      </c>
      <c r="U3179" s="11">
        <f t="shared" si="99"/>
        <v>0</v>
      </c>
      <c r="Y3179" s="11">
        <f>IF(SUM(Tableau1[[#This Row],[Other access]:[Sci-hub access]])&gt;=1,1,0)</f>
        <v>0</v>
      </c>
      <c r="Z3179" s="12">
        <f>IF(OR(Tableau1[[#This Row],[Access R1 + S1+ T1 ]]&gt;=1,Tableau1[[#This Row],[Access V1 +W1 + X1]]&gt;=1),1,0)</f>
        <v>0</v>
      </c>
      <c r="AB3179" s="10" t="str">
        <f>Tableau1[[#This Row],[DOI]]</f>
        <v>doi: 10.1097/IOP.0000000000000685</v>
      </c>
      <c r="AC3179" s="13" t="str">
        <f>Tableau1[[#This Row],[Authors]]&amp;", "&amp;Tableau1[[#This Row],[Title]]&amp;" "&amp;Tableau1[[#This Row],[Journal]]&amp;". "&amp;Tableau1[[#This Row],[Year]]</f>
        <v>Russell DJ, Seiff SR., Orbital Plasmacytoma Mimicking an Orbital Abscess. Ophthal Plast Reconstr Surg. 2017</v>
      </c>
    </row>
    <row r="3180" spans="1:29" x14ac:dyDescent="0.3">
      <c r="A3180">
        <v>4447</v>
      </c>
      <c r="B3180" t="s">
        <v>7573</v>
      </c>
      <c r="C3180" t="s">
        <v>17809</v>
      </c>
      <c r="D3180" t="s">
        <v>28002</v>
      </c>
      <c r="E3180" t="s">
        <v>2488</v>
      </c>
      <c r="F3180" s="10"/>
      <c r="G3180">
        <v>2017</v>
      </c>
      <c r="J3180">
        <v>0.28583503168439028</v>
      </c>
      <c r="L3180" t="s">
        <v>38867</v>
      </c>
      <c r="M3180">
        <v>28442694</v>
      </c>
      <c r="Q3180" s="10"/>
      <c r="R3180" s="11">
        <f t="shared" si="98"/>
        <v>0</v>
      </c>
      <c r="U3180" s="11">
        <f t="shared" si="99"/>
        <v>0</v>
      </c>
      <c r="Y3180" s="11">
        <f>IF(SUM(Tableau1[[#This Row],[Other access]:[Sci-hub access]])&gt;=1,1,0)</f>
        <v>0</v>
      </c>
      <c r="Z3180" s="12">
        <f>IF(OR(Tableau1[[#This Row],[Access R1 + S1+ T1 ]]&gt;=1,Tableau1[[#This Row],[Access V1 +W1 + X1]]&gt;=1),1,0)</f>
        <v>0</v>
      </c>
      <c r="AB3180" s="10" t="str">
        <f>Tableau1[[#This Row],[DOI]]</f>
        <v>doi: 10.1159/000458493</v>
      </c>
      <c r="AC3180" s="13" t="str">
        <f>Tableau1[[#This Row],[Authors]]&amp;", "&amp;Tableau1[[#This Row],[Title]]&amp;" "&amp;Tableau1[[#This Row],[Journal]]&amp;". "&amp;Tableau1[[#This Row],[Year]]</f>
        <v>Lim D, Aquino MC, Chew P., Surgical Treatment of Angle-Closure Glaucoma. Dev Ophthalmol. 2017</v>
      </c>
    </row>
    <row r="3181" spans="1:29" x14ac:dyDescent="0.3">
      <c r="A3181">
        <v>4330</v>
      </c>
      <c r="B3181" t="s">
        <v>7460</v>
      </c>
      <c r="C3181" t="s">
        <v>17696</v>
      </c>
      <c r="D3181" t="s">
        <v>27889</v>
      </c>
      <c r="E3181" t="s">
        <v>2583</v>
      </c>
      <c r="F3181" s="10"/>
      <c r="G3181">
        <v>2017</v>
      </c>
      <c r="J3181">
        <v>0.28608369102585096</v>
      </c>
      <c r="L3181" t="s">
        <v>38753</v>
      </c>
      <c r="M3181">
        <v>28455783</v>
      </c>
      <c r="Q3181" s="10"/>
      <c r="R3181" s="11">
        <f t="shared" si="98"/>
        <v>0</v>
      </c>
      <c r="U3181" s="11">
        <f t="shared" si="99"/>
        <v>0</v>
      </c>
      <c r="Y3181" s="11">
        <f>IF(SUM(Tableau1[[#This Row],[Other access]:[Sci-hub access]])&gt;=1,1,0)</f>
        <v>0</v>
      </c>
      <c r="Z3181" s="12">
        <f>IF(OR(Tableau1[[#This Row],[Access R1 + S1+ T1 ]]&gt;=1,Tableau1[[#This Row],[Access V1 +W1 + X1]]&gt;=1),1,0)</f>
        <v>0</v>
      </c>
      <c r="AB3181" s="10" t="str">
        <f>Tableau1[[#This Row],[DOI]]</f>
        <v>doi: 10.1007/s12325-017-0535-6</v>
      </c>
      <c r="AC3181" s="13" t="str">
        <f>Tableau1[[#This Row],[Authors]]&amp;", "&amp;Tableau1[[#This Row],[Title]]&amp;" "&amp;Tableau1[[#This Row],[Journal]]&amp;". "&amp;Tableau1[[#This Row],[Year]]</f>
        <v>Shah-Hosseini K, Krudewig EM, Hadler M, Karagiannis E, Mösges R., Management of Grass Pollen Allergy with 5-Grass Pollen Tablet: Results of a 2-Year Real-Life Study. Adv Ther. 2017</v>
      </c>
    </row>
    <row r="3182" spans="1:29" x14ac:dyDescent="0.3">
      <c r="A3182">
        <v>759</v>
      </c>
      <c r="B3182" t="s">
        <v>4022</v>
      </c>
      <c r="C3182" t="s">
        <v>14277</v>
      </c>
      <c r="D3182" t="s">
        <v>24442</v>
      </c>
      <c r="E3182" t="s">
        <v>2495</v>
      </c>
      <c r="F3182" s="10"/>
      <c r="G3182">
        <v>2017</v>
      </c>
      <c r="J3182">
        <v>0.28616690854844318</v>
      </c>
      <c r="L3182" t="s">
        <v>35252</v>
      </c>
      <c r="M3182">
        <v>29120976</v>
      </c>
      <c r="Q3182" s="10"/>
      <c r="R3182" s="11">
        <f t="shared" si="98"/>
        <v>0</v>
      </c>
      <c r="U3182" s="11">
        <f t="shared" si="99"/>
        <v>0</v>
      </c>
      <c r="Y3182" s="11">
        <f>IF(SUM(Tableau1[[#This Row],[Other access]:[Sci-hub access]])&gt;=1,1,0)</f>
        <v>0</v>
      </c>
      <c r="Z3182" s="12">
        <f>IF(OR(Tableau1[[#This Row],[Access R1 + S1+ T1 ]]&gt;=1,Tableau1[[#This Row],[Access V1 +W1 + X1]]&gt;=1),1,0)</f>
        <v>0</v>
      </c>
      <c r="AB3182" s="10" t="str">
        <f>Tableau1[[#This Row],[DOI]]</f>
        <v>doi: 10.1097/OPX.0000000000001151</v>
      </c>
      <c r="AC3182" s="13" t="str">
        <f>Tableau1[[#This Row],[Authors]]&amp;", "&amp;Tableau1[[#This Row],[Title]]&amp;" "&amp;Tableau1[[#This Row],[Journal]]&amp;". "&amp;Tableau1[[#This Row],[Year]]</f>
        <v>Jacquier P, Wuarin R, Chizzolini C, Thumann G, Steffen H, Chronopoulos A., Case Report: Masquerading Large-vessel Giant Cell Arteritis. Optom Vis Sci. 2017</v>
      </c>
    </row>
    <row r="3183" spans="1:29" x14ac:dyDescent="0.3">
      <c r="A3183">
        <v>4290</v>
      </c>
      <c r="B3183" t="s">
        <v>7423</v>
      </c>
      <c r="C3183" t="s">
        <v>17659</v>
      </c>
      <c r="D3183" t="s">
        <v>27851</v>
      </c>
      <c r="E3183" t="s">
        <v>2441</v>
      </c>
      <c r="F3183" s="10"/>
      <c r="G3183">
        <v>2017</v>
      </c>
      <c r="J3183">
        <v>0.28617716076938216</v>
      </c>
      <c r="L3183" t="s">
        <v>38716</v>
      </c>
      <c r="M3183">
        <v>28457613</v>
      </c>
      <c r="Q3183" s="10"/>
      <c r="R3183" s="11">
        <f t="shared" si="98"/>
        <v>0</v>
      </c>
      <c r="U3183" s="11">
        <f t="shared" si="99"/>
        <v>0</v>
      </c>
      <c r="Y3183" s="11">
        <f>IF(SUM(Tableau1[[#This Row],[Other access]:[Sci-hub access]])&gt;=1,1,0)</f>
        <v>0</v>
      </c>
      <c r="Z3183" s="12">
        <f>IF(OR(Tableau1[[#This Row],[Access R1 + S1+ T1 ]]&gt;=1,Tableau1[[#This Row],[Access V1 +W1 + X1]]&gt;=1),1,0)</f>
        <v>0</v>
      </c>
      <c r="AB3183" s="10" t="str">
        <f>Tableau1[[#This Row],[DOI]]</f>
        <v>doi: 10.1016/j.ophtha.2017.03.036</v>
      </c>
      <c r="AC3183" s="13" t="str">
        <f>Tableau1[[#This Row],[Authors]]&amp;", "&amp;Tableau1[[#This Row],[Title]]&amp;" "&amp;Tableau1[[#This Row],[Journal]]&amp;". "&amp;Tableau1[[#This Row],[Year]]</f>
        <v>Yamane S, Sato S, Maruyama-Inoue M, Kadonosono K., Flanged Intrascleral Intraocular Lens Fixation with Double-Needle Technique. Ophthalmology. 2017</v>
      </c>
    </row>
    <row r="3184" spans="1:29" x14ac:dyDescent="0.3">
      <c r="A3184">
        <v>1963</v>
      </c>
      <c r="B3184" t="s">
        <v>5204</v>
      </c>
      <c r="C3184" t="s">
        <v>15450</v>
      </c>
      <c r="D3184" t="s">
        <v>25626</v>
      </c>
      <c r="E3184" t="s">
        <v>2443</v>
      </c>
      <c r="F3184" s="10"/>
      <c r="G3184">
        <v>2017</v>
      </c>
      <c r="J3184">
        <v>0.28622715962009704</v>
      </c>
      <c r="L3184" t="s">
        <v>36434</v>
      </c>
      <c r="M3184">
        <v>28837732</v>
      </c>
      <c r="Q3184" s="10"/>
      <c r="R3184" s="11">
        <f t="shared" si="98"/>
        <v>0</v>
      </c>
      <c r="U3184" s="11">
        <f t="shared" si="99"/>
        <v>0</v>
      </c>
      <c r="Y3184" s="11">
        <f>IF(SUM(Tableau1[[#This Row],[Other access]:[Sci-hub access]])&gt;=1,1,0)</f>
        <v>0</v>
      </c>
      <c r="Z3184" s="12">
        <f>IF(OR(Tableau1[[#This Row],[Access R1 + S1+ T1 ]]&gt;=1,Tableau1[[#This Row],[Access V1 +W1 + X1]]&gt;=1),1,0)</f>
        <v>0</v>
      </c>
      <c r="AB3184" s="10" t="str">
        <f>Tableau1[[#This Row],[DOI]]</f>
        <v>doi: 10.1167/iovs.17-22003</v>
      </c>
      <c r="AC3184" s="13" t="str">
        <f>Tableau1[[#This Row],[Authors]]&amp;", "&amp;Tableau1[[#This Row],[Title]]&amp;" "&amp;Tableau1[[#This Row],[Journal]]&amp;". "&amp;Tableau1[[#This Row],[Year]]</f>
        <v>Ranjith K, Sontam B, Sharma S, Joseph J, Chathoth KN, Sama KC, Murthy SI, Shivaji S., Candida Species From Eye Infections: Drug Susceptibility, Virulence Factors, and Molecular Characterization. Invest Ophthalmol Vis Sci. 2017</v>
      </c>
    </row>
    <row r="3185" spans="1:29" ht="28.8" x14ac:dyDescent="0.3">
      <c r="A3185">
        <v>9369</v>
      </c>
      <c r="B3185" t="s">
        <v>11942</v>
      </c>
      <c r="C3185" t="s">
        <v>22117</v>
      </c>
      <c r="D3185" t="s">
        <v>32386</v>
      </c>
      <c r="E3185" t="s">
        <v>34021</v>
      </c>
      <c r="F3185" s="10"/>
      <c r="G3185">
        <v>2017</v>
      </c>
      <c r="J3185">
        <v>0.2864998565049961</v>
      </c>
      <c r="L3185" t="s">
        <v>43660</v>
      </c>
      <c r="M3185">
        <v>27718519</v>
      </c>
      <c r="Q3185" s="10"/>
      <c r="R3185" s="11">
        <f t="shared" si="98"/>
        <v>0</v>
      </c>
      <c r="U3185" s="11">
        <f t="shared" si="99"/>
        <v>0</v>
      </c>
      <c r="Y3185" s="11">
        <f>IF(SUM(Tableau1[[#This Row],[Other access]:[Sci-hub access]])&gt;=1,1,0)</f>
        <v>0</v>
      </c>
      <c r="Z3185" s="12">
        <f>IF(OR(Tableau1[[#This Row],[Access R1 + S1+ T1 ]]&gt;=1,Tableau1[[#This Row],[Access V1 +W1 + X1]]&gt;=1),1,0)</f>
        <v>0</v>
      </c>
      <c r="AB3185" s="10" t="str">
        <f>Tableau1[[#This Row],[DOI]]</f>
        <v>doi: 10.1111/bjd.15122</v>
      </c>
      <c r="AC3185" s="13" t="str">
        <f>Tableau1[[#This Row],[Authors]]&amp;", "&amp;Tableau1[[#This Row],[Title]]&amp;" "&amp;Tableau1[[#This Row],[Journal]]&amp;". "&amp;Tableau1[[#This Row],[Year]]</f>
        <v>Tan J, Almeida LM, Bewley A, Cribier B, Dlova NC, Gallo R, Kautz G, Mannis M, Oon HH, Rajagopalan M, Steinhoff M, Thiboutot D, Troielli P, Webster G, Wu Y, van Zuuren EJ, Schaller M., Updating the diagnosis, classification and assessment of rosacea: recommendations from the global ROSacea COnsensus (ROSCO) panel. Br J Dermatol. 2017</v>
      </c>
    </row>
    <row r="3186" spans="1:29" x14ac:dyDescent="0.3">
      <c r="A3186">
        <v>5694</v>
      </c>
      <c r="B3186" t="s">
        <v>8725</v>
      </c>
      <c r="C3186" t="s">
        <v>18944</v>
      </c>
      <c r="D3186" t="s">
        <v>29155</v>
      </c>
      <c r="E3186" t="s">
        <v>2443</v>
      </c>
      <c r="F3186" s="10"/>
      <c r="G3186">
        <v>2017</v>
      </c>
      <c r="J3186">
        <v>0.28662658336057512</v>
      </c>
      <c r="L3186" t="s">
        <v>40077</v>
      </c>
      <c r="M3186">
        <v>28297026</v>
      </c>
      <c r="Q3186" s="10"/>
      <c r="R3186" s="11">
        <f t="shared" si="98"/>
        <v>0</v>
      </c>
      <c r="U3186" s="11">
        <f t="shared" si="99"/>
        <v>0</v>
      </c>
      <c r="Y3186" s="11">
        <f>IF(SUM(Tableau1[[#This Row],[Other access]:[Sci-hub access]])&gt;=1,1,0)</f>
        <v>0</v>
      </c>
      <c r="Z3186" s="12">
        <f>IF(OR(Tableau1[[#This Row],[Access R1 + S1+ T1 ]]&gt;=1,Tableau1[[#This Row],[Access V1 +W1 + X1]]&gt;=1),1,0)</f>
        <v>0</v>
      </c>
      <c r="AB3186" s="10" t="str">
        <f>Tableau1[[#This Row],[DOI]]</f>
        <v>doi: 10.1167/iovs.17-21475</v>
      </c>
      <c r="AC3186" s="13" t="str">
        <f>Tableau1[[#This Row],[Authors]]&amp;", "&amp;Tableau1[[#This Row],[Title]]&amp;" "&amp;Tableau1[[#This Row],[Journal]]&amp;". "&amp;Tableau1[[#This Row],[Year]]</f>
        <v>Bekesi N, Gallego-Muñoz P, Ibarés-Frías L, Perez-Merino P, Martinez-Garcia MC, Kochevar IE, Marcos S., Biomechanical Changes After In Vivo Collagen Cross-Linking With Rose Bengal-Green Light and Riboflavin-UVA. Invest Ophthalmol Vis Sci. 2017</v>
      </c>
    </row>
    <row r="3187" spans="1:29" x14ac:dyDescent="0.3">
      <c r="A3187">
        <v>8684</v>
      </c>
      <c r="B3187" t="s">
        <v>11338</v>
      </c>
      <c r="C3187" t="s">
        <v>21523</v>
      </c>
      <c r="D3187" t="s">
        <v>31778</v>
      </c>
      <c r="E3187" t="s">
        <v>2772</v>
      </c>
      <c r="F3187" s="10"/>
      <c r="G3187">
        <v>2017</v>
      </c>
      <c r="J3187">
        <v>0.28681948164289672</v>
      </c>
      <c r="L3187" t="s">
        <v>43020</v>
      </c>
      <c r="M3187">
        <v>27863145</v>
      </c>
      <c r="Q3187" s="10"/>
      <c r="R3187" s="11">
        <f t="shared" si="98"/>
        <v>0</v>
      </c>
      <c r="U3187" s="11">
        <f t="shared" si="99"/>
        <v>0</v>
      </c>
      <c r="Y3187" s="11">
        <f>IF(SUM(Tableau1[[#This Row],[Other access]:[Sci-hub access]])&gt;=1,1,0)</f>
        <v>0</v>
      </c>
      <c r="Z3187" s="12">
        <f>IF(OR(Tableau1[[#This Row],[Access R1 + S1+ T1 ]]&gt;=1,Tableau1[[#This Row],[Access V1 +W1 + X1]]&gt;=1),1,0)</f>
        <v>0</v>
      </c>
      <c r="AB3187" s="10" t="str">
        <f>Tableau1[[#This Row],[DOI]]</f>
        <v>doi: 10.1002/acr.23155</v>
      </c>
      <c r="AC3187" s="13" t="str">
        <f>Tableau1[[#This Row],[Authors]]&amp;", "&amp;Tableau1[[#This Row],[Title]]&amp;" "&amp;Tableau1[[#This Row],[Journal]]&amp;". "&amp;Tableau1[[#This Row],[Year]]</f>
        <v>Volle G, Fraison JB, Gobert D, Goulenok T, Dhote R, Fain O, Gonzalez-Chiappe S, Lhote F, Papo T, Thuillier A, Rivière S, Mahr A., Dietary and Nondietary Triggers of Oral Ulcer Recurrences in Behçet's Disease. Arthritis Care Res (Hoboken). 2017</v>
      </c>
    </row>
    <row r="3188" spans="1:29" x14ac:dyDescent="0.3">
      <c r="A3188">
        <v>7013</v>
      </c>
      <c r="B3188" t="s">
        <v>9869</v>
      </c>
      <c r="C3188" t="s">
        <v>20072</v>
      </c>
      <c r="D3188" t="s">
        <v>30303</v>
      </c>
      <c r="E3188" t="s">
        <v>3196</v>
      </c>
      <c r="F3188" s="10"/>
      <c r="G3188">
        <v>2017</v>
      </c>
      <c r="J3188">
        <v>0.28696914049864664</v>
      </c>
      <c r="L3188" t="s">
        <v>41370</v>
      </c>
      <c r="M3188">
        <v>28135566</v>
      </c>
      <c r="Q3188" s="10"/>
      <c r="R3188" s="11">
        <f t="shared" si="98"/>
        <v>0</v>
      </c>
      <c r="U3188" s="11">
        <f t="shared" si="99"/>
        <v>0</v>
      </c>
      <c r="Y3188" s="11">
        <f>IF(SUM(Tableau1[[#This Row],[Other access]:[Sci-hub access]])&gt;=1,1,0)</f>
        <v>0</v>
      </c>
      <c r="Z3188" s="12">
        <f>IF(OR(Tableau1[[#This Row],[Access R1 + S1+ T1 ]]&gt;=1,Tableau1[[#This Row],[Access V1 +W1 + X1]]&gt;=1),1,0)</f>
        <v>0</v>
      </c>
      <c r="AB3188" s="10" t="str">
        <f>Tableau1[[#This Row],[DOI]]</f>
        <v>doi: 10.17305/bjbms.2017.1560</v>
      </c>
      <c r="AC3188" s="13" t="str">
        <f>Tableau1[[#This Row],[Authors]]&amp;", "&amp;Tableau1[[#This Row],[Title]]&amp;" "&amp;Tableau1[[#This Row],[Journal]]&amp;". "&amp;Tableau1[[#This Row],[Year]]</f>
        <v>Cankurtaran V, Citirik M, Simsek M, Tekin K, Teke MY., Anatomical and functional outcomes of scleral buckling versus primary vitrectomy in pseudophakic retinal detachment. Bosn J Basic Med Sci. 2017</v>
      </c>
    </row>
    <row r="3189" spans="1:29" x14ac:dyDescent="0.3">
      <c r="A3189">
        <v>454</v>
      </c>
      <c r="B3189" t="s">
        <v>3717</v>
      </c>
      <c r="C3189" t="s">
        <v>13977</v>
      </c>
      <c r="D3189" t="s">
        <v>24137</v>
      </c>
      <c r="E3189" t="s">
        <v>2532</v>
      </c>
      <c r="F3189" s="10"/>
      <c r="G3189">
        <v>2018</v>
      </c>
      <c r="J3189">
        <v>0.28697355407980907</v>
      </c>
      <c r="L3189" t="s">
        <v>34958</v>
      </c>
      <c r="M3189">
        <v>29210010</v>
      </c>
      <c r="Q3189" s="10"/>
      <c r="R3189" s="11">
        <f t="shared" si="98"/>
        <v>0</v>
      </c>
      <c r="U3189" s="11">
        <f t="shared" si="99"/>
        <v>0</v>
      </c>
      <c r="Y3189" s="11">
        <f>IF(SUM(Tableau1[[#This Row],[Other access]:[Sci-hub access]])&gt;=1,1,0)</f>
        <v>0</v>
      </c>
      <c r="Z3189" s="12">
        <f>IF(OR(Tableau1[[#This Row],[Access R1 + S1+ T1 ]]&gt;=1,Tableau1[[#This Row],[Access V1 +W1 + X1]]&gt;=1),1,0)</f>
        <v>0</v>
      </c>
      <c r="AB3189" s="10" t="str">
        <f>Tableau1[[#This Row],[DOI]]</f>
        <v>doi: 10.1007/s10384-017-0537-6</v>
      </c>
      <c r="AC3189" s="13" t="str">
        <f>Tableau1[[#This Row],[Authors]]&amp;", "&amp;Tableau1[[#This Row],[Title]]&amp;" "&amp;Tableau1[[#This Row],[Journal]]&amp;". "&amp;Tableau1[[#This Row],[Year]]</f>
        <v>Terasaki H, Ogura Y, Kitano S, Sakamoto T, Murata T, Hirakata A, Ishibashi T., Management of diabetic macular edema in Japan: a review and expert opinion. Jpn J Ophthalmol. 2018</v>
      </c>
    </row>
    <row r="3190" spans="1:29" x14ac:dyDescent="0.3">
      <c r="A3190">
        <v>722</v>
      </c>
      <c r="B3190" t="s">
        <v>3985</v>
      </c>
      <c r="C3190" t="s">
        <v>14240</v>
      </c>
      <c r="D3190" t="s">
        <v>24405</v>
      </c>
      <c r="E3190" t="s">
        <v>2511</v>
      </c>
      <c r="F3190" s="10"/>
      <c r="G3190">
        <v>2017</v>
      </c>
      <c r="J3190">
        <v>0.28698940348029534</v>
      </c>
      <c r="L3190" t="s">
        <v>35215</v>
      </c>
      <c r="M3190">
        <v>29133636</v>
      </c>
      <c r="Q3190" s="10"/>
      <c r="R3190" s="11">
        <f t="shared" si="98"/>
        <v>0</v>
      </c>
      <c r="U3190" s="11">
        <f t="shared" si="99"/>
        <v>0</v>
      </c>
      <c r="Y3190" s="11">
        <f>IF(SUM(Tableau1[[#This Row],[Other access]:[Sci-hub access]])&gt;=1,1,0)</f>
        <v>0</v>
      </c>
      <c r="Z3190" s="12">
        <f>IF(OR(Tableau1[[#This Row],[Access R1 + S1+ T1 ]]&gt;=1,Tableau1[[#This Row],[Access V1 +W1 + X1]]&gt;=1),1,0)</f>
        <v>0</v>
      </c>
      <c r="AB3190" s="10" t="str">
        <f>Tableau1[[#This Row],[DOI]]</f>
        <v>doi: 10.4103/ijo.IJO_218_17</v>
      </c>
      <c r="AC3190" s="13" t="str">
        <f>Tableau1[[#This Row],[Authors]]&amp;", "&amp;Tableau1[[#This Row],[Title]]&amp;" "&amp;Tableau1[[#This Row],[Journal]]&amp;". "&amp;Tableau1[[#This Row],[Year]]</f>
        <v>Mehtani A, Agarwal MC, Sharma S, Chaudhary S., Diagnosis of limbal stem cell deficiency based on corneal epithelial thickness measured on anterior segment optical coherence tomography. Indian J Ophthalmol. 2017</v>
      </c>
    </row>
    <row r="3191" spans="1:29" x14ac:dyDescent="0.3">
      <c r="A3191">
        <v>5212</v>
      </c>
      <c r="B3191" t="s">
        <v>8282</v>
      </c>
      <c r="C3191" t="s">
        <v>18506</v>
      </c>
      <c r="D3191" t="s">
        <v>28712</v>
      </c>
      <c r="E3191" t="s">
        <v>3051</v>
      </c>
      <c r="F3191" s="10"/>
      <c r="G3191">
        <v>2017</v>
      </c>
      <c r="J3191">
        <v>0.28699076435550896</v>
      </c>
      <c r="L3191" t="s">
        <v>39614</v>
      </c>
      <c r="M3191">
        <v>28361678</v>
      </c>
      <c r="Q3191" s="10"/>
      <c r="R3191" s="11">
        <f t="shared" si="98"/>
        <v>0</v>
      </c>
      <c r="U3191" s="11">
        <f t="shared" si="99"/>
        <v>0</v>
      </c>
      <c r="Y3191" s="11">
        <f>IF(SUM(Tableau1[[#This Row],[Other access]:[Sci-hub access]])&gt;=1,1,0)</f>
        <v>0</v>
      </c>
      <c r="Z3191" s="12">
        <f>IF(OR(Tableau1[[#This Row],[Access R1 + S1+ T1 ]]&gt;=1,Tableau1[[#This Row],[Access V1 +W1 + X1]]&gt;=1),1,0)</f>
        <v>0</v>
      </c>
      <c r="AB3191" s="10" t="str">
        <f>Tableau1[[#This Row],[DOI]]</f>
        <v>doi: 10.1186/s12918-017-0402-8</v>
      </c>
      <c r="AC3191" s="13" t="str">
        <f>Tableau1[[#This Row],[Authors]]&amp;", "&amp;Tableau1[[#This Row],[Title]]&amp;" "&amp;Tableau1[[#This Row],[Journal]]&amp;". "&amp;Tableau1[[#This Row],[Year]]</f>
        <v>Liu X, Yang Z, Lin H, Simmons M, Lu Z., DIGNiFI: Discovering causative genes for orphan diseases using protein-protein interaction networks. BMC Syst Biol. 2017</v>
      </c>
    </row>
    <row r="3192" spans="1:29" x14ac:dyDescent="0.3">
      <c r="A3192">
        <v>9210</v>
      </c>
      <c r="B3192" t="s">
        <v>11800</v>
      </c>
      <c r="C3192" t="s">
        <v>21974</v>
      </c>
      <c r="D3192" t="s">
        <v>32241</v>
      </c>
      <c r="E3192" t="s">
        <v>2557</v>
      </c>
      <c r="F3192" s="10"/>
      <c r="G3192">
        <v>2017</v>
      </c>
      <c r="J3192">
        <v>0.28701062252523668</v>
      </c>
      <c r="L3192" t="s">
        <v>43523</v>
      </c>
      <c r="M3192">
        <v>27763911</v>
      </c>
      <c r="Q3192" s="10"/>
      <c r="R3192" s="11">
        <f t="shared" si="98"/>
        <v>0</v>
      </c>
      <c r="U3192" s="11">
        <f t="shared" si="99"/>
        <v>0</v>
      </c>
      <c r="Y3192" s="11">
        <f>IF(SUM(Tableau1[[#This Row],[Other access]:[Sci-hub access]])&gt;=1,1,0)</f>
        <v>0</v>
      </c>
      <c r="Z3192" s="12">
        <f>IF(OR(Tableau1[[#This Row],[Access R1 + S1+ T1 ]]&gt;=1,Tableau1[[#This Row],[Access V1 +W1 + X1]]&gt;=1),1,0)</f>
        <v>0</v>
      </c>
      <c r="AB3192" s="10" t="str">
        <f>Tableau1[[#This Row],[DOI]]</f>
        <v>doi: 10.1097/ICL.0000000000000342</v>
      </c>
      <c r="AC3192" s="13" t="str">
        <f>Tableau1[[#This Row],[Authors]]&amp;", "&amp;Tableau1[[#This Row],[Title]]&amp;" "&amp;Tableau1[[#This Row],[Journal]]&amp;". "&amp;Tableau1[[#This Row],[Year]]</f>
        <v>Chan SM, Svitova TF, Lin MC., Accounting for Ethnicity-Related Differences in Ocular Surface Integrity as a Step Toward Understanding Contact Lens Discomfort. Eye Contact Lens. 2017</v>
      </c>
    </row>
    <row r="3193" spans="1:29" ht="28.8" x14ac:dyDescent="0.3">
      <c r="A3193">
        <v>1336</v>
      </c>
      <c r="B3193" t="s">
        <v>4596</v>
      </c>
      <c r="C3193" t="s">
        <v>14848</v>
      </c>
      <c r="D3193" t="s">
        <v>25017</v>
      </c>
      <c r="E3193" t="s">
        <v>2443</v>
      </c>
      <c r="F3193" s="10"/>
      <c r="G3193">
        <v>2017</v>
      </c>
      <c r="J3193">
        <v>0.28713419903443316</v>
      </c>
      <c r="L3193" t="s">
        <v>35819</v>
      </c>
      <c r="M3193">
        <v>28973314</v>
      </c>
      <c r="Q3193" s="10"/>
      <c r="R3193" s="11">
        <f t="shared" si="98"/>
        <v>0</v>
      </c>
      <c r="U3193" s="11">
        <f t="shared" si="99"/>
        <v>0</v>
      </c>
      <c r="Y3193" s="11">
        <f>IF(SUM(Tableau1[[#This Row],[Other access]:[Sci-hub access]])&gt;=1,1,0)</f>
        <v>0</v>
      </c>
      <c r="Z3193" s="12">
        <f>IF(OR(Tableau1[[#This Row],[Access R1 + S1+ T1 ]]&gt;=1,Tableau1[[#This Row],[Access V1 +W1 + X1]]&gt;=1),1,0)</f>
        <v>0</v>
      </c>
      <c r="AB3193" s="10" t="str">
        <f>Tableau1[[#This Row],[DOI]]</f>
        <v>doi: 10.1167/iovs.17-21863</v>
      </c>
      <c r="AC3193" s="13" t="str">
        <f>Tableau1[[#This Row],[Authors]]&amp;", "&amp;Tableau1[[#This Row],[Title]]&amp;" "&amp;Tableau1[[#This Row],[Journal]]&amp;". "&amp;Tableau1[[#This Row],[Year]]</f>
        <v>Joltikov KA, de Castro VM, Davila JR, Anand R, Khan SM, Farbman N, Jackson GR, Johnson CA, Gardner TW., Multidimensional Functional and Structural Evaluation Reveals Neuroretinal Impairment in Early Diabetic Retinopathy. Invest Ophthalmol Vis Sci. 2017</v>
      </c>
    </row>
    <row r="3194" spans="1:29" x14ac:dyDescent="0.3">
      <c r="A3194">
        <v>7972</v>
      </c>
      <c r="B3194" t="s">
        <v>10708</v>
      </c>
      <c r="C3194" t="s">
        <v>20904</v>
      </c>
      <c r="D3194" t="s">
        <v>31146</v>
      </c>
      <c r="E3194" t="s">
        <v>2942</v>
      </c>
      <c r="F3194" s="10"/>
      <c r="G3194">
        <v>2017</v>
      </c>
      <c r="J3194">
        <v>0.28720562949618689</v>
      </c>
      <c r="L3194" t="s">
        <v>42319</v>
      </c>
      <c r="M3194">
        <v>28012881</v>
      </c>
      <c r="Q3194" s="10"/>
      <c r="R3194" s="11">
        <f t="shared" si="98"/>
        <v>0</v>
      </c>
      <c r="U3194" s="11">
        <f t="shared" si="99"/>
        <v>0</v>
      </c>
      <c r="Y3194" s="11">
        <f>IF(SUM(Tableau1[[#This Row],[Other access]:[Sci-hub access]])&gt;=1,1,0)</f>
        <v>0</v>
      </c>
      <c r="Z3194" s="12">
        <f>IF(OR(Tableau1[[#This Row],[Access R1 + S1+ T1 ]]&gt;=1,Tableau1[[#This Row],[Access V1 +W1 + X1]]&gt;=1),1,0)</f>
        <v>0</v>
      </c>
      <c r="AB3194" s="10" t="str">
        <f>Tableau1[[#This Row],[DOI]]</f>
        <v>doi: 10.1016/j.preteyeres.2016.12.002</v>
      </c>
      <c r="AC3194" s="13" t="str">
        <f>Tableau1[[#This Row],[Authors]]&amp;", "&amp;Tableau1[[#This Row],[Title]]&amp;" "&amp;Tableau1[[#This Row],[Journal]]&amp;". "&amp;Tableau1[[#This Row],[Year]]</f>
        <v>Hood DC., Improving our understanding, and detection, of glaucomatous damage: An approach based upon optical coherence tomography (OCT). Prog Retin Eye Res. 2017</v>
      </c>
    </row>
    <row r="3195" spans="1:29" x14ac:dyDescent="0.3">
      <c r="A3195">
        <v>9013</v>
      </c>
      <c r="B3195" t="s">
        <v>11627</v>
      </c>
      <c r="C3195" t="s">
        <v>21805</v>
      </c>
      <c r="D3195" t="s">
        <v>32068</v>
      </c>
      <c r="E3195" t="s">
        <v>2469</v>
      </c>
      <c r="F3195" s="10"/>
      <c r="G3195">
        <v>2017</v>
      </c>
      <c r="J3195">
        <v>0.28753462753770009</v>
      </c>
      <c r="L3195" t="s">
        <v>43335</v>
      </c>
      <c r="M3195">
        <v>27792408</v>
      </c>
      <c r="Q3195" s="10"/>
      <c r="R3195" s="11">
        <f t="shared" si="98"/>
        <v>0</v>
      </c>
      <c r="U3195" s="11">
        <f t="shared" si="99"/>
        <v>0</v>
      </c>
      <c r="Y3195" s="11">
        <f>IF(SUM(Tableau1[[#This Row],[Other access]:[Sci-hub access]])&gt;=1,1,0)</f>
        <v>0</v>
      </c>
      <c r="Z3195" s="12">
        <f>IF(OR(Tableau1[[#This Row],[Access R1 + S1+ T1 ]]&gt;=1,Tableau1[[#This Row],[Access V1 +W1 + X1]]&gt;=1),1,0)</f>
        <v>0</v>
      </c>
      <c r="AB3195" s="10" t="str">
        <f>Tableau1[[#This Row],[DOI]]</f>
        <v>doi: 10.1080/08820538.2016.1228400</v>
      </c>
      <c r="AC3195" s="13" t="str">
        <f>Tableau1[[#This Row],[Authors]]&amp;", "&amp;Tableau1[[#This Row],[Title]]&amp;" "&amp;Tableau1[[#This Row],[Journal]]&amp;". "&amp;Tableau1[[#This Row],[Year]]</f>
        <v>Greenstein S, Pineda R 2nd., The Quest for Spectacle Independence: A Comparison of Multifocal Intraocular Lens Implants and Pseudophakic Monovision for Patients with Presbyopia. Semin Ophthalmol. 2017</v>
      </c>
    </row>
    <row r="3196" spans="1:29" x14ac:dyDescent="0.3">
      <c r="A3196">
        <v>9123</v>
      </c>
      <c r="B3196" t="s">
        <v>11724</v>
      </c>
      <c r="C3196" t="s">
        <v>21899</v>
      </c>
      <c r="D3196" t="s">
        <v>32165</v>
      </c>
      <c r="E3196" t="s">
        <v>2445</v>
      </c>
      <c r="F3196" s="10"/>
      <c r="G3196">
        <v>2017</v>
      </c>
      <c r="J3196">
        <v>0.28796902808265357</v>
      </c>
      <c r="L3196" t="s">
        <v>43440</v>
      </c>
      <c r="M3196">
        <v>27780174</v>
      </c>
      <c r="Q3196" s="10"/>
      <c r="R3196" s="11">
        <f t="shared" si="98"/>
        <v>0</v>
      </c>
      <c r="U3196" s="11">
        <f t="shared" si="99"/>
        <v>0</v>
      </c>
      <c r="Y3196" s="11">
        <f>IF(SUM(Tableau1[[#This Row],[Other access]:[Sci-hub access]])&gt;=1,1,0)</f>
        <v>0</v>
      </c>
      <c r="Z3196" s="12">
        <f>IF(OR(Tableau1[[#This Row],[Access R1 + S1+ T1 ]]&gt;=1,Tableau1[[#This Row],[Access V1 +W1 + X1]]&gt;=1),1,0)</f>
        <v>0</v>
      </c>
      <c r="AB3196" s="10" t="str">
        <f>Tableau1[[#This Row],[DOI]]</f>
        <v>doi: 10.1097/IAE.0000000000001199</v>
      </c>
      <c r="AC3196" s="13" t="str">
        <f>Tableau1[[#This Row],[Authors]]&amp;", "&amp;Tableau1[[#This Row],[Title]]&amp;" "&amp;Tableau1[[#This Row],[Journal]]&amp;". "&amp;Tableau1[[#This Row],[Year]]</f>
        <v>Cicinelli MV, Carnevali A, Rabiolo A, Querques L, Zucchiatti I, Scorcia V, Bandello F, Querques G., CLINICAL SPECTRUM OF MACULAR-FOVEAL CAPILLARIES EVALUATED WITH OPTICAL COHERENCE TOMOGRAPHY ANGIOGRAPHY. Retina. 2017</v>
      </c>
    </row>
    <row r="3197" spans="1:29" x14ac:dyDescent="0.3">
      <c r="A3197">
        <v>1665</v>
      </c>
      <c r="B3197" t="s">
        <v>4917</v>
      </c>
      <c r="C3197" t="s">
        <v>15166</v>
      </c>
      <c r="D3197" t="s">
        <v>25338</v>
      </c>
      <c r="E3197" t="s">
        <v>2562</v>
      </c>
      <c r="F3197" s="10"/>
      <c r="G3197">
        <v>2017</v>
      </c>
      <c r="J3197">
        <v>0.28816561820989917</v>
      </c>
      <c r="L3197" t="s">
        <v>36144</v>
      </c>
      <c r="M3197">
        <v>28905539</v>
      </c>
      <c r="Q3197" s="10"/>
      <c r="R3197" s="11">
        <f t="shared" si="98"/>
        <v>0</v>
      </c>
      <c r="U3197" s="11">
        <f t="shared" si="99"/>
        <v>0</v>
      </c>
      <c r="Y3197" s="11">
        <f>IF(SUM(Tableau1[[#This Row],[Other access]:[Sci-hub access]])&gt;=1,1,0)</f>
        <v>0</v>
      </c>
      <c r="Z3197" s="12">
        <f>IF(OR(Tableau1[[#This Row],[Access R1 + S1+ T1 ]]&gt;=1,Tableau1[[#This Row],[Access V1 +W1 + X1]]&gt;=1),1,0)</f>
        <v>0</v>
      </c>
      <c r="AB3197" s="10" t="str">
        <f>Tableau1[[#This Row],[DOI]]</f>
        <v>doi: 10.22608/APO.2017262</v>
      </c>
      <c r="AC3197" s="13" t="str">
        <f>Tableau1[[#This Row],[Authors]]&amp;", "&amp;Tableau1[[#This Row],[Title]]&amp;" "&amp;Tableau1[[#This Row],[Journal]]&amp;". "&amp;Tableau1[[#This Row],[Year]]</f>
        <v>Kandasamy R, Wickremasinghe S, Guymer R., New Treatment Modalities for Geographic Atrophy. Asia Pac J Ophthalmol (Phila). 2017</v>
      </c>
    </row>
    <row r="3198" spans="1:29" x14ac:dyDescent="0.3">
      <c r="A3198">
        <v>2234</v>
      </c>
      <c r="B3198" t="s">
        <v>5467</v>
      </c>
      <c r="C3198" t="s">
        <v>15712</v>
      </c>
      <c r="D3198" t="s">
        <v>25889</v>
      </c>
      <c r="E3198" t="s">
        <v>2448</v>
      </c>
      <c r="F3198" s="10"/>
      <c r="G3198">
        <v>2017</v>
      </c>
      <c r="J3198">
        <v>0.28827736339240462</v>
      </c>
      <c r="L3198" t="s">
        <v>36702</v>
      </c>
      <c r="M3198">
        <v>28791473</v>
      </c>
      <c r="Q3198" s="10"/>
      <c r="R3198" s="11">
        <f t="shared" si="98"/>
        <v>0</v>
      </c>
      <c r="U3198" s="11">
        <f t="shared" si="99"/>
        <v>0</v>
      </c>
      <c r="Y3198" s="11">
        <f>IF(SUM(Tableau1[[#This Row],[Other access]:[Sci-hub access]])&gt;=1,1,0)</f>
        <v>0</v>
      </c>
      <c r="Z3198" s="12">
        <f>IF(OR(Tableau1[[#This Row],[Access R1 + S1+ T1 ]]&gt;=1,Tableau1[[#This Row],[Access V1 +W1 + X1]]&gt;=1),1,0)</f>
        <v>0</v>
      </c>
      <c r="AB3198" s="10" t="str">
        <f>Tableau1[[#This Row],[DOI]]</f>
        <v>doi: 10.1007/s00417-017-3760-4</v>
      </c>
      <c r="AC3198" s="13" t="str">
        <f>Tableau1[[#This Row],[Authors]]&amp;", "&amp;Tableau1[[#This Row],[Title]]&amp;" "&amp;Tableau1[[#This Row],[Journal]]&amp;". "&amp;Tableau1[[#This Row],[Year]]</f>
        <v>Bjerrum SS, la Cour M., 59 eyes with endogenous endophthalmitis- causes, outcomes and mortality in a Danish population between 2000 and 2016. Graefes Arch Clin Exp Ophthalmol. 2017</v>
      </c>
    </row>
    <row r="3199" spans="1:29" x14ac:dyDescent="0.3">
      <c r="A3199">
        <v>5287</v>
      </c>
      <c r="B3199" t="s">
        <v>8350</v>
      </c>
      <c r="C3199" t="s">
        <v>18574</v>
      </c>
      <c r="D3199" t="s">
        <v>28780</v>
      </c>
      <c r="E3199" t="s">
        <v>34028</v>
      </c>
      <c r="F3199" s="10"/>
      <c r="G3199">
        <v>2017</v>
      </c>
      <c r="J3199">
        <v>0.28831760560761566</v>
      </c>
      <c r="L3199" t="s">
        <v>39682</v>
      </c>
      <c r="M3199">
        <v>28351682</v>
      </c>
      <c r="Q3199" s="10"/>
      <c r="R3199" s="11">
        <f t="shared" si="98"/>
        <v>0</v>
      </c>
      <c r="U3199" s="11">
        <f t="shared" si="99"/>
        <v>0</v>
      </c>
      <c r="Y3199" s="11">
        <f>IF(SUM(Tableau1[[#This Row],[Other access]:[Sci-hub access]])&gt;=1,1,0)</f>
        <v>0</v>
      </c>
      <c r="Z3199" s="12">
        <f>IF(OR(Tableau1[[#This Row],[Access R1 + S1+ T1 ]]&gt;=1,Tableau1[[#This Row],[Access V1 +W1 + X1]]&gt;=1),1,0)</f>
        <v>0</v>
      </c>
      <c r="AB3199" s="10" t="str">
        <f>Tableau1[[#This Row],[DOI]]</f>
        <v>doi: 10.1016/j.actbio.2017.03.039</v>
      </c>
      <c r="AC3199" s="13" t="str">
        <f>Tableau1[[#This Row],[Authors]]&amp;", "&amp;Tableau1[[#This Row],[Title]]&amp;" "&amp;Tableau1[[#This Row],[Journal]]&amp;". "&amp;Tableau1[[#This Row],[Year]]</f>
        <v>Worthington KS, Wiley LA, Kaalberg EE, Collins MM, Mullins RF, Stone EM, Tucker BA., Two-photon polymerization for production of human iPSC-derived retinal cell grafts. Acta Biomater. 2017</v>
      </c>
    </row>
    <row r="3200" spans="1:29" x14ac:dyDescent="0.3">
      <c r="A3200">
        <v>9982</v>
      </c>
      <c r="B3200" t="s">
        <v>12506</v>
      </c>
      <c r="C3200" t="s">
        <v>22675</v>
      </c>
      <c r="D3200" t="s">
        <v>32954</v>
      </c>
      <c r="E3200" t="s">
        <v>34480</v>
      </c>
      <c r="F3200" s="10"/>
      <c r="G3200">
        <v>2017</v>
      </c>
      <c r="J3200">
        <v>0.28837442745966024</v>
      </c>
      <c r="L3200" t="s">
        <v>44240</v>
      </c>
      <c r="M3200">
        <v>27514073</v>
      </c>
      <c r="Q3200" s="10"/>
      <c r="R3200" s="11">
        <f t="shared" si="98"/>
        <v>0</v>
      </c>
      <c r="U3200" s="11">
        <f t="shared" si="99"/>
        <v>0</v>
      </c>
      <c r="Y3200" s="11">
        <f>IF(SUM(Tableau1[[#This Row],[Other access]:[Sci-hub access]])&gt;=1,1,0)</f>
        <v>0</v>
      </c>
      <c r="Z3200" s="12">
        <f>IF(OR(Tableau1[[#This Row],[Access R1 + S1+ T1 ]]&gt;=1,Tableau1[[#This Row],[Access V1 +W1 + X1]]&gt;=1),1,0)</f>
        <v>0</v>
      </c>
      <c r="AB3200" s="10" t="str">
        <f>Tableau1[[#This Row],[DOI]]</f>
        <v>doi: 10.1515/bmt-2016-0112</v>
      </c>
      <c r="AC3200" s="13" t="str">
        <f>Tableau1[[#This Row],[Authors]]&amp;", "&amp;Tableau1[[#This Row],[Title]]&amp;" "&amp;Tableau1[[#This Row],[Journal]]&amp;". "&amp;Tableau1[[#This Row],[Year]]</f>
        <v>Mane VM, Jadhav DV., Holoentropy enabled-decision tree for automatic classification of diabetic retinopathy using retinal fundus images. Biomed Tech (Berl). 2017</v>
      </c>
    </row>
    <row r="3201" spans="1:29" x14ac:dyDescent="0.3">
      <c r="A3201">
        <v>10464</v>
      </c>
      <c r="B3201" t="s">
        <v>12950</v>
      </c>
      <c r="C3201" t="s">
        <v>23117</v>
      </c>
      <c r="D3201" t="s">
        <v>33403</v>
      </c>
      <c r="E3201" t="s">
        <v>2495</v>
      </c>
      <c r="F3201" s="10"/>
      <c r="G3201">
        <v>2017</v>
      </c>
      <c r="J3201">
        <v>0.28840615340410103</v>
      </c>
      <c r="L3201" t="s">
        <v>44714</v>
      </c>
      <c r="M3201">
        <v>27273271</v>
      </c>
      <c r="Q3201" s="10"/>
      <c r="R3201" s="11">
        <f t="shared" si="98"/>
        <v>0</v>
      </c>
      <c r="U3201" s="11">
        <f t="shared" si="99"/>
        <v>0</v>
      </c>
      <c r="Y3201" s="11">
        <f>IF(SUM(Tableau1[[#This Row],[Other access]:[Sci-hub access]])&gt;=1,1,0)</f>
        <v>0</v>
      </c>
      <c r="Z3201" s="12">
        <f>IF(OR(Tableau1[[#This Row],[Access R1 + S1+ T1 ]]&gt;=1,Tableau1[[#This Row],[Access V1 +W1 + X1]]&gt;=1),1,0)</f>
        <v>0</v>
      </c>
      <c r="AB3201" s="10" t="str">
        <f>Tableau1[[#This Row],[DOI]]</f>
        <v>doi: 10.1097/OPX.0000000000000899</v>
      </c>
      <c r="AC3201" s="13" t="str">
        <f>Tableau1[[#This Row],[Authors]]&amp;", "&amp;Tableau1[[#This Row],[Title]]&amp;" "&amp;Tableau1[[#This Row],[Journal]]&amp;". "&amp;Tableau1[[#This Row],[Year]]</f>
        <v>Vien L, DalPorto C, Yang D., Retrograde Degeneration of Retinal Ganglion Cells Secondary to Head Trauma. Optom Vis Sci. 2017</v>
      </c>
    </row>
    <row r="3202" spans="1:29" x14ac:dyDescent="0.3">
      <c r="A3202">
        <v>1138</v>
      </c>
      <c r="B3202" t="s">
        <v>4400</v>
      </c>
      <c r="C3202" t="s">
        <v>14654</v>
      </c>
      <c r="D3202" t="s">
        <v>24821</v>
      </c>
      <c r="E3202" t="s">
        <v>2467</v>
      </c>
      <c r="F3202" s="10"/>
      <c r="G3202">
        <v>2017</v>
      </c>
      <c r="J3202">
        <v>0.2884606596520537</v>
      </c>
      <c r="L3202" t="s">
        <v>35625</v>
      </c>
      <c r="M3202">
        <v>29020422</v>
      </c>
      <c r="Q3202" s="10"/>
      <c r="R3202" s="11">
        <f t="shared" ref="R3202:R3265" si="100">IF(SUM(N3202:Q3202)&gt;0,1,0)</f>
        <v>0</v>
      </c>
      <c r="U3202" s="11">
        <f t="shared" ref="U3202:U3265" si="101">IF(SUM(R3202,T3202)&gt;0,1,0)</f>
        <v>0</v>
      </c>
      <c r="Y3202" s="11">
        <f>IF(SUM(Tableau1[[#This Row],[Other access]:[Sci-hub access]])&gt;=1,1,0)</f>
        <v>0</v>
      </c>
      <c r="Z3202" s="12">
        <f>IF(OR(Tableau1[[#This Row],[Access R1 + S1+ T1 ]]&gt;=1,Tableau1[[#This Row],[Access V1 +W1 + X1]]&gt;=1),1,0)</f>
        <v>0</v>
      </c>
      <c r="AB3202" s="10" t="str">
        <f>Tableau1[[#This Row],[DOI]]</f>
        <v>doi: 10.3928/23258160-20170928-03</v>
      </c>
      <c r="AC3202" s="13" t="str">
        <f>Tableau1[[#This Row],[Authors]]&amp;", "&amp;Tableau1[[#This Row],[Title]]&amp;" "&amp;Tableau1[[#This Row],[Journal]]&amp;". "&amp;Tableau1[[#This Row],[Year]]</f>
        <v>Gurelik G, Sul S, Kılıç G, Özsaygılı C., A Modified Foveal Advancement Technique in the Treatment of Persistent Large Macular Holes. Ophthalmic Surg Lasers Imaging Retina. 2017</v>
      </c>
    </row>
    <row r="3203" spans="1:29" x14ac:dyDescent="0.3">
      <c r="A3203">
        <v>1967</v>
      </c>
      <c r="B3203" t="s">
        <v>5208</v>
      </c>
      <c r="C3203" t="s">
        <v>15454</v>
      </c>
      <c r="D3203" t="s">
        <v>25630</v>
      </c>
      <c r="E3203" t="s">
        <v>2443</v>
      </c>
      <c r="F3203" s="10"/>
      <c r="G3203">
        <v>2017</v>
      </c>
      <c r="J3203">
        <v>0.28849087371420512</v>
      </c>
      <c r="L3203" t="s">
        <v>36438</v>
      </c>
      <c r="M3203">
        <v>28837723</v>
      </c>
      <c r="Q3203" s="10"/>
      <c r="R3203" s="11">
        <f t="shared" si="100"/>
        <v>0</v>
      </c>
      <c r="U3203" s="11">
        <f t="shared" si="101"/>
        <v>0</v>
      </c>
      <c r="Y3203" s="11">
        <f>IF(SUM(Tableau1[[#This Row],[Other access]:[Sci-hub access]])&gt;=1,1,0)</f>
        <v>0</v>
      </c>
      <c r="Z3203" s="12">
        <f>IF(OR(Tableau1[[#This Row],[Access R1 + S1+ T1 ]]&gt;=1,Tableau1[[#This Row],[Access V1 +W1 + X1]]&gt;=1),1,0)</f>
        <v>0</v>
      </c>
      <c r="AB3203" s="10" t="str">
        <f>Tableau1[[#This Row],[DOI]]</f>
        <v>doi: 10.1167/iovs.17-21995</v>
      </c>
      <c r="AC3203" s="13" t="str">
        <f>Tableau1[[#This Row],[Authors]]&amp;", "&amp;Tableau1[[#This Row],[Title]]&amp;" "&amp;Tableau1[[#This Row],[Journal]]&amp;". "&amp;Tableau1[[#This Row],[Year]]</f>
        <v>Bedggood P, Nguyen B, Lakkis G, Turpin A, McKendrick AM., Orientation of the Temporal Nerve Fiber Raphe in Healthy and in Glaucomatous Eyes. Invest Ophthalmol Vis Sci. 2017</v>
      </c>
    </row>
    <row r="3204" spans="1:29" x14ac:dyDescent="0.3">
      <c r="A3204">
        <v>9594</v>
      </c>
      <c r="B3204" t="s">
        <v>12150</v>
      </c>
      <c r="C3204" t="s">
        <v>22325</v>
      </c>
      <c r="D3204" t="s">
        <v>32597</v>
      </c>
      <c r="E3204" t="s">
        <v>34015</v>
      </c>
      <c r="F3204" s="10"/>
      <c r="G3204">
        <v>2017</v>
      </c>
      <c r="J3204">
        <v>0.28867925888644197</v>
      </c>
      <c r="L3204" t="s">
        <v>43866</v>
      </c>
      <c r="M3204">
        <v>27648776</v>
      </c>
      <c r="Q3204" s="10"/>
      <c r="R3204" s="11">
        <f t="shared" si="100"/>
        <v>0</v>
      </c>
      <c r="U3204" s="11">
        <f t="shared" si="101"/>
        <v>0</v>
      </c>
      <c r="Y3204" s="11">
        <f>IF(SUM(Tableau1[[#This Row],[Other access]:[Sci-hub access]])&gt;=1,1,0)</f>
        <v>0</v>
      </c>
      <c r="Z3204" s="12">
        <f>IF(OR(Tableau1[[#This Row],[Access R1 + S1+ T1 ]]&gt;=1,Tableau1[[#This Row],[Access V1 +W1 + X1]]&gt;=1),1,0)</f>
        <v>0</v>
      </c>
      <c r="AB3204" s="10" t="str">
        <f>Tableau1[[#This Row],[DOI]]</f>
        <v>doi: 10.1080/13816810.2016.1214971</v>
      </c>
      <c r="AC3204" s="13" t="str">
        <f>Tableau1[[#This Row],[Authors]]&amp;", "&amp;Tableau1[[#This Row],[Title]]&amp;" "&amp;Tableau1[[#This Row],[Journal]]&amp;". "&amp;Tableau1[[#This Row],[Year]]</f>
        <v>Skinner C, Miraldi Utz V., Pharmacological approaches to restoring lens transparency: Real world applications. Ophthalmic Genet. 2017</v>
      </c>
    </row>
    <row r="3205" spans="1:29" x14ac:dyDescent="0.3">
      <c r="A3205">
        <v>2836</v>
      </c>
      <c r="B3205" t="s">
        <v>6039</v>
      </c>
      <c r="C3205" t="s">
        <v>16285</v>
      </c>
      <c r="D3205" t="s">
        <v>26463</v>
      </c>
      <c r="E3205" t="s">
        <v>2462</v>
      </c>
      <c r="F3205" s="10"/>
      <c r="G3205">
        <v>2017</v>
      </c>
      <c r="J3205">
        <v>0.28872626104798815</v>
      </c>
      <c r="L3205" t="s">
        <v>37295</v>
      </c>
      <c r="M3205">
        <v>28676040</v>
      </c>
      <c r="Q3205" s="10"/>
      <c r="R3205" s="11">
        <f t="shared" si="100"/>
        <v>0</v>
      </c>
      <c r="U3205" s="11">
        <f t="shared" si="101"/>
        <v>0</v>
      </c>
      <c r="Y3205" s="11">
        <f>IF(SUM(Tableau1[[#This Row],[Other access]:[Sci-hub access]])&gt;=1,1,0)</f>
        <v>0</v>
      </c>
      <c r="Z3205" s="12">
        <f>IF(OR(Tableau1[[#This Row],[Access R1 + S1+ T1 ]]&gt;=1,Tableau1[[#This Row],[Access V1 +W1 + X1]]&gt;=1),1,0)</f>
        <v>0</v>
      </c>
      <c r="AB3205" s="10" t="str">
        <f>Tableau1[[#This Row],[DOI]]</f>
        <v>doi: 10.1186/s12886-017-0503-6</v>
      </c>
      <c r="AC3205" s="13" t="str">
        <f>Tableau1[[#This Row],[Authors]]&amp;", "&amp;Tableau1[[#This Row],[Title]]&amp;" "&amp;Tableau1[[#This Row],[Journal]]&amp;". "&amp;Tableau1[[#This Row],[Year]]</f>
        <v>Wang JD, Zhang JS, Xiong Y, Li J, Li XX, Liu X, Zhao J, Tsai FF, Vishal J, You QS, Huang Y, Wan XH., Congenital aniridia with cataract: case series. BMC Ophthalmol. 2017</v>
      </c>
    </row>
    <row r="3206" spans="1:29" ht="28.8" x14ac:dyDescent="0.3">
      <c r="A3206">
        <v>6749</v>
      </c>
      <c r="B3206" t="s">
        <v>9640</v>
      </c>
      <c r="C3206" t="s">
        <v>19844</v>
      </c>
      <c r="D3206" t="s">
        <v>30073</v>
      </c>
      <c r="E3206" t="s">
        <v>2451</v>
      </c>
      <c r="F3206" s="10"/>
      <c r="G3206">
        <v>2017</v>
      </c>
      <c r="J3206">
        <v>0.28878408519523235</v>
      </c>
      <c r="L3206" t="s">
        <v>41110</v>
      </c>
      <c r="M3206">
        <v>28166540</v>
      </c>
      <c r="Q3206" s="10"/>
      <c r="R3206" s="11">
        <f t="shared" si="100"/>
        <v>0</v>
      </c>
      <c r="U3206" s="11">
        <f t="shared" si="101"/>
        <v>0</v>
      </c>
      <c r="Y3206" s="11">
        <f>IF(SUM(Tableau1[[#This Row],[Other access]:[Sci-hub access]])&gt;=1,1,0)</f>
        <v>0</v>
      </c>
      <c r="Z3206" s="12">
        <f>IF(OR(Tableau1[[#This Row],[Access R1 + S1+ T1 ]]&gt;=1,Tableau1[[#This Row],[Access V1 +W1 + X1]]&gt;=1),1,0)</f>
        <v>0</v>
      </c>
      <c r="AB3206" s="10" t="str">
        <f>Tableau1[[#This Row],[DOI]]</f>
        <v>doi: 10.1371/journal.pone.0170249</v>
      </c>
      <c r="AC3206" s="13" t="str">
        <f>Tableau1[[#This Row],[Authors]]&amp;", "&amp;Tableau1[[#This Row],[Title]]&amp;" "&amp;Tableau1[[#This Row],[Journal]]&amp;". "&amp;Tableau1[[#This Row],[Year]]</f>
        <v>Stone DU, Fife D, Brown M, Earley KE, Radfar L, Kaufman CE, Lewis DM, Rhodus NL, Segal BM, Wallace DJ, Weisman MH, Venuturupalli S, Brennan MT, Lessard CJ, Montgomery CG, Scofield RH, Sivils KL, Rasmussen A., Effect of Tobacco Smoking on The Clinical, Histopathological, and Serological Manifestations of Sjögren's Syndrome. PLoS One. 2017</v>
      </c>
    </row>
    <row r="3207" spans="1:29" x14ac:dyDescent="0.3">
      <c r="A3207">
        <v>5101</v>
      </c>
      <c r="B3207" t="s">
        <v>8181</v>
      </c>
      <c r="C3207" t="s">
        <v>18407</v>
      </c>
      <c r="D3207" t="s">
        <v>28611</v>
      </c>
      <c r="E3207" t="s">
        <v>34079</v>
      </c>
      <c r="F3207" s="10"/>
      <c r="G3207">
        <v>2017</v>
      </c>
      <c r="J3207">
        <v>0.28883876249511442</v>
      </c>
      <c r="L3207" t="s">
        <v>39506</v>
      </c>
      <c r="M3207">
        <v>28373256</v>
      </c>
      <c r="Q3207" s="10"/>
      <c r="R3207" s="11">
        <f t="shared" si="100"/>
        <v>0</v>
      </c>
      <c r="U3207" s="11">
        <f t="shared" si="101"/>
        <v>0</v>
      </c>
      <c r="Y3207" s="11">
        <f>IF(SUM(Tableau1[[#This Row],[Other access]:[Sci-hub access]])&gt;=1,1,0)</f>
        <v>0</v>
      </c>
      <c r="Z3207" s="12">
        <f>IF(OR(Tableau1[[#This Row],[Access R1 + S1+ T1 ]]&gt;=1,Tableau1[[#This Row],[Access V1 +W1 + X1]]&gt;=1),1,0)</f>
        <v>0</v>
      </c>
      <c r="AB3207" s="10" t="str">
        <f>Tableau1[[#This Row],[DOI]]</f>
        <v>doi: 10.1136/bmjopen-2016-014603</v>
      </c>
      <c r="AC3207" s="13" t="str">
        <f>Tableau1[[#This Row],[Authors]]&amp;", "&amp;Tableau1[[#This Row],[Title]]&amp;" "&amp;Tableau1[[#This Row],[Journal]]&amp;". "&amp;Tableau1[[#This Row],[Year]]</f>
        <v>Costello R, Patel R, Humphreys J, McBeth J, Dixon WG., Patient perceptions of glucocorticoid side effects: a cross-sectional survey of users in an online health community. BMJ Open. 2017</v>
      </c>
    </row>
    <row r="3208" spans="1:29" ht="28.8" x14ac:dyDescent="0.3">
      <c r="A3208">
        <v>3096</v>
      </c>
      <c r="B3208" t="s">
        <v>6287</v>
      </c>
      <c r="C3208" t="s">
        <v>16530</v>
      </c>
      <c r="D3208" t="s">
        <v>26711</v>
      </c>
      <c r="E3208" t="s">
        <v>2535</v>
      </c>
      <c r="F3208" s="10"/>
      <c r="G3208">
        <v>2017</v>
      </c>
      <c r="J3208">
        <v>0.28885171150077149</v>
      </c>
      <c r="L3208" t="s">
        <v>37550</v>
      </c>
      <c r="M3208">
        <v>28637873</v>
      </c>
      <c r="Q3208" s="10"/>
      <c r="R3208" s="11">
        <f t="shared" si="100"/>
        <v>0</v>
      </c>
      <c r="U3208" s="11">
        <f t="shared" si="101"/>
        <v>0</v>
      </c>
      <c r="Y3208" s="11">
        <f>IF(SUM(Tableau1[[#This Row],[Other access]:[Sci-hub access]])&gt;=1,1,0)</f>
        <v>0</v>
      </c>
      <c r="Z3208" s="12">
        <f>IF(OR(Tableau1[[#This Row],[Access R1 + S1+ T1 ]]&gt;=1,Tableau1[[#This Row],[Access V1 +W1 + X1]]&gt;=1),1,0)</f>
        <v>0</v>
      </c>
      <c r="AB3208" s="10" t="str">
        <f>Tableau1[[#This Row],[DOI]]</f>
        <v>doi: 10.1074/jbc.M117.795088</v>
      </c>
      <c r="AC3208" s="13" t="str">
        <f>Tableau1[[#This Row],[Authors]]&amp;", "&amp;Tableau1[[#This Row],[Title]]&amp;" "&amp;Tableau1[[#This Row],[Journal]]&amp;". "&amp;Tableau1[[#This Row],[Year]]</f>
        <v>Kerr H, Wong E, Makou E, Yang Y, Marchbank K, Kavanagh D, Richards A, Herbert AP, Barlow PN., Disease-linked mutations in factor H reveal pivotal role of cofactor activity in self-surface-selective regulation of complement activation. J Biol Chem. 2017</v>
      </c>
    </row>
    <row r="3209" spans="1:29" ht="28.8" x14ac:dyDescent="0.3">
      <c r="A3209">
        <v>2593</v>
      </c>
      <c r="B3209" t="s">
        <v>130</v>
      </c>
      <c r="C3209" t="s">
        <v>131</v>
      </c>
      <c r="D3209" t="s">
        <v>132</v>
      </c>
      <c r="E3209" t="s">
        <v>2850</v>
      </c>
      <c r="F3209" s="10"/>
      <c r="G3209">
        <v>2017</v>
      </c>
      <c r="J3209">
        <v>0.2889545694722967</v>
      </c>
      <c r="L3209" t="s">
        <v>37056</v>
      </c>
      <c r="M3209">
        <v>28724746</v>
      </c>
      <c r="Q3209" s="10"/>
      <c r="R3209" s="11">
        <f t="shared" si="100"/>
        <v>0</v>
      </c>
      <c r="U3209" s="11">
        <f t="shared" si="101"/>
        <v>0</v>
      </c>
      <c r="Y3209" s="11">
        <f>IF(SUM(Tableau1[[#This Row],[Other access]:[Sci-hub access]])&gt;=1,1,0)</f>
        <v>0</v>
      </c>
      <c r="Z3209" s="12">
        <f>IF(OR(Tableau1[[#This Row],[Access R1 + S1+ T1 ]]&gt;=1,Tableau1[[#This Row],[Access V1 +W1 + X1]]&gt;=1),1,0)</f>
        <v>0</v>
      </c>
      <c r="AB3209" s="10" t="str">
        <f>Tableau1[[#This Row],[DOI]]</f>
        <v>doi: 10.1161/CIRCRESAHA.117.311066</v>
      </c>
      <c r="AC3209" s="13" t="str">
        <f>Tableau1[[#This Row],[Authors]]&amp;", "&amp;Tableau1[[#This Row],[Title]]&amp;" "&amp;Tableau1[[#This Row],[Journal]]&amp;". "&amp;Tableau1[[#This Row],[Year]]</f>
        <v>Lai DW, Lin KH, Sheu WH, Lee MR, Chen CY, Lee WJ, Hung YW, Shen CC, Chung TJ, Liu SH, Sheu ML., TPL2 (Therapeutic Targeting Tumor Progression Locus-2)/ATF4 (Activating Transcription Factor-4)/SDF1α (Chemokine Stromal Cell-Derived Factor-α) Axis Suppresses Diabetic Retinopathy. Circ Res. 2017</v>
      </c>
    </row>
    <row r="3210" spans="1:29" x14ac:dyDescent="0.3">
      <c r="A3210">
        <v>2250</v>
      </c>
      <c r="B3210" t="s">
        <v>5482</v>
      </c>
      <c r="C3210" t="s">
        <v>15727</v>
      </c>
      <c r="D3210" t="s">
        <v>25904</v>
      </c>
      <c r="E3210" t="s">
        <v>2440</v>
      </c>
      <c r="F3210" s="10"/>
      <c r="G3210">
        <v>2017</v>
      </c>
      <c r="J3210">
        <v>0.28899535020246592</v>
      </c>
      <c r="L3210" t="s">
        <v>36718</v>
      </c>
      <c r="M3210">
        <v>28782505</v>
      </c>
      <c r="Q3210" s="10"/>
      <c r="R3210" s="11">
        <f t="shared" si="100"/>
        <v>0</v>
      </c>
      <c r="U3210" s="11">
        <f t="shared" si="101"/>
        <v>0</v>
      </c>
      <c r="Y3210" s="11">
        <f>IF(SUM(Tableau1[[#This Row],[Other access]:[Sci-hub access]])&gt;=1,1,0)</f>
        <v>0</v>
      </c>
      <c r="Z3210" s="12">
        <f>IF(OR(Tableau1[[#This Row],[Access R1 + S1+ T1 ]]&gt;=1,Tableau1[[#This Row],[Access V1 +W1 + X1]]&gt;=1),1,0)</f>
        <v>0</v>
      </c>
      <c r="AB3210" s="10" t="str">
        <f>Tableau1[[#This Row],[DOI]]</f>
        <v>doi: 10.1016/j.exer.2017.08.002</v>
      </c>
      <c r="AC3210" s="13" t="str">
        <f>Tableau1[[#This Row],[Authors]]&amp;", "&amp;Tableau1[[#This Row],[Title]]&amp;" "&amp;Tableau1[[#This Row],[Journal]]&amp;". "&amp;Tableau1[[#This Row],[Year]]</f>
        <v>Sanyal S, Law A, Law S., Chronic pesticide exposure and consequential keratectasia &amp; corneal neovascularisation. Exp Eye Res. 2017</v>
      </c>
    </row>
    <row r="3211" spans="1:29" x14ac:dyDescent="0.3">
      <c r="A3211">
        <v>5939</v>
      </c>
      <c r="B3211" t="s">
        <v>763</v>
      </c>
      <c r="C3211" t="s">
        <v>764</v>
      </c>
      <c r="D3211" t="s">
        <v>765</v>
      </c>
      <c r="E3211" t="s">
        <v>3234</v>
      </c>
      <c r="F3211" s="10"/>
      <c r="G3211">
        <v>2017</v>
      </c>
      <c r="J3211">
        <v>0.28904556467148557</v>
      </c>
      <c r="L3211" t="s">
        <v>40319</v>
      </c>
      <c r="M3211">
        <v>28270300</v>
      </c>
      <c r="Q3211" s="10"/>
      <c r="R3211" s="11">
        <f t="shared" si="100"/>
        <v>0</v>
      </c>
      <c r="U3211" s="11">
        <f t="shared" si="101"/>
        <v>0</v>
      </c>
      <c r="Y3211" s="11">
        <f>IF(SUM(Tableau1[[#This Row],[Other access]:[Sci-hub access]])&gt;=1,1,0)</f>
        <v>0</v>
      </c>
      <c r="Z3211" s="12">
        <f>IF(OR(Tableau1[[#This Row],[Access R1 + S1+ T1 ]]&gt;=1,Tableau1[[#This Row],[Access V1 +W1 + X1]]&gt;=1),1,0)</f>
        <v>0</v>
      </c>
      <c r="AB3211" s="10" t="str">
        <f>Tableau1[[#This Row],[DOI]]</f>
        <v>doi: 10.3881/j.issn.1000-503X.2017.01.026</v>
      </c>
      <c r="AC3211" s="13" t="str">
        <f>Tableau1[[#This Row],[Authors]]&amp;", "&amp;Tableau1[[#This Row],[Title]]&amp;" "&amp;Tableau1[[#This Row],[Journal]]&amp;". "&amp;Tableau1[[#This Row],[Year]]</f>
        <v>Yuan S, Wang X, Hao W., Advances in Mouse Models of Sjögren's Syndrome. Zhongguo Yi Xue Ke Xue Yuan Xue Bao. 2017</v>
      </c>
    </row>
    <row r="3212" spans="1:29" x14ac:dyDescent="0.3">
      <c r="A3212">
        <v>10819</v>
      </c>
      <c r="B3212" t="s">
        <v>13271</v>
      </c>
      <c r="C3212" t="s">
        <v>23433</v>
      </c>
      <c r="D3212" t="s">
        <v>33725</v>
      </c>
      <c r="E3212" t="s">
        <v>2601</v>
      </c>
      <c r="F3212" s="10"/>
      <c r="G3212">
        <v>2017</v>
      </c>
      <c r="J3212">
        <v>0.28907108257173597</v>
      </c>
      <c r="L3212" t="s">
        <v>45066</v>
      </c>
      <c r="M3212">
        <v>26993591</v>
      </c>
      <c r="Q3212" s="10"/>
      <c r="R3212" s="11">
        <f t="shared" si="100"/>
        <v>0</v>
      </c>
      <c r="U3212" s="11">
        <f t="shared" si="101"/>
        <v>0</v>
      </c>
      <c r="Y3212" s="11">
        <f>IF(SUM(Tableau1[[#This Row],[Other access]:[Sci-hub access]])&gt;=1,1,0)</f>
        <v>0</v>
      </c>
      <c r="Z3212" s="12">
        <f>IF(OR(Tableau1[[#This Row],[Access R1 + S1+ T1 ]]&gt;=1,Tableau1[[#This Row],[Access V1 +W1 + X1]]&gt;=1),1,0)</f>
        <v>0</v>
      </c>
      <c r="AB3212" s="10" t="str">
        <f>Tableau1[[#This Row],[DOI]]</f>
        <v>doi: 10.1016/j.ydbio.2016.03.006</v>
      </c>
      <c r="AC3212" s="13" t="str">
        <f>Tableau1[[#This Row],[Authors]]&amp;", "&amp;Tableau1[[#This Row],[Title]]&amp;" "&amp;Tableau1[[#This Row],[Journal]]&amp;". "&amp;Tableau1[[#This Row],[Year]]</f>
        <v>Ratzan W, Falco R, Salanga C, Salanga M, Horb ME., Generation of a Xenopus laevis F1 albino J strain by genome editing and oocyte host-transfer. Dev Biol. 2017</v>
      </c>
    </row>
    <row r="3213" spans="1:29" x14ac:dyDescent="0.3">
      <c r="A3213">
        <v>10764</v>
      </c>
      <c r="B3213" t="s">
        <v>13221</v>
      </c>
      <c r="C3213" t="s">
        <v>23384</v>
      </c>
      <c r="D3213" t="s">
        <v>33674</v>
      </c>
      <c r="E3213" t="s">
        <v>2557</v>
      </c>
      <c r="F3213" s="10"/>
      <c r="G3213">
        <v>2017</v>
      </c>
      <c r="J3213">
        <v>0.28911649594752886</v>
      </c>
      <c r="L3213" t="s">
        <v>45011</v>
      </c>
      <c r="M3213">
        <v>27058829</v>
      </c>
      <c r="Q3213" s="10"/>
      <c r="R3213" s="11">
        <f t="shared" si="100"/>
        <v>0</v>
      </c>
      <c r="U3213" s="11">
        <f t="shared" si="101"/>
        <v>0</v>
      </c>
      <c r="Y3213" s="11">
        <f>IF(SUM(Tableau1[[#This Row],[Other access]:[Sci-hub access]])&gt;=1,1,0)</f>
        <v>0</v>
      </c>
      <c r="Z3213" s="12">
        <f>IF(OR(Tableau1[[#This Row],[Access R1 + S1+ T1 ]]&gt;=1,Tableau1[[#This Row],[Access V1 +W1 + X1]]&gt;=1),1,0)</f>
        <v>0</v>
      </c>
      <c r="AB3213" s="10" t="str">
        <f>Tableau1[[#This Row],[DOI]]</f>
        <v>doi: 10.1097/ICL.0000000000000259</v>
      </c>
      <c r="AC3213" s="13" t="str">
        <f>Tableau1[[#This Row],[Authors]]&amp;", "&amp;Tableau1[[#This Row],[Title]]&amp;" "&amp;Tableau1[[#This Row],[Journal]]&amp;". "&amp;Tableau1[[#This Row],[Year]]</f>
        <v>Tóth E, Beyer D, Zsebik B, Vereb G, Takács L., Limbal and Conjunctival Epithelial Cell Cultivation on Contact Lenses-Different Affixing Techniques and the Effect of Feeder Cells. Eye Contact Lens. 2017</v>
      </c>
    </row>
    <row r="3214" spans="1:29" x14ac:dyDescent="0.3">
      <c r="A3214">
        <v>2842</v>
      </c>
      <c r="B3214" t="s">
        <v>6043</v>
      </c>
      <c r="C3214" t="s">
        <v>16289</v>
      </c>
      <c r="D3214" t="s">
        <v>26467</v>
      </c>
      <c r="E3214" t="s">
        <v>2448</v>
      </c>
      <c r="F3214" s="10"/>
      <c r="G3214">
        <v>2017</v>
      </c>
      <c r="J3214">
        <v>0.28923805685958415</v>
      </c>
      <c r="L3214" t="s">
        <v>37301</v>
      </c>
      <c r="M3214">
        <v>28674834</v>
      </c>
      <c r="Q3214" s="10"/>
      <c r="R3214" s="11">
        <f t="shared" si="100"/>
        <v>0</v>
      </c>
      <c r="U3214" s="11">
        <f t="shared" si="101"/>
        <v>0</v>
      </c>
      <c r="Y3214" s="11">
        <f>IF(SUM(Tableau1[[#This Row],[Other access]:[Sci-hub access]])&gt;=1,1,0)</f>
        <v>0</v>
      </c>
      <c r="Z3214" s="12">
        <f>IF(OR(Tableau1[[#This Row],[Access R1 + S1+ T1 ]]&gt;=1,Tableau1[[#This Row],[Access V1 +W1 + X1]]&gt;=1),1,0)</f>
        <v>0</v>
      </c>
      <c r="AB3214" s="10" t="str">
        <f>Tableau1[[#This Row],[DOI]]</f>
        <v>doi: 10.1007/s00417-017-3714-x</v>
      </c>
      <c r="AC3214" s="13" t="str">
        <f>Tableau1[[#This Row],[Authors]]&amp;", "&amp;Tableau1[[#This Row],[Title]]&amp;" "&amp;Tableau1[[#This Row],[Journal]]&amp;". "&amp;Tableau1[[#This Row],[Year]]</f>
        <v>Bayoudh W, Carstesen D, Walter P, Weinberger AWA., Intraocular silicone implant to treat chronic ocular hypotony: an in vivo trial. Graefes Arch Clin Exp Ophthalmol. 2017</v>
      </c>
    </row>
    <row r="3215" spans="1:29" x14ac:dyDescent="0.3">
      <c r="A3215">
        <v>7202</v>
      </c>
      <c r="B3215" t="s">
        <v>10040</v>
      </c>
      <c r="C3215" t="s">
        <v>20242</v>
      </c>
      <c r="D3215" t="s">
        <v>30474</v>
      </c>
      <c r="E3215" t="s">
        <v>2445</v>
      </c>
      <c r="F3215" s="10"/>
      <c r="G3215">
        <v>2017</v>
      </c>
      <c r="J3215">
        <v>0.28936571776684139</v>
      </c>
      <c r="L3215" t="s">
        <v>41558</v>
      </c>
      <c r="M3215">
        <v>28118283</v>
      </c>
      <c r="Q3215" s="10"/>
      <c r="R3215" s="11">
        <f t="shared" si="100"/>
        <v>0</v>
      </c>
      <c r="U3215" s="11">
        <f t="shared" si="101"/>
        <v>0</v>
      </c>
      <c r="Y3215" s="11">
        <f>IF(SUM(Tableau1[[#This Row],[Other access]:[Sci-hub access]])&gt;=1,1,0)</f>
        <v>0</v>
      </c>
      <c r="Z3215" s="12">
        <f>IF(OR(Tableau1[[#This Row],[Access R1 + S1+ T1 ]]&gt;=1,Tableau1[[#This Row],[Access V1 +W1 + X1]]&gt;=1),1,0)</f>
        <v>0</v>
      </c>
      <c r="AB3215" s="10" t="str">
        <f>Tableau1[[#This Row],[DOI]]</f>
        <v>doi: 10.1097/IAE.0000000000001124</v>
      </c>
      <c r="AC3215" s="13" t="str">
        <f>Tableau1[[#This Row],[Authors]]&amp;", "&amp;Tableau1[[#This Row],[Title]]&amp;" "&amp;Tableau1[[#This Row],[Journal]]&amp;". "&amp;Tableau1[[#This Row],[Year]]</f>
        <v>Modi A, Giridhar A, Gopalakrishnan M., SULFURHEXAFLUORIDE (SF6) VERSUS PERFLUOROPROPANE (C3F8) GAS AS TAMPONADE IN MACULAR HOLE SURGERY. Retina. 2017</v>
      </c>
    </row>
    <row r="3216" spans="1:29" x14ac:dyDescent="0.3">
      <c r="A3216">
        <v>3866</v>
      </c>
      <c r="B3216" t="s">
        <v>7026</v>
      </c>
      <c r="C3216" t="s">
        <v>17265</v>
      </c>
      <c r="D3216" t="s">
        <v>27451</v>
      </c>
      <c r="E3216" t="s">
        <v>2495</v>
      </c>
      <c r="F3216" s="10"/>
      <c r="G3216">
        <v>2017</v>
      </c>
      <c r="J3216">
        <v>0.28944838247652216</v>
      </c>
      <c r="L3216" t="s">
        <v>38308</v>
      </c>
      <c r="M3216">
        <v>28514244</v>
      </c>
      <c r="Q3216" s="10"/>
      <c r="R3216" s="11">
        <f t="shared" si="100"/>
        <v>0</v>
      </c>
      <c r="U3216" s="11">
        <f t="shared" si="101"/>
        <v>0</v>
      </c>
      <c r="Y3216" s="11">
        <f>IF(SUM(Tableau1[[#This Row],[Other access]:[Sci-hub access]])&gt;=1,1,0)</f>
        <v>0</v>
      </c>
      <c r="Z3216" s="12">
        <f>IF(OR(Tableau1[[#This Row],[Access R1 + S1+ T1 ]]&gt;=1,Tableau1[[#This Row],[Access V1 +W1 + X1]]&gt;=1),1,0)</f>
        <v>0</v>
      </c>
      <c r="AB3216" s="10" t="str">
        <f>Tableau1[[#This Row],[DOI]]</f>
        <v>doi: 10.1097/OPX.0000000000001078</v>
      </c>
      <c r="AC3216" s="13" t="str">
        <f>Tableau1[[#This Row],[Authors]]&amp;", "&amp;Tableau1[[#This Row],[Title]]&amp;" "&amp;Tableau1[[#This Row],[Journal]]&amp;". "&amp;Tableau1[[#This Row],[Year]]</f>
        <v>Bullimore MA., The Safety of Soft Contact Lenses in Children. Optom Vis Sci. 2017</v>
      </c>
    </row>
    <row r="3217" spans="1:29" x14ac:dyDescent="0.3">
      <c r="A3217">
        <v>5963</v>
      </c>
      <c r="B3217" t="s">
        <v>8961</v>
      </c>
      <c r="C3217" t="s">
        <v>19175</v>
      </c>
      <c r="D3217" t="s">
        <v>29391</v>
      </c>
      <c r="E3217" t="s">
        <v>2443</v>
      </c>
      <c r="F3217" s="10"/>
      <c r="G3217">
        <v>2017</v>
      </c>
      <c r="J3217">
        <v>0.2895289665145192</v>
      </c>
      <c r="L3217" t="s">
        <v>40342</v>
      </c>
      <c r="M3217">
        <v>28265643</v>
      </c>
      <c r="Q3217" s="10"/>
      <c r="R3217" s="11">
        <f t="shared" si="100"/>
        <v>0</v>
      </c>
      <c r="U3217" s="11">
        <f t="shared" si="101"/>
        <v>0</v>
      </c>
      <c r="Y3217" s="11">
        <f>IF(SUM(Tableau1[[#This Row],[Other access]:[Sci-hub access]])&gt;=1,1,0)</f>
        <v>0</v>
      </c>
      <c r="Z3217" s="12">
        <f>IF(OR(Tableau1[[#This Row],[Access R1 + S1+ T1 ]]&gt;=1,Tableau1[[#This Row],[Access V1 +W1 + X1]]&gt;=1),1,0)</f>
        <v>0</v>
      </c>
      <c r="AB3217" s="10" t="str">
        <f>Tableau1[[#This Row],[DOI]]</f>
        <v>doi: 10.1167/iovs.16-20926</v>
      </c>
      <c r="AC3217" s="13" t="str">
        <f>Tableau1[[#This Row],[Authors]]&amp;", "&amp;Tableau1[[#This Row],[Title]]&amp;" "&amp;Tableau1[[#This Row],[Journal]]&amp;". "&amp;Tableau1[[#This Row],[Year]]</f>
        <v>Dong M, Di G, Zhang X, Zhou Q, Shi W., Subconjunctival Bevacizumab Injection Impairs Corneal Innervations and Epithelial Wound Healing in Mice. Invest Ophthalmol Vis Sci. 2017</v>
      </c>
    </row>
    <row r="3218" spans="1:29" x14ac:dyDescent="0.3">
      <c r="A3218">
        <v>8585</v>
      </c>
      <c r="B3218" t="s">
        <v>11249</v>
      </c>
      <c r="C3218" t="s">
        <v>21433</v>
      </c>
      <c r="D3218" t="s">
        <v>31688</v>
      </c>
      <c r="E3218" t="s">
        <v>2512</v>
      </c>
      <c r="F3218" s="10"/>
      <c r="G3218">
        <v>2017</v>
      </c>
      <c r="J3218">
        <v>0.28953818774359052</v>
      </c>
      <c r="L3218" t="s">
        <v>42921</v>
      </c>
      <c r="M3218">
        <v>27886897</v>
      </c>
      <c r="Q3218" s="10"/>
      <c r="R3218" s="11">
        <f t="shared" si="100"/>
        <v>0</v>
      </c>
      <c r="U3218" s="11">
        <f t="shared" si="101"/>
        <v>0</v>
      </c>
      <c r="Y3218" s="11">
        <f>IF(SUM(Tableau1[[#This Row],[Other access]:[Sci-hub access]])&gt;=1,1,0)</f>
        <v>0</v>
      </c>
      <c r="Z3218" s="12">
        <f>IF(OR(Tableau1[[#This Row],[Access R1 + S1+ T1 ]]&gt;=1,Tableau1[[#This Row],[Access V1 +W1 + X1]]&gt;=1),1,0)</f>
        <v>0</v>
      </c>
      <c r="AB3218" s="10" t="str">
        <f>Tableau1[[#This Row],[DOI]]</f>
        <v>doi: 10.1016/j.ncl.2016.08.013</v>
      </c>
      <c r="AC3218" s="13" t="str">
        <f>Tableau1[[#This Row],[Authors]]&amp;", "&amp;Tableau1[[#This Row],[Title]]&amp;" "&amp;Tableau1[[#This Row],[Journal]]&amp;". "&amp;Tableau1[[#This Row],[Year]]</f>
        <v>Dattilo M, Biousse V, Newman NJ., Update on the Management of Central Retinal Artery Occlusion. Neurol Clin. 2017</v>
      </c>
    </row>
    <row r="3219" spans="1:29" x14ac:dyDescent="0.3">
      <c r="A3219">
        <v>11010</v>
      </c>
      <c r="B3219" t="s">
        <v>13437</v>
      </c>
      <c r="C3219" t="s">
        <v>23599</v>
      </c>
      <c r="D3219" t="s">
        <v>33891</v>
      </c>
      <c r="E3219" t="s">
        <v>34362</v>
      </c>
      <c r="F3219" s="10"/>
      <c r="G3219">
        <v>2017</v>
      </c>
      <c r="J3219">
        <v>0.28974737958181784</v>
      </c>
      <c r="L3219" t="s">
        <v>45251</v>
      </c>
      <c r="M3219">
        <v>26561488</v>
      </c>
      <c r="Q3219" s="10"/>
      <c r="R3219" s="11">
        <f t="shared" si="100"/>
        <v>0</v>
      </c>
      <c r="U3219" s="11">
        <f t="shared" si="101"/>
        <v>0</v>
      </c>
      <c r="Y3219" s="11">
        <f>IF(SUM(Tableau1[[#This Row],[Other access]:[Sci-hub access]])&gt;=1,1,0)</f>
        <v>0</v>
      </c>
      <c r="Z3219" s="12">
        <f>IF(OR(Tableau1[[#This Row],[Access R1 + S1+ T1 ]]&gt;=1,Tableau1[[#This Row],[Access V1 +W1 + X1]]&gt;=1),1,0)</f>
        <v>0</v>
      </c>
      <c r="AB3219" s="10" t="str">
        <f>Tableau1[[#This Row],[DOI]]</f>
        <v>doi: 10.1109/JBHI.2015.2498104</v>
      </c>
      <c r="AC3219" s="13" t="str">
        <f>Tableau1[[#This Row],[Authors]]&amp;", "&amp;Tableau1[[#This Row],[Title]]&amp;" "&amp;Tableau1[[#This Row],[Journal]]&amp;". "&amp;Tableau1[[#This Row],[Year]]</f>
        <v>Pires R, Avila S, Jelinek HF, Wainer J, Valle E, Rocha A., Beyond Lesion-Based Diabetic Retinopathy: A Direct Approach for Referral. IEEE J Biomed Health Inform. 2017</v>
      </c>
    </row>
    <row r="3220" spans="1:29" x14ac:dyDescent="0.3">
      <c r="A3220">
        <v>5401</v>
      </c>
      <c r="B3220" t="s">
        <v>8453</v>
      </c>
      <c r="C3220" t="s">
        <v>18676</v>
      </c>
      <c r="D3220" t="s">
        <v>28883</v>
      </c>
      <c r="E3220" t="s">
        <v>2529</v>
      </c>
      <c r="F3220" s="10"/>
      <c r="G3220">
        <v>2017</v>
      </c>
      <c r="J3220">
        <v>0.2898377757616708</v>
      </c>
      <c r="L3220" t="s">
        <v>39796</v>
      </c>
      <c r="M3220">
        <v>28339297</v>
      </c>
      <c r="Q3220" s="10"/>
      <c r="R3220" s="11">
        <f t="shared" si="100"/>
        <v>0</v>
      </c>
      <c r="U3220" s="11">
        <f t="shared" si="101"/>
        <v>0</v>
      </c>
      <c r="Y3220" s="11">
        <f>IF(SUM(Tableau1[[#This Row],[Other access]:[Sci-hub access]])&gt;=1,1,0)</f>
        <v>0</v>
      </c>
      <c r="Z3220" s="12">
        <f>IF(OR(Tableau1[[#This Row],[Access R1 + S1+ T1 ]]&gt;=1,Tableau1[[#This Row],[Access V1 +W1 + X1]]&gt;=1),1,0)</f>
        <v>0</v>
      </c>
      <c r="AB3220" s="10" t="str">
        <f>Tableau1[[#This Row],[DOI]]</f>
        <v>doi: 10.1080/02713683.2017.1280510</v>
      </c>
      <c r="AC3220" s="13" t="str">
        <f>Tableau1[[#This Row],[Authors]]&amp;", "&amp;Tableau1[[#This Row],[Title]]&amp;" "&amp;Tableau1[[#This Row],[Journal]]&amp;". "&amp;Tableau1[[#This Row],[Year]]</f>
        <v>Lee HJ, Kang TS, Kwak BS, Jo YJ, Kim JY., Long-term Effect of Panretinal Photocoagulation on Spectral Domain Optical Coherence Tomography Measurements in Diabetic Retinopathy. Curr Eye Res. 2017</v>
      </c>
    </row>
    <row r="3221" spans="1:29" x14ac:dyDescent="0.3">
      <c r="A3221">
        <v>7065</v>
      </c>
      <c r="B3221" t="s">
        <v>1199</v>
      </c>
      <c r="C3221" t="s">
        <v>1200</v>
      </c>
      <c r="D3221" t="s">
        <v>1201</v>
      </c>
      <c r="E3221" t="s">
        <v>2727</v>
      </c>
      <c r="F3221" s="10"/>
      <c r="G3221">
        <v>2017</v>
      </c>
      <c r="J3221">
        <v>0.28985633004152933</v>
      </c>
      <c r="L3221" t="s">
        <v>41421</v>
      </c>
      <c r="M3221">
        <v>28130033</v>
      </c>
      <c r="Q3221" s="10"/>
      <c r="R3221" s="11">
        <f t="shared" si="100"/>
        <v>0</v>
      </c>
      <c r="U3221" s="11">
        <f t="shared" si="101"/>
        <v>0</v>
      </c>
      <c r="Y3221" s="11">
        <f>IF(SUM(Tableau1[[#This Row],[Other access]:[Sci-hub access]])&gt;=1,1,0)</f>
        <v>0</v>
      </c>
      <c r="Z3221" s="12">
        <f>IF(OR(Tableau1[[#This Row],[Access R1 + S1+ T1 ]]&gt;=1,Tableau1[[#This Row],[Access V1 +W1 + X1]]&gt;=1),1,0)</f>
        <v>0</v>
      </c>
      <c r="AB3221" s="10" t="str">
        <f>Tableau1[[#This Row],[DOI]]</f>
        <v>doi: 10.1016/j.jim.2017.01.006</v>
      </c>
      <c r="AC3221" s="13" t="str">
        <f>Tableau1[[#This Row],[Authors]]&amp;", "&amp;Tableau1[[#This Row],[Title]]&amp;" "&amp;Tableau1[[#This Row],[Journal]]&amp;". "&amp;Tableau1[[#This Row],[Year]]</f>
        <v>Sternbæk L, Draborg AH, Nielsen CT, Jacobsen S, Iversen LV, Troelsen L, Theander E, Houen G., Efficient evaluation of humoral immune responses by the use of serum pools. J Immunol Methods. 2017</v>
      </c>
    </row>
    <row r="3222" spans="1:29" x14ac:dyDescent="0.3">
      <c r="A3222">
        <v>10131</v>
      </c>
      <c r="B3222" t="s">
        <v>12641</v>
      </c>
      <c r="C3222" t="s">
        <v>22809</v>
      </c>
      <c r="D3222" t="s">
        <v>33091</v>
      </c>
      <c r="E3222" t="s">
        <v>2495</v>
      </c>
      <c r="F3222" s="10"/>
      <c r="G3222">
        <v>2017</v>
      </c>
      <c r="J3222">
        <v>0.2898763165511391</v>
      </c>
      <c r="L3222" t="s">
        <v>44386</v>
      </c>
      <c r="M3222">
        <v>27464575</v>
      </c>
      <c r="Q3222" s="10"/>
      <c r="R3222" s="11">
        <f t="shared" si="100"/>
        <v>0</v>
      </c>
      <c r="U3222" s="11">
        <f t="shared" si="101"/>
        <v>0</v>
      </c>
      <c r="Y3222" s="11">
        <f>IF(SUM(Tableau1[[#This Row],[Other access]:[Sci-hub access]])&gt;=1,1,0)</f>
        <v>0</v>
      </c>
      <c r="Z3222" s="12">
        <f>IF(OR(Tableau1[[#This Row],[Access R1 + S1+ T1 ]]&gt;=1,Tableau1[[#This Row],[Access V1 +W1 + X1]]&gt;=1),1,0)</f>
        <v>0</v>
      </c>
      <c r="AB3222" s="10" t="str">
        <f>Tableau1[[#This Row],[DOI]]</f>
        <v>doi: 10.1097/OPX.0000000000000934</v>
      </c>
      <c r="AC3222" s="13" t="str">
        <f>Tableau1[[#This Row],[Authors]]&amp;", "&amp;Tableau1[[#This Row],[Title]]&amp;" "&amp;Tableau1[[#This Row],[Journal]]&amp;". "&amp;Tableau1[[#This Row],[Year]]</f>
        <v>Yuhas PT, Shorter PD, McDaniel CE, Earley MJ, Hartwick AT., Blue and Red Light-Evoked Pupil Responses in Photophobic Subjects with TBI. Optom Vis Sci. 2017</v>
      </c>
    </row>
    <row r="3223" spans="1:29" x14ac:dyDescent="0.3">
      <c r="A3223">
        <v>8568</v>
      </c>
      <c r="B3223" t="s">
        <v>11235</v>
      </c>
      <c r="C3223" t="s">
        <v>21419</v>
      </c>
      <c r="D3223" t="s">
        <v>31674</v>
      </c>
      <c r="E3223" t="s">
        <v>34226</v>
      </c>
      <c r="F3223" s="10"/>
      <c r="G3223">
        <v>2017</v>
      </c>
      <c r="J3223">
        <v>0.29001478019427085</v>
      </c>
      <c r="L3223" t="s">
        <v>42904</v>
      </c>
      <c r="M3223">
        <v>27890174</v>
      </c>
      <c r="Q3223" s="10"/>
      <c r="R3223" s="11">
        <f t="shared" si="100"/>
        <v>0</v>
      </c>
      <c r="U3223" s="11">
        <f t="shared" si="101"/>
        <v>0</v>
      </c>
      <c r="Y3223" s="11">
        <f>IF(SUM(Tableau1[[#This Row],[Other access]:[Sci-hub access]])&gt;=1,1,0)</f>
        <v>0</v>
      </c>
      <c r="Z3223" s="12">
        <f>IF(OR(Tableau1[[#This Row],[Access R1 + S1+ T1 ]]&gt;=1,Tableau1[[#This Row],[Access V1 +W1 + X1]]&gt;=1),1,0)</f>
        <v>0</v>
      </c>
      <c r="AB3223" s="10" t="str">
        <f>Tableau1[[#This Row],[DOI]]</f>
        <v>doi: 10.1016/j.rdc.2016.09.007</v>
      </c>
      <c r="AC3223" s="13" t="str">
        <f>Tableau1[[#This Row],[Authors]]&amp;", "&amp;Tableau1[[#This Row],[Title]]&amp;" "&amp;Tableau1[[#This Row],[Journal]]&amp;". "&amp;Tableau1[[#This Row],[Year]]</f>
        <v>Cappelli LC, Shah AA, Bingham CO 3rd., Immune-Related Adverse Effects of Cancer Immunotherapy- Implications for Rheumatology. Rheum Dis Clin North Am. 2017</v>
      </c>
    </row>
    <row r="3224" spans="1:29" x14ac:dyDescent="0.3">
      <c r="A3224">
        <v>2710</v>
      </c>
      <c r="B3224" t="s">
        <v>5920</v>
      </c>
      <c r="C3224" t="s">
        <v>16166</v>
      </c>
      <c r="D3224" t="s">
        <v>26343</v>
      </c>
      <c r="E3224" t="s">
        <v>2447</v>
      </c>
      <c r="F3224" s="10"/>
      <c r="G3224">
        <v>2018</v>
      </c>
      <c r="J3224">
        <v>0.29003507504684123</v>
      </c>
      <c r="L3224" t="s">
        <v>37173</v>
      </c>
      <c r="M3224">
        <v>28700402</v>
      </c>
      <c r="Q3224" s="10"/>
      <c r="R3224" s="11">
        <f t="shared" si="100"/>
        <v>0</v>
      </c>
      <c r="U3224" s="11">
        <f t="shared" si="101"/>
        <v>0</v>
      </c>
      <c r="Y3224" s="11">
        <f>IF(SUM(Tableau1[[#This Row],[Other access]:[Sci-hub access]])&gt;=1,1,0)</f>
        <v>0</v>
      </c>
      <c r="Z3224" s="12">
        <f>IF(OR(Tableau1[[#This Row],[Access R1 + S1+ T1 ]]&gt;=1,Tableau1[[#This Row],[Access V1 +W1 + X1]]&gt;=1),1,0)</f>
        <v>0</v>
      </c>
      <c r="AB3224" s="10" t="str">
        <f>Tableau1[[#This Row],[DOI]]</f>
        <v>doi: 10.1097/IOP.0000000000000957</v>
      </c>
      <c r="AC3224" s="13" t="str">
        <f>Tableau1[[#This Row],[Authors]]&amp;", "&amp;Tableau1[[#This Row],[Title]]&amp;" "&amp;Tableau1[[#This Row],[Journal]]&amp;". "&amp;Tableau1[[#This Row],[Year]]</f>
        <v>Lee YH, Kim JM, Kim JM, Lee SB., Fibromyxoma of the Tarsus: A Case Report. Ophthal Plast Reconstr Surg. 2018</v>
      </c>
    </row>
    <row r="3225" spans="1:29" x14ac:dyDescent="0.3">
      <c r="A3225">
        <v>6932</v>
      </c>
      <c r="B3225" t="s">
        <v>9802</v>
      </c>
      <c r="C3225" t="s">
        <v>20005</v>
      </c>
      <c r="D3225" t="s">
        <v>30236</v>
      </c>
      <c r="E3225" t="s">
        <v>2447</v>
      </c>
      <c r="F3225" s="10"/>
      <c r="G3225">
        <v>2017</v>
      </c>
      <c r="J3225">
        <v>0.29005148646903622</v>
      </c>
      <c r="L3225" t="s">
        <v>41291</v>
      </c>
      <c r="M3225">
        <v>28145943</v>
      </c>
      <c r="Q3225" s="10"/>
      <c r="R3225" s="11">
        <f t="shared" si="100"/>
        <v>0</v>
      </c>
      <c r="U3225" s="11">
        <f t="shared" si="101"/>
        <v>0</v>
      </c>
      <c r="Y3225" s="11">
        <f>IF(SUM(Tableau1[[#This Row],[Other access]:[Sci-hub access]])&gt;=1,1,0)</f>
        <v>0</v>
      </c>
      <c r="Z3225" s="12">
        <f>IF(OR(Tableau1[[#This Row],[Access R1 + S1+ T1 ]]&gt;=1,Tableau1[[#This Row],[Access V1 +W1 + X1]]&gt;=1),1,0)</f>
        <v>0</v>
      </c>
      <c r="AB3225" s="10" t="str">
        <f>Tableau1[[#This Row],[DOI]]</f>
        <v>doi: 10.1097/IOP.0000000000000856</v>
      </c>
      <c r="AC3225" s="13" t="str">
        <f>Tableau1[[#This Row],[Authors]]&amp;", "&amp;Tableau1[[#This Row],[Title]]&amp;" "&amp;Tableau1[[#This Row],[Journal]]&amp;". "&amp;Tableau1[[#This Row],[Year]]</f>
        <v>McVeigh KA, Caesar R., Upper Eyelid Reconstruction Using a Blepharoplasty Flap. Ophthal Plast Reconstr Surg. 2017</v>
      </c>
    </row>
    <row r="3226" spans="1:29" x14ac:dyDescent="0.3">
      <c r="A3226">
        <v>7619</v>
      </c>
      <c r="B3226" t="s">
        <v>10404</v>
      </c>
      <c r="C3226" t="s">
        <v>20603</v>
      </c>
      <c r="D3226" t="s">
        <v>30839</v>
      </c>
      <c r="E3226" t="s">
        <v>2447</v>
      </c>
      <c r="F3226" s="10"/>
      <c r="G3226">
        <v>2018</v>
      </c>
      <c r="J3226">
        <v>0.29020156413443521</v>
      </c>
      <c r="L3226" t="s">
        <v>41972</v>
      </c>
      <c r="M3226">
        <v>28072612</v>
      </c>
      <c r="Q3226" s="10"/>
      <c r="R3226" s="11">
        <f t="shared" si="100"/>
        <v>0</v>
      </c>
      <c r="U3226" s="11">
        <f t="shared" si="101"/>
        <v>0</v>
      </c>
      <c r="Y3226" s="11">
        <f>IF(SUM(Tableau1[[#This Row],[Other access]:[Sci-hub access]])&gt;=1,1,0)</f>
        <v>0</v>
      </c>
      <c r="Z3226" s="12">
        <f>IF(OR(Tableau1[[#This Row],[Access R1 + S1+ T1 ]]&gt;=1,Tableau1[[#This Row],[Access V1 +W1 + X1]]&gt;=1),1,0)</f>
        <v>0</v>
      </c>
      <c r="AB3226" s="10" t="str">
        <f>Tableau1[[#This Row],[DOI]]</f>
        <v>doi: 10.1097/IOP.0000000000000853</v>
      </c>
      <c r="AC3226" s="13" t="str">
        <f>Tableau1[[#This Row],[Authors]]&amp;", "&amp;Tableau1[[#This Row],[Title]]&amp;" "&amp;Tableau1[[#This Row],[Journal]]&amp;". "&amp;Tableau1[[#This Row],[Year]]</f>
        <v>Pariseau B, Fox B, Dutton JJ., Prophylactic Antibiotics for Enucleation and Evisceration: A Retrospective Study and Systematic Literature Review. Ophthal Plast Reconstr Surg. 2018</v>
      </c>
    </row>
    <row r="3227" spans="1:29" x14ac:dyDescent="0.3">
      <c r="A3227">
        <v>378</v>
      </c>
      <c r="B3227" t="s">
        <v>3641</v>
      </c>
      <c r="C3227" t="s">
        <v>13902</v>
      </c>
      <c r="D3227" t="s">
        <v>24061</v>
      </c>
      <c r="E3227" t="s">
        <v>2462</v>
      </c>
      <c r="F3227" s="10"/>
      <c r="G3227">
        <v>2017</v>
      </c>
      <c r="J3227">
        <v>0.29031691995899545</v>
      </c>
      <c r="L3227" t="s">
        <v>34884</v>
      </c>
      <c r="M3227">
        <v>29237477</v>
      </c>
      <c r="Q3227" s="10"/>
      <c r="R3227" s="11">
        <f t="shared" si="100"/>
        <v>0</v>
      </c>
      <c r="U3227" s="11">
        <f t="shared" si="101"/>
        <v>0</v>
      </c>
      <c r="Y3227" s="11">
        <f>IF(SUM(Tableau1[[#This Row],[Other access]:[Sci-hub access]])&gt;=1,1,0)</f>
        <v>0</v>
      </c>
      <c r="Z3227" s="12">
        <f>IF(OR(Tableau1[[#This Row],[Access R1 + S1+ T1 ]]&gt;=1,Tableau1[[#This Row],[Access V1 +W1 + X1]]&gt;=1),1,0)</f>
        <v>0</v>
      </c>
      <c r="AB3227" s="10" t="str">
        <f>Tableau1[[#This Row],[DOI]]</f>
        <v>doi: 10.1186/s12886-017-0643-8</v>
      </c>
      <c r="AC3227" s="13" t="str">
        <f>Tableau1[[#This Row],[Authors]]&amp;", "&amp;Tableau1[[#This Row],[Title]]&amp;" "&amp;Tableau1[[#This Row],[Journal]]&amp;". "&amp;Tableau1[[#This Row],[Year]]</f>
        <v>Ayele FA, Zeraye B, Assefa Y, Legesse K, Azale T, Burton MJ., The impact of glaucoma on quality of life in Ethiopia: a case-control study. BMC Ophthalmol. 2017</v>
      </c>
    </row>
    <row r="3228" spans="1:29" x14ac:dyDescent="0.3">
      <c r="A3228">
        <v>5489</v>
      </c>
      <c r="B3228" t="s">
        <v>626</v>
      </c>
      <c r="C3228" t="s">
        <v>627</v>
      </c>
      <c r="D3228" t="s">
        <v>628</v>
      </c>
      <c r="E3228" t="s">
        <v>2904</v>
      </c>
      <c r="F3228" s="10"/>
      <c r="G3228">
        <v>2017</v>
      </c>
      <c r="J3228">
        <v>0.2905488120284242</v>
      </c>
      <c r="L3228" t="e">
        <v>#VALUE!</v>
      </c>
      <c r="M3228">
        <v>28329495</v>
      </c>
      <c r="Q3228" s="10"/>
      <c r="R3228" s="11">
        <f t="shared" si="100"/>
        <v>0</v>
      </c>
      <c r="U3228" s="11">
        <f t="shared" si="101"/>
        <v>0</v>
      </c>
      <c r="Y3228" s="11">
        <f>IF(SUM(Tableau1[[#This Row],[Other access]:[Sci-hub access]])&gt;=1,1,0)</f>
        <v>0</v>
      </c>
      <c r="Z3228" s="12">
        <f>IF(OR(Tableau1[[#This Row],[Access R1 + S1+ T1 ]]&gt;=1,Tableau1[[#This Row],[Access V1 +W1 + X1]]&gt;=1),1,0)</f>
        <v>0</v>
      </c>
      <c r="AB3228" s="10" t="e">
        <f>Tableau1[[#This Row],[DOI]]</f>
        <v>#VALUE!</v>
      </c>
      <c r="AC3228" s="13" t="str">
        <f>Tableau1[[#This Row],[Authors]]&amp;", "&amp;Tableau1[[#This Row],[Title]]&amp;" "&amp;Tableau1[[#This Row],[Journal]]&amp;". "&amp;Tableau1[[#This Row],[Year]]</f>
        <v>Huang YY, Wang CM, Potenziani S, Hsu S., Lichen planus of the eyelids: a case report and review of the literature. Dermatol Online J. 2017</v>
      </c>
    </row>
    <row r="3229" spans="1:29" x14ac:dyDescent="0.3">
      <c r="A3229">
        <v>7825</v>
      </c>
      <c r="B3229" t="s">
        <v>10585</v>
      </c>
      <c r="C3229" t="s">
        <v>20781</v>
      </c>
      <c r="D3229" t="s">
        <v>31022</v>
      </c>
      <c r="E3229" t="s">
        <v>2482</v>
      </c>
      <c r="F3229" s="10"/>
      <c r="G3229">
        <v>2017</v>
      </c>
      <c r="J3229">
        <v>0.29058723409737797</v>
      </c>
      <c r="L3229" t="s">
        <v>42175</v>
      </c>
      <c r="M3229">
        <v>28051075</v>
      </c>
      <c r="Q3229" s="10"/>
      <c r="R3229" s="11">
        <f t="shared" si="100"/>
        <v>0</v>
      </c>
      <c r="U3229" s="11">
        <f t="shared" si="101"/>
        <v>0</v>
      </c>
      <c r="Y3229" s="11">
        <f>IF(SUM(Tableau1[[#This Row],[Other access]:[Sci-hub access]])&gt;=1,1,0)</f>
        <v>0</v>
      </c>
      <c r="Z3229" s="12">
        <f>IF(OR(Tableau1[[#This Row],[Access R1 + S1+ T1 ]]&gt;=1,Tableau1[[#This Row],[Access V1 +W1 + X1]]&gt;=1),1,0)</f>
        <v>0</v>
      </c>
      <c r="AB3229" s="10" t="str">
        <f>Tableau1[[#This Row],[DOI]]</f>
        <v>doi: 10.1038/ejhg.2016.184</v>
      </c>
      <c r="AC3229" s="13" t="str">
        <f>Tableau1[[#This Row],[Authors]]&amp;", "&amp;Tableau1[[#This Row],[Title]]&amp;" "&amp;Tableau1[[#This Row],[Journal]]&amp;". "&amp;Tableau1[[#This Row],[Year]]</f>
        <v>Jiao X, Li A, Jin ZB, Wang X, Iannaccone A, Traboulsi EI, Gorin MB, Simonelli F, Hejtmancik JF., Identification and population history of CYP4V2 mutations in patients with Bietti crystalline corneoretinal dystrophy. Eur J Hum Genet. 2017</v>
      </c>
    </row>
    <row r="3230" spans="1:29" x14ac:dyDescent="0.3">
      <c r="A3230">
        <v>10513</v>
      </c>
      <c r="B3230" t="s">
        <v>12996</v>
      </c>
      <c r="C3230" t="s">
        <v>23162</v>
      </c>
      <c r="D3230" t="s">
        <v>33449</v>
      </c>
      <c r="E3230" t="s">
        <v>2457</v>
      </c>
      <c r="F3230" s="10"/>
      <c r="G3230">
        <v>2017</v>
      </c>
      <c r="J3230">
        <v>0.29059357279164821</v>
      </c>
      <c r="L3230" t="s">
        <v>44762</v>
      </c>
      <c r="M3230">
        <v>27243784</v>
      </c>
      <c r="Q3230" s="10"/>
      <c r="R3230" s="11">
        <f t="shared" si="100"/>
        <v>0</v>
      </c>
      <c r="U3230" s="11">
        <f t="shared" si="101"/>
        <v>0</v>
      </c>
      <c r="Y3230" s="11">
        <f>IF(SUM(Tableau1[[#This Row],[Other access]:[Sci-hub access]])&gt;=1,1,0)</f>
        <v>0</v>
      </c>
      <c r="Z3230" s="12">
        <f>IF(OR(Tableau1[[#This Row],[Access R1 + S1+ T1 ]]&gt;=1,Tableau1[[#This Row],[Access V1 +W1 + X1]]&gt;=1),1,0)</f>
        <v>0</v>
      </c>
      <c r="AB3230" s="10" t="str">
        <f>Tableau1[[#This Row],[DOI]]</f>
        <v>doi: 10.1097/ICB.0000000000000312</v>
      </c>
      <c r="AC3230" s="13" t="str">
        <f>Tableau1[[#This Row],[Authors]]&amp;", "&amp;Tableau1[[#This Row],[Title]]&amp;" "&amp;Tableau1[[#This Row],[Journal]]&amp;". "&amp;Tableau1[[#This Row],[Year]]</f>
        <v>Tan AC, Sherman J, Yannuzzi LA., ACUTE ZONAL OCCULT OUTER RETINOPATHY AFFECTING THE PERIPHERAL RETINA WITH CENTRIPETAL PROGRESSION. Retin Cases Brief Rep. 2017</v>
      </c>
    </row>
    <row r="3231" spans="1:29" x14ac:dyDescent="0.3">
      <c r="A3231">
        <v>1958</v>
      </c>
      <c r="B3231" t="s">
        <v>5199</v>
      </c>
      <c r="C3231" t="s">
        <v>15445</v>
      </c>
      <c r="D3231" t="s">
        <v>25621</v>
      </c>
      <c r="E3231" t="s">
        <v>2490</v>
      </c>
      <c r="F3231" s="10"/>
      <c r="G3231">
        <v>2017</v>
      </c>
      <c r="J3231">
        <v>0.29079378419736246</v>
      </c>
      <c r="L3231" t="s">
        <v>36429</v>
      </c>
      <c r="M3231">
        <v>28837790</v>
      </c>
      <c r="Q3231" s="10"/>
      <c r="R3231" s="11">
        <f t="shared" si="100"/>
        <v>0</v>
      </c>
      <c r="U3231" s="11">
        <f t="shared" si="101"/>
        <v>0</v>
      </c>
      <c r="Y3231" s="11">
        <f>IF(SUM(Tableau1[[#This Row],[Other access]:[Sci-hub access]])&gt;=1,1,0)</f>
        <v>0</v>
      </c>
      <c r="Z3231" s="12">
        <f>IF(OR(Tableau1[[#This Row],[Access R1 + S1+ T1 ]]&gt;=1,Tableau1[[#This Row],[Access V1 +W1 + X1]]&gt;=1),1,0)</f>
        <v>0</v>
      </c>
      <c r="AB3231" s="10" t="str">
        <f>Tableau1[[#This Row],[DOI]]</f>
        <v>doi: 10.1016/j.ajo.2017.08.005</v>
      </c>
      <c r="AC3231" s="13" t="str">
        <f>Tableau1[[#This Row],[Authors]]&amp;", "&amp;Tableau1[[#This Row],[Title]]&amp;" "&amp;Tableau1[[#This Row],[Journal]]&amp;". "&amp;Tableau1[[#This Row],[Year]]</f>
        <v>Mimouni M, Segev O, Dori D, Geffen N, Flores V, Segal O., Disorganization of the Retinal Inner Layers as a Predictor of Visual Acuity in Eyes With Macular Edema Secondary to Vein Occlusion. Am J Ophthalmol. 2017</v>
      </c>
    </row>
    <row r="3232" spans="1:29" ht="28.8" x14ac:dyDescent="0.3">
      <c r="A3232">
        <v>650</v>
      </c>
      <c r="B3232" t="s">
        <v>3913</v>
      </c>
      <c r="C3232" t="s">
        <v>14168</v>
      </c>
      <c r="D3232" t="s">
        <v>24333</v>
      </c>
      <c r="E3232" t="s">
        <v>2443</v>
      </c>
      <c r="F3232" s="10"/>
      <c r="G3232">
        <v>2017</v>
      </c>
      <c r="J3232">
        <v>0.29086625836913094</v>
      </c>
      <c r="L3232" t="s">
        <v>35148</v>
      </c>
      <c r="M3232">
        <v>29149238</v>
      </c>
      <c r="Q3232" s="10"/>
      <c r="R3232" s="11">
        <f t="shared" si="100"/>
        <v>0</v>
      </c>
      <c r="U3232" s="11">
        <f t="shared" si="101"/>
        <v>0</v>
      </c>
      <c r="Y3232" s="11">
        <f>IF(SUM(Tableau1[[#This Row],[Other access]:[Sci-hub access]])&gt;=1,1,0)</f>
        <v>0</v>
      </c>
      <c r="Z3232" s="12">
        <f>IF(OR(Tableau1[[#This Row],[Access R1 + S1+ T1 ]]&gt;=1,Tableau1[[#This Row],[Access V1 +W1 + X1]]&gt;=1),1,0)</f>
        <v>0</v>
      </c>
      <c r="AB3232" s="10" t="str">
        <f>Tableau1[[#This Row],[DOI]]</f>
        <v>doi: 10.1167/iovs.17-22156</v>
      </c>
      <c r="AC3232" s="13" t="str">
        <f>Tableau1[[#This Row],[Authors]]&amp;", "&amp;Tableau1[[#This Row],[Title]]&amp;" "&amp;Tableau1[[#This Row],[Journal]]&amp;". "&amp;Tableau1[[#This Row],[Year]]</f>
        <v>Dodo Y, Murakami T, Suzuma K, Yoshitake S, Yoshitake T, Ishihara K, Fujimoto M, Miwa Y, Tsujikawa A., Diabetic Neuroglial Changes in the Superficial and Deep Nonperfused Areas on Optical Coherence Tomography Angiography. Invest Ophthalmol Vis Sci. 2017</v>
      </c>
    </row>
    <row r="3233" spans="1:29" x14ac:dyDescent="0.3">
      <c r="A3233">
        <v>10405</v>
      </c>
      <c r="B3233" t="s">
        <v>12897</v>
      </c>
      <c r="C3233" t="s">
        <v>23064</v>
      </c>
      <c r="D3233" t="s">
        <v>33350</v>
      </c>
      <c r="E3233" t="s">
        <v>2447</v>
      </c>
      <c r="F3233" s="10"/>
      <c r="G3233">
        <v>2017</v>
      </c>
      <c r="J3233">
        <v>0.29088603137445923</v>
      </c>
      <c r="L3233" t="s">
        <v>44655</v>
      </c>
      <c r="M3233">
        <v>27333450</v>
      </c>
      <c r="Q3233" s="10"/>
      <c r="R3233" s="11">
        <f t="shared" si="100"/>
        <v>0</v>
      </c>
      <c r="U3233" s="11">
        <f t="shared" si="101"/>
        <v>0</v>
      </c>
      <c r="Y3233" s="11">
        <f>IF(SUM(Tableau1[[#This Row],[Other access]:[Sci-hub access]])&gt;=1,1,0)</f>
        <v>0</v>
      </c>
      <c r="Z3233" s="12">
        <f>IF(OR(Tableau1[[#This Row],[Access R1 + S1+ T1 ]]&gt;=1,Tableau1[[#This Row],[Access V1 +W1 + X1]]&gt;=1),1,0)</f>
        <v>0</v>
      </c>
      <c r="AB3233" s="10" t="str">
        <f>Tableau1[[#This Row],[DOI]]</f>
        <v>doi: 10.1097/IOP.0000000000000728</v>
      </c>
      <c r="AC3233" s="13" t="str">
        <f>Tableau1[[#This Row],[Authors]]&amp;", "&amp;Tableau1[[#This Row],[Title]]&amp;" "&amp;Tableau1[[#This Row],[Journal]]&amp;". "&amp;Tableau1[[#This Row],[Year]]</f>
        <v>Neems L, Christopher C., Orbital Recurrence of Ethmoid Sinus Malignant Meningioma: Case Study and Literature Review. Ophthal Plast Reconstr Surg. 2017</v>
      </c>
    </row>
    <row r="3234" spans="1:29" x14ac:dyDescent="0.3">
      <c r="A3234">
        <v>8480</v>
      </c>
      <c r="B3234" t="s">
        <v>11155</v>
      </c>
      <c r="C3234" t="s">
        <v>21340</v>
      </c>
      <c r="D3234" t="s">
        <v>31594</v>
      </c>
      <c r="E3234" t="s">
        <v>2692</v>
      </c>
      <c r="F3234" s="10"/>
      <c r="G3234">
        <v>2017</v>
      </c>
      <c r="J3234">
        <v>0.29092798169756928</v>
      </c>
      <c r="L3234" t="e">
        <v>#VALUE!</v>
      </c>
      <c r="M3234">
        <v>27908305</v>
      </c>
      <c r="Q3234" s="10"/>
      <c r="R3234" s="11">
        <f t="shared" si="100"/>
        <v>0</v>
      </c>
      <c r="U3234" s="11">
        <f t="shared" si="101"/>
        <v>0</v>
      </c>
      <c r="Y3234" s="11">
        <f>IF(SUM(Tableau1[[#This Row],[Other access]:[Sci-hub access]])&gt;=1,1,0)</f>
        <v>0</v>
      </c>
      <c r="Z3234" s="12">
        <f>IF(OR(Tableau1[[#This Row],[Access R1 + S1+ T1 ]]&gt;=1,Tableau1[[#This Row],[Access V1 +W1 + X1]]&gt;=1),1,0)</f>
        <v>0</v>
      </c>
      <c r="AB3234" s="10" t="e">
        <f>Tableau1[[#This Row],[DOI]]</f>
        <v>#VALUE!</v>
      </c>
      <c r="AC3234" s="13" t="str">
        <f>Tableau1[[#This Row],[Authors]]&amp;", "&amp;Tableau1[[#This Row],[Title]]&amp;" "&amp;Tableau1[[#This Row],[Journal]]&amp;". "&amp;Tableau1[[#This Row],[Year]]</f>
        <v>Haacke EA, van der Vegt B, Meiners PM, Vissink A, Spijkervet FK, Bootsma H, Kroese FG., Abatacept treatment of patients with primary Sjögren's syndrome results in a decrease of germinal centres in salivary gland tissue. Clin Exp Rheumatol. 2017</v>
      </c>
    </row>
    <row r="3235" spans="1:29" x14ac:dyDescent="0.3">
      <c r="A3235">
        <v>4231</v>
      </c>
      <c r="B3235" t="s">
        <v>7367</v>
      </c>
      <c r="C3235" t="s">
        <v>17603</v>
      </c>
      <c r="D3235" t="s">
        <v>27795</v>
      </c>
      <c r="E3235" t="s">
        <v>3053</v>
      </c>
      <c r="F3235" s="10"/>
      <c r="G3235">
        <v>2017</v>
      </c>
      <c r="J3235">
        <v>0.29094588047990244</v>
      </c>
      <c r="L3235" t="s">
        <v>38662</v>
      </c>
      <c r="M3235">
        <v>28468165</v>
      </c>
      <c r="Q3235" s="10"/>
      <c r="R3235" s="11">
        <f t="shared" si="100"/>
        <v>0</v>
      </c>
      <c r="U3235" s="11">
        <f t="shared" si="101"/>
        <v>0</v>
      </c>
      <c r="Y3235" s="11">
        <f>IF(SUM(Tableau1[[#This Row],[Other access]:[Sci-hub access]])&gt;=1,1,0)</f>
        <v>0</v>
      </c>
      <c r="Z3235" s="12">
        <f>IF(OR(Tableau1[[#This Row],[Access R1 + S1+ T1 ]]&gt;=1,Tableau1[[#This Row],[Access V1 +W1 + X1]]&gt;=1),1,0)</f>
        <v>0</v>
      </c>
      <c r="AB3235" s="10" t="str">
        <f>Tableau1[[#This Row],[DOI]]</f>
        <v>doi: 10.1097/SCS.0000000000003471</v>
      </c>
      <c r="AC3235" s="13" t="str">
        <f>Tableau1[[#This Row],[Authors]]&amp;", "&amp;Tableau1[[#This Row],[Title]]&amp;" "&amp;Tableau1[[#This Row],[Journal]]&amp;". "&amp;Tableau1[[#This Row],[Year]]</f>
        <v>Cantini A JE, Díaz López DM, Hernandez Florez EF., Orbital Reconstruction in Neuroectodermal Tumor of the Orbit: Multimodal Treatment Approach. J Craniofac Surg. 2017</v>
      </c>
    </row>
    <row r="3236" spans="1:29" x14ac:dyDescent="0.3">
      <c r="A3236">
        <v>1995</v>
      </c>
      <c r="B3236" t="s">
        <v>5235</v>
      </c>
      <c r="C3236" t="s">
        <v>15481</v>
      </c>
      <c r="D3236" t="s">
        <v>25657</v>
      </c>
      <c r="E3236" t="s">
        <v>2479</v>
      </c>
      <c r="F3236" s="10"/>
      <c r="G3236">
        <v>2017</v>
      </c>
      <c r="J3236">
        <v>0.29104046698094266</v>
      </c>
      <c r="L3236" t="s">
        <v>36466</v>
      </c>
      <c r="M3236">
        <v>28834816</v>
      </c>
      <c r="Q3236" s="10"/>
      <c r="R3236" s="11">
        <f t="shared" si="100"/>
        <v>0</v>
      </c>
      <c r="U3236" s="11">
        <f t="shared" si="101"/>
        <v>0</v>
      </c>
      <c r="Y3236" s="11">
        <f>IF(SUM(Tableau1[[#This Row],[Other access]:[Sci-hub access]])&gt;=1,1,0)</f>
        <v>0</v>
      </c>
      <c r="Z3236" s="12">
        <f>IF(OR(Tableau1[[#This Row],[Access R1 + S1+ T1 ]]&gt;=1,Tableau1[[#This Row],[Access V1 +W1 + X1]]&gt;=1),1,0)</f>
        <v>0</v>
      </c>
      <c r="AB3236" s="10" t="str">
        <f>Tableau1[[#This Row],[DOI]]</f>
        <v>doi: 10.1097/ICO.0000000000001331</v>
      </c>
      <c r="AC3236" s="13" t="str">
        <f>Tableau1[[#This Row],[Authors]]&amp;", "&amp;Tableau1[[#This Row],[Title]]&amp;" "&amp;Tableau1[[#This Row],[Journal]]&amp;". "&amp;Tableau1[[#This Row],[Year]]</f>
        <v>Sepsakos L, Cheung AY, Nerad JA, Mogilishetty G, Holland EJ., Donor-Derived Conjunctival-Limbal Melanoma After a Keratolimbal Allograft. Cornea. 2017</v>
      </c>
    </row>
    <row r="3237" spans="1:29" x14ac:dyDescent="0.3">
      <c r="A3237">
        <v>4318</v>
      </c>
      <c r="B3237" t="s">
        <v>7448</v>
      </c>
      <c r="C3237" t="s">
        <v>17684</v>
      </c>
      <c r="D3237" t="s">
        <v>27877</v>
      </c>
      <c r="E3237" t="s">
        <v>34197</v>
      </c>
      <c r="F3237" s="10"/>
      <c r="G3237">
        <v>2017</v>
      </c>
      <c r="J3237">
        <v>0.2912310557514548</v>
      </c>
      <c r="L3237" t="e">
        <v>#VALUE!</v>
      </c>
      <c r="M3237">
        <v>28457112</v>
      </c>
      <c r="Q3237" s="10"/>
      <c r="R3237" s="11">
        <f t="shared" si="100"/>
        <v>0</v>
      </c>
      <c r="U3237" s="11">
        <f t="shared" si="101"/>
        <v>0</v>
      </c>
      <c r="Y3237" s="11">
        <f>IF(SUM(Tableau1[[#This Row],[Other access]:[Sci-hub access]])&gt;=1,1,0)</f>
        <v>0</v>
      </c>
      <c r="Z3237" s="12">
        <f>IF(OR(Tableau1[[#This Row],[Access R1 + S1+ T1 ]]&gt;=1,Tableau1[[#This Row],[Access V1 +W1 + X1]]&gt;=1),1,0)</f>
        <v>0</v>
      </c>
      <c r="AB3237" s="10" t="e">
        <f>Tableau1[[#This Row],[DOI]]</f>
        <v>#VALUE!</v>
      </c>
      <c r="AC3237" s="13" t="str">
        <f>Tableau1[[#This Row],[Authors]]&amp;", "&amp;Tableau1[[#This Row],[Title]]&amp;" "&amp;Tableau1[[#This Row],[Journal]]&amp;". "&amp;Tableau1[[#This Row],[Year]]</f>
        <v>Knyazer B, Smolar J, Lazar I, Rosenberg E, Tsumi E, Lifshitz T, Levy J., Iatrogenic Horner Syndrome: Etiology, Diagnosis and Outcomes. Isr Med Assoc J. 2017</v>
      </c>
    </row>
    <row r="3238" spans="1:29" x14ac:dyDescent="0.3">
      <c r="A3238">
        <v>9538</v>
      </c>
      <c r="B3238" t="s">
        <v>12100</v>
      </c>
      <c r="C3238" t="s">
        <v>22275</v>
      </c>
      <c r="D3238" t="s">
        <v>32546</v>
      </c>
      <c r="E3238" t="s">
        <v>2468</v>
      </c>
      <c r="F3238" s="10"/>
      <c r="G3238">
        <v>2017</v>
      </c>
      <c r="J3238">
        <v>0.29123884163748615</v>
      </c>
      <c r="L3238" t="s">
        <v>43820</v>
      </c>
      <c r="M3238">
        <v>27661995</v>
      </c>
      <c r="Q3238" s="10"/>
      <c r="R3238" s="11">
        <f t="shared" si="100"/>
        <v>0</v>
      </c>
      <c r="U3238" s="11">
        <f t="shared" si="101"/>
        <v>0</v>
      </c>
      <c r="Y3238" s="11">
        <f>IF(SUM(Tableau1[[#This Row],[Other access]:[Sci-hub access]])&gt;=1,1,0)</f>
        <v>0</v>
      </c>
      <c r="Z3238" s="12">
        <f>IF(OR(Tableau1[[#This Row],[Access R1 + S1+ T1 ]]&gt;=1,Tableau1[[#This Row],[Access V1 +W1 + X1]]&gt;=1),1,0)</f>
        <v>0</v>
      </c>
      <c r="AB3238" s="10" t="str">
        <f>Tableau1[[#This Row],[DOI]]</f>
        <v>doi: 10.1097/IJG.0000000000000562</v>
      </c>
      <c r="AC3238" s="13" t="str">
        <f>Tableau1[[#This Row],[Authors]]&amp;", "&amp;Tableau1[[#This Row],[Title]]&amp;" "&amp;Tableau1[[#This Row],[Journal]]&amp;". "&amp;Tableau1[[#This Row],[Year]]</f>
        <v>D'Alessandro E, Guidotti JM, Mansouri K, Mermoud A., XEN-augmented Baerveldt: A New Surgical Technique for Refractory Glaucoma. J Glaucoma. 2017</v>
      </c>
    </row>
    <row r="3239" spans="1:29" x14ac:dyDescent="0.3">
      <c r="A3239">
        <v>994</v>
      </c>
      <c r="B3239" t="s">
        <v>4256</v>
      </c>
      <c r="C3239" t="s">
        <v>14510</v>
      </c>
      <c r="D3239" t="s">
        <v>24677</v>
      </c>
      <c r="E3239" t="s">
        <v>2458</v>
      </c>
      <c r="F3239" s="10"/>
      <c r="G3239">
        <v>2017</v>
      </c>
      <c r="J3239">
        <v>0.29126316003635488</v>
      </c>
      <c r="L3239" t="s">
        <v>35482</v>
      </c>
      <c r="M3239">
        <v>29049518</v>
      </c>
      <c r="Q3239" s="10"/>
      <c r="R3239" s="11">
        <f t="shared" si="100"/>
        <v>0</v>
      </c>
      <c r="U3239" s="11">
        <f t="shared" si="101"/>
        <v>0</v>
      </c>
      <c r="Y3239" s="11">
        <f>IF(SUM(Tableau1[[#This Row],[Other access]:[Sci-hub access]])&gt;=1,1,0)</f>
        <v>0</v>
      </c>
      <c r="Z3239" s="12">
        <f>IF(OR(Tableau1[[#This Row],[Access R1 + S1+ T1 ]]&gt;=1,Tableau1[[#This Row],[Access V1 +W1 + X1]]&gt;=1),1,0)</f>
        <v>0</v>
      </c>
      <c r="AB3239" s="10" t="str">
        <f>Tableau1[[#This Row],[DOI]]</f>
        <v>doi: 10.1001/jamaophthalmol.2017.3805</v>
      </c>
      <c r="AC3239" s="13" t="str">
        <f>Tableau1[[#This Row],[Authors]]&amp;", "&amp;Tableau1[[#This Row],[Title]]&amp;" "&amp;Tableau1[[#This Row],[Journal]]&amp;". "&amp;Tableau1[[#This Row],[Year]]</f>
        <v>Papakostas TD, Lane AM, Morrison M, Gragoudas ES, Kim IK., Long-term Outcomes After Proton Beam Irradiation in Patients With Large Choroidal Melanomas. JAMA Ophthalmol. 2017</v>
      </c>
    </row>
    <row r="3240" spans="1:29" x14ac:dyDescent="0.3">
      <c r="A3240">
        <v>8359</v>
      </c>
      <c r="B3240" t="s">
        <v>11054</v>
      </c>
      <c r="C3240" t="s">
        <v>21240</v>
      </c>
      <c r="D3240" t="s">
        <v>31492</v>
      </c>
      <c r="E3240" t="s">
        <v>34357</v>
      </c>
      <c r="F3240" s="10"/>
      <c r="G3240">
        <v>2017</v>
      </c>
      <c r="J3240">
        <v>0.29127032008297837</v>
      </c>
      <c r="L3240" t="s">
        <v>42702</v>
      </c>
      <c r="M3240">
        <v>27928964</v>
      </c>
      <c r="Q3240" s="10"/>
      <c r="R3240" s="11">
        <f t="shared" si="100"/>
        <v>0</v>
      </c>
      <c r="U3240" s="11">
        <f t="shared" si="101"/>
        <v>0</v>
      </c>
      <c r="Y3240" s="11">
        <f>IF(SUM(Tableau1[[#This Row],[Other access]:[Sci-hub access]])&gt;=1,1,0)</f>
        <v>0</v>
      </c>
      <c r="Z3240" s="12">
        <f>IF(OR(Tableau1[[#This Row],[Access R1 + S1+ T1 ]]&gt;=1,Tableau1[[#This Row],[Access V1 +W1 + X1]]&gt;=1),1,0)</f>
        <v>0</v>
      </c>
      <c r="AB3240" s="10" t="str">
        <f>Tableau1[[#This Row],[DOI]]</f>
        <v>doi: 10.2174/1381612822666161208114847</v>
      </c>
      <c r="AC3240" s="13" t="str">
        <f>Tableau1[[#This Row],[Authors]]&amp;", "&amp;Tableau1[[#This Row],[Title]]&amp;" "&amp;Tableau1[[#This Row],[Journal]]&amp;". "&amp;Tableau1[[#This Row],[Year]]</f>
        <v>Schwartz SG, Brantley MA, Kovach JL, Grzybowski A., Hot Topics in Pharmacogenetics of Age-Related Macular Degeneration. Curr Pharm Des. 2017</v>
      </c>
    </row>
    <row r="3241" spans="1:29" x14ac:dyDescent="0.3">
      <c r="A3241">
        <v>10613</v>
      </c>
      <c r="B3241" t="s">
        <v>13084</v>
      </c>
      <c r="C3241" t="s">
        <v>23249</v>
      </c>
      <c r="D3241" t="s">
        <v>33537</v>
      </c>
      <c r="E3241" t="s">
        <v>2447</v>
      </c>
      <c r="F3241" s="10"/>
      <c r="G3241">
        <v>2017</v>
      </c>
      <c r="J3241">
        <v>0.29145177041989589</v>
      </c>
      <c r="L3241" t="s">
        <v>44861</v>
      </c>
      <c r="M3241">
        <v>27163939</v>
      </c>
      <c r="Q3241" s="10"/>
      <c r="R3241" s="11">
        <f t="shared" si="100"/>
        <v>0</v>
      </c>
      <c r="U3241" s="11">
        <f t="shared" si="101"/>
        <v>0</v>
      </c>
      <c r="Y3241" s="11">
        <f>IF(SUM(Tableau1[[#This Row],[Other access]:[Sci-hub access]])&gt;=1,1,0)</f>
        <v>0</v>
      </c>
      <c r="Z3241" s="12">
        <f>IF(OR(Tableau1[[#This Row],[Access R1 + S1+ T1 ]]&gt;=1,Tableau1[[#This Row],[Access V1 +W1 + X1]]&gt;=1),1,0)</f>
        <v>0</v>
      </c>
      <c r="AB3241" s="10" t="str">
        <f>Tableau1[[#This Row],[DOI]]</f>
        <v>doi: 10.1097/IOP.0000000000000712</v>
      </c>
      <c r="AC3241" s="13" t="str">
        <f>Tableau1[[#This Row],[Authors]]&amp;", "&amp;Tableau1[[#This Row],[Title]]&amp;" "&amp;Tableau1[[#This Row],[Journal]]&amp;". "&amp;Tableau1[[#This Row],[Year]]</f>
        <v>Choi CJ, Stagner AM, Jakobiec FA, Chodosh J, Yoon MK., Eyelid Mass in Boston Keratoprosthesis Type 2. Ophthal Plast Reconstr Surg. 2017</v>
      </c>
    </row>
    <row r="3242" spans="1:29" x14ac:dyDescent="0.3">
      <c r="A3242">
        <v>855</v>
      </c>
      <c r="B3242" t="s">
        <v>4118</v>
      </c>
      <c r="C3242" t="s">
        <v>14372</v>
      </c>
      <c r="D3242" t="s">
        <v>24538</v>
      </c>
      <c r="E3242" t="s">
        <v>2468</v>
      </c>
      <c r="F3242" s="10"/>
      <c r="G3242">
        <v>2017</v>
      </c>
      <c r="J3242">
        <v>0.2915444931300849</v>
      </c>
      <c r="L3242" t="s">
        <v>35344</v>
      </c>
      <c r="M3242">
        <v>29088051</v>
      </c>
      <c r="Q3242" s="10"/>
      <c r="R3242" s="11">
        <f t="shared" si="100"/>
        <v>0</v>
      </c>
      <c r="U3242" s="11">
        <f t="shared" si="101"/>
        <v>0</v>
      </c>
      <c r="Y3242" s="11">
        <f>IF(SUM(Tableau1[[#This Row],[Other access]:[Sci-hub access]])&gt;=1,1,0)</f>
        <v>0</v>
      </c>
      <c r="Z3242" s="12">
        <f>IF(OR(Tableau1[[#This Row],[Access R1 + S1+ T1 ]]&gt;=1,Tableau1[[#This Row],[Access V1 +W1 + X1]]&gt;=1),1,0)</f>
        <v>0</v>
      </c>
      <c r="AB3242" s="10" t="str">
        <f>Tableau1[[#This Row],[DOI]]</f>
        <v>doi: 10.1097/IJG.0000000000000806</v>
      </c>
      <c r="AC3242" s="13" t="str">
        <f>Tableau1[[#This Row],[Authors]]&amp;", "&amp;Tableau1[[#This Row],[Title]]&amp;" "&amp;Tableau1[[#This Row],[Journal]]&amp;". "&amp;Tableau1[[#This Row],[Year]]</f>
        <v>Eslami Y, Fakhraie G, Moghimi S, Zarei R, Mohammadi M, Nabavi A, Yaseri M, Izadi A., Excisional Bleb Revision for Management of Failed Ahmed Glaucoma Valve. J Glaucoma. 2017</v>
      </c>
    </row>
    <row r="3243" spans="1:29" ht="28.8" x14ac:dyDescent="0.3">
      <c r="A3243">
        <v>8453</v>
      </c>
      <c r="B3243" t="s">
        <v>11132</v>
      </c>
      <c r="C3243" t="s">
        <v>21317</v>
      </c>
      <c r="D3243" t="s">
        <v>31571</v>
      </c>
      <c r="E3243" t="s">
        <v>2438</v>
      </c>
      <c r="F3243" s="10"/>
      <c r="G3243">
        <v>2017</v>
      </c>
      <c r="J3243">
        <v>0.29181871697909301</v>
      </c>
      <c r="L3243" t="s">
        <v>42792</v>
      </c>
      <c r="M3243">
        <v>27913442</v>
      </c>
      <c r="Q3243" s="10"/>
      <c r="R3243" s="11">
        <f t="shared" si="100"/>
        <v>0</v>
      </c>
      <c r="U3243" s="11">
        <f t="shared" si="101"/>
        <v>0</v>
      </c>
      <c r="Y3243" s="11">
        <f>IF(SUM(Tableau1[[#This Row],[Other access]:[Sci-hub access]])&gt;=1,1,0)</f>
        <v>0</v>
      </c>
      <c r="Z3243" s="12">
        <f>IF(OR(Tableau1[[#This Row],[Access R1 + S1+ T1 ]]&gt;=1,Tableau1[[#This Row],[Access V1 +W1 + X1]]&gt;=1),1,0)</f>
        <v>0</v>
      </c>
      <c r="AB3243" s="10" t="str">
        <f>Tableau1[[#This Row],[DOI]]</f>
        <v>doi: 10.1136/bjophthalmol-2016-309434</v>
      </c>
      <c r="AC3243" s="13" t="str">
        <f>Tableau1[[#This Row],[Authors]]&amp;", "&amp;Tableau1[[#This Row],[Title]]&amp;" "&amp;Tableau1[[#This Row],[Journal]]&amp;". "&amp;Tableau1[[#This Row],[Year]]</f>
        <v>Au A, Parikh VS, Singh RP, Ehlers JP, Yuan A, Rachitskaya AV, Sears JE, Srivastava SK, Kaiser PK, Schachat AP, Martin DF, Modi Y., Comparison of anti-VEGF therapies on fibrovascular pigment epithelial detachments in age-related macular degeneration. Br J Ophthalmol. 2017</v>
      </c>
    </row>
    <row r="3244" spans="1:29" ht="28.8" x14ac:dyDescent="0.3">
      <c r="A3244">
        <v>1996</v>
      </c>
      <c r="B3244" t="s">
        <v>5236</v>
      </c>
      <c r="C3244" t="s">
        <v>15482</v>
      </c>
      <c r="D3244" t="s">
        <v>25658</v>
      </c>
      <c r="E3244" t="s">
        <v>2479</v>
      </c>
      <c r="F3244" s="10"/>
      <c r="G3244">
        <v>2017</v>
      </c>
      <c r="J3244">
        <v>0.29187239965717493</v>
      </c>
      <c r="L3244" t="s">
        <v>36467</v>
      </c>
      <c r="M3244">
        <v>28834814</v>
      </c>
      <c r="Q3244" s="10"/>
      <c r="R3244" s="11">
        <f t="shared" si="100"/>
        <v>0</v>
      </c>
      <c r="U3244" s="11">
        <f t="shared" si="101"/>
        <v>0</v>
      </c>
      <c r="Y3244" s="11">
        <f>IF(SUM(Tableau1[[#This Row],[Other access]:[Sci-hub access]])&gt;=1,1,0)</f>
        <v>0</v>
      </c>
      <c r="Z3244" s="12">
        <f>IF(OR(Tableau1[[#This Row],[Access R1 + S1+ T1 ]]&gt;=1,Tableau1[[#This Row],[Access V1 +W1 + X1]]&gt;=1),1,0)</f>
        <v>0</v>
      </c>
      <c r="AB3244" s="10" t="str">
        <f>Tableau1[[#This Row],[DOI]]</f>
        <v>doi: 10.1097/ICO.0000000000001320</v>
      </c>
      <c r="AC3244" s="13" t="str">
        <f>Tableau1[[#This Row],[Authors]]&amp;", "&amp;Tableau1[[#This Row],[Title]]&amp;" "&amp;Tableau1[[#This Row],[Journal]]&amp;". "&amp;Tableau1[[#This Row],[Year]]</f>
        <v>Singh A, Zarei-Ghanavati M, Avadhanam V, Liu C., Systematic Review and Meta-Analysis of Clinical Outcomes of Descemet Membrane Endothelial Keratoplasty Versus Descemet Stripping Endothelial Keratoplasty/Descemet Stripping Automated Endothelial Keratoplasty. Cornea. 2017</v>
      </c>
    </row>
    <row r="3245" spans="1:29" x14ac:dyDescent="0.3">
      <c r="A3245">
        <v>10211</v>
      </c>
      <c r="B3245" t="s">
        <v>12716</v>
      </c>
      <c r="C3245" t="s">
        <v>22884</v>
      </c>
      <c r="D3245" t="s">
        <v>33168</v>
      </c>
      <c r="E3245" t="s">
        <v>2447</v>
      </c>
      <c r="F3245" s="10"/>
      <c r="G3245">
        <v>2017</v>
      </c>
      <c r="J3245">
        <v>0.29189550323029478</v>
      </c>
      <c r="L3245" t="s">
        <v>44466</v>
      </c>
      <c r="M3245">
        <v>27429222</v>
      </c>
      <c r="Q3245" s="10"/>
      <c r="R3245" s="11">
        <f t="shared" si="100"/>
        <v>0</v>
      </c>
      <c r="U3245" s="11">
        <f t="shared" si="101"/>
        <v>0</v>
      </c>
      <c r="Y3245" s="11">
        <f>IF(SUM(Tableau1[[#This Row],[Other access]:[Sci-hub access]])&gt;=1,1,0)</f>
        <v>0</v>
      </c>
      <c r="Z3245" s="12">
        <f>IF(OR(Tableau1[[#This Row],[Access R1 + S1+ T1 ]]&gt;=1,Tableau1[[#This Row],[Access V1 +W1 + X1]]&gt;=1),1,0)</f>
        <v>0</v>
      </c>
      <c r="AB3245" s="10" t="str">
        <f>Tableau1[[#This Row],[DOI]]</f>
        <v>doi: 10.1097/IOP.0000000000000745</v>
      </c>
      <c r="AC3245" s="13" t="str">
        <f>Tableau1[[#This Row],[Authors]]&amp;", "&amp;Tableau1[[#This Row],[Title]]&amp;" "&amp;Tableau1[[#This Row],[Journal]]&amp;". "&amp;Tableau1[[#This Row],[Year]]</f>
        <v>Mansur C, Pfeiffer ML, Esmaeli B., Evaluation and Management of Chemotherapy-Induced Epiphora, Punctal and Canalicular Stenosis, and Nasolacrimal Duct Obstruction. Ophthal Plast Reconstr Surg. 2017</v>
      </c>
    </row>
    <row r="3246" spans="1:29" x14ac:dyDescent="0.3">
      <c r="A3246">
        <v>2323</v>
      </c>
      <c r="B3246" t="s">
        <v>5553</v>
      </c>
      <c r="C3246" t="s">
        <v>15798</v>
      </c>
      <c r="D3246" t="s">
        <v>25975</v>
      </c>
      <c r="E3246" t="s">
        <v>2456</v>
      </c>
      <c r="F3246" s="10"/>
      <c r="G3246">
        <v>2017</v>
      </c>
      <c r="J3246">
        <v>0.29222530706135452</v>
      </c>
      <c r="L3246" t="s">
        <v>36788</v>
      </c>
      <c r="M3246">
        <v>28768260</v>
      </c>
      <c r="Q3246" s="10"/>
      <c r="R3246" s="11">
        <f t="shared" si="100"/>
        <v>0</v>
      </c>
      <c r="U3246" s="11">
        <f t="shared" si="101"/>
        <v>0</v>
      </c>
      <c r="Y3246" s="11">
        <f>IF(SUM(Tableau1[[#This Row],[Other access]:[Sci-hub access]])&gt;=1,1,0)</f>
        <v>0</v>
      </c>
      <c r="Z3246" s="12">
        <f>IF(OR(Tableau1[[#This Row],[Access R1 + S1+ T1 ]]&gt;=1,Tableau1[[#This Row],[Access V1 +W1 + X1]]&gt;=1),1,0)</f>
        <v>0</v>
      </c>
      <c r="AB3246" s="10" t="str">
        <f>Tableau1[[#This Row],[DOI]]</f>
        <v>doi: 10.1159/000477177</v>
      </c>
      <c r="AC3246" s="13" t="str">
        <f>Tableau1[[#This Row],[Authors]]&amp;", "&amp;Tableau1[[#This Row],[Title]]&amp;" "&amp;Tableau1[[#This Row],[Journal]]&amp;". "&amp;Tableau1[[#This Row],[Year]]</f>
        <v>Brennan N, Reekie I, Khawaja AP, Georgakarakos N, Ezra E., Vitrectomy, Inner Limiting Membrane Peel, and Gas Tamponade in the Management of Traumatic Paediatric Macular Holes: A Case Series of 13 Patients. Ophthalmologica. 2017</v>
      </c>
    </row>
    <row r="3247" spans="1:29" x14ac:dyDescent="0.3">
      <c r="A3247">
        <v>9413</v>
      </c>
      <c r="B3247" t="s">
        <v>11983</v>
      </c>
      <c r="C3247" t="s">
        <v>22158</v>
      </c>
      <c r="D3247" t="s">
        <v>32428</v>
      </c>
      <c r="E3247" t="s">
        <v>2471</v>
      </c>
      <c r="F3247" s="10"/>
      <c r="G3247">
        <v>2017</v>
      </c>
      <c r="J3247">
        <v>0.29222685001357984</v>
      </c>
      <c r="L3247" t="s">
        <v>43702</v>
      </c>
      <c r="M3247">
        <v>27699607</v>
      </c>
      <c r="Q3247" s="10"/>
      <c r="R3247" s="11">
        <f t="shared" si="100"/>
        <v>0</v>
      </c>
      <c r="U3247" s="11">
        <f t="shared" si="101"/>
        <v>0</v>
      </c>
      <c r="Y3247" s="11">
        <f>IF(SUM(Tableau1[[#This Row],[Other access]:[Sci-hub access]])&gt;=1,1,0)</f>
        <v>0</v>
      </c>
      <c r="Z3247" s="12">
        <f>IF(OR(Tableau1[[#This Row],[Access R1 + S1+ T1 ]]&gt;=1,Tableau1[[#This Row],[Access V1 +W1 + X1]]&gt;=1),1,0)</f>
        <v>0</v>
      </c>
      <c r="AB3247" s="10" t="str">
        <f>Tableau1[[#This Row],[DOI]]</f>
        <v>doi: 10.1007/s10792-016-0365-6</v>
      </c>
      <c r="AC3247" s="13" t="str">
        <f>Tableau1[[#This Row],[Authors]]&amp;", "&amp;Tableau1[[#This Row],[Title]]&amp;" "&amp;Tableau1[[#This Row],[Journal]]&amp;". "&amp;Tableau1[[#This Row],[Year]]</f>
        <v>Kamlesh, Dhiman S, Thacker P, Karothiya B, Goel Y, Rastogi A, Chaudhary R., To assess the efficacy of vertical muscle surgery for management of hypotropia in monocular elevation deficiency type II. Int Ophthalmol. 2017</v>
      </c>
    </row>
    <row r="3248" spans="1:29" x14ac:dyDescent="0.3">
      <c r="A3248">
        <v>4264</v>
      </c>
      <c r="B3248" t="s">
        <v>7399</v>
      </c>
      <c r="C3248" t="s">
        <v>17635</v>
      </c>
      <c r="D3248" t="s">
        <v>27827</v>
      </c>
      <c r="E3248" t="s">
        <v>2448</v>
      </c>
      <c r="F3248" s="10"/>
      <c r="G3248">
        <v>2017</v>
      </c>
      <c r="J3248">
        <v>0.29230437208385485</v>
      </c>
      <c r="L3248" t="s">
        <v>38691</v>
      </c>
      <c r="M3248">
        <v>28462455</v>
      </c>
      <c r="Q3248" s="10"/>
      <c r="R3248" s="11">
        <f t="shared" si="100"/>
        <v>0</v>
      </c>
      <c r="U3248" s="11">
        <f t="shared" si="101"/>
        <v>0</v>
      </c>
      <c r="Y3248" s="11">
        <f>IF(SUM(Tableau1[[#This Row],[Other access]:[Sci-hub access]])&gt;=1,1,0)</f>
        <v>0</v>
      </c>
      <c r="Z3248" s="12">
        <f>IF(OR(Tableau1[[#This Row],[Access R1 + S1+ T1 ]]&gt;=1,Tableau1[[#This Row],[Access V1 +W1 + X1]]&gt;=1),1,0)</f>
        <v>0</v>
      </c>
      <c r="AB3248" s="10" t="str">
        <f>Tableau1[[#This Row],[DOI]]</f>
        <v>doi: 10.1007/s00417-017-3679-9</v>
      </c>
      <c r="AC3248" s="13" t="str">
        <f>Tableau1[[#This Row],[Authors]]&amp;", "&amp;Tableau1[[#This Row],[Title]]&amp;" "&amp;Tableau1[[#This Row],[Journal]]&amp;". "&amp;Tableau1[[#This Row],[Year]]</f>
        <v>Al-Khersan H, Shah KP, Jung SC, Rodriguez A, Madduri RK, Grassi MA., A novel MERTK mutation causing retinitis pigmentosa. Graefes Arch Clin Exp Ophthalmol. 2017</v>
      </c>
    </row>
    <row r="3249" spans="1:29" x14ac:dyDescent="0.3">
      <c r="A3249">
        <v>8434</v>
      </c>
      <c r="B3249" t="s">
        <v>11115</v>
      </c>
      <c r="C3249" t="s">
        <v>21300</v>
      </c>
      <c r="D3249" t="s">
        <v>31553</v>
      </c>
      <c r="E3249" t="s">
        <v>2441</v>
      </c>
      <c r="F3249" s="10"/>
      <c r="G3249">
        <v>2017</v>
      </c>
      <c r="J3249">
        <v>0.29236714931815022</v>
      </c>
      <c r="L3249" t="s">
        <v>42774</v>
      </c>
      <c r="M3249">
        <v>27914836</v>
      </c>
      <c r="Q3249" s="10"/>
      <c r="R3249" s="11">
        <f t="shared" si="100"/>
        <v>0</v>
      </c>
      <c r="U3249" s="11">
        <f t="shared" si="101"/>
        <v>0</v>
      </c>
      <c r="Y3249" s="11">
        <f>IF(SUM(Tableau1[[#This Row],[Other access]:[Sci-hub access]])&gt;=1,1,0)</f>
        <v>0</v>
      </c>
      <c r="Z3249" s="12">
        <f>IF(OR(Tableau1[[#This Row],[Access R1 + S1+ T1 ]]&gt;=1,Tableau1[[#This Row],[Access V1 +W1 + X1]]&gt;=1),1,0)</f>
        <v>0</v>
      </c>
      <c r="AB3249" s="10" t="str">
        <f>Tableau1[[#This Row],[DOI]]</f>
        <v>doi: 10.1016/j.ophtha.2016.10.025</v>
      </c>
      <c r="AC3249" s="13" t="str">
        <f>Tableau1[[#This Row],[Authors]]&amp;", "&amp;Tableau1[[#This Row],[Title]]&amp;" "&amp;Tableau1[[#This Row],[Journal]]&amp;". "&amp;Tableau1[[#This Row],[Year]]</f>
        <v>Calway T, Rubin DS, Moss HE, Joslin CE, Beckmann K, Roth S., Perioperative Retinal Artery Occlusion: Risk Factors in Cardiac Surgery from the United States National Inpatient Sample 1998-2013. Ophthalmology. 2017</v>
      </c>
    </row>
    <row r="3250" spans="1:29" x14ac:dyDescent="0.3">
      <c r="A3250">
        <v>6983</v>
      </c>
      <c r="B3250" t="s">
        <v>9843</v>
      </c>
      <c r="C3250" t="s">
        <v>20046</v>
      </c>
      <c r="D3250" t="s">
        <v>30277</v>
      </c>
      <c r="E3250" t="s">
        <v>2529</v>
      </c>
      <c r="F3250" s="10"/>
      <c r="G3250">
        <v>2017</v>
      </c>
      <c r="J3250">
        <v>0.29247793951955137</v>
      </c>
      <c r="L3250" t="s">
        <v>41341</v>
      </c>
      <c r="M3250">
        <v>28139154</v>
      </c>
      <c r="Q3250" s="10"/>
      <c r="R3250" s="11">
        <f t="shared" si="100"/>
        <v>0</v>
      </c>
      <c r="U3250" s="11">
        <f t="shared" si="101"/>
        <v>0</v>
      </c>
      <c r="Y3250" s="11">
        <f>IF(SUM(Tableau1[[#This Row],[Other access]:[Sci-hub access]])&gt;=1,1,0)</f>
        <v>0</v>
      </c>
      <c r="Z3250" s="12">
        <f>IF(OR(Tableau1[[#This Row],[Access R1 + S1+ T1 ]]&gt;=1,Tableau1[[#This Row],[Access V1 +W1 + X1]]&gt;=1),1,0)</f>
        <v>0</v>
      </c>
      <c r="AB3250" s="10" t="str">
        <f>Tableau1[[#This Row],[DOI]]</f>
        <v>doi: 10.1080/02713683.2016.1255337</v>
      </c>
      <c r="AC3250" s="13" t="str">
        <f>Tableau1[[#This Row],[Authors]]&amp;", "&amp;Tableau1[[#This Row],[Title]]&amp;" "&amp;Tableau1[[#This Row],[Journal]]&amp;". "&amp;Tableau1[[#This Row],[Year]]</f>
        <v>Kim DW, Hwang YH, Ahn BH, Lee EK, Kim CS., Safety and Efficacy of a Membrane-Tube-Type Glaucoma Shunt Device: An Animal Trial. Curr Eye Res. 2017</v>
      </c>
    </row>
    <row r="3251" spans="1:29" x14ac:dyDescent="0.3">
      <c r="A3251">
        <v>3386</v>
      </c>
      <c r="B3251" t="s">
        <v>6563</v>
      </c>
      <c r="C3251" t="s">
        <v>16806</v>
      </c>
      <c r="D3251" t="s">
        <v>26987</v>
      </c>
      <c r="E3251" t="s">
        <v>2438</v>
      </c>
      <c r="F3251" s="10"/>
      <c r="G3251">
        <v>2018</v>
      </c>
      <c r="J3251">
        <v>0.29248137691679099</v>
      </c>
      <c r="L3251" t="s">
        <v>37836</v>
      </c>
      <c r="M3251">
        <v>28592418</v>
      </c>
      <c r="Q3251" s="10"/>
      <c r="R3251" s="11">
        <f t="shared" si="100"/>
        <v>0</v>
      </c>
      <c r="U3251" s="11">
        <f t="shared" si="101"/>
        <v>0</v>
      </c>
      <c r="Y3251" s="11">
        <f>IF(SUM(Tableau1[[#This Row],[Other access]:[Sci-hub access]])&gt;=1,1,0)</f>
        <v>0</v>
      </c>
      <c r="Z3251" s="12">
        <f>IF(OR(Tableau1[[#This Row],[Access R1 + S1+ T1 ]]&gt;=1,Tableau1[[#This Row],[Access V1 +W1 + X1]]&gt;=1),1,0)</f>
        <v>0</v>
      </c>
      <c r="AB3251" s="10" t="str">
        <f>Tableau1[[#This Row],[DOI]]</f>
        <v>doi: 10.1136/bjophthalmol-2016-310097</v>
      </c>
      <c r="AC3251" s="13" t="str">
        <f>Tableau1[[#This Row],[Authors]]&amp;", "&amp;Tableau1[[#This Row],[Title]]&amp;" "&amp;Tableau1[[#This Row],[Journal]]&amp;". "&amp;Tableau1[[#This Row],[Year]]</f>
        <v>Maskin SL, Testa WR., Growth of meibomian gland tissue after intraductal meibomian gland probing in patients with obstructive meibomian gland dysfunction. Br J Ophthalmol. 2018</v>
      </c>
    </row>
    <row r="3252" spans="1:29" x14ac:dyDescent="0.3">
      <c r="A3252">
        <v>7571</v>
      </c>
      <c r="B3252" t="s">
        <v>10363</v>
      </c>
      <c r="C3252" t="s">
        <v>20563</v>
      </c>
      <c r="D3252" t="s">
        <v>30798</v>
      </c>
      <c r="E3252" t="s">
        <v>2479</v>
      </c>
      <c r="F3252" s="10"/>
      <c r="G3252">
        <v>2017</v>
      </c>
      <c r="J3252">
        <v>0.29248189452708018</v>
      </c>
      <c r="L3252" t="s">
        <v>41926</v>
      </c>
      <c r="M3252">
        <v>28079688</v>
      </c>
      <c r="Q3252" s="10"/>
      <c r="R3252" s="11">
        <f t="shared" si="100"/>
        <v>0</v>
      </c>
      <c r="U3252" s="11">
        <f t="shared" si="101"/>
        <v>0</v>
      </c>
      <c r="Y3252" s="11">
        <f>IF(SUM(Tableau1[[#This Row],[Other access]:[Sci-hub access]])&gt;=1,1,0)</f>
        <v>0</v>
      </c>
      <c r="Z3252" s="12">
        <f>IF(OR(Tableau1[[#This Row],[Access R1 + S1+ T1 ]]&gt;=1,Tableau1[[#This Row],[Access V1 +W1 + X1]]&gt;=1),1,0)</f>
        <v>0</v>
      </c>
      <c r="AB3252" s="10" t="str">
        <f>Tableau1[[#This Row],[DOI]]</f>
        <v>doi: 10.1097/ICO.0000000000001116</v>
      </c>
      <c r="AC3252" s="13" t="str">
        <f>Tableau1[[#This Row],[Authors]]&amp;", "&amp;Tableau1[[#This Row],[Title]]&amp;" "&amp;Tableau1[[#This Row],[Journal]]&amp;". "&amp;Tableau1[[#This Row],[Year]]</f>
        <v>Kusumesh R, Ambastha A, Kumar S, Sinha BP, Imam N., Retrospective Comparative Study of Topical Interferon α2b Versus Mitomycin C for Primary Ocular Surface Squamous Neoplasia. Cornea. 2017</v>
      </c>
    </row>
    <row r="3253" spans="1:29" x14ac:dyDescent="0.3">
      <c r="A3253">
        <v>4585</v>
      </c>
      <c r="B3253" t="s">
        <v>7706</v>
      </c>
      <c r="C3253" t="s">
        <v>17941</v>
      </c>
      <c r="D3253" t="s">
        <v>28135</v>
      </c>
      <c r="E3253" t="s">
        <v>2523</v>
      </c>
      <c r="F3253" s="10"/>
      <c r="G3253">
        <v>2017</v>
      </c>
      <c r="J3253">
        <v>0.29256865386655129</v>
      </c>
      <c r="L3253" t="s">
        <v>39003</v>
      </c>
      <c r="M3253">
        <v>28430181</v>
      </c>
      <c r="Q3253" s="10"/>
      <c r="R3253" s="11">
        <f t="shared" si="100"/>
        <v>0</v>
      </c>
      <c r="U3253" s="11">
        <f t="shared" si="101"/>
        <v>0</v>
      </c>
      <c r="Y3253" s="11">
        <f>IF(SUM(Tableau1[[#This Row],[Other access]:[Sci-hub access]])&gt;=1,1,0)</f>
        <v>0</v>
      </c>
      <c r="Z3253" s="12">
        <f>IF(OR(Tableau1[[#This Row],[Access R1 + S1+ T1 ]]&gt;=1,Tableau1[[#This Row],[Access V1 +W1 + X1]]&gt;=1),1,0)</f>
        <v>0</v>
      </c>
      <c r="AB3253" s="10" t="str">
        <f>Tableau1[[#This Row],[DOI]]</f>
        <v>doi: 10.1038/eye.2017.61</v>
      </c>
      <c r="AC3253" s="13" t="str">
        <f>Tableau1[[#This Row],[Authors]]&amp;", "&amp;Tableau1[[#This Row],[Title]]&amp;" "&amp;Tableau1[[#This Row],[Journal]]&amp;". "&amp;Tableau1[[#This Row],[Year]]</f>
        <v>Breger A, Ehler M, Bogunovic H, Waldstein SM, Philip AM, Schmidt-Erfurth U, Gerendas BS., Supervised learning and dimension reduction techniques for quantification of retinal fluid in optical coherence tomography images. Eye (Lond). 2017</v>
      </c>
    </row>
    <row r="3254" spans="1:29" x14ac:dyDescent="0.3">
      <c r="A3254">
        <v>3791</v>
      </c>
      <c r="B3254" t="s">
        <v>6959</v>
      </c>
      <c r="C3254" t="s">
        <v>17199</v>
      </c>
      <c r="D3254" t="s">
        <v>27383</v>
      </c>
      <c r="E3254" t="s">
        <v>2462</v>
      </c>
      <c r="F3254" s="10"/>
      <c r="G3254">
        <v>2017</v>
      </c>
      <c r="J3254">
        <v>0.29258130359568979</v>
      </c>
      <c r="L3254" t="s">
        <v>38235</v>
      </c>
      <c r="M3254">
        <v>28532392</v>
      </c>
      <c r="Q3254" s="10"/>
      <c r="R3254" s="11">
        <f t="shared" si="100"/>
        <v>0</v>
      </c>
      <c r="U3254" s="11">
        <f t="shared" si="101"/>
        <v>0</v>
      </c>
      <c r="Y3254" s="11">
        <f>IF(SUM(Tableau1[[#This Row],[Other access]:[Sci-hub access]])&gt;=1,1,0)</f>
        <v>0</v>
      </c>
      <c r="Z3254" s="12">
        <f>IF(OR(Tableau1[[#This Row],[Access R1 + S1+ T1 ]]&gt;=1,Tableau1[[#This Row],[Access V1 +W1 + X1]]&gt;=1),1,0)</f>
        <v>0</v>
      </c>
      <c r="AB3254" s="10" t="str">
        <f>Tableau1[[#This Row],[DOI]]</f>
        <v>doi: 10.1186/s12886-017-0472-9</v>
      </c>
      <c r="AC3254" s="13" t="str">
        <f>Tableau1[[#This Row],[Authors]]&amp;", "&amp;Tableau1[[#This Row],[Title]]&amp;" "&amp;Tableau1[[#This Row],[Journal]]&amp;". "&amp;Tableau1[[#This Row],[Year]]</f>
        <v>Chen X, Zhao Y., Diagnostic performance of isolated-check visual evoked potential versus retinal ganglion cell-inner plexiform layer analysis in early primary open-angle glaucoma. BMC Ophthalmol. 2017</v>
      </c>
    </row>
    <row r="3255" spans="1:29" ht="28.8" x14ac:dyDescent="0.3">
      <c r="A3255">
        <v>210</v>
      </c>
      <c r="B3255" t="s">
        <v>3473</v>
      </c>
      <c r="C3255" t="s">
        <v>13734</v>
      </c>
      <c r="D3255" t="s">
        <v>23893</v>
      </c>
      <c r="E3255" t="s">
        <v>2451</v>
      </c>
      <c r="F3255" s="10"/>
      <c r="G3255">
        <v>2018</v>
      </c>
      <c r="J3255">
        <v>0.29260788803806892</v>
      </c>
      <c r="L3255" t="s">
        <v>34722</v>
      </c>
      <c r="M3255">
        <v>29338061</v>
      </c>
      <c r="Q3255" s="10"/>
      <c r="R3255" s="11">
        <f t="shared" si="100"/>
        <v>0</v>
      </c>
      <c r="U3255" s="11">
        <f t="shared" si="101"/>
        <v>0</v>
      </c>
      <c r="Y3255" s="11">
        <f>IF(SUM(Tableau1[[#This Row],[Other access]:[Sci-hub access]])&gt;=1,1,0)</f>
        <v>0</v>
      </c>
      <c r="Z3255" s="12">
        <f>IF(OR(Tableau1[[#This Row],[Access R1 + S1+ T1 ]]&gt;=1,Tableau1[[#This Row],[Access V1 +W1 + X1]]&gt;=1),1,0)</f>
        <v>0</v>
      </c>
      <c r="AB3255" s="10" t="str">
        <f>Tableau1[[#This Row],[DOI]]</f>
        <v>doi: 10.1371/journal.pone.0191306</v>
      </c>
      <c r="AC3255" s="13" t="str">
        <f>Tableau1[[#This Row],[Authors]]&amp;", "&amp;Tableau1[[#This Row],[Title]]&amp;" "&amp;Tableau1[[#This Row],[Journal]]&amp;". "&amp;Tableau1[[#This Row],[Year]]</f>
        <v>Okumura N, Matsumoto D, Fukui Y, Teramoto M, Imai H, Kurosawa T, Shimada T, Kruse F, Schlötzer-Schrehardt U, Kinoshita S, Koizumi N., Feasibility of cell-based therapy combined with descemetorhexis for treating Fuchs endothelial corneal dystrophy in rabbit model. PLoS One. 2018</v>
      </c>
    </row>
    <row r="3256" spans="1:29" x14ac:dyDescent="0.3">
      <c r="A3256">
        <v>9530</v>
      </c>
      <c r="B3256" t="s">
        <v>12092</v>
      </c>
      <c r="C3256" t="s">
        <v>22268</v>
      </c>
      <c r="D3256" t="s">
        <v>32538</v>
      </c>
      <c r="E3256" t="s">
        <v>2523</v>
      </c>
      <c r="F3256" s="10"/>
      <c r="G3256">
        <v>2017</v>
      </c>
      <c r="J3256">
        <v>0.29269954604612658</v>
      </c>
      <c r="L3256" t="s">
        <v>43812</v>
      </c>
      <c r="M3256">
        <v>27662466</v>
      </c>
      <c r="Q3256" s="10"/>
      <c r="R3256" s="11">
        <f t="shared" si="100"/>
        <v>0</v>
      </c>
      <c r="U3256" s="11">
        <f t="shared" si="101"/>
        <v>0</v>
      </c>
      <c r="Y3256" s="11">
        <f>IF(SUM(Tableau1[[#This Row],[Other access]:[Sci-hub access]])&gt;=1,1,0)</f>
        <v>0</v>
      </c>
      <c r="Z3256" s="12">
        <f>IF(OR(Tableau1[[#This Row],[Access R1 + S1+ T1 ]]&gt;=1,Tableau1[[#This Row],[Access V1 +W1 + X1]]&gt;=1),1,0)</f>
        <v>0</v>
      </c>
      <c r="AB3256" s="10" t="str">
        <f>Tableau1[[#This Row],[DOI]]</f>
        <v>doi: 10.1038/eye.2016.204</v>
      </c>
      <c r="AC3256" s="13" t="str">
        <f>Tableau1[[#This Row],[Authors]]&amp;", "&amp;Tableau1[[#This Row],[Title]]&amp;" "&amp;Tableau1[[#This Row],[Journal]]&amp;". "&amp;Tableau1[[#This Row],[Year]]</f>
        <v>Ahn J, Yun IS, Yoo HG, Choi JJ, Lee M., Developing new automated alternation flicker using optic disc photography for the detection of glaucoma progression. Eye (Lond). 2017</v>
      </c>
    </row>
    <row r="3257" spans="1:29" x14ac:dyDescent="0.3">
      <c r="A3257">
        <v>8906</v>
      </c>
      <c r="B3257" t="s">
        <v>11530</v>
      </c>
      <c r="C3257" t="s">
        <v>21712</v>
      </c>
      <c r="D3257" t="s">
        <v>31970</v>
      </c>
      <c r="E3257" t="s">
        <v>2523</v>
      </c>
      <c r="F3257" s="10"/>
      <c r="G3257">
        <v>2017</v>
      </c>
      <c r="J3257">
        <v>0.29281657457352772</v>
      </c>
      <c r="L3257" t="s">
        <v>43237</v>
      </c>
      <c r="M3257">
        <v>27813527</v>
      </c>
      <c r="Q3257" s="10"/>
      <c r="R3257" s="11">
        <f t="shared" si="100"/>
        <v>0</v>
      </c>
      <c r="U3257" s="11">
        <f t="shared" si="101"/>
        <v>0</v>
      </c>
      <c r="Y3257" s="11">
        <f>IF(SUM(Tableau1[[#This Row],[Other access]:[Sci-hub access]])&gt;=1,1,0)</f>
        <v>0</v>
      </c>
      <c r="Z3257" s="12">
        <f>IF(OR(Tableau1[[#This Row],[Access R1 + S1+ T1 ]]&gt;=1,Tableau1[[#This Row],[Access V1 +W1 + X1]]&gt;=1),1,0)</f>
        <v>0</v>
      </c>
      <c r="AB3257" s="10" t="str">
        <f>Tableau1[[#This Row],[DOI]]</f>
        <v>doi: 10.1038/eye.2016.231</v>
      </c>
      <c r="AC3257" s="13" t="str">
        <f>Tableau1[[#This Row],[Authors]]&amp;", "&amp;Tableau1[[#This Row],[Title]]&amp;" "&amp;Tableau1[[#This Row],[Journal]]&amp;". "&amp;Tableau1[[#This Row],[Year]]</f>
        <v>Claus MG, Feron E, Veckeneer M., Pneumatic release of focal vitreomacular traction. Eye (Lond). 2017</v>
      </c>
    </row>
    <row r="3258" spans="1:29" x14ac:dyDescent="0.3">
      <c r="A3258">
        <v>10463</v>
      </c>
      <c r="B3258" t="s">
        <v>12949</v>
      </c>
      <c r="C3258" t="s">
        <v>23116</v>
      </c>
      <c r="D3258" t="s">
        <v>33402</v>
      </c>
      <c r="E3258" t="s">
        <v>2457</v>
      </c>
      <c r="F3258" s="10"/>
      <c r="G3258">
        <v>2017</v>
      </c>
      <c r="J3258">
        <v>0.29287496033076788</v>
      </c>
      <c r="L3258" t="s">
        <v>44713</v>
      </c>
      <c r="M3258">
        <v>27276498</v>
      </c>
      <c r="Q3258" s="10"/>
      <c r="R3258" s="11">
        <f t="shared" si="100"/>
        <v>0</v>
      </c>
      <c r="U3258" s="11">
        <f t="shared" si="101"/>
        <v>0</v>
      </c>
      <c r="Y3258" s="11">
        <f>IF(SUM(Tableau1[[#This Row],[Other access]:[Sci-hub access]])&gt;=1,1,0)</f>
        <v>0</v>
      </c>
      <c r="Z3258" s="12">
        <f>IF(OR(Tableau1[[#This Row],[Access R1 + S1+ T1 ]]&gt;=1,Tableau1[[#This Row],[Access V1 +W1 + X1]]&gt;=1),1,0)</f>
        <v>0</v>
      </c>
      <c r="AB3258" s="10" t="str">
        <f>Tableau1[[#This Row],[DOI]]</f>
        <v>doi: 10.1097/ICB.0000000000000344</v>
      </c>
      <c r="AC3258" s="13" t="str">
        <f>Tableau1[[#This Row],[Authors]]&amp;", "&amp;Tableau1[[#This Row],[Title]]&amp;" "&amp;Tableau1[[#This Row],[Journal]]&amp;". "&amp;Tableau1[[#This Row],[Year]]</f>
        <v>Yepez JB, Murati FA, Pettito M, Arevalo JF., INTRAVITREAL TRIAMCINOLONE IN SUSAC SYNDROME. Retin Cases Brief Rep. 2017</v>
      </c>
    </row>
    <row r="3259" spans="1:29" x14ac:dyDescent="0.3">
      <c r="A3259">
        <v>9094</v>
      </c>
      <c r="B3259" t="s">
        <v>1908</v>
      </c>
      <c r="C3259" t="s">
        <v>1909</v>
      </c>
      <c r="D3259" t="s">
        <v>1910</v>
      </c>
      <c r="E3259" t="s">
        <v>2770</v>
      </c>
      <c r="F3259" s="10"/>
      <c r="G3259">
        <v>2017</v>
      </c>
      <c r="J3259">
        <v>0.29322444366082678</v>
      </c>
      <c r="L3259" t="s">
        <v>43415</v>
      </c>
      <c r="M3259">
        <v>27786545</v>
      </c>
      <c r="Q3259" s="10"/>
      <c r="R3259" s="11">
        <f t="shared" si="100"/>
        <v>0</v>
      </c>
      <c r="U3259" s="11">
        <f t="shared" si="101"/>
        <v>0</v>
      </c>
      <c r="Y3259" s="11">
        <f>IF(SUM(Tableau1[[#This Row],[Other access]:[Sci-hub access]])&gt;=1,1,0)</f>
        <v>0</v>
      </c>
      <c r="Z3259" s="12">
        <f>IF(OR(Tableau1[[#This Row],[Access R1 + S1+ T1 ]]&gt;=1,Tableau1[[#This Row],[Access V1 +W1 + X1]]&gt;=1),1,0)</f>
        <v>0</v>
      </c>
      <c r="AB3259" s="10" t="str">
        <f>Tableau1[[#This Row],[DOI]]</f>
        <v>doi: 10.1080/03007995.2016.1254602</v>
      </c>
      <c r="AC3259" s="13" t="str">
        <f>Tableau1[[#This Row],[Authors]]&amp;", "&amp;Tableau1[[#This Row],[Title]]&amp;" "&amp;Tableau1[[#This Row],[Journal]]&amp;". "&amp;Tableau1[[#This Row],[Year]]</f>
        <v>Zicari AM, Cafarotti A, Occasi F, Lollobrigida V, Nebbioso M, Pecorella I, De Castro G, Spalice A, Loffredo L, Villa MP, Duse M., Vitamin D levels in children affected by vernal keratoconjunctivitis. Curr Med Res Opin. 2017</v>
      </c>
    </row>
    <row r="3260" spans="1:29" x14ac:dyDescent="0.3">
      <c r="A3260">
        <v>9968</v>
      </c>
      <c r="B3260" t="s">
        <v>12494</v>
      </c>
      <c r="C3260" t="s">
        <v>22663</v>
      </c>
      <c r="D3260" t="s">
        <v>32942</v>
      </c>
      <c r="E3260" t="s">
        <v>2541</v>
      </c>
      <c r="F3260" s="10"/>
      <c r="G3260">
        <v>2017</v>
      </c>
      <c r="J3260">
        <v>0.29328807318496408</v>
      </c>
      <c r="L3260" t="s">
        <v>44226</v>
      </c>
      <c r="M3260">
        <v>27525478</v>
      </c>
      <c r="Q3260" s="10"/>
      <c r="R3260" s="11">
        <f t="shared" si="100"/>
        <v>0</v>
      </c>
      <c r="U3260" s="11">
        <f t="shared" si="101"/>
        <v>0</v>
      </c>
      <c r="Y3260" s="11">
        <f>IF(SUM(Tableau1[[#This Row],[Other access]:[Sci-hub access]])&gt;=1,1,0)</f>
        <v>0</v>
      </c>
      <c r="Z3260" s="12">
        <f>IF(OR(Tableau1[[#This Row],[Access R1 + S1+ T1 ]]&gt;=1,Tableau1[[#This Row],[Access V1 +W1 + X1]]&gt;=1),1,0)</f>
        <v>0</v>
      </c>
      <c r="AB3260" s="10" t="str">
        <f>Tableau1[[#This Row],[DOI]]</f>
        <v>doi: 10.1097/WNO.0000000000000433</v>
      </c>
      <c r="AC3260" s="13" t="str">
        <f>Tableau1[[#This Row],[Authors]]&amp;", "&amp;Tableau1[[#This Row],[Title]]&amp;" "&amp;Tableau1[[#This Row],[Journal]]&amp;". "&amp;Tableau1[[#This Row],[Year]]</f>
        <v>Hsia YC, Chin-Hong PV, Levin MH., Epstein-Barr Virus Neuroretinitis in a Lung Transplant Patient. J Neuroophthalmol. 2017</v>
      </c>
    </row>
    <row r="3261" spans="1:29" ht="28.8" x14ac:dyDescent="0.3">
      <c r="A3261">
        <v>330</v>
      </c>
      <c r="B3261" t="s">
        <v>3593</v>
      </c>
      <c r="C3261" t="s">
        <v>13854</v>
      </c>
      <c r="D3261" t="s">
        <v>24013</v>
      </c>
      <c r="E3261" t="s">
        <v>2887</v>
      </c>
      <c r="F3261" s="10"/>
      <c r="G3261" t="s">
        <v>34519</v>
      </c>
      <c r="J3261">
        <v>0.29329310808130005</v>
      </c>
      <c r="L3261" t="e">
        <v>#VALUE!</v>
      </c>
      <c r="M3261">
        <v>29256209</v>
      </c>
      <c r="Q3261" s="10"/>
      <c r="R3261" s="11">
        <f t="shared" si="100"/>
        <v>0</v>
      </c>
      <c r="U3261" s="11">
        <f t="shared" si="101"/>
        <v>0</v>
      </c>
      <c r="Y3261" s="11">
        <f>IF(SUM(Tableau1[[#This Row],[Other access]:[Sci-hub access]])&gt;=1,1,0)</f>
        <v>0</v>
      </c>
      <c r="Z3261" s="12">
        <f>IF(OR(Tableau1[[#This Row],[Access R1 + S1+ T1 ]]&gt;=1,Tableau1[[#This Row],[Access V1 +W1 + X1]]&gt;=1),1,0)</f>
        <v>0</v>
      </c>
      <c r="AB3261" s="10" t="e">
        <f>Tableau1[[#This Row],[DOI]]</f>
        <v>#VALUE!</v>
      </c>
      <c r="AC3261" s="13" t="str">
        <f>Tableau1[[#This Row],[Authors]]&amp;", "&amp;Tableau1[[#This Row],[Title]]&amp;" "&amp;Tableau1[[#This Row],[Journal]]&amp;". "&amp;Tableau1[[#This Row],[Year]]</f>
        <v>Reynolds ME, Hoover C, Riesberg JC, Mazzoli RA, Colyer M, Barnes S, Calvano CJ, Karesh JW, Murray CK, Butler FK Jr, Keenan S, Shackelford S., Evaluation and Treatment of Ocular Injuries and Vision-Threatening Conditions in Prolonged Field Care. J Spec Oper Med.   Wint</v>
      </c>
    </row>
    <row r="3262" spans="1:29" x14ac:dyDescent="0.3">
      <c r="A3262">
        <v>1374</v>
      </c>
      <c r="B3262" t="s">
        <v>4634</v>
      </c>
      <c r="C3262" t="s">
        <v>14885</v>
      </c>
      <c r="D3262" t="s">
        <v>25055</v>
      </c>
      <c r="E3262" t="s">
        <v>2490</v>
      </c>
      <c r="F3262" s="10"/>
      <c r="G3262">
        <v>2017</v>
      </c>
      <c r="J3262">
        <v>0.29350398614169948</v>
      </c>
      <c r="L3262" t="s">
        <v>35857</v>
      </c>
      <c r="M3262">
        <v>28964805</v>
      </c>
      <c r="Q3262" s="10"/>
      <c r="R3262" s="11">
        <f t="shared" si="100"/>
        <v>0</v>
      </c>
      <c r="U3262" s="11">
        <f t="shared" si="101"/>
        <v>0</v>
      </c>
      <c r="Y3262" s="11">
        <f>IF(SUM(Tableau1[[#This Row],[Other access]:[Sci-hub access]])&gt;=1,1,0)</f>
        <v>0</v>
      </c>
      <c r="Z3262" s="12">
        <f>IF(OR(Tableau1[[#This Row],[Access R1 + S1+ T1 ]]&gt;=1,Tableau1[[#This Row],[Access V1 +W1 + X1]]&gt;=1),1,0)</f>
        <v>0</v>
      </c>
      <c r="AB3262" s="10" t="str">
        <f>Tableau1[[#This Row],[DOI]]</f>
        <v>doi: 10.1016/j.ajo.2017.09.025</v>
      </c>
      <c r="AC3262" s="13" t="str">
        <f>Tableau1[[#This Row],[Authors]]&amp;", "&amp;Tableau1[[#This Row],[Title]]&amp;" "&amp;Tableau1[[#This Row],[Journal]]&amp;". "&amp;Tableau1[[#This Row],[Year]]</f>
        <v>Ahn SJ, Joung J, Lim HW, Lee BR., Optical Coherence Tomography Protocols for Screening of Hydroxychloroquine Retinopathy in Asian Patients. Am J Ophthalmol. 2017</v>
      </c>
    </row>
    <row r="3263" spans="1:29" x14ac:dyDescent="0.3">
      <c r="A3263">
        <v>8555</v>
      </c>
      <c r="B3263" t="s">
        <v>11224</v>
      </c>
      <c r="C3263" t="s">
        <v>21408</v>
      </c>
      <c r="D3263" t="s">
        <v>31663</v>
      </c>
      <c r="E3263" t="s">
        <v>2458</v>
      </c>
      <c r="F3263" s="10"/>
      <c r="G3263">
        <v>2017</v>
      </c>
      <c r="J3263">
        <v>0.29355524711159275</v>
      </c>
      <c r="L3263" t="s">
        <v>42891</v>
      </c>
      <c r="M3263">
        <v>27893002</v>
      </c>
      <c r="Q3263" s="10"/>
      <c r="R3263" s="11">
        <f t="shared" si="100"/>
        <v>0</v>
      </c>
      <c r="U3263" s="11">
        <f t="shared" si="101"/>
        <v>0</v>
      </c>
      <c r="Y3263" s="11">
        <f>IF(SUM(Tableau1[[#This Row],[Other access]:[Sci-hub access]])&gt;=1,1,0)</f>
        <v>0</v>
      </c>
      <c r="Z3263" s="12">
        <f>IF(OR(Tableau1[[#This Row],[Access R1 + S1+ T1 ]]&gt;=1,Tableau1[[#This Row],[Access V1 +W1 + X1]]&gt;=1),1,0)</f>
        <v>0</v>
      </c>
      <c r="AB3263" s="10" t="str">
        <f>Tableau1[[#This Row],[DOI]]</f>
        <v>doi: 10.1001/jamaophthalmol.2016.4456</v>
      </c>
      <c r="AC3263" s="13" t="str">
        <f>Tableau1[[#This Row],[Authors]]&amp;", "&amp;Tableau1[[#This Row],[Title]]&amp;" "&amp;Tableau1[[#This Row],[Journal]]&amp;". "&amp;Tableau1[[#This Row],[Year]]</f>
        <v>Fang C, Leavitt JA, Hodge DO, Holmes JM, Mohney BG, Chen JJ., Incidence and Etiologies of Acquired Third Nerve Palsy Using a Population-Based Method. JAMA Ophthalmol. 2017</v>
      </c>
    </row>
    <row r="3264" spans="1:29" x14ac:dyDescent="0.3">
      <c r="A3264">
        <v>4987</v>
      </c>
      <c r="B3264" t="s">
        <v>8078</v>
      </c>
      <c r="C3264" t="s">
        <v>15610</v>
      </c>
      <c r="D3264" t="s">
        <v>28508</v>
      </c>
      <c r="E3264" t="s">
        <v>2441</v>
      </c>
      <c r="F3264" s="10"/>
      <c r="G3264">
        <v>2017</v>
      </c>
      <c r="J3264">
        <v>0.29358611614736463</v>
      </c>
      <c r="L3264" t="s">
        <v>39395</v>
      </c>
      <c r="M3264">
        <v>28385301</v>
      </c>
      <c r="Q3264" s="10"/>
      <c r="R3264" s="11">
        <f t="shared" si="100"/>
        <v>0</v>
      </c>
      <c r="U3264" s="11">
        <f t="shared" si="101"/>
        <v>0</v>
      </c>
      <c r="Y3264" s="11">
        <f>IF(SUM(Tableau1[[#This Row],[Other access]:[Sci-hub access]])&gt;=1,1,0)</f>
        <v>0</v>
      </c>
      <c r="Z3264" s="12">
        <f>IF(OR(Tableau1[[#This Row],[Access R1 + S1+ T1 ]]&gt;=1,Tableau1[[#This Row],[Access V1 +W1 + X1]]&gt;=1),1,0)</f>
        <v>0</v>
      </c>
      <c r="AB3264" s="10" t="str">
        <f>Tableau1[[#This Row],[DOI]]</f>
        <v>doi: 10.1016/j.ophtha.2017.01.050</v>
      </c>
      <c r="AC3264" s="13" t="str">
        <f>Tableau1[[#This Row],[Authors]]&amp;", "&amp;Tableau1[[#This Row],[Title]]&amp;" "&amp;Tableau1[[#This Row],[Journal]]&amp;". "&amp;Tableau1[[#This Row],[Year]]</f>
        <v>Brodsky MC., Marshall M. Parks Memorial Lecture: Ocular Motor Misbehavior in Children: Where Neuro-Ophthalmology Meets Strabismus. Ophthalmology. 2017</v>
      </c>
    </row>
    <row r="3265" spans="1:29" x14ac:dyDescent="0.3">
      <c r="A3265">
        <v>5619</v>
      </c>
      <c r="B3265" t="s">
        <v>8653</v>
      </c>
      <c r="C3265" t="s">
        <v>18873</v>
      </c>
      <c r="D3265" t="s">
        <v>29083</v>
      </c>
      <c r="E3265" t="s">
        <v>2523</v>
      </c>
      <c r="F3265" s="10"/>
      <c r="G3265">
        <v>2017</v>
      </c>
      <c r="J3265">
        <v>0.29374885569057152</v>
      </c>
      <c r="L3265" t="s">
        <v>40006</v>
      </c>
      <c r="M3265">
        <v>28304388</v>
      </c>
      <c r="Q3265" s="10"/>
      <c r="R3265" s="11">
        <f t="shared" si="100"/>
        <v>0</v>
      </c>
      <c r="U3265" s="11">
        <f t="shared" si="101"/>
        <v>0</v>
      </c>
      <c r="Y3265" s="11">
        <f>IF(SUM(Tableau1[[#This Row],[Other access]:[Sci-hub access]])&gt;=1,1,0)</f>
        <v>0</v>
      </c>
      <c r="Z3265" s="12">
        <f>IF(OR(Tableau1[[#This Row],[Access R1 + S1+ T1 ]]&gt;=1,Tableau1[[#This Row],[Access V1 +W1 + X1]]&gt;=1),1,0)</f>
        <v>0</v>
      </c>
      <c r="AB3265" s="10" t="str">
        <f>Tableau1[[#This Row],[DOI]]</f>
        <v>doi: 10.1038/eye.2017.21</v>
      </c>
      <c r="AC3265" s="13" t="str">
        <f>Tableau1[[#This Row],[Authors]]&amp;", "&amp;Tableau1[[#This Row],[Title]]&amp;" "&amp;Tableau1[[#This Row],[Journal]]&amp;". "&amp;Tableau1[[#This Row],[Year]]</f>
        <v>Khanum BNMK, Guha R, Sur VP, Nandi S, Basak SK, Konar A, Hazra S., Pirfenidone inhibits post-traumatic proliferative vitreoretinopathy. Eye (Lond). 2017</v>
      </c>
    </row>
    <row r="3266" spans="1:29" x14ac:dyDescent="0.3">
      <c r="A3266">
        <v>6196</v>
      </c>
      <c r="B3266" t="s">
        <v>9158</v>
      </c>
      <c r="C3266" t="s">
        <v>19371</v>
      </c>
      <c r="D3266" t="s">
        <v>29589</v>
      </c>
      <c r="E3266" t="s">
        <v>2441</v>
      </c>
      <c r="F3266" s="10"/>
      <c r="G3266">
        <v>2017</v>
      </c>
      <c r="J3266">
        <v>0.29377809028586077</v>
      </c>
      <c r="L3266" t="s">
        <v>40566</v>
      </c>
      <c r="M3266">
        <v>28237428</v>
      </c>
      <c r="Q3266" s="10"/>
      <c r="R3266" s="11">
        <f t="shared" ref="R3266:R3329" si="102">IF(SUM(N3266:Q3266)&gt;0,1,0)</f>
        <v>0</v>
      </c>
      <c r="U3266" s="11">
        <f t="shared" ref="U3266:U3329" si="103">IF(SUM(R3266,T3266)&gt;0,1,0)</f>
        <v>0</v>
      </c>
      <c r="Y3266" s="11">
        <f>IF(SUM(Tableau1[[#This Row],[Other access]:[Sci-hub access]])&gt;=1,1,0)</f>
        <v>0</v>
      </c>
      <c r="Z3266" s="12">
        <f>IF(OR(Tableau1[[#This Row],[Access R1 + S1+ T1 ]]&gt;=1,Tableau1[[#This Row],[Access V1 +W1 + X1]]&gt;=1),1,0)</f>
        <v>0</v>
      </c>
      <c r="AB3266" s="10" t="str">
        <f>Tableau1[[#This Row],[DOI]]</f>
        <v>doi: 10.1016/j.ophtha.2017.01.021</v>
      </c>
      <c r="AC3266" s="13" t="str">
        <f>Tableau1[[#This Row],[Authors]]&amp;", "&amp;Tableau1[[#This Row],[Title]]&amp;" "&amp;Tableau1[[#This Row],[Journal]]&amp;". "&amp;Tableau1[[#This Row],[Year]]</f>
        <v>Banerjee PJ, Quartilho A, Bunce C, Xing W, Zvobgo TM, Harris N, Charteris DG., Slow-Release Dexamethasone in Proliferative Vitreoretinopathy: A Prospective, Randomized Controlled Clinical Trial. Ophthalmology. 2017</v>
      </c>
    </row>
    <row r="3267" spans="1:29" x14ac:dyDescent="0.3">
      <c r="A3267">
        <v>9071</v>
      </c>
      <c r="B3267" t="s">
        <v>11681</v>
      </c>
      <c r="C3267" t="s">
        <v>21857</v>
      </c>
      <c r="D3267" t="s">
        <v>32122</v>
      </c>
      <c r="E3267" t="s">
        <v>2463</v>
      </c>
      <c r="F3267" s="10"/>
      <c r="G3267">
        <v>2017</v>
      </c>
      <c r="J3267">
        <v>0.29382003751923857</v>
      </c>
      <c r="L3267" t="s">
        <v>43393</v>
      </c>
      <c r="M3267">
        <v>27445063</v>
      </c>
      <c r="Q3267" s="10"/>
      <c r="R3267" s="11">
        <f t="shared" si="102"/>
        <v>0</v>
      </c>
      <c r="U3267" s="11">
        <f t="shared" si="103"/>
        <v>0</v>
      </c>
      <c r="Y3267" s="11">
        <f>IF(SUM(Tableau1[[#This Row],[Other access]:[Sci-hub access]])&gt;=1,1,0)</f>
        <v>0</v>
      </c>
      <c r="Z3267" s="12">
        <f>IF(OR(Tableau1[[#This Row],[Access R1 + S1+ T1 ]]&gt;=1,Tableau1[[#This Row],[Access V1 +W1 + X1]]&gt;=1),1,0)</f>
        <v>0</v>
      </c>
      <c r="AB3267" s="10" t="str">
        <f>Tableau1[[#This Row],[DOI]]</f>
        <v>doi: 10.5301/ejo.5000831</v>
      </c>
      <c r="AC3267" s="13" t="str">
        <f>Tableau1[[#This Row],[Authors]]&amp;", "&amp;Tableau1[[#This Row],[Title]]&amp;" "&amp;Tableau1[[#This Row],[Journal]]&amp;". "&amp;Tableau1[[#This Row],[Year]]</f>
        <v>Chang A, Kugelberg M., Posterior capsule opacification 9 years after phacoemulsification with a hydrophobic and a hydrophilic intraocular lens. Eur J Ophthalmol. 2017</v>
      </c>
    </row>
    <row r="3268" spans="1:29" x14ac:dyDescent="0.3">
      <c r="A3268">
        <v>2199</v>
      </c>
      <c r="B3268" t="s">
        <v>5432</v>
      </c>
      <c r="C3268" t="s">
        <v>15677</v>
      </c>
      <c r="D3268" t="s">
        <v>25854</v>
      </c>
      <c r="E3268" t="s">
        <v>2443</v>
      </c>
      <c r="F3268" s="10"/>
      <c r="G3268">
        <v>2017</v>
      </c>
      <c r="J3268">
        <v>0.29383347172112761</v>
      </c>
      <c r="L3268" t="s">
        <v>36669</v>
      </c>
      <c r="M3268">
        <v>28800650</v>
      </c>
      <c r="Q3268" s="10"/>
      <c r="R3268" s="11">
        <f t="shared" si="102"/>
        <v>0</v>
      </c>
      <c r="U3268" s="11">
        <f t="shared" si="103"/>
        <v>0</v>
      </c>
      <c r="Y3268" s="11">
        <f>IF(SUM(Tableau1[[#This Row],[Other access]:[Sci-hub access]])&gt;=1,1,0)</f>
        <v>0</v>
      </c>
      <c r="Z3268" s="12">
        <f>IF(OR(Tableau1[[#This Row],[Access R1 + S1+ T1 ]]&gt;=1,Tableau1[[#This Row],[Access V1 +W1 + X1]]&gt;=1),1,0)</f>
        <v>0</v>
      </c>
      <c r="AB3268" s="10" t="str">
        <f>Tableau1[[#This Row],[DOI]]</f>
        <v>doi: 10.1167/iovs.17-21535</v>
      </c>
      <c r="AC3268" s="13" t="str">
        <f>Tableau1[[#This Row],[Authors]]&amp;", "&amp;Tableau1[[#This Row],[Title]]&amp;" "&amp;Tableau1[[#This Row],[Journal]]&amp;". "&amp;Tableau1[[#This Row],[Year]]</f>
        <v>Patel N, Miller D, Relhan N, Flynn HW Jr., Peptide Nucleic Acid-Fluorescence In Situ Hybridization for Detection of Staphylococci From Endophthalmitis Isolates: A Proof-of-Concept Study. Invest Ophthalmol Vis Sci. 2017</v>
      </c>
    </row>
    <row r="3269" spans="1:29" x14ac:dyDescent="0.3">
      <c r="A3269">
        <v>2045</v>
      </c>
      <c r="B3269" t="s">
        <v>5284</v>
      </c>
      <c r="C3269" t="s">
        <v>15530</v>
      </c>
      <c r="D3269" t="s">
        <v>25706</v>
      </c>
      <c r="E3269" t="s">
        <v>2634</v>
      </c>
      <c r="F3269" s="10"/>
      <c r="G3269">
        <v>2017</v>
      </c>
      <c r="J3269">
        <v>0.29383627572022153</v>
      </c>
      <c r="L3269" t="s">
        <v>36516</v>
      </c>
      <c r="M3269">
        <v>28826920</v>
      </c>
      <c r="Q3269" s="10"/>
      <c r="R3269" s="11">
        <f t="shared" si="102"/>
        <v>0</v>
      </c>
      <c r="U3269" s="11">
        <f t="shared" si="103"/>
        <v>0</v>
      </c>
      <c r="Y3269" s="11">
        <f>IF(SUM(Tableau1[[#This Row],[Other access]:[Sci-hub access]])&gt;=1,1,0)</f>
        <v>0</v>
      </c>
      <c r="Z3269" s="12">
        <f>IF(OR(Tableau1[[#This Row],[Access R1 + S1+ T1 ]]&gt;=1,Tableau1[[#This Row],[Access V1 +W1 + X1]]&gt;=1),1,0)</f>
        <v>0</v>
      </c>
      <c r="AB3269" s="10" t="str">
        <f>Tableau1[[#This Row],[DOI]]</f>
        <v>doi: 10.1016/j.pjnns.2017.07.003</v>
      </c>
      <c r="AC3269" s="13" t="str">
        <f>Tableau1[[#This Row],[Authors]]&amp;", "&amp;Tableau1[[#This Row],[Title]]&amp;" "&amp;Tableau1[[#This Row],[Journal]]&amp;". "&amp;Tableau1[[#This Row],[Year]]</f>
        <v>Hendryk S, Pilch-Kowalczyk J., A case of a giant intraorbital aneurysm successfully treated surgically. Neurol Neurochir Pol. 2017</v>
      </c>
    </row>
    <row r="3270" spans="1:29" x14ac:dyDescent="0.3">
      <c r="A3270">
        <v>5771</v>
      </c>
      <c r="B3270" t="s">
        <v>8794</v>
      </c>
      <c r="C3270" t="s">
        <v>19011</v>
      </c>
      <c r="D3270" t="s">
        <v>29224</v>
      </c>
      <c r="E3270" t="s">
        <v>2460</v>
      </c>
      <c r="F3270" s="10"/>
      <c r="G3270">
        <v>2017</v>
      </c>
      <c r="J3270">
        <v>0.29406200640533653</v>
      </c>
      <c r="L3270" t="s">
        <v>40153</v>
      </c>
      <c r="M3270">
        <v>28287870</v>
      </c>
      <c r="Q3270" s="10"/>
      <c r="R3270" s="11">
        <f t="shared" si="102"/>
        <v>0</v>
      </c>
      <c r="U3270" s="11">
        <f t="shared" si="103"/>
        <v>0</v>
      </c>
      <c r="Y3270" s="11">
        <f>IF(SUM(Tableau1[[#This Row],[Other access]:[Sci-hub access]])&gt;=1,1,0)</f>
        <v>0</v>
      </c>
      <c r="Z3270" s="12">
        <f>IF(OR(Tableau1[[#This Row],[Access R1 + S1+ T1 ]]&gt;=1,Tableau1[[#This Row],[Access V1 +W1 + X1]]&gt;=1),1,0)</f>
        <v>0</v>
      </c>
      <c r="AB3270" s="10" t="str">
        <f>Tableau1[[#This Row],[DOI]]</f>
        <v>doi: 10.1080/09286586.2016.1259637</v>
      </c>
      <c r="AC3270" s="13" t="str">
        <f>Tableau1[[#This Row],[Authors]]&amp;", "&amp;Tableau1[[#This Row],[Title]]&amp;" "&amp;Tableau1[[#This Row],[Journal]]&amp;". "&amp;Tableau1[[#This Row],[Year]]</f>
        <v>du Toit R, Courtright P, Lewallen S., The Use of Key Informant Method for Identifying Children with Blindness and Severe Visual Impairment in Developing Countries. Ophthalmic Epidemiol. 2017</v>
      </c>
    </row>
    <row r="3271" spans="1:29" x14ac:dyDescent="0.3">
      <c r="A3271">
        <v>2500</v>
      </c>
      <c r="B3271" t="s">
        <v>5721</v>
      </c>
      <c r="C3271" t="s">
        <v>15967</v>
      </c>
      <c r="D3271" t="s">
        <v>26144</v>
      </c>
      <c r="E3271" t="s">
        <v>2537</v>
      </c>
      <c r="F3271" s="10"/>
      <c r="G3271">
        <v>2017</v>
      </c>
      <c r="J3271">
        <v>0.29411103827787854</v>
      </c>
      <c r="L3271" t="s">
        <v>36964</v>
      </c>
      <c r="M3271">
        <v>28734946</v>
      </c>
      <c r="Q3271" s="10"/>
      <c r="R3271" s="11">
        <f t="shared" si="102"/>
        <v>0</v>
      </c>
      <c r="U3271" s="11">
        <f t="shared" si="103"/>
        <v>0</v>
      </c>
      <c r="Y3271" s="11">
        <f>IF(SUM(Tableau1[[#This Row],[Other access]:[Sci-hub access]])&gt;=1,1,0)</f>
        <v>0</v>
      </c>
      <c r="Z3271" s="12">
        <f>IF(OR(Tableau1[[#This Row],[Access R1 + S1+ T1 ]]&gt;=1,Tableau1[[#This Row],[Access V1 +W1 + X1]]&gt;=1),1,0)</f>
        <v>0</v>
      </c>
      <c r="AB3271" s="10" t="str">
        <f>Tableau1[[#This Row],[DOI]]</f>
        <v>doi: 10.1016/j.ajpath.2017.06.007</v>
      </c>
      <c r="AC3271" s="13" t="str">
        <f>Tableau1[[#This Row],[Authors]]&amp;", "&amp;Tableau1[[#This Row],[Title]]&amp;" "&amp;Tableau1[[#This Row],[Journal]]&amp;". "&amp;Tableau1[[#This Row],[Year]]</f>
        <v>Malechka VV, Moiseyev G, Takahashi Y, Shin Y, Ma JX., Impaired Rhodopsin Generation in the Rat Model of Diabetic Retinopathy. Am J Pathol. 2017</v>
      </c>
    </row>
    <row r="3272" spans="1:29" x14ac:dyDescent="0.3">
      <c r="A3272">
        <v>1706</v>
      </c>
      <c r="B3272" t="s">
        <v>4956</v>
      </c>
      <c r="C3272" t="s">
        <v>15205</v>
      </c>
      <c r="D3272" t="s">
        <v>25377</v>
      </c>
      <c r="E3272" t="s">
        <v>34061</v>
      </c>
      <c r="F3272" s="10"/>
      <c r="G3272">
        <v>2017</v>
      </c>
      <c r="J3272">
        <v>0.29429055744684696</v>
      </c>
      <c r="L3272" t="s">
        <v>36184</v>
      </c>
      <c r="M3272">
        <v>28899299</v>
      </c>
      <c r="Q3272" s="10"/>
      <c r="R3272" s="11">
        <f t="shared" si="102"/>
        <v>0</v>
      </c>
      <c r="U3272" s="11">
        <f t="shared" si="103"/>
        <v>0</v>
      </c>
      <c r="Y3272" s="11">
        <f>IF(SUM(Tableau1[[#This Row],[Other access]:[Sci-hub access]])&gt;=1,1,0)</f>
        <v>0</v>
      </c>
      <c r="Z3272" s="12">
        <f>IF(OR(Tableau1[[#This Row],[Access R1 + S1+ T1 ]]&gt;=1,Tableau1[[#This Row],[Access V1 +W1 + X1]]&gt;=1),1,0)</f>
        <v>0</v>
      </c>
      <c r="AB3272" s="10" t="str">
        <f>Tableau1[[#This Row],[DOI]]</f>
        <v>doi: 10.1177/0894318416680509</v>
      </c>
      <c r="AC3272" s="13" t="str">
        <f>Tableau1[[#This Row],[Authors]]&amp;", "&amp;Tableau1[[#This Row],[Title]]&amp;" "&amp;Tableau1[[#This Row],[Journal]]&amp;". "&amp;Tableau1[[#This Row],[Year]]</f>
        <v>Bunkers SS., Seeking Comfort. Nurs Sci Q. 2017</v>
      </c>
    </row>
    <row r="3273" spans="1:29" x14ac:dyDescent="0.3">
      <c r="A3273">
        <v>1893</v>
      </c>
      <c r="B3273" t="s">
        <v>5136</v>
      </c>
      <c r="C3273" t="s">
        <v>15382</v>
      </c>
      <c r="D3273" t="s">
        <v>25558</v>
      </c>
      <c r="E3273" t="s">
        <v>34048</v>
      </c>
      <c r="F3273" s="10"/>
      <c r="G3273">
        <v>2017</v>
      </c>
      <c r="J3273">
        <v>0.29433676407506248</v>
      </c>
      <c r="L3273" t="s">
        <v>36365</v>
      </c>
      <c r="M3273">
        <v>28856510</v>
      </c>
      <c r="Q3273" s="10"/>
      <c r="R3273" s="11">
        <f t="shared" si="102"/>
        <v>0</v>
      </c>
      <c r="U3273" s="11">
        <f t="shared" si="103"/>
        <v>0</v>
      </c>
      <c r="Y3273" s="11">
        <f>IF(SUM(Tableau1[[#This Row],[Other access]:[Sci-hub access]])&gt;=1,1,0)</f>
        <v>0</v>
      </c>
      <c r="Z3273" s="12">
        <f>IF(OR(Tableau1[[#This Row],[Access R1 + S1+ T1 ]]&gt;=1,Tableau1[[#This Row],[Access V1 +W1 + X1]]&gt;=1),1,0)</f>
        <v>0</v>
      </c>
      <c r="AB3273" s="10" t="str">
        <f>Tableau1[[#This Row],[DOI]]</f>
        <v>doi: 10.1007/s11892-017-0911-2</v>
      </c>
      <c r="AC3273" s="13" t="str">
        <f>Tableau1[[#This Row],[Authors]]&amp;", "&amp;Tableau1[[#This Row],[Title]]&amp;" "&amp;Tableau1[[#This Row],[Journal]]&amp;". "&amp;Tableau1[[#This Row],[Year]]</f>
        <v>Liu Y, Swearingen R., Diabetic Eye Screening: Knowledge and Perspectives from Providers and Patients. Curr Diab Rep. 2017</v>
      </c>
    </row>
    <row r="3274" spans="1:29" x14ac:dyDescent="0.3">
      <c r="A3274">
        <v>5290</v>
      </c>
      <c r="B3274" t="s">
        <v>8353</v>
      </c>
      <c r="C3274" t="s">
        <v>18577</v>
      </c>
      <c r="D3274" t="s">
        <v>28783</v>
      </c>
      <c r="E3274" t="s">
        <v>2462</v>
      </c>
      <c r="F3274" s="10"/>
      <c r="G3274">
        <v>2017</v>
      </c>
      <c r="J3274">
        <v>0.29441076406563138</v>
      </c>
      <c r="L3274" t="s">
        <v>39685</v>
      </c>
      <c r="M3274">
        <v>28351353</v>
      </c>
      <c r="Q3274" s="10"/>
      <c r="R3274" s="11">
        <f t="shared" si="102"/>
        <v>0</v>
      </c>
      <c r="U3274" s="11">
        <f t="shared" si="103"/>
        <v>0</v>
      </c>
      <c r="Y3274" s="11">
        <f>IF(SUM(Tableau1[[#This Row],[Other access]:[Sci-hub access]])&gt;=1,1,0)</f>
        <v>0</v>
      </c>
      <c r="Z3274" s="12">
        <f>IF(OR(Tableau1[[#This Row],[Access R1 + S1+ T1 ]]&gt;=1,Tableau1[[#This Row],[Access V1 +W1 + X1]]&gt;=1),1,0)</f>
        <v>0</v>
      </c>
      <c r="AB3274" s="10" t="str">
        <f>Tableau1[[#This Row],[DOI]]</f>
        <v>doi: 10.1186/s12886-017-0429-z</v>
      </c>
      <c r="AC3274" s="13" t="str">
        <f>Tableau1[[#This Row],[Authors]]&amp;", "&amp;Tableau1[[#This Row],[Title]]&amp;" "&amp;Tableau1[[#This Row],[Journal]]&amp;". "&amp;Tableau1[[#This Row],[Year]]</f>
        <v>Pradhan E, Limbu B, Thakali S, Jain NS, Gurung R, Ruit S., The impact of ocular trauma during the Nepal earthquake in 2015. BMC Ophthalmol. 2017</v>
      </c>
    </row>
    <row r="3275" spans="1:29" x14ac:dyDescent="0.3">
      <c r="A3275">
        <v>5886</v>
      </c>
      <c r="B3275" t="s">
        <v>8894</v>
      </c>
      <c r="C3275" t="s">
        <v>19109</v>
      </c>
      <c r="D3275" t="s">
        <v>29324</v>
      </c>
      <c r="E3275" t="s">
        <v>2438</v>
      </c>
      <c r="F3275" s="10"/>
      <c r="G3275">
        <v>2017</v>
      </c>
      <c r="J3275">
        <v>0.29451723991756718</v>
      </c>
      <c r="L3275" t="s">
        <v>40267</v>
      </c>
      <c r="M3275">
        <v>28274942</v>
      </c>
      <c r="Q3275" s="10"/>
      <c r="R3275" s="11">
        <f t="shared" si="102"/>
        <v>0</v>
      </c>
      <c r="U3275" s="11">
        <f t="shared" si="103"/>
        <v>0</v>
      </c>
      <c r="Y3275" s="11">
        <f>IF(SUM(Tableau1[[#This Row],[Other access]:[Sci-hub access]])&gt;=1,1,0)</f>
        <v>0</v>
      </c>
      <c r="Z3275" s="12">
        <f>IF(OR(Tableau1[[#This Row],[Access R1 + S1+ T1 ]]&gt;=1,Tableau1[[#This Row],[Access V1 +W1 + X1]]&gt;=1),1,0)</f>
        <v>0</v>
      </c>
      <c r="AB3275" s="10" t="str">
        <f>Tableau1[[#This Row],[DOI]]</f>
        <v>doi: 10.1136/bjophthalmol-2016-309875</v>
      </c>
      <c r="AC3275" s="13" t="str">
        <f>Tableau1[[#This Row],[Authors]]&amp;", "&amp;Tableau1[[#This Row],[Title]]&amp;" "&amp;Tableau1[[#This Row],[Journal]]&amp;". "&amp;Tableau1[[#This Row],[Year]]</f>
        <v>Low L, Hodson J, Morris D, Desai P, MacEwen C., Socioeconomic deprivation and serious ocular trauma in Scotland: a national prospective study. Br J Ophthalmol. 2017</v>
      </c>
    </row>
    <row r="3276" spans="1:29" x14ac:dyDescent="0.3">
      <c r="A3276">
        <v>5563</v>
      </c>
      <c r="B3276" t="s">
        <v>8603</v>
      </c>
      <c r="C3276" t="s">
        <v>18825</v>
      </c>
      <c r="D3276" t="s">
        <v>29033</v>
      </c>
      <c r="E3276" t="s">
        <v>34270</v>
      </c>
      <c r="F3276" s="10"/>
      <c r="G3276">
        <v>2017</v>
      </c>
      <c r="J3276">
        <v>0.29468112733547525</v>
      </c>
      <c r="L3276" t="s">
        <v>39950</v>
      </c>
      <c r="M3276">
        <v>28319559</v>
      </c>
      <c r="Q3276" s="10"/>
      <c r="R3276" s="11">
        <f t="shared" si="102"/>
        <v>0</v>
      </c>
      <c r="U3276" s="11">
        <f t="shared" si="103"/>
        <v>0</v>
      </c>
      <c r="Y3276" s="11">
        <f>IF(SUM(Tableau1[[#This Row],[Other access]:[Sci-hub access]])&gt;=1,1,0)</f>
        <v>0</v>
      </c>
      <c r="Z3276" s="12">
        <f>IF(OR(Tableau1[[#This Row],[Access R1 + S1+ T1 ]]&gt;=1,Tableau1[[#This Row],[Access V1 +W1 + X1]]&gt;=1),1,0)</f>
        <v>0</v>
      </c>
      <c r="AB3276" s="10" t="str">
        <f>Tableau1[[#This Row],[DOI]]</f>
        <v>doi: 10.1097/MOP.0000000000000483</v>
      </c>
      <c r="AC3276" s="13" t="str">
        <f>Tableau1[[#This Row],[Authors]]&amp;", "&amp;Tableau1[[#This Row],[Title]]&amp;" "&amp;Tableau1[[#This Row],[Journal]]&amp;". "&amp;Tableau1[[#This Row],[Year]]</f>
        <v>Nyagetuba JKM, Hansen EN., Pediatric solid tumors in Africa: different biology? Curr Opin Pediatr. 2017</v>
      </c>
    </row>
    <row r="3277" spans="1:29" x14ac:dyDescent="0.3">
      <c r="A3277">
        <v>9893</v>
      </c>
      <c r="B3277" t="s">
        <v>12421</v>
      </c>
      <c r="C3277" t="s">
        <v>22591</v>
      </c>
      <c r="D3277" t="s">
        <v>32869</v>
      </c>
      <c r="E3277" t="s">
        <v>2449</v>
      </c>
      <c r="F3277" s="10"/>
      <c r="G3277">
        <v>2017</v>
      </c>
      <c r="J3277">
        <v>0.2947439154243624</v>
      </c>
      <c r="L3277" t="s">
        <v>44152</v>
      </c>
      <c r="M3277">
        <v>27549574</v>
      </c>
      <c r="Q3277" s="10"/>
      <c r="R3277" s="11">
        <f t="shared" si="102"/>
        <v>0</v>
      </c>
      <c r="U3277" s="11">
        <f t="shared" si="103"/>
        <v>0</v>
      </c>
      <c r="Y3277" s="11">
        <f>IF(SUM(Tableau1[[#This Row],[Other access]:[Sci-hub access]])&gt;=1,1,0)</f>
        <v>0</v>
      </c>
      <c r="Z3277" s="12">
        <f>IF(OR(Tableau1[[#This Row],[Access R1 + S1+ T1 ]]&gt;=1,Tableau1[[#This Row],[Access V1 +W1 + X1]]&gt;=1),1,0)</f>
        <v>0</v>
      </c>
      <c r="AB3277" s="10" t="str">
        <f>Tableau1[[#This Row],[DOI]]</f>
        <v>doi: 10.1111/cxo.12424</v>
      </c>
      <c r="AC3277" s="13" t="str">
        <f>Tableau1[[#This Row],[Authors]]&amp;", "&amp;Tableau1[[#This Row],[Title]]&amp;" "&amp;Tableau1[[#This Row],[Journal]]&amp;". "&amp;Tableau1[[#This Row],[Year]]</f>
        <v>Kim S, Lee JS, Park YK, Lee SU, Park YM, Lee JH, Lee JE., Fitting miniscleral contact lenses in Korean patients with keratoconus. Clin Exp Optom. 2017</v>
      </c>
    </row>
    <row r="3278" spans="1:29" x14ac:dyDescent="0.3">
      <c r="A3278">
        <v>5807</v>
      </c>
      <c r="B3278" t="s">
        <v>8827</v>
      </c>
      <c r="C3278" t="s">
        <v>19044</v>
      </c>
      <c r="D3278" t="s">
        <v>29257</v>
      </c>
      <c r="E3278" t="s">
        <v>34287</v>
      </c>
      <c r="F3278" s="10"/>
      <c r="G3278">
        <v>2017</v>
      </c>
      <c r="J3278">
        <v>0.29487307480919089</v>
      </c>
      <c r="L3278" t="s">
        <v>40189</v>
      </c>
      <c r="M3278">
        <v>28283439</v>
      </c>
      <c r="Q3278" s="10"/>
      <c r="R3278" s="11">
        <f t="shared" si="102"/>
        <v>0</v>
      </c>
      <c r="U3278" s="11">
        <f t="shared" si="103"/>
        <v>0</v>
      </c>
      <c r="Y3278" s="11">
        <f>IF(SUM(Tableau1[[#This Row],[Other access]:[Sci-hub access]])&gt;=1,1,0)</f>
        <v>0</v>
      </c>
      <c r="Z3278" s="12">
        <f>IF(OR(Tableau1[[#This Row],[Access R1 + S1+ T1 ]]&gt;=1,Tableau1[[#This Row],[Access V1 +W1 + X1]]&gt;=1),1,0)</f>
        <v>0</v>
      </c>
      <c r="AB3278" s="10" t="str">
        <f>Tableau1[[#This Row],[DOI]]</f>
        <v>doi: 10.1016/j.cca.2017.03.006</v>
      </c>
      <c r="AC3278" s="13" t="str">
        <f>Tableau1[[#This Row],[Authors]]&amp;", "&amp;Tableau1[[#This Row],[Title]]&amp;" "&amp;Tableau1[[#This Row],[Journal]]&amp;". "&amp;Tableau1[[#This Row],[Year]]</f>
        <v>Uzawa A, Mori M, Masuda H, Ohtani R, Uchida T, Sawai S, Kuwabara S., Interleukin-6 analysis of 572 consecutive CSF samples from neurological disorders: A special focus on neuromyelitis optica. Clin Chim Acta. 2017</v>
      </c>
    </row>
    <row r="3279" spans="1:29" ht="28.8" x14ac:dyDescent="0.3">
      <c r="A3279">
        <v>3599</v>
      </c>
      <c r="B3279" t="s">
        <v>6771</v>
      </c>
      <c r="C3279" t="s">
        <v>17013</v>
      </c>
      <c r="D3279" t="s">
        <v>27195</v>
      </c>
      <c r="E3279" t="s">
        <v>2486</v>
      </c>
      <c r="F3279" s="10"/>
      <c r="G3279">
        <v>2018</v>
      </c>
      <c r="J3279">
        <v>0.29524301022612098</v>
      </c>
      <c r="L3279" t="s">
        <v>38045</v>
      </c>
      <c r="M3279">
        <v>28561452</v>
      </c>
      <c r="Q3279" s="10"/>
      <c r="R3279" s="11">
        <f t="shared" si="102"/>
        <v>0</v>
      </c>
      <c r="U3279" s="11">
        <f t="shared" si="103"/>
        <v>0</v>
      </c>
      <c r="Y3279" s="11">
        <f>IF(SUM(Tableau1[[#This Row],[Other access]:[Sci-hub access]])&gt;=1,1,0)</f>
        <v>0</v>
      </c>
      <c r="Z3279" s="12">
        <f>IF(OR(Tableau1[[#This Row],[Access R1 + S1+ T1 ]]&gt;=1,Tableau1[[#This Row],[Access V1 +W1 + X1]]&gt;=1),1,0)</f>
        <v>0</v>
      </c>
      <c r="AB3279" s="10" t="str">
        <f>Tableau1[[#This Row],[DOI]]</f>
        <v>doi: 10.1111/aos.13475</v>
      </c>
      <c r="AC3279" s="13" t="str">
        <f>Tableau1[[#This Row],[Authors]]&amp;", "&amp;Tableau1[[#This Row],[Title]]&amp;" "&amp;Tableau1[[#This Row],[Journal]]&amp;". "&amp;Tableau1[[#This Row],[Year]]</f>
        <v>Koyanagi Y, Murakami Y, Funatsu J, Akiyama M, Nakatake S, Fujiwara K, Tachibana T, Nakao S, Hisatomi T, Yoshida S, Ishibashi T, Sonoda KH, Ikeda Y., Optical coherence tomography angiography of the macular microvasculature changes in retinitis pigmentosa. Acta Ophthalmol. 2018</v>
      </c>
    </row>
    <row r="3280" spans="1:29" x14ac:dyDescent="0.3">
      <c r="A3280">
        <v>541</v>
      </c>
      <c r="B3280" t="s">
        <v>3804</v>
      </c>
      <c r="C3280" t="s">
        <v>14061</v>
      </c>
      <c r="D3280" t="s">
        <v>24224</v>
      </c>
      <c r="E3280" t="s">
        <v>2469</v>
      </c>
      <c r="F3280" s="10"/>
      <c r="G3280">
        <v>2018</v>
      </c>
      <c r="J3280">
        <v>0.29533840864272265</v>
      </c>
      <c r="L3280" t="s">
        <v>35040</v>
      </c>
      <c r="M3280">
        <v>29185838</v>
      </c>
      <c r="Q3280" s="10"/>
      <c r="R3280" s="11">
        <f t="shared" si="102"/>
        <v>0</v>
      </c>
      <c r="U3280" s="11">
        <f t="shared" si="103"/>
        <v>0</v>
      </c>
      <c r="Y3280" s="11">
        <f>IF(SUM(Tableau1[[#This Row],[Other access]:[Sci-hub access]])&gt;=1,1,0)</f>
        <v>0</v>
      </c>
      <c r="Z3280" s="12">
        <f>IF(OR(Tableau1[[#This Row],[Access R1 + S1+ T1 ]]&gt;=1,Tableau1[[#This Row],[Access V1 +W1 + X1]]&gt;=1),1,0)</f>
        <v>0</v>
      </c>
      <c r="AB3280" s="10" t="str">
        <f>Tableau1[[#This Row],[DOI]]</f>
        <v>doi: 10.1080/08820538.2017.1353815</v>
      </c>
      <c r="AC3280" s="13" t="str">
        <f>Tableau1[[#This Row],[Authors]]&amp;", "&amp;Tableau1[[#This Row],[Title]]&amp;" "&amp;Tableau1[[#This Row],[Journal]]&amp;". "&amp;Tableau1[[#This Row],[Year]]</f>
        <v>Llop SM, Papaliodis GN., Cataract Surgery Complications in Uveitis Patients: A Review Article. Semin Ophthalmol. 2018</v>
      </c>
    </row>
    <row r="3281" spans="1:29" x14ac:dyDescent="0.3">
      <c r="A3281">
        <v>3926</v>
      </c>
      <c r="B3281" t="s">
        <v>7084</v>
      </c>
      <c r="C3281" t="s">
        <v>17321</v>
      </c>
      <c r="D3281" t="s">
        <v>27509</v>
      </c>
      <c r="E3281" t="s">
        <v>2464</v>
      </c>
      <c r="F3281" s="10"/>
      <c r="G3281">
        <v>2017</v>
      </c>
      <c r="J3281">
        <v>0.2954391827278301</v>
      </c>
      <c r="L3281" t="s">
        <v>38367</v>
      </c>
      <c r="M3281">
        <v>28505035</v>
      </c>
      <c r="Q3281" s="10"/>
      <c r="R3281" s="11">
        <f t="shared" si="102"/>
        <v>0</v>
      </c>
      <c r="U3281" s="11">
        <f t="shared" si="103"/>
        <v>0</v>
      </c>
      <c r="Y3281" s="11">
        <f>IF(SUM(Tableau1[[#This Row],[Other access]:[Sci-hub access]])&gt;=1,1,0)</f>
        <v>0</v>
      </c>
      <c r="Z3281" s="12">
        <f>IF(OR(Tableau1[[#This Row],[Access R1 + S1+ T1 ]]&gt;=1,Tableau1[[#This Row],[Access V1 +W1 + X1]]&gt;=1),1,0)</f>
        <v>0</v>
      </c>
      <c r="AB3281" s="10" t="str">
        <f>Tableau1[[#This Row],[DOI]]</f>
        <v>doi: 10.1097/ICU.0000000000000394</v>
      </c>
      <c r="AC3281" s="13" t="str">
        <f>Tableau1[[#This Row],[Authors]]&amp;", "&amp;Tableau1[[#This Row],[Title]]&amp;" "&amp;Tableau1[[#This Row],[Journal]]&amp;". "&amp;Tableau1[[#This Row],[Year]]</f>
        <v>Kalin-Hajdu E, Hirabayashi KE, Vagefi MR, Kersten RC., Invasive fungal sinusitis: treatment of the orbit. Curr Opin Ophthalmol. 2017</v>
      </c>
    </row>
    <row r="3282" spans="1:29" x14ac:dyDescent="0.3">
      <c r="A3282">
        <v>6952</v>
      </c>
      <c r="B3282" t="s">
        <v>9819</v>
      </c>
      <c r="C3282" t="s">
        <v>20022</v>
      </c>
      <c r="D3282" t="s">
        <v>30253</v>
      </c>
      <c r="E3282" t="s">
        <v>2599</v>
      </c>
      <c r="F3282" s="10"/>
      <c r="G3282">
        <v>2017</v>
      </c>
      <c r="J3282">
        <v>0.29558934657182234</v>
      </c>
      <c r="L3282" t="s">
        <v>41310</v>
      </c>
      <c r="M3282">
        <v>28142162</v>
      </c>
      <c r="Q3282" s="10"/>
      <c r="R3282" s="11">
        <f t="shared" si="102"/>
        <v>0</v>
      </c>
      <c r="U3282" s="11">
        <f t="shared" si="103"/>
        <v>0</v>
      </c>
      <c r="Y3282" s="11">
        <f>IF(SUM(Tableau1[[#This Row],[Other access]:[Sci-hub access]])&gt;=1,1,0)</f>
        <v>0</v>
      </c>
      <c r="Z3282" s="12">
        <f>IF(OR(Tableau1[[#This Row],[Access R1 + S1+ T1 ]]&gt;=1,Tableau1[[#This Row],[Access V1 +W1 + X1]]&gt;=1),1,0)</f>
        <v>0</v>
      </c>
      <c r="AB3282" s="10" t="str">
        <f>Tableau1[[#This Row],[DOI]]</f>
        <v>doi: 10.1055/s-0042-119562</v>
      </c>
      <c r="AC3282" s="13" t="str">
        <f>Tableau1[[#This Row],[Authors]]&amp;", "&amp;Tableau1[[#This Row],[Title]]&amp;" "&amp;Tableau1[[#This Row],[Journal]]&amp;". "&amp;Tableau1[[#This Row],[Year]]</f>
        <v>Panos GD, Moschos MM, Kozeis N, Deshmukh RR, Mansouri K, Shaarawy T, Gatzioufas Z., Dark Adaptation in Patients with Primary Open-Angle Glaucoma, Pseudoexfoliation Glaucoma and Childhood Glaucoma. Klin Monbl Augenheilkd. 2017</v>
      </c>
    </row>
    <row r="3283" spans="1:29" x14ac:dyDescent="0.3">
      <c r="A3283">
        <v>8854</v>
      </c>
      <c r="B3283" t="s">
        <v>11481</v>
      </c>
      <c r="C3283" t="s">
        <v>21665</v>
      </c>
      <c r="D3283" t="s">
        <v>31921</v>
      </c>
      <c r="E3283" t="s">
        <v>2597</v>
      </c>
      <c r="F3283" s="10"/>
      <c r="G3283">
        <v>2017</v>
      </c>
      <c r="J3283">
        <v>0.29565943997894573</v>
      </c>
      <c r="L3283" t="s">
        <v>43188</v>
      </c>
      <c r="M3283">
        <v>27824517</v>
      </c>
      <c r="Q3283" s="10"/>
      <c r="R3283" s="11">
        <f t="shared" si="102"/>
        <v>0</v>
      </c>
      <c r="U3283" s="11">
        <f t="shared" si="103"/>
        <v>0</v>
      </c>
      <c r="Y3283" s="11">
        <f>IF(SUM(Tableau1[[#This Row],[Other access]:[Sci-hub access]])&gt;=1,1,0)</f>
        <v>0</v>
      </c>
      <c r="Z3283" s="12">
        <f>IF(OR(Tableau1[[#This Row],[Access R1 + S1+ T1 ]]&gt;=1,Tableau1[[#This Row],[Access V1 +W1 + X1]]&gt;=1),1,0)</f>
        <v>0</v>
      </c>
      <c r="AB3283" s="10" t="str">
        <f>Tableau1[[#This Row],[DOI]]</f>
        <v>doi: 10.1080/01676830.2016.1243133</v>
      </c>
      <c r="AC3283" s="13" t="str">
        <f>Tableau1[[#This Row],[Authors]]&amp;", "&amp;Tableau1[[#This Row],[Title]]&amp;" "&amp;Tableau1[[#This Row],[Journal]]&amp;". "&amp;Tableau1[[#This Row],[Year]]</f>
        <v>Wajda BN, Rabinowitz MP., A rare case of orbital hodgkin lymphoma demonstrating therapeutic response to a novel systemic medication. Orbit. 2017</v>
      </c>
    </row>
    <row r="3284" spans="1:29" x14ac:dyDescent="0.3">
      <c r="A3284">
        <v>2331</v>
      </c>
      <c r="B3284" t="s">
        <v>5560</v>
      </c>
      <c r="C3284" t="s">
        <v>15805</v>
      </c>
      <c r="D3284" t="s">
        <v>25982</v>
      </c>
      <c r="E3284" t="s">
        <v>2465</v>
      </c>
      <c r="F3284" s="10"/>
      <c r="G3284">
        <v>2017</v>
      </c>
      <c r="J3284">
        <v>0.2956652723232962</v>
      </c>
      <c r="L3284" t="s">
        <v>36796</v>
      </c>
      <c r="M3284">
        <v>28767569</v>
      </c>
      <c r="Q3284" s="10"/>
      <c r="R3284" s="11">
        <f t="shared" si="102"/>
        <v>0</v>
      </c>
      <c r="U3284" s="11">
        <f t="shared" si="103"/>
        <v>0</v>
      </c>
      <c r="Y3284" s="11">
        <f>IF(SUM(Tableau1[[#This Row],[Other access]:[Sci-hub access]])&gt;=1,1,0)</f>
        <v>0</v>
      </c>
      <c r="Z3284" s="12">
        <f>IF(OR(Tableau1[[#This Row],[Access R1 + S1+ T1 ]]&gt;=1,Tableau1[[#This Row],[Access V1 +W1 + X1]]&gt;=1),1,0)</f>
        <v>0</v>
      </c>
      <c r="AB3284" s="10" t="str">
        <f>Tableau1[[#This Row],[DOI]]</f>
        <v>doi: 10.1097/MD.0000000000007379</v>
      </c>
      <c r="AC3284" s="13" t="str">
        <f>Tableau1[[#This Row],[Authors]]&amp;", "&amp;Tableau1[[#This Row],[Title]]&amp;" "&amp;Tableau1[[#This Row],[Journal]]&amp;". "&amp;Tableau1[[#This Row],[Year]]</f>
        <v>Lee SH, Chung I, Choi DS, Shin IW, Kim S, Kang S, Kim JY, Chung YK, Sohn JT., Visual loss due to optic nerve infarction and central retinal artery occlusion after spine surgery in the prone position: A case report. Medicine (Baltimore). 2017</v>
      </c>
    </row>
    <row r="3285" spans="1:29" x14ac:dyDescent="0.3">
      <c r="A3285">
        <v>9650</v>
      </c>
      <c r="B3285" t="s">
        <v>2058</v>
      </c>
      <c r="C3285" t="s">
        <v>2059</v>
      </c>
      <c r="D3285" t="s">
        <v>2060</v>
      </c>
      <c r="E3285" t="s">
        <v>2941</v>
      </c>
      <c r="F3285" s="10"/>
      <c r="G3285">
        <v>2017</v>
      </c>
      <c r="J3285">
        <v>0.29569771983898885</v>
      </c>
      <c r="L3285" t="s">
        <v>43919</v>
      </c>
      <c r="M3285">
        <v>27629806</v>
      </c>
      <c r="Q3285" s="10"/>
      <c r="R3285" s="11">
        <f t="shared" si="102"/>
        <v>0</v>
      </c>
      <c r="U3285" s="11">
        <f t="shared" si="103"/>
        <v>0</v>
      </c>
      <c r="Y3285" s="11">
        <f>IF(SUM(Tableau1[[#This Row],[Other access]:[Sci-hub access]])&gt;=1,1,0)</f>
        <v>0</v>
      </c>
      <c r="Z3285" s="12">
        <f>IF(OR(Tableau1[[#This Row],[Access R1 + S1+ T1 ]]&gt;=1,Tableau1[[#This Row],[Access V1 +W1 + X1]]&gt;=1),1,0)</f>
        <v>0</v>
      </c>
      <c r="AB3285" s="10" t="str">
        <f>Tableau1[[#This Row],[DOI]]</f>
        <v>doi: 10.1007/s13353-016-0366-1</v>
      </c>
      <c r="AC3285" s="13" t="str">
        <f>Tableau1[[#This Row],[Authors]]&amp;", "&amp;Tableau1[[#This Row],[Title]]&amp;" "&amp;Tableau1[[#This Row],[Journal]]&amp;". "&amp;Tableau1[[#This Row],[Year]]</f>
        <v>Koczkowska M, Wierzba J, Śmigiel R, Sąsiadek M, Cabała M, Ślężak R, Iliszko M, Kardaś I, Limon J, Lipska-Ziętkiewicz BS., Genomic findings in patients with clinical suspicion of 22q11.2 deletion syndrome. J Appl Genet. 2017</v>
      </c>
    </row>
    <row r="3286" spans="1:29" ht="28.8" x14ac:dyDescent="0.3">
      <c r="A3286">
        <v>1857</v>
      </c>
      <c r="B3286" t="s">
        <v>5102</v>
      </c>
      <c r="C3286" t="s">
        <v>15348</v>
      </c>
      <c r="D3286" t="s">
        <v>25524</v>
      </c>
      <c r="E3286" t="s">
        <v>2451</v>
      </c>
      <c r="F3286" s="10"/>
      <c r="G3286">
        <v>2017</v>
      </c>
      <c r="J3286">
        <v>0.29577437316772071</v>
      </c>
      <c r="L3286" t="s">
        <v>36329</v>
      </c>
      <c r="M3286">
        <v>28859105</v>
      </c>
      <c r="Q3286" s="10"/>
      <c r="R3286" s="11">
        <f t="shared" si="102"/>
        <v>0</v>
      </c>
      <c r="U3286" s="11">
        <f t="shared" si="103"/>
        <v>0</v>
      </c>
      <c r="Y3286" s="11">
        <f>IF(SUM(Tableau1[[#This Row],[Other access]:[Sci-hub access]])&gt;=1,1,0)</f>
        <v>0</v>
      </c>
      <c r="Z3286" s="12">
        <f>IF(OR(Tableau1[[#This Row],[Access R1 + S1+ T1 ]]&gt;=1,Tableau1[[#This Row],[Access V1 +W1 + X1]]&gt;=1),1,0)</f>
        <v>0</v>
      </c>
      <c r="AB3286" s="10" t="str">
        <f>Tableau1[[#This Row],[DOI]]</f>
        <v>doi: 10.1371/journal.pone.0183795</v>
      </c>
      <c r="AC3286" s="13" t="str">
        <f>Tableau1[[#This Row],[Authors]]&amp;", "&amp;Tableau1[[#This Row],[Title]]&amp;" "&amp;Tableau1[[#This Row],[Journal]]&amp;". "&amp;Tableau1[[#This Row],[Year]]</f>
        <v>Sifaoui I, López-Arencibia A, Martín-Navarro CM, Reyes-Batlle M, Wagner C, Chiboub O, Mejri M, Valladares B, Abderrabba M, Piñero JE, Lorenzo-Morales J., Programmed cell death in Acanthamoeba castellanii Neff induced by several molecules present in olive leaf extracts. PLoS One. 2017</v>
      </c>
    </row>
    <row r="3287" spans="1:29" ht="28.8" x14ac:dyDescent="0.3">
      <c r="A3287">
        <v>5518</v>
      </c>
      <c r="B3287" t="s">
        <v>8563</v>
      </c>
      <c r="C3287" t="s">
        <v>18784</v>
      </c>
      <c r="D3287" t="s">
        <v>28993</v>
      </c>
      <c r="E3287" t="s">
        <v>34265</v>
      </c>
      <c r="F3287" s="10"/>
      <c r="G3287">
        <v>2017</v>
      </c>
      <c r="J3287">
        <v>0.2958408083721985</v>
      </c>
      <c r="L3287" t="s">
        <v>39905</v>
      </c>
      <c r="M3287">
        <v>28324881</v>
      </c>
      <c r="Q3287" s="10"/>
      <c r="R3287" s="11">
        <f t="shared" si="102"/>
        <v>0</v>
      </c>
      <c r="U3287" s="11">
        <f t="shared" si="103"/>
        <v>0</v>
      </c>
      <c r="Y3287" s="11">
        <f>IF(SUM(Tableau1[[#This Row],[Other access]:[Sci-hub access]])&gt;=1,1,0)</f>
        <v>0</v>
      </c>
      <c r="Z3287" s="12">
        <f>IF(OR(Tableau1[[#This Row],[Access R1 + S1+ T1 ]]&gt;=1,Tableau1[[#This Row],[Access V1 +W1 + X1]]&gt;=1),1,0)</f>
        <v>0</v>
      </c>
      <c r="AB3287" s="10" t="str">
        <f>Tableau1[[#This Row],[DOI]]</f>
        <v>doi: 10.1159/000454866</v>
      </c>
      <c r="AC3287" s="13" t="str">
        <f>Tableau1[[#This Row],[Authors]]&amp;", "&amp;Tableau1[[#This Row],[Title]]&amp;" "&amp;Tableau1[[#This Row],[Journal]]&amp;". "&amp;Tableau1[[#This Row],[Year]]</f>
        <v>Yin D, Thompson JA, Drees C, Ojemann SG, Nagae L, Pelak VS, Abosch A., Optic Radiation Tractography and Visual Field Deficits in Laser Interstitial Thermal Therapy for Amygdalohippocampectomy in Patients with Mesial Temporal Lobe Epilepsy. Stereotact Funct Neurosurg. 2017</v>
      </c>
    </row>
    <row r="3288" spans="1:29" x14ac:dyDescent="0.3">
      <c r="A3288">
        <v>9528</v>
      </c>
      <c r="B3288" t="s">
        <v>12090</v>
      </c>
      <c r="C3288" t="s">
        <v>22266</v>
      </c>
      <c r="D3288" t="s">
        <v>32536</v>
      </c>
      <c r="E3288" t="s">
        <v>34454</v>
      </c>
      <c r="F3288" s="10"/>
      <c r="G3288">
        <v>2017</v>
      </c>
      <c r="J3288">
        <v>0.29594499788293172</v>
      </c>
      <c r="L3288" t="s">
        <v>43811</v>
      </c>
      <c r="M3288">
        <v>27662629</v>
      </c>
      <c r="Q3288" s="10"/>
      <c r="R3288" s="11">
        <f t="shared" si="102"/>
        <v>0</v>
      </c>
      <c r="U3288" s="11">
        <f t="shared" si="103"/>
        <v>0</v>
      </c>
      <c r="Y3288" s="11">
        <f>IF(SUM(Tableau1[[#This Row],[Other access]:[Sci-hub access]])&gt;=1,1,0)</f>
        <v>0</v>
      </c>
      <c r="Z3288" s="12">
        <f>IF(OR(Tableau1[[#This Row],[Access R1 + S1+ T1 ]]&gt;=1,Tableau1[[#This Row],[Access V1 +W1 + X1]]&gt;=1),1,0)</f>
        <v>0</v>
      </c>
      <c r="AB3288" s="10" t="str">
        <f>Tableau1[[#This Row],[DOI]]</f>
        <v>doi: 10.1111/coa.12754</v>
      </c>
      <c r="AC3288" s="13" t="str">
        <f>Tableau1[[#This Row],[Authors]]&amp;", "&amp;Tableau1[[#This Row],[Title]]&amp;" "&amp;Tableau1[[#This Row],[Journal]]&amp;". "&amp;Tableau1[[#This Row],[Year]]</f>
        <v>Green R, Gohil R, Ross P., Mucosal and lacrimal flaps for endonasal dacryocystorhinostomy: a systematic review. Clin Otolaryngol. 2017</v>
      </c>
    </row>
    <row r="3289" spans="1:29" x14ac:dyDescent="0.3">
      <c r="A3289">
        <v>18</v>
      </c>
      <c r="B3289" t="s">
        <v>3281</v>
      </c>
      <c r="C3289" t="s">
        <v>13542</v>
      </c>
      <c r="D3289" t="s">
        <v>23701</v>
      </c>
      <c r="E3289" t="s">
        <v>2462</v>
      </c>
      <c r="F3289" s="10"/>
      <c r="G3289">
        <v>2018</v>
      </c>
      <c r="J3289">
        <v>0.29603097217448604</v>
      </c>
      <c r="L3289" t="s">
        <v>34537</v>
      </c>
      <c r="M3289">
        <v>29499665</v>
      </c>
      <c r="Q3289" s="10"/>
      <c r="R3289" s="11">
        <f t="shared" si="102"/>
        <v>0</v>
      </c>
      <c r="U3289" s="11">
        <f t="shared" si="103"/>
        <v>0</v>
      </c>
      <c r="Y3289" s="11">
        <f>IF(SUM(Tableau1[[#This Row],[Other access]:[Sci-hub access]])&gt;=1,1,0)</f>
        <v>0</v>
      </c>
      <c r="Z3289" s="12">
        <f>IF(OR(Tableau1[[#This Row],[Access R1 + S1+ T1 ]]&gt;=1,Tableau1[[#This Row],[Access V1 +W1 + X1]]&gt;=1),1,0)</f>
        <v>0</v>
      </c>
      <c r="AB3289" s="10" t="str">
        <f>Tableau1[[#This Row],[DOI]]</f>
        <v>doi: 10.1186/s12886-018-0727-0</v>
      </c>
      <c r="AC3289" s="13" t="str">
        <f>Tableau1[[#This Row],[Authors]]&amp;", "&amp;Tableau1[[#This Row],[Title]]&amp;" "&amp;Tableau1[[#This Row],[Journal]]&amp;". "&amp;Tableau1[[#This Row],[Year]]</f>
        <v>Zhu Z, Zhang H, Yue J, Liu S, Li Z, Wang L., Antimicrobial efficacy of corneal cross-linking in vitro and in vivo for Fusarium solani: a potential new treatment for fungal keratitis. BMC Ophthalmol. 2018</v>
      </c>
    </row>
    <row r="3290" spans="1:29" x14ac:dyDescent="0.3">
      <c r="A3290">
        <v>525</v>
      </c>
      <c r="B3290" t="s">
        <v>3788</v>
      </c>
      <c r="C3290" t="s">
        <v>14045</v>
      </c>
      <c r="D3290" t="s">
        <v>24208</v>
      </c>
      <c r="E3290" t="s">
        <v>2447</v>
      </c>
      <c r="F3290" s="10"/>
      <c r="G3290">
        <v>2018</v>
      </c>
      <c r="J3290">
        <v>0.29612081485715491</v>
      </c>
      <c r="L3290" t="s">
        <v>35026</v>
      </c>
      <c r="M3290">
        <v>29194285</v>
      </c>
      <c r="Q3290" s="10"/>
      <c r="R3290" s="11">
        <f t="shared" si="102"/>
        <v>0</v>
      </c>
      <c r="U3290" s="11">
        <f t="shared" si="103"/>
        <v>0</v>
      </c>
      <c r="Y3290" s="11">
        <f>IF(SUM(Tableau1[[#This Row],[Other access]:[Sci-hub access]])&gt;=1,1,0)</f>
        <v>0</v>
      </c>
      <c r="Z3290" s="12">
        <f>IF(OR(Tableau1[[#This Row],[Access R1 + S1+ T1 ]]&gt;=1,Tableau1[[#This Row],[Access V1 +W1 + X1]]&gt;=1),1,0)</f>
        <v>0</v>
      </c>
      <c r="AB3290" s="10" t="str">
        <f>Tableau1[[#This Row],[DOI]]</f>
        <v>doi: 10.1097/IOP.0000000000001023</v>
      </c>
      <c r="AC3290" s="13" t="str">
        <f>Tableau1[[#This Row],[Authors]]&amp;", "&amp;Tableau1[[#This Row],[Title]]&amp;" "&amp;Tableau1[[#This Row],[Journal]]&amp;". "&amp;Tableau1[[#This Row],[Year]]</f>
        <v>Leyngold I, Weller C, Leyngold M, Tabor M., Endoscopic Corneal Neurotization: Technique and Initial Experience. Ophthal Plast Reconstr Surg. 2018</v>
      </c>
    </row>
    <row r="3291" spans="1:29" x14ac:dyDescent="0.3">
      <c r="A3291">
        <v>7070</v>
      </c>
      <c r="B3291" t="s">
        <v>9921</v>
      </c>
      <c r="C3291" t="s">
        <v>20124</v>
      </c>
      <c r="D3291" t="s">
        <v>30355</v>
      </c>
      <c r="E3291" t="s">
        <v>2443</v>
      </c>
      <c r="F3291" s="10"/>
      <c r="G3291">
        <v>2017</v>
      </c>
      <c r="J3291">
        <v>0.29619221715307054</v>
      </c>
      <c r="L3291" t="s">
        <v>41426</v>
      </c>
      <c r="M3291">
        <v>28129426</v>
      </c>
      <c r="Q3291" s="10"/>
      <c r="R3291" s="11">
        <f t="shared" si="102"/>
        <v>0</v>
      </c>
      <c r="U3291" s="11">
        <f t="shared" si="103"/>
        <v>0</v>
      </c>
      <c r="Y3291" s="11">
        <f>IF(SUM(Tableau1[[#This Row],[Other access]:[Sci-hub access]])&gt;=1,1,0)</f>
        <v>0</v>
      </c>
      <c r="Z3291" s="12">
        <f>IF(OR(Tableau1[[#This Row],[Access R1 + S1+ T1 ]]&gt;=1,Tableau1[[#This Row],[Access V1 +W1 + X1]]&gt;=1),1,0)</f>
        <v>0</v>
      </c>
      <c r="AB3291" s="10" t="str">
        <f>Tableau1[[#This Row],[DOI]]</f>
        <v>doi: 10.1167/iovs.16-20933</v>
      </c>
      <c r="AC3291" s="13" t="str">
        <f>Tableau1[[#This Row],[Authors]]&amp;", "&amp;Tableau1[[#This Row],[Title]]&amp;" "&amp;Tableau1[[#This Row],[Journal]]&amp;". "&amp;Tableau1[[#This Row],[Year]]</f>
        <v>Gu R, Lei B, Jiang C, Xu G., Glucocorticoid-Induced Leucine Zipper Suppresses ICAM-1 and MCP-1 Expression by Dephosphorylation of NF-κB p65 in Retinal Endothelial Cells. Invest Ophthalmol Vis Sci. 2017</v>
      </c>
    </row>
    <row r="3292" spans="1:29" x14ac:dyDescent="0.3">
      <c r="A3292">
        <v>6655</v>
      </c>
      <c r="B3292" t="s">
        <v>9560</v>
      </c>
      <c r="C3292" t="s">
        <v>19767</v>
      </c>
      <c r="D3292" t="s">
        <v>29993</v>
      </c>
      <c r="E3292" t="s">
        <v>2505</v>
      </c>
      <c r="F3292" s="10"/>
      <c r="G3292">
        <v>2017</v>
      </c>
      <c r="J3292">
        <v>0.29630406895694394</v>
      </c>
      <c r="L3292" t="s">
        <v>41018</v>
      </c>
      <c r="M3292">
        <v>28184993</v>
      </c>
      <c r="Q3292" s="10"/>
      <c r="R3292" s="11">
        <f t="shared" si="102"/>
        <v>0</v>
      </c>
      <c r="U3292" s="11">
        <f t="shared" si="103"/>
        <v>0</v>
      </c>
      <c r="Y3292" s="11">
        <f>IF(SUM(Tableau1[[#This Row],[Other access]:[Sci-hub access]])&gt;=1,1,0)</f>
        <v>0</v>
      </c>
      <c r="Z3292" s="12">
        <f>IF(OR(Tableau1[[#This Row],[Access R1 + S1+ T1 ]]&gt;=1,Tableau1[[#This Row],[Access V1 +W1 + X1]]&gt;=1),1,0)</f>
        <v>0</v>
      </c>
      <c r="AB3292" s="10" t="str">
        <f>Tableau1[[#This Row],[DOI]]</f>
        <v>doi: 10.1007/s00401-017-1682-1</v>
      </c>
      <c r="AC3292" s="13" t="str">
        <f>Tableau1[[#This Row],[Authors]]&amp;", "&amp;Tableau1[[#This Row],[Title]]&amp;" "&amp;Tableau1[[#This Row],[Journal]]&amp;". "&amp;Tableau1[[#This Row],[Year]]</f>
        <v>Guo Y, Weigand SD, Popescu BF, Lennon VA, Parisi JE, Pittock SJ, Parks NE, Clardy SL, Howe CL, Lucchinetti CF., Pathogenic implications of cerebrospinal fluid barrier pathology in neuromyelitis optica. Acta Neuropathol. 2017</v>
      </c>
    </row>
    <row r="3293" spans="1:29" ht="28.8" x14ac:dyDescent="0.3">
      <c r="A3293">
        <v>496</v>
      </c>
      <c r="B3293" t="s">
        <v>3759</v>
      </c>
      <c r="C3293" t="s">
        <v>14016</v>
      </c>
      <c r="D3293" t="s">
        <v>24179</v>
      </c>
      <c r="E3293" t="s">
        <v>2929</v>
      </c>
      <c r="F3293" s="10"/>
      <c r="G3293">
        <v>2017</v>
      </c>
      <c r="J3293">
        <v>0.29630761677301576</v>
      </c>
      <c r="L3293" t="s">
        <v>34998</v>
      </c>
      <c r="M3293">
        <v>29205472</v>
      </c>
      <c r="Q3293" s="10"/>
      <c r="R3293" s="11">
        <f t="shared" si="102"/>
        <v>0</v>
      </c>
      <c r="U3293" s="11">
        <f t="shared" si="103"/>
        <v>0</v>
      </c>
      <c r="Y3293" s="11">
        <f>IF(SUM(Tableau1[[#This Row],[Other access]:[Sci-hub access]])&gt;=1,1,0)</f>
        <v>0</v>
      </c>
      <c r="Z3293" s="12">
        <f>IF(OR(Tableau1[[#This Row],[Access R1 + S1+ T1 ]]&gt;=1,Tableau1[[#This Row],[Access V1 +W1 + X1]]&gt;=1),1,0)</f>
        <v>0</v>
      </c>
      <c r="AB3293" s="10" t="str">
        <f>Tableau1[[#This Row],[DOI]]</f>
        <v>doi: 10.1002/ana.25110</v>
      </c>
      <c r="AC3293" s="13" t="str">
        <f>Tableau1[[#This Row],[Authors]]&amp;", "&amp;Tableau1[[#This Row],[Title]]&amp;" "&amp;Tableau1[[#This Row],[Journal]]&amp;". "&amp;Tableau1[[#This Row],[Year]]</f>
        <v>Maas RR, Iwanicka-Pronicka K, Kalkan Ucar S, Alhaddad B, AlSayed M, Al-Owain MA, Al-Zaidan HI, Balasubramaniam S, Barić I, Bubshait DK, Burlina A, Christodoulou J, Chung WK, Colombo R, Darin N, Freisinger P, Garcia Silva MT, Grunewald S, Haack TB, van Hasselt PM, Hikmat O, Hörster F, et al., Progressive deafness-dystonia due to SERAC1 mutations: A study of 67 cases. Ann Neurol. 2017</v>
      </c>
    </row>
    <row r="3294" spans="1:29" ht="28.8" x14ac:dyDescent="0.3">
      <c r="A3294">
        <v>3151</v>
      </c>
      <c r="B3294" t="s">
        <v>214</v>
      </c>
      <c r="C3294" t="s">
        <v>215</v>
      </c>
      <c r="D3294" t="s">
        <v>216</v>
      </c>
      <c r="E3294" t="s">
        <v>2550</v>
      </c>
      <c r="F3294" s="10"/>
      <c r="G3294">
        <v>2017</v>
      </c>
      <c r="J3294">
        <v>0.29631893003904353</v>
      </c>
      <c r="L3294" t="s">
        <v>37605</v>
      </c>
      <c r="M3294">
        <v>28630277</v>
      </c>
      <c r="Q3294" s="10"/>
      <c r="R3294" s="11">
        <f t="shared" si="102"/>
        <v>0</v>
      </c>
      <c r="U3294" s="11">
        <f t="shared" si="103"/>
        <v>0</v>
      </c>
      <c r="Y3294" s="11">
        <f>IF(SUM(Tableau1[[#This Row],[Other access]:[Sci-hub access]])&gt;=1,1,0)</f>
        <v>0</v>
      </c>
      <c r="Z3294" s="12">
        <f>IF(OR(Tableau1[[#This Row],[Access R1 + S1+ T1 ]]&gt;=1,Tableau1[[#This Row],[Access V1 +W1 + X1]]&gt;=1),1,0)</f>
        <v>0</v>
      </c>
      <c r="AB3294" s="10" t="str">
        <f>Tableau1[[#This Row],[DOI]]</f>
        <v>doi: 10.1128/MCB.00174-17</v>
      </c>
      <c r="AC3294" s="13" t="str">
        <f>Tableau1[[#This Row],[Authors]]&amp;", "&amp;Tableau1[[#This Row],[Title]]&amp;" "&amp;Tableau1[[#This Row],[Journal]]&amp;". "&amp;Tableau1[[#This Row],[Year]]</f>
        <v>Carrascoso I, Alcalde J, Sánchez-Jiménez C, González-Sánchez P, Izquierdo JM., T-Cell Intracellular Antigens and Hu Antigen R Antagonistically Modulate Mitochondrial Activity and Dynamics by Regulating Optic Atrophy 1 Gene Expression. Mol Cell Biol. 2017</v>
      </c>
    </row>
    <row r="3295" spans="1:29" x14ac:dyDescent="0.3">
      <c r="A3295">
        <v>3792</v>
      </c>
      <c r="B3295" t="s">
        <v>6960</v>
      </c>
      <c r="C3295" t="s">
        <v>17200</v>
      </c>
      <c r="D3295" t="s">
        <v>27384</v>
      </c>
      <c r="E3295" t="s">
        <v>2460</v>
      </c>
      <c r="F3295" s="10"/>
      <c r="G3295">
        <v>2017</v>
      </c>
      <c r="J3295">
        <v>0.29632836090694981</v>
      </c>
      <c r="L3295" t="s">
        <v>38236</v>
      </c>
      <c r="M3295">
        <v>28532291</v>
      </c>
      <c r="Q3295" s="10"/>
      <c r="R3295" s="11">
        <f t="shared" si="102"/>
        <v>0</v>
      </c>
      <c r="U3295" s="11">
        <f t="shared" si="103"/>
        <v>0</v>
      </c>
      <c r="Y3295" s="11">
        <f>IF(SUM(Tableau1[[#This Row],[Other access]:[Sci-hub access]])&gt;=1,1,0)</f>
        <v>0</v>
      </c>
      <c r="Z3295" s="12">
        <f>IF(OR(Tableau1[[#This Row],[Access R1 + S1+ T1 ]]&gt;=1,Tableau1[[#This Row],[Access V1 +W1 + X1]]&gt;=1),1,0)</f>
        <v>0</v>
      </c>
      <c r="AB3295" s="10" t="str">
        <f>Tableau1[[#This Row],[DOI]]</f>
        <v>doi: 10.1080/09286586.2017.1320412</v>
      </c>
      <c r="AC3295" s="13" t="str">
        <f>Tableau1[[#This Row],[Authors]]&amp;", "&amp;Tableau1[[#This Row],[Title]]&amp;" "&amp;Tableau1[[#This Row],[Journal]]&amp;". "&amp;Tableau1[[#This Row],[Year]]</f>
        <v>Aghaji AE, Ezegwui IR, Shiweobi JO, Mamah CC, Okoloagu MN, Onwasigwe EN., Using Key Informant Method to Determine the Prevalence and Causes of Childhood Blindness in South-Eastern Nigeria. Ophthalmic Epidemiol. 2017</v>
      </c>
    </row>
    <row r="3296" spans="1:29" x14ac:dyDescent="0.3">
      <c r="A3296">
        <v>2519</v>
      </c>
      <c r="B3296" t="s">
        <v>5740</v>
      </c>
      <c r="C3296" t="s">
        <v>15986</v>
      </c>
      <c r="D3296" t="s">
        <v>26163</v>
      </c>
      <c r="E3296" t="s">
        <v>2468</v>
      </c>
      <c r="F3296" s="10"/>
      <c r="G3296">
        <v>2017</v>
      </c>
      <c r="J3296">
        <v>0.29638126517859331</v>
      </c>
      <c r="L3296" t="s">
        <v>36983</v>
      </c>
      <c r="M3296">
        <v>28731934</v>
      </c>
      <c r="Q3296" s="10"/>
      <c r="R3296" s="11">
        <f t="shared" si="102"/>
        <v>0</v>
      </c>
      <c r="U3296" s="11">
        <f t="shared" si="103"/>
        <v>0</v>
      </c>
      <c r="Y3296" s="11">
        <f>IF(SUM(Tableau1[[#This Row],[Other access]:[Sci-hub access]])&gt;=1,1,0)</f>
        <v>0</v>
      </c>
      <c r="Z3296" s="12">
        <f>IF(OR(Tableau1[[#This Row],[Access R1 + S1+ T1 ]]&gt;=1,Tableau1[[#This Row],[Access V1 +W1 + X1]]&gt;=1),1,0)</f>
        <v>0</v>
      </c>
      <c r="AB3296" s="10" t="str">
        <f>Tableau1[[#This Row],[DOI]]</f>
        <v>doi: 10.1097/IJG.0000000000000704</v>
      </c>
      <c r="AC3296" s="13" t="str">
        <f>Tableau1[[#This Row],[Authors]]&amp;", "&amp;Tableau1[[#This Row],[Title]]&amp;" "&amp;Tableau1[[#This Row],[Journal]]&amp;". "&amp;Tableau1[[#This Row],[Year]]</f>
        <v>Sihota R, Agarwal E, James M, Verma M, Kumar L, Dada T, Gupta V, Kapoor KS., Long-Term Evaluation of Specular Microscopic Changes Following Nd: YAG Iridotomy in Chronic Primary Angle-Closure Glaucoma Eyes. J Glaucoma. 2017</v>
      </c>
    </row>
    <row r="3297" spans="1:29" x14ac:dyDescent="0.3">
      <c r="A3297">
        <v>4044</v>
      </c>
      <c r="B3297" t="s">
        <v>7195</v>
      </c>
      <c r="C3297" t="s">
        <v>17432</v>
      </c>
      <c r="D3297" t="s">
        <v>27622</v>
      </c>
      <c r="E3297" t="s">
        <v>34178</v>
      </c>
      <c r="F3297" s="10"/>
      <c r="G3297">
        <v>2017</v>
      </c>
      <c r="J3297">
        <v>0.29647293552124854</v>
      </c>
      <c r="L3297" t="e">
        <v>#VALUE!</v>
      </c>
      <c r="M3297">
        <v>28492607</v>
      </c>
      <c r="Q3297" s="10"/>
      <c r="R3297" s="11">
        <f t="shared" si="102"/>
        <v>0</v>
      </c>
      <c r="U3297" s="11">
        <f t="shared" si="103"/>
        <v>0</v>
      </c>
      <c r="Y3297" s="11">
        <f>IF(SUM(Tableau1[[#This Row],[Other access]:[Sci-hub access]])&gt;=1,1,0)</f>
        <v>0</v>
      </c>
      <c r="Z3297" s="12">
        <f>IF(OR(Tableau1[[#This Row],[Access R1 + S1+ T1 ]]&gt;=1,Tableau1[[#This Row],[Access V1 +W1 + X1]]&gt;=1),1,0)</f>
        <v>0</v>
      </c>
      <c r="AB3297" s="10" t="e">
        <f>Tableau1[[#This Row],[DOI]]</f>
        <v>#VALUE!</v>
      </c>
      <c r="AC3297" s="13" t="str">
        <f>Tableau1[[#This Row],[Authors]]&amp;", "&amp;Tableau1[[#This Row],[Title]]&amp;" "&amp;Tableau1[[#This Row],[Journal]]&amp;". "&amp;Tableau1[[#This Row],[Year]]</f>
        <v>Kim JM, Ehrlich MS., Blepharoplasty markers: comparison of ink drying time and ink spread. Cutis. 2017</v>
      </c>
    </row>
    <row r="3298" spans="1:29" x14ac:dyDescent="0.3">
      <c r="A3298">
        <v>9967</v>
      </c>
      <c r="B3298" t="s">
        <v>12493</v>
      </c>
      <c r="C3298" t="s">
        <v>22662</v>
      </c>
      <c r="D3298" t="s">
        <v>32941</v>
      </c>
      <c r="E3298" t="s">
        <v>2525</v>
      </c>
      <c r="F3298" s="10"/>
      <c r="G3298">
        <v>2017</v>
      </c>
      <c r="J3298">
        <v>0.29650963956014587</v>
      </c>
      <c r="L3298" t="s">
        <v>44225</v>
      </c>
      <c r="M3298">
        <v>27527118</v>
      </c>
      <c r="Q3298" s="10"/>
      <c r="R3298" s="11">
        <f t="shared" si="102"/>
        <v>0</v>
      </c>
      <c r="U3298" s="11">
        <f t="shared" si="103"/>
        <v>0</v>
      </c>
      <c r="Y3298" s="11">
        <f>IF(SUM(Tableau1[[#This Row],[Other access]:[Sci-hub access]])&gt;=1,1,0)</f>
        <v>0</v>
      </c>
      <c r="Z3298" s="12">
        <f>IF(OR(Tableau1[[#This Row],[Access R1 + S1+ T1 ]]&gt;=1,Tableau1[[#This Row],[Access V1 +W1 + X1]]&gt;=1),1,0)</f>
        <v>0</v>
      </c>
      <c r="AB3298" s="10" t="str">
        <f>Tableau1[[#This Row],[DOI]]</f>
        <v>doi: 10.1111/ceo.12821</v>
      </c>
      <c r="AC3298" s="13" t="str">
        <f>Tableau1[[#This Row],[Authors]]&amp;", "&amp;Tableau1[[#This Row],[Title]]&amp;" "&amp;Tableau1[[#This Row],[Journal]]&amp;". "&amp;Tableau1[[#This Row],[Year]]</f>
        <v>Jiang WJ, Wu H, Wu JF, Hu YY, Lu TL, Sun W, Guo DD, Wang XR, Bi HS, Jonas JB., Corneal diameter and associated parameters in Chinese children: the Shandong Children Eye Study. Clin Exp Ophthalmol. 2017</v>
      </c>
    </row>
    <row r="3299" spans="1:29" ht="28.8" x14ac:dyDescent="0.3">
      <c r="A3299">
        <v>9621</v>
      </c>
      <c r="B3299" t="s">
        <v>12174</v>
      </c>
      <c r="C3299" t="s">
        <v>22349</v>
      </c>
      <c r="D3299" t="s">
        <v>32622</v>
      </c>
      <c r="E3299" t="s">
        <v>2468</v>
      </c>
      <c r="F3299" s="10"/>
      <c r="G3299">
        <v>2017</v>
      </c>
      <c r="J3299">
        <v>0.29651425645418417</v>
      </c>
      <c r="L3299" t="s">
        <v>43892</v>
      </c>
      <c r="M3299">
        <v>27636592</v>
      </c>
      <c r="Q3299" s="10"/>
      <c r="R3299" s="11">
        <f t="shared" si="102"/>
        <v>0</v>
      </c>
      <c r="U3299" s="11">
        <f t="shared" si="103"/>
        <v>0</v>
      </c>
      <c r="Y3299" s="11">
        <f>IF(SUM(Tableau1[[#This Row],[Other access]:[Sci-hub access]])&gt;=1,1,0)</f>
        <v>0</v>
      </c>
      <c r="Z3299" s="12">
        <f>IF(OR(Tableau1[[#This Row],[Access R1 + S1+ T1 ]]&gt;=1,Tableau1[[#This Row],[Access V1 +W1 + X1]]&gt;=1),1,0)</f>
        <v>0</v>
      </c>
      <c r="AB3299" s="10" t="str">
        <f>Tableau1[[#This Row],[DOI]]</f>
        <v>doi: 10.1097/IJG.0000000000000532</v>
      </c>
      <c r="AC3299" s="13" t="str">
        <f>Tableau1[[#This Row],[Authors]]&amp;", "&amp;Tableau1[[#This Row],[Title]]&amp;" "&amp;Tableau1[[#This Row],[Journal]]&amp;". "&amp;Tableau1[[#This Row],[Year]]</f>
        <v>Toshev AP, Lamparter J, Pfeiffer N, Hoffmann EM., Bruch's Membrane Opening-Minimum Rim Width Assessment With Spectral-Domain Optical Coherence Tomography Performs Better Than Confocal Scanning Laser Ophthalmoscopy in Discriminating Early Glaucoma Patients From Control Subjects. J Glaucoma. 2017</v>
      </c>
    </row>
    <row r="3300" spans="1:29" x14ac:dyDescent="0.3">
      <c r="A3300">
        <v>10050</v>
      </c>
      <c r="B3300" t="s">
        <v>12568</v>
      </c>
      <c r="C3300" t="s">
        <v>22736</v>
      </c>
      <c r="D3300" t="s">
        <v>33017</v>
      </c>
      <c r="E3300" t="s">
        <v>2469</v>
      </c>
      <c r="F3300" s="10"/>
      <c r="G3300">
        <v>2017</v>
      </c>
      <c r="J3300">
        <v>0.29653032007909519</v>
      </c>
      <c r="L3300" t="s">
        <v>44306</v>
      </c>
      <c r="M3300">
        <v>27487324</v>
      </c>
      <c r="Q3300" s="10"/>
      <c r="R3300" s="11">
        <f t="shared" si="102"/>
        <v>0</v>
      </c>
      <c r="U3300" s="11">
        <f t="shared" si="103"/>
        <v>0</v>
      </c>
      <c r="Y3300" s="11">
        <f>IF(SUM(Tableau1[[#This Row],[Other access]:[Sci-hub access]])&gt;=1,1,0)</f>
        <v>0</v>
      </c>
      <c r="Z3300" s="12">
        <f>IF(OR(Tableau1[[#This Row],[Access R1 + S1+ T1 ]]&gt;=1,Tableau1[[#This Row],[Access V1 +W1 + X1]]&gt;=1),1,0)</f>
        <v>0</v>
      </c>
      <c r="AB3300" s="10" t="str">
        <f>Tableau1[[#This Row],[DOI]]</f>
        <v>doi: 10.3109/08820538.2016.1170163</v>
      </c>
      <c r="AC3300" s="13" t="str">
        <f>Tableau1[[#This Row],[Authors]]&amp;", "&amp;Tableau1[[#This Row],[Title]]&amp;" "&amp;Tableau1[[#This Row],[Journal]]&amp;". "&amp;Tableau1[[#This Row],[Year]]</f>
        <v>Bohac M, Anticic M, Draca N, Kozomara B, Dekaris I, Gabric N, Patel S., Comparison of Verisyse and Veriflex Phakic Intraocular Lenses for Treatment of Moderate to High Myopia 36 Months after Surgery. Semin Ophthalmol. 2017</v>
      </c>
    </row>
    <row r="3301" spans="1:29" x14ac:dyDescent="0.3">
      <c r="A3301">
        <v>10199</v>
      </c>
      <c r="B3301" t="s">
        <v>12704</v>
      </c>
      <c r="C3301" t="s">
        <v>22872</v>
      </c>
      <c r="D3301" t="s">
        <v>33156</v>
      </c>
      <c r="E3301" t="s">
        <v>2445</v>
      </c>
      <c r="F3301" s="10"/>
      <c r="G3301">
        <v>2017</v>
      </c>
      <c r="J3301">
        <v>0.29658422634363857</v>
      </c>
      <c r="L3301" t="s">
        <v>44454</v>
      </c>
      <c r="M3301">
        <v>27429378</v>
      </c>
      <c r="Q3301" s="10"/>
      <c r="R3301" s="11">
        <f t="shared" si="102"/>
        <v>0</v>
      </c>
      <c r="U3301" s="11">
        <f t="shared" si="103"/>
        <v>0</v>
      </c>
      <c r="Y3301" s="11">
        <f>IF(SUM(Tableau1[[#This Row],[Other access]:[Sci-hub access]])&gt;=1,1,0)</f>
        <v>0</v>
      </c>
      <c r="Z3301" s="12">
        <f>IF(OR(Tableau1[[#This Row],[Access R1 + S1+ T1 ]]&gt;=1,Tableau1[[#This Row],[Access V1 +W1 + X1]]&gt;=1),1,0)</f>
        <v>0</v>
      </c>
      <c r="AB3301" s="10" t="str">
        <f>Tableau1[[#This Row],[DOI]]</f>
        <v>doi: 10.1097/IAE.0000000000001168</v>
      </c>
      <c r="AC3301" s="13" t="str">
        <f>Tableau1[[#This Row],[Authors]]&amp;", "&amp;Tableau1[[#This Row],[Title]]&amp;" "&amp;Tableau1[[#This Row],[Journal]]&amp;". "&amp;Tableau1[[#This Row],[Year]]</f>
        <v>He X, Jin P, Zou H, Li Q, Jin J, Lu L, Zhao H, He J, Xu X, Wang M, Zhu J., CHOROIDAL THICKNESS IN HEALTHY CHINESE CHILDREN AGED 6 to 12: The Shanghai Children Eye Study. Retina. 2017</v>
      </c>
    </row>
    <row r="3302" spans="1:29" ht="28.8" x14ac:dyDescent="0.3">
      <c r="A3302">
        <v>7188</v>
      </c>
      <c r="B3302" t="s">
        <v>10027</v>
      </c>
      <c r="C3302" t="s">
        <v>20229</v>
      </c>
      <c r="D3302" t="s">
        <v>30461</v>
      </c>
      <c r="E3302" t="s">
        <v>2438</v>
      </c>
      <c r="F3302" s="10"/>
      <c r="G3302">
        <v>2017</v>
      </c>
      <c r="J3302">
        <v>0.29658485665842493</v>
      </c>
      <c r="L3302" t="s">
        <v>41544</v>
      </c>
      <c r="M3302">
        <v>28119290</v>
      </c>
      <c r="Q3302" s="10"/>
      <c r="R3302" s="11">
        <f t="shared" si="102"/>
        <v>0</v>
      </c>
      <c r="U3302" s="11">
        <f t="shared" si="103"/>
        <v>0</v>
      </c>
      <c r="Y3302" s="11">
        <f>IF(SUM(Tableau1[[#This Row],[Other access]:[Sci-hub access]])&gt;=1,1,0)</f>
        <v>0</v>
      </c>
      <c r="Z3302" s="12">
        <f>IF(OR(Tableau1[[#This Row],[Access R1 + S1+ T1 ]]&gt;=1,Tableau1[[#This Row],[Access V1 +W1 + X1]]&gt;=1),1,0)</f>
        <v>0</v>
      </c>
      <c r="AB3302" s="10" t="str">
        <f>Tableau1[[#This Row],[DOI]]</f>
        <v>doi: 10.1136/bjophthalmol-2016-309542</v>
      </c>
      <c r="AC3302" s="13" t="str">
        <f>Tableau1[[#This Row],[Authors]]&amp;", "&amp;Tableau1[[#This Row],[Title]]&amp;" "&amp;Tableau1[[#This Row],[Journal]]&amp;". "&amp;Tableau1[[#This Row],[Year]]</f>
        <v>Zhou T, Aptel F, Bron AM, Cornut PL, Palombi K, Thuret G, Rouberol F, Creuzot-Garcher C, Chiquet C., Longitudinal study of retinal status using optical coherence tomography after acute onset endophthalmitis following cataract surgery. Br J Ophthalmol. 2017</v>
      </c>
    </row>
    <row r="3303" spans="1:29" x14ac:dyDescent="0.3">
      <c r="A3303">
        <v>10273</v>
      </c>
      <c r="B3303" t="s">
        <v>12774</v>
      </c>
      <c r="C3303" t="s">
        <v>22941</v>
      </c>
      <c r="D3303" t="s">
        <v>33227</v>
      </c>
      <c r="E3303" t="s">
        <v>2469</v>
      </c>
      <c r="F3303" s="10"/>
      <c r="G3303">
        <v>2017</v>
      </c>
      <c r="J3303">
        <v>0.29674751688427037</v>
      </c>
      <c r="L3303" t="s">
        <v>44526</v>
      </c>
      <c r="M3303">
        <v>27404944</v>
      </c>
      <c r="Q3303" s="10"/>
      <c r="R3303" s="11">
        <f t="shared" si="102"/>
        <v>0</v>
      </c>
      <c r="U3303" s="11">
        <f t="shared" si="103"/>
        <v>0</v>
      </c>
      <c r="Y3303" s="11">
        <f>IF(SUM(Tableau1[[#This Row],[Other access]:[Sci-hub access]])&gt;=1,1,0)</f>
        <v>0</v>
      </c>
      <c r="Z3303" s="12">
        <f>IF(OR(Tableau1[[#This Row],[Access R1 + S1+ T1 ]]&gt;=1,Tableau1[[#This Row],[Access V1 +W1 + X1]]&gt;=1),1,0)</f>
        <v>0</v>
      </c>
      <c r="AB3303" s="10" t="str">
        <f>Tableau1[[#This Row],[DOI]]</f>
        <v>doi: 10.3109/08820538.2016.1170158</v>
      </c>
      <c r="AC3303" s="13" t="str">
        <f>Tableau1[[#This Row],[Authors]]&amp;", "&amp;Tableau1[[#This Row],[Title]]&amp;" "&amp;Tableau1[[#This Row],[Journal]]&amp;". "&amp;Tableau1[[#This Row],[Year]]</f>
        <v>D'Ambrosio EM, La Cava M, Tortorella P, Gharbiya M, Campanella M, Iannetti L., Clinical Features and Complications of the HLA-B27-associated Acute Anterior Uveitis: A Metanalysis. Semin Ophthalmol. 2017</v>
      </c>
    </row>
    <row r="3304" spans="1:29" ht="28.8" x14ac:dyDescent="0.3">
      <c r="A3304">
        <v>5444</v>
      </c>
      <c r="B3304" t="s">
        <v>8494</v>
      </c>
      <c r="C3304" t="s">
        <v>18716</v>
      </c>
      <c r="D3304" t="s">
        <v>28924</v>
      </c>
      <c r="E3304" t="s">
        <v>2650</v>
      </c>
      <c r="F3304" s="10"/>
      <c r="G3304">
        <v>2017</v>
      </c>
      <c r="J3304">
        <v>0.29688256669800561</v>
      </c>
      <c r="L3304" t="s">
        <v>39834</v>
      </c>
      <c r="M3304">
        <v>28335020</v>
      </c>
      <c r="Q3304" s="10"/>
      <c r="R3304" s="11">
        <f t="shared" si="102"/>
        <v>0</v>
      </c>
      <c r="U3304" s="11">
        <f t="shared" si="103"/>
        <v>0</v>
      </c>
      <c r="Y3304" s="11">
        <f>IF(SUM(Tableau1[[#This Row],[Other access]:[Sci-hub access]])&gt;=1,1,0)</f>
        <v>0</v>
      </c>
      <c r="Z3304" s="12">
        <f>IF(OR(Tableau1[[#This Row],[Access R1 + S1+ T1 ]]&gt;=1,Tableau1[[#This Row],[Access V1 +W1 + X1]]&gt;=1),1,0)</f>
        <v>0</v>
      </c>
      <c r="AB3304" s="10" t="str">
        <f>Tableau1[[#This Row],[DOI]]</f>
        <v>doi: 10.1093/brain/awx040</v>
      </c>
      <c r="AC3304" s="13" t="str">
        <f>Tableau1[[#This Row],[Authors]]&amp;", "&amp;Tableau1[[#This Row],[Title]]&amp;" "&amp;Tableau1[[#This Row],[Journal]]&amp;". "&amp;Tableau1[[#This Row],[Year]]</f>
        <v>Anttonen AK, Laari A, Kousi M, Yang YJ, Jääskeläinen T, Somer M, Siintola E, Jakkula E, Muona M, Tegelberg S, Lönnqvist T, Pihko H, Valanne L, Paetau A, Lun MP, Hästbacka J, Kopra O, Joensuu T, Katsanis N, Lehtinen MK, Palvimo JJ, Lehesjoki AE., ZNHIT3 is defective in PEHO syndrome, a severe encephalopathy with cerebellar granule neuron loss. Brain. 2017</v>
      </c>
    </row>
    <row r="3305" spans="1:29" ht="28.8" x14ac:dyDescent="0.3">
      <c r="A3305">
        <v>7562</v>
      </c>
      <c r="B3305" t="s">
        <v>10354</v>
      </c>
      <c r="C3305" t="s">
        <v>20554</v>
      </c>
      <c r="D3305" t="s">
        <v>30789</v>
      </c>
      <c r="E3305" t="s">
        <v>2445</v>
      </c>
      <c r="F3305" s="10"/>
      <c r="G3305">
        <v>2017</v>
      </c>
      <c r="J3305">
        <v>0.2969408351573416</v>
      </c>
      <c r="L3305" t="s">
        <v>41917</v>
      </c>
      <c r="M3305">
        <v>28079756</v>
      </c>
      <c r="Q3305" s="10"/>
      <c r="R3305" s="11">
        <f t="shared" si="102"/>
        <v>0</v>
      </c>
      <c r="U3305" s="11">
        <f t="shared" si="103"/>
        <v>0</v>
      </c>
      <c r="Y3305" s="11">
        <f>IF(SUM(Tableau1[[#This Row],[Other access]:[Sci-hub access]])&gt;=1,1,0)</f>
        <v>0</v>
      </c>
      <c r="Z3305" s="12">
        <f>IF(OR(Tableau1[[#This Row],[Access R1 + S1+ T1 ]]&gt;=1,Tableau1[[#This Row],[Access V1 +W1 + X1]]&gt;=1),1,0)</f>
        <v>0</v>
      </c>
      <c r="AB3305" s="10" t="str">
        <f>Tableau1[[#This Row],[DOI]]</f>
        <v>doi: 10.1097/IAE.0000000000001447</v>
      </c>
      <c r="AC3305" s="13" t="str">
        <f>Tableau1[[#This Row],[Authors]]&amp;", "&amp;Tableau1[[#This Row],[Title]]&amp;" "&amp;Tableau1[[#This Row],[Journal]]&amp;". "&amp;Tableau1[[#This Row],[Year]]</f>
        <v>Miere A, Querques G, Semoun O, Amoroso F, Zambrowski O, Chapron T, Capuano V, Souied EH., OPTICAL COHERENCE TOMOGRAPHY ANGIOGRAPHY CHANGES IN EARLY TYPE 3 NEOVASCULARIZATION AFTER ANTI-VASCULAR ENDOTHELIAL GROWTH FACTOR TREATMENT. Retina. 2017</v>
      </c>
    </row>
    <row r="3306" spans="1:29" x14ac:dyDescent="0.3">
      <c r="A3306">
        <v>4822</v>
      </c>
      <c r="B3306" t="s">
        <v>7926</v>
      </c>
      <c r="C3306" t="s">
        <v>18155</v>
      </c>
      <c r="D3306" t="s">
        <v>28356</v>
      </c>
      <c r="E3306" t="s">
        <v>2822</v>
      </c>
      <c r="F3306" s="10"/>
      <c r="G3306">
        <v>2017</v>
      </c>
      <c r="J3306">
        <v>0.29695516640356101</v>
      </c>
      <c r="L3306" t="s">
        <v>39235</v>
      </c>
      <c r="M3306">
        <v>28400915</v>
      </c>
      <c r="Q3306" s="10"/>
      <c r="R3306" s="11">
        <f t="shared" si="102"/>
        <v>0</v>
      </c>
      <c r="U3306" s="11">
        <f t="shared" si="103"/>
        <v>0</v>
      </c>
      <c r="Y3306" s="11">
        <f>IF(SUM(Tableau1[[#This Row],[Other access]:[Sci-hub access]])&gt;=1,1,0)</f>
        <v>0</v>
      </c>
      <c r="Z3306" s="12">
        <f>IF(OR(Tableau1[[#This Row],[Access R1 + S1+ T1 ]]&gt;=1,Tableau1[[#This Row],[Access V1 +W1 + X1]]&gt;=1),1,0)</f>
        <v>0</v>
      </c>
      <c r="AB3306" s="10" t="str">
        <f>Tableau1[[#This Row],[DOI]]</f>
        <v>doi: 10.1155/2017/8906027</v>
      </c>
      <c r="AC3306" s="13" t="str">
        <f>Tableau1[[#This Row],[Authors]]&amp;", "&amp;Tableau1[[#This Row],[Title]]&amp;" "&amp;Tableau1[[#This Row],[Journal]]&amp;". "&amp;Tableau1[[#This Row],[Year]]</f>
        <v>Cejka C, Kossl J, Hermankova B, Holan V, Cejkova J., Molecular Hydrogen Effectively Heals Alkali-Injured Cornea via Suppression of Oxidative Stress. Oxid Med Cell Longev. 2017</v>
      </c>
    </row>
    <row r="3307" spans="1:29" ht="28.8" x14ac:dyDescent="0.3">
      <c r="A3307">
        <v>3659</v>
      </c>
      <c r="B3307" t="s">
        <v>6831</v>
      </c>
      <c r="C3307" t="s">
        <v>17072</v>
      </c>
      <c r="D3307" t="s">
        <v>27255</v>
      </c>
      <c r="E3307" t="s">
        <v>2683</v>
      </c>
      <c r="F3307" s="10"/>
      <c r="G3307">
        <v>2017</v>
      </c>
      <c r="J3307">
        <v>0.29712321140633224</v>
      </c>
      <c r="L3307" t="s">
        <v>38103</v>
      </c>
      <c r="M3307">
        <v>28550069</v>
      </c>
      <c r="Q3307" s="10"/>
      <c r="R3307" s="11">
        <f t="shared" si="102"/>
        <v>0</v>
      </c>
      <c r="U3307" s="11">
        <f t="shared" si="103"/>
        <v>0</v>
      </c>
      <c r="Y3307" s="11">
        <f>IF(SUM(Tableau1[[#This Row],[Other access]:[Sci-hub access]])&gt;=1,1,0)</f>
        <v>0</v>
      </c>
      <c r="Z3307" s="12">
        <f>IF(OR(Tableau1[[#This Row],[Access R1 + S1+ T1 ]]&gt;=1,Tableau1[[#This Row],[Access V1 +W1 + X1]]&gt;=1),1,0)</f>
        <v>0</v>
      </c>
      <c r="AB3307" s="10" t="str">
        <f>Tableau1[[#This Row],[DOI]]</f>
        <v>doi: 10.1136/jnnp-2016-314839</v>
      </c>
      <c r="AC3307" s="13" t="str">
        <f>Tableau1[[#This Row],[Authors]]&amp;", "&amp;Tableau1[[#This Row],[Title]]&amp;" "&amp;Tableau1[[#This Row],[Journal]]&amp;". "&amp;Tableau1[[#This Row],[Year]]</f>
        <v>Bukhari W, Prain KM, Waters P, Woodhall M, O'Gorman CM, Clarke L, Silvestrini RA, Bundell CS, Abernethy D, Bhuta S, Blum S, Boggild M, Boundy K, Brew BJ, Brown M, Brownlee WJ, Butzkueven H, Carroll WM, Chen C, Coulthard A, Dale RC, Das C, et al., Incidence and prevalence of NMOSD in Australia and New Zealand. J Neurol Neurosurg Psychiatry. 2017</v>
      </c>
    </row>
    <row r="3308" spans="1:29" x14ac:dyDescent="0.3">
      <c r="A3308">
        <v>9045</v>
      </c>
      <c r="B3308" t="s">
        <v>11655</v>
      </c>
      <c r="C3308" t="s">
        <v>21831</v>
      </c>
      <c r="D3308" t="s">
        <v>32096</v>
      </c>
      <c r="E3308" t="s">
        <v>3244</v>
      </c>
      <c r="F3308" s="10"/>
      <c r="G3308">
        <v>2017</v>
      </c>
      <c r="J3308">
        <v>0.29714446924080429</v>
      </c>
      <c r="L3308" t="s">
        <v>43367</v>
      </c>
      <c r="M3308">
        <v>27662522</v>
      </c>
      <c r="Q3308" s="10"/>
      <c r="R3308" s="11">
        <f t="shared" si="102"/>
        <v>0</v>
      </c>
      <c r="U3308" s="11">
        <f t="shared" si="103"/>
        <v>0</v>
      </c>
      <c r="Y3308" s="11">
        <f>IF(SUM(Tableau1[[#This Row],[Other access]:[Sci-hub access]])&gt;=1,1,0)</f>
        <v>0</v>
      </c>
      <c r="Z3308" s="12">
        <f>IF(OR(Tableau1[[#This Row],[Access R1 + S1+ T1 ]]&gt;=1,Tableau1[[#This Row],[Access V1 +W1 + X1]]&gt;=1),1,0)</f>
        <v>0</v>
      </c>
      <c r="AB3308" s="10" t="str">
        <f>Tableau1[[#This Row],[DOI]]</f>
        <v>doi: 10.1111/jdv.13977</v>
      </c>
      <c r="AC3308" s="13" t="str">
        <f>Tableau1[[#This Row],[Authors]]&amp;", "&amp;Tableau1[[#This Row],[Title]]&amp;" "&amp;Tableau1[[#This Row],[Journal]]&amp;". "&amp;Tableau1[[#This Row],[Year]]</f>
        <v>Chiang YZ, Pierone G, Al-Niaimi F., Dermal fillers: pathophysiology, prevention and treatment of complications. J Eur Acad Dermatol Venereol. 2017</v>
      </c>
    </row>
    <row r="3309" spans="1:29" x14ac:dyDescent="0.3">
      <c r="A3309">
        <v>301</v>
      </c>
      <c r="B3309" t="s">
        <v>3564</v>
      </c>
      <c r="C3309" t="s">
        <v>13825</v>
      </c>
      <c r="D3309" t="s">
        <v>23984</v>
      </c>
      <c r="E3309" t="s">
        <v>2494</v>
      </c>
      <c r="F3309" s="10"/>
      <c r="G3309">
        <v>2018</v>
      </c>
      <c r="J3309">
        <v>0.29718252746514195</v>
      </c>
      <c r="L3309" t="s">
        <v>34810</v>
      </c>
      <c r="M3309">
        <v>29265468</v>
      </c>
      <c r="Q3309" s="10"/>
      <c r="R3309" s="11">
        <f t="shared" si="102"/>
        <v>0</v>
      </c>
      <c r="U3309" s="11">
        <f t="shared" si="103"/>
        <v>0</v>
      </c>
      <c r="Y3309" s="11">
        <f>IF(SUM(Tableau1[[#This Row],[Other access]:[Sci-hub access]])&gt;=1,1,0)</f>
        <v>0</v>
      </c>
      <c r="Z3309" s="12">
        <f>IF(OR(Tableau1[[#This Row],[Access R1 + S1+ T1 ]]&gt;=1,Tableau1[[#This Row],[Access V1 +W1 + X1]]&gt;=1),1,0)</f>
        <v>0</v>
      </c>
      <c r="AB3309" s="10" t="str">
        <f>Tableau1[[#This Row],[DOI]]</f>
        <v>doi: 10.1111/opo.12429</v>
      </c>
      <c r="AC3309" s="13" t="str">
        <f>Tableau1[[#This Row],[Authors]]&amp;", "&amp;Tableau1[[#This Row],[Title]]&amp;" "&amp;Tableau1[[#This Row],[Journal]]&amp;". "&amp;Tableau1[[#This Row],[Year]]</f>
        <v>Tarita-Nistor L, González EG, Mandelcorn MS, Brent MH, Markowitz SN, Steinbach MJ., The reading accessibility index and quality of reading grid of patients with central vision loss. Ophthalmic Physiol Opt. 2018</v>
      </c>
    </row>
    <row r="3310" spans="1:29" x14ac:dyDescent="0.3">
      <c r="A3310">
        <v>2565</v>
      </c>
      <c r="B3310" t="s">
        <v>5784</v>
      </c>
      <c r="C3310" t="s">
        <v>16030</v>
      </c>
      <c r="D3310" t="s">
        <v>26207</v>
      </c>
      <c r="E3310" t="s">
        <v>2562</v>
      </c>
      <c r="F3310" s="10"/>
      <c r="G3310">
        <v>2017</v>
      </c>
      <c r="J3310">
        <v>0.29719618617306054</v>
      </c>
      <c r="L3310" t="s">
        <v>37028</v>
      </c>
      <c r="M3310">
        <v>28726356</v>
      </c>
      <c r="Q3310" s="10"/>
      <c r="R3310" s="11">
        <f t="shared" si="102"/>
        <v>0</v>
      </c>
      <c r="U3310" s="11">
        <f t="shared" si="103"/>
        <v>0</v>
      </c>
      <c r="Y3310" s="11">
        <f>IF(SUM(Tableau1[[#This Row],[Other access]:[Sci-hub access]])&gt;=1,1,0)</f>
        <v>0</v>
      </c>
      <c r="Z3310" s="12">
        <f>IF(OR(Tableau1[[#This Row],[Access R1 + S1+ T1 ]]&gt;=1,Tableau1[[#This Row],[Access V1 +W1 + X1]]&gt;=1),1,0)</f>
        <v>0</v>
      </c>
      <c r="AB3310" s="10" t="str">
        <f>Tableau1[[#This Row],[DOI]]</f>
        <v>doi: 10.22608/APO.2017158</v>
      </c>
      <c r="AC3310" s="13" t="str">
        <f>Tableau1[[#This Row],[Authors]]&amp;", "&amp;Tableau1[[#This Row],[Title]]&amp;" "&amp;Tableau1[[#This Row],[Journal]]&amp;". "&amp;Tableau1[[#This Row],[Year]]</f>
        <v>Jacob S., Intrascleral IOL Fixation. Asia Pac J Ophthalmol (Phila). 2017</v>
      </c>
    </row>
    <row r="3311" spans="1:29" x14ac:dyDescent="0.3">
      <c r="A3311">
        <v>8701</v>
      </c>
      <c r="B3311" t="s">
        <v>11349</v>
      </c>
      <c r="C3311" t="s">
        <v>21534</v>
      </c>
      <c r="D3311" t="s">
        <v>31789</v>
      </c>
      <c r="E3311" t="s">
        <v>2479</v>
      </c>
      <c r="F3311" s="10"/>
      <c r="G3311">
        <v>2017</v>
      </c>
      <c r="J3311">
        <v>0.29726071784946306</v>
      </c>
      <c r="L3311" t="s">
        <v>43037</v>
      </c>
      <c r="M3311">
        <v>27861312</v>
      </c>
      <c r="Q3311" s="10"/>
      <c r="R3311" s="11">
        <f t="shared" si="102"/>
        <v>0</v>
      </c>
      <c r="U3311" s="11">
        <f t="shared" si="103"/>
        <v>0</v>
      </c>
      <c r="Y3311" s="11">
        <f>IF(SUM(Tableau1[[#This Row],[Other access]:[Sci-hub access]])&gt;=1,1,0)</f>
        <v>0</v>
      </c>
      <c r="Z3311" s="12">
        <f>IF(OR(Tableau1[[#This Row],[Access R1 + S1+ T1 ]]&gt;=1,Tableau1[[#This Row],[Access V1 +W1 + X1]]&gt;=1),1,0)</f>
        <v>0</v>
      </c>
      <c r="AB3311" s="10" t="str">
        <f>Tableau1[[#This Row],[DOI]]</f>
        <v>doi: 10.1097/ICO.0000000000001087</v>
      </c>
      <c r="AC3311" s="13" t="str">
        <f>Tableau1[[#This Row],[Authors]]&amp;", "&amp;Tableau1[[#This Row],[Title]]&amp;" "&amp;Tableau1[[#This Row],[Journal]]&amp;". "&amp;Tableau1[[#This Row],[Year]]</f>
        <v>Wei DW, Pagnoux C, Chan CC., Peripheral Ulcerative Keratitis Secondary to Chronic Hepatitis B Infection. Cornea. 2017</v>
      </c>
    </row>
    <row r="3312" spans="1:29" x14ac:dyDescent="0.3">
      <c r="A3312">
        <v>6709</v>
      </c>
      <c r="B3312" t="s">
        <v>1064</v>
      </c>
      <c r="C3312" t="s">
        <v>1065</v>
      </c>
      <c r="D3312" t="s">
        <v>1066</v>
      </c>
      <c r="E3312" t="s">
        <v>3084</v>
      </c>
      <c r="F3312" s="10"/>
      <c r="G3312">
        <v>2017</v>
      </c>
      <c r="J3312">
        <v>0.297290811425172</v>
      </c>
      <c r="L3312" t="s">
        <v>41070</v>
      </c>
      <c r="M3312">
        <v>28175294</v>
      </c>
      <c r="Q3312" s="10"/>
      <c r="R3312" s="11">
        <f t="shared" si="102"/>
        <v>0</v>
      </c>
      <c r="U3312" s="11">
        <f t="shared" si="103"/>
        <v>0</v>
      </c>
      <c r="Y3312" s="11">
        <f>IF(SUM(Tableau1[[#This Row],[Other access]:[Sci-hub access]])&gt;=1,1,0)</f>
        <v>0</v>
      </c>
      <c r="Z3312" s="12">
        <f>IF(OR(Tableau1[[#This Row],[Access R1 + S1+ T1 ]]&gt;=1,Tableau1[[#This Row],[Access V1 +W1 + X1]]&gt;=1),1,0)</f>
        <v>0</v>
      </c>
      <c r="AB3312" s="10" t="str">
        <f>Tableau1[[#This Row],[DOI]]</f>
        <v>doi: 10.1093/femspd/ftx016</v>
      </c>
      <c r="AC3312" s="13" t="str">
        <f>Tableau1[[#This Row],[Authors]]&amp;", "&amp;Tableau1[[#This Row],[Title]]&amp;" "&amp;Tableau1[[#This Row],[Journal]]&amp;". "&amp;Tableau1[[#This Row],[Year]]</f>
        <v>Derrick T, Ramadhani AM, Mtengai K, Massae P, Burton MJ, Holland MJ., miRNAs that associate with conjunctival inflammation and ocular Chlamydia trachomatis infection do not predict progressive disease. Pathog Dis. 2017</v>
      </c>
    </row>
    <row r="3313" spans="1:29" x14ac:dyDescent="0.3">
      <c r="A3313">
        <v>558</v>
      </c>
      <c r="B3313" t="s">
        <v>3821</v>
      </c>
      <c r="C3313" t="s">
        <v>14078</v>
      </c>
      <c r="D3313" t="s">
        <v>24241</v>
      </c>
      <c r="E3313" t="s">
        <v>2543</v>
      </c>
      <c r="F3313" s="10"/>
      <c r="G3313">
        <v>2017</v>
      </c>
      <c r="J3313">
        <v>0.29748972509530214</v>
      </c>
      <c r="L3313" t="s">
        <v>35057</v>
      </c>
      <c r="M3313">
        <v>29181406</v>
      </c>
      <c r="Q3313" s="10"/>
      <c r="R3313" s="11">
        <f t="shared" si="102"/>
        <v>0</v>
      </c>
      <c r="U3313" s="11">
        <f t="shared" si="103"/>
        <v>0</v>
      </c>
      <c r="Y3313" s="11">
        <f>IF(SUM(Tableau1[[#This Row],[Other access]:[Sci-hub access]])&gt;=1,1,0)</f>
        <v>0</v>
      </c>
      <c r="Z3313" s="12">
        <f>IF(OR(Tableau1[[#This Row],[Access R1 + S1+ T1 ]]&gt;=1,Tableau1[[#This Row],[Access V1 +W1 + X1]]&gt;=1),1,0)</f>
        <v>0</v>
      </c>
      <c r="AB3313" s="10" t="str">
        <f>Tableau1[[#This Row],[DOI]]</f>
        <v>doi: 10.1155/2017/8614580</v>
      </c>
      <c r="AC3313" s="13" t="str">
        <f>Tableau1[[#This Row],[Authors]]&amp;", "&amp;Tableau1[[#This Row],[Title]]&amp;" "&amp;Tableau1[[#This Row],[Journal]]&amp;". "&amp;Tableau1[[#This Row],[Year]]</f>
        <v>Chang YF, Tsai CC, Kau HC, Liu CJ., Vertical-to-Horizontal Rotational Myocutaneous Flap for Repairing Cicatricial Lower Lid Ectropion: A Novel Surgical Technique. Biomed Res Int. 2017</v>
      </c>
    </row>
    <row r="3314" spans="1:29" x14ac:dyDescent="0.3">
      <c r="A3314">
        <v>10861</v>
      </c>
      <c r="B3314" t="s">
        <v>13308</v>
      </c>
      <c r="C3314" t="s">
        <v>23470</v>
      </c>
      <c r="D3314" t="s">
        <v>33762</v>
      </c>
      <c r="E3314" t="s">
        <v>2582</v>
      </c>
      <c r="F3314" s="10"/>
      <c r="G3314">
        <v>2017</v>
      </c>
      <c r="J3314">
        <v>0.29756164780635463</v>
      </c>
      <c r="L3314" t="s">
        <v>45106</v>
      </c>
      <c r="M3314">
        <v>26938661</v>
      </c>
      <c r="Q3314" s="10"/>
      <c r="R3314" s="11">
        <f t="shared" si="102"/>
        <v>0</v>
      </c>
      <c r="U3314" s="11">
        <f t="shared" si="103"/>
        <v>0</v>
      </c>
      <c r="Y3314" s="11">
        <f>IF(SUM(Tableau1[[#This Row],[Other access]:[Sci-hub access]])&gt;=1,1,0)</f>
        <v>0</v>
      </c>
      <c r="Z3314" s="12">
        <f>IF(OR(Tableau1[[#This Row],[Access R1 + S1+ T1 ]]&gt;=1,Tableau1[[#This Row],[Access V1 +W1 + X1]]&gt;=1),1,0)</f>
        <v>0</v>
      </c>
      <c r="AB3314" s="10" t="str">
        <f>Tableau1[[#This Row],[DOI]]</f>
        <v>doi: 10.1111/vop.12370</v>
      </c>
      <c r="AC3314" s="13" t="str">
        <f>Tableau1[[#This Row],[Authors]]&amp;", "&amp;Tableau1[[#This Row],[Title]]&amp;" "&amp;Tableau1[[#This Row],[Journal]]&amp;". "&amp;Tableau1[[#This Row],[Year]]</f>
        <v>Heller AR, van der Woerdt A, Gaarder JE, Sapienza JS, Hernandez-Merino E, Abrams K, Church ML, La Croix N., Sudden acquired retinal degeneration in dogs: breed distribution of 495 canines. Vet Ophthalmol. 2017</v>
      </c>
    </row>
    <row r="3315" spans="1:29" x14ac:dyDescent="0.3">
      <c r="A3315">
        <v>158</v>
      </c>
      <c r="B3315" t="s">
        <v>3421</v>
      </c>
      <c r="C3315" t="s">
        <v>13682</v>
      </c>
      <c r="D3315" t="s">
        <v>23841</v>
      </c>
      <c r="E3315" t="s">
        <v>2465</v>
      </c>
      <c r="F3315" s="10"/>
      <c r="G3315">
        <v>2017</v>
      </c>
      <c r="J3315">
        <v>0.29761329998257946</v>
      </c>
      <c r="L3315" t="s">
        <v>34674</v>
      </c>
      <c r="M3315">
        <v>29382007</v>
      </c>
      <c r="Q3315" s="10"/>
      <c r="R3315" s="11">
        <f t="shared" si="102"/>
        <v>0</v>
      </c>
      <c r="U3315" s="11">
        <f t="shared" si="103"/>
        <v>0</v>
      </c>
      <c r="Y3315" s="11">
        <f>IF(SUM(Tableau1[[#This Row],[Other access]:[Sci-hub access]])&gt;=1,1,0)</f>
        <v>0</v>
      </c>
      <c r="Z3315" s="12">
        <f>IF(OR(Tableau1[[#This Row],[Access R1 + S1+ T1 ]]&gt;=1,Tableau1[[#This Row],[Access V1 +W1 + X1]]&gt;=1),1,0)</f>
        <v>0</v>
      </c>
      <c r="AB3315" s="10" t="str">
        <f>Tableau1[[#This Row],[DOI]]</f>
        <v>doi: 10.1097/MD.0000000000008868</v>
      </c>
      <c r="AC3315" s="13" t="str">
        <f>Tableau1[[#This Row],[Authors]]&amp;", "&amp;Tableau1[[#This Row],[Title]]&amp;" "&amp;Tableau1[[#This Row],[Journal]]&amp;". "&amp;Tableau1[[#This Row],[Year]]</f>
        <v>Lin HY, Lee CY, Huang JY, Yang SF, Chao SC., Concurrent injection of dexamethasone intravitreal implant and anti-angiogenic agent in patients with macular edema: A retrospective cohort study. Medicine (Baltimore). 2017</v>
      </c>
    </row>
    <row r="3316" spans="1:29" ht="28.8" x14ac:dyDescent="0.3">
      <c r="A3316">
        <v>4277</v>
      </c>
      <c r="B3316" t="s">
        <v>7411</v>
      </c>
      <c r="C3316" t="s">
        <v>17647</v>
      </c>
      <c r="D3316" t="s">
        <v>27839</v>
      </c>
      <c r="E3316" t="s">
        <v>2650</v>
      </c>
      <c r="F3316" s="10"/>
      <c r="G3316">
        <v>2017</v>
      </c>
      <c r="J3316">
        <v>0.29769899834645275</v>
      </c>
      <c r="L3316" t="s">
        <v>38704</v>
      </c>
      <c r="M3316">
        <v>28459997</v>
      </c>
      <c r="Q3316" s="10"/>
      <c r="R3316" s="11">
        <f t="shared" si="102"/>
        <v>0</v>
      </c>
      <c r="U3316" s="11">
        <f t="shared" si="103"/>
        <v>0</v>
      </c>
      <c r="Y3316" s="11">
        <f>IF(SUM(Tableau1[[#This Row],[Other access]:[Sci-hub access]])&gt;=1,1,0)</f>
        <v>0</v>
      </c>
      <c r="Z3316" s="12">
        <f>IF(OR(Tableau1[[#This Row],[Access R1 + S1+ T1 ]]&gt;=1,Tableau1[[#This Row],[Access V1 +W1 + X1]]&gt;=1),1,0)</f>
        <v>0</v>
      </c>
      <c r="AB3316" s="10" t="str">
        <f>Tableau1[[#This Row],[DOI]]</f>
        <v>doi: 10.1093/brain/awx095</v>
      </c>
      <c r="AC3316" s="13" t="str">
        <f>Tableau1[[#This Row],[Authors]]&amp;", "&amp;Tableau1[[#This Row],[Title]]&amp;" "&amp;Tableau1[[#This Row],[Journal]]&amp;". "&amp;Tableau1[[#This Row],[Year]]</f>
        <v>Minnerop M, Kurzwelly D, Wagner H, Soehn AS, Reichbauer J, Tao F, Rattay TW, Peitz M, Rehbach K, Giorgetti A, Pyle A, Thiele H, Altmüller J, Timmann D, Karaca I, Lennarz M, Baets J, Hengel H, Synofzik M, Atasu B, Feely S, Kennerson M, et al., Hypomorphic mutations in POLR3A are a frequent cause of sporadic and recessive spastic ataxia. Brain. 2017</v>
      </c>
    </row>
    <row r="3317" spans="1:29" ht="28.8" x14ac:dyDescent="0.3">
      <c r="A3317">
        <v>616</v>
      </c>
      <c r="B3317" t="s">
        <v>3879</v>
      </c>
      <c r="C3317" t="s">
        <v>14135</v>
      </c>
      <c r="D3317" t="s">
        <v>24299</v>
      </c>
      <c r="E3317" t="s">
        <v>2451</v>
      </c>
      <c r="F3317" s="10"/>
      <c r="G3317">
        <v>2017</v>
      </c>
      <c r="J3317">
        <v>0.2978115109641043</v>
      </c>
      <c r="L3317" t="s">
        <v>35114</v>
      </c>
      <c r="M3317">
        <v>29161286</v>
      </c>
      <c r="Q3317" s="10"/>
      <c r="R3317" s="11">
        <f t="shared" si="102"/>
        <v>0</v>
      </c>
      <c r="U3317" s="11">
        <f t="shared" si="103"/>
        <v>0</v>
      </c>
      <c r="Y3317" s="11">
        <f>IF(SUM(Tableau1[[#This Row],[Other access]:[Sci-hub access]])&gt;=1,1,0)</f>
        <v>0</v>
      </c>
      <c r="Z3317" s="12">
        <f>IF(OR(Tableau1[[#This Row],[Access R1 + S1+ T1 ]]&gt;=1,Tableau1[[#This Row],[Access V1 +W1 + X1]]&gt;=1),1,0)</f>
        <v>0</v>
      </c>
      <c r="AB3317" s="10" t="str">
        <f>Tableau1[[#This Row],[DOI]]</f>
        <v>doi: 10.1371/journal.pone.0187808</v>
      </c>
      <c r="AC3317" s="13" t="str">
        <f>Tableau1[[#This Row],[Authors]]&amp;", "&amp;Tableau1[[#This Row],[Title]]&amp;" "&amp;Tableau1[[#This Row],[Journal]]&amp;". "&amp;Tableau1[[#This Row],[Year]]</f>
        <v>Wang X, Congdon N, Ma Y, Hu M, Zhou Y, Liao W, Jin L, Xiao B, Wu X, Ni M, Yi H, Huang Y, Varga B, Zhang H, Cun Y, Li X, Yang L, Liang C, Huang W, Rozelle S, Ma X., Cluster-randomized controlled trial of the effects of free glasses on purchase of children's glasses in China: The PRICE (Potentiating Rural Investment in Children's Eyecare) study. PLoS One. 2017</v>
      </c>
    </row>
    <row r="3318" spans="1:29" x14ac:dyDescent="0.3">
      <c r="A3318">
        <v>3784</v>
      </c>
      <c r="B3318" t="s">
        <v>6952</v>
      </c>
      <c r="C3318" t="s">
        <v>17192</v>
      </c>
      <c r="D3318" t="s">
        <v>27376</v>
      </c>
      <c r="E3318" t="s">
        <v>34157</v>
      </c>
      <c r="F3318" s="10"/>
      <c r="G3318">
        <v>2017</v>
      </c>
      <c r="J3318">
        <v>0.29783065519197138</v>
      </c>
      <c r="L3318" t="s">
        <v>38228</v>
      </c>
      <c r="M3318">
        <v>28533336</v>
      </c>
      <c r="Q3318" s="10"/>
      <c r="R3318" s="11">
        <f t="shared" si="102"/>
        <v>0</v>
      </c>
      <c r="U3318" s="11">
        <f t="shared" si="103"/>
        <v>0</v>
      </c>
      <c r="Y3318" s="11">
        <f>IF(SUM(Tableau1[[#This Row],[Other access]:[Sci-hub access]])&gt;=1,1,0)</f>
        <v>0</v>
      </c>
      <c r="Z3318" s="12">
        <f>IF(OR(Tableau1[[#This Row],[Access R1 + S1+ T1 ]]&gt;=1,Tableau1[[#This Row],[Access V1 +W1 + X1]]&gt;=1),1,0)</f>
        <v>0</v>
      </c>
      <c r="AB3318" s="10" t="str">
        <f>Tableau1[[#This Row],[DOI]]</f>
        <v>doi: 10.1534/g3.117.043109</v>
      </c>
      <c r="AC3318" s="13" t="str">
        <f>Tableau1[[#This Row],[Authors]]&amp;", "&amp;Tableau1[[#This Row],[Title]]&amp;" "&amp;Tableau1[[#This Row],[Journal]]&amp;". "&amp;Tableau1[[#This Row],[Year]]</f>
        <v>Chew T, Haase B, Bathgate R, Willet CE, Kaukonen MK, Mascord LJ, Lohi HT, Wade CM., A Coding Variant in the Gene Bardet-Biedl Syndrome 4 (BBS4) Is Associated with a Novel Form of Canine Progressive Retinal Atrophy. G3 (Bethesda). 2017</v>
      </c>
    </row>
    <row r="3319" spans="1:29" x14ac:dyDescent="0.3">
      <c r="A3319">
        <v>9981</v>
      </c>
      <c r="B3319" t="s">
        <v>12505</v>
      </c>
      <c r="C3319" t="s">
        <v>22674</v>
      </c>
      <c r="D3319" t="s">
        <v>32953</v>
      </c>
      <c r="E3319" t="s">
        <v>2471</v>
      </c>
      <c r="F3319" s="10"/>
      <c r="G3319">
        <v>2017</v>
      </c>
      <c r="J3319">
        <v>0.29787197212563754</v>
      </c>
      <c r="L3319" t="s">
        <v>44239</v>
      </c>
      <c r="M3319">
        <v>27515167</v>
      </c>
      <c r="Q3319" s="10"/>
      <c r="R3319" s="11">
        <f t="shared" si="102"/>
        <v>0</v>
      </c>
      <c r="U3319" s="11">
        <f t="shared" si="103"/>
        <v>0</v>
      </c>
      <c r="Y3319" s="11">
        <f>IF(SUM(Tableau1[[#This Row],[Other access]:[Sci-hub access]])&gt;=1,1,0)</f>
        <v>0</v>
      </c>
      <c r="Z3319" s="12">
        <f>IF(OR(Tableau1[[#This Row],[Access R1 + S1+ T1 ]]&gt;=1,Tableau1[[#This Row],[Access V1 +W1 + X1]]&gt;=1),1,0)</f>
        <v>0</v>
      </c>
      <c r="AB3319" s="10" t="str">
        <f>Tableau1[[#This Row],[DOI]]</f>
        <v>doi: 10.1007/s10792-016-0316-2</v>
      </c>
      <c r="AC3319" s="13" t="str">
        <f>Tableau1[[#This Row],[Authors]]&amp;", "&amp;Tableau1[[#This Row],[Title]]&amp;" "&amp;Tableau1[[#This Row],[Journal]]&amp;". "&amp;Tableau1[[#This Row],[Year]]</f>
        <v>Erol YO, Atilla P, Acaroglu G, Muftuoglu S, Karakaya J., A histopathological investigation of Tenon's capsule in diabetic eyes. Int Ophthalmol. 2017</v>
      </c>
    </row>
    <row r="3320" spans="1:29" x14ac:dyDescent="0.3">
      <c r="A3320">
        <v>573</v>
      </c>
      <c r="B3320" t="s">
        <v>3836</v>
      </c>
      <c r="C3320" t="s">
        <v>14092</v>
      </c>
      <c r="D3320" t="s">
        <v>24256</v>
      </c>
      <c r="E3320" t="s">
        <v>2448</v>
      </c>
      <c r="F3320" s="10"/>
      <c r="G3320">
        <v>2018</v>
      </c>
      <c r="J3320">
        <v>0.29794753120797779</v>
      </c>
      <c r="L3320" t="s">
        <v>35072</v>
      </c>
      <c r="M3320">
        <v>29177891</v>
      </c>
      <c r="Q3320" s="10"/>
      <c r="R3320" s="11">
        <f t="shared" si="102"/>
        <v>0</v>
      </c>
      <c r="U3320" s="11">
        <f t="shared" si="103"/>
        <v>0</v>
      </c>
      <c r="Y3320" s="11">
        <f>IF(SUM(Tableau1[[#This Row],[Other access]:[Sci-hub access]])&gt;=1,1,0)</f>
        <v>0</v>
      </c>
      <c r="Z3320" s="12">
        <f>IF(OR(Tableau1[[#This Row],[Access R1 + S1+ T1 ]]&gt;=1,Tableau1[[#This Row],[Access V1 +W1 + X1]]&gt;=1),1,0)</f>
        <v>0</v>
      </c>
      <c r="AB3320" s="10" t="str">
        <f>Tableau1[[#This Row],[DOI]]</f>
        <v>doi: 10.1007/s00417-017-3846-z</v>
      </c>
      <c r="AC3320" s="13" t="str">
        <f>Tableau1[[#This Row],[Authors]]&amp;", "&amp;Tableau1[[#This Row],[Title]]&amp;" "&amp;Tableau1[[#This Row],[Journal]]&amp;". "&amp;Tableau1[[#This Row],[Year]]</f>
        <v>Ioanna Z, Christian S, Christian G, Daniel B., Plasma levels of hypoxia-regulated factors in patients with age-related macular degeneration. Graefes Arch Clin Exp Ophthalmol. 2018</v>
      </c>
    </row>
    <row r="3321" spans="1:29" x14ac:dyDescent="0.3">
      <c r="A3321">
        <v>5573</v>
      </c>
      <c r="B3321" t="s">
        <v>8611</v>
      </c>
      <c r="C3321" t="s">
        <v>18833</v>
      </c>
      <c r="D3321" t="s">
        <v>29041</v>
      </c>
      <c r="E3321" t="s">
        <v>2778</v>
      </c>
      <c r="F3321" s="10"/>
      <c r="G3321">
        <v>2017</v>
      </c>
      <c r="J3321">
        <v>0.29810268697608255</v>
      </c>
      <c r="L3321" t="s">
        <v>39960</v>
      </c>
      <c r="M3321">
        <v>28318723</v>
      </c>
      <c r="Q3321" s="10"/>
      <c r="R3321" s="11">
        <f t="shared" si="102"/>
        <v>0</v>
      </c>
      <c r="U3321" s="11">
        <f t="shared" si="103"/>
        <v>0</v>
      </c>
      <c r="Y3321" s="11">
        <f>IF(SUM(Tableau1[[#This Row],[Other access]:[Sci-hub access]])&gt;=1,1,0)</f>
        <v>0</v>
      </c>
      <c r="Z3321" s="12">
        <f>IF(OR(Tableau1[[#This Row],[Access R1 + S1+ T1 ]]&gt;=1,Tableau1[[#This Row],[Access V1 +W1 + X1]]&gt;=1),1,0)</f>
        <v>0</v>
      </c>
      <c r="AB3321" s="10" t="str">
        <f>Tableau1[[#This Row],[DOI]]</f>
        <v>doi: 10.1016/j.jfo.2016.12.004</v>
      </c>
      <c r="AC3321" s="13" t="str">
        <f>Tableau1[[#This Row],[Authors]]&amp;", "&amp;Tableau1[[#This Row],[Title]]&amp;" "&amp;Tableau1[[#This Row],[Journal]]&amp;". "&amp;Tableau1[[#This Row],[Year]]</f>
        <v>Labbé A, Baudouin C, Ismail D, Amrane M, Garrigue JS, Leonardi A, Figueiredo FC, Van Setten G, Labetoulle M., Pan-European survey of the topical ocular use of cyclosporine A. J Fr Ophtalmol. 2017</v>
      </c>
    </row>
    <row r="3322" spans="1:29" x14ac:dyDescent="0.3">
      <c r="A3322">
        <v>6177</v>
      </c>
      <c r="B3322" t="s">
        <v>9141</v>
      </c>
      <c r="C3322" t="s">
        <v>19354</v>
      </c>
      <c r="D3322" t="s">
        <v>29572</v>
      </c>
      <c r="E3322" t="s">
        <v>2443</v>
      </c>
      <c r="F3322" s="10"/>
      <c r="G3322">
        <v>2017</v>
      </c>
      <c r="J3322">
        <v>0.29814371749896829</v>
      </c>
      <c r="L3322" t="s">
        <v>40549</v>
      </c>
      <c r="M3322">
        <v>28241308</v>
      </c>
      <c r="Q3322" s="10"/>
      <c r="R3322" s="11">
        <f t="shared" si="102"/>
        <v>0</v>
      </c>
      <c r="U3322" s="11">
        <f t="shared" si="103"/>
        <v>0</v>
      </c>
      <c r="Y3322" s="11">
        <f>IF(SUM(Tableau1[[#This Row],[Other access]:[Sci-hub access]])&gt;=1,1,0)</f>
        <v>0</v>
      </c>
      <c r="Z3322" s="12">
        <f>IF(OR(Tableau1[[#This Row],[Access R1 + S1+ T1 ]]&gt;=1,Tableau1[[#This Row],[Access V1 +W1 + X1]]&gt;=1),1,0)</f>
        <v>0</v>
      </c>
      <c r="AB3322" s="10" t="str">
        <f>Tableau1[[#This Row],[DOI]]</f>
        <v>doi: 10.1167/iovs.16-20539</v>
      </c>
      <c r="AC3322" s="13" t="str">
        <f>Tableau1[[#This Row],[Authors]]&amp;", "&amp;Tableau1[[#This Row],[Title]]&amp;" "&amp;Tableau1[[#This Row],[Journal]]&amp;". "&amp;Tableau1[[#This Row],[Year]]</f>
        <v>Masuda T, Shimazawa M, Hashimoto Y, Kojima A, Nakamura S, Suemori S, Mochizuki K, Kawakami H, Kawase K, Hara H., Apolipoprotein E2 and E3, but Not E4, Promote Retinal Pathologic Neovascularization. Invest Ophthalmol Vis Sci. 2017</v>
      </c>
    </row>
    <row r="3323" spans="1:29" x14ac:dyDescent="0.3">
      <c r="A3323">
        <v>146</v>
      </c>
      <c r="B3323" t="s">
        <v>3409</v>
      </c>
      <c r="C3323" t="s">
        <v>13670</v>
      </c>
      <c r="D3323" t="s">
        <v>23829</v>
      </c>
      <c r="E3323" t="s">
        <v>2465</v>
      </c>
      <c r="F3323" s="10"/>
      <c r="G3323">
        <v>2017</v>
      </c>
      <c r="J3323">
        <v>0.29817276636434431</v>
      </c>
      <c r="L3323" t="s">
        <v>34662</v>
      </c>
      <c r="M3323">
        <v>29390256</v>
      </c>
      <c r="Q3323" s="10"/>
      <c r="R3323" s="11">
        <f t="shared" si="102"/>
        <v>0</v>
      </c>
      <c r="U3323" s="11">
        <f t="shared" si="103"/>
        <v>0</v>
      </c>
      <c r="Y3323" s="11">
        <f>IF(SUM(Tableau1[[#This Row],[Other access]:[Sci-hub access]])&gt;=1,1,0)</f>
        <v>0</v>
      </c>
      <c r="Z3323" s="12">
        <f>IF(OR(Tableau1[[#This Row],[Access R1 + S1+ T1 ]]&gt;=1,Tableau1[[#This Row],[Access V1 +W1 + X1]]&gt;=1),1,0)</f>
        <v>0</v>
      </c>
      <c r="AB3323" s="10" t="str">
        <f>Tableau1[[#This Row],[DOI]]</f>
        <v>doi: 10.1097/MD.0000000000008542</v>
      </c>
      <c r="AC3323" s="13" t="str">
        <f>Tableau1[[#This Row],[Authors]]&amp;", "&amp;Tableau1[[#This Row],[Title]]&amp;" "&amp;Tableau1[[#This Row],[Journal]]&amp;". "&amp;Tableau1[[#This Row],[Year]]</f>
        <v>Yu W, Qu W, Wang Z, Xin C, Jing R, Shang Y, Zou H, Wang H, Feng S., Sjogren's syndrome complicating pancytopenia, cerebral hemorrhage, and damage in nervous system: A case report and literature review. Medicine (Baltimore). 2017</v>
      </c>
    </row>
    <row r="3324" spans="1:29" x14ac:dyDescent="0.3">
      <c r="A3324">
        <v>6682</v>
      </c>
      <c r="B3324" t="s">
        <v>9584</v>
      </c>
      <c r="C3324" t="s">
        <v>19790</v>
      </c>
      <c r="D3324" t="s">
        <v>30017</v>
      </c>
      <c r="E3324" t="s">
        <v>2567</v>
      </c>
      <c r="F3324" s="10"/>
      <c r="G3324">
        <v>2017</v>
      </c>
      <c r="J3324">
        <v>0.29822027623272962</v>
      </c>
      <c r="L3324" t="s">
        <v>41045</v>
      </c>
      <c r="M3324">
        <v>28179389</v>
      </c>
      <c r="Q3324" s="10"/>
      <c r="R3324" s="11">
        <f t="shared" si="102"/>
        <v>0</v>
      </c>
      <c r="U3324" s="11">
        <f t="shared" si="103"/>
        <v>0</v>
      </c>
      <c r="Y3324" s="11">
        <f>IF(SUM(Tableau1[[#This Row],[Other access]:[Sci-hub access]])&gt;=1,1,0)</f>
        <v>0</v>
      </c>
      <c r="Z3324" s="12">
        <f>IF(OR(Tableau1[[#This Row],[Access R1 + S1+ T1 ]]&gt;=1,Tableau1[[#This Row],[Access V1 +W1 + X1]]&gt;=1),1,0)</f>
        <v>0</v>
      </c>
      <c r="AB3324" s="10" t="str">
        <f>Tableau1[[#This Row],[DOI]]</f>
        <v>doi: 10.1136/bcr-2016-218660</v>
      </c>
      <c r="AC3324" s="13" t="str">
        <f>Tableau1[[#This Row],[Authors]]&amp;", "&amp;Tableau1[[#This Row],[Title]]&amp;" "&amp;Tableau1[[#This Row],[Journal]]&amp;". "&amp;Tableau1[[#This Row],[Year]]</f>
        <v>Ho DK, Ramessur R, Gupta M, Mathews JP., Homonymous hemianopia in the primary antiphospholipid syndrome. BMJ Case Rep. 2017</v>
      </c>
    </row>
    <row r="3325" spans="1:29" x14ac:dyDescent="0.3">
      <c r="A3325">
        <v>4745</v>
      </c>
      <c r="B3325" t="s">
        <v>7852</v>
      </c>
      <c r="C3325" t="s">
        <v>18083</v>
      </c>
      <c r="D3325" t="s">
        <v>28282</v>
      </c>
      <c r="E3325" t="s">
        <v>3172</v>
      </c>
      <c r="F3325" s="10"/>
      <c r="G3325">
        <v>2017</v>
      </c>
      <c r="J3325">
        <v>0.29843521671569262</v>
      </c>
      <c r="L3325" t="s">
        <v>39160</v>
      </c>
      <c r="M3325">
        <v>28411258</v>
      </c>
      <c r="Q3325" s="10"/>
      <c r="R3325" s="11">
        <f t="shared" si="102"/>
        <v>0</v>
      </c>
      <c r="U3325" s="11">
        <f t="shared" si="103"/>
        <v>0</v>
      </c>
      <c r="Y3325" s="11">
        <f>IF(SUM(Tableau1[[#This Row],[Other access]:[Sci-hub access]])&gt;=1,1,0)</f>
        <v>0</v>
      </c>
      <c r="Z3325" s="12">
        <f>IF(OR(Tableau1[[#This Row],[Access R1 + S1+ T1 ]]&gt;=1,Tableau1[[#This Row],[Access V1 +W1 + X1]]&gt;=1),1,0)</f>
        <v>0</v>
      </c>
      <c r="AB3325" s="10" t="str">
        <f>Tableau1[[#This Row],[DOI]]</f>
        <v>doi: 10.1161/STROKEAHA.116.015548</v>
      </c>
      <c r="AC3325" s="13" t="str">
        <f>Tableau1[[#This Row],[Authors]]&amp;", "&amp;Tableau1[[#This Row],[Title]]&amp;" "&amp;Tableau1[[#This Row],[Journal]]&amp;". "&amp;Tableau1[[#This Row],[Year]]</f>
        <v>Sajja A, Tsering D, Mooser AC, DeFreitas TA, Carpenter J, Magge SN., Patient With Severe Moyamoya Disease Who Presents With Acute Cortical Blindness. Stroke. 2017</v>
      </c>
    </row>
    <row r="3326" spans="1:29" x14ac:dyDescent="0.3">
      <c r="A3326">
        <v>10558</v>
      </c>
      <c r="B3326" t="s">
        <v>13036</v>
      </c>
      <c r="C3326" t="s">
        <v>23201</v>
      </c>
      <c r="D3326" t="s">
        <v>33489</v>
      </c>
      <c r="E3326" t="s">
        <v>2699</v>
      </c>
      <c r="F3326" s="10"/>
      <c r="G3326">
        <v>2017</v>
      </c>
      <c r="J3326">
        <v>0.29844199028905305</v>
      </c>
      <c r="L3326" t="s">
        <v>44807</v>
      </c>
      <c r="M3326">
        <v>27207448</v>
      </c>
      <c r="Q3326" s="10"/>
      <c r="R3326" s="11">
        <f t="shared" si="102"/>
        <v>0</v>
      </c>
      <c r="U3326" s="11">
        <f t="shared" si="103"/>
        <v>0</v>
      </c>
      <c r="Y3326" s="11">
        <f>IF(SUM(Tableau1[[#This Row],[Other access]:[Sci-hub access]])&gt;=1,1,0)</f>
        <v>0</v>
      </c>
      <c r="Z3326" s="12">
        <f>IF(OR(Tableau1[[#This Row],[Access R1 + S1+ T1 ]]&gt;=1,Tableau1[[#This Row],[Access V1 +W1 + X1]]&gt;=1),1,0)</f>
        <v>0</v>
      </c>
      <c r="AB3326" s="10" t="str">
        <f>Tableau1[[#This Row],[DOI]]</f>
        <v>doi: 10.1177/1352458516649677</v>
      </c>
      <c r="AC3326" s="13" t="str">
        <f>Tableau1[[#This Row],[Authors]]&amp;", "&amp;Tableau1[[#This Row],[Title]]&amp;" "&amp;Tableau1[[#This Row],[Journal]]&amp;". "&amp;Tableau1[[#This Row],[Year]]</f>
        <v>Benoliel T, Raz N, Ben-Hur T, Levin N., Cortical functional modifications following optic neuritis. Mult Scler. 2017</v>
      </c>
    </row>
    <row r="3327" spans="1:29" x14ac:dyDescent="0.3">
      <c r="A3327">
        <v>4378</v>
      </c>
      <c r="B3327" t="s">
        <v>7506</v>
      </c>
      <c r="C3327" t="s">
        <v>17742</v>
      </c>
      <c r="D3327" t="s">
        <v>27935</v>
      </c>
      <c r="E3327" t="s">
        <v>34176</v>
      </c>
      <c r="F3327" s="10"/>
      <c r="G3327">
        <v>2017</v>
      </c>
      <c r="J3327">
        <v>0.29846726389015898</v>
      </c>
      <c r="L3327" t="s">
        <v>38801</v>
      </c>
      <c r="M3327">
        <v>28449695</v>
      </c>
      <c r="Q3327" s="10"/>
      <c r="R3327" s="11">
        <f t="shared" si="102"/>
        <v>0</v>
      </c>
      <c r="U3327" s="11">
        <f t="shared" si="103"/>
        <v>0</v>
      </c>
      <c r="Y3327" s="11">
        <f>IF(SUM(Tableau1[[#This Row],[Other access]:[Sci-hub access]])&gt;=1,1,0)</f>
        <v>0</v>
      </c>
      <c r="Z3327" s="12">
        <f>IF(OR(Tableau1[[#This Row],[Access R1 + S1+ T1 ]]&gt;=1,Tableau1[[#This Row],[Access V1 +W1 + X1]]&gt;=1),1,0)</f>
        <v>0</v>
      </c>
      <c r="AB3327" s="10" t="str">
        <f>Tableau1[[#This Row],[DOI]]</f>
        <v>doi: 10.1186/s13023-017-0638-9</v>
      </c>
      <c r="AC3327" s="13" t="str">
        <f>Tableau1[[#This Row],[Authors]]&amp;", "&amp;Tableau1[[#This Row],[Title]]&amp;" "&amp;Tableau1[[#This Row],[Journal]]&amp;". "&amp;Tableau1[[#This Row],[Year]]</f>
        <v>Ness T, Boehringer D, Heinzelmann S., Intermediate uveitis: pattern of etiology, complications, treatment and outcome in a tertiary academic center. Orphanet J Rare Dis. 2017</v>
      </c>
    </row>
    <row r="3328" spans="1:29" x14ac:dyDescent="0.3">
      <c r="A3328">
        <v>2104</v>
      </c>
      <c r="B3328" t="s">
        <v>5340</v>
      </c>
      <c r="C3328" t="s">
        <v>15585</v>
      </c>
      <c r="D3328" t="s">
        <v>25762</v>
      </c>
      <c r="E3328" t="s">
        <v>2464</v>
      </c>
      <c r="F3328" s="10"/>
      <c r="G3328">
        <v>2017</v>
      </c>
      <c r="J3328">
        <v>0.29846948711911703</v>
      </c>
      <c r="L3328" t="s">
        <v>36575</v>
      </c>
      <c r="M3328">
        <v>28817389</v>
      </c>
      <c r="Q3328" s="10"/>
      <c r="R3328" s="11">
        <f t="shared" si="102"/>
        <v>0</v>
      </c>
      <c r="U3328" s="11">
        <f t="shared" si="103"/>
        <v>0</v>
      </c>
      <c r="Y3328" s="11">
        <f>IF(SUM(Tableau1[[#This Row],[Other access]:[Sci-hub access]])&gt;=1,1,0)</f>
        <v>0</v>
      </c>
      <c r="Z3328" s="12">
        <f>IF(OR(Tableau1[[#This Row],[Access R1 + S1+ T1 ]]&gt;=1,Tableau1[[#This Row],[Access V1 +W1 + X1]]&gt;=1),1,0)</f>
        <v>0</v>
      </c>
      <c r="AB3328" s="10" t="str">
        <f>Tableau1[[#This Row],[DOI]]</f>
        <v>doi: 10.1097/ICU.0000000000000425</v>
      </c>
      <c r="AC3328" s="13" t="str">
        <f>Tableau1[[#This Row],[Authors]]&amp;", "&amp;Tableau1[[#This Row],[Title]]&amp;" "&amp;Tableau1[[#This Row],[Journal]]&amp;". "&amp;Tableau1[[#This Row],[Year]]</f>
        <v>Jeng-Miller KW, Cestari DM, Gaier ED., Congenital anomalies of the optic disc: insights from optical coherence tomography imaging. Curr Opin Ophthalmol. 2017</v>
      </c>
    </row>
    <row r="3329" spans="1:29" ht="28.8" x14ac:dyDescent="0.3">
      <c r="A3329">
        <v>9830</v>
      </c>
      <c r="B3329" t="s">
        <v>2100</v>
      </c>
      <c r="C3329" t="s">
        <v>2101</v>
      </c>
      <c r="D3329" t="s">
        <v>2102</v>
      </c>
      <c r="E3329" t="s">
        <v>3103</v>
      </c>
      <c r="F3329" s="10"/>
      <c r="G3329">
        <v>2017</v>
      </c>
      <c r="J3329">
        <v>0.29855487484895271</v>
      </c>
      <c r="L3329" t="s">
        <v>44092</v>
      </c>
      <c r="M3329">
        <v>27569993</v>
      </c>
      <c r="Q3329" s="10"/>
      <c r="R3329" s="11">
        <f t="shared" si="102"/>
        <v>0</v>
      </c>
      <c r="U3329" s="11">
        <f t="shared" si="103"/>
        <v>0</v>
      </c>
      <c r="Y3329" s="11">
        <f>IF(SUM(Tableau1[[#This Row],[Other access]:[Sci-hub access]])&gt;=1,1,0)</f>
        <v>0</v>
      </c>
      <c r="Z3329" s="12">
        <f>IF(OR(Tableau1[[#This Row],[Access R1 + S1+ T1 ]]&gt;=1,Tableau1[[#This Row],[Access V1 +W1 + X1]]&gt;=1),1,0)</f>
        <v>0</v>
      </c>
      <c r="AB3329" s="10" t="str">
        <f>Tableau1[[#This Row],[DOI]]</f>
        <v>doi: 10.1016/j.neuropharm.2016.08.030</v>
      </c>
      <c r="AC3329" s="13" t="str">
        <f>Tableau1[[#This Row],[Authors]]&amp;", "&amp;Tableau1[[#This Row],[Title]]&amp;" "&amp;Tableau1[[#This Row],[Journal]]&amp;". "&amp;Tableau1[[#This Row],[Year]]</f>
        <v>Szczesniak AM, Porter RF, Toguri JT, Borowska-Fielding J, Gebremeskel S, Siwakoti A, Johnston B, Lehmann C, Kelly ME., Cannabinoid 2 receptor is a novel anti-inflammatory target in experimental proliferative vitreoretinopathy. Neuropharmacology. 2017</v>
      </c>
    </row>
    <row r="3330" spans="1:29" x14ac:dyDescent="0.3">
      <c r="A3330">
        <v>7333</v>
      </c>
      <c r="B3330" t="s">
        <v>10151</v>
      </c>
      <c r="C3330" t="s">
        <v>20353</v>
      </c>
      <c r="D3330" t="s">
        <v>30585</v>
      </c>
      <c r="E3330" t="s">
        <v>2490</v>
      </c>
      <c r="F3330" s="10"/>
      <c r="G3330">
        <v>2017</v>
      </c>
      <c r="J3330">
        <v>0.29855493568486935</v>
      </c>
      <c r="L3330" t="s">
        <v>41689</v>
      </c>
      <c r="M3330">
        <v>28104417</v>
      </c>
      <c r="Q3330" s="10"/>
      <c r="R3330" s="11">
        <f t="shared" ref="R3330:R3393" si="104">IF(SUM(N3330:Q3330)&gt;0,1,0)</f>
        <v>0</v>
      </c>
      <c r="U3330" s="11">
        <f t="shared" ref="U3330:U3393" si="105">IF(SUM(R3330,T3330)&gt;0,1,0)</f>
        <v>0</v>
      </c>
      <c r="Y3330" s="11">
        <f>IF(SUM(Tableau1[[#This Row],[Other access]:[Sci-hub access]])&gt;=1,1,0)</f>
        <v>0</v>
      </c>
      <c r="Z3330" s="12">
        <f>IF(OR(Tableau1[[#This Row],[Access R1 + S1+ T1 ]]&gt;=1,Tableau1[[#This Row],[Access V1 +W1 + X1]]&gt;=1),1,0)</f>
        <v>0</v>
      </c>
      <c r="AB3330" s="10" t="str">
        <f>Tableau1[[#This Row],[DOI]]</f>
        <v>doi: 10.1016/j.ajo.2017.01.004</v>
      </c>
      <c r="AC3330" s="13" t="str">
        <f>Tableau1[[#This Row],[Authors]]&amp;", "&amp;Tableau1[[#This Row],[Title]]&amp;" "&amp;Tableau1[[#This Row],[Journal]]&amp;". "&amp;Tableau1[[#This Row],[Year]]</f>
        <v>Wall M, Kupersmith MJ, Thurtell MJ, Moss HE, Moss EA, Auinger P; NORDIC Idiopathic Intracranial Hypertension Study Group.., The Longitudinal Idiopathic Intracranial Hypertension Trial: Outcomes From Months 6-12. Am J Ophthalmol. 2017</v>
      </c>
    </row>
    <row r="3331" spans="1:29" x14ac:dyDescent="0.3">
      <c r="A3331">
        <v>10440</v>
      </c>
      <c r="B3331" t="s">
        <v>12927</v>
      </c>
      <c r="C3331" t="s">
        <v>23094</v>
      </c>
      <c r="D3331" t="s">
        <v>33380</v>
      </c>
      <c r="E3331" t="s">
        <v>34492</v>
      </c>
      <c r="F3331" s="10"/>
      <c r="G3331">
        <v>2017</v>
      </c>
      <c r="J3331">
        <v>0.29866319057738056</v>
      </c>
      <c r="L3331" t="s">
        <v>44690</v>
      </c>
      <c r="M3331">
        <v>27302685</v>
      </c>
      <c r="Q3331" s="10"/>
      <c r="R3331" s="11">
        <f t="shared" si="104"/>
        <v>0</v>
      </c>
      <c r="U3331" s="11">
        <f t="shared" si="105"/>
        <v>0</v>
      </c>
      <c r="Y3331" s="11">
        <f>IF(SUM(Tableau1[[#This Row],[Other access]:[Sci-hub access]])&gt;=1,1,0)</f>
        <v>0</v>
      </c>
      <c r="Z3331" s="12">
        <f>IF(OR(Tableau1[[#This Row],[Access R1 + S1+ T1 ]]&gt;=1,Tableau1[[#This Row],[Access V1 +W1 + X1]]&gt;=1),1,0)</f>
        <v>0</v>
      </c>
      <c r="AB3331" s="10" t="str">
        <f>Tableau1[[#This Row],[DOI]]</f>
        <v>doi: 10.1080/15476286.2016.1191735</v>
      </c>
      <c r="AC3331" s="13" t="str">
        <f>Tableau1[[#This Row],[Authors]]&amp;", "&amp;Tableau1[[#This Row],[Title]]&amp;" "&amp;Tableau1[[#This Row],[Journal]]&amp;". "&amp;Tableau1[[#This Row],[Year]]</f>
        <v>Růžičková Š, Staněk D., Mutations in spliceosomal proteins and retina degeneration. RNA Biol. 2017</v>
      </c>
    </row>
    <row r="3332" spans="1:29" x14ac:dyDescent="0.3">
      <c r="A3332">
        <v>5579</v>
      </c>
      <c r="B3332" t="s">
        <v>652</v>
      </c>
      <c r="C3332" t="s">
        <v>653</v>
      </c>
      <c r="D3332" t="s">
        <v>654</v>
      </c>
      <c r="E3332" t="s">
        <v>2870</v>
      </c>
      <c r="F3332" s="10"/>
      <c r="G3332">
        <v>2017</v>
      </c>
      <c r="J3332">
        <v>0.29868306522937227</v>
      </c>
      <c r="L3332" t="s">
        <v>39966</v>
      </c>
      <c r="M3332">
        <v>28317521</v>
      </c>
      <c r="Q3332" s="10"/>
      <c r="R3332" s="11">
        <f t="shared" si="104"/>
        <v>0</v>
      </c>
      <c r="U3332" s="11">
        <f t="shared" si="105"/>
        <v>0</v>
      </c>
      <c r="Y3332" s="11">
        <f>IF(SUM(Tableau1[[#This Row],[Other access]:[Sci-hub access]])&gt;=1,1,0)</f>
        <v>0</v>
      </c>
      <c r="Z3332" s="12">
        <f>IF(OR(Tableau1[[#This Row],[Access R1 + S1+ T1 ]]&gt;=1,Tableau1[[#This Row],[Access V1 +W1 + X1]]&gt;=1),1,0)</f>
        <v>0</v>
      </c>
      <c r="AB3332" s="10" t="str">
        <f>Tableau1[[#This Row],[DOI]]</f>
        <v>doi: 10.1016/j.det.2016.11.002</v>
      </c>
      <c r="AC3332" s="13" t="str">
        <f>Tableau1[[#This Row],[Authors]]&amp;", "&amp;Tableau1[[#This Row],[Title]]&amp;" "&amp;Tableau1[[#This Row],[Journal]]&amp;". "&amp;Tableau1[[#This Row],[Year]]</f>
        <v>Elbuluk N, Ezzedine K., Quality of Life, Burden of Disease, Co-morbidities, and Systemic Effects in Vitiligo Patients. Dermatol Clin. 2017</v>
      </c>
    </row>
    <row r="3333" spans="1:29" x14ac:dyDescent="0.3">
      <c r="A3333">
        <v>8330</v>
      </c>
      <c r="B3333" t="s">
        <v>1648</v>
      </c>
      <c r="C3333" t="s">
        <v>1649</v>
      </c>
      <c r="D3333" t="s">
        <v>1650</v>
      </c>
      <c r="E3333" t="s">
        <v>3064</v>
      </c>
      <c r="F3333" s="10"/>
      <c r="G3333">
        <v>2017</v>
      </c>
      <c r="J3333">
        <v>0.29880071718639878</v>
      </c>
      <c r="L3333" t="s">
        <v>42673</v>
      </c>
      <c r="M3333">
        <v>27933376</v>
      </c>
      <c r="Q3333" s="10"/>
      <c r="R3333" s="11">
        <f t="shared" si="104"/>
        <v>0</v>
      </c>
      <c r="U3333" s="11">
        <f t="shared" si="105"/>
        <v>0</v>
      </c>
      <c r="Y3333" s="11">
        <f>IF(SUM(Tableau1[[#This Row],[Other access]:[Sci-hub access]])&gt;=1,1,0)</f>
        <v>0</v>
      </c>
      <c r="Z3333" s="12">
        <f>IF(OR(Tableau1[[#This Row],[Access R1 + S1+ T1 ]]&gt;=1,Tableau1[[#This Row],[Access V1 +W1 + X1]]&gt;=1),1,0)</f>
        <v>0</v>
      </c>
      <c r="AB3333" s="10" t="str">
        <f>Tableau1[[#This Row],[DOI]]</f>
        <v>doi: 10.1007/s00270-016-1523-y</v>
      </c>
      <c r="AC3333" s="13" t="str">
        <f>Tableau1[[#This Row],[Authors]]&amp;", "&amp;Tableau1[[#This Row],[Title]]&amp;" "&amp;Tableau1[[#This Row],[Journal]]&amp;". "&amp;Tableau1[[#This Row],[Year]]</f>
        <v>Edalat F, Cazzato RL, Garnon J, Tsoumakidou G, Avérous G, Caudrelier J, Koch G, Gangi A., Percutaneous Biopsy of Retrobulbar Masses: Anatomical Considerations and MRI Guidance. Cardiovasc Intervent Radiol. 2017</v>
      </c>
    </row>
    <row r="3334" spans="1:29" x14ac:dyDescent="0.3">
      <c r="A3334">
        <v>7375</v>
      </c>
      <c r="B3334" t="s">
        <v>10184</v>
      </c>
      <c r="C3334" t="s">
        <v>20386</v>
      </c>
      <c r="D3334" t="s">
        <v>30618</v>
      </c>
      <c r="E3334" t="s">
        <v>2465</v>
      </c>
      <c r="F3334" s="10"/>
      <c r="G3334">
        <v>2017</v>
      </c>
      <c r="J3334">
        <v>0.29884289235240757</v>
      </c>
      <c r="L3334" t="s">
        <v>41731</v>
      </c>
      <c r="M3334">
        <v>28099347</v>
      </c>
      <c r="Q3334" s="10"/>
      <c r="R3334" s="11">
        <f t="shared" si="104"/>
        <v>0</v>
      </c>
      <c r="U3334" s="11">
        <f t="shared" si="105"/>
        <v>0</v>
      </c>
      <c r="Y3334" s="11">
        <f>IF(SUM(Tableau1[[#This Row],[Other access]:[Sci-hub access]])&gt;=1,1,0)</f>
        <v>0</v>
      </c>
      <c r="Z3334" s="12">
        <f>IF(OR(Tableau1[[#This Row],[Access R1 + S1+ T1 ]]&gt;=1,Tableau1[[#This Row],[Access V1 +W1 + X1]]&gt;=1),1,0)</f>
        <v>0</v>
      </c>
      <c r="AB3334" s="10" t="str">
        <f>Tableau1[[#This Row],[DOI]]</f>
        <v>doi: 10.1097/MD.0000000000005894</v>
      </c>
      <c r="AC3334" s="13" t="str">
        <f>Tableau1[[#This Row],[Authors]]&amp;", "&amp;Tableau1[[#This Row],[Title]]&amp;" "&amp;Tableau1[[#This Row],[Journal]]&amp;". "&amp;Tableau1[[#This Row],[Year]]</f>
        <v>Zhu XR, Zhang YP, Bai L, Zhang XL, Zhou JB, Yang JK., Prediction of risk of diabetic retinopathy for all-cause mortality, stroke and heart failure: Evidence from epidemiological observational studies. Medicine (Baltimore). 2017</v>
      </c>
    </row>
    <row r="3335" spans="1:29" x14ac:dyDescent="0.3">
      <c r="A3335">
        <v>3579</v>
      </c>
      <c r="B3335" t="s">
        <v>6751</v>
      </c>
      <c r="C3335" t="s">
        <v>16993</v>
      </c>
      <c r="D3335" t="s">
        <v>27175</v>
      </c>
      <c r="E3335" t="s">
        <v>2542</v>
      </c>
      <c r="F3335" s="10"/>
      <c r="G3335">
        <v>2017</v>
      </c>
      <c r="J3335">
        <v>0.29887631137355086</v>
      </c>
      <c r="L3335" t="s">
        <v>38025</v>
      </c>
      <c r="M3335">
        <v>28567618</v>
      </c>
      <c r="Q3335" s="10"/>
      <c r="R3335" s="11">
        <f t="shared" si="104"/>
        <v>0</v>
      </c>
      <c r="U3335" s="11">
        <f t="shared" si="105"/>
        <v>0</v>
      </c>
      <c r="Y3335" s="11">
        <f>IF(SUM(Tableau1[[#This Row],[Other access]:[Sci-hub access]])&gt;=1,1,0)</f>
        <v>0</v>
      </c>
      <c r="Z3335" s="12">
        <f>IF(OR(Tableau1[[#This Row],[Access R1 + S1+ T1 ]]&gt;=1,Tableau1[[#This Row],[Access V1 +W1 + X1]]&gt;=1),1,0)</f>
        <v>0</v>
      </c>
      <c r="AB3335" s="10" t="str">
        <f>Tableau1[[#This Row],[DOI]]</f>
        <v>doi: 10.1007/s10633-017-9595-9</v>
      </c>
      <c r="AC3335" s="13" t="str">
        <f>Tableau1[[#This Row],[Authors]]&amp;", "&amp;Tableau1[[#This Row],[Title]]&amp;" "&amp;Tableau1[[#This Row],[Journal]]&amp;". "&amp;Tableau1[[#This Row],[Year]]</f>
        <v>Cvenkel B, Sustar M, Perovšek D., Ganglion cell loss in early glaucoma, as assessed by photopic negative response, pattern electroretinogram, and spectral-domain optical coherence tomography. Doc Ophthalmol. 2017</v>
      </c>
    </row>
    <row r="3336" spans="1:29" x14ac:dyDescent="0.3">
      <c r="A3336">
        <v>6458</v>
      </c>
      <c r="B3336" t="s">
        <v>9392</v>
      </c>
      <c r="C3336" t="s">
        <v>19600</v>
      </c>
      <c r="D3336" t="s">
        <v>29823</v>
      </c>
      <c r="E3336" t="s">
        <v>2742</v>
      </c>
      <c r="F3336" s="10"/>
      <c r="G3336">
        <v>2017</v>
      </c>
      <c r="J3336">
        <v>0.29900424860132657</v>
      </c>
      <c r="L3336" t="s">
        <v>40827</v>
      </c>
      <c r="M3336">
        <v>28210632</v>
      </c>
      <c r="Q3336" s="10"/>
      <c r="R3336" s="11">
        <f t="shared" si="104"/>
        <v>0</v>
      </c>
      <c r="U3336" s="11">
        <f t="shared" si="105"/>
        <v>0</v>
      </c>
      <c r="Y3336" s="11">
        <f>IF(SUM(Tableau1[[#This Row],[Other access]:[Sci-hub access]])&gt;=1,1,0)</f>
        <v>0</v>
      </c>
      <c r="Z3336" s="12">
        <f>IF(OR(Tableau1[[#This Row],[Access R1 + S1+ T1 ]]&gt;=1,Tableau1[[#This Row],[Access V1 +W1 + X1]]&gt;=1),1,0)</f>
        <v>0</v>
      </c>
      <c r="AB3336" s="10" t="str">
        <f>Tableau1[[#This Row],[DOI]]</f>
        <v>doi: 10.1155/2017/4768408</v>
      </c>
      <c r="AC3336" s="13" t="str">
        <f>Tableau1[[#This Row],[Authors]]&amp;", "&amp;Tableau1[[#This Row],[Title]]&amp;" "&amp;Tableau1[[#This Row],[Journal]]&amp;". "&amp;Tableau1[[#This Row],[Year]]</f>
        <v>Gan Y, Zhao X, He J, Liu X, Li Y, Sun X, Li Z., Increased Interleukin-17F is Associated with Elevated Autoantibody Levels and More Clinically Relevant Than Interleukin-17A in Primary Sjögren's Syndrome. J Immunol Res. 2017</v>
      </c>
    </row>
    <row r="3337" spans="1:29" x14ac:dyDescent="0.3">
      <c r="A3337">
        <v>9460</v>
      </c>
      <c r="B3337" t="s">
        <v>12027</v>
      </c>
      <c r="C3337" t="s">
        <v>22203</v>
      </c>
      <c r="D3337" t="s">
        <v>32473</v>
      </c>
      <c r="E3337" t="s">
        <v>2471</v>
      </c>
      <c r="F3337" s="10"/>
      <c r="G3337">
        <v>2017</v>
      </c>
      <c r="J3337">
        <v>0.29912630662961504</v>
      </c>
      <c r="L3337" t="s">
        <v>43743</v>
      </c>
      <c r="M3337">
        <v>27682504</v>
      </c>
      <c r="Q3337" s="10"/>
      <c r="R3337" s="11">
        <f t="shared" si="104"/>
        <v>0</v>
      </c>
      <c r="U3337" s="11">
        <f t="shared" si="105"/>
        <v>0</v>
      </c>
      <c r="Y3337" s="11">
        <f>IF(SUM(Tableau1[[#This Row],[Other access]:[Sci-hub access]])&gt;=1,1,0)</f>
        <v>0</v>
      </c>
      <c r="Z3337" s="12">
        <f>IF(OR(Tableau1[[#This Row],[Access R1 + S1+ T1 ]]&gt;=1,Tableau1[[#This Row],[Access V1 +W1 + X1]]&gt;=1),1,0)</f>
        <v>0</v>
      </c>
      <c r="AB3337" s="10" t="str">
        <f>Tableau1[[#This Row],[DOI]]</f>
        <v>doi: 10.1007/s10792-016-0362-9</v>
      </c>
      <c r="AC3337" s="13" t="str">
        <f>Tableau1[[#This Row],[Authors]]&amp;", "&amp;Tableau1[[#This Row],[Title]]&amp;" "&amp;Tableau1[[#This Row],[Journal]]&amp;". "&amp;Tableau1[[#This Row],[Year]]</f>
        <v>Al-Hinnawi AM, Al-Naami BO, Al-Latayfeh MM., Optic nerve head slope-based quantitative parameters for identifying open-angle glaucoma on SPECTRALIS OCT images. Int Ophthalmol. 2017</v>
      </c>
    </row>
    <row r="3338" spans="1:29" x14ac:dyDescent="0.3">
      <c r="A3338">
        <v>2604</v>
      </c>
      <c r="B3338" t="s">
        <v>5821</v>
      </c>
      <c r="C3338" t="s">
        <v>16067</v>
      </c>
      <c r="D3338" t="s">
        <v>26244</v>
      </c>
      <c r="E3338" t="s">
        <v>2688</v>
      </c>
      <c r="F3338" s="10"/>
      <c r="G3338">
        <v>2017</v>
      </c>
      <c r="J3338">
        <v>0.29915240023234702</v>
      </c>
      <c r="L3338" t="s">
        <v>37067</v>
      </c>
      <c r="M3338">
        <v>28722699</v>
      </c>
      <c r="Q3338" s="10"/>
      <c r="R3338" s="11">
        <f t="shared" si="104"/>
        <v>0</v>
      </c>
      <c r="U3338" s="11">
        <f t="shared" si="105"/>
        <v>0</v>
      </c>
      <c r="Y3338" s="11">
        <f>IF(SUM(Tableau1[[#This Row],[Other access]:[Sci-hub access]])&gt;=1,1,0)</f>
        <v>0</v>
      </c>
      <c r="Z3338" s="12">
        <f>IF(OR(Tableau1[[#This Row],[Access R1 + S1+ T1 ]]&gt;=1,Tableau1[[#This Row],[Access V1 +W1 + X1]]&gt;=1),1,0)</f>
        <v>0</v>
      </c>
      <c r="AB3338" s="10" t="str">
        <f>Tableau1[[#This Row],[DOI]]</f>
        <v>doi: 10.1097/RCT.0000000000000554</v>
      </c>
      <c r="AC3338" s="13" t="str">
        <f>Tableau1[[#This Row],[Authors]]&amp;", "&amp;Tableau1[[#This Row],[Title]]&amp;" "&amp;Tableau1[[#This Row],[Journal]]&amp;". "&amp;Tableau1[[#This Row],[Year]]</f>
        <v>Chu C, Zhou N, Zhang H, Dou X, Li M, Liu S, Wang J, Chen W, Chan Q, Sun L, He J, Zhou Z., Added Value of Parotid R2* Values for Evaluation of Sjögren Syndrome: A Preliminary Study. J Comput Assist Tomogr. 2017</v>
      </c>
    </row>
    <row r="3339" spans="1:29" x14ac:dyDescent="0.3">
      <c r="A3339">
        <v>9482</v>
      </c>
      <c r="B3339" t="s">
        <v>12047</v>
      </c>
      <c r="C3339" t="s">
        <v>22222</v>
      </c>
      <c r="D3339" t="s">
        <v>32493</v>
      </c>
      <c r="E3339" t="s">
        <v>2445</v>
      </c>
      <c r="F3339" s="10"/>
      <c r="G3339">
        <v>2017</v>
      </c>
      <c r="J3339">
        <v>0.29919672418560206</v>
      </c>
      <c r="L3339" t="s">
        <v>43765</v>
      </c>
      <c r="M3339">
        <v>27673715</v>
      </c>
      <c r="Q3339" s="10"/>
      <c r="R3339" s="11">
        <f t="shared" si="104"/>
        <v>0</v>
      </c>
      <c r="U3339" s="11">
        <f t="shared" si="105"/>
        <v>0</v>
      </c>
      <c r="Y3339" s="11">
        <f>IF(SUM(Tableau1[[#This Row],[Other access]:[Sci-hub access]])&gt;=1,1,0)</f>
        <v>0</v>
      </c>
      <c r="Z3339" s="12">
        <f>IF(OR(Tableau1[[#This Row],[Access R1 + S1+ T1 ]]&gt;=1,Tableau1[[#This Row],[Access V1 +W1 + X1]]&gt;=1),1,0)</f>
        <v>0</v>
      </c>
      <c r="AB3339" s="10" t="str">
        <f>Tableau1[[#This Row],[DOI]]</f>
        <v>doi: 10.1097/IAE.0000000000001329</v>
      </c>
      <c r="AC3339" s="13" t="str">
        <f>Tableau1[[#This Row],[Authors]]&amp;", "&amp;Tableau1[[#This Row],[Title]]&amp;" "&amp;Tableau1[[#This Row],[Journal]]&amp;". "&amp;Tableau1[[#This Row],[Year]]</f>
        <v>Zheng CX, Moster MR, Khan MA, Chiang A, Garg SJ, Dai Y, Waisbourd M., INFECTIOUS ENDOPHTHALMITIS AFTER GLAUCOMA DRAINAGE IMPLANT SURGERY: Clinical Features, Microbial Spectrum, and Outcomes. Retina. 2017</v>
      </c>
    </row>
    <row r="3340" spans="1:29" x14ac:dyDescent="0.3">
      <c r="A3340">
        <v>4851</v>
      </c>
      <c r="B3340" t="s">
        <v>7954</v>
      </c>
      <c r="C3340" t="s">
        <v>18183</v>
      </c>
      <c r="D3340" t="s">
        <v>28384</v>
      </c>
      <c r="E3340" t="s">
        <v>2443</v>
      </c>
      <c r="F3340" s="10"/>
      <c r="G3340">
        <v>2017</v>
      </c>
      <c r="J3340">
        <v>0.29922840622007718</v>
      </c>
      <c r="L3340" t="s">
        <v>39261</v>
      </c>
      <c r="M3340">
        <v>28399269</v>
      </c>
      <c r="Q3340" s="10"/>
      <c r="R3340" s="11">
        <f t="shared" si="104"/>
        <v>0</v>
      </c>
      <c r="U3340" s="11">
        <f t="shared" si="105"/>
        <v>0</v>
      </c>
      <c r="Y3340" s="11">
        <f>IF(SUM(Tableau1[[#This Row],[Other access]:[Sci-hub access]])&gt;=1,1,0)</f>
        <v>0</v>
      </c>
      <c r="Z3340" s="12">
        <f>IF(OR(Tableau1[[#This Row],[Access R1 + S1+ T1 ]]&gt;=1,Tableau1[[#This Row],[Access V1 +W1 + X1]]&gt;=1),1,0)</f>
        <v>0</v>
      </c>
      <c r="AB3340" s="10" t="str">
        <f>Tableau1[[#This Row],[DOI]]</f>
        <v>doi: 10.1167/iovs.16-21168</v>
      </c>
      <c r="AC3340" s="13" t="str">
        <f>Tableau1[[#This Row],[Authors]]&amp;", "&amp;Tableau1[[#This Row],[Title]]&amp;" "&amp;Tableau1[[#This Row],[Journal]]&amp;". "&amp;Tableau1[[#This Row],[Year]]</f>
        <v>Obara EA, Hannibal J, Heegaard S, Fahrenkrug J., Loss of Melanopsin-Expressing Retinal Ganglion Cells in Patients With Diabetic Retinopathy. Invest Ophthalmol Vis Sci. 2017</v>
      </c>
    </row>
    <row r="3341" spans="1:29" x14ac:dyDescent="0.3">
      <c r="A3341">
        <v>7752</v>
      </c>
      <c r="B3341" t="s">
        <v>10518</v>
      </c>
      <c r="C3341" t="s">
        <v>20714</v>
      </c>
      <c r="D3341" t="s">
        <v>30955</v>
      </c>
      <c r="E3341" t="s">
        <v>2479</v>
      </c>
      <c r="F3341" s="10"/>
      <c r="G3341">
        <v>2017</v>
      </c>
      <c r="J3341">
        <v>0.29930061983014689</v>
      </c>
      <c r="L3341" t="s">
        <v>42103</v>
      </c>
      <c r="M3341">
        <v>28060029</v>
      </c>
      <c r="Q3341" s="10"/>
      <c r="R3341" s="11">
        <f t="shared" si="104"/>
        <v>0</v>
      </c>
      <c r="U3341" s="11">
        <f t="shared" si="105"/>
        <v>0</v>
      </c>
      <c r="Y3341" s="11">
        <f>IF(SUM(Tableau1[[#This Row],[Other access]:[Sci-hub access]])&gt;=1,1,0)</f>
        <v>0</v>
      </c>
      <c r="Z3341" s="12">
        <f>IF(OR(Tableau1[[#This Row],[Access R1 + S1+ T1 ]]&gt;=1,Tableau1[[#This Row],[Access V1 +W1 + X1]]&gt;=1),1,0)</f>
        <v>0</v>
      </c>
      <c r="AB3341" s="10" t="str">
        <f>Tableau1[[#This Row],[DOI]]</f>
        <v>doi: 10.1097/ICO.0000000000001114</v>
      </c>
      <c r="AC3341" s="13" t="str">
        <f>Tableau1[[#This Row],[Authors]]&amp;", "&amp;Tableau1[[#This Row],[Title]]&amp;" "&amp;Tableau1[[#This Row],[Journal]]&amp;". "&amp;Tableau1[[#This Row],[Year]]</f>
        <v>Adran D, Vaillancourt L, Harissi-Dagher M, Kruh JN, Syed ZA, Robinson S, Melki S., Corneal Densitometry as a Tool to Measure Epithelial Ingrowth After Laser In Situ Keratomileusis. Cornea. 2017</v>
      </c>
    </row>
    <row r="3342" spans="1:29" x14ac:dyDescent="0.3">
      <c r="A3342">
        <v>1356</v>
      </c>
      <c r="B3342" t="s">
        <v>4616</v>
      </c>
      <c r="C3342" t="s">
        <v>14867</v>
      </c>
      <c r="D3342" t="s">
        <v>25037</v>
      </c>
      <c r="E3342" t="s">
        <v>2462</v>
      </c>
      <c r="F3342" s="10"/>
      <c r="G3342">
        <v>2017</v>
      </c>
      <c r="J3342">
        <v>0.29941918583627436</v>
      </c>
      <c r="L3342" t="s">
        <v>35839</v>
      </c>
      <c r="M3342">
        <v>28969674</v>
      </c>
      <c r="Q3342" s="10"/>
      <c r="R3342" s="11">
        <f t="shared" si="104"/>
        <v>0</v>
      </c>
      <c r="U3342" s="11">
        <f t="shared" si="105"/>
        <v>0</v>
      </c>
      <c r="Y3342" s="11">
        <f>IF(SUM(Tableau1[[#This Row],[Other access]:[Sci-hub access]])&gt;=1,1,0)</f>
        <v>0</v>
      </c>
      <c r="Z3342" s="12">
        <f>IF(OR(Tableau1[[#This Row],[Access R1 + S1+ T1 ]]&gt;=1,Tableau1[[#This Row],[Access V1 +W1 + X1]]&gt;=1),1,0)</f>
        <v>0</v>
      </c>
      <c r="AB3342" s="10" t="str">
        <f>Tableau1[[#This Row],[DOI]]</f>
        <v>doi: 10.1186/s12886-017-0579-z</v>
      </c>
      <c r="AC3342" s="13" t="str">
        <f>Tableau1[[#This Row],[Authors]]&amp;", "&amp;Tableau1[[#This Row],[Title]]&amp;" "&amp;Tableau1[[#This Row],[Journal]]&amp;". "&amp;Tableau1[[#This Row],[Year]]</f>
        <v>Barry JA, Mollan S, Burdon MA, Jenkins M, Denniston AK., Development and validation of a questionnaire assessing the quality of life impact of Colour Blindness (CBQoL). BMC Ophthalmol. 2017</v>
      </c>
    </row>
    <row r="3343" spans="1:29" x14ac:dyDescent="0.3">
      <c r="A3343">
        <v>3201</v>
      </c>
      <c r="B3343" t="s">
        <v>6386</v>
      </c>
      <c r="C3343" t="s">
        <v>16629</v>
      </c>
      <c r="D3343" t="s">
        <v>26810</v>
      </c>
      <c r="E3343" t="s">
        <v>34124</v>
      </c>
      <c r="F3343" s="10"/>
      <c r="G3343">
        <v>2017</v>
      </c>
      <c r="J3343">
        <v>0.29952808163640698</v>
      </c>
      <c r="L3343" t="s">
        <v>37654</v>
      </c>
      <c r="M3343">
        <v>28622198</v>
      </c>
      <c r="Q3343" s="10"/>
      <c r="R3343" s="11">
        <f t="shared" si="104"/>
        <v>0</v>
      </c>
      <c r="U3343" s="11">
        <f t="shared" si="105"/>
        <v>0</v>
      </c>
      <c r="Y3343" s="11">
        <f>IF(SUM(Tableau1[[#This Row],[Other access]:[Sci-hub access]])&gt;=1,1,0)</f>
        <v>0</v>
      </c>
      <c r="Z3343" s="12">
        <f>IF(OR(Tableau1[[#This Row],[Access R1 + S1+ T1 ]]&gt;=1,Tableau1[[#This Row],[Access V1 +W1 + X1]]&gt;=1),1,0)</f>
        <v>0</v>
      </c>
      <c r="AB3343" s="10" t="str">
        <f>Tableau1[[#This Row],[DOI]]</f>
        <v>doi: 10.1097/MCP.0000000000000409</v>
      </c>
      <c r="AC3343" s="13" t="str">
        <f>Tableau1[[#This Row],[Authors]]&amp;", "&amp;Tableau1[[#This Row],[Title]]&amp;" "&amp;Tableau1[[#This Row],[Journal]]&amp;". "&amp;Tableau1[[#This Row],[Year]]</f>
        <v>Yang SJ, Salek S, Rosenbaum JT., Ocular sarcoidosis: new diagnostic modalities and treatment. Curr Opin Pulm Med. 2017</v>
      </c>
    </row>
    <row r="3344" spans="1:29" x14ac:dyDescent="0.3">
      <c r="A3344">
        <v>8725</v>
      </c>
      <c r="B3344" t="s">
        <v>11370</v>
      </c>
      <c r="C3344" t="s">
        <v>21555</v>
      </c>
      <c r="D3344" t="s">
        <v>31810</v>
      </c>
      <c r="E3344" t="s">
        <v>2514</v>
      </c>
      <c r="F3344" s="10"/>
      <c r="G3344">
        <v>2017</v>
      </c>
      <c r="J3344">
        <v>0.29957784446401292</v>
      </c>
      <c r="L3344" t="s">
        <v>43061</v>
      </c>
      <c r="M3344">
        <v>27856177</v>
      </c>
      <c r="Q3344" s="10"/>
      <c r="R3344" s="11">
        <f t="shared" si="104"/>
        <v>0</v>
      </c>
      <c r="U3344" s="11">
        <f t="shared" si="105"/>
        <v>0</v>
      </c>
      <c r="Y3344" s="11">
        <f>IF(SUM(Tableau1[[#This Row],[Other access]:[Sci-hub access]])&gt;=1,1,0)</f>
        <v>0</v>
      </c>
      <c r="Z3344" s="12">
        <f>IF(OR(Tableau1[[#This Row],[Access R1 + S1+ T1 ]]&gt;=1,Tableau1[[#This Row],[Access V1 +W1 + X1]]&gt;=1),1,0)</f>
        <v>0</v>
      </c>
      <c r="AB3344" s="10" t="str">
        <f>Tableau1[[#This Row],[DOI]]</f>
        <v>doi: 10.1016/j.survophthal.2016.11.003</v>
      </c>
      <c r="AC3344" s="13" t="str">
        <f>Tableau1[[#This Row],[Authors]]&amp;", "&amp;Tableau1[[#This Row],[Title]]&amp;" "&amp;Tableau1[[#This Row],[Journal]]&amp;". "&amp;Tableau1[[#This Row],[Year]]</f>
        <v>Jawaheer L, Anijeet D, Ramaesh K., Diagnostic criteria for limbal stem cell deficiency-a systematic literature review. Surv Ophthalmol. 2017</v>
      </c>
    </row>
    <row r="3345" spans="1:29" x14ac:dyDescent="0.3">
      <c r="A3345">
        <v>6774</v>
      </c>
      <c r="B3345" t="s">
        <v>1097</v>
      </c>
      <c r="C3345" t="s">
        <v>1098</v>
      </c>
      <c r="D3345" t="s">
        <v>1099</v>
      </c>
      <c r="E3345" t="s">
        <v>2857</v>
      </c>
      <c r="F3345" s="10"/>
      <c r="G3345">
        <v>2017</v>
      </c>
      <c r="J3345">
        <v>0.29959540433895049</v>
      </c>
      <c r="L3345" t="s">
        <v>41134</v>
      </c>
      <c r="M3345">
        <v>28165337</v>
      </c>
      <c r="Q3345" s="10"/>
      <c r="R3345" s="11">
        <f t="shared" si="104"/>
        <v>0</v>
      </c>
      <c r="U3345" s="11">
        <f t="shared" si="105"/>
        <v>0</v>
      </c>
      <c r="Y3345" s="11">
        <f>IF(SUM(Tableau1[[#This Row],[Other access]:[Sci-hub access]])&gt;=1,1,0)</f>
        <v>0</v>
      </c>
      <c r="Z3345" s="12">
        <f>IF(OR(Tableau1[[#This Row],[Access R1 + S1+ T1 ]]&gt;=1,Tableau1[[#This Row],[Access V1 +W1 + X1]]&gt;=1),1,0)</f>
        <v>0</v>
      </c>
      <c r="AB3345" s="10" t="str">
        <f>Tableau1[[#This Row],[DOI]]</f>
        <v>doi: 10.1172/JCI88508</v>
      </c>
      <c r="AC3345" s="13" t="str">
        <f>Tableau1[[#This Row],[Authors]]&amp;", "&amp;Tableau1[[#This Row],[Title]]&amp;" "&amp;Tableau1[[#This Row],[Journal]]&amp;". "&amp;Tableau1[[#This Row],[Year]]</f>
        <v>Wu N, Jia D, Bates B, Basom R, Eberhart CG, MacPherson D., A mouse model of MYCN-driven retinoblastoma reveals MYCN-independent tumor reemergence. J Clin Invest. 2017</v>
      </c>
    </row>
    <row r="3346" spans="1:29" x14ac:dyDescent="0.3">
      <c r="A3346">
        <v>8776</v>
      </c>
      <c r="B3346" t="s">
        <v>11413</v>
      </c>
      <c r="C3346" t="s">
        <v>21598</v>
      </c>
      <c r="D3346" t="s">
        <v>31853</v>
      </c>
      <c r="E3346" t="s">
        <v>2468</v>
      </c>
      <c r="F3346" s="10"/>
      <c r="G3346">
        <v>2017</v>
      </c>
      <c r="J3346">
        <v>0.29963079362469081</v>
      </c>
      <c r="L3346" t="s">
        <v>43112</v>
      </c>
      <c r="M3346">
        <v>27841798</v>
      </c>
      <c r="Q3346" s="10"/>
      <c r="R3346" s="11">
        <f t="shared" si="104"/>
        <v>0</v>
      </c>
      <c r="U3346" s="11">
        <f t="shared" si="105"/>
        <v>0</v>
      </c>
      <c r="Y3346" s="11">
        <f>IF(SUM(Tableau1[[#This Row],[Other access]:[Sci-hub access]])&gt;=1,1,0)</f>
        <v>0</v>
      </c>
      <c r="Z3346" s="12">
        <f>IF(OR(Tableau1[[#This Row],[Access R1 + S1+ T1 ]]&gt;=1,Tableau1[[#This Row],[Access V1 +W1 + X1]]&gt;=1),1,0)</f>
        <v>0</v>
      </c>
      <c r="AB3346" s="10" t="str">
        <f>Tableau1[[#This Row],[DOI]]</f>
        <v>doi: 10.1097/IJG.0000000000000586</v>
      </c>
      <c r="AC3346" s="13" t="str">
        <f>Tableau1[[#This Row],[Authors]]&amp;", "&amp;Tableau1[[#This Row],[Title]]&amp;" "&amp;Tableau1[[#This Row],[Journal]]&amp;". "&amp;Tableau1[[#This Row],[Year]]</f>
        <v>Schaub F, Adler W, Koenig MC, Enders P, Dietlein TS, Cursiefen C, Heindl LM., Combined Ab Interno Glaucoma Surgery Does not Increase the Risk of Pseudophakic Cystoid Macular Edema in Uncomplicated Eyes. J Glaucoma. 2017</v>
      </c>
    </row>
    <row r="3347" spans="1:29" x14ac:dyDescent="0.3">
      <c r="A3347">
        <v>4936</v>
      </c>
      <c r="B3347" t="s">
        <v>8031</v>
      </c>
      <c r="C3347" t="s">
        <v>18260</v>
      </c>
      <c r="D3347" t="s">
        <v>28461</v>
      </c>
      <c r="E3347" t="s">
        <v>2443</v>
      </c>
      <c r="F3347" s="10"/>
      <c r="G3347">
        <v>2017</v>
      </c>
      <c r="J3347">
        <v>0.29965955567118219</v>
      </c>
      <c r="L3347" t="s">
        <v>39345</v>
      </c>
      <c r="M3347">
        <v>28389675</v>
      </c>
      <c r="Q3347" s="10"/>
      <c r="R3347" s="11">
        <f t="shared" si="104"/>
        <v>0</v>
      </c>
      <c r="U3347" s="11">
        <f t="shared" si="105"/>
        <v>0</v>
      </c>
      <c r="Y3347" s="11">
        <f>IF(SUM(Tableau1[[#This Row],[Other access]:[Sci-hub access]])&gt;=1,1,0)</f>
        <v>0</v>
      </c>
      <c r="Z3347" s="12">
        <f>IF(OR(Tableau1[[#This Row],[Access R1 + S1+ T1 ]]&gt;=1,Tableau1[[#This Row],[Access V1 +W1 + X1]]&gt;=1),1,0)</f>
        <v>0</v>
      </c>
      <c r="AB3347" s="10" t="str">
        <f>Tableau1[[#This Row],[DOI]]</f>
        <v>doi: 10.1167/iovs.16-21393</v>
      </c>
      <c r="AC3347" s="13" t="str">
        <f>Tableau1[[#This Row],[Authors]]&amp;", "&amp;Tableau1[[#This Row],[Title]]&amp;" "&amp;Tableau1[[#This Row],[Journal]]&amp;". "&amp;Tableau1[[#This Row],[Year]]</f>
        <v>Feola AJ, Coudrillier B, Mulvihill J, Geraldes DM, Vo NT, Albon J, Abel RL, Samuels BC, Ethier CR., Deformation of the Lamina Cribrosa and Optic Nerve Due to Changes in Cerebrospinal Fluid Pressure. Invest Ophthalmol Vis Sci. 2017</v>
      </c>
    </row>
    <row r="3348" spans="1:29" x14ac:dyDescent="0.3">
      <c r="A3348">
        <v>4407</v>
      </c>
      <c r="B3348" t="s">
        <v>7534</v>
      </c>
      <c r="C3348" t="s">
        <v>17770</v>
      </c>
      <c r="D3348" t="s">
        <v>27963</v>
      </c>
      <c r="E3348" t="s">
        <v>34201</v>
      </c>
      <c r="F3348" s="10"/>
      <c r="G3348">
        <v>2017</v>
      </c>
      <c r="J3348">
        <v>0.29984042210976569</v>
      </c>
      <c r="L3348" t="s">
        <v>38829</v>
      </c>
      <c r="M3348">
        <v>28446683</v>
      </c>
      <c r="Q3348" s="10"/>
      <c r="R3348" s="11">
        <f t="shared" si="104"/>
        <v>0</v>
      </c>
      <c r="U3348" s="11">
        <f t="shared" si="105"/>
        <v>0</v>
      </c>
      <c r="Y3348" s="11">
        <f>IF(SUM(Tableau1[[#This Row],[Other access]:[Sci-hub access]])&gt;=1,1,0)</f>
        <v>0</v>
      </c>
      <c r="Z3348" s="12">
        <f>IF(OR(Tableau1[[#This Row],[Access R1 + S1+ T1 ]]&gt;=1,Tableau1[[#This Row],[Access V1 +W1 + X1]]&gt;=1),1,0)</f>
        <v>0</v>
      </c>
      <c r="AB3348" s="10" t="str">
        <f>Tableau1[[#This Row],[DOI]]</f>
        <v>doi: 10.1126/scitranslmed.aan2783</v>
      </c>
      <c r="AC3348" s="13" t="str">
        <f>Tableau1[[#This Row],[Authors]]&amp;", "&amp;Tableau1[[#This Row],[Title]]&amp;" "&amp;Tableau1[[#This Row],[Journal]]&amp;". "&amp;Tableau1[[#This Row],[Year]]</f>
        <v>Byrne LC., What's old is new again: Autologous stem cell transplant for AMD. Sci Transl Med. 2017</v>
      </c>
    </row>
    <row r="3349" spans="1:29" x14ac:dyDescent="0.3">
      <c r="A3349">
        <v>4195</v>
      </c>
      <c r="B3349" t="s">
        <v>7335</v>
      </c>
      <c r="C3349" t="s">
        <v>17571</v>
      </c>
      <c r="D3349" t="s">
        <v>27763</v>
      </c>
      <c r="E3349" t="s">
        <v>3108</v>
      </c>
      <c r="F3349" s="10"/>
      <c r="G3349">
        <v>2017</v>
      </c>
      <c r="J3349">
        <v>0.2998998479903241</v>
      </c>
      <c r="L3349" t="s">
        <v>38626</v>
      </c>
      <c r="M3349">
        <v>28472314</v>
      </c>
      <c r="Q3349" s="10"/>
      <c r="R3349" s="11">
        <f t="shared" si="104"/>
        <v>0</v>
      </c>
      <c r="U3349" s="11">
        <f t="shared" si="105"/>
        <v>0</v>
      </c>
      <c r="Y3349" s="11">
        <f>IF(SUM(Tableau1[[#This Row],[Other access]:[Sci-hub access]])&gt;=1,1,0)</f>
        <v>0</v>
      </c>
      <c r="Z3349" s="12">
        <f>IF(OR(Tableau1[[#This Row],[Access R1 + S1+ T1 ]]&gt;=1,Tableau1[[#This Row],[Access V1 +W1 + X1]]&gt;=1),1,0)</f>
        <v>0</v>
      </c>
      <c r="AB3349" s="10" t="str">
        <f>Tableau1[[#This Row],[DOI]]</f>
        <v>doi: 10.1001/jamafacial.2017.0172</v>
      </c>
      <c r="AC3349" s="13" t="str">
        <f>Tableau1[[#This Row],[Authors]]&amp;", "&amp;Tableau1[[#This Row],[Title]]&amp;" "&amp;Tableau1[[#This Row],[Journal]]&amp;". "&amp;Tableau1[[#This Row],[Year]]</f>
        <v>Repp DJ, Rubinstein TJ, Sires BS., Role of Algorithm-Based Levator Aponeurectomy in Small-Incision External Ptosis Surgery for Involutional Ptosis. JAMA Facial Plast Surg. 2017</v>
      </c>
    </row>
    <row r="3350" spans="1:29" x14ac:dyDescent="0.3">
      <c r="A3350">
        <v>4793</v>
      </c>
      <c r="B3350" t="s">
        <v>7898</v>
      </c>
      <c r="C3350" t="s">
        <v>18128</v>
      </c>
      <c r="D3350" t="s">
        <v>28328</v>
      </c>
      <c r="E3350" t="s">
        <v>2438</v>
      </c>
      <c r="F3350" s="10"/>
      <c r="G3350">
        <v>2017</v>
      </c>
      <c r="J3350">
        <v>0.29990415285122807</v>
      </c>
      <c r="L3350" t="s">
        <v>39206</v>
      </c>
      <c r="M3350">
        <v>28404670</v>
      </c>
      <c r="Q3350" s="10"/>
      <c r="R3350" s="11">
        <f t="shared" si="104"/>
        <v>0</v>
      </c>
      <c r="U3350" s="11">
        <f t="shared" si="105"/>
        <v>0</v>
      </c>
      <c r="Y3350" s="11">
        <f>IF(SUM(Tableau1[[#This Row],[Other access]:[Sci-hub access]])&gt;=1,1,0)</f>
        <v>0</v>
      </c>
      <c r="Z3350" s="12">
        <f>IF(OR(Tableau1[[#This Row],[Access R1 + S1+ T1 ]]&gt;=1,Tableau1[[#This Row],[Access V1 +W1 + X1]]&gt;=1),1,0)</f>
        <v>0</v>
      </c>
      <c r="AB3350" s="10" t="str">
        <f>Tableau1[[#This Row],[DOI]]</f>
        <v>doi: 10.1136/bjophthalmol-2017-310220</v>
      </c>
      <c r="AC3350" s="13" t="str">
        <f>Tableau1[[#This Row],[Authors]]&amp;", "&amp;Tableau1[[#This Row],[Title]]&amp;" "&amp;Tableau1[[#This Row],[Journal]]&amp;". "&amp;Tableau1[[#This Row],[Year]]</f>
        <v>Frizziero L, Parrozzani R, Trainiti S, Pilotto E, Miglionico G, Pulze S, Midena E., Intravitreal dexamethasone implant in radiation-induced macular oedema. Br J Ophthalmol. 2017</v>
      </c>
    </row>
    <row r="3351" spans="1:29" x14ac:dyDescent="0.3">
      <c r="A3351">
        <v>1081</v>
      </c>
      <c r="B3351" t="s">
        <v>4343</v>
      </c>
      <c r="C3351" t="s">
        <v>14597</v>
      </c>
      <c r="D3351" t="s">
        <v>24764</v>
      </c>
      <c r="E3351" t="s">
        <v>2495</v>
      </c>
      <c r="F3351" s="10"/>
      <c r="G3351">
        <v>2017</v>
      </c>
      <c r="J3351">
        <v>0.29992417645157843</v>
      </c>
      <c r="L3351" t="s">
        <v>35569</v>
      </c>
      <c r="M3351">
        <v>29035922</v>
      </c>
      <c r="Q3351" s="10"/>
      <c r="R3351" s="11">
        <f t="shared" si="104"/>
        <v>0</v>
      </c>
      <c r="U3351" s="11">
        <f t="shared" si="105"/>
        <v>0</v>
      </c>
      <c r="Y3351" s="11">
        <f>IF(SUM(Tableau1[[#This Row],[Other access]:[Sci-hub access]])&gt;=1,1,0)</f>
        <v>0</v>
      </c>
      <c r="Z3351" s="12">
        <f>IF(OR(Tableau1[[#This Row],[Access R1 + S1+ T1 ]]&gt;=1,Tableau1[[#This Row],[Access V1 +W1 + X1]]&gt;=1),1,0)</f>
        <v>0</v>
      </c>
      <c r="AB3351" s="10" t="str">
        <f>Tableau1[[#This Row],[DOI]]</f>
        <v>doi: 10.1097/OPX.0000000000001134</v>
      </c>
      <c r="AC3351" s="13" t="str">
        <f>Tableau1[[#This Row],[Authors]]&amp;", "&amp;Tableau1[[#This Row],[Title]]&amp;" "&amp;Tableau1[[#This Row],[Journal]]&amp;". "&amp;Tableau1[[#This Row],[Year]]</f>
        <v>Kamiya K, Kobashi H, Takahashi M, Shoji N, Shimizu K., Effect of Scattering and Aberrations on Visual Acuity for Band Keratopathy. Optom Vis Sci. 2017</v>
      </c>
    </row>
    <row r="3352" spans="1:29" x14ac:dyDescent="0.3">
      <c r="A3352">
        <v>2682</v>
      </c>
      <c r="B3352" t="s">
        <v>5894</v>
      </c>
      <c r="C3352" t="s">
        <v>16140</v>
      </c>
      <c r="D3352" t="s">
        <v>26317</v>
      </c>
      <c r="E3352" t="s">
        <v>2490</v>
      </c>
      <c r="F3352" s="10"/>
      <c r="G3352">
        <v>2017</v>
      </c>
      <c r="J3352">
        <v>0.29998241177495666</v>
      </c>
      <c r="L3352" t="s">
        <v>37145</v>
      </c>
      <c r="M3352">
        <v>28705660</v>
      </c>
      <c r="Q3352" s="10"/>
      <c r="R3352" s="11">
        <f t="shared" si="104"/>
        <v>0</v>
      </c>
      <c r="U3352" s="11">
        <f t="shared" si="105"/>
        <v>0</v>
      </c>
      <c r="Y3352" s="11">
        <f>IF(SUM(Tableau1[[#This Row],[Other access]:[Sci-hub access]])&gt;=1,1,0)</f>
        <v>0</v>
      </c>
      <c r="Z3352" s="12">
        <f>IF(OR(Tableau1[[#This Row],[Access R1 + S1+ T1 ]]&gt;=1,Tableau1[[#This Row],[Access V1 +W1 + X1]]&gt;=1),1,0)</f>
        <v>0</v>
      </c>
      <c r="AB3352" s="10" t="str">
        <f>Tableau1[[#This Row],[DOI]]</f>
        <v>doi: 10.1016/j.ajo.2017.06.033</v>
      </c>
      <c r="AC3352" s="13" t="str">
        <f>Tableau1[[#This Row],[Authors]]&amp;", "&amp;Tableau1[[#This Row],[Title]]&amp;" "&amp;Tableau1[[#This Row],[Journal]]&amp;". "&amp;Tableau1[[#This Row],[Year]]</f>
        <v>Farrand KF, Fridman M, Stillman IÖ, Schaumberg DA., Prevalence of Diagnosed Dry Eye Disease in the United States Among Adults Aged 18 Years and Older. Am J Ophthalmol. 2017</v>
      </c>
    </row>
    <row r="3353" spans="1:29" x14ac:dyDescent="0.3">
      <c r="A3353">
        <v>4924</v>
      </c>
      <c r="B3353" t="s">
        <v>8022</v>
      </c>
      <c r="C3353" t="s">
        <v>18251</v>
      </c>
      <c r="D3353" t="s">
        <v>28452</v>
      </c>
      <c r="E3353" t="s">
        <v>34225</v>
      </c>
      <c r="F3353" s="10"/>
      <c r="G3353">
        <v>2017</v>
      </c>
      <c r="J3353">
        <v>0.30003278043279291</v>
      </c>
      <c r="L3353" t="s">
        <v>39333</v>
      </c>
      <c r="M3353">
        <v>28390747</v>
      </c>
      <c r="Q3353" s="10"/>
      <c r="R3353" s="11">
        <f t="shared" si="104"/>
        <v>0</v>
      </c>
      <c r="U3353" s="11">
        <f t="shared" si="105"/>
        <v>0</v>
      </c>
      <c r="Y3353" s="11">
        <f>IF(SUM(Tableau1[[#This Row],[Other access]:[Sci-hub access]])&gt;=1,1,0)</f>
        <v>0</v>
      </c>
      <c r="Z3353" s="12">
        <f>IF(OR(Tableau1[[#This Row],[Access R1 + S1+ T1 ]]&gt;=1,Tableau1[[#This Row],[Access V1 +W1 + X1]]&gt;=1),1,0)</f>
        <v>0</v>
      </c>
      <c r="AB3353" s="10" t="str">
        <f>Tableau1[[#This Row],[DOI]]</f>
        <v>doi: 10.1016/j.jaut.2017.03.012</v>
      </c>
      <c r="AC3353" s="13" t="str">
        <f>Tableau1[[#This Row],[Authors]]&amp;", "&amp;Tableau1[[#This Row],[Title]]&amp;" "&amp;Tableau1[[#This Row],[Journal]]&amp;". "&amp;Tableau1[[#This Row],[Year]]</f>
        <v>Haacke EA, Bootsma H, Spijkervet FKL, Visser A, Vissink A, Kluin PM, Kroese FGM., FcRL4(+) B-cells in salivary glands of primary Sjögren's syndrome patients. J Autoimmun. 2017</v>
      </c>
    </row>
    <row r="3354" spans="1:29" x14ac:dyDescent="0.3">
      <c r="A3354">
        <v>5319</v>
      </c>
      <c r="B3354" t="s">
        <v>590</v>
      </c>
      <c r="C3354" t="s">
        <v>591</v>
      </c>
      <c r="D3354" t="s">
        <v>592</v>
      </c>
      <c r="E3354" t="s">
        <v>2913</v>
      </c>
      <c r="F3354" s="10"/>
      <c r="G3354">
        <v>2017</v>
      </c>
      <c r="J3354">
        <v>0.30013935519547519</v>
      </c>
      <c r="L3354" t="s">
        <v>39714</v>
      </c>
      <c r="M3354">
        <v>28350068</v>
      </c>
      <c r="Q3354" s="10"/>
      <c r="R3354" s="11">
        <f t="shared" si="104"/>
        <v>0</v>
      </c>
      <c r="U3354" s="11">
        <f t="shared" si="105"/>
        <v>0</v>
      </c>
      <c r="Y3354" s="11">
        <f>IF(SUM(Tableau1[[#This Row],[Other access]:[Sci-hub access]])&gt;=1,1,0)</f>
        <v>0</v>
      </c>
      <c r="Z3354" s="12">
        <f>IF(OR(Tableau1[[#This Row],[Access R1 + S1+ T1 ]]&gt;=1,Tableau1[[#This Row],[Access V1 +W1 + X1]]&gt;=1),1,0)</f>
        <v>0</v>
      </c>
      <c r="AB3354" s="10" t="str">
        <f>Tableau1[[#This Row],[DOI]]</f>
        <v>doi: 10.3892/or.2017.5496</v>
      </c>
      <c r="AC3354" s="13" t="str">
        <f>Tableau1[[#This Row],[Authors]]&amp;", "&amp;Tableau1[[#This Row],[Title]]&amp;" "&amp;Tableau1[[#This Row],[Journal]]&amp;". "&amp;Tableau1[[#This Row],[Year]]</f>
        <v>Sipos E, Hegyi K, Treszl A, Steiber Z, Mehes G, Dobos N, Fodor K, Olah G, Szekvolgyi L, Schally AV, Halmos G., Concurrence of chromosome 3 and 4 aberrations in human uveal melanoma. Oncol Rep. 2017</v>
      </c>
    </row>
    <row r="3355" spans="1:29" x14ac:dyDescent="0.3">
      <c r="A3355">
        <v>9417</v>
      </c>
      <c r="B3355" t="s">
        <v>11987</v>
      </c>
      <c r="C3355" t="s">
        <v>22162</v>
      </c>
      <c r="D3355" t="s">
        <v>32432</v>
      </c>
      <c r="E3355" t="s">
        <v>2532</v>
      </c>
      <c r="F3355" s="10"/>
      <c r="G3355">
        <v>2017</v>
      </c>
      <c r="J3355">
        <v>0.30015856973725741</v>
      </c>
      <c r="L3355" t="s">
        <v>43706</v>
      </c>
      <c r="M3355">
        <v>27699521</v>
      </c>
      <c r="Q3355" s="10"/>
      <c r="R3355" s="11">
        <f t="shared" si="104"/>
        <v>0</v>
      </c>
      <c r="U3355" s="11">
        <f t="shared" si="105"/>
        <v>0</v>
      </c>
      <c r="Y3355" s="11">
        <f>IF(SUM(Tableau1[[#This Row],[Other access]:[Sci-hub access]])&gt;=1,1,0)</f>
        <v>0</v>
      </c>
      <c r="Z3355" s="12">
        <f>IF(OR(Tableau1[[#This Row],[Access R1 + S1+ T1 ]]&gt;=1,Tableau1[[#This Row],[Access V1 +W1 + X1]]&gt;=1),1,0)</f>
        <v>0</v>
      </c>
      <c r="AB3355" s="10" t="str">
        <f>Tableau1[[#This Row],[DOI]]</f>
        <v>doi: 10.1007/s10384-016-0482-9</v>
      </c>
      <c r="AC3355" s="13" t="str">
        <f>Tableau1[[#This Row],[Authors]]&amp;", "&amp;Tableau1[[#This Row],[Title]]&amp;" "&amp;Tableau1[[#This Row],[Journal]]&amp;". "&amp;Tableau1[[#This Row],[Year]]</f>
        <v>Yoshikawa M, Akagi T, Nakanishi H, Ikeda HO, Morooka S, Yamada H, Hasegawa T, Iida Y, Yoshimura N., Longitudinal change in choroidal thickness after trabeculectomy in primary open-angle glaucoma patients. Jpn J Ophthalmol. 2017</v>
      </c>
    </row>
    <row r="3356" spans="1:29" x14ac:dyDescent="0.3">
      <c r="A3356">
        <v>9526</v>
      </c>
      <c r="B3356" t="s">
        <v>12088</v>
      </c>
      <c r="C3356" t="s">
        <v>22264</v>
      </c>
      <c r="D3356" t="s">
        <v>32534</v>
      </c>
      <c r="E3356" t="s">
        <v>2532</v>
      </c>
      <c r="F3356" s="10"/>
      <c r="G3356">
        <v>2017</v>
      </c>
      <c r="J3356">
        <v>0.30021867874206942</v>
      </c>
      <c r="L3356" t="s">
        <v>43809</v>
      </c>
      <c r="M3356">
        <v>27663239</v>
      </c>
      <c r="Q3356" s="10"/>
      <c r="R3356" s="11">
        <f t="shared" si="104"/>
        <v>0</v>
      </c>
      <c r="U3356" s="11">
        <f t="shared" si="105"/>
        <v>0</v>
      </c>
      <c r="Y3356" s="11">
        <f>IF(SUM(Tableau1[[#This Row],[Other access]:[Sci-hub access]])&gt;=1,1,0)</f>
        <v>0</v>
      </c>
      <c r="Z3356" s="12">
        <f>IF(OR(Tableau1[[#This Row],[Access R1 + S1+ T1 ]]&gt;=1,Tableau1[[#This Row],[Access V1 +W1 + X1]]&gt;=1),1,0)</f>
        <v>0</v>
      </c>
      <c r="AB3356" s="10" t="str">
        <f>Tableau1[[#This Row],[DOI]]</f>
        <v>doi: 10.1007/s10384-016-0479-4</v>
      </c>
      <c r="AC3356" s="13" t="str">
        <f>Tableau1[[#This Row],[Authors]]&amp;", "&amp;Tableau1[[#This Row],[Title]]&amp;" "&amp;Tableau1[[#This Row],[Journal]]&amp;". "&amp;Tableau1[[#This Row],[Year]]</f>
        <v>Kikushima W, Sakurada Y, Sugiyama A, Tanabe N, Yoneyama S, Iijima H., Retreatment of polypoidal choroidal vasculopathy after photodynamic therapy combined with intravitreal ranibizumab. Jpn J Ophthalmol. 2017</v>
      </c>
    </row>
    <row r="3357" spans="1:29" x14ac:dyDescent="0.3">
      <c r="A3357">
        <v>4677</v>
      </c>
      <c r="B3357" t="s">
        <v>7791</v>
      </c>
      <c r="C3357" t="s">
        <v>18023</v>
      </c>
      <c r="D3357" t="s">
        <v>28221</v>
      </c>
      <c r="E3357" t="s">
        <v>2456</v>
      </c>
      <c r="F3357" s="10"/>
      <c r="G3357">
        <v>2017</v>
      </c>
      <c r="J3357">
        <v>0.30033016950306535</v>
      </c>
      <c r="L3357" t="s">
        <v>39093</v>
      </c>
      <c r="M3357">
        <v>28419996</v>
      </c>
      <c r="Q3357" s="10"/>
      <c r="R3357" s="11">
        <f t="shared" si="104"/>
        <v>0</v>
      </c>
      <c r="U3357" s="11">
        <f t="shared" si="105"/>
        <v>0</v>
      </c>
      <c r="Y3357" s="11">
        <f>IF(SUM(Tableau1[[#This Row],[Other access]:[Sci-hub access]])&gt;=1,1,0)</f>
        <v>0</v>
      </c>
      <c r="Z3357" s="12">
        <f>IF(OR(Tableau1[[#This Row],[Access R1 + S1+ T1 ]]&gt;=1,Tableau1[[#This Row],[Access V1 +W1 + X1]]&gt;=1),1,0)</f>
        <v>0</v>
      </c>
      <c r="AB3357" s="10" t="str">
        <f>Tableau1[[#This Row],[DOI]]</f>
        <v>doi: 10.1159/000470850</v>
      </c>
      <c r="AC3357" s="13" t="str">
        <f>Tableau1[[#This Row],[Authors]]&amp;", "&amp;Tableau1[[#This Row],[Title]]&amp;" "&amp;Tableau1[[#This Row],[Journal]]&amp;". "&amp;Tableau1[[#This Row],[Year]]</f>
        <v>Hussain RN, Myneni J, Stappler T, Wong D., Polydimethyl Siloxane as an Internal Tamponade for Vitreoretinal Surgery. Ophthalmologica. 2017</v>
      </c>
    </row>
    <row r="3358" spans="1:29" x14ac:dyDescent="0.3">
      <c r="A3358">
        <v>2072</v>
      </c>
      <c r="B3358" t="s">
        <v>5311</v>
      </c>
      <c r="C3358" t="s">
        <v>15556</v>
      </c>
      <c r="D3358" t="s">
        <v>25733</v>
      </c>
      <c r="E3358" t="s">
        <v>2511</v>
      </c>
      <c r="F3358" s="10"/>
      <c r="G3358">
        <v>2017</v>
      </c>
      <c r="J3358">
        <v>0.3004661959473055</v>
      </c>
      <c r="L3358" t="s">
        <v>36543</v>
      </c>
      <c r="M3358">
        <v>28820170</v>
      </c>
      <c r="Q3358" s="10"/>
      <c r="R3358" s="11">
        <f t="shared" si="104"/>
        <v>0</v>
      </c>
      <c r="U3358" s="11">
        <f t="shared" si="105"/>
        <v>0</v>
      </c>
      <c r="Y3358" s="11">
        <f>IF(SUM(Tableau1[[#This Row],[Other access]:[Sci-hub access]])&gt;=1,1,0)</f>
        <v>0</v>
      </c>
      <c r="Z3358" s="12">
        <f>IF(OR(Tableau1[[#This Row],[Access R1 + S1+ T1 ]]&gt;=1,Tableau1[[#This Row],[Access V1 +W1 + X1]]&gt;=1),1,0)</f>
        <v>0</v>
      </c>
      <c r="AB3358" s="10" t="str">
        <f>Tableau1[[#This Row],[DOI]]</f>
        <v>doi: 10.4103/ijo.IJO_184_17</v>
      </c>
      <c r="AC3358" s="13" t="str">
        <f>Tableau1[[#This Row],[Authors]]&amp;", "&amp;Tableau1[[#This Row],[Title]]&amp;" "&amp;Tableau1[[#This Row],[Journal]]&amp;". "&amp;Tableau1[[#This Row],[Year]]</f>
        <v>Ganesh SK, Ali BS., Paradoxical worsening of a case of TB subretinal abscess with serpiginous-like choroiditis following the initiation of antitubercular therapy. Indian J Ophthalmol. 2017</v>
      </c>
    </row>
    <row r="3359" spans="1:29" x14ac:dyDescent="0.3">
      <c r="A3359">
        <v>7035</v>
      </c>
      <c r="B3359" t="s">
        <v>9890</v>
      </c>
      <c r="C3359" t="s">
        <v>20093</v>
      </c>
      <c r="D3359" t="s">
        <v>30324</v>
      </c>
      <c r="E3359" t="s">
        <v>2723</v>
      </c>
      <c r="F3359" s="10"/>
      <c r="G3359">
        <v>2017</v>
      </c>
      <c r="J3359">
        <v>0.30048874450382568</v>
      </c>
      <c r="L3359" t="s">
        <v>41391</v>
      </c>
      <c r="M3359">
        <v>28133421</v>
      </c>
      <c r="Q3359" s="10"/>
      <c r="R3359" s="11">
        <f t="shared" si="104"/>
        <v>0</v>
      </c>
      <c r="U3359" s="11">
        <f t="shared" si="105"/>
        <v>0</v>
      </c>
      <c r="Y3359" s="11">
        <f>IF(SUM(Tableau1[[#This Row],[Other access]:[Sci-hub access]])&gt;=1,1,0)</f>
        <v>0</v>
      </c>
      <c r="Z3359" s="12">
        <f>IF(OR(Tableau1[[#This Row],[Access R1 + S1+ T1 ]]&gt;=1,Tableau1[[#This Row],[Access V1 +W1 + X1]]&gt;=1),1,0)</f>
        <v>0</v>
      </c>
      <c r="AB3359" s="10" t="str">
        <f>Tableau1[[#This Row],[DOI]]</f>
        <v>doi: 10.1155/2017/3916395</v>
      </c>
      <c r="AC3359" s="13" t="str">
        <f>Tableau1[[#This Row],[Authors]]&amp;", "&amp;Tableau1[[#This Row],[Title]]&amp;" "&amp;Tableau1[[#This Row],[Journal]]&amp;". "&amp;Tableau1[[#This Row],[Year]]</f>
        <v>Xiaoheng C, Yizhou M, Bei H, Huilong L, Xin W, Rui H, Lu L, Zhiguo D., General and Specific Genetic Polymorphism of Cytokines-Related Gene in AITD. Mediators Inflamm. 2017</v>
      </c>
    </row>
    <row r="3360" spans="1:29" x14ac:dyDescent="0.3">
      <c r="A3360">
        <v>1788</v>
      </c>
      <c r="B3360" t="s">
        <v>5036</v>
      </c>
      <c r="C3360" t="s">
        <v>15283</v>
      </c>
      <c r="D3360" t="s">
        <v>25458</v>
      </c>
      <c r="E3360" t="s">
        <v>34066</v>
      </c>
      <c r="F3360" s="10"/>
      <c r="G3360">
        <v>2017</v>
      </c>
      <c r="J3360">
        <v>0.30052754981658125</v>
      </c>
      <c r="L3360" t="s">
        <v>36262</v>
      </c>
      <c r="M3360">
        <v>28874203</v>
      </c>
      <c r="Q3360" s="10"/>
      <c r="R3360" s="11">
        <f t="shared" si="104"/>
        <v>0</v>
      </c>
      <c r="U3360" s="11">
        <f t="shared" si="105"/>
        <v>0</v>
      </c>
      <c r="Y3360" s="11">
        <f>IF(SUM(Tableau1[[#This Row],[Other access]:[Sci-hub access]])&gt;=1,1,0)</f>
        <v>0</v>
      </c>
      <c r="Z3360" s="12">
        <f>IF(OR(Tableau1[[#This Row],[Access R1 + S1+ T1 ]]&gt;=1,Tableau1[[#This Row],[Access V1 +W1 + X1]]&gt;=1),1,0)</f>
        <v>0</v>
      </c>
      <c r="AB3360" s="10" t="str">
        <f>Tableau1[[#This Row],[DOI]]</f>
        <v>doi: 10.1186/s13019-017-0644-y</v>
      </c>
      <c r="AC3360" s="13" t="str">
        <f>Tableau1[[#This Row],[Authors]]&amp;", "&amp;Tableau1[[#This Row],[Title]]&amp;" "&amp;Tableau1[[#This Row],[Journal]]&amp;". "&amp;Tableau1[[#This Row],[Year]]</f>
        <v>Zhang SH, Zhang FX., Behcet's disease with recurrent thoracic aortic aneurysm combined with femoral artery aneurysm: a case report and literature review. J Cardiothorac Surg. 2017</v>
      </c>
    </row>
    <row r="3361" spans="1:29" x14ac:dyDescent="0.3">
      <c r="A3361">
        <v>3357</v>
      </c>
      <c r="B3361" t="s">
        <v>6536</v>
      </c>
      <c r="C3361" t="s">
        <v>16779</v>
      </c>
      <c r="D3361" t="s">
        <v>26960</v>
      </c>
      <c r="E3361" t="s">
        <v>2486</v>
      </c>
      <c r="F3361" s="10"/>
      <c r="G3361">
        <v>2017</v>
      </c>
      <c r="J3361">
        <v>0.30055270759232711</v>
      </c>
      <c r="L3361" t="s">
        <v>37807</v>
      </c>
      <c r="M3361">
        <v>28597519</v>
      </c>
      <c r="Q3361" s="10"/>
      <c r="R3361" s="11">
        <f t="shared" si="104"/>
        <v>0</v>
      </c>
      <c r="U3361" s="11">
        <f t="shared" si="105"/>
        <v>0</v>
      </c>
      <c r="Y3361" s="11">
        <f>IF(SUM(Tableau1[[#This Row],[Other access]:[Sci-hub access]])&gt;=1,1,0)</f>
        <v>0</v>
      </c>
      <c r="Z3361" s="12">
        <f>IF(OR(Tableau1[[#This Row],[Access R1 + S1+ T1 ]]&gt;=1,Tableau1[[#This Row],[Access V1 +W1 + X1]]&gt;=1),1,0)</f>
        <v>0</v>
      </c>
      <c r="AB3361" s="10" t="str">
        <f>Tableau1[[#This Row],[DOI]]</f>
        <v>doi: 10.1111/aos.13457</v>
      </c>
      <c r="AC3361" s="13" t="str">
        <f>Tableau1[[#This Row],[Authors]]&amp;", "&amp;Tableau1[[#This Row],[Title]]&amp;" "&amp;Tableau1[[#This Row],[Journal]]&amp;". "&amp;Tableau1[[#This Row],[Year]]</f>
        <v>Chen YQ, Tao JW, Li L, Mao JB, Zhu CT, Lao JM, Yang Y, Shen LJ., Feasibility study on robot-assisted retinal vascular bypass surgery in an ex vivo porcine model. Acta Ophthalmol. 2017</v>
      </c>
    </row>
    <row r="3362" spans="1:29" x14ac:dyDescent="0.3">
      <c r="A3362">
        <v>1606</v>
      </c>
      <c r="B3362" t="s">
        <v>4858</v>
      </c>
      <c r="C3362" t="s">
        <v>15108</v>
      </c>
      <c r="D3362" t="s">
        <v>25279</v>
      </c>
      <c r="E3362" t="s">
        <v>2613</v>
      </c>
      <c r="F3362" s="10"/>
      <c r="G3362">
        <v>2017</v>
      </c>
      <c r="J3362">
        <v>0.30056358097962388</v>
      </c>
      <c r="L3362" t="s">
        <v>36085</v>
      </c>
      <c r="M3362">
        <v>28913999</v>
      </c>
      <c r="Q3362" s="10"/>
      <c r="R3362" s="11">
        <f t="shared" si="104"/>
        <v>0</v>
      </c>
      <c r="U3362" s="11">
        <f t="shared" si="105"/>
        <v>0</v>
      </c>
      <c r="Y3362" s="11">
        <f>IF(SUM(Tableau1[[#This Row],[Other access]:[Sci-hub access]])&gt;=1,1,0)</f>
        <v>0</v>
      </c>
      <c r="Z3362" s="12">
        <f>IF(OR(Tableau1[[#This Row],[Access R1 + S1+ T1 ]]&gt;=1,Tableau1[[#This Row],[Access V1 +W1 + X1]]&gt;=1),1,0)</f>
        <v>0</v>
      </c>
      <c r="AB3362" s="10" t="str">
        <f>Tableau1[[#This Row],[DOI]]</f>
        <v>doi: 10.3341/kjo.2016.0125</v>
      </c>
      <c r="AC3362" s="13" t="str">
        <f>Tableau1[[#This Row],[Authors]]&amp;", "&amp;Tableau1[[#This Row],[Title]]&amp;" "&amp;Tableau1[[#This Row],[Journal]]&amp;". "&amp;Tableau1[[#This Row],[Year]]</f>
        <v>Ozkaya A, Alkin Z, Togac M, Ahmet S, Perente I, Taskapili M., Five-year Outcomes of Ranibizumab in Neovascular Age-related Macular Degeneration: Real Life Clinical Experience. Korean J Ophthalmol. 2017</v>
      </c>
    </row>
    <row r="3363" spans="1:29" x14ac:dyDescent="0.3">
      <c r="A3363">
        <v>11014</v>
      </c>
      <c r="B3363" t="s">
        <v>13439</v>
      </c>
      <c r="C3363" t="s">
        <v>23601</v>
      </c>
      <c r="D3363" t="s">
        <v>33893</v>
      </c>
      <c r="E3363" t="s">
        <v>2447</v>
      </c>
      <c r="F3363" s="10"/>
      <c r="G3363">
        <v>2017</v>
      </c>
      <c r="J3363">
        <v>0.30064994482938323</v>
      </c>
      <c r="L3363" t="s">
        <v>45255</v>
      </c>
      <c r="M3363">
        <v>26524159</v>
      </c>
      <c r="Q3363" s="10"/>
      <c r="R3363" s="11">
        <f t="shared" si="104"/>
        <v>0</v>
      </c>
      <c r="U3363" s="11">
        <f t="shared" si="105"/>
        <v>0</v>
      </c>
      <c r="Y3363" s="11">
        <f>IF(SUM(Tableau1[[#This Row],[Other access]:[Sci-hub access]])&gt;=1,1,0)</f>
        <v>0</v>
      </c>
      <c r="Z3363" s="12">
        <f>IF(OR(Tableau1[[#This Row],[Access R1 + S1+ T1 ]]&gt;=1,Tableau1[[#This Row],[Access V1 +W1 + X1]]&gt;=1),1,0)</f>
        <v>0</v>
      </c>
      <c r="AB3363" s="10" t="str">
        <f>Tableau1[[#This Row],[DOI]]</f>
        <v>doi: 10.1097/IOP.0000000000000585</v>
      </c>
      <c r="AC3363" s="13" t="str">
        <f>Tableau1[[#This Row],[Authors]]&amp;", "&amp;Tableau1[[#This Row],[Title]]&amp;" "&amp;Tableau1[[#This Row],[Journal]]&amp;". "&amp;Tableau1[[#This Row],[Year]]</f>
        <v>Wu CY, Elner VM, Kahana A., Severe Pediatric Thyroid Eye Disease: Surgical Case Series. Ophthal Plast Reconstr Surg. 2017</v>
      </c>
    </row>
    <row r="3364" spans="1:29" x14ac:dyDescent="0.3">
      <c r="A3364">
        <v>1595</v>
      </c>
      <c r="B3364" t="s">
        <v>4847</v>
      </c>
      <c r="C3364" t="s">
        <v>15097</v>
      </c>
      <c r="D3364" t="s">
        <v>25268</v>
      </c>
      <c r="E3364" t="s">
        <v>34058</v>
      </c>
      <c r="F3364" s="10"/>
      <c r="G3364">
        <v>2017</v>
      </c>
      <c r="J3364">
        <v>0.300678635369375</v>
      </c>
      <c r="L3364" t="s">
        <v>36074</v>
      </c>
      <c r="M3364">
        <v>28916023</v>
      </c>
      <c r="Q3364" s="10"/>
      <c r="R3364" s="11">
        <f t="shared" si="104"/>
        <v>0</v>
      </c>
      <c r="U3364" s="11">
        <f t="shared" si="105"/>
        <v>0</v>
      </c>
      <c r="Y3364" s="11">
        <f>IF(SUM(Tableau1[[#This Row],[Other access]:[Sci-hub access]])&gt;=1,1,0)</f>
        <v>0</v>
      </c>
      <c r="Z3364" s="12">
        <f>IF(OR(Tableau1[[#This Row],[Access R1 + S1+ T1 ]]&gt;=1,Tableau1[[#This Row],[Access V1 +W1 + X1]]&gt;=1),1,0)</f>
        <v>0</v>
      </c>
      <c r="AB3364" s="10" t="str">
        <f>Tableau1[[#This Row],[DOI]]</f>
        <v>doi: 10.1016/j.clindermatol.2017.06.004</v>
      </c>
      <c r="AC3364" s="13" t="str">
        <f>Tableau1[[#This Row],[Authors]]&amp;", "&amp;Tableau1[[#This Row],[Title]]&amp;" "&amp;Tableau1[[#This Row],[Journal]]&amp;". "&amp;Tableau1[[#This Row],[Year]]</f>
        <v>Bulur I, Onder M., Behçet disease: New aspects. Clin Dermatol. 2017</v>
      </c>
    </row>
    <row r="3365" spans="1:29" x14ac:dyDescent="0.3">
      <c r="A3365">
        <v>221</v>
      </c>
      <c r="B3365" t="s">
        <v>3484</v>
      </c>
      <c r="C3365" t="s">
        <v>13745</v>
      </c>
      <c r="D3365" t="s">
        <v>23904</v>
      </c>
      <c r="E3365" t="s">
        <v>33989</v>
      </c>
      <c r="F3365" s="10"/>
      <c r="G3365">
        <v>2017</v>
      </c>
      <c r="J3365">
        <v>0.30087589328965014</v>
      </c>
      <c r="L3365" t="s">
        <v>34732</v>
      </c>
      <c r="M3365">
        <v>29320823</v>
      </c>
      <c r="Q3365" s="10"/>
      <c r="R3365" s="11">
        <f t="shared" si="104"/>
        <v>0</v>
      </c>
      <c r="U3365" s="11">
        <f t="shared" si="105"/>
        <v>0</v>
      </c>
      <c r="Y3365" s="11">
        <f>IF(SUM(Tableau1[[#This Row],[Other access]:[Sci-hub access]])&gt;=1,1,0)</f>
        <v>0</v>
      </c>
      <c r="Z3365" s="12">
        <f>IF(OR(Tableau1[[#This Row],[Access R1 + S1+ T1 ]]&gt;=1,Tableau1[[#This Row],[Access V1 +W1 + X1]]&gt;=1),1,0)</f>
        <v>0</v>
      </c>
      <c r="AB3365" s="10" t="str">
        <f>Tableau1[[#This Row],[DOI]]</f>
        <v>doi: 10.3347/kjp.2017.55.6.667</v>
      </c>
      <c r="AC3365" s="13" t="str">
        <f>Tableau1[[#This Row],[Authors]]&amp;", "&amp;Tableau1[[#This Row],[Title]]&amp;" "&amp;Tableau1[[#This Row],[Journal]]&amp;". "&amp;Tableau1[[#This Row],[Year]]</f>
        <v>Shin J, Ahn KS, Suh GH, Kim HJ, Jeong HS, Kim BS, Choi E, Shin SS., First Blindness Cases of Horses Infected with Setaria Digitata (Nematoda: Filarioidea) in the Republic of Korea. Korean J Parasitol. 2017</v>
      </c>
    </row>
    <row r="3366" spans="1:29" x14ac:dyDescent="0.3">
      <c r="A3366">
        <v>7713</v>
      </c>
      <c r="B3366" t="s">
        <v>10481</v>
      </c>
      <c r="C3366" t="s">
        <v>20677</v>
      </c>
      <c r="D3366" t="s">
        <v>30917</v>
      </c>
      <c r="E3366" t="s">
        <v>2467</v>
      </c>
      <c r="F3366" s="10"/>
      <c r="G3366">
        <v>2017</v>
      </c>
      <c r="J3366">
        <v>0.30087645900312499</v>
      </c>
      <c r="L3366" t="s">
        <v>42064</v>
      </c>
      <c r="M3366">
        <v>28060400</v>
      </c>
      <c r="Q3366" s="10"/>
      <c r="R3366" s="11">
        <f t="shared" si="104"/>
        <v>0</v>
      </c>
      <c r="U3366" s="11">
        <f t="shared" si="105"/>
        <v>0</v>
      </c>
      <c r="Y3366" s="11">
        <f>IF(SUM(Tableau1[[#This Row],[Other access]:[Sci-hub access]])&gt;=1,1,0)</f>
        <v>0</v>
      </c>
      <c r="Z3366" s="12">
        <f>IF(OR(Tableau1[[#This Row],[Access R1 + S1+ T1 ]]&gt;=1,Tableau1[[#This Row],[Access V1 +W1 + X1]]&gt;=1),1,0)</f>
        <v>0</v>
      </c>
      <c r="AB3366" s="10" t="str">
        <f>Tableau1[[#This Row],[DOI]]</f>
        <v>doi: 10.3928/23258160-20161219-13</v>
      </c>
      <c r="AC3366" s="13" t="str">
        <f>Tableau1[[#This Row],[Authors]]&amp;", "&amp;Tableau1[[#This Row],[Title]]&amp;" "&amp;Tableau1[[#This Row],[Journal]]&amp;". "&amp;Tableau1[[#This Row],[Year]]</f>
        <v>Mehta NS, Yannuzzi NA, Young R, McClellan AJ, Read SP, Berrocal AM., Retinal Detachment in a Combined Case of Stickler Syndrome and X-Linked Retinoschisis. Ophthalmic Surg Lasers Imaging Retina. 2017</v>
      </c>
    </row>
    <row r="3367" spans="1:29" x14ac:dyDescent="0.3">
      <c r="A3367">
        <v>6813</v>
      </c>
      <c r="B3367" t="s">
        <v>9692</v>
      </c>
      <c r="C3367" t="s">
        <v>19896</v>
      </c>
      <c r="D3367" t="s">
        <v>30126</v>
      </c>
      <c r="E3367" t="s">
        <v>2902</v>
      </c>
      <c r="F3367" s="10"/>
      <c r="G3367">
        <v>2017</v>
      </c>
      <c r="J3367">
        <v>0.30090911228432438</v>
      </c>
      <c r="L3367" t="s">
        <v>41173</v>
      </c>
      <c r="M3367">
        <v>28160241</v>
      </c>
      <c r="Q3367" s="10"/>
      <c r="R3367" s="11">
        <f t="shared" si="104"/>
        <v>0</v>
      </c>
      <c r="U3367" s="11">
        <f t="shared" si="105"/>
        <v>0</v>
      </c>
      <c r="Y3367" s="11">
        <f>IF(SUM(Tableau1[[#This Row],[Other access]:[Sci-hub access]])&gt;=1,1,0)</f>
        <v>0</v>
      </c>
      <c r="Z3367" s="12">
        <f>IF(OR(Tableau1[[#This Row],[Access R1 + S1+ T1 ]]&gt;=1,Tableau1[[#This Row],[Access V1 +W1 + X1]]&gt;=1),1,0)</f>
        <v>0</v>
      </c>
      <c r="AB3367" s="10" t="str">
        <f>Tableau1[[#This Row],[DOI]]</f>
        <v>doi: 10.1007/s13760-017-0748-0</v>
      </c>
      <c r="AC3367" s="13" t="str">
        <f>Tableau1[[#This Row],[Authors]]&amp;", "&amp;Tableau1[[#This Row],[Title]]&amp;" "&amp;Tableau1[[#This Row],[Journal]]&amp;". "&amp;Tableau1[[#This Row],[Year]]</f>
        <v>Mattheij M, Venstermans C, de Veuster I, Vanderstraete I, Menovsky T, Jorens P, Ceulemans B., Retinal haemorrhages in a university hospital: not always abusive head injury. Acta Neurol Belg. 2017</v>
      </c>
    </row>
    <row r="3368" spans="1:29" x14ac:dyDescent="0.3">
      <c r="A3368">
        <v>4928</v>
      </c>
      <c r="B3368" t="s">
        <v>8024</v>
      </c>
      <c r="C3368" t="s">
        <v>18253</v>
      </c>
      <c r="D3368" t="s">
        <v>28454</v>
      </c>
      <c r="E3368" t="s">
        <v>2462</v>
      </c>
      <c r="F3368" s="10"/>
      <c r="G3368">
        <v>2017</v>
      </c>
      <c r="J3368">
        <v>0.30099440535835287</v>
      </c>
      <c r="L3368" t="s">
        <v>39337</v>
      </c>
      <c r="M3368">
        <v>28390411</v>
      </c>
      <c r="Q3368" s="10"/>
      <c r="R3368" s="11">
        <f t="shared" si="104"/>
        <v>0</v>
      </c>
      <c r="U3368" s="11">
        <f t="shared" si="105"/>
        <v>0</v>
      </c>
      <c r="Y3368" s="11">
        <f>IF(SUM(Tableau1[[#This Row],[Other access]:[Sci-hub access]])&gt;=1,1,0)</f>
        <v>0</v>
      </c>
      <c r="Z3368" s="12">
        <f>IF(OR(Tableau1[[#This Row],[Access R1 + S1+ T1 ]]&gt;=1,Tableau1[[#This Row],[Access V1 +W1 + X1]]&gt;=1),1,0)</f>
        <v>0</v>
      </c>
      <c r="AB3368" s="10" t="str">
        <f>Tableau1[[#This Row],[DOI]]</f>
        <v>doi: 10.1186/s12886-017-0439-x</v>
      </c>
      <c r="AC3368" s="13" t="str">
        <f>Tableau1[[#This Row],[Authors]]&amp;", "&amp;Tableau1[[#This Row],[Title]]&amp;" "&amp;Tableau1[[#This Row],[Journal]]&amp;". "&amp;Tableau1[[#This Row],[Year]]</f>
        <v>Wu Y, Liu S, Liao R., Prediction accuracy of intraocular lens power calculation methods after laser refractive surgery. BMC Ophthalmol. 2017</v>
      </c>
    </row>
    <row r="3369" spans="1:29" x14ac:dyDescent="0.3">
      <c r="A3369">
        <v>5266</v>
      </c>
      <c r="B3369" t="s">
        <v>8330</v>
      </c>
      <c r="C3369" t="s">
        <v>18554</v>
      </c>
      <c r="D3369" t="s">
        <v>28760</v>
      </c>
      <c r="E3369" t="s">
        <v>2451</v>
      </c>
      <c r="F3369" s="10"/>
      <c r="G3369">
        <v>2017</v>
      </c>
      <c r="J3369">
        <v>0.30102717269871915</v>
      </c>
      <c r="L3369" t="s">
        <v>39662</v>
      </c>
      <c r="M3369">
        <v>28355301</v>
      </c>
      <c r="Q3369" s="10"/>
      <c r="R3369" s="11">
        <f t="shared" si="104"/>
        <v>0</v>
      </c>
      <c r="U3369" s="11">
        <f t="shared" si="105"/>
        <v>0</v>
      </c>
      <c r="Y3369" s="11">
        <f>IF(SUM(Tableau1[[#This Row],[Other access]:[Sci-hub access]])&gt;=1,1,0)</f>
        <v>0</v>
      </c>
      <c r="Z3369" s="12">
        <f>IF(OR(Tableau1[[#This Row],[Access R1 + S1+ T1 ]]&gt;=1,Tableau1[[#This Row],[Access V1 +W1 + X1]]&gt;=1),1,0)</f>
        <v>0</v>
      </c>
      <c r="AB3369" s="10" t="str">
        <f>Tableau1[[#This Row],[DOI]]</f>
        <v>doi: 10.1371/journal.pone.0174587</v>
      </c>
      <c r="AC3369" s="13" t="str">
        <f>Tableau1[[#This Row],[Authors]]&amp;", "&amp;Tableau1[[#This Row],[Title]]&amp;" "&amp;Tableau1[[#This Row],[Journal]]&amp;". "&amp;Tableau1[[#This Row],[Year]]</f>
        <v>Song P, Chang X, Wang M, An L., Variations of pterygium prevalence by age, gender and geographic characteristics in China: A systematic review and meta-analysis. PLoS One. 2017</v>
      </c>
    </row>
    <row r="3370" spans="1:29" x14ac:dyDescent="0.3">
      <c r="A3370">
        <v>10878</v>
      </c>
      <c r="B3370" t="s">
        <v>13323</v>
      </c>
      <c r="C3370" t="s">
        <v>23485</v>
      </c>
      <c r="D3370" t="s">
        <v>33777</v>
      </c>
      <c r="E3370" t="s">
        <v>2786</v>
      </c>
      <c r="F3370" s="10"/>
      <c r="G3370">
        <v>2017</v>
      </c>
      <c r="J3370">
        <v>0.30112765441688483</v>
      </c>
      <c r="L3370" t="s">
        <v>45123</v>
      </c>
      <c r="M3370">
        <v>26911396</v>
      </c>
      <c r="Q3370" s="10"/>
      <c r="R3370" s="11">
        <f t="shared" si="104"/>
        <v>0</v>
      </c>
      <c r="U3370" s="11">
        <f t="shared" si="105"/>
        <v>0</v>
      </c>
      <c r="Y3370" s="11">
        <f>IF(SUM(Tableau1[[#This Row],[Other access]:[Sci-hub access]])&gt;=1,1,0)</f>
        <v>0</v>
      </c>
      <c r="Z3370" s="12">
        <f>IF(OR(Tableau1[[#This Row],[Access R1 + S1+ T1 ]]&gt;=1,Tableau1[[#This Row],[Access V1 +W1 + X1]]&gt;=1),1,0)</f>
        <v>0</v>
      </c>
      <c r="AB3370" s="10" t="str">
        <f>Tableau1[[#This Row],[DOI]]</f>
        <v>doi: 10.3109/15569527.2016.1140177</v>
      </c>
      <c r="AC3370" s="13" t="str">
        <f>Tableau1[[#This Row],[Authors]]&amp;", "&amp;Tableau1[[#This Row],[Title]]&amp;" "&amp;Tableau1[[#This Row],[Journal]]&amp;". "&amp;Tableau1[[#This Row],[Year]]</f>
        <v>Guzel H, Bakbak B, Koylu MT, Gonul S, Ozturk B, Gedik S., The effect and safety of intravitreal injection of ranibizumab and bevacizumab on the corneal endothelium in the treatment of diabetic macular edema. Cutan Ocul Toxicol. 2017</v>
      </c>
    </row>
    <row r="3371" spans="1:29" x14ac:dyDescent="0.3">
      <c r="A3371">
        <v>8225</v>
      </c>
      <c r="B3371" t="s">
        <v>10932</v>
      </c>
      <c r="C3371" t="s">
        <v>21119</v>
      </c>
      <c r="D3371" t="s">
        <v>31370</v>
      </c>
      <c r="E3371" t="s">
        <v>2438</v>
      </c>
      <c r="F3371" s="10"/>
      <c r="G3371">
        <v>2017</v>
      </c>
      <c r="J3371">
        <v>0.30118073597278838</v>
      </c>
      <c r="L3371" t="s">
        <v>42571</v>
      </c>
      <c r="M3371">
        <v>27974291</v>
      </c>
      <c r="Q3371" s="10"/>
      <c r="R3371" s="11">
        <f t="shared" si="104"/>
        <v>0</v>
      </c>
      <c r="U3371" s="11">
        <f t="shared" si="105"/>
        <v>0</v>
      </c>
      <c r="Y3371" s="11">
        <f>IF(SUM(Tableau1[[#This Row],[Other access]:[Sci-hub access]])&gt;=1,1,0)</f>
        <v>0</v>
      </c>
      <c r="Z3371" s="12">
        <f>IF(OR(Tableau1[[#This Row],[Access R1 + S1+ T1 ]]&gt;=1,Tableau1[[#This Row],[Access V1 +W1 + X1]]&gt;=1),1,0)</f>
        <v>0</v>
      </c>
      <c r="AB3371" s="10" t="str">
        <f>Tableau1[[#This Row],[DOI]]</f>
        <v>doi: 10.1136/bjophthalmol-2016-309550</v>
      </c>
      <c r="AC3371" s="13" t="str">
        <f>Tableau1[[#This Row],[Authors]]&amp;", "&amp;Tableau1[[#This Row],[Title]]&amp;" "&amp;Tableau1[[#This Row],[Journal]]&amp;". "&amp;Tableau1[[#This Row],[Year]]</f>
        <v>Menzel-Severing J, Kruse FE, Tourtas T., Organ-cultured, prestripped donor tissue for DMEK surgery: clinical outcomes. Br J Ophthalmol. 2017</v>
      </c>
    </row>
    <row r="3372" spans="1:29" x14ac:dyDescent="0.3">
      <c r="A3372">
        <v>9784</v>
      </c>
      <c r="B3372" t="s">
        <v>12324</v>
      </c>
      <c r="C3372" t="s">
        <v>22496</v>
      </c>
      <c r="D3372" t="s">
        <v>32772</v>
      </c>
      <c r="E3372" t="s">
        <v>2486</v>
      </c>
      <c r="F3372" s="10"/>
      <c r="G3372">
        <v>2017</v>
      </c>
      <c r="J3372">
        <v>0.30122507014572408</v>
      </c>
      <c r="L3372" t="s">
        <v>44048</v>
      </c>
      <c r="M3372">
        <v>27585711</v>
      </c>
      <c r="Q3372" s="10"/>
      <c r="R3372" s="11">
        <f t="shared" si="104"/>
        <v>0</v>
      </c>
      <c r="U3372" s="11">
        <f t="shared" si="105"/>
        <v>0</v>
      </c>
      <c r="Y3372" s="11">
        <f>IF(SUM(Tableau1[[#This Row],[Other access]:[Sci-hub access]])&gt;=1,1,0)</f>
        <v>0</v>
      </c>
      <c r="Z3372" s="12">
        <f>IF(OR(Tableau1[[#This Row],[Access R1 + S1+ T1 ]]&gt;=1,Tableau1[[#This Row],[Access V1 +W1 + X1]]&gt;=1),1,0)</f>
        <v>0</v>
      </c>
      <c r="AB3372" s="10" t="str">
        <f>Tableau1[[#This Row],[DOI]]</f>
        <v>doi: 10.1111/aos.13229</v>
      </c>
      <c r="AC3372" s="13" t="str">
        <f>Tableau1[[#This Row],[Authors]]&amp;", "&amp;Tableau1[[#This Row],[Title]]&amp;" "&amp;Tableau1[[#This Row],[Journal]]&amp;". "&amp;Tableau1[[#This Row],[Year]]</f>
        <v>Rilvén S, Torp TL, Grauslund J., Retinal oximetry in patients with ischaemic retinal diseases. Acta Ophthalmol. 2017</v>
      </c>
    </row>
    <row r="3373" spans="1:29" x14ac:dyDescent="0.3">
      <c r="A3373">
        <v>5373</v>
      </c>
      <c r="B3373" t="s">
        <v>8427</v>
      </c>
      <c r="C3373" t="s">
        <v>18650</v>
      </c>
      <c r="D3373" t="s">
        <v>28857</v>
      </c>
      <c r="E3373" t="s">
        <v>2490</v>
      </c>
      <c r="F3373" s="10"/>
      <c r="G3373">
        <v>2017</v>
      </c>
      <c r="J3373">
        <v>0.30124569451896688</v>
      </c>
      <c r="L3373" t="s">
        <v>39768</v>
      </c>
      <c r="M3373">
        <v>28342720</v>
      </c>
      <c r="Q3373" s="10"/>
      <c r="R3373" s="11">
        <f t="shared" si="104"/>
        <v>0</v>
      </c>
      <c r="U3373" s="11">
        <f t="shared" si="105"/>
        <v>0</v>
      </c>
      <c r="Y3373" s="11">
        <f>IF(SUM(Tableau1[[#This Row],[Other access]:[Sci-hub access]])&gt;=1,1,0)</f>
        <v>0</v>
      </c>
      <c r="Z3373" s="12">
        <f>IF(OR(Tableau1[[#This Row],[Access R1 + S1+ T1 ]]&gt;=1,Tableau1[[#This Row],[Access V1 +W1 + X1]]&gt;=1),1,0)</f>
        <v>0</v>
      </c>
      <c r="AB3373" s="10" t="str">
        <f>Tableau1[[#This Row],[DOI]]</f>
        <v>doi: 10.1016/j.ajo.2017.03.021</v>
      </c>
      <c r="AC3373" s="13" t="str">
        <f>Tableau1[[#This Row],[Authors]]&amp;", "&amp;Tableau1[[#This Row],[Title]]&amp;" "&amp;Tableau1[[#This Row],[Journal]]&amp;". "&amp;Tableau1[[#This Row],[Year]]</f>
        <v>Pilger D, Wilkemeyer I, Schroeter J, Maier AB, Torun N., Rebubbling in Descemet Membrane Endothelial Keratoplasty: Influence of Pressure and Duration of the Intracameral Air Tamponade. Am J Ophthalmol. 2017</v>
      </c>
    </row>
    <row r="3374" spans="1:29" x14ac:dyDescent="0.3">
      <c r="A3374">
        <v>7197</v>
      </c>
      <c r="B3374" t="s">
        <v>10035</v>
      </c>
      <c r="C3374" t="s">
        <v>20237</v>
      </c>
      <c r="D3374" t="s">
        <v>30469</v>
      </c>
      <c r="E3374" t="s">
        <v>2451</v>
      </c>
      <c r="F3374" s="10"/>
      <c r="G3374">
        <v>2017</v>
      </c>
      <c r="J3374">
        <v>0.30129791724345734</v>
      </c>
      <c r="L3374" t="s">
        <v>41553</v>
      </c>
      <c r="M3374">
        <v>28118366</v>
      </c>
      <c r="Q3374" s="10"/>
      <c r="R3374" s="11">
        <f t="shared" si="104"/>
        <v>0</v>
      </c>
      <c r="U3374" s="11">
        <f t="shared" si="105"/>
        <v>0</v>
      </c>
      <c r="Y3374" s="11">
        <f>IF(SUM(Tableau1[[#This Row],[Other access]:[Sci-hub access]])&gt;=1,1,0)</f>
        <v>0</v>
      </c>
      <c r="Z3374" s="12">
        <f>IF(OR(Tableau1[[#This Row],[Access R1 + S1+ T1 ]]&gt;=1,Tableau1[[#This Row],[Access V1 +W1 + X1]]&gt;=1),1,0)</f>
        <v>0</v>
      </c>
      <c r="AB3374" s="10" t="str">
        <f>Tableau1[[#This Row],[DOI]]</f>
        <v>doi: 10.1371/journal.pone.0167436</v>
      </c>
      <c r="AC3374" s="13" t="str">
        <f>Tableau1[[#This Row],[Authors]]&amp;", "&amp;Tableau1[[#This Row],[Title]]&amp;" "&amp;Tableau1[[#This Row],[Journal]]&amp;". "&amp;Tableau1[[#This Row],[Year]]</f>
        <v>Burley DT, Gray NS, Snowden RJ., As Far as the Eye Can See: Relationship between Psychopathic Traits and Pupil Response to Affective Stimuli. PLoS One. 2017</v>
      </c>
    </row>
    <row r="3375" spans="1:29" ht="28.8" x14ac:dyDescent="0.3">
      <c r="A3375">
        <v>1315</v>
      </c>
      <c r="B3375" t="s">
        <v>4575</v>
      </c>
      <c r="C3375" t="s">
        <v>14827</v>
      </c>
      <c r="D3375" t="s">
        <v>24996</v>
      </c>
      <c r="E3375" t="s">
        <v>2443</v>
      </c>
      <c r="F3375" s="10"/>
      <c r="G3375">
        <v>2017</v>
      </c>
      <c r="J3375">
        <v>0.30147751786672883</v>
      </c>
      <c r="L3375" t="s">
        <v>35798</v>
      </c>
      <c r="M3375">
        <v>28973374</v>
      </c>
      <c r="Q3375" s="10"/>
      <c r="R3375" s="11">
        <f t="shared" si="104"/>
        <v>0</v>
      </c>
      <c r="U3375" s="11">
        <f t="shared" si="105"/>
        <v>0</v>
      </c>
      <c r="Y3375" s="11">
        <f>IF(SUM(Tableau1[[#This Row],[Other access]:[Sci-hub access]])&gt;=1,1,0)</f>
        <v>0</v>
      </c>
      <c r="Z3375" s="12">
        <f>IF(OR(Tableau1[[#This Row],[Access R1 + S1+ T1 ]]&gt;=1,Tableau1[[#This Row],[Access V1 +W1 + X1]]&gt;=1),1,0)</f>
        <v>0</v>
      </c>
      <c r="AB3375" s="10" t="str">
        <f>Tableau1[[#This Row],[DOI]]</f>
        <v>doi: 10.1167/iovs.17-22229</v>
      </c>
      <c r="AC3375" s="13" t="str">
        <f>Tableau1[[#This Row],[Authors]]&amp;", "&amp;Tableau1[[#This Row],[Title]]&amp;" "&amp;Tableau1[[#This Row],[Journal]]&amp;". "&amp;Tableau1[[#This Row],[Year]]</f>
        <v>Eibenberger K, Schmetterer L, Rezar-Dreindl S, Wozniak P, Told R, Mylonas G, Krall C, Schmidt-Erfurth U, Sacu S., Effects of Intravitreal Dexamethasone Implants on Retinal Oxygen Saturation, Vessel Diameter, and Retrobulbar Blood Flow Velocity in ME Secondary to RVO. Invest Ophthalmol Vis Sci. 2017</v>
      </c>
    </row>
    <row r="3376" spans="1:29" x14ac:dyDescent="0.3">
      <c r="A3376">
        <v>7172</v>
      </c>
      <c r="B3376" t="s">
        <v>10013</v>
      </c>
      <c r="C3376" t="s">
        <v>20215</v>
      </c>
      <c r="D3376" t="s">
        <v>30447</v>
      </c>
      <c r="E3376" t="s">
        <v>2485</v>
      </c>
      <c r="F3376" s="10"/>
      <c r="G3376">
        <v>2017</v>
      </c>
      <c r="J3376">
        <v>0.30156696403418437</v>
      </c>
      <c r="L3376" t="s">
        <v>41528</v>
      </c>
      <c r="M3376">
        <v>28121502</v>
      </c>
      <c r="Q3376" s="10"/>
      <c r="R3376" s="11">
        <f t="shared" si="104"/>
        <v>0</v>
      </c>
      <c r="U3376" s="11">
        <f t="shared" si="105"/>
        <v>0</v>
      </c>
      <c r="Y3376" s="11">
        <f>IF(SUM(Tableau1[[#This Row],[Other access]:[Sci-hub access]])&gt;=1,1,0)</f>
        <v>0</v>
      </c>
      <c r="Z3376" s="12">
        <f>IF(OR(Tableau1[[#This Row],[Access R1 + S1+ T1 ]]&gt;=1,Tableau1[[#This Row],[Access V1 +W1 + X1]]&gt;=1),1,0)</f>
        <v>0</v>
      </c>
      <c r="AB3376" s="10" t="str">
        <f>Tableau1[[#This Row],[DOI]]</f>
        <v>doi: 10.1056/NEJMcpc1610713</v>
      </c>
      <c r="AC3376" s="13" t="str">
        <f>Tableau1[[#This Row],[Authors]]&amp;", "&amp;Tableau1[[#This Row],[Title]]&amp;" "&amp;Tableau1[[#This Row],[Journal]]&amp;". "&amp;Tableau1[[#This Row],[Year]]</f>
        <v>Samuels MA, Gonzalez RG, Makadzange AT, Hedley-Whyte ET., Case 3-2017. A 62-Year-Old Man with Cardiac Sarcoidosis and New Diplopia and Weakness. N Engl J Med. 2017</v>
      </c>
    </row>
    <row r="3377" spans="1:29" x14ac:dyDescent="0.3">
      <c r="A3377">
        <v>3140</v>
      </c>
      <c r="B3377" t="s">
        <v>6329</v>
      </c>
      <c r="C3377" t="s">
        <v>16572</v>
      </c>
      <c r="D3377" t="s">
        <v>26753</v>
      </c>
      <c r="E3377" t="s">
        <v>2529</v>
      </c>
      <c r="F3377" s="10"/>
      <c r="G3377">
        <v>2017</v>
      </c>
      <c r="J3377">
        <v>0.30170520028569681</v>
      </c>
      <c r="L3377" t="s">
        <v>37594</v>
      </c>
      <c r="M3377">
        <v>28632033</v>
      </c>
      <c r="Q3377" s="10"/>
      <c r="R3377" s="11">
        <f t="shared" si="104"/>
        <v>0</v>
      </c>
      <c r="U3377" s="11">
        <f t="shared" si="105"/>
        <v>0</v>
      </c>
      <c r="Y3377" s="11">
        <f>IF(SUM(Tableau1[[#This Row],[Other access]:[Sci-hub access]])&gt;=1,1,0)</f>
        <v>0</v>
      </c>
      <c r="Z3377" s="12">
        <f>IF(OR(Tableau1[[#This Row],[Access R1 + S1+ T1 ]]&gt;=1,Tableau1[[#This Row],[Access V1 +W1 + X1]]&gt;=1),1,0)</f>
        <v>0</v>
      </c>
      <c r="AB3377" s="10" t="str">
        <f>Tableau1[[#This Row],[DOI]]</f>
        <v>doi: 10.1080/02713683.2016.1276198</v>
      </c>
      <c r="AC3377" s="13" t="str">
        <f>Tableau1[[#This Row],[Authors]]&amp;", "&amp;Tableau1[[#This Row],[Title]]&amp;" "&amp;Tableau1[[#This Row],[Journal]]&amp;". "&amp;Tableau1[[#This Row],[Year]]</f>
        <v>Fu SH, Wang HY, Zhang JY, Shi HM, Zhang N, Ye W, Xiao YQ., Overexpression of ALK5 Induces Human Tenon's Capsule Fibroblasts Transdifferentiation and Fibrosis In Vitro. Curr Eye Res. 2017</v>
      </c>
    </row>
    <row r="3378" spans="1:29" x14ac:dyDescent="0.3">
      <c r="A3378">
        <v>10932</v>
      </c>
      <c r="B3378" t="s">
        <v>13368</v>
      </c>
      <c r="C3378" t="s">
        <v>23530</v>
      </c>
      <c r="D3378" t="s">
        <v>33822</v>
      </c>
      <c r="E3378" t="s">
        <v>2719</v>
      </c>
      <c r="F3378" s="10"/>
      <c r="G3378">
        <v>2017</v>
      </c>
      <c r="J3378">
        <v>0.3017685447300591</v>
      </c>
      <c r="L3378" t="s">
        <v>45173</v>
      </c>
      <c r="M3378">
        <v>26828233</v>
      </c>
      <c r="Q3378" s="10"/>
      <c r="R3378" s="11">
        <f t="shared" si="104"/>
        <v>0</v>
      </c>
      <c r="U3378" s="11">
        <f t="shared" si="105"/>
        <v>0</v>
      </c>
      <c r="Y3378" s="11">
        <f>IF(SUM(Tableau1[[#This Row],[Other access]:[Sci-hub access]])&gt;=1,1,0)</f>
        <v>0</v>
      </c>
      <c r="Z3378" s="12">
        <f>IF(OR(Tableau1[[#This Row],[Access R1 + S1+ T1 ]]&gt;=1,Tableau1[[#This Row],[Access V1 +W1 + X1]]&gt;=1),1,0)</f>
        <v>0</v>
      </c>
      <c r="AB3378" s="10" t="str">
        <f>Tableau1[[#This Row],[DOI]]</f>
        <v>doi: 10.3109/09273948.2015.1108444</v>
      </c>
      <c r="AC3378" s="13" t="str">
        <f>Tableau1[[#This Row],[Authors]]&amp;", "&amp;Tableau1[[#This Row],[Title]]&amp;" "&amp;Tableau1[[#This Row],[Journal]]&amp;". "&amp;Tableau1[[#This Row],[Year]]</f>
        <v>Yalcindag FN, Bingol Kiziltunc P, Savku E., Evaluation of Intraocular Inflammation with Laser Flare Photometry in Behçet Uveitis. Ocul Immunol Inflamm. 2017</v>
      </c>
    </row>
    <row r="3379" spans="1:29" ht="28.8" x14ac:dyDescent="0.3">
      <c r="A3379">
        <v>2237</v>
      </c>
      <c r="B3379" t="s">
        <v>87</v>
      </c>
      <c r="C3379" t="s">
        <v>88</v>
      </c>
      <c r="D3379" t="s">
        <v>89</v>
      </c>
      <c r="E3379" t="s">
        <v>2737</v>
      </c>
      <c r="F3379" s="10"/>
      <c r="G3379">
        <v>2017</v>
      </c>
      <c r="J3379">
        <v>0.30181423187379286</v>
      </c>
      <c r="L3379" t="s">
        <v>36705</v>
      </c>
      <c r="M3379">
        <v>28787651</v>
      </c>
      <c r="Q3379" s="10"/>
      <c r="R3379" s="11">
        <f t="shared" si="104"/>
        <v>0</v>
      </c>
      <c r="U3379" s="11">
        <f t="shared" si="105"/>
        <v>0</v>
      </c>
      <c r="Y3379" s="11">
        <f>IF(SUM(Tableau1[[#This Row],[Other access]:[Sci-hub access]])&gt;=1,1,0)</f>
        <v>0</v>
      </c>
      <c r="Z3379" s="12">
        <f>IF(OR(Tableau1[[#This Row],[Access R1 + S1+ T1 ]]&gt;=1,Tableau1[[#This Row],[Access V1 +W1 + X1]]&gt;=1),1,0)</f>
        <v>0</v>
      </c>
      <c r="AB3379" s="10" t="str">
        <f>Tableau1[[#This Row],[DOI]]</f>
        <v>doi: 10.1016/j.jchromb.2017.07.049</v>
      </c>
      <c r="AC3379" s="13" t="str">
        <f>Tableau1[[#This Row],[Authors]]&amp;", "&amp;Tableau1[[#This Row],[Title]]&amp;" "&amp;Tableau1[[#This Row],[Journal]]&amp;". "&amp;Tableau1[[#This Row],[Year]]</f>
        <v>Gaspar LM, Santos FM, Albuquerque T, Castro-de-Sousa JP, Passarinha LA, Tomaz CT., Proteome analysis of vitreous humor in retinal detachment using two different flow-charts for protein fractionation. J Chromatogr B Analyt Technol Biomed Life Sci. 2017</v>
      </c>
    </row>
    <row r="3380" spans="1:29" x14ac:dyDescent="0.3">
      <c r="A3380">
        <v>335</v>
      </c>
      <c r="B3380" t="s">
        <v>3598</v>
      </c>
      <c r="C3380" t="s">
        <v>13859</v>
      </c>
      <c r="D3380" t="s">
        <v>24018</v>
      </c>
      <c r="E3380" t="s">
        <v>2467</v>
      </c>
      <c r="F3380" s="10"/>
      <c r="G3380">
        <v>2017</v>
      </c>
      <c r="J3380">
        <v>0.30182674632611783</v>
      </c>
      <c r="L3380" t="s">
        <v>34842</v>
      </c>
      <c r="M3380">
        <v>29253308</v>
      </c>
      <c r="Q3380" s="10"/>
      <c r="R3380" s="11">
        <f t="shared" si="104"/>
        <v>0</v>
      </c>
      <c r="U3380" s="11">
        <f t="shared" si="105"/>
        <v>0</v>
      </c>
      <c r="Y3380" s="11">
        <f>IF(SUM(Tableau1[[#This Row],[Other access]:[Sci-hub access]])&gt;=1,1,0)</f>
        <v>0</v>
      </c>
      <c r="Z3380" s="12">
        <f>IF(OR(Tableau1[[#This Row],[Access R1 + S1+ T1 ]]&gt;=1,Tableau1[[#This Row],[Access V1 +W1 + X1]]&gt;=1),1,0)</f>
        <v>0</v>
      </c>
      <c r="AB3380" s="10" t="str">
        <f>Tableau1[[#This Row],[DOI]]</f>
        <v>doi: 10.3928/23258160-20171130-12</v>
      </c>
      <c r="AC3380" s="13" t="str">
        <f>Tableau1[[#This Row],[Authors]]&amp;", "&amp;Tableau1[[#This Row],[Title]]&amp;" "&amp;Tableau1[[#This Row],[Journal]]&amp;". "&amp;Tableau1[[#This Row],[Year]]</f>
        <v>Sassalos TM, Saraf SS, Ober MD., Chorioretinal Perfusion in Persistent Placoid Maculopathy. Ophthalmic Surg Lasers Imaging Retina. 2017</v>
      </c>
    </row>
    <row r="3381" spans="1:29" x14ac:dyDescent="0.3">
      <c r="A3381">
        <v>1775</v>
      </c>
      <c r="B3381" t="s">
        <v>5023</v>
      </c>
      <c r="C3381" t="s">
        <v>15270</v>
      </c>
      <c r="D3381" t="s">
        <v>25445</v>
      </c>
      <c r="E3381" t="s">
        <v>2502</v>
      </c>
      <c r="F3381" s="10"/>
      <c r="G3381">
        <v>2018</v>
      </c>
      <c r="J3381">
        <v>0.30199934228654846</v>
      </c>
      <c r="L3381" t="s">
        <v>36249</v>
      </c>
      <c r="M3381">
        <v>28877529</v>
      </c>
      <c r="Q3381" s="10"/>
      <c r="R3381" s="11">
        <f t="shared" si="104"/>
        <v>0</v>
      </c>
      <c r="U3381" s="11">
        <f t="shared" si="105"/>
        <v>0</v>
      </c>
      <c r="Y3381" s="11">
        <f>IF(SUM(Tableau1[[#This Row],[Other access]:[Sci-hub access]])&gt;=1,1,0)</f>
        <v>0</v>
      </c>
      <c r="Z3381" s="12">
        <f>IF(OR(Tableau1[[#This Row],[Access R1 + S1+ T1 ]]&gt;=1,Tableau1[[#This Row],[Access V1 +W1 + X1]]&gt;=1),1,0)</f>
        <v>0</v>
      </c>
      <c r="AB3381" s="10" t="str">
        <f>Tableau1[[#This Row],[DOI]]</f>
        <v>doi: 10.1159/000479377</v>
      </c>
      <c r="AC3381" s="13" t="str">
        <f>Tableau1[[#This Row],[Authors]]&amp;", "&amp;Tableau1[[#This Row],[Title]]&amp;" "&amp;Tableau1[[#This Row],[Journal]]&amp;". "&amp;Tableau1[[#This Row],[Year]]</f>
        <v>Yu JG, Huang Q, Zhou XF, Ding Y, Li J, Xiang Y., Retinal Nerve Fiber Layer Thickness Changes in the Pseudoexfoliation Syndrome: A Meta-Analysis of Case-Control Studies. Ophthalmic Res. 2018</v>
      </c>
    </row>
    <row r="3382" spans="1:29" x14ac:dyDescent="0.3">
      <c r="A3382">
        <v>4699</v>
      </c>
      <c r="B3382" t="s">
        <v>7812</v>
      </c>
      <c r="C3382" t="s">
        <v>18044</v>
      </c>
      <c r="D3382" t="s">
        <v>28242</v>
      </c>
      <c r="E3382" t="s">
        <v>2458</v>
      </c>
      <c r="F3382" s="10"/>
      <c r="G3382">
        <v>2017</v>
      </c>
      <c r="J3382">
        <v>0.30227567122991139</v>
      </c>
      <c r="L3382" t="s">
        <v>39115</v>
      </c>
      <c r="M3382">
        <v>28418539</v>
      </c>
      <c r="Q3382" s="10"/>
      <c r="R3382" s="11">
        <f t="shared" si="104"/>
        <v>0</v>
      </c>
      <c r="U3382" s="11">
        <f t="shared" si="105"/>
        <v>0</v>
      </c>
      <c r="Y3382" s="11">
        <f>IF(SUM(Tableau1[[#This Row],[Other access]:[Sci-hub access]])&gt;=1,1,0)</f>
        <v>0</v>
      </c>
      <c r="Z3382" s="12">
        <f>IF(OR(Tableau1[[#This Row],[Access R1 + S1+ T1 ]]&gt;=1,Tableau1[[#This Row],[Access V1 +W1 + X1]]&gt;=1),1,0)</f>
        <v>0</v>
      </c>
      <c r="AB3382" s="10" t="str">
        <f>Tableau1[[#This Row],[DOI]]</f>
        <v>doi: 10.1001/jamaophthalmol.2017.0561</v>
      </c>
      <c r="AC3382" s="13" t="str">
        <f>Tableau1[[#This Row],[Authors]]&amp;", "&amp;Tableau1[[#This Row],[Title]]&amp;" "&amp;Tableau1[[#This Row],[Journal]]&amp;". "&amp;Tableau1[[#This Row],[Year]]</f>
        <v>Yepez JB, Murati FA, Pettito M, Peñaranda CF, de Yepez J, Maestre G, Arevalo JF; Johns Hopkins Zika Center.., Ophthalmic Manifestations of Congenital Zika Syndrome in Colombia and Venezuela. JAMA Ophthalmol. 2017</v>
      </c>
    </row>
    <row r="3383" spans="1:29" x14ac:dyDescent="0.3">
      <c r="A3383">
        <v>7697</v>
      </c>
      <c r="B3383" t="s">
        <v>1438</v>
      </c>
      <c r="C3383" t="s">
        <v>1439</v>
      </c>
      <c r="D3383" t="s">
        <v>1440</v>
      </c>
      <c r="E3383" t="s">
        <v>2889</v>
      </c>
      <c r="F3383" s="10"/>
      <c r="G3383">
        <v>2017</v>
      </c>
      <c r="J3383">
        <v>0.30233004173353017</v>
      </c>
      <c r="L3383" t="s">
        <v>42048</v>
      </c>
      <c r="M3383">
        <v>28061916</v>
      </c>
      <c r="Q3383" s="10"/>
      <c r="R3383" s="11">
        <f t="shared" si="104"/>
        <v>0</v>
      </c>
      <c r="U3383" s="11">
        <f t="shared" si="105"/>
        <v>0</v>
      </c>
      <c r="Y3383" s="11">
        <f>IF(SUM(Tableau1[[#This Row],[Other access]:[Sci-hub access]])&gt;=1,1,0)</f>
        <v>0</v>
      </c>
      <c r="Z3383" s="12">
        <f>IF(OR(Tableau1[[#This Row],[Access R1 + S1+ T1 ]]&gt;=1,Tableau1[[#This Row],[Access V1 +W1 + X1]]&gt;=1),1,0)</f>
        <v>0</v>
      </c>
      <c r="AB3383" s="10" t="str">
        <f>Tableau1[[#This Row],[DOI]]</f>
        <v>doi: 10.3357/AMHP.4653.2017</v>
      </c>
      <c r="AC3383" s="13" t="str">
        <f>Tableau1[[#This Row],[Authors]]&amp;", "&amp;Tableau1[[#This Row],[Title]]&amp;" "&amp;Tableau1[[#This Row],[Journal]]&amp;". "&amp;Tableau1[[#This Row],[Year]]</f>
        <v>Marshall-Goebel K, Mulder E, Bershad E, Laing C, Eklund A, Malm J, Stern C, Rittweger J., Intracranial and Intraocular Pressure During Various Degrees of Head-Down Tilt. Aerosp Med Hum Perform. 2017</v>
      </c>
    </row>
    <row r="3384" spans="1:29" x14ac:dyDescent="0.3">
      <c r="A3384">
        <v>1317</v>
      </c>
      <c r="B3384" t="s">
        <v>4577</v>
      </c>
      <c r="C3384" t="s">
        <v>14829</v>
      </c>
      <c r="D3384" t="s">
        <v>24998</v>
      </c>
      <c r="E3384" t="s">
        <v>2443</v>
      </c>
      <c r="F3384" s="10"/>
      <c r="G3384">
        <v>2017</v>
      </c>
      <c r="J3384">
        <v>0.30236709622268976</v>
      </c>
      <c r="L3384" t="s">
        <v>35800</v>
      </c>
      <c r="M3384">
        <v>28973368</v>
      </c>
      <c r="Q3384" s="10"/>
      <c r="R3384" s="11">
        <f t="shared" si="104"/>
        <v>0</v>
      </c>
      <c r="U3384" s="11">
        <f t="shared" si="105"/>
        <v>0</v>
      </c>
      <c r="Y3384" s="11">
        <f>IF(SUM(Tableau1[[#This Row],[Other access]:[Sci-hub access]])&gt;=1,1,0)</f>
        <v>0</v>
      </c>
      <c r="Z3384" s="12">
        <f>IF(OR(Tableau1[[#This Row],[Access R1 + S1+ T1 ]]&gt;=1,Tableau1[[#This Row],[Access V1 +W1 + X1]]&gt;=1),1,0)</f>
        <v>0</v>
      </c>
      <c r="AB3384" s="10" t="str">
        <f>Tableau1[[#This Row],[DOI]]</f>
        <v>doi: 10.1167/iovs.17-22333</v>
      </c>
      <c r="AC3384" s="13" t="str">
        <f>Tableau1[[#This Row],[Authors]]&amp;", "&amp;Tableau1[[#This Row],[Title]]&amp;" "&amp;Tableau1[[#This Row],[Journal]]&amp;". "&amp;Tableau1[[#This Row],[Year]]</f>
        <v>Sjöstrand J, Rosén R, Nilsson M, Popovic Z., Arrested Foveal Development in Preterm Eyes: Thickening of the Outer Nuclear Layer and Structural Redistribution Within the Fovea. Invest Ophthalmol Vis Sci. 2017</v>
      </c>
    </row>
    <row r="3385" spans="1:29" x14ac:dyDescent="0.3">
      <c r="A3385">
        <v>6930</v>
      </c>
      <c r="B3385" t="s">
        <v>9800</v>
      </c>
      <c r="C3385" t="s">
        <v>20003</v>
      </c>
      <c r="D3385" t="s">
        <v>30234</v>
      </c>
      <c r="E3385" t="s">
        <v>2445</v>
      </c>
      <c r="F3385" s="10"/>
      <c r="G3385">
        <v>2018</v>
      </c>
      <c r="J3385">
        <v>0.30246575107410201</v>
      </c>
      <c r="L3385" t="s">
        <v>41289</v>
      </c>
      <c r="M3385">
        <v>28145973</v>
      </c>
      <c r="Q3385" s="10"/>
      <c r="R3385" s="11">
        <f t="shared" si="104"/>
        <v>0</v>
      </c>
      <c r="U3385" s="11">
        <f t="shared" si="105"/>
        <v>0</v>
      </c>
      <c r="Y3385" s="11">
        <f>IF(SUM(Tableau1[[#This Row],[Other access]:[Sci-hub access]])&gt;=1,1,0)</f>
        <v>0</v>
      </c>
      <c r="Z3385" s="12">
        <f>IF(OR(Tableau1[[#This Row],[Access R1 + S1+ T1 ]]&gt;=1,Tableau1[[#This Row],[Access V1 +W1 + X1]]&gt;=1),1,0)</f>
        <v>0</v>
      </c>
      <c r="AB3385" s="10" t="str">
        <f>Tableau1[[#This Row],[DOI]]</f>
        <v>doi: 10.1097/IAE.0000000000001503</v>
      </c>
      <c r="AC3385" s="13" t="str">
        <f>Tableau1[[#This Row],[Authors]]&amp;", "&amp;Tableau1[[#This Row],[Title]]&amp;" "&amp;Tableau1[[#This Row],[Journal]]&amp;". "&amp;Tableau1[[#This Row],[Year]]</f>
        <v>Invernizzi A, Agarwal A, Ravera V, Oldani M, Staurenghi G, Viola F., OPTICAL COHERENCE TOMOGRAPHY FINDINGS IN CYTOMEGALOVIRUS RETINITIS: A Longitudinal Study. Retina. 2018</v>
      </c>
    </row>
    <row r="3386" spans="1:29" x14ac:dyDescent="0.3">
      <c r="A3386">
        <v>1433</v>
      </c>
      <c r="B3386" t="s">
        <v>4691</v>
      </c>
      <c r="C3386" t="s">
        <v>14941</v>
      </c>
      <c r="D3386" t="s">
        <v>25112</v>
      </c>
      <c r="E3386" t="s">
        <v>2440</v>
      </c>
      <c r="F3386" s="10"/>
      <c r="G3386">
        <v>2017</v>
      </c>
      <c r="J3386">
        <v>0.30253038735385329</v>
      </c>
      <c r="L3386" t="s">
        <v>35914</v>
      </c>
      <c r="M3386">
        <v>28950937</v>
      </c>
      <c r="Q3386" s="10"/>
      <c r="R3386" s="11">
        <f t="shared" si="104"/>
        <v>0</v>
      </c>
      <c r="U3386" s="11">
        <f t="shared" si="105"/>
        <v>0</v>
      </c>
      <c r="Y3386" s="11">
        <f>IF(SUM(Tableau1[[#This Row],[Other access]:[Sci-hub access]])&gt;=1,1,0)</f>
        <v>0</v>
      </c>
      <c r="Z3386" s="12">
        <f>IF(OR(Tableau1[[#This Row],[Access R1 + S1+ T1 ]]&gt;=1,Tableau1[[#This Row],[Access V1 +W1 + X1]]&gt;=1),1,0)</f>
        <v>0</v>
      </c>
      <c r="AB3386" s="10" t="str">
        <f>Tableau1[[#This Row],[DOI]]</f>
        <v>doi: 10.1016/j.exer.2017.06.009</v>
      </c>
      <c r="AC3386" s="13" t="str">
        <f>Tableau1[[#This Row],[Authors]]&amp;", "&amp;Tableau1[[#This Row],[Title]]&amp;" "&amp;Tableau1[[#This Row],[Journal]]&amp;". "&amp;Tableau1[[#This Row],[Year]]</f>
        <v>Jeyalatha MV, Qu Y, Liu Z, Ou S, He X, Bu J, Li S, Reinach PS, Liu Z, Li W., Function of meibomian gland: Contribution of proteins. Exp Eye Res. 2017</v>
      </c>
    </row>
    <row r="3387" spans="1:29" ht="28.8" x14ac:dyDescent="0.3">
      <c r="A3387">
        <v>2429</v>
      </c>
      <c r="B3387" t="s">
        <v>5653</v>
      </c>
      <c r="C3387" t="s">
        <v>15898</v>
      </c>
      <c r="D3387" t="s">
        <v>26075</v>
      </c>
      <c r="E3387" t="s">
        <v>34038</v>
      </c>
      <c r="F3387" s="10"/>
      <c r="G3387">
        <v>2017</v>
      </c>
      <c r="J3387">
        <v>0.30263119380114034</v>
      </c>
      <c r="L3387" t="s">
        <v>36894</v>
      </c>
      <c r="M3387">
        <v>28747198</v>
      </c>
      <c r="Q3387" s="10"/>
      <c r="R3387" s="11">
        <f t="shared" si="104"/>
        <v>0</v>
      </c>
      <c r="U3387" s="11">
        <f t="shared" si="105"/>
        <v>0</v>
      </c>
      <c r="Y3387" s="11">
        <f>IF(SUM(Tableau1[[#This Row],[Other access]:[Sci-hub access]])&gt;=1,1,0)</f>
        <v>0</v>
      </c>
      <c r="Z3387" s="12">
        <f>IF(OR(Tableau1[[#This Row],[Access R1 + S1+ T1 ]]&gt;=1,Tableau1[[#This Row],[Access V1 +W1 + X1]]&gt;=1),1,0)</f>
        <v>0</v>
      </c>
      <c r="AB3387" s="10" t="str">
        <f>Tableau1[[#This Row],[DOI]]</f>
        <v>doi: 10.1186/s12889-017-4605-0</v>
      </c>
      <c r="AC3387" s="13" t="str">
        <f>Tableau1[[#This Row],[Authors]]&amp;", "&amp;Tableau1[[#This Row],[Title]]&amp;" "&amp;Tableau1[[#This Row],[Journal]]&amp;". "&amp;Tableau1[[#This Row],[Year]]</f>
        <v>Harding-Esch EM, Kadimpeul J, Sarr B, Sane A, Badji S, Laye M, Sillah A, Burr SE, MacLeod D, Last AR, Holland MJ, Mabey DC, Bailey RL., Population-based prevalence survey of follicular trachoma and trachomatous trichiasis in the Casamance region of Senegal. BMC Public Health. 2017</v>
      </c>
    </row>
    <row r="3388" spans="1:29" ht="28.8" x14ac:dyDescent="0.3">
      <c r="A3388">
        <v>7219</v>
      </c>
      <c r="B3388" t="s">
        <v>1268</v>
      </c>
      <c r="C3388" t="s">
        <v>1269</v>
      </c>
      <c r="D3388" t="s">
        <v>1270</v>
      </c>
      <c r="E3388" t="s">
        <v>2869</v>
      </c>
      <c r="F3388" s="10"/>
      <c r="G3388">
        <v>2017</v>
      </c>
      <c r="J3388">
        <v>0.30277187195357136</v>
      </c>
      <c r="L3388" t="s">
        <v>41575</v>
      </c>
      <c r="M3388">
        <v>28114834</v>
      </c>
      <c r="Q3388" s="10"/>
      <c r="R3388" s="11">
        <f t="shared" si="104"/>
        <v>0</v>
      </c>
      <c r="U3388" s="11">
        <f t="shared" si="105"/>
        <v>0</v>
      </c>
      <c r="Y3388" s="11">
        <f>IF(SUM(Tableau1[[#This Row],[Other access]:[Sci-hub access]])&gt;=1,1,0)</f>
        <v>0</v>
      </c>
      <c r="Z3388" s="12">
        <f>IF(OR(Tableau1[[#This Row],[Access R1 + S1+ T1 ]]&gt;=1,Tableau1[[#This Row],[Access V1 +W1 + X1]]&gt;=1),1,0)</f>
        <v>0</v>
      </c>
      <c r="AB3388" s="10" t="str">
        <f>Tableau1[[#This Row],[DOI]]</f>
        <v>doi: 10.1080/14756366.2016.1265522</v>
      </c>
      <c r="AC3388" s="13" t="str">
        <f>Tableau1[[#This Row],[Authors]]&amp;", "&amp;Tableau1[[#This Row],[Title]]&amp;" "&amp;Tableau1[[#This Row],[Journal]]&amp;". "&amp;Tableau1[[#This Row],[Year]]</f>
        <v>Marchena M, Villarejo-Zori B, Zaldivar-Diez J, Palomo V, Gil C, Hernández-Sánchez C, Martínez A, de la Rosa EJ., Small molecules targeting glycogen synthase kinase 3 as potential drug candidates for the treatment of retinitis pigmentosa. J Enzyme Inhib Med Chem. 2017</v>
      </c>
    </row>
    <row r="3389" spans="1:29" x14ac:dyDescent="0.3">
      <c r="A3389">
        <v>1422</v>
      </c>
      <c r="B3389" t="s">
        <v>4680</v>
      </c>
      <c r="C3389" t="s">
        <v>14931</v>
      </c>
      <c r="D3389" t="s">
        <v>25101</v>
      </c>
      <c r="E3389" t="s">
        <v>34031</v>
      </c>
      <c r="F3389" s="10"/>
      <c r="G3389">
        <v>2017</v>
      </c>
      <c r="J3389">
        <v>0.30283358210905797</v>
      </c>
      <c r="L3389" t="s">
        <v>35903</v>
      </c>
      <c r="M3389">
        <v>28953427</v>
      </c>
      <c r="Q3389" s="10"/>
      <c r="R3389" s="11">
        <f t="shared" si="104"/>
        <v>0</v>
      </c>
      <c r="U3389" s="11">
        <f t="shared" si="105"/>
        <v>0</v>
      </c>
      <c r="Y3389" s="11">
        <f>IF(SUM(Tableau1[[#This Row],[Other access]:[Sci-hub access]])&gt;=1,1,0)</f>
        <v>0</v>
      </c>
      <c r="Z3389" s="12">
        <f>IF(OR(Tableau1[[#This Row],[Access R1 + S1+ T1 ]]&gt;=1,Tableau1[[#This Row],[Access V1 +W1 + X1]]&gt;=1),1,0)</f>
        <v>0</v>
      </c>
      <c r="AB3389" s="10" t="str">
        <f>Tableau1[[#This Row],[DOI]]</f>
        <v>doi: 10.1089/jop.2017.0006</v>
      </c>
      <c r="AC3389" s="13" t="str">
        <f>Tableau1[[#This Row],[Authors]]&amp;", "&amp;Tableau1[[#This Row],[Title]]&amp;" "&amp;Tableau1[[#This Row],[Journal]]&amp;". "&amp;Tableau1[[#This Row],[Year]]</f>
        <v>Garweg JG, Niderprim SA, Russ HM, Pfister IB., Comparison of Strategies of Treatment with Ranibizumab in Newly-Diagnosed Cases of Neovascular Age-Related Macular Degeneration. J Ocul Pharmacol Ther. 2017</v>
      </c>
    </row>
    <row r="3390" spans="1:29" x14ac:dyDescent="0.3">
      <c r="A3390">
        <v>2010</v>
      </c>
      <c r="B3390" t="s">
        <v>5250</v>
      </c>
      <c r="C3390" t="s">
        <v>15496</v>
      </c>
      <c r="D3390" t="s">
        <v>25672</v>
      </c>
      <c r="E3390" t="s">
        <v>2549</v>
      </c>
      <c r="F3390" s="10"/>
      <c r="G3390">
        <v>2017</v>
      </c>
      <c r="J3390">
        <v>0.30303734271131866</v>
      </c>
      <c r="L3390" t="s">
        <v>36481</v>
      </c>
      <c r="M3390">
        <v>28832734</v>
      </c>
      <c r="Q3390" s="10"/>
      <c r="R3390" s="11">
        <f t="shared" si="104"/>
        <v>0</v>
      </c>
      <c r="U3390" s="11">
        <f t="shared" si="105"/>
        <v>0</v>
      </c>
      <c r="Y3390" s="11">
        <f>IF(SUM(Tableau1[[#This Row],[Other access]:[Sci-hub access]])&gt;=1,1,0)</f>
        <v>0</v>
      </c>
      <c r="Z3390" s="12">
        <f>IF(OR(Tableau1[[#This Row],[Access R1 + S1+ T1 ]]&gt;=1,Tableau1[[#This Row],[Access V1 +W1 + X1]]&gt;=1),1,0)</f>
        <v>0</v>
      </c>
      <c r="AB3390" s="10" t="str">
        <f>Tableau1[[#This Row],[DOI]]</f>
        <v>doi: 10.5935/0004-2749.20170050</v>
      </c>
      <c r="AC3390" s="13" t="str">
        <f>Tableau1[[#This Row],[Authors]]&amp;", "&amp;Tableau1[[#This Row],[Title]]&amp;" "&amp;Tableau1[[#This Row],[Journal]]&amp;". "&amp;Tableau1[[#This Row],[Year]]</f>
        <v>Gaspar R, Pinto LA, Sousa DC., Corneal properties and glaucoma: a review of the literature and meta-analysis. Arq Bras Oftalmol. 2017</v>
      </c>
    </row>
    <row r="3391" spans="1:29" ht="28.8" x14ac:dyDescent="0.3">
      <c r="A3391">
        <v>4226</v>
      </c>
      <c r="B3391" t="s">
        <v>7363</v>
      </c>
      <c r="C3391" t="s">
        <v>17599</v>
      </c>
      <c r="D3391" t="s">
        <v>27791</v>
      </c>
      <c r="E3391" t="s">
        <v>2569</v>
      </c>
      <c r="F3391" s="10"/>
      <c r="G3391">
        <v>2017</v>
      </c>
      <c r="J3391">
        <v>0.30310041538851207</v>
      </c>
      <c r="L3391" t="s">
        <v>38657</v>
      </c>
      <c r="M3391">
        <v>28468959</v>
      </c>
      <c r="Q3391" s="10"/>
      <c r="R3391" s="11">
        <f t="shared" si="104"/>
        <v>0</v>
      </c>
      <c r="U3391" s="11">
        <f t="shared" si="105"/>
        <v>0</v>
      </c>
      <c r="Y3391" s="11">
        <f>IF(SUM(Tableau1[[#This Row],[Other access]:[Sci-hub access]])&gt;=1,1,0)</f>
        <v>0</v>
      </c>
      <c r="Z3391" s="12">
        <f>IF(OR(Tableau1[[#This Row],[Access R1 + S1+ T1 ]]&gt;=1,Tableau1[[#This Row],[Access V1 +W1 + X1]]&gt;=1),1,0)</f>
        <v>0</v>
      </c>
      <c r="AB3391" s="10" t="str">
        <f>Tableau1[[#This Row],[DOI]]</f>
        <v>doi: 10.2337/db16-1296</v>
      </c>
      <c r="AC3391" s="13" t="str">
        <f>Tableau1[[#This Row],[Authors]]&amp;", "&amp;Tableau1[[#This Row],[Title]]&amp;" "&amp;Tableau1[[#This Row],[Journal]]&amp;". "&amp;Tableau1[[#This Row],[Year]]</f>
        <v>De Franco E, Flanagan SE, Yagi T, Abreu D, Mahadevan J, Johnson MB, Jones G, Acosta F, Mulaudzi M, Lek N, Oh V, Petz O, Caswell R, Ellard S, Urano F, Hattersley AT., Dominant ER Stress-Inducing WFS1 Mutations Underlie a Genetic Syndrome of Neonatal/Infancy-Onset Diabetes, Congenital Sensorineural Deafness, and Congenital Cataracts. Diabetes. 2017</v>
      </c>
    </row>
    <row r="3392" spans="1:29" ht="28.8" x14ac:dyDescent="0.3">
      <c r="A3392">
        <v>8051</v>
      </c>
      <c r="B3392" t="s">
        <v>10778</v>
      </c>
      <c r="C3392" t="s">
        <v>20972</v>
      </c>
      <c r="D3392" t="s">
        <v>31216</v>
      </c>
      <c r="E3392" t="s">
        <v>2489</v>
      </c>
      <c r="F3392" s="10"/>
      <c r="G3392">
        <v>2017</v>
      </c>
      <c r="J3392">
        <v>0.30326537295037947</v>
      </c>
      <c r="L3392" t="s">
        <v>42398</v>
      </c>
      <c r="M3392">
        <v>28003643</v>
      </c>
      <c r="Q3392" s="10"/>
      <c r="R3392" s="11">
        <f t="shared" si="104"/>
        <v>0</v>
      </c>
      <c r="U3392" s="11">
        <f t="shared" si="105"/>
        <v>0</v>
      </c>
      <c r="Y3392" s="11">
        <f>IF(SUM(Tableau1[[#This Row],[Other access]:[Sci-hub access]])&gt;=1,1,0)</f>
        <v>0</v>
      </c>
      <c r="Z3392" s="12">
        <f>IF(OR(Tableau1[[#This Row],[Access R1 + S1+ T1 ]]&gt;=1,Tableau1[[#This Row],[Access V1 +W1 + X1]]&gt;=1),1,0)</f>
        <v>0</v>
      </c>
      <c r="AB3392" s="10" t="str">
        <f>Tableau1[[#This Row],[DOI]]</f>
        <v>doi: 10.1038/jhg.2016.151</v>
      </c>
      <c r="AC3392" s="13" t="str">
        <f>Tableau1[[#This Row],[Authors]]&amp;", "&amp;Tableau1[[#This Row],[Title]]&amp;" "&amp;Tableau1[[#This Row],[Journal]]&amp;". "&amp;Tableau1[[#This Row],[Year]]</f>
        <v>Kariminejad A, Ajeawung NF, Bozorgmehr B, Dionne-Laporte A, Molidperee S, Najafi K, Gibbs RA, Lee BH, Hennekam RC, Campeau PM., Kaufman oculo-cerebro-facial syndrome in a child with small and absent terminal phalanges and absent nails. J Hum Genet. 2017</v>
      </c>
    </row>
    <row r="3393" spans="1:29" x14ac:dyDescent="0.3">
      <c r="A3393">
        <v>1544</v>
      </c>
      <c r="B3393" t="s">
        <v>4798</v>
      </c>
      <c r="C3393" t="s">
        <v>15048</v>
      </c>
      <c r="D3393" t="s">
        <v>25219</v>
      </c>
      <c r="E3393" t="s">
        <v>2451</v>
      </c>
      <c r="F3393" s="10"/>
      <c r="G3393">
        <v>2017</v>
      </c>
      <c r="J3393">
        <v>0.30331857163972431</v>
      </c>
      <c r="L3393" t="s">
        <v>36023</v>
      </c>
      <c r="M3393">
        <v>28926640</v>
      </c>
      <c r="Q3393" s="10"/>
      <c r="R3393" s="11">
        <f t="shared" si="104"/>
        <v>0</v>
      </c>
      <c r="U3393" s="11">
        <f t="shared" si="105"/>
        <v>0</v>
      </c>
      <c r="Y3393" s="11">
        <f>IF(SUM(Tableau1[[#This Row],[Other access]:[Sci-hub access]])&gt;=1,1,0)</f>
        <v>0</v>
      </c>
      <c r="Z3393" s="12">
        <f>IF(OR(Tableau1[[#This Row],[Access R1 + S1+ T1 ]]&gt;=1,Tableau1[[#This Row],[Access V1 +W1 + X1]]&gt;=1),1,0)</f>
        <v>0</v>
      </c>
      <c r="AB3393" s="10" t="str">
        <f>Tableau1[[#This Row],[DOI]]</f>
        <v>doi: 10.1371/journal.pone.0184916</v>
      </c>
      <c r="AC3393" s="13" t="str">
        <f>Tableau1[[#This Row],[Authors]]&amp;", "&amp;Tableau1[[#This Row],[Title]]&amp;" "&amp;Tableau1[[#This Row],[Journal]]&amp;". "&amp;Tableau1[[#This Row],[Year]]</f>
        <v>Chen FY, Lee A, Ge S, Nathan S, Knox SM, McNamara NA., Aire-deficient mice provide a model of corneal and lacrimal gland neuropathy in Sjögren's syndrome. PLoS One. 2017</v>
      </c>
    </row>
    <row r="3394" spans="1:29" x14ac:dyDescent="0.3">
      <c r="A3394">
        <v>7767</v>
      </c>
      <c r="B3394" t="s">
        <v>10532</v>
      </c>
      <c r="C3394" t="s">
        <v>20728</v>
      </c>
      <c r="D3394" t="s">
        <v>30969</v>
      </c>
      <c r="E3394" t="s">
        <v>34079</v>
      </c>
      <c r="F3394" s="10"/>
      <c r="G3394">
        <v>2017</v>
      </c>
      <c r="J3394">
        <v>0.30346338029721376</v>
      </c>
      <c r="L3394" t="s">
        <v>42118</v>
      </c>
      <c r="M3394">
        <v>28057661</v>
      </c>
      <c r="Q3394" s="10"/>
      <c r="R3394" s="11">
        <f t="shared" ref="R3394:R3457" si="106">IF(SUM(N3394:Q3394)&gt;0,1,0)</f>
        <v>0</v>
      </c>
      <c r="U3394" s="11">
        <f t="shared" ref="U3394:U3457" si="107">IF(SUM(R3394,T3394)&gt;0,1,0)</f>
        <v>0</v>
      </c>
      <c r="Y3394" s="11">
        <f>IF(SUM(Tableau1[[#This Row],[Other access]:[Sci-hub access]])&gt;=1,1,0)</f>
        <v>0</v>
      </c>
      <c r="Z3394" s="12">
        <f>IF(OR(Tableau1[[#This Row],[Access R1 + S1+ T1 ]]&gt;=1,Tableau1[[#This Row],[Access V1 +W1 + X1]]&gt;=1),1,0)</f>
        <v>0</v>
      </c>
      <c r="AB3394" s="10" t="str">
        <f>Tableau1[[#This Row],[DOI]]</f>
        <v>doi: 10.1136/bmjopen-2016-014032</v>
      </c>
      <c r="AC3394" s="13" t="str">
        <f>Tableau1[[#This Row],[Authors]]&amp;", "&amp;Tableau1[[#This Row],[Title]]&amp;" "&amp;Tableau1[[#This Row],[Journal]]&amp;". "&amp;Tableau1[[#This Row],[Year]]</f>
        <v>Liao TL, Chen YM, Liu HJ, Chen DY., Risk and severity of herpes zoster in patients with rheumatoid arthritis receiving different immunosuppressive medications: a case-control study in Asia. BMJ Open. 2017</v>
      </c>
    </row>
    <row r="3395" spans="1:29" x14ac:dyDescent="0.3">
      <c r="A3395">
        <v>2226</v>
      </c>
      <c r="B3395" t="s">
        <v>5459</v>
      </c>
      <c r="C3395" t="s">
        <v>15704</v>
      </c>
      <c r="D3395" t="s">
        <v>25881</v>
      </c>
      <c r="E3395" t="s">
        <v>2542</v>
      </c>
      <c r="F3395" s="10"/>
      <c r="G3395">
        <v>2017</v>
      </c>
      <c r="J3395">
        <v>0.30362053974563397</v>
      </c>
      <c r="L3395" t="s">
        <v>36694</v>
      </c>
      <c r="M3395">
        <v>28795295</v>
      </c>
      <c r="Q3395" s="10"/>
      <c r="R3395" s="11">
        <f t="shared" si="106"/>
        <v>0</v>
      </c>
      <c r="U3395" s="11">
        <f t="shared" si="107"/>
        <v>0</v>
      </c>
      <c r="Y3395" s="11">
        <f>IF(SUM(Tableau1[[#This Row],[Other access]:[Sci-hub access]])&gt;=1,1,0)</f>
        <v>0</v>
      </c>
      <c r="Z3395" s="12">
        <f>IF(OR(Tableau1[[#This Row],[Access R1 + S1+ T1 ]]&gt;=1,Tableau1[[#This Row],[Access V1 +W1 + X1]]&gt;=1),1,0)</f>
        <v>0</v>
      </c>
      <c r="AB3395" s="10" t="str">
        <f>Tableau1[[#This Row],[DOI]]</f>
        <v>doi: 10.1007/s10633-017-9603-0</v>
      </c>
      <c r="AC3395" s="13" t="str">
        <f>Tableau1[[#This Row],[Authors]]&amp;", "&amp;Tableau1[[#This Row],[Title]]&amp;" "&amp;Tableau1[[#This Row],[Journal]]&amp;". "&amp;Tableau1[[#This Row],[Year]]</f>
        <v>McCulloch D, Garcia-Filion P, Fink C, Fisher AC, Eleuteri A, Borchert MS., Predictive value of N95 waveforms of pattern electroretinograms (PERGs) in children with optic nerve hypoplasia (ONH). Doc Ophthalmol. 2017</v>
      </c>
    </row>
    <row r="3396" spans="1:29" x14ac:dyDescent="0.3">
      <c r="A3396">
        <v>10931</v>
      </c>
      <c r="B3396" t="s">
        <v>13367</v>
      </c>
      <c r="C3396" t="s">
        <v>23529</v>
      </c>
      <c r="D3396" t="s">
        <v>33821</v>
      </c>
      <c r="E3396" t="s">
        <v>2719</v>
      </c>
      <c r="F3396" s="10"/>
      <c r="G3396">
        <v>2017</v>
      </c>
      <c r="J3396">
        <v>0.30365987396975824</v>
      </c>
      <c r="L3396" t="s">
        <v>45172</v>
      </c>
      <c r="M3396">
        <v>26828290</v>
      </c>
      <c r="Q3396" s="10"/>
      <c r="R3396" s="11">
        <f t="shared" si="106"/>
        <v>0</v>
      </c>
      <c r="U3396" s="11">
        <f t="shared" si="107"/>
        <v>0</v>
      </c>
      <c r="Y3396" s="11">
        <f>IF(SUM(Tableau1[[#This Row],[Other access]:[Sci-hub access]])&gt;=1,1,0)</f>
        <v>0</v>
      </c>
      <c r="Z3396" s="12">
        <f>IF(OR(Tableau1[[#This Row],[Access R1 + S1+ T1 ]]&gt;=1,Tableau1[[#This Row],[Access V1 +W1 + X1]]&gt;=1),1,0)</f>
        <v>0</v>
      </c>
      <c r="AB3396" s="10" t="str">
        <f>Tableau1[[#This Row],[DOI]]</f>
        <v>doi: 10.3109/09273948.2015.1115079</v>
      </c>
      <c r="AC3396" s="13" t="str">
        <f>Tableau1[[#This Row],[Authors]]&amp;", "&amp;Tableau1[[#This Row],[Title]]&amp;" "&amp;Tableau1[[#This Row],[Journal]]&amp;". "&amp;Tableau1[[#This Row],[Year]]</f>
        <v>Şahin M, Yüksel H, Şahin A, Cingü AK, Türkcü FM, Kaya S, Yazmalar L, Batmaz İ., Evaluation of the Anterior Segment Parameters of the Patients with Scleroderma. Ocul Immunol Inflamm. 2017</v>
      </c>
    </row>
    <row r="3397" spans="1:29" x14ac:dyDescent="0.3">
      <c r="A3397">
        <v>5172</v>
      </c>
      <c r="B3397" t="s">
        <v>8246</v>
      </c>
      <c r="C3397" t="s">
        <v>18471</v>
      </c>
      <c r="D3397" t="s">
        <v>28676</v>
      </c>
      <c r="E3397" t="s">
        <v>2786</v>
      </c>
      <c r="F3397" s="10"/>
      <c r="G3397">
        <v>2017</v>
      </c>
      <c r="J3397">
        <v>0.30369424241594767</v>
      </c>
      <c r="L3397" t="s">
        <v>39576</v>
      </c>
      <c r="M3397">
        <v>28366074</v>
      </c>
      <c r="Q3397" s="10"/>
      <c r="R3397" s="11">
        <f t="shared" si="106"/>
        <v>0</v>
      </c>
      <c r="U3397" s="11">
        <f t="shared" si="107"/>
        <v>0</v>
      </c>
      <c r="Y3397" s="11">
        <f>IF(SUM(Tableau1[[#This Row],[Other access]:[Sci-hub access]])&gt;=1,1,0)</f>
        <v>0</v>
      </c>
      <c r="Z3397" s="12">
        <f>IF(OR(Tableau1[[#This Row],[Access R1 + S1+ T1 ]]&gt;=1,Tableau1[[#This Row],[Access V1 +W1 + X1]]&gt;=1),1,0)</f>
        <v>0</v>
      </c>
      <c r="AB3397" s="10" t="str">
        <f>Tableau1[[#This Row],[DOI]]</f>
        <v>doi: 10.3109/15569527.2015.1127254</v>
      </c>
      <c r="AC3397" s="13" t="str">
        <f>Tableau1[[#This Row],[Authors]]&amp;", "&amp;Tableau1[[#This Row],[Title]]&amp;" "&amp;Tableau1[[#This Row],[Journal]]&amp;". "&amp;Tableau1[[#This Row],[Year]]</f>
        <v>Güler E, Totan Y, Betül Güragaç F., Intravitreal bevacizumab and dexamethasone implant for treatment of chronic diabetic macular edema. Cutan Ocul Toxicol. 2017</v>
      </c>
    </row>
    <row r="3398" spans="1:29" x14ac:dyDescent="0.3">
      <c r="A3398">
        <v>4866</v>
      </c>
      <c r="B3398" t="s">
        <v>461</v>
      </c>
      <c r="C3398" t="s">
        <v>462</v>
      </c>
      <c r="D3398" t="s">
        <v>463</v>
      </c>
      <c r="E3398" t="s">
        <v>2852</v>
      </c>
      <c r="F3398" s="10"/>
      <c r="G3398">
        <v>2017</v>
      </c>
      <c r="J3398">
        <v>0.30376440974879815</v>
      </c>
      <c r="L3398" t="s">
        <v>39276</v>
      </c>
      <c r="M3398">
        <v>28397431</v>
      </c>
      <c r="Q3398" s="10"/>
      <c r="R3398" s="11">
        <f t="shared" si="106"/>
        <v>0</v>
      </c>
      <c r="U3398" s="11">
        <f t="shared" si="107"/>
        <v>0</v>
      </c>
      <c r="Y3398" s="11">
        <f>IF(SUM(Tableau1[[#This Row],[Other access]:[Sci-hub access]])&gt;=1,1,0)</f>
        <v>0</v>
      </c>
      <c r="Z3398" s="12">
        <f>IF(OR(Tableau1[[#This Row],[Access R1 + S1+ T1 ]]&gt;=1,Tableau1[[#This Row],[Access V1 +W1 + X1]]&gt;=1),1,0)</f>
        <v>0</v>
      </c>
      <c r="AB3398" s="10" t="str">
        <f>Tableau1[[#This Row],[DOI]]</f>
        <v>doi: 10.17219/acem/29849</v>
      </c>
      <c r="AC3398" s="13" t="str">
        <f>Tableau1[[#This Row],[Authors]]&amp;", "&amp;Tableau1[[#This Row],[Title]]&amp;" "&amp;Tableau1[[#This Row],[Journal]]&amp;". "&amp;Tableau1[[#This Row],[Year]]</f>
        <v>Zając-Pytrus HM, Kaczmarek R, Strońska-Lipowicz D, Pomorska M, Misiuk-Hojło M., The effects and safety of intravitreal triamcinolone injections in the treatment of diabetic macular edema. Adv Clin Exp Med. 2017</v>
      </c>
    </row>
    <row r="3399" spans="1:29" x14ac:dyDescent="0.3">
      <c r="A3399">
        <v>1380</v>
      </c>
      <c r="B3399" t="s">
        <v>4639</v>
      </c>
      <c r="C3399" t="s">
        <v>14890</v>
      </c>
      <c r="D3399" t="s">
        <v>25060</v>
      </c>
      <c r="E3399" t="s">
        <v>2448</v>
      </c>
      <c r="F3399" s="10"/>
      <c r="G3399">
        <v>2017</v>
      </c>
      <c r="J3399">
        <v>0.30407426640639335</v>
      </c>
      <c r="L3399" t="s">
        <v>35863</v>
      </c>
      <c r="M3399">
        <v>28963579</v>
      </c>
      <c r="Q3399" s="10"/>
      <c r="R3399" s="11">
        <f t="shared" si="106"/>
        <v>0</v>
      </c>
      <c r="U3399" s="11">
        <f t="shared" si="107"/>
        <v>0</v>
      </c>
      <c r="Y3399" s="11">
        <f>IF(SUM(Tableau1[[#This Row],[Other access]:[Sci-hub access]])&gt;=1,1,0)</f>
        <v>0</v>
      </c>
      <c r="Z3399" s="12">
        <f>IF(OR(Tableau1[[#This Row],[Access R1 + S1+ T1 ]]&gt;=1,Tableau1[[#This Row],[Access V1 +W1 + X1]]&gt;=1),1,0)</f>
        <v>0</v>
      </c>
      <c r="AB3399" s="10" t="str">
        <f>Tableau1[[#This Row],[DOI]]</f>
        <v>doi: 10.1007/s00417-017-3812-9</v>
      </c>
      <c r="AC3399" s="13" t="str">
        <f>Tableau1[[#This Row],[Authors]]&amp;", "&amp;Tableau1[[#This Row],[Title]]&amp;" "&amp;Tableau1[[#This Row],[Journal]]&amp;". "&amp;Tableau1[[#This Row],[Year]]</f>
        <v>Blazaki S, Tsika C, Tzatzarakis M, Naoumidi E, Tsatsakis A, Tsatsanis C, Tsilimbaris MK., Pharmacokinetics and efficacy of intraocular flurbiprofen. Graefes Arch Clin Exp Ophthalmol. 2017</v>
      </c>
    </row>
    <row r="3400" spans="1:29" ht="28.8" x14ac:dyDescent="0.3">
      <c r="A3400">
        <v>9572</v>
      </c>
      <c r="B3400" t="s">
        <v>12129</v>
      </c>
      <c r="C3400" t="s">
        <v>22304</v>
      </c>
      <c r="D3400" t="s">
        <v>32576</v>
      </c>
      <c r="E3400" t="s">
        <v>2471</v>
      </c>
      <c r="F3400" s="10"/>
      <c r="G3400">
        <v>2017</v>
      </c>
      <c r="J3400">
        <v>0.30417442428923513</v>
      </c>
      <c r="L3400" t="s">
        <v>43849</v>
      </c>
      <c r="M3400">
        <v>27655297</v>
      </c>
      <c r="Q3400" s="10"/>
      <c r="R3400" s="11">
        <f t="shared" si="106"/>
        <v>0</v>
      </c>
      <c r="U3400" s="11">
        <f t="shared" si="107"/>
        <v>0</v>
      </c>
      <c r="Y3400" s="11">
        <f>IF(SUM(Tableau1[[#This Row],[Other access]:[Sci-hub access]])&gt;=1,1,0)</f>
        <v>0</v>
      </c>
      <c r="Z3400" s="12">
        <f>IF(OR(Tableau1[[#This Row],[Access R1 + S1+ T1 ]]&gt;=1,Tableau1[[#This Row],[Access V1 +W1 + X1]]&gt;=1),1,0)</f>
        <v>0</v>
      </c>
      <c r="AB3400" s="10" t="str">
        <f>Tableau1[[#This Row],[DOI]]</f>
        <v>doi: 10.1007/s10792-016-0355-8</v>
      </c>
      <c r="AC3400" s="13" t="str">
        <f>Tableau1[[#This Row],[Authors]]&amp;", "&amp;Tableau1[[#This Row],[Title]]&amp;" "&amp;Tableau1[[#This Row],[Journal]]&amp;". "&amp;Tableau1[[#This Row],[Year]]</f>
        <v>López Y, Samudio M, Fariña N, Castillo V, Abente S, Nentwich MM, González-Britez N, Laspina F, Carron A, Cibils D, de Kaspar HM., Effect of antibiotic prophylaxis on Coagulase-negative Staphylococcus virulence factor profiles in patients undergoing cataract surgery. Int Ophthalmol. 2017</v>
      </c>
    </row>
    <row r="3401" spans="1:29" x14ac:dyDescent="0.3">
      <c r="A3401">
        <v>9320</v>
      </c>
      <c r="B3401" t="s">
        <v>11899</v>
      </c>
      <c r="C3401" t="s">
        <v>22076</v>
      </c>
      <c r="D3401" t="s">
        <v>32343</v>
      </c>
      <c r="E3401" t="s">
        <v>2536</v>
      </c>
      <c r="F3401" s="10"/>
      <c r="G3401">
        <v>2017</v>
      </c>
      <c r="J3401">
        <v>0.30422689307168815</v>
      </c>
      <c r="L3401" t="s">
        <v>43616</v>
      </c>
      <c r="M3401">
        <v>27744358</v>
      </c>
      <c r="Q3401" s="10"/>
      <c r="R3401" s="11">
        <f t="shared" si="106"/>
        <v>0</v>
      </c>
      <c r="U3401" s="11">
        <f t="shared" si="107"/>
        <v>0</v>
      </c>
      <c r="Y3401" s="11">
        <f>IF(SUM(Tableau1[[#This Row],[Other access]:[Sci-hub access]])&gt;=1,1,0)</f>
        <v>0</v>
      </c>
      <c r="Z3401" s="12">
        <f>IF(OR(Tableau1[[#This Row],[Access R1 + S1+ T1 ]]&gt;=1,Tableau1[[#This Row],[Access V1 +W1 + X1]]&gt;=1),1,0)</f>
        <v>0</v>
      </c>
      <c r="AB3401" s="10" t="str">
        <f>Tableau1[[#This Row],[DOI]]</f>
        <v>doi: 10.1093/rheumatology/kew338</v>
      </c>
      <c r="AC3401" s="13" t="str">
        <f>Tableau1[[#This Row],[Authors]]&amp;", "&amp;Tableau1[[#This Row],[Title]]&amp;" "&amp;Tableau1[[#This Row],[Journal]]&amp;". "&amp;Tableau1[[#This Row],[Year]]</f>
        <v>Tay SH, Mak A., Diagnosing and attributing neuropsychiatric events to systemic lupus erythematosus: time to untie the Gordian knot? Rheumatology (Oxford). 2017</v>
      </c>
    </row>
    <row r="3402" spans="1:29" x14ac:dyDescent="0.3">
      <c r="A3402">
        <v>7263</v>
      </c>
      <c r="B3402" t="s">
        <v>10087</v>
      </c>
      <c r="C3402" t="s">
        <v>20289</v>
      </c>
      <c r="D3402" t="s">
        <v>30521</v>
      </c>
      <c r="E3402" t="s">
        <v>34276</v>
      </c>
      <c r="F3402" s="10"/>
      <c r="G3402">
        <v>2017</v>
      </c>
      <c r="J3402">
        <v>0.30430846937923439</v>
      </c>
      <c r="L3402" t="s">
        <v>41619</v>
      </c>
      <c r="M3402">
        <v>28111777</v>
      </c>
      <c r="Q3402" s="10"/>
      <c r="R3402" s="11">
        <f t="shared" si="106"/>
        <v>0</v>
      </c>
      <c r="U3402" s="11">
        <f t="shared" si="107"/>
        <v>0</v>
      </c>
      <c r="Y3402" s="11">
        <f>IF(SUM(Tableau1[[#This Row],[Other access]:[Sci-hub access]])&gt;=1,1,0)</f>
        <v>0</v>
      </c>
      <c r="Z3402" s="12">
        <f>IF(OR(Tableau1[[#This Row],[Access R1 + S1+ T1 ]]&gt;=1,Tableau1[[#This Row],[Access V1 +W1 + X1]]&gt;=1),1,0)</f>
        <v>0</v>
      </c>
      <c r="AB3402" s="10" t="str">
        <f>Tableau1[[#This Row],[DOI]]</f>
        <v>doi: 10.1111/pde.13069</v>
      </c>
      <c r="AC3402" s="13" t="str">
        <f>Tableau1[[#This Row],[Authors]]&amp;", "&amp;Tableau1[[#This Row],[Title]]&amp;" "&amp;Tableau1[[#This Row],[Journal]]&amp;". "&amp;Tableau1[[#This Row],[Year]]</f>
        <v>Calderón-Castrat X, Vega-Zuñiga J, Velásquez F, Ballona R., Vegetating Candidiasis: A Mimicker of Squamous Cell Carcinoma in Keratitis Ichthyosis Deafness Syndrome. Pediatr Dermatol. 2017</v>
      </c>
    </row>
    <row r="3403" spans="1:29" x14ac:dyDescent="0.3">
      <c r="A3403">
        <v>8795</v>
      </c>
      <c r="B3403" t="s">
        <v>11430</v>
      </c>
      <c r="C3403" t="s">
        <v>21614</v>
      </c>
      <c r="D3403" t="s">
        <v>31870</v>
      </c>
      <c r="E3403" t="s">
        <v>2448</v>
      </c>
      <c r="F3403" s="10"/>
      <c r="G3403">
        <v>2017</v>
      </c>
      <c r="J3403">
        <v>0.3043978284040143</v>
      </c>
      <c r="L3403" t="s">
        <v>43131</v>
      </c>
      <c r="M3403">
        <v>27837279</v>
      </c>
      <c r="Q3403" s="10"/>
      <c r="R3403" s="11">
        <f t="shared" si="106"/>
        <v>0</v>
      </c>
      <c r="U3403" s="11">
        <f t="shared" si="107"/>
        <v>0</v>
      </c>
      <c r="Y3403" s="11">
        <f>IF(SUM(Tableau1[[#This Row],[Other access]:[Sci-hub access]])&gt;=1,1,0)</f>
        <v>0</v>
      </c>
      <c r="Z3403" s="12">
        <f>IF(OR(Tableau1[[#This Row],[Access R1 + S1+ T1 ]]&gt;=1,Tableau1[[#This Row],[Access V1 +W1 + X1]]&gt;=1),1,0)</f>
        <v>0</v>
      </c>
      <c r="AB3403" s="10" t="str">
        <f>Tableau1[[#This Row],[DOI]]</f>
        <v>doi: 10.1007/s00417-016-3542-4</v>
      </c>
      <c r="AC3403" s="13" t="str">
        <f>Tableau1[[#This Row],[Authors]]&amp;", "&amp;Tableau1[[#This Row],[Title]]&amp;" "&amp;Tableau1[[#This Row],[Journal]]&amp;". "&amp;Tableau1[[#This Row],[Year]]</f>
        <v>Lee JE, Sung KR, Park JM, Yoon JY, Kang SY, Park SB, Koo HJ., Optic disc and peripapillary retinal nerve fiber layer characteristics associated with glaucomatous optic disc in young myopia. Graefes Arch Clin Exp Ophthalmol. 2017</v>
      </c>
    </row>
    <row r="3404" spans="1:29" x14ac:dyDescent="0.3">
      <c r="A3404">
        <v>11080</v>
      </c>
      <c r="B3404" t="s">
        <v>13501</v>
      </c>
      <c r="C3404" t="s">
        <v>23661</v>
      </c>
      <c r="D3404" t="s">
        <v>33955</v>
      </c>
      <c r="E3404" t="s">
        <v>2447</v>
      </c>
      <c r="F3404" s="10"/>
      <c r="G3404">
        <v>2017</v>
      </c>
      <c r="J3404">
        <v>0.30444668910424932</v>
      </c>
      <c r="L3404" t="s">
        <v>45321</v>
      </c>
      <c r="M3404">
        <v>25902389</v>
      </c>
      <c r="Q3404" s="10"/>
      <c r="R3404" s="11">
        <f t="shared" si="106"/>
        <v>0</v>
      </c>
      <c r="U3404" s="11">
        <f t="shared" si="107"/>
        <v>0</v>
      </c>
      <c r="Y3404" s="11">
        <f>IF(SUM(Tableau1[[#This Row],[Other access]:[Sci-hub access]])&gt;=1,1,0)</f>
        <v>0</v>
      </c>
      <c r="Z3404" s="12">
        <f>IF(OR(Tableau1[[#This Row],[Access R1 + S1+ T1 ]]&gt;=1,Tableau1[[#This Row],[Access V1 +W1 + X1]]&gt;=1),1,0)</f>
        <v>0</v>
      </c>
      <c r="AB3404" s="10" t="str">
        <f>Tableau1[[#This Row],[DOI]]</f>
        <v>doi: 10.1097/IOP.0000000000000476</v>
      </c>
      <c r="AC3404" s="13" t="str">
        <f>Tableau1[[#This Row],[Authors]]&amp;", "&amp;Tableau1[[#This Row],[Title]]&amp;" "&amp;Tableau1[[#This Row],[Journal]]&amp;". "&amp;Tableau1[[#This Row],[Year]]</f>
        <v>Zhang M, Chelnis J, Mawn LA., Periorbital Necrotizing Fasciitis Secondary to Candida parapsilosis and Streptococcus pyogenes. Ophthal Plast Reconstr Surg. 2017</v>
      </c>
    </row>
    <row r="3405" spans="1:29" ht="28.8" x14ac:dyDescent="0.3">
      <c r="A3405">
        <v>9935</v>
      </c>
      <c r="B3405" t="s">
        <v>12461</v>
      </c>
      <c r="C3405" t="s">
        <v>22630</v>
      </c>
      <c r="D3405" t="s">
        <v>32909</v>
      </c>
      <c r="E3405" t="s">
        <v>2486</v>
      </c>
      <c r="F3405" s="10"/>
      <c r="G3405">
        <v>2017</v>
      </c>
      <c r="J3405">
        <v>0.30445343906582689</v>
      </c>
      <c r="L3405" t="s">
        <v>44193</v>
      </c>
      <c r="M3405">
        <v>27535102</v>
      </c>
      <c r="Q3405" s="10"/>
      <c r="R3405" s="11">
        <f t="shared" si="106"/>
        <v>0</v>
      </c>
      <c r="U3405" s="11">
        <f t="shared" si="107"/>
        <v>0</v>
      </c>
      <c r="Y3405" s="11">
        <f>IF(SUM(Tableau1[[#This Row],[Other access]:[Sci-hub access]])&gt;=1,1,0)</f>
        <v>0</v>
      </c>
      <c r="Z3405" s="12">
        <f>IF(OR(Tableau1[[#This Row],[Access R1 + S1+ T1 ]]&gt;=1,Tableau1[[#This Row],[Access V1 +W1 + X1]]&gt;=1),1,0)</f>
        <v>0</v>
      </c>
      <c r="AB3405" s="10" t="str">
        <f>Tableau1[[#This Row],[DOI]]</f>
        <v>doi: 10.1111/aos.13189</v>
      </c>
      <c r="AC3405" s="13" t="str">
        <f>Tableau1[[#This Row],[Authors]]&amp;", "&amp;Tableau1[[#This Row],[Title]]&amp;" "&amp;Tableau1[[#This Row],[Journal]]&amp;". "&amp;Tableau1[[#This Row],[Year]]</f>
        <v>Abu El-Asrar AM, Dosari M, Hemachandran S, Gikandi PW, Al-Muammar A., Mycophenolate mofetil combined with systemic corticosteroids prevents progression to chronic recurrent inflammation and development of 'sunset glow fundus' in initial-onset acute uveitis associated with Vogt-Koyanagi-Harada disease. Acta Ophthalmol. 2017</v>
      </c>
    </row>
    <row r="3406" spans="1:29" x14ac:dyDescent="0.3">
      <c r="A3406">
        <v>6515</v>
      </c>
      <c r="B3406" t="s">
        <v>9439</v>
      </c>
      <c r="C3406" t="s">
        <v>19647</v>
      </c>
      <c r="D3406" t="s">
        <v>29870</v>
      </c>
      <c r="E3406" t="s">
        <v>2502</v>
      </c>
      <c r="F3406" s="10"/>
      <c r="G3406">
        <v>2017</v>
      </c>
      <c r="J3406">
        <v>0.3045204659314924</v>
      </c>
      <c r="L3406" t="s">
        <v>40880</v>
      </c>
      <c r="M3406">
        <v>28199995</v>
      </c>
      <c r="Q3406" s="10"/>
      <c r="R3406" s="11">
        <f t="shared" si="106"/>
        <v>0</v>
      </c>
      <c r="U3406" s="11">
        <f t="shared" si="107"/>
        <v>0</v>
      </c>
      <c r="Y3406" s="11">
        <f>IF(SUM(Tableau1[[#This Row],[Other access]:[Sci-hub access]])&gt;=1,1,0)</f>
        <v>0</v>
      </c>
      <c r="Z3406" s="12">
        <f>IF(OR(Tableau1[[#This Row],[Access R1 + S1+ T1 ]]&gt;=1,Tableau1[[#This Row],[Access V1 +W1 + X1]]&gt;=1),1,0)</f>
        <v>0</v>
      </c>
      <c r="AB3406" s="10" t="str">
        <f>Tableau1[[#This Row],[DOI]]</f>
        <v>doi: 10.1159/000453528</v>
      </c>
      <c r="AC3406" s="13" t="str">
        <f>Tableau1[[#This Row],[Authors]]&amp;", "&amp;Tableau1[[#This Row],[Title]]&amp;" "&amp;Tableau1[[#This Row],[Journal]]&amp;". "&amp;Tableau1[[#This Row],[Year]]</f>
        <v>Guerra MG, Silva AMM, Marques SHM, Melo SH, Póvoa JA, Lobo C, Murta JN., Phakic Intraocular Lens Implantation: Refractive Outcome and Safety in Patients with Anterior Chamber Depth between 2.8 and 3.0 versus ≥3.0 mm. Ophthalmic Res. 2017</v>
      </c>
    </row>
    <row r="3407" spans="1:29" x14ac:dyDescent="0.3">
      <c r="A3407">
        <v>5776</v>
      </c>
      <c r="B3407" t="s">
        <v>8799</v>
      </c>
      <c r="C3407" t="s">
        <v>19016</v>
      </c>
      <c r="D3407" t="s">
        <v>29229</v>
      </c>
      <c r="E3407" t="s">
        <v>2460</v>
      </c>
      <c r="F3407" s="10"/>
      <c r="G3407">
        <v>2017</v>
      </c>
      <c r="J3407">
        <v>0.3045407825160773</v>
      </c>
      <c r="L3407" t="s">
        <v>40158</v>
      </c>
      <c r="M3407">
        <v>28287849</v>
      </c>
      <c r="Q3407" s="10"/>
      <c r="R3407" s="11">
        <f t="shared" si="106"/>
        <v>0</v>
      </c>
      <c r="U3407" s="11">
        <f t="shared" si="107"/>
        <v>0</v>
      </c>
      <c r="Y3407" s="11">
        <f>IF(SUM(Tableau1[[#This Row],[Other access]:[Sci-hub access]])&gt;=1,1,0)</f>
        <v>0</v>
      </c>
      <c r="Z3407" s="12">
        <f>IF(OR(Tableau1[[#This Row],[Access R1 + S1+ T1 ]]&gt;=1,Tableau1[[#This Row],[Access V1 +W1 + X1]]&gt;=1),1,0)</f>
        <v>0</v>
      </c>
      <c r="AB3407" s="10" t="str">
        <f>Tableau1[[#This Row],[DOI]]</f>
        <v>doi: 10.1080/09286586.2016.1276934</v>
      </c>
      <c r="AC3407" s="13" t="str">
        <f>Tableau1[[#This Row],[Authors]]&amp;", "&amp;Tableau1[[#This Row],[Title]]&amp;" "&amp;Tableau1[[#This Row],[Journal]]&amp;". "&amp;Tableau1[[#This Row],[Year]]</f>
        <v>McGuinness MB, Karahalios A, Kasza J, Guymer RH, Finger RP, Simpson JA., Survival Bias When Assessing Risk Factors for Age-Related Macular Degeneration: A Tutorial with Application to the Exposure of Smoking. Ophthalmic Epidemiol. 2017</v>
      </c>
    </row>
    <row r="3408" spans="1:29" x14ac:dyDescent="0.3">
      <c r="A3408">
        <v>1854</v>
      </c>
      <c r="B3408" t="s">
        <v>5099</v>
      </c>
      <c r="C3408" t="s">
        <v>15345</v>
      </c>
      <c r="D3408" t="s">
        <v>25521</v>
      </c>
      <c r="E3408" t="s">
        <v>2451</v>
      </c>
      <c r="F3408" s="10"/>
      <c r="G3408">
        <v>2017</v>
      </c>
      <c r="J3408">
        <v>0.30463505015057613</v>
      </c>
      <c r="L3408" t="s">
        <v>36326</v>
      </c>
      <c r="M3408">
        <v>28859133</v>
      </c>
      <c r="Q3408" s="10"/>
      <c r="R3408" s="11">
        <f t="shared" si="106"/>
        <v>0</v>
      </c>
      <c r="U3408" s="11">
        <f t="shared" si="107"/>
        <v>0</v>
      </c>
      <c r="Y3408" s="11">
        <f>IF(SUM(Tableau1[[#This Row],[Other access]:[Sci-hub access]])&gt;=1,1,0)</f>
        <v>0</v>
      </c>
      <c r="Z3408" s="12">
        <f>IF(OR(Tableau1[[#This Row],[Access R1 + S1+ T1 ]]&gt;=1,Tableau1[[#This Row],[Access V1 +W1 + X1]]&gt;=1),1,0)</f>
        <v>0</v>
      </c>
      <c r="AB3408" s="10" t="str">
        <f>Tableau1[[#This Row],[DOI]]</f>
        <v>doi: 10.1371/journal.pone.0183965</v>
      </c>
      <c r="AC3408" s="13" t="str">
        <f>Tableau1[[#This Row],[Authors]]&amp;", "&amp;Tableau1[[#This Row],[Title]]&amp;" "&amp;Tableau1[[#This Row],[Journal]]&amp;". "&amp;Tableau1[[#This Row],[Year]]</f>
        <v>Liao JL, Xiong ZY, Yang ZK, Hao L, Liu GL, Ren YP, Wang Q, Duan LP, Zheng ZX, Dong J., An association of cognitive impairment with diabetes and retinopathy in end stage renal disease patients under peritoneal dialysis. PLoS One. 2017</v>
      </c>
    </row>
    <row r="3409" spans="1:29" x14ac:dyDescent="0.3">
      <c r="A3409">
        <v>3138</v>
      </c>
      <c r="B3409" t="s">
        <v>6327</v>
      </c>
      <c r="C3409" t="s">
        <v>16570</v>
      </c>
      <c r="D3409" t="s">
        <v>26751</v>
      </c>
      <c r="E3409" t="s">
        <v>2529</v>
      </c>
      <c r="F3409" s="10"/>
      <c r="G3409">
        <v>2017</v>
      </c>
      <c r="J3409">
        <v>0.30466958356434104</v>
      </c>
      <c r="L3409" t="s">
        <v>37592</v>
      </c>
      <c r="M3409">
        <v>28632403</v>
      </c>
      <c r="Q3409" s="10"/>
      <c r="R3409" s="11">
        <f t="shared" si="106"/>
        <v>0</v>
      </c>
      <c r="U3409" s="11">
        <f t="shared" si="107"/>
        <v>0</v>
      </c>
      <c r="Y3409" s="11">
        <f>IF(SUM(Tableau1[[#This Row],[Other access]:[Sci-hub access]])&gt;=1,1,0)</f>
        <v>0</v>
      </c>
      <c r="Z3409" s="12">
        <f>IF(OR(Tableau1[[#This Row],[Access R1 + S1+ T1 ]]&gt;=1,Tableau1[[#This Row],[Access V1 +W1 + X1]]&gt;=1),1,0)</f>
        <v>0</v>
      </c>
      <c r="AB3409" s="10" t="str">
        <f>Tableau1[[#This Row],[DOI]]</f>
        <v>doi: 10.1080/02713683.2017.1315141</v>
      </c>
      <c r="AC3409" s="13" t="str">
        <f>Tableau1[[#This Row],[Authors]]&amp;", "&amp;Tableau1[[#This Row],[Title]]&amp;" "&amp;Tableau1[[#This Row],[Journal]]&amp;". "&amp;Tableau1[[#This Row],[Year]]</f>
        <v>Aslan Bayhan S, Bayhan HA., Effect of Amblyopia Treatment on Choroidal Thickness in Children with Hyperopic Anisometropic Amblyopia. Curr Eye Res. 2017</v>
      </c>
    </row>
    <row r="3410" spans="1:29" x14ac:dyDescent="0.3">
      <c r="A3410">
        <v>8421</v>
      </c>
      <c r="B3410" t="s">
        <v>11104</v>
      </c>
      <c r="C3410" t="s">
        <v>21290</v>
      </c>
      <c r="D3410" t="s">
        <v>31542</v>
      </c>
      <c r="E3410" t="s">
        <v>2755</v>
      </c>
      <c r="F3410" s="10"/>
      <c r="G3410">
        <v>2017</v>
      </c>
      <c r="J3410">
        <v>0.3047059537830753</v>
      </c>
      <c r="L3410" t="s">
        <v>42762</v>
      </c>
      <c r="M3410">
        <v>27916510</v>
      </c>
      <c r="Q3410" s="10"/>
      <c r="R3410" s="11">
        <f t="shared" si="106"/>
        <v>0</v>
      </c>
      <c r="U3410" s="11">
        <f t="shared" si="107"/>
        <v>0</v>
      </c>
      <c r="Y3410" s="11">
        <f>IF(SUM(Tableau1[[#This Row],[Other access]:[Sci-hub access]])&gt;=1,1,0)</f>
        <v>0</v>
      </c>
      <c r="Z3410" s="12">
        <f>IF(OR(Tableau1[[#This Row],[Access R1 + S1+ T1 ]]&gt;=1,Tableau1[[#This Row],[Access V1 +W1 + X1]]&gt;=1),1,0)</f>
        <v>0</v>
      </c>
      <c r="AB3410" s="10" t="str">
        <f>Tableau1[[#This Row],[DOI]]</f>
        <v>doi: 10.1016/j.bjps.2016.10.020</v>
      </c>
      <c r="AC3410" s="13" t="str">
        <f>Tableau1[[#This Row],[Authors]]&amp;", "&amp;Tableau1[[#This Row],[Title]]&amp;" "&amp;Tableau1[[#This Row],[Journal]]&amp;". "&amp;Tableau1[[#This Row],[Year]]</f>
        <v>Teo L, Lee SY, Kim CY., Effect of upgaze on lower eyelid position in Korean patients with congenital ptosis. J Plast Reconstr Aesthet Surg. 2017</v>
      </c>
    </row>
    <row r="3411" spans="1:29" x14ac:dyDescent="0.3">
      <c r="A3411">
        <v>2027</v>
      </c>
      <c r="B3411" t="s">
        <v>5266</v>
      </c>
      <c r="C3411" t="s">
        <v>15512</v>
      </c>
      <c r="D3411" t="s">
        <v>25688</v>
      </c>
      <c r="E3411" t="s">
        <v>2551</v>
      </c>
      <c r="F3411" s="10"/>
      <c r="G3411">
        <v>2017</v>
      </c>
      <c r="J3411">
        <v>0.30473566920459449</v>
      </c>
      <c r="L3411" t="s">
        <v>36498</v>
      </c>
      <c r="M3411">
        <v>28829981</v>
      </c>
      <c r="Q3411" s="10"/>
      <c r="R3411" s="11">
        <f t="shared" si="106"/>
        <v>0</v>
      </c>
      <c r="U3411" s="11">
        <f t="shared" si="107"/>
        <v>0</v>
      </c>
      <c r="Y3411" s="11">
        <f>IF(SUM(Tableau1[[#This Row],[Other access]:[Sci-hub access]])&gt;=1,1,0)</f>
        <v>0</v>
      </c>
      <c r="Z3411" s="12">
        <f>IF(OR(Tableau1[[#This Row],[Access R1 + S1+ T1 ]]&gt;=1,Tableau1[[#This Row],[Access V1 +W1 + X1]]&gt;=1),1,0)</f>
        <v>0</v>
      </c>
      <c r="AB3411" s="10" t="str">
        <f>Tableau1[[#This Row],[DOI]]</f>
        <v>doi: 10.1016/j.clinph.2017.06.257</v>
      </c>
      <c r="AC3411" s="13" t="str">
        <f>Tableau1[[#This Row],[Authors]]&amp;", "&amp;Tableau1[[#This Row],[Title]]&amp;" "&amp;Tableau1[[#This Row],[Journal]]&amp;". "&amp;Tableau1[[#This Row],[Year]]</f>
        <v>Avenali M, Tassorelli C, De Icco R, Perrotta A, Serrao M, Fresia M, Pacchetti C, Sandrini G., Pain processing in atypical Parkinsonisms and Parkinson disease: A comparative neurophysiological study. Clin Neurophysiol. 2017</v>
      </c>
    </row>
    <row r="3412" spans="1:29" x14ac:dyDescent="0.3">
      <c r="A3412">
        <v>7579</v>
      </c>
      <c r="B3412" t="s">
        <v>10371</v>
      </c>
      <c r="C3412" t="s">
        <v>20571</v>
      </c>
      <c r="D3412" t="s">
        <v>30806</v>
      </c>
      <c r="E3412" t="s">
        <v>2468</v>
      </c>
      <c r="F3412" s="10"/>
      <c r="G3412">
        <v>2017</v>
      </c>
      <c r="J3412">
        <v>0.30479081918324102</v>
      </c>
      <c r="L3412" t="s">
        <v>41934</v>
      </c>
      <c r="M3412">
        <v>28079655</v>
      </c>
      <c r="Q3412" s="10"/>
      <c r="R3412" s="11">
        <f t="shared" si="106"/>
        <v>0</v>
      </c>
      <c r="U3412" s="11">
        <f t="shared" si="107"/>
        <v>0</v>
      </c>
      <c r="Y3412" s="11">
        <f>IF(SUM(Tableau1[[#This Row],[Other access]:[Sci-hub access]])&gt;=1,1,0)</f>
        <v>0</v>
      </c>
      <c r="Z3412" s="12">
        <f>IF(OR(Tableau1[[#This Row],[Access R1 + S1+ T1 ]]&gt;=1,Tableau1[[#This Row],[Access V1 +W1 + X1]]&gt;=1),1,0)</f>
        <v>0</v>
      </c>
      <c r="AB3412" s="10" t="str">
        <f>Tableau1[[#This Row],[DOI]]</f>
        <v>doi: 10.1097/IJG.0000000000000624</v>
      </c>
      <c r="AC3412" s="13" t="str">
        <f>Tableau1[[#This Row],[Authors]]&amp;", "&amp;Tableau1[[#This Row],[Title]]&amp;" "&amp;Tableau1[[#This Row],[Journal]]&amp;". "&amp;Tableau1[[#This Row],[Year]]</f>
        <v>Skaat A, Rosman MS, Chien JL, Ghassibi MP, Liebmann JM, Ritch R, Park SC., Microarchitecture of Schlemm Canal Before and After Selective Laser Trabeculoplasty in Enhanced Depth Imaging Optical Coherence Tomography. J Glaucoma. 2017</v>
      </c>
    </row>
    <row r="3413" spans="1:29" x14ac:dyDescent="0.3">
      <c r="A3413">
        <v>7388</v>
      </c>
      <c r="B3413" t="s">
        <v>10197</v>
      </c>
      <c r="C3413" t="s">
        <v>20399</v>
      </c>
      <c r="D3413" t="s">
        <v>30631</v>
      </c>
      <c r="E3413" t="s">
        <v>34368</v>
      </c>
      <c r="F3413" s="10"/>
      <c r="G3413">
        <v>2017</v>
      </c>
      <c r="J3413">
        <v>0.30480582134779932</v>
      </c>
      <c r="L3413" t="s">
        <v>41744</v>
      </c>
      <c r="M3413">
        <v>28099084</v>
      </c>
      <c r="Q3413" s="10"/>
      <c r="R3413" s="11">
        <f t="shared" si="106"/>
        <v>0</v>
      </c>
      <c r="U3413" s="11">
        <f t="shared" si="107"/>
        <v>0</v>
      </c>
      <c r="Y3413" s="11">
        <f>IF(SUM(Tableau1[[#This Row],[Other access]:[Sci-hub access]])&gt;=1,1,0)</f>
        <v>0</v>
      </c>
      <c r="Z3413" s="12">
        <f>IF(OR(Tableau1[[#This Row],[Access R1 + S1+ T1 ]]&gt;=1,Tableau1[[#This Row],[Access V1 +W1 + X1]]&gt;=1),1,0)</f>
        <v>0</v>
      </c>
      <c r="AB3413" s="10" t="str">
        <f>Tableau1[[#This Row],[DOI]]</f>
        <v>doi: 10.1146/annurev-med-043015-123313</v>
      </c>
      <c r="AC3413" s="13" t="str">
        <f>Tableau1[[#This Row],[Authors]]&amp;", "&amp;Tableau1[[#This Row],[Title]]&amp;" "&amp;Tableau1[[#This Row],[Journal]]&amp;". "&amp;Tableau1[[#This Row],[Year]]</f>
        <v>Mavragani CP., Mechanisms and New Strategies for Primary Sjögren's Syndrome. Annu Rev Med. 2017</v>
      </c>
    </row>
    <row r="3414" spans="1:29" ht="28.8" x14ac:dyDescent="0.3">
      <c r="A3414">
        <v>3271</v>
      </c>
      <c r="B3414" t="s">
        <v>6454</v>
      </c>
      <c r="C3414" t="s">
        <v>16697</v>
      </c>
      <c r="D3414" t="s">
        <v>26878</v>
      </c>
      <c r="E3414" t="s">
        <v>2438</v>
      </c>
      <c r="F3414" s="10"/>
      <c r="G3414">
        <v>2018</v>
      </c>
      <c r="J3414">
        <v>0.30501462905432208</v>
      </c>
      <c r="L3414" t="s">
        <v>37724</v>
      </c>
      <c r="M3414">
        <v>28611131</v>
      </c>
      <c r="Q3414" s="10"/>
      <c r="R3414" s="11">
        <f t="shared" si="106"/>
        <v>0</v>
      </c>
      <c r="U3414" s="11">
        <f t="shared" si="107"/>
        <v>0</v>
      </c>
      <c r="Y3414" s="11">
        <f>IF(SUM(Tableau1[[#This Row],[Other access]:[Sci-hub access]])&gt;=1,1,0)</f>
        <v>0</v>
      </c>
      <c r="Z3414" s="12">
        <f>IF(OR(Tableau1[[#This Row],[Access R1 + S1+ T1 ]]&gt;=1,Tableau1[[#This Row],[Access V1 +W1 + X1]]&gt;=1),1,0)</f>
        <v>0</v>
      </c>
      <c r="AB3414" s="10" t="str">
        <f>Tableau1[[#This Row],[DOI]]</f>
        <v>doi: 10.1136/bjophthalmol-2016-309766</v>
      </c>
      <c r="AC3414" s="13" t="str">
        <f>Tableau1[[#This Row],[Authors]]&amp;", "&amp;Tableau1[[#This Row],[Title]]&amp;" "&amp;Tableau1[[#This Row],[Journal]]&amp;". "&amp;Tableau1[[#This Row],[Year]]</f>
        <v>Odayappan A, Shivananda N, Ramakrishnan S, Krishnan T, Nachiappan S, Krishnamurthy S., A retrospective study on the incidence of post-cataract surgery Descemet's membrane detachment and outcome of air descemetopexy. Br J Ophthalmol. 2018</v>
      </c>
    </row>
    <row r="3415" spans="1:29" x14ac:dyDescent="0.3">
      <c r="A3415">
        <v>3231</v>
      </c>
      <c r="B3415" t="s">
        <v>6415</v>
      </c>
      <c r="C3415" t="s">
        <v>16658</v>
      </c>
      <c r="D3415" t="s">
        <v>26839</v>
      </c>
      <c r="E3415" t="s">
        <v>2446</v>
      </c>
      <c r="F3415" s="10"/>
      <c r="G3415">
        <v>2017</v>
      </c>
      <c r="J3415">
        <v>0.30504656880515557</v>
      </c>
      <c r="L3415" t="s">
        <v>37684</v>
      </c>
      <c r="M3415">
        <v>28617521</v>
      </c>
      <c r="Q3415" s="10"/>
      <c r="R3415" s="11">
        <f t="shared" si="106"/>
        <v>0</v>
      </c>
      <c r="U3415" s="11">
        <f t="shared" si="107"/>
        <v>0</v>
      </c>
      <c r="Y3415" s="11">
        <f>IF(SUM(Tableau1[[#This Row],[Other access]:[Sci-hub access]])&gt;=1,1,0)</f>
        <v>0</v>
      </c>
      <c r="Z3415" s="12">
        <f>IF(OR(Tableau1[[#This Row],[Access R1 + S1+ T1 ]]&gt;=1,Tableau1[[#This Row],[Access V1 +W1 + X1]]&gt;=1),1,0)</f>
        <v>0</v>
      </c>
      <c r="AB3415" s="10" t="str">
        <f>Tableau1[[#This Row],[DOI]]</f>
        <v>doi: 10.3928/01913913-20170320-01</v>
      </c>
      <c r="AC3415" s="13" t="str">
        <f>Tableau1[[#This Row],[Authors]]&amp;", "&amp;Tableau1[[#This Row],[Title]]&amp;" "&amp;Tableau1[[#This Row],[Journal]]&amp;". "&amp;Tableau1[[#This Row],[Year]]</f>
        <v>Bayoumi NH., Regular Versus Releasable Sutures in Surgery for Primary Congenital Glaucoma. J Pediatr Ophthalmol Strabismus. 2017</v>
      </c>
    </row>
    <row r="3416" spans="1:29" x14ac:dyDescent="0.3">
      <c r="A3416">
        <v>1868</v>
      </c>
      <c r="B3416" t="s">
        <v>5112</v>
      </c>
      <c r="C3416" t="s">
        <v>15358</v>
      </c>
      <c r="D3416" t="s">
        <v>25534</v>
      </c>
      <c r="E3416" t="s">
        <v>2468</v>
      </c>
      <c r="F3416" s="10"/>
      <c r="G3416">
        <v>2017</v>
      </c>
      <c r="J3416">
        <v>0.30508701475037425</v>
      </c>
      <c r="L3416" t="s">
        <v>36340</v>
      </c>
      <c r="M3416">
        <v>28858160</v>
      </c>
      <c r="Q3416" s="10"/>
      <c r="R3416" s="11">
        <f t="shared" si="106"/>
        <v>0</v>
      </c>
      <c r="U3416" s="11">
        <f t="shared" si="107"/>
        <v>0</v>
      </c>
      <c r="Y3416" s="11">
        <f>IF(SUM(Tableau1[[#This Row],[Other access]:[Sci-hub access]])&gt;=1,1,0)</f>
        <v>0</v>
      </c>
      <c r="Z3416" s="12">
        <f>IF(OR(Tableau1[[#This Row],[Access R1 + S1+ T1 ]]&gt;=1,Tableau1[[#This Row],[Access V1 +W1 + X1]]&gt;=1),1,0)</f>
        <v>0</v>
      </c>
      <c r="AB3416" s="10" t="str">
        <f>Tableau1[[#This Row],[DOI]]</f>
        <v>doi: 10.1097/IJG.0000000000000761</v>
      </c>
      <c r="AC3416" s="13" t="str">
        <f>Tableau1[[#This Row],[Authors]]&amp;", "&amp;Tableau1[[#This Row],[Title]]&amp;" "&amp;Tableau1[[#This Row],[Journal]]&amp;". "&amp;Tableau1[[#This Row],[Year]]</f>
        <v>Otori Y, Takahashi G, Urashima M, Kuwayama Y; Quality of Life Improvement Committee.., Evaluating the Quality of Life of Glaucoma Patients Using the State-Trait Anxiety Inventory. J Glaucoma. 2017</v>
      </c>
    </row>
    <row r="3417" spans="1:29" ht="28.8" x14ac:dyDescent="0.3">
      <c r="A3417">
        <v>10001</v>
      </c>
      <c r="B3417" t="s">
        <v>12523</v>
      </c>
      <c r="C3417" t="s">
        <v>22692</v>
      </c>
      <c r="D3417" t="s">
        <v>32971</v>
      </c>
      <c r="E3417" t="s">
        <v>2438</v>
      </c>
      <c r="F3417" s="10"/>
      <c r="G3417">
        <v>2017</v>
      </c>
      <c r="J3417">
        <v>0.30520919051659379</v>
      </c>
      <c r="L3417" t="s">
        <v>44258</v>
      </c>
      <c r="M3417">
        <v>27503394</v>
      </c>
      <c r="Q3417" s="10"/>
      <c r="R3417" s="11">
        <f t="shared" si="106"/>
        <v>0</v>
      </c>
      <c r="U3417" s="11">
        <f t="shared" si="107"/>
        <v>0</v>
      </c>
      <c r="Y3417" s="11">
        <f>IF(SUM(Tableau1[[#This Row],[Other access]:[Sci-hub access]])&gt;=1,1,0)</f>
        <v>0</v>
      </c>
      <c r="Z3417" s="12">
        <f>IF(OR(Tableau1[[#This Row],[Access R1 + S1+ T1 ]]&gt;=1,Tableau1[[#This Row],[Access V1 +W1 + X1]]&gt;=1),1,0)</f>
        <v>0</v>
      </c>
      <c r="AB3417" s="10" t="str">
        <f>Tableau1[[#This Row],[DOI]]</f>
        <v>doi: 10.1136/bjophthalmol-2016-308727</v>
      </c>
      <c r="AC3417" s="13" t="str">
        <f>Tableau1[[#This Row],[Authors]]&amp;", "&amp;Tableau1[[#This Row],[Title]]&amp;" "&amp;Tableau1[[#This Row],[Journal]]&amp;". "&amp;Tableau1[[#This Row],[Year]]</f>
        <v>Wai KM, Khan M, Srivastava S, Rachitskaya A, Silva FQ, Deasy R, Schachat AP, Babiuch A, Ehlers JP, Kaiser PK, Yuan A, Singh RP., Impact of initial visual acuity on anti-VEGF treatment outcomes in patients with macular oedema secondary to retinal vein occlusions in routine clinical practice. Br J Ophthalmol. 2017</v>
      </c>
    </row>
    <row r="3418" spans="1:29" x14ac:dyDescent="0.3">
      <c r="A3418">
        <v>646</v>
      </c>
      <c r="B3418" t="s">
        <v>3909</v>
      </c>
      <c r="C3418" t="s">
        <v>14164</v>
      </c>
      <c r="D3418" t="s">
        <v>24329</v>
      </c>
      <c r="E3418" t="s">
        <v>2462</v>
      </c>
      <c r="F3418" s="10"/>
      <c r="G3418">
        <v>2017</v>
      </c>
      <c r="J3418">
        <v>0.30523914605074687</v>
      </c>
      <c r="L3418" t="s">
        <v>35144</v>
      </c>
      <c r="M3418">
        <v>29149876</v>
      </c>
      <c r="Q3418" s="10"/>
      <c r="R3418" s="11">
        <f t="shared" si="106"/>
        <v>0</v>
      </c>
      <c r="U3418" s="11">
        <f t="shared" si="107"/>
        <v>0</v>
      </c>
      <c r="Y3418" s="11">
        <f>IF(SUM(Tableau1[[#This Row],[Other access]:[Sci-hub access]])&gt;=1,1,0)</f>
        <v>0</v>
      </c>
      <c r="Z3418" s="12">
        <f>IF(OR(Tableau1[[#This Row],[Access R1 + S1+ T1 ]]&gt;=1,Tableau1[[#This Row],[Access V1 +W1 + X1]]&gt;=1),1,0)</f>
        <v>0</v>
      </c>
      <c r="AB3418" s="10" t="str">
        <f>Tableau1[[#This Row],[DOI]]</f>
        <v>doi: 10.1186/s12886-017-0600-6</v>
      </c>
      <c r="AC3418" s="13" t="str">
        <f>Tableau1[[#This Row],[Authors]]&amp;", "&amp;Tableau1[[#This Row],[Title]]&amp;" "&amp;Tableau1[[#This Row],[Journal]]&amp;". "&amp;Tableau1[[#This Row],[Year]]</f>
        <v>Schaub F, Enders P, Adler W, Bachmann BO, Cursiefen C, Heindl LM., Impact of donor graft quality on deep anterior lamellar Keratoplasty (DALK). BMC Ophthalmol. 2017</v>
      </c>
    </row>
    <row r="3419" spans="1:29" x14ac:dyDescent="0.3">
      <c r="A3419">
        <v>6898</v>
      </c>
      <c r="B3419" t="s">
        <v>9770</v>
      </c>
      <c r="C3419" t="s">
        <v>19973</v>
      </c>
      <c r="D3419" t="s">
        <v>30204</v>
      </c>
      <c r="E3419" t="s">
        <v>34347</v>
      </c>
      <c r="F3419" s="10"/>
      <c r="G3419">
        <v>2017</v>
      </c>
      <c r="J3419">
        <v>0.30525316475715414</v>
      </c>
      <c r="L3419" t="s">
        <v>41257</v>
      </c>
      <c r="M3419">
        <v>28150184</v>
      </c>
      <c r="Q3419" s="10"/>
      <c r="R3419" s="11">
        <f t="shared" si="106"/>
        <v>0</v>
      </c>
      <c r="U3419" s="11">
        <f t="shared" si="107"/>
        <v>0</v>
      </c>
      <c r="Y3419" s="11">
        <f>IF(SUM(Tableau1[[#This Row],[Other access]:[Sci-hub access]])&gt;=1,1,0)</f>
        <v>0</v>
      </c>
      <c r="Z3419" s="12">
        <f>IF(OR(Tableau1[[#This Row],[Access R1 + S1+ T1 ]]&gt;=1,Tableau1[[#This Row],[Access V1 +W1 + X1]]&gt;=1),1,0)</f>
        <v>0</v>
      </c>
      <c r="AB3419" s="10" t="str">
        <f>Tableau1[[#This Row],[DOI]]</f>
        <v>doi: 10.1007/s12026-017-8898-y</v>
      </c>
      <c r="AC3419" s="13" t="str">
        <f>Tableau1[[#This Row],[Authors]]&amp;", "&amp;Tableau1[[#This Row],[Title]]&amp;" "&amp;Tableau1[[#This Row],[Journal]]&amp;". "&amp;Tableau1[[#This Row],[Year]]</f>
        <v>González NS, Lorenzo N, Parodis Y, Ortiz MBA, Kechida M, Perez JCR., Thrombotic thrombocytopenic purpura in a new onset lupus patient? Immunol Res. 2017</v>
      </c>
    </row>
    <row r="3420" spans="1:29" ht="28.8" x14ac:dyDescent="0.3">
      <c r="A3420">
        <v>8109</v>
      </c>
      <c r="B3420" t="s">
        <v>10829</v>
      </c>
      <c r="C3420" t="s">
        <v>21017</v>
      </c>
      <c r="D3420" t="s">
        <v>31267</v>
      </c>
      <c r="E3420" t="s">
        <v>2697</v>
      </c>
      <c r="F3420" s="10"/>
      <c r="G3420">
        <v>2017</v>
      </c>
      <c r="J3420">
        <v>0.30544620127167299</v>
      </c>
      <c r="L3420" t="s">
        <v>42456</v>
      </c>
      <c r="M3420">
        <v>27997221</v>
      </c>
      <c r="Q3420" s="10"/>
      <c r="R3420" s="11">
        <f t="shared" si="106"/>
        <v>0</v>
      </c>
      <c r="U3420" s="11">
        <f t="shared" si="107"/>
        <v>0</v>
      </c>
      <c r="Y3420" s="11">
        <f>IF(SUM(Tableau1[[#This Row],[Other access]:[Sci-hub access]])&gt;=1,1,0)</f>
        <v>0</v>
      </c>
      <c r="Z3420" s="12">
        <f>IF(OR(Tableau1[[#This Row],[Access R1 + S1+ T1 ]]&gt;=1,Tableau1[[#This Row],[Access V1 +W1 + X1]]&gt;=1),1,0)</f>
        <v>0</v>
      </c>
      <c r="AB3420" s="10" t="str">
        <f>Tableau1[[#This Row],[DOI]]</f>
        <v>doi: 10.1089/gtmb.2016.0257</v>
      </c>
      <c r="AC3420" s="13" t="str">
        <f>Tableau1[[#This Row],[Authors]]&amp;", "&amp;Tableau1[[#This Row],[Title]]&amp;" "&amp;Tableau1[[#This Row],[Journal]]&amp;". "&amp;Tableau1[[#This Row],[Year]]</f>
        <v>Nicoletti A, Ziccardi L, Maltese PE, Benedetti S, Palumbo O, Rendina M, D'Agruma L, Falsini B, Wang X, Bertelli M., Design and Validation of a New MLPA-Based Assay for the Detection of RS1 Gene Deletions and Application in a Large Family with X-Linked Juvenile Retinoschisis. Genet Test Mol Biomarkers. 2017</v>
      </c>
    </row>
    <row r="3421" spans="1:29" ht="28.8" x14ac:dyDescent="0.3">
      <c r="A3421">
        <v>2494</v>
      </c>
      <c r="B3421" t="s">
        <v>5716</v>
      </c>
      <c r="C3421" t="s">
        <v>15962</v>
      </c>
      <c r="D3421" t="s">
        <v>26139</v>
      </c>
      <c r="E3421" t="s">
        <v>2495</v>
      </c>
      <c r="F3421" s="10"/>
      <c r="G3421">
        <v>2017</v>
      </c>
      <c r="J3421">
        <v>0.30552699548429685</v>
      </c>
      <c r="L3421" t="s">
        <v>36958</v>
      </c>
      <c r="M3421">
        <v>28737608</v>
      </c>
      <c r="Q3421" s="10"/>
      <c r="R3421" s="11">
        <f t="shared" si="106"/>
        <v>0</v>
      </c>
      <c r="U3421" s="11">
        <f t="shared" si="107"/>
        <v>0</v>
      </c>
      <c r="Y3421" s="11">
        <f>IF(SUM(Tableau1[[#This Row],[Other access]:[Sci-hub access]])&gt;=1,1,0)</f>
        <v>0</v>
      </c>
      <c r="Z3421" s="12">
        <f>IF(OR(Tableau1[[#This Row],[Access R1 + S1+ T1 ]]&gt;=1,Tableau1[[#This Row],[Access V1 +W1 + X1]]&gt;=1),1,0)</f>
        <v>0</v>
      </c>
      <c r="AB3421" s="10" t="str">
        <f>Tableau1[[#This Row],[DOI]]</f>
        <v>doi: 10.1097/OPX.0000000000001106</v>
      </c>
      <c r="AC3421" s="13" t="str">
        <f>Tableau1[[#This Row],[Authors]]&amp;", "&amp;Tableau1[[#This Row],[Title]]&amp;" "&amp;Tableau1[[#This Row],[Journal]]&amp;". "&amp;Tableau1[[#This Row],[Year]]</f>
        <v>Walline JJ, Gaume Giannoni A, Sinnott LT, Chandler MA, Huang J, Mutti DO, Jones-Jordan LA, Berntsen DA; BLINK Study Group.., A Randomized Trial of Soft Multifocal Contact Lenses for Myopia Control: Baseline Data and Methods. Optom Vis Sci. 2017</v>
      </c>
    </row>
    <row r="3422" spans="1:29" x14ac:dyDescent="0.3">
      <c r="A3422">
        <v>6190</v>
      </c>
      <c r="B3422" t="s">
        <v>9153</v>
      </c>
      <c r="C3422" t="s">
        <v>19366</v>
      </c>
      <c r="D3422" t="s">
        <v>29584</v>
      </c>
      <c r="E3422" t="s">
        <v>2448</v>
      </c>
      <c r="F3422" s="10"/>
      <c r="G3422">
        <v>2017</v>
      </c>
      <c r="J3422">
        <v>0.3055421667907473</v>
      </c>
      <c r="L3422" t="s">
        <v>40560</v>
      </c>
      <c r="M3422">
        <v>28238195</v>
      </c>
      <c r="Q3422" s="10"/>
      <c r="R3422" s="11">
        <f t="shared" si="106"/>
        <v>0</v>
      </c>
      <c r="U3422" s="11">
        <f t="shared" si="107"/>
        <v>0</v>
      </c>
      <c r="Y3422" s="11">
        <f>IF(SUM(Tableau1[[#This Row],[Other access]:[Sci-hub access]])&gt;=1,1,0)</f>
        <v>0</v>
      </c>
      <c r="Z3422" s="12">
        <f>IF(OR(Tableau1[[#This Row],[Access R1 + S1+ T1 ]]&gt;=1,Tableau1[[#This Row],[Access V1 +W1 + X1]]&gt;=1),1,0)</f>
        <v>0</v>
      </c>
      <c r="AB3422" s="10" t="str">
        <f>Tableau1[[#This Row],[DOI]]</f>
        <v>doi: 10.1007/s00417-017-3624-y</v>
      </c>
      <c r="AC3422" s="13" t="str">
        <f>Tableau1[[#This Row],[Authors]]&amp;", "&amp;Tableau1[[#This Row],[Title]]&amp;" "&amp;Tableau1[[#This Row],[Journal]]&amp;". "&amp;Tableau1[[#This Row],[Year]]</f>
        <v>Bahrami B, Hong T, Zhu M, Schlub TE, Chang A., Switching therapy from bevacizumab to aflibercept for the management of persistent diabetic macular edema. Graefes Arch Clin Exp Ophthalmol. 2017</v>
      </c>
    </row>
    <row r="3423" spans="1:29" x14ac:dyDescent="0.3">
      <c r="A3423">
        <v>9998</v>
      </c>
      <c r="B3423" t="s">
        <v>12520</v>
      </c>
      <c r="C3423" t="s">
        <v>22689</v>
      </c>
      <c r="D3423" t="s">
        <v>32968</v>
      </c>
      <c r="E3423" t="s">
        <v>2457</v>
      </c>
      <c r="F3423" s="10"/>
      <c r="G3423">
        <v>2017</v>
      </c>
      <c r="J3423">
        <v>0.30557399991936685</v>
      </c>
      <c r="L3423" t="s">
        <v>44255</v>
      </c>
      <c r="M3423">
        <v>27504697</v>
      </c>
      <c r="Q3423" s="10"/>
      <c r="R3423" s="11">
        <f t="shared" si="106"/>
        <v>0</v>
      </c>
      <c r="U3423" s="11">
        <f t="shared" si="107"/>
        <v>0</v>
      </c>
      <c r="Y3423" s="11">
        <f>IF(SUM(Tableau1[[#This Row],[Other access]:[Sci-hub access]])&gt;=1,1,0)</f>
        <v>0</v>
      </c>
      <c r="Z3423" s="12">
        <f>IF(OR(Tableau1[[#This Row],[Access R1 + S1+ T1 ]]&gt;=1,Tableau1[[#This Row],[Access V1 +W1 + X1]]&gt;=1),1,0)</f>
        <v>0</v>
      </c>
      <c r="AB3423" s="10" t="str">
        <f>Tableau1[[#This Row],[DOI]]</f>
        <v>doi: 10.1097/ICB.0000000000000373</v>
      </c>
      <c r="AC3423" s="13" t="str">
        <f>Tableau1[[#This Row],[Authors]]&amp;", "&amp;Tableau1[[#This Row],[Title]]&amp;" "&amp;Tableau1[[#This Row],[Journal]]&amp;". "&amp;Tableau1[[#This Row],[Year]]</f>
        <v>Inoue M, Tan A, Slakter JS, Chang S, Kadonosono K, Yannuzzi LA., FULL-THICKNESS MACULAR HOLE COMBINED WITH PIGMENT EPITHELIAL DETACHMENT USING MULTIMODAL IMAGING. Retin Cases Brief Rep. 2017</v>
      </c>
    </row>
    <row r="3424" spans="1:29" x14ac:dyDescent="0.3">
      <c r="A3424">
        <v>52</v>
      </c>
      <c r="B3424" t="s">
        <v>3315</v>
      </c>
      <c r="C3424" t="s">
        <v>13576</v>
      </c>
      <c r="D3424" t="s">
        <v>23735</v>
      </c>
      <c r="E3424" t="s">
        <v>2462</v>
      </c>
      <c r="F3424" s="10"/>
      <c r="G3424">
        <v>2018</v>
      </c>
      <c r="J3424">
        <v>0.30587438496755204</v>
      </c>
      <c r="L3424" t="s">
        <v>34570</v>
      </c>
      <c r="M3424">
        <v>29452583</v>
      </c>
      <c r="Q3424" s="10"/>
      <c r="R3424" s="11">
        <f t="shared" si="106"/>
        <v>0</v>
      </c>
      <c r="U3424" s="11">
        <f t="shared" si="107"/>
        <v>0</v>
      </c>
      <c r="Y3424" s="11">
        <f>IF(SUM(Tableau1[[#This Row],[Other access]:[Sci-hub access]])&gt;=1,1,0)</f>
        <v>0</v>
      </c>
      <c r="Z3424" s="12">
        <f>IF(OR(Tableau1[[#This Row],[Access R1 + S1+ T1 ]]&gt;=1,Tableau1[[#This Row],[Access V1 +W1 + X1]]&gt;=1),1,0)</f>
        <v>0</v>
      </c>
      <c r="AB3424" s="10" t="str">
        <f>Tableau1[[#This Row],[DOI]]</f>
        <v>doi: 10.1186/s12886-018-0679-4</v>
      </c>
      <c r="AC3424" s="13" t="str">
        <f>Tableau1[[#This Row],[Authors]]&amp;", "&amp;Tableau1[[#This Row],[Title]]&amp;" "&amp;Tableau1[[#This Row],[Journal]]&amp;". "&amp;Tableau1[[#This Row],[Year]]</f>
        <v>Wang C, Ning Q, Jin K, Xie J, Ye J., Does rituximab improve clinical outcomes of patients with thyroid-associated ophthalmopathy? A systematic review and meta-analysis. BMC Ophthalmol. 2018</v>
      </c>
    </row>
    <row r="3425" spans="1:29" x14ac:dyDescent="0.3">
      <c r="A3425">
        <v>235</v>
      </c>
      <c r="B3425" t="s">
        <v>3498</v>
      </c>
      <c r="C3425" t="s">
        <v>13759</v>
      </c>
      <c r="D3425" t="s">
        <v>23918</v>
      </c>
      <c r="E3425" t="s">
        <v>2465</v>
      </c>
      <c r="F3425" s="10"/>
      <c r="G3425">
        <v>2017</v>
      </c>
      <c r="J3425">
        <v>0.30605200543751643</v>
      </c>
      <c r="L3425" t="s">
        <v>34746</v>
      </c>
      <c r="M3425">
        <v>29310323</v>
      </c>
      <c r="Q3425" s="10"/>
      <c r="R3425" s="11">
        <f t="shared" si="106"/>
        <v>0</v>
      </c>
      <c r="U3425" s="11">
        <f t="shared" si="107"/>
        <v>0</v>
      </c>
      <c r="Y3425" s="11">
        <f>IF(SUM(Tableau1[[#This Row],[Other access]:[Sci-hub access]])&gt;=1,1,0)</f>
        <v>0</v>
      </c>
      <c r="Z3425" s="12">
        <f>IF(OR(Tableau1[[#This Row],[Access R1 + S1+ T1 ]]&gt;=1,Tableau1[[#This Row],[Access V1 +W1 + X1]]&gt;=1),1,0)</f>
        <v>0</v>
      </c>
      <c r="AB3425" s="10" t="str">
        <f>Tableau1[[#This Row],[DOI]]</f>
        <v>doi: 10.1097/MD.0000000000008019</v>
      </c>
      <c r="AC3425" s="13" t="str">
        <f>Tableau1[[#This Row],[Authors]]&amp;", "&amp;Tableau1[[#This Row],[Title]]&amp;" "&amp;Tableau1[[#This Row],[Journal]]&amp;". "&amp;Tableau1[[#This Row],[Year]]</f>
        <v>Wang Y, Alnwisi S, Ke M., The impact of mild, moderate, and severe visual field loss in glaucoma on patients' quality of life measured via the Glaucoma Quality of Life-15 Questionnaire: A meta-analysis. Medicine (Baltimore). 2017</v>
      </c>
    </row>
    <row r="3426" spans="1:29" x14ac:dyDescent="0.3">
      <c r="A3426">
        <v>7244</v>
      </c>
      <c r="B3426" t="s">
        <v>10072</v>
      </c>
      <c r="C3426" t="s">
        <v>20274</v>
      </c>
      <c r="D3426" t="s">
        <v>30506</v>
      </c>
      <c r="E3426" t="s">
        <v>2443</v>
      </c>
      <c r="F3426" s="10"/>
      <c r="G3426">
        <v>2017</v>
      </c>
      <c r="J3426">
        <v>0.30605513194480516</v>
      </c>
      <c r="L3426" t="s">
        <v>41600</v>
      </c>
      <c r="M3426">
        <v>28114566</v>
      </c>
      <c r="Q3426" s="10"/>
      <c r="R3426" s="11">
        <f t="shared" si="106"/>
        <v>0</v>
      </c>
      <c r="U3426" s="11">
        <f t="shared" si="107"/>
        <v>0</v>
      </c>
      <c r="Y3426" s="11">
        <f>IF(SUM(Tableau1[[#This Row],[Other access]:[Sci-hub access]])&gt;=1,1,0)</f>
        <v>0</v>
      </c>
      <c r="Z3426" s="12">
        <f>IF(OR(Tableau1[[#This Row],[Access R1 + S1+ T1 ]]&gt;=1,Tableau1[[#This Row],[Access V1 +W1 + X1]]&gt;=1),1,0)</f>
        <v>0</v>
      </c>
      <c r="AB3426" s="10" t="str">
        <f>Tableau1[[#This Row],[DOI]]</f>
        <v>doi: 10.1167/iovs.16-20691</v>
      </c>
      <c r="AC3426" s="13" t="str">
        <f>Tableau1[[#This Row],[Authors]]&amp;", "&amp;Tableau1[[#This Row],[Title]]&amp;" "&amp;Tableau1[[#This Row],[Journal]]&amp;". "&amp;Tableau1[[#This Row],[Year]]</f>
        <v>Kim AJ, Chang JY, Shi L, Chang RC, Ko ML, Ko GY., The Effects of Metformin on Obesity-Induced Dysfunctional Retinas. Invest Ophthalmol Vis Sci. 2017</v>
      </c>
    </row>
    <row r="3427" spans="1:29" x14ac:dyDescent="0.3">
      <c r="A3427">
        <v>9543</v>
      </c>
      <c r="B3427" t="s">
        <v>12105</v>
      </c>
      <c r="C3427" t="s">
        <v>22279</v>
      </c>
      <c r="D3427" t="s">
        <v>32551</v>
      </c>
      <c r="E3427" t="s">
        <v>2468</v>
      </c>
      <c r="F3427" s="10"/>
      <c r="G3427">
        <v>2017</v>
      </c>
      <c r="J3427">
        <v>0.30617575481776527</v>
      </c>
      <c r="L3427" t="s">
        <v>43825</v>
      </c>
      <c r="M3427">
        <v>27661989</v>
      </c>
      <c r="Q3427" s="10"/>
      <c r="R3427" s="11">
        <f t="shared" si="106"/>
        <v>0</v>
      </c>
      <c r="U3427" s="11">
        <f t="shared" si="107"/>
        <v>0</v>
      </c>
      <c r="Y3427" s="11">
        <f>IF(SUM(Tableau1[[#This Row],[Other access]:[Sci-hub access]])&gt;=1,1,0)</f>
        <v>0</v>
      </c>
      <c r="Z3427" s="12">
        <f>IF(OR(Tableau1[[#This Row],[Access R1 + S1+ T1 ]]&gt;=1,Tableau1[[#This Row],[Access V1 +W1 + X1]]&gt;=1),1,0)</f>
        <v>0</v>
      </c>
      <c r="AB3427" s="10" t="str">
        <f>Tableau1[[#This Row],[DOI]]</f>
        <v>doi: 10.1097/IJG.0000000000000558</v>
      </c>
      <c r="AC3427" s="13" t="str">
        <f>Tableau1[[#This Row],[Authors]]&amp;", "&amp;Tableau1[[#This Row],[Title]]&amp;" "&amp;Tableau1[[#This Row],[Journal]]&amp;". "&amp;Tableau1[[#This Row],[Year]]</f>
        <v>Zhou W, Muir ER, Chalfin S, Nagi KS, Duong TQ., MRI Study of the Posterior Visual Pathways in Primary Open Angle Glaucoma. J Glaucoma. 2017</v>
      </c>
    </row>
    <row r="3428" spans="1:29" x14ac:dyDescent="0.3">
      <c r="A3428">
        <v>6259</v>
      </c>
      <c r="B3428" t="s">
        <v>9216</v>
      </c>
      <c r="C3428" t="s">
        <v>19428</v>
      </c>
      <c r="D3428" t="s">
        <v>29647</v>
      </c>
      <c r="E3428" t="s">
        <v>2468</v>
      </c>
      <c r="F3428" s="10"/>
      <c r="G3428">
        <v>2017</v>
      </c>
      <c r="J3428">
        <v>0.30628160902824053</v>
      </c>
      <c r="L3428" t="s">
        <v>40629</v>
      </c>
      <c r="M3428">
        <v>28234678</v>
      </c>
      <c r="Q3428" s="10"/>
      <c r="R3428" s="11">
        <f t="shared" si="106"/>
        <v>0</v>
      </c>
      <c r="U3428" s="11">
        <f t="shared" si="107"/>
        <v>0</v>
      </c>
      <c r="Y3428" s="11">
        <f>IF(SUM(Tableau1[[#This Row],[Other access]:[Sci-hub access]])&gt;=1,1,0)</f>
        <v>0</v>
      </c>
      <c r="Z3428" s="12">
        <f>IF(OR(Tableau1[[#This Row],[Access R1 + S1+ T1 ]]&gt;=1,Tableau1[[#This Row],[Access V1 +W1 + X1]]&gt;=1),1,0)</f>
        <v>0</v>
      </c>
      <c r="AB3428" s="10" t="str">
        <f>Tableau1[[#This Row],[DOI]]</f>
        <v>doi: 10.1097/IJG.0000000000000570</v>
      </c>
      <c r="AC3428" s="13" t="str">
        <f>Tableau1[[#This Row],[Authors]]&amp;", "&amp;Tableau1[[#This Row],[Title]]&amp;" "&amp;Tableau1[[#This Row],[Journal]]&amp;". "&amp;Tableau1[[#This Row],[Year]]</f>
        <v>Kratz A, Goldberg I, Levy J, Knyazer B, Lifshitz T., A Novel Method for Laser Suture Lysis Using Multispot Laser System. J Glaucoma. 2017</v>
      </c>
    </row>
    <row r="3429" spans="1:29" x14ac:dyDescent="0.3">
      <c r="A3429">
        <v>1031</v>
      </c>
      <c r="B3429" t="s">
        <v>4293</v>
      </c>
      <c r="C3429" t="s">
        <v>14547</v>
      </c>
      <c r="D3429" t="s">
        <v>24714</v>
      </c>
      <c r="E3429" t="s">
        <v>2511</v>
      </c>
      <c r="F3429" s="10"/>
      <c r="G3429">
        <v>2017</v>
      </c>
      <c r="J3429">
        <v>0.30632865952844235</v>
      </c>
      <c r="L3429" t="s">
        <v>35519</v>
      </c>
      <c r="M3429">
        <v>29044083</v>
      </c>
      <c r="Q3429" s="10"/>
      <c r="R3429" s="11">
        <f t="shared" si="106"/>
        <v>0</v>
      </c>
      <c r="U3429" s="11">
        <f t="shared" si="107"/>
        <v>0</v>
      </c>
      <c r="Y3429" s="11">
        <f>IF(SUM(Tableau1[[#This Row],[Other access]:[Sci-hub access]])&gt;=1,1,0)</f>
        <v>0</v>
      </c>
      <c r="Z3429" s="12">
        <f>IF(OR(Tableau1[[#This Row],[Access R1 + S1+ T1 ]]&gt;=1,Tableau1[[#This Row],[Access V1 +W1 + X1]]&gt;=1),1,0)</f>
        <v>0</v>
      </c>
      <c r="AB3429" s="10" t="str">
        <f>Tableau1[[#This Row],[DOI]]</f>
        <v>doi: 10.4103/ijo.IJO_681_17</v>
      </c>
      <c r="AC3429" s="13" t="str">
        <f>Tableau1[[#This Row],[Authors]]&amp;", "&amp;Tableau1[[#This Row],[Title]]&amp;" "&amp;Tableau1[[#This Row],[Journal]]&amp;". "&amp;Tableau1[[#This Row],[Year]]</f>
        <v>Ayachit A, Ayachit G, Joshi S, Sameera VV., Commentary: Rickettsial retinitis - Direct bacterial infection or an immune-mediated response? Indian J Ophthalmol. 2017</v>
      </c>
    </row>
    <row r="3430" spans="1:29" x14ac:dyDescent="0.3">
      <c r="A3430">
        <v>6966</v>
      </c>
      <c r="B3430" t="s">
        <v>9830</v>
      </c>
      <c r="C3430" t="s">
        <v>20033</v>
      </c>
      <c r="D3430" t="s">
        <v>30264</v>
      </c>
      <c r="E3430" t="s">
        <v>2912</v>
      </c>
      <c r="F3430" s="10"/>
      <c r="G3430">
        <v>2017</v>
      </c>
      <c r="J3430">
        <v>0.30632955891974278</v>
      </c>
      <c r="L3430" t="s">
        <v>41324</v>
      </c>
      <c r="M3430">
        <v>28141513</v>
      </c>
      <c r="Q3430" s="10"/>
      <c r="R3430" s="11">
        <f t="shared" si="106"/>
        <v>0</v>
      </c>
      <c r="U3430" s="11">
        <f t="shared" si="107"/>
        <v>0</v>
      </c>
      <c r="Y3430" s="11">
        <f>IF(SUM(Tableau1[[#This Row],[Other access]:[Sci-hub access]])&gt;=1,1,0)</f>
        <v>0</v>
      </c>
      <c r="Z3430" s="12">
        <f>IF(OR(Tableau1[[#This Row],[Access R1 + S1+ T1 ]]&gt;=1,Tableau1[[#This Row],[Access V1 +W1 + X1]]&gt;=1),1,0)</f>
        <v>0</v>
      </c>
      <c r="AB3430" s="10" t="str">
        <f>Tableau1[[#This Row],[DOI]]</f>
        <v>doi: 10.1109/TBME.2017.2657884</v>
      </c>
      <c r="AC3430" s="13" t="str">
        <f>Tableau1[[#This Row],[Authors]]&amp;", "&amp;Tableau1[[#This Row],[Title]]&amp;" "&amp;Tableau1[[#This Row],[Journal]]&amp;". "&amp;Tableau1[[#This Row],[Year]]</f>
        <v>Apostolopoulos S, Sznitman R., Efficient OCT Volume Reconstruction From Slitlamp Microscopes. IEEE Trans Biomed Eng. 2017</v>
      </c>
    </row>
    <row r="3431" spans="1:29" x14ac:dyDescent="0.3">
      <c r="A3431">
        <v>4944</v>
      </c>
      <c r="B3431" t="s">
        <v>8039</v>
      </c>
      <c r="C3431" t="s">
        <v>18268</v>
      </c>
      <c r="D3431" t="s">
        <v>28469</v>
      </c>
      <c r="E3431" t="s">
        <v>2462</v>
      </c>
      <c r="F3431" s="10"/>
      <c r="G3431">
        <v>2017</v>
      </c>
      <c r="J3431">
        <v>0.30639770038338943</v>
      </c>
      <c r="L3431" t="s">
        <v>39352</v>
      </c>
      <c r="M3431">
        <v>28388896</v>
      </c>
      <c r="Q3431" s="10"/>
      <c r="R3431" s="11">
        <f t="shared" si="106"/>
        <v>0</v>
      </c>
      <c r="U3431" s="11">
        <f t="shared" si="107"/>
        <v>0</v>
      </c>
      <c r="Y3431" s="11">
        <f>IF(SUM(Tableau1[[#This Row],[Other access]:[Sci-hub access]])&gt;=1,1,0)</f>
        <v>0</v>
      </c>
      <c r="Z3431" s="12">
        <f>IF(OR(Tableau1[[#This Row],[Access R1 + S1+ T1 ]]&gt;=1,Tableau1[[#This Row],[Access V1 +W1 + X1]]&gt;=1),1,0)</f>
        <v>0</v>
      </c>
      <c r="AB3431" s="10" t="str">
        <f>Tableau1[[#This Row],[DOI]]</f>
        <v>doi: 10.1186/s12886-017-0431-5</v>
      </c>
      <c r="AC3431" s="13" t="str">
        <f>Tableau1[[#This Row],[Authors]]&amp;", "&amp;Tableau1[[#This Row],[Title]]&amp;" "&amp;Tableau1[[#This Row],[Journal]]&amp;". "&amp;Tableau1[[#This Row],[Year]]</f>
        <v>Chen X, Wang Y, Zhang J, Yang SN, Li X, Zhang L., Comparison of ocular higher-order aberrations after SMILE and Wavefront-guided Femtosecond LASIK for myopia. BMC Ophthalmol. 2017</v>
      </c>
    </row>
    <row r="3432" spans="1:29" x14ac:dyDescent="0.3">
      <c r="A3432">
        <v>2669</v>
      </c>
      <c r="B3432" t="s">
        <v>5882</v>
      </c>
      <c r="C3432" t="s">
        <v>16128</v>
      </c>
      <c r="D3432" t="s">
        <v>26305</v>
      </c>
      <c r="E3432" t="s">
        <v>2439</v>
      </c>
      <c r="F3432" s="10"/>
      <c r="G3432">
        <v>2017</v>
      </c>
      <c r="J3432">
        <v>0.30648678988959399</v>
      </c>
      <c r="L3432" t="s">
        <v>37132</v>
      </c>
      <c r="M3432">
        <v>28709920</v>
      </c>
      <c r="Q3432" s="10"/>
      <c r="R3432" s="11">
        <f t="shared" si="106"/>
        <v>0</v>
      </c>
      <c r="U3432" s="11">
        <f t="shared" si="107"/>
        <v>0</v>
      </c>
      <c r="Y3432" s="11">
        <f>IF(SUM(Tableau1[[#This Row],[Other access]:[Sci-hub access]])&gt;=1,1,0)</f>
        <v>0</v>
      </c>
      <c r="Z3432" s="12">
        <f>IF(OR(Tableau1[[#This Row],[Access R1 + S1+ T1 ]]&gt;=1,Tableau1[[#This Row],[Access V1 +W1 + X1]]&gt;=1),1,0)</f>
        <v>0</v>
      </c>
      <c r="AB3432" s="10" t="str">
        <f>Tableau1[[#This Row],[DOI]]</f>
        <v>doi: 10.1016/j.visres.2017.05.015</v>
      </c>
      <c r="AC3432" s="13" t="str">
        <f>Tableau1[[#This Row],[Authors]]&amp;", "&amp;Tableau1[[#This Row],[Title]]&amp;" "&amp;Tableau1[[#This Row],[Journal]]&amp;". "&amp;Tableau1[[#This Row],[Year]]</f>
        <v>Yoshimoto S, Garcia J, Jiang F, Wilkins AJ, Takeuchi T, Webster MA., Visual discomfort and flicker. Vision Res. 2017</v>
      </c>
    </row>
    <row r="3433" spans="1:29" x14ac:dyDescent="0.3">
      <c r="A3433">
        <v>1191</v>
      </c>
      <c r="B3433" t="s">
        <v>4453</v>
      </c>
      <c r="C3433" t="s">
        <v>14706</v>
      </c>
      <c r="D3433" t="s">
        <v>24874</v>
      </c>
      <c r="E3433" t="s">
        <v>2541</v>
      </c>
      <c r="F3433" s="10"/>
      <c r="G3433">
        <v>2017</v>
      </c>
      <c r="J3433">
        <v>0.30653172958034991</v>
      </c>
      <c r="L3433" t="s">
        <v>35678</v>
      </c>
      <c r="M3433">
        <v>28991103</v>
      </c>
      <c r="Q3433" s="10"/>
      <c r="R3433" s="11">
        <f t="shared" si="106"/>
        <v>0</v>
      </c>
      <c r="U3433" s="11">
        <f t="shared" si="107"/>
        <v>0</v>
      </c>
      <c r="Y3433" s="11">
        <f>IF(SUM(Tableau1[[#This Row],[Other access]:[Sci-hub access]])&gt;=1,1,0)</f>
        <v>0</v>
      </c>
      <c r="Z3433" s="12">
        <f>IF(OR(Tableau1[[#This Row],[Access R1 + S1+ T1 ]]&gt;=1,Tableau1[[#This Row],[Access V1 +W1 + X1]]&gt;=1),1,0)</f>
        <v>0</v>
      </c>
      <c r="AB3433" s="10" t="str">
        <f>Tableau1[[#This Row],[DOI]]</f>
        <v>doi: 10.1097/WNO.0000000000000535</v>
      </c>
      <c r="AC3433" s="13" t="str">
        <f>Tableau1[[#This Row],[Authors]]&amp;", "&amp;Tableau1[[#This Row],[Title]]&amp;" "&amp;Tableau1[[#This Row],[Journal]]&amp;". "&amp;Tableau1[[#This Row],[Year]]</f>
        <v>Jang JY, Jeon H, Choi SY, Choi JH, Choi KD., Clinical and Oculographic Analysis of Inferior Oblique Myokymia. J Neuroophthalmol. 2017</v>
      </c>
    </row>
    <row r="3434" spans="1:29" x14ac:dyDescent="0.3">
      <c r="A3434">
        <v>4829</v>
      </c>
      <c r="B3434" t="s">
        <v>7933</v>
      </c>
      <c r="C3434" t="s">
        <v>18162</v>
      </c>
      <c r="D3434" t="s">
        <v>28363</v>
      </c>
      <c r="E3434" t="s">
        <v>2438</v>
      </c>
      <c r="F3434" s="10"/>
      <c r="G3434">
        <v>2017</v>
      </c>
      <c r="J3434">
        <v>0.30658051828786015</v>
      </c>
      <c r="L3434" t="s">
        <v>39240</v>
      </c>
      <c r="M3434">
        <v>28400372</v>
      </c>
      <c r="Q3434" s="10"/>
      <c r="R3434" s="11">
        <f t="shared" si="106"/>
        <v>0</v>
      </c>
      <c r="U3434" s="11">
        <f t="shared" si="107"/>
        <v>0</v>
      </c>
      <c r="Y3434" s="11">
        <f>IF(SUM(Tableau1[[#This Row],[Other access]:[Sci-hub access]])&gt;=1,1,0)</f>
        <v>0</v>
      </c>
      <c r="Z3434" s="12">
        <f>IF(OR(Tableau1[[#This Row],[Access R1 + S1+ T1 ]]&gt;=1,Tableau1[[#This Row],[Access V1 +W1 + X1]]&gt;=1),1,0)</f>
        <v>0</v>
      </c>
      <c r="AB3434" s="10" t="str">
        <f>Tableau1[[#This Row],[DOI]]</f>
        <v>doi: 10.1136/bjophthalmol-2016-309188</v>
      </c>
      <c r="AC3434" s="13" t="str">
        <f>Tableau1[[#This Row],[Authors]]&amp;", "&amp;Tableau1[[#This Row],[Title]]&amp;" "&amp;Tableau1[[#This Row],[Journal]]&amp;". "&amp;Tableau1[[#This Row],[Year]]</f>
        <v>Rai PA, Barton K, Murdoch IE., Risk factors for bleb-related infection following trabeculectomy surgery: ocular surface findings-a case-control study. Br J Ophthalmol. 2017</v>
      </c>
    </row>
    <row r="3435" spans="1:29" x14ac:dyDescent="0.3">
      <c r="A3435">
        <v>5120</v>
      </c>
      <c r="B3435" t="s">
        <v>8198</v>
      </c>
      <c r="C3435" t="s">
        <v>18424</v>
      </c>
      <c r="D3435" t="s">
        <v>28628</v>
      </c>
      <c r="E3435" t="s">
        <v>2486</v>
      </c>
      <c r="F3435" s="10"/>
      <c r="G3435">
        <v>2017</v>
      </c>
      <c r="J3435">
        <v>0.30663714252996521</v>
      </c>
      <c r="L3435" t="s">
        <v>39524</v>
      </c>
      <c r="M3435">
        <v>28371196</v>
      </c>
      <c r="Q3435" s="10"/>
      <c r="R3435" s="11">
        <f t="shared" si="106"/>
        <v>0</v>
      </c>
      <c r="U3435" s="11">
        <f t="shared" si="107"/>
        <v>0</v>
      </c>
      <c r="Y3435" s="11">
        <f>IF(SUM(Tableau1[[#This Row],[Other access]:[Sci-hub access]])&gt;=1,1,0)</f>
        <v>0</v>
      </c>
      <c r="Z3435" s="12">
        <f>IF(OR(Tableau1[[#This Row],[Access R1 + S1+ T1 ]]&gt;=1,Tableau1[[#This Row],[Access V1 +W1 + X1]]&gt;=1),1,0)</f>
        <v>0</v>
      </c>
      <c r="AB3435" s="10" t="str">
        <f>Tableau1[[#This Row],[DOI]]</f>
        <v>doi: 10.1111/aos.13363</v>
      </c>
      <c r="AC3435" s="13" t="str">
        <f>Tableau1[[#This Row],[Authors]]&amp;", "&amp;Tableau1[[#This Row],[Title]]&amp;" "&amp;Tableau1[[#This Row],[Journal]]&amp;". "&amp;Tableau1[[#This Row],[Year]]</f>
        <v>Smedowski A, Tarnawska D, Orski M, Wroblewska-Czajka E, Kaarniranta K, Aragona P, Wylegala E., Cytoarchitecture of epithelial inflammatory infiltration indicates the aetiology of infectious keratitis. Acta Ophthalmol. 2017</v>
      </c>
    </row>
    <row r="3436" spans="1:29" x14ac:dyDescent="0.3">
      <c r="A3436">
        <v>7282</v>
      </c>
      <c r="B3436" t="s">
        <v>10103</v>
      </c>
      <c r="C3436" t="s">
        <v>20305</v>
      </c>
      <c r="D3436" t="s">
        <v>30537</v>
      </c>
      <c r="E3436" t="s">
        <v>2680</v>
      </c>
      <c r="F3436" s="10"/>
      <c r="G3436">
        <v>2017</v>
      </c>
      <c r="J3436">
        <v>0.30679278971551205</v>
      </c>
      <c r="L3436" t="s">
        <v>41638</v>
      </c>
      <c r="M3436">
        <v>28109254</v>
      </c>
      <c r="Q3436" s="10"/>
      <c r="R3436" s="11">
        <f t="shared" si="106"/>
        <v>0</v>
      </c>
      <c r="U3436" s="11">
        <f t="shared" si="107"/>
        <v>0</v>
      </c>
      <c r="Y3436" s="11">
        <f>IF(SUM(Tableau1[[#This Row],[Other access]:[Sci-hub access]])&gt;=1,1,0)</f>
        <v>0</v>
      </c>
      <c r="Z3436" s="12">
        <f>IF(OR(Tableau1[[#This Row],[Access R1 + S1+ T1 ]]&gt;=1,Tableau1[[#This Row],[Access V1 +W1 + X1]]&gt;=1),1,0)</f>
        <v>0</v>
      </c>
      <c r="AB3436" s="10" t="str">
        <f>Tableau1[[#This Row],[DOI]]</f>
        <v>doi: 10.1186/s12883-017-0791-8</v>
      </c>
      <c r="AC3436" s="13" t="str">
        <f>Tableau1[[#This Row],[Authors]]&amp;", "&amp;Tableau1[[#This Row],[Title]]&amp;" "&amp;Tableau1[[#This Row],[Journal]]&amp;". "&amp;Tableau1[[#This Row],[Year]]</f>
        <v>Alsukhni RA, Aboras Y, Jriekh Z, Almalla M, El-Kahwateya AS., LETM presented with causalgia and ensued by sudden death. BMC Neurol. 2017</v>
      </c>
    </row>
    <row r="3437" spans="1:29" x14ac:dyDescent="0.3">
      <c r="A3437">
        <v>8741</v>
      </c>
      <c r="B3437" t="s">
        <v>11385</v>
      </c>
      <c r="C3437" t="s">
        <v>21570</v>
      </c>
      <c r="D3437" t="s">
        <v>31825</v>
      </c>
      <c r="E3437" t="s">
        <v>2438</v>
      </c>
      <c r="F3437" s="10"/>
      <c r="G3437">
        <v>2017</v>
      </c>
      <c r="J3437">
        <v>0.30686229510451335</v>
      </c>
      <c r="L3437" t="s">
        <v>43077</v>
      </c>
      <c r="M3437">
        <v>27852583</v>
      </c>
      <c r="Q3437" s="10"/>
      <c r="R3437" s="11">
        <f t="shared" si="106"/>
        <v>0</v>
      </c>
      <c r="U3437" s="11">
        <f t="shared" si="107"/>
        <v>0</v>
      </c>
      <c r="Y3437" s="11">
        <f>IF(SUM(Tableau1[[#This Row],[Other access]:[Sci-hub access]])&gt;=1,1,0)</f>
        <v>0</v>
      </c>
      <c r="Z3437" s="12">
        <f>IF(OR(Tableau1[[#This Row],[Access R1 + S1+ T1 ]]&gt;=1,Tableau1[[#This Row],[Access V1 +W1 + X1]]&gt;=1),1,0)</f>
        <v>0</v>
      </c>
      <c r="AB3437" s="10" t="str">
        <f>Tableau1[[#This Row],[DOI]]</f>
        <v>doi: 10.1136/bjophthalmol-2016-309678</v>
      </c>
      <c r="AC3437" s="13" t="str">
        <f>Tableau1[[#This Row],[Authors]]&amp;", "&amp;Tableau1[[#This Row],[Title]]&amp;" "&amp;Tableau1[[#This Row],[Journal]]&amp;". "&amp;Tableau1[[#This Row],[Year]]</f>
        <v>Ghasemi Falavarjani K, Al-Sheikh M, Darvizeh F, Sadun AA, Sadda SR., Retinal vessel calibre measurements by optical coherence tomography angiography. Br J Ophthalmol. 2017</v>
      </c>
    </row>
    <row r="3438" spans="1:29" x14ac:dyDescent="0.3">
      <c r="A3438">
        <v>5599</v>
      </c>
      <c r="B3438" t="s">
        <v>8634</v>
      </c>
      <c r="C3438" t="s">
        <v>18854</v>
      </c>
      <c r="D3438" t="s">
        <v>29064</v>
      </c>
      <c r="E3438" t="s">
        <v>2448</v>
      </c>
      <c r="F3438" s="10"/>
      <c r="G3438">
        <v>2017</v>
      </c>
      <c r="J3438">
        <v>0.30701785901523115</v>
      </c>
      <c r="L3438" t="s">
        <v>39986</v>
      </c>
      <c r="M3438">
        <v>28314955</v>
      </c>
      <c r="Q3438" s="10"/>
      <c r="R3438" s="11">
        <f t="shared" si="106"/>
        <v>0</v>
      </c>
      <c r="U3438" s="11">
        <f t="shared" si="107"/>
        <v>0</v>
      </c>
      <c r="Y3438" s="11">
        <f>IF(SUM(Tableau1[[#This Row],[Other access]:[Sci-hub access]])&gt;=1,1,0)</f>
        <v>0</v>
      </c>
      <c r="Z3438" s="12">
        <f>IF(OR(Tableau1[[#This Row],[Access R1 + S1+ T1 ]]&gt;=1,Tableau1[[#This Row],[Access V1 +W1 + X1]]&gt;=1),1,0)</f>
        <v>0</v>
      </c>
      <c r="AB3438" s="10" t="str">
        <f>Tableau1[[#This Row],[DOI]]</f>
        <v>doi: 10.1007/s00417-017-3612-2</v>
      </c>
      <c r="AC3438" s="13" t="str">
        <f>Tableau1[[#This Row],[Authors]]&amp;", "&amp;Tableau1[[#This Row],[Title]]&amp;" "&amp;Tableau1[[#This Row],[Journal]]&amp;". "&amp;Tableau1[[#This Row],[Year]]</f>
        <v>Chiam PJ, Cheeseman R, Ho VW, Romano V, Choudhary A, Batterbury M, Kaye SB, Willoughby CE., Outcome of Descemet stripping automated endothelial keratoplasty in eyes with an Ahmed glaucoma valve. Graefes Arch Clin Exp Ophthalmol. 2017</v>
      </c>
    </row>
    <row r="3439" spans="1:29" x14ac:dyDescent="0.3">
      <c r="A3439">
        <v>5589</v>
      </c>
      <c r="B3439" t="s">
        <v>8624</v>
      </c>
      <c r="C3439" t="s">
        <v>18845</v>
      </c>
      <c r="D3439" t="s">
        <v>29054</v>
      </c>
      <c r="E3439" t="s">
        <v>2463</v>
      </c>
      <c r="F3439" s="10"/>
      <c r="G3439">
        <v>2017</v>
      </c>
      <c r="J3439">
        <v>0.3070289972943705</v>
      </c>
      <c r="L3439" t="s">
        <v>39976</v>
      </c>
      <c r="M3439">
        <v>28315515</v>
      </c>
      <c r="Q3439" s="10"/>
      <c r="R3439" s="11">
        <f t="shared" si="106"/>
        <v>0</v>
      </c>
      <c r="U3439" s="11">
        <f t="shared" si="107"/>
        <v>0</v>
      </c>
      <c r="Y3439" s="11">
        <f>IF(SUM(Tableau1[[#This Row],[Other access]:[Sci-hub access]])&gt;=1,1,0)</f>
        <v>0</v>
      </c>
      <c r="Z3439" s="12">
        <f>IF(OR(Tableau1[[#This Row],[Access R1 + S1+ T1 ]]&gt;=1,Tableau1[[#This Row],[Access V1 +W1 + X1]]&gt;=1),1,0)</f>
        <v>0</v>
      </c>
      <c r="AB3439" s="10" t="str">
        <f>Tableau1[[#This Row],[DOI]]</f>
        <v>doi: 10.5301/ejo.5000946</v>
      </c>
      <c r="AC3439" s="13" t="str">
        <f>Tableau1[[#This Row],[Authors]]&amp;", "&amp;Tableau1[[#This Row],[Title]]&amp;" "&amp;Tableau1[[#This Row],[Journal]]&amp;". "&amp;Tableau1[[#This Row],[Year]]</f>
        <v>Genidy MM, Abdelghany AA, Alio JL., Tailored corneo-conjunctival autografting in primary and secondary pterygium surgery. Eur J Ophthalmol. 2017</v>
      </c>
    </row>
    <row r="3440" spans="1:29" x14ac:dyDescent="0.3">
      <c r="A3440">
        <v>8960</v>
      </c>
      <c r="B3440" t="s">
        <v>11580</v>
      </c>
      <c r="C3440" t="s">
        <v>21760</v>
      </c>
      <c r="D3440" t="s">
        <v>32021</v>
      </c>
      <c r="E3440" t="s">
        <v>2765</v>
      </c>
      <c r="F3440" s="10"/>
      <c r="G3440">
        <v>2017</v>
      </c>
      <c r="J3440">
        <v>0.30706909132158722</v>
      </c>
      <c r="L3440" t="s">
        <v>43287</v>
      </c>
      <c r="M3440">
        <v>27804251</v>
      </c>
      <c r="Q3440" s="10"/>
      <c r="R3440" s="11">
        <f t="shared" si="106"/>
        <v>0</v>
      </c>
      <c r="U3440" s="11">
        <f t="shared" si="107"/>
        <v>0</v>
      </c>
      <c r="Y3440" s="11">
        <f>IF(SUM(Tableau1[[#This Row],[Other access]:[Sci-hub access]])&gt;=1,1,0)</f>
        <v>0</v>
      </c>
      <c r="Z3440" s="12">
        <f>IF(OR(Tableau1[[#This Row],[Access R1 + S1+ T1 ]]&gt;=1,Tableau1[[#This Row],[Access V1 +W1 + X1]]&gt;=1),1,0)</f>
        <v>0</v>
      </c>
      <c r="AB3440" s="10" t="str">
        <f>Tableau1[[#This Row],[DOI]]</f>
        <v>doi: 10.1002/dneu.22467</v>
      </c>
      <c r="AC3440" s="13" t="str">
        <f>Tableau1[[#This Row],[Authors]]&amp;", "&amp;Tableau1[[#This Row],[Title]]&amp;" "&amp;Tableau1[[#This Row],[Journal]]&amp;". "&amp;Tableau1[[#This Row],[Year]]</f>
        <v>Nummela SU, Coop SH, Cloherty SL, Boisvert CJ, Leblanc M, Mitchell JF., Psychophysical measurement of marmoset acuity and myopia. Dev Neurobiol. 2017</v>
      </c>
    </row>
    <row r="3441" spans="1:29" x14ac:dyDescent="0.3">
      <c r="A3441">
        <v>17</v>
      </c>
      <c r="B3441" t="s">
        <v>3280</v>
      </c>
      <c r="C3441" t="s">
        <v>13541</v>
      </c>
      <c r="D3441" t="s">
        <v>23700</v>
      </c>
      <c r="E3441" t="s">
        <v>2462</v>
      </c>
      <c r="F3441" s="10"/>
      <c r="G3441">
        <v>2018</v>
      </c>
      <c r="J3441">
        <v>0.30708454212668901</v>
      </c>
      <c r="L3441" t="s">
        <v>34536</v>
      </c>
      <c r="M3441">
        <v>29499674</v>
      </c>
      <c r="Q3441" s="10"/>
      <c r="R3441" s="11">
        <f t="shared" si="106"/>
        <v>0</v>
      </c>
      <c r="U3441" s="11">
        <f t="shared" si="107"/>
        <v>0</v>
      </c>
      <c r="Y3441" s="11">
        <f>IF(SUM(Tableau1[[#This Row],[Other access]:[Sci-hub access]])&gt;=1,1,0)</f>
        <v>0</v>
      </c>
      <c r="Z3441" s="12">
        <f>IF(OR(Tableau1[[#This Row],[Access R1 + S1+ T1 ]]&gt;=1,Tableau1[[#This Row],[Access V1 +W1 + X1]]&gt;=1),1,0)</f>
        <v>0</v>
      </c>
      <c r="AB3441" s="10" t="str">
        <f>Tableau1[[#This Row],[DOI]]</f>
        <v>doi: 10.1186/s12886-018-0728-z</v>
      </c>
      <c r="AC3441" s="13" t="str">
        <f>Tableau1[[#This Row],[Authors]]&amp;", "&amp;Tableau1[[#This Row],[Title]]&amp;" "&amp;Tableau1[[#This Row],[Journal]]&amp;". "&amp;Tableau1[[#This Row],[Year]]</f>
        <v>Casas P, Ascaso FJ, Vicente E, Tejero-Garcés G, Adiego MI, Cristóbal JA., Visual field defects and retinal nerve fiber imaging in patients with obstructive sleep apnea syndrome and in healthy controls. BMC Ophthalmol. 2018</v>
      </c>
    </row>
    <row r="3442" spans="1:29" x14ac:dyDescent="0.3">
      <c r="A3442">
        <v>8341</v>
      </c>
      <c r="B3442" t="s">
        <v>11036</v>
      </c>
      <c r="C3442" t="s">
        <v>21223</v>
      </c>
      <c r="D3442" t="s">
        <v>31474</v>
      </c>
      <c r="E3442" t="s">
        <v>2445</v>
      </c>
      <c r="F3442" s="10"/>
      <c r="G3442">
        <v>2017</v>
      </c>
      <c r="J3442">
        <v>0.30713964027504326</v>
      </c>
      <c r="L3442" t="s">
        <v>42684</v>
      </c>
      <c r="M3442">
        <v>27930460</v>
      </c>
      <c r="Q3442" s="10"/>
      <c r="R3442" s="11">
        <f t="shared" si="106"/>
        <v>0</v>
      </c>
      <c r="U3442" s="11">
        <f t="shared" si="107"/>
        <v>0</v>
      </c>
      <c r="Y3442" s="11">
        <f>IF(SUM(Tableau1[[#This Row],[Other access]:[Sci-hub access]])&gt;=1,1,0)</f>
        <v>0</v>
      </c>
      <c r="Z3442" s="12">
        <f>IF(OR(Tableau1[[#This Row],[Access R1 + S1+ T1 ]]&gt;=1,Tableau1[[#This Row],[Access V1 +W1 + X1]]&gt;=1),1,0)</f>
        <v>0</v>
      </c>
      <c r="AB3442" s="10" t="str">
        <f>Tableau1[[#This Row],[DOI]]</f>
        <v>doi: 10.1097/IAE.0000000000001409</v>
      </c>
      <c r="AC3442" s="13" t="str">
        <f>Tableau1[[#This Row],[Authors]]&amp;", "&amp;Tableau1[[#This Row],[Title]]&amp;" "&amp;Tableau1[[#This Row],[Journal]]&amp;". "&amp;Tableau1[[#This Row],[Year]]</f>
        <v>Zhang X, Cai QQ, Huang XF, Cao XX, Cai H, Zhou DB, Dai RP, Li J., OCULAR MANIFESTATIONS AND TREATMENT OUTCOMES IN CHINESE PATIENTS WITH POEMS SYNDROME. Retina. 2017</v>
      </c>
    </row>
    <row r="3443" spans="1:29" x14ac:dyDescent="0.3">
      <c r="A3443">
        <v>7970</v>
      </c>
      <c r="B3443" t="s">
        <v>10706</v>
      </c>
      <c r="C3443" t="s">
        <v>20902</v>
      </c>
      <c r="D3443" t="s">
        <v>31144</v>
      </c>
      <c r="E3443" t="s">
        <v>2536</v>
      </c>
      <c r="F3443" s="10"/>
      <c r="G3443">
        <v>2017</v>
      </c>
      <c r="J3443">
        <v>0.30726151186992434</v>
      </c>
      <c r="L3443" t="s">
        <v>42317</v>
      </c>
      <c r="M3443">
        <v>28013208</v>
      </c>
      <c r="Q3443" s="10"/>
      <c r="R3443" s="11">
        <f t="shared" si="106"/>
        <v>0</v>
      </c>
      <c r="U3443" s="11">
        <f t="shared" si="107"/>
        <v>0</v>
      </c>
      <c r="Y3443" s="11">
        <f>IF(SUM(Tableau1[[#This Row],[Other access]:[Sci-hub access]])&gt;=1,1,0)</f>
        <v>0</v>
      </c>
      <c r="Z3443" s="12">
        <f>IF(OR(Tableau1[[#This Row],[Access R1 + S1+ T1 ]]&gt;=1,Tableau1[[#This Row],[Access V1 +W1 + X1]]&gt;=1),1,0)</f>
        <v>0</v>
      </c>
      <c r="AB3443" s="10" t="str">
        <f>Tableau1[[#This Row],[DOI]]</f>
        <v>doi: 10.1093/rheumatology/kew406</v>
      </c>
      <c r="AC3443" s="13" t="str">
        <f>Tableau1[[#This Row],[Authors]]&amp;", "&amp;Tableau1[[#This Row],[Title]]&amp;" "&amp;Tableau1[[#This Row],[Journal]]&amp;". "&amp;Tableau1[[#This Row],[Year]]</f>
        <v>Apostolopoulos D, Morand EF., It hasn't gone away: the problem of glucocorticoid use in lupus remains. Rheumatology (Oxford). 2017</v>
      </c>
    </row>
    <row r="3444" spans="1:29" x14ac:dyDescent="0.3">
      <c r="A3444">
        <v>1246</v>
      </c>
      <c r="B3444" t="s">
        <v>4508</v>
      </c>
      <c r="C3444" t="s">
        <v>14761</v>
      </c>
      <c r="D3444" t="s">
        <v>24929</v>
      </c>
      <c r="E3444" t="s">
        <v>2451</v>
      </c>
      <c r="F3444" s="10"/>
      <c r="G3444">
        <v>2017</v>
      </c>
      <c r="J3444">
        <v>0.30731676475637759</v>
      </c>
      <c r="L3444" t="s">
        <v>35733</v>
      </c>
      <c r="M3444">
        <v>28985220</v>
      </c>
      <c r="Q3444" s="10"/>
      <c r="R3444" s="11">
        <f t="shared" si="106"/>
        <v>0</v>
      </c>
      <c r="U3444" s="11">
        <f t="shared" si="107"/>
        <v>0</v>
      </c>
      <c r="Y3444" s="11">
        <f>IF(SUM(Tableau1[[#This Row],[Other access]:[Sci-hub access]])&gt;=1,1,0)</f>
        <v>0</v>
      </c>
      <c r="Z3444" s="12">
        <f>IF(OR(Tableau1[[#This Row],[Access R1 + S1+ T1 ]]&gt;=1,Tableau1[[#This Row],[Access V1 +W1 + X1]]&gt;=1),1,0)</f>
        <v>0</v>
      </c>
      <c r="AB3444" s="10" t="str">
        <f>Tableau1[[#This Row],[DOI]]</f>
        <v>doi: 10.1371/journal.pone.0184998</v>
      </c>
      <c r="AC3444" s="13" t="str">
        <f>Tableau1[[#This Row],[Authors]]&amp;", "&amp;Tableau1[[#This Row],[Title]]&amp;" "&amp;Tableau1[[#This Row],[Journal]]&amp;". "&amp;Tableau1[[#This Row],[Year]]</f>
        <v>Li S, Hu A, Wang W, Ding X, Lu L., Combinatorial treatment with topical NSAIDs and anti-VEGF for age-related macular degeneration, a meta-analysis. PLoS One. 2017</v>
      </c>
    </row>
    <row r="3445" spans="1:29" x14ac:dyDescent="0.3">
      <c r="A3445">
        <v>9462</v>
      </c>
      <c r="B3445" t="s">
        <v>12029</v>
      </c>
      <c r="C3445" t="s">
        <v>22205</v>
      </c>
      <c r="D3445" t="s">
        <v>32475</v>
      </c>
      <c r="E3445" t="s">
        <v>2486</v>
      </c>
      <c r="F3445" s="10"/>
      <c r="G3445">
        <v>2017</v>
      </c>
      <c r="J3445">
        <v>0.30750601315486326</v>
      </c>
      <c r="L3445" t="s">
        <v>43745</v>
      </c>
      <c r="M3445">
        <v>27682154</v>
      </c>
      <c r="Q3445" s="10"/>
      <c r="R3445" s="11">
        <f t="shared" si="106"/>
        <v>0</v>
      </c>
      <c r="U3445" s="11">
        <f t="shared" si="107"/>
        <v>0</v>
      </c>
      <c r="Y3445" s="11">
        <f>IF(SUM(Tableau1[[#This Row],[Other access]:[Sci-hub access]])&gt;=1,1,0)</f>
        <v>0</v>
      </c>
      <c r="Z3445" s="12">
        <f>IF(OR(Tableau1[[#This Row],[Access R1 + S1+ T1 ]]&gt;=1,Tableau1[[#This Row],[Access V1 +W1 + X1]]&gt;=1),1,0)</f>
        <v>0</v>
      </c>
      <c r="AB3445" s="10" t="str">
        <f>Tableau1[[#This Row],[DOI]]</f>
        <v>doi: 10.1111/aos.13239</v>
      </c>
      <c r="AC3445" s="13" t="str">
        <f>Tableau1[[#This Row],[Authors]]&amp;", "&amp;Tableau1[[#This Row],[Title]]&amp;" "&amp;Tableau1[[#This Row],[Journal]]&amp;". "&amp;Tableau1[[#This Row],[Year]]</f>
        <v>Grajewski RS, Barahmand Pour N, Burian K, Caramoy A, Kirchhof B, Cursiefen C, Heindl LM., Analysis of the impact of allergy and atopy on new onset of uveitis. Acta Ophthalmol. 2017</v>
      </c>
    </row>
    <row r="3446" spans="1:29" x14ac:dyDescent="0.3">
      <c r="A3446">
        <v>8648</v>
      </c>
      <c r="B3446" t="s">
        <v>11308</v>
      </c>
      <c r="C3446" t="s">
        <v>21492</v>
      </c>
      <c r="D3446" t="s">
        <v>31747</v>
      </c>
      <c r="E3446" t="s">
        <v>2441</v>
      </c>
      <c r="F3446" s="10"/>
      <c r="G3446">
        <v>2017</v>
      </c>
      <c r="J3446">
        <v>0.30769994837526293</v>
      </c>
      <c r="L3446" t="s">
        <v>42984</v>
      </c>
      <c r="M3446">
        <v>27871763</v>
      </c>
      <c r="Q3446" s="10"/>
      <c r="R3446" s="11">
        <f t="shared" si="106"/>
        <v>0</v>
      </c>
      <c r="U3446" s="11">
        <f t="shared" si="107"/>
        <v>0</v>
      </c>
      <c r="Y3446" s="11">
        <f>IF(SUM(Tableau1[[#This Row],[Other access]:[Sci-hub access]])&gt;=1,1,0)</f>
        <v>0</v>
      </c>
      <c r="Z3446" s="12">
        <f>IF(OR(Tableau1[[#This Row],[Access R1 + S1+ T1 ]]&gt;=1,Tableau1[[#This Row],[Access V1 +W1 + X1]]&gt;=1),1,0)</f>
        <v>0</v>
      </c>
      <c r="AB3446" s="10" t="str">
        <f>Tableau1[[#This Row],[DOI]]</f>
        <v>doi: 10.1016/j.ophtha.2016.10.006</v>
      </c>
      <c r="AC3446" s="13" t="str">
        <f>Tableau1[[#This Row],[Authors]]&amp;", "&amp;Tableau1[[#This Row],[Title]]&amp;" "&amp;Tableau1[[#This Row],[Journal]]&amp;". "&amp;Tableau1[[#This Row],[Year]]</f>
        <v>Sun PY, Leske DA, Holmes JM, Khanna CL., Diplopia in Medically and Surgically Treated Patients with Glaucoma. Ophthalmology. 2017</v>
      </c>
    </row>
    <row r="3447" spans="1:29" ht="28.8" x14ac:dyDescent="0.3">
      <c r="A3447">
        <v>7882</v>
      </c>
      <c r="B3447" t="s">
        <v>10630</v>
      </c>
      <c r="C3447" t="s">
        <v>20827</v>
      </c>
      <c r="D3447" t="s">
        <v>31068</v>
      </c>
      <c r="E3447" t="s">
        <v>2770</v>
      </c>
      <c r="F3447" s="10"/>
      <c r="G3447">
        <v>2017</v>
      </c>
      <c r="J3447">
        <v>0.30783968038954268</v>
      </c>
      <c r="L3447" t="s">
        <v>42231</v>
      </c>
      <c r="M3447">
        <v>28035845</v>
      </c>
      <c r="Q3447" s="10"/>
      <c r="R3447" s="11">
        <f t="shared" si="106"/>
        <v>0</v>
      </c>
      <c r="U3447" s="11">
        <f t="shared" si="107"/>
        <v>0</v>
      </c>
      <c r="Y3447" s="11">
        <f>IF(SUM(Tableau1[[#This Row],[Other access]:[Sci-hub access]])&gt;=1,1,0)</f>
        <v>0</v>
      </c>
      <c r="Z3447" s="12">
        <f>IF(OR(Tableau1[[#This Row],[Access R1 + S1+ T1 ]]&gt;=1,Tableau1[[#This Row],[Access V1 +W1 + X1]]&gt;=1),1,0)</f>
        <v>0</v>
      </c>
      <c r="AB3447" s="10" t="str">
        <f>Tableau1[[#This Row],[DOI]]</f>
        <v>doi: 10.1080/03007995.2016.1277198</v>
      </c>
      <c r="AC3447" s="13" t="str">
        <f>Tableau1[[#This Row],[Authors]]&amp;", "&amp;Tableau1[[#This Row],[Title]]&amp;" "&amp;Tableau1[[#This Row],[Journal]]&amp;". "&amp;Tableau1[[#This Row],[Year]]</f>
        <v>Ahmadi M, Naderi Beni Z, Naderi Beni A, Kianersi F., Efficacy of neodymium-doped yttrium aluminum garnet laser iridotomies in primary angle-closure diseases: superior peripheral iridotomy versus inferior peripheral iridotomy. Curr Med Res Opin. 2017</v>
      </c>
    </row>
    <row r="3448" spans="1:29" x14ac:dyDescent="0.3">
      <c r="A3448">
        <v>1470</v>
      </c>
      <c r="B3448" t="s">
        <v>4728</v>
      </c>
      <c r="C3448" t="s">
        <v>14978</v>
      </c>
      <c r="D3448" t="s">
        <v>25149</v>
      </c>
      <c r="E3448" t="s">
        <v>2448</v>
      </c>
      <c r="F3448" s="10"/>
      <c r="G3448">
        <v>2017</v>
      </c>
      <c r="J3448">
        <v>0.30797678841066856</v>
      </c>
      <c r="L3448" t="s">
        <v>35951</v>
      </c>
      <c r="M3448">
        <v>28940022</v>
      </c>
      <c r="Q3448" s="10"/>
      <c r="R3448" s="11">
        <f t="shared" si="106"/>
        <v>0</v>
      </c>
      <c r="U3448" s="11">
        <f t="shared" si="107"/>
        <v>0</v>
      </c>
      <c r="Y3448" s="11">
        <f>IF(SUM(Tableau1[[#This Row],[Other access]:[Sci-hub access]])&gt;=1,1,0)</f>
        <v>0</v>
      </c>
      <c r="Z3448" s="12">
        <f>IF(OR(Tableau1[[#This Row],[Access R1 + S1+ T1 ]]&gt;=1,Tableau1[[#This Row],[Access V1 +W1 + X1]]&gt;=1),1,0)</f>
        <v>0</v>
      </c>
      <c r="AB3448" s="10" t="str">
        <f>Tableau1[[#This Row],[DOI]]</f>
        <v>doi: 10.1007/s00417-017-3788-5</v>
      </c>
      <c r="AC3448" s="13" t="str">
        <f>Tableau1[[#This Row],[Authors]]&amp;", "&amp;Tableau1[[#This Row],[Title]]&amp;" "&amp;Tableau1[[#This Row],[Journal]]&amp;". "&amp;Tableau1[[#This Row],[Year]]</f>
        <v>Hashimoto R, Sugiyama T, Ubuka M, Maeno T., Impairment of autoregulation of optic nerve head blood flow during vitreous surgery in patients with hypertension and hyperlipidemia. Graefes Arch Clin Exp Ophthalmol. 2017</v>
      </c>
    </row>
    <row r="3449" spans="1:29" x14ac:dyDescent="0.3">
      <c r="A3449">
        <v>2934</v>
      </c>
      <c r="B3449" t="s">
        <v>6130</v>
      </c>
      <c r="C3449" t="s">
        <v>16375</v>
      </c>
      <c r="D3449" t="s">
        <v>26554</v>
      </c>
      <c r="E3449" t="s">
        <v>2816</v>
      </c>
      <c r="F3449" s="10"/>
      <c r="G3449">
        <v>2017</v>
      </c>
      <c r="J3449">
        <v>0.30828231969977238</v>
      </c>
      <c r="L3449" t="s">
        <v>37390</v>
      </c>
      <c r="M3449">
        <v>28662240</v>
      </c>
      <c r="Q3449" s="10"/>
      <c r="R3449" s="11">
        <f t="shared" si="106"/>
        <v>0</v>
      </c>
      <c r="U3449" s="11">
        <f t="shared" si="107"/>
        <v>0</v>
      </c>
      <c r="Y3449" s="11">
        <f>IF(SUM(Tableau1[[#This Row],[Other access]:[Sci-hub access]])&gt;=1,1,0)</f>
        <v>0</v>
      </c>
      <c r="Z3449" s="12">
        <f>IF(OR(Tableau1[[#This Row],[Access R1 + S1+ T1 ]]&gt;=1,Tableau1[[#This Row],[Access V1 +W1 + X1]]&gt;=1),1,0)</f>
        <v>0</v>
      </c>
      <c r="AB3449" s="10" t="str">
        <f>Tableau1[[#This Row],[DOI]]</f>
        <v>doi: 10.1001/jama.2017.8647</v>
      </c>
      <c r="AC3449" s="13" t="str">
        <f>Tableau1[[#This Row],[Authors]]&amp;", "&amp;Tableau1[[#This Row],[Title]]&amp;" "&amp;Tableau1[[#This Row],[Journal]]&amp;". "&amp;Tableau1[[#This Row],[Year]]</f>
        <v>Willink A, Schoen C, Davis K., Consideration of Dental, Vision, and Hearing Services to Be Covered Under Medicare. JAMA. 2017</v>
      </c>
    </row>
    <row r="3450" spans="1:29" x14ac:dyDescent="0.3">
      <c r="A3450">
        <v>2153</v>
      </c>
      <c r="B3450" t="s">
        <v>5388</v>
      </c>
      <c r="C3450" t="s">
        <v>15633</v>
      </c>
      <c r="D3450" t="s">
        <v>25810</v>
      </c>
      <c r="E3450" t="s">
        <v>2467</v>
      </c>
      <c r="F3450" s="10"/>
      <c r="G3450">
        <v>2017</v>
      </c>
      <c r="J3450">
        <v>0.30832830262366107</v>
      </c>
      <c r="L3450" t="s">
        <v>36624</v>
      </c>
      <c r="M3450">
        <v>28810043</v>
      </c>
      <c r="Q3450" s="10"/>
      <c r="R3450" s="11">
        <f t="shared" si="106"/>
        <v>0</v>
      </c>
      <c r="U3450" s="11">
        <f t="shared" si="107"/>
        <v>0</v>
      </c>
      <c r="Y3450" s="11">
        <f>IF(SUM(Tableau1[[#This Row],[Other access]:[Sci-hub access]])&gt;=1,1,0)</f>
        <v>0</v>
      </c>
      <c r="Z3450" s="12">
        <f>IF(OR(Tableau1[[#This Row],[Access R1 + S1+ T1 ]]&gt;=1,Tableau1[[#This Row],[Access V1 +W1 + X1]]&gt;=1),1,0)</f>
        <v>0</v>
      </c>
      <c r="AB3450" s="10" t="str">
        <f>Tableau1[[#This Row],[DOI]]</f>
        <v>doi: 10.3928/23258160-20170802-10</v>
      </c>
      <c r="AC3450" s="13" t="str">
        <f>Tableau1[[#This Row],[Authors]]&amp;", "&amp;Tableau1[[#This Row],[Title]]&amp;" "&amp;Tableau1[[#This Row],[Journal]]&amp;". "&amp;Tableau1[[#This Row],[Year]]</f>
        <v>Garrity ST, Holz EJ, Sarraf D., Amalric Triangular Syndrome Associated With Outer Nuclear Layer Infarction. Ophthalmic Surg Lasers Imaging Retina. 2017</v>
      </c>
    </row>
    <row r="3451" spans="1:29" x14ac:dyDescent="0.3">
      <c r="A3451">
        <v>5423</v>
      </c>
      <c r="B3451" t="s">
        <v>8473</v>
      </c>
      <c r="C3451" t="s">
        <v>18696</v>
      </c>
      <c r="D3451" t="s">
        <v>28903</v>
      </c>
      <c r="E3451" t="s">
        <v>3009</v>
      </c>
      <c r="F3451" s="10"/>
      <c r="G3451">
        <v>2017</v>
      </c>
      <c r="J3451">
        <v>0.30847744563400015</v>
      </c>
      <c r="L3451" t="s">
        <v>39813</v>
      </c>
      <c r="M3451">
        <v>28336272</v>
      </c>
      <c r="Q3451" s="10"/>
      <c r="R3451" s="11">
        <f t="shared" si="106"/>
        <v>0</v>
      </c>
      <c r="U3451" s="11">
        <f t="shared" si="107"/>
        <v>0</v>
      </c>
      <c r="Y3451" s="11">
        <f>IF(SUM(Tableau1[[#This Row],[Other access]:[Sci-hub access]])&gt;=1,1,0)</f>
        <v>0</v>
      </c>
      <c r="Z3451" s="12">
        <f>IF(OR(Tableau1[[#This Row],[Access R1 + S1+ T1 ]]&gt;=1,Tableau1[[#This Row],[Access V1 +W1 + X1]]&gt;=1),1,0)</f>
        <v>0</v>
      </c>
      <c r="AB3451" s="10" t="str">
        <f>Tableau1[[#This Row],[DOI]]</f>
        <v>doi: 10.1016/j.brainres.2017.03.019</v>
      </c>
      <c r="AC3451" s="13" t="str">
        <f>Tableau1[[#This Row],[Authors]]&amp;", "&amp;Tableau1[[#This Row],[Title]]&amp;" "&amp;Tableau1[[#This Row],[Journal]]&amp;". "&amp;Tableau1[[#This Row],[Year]]</f>
        <v>Bian M, Zhang Y, Du X, Xu J, Cui J, Gu J, Zhu W, Zhang T, Chen Y., Apigenin-7-diglucuronide protects retinas against bright light-induced photoreceptor degeneration through the inhibition of retinal oxidative stress and inflammation. Brain Res. 2017</v>
      </c>
    </row>
    <row r="3452" spans="1:29" x14ac:dyDescent="0.3">
      <c r="A3452">
        <v>10320</v>
      </c>
      <c r="B3452" t="s">
        <v>12820</v>
      </c>
      <c r="C3452" t="s">
        <v>22987</v>
      </c>
      <c r="D3452" t="s">
        <v>33273</v>
      </c>
      <c r="E3452" t="s">
        <v>2457</v>
      </c>
      <c r="F3452" s="10"/>
      <c r="G3452">
        <v>2017</v>
      </c>
      <c r="J3452">
        <v>0.30851586897772865</v>
      </c>
      <c r="L3452" t="s">
        <v>44571</v>
      </c>
      <c r="M3452">
        <v>27380223</v>
      </c>
      <c r="Q3452" s="10"/>
      <c r="R3452" s="11">
        <f t="shared" si="106"/>
        <v>0</v>
      </c>
      <c r="U3452" s="11">
        <f t="shared" si="107"/>
        <v>0</v>
      </c>
      <c r="Y3452" s="11">
        <f>IF(SUM(Tableau1[[#This Row],[Other access]:[Sci-hub access]])&gt;=1,1,0)</f>
        <v>0</v>
      </c>
      <c r="Z3452" s="12">
        <f>IF(OR(Tableau1[[#This Row],[Access R1 + S1+ T1 ]]&gt;=1,Tableau1[[#This Row],[Access V1 +W1 + X1]]&gt;=1),1,0)</f>
        <v>0</v>
      </c>
      <c r="AB3452" s="10" t="str">
        <f>Tableau1[[#This Row],[DOI]]</f>
        <v>doi: 10.1097/ICB.0000000000000356</v>
      </c>
      <c r="AC3452" s="13" t="str">
        <f>Tableau1[[#This Row],[Authors]]&amp;", "&amp;Tableau1[[#This Row],[Title]]&amp;" "&amp;Tableau1[[#This Row],[Journal]]&amp;". "&amp;Tableau1[[#This Row],[Year]]</f>
        <v>Mammo Z, Forooghian F., INCIDENCE OF ACUTE EXUDATIVE MACULOPATHY AFTER REDUCED-FLUENCE PHOTODYNAMIC THERAPY. Retin Cases Brief Rep. 2017</v>
      </c>
    </row>
    <row r="3453" spans="1:29" x14ac:dyDescent="0.3">
      <c r="A3453">
        <v>10097</v>
      </c>
      <c r="B3453" t="s">
        <v>12609</v>
      </c>
      <c r="C3453" t="s">
        <v>22776</v>
      </c>
      <c r="D3453" t="s">
        <v>33058</v>
      </c>
      <c r="E3453" t="s">
        <v>2595</v>
      </c>
      <c r="F3453" s="10"/>
      <c r="G3453">
        <v>2017</v>
      </c>
      <c r="J3453">
        <v>0.30871366980721171</v>
      </c>
      <c r="L3453" t="s">
        <v>44353</v>
      </c>
      <c r="M3453">
        <v>27472503</v>
      </c>
      <c r="Q3453" s="10"/>
      <c r="R3453" s="11">
        <f t="shared" si="106"/>
        <v>0</v>
      </c>
      <c r="U3453" s="11">
        <f t="shared" si="107"/>
        <v>0</v>
      </c>
      <c r="Y3453" s="11">
        <f>IF(SUM(Tableau1[[#This Row],[Other access]:[Sci-hub access]])&gt;=1,1,0)</f>
        <v>0</v>
      </c>
      <c r="Z3453" s="12">
        <f>IF(OR(Tableau1[[#This Row],[Access R1 + S1+ T1 ]]&gt;=1,Tableau1[[#This Row],[Access V1 +W1 + X1]]&gt;=1),1,0)</f>
        <v>0</v>
      </c>
      <c r="AB3453" s="10" t="str">
        <f>Tableau1[[#This Row],[DOI]]</f>
        <v>doi: 10.1002/jcp.25506</v>
      </c>
      <c r="AC3453" s="13" t="str">
        <f>Tableau1[[#This Row],[Authors]]&amp;", "&amp;Tableau1[[#This Row],[Title]]&amp;" "&amp;Tableau1[[#This Row],[Journal]]&amp;". "&amp;Tableau1[[#This Row],[Year]]</f>
        <v>Wheeler SE, Lee NY., Emerging Roles of Transforming Growth Factor β Signaling in Diabetic Retinopathy. J Cell Physiol. 2017</v>
      </c>
    </row>
    <row r="3454" spans="1:29" x14ac:dyDescent="0.3">
      <c r="A3454">
        <v>320</v>
      </c>
      <c r="B3454" t="s">
        <v>3583</v>
      </c>
      <c r="C3454" t="s">
        <v>13844</v>
      </c>
      <c r="D3454" t="s">
        <v>24003</v>
      </c>
      <c r="E3454" t="s">
        <v>2443</v>
      </c>
      <c r="F3454" s="10"/>
      <c r="G3454">
        <v>2017</v>
      </c>
      <c r="J3454">
        <v>0.30871685254791614</v>
      </c>
      <c r="L3454" t="s">
        <v>34829</v>
      </c>
      <c r="M3454">
        <v>29260190</v>
      </c>
      <c r="Q3454" s="10"/>
      <c r="R3454" s="11">
        <f t="shared" si="106"/>
        <v>0</v>
      </c>
      <c r="U3454" s="11">
        <f t="shared" si="107"/>
        <v>0</v>
      </c>
      <c r="Y3454" s="11">
        <f>IF(SUM(Tableau1[[#This Row],[Other access]:[Sci-hub access]])&gt;=1,1,0)</f>
        <v>0</v>
      </c>
      <c r="Z3454" s="12">
        <f>IF(OR(Tableau1[[#This Row],[Access R1 + S1+ T1 ]]&gt;=1,Tableau1[[#This Row],[Access V1 +W1 + X1]]&gt;=1),1,0)</f>
        <v>0</v>
      </c>
      <c r="AB3454" s="10" t="str">
        <f>Tableau1[[#This Row],[DOI]]</f>
        <v>doi: 10.1167/iovs.17-22952</v>
      </c>
      <c r="AC3454" s="13" t="str">
        <f>Tableau1[[#This Row],[Authors]]&amp;", "&amp;Tableau1[[#This Row],[Title]]&amp;" "&amp;Tableau1[[#This Row],[Journal]]&amp;". "&amp;Tableau1[[#This Row],[Year]]</f>
        <v>Xiao X, Cao Y, Zhang Z, Xu Y, Zheng Y, Chen LJ, Pang CP, Chen H., Novel Mutations in PRPF31 Causing Retinitis Pigmentosa Identified Using Whole-Exome Sequencing. Invest Ophthalmol Vis Sci. 2017</v>
      </c>
    </row>
    <row r="3455" spans="1:29" x14ac:dyDescent="0.3">
      <c r="A3455">
        <v>9608</v>
      </c>
      <c r="B3455" t="s">
        <v>12163</v>
      </c>
      <c r="C3455" t="s">
        <v>22338</v>
      </c>
      <c r="D3455" t="s">
        <v>32610</v>
      </c>
      <c r="E3455" t="s">
        <v>2791</v>
      </c>
      <c r="F3455" s="10"/>
      <c r="G3455">
        <v>2017</v>
      </c>
      <c r="J3455">
        <v>0.30882047704321292</v>
      </c>
      <c r="L3455" t="s">
        <v>43879</v>
      </c>
      <c r="M3455">
        <v>27639497</v>
      </c>
      <c r="Q3455" s="10"/>
      <c r="R3455" s="11">
        <f t="shared" si="106"/>
        <v>0</v>
      </c>
      <c r="U3455" s="11">
        <f t="shared" si="107"/>
        <v>0</v>
      </c>
      <c r="Y3455" s="11">
        <f>IF(SUM(Tableau1[[#This Row],[Other access]:[Sci-hub access]])&gt;=1,1,0)</f>
        <v>0</v>
      </c>
      <c r="Z3455" s="12">
        <f>IF(OR(Tableau1[[#This Row],[Access R1 + S1+ T1 ]]&gt;=1,Tableau1[[#This Row],[Access V1 +W1 + X1]]&gt;=1),1,0)</f>
        <v>0</v>
      </c>
      <c r="AB3455" s="10" t="str">
        <f>Tableau1[[#This Row],[DOI]]</f>
        <v>doi: 10.1016/j.optom.2016.07.003</v>
      </c>
      <c r="AC3455" s="13" t="str">
        <f>Tableau1[[#This Row],[Authors]]&amp;", "&amp;Tableau1[[#This Row],[Title]]&amp;" "&amp;Tableau1[[#This Row],[Journal]]&amp;". "&amp;Tableau1[[#This Row],[Year]]</f>
        <v>Remón L, Monsoriu JA, Furlan WD., Influence of different types of astigmatism on visual acuity. J Optom. 2017</v>
      </c>
    </row>
    <row r="3456" spans="1:29" x14ac:dyDescent="0.3">
      <c r="A3456">
        <v>6540</v>
      </c>
      <c r="B3456" t="s">
        <v>9460</v>
      </c>
      <c r="C3456" t="s">
        <v>19668</v>
      </c>
      <c r="D3456" t="s">
        <v>29891</v>
      </c>
      <c r="E3456" t="s">
        <v>2446</v>
      </c>
      <c r="F3456" s="10"/>
      <c r="G3456">
        <v>2017</v>
      </c>
      <c r="J3456">
        <v>0.3088728781174308</v>
      </c>
      <c r="L3456" t="s">
        <v>40905</v>
      </c>
      <c r="M3456">
        <v>28196267</v>
      </c>
      <c r="Q3456" s="10"/>
      <c r="R3456" s="11">
        <f t="shared" si="106"/>
        <v>0</v>
      </c>
      <c r="U3456" s="11">
        <f t="shared" si="107"/>
        <v>0</v>
      </c>
      <c r="Y3456" s="11">
        <f>IF(SUM(Tableau1[[#This Row],[Other access]:[Sci-hub access]])&gt;=1,1,0)</f>
        <v>0</v>
      </c>
      <c r="Z3456" s="12">
        <f>IF(OR(Tableau1[[#This Row],[Access R1 + S1+ T1 ]]&gt;=1,Tableau1[[#This Row],[Access V1 +W1 + X1]]&gt;=1),1,0)</f>
        <v>0</v>
      </c>
      <c r="AB3456" s="10" t="str">
        <f>Tableau1[[#This Row],[DOI]]</f>
        <v>doi: 10.3928/01913913-20170201-03</v>
      </c>
      <c r="AC3456" s="13" t="str">
        <f>Tableau1[[#This Row],[Authors]]&amp;", "&amp;Tableau1[[#This Row],[Title]]&amp;" "&amp;Tableau1[[#This Row],[Journal]]&amp;". "&amp;Tableau1[[#This Row],[Year]]</f>
        <v>Gonzalez-Montpetit ME, Samara WA, Magrath GN, Shields CL., Detection of Minimally Visible Recurrent Retinoblastoma by Hand-held Spectral-Domain Optical Coherence Tomography. J Pediatr Ophthalmol Strabismus. 2017</v>
      </c>
    </row>
    <row r="3457" spans="1:29" x14ac:dyDescent="0.3">
      <c r="A3457">
        <v>5339</v>
      </c>
      <c r="B3457" t="s">
        <v>8394</v>
      </c>
      <c r="C3457" t="s">
        <v>18617</v>
      </c>
      <c r="D3457" t="s">
        <v>28824</v>
      </c>
      <c r="E3457" t="s">
        <v>2451</v>
      </c>
      <c r="F3457" s="10"/>
      <c r="G3457">
        <v>2017</v>
      </c>
      <c r="J3457">
        <v>0.30890162603868898</v>
      </c>
      <c r="L3457" t="s">
        <v>39734</v>
      </c>
      <c r="M3457">
        <v>28346545</v>
      </c>
      <c r="Q3457" s="10"/>
      <c r="R3457" s="11">
        <f t="shared" si="106"/>
        <v>0</v>
      </c>
      <c r="U3457" s="11">
        <f t="shared" si="107"/>
        <v>0</v>
      </c>
      <c r="Y3457" s="11">
        <f>IF(SUM(Tableau1[[#This Row],[Other access]:[Sci-hub access]])&gt;=1,1,0)</f>
        <v>0</v>
      </c>
      <c r="Z3457" s="12">
        <f>IF(OR(Tableau1[[#This Row],[Access R1 + S1+ T1 ]]&gt;=1,Tableau1[[#This Row],[Access V1 +W1 + X1]]&gt;=1),1,0)</f>
        <v>0</v>
      </c>
      <c r="AB3457" s="10" t="str">
        <f>Tableau1[[#This Row],[DOI]]</f>
        <v>doi: 10.1371/journal.pone.0174340</v>
      </c>
      <c r="AC3457" s="13" t="str">
        <f>Tableau1[[#This Row],[Authors]]&amp;", "&amp;Tableau1[[#This Row],[Title]]&amp;" "&amp;Tableau1[[#This Row],[Journal]]&amp;". "&amp;Tableau1[[#This Row],[Year]]</f>
        <v>Shiraya T, Kato S, Araki F, Ueta T, Miyaji T, Yamaguchi T., Aqueous cytokine levels are associated with reduced macular thickness after intravitreal ranibizumab for diabetic macular edema. PLoS One. 2017</v>
      </c>
    </row>
    <row r="3458" spans="1:29" x14ac:dyDescent="0.3">
      <c r="A3458">
        <v>5667</v>
      </c>
      <c r="B3458" t="s">
        <v>8699</v>
      </c>
      <c r="C3458" t="s">
        <v>18919</v>
      </c>
      <c r="D3458" t="s">
        <v>29129</v>
      </c>
      <c r="E3458" t="s">
        <v>2942</v>
      </c>
      <c r="F3458" s="10"/>
      <c r="G3458">
        <v>2017</v>
      </c>
      <c r="J3458">
        <v>0.30894029510341803</v>
      </c>
      <c r="L3458" t="s">
        <v>40052</v>
      </c>
      <c r="M3458">
        <v>28300644</v>
      </c>
      <c r="Q3458" s="10"/>
      <c r="R3458" s="11">
        <f t="shared" ref="R3458:R3521" si="108">IF(SUM(N3458:Q3458)&gt;0,1,0)</f>
        <v>0</v>
      </c>
      <c r="U3458" s="11">
        <f t="shared" ref="U3458:U3521" si="109">IF(SUM(R3458,T3458)&gt;0,1,0)</f>
        <v>0</v>
      </c>
      <c r="Y3458" s="11">
        <f>IF(SUM(Tableau1[[#This Row],[Other access]:[Sci-hub access]])&gt;=1,1,0)</f>
        <v>0</v>
      </c>
      <c r="Z3458" s="12">
        <f>IF(OR(Tableau1[[#This Row],[Access R1 + S1+ T1 ]]&gt;=1,Tableau1[[#This Row],[Access V1 +W1 + X1]]&gt;=1),1,0)</f>
        <v>0</v>
      </c>
      <c r="AB3458" s="10" t="str">
        <f>Tableau1[[#This Row],[DOI]]</f>
        <v>doi: 10.1016/j.preteyeres.2017.03.001</v>
      </c>
      <c r="AC3458" s="13" t="str">
        <f>Tableau1[[#This Row],[Authors]]&amp;", "&amp;Tableau1[[#This Row],[Title]]&amp;" "&amp;Tableau1[[#This Row],[Journal]]&amp;". "&amp;Tableau1[[#This Row],[Year]]</f>
        <v>Yang H, Reynaud J, Lockwood H, Williams G, Hardin C, Reyes L, Stowell C, Gardiner SK, Burgoyne CF., The connective tissue phenotype of glaucomatous cupping in the monkey eye - Clinical and research implications. Prog Retin Eye Res. 2017</v>
      </c>
    </row>
    <row r="3459" spans="1:29" ht="28.8" x14ac:dyDescent="0.3">
      <c r="A3459">
        <v>2152</v>
      </c>
      <c r="B3459" t="s">
        <v>5387</v>
      </c>
      <c r="C3459" t="s">
        <v>15632</v>
      </c>
      <c r="D3459" t="s">
        <v>25809</v>
      </c>
      <c r="E3459" t="s">
        <v>2467</v>
      </c>
      <c r="F3459" s="10"/>
      <c r="G3459">
        <v>2017</v>
      </c>
      <c r="J3459">
        <v>0.30894412198337862</v>
      </c>
      <c r="L3459" t="s">
        <v>36623</v>
      </c>
      <c r="M3459">
        <v>28810044</v>
      </c>
      <c r="Q3459" s="10"/>
      <c r="R3459" s="11">
        <f t="shared" si="108"/>
        <v>0</v>
      </c>
      <c r="U3459" s="11">
        <f t="shared" si="109"/>
        <v>0</v>
      </c>
      <c r="Y3459" s="11">
        <f>IF(SUM(Tableau1[[#This Row],[Other access]:[Sci-hub access]])&gt;=1,1,0)</f>
        <v>0</v>
      </c>
      <c r="Z3459" s="12">
        <f>IF(OR(Tableau1[[#This Row],[Access R1 + S1+ T1 ]]&gt;=1,Tableau1[[#This Row],[Access V1 +W1 + X1]]&gt;=1),1,0)</f>
        <v>0</v>
      </c>
      <c r="AB3459" s="10" t="str">
        <f>Tableau1[[#This Row],[DOI]]</f>
        <v>doi: 10.3928/23258160-20170802-11</v>
      </c>
      <c r="AC3459" s="13" t="str">
        <f>Tableau1[[#This Row],[Authors]]&amp;", "&amp;Tableau1[[#This Row],[Title]]&amp;" "&amp;Tableau1[[#This Row],[Journal]]&amp;". "&amp;Tableau1[[#This Row],[Year]]</f>
        <v>Khairallah M, Kahloun R, Gargouri S, Jelliti B, Sellami D, Ben Yahia S, Feki J., Swept-Source Optical Coherence Tomography Angiography in West Nile Virus Chorioretinitis and Associated Occlusive Retinal Vasculitis. Ophthalmic Surg Lasers Imaging Retina. 2017</v>
      </c>
    </row>
    <row r="3460" spans="1:29" ht="28.8" x14ac:dyDescent="0.3">
      <c r="A3460">
        <v>10887</v>
      </c>
      <c r="B3460" t="s">
        <v>13328</v>
      </c>
      <c r="C3460" t="s">
        <v>23490</v>
      </c>
      <c r="D3460" t="s">
        <v>33782</v>
      </c>
      <c r="E3460" t="s">
        <v>2762</v>
      </c>
      <c r="F3460" s="10"/>
      <c r="G3460">
        <v>2017</v>
      </c>
      <c r="J3460">
        <v>0.30938324591659205</v>
      </c>
      <c r="L3460" t="s">
        <v>45131</v>
      </c>
      <c r="M3460">
        <v>26891627</v>
      </c>
      <c r="Q3460" s="10"/>
      <c r="R3460" s="11">
        <f t="shared" si="108"/>
        <v>0</v>
      </c>
      <c r="U3460" s="11">
        <f t="shared" si="109"/>
        <v>0</v>
      </c>
      <c r="Y3460" s="11">
        <f>IF(SUM(Tableau1[[#This Row],[Other access]:[Sci-hub access]])&gt;=1,1,0)</f>
        <v>0</v>
      </c>
      <c r="Z3460" s="12">
        <f>IF(OR(Tableau1[[#This Row],[Access R1 + S1+ T1 ]]&gt;=1,Tableau1[[#This Row],[Access V1 +W1 + X1]]&gt;=1),1,0)</f>
        <v>0</v>
      </c>
      <c r="AB3460" s="10" t="str">
        <f>Tableau1[[#This Row],[DOI]]</f>
        <v>doi: 10.1136/neurintsurg-2015-012131</v>
      </c>
      <c r="AC3460" s="13" t="str">
        <f>Tableau1[[#This Row],[Authors]]&amp;", "&amp;Tableau1[[#This Row],[Title]]&amp;" "&amp;Tableau1[[#This Row],[Journal]]&amp;". "&amp;Tableau1[[#This Row],[Year]]</f>
        <v>Teleb MS, Ver Hage A, Carter J, Jayaraman MV, McTaggart RA., Stroke vision, aphasia, neglect (VAN) assessment-a novel emergent large vessel occlusion screening tool: pilot study and comparison with current clinical severity indices. J Neurointerv Surg. 2017</v>
      </c>
    </row>
    <row r="3461" spans="1:29" x14ac:dyDescent="0.3">
      <c r="A3461">
        <v>842</v>
      </c>
      <c r="B3461" t="s">
        <v>4105</v>
      </c>
      <c r="C3461" t="s">
        <v>14359</v>
      </c>
      <c r="D3461" t="s">
        <v>24525</v>
      </c>
      <c r="E3461" t="s">
        <v>2485</v>
      </c>
      <c r="F3461" s="10"/>
      <c r="G3461">
        <v>2017</v>
      </c>
      <c r="J3461">
        <v>0.30945539058055715</v>
      </c>
      <c r="L3461" t="s">
        <v>35335</v>
      </c>
      <c r="M3461">
        <v>29091569</v>
      </c>
      <c r="Q3461" s="10"/>
      <c r="R3461" s="11">
        <f t="shared" si="108"/>
        <v>0</v>
      </c>
      <c r="U3461" s="11">
        <f t="shared" si="109"/>
        <v>0</v>
      </c>
      <c r="Y3461" s="11">
        <f>IF(SUM(Tableau1[[#This Row],[Other access]:[Sci-hub access]])&gt;=1,1,0)</f>
        <v>0</v>
      </c>
      <c r="Z3461" s="12">
        <f>IF(OR(Tableau1[[#This Row],[Access R1 + S1+ T1 ]]&gt;=1,Tableau1[[#This Row],[Access V1 +W1 + X1]]&gt;=1),1,0)</f>
        <v>0</v>
      </c>
      <c r="AB3461" s="10" t="str">
        <f>Tableau1[[#This Row],[DOI]]</f>
        <v>doi: 10.1056/NEJMoa1705129</v>
      </c>
      <c r="AC3461" s="13" t="str">
        <f>Tableau1[[#This Row],[Authors]]&amp;", "&amp;Tableau1[[#This Row],[Title]]&amp;" "&amp;Tableau1[[#This Row],[Journal]]&amp;". "&amp;Tableau1[[#This Row],[Year]]</f>
        <v>Roberts DR, Albrecht MH, Collins HR, Asemani D, Chatterjee AR, Spampinato MV, Zhu X, Chimowitz MI, Antonucci MU., Effects of Spaceflight on Astronaut Brain Structure as Indicated on MRI. N Engl J Med. 2017</v>
      </c>
    </row>
    <row r="3462" spans="1:29" x14ac:dyDescent="0.3">
      <c r="A3462">
        <v>10959</v>
      </c>
      <c r="B3462" t="s">
        <v>13393</v>
      </c>
      <c r="C3462" t="s">
        <v>23555</v>
      </c>
      <c r="D3462" t="s">
        <v>33847</v>
      </c>
      <c r="E3462" t="s">
        <v>2557</v>
      </c>
      <c r="F3462" s="10"/>
      <c r="G3462">
        <v>2017</v>
      </c>
      <c r="J3462">
        <v>0.30946734462457304</v>
      </c>
      <c r="L3462" t="s">
        <v>45200</v>
      </c>
      <c r="M3462">
        <v>26783981</v>
      </c>
      <c r="Q3462" s="10"/>
      <c r="R3462" s="11">
        <f t="shared" si="108"/>
        <v>0</v>
      </c>
      <c r="U3462" s="11">
        <f t="shared" si="109"/>
        <v>0</v>
      </c>
      <c r="Y3462" s="11">
        <f>IF(SUM(Tableau1[[#This Row],[Other access]:[Sci-hub access]])&gt;=1,1,0)</f>
        <v>0</v>
      </c>
      <c r="Z3462" s="12">
        <f>IF(OR(Tableau1[[#This Row],[Access R1 + S1+ T1 ]]&gt;=1,Tableau1[[#This Row],[Access V1 +W1 + X1]]&gt;=1),1,0)</f>
        <v>0</v>
      </c>
      <c r="AB3462" s="10" t="str">
        <f>Tableau1[[#This Row],[DOI]]</f>
        <v>doi: 10.1097/ICL.0000000000000234</v>
      </c>
      <c r="AC3462" s="13" t="str">
        <f>Tableau1[[#This Row],[Authors]]&amp;", "&amp;Tableau1[[#This Row],[Title]]&amp;" "&amp;Tableau1[[#This Row],[Journal]]&amp;". "&amp;Tableau1[[#This Row],[Year]]</f>
        <v>Kabataş N, Doğan AŞ, Kabataş EU, Acar M, Biçer T, Gürdal C., The Effect of Demodex Infestation on Blepharitis and the Ocular Symptoms. Eye Contact Lens. 2017</v>
      </c>
    </row>
    <row r="3463" spans="1:29" x14ac:dyDescent="0.3">
      <c r="A3463">
        <v>10147</v>
      </c>
      <c r="B3463" t="s">
        <v>12656</v>
      </c>
      <c r="C3463" t="s">
        <v>22824</v>
      </c>
      <c r="D3463" t="s">
        <v>33106</v>
      </c>
      <c r="E3463" t="s">
        <v>34381</v>
      </c>
      <c r="F3463" s="10"/>
      <c r="G3463">
        <v>2017</v>
      </c>
      <c r="J3463">
        <v>0.30948729486876492</v>
      </c>
      <c r="L3463" t="s">
        <v>44402</v>
      </c>
      <c r="M3463">
        <v>27453580</v>
      </c>
      <c r="Q3463" s="10"/>
      <c r="R3463" s="11">
        <f t="shared" si="108"/>
        <v>0</v>
      </c>
      <c r="U3463" s="11">
        <f t="shared" si="109"/>
        <v>0</v>
      </c>
      <c r="Y3463" s="11">
        <f>IF(SUM(Tableau1[[#This Row],[Other access]:[Sci-hub access]])&gt;=1,1,0)</f>
        <v>0</v>
      </c>
      <c r="Z3463" s="12">
        <f>IF(OR(Tableau1[[#This Row],[Access R1 + S1+ T1 ]]&gt;=1,Tableau1[[#This Row],[Access V1 +W1 + X1]]&gt;=1),1,0)</f>
        <v>0</v>
      </c>
      <c r="AB3463" s="10" t="str">
        <f>Tableau1[[#This Row],[DOI]]</f>
        <v>doi: 10.1016/j.oftal.2016.05.009</v>
      </c>
      <c r="AC3463" s="13" t="str">
        <f>Tableau1[[#This Row],[Authors]]&amp;", "&amp;Tableau1[[#This Row],[Title]]&amp;" "&amp;Tableau1[[#This Row],[Journal]]&amp;". "&amp;Tableau1[[#This Row],[Year]]</f>
        <v>Alió JL, Plaza-Puche AB, Cavas F, Yébana Rubio P, Sala E., An angle-supported foldable phakic intraocular lens for correction of myopia: A five-year follow-up. Arch Soc Esp Oftalmol. 2017</v>
      </c>
    </row>
    <row r="3464" spans="1:29" ht="28.8" x14ac:dyDescent="0.3">
      <c r="A3464">
        <v>6199</v>
      </c>
      <c r="B3464" t="s">
        <v>9161</v>
      </c>
      <c r="C3464" t="s">
        <v>19374</v>
      </c>
      <c r="D3464" t="s">
        <v>29592</v>
      </c>
      <c r="E3464" t="s">
        <v>2490</v>
      </c>
      <c r="F3464" s="10"/>
      <c r="G3464">
        <v>2017</v>
      </c>
      <c r="J3464">
        <v>0.30960869558671233</v>
      </c>
      <c r="L3464" t="s">
        <v>40569</v>
      </c>
      <c r="M3464">
        <v>28237415</v>
      </c>
      <c r="Q3464" s="10"/>
      <c r="R3464" s="11">
        <f t="shared" si="108"/>
        <v>0</v>
      </c>
      <c r="U3464" s="11">
        <f t="shared" si="109"/>
        <v>0</v>
      </c>
      <c r="Y3464" s="11">
        <f>IF(SUM(Tableau1[[#This Row],[Other access]:[Sci-hub access]])&gt;=1,1,0)</f>
        <v>0</v>
      </c>
      <c r="Z3464" s="12">
        <f>IF(OR(Tableau1[[#This Row],[Access R1 + S1+ T1 ]]&gt;=1,Tableau1[[#This Row],[Access V1 +W1 + X1]]&gt;=1),1,0)</f>
        <v>0</v>
      </c>
      <c r="AB3464" s="10" t="str">
        <f>Tableau1[[#This Row],[DOI]]</f>
        <v>doi: 10.1016/j.ajo.2017.02.015</v>
      </c>
      <c r="AC3464" s="13" t="str">
        <f>Tableau1[[#This Row],[Authors]]&amp;", "&amp;Tableau1[[#This Row],[Title]]&amp;" "&amp;Tableau1[[#This Row],[Journal]]&amp;". "&amp;Tableau1[[#This Row],[Year]]</f>
        <v>Ghasemi Falavarjani K, Phasukkijwatana N, Freund KB, Cunningham ET Jr, Kalevar A, McDonald HR, Dolz-Marco R, Roberts PK, Tsui I, Rosen R, Jampol LM, Sadda SR, Sarraf D., En Face Optical Coherence Tomography Analysis to Assess the Spectrum of Perivenular Ischemia and Paracentral Acute Middle Maculopathy in Retinal Vein Occlusion. Am J Ophthalmol. 2017</v>
      </c>
    </row>
    <row r="3465" spans="1:29" x14ac:dyDescent="0.3">
      <c r="A3465">
        <v>2256</v>
      </c>
      <c r="B3465" t="s">
        <v>5488</v>
      </c>
      <c r="C3465" t="s">
        <v>15733</v>
      </c>
      <c r="D3465" t="s">
        <v>25910</v>
      </c>
      <c r="E3465" t="s">
        <v>2862</v>
      </c>
      <c r="F3465" s="10"/>
      <c r="G3465">
        <v>2017</v>
      </c>
      <c r="J3465">
        <v>0.30967195260791314</v>
      </c>
      <c r="L3465" t="s">
        <v>36723</v>
      </c>
      <c r="M3465">
        <v>28781313</v>
      </c>
      <c r="Q3465" s="10"/>
      <c r="R3465" s="11">
        <f t="shared" si="108"/>
        <v>0</v>
      </c>
      <c r="U3465" s="11">
        <f t="shared" si="109"/>
        <v>0</v>
      </c>
      <c r="Y3465" s="11">
        <f>IF(SUM(Tableau1[[#This Row],[Other access]:[Sci-hub access]])&gt;=1,1,0)</f>
        <v>0</v>
      </c>
      <c r="Z3465" s="12">
        <f>IF(OR(Tableau1[[#This Row],[Access R1 + S1+ T1 ]]&gt;=1,Tableau1[[#This Row],[Access V1 +W1 + X1]]&gt;=1),1,0)</f>
        <v>0</v>
      </c>
      <c r="AB3465" s="10" t="str">
        <f>Tableau1[[#This Row],[DOI]]</f>
        <v>doi: 10.2169/internalmedicine.8398-16</v>
      </c>
      <c r="AC3465" s="13" t="str">
        <f>Tableau1[[#This Row],[Authors]]&amp;", "&amp;Tableau1[[#This Row],[Title]]&amp;" "&amp;Tableau1[[#This Row],[Journal]]&amp;". "&amp;Tableau1[[#This Row],[Year]]</f>
        <v>Konishi T, Hayashi K, Sugiyama H., The Aggravation of Depression with Aging in Japanese Patients with Subacute Myelo-optico-neuropathy (SMON). Intern Med. 2017</v>
      </c>
    </row>
    <row r="3466" spans="1:29" x14ac:dyDescent="0.3">
      <c r="A3466">
        <v>7811</v>
      </c>
      <c r="B3466" t="s">
        <v>10575</v>
      </c>
      <c r="C3466" t="s">
        <v>20771</v>
      </c>
      <c r="D3466" t="s">
        <v>31012</v>
      </c>
      <c r="E3466" t="s">
        <v>2567</v>
      </c>
      <c r="F3466" s="10"/>
      <c r="G3466">
        <v>2017</v>
      </c>
      <c r="J3466">
        <v>0.30976101670135769</v>
      </c>
      <c r="L3466" t="s">
        <v>42161</v>
      </c>
      <c r="M3466">
        <v>28052952</v>
      </c>
      <c r="Q3466" s="10"/>
      <c r="R3466" s="11">
        <f t="shared" si="108"/>
        <v>0</v>
      </c>
      <c r="U3466" s="11">
        <f t="shared" si="109"/>
        <v>0</v>
      </c>
      <c r="Y3466" s="11">
        <f>IF(SUM(Tableau1[[#This Row],[Other access]:[Sci-hub access]])&gt;=1,1,0)</f>
        <v>0</v>
      </c>
      <c r="Z3466" s="12">
        <f>IF(OR(Tableau1[[#This Row],[Access R1 + S1+ T1 ]]&gt;=1,Tableau1[[#This Row],[Access V1 +W1 + X1]]&gt;=1),1,0)</f>
        <v>0</v>
      </c>
      <c r="AB3466" s="10" t="str">
        <f>Tableau1[[#This Row],[DOI]]</f>
        <v>doi: 10.1136/bcr-2016-218303</v>
      </c>
      <c r="AC3466" s="13" t="str">
        <f>Tableau1[[#This Row],[Authors]]&amp;", "&amp;Tableau1[[#This Row],[Title]]&amp;" "&amp;Tableau1[[#This Row],[Journal]]&amp;". "&amp;Tableau1[[#This Row],[Year]]</f>
        <v>Kumar V, Damodaran S, Sharma A., Vitreous base avulsion. BMJ Case Rep. 2017</v>
      </c>
    </row>
    <row r="3467" spans="1:29" x14ac:dyDescent="0.3">
      <c r="A3467">
        <v>7136</v>
      </c>
      <c r="B3467" t="s">
        <v>9982</v>
      </c>
      <c r="C3467" t="s">
        <v>20185</v>
      </c>
      <c r="D3467" t="s">
        <v>30416</v>
      </c>
      <c r="E3467" t="s">
        <v>2617</v>
      </c>
      <c r="F3467" s="10"/>
      <c r="G3467">
        <v>2017</v>
      </c>
      <c r="J3467">
        <v>0.30982092133809414</v>
      </c>
      <c r="L3467" t="s">
        <v>41492</v>
      </c>
      <c r="M3467">
        <v>28125765</v>
      </c>
      <c r="Q3467" s="10"/>
      <c r="R3467" s="11">
        <f t="shared" si="108"/>
        <v>0</v>
      </c>
      <c r="U3467" s="11">
        <f t="shared" si="109"/>
        <v>0</v>
      </c>
      <c r="Y3467" s="11">
        <f>IF(SUM(Tableau1[[#This Row],[Other access]:[Sci-hub access]])&gt;=1,1,0)</f>
        <v>0</v>
      </c>
      <c r="Z3467" s="12">
        <f>IF(OR(Tableau1[[#This Row],[Access R1 + S1+ T1 ]]&gt;=1,Tableau1[[#This Row],[Access V1 +W1 + X1]]&gt;=1),1,0)</f>
        <v>0</v>
      </c>
      <c r="AB3467" s="10" t="str">
        <f>Tableau1[[#This Row],[DOI]]</f>
        <v>doi: 10.1002/14651858.CD007417.pub3</v>
      </c>
      <c r="AC3467" s="13" t="str">
        <f>Tableau1[[#This Row],[Authors]]&amp;", "&amp;Tableau1[[#This Row],[Title]]&amp;" "&amp;Tableau1[[#This Row],[Journal]]&amp;". "&amp;Tableau1[[#This Row],[Year]]</f>
        <v>Jasper S, Vedula SS, John SS, Horo S, Sepah YJ, Nguyen QD., Corticosteroids as adjuvant therapy for ocular toxoplasmosis. Cochrane Database Syst Rev. 2017</v>
      </c>
    </row>
    <row r="3468" spans="1:29" x14ac:dyDescent="0.3">
      <c r="A3468">
        <v>1919</v>
      </c>
      <c r="B3468" t="s">
        <v>5161</v>
      </c>
      <c r="C3468" t="s">
        <v>15407</v>
      </c>
      <c r="D3468" t="s">
        <v>25583</v>
      </c>
      <c r="E3468" t="s">
        <v>34045</v>
      </c>
      <c r="F3468" s="10"/>
      <c r="G3468">
        <v>2017</v>
      </c>
      <c r="J3468">
        <v>0.3099447674598943</v>
      </c>
      <c r="L3468" t="s">
        <v>36390</v>
      </c>
      <c r="M3468">
        <v>28849415</v>
      </c>
      <c r="Q3468" s="10"/>
      <c r="R3468" s="11">
        <f t="shared" si="108"/>
        <v>0</v>
      </c>
      <c r="U3468" s="11">
        <f t="shared" si="109"/>
        <v>0</v>
      </c>
      <c r="Y3468" s="11">
        <f>IF(SUM(Tableau1[[#This Row],[Other access]:[Sci-hub access]])&gt;=1,1,0)</f>
        <v>0</v>
      </c>
      <c r="Z3468" s="12">
        <f>IF(OR(Tableau1[[#This Row],[Access R1 + S1+ T1 ]]&gt;=1,Tableau1[[#This Row],[Access V1 +W1 + X1]]&gt;=1),1,0)</f>
        <v>0</v>
      </c>
      <c r="AB3468" s="10" t="str">
        <f>Tableau1[[#This Row],[DOI]]</f>
        <v>doi: 10.1007/s11033-017-4121-4</v>
      </c>
      <c r="AC3468" s="13" t="str">
        <f>Tableau1[[#This Row],[Authors]]&amp;", "&amp;Tableau1[[#This Row],[Title]]&amp;" "&amp;Tableau1[[#This Row],[Journal]]&amp;". "&amp;Tableau1[[#This Row],[Year]]</f>
        <v>Dudakova L, Stranecky V, Ulmanova O, Hlavova E, Trková M, Vincent AL, Liskova P., Segregation of a novel p.(Ser270Tyr) MAF mutation and p.(Tyr56∗) CRYGD variant in a family with dominantly inherited congenital cataracts. Mol Biol Rep. 2017</v>
      </c>
    </row>
    <row r="3469" spans="1:29" x14ac:dyDescent="0.3">
      <c r="A3469">
        <v>4961</v>
      </c>
      <c r="B3469" t="s">
        <v>8056</v>
      </c>
      <c r="C3469" t="s">
        <v>18285</v>
      </c>
      <c r="D3469" t="s">
        <v>28486</v>
      </c>
      <c r="E3469" t="s">
        <v>34215</v>
      </c>
      <c r="F3469" s="10"/>
      <c r="G3469">
        <v>2017</v>
      </c>
      <c r="J3469">
        <v>0.30999201886111261</v>
      </c>
      <c r="L3469" t="s">
        <v>39369</v>
      </c>
      <c r="M3469">
        <v>28388249</v>
      </c>
      <c r="Q3469" s="10"/>
      <c r="R3469" s="11">
        <f t="shared" si="108"/>
        <v>0</v>
      </c>
      <c r="U3469" s="11">
        <f t="shared" si="109"/>
        <v>0</v>
      </c>
      <c r="Y3469" s="11">
        <f>IF(SUM(Tableau1[[#This Row],[Other access]:[Sci-hub access]])&gt;=1,1,0)</f>
        <v>0</v>
      </c>
      <c r="Z3469" s="12">
        <f>IF(OR(Tableau1[[#This Row],[Access R1 + S1+ T1 ]]&gt;=1,Tableau1[[#This Row],[Access V1 +W1 + X1]]&gt;=1),1,0)</f>
        <v>0</v>
      </c>
      <c r="AB3469" s="10" t="str">
        <f>Tableau1[[#This Row],[DOI]]</f>
        <v>doi: 10.1080/08820139.2017.1288240</v>
      </c>
      <c r="AC3469" s="13" t="str">
        <f>Tableau1[[#This Row],[Authors]]&amp;", "&amp;Tableau1[[#This Row],[Title]]&amp;" "&amp;Tableau1[[#This Row],[Journal]]&amp;". "&amp;Tableau1[[#This Row],[Year]]</f>
        <v>Cosan F, Aktas Cetin E, Akdeniz N, Emrence Z, Cefle A, Deniz G., Natural Killer Cell Subsets and Their Functional Activity in Behçet's Disease. Immunol Invest. 2017</v>
      </c>
    </row>
    <row r="3470" spans="1:29" ht="28.8" x14ac:dyDescent="0.3">
      <c r="A3470">
        <v>5309</v>
      </c>
      <c r="B3470" t="s">
        <v>8368</v>
      </c>
      <c r="C3470" t="s">
        <v>18591</v>
      </c>
      <c r="D3470" t="s">
        <v>28798</v>
      </c>
      <c r="E3470" t="s">
        <v>2451</v>
      </c>
      <c r="F3470" s="10"/>
      <c r="G3470">
        <v>2017</v>
      </c>
      <c r="J3470">
        <v>0.31007147173755167</v>
      </c>
      <c r="L3470" t="s">
        <v>39704</v>
      </c>
      <c r="M3470">
        <v>28350848</v>
      </c>
      <c r="Q3470" s="10"/>
      <c r="R3470" s="11">
        <f t="shared" si="108"/>
        <v>0</v>
      </c>
      <c r="U3470" s="11">
        <f t="shared" si="109"/>
        <v>0</v>
      </c>
      <c r="Y3470" s="11">
        <f>IF(SUM(Tableau1[[#This Row],[Other access]:[Sci-hub access]])&gt;=1,1,0)</f>
        <v>0</v>
      </c>
      <c r="Z3470" s="12">
        <f>IF(OR(Tableau1[[#This Row],[Access R1 + S1+ T1 ]]&gt;=1,Tableau1[[#This Row],[Access V1 +W1 + X1]]&gt;=1),1,0)</f>
        <v>0</v>
      </c>
      <c r="AB3470" s="10" t="str">
        <f>Tableau1[[#This Row],[DOI]]</f>
        <v>doi: 10.1371/journal.pone.0174542</v>
      </c>
      <c r="AC3470" s="13" t="str">
        <f>Tableau1[[#This Row],[Authors]]&amp;", "&amp;Tableau1[[#This Row],[Title]]&amp;" "&amp;Tableau1[[#This Row],[Journal]]&amp;". "&amp;Tableau1[[#This Row],[Year]]</f>
        <v>Abdul Nasir NA, Agarwal R, Sheikh Abdul Kadir SH, Vasudevan S, Tripathy M, Iezhitsa I, Mohammad Daher A, Ibrahim MI, Mohd Ismail N., Reduction of oxidative-nitrosative stress underlies anticataract effect of topically applied tocotrienol in streptozotocin-induced diabetic rats. PLoS One. 2017</v>
      </c>
    </row>
    <row r="3471" spans="1:29" x14ac:dyDescent="0.3">
      <c r="A3471">
        <v>3014</v>
      </c>
      <c r="B3471" t="s">
        <v>6207</v>
      </c>
      <c r="C3471" t="s">
        <v>16452</v>
      </c>
      <c r="D3471" t="s">
        <v>26631</v>
      </c>
      <c r="E3471" t="s">
        <v>2502</v>
      </c>
      <c r="F3471" s="10"/>
      <c r="G3471">
        <v>2017</v>
      </c>
      <c r="J3471">
        <v>0.31015654230601619</v>
      </c>
      <c r="L3471" t="s">
        <v>37468</v>
      </c>
      <c r="M3471">
        <v>28651253</v>
      </c>
      <c r="Q3471" s="10"/>
      <c r="R3471" s="11">
        <f t="shared" si="108"/>
        <v>0</v>
      </c>
      <c r="U3471" s="11">
        <f t="shared" si="109"/>
        <v>0</v>
      </c>
      <c r="Y3471" s="11">
        <f>IF(SUM(Tableau1[[#This Row],[Other access]:[Sci-hub access]])&gt;=1,1,0)</f>
        <v>0</v>
      </c>
      <c r="Z3471" s="12">
        <f>IF(OR(Tableau1[[#This Row],[Access R1 + S1+ T1 ]]&gt;=1,Tableau1[[#This Row],[Access V1 +W1 + X1]]&gt;=1),1,0)</f>
        <v>0</v>
      </c>
      <c r="AB3471" s="10" t="str">
        <f>Tableau1[[#This Row],[DOI]]</f>
        <v>doi: 10.1159/000475670</v>
      </c>
      <c r="AC3471" s="13" t="str">
        <f>Tableau1[[#This Row],[Authors]]&amp;", "&amp;Tableau1[[#This Row],[Title]]&amp;" "&amp;Tableau1[[#This Row],[Journal]]&amp;". "&amp;Tableau1[[#This Row],[Year]]</f>
        <v>Lu QK, Zhang JT, Zhao N, Wang HY, Tong QH, Wang SL., Association of IL-6 Gene (-174 and -572 G/C) Polymorphisms with Proliferative Diabetic Retinopathy of Type 2 Diabetes in a Chinese Population. Ophthalmic Res. 2017</v>
      </c>
    </row>
    <row r="3472" spans="1:29" x14ac:dyDescent="0.3">
      <c r="A3472">
        <v>1242</v>
      </c>
      <c r="B3472" t="s">
        <v>4504</v>
      </c>
      <c r="C3472" t="s">
        <v>14757</v>
      </c>
      <c r="D3472" t="s">
        <v>24925</v>
      </c>
      <c r="E3472" t="s">
        <v>2462</v>
      </c>
      <c r="F3472" s="10"/>
      <c r="G3472">
        <v>2017</v>
      </c>
      <c r="J3472">
        <v>0.31017183163012318</v>
      </c>
      <c r="L3472" t="s">
        <v>35729</v>
      </c>
      <c r="M3472">
        <v>28985735</v>
      </c>
      <c r="Q3472" s="10"/>
      <c r="R3472" s="11">
        <f t="shared" si="108"/>
        <v>0</v>
      </c>
      <c r="U3472" s="11">
        <f t="shared" si="109"/>
        <v>0</v>
      </c>
      <c r="Y3472" s="11">
        <f>IF(SUM(Tableau1[[#This Row],[Other access]:[Sci-hub access]])&gt;=1,1,0)</f>
        <v>0</v>
      </c>
      <c r="Z3472" s="12">
        <f>IF(OR(Tableau1[[#This Row],[Access R1 + S1+ T1 ]]&gt;=1,Tableau1[[#This Row],[Access V1 +W1 + X1]]&gt;=1),1,0)</f>
        <v>0</v>
      </c>
      <c r="AB3472" s="10" t="str">
        <f>Tableau1[[#This Row],[DOI]]</f>
        <v>doi: 10.1186/s12886-017-0584-2</v>
      </c>
      <c r="AC3472" s="13" t="str">
        <f>Tableau1[[#This Row],[Authors]]&amp;", "&amp;Tableau1[[#This Row],[Title]]&amp;" "&amp;Tableau1[[#This Row],[Journal]]&amp;". "&amp;Tableau1[[#This Row],[Year]]</f>
        <v>Awad EA, Abou Samra WA, Torky MA, El-Kannishy AM., Objective and subjective diagnostic parameters in the fellow eye of unilateral keratoconus. BMC Ophthalmol. 2017</v>
      </c>
    </row>
    <row r="3473" spans="1:29" x14ac:dyDescent="0.3">
      <c r="A3473">
        <v>6315</v>
      </c>
      <c r="B3473" t="s">
        <v>900</v>
      </c>
      <c r="C3473" t="s">
        <v>901</v>
      </c>
      <c r="D3473" t="s">
        <v>902</v>
      </c>
      <c r="E3473" t="s">
        <v>2492</v>
      </c>
      <c r="F3473" s="10"/>
      <c r="G3473">
        <v>2017</v>
      </c>
      <c r="J3473">
        <v>0.31017797603639974</v>
      </c>
      <c r="L3473" t="s">
        <v>40684</v>
      </c>
      <c r="M3473">
        <v>28229253</v>
      </c>
      <c r="Q3473" s="10"/>
      <c r="R3473" s="11">
        <f t="shared" si="108"/>
        <v>0</v>
      </c>
      <c r="U3473" s="11">
        <f t="shared" si="109"/>
        <v>0</v>
      </c>
      <c r="Y3473" s="11">
        <f>IF(SUM(Tableau1[[#This Row],[Other access]:[Sci-hub access]])&gt;=1,1,0)</f>
        <v>0</v>
      </c>
      <c r="Z3473" s="12">
        <f>IF(OR(Tableau1[[#This Row],[Access R1 + S1+ T1 ]]&gt;=1,Tableau1[[#This Row],[Access V1 +W1 + X1]]&gt;=1),1,0)</f>
        <v>0</v>
      </c>
      <c r="AB3473" s="10" t="str">
        <f>Tableau1[[#This Row],[DOI]]</f>
        <v>doi: 10.1007/s10555-017-9663-3</v>
      </c>
      <c r="AC3473" s="13" t="str">
        <f>Tableau1[[#This Row],[Authors]]&amp;", "&amp;Tableau1[[#This Row],[Title]]&amp;" "&amp;Tableau1[[#This Row],[Journal]]&amp;". "&amp;Tableau1[[#This Row],[Year]]</f>
        <v>Amaro A, Gangemi R, Piaggio F, Angelini G, Barisione G, Ferrini S, Pfeffer U., The biology of uveal melanoma. Cancer Metastasis Rev. 2017</v>
      </c>
    </row>
    <row r="3474" spans="1:29" x14ac:dyDescent="0.3">
      <c r="A3474">
        <v>7437</v>
      </c>
      <c r="B3474" t="s">
        <v>10244</v>
      </c>
      <c r="C3474" t="s">
        <v>20446</v>
      </c>
      <c r="D3474" t="s">
        <v>30679</v>
      </c>
      <c r="E3474" t="s">
        <v>2529</v>
      </c>
      <c r="F3474" s="10"/>
      <c r="G3474">
        <v>2017</v>
      </c>
      <c r="J3474">
        <v>0.31021394212135944</v>
      </c>
      <c r="L3474" t="s">
        <v>41793</v>
      </c>
      <c r="M3474">
        <v>28094579</v>
      </c>
      <c r="Q3474" s="10"/>
      <c r="R3474" s="11">
        <f t="shared" si="108"/>
        <v>0</v>
      </c>
      <c r="U3474" s="11">
        <f t="shared" si="109"/>
        <v>0</v>
      </c>
      <c r="Y3474" s="11">
        <f>IF(SUM(Tableau1[[#This Row],[Other access]:[Sci-hub access]])&gt;=1,1,0)</f>
        <v>0</v>
      </c>
      <c r="Z3474" s="12">
        <f>IF(OR(Tableau1[[#This Row],[Access R1 + S1+ T1 ]]&gt;=1,Tableau1[[#This Row],[Access V1 +W1 + X1]]&gt;=1),1,0)</f>
        <v>0</v>
      </c>
      <c r="AB3474" s="10" t="str">
        <f>Tableau1[[#This Row],[DOI]]</f>
        <v>doi: 10.1080/02713683.2016.1262045</v>
      </c>
      <c r="AC3474" s="13" t="str">
        <f>Tableau1[[#This Row],[Authors]]&amp;", "&amp;Tableau1[[#This Row],[Title]]&amp;" "&amp;Tableau1[[#This Row],[Journal]]&amp;". "&amp;Tableau1[[#This Row],[Year]]</f>
        <v>Wang KK, Metlapally R, Wildsoet CF., Expression Profile of the Integrin Receptor Subunits in the Guinea Pig Sclera. Curr Eye Res. 2017</v>
      </c>
    </row>
    <row r="3475" spans="1:29" ht="28.8" x14ac:dyDescent="0.3">
      <c r="A3475">
        <v>10307</v>
      </c>
      <c r="B3475" t="s">
        <v>12807</v>
      </c>
      <c r="C3475" t="s">
        <v>22974</v>
      </c>
      <c r="D3475" t="s">
        <v>33260</v>
      </c>
      <c r="E3475" t="s">
        <v>2438</v>
      </c>
      <c r="F3475" s="10"/>
      <c r="G3475">
        <v>2017</v>
      </c>
      <c r="J3475">
        <v>0.31028245315009884</v>
      </c>
      <c r="L3475" t="s">
        <v>44558</v>
      </c>
      <c r="M3475">
        <v>27388247</v>
      </c>
      <c r="Q3475" s="10"/>
      <c r="R3475" s="11">
        <f t="shared" si="108"/>
        <v>0</v>
      </c>
      <c r="U3475" s="11">
        <f t="shared" si="109"/>
        <v>0</v>
      </c>
      <c r="Y3475" s="11">
        <f>IF(SUM(Tableau1[[#This Row],[Other access]:[Sci-hub access]])&gt;=1,1,0)</f>
        <v>0</v>
      </c>
      <c r="Z3475" s="12">
        <f>IF(OR(Tableau1[[#This Row],[Access R1 + S1+ T1 ]]&gt;=1,Tableau1[[#This Row],[Access V1 +W1 + X1]]&gt;=1),1,0)</f>
        <v>0</v>
      </c>
      <c r="AB3475" s="10" t="str">
        <f>Tableau1[[#This Row],[DOI]]</f>
        <v>doi: 10.1136/bjophthalmol-2015-308251</v>
      </c>
      <c r="AC3475" s="13" t="str">
        <f>Tableau1[[#This Row],[Authors]]&amp;", "&amp;Tableau1[[#This Row],[Title]]&amp;" "&amp;Tableau1[[#This Row],[Journal]]&amp;". "&amp;Tableau1[[#This Row],[Year]]</f>
        <v>Barsam A, Brennan N, Petrushkin H, Xing W, Quartilho A, Bunce C, Foot B, Cartwright NK, Haridas A, Agrawal P, Suleman H, Ahmad S, MacDonald E, Johnston J, Tuft S., Case-control study of risk factors for acute corneal hydrops in keratoconus. Br J Ophthalmol. 2017</v>
      </c>
    </row>
    <row r="3476" spans="1:29" x14ac:dyDescent="0.3">
      <c r="A3476">
        <v>5645</v>
      </c>
      <c r="B3476" t="s">
        <v>8677</v>
      </c>
      <c r="C3476" t="s">
        <v>18897</v>
      </c>
      <c r="D3476" t="s">
        <v>29107</v>
      </c>
      <c r="E3476" t="s">
        <v>2502</v>
      </c>
      <c r="F3476" s="10"/>
      <c r="G3476">
        <v>2017</v>
      </c>
      <c r="J3476">
        <v>0.310333776500053</v>
      </c>
      <c r="L3476" t="s">
        <v>40032</v>
      </c>
      <c r="M3476">
        <v>28301850</v>
      </c>
      <c r="Q3476" s="10"/>
      <c r="R3476" s="11">
        <f t="shared" si="108"/>
        <v>0</v>
      </c>
      <c r="U3476" s="11">
        <f t="shared" si="109"/>
        <v>0</v>
      </c>
      <c r="Y3476" s="11">
        <f>IF(SUM(Tableau1[[#This Row],[Other access]:[Sci-hub access]])&gt;=1,1,0)</f>
        <v>0</v>
      </c>
      <c r="Z3476" s="12">
        <f>IF(OR(Tableau1[[#This Row],[Access R1 + S1+ T1 ]]&gt;=1,Tableau1[[#This Row],[Access V1 +W1 + X1]]&gt;=1),1,0)</f>
        <v>0</v>
      </c>
      <c r="AB3476" s="10" t="str">
        <f>Tableau1[[#This Row],[DOI]]</f>
        <v>doi: 10.1159/000459626</v>
      </c>
      <c r="AC3476" s="13" t="str">
        <f>Tableau1[[#This Row],[Authors]]&amp;", "&amp;Tableau1[[#This Row],[Title]]&amp;" "&amp;Tableau1[[#This Row],[Journal]]&amp;". "&amp;Tableau1[[#This Row],[Year]]</f>
        <v>Kanadani TCM, Dos Reis Veloso CE, Dorairaj S, Nehemy MB., Influence of Vitreomacular Adhesion on Anti-Vascular Endothelial Growth Factor Treatment for Neovascular Age-Related Macular Degeneration. Ophthalmic Res. 2017</v>
      </c>
    </row>
    <row r="3477" spans="1:29" x14ac:dyDescent="0.3">
      <c r="A3477">
        <v>1015</v>
      </c>
      <c r="B3477" t="s">
        <v>4277</v>
      </c>
      <c r="C3477" t="s">
        <v>14531</v>
      </c>
      <c r="D3477" t="s">
        <v>24698</v>
      </c>
      <c r="E3477" t="s">
        <v>2468</v>
      </c>
      <c r="F3477" s="10"/>
      <c r="G3477">
        <v>2017</v>
      </c>
      <c r="J3477">
        <v>0.31074151463576838</v>
      </c>
      <c r="L3477" t="s">
        <v>35503</v>
      </c>
      <c r="M3477">
        <v>29045331</v>
      </c>
      <c r="Q3477" s="10"/>
      <c r="R3477" s="11">
        <f t="shared" si="108"/>
        <v>0</v>
      </c>
      <c r="U3477" s="11">
        <f t="shared" si="109"/>
        <v>0</v>
      </c>
      <c r="Y3477" s="11">
        <f>IF(SUM(Tableau1[[#This Row],[Other access]:[Sci-hub access]])&gt;=1,1,0)</f>
        <v>0</v>
      </c>
      <c r="Z3477" s="12">
        <f>IF(OR(Tableau1[[#This Row],[Access R1 + S1+ T1 ]]&gt;=1,Tableau1[[#This Row],[Access V1 +W1 + X1]]&gt;=1),1,0)</f>
        <v>0</v>
      </c>
      <c r="AB3477" s="10" t="str">
        <f>Tableau1[[#This Row],[DOI]]</f>
        <v>doi: 10.1097/IJG.0000000000000782</v>
      </c>
      <c r="AC3477" s="13" t="str">
        <f>Tableau1[[#This Row],[Authors]]&amp;", "&amp;Tableau1[[#This Row],[Title]]&amp;" "&amp;Tableau1[[#This Row],[Journal]]&amp;". "&amp;Tableau1[[#This Row],[Year]]</f>
        <v>Eura M, Matsumoto C, Hashimoto S, Okuyama S, Takada S, Nomoto H, Tanabe F, Shimomura Y., Test Conditions in Macular Visual Field Testing in Glaucoma. J Glaucoma. 2017</v>
      </c>
    </row>
    <row r="3478" spans="1:29" x14ac:dyDescent="0.3">
      <c r="A3478">
        <v>1651</v>
      </c>
      <c r="B3478" t="s">
        <v>4903</v>
      </c>
      <c r="C3478" t="s">
        <v>15153</v>
      </c>
      <c r="D3478" t="s">
        <v>25324</v>
      </c>
      <c r="E3478" t="s">
        <v>2511</v>
      </c>
      <c r="F3478" s="10"/>
      <c r="G3478">
        <v>2017</v>
      </c>
      <c r="J3478">
        <v>0.31075342091978353</v>
      </c>
      <c r="L3478" t="s">
        <v>36130</v>
      </c>
      <c r="M3478">
        <v>28905833</v>
      </c>
      <c r="Q3478" s="10"/>
      <c r="R3478" s="11">
        <f t="shared" si="108"/>
        <v>0</v>
      </c>
      <c r="U3478" s="11">
        <f t="shared" si="109"/>
        <v>0</v>
      </c>
      <c r="Y3478" s="11">
        <f>IF(SUM(Tableau1[[#This Row],[Other access]:[Sci-hub access]])&gt;=1,1,0)</f>
        <v>0</v>
      </c>
      <c r="Z3478" s="12">
        <f>IF(OR(Tableau1[[#This Row],[Access R1 + S1+ T1 ]]&gt;=1,Tableau1[[#This Row],[Access V1 +W1 + X1]]&gt;=1),1,0)</f>
        <v>0</v>
      </c>
      <c r="AB3478" s="10" t="str">
        <f>Tableau1[[#This Row],[DOI]]</f>
        <v>doi: 10.4103/ijo.IJO_336_17</v>
      </c>
      <c r="AC3478" s="13" t="str">
        <f>Tableau1[[#This Row],[Authors]]&amp;", "&amp;Tableau1[[#This Row],[Title]]&amp;" "&amp;Tableau1[[#This Row],[Journal]]&amp;". "&amp;Tableau1[[#This Row],[Year]]</f>
        <v>Subudhi P, Khan Z, Subudhi BNR, Sitaram S., Unusual case of vitiligo reversal in Vogt-Koyanagi-Harada syndrome. Indian J Ophthalmol. 2017</v>
      </c>
    </row>
    <row r="3479" spans="1:29" x14ac:dyDescent="0.3">
      <c r="A3479">
        <v>63</v>
      </c>
      <c r="B3479" t="s">
        <v>3326</v>
      </c>
      <c r="C3479" t="s">
        <v>13587</v>
      </c>
      <c r="D3479" t="s">
        <v>23746</v>
      </c>
      <c r="E3479" t="s">
        <v>2465</v>
      </c>
      <c r="F3479" s="10"/>
      <c r="G3479">
        <v>2018</v>
      </c>
      <c r="J3479">
        <v>0.31081024040524818</v>
      </c>
      <c r="L3479" t="s">
        <v>34581</v>
      </c>
      <c r="M3479">
        <v>29443763</v>
      </c>
      <c r="Q3479" s="10"/>
      <c r="R3479" s="11">
        <f t="shared" si="108"/>
        <v>0</v>
      </c>
      <c r="U3479" s="11">
        <f t="shared" si="109"/>
        <v>0</v>
      </c>
      <c r="Y3479" s="11">
        <f>IF(SUM(Tableau1[[#This Row],[Other access]:[Sci-hub access]])&gt;=1,1,0)</f>
        <v>0</v>
      </c>
      <c r="Z3479" s="12">
        <f>IF(OR(Tableau1[[#This Row],[Access R1 + S1+ T1 ]]&gt;=1,Tableau1[[#This Row],[Access V1 +W1 + X1]]&gt;=1),1,0)</f>
        <v>0</v>
      </c>
      <c r="AB3479" s="10" t="str">
        <f>Tableau1[[#This Row],[DOI]]</f>
        <v>doi: 10.1097/MD.0000000000009902</v>
      </c>
      <c r="AC3479" s="13" t="str">
        <f>Tableau1[[#This Row],[Authors]]&amp;", "&amp;Tableau1[[#This Row],[Title]]&amp;" "&amp;Tableau1[[#This Row],[Journal]]&amp;". "&amp;Tableau1[[#This Row],[Year]]</f>
        <v>Zhang Z, Yang Z, Pan Q, Qin X, Deng Y, Cao Y., Epibulbar complex cartilaginous choristoma: A distinctive clinicopathological case series and literature review. Medicine (Baltimore). 2018</v>
      </c>
    </row>
    <row r="3480" spans="1:29" x14ac:dyDescent="0.3">
      <c r="A3480">
        <v>10834</v>
      </c>
      <c r="B3480" t="s">
        <v>13284</v>
      </c>
      <c r="C3480" t="s">
        <v>23446</v>
      </c>
      <c r="D3480" t="s">
        <v>33738</v>
      </c>
      <c r="E3480" t="s">
        <v>2447</v>
      </c>
      <c r="F3480" s="10"/>
      <c r="G3480">
        <v>2017</v>
      </c>
      <c r="J3480">
        <v>0.31085267988661891</v>
      </c>
      <c r="L3480" t="s">
        <v>45080</v>
      </c>
      <c r="M3480">
        <v>26974420</v>
      </c>
      <c r="Q3480" s="10"/>
      <c r="R3480" s="11">
        <f t="shared" si="108"/>
        <v>0</v>
      </c>
      <c r="U3480" s="11">
        <f t="shared" si="109"/>
        <v>0</v>
      </c>
      <c r="Y3480" s="11">
        <f>IF(SUM(Tableau1[[#This Row],[Other access]:[Sci-hub access]])&gt;=1,1,0)</f>
        <v>0</v>
      </c>
      <c r="Z3480" s="12">
        <f>IF(OR(Tableau1[[#This Row],[Access R1 + S1+ T1 ]]&gt;=1,Tableau1[[#This Row],[Access V1 +W1 + X1]]&gt;=1),1,0)</f>
        <v>0</v>
      </c>
      <c r="AB3480" s="10" t="str">
        <f>Tableau1[[#This Row],[DOI]]</f>
        <v>doi: 10.1097/IOP.0000000000000669</v>
      </c>
      <c r="AC3480" s="13" t="str">
        <f>Tableau1[[#This Row],[Authors]]&amp;", "&amp;Tableau1[[#This Row],[Title]]&amp;" "&amp;Tableau1[[#This Row],[Journal]]&amp;". "&amp;Tableau1[[#This Row],[Year]]</f>
        <v>Scofield S, Oktavec K, Raciti P, Winn B., Metastatic Colon Cancer to the Sphenoid Wing and Ethmoid Sinus Mimicking Orbital Cellulitis: A Rare Presentation. Ophthal Plast Reconstr Surg. 2017</v>
      </c>
    </row>
    <row r="3481" spans="1:29" x14ac:dyDescent="0.3">
      <c r="A3481">
        <v>5585</v>
      </c>
      <c r="B3481" t="s">
        <v>8620</v>
      </c>
      <c r="C3481" t="s">
        <v>18841</v>
      </c>
      <c r="D3481" t="s">
        <v>29050</v>
      </c>
      <c r="E3481" t="s">
        <v>2438</v>
      </c>
      <c r="F3481" s="10"/>
      <c r="G3481">
        <v>2017</v>
      </c>
      <c r="J3481">
        <v>0.31099974572992928</v>
      </c>
      <c r="L3481" t="s">
        <v>39972</v>
      </c>
      <c r="M3481">
        <v>28315833</v>
      </c>
      <c r="Q3481" s="10"/>
      <c r="R3481" s="11">
        <f t="shared" si="108"/>
        <v>0</v>
      </c>
      <c r="U3481" s="11">
        <f t="shared" si="109"/>
        <v>0</v>
      </c>
      <c r="Y3481" s="11">
        <f>IF(SUM(Tableau1[[#This Row],[Other access]:[Sci-hub access]])&gt;=1,1,0)</f>
        <v>0</v>
      </c>
      <c r="Z3481" s="12">
        <f>IF(OR(Tableau1[[#This Row],[Access R1 + S1+ T1 ]]&gt;=1,Tableau1[[#This Row],[Access V1 +W1 + X1]]&gt;=1),1,0)</f>
        <v>0</v>
      </c>
      <c r="AB3481" s="10" t="str">
        <f>Tableau1[[#This Row],[DOI]]</f>
        <v>doi: 10.1136/bjophthalmol-2016-309887</v>
      </c>
      <c r="AC3481" s="13" t="str">
        <f>Tableau1[[#This Row],[Authors]]&amp;", "&amp;Tableau1[[#This Row],[Title]]&amp;" "&amp;Tableau1[[#This Row],[Journal]]&amp;". "&amp;Tableau1[[#This Row],[Year]]</f>
        <v>Imanaka T, Sato I, Tanaka S, Kawakami K., Predictive factors for the placebo effect in clinical trials for dry eye: a pooled analysis of three clinical trials. Br J Ophthalmol. 2017</v>
      </c>
    </row>
    <row r="3482" spans="1:29" x14ac:dyDescent="0.3">
      <c r="A3482">
        <v>8673</v>
      </c>
      <c r="B3482" t="s">
        <v>1766</v>
      </c>
      <c r="C3482" t="s">
        <v>1767</v>
      </c>
      <c r="D3482" t="s">
        <v>1768</v>
      </c>
      <c r="E3482" t="s">
        <v>2626</v>
      </c>
      <c r="F3482" s="10"/>
      <c r="G3482">
        <v>2017</v>
      </c>
      <c r="J3482">
        <v>0.31102781631296794</v>
      </c>
      <c r="L3482" t="s">
        <v>43009</v>
      </c>
      <c r="M3482">
        <v>27864823</v>
      </c>
      <c r="Q3482" s="10"/>
      <c r="R3482" s="11">
        <f t="shared" si="108"/>
        <v>0</v>
      </c>
      <c r="U3482" s="11">
        <f t="shared" si="109"/>
        <v>0</v>
      </c>
      <c r="Y3482" s="11">
        <f>IF(SUM(Tableau1[[#This Row],[Other access]:[Sci-hub access]])&gt;=1,1,0)</f>
        <v>0</v>
      </c>
      <c r="Z3482" s="12">
        <f>IF(OR(Tableau1[[#This Row],[Access R1 + S1+ T1 ]]&gt;=1,Tableau1[[#This Row],[Access V1 +W1 + X1]]&gt;=1),1,0)</f>
        <v>0</v>
      </c>
      <c r="AB3482" s="10" t="str">
        <f>Tableau1[[#This Row],[DOI]]</f>
        <v>doi: 10.1002/cpt.581</v>
      </c>
      <c r="AC3482" s="13" t="str">
        <f>Tableau1[[#This Row],[Authors]]&amp;", "&amp;Tableau1[[#This Row],[Title]]&amp;" "&amp;Tableau1[[#This Row],[Journal]]&amp;". "&amp;Tableau1[[#This Row],[Year]]</f>
        <v>Vogel KR, Ainslie GR, Pearl PL, Gibson KM., Aberrant mTOR signaling and disrupted autophagy: The missing link in potential vigabatrin-associated ocular toxicity? Clin Pharmacol Ther. 2017</v>
      </c>
    </row>
    <row r="3483" spans="1:29" x14ac:dyDescent="0.3">
      <c r="A3483">
        <v>413</v>
      </c>
      <c r="B3483" t="s">
        <v>3676</v>
      </c>
      <c r="C3483" t="s">
        <v>13936</v>
      </c>
      <c r="D3483" t="s">
        <v>24096</v>
      </c>
      <c r="E3483" t="s">
        <v>2448</v>
      </c>
      <c r="F3483" s="10"/>
      <c r="G3483">
        <v>2018</v>
      </c>
      <c r="J3483">
        <v>0.31103046234409426</v>
      </c>
      <c r="L3483" t="s">
        <v>34918</v>
      </c>
      <c r="M3483">
        <v>29222719</v>
      </c>
      <c r="Q3483" s="10"/>
      <c r="R3483" s="11">
        <f t="shared" si="108"/>
        <v>0</v>
      </c>
      <c r="U3483" s="11">
        <f t="shared" si="109"/>
        <v>0</v>
      </c>
      <c r="Y3483" s="11">
        <f>IF(SUM(Tableau1[[#This Row],[Other access]:[Sci-hub access]])&gt;=1,1,0)</f>
        <v>0</v>
      </c>
      <c r="Z3483" s="12">
        <f>IF(OR(Tableau1[[#This Row],[Access R1 + S1+ T1 ]]&gt;=1,Tableau1[[#This Row],[Access V1 +W1 + X1]]&gt;=1),1,0)</f>
        <v>0</v>
      </c>
      <c r="AB3483" s="10" t="str">
        <f>Tableau1[[#This Row],[DOI]]</f>
        <v>doi: 10.1007/s00417-017-3858-8</v>
      </c>
      <c r="AC3483" s="13" t="str">
        <f>Tableau1[[#This Row],[Authors]]&amp;", "&amp;Tableau1[[#This Row],[Title]]&amp;" "&amp;Tableau1[[#This Row],[Journal]]&amp;". "&amp;Tableau1[[#This Row],[Year]]</f>
        <v>Bittner AK, Seger K., Longevity of visual improvements following transcorneal electrical stimulation and efficacy of retreatment in three individuals with retinitis pigmentosa. Graefes Arch Clin Exp Ophthalmol. 2018</v>
      </c>
    </row>
    <row r="3484" spans="1:29" x14ac:dyDescent="0.3">
      <c r="A3484">
        <v>9066</v>
      </c>
      <c r="B3484" t="s">
        <v>11676</v>
      </c>
      <c r="C3484" t="s">
        <v>21852</v>
      </c>
      <c r="D3484" t="s">
        <v>32117</v>
      </c>
      <c r="E3484" t="s">
        <v>2463</v>
      </c>
      <c r="F3484" s="10"/>
      <c r="G3484">
        <v>2017</v>
      </c>
      <c r="J3484">
        <v>0.31105038390415574</v>
      </c>
      <c r="L3484" t="s">
        <v>43388</v>
      </c>
      <c r="M3484">
        <v>27445070</v>
      </c>
      <c r="Q3484" s="10"/>
      <c r="R3484" s="11">
        <f t="shared" si="108"/>
        <v>0</v>
      </c>
      <c r="U3484" s="11">
        <f t="shared" si="109"/>
        <v>0</v>
      </c>
      <c r="Y3484" s="11">
        <f>IF(SUM(Tableau1[[#This Row],[Other access]:[Sci-hub access]])&gt;=1,1,0)</f>
        <v>0</v>
      </c>
      <c r="Z3484" s="12">
        <f>IF(OR(Tableau1[[#This Row],[Access R1 + S1+ T1 ]]&gt;=1,Tableau1[[#This Row],[Access V1 +W1 + X1]]&gt;=1),1,0)</f>
        <v>0</v>
      </c>
      <c r="AB3484" s="10" t="str">
        <f>Tableau1[[#This Row],[DOI]]</f>
        <v>doi: 10.5301/ejo.5000838</v>
      </c>
      <c r="AC3484" s="13" t="str">
        <f>Tableau1[[#This Row],[Authors]]&amp;", "&amp;Tableau1[[#This Row],[Title]]&amp;" "&amp;Tableau1[[#This Row],[Journal]]&amp;". "&amp;Tableau1[[#This Row],[Year]]</f>
        <v>Katz G, Moisseiev E, Goldenberg D, Moisseiev J, Lomnicky Y, Abend Y, Treister G, Levkovitch-Verbin H., Ranibizumab for persistent diabetic macular edema after bevacizumab treatment. Eur J Ophthalmol. 2017</v>
      </c>
    </row>
    <row r="3485" spans="1:29" x14ac:dyDescent="0.3">
      <c r="A3485">
        <v>9953</v>
      </c>
      <c r="B3485" t="s">
        <v>12479</v>
      </c>
      <c r="C3485" t="s">
        <v>22648</v>
      </c>
      <c r="D3485" t="s">
        <v>32927</v>
      </c>
      <c r="E3485" t="s">
        <v>3177</v>
      </c>
      <c r="F3485" s="10"/>
      <c r="G3485">
        <v>2017</v>
      </c>
      <c r="J3485">
        <v>0.31128387019985759</v>
      </c>
      <c r="L3485" t="s">
        <v>44211</v>
      </c>
      <c r="M3485">
        <v>27531964</v>
      </c>
      <c r="Q3485" s="10"/>
      <c r="R3485" s="11">
        <f t="shared" si="108"/>
        <v>0</v>
      </c>
      <c r="U3485" s="11">
        <f t="shared" si="109"/>
        <v>0</v>
      </c>
      <c r="Y3485" s="11">
        <f>IF(SUM(Tableau1[[#This Row],[Other access]:[Sci-hub access]])&gt;=1,1,0)</f>
        <v>0</v>
      </c>
      <c r="Z3485" s="12">
        <f>IF(OR(Tableau1[[#This Row],[Access R1 + S1+ T1 ]]&gt;=1,Tableau1[[#This Row],[Access V1 +W1 + X1]]&gt;=1),1,0)</f>
        <v>0</v>
      </c>
      <c r="AB3485" s="10" t="str">
        <f>Tableau1[[#This Row],[DOI]]</f>
        <v>doi: 10.1136/postgradmedj-2016-134187</v>
      </c>
      <c r="AC3485" s="13" t="str">
        <f>Tableau1[[#This Row],[Authors]]&amp;", "&amp;Tableau1[[#This Row],[Title]]&amp;" "&amp;Tableau1[[#This Row],[Journal]]&amp;". "&amp;Tableau1[[#This Row],[Year]]</f>
        <v>Hookham J, Collins EE, Allahabadia A, Balasubramanian SP., Variation in the use of definitive treatment options in the management of Graves' disease: a UK clinician survey. Postgrad Med J. 2017</v>
      </c>
    </row>
    <row r="3486" spans="1:29" x14ac:dyDescent="0.3">
      <c r="A3486">
        <v>4632</v>
      </c>
      <c r="B3486" t="s">
        <v>7752</v>
      </c>
      <c r="C3486" t="s">
        <v>17987</v>
      </c>
      <c r="D3486" t="s">
        <v>28181</v>
      </c>
      <c r="E3486" t="s">
        <v>2451</v>
      </c>
      <c r="F3486" s="10"/>
      <c r="G3486">
        <v>2017</v>
      </c>
      <c r="J3486">
        <v>0.31131686927906244</v>
      </c>
      <c r="L3486" t="s">
        <v>39050</v>
      </c>
      <c r="M3486">
        <v>28426715</v>
      </c>
      <c r="Q3486" s="10"/>
      <c r="R3486" s="11">
        <f t="shared" si="108"/>
        <v>0</v>
      </c>
      <c r="U3486" s="11">
        <f t="shared" si="109"/>
        <v>0</v>
      </c>
      <c r="Y3486" s="11">
        <f>IF(SUM(Tableau1[[#This Row],[Other access]:[Sci-hub access]])&gt;=1,1,0)</f>
        <v>0</v>
      </c>
      <c r="Z3486" s="12">
        <f>IF(OR(Tableau1[[#This Row],[Access R1 + S1+ T1 ]]&gt;=1,Tableau1[[#This Row],[Access V1 +W1 + X1]]&gt;=1),1,0)</f>
        <v>0</v>
      </c>
      <c r="AB3486" s="10" t="str">
        <f>Tableau1[[#This Row],[DOI]]</f>
        <v>doi: 10.1371/journal.pone.0176017</v>
      </c>
      <c r="AC3486" s="13" t="str">
        <f>Tableau1[[#This Row],[Authors]]&amp;", "&amp;Tableau1[[#This Row],[Title]]&amp;" "&amp;Tableau1[[#This Row],[Journal]]&amp;". "&amp;Tableau1[[#This Row],[Year]]</f>
        <v>McKay TB, Hjortdal J, Priyadarsini S, Karamichos D., Acute hypoxia influences collagen and matrix metalloproteinase expression by human keratoconus cells in vitro. PLoS One. 2017</v>
      </c>
    </row>
    <row r="3487" spans="1:29" ht="28.8" x14ac:dyDescent="0.3">
      <c r="A3487">
        <v>10786</v>
      </c>
      <c r="B3487" t="s">
        <v>13241</v>
      </c>
      <c r="C3487" t="s">
        <v>23404</v>
      </c>
      <c r="D3487" t="s">
        <v>33695</v>
      </c>
      <c r="E3487" t="s">
        <v>2438</v>
      </c>
      <c r="F3487" s="10"/>
      <c r="G3487">
        <v>2017</v>
      </c>
      <c r="J3487">
        <v>0.31132156673503264</v>
      </c>
      <c r="L3487" t="s">
        <v>45033</v>
      </c>
      <c r="M3487">
        <v>27044341</v>
      </c>
      <c r="Q3487" s="10"/>
      <c r="R3487" s="11">
        <f t="shared" si="108"/>
        <v>0</v>
      </c>
      <c r="U3487" s="11">
        <f t="shared" si="109"/>
        <v>0</v>
      </c>
      <c r="Y3487" s="11">
        <f>IF(SUM(Tableau1[[#This Row],[Other access]:[Sci-hub access]])&gt;=1,1,0)</f>
        <v>0</v>
      </c>
      <c r="Z3487" s="12">
        <f>IF(OR(Tableau1[[#This Row],[Access R1 + S1+ T1 ]]&gt;=1,Tableau1[[#This Row],[Access V1 +W1 + X1]]&gt;=1),1,0)</f>
        <v>0</v>
      </c>
      <c r="AB3487" s="10" t="str">
        <f>Tableau1[[#This Row],[DOI]]</f>
        <v>doi: 10.1136/bjophthalmol-2016-308422</v>
      </c>
      <c r="AC3487" s="13" t="str">
        <f>Tableau1[[#This Row],[Authors]]&amp;", "&amp;Tableau1[[#This Row],[Title]]&amp;" "&amp;Tableau1[[#This Row],[Journal]]&amp;". "&amp;Tableau1[[#This Row],[Year]]</f>
        <v>Schlanitz FG, Baumann B, Kundi M, Sacu S, Baratsits M, Scheschy U, Shahlaee A, Mittermüller TJ, Montuoro A, Roberts P, Pircher M, Hitzenberger CK, Schmidt-Erfurth U., Drusen volume development over time and its relevance to the course of age-related macular degeneration. Br J Ophthalmol. 2017</v>
      </c>
    </row>
    <row r="3488" spans="1:29" x14ac:dyDescent="0.3">
      <c r="A3488">
        <v>5565</v>
      </c>
      <c r="B3488" t="s">
        <v>8605</v>
      </c>
      <c r="C3488" t="s">
        <v>18827</v>
      </c>
      <c r="D3488" t="s">
        <v>29035</v>
      </c>
      <c r="E3488" t="s">
        <v>2460</v>
      </c>
      <c r="F3488" s="10"/>
      <c r="G3488">
        <v>2017</v>
      </c>
      <c r="J3488">
        <v>0.31133620114518223</v>
      </c>
      <c r="L3488" t="s">
        <v>39952</v>
      </c>
      <c r="M3488">
        <v>28319442</v>
      </c>
      <c r="Q3488" s="10"/>
      <c r="R3488" s="11">
        <f t="shared" si="108"/>
        <v>0</v>
      </c>
      <c r="U3488" s="11">
        <f t="shared" si="109"/>
        <v>0</v>
      </c>
      <c r="Y3488" s="11">
        <f>IF(SUM(Tableau1[[#This Row],[Other access]:[Sci-hub access]])&gt;=1,1,0)</f>
        <v>0</v>
      </c>
      <c r="Z3488" s="12">
        <f>IF(OR(Tableau1[[#This Row],[Access R1 + S1+ T1 ]]&gt;=1,Tableau1[[#This Row],[Access V1 +W1 + X1]]&gt;=1),1,0)</f>
        <v>0</v>
      </c>
      <c r="AB3488" s="10" t="str">
        <f>Tableau1[[#This Row],[DOI]]</f>
        <v>doi: 10.1080/09286586.2017.1294186</v>
      </c>
      <c r="AC3488" s="13" t="str">
        <f>Tableau1[[#This Row],[Authors]]&amp;", "&amp;Tableau1[[#This Row],[Title]]&amp;" "&amp;Tableau1[[#This Row],[Journal]]&amp;". "&amp;Tableau1[[#This Row],[Year]]</f>
        <v>Joseph SS, Joseph AW, Smith JI, Niziol LM, Musch DC, Nelson CC., Evaluation of Patients with Facial Palsy and Ophthalmic Sequelae: A 23-Year Retrospective Review. Ophthalmic Epidemiol. 2017</v>
      </c>
    </row>
    <row r="3489" spans="1:29" x14ac:dyDescent="0.3">
      <c r="A3489">
        <v>7325</v>
      </c>
      <c r="B3489" t="s">
        <v>10143</v>
      </c>
      <c r="C3489" t="s">
        <v>20345</v>
      </c>
      <c r="D3489" t="s">
        <v>30577</v>
      </c>
      <c r="E3489" t="s">
        <v>2784</v>
      </c>
      <c r="F3489" s="10"/>
      <c r="G3489">
        <v>2017</v>
      </c>
      <c r="J3489">
        <v>0.31138737283411311</v>
      </c>
      <c r="L3489" t="s">
        <v>41681</v>
      </c>
      <c r="M3489">
        <v>28104815</v>
      </c>
      <c r="Q3489" s="10"/>
      <c r="R3489" s="11">
        <f t="shared" si="108"/>
        <v>0</v>
      </c>
      <c r="U3489" s="11">
        <f t="shared" si="109"/>
        <v>0</v>
      </c>
      <c r="Y3489" s="11">
        <f>IF(SUM(Tableau1[[#This Row],[Other access]:[Sci-hub access]])&gt;=1,1,0)</f>
        <v>0</v>
      </c>
      <c r="Z3489" s="12">
        <f>IF(OR(Tableau1[[#This Row],[Access R1 + S1+ T1 ]]&gt;=1,Tableau1[[#This Row],[Access V1 +W1 + X1]]&gt;=1),1,0)</f>
        <v>0</v>
      </c>
      <c r="AB3489" s="10" t="str">
        <f>Tableau1[[#This Row],[DOI]]</f>
        <v>doi: 10.1242/jcs.199091</v>
      </c>
      <c r="AC3489" s="13" t="str">
        <f>Tableau1[[#This Row],[Authors]]&amp;", "&amp;Tableau1[[#This Row],[Title]]&amp;" "&amp;Tableau1[[#This Row],[Journal]]&amp;". "&amp;Tableau1[[#This Row],[Year]]</f>
        <v>Bosch Grau M, Masson C, Gadadhar S, Rocha C, Tort O, Marques Sousa P, Vacher S, Bieche I, Janke C., Alterations in the balance of tubulin glycylation and glutamylation in photoreceptors leads to retinal degeneration. J Cell Sci. 2017</v>
      </c>
    </row>
    <row r="3490" spans="1:29" x14ac:dyDescent="0.3">
      <c r="A3490">
        <v>7803</v>
      </c>
      <c r="B3490" t="s">
        <v>10567</v>
      </c>
      <c r="C3490" t="s">
        <v>20763</v>
      </c>
      <c r="D3490" t="s">
        <v>31004</v>
      </c>
      <c r="E3490" t="s">
        <v>2542</v>
      </c>
      <c r="F3490" s="10"/>
      <c r="G3490">
        <v>2017</v>
      </c>
      <c r="J3490">
        <v>0.31143133315264537</v>
      </c>
      <c r="L3490" t="s">
        <v>42154</v>
      </c>
      <c r="M3490">
        <v>28054161</v>
      </c>
      <c r="Q3490" s="10"/>
      <c r="R3490" s="11">
        <f t="shared" si="108"/>
        <v>0</v>
      </c>
      <c r="U3490" s="11">
        <f t="shared" si="109"/>
        <v>0</v>
      </c>
      <c r="Y3490" s="11">
        <f>IF(SUM(Tableau1[[#This Row],[Other access]:[Sci-hub access]])&gt;=1,1,0)</f>
        <v>0</v>
      </c>
      <c r="Z3490" s="12">
        <f>IF(OR(Tableau1[[#This Row],[Access R1 + S1+ T1 ]]&gt;=1,Tableau1[[#This Row],[Access V1 +W1 + X1]]&gt;=1),1,0)</f>
        <v>0</v>
      </c>
      <c r="AB3490" s="10" t="str">
        <f>Tableau1[[#This Row],[DOI]]</f>
        <v>doi: 10.1007/s10633-016-9568-4</v>
      </c>
      <c r="AC3490" s="13" t="str">
        <f>Tableau1[[#This Row],[Authors]]&amp;", "&amp;Tableau1[[#This Row],[Title]]&amp;" "&amp;Tableau1[[#This Row],[Journal]]&amp;". "&amp;Tableau1[[#This Row],[Year]]</f>
        <v>Kelly JP, Phillips JO, Weiss AH., The relationship of nystagmus waveform on the VEP response in infantile nystagmus syndrome: a small case series. Doc Ophthalmol. 2017</v>
      </c>
    </row>
    <row r="3491" spans="1:29" x14ac:dyDescent="0.3">
      <c r="A3491">
        <v>903</v>
      </c>
      <c r="B3491" t="s">
        <v>4165</v>
      </c>
      <c r="C3491" t="s">
        <v>14419</v>
      </c>
      <c r="D3491" t="s">
        <v>24586</v>
      </c>
      <c r="E3491" t="s">
        <v>2448</v>
      </c>
      <c r="F3491" s="10"/>
      <c r="G3491">
        <v>2018</v>
      </c>
      <c r="J3491">
        <v>0.31156428268349201</v>
      </c>
      <c r="L3491" t="s">
        <v>35391</v>
      </c>
      <c r="M3491">
        <v>29071374</v>
      </c>
      <c r="Q3491" s="10"/>
      <c r="R3491" s="11">
        <f t="shared" si="108"/>
        <v>0</v>
      </c>
      <c r="U3491" s="11">
        <f t="shared" si="109"/>
        <v>0</v>
      </c>
      <c r="Y3491" s="11">
        <f>IF(SUM(Tableau1[[#This Row],[Other access]:[Sci-hub access]])&gt;=1,1,0)</f>
        <v>0</v>
      </c>
      <c r="Z3491" s="12">
        <f>IF(OR(Tableau1[[#This Row],[Access R1 + S1+ T1 ]]&gt;=1,Tableau1[[#This Row],[Access V1 +W1 + X1]]&gt;=1),1,0)</f>
        <v>0</v>
      </c>
      <c r="AB3491" s="10" t="str">
        <f>Tableau1[[#This Row],[DOI]]</f>
        <v>doi: 10.1007/s00417-017-3800-0</v>
      </c>
      <c r="AC3491" s="13" t="str">
        <f>Tableau1[[#This Row],[Authors]]&amp;", "&amp;Tableau1[[#This Row],[Title]]&amp;" "&amp;Tableau1[[#This Row],[Journal]]&amp;". "&amp;Tableau1[[#This Row],[Year]]</f>
        <v>Araújo JR, Tavares-Ferreira J, Estrela-Silva S, Rocha P, Brandão E, Faria PA, Falcão-Reis F, Rocha-Sousa A., WAGNER syndrome: anatomic, functional and genetic characterization of a Portuguese family. Graefes Arch Clin Exp Ophthalmol. 2018</v>
      </c>
    </row>
    <row r="3492" spans="1:29" x14ac:dyDescent="0.3">
      <c r="A3492">
        <v>2665</v>
      </c>
      <c r="B3492" t="s">
        <v>5878</v>
      </c>
      <c r="C3492" t="s">
        <v>16124</v>
      </c>
      <c r="D3492" t="s">
        <v>26301</v>
      </c>
      <c r="E3492" t="s">
        <v>2758</v>
      </c>
      <c r="F3492" s="10"/>
      <c r="G3492">
        <v>2017</v>
      </c>
      <c r="J3492">
        <v>0.31169053594626495</v>
      </c>
      <c r="L3492" t="s">
        <v>37128</v>
      </c>
      <c r="M3492">
        <v>28710878</v>
      </c>
      <c r="Q3492" s="10"/>
      <c r="R3492" s="11">
        <f t="shared" si="108"/>
        <v>0</v>
      </c>
      <c r="U3492" s="11">
        <f t="shared" si="109"/>
        <v>0</v>
      </c>
      <c r="Y3492" s="11">
        <f>IF(SUM(Tableau1[[#This Row],[Other access]:[Sci-hub access]])&gt;=1,1,0)</f>
        <v>0</v>
      </c>
      <c r="Z3492" s="12">
        <f>IF(OR(Tableau1[[#This Row],[Access R1 + S1+ T1 ]]&gt;=1,Tableau1[[#This Row],[Access V1 +W1 + X1]]&gt;=1),1,0)</f>
        <v>0</v>
      </c>
      <c r="AB3492" s="10" t="str">
        <f>Tableau1[[#This Row],[DOI]]</f>
        <v>doi: 10.1111/cei.13015</v>
      </c>
      <c r="AC3492" s="13" t="str">
        <f>Tableau1[[#This Row],[Authors]]&amp;", "&amp;Tableau1[[#This Row],[Title]]&amp;" "&amp;Tableau1[[#This Row],[Journal]]&amp;". "&amp;Tableau1[[#This Row],[Year]]</f>
        <v>Pranzatelli MR, Tate ED, Allison TJ., 6-Mercaptopurine modifies cerebrospinal fluid T cell abnormalities in paediatric opsoclonus-myoclonus as steroid sparer. Clin Exp Immunol. 2017</v>
      </c>
    </row>
    <row r="3493" spans="1:29" x14ac:dyDescent="0.3">
      <c r="A3493">
        <v>4344</v>
      </c>
      <c r="B3493" t="s">
        <v>7472</v>
      </c>
      <c r="C3493" t="s">
        <v>17708</v>
      </c>
      <c r="D3493" t="s">
        <v>27901</v>
      </c>
      <c r="E3493" t="s">
        <v>2446</v>
      </c>
      <c r="F3493" s="10"/>
      <c r="G3493">
        <v>2017</v>
      </c>
      <c r="J3493">
        <v>0.31175526140817555</v>
      </c>
      <c r="L3493" t="s">
        <v>38767</v>
      </c>
      <c r="M3493">
        <v>28453165</v>
      </c>
      <c r="Q3493" s="10"/>
      <c r="R3493" s="11">
        <f t="shared" si="108"/>
        <v>0</v>
      </c>
      <c r="U3493" s="11">
        <f t="shared" si="109"/>
        <v>0</v>
      </c>
      <c r="Y3493" s="11">
        <f>IF(SUM(Tableau1[[#This Row],[Other access]:[Sci-hub access]])&gt;=1,1,0)</f>
        <v>0</v>
      </c>
      <c r="Z3493" s="12">
        <f>IF(OR(Tableau1[[#This Row],[Access R1 + S1+ T1 ]]&gt;=1,Tableau1[[#This Row],[Access V1 +W1 + X1]]&gt;=1),1,0)</f>
        <v>0</v>
      </c>
      <c r="AB3493" s="10" t="str">
        <f>Tableau1[[#This Row],[DOI]]</f>
        <v>doi: 10.3928/01913913-20170201-04</v>
      </c>
      <c r="AC3493" s="13" t="str">
        <f>Tableau1[[#This Row],[Authors]]&amp;", "&amp;Tableau1[[#This Row],[Title]]&amp;" "&amp;Tableau1[[#This Row],[Journal]]&amp;". "&amp;Tableau1[[#This Row],[Year]]</f>
        <v>Altan-Yaycioglu R, Canan H, Saygi S., Intravitreal Ranibizumab Injection in Peripapillary CNVM Related to Idiopathic Intracranial Hypertension. J Pediatr Ophthalmol Strabismus. 2017</v>
      </c>
    </row>
    <row r="3494" spans="1:29" x14ac:dyDescent="0.3">
      <c r="A3494">
        <v>2888</v>
      </c>
      <c r="B3494" t="s">
        <v>6087</v>
      </c>
      <c r="C3494" t="s">
        <v>16333</v>
      </c>
      <c r="D3494" t="s">
        <v>26511</v>
      </c>
      <c r="E3494" t="s">
        <v>2448</v>
      </c>
      <c r="F3494" s="10"/>
      <c r="G3494">
        <v>2017</v>
      </c>
      <c r="J3494">
        <v>0.31178465635587571</v>
      </c>
      <c r="L3494" t="s">
        <v>37346</v>
      </c>
      <c r="M3494">
        <v>28669041</v>
      </c>
      <c r="Q3494" s="10"/>
      <c r="R3494" s="11">
        <f t="shared" si="108"/>
        <v>0</v>
      </c>
      <c r="U3494" s="11">
        <f t="shared" si="109"/>
        <v>0</v>
      </c>
      <c r="Y3494" s="11">
        <f>IF(SUM(Tableau1[[#This Row],[Other access]:[Sci-hub access]])&gt;=1,1,0)</f>
        <v>0</v>
      </c>
      <c r="Z3494" s="12">
        <f>IF(OR(Tableau1[[#This Row],[Access R1 + S1+ T1 ]]&gt;=1,Tableau1[[#This Row],[Access V1 +W1 + X1]]&gt;=1),1,0)</f>
        <v>0</v>
      </c>
      <c r="AB3494" s="10" t="str">
        <f>Tableau1[[#This Row],[DOI]]</f>
        <v>doi: 10.1007/s00417-017-3718-6</v>
      </c>
      <c r="AC3494" s="13" t="str">
        <f>Tableau1[[#This Row],[Authors]]&amp;", "&amp;Tableau1[[#This Row],[Title]]&amp;" "&amp;Tableau1[[#This Row],[Journal]]&amp;". "&amp;Tableau1[[#This Row],[Year]]</f>
        <v>Morimoto M, Matsumoto H, Mimura K, Akiyama H., Two-year results of a treat-and-extend regimen with aflibercept for polypoidal choroidal vasculopathy. Graefes Arch Clin Exp Ophthalmol. 2017</v>
      </c>
    </row>
    <row r="3495" spans="1:29" x14ac:dyDescent="0.3">
      <c r="A3495">
        <v>10756</v>
      </c>
      <c r="B3495" t="s">
        <v>13214</v>
      </c>
      <c r="C3495" t="s">
        <v>23377</v>
      </c>
      <c r="D3495" t="s">
        <v>33667</v>
      </c>
      <c r="E3495" t="s">
        <v>2471</v>
      </c>
      <c r="F3495" s="10"/>
      <c r="G3495">
        <v>2017</v>
      </c>
      <c r="J3495">
        <v>0.31178517635052294</v>
      </c>
      <c r="L3495" t="s">
        <v>45003</v>
      </c>
      <c r="M3495">
        <v>27061903</v>
      </c>
      <c r="Q3495" s="10"/>
      <c r="R3495" s="11">
        <f t="shared" si="108"/>
        <v>0</v>
      </c>
      <c r="U3495" s="11">
        <f t="shared" si="109"/>
        <v>0</v>
      </c>
      <c r="Y3495" s="11">
        <f>IF(SUM(Tableau1[[#This Row],[Other access]:[Sci-hub access]])&gt;=1,1,0)</f>
        <v>0</v>
      </c>
      <c r="Z3495" s="12">
        <f>IF(OR(Tableau1[[#This Row],[Access R1 + S1+ T1 ]]&gt;=1,Tableau1[[#This Row],[Access V1 +W1 + X1]]&gt;=1),1,0)</f>
        <v>0</v>
      </c>
      <c r="AB3495" s="10" t="str">
        <f>Tableau1[[#This Row],[DOI]]</f>
        <v>doi: 10.1007/s10792-016-0230-7</v>
      </c>
      <c r="AC3495" s="13" t="str">
        <f>Tableau1[[#This Row],[Authors]]&amp;", "&amp;Tableau1[[#This Row],[Title]]&amp;" "&amp;Tableau1[[#This Row],[Journal]]&amp;". "&amp;Tableau1[[#This Row],[Year]]</f>
        <v>DeVience E, Chaudhry S, Saeedi OJ., Effect of intraoperative factors on IOP reduction after phacoemulsification. Int Ophthalmol. 2017</v>
      </c>
    </row>
    <row r="3496" spans="1:29" x14ac:dyDescent="0.3">
      <c r="A3496">
        <v>3955</v>
      </c>
      <c r="B3496" t="s">
        <v>7109</v>
      </c>
      <c r="C3496" t="s">
        <v>17346</v>
      </c>
      <c r="D3496" t="s">
        <v>27536</v>
      </c>
      <c r="E3496" t="s">
        <v>2438</v>
      </c>
      <c r="F3496" s="10"/>
      <c r="G3496">
        <v>2018</v>
      </c>
      <c r="J3496">
        <v>0.31181231494445438</v>
      </c>
      <c r="L3496" t="s">
        <v>38396</v>
      </c>
      <c r="M3496">
        <v>28500230</v>
      </c>
      <c r="Q3496" s="10"/>
      <c r="R3496" s="11">
        <f t="shared" si="108"/>
        <v>0</v>
      </c>
      <c r="U3496" s="11">
        <f t="shared" si="109"/>
        <v>0</v>
      </c>
      <c r="Y3496" s="11">
        <f>IF(SUM(Tableau1[[#This Row],[Other access]:[Sci-hub access]])&gt;=1,1,0)</f>
        <v>0</v>
      </c>
      <c r="Z3496" s="12">
        <f>IF(OR(Tableau1[[#This Row],[Access R1 + S1+ T1 ]]&gt;=1,Tableau1[[#This Row],[Access V1 +W1 + X1]]&gt;=1),1,0)</f>
        <v>0</v>
      </c>
      <c r="AB3496" s="10" t="str">
        <f>Tableau1[[#This Row],[DOI]]</f>
        <v>doi: 10.1136/bjophthalmol-2016-310088</v>
      </c>
      <c r="AC3496" s="13" t="str">
        <f>Tableau1[[#This Row],[Authors]]&amp;", "&amp;Tableau1[[#This Row],[Title]]&amp;" "&amp;Tableau1[[#This Row],[Journal]]&amp;". "&amp;Tableau1[[#This Row],[Year]]</f>
        <v>Sivley MD, Wallace EL, Warnock DG, Benjamin WJ., Conjunctival lymphangiectasia associated with classic Fabry disease. Br J Ophthalmol. 2018</v>
      </c>
    </row>
    <row r="3497" spans="1:29" x14ac:dyDescent="0.3">
      <c r="A3497">
        <v>5966</v>
      </c>
      <c r="B3497" t="s">
        <v>8962</v>
      </c>
      <c r="C3497" t="s">
        <v>19176</v>
      </c>
      <c r="D3497" t="s">
        <v>29392</v>
      </c>
      <c r="E3497" t="s">
        <v>2599</v>
      </c>
      <c r="F3497" s="10"/>
      <c r="G3497">
        <v>2017</v>
      </c>
      <c r="J3497">
        <v>0.31182204270296576</v>
      </c>
      <c r="L3497" t="s">
        <v>40345</v>
      </c>
      <c r="M3497">
        <v>28264222</v>
      </c>
      <c r="Q3497" s="10"/>
      <c r="R3497" s="11">
        <f t="shared" si="108"/>
        <v>0</v>
      </c>
      <c r="U3497" s="11">
        <f t="shared" si="109"/>
        <v>0</v>
      </c>
      <c r="Y3497" s="11">
        <f>IF(SUM(Tableau1[[#This Row],[Other access]:[Sci-hub access]])&gt;=1,1,0)</f>
        <v>0</v>
      </c>
      <c r="Z3497" s="12">
        <f>IF(OR(Tableau1[[#This Row],[Access R1 + S1+ T1 ]]&gt;=1,Tableau1[[#This Row],[Access V1 +W1 + X1]]&gt;=1),1,0)</f>
        <v>0</v>
      </c>
      <c r="AB3497" s="10" t="str">
        <f>Tableau1[[#This Row],[DOI]]</f>
        <v>doi: 10.1055/s-0042-123057</v>
      </c>
      <c r="AC3497" s="13" t="str">
        <f>Tableau1[[#This Row],[Authors]]&amp;", "&amp;Tableau1[[#This Row],[Title]]&amp;" "&amp;Tableau1[[#This Row],[Journal]]&amp;". "&amp;Tableau1[[#This Row],[Year]]</f>
        <v>Gerding H., Intravitreal anti-VEGF Treatment in Central Retinal Vein Occlusion (CRVO): a Meta-Analysis of One Year Results. Klin Monbl Augenheilkd. 2017</v>
      </c>
    </row>
    <row r="3498" spans="1:29" x14ac:dyDescent="0.3">
      <c r="A3498">
        <v>4215</v>
      </c>
      <c r="B3498" t="s">
        <v>7352</v>
      </c>
      <c r="C3498" t="s">
        <v>17588</v>
      </c>
      <c r="D3498" t="s">
        <v>27780</v>
      </c>
      <c r="E3498" t="s">
        <v>2613</v>
      </c>
      <c r="F3498" s="10"/>
      <c r="G3498">
        <v>2017</v>
      </c>
      <c r="J3498">
        <v>0.31185590771524219</v>
      </c>
      <c r="L3498" t="s">
        <v>38646</v>
      </c>
      <c r="M3498">
        <v>28471106</v>
      </c>
      <c r="Q3498" s="10"/>
      <c r="R3498" s="11">
        <f t="shared" si="108"/>
        <v>0</v>
      </c>
      <c r="U3498" s="11">
        <f t="shared" si="109"/>
        <v>0</v>
      </c>
      <c r="Y3498" s="11">
        <f>IF(SUM(Tableau1[[#This Row],[Other access]:[Sci-hub access]])&gt;=1,1,0)</f>
        <v>0</v>
      </c>
      <c r="Z3498" s="12">
        <f>IF(OR(Tableau1[[#This Row],[Access R1 + S1+ T1 ]]&gt;=1,Tableau1[[#This Row],[Access V1 +W1 + X1]]&gt;=1),1,0)</f>
        <v>0</v>
      </c>
      <c r="AB3498" s="10" t="str">
        <f>Tableau1[[#This Row],[DOI]]</f>
        <v>doi: 10.3341/kjo.2015.0158</v>
      </c>
      <c r="AC3498" s="13" t="str">
        <f>Tableau1[[#This Row],[Authors]]&amp;", "&amp;Tableau1[[#This Row],[Title]]&amp;" "&amp;Tableau1[[#This Row],[Journal]]&amp;". "&amp;Tableau1[[#This Row],[Year]]</f>
        <v>Son BK, Kwak HW, Kim ES, Yu SY., Comparison of Ranibizumab and Bevacizumab for Macular Edema Associated with Branch Retinal Vein Occlusion. Korean J Ophthalmol. 2017</v>
      </c>
    </row>
    <row r="3499" spans="1:29" ht="28.8" x14ac:dyDescent="0.3">
      <c r="A3499">
        <v>8084</v>
      </c>
      <c r="B3499" t="s">
        <v>1567</v>
      </c>
      <c r="C3499" t="s">
        <v>1568</v>
      </c>
      <c r="D3499" t="s">
        <v>1569</v>
      </c>
      <c r="E3499" t="s">
        <v>2460</v>
      </c>
      <c r="F3499" s="10"/>
      <c r="G3499">
        <v>2017</v>
      </c>
      <c r="J3499">
        <v>0.31188220850839854</v>
      </c>
      <c r="L3499" t="s">
        <v>42431</v>
      </c>
      <c r="M3499">
        <v>28001456</v>
      </c>
      <c r="Q3499" s="10"/>
      <c r="R3499" s="11">
        <f t="shared" si="108"/>
        <v>0</v>
      </c>
      <c r="U3499" s="11">
        <f t="shared" si="109"/>
        <v>0</v>
      </c>
      <c r="Y3499" s="11">
        <f>IF(SUM(Tableau1[[#This Row],[Other access]:[Sci-hub access]])&gt;=1,1,0)</f>
        <v>0</v>
      </c>
      <c r="Z3499" s="12">
        <f>IF(OR(Tableau1[[#This Row],[Access R1 + S1+ T1 ]]&gt;=1,Tableau1[[#This Row],[Access V1 +W1 + X1]]&gt;=1),1,0)</f>
        <v>0</v>
      </c>
      <c r="AB3499" s="10" t="str">
        <f>Tableau1[[#This Row],[DOI]]</f>
        <v>doi: 10.1080/09286586.2016.1255974</v>
      </c>
      <c r="AC3499" s="13" t="str">
        <f>Tableau1[[#This Row],[Authors]]&amp;", "&amp;Tableau1[[#This Row],[Title]]&amp;" "&amp;Tableau1[[#This Row],[Journal]]&amp;". "&amp;Tableau1[[#This Row],[Year]]</f>
        <v>Kashkouli MB, Karimi N, Aghamirsalim M, Abtahi MB, Nojomi M, Shahrad-Bejestani H, Salehi M., Measurement Properties of the Persian Translated Version of Graves Orbitopathy Quality of Life Questionnaire: A Validation Study. Ophthalmic Epidemiol. 2017</v>
      </c>
    </row>
    <row r="3500" spans="1:29" x14ac:dyDescent="0.3">
      <c r="A3500">
        <v>9119</v>
      </c>
      <c r="B3500" t="s">
        <v>1928</v>
      </c>
      <c r="C3500" t="s">
        <v>1929</v>
      </c>
      <c r="D3500" t="s">
        <v>1930</v>
      </c>
      <c r="E3500" t="s">
        <v>2578</v>
      </c>
      <c r="F3500" s="10"/>
      <c r="G3500">
        <v>2017</v>
      </c>
      <c r="J3500">
        <v>0.31213345026371331</v>
      </c>
      <c r="L3500" t="s">
        <v>43436</v>
      </c>
      <c r="M3500">
        <v>27718540</v>
      </c>
      <c r="Q3500" s="10"/>
      <c r="R3500" s="11">
        <f t="shared" si="108"/>
        <v>0</v>
      </c>
      <c r="U3500" s="11">
        <f t="shared" si="109"/>
        <v>0</v>
      </c>
      <c r="Y3500" s="11">
        <f>IF(SUM(Tableau1[[#This Row],[Other access]:[Sci-hub access]])&gt;=1,1,0)</f>
        <v>0</v>
      </c>
      <c r="Z3500" s="12">
        <f>IF(OR(Tableau1[[#This Row],[Access R1 + S1+ T1 ]]&gt;=1,Tableau1[[#This Row],[Access V1 +W1 + X1]]&gt;=1),1,0)</f>
        <v>0</v>
      </c>
      <c r="AB3500" s="10" t="str">
        <f>Tableau1[[#This Row],[DOI]]</f>
        <v>doi: 10.1002/gcc.22424</v>
      </c>
      <c r="AC3500" s="13" t="str">
        <f>Tableau1[[#This Row],[Authors]]&amp;", "&amp;Tableau1[[#This Row],[Title]]&amp;" "&amp;Tableau1[[#This Row],[Journal]]&amp;". "&amp;Tableau1[[#This Row],[Year]]</f>
        <v>Rai K, Pilarski R, Boru G, Rehman M, Saqr AH, Massengill JB, Singh A, Marino MJ, Davidorf FH, Cebulla CM, H Abdel-Rahman M., Germline BAP1 alterations in familial uveal melanoma. Genes Chromosomes Cancer. 2017</v>
      </c>
    </row>
    <row r="3501" spans="1:29" x14ac:dyDescent="0.3">
      <c r="A3501">
        <v>6101</v>
      </c>
      <c r="B3501" t="s">
        <v>9076</v>
      </c>
      <c r="C3501" t="s">
        <v>19289</v>
      </c>
      <c r="D3501" t="s">
        <v>29506</v>
      </c>
      <c r="E3501" t="s">
        <v>2443</v>
      </c>
      <c r="F3501" s="10"/>
      <c r="G3501">
        <v>2017</v>
      </c>
      <c r="J3501">
        <v>0.3121744678799615</v>
      </c>
      <c r="L3501" t="s">
        <v>40475</v>
      </c>
      <c r="M3501">
        <v>28249091</v>
      </c>
      <c r="Q3501" s="10"/>
      <c r="R3501" s="11">
        <f t="shared" si="108"/>
        <v>0</v>
      </c>
      <c r="U3501" s="11">
        <f t="shared" si="109"/>
        <v>0</v>
      </c>
      <c r="Y3501" s="11">
        <f>IF(SUM(Tableau1[[#This Row],[Other access]:[Sci-hub access]])&gt;=1,1,0)</f>
        <v>0</v>
      </c>
      <c r="Z3501" s="12">
        <f>IF(OR(Tableau1[[#This Row],[Access R1 + S1+ T1 ]]&gt;=1,Tableau1[[#This Row],[Access V1 +W1 + X1]]&gt;=1),1,0)</f>
        <v>0</v>
      </c>
      <c r="AB3501" s="10" t="str">
        <f>Tableau1[[#This Row],[DOI]]</f>
        <v>doi: 10.1167/iovs.16-21229</v>
      </c>
      <c r="AC3501" s="13" t="str">
        <f>Tableau1[[#This Row],[Authors]]&amp;", "&amp;Tableau1[[#This Row],[Title]]&amp;" "&amp;Tableau1[[#This Row],[Journal]]&amp;". "&amp;Tableau1[[#This Row],[Year]]</f>
        <v>Edwards MM, McLeod DS, Bhutto IA, Grebe R, Duffy M, Lutty GA., Subretinal Glial Membranes in Eyes With Geographic Atrophy. Invest Ophthalmol Vis Sci. 2017</v>
      </c>
    </row>
    <row r="3502" spans="1:29" x14ac:dyDescent="0.3">
      <c r="A3502">
        <v>4405</v>
      </c>
      <c r="B3502" t="s">
        <v>7532</v>
      </c>
      <c r="C3502" t="s">
        <v>17768</v>
      </c>
      <c r="D3502" t="s">
        <v>27961</v>
      </c>
      <c r="E3502" t="s">
        <v>2448</v>
      </c>
      <c r="F3502" s="10"/>
      <c r="G3502">
        <v>2017</v>
      </c>
      <c r="J3502">
        <v>0.31220856400018948</v>
      </c>
      <c r="L3502" t="s">
        <v>38828</v>
      </c>
      <c r="M3502">
        <v>28447201</v>
      </c>
      <c r="Q3502" s="10"/>
      <c r="R3502" s="11">
        <f t="shared" si="108"/>
        <v>0</v>
      </c>
      <c r="U3502" s="11">
        <f t="shared" si="109"/>
        <v>0</v>
      </c>
      <c r="Y3502" s="11">
        <f>IF(SUM(Tableau1[[#This Row],[Other access]:[Sci-hub access]])&gt;=1,1,0)</f>
        <v>0</v>
      </c>
      <c r="Z3502" s="12">
        <f>IF(OR(Tableau1[[#This Row],[Access R1 + S1+ T1 ]]&gt;=1,Tableau1[[#This Row],[Access V1 +W1 + X1]]&gt;=1),1,0)</f>
        <v>0</v>
      </c>
      <c r="AB3502" s="10" t="str">
        <f>Tableau1[[#This Row],[DOI]]</f>
        <v>doi: 10.1007/s00417-017-3674-1</v>
      </c>
      <c r="AC3502" s="13" t="str">
        <f>Tableau1[[#This Row],[Authors]]&amp;", "&amp;Tableau1[[#This Row],[Title]]&amp;" "&amp;Tableau1[[#This Row],[Journal]]&amp;". "&amp;Tableau1[[#This Row],[Year]]</f>
        <v>Kozak I, Payne JF, Schatz P, Al-Kahtani E, Winkler M., Teleophthalmology image-based navigated retinal laser therapy for diabetic macular edema: a concept of retinal telephotocoagulation. Graefes Arch Clin Exp Ophthalmol. 2017</v>
      </c>
    </row>
    <row r="3503" spans="1:29" x14ac:dyDescent="0.3">
      <c r="A3503">
        <v>10140</v>
      </c>
      <c r="B3503" t="s">
        <v>12650</v>
      </c>
      <c r="C3503" t="s">
        <v>22818</v>
      </c>
      <c r="D3503" t="s">
        <v>33100</v>
      </c>
      <c r="E3503" t="s">
        <v>2448</v>
      </c>
      <c r="F3503" s="10"/>
      <c r="G3503">
        <v>2017</v>
      </c>
      <c r="J3503">
        <v>0.31229651178861173</v>
      </c>
      <c r="L3503" t="s">
        <v>44395</v>
      </c>
      <c r="M3503">
        <v>27460279</v>
      </c>
      <c r="Q3503" s="10"/>
      <c r="R3503" s="11">
        <f t="shared" si="108"/>
        <v>0</v>
      </c>
      <c r="U3503" s="11">
        <f t="shared" si="109"/>
        <v>0</v>
      </c>
      <c r="Y3503" s="11">
        <f>IF(SUM(Tableau1[[#This Row],[Other access]:[Sci-hub access]])&gt;=1,1,0)</f>
        <v>0</v>
      </c>
      <c r="Z3503" s="12">
        <f>IF(OR(Tableau1[[#This Row],[Access R1 + S1+ T1 ]]&gt;=1,Tableau1[[#This Row],[Access V1 +W1 + X1]]&gt;=1),1,0)</f>
        <v>0</v>
      </c>
      <c r="AB3503" s="10" t="str">
        <f>Tableau1[[#This Row],[DOI]]</f>
        <v>doi: 10.1007/s00417-016-3438-3</v>
      </c>
      <c r="AC3503" s="13" t="str">
        <f>Tableau1[[#This Row],[Authors]]&amp;", "&amp;Tableau1[[#This Row],[Title]]&amp;" "&amp;Tableau1[[#This Row],[Journal]]&amp;". "&amp;Tableau1[[#This Row],[Year]]</f>
        <v>Kontos A, Tee J, Stuart A, Shalchi Z, Williamson TH., Duration of intraocular gases following vitreoretinal surgery. Graefes Arch Clin Exp Ophthalmol. 2017</v>
      </c>
    </row>
    <row r="3504" spans="1:29" x14ac:dyDescent="0.3">
      <c r="A3504">
        <v>2642</v>
      </c>
      <c r="B3504" t="s">
        <v>5857</v>
      </c>
      <c r="C3504" t="s">
        <v>16103</v>
      </c>
      <c r="D3504" t="s">
        <v>26280</v>
      </c>
      <c r="E3504" t="s">
        <v>2443</v>
      </c>
      <c r="F3504" s="10"/>
      <c r="G3504">
        <v>2017</v>
      </c>
      <c r="J3504">
        <v>0.31236922940667444</v>
      </c>
      <c r="L3504" t="s">
        <v>37105</v>
      </c>
      <c r="M3504">
        <v>28715590</v>
      </c>
      <c r="Q3504" s="10"/>
      <c r="R3504" s="11">
        <f t="shared" si="108"/>
        <v>0</v>
      </c>
      <c r="U3504" s="11">
        <f t="shared" si="109"/>
        <v>0</v>
      </c>
      <c r="Y3504" s="11">
        <f>IF(SUM(Tableau1[[#This Row],[Other access]:[Sci-hub access]])&gt;=1,1,0)</f>
        <v>0</v>
      </c>
      <c r="Z3504" s="12">
        <f>IF(OR(Tableau1[[#This Row],[Access R1 + S1+ T1 ]]&gt;=1,Tableau1[[#This Row],[Access V1 +W1 + X1]]&gt;=1),1,0)</f>
        <v>0</v>
      </c>
      <c r="AB3504" s="10" t="str">
        <f>Tableau1[[#This Row],[DOI]]</f>
        <v>doi: 10.1167/iovs.17-21696</v>
      </c>
      <c r="AC3504" s="13" t="str">
        <f>Tableau1[[#This Row],[Authors]]&amp;", "&amp;Tableau1[[#This Row],[Title]]&amp;" "&amp;Tableau1[[#This Row],[Journal]]&amp;". "&amp;Tableau1[[#This Row],[Year]]</f>
        <v>Ferrara D, Silver RE, Louzada RN, Novais EA, Collins GK, Seddon JM., Optical Coherence Tomography Features Preceding the Onset of Advanced Age-Related Macular Degeneration. Invest Ophthalmol Vis Sci. 2017</v>
      </c>
    </row>
    <row r="3505" spans="1:29" x14ac:dyDescent="0.3">
      <c r="A3505">
        <v>2456</v>
      </c>
      <c r="B3505" t="s">
        <v>5678</v>
      </c>
      <c r="C3505" t="s">
        <v>15924</v>
      </c>
      <c r="D3505" t="s">
        <v>26101</v>
      </c>
      <c r="E3505" t="s">
        <v>2597</v>
      </c>
      <c r="F3505" s="10"/>
      <c r="G3505">
        <v>2017</v>
      </c>
      <c r="J3505">
        <v>0.31254405789363271</v>
      </c>
      <c r="L3505" t="s">
        <v>36921</v>
      </c>
      <c r="M3505">
        <v>28742978</v>
      </c>
      <c r="Q3505" s="10"/>
      <c r="R3505" s="11">
        <f t="shared" si="108"/>
        <v>0</v>
      </c>
      <c r="U3505" s="11">
        <f t="shared" si="109"/>
        <v>0</v>
      </c>
      <c r="Y3505" s="11">
        <f>IF(SUM(Tableau1[[#This Row],[Other access]:[Sci-hub access]])&gt;=1,1,0)</f>
        <v>0</v>
      </c>
      <c r="Z3505" s="12">
        <f>IF(OR(Tableau1[[#This Row],[Access R1 + S1+ T1 ]]&gt;=1,Tableau1[[#This Row],[Access V1 +W1 + X1]]&gt;=1),1,0)</f>
        <v>0</v>
      </c>
      <c r="AB3505" s="10" t="str">
        <f>Tableau1[[#This Row],[DOI]]</f>
        <v>doi: 10.1080/01676830.2017.1337174</v>
      </c>
      <c r="AC3505" s="13" t="str">
        <f>Tableau1[[#This Row],[Authors]]&amp;", "&amp;Tableau1[[#This Row],[Title]]&amp;" "&amp;Tableau1[[#This Row],[Journal]]&amp;". "&amp;Tableau1[[#This Row],[Year]]</f>
        <v>Pemberton JD, Wright H, Fowler BT, Kim J, Fleming JC., Consideration for eliminating conjunctival closure in the enucleation procedure. Orbit. 2017</v>
      </c>
    </row>
    <row r="3506" spans="1:29" ht="28.8" x14ac:dyDescent="0.3">
      <c r="A3506">
        <v>5055</v>
      </c>
      <c r="B3506" t="s">
        <v>8141</v>
      </c>
      <c r="C3506" t="s">
        <v>18367</v>
      </c>
      <c r="D3506" t="s">
        <v>28571</v>
      </c>
      <c r="E3506" t="s">
        <v>2609</v>
      </c>
      <c r="F3506" s="10"/>
      <c r="G3506">
        <v>2017</v>
      </c>
      <c r="J3506">
        <v>0.3126565211898924</v>
      </c>
      <c r="L3506" t="s">
        <v>39463</v>
      </c>
      <c r="M3506">
        <v>28379387</v>
      </c>
      <c r="Q3506" s="10"/>
      <c r="R3506" s="11">
        <f t="shared" si="108"/>
        <v>0</v>
      </c>
      <c r="U3506" s="11">
        <f t="shared" si="109"/>
        <v>0</v>
      </c>
      <c r="Y3506" s="11">
        <f>IF(SUM(Tableau1[[#This Row],[Other access]:[Sci-hub access]])&gt;=1,1,0)</f>
        <v>0</v>
      </c>
      <c r="Z3506" s="12">
        <f>IF(OR(Tableau1[[#This Row],[Access R1 + S1+ T1 ]]&gt;=1,Tableau1[[#This Row],[Access V1 +W1 + X1]]&gt;=1),1,0)</f>
        <v>0</v>
      </c>
      <c r="AB3506" s="10" t="str">
        <f>Tableau1[[#This Row],[DOI]]</f>
        <v>doi: 10.1093/hmg/ddx135</v>
      </c>
      <c r="AC3506" s="13" t="str">
        <f>Tableau1[[#This Row],[Authors]]&amp;", "&amp;Tableau1[[#This Row],[Title]]&amp;" "&amp;Tableau1[[#This Row],[Journal]]&amp;". "&amp;Tableau1[[#This Row],[Year]]</f>
        <v>Carapito R, Gottenberg JE, Kotova I, Untrau M, Michel S, Naegely L, Aouadi I, Kwemou M, Paul N, Pichot A, Locke J, Bowman SJ, Griffiths B, Sivils KL, Sibilia J, Inoko H, Micelli-Richard C, Nocturne G, Ota M, Ng WF, Mariette X, Bahram S., A new MHC-linked susceptibility locus for primary Sjögren's syndrome: MICA. Hum Mol Genet. 2017</v>
      </c>
    </row>
    <row r="3507" spans="1:29" ht="28.8" x14ac:dyDescent="0.3">
      <c r="A3507">
        <v>7510</v>
      </c>
      <c r="B3507" t="s">
        <v>10308</v>
      </c>
      <c r="C3507" t="s">
        <v>20509</v>
      </c>
      <c r="D3507" t="s">
        <v>30743</v>
      </c>
      <c r="E3507" t="s">
        <v>34015</v>
      </c>
      <c r="F3507" s="10"/>
      <c r="G3507">
        <v>2017</v>
      </c>
      <c r="J3507">
        <v>0.31288568615768397</v>
      </c>
      <c r="L3507" t="s">
        <v>41865</v>
      </c>
      <c r="M3507">
        <v>28085519</v>
      </c>
      <c r="Q3507" s="10"/>
      <c r="R3507" s="11">
        <f t="shared" si="108"/>
        <v>0</v>
      </c>
      <c r="U3507" s="11">
        <f t="shared" si="109"/>
        <v>0</v>
      </c>
      <c r="Y3507" s="11">
        <f>IF(SUM(Tableau1[[#This Row],[Other access]:[Sci-hub access]])&gt;=1,1,0)</f>
        <v>0</v>
      </c>
      <c r="Z3507" s="12">
        <f>IF(OR(Tableau1[[#This Row],[Access R1 + S1+ T1 ]]&gt;=1,Tableau1[[#This Row],[Access V1 +W1 + X1]]&gt;=1),1,0)</f>
        <v>0</v>
      </c>
      <c r="AB3507" s="10" t="str">
        <f>Tableau1[[#This Row],[DOI]]</f>
        <v>doi: 10.1080/13816810.2016.1235716</v>
      </c>
      <c r="AC3507" s="13" t="str">
        <f>Tableau1[[#This Row],[Authors]]&amp;", "&amp;Tableau1[[#This Row],[Title]]&amp;" "&amp;Tableau1[[#This Row],[Journal]]&amp;". "&amp;Tableau1[[#This Row],[Year]]</f>
        <v>Koylu MT, Kucukevcilioglu M, Erdurman FC, Durukan AH, Sobacı G, Torun D, Tunca Y, Ayyildiz O., Association of retinal vein occlusion, homocysteine, and the thrombophilic mutations in a Turkish population: A case-control study. Ophthalmic Genet. 2017</v>
      </c>
    </row>
    <row r="3508" spans="1:29" x14ac:dyDescent="0.3">
      <c r="A3508">
        <v>9149</v>
      </c>
      <c r="B3508" t="s">
        <v>11747</v>
      </c>
      <c r="C3508" t="s">
        <v>21922</v>
      </c>
      <c r="D3508" t="s">
        <v>32188</v>
      </c>
      <c r="E3508" t="s">
        <v>2486</v>
      </c>
      <c r="F3508" s="10"/>
      <c r="G3508">
        <v>2017</v>
      </c>
      <c r="J3508">
        <v>0.31294716288389945</v>
      </c>
      <c r="L3508" t="s">
        <v>43465</v>
      </c>
      <c r="M3508">
        <v>27775237</v>
      </c>
      <c r="Q3508" s="10"/>
      <c r="R3508" s="11">
        <f t="shared" si="108"/>
        <v>0</v>
      </c>
      <c r="U3508" s="11">
        <f t="shared" si="109"/>
        <v>0</v>
      </c>
      <c r="Y3508" s="11">
        <f>IF(SUM(Tableau1[[#This Row],[Other access]:[Sci-hub access]])&gt;=1,1,0)</f>
        <v>0</v>
      </c>
      <c r="Z3508" s="12">
        <f>IF(OR(Tableau1[[#This Row],[Access R1 + S1+ T1 ]]&gt;=1,Tableau1[[#This Row],[Access V1 +W1 + X1]]&gt;=1),1,0)</f>
        <v>0</v>
      </c>
      <c r="AB3508" s="10" t="str">
        <f>Tableau1[[#This Row],[DOI]]</f>
        <v>doi: 10.1111/aos.13287</v>
      </c>
      <c r="AC3508" s="13" t="str">
        <f>Tableau1[[#This Row],[Authors]]&amp;", "&amp;Tableau1[[#This Row],[Title]]&amp;" "&amp;Tableau1[[#This Row],[Journal]]&amp;". "&amp;Tableau1[[#This Row],[Year]]</f>
        <v>Visser MS, Dieleman M, Klijn S, Timman R, Lundström M, Busschbach JJ, Reus NJ., Validation, test-retest reliability and norm scores for the Dutch Catquest-9SF. Acta Ophthalmol. 2017</v>
      </c>
    </row>
    <row r="3509" spans="1:29" x14ac:dyDescent="0.3">
      <c r="A3509">
        <v>70</v>
      </c>
      <c r="B3509" t="s">
        <v>3333</v>
      </c>
      <c r="C3509" t="s">
        <v>13594</v>
      </c>
      <c r="D3509" t="s">
        <v>23753</v>
      </c>
      <c r="E3509" t="s">
        <v>2462</v>
      </c>
      <c r="F3509" s="10"/>
      <c r="G3509">
        <v>2018</v>
      </c>
      <c r="J3509">
        <v>0.31298313242942111</v>
      </c>
      <c r="L3509" t="s">
        <v>34588</v>
      </c>
      <c r="M3509">
        <v>29433472</v>
      </c>
      <c r="Q3509" s="10"/>
      <c r="R3509" s="11">
        <f t="shared" si="108"/>
        <v>0</v>
      </c>
      <c r="U3509" s="11">
        <f t="shared" si="109"/>
        <v>0</v>
      </c>
      <c r="Y3509" s="11">
        <f>IF(SUM(Tableau1[[#This Row],[Other access]:[Sci-hub access]])&gt;=1,1,0)</f>
        <v>0</v>
      </c>
      <c r="Z3509" s="12">
        <f>IF(OR(Tableau1[[#This Row],[Access R1 + S1+ T1 ]]&gt;=1,Tableau1[[#This Row],[Access V1 +W1 + X1]]&gt;=1),1,0)</f>
        <v>0</v>
      </c>
      <c r="AB3509" s="10" t="str">
        <f>Tableau1[[#This Row],[DOI]]</f>
        <v>doi: 10.1186/s12886-018-0706-5</v>
      </c>
      <c r="AC3509" s="13" t="str">
        <f>Tableau1[[#This Row],[Authors]]&amp;", "&amp;Tableau1[[#This Row],[Title]]&amp;" "&amp;Tableau1[[#This Row],[Journal]]&amp;". "&amp;Tableau1[[#This Row],[Year]]</f>
        <v>Adachi S, Yuki K, Awano-Tanabe S, Ono T, Shiba D, Murata H, Asaoka R, Tsubota K., Factors associated with developing a fear of falling in subjects with primary open-angle glaucoma. BMC Ophthalmol. 2018</v>
      </c>
    </row>
    <row r="3510" spans="1:29" x14ac:dyDescent="0.3">
      <c r="A3510">
        <v>5479</v>
      </c>
      <c r="B3510" t="s">
        <v>623</v>
      </c>
      <c r="C3510" t="s">
        <v>624</v>
      </c>
      <c r="D3510" t="s">
        <v>625</v>
      </c>
      <c r="E3510" t="s">
        <v>3122</v>
      </c>
      <c r="F3510" s="10"/>
      <c r="G3510">
        <v>2017</v>
      </c>
      <c r="J3510">
        <v>0.3130575918588685</v>
      </c>
      <c r="L3510" t="s">
        <v>39868</v>
      </c>
      <c r="M3510">
        <v>28331132</v>
      </c>
      <c r="Q3510" s="10"/>
      <c r="R3510" s="11">
        <f t="shared" si="108"/>
        <v>0</v>
      </c>
      <c r="U3510" s="11">
        <f t="shared" si="109"/>
        <v>0</v>
      </c>
      <c r="Y3510" s="11">
        <f>IF(SUM(Tableau1[[#This Row],[Other access]:[Sci-hub access]])&gt;=1,1,0)</f>
        <v>0</v>
      </c>
      <c r="Z3510" s="12">
        <f>IF(OR(Tableau1[[#This Row],[Access R1 + S1+ T1 ]]&gt;=1,Tableau1[[#This Row],[Access V1 +W1 + X1]]&gt;=1),1,0)</f>
        <v>0</v>
      </c>
      <c r="AB3510" s="10" t="str">
        <f>Tableau1[[#This Row],[DOI]]</f>
        <v>doi: 10.3960/jslrt.56.170</v>
      </c>
      <c r="AC3510" s="13" t="str">
        <f>Tableau1[[#This Row],[Authors]]&amp;", "&amp;Tableau1[[#This Row],[Title]]&amp;" "&amp;Tableau1[[#This Row],[Journal]]&amp;". "&amp;Tableau1[[#This Row],[Year]]</f>
        <v>Matsuo T, Tanaka T, Fujii N., Orbital MALT Lymphoma after Autologous Stem Cell Transplantation for Follicular Lymphoma as Relapse of Diffuse Large B-Cell Lymphoma. J Clin Exp Hematop. 2017</v>
      </c>
    </row>
    <row r="3511" spans="1:29" ht="28.8" x14ac:dyDescent="0.3">
      <c r="A3511">
        <v>4973</v>
      </c>
      <c r="B3511" t="s">
        <v>8067</v>
      </c>
      <c r="C3511" t="s">
        <v>18296</v>
      </c>
      <c r="D3511" t="s">
        <v>28497</v>
      </c>
      <c r="E3511" t="s">
        <v>34234</v>
      </c>
      <c r="F3511" s="10"/>
      <c r="G3511">
        <v>2017</v>
      </c>
      <c r="J3511">
        <v>0.31311188283309754</v>
      </c>
      <c r="L3511" t="s">
        <v>39381</v>
      </c>
      <c r="M3511">
        <v>28387019</v>
      </c>
      <c r="Q3511" s="10"/>
      <c r="R3511" s="11">
        <f t="shared" si="108"/>
        <v>0</v>
      </c>
      <c r="U3511" s="11">
        <f t="shared" si="109"/>
        <v>0</v>
      </c>
      <c r="Y3511" s="11">
        <f>IF(SUM(Tableau1[[#This Row],[Other access]:[Sci-hub access]])&gt;=1,1,0)</f>
        <v>0</v>
      </c>
      <c r="Z3511" s="12">
        <f>IF(OR(Tableau1[[#This Row],[Access R1 + S1+ T1 ]]&gt;=1,Tableau1[[#This Row],[Access V1 +W1 + X1]]&gt;=1),1,0)</f>
        <v>0</v>
      </c>
      <c r="AB3511" s="10" t="str">
        <f>Tableau1[[#This Row],[DOI]]</f>
        <v>doi: 10.1111/jvim.14655</v>
      </c>
      <c r="AC3511" s="13" t="str">
        <f>Tableau1[[#This Row],[Authors]]&amp;", "&amp;Tableau1[[#This Row],[Title]]&amp;" "&amp;Tableau1[[#This Row],[Journal]]&amp;". "&amp;Tableau1[[#This Row],[Year]]</f>
        <v>Bijsmans ES, Jepson RE, Wheeler C, Syme HM, Elliott J., Plasma N-Terminal Probrain Natriuretic Peptide, Vascular Endothelial Growth Factor, and Cardiac Troponin I as Novel Biomarkers of Hypertensive Disease and Target Organ Damage in Cats. J Vet Intern Med. 2017</v>
      </c>
    </row>
    <row r="3512" spans="1:29" ht="28.8" x14ac:dyDescent="0.3">
      <c r="A3512">
        <v>7374</v>
      </c>
      <c r="B3512" t="s">
        <v>10183</v>
      </c>
      <c r="C3512" t="s">
        <v>20385</v>
      </c>
      <c r="D3512" t="s">
        <v>30617</v>
      </c>
      <c r="E3512" t="s">
        <v>2752</v>
      </c>
      <c r="F3512" s="10"/>
      <c r="G3512">
        <v>2017</v>
      </c>
      <c r="J3512">
        <v>0.31314997551367296</v>
      </c>
      <c r="L3512" t="s">
        <v>41730</v>
      </c>
      <c r="M3512">
        <v>28099433</v>
      </c>
      <c r="Q3512" s="10"/>
      <c r="R3512" s="11">
        <f t="shared" si="108"/>
        <v>0</v>
      </c>
      <c r="U3512" s="11">
        <f t="shared" si="109"/>
        <v>0</v>
      </c>
      <c r="Y3512" s="11">
        <f>IF(SUM(Tableau1[[#This Row],[Other access]:[Sci-hub access]])&gt;=1,1,0)</f>
        <v>0</v>
      </c>
      <c r="Z3512" s="12">
        <f>IF(OR(Tableau1[[#This Row],[Access R1 + S1+ T1 ]]&gt;=1,Tableau1[[#This Row],[Access V1 +W1 + X1]]&gt;=1),1,0)</f>
        <v>0</v>
      </c>
      <c r="AB3512" s="10" t="str">
        <f>Tableau1[[#This Row],[DOI]]</f>
        <v>doi: 10.1371/journal.pntd.0005230</v>
      </c>
      <c r="AC3512" s="13" t="str">
        <f>Tableau1[[#This Row],[Authors]]&amp;", "&amp;Tableau1[[#This Row],[Title]]&amp;" "&amp;Tableau1[[#This Row],[Journal]]&amp;". "&amp;Tableau1[[#This Row],[Year]]</f>
        <v>Migchelsen SJ, Martin DL, Southisombath K, Turyaguma P, Heggen A, Rubangakene PP, Joof H, Makalo P, Cooley G, Gwyn S, Solomon AW, Holland MJ, Courtright P, Willis R, Alexander ND, Mabey DC, Roberts CH., Defining Seropositivity Thresholds for Use in Trachoma Elimination Studies. PLoS Negl Trop Dis. 2017</v>
      </c>
    </row>
    <row r="3513" spans="1:29" ht="28.8" x14ac:dyDescent="0.3">
      <c r="A3513">
        <v>7507</v>
      </c>
      <c r="B3513" t="s">
        <v>10305</v>
      </c>
      <c r="C3513" t="s">
        <v>20506</v>
      </c>
      <c r="D3513" t="s">
        <v>30740</v>
      </c>
      <c r="E3513" t="s">
        <v>34015</v>
      </c>
      <c r="F3513" s="10"/>
      <c r="G3513">
        <v>2017</v>
      </c>
      <c r="J3513">
        <v>0.31318370848750887</v>
      </c>
      <c r="L3513" t="s">
        <v>41862</v>
      </c>
      <c r="M3513">
        <v>28085526</v>
      </c>
      <c r="Q3513" s="10"/>
      <c r="R3513" s="11">
        <f t="shared" si="108"/>
        <v>0</v>
      </c>
      <c r="U3513" s="11">
        <f t="shared" si="109"/>
        <v>0</v>
      </c>
      <c r="Y3513" s="11">
        <f>IF(SUM(Tableau1[[#This Row],[Other access]:[Sci-hub access]])&gt;=1,1,0)</f>
        <v>0</v>
      </c>
      <c r="Z3513" s="12">
        <f>IF(OR(Tableau1[[#This Row],[Access R1 + S1+ T1 ]]&gt;=1,Tableau1[[#This Row],[Access V1 +W1 + X1]]&gt;=1),1,0)</f>
        <v>0</v>
      </c>
      <c r="AB3513" s="10" t="str">
        <f>Tableau1[[#This Row],[DOI]]</f>
        <v>doi: 10.1080/13816810.2016.1244694</v>
      </c>
      <c r="AC3513" s="13" t="str">
        <f>Tableau1[[#This Row],[Authors]]&amp;", "&amp;Tableau1[[#This Row],[Title]]&amp;" "&amp;Tableau1[[#This Row],[Journal]]&amp;". "&amp;Tableau1[[#This Row],[Year]]</f>
        <v>Kuhli-Hattenbach C, Hellstern P, Nägler DK, Kohnen T, Hattenbach LO., Prothrombin polymorphism A19911G, factor V HR2 haplotype A4070G, and plasminogen activator-inhibitor-1 polymorphism 4G/5G and the risk of retinal vein occlusion. Ophthalmic Genet. 2017</v>
      </c>
    </row>
    <row r="3514" spans="1:29" x14ac:dyDescent="0.3">
      <c r="A3514">
        <v>2266</v>
      </c>
      <c r="B3514" t="s">
        <v>5498</v>
      </c>
      <c r="C3514" t="s">
        <v>15743</v>
      </c>
      <c r="D3514" t="s">
        <v>25920</v>
      </c>
      <c r="E3514" t="s">
        <v>2542</v>
      </c>
      <c r="F3514" s="10"/>
      <c r="G3514">
        <v>2017</v>
      </c>
      <c r="J3514">
        <v>0.31334701440039603</v>
      </c>
      <c r="L3514" t="s">
        <v>36733</v>
      </c>
      <c r="M3514">
        <v>28779336</v>
      </c>
      <c r="Q3514" s="10"/>
      <c r="R3514" s="11">
        <f t="shared" si="108"/>
        <v>0</v>
      </c>
      <c r="U3514" s="11">
        <f t="shared" si="109"/>
        <v>0</v>
      </c>
      <c r="Y3514" s="11">
        <f>IF(SUM(Tableau1[[#This Row],[Other access]:[Sci-hub access]])&gt;=1,1,0)</f>
        <v>0</v>
      </c>
      <c r="Z3514" s="12">
        <f>IF(OR(Tableau1[[#This Row],[Access R1 + S1+ T1 ]]&gt;=1,Tableau1[[#This Row],[Access V1 +W1 + X1]]&gt;=1),1,0)</f>
        <v>0</v>
      </c>
      <c r="AB3514" s="10" t="str">
        <f>Tableau1[[#This Row],[DOI]]</f>
        <v>doi: 10.1007/s10633-017-9601-2</v>
      </c>
      <c r="AC3514" s="13" t="str">
        <f>Tableau1[[#This Row],[Authors]]&amp;", "&amp;Tableau1[[#This Row],[Title]]&amp;" "&amp;Tableau1[[#This Row],[Journal]]&amp;". "&amp;Tableau1[[#This Row],[Year]]</f>
        <v>Baget-Bernaldiz M, Romero-Aroca P, Bautista-Perez A, Mercado J., Multifocal electroretinography changes at the 1-year follow-up in a cohort of diabetic macular edema patients treated with ranibizumab. Doc Ophthalmol. 2017</v>
      </c>
    </row>
    <row r="3515" spans="1:29" x14ac:dyDescent="0.3">
      <c r="A3515">
        <v>8989</v>
      </c>
      <c r="B3515" t="s">
        <v>11604</v>
      </c>
      <c r="C3515" t="s">
        <v>21784</v>
      </c>
      <c r="D3515" t="s">
        <v>32045</v>
      </c>
      <c r="E3515" t="s">
        <v>34115</v>
      </c>
      <c r="F3515" s="10"/>
      <c r="G3515">
        <v>2017</v>
      </c>
      <c r="J3515">
        <v>0.3133868948389299</v>
      </c>
      <c r="L3515" t="s">
        <v>43312</v>
      </c>
      <c r="M3515">
        <v>27797445</v>
      </c>
      <c r="Q3515" s="10"/>
      <c r="R3515" s="11">
        <f t="shared" si="108"/>
        <v>0</v>
      </c>
      <c r="U3515" s="11">
        <f t="shared" si="109"/>
        <v>0</v>
      </c>
      <c r="Y3515" s="11">
        <f>IF(SUM(Tableau1[[#This Row],[Other access]:[Sci-hub access]])&gt;=1,1,0)</f>
        <v>0</v>
      </c>
      <c r="Z3515" s="12">
        <f>IF(OR(Tableau1[[#This Row],[Access R1 + S1+ T1 ]]&gt;=1,Tableau1[[#This Row],[Access V1 +W1 + X1]]&gt;=1),1,0)</f>
        <v>0</v>
      </c>
      <c r="AB3515" s="10" t="str">
        <f>Tableau1[[#This Row],[DOI]]</f>
        <v>doi: 10.1111/ene.13164</v>
      </c>
      <c r="AC3515" s="13" t="str">
        <f>Tableau1[[#This Row],[Authors]]&amp;", "&amp;Tableau1[[#This Row],[Title]]&amp;" "&amp;Tableau1[[#This Row],[Journal]]&amp;". "&amp;Tableau1[[#This Row],[Year]]</f>
        <v>Ishiki A, Harada R, Okamura N, Tomita N, Rowe CC, Villemagne VL, Yanai K, Kudo Y, Arai H, Furumoto S, Tashiro M, Furukawa K., Tau imaging with [(18) F]THK-5351 in progressive supranuclear palsy. Eur J Neurol. 2017</v>
      </c>
    </row>
    <row r="3516" spans="1:29" x14ac:dyDescent="0.3">
      <c r="A3516">
        <v>1765</v>
      </c>
      <c r="B3516" t="s">
        <v>5014</v>
      </c>
      <c r="C3516" t="s">
        <v>15261</v>
      </c>
      <c r="D3516" t="s">
        <v>25435</v>
      </c>
      <c r="E3516" t="s">
        <v>2770</v>
      </c>
      <c r="F3516" s="10"/>
      <c r="G3516">
        <v>2017</v>
      </c>
      <c r="J3516">
        <v>0.31344071263335482</v>
      </c>
      <c r="L3516" t="s">
        <v>36241</v>
      </c>
      <c r="M3516">
        <v>28881143</v>
      </c>
      <c r="Q3516" s="10"/>
      <c r="R3516" s="11">
        <f t="shared" si="108"/>
        <v>0</v>
      </c>
      <c r="U3516" s="11">
        <f t="shared" si="109"/>
        <v>0</v>
      </c>
      <c r="Y3516" s="11">
        <f>IF(SUM(Tableau1[[#This Row],[Other access]:[Sci-hub access]])&gt;=1,1,0)</f>
        <v>0</v>
      </c>
      <c r="Z3516" s="12">
        <f>IF(OR(Tableau1[[#This Row],[Access R1 + S1+ T1 ]]&gt;=1,Tableau1[[#This Row],[Access V1 +W1 + X1]]&gt;=1),1,0)</f>
        <v>0</v>
      </c>
      <c r="AB3516" s="10" t="str">
        <f>Tableau1[[#This Row],[DOI]]</f>
        <v>doi: 10.1080/03007995.2017.1366659</v>
      </c>
      <c r="AC3516" s="13" t="str">
        <f>Tableau1[[#This Row],[Authors]]&amp;", "&amp;Tableau1[[#This Row],[Title]]&amp;" "&amp;Tableau1[[#This Row],[Journal]]&amp;". "&amp;Tableau1[[#This Row],[Year]]</f>
        <v>Currie CJ, Holden SE, Berni E, Owens DR., Evaluation of the clinical effectiveness of fluocinolone acetonide 190 µg intravitreal implant in diabetic macular edema: a comparison between study and fellow eyes. Curr Med Res Opin. 2017</v>
      </c>
    </row>
    <row r="3517" spans="1:29" x14ac:dyDescent="0.3">
      <c r="A3517">
        <v>9242</v>
      </c>
      <c r="B3517" t="s">
        <v>11827</v>
      </c>
      <c r="C3517" t="s">
        <v>22002</v>
      </c>
      <c r="D3517" t="s">
        <v>32269</v>
      </c>
      <c r="E3517" t="s">
        <v>3053</v>
      </c>
      <c r="F3517" s="10"/>
      <c r="G3517">
        <v>2017</v>
      </c>
      <c r="J3517">
        <v>0.3134704652345971</v>
      </c>
      <c r="L3517" t="s">
        <v>43551</v>
      </c>
      <c r="M3517">
        <v>27755408</v>
      </c>
      <c r="Q3517" s="10"/>
      <c r="R3517" s="11">
        <f t="shared" si="108"/>
        <v>0</v>
      </c>
      <c r="U3517" s="11">
        <f t="shared" si="109"/>
        <v>0</v>
      </c>
      <c r="Y3517" s="11">
        <f>IF(SUM(Tableau1[[#This Row],[Other access]:[Sci-hub access]])&gt;=1,1,0)</f>
        <v>0</v>
      </c>
      <c r="Z3517" s="12">
        <f>IF(OR(Tableau1[[#This Row],[Access R1 + S1+ T1 ]]&gt;=1,Tableau1[[#This Row],[Access V1 +W1 + X1]]&gt;=1),1,0)</f>
        <v>0</v>
      </c>
      <c r="AB3517" s="10" t="str">
        <f>Tableau1[[#This Row],[DOI]]</f>
        <v>doi: 10.1097/SCS.0000000000003137</v>
      </c>
      <c r="AC3517" s="13" t="str">
        <f>Tableau1[[#This Row],[Authors]]&amp;", "&amp;Tableau1[[#This Row],[Title]]&amp;" "&amp;Tableau1[[#This Row],[Journal]]&amp;". "&amp;Tableau1[[#This Row],[Year]]</f>
        <v>Pascali M, Avantaggiato A, Carinci F., Tarsal Strip Versus Tarsal Belt in Ectropion Correction: A Statistical Evaluation. J Craniofac Surg. 2017</v>
      </c>
    </row>
    <row r="3518" spans="1:29" x14ac:dyDescent="0.3">
      <c r="A3518">
        <v>2738</v>
      </c>
      <c r="B3518" t="s">
        <v>5945</v>
      </c>
      <c r="C3518" t="s">
        <v>16192</v>
      </c>
      <c r="D3518" t="s">
        <v>26369</v>
      </c>
      <c r="E3518" t="s">
        <v>3211</v>
      </c>
      <c r="F3518" s="10"/>
      <c r="G3518">
        <v>2017</v>
      </c>
      <c r="J3518">
        <v>0.31351052174182747</v>
      </c>
      <c r="L3518" t="s">
        <v>37198</v>
      </c>
      <c r="M3518">
        <v>28695766</v>
      </c>
      <c r="Q3518" s="10"/>
      <c r="R3518" s="11">
        <f t="shared" si="108"/>
        <v>0</v>
      </c>
      <c r="U3518" s="11">
        <f t="shared" si="109"/>
        <v>0</v>
      </c>
      <c r="Y3518" s="11">
        <f>IF(SUM(Tableau1[[#This Row],[Other access]:[Sci-hub access]])&gt;=1,1,0)</f>
        <v>0</v>
      </c>
      <c r="Z3518" s="12">
        <f>IF(OR(Tableau1[[#This Row],[Access R1 + S1+ T1 ]]&gt;=1,Tableau1[[#This Row],[Access V1 +W1 + X1]]&gt;=1),1,0)</f>
        <v>0</v>
      </c>
      <c r="AB3518" s="10" t="str">
        <f>Tableau1[[#This Row],[DOI]]</f>
        <v>doi: 10.1177/0194599817717674</v>
      </c>
      <c r="AC3518" s="13" t="str">
        <f>Tableau1[[#This Row],[Authors]]&amp;", "&amp;Tableau1[[#This Row],[Title]]&amp;" "&amp;Tableau1[[#This Row],[Journal]]&amp;". "&amp;Tableau1[[#This Row],[Year]]</f>
        <v>Zukin LM, Hink EM, Liao S, Getz AE, Kingdom TT, Ramakrishnan VR., Endoscopic Management of Paranasal Sinus Mucoceles: Meta-analysis of Visual Outcomes. Otolaryngol Head Neck Surg. 2017</v>
      </c>
    </row>
    <row r="3519" spans="1:29" x14ac:dyDescent="0.3">
      <c r="A3519">
        <v>5601</v>
      </c>
      <c r="B3519" t="s">
        <v>8636</v>
      </c>
      <c r="C3519" t="s">
        <v>18856</v>
      </c>
      <c r="D3519" t="s">
        <v>29066</v>
      </c>
      <c r="E3519" t="s">
        <v>2438</v>
      </c>
      <c r="F3519" s="10"/>
      <c r="G3519">
        <v>2017</v>
      </c>
      <c r="J3519">
        <v>0.31363216824015139</v>
      </c>
      <c r="L3519" t="s">
        <v>39988</v>
      </c>
      <c r="M3519">
        <v>28314834</v>
      </c>
      <c r="Q3519" s="10"/>
      <c r="R3519" s="11">
        <f t="shared" si="108"/>
        <v>0</v>
      </c>
      <c r="U3519" s="11">
        <f t="shared" si="109"/>
        <v>0</v>
      </c>
      <c r="Y3519" s="11">
        <f>IF(SUM(Tableau1[[#This Row],[Other access]:[Sci-hub access]])&gt;=1,1,0)</f>
        <v>0</v>
      </c>
      <c r="Z3519" s="12">
        <f>IF(OR(Tableau1[[#This Row],[Access R1 + S1+ T1 ]]&gt;=1,Tableau1[[#This Row],[Access V1 +W1 + X1]]&gt;=1),1,0)</f>
        <v>0</v>
      </c>
      <c r="AB3519" s="10" t="str">
        <f>Tableau1[[#This Row],[DOI]]</f>
        <v>doi: 10.1136/bjophthalmol-2016-309768</v>
      </c>
      <c r="AC3519" s="13" t="str">
        <f>Tableau1[[#This Row],[Authors]]&amp;", "&amp;Tableau1[[#This Row],[Title]]&amp;" "&amp;Tableau1[[#This Row],[Journal]]&amp;". "&amp;Tableau1[[#This Row],[Year]]</f>
        <v>Fang XL, Tong Y, Zhou YL, Zhao PQ, Wang ZY., Internal limiting membrane peeling or not: a systematic review and meta-analysis of idiopathic macular pucker surgery. Br J Ophthalmol. 2017</v>
      </c>
    </row>
    <row r="3520" spans="1:29" ht="28.8" x14ac:dyDescent="0.3">
      <c r="A3520">
        <v>4011</v>
      </c>
      <c r="B3520" t="s">
        <v>7163</v>
      </c>
      <c r="C3520" t="s">
        <v>17400</v>
      </c>
      <c r="D3520" t="s">
        <v>27590</v>
      </c>
      <c r="E3520" t="s">
        <v>34151</v>
      </c>
      <c r="F3520" s="10"/>
      <c r="G3520">
        <v>2017</v>
      </c>
      <c r="J3520">
        <v>0.31371512928736678</v>
      </c>
      <c r="L3520" t="s">
        <v>38451</v>
      </c>
      <c r="M3520">
        <v>28494936</v>
      </c>
      <c r="Q3520" s="10"/>
      <c r="R3520" s="11">
        <f t="shared" si="108"/>
        <v>0</v>
      </c>
      <c r="U3520" s="11">
        <f t="shared" si="109"/>
        <v>0</v>
      </c>
      <c r="Y3520" s="11">
        <f>IF(SUM(Tableau1[[#This Row],[Other access]:[Sci-hub access]])&gt;=1,1,0)</f>
        <v>0</v>
      </c>
      <c r="Z3520" s="12">
        <f>IF(OR(Tableau1[[#This Row],[Access R1 + S1+ T1 ]]&gt;=1,Tableau1[[#This Row],[Access V1 +W1 + X1]]&gt;=1),1,0)</f>
        <v>0</v>
      </c>
      <c r="AB3520" s="10" t="str">
        <f>Tableau1[[#This Row],[DOI]]</f>
        <v>doi: 10.1016/j.stemcr.2017.04.010</v>
      </c>
      <c r="AC3520" s="13" t="str">
        <f>Tableau1[[#This Row],[Authors]]&amp;", "&amp;Tableau1[[#This Row],[Title]]&amp;" "&amp;Tableau1[[#This Row],[Journal]]&amp;". "&amp;Tableau1[[#This Row],[Year]]</f>
        <v>Iizuka-Koga M, Asashima H, Ando M, Lai CY, Mochizuki S, Nakanishi M, Nishimura T, Tsuboi H, Hirota T, Takahashi H, Matsumoto I, Otsu M, Sumida T., Functional Analysis of Dendritic Cells Generated from T-iPSCs from CD4+ T Cell Clones of Sjögren's Syndrome. Stem Cell Reports. 2017</v>
      </c>
    </row>
    <row r="3521" spans="1:29" x14ac:dyDescent="0.3">
      <c r="A3521">
        <v>10837</v>
      </c>
      <c r="B3521" t="s">
        <v>13286</v>
      </c>
      <c r="C3521" t="s">
        <v>23448</v>
      </c>
      <c r="D3521" t="s">
        <v>33740</v>
      </c>
      <c r="E3521" t="s">
        <v>2471</v>
      </c>
      <c r="F3521" s="10"/>
      <c r="G3521">
        <v>2017</v>
      </c>
      <c r="J3521">
        <v>0.31389708001196237</v>
      </c>
      <c r="L3521" t="s">
        <v>45083</v>
      </c>
      <c r="M3521">
        <v>26968412</v>
      </c>
      <c r="Q3521" s="10"/>
      <c r="R3521" s="11">
        <f t="shared" si="108"/>
        <v>0</v>
      </c>
      <c r="U3521" s="11">
        <f t="shared" si="109"/>
        <v>0</v>
      </c>
      <c r="Y3521" s="11">
        <f>IF(SUM(Tableau1[[#This Row],[Other access]:[Sci-hub access]])&gt;=1,1,0)</f>
        <v>0</v>
      </c>
      <c r="Z3521" s="12">
        <f>IF(OR(Tableau1[[#This Row],[Access R1 + S1+ T1 ]]&gt;=1,Tableau1[[#This Row],[Access V1 +W1 + X1]]&gt;=1),1,0)</f>
        <v>0</v>
      </c>
      <c r="AB3521" s="10" t="str">
        <f>Tableau1[[#This Row],[DOI]]</f>
        <v>doi: 10.1007/s10792-016-0219-2</v>
      </c>
      <c r="AC3521" s="13" t="str">
        <f>Tableau1[[#This Row],[Authors]]&amp;", "&amp;Tableau1[[#This Row],[Title]]&amp;" "&amp;Tableau1[[#This Row],[Journal]]&amp;". "&amp;Tableau1[[#This Row],[Year]]</f>
        <v>Esen E, Sizmaz S, Demircan N., Efficacy of dexamethasone intravitreal implant for the treatment of persistent diffuse diabetic macular edema. Int Ophthalmol. 2017</v>
      </c>
    </row>
    <row r="3522" spans="1:29" ht="28.8" x14ac:dyDescent="0.3">
      <c r="A3522">
        <v>3182</v>
      </c>
      <c r="B3522" t="s">
        <v>6368</v>
      </c>
      <c r="C3522" t="s">
        <v>16611</v>
      </c>
      <c r="D3522" t="s">
        <v>26792</v>
      </c>
      <c r="E3522" t="s">
        <v>2441</v>
      </c>
      <c r="F3522" s="10"/>
      <c r="G3522">
        <v>2017</v>
      </c>
      <c r="J3522">
        <v>0.31392998295814956</v>
      </c>
      <c r="L3522" t="s">
        <v>37635</v>
      </c>
      <c r="M3522">
        <v>28624167</v>
      </c>
      <c r="Q3522" s="10"/>
      <c r="R3522" s="11">
        <f t="shared" ref="R3522:R3585" si="110">IF(SUM(N3522:Q3522)&gt;0,1,0)</f>
        <v>0</v>
      </c>
      <c r="U3522" s="11">
        <f t="shared" ref="U3522:U3585" si="111">IF(SUM(R3522,T3522)&gt;0,1,0)</f>
        <v>0</v>
      </c>
      <c r="Y3522" s="11">
        <f>IF(SUM(Tableau1[[#This Row],[Other access]:[Sci-hub access]])&gt;=1,1,0)</f>
        <v>0</v>
      </c>
      <c r="Z3522" s="12">
        <f>IF(OR(Tableau1[[#This Row],[Access R1 + S1+ T1 ]]&gt;=1,Tableau1[[#This Row],[Access V1 +W1 + X1]]&gt;=1),1,0)</f>
        <v>0</v>
      </c>
      <c r="AB3522" s="10" t="str">
        <f>Tableau1[[#This Row],[DOI]]</f>
        <v>doi: 10.1016/j.ophtha.2017.05.015</v>
      </c>
      <c r="AC3522" s="13" t="str">
        <f>Tableau1[[#This Row],[Authors]]&amp;", "&amp;Tableau1[[#This Row],[Title]]&amp;" "&amp;Tableau1[[#This Row],[Journal]]&amp;". "&amp;Tableau1[[#This Row],[Year]]</f>
        <v>Sugar EA, Venugopal V, Thorne JE, Frick KD, Holland GN, Wang RC, Almanzor R, Jabs DA, Holbrook JT; Multicenter Uveitis Steroid Treatment (MUST) Trial Research Group.., Longitudinal Vision-Related Quality of Life for Patients with Noninfectious Uveitis Treated with Fluocinolone Acetonide Implant or Systemic Corticosteroid Therapy. Ophthalmology. 2017</v>
      </c>
    </row>
    <row r="3523" spans="1:29" x14ac:dyDescent="0.3">
      <c r="A3523">
        <v>10451</v>
      </c>
      <c r="B3523" t="s">
        <v>12938</v>
      </c>
      <c r="C3523" t="s">
        <v>23105</v>
      </c>
      <c r="D3523" t="s">
        <v>33391</v>
      </c>
      <c r="E3523" t="s">
        <v>34490</v>
      </c>
      <c r="F3523" s="10"/>
      <c r="G3523">
        <v>2017</v>
      </c>
      <c r="J3523">
        <v>0.31403513041994702</v>
      </c>
      <c r="L3523" t="s">
        <v>44701</v>
      </c>
      <c r="M3523">
        <v>27291255</v>
      </c>
      <c r="Q3523" s="10"/>
      <c r="R3523" s="11">
        <f t="shared" si="110"/>
        <v>0</v>
      </c>
      <c r="U3523" s="11">
        <f t="shared" si="111"/>
        <v>0</v>
      </c>
      <c r="Y3523" s="11">
        <f>IF(SUM(Tableau1[[#This Row],[Other access]:[Sci-hub access]])&gt;=1,1,0)</f>
        <v>0</v>
      </c>
      <c r="Z3523" s="12">
        <f>IF(OR(Tableau1[[#This Row],[Access R1 + S1+ T1 ]]&gt;=1,Tableau1[[#This Row],[Access V1 +W1 + X1]]&gt;=1),1,0)</f>
        <v>0</v>
      </c>
      <c r="AB3523" s="10" t="str">
        <f>Tableau1[[#This Row],[DOI]]</f>
        <v>doi: 10.1080/09638288.2016.1192227</v>
      </c>
      <c r="AC3523" s="13" t="str">
        <f>Tableau1[[#This Row],[Authors]]&amp;", "&amp;Tableau1[[#This Row],[Title]]&amp;" "&amp;Tableau1[[#This Row],[Journal]]&amp;". "&amp;Tableau1[[#This Row],[Year]]</f>
        <v>Egan MY, Laliberte Rudman D, Ceci C, Kessler D, McGrath C, Gardner P, King J, Lanoix M, Malhotra R., Seniors, risk and rehabilitation: broadening our thinking. Disabil Rehabil. 2017</v>
      </c>
    </row>
    <row r="3524" spans="1:29" x14ac:dyDescent="0.3">
      <c r="A3524">
        <v>321</v>
      </c>
      <c r="B3524" t="s">
        <v>3584</v>
      </c>
      <c r="C3524" t="s">
        <v>13845</v>
      </c>
      <c r="D3524" t="s">
        <v>24004</v>
      </c>
      <c r="E3524" t="s">
        <v>33991</v>
      </c>
      <c r="F3524" s="10"/>
      <c r="G3524">
        <v>2017</v>
      </c>
      <c r="J3524">
        <v>0.31403633990450219</v>
      </c>
      <c r="L3524" t="s">
        <v>34830</v>
      </c>
      <c r="M3524">
        <v>29258973</v>
      </c>
      <c r="Q3524" s="10"/>
      <c r="R3524" s="11">
        <f t="shared" si="110"/>
        <v>0</v>
      </c>
      <c r="U3524" s="11">
        <f t="shared" si="111"/>
        <v>0</v>
      </c>
      <c r="Y3524" s="11">
        <f>IF(SUM(Tableau1[[#This Row],[Other access]:[Sci-hub access]])&gt;=1,1,0)</f>
        <v>0</v>
      </c>
      <c r="Z3524" s="12">
        <f>IF(OR(Tableau1[[#This Row],[Access R1 + S1+ T1 ]]&gt;=1,Tableau1[[#This Row],[Access V1 +W1 + X1]]&gt;=1),1,0)</f>
        <v>0</v>
      </c>
      <c r="AB3524" s="10" t="str">
        <f>Tableau1[[#This Row],[DOI]]</f>
        <v>doi: 10.2196/jmir.8330</v>
      </c>
      <c r="AC3524" s="13" t="str">
        <f>Tableau1[[#This Row],[Authors]]&amp;", "&amp;Tableau1[[#This Row],[Title]]&amp;" "&amp;Tableau1[[#This Row],[Journal]]&amp;". "&amp;Tableau1[[#This Row],[Year]]</f>
        <v>Sanguansak T, Morley KE, Morley MG, Thinkhamrop K, Thuanman J, Agarwal I., Two-Way Social Media Messaging in Postoperative Cataract Surgical Patients: Prospective Interventional Study. J Med Internet Res. 2017</v>
      </c>
    </row>
    <row r="3525" spans="1:29" x14ac:dyDescent="0.3">
      <c r="A3525">
        <v>3183</v>
      </c>
      <c r="B3525" t="s">
        <v>6369</v>
      </c>
      <c r="C3525" t="s">
        <v>16612</v>
      </c>
      <c r="D3525" t="s">
        <v>26793</v>
      </c>
      <c r="E3525" t="s">
        <v>2895</v>
      </c>
      <c r="F3525" s="10"/>
      <c r="G3525">
        <v>2017</v>
      </c>
      <c r="J3525">
        <v>0.31405949467997363</v>
      </c>
      <c r="L3525" t="s">
        <v>37636</v>
      </c>
      <c r="M3525">
        <v>28622910</v>
      </c>
      <c r="Q3525" s="10"/>
      <c r="R3525" s="11">
        <f t="shared" si="110"/>
        <v>0</v>
      </c>
      <c r="U3525" s="11">
        <f t="shared" si="111"/>
        <v>0</v>
      </c>
      <c r="Y3525" s="11">
        <f>IF(SUM(Tableau1[[#This Row],[Other access]:[Sci-hub access]])&gt;=1,1,0)</f>
        <v>0</v>
      </c>
      <c r="Z3525" s="12">
        <f>IF(OR(Tableau1[[#This Row],[Access R1 + S1+ T1 ]]&gt;=1,Tableau1[[#This Row],[Access V1 +W1 + X1]]&gt;=1),1,0)</f>
        <v>0</v>
      </c>
      <c r="AB3525" s="10" t="str">
        <f>Tableau1[[#This Row],[DOI]]</f>
        <v>doi: 10.1016/j.molimm.2017.05.028</v>
      </c>
      <c r="AC3525" s="13" t="str">
        <f>Tableau1[[#This Row],[Authors]]&amp;", "&amp;Tableau1[[#This Row],[Title]]&amp;" "&amp;Tableau1[[#This Row],[Journal]]&amp;". "&amp;Tableau1[[#This Row],[Year]]</f>
        <v>Mohlin C, Sandholm K, Ekdahl KN, Nilsson B., The link between morphology and complement in ocular disease. Mol Immunol. 2017</v>
      </c>
    </row>
    <row r="3526" spans="1:29" x14ac:dyDescent="0.3">
      <c r="A3526">
        <v>4799</v>
      </c>
      <c r="B3526" t="s">
        <v>7904</v>
      </c>
      <c r="C3526" t="s">
        <v>18133</v>
      </c>
      <c r="D3526" t="s">
        <v>28334</v>
      </c>
      <c r="E3526" t="s">
        <v>2567</v>
      </c>
      <c r="F3526" s="10"/>
      <c r="G3526">
        <v>2017</v>
      </c>
      <c r="J3526">
        <v>0.31405949955922596</v>
      </c>
      <c r="L3526" t="s">
        <v>39212</v>
      </c>
      <c r="M3526">
        <v>28404567</v>
      </c>
      <c r="Q3526" s="10"/>
      <c r="R3526" s="11">
        <f t="shared" si="110"/>
        <v>0</v>
      </c>
      <c r="U3526" s="11">
        <f t="shared" si="111"/>
        <v>0</v>
      </c>
      <c r="Y3526" s="11">
        <f>IF(SUM(Tableau1[[#This Row],[Other access]:[Sci-hub access]])&gt;=1,1,0)</f>
        <v>0</v>
      </c>
      <c r="Z3526" s="12">
        <f>IF(OR(Tableau1[[#This Row],[Access R1 + S1+ T1 ]]&gt;=1,Tableau1[[#This Row],[Access V1 +W1 + X1]]&gt;=1),1,0)</f>
        <v>0</v>
      </c>
      <c r="AB3526" s="10" t="str">
        <f>Tableau1[[#This Row],[DOI]]</f>
        <v>doi: 10.1136/bcr-2016-218786</v>
      </c>
      <c r="AC3526" s="13" t="str">
        <f>Tableau1[[#This Row],[Authors]]&amp;", "&amp;Tableau1[[#This Row],[Title]]&amp;" "&amp;Tableau1[[#This Row],[Journal]]&amp;". "&amp;Tableau1[[#This Row],[Year]]</f>
        <v>Chansky PB, Werth VP., Accidental hydroxychloroquine overdose resulting in neurotoxic vestibulopathy. BMJ Case Rep. 2017</v>
      </c>
    </row>
    <row r="3527" spans="1:29" x14ac:dyDescent="0.3">
      <c r="A3527">
        <v>8599</v>
      </c>
      <c r="B3527" t="s">
        <v>11261</v>
      </c>
      <c r="C3527" t="s">
        <v>21445</v>
      </c>
      <c r="D3527" t="s">
        <v>31700</v>
      </c>
      <c r="E3527" t="s">
        <v>2523</v>
      </c>
      <c r="F3527" s="10"/>
      <c r="G3527">
        <v>2017</v>
      </c>
      <c r="J3527">
        <v>0.31415407674457119</v>
      </c>
      <c r="L3527" t="s">
        <v>42935</v>
      </c>
      <c r="M3527">
        <v>27886183</v>
      </c>
      <c r="Q3527" s="10"/>
      <c r="R3527" s="11">
        <f t="shared" si="110"/>
        <v>0</v>
      </c>
      <c r="U3527" s="11">
        <f t="shared" si="111"/>
        <v>0</v>
      </c>
      <c r="Y3527" s="11">
        <f>IF(SUM(Tableau1[[#This Row],[Other access]:[Sci-hub access]])&gt;=1,1,0)</f>
        <v>0</v>
      </c>
      <c r="Z3527" s="12">
        <f>IF(OR(Tableau1[[#This Row],[Access R1 + S1+ T1 ]]&gt;=1,Tableau1[[#This Row],[Access V1 +W1 + X1]]&gt;=1),1,0)</f>
        <v>0</v>
      </c>
      <c r="AB3527" s="10" t="str">
        <f>Tableau1[[#This Row],[DOI]]</f>
        <v>doi: 10.1038/eye.2016.258</v>
      </c>
      <c r="AC3527" s="13" t="str">
        <f>Tableau1[[#This Row],[Authors]]&amp;", "&amp;Tableau1[[#This Row],[Title]]&amp;" "&amp;Tableau1[[#This Row],[Journal]]&amp;". "&amp;Tableau1[[#This Row],[Year]]</f>
        <v>Mandal P, Gupta A, Fusi-Rubiano W, Keane PA, Yang Y., Fingolimod: therapeutic mechanisms and ocular adverse effects. Eye (Lond). 2017</v>
      </c>
    </row>
    <row r="3528" spans="1:29" x14ac:dyDescent="0.3">
      <c r="A3528">
        <v>10977</v>
      </c>
      <c r="B3528" t="s">
        <v>13409</v>
      </c>
      <c r="C3528" t="s">
        <v>23571</v>
      </c>
      <c r="D3528" t="s">
        <v>33863</v>
      </c>
      <c r="E3528" t="s">
        <v>34503</v>
      </c>
      <c r="F3528" s="10"/>
      <c r="G3528">
        <v>2017</v>
      </c>
      <c r="J3528">
        <v>0.31438755380833394</v>
      </c>
      <c r="L3528" t="s">
        <v>45218</v>
      </c>
      <c r="M3528">
        <v>26732591</v>
      </c>
      <c r="Q3528" s="10"/>
      <c r="R3528" s="11">
        <f t="shared" si="110"/>
        <v>0</v>
      </c>
      <c r="U3528" s="11">
        <f t="shared" si="111"/>
        <v>0</v>
      </c>
      <c r="Y3528" s="11">
        <f>IF(SUM(Tableau1[[#This Row],[Other access]:[Sci-hub access]])&gt;=1,1,0)</f>
        <v>0</v>
      </c>
      <c r="Z3528" s="12">
        <f>IF(OR(Tableau1[[#This Row],[Access R1 + S1+ T1 ]]&gt;=1,Tableau1[[#This Row],[Access V1 +W1 + X1]]&gt;=1),1,0)</f>
        <v>0</v>
      </c>
      <c r="AB3528" s="10" t="str">
        <f>Tableau1[[#This Row],[DOI]]</f>
        <v>doi: 10.1007/s12035-015-9676-2</v>
      </c>
      <c r="AC3528" s="13" t="str">
        <f>Tableau1[[#This Row],[Authors]]&amp;", "&amp;Tableau1[[#This Row],[Title]]&amp;" "&amp;Tableau1[[#This Row],[Journal]]&amp;". "&amp;Tableau1[[#This Row],[Year]]</f>
        <v>Ribas VT, Koch JC, Michel U, Bähr M, Lingor P., Attenuation of Axonal Degeneration by Calcium Channel Inhibitors Improves Retinal Ganglion Cell Survival and Regeneration After Optic Nerve Crush. Mol Neurobiol. 2017</v>
      </c>
    </row>
    <row r="3529" spans="1:29" x14ac:dyDescent="0.3">
      <c r="A3529">
        <v>1472</v>
      </c>
      <c r="B3529" t="s">
        <v>15</v>
      </c>
      <c r="C3529" t="s">
        <v>16</v>
      </c>
      <c r="D3529" t="s">
        <v>17</v>
      </c>
      <c r="E3529" t="s">
        <v>2470</v>
      </c>
      <c r="F3529" s="10"/>
      <c r="G3529">
        <v>2017</v>
      </c>
      <c r="J3529">
        <v>0.31439369008094797</v>
      </c>
      <c r="L3529" t="s">
        <v>35953</v>
      </c>
      <c r="M3529">
        <v>28938449</v>
      </c>
      <c r="Q3529" s="10"/>
      <c r="R3529" s="11">
        <f t="shared" si="110"/>
        <v>0</v>
      </c>
      <c r="U3529" s="11">
        <f t="shared" si="111"/>
        <v>0</v>
      </c>
      <c r="Y3529" s="11">
        <f>IF(SUM(Tableau1[[#This Row],[Other access]:[Sci-hub access]])&gt;=1,1,0)</f>
        <v>0</v>
      </c>
      <c r="Z3529" s="12">
        <f>IF(OR(Tableau1[[#This Row],[Access R1 + S1+ T1 ]]&gt;=1,Tableau1[[#This Row],[Access V1 +W1 + X1]]&gt;=1),1,0)</f>
        <v>0</v>
      </c>
      <c r="AB3529" s="10" t="str">
        <f>Tableau1[[#This Row],[DOI]]</f>
        <v>doi: 10.1210/en.2017-00528</v>
      </c>
      <c r="AC3529" s="13" t="str">
        <f>Tableau1[[#This Row],[Authors]]&amp;", "&amp;Tableau1[[#This Row],[Title]]&amp;" "&amp;Tableau1[[#This Row],[Journal]]&amp;". "&amp;Tableau1[[#This Row],[Year]]</f>
        <v>Krieger CC, Perry JD, Morgan SJ, Kahaly GJ, Gershengorn MC., TSH/IGF-1 Receptor Cross-Talk Rapidly Activates Extracellular Signal-Regulated Kinases in Multiple Cell Types. Endocrinology. 2017</v>
      </c>
    </row>
    <row r="3530" spans="1:29" x14ac:dyDescent="0.3">
      <c r="A3530">
        <v>10719</v>
      </c>
      <c r="B3530" t="s">
        <v>13181</v>
      </c>
      <c r="C3530" t="s">
        <v>23344</v>
      </c>
      <c r="D3530" t="s">
        <v>33634</v>
      </c>
      <c r="E3530" t="s">
        <v>2469</v>
      </c>
      <c r="F3530" s="10"/>
      <c r="G3530">
        <v>2017</v>
      </c>
      <c r="J3530">
        <v>0.3144436133852534</v>
      </c>
      <c r="L3530" t="s">
        <v>44966</v>
      </c>
      <c r="M3530">
        <v>27082495</v>
      </c>
      <c r="Q3530" s="10"/>
      <c r="R3530" s="11">
        <f t="shared" si="110"/>
        <v>0</v>
      </c>
      <c r="U3530" s="11">
        <f t="shared" si="111"/>
        <v>0</v>
      </c>
      <c r="Y3530" s="11">
        <f>IF(SUM(Tableau1[[#This Row],[Other access]:[Sci-hub access]])&gt;=1,1,0)</f>
        <v>0</v>
      </c>
      <c r="Z3530" s="12">
        <f>IF(OR(Tableau1[[#This Row],[Access R1 + S1+ T1 ]]&gt;=1,Tableau1[[#This Row],[Access V1 +W1 + X1]]&gt;=1),1,0)</f>
        <v>0</v>
      </c>
      <c r="AB3530" s="10" t="str">
        <f>Tableau1[[#This Row],[DOI]]</f>
        <v>doi: 10.3109/08820538.2015.1115088</v>
      </c>
      <c r="AC3530" s="13" t="str">
        <f>Tableau1[[#This Row],[Authors]]&amp;", "&amp;Tableau1[[#This Row],[Title]]&amp;" "&amp;Tableau1[[#This Row],[Journal]]&amp;". "&amp;Tableau1[[#This Row],[Year]]</f>
        <v>Nucci P, Sacchi M, Pichi F, Allegri P, Serafino M, Dello Strologo M, De Cillà S, Villani E., Pediatric Conjunctivitis and Air Pollution Exposure: A Prospective Observational Study. Semin Ophthalmol. 2017</v>
      </c>
    </row>
    <row r="3531" spans="1:29" x14ac:dyDescent="0.3">
      <c r="A3531">
        <v>9738</v>
      </c>
      <c r="B3531" t="s">
        <v>12284</v>
      </c>
      <c r="C3531" t="s">
        <v>22458</v>
      </c>
      <c r="D3531" t="s">
        <v>32732</v>
      </c>
      <c r="E3531" t="s">
        <v>2438</v>
      </c>
      <c r="F3531" s="10"/>
      <c r="G3531">
        <v>2017</v>
      </c>
      <c r="J3531">
        <v>0.31445661093931787</v>
      </c>
      <c r="L3531" t="s">
        <v>44002</v>
      </c>
      <c r="M3531">
        <v>27601423</v>
      </c>
      <c r="Q3531" s="10"/>
      <c r="R3531" s="11">
        <f t="shared" si="110"/>
        <v>0</v>
      </c>
      <c r="U3531" s="11">
        <f t="shared" si="111"/>
        <v>0</v>
      </c>
      <c r="Y3531" s="11">
        <f>IF(SUM(Tableau1[[#This Row],[Other access]:[Sci-hub access]])&gt;=1,1,0)</f>
        <v>0</v>
      </c>
      <c r="Z3531" s="12">
        <f>IF(OR(Tableau1[[#This Row],[Access R1 + S1+ T1 ]]&gt;=1,Tableau1[[#This Row],[Access V1 +W1 + X1]]&gt;=1),1,0)</f>
        <v>0</v>
      </c>
      <c r="AB3531" s="10" t="str">
        <f>Tableau1[[#This Row],[DOI]]</f>
        <v>doi: 10.1136/bjophthalmol-2016-309163</v>
      </c>
      <c r="AC3531" s="13" t="str">
        <f>Tableau1[[#This Row],[Authors]]&amp;", "&amp;Tableau1[[#This Row],[Title]]&amp;" "&amp;Tableau1[[#This Row],[Journal]]&amp;". "&amp;Tableau1[[#This Row],[Year]]</f>
        <v>Lee JH, Aryasit O, Kim YD, Woo KI, Lee L, Johnson ON 3rd., Maximal levator resection in unilateral congenital ptosis with poor levator function. Br J Ophthalmol. 2017</v>
      </c>
    </row>
    <row r="3532" spans="1:29" x14ac:dyDescent="0.3">
      <c r="A3532">
        <v>771</v>
      </c>
      <c r="B3532" t="s">
        <v>4034</v>
      </c>
      <c r="C3532" t="s">
        <v>14289</v>
      </c>
      <c r="D3532" t="s">
        <v>24454</v>
      </c>
      <c r="E3532" t="s">
        <v>2468</v>
      </c>
      <c r="F3532" s="10"/>
      <c r="G3532">
        <v>2017</v>
      </c>
      <c r="J3532">
        <v>0.31449812712790803</v>
      </c>
      <c r="L3532" t="s">
        <v>35264</v>
      </c>
      <c r="M3532">
        <v>29117009</v>
      </c>
      <c r="Q3532" s="10"/>
      <c r="R3532" s="11">
        <f t="shared" si="110"/>
        <v>0</v>
      </c>
      <c r="U3532" s="11">
        <f t="shared" si="111"/>
        <v>0</v>
      </c>
      <c r="Y3532" s="11">
        <f>IF(SUM(Tableau1[[#This Row],[Other access]:[Sci-hub access]])&gt;=1,1,0)</f>
        <v>0</v>
      </c>
      <c r="Z3532" s="12">
        <f>IF(OR(Tableau1[[#This Row],[Access R1 + S1+ T1 ]]&gt;=1,Tableau1[[#This Row],[Access V1 +W1 + X1]]&gt;=1),1,0)</f>
        <v>0</v>
      </c>
      <c r="AB3532" s="10" t="str">
        <f>Tableau1[[#This Row],[DOI]]</f>
        <v>doi: 10.1097/IJG.0000000000000821</v>
      </c>
      <c r="AC3532" s="13" t="str">
        <f>Tableau1[[#This Row],[Authors]]&amp;", "&amp;Tableau1[[#This Row],[Title]]&amp;" "&amp;Tableau1[[#This Row],[Journal]]&amp;". "&amp;Tableau1[[#This Row],[Year]]</f>
        <v>Thompson AC, Manjunath V, Muir KW., Risk Factors for Earlier Reexposure of Glaucoma Drainage Devices. J Glaucoma. 2017</v>
      </c>
    </row>
    <row r="3533" spans="1:29" x14ac:dyDescent="0.3">
      <c r="A3533">
        <v>10675</v>
      </c>
      <c r="B3533" t="s">
        <v>13142</v>
      </c>
      <c r="C3533" t="s">
        <v>23307</v>
      </c>
      <c r="D3533" t="s">
        <v>33595</v>
      </c>
      <c r="E3533" t="s">
        <v>2447</v>
      </c>
      <c r="F3533" s="10"/>
      <c r="G3533">
        <v>2017</v>
      </c>
      <c r="J3533">
        <v>0.31466441209702467</v>
      </c>
      <c r="L3533" t="s">
        <v>44923</v>
      </c>
      <c r="M3533">
        <v>27115209</v>
      </c>
      <c r="Q3533" s="10"/>
      <c r="R3533" s="11">
        <f t="shared" si="110"/>
        <v>0</v>
      </c>
      <c r="U3533" s="11">
        <f t="shared" si="111"/>
        <v>0</v>
      </c>
      <c r="Y3533" s="11">
        <f>IF(SUM(Tableau1[[#This Row],[Other access]:[Sci-hub access]])&gt;=1,1,0)</f>
        <v>0</v>
      </c>
      <c r="Z3533" s="12">
        <f>IF(OR(Tableau1[[#This Row],[Access R1 + S1+ T1 ]]&gt;=1,Tableau1[[#This Row],[Access V1 +W1 + X1]]&gt;=1),1,0)</f>
        <v>0</v>
      </c>
      <c r="AB3533" s="10" t="str">
        <f>Tableau1[[#This Row],[DOI]]</f>
        <v>doi: 10.1097/IOP.0000000000000708</v>
      </c>
      <c r="AC3533" s="13" t="str">
        <f>Tableau1[[#This Row],[Authors]]&amp;", "&amp;Tableau1[[#This Row],[Title]]&amp;" "&amp;Tableau1[[#This Row],[Journal]]&amp;". "&amp;Tableau1[[#This Row],[Year]]</f>
        <v>Zhou L, Wang T, Wang J., Blepharophimosis Ptosis Epicanthus Inversus Syndrome With Congenital Hypothyroidism and Brachydactyly in a 7-Year-Old Girl. Ophthal Plast Reconstr Surg. 2017</v>
      </c>
    </row>
    <row r="3534" spans="1:29" x14ac:dyDescent="0.3">
      <c r="A3534">
        <v>4051</v>
      </c>
      <c r="B3534" t="s">
        <v>7202</v>
      </c>
      <c r="C3534" t="s">
        <v>17439</v>
      </c>
      <c r="D3534" t="s">
        <v>27629</v>
      </c>
      <c r="E3534" t="s">
        <v>2498</v>
      </c>
      <c r="F3534" s="10"/>
      <c r="G3534">
        <v>2017</v>
      </c>
      <c r="J3534">
        <v>0.3147657521527697</v>
      </c>
      <c r="L3534" t="s">
        <v>38490</v>
      </c>
      <c r="M3534">
        <v>28490589</v>
      </c>
      <c r="Q3534" s="10"/>
      <c r="R3534" s="11">
        <f t="shared" si="110"/>
        <v>0</v>
      </c>
      <c r="U3534" s="11">
        <f t="shared" si="111"/>
        <v>0</v>
      </c>
      <c r="Y3534" s="11">
        <f>IF(SUM(Tableau1[[#This Row],[Other access]:[Sci-hub access]])&gt;=1,1,0)</f>
        <v>0</v>
      </c>
      <c r="Z3534" s="12">
        <f>IF(OR(Tableau1[[#This Row],[Access R1 + S1+ T1 ]]&gt;=1,Tableau1[[#This Row],[Access V1 +W1 + X1]]&gt;=1),1,0)</f>
        <v>0</v>
      </c>
      <c r="AB3534" s="10" t="str">
        <f>Tableau1[[#This Row],[DOI]]</f>
        <v>doi: 10.1128/JVI.00578-17</v>
      </c>
      <c r="AC3534" s="13" t="str">
        <f>Tableau1[[#This Row],[Authors]]&amp;", "&amp;Tableau1[[#This Row],[Title]]&amp;" "&amp;Tableau1[[#This Row],[Journal]]&amp;". "&amp;Tableau1[[#This Row],[Year]]</f>
        <v>Lee DH, Ghiasi H., Roles of M1 and M2 Macrophages in Herpes Simplex Virus 1 Infectivity. J Virol. 2017</v>
      </c>
    </row>
    <row r="3535" spans="1:29" x14ac:dyDescent="0.3">
      <c r="A3535">
        <v>760</v>
      </c>
      <c r="B3535" t="s">
        <v>4023</v>
      </c>
      <c r="C3535" t="s">
        <v>14278</v>
      </c>
      <c r="D3535" t="s">
        <v>24443</v>
      </c>
      <c r="E3535" t="s">
        <v>2495</v>
      </c>
      <c r="F3535" s="10"/>
      <c r="G3535">
        <v>2017</v>
      </c>
      <c r="J3535">
        <v>0.31480917591626567</v>
      </c>
      <c r="L3535" t="s">
        <v>35253</v>
      </c>
      <c r="M3535">
        <v>29120975</v>
      </c>
      <c r="Q3535" s="10"/>
      <c r="R3535" s="11">
        <f t="shared" si="110"/>
        <v>0</v>
      </c>
      <c r="U3535" s="11">
        <f t="shared" si="111"/>
        <v>0</v>
      </c>
      <c r="Y3535" s="11">
        <f>IF(SUM(Tableau1[[#This Row],[Other access]:[Sci-hub access]])&gt;=1,1,0)</f>
        <v>0</v>
      </c>
      <c r="Z3535" s="12">
        <f>IF(OR(Tableau1[[#This Row],[Access R1 + S1+ T1 ]]&gt;=1,Tableau1[[#This Row],[Access V1 +W1 + X1]]&gt;=1),1,0)</f>
        <v>0</v>
      </c>
      <c r="AB3535" s="10" t="str">
        <f>Tableau1[[#This Row],[DOI]]</f>
        <v>doi: 10.1097/OPX.0000000000001145</v>
      </c>
      <c r="AC3535" s="13" t="str">
        <f>Tableau1[[#This Row],[Authors]]&amp;", "&amp;Tableau1[[#This Row],[Title]]&amp;" "&amp;Tableau1[[#This Row],[Journal]]&amp;". "&amp;Tableau1[[#This Row],[Year]]</f>
        <v>Wajuihian SO, Hansraj R., Refractive Error in a Sample of Black High School Children in South Africa. Optom Vis Sci. 2017</v>
      </c>
    </row>
    <row r="3536" spans="1:29" x14ac:dyDescent="0.3">
      <c r="A3536">
        <v>5047</v>
      </c>
      <c r="B3536" t="s">
        <v>8135</v>
      </c>
      <c r="C3536" t="s">
        <v>18362</v>
      </c>
      <c r="D3536" t="s">
        <v>28565</v>
      </c>
      <c r="E3536" t="s">
        <v>2562</v>
      </c>
      <c r="F3536" s="10"/>
      <c r="G3536">
        <v>2017</v>
      </c>
      <c r="J3536">
        <v>0.31490262564274052</v>
      </c>
      <c r="L3536" t="s">
        <v>39455</v>
      </c>
      <c r="M3536">
        <v>28379653</v>
      </c>
      <c r="Q3536" s="10"/>
      <c r="R3536" s="11">
        <f t="shared" si="110"/>
        <v>0</v>
      </c>
      <c r="U3536" s="11">
        <f t="shared" si="111"/>
        <v>0</v>
      </c>
      <c r="Y3536" s="11">
        <f>IF(SUM(Tableau1[[#This Row],[Other access]:[Sci-hub access]])&gt;=1,1,0)</f>
        <v>0</v>
      </c>
      <c r="Z3536" s="12">
        <f>IF(OR(Tableau1[[#This Row],[Access R1 + S1+ T1 ]]&gt;=1,Tableau1[[#This Row],[Access V1 +W1 + X1]]&gt;=1),1,0)</f>
        <v>0</v>
      </c>
      <c r="AB3536" s="10" t="str">
        <f>Tableau1[[#This Row],[DOI]]</f>
        <v>doi: 10.22608/APO.2016108</v>
      </c>
      <c r="AC3536" s="13" t="str">
        <f>Tableau1[[#This Row],[Authors]]&amp;", "&amp;Tableau1[[#This Row],[Title]]&amp;" "&amp;Tableau1[[#This Row],[Journal]]&amp;". "&amp;Tableau1[[#This Row],[Year]]</f>
        <v>Patradul C, Tantisevi V, Manassakorn A., Factors Related to Prostaglandin-Associated Periorbitopathy in Glaucoma Patients. Asia Pac J Ophthalmol (Phila). 2017</v>
      </c>
    </row>
    <row r="3537" spans="1:29" ht="28.8" x14ac:dyDescent="0.3">
      <c r="A3537">
        <v>8191</v>
      </c>
      <c r="B3537" t="s">
        <v>10903</v>
      </c>
      <c r="C3537" t="s">
        <v>21091</v>
      </c>
      <c r="D3537" t="s">
        <v>31341</v>
      </c>
      <c r="E3537" t="s">
        <v>34357</v>
      </c>
      <c r="F3537" s="10"/>
      <c r="G3537">
        <v>2017</v>
      </c>
      <c r="J3537">
        <v>0.31507778694423227</v>
      </c>
      <c r="L3537" t="s">
        <v>42537</v>
      </c>
      <c r="M3537">
        <v>27981903</v>
      </c>
      <c r="Q3537" s="10"/>
      <c r="R3537" s="11">
        <f t="shared" si="110"/>
        <v>0</v>
      </c>
      <c r="U3537" s="11">
        <f t="shared" si="111"/>
        <v>0</v>
      </c>
      <c r="Y3537" s="11">
        <f>IF(SUM(Tableau1[[#This Row],[Other access]:[Sci-hub access]])&gt;=1,1,0)</f>
        <v>0</v>
      </c>
      <c r="Z3537" s="12">
        <f>IF(OR(Tableau1[[#This Row],[Access R1 + S1+ T1 ]]&gt;=1,Tableau1[[#This Row],[Access V1 +W1 + X1]]&gt;=1),1,0)</f>
        <v>0</v>
      </c>
      <c r="AB3537" s="10" t="str">
        <f>Tableau1[[#This Row],[DOI]]</f>
        <v>doi: 10.2174/1381612822666161216122230</v>
      </c>
      <c r="AC3537" s="13" t="str">
        <f>Tableau1[[#This Row],[Authors]]&amp;", "&amp;Tableau1[[#This Row],[Title]]&amp;" "&amp;Tableau1[[#This Row],[Journal]]&amp;". "&amp;Tableau1[[#This Row],[Year]]</f>
        <v>Grzybowski A, Schwartz SG, Matsuura K, Ong Tone S, Arshinoff S, Ng JQ, Meyer JJ, Liu W, Jacob S, Packer M, Lutfiamida R, Tahija S, Roux P, Malyugin B, Urrets-Zavalia JA, Crim N, Esposito E, Daponte P, Pellegrino F, Graue-Hernandez EO, Jimenez-Corona A, Valdez-Garcia JE, et al., Endophthalmitis Prophylaxis in Cataract Surgery: Overview of Current Practice Patterns Around the World. Curr Pharm Des. 2017</v>
      </c>
    </row>
    <row r="3538" spans="1:29" x14ac:dyDescent="0.3">
      <c r="A3538">
        <v>4707</v>
      </c>
      <c r="B3538" t="s">
        <v>7820</v>
      </c>
      <c r="C3538" t="s">
        <v>18052</v>
      </c>
      <c r="D3538" t="s">
        <v>28250</v>
      </c>
      <c r="E3538" t="s">
        <v>2889</v>
      </c>
      <c r="F3538" s="10"/>
      <c r="G3538">
        <v>2017</v>
      </c>
      <c r="J3538">
        <v>0.31513429429727324</v>
      </c>
      <c r="L3538" t="s">
        <v>39123</v>
      </c>
      <c r="M3538">
        <v>28417841</v>
      </c>
      <c r="Q3538" s="10"/>
      <c r="R3538" s="11">
        <f t="shared" si="110"/>
        <v>0</v>
      </c>
      <c r="U3538" s="11">
        <f t="shared" si="111"/>
        <v>0</v>
      </c>
      <c r="Y3538" s="11">
        <f>IF(SUM(Tableau1[[#This Row],[Other access]:[Sci-hub access]])&gt;=1,1,0)</f>
        <v>0</v>
      </c>
      <c r="Z3538" s="12">
        <f>IF(OR(Tableau1[[#This Row],[Access R1 + S1+ T1 ]]&gt;=1,Tableau1[[#This Row],[Access V1 +W1 + X1]]&gt;=1),1,0)</f>
        <v>0</v>
      </c>
      <c r="AB3538" s="10" t="str">
        <f>Tableau1[[#This Row],[DOI]]</f>
        <v>doi: 10.3357/AMHP.4787.2017</v>
      </c>
      <c r="AC3538" s="13" t="str">
        <f>Tableau1[[#This Row],[Authors]]&amp;", "&amp;Tableau1[[#This Row],[Title]]&amp;" "&amp;Tableau1[[#This Row],[Journal]]&amp;". "&amp;Tableau1[[#This Row],[Year]]</f>
        <v>Schiemer A., Benign Episodic Unilateral Mydriasis in a Flight Nurse. Aerosp Med Hum Perform. 2017</v>
      </c>
    </row>
    <row r="3539" spans="1:29" x14ac:dyDescent="0.3">
      <c r="A3539">
        <v>5323</v>
      </c>
      <c r="B3539" t="s">
        <v>8381</v>
      </c>
      <c r="C3539" t="s">
        <v>18604</v>
      </c>
      <c r="D3539" t="s">
        <v>28811</v>
      </c>
      <c r="E3539" t="s">
        <v>2542</v>
      </c>
      <c r="F3539" s="10"/>
      <c r="G3539">
        <v>2017</v>
      </c>
      <c r="J3539">
        <v>0.31518080517147995</v>
      </c>
      <c r="L3539" t="s">
        <v>39718</v>
      </c>
      <c r="M3539">
        <v>28349282</v>
      </c>
      <c r="Q3539" s="10"/>
      <c r="R3539" s="11">
        <f t="shared" si="110"/>
        <v>0</v>
      </c>
      <c r="U3539" s="11">
        <f t="shared" si="111"/>
        <v>0</v>
      </c>
      <c r="Y3539" s="11">
        <f>IF(SUM(Tableau1[[#This Row],[Other access]:[Sci-hub access]])&gt;=1,1,0)</f>
        <v>0</v>
      </c>
      <c r="Z3539" s="12">
        <f>IF(OR(Tableau1[[#This Row],[Access R1 + S1+ T1 ]]&gt;=1,Tableau1[[#This Row],[Access V1 +W1 + X1]]&gt;=1),1,0)</f>
        <v>0</v>
      </c>
      <c r="AB3539" s="10" t="str">
        <f>Tableau1[[#This Row],[DOI]]</f>
        <v>doi: 10.1007/s10633-017-9585-y</v>
      </c>
      <c r="AC3539" s="13" t="str">
        <f>Tableau1[[#This Row],[Authors]]&amp;", "&amp;Tableau1[[#This Row],[Title]]&amp;" "&amp;Tableau1[[#This Row],[Journal]]&amp;". "&amp;Tableau1[[#This Row],[Year]]</f>
        <v>Saul AB, Cui X, Markand S, Smith SB., Detailed electroretinographic findings in rd8 mice. Doc Ophthalmol. 2017</v>
      </c>
    </row>
    <row r="3540" spans="1:29" x14ac:dyDescent="0.3">
      <c r="A3540">
        <v>1089</v>
      </c>
      <c r="B3540" t="s">
        <v>4351</v>
      </c>
      <c r="C3540" t="s">
        <v>14605</v>
      </c>
      <c r="D3540" t="s">
        <v>24772</v>
      </c>
      <c r="E3540" t="s">
        <v>2448</v>
      </c>
      <c r="F3540" s="10"/>
      <c r="G3540">
        <v>2018</v>
      </c>
      <c r="J3540">
        <v>0.31540920242194048</v>
      </c>
      <c r="L3540" t="s">
        <v>35577</v>
      </c>
      <c r="M3540">
        <v>29032414</v>
      </c>
      <c r="Q3540" s="10"/>
      <c r="R3540" s="11">
        <f t="shared" si="110"/>
        <v>0</v>
      </c>
      <c r="U3540" s="11">
        <f t="shared" si="111"/>
        <v>0</v>
      </c>
      <c r="Y3540" s="11">
        <f>IF(SUM(Tableau1[[#This Row],[Other access]:[Sci-hub access]])&gt;=1,1,0)</f>
        <v>0</v>
      </c>
      <c r="Z3540" s="12">
        <f>IF(OR(Tableau1[[#This Row],[Access R1 + S1+ T1 ]]&gt;=1,Tableau1[[#This Row],[Access V1 +W1 + X1]]&gt;=1),1,0)</f>
        <v>0</v>
      </c>
      <c r="AB3540" s="10" t="str">
        <f>Tableau1[[#This Row],[DOI]]</f>
        <v>doi: 10.1007/s00417-017-3825-4</v>
      </c>
      <c r="AC3540" s="13" t="str">
        <f>Tableau1[[#This Row],[Authors]]&amp;", "&amp;Tableau1[[#This Row],[Title]]&amp;" "&amp;Tableau1[[#This Row],[Journal]]&amp;". "&amp;Tableau1[[#This Row],[Year]]</f>
        <v>Sales-Sanz M, Arranz-Marquez E, Arruabarrena C, Teus MA., Influence of LASEK on Schiøtz, Goldmann and dynamic contour Tonometry. Graefes Arch Clin Exp Ophthalmol. 2018</v>
      </c>
    </row>
    <row r="3541" spans="1:29" ht="28.8" x14ac:dyDescent="0.3">
      <c r="A3541">
        <v>9243</v>
      </c>
      <c r="B3541" t="s">
        <v>11828</v>
      </c>
      <c r="C3541" t="s">
        <v>22003</v>
      </c>
      <c r="D3541" t="s">
        <v>32270</v>
      </c>
      <c r="E3541" t="s">
        <v>2445</v>
      </c>
      <c r="F3541" s="10"/>
      <c r="G3541">
        <v>2017</v>
      </c>
      <c r="J3541">
        <v>0.31542421109412933</v>
      </c>
      <c r="L3541" t="s">
        <v>43552</v>
      </c>
      <c r="M3541">
        <v>27755380</v>
      </c>
      <c r="Q3541" s="10"/>
      <c r="R3541" s="11">
        <f t="shared" si="110"/>
        <v>0</v>
      </c>
      <c r="U3541" s="11">
        <f t="shared" si="111"/>
        <v>0</v>
      </c>
      <c r="Y3541" s="11">
        <f>IF(SUM(Tableau1[[#This Row],[Other access]:[Sci-hub access]])&gt;=1,1,0)</f>
        <v>0</v>
      </c>
      <c r="Z3541" s="12">
        <f>IF(OR(Tableau1[[#This Row],[Access R1 + S1+ T1 ]]&gt;=1,Tableau1[[#This Row],[Access V1 +W1 + X1]]&gt;=1),1,0)</f>
        <v>0</v>
      </c>
      <c r="AB3541" s="10" t="str">
        <f>Tableau1[[#This Row],[DOI]]</f>
        <v>doi: 10.1097/IAE.0000000000001313</v>
      </c>
      <c r="AC3541" s="13" t="str">
        <f>Tableau1[[#This Row],[Authors]]&amp;", "&amp;Tableau1[[#This Row],[Title]]&amp;" "&amp;Tableau1[[#This Row],[Journal]]&amp;". "&amp;Tableau1[[#This Row],[Year]]</f>
        <v>Kasahara K, Moriyama M, Morohoshi K, Yoshida T, Simada N, Nagaoka N, Yokoi T, Shinohara K, Kaneko Y, Suga M, Ohno-Matsui K., SIX-YEAR OUTCOMES OF INTRAVITREAL BEVACIZUMAB FOR CHOROIDAL NEOVASCULARIZATION IN PATIENTS WITH PATHOLOGIC MYOPIA. Retina. 2017</v>
      </c>
    </row>
    <row r="3542" spans="1:29" x14ac:dyDescent="0.3">
      <c r="A3542">
        <v>171</v>
      </c>
      <c r="B3542" t="s">
        <v>3434</v>
      </c>
      <c r="C3542" t="s">
        <v>13695</v>
      </c>
      <c r="D3542" t="s">
        <v>23854</v>
      </c>
      <c r="E3542" t="s">
        <v>2562</v>
      </c>
      <c r="F3542" s="10"/>
      <c r="G3542">
        <v>2018</v>
      </c>
      <c r="J3542">
        <v>0.31543646331895137</v>
      </c>
      <c r="L3542" t="s">
        <v>34687</v>
      </c>
      <c r="M3542">
        <v>29376232</v>
      </c>
      <c r="Q3542" s="10"/>
      <c r="R3542" s="11">
        <f t="shared" si="110"/>
        <v>0</v>
      </c>
      <c r="U3542" s="11">
        <f t="shared" si="111"/>
        <v>0</v>
      </c>
      <c r="Y3542" s="11">
        <f>IF(SUM(Tableau1[[#This Row],[Other access]:[Sci-hub access]])&gt;=1,1,0)</f>
        <v>0</v>
      </c>
      <c r="Z3542" s="12">
        <f>IF(OR(Tableau1[[#This Row],[Access R1 + S1+ T1 ]]&gt;=1,Tableau1[[#This Row],[Access V1 +W1 + X1]]&gt;=1),1,0)</f>
        <v>0</v>
      </c>
      <c r="AB3542" s="10" t="str">
        <f>Tableau1[[#This Row],[DOI]]</f>
        <v>doi: 10.22608/APO.2017479</v>
      </c>
      <c r="AC3542" s="13" t="str">
        <f>Tableau1[[#This Row],[Authors]]&amp;", "&amp;Tableau1[[#This Row],[Title]]&amp;" "&amp;Tableau1[[#This Row],[Journal]]&amp;". "&amp;Tableau1[[#This Row],[Year]]</f>
        <v>Salongcay RP, Silva PS., The Role of Teleophthalmology in the Management of Diabetic Retinopathy. Asia Pac J Ophthalmol (Phila). 2018</v>
      </c>
    </row>
    <row r="3543" spans="1:29" x14ac:dyDescent="0.3">
      <c r="A3543">
        <v>7873</v>
      </c>
      <c r="B3543" t="s">
        <v>10622</v>
      </c>
      <c r="C3543" t="s">
        <v>20819</v>
      </c>
      <c r="D3543" t="s">
        <v>31060</v>
      </c>
      <c r="E3543" t="s">
        <v>2662</v>
      </c>
      <c r="F3543" s="10"/>
      <c r="G3543">
        <v>2017</v>
      </c>
      <c r="J3543">
        <v>0.31569603218749187</v>
      </c>
      <c r="L3543" t="s">
        <v>42222</v>
      </c>
      <c r="M3543">
        <v>28039300</v>
      </c>
      <c r="Q3543" s="10"/>
      <c r="R3543" s="11">
        <f t="shared" si="110"/>
        <v>0</v>
      </c>
      <c r="U3543" s="11">
        <f t="shared" si="111"/>
        <v>0</v>
      </c>
      <c r="Y3543" s="11">
        <f>IF(SUM(Tableau1[[#This Row],[Other access]:[Sci-hub access]])&gt;=1,1,0)</f>
        <v>0</v>
      </c>
      <c r="Z3543" s="12">
        <f>IF(OR(Tableau1[[#This Row],[Access R1 + S1+ T1 ]]&gt;=1,Tableau1[[#This Row],[Access V1 +W1 + X1]]&gt;=1),1,0)</f>
        <v>0</v>
      </c>
      <c r="AB3543" s="10" t="str">
        <f>Tableau1[[#This Row],[DOI]]</f>
        <v>doi: 10.4049/jimmunol.1600735</v>
      </c>
      <c r="AC3543" s="13" t="str">
        <f>Tableau1[[#This Row],[Authors]]&amp;", "&amp;Tableau1[[#This Row],[Title]]&amp;" "&amp;Tableau1[[#This Row],[Journal]]&amp;". "&amp;Tableau1[[#This Row],[Year]]</f>
        <v>Eskandarpour M, Alexander R, Adamson P, Calder VL., Pharmacological Inhibition of Bromodomain Proteins Suppresses Retinal Inflammatory Disease and Downregulates Retinal Th17 Cells. J Immunol. 2017</v>
      </c>
    </row>
    <row r="3544" spans="1:29" x14ac:dyDescent="0.3">
      <c r="A3544">
        <v>5174</v>
      </c>
      <c r="B3544" t="s">
        <v>8248</v>
      </c>
      <c r="C3544" t="s">
        <v>18473</v>
      </c>
      <c r="D3544" t="s">
        <v>28678</v>
      </c>
      <c r="E3544" t="s">
        <v>2448</v>
      </c>
      <c r="F3544" s="10"/>
      <c r="G3544">
        <v>2017</v>
      </c>
      <c r="J3544">
        <v>0.31583595611227455</v>
      </c>
      <c r="L3544" t="s">
        <v>39578</v>
      </c>
      <c r="M3544">
        <v>28365911</v>
      </c>
      <c r="Q3544" s="10"/>
      <c r="R3544" s="11">
        <f t="shared" si="110"/>
        <v>0</v>
      </c>
      <c r="U3544" s="11">
        <f t="shared" si="111"/>
        <v>0</v>
      </c>
      <c r="Y3544" s="11">
        <f>IF(SUM(Tableau1[[#This Row],[Other access]:[Sci-hub access]])&gt;=1,1,0)</f>
        <v>0</v>
      </c>
      <c r="Z3544" s="12">
        <f>IF(OR(Tableau1[[#This Row],[Access R1 + S1+ T1 ]]&gt;=1,Tableau1[[#This Row],[Access V1 +W1 + X1]]&gt;=1),1,0)</f>
        <v>0</v>
      </c>
      <c r="AB3544" s="10" t="str">
        <f>Tableau1[[#This Row],[DOI]]</f>
        <v>doi: 10.1007/s00417-017-3639-4</v>
      </c>
      <c r="AC3544" s="13" t="str">
        <f>Tableau1[[#This Row],[Authors]]&amp;", "&amp;Tableau1[[#This Row],[Title]]&amp;" "&amp;Tableau1[[#This Row],[Journal]]&amp;". "&amp;Tableau1[[#This Row],[Year]]</f>
        <v>Aptel F, Aryal-Charles N, Tamisier R, Pépin JL, Lesoin A, Chiquet C., Visual field defects of the contralateral eye of non-arteritic ischemic anterior optic neuropathy: are they related to sleep apnea? Graefes Arch Clin Exp Ophthalmol. 2017</v>
      </c>
    </row>
    <row r="3545" spans="1:29" x14ac:dyDescent="0.3">
      <c r="A3545">
        <v>9792</v>
      </c>
      <c r="B3545" t="s">
        <v>12332</v>
      </c>
      <c r="C3545" t="s">
        <v>22504</v>
      </c>
      <c r="D3545" t="s">
        <v>32780</v>
      </c>
      <c r="E3545" t="s">
        <v>3011</v>
      </c>
      <c r="F3545" s="10"/>
      <c r="G3545">
        <v>2017</v>
      </c>
      <c r="J3545">
        <v>0.31589649243375073</v>
      </c>
      <c r="L3545" t="s">
        <v>44054</v>
      </c>
      <c r="M3545">
        <v>27580344</v>
      </c>
      <c r="Q3545" s="10"/>
      <c r="R3545" s="11">
        <f t="shared" si="110"/>
        <v>0</v>
      </c>
      <c r="U3545" s="11">
        <f t="shared" si="111"/>
        <v>0</v>
      </c>
      <c r="Y3545" s="11">
        <f>IF(SUM(Tableau1[[#This Row],[Other access]:[Sci-hub access]])&gt;=1,1,0)</f>
        <v>0</v>
      </c>
      <c r="Z3545" s="12">
        <f>IF(OR(Tableau1[[#This Row],[Access R1 + S1+ T1 ]]&gt;=1,Tableau1[[#This Row],[Access V1 +W1 + X1]]&gt;=1),1,0)</f>
        <v>0</v>
      </c>
      <c r="AB3545" s="10" t="str">
        <f>Tableau1[[#This Row],[DOI]]</f>
        <v>doi: 10.1080/00207454.2016.1231185</v>
      </c>
      <c r="AC3545" s="13" t="str">
        <f>Tableau1[[#This Row],[Authors]]&amp;", "&amp;Tableau1[[#This Row],[Title]]&amp;" "&amp;Tableau1[[#This Row],[Journal]]&amp;". "&amp;Tableau1[[#This Row],[Year]]</f>
        <v>Anagnostou E, Vikelis M, Tzavellas E, Ghika A, Kouzi I, Evdokimidis I, Kararizou E., Photophobia in primary headaches, in essential blepharospasm and in major depression. Int J Neurosci. 2017</v>
      </c>
    </row>
    <row r="3546" spans="1:29" ht="28.8" x14ac:dyDescent="0.3">
      <c r="A3546">
        <v>9499</v>
      </c>
      <c r="B3546" t="s">
        <v>12063</v>
      </c>
      <c r="C3546" t="s">
        <v>22238</v>
      </c>
      <c r="D3546" t="s">
        <v>32509</v>
      </c>
      <c r="E3546" t="s">
        <v>2446</v>
      </c>
      <c r="F3546" s="10"/>
      <c r="G3546">
        <v>2017</v>
      </c>
      <c r="J3546">
        <v>0.31626911095396004</v>
      </c>
      <c r="L3546" t="s">
        <v>43782</v>
      </c>
      <c r="M3546">
        <v>27668872</v>
      </c>
      <c r="Q3546" s="10"/>
      <c r="R3546" s="11">
        <f t="shared" si="110"/>
        <v>0</v>
      </c>
      <c r="U3546" s="11">
        <f t="shared" si="111"/>
        <v>0</v>
      </c>
      <c r="Y3546" s="11">
        <f>IF(SUM(Tableau1[[#This Row],[Other access]:[Sci-hub access]])&gt;=1,1,0)</f>
        <v>0</v>
      </c>
      <c r="Z3546" s="12">
        <f>IF(OR(Tableau1[[#This Row],[Access R1 + S1+ T1 ]]&gt;=1,Tableau1[[#This Row],[Access V1 +W1 + X1]]&gt;=1),1,0)</f>
        <v>0</v>
      </c>
      <c r="AB3546" s="10" t="str">
        <f>Tableau1[[#This Row],[DOI]]</f>
        <v>doi: 10.3928/01913913-20160831-02</v>
      </c>
      <c r="AC3546" s="13" t="str">
        <f>Tableau1[[#This Row],[Authors]]&amp;", "&amp;Tableau1[[#This Row],[Title]]&amp;" "&amp;Tableau1[[#This Row],[Journal]]&amp;". "&amp;Tableau1[[#This Row],[Year]]</f>
        <v>Al-Haddad C, Fattah MA, Smeets L, Tamim H, Dirani L, Safadieh L, Sinno D, Charafeddine L., Ophthalmologic Outcomes of Children Born Premature Without ROP: Correlations With Gestational Age and Psychomotor Development. J Pediatr Ophthalmol Strabismus. 2017</v>
      </c>
    </row>
    <row r="3547" spans="1:29" x14ac:dyDescent="0.3">
      <c r="A3547">
        <v>6511</v>
      </c>
      <c r="B3547" t="s">
        <v>9435</v>
      </c>
      <c r="C3547" t="s">
        <v>19643</v>
      </c>
      <c r="D3547" t="s">
        <v>29866</v>
      </c>
      <c r="E3547" t="s">
        <v>2600</v>
      </c>
      <c r="F3547" s="10"/>
      <c r="G3547">
        <v>2017</v>
      </c>
      <c r="J3547">
        <v>0.31629652624174354</v>
      </c>
      <c r="L3547" t="s">
        <v>40876</v>
      </c>
      <c r="M3547">
        <v>28202390</v>
      </c>
      <c r="Q3547" s="10"/>
      <c r="R3547" s="11">
        <f t="shared" si="110"/>
        <v>0</v>
      </c>
      <c r="U3547" s="11">
        <f t="shared" si="111"/>
        <v>0</v>
      </c>
      <c r="Y3547" s="11">
        <f>IF(SUM(Tableau1[[#This Row],[Other access]:[Sci-hub access]])&gt;=1,1,0)</f>
        <v>0</v>
      </c>
      <c r="Z3547" s="12">
        <f>IF(OR(Tableau1[[#This Row],[Access R1 + S1+ T1 ]]&gt;=1,Tableau1[[#This Row],[Access V1 +W1 + X1]]&gt;=1),1,0)</f>
        <v>0</v>
      </c>
      <c r="AB3547" s="10" t="str">
        <f>Tableau1[[#This Row],[DOI]]</f>
        <v>doi: 10.1016/j.ymthe.2017.01.015</v>
      </c>
      <c r="AC3547" s="13" t="str">
        <f>Tableau1[[#This Row],[Authors]]&amp;", "&amp;Tableau1[[#This Row],[Title]]&amp;" "&amp;Tableau1[[#This Row],[Journal]]&amp;". "&amp;Tableau1[[#This Row],[Year]]</f>
        <v>Qi X, Pay SL, Yan Y, Thomas J Jr, Lewin AS, Chang LJ, Grant MB, Boulton ME., Systemic Injection of RPE65-Programmed Bone Marrow-Derived Cells Prevents Progression of Chronic Retinal Degeneration. Mol Ther. 2017</v>
      </c>
    </row>
    <row r="3548" spans="1:29" x14ac:dyDescent="0.3">
      <c r="A3548">
        <v>1909</v>
      </c>
      <c r="B3548" t="s">
        <v>5152</v>
      </c>
      <c r="C3548" t="s">
        <v>15398</v>
      </c>
      <c r="D3548" t="s">
        <v>25574</v>
      </c>
      <c r="E3548" t="s">
        <v>2446</v>
      </c>
      <c r="F3548" s="10"/>
      <c r="G3548">
        <v>2017</v>
      </c>
      <c r="J3548">
        <v>0.31638071809649759</v>
      </c>
      <c r="L3548" t="s">
        <v>36381</v>
      </c>
      <c r="M3548">
        <v>28850640</v>
      </c>
      <c r="Q3548" s="10"/>
      <c r="R3548" s="11">
        <f t="shared" si="110"/>
        <v>0</v>
      </c>
      <c r="U3548" s="11">
        <f t="shared" si="111"/>
        <v>0</v>
      </c>
      <c r="Y3548" s="11">
        <f>IF(SUM(Tableau1[[#This Row],[Other access]:[Sci-hub access]])&gt;=1,1,0)</f>
        <v>0</v>
      </c>
      <c r="Z3548" s="12">
        <f>IF(OR(Tableau1[[#This Row],[Access R1 + S1+ T1 ]]&gt;=1,Tableau1[[#This Row],[Access V1 +W1 + X1]]&gt;=1),1,0)</f>
        <v>0</v>
      </c>
      <c r="AB3548" s="10" t="str">
        <f>Tableau1[[#This Row],[DOI]]</f>
        <v>doi: 10.3928/01913913-20170703-17</v>
      </c>
      <c r="AC3548" s="13" t="str">
        <f>Tableau1[[#This Row],[Authors]]&amp;", "&amp;Tableau1[[#This Row],[Title]]&amp;" "&amp;Tableau1[[#This Row],[Journal]]&amp;". "&amp;Tableau1[[#This Row],[Year]]</f>
        <v>Vagge A, Gunton K, Schnall B., Impact of a Strabismus Surgery Suture Course for First- and Second-Year Ophthalmology Residents. J Pediatr Ophthalmol Strabismus. 2017</v>
      </c>
    </row>
    <row r="3549" spans="1:29" x14ac:dyDescent="0.3">
      <c r="A3549">
        <v>10516</v>
      </c>
      <c r="B3549" t="s">
        <v>12999</v>
      </c>
      <c r="C3549" t="s">
        <v>23165</v>
      </c>
      <c r="D3549" t="s">
        <v>33452</v>
      </c>
      <c r="E3549" t="s">
        <v>2557</v>
      </c>
      <c r="F3549" s="10"/>
      <c r="G3549">
        <v>2017</v>
      </c>
      <c r="J3549">
        <v>0.31640154472270821</v>
      </c>
      <c r="L3549" t="s">
        <v>44765</v>
      </c>
      <c r="M3549">
        <v>27243355</v>
      </c>
      <c r="Q3549" s="10"/>
      <c r="R3549" s="11">
        <f t="shared" si="110"/>
        <v>0</v>
      </c>
      <c r="U3549" s="11">
        <f t="shared" si="111"/>
        <v>0</v>
      </c>
      <c r="Y3549" s="11">
        <f>IF(SUM(Tableau1[[#This Row],[Other access]:[Sci-hub access]])&gt;=1,1,0)</f>
        <v>0</v>
      </c>
      <c r="Z3549" s="12">
        <f>IF(OR(Tableau1[[#This Row],[Access R1 + S1+ T1 ]]&gt;=1,Tableau1[[#This Row],[Access V1 +W1 + X1]]&gt;=1),1,0)</f>
        <v>0</v>
      </c>
      <c r="AB3549" s="10" t="str">
        <f>Tableau1[[#This Row],[DOI]]</f>
        <v>doi: 10.1097/ICL.0000000000000280</v>
      </c>
      <c r="AC3549" s="13" t="str">
        <f>Tableau1[[#This Row],[Authors]]&amp;", "&amp;Tableau1[[#This Row],[Title]]&amp;" "&amp;Tableau1[[#This Row],[Journal]]&amp;". "&amp;Tableau1[[#This Row],[Year]]</f>
        <v>Hashemi H, Asgari S, Mortazavi M, Ghaffari R., Evaluation of Corneal Biomechanics After Excimer Laser Corneal Refractive Surgery in High Myopic Patients Using Dynamic Scheimpflug Technology. Eye Contact Lens. 2017</v>
      </c>
    </row>
    <row r="3550" spans="1:29" x14ac:dyDescent="0.3">
      <c r="A3550">
        <v>1764</v>
      </c>
      <c r="B3550" t="s">
        <v>5013</v>
      </c>
      <c r="C3550" t="s">
        <v>15260</v>
      </c>
      <c r="D3550" t="s">
        <v>25434</v>
      </c>
      <c r="E3550" t="s">
        <v>2770</v>
      </c>
      <c r="F3550" s="10"/>
      <c r="G3550">
        <v>2017</v>
      </c>
      <c r="J3550">
        <v>0.31641334879449412</v>
      </c>
      <c r="L3550" t="s">
        <v>36240</v>
      </c>
      <c r="M3550">
        <v>28881146</v>
      </c>
      <c r="Q3550" s="10"/>
      <c r="R3550" s="11">
        <f t="shared" si="110"/>
        <v>0</v>
      </c>
      <c r="U3550" s="11">
        <f t="shared" si="111"/>
        <v>0</v>
      </c>
      <c r="Y3550" s="11">
        <f>IF(SUM(Tableau1[[#This Row],[Other access]:[Sci-hub access]])&gt;=1,1,0)</f>
        <v>0</v>
      </c>
      <c r="Z3550" s="12">
        <f>IF(OR(Tableau1[[#This Row],[Access R1 + S1+ T1 ]]&gt;=1,Tableau1[[#This Row],[Access V1 +W1 + X1]]&gt;=1),1,0)</f>
        <v>0</v>
      </c>
      <c r="AB3550" s="10" t="str">
        <f>Tableau1[[#This Row],[DOI]]</f>
        <v>doi: 10.1080/03007995.2017.1366663</v>
      </c>
      <c r="AC3550" s="13" t="str">
        <f>Tableau1[[#This Row],[Authors]]&amp;", "&amp;Tableau1[[#This Row],[Title]]&amp;" "&amp;Tableau1[[#This Row],[Journal]]&amp;". "&amp;Tableau1[[#This Row],[Year]]</f>
        <v>Holden SE, Currie CJ, Owens DR., Health-economic evaluation of fluocinolone acetonide 190 µg implant in people with diabetic macular edema. Curr Med Res Opin. 2017</v>
      </c>
    </row>
    <row r="3551" spans="1:29" x14ac:dyDescent="0.3">
      <c r="A3551">
        <v>6827</v>
      </c>
      <c r="B3551" t="s">
        <v>1118</v>
      </c>
      <c r="C3551" t="s">
        <v>1119</v>
      </c>
      <c r="D3551" t="s">
        <v>1120</v>
      </c>
      <c r="E3551" t="s">
        <v>3138</v>
      </c>
      <c r="F3551" s="10"/>
      <c r="G3551">
        <v>2017</v>
      </c>
      <c r="J3551">
        <v>0.31641841145584282</v>
      </c>
      <c r="L3551" t="s">
        <v>41187</v>
      </c>
      <c r="M3551">
        <v>28159459</v>
      </c>
      <c r="Q3551" s="10"/>
      <c r="R3551" s="11">
        <f t="shared" si="110"/>
        <v>0</v>
      </c>
      <c r="U3551" s="11">
        <f t="shared" si="111"/>
        <v>0</v>
      </c>
      <c r="Y3551" s="11">
        <f>IF(SUM(Tableau1[[#This Row],[Other access]:[Sci-hub access]])&gt;=1,1,0)</f>
        <v>0</v>
      </c>
      <c r="Z3551" s="12">
        <f>IF(OR(Tableau1[[#This Row],[Access R1 + S1+ T1 ]]&gt;=1,Tableau1[[#This Row],[Access V1 +W1 + X1]]&gt;=1),1,0)</f>
        <v>0</v>
      </c>
      <c r="AB3551" s="10" t="str">
        <f>Tableau1[[#This Row],[DOI]]</f>
        <v>doi: 10.1016/j.morpho.2016.10.001</v>
      </c>
      <c r="AC3551" s="13" t="str">
        <f>Tableau1[[#This Row],[Authors]]&amp;", "&amp;Tableau1[[#This Row],[Title]]&amp;" "&amp;Tableau1[[#This Row],[Journal]]&amp;". "&amp;Tableau1[[#This Row],[Year]]</f>
        <v>Insalaco P, Legrand E, Bouvard B, Audran M., Osteoporosis in Stickler syndrome. A new family case with bone histology study. Morphologie. 2017</v>
      </c>
    </row>
    <row r="3552" spans="1:29" x14ac:dyDescent="0.3">
      <c r="A3552">
        <v>2380</v>
      </c>
      <c r="B3552" t="s">
        <v>5606</v>
      </c>
      <c r="C3552" t="s">
        <v>15851</v>
      </c>
      <c r="D3552" t="s">
        <v>26028</v>
      </c>
      <c r="E3552" t="s">
        <v>2448</v>
      </c>
      <c r="F3552" s="10"/>
      <c r="G3552">
        <v>2017</v>
      </c>
      <c r="J3552">
        <v>0.31641990389041907</v>
      </c>
      <c r="L3552" t="s">
        <v>36845</v>
      </c>
      <c r="M3552">
        <v>28755165</v>
      </c>
      <c r="Q3552" s="10"/>
      <c r="R3552" s="11">
        <f t="shared" si="110"/>
        <v>0</v>
      </c>
      <c r="U3552" s="11">
        <f t="shared" si="111"/>
        <v>0</v>
      </c>
      <c r="Y3552" s="11">
        <f>IF(SUM(Tableau1[[#This Row],[Other access]:[Sci-hub access]])&gt;=1,1,0)</f>
        <v>0</v>
      </c>
      <c r="Z3552" s="12">
        <f>IF(OR(Tableau1[[#This Row],[Access R1 + S1+ T1 ]]&gt;=1,Tableau1[[#This Row],[Access V1 +W1 + X1]]&gt;=1),1,0)</f>
        <v>0</v>
      </c>
      <c r="AB3552" s="10" t="str">
        <f>Tableau1[[#This Row],[DOI]]</f>
        <v>doi: 10.1007/s00417-017-3747-1</v>
      </c>
      <c r="AC3552" s="13" t="str">
        <f>Tableau1[[#This Row],[Authors]]&amp;", "&amp;Tableau1[[#This Row],[Title]]&amp;" "&amp;Tableau1[[#This Row],[Journal]]&amp;". "&amp;Tableau1[[#This Row],[Year]]</f>
        <v>Schumann RG, Langer J, Compera D, Luedtke K, Schaumberger MM, Kreutzer T, Mayer WJ, Wolf A, Priglinger SG., Assessment of intravitreal ocriplasmin treatment for vitreomacular traction in clinical practice. Graefes Arch Clin Exp Ophthalmol. 2017</v>
      </c>
    </row>
    <row r="3553" spans="1:29" x14ac:dyDescent="0.3">
      <c r="A3553">
        <v>1589</v>
      </c>
      <c r="B3553" t="s">
        <v>4841</v>
      </c>
      <c r="C3553" t="s">
        <v>15091</v>
      </c>
      <c r="D3553" t="s">
        <v>25262</v>
      </c>
      <c r="E3553" t="s">
        <v>2490</v>
      </c>
      <c r="F3553" s="10"/>
      <c r="G3553">
        <v>2017</v>
      </c>
      <c r="J3553">
        <v>0.31650425513044322</v>
      </c>
      <c r="L3553" t="s">
        <v>36068</v>
      </c>
      <c r="M3553">
        <v>28918060</v>
      </c>
      <c r="Q3553" s="10"/>
      <c r="R3553" s="11">
        <f t="shared" si="110"/>
        <v>0</v>
      </c>
      <c r="U3553" s="11">
        <f t="shared" si="111"/>
        <v>0</v>
      </c>
      <c r="Y3553" s="11">
        <f>IF(SUM(Tableau1[[#This Row],[Other access]:[Sci-hub access]])&gt;=1,1,0)</f>
        <v>0</v>
      </c>
      <c r="Z3553" s="12">
        <f>IF(OR(Tableau1[[#This Row],[Access R1 + S1+ T1 ]]&gt;=1,Tableau1[[#This Row],[Access V1 +W1 + X1]]&gt;=1),1,0)</f>
        <v>0</v>
      </c>
      <c r="AB3553" s="10" t="str">
        <f>Tableau1[[#This Row],[DOI]]</f>
        <v>doi: 10.1016/j.ajo.2017.09.015</v>
      </c>
      <c r="AC3553" s="13" t="str">
        <f>Tableau1[[#This Row],[Authors]]&amp;", "&amp;Tableau1[[#This Row],[Title]]&amp;" "&amp;Tableau1[[#This Row],[Journal]]&amp;". "&amp;Tableau1[[#This Row],[Year]]</f>
        <v>Al-Omairi AM, Al Ameri AH, Al-Shahwan S, Khan AO, Al-Jadaan I, Mousa A, Edward DP., Outcomes of Ahmed Glaucoma Valve Revision in Pediatric Glaucoma. Am J Ophthalmol. 2017</v>
      </c>
    </row>
    <row r="3554" spans="1:29" x14ac:dyDescent="0.3">
      <c r="A3554">
        <v>9391</v>
      </c>
      <c r="B3554" t="s">
        <v>11962</v>
      </c>
      <c r="C3554" t="s">
        <v>22137</v>
      </c>
      <c r="D3554" t="s">
        <v>32407</v>
      </c>
      <c r="E3554" t="s">
        <v>3030</v>
      </c>
      <c r="F3554" s="10"/>
      <c r="G3554">
        <v>2017</v>
      </c>
      <c r="J3554">
        <v>0.3165876763843285</v>
      </c>
      <c r="L3554" t="s">
        <v>43682</v>
      </c>
      <c r="M3554">
        <v>27710877</v>
      </c>
      <c r="Q3554" s="10"/>
      <c r="R3554" s="11">
        <f t="shared" si="110"/>
        <v>0</v>
      </c>
      <c r="U3554" s="11">
        <f t="shared" si="111"/>
        <v>0</v>
      </c>
      <c r="Y3554" s="11">
        <f>IF(SUM(Tableau1[[#This Row],[Other access]:[Sci-hub access]])&gt;=1,1,0)</f>
        <v>0</v>
      </c>
      <c r="Z3554" s="12">
        <f>IF(OR(Tableau1[[#This Row],[Access R1 + S1+ T1 ]]&gt;=1,Tableau1[[#This Row],[Access V1 +W1 + X1]]&gt;=1),1,0)</f>
        <v>0</v>
      </c>
      <c r="AB3554" s="10" t="str">
        <f>Tableau1[[#This Row],[DOI]]</f>
        <v>doi: 10.1016/j.archger.2016.09.009</v>
      </c>
      <c r="AC3554" s="13" t="str">
        <f>Tableau1[[#This Row],[Authors]]&amp;", "&amp;Tableau1[[#This Row],[Title]]&amp;" "&amp;Tableau1[[#This Row],[Journal]]&amp;". "&amp;Tableau1[[#This Row],[Year]]</f>
        <v>Yakin M, Yalniz-Akkaya Z, Sevim-Yakin S, Balta O, Ornek F., Ophthalmologic evaluation in geriatric patients: Assessment of consistency between patients' complaints and ocular diagnoses. Arch Gerontol Geriatr. 2017</v>
      </c>
    </row>
    <row r="3555" spans="1:29" x14ac:dyDescent="0.3">
      <c r="A3555">
        <v>5940</v>
      </c>
      <c r="B3555" t="s">
        <v>8940</v>
      </c>
      <c r="C3555" t="s">
        <v>19154</v>
      </c>
      <c r="D3555" t="s">
        <v>29370</v>
      </c>
      <c r="E3555" t="s">
        <v>34142</v>
      </c>
      <c r="F3555" s="10"/>
      <c r="G3555">
        <v>2017</v>
      </c>
      <c r="J3555">
        <v>0.31667562200925559</v>
      </c>
      <c r="L3555" t="s">
        <v>40320</v>
      </c>
      <c r="M3555">
        <v>28270185</v>
      </c>
      <c r="Q3555" s="10"/>
      <c r="R3555" s="11">
        <f t="shared" si="110"/>
        <v>0</v>
      </c>
      <c r="U3555" s="11">
        <f t="shared" si="111"/>
        <v>0</v>
      </c>
      <c r="Y3555" s="11">
        <f>IF(SUM(Tableau1[[#This Row],[Other access]:[Sci-hub access]])&gt;=1,1,0)</f>
        <v>0</v>
      </c>
      <c r="Z3555" s="12">
        <f>IF(OR(Tableau1[[#This Row],[Access R1 + S1+ T1 ]]&gt;=1,Tableau1[[#This Row],[Access V1 +W1 + X1]]&gt;=1),1,0)</f>
        <v>0</v>
      </c>
      <c r="AB3555" s="10" t="str">
        <f>Tableau1[[#This Row],[DOI]]</f>
        <v>doi: 10.1186/s13075-017-1255-7</v>
      </c>
      <c r="AC3555" s="13" t="str">
        <f>Tableau1[[#This Row],[Authors]]&amp;", "&amp;Tableau1[[#This Row],[Title]]&amp;" "&amp;Tableau1[[#This Row],[Journal]]&amp;". "&amp;Tableau1[[#This Row],[Year]]</f>
        <v>Olsson P, Turesson C, Mandl T, Jacobsson L, Theander E., Cigarette smoking and the risk of primary Sjögren's syndrome: a nested case control study. Arthritis Res Ther. 2017</v>
      </c>
    </row>
    <row r="3556" spans="1:29" x14ac:dyDescent="0.3">
      <c r="A3556">
        <v>5648</v>
      </c>
      <c r="B3556" t="s">
        <v>8680</v>
      </c>
      <c r="C3556" t="s">
        <v>18900</v>
      </c>
      <c r="D3556" t="s">
        <v>29110</v>
      </c>
      <c r="E3556" t="s">
        <v>2458</v>
      </c>
      <c r="F3556" s="10"/>
      <c r="G3556">
        <v>2017</v>
      </c>
      <c r="J3556">
        <v>0.31686452555622424</v>
      </c>
      <c r="L3556" t="s">
        <v>40034</v>
      </c>
      <c r="M3556">
        <v>28301651</v>
      </c>
      <c r="Q3556" s="10"/>
      <c r="R3556" s="11">
        <f t="shared" si="110"/>
        <v>0</v>
      </c>
      <c r="U3556" s="11">
        <f t="shared" si="111"/>
        <v>0</v>
      </c>
      <c r="Y3556" s="11">
        <f>IF(SUM(Tableau1[[#This Row],[Other access]:[Sci-hub access]])&gt;=1,1,0)</f>
        <v>0</v>
      </c>
      <c r="Z3556" s="12">
        <f>IF(OR(Tableau1[[#This Row],[Access R1 + S1+ T1 ]]&gt;=1,Tableau1[[#This Row],[Access V1 +W1 + X1]]&gt;=1),1,0)</f>
        <v>0</v>
      </c>
      <c r="AB3556" s="10" t="str">
        <f>Tableau1[[#This Row],[DOI]]</f>
        <v>doi: 10.1001/jamaophthalmol.2017.0080</v>
      </c>
      <c r="AC3556" s="13" t="str">
        <f>Tableau1[[#This Row],[Authors]]&amp;", "&amp;Tableau1[[#This Row],[Title]]&amp;" "&amp;Tableau1[[#This Row],[Journal]]&amp;". "&amp;Tableau1[[#This Row],[Year]]</f>
        <v>Durbin MK, An L, Shemonski ND, Soares M, Santos T, Lopes M, Neves C, Cunha-Vaz J., Quantification of Retinal Microvascular Density in Optical Coherence Tomographic Angiography Images in Diabetic Retinopathy. JAMA Ophthalmol. 2017</v>
      </c>
    </row>
    <row r="3557" spans="1:29" x14ac:dyDescent="0.3">
      <c r="A3557">
        <v>1168</v>
      </c>
      <c r="B3557" t="s">
        <v>4430</v>
      </c>
      <c r="C3557" t="s">
        <v>14683</v>
      </c>
      <c r="D3557" t="s">
        <v>24851</v>
      </c>
      <c r="E3557" t="s">
        <v>34033</v>
      </c>
      <c r="F3557" s="10"/>
      <c r="G3557">
        <v>2018</v>
      </c>
      <c r="J3557">
        <v>0.31688974792447677</v>
      </c>
      <c r="L3557" t="s">
        <v>35655</v>
      </c>
      <c r="M3557">
        <v>28992234</v>
      </c>
      <c r="Q3557" s="10"/>
      <c r="R3557" s="11">
        <f t="shared" si="110"/>
        <v>0</v>
      </c>
      <c r="U3557" s="11">
        <f t="shared" si="111"/>
        <v>0</v>
      </c>
      <c r="Y3557" s="11">
        <f>IF(SUM(Tableau1[[#This Row],[Other access]:[Sci-hub access]])&gt;=1,1,0)</f>
        <v>0</v>
      </c>
      <c r="Z3557" s="12">
        <f>IF(OR(Tableau1[[#This Row],[Access R1 + S1+ T1 ]]&gt;=1,Tableau1[[#This Row],[Access V1 +W1 + X1]]&gt;=1),1,0)</f>
        <v>0</v>
      </c>
      <c r="AB3557" s="10" t="str">
        <f>Tableau1[[#This Row],[DOI]]</f>
        <v>doi: 10.1093/jb/mvx057</v>
      </c>
      <c r="AC3557" s="13" t="str">
        <f>Tableau1[[#This Row],[Authors]]&amp;", "&amp;Tableau1[[#This Row],[Title]]&amp;" "&amp;Tableau1[[#This Row],[Journal]]&amp;". "&amp;Tableau1[[#This Row],[Year]]</f>
        <v>Uemura A., Pharmacologic management of diabetic retinopathy. J Biochem. 2018</v>
      </c>
    </row>
    <row r="3558" spans="1:29" x14ac:dyDescent="0.3">
      <c r="A3558">
        <v>10458</v>
      </c>
      <c r="B3558" t="s">
        <v>12945</v>
      </c>
      <c r="C3558" t="s">
        <v>23112</v>
      </c>
      <c r="D3558" t="s">
        <v>33398</v>
      </c>
      <c r="E3558" t="s">
        <v>2438</v>
      </c>
      <c r="F3558" s="10"/>
      <c r="G3558">
        <v>2017</v>
      </c>
      <c r="J3558">
        <v>0.31692592647922402</v>
      </c>
      <c r="L3558" t="s">
        <v>44708</v>
      </c>
      <c r="M3558">
        <v>27281753</v>
      </c>
      <c r="Q3558" s="10"/>
      <c r="R3558" s="11">
        <f t="shared" si="110"/>
        <v>0</v>
      </c>
      <c r="U3558" s="11">
        <f t="shared" si="111"/>
        <v>0</v>
      </c>
      <c r="Y3558" s="11">
        <f>IF(SUM(Tableau1[[#This Row],[Other access]:[Sci-hub access]])&gt;=1,1,0)</f>
        <v>0</v>
      </c>
      <c r="Z3558" s="12">
        <f>IF(OR(Tableau1[[#This Row],[Access R1 + S1+ T1 ]]&gt;=1,Tableau1[[#This Row],[Access V1 +W1 + X1]]&gt;=1),1,0)</f>
        <v>0</v>
      </c>
      <c r="AB3558" s="10" t="str">
        <f>Tableau1[[#This Row],[DOI]]</f>
        <v>doi: 10.1136/bjophthalmol-2015-307527</v>
      </c>
      <c r="AC3558" s="13" t="str">
        <f>Tableau1[[#This Row],[Authors]]&amp;", "&amp;Tableau1[[#This Row],[Title]]&amp;" "&amp;Tableau1[[#This Row],[Journal]]&amp;". "&amp;Tableau1[[#This Row],[Year]]</f>
        <v>Han SB, Yang HK, Oh JE, Kim KG, Hwang JM., Efficacy of automated computer-aided diagnosis of retinal nerve fibre layer defects in healthcare screening. Br J Ophthalmol. 2017</v>
      </c>
    </row>
    <row r="3559" spans="1:29" x14ac:dyDescent="0.3">
      <c r="A3559">
        <v>9314</v>
      </c>
      <c r="B3559" t="s">
        <v>11893</v>
      </c>
      <c r="C3559" t="s">
        <v>22070</v>
      </c>
      <c r="D3559" t="s">
        <v>32337</v>
      </c>
      <c r="E3559" t="s">
        <v>34381</v>
      </c>
      <c r="F3559" s="10"/>
      <c r="G3559">
        <v>2017</v>
      </c>
      <c r="J3559">
        <v>0.31700825385577147</v>
      </c>
      <c r="L3559" t="s">
        <v>43611</v>
      </c>
      <c r="M3559">
        <v>27746065</v>
      </c>
      <c r="Q3559" s="10"/>
      <c r="R3559" s="11">
        <f t="shared" si="110"/>
        <v>0</v>
      </c>
      <c r="U3559" s="11">
        <f t="shared" si="111"/>
        <v>0</v>
      </c>
      <c r="Y3559" s="11">
        <f>IF(SUM(Tableau1[[#This Row],[Other access]:[Sci-hub access]])&gt;=1,1,0)</f>
        <v>0</v>
      </c>
      <c r="Z3559" s="12">
        <f>IF(OR(Tableau1[[#This Row],[Access R1 + S1+ T1 ]]&gt;=1,Tableau1[[#This Row],[Access V1 +W1 + X1]]&gt;=1),1,0)</f>
        <v>0</v>
      </c>
      <c r="AB3559" s="10" t="str">
        <f>Tableau1[[#This Row],[DOI]]</f>
        <v>doi: 10.1016/j.oftal.2016.09.001</v>
      </c>
      <c r="AC3559" s="13" t="str">
        <f>Tableau1[[#This Row],[Authors]]&amp;", "&amp;Tableau1[[#This Row],[Title]]&amp;" "&amp;Tableau1[[#This Row],[Journal]]&amp;". "&amp;Tableau1[[#This Row],[Year]]</f>
        <v>Alda J, Gómez Sanz F, González Martín-Moro J., Laser pointer maculopathy. A new public health problem? Arch Soc Esp Oftalmol. 2017</v>
      </c>
    </row>
    <row r="3560" spans="1:29" x14ac:dyDescent="0.3">
      <c r="A3560">
        <v>323</v>
      </c>
      <c r="B3560" t="s">
        <v>3586</v>
      </c>
      <c r="C3560" t="s">
        <v>13847</v>
      </c>
      <c r="D3560" t="s">
        <v>24006</v>
      </c>
      <c r="E3560" t="s">
        <v>2462</v>
      </c>
      <c r="F3560" s="10"/>
      <c r="G3560">
        <v>2017</v>
      </c>
      <c r="J3560">
        <v>0.31709679275776959</v>
      </c>
      <c r="L3560" t="s">
        <v>34832</v>
      </c>
      <c r="M3560">
        <v>29258473</v>
      </c>
      <c r="Q3560" s="10"/>
      <c r="R3560" s="11">
        <f t="shared" si="110"/>
        <v>0</v>
      </c>
      <c r="U3560" s="11">
        <f t="shared" si="111"/>
        <v>0</v>
      </c>
      <c r="Y3560" s="11">
        <f>IF(SUM(Tableau1[[#This Row],[Other access]:[Sci-hub access]])&gt;=1,1,0)</f>
        <v>0</v>
      </c>
      <c r="Z3560" s="12">
        <f>IF(OR(Tableau1[[#This Row],[Access R1 + S1+ T1 ]]&gt;=1,Tableau1[[#This Row],[Access V1 +W1 + X1]]&gt;=1),1,0)</f>
        <v>0</v>
      </c>
      <c r="AB3560" s="10" t="str">
        <f>Tableau1[[#This Row],[DOI]]</f>
        <v>doi: 10.1186/s12886-017-0642-9</v>
      </c>
      <c r="AC3560" s="13" t="str">
        <f>Tableau1[[#This Row],[Authors]]&amp;", "&amp;Tableau1[[#This Row],[Title]]&amp;" "&amp;Tableau1[[#This Row],[Journal]]&amp;". "&amp;Tableau1[[#This Row],[Year]]</f>
        <v>Wu X, Liu Z, Zhang X, Wang D, Long E, Wang J, Li W, Lai W, Cao Q, Hu K, Chen W, Lin H, Liu Y., Proteomics analysis and proteogenomic characterization of different physiopathological human lenses. BMC Ophthalmol. 2017</v>
      </c>
    </row>
    <row r="3561" spans="1:29" x14ac:dyDescent="0.3">
      <c r="A3561">
        <v>6942</v>
      </c>
      <c r="B3561" t="s">
        <v>9811</v>
      </c>
      <c r="C3561" t="s">
        <v>20014</v>
      </c>
      <c r="D3561" t="s">
        <v>30245</v>
      </c>
      <c r="E3561" t="s">
        <v>2542</v>
      </c>
      <c r="F3561" s="10"/>
      <c r="G3561">
        <v>2017</v>
      </c>
      <c r="J3561">
        <v>0.31711075260497523</v>
      </c>
      <c r="L3561" t="s">
        <v>41300</v>
      </c>
      <c r="M3561">
        <v>28144890</v>
      </c>
      <c r="Q3561" s="10"/>
      <c r="R3561" s="11">
        <f t="shared" si="110"/>
        <v>0</v>
      </c>
      <c r="U3561" s="11">
        <f t="shared" si="111"/>
        <v>0</v>
      </c>
      <c r="Y3561" s="11">
        <f>IF(SUM(Tableau1[[#This Row],[Other access]:[Sci-hub access]])&gt;=1,1,0)</f>
        <v>0</v>
      </c>
      <c r="Z3561" s="12">
        <f>IF(OR(Tableau1[[#This Row],[Access R1 + S1+ T1 ]]&gt;=1,Tableau1[[#This Row],[Access V1 +W1 + X1]]&gt;=1),1,0)</f>
        <v>0</v>
      </c>
      <c r="AB3561" s="10" t="str">
        <f>Tableau1[[#This Row],[DOI]]</f>
        <v>doi: 10.1007/s10633-017-9574-1</v>
      </c>
      <c r="AC3561" s="13" t="str">
        <f>Tableau1[[#This Row],[Authors]]&amp;", "&amp;Tableau1[[#This Row],[Title]]&amp;" "&amp;Tableau1[[#This Row],[Journal]]&amp;". "&amp;Tableau1[[#This Row],[Year]]</f>
        <v>Gradstein L, Hansen RM, Cox GF, Altschwager P, Fulton AB., Progressive retinal degeneration in a girl with Knobloch syndrome who presented with signs of ocular albinism. Doc Ophthalmol. 2017</v>
      </c>
    </row>
    <row r="3562" spans="1:29" x14ac:dyDescent="0.3">
      <c r="A3562">
        <v>7608</v>
      </c>
      <c r="B3562" t="s">
        <v>10394</v>
      </c>
      <c r="C3562" t="s">
        <v>20594</v>
      </c>
      <c r="D3562" t="s">
        <v>30829</v>
      </c>
      <c r="E3562" t="s">
        <v>2542</v>
      </c>
      <c r="F3562" s="10"/>
      <c r="G3562">
        <v>2017</v>
      </c>
      <c r="J3562">
        <v>0.31717136907490628</v>
      </c>
      <c r="L3562" t="s">
        <v>41962</v>
      </c>
      <c r="M3562">
        <v>28074347</v>
      </c>
      <c r="Q3562" s="10"/>
      <c r="R3562" s="11">
        <f t="shared" si="110"/>
        <v>0</v>
      </c>
      <c r="U3562" s="11">
        <f t="shared" si="111"/>
        <v>0</v>
      </c>
      <c r="Y3562" s="11">
        <f>IF(SUM(Tableau1[[#This Row],[Other access]:[Sci-hub access]])&gt;=1,1,0)</f>
        <v>0</v>
      </c>
      <c r="Z3562" s="12">
        <f>IF(OR(Tableau1[[#This Row],[Access R1 + S1+ T1 ]]&gt;=1,Tableau1[[#This Row],[Access V1 +W1 + X1]]&gt;=1),1,0)</f>
        <v>0</v>
      </c>
      <c r="AB3562" s="10" t="str">
        <f>Tableau1[[#This Row],[DOI]]</f>
        <v>doi: 10.1007/s10633-016-9570-x</v>
      </c>
      <c r="AC3562" s="13" t="str">
        <f>Tableau1[[#This Row],[Authors]]&amp;", "&amp;Tableau1[[#This Row],[Title]]&amp;" "&amp;Tableau1[[#This Row],[Journal]]&amp;". "&amp;Tableau1[[#This Row],[Year]]</f>
        <v>Szanyi J, Kremlacek J, Kubova Z, Kuba M, Gebousky P, Kapla J, Szanyi J, Vit F, Langrova J., Pattern- and motion-related visual evoked potentials in HIV-infected adults. Doc Ophthalmol. 2017</v>
      </c>
    </row>
    <row r="3563" spans="1:29" ht="28.8" x14ac:dyDescent="0.3">
      <c r="A3563">
        <v>10760</v>
      </c>
      <c r="B3563" t="s">
        <v>2327</v>
      </c>
      <c r="C3563" t="s">
        <v>2328</v>
      </c>
      <c r="D3563" t="s">
        <v>2329</v>
      </c>
      <c r="E3563" t="s">
        <v>2481</v>
      </c>
      <c r="F3563" s="10"/>
      <c r="G3563">
        <v>2017</v>
      </c>
      <c r="J3563">
        <v>0.31724824827007336</v>
      </c>
      <c r="L3563" t="s">
        <v>45007</v>
      </c>
      <c r="M3563">
        <v>27059529</v>
      </c>
      <c r="Q3563" s="10"/>
      <c r="R3563" s="11">
        <f t="shared" si="110"/>
        <v>0</v>
      </c>
      <c r="U3563" s="11">
        <f t="shared" si="111"/>
        <v>0</v>
      </c>
      <c r="Y3563" s="11">
        <f>IF(SUM(Tableau1[[#This Row],[Other access]:[Sci-hub access]])&gt;=1,1,0)</f>
        <v>0</v>
      </c>
      <c r="Z3563" s="12">
        <f>IF(OR(Tableau1[[#This Row],[Access R1 + S1+ T1 ]]&gt;=1,Tableau1[[#This Row],[Access V1 +W1 + X1]]&gt;=1),1,0)</f>
        <v>0</v>
      </c>
      <c r="AB3563" s="10" t="str">
        <f>Tableau1[[#This Row],[DOI]]</f>
        <v>doi: 10.1111/1753-0407.12407</v>
      </c>
      <c r="AC3563" s="13" t="str">
        <f>Tableau1[[#This Row],[Authors]]&amp;", "&amp;Tableau1[[#This Row],[Title]]&amp;" "&amp;Tableau1[[#This Row],[Journal]]&amp;". "&amp;Tableau1[[#This Row],[Year]]</f>
        <v>Taneda S, Hyllested-Winge J, Gall MA, Kaneko S, Hirao K., Insulin degludec/insulin aspart versus biphasic insulin aspart 30 twice daily in insulin-experienced Japanese subjects with uncontrolled type 2 diabetes: Subgroup analysis of a Pan-Asian, treat-to-target Phase 3 Trial. J Diabetes. 2017</v>
      </c>
    </row>
    <row r="3564" spans="1:29" x14ac:dyDescent="0.3">
      <c r="A3564">
        <v>9061</v>
      </c>
      <c r="B3564" t="s">
        <v>11671</v>
      </c>
      <c r="C3564" t="s">
        <v>21847</v>
      </c>
      <c r="D3564" t="s">
        <v>32112</v>
      </c>
      <c r="E3564" t="s">
        <v>2463</v>
      </c>
      <c r="F3564" s="10"/>
      <c r="G3564">
        <v>2017</v>
      </c>
      <c r="J3564">
        <v>0.31724967133468018</v>
      </c>
      <c r="L3564" t="s">
        <v>43383</v>
      </c>
      <c r="M3564">
        <v>27469426</v>
      </c>
      <c r="Q3564" s="10"/>
      <c r="R3564" s="11">
        <f t="shared" si="110"/>
        <v>0</v>
      </c>
      <c r="U3564" s="11">
        <f t="shared" si="111"/>
        <v>0</v>
      </c>
      <c r="Y3564" s="11">
        <f>IF(SUM(Tableau1[[#This Row],[Other access]:[Sci-hub access]])&gt;=1,1,0)</f>
        <v>0</v>
      </c>
      <c r="Z3564" s="12">
        <f>IF(OR(Tableau1[[#This Row],[Access R1 + S1+ T1 ]]&gt;=1,Tableau1[[#This Row],[Access V1 +W1 + X1]]&gt;=1),1,0)</f>
        <v>0</v>
      </c>
      <c r="AB3564" s="10" t="str">
        <f>Tableau1[[#This Row],[DOI]]</f>
        <v>doi: 10.5301/ejo.5000835</v>
      </c>
      <c r="AC3564" s="13" t="str">
        <f>Tableau1[[#This Row],[Authors]]&amp;", "&amp;Tableau1[[#This Row],[Title]]&amp;" "&amp;Tableau1[[#This Row],[Journal]]&amp;". "&amp;Tableau1[[#This Row],[Year]]</f>
        <v>de Ortueta D, Arba-Mosquera S., Laser in situ keratomileusis for high hyperopia with corneal vertex centration and asymmetric offset. Eur J Ophthalmol. 2017</v>
      </c>
    </row>
    <row r="3565" spans="1:29" x14ac:dyDescent="0.3">
      <c r="A3565">
        <v>8571</v>
      </c>
      <c r="B3565" t="s">
        <v>11238</v>
      </c>
      <c r="C3565" t="s">
        <v>21422</v>
      </c>
      <c r="D3565" t="s">
        <v>31677</v>
      </c>
      <c r="E3565" t="s">
        <v>3203</v>
      </c>
      <c r="F3565" s="10"/>
      <c r="G3565">
        <v>2017</v>
      </c>
      <c r="J3565">
        <v>0.31725144631504387</v>
      </c>
      <c r="L3565" t="s">
        <v>42907</v>
      </c>
      <c r="M3565">
        <v>27889598</v>
      </c>
      <c r="Q3565" s="10"/>
      <c r="R3565" s="11">
        <f t="shared" si="110"/>
        <v>0</v>
      </c>
      <c r="U3565" s="11">
        <f t="shared" si="111"/>
        <v>0</v>
      </c>
      <c r="Y3565" s="11">
        <f>IF(SUM(Tableau1[[#This Row],[Other access]:[Sci-hub access]])&gt;=1,1,0)</f>
        <v>0</v>
      </c>
      <c r="Z3565" s="12">
        <f>IF(OR(Tableau1[[#This Row],[Access R1 + S1+ T1 ]]&gt;=1,Tableau1[[#This Row],[Access V1 +W1 + X1]]&gt;=1),1,0)</f>
        <v>0</v>
      </c>
      <c r="AB3565" s="10" t="str">
        <f>Tableau1[[#This Row],[DOI]]</f>
        <v>doi: 10.1016/j.jad.2016.11.019</v>
      </c>
      <c r="AC3565" s="13" t="str">
        <f>Tableau1[[#This Row],[Authors]]&amp;", "&amp;Tableau1[[#This Row],[Title]]&amp;" "&amp;Tableau1[[#This Row],[Journal]]&amp;". "&amp;Tableau1[[#This Row],[Year]]</f>
        <v>Chu CS, Chou PH, Chen YH, Huang MW, Hsu MY, Lan TH, Lin CH., Association between antipsychotic drug use and cataracts in patients with bipolar disorder: A population-based, nested case-control study. J Affect Disord. 2017</v>
      </c>
    </row>
    <row r="3566" spans="1:29" x14ac:dyDescent="0.3">
      <c r="A3566">
        <v>2982</v>
      </c>
      <c r="B3566" t="s">
        <v>6177</v>
      </c>
      <c r="C3566" t="s">
        <v>16422</v>
      </c>
      <c r="D3566" t="s">
        <v>26601</v>
      </c>
      <c r="E3566" t="s">
        <v>2535</v>
      </c>
      <c r="F3566" s="10"/>
      <c r="G3566">
        <v>2017</v>
      </c>
      <c r="J3566">
        <v>0.31725739568659084</v>
      </c>
      <c r="L3566" t="s">
        <v>37437</v>
      </c>
      <c r="M3566">
        <v>28655773</v>
      </c>
      <c r="Q3566" s="10"/>
      <c r="R3566" s="11">
        <f t="shared" si="110"/>
        <v>0</v>
      </c>
      <c r="U3566" s="11">
        <f t="shared" si="111"/>
        <v>0</v>
      </c>
      <c r="Y3566" s="11">
        <f>IF(SUM(Tableau1[[#This Row],[Other access]:[Sci-hub access]])&gt;=1,1,0)</f>
        <v>0</v>
      </c>
      <c r="Z3566" s="12">
        <f>IF(OR(Tableau1[[#This Row],[Access R1 + S1+ T1 ]]&gt;=1,Tableau1[[#This Row],[Access V1 +W1 + X1]]&gt;=1),1,0)</f>
        <v>0</v>
      </c>
      <c r="AB3566" s="10" t="str">
        <f>Tableau1[[#This Row],[DOI]]</f>
        <v>doi: 10.1074/jbc.M117.803809</v>
      </c>
      <c r="AC3566" s="13" t="str">
        <f>Tableau1[[#This Row],[Authors]]&amp;", "&amp;Tableau1[[#This Row],[Title]]&amp;" "&amp;Tableau1[[#This Row],[Journal]]&amp;". "&amp;Tableau1[[#This Row],[Year]]</f>
        <v>Li S, Zhou J, Bu J, Ning K, Zhang L, Li J, Guo Y, He X, He H, Cai X, Chen Y, Reinach PS, Liu Z, Li W., Ectodysplasin A protein promotes corneal epithelial cell proliferation. J Biol Chem. 2017</v>
      </c>
    </row>
    <row r="3567" spans="1:29" x14ac:dyDescent="0.3">
      <c r="A3567">
        <v>3843</v>
      </c>
      <c r="B3567" t="s">
        <v>7006</v>
      </c>
      <c r="C3567" t="s">
        <v>17245</v>
      </c>
      <c r="D3567" t="s">
        <v>27430</v>
      </c>
      <c r="E3567" t="s">
        <v>2667</v>
      </c>
      <c r="F3567" s="10"/>
      <c r="G3567">
        <v>2017</v>
      </c>
      <c r="J3567">
        <v>0.31729540020954661</v>
      </c>
      <c r="L3567" t="s">
        <v>38285</v>
      </c>
      <c r="M3567">
        <v>28522251</v>
      </c>
      <c r="Q3567" s="10"/>
      <c r="R3567" s="11">
        <f t="shared" si="110"/>
        <v>0</v>
      </c>
      <c r="U3567" s="11">
        <f t="shared" si="111"/>
        <v>0</v>
      </c>
      <c r="Y3567" s="11">
        <f>IF(SUM(Tableau1[[#This Row],[Other access]:[Sci-hub access]])&gt;=1,1,0)</f>
        <v>0</v>
      </c>
      <c r="Z3567" s="12">
        <f>IF(OR(Tableau1[[#This Row],[Access R1 + S1+ T1 ]]&gt;=1,Tableau1[[#This Row],[Access V1 +W1 + X1]]&gt;=1),1,0)</f>
        <v>0</v>
      </c>
      <c r="AB3567" s="10" t="str">
        <f>Tableau1[[#This Row],[DOI]]</f>
        <v>doi: 10.1016/j.clae.2017.05.004</v>
      </c>
      <c r="AC3567" s="13" t="str">
        <f>Tableau1[[#This Row],[Authors]]&amp;", "&amp;Tableau1[[#This Row],[Title]]&amp;" "&amp;Tableau1[[#This Row],[Journal]]&amp;". "&amp;Tableau1[[#This Row],[Year]]</f>
        <v>Zloto O, Rosen N, Leshno A, Rosner M., Very long term success of pterygium surgery with conjunctival graft. Cont Lens Anterior Eye. 2017</v>
      </c>
    </row>
    <row r="3568" spans="1:29" ht="28.8" x14ac:dyDescent="0.3">
      <c r="A3568">
        <v>7201</v>
      </c>
      <c r="B3568" t="s">
        <v>10039</v>
      </c>
      <c r="C3568" t="s">
        <v>20241</v>
      </c>
      <c r="D3568" t="s">
        <v>30473</v>
      </c>
      <c r="E3568" t="s">
        <v>2445</v>
      </c>
      <c r="F3568" s="10"/>
      <c r="G3568">
        <v>2017</v>
      </c>
      <c r="J3568">
        <v>0.31741730370846688</v>
      </c>
      <c r="L3568" t="s">
        <v>41557</v>
      </c>
      <c r="M3568">
        <v>28118284</v>
      </c>
      <c r="Q3568" s="10"/>
      <c r="R3568" s="11">
        <f t="shared" si="110"/>
        <v>0</v>
      </c>
      <c r="U3568" s="11">
        <f t="shared" si="111"/>
        <v>0</v>
      </c>
      <c r="Y3568" s="11">
        <f>IF(SUM(Tableau1[[#This Row],[Other access]:[Sci-hub access]])&gt;=1,1,0)</f>
        <v>0</v>
      </c>
      <c r="Z3568" s="12">
        <f>IF(OR(Tableau1[[#This Row],[Access R1 + S1+ T1 ]]&gt;=1,Tableau1[[#This Row],[Access V1 +W1 + X1]]&gt;=1),1,0)</f>
        <v>0</v>
      </c>
      <c r="AB3568" s="10" t="str">
        <f>Tableau1[[#This Row],[DOI]]</f>
        <v>doi: 10.1097/IAE.0000000000001163</v>
      </c>
      <c r="AC3568" s="13" t="str">
        <f>Tableau1[[#This Row],[Authors]]&amp;", "&amp;Tableau1[[#This Row],[Title]]&amp;" "&amp;Tableau1[[#This Row],[Journal]]&amp;". "&amp;Tableau1[[#This Row],[Year]]</f>
        <v>Saxena S, Ruia S, Prasad S, Jain A, Mishra N, Natu SM, Meyer CH, Gilhotra JS, Kruzliak P, Akduman L., INCREASED SERUM LEVELS OF UREA AND CREATININE ARE SURROGATE MARKERS FOR DISRUPTION OF RETINAL PHOTORECEPTOR EXTERNAL LIMITING MEMBRANE AND INNER SEGMENT ELLIPSOID ZONE IN TYPE 2 DIABETES MELLITUS. Retina. 2017</v>
      </c>
    </row>
    <row r="3569" spans="1:29" x14ac:dyDescent="0.3">
      <c r="A3569">
        <v>911</v>
      </c>
      <c r="B3569" t="s">
        <v>4173</v>
      </c>
      <c r="C3569" t="s">
        <v>14427</v>
      </c>
      <c r="D3569" t="s">
        <v>24594</v>
      </c>
      <c r="E3569" t="s">
        <v>2447</v>
      </c>
      <c r="F3569" s="10"/>
      <c r="G3569">
        <v>2018</v>
      </c>
      <c r="J3569">
        <v>0.31751817347786337</v>
      </c>
      <c r="L3569" t="s">
        <v>35399</v>
      </c>
      <c r="M3569">
        <v>29068833</v>
      </c>
      <c r="Q3569" s="10"/>
      <c r="R3569" s="11">
        <f t="shared" si="110"/>
        <v>0</v>
      </c>
      <c r="U3569" s="11">
        <f t="shared" si="111"/>
        <v>0</v>
      </c>
      <c r="Y3569" s="11">
        <f>IF(SUM(Tableau1[[#This Row],[Other access]:[Sci-hub access]])&gt;=1,1,0)</f>
        <v>0</v>
      </c>
      <c r="Z3569" s="12">
        <f>IF(OR(Tableau1[[#This Row],[Access R1 + S1+ T1 ]]&gt;=1,Tableau1[[#This Row],[Access V1 +W1 + X1]]&gt;=1),1,0)</f>
        <v>0</v>
      </c>
      <c r="AB3569" s="10" t="str">
        <f>Tableau1[[#This Row],[DOI]]</f>
        <v>doi: 10.1097/IOP.0000000000000998</v>
      </c>
      <c r="AC3569" s="13" t="str">
        <f>Tableau1[[#This Row],[Authors]]&amp;", "&amp;Tableau1[[#This Row],[Title]]&amp;" "&amp;Tableau1[[#This Row],[Journal]]&amp;". "&amp;Tableau1[[#This Row],[Year]]</f>
        <v>Sabundayo MS, Takahashi Y, Kakizaki H., Adult T-Cell Leukemia/Lymphoma With Primary Lacrimal Gland Involvement. Ophthal Plast Reconstr Surg. 2018</v>
      </c>
    </row>
    <row r="3570" spans="1:29" x14ac:dyDescent="0.3">
      <c r="A3570">
        <v>10522</v>
      </c>
      <c r="B3570" t="s">
        <v>13005</v>
      </c>
      <c r="C3570" t="s">
        <v>23171</v>
      </c>
      <c r="D3570" t="s">
        <v>33458</v>
      </c>
      <c r="E3570" t="s">
        <v>2514</v>
      </c>
      <c r="F3570" s="10"/>
      <c r="G3570">
        <v>2017</v>
      </c>
      <c r="J3570">
        <v>0.31753026911761839</v>
      </c>
      <c r="L3570" t="s">
        <v>44771</v>
      </c>
      <c r="M3570">
        <v>27241814</v>
      </c>
      <c r="Q3570" s="10"/>
      <c r="R3570" s="11">
        <f t="shared" si="110"/>
        <v>0</v>
      </c>
      <c r="U3570" s="11">
        <f t="shared" si="111"/>
        <v>0</v>
      </c>
      <c r="Y3570" s="11">
        <f>IF(SUM(Tableau1[[#This Row],[Other access]:[Sci-hub access]])&gt;=1,1,0)</f>
        <v>0</v>
      </c>
      <c r="Z3570" s="12">
        <f>IF(OR(Tableau1[[#This Row],[Access R1 + S1+ T1 ]]&gt;=1,Tableau1[[#This Row],[Access V1 +W1 + X1]]&gt;=1),1,0)</f>
        <v>0</v>
      </c>
      <c r="AB3570" s="10" t="str">
        <f>Tableau1[[#This Row],[DOI]]</f>
        <v>doi: 10.1016/j.survophthal.2016.05.002</v>
      </c>
      <c r="AC3570" s="13" t="str">
        <f>Tableau1[[#This Row],[Authors]]&amp;", "&amp;Tableau1[[#This Row],[Title]]&amp;" "&amp;Tableau1[[#This Row],[Journal]]&amp;". "&amp;Tableau1[[#This Row],[Year]]</f>
        <v>O'Keefe GA, Rao NA., Vogt-Koyanagi-Harada disease. Surv Ophthalmol. 2017</v>
      </c>
    </row>
    <row r="3571" spans="1:29" x14ac:dyDescent="0.3">
      <c r="A3571">
        <v>2870</v>
      </c>
      <c r="B3571" t="s">
        <v>6071</v>
      </c>
      <c r="C3571" t="s">
        <v>16317</v>
      </c>
      <c r="D3571" t="s">
        <v>26495</v>
      </c>
      <c r="E3571" t="s">
        <v>2639</v>
      </c>
      <c r="F3571" s="10"/>
      <c r="G3571">
        <v>2017</v>
      </c>
      <c r="J3571">
        <v>0.31761096204384742</v>
      </c>
      <c r="L3571" t="s">
        <v>37329</v>
      </c>
      <c r="M3571">
        <v>28671492</v>
      </c>
      <c r="Q3571" s="10"/>
      <c r="R3571" s="11">
        <f t="shared" si="110"/>
        <v>0</v>
      </c>
      <c r="U3571" s="11">
        <f t="shared" si="111"/>
        <v>0</v>
      </c>
      <c r="Y3571" s="11">
        <f>IF(SUM(Tableau1[[#This Row],[Other access]:[Sci-hub access]])&gt;=1,1,0)</f>
        <v>0</v>
      </c>
      <c r="Z3571" s="12">
        <f>IF(OR(Tableau1[[#This Row],[Access R1 + S1+ T1 ]]&gt;=1,Tableau1[[#This Row],[Access V1 +W1 + X1]]&gt;=1),1,0)</f>
        <v>0</v>
      </c>
      <c r="AB3571" s="10" t="str">
        <f>Tableau1[[#This Row],[DOI]]</f>
        <v>doi: 10.2460/javma.251.2.165</v>
      </c>
      <c r="AC3571" s="13" t="str">
        <f>Tableau1[[#This Row],[Authors]]&amp;", "&amp;Tableau1[[#This Row],[Title]]&amp;" "&amp;Tableau1[[#This Row],[Journal]]&amp;". "&amp;Tableau1[[#This Row],[Year]]</f>
        <v>O'Connell KE, Bruce CJ, Cazzini P., Pathology in Practice. Eosinophilic keratitis in a cat. J Am Vet Med Assoc. 2017</v>
      </c>
    </row>
    <row r="3572" spans="1:29" x14ac:dyDescent="0.3">
      <c r="A3572">
        <v>9478</v>
      </c>
      <c r="B3572" t="s">
        <v>12043</v>
      </c>
      <c r="C3572" t="s">
        <v>22218</v>
      </c>
      <c r="D3572" t="s">
        <v>32489</v>
      </c>
      <c r="E3572" t="s">
        <v>2486</v>
      </c>
      <c r="F3572" s="10"/>
      <c r="G3572">
        <v>2017</v>
      </c>
      <c r="J3572">
        <v>0.31768807779337638</v>
      </c>
      <c r="L3572" t="s">
        <v>43761</v>
      </c>
      <c r="M3572">
        <v>27678078</v>
      </c>
      <c r="Q3572" s="10"/>
      <c r="R3572" s="11">
        <f t="shared" si="110"/>
        <v>0</v>
      </c>
      <c r="U3572" s="11">
        <f t="shared" si="111"/>
        <v>0</v>
      </c>
      <c r="Y3572" s="11">
        <f>IF(SUM(Tableau1[[#This Row],[Other access]:[Sci-hub access]])&gt;=1,1,0)</f>
        <v>0</v>
      </c>
      <c r="Z3572" s="12">
        <f>IF(OR(Tableau1[[#This Row],[Access R1 + S1+ T1 ]]&gt;=1,Tableau1[[#This Row],[Access V1 +W1 + X1]]&gt;=1),1,0)</f>
        <v>0</v>
      </c>
      <c r="AB3572" s="10" t="str">
        <f>Tableau1[[#This Row],[DOI]]</f>
        <v>doi: 10.1111/aos.13224</v>
      </c>
      <c r="AC3572" s="13" t="str">
        <f>Tableau1[[#This Row],[Authors]]&amp;", "&amp;Tableau1[[#This Row],[Title]]&amp;" "&amp;Tableau1[[#This Row],[Journal]]&amp;". "&amp;Tableau1[[#This Row],[Year]]</f>
        <v>McAnena L, Doyle F, O'Keefe M., Cross-linking in children with keratoconus: a systematic review and meta-analysis. Acta Ophthalmol. 2017</v>
      </c>
    </row>
    <row r="3573" spans="1:29" ht="28.8" x14ac:dyDescent="0.3">
      <c r="A3573">
        <v>10822</v>
      </c>
      <c r="B3573" t="s">
        <v>13274</v>
      </c>
      <c r="C3573" t="s">
        <v>23436</v>
      </c>
      <c r="D3573" t="s">
        <v>33728</v>
      </c>
      <c r="E3573" t="s">
        <v>2582</v>
      </c>
      <c r="F3573" s="10"/>
      <c r="G3573">
        <v>2017</v>
      </c>
      <c r="J3573">
        <v>0.31773593892228147</v>
      </c>
      <c r="L3573" t="s">
        <v>45069</v>
      </c>
      <c r="M3573">
        <v>26990912</v>
      </c>
      <c r="Q3573" s="10"/>
      <c r="R3573" s="11">
        <f t="shared" si="110"/>
        <v>0</v>
      </c>
      <c r="U3573" s="11">
        <f t="shared" si="111"/>
        <v>0</v>
      </c>
      <c r="Y3573" s="11">
        <f>IF(SUM(Tableau1[[#This Row],[Other access]:[Sci-hub access]])&gt;=1,1,0)</f>
        <v>0</v>
      </c>
      <c r="Z3573" s="12">
        <f>IF(OR(Tableau1[[#This Row],[Access R1 + S1+ T1 ]]&gt;=1,Tableau1[[#This Row],[Access V1 +W1 + X1]]&gt;=1),1,0)</f>
        <v>0</v>
      </c>
      <c r="AB3573" s="10" t="str">
        <f>Tableau1[[#This Row],[DOI]]</f>
        <v>doi: 10.1111/vop.12372</v>
      </c>
      <c r="AC3573" s="13" t="str">
        <f>Tableau1[[#This Row],[Authors]]&amp;", "&amp;Tableau1[[#This Row],[Title]]&amp;" "&amp;Tableau1[[#This Row],[Journal]]&amp;". "&amp;Tableau1[[#This Row],[Year]]</f>
        <v>Lu J, English R, Nadelstein B, Weigt A, Berdoulay A, Binder D, Ngan E., Comparison of topically applied flurbiprofen or bromfenac ophthalmic solution on post-operative ocular hypertension in canine patients following cataract surgery. Vet Ophthalmol. 2017</v>
      </c>
    </row>
    <row r="3574" spans="1:29" x14ac:dyDescent="0.3">
      <c r="A3574">
        <v>10910</v>
      </c>
      <c r="B3574" t="s">
        <v>2378</v>
      </c>
      <c r="C3574" t="s">
        <v>2379</v>
      </c>
      <c r="D3574" t="s">
        <v>2380</v>
      </c>
      <c r="E3574" t="s">
        <v>2447</v>
      </c>
      <c r="F3574" s="10"/>
      <c r="G3574">
        <v>2017</v>
      </c>
      <c r="J3574">
        <v>0.31774110533025068</v>
      </c>
      <c r="L3574" t="s">
        <v>45153</v>
      </c>
      <c r="M3574">
        <v>26863042</v>
      </c>
      <c r="Q3574" s="10"/>
      <c r="R3574" s="11">
        <f t="shared" si="110"/>
        <v>0</v>
      </c>
      <c r="U3574" s="11">
        <f t="shared" si="111"/>
        <v>0</v>
      </c>
      <c r="Y3574" s="11">
        <f>IF(SUM(Tableau1[[#This Row],[Other access]:[Sci-hub access]])&gt;=1,1,0)</f>
        <v>0</v>
      </c>
      <c r="Z3574" s="12">
        <f>IF(OR(Tableau1[[#This Row],[Access R1 + S1+ T1 ]]&gt;=1,Tableau1[[#This Row],[Access V1 +W1 + X1]]&gt;=1),1,0)</f>
        <v>0</v>
      </c>
      <c r="AB3574" s="10" t="str">
        <f>Tableau1[[#This Row],[DOI]]</f>
        <v>doi: 10.1097/IOP.0000000000000654</v>
      </c>
      <c r="AC3574" s="13" t="str">
        <f>Tableau1[[#This Row],[Authors]]&amp;", "&amp;Tableau1[[#This Row],[Title]]&amp;" "&amp;Tableau1[[#This Row],[Journal]]&amp;". "&amp;Tableau1[[#This Row],[Year]]</f>
        <v>Cho JE, Shim JS, Kim JY, Joo JB, Lee WH., Fungus Ball of the Maxillary Sinus Presenting With Epiphora. Ophthal Plast Reconstr Surg. 2017</v>
      </c>
    </row>
    <row r="3575" spans="1:29" x14ac:dyDescent="0.3">
      <c r="A3575">
        <v>10597</v>
      </c>
      <c r="B3575" t="s">
        <v>2276</v>
      </c>
      <c r="C3575" t="s">
        <v>2277</v>
      </c>
      <c r="D3575" t="s">
        <v>2278</v>
      </c>
      <c r="E3575" t="s">
        <v>3080</v>
      </c>
      <c r="F3575" s="10"/>
      <c r="G3575">
        <v>2017</v>
      </c>
      <c r="J3575">
        <v>0.31813033447111827</v>
      </c>
      <c r="L3575" t="e">
        <v>#VALUE!</v>
      </c>
      <c r="M3575">
        <v>27173966</v>
      </c>
      <c r="Q3575" s="10"/>
      <c r="R3575" s="11">
        <f t="shared" si="110"/>
        <v>0</v>
      </c>
      <c r="U3575" s="11">
        <f t="shared" si="111"/>
        <v>0</v>
      </c>
      <c r="Y3575" s="11">
        <f>IF(SUM(Tableau1[[#This Row],[Other access]:[Sci-hub access]])&gt;=1,1,0)</f>
        <v>0</v>
      </c>
      <c r="Z3575" s="12">
        <f>IF(OR(Tableau1[[#This Row],[Access R1 + S1+ T1 ]]&gt;=1,Tableau1[[#This Row],[Access V1 +W1 + X1]]&gt;=1),1,0)</f>
        <v>0</v>
      </c>
      <c r="AB3575" s="10" t="e">
        <f>Tableau1[[#This Row],[DOI]]</f>
        <v>#VALUE!</v>
      </c>
      <c r="AC3575" s="13" t="str">
        <f>Tableau1[[#This Row],[Authors]]&amp;", "&amp;Tableau1[[#This Row],[Title]]&amp;" "&amp;Tableau1[[#This Row],[Journal]]&amp;". "&amp;Tableau1[[#This Row],[Year]]</f>
        <v>Scherer KM, Bisby RH, Botchway SW, Parker AW., New Approaches to Photodynamic Therapy from Types I, II and III to Type IV Using One or More Photons. Anticancer Agents Med Chem. 2017</v>
      </c>
    </row>
    <row r="3576" spans="1:29" x14ac:dyDescent="0.3">
      <c r="A3576">
        <v>7692</v>
      </c>
      <c r="B3576" t="s">
        <v>10463</v>
      </c>
      <c r="C3576" t="s">
        <v>20660</v>
      </c>
      <c r="D3576" t="s">
        <v>30899</v>
      </c>
      <c r="E3576" t="s">
        <v>2567</v>
      </c>
      <c r="F3576" s="10"/>
      <c r="G3576">
        <v>2017</v>
      </c>
      <c r="J3576">
        <v>0.31814703378859943</v>
      </c>
      <c r="L3576" t="s">
        <v>42043</v>
      </c>
      <c r="M3576">
        <v>28062426</v>
      </c>
      <c r="Q3576" s="10"/>
      <c r="R3576" s="11">
        <f t="shared" si="110"/>
        <v>0</v>
      </c>
      <c r="U3576" s="11">
        <f t="shared" si="111"/>
        <v>0</v>
      </c>
      <c r="Y3576" s="11">
        <f>IF(SUM(Tableau1[[#This Row],[Other access]:[Sci-hub access]])&gt;=1,1,0)</f>
        <v>0</v>
      </c>
      <c r="Z3576" s="12">
        <f>IF(OR(Tableau1[[#This Row],[Access R1 + S1+ T1 ]]&gt;=1,Tableau1[[#This Row],[Access V1 +W1 + X1]]&gt;=1),1,0)</f>
        <v>0</v>
      </c>
      <c r="AB3576" s="10" t="str">
        <f>Tableau1[[#This Row],[DOI]]</f>
        <v>doi: 10.1136/bcr-2016-217544</v>
      </c>
      <c r="AC3576" s="13" t="str">
        <f>Tableau1[[#This Row],[Authors]]&amp;", "&amp;Tableau1[[#This Row],[Title]]&amp;" "&amp;Tableau1[[#This Row],[Journal]]&amp;". "&amp;Tableau1[[#This Row],[Year]]</f>
        <v>Parchand SM, Kumar AS, Kaliaperumal S, Srinivasan R., Tuberculous scleral abscess with choroidal detachment. BMJ Case Rep. 2017</v>
      </c>
    </row>
    <row r="3577" spans="1:29" x14ac:dyDescent="0.3">
      <c r="A3577">
        <v>7167</v>
      </c>
      <c r="B3577" t="s">
        <v>10008</v>
      </c>
      <c r="C3577" t="s">
        <v>20210</v>
      </c>
      <c r="D3577" t="s">
        <v>30442</v>
      </c>
      <c r="E3577" t="s">
        <v>2447</v>
      </c>
      <c r="F3577" s="10"/>
      <c r="G3577">
        <v>2017</v>
      </c>
      <c r="J3577">
        <v>0.31816341414531535</v>
      </c>
      <c r="L3577" t="s">
        <v>41523</v>
      </c>
      <c r="M3577">
        <v>28121721</v>
      </c>
      <c r="Q3577" s="10"/>
      <c r="R3577" s="11">
        <f t="shared" si="110"/>
        <v>0</v>
      </c>
      <c r="U3577" s="11">
        <f t="shared" si="111"/>
        <v>0</v>
      </c>
      <c r="Y3577" s="11">
        <f>IF(SUM(Tableau1[[#This Row],[Other access]:[Sci-hub access]])&gt;=1,1,0)</f>
        <v>0</v>
      </c>
      <c r="Z3577" s="12">
        <f>IF(OR(Tableau1[[#This Row],[Access R1 + S1+ T1 ]]&gt;=1,Tableau1[[#This Row],[Access V1 +W1 + X1]]&gt;=1),1,0)</f>
        <v>0</v>
      </c>
      <c r="AB3577" s="10" t="str">
        <f>Tableau1[[#This Row],[DOI]]</f>
        <v>doi: 10.1097/IOP.0000000000000871</v>
      </c>
      <c r="AC3577" s="13" t="str">
        <f>Tableau1[[#This Row],[Authors]]&amp;", "&amp;Tableau1[[#This Row],[Title]]&amp;" "&amp;Tableau1[[#This Row],[Journal]]&amp;". "&amp;Tableau1[[#This Row],[Year]]</f>
        <v>Yu JTS, Peng L, Ataullah S., Chronic Eyelid Edema Following Periocular Hyaluronic Acid Filler Treatment. Ophthal Plast Reconstr Surg. 2017</v>
      </c>
    </row>
    <row r="3578" spans="1:29" ht="28.8" x14ac:dyDescent="0.3">
      <c r="A3578">
        <v>10674</v>
      </c>
      <c r="B3578" t="s">
        <v>13141</v>
      </c>
      <c r="C3578" t="s">
        <v>23306</v>
      </c>
      <c r="D3578" t="s">
        <v>33594</v>
      </c>
      <c r="E3578" t="s">
        <v>2438</v>
      </c>
      <c r="F3578" s="10"/>
      <c r="G3578">
        <v>2017</v>
      </c>
      <c r="J3578">
        <v>0.31820051781584435</v>
      </c>
      <c r="L3578" t="s">
        <v>44922</v>
      </c>
      <c r="M3578">
        <v>27118190</v>
      </c>
      <c r="Q3578" s="10"/>
      <c r="R3578" s="11">
        <f t="shared" si="110"/>
        <v>0</v>
      </c>
      <c r="U3578" s="11">
        <f t="shared" si="111"/>
        <v>0</v>
      </c>
      <c r="Y3578" s="11">
        <f>IF(SUM(Tableau1[[#This Row],[Other access]:[Sci-hub access]])&gt;=1,1,0)</f>
        <v>0</v>
      </c>
      <c r="Z3578" s="12">
        <f>IF(OR(Tableau1[[#This Row],[Access R1 + S1+ T1 ]]&gt;=1,Tableau1[[#This Row],[Access V1 +W1 + X1]]&gt;=1),1,0)</f>
        <v>0</v>
      </c>
      <c r="AB3578" s="10" t="str">
        <f>Tableau1[[#This Row],[DOI]]</f>
        <v>doi: 10.1136/bjophthalmol-2015-307730</v>
      </c>
      <c r="AC3578" s="13" t="str">
        <f>Tableau1[[#This Row],[Authors]]&amp;", "&amp;Tableau1[[#This Row],[Title]]&amp;" "&amp;Tableau1[[#This Row],[Journal]]&amp;". "&amp;Tableau1[[#This Row],[Year]]</f>
        <v>Enders P, Schaub F, Hermann MM, Cursiefen C, Heindl LM., Neuroretinal rim in non-glaucomatous large optic nerve heads: a comparison of confocal scanning laser tomography and spectral domain optical coherence tomography. Br J Ophthalmol. 2017</v>
      </c>
    </row>
    <row r="3579" spans="1:29" x14ac:dyDescent="0.3">
      <c r="A3579">
        <v>10646</v>
      </c>
      <c r="B3579" t="s">
        <v>13114</v>
      </c>
      <c r="C3579" t="s">
        <v>23279</v>
      </c>
      <c r="D3579" t="s">
        <v>33567</v>
      </c>
      <c r="E3579" t="s">
        <v>2438</v>
      </c>
      <c r="F3579" s="10"/>
      <c r="G3579">
        <v>2017</v>
      </c>
      <c r="J3579">
        <v>0.3183136152691205</v>
      </c>
      <c r="L3579" t="s">
        <v>44894</v>
      </c>
      <c r="M3579">
        <v>27130916</v>
      </c>
      <c r="Q3579" s="10"/>
      <c r="R3579" s="11">
        <f t="shared" si="110"/>
        <v>0</v>
      </c>
      <c r="U3579" s="11">
        <f t="shared" si="111"/>
        <v>0</v>
      </c>
      <c r="Y3579" s="11">
        <f>IF(SUM(Tableau1[[#This Row],[Other access]:[Sci-hub access]])&gt;=1,1,0)</f>
        <v>0</v>
      </c>
      <c r="Z3579" s="12">
        <f>IF(OR(Tableau1[[#This Row],[Access R1 + S1+ T1 ]]&gt;=1,Tableau1[[#This Row],[Access V1 +W1 + X1]]&gt;=1),1,0)</f>
        <v>0</v>
      </c>
      <c r="AB3579" s="10" t="str">
        <f>Tableau1[[#This Row],[DOI]]</f>
        <v>doi: 10.1136/bjophthalmol-2016-308487</v>
      </c>
      <c r="AC3579" s="13" t="str">
        <f>Tableau1[[#This Row],[Authors]]&amp;", "&amp;Tableau1[[#This Row],[Title]]&amp;" "&amp;Tableau1[[#This Row],[Journal]]&amp;". "&amp;Tableau1[[#This Row],[Year]]</f>
        <v>Lalitha P, Manoharan G, Karpagam R, Prajna NV, Srinivasan M, Mascarenhas J, Das M, Porco TC, Lietman TM, Cevallos V, Keenan JD., Trends in antibiotic resistance in bacterial keratitis isolates from South India. Br J Ophthalmol. 2017</v>
      </c>
    </row>
    <row r="3580" spans="1:29" x14ac:dyDescent="0.3">
      <c r="A3580">
        <v>11007</v>
      </c>
      <c r="B3580" t="s">
        <v>2411</v>
      </c>
      <c r="C3580" t="s">
        <v>2412</v>
      </c>
      <c r="D3580" t="s">
        <v>2413</v>
      </c>
      <c r="E3580" t="s">
        <v>2635</v>
      </c>
      <c r="F3580" s="10"/>
      <c r="G3580">
        <v>2017</v>
      </c>
      <c r="J3580">
        <v>0.31835744336202987</v>
      </c>
      <c r="L3580" t="s">
        <v>45248</v>
      </c>
      <c r="M3580">
        <v>26582042</v>
      </c>
      <c r="Q3580" s="10"/>
      <c r="R3580" s="11">
        <f t="shared" si="110"/>
        <v>0</v>
      </c>
      <c r="U3580" s="11">
        <f t="shared" si="111"/>
        <v>0</v>
      </c>
      <c r="Y3580" s="11">
        <f>IF(SUM(Tableau1[[#This Row],[Other access]:[Sci-hub access]])&gt;=1,1,0)</f>
        <v>0</v>
      </c>
      <c r="Z3580" s="12">
        <f>IF(OR(Tableau1[[#This Row],[Access R1 + S1+ T1 ]]&gt;=1,Tableau1[[#This Row],[Access V1 +W1 + X1]]&gt;=1),1,0)</f>
        <v>0</v>
      </c>
      <c r="AB3580" s="10" t="str">
        <f>Tableau1[[#This Row],[DOI]]</f>
        <v>doi: 10.2174/1573399812666151119144109</v>
      </c>
      <c r="AC3580" s="13" t="str">
        <f>Tableau1[[#This Row],[Authors]]&amp;", "&amp;Tableau1[[#This Row],[Title]]&amp;" "&amp;Tableau1[[#This Row],[Journal]]&amp;". "&amp;Tableau1[[#This Row],[Year]]</f>
        <v>Gajree S, Borooah S, Dhillon B., Imaging in Diabetic Retinopathy: A Review of Current and Future Techniques. Curr Diabetes Rev. 2017</v>
      </c>
    </row>
    <row r="3581" spans="1:29" x14ac:dyDescent="0.3">
      <c r="A3581">
        <v>4498</v>
      </c>
      <c r="B3581" t="s">
        <v>7622</v>
      </c>
      <c r="C3581" t="s">
        <v>17857</v>
      </c>
      <c r="D3581" t="s">
        <v>28051</v>
      </c>
      <c r="E3581" t="s">
        <v>2494</v>
      </c>
      <c r="F3581" s="10"/>
      <c r="G3581">
        <v>2017</v>
      </c>
      <c r="J3581">
        <v>0.31866934813324954</v>
      </c>
      <c r="L3581" t="s">
        <v>38917</v>
      </c>
      <c r="M3581">
        <v>28439978</v>
      </c>
      <c r="Q3581" s="10"/>
      <c r="R3581" s="11">
        <f t="shared" si="110"/>
        <v>0</v>
      </c>
      <c r="U3581" s="11">
        <f t="shared" si="111"/>
        <v>0</v>
      </c>
      <c r="Y3581" s="11">
        <f>IF(SUM(Tableau1[[#This Row],[Other access]:[Sci-hub access]])&gt;=1,1,0)</f>
        <v>0</v>
      </c>
      <c r="Z3581" s="12">
        <f>IF(OR(Tableau1[[#This Row],[Access R1 + S1+ T1 ]]&gt;=1,Tableau1[[#This Row],[Access V1 +W1 + X1]]&gt;=1),1,0)</f>
        <v>0</v>
      </c>
      <c r="AB3581" s="10" t="str">
        <f>Tableau1[[#This Row],[DOI]]</f>
        <v>doi: 10.1111/opo.12382</v>
      </c>
      <c r="AC3581" s="13" t="str">
        <f>Tableau1[[#This Row],[Authors]]&amp;", "&amp;Tableau1[[#This Row],[Title]]&amp;" "&amp;Tableau1[[#This Row],[Journal]]&amp;". "&amp;Tableau1[[#This Row],[Year]]</f>
        <v>Legras R, Rio D., Simulation of commercial vs theoretically optimised contact lenses for presbyopia. Ophthalmic Physiol Opt. 2017</v>
      </c>
    </row>
    <row r="3582" spans="1:29" x14ac:dyDescent="0.3">
      <c r="A3582">
        <v>5863</v>
      </c>
      <c r="B3582" t="s">
        <v>8877</v>
      </c>
      <c r="C3582" t="s">
        <v>19093</v>
      </c>
      <c r="D3582" t="s">
        <v>29307</v>
      </c>
      <c r="E3582" t="s">
        <v>2458</v>
      </c>
      <c r="F3582" s="10"/>
      <c r="G3582">
        <v>2017</v>
      </c>
      <c r="J3582">
        <v>0.31888212828760953</v>
      </c>
      <c r="L3582" t="s">
        <v>40245</v>
      </c>
      <c r="M3582">
        <v>28278327</v>
      </c>
      <c r="Q3582" s="10"/>
      <c r="R3582" s="11">
        <f t="shared" si="110"/>
        <v>0</v>
      </c>
      <c r="U3582" s="11">
        <f t="shared" si="111"/>
        <v>0</v>
      </c>
      <c r="Y3582" s="11">
        <f>IF(SUM(Tableau1[[#This Row],[Other access]:[Sci-hub access]])&gt;=1,1,0)</f>
        <v>0</v>
      </c>
      <c r="Z3582" s="12">
        <f>IF(OR(Tableau1[[#This Row],[Access R1 + S1+ T1 ]]&gt;=1,Tableau1[[#This Row],[Access V1 +W1 + X1]]&gt;=1),1,0)</f>
        <v>0</v>
      </c>
      <c r="AB3582" s="10" t="str">
        <f>Tableau1[[#This Row],[DOI]]</f>
        <v>doi: 10.1001/jamaophthalmol.2017.0098</v>
      </c>
      <c r="AC3582" s="13" t="str">
        <f>Tableau1[[#This Row],[Authors]]&amp;", "&amp;Tableau1[[#This Row],[Title]]&amp;" "&amp;Tableau1[[#This Row],[Journal]]&amp;". "&amp;Tableau1[[#This Row],[Year]]</f>
        <v>Henry CR, Al-Attar L, Cruz-Chacón AM, Davis JL., Chorioretinal Lesions Presumed Secondary to Zika Virus Infection in an Immunocompromised Adult. JAMA Ophthalmol. 2017</v>
      </c>
    </row>
    <row r="3583" spans="1:29" x14ac:dyDescent="0.3">
      <c r="A3583">
        <v>5865</v>
      </c>
      <c r="B3583" t="s">
        <v>8879</v>
      </c>
      <c r="C3583" t="s">
        <v>19095</v>
      </c>
      <c r="D3583" t="s">
        <v>29309</v>
      </c>
      <c r="E3583" t="s">
        <v>2443</v>
      </c>
      <c r="F3583" s="10"/>
      <c r="G3583">
        <v>2017</v>
      </c>
      <c r="J3583">
        <v>0.31894422189168203</v>
      </c>
      <c r="L3583" t="s">
        <v>40247</v>
      </c>
      <c r="M3583">
        <v>28278321</v>
      </c>
      <c r="Q3583" s="10"/>
      <c r="R3583" s="11">
        <f t="shared" si="110"/>
        <v>0</v>
      </c>
      <c r="U3583" s="11">
        <f t="shared" si="111"/>
        <v>0</v>
      </c>
      <c r="Y3583" s="11">
        <f>IF(SUM(Tableau1[[#This Row],[Other access]:[Sci-hub access]])&gt;=1,1,0)</f>
        <v>0</v>
      </c>
      <c r="Z3583" s="12">
        <f>IF(OR(Tableau1[[#This Row],[Access R1 + S1+ T1 ]]&gt;=1,Tableau1[[#This Row],[Access V1 +W1 + X1]]&gt;=1),1,0)</f>
        <v>0</v>
      </c>
      <c r="AB3583" s="10" t="str">
        <f>Tableau1[[#This Row],[DOI]]</f>
        <v>doi: 10.1167/iovs.16-20824</v>
      </c>
      <c r="AC3583" s="13" t="str">
        <f>Tableau1[[#This Row],[Authors]]&amp;", "&amp;Tableau1[[#This Row],[Title]]&amp;" "&amp;Tableau1[[#This Row],[Journal]]&amp;". "&amp;Tableau1[[#This Row],[Year]]</f>
        <v>Gutowski MB, Wilson L, Van Gelder RN, Pepple KL., In Vivo Bioluminescence Imaging for Longitudinal Monitoring of Inflammation in Animal Models of Uveitis. Invest Ophthalmol Vis Sci. 2017</v>
      </c>
    </row>
    <row r="3584" spans="1:29" x14ac:dyDescent="0.3">
      <c r="A3584">
        <v>10602</v>
      </c>
      <c r="B3584" t="s">
        <v>13076</v>
      </c>
      <c r="C3584" t="s">
        <v>23241</v>
      </c>
      <c r="D3584" t="s">
        <v>33529</v>
      </c>
      <c r="E3584" t="s">
        <v>2557</v>
      </c>
      <c r="F3584" s="10"/>
      <c r="G3584">
        <v>2017</v>
      </c>
      <c r="J3584">
        <v>0.31898506024172102</v>
      </c>
      <c r="L3584" t="s">
        <v>44850</v>
      </c>
      <c r="M3584">
        <v>27171132</v>
      </c>
      <c r="Q3584" s="10"/>
      <c r="R3584" s="11">
        <f t="shared" si="110"/>
        <v>0</v>
      </c>
      <c r="U3584" s="11">
        <f t="shared" si="111"/>
        <v>0</v>
      </c>
      <c r="Y3584" s="11">
        <f>IF(SUM(Tableau1[[#This Row],[Other access]:[Sci-hub access]])&gt;=1,1,0)</f>
        <v>0</v>
      </c>
      <c r="Z3584" s="12">
        <f>IF(OR(Tableau1[[#This Row],[Access R1 + S1+ T1 ]]&gt;=1,Tableau1[[#This Row],[Access V1 +W1 + X1]]&gt;=1),1,0)</f>
        <v>0</v>
      </c>
      <c r="AB3584" s="10" t="str">
        <f>Tableau1[[#This Row],[DOI]]</f>
        <v>doi: 10.1097/ICL.0000000000000270</v>
      </c>
      <c r="AC3584" s="13" t="str">
        <f>Tableau1[[#This Row],[Authors]]&amp;", "&amp;Tableau1[[#This Row],[Title]]&amp;" "&amp;Tableau1[[#This Row],[Journal]]&amp;". "&amp;Tableau1[[#This Row],[Year]]</f>
        <v>Mandathara PS, Stapleton FJ, Willcox MDP., Outcome of Keratoconus Management: Review of the Past 20 Years' Contemporary Treatment Modalities. Eye Contact Lens. 2017</v>
      </c>
    </row>
    <row r="3585" spans="1:29" x14ac:dyDescent="0.3">
      <c r="A3585">
        <v>9125</v>
      </c>
      <c r="B3585" t="s">
        <v>11726</v>
      </c>
      <c r="C3585" t="s">
        <v>21901</v>
      </c>
      <c r="D3585" t="s">
        <v>32167</v>
      </c>
      <c r="E3585" t="s">
        <v>2445</v>
      </c>
      <c r="F3585" s="10"/>
      <c r="G3585">
        <v>2017</v>
      </c>
      <c r="J3585">
        <v>0.31899072779547444</v>
      </c>
      <c r="L3585" t="s">
        <v>43441</v>
      </c>
      <c r="M3585">
        <v>27779559</v>
      </c>
      <c r="Q3585" s="10"/>
      <c r="R3585" s="11">
        <f t="shared" si="110"/>
        <v>0</v>
      </c>
      <c r="U3585" s="11">
        <f t="shared" si="111"/>
        <v>0</v>
      </c>
      <c r="Y3585" s="11">
        <f>IF(SUM(Tableau1[[#This Row],[Other access]:[Sci-hub access]])&gt;=1,1,0)</f>
        <v>0</v>
      </c>
      <c r="Z3585" s="12">
        <f>IF(OR(Tableau1[[#This Row],[Access R1 + S1+ T1 ]]&gt;=1,Tableau1[[#This Row],[Access V1 +W1 + X1]]&gt;=1),1,0)</f>
        <v>0</v>
      </c>
      <c r="AB3585" s="10" t="str">
        <f>Tableau1[[#This Row],[DOI]]</f>
        <v>doi: 10.1097/IAE.0000000000001350</v>
      </c>
      <c r="AC3585" s="13" t="str">
        <f>Tableau1[[#This Row],[Authors]]&amp;", "&amp;Tableau1[[#This Row],[Title]]&amp;" "&amp;Tableau1[[#This Row],[Journal]]&amp;". "&amp;Tableau1[[#This Row],[Year]]</f>
        <v>Jin Y, Chen H, Xu X, Hu Y, Wang C, Ma Z., TRAUMATIC PROLIFERATIVE VITREORETINOPATHY: Clinical and Histopathological Observations. Retina. 2017</v>
      </c>
    </row>
    <row r="3586" spans="1:29" x14ac:dyDescent="0.3">
      <c r="A3586">
        <v>708</v>
      </c>
      <c r="B3586" t="s">
        <v>3971</v>
      </c>
      <c r="C3586" t="s">
        <v>14226</v>
      </c>
      <c r="D3586" t="s">
        <v>24391</v>
      </c>
      <c r="E3586" t="s">
        <v>2511</v>
      </c>
      <c r="F3586" s="10"/>
      <c r="G3586">
        <v>2017</v>
      </c>
      <c r="J3586">
        <v>0.31904495773223418</v>
      </c>
      <c r="L3586" t="s">
        <v>35201</v>
      </c>
      <c r="M3586">
        <v>29133651</v>
      </c>
      <c r="Q3586" s="10"/>
      <c r="R3586" s="11">
        <f t="shared" ref="R3586:R3649" si="112">IF(SUM(N3586:Q3586)&gt;0,1,0)</f>
        <v>0</v>
      </c>
      <c r="U3586" s="11">
        <f t="shared" ref="U3586:U3649" si="113">IF(SUM(R3586,T3586)&gt;0,1,0)</f>
        <v>0</v>
      </c>
      <c r="Y3586" s="11">
        <f>IF(SUM(Tableau1[[#This Row],[Other access]:[Sci-hub access]])&gt;=1,1,0)</f>
        <v>0</v>
      </c>
      <c r="Z3586" s="12">
        <f>IF(OR(Tableau1[[#This Row],[Access R1 + S1+ T1 ]]&gt;=1,Tableau1[[#This Row],[Access V1 +W1 + X1]]&gt;=1),1,0)</f>
        <v>0</v>
      </c>
      <c r="AB3586" s="10" t="str">
        <f>Tableau1[[#This Row],[DOI]]</f>
        <v>doi: 10.4103/ijo.IJO_315_17</v>
      </c>
      <c r="AC3586" s="13" t="str">
        <f>Tableau1[[#This Row],[Authors]]&amp;", "&amp;Tableau1[[#This Row],[Title]]&amp;" "&amp;Tableau1[[#This Row],[Journal]]&amp;". "&amp;Tableau1[[#This Row],[Year]]</f>
        <v>Singh MD, Jain K., Comparison of 30-2 Standard and Fast programs of Swedish Interactive Threshold Algorithm of Humphrey Field Analyzer for perimetry in patients with intracranial tumors. Indian J Ophthalmol. 2017</v>
      </c>
    </row>
    <row r="3587" spans="1:29" x14ac:dyDescent="0.3">
      <c r="A3587">
        <v>690</v>
      </c>
      <c r="B3587" t="s">
        <v>3953</v>
      </c>
      <c r="C3587" t="s">
        <v>14208</v>
      </c>
      <c r="D3587" t="s">
        <v>24373</v>
      </c>
      <c r="E3587" t="s">
        <v>2511</v>
      </c>
      <c r="F3587" s="10"/>
      <c r="G3587">
        <v>2017</v>
      </c>
      <c r="J3587">
        <v>0.31922671361147847</v>
      </c>
      <c r="L3587" t="s">
        <v>35183</v>
      </c>
      <c r="M3587">
        <v>29133669</v>
      </c>
      <c r="Q3587" s="10"/>
      <c r="R3587" s="11">
        <f t="shared" si="112"/>
        <v>0</v>
      </c>
      <c r="U3587" s="11">
        <f t="shared" si="113"/>
        <v>0</v>
      </c>
      <c r="Y3587" s="11">
        <f>IF(SUM(Tableau1[[#This Row],[Other access]:[Sci-hub access]])&gt;=1,1,0)</f>
        <v>0</v>
      </c>
      <c r="Z3587" s="12">
        <f>IF(OR(Tableau1[[#This Row],[Access R1 + S1+ T1 ]]&gt;=1,Tableau1[[#This Row],[Access V1 +W1 + X1]]&gt;=1),1,0)</f>
        <v>0</v>
      </c>
      <c r="AB3587" s="10" t="str">
        <f>Tableau1[[#This Row],[DOI]]</f>
        <v>doi: 10.4103/ijo.IJO_1007_16</v>
      </c>
      <c r="AC3587" s="13" t="str">
        <f>Tableau1[[#This Row],[Authors]]&amp;", "&amp;Tableau1[[#This Row],[Title]]&amp;" "&amp;Tableau1[[#This Row],[Journal]]&amp;". "&amp;Tableau1[[#This Row],[Year]]</f>
        <v>Salceanu SO, Levy S, Cunningham R, Frimpong-Ansah K., Severe Gemella haemolysans endophthalmitis following ranibizumab intravitreal injection. Indian J Ophthalmol. 2017</v>
      </c>
    </row>
    <row r="3588" spans="1:29" x14ac:dyDescent="0.3">
      <c r="A3588">
        <v>5715</v>
      </c>
      <c r="B3588" t="s">
        <v>8745</v>
      </c>
      <c r="C3588" t="s">
        <v>18964</v>
      </c>
      <c r="D3588" t="s">
        <v>29175</v>
      </c>
      <c r="E3588" t="s">
        <v>2494</v>
      </c>
      <c r="F3588" s="10"/>
      <c r="G3588">
        <v>2017</v>
      </c>
      <c r="J3588">
        <v>0.31928658738641991</v>
      </c>
      <c r="L3588" t="s">
        <v>40098</v>
      </c>
      <c r="M3588">
        <v>28295445</v>
      </c>
      <c r="Q3588" s="10"/>
      <c r="R3588" s="11">
        <f t="shared" si="112"/>
        <v>0</v>
      </c>
      <c r="U3588" s="11">
        <f t="shared" si="113"/>
        <v>0</v>
      </c>
      <c r="Y3588" s="11">
        <f>IF(SUM(Tableau1[[#This Row],[Other access]:[Sci-hub access]])&gt;=1,1,0)</f>
        <v>0</v>
      </c>
      <c r="Z3588" s="12">
        <f>IF(OR(Tableau1[[#This Row],[Access R1 + S1+ T1 ]]&gt;=1,Tableau1[[#This Row],[Access V1 +W1 + X1]]&gt;=1),1,0)</f>
        <v>0</v>
      </c>
      <c r="AB3588" s="10" t="str">
        <f>Tableau1[[#This Row],[DOI]]</f>
        <v>doi: 10.1111/opo.12365</v>
      </c>
      <c r="AC3588" s="13" t="str">
        <f>Tableau1[[#This Row],[Authors]]&amp;", "&amp;Tableau1[[#This Row],[Title]]&amp;" "&amp;Tableau1[[#This Row],[Journal]]&amp;". "&amp;Tableau1[[#This Row],[Year]]</f>
        <v>Chinnery HR, Naranjo Golborne C, Downie LE., Omega-3 supplementation is neuroprotective to corneal nerves in dry eye disease: a pilot study. Ophthalmic Physiol Opt. 2017</v>
      </c>
    </row>
    <row r="3589" spans="1:29" x14ac:dyDescent="0.3">
      <c r="A3589">
        <v>1755</v>
      </c>
      <c r="B3589" t="s">
        <v>5004</v>
      </c>
      <c r="C3589" t="s">
        <v>15252</v>
      </c>
      <c r="D3589" t="s">
        <v>25425</v>
      </c>
      <c r="E3589" t="s">
        <v>2740</v>
      </c>
      <c r="F3589" s="10"/>
      <c r="G3589">
        <v>2017</v>
      </c>
      <c r="J3589">
        <v>0.31934434264654288</v>
      </c>
      <c r="L3589" t="s">
        <v>36231</v>
      </c>
      <c r="M3589">
        <v>28884924</v>
      </c>
      <c r="Q3589" s="10"/>
      <c r="R3589" s="11">
        <f t="shared" si="112"/>
        <v>0</v>
      </c>
      <c r="U3589" s="11">
        <f t="shared" si="113"/>
        <v>0</v>
      </c>
      <c r="Y3589" s="11">
        <f>IF(SUM(Tableau1[[#This Row],[Other access]:[Sci-hub access]])&gt;=1,1,0)</f>
        <v>0</v>
      </c>
      <c r="Z3589" s="12">
        <f>IF(OR(Tableau1[[#This Row],[Access R1 + S1+ T1 ]]&gt;=1,Tableau1[[#This Row],[Access V1 +W1 + X1]]&gt;=1),1,0)</f>
        <v>0</v>
      </c>
      <c r="AB3589" s="10" t="str">
        <f>Tableau1[[#This Row],[DOI]]</f>
        <v>doi: 10.1002/ajmg.a.38470</v>
      </c>
      <c r="AC3589" s="13" t="str">
        <f>Tableau1[[#This Row],[Authors]]&amp;", "&amp;Tableau1[[#This Row],[Title]]&amp;" "&amp;Tableau1[[#This Row],[Journal]]&amp;". "&amp;Tableau1[[#This Row],[Year]]</f>
        <v>Taylan F, Yavaş Abalı Z, Jäntti N, Güneş N, Darendeliler F, Baş F, Poyrazoğlu Ş, Tamçelik N, Tüysüz B, Mäkitie O., Two novel mutations in XYLT2 cause spondyloocular syndrome. Am J Med Genet A. 2017</v>
      </c>
    </row>
    <row r="3590" spans="1:29" x14ac:dyDescent="0.3">
      <c r="A3590">
        <v>8635</v>
      </c>
      <c r="B3590" t="s">
        <v>11296</v>
      </c>
      <c r="C3590" t="s">
        <v>21480</v>
      </c>
      <c r="D3590" t="s">
        <v>31735</v>
      </c>
      <c r="E3590" t="s">
        <v>2597</v>
      </c>
      <c r="F3590" s="10"/>
      <c r="G3590">
        <v>2017</v>
      </c>
      <c r="J3590">
        <v>0.31938681315101758</v>
      </c>
      <c r="L3590" t="s">
        <v>42971</v>
      </c>
      <c r="M3590">
        <v>27874294</v>
      </c>
      <c r="Q3590" s="10"/>
      <c r="R3590" s="11">
        <f t="shared" si="112"/>
        <v>0</v>
      </c>
      <c r="U3590" s="11">
        <f t="shared" si="113"/>
        <v>0</v>
      </c>
      <c r="Y3590" s="11">
        <f>IF(SUM(Tableau1[[#This Row],[Other access]:[Sci-hub access]])&gt;=1,1,0)</f>
        <v>0</v>
      </c>
      <c r="Z3590" s="12">
        <f>IF(OR(Tableau1[[#This Row],[Access R1 + S1+ T1 ]]&gt;=1,Tableau1[[#This Row],[Access V1 +W1 + X1]]&gt;=1),1,0)</f>
        <v>0</v>
      </c>
      <c r="AB3590" s="10" t="str">
        <f>Tableau1[[#This Row],[DOI]]</f>
        <v>doi: 10.1080/01676830.2016.1243132</v>
      </c>
      <c r="AC3590" s="13" t="str">
        <f>Tableau1[[#This Row],[Authors]]&amp;", "&amp;Tableau1[[#This Row],[Title]]&amp;" "&amp;Tableau1[[#This Row],[Journal]]&amp;". "&amp;Tableau1[[#This Row],[Year]]</f>
        <v>Sengor T, Yuzbasioglu E, Aydın Kurna S, Irkec M, Altun A, Kökcen K, Yalcin NG., Dacryoadenitis and extraocular muscle inflammation associated with contact lens-related Acanthamoeba keratitis: A case report and review of the literature. Orbit. 2017</v>
      </c>
    </row>
    <row r="3591" spans="1:29" x14ac:dyDescent="0.3">
      <c r="A3591">
        <v>2080</v>
      </c>
      <c r="B3591" t="s">
        <v>5319</v>
      </c>
      <c r="C3591" t="s">
        <v>15564</v>
      </c>
      <c r="D3591" t="s">
        <v>25741</v>
      </c>
      <c r="E3591" t="s">
        <v>2511</v>
      </c>
      <c r="F3591" s="10"/>
      <c r="G3591">
        <v>2017</v>
      </c>
      <c r="J3591">
        <v>0.31942394313253331</v>
      </c>
      <c r="L3591" t="s">
        <v>36551</v>
      </c>
      <c r="M3591">
        <v>28820161</v>
      </c>
      <c r="Q3591" s="10"/>
      <c r="R3591" s="11">
        <f t="shared" si="112"/>
        <v>0</v>
      </c>
      <c r="U3591" s="11">
        <f t="shared" si="113"/>
        <v>0</v>
      </c>
      <c r="Y3591" s="11">
        <f>IF(SUM(Tableau1[[#This Row],[Other access]:[Sci-hub access]])&gt;=1,1,0)</f>
        <v>0</v>
      </c>
      <c r="Z3591" s="12">
        <f>IF(OR(Tableau1[[#This Row],[Access R1 + S1+ T1 ]]&gt;=1,Tableau1[[#This Row],[Access V1 +W1 + X1]]&gt;=1),1,0)</f>
        <v>0</v>
      </c>
      <c r="AB3591" s="10" t="str">
        <f>Tableau1[[#This Row],[DOI]]</f>
        <v>doi: 10.4103/ijo.IJO_294_17</v>
      </c>
      <c r="AC3591" s="13" t="str">
        <f>Tableau1[[#This Row],[Authors]]&amp;", "&amp;Tableau1[[#This Row],[Title]]&amp;" "&amp;Tableau1[[#This Row],[Journal]]&amp;". "&amp;Tableau1[[#This Row],[Year]]</f>
        <v>Prakash MV, Sivakumar S, Dayal A, Chitra A, Subramaniam S., Ocular morbidity patterns among children in schools for the blind in Chennai. Indian J Ophthalmol. 2017</v>
      </c>
    </row>
    <row r="3592" spans="1:29" x14ac:dyDescent="0.3">
      <c r="A3592">
        <v>3764</v>
      </c>
      <c r="B3592" t="s">
        <v>6933</v>
      </c>
      <c r="C3592" t="s">
        <v>17173</v>
      </c>
      <c r="D3592" t="s">
        <v>27357</v>
      </c>
      <c r="E3592" t="s">
        <v>2716</v>
      </c>
      <c r="F3592" s="10"/>
      <c r="G3592">
        <v>2017</v>
      </c>
      <c r="J3592">
        <v>0.31949410242306142</v>
      </c>
      <c r="L3592" t="s">
        <v>38208</v>
      </c>
      <c r="M3592">
        <v>28536205</v>
      </c>
      <c r="Q3592" s="10"/>
      <c r="R3592" s="11">
        <f t="shared" si="112"/>
        <v>0</v>
      </c>
      <c r="U3592" s="11">
        <f t="shared" si="113"/>
        <v>0</v>
      </c>
      <c r="Y3592" s="11">
        <f>IF(SUM(Tableau1[[#This Row],[Other access]:[Sci-hub access]])&gt;=1,1,0)</f>
        <v>0</v>
      </c>
      <c r="Z3592" s="12">
        <f>IF(OR(Tableau1[[#This Row],[Access R1 + S1+ T1 ]]&gt;=1,Tableau1[[#This Row],[Access V1 +W1 + X1]]&gt;=1),1,0)</f>
        <v>0</v>
      </c>
      <c r="AB3592" s="10" t="str">
        <f>Tableau1[[#This Row],[DOI]]</f>
        <v>doi: 10.1136/archdischild-2016-312533</v>
      </c>
      <c r="AC3592" s="13" t="str">
        <f>Tableau1[[#This Row],[Authors]]&amp;", "&amp;Tableau1[[#This Row],[Title]]&amp;" "&amp;Tableau1[[#This Row],[Journal]]&amp;". "&amp;Tableau1[[#This Row],[Year]]</f>
        <v>Glass TJA, Chau V, Gardiner J, Foong J, Vinall J, Zwicker JG, Grunau RE, Synnes A, Poskitt KJ, Miller SP., Severe retinopathy of prematurity predicts delayed white matter maturation and poorer neurodevelopment. Arch Dis Child Fetal Neonatal Ed. 2017</v>
      </c>
    </row>
    <row r="3593" spans="1:29" x14ac:dyDescent="0.3">
      <c r="A3593">
        <v>5904</v>
      </c>
      <c r="B3593" t="s">
        <v>8909</v>
      </c>
      <c r="C3593" t="s">
        <v>19124</v>
      </c>
      <c r="D3593" t="s">
        <v>29339</v>
      </c>
      <c r="E3593" t="s">
        <v>2482</v>
      </c>
      <c r="F3593" s="10"/>
      <c r="G3593">
        <v>2017</v>
      </c>
      <c r="J3593">
        <v>0.31951125844303396</v>
      </c>
      <c r="L3593" t="s">
        <v>40284</v>
      </c>
      <c r="M3593">
        <v>28272537</v>
      </c>
      <c r="Q3593" s="10"/>
      <c r="R3593" s="11">
        <f t="shared" si="112"/>
        <v>0</v>
      </c>
      <c r="U3593" s="11">
        <f t="shared" si="113"/>
        <v>0</v>
      </c>
      <c r="Y3593" s="11">
        <f>IF(SUM(Tableau1[[#This Row],[Other access]:[Sci-hub access]])&gt;=1,1,0)</f>
        <v>0</v>
      </c>
      <c r="Z3593" s="12">
        <f>IF(OR(Tableau1[[#This Row],[Access R1 + S1+ T1 ]]&gt;=1,Tableau1[[#This Row],[Access V1 +W1 + X1]]&gt;=1),1,0)</f>
        <v>0</v>
      </c>
      <c r="AB3593" s="10" t="str">
        <f>Tableau1[[#This Row],[DOI]]</f>
        <v>doi: 10.1038/ejhg.2017.23</v>
      </c>
      <c r="AC3593" s="13" t="str">
        <f>Tableau1[[#This Row],[Authors]]&amp;", "&amp;Tableau1[[#This Row],[Title]]&amp;" "&amp;Tableau1[[#This Row],[Journal]]&amp;". "&amp;Tableau1[[#This Row],[Year]]</f>
        <v>Testa F, Filippelli M, Brunetti-Pierri R, Di Fruscio G, Di Iorio V, Pizzo M, Torella A, Barillari MR, Nigro V, Brunetti-Pierri N, Simonelli F, Banfi S., Mutations in the PCYT1A gene are responsible for isolated forms of retinal dystrophy. Eur J Hum Genet. 2017</v>
      </c>
    </row>
    <row r="3594" spans="1:29" x14ac:dyDescent="0.3">
      <c r="A3594">
        <v>6618</v>
      </c>
      <c r="B3594" t="s">
        <v>9533</v>
      </c>
      <c r="C3594" t="s">
        <v>19740</v>
      </c>
      <c r="D3594" t="s">
        <v>29965</v>
      </c>
      <c r="E3594" t="s">
        <v>34315</v>
      </c>
      <c r="F3594" s="10"/>
      <c r="G3594">
        <v>2017</v>
      </c>
      <c r="J3594">
        <v>0.31961938992182448</v>
      </c>
      <c r="L3594" t="s">
        <v>40983</v>
      </c>
      <c r="M3594">
        <v>28188995</v>
      </c>
      <c r="Q3594" s="10"/>
      <c r="R3594" s="11">
        <f t="shared" si="112"/>
        <v>0</v>
      </c>
      <c r="U3594" s="11">
        <f t="shared" si="113"/>
        <v>0</v>
      </c>
      <c r="Y3594" s="11">
        <f>IF(SUM(Tableau1[[#This Row],[Other access]:[Sci-hub access]])&gt;=1,1,0)</f>
        <v>0</v>
      </c>
      <c r="Z3594" s="12">
        <f>IF(OR(Tableau1[[#This Row],[Access R1 + S1+ T1 ]]&gt;=1,Tableau1[[#This Row],[Access V1 +W1 + X1]]&gt;=1),1,0)</f>
        <v>0</v>
      </c>
      <c r="AB3594" s="10" t="str">
        <f>Tableau1[[#This Row],[DOI]]</f>
        <v>doi: 10.1016/j.biomaterials.2017.01.046</v>
      </c>
      <c r="AC3594" s="13" t="str">
        <f>Tableau1[[#This Row],[Authors]]&amp;", "&amp;Tableau1[[#This Row],[Title]]&amp;" "&amp;Tableau1[[#This Row],[Journal]]&amp;". "&amp;Tableau1[[#This Row],[Year]]</f>
        <v>Qin G, Zhu Z, Li S, McDermott AM, Cai C., Development of ciprofloxacin-loaded contact lenses using fluorous chemistry. Biomaterials. 2017</v>
      </c>
    </row>
    <row r="3595" spans="1:29" ht="28.8" x14ac:dyDescent="0.3">
      <c r="A3595">
        <v>869</v>
      </c>
      <c r="B3595" t="s">
        <v>4132</v>
      </c>
      <c r="C3595" t="s">
        <v>14386</v>
      </c>
      <c r="D3595" t="s">
        <v>24552</v>
      </c>
      <c r="E3595" t="s">
        <v>2443</v>
      </c>
      <c r="F3595" s="10"/>
      <c r="G3595">
        <v>2017</v>
      </c>
      <c r="J3595">
        <v>0.31967708710843468</v>
      </c>
      <c r="L3595" t="s">
        <v>35357</v>
      </c>
      <c r="M3595">
        <v>29079859</v>
      </c>
      <c r="Q3595" s="10"/>
      <c r="R3595" s="11">
        <f t="shared" si="112"/>
        <v>0</v>
      </c>
      <c r="U3595" s="11">
        <f t="shared" si="113"/>
        <v>0</v>
      </c>
      <c r="Y3595" s="11">
        <f>IF(SUM(Tableau1[[#This Row],[Other access]:[Sci-hub access]])&gt;=1,1,0)</f>
        <v>0</v>
      </c>
      <c r="Z3595" s="12">
        <f>IF(OR(Tableau1[[#This Row],[Access R1 + S1+ T1 ]]&gt;=1,Tableau1[[#This Row],[Access V1 +W1 + X1]]&gt;=1),1,0)</f>
        <v>0</v>
      </c>
      <c r="AB3595" s="10" t="str">
        <f>Tableau1[[#This Row],[DOI]]</f>
        <v>doi: 10.1167/iovs.16-20759</v>
      </c>
      <c r="AC3595" s="13" t="str">
        <f>Tableau1[[#This Row],[Authors]]&amp;", "&amp;Tableau1[[#This Row],[Title]]&amp;" "&amp;Tableau1[[#This Row],[Journal]]&amp;". "&amp;Tableau1[[#This Row],[Year]]</f>
        <v>Massie I, Spaniol K, Barbian A, Poschmann G, Stühler K, Geerling G, Metzger M, Mertsch S, Schrader S., Evaluation of Decellularized Porcine Jejunum as a Matrix for Lacrimal Gland Reconstruction In Vitro for Treatment of Dry Eye Syndrome. Invest Ophthalmol Vis Sci. 2017</v>
      </c>
    </row>
    <row r="3596" spans="1:29" x14ac:dyDescent="0.3">
      <c r="A3596">
        <v>7321</v>
      </c>
      <c r="B3596" t="s">
        <v>10139</v>
      </c>
      <c r="C3596" t="s">
        <v>20341</v>
      </c>
      <c r="D3596" t="s">
        <v>30573</v>
      </c>
      <c r="E3596" t="s">
        <v>2463</v>
      </c>
      <c r="F3596" s="10"/>
      <c r="G3596">
        <v>2017</v>
      </c>
      <c r="J3596">
        <v>0.31970131016601455</v>
      </c>
      <c r="L3596" t="s">
        <v>41677</v>
      </c>
      <c r="M3596">
        <v>28106236</v>
      </c>
      <c r="Q3596" s="10"/>
      <c r="R3596" s="11">
        <f t="shared" si="112"/>
        <v>0</v>
      </c>
      <c r="U3596" s="11">
        <f t="shared" si="113"/>
        <v>0</v>
      </c>
      <c r="Y3596" s="11">
        <f>IF(SUM(Tableau1[[#This Row],[Other access]:[Sci-hub access]])&gt;=1,1,0)</f>
        <v>0</v>
      </c>
      <c r="Z3596" s="12">
        <f>IF(OR(Tableau1[[#This Row],[Access R1 + S1+ T1 ]]&gt;=1,Tableau1[[#This Row],[Access V1 +W1 + X1]]&gt;=1),1,0)</f>
        <v>0</v>
      </c>
      <c r="AB3596" s="10" t="str">
        <f>Tableau1[[#This Row],[DOI]]</f>
        <v>doi: 10.5301/ejo.5000928</v>
      </c>
      <c r="AC3596" s="13" t="str">
        <f>Tableau1[[#This Row],[Authors]]&amp;", "&amp;Tableau1[[#This Row],[Title]]&amp;" "&amp;Tableau1[[#This Row],[Journal]]&amp;". "&amp;Tableau1[[#This Row],[Year]]</f>
        <v>Poon JS, Vahdani K, Booth AP., Chorioretinal folds in a patient with multiple myeloma treated with stem cell transplant. Eur J Ophthalmol. 2017</v>
      </c>
    </row>
    <row r="3597" spans="1:29" x14ac:dyDescent="0.3">
      <c r="A3597">
        <v>5582</v>
      </c>
      <c r="B3597" t="s">
        <v>658</v>
      </c>
      <c r="C3597" t="s">
        <v>659</v>
      </c>
      <c r="D3597" t="s">
        <v>660</v>
      </c>
      <c r="E3597" t="s">
        <v>2960</v>
      </c>
      <c r="F3597" s="10"/>
      <c r="G3597">
        <v>2017</v>
      </c>
      <c r="J3597">
        <v>0.31975648135027368</v>
      </c>
      <c r="L3597" t="s">
        <v>39969</v>
      </c>
      <c r="M3597">
        <v>28315914</v>
      </c>
      <c r="Q3597" s="10"/>
      <c r="R3597" s="11">
        <f t="shared" si="112"/>
        <v>0</v>
      </c>
      <c r="U3597" s="11">
        <f t="shared" si="113"/>
        <v>0</v>
      </c>
      <c r="Y3597" s="11">
        <f>IF(SUM(Tableau1[[#This Row],[Other access]:[Sci-hub access]])&gt;=1,1,0)</f>
        <v>0</v>
      </c>
      <c r="Z3597" s="12">
        <f>IF(OR(Tableau1[[#This Row],[Access R1 + S1+ T1 ]]&gt;=1,Tableau1[[#This Row],[Access V1 +W1 + X1]]&gt;=1),1,0)</f>
        <v>0</v>
      </c>
      <c r="AB3597" s="10" t="str">
        <f>Tableau1[[#This Row],[DOI]]</f>
        <v>doi: 10.1967/s002449910512</v>
      </c>
      <c r="AC3597" s="13" t="str">
        <f>Tableau1[[#This Row],[Authors]]&amp;", "&amp;Tableau1[[#This Row],[Title]]&amp;" "&amp;Tableau1[[#This Row],[Journal]]&amp;". "&amp;Tableau1[[#This Row],[Year]]</f>
        <v>Laios K, Zozolou M, Generalis G, Lymperi M, Koutsandrea C, Moschos MM., The beginning of using X-rays and the evolution of equipment for the treatment of ocular cancer. Hell J Nucl Med. 2017</v>
      </c>
    </row>
    <row r="3598" spans="1:29" x14ac:dyDescent="0.3">
      <c r="A3598">
        <v>6018</v>
      </c>
      <c r="B3598" t="s">
        <v>9005</v>
      </c>
      <c r="C3598" t="s">
        <v>19220</v>
      </c>
      <c r="D3598" t="s">
        <v>29435</v>
      </c>
      <c r="E3598" t="s">
        <v>2490</v>
      </c>
      <c r="F3598" s="10"/>
      <c r="G3598">
        <v>2017</v>
      </c>
      <c r="J3598">
        <v>0.31976579688406048</v>
      </c>
      <c r="L3598" t="s">
        <v>40395</v>
      </c>
      <c r="M3598">
        <v>28257832</v>
      </c>
      <c r="Q3598" s="10"/>
      <c r="R3598" s="11">
        <f t="shared" si="112"/>
        <v>0</v>
      </c>
      <c r="U3598" s="11">
        <f t="shared" si="113"/>
        <v>0</v>
      </c>
      <c r="Y3598" s="11">
        <f>IF(SUM(Tableau1[[#This Row],[Other access]:[Sci-hub access]])&gt;=1,1,0)</f>
        <v>0</v>
      </c>
      <c r="Z3598" s="12">
        <f>IF(OR(Tableau1[[#This Row],[Access R1 + S1+ T1 ]]&gt;=1,Tableau1[[#This Row],[Access V1 +W1 + X1]]&gt;=1),1,0)</f>
        <v>0</v>
      </c>
      <c r="AB3598" s="10" t="str">
        <f>Tableau1[[#This Row],[DOI]]</f>
        <v>doi: 10.1016/j.ajo.2017.02.023</v>
      </c>
      <c r="AC3598" s="13" t="str">
        <f>Tableau1[[#This Row],[Authors]]&amp;", "&amp;Tableau1[[#This Row],[Title]]&amp;" "&amp;Tableau1[[#This Row],[Journal]]&amp;". "&amp;Tableau1[[#This Row],[Year]]</f>
        <v>Blum-Hareuveni T, Seguin-Greenstein S, Kramer M, Hareuveni G, Sharon Y, Friling R, Sharief L, Lightman S, Tomkins-Netzer O., Risk Factors for the Development of Cataract in Children with Uveitis. Am J Ophthalmol. 2017</v>
      </c>
    </row>
    <row r="3599" spans="1:29" x14ac:dyDescent="0.3">
      <c r="A3599">
        <v>805</v>
      </c>
      <c r="B3599" t="s">
        <v>4068</v>
      </c>
      <c r="C3599" t="s">
        <v>14322</v>
      </c>
      <c r="D3599" t="s">
        <v>24488</v>
      </c>
      <c r="E3599" t="s">
        <v>2532</v>
      </c>
      <c r="F3599" s="10"/>
      <c r="G3599">
        <v>2018</v>
      </c>
      <c r="J3599">
        <v>0.31992646531216284</v>
      </c>
      <c r="L3599" t="s">
        <v>35298</v>
      </c>
      <c r="M3599">
        <v>29101498</v>
      </c>
      <c r="Q3599" s="10"/>
      <c r="R3599" s="11">
        <f t="shared" si="112"/>
        <v>0</v>
      </c>
      <c r="U3599" s="11">
        <f t="shared" si="113"/>
        <v>0</v>
      </c>
      <c r="Y3599" s="11">
        <f>IF(SUM(Tableau1[[#This Row],[Other access]:[Sci-hub access]])&gt;=1,1,0)</f>
        <v>0</v>
      </c>
      <c r="Z3599" s="12">
        <f>IF(OR(Tableau1[[#This Row],[Access R1 + S1+ T1 ]]&gt;=1,Tableau1[[#This Row],[Access V1 +W1 + X1]]&gt;=1),1,0)</f>
        <v>0</v>
      </c>
      <c r="AB3599" s="10" t="str">
        <f>Tableau1[[#This Row],[DOI]]</f>
        <v>doi: 10.1007/s10384-017-0547-4</v>
      </c>
      <c r="AC3599" s="13" t="str">
        <f>Tableau1[[#This Row],[Authors]]&amp;", "&amp;Tableau1[[#This Row],[Title]]&amp;" "&amp;Tableau1[[#This Row],[Journal]]&amp;". "&amp;Tableau1[[#This Row],[Year]]</f>
        <v>Takahashi M, Yokoi T, Katagiri S, Yoshida-Uemura T, Nishina S, Azuma N., Surgical treatments for fibrous tissue extending to the posterior retina in eyes with familial exudative vitreoretinopathy. Jpn J Ophthalmol. 2018</v>
      </c>
    </row>
    <row r="3600" spans="1:29" ht="28.8" x14ac:dyDescent="0.3">
      <c r="A3600">
        <v>6301</v>
      </c>
      <c r="B3600" t="s">
        <v>9256</v>
      </c>
      <c r="C3600" t="s">
        <v>19467</v>
      </c>
      <c r="D3600" t="s">
        <v>29687</v>
      </c>
      <c r="E3600" t="s">
        <v>34313</v>
      </c>
      <c r="F3600" s="10"/>
      <c r="G3600">
        <v>2017</v>
      </c>
      <c r="J3600">
        <v>0.3199559846179264</v>
      </c>
      <c r="L3600" t="s">
        <v>40671</v>
      </c>
      <c r="M3600">
        <v>28230715</v>
      </c>
      <c r="Q3600" s="10"/>
      <c r="R3600" s="11">
        <f t="shared" si="112"/>
        <v>0</v>
      </c>
      <c r="U3600" s="11">
        <f t="shared" si="113"/>
        <v>0</v>
      </c>
      <c r="Y3600" s="11">
        <f>IF(SUM(Tableau1[[#This Row],[Other access]:[Sci-hub access]])&gt;=1,1,0)</f>
        <v>0</v>
      </c>
      <c r="Z3600" s="12">
        <f>IF(OR(Tableau1[[#This Row],[Access R1 + S1+ T1 ]]&gt;=1,Tableau1[[#This Row],[Access V1 +W1 + X1]]&gt;=1),1,0)</f>
        <v>0</v>
      </c>
      <c r="AB3600" s="10" t="str">
        <f>Tableau1[[#This Row],[DOI]]</f>
        <v>doi: 10.1097/CMR.0000000000000343</v>
      </c>
      <c r="AC3600" s="13" t="str">
        <f>Tableau1[[#This Row],[Authors]]&amp;", "&amp;Tableau1[[#This Row],[Title]]&amp;" "&amp;Tableau1[[#This Row],[Journal]]&amp;". "&amp;Tableau1[[#This Row],[Year]]</f>
        <v>Itchins M, Ascierto PA, Menzies AM, Oatley M, Lo S, Douraghi-Zadeh D, Harrington T, Maher R, Grimaldi AM, Guminski A., A multireferral centre retrospective cohort analysis on the experience in treatment of metastatic uveal melanoma and utilization of sequential liver-directed treatment and immunotherapy. Melanoma Res. 2017</v>
      </c>
    </row>
    <row r="3601" spans="1:29" x14ac:dyDescent="0.3">
      <c r="A3601">
        <v>10572</v>
      </c>
      <c r="B3601" t="s">
        <v>13050</v>
      </c>
      <c r="C3601" t="s">
        <v>23215</v>
      </c>
      <c r="D3601" t="s">
        <v>33503</v>
      </c>
      <c r="E3601" t="s">
        <v>2471</v>
      </c>
      <c r="F3601" s="10"/>
      <c r="G3601">
        <v>2017</v>
      </c>
      <c r="J3601">
        <v>0.31999534556897602</v>
      </c>
      <c r="L3601" t="s">
        <v>44821</v>
      </c>
      <c r="M3601">
        <v>27193122</v>
      </c>
      <c r="Q3601" s="10"/>
      <c r="R3601" s="11">
        <f t="shared" si="112"/>
        <v>0</v>
      </c>
      <c r="U3601" s="11">
        <f t="shared" si="113"/>
        <v>0</v>
      </c>
      <c r="Y3601" s="11">
        <f>IF(SUM(Tableau1[[#This Row],[Other access]:[Sci-hub access]])&gt;=1,1,0)</f>
        <v>0</v>
      </c>
      <c r="Z3601" s="12">
        <f>IF(OR(Tableau1[[#This Row],[Access R1 + S1+ T1 ]]&gt;=1,Tableau1[[#This Row],[Access V1 +W1 + X1]]&gt;=1),1,0)</f>
        <v>0</v>
      </c>
      <c r="AB3601" s="10" t="str">
        <f>Tableau1[[#This Row],[DOI]]</f>
        <v>doi: 10.1007/s10792-016-0254-z</v>
      </c>
      <c r="AC3601" s="13" t="str">
        <f>Tableau1[[#This Row],[Authors]]&amp;", "&amp;Tableau1[[#This Row],[Title]]&amp;" "&amp;Tableau1[[#This Row],[Journal]]&amp;". "&amp;Tableau1[[#This Row],[Year]]</f>
        <v>Pappuru RR, Dave VP., An unusual case of ocular tuberculosis presenting as subretinal abscess with posterior scleritis. Int Ophthalmol. 2017</v>
      </c>
    </row>
    <row r="3602" spans="1:29" x14ac:dyDescent="0.3">
      <c r="A3602">
        <v>11090</v>
      </c>
      <c r="B3602" t="s">
        <v>13511</v>
      </c>
      <c r="C3602" t="s">
        <v>23670</v>
      </c>
      <c r="D3602" t="s">
        <v>33965</v>
      </c>
      <c r="E3602" t="s">
        <v>2447</v>
      </c>
      <c r="F3602" s="10"/>
      <c r="G3602">
        <v>2017</v>
      </c>
      <c r="J3602">
        <v>0.32000007109417405</v>
      </c>
      <c r="L3602" t="s">
        <v>45331</v>
      </c>
      <c r="M3602">
        <v>25794024</v>
      </c>
      <c r="Q3602" s="10"/>
      <c r="R3602" s="11">
        <f t="shared" si="112"/>
        <v>0</v>
      </c>
      <c r="U3602" s="11">
        <f t="shared" si="113"/>
        <v>0</v>
      </c>
      <c r="Y3602" s="11">
        <f>IF(SUM(Tableau1[[#This Row],[Other access]:[Sci-hub access]])&gt;=1,1,0)</f>
        <v>0</v>
      </c>
      <c r="Z3602" s="12">
        <f>IF(OR(Tableau1[[#This Row],[Access R1 + S1+ T1 ]]&gt;=1,Tableau1[[#This Row],[Access V1 +W1 + X1]]&gt;=1),1,0)</f>
        <v>0</v>
      </c>
      <c r="AB3602" s="10" t="str">
        <f>Tableau1[[#This Row],[DOI]]</f>
        <v>doi: 10.1097/IOP.0000000000000377</v>
      </c>
      <c r="AC3602" s="13" t="str">
        <f>Tableau1[[#This Row],[Authors]]&amp;", "&amp;Tableau1[[#This Row],[Title]]&amp;" "&amp;Tableau1[[#This Row],[Journal]]&amp;". "&amp;Tableau1[[#This Row],[Year]]</f>
        <v>Joos ZP, Patel BC., Intraorbital Irrigation of Amphotericin B in the Treatment of Rhino-Orbital Mucormycosis. Ophthal Plast Reconstr Surg. 2017</v>
      </c>
    </row>
    <row r="3603" spans="1:29" x14ac:dyDescent="0.3">
      <c r="A3603">
        <v>5459</v>
      </c>
      <c r="B3603" t="s">
        <v>8508</v>
      </c>
      <c r="C3603" t="s">
        <v>18730</v>
      </c>
      <c r="D3603" t="s">
        <v>28938</v>
      </c>
      <c r="E3603" t="s">
        <v>2468</v>
      </c>
      <c r="F3603" s="10"/>
      <c r="G3603">
        <v>2017</v>
      </c>
      <c r="J3603">
        <v>0.32011685667617507</v>
      </c>
      <c r="L3603" t="s">
        <v>39849</v>
      </c>
      <c r="M3603">
        <v>28333894</v>
      </c>
      <c r="Q3603" s="10"/>
      <c r="R3603" s="11">
        <f t="shared" si="112"/>
        <v>0</v>
      </c>
      <c r="U3603" s="11">
        <f t="shared" si="113"/>
        <v>0</v>
      </c>
      <c r="Y3603" s="11">
        <f>IF(SUM(Tableau1[[#This Row],[Other access]:[Sci-hub access]])&gt;=1,1,0)</f>
        <v>0</v>
      </c>
      <c r="Z3603" s="12">
        <f>IF(OR(Tableau1[[#This Row],[Access R1 + S1+ T1 ]]&gt;=1,Tableau1[[#This Row],[Access V1 +W1 + X1]]&gt;=1),1,0)</f>
        <v>0</v>
      </c>
      <c r="AB3603" s="10" t="str">
        <f>Tableau1[[#This Row],[DOI]]</f>
        <v>doi: 10.1097/IJG.0000000000000659</v>
      </c>
      <c r="AC3603" s="13" t="str">
        <f>Tableau1[[#This Row],[Authors]]&amp;", "&amp;Tableau1[[#This Row],[Title]]&amp;" "&amp;Tableau1[[#This Row],[Journal]]&amp;". "&amp;Tableau1[[#This Row],[Year]]</f>
        <v>Liu JL, McAnany JJ, Wilensky JT, Aref AA, Vajaranant TS., M&amp;S Smart System Contrast Sensitivity Measurements Compared With Standard Visual Function Measurements in Primary Open-Angle Glaucoma Patients. J Glaucoma. 2017</v>
      </c>
    </row>
    <row r="3604" spans="1:29" x14ac:dyDescent="0.3">
      <c r="A3604">
        <v>6612</v>
      </c>
      <c r="B3604" t="s">
        <v>9527</v>
      </c>
      <c r="C3604" t="s">
        <v>19734</v>
      </c>
      <c r="D3604" t="s">
        <v>29959</v>
      </c>
      <c r="E3604" t="s">
        <v>2924</v>
      </c>
      <c r="F3604" s="10"/>
      <c r="G3604">
        <v>2017</v>
      </c>
      <c r="J3604">
        <v>0.32032694399888362</v>
      </c>
      <c r="L3604" t="s">
        <v>40977</v>
      </c>
      <c r="M3604">
        <v>28189948</v>
      </c>
      <c r="Q3604" s="10"/>
      <c r="R3604" s="11">
        <f t="shared" si="112"/>
        <v>0</v>
      </c>
      <c r="U3604" s="11">
        <f t="shared" si="113"/>
        <v>0</v>
      </c>
      <c r="Y3604" s="11">
        <f>IF(SUM(Tableau1[[#This Row],[Other access]:[Sci-hub access]])&gt;=1,1,0)</f>
        <v>0</v>
      </c>
      <c r="Z3604" s="12">
        <f>IF(OR(Tableau1[[#This Row],[Access R1 + S1+ T1 ]]&gt;=1,Tableau1[[#This Row],[Access V1 +W1 + X1]]&gt;=1),1,0)</f>
        <v>0</v>
      </c>
      <c r="AB3604" s="10" t="str">
        <f>Tableau1[[#This Row],[DOI]]</f>
        <v>doi: 10.1016/j.diabres.2017.01.013</v>
      </c>
      <c r="AC3604" s="13" t="str">
        <f>Tableau1[[#This Row],[Authors]]&amp;", "&amp;Tableau1[[#This Row],[Title]]&amp;" "&amp;Tableau1[[#This Row],[Journal]]&amp;". "&amp;Tableau1[[#This Row],[Year]]</f>
        <v>Strain WD, Cos X, Prünte C., Considerations for management of patients with diabetic macular edema: Optimizing treatment outcomes and minimizing safety concerns through interdisciplinary collaboration. Diabetes Res Clin Pract. 2017</v>
      </c>
    </row>
    <row r="3605" spans="1:29" x14ac:dyDescent="0.3">
      <c r="A3605">
        <v>8702</v>
      </c>
      <c r="B3605" t="s">
        <v>11350</v>
      </c>
      <c r="C3605" t="s">
        <v>21535</v>
      </c>
      <c r="D3605" t="s">
        <v>31790</v>
      </c>
      <c r="E3605" t="s">
        <v>2479</v>
      </c>
      <c r="F3605" s="10"/>
      <c r="G3605">
        <v>2017</v>
      </c>
      <c r="J3605">
        <v>0.32075228661311816</v>
      </c>
      <c r="L3605" t="s">
        <v>43038</v>
      </c>
      <c r="M3605">
        <v>27861305</v>
      </c>
      <c r="Q3605" s="10"/>
      <c r="R3605" s="11">
        <f t="shared" si="112"/>
        <v>0</v>
      </c>
      <c r="U3605" s="11">
        <f t="shared" si="113"/>
        <v>0</v>
      </c>
      <c r="Y3605" s="11">
        <f>IF(SUM(Tableau1[[#This Row],[Other access]:[Sci-hub access]])&gt;=1,1,0)</f>
        <v>0</v>
      </c>
      <c r="Z3605" s="12">
        <f>IF(OR(Tableau1[[#This Row],[Access R1 + S1+ T1 ]]&gt;=1,Tableau1[[#This Row],[Access V1 +W1 + X1]]&gt;=1),1,0)</f>
        <v>0</v>
      </c>
      <c r="AB3605" s="10" t="str">
        <f>Tableau1[[#This Row],[DOI]]</f>
        <v>doi: 10.1097/ICO.0000000000001091</v>
      </c>
      <c r="AC3605" s="13" t="str">
        <f>Tableau1[[#This Row],[Authors]]&amp;", "&amp;Tableau1[[#This Row],[Title]]&amp;" "&amp;Tableau1[[#This Row],[Journal]]&amp;". "&amp;Tableau1[[#This Row],[Year]]</f>
        <v>Lee A, Ni MY, Luk AC, Lau JK, Lam KS, Li TK, Wong CS, Wong VW., Trends and Determinants of Familial Consent for Corneal Donation in Chinese. Cornea. 2017</v>
      </c>
    </row>
    <row r="3606" spans="1:29" x14ac:dyDescent="0.3">
      <c r="A3606">
        <v>537</v>
      </c>
      <c r="B3606" t="s">
        <v>3800</v>
      </c>
      <c r="C3606" t="s">
        <v>14057</v>
      </c>
      <c r="D3606" t="s">
        <v>24220</v>
      </c>
      <c r="E3606" t="s">
        <v>2462</v>
      </c>
      <c r="F3606" s="10"/>
      <c r="G3606">
        <v>2017</v>
      </c>
      <c r="J3606">
        <v>0.32082492165735377</v>
      </c>
      <c r="L3606" t="s">
        <v>35036</v>
      </c>
      <c r="M3606">
        <v>29187167</v>
      </c>
      <c r="Q3606" s="10"/>
      <c r="R3606" s="11">
        <f t="shared" si="112"/>
        <v>0</v>
      </c>
      <c r="U3606" s="11">
        <f t="shared" si="113"/>
        <v>0</v>
      </c>
      <c r="Y3606" s="11">
        <f>IF(SUM(Tableau1[[#This Row],[Other access]:[Sci-hub access]])&gt;=1,1,0)</f>
        <v>0</v>
      </c>
      <c r="Z3606" s="12">
        <f>IF(OR(Tableau1[[#This Row],[Access R1 + S1+ T1 ]]&gt;=1,Tableau1[[#This Row],[Access V1 +W1 + X1]]&gt;=1),1,0)</f>
        <v>0</v>
      </c>
      <c r="AB3606" s="10" t="str">
        <f>Tableau1[[#This Row],[DOI]]</f>
        <v>doi: 10.1186/s12886-017-0622-0</v>
      </c>
      <c r="AC3606" s="13" t="str">
        <f>Tableau1[[#This Row],[Authors]]&amp;", "&amp;Tableau1[[#This Row],[Title]]&amp;" "&amp;Tableau1[[#This Row],[Journal]]&amp;". "&amp;Tableau1[[#This Row],[Year]]</f>
        <v>Zhang Y, Ruan X, Yang W, Li L, Xian Z, Feng Q, Mo W., High ocular CMV copies and mismatched receipts may predict poor visual prognosis in CMV retinitis patients following allogeneic haematopoietic stem cell transplantation. BMC Ophthalmol. 2017</v>
      </c>
    </row>
    <row r="3607" spans="1:29" x14ac:dyDescent="0.3">
      <c r="A3607">
        <v>6740</v>
      </c>
      <c r="B3607" t="s">
        <v>9634</v>
      </c>
      <c r="C3607" t="s">
        <v>19838</v>
      </c>
      <c r="D3607" t="s">
        <v>30067</v>
      </c>
      <c r="E3607" t="s">
        <v>2874</v>
      </c>
      <c r="F3607" s="10"/>
      <c r="G3607">
        <v>2017</v>
      </c>
      <c r="J3607">
        <v>0.32086766621958629</v>
      </c>
      <c r="L3607" t="s">
        <v>41101</v>
      </c>
      <c r="M3607">
        <v>28167673</v>
      </c>
      <c r="Q3607" s="10"/>
      <c r="R3607" s="11">
        <f t="shared" si="112"/>
        <v>0</v>
      </c>
      <c r="U3607" s="11">
        <f t="shared" si="113"/>
        <v>0</v>
      </c>
      <c r="Y3607" s="11">
        <f>IF(SUM(Tableau1[[#This Row],[Other access]:[Sci-hub access]])&gt;=1,1,0)</f>
        <v>0</v>
      </c>
      <c r="Z3607" s="12">
        <f>IF(OR(Tableau1[[#This Row],[Access R1 + S1+ T1 ]]&gt;=1,Tableau1[[#This Row],[Access V1 +W1 + X1]]&gt;=1),1,0)</f>
        <v>0</v>
      </c>
      <c r="AB3607" s="10" t="str">
        <f>Tableau1[[#This Row],[DOI]]</f>
        <v>doi: 10.1523/JNEUROSCI.3070-16.2017</v>
      </c>
      <c r="AC3607" s="13" t="str">
        <f>Tableau1[[#This Row],[Authors]]&amp;", "&amp;Tableau1[[#This Row],[Title]]&amp;" "&amp;Tableau1[[#This Row],[Journal]]&amp;". "&amp;Tableau1[[#This Row],[Year]]</f>
        <v>Fu SJ, Jeng CJ, Ma CH, Peng YJ, Lee CM, Fang YC, Lee YC, Tang SC, Hu MC, Tang CY., Ubiquitin Ligase RNF138 Promotes Episodic Ataxia Type 2-Associated Aberrant Degradation of Human Ca(v)2.1 (P/Q-Type) Calcium Channels. J Neurosci. 2017</v>
      </c>
    </row>
    <row r="3608" spans="1:29" x14ac:dyDescent="0.3">
      <c r="A3608">
        <v>1895</v>
      </c>
      <c r="B3608" t="s">
        <v>5138</v>
      </c>
      <c r="C3608" t="s">
        <v>15384</v>
      </c>
      <c r="D3608" t="s">
        <v>25560</v>
      </c>
      <c r="E3608" t="s">
        <v>2438</v>
      </c>
      <c r="F3608" s="10"/>
      <c r="G3608">
        <v>2018</v>
      </c>
      <c r="J3608">
        <v>0.32094112382967266</v>
      </c>
      <c r="L3608" t="s">
        <v>36367</v>
      </c>
      <c r="M3608">
        <v>28855196</v>
      </c>
      <c r="Q3608" s="10"/>
      <c r="R3608" s="11">
        <f t="shared" si="112"/>
        <v>0</v>
      </c>
      <c r="U3608" s="11">
        <f t="shared" si="113"/>
        <v>0</v>
      </c>
      <c r="Y3608" s="11">
        <f>IF(SUM(Tableau1[[#This Row],[Other access]:[Sci-hub access]])&gt;=1,1,0)</f>
        <v>0</v>
      </c>
      <c r="Z3608" s="12">
        <f>IF(OR(Tableau1[[#This Row],[Access R1 + S1+ T1 ]]&gt;=1,Tableau1[[#This Row],[Access V1 +W1 + X1]]&gt;=1),1,0)</f>
        <v>0</v>
      </c>
      <c r="AB3608" s="10" t="str">
        <f>Tableau1[[#This Row],[DOI]]</f>
        <v>doi: 10.1136/bjophthalmol-2017-310709</v>
      </c>
      <c r="AC3608" s="13" t="str">
        <f>Tableau1[[#This Row],[Authors]]&amp;", "&amp;Tableau1[[#This Row],[Title]]&amp;" "&amp;Tableau1[[#This Row],[Journal]]&amp;". "&amp;Tableau1[[#This Row],[Year]]</f>
        <v>Mora JS, Waite C, Gilbert CE, Breidenstein B, Sloper JJ., A worldwide survey of retinopathy of prematurity screening. Br J Ophthalmol. 2018</v>
      </c>
    </row>
    <row r="3609" spans="1:29" ht="28.8" x14ac:dyDescent="0.3">
      <c r="A3609">
        <v>957</v>
      </c>
      <c r="B3609" t="s">
        <v>4219</v>
      </c>
      <c r="C3609" t="s">
        <v>14473</v>
      </c>
      <c r="D3609" t="s">
        <v>24640</v>
      </c>
      <c r="E3609" t="s">
        <v>2443</v>
      </c>
      <c r="F3609" s="10"/>
      <c r="G3609">
        <v>2017</v>
      </c>
      <c r="J3609">
        <v>0.32125151531696206</v>
      </c>
      <c r="L3609" t="s">
        <v>35445</v>
      </c>
      <c r="M3609">
        <v>29053808</v>
      </c>
      <c r="Q3609" s="10"/>
      <c r="R3609" s="11">
        <f t="shared" si="112"/>
        <v>0</v>
      </c>
      <c r="U3609" s="11">
        <f t="shared" si="113"/>
        <v>0</v>
      </c>
      <c r="Y3609" s="11">
        <f>IF(SUM(Tableau1[[#This Row],[Other access]:[Sci-hub access]])&gt;=1,1,0)</f>
        <v>0</v>
      </c>
      <c r="Z3609" s="12">
        <f>IF(OR(Tableau1[[#This Row],[Access R1 + S1+ T1 ]]&gt;=1,Tableau1[[#This Row],[Access V1 +W1 + X1]]&gt;=1),1,0)</f>
        <v>0</v>
      </c>
      <c r="AB3609" s="10" t="str">
        <f>Tableau1[[#This Row],[DOI]]</f>
        <v>doi: 10.1167/iovs.16-21192</v>
      </c>
      <c r="AC3609" s="13" t="str">
        <f>Tableau1[[#This Row],[Authors]]&amp;", "&amp;Tableau1[[#This Row],[Title]]&amp;" "&amp;Tableau1[[#This Row],[Journal]]&amp;". "&amp;Tableau1[[#This Row],[Year]]</f>
        <v>Akuffo KO, Beatty S, Peto T, Stack J, Stringham J, Kelly D, Leung I, Corcoran L, Nolan JM., The Impact of Supplemental Antioxidants on Visual Function in Nonadvanced Age-Related Macular Degeneration: A Head-to-Head Randomized Clinical Trial. Invest Ophthalmol Vis Sci. 2017</v>
      </c>
    </row>
    <row r="3610" spans="1:29" x14ac:dyDescent="0.3">
      <c r="A3610">
        <v>8351</v>
      </c>
      <c r="B3610" t="s">
        <v>11046</v>
      </c>
      <c r="C3610" t="s">
        <v>21232</v>
      </c>
      <c r="D3610" t="s">
        <v>31484</v>
      </c>
      <c r="E3610" t="s">
        <v>2785</v>
      </c>
      <c r="F3610" s="10"/>
      <c r="G3610">
        <v>2017</v>
      </c>
      <c r="J3610">
        <v>0.32137042771230562</v>
      </c>
      <c r="L3610" t="s">
        <v>42694</v>
      </c>
      <c r="M3610">
        <v>27930371</v>
      </c>
      <c r="Q3610" s="10"/>
      <c r="R3610" s="11">
        <f t="shared" si="112"/>
        <v>0</v>
      </c>
      <c r="U3610" s="11">
        <f t="shared" si="113"/>
        <v>0</v>
      </c>
      <c r="Y3610" s="11">
        <f>IF(SUM(Tableau1[[#This Row],[Other access]:[Sci-hub access]])&gt;=1,1,0)</f>
        <v>0</v>
      </c>
      <c r="Z3610" s="12">
        <f>IF(OR(Tableau1[[#This Row],[Access R1 + S1+ T1 ]]&gt;=1,Tableau1[[#This Row],[Access V1 +W1 + X1]]&gt;=1),1,0)</f>
        <v>0</v>
      </c>
      <c r="AB3610" s="10" t="str">
        <f>Tableau1[[#This Row],[DOI]]</f>
        <v>doi: 10.1097/DSS.0000000000000967</v>
      </c>
      <c r="AC3610" s="13" t="str">
        <f>Tableau1[[#This Row],[Authors]]&amp;", "&amp;Tableau1[[#This Row],[Title]]&amp;" "&amp;Tableau1[[#This Row],[Journal]]&amp;". "&amp;Tableau1[[#This Row],[Year]]</f>
        <v>Mendonça TB, Lummertz AP, Bocaccio FJ, Procianoy F., Effect of Low-Concentration, Nonmydriatic Selective Alpha-Adrenergic Agonist Eyedrops on Upper Eyelid Position. Dermatol Surg. 2017</v>
      </c>
    </row>
    <row r="3611" spans="1:29" x14ac:dyDescent="0.3">
      <c r="A3611">
        <v>2666</v>
      </c>
      <c r="B3611" t="s">
        <v>5879</v>
      </c>
      <c r="C3611" t="s">
        <v>16125</v>
      </c>
      <c r="D3611" t="s">
        <v>26302</v>
      </c>
      <c r="E3611" t="s">
        <v>2662</v>
      </c>
      <c r="F3611" s="10"/>
      <c r="G3611">
        <v>2017</v>
      </c>
      <c r="J3611">
        <v>0.32137429967592279</v>
      </c>
      <c r="L3611" t="s">
        <v>37129</v>
      </c>
      <c r="M3611">
        <v>28710254</v>
      </c>
      <c r="Q3611" s="10"/>
      <c r="R3611" s="11">
        <f t="shared" si="112"/>
        <v>0</v>
      </c>
      <c r="U3611" s="11">
        <f t="shared" si="113"/>
        <v>0</v>
      </c>
      <c r="Y3611" s="11">
        <f>IF(SUM(Tableau1[[#This Row],[Other access]:[Sci-hub access]])&gt;=1,1,0)</f>
        <v>0</v>
      </c>
      <c r="Z3611" s="12">
        <f>IF(OR(Tableau1[[#This Row],[Access R1 + S1+ T1 ]]&gt;=1,Tableau1[[#This Row],[Access V1 +W1 + X1]]&gt;=1),1,0)</f>
        <v>0</v>
      </c>
      <c r="AB3611" s="10" t="str">
        <f>Tableau1[[#This Row],[DOI]]</f>
        <v>doi: 10.4049/jimmunol.1700520</v>
      </c>
      <c r="AC3611" s="13" t="str">
        <f>Tableau1[[#This Row],[Authors]]&amp;", "&amp;Tableau1[[#This Row],[Title]]&amp;" "&amp;Tableau1[[#This Row],[Journal]]&amp;". "&amp;Tableau1[[#This Row],[Year]]</f>
        <v>Bhela S, Varanasi SK, Jaggi U, Sloan SS, Rajasagi NK, Rouse BT., The Plasticity and Stability of Regulatory T Cells during Viral-Induced Inflammatory Lesions. J Immunol. 2017</v>
      </c>
    </row>
    <row r="3612" spans="1:29" x14ac:dyDescent="0.3">
      <c r="A3612">
        <v>7673</v>
      </c>
      <c r="B3612" t="s">
        <v>10448</v>
      </c>
      <c r="C3612" t="s">
        <v>20645</v>
      </c>
      <c r="D3612" t="s">
        <v>30884</v>
      </c>
      <c r="E3612" t="s">
        <v>2440</v>
      </c>
      <c r="F3612" s="10"/>
      <c r="G3612">
        <v>2017</v>
      </c>
      <c r="J3612">
        <v>0.32148065375571167</v>
      </c>
      <c r="L3612" t="s">
        <v>42026</v>
      </c>
      <c r="M3612">
        <v>28065589</v>
      </c>
      <c r="Q3612" s="10"/>
      <c r="R3612" s="11">
        <f t="shared" si="112"/>
        <v>0</v>
      </c>
      <c r="U3612" s="11">
        <f t="shared" si="113"/>
        <v>0</v>
      </c>
      <c r="Y3612" s="11">
        <f>IF(SUM(Tableau1[[#This Row],[Other access]:[Sci-hub access]])&gt;=1,1,0)</f>
        <v>0</v>
      </c>
      <c r="Z3612" s="12">
        <f>IF(OR(Tableau1[[#This Row],[Access R1 + S1+ T1 ]]&gt;=1,Tableau1[[#This Row],[Access V1 +W1 + X1]]&gt;=1),1,0)</f>
        <v>0</v>
      </c>
      <c r="AB3612" s="10" t="str">
        <f>Tableau1[[#This Row],[DOI]]</f>
        <v>doi: 10.1016/j.exer.2017.01.002</v>
      </c>
      <c r="AC3612" s="13" t="str">
        <f>Tableau1[[#This Row],[Authors]]&amp;", "&amp;Tableau1[[#This Row],[Title]]&amp;" "&amp;Tableau1[[#This Row],[Journal]]&amp;". "&amp;Tableau1[[#This Row],[Year]]</f>
        <v>Zhu S, Liu H, Sha H, Qi L, Gao DS, Zhang W., PERK and XBP1 differentially regulate CXCL10 and CCL2 production. Exp Eye Res. 2017</v>
      </c>
    </row>
    <row r="3613" spans="1:29" x14ac:dyDescent="0.3">
      <c r="A3613">
        <v>2213</v>
      </c>
      <c r="B3613" t="s">
        <v>5446</v>
      </c>
      <c r="C3613" t="s">
        <v>15691</v>
      </c>
      <c r="D3613" t="s">
        <v>25868</v>
      </c>
      <c r="E3613" t="s">
        <v>2451</v>
      </c>
      <c r="F3613" s="10"/>
      <c r="G3613">
        <v>2017</v>
      </c>
      <c r="J3613">
        <v>0.32158737123517067</v>
      </c>
      <c r="L3613" t="s">
        <v>36683</v>
      </c>
      <c r="M3613">
        <v>28797085</v>
      </c>
      <c r="Q3613" s="10"/>
      <c r="R3613" s="11">
        <f t="shared" si="112"/>
        <v>0</v>
      </c>
      <c r="U3613" s="11">
        <f t="shared" si="113"/>
        <v>0</v>
      </c>
      <c r="Y3613" s="11">
        <f>IF(SUM(Tableau1[[#This Row],[Other access]:[Sci-hub access]])&gt;=1,1,0)</f>
        <v>0</v>
      </c>
      <c r="Z3613" s="12">
        <f>IF(OR(Tableau1[[#This Row],[Access R1 + S1+ T1 ]]&gt;=1,Tableau1[[#This Row],[Access V1 +W1 + X1]]&gt;=1),1,0)</f>
        <v>0</v>
      </c>
      <c r="AB3613" s="10" t="str">
        <f>Tableau1[[#This Row],[DOI]]</f>
        <v>doi: 10.1371/journal.pone.0182571</v>
      </c>
      <c r="AC3613" s="13" t="str">
        <f>Tableau1[[#This Row],[Authors]]&amp;", "&amp;Tableau1[[#This Row],[Title]]&amp;" "&amp;Tableau1[[#This Row],[Journal]]&amp;". "&amp;Tableau1[[#This Row],[Year]]</f>
        <v>Garweg JG, Zandi S, Pfister IB, Skowronska M, Gerhardt C., Comparison of cytokine profiles in the aqueous humor of eyes with pseudoexfoliation syndrome and glaucoma. PLoS One. 2017</v>
      </c>
    </row>
    <row r="3614" spans="1:29" x14ac:dyDescent="0.3">
      <c r="A3614">
        <v>9424</v>
      </c>
      <c r="B3614" t="s">
        <v>11994</v>
      </c>
      <c r="C3614" t="s">
        <v>22169</v>
      </c>
      <c r="D3614" t="s">
        <v>32439</v>
      </c>
      <c r="E3614" t="s">
        <v>2471</v>
      </c>
      <c r="F3614" s="10"/>
      <c r="G3614">
        <v>2017</v>
      </c>
      <c r="J3614">
        <v>0.32160624525414838</v>
      </c>
      <c r="L3614" t="s">
        <v>43713</v>
      </c>
      <c r="M3614">
        <v>27696087</v>
      </c>
      <c r="Q3614" s="10"/>
      <c r="R3614" s="11">
        <f t="shared" si="112"/>
        <v>0</v>
      </c>
      <c r="U3614" s="11">
        <f t="shared" si="113"/>
        <v>0</v>
      </c>
      <c r="Y3614" s="11">
        <f>IF(SUM(Tableau1[[#This Row],[Other access]:[Sci-hub access]])&gt;=1,1,0)</f>
        <v>0</v>
      </c>
      <c r="Z3614" s="12">
        <f>IF(OR(Tableau1[[#This Row],[Access R1 + S1+ T1 ]]&gt;=1,Tableau1[[#This Row],[Access V1 +W1 + X1]]&gt;=1),1,0)</f>
        <v>0</v>
      </c>
      <c r="AB3614" s="10" t="str">
        <f>Tableau1[[#This Row],[DOI]]</f>
        <v>doi: 10.1007/s10792-016-0361-x</v>
      </c>
      <c r="AC3614" s="13" t="str">
        <f>Tableau1[[#This Row],[Authors]]&amp;", "&amp;Tableau1[[#This Row],[Title]]&amp;" "&amp;Tableau1[[#This Row],[Journal]]&amp;". "&amp;Tableau1[[#This Row],[Year]]</f>
        <v>Küçük E, Yılmaz U, Zor KR, Kalaycı D, Sarıkatipoğlu H., Risk factors for suture requirement and early hypotony in 23-gauge vitrectomy for complex vitreoretinal diseases. Int Ophthalmol. 2017</v>
      </c>
    </row>
    <row r="3615" spans="1:29" x14ac:dyDescent="0.3">
      <c r="A3615">
        <v>2200</v>
      </c>
      <c r="B3615" t="s">
        <v>5433</v>
      </c>
      <c r="C3615" t="s">
        <v>15678</v>
      </c>
      <c r="D3615" t="s">
        <v>25855</v>
      </c>
      <c r="E3615" t="s">
        <v>2443</v>
      </c>
      <c r="F3615" s="10"/>
      <c r="G3615">
        <v>2017</v>
      </c>
      <c r="J3615">
        <v>0.32191096927487728</v>
      </c>
      <c r="L3615" t="s">
        <v>36670</v>
      </c>
      <c r="M3615">
        <v>28800649</v>
      </c>
      <c r="Q3615" s="10"/>
      <c r="R3615" s="11">
        <f t="shared" si="112"/>
        <v>0</v>
      </c>
      <c r="U3615" s="11">
        <f t="shared" si="113"/>
        <v>0</v>
      </c>
      <c r="Y3615" s="11">
        <f>IF(SUM(Tableau1[[#This Row],[Other access]:[Sci-hub access]])&gt;=1,1,0)</f>
        <v>0</v>
      </c>
      <c r="Z3615" s="12">
        <f>IF(OR(Tableau1[[#This Row],[Access R1 + S1+ T1 ]]&gt;=1,Tableau1[[#This Row],[Access V1 +W1 + X1]]&gt;=1),1,0)</f>
        <v>0</v>
      </c>
      <c r="AB3615" s="10" t="str">
        <f>Tableau1[[#This Row],[DOI]]</f>
        <v>doi: 10.1167/iovs.17-22580</v>
      </c>
      <c r="AC3615" s="13" t="str">
        <f>Tableau1[[#This Row],[Authors]]&amp;", "&amp;Tableau1[[#This Row],[Title]]&amp;" "&amp;Tableau1[[#This Row],[Journal]]&amp;". "&amp;Tableau1[[#This Row],[Year]]</f>
        <v>Yeh S., Birdshot Chorioretinitis and Fundus Autofluorescence: Novel Insights Into Disease Pathogenesis. Invest Ophthalmol Vis Sci. 2017</v>
      </c>
    </row>
    <row r="3616" spans="1:29" x14ac:dyDescent="0.3">
      <c r="A3616">
        <v>977</v>
      </c>
      <c r="B3616" t="s">
        <v>4239</v>
      </c>
      <c r="C3616" t="s">
        <v>14493</v>
      </c>
      <c r="D3616" t="s">
        <v>24660</v>
      </c>
      <c r="E3616" t="s">
        <v>2443</v>
      </c>
      <c r="F3616" s="10"/>
      <c r="G3616">
        <v>2017</v>
      </c>
      <c r="J3616">
        <v>0.32194675249547067</v>
      </c>
      <c r="L3616" t="s">
        <v>35465</v>
      </c>
      <c r="M3616">
        <v>29049739</v>
      </c>
      <c r="Q3616" s="10"/>
      <c r="R3616" s="11">
        <f t="shared" si="112"/>
        <v>0</v>
      </c>
      <c r="U3616" s="11">
        <f t="shared" si="113"/>
        <v>0</v>
      </c>
      <c r="Y3616" s="11">
        <f>IF(SUM(Tableau1[[#This Row],[Other access]:[Sci-hub access]])&gt;=1,1,0)</f>
        <v>0</v>
      </c>
      <c r="Z3616" s="12">
        <f>IF(OR(Tableau1[[#This Row],[Access R1 + S1+ T1 ]]&gt;=1,Tableau1[[#This Row],[Access V1 +W1 + X1]]&gt;=1),1,0)</f>
        <v>0</v>
      </c>
      <c r="AB3616" s="10" t="str">
        <f>Tableau1[[#This Row],[DOI]]</f>
        <v>doi: 10.1167/iovs.17-22557</v>
      </c>
      <c r="AC3616" s="13" t="str">
        <f>Tableau1[[#This Row],[Authors]]&amp;", "&amp;Tableau1[[#This Row],[Title]]&amp;" "&amp;Tableau1[[#This Row],[Journal]]&amp;". "&amp;Tableau1[[#This Row],[Year]]</f>
        <v>Thariat J, Jacob S, Caujolle JP, Maschi C, Baillif S, Angellier G, Mathis T, Rosier L, Carnicer A, Hérault J, Salleron J., Cataract Avoidance With Proton Therapy in Ocular Melanomas. Invest Ophthalmol Vis Sci. 2017</v>
      </c>
    </row>
    <row r="3617" spans="1:29" x14ac:dyDescent="0.3">
      <c r="A3617">
        <v>8366</v>
      </c>
      <c r="B3617" t="s">
        <v>1663</v>
      </c>
      <c r="C3617" t="s">
        <v>1664</v>
      </c>
      <c r="D3617" t="s">
        <v>1665</v>
      </c>
      <c r="E3617" t="s">
        <v>2784</v>
      </c>
      <c r="F3617" s="10"/>
      <c r="G3617">
        <v>2017</v>
      </c>
      <c r="J3617">
        <v>0.32204395397015007</v>
      </c>
      <c r="L3617" t="s">
        <v>42709</v>
      </c>
      <c r="M3617">
        <v>27927754</v>
      </c>
      <c r="Q3617" s="10"/>
      <c r="R3617" s="11">
        <f t="shared" si="112"/>
        <v>0</v>
      </c>
      <c r="U3617" s="11">
        <f t="shared" si="113"/>
        <v>0</v>
      </c>
      <c r="Y3617" s="11">
        <f>IF(SUM(Tableau1[[#This Row],[Other access]:[Sci-hub access]])&gt;=1,1,0)</f>
        <v>0</v>
      </c>
      <c r="Z3617" s="12">
        <f>IF(OR(Tableau1[[#This Row],[Access R1 + S1+ T1 ]]&gt;=1,Tableau1[[#This Row],[Access V1 +W1 + X1]]&gt;=1),1,0)</f>
        <v>0</v>
      </c>
      <c r="AB3617" s="10" t="str">
        <f>Tableau1[[#This Row],[DOI]]</f>
        <v>doi: 10.1242/jcs.197004</v>
      </c>
      <c r="AC3617" s="13" t="str">
        <f>Tableau1[[#This Row],[Authors]]&amp;", "&amp;Tableau1[[#This Row],[Title]]&amp;" "&amp;Tableau1[[#This Row],[Journal]]&amp;". "&amp;Tableau1[[#This Row],[Year]]</f>
        <v>Nozaki S, Katoh Y, Terada M, Michisaka S, Funabashi T, Takahashi S, Kontani K, Nakayama K., Regulation of ciliary retrograde protein trafficking by the Joubert syndrome proteins ARL13B and INPP5E. J Cell Sci. 2017</v>
      </c>
    </row>
    <row r="3618" spans="1:29" x14ac:dyDescent="0.3">
      <c r="A3618">
        <v>10031</v>
      </c>
      <c r="B3618" t="s">
        <v>12552</v>
      </c>
      <c r="C3618" t="s">
        <v>22719</v>
      </c>
      <c r="D3618" t="s">
        <v>33000</v>
      </c>
      <c r="E3618" t="s">
        <v>2445</v>
      </c>
      <c r="F3618" s="10"/>
      <c r="G3618">
        <v>2017</v>
      </c>
      <c r="J3618">
        <v>0.3221481755337402</v>
      </c>
      <c r="L3618" t="s">
        <v>44288</v>
      </c>
      <c r="M3618">
        <v>27491043</v>
      </c>
      <c r="Q3618" s="10"/>
      <c r="R3618" s="11">
        <f t="shared" si="112"/>
        <v>0</v>
      </c>
      <c r="U3618" s="11">
        <f t="shared" si="113"/>
        <v>0</v>
      </c>
      <c r="Y3618" s="11">
        <f>IF(SUM(Tableau1[[#This Row],[Other access]:[Sci-hub access]])&gt;=1,1,0)</f>
        <v>0</v>
      </c>
      <c r="Z3618" s="12">
        <f>IF(OR(Tableau1[[#This Row],[Access R1 + S1+ T1 ]]&gt;=1,Tableau1[[#This Row],[Access V1 +W1 + X1]]&gt;=1),1,0)</f>
        <v>0</v>
      </c>
      <c r="AB3618" s="10" t="str">
        <f>Tableau1[[#This Row],[DOI]]</f>
        <v>doi: 10.1097/IAE.0000000000001232</v>
      </c>
      <c r="AC3618" s="13" t="str">
        <f>Tableau1[[#This Row],[Authors]]&amp;", "&amp;Tableau1[[#This Row],[Title]]&amp;" "&amp;Tableau1[[#This Row],[Journal]]&amp;". "&amp;Tableau1[[#This Row],[Year]]</f>
        <v>Ichikawa Y, Imamura Y, Ishida M., METAMORPHOPSIA AND TANGENTIAL RETINAL DISPLACEMENT AFTER EPIRETINAL MEMBRANE SURGERY. Retina. 2017</v>
      </c>
    </row>
    <row r="3619" spans="1:29" x14ac:dyDescent="0.3">
      <c r="A3619">
        <v>4517</v>
      </c>
      <c r="B3619" t="s">
        <v>7640</v>
      </c>
      <c r="C3619" t="s">
        <v>17875</v>
      </c>
      <c r="D3619" t="s">
        <v>28069</v>
      </c>
      <c r="E3619" t="s">
        <v>2462</v>
      </c>
      <c r="F3619" s="10"/>
      <c r="G3619">
        <v>2017</v>
      </c>
      <c r="J3619">
        <v>0.32216037120643393</v>
      </c>
      <c r="L3619" t="s">
        <v>38935</v>
      </c>
      <c r="M3619">
        <v>28438126</v>
      </c>
      <c r="Q3619" s="10"/>
      <c r="R3619" s="11">
        <f t="shared" si="112"/>
        <v>0</v>
      </c>
      <c r="U3619" s="11">
        <f t="shared" si="113"/>
        <v>0</v>
      </c>
      <c r="Y3619" s="11">
        <f>IF(SUM(Tableau1[[#This Row],[Other access]:[Sci-hub access]])&gt;=1,1,0)</f>
        <v>0</v>
      </c>
      <c r="Z3619" s="12">
        <f>IF(OR(Tableau1[[#This Row],[Access R1 + S1+ T1 ]]&gt;=1,Tableau1[[#This Row],[Access V1 +W1 + X1]]&gt;=1),1,0)</f>
        <v>0</v>
      </c>
      <c r="AB3619" s="10" t="str">
        <f>Tableau1[[#This Row],[DOI]]</f>
        <v>doi: 10.1186/s12886-017-0446-y</v>
      </c>
      <c r="AC3619" s="13" t="str">
        <f>Tableau1[[#This Row],[Authors]]&amp;", "&amp;Tableau1[[#This Row],[Title]]&amp;" "&amp;Tableau1[[#This Row],[Journal]]&amp;". "&amp;Tableau1[[#This Row],[Year]]</f>
        <v>Wang L, Du M, Yi H, Duan S, Guo W, Qin P, Hao Z, Sun J., Prevalence of and Factors Associated with Myopia in Inner Mongolia Medical Students in China, a cross-sectional study. BMC Ophthalmol. 2017</v>
      </c>
    </row>
    <row r="3620" spans="1:29" x14ac:dyDescent="0.3">
      <c r="A3620">
        <v>6796</v>
      </c>
      <c r="B3620" t="s">
        <v>9676</v>
      </c>
      <c r="C3620" t="s">
        <v>19881</v>
      </c>
      <c r="D3620" t="s">
        <v>30110</v>
      </c>
      <c r="E3620" t="s">
        <v>2562</v>
      </c>
      <c r="F3620" s="10"/>
      <c r="G3620">
        <v>2017</v>
      </c>
      <c r="J3620">
        <v>0.3221882373260152</v>
      </c>
      <c r="L3620" t="s">
        <v>41156</v>
      </c>
      <c r="M3620">
        <v>28161921</v>
      </c>
      <c r="Q3620" s="10"/>
      <c r="R3620" s="11">
        <f t="shared" si="112"/>
        <v>0</v>
      </c>
      <c r="U3620" s="11">
        <f t="shared" si="113"/>
        <v>0</v>
      </c>
      <c r="Y3620" s="11">
        <f>IF(SUM(Tableau1[[#This Row],[Other access]:[Sci-hub access]])&gt;=1,1,0)</f>
        <v>0</v>
      </c>
      <c r="Z3620" s="12">
        <f>IF(OR(Tableau1[[#This Row],[Access R1 + S1+ T1 ]]&gt;=1,Tableau1[[#This Row],[Access V1 +W1 + X1]]&gt;=1),1,0)</f>
        <v>0</v>
      </c>
      <c r="AB3620" s="10" t="str">
        <f>Tableau1[[#This Row],[DOI]]</f>
        <v>doi: 10.22608/APO.201616</v>
      </c>
      <c r="AC3620" s="13" t="str">
        <f>Tableau1[[#This Row],[Authors]]&amp;", "&amp;Tableau1[[#This Row],[Title]]&amp;" "&amp;Tableau1[[#This Row],[Journal]]&amp;". "&amp;Tableau1[[#This Row],[Year]]</f>
        <v>Nath T, Roy SS, Kumar H, Agrawal R, Kumar S, Satsangi SK., Prevalence of Steroid-Induced Cataract and Glaucoma in Chronic Obstructive Pulmonary Disease Patients Attending a Tertiary Care Center in India. Asia Pac J Ophthalmol (Phila). 2017</v>
      </c>
    </row>
    <row r="3621" spans="1:29" x14ac:dyDescent="0.3">
      <c r="A3621">
        <v>1760</v>
      </c>
      <c r="B3621" t="s">
        <v>5009</v>
      </c>
      <c r="C3621" t="s">
        <v>15257</v>
      </c>
      <c r="D3621" t="s">
        <v>25430</v>
      </c>
      <c r="E3621" t="s">
        <v>34064</v>
      </c>
      <c r="F3621" s="10"/>
      <c r="G3621">
        <v>2017</v>
      </c>
      <c r="J3621">
        <v>0.32221013036554869</v>
      </c>
      <c r="L3621" t="s">
        <v>36236</v>
      </c>
      <c r="M3621">
        <v>28881222</v>
      </c>
      <c r="Q3621" s="10"/>
      <c r="R3621" s="11">
        <f t="shared" si="112"/>
        <v>0</v>
      </c>
      <c r="U3621" s="11">
        <f t="shared" si="113"/>
        <v>0</v>
      </c>
      <c r="Y3621" s="11">
        <f>IF(SUM(Tableau1[[#This Row],[Other access]:[Sci-hub access]])&gt;=1,1,0)</f>
        <v>0</v>
      </c>
      <c r="Z3621" s="12">
        <f>IF(OR(Tableau1[[#This Row],[Access R1 + S1+ T1 ]]&gt;=1,Tableau1[[#This Row],[Access V1 +W1 + X1]]&gt;=1),1,0)</f>
        <v>0</v>
      </c>
      <c r="AB3621" s="10" t="str">
        <f>Tableau1[[#This Row],[DOI]]</f>
        <v>doi: 10.1016/j.ctrv.2017.08.009</v>
      </c>
      <c r="AC3621" s="13" t="str">
        <f>Tableau1[[#This Row],[Authors]]&amp;", "&amp;Tableau1[[#This Row],[Title]]&amp;" "&amp;Tableau1[[#This Row],[Journal]]&amp;". "&amp;Tableau1[[#This Row],[Year]]</f>
        <v>Heppt MV, Steeb T, Schlager JG, Rosumeck S, Dressler C, Ruzicka T, Nast A, Berking C., Immune checkpoint blockade for unresectable or metastatic uveal melanoma: A systematic review. Cancer Treat Rev. 2017</v>
      </c>
    </row>
    <row r="3622" spans="1:29" x14ac:dyDescent="0.3">
      <c r="A3622">
        <v>6306</v>
      </c>
      <c r="B3622" t="s">
        <v>9261</v>
      </c>
      <c r="C3622" t="s">
        <v>19472</v>
      </c>
      <c r="D3622" t="s">
        <v>29692</v>
      </c>
      <c r="E3622" t="s">
        <v>2479</v>
      </c>
      <c r="F3622" s="10"/>
      <c r="G3622">
        <v>2017</v>
      </c>
      <c r="J3622">
        <v>0.32224338363422989</v>
      </c>
      <c r="L3622" t="s">
        <v>40676</v>
      </c>
      <c r="M3622">
        <v>28230557</v>
      </c>
      <c r="Q3622" s="10"/>
      <c r="R3622" s="11">
        <f t="shared" si="112"/>
        <v>0</v>
      </c>
      <c r="U3622" s="11">
        <f t="shared" si="113"/>
        <v>0</v>
      </c>
      <c r="Y3622" s="11">
        <f>IF(SUM(Tableau1[[#This Row],[Other access]:[Sci-hub access]])&gt;=1,1,0)</f>
        <v>0</v>
      </c>
      <c r="Z3622" s="12">
        <f>IF(OR(Tableau1[[#This Row],[Access R1 + S1+ T1 ]]&gt;=1,Tableau1[[#This Row],[Access V1 +W1 + X1]]&gt;=1),1,0)</f>
        <v>0</v>
      </c>
      <c r="AB3622" s="10" t="str">
        <f>Tableau1[[#This Row],[DOI]]</f>
        <v>doi: 10.1097/ICO.0000000000001165</v>
      </c>
      <c r="AC3622" s="13" t="str">
        <f>Tableau1[[#This Row],[Authors]]&amp;", "&amp;Tableau1[[#This Row],[Title]]&amp;" "&amp;Tableau1[[#This Row],[Journal]]&amp;". "&amp;Tableau1[[#This Row],[Year]]</f>
        <v>Choi M, Kim J, Kim EK, Seo KY, Kim TI., Comparison of the Conventional Dresden Protocol and Accelerated Protocol With Higher Ultraviolet Intensity in Corneal Collagen Cross-Linking for Keratoconus. Cornea. 2017</v>
      </c>
    </row>
    <row r="3623" spans="1:29" x14ac:dyDescent="0.3">
      <c r="A3623">
        <v>4814</v>
      </c>
      <c r="B3623" t="s">
        <v>7918</v>
      </c>
      <c r="C3623" t="s">
        <v>18147</v>
      </c>
      <c r="D3623" t="s">
        <v>28348</v>
      </c>
      <c r="E3623" t="s">
        <v>34031</v>
      </c>
      <c r="F3623" s="10"/>
      <c r="G3623">
        <v>2017</v>
      </c>
      <c r="J3623">
        <v>0.3222825920362693</v>
      </c>
      <c r="L3623" t="s">
        <v>39227</v>
      </c>
      <c r="M3623">
        <v>28402720</v>
      </c>
      <c r="Q3623" s="10"/>
      <c r="R3623" s="11">
        <f t="shared" si="112"/>
        <v>0</v>
      </c>
      <c r="U3623" s="11">
        <f t="shared" si="113"/>
        <v>0</v>
      </c>
      <c r="Y3623" s="11">
        <f>IF(SUM(Tableau1[[#This Row],[Other access]:[Sci-hub access]])&gt;=1,1,0)</f>
        <v>0</v>
      </c>
      <c r="Z3623" s="12">
        <f>IF(OR(Tableau1[[#This Row],[Access R1 + S1+ T1 ]]&gt;=1,Tableau1[[#This Row],[Access V1 +W1 + X1]]&gt;=1),1,0)</f>
        <v>0</v>
      </c>
      <c r="AB3623" s="10" t="str">
        <f>Tableau1[[#This Row],[DOI]]</f>
        <v>doi: 10.1089/jop.2016.0171</v>
      </c>
      <c r="AC3623" s="13" t="str">
        <f>Tableau1[[#This Row],[Authors]]&amp;", "&amp;Tableau1[[#This Row],[Title]]&amp;" "&amp;Tableau1[[#This Row],[Journal]]&amp;". "&amp;Tableau1[[#This Row],[Year]]</f>
        <v>Zhang P, Wang H, Cao H, Xu X, Sun T., Insulin-Like Growth Factor Binding Protein-Related Protein 1 Inhibit Retinal Neovascularization in the Mouse Model of Oxygen-Induced Retinopathy. J Ocul Pharmacol Ther. 2017</v>
      </c>
    </row>
    <row r="3624" spans="1:29" x14ac:dyDescent="0.3">
      <c r="A3624">
        <v>7098</v>
      </c>
      <c r="B3624" t="s">
        <v>9949</v>
      </c>
      <c r="C3624" t="s">
        <v>20152</v>
      </c>
      <c r="D3624" t="s">
        <v>30383</v>
      </c>
      <c r="E3624" t="s">
        <v>2529</v>
      </c>
      <c r="F3624" s="10"/>
      <c r="G3624">
        <v>2017</v>
      </c>
      <c r="J3624">
        <v>0.32243580660818383</v>
      </c>
      <c r="L3624" t="s">
        <v>41454</v>
      </c>
      <c r="M3624">
        <v>28128997</v>
      </c>
      <c r="Q3624" s="10"/>
      <c r="R3624" s="11">
        <f t="shared" si="112"/>
        <v>0</v>
      </c>
      <c r="U3624" s="11">
        <f t="shared" si="113"/>
        <v>0</v>
      </c>
      <c r="Y3624" s="11">
        <f>IF(SUM(Tableau1[[#This Row],[Other access]:[Sci-hub access]])&gt;=1,1,0)</f>
        <v>0</v>
      </c>
      <c r="Z3624" s="12">
        <f>IF(OR(Tableau1[[#This Row],[Access R1 + S1+ T1 ]]&gt;=1,Tableau1[[#This Row],[Access V1 +W1 + X1]]&gt;=1),1,0)</f>
        <v>0</v>
      </c>
      <c r="AB3624" s="10" t="str">
        <f>Tableau1[[#This Row],[DOI]]</f>
        <v>doi: 10.1080/02713683.2016.1262877</v>
      </c>
      <c r="AC3624" s="13" t="str">
        <f>Tableau1[[#This Row],[Authors]]&amp;", "&amp;Tableau1[[#This Row],[Title]]&amp;" "&amp;Tableau1[[#This Row],[Journal]]&amp;". "&amp;Tableau1[[#This Row],[Year]]</f>
        <v>Ishimori N, Oguchi J, Nakazawa Y, Kobata K, Funakoshi-Tago M, Tamura H., Roasting Enhances the Anti-Cataract Effect of Coffee Beans: Ameliorating Selenite-Induced Cataracts in Rats. Curr Eye Res. 2017</v>
      </c>
    </row>
    <row r="3625" spans="1:29" x14ac:dyDescent="0.3">
      <c r="A3625">
        <v>4068</v>
      </c>
      <c r="B3625" t="s">
        <v>7216</v>
      </c>
      <c r="C3625" t="s">
        <v>17453</v>
      </c>
      <c r="D3625" t="s">
        <v>27643</v>
      </c>
      <c r="E3625" t="s">
        <v>2479</v>
      </c>
      <c r="F3625" s="10"/>
      <c r="G3625">
        <v>2017</v>
      </c>
      <c r="J3625">
        <v>0.32261181149621365</v>
      </c>
      <c r="L3625" t="s">
        <v>38505</v>
      </c>
      <c r="M3625">
        <v>28489721</v>
      </c>
      <c r="Q3625" s="10"/>
      <c r="R3625" s="11">
        <f t="shared" si="112"/>
        <v>0</v>
      </c>
      <c r="U3625" s="11">
        <f t="shared" si="113"/>
        <v>0</v>
      </c>
      <c r="Y3625" s="11">
        <f>IF(SUM(Tableau1[[#This Row],[Other access]:[Sci-hub access]])&gt;=1,1,0)</f>
        <v>0</v>
      </c>
      <c r="Z3625" s="12">
        <f>IF(OR(Tableau1[[#This Row],[Access R1 + S1+ T1 ]]&gt;=1,Tableau1[[#This Row],[Access V1 +W1 + X1]]&gt;=1),1,0)</f>
        <v>0</v>
      </c>
      <c r="AB3625" s="10" t="str">
        <f>Tableau1[[#This Row],[DOI]]</f>
        <v>doi: 10.1097/ICO.0000000000001238</v>
      </c>
      <c r="AC3625" s="13" t="str">
        <f>Tableau1[[#This Row],[Authors]]&amp;", "&amp;Tableau1[[#This Row],[Title]]&amp;" "&amp;Tableau1[[#This Row],[Journal]]&amp;". "&amp;Tableau1[[#This Row],[Year]]</f>
        <v>Carnt N, Montanez VM, Galatowicz G, Veli N, Calder V., Tear Cytokine Levels in Contact Lens Wearers With Acanthamoeba Keratitis. Cornea. 2017</v>
      </c>
    </row>
    <row r="3626" spans="1:29" x14ac:dyDescent="0.3">
      <c r="A3626">
        <v>1736</v>
      </c>
      <c r="B3626" t="s">
        <v>4986</v>
      </c>
      <c r="C3626" t="s">
        <v>15234</v>
      </c>
      <c r="D3626" t="s">
        <v>25407</v>
      </c>
      <c r="E3626" t="s">
        <v>2632</v>
      </c>
      <c r="F3626" s="10"/>
      <c r="G3626">
        <v>2017</v>
      </c>
      <c r="J3626">
        <v>0.32265267669362552</v>
      </c>
      <c r="L3626" t="s">
        <v>36212</v>
      </c>
      <c r="M3626">
        <v>28887276</v>
      </c>
      <c r="Q3626" s="10"/>
      <c r="R3626" s="11">
        <f t="shared" si="112"/>
        <v>0</v>
      </c>
      <c r="U3626" s="11">
        <f t="shared" si="113"/>
        <v>0</v>
      </c>
      <c r="Y3626" s="11">
        <f>IF(SUM(Tableau1[[#This Row],[Other access]:[Sci-hub access]])&gt;=1,1,0)</f>
        <v>0</v>
      </c>
      <c r="Z3626" s="12">
        <f>IF(OR(Tableau1[[#This Row],[Access R1 + S1+ T1 ]]&gt;=1,Tableau1[[#This Row],[Access V1 +W1 + X1]]&gt;=1),1,0)</f>
        <v>0</v>
      </c>
      <c r="AB3626" s="10" t="str">
        <f>Tableau1[[#This Row],[DOI]]</f>
        <v>doi: 10.1016/j.wneu.2017.08.176</v>
      </c>
      <c r="AC3626" s="13" t="str">
        <f>Tableau1[[#This Row],[Authors]]&amp;", "&amp;Tableau1[[#This Row],[Title]]&amp;" "&amp;Tableau1[[#This Row],[Journal]]&amp;". "&amp;Tableau1[[#This Row],[Year]]</f>
        <v>Tortora D, Severino M, Accogli A, Martinetti C, Vercellino N, Capra V, Rossi A, Pavanello M., Moyamoya Vasculopathy in PHACE Syndrome: Six New Cases and Review of the Literature. World Neurosurg. 2017</v>
      </c>
    </row>
    <row r="3627" spans="1:29" x14ac:dyDescent="0.3">
      <c r="A3627">
        <v>9019</v>
      </c>
      <c r="B3627" t="s">
        <v>11633</v>
      </c>
      <c r="C3627" t="s">
        <v>21811</v>
      </c>
      <c r="D3627" t="s">
        <v>32074</v>
      </c>
      <c r="E3627" t="s">
        <v>2463</v>
      </c>
      <c r="F3627" s="10"/>
      <c r="G3627">
        <v>2017</v>
      </c>
      <c r="J3627">
        <v>0.32274739824554488</v>
      </c>
      <c r="L3627" t="s">
        <v>43341</v>
      </c>
      <c r="M3627">
        <v>27791254</v>
      </c>
      <c r="Q3627" s="10"/>
      <c r="R3627" s="11">
        <f t="shared" si="112"/>
        <v>0</v>
      </c>
      <c r="U3627" s="11">
        <f t="shared" si="113"/>
        <v>0</v>
      </c>
      <c r="Y3627" s="11">
        <f>IF(SUM(Tableau1[[#This Row],[Other access]:[Sci-hub access]])&gt;=1,1,0)</f>
        <v>0</v>
      </c>
      <c r="Z3627" s="12">
        <f>IF(OR(Tableau1[[#This Row],[Access R1 + S1+ T1 ]]&gt;=1,Tableau1[[#This Row],[Access V1 +W1 + X1]]&gt;=1),1,0)</f>
        <v>0</v>
      </c>
      <c r="AB3627" s="10" t="str">
        <f>Tableau1[[#This Row],[DOI]]</f>
        <v>doi: 10.5301/ejo.5000892</v>
      </c>
      <c r="AC3627" s="13" t="str">
        <f>Tableau1[[#This Row],[Authors]]&amp;", "&amp;Tableau1[[#This Row],[Title]]&amp;" "&amp;Tableau1[[#This Row],[Journal]]&amp;". "&amp;Tableau1[[#This Row],[Year]]</f>
        <v>Yazdani S, Doozandeh A, Pakravan M, Ownagh V, Yaseri M., Adjunctive triamcinolone acetonide for Ahmed glaucoma valve implantation: a randomized clinical trial. Eur J Ophthalmol. 2017</v>
      </c>
    </row>
    <row r="3628" spans="1:29" x14ac:dyDescent="0.3">
      <c r="A3628">
        <v>7153</v>
      </c>
      <c r="B3628" t="s">
        <v>9995</v>
      </c>
      <c r="C3628" t="s">
        <v>20197</v>
      </c>
      <c r="D3628" t="s">
        <v>30429</v>
      </c>
      <c r="E3628" t="s">
        <v>34107</v>
      </c>
      <c r="F3628" s="10"/>
      <c r="G3628">
        <v>2017</v>
      </c>
      <c r="J3628">
        <v>0.32286335000815658</v>
      </c>
      <c r="L3628" t="s">
        <v>41509</v>
      </c>
      <c r="M3628">
        <v>28122882</v>
      </c>
      <c r="Q3628" s="10"/>
      <c r="R3628" s="11">
        <f t="shared" si="112"/>
        <v>0</v>
      </c>
      <c r="U3628" s="11">
        <f t="shared" si="113"/>
        <v>0</v>
      </c>
      <c r="Y3628" s="11">
        <f>IF(SUM(Tableau1[[#This Row],[Other access]:[Sci-hub access]])&gt;=1,1,0)</f>
        <v>0</v>
      </c>
      <c r="Z3628" s="12">
        <f>IF(OR(Tableau1[[#This Row],[Access R1 + S1+ T1 ]]&gt;=1,Tableau1[[#This Row],[Access V1 +W1 + X1]]&gt;=1),1,0)</f>
        <v>0</v>
      </c>
      <c r="AB3628" s="10" t="str">
        <f>Tableau1[[#This Row],[DOI]]</f>
        <v>doi: 10.1042/BSR20160572</v>
      </c>
      <c r="AC3628" s="13" t="str">
        <f>Tableau1[[#This Row],[Authors]]&amp;", "&amp;Tableau1[[#This Row],[Title]]&amp;" "&amp;Tableau1[[#This Row],[Journal]]&amp;". "&amp;Tableau1[[#This Row],[Year]]</f>
        <v>Li EH, Huang QZ, Li GC, Xiang ZY, Zhang X., Effects of miRNA-200b on the development of diabetic retinopathy by targeting VEGFA gene. Biosci Rep. 2017</v>
      </c>
    </row>
    <row r="3629" spans="1:29" x14ac:dyDescent="0.3">
      <c r="A3629">
        <v>5041</v>
      </c>
      <c r="B3629" t="s">
        <v>8130</v>
      </c>
      <c r="C3629" t="s">
        <v>18357</v>
      </c>
      <c r="D3629" t="s">
        <v>28560</v>
      </c>
      <c r="E3629" t="s">
        <v>2464</v>
      </c>
      <c r="F3629" s="10"/>
      <c r="G3629">
        <v>2017</v>
      </c>
      <c r="J3629">
        <v>0.3230019503954985</v>
      </c>
      <c r="L3629" t="s">
        <v>39449</v>
      </c>
      <c r="M3629">
        <v>28379859</v>
      </c>
      <c r="Q3629" s="10"/>
      <c r="R3629" s="11">
        <f t="shared" si="112"/>
        <v>0</v>
      </c>
      <c r="U3629" s="11">
        <f t="shared" si="113"/>
        <v>0</v>
      </c>
      <c r="Y3629" s="11">
        <f>IF(SUM(Tableau1[[#This Row],[Other access]:[Sci-hub access]])&gt;=1,1,0)</f>
        <v>0</v>
      </c>
      <c r="Z3629" s="12">
        <f>IF(OR(Tableau1[[#This Row],[Access R1 + S1+ T1 ]]&gt;=1,Tableau1[[#This Row],[Access V1 +W1 + X1]]&gt;=1),1,0)</f>
        <v>0</v>
      </c>
      <c r="AB3629" s="10" t="str">
        <f>Tableau1[[#This Row],[DOI]]</f>
        <v>doi: 10.1097/ICU.0000000000000376</v>
      </c>
      <c r="AC3629" s="13" t="str">
        <f>Tableau1[[#This Row],[Authors]]&amp;", "&amp;Tableau1[[#This Row],[Title]]&amp;" "&amp;Tableau1[[#This Row],[Journal]]&amp;". "&amp;Tableau1[[#This Row],[Year]]</f>
        <v>Jeganathan VSE, Robin AL, Woodward MA., Refractive error in underserved adults: causes and potential solutions. Curr Opin Ophthalmol. 2017</v>
      </c>
    </row>
    <row r="3630" spans="1:29" ht="28.8" x14ac:dyDescent="0.3">
      <c r="A3630">
        <v>1759</v>
      </c>
      <c r="B3630" t="s">
        <v>5008</v>
      </c>
      <c r="C3630" t="s">
        <v>15256</v>
      </c>
      <c r="D3630" t="s">
        <v>25429</v>
      </c>
      <c r="E3630" t="s">
        <v>2456</v>
      </c>
      <c r="F3630" s="10"/>
      <c r="G3630">
        <v>2017</v>
      </c>
      <c r="J3630">
        <v>0.32301004786908338</v>
      </c>
      <c r="L3630" t="s">
        <v>36235</v>
      </c>
      <c r="M3630">
        <v>28881344</v>
      </c>
      <c r="Q3630" s="10"/>
      <c r="R3630" s="11">
        <f t="shared" si="112"/>
        <v>0</v>
      </c>
      <c r="U3630" s="11">
        <f t="shared" si="113"/>
        <v>0</v>
      </c>
      <c r="Y3630" s="11">
        <f>IF(SUM(Tableau1[[#This Row],[Other access]:[Sci-hub access]])&gt;=1,1,0)</f>
        <v>0</v>
      </c>
      <c r="Z3630" s="12">
        <f>IF(OR(Tableau1[[#This Row],[Access R1 + S1+ T1 ]]&gt;=1,Tableau1[[#This Row],[Access V1 +W1 + X1]]&gt;=1),1,0)</f>
        <v>0</v>
      </c>
      <c r="AB3630" s="10" t="str">
        <f>Tableau1[[#This Row],[DOI]]</f>
        <v>doi: 10.1159/000478030</v>
      </c>
      <c r="AC3630" s="13" t="str">
        <f>Tableau1[[#This Row],[Authors]]&amp;", "&amp;Tableau1[[#This Row],[Title]]&amp;" "&amp;Tableau1[[#This Row],[Journal]]&amp;". "&amp;Tableau1[[#This Row],[Year]]</f>
        <v>Calvo-González C, Reche-Frutos J, Fernández-Vigo JI, Sáenz-Francés F, Fernández-Pérez C, García-Feijóo J., Long-Term Outcomes of Two Different Initial Dosing Regimens of Intravitreal Ranibizumab Used to Treat Myopic Choroidal Neovascularization. Ophthalmologica. 2017</v>
      </c>
    </row>
    <row r="3631" spans="1:29" ht="28.8" x14ac:dyDescent="0.3">
      <c r="A3631">
        <v>3029</v>
      </c>
      <c r="B3631" t="s">
        <v>202</v>
      </c>
      <c r="C3631" t="s">
        <v>203</v>
      </c>
      <c r="D3631" t="s">
        <v>204</v>
      </c>
      <c r="E3631" t="s">
        <v>2838</v>
      </c>
      <c r="F3631" s="10"/>
      <c r="G3631">
        <v>2017</v>
      </c>
      <c r="J3631">
        <v>0.32302330006254032</v>
      </c>
      <c r="L3631" t="s">
        <v>37483</v>
      </c>
      <c r="M3631">
        <v>28648699</v>
      </c>
      <c r="Q3631" s="10"/>
      <c r="R3631" s="11">
        <f t="shared" si="112"/>
        <v>0</v>
      </c>
      <c r="U3631" s="11">
        <f t="shared" si="113"/>
        <v>0</v>
      </c>
      <c r="Y3631" s="11">
        <f>IF(SUM(Tableau1[[#This Row],[Other access]:[Sci-hub access]])&gt;=1,1,0)</f>
        <v>0</v>
      </c>
      <c r="Z3631" s="12">
        <f>IF(OR(Tableau1[[#This Row],[Access R1 + S1+ T1 ]]&gt;=1,Tableau1[[#This Row],[Access V1 +W1 + X1]]&gt;=1),1,0)</f>
        <v>0</v>
      </c>
      <c r="AB3631" s="10" t="str">
        <f>Tableau1[[#This Row],[DOI]]</f>
        <v>doi: 10.1016/j.ejca.2017.05.038</v>
      </c>
      <c r="AC3631" s="13" t="str">
        <f>Tableau1[[#This Row],[Authors]]&amp;", "&amp;Tableau1[[#This Row],[Title]]&amp;" "&amp;Tableau1[[#This Row],[Journal]]&amp;". "&amp;Tableau1[[#This Row],[Year]]</f>
        <v>Heppt MV, Heinzerling L, Kähler KC, Forschner A, Kirchberger MC, Loquai C, Meissner M, Meier F, Terheyden P, Schell B, Herbst R, Göppner D, Kiecker F, Rafei-Shamsabadi D, Haferkamp S, Huber MA, Utikal J, Ziemer M, Bumeder I, Pfeiffer C, Schäd SG, Schmid-Tannwald C, et al., Prognostic factors and outcomes in metastatic uveal melanoma treated with programmed cell death-1 or combined PD-1/cytotoxic T-lymphocyte antigen-4 inhibition. Eur J Cancer. 2017</v>
      </c>
    </row>
    <row r="3632" spans="1:29" x14ac:dyDescent="0.3">
      <c r="A3632">
        <v>3441</v>
      </c>
      <c r="B3632" t="s">
        <v>6616</v>
      </c>
      <c r="C3632" t="s">
        <v>16859</v>
      </c>
      <c r="D3632" t="s">
        <v>27040</v>
      </c>
      <c r="E3632" t="s">
        <v>2524</v>
      </c>
      <c r="F3632" s="10"/>
      <c r="G3632">
        <v>2017</v>
      </c>
      <c r="J3632">
        <v>0.32318698666427015</v>
      </c>
      <c r="L3632" t="s">
        <v>37890</v>
      </c>
      <c r="M3632">
        <v>28586501</v>
      </c>
      <c r="Q3632" s="10"/>
      <c r="R3632" s="11">
        <f t="shared" si="112"/>
        <v>0</v>
      </c>
      <c r="U3632" s="11">
        <f t="shared" si="113"/>
        <v>0</v>
      </c>
      <c r="Y3632" s="11">
        <f>IF(SUM(Tableau1[[#This Row],[Other access]:[Sci-hub access]])&gt;=1,1,0)</f>
        <v>0</v>
      </c>
      <c r="Z3632" s="12">
        <f>IF(OR(Tableau1[[#This Row],[Access R1 + S1+ T1 ]]&gt;=1,Tableau1[[#This Row],[Access V1 +W1 + X1]]&gt;=1),1,0)</f>
        <v>0</v>
      </c>
      <c r="AB3632" s="10" t="str">
        <f>Tableau1[[#This Row],[DOI]]</f>
        <v>doi: 10.3928/1081597X-20170213-01</v>
      </c>
      <c r="AC3632" s="13" t="str">
        <f>Tableau1[[#This Row],[Authors]]&amp;", "&amp;Tableau1[[#This Row],[Title]]&amp;" "&amp;Tableau1[[#This Row],[Journal]]&amp;". "&amp;Tableau1[[#This Row],[Year]]</f>
        <v>Vinciguerra R, Ambrósio R Jr, Roberts CJ, Azzolini C, Vinciguerra P., Biomechanical Characterization of Subclinical Keratoconus Without Topographic or Tomographic Abnormalities. J Refract Surg. 2017</v>
      </c>
    </row>
    <row r="3633" spans="1:29" x14ac:dyDescent="0.3">
      <c r="A3633">
        <v>11000</v>
      </c>
      <c r="B3633" t="s">
        <v>13430</v>
      </c>
      <c r="C3633" t="s">
        <v>23592</v>
      </c>
      <c r="D3633" t="s">
        <v>33884</v>
      </c>
      <c r="E3633" t="s">
        <v>2719</v>
      </c>
      <c r="F3633" s="10"/>
      <c r="G3633">
        <v>2017</v>
      </c>
      <c r="J3633">
        <v>0.32322869024938383</v>
      </c>
      <c r="L3633" t="s">
        <v>45241</v>
      </c>
      <c r="M3633">
        <v>26645360</v>
      </c>
      <c r="Q3633" s="10"/>
      <c r="R3633" s="11">
        <f t="shared" si="112"/>
        <v>0</v>
      </c>
      <c r="U3633" s="11">
        <f t="shared" si="113"/>
        <v>0</v>
      </c>
      <c r="Y3633" s="11">
        <f>IF(SUM(Tableau1[[#This Row],[Other access]:[Sci-hub access]])&gt;=1,1,0)</f>
        <v>0</v>
      </c>
      <c r="Z3633" s="12">
        <f>IF(OR(Tableau1[[#This Row],[Access R1 + S1+ T1 ]]&gt;=1,Tableau1[[#This Row],[Access V1 +W1 + X1]]&gt;=1),1,0)</f>
        <v>0</v>
      </c>
      <c r="AB3633" s="10" t="str">
        <f>Tableau1[[#This Row],[DOI]]</f>
        <v>doi: 10.3109/09273948.2015.1057600</v>
      </c>
      <c r="AC3633" s="13" t="str">
        <f>Tableau1[[#This Row],[Authors]]&amp;", "&amp;Tableau1[[#This Row],[Title]]&amp;" "&amp;Tableau1[[#This Row],[Journal]]&amp;". "&amp;Tableau1[[#This Row],[Year]]</f>
        <v>Harada Y, Bhat P, Munk MR, Goldstein DA., Changes in Scleral Architecture in Chronic Vogt-Koyanagi-Harada Disease. Ocul Immunol Inflamm. 2017</v>
      </c>
    </row>
    <row r="3634" spans="1:29" x14ac:dyDescent="0.3">
      <c r="A3634">
        <v>1201</v>
      </c>
      <c r="B3634" t="s">
        <v>4463</v>
      </c>
      <c r="C3634" t="s">
        <v>14716</v>
      </c>
      <c r="D3634" t="s">
        <v>24884</v>
      </c>
      <c r="E3634" t="s">
        <v>2440</v>
      </c>
      <c r="F3634" s="10"/>
      <c r="G3634">
        <v>2017</v>
      </c>
      <c r="J3634">
        <v>0.3233055243941243</v>
      </c>
      <c r="L3634" t="s">
        <v>35688</v>
      </c>
      <c r="M3634">
        <v>28987318</v>
      </c>
      <c r="Q3634" s="10"/>
      <c r="R3634" s="11">
        <f t="shared" si="112"/>
        <v>0</v>
      </c>
      <c r="U3634" s="11">
        <f t="shared" si="113"/>
        <v>0</v>
      </c>
      <c r="Y3634" s="11">
        <f>IF(SUM(Tableau1[[#This Row],[Other access]:[Sci-hub access]])&gt;=1,1,0)</f>
        <v>0</v>
      </c>
      <c r="Z3634" s="12">
        <f>IF(OR(Tableau1[[#This Row],[Access R1 + S1+ T1 ]]&gt;=1,Tableau1[[#This Row],[Access V1 +W1 + X1]]&gt;=1),1,0)</f>
        <v>0</v>
      </c>
      <c r="AB3634" s="10" t="str">
        <f>Tableau1[[#This Row],[DOI]]</f>
        <v>doi: 10.1016/j.exer.2017.10.002</v>
      </c>
      <c r="AC3634" s="13" t="str">
        <f>Tableau1[[#This Row],[Authors]]&amp;", "&amp;Tableau1[[#This Row],[Title]]&amp;" "&amp;Tableau1[[#This Row],[Journal]]&amp;". "&amp;Tableau1[[#This Row],[Year]]</f>
        <v>Nagai N, Ogata F, Otake H, Kawasaki N, Nakazawa Y, Kanai K, Okamoto N, Shimomura Y., Co-instillation of nano-solid magnesium hydroxide enhances corneal permeability of dissolved timolol. Exp Eye Res. 2017</v>
      </c>
    </row>
    <row r="3635" spans="1:29" x14ac:dyDescent="0.3">
      <c r="A3635">
        <v>6023</v>
      </c>
      <c r="B3635" t="s">
        <v>9009</v>
      </c>
      <c r="C3635" t="s">
        <v>19224</v>
      </c>
      <c r="D3635" t="s">
        <v>29439</v>
      </c>
      <c r="E3635" t="s">
        <v>2451</v>
      </c>
      <c r="F3635" s="10"/>
      <c r="G3635">
        <v>2017</v>
      </c>
      <c r="J3635">
        <v>0.323433009857789</v>
      </c>
      <c r="L3635" t="s">
        <v>40400</v>
      </c>
      <c r="M3635">
        <v>28257449</v>
      </c>
      <c r="Q3635" s="10"/>
      <c r="R3635" s="11">
        <f t="shared" si="112"/>
        <v>0</v>
      </c>
      <c r="U3635" s="11">
        <f t="shared" si="113"/>
        <v>0</v>
      </c>
      <c r="Y3635" s="11">
        <f>IF(SUM(Tableau1[[#This Row],[Other access]:[Sci-hub access]])&gt;=1,1,0)</f>
        <v>0</v>
      </c>
      <c r="Z3635" s="12">
        <f>IF(OR(Tableau1[[#This Row],[Access R1 + S1+ T1 ]]&gt;=1,Tableau1[[#This Row],[Access V1 +W1 + X1]]&gt;=1),1,0)</f>
        <v>0</v>
      </c>
      <c r="AB3635" s="10" t="str">
        <f>Tableau1[[#This Row],[DOI]]</f>
        <v>doi: 10.1371/journal.pone.0173005</v>
      </c>
      <c r="AC3635" s="13" t="str">
        <f>Tableau1[[#This Row],[Authors]]&amp;", "&amp;Tableau1[[#This Row],[Title]]&amp;" "&amp;Tableau1[[#This Row],[Journal]]&amp;". "&amp;Tableau1[[#This Row],[Year]]</f>
        <v>Chen VC, Ng MH, Chiu WC, McIntyre RS, Lee Y, Lin TY, Weng JC, Chen PC, Hsu CY., Effects of selective serotonin reuptake inhibitors on glaucoma: A nationwide population-based study. PLoS One. 2017</v>
      </c>
    </row>
    <row r="3636" spans="1:29" x14ac:dyDescent="0.3">
      <c r="A3636">
        <v>10844</v>
      </c>
      <c r="B3636" t="s">
        <v>2351</v>
      </c>
      <c r="C3636" t="s">
        <v>2352</v>
      </c>
      <c r="D3636" t="s">
        <v>2353</v>
      </c>
      <c r="E3636" t="s">
        <v>3034</v>
      </c>
      <c r="F3636" s="10"/>
      <c r="G3636">
        <v>2017</v>
      </c>
      <c r="J3636">
        <v>0.32346885888185284</v>
      </c>
      <c r="L3636" t="e">
        <v>#VALUE!</v>
      </c>
      <c r="M3636">
        <v>26957041</v>
      </c>
      <c r="Q3636" s="10"/>
      <c r="R3636" s="11">
        <f t="shared" si="112"/>
        <v>0</v>
      </c>
      <c r="U3636" s="11">
        <f t="shared" si="113"/>
        <v>0</v>
      </c>
      <c r="Y3636" s="11">
        <f>IF(SUM(Tableau1[[#This Row],[Other access]:[Sci-hub access]])&gt;=1,1,0)</f>
        <v>0</v>
      </c>
      <c r="Z3636" s="12">
        <f>IF(OR(Tableau1[[#This Row],[Access R1 + S1+ T1 ]]&gt;=1,Tableau1[[#This Row],[Access V1 +W1 + X1]]&gt;=1),1,0)</f>
        <v>0</v>
      </c>
      <c r="AB3636" s="10" t="e">
        <f>Tableau1[[#This Row],[DOI]]</f>
        <v>#VALUE!</v>
      </c>
      <c r="AC3636" s="13" t="str">
        <f>Tableau1[[#This Row],[Authors]]&amp;", "&amp;Tableau1[[#This Row],[Title]]&amp;" "&amp;Tableau1[[#This Row],[Journal]]&amp;". "&amp;Tableau1[[#This Row],[Year]]</f>
        <v>Mahoney K, Bajuk B, Oei J, Lui K, Abdel-Latif ME; NICUS Network.., Risk of neurodevelopmental impairment for outborn extremely preterm infants in an Australian regional network. J Matern Fetal Neonatal Med. 2017</v>
      </c>
    </row>
    <row r="3637" spans="1:29" x14ac:dyDescent="0.3">
      <c r="A3637">
        <v>6868</v>
      </c>
      <c r="B3637" t="s">
        <v>9742</v>
      </c>
      <c r="C3637" t="s">
        <v>19946</v>
      </c>
      <c r="D3637" t="s">
        <v>30176</v>
      </c>
      <c r="E3637" t="s">
        <v>34346</v>
      </c>
      <c r="F3637" s="10"/>
      <c r="G3637">
        <v>2017</v>
      </c>
      <c r="J3637">
        <v>0.32368646999187434</v>
      </c>
      <c r="L3637" t="s">
        <v>41227</v>
      </c>
      <c r="M3637">
        <v>28153016</v>
      </c>
      <c r="Q3637" s="10"/>
      <c r="R3637" s="11">
        <f t="shared" si="112"/>
        <v>0</v>
      </c>
      <c r="U3637" s="11">
        <f t="shared" si="113"/>
        <v>0</v>
      </c>
      <c r="Y3637" s="11">
        <f>IF(SUM(Tableau1[[#This Row],[Other access]:[Sci-hub access]])&gt;=1,1,0)</f>
        <v>0</v>
      </c>
      <c r="Z3637" s="12">
        <f>IF(OR(Tableau1[[#This Row],[Access R1 + S1+ T1 ]]&gt;=1,Tableau1[[#This Row],[Access V1 +W1 + X1]]&gt;=1),1,0)</f>
        <v>0</v>
      </c>
      <c r="AB3637" s="10" t="str">
        <f>Tableau1[[#This Row],[DOI]]</f>
        <v>doi: 10.1186/s12952-017-0068-1</v>
      </c>
      <c r="AC3637" s="13" t="str">
        <f>Tableau1[[#This Row],[Authors]]&amp;", "&amp;Tableau1[[#This Row],[Title]]&amp;" "&amp;Tableau1[[#This Row],[Journal]]&amp;". "&amp;Tableau1[[#This Row],[Year]]</f>
        <v>Kondkar AA, Edward NB, Kalantan H, Al-Kharashi AS, Altuwaijri S, Mohamed G, Sultan T, Azad TA, Abu-Amero KK., Lack of association between polymorphism rs540782 and primary open angle glaucoma in Saudi patients. J Negat Results Biomed. 2017</v>
      </c>
    </row>
    <row r="3638" spans="1:29" x14ac:dyDescent="0.3">
      <c r="A3638">
        <v>9918</v>
      </c>
      <c r="B3638" t="s">
        <v>12446</v>
      </c>
      <c r="C3638" t="s">
        <v>22616</v>
      </c>
      <c r="D3638" t="s">
        <v>32894</v>
      </c>
      <c r="E3638" t="s">
        <v>2719</v>
      </c>
      <c r="F3638" s="10"/>
      <c r="G3638">
        <v>2017</v>
      </c>
      <c r="J3638">
        <v>0.32384718174671734</v>
      </c>
      <c r="L3638" t="s">
        <v>44177</v>
      </c>
      <c r="M3638">
        <v>27541278</v>
      </c>
      <c r="Q3638" s="10"/>
      <c r="R3638" s="11">
        <f t="shared" si="112"/>
        <v>0</v>
      </c>
      <c r="U3638" s="11">
        <f t="shared" si="113"/>
        <v>0</v>
      </c>
      <c r="Y3638" s="11">
        <f>IF(SUM(Tableau1[[#This Row],[Other access]:[Sci-hub access]])&gt;=1,1,0)</f>
        <v>0</v>
      </c>
      <c r="Z3638" s="12">
        <f>IF(OR(Tableau1[[#This Row],[Access R1 + S1+ T1 ]]&gt;=1,Tableau1[[#This Row],[Access V1 +W1 + X1]]&gt;=1),1,0)</f>
        <v>0</v>
      </c>
      <c r="AB3638" s="10" t="str">
        <f>Tableau1[[#This Row],[DOI]]</f>
        <v>doi: 10.1080/09273948.2016.1205100</v>
      </c>
      <c r="AC3638" s="13" t="str">
        <f>Tableau1[[#This Row],[Authors]]&amp;", "&amp;Tableau1[[#This Row],[Title]]&amp;" "&amp;Tableau1[[#This Row],[Journal]]&amp;". "&amp;Tableau1[[#This Row],[Year]]</f>
        <v>Tugal-Tutkun I, Ozdal PC, Oray M, Onal S., Review for Diagnostics of the Year: Multimodal Imaging in Behçet Uveitis. Ocul Immunol Inflamm. 2017</v>
      </c>
    </row>
    <row r="3639" spans="1:29" x14ac:dyDescent="0.3">
      <c r="A3639">
        <v>3309</v>
      </c>
      <c r="B3639" t="s">
        <v>6491</v>
      </c>
      <c r="C3639" t="s">
        <v>16734</v>
      </c>
      <c r="D3639" t="s">
        <v>26915</v>
      </c>
      <c r="E3639" t="s">
        <v>34134</v>
      </c>
      <c r="F3639" s="10"/>
      <c r="G3639">
        <v>2017</v>
      </c>
      <c r="J3639">
        <v>0.32385035687947239</v>
      </c>
      <c r="L3639" t="s">
        <v>37762</v>
      </c>
      <c r="M3639">
        <v>28604356</v>
      </c>
      <c r="Q3639" s="10"/>
      <c r="R3639" s="11">
        <f t="shared" si="112"/>
        <v>0</v>
      </c>
      <c r="U3639" s="11">
        <f t="shared" si="113"/>
        <v>0</v>
      </c>
      <c r="Y3639" s="11">
        <f>IF(SUM(Tableau1[[#This Row],[Other access]:[Sci-hub access]])&gt;=1,1,0)</f>
        <v>0</v>
      </c>
      <c r="Z3639" s="12">
        <f>IF(OR(Tableau1[[#This Row],[Access R1 + S1+ T1 ]]&gt;=1,Tableau1[[#This Row],[Access V1 +W1 + X1]]&gt;=1),1,0)</f>
        <v>0</v>
      </c>
      <c r="AB3639" s="10" t="str">
        <f>Tableau1[[#This Row],[DOI]]</f>
        <v>doi: 10.1088/1361-6579/aa78bd</v>
      </c>
      <c r="AC3639" s="13" t="str">
        <f>Tableau1[[#This Row],[Authors]]&amp;", "&amp;Tableau1[[#This Row],[Title]]&amp;" "&amp;Tableau1[[#This Row],[Journal]]&amp;". "&amp;Tableau1[[#This Row],[Year]]</f>
        <v>Matteoli S, Favuzza E, Mazzantini L, Aragona P, Cappelli S, Corvi A, Mencucci R., Ocular surface temperature in patients with evaporative and aqueous-deficient dry eyes: a thermographic approach. Physiol Meas. 2017</v>
      </c>
    </row>
    <row r="3640" spans="1:29" ht="28.8" x14ac:dyDescent="0.3">
      <c r="A3640">
        <v>9678</v>
      </c>
      <c r="B3640" t="s">
        <v>12228</v>
      </c>
      <c r="C3640" t="s">
        <v>22402</v>
      </c>
      <c r="D3640" t="s">
        <v>32676</v>
      </c>
      <c r="E3640" t="s">
        <v>2471</v>
      </c>
      <c r="F3640" s="10"/>
      <c r="G3640">
        <v>2017</v>
      </c>
      <c r="J3640">
        <v>0.3238917091494079</v>
      </c>
      <c r="L3640" t="s">
        <v>43946</v>
      </c>
      <c r="M3640">
        <v>27624173</v>
      </c>
      <c r="Q3640" s="10"/>
      <c r="R3640" s="11">
        <f t="shared" si="112"/>
        <v>0</v>
      </c>
      <c r="U3640" s="11">
        <f t="shared" si="113"/>
        <v>0</v>
      </c>
      <c r="Y3640" s="11">
        <f>IF(SUM(Tableau1[[#This Row],[Other access]:[Sci-hub access]])&gt;=1,1,0)</f>
        <v>0</v>
      </c>
      <c r="Z3640" s="12">
        <f>IF(OR(Tableau1[[#This Row],[Access R1 + S1+ T1 ]]&gt;=1,Tableau1[[#This Row],[Access V1 +W1 + X1]]&gt;=1),1,0)</f>
        <v>0</v>
      </c>
      <c r="AB3640" s="10" t="str">
        <f>Tableau1[[#This Row],[DOI]]</f>
        <v>doi: 10.1007/s10792-016-0335-z</v>
      </c>
      <c r="AC3640" s="13" t="str">
        <f>Tableau1[[#This Row],[Authors]]&amp;", "&amp;Tableau1[[#This Row],[Title]]&amp;" "&amp;Tableau1[[#This Row],[Journal]]&amp;". "&amp;Tableau1[[#This Row],[Year]]</f>
        <v>Ghanbari H, Kianersi F, Sonbolestan SA, Abtahi MA, Akbari M, Abtahi ZA, Abtahi SH., Intravitreal Diclofenac plus Bevacizumab versus Bevacizumab alone in treatment-naive diabetic macular edema: a randomized double-blind clinical trial. Int Ophthalmol. 2017</v>
      </c>
    </row>
    <row r="3641" spans="1:29" x14ac:dyDescent="0.3">
      <c r="A3641">
        <v>2863</v>
      </c>
      <c r="B3641" t="s">
        <v>6064</v>
      </c>
      <c r="C3641" t="s">
        <v>16310</v>
      </c>
      <c r="D3641" t="s">
        <v>26488</v>
      </c>
      <c r="E3641" t="s">
        <v>2468</v>
      </c>
      <c r="F3641" s="10"/>
      <c r="G3641">
        <v>2017</v>
      </c>
      <c r="J3641">
        <v>0.32420882588293387</v>
      </c>
      <c r="L3641" t="s">
        <v>37322</v>
      </c>
      <c r="M3641">
        <v>28671926</v>
      </c>
      <c r="Q3641" s="10"/>
      <c r="R3641" s="11">
        <f t="shared" si="112"/>
        <v>0</v>
      </c>
      <c r="U3641" s="11">
        <f t="shared" si="113"/>
        <v>0</v>
      </c>
      <c r="Y3641" s="11">
        <f>IF(SUM(Tableau1[[#This Row],[Other access]:[Sci-hub access]])&gt;=1,1,0)</f>
        <v>0</v>
      </c>
      <c r="Z3641" s="12">
        <f>IF(OR(Tableau1[[#This Row],[Access R1 + S1+ T1 ]]&gt;=1,Tableau1[[#This Row],[Access V1 +W1 + X1]]&gt;=1),1,0)</f>
        <v>0</v>
      </c>
      <c r="AB3641" s="10" t="str">
        <f>Tableau1[[#This Row],[DOI]]</f>
        <v>doi: 10.1097/IJG.0000000000000713</v>
      </c>
      <c r="AC3641" s="13" t="str">
        <f>Tableau1[[#This Row],[Authors]]&amp;", "&amp;Tableau1[[#This Row],[Title]]&amp;" "&amp;Tableau1[[#This Row],[Journal]]&amp;". "&amp;Tableau1[[#This Row],[Year]]</f>
        <v>Foulsham W, Tatham AJ., High Altitude-associated Changes in Intraocular Pressure Abrogated by Trabeculectomy. J Glaucoma. 2017</v>
      </c>
    </row>
    <row r="3642" spans="1:29" ht="28.8" x14ac:dyDescent="0.3">
      <c r="A3642">
        <v>7966</v>
      </c>
      <c r="B3642" t="s">
        <v>10702</v>
      </c>
      <c r="C3642" t="s">
        <v>20898</v>
      </c>
      <c r="D3642" t="s">
        <v>31140</v>
      </c>
      <c r="E3642" t="s">
        <v>34165</v>
      </c>
      <c r="F3642" s="10"/>
      <c r="G3642">
        <v>2017</v>
      </c>
      <c r="J3642">
        <v>0.32422553014553601</v>
      </c>
      <c r="L3642" t="s">
        <v>42313</v>
      </c>
      <c r="M3642">
        <v>28013522</v>
      </c>
      <c r="Q3642" s="10"/>
      <c r="R3642" s="11">
        <f t="shared" si="112"/>
        <v>0</v>
      </c>
      <c r="U3642" s="11">
        <f t="shared" si="113"/>
        <v>0</v>
      </c>
      <c r="Y3642" s="11">
        <f>IF(SUM(Tableau1[[#This Row],[Other access]:[Sci-hub access]])&gt;=1,1,0)</f>
        <v>0</v>
      </c>
      <c r="Z3642" s="12">
        <f>IF(OR(Tableau1[[#This Row],[Access R1 + S1+ T1 ]]&gt;=1,Tableau1[[#This Row],[Access V1 +W1 + X1]]&gt;=1),1,0)</f>
        <v>0</v>
      </c>
      <c r="AB3642" s="10" t="str">
        <f>Tableau1[[#This Row],[DOI]]</f>
        <v>doi: 10.1007/978-1-4939-6737-7_30</v>
      </c>
      <c r="AC3642" s="13" t="str">
        <f>Tableau1[[#This Row],[Authors]]&amp;", "&amp;Tableau1[[#This Row],[Title]]&amp;" "&amp;Tableau1[[#This Row],[Journal]]&amp;". "&amp;Tableau1[[#This Row],[Year]]</f>
        <v>Kolar SS, Baidouri H, Mangoni ML, McDermott AM., Methods for In Vivo/Ex Vivo Analysis of Antimicrobial Peptides in Bacterial Keratitis: siRNA Knockdown, Colony Counts, Myeloperoxidase, Immunostaining, and RT-PCR Assays. Methods Mol Biol. 2017</v>
      </c>
    </row>
    <row r="3643" spans="1:29" x14ac:dyDescent="0.3">
      <c r="A3643">
        <v>2068</v>
      </c>
      <c r="B3643" t="s">
        <v>5307</v>
      </c>
      <c r="C3643" t="s">
        <v>15552</v>
      </c>
      <c r="D3643" t="s">
        <v>25729</v>
      </c>
      <c r="E3643" t="s">
        <v>2523</v>
      </c>
      <c r="F3643" s="10"/>
      <c r="G3643">
        <v>2017</v>
      </c>
      <c r="J3643">
        <v>0.32425551956037912</v>
      </c>
      <c r="L3643" t="s">
        <v>36539</v>
      </c>
      <c r="M3643">
        <v>28820184</v>
      </c>
      <c r="Q3643" s="10"/>
      <c r="R3643" s="11">
        <f t="shared" si="112"/>
        <v>0</v>
      </c>
      <c r="U3643" s="11">
        <f t="shared" si="113"/>
        <v>0</v>
      </c>
      <c r="Y3643" s="11">
        <f>IF(SUM(Tableau1[[#This Row],[Other access]:[Sci-hub access]])&gt;=1,1,0)</f>
        <v>0</v>
      </c>
      <c r="Z3643" s="12">
        <f>IF(OR(Tableau1[[#This Row],[Access R1 + S1+ T1 ]]&gt;=1,Tableau1[[#This Row],[Access V1 +W1 + X1]]&gt;=1),1,0)</f>
        <v>0</v>
      </c>
      <c r="AB3643" s="10" t="str">
        <f>Tableau1[[#This Row],[DOI]]</f>
        <v>doi: 10.1038/eye.2017.139</v>
      </c>
      <c r="AC3643" s="13" t="str">
        <f>Tableau1[[#This Row],[Authors]]&amp;", "&amp;Tableau1[[#This Row],[Title]]&amp;" "&amp;Tableau1[[#This Row],[Journal]]&amp;". "&amp;Tableau1[[#This Row],[Year]]</f>
        <v>McGuinness MB, Finger RP, Karahalios A, Guymer RH, English DR, Chong EW, Hodge AM, Robman LD, Giles GG, Simpson JA; Medscape.., Age-related macular degeneration and mortality: the Melbourne Collaborative Cohort Study. Eye (Lond). 2017</v>
      </c>
    </row>
    <row r="3644" spans="1:29" x14ac:dyDescent="0.3">
      <c r="A3644">
        <v>101</v>
      </c>
      <c r="B3644" t="s">
        <v>3364</v>
      </c>
      <c r="C3644" t="s">
        <v>13625</v>
      </c>
      <c r="D3644" t="s">
        <v>23784</v>
      </c>
      <c r="E3644" t="s">
        <v>2562</v>
      </c>
      <c r="F3644" s="10"/>
      <c r="G3644">
        <v>2018</v>
      </c>
      <c r="J3644">
        <v>0.32431913551295666</v>
      </c>
      <c r="L3644" t="s">
        <v>34619</v>
      </c>
      <c r="M3644">
        <v>29405045</v>
      </c>
      <c r="Q3644" s="10"/>
      <c r="R3644" s="11">
        <f t="shared" si="112"/>
        <v>0</v>
      </c>
      <c r="U3644" s="11">
        <f t="shared" si="113"/>
        <v>0</v>
      </c>
      <c r="Y3644" s="11">
        <f>IF(SUM(Tableau1[[#This Row],[Other access]:[Sci-hub access]])&gt;=1,1,0)</f>
        <v>0</v>
      </c>
      <c r="Z3644" s="12">
        <f>IF(OR(Tableau1[[#This Row],[Access R1 + S1+ T1 ]]&gt;=1,Tableau1[[#This Row],[Access V1 +W1 + X1]]&gt;=1),1,0)</f>
        <v>0</v>
      </c>
      <c r="AB3644" s="10" t="str">
        <f>Tableau1[[#This Row],[DOI]]</f>
        <v>doi: 10.22608/APO.2017478</v>
      </c>
      <c r="AC3644" s="13" t="str">
        <f>Tableau1[[#This Row],[Authors]]&amp;", "&amp;Tableau1[[#This Row],[Title]]&amp;" "&amp;Tableau1[[#This Row],[Journal]]&amp;". "&amp;Tableau1[[#This Row],[Year]]</f>
        <v>Shah PK, Ramya A, Narendran V., Telemedicine for ROP. Asia Pac J Ophthalmol (Phila). 2018</v>
      </c>
    </row>
    <row r="3645" spans="1:29" x14ac:dyDescent="0.3">
      <c r="A3645">
        <v>8703</v>
      </c>
      <c r="B3645" t="s">
        <v>11351</v>
      </c>
      <c r="C3645" t="s">
        <v>21536</v>
      </c>
      <c r="D3645" t="s">
        <v>31791</v>
      </c>
      <c r="E3645" t="s">
        <v>2486</v>
      </c>
      <c r="F3645" s="10"/>
      <c r="G3645">
        <v>2017</v>
      </c>
      <c r="J3645">
        <v>0.32446568709714763</v>
      </c>
      <c r="L3645" t="s">
        <v>43039</v>
      </c>
      <c r="M3645">
        <v>27860442</v>
      </c>
      <c r="Q3645" s="10"/>
      <c r="R3645" s="11">
        <f t="shared" si="112"/>
        <v>0</v>
      </c>
      <c r="U3645" s="11">
        <f t="shared" si="113"/>
        <v>0</v>
      </c>
      <c r="Y3645" s="11">
        <f>IF(SUM(Tableau1[[#This Row],[Other access]:[Sci-hub access]])&gt;=1,1,0)</f>
        <v>0</v>
      </c>
      <c r="Z3645" s="12">
        <f>IF(OR(Tableau1[[#This Row],[Access R1 + S1+ T1 ]]&gt;=1,Tableau1[[#This Row],[Access V1 +W1 + X1]]&gt;=1),1,0)</f>
        <v>0</v>
      </c>
      <c r="AB3645" s="10" t="str">
        <f>Tableau1[[#This Row],[DOI]]</f>
        <v>doi: 10.1111/aos.13295</v>
      </c>
      <c r="AC3645" s="13" t="str">
        <f>Tableau1[[#This Row],[Authors]]&amp;", "&amp;Tableau1[[#This Row],[Title]]&amp;" "&amp;Tableau1[[#This Row],[Journal]]&amp;". "&amp;Tableau1[[#This Row],[Year]]</f>
        <v>Haugstad M, Moosmayer S, Bragadόttir R., Primary rhegmatogenous retinal detachment - surgical methods and anatomical outcome. Acta Ophthalmol. 2017</v>
      </c>
    </row>
    <row r="3646" spans="1:29" x14ac:dyDescent="0.3">
      <c r="A3646">
        <v>4244</v>
      </c>
      <c r="B3646" t="s">
        <v>7380</v>
      </c>
      <c r="C3646" t="s">
        <v>17616</v>
      </c>
      <c r="D3646" t="s">
        <v>27808</v>
      </c>
      <c r="E3646" t="s">
        <v>34193</v>
      </c>
      <c r="F3646" s="10"/>
      <c r="G3646">
        <v>2017</v>
      </c>
      <c r="J3646">
        <v>0.32459345956401642</v>
      </c>
      <c r="L3646" t="e">
        <v>#VALUE!</v>
      </c>
      <c r="M3646">
        <v>28465656</v>
      </c>
      <c r="Q3646" s="10"/>
      <c r="R3646" s="11">
        <f t="shared" si="112"/>
        <v>0</v>
      </c>
      <c r="U3646" s="11">
        <f t="shared" si="113"/>
        <v>0</v>
      </c>
      <c r="Y3646" s="11">
        <f>IF(SUM(Tableau1[[#This Row],[Other access]:[Sci-hub access]])&gt;=1,1,0)</f>
        <v>0</v>
      </c>
      <c r="Z3646" s="12">
        <f>IF(OR(Tableau1[[#This Row],[Access R1 + S1+ T1 ]]&gt;=1,Tableau1[[#This Row],[Access V1 +W1 + X1]]&gt;=1),1,0)</f>
        <v>0</v>
      </c>
      <c r="AB3646" s="10" t="e">
        <f>Tableau1[[#This Row],[DOI]]</f>
        <v>#VALUE!</v>
      </c>
      <c r="AC3646" s="13" t="str">
        <f>Tableau1[[#This Row],[Authors]]&amp;", "&amp;Tableau1[[#This Row],[Title]]&amp;" "&amp;Tableau1[[#This Row],[Journal]]&amp;". "&amp;Tableau1[[#This Row],[Year]]</f>
        <v>Yin Y, Chen F, Wang W, Wang H, Zhang X., Resolvin D1 inhibits inflammatory response in STZ-induced diabetic retinopathy rats: Possible involvement of NLRP3 inflammasome and NF-κB signaling pathway. Mol Vis. 2017</v>
      </c>
    </row>
    <row r="3647" spans="1:29" x14ac:dyDescent="0.3">
      <c r="A3647">
        <v>3875</v>
      </c>
      <c r="B3647" t="s">
        <v>7035</v>
      </c>
      <c r="C3647" t="s">
        <v>17274</v>
      </c>
      <c r="D3647" t="s">
        <v>27460</v>
      </c>
      <c r="E3647" t="s">
        <v>2511</v>
      </c>
      <c r="F3647" s="10"/>
      <c r="G3647">
        <v>2017</v>
      </c>
      <c r="J3647">
        <v>0.32462986104909286</v>
      </c>
      <c r="L3647" t="s">
        <v>38317</v>
      </c>
      <c r="M3647">
        <v>28513491</v>
      </c>
      <c r="Q3647" s="10"/>
      <c r="R3647" s="11">
        <f t="shared" si="112"/>
        <v>0</v>
      </c>
      <c r="U3647" s="11">
        <f t="shared" si="113"/>
        <v>0</v>
      </c>
      <c r="Y3647" s="11">
        <f>IF(SUM(Tableau1[[#This Row],[Other access]:[Sci-hub access]])&gt;=1,1,0)</f>
        <v>0</v>
      </c>
      <c r="Z3647" s="12">
        <f>IF(OR(Tableau1[[#This Row],[Access R1 + S1+ T1 ]]&gt;=1,Tableau1[[#This Row],[Access V1 +W1 + X1]]&gt;=1),1,0)</f>
        <v>0</v>
      </c>
      <c r="AB3647" s="10" t="str">
        <f>Tableau1[[#This Row],[DOI]]</f>
        <v>doi: 10.4103/ijo.IJO_741_16</v>
      </c>
      <c r="AC3647" s="13" t="str">
        <f>Tableau1[[#This Row],[Authors]]&amp;", "&amp;Tableau1[[#This Row],[Title]]&amp;" "&amp;Tableau1[[#This Row],[Journal]]&amp;". "&amp;Tableau1[[#This Row],[Year]]</f>
        <v>Goel R, Kishore D, Nagpal S, Kumar S, Rathie N., Results of a new "mirror tuck technique" for fixation of lacrimal bypass tube in conjunctivodacryocystorhinostomy. Indian J Ophthalmol. 2017</v>
      </c>
    </row>
    <row r="3648" spans="1:29" x14ac:dyDescent="0.3">
      <c r="A3648">
        <v>5069</v>
      </c>
      <c r="B3648" t="s">
        <v>8150</v>
      </c>
      <c r="C3648" t="s">
        <v>18376</v>
      </c>
      <c r="D3648" t="s">
        <v>28580</v>
      </c>
      <c r="E3648" t="s">
        <v>2462</v>
      </c>
      <c r="F3648" s="10"/>
      <c r="G3648">
        <v>2017</v>
      </c>
      <c r="J3648">
        <v>0.3247132138577441</v>
      </c>
      <c r="L3648" t="s">
        <v>39477</v>
      </c>
      <c r="M3648">
        <v>28376826</v>
      </c>
      <c r="Q3648" s="10"/>
      <c r="R3648" s="11">
        <f t="shared" si="112"/>
        <v>0</v>
      </c>
      <c r="U3648" s="11">
        <f t="shared" si="113"/>
        <v>0</v>
      </c>
      <c r="Y3648" s="11">
        <f>IF(SUM(Tableau1[[#This Row],[Other access]:[Sci-hub access]])&gt;=1,1,0)</f>
        <v>0</v>
      </c>
      <c r="Z3648" s="12">
        <f>IF(OR(Tableau1[[#This Row],[Access R1 + S1+ T1 ]]&gt;=1,Tableau1[[#This Row],[Access V1 +W1 + X1]]&gt;=1),1,0)</f>
        <v>0</v>
      </c>
      <c r="AB3648" s="10" t="str">
        <f>Tableau1[[#This Row],[DOI]]</f>
        <v>doi: 10.1186/s12886-017-0435-1</v>
      </c>
      <c r="AC3648" s="13" t="str">
        <f>Tableau1[[#This Row],[Authors]]&amp;", "&amp;Tableau1[[#This Row],[Title]]&amp;" "&amp;Tableau1[[#This Row],[Journal]]&amp;". "&amp;Tableau1[[#This Row],[Year]]</f>
        <v>Liang CL, Liliang PC, Chen TB, Hsu HC, Chuang FC, Wang KW, Wang HK, Yang SN, Chen HJ., The risk of cataractogenesis after gamma knife radiosurgery: a nationwide population based case-control study. BMC Ophthalmol. 2017</v>
      </c>
    </row>
    <row r="3649" spans="1:29" x14ac:dyDescent="0.3">
      <c r="A3649">
        <v>2324</v>
      </c>
      <c r="B3649" t="s">
        <v>96</v>
      </c>
      <c r="C3649" t="s">
        <v>97</v>
      </c>
      <c r="D3649" t="s">
        <v>98</v>
      </c>
      <c r="E3649" t="s">
        <v>2970</v>
      </c>
      <c r="F3649" s="10"/>
      <c r="G3649">
        <v>2017</v>
      </c>
      <c r="J3649">
        <v>0.32473511260441212</v>
      </c>
      <c r="L3649" t="s">
        <v>36789</v>
      </c>
      <c r="M3649">
        <v>28767907</v>
      </c>
      <c r="Q3649" s="10"/>
      <c r="R3649" s="11">
        <f t="shared" si="112"/>
        <v>0</v>
      </c>
      <c r="U3649" s="11">
        <f t="shared" si="113"/>
        <v>0</v>
      </c>
      <c r="Y3649" s="11">
        <f>IF(SUM(Tableau1[[#This Row],[Other access]:[Sci-hub access]])&gt;=1,1,0)</f>
        <v>0</v>
      </c>
      <c r="Z3649" s="12">
        <f>IF(OR(Tableau1[[#This Row],[Access R1 + S1+ T1 ]]&gt;=1,Tableau1[[#This Row],[Access V1 +W1 + X1]]&gt;=1),1,0)</f>
        <v>0</v>
      </c>
      <c r="AB3649" s="10" t="str">
        <f>Tableau1[[#This Row],[DOI]]</f>
        <v>doi: 10.1590/S1679-45082017AO3992</v>
      </c>
      <c r="AC3649" s="13" t="str">
        <f>Tableau1[[#This Row],[Authors]]&amp;", "&amp;Tableau1[[#This Row],[Title]]&amp;" "&amp;Tableau1[[#This Row],[Journal]]&amp;". "&amp;Tableau1[[#This Row],[Year]]</f>
        <v>Malerbi FK, Teixeira SH, Hirai LGG, Matsudo NH, Carneiro ABM., Retinal changes in solid organ and bone marrow transplantation patients. Einstein (Sao Paulo). 2017</v>
      </c>
    </row>
    <row r="3650" spans="1:29" x14ac:dyDescent="0.3">
      <c r="A3650">
        <v>6496</v>
      </c>
      <c r="B3650" t="s">
        <v>9423</v>
      </c>
      <c r="C3650" t="s">
        <v>19631</v>
      </c>
      <c r="D3650" t="s">
        <v>29854</v>
      </c>
      <c r="E3650" t="s">
        <v>2617</v>
      </c>
      <c r="F3650" s="10"/>
      <c r="G3650">
        <v>2017</v>
      </c>
      <c r="J3650">
        <v>0.32481190913418545</v>
      </c>
      <c r="L3650" t="s">
        <v>40861</v>
      </c>
      <c r="M3650">
        <v>28206671</v>
      </c>
      <c r="Q3650" s="10"/>
      <c r="R3650" s="11">
        <f t="shared" ref="R3650:R3713" si="114">IF(SUM(N3650:Q3650)&gt;0,1,0)</f>
        <v>0</v>
      </c>
      <c r="U3650" s="11">
        <f t="shared" ref="U3650:U3713" si="115">IF(SUM(R3650,T3650)&gt;0,1,0)</f>
        <v>0</v>
      </c>
      <c r="Y3650" s="11">
        <f>IF(SUM(Tableau1[[#This Row],[Other access]:[Sci-hub access]])&gt;=1,1,0)</f>
        <v>0</v>
      </c>
      <c r="Z3650" s="12">
        <f>IF(OR(Tableau1[[#This Row],[Access R1 + S1+ T1 ]]&gt;=1,Tableau1[[#This Row],[Access V1 +W1 + X1]]&gt;=1),1,0)</f>
        <v>0</v>
      </c>
      <c r="AB3650" s="10" t="str">
        <f>Tableau1[[#This Row],[DOI]]</f>
        <v>doi: 10.1002/14651858.CD006757.pub4</v>
      </c>
      <c r="AC3650" s="13" t="str">
        <f>Tableau1[[#This Row],[Authors]]&amp;", "&amp;Tableau1[[#This Row],[Title]]&amp;" "&amp;Tableau1[[#This Row],[Journal]]&amp;". "&amp;Tableau1[[#This Row],[Year]]</f>
        <v>Casparis H, Lindsley K, Kuo IC, Sikder S, Bressler NM., Surgery for cataracts in people with age-related macular degeneration. Cochrane Database Syst Rev. 2017</v>
      </c>
    </row>
    <row r="3651" spans="1:29" ht="28.8" x14ac:dyDescent="0.3">
      <c r="A3651">
        <v>2390</v>
      </c>
      <c r="B3651" t="s">
        <v>5616</v>
      </c>
      <c r="C3651" t="s">
        <v>15861</v>
      </c>
      <c r="D3651" t="s">
        <v>26038</v>
      </c>
      <c r="E3651" t="s">
        <v>2446</v>
      </c>
      <c r="F3651" s="10"/>
      <c r="G3651">
        <v>2017</v>
      </c>
      <c r="J3651">
        <v>0.32484151952592</v>
      </c>
      <c r="L3651" t="s">
        <v>36855</v>
      </c>
      <c r="M3651">
        <v>28753217</v>
      </c>
      <c r="Q3651" s="10"/>
      <c r="R3651" s="11">
        <f t="shared" si="114"/>
        <v>0</v>
      </c>
      <c r="U3651" s="11">
        <f t="shared" si="115"/>
        <v>0</v>
      </c>
      <c r="Y3651" s="11">
        <f>IF(SUM(Tableau1[[#This Row],[Other access]:[Sci-hub access]])&gt;=1,1,0)</f>
        <v>0</v>
      </c>
      <c r="Z3651" s="12">
        <f>IF(OR(Tableau1[[#This Row],[Access R1 + S1+ T1 ]]&gt;=1,Tableau1[[#This Row],[Access V1 +W1 + X1]]&gt;=1),1,0)</f>
        <v>0</v>
      </c>
      <c r="AB3651" s="10" t="str">
        <f>Tableau1[[#This Row],[DOI]]</f>
        <v>doi: 10.3928/01913913-20170703-10</v>
      </c>
      <c r="AC3651" s="13" t="str">
        <f>Tableau1[[#This Row],[Authors]]&amp;", "&amp;Tableau1[[#This Row],[Title]]&amp;" "&amp;Tableau1[[#This Row],[Journal]]&amp;". "&amp;Tableau1[[#This Row],[Year]]</f>
        <v>Rajesh Prabu V, Kapoor S, Udayakumar S, Gupta P., Retrospective Study of Visual Outcomes and Complications After Sutureless, Flapless, and Glueless Intrascleral Fixation of Posterior Chamber Intraocular Lens in Children and Young Adults. J Pediatr Ophthalmol Strabismus. 2017</v>
      </c>
    </row>
    <row r="3652" spans="1:29" x14ac:dyDescent="0.3">
      <c r="A3652">
        <v>2436</v>
      </c>
      <c r="B3652" t="s">
        <v>5659</v>
      </c>
      <c r="C3652" t="s">
        <v>15905</v>
      </c>
      <c r="D3652" t="s">
        <v>26082</v>
      </c>
      <c r="E3652" t="s">
        <v>2447</v>
      </c>
      <c r="F3652" s="10"/>
      <c r="G3652">
        <v>2018</v>
      </c>
      <c r="J3652">
        <v>0.32490224776139309</v>
      </c>
      <c r="L3652" t="s">
        <v>36901</v>
      </c>
      <c r="M3652">
        <v>28746254</v>
      </c>
      <c r="Q3652" s="10"/>
      <c r="R3652" s="11">
        <f t="shared" si="114"/>
        <v>0</v>
      </c>
      <c r="U3652" s="11">
        <f t="shared" si="115"/>
        <v>0</v>
      </c>
      <c r="Y3652" s="11">
        <f>IF(SUM(Tableau1[[#This Row],[Other access]:[Sci-hub access]])&gt;=1,1,0)</f>
        <v>0</v>
      </c>
      <c r="Z3652" s="12">
        <f>IF(OR(Tableau1[[#This Row],[Access R1 + S1+ T1 ]]&gt;=1,Tableau1[[#This Row],[Access V1 +W1 + X1]]&gt;=1),1,0)</f>
        <v>0</v>
      </c>
      <c r="AB3652" s="10" t="str">
        <f>Tableau1[[#This Row],[DOI]]</f>
        <v>doi: 10.1097/IOP.0000000000000973</v>
      </c>
      <c r="AC3652" s="13" t="str">
        <f>Tableau1[[#This Row],[Authors]]&amp;", "&amp;Tableau1[[#This Row],[Title]]&amp;" "&amp;Tableau1[[#This Row],[Journal]]&amp;". "&amp;Tableau1[[#This Row],[Year]]</f>
        <v>Powell MR, Davies BW., Cicatricial Ectropion Secondary to Graft-Versus-Host Disease. Ophthal Plast Reconstr Surg. 2018</v>
      </c>
    </row>
    <row r="3653" spans="1:29" x14ac:dyDescent="0.3">
      <c r="A3653">
        <v>10175</v>
      </c>
      <c r="B3653" t="s">
        <v>12681</v>
      </c>
      <c r="C3653" t="s">
        <v>22850</v>
      </c>
      <c r="D3653" t="s">
        <v>33132</v>
      </c>
      <c r="E3653" t="s">
        <v>2447</v>
      </c>
      <c r="F3653" s="10"/>
      <c r="G3653">
        <v>2017</v>
      </c>
      <c r="J3653">
        <v>0.32498190794930204</v>
      </c>
      <c r="L3653" t="s">
        <v>44430</v>
      </c>
      <c r="M3653">
        <v>27438808</v>
      </c>
      <c r="Q3653" s="10"/>
      <c r="R3653" s="11">
        <f t="shared" si="114"/>
        <v>0</v>
      </c>
      <c r="U3653" s="11">
        <f t="shared" si="115"/>
        <v>0</v>
      </c>
      <c r="Y3653" s="11">
        <f>IF(SUM(Tableau1[[#This Row],[Other access]:[Sci-hub access]])&gt;=1,1,0)</f>
        <v>0</v>
      </c>
      <c r="Z3653" s="12">
        <f>IF(OR(Tableau1[[#This Row],[Access R1 + S1+ T1 ]]&gt;=1,Tableau1[[#This Row],[Access V1 +W1 + X1]]&gt;=1),1,0)</f>
        <v>0</v>
      </c>
      <c r="AB3653" s="10" t="str">
        <f>Tableau1[[#This Row],[DOI]]</f>
        <v>doi: 10.1097/IOP.0000000000000653</v>
      </c>
      <c r="AC3653" s="13" t="str">
        <f>Tableau1[[#This Row],[Authors]]&amp;", "&amp;Tableau1[[#This Row],[Title]]&amp;" "&amp;Tableau1[[#This Row],[Journal]]&amp;". "&amp;Tableau1[[#This Row],[Year]]</f>
        <v>Mehta VJ, Chelnis JG, Nickols HH, Mawn LA., Neuroepithelial Cyst of the Optic Nerve in a Newborn. Ophthal Plast Reconstr Surg. 2017</v>
      </c>
    </row>
    <row r="3654" spans="1:29" x14ac:dyDescent="0.3">
      <c r="A3654">
        <v>7563</v>
      </c>
      <c r="B3654" t="s">
        <v>10355</v>
      </c>
      <c r="C3654" t="s">
        <v>20555</v>
      </c>
      <c r="D3654" t="s">
        <v>30790</v>
      </c>
      <c r="E3654" t="s">
        <v>2445</v>
      </c>
      <c r="F3654" s="10"/>
      <c r="G3654">
        <v>2017</v>
      </c>
      <c r="J3654">
        <v>0.3250046853372579</v>
      </c>
      <c r="L3654" t="s">
        <v>41918</v>
      </c>
      <c r="M3654">
        <v>28079755</v>
      </c>
      <c r="Q3654" s="10"/>
      <c r="R3654" s="11">
        <f t="shared" si="114"/>
        <v>0</v>
      </c>
      <c r="U3654" s="11">
        <f t="shared" si="115"/>
        <v>0</v>
      </c>
      <c r="Y3654" s="11">
        <f>IF(SUM(Tableau1[[#This Row],[Other access]:[Sci-hub access]])&gt;=1,1,0)</f>
        <v>0</v>
      </c>
      <c r="Z3654" s="12">
        <f>IF(OR(Tableau1[[#This Row],[Access R1 + S1+ T1 ]]&gt;=1,Tableau1[[#This Row],[Access V1 +W1 + X1]]&gt;=1),1,0)</f>
        <v>0</v>
      </c>
      <c r="AB3654" s="10" t="str">
        <f>Tableau1[[#This Row],[DOI]]</f>
        <v>doi: 10.1097/IAE.0000000000001450</v>
      </c>
      <c r="AC3654" s="13" t="str">
        <f>Tableau1[[#This Row],[Authors]]&amp;", "&amp;Tableau1[[#This Row],[Title]]&amp;" "&amp;Tableau1[[#This Row],[Journal]]&amp;". "&amp;Tableau1[[#This Row],[Year]]</f>
        <v>Choi RY, Gorusupudi A, Wegner K, Sharifzadeh M, Gellermann W, Bernstein PS., MACULAR PIGMENT DISTRIBUTION RESPONSES TO HIGH-DOSE ZEAXANTHIN SUPPLEMENTATION IN PATIENTS WITH MACULAR TELANGIECTASIA TYPE 2. Retina. 2017</v>
      </c>
    </row>
    <row r="3655" spans="1:29" ht="28.8" x14ac:dyDescent="0.3">
      <c r="A3655">
        <v>5747</v>
      </c>
      <c r="B3655" t="s">
        <v>8773</v>
      </c>
      <c r="C3655" t="s">
        <v>18991</v>
      </c>
      <c r="D3655" t="s">
        <v>29203</v>
      </c>
      <c r="E3655" t="s">
        <v>34278</v>
      </c>
      <c r="F3655" s="10"/>
      <c r="G3655">
        <v>2017</v>
      </c>
      <c r="J3655">
        <v>0.32502766064328281</v>
      </c>
      <c r="L3655" t="s">
        <v>40129</v>
      </c>
      <c r="M3655">
        <v>28290971</v>
      </c>
      <c r="Q3655" s="10"/>
      <c r="R3655" s="11">
        <f t="shared" si="114"/>
        <v>0</v>
      </c>
      <c r="U3655" s="11">
        <f t="shared" si="115"/>
        <v>0</v>
      </c>
      <c r="Y3655" s="11">
        <f>IF(SUM(Tableau1[[#This Row],[Other access]:[Sci-hub access]])&gt;=1,1,0)</f>
        <v>0</v>
      </c>
      <c r="Z3655" s="12">
        <f>IF(OR(Tableau1[[#This Row],[Access R1 + S1+ T1 ]]&gt;=1,Tableau1[[#This Row],[Access V1 +W1 + X1]]&gt;=1),1,0)</f>
        <v>0</v>
      </c>
      <c r="AB3655" s="10" t="str">
        <f>Tableau1[[#This Row],[DOI]]</f>
        <v>doi: 10.7205/MILMED-D-16-00241</v>
      </c>
      <c r="AC3655" s="13" t="str">
        <f>Tableau1[[#This Row],[Authors]]&amp;", "&amp;Tableau1[[#This Row],[Title]]&amp;" "&amp;Tableau1[[#This Row],[Journal]]&amp;". "&amp;Tableau1[[#This Row],[Year]]</f>
        <v>Daya SK, Paulus AO, Braxton EE Jr, Vroman PJ, Mathis DA, Lin R, True MW., Delayed Diagnosis of TSH-Secreting Adenoma Attributed to Worsening Post-Traumatic Stress Disorder Symptoms in a Military Veteran Because of Provider Anchoring Bias. Mil Med. 2017</v>
      </c>
    </row>
    <row r="3656" spans="1:29" x14ac:dyDescent="0.3">
      <c r="A3656">
        <v>4701</v>
      </c>
      <c r="B3656" t="s">
        <v>7814</v>
      </c>
      <c r="C3656" t="s">
        <v>18046</v>
      </c>
      <c r="D3656" t="s">
        <v>28244</v>
      </c>
      <c r="E3656" t="s">
        <v>2443</v>
      </c>
      <c r="F3656" s="10"/>
      <c r="G3656">
        <v>2017</v>
      </c>
      <c r="J3656">
        <v>0.32507290118495635</v>
      </c>
      <c r="L3656" t="s">
        <v>39117</v>
      </c>
      <c r="M3656">
        <v>28418499</v>
      </c>
      <c r="Q3656" s="10"/>
      <c r="R3656" s="11">
        <f t="shared" si="114"/>
        <v>0</v>
      </c>
      <c r="U3656" s="11">
        <f t="shared" si="115"/>
        <v>0</v>
      </c>
      <c r="Y3656" s="11">
        <f>IF(SUM(Tableau1[[#This Row],[Other access]:[Sci-hub access]])&gt;=1,1,0)</f>
        <v>0</v>
      </c>
      <c r="Z3656" s="12">
        <f>IF(OR(Tableau1[[#This Row],[Access R1 + S1+ T1 ]]&gt;=1,Tableau1[[#This Row],[Access V1 +W1 + X1]]&gt;=1),1,0)</f>
        <v>0</v>
      </c>
      <c r="AB3656" s="10" t="str">
        <f>Tableau1[[#This Row],[DOI]]</f>
        <v>doi: 10.1167/iovs.16-21288</v>
      </c>
      <c r="AC3656" s="13" t="str">
        <f>Tableau1[[#This Row],[Authors]]&amp;", "&amp;Tableau1[[#This Row],[Title]]&amp;" "&amp;Tableau1[[#This Row],[Journal]]&amp;". "&amp;Tableau1[[#This Row],[Year]]</f>
        <v>Aoyama-Araki Y, Honjo M, Uchida T, Yamagishi R, Kano K, Aoki J, Aihara M., Sphingosine-1-Phosphate (S1P)-Related Response of Human Conjunctival Fibroblasts After Filtration Surgery for Glaucoma. Invest Ophthalmol Vis Sci. 2017</v>
      </c>
    </row>
    <row r="3657" spans="1:29" x14ac:dyDescent="0.3">
      <c r="A3657">
        <v>6020</v>
      </c>
      <c r="B3657" t="s">
        <v>804</v>
      </c>
      <c r="C3657" t="s">
        <v>805</v>
      </c>
      <c r="D3657" t="s">
        <v>806</v>
      </c>
      <c r="E3657" t="s">
        <v>3163</v>
      </c>
      <c r="F3657" s="10"/>
      <c r="G3657">
        <v>2017</v>
      </c>
      <c r="J3657">
        <v>0.32508707006840343</v>
      </c>
      <c r="L3657" t="s">
        <v>40397</v>
      </c>
      <c r="M3657">
        <v>28257538</v>
      </c>
      <c r="Q3657" s="10"/>
      <c r="R3657" s="11">
        <f t="shared" si="114"/>
        <v>0</v>
      </c>
      <c r="U3657" s="11">
        <f t="shared" si="115"/>
        <v>0</v>
      </c>
      <c r="Y3657" s="11">
        <f>IF(SUM(Tableau1[[#This Row],[Other access]:[Sci-hub access]])&gt;=1,1,0)</f>
        <v>0</v>
      </c>
      <c r="Z3657" s="12">
        <f>IF(OR(Tableau1[[#This Row],[Access R1 + S1+ T1 ]]&gt;=1,Tableau1[[#This Row],[Access V1 +W1 + X1]]&gt;=1),1,0)</f>
        <v>0</v>
      </c>
      <c r="AB3657" s="10" t="str">
        <f>Tableau1[[#This Row],[DOI]]</f>
        <v>doi: 10.14423/SMJ.0000000000000618</v>
      </c>
      <c r="AC3657" s="13" t="str">
        <f>Tableau1[[#This Row],[Authors]]&amp;", "&amp;Tableau1[[#This Row],[Title]]&amp;" "&amp;Tableau1[[#This Row],[Journal]]&amp;". "&amp;Tableau1[[#This Row],[Year]]</f>
        <v>Borovac JA, Bozic J, Ticinovic Kurir T, Zaja N, Kolic K, Hrboka V., Multidisciplinary Approach to Complicated Pregnancy. South Med J. 2017</v>
      </c>
    </row>
    <row r="3658" spans="1:29" ht="28.8" x14ac:dyDescent="0.3">
      <c r="A3658">
        <v>1623</v>
      </c>
      <c r="B3658" t="s">
        <v>4875</v>
      </c>
      <c r="C3658" t="s">
        <v>15125</v>
      </c>
      <c r="D3658" t="s">
        <v>25296</v>
      </c>
      <c r="E3658" t="s">
        <v>2458</v>
      </c>
      <c r="F3658" s="10"/>
      <c r="G3658">
        <v>2017</v>
      </c>
      <c r="J3658">
        <v>0.3251493863352829</v>
      </c>
      <c r="L3658" t="s">
        <v>36102</v>
      </c>
      <c r="M3658">
        <v>28910455</v>
      </c>
      <c r="Q3658" s="10"/>
      <c r="R3658" s="11">
        <f t="shared" si="114"/>
        <v>0</v>
      </c>
      <c r="U3658" s="11">
        <f t="shared" si="115"/>
        <v>0</v>
      </c>
      <c r="Y3658" s="11">
        <f>IF(SUM(Tableau1[[#This Row],[Other access]:[Sci-hub access]])&gt;=1,1,0)</f>
        <v>0</v>
      </c>
      <c r="Z3658" s="12">
        <f>IF(OR(Tableau1[[#This Row],[Access R1 + S1+ T1 ]]&gt;=1,Tableau1[[#This Row],[Access V1 +W1 + X1]]&gt;=1),1,0)</f>
        <v>0</v>
      </c>
      <c r="AB3658" s="10" t="str">
        <f>Tableau1[[#This Row],[DOI]]</f>
        <v>doi: 10.1001/jamaophthalmol.2017.3346</v>
      </c>
      <c r="AC3658" s="13" t="str">
        <f>Tableau1[[#This Row],[Authors]]&amp;", "&amp;Tableau1[[#This Row],[Title]]&amp;" "&amp;Tableau1[[#This Row],[Journal]]&amp;". "&amp;Tableau1[[#This Row],[Year]]</f>
        <v>Bunya VY, Chen M, Zheng Y, Massaro-Giordano M, Gee J, Daniel E, O'Sullivan R, Smith E, Stone RA, Maguire MG., Development and Evaluation of Semiautomated Quantification of Lissamine Green Staining of the Bulbar Conjunctiva From Digital Images. JAMA Ophthalmol. 2017</v>
      </c>
    </row>
    <row r="3659" spans="1:29" x14ac:dyDescent="0.3">
      <c r="A3659">
        <v>10250</v>
      </c>
      <c r="B3659" t="s">
        <v>12752</v>
      </c>
      <c r="C3659" t="s">
        <v>22920</v>
      </c>
      <c r="D3659" t="s">
        <v>33204</v>
      </c>
      <c r="E3659" t="s">
        <v>2469</v>
      </c>
      <c r="F3659" s="10"/>
      <c r="G3659">
        <v>2017</v>
      </c>
      <c r="J3659">
        <v>0.3251498789470888</v>
      </c>
      <c r="L3659" t="s">
        <v>44503</v>
      </c>
      <c r="M3659">
        <v>27419848</v>
      </c>
      <c r="Q3659" s="10"/>
      <c r="R3659" s="11">
        <f t="shared" si="114"/>
        <v>0</v>
      </c>
      <c r="U3659" s="11">
        <f t="shared" si="115"/>
        <v>0</v>
      </c>
      <c r="Y3659" s="11">
        <f>IF(SUM(Tableau1[[#This Row],[Other access]:[Sci-hub access]])&gt;=1,1,0)</f>
        <v>0</v>
      </c>
      <c r="Z3659" s="12">
        <f>IF(OR(Tableau1[[#This Row],[Access R1 + S1+ T1 ]]&gt;=1,Tableau1[[#This Row],[Access V1 +W1 + X1]]&gt;=1),1,0)</f>
        <v>0</v>
      </c>
      <c r="AB3659" s="10" t="str">
        <f>Tableau1[[#This Row],[DOI]]</f>
        <v>doi: 10.3109/08820538.2016.1170161</v>
      </c>
      <c r="AC3659" s="13" t="str">
        <f>Tableau1[[#This Row],[Authors]]&amp;", "&amp;Tableau1[[#This Row],[Title]]&amp;" "&amp;Tableau1[[#This Row],[Journal]]&amp;". "&amp;Tableau1[[#This Row],[Year]]</f>
        <v>Abbouda A, Abicca I, Fabiani C, Scappatura N, Peña-García P, Scrivo R, Priori R, Paroli MP., Psoriasis and Psoriatic Arthritis-Related Uveitis: Different Ophthalmological Manifestations and Ocular Inflammation Features. Semin Ophthalmol. 2017</v>
      </c>
    </row>
    <row r="3660" spans="1:29" x14ac:dyDescent="0.3">
      <c r="A3660">
        <v>9932</v>
      </c>
      <c r="B3660" t="s">
        <v>2133</v>
      </c>
      <c r="C3660" t="s">
        <v>2134</v>
      </c>
      <c r="D3660" t="s">
        <v>2135</v>
      </c>
      <c r="E3660" t="s">
        <v>2918</v>
      </c>
      <c r="F3660" s="10"/>
      <c r="G3660">
        <v>2017</v>
      </c>
      <c r="J3660">
        <v>0.32531454219519496</v>
      </c>
      <c r="L3660" t="s">
        <v>44190</v>
      </c>
      <c r="M3660">
        <v>27535408</v>
      </c>
      <c r="Q3660" s="10"/>
      <c r="R3660" s="11">
        <f t="shared" si="114"/>
        <v>0</v>
      </c>
      <c r="U3660" s="11">
        <f t="shared" si="115"/>
        <v>0</v>
      </c>
      <c r="Y3660" s="11">
        <f>IF(SUM(Tableau1[[#This Row],[Other access]:[Sci-hub access]])&gt;=1,1,0)</f>
        <v>0</v>
      </c>
      <c r="Z3660" s="12">
        <f>IF(OR(Tableau1[[#This Row],[Access R1 + S1+ T1 ]]&gt;=1,Tableau1[[#This Row],[Access V1 +W1 + X1]]&gt;=1),1,0)</f>
        <v>0</v>
      </c>
      <c r="AB3660" s="10" t="str">
        <f>Tableau1[[#This Row],[DOI]]</f>
        <v>doi: 10.1007/s00429-016-1279-9</v>
      </c>
      <c r="AC3660" s="13" t="str">
        <f>Tableau1[[#This Row],[Authors]]&amp;", "&amp;Tableau1[[#This Row],[Title]]&amp;" "&amp;Tableau1[[#This Row],[Journal]]&amp;". "&amp;Tableau1[[#This Row],[Year]]</f>
        <v>Dillingham CM, Guggenheim JA, Erichsen JT., The effect of unilateral disruption of the centrifugal visual system on normal eye development in chicks raised under constant light conditions. Brain Struct Funct. 2017</v>
      </c>
    </row>
    <row r="3661" spans="1:29" x14ac:dyDescent="0.3">
      <c r="A3661">
        <v>8223</v>
      </c>
      <c r="B3661" t="s">
        <v>10930</v>
      </c>
      <c r="C3661" t="s">
        <v>21117</v>
      </c>
      <c r="D3661" t="s">
        <v>31368</v>
      </c>
      <c r="E3661" t="s">
        <v>2611</v>
      </c>
      <c r="F3661" s="10"/>
      <c r="G3661">
        <v>2017</v>
      </c>
      <c r="J3661">
        <v>0.32541031635295581</v>
      </c>
      <c r="L3661" t="s">
        <v>42569</v>
      </c>
      <c r="M3661">
        <v>27974588</v>
      </c>
      <c r="Q3661" s="10"/>
      <c r="R3661" s="11">
        <f t="shared" si="114"/>
        <v>0</v>
      </c>
      <c r="U3661" s="11">
        <f t="shared" si="115"/>
        <v>0</v>
      </c>
      <c r="Y3661" s="11">
        <f>IF(SUM(Tableau1[[#This Row],[Other access]:[Sci-hub access]])&gt;=1,1,0)</f>
        <v>0</v>
      </c>
      <c r="Z3661" s="12">
        <f>IF(OR(Tableau1[[#This Row],[Access R1 + S1+ T1 ]]&gt;=1,Tableau1[[#This Row],[Access V1 +W1 + X1]]&gt;=1),1,0)</f>
        <v>0</v>
      </c>
      <c r="AB3661" s="10" t="str">
        <f>Tableau1[[#This Row],[DOI]]</f>
        <v>doi: 10.1542/peds.2016-1978</v>
      </c>
      <c r="AC3661" s="13" t="str">
        <f>Tableau1[[#This Row],[Authors]]&amp;", "&amp;Tableau1[[#This Row],[Title]]&amp;" "&amp;Tableau1[[#This Row],[Journal]]&amp;". "&amp;Tableau1[[#This Row],[Year]]</f>
        <v>Vartanian RJ, Besirli CG, Barks JD, Andrews CA, Musch DC., Trends in the Screening and Treatment of Retinopathy of Prematurity. Pediatrics. 2017</v>
      </c>
    </row>
    <row r="3662" spans="1:29" x14ac:dyDescent="0.3">
      <c r="A3662">
        <v>7250</v>
      </c>
      <c r="B3662" t="s">
        <v>10078</v>
      </c>
      <c r="C3662" t="s">
        <v>20280</v>
      </c>
      <c r="D3662" t="s">
        <v>30512</v>
      </c>
      <c r="E3662" t="s">
        <v>2451</v>
      </c>
      <c r="F3662" s="10"/>
      <c r="G3662">
        <v>2017</v>
      </c>
      <c r="J3662">
        <v>0.32544925591072726</v>
      </c>
      <c r="L3662" t="s">
        <v>41606</v>
      </c>
      <c r="M3662">
        <v>28114308</v>
      </c>
      <c r="Q3662" s="10"/>
      <c r="R3662" s="11">
        <f t="shared" si="114"/>
        <v>0</v>
      </c>
      <c r="U3662" s="11">
        <f t="shared" si="115"/>
        <v>0</v>
      </c>
      <c r="Y3662" s="11">
        <f>IF(SUM(Tableau1[[#This Row],[Other access]:[Sci-hub access]])&gt;=1,1,0)</f>
        <v>0</v>
      </c>
      <c r="Z3662" s="12">
        <f>IF(OR(Tableau1[[#This Row],[Access R1 + S1+ T1 ]]&gt;=1,Tableau1[[#This Row],[Access V1 +W1 + X1]]&gt;=1),1,0)</f>
        <v>0</v>
      </c>
      <c r="AB3662" s="10" t="str">
        <f>Tableau1[[#This Row],[DOI]]</f>
        <v>doi: 10.1371/journal.pone.0170733</v>
      </c>
      <c r="AC3662" s="13" t="str">
        <f>Tableau1[[#This Row],[Authors]]&amp;", "&amp;Tableau1[[#This Row],[Title]]&amp;" "&amp;Tableau1[[#This Row],[Journal]]&amp;". "&amp;Tableau1[[#This Row],[Year]]</f>
        <v>Sawada Y, Hangai M, Ishikawa M, Yoshitomi T., Association of Myopic Deformation of Optic Disc with Visual Field Progression in Paired Eyes with Open-Angle Glaucoma. PLoS One. 2017</v>
      </c>
    </row>
    <row r="3663" spans="1:29" x14ac:dyDescent="0.3">
      <c r="A3663">
        <v>4857</v>
      </c>
      <c r="B3663" t="s">
        <v>7960</v>
      </c>
      <c r="C3663" t="s">
        <v>18189</v>
      </c>
      <c r="D3663" t="s">
        <v>28390</v>
      </c>
      <c r="E3663" t="s">
        <v>2464</v>
      </c>
      <c r="F3663" s="10"/>
      <c r="G3663">
        <v>2017</v>
      </c>
      <c r="J3663">
        <v>0.3254902134429416</v>
      </c>
      <c r="L3663" t="s">
        <v>39267</v>
      </c>
      <c r="M3663">
        <v>28399065</v>
      </c>
      <c r="Q3663" s="10"/>
      <c r="R3663" s="11">
        <f t="shared" si="114"/>
        <v>0</v>
      </c>
      <c r="U3663" s="11">
        <f t="shared" si="115"/>
        <v>0</v>
      </c>
      <c r="Y3663" s="11">
        <f>IF(SUM(Tableau1[[#This Row],[Other access]:[Sci-hub access]])&gt;=1,1,0)</f>
        <v>0</v>
      </c>
      <c r="Z3663" s="12">
        <f>IF(OR(Tableau1[[#This Row],[Access R1 + S1+ T1 ]]&gt;=1,Tableau1[[#This Row],[Access V1 +W1 + X1]]&gt;=1),1,0)</f>
        <v>0</v>
      </c>
      <c r="AB3663" s="10" t="str">
        <f>Tableau1[[#This Row],[DOI]]</f>
        <v>doi: 10.1097/ICU.0000000000000382</v>
      </c>
      <c r="AC3663" s="13" t="str">
        <f>Tableau1[[#This Row],[Authors]]&amp;", "&amp;Tableau1[[#This Row],[Title]]&amp;" "&amp;Tableau1[[#This Row],[Journal]]&amp;". "&amp;Tableau1[[#This Row],[Year]]</f>
        <v>Rama P, Ferrari G, Pellegrini G., Cultivated limbal epithelial transplantation. Curr Opin Ophthalmol. 2017</v>
      </c>
    </row>
    <row r="3664" spans="1:29" x14ac:dyDescent="0.3">
      <c r="A3664">
        <v>4333</v>
      </c>
      <c r="B3664" t="s">
        <v>7462</v>
      </c>
      <c r="C3664" t="s">
        <v>17698</v>
      </c>
      <c r="D3664" t="s">
        <v>27891</v>
      </c>
      <c r="E3664" t="s">
        <v>2490</v>
      </c>
      <c r="F3664" s="10"/>
      <c r="G3664">
        <v>2017</v>
      </c>
      <c r="J3664">
        <v>0.32557189510091222</v>
      </c>
      <c r="L3664" t="s">
        <v>38756</v>
      </c>
      <c r="M3664">
        <v>28455116</v>
      </c>
      <c r="Q3664" s="10"/>
      <c r="R3664" s="11">
        <f t="shared" si="114"/>
        <v>0</v>
      </c>
      <c r="U3664" s="11">
        <f t="shared" si="115"/>
        <v>0</v>
      </c>
      <c r="Y3664" s="11">
        <f>IF(SUM(Tableau1[[#This Row],[Other access]:[Sci-hub access]])&gt;=1,1,0)</f>
        <v>0</v>
      </c>
      <c r="Z3664" s="12">
        <f>IF(OR(Tableau1[[#This Row],[Access R1 + S1+ T1 ]]&gt;=1,Tableau1[[#This Row],[Access V1 +W1 + X1]]&gt;=1),1,0)</f>
        <v>0</v>
      </c>
      <c r="AB3664" s="10" t="str">
        <f>Tableau1[[#This Row],[DOI]]</f>
        <v>doi: 10.1016/j.ajo.2017.04.009</v>
      </c>
      <c r="AC3664" s="13" t="str">
        <f>Tableau1[[#This Row],[Authors]]&amp;", "&amp;Tableau1[[#This Row],[Title]]&amp;" "&amp;Tableau1[[#This Row],[Journal]]&amp;". "&amp;Tableau1[[#This Row],[Year]]</f>
        <v>Tran EMT, Bhattacharya J, Pershing S., Self-reported Receipt of Dilated Fundus Examinations Among Patients With Diabetes: Medicare Expenditure Panel Survey, 2002-2013. Am J Ophthalmol. 2017</v>
      </c>
    </row>
    <row r="3665" spans="1:29" x14ac:dyDescent="0.3">
      <c r="A3665">
        <v>10243</v>
      </c>
      <c r="B3665" t="s">
        <v>12745</v>
      </c>
      <c r="C3665" t="s">
        <v>22913</v>
      </c>
      <c r="D3665" t="s">
        <v>33197</v>
      </c>
      <c r="E3665" t="s">
        <v>2469</v>
      </c>
      <c r="F3665" s="10"/>
      <c r="G3665">
        <v>2017</v>
      </c>
      <c r="J3665">
        <v>0.32572130734172178</v>
      </c>
      <c r="L3665" t="s">
        <v>44496</v>
      </c>
      <c r="M3665">
        <v>27420339</v>
      </c>
      <c r="Q3665" s="10"/>
      <c r="R3665" s="11">
        <f t="shared" si="114"/>
        <v>0</v>
      </c>
      <c r="U3665" s="11">
        <f t="shared" si="115"/>
        <v>0</v>
      </c>
      <c r="Y3665" s="11">
        <f>IF(SUM(Tableau1[[#This Row],[Other access]:[Sci-hub access]])&gt;=1,1,0)</f>
        <v>0</v>
      </c>
      <c r="Z3665" s="12">
        <f>IF(OR(Tableau1[[#This Row],[Access R1 + S1+ T1 ]]&gt;=1,Tableau1[[#This Row],[Access V1 +W1 + X1]]&gt;=1),1,0)</f>
        <v>0</v>
      </c>
      <c r="AB3665" s="10" t="str">
        <f>Tableau1[[#This Row],[DOI]]</f>
        <v>doi: 10.3109/08820538.2016.1170159</v>
      </c>
      <c r="AC3665" s="13" t="str">
        <f>Tableau1[[#This Row],[Authors]]&amp;", "&amp;Tableau1[[#This Row],[Title]]&amp;" "&amp;Tableau1[[#This Row],[Journal]]&amp;". "&amp;Tableau1[[#This Row],[Year]]</f>
        <v>Hashimoto S, Yoshikawa H, Miyagi M, Onishi Y, Ohga S, Asai K, Ishibashi T., Cataracts after Low-Dose Radiotherapy for Lymphoproliferative Disease of the Ocular Adnexa. Semin Ophthalmol. 2017</v>
      </c>
    </row>
    <row r="3666" spans="1:29" x14ac:dyDescent="0.3">
      <c r="A3666">
        <v>9293</v>
      </c>
      <c r="B3666" t="s">
        <v>11874</v>
      </c>
      <c r="C3666" t="s">
        <v>22051</v>
      </c>
      <c r="D3666" t="s">
        <v>32318</v>
      </c>
      <c r="E3666" t="s">
        <v>2479</v>
      </c>
      <c r="F3666" s="10"/>
      <c r="G3666">
        <v>2017</v>
      </c>
      <c r="J3666">
        <v>0.32577191375593295</v>
      </c>
      <c r="L3666" t="e">
        <v>#VALUE!</v>
      </c>
      <c r="M3666">
        <v>27749449</v>
      </c>
      <c r="Q3666" s="10"/>
      <c r="R3666" s="11">
        <f t="shared" si="114"/>
        <v>0</v>
      </c>
      <c r="U3666" s="11">
        <f t="shared" si="115"/>
        <v>0</v>
      </c>
      <c r="Y3666" s="11">
        <f>IF(SUM(Tableau1[[#This Row],[Other access]:[Sci-hub access]])&gt;=1,1,0)</f>
        <v>0</v>
      </c>
      <c r="Z3666" s="12">
        <f>IF(OR(Tableau1[[#This Row],[Access R1 + S1+ T1 ]]&gt;=1,Tableau1[[#This Row],[Access V1 +W1 + X1]]&gt;=1),1,0)</f>
        <v>0</v>
      </c>
      <c r="AB3666" s="10" t="e">
        <f>Tableau1[[#This Row],[DOI]]</f>
        <v>#VALUE!</v>
      </c>
      <c r="AC3666" s="13" t="str">
        <f>Tableau1[[#This Row],[Authors]]&amp;", "&amp;Tableau1[[#This Row],[Title]]&amp;" "&amp;Tableau1[[#This Row],[Journal]]&amp;". "&amp;Tableau1[[#This Row],[Year]]</f>
        <v>Hirst LW, Smallcombe K., Double-Headed Pterygia Treated With P.E.R.F.E.C.T for PTERYGIUM. Cornea. 2017</v>
      </c>
    </row>
    <row r="3667" spans="1:29" x14ac:dyDescent="0.3">
      <c r="A3667">
        <v>10401</v>
      </c>
      <c r="B3667" t="s">
        <v>12893</v>
      </c>
      <c r="C3667" t="s">
        <v>23060</v>
      </c>
      <c r="D3667" t="s">
        <v>33346</v>
      </c>
      <c r="E3667" t="s">
        <v>2438</v>
      </c>
      <c r="F3667" s="10"/>
      <c r="G3667">
        <v>2017</v>
      </c>
      <c r="J3667">
        <v>0.32591527239113682</v>
      </c>
      <c r="L3667" t="s">
        <v>44651</v>
      </c>
      <c r="M3667">
        <v>27335142</v>
      </c>
      <c r="Q3667" s="10"/>
      <c r="R3667" s="11">
        <f t="shared" si="114"/>
        <v>0</v>
      </c>
      <c r="U3667" s="11">
        <f t="shared" si="115"/>
        <v>0</v>
      </c>
      <c r="Y3667" s="11">
        <f>IF(SUM(Tableau1[[#This Row],[Other access]:[Sci-hub access]])&gt;=1,1,0)</f>
        <v>0</v>
      </c>
      <c r="Z3667" s="12">
        <f>IF(OR(Tableau1[[#This Row],[Access R1 + S1+ T1 ]]&gt;=1,Tableau1[[#This Row],[Access V1 +W1 + X1]]&gt;=1),1,0)</f>
        <v>0</v>
      </c>
      <c r="AB3667" s="10" t="str">
        <f>Tableau1[[#This Row],[DOI]]</f>
        <v>doi: 10.1136/bjophthalmol-2015-308194</v>
      </c>
      <c r="AC3667" s="13" t="str">
        <f>Tableau1[[#This Row],[Authors]]&amp;", "&amp;Tableau1[[#This Row],[Title]]&amp;" "&amp;Tableau1[[#This Row],[Journal]]&amp;". "&amp;Tableau1[[#This Row],[Year]]</f>
        <v>Keino H, Watanabe T, Taki W, Nakayama M, Nakamura T, Yan K, Okada AA., Clinical features of uveitis in children and adolescents at a tertiary referral centre in Tokyo. Br J Ophthalmol. 2017</v>
      </c>
    </row>
    <row r="3668" spans="1:29" x14ac:dyDescent="0.3">
      <c r="A3668">
        <v>7602</v>
      </c>
      <c r="B3668" t="s">
        <v>10389</v>
      </c>
      <c r="C3668" t="s">
        <v>20589</v>
      </c>
      <c r="D3668" t="s">
        <v>30824</v>
      </c>
      <c r="E3668" t="s">
        <v>2451</v>
      </c>
      <c r="F3668" s="10"/>
      <c r="G3668">
        <v>2017</v>
      </c>
      <c r="J3668">
        <v>0.32591585667472189</v>
      </c>
      <c r="L3668" t="s">
        <v>41956</v>
      </c>
      <c r="M3668">
        <v>28076442</v>
      </c>
      <c r="Q3668" s="10"/>
      <c r="R3668" s="11">
        <f t="shared" si="114"/>
        <v>0</v>
      </c>
      <c r="U3668" s="11">
        <f t="shared" si="115"/>
        <v>0</v>
      </c>
      <c r="Y3668" s="11">
        <f>IF(SUM(Tableau1[[#This Row],[Other access]:[Sci-hub access]])&gt;=1,1,0)</f>
        <v>0</v>
      </c>
      <c r="Z3668" s="12">
        <f>IF(OR(Tableau1[[#This Row],[Access R1 + S1+ T1 ]]&gt;=1,Tableau1[[#This Row],[Access V1 +W1 + X1]]&gt;=1),1,0)</f>
        <v>0</v>
      </c>
      <c r="AB3668" s="10" t="str">
        <f>Tableau1[[#This Row],[DOI]]</f>
        <v>doi: 10.1371/journal.pone.0169152</v>
      </c>
      <c r="AC3668" s="13" t="str">
        <f>Tableau1[[#This Row],[Authors]]&amp;", "&amp;Tableau1[[#This Row],[Title]]&amp;" "&amp;Tableau1[[#This Row],[Journal]]&amp;". "&amp;Tableau1[[#This Row],[Year]]</f>
        <v>Chen G, Tzekov R, Li W, Jiang F, Mao S, Tong Y., Subfoveal Choroidal Thickness in Central Serous Chorioretinopathy: A Meta-Analysis. PLoS One. 2017</v>
      </c>
    </row>
    <row r="3669" spans="1:29" x14ac:dyDescent="0.3">
      <c r="A3669">
        <v>3382</v>
      </c>
      <c r="B3669" t="s">
        <v>6560</v>
      </c>
      <c r="C3669" t="s">
        <v>16803</v>
      </c>
      <c r="D3669" t="s">
        <v>26984</v>
      </c>
      <c r="E3669" t="s">
        <v>2542</v>
      </c>
      <c r="F3669" s="10"/>
      <c r="G3669">
        <v>2017</v>
      </c>
      <c r="J3669">
        <v>0.32603591118842079</v>
      </c>
      <c r="L3669" t="s">
        <v>37832</v>
      </c>
      <c r="M3669">
        <v>28593391</v>
      </c>
      <c r="Q3669" s="10"/>
      <c r="R3669" s="11">
        <f t="shared" si="114"/>
        <v>0</v>
      </c>
      <c r="U3669" s="11">
        <f t="shared" si="115"/>
        <v>0</v>
      </c>
      <c r="Y3669" s="11">
        <f>IF(SUM(Tableau1[[#This Row],[Other access]:[Sci-hub access]])&gt;=1,1,0)</f>
        <v>0</v>
      </c>
      <c r="Z3669" s="12">
        <f>IF(OR(Tableau1[[#This Row],[Access R1 + S1+ T1 ]]&gt;=1,Tableau1[[#This Row],[Access V1 +W1 + X1]]&gt;=1),1,0)</f>
        <v>0</v>
      </c>
      <c r="AB3669" s="10" t="str">
        <f>Tableau1[[#This Row],[DOI]]</f>
        <v>doi: 10.1007/s10633-017-9593-y</v>
      </c>
      <c r="AC3669" s="13" t="str">
        <f>Tableau1[[#This Row],[Authors]]&amp;", "&amp;Tableau1[[#This Row],[Title]]&amp;" "&amp;Tableau1[[#This Row],[Journal]]&amp;". "&amp;Tableau1[[#This Row],[Year]]</f>
        <v>Brandao LM, Monhart M, Schötzau A, Ledolter AA, Palmowski-Wolfe AM., Wavelet decomposition analysis in the two-flash multifocal ERG in early glaucoma: a comparison to ganglion cell analysis and visual field. Doc Ophthalmol. 2017</v>
      </c>
    </row>
    <row r="3670" spans="1:29" x14ac:dyDescent="0.3">
      <c r="A3670">
        <v>9189</v>
      </c>
      <c r="B3670" t="s">
        <v>11782</v>
      </c>
      <c r="C3670" t="s">
        <v>21957</v>
      </c>
      <c r="D3670" t="s">
        <v>32223</v>
      </c>
      <c r="E3670" t="s">
        <v>2523</v>
      </c>
      <c r="F3670" s="10"/>
      <c r="G3670">
        <v>2017</v>
      </c>
      <c r="J3670">
        <v>0.32610452583699068</v>
      </c>
      <c r="L3670" t="s">
        <v>43505</v>
      </c>
      <c r="M3670">
        <v>27768119</v>
      </c>
      <c r="Q3670" s="10"/>
      <c r="R3670" s="11">
        <f t="shared" si="114"/>
        <v>0</v>
      </c>
      <c r="U3670" s="11">
        <f t="shared" si="115"/>
        <v>0</v>
      </c>
      <c r="Y3670" s="11">
        <f>IF(SUM(Tableau1[[#This Row],[Other access]:[Sci-hub access]])&gt;=1,1,0)</f>
        <v>0</v>
      </c>
      <c r="Z3670" s="12">
        <f>IF(OR(Tableau1[[#This Row],[Access R1 + S1+ T1 ]]&gt;=1,Tableau1[[#This Row],[Access V1 +W1 + X1]]&gt;=1),1,0)</f>
        <v>0</v>
      </c>
      <c r="AB3670" s="10" t="str">
        <f>Tableau1[[#This Row],[DOI]]</f>
        <v>doi: 10.1038/eye.2016.221</v>
      </c>
      <c r="AC3670" s="13" t="str">
        <f>Tableau1[[#This Row],[Authors]]&amp;", "&amp;Tableau1[[#This Row],[Title]]&amp;" "&amp;Tableau1[[#This Row],[Journal]]&amp;". "&amp;Tableau1[[#This Row],[Year]]</f>
        <v>Esfandiari H, Pakravan M, Zakeri Z, Ziaie S, Pakravan P, Ownagh V., Effect of glucosamine on intraocular pressure: a randomized clinical trial. Eye (Lond). 2017</v>
      </c>
    </row>
    <row r="3671" spans="1:29" x14ac:dyDescent="0.3">
      <c r="A3671">
        <v>1293</v>
      </c>
      <c r="B3671" t="s">
        <v>4553</v>
      </c>
      <c r="C3671" t="s">
        <v>14805</v>
      </c>
      <c r="D3671" t="s">
        <v>24974</v>
      </c>
      <c r="E3671" t="s">
        <v>2502</v>
      </c>
      <c r="F3671" s="10"/>
      <c r="G3671">
        <v>2018</v>
      </c>
      <c r="J3671">
        <v>0.32617055926345984</v>
      </c>
      <c r="L3671" t="s">
        <v>35776</v>
      </c>
      <c r="M3671">
        <v>28977805</v>
      </c>
      <c r="Q3671" s="10"/>
      <c r="R3671" s="11">
        <f t="shared" si="114"/>
        <v>0</v>
      </c>
      <c r="U3671" s="11">
        <f t="shared" si="115"/>
        <v>0</v>
      </c>
      <c r="Y3671" s="11">
        <f>IF(SUM(Tableau1[[#This Row],[Other access]:[Sci-hub access]])&gt;=1,1,0)</f>
        <v>0</v>
      </c>
      <c r="Z3671" s="12">
        <f>IF(OR(Tableau1[[#This Row],[Access R1 + S1+ T1 ]]&gt;=1,Tableau1[[#This Row],[Access V1 +W1 + X1]]&gt;=1),1,0)</f>
        <v>0</v>
      </c>
      <c r="AB3671" s="10" t="str">
        <f>Tableau1[[#This Row],[DOI]]</f>
        <v>doi: 10.1159/000480243</v>
      </c>
      <c r="AC3671" s="13" t="str">
        <f>Tableau1[[#This Row],[Authors]]&amp;", "&amp;Tableau1[[#This Row],[Title]]&amp;" "&amp;Tableau1[[#This Row],[Journal]]&amp;". "&amp;Tableau1[[#This Row],[Year]]</f>
        <v>Faria MY, Ferreira NP, Cristóvao DM, Mano S, Sousa DC, Monteiro-Grillo M., Tomographic Structural Changes of Retinal Layers after Internal Limiting Membrane Peeling for Macular Hole Surgery. Ophthalmic Res. 2018</v>
      </c>
    </row>
    <row r="3672" spans="1:29" x14ac:dyDescent="0.3">
      <c r="A3672">
        <v>5404</v>
      </c>
      <c r="B3672" t="s">
        <v>8456</v>
      </c>
      <c r="C3672" t="s">
        <v>18679</v>
      </c>
      <c r="D3672" t="s">
        <v>28886</v>
      </c>
      <c r="E3672" t="s">
        <v>2523</v>
      </c>
      <c r="F3672" s="10"/>
      <c r="G3672">
        <v>2017</v>
      </c>
      <c r="J3672">
        <v>0.32636838417040703</v>
      </c>
      <c r="L3672" t="s">
        <v>39799</v>
      </c>
      <c r="M3672">
        <v>28338667</v>
      </c>
      <c r="Q3672" s="10"/>
      <c r="R3672" s="11">
        <f t="shared" si="114"/>
        <v>0</v>
      </c>
      <c r="U3672" s="11">
        <f t="shared" si="115"/>
        <v>0</v>
      </c>
      <c r="Y3672" s="11">
        <f>IF(SUM(Tableau1[[#This Row],[Other access]:[Sci-hub access]])&gt;=1,1,0)</f>
        <v>0</v>
      </c>
      <c r="Z3672" s="12">
        <f>IF(OR(Tableau1[[#This Row],[Access R1 + S1+ T1 ]]&gt;=1,Tableau1[[#This Row],[Access V1 +W1 + X1]]&gt;=1),1,0)</f>
        <v>0</v>
      </c>
      <c r="AB3672" s="10" t="str">
        <f>Tableau1[[#This Row],[DOI]]</f>
        <v>doi: 10.1038/eye.2017.22</v>
      </c>
      <c r="AC3672" s="13" t="str">
        <f>Tableau1[[#This Row],[Authors]]&amp;", "&amp;Tableau1[[#This Row],[Title]]&amp;" "&amp;Tableau1[[#This Row],[Journal]]&amp;". "&amp;Tableau1[[#This Row],[Year]]</f>
        <v>Fabian ID, Stacey AW, Papastefanou V, Al Harby L, Arora AK, Sagoo MS, Cohen VM; Medscape.., Primary photodynamic therapy with verteporfin for small pigmented posterior pole choroidal melanoma. Eye (Lond). 2017</v>
      </c>
    </row>
    <row r="3673" spans="1:29" x14ac:dyDescent="0.3">
      <c r="A3673">
        <v>8611</v>
      </c>
      <c r="B3673" t="s">
        <v>11273</v>
      </c>
      <c r="C3673" t="s">
        <v>21457</v>
      </c>
      <c r="D3673" t="s">
        <v>31712</v>
      </c>
      <c r="E3673" t="s">
        <v>2447</v>
      </c>
      <c r="F3673" s="10"/>
      <c r="G3673">
        <v>2017</v>
      </c>
      <c r="J3673">
        <v>0.3264400848594553</v>
      </c>
      <c r="L3673" t="s">
        <v>42947</v>
      </c>
      <c r="M3673">
        <v>27879619</v>
      </c>
      <c r="Q3673" s="10"/>
      <c r="R3673" s="11">
        <f t="shared" si="114"/>
        <v>0</v>
      </c>
      <c r="U3673" s="11">
        <f t="shared" si="115"/>
        <v>0</v>
      </c>
      <c r="Y3673" s="11">
        <f>IF(SUM(Tableau1[[#This Row],[Other access]:[Sci-hub access]])&gt;=1,1,0)</f>
        <v>0</v>
      </c>
      <c r="Z3673" s="12">
        <f>IF(OR(Tableau1[[#This Row],[Access R1 + S1+ T1 ]]&gt;=1,Tableau1[[#This Row],[Access V1 +W1 + X1]]&gt;=1),1,0)</f>
        <v>0</v>
      </c>
      <c r="AB3673" s="10" t="str">
        <f>Tableau1[[#This Row],[DOI]]</f>
        <v>doi: 10.1097/IOP.0000000000000839</v>
      </c>
      <c r="AC3673" s="13" t="str">
        <f>Tableau1[[#This Row],[Authors]]&amp;", "&amp;Tableau1[[#This Row],[Title]]&amp;" "&amp;Tableau1[[#This Row],[Journal]]&amp;". "&amp;Tableau1[[#This Row],[Year]]</f>
        <v>Chon BH, Zhang R, Bardenstein DS, Coffey M, Collins AC., Bloody Epiphora (Hemolacria) Years After Repair of Orbital Floor Fracture. Ophthal Plast Reconstr Surg. 2017</v>
      </c>
    </row>
    <row r="3674" spans="1:29" x14ac:dyDescent="0.3">
      <c r="A3674">
        <v>5421</v>
      </c>
      <c r="B3674" t="s">
        <v>8471</v>
      </c>
      <c r="C3674" t="s">
        <v>18694</v>
      </c>
      <c r="D3674" t="s">
        <v>28901</v>
      </c>
      <c r="E3674" t="s">
        <v>2490</v>
      </c>
      <c r="F3674" s="10"/>
      <c r="G3674">
        <v>2017</v>
      </c>
      <c r="J3674">
        <v>0.32657381809146069</v>
      </c>
      <c r="L3674" t="s">
        <v>39811</v>
      </c>
      <c r="M3674">
        <v>28336401</v>
      </c>
      <c r="Q3674" s="10"/>
      <c r="R3674" s="11">
        <f t="shared" si="114"/>
        <v>0</v>
      </c>
      <c r="U3674" s="11">
        <f t="shared" si="115"/>
        <v>0</v>
      </c>
      <c r="Y3674" s="11">
        <f>IF(SUM(Tableau1[[#This Row],[Other access]:[Sci-hub access]])&gt;=1,1,0)</f>
        <v>0</v>
      </c>
      <c r="Z3674" s="12">
        <f>IF(OR(Tableau1[[#This Row],[Access R1 + S1+ T1 ]]&gt;=1,Tableau1[[#This Row],[Access V1 +W1 + X1]]&gt;=1),1,0)</f>
        <v>0</v>
      </c>
      <c r="AB3674" s="10" t="str">
        <f>Tableau1[[#This Row],[DOI]]</f>
        <v>doi: 10.1016/j.ajo.2017.03.014</v>
      </c>
      <c r="AC3674" s="13" t="str">
        <f>Tableau1[[#This Row],[Authors]]&amp;", "&amp;Tableau1[[#This Row],[Title]]&amp;" "&amp;Tableau1[[#This Row],[Journal]]&amp;". "&amp;Tableau1[[#This Row],[Year]]</f>
        <v>Forcina BD, Peterseim MM, Wilson ME, Cheeseman EW, Feldman S, Marzolf AL, Wolf BJ, Trivedi RH., Performance of the Spot Vision Screener in Children Younger Than 3 Years of Age. Am J Ophthalmol. 2017</v>
      </c>
    </row>
    <row r="3675" spans="1:29" x14ac:dyDescent="0.3">
      <c r="A3675">
        <v>3521</v>
      </c>
      <c r="B3675" t="s">
        <v>6695</v>
      </c>
      <c r="C3675" t="s">
        <v>16937</v>
      </c>
      <c r="D3675" t="s">
        <v>27119</v>
      </c>
      <c r="E3675" t="s">
        <v>2478</v>
      </c>
      <c r="F3675" s="10"/>
      <c r="G3675">
        <v>2017</v>
      </c>
      <c r="J3675">
        <v>0.32665542320847474</v>
      </c>
      <c r="L3675" t="s">
        <v>37968</v>
      </c>
      <c r="M3675">
        <v>28574477</v>
      </c>
      <c r="Q3675" s="10"/>
      <c r="R3675" s="11">
        <f t="shared" si="114"/>
        <v>0</v>
      </c>
      <c r="U3675" s="11">
        <f t="shared" si="115"/>
        <v>0</v>
      </c>
      <c r="Y3675" s="11">
        <f>IF(SUM(Tableau1[[#This Row],[Other access]:[Sci-hub access]])&gt;=1,1,0)</f>
        <v>0</v>
      </c>
      <c r="Z3675" s="12">
        <f>IF(OR(Tableau1[[#This Row],[Access R1 + S1+ T1 ]]&gt;=1,Tableau1[[#This Row],[Access V1 +W1 + X1]]&gt;=1),1,0)</f>
        <v>0</v>
      </c>
      <c r="AB3675" s="10" t="str">
        <f>Tableau1[[#This Row],[DOI]]</f>
        <v>doi: 10.3390/ijms18061185</v>
      </c>
      <c r="AC3675" s="13" t="str">
        <f>Tableau1[[#This Row],[Authors]]&amp;", "&amp;Tableau1[[#This Row],[Title]]&amp;" "&amp;Tableau1[[#This Row],[Journal]]&amp;". "&amp;Tableau1[[#This Row],[Year]]</f>
        <v>Ganzen L, Venkatraman P, Pang CP, Leung YF, Zhang M., Utilizing Zebrafish Visual Behaviors in Drug Screening for Retinal Degeneration. Int J Mol Sci. 2017</v>
      </c>
    </row>
    <row r="3676" spans="1:29" x14ac:dyDescent="0.3">
      <c r="A3676">
        <v>6434</v>
      </c>
      <c r="B3676" t="s">
        <v>9370</v>
      </c>
      <c r="C3676" t="s">
        <v>19579</v>
      </c>
      <c r="D3676" t="s">
        <v>29801</v>
      </c>
      <c r="E3676" t="s">
        <v>2487</v>
      </c>
      <c r="F3676" s="10"/>
      <c r="G3676">
        <v>2017</v>
      </c>
      <c r="J3676">
        <v>0.32679359900668836</v>
      </c>
      <c r="L3676" t="s">
        <v>40803</v>
      </c>
      <c r="M3676">
        <v>28212783</v>
      </c>
      <c r="Q3676" s="10"/>
      <c r="R3676" s="11">
        <f t="shared" si="114"/>
        <v>0</v>
      </c>
      <c r="U3676" s="11">
        <f t="shared" si="115"/>
        <v>0</v>
      </c>
      <c r="Y3676" s="11">
        <f>IF(SUM(Tableau1[[#This Row],[Other access]:[Sci-hub access]])&gt;=1,1,0)</f>
        <v>0</v>
      </c>
      <c r="Z3676" s="12">
        <f>IF(OR(Tableau1[[#This Row],[Access R1 + S1+ T1 ]]&gt;=1,Tableau1[[#This Row],[Access V1 +W1 + X1]]&gt;=1),1,0)</f>
        <v>0</v>
      </c>
      <c r="AB3676" s="10" t="str">
        <f>Tableau1[[#This Row],[DOI]]</f>
        <v>doi: 10.1016/j.aanat.2017.01.007</v>
      </c>
      <c r="AC3676" s="13" t="str">
        <f>Tableau1[[#This Row],[Authors]]&amp;", "&amp;Tableau1[[#This Row],[Title]]&amp;" "&amp;Tableau1[[#This Row],[Journal]]&amp;". "&amp;Tableau1[[#This Row],[Year]]</f>
        <v>Ibrahim MAA, Elwan WM., Role of topical dehydroepiandrosterone in ameliorating isotretinoin-induced Meibomian gland dysfunction in adult male albino rat. Ann Anat. 2017</v>
      </c>
    </row>
    <row r="3677" spans="1:29" x14ac:dyDescent="0.3">
      <c r="A3677">
        <v>3345</v>
      </c>
      <c r="B3677" t="s">
        <v>241</v>
      </c>
      <c r="C3677" t="s">
        <v>242</v>
      </c>
      <c r="D3677" t="s">
        <v>243</v>
      </c>
      <c r="E3677" t="s">
        <v>2887</v>
      </c>
      <c r="F3677" s="10"/>
      <c r="G3677" t="s">
        <v>2888</v>
      </c>
      <c r="J3677">
        <v>0.3268463777164714</v>
      </c>
      <c r="L3677" t="e">
        <v>#VALUE!</v>
      </c>
      <c r="M3677">
        <v>28599035</v>
      </c>
      <c r="Q3677" s="10"/>
      <c r="R3677" s="11">
        <f t="shared" si="114"/>
        <v>0</v>
      </c>
      <c r="U3677" s="11">
        <f t="shared" si="115"/>
        <v>0</v>
      </c>
      <c r="Y3677" s="11">
        <f>IF(SUM(Tableau1[[#This Row],[Other access]:[Sci-hub access]])&gt;=1,1,0)</f>
        <v>0</v>
      </c>
      <c r="Z3677" s="12">
        <f>IF(OR(Tableau1[[#This Row],[Access R1 + S1+ T1 ]]&gt;=1,Tableau1[[#This Row],[Access V1 +W1 + X1]]&gt;=1),1,0)</f>
        <v>0</v>
      </c>
      <c r="AB3677" s="10" t="e">
        <f>Tableau1[[#This Row],[DOI]]</f>
        <v>#VALUE!</v>
      </c>
      <c r="AC3677" s="13" t="str">
        <f>Tableau1[[#This Row],[Authors]]&amp;", "&amp;Tableau1[[#This Row],[Title]]&amp;" "&amp;Tableau1[[#This Row],[Journal]]&amp;". "&amp;Tableau1[[#This Row],[Year]]</f>
        <v>Reynolds ME., Rapid Vision Correction by Special Operations Forces. J Spec Oper Med.   Summ</v>
      </c>
    </row>
    <row r="3678" spans="1:29" ht="28.8" x14ac:dyDescent="0.3">
      <c r="A3678">
        <v>7677</v>
      </c>
      <c r="B3678" t="s">
        <v>1426</v>
      </c>
      <c r="C3678" t="s">
        <v>1427</v>
      </c>
      <c r="D3678" t="s">
        <v>1428</v>
      </c>
      <c r="E3678" t="s">
        <v>2733</v>
      </c>
      <c r="F3678" s="10"/>
      <c r="G3678">
        <v>2017</v>
      </c>
      <c r="J3678">
        <v>0.327048817653673</v>
      </c>
      <c r="L3678" t="e">
        <v>#VALUE!</v>
      </c>
      <c r="M3678">
        <v>28064228</v>
      </c>
      <c r="Q3678" s="10"/>
      <c r="R3678" s="11">
        <f t="shared" si="114"/>
        <v>0</v>
      </c>
      <c r="U3678" s="11">
        <f t="shared" si="115"/>
        <v>0</v>
      </c>
      <c r="Y3678" s="11">
        <f>IF(SUM(Tableau1[[#This Row],[Other access]:[Sci-hub access]])&gt;=1,1,0)</f>
        <v>0</v>
      </c>
      <c r="Z3678" s="12">
        <f>IF(OR(Tableau1[[#This Row],[Access R1 + S1+ T1 ]]&gt;=1,Tableau1[[#This Row],[Access V1 +W1 + X1]]&gt;=1),1,0)</f>
        <v>0</v>
      </c>
      <c r="AB3678" s="10" t="e">
        <f>Tableau1[[#This Row],[DOI]]</f>
        <v>#VALUE!</v>
      </c>
      <c r="AC3678" s="13" t="str">
        <f>Tableau1[[#This Row],[Authors]]&amp;", "&amp;Tableau1[[#This Row],[Title]]&amp;" "&amp;Tableau1[[#This Row],[Journal]]&amp;". "&amp;Tableau1[[#This Row],[Year]]</f>
        <v>Innocenti A, Mori F, Melita D, Dreassi E, Ciancio F, Innocenti M., Evaluation of Long-term Outcomes of Correction of Severe Blepharoptosis with Advancement of External Levator Muscle Complex: Descriptive Statistical Analysis of the Results. In Vivo. 2017</v>
      </c>
    </row>
    <row r="3679" spans="1:29" x14ac:dyDescent="0.3">
      <c r="A3679">
        <v>6076</v>
      </c>
      <c r="B3679" t="s">
        <v>9058</v>
      </c>
      <c r="C3679" t="s">
        <v>19271</v>
      </c>
      <c r="D3679" t="s">
        <v>29488</v>
      </c>
      <c r="E3679" t="s">
        <v>2451</v>
      </c>
      <c r="F3679" s="10"/>
      <c r="G3679">
        <v>2017</v>
      </c>
      <c r="J3679">
        <v>0.32716328445332721</v>
      </c>
      <c r="L3679" t="s">
        <v>40453</v>
      </c>
      <c r="M3679">
        <v>28253266</v>
      </c>
      <c r="Q3679" s="10"/>
      <c r="R3679" s="11">
        <f t="shared" si="114"/>
        <v>0</v>
      </c>
      <c r="U3679" s="11">
        <f t="shared" si="115"/>
        <v>0</v>
      </c>
      <c r="Y3679" s="11">
        <f>IF(SUM(Tableau1[[#This Row],[Other access]:[Sci-hub access]])&gt;=1,1,0)</f>
        <v>0</v>
      </c>
      <c r="Z3679" s="12">
        <f>IF(OR(Tableau1[[#This Row],[Access R1 + S1+ T1 ]]&gt;=1,Tableau1[[#This Row],[Access V1 +W1 + X1]]&gt;=1),1,0)</f>
        <v>0</v>
      </c>
      <c r="AB3679" s="10" t="str">
        <f>Tableau1[[#This Row],[DOI]]</f>
        <v>doi: 10.1371/journal.pone.0172092</v>
      </c>
      <c r="AC3679" s="13" t="str">
        <f>Tableau1[[#This Row],[Authors]]&amp;", "&amp;Tableau1[[#This Row],[Title]]&amp;" "&amp;Tableau1[[#This Row],[Journal]]&amp;". "&amp;Tableau1[[#This Row],[Year]]</f>
        <v>Wu X, Lai W, Lin H, Liu Y., Association of OGG1 and MTHFR polymorphisms with age-related cataract: A systematic review and meta-analysis. PLoS One. 2017</v>
      </c>
    </row>
    <row r="3680" spans="1:29" x14ac:dyDescent="0.3">
      <c r="A3680">
        <v>8407</v>
      </c>
      <c r="B3680" t="s">
        <v>11090</v>
      </c>
      <c r="C3680" t="s">
        <v>21276</v>
      </c>
      <c r="D3680" t="s">
        <v>31528</v>
      </c>
      <c r="E3680" t="s">
        <v>2439</v>
      </c>
      <c r="F3680" s="10"/>
      <c r="G3680">
        <v>2017</v>
      </c>
      <c r="J3680">
        <v>0.32723873885252652</v>
      </c>
      <c r="L3680" t="s">
        <v>42748</v>
      </c>
      <c r="M3680">
        <v>27919674</v>
      </c>
      <c r="Q3680" s="10"/>
      <c r="R3680" s="11">
        <f t="shared" si="114"/>
        <v>0</v>
      </c>
      <c r="U3680" s="11">
        <f t="shared" si="115"/>
        <v>0</v>
      </c>
      <c r="Y3680" s="11">
        <f>IF(SUM(Tableau1[[#This Row],[Other access]:[Sci-hub access]])&gt;=1,1,0)</f>
        <v>0</v>
      </c>
      <c r="Z3680" s="12">
        <f>IF(OR(Tableau1[[#This Row],[Access R1 + S1+ T1 ]]&gt;=1,Tableau1[[#This Row],[Access V1 +W1 + X1]]&gt;=1),1,0)</f>
        <v>0</v>
      </c>
      <c r="AB3680" s="10" t="str">
        <f>Tableau1[[#This Row],[DOI]]</f>
        <v>doi: 10.1016/j.visres.2016.09.017</v>
      </c>
      <c r="AC3680" s="13" t="str">
        <f>Tableau1[[#This Row],[Authors]]&amp;", "&amp;Tableau1[[#This Row],[Title]]&amp;" "&amp;Tableau1[[#This Row],[Journal]]&amp;". "&amp;Tableau1[[#This Row],[Year]]</f>
        <v>Ghosh A, Zheleznyak L, Barbot A, Jung H, Yoon G., Neural adaptation to peripheral blur in myopes and emmetropes. Vision Res. 2017</v>
      </c>
    </row>
    <row r="3681" spans="1:29" x14ac:dyDescent="0.3">
      <c r="A3681">
        <v>1213</v>
      </c>
      <c r="B3681" t="s">
        <v>4475</v>
      </c>
      <c r="C3681" t="s">
        <v>14728</v>
      </c>
      <c r="D3681" t="s">
        <v>24896</v>
      </c>
      <c r="E3681" t="s">
        <v>2496</v>
      </c>
      <c r="F3681" s="10"/>
      <c r="G3681">
        <v>2017</v>
      </c>
      <c r="J3681">
        <v>0.32724702597845401</v>
      </c>
      <c r="L3681" t="s">
        <v>35700</v>
      </c>
      <c r="M3681">
        <v>28985832</v>
      </c>
      <c r="Q3681" s="10"/>
      <c r="R3681" s="11">
        <f t="shared" si="114"/>
        <v>0</v>
      </c>
      <c r="U3681" s="11">
        <f t="shared" si="115"/>
        <v>0</v>
      </c>
      <c r="Y3681" s="11">
        <f>IF(SUM(Tableau1[[#This Row],[Other access]:[Sci-hub access]])&gt;=1,1,0)</f>
        <v>0</v>
      </c>
      <c r="Z3681" s="12">
        <f>IF(OR(Tableau1[[#This Row],[Access R1 + S1+ T1 ]]&gt;=1,Tableau1[[#This Row],[Access V1 +W1 + X1]]&gt;=1),1,0)</f>
        <v>0</v>
      </c>
      <c r="AB3681" s="10" t="str">
        <f>Tableau1[[#This Row],[DOI]]</f>
        <v>doi: 10.1016/j.jcjo.2017.02.013</v>
      </c>
      <c r="AC3681" s="13" t="str">
        <f>Tableau1[[#This Row],[Authors]]&amp;", "&amp;Tableau1[[#This Row],[Title]]&amp;" "&amp;Tableau1[[#This Row],[Journal]]&amp;". "&amp;Tableau1[[#This Row],[Year]]</f>
        <v>Gupta C, Shroff D, Chauhan D, Saha I, Shroff C., Chandelier scleral buckling for retinal detachment in Stevens-Johnson syndrome. Can J Ophthalmol. 2017</v>
      </c>
    </row>
    <row r="3682" spans="1:29" x14ac:dyDescent="0.3">
      <c r="A3682">
        <v>6384</v>
      </c>
      <c r="B3682" t="s">
        <v>9330</v>
      </c>
      <c r="C3682" t="s">
        <v>19539</v>
      </c>
      <c r="D3682" t="s">
        <v>29761</v>
      </c>
      <c r="E3682" t="s">
        <v>2447</v>
      </c>
      <c r="F3682" s="10"/>
      <c r="G3682">
        <v>2017</v>
      </c>
      <c r="J3682">
        <v>0.32726678143145138</v>
      </c>
      <c r="L3682" t="s">
        <v>40753</v>
      </c>
      <c r="M3682">
        <v>28221294</v>
      </c>
      <c r="Q3682" s="10"/>
      <c r="R3682" s="11">
        <f t="shared" si="114"/>
        <v>0</v>
      </c>
      <c r="U3682" s="11">
        <f t="shared" si="115"/>
        <v>0</v>
      </c>
      <c r="Y3682" s="11">
        <f>IF(SUM(Tableau1[[#This Row],[Other access]:[Sci-hub access]])&gt;=1,1,0)</f>
        <v>0</v>
      </c>
      <c r="Z3682" s="12">
        <f>IF(OR(Tableau1[[#This Row],[Access R1 + S1+ T1 ]]&gt;=1,Tableau1[[#This Row],[Access V1 +W1 + X1]]&gt;=1),1,0)</f>
        <v>0</v>
      </c>
      <c r="AB3682" s="10" t="str">
        <f>Tableau1[[#This Row],[DOI]]</f>
        <v>doi: 10.1097/IOP.0000000000000882</v>
      </c>
      <c r="AC3682" s="13" t="str">
        <f>Tableau1[[#This Row],[Authors]]&amp;", "&amp;Tableau1[[#This Row],[Title]]&amp;" "&amp;Tableau1[[#This Row],[Journal]]&amp;". "&amp;Tableau1[[#This Row],[Year]]</f>
        <v>Yazici B, Aliyeva G, Ferik Z., Thermal Burn Scar-Related Squamous Cell Carcinoma in the Eyelid. Ophthal Plast Reconstr Surg. 2017</v>
      </c>
    </row>
    <row r="3683" spans="1:29" x14ac:dyDescent="0.3">
      <c r="A3683">
        <v>166</v>
      </c>
      <c r="B3683" t="s">
        <v>3429</v>
      </c>
      <c r="C3683" t="s">
        <v>13690</v>
      </c>
      <c r="D3683" t="s">
        <v>23849</v>
      </c>
      <c r="E3683" t="s">
        <v>2462</v>
      </c>
      <c r="F3683" s="10"/>
      <c r="G3683">
        <v>2018</v>
      </c>
      <c r="J3683">
        <v>0.32735687148729131</v>
      </c>
      <c r="L3683" t="s">
        <v>34682</v>
      </c>
      <c r="M3683">
        <v>29378559</v>
      </c>
      <c r="Q3683" s="10"/>
      <c r="R3683" s="11">
        <f t="shared" si="114"/>
        <v>0</v>
      </c>
      <c r="U3683" s="11">
        <f t="shared" si="115"/>
        <v>0</v>
      </c>
      <c r="Y3683" s="11">
        <f>IF(SUM(Tableau1[[#This Row],[Other access]:[Sci-hub access]])&gt;=1,1,0)</f>
        <v>0</v>
      </c>
      <c r="Z3683" s="12">
        <f>IF(OR(Tableau1[[#This Row],[Access R1 + S1+ T1 ]]&gt;=1,Tableau1[[#This Row],[Access V1 +W1 + X1]]&gt;=1),1,0)</f>
        <v>0</v>
      </c>
      <c r="AB3683" s="10" t="str">
        <f>Tableau1[[#This Row],[DOI]]</f>
        <v>doi: 10.1186/s12886-018-0689-2</v>
      </c>
      <c r="AC3683" s="13" t="str">
        <f>Tableau1[[#This Row],[Authors]]&amp;", "&amp;Tableau1[[#This Row],[Title]]&amp;" "&amp;Tableau1[[#This Row],[Journal]]&amp;". "&amp;Tableau1[[#This Row],[Year]]</f>
        <v>Anil K, Garip G., Coping strategies, vision-related quality of life, and emotional health in managing retinitis pigmentosa: a survey study. BMC Ophthalmol. 2018</v>
      </c>
    </row>
    <row r="3684" spans="1:29" x14ac:dyDescent="0.3">
      <c r="A3684">
        <v>8226</v>
      </c>
      <c r="B3684" t="s">
        <v>10933</v>
      </c>
      <c r="C3684" t="s">
        <v>21120</v>
      </c>
      <c r="D3684" t="s">
        <v>31371</v>
      </c>
      <c r="E3684" t="s">
        <v>2692</v>
      </c>
      <c r="F3684" s="10"/>
      <c r="G3684">
        <v>2017</v>
      </c>
      <c r="J3684">
        <v>0.32751528535195118</v>
      </c>
      <c r="L3684" t="e">
        <v>#VALUE!</v>
      </c>
      <c r="M3684">
        <v>27974106</v>
      </c>
      <c r="Q3684" s="10"/>
      <c r="R3684" s="11">
        <f t="shared" si="114"/>
        <v>0</v>
      </c>
      <c r="U3684" s="11">
        <f t="shared" si="115"/>
        <v>0</v>
      </c>
      <c r="Y3684" s="11">
        <f>IF(SUM(Tableau1[[#This Row],[Other access]:[Sci-hub access]])&gt;=1,1,0)</f>
        <v>0</v>
      </c>
      <c r="Z3684" s="12">
        <f>IF(OR(Tableau1[[#This Row],[Access R1 + S1+ T1 ]]&gt;=1,Tableau1[[#This Row],[Access V1 +W1 + X1]]&gt;=1),1,0)</f>
        <v>0</v>
      </c>
      <c r="AB3684" s="10" t="e">
        <f>Tableau1[[#This Row],[DOI]]</f>
        <v>#VALUE!</v>
      </c>
      <c r="AC3684" s="13" t="str">
        <f>Tableau1[[#This Row],[Authors]]&amp;", "&amp;Tableau1[[#This Row],[Title]]&amp;" "&amp;Tableau1[[#This Row],[Journal]]&amp;". "&amp;Tableau1[[#This Row],[Year]]</f>
        <v>Burstzyn L, Levin S, Rotenberg B, Van Hooren T, Leung A, Berard R, Ardelean DS., Fulminant bilateral papilloedema during low-dose steroid taper in a child with systemic idiopathic arthritis treated with tocilizumab. Clin Exp Rheumatol. 2017</v>
      </c>
    </row>
    <row r="3685" spans="1:29" x14ac:dyDescent="0.3">
      <c r="A3685">
        <v>5079</v>
      </c>
      <c r="B3685" t="s">
        <v>8160</v>
      </c>
      <c r="C3685" t="s">
        <v>18386</v>
      </c>
      <c r="D3685" t="s">
        <v>28590</v>
      </c>
      <c r="E3685" t="s">
        <v>2451</v>
      </c>
      <c r="F3685" s="10"/>
      <c r="G3685">
        <v>2017</v>
      </c>
      <c r="J3685">
        <v>0.32752441896045448</v>
      </c>
      <c r="L3685" t="s">
        <v>39487</v>
      </c>
      <c r="M3685">
        <v>28376126</v>
      </c>
      <c r="Q3685" s="10"/>
      <c r="R3685" s="11">
        <f t="shared" si="114"/>
        <v>0</v>
      </c>
      <c r="U3685" s="11">
        <f t="shared" si="115"/>
        <v>0</v>
      </c>
      <c r="Y3685" s="11">
        <f>IF(SUM(Tableau1[[#This Row],[Other access]:[Sci-hub access]])&gt;=1,1,0)</f>
        <v>0</v>
      </c>
      <c r="Z3685" s="12">
        <f>IF(OR(Tableau1[[#This Row],[Access R1 + S1+ T1 ]]&gt;=1,Tableau1[[#This Row],[Access V1 +W1 + X1]]&gt;=1),1,0)</f>
        <v>0</v>
      </c>
      <c r="AB3685" s="10" t="str">
        <f>Tableau1[[#This Row],[DOI]]</f>
        <v>doi: 10.1371/journal.pone.0174971</v>
      </c>
      <c r="AC3685" s="13" t="str">
        <f>Tableau1[[#This Row],[Authors]]&amp;", "&amp;Tableau1[[#This Row],[Title]]&amp;" "&amp;Tableau1[[#This Row],[Journal]]&amp;". "&amp;Tableau1[[#This Row],[Year]]</f>
        <v>Chen CL, Chen JT, Liang CM, Tai MC, Lu DW, Chen YH., Silibinin treatment prevents endotoxin-induced uveitis in rats in vivo and in vitro. PLoS One. 2017</v>
      </c>
    </row>
    <row r="3686" spans="1:29" x14ac:dyDescent="0.3">
      <c r="A3686">
        <v>5027</v>
      </c>
      <c r="B3686" t="s">
        <v>8117</v>
      </c>
      <c r="C3686" t="s">
        <v>18344</v>
      </c>
      <c r="D3686" t="s">
        <v>28547</v>
      </c>
      <c r="E3686" t="s">
        <v>2462</v>
      </c>
      <c r="F3686" s="10"/>
      <c r="G3686">
        <v>2017</v>
      </c>
      <c r="J3686">
        <v>0.32767794461631594</v>
      </c>
      <c r="L3686" t="s">
        <v>39435</v>
      </c>
      <c r="M3686">
        <v>28381247</v>
      </c>
      <c r="Q3686" s="10"/>
      <c r="R3686" s="11">
        <f t="shared" si="114"/>
        <v>0</v>
      </c>
      <c r="U3686" s="11">
        <f t="shared" si="115"/>
        <v>0</v>
      </c>
      <c r="Y3686" s="11">
        <f>IF(SUM(Tableau1[[#This Row],[Other access]:[Sci-hub access]])&gt;=1,1,0)</f>
        <v>0</v>
      </c>
      <c r="Z3686" s="12">
        <f>IF(OR(Tableau1[[#This Row],[Access R1 + S1+ T1 ]]&gt;=1,Tableau1[[#This Row],[Access V1 +W1 + X1]]&gt;=1),1,0)</f>
        <v>0</v>
      </c>
      <c r="AB3686" s="10" t="str">
        <f>Tableau1[[#This Row],[DOI]]</f>
        <v>doi: 10.1186/s12886-017-0436-0</v>
      </c>
      <c r="AC3686" s="13" t="str">
        <f>Tableau1[[#This Row],[Authors]]&amp;", "&amp;Tableau1[[#This Row],[Title]]&amp;" "&amp;Tableau1[[#This Row],[Journal]]&amp;". "&amp;Tableau1[[#This Row],[Year]]</f>
        <v>Lekhanont K, Vanikieti K, Nimvorapun N, Chuckpaiwong V., Outcomes of descemet stripping automated endothelial keratoplasty using imported donor corneas. BMC Ophthalmol. 2017</v>
      </c>
    </row>
    <row r="3687" spans="1:29" x14ac:dyDescent="0.3">
      <c r="A3687">
        <v>9561</v>
      </c>
      <c r="B3687" t="s">
        <v>2035</v>
      </c>
      <c r="C3687" t="s">
        <v>2036</v>
      </c>
      <c r="D3687" t="s">
        <v>2037</v>
      </c>
      <c r="E3687" t="s">
        <v>3158</v>
      </c>
      <c r="F3687" s="10"/>
      <c r="G3687">
        <v>2017</v>
      </c>
      <c r="J3687">
        <v>0.32796531324911948</v>
      </c>
      <c r="L3687" t="s">
        <v>43838</v>
      </c>
      <c r="M3687">
        <v>27659206</v>
      </c>
      <c r="Q3687" s="10"/>
      <c r="R3687" s="11">
        <f t="shared" si="114"/>
        <v>0</v>
      </c>
      <c r="U3687" s="11">
        <f t="shared" si="115"/>
        <v>0</v>
      </c>
      <c r="Y3687" s="11">
        <f>IF(SUM(Tableau1[[#This Row],[Other access]:[Sci-hub access]])&gt;=1,1,0)</f>
        <v>0</v>
      </c>
      <c r="Z3687" s="12">
        <f>IF(OR(Tableau1[[#This Row],[Access R1 + S1+ T1 ]]&gt;=1,Tableau1[[#This Row],[Access V1 +W1 + X1]]&gt;=1),1,0)</f>
        <v>0</v>
      </c>
      <c r="AB3687" s="10" t="str">
        <f>Tableau1[[#This Row],[DOI]]</f>
        <v>doi: 10.1080/00016489.2016.1229025</v>
      </c>
      <c r="AC3687" s="13" t="str">
        <f>Tableau1[[#This Row],[Authors]]&amp;", "&amp;Tableau1[[#This Row],[Title]]&amp;" "&amp;Tableau1[[#This Row],[Journal]]&amp;". "&amp;Tableau1[[#This Row],[Year]]</f>
        <v>Turunen-Taheri S, Skagerstrand Å, Hellström S, Carlsson PI., Patients with severe-to-profound hearing impairment and simultaneous severe vision impairment: a quality-of-life study. Acta Otolaryngol. 2017</v>
      </c>
    </row>
    <row r="3688" spans="1:29" ht="28.8" x14ac:dyDescent="0.3">
      <c r="A3688">
        <v>6521</v>
      </c>
      <c r="B3688" t="s">
        <v>9444</v>
      </c>
      <c r="C3688" t="s">
        <v>19652</v>
      </c>
      <c r="D3688" t="s">
        <v>29875</v>
      </c>
      <c r="E3688" t="s">
        <v>2451</v>
      </c>
      <c r="F3688" s="10"/>
      <c r="G3688">
        <v>2017</v>
      </c>
      <c r="J3688">
        <v>0.32816723122719271</v>
      </c>
      <c r="L3688" t="s">
        <v>40886</v>
      </c>
      <c r="M3688">
        <v>28199381</v>
      </c>
      <c r="Q3688" s="10"/>
      <c r="R3688" s="11">
        <f t="shared" si="114"/>
        <v>0</v>
      </c>
      <c r="U3688" s="11">
        <f t="shared" si="115"/>
        <v>0</v>
      </c>
      <c r="Y3688" s="11">
        <f>IF(SUM(Tableau1[[#This Row],[Other access]:[Sci-hub access]])&gt;=1,1,0)</f>
        <v>0</v>
      </c>
      <c r="Z3688" s="12">
        <f>IF(OR(Tableau1[[#This Row],[Access R1 + S1+ T1 ]]&gt;=1,Tableau1[[#This Row],[Access V1 +W1 + X1]]&gt;=1),1,0)</f>
        <v>0</v>
      </c>
      <c r="AB3688" s="10" t="str">
        <f>Tableau1[[#This Row],[DOI]]</f>
        <v>doi: 10.1371/journal.pone.0171880</v>
      </c>
      <c r="AC3688" s="13" t="str">
        <f>Tableau1[[#This Row],[Authors]]&amp;", "&amp;Tableau1[[#This Row],[Title]]&amp;" "&amp;Tableau1[[#This Row],[Journal]]&amp;". "&amp;Tableau1[[#This Row],[Year]]</f>
        <v>Matsumoto Y, Mori S, Ueda K, Kurimoto T, Kanamori A, Yamada Y, Nakashima I, Nakamura M., Impact of the anti-aquaporin-4 autoantibody on inner retinal structure, function and structure-function associations in Japanese patients with optic neuritis. PLoS One. 2017</v>
      </c>
    </row>
    <row r="3689" spans="1:29" x14ac:dyDescent="0.3">
      <c r="A3689">
        <v>2811</v>
      </c>
      <c r="B3689" t="s">
        <v>6015</v>
      </c>
      <c r="C3689" t="s">
        <v>16261</v>
      </c>
      <c r="D3689" t="s">
        <v>26439</v>
      </c>
      <c r="E3689" t="s">
        <v>2513</v>
      </c>
      <c r="F3689" s="10"/>
      <c r="G3689">
        <v>2017</v>
      </c>
      <c r="J3689">
        <v>0.32832431780872373</v>
      </c>
      <c r="L3689" t="s">
        <v>37270</v>
      </c>
      <c r="M3689">
        <v>28680132</v>
      </c>
      <c r="Q3689" s="10"/>
      <c r="R3689" s="11">
        <f t="shared" si="114"/>
        <v>0</v>
      </c>
      <c r="U3689" s="11">
        <f t="shared" si="115"/>
        <v>0</v>
      </c>
      <c r="Y3689" s="11">
        <f>IF(SUM(Tableau1[[#This Row],[Other access]:[Sci-hub access]])&gt;=1,1,0)</f>
        <v>0</v>
      </c>
      <c r="Z3689" s="12">
        <f>IF(OR(Tableau1[[#This Row],[Access R1 + S1+ T1 ]]&gt;=1,Tableau1[[#This Row],[Access V1 +W1 + X1]]&gt;=1),1,0)</f>
        <v>0</v>
      </c>
      <c r="AB3689" s="10" t="str">
        <f>Tableau1[[#This Row],[DOI]]</f>
        <v>doi: 10.1038/nrrheum.2017.98</v>
      </c>
      <c r="AC3689" s="13" t="str">
        <f>Tableau1[[#This Row],[Authors]]&amp;", "&amp;Tableau1[[#This Row],[Title]]&amp;" "&amp;Tableau1[[#This Row],[Journal]]&amp;". "&amp;Tableau1[[#This Row],[Year]]</f>
        <v>Soriano A, Muratore F, Pipitone N, Boiardi L, Cimino L, Salvarani C., Visual loss and other cranial ischaemic complications in giant cell arteritis. Nat Rev Rheumatol. 2017</v>
      </c>
    </row>
    <row r="3690" spans="1:29" x14ac:dyDescent="0.3">
      <c r="A3690">
        <v>3532</v>
      </c>
      <c r="B3690" t="s">
        <v>6706</v>
      </c>
      <c r="C3690" t="s">
        <v>16948</v>
      </c>
      <c r="D3690" t="s">
        <v>27130</v>
      </c>
      <c r="E3690" t="s">
        <v>2511</v>
      </c>
      <c r="F3690" s="10"/>
      <c r="G3690">
        <v>2017</v>
      </c>
      <c r="J3690">
        <v>0.32839809966192457</v>
      </c>
      <c r="L3690" t="s">
        <v>37979</v>
      </c>
      <c r="M3690">
        <v>28574001</v>
      </c>
      <c r="Q3690" s="10"/>
      <c r="R3690" s="11">
        <f t="shared" si="114"/>
        <v>0</v>
      </c>
      <c r="U3690" s="11">
        <f t="shared" si="115"/>
        <v>0</v>
      </c>
      <c r="Y3690" s="11">
        <f>IF(SUM(Tableau1[[#This Row],[Other access]:[Sci-hub access]])&gt;=1,1,0)</f>
        <v>0</v>
      </c>
      <c r="Z3690" s="12">
        <f>IF(OR(Tableau1[[#This Row],[Access R1 + S1+ T1 ]]&gt;=1,Tableau1[[#This Row],[Access V1 +W1 + X1]]&gt;=1),1,0)</f>
        <v>0</v>
      </c>
      <c r="AB3690" s="10" t="str">
        <f>Tableau1[[#This Row],[DOI]]</f>
        <v>doi: 10.4103/ijo.IJO_712_16</v>
      </c>
      <c r="AC3690" s="13" t="str">
        <f>Tableau1[[#This Row],[Authors]]&amp;", "&amp;Tableau1[[#This Row],[Title]]&amp;" "&amp;Tableau1[[#This Row],[Journal]]&amp;". "&amp;Tableau1[[#This Row],[Year]]</f>
        <v>Chawla R, Meena S, Tomar AS, Venkatesh P, Vohra R., Vogt-Koyanagi-Harada disease in a patient of chronic myeloid leukemia. Indian J Ophthalmol. 2017</v>
      </c>
    </row>
    <row r="3691" spans="1:29" x14ac:dyDescent="0.3">
      <c r="A3691">
        <v>3960</v>
      </c>
      <c r="B3691" t="s">
        <v>7114</v>
      </c>
      <c r="C3691" t="s">
        <v>17351</v>
      </c>
      <c r="D3691" t="s">
        <v>27541</v>
      </c>
      <c r="E3691" t="s">
        <v>2745</v>
      </c>
      <c r="F3691" s="10"/>
      <c r="G3691">
        <v>2017</v>
      </c>
      <c r="J3691">
        <v>0.32844488936293781</v>
      </c>
      <c r="L3691" t="s">
        <v>38401</v>
      </c>
      <c r="M3691">
        <v>28499805</v>
      </c>
      <c r="Q3691" s="10"/>
      <c r="R3691" s="11">
        <f t="shared" si="114"/>
        <v>0</v>
      </c>
      <c r="U3691" s="11">
        <f t="shared" si="115"/>
        <v>0</v>
      </c>
      <c r="Y3691" s="11">
        <f>IF(SUM(Tableau1[[#This Row],[Other access]:[Sci-hub access]])&gt;=1,1,0)</f>
        <v>0</v>
      </c>
      <c r="Z3691" s="12">
        <f>IF(OR(Tableau1[[#This Row],[Access R1 + S1+ T1 ]]&gt;=1,Tableau1[[#This Row],[Access V1 +W1 + X1]]&gt;=1),1,0)</f>
        <v>0</v>
      </c>
      <c r="AB3691" s="10" t="str">
        <f>Tableau1[[#This Row],[DOI]]</f>
        <v>doi: 10.1016/j.joms.2017.04.008</v>
      </c>
      <c r="AC3691" s="13" t="str">
        <f>Tableau1[[#This Row],[Authors]]&amp;", "&amp;Tableau1[[#This Row],[Title]]&amp;" "&amp;Tableau1[[#This Row],[Journal]]&amp;". "&amp;Tableau1[[#This Row],[Year]]</f>
        <v>Mandel L, Greene LW., Differentiating (131)I Radiation Sialadenitis From Autoimmune (Sjögren Syndrome) Sialadenitis: Case Report. J Oral Maxillofac Surg. 2017</v>
      </c>
    </row>
    <row r="3692" spans="1:29" x14ac:dyDescent="0.3">
      <c r="A3692">
        <v>5934</v>
      </c>
      <c r="B3692" t="s">
        <v>8936</v>
      </c>
      <c r="C3692" t="s">
        <v>19150</v>
      </c>
      <c r="D3692" t="s">
        <v>29366</v>
      </c>
      <c r="E3692" t="s">
        <v>2438</v>
      </c>
      <c r="F3692" s="10"/>
      <c r="G3692">
        <v>2017</v>
      </c>
      <c r="J3692">
        <v>0.32854530261119652</v>
      </c>
      <c r="L3692" t="s">
        <v>40314</v>
      </c>
      <c r="M3692">
        <v>28270486</v>
      </c>
      <c r="Q3692" s="10"/>
      <c r="R3692" s="11">
        <f t="shared" si="114"/>
        <v>0</v>
      </c>
      <c r="U3692" s="11">
        <f t="shared" si="115"/>
        <v>0</v>
      </c>
      <c r="Y3692" s="11">
        <f>IF(SUM(Tableau1[[#This Row],[Other access]:[Sci-hub access]])&gt;=1,1,0)</f>
        <v>0</v>
      </c>
      <c r="Z3692" s="12">
        <f>IF(OR(Tableau1[[#This Row],[Access R1 + S1+ T1 ]]&gt;=1,Tableau1[[#This Row],[Access V1 +W1 + X1]]&gt;=1),1,0)</f>
        <v>0</v>
      </c>
      <c r="AB3692" s="10" t="str">
        <f>Tableau1[[#This Row],[DOI]]</f>
        <v>doi: 10.1136/bjophthalmol-2016-310074</v>
      </c>
      <c r="AC3692" s="13" t="str">
        <f>Tableau1[[#This Row],[Authors]]&amp;", "&amp;Tableau1[[#This Row],[Title]]&amp;" "&amp;Tableau1[[#This Row],[Journal]]&amp;". "&amp;Tableau1[[#This Row],[Year]]</f>
        <v>Yadav S, Parry DG, Beare NAV, Pearce IA., Polypoidal choroidal vasculopathy: a common type of neovascular age-related macular degeneration in Caucasians. Br J Ophthalmol. 2017</v>
      </c>
    </row>
    <row r="3693" spans="1:29" x14ac:dyDescent="0.3">
      <c r="A3693">
        <v>10608</v>
      </c>
      <c r="B3693" t="s">
        <v>13080</v>
      </c>
      <c r="C3693" t="s">
        <v>23245</v>
      </c>
      <c r="D3693" t="s">
        <v>33533</v>
      </c>
      <c r="E3693" t="s">
        <v>2582</v>
      </c>
      <c r="F3693" s="10"/>
      <c r="G3693">
        <v>2017</v>
      </c>
      <c r="J3693">
        <v>0.32859943279802639</v>
      </c>
      <c r="L3693" t="s">
        <v>44856</v>
      </c>
      <c r="M3693">
        <v>27167349</v>
      </c>
      <c r="Q3693" s="10"/>
      <c r="R3693" s="11">
        <f t="shared" si="114"/>
        <v>0</v>
      </c>
      <c r="U3693" s="11">
        <f t="shared" si="115"/>
        <v>0</v>
      </c>
      <c r="Y3693" s="11">
        <f>IF(SUM(Tableau1[[#This Row],[Other access]:[Sci-hub access]])&gt;=1,1,0)</f>
        <v>0</v>
      </c>
      <c r="Z3693" s="12">
        <f>IF(OR(Tableau1[[#This Row],[Access R1 + S1+ T1 ]]&gt;=1,Tableau1[[#This Row],[Access V1 +W1 + X1]]&gt;=1),1,0)</f>
        <v>0</v>
      </c>
      <c r="AB3693" s="10" t="str">
        <f>Tableau1[[#This Row],[DOI]]</f>
        <v>doi: 10.1111/vop.12383</v>
      </c>
      <c r="AC3693" s="13" t="str">
        <f>Tableau1[[#This Row],[Authors]]&amp;", "&amp;Tableau1[[#This Row],[Title]]&amp;" "&amp;Tableau1[[#This Row],[Journal]]&amp;". "&amp;Tableau1[[#This Row],[Year]]</f>
        <v>Andreani V, Guandalini A, D'Anna N, Giudice C, Corvi R, Di Girolamo N, Sapienza JS., The combined use of surgical debulking and diode laser photocoagulation for limbal melanoma treatment: a retrospective study of 21 dogs. Vet Ophthalmol. 2017</v>
      </c>
    </row>
    <row r="3694" spans="1:29" x14ac:dyDescent="0.3">
      <c r="A3694">
        <v>19</v>
      </c>
      <c r="B3694" t="s">
        <v>3282</v>
      </c>
      <c r="C3694" t="s">
        <v>13543</v>
      </c>
      <c r="D3694" t="s">
        <v>23702</v>
      </c>
      <c r="E3694" t="s">
        <v>2462</v>
      </c>
      <c r="F3694" s="10"/>
      <c r="G3694">
        <v>2018</v>
      </c>
      <c r="J3694">
        <v>0.32867442926849011</v>
      </c>
      <c r="L3694" t="s">
        <v>34538</v>
      </c>
      <c r="M3694">
        <v>29499664</v>
      </c>
      <c r="Q3694" s="10"/>
      <c r="R3694" s="11">
        <f t="shared" si="114"/>
        <v>0</v>
      </c>
      <c r="U3694" s="11">
        <f t="shared" si="115"/>
        <v>0</v>
      </c>
      <c r="Y3694" s="11">
        <f>IF(SUM(Tableau1[[#This Row],[Other access]:[Sci-hub access]])&gt;=1,1,0)</f>
        <v>0</v>
      </c>
      <c r="Z3694" s="12">
        <f>IF(OR(Tableau1[[#This Row],[Access R1 + S1+ T1 ]]&gt;=1,Tableau1[[#This Row],[Access V1 +W1 + X1]]&gt;=1),1,0)</f>
        <v>0</v>
      </c>
      <c r="AB3694" s="10" t="str">
        <f>Tableau1[[#This Row],[DOI]]</f>
        <v>doi: 10.1186/s12886-018-0722-5</v>
      </c>
      <c r="AC3694" s="13" t="str">
        <f>Tableau1[[#This Row],[Authors]]&amp;", "&amp;Tableau1[[#This Row],[Title]]&amp;" "&amp;Tableau1[[#This Row],[Journal]]&amp;". "&amp;Tableau1[[#This Row],[Year]]</f>
        <v>Kim WJ, Kim MM., The fast exodrift after the first surgical treatment of exotropia and its correlation with surgical outcome of second surgery. BMC Ophthalmol. 2018</v>
      </c>
    </row>
    <row r="3695" spans="1:29" x14ac:dyDescent="0.3">
      <c r="A3695">
        <v>8819</v>
      </c>
      <c r="B3695" t="s">
        <v>11453</v>
      </c>
      <c r="C3695" t="s">
        <v>21637</v>
      </c>
      <c r="D3695" t="s">
        <v>31893</v>
      </c>
      <c r="E3695" t="s">
        <v>34381</v>
      </c>
      <c r="F3695" s="10"/>
      <c r="G3695">
        <v>2017</v>
      </c>
      <c r="J3695">
        <v>0.32872485675197749</v>
      </c>
      <c r="L3695" t="s">
        <v>43155</v>
      </c>
      <c r="M3695">
        <v>27832911</v>
      </c>
      <c r="Q3695" s="10"/>
      <c r="R3695" s="11">
        <f t="shared" si="114"/>
        <v>0</v>
      </c>
      <c r="U3695" s="11">
        <f t="shared" si="115"/>
        <v>0</v>
      </c>
      <c r="Y3695" s="11">
        <f>IF(SUM(Tableau1[[#This Row],[Other access]:[Sci-hub access]])&gt;=1,1,0)</f>
        <v>0</v>
      </c>
      <c r="Z3695" s="12">
        <f>IF(OR(Tableau1[[#This Row],[Access R1 + S1+ T1 ]]&gt;=1,Tableau1[[#This Row],[Access V1 +W1 + X1]]&gt;=1),1,0)</f>
        <v>0</v>
      </c>
      <c r="AB3695" s="10" t="str">
        <f>Tableau1[[#This Row],[DOI]]</f>
        <v>doi: 10.1016/j.oftal.2016.09.006</v>
      </c>
      <c r="AC3695" s="13" t="str">
        <f>Tableau1[[#This Row],[Authors]]&amp;", "&amp;Tableau1[[#This Row],[Title]]&amp;" "&amp;Tableau1[[#This Row],[Journal]]&amp;". "&amp;Tableau1[[#This Row],[Year]]</f>
        <v>Tarragó R, Olea JL, Ramírez C, Escudero L., Endophthalmitis after intravitreal injections. Incidence, management and prognosis. Arch Soc Esp Oftalmol. 2017</v>
      </c>
    </row>
    <row r="3696" spans="1:29" x14ac:dyDescent="0.3">
      <c r="A3696">
        <v>4824</v>
      </c>
      <c r="B3696" t="s">
        <v>7928</v>
      </c>
      <c r="C3696" t="s">
        <v>18157</v>
      </c>
      <c r="D3696" t="s">
        <v>28358</v>
      </c>
      <c r="E3696" t="s">
        <v>3078</v>
      </c>
      <c r="F3696" s="10"/>
      <c r="G3696">
        <v>2017</v>
      </c>
      <c r="J3696">
        <v>0.3287471390526765</v>
      </c>
      <c r="L3696" t="e">
        <v>#VALUE!</v>
      </c>
      <c r="M3696">
        <v>28400550</v>
      </c>
      <c r="Q3696" s="10"/>
      <c r="R3696" s="11">
        <f t="shared" si="114"/>
        <v>0</v>
      </c>
      <c r="U3696" s="11">
        <f t="shared" si="115"/>
        <v>0</v>
      </c>
      <c r="Y3696" s="11">
        <f>IF(SUM(Tableau1[[#This Row],[Other access]:[Sci-hub access]])&gt;=1,1,0)</f>
        <v>0</v>
      </c>
      <c r="Z3696" s="12">
        <f>IF(OR(Tableau1[[#This Row],[Access R1 + S1+ T1 ]]&gt;=1,Tableau1[[#This Row],[Access V1 +W1 + X1]]&gt;=1),1,0)</f>
        <v>0</v>
      </c>
      <c r="AB3696" s="10" t="e">
        <f>Tableau1[[#This Row],[DOI]]</f>
        <v>#VALUE!</v>
      </c>
      <c r="AC3696" s="13" t="str">
        <f>Tableau1[[#This Row],[Authors]]&amp;", "&amp;Tableau1[[#This Row],[Title]]&amp;" "&amp;Tableau1[[#This Row],[Journal]]&amp;". "&amp;Tableau1[[#This Row],[Year]]</f>
        <v>Ben Abid F, Abukhattab M, Karim H, Agab M, Al-Bozom I, Ibrahim WH., Primary Pituitary Tuberculosis Revisited. Am J Case Rep. 2017</v>
      </c>
    </row>
    <row r="3697" spans="1:29" x14ac:dyDescent="0.3">
      <c r="A3697">
        <v>5551</v>
      </c>
      <c r="B3697" t="s">
        <v>8594</v>
      </c>
      <c r="C3697" t="s">
        <v>18815</v>
      </c>
      <c r="D3697" t="s">
        <v>29024</v>
      </c>
      <c r="E3697" t="s">
        <v>34268</v>
      </c>
      <c r="F3697" s="10"/>
      <c r="G3697">
        <v>2017</v>
      </c>
      <c r="J3697">
        <v>0.32875913958809078</v>
      </c>
      <c r="L3697" t="s">
        <v>39938</v>
      </c>
      <c r="M3697">
        <v>28321484</v>
      </c>
      <c r="Q3697" s="10"/>
      <c r="R3697" s="11">
        <f t="shared" si="114"/>
        <v>0</v>
      </c>
      <c r="U3697" s="11">
        <f t="shared" si="115"/>
        <v>0</v>
      </c>
      <c r="Y3697" s="11">
        <f>IF(SUM(Tableau1[[#This Row],[Other access]:[Sci-hub access]])&gt;=1,1,0)</f>
        <v>0</v>
      </c>
      <c r="Z3697" s="12">
        <f>IF(OR(Tableau1[[#This Row],[Access R1 + S1+ T1 ]]&gt;=1,Tableau1[[#This Row],[Access V1 +W1 + X1]]&gt;=1),1,0)</f>
        <v>0</v>
      </c>
      <c r="AB3697" s="10" t="str">
        <f>Tableau1[[#This Row],[DOI]]</f>
        <v>doi: 10.1007/s00256-017-2634-5</v>
      </c>
      <c r="AC3697" s="13" t="str">
        <f>Tableau1[[#This Row],[Authors]]&amp;", "&amp;Tableau1[[#This Row],[Title]]&amp;" "&amp;Tableau1[[#This Row],[Journal]]&amp;". "&amp;Tableau1[[#This Row],[Year]]</f>
        <v>Lee SC, Geannette C, Wolfe SW, Feinberg JH, Sneag DB., Rhabdomyolysis resulting in concurrent Horner's syndrome and brachial plexopathy: a case report. Skeletal Radiol. 2017</v>
      </c>
    </row>
    <row r="3698" spans="1:29" x14ac:dyDescent="0.3">
      <c r="A3698">
        <v>3408</v>
      </c>
      <c r="B3698" t="s">
        <v>6585</v>
      </c>
      <c r="C3698" t="s">
        <v>16828</v>
      </c>
      <c r="D3698" t="s">
        <v>27009</v>
      </c>
      <c r="E3698" t="s">
        <v>2445</v>
      </c>
      <c r="F3698" s="10"/>
      <c r="G3698">
        <v>2017</v>
      </c>
      <c r="J3698">
        <v>0.32876605650803015</v>
      </c>
      <c r="L3698" t="s">
        <v>37858</v>
      </c>
      <c r="M3698">
        <v>28590964</v>
      </c>
      <c r="Q3698" s="10"/>
      <c r="R3698" s="11">
        <f t="shared" si="114"/>
        <v>0</v>
      </c>
      <c r="U3698" s="11">
        <f t="shared" si="115"/>
        <v>0</v>
      </c>
      <c r="Y3698" s="11">
        <f>IF(SUM(Tableau1[[#This Row],[Other access]:[Sci-hub access]])&gt;=1,1,0)</f>
        <v>0</v>
      </c>
      <c r="Z3698" s="12">
        <f>IF(OR(Tableau1[[#This Row],[Access R1 + S1+ T1 ]]&gt;=1,Tableau1[[#This Row],[Access V1 +W1 + X1]]&gt;=1),1,0)</f>
        <v>0</v>
      </c>
      <c r="AB3698" s="10" t="str">
        <f>Tableau1[[#This Row],[DOI]]</f>
        <v>doi: 10.1097/IAE.0000000000001489</v>
      </c>
      <c r="AC3698" s="13" t="str">
        <f>Tableau1[[#This Row],[Authors]]&amp;", "&amp;Tableau1[[#This Row],[Title]]&amp;" "&amp;Tableau1[[#This Row],[Journal]]&amp;". "&amp;Tableau1[[#This Row],[Year]]</f>
        <v>Ikuno Y., OVERVIEW OF THE COMPLICATIONS OF HIGH MYOPIA. Retina. 2017</v>
      </c>
    </row>
    <row r="3699" spans="1:29" x14ac:dyDescent="0.3">
      <c r="A3699">
        <v>9151</v>
      </c>
      <c r="B3699" t="s">
        <v>11749</v>
      </c>
      <c r="C3699" t="s">
        <v>21924</v>
      </c>
      <c r="D3699" t="s">
        <v>32190</v>
      </c>
      <c r="E3699" t="s">
        <v>2486</v>
      </c>
      <c r="F3699" s="10"/>
      <c r="G3699">
        <v>2017</v>
      </c>
      <c r="J3699">
        <v>0.32891244808673059</v>
      </c>
      <c r="L3699" t="s">
        <v>43467</v>
      </c>
      <c r="M3699">
        <v>27775232</v>
      </c>
      <c r="Q3699" s="10"/>
      <c r="R3699" s="11">
        <f t="shared" si="114"/>
        <v>0</v>
      </c>
      <c r="U3699" s="11">
        <f t="shared" si="115"/>
        <v>0</v>
      </c>
      <c r="Y3699" s="11">
        <f>IF(SUM(Tableau1[[#This Row],[Other access]:[Sci-hub access]])&gt;=1,1,0)</f>
        <v>0</v>
      </c>
      <c r="Z3699" s="12">
        <f>IF(OR(Tableau1[[#This Row],[Access R1 + S1+ T1 ]]&gt;=1,Tableau1[[#This Row],[Access V1 +W1 + X1]]&gt;=1),1,0)</f>
        <v>0</v>
      </c>
      <c r="AB3699" s="10" t="str">
        <f>Tableau1[[#This Row],[DOI]]</f>
        <v>doi: 10.1111/aos.13252</v>
      </c>
      <c r="AC3699" s="13" t="str">
        <f>Tableau1[[#This Row],[Authors]]&amp;", "&amp;Tableau1[[#This Row],[Title]]&amp;" "&amp;Tableau1[[#This Row],[Journal]]&amp;". "&amp;Tableau1[[#This Row],[Year]]</f>
        <v>Pfeiffer ML, Ozgur OK, Myers JN, Peng A, Ning J, Zafereo ME, Thakar S, Thuro B, Prieto VG, Ross MI, Esmaeli B., Sentinel lymph node biopsy for ocular adnexal melanoma. Acta Ophthalmol. 2017</v>
      </c>
    </row>
    <row r="3700" spans="1:29" x14ac:dyDescent="0.3">
      <c r="A3700">
        <v>9637</v>
      </c>
      <c r="B3700" t="s">
        <v>12190</v>
      </c>
      <c r="C3700" t="s">
        <v>22364</v>
      </c>
      <c r="D3700" t="s">
        <v>32638</v>
      </c>
      <c r="E3700" t="s">
        <v>2445</v>
      </c>
      <c r="F3700" s="10"/>
      <c r="G3700">
        <v>2017</v>
      </c>
      <c r="J3700">
        <v>0.32898578026766323</v>
      </c>
      <c r="L3700" t="s">
        <v>43908</v>
      </c>
      <c r="M3700">
        <v>27632714</v>
      </c>
      <c r="Q3700" s="10"/>
      <c r="R3700" s="11">
        <f t="shared" si="114"/>
        <v>0</v>
      </c>
      <c r="U3700" s="11">
        <f t="shared" si="115"/>
        <v>0</v>
      </c>
      <c r="Y3700" s="11">
        <f>IF(SUM(Tableau1[[#This Row],[Other access]:[Sci-hub access]])&gt;=1,1,0)</f>
        <v>0</v>
      </c>
      <c r="Z3700" s="12">
        <f>IF(OR(Tableau1[[#This Row],[Access R1 + S1+ T1 ]]&gt;=1,Tableau1[[#This Row],[Access V1 +W1 + X1]]&gt;=1),1,0)</f>
        <v>0</v>
      </c>
      <c r="AB3700" s="10" t="str">
        <f>Tableau1[[#This Row],[DOI]]</f>
        <v>doi: 10.1097/IAE.0000000000001312</v>
      </c>
      <c r="AC3700" s="13" t="str">
        <f>Tableau1[[#This Row],[Authors]]&amp;", "&amp;Tableau1[[#This Row],[Title]]&amp;" "&amp;Tableau1[[#This Row],[Journal]]&amp;". "&amp;Tableau1[[#This Row],[Year]]</f>
        <v>Wei X, Ting DSW, Ng WY, Khandelwal N, Agrawal R, Cheung CMG., CHOROIDAL VASCULARITY INDEX: A Novel Optical Coherence Tomography Based Parameter in Patients With Exudative Age-Related Macular Degeneration. Retina. 2017</v>
      </c>
    </row>
    <row r="3701" spans="1:29" x14ac:dyDescent="0.3">
      <c r="A3701">
        <v>8991</v>
      </c>
      <c r="B3701" t="s">
        <v>11606</v>
      </c>
      <c r="C3701" t="s">
        <v>21786</v>
      </c>
      <c r="D3701" t="s">
        <v>32047</v>
      </c>
      <c r="E3701" t="s">
        <v>2448</v>
      </c>
      <c r="F3701" s="10"/>
      <c r="G3701">
        <v>2017</v>
      </c>
      <c r="J3701">
        <v>0.32901586942162542</v>
      </c>
      <c r="L3701" t="s">
        <v>43314</v>
      </c>
      <c r="M3701">
        <v>27796671</v>
      </c>
      <c r="Q3701" s="10"/>
      <c r="R3701" s="11">
        <f t="shared" si="114"/>
        <v>0</v>
      </c>
      <c r="U3701" s="11">
        <f t="shared" si="115"/>
        <v>0</v>
      </c>
      <c r="Y3701" s="11">
        <f>IF(SUM(Tableau1[[#This Row],[Other access]:[Sci-hub access]])&gt;=1,1,0)</f>
        <v>0</v>
      </c>
      <c r="Z3701" s="12">
        <f>IF(OR(Tableau1[[#This Row],[Access R1 + S1+ T1 ]]&gt;=1,Tableau1[[#This Row],[Access V1 +W1 + X1]]&gt;=1),1,0)</f>
        <v>0</v>
      </c>
      <c r="AB3701" s="10" t="str">
        <f>Tableau1[[#This Row],[DOI]]</f>
        <v>doi: 10.1007/s00417-016-3535-3</v>
      </c>
      <c r="AC3701" s="13" t="str">
        <f>Tableau1[[#This Row],[Authors]]&amp;", "&amp;Tableau1[[#This Row],[Title]]&amp;" "&amp;Tableau1[[#This Row],[Journal]]&amp;". "&amp;Tableau1[[#This Row],[Year]]</f>
        <v>Kim M, Jeong S, Sagong M., Efficacy of intravitreal bevacizumab for macular edema following branch retinal vein occlusion stratified by baseline visual acuity. Graefes Arch Clin Exp Ophthalmol. 2017</v>
      </c>
    </row>
    <row r="3702" spans="1:29" x14ac:dyDescent="0.3">
      <c r="A3702">
        <v>2990</v>
      </c>
      <c r="B3702" t="s">
        <v>196</v>
      </c>
      <c r="C3702" t="s">
        <v>197</v>
      </c>
      <c r="D3702" t="s">
        <v>198</v>
      </c>
      <c r="E3702" t="s">
        <v>3214</v>
      </c>
      <c r="F3702" s="10"/>
      <c r="G3702">
        <v>2017</v>
      </c>
      <c r="J3702">
        <v>0.32902647719540323</v>
      </c>
      <c r="L3702" t="s">
        <v>37445</v>
      </c>
      <c r="M3702">
        <v>28655412</v>
      </c>
      <c r="Q3702" s="10"/>
      <c r="R3702" s="11">
        <f t="shared" si="114"/>
        <v>0</v>
      </c>
      <c r="U3702" s="11">
        <f t="shared" si="115"/>
        <v>0</v>
      </c>
      <c r="Y3702" s="11">
        <f>IF(SUM(Tableau1[[#This Row],[Other access]:[Sci-hub access]])&gt;=1,1,0)</f>
        <v>0</v>
      </c>
      <c r="Z3702" s="12">
        <f>IF(OR(Tableau1[[#This Row],[Access R1 + S1+ T1 ]]&gt;=1,Tableau1[[#This Row],[Access V1 +W1 + X1]]&gt;=1),1,0)</f>
        <v>0</v>
      </c>
      <c r="AB3702" s="10" t="str">
        <f>Tableau1[[#This Row],[DOI]]</f>
        <v>doi: 10.1016/j.ygyno.2017.06.025</v>
      </c>
      <c r="AC3702" s="13" t="str">
        <f>Tableau1[[#This Row],[Authors]]&amp;", "&amp;Tableau1[[#This Row],[Title]]&amp;" "&amp;Tableau1[[#This Row],[Journal]]&amp;". "&amp;Tableau1[[#This Row],[Year]]</f>
        <v>Viau M, Renaud MC, Grégoire J, Sebastianelli A, Plante M., Paraneoplastic syndromes associated with gynecological cancers: A systematic review. Gynecol Oncol. 2017</v>
      </c>
    </row>
    <row r="3703" spans="1:29" x14ac:dyDescent="0.3">
      <c r="A3703">
        <v>9225</v>
      </c>
      <c r="B3703" t="s">
        <v>11815</v>
      </c>
      <c r="C3703" t="s">
        <v>21989</v>
      </c>
      <c r="D3703" t="s">
        <v>32256</v>
      </c>
      <c r="E3703" t="s">
        <v>2445</v>
      </c>
      <c r="F3703" s="10"/>
      <c r="G3703">
        <v>2017</v>
      </c>
      <c r="J3703">
        <v>0.32905383636354502</v>
      </c>
      <c r="L3703" t="s">
        <v>43537</v>
      </c>
      <c r="M3703">
        <v>27759581</v>
      </c>
      <c r="Q3703" s="10"/>
      <c r="R3703" s="11">
        <f t="shared" si="114"/>
        <v>0</v>
      </c>
      <c r="U3703" s="11">
        <f t="shared" si="115"/>
        <v>0</v>
      </c>
      <c r="Y3703" s="11">
        <f>IF(SUM(Tableau1[[#This Row],[Other access]:[Sci-hub access]])&gt;=1,1,0)</f>
        <v>0</v>
      </c>
      <c r="Z3703" s="12">
        <f>IF(OR(Tableau1[[#This Row],[Access R1 + S1+ T1 ]]&gt;=1,Tableau1[[#This Row],[Access V1 +W1 + X1]]&gt;=1),1,0)</f>
        <v>0</v>
      </c>
      <c r="AB3703" s="10" t="str">
        <f>Tableau1[[#This Row],[DOI]]</f>
        <v>doi: 10.1097/IAE.0000000000001372</v>
      </c>
      <c r="AC3703" s="13" t="str">
        <f>Tableau1[[#This Row],[Authors]]&amp;", "&amp;Tableau1[[#This Row],[Title]]&amp;" "&amp;Tableau1[[#This Row],[Journal]]&amp;". "&amp;Tableau1[[#This Row],[Year]]</f>
        <v>Atchison EA, Omar AF, Iezzi R, Barkmeier AJ, Bakri SJ., OUTCOMES OF AN INTRAVITREAL INJECTION CLINIC. Retina. 2017</v>
      </c>
    </row>
    <row r="3704" spans="1:29" x14ac:dyDescent="0.3">
      <c r="A3704">
        <v>10388</v>
      </c>
      <c r="B3704" t="s">
        <v>12881</v>
      </c>
      <c r="C3704" t="s">
        <v>23048</v>
      </c>
      <c r="D3704" t="s">
        <v>33334</v>
      </c>
      <c r="E3704" t="s">
        <v>2438</v>
      </c>
      <c r="F3704" s="10"/>
      <c r="G3704">
        <v>2017</v>
      </c>
      <c r="J3704">
        <v>0.3291077699311894</v>
      </c>
      <c r="L3704" t="s">
        <v>44638</v>
      </c>
      <c r="M3704">
        <v>27343210</v>
      </c>
      <c r="Q3704" s="10"/>
      <c r="R3704" s="11">
        <f t="shared" si="114"/>
        <v>0</v>
      </c>
      <c r="U3704" s="11">
        <f t="shared" si="115"/>
        <v>0</v>
      </c>
      <c r="Y3704" s="11">
        <f>IF(SUM(Tableau1[[#This Row],[Other access]:[Sci-hub access]])&gt;=1,1,0)</f>
        <v>0</v>
      </c>
      <c r="Z3704" s="12">
        <f>IF(OR(Tableau1[[#This Row],[Access R1 + S1+ T1 ]]&gt;=1,Tableau1[[#This Row],[Access V1 +W1 + X1]]&gt;=1),1,0)</f>
        <v>0</v>
      </c>
      <c r="AB3704" s="10" t="str">
        <f>Tableau1[[#This Row],[DOI]]</f>
        <v>doi: 10.1136/bjophthalmol-2016-308925</v>
      </c>
      <c r="AC3704" s="13" t="str">
        <f>Tableau1[[#This Row],[Authors]]&amp;", "&amp;Tableau1[[#This Row],[Title]]&amp;" "&amp;Tableau1[[#This Row],[Journal]]&amp;". "&amp;Tableau1[[#This Row],[Year]]</f>
        <v>Battaglia Parodi M, Cicinelli MV, Rabiolo A, Pierro L, Gagliardi M, Bolognesi G, Bandello F., Vessel density analysis in patients with retinitis pigmentosa by means of optical coherence tomography angiography. Br J Ophthalmol. 2017</v>
      </c>
    </row>
    <row r="3705" spans="1:29" x14ac:dyDescent="0.3">
      <c r="A3705">
        <v>3654</v>
      </c>
      <c r="B3705" t="s">
        <v>6826</v>
      </c>
      <c r="C3705" t="s">
        <v>17067</v>
      </c>
      <c r="D3705" t="s">
        <v>27250</v>
      </c>
      <c r="E3705" t="s">
        <v>2667</v>
      </c>
      <c r="F3705" s="10"/>
      <c r="G3705">
        <v>2017</v>
      </c>
      <c r="J3705">
        <v>0.32914626987426698</v>
      </c>
      <c r="L3705" t="s">
        <v>38099</v>
      </c>
      <c r="M3705">
        <v>28550975</v>
      </c>
      <c r="Q3705" s="10"/>
      <c r="R3705" s="11">
        <f t="shared" si="114"/>
        <v>0</v>
      </c>
      <c r="U3705" s="11">
        <f t="shared" si="115"/>
        <v>0</v>
      </c>
      <c r="Y3705" s="11">
        <f>IF(SUM(Tableau1[[#This Row],[Other access]:[Sci-hub access]])&gt;=1,1,0)</f>
        <v>0</v>
      </c>
      <c r="Z3705" s="12">
        <f>IF(OR(Tableau1[[#This Row],[Access R1 + S1+ T1 ]]&gt;=1,Tableau1[[#This Row],[Access V1 +W1 + X1]]&gt;=1),1,0)</f>
        <v>0</v>
      </c>
      <c r="AB3705" s="10" t="str">
        <f>Tableau1[[#This Row],[DOI]]</f>
        <v>doi: 10.1016/j.clae.2017.04.007</v>
      </c>
      <c r="AC3705" s="13" t="str">
        <f>Tableau1[[#This Row],[Authors]]&amp;", "&amp;Tableau1[[#This Row],[Title]]&amp;" "&amp;Tableau1[[#This Row],[Journal]]&amp;". "&amp;Tableau1[[#This Row],[Year]]</f>
        <v>Consejo A, Bartuzel MM, Iskander DR., Corneo-scleral limbal changes following short-term soft contact lens wear. Cont Lens Anterior Eye. 2017</v>
      </c>
    </row>
    <row r="3706" spans="1:29" x14ac:dyDescent="0.3">
      <c r="A3706">
        <v>3663</v>
      </c>
      <c r="B3706" t="s">
        <v>6835</v>
      </c>
      <c r="C3706" t="s">
        <v>17076</v>
      </c>
      <c r="D3706" t="s">
        <v>27259</v>
      </c>
      <c r="E3706" t="s">
        <v>2490</v>
      </c>
      <c r="F3706" s="10"/>
      <c r="G3706">
        <v>2017</v>
      </c>
      <c r="J3706">
        <v>0.32916471308364392</v>
      </c>
      <c r="L3706" t="s">
        <v>38107</v>
      </c>
      <c r="M3706">
        <v>28549847</v>
      </c>
      <c r="Q3706" s="10"/>
      <c r="R3706" s="11">
        <f t="shared" si="114"/>
        <v>0</v>
      </c>
      <c r="U3706" s="11">
        <f t="shared" si="115"/>
        <v>0</v>
      </c>
      <c r="Y3706" s="11">
        <f>IF(SUM(Tableau1[[#This Row],[Other access]:[Sci-hub access]])&gt;=1,1,0)</f>
        <v>0</v>
      </c>
      <c r="Z3706" s="12">
        <f>IF(OR(Tableau1[[#This Row],[Access R1 + S1+ T1 ]]&gt;=1,Tableau1[[#This Row],[Access V1 +W1 + X1]]&gt;=1),1,0)</f>
        <v>0</v>
      </c>
      <c r="AB3706" s="10" t="str">
        <f>Tableau1[[#This Row],[DOI]]</f>
        <v>doi: 10.1016/j.ajo.2017.05.013</v>
      </c>
      <c r="AC3706" s="13" t="str">
        <f>Tableau1[[#This Row],[Authors]]&amp;", "&amp;Tableau1[[#This Row],[Title]]&amp;" "&amp;Tableau1[[#This Row],[Journal]]&amp;". "&amp;Tableau1[[#This Row],[Year]]</f>
        <v>Albini T, Callaway NF, Pershing S, Wang SK, Moshfeghi AA, Moshfeghi DM., Trends in Hospitalization and Incidence Rate for Syphilitic Uveitis in the United States From 1998 to 2009. Am J Ophthalmol. 2017</v>
      </c>
    </row>
    <row r="3707" spans="1:29" x14ac:dyDescent="0.3">
      <c r="A3707">
        <v>7055</v>
      </c>
      <c r="B3707" t="s">
        <v>9909</v>
      </c>
      <c r="C3707" t="s">
        <v>20112</v>
      </c>
      <c r="D3707" t="s">
        <v>30343</v>
      </c>
      <c r="E3707" t="s">
        <v>2448</v>
      </c>
      <c r="F3707" s="10"/>
      <c r="G3707">
        <v>2017</v>
      </c>
      <c r="J3707">
        <v>0.32916491192514918</v>
      </c>
      <c r="L3707" t="s">
        <v>41411</v>
      </c>
      <c r="M3707">
        <v>28130596</v>
      </c>
      <c r="Q3707" s="10"/>
      <c r="R3707" s="11">
        <f t="shared" si="114"/>
        <v>0</v>
      </c>
      <c r="U3707" s="11">
        <f t="shared" si="115"/>
        <v>0</v>
      </c>
      <c r="Y3707" s="11">
        <f>IF(SUM(Tableau1[[#This Row],[Other access]:[Sci-hub access]])&gt;=1,1,0)</f>
        <v>0</v>
      </c>
      <c r="Z3707" s="12">
        <f>IF(OR(Tableau1[[#This Row],[Access R1 + S1+ T1 ]]&gt;=1,Tableau1[[#This Row],[Access V1 +W1 + X1]]&gt;=1),1,0)</f>
        <v>0</v>
      </c>
      <c r="AB3707" s="10" t="str">
        <f>Tableau1[[#This Row],[DOI]]</f>
        <v>doi: 10.1007/s00417-017-3601-5</v>
      </c>
      <c r="AC3707" s="13" t="str">
        <f>Tableau1[[#This Row],[Authors]]&amp;", "&amp;Tableau1[[#This Row],[Title]]&amp;" "&amp;Tableau1[[#This Row],[Journal]]&amp;". "&amp;Tableau1[[#This Row],[Year]]</f>
        <v>Yeo JH, Park SJ, Chun YS, Kim JT, Moon NJ, Lee JK., The effect of orbital decompression surgery on interpupillary distance and angle kappa in patients with thyroid-associated orbitopathy. Graefes Arch Clin Exp Ophthalmol. 2017</v>
      </c>
    </row>
    <row r="3708" spans="1:29" x14ac:dyDescent="0.3">
      <c r="A3708">
        <v>6599</v>
      </c>
      <c r="B3708" t="s">
        <v>9514</v>
      </c>
      <c r="C3708" t="s">
        <v>19721</v>
      </c>
      <c r="D3708" t="s">
        <v>29946</v>
      </c>
      <c r="E3708" t="s">
        <v>2524</v>
      </c>
      <c r="F3708" s="10"/>
      <c r="G3708">
        <v>2017</v>
      </c>
      <c r="J3708">
        <v>0.32933373866970839</v>
      </c>
      <c r="L3708" t="s">
        <v>40964</v>
      </c>
      <c r="M3708">
        <v>28192587</v>
      </c>
      <c r="Q3708" s="10"/>
      <c r="R3708" s="11">
        <f t="shared" si="114"/>
        <v>0</v>
      </c>
      <c r="U3708" s="11">
        <f t="shared" si="115"/>
        <v>0</v>
      </c>
      <c r="Y3708" s="11">
        <f>IF(SUM(Tableau1[[#This Row],[Other access]:[Sci-hub access]])&gt;=1,1,0)</f>
        <v>0</v>
      </c>
      <c r="Z3708" s="12">
        <f>IF(OR(Tableau1[[#This Row],[Access R1 + S1+ T1 ]]&gt;=1,Tableau1[[#This Row],[Access V1 +W1 + X1]]&gt;=1),1,0)</f>
        <v>0</v>
      </c>
      <c r="AB3708" s="10" t="str">
        <f>Tableau1[[#This Row],[DOI]]</f>
        <v>doi: 10.3928/1081597X-20161122-01</v>
      </c>
      <c r="AC3708" s="13" t="str">
        <f>Tableau1[[#This Row],[Authors]]&amp;", "&amp;Tableau1[[#This Row],[Title]]&amp;" "&amp;Tableau1[[#This Row],[Journal]]&amp;". "&amp;Tableau1[[#This Row],[Year]]</f>
        <v>Vinciguerra P, Camesasca FI, Vinciguerra R, Arba-Mosquera S, Torres I, Morenghi E, Randleman JB., Advanced Surface Ablation With a New Software for the Reduction of Ablation Irregularities. J Refract Surg. 2017</v>
      </c>
    </row>
    <row r="3709" spans="1:29" x14ac:dyDescent="0.3">
      <c r="A3709">
        <v>8666</v>
      </c>
      <c r="B3709" t="s">
        <v>11323</v>
      </c>
      <c r="C3709" t="s">
        <v>21508</v>
      </c>
      <c r="D3709" t="s">
        <v>31763</v>
      </c>
      <c r="E3709" t="s">
        <v>2490</v>
      </c>
      <c r="F3709" s="10"/>
      <c r="G3709">
        <v>2017</v>
      </c>
      <c r="J3709">
        <v>0.3294868597874161</v>
      </c>
      <c r="L3709" t="s">
        <v>43002</v>
      </c>
      <c r="M3709">
        <v>27865728</v>
      </c>
      <c r="Q3709" s="10"/>
      <c r="R3709" s="11">
        <f t="shared" si="114"/>
        <v>0</v>
      </c>
      <c r="U3709" s="11">
        <f t="shared" si="115"/>
        <v>0</v>
      </c>
      <c r="Y3709" s="11">
        <f>IF(SUM(Tableau1[[#This Row],[Other access]:[Sci-hub access]])&gt;=1,1,0)</f>
        <v>0</v>
      </c>
      <c r="Z3709" s="12">
        <f>IF(OR(Tableau1[[#This Row],[Access R1 + S1+ T1 ]]&gt;=1,Tableau1[[#This Row],[Access V1 +W1 + X1]]&gt;=1),1,0)</f>
        <v>0</v>
      </c>
      <c r="AB3709" s="10" t="str">
        <f>Tableau1[[#This Row],[DOI]]</f>
        <v>doi: 10.1016/j.ajo.2016.11.004</v>
      </c>
      <c r="AC3709" s="13" t="str">
        <f>Tableau1[[#This Row],[Authors]]&amp;", "&amp;Tableau1[[#This Row],[Title]]&amp;" "&amp;Tableau1[[#This Row],[Journal]]&amp;". "&amp;Tableau1[[#This Row],[Year]]</f>
        <v>Zebardast N, Friedman DS, Vitale S., The Prevalence and Demographic Associations of Presenting Near-Vision Impairment Among Adults Living in the United States. Am J Ophthalmol. 2017</v>
      </c>
    </row>
    <row r="3710" spans="1:29" ht="28.8" x14ac:dyDescent="0.3">
      <c r="A3710">
        <v>7690</v>
      </c>
      <c r="B3710" t="s">
        <v>10461</v>
      </c>
      <c r="C3710" t="s">
        <v>20658</v>
      </c>
      <c r="D3710" t="s">
        <v>30897</v>
      </c>
      <c r="E3710" t="s">
        <v>2609</v>
      </c>
      <c r="F3710" s="10"/>
      <c r="G3710">
        <v>2017</v>
      </c>
      <c r="J3710">
        <v>0.32948767049274807</v>
      </c>
      <c r="L3710" t="s">
        <v>42041</v>
      </c>
      <c r="M3710">
        <v>28062663</v>
      </c>
      <c r="Q3710" s="10"/>
      <c r="R3710" s="11">
        <f t="shared" si="114"/>
        <v>0</v>
      </c>
      <c r="U3710" s="11">
        <f t="shared" si="115"/>
        <v>0</v>
      </c>
      <c r="Y3710" s="11">
        <f>IF(SUM(Tableau1[[#This Row],[Other access]:[Sci-hub access]])&gt;=1,1,0)</f>
        <v>0</v>
      </c>
      <c r="Z3710" s="12">
        <f>IF(OR(Tableau1[[#This Row],[Access R1 + S1+ T1 ]]&gt;=1,Tableau1[[#This Row],[Access V1 +W1 + X1]]&gt;=1),1,0)</f>
        <v>0</v>
      </c>
      <c r="AB3710" s="10" t="str">
        <f>Tableau1[[#This Row],[DOI]]</f>
        <v>doi: 10.1093/hmg/ddw403</v>
      </c>
      <c r="AC3710" s="13" t="str">
        <f>Tableau1[[#This Row],[Authors]]&amp;", "&amp;Tableau1[[#This Row],[Title]]&amp;" "&amp;Tableau1[[#This Row],[Journal]]&amp;". "&amp;Tableau1[[#This Row],[Year]]</f>
        <v>O'Shea SJ, Robles-Espinoza CD, McLellan L, Harrigan J, Jacq X, Hewinson J, Iyer V, Merchant W, Elliott F, Harland M, Bishop DT, Newton-Bishop JA, Adams DJ., A population-based analysis of germline BAP1 mutations in melanoma. Hum Mol Genet. 2017</v>
      </c>
    </row>
    <row r="3711" spans="1:29" x14ac:dyDescent="0.3">
      <c r="A3711">
        <v>1766</v>
      </c>
      <c r="B3711" t="s">
        <v>5015</v>
      </c>
      <c r="C3711" t="s">
        <v>15262</v>
      </c>
      <c r="D3711" t="s">
        <v>25436</v>
      </c>
      <c r="E3711" t="s">
        <v>2458</v>
      </c>
      <c r="F3711" s="10"/>
      <c r="G3711">
        <v>2017</v>
      </c>
      <c r="J3711">
        <v>0.32950257664977767</v>
      </c>
      <c r="L3711" t="s">
        <v>36242</v>
      </c>
      <c r="M3711">
        <v>28880986</v>
      </c>
      <c r="Q3711" s="10"/>
      <c r="R3711" s="11">
        <f t="shared" si="114"/>
        <v>0</v>
      </c>
      <c r="U3711" s="11">
        <f t="shared" si="115"/>
        <v>0</v>
      </c>
      <c r="Y3711" s="11">
        <f>IF(SUM(Tableau1[[#This Row],[Other access]:[Sci-hub access]])&gt;=1,1,0)</f>
        <v>0</v>
      </c>
      <c r="Z3711" s="12">
        <f>IF(OR(Tableau1[[#This Row],[Access R1 + S1+ T1 ]]&gt;=1,Tableau1[[#This Row],[Access V1 +W1 + X1]]&gt;=1),1,0)</f>
        <v>0</v>
      </c>
      <c r="AB3711" s="10" t="str">
        <f>Tableau1[[#This Row],[DOI]]</f>
        <v>doi: 10.1001/jamaophthalmol.2017.3286</v>
      </c>
      <c r="AC3711" s="13" t="str">
        <f>Tableau1[[#This Row],[Authors]]&amp;", "&amp;Tableau1[[#This Row],[Title]]&amp;" "&amp;Tableau1[[#This Row],[Journal]]&amp;". "&amp;Tableau1[[#This Row],[Year]]</f>
        <v>Ahmed AH, Foster CS, Shields CL., Association of Disease Location and Treatment With Survival in Diffuse Large B-Cell Lymphoma of the Eye and Ocular Adnexal Region. JAMA Ophthalmol. 2017</v>
      </c>
    </row>
    <row r="3712" spans="1:29" x14ac:dyDescent="0.3">
      <c r="A3712">
        <v>10254</v>
      </c>
      <c r="B3712" t="s">
        <v>12756</v>
      </c>
      <c r="C3712" t="s">
        <v>22924</v>
      </c>
      <c r="D3712" t="s">
        <v>33208</v>
      </c>
      <c r="E3712" t="s">
        <v>2529</v>
      </c>
      <c r="F3712" s="10"/>
      <c r="G3712">
        <v>2017</v>
      </c>
      <c r="J3712">
        <v>0.32952467852963296</v>
      </c>
      <c r="L3712" t="s">
        <v>44507</v>
      </c>
      <c r="M3712">
        <v>27419531</v>
      </c>
      <c r="Q3712" s="10"/>
      <c r="R3712" s="11">
        <f t="shared" si="114"/>
        <v>0</v>
      </c>
      <c r="U3712" s="11">
        <f t="shared" si="115"/>
        <v>0</v>
      </c>
      <c r="Y3712" s="11">
        <f>IF(SUM(Tableau1[[#This Row],[Other access]:[Sci-hub access]])&gt;=1,1,0)</f>
        <v>0</v>
      </c>
      <c r="Z3712" s="12">
        <f>IF(OR(Tableau1[[#This Row],[Access R1 + S1+ T1 ]]&gt;=1,Tableau1[[#This Row],[Access V1 +W1 + X1]]&gt;=1),1,0)</f>
        <v>0</v>
      </c>
      <c r="AB3712" s="10" t="str">
        <f>Tableau1[[#This Row],[DOI]]</f>
        <v>doi: 10.1080/02713683.2016.1198486</v>
      </c>
      <c r="AC3712" s="13" t="str">
        <f>Tableau1[[#This Row],[Authors]]&amp;", "&amp;Tableau1[[#This Row],[Title]]&amp;" "&amp;Tableau1[[#This Row],[Journal]]&amp;". "&amp;Tableau1[[#This Row],[Year]]</f>
        <v>Kyei S, Koffuor GA, Ramkissoon P, Abu EK, Sarpong JF., Anti-Cataract Potential of Heliotropium indicum Linn on Galactose-Induced Cataract in Sprague-Dawley Rats. Curr Eye Res. 2017</v>
      </c>
    </row>
    <row r="3713" spans="1:29" ht="28.8" x14ac:dyDescent="0.3">
      <c r="A3713">
        <v>5707</v>
      </c>
      <c r="B3713" t="s">
        <v>8738</v>
      </c>
      <c r="C3713" t="s">
        <v>18957</v>
      </c>
      <c r="D3713" t="s">
        <v>29168</v>
      </c>
      <c r="E3713" t="s">
        <v>2597</v>
      </c>
      <c r="F3713" s="10"/>
      <c r="G3713">
        <v>2017</v>
      </c>
      <c r="J3713">
        <v>0.32953421179126674</v>
      </c>
      <c r="L3713" t="s">
        <v>40090</v>
      </c>
      <c r="M3713">
        <v>28296512</v>
      </c>
      <c r="Q3713" s="10"/>
      <c r="R3713" s="11">
        <f t="shared" si="114"/>
        <v>0</v>
      </c>
      <c r="U3713" s="11">
        <f t="shared" si="115"/>
        <v>0</v>
      </c>
      <c r="Y3713" s="11">
        <f>IF(SUM(Tableau1[[#This Row],[Other access]:[Sci-hub access]])&gt;=1,1,0)</f>
        <v>0</v>
      </c>
      <c r="Z3713" s="12">
        <f>IF(OR(Tableau1[[#This Row],[Access R1 + S1+ T1 ]]&gt;=1,Tableau1[[#This Row],[Access V1 +W1 + X1]]&gt;=1),1,0)</f>
        <v>0</v>
      </c>
      <c r="AB3713" s="10" t="str">
        <f>Tableau1[[#This Row],[DOI]]</f>
        <v>doi: 10.1080/01676830.2017.1280057</v>
      </c>
      <c r="AC3713" s="13" t="str">
        <f>Tableau1[[#This Row],[Authors]]&amp;", "&amp;Tableau1[[#This Row],[Title]]&amp;" "&amp;Tableau1[[#This Row],[Journal]]&amp;". "&amp;Tableau1[[#This Row],[Year]]</f>
        <v>Mellington FE, Dayan CM, Dickinson AJ, Hickey JL, MacEwen CJ, McLaren J, Perros P, Rose GE, Uddin J, Vaidya B, Foley P, Lazarus JH, Mitchell A, Ezra DG; Thyroid Eye Disease Amsterdam Declaration Implementation Group (TEAMeD).., Management of thyroid eye disease in the United Kingdom: A multi-centre thyroid eye disease audit. Orbit. 2017</v>
      </c>
    </row>
    <row r="3714" spans="1:29" x14ac:dyDescent="0.3">
      <c r="A3714">
        <v>947</v>
      </c>
      <c r="B3714" t="s">
        <v>4209</v>
      </c>
      <c r="C3714" t="s">
        <v>14463</v>
      </c>
      <c r="D3714" t="s">
        <v>24630</v>
      </c>
      <c r="E3714" t="s">
        <v>2441</v>
      </c>
      <c r="F3714" s="10"/>
      <c r="G3714">
        <v>2017</v>
      </c>
      <c r="J3714">
        <v>0.32966921552599082</v>
      </c>
      <c r="L3714" t="s">
        <v>35435</v>
      </c>
      <c r="M3714">
        <v>29055360</v>
      </c>
      <c r="Q3714" s="10"/>
      <c r="R3714" s="11">
        <f t="shared" ref="R3714:R3777" si="116">IF(SUM(N3714:Q3714)&gt;0,1,0)</f>
        <v>0</v>
      </c>
      <c r="U3714" s="11">
        <f t="shared" ref="U3714:U3777" si="117">IF(SUM(R3714,T3714)&gt;0,1,0)</f>
        <v>0</v>
      </c>
      <c r="Y3714" s="11">
        <f>IF(SUM(Tableau1[[#This Row],[Other access]:[Sci-hub access]])&gt;=1,1,0)</f>
        <v>0</v>
      </c>
      <c r="Z3714" s="12">
        <f>IF(OR(Tableau1[[#This Row],[Access R1 + S1+ T1 ]]&gt;=1,Tableau1[[#This Row],[Access V1 +W1 + X1]]&gt;=1),1,0)</f>
        <v>0</v>
      </c>
      <c r="AB3714" s="10" t="str">
        <f>Tableau1[[#This Row],[DOI]]</f>
        <v>doi: 10.1016/j.ophtha.2017.08.004</v>
      </c>
      <c r="AC3714" s="13" t="str">
        <f>Tableau1[[#This Row],[Authors]]&amp;", "&amp;Tableau1[[#This Row],[Title]]&amp;" "&amp;Tableau1[[#This Row],[Journal]]&amp;". "&amp;Tableau1[[#This Row],[Year]]</f>
        <v>Dieckmann G, Goyal S, Hamrah P., Neuropathic Corneal Pain: Approaches for Management. Ophthalmology. 2017</v>
      </c>
    </row>
    <row r="3715" spans="1:29" x14ac:dyDescent="0.3">
      <c r="A3715">
        <v>292</v>
      </c>
      <c r="B3715" t="s">
        <v>3555</v>
      </c>
      <c r="C3715" t="s">
        <v>13816</v>
      </c>
      <c r="D3715" t="s">
        <v>23975</v>
      </c>
      <c r="E3715" t="s">
        <v>2462</v>
      </c>
      <c r="F3715" s="10"/>
      <c r="G3715">
        <v>2017</v>
      </c>
      <c r="J3715">
        <v>0.32973611024969918</v>
      </c>
      <c r="L3715" t="s">
        <v>34801</v>
      </c>
      <c r="M3715">
        <v>29268725</v>
      </c>
      <c r="Q3715" s="10"/>
      <c r="R3715" s="11">
        <f t="shared" si="116"/>
        <v>0</v>
      </c>
      <c r="U3715" s="11">
        <f t="shared" si="117"/>
        <v>0</v>
      </c>
      <c r="Y3715" s="11">
        <f>IF(SUM(Tableau1[[#This Row],[Other access]:[Sci-hub access]])&gt;=1,1,0)</f>
        <v>0</v>
      </c>
      <c r="Z3715" s="12">
        <f>IF(OR(Tableau1[[#This Row],[Access R1 + S1+ T1 ]]&gt;=1,Tableau1[[#This Row],[Access V1 +W1 + X1]]&gt;=1),1,0)</f>
        <v>0</v>
      </c>
      <c r="AB3715" s="10" t="str">
        <f>Tableau1[[#This Row],[DOI]]</f>
        <v>doi: 10.1186/s12886-017-0659-0</v>
      </c>
      <c r="AC3715" s="13" t="str">
        <f>Tableau1[[#This Row],[Authors]]&amp;", "&amp;Tableau1[[#This Row],[Title]]&amp;" "&amp;Tableau1[[#This Row],[Journal]]&amp;". "&amp;Tableau1[[#This Row],[Year]]</f>
        <v>Dhungel D, Shrestha GS., Visual symptoms associated with refractive errors among Thangka artists of Kathmandu valley. BMC Ophthalmol. 2017</v>
      </c>
    </row>
    <row r="3716" spans="1:29" x14ac:dyDescent="0.3">
      <c r="A3716">
        <v>1698</v>
      </c>
      <c r="B3716" t="s">
        <v>4949</v>
      </c>
      <c r="C3716" t="s">
        <v>15198</v>
      </c>
      <c r="D3716" t="s">
        <v>25370</v>
      </c>
      <c r="E3716" t="s">
        <v>2467</v>
      </c>
      <c r="F3716" s="10"/>
      <c r="G3716">
        <v>2017</v>
      </c>
      <c r="J3716">
        <v>0.32974470102310638</v>
      </c>
      <c r="L3716" t="s">
        <v>36177</v>
      </c>
      <c r="M3716">
        <v>28902330</v>
      </c>
      <c r="Q3716" s="10"/>
      <c r="R3716" s="11">
        <f t="shared" si="116"/>
        <v>0</v>
      </c>
      <c r="U3716" s="11">
        <f t="shared" si="117"/>
        <v>0</v>
      </c>
      <c r="Y3716" s="11">
        <f>IF(SUM(Tableau1[[#This Row],[Other access]:[Sci-hub access]])&gt;=1,1,0)</f>
        <v>0</v>
      </c>
      <c r="Z3716" s="12">
        <f>IF(OR(Tableau1[[#This Row],[Access R1 + S1+ T1 ]]&gt;=1,Tableau1[[#This Row],[Access V1 +W1 + X1]]&gt;=1),1,0)</f>
        <v>0</v>
      </c>
      <c r="AB3716" s="10" t="str">
        <f>Tableau1[[#This Row],[DOI]]</f>
        <v>doi: 10.3928/23258160-20170829-04</v>
      </c>
      <c r="AC3716" s="13" t="str">
        <f>Tableau1[[#This Row],[Authors]]&amp;", "&amp;Tableau1[[#This Row],[Title]]&amp;" "&amp;Tableau1[[#This Row],[Journal]]&amp;". "&amp;Tableau1[[#This Row],[Year]]</f>
        <v>Capuano V, Farci R, Miere A, Amoroso F, Bandello F, Souied EH, Querques G., Centrifugal Extension of Retinal Atrophy in Retinal Pigment Epithelium Tears Secondary to Age-Related Macular Degeneration. Ophthalmic Surg Lasers Imaging Retina. 2017</v>
      </c>
    </row>
    <row r="3717" spans="1:29" x14ac:dyDescent="0.3">
      <c r="A3717">
        <v>2185</v>
      </c>
      <c r="B3717" t="s">
        <v>5419</v>
      </c>
      <c r="C3717" t="s">
        <v>15664</v>
      </c>
      <c r="D3717" t="s">
        <v>25841</v>
      </c>
      <c r="E3717" t="s">
        <v>34015</v>
      </c>
      <c r="F3717" s="10"/>
      <c r="G3717">
        <v>2018</v>
      </c>
      <c r="J3717">
        <v>0.32983767506637163</v>
      </c>
      <c r="L3717" t="s">
        <v>36656</v>
      </c>
      <c r="M3717">
        <v>28805541</v>
      </c>
      <c r="Q3717" s="10"/>
      <c r="R3717" s="11">
        <f t="shared" si="116"/>
        <v>0</v>
      </c>
      <c r="U3717" s="11">
        <f t="shared" si="117"/>
        <v>0</v>
      </c>
      <c r="Y3717" s="11">
        <f>IF(SUM(Tableau1[[#This Row],[Other access]:[Sci-hub access]])&gt;=1,1,0)</f>
        <v>0</v>
      </c>
      <c r="Z3717" s="12">
        <f>IF(OR(Tableau1[[#This Row],[Access R1 + S1+ T1 ]]&gt;=1,Tableau1[[#This Row],[Access V1 +W1 + X1]]&gt;=1),1,0)</f>
        <v>0</v>
      </c>
      <c r="AB3717" s="10" t="str">
        <f>Tableau1[[#This Row],[DOI]]</f>
        <v>doi: 10.1080/13816810.2017.1350722</v>
      </c>
      <c r="AC3717" s="13" t="str">
        <f>Tableau1[[#This Row],[Authors]]&amp;", "&amp;Tableau1[[#This Row],[Title]]&amp;" "&amp;Tableau1[[#This Row],[Journal]]&amp;". "&amp;Tableau1[[#This Row],[Year]]</f>
        <v>Sano Y, Matsukane Y, Watanabe A, Sonoda KH, Kondo H., Lack of FOXE3 coding mutation in a case of congenital aphakia. Ophthalmic Genet. 2018</v>
      </c>
    </row>
    <row r="3718" spans="1:29" ht="28.8" x14ac:dyDescent="0.3">
      <c r="A3718">
        <v>7393</v>
      </c>
      <c r="B3718" t="s">
        <v>10202</v>
      </c>
      <c r="C3718" t="s">
        <v>20404</v>
      </c>
      <c r="D3718" t="s">
        <v>30636</v>
      </c>
      <c r="E3718" t="s">
        <v>2445</v>
      </c>
      <c r="F3718" s="10"/>
      <c r="G3718">
        <v>2017</v>
      </c>
      <c r="J3718">
        <v>0.32990273404440662</v>
      </c>
      <c r="L3718" t="s">
        <v>41749</v>
      </c>
      <c r="M3718">
        <v>28098736</v>
      </c>
      <c r="Q3718" s="10"/>
      <c r="R3718" s="11">
        <f t="shared" si="116"/>
        <v>0</v>
      </c>
      <c r="U3718" s="11">
        <f t="shared" si="117"/>
        <v>0</v>
      </c>
      <c r="Y3718" s="11">
        <f>IF(SUM(Tableau1[[#This Row],[Other access]:[Sci-hub access]])&gt;=1,1,0)</f>
        <v>0</v>
      </c>
      <c r="Z3718" s="12">
        <f>IF(OR(Tableau1[[#This Row],[Access R1 + S1+ T1 ]]&gt;=1,Tableau1[[#This Row],[Access V1 +W1 + X1]]&gt;=1),1,0)</f>
        <v>0</v>
      </c>
      <c r="AB3718" s="10" t="str">
        <f>Tableau1[[#This Row],[DOI]]</f>
        <v>doi: 10.1097/IAE.0000000000001486</v>
      </c>
      <c r="AC3718" s="13" t="str">
        <f>Tableau1[[#This Row],[Authors]]&amp;", "&amp;Tableau1[[#This Row],[Title]]&amp;" "&amp;Tableau1[[#This Row],[Journal]]&amp;". "&amp;Tableau1[[#This Row],[Year]]</f>
        <v>Chen KC, Marsiglia M, Dolz-Marco R, Zahid S, Mrejen S, Pulido JS, Cohen SY, Freilich B, Yannuzzi LA, Freund KB., FOVEAL EXUDATE AND CHOROIDAL NEOVASCULARIZATION IN ATYPICAL CASES OF MULTIPLE EVANESCENT WHITE DOT SYNDROME. Retina. 2017</v>
      </c>
    </row>
    <row r="3719" spans="1:29" ht="28.8" x14ac:dyDescent="0.3">
      <c r="A3719">
        <v>3395</v>
      </c>
      <c r="B3719" t="s">
        <v>6572</v>
      </c>
      <c r="C3719" t="s">
        <v>16815</v>
      </c>
      <c r="D3719" t="s">
        <v>26996</v>
      </c>
      <c r="E3719" t="s">
        <v>2549</v>
      </c>
      <c r="F3719" s="10"/>
      <c r="G3719">
        <v>2017</v>
      </c>
      <c r="J3719">
        <v>0.33013331087669484</v>
      </c>
      <c r="L3719" t="s">
        <v>37845</v>
      </c>
      <c r="M3719">
        <v>28591282</v>
      </c>
      <c r="Q3719" s="10"/>
      <c r="R3719" s="11">
        <f t="shared" si="116"/>
        <v>0</v>
      </c>
      <c r="U3719" s="11">
        <f t="shared" si="117"/>
        <v>0</v>
      </c>
      <c r="Y3719" s="11">
        <f>IF(SUM(Tableau1[[#This Row],[Other access]:[Sci-hub access]])&gt;=1,1,0)</f>
        <v>0</v>
      </c>
      <c r="Z3719" s="12">
        <f>IF(OR(Tableau1[[#This Row],[Access R1 + S1+ T1 ]]&gt;=1,Tableau1[[#This Row],[Access V1 +W1 + X1]]&gt;=1),1,0)</f>
        <v>0</v>
      </c>
      <c r="AB3719" s="10" t="str">
        <f>Tableau1[[#This Row],[DOI]]</f>
        <v>doi: 10.5935/0004-2749.20170024</v>
      </c>
      <c r="AC3719" s="13" t="str">
        <f>Tableau1[[#This Row],[Authors]]&amp;", "&amp;Tableau1[[#This Row],[Title]]&amp;" "&amp;Tableau1[[#This Row],[Journal]]&amp;". "&amp;Tableau1[[#This Row],[Year]]</f>
        <v>Lucatto LFA, Magalhães-Junior O, Prazeres JMB, Ferreira AM, Oliveira RA, Moraes NS, Hirai FE, Maia M., Incidence of anterior segment neovascularization during intravitreal treatment for macular edema secondary to central retinal vein occlusion. Arq Bras Oftalmol. 2017</v>
      </c>
    </row>
    <row r="3720" spans="1:29" x14ac:dyDescent="0.3">
      <c r="A3720">
        <v>7010</v>
      </c>
      <c r="B3720" t="s">
        <v>9866</v>
      </c>
      <c r="C3720" t="s">
        <v>20069</v>
      </c>
      <c r="D3720" t="s">
        <v>30300</v>
      </c>
      <c r="E3720" t="s">
        <v>34352</v>
      </c>
      <c r="F3720" s="10"/>
      <c r="G3720">
        <v>2017</v>
      </c>
      <c r="J3720">
        <v>0.33015187507205801</v>
      </c>
      <c r="L3720" t="s">
        <v>41368</v>
      </c>
      <c r="M3720">
        <v>28137344</v>
      </c>
      <c r="Q3720" s="10"/>
      <c r="R3720" s="11">
        <f t="shared" si="116"/>
        <v>0</v>
      </c>
      <c r="U3720" s="11">
        <f t="shared" si="117"/>
        <v>0</v>
      </c>
      <c r="Y3720" s="11">
        <f>IF(SUM(Tableau1[[#This Row],[Other access]:[Sci-hub access]])&gt;=1,1,0)</f>
        <v>0</v>
      </c>
      <c r="Z3720" s="12">
        <f>IF(OR(Tableau1[[#This Row],[Access R1 + S1+ T1 ]]&gt;=1,Tableau1[[#This Row],[Access V1 +W1 + X1]]&gt;=1),1,0)</f>
        <v>0</v>
      </c>
      <c r="AB3720" s="10" t="str">
        <f>Tableau1[[#This Row],[DOI]]</f>
        <v>doi: 10.1017/S2040174416000817</v>
      </c>
      <c r="AC3720" s="13" t="str">
        <f>Tableau1[[#This Row],[Authors]]&amp;", "&amp;Tableau1[[#This Row],[Title]]&amp;" "&amp;Tableau1[[#This Row],[Journal]]&amp;". "&amp;Tableau1[[#This Row],[Year]]</f>
        <v>Kandasamy Y, Hartley L, Smith R., Retinal microvascular plasticity in a premature neonate. J Dev Orig Health Dis. 2017</v>
      </c>
    </row>
    <row r="3721" spans="1:29" x14ac:dyDescent="0.3">
      <c r="A3721">
        <v>8387</v>
      </c>
      <c r="B3721" t="s">
        <v>11071</v>
      </c>
      <c r="C3721" t="s">
        <v>21257</v>
      </c>
      <c r="D3721" t="s">
        <v>31509</v>
      </c>
      <c r="E3721" t="s">
        <v>2632</v>
      </c>
      <c r="F3721" s="10"/>
      <c r="G3721">
        <v>2017</v>
      </c>
      <c r="J3721">
        <v>0.33018414531654117</v>
      </c>
      <c r="L3721" t="s">
        <v>42728</v>
      </c>
      <c r="M3721">
        <v>27923759</v>
      </c>
      <c r="Q3721" s="10"/>
      <c r="R3721" s="11">
        <f t="shared" si="116"/>
        <v>0</v>
      </c>
      <c r="U3721" s="11">
        <f t="shared" si="117"/>
        <v>0</v>
      </c>
      <c r="Y3721" s="11">
        <f>IF(SUM(Tableau1[[#This Row],[Other access]:[Sci-hub access]])&gt;=1,1,0)</f>
        <v>0</v>
      </c>
      <c r="Z3721" s="12">
        <f>IF(OR(Tableau1[[#This Row],[Access R1 + S1+ T1 ]]&gt;=1,Tableau1[[#This Row],[Access V1 +W1 + X1]]&gt;=1),1,0)</f>
        <v>0</v>
      </c>
      <c r="AB3721" s="10" t="str">
        <f>Tableau1[[#This Row],[DOI]]</f>
        <v>doi: 10.1016/j.wneu.2016.11.124</v>
      </c>
      <c r="AC3721" s="13" t="str">
        <f>Tableau1[[#This Row],[Authors]]&amp;", "&amp;Tableau1[[#This Row],[Title]]&amp;" "&amp;Tableau1[[#This Row],[Journal]]&amp;". "&amp;Tableau1[[#This Row],[Year]]</f>
        <v>Brewington D, Petrov D, Whitmore R, Liu G, Wolf R, Zager EL., De Novo Intraneural Arachnoid Cyst Presenting with Complete Third Nerve Palsy: Case Report and Literature Review. World Neurosurg. 2017</v>
      </c>
    </row>
    <row r="3722" spans="1:29" x14ac:dyDescent="0.3">
      <c r="A3722">
        <v>9502</v>
      </c>
      <c r="B3722" t="s">
        <v>12066</v>
      </c>
      <c r="C3722" t="s">
        <v>22241</v>
      </c>
      <c r="D3722" t="s">
        <v>32512</v>
      </c>
      <c r="E3722" t="s">
        <v>2495</v>
      </c>
      <c r="F3722" s="10"/>
      <c r="G3722">
        <v>2017</v>
      </c>
      <c r="J3722">
        <v>0.33024793084830573</v>
      </c>
      <c r="L3722" t="s">
        <v>43785</v>
      </c>
      <c r="M3722">
        <v>27668641</v>
      </c>
      <c r="Q3722" s="10"/>
      <c r="R3722" s="11">
        <f t="shared" si="116"/>
        <v>0</v>
      </c>
      <c r="U3722" s="11">
        <f t="shared" si="117"/>
        <v>0</v>
      </c>
      <c r="Y3722" s="11">
        <f>IF(SUM(Tableau1[[#This Row],[Other access]:[Sci-hub access]])&gt;=1,1,0)</f>
        <v>0</v>
      </c>
      <c r="Z3722" s="12">
        <f>IF(OR(Tableau1[[#This Row],[Access R1 + S1+ T1 ]]&gt;=1,Tableau1[[#This Row],[Access V1 +W1 + X1]]&gt;=1),1,0)</f>
        <v>0</v>
      </c>
      <c r="AB3722" s="10" t="str">
        <f>Tableau1[[#This Row],[DOI]]</f>
        <v>doi: 10.1097/OPX.0000000000000977</v>
      </c>
      <c r="AC3722" s="13" t="str">
        <f>Tableau1[[#This Row],[Authors]]&amp;", "&amp;Tableau1[[#This Row],[Title]]&amp;" "&amp;Tableau1[[#This Row],[Journal]]&amp;". "&amp;Tableau1[[#This Row],[Year]]</f>
        <v>Swanson MW, Weise KK, Dreer LE, Johnston J, Davis RD, Ferguson D, Hale MH, Gould SJ, Christy JB, Busettini C, Lee SD, Swanson E., Academic Difficulty and Vision Symptoms in Children with Concussion. Optom Vis Sci. 2017</v>
      </c>
    </row>
    <row r="3723" spans="1:29" x14ac:dyDescent="0.3">
      <c r="A3723">
        <v>6400</v>
      </c>
      <c r="B3723" t="s">
        <v>9343</v>
      </c>
      <c r="C3723" t="s">
        <v>19552</v>
      </c>
      <c r="D3723" t="s">
        <v>29774</v>
      </c>
      <c r="E3723" t="s">
        <v>3094</v>
      </c>
      <c r="F3723" s="10"/>
      <c r="G3723">
        <v>2017</v>
      </c>
      <c r="J3723">
        <v>0.33028467392747585</v>
      </c>
      <c r="L3723" t="s">
        <v>40769</v>
      </c>
      <c r="M3723">
        <v>28218460</v>
      </c>
      <c r="Q3723" s="10"/>
      <c r="R3723" s="11">
        <f t="shared" si="116"/>
        <v>0</v>
      </c>
      <c r="U3723" s="11">
        <f t="shared" si="117"/>
        <v>0</v>
      </c>
      <c r="Y3723" s="11">
        <f>IF(SUM(Tableau1[[#This Row],[Other access]:[Sci-hub access]])&gt;=1,1,0)</f>
        <v>0</v>
      </c>
      <c r="Z3723" s="12">
        <f>IF(OR(Tableau1[[#This Row],[Access R1 + S1+ T1 ]]&gt;=1,Tableau1[[#This Row],[Access V1 +W1 + X1]]&gt;=1),1,0)</f>
        <v>0</v>
      </c>
      <c r="AB3723" s="10" t="str">
        <f>Tableau1[[#This Row],[DOI]]</f>
        <v>doi: 10.1002/mds.26910</v>
      </c>
      <c r="AC3723" s="13" t="str">
        <f>Tableau1[[#This Row],[Authors]]&amp;", "&amp;Tableau1[[#This Row],[Title]]&amp;" "&amp;Tableau1[[#This Row],[Journal]]&amp;". "&amp;Tableau1[[#This Row],[Year]]</f>
        <v>Slow EJ, Lang AE., Oculogyric crises: A review of phenomenology, etiology, pathogenesis, and treatment. Mov Disord. 2017</v>
      </c>
    </row>
    <row r="3724" spans="1:29" ht="28.8" x14ac:dyDescent="0.3">
      <c r="A3724">
        <v>9403</v>
      </c>
      <c r="B3724" t="s">
        <v>11974</v>
      </c>
      <c r="C3724" t="s">
        <v>22149</v>
      </c>
      <c r="D3724" t="s">
        <v>32419</v>
      </c>
      <c r="E3724" t="s">
        <v>2490</v>
      </c>
      <c r="F3724" s="10"/>
      <c r="G3724">
        <v>2017</v>
      </c>
      <c r="J3724">
        <v>0.33035217393333116</v>
      </c>
      <c r="L3724" t="s">
        <v>43693</v>
      </c>
      <c r="M3724">
        <v>27702624</v>
      </c>
      <c r="Q3724" s="10"/>
      <c r="R3724" s="11">
        <f t="shared" si="116"/>
        <v>0</v>
      </c>
      <c r="U3724" s="11">
        <f t="shared" si="117"/>
        <v>0</v>
      </c>
      <c r="Y3724" s="11">
        <f>IF(SUM(Tableau1[[#This Row],[Other access]:[Sci-hub access]])&gt;=1,1,0)</f>
        <v>0</v>
      </c>
      <c r="Z3724" s="12">
        <f>IF(OR(Tableau1[[#This Row],[Access R1 + S1+ T1 ]]&gt;=1,Tableau1[[#This Row],[Access V1 +W1 + X1]]&gt;=1),1,0)</f>
        <v>0</v>
      </c>
      <c r="AB3724" s="10" t="str">
        <f>Tableau1[[#This Row],[DOI]]</f>
        <v>doi: 10.1016/j.ajo.2016.09.029</v>
      </c>
      <c r="AC3724" s="13" t="str">
        <f>Tableau1[[#This Row],[Authors]]&amp;", "&amp;Tableau1[[#This Row],[Title]]&amp;" "&amp;Tableau1[[#This Row],[Journal]]&amp;". "&amp;Tableau1[[#This Row],[Year]]</f>
        <v>Wykoff CC, Le RT, Khurana RN, Brown DM, Ou WC, Wang R, Clark WL, Boyer DS; ENDURANCE Study Group.., Outcomes With As-Needed Aflibercept and Macular Laser Following the Phase III VISTA DME Trial: ENDURANCE 12-Month Extension Study. Am J Ophthalmol. 2017</v>
      </c>
    </row>
    <row r="3725" spans="1:29" x14ac:dyDescent="0.3">
      <c r="A3725">
        <v>7217</v>
      </c>
      <c r="B3725" t="s">
        <v>1262</v>
      </c>
      <c r="C3725" t="s">
        <v>1263</v>
      </c>
      <c r="D3725" t="s">
        <v>1264</v>
      </c>
      <c r="E3725" t="s">
        <v>3003</v>
      </c>
      <c r="F3725" s="10"/>
      <c r="G3725">
        <v>2017</v>
      </c>
      <c r="J3725">
        <v>0.33035974424873094</v>
      </c>
      <c r="L3725" t="s">
        <v>41573</v>
      </c>
      <c r="M3725">
        <v>28115342</v>
      </c>
      <c r="Q3725" s="10"/>
      <c r="R3725" s="11">
        <f t="shared" si="116"/>
        <v>0</v>
      </c>
      <c r="U3725" s="11">
        <f t="shared" si="117"/>
        <v>0</v>
      </c>
      <c r="Y3725" s="11">
        <f>IF(SUM(Tableau1[[#This Row],[Other access]:[Sci-hub access]])&gt;=1,1,0)</f>
        <v>0</v>
      </c>
      <c r="Z3725" s="12">
        <f>IF(OR(Tableau1[[#This Row],[Access R1 + S1+ T1 ]]&gt;=1,Tableau1[[#This Row],[Access V1 +W1 + X1]]&gt;=1),1,0)</f>
        <v>0</v>
      </c>
      <c r="AB3725" s="10" t="str">
        <f>Tableau1[[#This Row],[DOI]]</f>
        <v>doi: 10.1128/AAC.02069-16</v>
      </c>
      <c r="AC3725" s="13" t="str">
        <f>Tableau1[[#This Row],[Authors]]&amp;", "&amp;Tableau1[[#This Row],[Title]]&amp;" "&amp;Tableau1[[#This Row],[Journal]]&amp;". "&amp;Tableau1[[#This Row],[Year]]</f>
        <v>He Y, Zhou L, Gao C, Han L, Xu Y., Rifampin Enhances the Activity of Amphotericin B against Fusarium solani Species Complex and Aspergillus flavus Species Complex Isolates from Keratitis Patients. Antimicrob Agents Chemother. 2017</v>
      </c>
    </row>
    <row r="3726" spans="1:29" ht="28.8" x14ac:dyDescent="0.3">
      <c r="A3726">
        <v>3983</v>
      </c>
      <c r="B3726" t="s">
        <v>7137</v>
      </c>
      <c r="C3726" t="s">
        <v>17374</v>
      </c>
      <c r="D3726" t="s">
        <v>27564</v>
      </c>
      <c r="E3726" t="s">
        <v>2536</v>
      </c>
      <c r="F3726" s="10"/>
      <c r="G3726">
        <v>2017</v>
      </c>
      <c r="J3726">
        <v>0.33063316771090434</v>
      </c>
      <c r="L3726" t="s">
        <v>38424</v>
      </c>
      <c r="M3726">
        <v>28498975</v>
      </c>
      <c r="Q3726" s="10"/>
      <c r="R3726" s="11">
        <f t="shared" si="116"/>
        <v>0</v>
      </c>
      <c r="U3726" s="11">
        <f t="shared" si="117"/>
        <v>0</v>
      </c>
      <c r="Y3726" s="11">
        <f>IF(SUM(Tableau1[[#This Row],[Other access]:[Sci-hub access]])&gt;=1,1,0)</f>
        <v>0</v>
      </c>
      <c r="Z3726" s="12">
        <f>IF(OR(Tableau1[[#This Row],[Access R1 + S1+ T1 ]]&gt;=1,Tableau1[[#This Row],[Access V1 +W1 + X1]]&gt;=1),1,0)</f>
        <v>0</v>
      </c>
      <c r="AB3726" s="10" t="str">
        <f>Tableau1[[#This Row],[DOI]]</f>
        <v>doi: 10.1093/rheumatology/kex174</v>
      </c>
      <c r="AC3726" s="13" t="str">
        <f>Tableau1[[#This Row],[Authors]]&amp;", "&amp;Tableau1[[#This Row],[Title]]&amp;" "&amp;Tableau1[[#This Row],[Journal]]&amp;". "&amp;Tableau1[[#This Row],[Year]]</f>
        <v>van der Heijde D, Dougados M, Landewé R, Sieper J, Maksymowych WP, Rudwaleit M, Van den Bosch F, Braun J, Mease PJ, Kivitz AJ, Walsh J, Davies O, Bauer L, Hoepken B, Peterson L, Deodhar A., Sustained efficacy, safety and patient-reported outcomes of certolizumab pegol in axial spondyloarthritis: 4-year outcomes from RAPID-axSpA. Rheumatology (Oxford). 2017</v>
      </c>
    </row>
    <row r="3727" spans="1:29" x14ac:dyDescent="0.3">
      <c r="A3727">
        <v>1763</v>
      </c>
      <c r="B3727" t="s">
        <v>5012</v>
      </c>
      <c r="C3727" t="s">
        <v>15260</v>
      </c>
      <c r="D3727" t="s">
        <v>25433</v>
      </c>
      <c r="E3727" t="s">
        <v>2770</v>
      </c>
      <c r="F3727" s="10"/>
      <c r="G3727">
        <v>2017</v>
      </c>
      <c r="J3727">
        <v>0.33074467931322948</v>
      </c>
      <c r="L3727" t="s">
        <v>36239</v>
      </c>
      <c r="M3727">
        <v>28881149</v>
      </c>
      <c r="Q3727" s="10"/>
      <c r="R3727" s="11">
        <f t="shared" si="116"/>
        <v>0</v>
      </c>
      <c r="U3727" s="11">
        <f t="shared" si="117"/>
        <v>0</v>
      </c>
      <c r="Y3727" s="11">
        <f>IF(SUM(Tableau1[[#This Row],[Other access]:[Sci-hub access]])&gt;=1,1,0)</f>
        <v>0</v>
      </c>
      <c r="Z3727" s="12">
        <f>IF(OR(Tableau1[[#This Row],[Access R1 + S1+ T1 ]]&gt;=1,Tableau1[[#This Row],[Access V1 +W1 + X1]]&gt;=1),1,0)</f>
        <v>0</v>
      </c>
      <c r="AB3727" s="10" t="str">
        <f>Tableau1[[#This Row],[DOI]]</f>
        <v>doi: 10.1080/03007995.2017.1366645</v>
      </c>
      <c r="AC3727" s="13" t="str">
        <f>Tableau1[[#This Row],[Authors]]&amp;", "&amp;Tableau1[[#This Row],[Title]]&amp;" "&amp;Tableau1[[#This Row],[Journal]]&amp;". "&amp;Tableau1[[#This Row],[Year]]</f>
        <v>Holden SE, Currie CJ, Owens DR., Evaluation of the clinical effectiveness in routine practice of fluocinolone acetonide 190 µg intravitreal implant in people with diabetic macular edema. Curr Med Res Opin. 2017</v>
      </c>
    </row>
    <row r="3728" spans="1:29" ht="28.8" x14ac:dyDescent="0.3">
      <c r="A3728">
        <v>6871</v>
      </c>
      <c r="B3728" t="s">
        <v>9745</v>
      </c>
      <c r="C3728" t="s">
        <v>19949</v>
      </c>
      <c r="D3728" t="s">
        <v>30179</v>
      </c>
      <c r="E3728" t="s">
        <v>2835</v>
      </c>
      <c r="F3728" s="10"/>
      <c r="G3728">
        <v>2017</v>
      </c>
      <c r="J3728">
        <v>0.3308270576102339</v>
      </c>
      <c r="L3728" t="s">
        <v>41230</v>
      </c>
      <c r="M3728">
        <v>28152507</v>
      </c>
      <c r="Q3728" s="10"/>
      <c r="R3728" s="11">
        <f t="shared" si="116"/>
        <v>0</v>
      </c>
      <c r="U3728" s="11">
        <f t="shared" si="117"/>
        <v>0</v>
      </c>
      <c r="Y3728" s="11">
        <f>IF(SUM(Tableau1[[#This Row],[Other access]:[Sci-hub access]])&gt;=1,1,0)</f>
        <v>0</v>
      </c>
      <c r="Z3728" s="12">
        <f>IF(OR(Tableau1[[#This Row],[Access R1 + S1+ T1 ]]&gt;=1,Tableau1[[#This Row],[Access V1 +W1 + X1]]&gt;=1),1,0)</f>
        <v>0</v>
      </c>
      <c r="AB3728" s="10" t="str">
        <f>Tableau1[[#This Row],[DOI]]</f>
        <v>doi: 10.18632/oncotarget.14928</v>
      </c>
      <c r="AC3728" s="13" t="str">
        <f>Tableau1[[#This Row],[Authors]]&amp;", "&amp;Tableau1[[#This Row],[Title]]&amp;" "&amp;Tableau1[[#This Row],[Journal]]&amp;". "&amp;Tableau1[[#This Row],[Year]]</f>
        <v>Jung H, Yoo HY, Lee SH, Shin S, Kim SC, Lee S, Joung JG, Nam JY, Ryu D, Yun JW, Choi JK, Ghosh A, Kim KK, Kim SJ, Kim WS, Park WY, Ko YH., The mutational landscape of ocular marginal zone lymphoma identifies frequent alterations in TNFAIP3 followed by mutations in TBL1XR1 and CREBBP. Oncotarget. 2017</v>
      </c>
    </row>
    <row r="3729" spans="1:29" x14ac:dyDescent="0.3">
      <c r="A3729">
        <v>10160</v>
      </c>
      <c r="B3729" t="s">
        <v>12669</v>
      </c>
      <c r="C3729" t="s">
        <v>22837</v>
      </c>
      <c r="D3729" t="s">
        <v>33119</v>
      </c>
      <c r="E3729" t="s">
        <v>34347</v>
      </c>
      <c r="F3729" s="10"/>
      <c r="G3729">
        <v>2017</v>
      </c>
      <c r="J3729">
        <v>0.33083594271570715</v>
      </c>
      <c r="L3729" t="s">
        <v>44415</v>
      </c>
      <c r="M3729">
        <v>27444892</v>
      </c>
      <c r="Q3729" s="10"/>
      <c r="R3729" s="11">
        <f t="shared" si="116"/>
        <v>0</v>
      </c>
      <c r="U3729" s="11">
        <f t="shared" si="117"/>
        <v>0</v>
      </c>
      <c r="Y3729" s="11">
        <f>IF(SUM(Tableau1[[#This Row],[Other access]:[Sci-hub access]])&gt;=1,1,0)</f>
        <v>0</v>
      </c>
      <c r="Z3729" s="12">
        <f>IF(OR(Tableau1[[#This Row],[Access R1 + S1+ T1 ]]&gt;=1,Tableau1[[#This Row],[Access V1 +W1 + X1]]&gt;=1),1,0)</f>
        <v>0</v>
      </c>
      <c r="AB3729" s="10" t="str">
        <f>Tableau1[[#This Row],[DOI]]</f>
        <v>doi: 10.1007/s12026-016-8844-4</v>
      </c>
      <c r="AC3729" s="13" t="str">
        <f>Tableau1[[#This Row],[Authors]]&amp;", "&amp;Tableau1[[#This Row],[Title]]&amp;" "&amp;Tableau1[[#This Row],[Journal]]&amp;". "&amp;Tableau1[[#This Row],[Year]]</f>
        <v>Goules AV, Tzioufas AG., Primary Sjögren's syndrome: clinical phenotypes, outcome and the development of biomarkers. Immunol Res. 2017</v>
      </c>
    </row>
    <row r="3730" spans="1:29" x14ac:dyDescent="0.3">
      <c r="A3730">
        <v>2640</v>
      </c>
      <c r="B3730" t="s">
        <v>5855</v>
      </c>
      <c r="C3730" t="s">
        <v>16101</v>
      </c>
      <c r="D3730" t="s">
        <v>26278</v>
      </c>
      <c r="E3730" t="s">
        <v>2456</v>
      </c>
      <c r="F3730" s="10"/>
      <c r="G3730">
        <v>2017</v>
      </c>
      <c r="J3730">
        <v>0.33090925318994002</v>
      </c>
      <c r="L3730" t="s">
        <v>37103</v>
      </c>
      <c r="M3730">
        <v>28715813</v>
      </c>
      <c r="Q3730" s="10"/>
      <c r="R3730" s="11">
        <f t="shared" si="116"/>
        <v>0</v>
      </c>
      <c r="U3730" s="11">
        <f t="shared" si="117"/>
        <v>0</v>
      </c>
      <c r="Y3730" s="11">
        <f>IF(SUM(Tableau1[[#This Row],[Other access]:[Sci-hub access]])&gt;=1,1,0)</f>
        <v>0</v>
      </c>
      <c r="Z3730" s="12">
        <f>IF(OR(Tableau1[[#This Row],[Access R1 + S1+ T1 ]]&gt;=1,Tableau1[[#This Row],[Access V1 +W1 + X1]]&gt;=1),1,0)</f>
        <v>0</v>
      </c>
      <c r="AB3730" s="10" t="str">
        <f>Tableau1[[#This Row],[DOI]]</f>
        <v>doi: 10.1159/000477823</v>
      </c>
      <c r="AC3730" s="13" t="str">
        <f>Tableau1[[#This Row],[Authors]]&amp;", "&amp;Tableau1[[#This Row],[Title]]&amp;" "&amp;Tableau1[[#This Row],[Journal]]&amp;". "&amp;Tableau1[[#This Row],[Year]]</f>
        <v>Pak KY, Park JY, Park SW, Byon IS, Lee JE., Efficacy of the Perfluoro-N-Octane-Assisted Single-Layered Inverted Internal Limiting Membrane Flap Technique for Large Macular Holes. Ophthalmologica. 2017</v>
      </c>
    </row>
    <row r="3731" spans="1:29" x14ac:dyDescent="0.3">
      <c r="A3731">
        <v>9173</v>
      </c>
      <c r="B3731" t="s">
        <v>11767</v>
      </c>
      <c r="C3731" t="s">
        <v>21942</v>
      </c>
      <c r="D3731" t="s">
        <v>32208</v>
      </c>
      <c r="E3731" t="s">
        <v>2590</v>
      </c>
      <c r="F3731" s="10"/>
      <c r="G3731">
        <v>2017</v>
      </c>
      <c r="J3731">
        <v>0.3309189143888388</v>
      </c>
      <c r="L3731" t="s">
        <v>43489</v>
      </c>
      <c r="M3731">
        <v>27770165</v>
      </c>
      <c r="Q3731" s="10"/>
      <c r="R3731" s="11">
        <f t="shared" si="116"/>
        <v>0</v>
      </c>
      <c r="U3731" s="11">
        <f t="shared" si="117"/>
        <v>0</v>
      </c>
      <c r="Y3731" s="11">
        <f>IF(SUM(Tableau1[[#This Row],[Other access]:[Sci-hub access]])&gt;=1,1,0)</f>
        <v>0</v>
      </c>
      <c r="Z3731" s="12">
        <f>IF(OR(Tableau1[[#This Row],[Access R1 + S1+ T1 ]]&gt;=1,Tableau1[[#This Row],[Access V1 +W1 + X1]]&gt;=1),1,0)</f>
        <v>0</v>
      </c>
      <c r="AB3731" s="10" t="str">
        <f>Tableau1[[#This Row],[DOI]]</f>
        <v>doi: 10.1007/s00221-016-4799-x</v>
      </c>
      <c r="AC3731" s="13" t="str">
        <f>Tableau1[[#This Row],[Authors]]&amp;", "&amp;Tableau1[[#This Row],[Title]]&amp;" "&amp;Tableau1[[#This Row],[Journal]]&amp;". "&amp;Tableau1[[#This Row],[Year]]</f>
        <v>Russo MM, Lemos T, Imbiriba LA, Ribeiro NL, Vargas CD., Beyond deficit or compensation: new insights on postural control after long-term total visual loss. Exp Brain Res. 2017</v>
      </c>
    </row>
    <row r="3732" spans="1:29" x14ac:dyDescent="0.3">
      <c r="A3732">
        <v>9701</v>
      </c>
      <c r="B3732" t="s">
        <v>12251</v>
      </c>
      <c r="C3732" t="s">
        <v>22425</v>
      </c>
      <c r="D3732" t="s">
        <v>32699</v>
      </c>
      <c r="E3732" t="s">
        <v>2457</v>
      </c>
      <c r="F3732" s="10"/>
      <c r="G3732">
        <v>2018</v>
      </c>
      <c r="J3732">
        <v>0.33130519434656636</v>
      </c>
      <c r="L3732" t="s">
        <v>43966</v>
      </c>
      <c r="M3732">
        <v>27617393</v>
      </c>
      <c r="Q3732" s="10"/>
      <c r="R3732" s="11">
        <f t="shared" si="116"/>
        <v>0</v>
      </c>
      <c r="U3732" s="11">
        <f t="shared" si="117"/>
        <v>0</v>
      </c>
      <c r="Y3732" s="11">
        <f>IF(SUM(Tableau1[[#This Row],[Other access]:[Sci-hub access]])&gt;=1,1,0)</f>
        <v>0</v>
      </c>
      <c r="Z3732" s="12">
        <f>IF(OR(Tableau1[[#This Row],[Access R1 + S1+ T1 ]]&gt;=1,Tableau1[[#This Row],[Access V1 +W1 + X1]]&gt;=1),1,0)</f>
        <v>0</v>
      </c>
      <c r="AB3732" s="10" t="str">
        <f>Tableau1[[#This Row],[DOI]]</f>
        <v>doi: 10.1097/ICB.0000000000000409</v>
      </c>
      <c r="AC3732" s="13" t="str">
        <f>Tableau1[[#This Row],[Authors]]&amp;", "&amp;Tableau1[[#This Row],[Title]]&amp;" "&amp;Tableau1[[#This Row],[Journal]]&amp;". "&amp;Tableau1[[#This Row],[Year]]</f>
        <v>Hajrasouliha AR, Moss HE, Maralani PJ, Kaufman L, Grassi MA., MACULAR DETACHMENT ASSOCIATED WITH ANOMALOUS OPTIC NERVES AND DURAL ECTASIA IN 49, XXXXY SYNDROME. Retin Cases Brief Rep. 2018</v>
      </c>
    </row>
    <row r="3733" spans="1:29" x14ac:dyDescent="0.3">
      <c r="A3733">
        <v>856</v>
      </c>
      <c r="B3733" t="s">
        <v>4119</v>
      </c>
      <c r="C3733" t="s">
        <v>14373</v>
      </c>
      <c r="D3733" t="s">
        <v>24539</v>
      </c>
      <c r="E3733" t="s">
        <v>34015</v>
      </c>
      <c r="F3733" s="10"/>
      <c r="G3733">
        <v>2018</v>
      </c>
      <c r="J3733">
        <v>0.33134968406684451</v>
      </c>
      <c r="L3733" t="s">
        <v>35345</v>
      </c>
      <c r="M3733">
        <v>29087248</v>
      </c>
      <c r="Q3733" s="10"/>
      <c r="R3733" s="11">
        <f t="shared" si="116"/>
        <v>0</v>
      </c>
      <c r="U3733" s="11">
        <f t="shared" si="117"/>
        <v>0</v>
      </c>
      <c r="Y3733" s="11">
        <f>IF(SUM(Tableau1[[#This Row],[Other access]:[Sci-hub access]])&gt;=1,1,0)</f>
        <v>0</v>
      </c>
      <c r="Z3733" s="12">
        <f>IF(OR(Tableau1[[#This Row],[Access R1 + S1+ T1 ]]&gt;=1,Tableau1[[#This Row],[Access V1 +W1 + X1]]&gt;=1),1,0)</f>
        <v>0</v>
      </c>
      <c r="AB3733" s="10" t="str">
        <f>Tableau1[[#This Row],[DOI]]</f>
        <v>doi: 10.1080/13816810.2017.1393825</v>
      </c>
      <c r="AC3733" s="13" t="str">
        <f>Tableau1[[#This Row],[Authors]]&amp;", "&amp;Tableau1[[#This Row],[Title]]&amp;" "&amp;Tableau1[[#This Row],[Journal]]&amp;". "&amp;Tableau1[[#This Row],[Year]]</f>
        <v>Escher P, Passarin O, Munier FL, Tran VH, Vaclavik V., Variability in clinical phenotypes of PRPF8-linked autosomal dominant retinitis pigmentosa correlates with differential PRPF8/SNRNP200 interactions. Ophthalmic Genet. 2018</v>
      </c>
    </row>
    <row r="3734" spans="1:29" x14ac:dyDescent="0.3">
      <c r="A3734">
        <v>5450</v>
      </c>
      <c r="B3734" t="s">
        <v>8499</v>
      </c>
      <c r="C3734" t="s">
        <v>18721</v>
      </c>
      <c r="D3734" t="s">
        <v>28929</v>
      </c>
      <c r="E3734" t="s">
        <v>2525</v>
      </c>
      <c r="F3734" s="10"/>
      <c r="G3734">
        <v>2017</v>
      </c>
      <c r="J3734">
        <v>0.331397296739945</v>
      </c>
      <c r="L3734" t="s">
        <v>39840</v>
      </c>
      <c r="M3734">
        <v>28334493</v>
      </c>
      <c r="Q3734" s="10"/>
      <c r="R3734" s="11">
        <f t="shared" si="116"/>
        <v>0</v>
      </c>
      <c r="U3734" s="11">
        <f t="shared" si="117"/>
        <v>0</v>
      </c>
      <c r="Y3734" s="11">
        <f>IF(SUM(Tableau1[[#This Row],[Other access]:[Sci-hub access]])&gt;=1,1,0)</f>
        <v>0</v>
      </c>
      <c r="Z3734" s="12">
        <f>IF(OR(Tableau1[[#This Row],[Access R1 + S1+ T1 ]]&gt;=1,Tableau1[[#This Row],[Access V1 +W1 + X1]]&gt;=1),1,0)</f>
        <v>0</v>
      </c>
      <c r="AB3734" s="10" t="str">
        <f>Tableau1[[#This Row],[DOI]]</f>
        <v>doi: 10.1111/ceo.12952</v>
      </c>
      <c r="AC3734" s="13" t="str">
        <f>Tableau1[[#This Row],[Authors]]&amp;", "&amp;Tableau1[[#This Row],[Title]]&amp;" "&amp;Tableau1[[#This Row],[Journal]]&amp;". "&amp;Tableau1[[#This Row],[Year]]</f>
        <v>Narayan DS, Chidlow G, Wood JP, Casson RJ., Glucose metabolism in mammalian photoreceptor inner and outer segments. Clin Exp Ophthalmol. 2017</v>
      </c>
    </row>
    <row r="3735" spans="1:29" x14ac:dyDescent="0.3">
      <c r="A3735">
        <v>6582</v>
      </c>
      <c r="B3735" t="s">
        <v>9497</v>
      </c>
      <c r="C3735" t="s">
        <v>19705</v>
      </c>
      <c r="D3735" t="s">
        <v>29929</v>
      </c>
      <c r="E3735" t="s">
        <v>34222</v>
      </c>
      <c r="F3735" s="10"/>
      <c r="G3735">
        <v>2017</v>
      </c>
      <c r="J3735">
        <v>0.33140419638958929</v>
      </c>
      <c r="L3735" t="s">
        <v>40947</v>
      </c>
      <c r="M3735">
        <v>28192861</v>
      </c>
      <c r="Q3735" s="10"/>
      <c r="R3735" s="11">
        <f t="shared" si="116"/>
        <v>0</v>
      </c>
      <c r="U3735" s="11">
        <f t="shared" si="117"/>
        <v>0</v>
      </c>
      <c r="Y3735" s="11">
        <f>IF(SUM(Tableau1[[#This Row],[Other access]:[Sci-hub access]])&gt;=1,1,0)</f>
        <v>0</v>
      </c>
      <c r="Z3735" s="12">
        <f>IF(OR(Tableau1[[#This Row],[Access R1 + S1+ T1 ]]&gt;=1,Tableau1[[#This Row],[Access V1 +W1 + X1]]&gt;=1),1,0)</f>
        <v>0</v>
      </c>
      <c r="AB3735" s="10" t="str">
        <f>Tableau1[[#This Row],[DOI]]</f>
        <v>doi: 10.1002/sim.7251</v>
      </c>
      <c r="AC3735" s="13" t="str">
        <f>Tableau1[[#This Row],[Authors]]&amp;", "&amp;Tableau1[[#This Row],[Title]]&amp;" "&amp;Tableau1[[#This Row],[Journal]]&amp;". "&amp;Tableau1[[#This Row],[Year]]</f>
        <v>Perera Y, Ren M, Punzalan JRB, Rudnisky CJ, de Leon AR., Binocular sensitivity and specificity of screening tests in cross-sectional diagnostic studies of paired organs. Stat Med. 2017</v>
      </c>
    </row>
    <row r="3736" spans="1:29" x14ac:dyDescent="0.3">
      <c r="A3736">
        <v>5733</v>
      </c>
      <c r="B3736" t="s">
        <v>8761</v>
      </c>
      <c r="C3736" t="s">
        <v>16699</v>
      </c>
      <c r="D3736" t="s">
        <v>29191</v>
      </c>
      <c r="E3736" t="s">
        <v>2462</v>
      </c>
      <c r="F3736" s="10"/>
      <c r="G3736">
        <v>2017</v>
      </c>
      <c r="J3736">
        <v>0.33161415475010891</v>
      </c>
      <c r="L3736" t="s">
        <v>40115</v>
      </c>
      <c r="M3736">
        <v>28292270</v>
      </c>
      <c r="Q3736" s="10"/>
      <c r="R3736" s="11">
        <f t="shared" si="116"/>
        <v>0</v>
      </c>
      <c r="U3736" s="11">
        <f t="shared" si="117"/>
        <v>0</v>
      </c>
      <c r="Y3736" s="11">
        <f>IF(SUM(Tableau1[[#This Row],[Other access]:[Sci-hub access]])&gt;=1,1,0)</f>
        <v>0</v>
      </c>
      <c r="Z3736" s="12">
        <f>IF(OR(Tableau1[[#This Row],[Access R1 + S1+ T1 ]]&gt;=1,Tableau1[[#This Row],[Access V1 +W1 + X1]]&gt;=1),1,0)</f>
        <v>0</v>
      </c>
      <c r="AB3736" s="10" t="str">
        <f>Tableau1[[#This Row],[DOI]]</f>
        <v>doi: 10.1186/s12886-017-0420-8</v>
      </c>
      <c r="AC3736" s="13" t="str">
        <f>Tableau1[[#This Row],[Authors]]&amp;", "&amp;Tableau1[[#This Row],[Title]]&amp;" "&amp;Tableau1[[#This Row],[Journal]]&amp;". "&amp;Tableau1[[#This Row],[Year]]</f>
        <v>Minami Y, Nagaoka T, Ishibazawa A, Yoshida A., Short-term effects of intravitreal ranibizumab therapy on diabetic macular edema. BMC Ophthalmol. 2017</v>
      </c>
    </row>
    <row r="3737" spans="1:29" x14ac:dyDescent="0.3">
      <c r="A3737">
        <v>6143</v>
      </c>
      <c r="B3737" t="s">
        <v>9109</v>
      </c>
      <c r="C3737" t="s">
        <v>19323</v>
      </c>
      <c r="D3737" t="s">
        <v>29540</v>
      </c>
      <c r="E3737" t="s">
        <v>2542</v>
      </c>
      <c r="F3737" s="10"/>
      <c r="G3737">
        <v>2017</v>
      </c>
      <c r="J3737">
        <v>0.33164138022943501</v>
      </c>
      <c r="L3737" t="s">
        <v>40515</v>
      </c>
      <c r="M3737">
        <v>28243926</v>
      </c>
      <c r="Q3737" s="10"/>
      <c r="R3737" s="11">
        <f t="shared" si="116"/>
        <v>0</v>
      </c>
      <c r="U3737" s="11">
        <f t="shared" si="117"/>
        <v>0</v>
      </c>
      <c r="Y3737" s="11">
        <f>IF(SUM(Tableau1[[#This Row],[Other access]:[Sci-hub access]])&gt;=1,1,0)</f>
        <v>0</v>
      </c>
      <c r="Z3737" s="12">
        <f>IF(OR(Tableau1[[#This Row],[Access R1 + S1+ T1 ]]&gt;=1,Tableau1[[#This Row],[Access V1 +W1 + X1]]&gt;=1),1,0)</f>
        <v>0</v>
      </c>
      <c r="AB3737" s="10" t="str">
        <f>Tableau1[[#This Row],[DOI]]</f>
        <v>doi: 10.1007/s10633-017-9578-x</v>
      </c>
      <c r="AC3737" s="13" t="str">
        <f>Tableau1[[#This Row],[Authors]]&amp;", "&amp;Tableau1[[#This Row],[Title]]&amp;" "&amp;Tableau1[[#This Row],[Journal]]&amp;". "&amp;Tableau1[[#This Row],[Year]]</f>
        <v>Wilsey L, Gowrisankaran S, Cull G, Hardin C, Burgoyne CF, Fortune B., Comparing three different modes of electroretinography in experimental glaucoma: diagnostic performance and correlation to structure. Doc Ophthalmol. 2017</v>
      </c>
    </row>
    <row r="3738" spans="1:29" x14ac:dyDescent="0.3">
      <c r="A3738">
        <v>10168</v>
      </c>
      <c r="B3738" t="s">
        <v>9880</v>
      </c>
      <c r="C3738" t="s">
        <v>22844</v>
      </c>
      <c r="D3738" t="s">
        <v>33126</v>
      </c>
      <c r="E3738" t="s">
        <v>2445</v>
      </c>
      <c r="F3738" s="10"/>
      <c r="G3738">
        <v>2017</v>
      </c>
      <c r="J3738">
        <v>0.33167469667890193</v>
      </c>
      <c r="L3738" t="s">
        <v>44423</v>
      </c>
      <c r="M3738">
        <v>27442129</v>
      </c>
      <c r="Q3738" s="10"/>
      <c r="R3738" s="11">
        <f t="shared" si="116"/>
        <v>0</v>
      </c>
      <c r="U3738" s="11">
        <f t="shared" si="117"/>
        <v>0</v>
      </c>
      <c r="Y3738" s="11">
        <f>IF(SUM(Tableau1[[#This Row],[Other access]:[Sci-hub access]])&gt;=1,1,0)</f>
        <v>0</v>
      </c>
      <c r="Z3738" s="12">
        <f>IF(OR(Tableau1[[#This Row],[Access R1 + S1+ T1 ]]&gt;=1,Tableau1[[#This Row],[Access V1 +W1 + X1]]&gt;=1),1,0)</f>
        <v>0</v>
      </c>
      <c r="AB3738" s="10" t="str">
        <f>Tableau1[[#This Row],[DOI]]</f>
        <v>doi: 10.1097/IAE.0000000000001178</v>
      </c>
      <c r="AC3738" s="13" t="str">
        <f>Tableau1[[#This Row],[Authors]]&amp;", "&amp;Tableau1[[#This Row],[Title]]&amp;" "&amp;Tableau1[[#This Row],[Journal]]&amp;". "&amp;Tableau1[[#This Row],[Year]]</f>
        <v>Yusuf IH, Craig P, Karunaratne I, Sallam A, Yeh S, Jogi R., Diagnostic and Therapeutic Challenges. Retina. 2017</v>
      </c>
    </row>
    <row r="3739" spans="1:29" x14ac:dyDescent="0.3">
      <c r="A3739">
        <v>9755</v>
      </c>
      <c r="B3739" t="s">
        <v>12298</v>
      </c>
      <c r="C3739" t="s">
        <v>22472</v>
      </c>
      <c r="D3739" t="s">
        <v>32746</v>
      </c>
      <c r="E3739" t="s">
        <v>2468</v>
      </c>
      <c r="F3739" s="10"/>
      <c r="G3739">
        <v>2017</v>
      </c>
      <c r="J3739">
        <v>0.33176019962148473</v>
      </c>
      <c r="L3739" t="s">
        <v>44019</v>
      </c>
      <c r="M3739">
        <v>27599171</v>
      </c>
      <c r="Q3739" s="10"/>
      <c r="R3739" s="11">
        <f t="shared" si="116"/>
        <v>0</v>
      </c>
      <c r="U3739" s="11">
        <f t="shared" si="117"/>
        <v>0</v>
      </c>
      <c r="Y3739" s="11">
        <f>IF(SUM(Tableau1[[#This Row],[Other access]:[Sci-hub access]])&gt;=1,1,0)</f>
        <v>0</v>
      </c>
      <c r="Z3739" s="12">
        <f>IF(OR(Tableau1[[#This Row],[Access R1 + S1+ T1 ]]&gt;=1,Tableau1[[#This Row],[Access V1 +W1 + X1]]&gt;=1),1,0)</f>
        <v>0</v>
      </c>
      <c r="AB3739" s="10" t="str">
        <f>Tableau1[[#This Row],[DOI]]</f>
        <v>doi: 10.1097/IJG.0000000000000531</v>
      </c>
      <c r="AC3739" s="13" t="str">
        <f>Tableau1[[#This Row],[Authors]]&amp;", "&amp;Tableau1[[#This Row],[Title]]&amp;" "&amp;Tableau1[[#This Row],[Journal]]&amp;". "&amp;Tableau1[[#This Row],[Year]]</f>
        <v>Rao VS, Christenbury J, Lee P, Allingham R, Herndon L, Challa P., Simultaneous Implantation of an Ahmed and Baerveldt Glaucoma Drainage Device for Uncontrolled Intraocular Pressure in Advanced Glaucoma. J Glaucoma. 2017</v>
      </c>
    </row>
    <row r="3740" spans="1:29" x14ac:dyDescent="0.3">
      <c r="A3740">
        <v>10843</v>
      </c>
      <c r="B3740" t="s">
        <v>13292</v>
      </c>
      <c r="C3740" t="s">
        <v>23454</v>
      </c>
      <c r="D3740" t="s">
        <v>33746</v>
      </c>
      <c r="E3740" t="s">
        <v>2557</v>
      </c>
      <c r="F3740" s="10"/>
      <c r="G3740">
        <v>2017</v>
      </c>
      <c r="J3740">
        <v>0.331844142861905</v>
      </c>
      <c r="L3740" t="s">
        <v>45089</v>
      </c>
      <c r="M3740">
        <v>26963437</v>
      </c>
      <c r="Q3740" s="10"/>
      <c r="R3740" s="11">
        <f t="shared" si="116"/>
        <v>0</v>
      </c>
      <c r="U3740" s="11">
        <f t="shared" si="117"/>
        <v>0</v>
      </c>
      <c r="Y3740" s="11">
        <f>IF(SUM(Tableau1[[#This Row],[Other access]:[Sci-hub access]])&gt;=1,1,0)</f>
        <v>0</v>
      </c>
      <c r="Z3740" s="12">
        <f>IF(OR(Tableau1[[#This Row],[Access R1 + S1+ T1 ]]&gt;=1,Tableau1[[#This Row],[Access V1 +W1 + X1]]&gt;=1),1,0)</f>
        <v>0</v>
      </c>
      <c r="AB3740" s="10" t="str">
        <f>Tableau1[[#This Row],[DOI]]</f>
        <v>doi: 10.1097/ICL.0000000000000261</v>
      </c>
      <c r="AC3740" s="13" t="str">
        <f>Tableau1[[#This Row],[Authors]]&amp;", "&amp;Tableau1[[#This Row],[Title]]&amp;" "&amp;Tableau1[[#This Row],[Journal]]&amp;". "&amp;Tableau1[[#This Row],[Year]]</f>
        <v>Wang WY, Lee YK, Tsai SH, Lin YC, Chen YM., Autologous Serum Eye Drops Combined With Silicone Hydrogen Lenses for the Treatment of Postinfectious Corneal Persistent Epithelial Defects. Eye Contact Lens. 2017</v>
      </c>
    </row>
    <row r="3741" spans="1:29" ht="28.8" x14ac:dyDescent="0.3">
      <c r="A3741">
        <v>1275</v>
      </c>
      <c r="B3741" t="s">
        <v>4535</v>
      </c>
      <c r="C3741" t="s">
        <v>14787</v>
      </c>
      <c r="D3741" t="s">
        <v>24956</v>
      </c>
      <c r="E3741" t="s">
        <v>34035</v>
      </c>
      <c r="F3741" s="10"/>
      <c r="G3741">
        <v>2017</v>
      </c>
      <c r="J3741">
        <v>0.33190899353506476</v>
      </c>
      <c r="L3741" t="s">
        <v>35760</v>
      </c>
      <c r="M3741">
        <v>28982372</v>
      </c>
      <c r="Q3741" s="10"/>
      <c r="R3741" s="11">
        <f t="shared" si="116"/>
        <v>0</v>
      </c>
      <c r="U3741" s="11">
        <f t="shared" si="117"/>
        <v>0</v>
      </c>
      <c r="Y3741" s="11">
        <f>IF(SUM(Tableau1[[#This Row],[Other access]:[Sci-hub access]])&gt;=1,1,0)</f>
        <v>0</v>
      </c>
      <c r="Z3741" s="12">
        <f>IF(OR(Tableau1[[#This Row],[Access R1 + S1+ T1 ]]&gt;=1,Tableau1[[#This Row],[Access V1 +W1 + X1]]&gt;=1),1,0)</f>
        <v>0</v>
      </c>
      <c r="AB3741" s="10" t="str">
        <f>Tableau1[[#This Row],[DOI]]</f>
        <v>doi: 10.1186/s12711-017-0349-7</v>
      </c>
      <c r="AC3741" s="13" t="str">
        <f>Tableau1[[#This Row],[Authors]]&amp;", "&amp;Tableau1[[#This Row],[Title]]&amp;" "&amp;Tableau1[[#This Row],[Journal]]&amp;". "&amp;Tableau1[[#This Row],[Year]]</f>
        <v>Rothammer S, Kunz E, Seichter D, Krebs S, Wassertheurer M, Fries R, Brem G, Medugorac I., Detection of two non-synonymous SNPs in SLC45A2 on BTA20 as candidate causal mutations for oculocutaneous albinism in Braunvieh cattle. Genet Sel Evol. 2017</v>
      </c>
    </row>
    <row r="3742" spans="1:29" x14ac:dyDescent="0.3">
      <c r="A3742">
        <v>9796</v>
      </c>
      <c r="B3742" t="s">
        <v>12336</v>
      </c>
      <c r="C3742" t="s">
        <v>22508</v>
      </c>
      <c r="D3742" t="s">
        <v>32784</v>
      </c>
      <c r="E3742" t="s">
        <v>2457</v>
      </c>
      <c r="F3742" s="10"/>
      <c r="G3742">
        <v>2018</v>
      </c>
      <c r="J3742">
        <v>0.33244398847732015</v>
      </c>
      <c r="L3742" t="s">
        <v>44058</v>
      </c>
      <c r="M3742">
        <v>27579567</v>
      </c>
      <c r="Q3742" s="10"/>
      <c r="R3742" s="11">
        <f t="shared" si="116"/>
        <v>0</v>
      </c>
      <c r="U3742" s="11">
        <f t="shared" si="117"/>
        <v>0</v>
      </c>
      <c r="Y3742" s="11">
        <f>IF(SUM(Tableau1[[#This Row],[Other access]:[Sci-hub access]])&gt;=1,1,0)</f>
        <v>0</v>
      </c>
      <c r="Z3742" s="12">
        <f>IF(OR(Tableau1[[#This Row],[Access R1 + S1+ T1 ]]&gt;=1,Tableau1[[#This Row],[Access V1 +W1 + X1]]&gt;=1),1,0)</f>
        <v>0</v>
      </c>
      <c r="AB3742" s="10" t="str">
        <f>Tableau1[[#This Row],[DOI]]</f>
        <v>doi: 10.1097/ICB.0000000000000400</v>
      </c>
      <c r="AC3742" s="13" t="str">
        <f>Tableau1[[#This Row],[Authors]]&amp;", "&amp;Tableau1[[#This Row],[Title]]&amp;" "&amp;Tableau1[[#This Row],[Journal]]&amp;". "&amp;Tableau1[[#This Row],[Year]]</f>
        <v>Forte R, Aptel F, Feldmann A, Chiquet C., MULTIMODAL IMAGING OF POSTERIOR POLAR ANNULAR CHOROIDAL DYSTROPHY. Retin Cases Brief Rep. 2018</v>
      </c>
    </row>
    <row r="3743" spans="1:29" x14ac:dyDescent="0.3">
      <c r="A3743">
        <v>626</v>
      </c>
      <c r="B3743" t="s">
        <v>3889</v>
      </c>
      <c r="C3743" t="s">
        <v>14145</v>
      </c>
      <c r="D3743" t="s">
        <v>24309</v>
      </c>
      <c r="E3743" t="s">
        <v>34008</v>
      </c>
      <c r="F3743" s="10"/>
      <c r="G3743">
        <v>2017</v>
      </c>
      <c r="J3743">
        <v>0.33265052400285755</v>
      </c>
      <c r="L3743" t="s">
        <v>35124</v>
      </c>
      <c r="M3743">
        <v>29159383</v>
      </c>
      <c r="Q3743" s="10"/>
      <c r="R3743" s="11">
        <f t="shared" si="116"/>
        <v>0</v>
      </c>
      <c r="U3743" s="11">
        <f t="shared" si="117"/>
        <v>0</v>
      </c>
      <c r="Y3743" s="11">
        <f>IF(SUM(Tableau1[[#This Row],[Other access]:[Sci-hub access]])&gt;=1,1,0)</f>
        <v>0</v>
      </c>
      <c r="Z3743" s="12">
        <f>IF(OR(Tableau1[[#This Row],[Access R1 + S1+ T1 ]]&gt;=1,Tableau1[[#This Row],[Access V1 +W1 + X1]]&gt;=1),1,0)</f>
        <v>0</v>
      </c>
      <c r="AB3743" s="10" t="str">
        <f>Tableau1[[#This Row],[DOI]]</f>
        <v>doi: 10.7326/ACPJC-2017-167-10-057</v>
      </c>
      <c r="AC3743" s="13" t="str">
        <f>Tableau1[[#This Row],[Authors]]&amp;", "&amp;Tableau1[[#This Row],[Title]]&amp;" "&amp;Tableau1[[#This Row],[Journal]]&amp;". "&amp;Tableau1[[#This Row],[Year]]</f>
        <v>Macdonald L., Review: In age-related macular degeneration, antioxidant multivitamins and zinc supplements each decrease progression. Ann Intern Med. 2017</v>
      </c>
    </row>
    <row r="3744" spans="1:29" x14ac:dyDescent="0.3">
      <c r="A3744">
        <v>140</v>
      </c>
      <c r="B3744" t="s">
        <v>3403</v>
      </c>
      <c r="C3744" t="s">
        <v>13664</v>
      </c>
      <c r="D3744" t="s">
        <v>23823</v>
      </c>
      <c r="E3744" t="s">
        <v>2465</v>
      </c>
      <c r="F3744" s="10"/>
      <c r="G3744">
        <v>2017</v>
      </c>
      <c r="J3744">
        <v>0.33266433811885676</v>
      </c>
      <c r="L3744" t="s">
        <v>34656</v>
      </c>
      <c r="M3744">
        <v>29390329</v>
      </c>
      <c r="Q3744" s="10"/>
      <c r="R3744" s="11">
        <f t="shared" si="116"/>
        <v>0</v>
      </c>
      <c r="U3744" s="11">
        <f t="shared" si="117"/>
        <v>0</v>
      </c>
      <c r="Y3744" s="11">
        <f>IF(SUM(Tableau1[[#This Row],[Other access]:[Sci-hub access]])&gt;=1,1,0)</f>
        <v>0</v>
      </c>
      <c r="Z3744" s="12">
        <f>IF(OR(Tableau1[[#This Row],[Access R1 + S1+ T1 ]]&gt;=1,Tableau1[[#This Row],[Access V1 +W1 + X1]]&gt;=1),1,0)</f>
        <v>0</v>
      </c>
      <c r="AB3744" s="10" t="str">
        <f>Tableau1[[#This Row],[DOI]]</f>
        <v>doi: 10.1097/MD.0000000000009187</v>
      </c>
      <c r="AC3744" s="13" t="str">
        <f>Tableau1[[#This Row],[Authors]]&amp;", "&amp;Tableau1[[#This Row],[Title]]&amp;" "&amp;Tableau1[[#This Row],[Journal]]&amp;". "&amp;Tableau1[[#This Row],[Year]]</f>
        <v>Zhou Z, Jiang W, Wang M, Liu Y, Zhang W, Huang M, Liang D., Primary Sjögren syndrome that initially presented with repeated hypergammaglobulinemic purpura after prolonged sitting: A case report. Medicine (Baltimore). 2017</v>
      </c>
    </row>
    <row r="3745" spans="1:29" x14ac:dyDescent="0.3">
      <c r="A3745">
        <v>8931</v>
      </c>
      <c r="B3745" t="s">
        <v>11553</v>
      </c>
      <c r="C3745" t="s">
        <v>21734</v>
      </c>
      <c r="D3745" t="s">
        <v>31994</v>
      </c>
      <c r="E3745" t="s">
        <v>2479</v>
      </c>
      <c r="F3745" s="10"/>
      <c r="G3745">
        <v>2017</v>
      </c>
      <c r="J3745">
        <v>0.33268360687155629</v>
      </c>
      <c r="L3745" t="e">
        <v>#VALUE!</v>
      </c>
      <c r="M3745">
        <v>27811563</v>
      </c>
      <c r="Q3745" s="10"/>
      <c r="R3745" s="11">
        <f t="shared" si="116"/>
        <v>0</v>
      </c>
      <c r="U3745" s="11">
        <f t="shared" si="117"/>
        <v>0</v>
      </c>
      <c r="Y3745" s="11">
        <f>IF(SUM(Tableau1[[#This Row],[Other access]:[Sci-hub access]])&gt;=1,1,0)</f>
        <v>0</v>
      </c>
      <c r="Z3745" s="12">
        <f>IF(OR(Tableau1[[#This Row],[Access R1 + S1+ T1 ]]&gt;=1,Tableau1[[#This Row],[Access V1 +W1 + X1]]&gt;=1),1,0)</f>
        <v>0</v>
      </c>
      <c r="AB3745" s="10" t="e">
        <f>Tableau1[[#This Row],[DOI]]</f>
        <v>#VALUE!</v>
      </c>
      <c r="AC3745" s="13" t="str">
        <f>Tableau1[[#This Row],[Authors]]&amp;", "&amp;Tableau1[[#This Row],[Title]]&amp;" "&amp;Tableau1[[#This Row],[Journal]]&amp;". "&amp;Tableau1[[#This Row],[Year]]</f>
        <v>Pabon S, Lindquist TD, Miller TD, Jeng BH., Systemic Fungal Infections in Donors for Corneal Transplantation. Cornea. 2017</v>
      </c>
    </row>
    <row r="3746" spans="1:29" x14ac:dyDescent="0.3">
      <c r="A3746">
        <v>6254</v>
      </c>
      <c r="B3746" t="s">
        <v>9211</v>
      </c>
      <c r="C3746" t="s">
        <v>19423</v>
      </c>
      <c r="D3746" t="s">
        <v>29642</v>
      </c>
      <c r="E3746" t="s">
        <v>2468</v>
      </c>
      <c r="F3746" s="10"/>
      <c r="G3746">
        <v>2017</v>
      </c>
      <c r="J3746">
        <v>0.33272099492773621</v>
      </c>
      <c r="L3746" t="s">
        <v>40624</v>
      </c>
      <c r="M3746">
        <v>28234684</v>
      </c>
      <c r="Q3746" s="10"/>
      <c r="R3746" s="11">
        <f t="shared" si="116"/>
        <v>0</v>
      </c>
      <c r="U3746" s="11">
        <f t="shared" si="117"/>
        <v>0</v>
      </c>
      <c r="Y3746" s="11">
        <f>IF(SUM(Tableau1[[#This Row],[Other access]:[Sci-hub access]])&gt;=1,1,0)</f>
        <v>0</v>
      </c>
      <c r="Z3746" s="12">
        <f>IF(OR(Tableau1[[#This Row],[Access R1 + S1+ T1 ]]&gt;=1,Tableau1[[#This Row],[Access V1 +W1 + X1]]&gt;=1),1,0)</f>
        <v>0</v>
      </c>
      <c r="AB3746" s="10" t="str">
        <f>Tableau1[[#This Row],[DOI]]</f>
        <v>doi: 10.1097/IJG.0000000000000653</v>
      </c>
      <c r="AC3746" s="13" t="str">
        <f>Tableau1[[#This Row],[Authors]]&amp;", "&amp;Tableau1[[#This Row],[Title]]&amp;" "&amp;Tableau1[[#This Row],[Journal]]&amp;". "&amp;Tableau1[[#This Row],[Year]]</f>
        <v>Almobarak FA, Alharbi AH, Morales J, Aljadaan I., Intermediate and Long-term Outcomes of Mitomycin C-enhanced Trabeculectomy as a First Glaucoma Procedure in Uveitic Glaucoma. J Glaucoma. 2017</v>
      </c>
    </row>
    <row r="3747" spans="1:29" x14ac:dyDescent="0.3">
      <c r="A3747">
        <v>2522</v>
      </c>
      <c r="B3747" t="s">
        <v>5743</v>
      </c>
      <c r="C3747" t="s">
        <v>15989</v>
      </c>
      <c r="D3747" t="s">
        <v>26166</v>
      </c>
      <c r="E3747" t="s">
        <v>2479</v>
      </c>
      <c r="F3747" s="10"/>
      <c r="G3747">
        <v>2017</v>
      </c>
      <c r="J3747">
        <v>0.33273186002825095</v>
      </c>
      <c r="L3747" t="s">
        <v>36986</v>
      </c>
      <c r="M3747">
        <v>28731878</v>
      </c>
      <c r="Q3747" s="10"/>
      <c r="R3747" s="11">
        <f t="shared" si="116"/>
        <v>0</v>
      </c>
      <c r="U3747" s="11">
        <f t="shared" si="117"/>
        <v>0</v>
      </c>
      <c r="Y3747" s="11">
        <f>IF(SUM(Tableau1[[#This Row],[Other access]:[Sci-hub access]])&gt;=1,1,0)</f>
        <v>0</v>
      </c>
      <c r="Z3747" s="12">
        <f>IF(OR(Tableau1[[#This Row],[Access R1 + S1+ T1 ]]&gt;=1,Tableau1[[#This Row],[Access V1 +W1 + X1]]&gt;=1),1,0)</f>
        <v>0</v>
      </c>
      <c r="AB3747" s="10" t="str">
        <f>Tableau1[[#This Row],[DOI]]</f>
        <v>doi: 10.1097/ICO.0000000000001290</v>
      </c>
      <c r="AC3747" s="13" t="str">
        <f>Tableau1[[#This Row],[Authors]]&amp;", "&amp;Tableau1[[#This Row],[Title]]&amp;" "&amp;Tableau1[[#This Row],[Journal]]&amp;". "&amp;Tableau1[[#This Row],[Year]]</f>
        <v>Matalia J, Francis M, Gogri P, Panmand P, Matalia H, Sinha Roy A., Correlation of Corneal Biomechanical Stiffness With Refractive Error and Ocular Biometry in a Pediatric Population. Cornea. 2017</v>
      </c>
    </row>
    <row r="3748" spans="1:29" x14ac:dyDescent="0.3">
      <c r="A3748">
        <v>2899</v>
      </c>
      <c r="B3748" t="s">
        <v>6098</v>
      </c>
      <c r="C3748" t="s">
        <v>16344</v>
      </c>
      <c r="D3748" t="s">
        <v>26522</v>
      </c>
      <c r="E3748" t="s">
        <v>2514</v>
      </c>
      <c r="F3748" s="10"/>
      <c r="G3748">
        <v>2018</v>
      </c>
      <c r="J3748">
        <v>0.33275261185995475</v>
      </c>
      <c r="L3748" t="s">
        <v>37357</v>
      </c>
      <c r="M3748">
        <v>28666629</v>
      </c>
      <c r="Q3748" s="10"/>
      <c r="R3748" s="11">
        <f t="shared" si="116"/>
        <v>0</v>
      </c>
      <c r="U3748" s="11">
        <f t="shared" si="117"/>
        <v>0</v>
      </c>
      <c r="Y3748" s="11">
        <f>IF(SUM(Tableau1[[#This Row],[Other access]:[Sci-hub access]])&gt;=1,1,0)</f>
        <v>0</v>
      </c>
      <c r="Z3748" s="12">
        <f>IF(OR(Tableau1[[#This Row],[Access R1 + S1+ T1 ]]&gt;=1,Tableau1[[#This Row],[Access V1 +W1 + X1]]&gt;=1),1,0)</f>
        <v>0</v>
      </c>
      <c r="AB3748" s="10" t="str">
        <f>Tableau1[[#This Row],[DOI]]</f>
        <v>doi: 10.1016/j.survophthal.2017.06.007</v>
      </c>
      <c r="AC3748" s="13" t="str">
        <f>Tableau1[[#This Row],[Authors]]&amp;", "&amp;Tableau1[[#This Row],[Title]]&amp;" "&amp;Tableau1[[#This Row],[Journal]]&amp;". "&amp;Tableau1[[#This Row],[Year]]</f>
        <v>Liu B, McNally S, Kilpatrick JI, Jarvis SP, O'Brien CJ., Aging and ocular tissue stiffness in glaucoma. Surv Ophthalmol. 2018</v>
      </c>
    </row>
    <row r="3749" spans="1:29" x14ac:dyDescent="0.3">
      <c r="A3749">
        <v>2877</v>
      </c>
      <c r="B3749" t="s">
        <v>6076</v>
      </c>
      <c r="C3749" t="s">
        <v>16322</v>
      </c>
      <c r="D3749" t="s">
        <v>26500</v>
      </c>
      <c r="E3749" t="s">
        <v>2632</v>
      </c>
      <c r="F3749" s="10"/>
      <c r="G3749">
        <v>2017</v>
      </c>
      <c r="J3749">
        <v>0.33275427842557526</v>
      </c>
      <c r="L3749" t="s">
        <v>37335</v>
      </c>
      <c r="M3749">
        <v>28669879</v>
      </c>
      <c r="Q3749" s="10"/>
      <c r="R3749" s="11">
        <f t="shared" si="116"/>
        <v>0</v>
      </c>
      <c r="U3749" s="11">
        <f t="shared" si="117"/>
        <v>0</v>
      </c>
      <c r="Y3749" s="11">
        <f>IF(SUM(Tableau1[[#This Row],[Other access]:[Sci-hub access]])&gt;=1,1,0)</f>
        <v>0</v>
      </c>
      <c r="Z3749" s="12">
        <f>IF(OR(Tableau1[[#This Row],[Access R1 + S1+ T1 ]]&gt;=1,Tableau1[[#This Row],[Access V1 +W1 + X1]]&gt;=1),1,0)</f>
        <v>0</v>
      </c>
      <c r="AB3749" s="10" t="str">
        <f>Tableau1[[#This Row],[DOI]]</f>
        <v>doi: 10.1016/j.wneu.2017.06.135</v>
      </c>
      <c r="AC3749" s="13" t="str">
        <f>Tableau1[[#This Row],[Authors]]&amp;", "&amp;Tableau1[[#This Row],[Title]]&amp;" "&amp;Tableau1[[#This Row],[Journal]]&amp;". "&amp;Tableau1[[#This Row],[Year]]</f>
        <v>Asaid M, O'Neill AH, Bervini D, Chandra RV, Lai LT., Unruptured Paraclinoid Aneurysm Treatment Effects on Visual Function: Systematic Review and Meta-analysis. World Neurosurg. 2017</v>
      </c>
    </row>
    <row r="3750" spans="1:29" x14ac:dyDescent="0.3">
      <c r="A3750">
        <v>3782</v>
      </c>
      <c r="B3750" t="s">
        <v>6950</v>
      </c>
      <c r="C3750" t="s">
        <v>17190</v>
      </c>
      <c r="D3750" t="s">
        <v>27374</v>
      </c>
      <c r="E3750" t="s">
        <v>2448</v>
      </c>
      <c r="F3750" s="10"/>
      <c r="G3750">
        <v>2017</v>
      </c>
      <c r="J3750">
        <v>0.3328569127475407</v>
      </c>
      <c r="L3750" t="s">
        <v>38226</v>
      </c>
      <c r="M3750">
        <v>28534244</v>
      </c>
      <c r="Q3750" s="10"/>
      <c r="R3750" s="11">
        <f t="shared" si="116"/>
        <v>0</v>
      </c>
      <c r="U3750" s="11">
        <f t="shared" si="117"/>
        <v>0</v>
      </c>
      <c r="Y3750" s="11">
        <f>IF(SUM(Tableau1[[#This Row],[Other access]:[Sci-hub access]])&gt;=1,1,0)</f>
        <v>0</v>
      </c>
      <c r="Z3750" s="12">
        <f>IF(OR(Tableau1[[#This Row],[Access R1 + S1+ T1 ]]&gt;=1,Tableau1[[#This Row],[Access V1 +W1 + X1]]&gt;=1),1,0)</f>
        <v>0</v>
      </c>
      <c r="AB3750" s="10" t="str">
        <f>Tableau1[[#This Row],[DOI]]</f>
        <v>doi: 10.1007/s00417-017-3693-y</v>
      </c>
      <c r="AC3750" s="13" t="str">
        <f>Tableau1[[#This Row],[Authors]]&amp;", "&amp;Tableau1[[#This Row],[Title]]&amp;" "&amp;Tableau1[[#This Row],[Journal]]&amp;". "&amp;Tableau1[[#This Row],[Year]]</f>
        <v>Lei J, Balasubramanian S, Abdelfattah NS, Nittala MG, Sadda SR., Proposal of a simple optical coherence tomography-based scoring system for progression of age-related macular degeneration. Graefes Arch Clin Exp Ophthalmol. 2017</v>
      </c>
    </row>
    <row r="3751" spans="1:29" x14ac:dyDescent="0.3">
      <c r="A3751">
        <v>9336</v>
      </c>
      <c r="B3751" t="s">
        <v>11912</v>
      </c>
      <c r="C3751" t="s">
        <v>22089</v>
      </c>
      <c r="D3751" t="s">
        <v>32356</v>
      </c>
      <c r="E3751" t="s">
        <v>34458</v>
      </c>
      <c r="F3751" s="10"/>
      <c r="G3751">
        <v>2017</v>
      </c>
      <c r="J3751">
        <v>0.33287088016309174</v>
      </c>
      <c r="L3751" t="s">
        <v>43630</v>
      </c>
      <c r="M3751">
        <v>27739036</v>
      </c>
      <c r="Q3751" s="10"/>
      <c r="R3751" s="11">
        <f t="shared" si="116"/>
        <v>0</v>
      </c>
      <c r="U3751" s="11">
        <f t="shared" si="117"/>
        <v>0</v>
      </c>
      <c r="Y3751" s="11">
        <f>IF(SUM(Tableau1[[#This Row],[Other access]:[Sci-hub access]])&gt;=1,1,0)</f>
        <v>0</v>
      </c>
      <c r="Z3751" s="12">
        <f>IF(OR(Tableau1[[#This Row],[Access R1 + S1+ T1 ]]&gt;=1,Tableau1[[#This Row],[Access V1 +W1 + X1]]&gt;=1),1,0)</f>
        <v>0</v>
      </c>
      <c r="AB3751" s="10" t="str">
        <f>Tableau1[[#This Row],[DOI]]</f>
        <v>doi: 10.3758/s13423-016-1146-y</v>
      </c>
      <c r="AC3751" s="13" t="str">
        <f>Tableau1[[#This Row],[Authors]]&amp;", "&amp;Tableau1[[#This Row],[Title]]&amp;" "&amp;Tableau1[[#This Row],[Journal]]&amp;". "&amp;Tableau1[[#This Row],[Year]]</f>
        <v>Oleszkiewicz A, Pisanski K, Lachowicz-Tabaczek K, Sorokowska A., Voice-based assessments of trustworthiness, competence, and warmth in blind and sighted adults. Psychon Bull Rev. 2017</v>
      </c>
    </row>
    <row r="3752" spans="1:29" x14ac:dyDescent="0.3">
      <c r="A3752">
        <v>268</v>
      </c>
      <c r="B3752" t="s">
        <v>3531</v>
      </c>
      <c r="C3752" t="s">
        <v>13792</v>
      </c>
      <c r="D3752" t="s">
        <v>23951</v>
      </c>
      <c r="E3752" t="s">
        <v>2451</v>
      </c>
      <c r="F3752" s="10"/>
      <c r="G3752">
        <v>2017</v>
      </c>
      <c r="J3752">
        <v>0.3330049161116112</v>
      </c>
      <c r="L3752" t="s">
        <v>34778</v>
      </c>
      <c r="M3752">
        <v>29281713</v>
      </c>
      <c r="Q3752" s="10"/>
      <c r="R3752" s="11">
        <f t="shared" si="116"/>
        <v>0</v>
      </c>
      <c r="U3752" s="11">
        <f t="shared" si="117"/>
        <v>0</v>
      </c>
      <c r="Y3752" s="11">
        <f>IF(SUM(Tableau1[[#This Row],[Other access]:[Sci-hub access]])&gt;=1,1,0)</f>
        <v>0</v>
      </c>
      <c r="Z3752" s="12">
        <f>IF(OR(Tableau1[[#This Row],[Access R1 + S1+ T1 ]]&gt;=1,Tableau1[[#This Row],[Access V1 +W1 + X1]]&gt;=1),1,0)</f>
        <v>0</v>
      </c>
      <c r="AB3752" s="10" t="str">
        <f>Tableau1[[#This Row],[DOI]]</f>
        <v>doi: 10.1371/journal.pone.0190048</v>
      </c>
      <c r="AC3752" s="13" t="str">
        <f>Tableau1[[#This Row],[Authors]]&amp;", "&amp;Tableau1[[#This Row],[Title]]&amp;" "&amp;Tableau1[[#This Row],[Journal]]&amp;". "&amp;Tableau1[[#This Row],[Year]]</f>
        <v>Haselier C, Biswas S, Rösch S, Thumann G, Müller F, Walter P., Correlations between specific patterns of spontaneous activity and stimulation efficiency in degenerated retina. PLoS One. 2017</v>
      </c>
    </row>
    <row r="3753" spans="1:29" x14ac:dyDescent="0.3">
      <c r="A3753">
        <v>5236</v>
      </c>
      <c r="B3753" t="s">
        <v>8304</v>
      </c>
      <c r="C3753" t="s">
        <v>18528</v>
      </c>
      <c r="D3753" t="s">
        <v>28734</v>
      </c>
      <c r="E3753" t="s">
        <v>2458</v>
      </c>
      <c r="F3753" s="10"/>
      <c r="G3753">
        <v>2017</v>
      </c>
      <c r="J3753">
        <v>0.33318685794588832</v>
      </c>
      <c r="L3753" t="s">
        <v>39637</v>
      </c>
      <c r="M3753">
        <v>28358939</v>
      </c>
      <c r="Q3753" s="10"/>
      <c r="R3753" s="11">
        <f t="shared" si="116"/>
        <v>0</v>
      </c>
      <c r="U3753" s="11">
        <f t="shared" si="117"/>
        <v>0</v>
      </c>
      <c r="Y3753" s="11">
        <f>IF(SUM(Tableau1[[#This Row],[Other access]:[Sci-hub access]])&gt;=1,1,0)</f>
        <v>0</v>
      </c>
      <c r="Z3753" s="12">
        <f>IF(OR(Tableau1[[#This Row],[Access R1 + S1+ T1 ]]&gt;=1,Tableau1[[#This Row],[Access V1 +W1 + X1]]&gt;=1),1,0)</f>
        <v>0</v>
      </c>
      <c r="AB3753" s="10" t="str">
        <f>Tableau1[[#This Row],[DOI]]</f>
        <v>doi: 10.1001/jamaophthalmol.2017.0261</v>
      </c>
      <c r="AC3753" s="13" t="str">
        <f>Tableau1[[#This Row],[Authors]]&amp;", "&amp;Tableau1[[#This Row],[Title]]&amp;" "&amp;Tableau1[[#This Row],[Journal]]&amp;". "&amp;Tableau1[[#This Row],[Year]]</f>
        <v>Chen CL, Bojikian KD, Wen JC, Zhang Q, Xin C, Mudumbai RC, Johnstone MA, Chen PP, Wang RK., Peripapillary Retinal Nerve Fiber Layer Vascular Microcirculation in Eyes With Glaucoma and Single-Hemifield Visual Field Loss. JAMA Ophthalmol. 2017</v>
      </c>
    </row>
    <row r="3754" spans="1:29" x14ac:dyDescent="0.3">
      <c r="A3754">
        <v>6753</v>
      </c>
      <c r="B3754" t="s">
        <v>9644</v>
      </c>
      <c r="C3754" t="s">
        <v>19848</v>
      </c>
      <c r="D3754" t="s">
        <v>30077</v>
      </c>
      <c r="E3754" t="s">
        <v>2443</v>
      </c>
      <c r="F3754" s="10"/>
      <c r="G3754">
        <v>2017</v>
      </c>
      <c r="J3754">
        <v>0.33334411518793827</v>
      </c>
      <c r="L3754" t="s">
        <v>41114</v>
      </c>
      <c r="M3754">
        <v>28166317</v>
      </c>
      <c r="Q3754" s="10"/>
      <c r="R3754" s="11">
        <f t="shared" si="116"/>
        <v>0</v>
      </c>
      <c r="U3754" s="11">
        <f t="shared" si="117"/>
        <v>0</v>
      </c>
      <c r="Y3754" s="11">
        <f>IF(SUM(Tableau1[[#This Row],[Other access]:[Sci-hub access]])&gt;=1,1,0)</f>
        <v>0</v>
      </c>
      <c r="Z3754" s="12">
        <f>IF(OR(Tableau1[[#This Row],[Access R1 + S1+ T1 ]]&gt;=1,Tableau1[[#This Row],[Access V1 +W1 + X1]]&gt;=1),1,0)</f>
        <v>0</v>
      </c>
      <c r="AB3754" s="10" t="str">
        <f>Tableau1[[#This Row],[DOI]]</f>
        <v>doi: 10.1167/iovs.16-20727</v>
      </c>
      <c r="AC3754" s="13" t="str">
        <f>Tableau1[[#This Row],[Authors]]&amp;", "&amp;Tableau1[[#This Row],[Title]]&amp;" "&amp;Tableau1[[#This Row],[Journal]]&amp;". "&amp;Tableau1[[#This Row],[Year]]</f>
        <v>Niechwiej-Szwedo E, Goltz HC, Colpa L, Chandrakumar M, Wong AM., Effects of Reduced Acuity and Stereo Acuity on Saccades and Reaching Movements in Adults With Amblyopia and Strabismus. Invest Ophthalmol Vis Sci. 2017</v>
      </c>
    </row>
    <row r="3755" spans="1:29" x14ac:dyDescent="0.3">
      <c r="A3755">
        <v>9410</v>
      </c>
      <c r="B3755" t="s">
        <v>11980</v>
      </c>
      <c r="C3755" t="s">
        <v>22155</v>
      </c>
      <c r="D3755" t="s">
        <v>32425</v>
      </c>
      <c r="E3755" t="s">
        <v>2449</v>
      </c>
      <c r="F3755" s="10"/>
      <c r="G3755">
        <v>2017</v>
      </c>
      <c r="J3755">
        <v>0.33342067812316789</v>
      </c>
      <c r="L3755" t="s">
        <v>43699</v>
      </c>
      <c r="M3755">
        <v>27701774</v>
      </c>
      <c r="Q3755" s="10"/>
      <c r="R3755" s="11">
        <f t="shared" si="116"/>
        <v>0</v>
      </c>
      <c r="U3755" s="11">
        <f t="shared" si="117"/>
        <v>0</v>
      </c>
      <c r="Y3755" s="11">
        <f>IF(SUM(Tableau1[[#This Row],[Other access]:[Sci-hub access]])&gt;=1,1,0)</f>
        <v>0</v>
      </c>
      <c r="Z3755" s="12">
        <f>IF(OR(Tableau1[[#This Row],[Access R1 + S1+ T1 ]]&gt;=1,Tableau1[[#This Row],[Access V1 +W1 + X1]]&gt;=1),1,0)</f>
        <v>0</v>
      </c>
      <c r="AB3755" s="10" t="str">
        <f>Tableau1[[#This Row],[DOI]]</f>
        <v>doi: 10.1111/cxo.12472</v>
      </c>
      <c r="AC3755" s="13" t="str">
        <f>Tableau1[[#This Row],[Authors]]&amp;", "&amp;Tableau1[[#This Row],[Title]]&amp;" "&amp;Tableau1[[#This Row],[Journal]]&amp;". "&amp;Tableau1[[#This Row],[Year]]</f>
        <v>Weiler DL., Thyroid eye disease: a review. Clin Exp Optom. 2017</v>
      </c>
    </row>
    <row r="3756" spans="1:29" ht="28.8" x14ac:dyDescent="0.3">
      <c r="A3756">
        <v>1957</v>
      </c>
      <c r="B3756" t="s">
        <v>5198</v>
      </c>
      <c r="C3756" t="s">
        <v>15444</v>
      </c>
      <c r="D3756" t="s">
        <v>25620</v>
      </c>
      <c r="E3756" t="s">
        <v>2490</v>
      </c>
      <c r="F3756" s="10"/>
      <c r="G3756">
        <v>2017</v>
      </c>
      <c r="J3756">
        <v>0.33349303982922951</v>
      </c>
      <c r="L3756" t="s">
        <v>36428</v>
      </c>
      <c r="M3756">
        <v>28837791</v>
      </c>
      <c r="Q3756" s="10"/>
      <c r="R3756" s="11">
        <f t="shared" si="116"/>
        <v>0</v>
      </c>
      <c r="U3756" s="11">
        <f t="shared" si="117"/>
        <v>0</v>
      </c>
      <c r="Y3756" s="11">
        <f>IF(SUM(Tableau1[[#This Row],[Other access]:[Sci-hub access]])&gt;=1,1,0)</f>
        <v>0</v>
      </c>
      <c r="Z3756" s="12">
        <f>IF(OR(Tableau1[[#This Row],[Access R1 + S1+ T1 ]]&gt;=1,Tableau1[[#This Row],[Access V1 +W1 + X1]]&gt;=1),1,0)</f>
        <v>0</v>
      </c>
      <c r="AB3756" s="10" t="str">
        <f>Tableau1[[#This Row],[DOI]]</f>
        <v>doi: 10.1016/j.ajo.2017.08.004</v>
      </c>
      <c r="AC3756" s="13" t="str">
        <f>Tableau1[[#This Row],[Authors]]&amp;", "&amp;Tableau1[[#This Row],[Title]]&amp;" "&amp;Tableau1[[#This Row],[Journal]]&amp;". "&amp;Tableau1[[#This Row],[Year]]</f>
        <v>Iida Y, Muraoka Y, Ooto S, Suzuma K, Murakami T, Iida-Miwa Y, Ghashut R, Tsujikawa A., Morphologic and Functional Retinal Vessel Changes in Branch Retinal Vein Occlusion: An Optical Coherence Tomography Angiography Study. Am J Ophthalmol. 2017</v>
      </c>
    </row>
    <row r="3757" spans="1:29" x14ac:dyDescent="0.3">
      <c r="A3757">
        <v>10467</v>
      </c>
      <c r="B3757" t="s">
        <v>12952</v>
      </c>
      <c r="C3757" t="s">
        <v>23118</v>
      </c>
      <c r="D3757" t="s">
        <v>33405</v>
      </c>
      <c r="E3757" t="s">
        <v>2471</v>
      </c>
      <c r="F3757" s="10"/>
      <c r="G3757">
        <v>2017</v>
      </c>
      <c r="J3757">
        <v>0.33350777928589981</v>
      </c>
      <c r="L3757" t="s">
        <v>44717</v>
      </c>
      <c r="M3757">
        <v>27271763</v>
      </c>
      <c r="Q3757" s="10"/>
      <c r="R3757" s="11">
        <f t="shared" si="116"/>
        <v>0</v>
      </c>
      <c r="U3757" s="11">
        <f t="shared" si="117"/>
        <v>0</v>
      </c>
      <c r="Y3757" s="11">
        <f>IF(SUM(Tableau1[[#This Row],[Other access]:[Sci-hub access]])&gt;=1,1,0)</f>
        <v>0</v>
      </c>
      <c r="Z3757" s="12">
        <f>IF(OR(Tableau1[[#This Row],[Access R1 + S1+ T1 ]]&gt;=1,Tableau1[[#This Row],[Access V1 +W1 + X1]]&gt;=1),1,0)</f>
        <v>0</v>
      </c>
      <c r="AB3757" s="10" t="str">
        <f>Tableau1[[#This Row],[DOI]]</f>
        <v>doi: 10.1007/s10792-016-0274-8</v>
      </c>
      <c r="AC3757" s="13" t="str">
        <f>Tableau1[[#This Row],[Authors]]&amp;", "&amp;Tableau1[[#This Row],[Title]]&amp;" "&amp;Tableau1[[#This Row],[Journal]]&amp;". "&amp;Tableau1[[#This Row],[Year]]</f>
        <v>Asena L, Güngör SG, Akman A., Comparison of keratometric measurements obtained by the Verion Image Guided System with optical biometry and auto-keratorefractometer. Int Ophthalmol. 2017</v>
      </c>
    </row>
    <row r="3758" spans="1:29" x14ac:dyDescent="0.3">
      <c r="A3758">
        <v>1159</v>
      </c>
      <c r="B3758" t="s">
        <v>4421</v>
      </c>
      <c r="C3758" t="s">
        <v>14674</v>
      </c>
      <c r="D3758" t="s">
        <v>24842</v>
      </c>
      <c r="E3758" t="s">
        <v>2445</v>
      </c>
      <c r="F3758" s="10"/>
      <c r="G3758">
        <v>2018</v>
      </c>
      <c r="J3758">
        <v>0.33350782463461659</v>
      </c>
      <c r="L3758" t="s">
        <v>35646</v>
      </c>
      <c r="M3758">
        <v>29016451</v>
      </c>
      <c r="Q3758" s="10"/>
      <c r="R3758" s="11">
        <f t="shared" si="116"/>
        <v>0</v>
      </c>
      <c r="U3758" s="11">
        <f t="shared" si="117"/>
        <v>0</v>
      </c>
      <c r="Y3758" s="11">
        <f>IF(SUM(Tableau1[[#This Row],[Other access]:[Sci-hub access]])&gt;=1,1,0)</f>
        <v>0</v>
      </c>
      <c r="Z3758" s="12">
        <f>IF(OR(Tableau1[[#This Row],[Access R1 + S1+ T1 ]]&gt;=1,Tableau1[[#This Row],[Access V1 +W1 + X1]]&gt;=1),1,0)</f>
        <v>0</v>
      </c>
      <c r="AB3758" s="10" t="str">
        <f>Tableau1[[#This Row],[DOI]]</f>
        <v>doi: 10.1097/IAE.0000000000001836</v>
      </c>
      <c r="AC3758" s="13" t="str">
        <f>Tableau1[[#This Row],[Authors]]&amp;", "&amp;Tableau1[[#This Row],[Title]]&amp;" "&amp;Tableau1[[#This Row],[Journal]]&amp;". "&amp;Tableau1[[#This Row],[Year]]</f>
        <v>Matet A, Yzer S, Chew EY, Daruich A, Behar-Cohen F, Spaide RF., CONCURRENT IDIOPATHIC MACULAR TELANGIECTASIA TYPE 2 AND CENTRAL SEROUS CHORIORETINOPATHY. Retina. 2018</v>
      </c>
    </row>
    <row r="3759" spans="1:29" x14ac:dyDescent="0.3">
      <c r="A3759">
        <v>4141</v>
      </c>
      <c r="B3759" t="s">
        <v>7286</v>
      </c>
      <c r="C3759" t="s">
        <v>17523</v>
      </c>
      <c r="D3759" t="s">
        <v>27714</v>
      </c>
      <c r="E3759" t="s">
        <v>2940</v>
      </c>
      <c r="F3759" s="10"/>
      <c r="G3759">
        <v>2017</v>
      </c>
      <c r="J3759">
        <v>0.33366077826359042</v>
      </c>
      <c r="L3759" t="s">
        <v>38572</v>
      </c>
      <c r="M3759">
        <v>28480761</v>
      </c>
      <c r="Q3759" s="10"/>
      <c r="R3759" s="11">
        <f t="shared" si="116"/>
        <v>0</v>
      </c>
      <c r="U3759" s="11">
        <f t="shared" si="117"/>
        <v>0</v>
      </c>
      <c r="Y3759" s="11">
        <f>IF(SUM(Tableau1[[#This Row],[Other access]:[Sci-hub access]])&gt;=1,1,0)</f>
        <v>0</v>
      </c>
      <c r="Z3759" s="12">
        <f>IF(OR(Tableau1[[#This Row],[Access R1 + S1+ T1 ]]&gt;=1,Tableau1[[#This Row],[Access V1 +W1 + X1]]&gt;=1),1,0)</f>
        <v>0</v>
      </c>
      <c r="AB3759" s="10" t="str">
        <f>Tableau1[[#This Row],[DOI]]</f>
        <v>doi: 10.1080/14656566.2017.1328498</v>
      </c>
      <c r="AC3759" s="13" t="str">
        <f>Tableau1[[#This Row],[Authors]]&amp;", "&amp;Tableau1[[#This Row],[Title]]&amp;" "&amp;Tableau1[[#This Row],[Journal]]&amp;". "&amp;Tableau1[[#This Row],[Year]]</f>
        <v>Dikopf MS, Vajaranant TS, Edward DP., Topical treatment of glaucoma: established and emerging pharmacology. Expert Opin Pharmacother. 2017</v>
      </c>
    </row>
    <row r="3760" spans="1:29" x14ac:dyDescent="0.3">
      <c r="A3760">
        <v>9228</v>
      </c>
      <c r="B3760" t="s">
        <v>11816</v>
      </c>
      <c r="C3760" t="s">
        <v>21991</v>
      </c>
      <c r="D3760" t="s">
        <v>32258</v>
      </c>
      <c r="E3760" t="s">
        <v>2529</v>
      </c>
      <c r="F3760" s="10"/>
      <c r="G3760">
        <v>2017</v>
      </c>
      <c r="J3760">
        <v>0.33376819785234879</v>
      </c>
      <c r="L3760" t="s">
        <v>43540</v>
      </c>
      <c r="M3760">
        <v>27759431</v>
      </c>
      <c r="Q3760" s="10"/>
      <c r="R3760" s="11">
        <f t="shared" si="116"/>
        <v>0</v>
      </c>
      <c r="U3760" s="11">
        <f t="shared" si="117"/>
        <v>0</v>
      </c>
      <c r="Y3760" s="11">
        <f>IF(SUM(Tableau1[[#This Row],[Other access]:[Sci-hub access]])&gt;=1,1,0)</f>
        <v>0</v>
      </c>
      <c r="Z3760" s="12">
        <f>IF(OR(Tableau1[[#This Row],[Access R1 + S1+ T1 ]]&gt;=1,Tableau1[[#This Row],[Access V1 +W1 + X1]]&gt;=1),1,0)</f>
        <v>0</v>
      </c>
      <c r="AB3760" s="10" t="str">
        <f>Tableau1[[#This Row],[DOI]]</f>
        <v>doi: 10.1080/02713683.2016.1223318</v>
      </c>
      <c r="AC3760" s="13" t="str">
        <f>Tableau1[[#This Row],[Authors]]&amp;", "&amp;Tableau1[[#This Row],[Title]]&amp;" "&amp;Tableau1[[#This Row],[Journal]]&amp;". "&amp;Tableau1[[#This Row],[Year]]</f>
        <v>Asena L, Suveren EH, Karabay G, Dursun Altinors D., Human Breast Milk Drops Promote Corneal Epithelial Wound Healing. Curr Eye Res. 2017</v>
      </c>
    </row>
    <row r="3761" spans="1:29" x14ac:dyDescent="0.3">
      <c r="A3761">
        <v>8435</v>
      </c>
      <c r="B3761" t="s">
        <v>11116</v>
      </c>
      <c r="C3761" t="s">
        <v>21301</v>
      </c>
      <c r="D3761" t="s">
        <v>31554</v>
      </c>
      <c r="E3761" t="s">
        <v>2441</v>
      </c>
      <c r="F3761" s="10"/>
      <c r="G3761">
        <v>2017</v>
      </c>
      <c r="J3761">
        <v>0.33401439340471062</v>
      </c>
      <c r="L3761" t="s">
        <v>42775</v>
      </c>
      <c r="M3761">
        <v>27914832</v>
      </c>
      <c r="Q3761" s="10"/>
      <c r="R3761" s="11">
        <f t="shared" si="116"/>
        <v>0</v>
      </c>
      <c r="U3761" s="11">
        <f t="shared" si="117"/>
        <v>0</v>
      </c>
      <c r="Y3761" s="11">
        <f>IF(SUM(Tableau1[[#This Row],[Other access]:[Sci-hub access]])&gt;=1,1,0)</f>
        <v>0</v>
      </c>
      <c r="Z3761" s="12">
        <f>IF(OR(Tableau1[[#This Row],[Access R1 + S1+ T1 ]]&gt;=1,Tableau1[[#This Row],[Access V1 +W1 + X1]]&gt;=1),1,0)</f>
        <v>0</v>
      </c>
      <c r="AB3761" s="10" t="str">
        <f>Tableau1[[#This Row],[DOI]]</f>
        <v>doi: 10.1016/j.ophtha.2016.10.011</v>
      </c>
      <c r="AC3761" s="13" t="str">
        <f>Tableau1[[#This Row],[Authors]]&amp;", "&amp;Tableau1[[#This Row],[Title]]&amp;" "&amp;Tableau1[[#This Row],[Journal]]&amp;". "&amp;Tableau1[[#This Row],[Year]]</f>
        <v>Shantha JG, Crozier I, Hayek BR, Bruce BB, Gargu C, Brown J, Fankhauser J, Yeh S., Ophthalmic Manifestations and Causes of Vision Impairment in Ebola Virus Disease Survivors in Monrovia, Liberia. Ophthalmology. 2017</v>
      </c>
    </row>
    <row r="3762" spans="1:29" x14ac:dyDescent="0.3">
      <c r="A3762">
        <v>8907</v>
      </c>
      <c r="B3762" t="s">
        <v>1865</v>
      </c>
      <c r="C3762" t="s">
        <v>1866</v>
      </c>
      <c r="D3762" t="s">
        <v>1867</v>
      </c>
      <c r="E3762" t="s">
        <v>2523</v>
      </c>
      <c r="F3762" s="10"/>
      <c r="G3762">
        <v>2017</v>
      </c>
      <c r="J3762">
        <v>0.33404842977792182</v>
      </c>
      <c r="L3762" t="s">
        <v>43238</v>
      </c>
      <c r="M3762">
        <v>27813526</v>
      </c>
      <c r="Q3762" s="10"/>
      <c r="R3762" s="11">
        <f t="shared" si="116"/>
        <v>0</v>
      </c>
      <c r="U3762" s="11">
        <f t="shared" si="117"/>
        <v>0</v>
      </c>
      <c r="Y3762" s="11">
        <f>IF(SUM(Tableau1[[#This Row],[Other access]:[Sci-hub access]])&gt;=1,1,0)</f>
        <v>0</v>
      </c>
      <c r="Z3762" s="12">
        <f>IF(OR(Tableau1[[#This Row],[Access R1 + S1+ T1 ]]&gt;=1,Tableau1[[#This Row],[Access V1 +W1 + X1]]&gt;=1),1,0)</f>
        <v>0</v>
      </c>
      <c r="AB3762" s="10" t="str">
        <f>Tableau1[[#This Row],[DOI]]</f>
        <v>doi: 10.1038/eye.2016.232</v>
      </c>
      <c r="AC3762" s="13" t="str">
        <f>Tableau1[[#This Row],[Authors]]&amp;", "&amp;Tableau1[[#This Row],[Title]]&amp;" "&amp;Tableau1[[#This Row],[Journal]]&amp;". "&amp;Tableau1[[#This Row],[Year]]</f>
        <v>Takayama K, Ito Y, Kaneko H, Kataoka K, Sugita T, Maruko R, Hattori K, Ra E, Haga F, Terasaki H., Comparison of indocyanine green angiography and optical coherence tomographic angiography in polypoidal choroidal vasculopathy. Eye (Lond). 2017</v>
      </c>
    </row>
    <row r="3763" spans="1:29" x14ac:dyDescent="0.3">
      <c r="A3763">
        <v>564</v>
      </c>
      <c r="B3763" t="s">
        <v>3827</v>
      </c>
      <c r="C3763" t="s">
        <v>14084</v>
      </c>
      <c r="D3763" t="s">
        <v>24247</v>
      </c>
      <c r="E3763" t="s">
        <v>2462</v>
      </c>
      <c r="F3763" s="10"/>
      <c r="G3763">
        <v>2017</v>
      </c>
      <c r="J3763">
        <v>0.33414232345922035</v>
      </c>
      <c r="L3763" t="s">
        <v>35063</v>
      </c>
      <c r="M3763">
        <v>29178892</v>
      </c>
      <c r="Q3763" s="10"/>
      <c r="R3763" s="11">
        <f t="shared" si="116"/>
        <v>0</v>
      </c>
      <c r="U3763" s="11">
        <f t="shared" si="117"/>
        <v>0</v>
      </c>
      <c r="Y3763" s="11">
        <f>IF(SUM(Tableau1[[#This Row],[Other access]:[Sci-hub access]])&gt;=1,1,0)</f>
        <v>0</v>
      </c>
      <c r="Z3763" s="12">
        <f>IF(OR(Tableau1[[#This Row],[Access R1 + S1+ T1 ]]&gt;=1,Tableau1[[#This Row],[Access V1 +W1 + X1]]&gt;=1),1,0)</f>
        <v>0</v>
      </c>
      <c r="AB3763" s="10" t="str">
        <f>Tableau1[[#This Row],[DOI]]</f>
        <v>doi: 10.1186/s12886-017-0615-z</v>
      </c>
      <c r="AC3763" s="13" t="str">
        <f>Tableau1[[#This Row],[Authors]]&amp;", "&amp;Tableau1[[#This Row],[Title]]&amp;" "&amp;Tableau1[[#This Row],[Journal]]&amp;". "&amp;Tableau1[[#This Row],[Year]]</f>
        <v>White RJ, Wang Y, Tang P, Montezuma SR., Knobloch syndrome associated with Polymicrogyria and early onset of retinal detachment: two case reports. BMC Ophthalmol. 2017</v>
      </c>
    </row>
    <row r="3764" spans="1:29" x14ac:dyDescent="0.3">
      <c r="A3764">
        <v>9154</v>
      </c>
      <c r="B3764" t="s">
        <v>11752</v>
      </c>
      <c r="C3764" t="s">
        <v>21927</v>
      </c>
      <c r="D3764" t="s">
        <v>32193</v>
      </c>
      <c r="E3764" t="s">
        <v>2486</v>
      </c>
      <c r="F3764" s="10"/>
      <c r="G3764">
        <v>2017</v>
      </c>
      <c r="J3764">
        <v>0.33414350272248916</v>
      </c>
      <c r="L3764" t="s">
        <v>43470</v>
      </c>
      <c r="M3764">
        <v>27775222</v>
      </c>
      <c r="Q3764" s="10"/>
      <c r="R3764" s="11">
        <f t="shared" si="116"/>
        <v>0</v>
      </c>
      <c r="U3764" s="11">
        <f t="shared" si="117"/>
        <v>0</v>
      </c>
      <c r="Y3764" s="11">
        <f>IF(SUM(Tableau1[[#This Row],[Other access]:[Sci-hub access]])&gt;=1,1,0)</f>
        <v>0</v>
      </c>
      <c r="Z3764" s="12">
        <f>IF(OR(Tableau1[[#This Row],[Access R1 + S1+ T1 ]]&gt;=1,Tableau1[[#This Row],[Access V1 +W1 + X1]]&gt;=1),1,0)</f>
        <v>0</v>
      </c>
      <c r="AB3764" s="10" t="str">
        <f>Tableau1[[#This Row],[DOI]]</f>
        <v>doi: 10.1111/aos.13269</v>
      </c>
      <c r="AC3764" s="13" t="str">
        <f>Tableau1[[#This Row],[Authors]]&amp;", "&amp;Tableau1[[#This Row],[Title]]&amp;" "&amp;Tableau1[[#This Row],[Journal]]&amp;". "&amp;Tableau1[[#This Row],[Year]]</f>
        <v>Sauer L, Peters S, Schmidt J, Schweitzer D, Klemm M, Ramm L, Augsten R, Hammer M., Monitoring macular pigment changes in macular holes using fluorescence lifetime imaging ophthalmoscopy. Acta Ophthalmol. 2017</v>
      </c>
    </row>
    <row r="3765" spans="1:29" x14ac:dyDescent="0.3">
      <c r="A3765">
        <v>1578</v>
      </c>
      <c r="B3765" t="s">
        <v>4832</v>
      </c>
      <c r="C3765" t="s">
        <v>15082</v>
      </c>
      <c r="D3765" t="s">
        <v>25253</v>
      </c>
      <c r="E3765" t="s">
        <v>2857</v>
      </c>
      <c r="F3765" s="10"/>
      <c r="G3765">
        <v>2017</v>
      </c>
      <c r="J3765">
        <v>0.33427673030472616</v>
      </c>
      <c r="L3765" t="s">
        <v>36057</v>
      </c>
      <c r="M3765">
        <v>28920923</v>
      </c>
      <c r="Q3765" s="10"/>
      <c r="R3765" s="11">
        <f t="shared" si="116"/>
        <v>0</v>
      </c>
      <c r="U3765" s="11">
        <f t="shared" si="117"/>
        <v>0</v>
      </c>
      <c r="Y3765" s="11">
        <f>IF(SUM(Tableau1[[#This Row],[Other access]:[Sci-hub access]])&gt;=1,1,0)</f>
        <v>0</v>
      </c>
      <c r="Z3765" s="12">
        <f>IF(OR(Tableau1[[#This Row],[Access R1 + S1+ T1 ]]&gt;=1,Tableau1[[#This Row],[Access V1 +W1 + X1]]&gt;=1),1,0)</f>
        <v>0</v>
      </c>
      <c r="AB3765" s="10" t="str">
        <f>Tableau1[[#This Row],[DOI]]</f>
        <v>doi: 10.1172/JCI96840</v>
      </c>
      <c r="AC3765" s="13" t="str">
        <f>Tableau1[[#This Row],[Authors]]&amp;", "&amp;Tableau1[[#This Row],[Title]]&amp;" "&amp;Tableau1[[#This Row],[Journal]]&amp;". "&amp;Tableau1[[#This Row],[Year]]</f>
        <v>Bernier-Latmani J, Petrova TV., All TIEd up: mechanisms of Schlemm's canal maintenance. J Clin Invest. 2017</v>
      </c>
    </row>
    <row r="3766" spans="1:29" ht="28.8" x14ac:dyDescent="0.3">
      <c r="A3766">
        <v>4727</v>
      </c>
      <c r="B3766" t="s">
        <v>7838</v>
      </c>
      <c r="C3766" t="s">
        <v>18070</v>
      </c>
      <c r="D3766" t="s">
        <v>28268</v>
      </c>
      <c r="E3766" t="s">
        <v>34215</v>
      </c>
      <c r="F3766" s="10"/>
      <c r="G3766">
        <v>2017</v>
      </c>
      <c r="J3766">
        <v>0.33431072528855432</v>
      </c>
      <c r="L3766" t="s">
        <v>39143</v>
      </c>
      <c r="M3766">
        <v>28414558</v>
      </c>
      <c r="Q3766" s="10"/>
      <c r="R3766" s="11">
        <f t="shared" si="116"/>
        <v>0</v>
      </c>
      <c r="U3766" s="11">
        <f t="shared" si="117"/>
        <v>0</v>
      </c>
      <c r="Y3766" s="11">
        <f>IF(SUM(Tableau1[[#This Row],[Other access]:[Sci-hub access]])&gt;=1,1,0)</f>
        <v>0</v>
      </c>
      <c r="Z3766" s="12">
        <f>IF(OR(Tableau1[[#This Row],[Access R1 + S1+ T1 ]]&gt;=1,Tableau1[[#This Row],[Access V1 +W1 + X1]]&gt;=1),1,0)</f>
        <v>0</v>
      </c>
      <c r="AB3766" s="10" t="str">
        <f>Tableau1[[#This Row],[DOI]]</f>
        <v>doi: 10.1080/08820139.2017.1306865</v>
      </c>
      <c r="AC3766" s="13" t="str">
        <f>Tableau1[[#This Row],[Authors]]&amp;", "&amp;Tableau1[[#This Row],[Title]]&amp;" "&amp;Tableau1[[#This Row],[Journal]]&amp;". "&amp;Tableau1[[#This Row],[Year]]</f>
        <v>Deniz R, Tulunay-Virlan A, Ture Ozdemir F, Unal AU, Ozen G, Alibaz-Oner F, Aydin-Tatli I, Mumcu G, Ergun T, Direskeneli H., Th17-Inducing Conditions Lead to in vitro Activation of Both Th17 and Th1 Responses in Behcet's Disease. Immunol Invest. 2017</v>
      </c>
    </row>
    <row r="3767" spans="1:29" x14ac:dyDescent="0.3">
      <c r="A3767">
        <v>4196</v>
      </c>
      <c r="B3767" t="s">
        <v>353</v>
      </c>
      <c r="C3767" t="s">
        <v>354</v>
      </c>
      <c r="D3767" t="s">
        <v>355</v>
      </c>
      <c r="E3767" t="s">
        <v>2458</v>
      </c>
      <c r="F3767" s="10"/>
      <c r="G3767">
        <v>2017</v>
      </c>
      <c r="J3767">
        <v>0.33435668408341179</v>
      </c>
      <c r="L3767" t="s">
        <v>38627</v>
      </c>
      <c r="M3767">
        <v>28472231</v>
      </c>
      <c r="Q3767" s="10"/>
      <c r="R3767" s="11">
        <f t="shared" si="116"/>
        <v>0</v>
      </c>
      <c r="U3767" s="11">
        <f t="shared" si="117"/>
        <v>0</v>
      </c>
      <c r="Y3767" s="11">
        <f>IF(SUM(Tableau1[[#This Row],[Other access]:[Sci-hub access]])&gt;=1,1,0)</f>
        <v>0</v>
      </c>
      <c r="Z3767" s="12">
        <f>IF(OR(Tableau1[[#This Row],[Access R1 + S1+ T1 ]]&gt;=1,Tableau1[[#This Row],[Access V1 +W1 + X1]]&gt;=1),1,0)</f>
        <v>0</v>
      </c>
      <c r="AB3767" s="10" t="str">
        <f>Tableau1[[#This Row],[DOI]]</f>
        <v>doi: 10.1001/jamaophthalmol.2017.1021</v>
      </c>
      <c r="AC3767" s="13" t="str">
        <f>Tableau1[[#This Row],[Authors]]&amp;", "&amp;Tableau1[[#This Row],[Title]]&amp;" "&amp;Tableau1[[#This Row],[Journal]]&amp;". "&amp;Tableau1[[#This Row],[Year]]</f>
        <v>Varma R, Tarczy-Hornoch K, Jiang X., Visual Impairment in Preschool Children in the United States: Demographic and Geographic Variations From 2015 to 2060. JAMA Ophthalmol. 2017</v>
      </c>
    </row>
    <row r="3768" spans="1:29" x14ac:dyDescent="0.3">
      <c r="A3768">
        <v>9638</v>
      </c>
      <c r="B3768" t="s">
        <v>12191</v>
      </c>
      <c r="C3768" t="s">
        <v>22365</v>
      </c>
      <c r="D3768" t="s">
        <v>32639</v>
      </c>
      <c r="E3768" t="s">
        <v>2445</v>
      </c>
      <c r="F3768" s="10"/>
      <c r="G3768">
        <v>2017</v>
      </c>
      <c r="J3768">
        <v>0.33443246382320224</v>
      </c>
      <c r="L3768" t="s">
        <v>43909</v>
      </c>
      <c r="M3768">
        <v>27632713</v>
      </c>
      <c r="Q3768" s="10"/>
      <c r="R3768" s="11">
        <f t="shared" si="116"/>
        <v>0</v>
      </c>
      <c r="U3768" s="11">
        <f t="shared" si="117"/>
        <v>0</v>
      </c>
      <c r="Y3768" s="11">
        <f>IF(SUM(Tableau1[[#This Row],[Other access]:[Sci-hub access]])&gt;=1,1,0)</f>
        <v>0</v>
      </c>
      <c r="Z3768" s="12">
        <f>IF(OR(Tableau1[[#This Row],[Access R1 + S1+ T1 ]]&gt;=1,Tableau1[[#This Row],[Access V1 +W1 + X1]]&gt;=1),1,0)</f>
        <v>0</v>
      </c>
      <c r="AB3768" s="10" t="str">
        <f>Tableau1[[#This Row],[DOI]]</f>
        <v>doi: 10.1097/IAE.0000000000001280</v>
      </c>
      <c r="AC3768" s="13" t="str">
        <f>Tableau1[[#This Row],[Authors]]&amp;", "&amp;Tableau1[[#This Row],[Title]]&amp;" "&amp;Tableau1[[#This Row],[Journal]]&amp;". "&amp;Tableau1[[#This Row],[Year]]</f>
        <v>Jackson TL, Nicod E, Angelis A, Grimaccia F, Pringle E, Kanavos P., PARS PLANA VITRECTOMY FOR DIABETIC MACULAR EDEMA: A Systematic Review, Meta-Analysis, and Synthesis of Safety Literature. Retina. 2017</v>
      </c>
    </row>
    <row r="3769" spans="1:29" x14ac:dyDescent="0.3">
      <c r="A3769">
        <v>184</v>
      </c>
      <c r="B3769" t="s">
        <v>3447</v>
      </c>
      <c r="C3769" t="s">
        <v>13708</v>
      </c>
      <c r="D3769" t="s">
        <v>23867</v>
      </c>
      <c r="E3769" t="s">
        <v>2451</v>
      </c>
      <c r="F3769" s="10"/>
      <c r="G3769">
        <v>2018</v>
      </c>
      <c r="J3769">
        <v>0.3344804843246294</v>
      </c>
      <c r="L3769" t="s">
        <v>34699</v>
      </c>
      <c r="M3769">
        <v>29364947</v>
      </c>
      <c r="Q3769" s="10"/>
      <c r="R3769" s="11">
        <f t="shared" si="116"/>
        <v>0</v>
      </c>
      <c r="U3769" s="11">
        <f t="shared" si="117"/>
        <v>0</v>
      </c>
      <c r="Y3769" s="11">
        <f>IF(SUM(Tableau1[[#This Row],[Other access]:[Sci-hub access]])&gt;=1,1,0)</f>
        <v>0</v>
      </c>
      <c r="Z3769" s="12">
        <f>IF(OR(Tableau1[[#This Row],[Access R1 + S1+ T1 ]]&gt;=1,Tableau1[[#This Row],[Access V1 +W1 + X1]]&gt;=1),1,0)</f>
        <v>0</v>
      </c>
      <c r="AB3769" s="10" t="str">
        <f>Tableau1[[#This Row],[DOI]]</f>
        <v>doi: 10.1371/journal.pone.0190752</v>
      </c>
      <c r="AC3769" s="13" t="str">
        <f>Tableau1[[#This Row],[Authors]]&amp;", "&amp;Tableau1[[#This Row],[Title]]&amp;" "&amp;Tableau1[[#This Row],[Journal]]&amp;". "&amp;Tableau1[[#This Row],[Year]]</f>
        <v>Graham AD, Lundgrin EL, Lin MC., The Berkeley Dry Eye Flow Chart: A fast, functional screening instrument for contact lens-induced dryness. PLoS One. 2018</v>
      </c>
    </row>
    <row r="3770" spans="1:29" ht="28.8" x14ac:dyDescent="0.3">
      <c r="A3770">
        <v>3376</v>
      </c>
      <c r="B3770" t="s">
        <v>244</v>
      </c>
      <c r="C3770" t="s">
        <v>245</v>
      </c>
      <c r="D3770" t="s">
        <v>246</v>
      </c>
      <c r="E3770" t="s">
        <v>3048</v>
      </c>
      <c r="F3770" s="10"/>
      <c r="G3770">
        <v>2017</v>
      </c>
      <c r="J3770">
        <v>0.33451471743520911</v>
      </c>
      <c r="L3770" t="s">
        <v>37826</v>
      </c>
      <c r="M3770">
        <v>28594570</v>
      </c>
      <c r="Q3770" s="10"/>
      <c r="R3770" s="11">
        <f t="shared" si="116"/>
        <v>0</v>
      </c>
      <c r="U3770" s="11">
        <f t="shared" si="117"/>
        <v>0</v>
      </c>
      <c r="Y3770" s="11">
        <f>IF(SUM(Tableau1[[#This Row],[Other access]:[Sci-hub access]])&gt;=1,1,0)</f>
        <v>0</v>
      </c>
      <c r="Z3770" s="12">
        <f>IF(OR(Tableau1[[#This Row],[Access R1 + S1+ T1 ]]&gt;=1,Tableau1[[#This Row],[Access V1 +W1 + X1]]&gt;=1),1,0)</f>
        <v>0</v>
      </c>
      <c r="AB3770" s="10" t="str">
        <f>Tableau1[[#This Row],[DOI]]</f>
        <v>doi: 10.1164/rccm.201701-0175OC</v>
      </c>
      <c r="AC3770" s="13" t="str">
        <f>Tableau1[[#This Row],[Authors]]&amp;", "&amp;Tableau1[[#This Row],[Title]]&amp;" "&amp;Tableau1[[#This Row],[Journal]]&amp;". "&amp;Tableau1[[#This Row],[Year]]</f>
        <v>Altaf QA, Dodson P, Ali A, Raymond NT, Wharton H, Fellows H, Hampshire-Bancroft R, Shah M, Shepherd E, Miah J, Barnett AH, Tahrani AA., Obstructive Sleep Apnea and Retinopathy in Patients with Type 2 Diabetes. A Longitudinal Study. Am J Respir Crit Care Med. 2017</v>
      </c>
    </row>
    <row r="3771" spans="1:29" x14ac:dyDescent="0.3">
      <c r="A3771">
        <v>10329</v>
      </c>
      <c r="B3771" t="s">
        <v>12828</v>
      </c>
      <c r="C3771" t="s">
        <v>22995</v>
      </c>
      <c r="D3771" t="s">
        <v>33281</v>
      </c>
      <c r="E3771" t="s">
        <v>34434</v>
      </c>
      <c r="F3771" s="10"/>
      <c r="G3771">
        <v>2017</v>
      </c>
      <c r="J3771">
        <v>0.33463616150062248</v>
      </c>
      <c r="L3771" t="s">
        <v>44580</v>
      </c>
      <c r="M3771">
        <v>27373882</v>
      </c>
      <c r="Q3771" s="10"/>
      <c r="R3771" s="11">
        <f t="shared" si="116"/>
        <v>0</v>
      </c>
      <c r="U3771" s="11">
        <f t="shared" si="117"/>
        <v>0</v>
      </c>
      <c r="Y3771" s="11">
        <f>IF(SUM(Tableau1[[#This Row],[Other access]:[Sci-hub access]])&gt;=1,1,0)</f>
        <v>0</v>
      </c>
      <c r="Z3771" s="12">
        <f>IF(OR(Tableau1[[#This Row],[Access R1 + S1+ T1 ]]&gt;=1,Tableau1[[#This Row],[Access V1 +W1 + X1]]&gt;=1),1,0)</f>
        <v>0</v>
      </c>
      <c r="AB3771" s="10" t="str">
        <f>Tableau1[[#This Row],[DOI]]</f>
        <v>doi: 10.1002/jmri.25368</v>
      </c>
      <c r="AC3771" s="13" t="str">
        <f>Tableau1[[#This Row],[Authors]]&amp;", "&amp;Tableau1[[#This Row],[Title]]&amp;" "&amp;Tableau1[[#This Row],[Journal]]&amp;". "&amp;Tableau1[[#This Row],[Year]]</f>
        <v>Sun SW, Nishioka C, Chung CF, Park J, Liang HF., Anterograde-propagation of axonal degeneration in the visual system of wlds mice characterized by diffusion tensor imaging. J Magn Reson Imaging. 2017</v>
      </c>
    </row>
    <row r="3772" spans="1:29" x14ac:dyDescent="0.3">
      <c r="A3772">
        <v>9534</v>
      </c>
      <c r="B3772" t="s">
        <v>12096</v>
      </c>
      <c r="C3772" t="s">
        <v>22271</v>
      </c>
      <c r="D3772" t="s">
        <v>32542</v>
      </c>
      <c r="E3772" t="s">
        <v>2457</v>
      </c>
      <c r="F3772" s="10"/>
      <c r="G3772">
        <v>2017</v>
      </c>
      <c r="J3772">
        <v>0.33468826042614686</v>
      </c>
      <c r="L3772" t="s">
        <v>43816</v>
      </c>
      <c r="M3772">
        <v>27662233</v>
      </c>
      <c r="Q3772" s="10"/>
      <c r="R3772" s="11">
        <f t="shared" si="116"/>
        <v>0</v>
      </c>
      <c r="U3772" s="11">
        <f t="shared" si="117"/>
        <v>0</v>
      </c>
      <c r="Y3772" s="11">
        <f>IF(SUM(Tableau1[[#This Row],[Other access]:[Sci-hub access]])&gt;=1,1,0)</f>
        <v>0</v>
      </c>
      <c r="Z3772" s="12">
        <f>IF(OR(Tableau1[[#This Row],[Access R1 + S1+ T1 ]]&gt;=1,Tableau1[[#This Row],[Access V1 +W1 + X1]]&gt;=1),1,0)</f>
        <v>0</v>
      </c>
      <c r="AB3772" s="10" t="str">
        <f>Tableau1[[#This Row],[DOI]]</f>
        <v>doi: 10.1097/ICB.0000000000000422</v>
      </c>
      <c r="AC3772" s="13" t="str">
        <f>Tableau1[[#This Row],[Authors]]&amp;", "&amp;Tableau1[[#This Row],[Title]]&amp;" "&amp;Tableau1[[#This Row],[Journal]]&amp;". "&amp;Tableau1[[#This Row],[Year]]</f>
        <v>Gaudric A, Mrejen S., WHY THE DOTS ARE BLACK ONLY IN THE LATE PHASE OF THE INDOCYANINE GREEN ANGIOGRAPHY IN MULTIPLE EVANESCENT WHITE DOT SYNDROME. Retin Cases Brief Rep. 2017</v>
      </c>
    </row>
    <row r="3773" spans="1:29" ht="28.8" x14ac:dyDescent="0.3">
      <c r="A3773">
        <v>152</v>
      </c>
      <c r="B3773" t="s">
        <v>3415</v>
      </c>
      <c r="C3773" t="s">
        <v>13676</v>
      </c>
      <c r="D3773" t="s">
        <v>23835</v>
      </c>
      <c r="E3773" t="s">
        <v>2465</v>
      </c>
      <c r="F3773" s="10"/>
      <c r="G3773">
        <v>2017</v>
      </c>
      <c r="J3773">
        <v>0.33494353540392685</v>
      </c>
      <c r="L3773" t="s">
        <v>34668</v>
      </c>
      <c r="M3773">
        <v>29384917</v>
      </c>
      <c r="Q3773" s="10"/>
      <c r="R3773" s="11">
        <f t="shared" si="116"/>
        <v>0</v>
      </c>
      <c r="U3773" s="11">
        <f t="shared" si="117"/>
        <v>0</v>
      </c>
      <c r="Y3773" s="11">
        <f>IF(SUM(Tableau1[[#This Row],[Other access]:[Sci-hub access]])&gt;=1,1,0)</f>
        <v>0</v>
      </c>
      <c r="Z3773" s="12">
        <f>IF(OR(Tableau1[[#This Row],[Access R1 + S1+ T1 ]]&gt;=1,Tableau1[[#This Row],[Access V1 +W1 + X1]]&gt;=1),1,0)</f>
        <v>0</v>
      </c>
      <c r="AB3773" s="10" t="str">
        <f>Tableau1[[#This Row],[DOI]]</f>
        <v>doi: 10.1097/MD.0000000000009400</v>
      </c>
      <c r="AC3773" s="13" t="str">
        <f>Tableau1[[#This Row],[Authors]]&amp;", "&amp;Tableau1[[#This Row],[Title]]&amp;" "&amp;Tableau1[[#This Row],[Journal]]&amp;". "&amp;Tableau1[[#This Row],[Year]]</f>
        <v>Rangel CM, Villota E, Fernández-Vega González Á, Sanchez-Avila RM., Intravitreal bevacizumab associated with photodynamic therapy in a case of polypoidal choroidal vasculopathy associated with choroidal nevus: A case report. Medicine (Baltimore). 2017</v>
      </c>
    </row>
    <row r="3774" spans="1:29" x14ac:dyDescent="0.3">
      <c r="A3774">
        <v>8952</v>
      </c>
      <c r="B3774" t="s">
        <v>11572</v>
      </c>
      <c r="C3774" t="s">
        <v>21753</v>
      </c>
      <c r="D3774" t="s">
        <v>32013</v>
      </c>
      <c r="E3774" t="s">
        <v>34445</v>
      </c>
      <c r="F3774" s="10"/>
      <c r="G3774">
        <v>2017</v>
      </c>
      <c r="J3774">
        <v>0.33494760566210646</v>
      </c>
      <c r="L3774" t="s">
        <v>43279</v>
      </c>
      <c r="M3774">
        <v>27585063</v>
      </c>
      <c r="Q3774" s="10"/>
      <c r="R3774" s="11">
        <f t="shared" si="116"/>
        <v>0</v>
      </c>
      <c r="U3774" s="11">
        <f t="shared" si="117"/>
        <v>0</v>
      </c>
      <c r="Y3774" s="11">
        <f>IF(SUM(Tableau1[[#This Row],[Other access]:[Sci-hub access]])&gt;=1,1,0)</f>
        <v>0</v>
      </c>
      <c r="Z3774" s="12">
        <f>IF(OR(Tableau1[[#This Row],[Access R1 + S1+ T1 ]]&gt;=1,Tableau1[[#This Row],[Access V1 +W1 + X1]]&gt;=1),1,0)</f>
        <v>0</v>
      </c>
      <c r="AB3774" s="10" t="str">
        <f>Tableau1[[#This Row],[DOI]]</f>
        <v>doi: 10.1080/07853890.2016.1231932</v>
      </c>
      <c r="AC3774" s="13" t="str">
        <f>Tableau1[[#This Row],[Authors]]&amp;", "&amp;Tableau1[[#This Row],[Title]]&amp;" "&amp;Tableau1[[#This Row],[Journal]]&amp;". "&amp;Tableau1[[#This Row],[Year]]</f>
        <v>Zhang P, Lu J, Jing Y, Tang S, Zhu D, Bi Y., Global epidemiology of diabetic foot ulceration: a systematic review and meta-analysis (†). Ann Med. 2017</v>
      </c>
    </row>
    <row r="3775" spans="1:29" ht="28.8" x14ac:dyDescent="0.3">
      <c r="A3775">
        <v>7948</v>
      </c>
      <c r="B3775" t="s">
        <v>10685</v>
      </c>
      <c r="C3775" t="s">
        <v>20881</v>
      </c>
      <c r="D3775" t="s">
        <v>31123</v>
      </c>
      <c r="E3775" t="s">
        <v>2441</v>
      </c>
      <c r="F3775" s="10"/>
      <c r="G3775">
        <v>2017</v>
      </c>
      <c r="J3775">
        <v>0.33504463955591945</v>
      </c>
      <c r="L3775" t="s">
        <v>42295</v>
      </c>
      <c r="M3775">
        <v>28024825</v>
      </c>
      <c r="Q3775" s="10"/>
      <c r="R3775" s="11">
        <f t="shared" si="116"/>
        <v>0</v>
      </c>
      <c r="U3775" s="11">
        <f t="shared" si="117"/>
        <v>0</v>
      </c>
      <c r="Y3775" s="11">
        <f>IF(SUM(Tableau1[[#This Row],[Other access]:[Sci-hub access]])&gt;=1,1,0)</f>
        <v>0</v>
      </c>
      <c r="Z3775" s="12">
        <f>IF(OR(Tableau1[[#This Row],[Access R1 + S1+ T1 ]]&gt;=1,Tableau1[[#This Row],[Access V1 +W1 + X1]]&gt;=1),1,0)</f>
        <v>0</v>
      </c>
      <c r="AB3775" s="10" t="str">
        <f>Tableau1[[#This Row],[DOI]]</f>
        <v>doi: 10.1016/j.ophtha.2016.11.014</v>
      </c>
      <c r="AC3775" s="13" t="str">
        <f>Tableau1[[#This Row],[Authors]]&amp;", "&amp;Tableau1[[#This Row],[Title]]&amp;" "&amp;Tableau1[[#This Row],[Journal]]&amp;". "&amp;Tableau1[[#This Row],[Year]]</f>
        <v>Tufail A, Rudisill C, Egan C, Kapetanakis VV, Salas-Vega S, Owen CG, Lee A, Louw V, Anderson J, Liew G, Bolter L, Srinivas S, Nittala M, Sadda S, Taylor P, Rudnicka AR., Automated Diabetic Retinopathy Image Assessment Software: Diagnostic Accuracy and Cost-Effectiveness Compared with Human Graders. Ophthalmology. 2017</v>
      </c>
    </row>
    <row r="3776" spans="1:29" ht="28.8" x14ac:dyDescent="0.3">
      <c r="A3776">
        <v>7163</v>
      </c>
      <c r="B3776" t="s">
        <v>10004</v>
      </c>
      <c r="C3776" t="s">
        <v>20206</v>
      </c>
      <c r="D3776" t="s">
        <v>30438</v>
      </c>
      <c r="E3776" t="s">
        <v>2443</v>
      </c>
      <c r="F3776" s="10"/>
      <c r="G3776">
        <v>2017</v>
      </c>
      <c r="J3776">
        <v>0.33524523992806787</v>
      </c>
      <c r="L3776" t="s">
        <v>41519</v>
      </c>
      <c r="M3776">
        <v>28122086</v>
      </c>
      <c r="Q3776" s="10"/>
      <c r="R3776" s="11">
        <f t="shared" si="116"/>
        <v>0</v>
      </c>
      <c r="U3776" s="11">
        <f t="shared" si="117"/>
        <v>0</v>
      </c>
      <c r="Y3776" s="11">
        <f>IF(SUM(Tableau1[[#This Row],[Other access]:[Sci-hub access]])&gt;=1,1,0)</f>
        <v>0</v>
      </c>
      <c r="Z3776" s="12">
        <f>IF(OR(Tableau1[[#This Row],[Access R1 + S1+ T1 ]]&gt;=1,Tableau1[[#This Row],[Access V1 +W1 + X1]]&gt;=1),1,0)</f>
        <v>0</v>
      </c>
      <c r="AB3776" s="10" t="str">
        <f>Tableau1[[#This Row],[DOI]]</f>
        <v>doi: 10.1167/iovs.16-19159</v>
      </c>
      <c r="AC3776" s="13" t="str">
        <f>Tableau1[[#This Row],[Authors]]&amp;", "&amp;Tableau1[[#This Row],[Title]]&amp;" "&amp;Tableau1[[#This Row],[Journal]]&amp;". "&amp;Tableau1[[#This Row],[Year]]</f>
        <v>Shah M, Edman MC, Reddy Janga S, Yarber F, Meng Z, Klinngam W, Bushman J, Ma T, Liu S, Louie S, Mehta A, Ding C, MacKay JA, Hamm-Alvarez SF., Rapamycin Eye Drops Suppress Lacrimal Gland Inflammation In a Murine Model of Sjögren's Syndrome. Invest Ophthalmol Vis Sci. 2017</v>
      </c>
    </row>
    <row r="3777" spans="1:29" x14ac:dyDescent="0.3">
      <c r="A3777">
        <v>6671</v>
      </c>
      <c r="B3777" t="s">
        <v>9575</v>
      </c>
      <c r="C3777" t="s">
        <v>19781</v>
      </c>
      <c r="D3777" t="s">
        <v>30008</v>
      </c>
      <c r="E3777" t="s">
        <v>2617</v>
      </c>
      <c r="F3777" s="10"/>
      <c r="G3777">
        <v>2017</v>
      </c>
      <c r="J3777">
        <v>0.33524837019796017</v>
      </c>
      <c r="L3777" t="s">
        <v>41034</v>
      </c>
      <c r="M3777">
        <v>28181687</v>
      </c>
      <c r="Q3777" s="10"/>
      <c r="R3777" s="11">
        <f t="shared" si="116"/>
        <v>0</v>
      </c>
      <c r="U3777" s="11">
        <f t="shared" si="117"/>
        <v>0</v>
      </c>
      <c r="Y3777" s="11">
        <f>IF(SUM(Tableau1[[#This Row],[Other access]:[Sci-hub access]])&gt;=1,1,0)</f>
        <v>0</v>
      </c>
      <c r="Z3777" s="12">
        <f>IF(OR(Tableau1[[#This Row],[Access R1 + S1+ T1 ]]&gt;=1,Tableau1[[#This Row],[Access V1 +W1 + X1]]&gt;=1),1,0)</f>
        <v>0</v>
      </c>
      <c r="AB3777" s="10" t="str">
        <f>Tableau1[[#This Row],[DOI]]</f>
        <v>doi: 10.1002/14651858.CD011075.pub2</v>
      </c>
      <c r="AC3777" s="13" t="str">
        <f>Tableau1[[#This Row],[Authors]]&amp;", "&amp;Tableau1[[#This Row],[Title]]&amp;" "&amp;Tableau1[[#This Row],[Journal]]&amp;". "&amp;Tableau1[[#This Row],[Year]]</f>
        <v>Cheng K, Law A, Guo M, Wieland LS, Shen X, Lao L., Acupuncture for acute hordeolum. Cochrane Database Syst Rev. 2017</v>
      </c>
    </row>
    <row r="3778" spans="1:29" x14ac:dyDescent="0.3">
      <c r="A3778">
        <v>3011</v>
      </c>
      <c r="B3778" t="s">
        <v>6204</v>
      </c>
      <c r="C3778" t="s">
        <v>16449</v>
      </c>
      <c r="D3778" t="s">
        <v>26628</v>
      </c>
      <c r="E3778" t="s">
        <v>2462</v>
      </c>
      <c r="F3778" s="10"/>
      <c r="G3778">
        <v>2017</v>
      </c>
      <c r="J3778">
        <v>0.33546743712434524</v>
      </c>
      <c r="L3778" t="s">
        <v>37465</v>
      </c>
      <c r="M3778">
        <v>28651595</v>
      </c>
      <c r="Q3778" s="10"/>
      <c r="R3778" s="11">
        <f t="shared" ref="R3778:R3841" si="118">IF(SUM(N3778:Q3778)&gt;0,1,0)</f>
        <v>0</v>
      </c>
      <c r="U3778" s="11">
        <f t="shared" ref="U3778:U3841" si="119">IF(SUM(R3778,T3778)&gt;0,1,0)</f>
        <v>0</v>
      </c>
      <c r="Y3778" s="11">
        <f>IF(SUM(Tableau1[[#This Row],[Other access]:[Sci-hub access]])&gt;=1,1,0)</f>
        <v>0</v>
      </c>
      <c r="Z3778" s="12">
        <f>IF(OR(Tableau1[[#This Row],[Access R1 + S1+ T1 ]]&gt;=1,Tableau1[[#This Row],[Access V1 +W1 + X1]]&gt;=1),1,0)</f>
        <v>0</v>
      </c>
      <c r="AB3778" s="10" t="str">
        <f>Tableau1[[#This Row],[DOI]]</f>
        <v>doi: 10.1186/s12886-017-0498-z</v>
      </c>
      <c r="AC3778" s="13" t="str">
        <f>Tableau1[[#This Row],[Authors]]&amp;", "&amp;Tableau1[[#This Row],[Title]]&amp;" "&amp;Tableau1[[#This Row],[Journal]]&amp;". "&amp;Tableau1[[#This Row],[Year]]</f>
        <v>Zhao B, Wang M, Xu J, Li M, Yu Y., Identification of pathogenic genes and upstream regulators in age-related macular degeneration. BMC Ophthalmol. 2017</v>
      </c>
    </row>
    <row r="3779" spans="1:29" ht="28.8" x14ac:dyDescent="0.3">
      <c r="A3779">
        <v>1369</v>
      </c>
      <c r="B3779" t="s">
        <v>4629</v>
      </c>
      <c r="C3779" t="s">
        <v>14880</v>
      </c>
      <c r="D3779" t="s">
        <v>25050</v>
      </c>
      <c r="E3779" t="s">
        <v>2521</v>
      </c>
      <c r="F3779" s="10"/>
      <c r="G3779">
        <v>2017</v>
      </c>
      <c r="J3779">
        <v>0.33566448676198679</v>
      </c>
      <c r="L3779" t="s">
        <v>35852</v>
      </c>
      <c r="M3779">
        <v>28965846</v>
      </c>
      <c r="Q3779" s="10"/>
      <c r="R3779" s="11">
        <f t="shared" si="118"/>
        <v>0</v>
      </c>
      <c r="U3779" s="11">
        <f t="shared" si="119"/>
        <v>0</v>
      </c>
      <c r="Y3779" s="11">
        <f>IF(SUM(Tableau1[[#This Row],[Other access]:[Sci-hub access]])&gt;=1,1,0)</f>
        <v>0</v>
      </c>
      <c r="Z3779" s="12">
        <f>IF(OR(Tableau1[[#This Row],[Access R1 + S1+ T1 ]]&gt;=1,Tableau1[[#This Row],[Access V1 +W1 + X1]]&gt;=1),1,0)</f>
        <v>0</v>
      </c>
      <c r="AB3779" s="10" t="str">
        <f>Tableau1[[#This Row],[DOI]]</f>
        <v>doi: 10.1016/j.ajhg.2017.09.007</v>
      </c>
      <c r="AC3779" s="13" t="str">
        <f>Tableau1[[#This Row],[Authors]]&amp;", "&amp;Tableau1[[#This Row],[Title]]&amp;" "&amp;Tableau1[[#This Row],[Journal]]&amp;". "&amp;Tableau1[[#This Row],[Year]]</f>
        <v>Paul A, Drecourt A, Petit F, Deguine DD, Vasnier C, Oufadem M, Masson C, Bonnet C, Masmoudi S, Mosnier I, Mahieu L, Bouccara D, Kaplan J, Challe G, Domange C, Mochel F, Sterkers O, Gerber S, Nitschke P, Bole-Feysot C, Jonard L, Gherbi S, et al., FDXR Mutations Cause Sensorial Neuropathies and Expand the Spectrum of Mitochondrial Fe-S-Synthesis Diseases. Am J Hum Genet. 2017</v>
      </c>
    </row>
    <row r="3780" spans="1:29" x14ac:dyDescent="0.3">
      <c r="A3780">
        <v>6000</v>
      </c>
      <c r="B3780" t="s">
        <v>793</v>
      </c>
      <c r="C3780" t="s">
        <v>794</v>
      </c>
      <c r="D3780" t="s">
        <v>795</v>
      </c>
      <c r="E3780" t="s">
        <v>2734</v>
      </c>
      <c r="F3780" s="10"/>
      <c r="G3780">
        <v>2017</v>
      </c>
      <c r="J3780">
        <v>0.33572481300644386</v>
      </c>
      <c r="L3780" t="s">
        <v>40377</v>
      </c>
      <c r="M3780">
        <v>28259878</v>
      </c>
      <c r="Q3780" s="10"/>
      <c r="R3780" s="11">
        <f t="shared" si="118"/>
        <v>0</v>
      </c>
      <c r="U3780" s="11">
        <f t="shared" si="119"/>
        <v>0</v>
      </c>
      <c r="Y3780" s="11">
        <f>IF(SUM(Tableau1[[#This Row],[Other access]:[Sci-hub access]])&gt;=1,1,0)</f>
        <v>0</v>
      </c>
      <c r="Z3780" s="12">
        <f>IF(OR(Tableau1[[#This Row],[Access R1 + S1+ T1 ]]&gt;=1,Tableau1[[#This Row],[Access V1 +W1 + X1]]&gt;=1),1,0)</f>
        <v>0</v>
      </c>
      <c r="AB3780" s="10" t="str">
        <f>Tableau1[[#This Row],[DOI]]</f>
        <v>doi: 10.1159/000464094</v>
      </c>
      <c r="AC3780" s="13" t="str">
        <f>Tableau1[[#This Row],[Authors]]&amp;", "&amp;Tableau1[[#This Row],[Title]]&amp;" "&amp;Tableau1[[#This Row],[Journal]]&amp;". "&amp;Tableau1[[#This Row],[Year]]</f>
        <v>Hang JF, Lilo MT, Bishop JA, Ali SZ., Diagnostic Accuracy of Fine Needle Aspiration in Thyroid Nodules Arising in Patients with Graves Disease. Acta Cytol. 2017</v>
      </c>
    </row>
    <row r="3781" spans="1:29" x14ac:dyDescent="0.3">
      <c r="A3781">
        <v>7981</v>
      </c>
      <c r="B3781" t="s">
        <v>10716</v>
      </c>
      <c r="C3781" t="s">
        <v>20911</v>
      </c>
      <c r="D3781" t="s">
        <v>31154</v>
      </c>
      <c r="E3781" t="s">
        <v>34373</v>
      </c>
      <c r="F3781" s="10"/>
      <c r="G3781">
        <v>2017</v>
      </c>
      <c r="J3781">
        <v>0.33587508086920348</v>
      </c>
      <c r="L3781" t="s">
        <v>42328</v>
      </c>
      <c r="M3781">
        <v>28012783</v>
      </c>
      <c r="Q3781" s="10"/>
      <c r="R3781" s="11">
        <f t="shared" si="118"/>
        <v>0</v>
      </c>
      <c r="U3781" s="11">
        <f t="shared" si="119"/>
        <v>0</v>
      </c>
      <c r="Y3781" s="11">
        <f>IF(SUM(Tableau1[[#This Row],[Other access]:[Sci-hub access]])&gt;=1,1,0)</f>
        <v>0</v>
      </c>
      <c r="Z3781" s="12">
        <f>IF(OR(Tableau1[[#This Row],[Access R1 + S1+ T1 ]]&gt;=1,Tableau1[[#This Row],[Access V1 +W1 + X1]]&gt;=1),1,0)</f>
        <v>0</v>
      </c>
      <c r="AB3781" s="10" t="str">
        <f>Tableau1[[#This Row],[DOI]]</f>
        <v>doi: 10.1016/j.freeradbiomed.2016.12.030</v>
      </c>
      <c r="AC3781" s="13" t="str">
        <f>Tableau1[[#This Row],[Authors]]&amp;", "&amp;Tableau1[[#This Row],[Title]]&amp;" "&amp;Tableau1[[#This Row],[Journal]]&amp;". "&amp;Tableau1[[#This Row],[Year]]</f>
        <v>Kowluru RA, Mishra M., Epigenetic regulation of redox signaling in diabetic retinopathy: Role of Nrf2. Free Radic Biol Med. 2017</v>
      </c>
    </row>
    <row r="3782" spans="1:29" x14ac:dyDescent="0.3">
      <c r="A3782">
        <v>4606</v>
      </c>
      <c r="B3782" t="s">
        <v>7726</v>
      </c>
      <c r="C3782" t="s">
        <v>17961</v>
      </c>
      <c r="D3782" t="s">
        <v>28155</v>
      </c>
      <c r="E3782" t="s">
        <v>2488</v>
      </c>
      <c r="F3782" s="10"/>
      <c r="G3782">
        <v>2017</v>
      </c>
      <c r="J3782">
        <v>0.33593021661551559</v>
      </c>
      <c r="L3782" t="s">
        <v>39024</v>
      </c>
      <c r="M3782">
        <v>28427076</v>
      </c>
      <c r="Q3782" s="10"/>
      <c r="R3782" s="11">
        <f t="shared" si="118"/>
        <v>0</v>
      </c>
      <c r="U3782" s="11">
        <f t="shared" si="119"/>
        <v>0</v>
      </c>
      <c r="Y3782" s="11">
        <f>IF(SUM(Tableau1[[#This Row],[Other access]:[Sci-hub access]])&gt;=1,1,0)</f>
        <v>0</v>
      </c>
      <c r="Z3782" s="12">
        <f>IF(OR(Tableau1[[#This Row],[Access R1 + S1+ T1 ]]&gt;=1,Tableau1[[#This Row],[Access V1 +W1 + X1]]&gt;=1),1,0)</f>
        <v>0</v>
      </c>
      <c r="AB3782" s="10" t="str">
        <f>Tableau1[[#This Row],[DOI]]</f>
        <v>doi: 10.1159/000459707</v>
      </c>
      <c r="AC3782" s="13" t="str">
        <f>Tableau1[[#This Row],[Authors]]&amp;", "&amp;Tableau1[[#This Row],[Title]]&amp;" "&amp;Tableau1[[#This Row],[Journal]]&amp;". "&amp;Tableau1[[#This Row],[Year]]</f>
        <v>Zarbin MA, Bhagat N, Mukkamala LK., Application of Clinical Trial Results to Clinical Practice. Dev Ophthalmol. 2017</v>
      </c>
    </row>
    <row r="3783" spans="1:29" x14ac:dyDescent="0.3">
      <c r="A3783">
        <v>3923</v>
      </c>
      <c r="B3783" t="s">
        <v>7081</v>
      </c>
      <c r="C3783" t="s">
        <v>17318</v>
      </c>
      <c r="D3783" t="s">
        <v>27506</v>
      </c>
      <c r="E3783" t="s">
        <v>2451</v>
      </c>
      <c r="F3783" s="10"/>
      <c r="G3783">
        <v>2017</v>
      </c>
      <c r="J3783">
        <v>0.33603907110435893</v>
      </c>
      <c r="L3783" t="s">
        <v>38364</v>
      </c>
      <c r="M3783">
        <v>28505174</v>
      </c>
      <c r="Q3783" s="10"/>
      <c r="R3783" s="11">
        <f t="shared" si="118"/>
        <v>0</v>
      </c>
      <c r="U3783" s="11">
        <f t="shared" si="119"/>
        <v>0</v>
      </c>
      <c r="Y3783" s="11">
        <f>IF(SUM(Tableau1[[#This Row],[Other access]:[Sci-hub access]])&gt;=1,1,0)</f>
        <v>0</v>
      </c>
      <c r="Z3783" s="12">
        <f>IF(OR(Tableau1[[#This Row],[Access R1 + S1+ T1 ]]&gt;=1,Tableau1[[#This Row],[Access V1 +W1 + X1]]&gt;=1),1,0)</f>
        <v>0</v>
      </c>
      <c r="AB3783" s="10" t="str">
        <f>Tableau1[[#This Row],[DOI]]</f>
        <v>doi: 10.1371/journal.pone.0177763</v>
      </c>
      <c r="AC3783" s="13" t="str">
        <f>Tableau1[[#This Row],[Authors]]&amp;", "&amp;Tableau1[[#This Row],[Title]]&amp;" "&amp;Tableau1[[#This Row],[Journal]]&amp;". "&amp;Tableau1[[#This Row],[Year]]</f>
        <v>Fields MA, Bowrey HE, Gong J, Moreira EF, Cai H, Del Priore LV., Extracellular matrix nitration alters growth factor release and activates bioactive complement in human retinal pigment epithelial cells. PLoS One. 2017</v>
      </c>
    </row>
    <row r="3784" spans="1:29" ht="28.8" x14ac:dyDescent="0.3">
      <c r="A3784">
        <v>7950</v>
      </c>
      <c r="B3784" t="s">
        <v>10686</v>
      </c>
      <c r="C3784" t="s">
        <v>20882</v>
      </c>
      <c r="D3784" t="s">
        <v>31124</v>
      </c>
      <c r="E3784" t="s">
        <v>2507</v>
      </c>
      <c r="F3784" s="10"/>
      <c r="G3784">
        <v>2017</v>
      </c>
      <c r="J3784">
        <v>0.33610820828186061</v>
      </c>
      <c r="L3784" t="s">
        <v>42297</v>
      </c>
      <c r="M3784">
        <v>28019092</v>
      </c>
      <c r="Q3784" s="10"/>
      <c r="R3784" s="11">
        <f t="shared" si="118"/>
        <v>0</v>
      </c>
      <c r="U3784" s="11">
        <f t="shared" si="119"/>
        <v>0</v>
      </c>
      <c r="Y3784" s="11">
        <f>IF(SUM(Tableau1[[#This Row],[Other access]:[Sci-hub access]])&gt;=1,1,0)</f>
        <v>0</v>
      </c>
      <c r="Z3784" s="12">
        <f>IF(OR(Tableau1[[#This Row],[Access R1 + S1+ T1 ]]&gt;=1,Tableau1[[#This Row],[Access V1 +W1 + X1]]&gt;=1),1,0)</f>
        <v>0</v>
      </c>
      <c r="AB3784" s="10" t="str">
        <f>Tableau1[[#This Row],[DOI]]</f>
        <v>doi: 10.1002/pbc.26394</v>
      </c>
      <c r="AC3784" s="13" t="str">
        <f>Tableau1[[#This Row],[Authors]]&amp;", "&amp;Tableau1[[#This Row],[Title]]&amp;" "&amp;Tableau1[[#This Row],[Journal]]&amp;". "&amp;Tableau1[[#This Row],[Year]]</f>
        <v>Friedman DL, Krailo M, Villaluna D, Gombos D, Langholz B, Jubran R, Shields C, Murphree L, O'Brien J, Kessel S, Rodriguez-Galindo C, Chintagumpala M, Meadows AT., Systemic neoadjuvant chemotherapy for Group B intraocular retinoblastoma (ARET0331): A report from the Children's Oncology Group. Pediatr Blood Cancer. 2017</v>
      </c>
    </row>
    <row r="3785" spans="1:29" x14ac:dyDescent="0.3">
      <c r="A3785">
        <v>1984</v>
      </c>
      <c r="B3785" t="s">
        <v>5224</v>
      </c>
      <c r="C3785" t="s">
        <v>15470</v>
      </c>
      <c r="D3785" t="s">
        <v>25646</v>
      </c>
      <c r="E3785" t="s">
        <v>2462</v>
      </c>
      <c r="F3785" s="10"/>
      <c r="G3785">
        <v>2017</v>
      </c>
      <c r="J3785">
        <v>0.33627273146606107</v>
      </c>
      <c r="L3785" t="s">
        <v>36455</v>
      </c>
      <c r="M3785">
        <v>28835226</v>
      </c>
      <c r="Q3785" s="10"/>
      <c r="R3785" s="11">
        <f t="shared" si="118"/>
        <v>0</v>
      </c>
      <c r="U3785" s="11">
        <f t="shared" si="119"/>
        <v>0</v>
      </c>
      <c r="Y3785" s="11">
        <f>IF(SUM(Tableau1[[#This Row],[Other access]:[Sci-hub access]])&gt;=1,1,0)</f>
        <v>0</v>
      </c>
      <c r="Z3785" s="12">
        <f>IF(OR(Tableau1[[#This Row],[Access R1 + S1+ T1 ]]&gt;=1,Tableau1[[#This Row],[Access V1 +W1 + X1]]&gt;=1),1,0)</f>
        <v>0</v>
      </c>
      <c r="AB3785" s="10" t="str">
        <f>Tableau1[[#This Row],[DOI]]</f>
        <v>doi: 10.1186/s12886-017-0547-7</v>
      </c>
      <c r="AC3785" s="13" t="str">
        <f>Tableau1[[#This Row],[Authors]]&amp;", "&amp;Tableau1[[#This Row],[Title]]&amp;" "&amp;Tableau1[[#This Row],[Journal]]&amp;". "&amp;Tableau1[[#This Row],[Year]]</f>
        <v>Alnawaiseh M, Zumhagen L, Rosentreter A, Eter N., Intraocular lens power calculation using standard formulas and ray tracing after DMEK in patients with Fuchs endothelial dystrophy. BMC Ophthalmol. 2017</v>
      </c>
    </row>
    <row r="3786" spans="1:29" x14ac:dyDescent="0.3">
      <c r="A3786">
        <v>8402</v>
      </c>
      <c r="B3786" t="s">
        <v>1690</v>
      </c>
      <c r="C3786" t="s">
        <v>1691</v>
      </c>
      <c r="D3786" t="s">
        <v>1692</v>
      </c>
      <c r="E3786" t="s">
        <v>2744</v>
      </c>
      <c r="F3786" s="10"/>
      <c r="G3786">
        <v>2017</v>
      </c>
      <c r="J3786">
        <v>0.33629396050944338</v>
      </c>
      <c r="L3786" t="s">
        <v>42743</v>
      </c>
      <c r="M3786">
        <v>27920127</v>
      </c>
      <c r="Q3786" s="10"/>
      <c r="R3786" s="11">
        <f t="shared" si="118"/>
        <v>0</v>
      </c>
      <c r="U3786" s="11">
        <f t="shared" si="119"/>
        <v>0</v>
      </c>
      <c r="Y3786" s="11">
        <f>IF(SUM(Tableau1[[#This Row],[Other access]:[Sci-hub access]])&gt;=1,1,0)</f>
        <v>0</v>
      </c>
      <c r="Z3786" s="12">
        <f>IF(OR(Tableau1[[#This Row],[Access R1 + S1+ T1 ]]&gt;=1,Tableau1[[#This Row],[Access V1 +W1 + X1]]&gt;=1),1,0)</f>
        <v>0</v>
      </c>
      <c r="AB3786" s="10" t="str">
        <f>Tableau1[[#This Row],[DOI]]</f>
        <v>doi: 10.1161/HYPERTENSIONAHA.116.08068</v>
      </c>
      <c r="AC3786" s="13" t="str">
        <f>Tableau1[[#This Row],[Authors]]&amp;", "&amp;Tableau1[[#This Row],[Title]]&amp;" "&amp;Tableau1[[#This Row],[Journal]]&amp;". "&amp;Tableau1[[#This Row],[Year]]</f>
        <v>Horwitz A, Klemp M, Jeppesen J, Tsai JC, Torp-Pedersen C, Kolko M., Antihypertensive Medication Postpones the Onset of Glaucoma: Evidence From a Nationwide Study. Hypertension. 2017</v>
      </c>
    </row>
    <row r="3787" spans="1:29" x14ac:dyDescent="0.3">
      <c r="A3787">
        <v>7286</v>
      </c>
      <c r="B3787" t="s">
        <v>10106</v>
      </c>
      <c r="C3787" t="s">
        <v>20308</v>
      </c>
      <c r="D3787" t="s">
        <v>30540</v>
      </c>
      <c r="E3787" t="s">
        <v>2438</v>
      </c>
      <c r="F3787" s="10"/>
      <c r="G3787">
        <v>2017</v>
      </c>
      <c r="J3787">
        <v>0.33641677731901376</v>
      </c>
      <c r="L3787" t="s">
        <v>41642</v>
      </c>
      <c r="M3787">
        <v>28108570</v>
      </c>
      <c r="Q3787" s="10"/>
      <c r="R3787" s="11">
        <f t="shared" si="118"/>
        <v>0</v>
      </c>
      <c r="U3787" s="11">
        <f t="shared" si="119"/>
        <v>0</v>
      </c>
      <c r="Y3787" s="11">
        <f>IF(SUM(Tableau1[[#This Row],[Other access]:[Sci-hub access]])&gt;=1,1,0)</f>
        <v>0</v>
      </c>
      <c r="Z3787" s="12">
        <f>IF(OR(Tableau1[[#This Row],[Access R1 + S1+ T1 ]]&gt;=1,Tableau1[[#This Row],[Access V1 +W1 + X1]]&gt;=1),1,0)</f>
        <v>0</v>
      </c>
      <c r="AB3787" s="10" t="str">
        <f>Tableau1[[#This Row],[DOI]]</f>
        <v>doi: 10.1136/bjophthalmol-2016-309641</v>
      </c>
      <c r="AC3787" s="13" t="str">
        <f>Tableau1[[#This Row],[Authors]]&amp;", "&amp;Tableau1[[#This Row],[Title]]&amp;" "&amp;Tableau1[[#This Row],[Journal]]&amp;". "&amp;Tableau1[[#This Row],[Year]]</f>
        <v>Neriyanuri S, Pardhan S, Gella L, Pal SS, Ganesan S, Sharma T, Raman R., Retinal sensitivity changes associated with diabetic neuropathy in the absence of diabetic retinopathy. Br J Ophthalmol. 2017</v>
      </c>
    </row>
    <row r="3788" spans="1:29" x14ac:dyDescent="0.3">
      <c r="A3788">
        <v>5495</v>
      </c>
      <c r="B3788" t="s">
        <v>629</v>
      </c>
      <c r="C3788" t="s">
        <v>630</v>
      </c>
      <c r="D3788" t="s">
        <v>631</v>
      </c>
      <c r="E3788" t="s">
        <v>3006</v>
      </c>
      <c r="F3788" s="10"/>
      <c r="G3788">
        <v>2017</v>
      </c>
      <c r="J3788">
        <v>0.33646416263835299</v>
      </c>
      <c r="L3788" t="s">
        <v>39882</v>
      </c>
      <c r="M3788">
        <v>28328880</v>
      </c>
      <c r="Q3788" s="10"/>
      <c r="R3788" s="11">
        <f t="shared" si="118"/>
        <v>0</v>
      </c>
      <c r="U3788" s="11">
        <f t="shared" si="119"/>
        <v>0</v>
      </c>
      <c r="Y3788" s="11">
        <f>IF(SUM(Tableau1[[#This Row],[Other access]:[Sci-hub access]])&gt;=1,1,0)</f>
        <v>0</v>
      </c>
      <c r="Z3788" s="12">
        <f>IF(OR(Tableau1[[#This Row],[Access R1 + S1+ T1 ]]&gt;=1,Tableau1[[#This Row],[Access V1 +W1 + X1]]&gt;=1),1,0)</f>
        <v>0</v>
      </c>
      <c r="AB3788" s="10" t="str">
        <f>Tableau1[[#This Row],[DOI]]</f>
        <v>doi: 10.1038/laban.1215</v>
      </c>
      <c r="AC3788" s="13" t="str">
        <f>Tableau1[[#This Row],[Authors]]&amp;", "&amp;Tableau1[[#This Row],[Title]]&amp;" "&amp;Tableau1[[#This Row],[Journal]]&amp;". "&amp;Tableau1[[#This Row],[Year]]</f>
        <v>Walters EM, Wells KD, Bryda EC, Schommer S, Prather RS., Swine models, genomic tools and services to enhance our understanding of human health and diseases. Lab Anim (NY). 2017</v>
      </c>
    </row>
    <row r="3789" spans="1:29" x14ac:dyDescent="0.3">
      <c r="A3789">
        <v>636</v>
      </c>
      <c r="B3789" t="s">
        <v>3899</v>
      </c>
      <c r="C3789" t="s">
        <v>14154</v>
      </c>
      <c r="D3789" t="s">
        <v>24319</v>
      </c>
      <c r="E3789" t="s">
        <v>2462</v>
      </c>
      <c r="F3789" s="10"/>
      <c r="G3789">
        <v>2017</v>
      </c>
      <c r="J3789">
        <v>0.33655679023220697</v>
      </c>
      <c r="L3789" t="s">
        <v>35134</v>
      </c>
      <c r="M3789">
        <v>29157214</v>
      </c>
      <c r="Q3789" s="10"/>
      <c r="R3789" s="11">
        <f t="shared" si="118"/>
        <v>0</v>
      </c>
      <c r="U3789" s="11">
        <f t="shared" si="119"/>
        <v>0</v>
      </c>
      <c r="Y3789" s="11">
        <f>IF(SUM(Tableau1[[#This Row],[Other access]:[Sci-hub access]])&gt;=1,1,0)</f>
        <v>0</v>
      </c>
      <c r="Z3789" s="12">
        <f>IF(OR(Tableau1[[#This Row],[Access R1 + S1+ T1 ]]&gt;=1,Tableau1[[#This Row],[Access V1 +W1 + X1]]&gt;=1),1,0)</f>
        <v>0</v>
      </c>
      <c r="AB3789" s="10" t="str">
        <f>Tableau1[[#This Row],[DOI]]</f>
        <v>doi: 10.1186/s12886-017-0599-8</v>
      </c>
      <c r="AC3789" s="13" t="str">
        <f>Tableau1[[#This Row],[Authors]]&amp;", "&amp;Tableau1[[#This Row],[Title]]&amp;" "&amp;Tableau1[[#This Row],[Journal]]&amp;". "&amp;Tableau1[[#This Row],[Year]]</f>
        <v>Kim J, Kim SK, Kim MK., Segmental ischaemic infarction of the iris after autologous fat injection into the lower eyelid tissue: a case report. BMC Ophthalmol. 2017</v>
      </c>
    </row>
    <row r="3790" spans="1:29" x14ac:dyDescent="0.3">
      <c r="A3790">
        <v>8017</v>
      </c>
      <c r="B3790" t="s">
        <v>10747</v>
      </c>
      <c r="C3790" t="s">
        <v>20941</v>
      </c>
      <c r="D3790" t="s">
        <v>31185</v>
      </c>
      <c r="E3790" t="s">
        <v>2523</v>
      </c>
      <c r="F3790" s="10"/>
      <c r="G3790">
        <v>2017</v>
      </c>
      <c r="J3790">
        <v>0.33662434629518356</v>
      </c>
      <c r="L3790" t="s">
        <v>42364</v>
      </c>
      <c r="M3790">
        <v>28009345</v>
      </c>
      <c r="Q3790" s="10"/>
      <c r="R3790" s="11">
        <f t="shared" si="118"/>
        <v>0</v>
      </c>
      <c r="U3790" s="11">
        <f t="shared" si="119"/>
        <v>0</v>
      </c>
      <c r="Y3790" s="11">
        <f>IF(SUM(Tableau1[[#This Row],[Other access]:[Sci-hub access]])&gt;=1,1,0)</f>
        <v>0</v>
      </c>
      <c r="Z3790" s="12">
        <f>IF(OR(Tableau1[[#This Row],[Access R1 + S1+ T1 ]]&gt;=1,Tableau1[[#This Row],[Access V1 +W1 + X1]]&gt;=1),1,0)</f>
        <v>0</v>
      </c>
      <c r="AB3790" s="10" t="str">
        <f>Tableau1[[#This Row],[DOI]]</f>
        <v>doi: 10.1038/eye.2016.285</v>
      </c>
      <c r="AC3790" s="13" t="str">
        <f>Tableau1[[#This Row],[Authors]]&amp;", "&amp;Tableau1[[#This Row],[Title]]&amp;" "&amp;Tableau1[[#This Row],[Journal]]&amp;". "&amp;Tableau1[[#This Row],[Year]]</f>
        <v>Tranos P, Wickham L, Dervenis N, Vakalis A, Asteriades S, Stavrakas P., The role of membrane-inner retina adherence in predicting simultaneous internal limiting membrane peeling during idiopathic epiretinal membrane surgery. Eye (Lond). 2017</v>
      </c>
    </row>
    <row r="3791" spans="1:29" x14ac:dyDescent="0.3">
      <c r="A3791">
        <v>10300</v>
      </c>
      <c r="B3791" t="s">
        <v>12800</v>
      </c>
      <c r="C3791" t="s">
        <v>22967</v>
      </c>
      <c r="D3791" t="s">
        <v>33253</v>
      </c>
      <c r="E3791" t="s">
        <v>2502</v>
      </c>
      <c r="F3791" s="10"/>
      <c r="G3791">
        <v>2017</v>
      </c>
      <c r="J3791">
        <v>0.33698448840391082</v>
      </c>
      <c r="L3791" t="e">
        <v>#VALUE!</v>
      </c>
      <c r="M3791">
        <v>27388749</v>
      </c>
      <c r="Q3791" s="10"/>
      <c r="R3791" s="11">
        <f t="shared" si="118"/>
        <v>0</v>
      </c>
      <c r="U3791" s="11">
        <f t="shared" si="119"/>
        <v>0</v>
      </c>
      <c r="Y3791" s="11">
        <f>IF(SUM(Tableau1[[#This Row],[Other access]:[Sci-hub access]])&gt;=1,1,0)</f>
        <v>0</v>
      </c>
      <c r="Z3791" s="12">
        <f>IF(OR(Tableau1[[#This Row],[Access R1 + S1+ T1 ]]&gt;=1,Tableau1[[#This Row],[Access V1 +W1 + X1]]&gt;=1),1,0)</f>
        <v>0</v>
      </c>
      <c r="AB3791" s="10" t="e">
        <f>Tableau1[[#This Row],[DOI]]</f>
        <v>#VALUE!</v>
      </c>
      <c r="AC3791" s="13" t="str">
        <f>Tableau1[[#This Row],[Authors]]&amp;", "&amp;Tableau1[[#This Row],[Title]]&amp;" "&amp;Tableau1[[#This Row],[Journal]]&amp;". "&amp;Tableau1[[#This Row],[Year]]</f>
        <v>Yazıcı H, Gürelik G, Yaylacıoğlu Tuncay F, Uyar Göçün P., Ciliary Tissue Transplantation in the Rabbit Eye: Does the Localization of the Graft Affect Survival? Ophthalmic Res. 2017</v>
      </c>
    </row>
    <row r="3792" spans="1:29" x14ac:dyDescent="0.3">
      <c r="A3792">
        <v>7640</v>
      </c>
      <c r="B3792" t="s">
        <v>1408</v>
      </c>
      <c r="C3792" t="s">
        <v>1409</v>
      </c>
      <c r="D3792" t="s">
        <v>1410</v>
      </c>
      <c r="E3792" t="s">
        <v>2680</v>
      </c>
      <c r="F3792" s="10"/>
      <c r="G3792">
        <v>2017</v>
      </c>
      <c r="J3792">
        <v>0.33699003356876156</v>
      </c>
      <c r="L3792" t="s">
        <v>41993</v>
      </c>
      <c r="M3792">
        <v>28068933</v>
      </c>
      <c r="Q3792" s="10"/>
      <c r="R3792" s="11">
        <f t="shared" si="118"/>
        <v>0</v>
      </c>
      <c r="U3792" s="11">
        <f t="shared" si="119"/>
        <v>0</v>
      </c>
      <c r="Y3792" s="11">
        <f>IF(SUM(Tableau1[[#This Row],[Other access]:[Sci-hub access]])&gt;=1,1,0)</f>
        <v>0</v>
      </c>
      <c r="Z3792" s="12">
        <f>IF(OR(Tableau1[[#This Row],[Access R1 + S1+ T1 ]]&gt;=1,Tableau1[[#This Row],[Access V1 +W1 + X1]]&gt;=1),1,0)</f>
        <v>0</v>
      </c>
      <c r="AB3792" s="10" t="str">
        <f>Tableau1[[#This Row],[DOI]]</f>
        <v>doi: 10.1186/s12883-016-0779-9</v>
      </c>
      <c r="AC3792" s="13" t="str">
        <f>Tableau1[[#This Row],[Authors]]&amp;", "&amp;Tableau1[[#This Row],[Title]]&amp;" "&amp;Tableau1[[#This Row],[Journal]]&amp;". "&amp;Tableau1[[#This Row],[Year]]</f>
        <v>Berger B, Hottenrott T, Rauer S, Stich O., Screening for onconeural antibodies in neuromyelitis optica spectrum disorders. BMC Neurol. 2017</v>
      </c>
    </row>
    <row r="3793" spans="1:29" x14ac:dyDescent="0.3">
      <c r="A3793">
        <v>2794</v>
      </c>
      <c r="B3793" t="s">
        <v>5998</v>
      </c>
      <c r="C3793" t="s">
        <v>16244</v>
      </c>
      <c r="D3793" t="s">
        <v>26422</v>
      </c>
      <c r="E3793" t="s">
        <v>2502</v>
      </c>
      <c r="F3793" s="10"/>
      <c r="G3793">
        <v>2017</v>
      </c>
      <c r="J3793">
        <v>0.33704962923141224</v>
      </c>
      <c r="L3793" t="s">
        <v>37253</v>
      </c>
      <c r="M3793">
        <v>28683455</v>
      </c>
      <c r="Q3793" s="10"/>
      <c r="R3793" s="11">
        <f t="shared" si="118"/>
        <v>0</v>
      </c>
      <c r="U3793" s="11">
        <f t="shared" si="119"/>
        <v>0</v>
      </c>
      <c r="Y3793" s="11">
        <f>IF(SUM(Tableau1[[#This Row],[Other access]:[Sci-hub access]])&gt;=1,1,0)</f>
        <v>0</v>
      </c>
      <c r="Z3793" s="12">
        <f>IF(OR(Tableau1[[#This Row],[Access R1 + S1+ T1 ]]&gt;=1,Tableau1[[#This Row],[Access V1 +W1 + X1]]&gt;=1),1,0)</f>
        <v>0</v>
      </c>
      <c r="AB3793" s="10" t="str">
        <f>Tableau1[[#This Row],[DOI]]</f>
        <v>doi: 10.1159/000476038</v>
      </c>
      <c r="AC3793" s="13" t="str">
        <f>Tableau1[[#This Row],[Authors]]&amp;", "&amp;Tableau1[[#This Row],[Title]]&amp;" "&amp;Tableau1[[#This Row],[Journal]]&amp;". "&amp;Tableau1[[#This Row],[Year]]</f>
        <v>Jakobsen NS, Larsen DA, Bek T., Binocular Fixation Reduces Fixational Eye Movements in the Worst Eye of Patients with Center-Involving Diabetic Macular Edema. Ophthalmic Res. 2017</v>
      </c>
    </row>
    <row r="3794" spans="1:29" x14ac:dyDescent="0.3">
      <c r="A3794">
        <v>4326</v>
      </c>
      <c r="B3794" t="s">
        <v>7456</v>
      </c>
      <c r="C3794" t="s">
        <v>17692</v>
      </c>
      <c r="D3794" t="s">
        <v>27885</v>
      </c>
      <c r="E3794" t="s">
        <v>2441</v>
      </c>
      <c r="F3794" s="10"/>
      <c r="G3794">
        <v>2017</v>
      </c>
      <c r="J3794">
        <v>0.33712081443479558</v>
      </c>
      <c r="L3794" t="s">
        <v>38749</v>
      </c>
      <c r="M3794">
        <v>28456421</v>
      </c>
      <c r="Q3794" s="10"/>
      <c r="R3794" s="11">
        <f t="shared" si="118"/>
        <v>0</v>
      </c>
      <c r="U3794" s="11">
        <f t="shared" si="119"/>
        <v>0</v>
      </c>
      <c r="Y3794" s="11">
        <f>IF(SUM(Tableau1[[#This Row],[Other access]:[Sci-hub access]])&gt;=1,1,0)</f>
        <v>0</v>
      </c>
      <c r="Z3794" s="12">
        <f>IF(OR(Tableau1[[#This Row],[Access R1 + S1+ T1 ]]&gt;=1,Tableau1[[#This Row],[Access V1 +W1 + X1]]&gt;=1),1,0)</f>
        <v>0</v>
      </c>
      <c r="AB3794" s="10" t="str">
        <f>Tableau1[[#This Row],[DOI]]</f>
        <v>doi: 10.1016/j.ophtha.2017.03.042</v>
      </c>
      <c r="AC3794" s="13" t="str">
        <f>Tableau1[[#This Row],[Authors]]&amp;", "&amp;Tableau1[[#This Row],[Title]]&amp;" "&amp;Tableau1[[#This Row],[Journal]]&amp;". "&amp;Tableau1[[#This Row],[Year]]</f>
        <v>Burgess S, Davey Smith G., Mendelian Randomization Implicates High-Density Lipoprotein Cholesterol-Associated Mechanisms in Etiology of Age-Related Macular Degeneration. Ophthalmology. 2017</v>
      </c>
    </row>
    <row r="3795" spans="1:29" x14ac:dyDescent="0.3">
      <c r="A3795">
        <v>6037</v>
      </c>
      <c r="B3795" t="s">
        <v>9023</v>
      </c>
      <c r="C3795" t="s">
        <v>19238</v>
      </c>
      <c r="D3795" t="s">
        <v>29453</v>
      </c>
      <c r="E3795" t="s">
        <v>2523</v>
      </c>
      <c r="F3795" s="10"/>
      <c r="G3795">
        <v>2017</v>
      </c>
      <c r="J3795">
        <v>0.337235922744619</v>
      </c>
      <c r="L3795" t="s">
        <v>40414</v>
      </c>
      <c r="M3795">
        <v>28257135</v>
      </c>
      <c r="Q3795" s="10"/>
      <c r="R3795" s="11">
        <f t="shared" si="118"/>
        <v>0</v>
      </c>
      <c r="U3795" s="11">
        <f t="shared" si="119"/>
        <v>0</v>
      </c>
      <c r="Y3795" s="11">
        <f>IF(SUM(Tableau1[[#This Row],[Other access]:[Sci-hub access]])&gt;=1,1,0)</f>
        <v>0</v>
      </c>
      <c r="Z3795" s="12">
        <f>IF(OR(Tableau1[[#This Row],[Access R1 + S1+ T1 ]]&gt;=1,Tableau1[[#This Row],[Access V1 +W1 + X1]]&gt;=1),1,0)</f>
        <v>0</v>
      </c>
      <c r="AB3795" s="10" t="str">
        <f>Tableau1[[#This Row],[DOI]]</f>
        <v>doi: 10.1038/eye.2017.20</v>
      </c>
      <c r="AC3795" s="13" t="str">
        <f>Tableau1[[#This Row],[Authors]]&amp;", "&amp;Tableau1[[#This Row],[Title]]&amp;" "&amp;Tableau1[[#This Row],[Journal]]&amp;". "&amp;Tableau1[[#This Row],[Year]]</f>
        <v>Vonica OA, Obi E, Sipkova Z, Soare C, Pearson AR., The value of lacrimal scintillography in the assessment of patients with epiphora. Eye (Lond). 2017</v>
      </c>
    </row>
    <row r="3796" spans="1:29" x14ac:dyDescent="0.3">
      <c r="A3796">
        <v>1938</v>
      </c>
      <c r="B3796" t="s">
        <v>5180</v>
      </c>
      <c r="C3796" t="s">
        <v>15426</v>
      </c>
      <c r="D3796" t="s">
        <v>25602</v>
      </c>
      <c r="E3796" t="s">
        <v>2490</v>
      </c>
      <c r="F3796" s="10"/>
      <c r="G3796">
        <v>2017</v>
      </c>
      <c r="J3796">
        <v>0.33743109193966536</v>
      </c>
      <c r="L3796" t="s">
        <v>36409</v>
      </c>
      <c r="M3796">
        <v>28844640</v>
      </c>
      <c r="Q3796" s="10"/>
      <c r="R3796" s="11">
        <f t="shared" si="118"/>
        <v>0</v>
      </c>
      <c r="U3796" s="11">
        <f t="shared" si="119"/>
        <v>0</v>
      </c>
      <c r="Y3796" s="11">
        <f>IF(SUM(Tableau1[[#This Row],[Other access]:[Sci-hub access]])&gt;=1,1,0)</f>
        <v>0</v>
      </c>
      <c r="Z3796" s="12">
        <f>IF(OR(Tableau1[[#This Row],[Access R1 + S1+ T1 ]]&gt;=1,Tableau1[[#This Row],[Access V1 +W1 + X1]]&gt;=1),1,0)</f>
        <v>0</v>
      </c>
      <c r="AB3796" s="10" t="str">
        <f>Tableau1[[#This Row],[DOI]]</f>
        <v>doi: 10.1016/j.ajo.2017.08.006</v>
      </c>
      <c r="AC3796" s="13" t="str">
        <f>Tableau1[[#This Row],[Authors]]&amp;", "&amp;Tableau1[[#This Row],[Title]]&amp;" "&amp;Tableau1[[#This Row],[Journal]]&amp;". "&amp;Tableau1[[#This Row],[Year]]</f>
        <v>Chu YC, Wu SY, Tsai YJ, Liao YL, Chu HY., Early Versus Late Canalicular Laceration Repair Outcomes. Am J Ophthalmol. 2017</v>
      </c>
    </row>
    <row r="3797" spans="1:29" x14ac:dyDescent="0.3">
      <c r="A3797">
        <v>8523</v>
      </c>
      <c r="B3797" t="s">
        <v>11194</v>
      </c>
      <c r="C3797" t="s">
        <v>21378</v>
      </c>
      <c r="D3797" t="s">
        <v>31633</v>
      </c>
      <c r="E3797" t="s">
        <v>2464</v>
      </c>
      <c r="F3797" s="10"/>
      <c r="G3797">
        <v>2017</v>
      </c>
      <c r="J3797">
        <v>0.33743169871350698</v>
      </c>
      <c r="L3797" t="s">
        <v>42859</v>
      </c>
      <c r="M3797">
        <v>27898468</v>
      </c>
      <c r="Q3797" s="10"/>
      <c r="R3797" s="11">
        <f t="shared" si="118"/>
        <v>0</v>
      </c>
      <c r="U3797" s="11">
        <f t="shared" si="119"/>
        <v>0</v>
      </c>
      <c r="Y3797" s="11">
        <f>IF(SUM(Tableau1[[#This Row],[Other access]:[Sci-hub access]])&gt;=1,1,0)</f>
        <v>0</v>
      </c>
      <c r="Z3797" s="12">
        <f>IF(OR(Tableau1[[#This Row],[Access R1 + S1+ T1 ]]&gt;=1,Tableau1[[#This Row],[Access V1 +W1 + X1]]&gt;=1),1,0)</f>
        <v>0</v>
      </c>
      <c r="AB3797" s="10" t="str">
        <f>Tableau1[[#This Row],[DOI]]</f>
        <v>doi: 10.1097/ICU.0000000000000351</v>
      </c>
      <c r="AC3797" s="13" t="str">
        <f>Tableau1[[#This Row],[Authors]]&amp;", "&amp;Tableau1[[#This Row],[Title]]&amp;" "&amp;Tableau1[[#This Row],[Journal]]&amp;". "&amp;Tableau1[[#This Row],[Year]]</f>
        <v>Amoozgar B, Phan EN, Lin SC, Han Y., Update on ciliary body laser procedures. Curr Opin Ophthalmol. 2017</v>
      </c>
    </row>
    <row r="3798" spans="1:29" x14ac:dyDescent="0.3">
      <c r="A3798">
        <v>631</v>
      </c>
      <c r="B3798" t="s">
        <v>3894</v>
      </c>
      <c r="C3798" t="s">
        <v>14149</v>
      </c>
      <c r="D3798" t="s">
        <v>24314</v>
      </c>
      <c r="E3798" t="s">
        <v>2441</v>
      </c>
      <c r="F3798" s="10"/>
      <c r="G3798">
        <v>2017</v>
      </c>
      <c r="J3798">
        <v>0.33748219107383559</v>
      </c>
      <c r="L3798" t="s">
        <v>35129</v>
      </c>
      <c r="M3798">
        <v>29157365</v>
      </c>
      <c r="Q3798" s="10"/>
      <c r="R3798" s="11">
        <f t="shared" si="118"/>
        <v>0</v>
      </c>
      <c r="U3798" s="11">
        <f t="shared" si="119"/>
        <v>0</v>
      </c>
      <c r="Y3798" s="11">
        <f>IF(SUM(Tableau1[[#This Row],[Other access]:[Sci-hub access]])&gt;=1,1,0)</f>
        <v>0</v>
      </c>
      <c r="Z3798" s="12">
        <f>IF(OR(Tableau1[[#This Row],[Access R1 + S1+ T1 ]]&gt;=1,Tableau1[[#This Row],[Access V1 +W1 + X1]]&gt;=1),1,0)</f>
        <v>0</v>
      </c>
      <c r="AB3798" s="10" t="str">
        <f>Tableau1[[#This Row],[DOI]]</f>
        <v>doi: 10.1016/j.ophtha.2017.10.011</v>
      </c>
      <c r="AC3798" s="13" t="str">
        <f>Tableau1[[#This Row],[Authors]]&amp;", "&amp;Tableau1[[#This Row],[Title]]&amp;" "&amp;Tableau1[[#This Row],[Journal]]&amp;". "&amp;Tableau1[[#This Row],[Year]]</f>
        <v>Lavinsky F, Wollstein G, Tauber J, Schuman JS., The Future of Imaging in Detecting Glaucoma Progression. Ophthalmology. 2017</v>
      </c>
    </row>
    <row r="3799" spans="1:29" ht="28.8" x14ac:dyDescent="0.3">
      <c r="A3799">
        <v>3632</v>
      </c>
      <c r="B3799" t="s">
        <v>6804</v>
      </c>
      <c r="C3799" t="s">
        <v>17045</v>
      </c>
      <c r="D3799" t="s">
        <v>27228</v>
      </c>
      <c r="E3799" t="s">
        <v>2486</v>
      </c>
      <c r="F3799" s="10"/>
      <c r="G3799">
        <v>2017</v>
      </c>
      <c r="J3799">
        <v>0.33749017064808551</v>
      </c>
      <c r="L3799" t="s">
        <v>38078</v>
      </c>
      <c r="M3799">
        <v>28556485</v>
      </c>
      <c r="Q3799" s="10"/>
      <c r="R3799" s="11">
        <f t="shared" si="118"/>
        <v>0</v>
      </c>
      <c r="U3799" s="11">
        <f t="shared" si="119"/>
        <v>0</v>
      </c>
      <c r="Y3799" s="11">
        <f>IF(SUM(Tableau1[[#This Row],[Other access]:[Sci-hub access]])&gt;=1,1,0)</f>
        <v>0</v>
      </c>
      <c r="Z3799" s="12">
        <f>IF(OR(Tableau1[[#This Row],[Access R1 + S1+ T1 ]]&gt;=1,Tableau1[[#This Row],[Access V1 +W1 + X1]]&gt;=1),1,0)</f>
        <v>0</v>
      </c>
      <c r="AB3799" s="10" t="str">
        <f>Tableau1[[#This Row],[DOI]]</f>
        <v>doi: 10.1111/aos.13480</v>
      </c>
      <c r="AC3799" s="13" t="str">
        <f>Tableau1[[#This Row],[Authors]]&amp;", "&amp;Tableau1[[#This Row],[Title]]&amp;" "&amp;Tableau1[[#This Row],[Journal]]&amp;". "&amp;Tableau1[[#This Row],[Year]]</f>
        <v>Jørstad ØK, Faber RT, Moe MC., Two-year functional and anatomical results after converting treatment resistant eyes with exudative age-related macular degeneration to aflibercept in accordance with a treat and extend protocol. Acta Ophthalmol. 2017</v>
      </c>
    </row>
    <row r="3800" spans="1:29" ht="28.8" x14ac:dyDescent="0.3">
      <c r="A3800">
        <v>10139</v>
      </c>
      <c r="B3800" t="s">
        <v>12649</v>
      </c>
      <c r="C3800" t="s">
        <v>22817</v>
      </c>
      <c r="D3800" t="s">
        <v>33099</v>
      </c>
      <c r="E3800" t="s">
        <v>2448</v>
      </c>
      <c r="F3800" s="10"/>
      <c r="G3800">
        <v>2017</v>
      </c>
      <c r="J3800">
        <v>0.33757687930057745</v>
      </c>
      <c r="L3800" t="s">
        <v>44394</v>
      </c>
      <c r="M3800">
        <v>27460280</v>
      </c>
      <c r="Q3800" s="10"/>
      <c r="R3800" s="11">
        <f t="shared" si="118"/>
        <v>0</v>
      </c>
      <c r="U3800" s="11">
        <f t="shared" si="119"/>
        <v>0</v>
      </c>
      <c r="Y3800" s="11">
        <f>IF(SUM(Tableau1[[#This Row],[Other access]:[Sci-hub access]])&gt;=1,1,0)</f>
        <v>0</v>
      </c>
      <c r="Z3800" s="12">
        <f>IF(OR(Tableau1[[#This Row],[Access R1 + S1+ T1 ]]&gt;=1,Tableau1[[#This Row],[Access V1 +W1 + X1]]&gt;=1),1,0)</f>
        <v>0</v>
      </c>
      <c r="AB3800" s="10" t="str">
        <f>Tableau1[[#This Row],[DOI]]</f>
        <v>doi: 10.1007/s00417-016-3431-x</v>
      </c>
      <c r="AC3800" s="13" t="str">
        <f>Tableau1[[#This Row],[Authors]]&amp;", "&amp;Tableau1[[#This Row],[Title]]&amp;" "&amp;Tableau1[[#This Row],[Journal]]&amp;". "&amp;Tableau1[[#This Row],[Year]]</f>
        <v>Eter N, Mohr A, Wachtlin J, Feltgen N, Shirlaw A, Leaback R; German Ozurdex in RVO Real World Study Group.., Dexamethasone intravitreal implant in retinal vein occlusion: real-life data from a prospective, multicenter clinical trial. Graefes Arch Clin Exp Ophthalmol. 2017</v>
      </c>
    </row>
    <row r="3801" spans="1:29" ht="28.8" x14ac:dyDescent="0.3">
      <c r="A3801">
        <v>5989</v>
      </c>
      <c r="B3801" t="s">
        <v>8985</v>
      </c>
      <c r="C3801" t="s">
        <v>19199</v>
      </c>
      <c r="D3801" t="s">
        <v>29415</v>
      </c>
      <c r="E3801" t="s">
        <v>3209</v>
      </c>
      <c r="F3801" s="10"/>
      <c r="G3801">
        <v>2017</v>
      </c>
      <c r="J3801">
        <v>0.33761804785957561</v>
      </c>
      <c r="L3801" t="s">
        <v>40368</v>
      </c>
      <c r="M3801">
        <v>28262517</v>
      </c>
      <c r="Q3801" s="10"/>
      <c r="R3801" s="11">
        <f t="shared" si="118"/>
        <v>0</v>
      </c>
      <c r="U3801" s="11">
        <f t="shared" si="119"/>
        <v>0</v>
      </c>
      <c r="Y3801" s="11">
        <f>IF(SUM(Tableau1[[#This Row],[Other access]:[Sci-hub access]])&gt;=1,1,0)</f>
        <v>0</v>
      </c>
      <c r="Z3801" s="12">
        <f>IF(OR(Tableau1[[#This Row],[Access R1 + S1+ T1 ]]&gt;=1,Tableau1[[#This Row],[Access V1 +W1 + X1]]&gt;=1),1,0)</f>
        <v>0</v>
      </c>
      <c r="AB3801" s="10" t="str">
        <f>Tableau1[[#This Row],[DOI]]</f>
        <v>doi: 10.1016/j.brachy.2017.01.012</v>
      </c>
      <c r="AC3801" s="13" t="str">
        <f>Tableau1[[#This Row],[Authors]]&amp;", "&amp;Tableau1[[#This Row],[Title]]&amp;" "&amp;Tableau1[[#This Row],[Journal]]&amp;". "&amp;Tableau1[[#This Row],[Year]]</f>
        <v>Patel KR, Prabhu RS, Switchenko JM, Chowdhary M, Craven C, Mendoza P, Danish H, Grossniklaus HE, Aaberg TM Sr, Aaberg T Jr, Reddy S, Butker E, Bergstrom C, Crocker IR., Visual acuity, oncologic, and toxicity outcomes with (103)Pd vs. (125)I plaque treatment for choroidal melanoma. Brachytherapy. 2017</v>
      </c>
    </row>
    <row r="3802" spans="1:29" ht="28.8" x14ac:dyDescent="0.3">
      <c r="A3802">
        <v>881</v>
      </c>
      <c r="B3802" t="s">
        <v>4144</v>
      </c>
      <c r="C3802" t="s">
        <v>14398</v>
      </c>
      <c r="D3802" t="s">
        <v>24564</v>
      </c>
      <c r="E3802" t="s">
        <v>2443</v>
      </c>
      <c r="F3802" s="10"/>
      <c r="G3802">
        <v>2017</v>
      </c>
      <c r="J3802">
        <v>0.33781583531729287</v>
      </c>
      <c r="L3802" t="s">
        <v>35369</v>
      </c>
      <c r="M3802">
        <v>29075765</v>
      </c>
      <c r="Q3802" s="10"/>
      <c r="R3802" s="11">
        <f t="shared" si="118"/>
        <v>0</v>
      </c>
      <c r="U3802" s="11">
        <f t="shared" si="119"/>
        <v>0</v>
      </c>
      <c r="Y3802" s="11">
        <f>IF(SUM(Tableau1[[#This Row],[Other access]:[Sci-hub access]])&gt;=1,1,0)</f>
        <v>0</v>
      </c>
      <c r="Z3802" s="12">
        <f>IF(OR(Tableau1[[#This Row],[Access R1 + S1+ T1 ]]&gt;=1,Tableau1[[#This Row],[Access V1 +W1 + X1]]&gt;=1),1,0)</f>
        <v>0</v>
      </c>
      <c r="AB3802" s="10" t="str">
        <f>Tableau1[[#This Row],[DOI]]</f>
        <v>doi: 10.1167/iovs.17-22523</v>
      </c>
      <c r="AC3802" s="13" t="str">
        <f>Tableau1[[#This Row],[Authors]]&amp;", "&amp;Tableau1[[#This Row],[Title]]&amp;" "&amp;Tableau1[[#This Row],[Journal]]&amp;". "&amp;Tableau1[[#This Row],[Year]]</f>
        <v>Hafner J, Ginner L, Karst S, Leitgeb R, Unterluggauer M, Sacu S, Mitsch C, Scholda C, Pablik E, Schmidt-Erfurth U., Regional Patterns of Retinal Oxygen Saturation and Microvascular Hemodynamic Parameters Preceding Retinopathy in Patients With Type II Diabetes. Invest Ophthalmol Vis Sci. 2017</v>
      </c>
    </row>
    <row r="3803" spans="1:29" ht="28.8" x14ac:dyDescent="0.3">
      <c r="A3803">
        <v>2227</v>
      </c>
      <c r="B3803" t="s">
        <v>5460</v>
      </c>
      <c r="C3803" t="s">
        <v>15705</v>
      </c>
      <c r="D3803" t="s">
        <v>25882</v>
      </c>
      <c r="E3803" t="s">
        <v>2862</v>
      </c>
      <c r="F3803" s="10"/>
      <c r="G3803">
        <v>2017</v>
      </c>
      <c r="J3803">
        <v>0.33809488196869841</v>
      </c>
      <c r="L3803" t="s">
        <v>36695</v>
      </c>
      <c r="M3803">
        <v>28794371</v>
      </c>
      <c r="Q3803" s="10"/>
      <c r="R3803" s="11">
        <f t="shared" si="118"/>
        <v>0</v>
      </c>
      <c r="U3803" s="11">
        <f t="shared" si="119"/>
        <v>0</v>
      </c>
      <c r="Y3803" s="11">
        <f>IF(SUM(Tableau1[[#This Row],[Other access]:[Sci-hub access]])&gt;=1,1,0)</f>
        <v>0</v>
      </c>
      <c r="Z3803" s="12">
        <f>IF(OR(Tableau1[[#This Row],[Access R1 + S1+ T1 ]]&gt;=1,Tableau1[[#This Row],[Access V1 +W1 + X1]]&gt;=1),1,0)</f>
        <v>0</v>
      </c>
      <c r="AB3803" s="10" t="str">
        <f>Tableau1[[#This Row],[DOI]]</f>
        <v>doi: 10.2169/internalmedicine.8488-16</v>
      </c>
      <c r="AC3803" s="13" t="str">
        <f>Tableau1[[#This Row],[Authors]]&amp;", "&amp;Tableau1[[#This Row],[Title]]&amp;" "&amp;Tableau1[[#This Row],[Journal]]&amp;". "&amp;Tableau1[[#This Row],[Year]]</f>
        <v>Funazo T, Morita K, Ikegami N, Konishi C, Nakao S, Ariyasu R, Taki M, Nakagawa K, Hwang MH, Yoshimura C, Wakayama T, Nishizaka Y., Successful Treatment with Alectinib for Choroidal Metastasis in Anaplastic Lymphoma Kinase Rearranged Non-small Cell Lung Cancer. Intern Med. 2017</v>
      </c>
    </row>
    <row r="3804" spans="1:29" x14ac:dyDescent="0.3">
      <c r="A3804">
        <v>7174</v>
      </c>
      <c r="B3804" t="s">
        <v>10015</v>
      </c>
      <c r="C3804" t="s">
        <v>20217</v>
      </c>
      <c r="D3804" t="s">
        <v>30449</v>
      </c>
      <c r="E3804" t="s">
        <v>34015</v>
      </c>
      <c r="F3804" s="10"/>
      <c r="G3804">
        <v>2017</v>
      </c>
      <c r="J3804">
        <v>0.33821587232719397</v>
      </c>
      <c r="L3804" t="s">
        <v>41530</v>
      </c>
      <c r="M3804">
        <v>28121209</v>
      </c>
      <c r="Q3804" s="10"/>
      <c r="R3804" s="11">
        <f t="shared" si="118"/>
        <v>0</v>
      </c>
      <c r="U3804" s="11">
        <f t="shared" si="119"/>
        <v>0</v>
      </c>
      <c r="Y3804" s="11">
        <f>IF(SUM(Tableau1[[#This Row],[Other access]:[Sci-hub access]])&gt;=1,1,0)</f>
        <v>0</v>
      </c>
      <c r="Z3804" s="12">
        <f>IF(OR(Tableau1[[#This Row],[Access R1 + S1+ T1 ]]&gt;=1,Tableau1[[#This Row],[Access V1 +W1 + X1]]&gt;=1),1,0)</f>
        <v>0</v>
      </c>
      <c r="AB3804" s="10" t="str">
        <f>Tableau1[[#This Row],[DOI]]</f>
        <v>doi: 10.1080/13816810.2017.1279183</v>
      </c>
      <c r="AC3804" s="13" t="str">
        <f>Tableau1[[#This Row],[Authors]]&amp;", "&amp;Tableau1[[#This Row],[Title]]&amp;" "&amp;Tableau1[[#This Row],[Journal]]&amp;". "&amp;Tableau1[[#This Row],[Year]]</f>
        <v>Matos R, Beato J, Silva M, Silva S, Brandão E, Falcão-Reis F, Penas S., Combined treatment with intravitreal bevacizumab and laser photocoagulation for exudative maculopathy in facioscapulohumeral muscular dystrophy. Ophthalmic Genet. 2017</v>
      </c>
    </row>
    <row r="3805" spans="1:29" x14ac:dyDescent="0.3">
      <c r="A3805">
        <v>10114</v>
      </c>
      <c r="B3805" t="s">
        <v>12625</v>
      </c>
      <c r="C3805" t="s">
        <v>22792</v>
      </c>
      <c r="D3805" t="s">
        <v>33074</v>
      </c>
      <c r="E3805" t="s">
        <v>2445</v>
      </c>
      <c r="F3805" s="10"/>
      <c r="G3805">
        <v>2017</v>
      </c>
      <c r="J3805">
        <v>0.33835799347529028</v>
      </c>
      <c r="L3805" t="s">
        <v>44370</v>
      </c>
      <c r="M3805">
        <v>27467380</v>
      </c>
      <c r="Q3805" s="10"/>
      <c r="R3805" s="11">
        <f t="shared" si="118"/>
        <v>0</v>
      </c>
      <c r="U3805" s="11">
        <f t="shared" si="119"/>
        <v>0</v>
      </c>
      <c r="Y3805" s="11">
        <f>IF(SUM(Tableau1[[#This Row],[Other access]:[Sci-hub access]])&gt;=1,1,0)</f>
        <v>0</v>
      </c>
      <c r="Z3805" s="12">
        <f>IF(OR(Tableau1[[#This Row],[Access R1 + S1+ T1 ]]&gt;=1,Tableau1[[#This Row],[Access V1 +W1 + X1]]&gt;=1),1,0)</f>
        <v>0</v>
      </c>
      <c r="AB3805" s="10" t="str">
        <f>Tableau1[[#This Row],[DOI]]</f>
        <v>doi: 10.1097/IAE.0000000000001226</v>
      </c>
      <c r="AC3805" s="13" t="str">
        <f>Tableau1[[#This Row],[Authors]]&amp;", "&amp;Tableau1[[#This Row],[Title]]&amp;" "&amp;Tableau1[[#This Row],[Journal]]&amp;". "&amp;Tableau1[[#This Row],[Year]]</f>
        <v>Traband A, Shaffer JA, VanderBeek BL., SYSTEMIC BETA-BLOCKERS IN NEOVASCULAR AGE-RELATED MACULAR DEGENERATION. Retina. 2017</v>
      </c>
    </row>
    <row r="3806" spans="1:29" x14ac:dyDescent="0.3">
      <c r="A3806">
        <v>1410</v>
      </c>
      <c r="B3806" t="s">
        <v>4668</v>
      </c>
      <c r="C3806" t="s">
        <v>14919</v>
      </c>
      <c r="D3806" t="s">
        <v>25089</v>
      </c>
      <c r="E3806" t="s">
        <v>2549</v>
      </c>
      <c r="F3806" s="10"/>
      <c r="G3806">
        <v>2017</v>
      </c>
      <c r="J3806">
        <v>0.33852250044868337</v>
      </c>
      <c r="L3806" t="s">
        <v>35891</v>
      </c>
      <c r="M3806">
        <v>28954024</v>
      </c>
      <c r="Q3806" s="10"/>
      <c r="R3806" s="11">
        <f t="shared" si="118"/>
        <v>0</v>
      </c>
      <c r="U3806" s="11">
        <f t="shared" si="119"/>
        <v>0</v>
      </c>
      <c r="Y3806" s="11">
        <f>IF(SUM(Tableau1[[#This Row],[Other access]:[Sci-hub access]])&gt;=1,1,0)</f>
        <v>0</v>
      </c>
      <c r="Z3806" s="12">
        <f>IF(OR(Tableau1[[#This Row],[Access R1 + S1+ T1 ]]&gt;=1,Tableau1[[#This Row],[Access V1 +W1 + X1]]&gt;=1),1,0)</f>
        <v>0</v>
      </c>
      <c r="AB3806" s="10" t="str">
        <f>Tableau1[[#This Row],[DOI]]</f>
        <v>doi: 10.5935/0004-2749.20170058</v>
      </c>
      <c r="AC3806" s="13" t="str">
        <f>Tableau1[[#This Row],[Authors]]&amp;", "&amp;Tableau1[[#This Row],[Title]]&amp;" "&amp;Tableau1[[#This Row],[Journal]]&amp;". "&amp;Tableau1[[#This Row],[Year]]</f>
        <v>Gomes BF, Paredes AF, Madeira N, Moraes HV Jr, Santhiago MR., Assessment of eye drop instillation technique in glaucoma patients. Arq Bras Oftalmol. 2017</v>
      </c>
    </row>
    <row r="3807" spans="1:29" x14ac:dyDescent="0.3">
      <c r="A3807">
        <v>3268</v>
      </c>
      <c r="B3807" t="s">
        <v>6451</v>
      </c>
      <c r="C3807" t="s">
        <v>16694</v>
      </c>
      <c r="D3807" t="s">
        <v>26875</v>
      </c>
      <c r="E3807" t="s">
        <v>2567</v>
      </c>
      <c r="F3807" s="10"/>
      <c r="G3807">
        <v>2017</v>
      </c>
      <c r="J3807">
        <v>0.33852342771965316</v>
      </c>
      <c r="L3807" t="s">
        <v>37721</v>
      </c>
      <c r="M3807">
        <v>28611142</v>
      </c>
      <c r="Q3807" s="10"/>
      <c r="R3807" s="11">
        <f t="shared" si="118"/>
        <v>0</v>
      </c>
      <c r="U3807" s="11">
        <f t="shared" si="119"/>
        <v>0</v>
      </c>
      <c r="Y3807" s="11">
        <f>IF(SUM(Tableau1[[#This Row],[Other access]:[Sci-hub access]])&gt;=1,1,0)</f>
        <v>0</v>
      </c>
      <c r="Z3807" s="12">
        <f>IF(OR(Tableau1[[#This Row],[Access R1 + S1+ T1 ]]&gt;=1,Tableau1[[#This Row],[Access V1 +W1 + X1]]&gt;=1),1,0)</f>
        <v>0</v>
      </c>
      <c r="AB3807" s="10" t="str">
        <f>Tableau1[[#This Row],[DOI]]</f>
        <v>doi: 10.1136/bcr-2017-220879</v>
      </c>
      <c r="AC3807" s="13" t="str">
        <f>Tableau1[[#This Row],[Authors]]&amp;", "&amp;Tableau1[[#This Row],[Title]]&amp;" "&amp;Tableau1[[#This Row],[Journal]]&amp;". "&amp;Tableau1[[#This Row],[Year]]</f>
        <v>Kumar J, Yadav A., Bilateral persistent fetal vasculature: mimicker of retinoblastoma. BMJ Case Rep. 2017</v>
      </c>
    </row>
    <row r="3808" spans="1:29" x14ac:dyDescent="0.3">
      <c r="A3808">
        <v>10713</v>
      </c>
      <c r="B3808" t="s">
        <v>13176</v>
      </c>
      <c r="C3808" t="s">
        <v>23339</v>
      </c>
      <c r="D3808" t="s">
        <v>33629</v>
      </c>
      <c r="E3808" t="s">
        <v>2459</v>
      </c>
      <c r="F3808" s="10"/>
      <c r="G3808">
        <v>2017</v>
      </c>
      <c r="J3808">
        <v>0.3385298634674031</v>
      </c>
      <c r="L3808" t="s">
        <v>44960</v>
      </c>
      <c r="M3808">
        <v>27087263</v>
      </c>
      <c r="Q3808" s="10"/>
      <c r="R3808" s="11">
        <f t="shared" si="118"/>
        <v>0</v>
      </c>
      <c r="U3808" s="11">
        <f t="shared" si="119"/>
        <v>0</v>
      </c>
      <c r="Y3808" s="11">
        <f>IF(SUM(Tableau1[[#This Row],[Other access]:[Sci-hub access]])&gt;=1,1,0)</f>
        <v>0</v>
      </c>
      <c r="Z3808" s="12">
        <f>IF(OR(Tableau1[[#This Row],[Access R1 + S1+ T1 ]]&gt;=1,Tableau1[[#This Row],[Access V1 +W1 + X1]]&gt;=1),1,0)</f>
        <v>0</v>
      </c>
      <c r="AB3808" s="10" t="str">
        <f>Tableau1[[#This Row],[DOI]]</f>
        <v>doi: 10.1111/ajr.12290</v>
      </c>
      <c r="AC3808" s="13" t="str">
        <f>Tableau1[[#This Row],[Authors]]&amp;", "&amp;Tableau1[[#This Row],[Title]]&amp;" "&amp;Tableau1[[#This Row],[Journal]]&amp;". "&amp;Tableau1[[#This Row],[Year]]</f>
        <v>Moynihan V, Turner A., Coordination of diabetic retinopathy screening in the Kimberley region of Western Australia. Aust J Rural Health. 2017</v>
      </c>
    </row>
    <row r="3809" spans="1:29" x14ac:dyDescent="0.3">
      <c r="A3809">
        <v>8420</v>
      </c>
      <c r="B3809" t="s">
        <v>11103</v>
      </c>
      <c r="C3809" t="s">
        <v>21289</v>
      </c>
      <c r="D3809" t="s">
        <v>31541</v>
      </c>
      <c r="E3809" t="s">
        <v>2942</v>
      </c>
      <c r="F3809" s="10"/>
      <c r="G3809">
        <v>2017</v>
      </c>
      <c r="J3809">
        <v>0.33855137276455471</v>
      </c>
      <c r="L3809" t="s">
        <v>42761</v>
      </c>
      <c r="M3809">
        <v>27916682</v>
      </c>
      <c r="Q3809" s="10"/>
      <c r="R3809" s="11">
        <f t="shared" si="118"/>
        <v>0</v>
      </c>
      <c r="U3809" s="11">
        <f t="shared" si="119"/>
        <v>0</v>
      </c>
      <c r="Y3809" s="11">
        <f>IF(SUM(Tableau1[[#This Row],[Other access]:[Sci-hub access]])&gt;=1,1,0)</f>
        <v>0</v>
      </c>
      <c r="Z3809" s="12">
        <f>IF(OR(Tableau1[[#This Row],[Access R1 + S1+ T1 ]]&gt;=1,Tableau1[[#This Row],[Access V1 +W1 + X1]]&gt;=1),1,0)</f>
        <v>0</v>
      </c>
      <c r="AB3809" s="10" t="str">
        <f>Tableau1[[#This Row],[DOI]]</f>
        <v>doi: 10.1016/j.preteyeres.2016.11.001</v>
      </c>
      <c r="AC3809" s="13" t="str">
        <f>Tableau1[[#This Row],[Authors]]&amp;", "&amp;Tableau1[[#This Row],[Title]]&amp;" "&amp;Tableau1[[#This Row],[Journal]]&amp;". "&amp;Tableau1[[#This Row],[Year]]</f>
        <v>Dong ZM, Wollstein G, Wang B, Schuman JS., Adaptive optics optical coherence tomography in glaucoma. Prog Retin Eye Res. 2017</v>
      </c>
    </row>
    <row r="3810" spans="1:29" x14ac:dyDescent="0.3">
      <c r="A3810">
        <v>9917</v>
      </c>
      <c r="B3810" t="s">
        <v>12445</v>
      </c>
      <c r="C3810" t="s">
        <v>22615</v>
      </c>
      <c r="D3810" t="s">
        <v>32893</v>
      </c>
      <c r="E3810" t="s">
        <v>2719</v>
      </c>
      <c r="F3810" s="10"/>
      <c r="G3810">
        <v>2017</v>
      </c>
      <c r="J3810">
        <v>0.33861927475703013</v>
      </c>
      <c r="L3810" t="s">
        <v>44176</v>
      </c>
      <c r="M3810">
        <v>27541620</v>
      </c>
      <c r="Q3810" s="10"/>
      <c r="R3810" s="11">
        <f t="shared" si="118"/>
        <v>0</v>
      </c>
      <c r="U3810" s="11">
        <f t="shared" si="119"/>
        <v>0</v>
      </c>
      <c r="Y3810" s="11">
        <f>IF(SUM(Tableau1[[#This Row],[Other access]:[Sci-hub access]])&gt;=1,1,0)</f>
        <v>0</v>
      </c>
      <c r="Z3810" s="12">
        <f>IF(OR(Tableau1[[#This Row],[Access R1 + S1+ T1 ]]&gt;=1,Tableau1[[#This Row],[Access V1 +W1 + X1]]&gt;=1),1,0)</f>
        <v>0</v>
      </c>
      <c r="AB3810" s="10" t="str">
        <f>Tableau1[[#This Row],[DOI]]</f>
        <v>doi: 10.1080/09273948.2016.1206204</v>
      </c>
      <c r="AC3810" s="13" t="str">
        <f>Tableau1[[#This Row],[Authors]]&amp;", "&amp;Tableau1[[#This Row],[Title]]&amp;" "&amp;Tableau1[[#This Row],[Journal]]&amp;". "&amp;Tableau1[[#This Row],[Year]]</f>
        <v>Diwo E, Gueudry J, Saadoun D, Weschler B, LeHoang P, Bodaghi B., Long-term Efficacy of Interferon in Severe Uveitis Associated with Behçet Disease. Ocul Immunol Inflamm. 2017</v>
      </c>
    </row>
    <row r="3811" spans="1:29" x14ac:dyDescent="0.3">
      <c r="A3811">
        <v>9576</v>
      </c>
      <c r="B3811" t="s">
        <v>2044</v>
      </c>
      <c r="C3811" t="s">
        <v>2045</v>
      </c>
      <c r="D3811" t="s">
        <v>2046</v>
      </c>
      <c r="E3811" t="s">
        <v>3030</v>
      </c>
      <c r="F3811" s="10"/>
      <c r="G3811">
        <v>2017</v>
      </c>
      <c r="J3811">
        <v>0.33864012739820304</v>
      </c>
      <c r="L3811" t="s">
        <v>43853</v>
      </c>
      <c r="M3811">
        <v>27654809</v>
      </c>
      <c r="Q3811" s="10"/>
      <c r="R3811" s="11">
        <f t="shared" si="118"/>
        <v>0</v>
      </c>
      <c r="U3811" s="11">
        <f t="shared" si="119"/>
        <v>0</v>
      </c>
      <c r="Y3811" s="11">
        <f>IF(SUM(Tableau1[[#This Row],[Other access]:[Sci-hub access]])&gt;=1,1,0)</f>
        <v>0</v>
      </c>
      <c r="Z3811" s="12">
        <f>IF(OR(Tableau1[[#This Row],[Access R1 + S1+ T1 ]]&gt;=1,Tableau1[[#This Row],[Access V1 +W1 + X1]]&gt;=1),1,0)</f>
        <v>0</v>
      </c>
      <c r="AB3811" s="10" t="str">
        <f>Tableau1[[#This Row],[DOI]]</f>
        <v>doi: 10.1016/j.archger.2016.09.001</v>
      </c>
      <c r="AC3811" s="13" t="str">
        <f>Tableau1[[#This Row],[Authors]]&amp;", "&amp;Tableau1[[#This Row],[Title]]&amp;" "&amp;Tableau1[[#This Row],[Journal]]&amp;". "&amp;Tableau1[[#This Row],[Year]]</f>
        <v>Gu J, Chao J, Chen W, Xu H, Wu Z, Chen H, He T, Deng L, Zhang R., Multimorbidity in the community-dwelling elderly in urban China. Arch Gerontol Geriatr. 2017</v>
      </c>
    </row>
    <row r="3812" spans="1:29" x14ac:dyDescent="0.3">
      <c r="A3812">
        <v>1703</v>
      </c>
      <c r="B3812" t="s">
        <v>4954</v>
      </c>
      <c r="C3812" t="s">
        <v>15203</v>
      </c>
      <c r="D3812" t="s">
        <v>25375</v>
      </c>
      <c r="E3812" t="s">
        <v>2542</v>
      </c>
      <c r="F3812" s="10"/>
      <c r="G3812">
        <v>2017</v>
      </c>
      <c r="J3812">
        <v>0.33868080759727504</v>
      </c>
      <c r="L3812" t="s">
        <v>36182</v>
      </c>
      <c r="M3812">
        <v>28900746</v>
      </c>
      <c r="Q3812" s="10"/>
      <c r="R3812" s="11">
        <f t="shared" si="118"/>
        <v>0</v>
      </c>
      <c r="U3812" s="11">
        <f t="shared" si="119"/>
        <v>0</v>
      </c>
      <c r="Y3812" s="11">
        <f>IF(SUM(Tableau1[[#This Row],[Other access]:[Sci-hub access]])&gt;=1,1,0)</f>
        <v>0</v>
      </c>
      <c r="Z3812" s="12">
        <f>IF(OR(Tableau1[[#This Row],[Access R1 + S1+ T1 ]]&gt;=1,Tableau1[[#This Row],[Access V1 +W1 + X1]]&gt;=1),1,0)</f>
        <v>0</v>
      </c>
      <c r="AB3812" s="10" t="str">
        <f>Tableau1[[#This Row],[DOI]]</f>
        <v>doi: 10.1007/s10633-017-9612-z</v>
      </c>
      <c r="AC3812" s="13" t="str">
        <f>Tableau1[[#This Row],[Authors]]&amp;", "&amp;Tableau1[[#This Row],[Title]]&amp;" "&amp;Tableau1[[#This Row],[Journal]]&amp;". "&amp;Tableau1[[#This Row],[Year]]</f>
        <v>Faure C, Paques M, Audo I., Electrophysiological features and multimodal imaging in ritonavir-related maculopathy. Doc Ophthalmol. 2017</v>
      </c>
    </row>
    <row r="3813" spans="1:29" x14ac:dyDescent="0.3">
      <c r="A3813">
        <v>10157</v>
      </c>
      <c r="B3813" t="s">
        <v>12666</v>
      </c>
      <c r="C3813" t="s">
        <v>22834</v>
      </c>
      <c r="D3813" t="s">
        <v>33116</v>
      </c>
      <c r="E3813" t="s">
        <v>2525</v>
      </c>
      <c r="F3813" s="10"/>
      <c r="G3813">
        <v>2017</v>
      </c>
      <c r="J3813">
        <v>0.33884151104637261</v>
      </c>
      <c r="L3813" t="s">
        <v>44412</v>
      </c>
      <c r="M3813">
        <v>27447981</v>
      </c>
      <c r="Q3813" s="10"/>
      <c r="R3813" s="11">
        <f t="shared" si="118"/>
        <v>0</v>
      </c>
      <c r="U3813" s="11">
        <f t="shared" si="119"/>
        <v>0</v>
      </c>
      <c r="Y3813" s="11">
        <f>IF(SUM(Tableau1[[#This Row],[Other access]:[Sci-hub access]])&gt;=1,1,0)</f>
        <v>0</v>
      </c>
      <c r="Z3813" s="12">
        <f>IF(OR(Tableau1[[#This Row],[Access R1 + S1+ T1 ]]&gt;=1,Tableau1[[#This Row],[Access V1 +W1 + X1]]&gt;=1),1,0)</f>
        <v>0</v>
      </c>
      <c r="AB3813" s="10" t="str">
        <f>Tableau1[[#This Row],[DOI]]</f>
        <v>doi: 10.1111/ceo.12806</v>
      </c>
      <c r="AC3813" s="13" t="str">
        <f>Tableau1[[#This Row],[Authors]]&amp;", "&amp;Tableau1[[#This Row],[Title]]&amp;" "&amp;Tableau1[[#This Row],[Journal]]&amp;". "&amp;Tableau1[[#This Row],[Year]]</f>
        <v>Hodgson N, Kinori M, Goldbaum MH, Robbins SL., Ophthalmic manifestations of tuberous sclerosis: a review. Clin Exp Ophthalmol. 2017</v>
      </c>
    </row>
    <row r="3814" spans="1:29" x14ac:dyDescent="0.3">
      <c r="A3814">
        <v>5273</v>
      </c>
      <c r="B3814" t="s">
        <v>8337</v>
      </c>
      <c r="C3814" t="s">
        <v>18561</v>
      </c>
      <c r="D3814" t="s">
        <v>28767</v>
      </c>
      <c r="E3814" t="s">
        <v>2468</v>
      </c>
      <c r="F3814" s="10"/>
      <c r="G3814">
        <v>2017</v>
      </c>
      <c r="J3814">
        <v>0.33899932547044276</v>
      </c>
      <c r="L3814" t="s">
        <v>39669</v>
      </c>
      <c r="M3814">
        <v>28355171</v>
      </c>
      <c r="Q3814" s="10"/>
      <c r="R3814" s="11">
        <f t="shared" si="118"/>
        <v>0</v>
      </c>
      <c r="U3814" s="11">
        <f t="shared" si="119"/>
        <v>0</v>
      </c>
      <c r="Y3814" s="11">
        <f>IF(SUM(Tableau1[[#This Row],[Other access]:[Sci-hub access]])&gt;=1,1,0)</f>
        <v>0</v>
      </c>
      <c r="Z3814" s="12">
        <f>IF(OR(Tableau1[[#This Row],[Access R1 + S1+ T1 ]]&gt;=1,Tableau1[[#This Row],[Access V1 +W1 + X1]]&gt;=1),1,0)</f>
        <v>0</v>
      </c>
      <c r="AB3814" s="10" t="str">
        <f>Tableau1[[#This Row],[DOI]]</f>
        <v>doi: 10.1097/IJG.0000000000000413</v>
      </c>
      <c r="AC3814" s="13" t="str">
        <f>Tableau1[[#This Row],[Authors]]&amp;", "&amp;Tableau1[[#This Row],[Title]]&amp;" "&amp;Tableau1[[#This Row],[Journal]]&amp;". "&amp;Tableau1[[#This Row],[Year]]</f>
        <v>Ledesma-Gil J, García-Rodríguez ML, Gurria LU, Graue-Hernández EO, Navas A., Glaucoma Mini-Shunt Implantation After Keratoplasty. J Glaucoma. 2017</v>
      </c>
    </row>
    <row r="3815" spans="1:29" x14ac:dyDescent="0.3">
      <c r="A3815">
        <v>5024</v>
      </c>
      <c r="B3815" t="s">
        <v>8114</v>
      </c>
      <c r="C3815" t="s">
        <v>18341</v>
      </c>
      <c r="D3815" t="s">
        <v>28544</v>
      </c>
      <c r="E3815" t="s">
        <v>2874</v>
      </c>
      <c r="F3815" s="10"/>
      <c r="G3815">
        <v>2017</v>
      </c>
      <c r="J3815">
        <v>0.33909323966172022</v>
      </c>
      <c r="L3815" t="s">
        <v>39432</v>
      </c>
      <c r="M3815">
        <v>28381591</v>
      </c>
      <c r="Q3815" s="10"/>
      <c r="R3815" s="11">
        <f t="shared" si="118"/>
        <v>0</v>
      </c>
      <c r="U3815" s="11">
        <f t="shared" si="119"/>
        <v>0</v>
      </c>
      <c r="Y3815" s="11">
        <f>IF(SUM(Tableau1[[#This Row],[Other access]:[Sci-hub access]])&gt;=1,1,0)</f>
        <v>0</v>
      </c>
      <c r="Z3815" s="12">
        <f>IF(OR(Tableau1[[#This Row],[Access R1 + S1+ T1 ]]&gt;=1,Tableau1[[#This Row],[Access V1 +W1 + X1]]&gt;=1),1,0)</f>
        <v>0</v>
      </c>
      <c r="AB3815" s="10" t="str">
        <f>Tableau1[[#This Row],[DOI]]</f>
        <v>doi: 10.1523/JNEUROSCI.3622-16.2017</v>
      </c>
      <c r="AC3815" s="13" t="str">
        <f>Tableau1[[#This Row],[Authors]]&amp;", "&amp;Tableau1[[#This Row],[Title]]&amp;" "&amp;Tableau1[[#This Row],[Journal]]&amp;". "&amp;Tableau1[[#This Row],[Year]]</f>
        <v>Wang X, He C, Peelen MV, Zhong S, Gong G, Caramazza A, Bi Y., Domain Selectivity in the Parahippocampal Gyrus Is Predicted by the Same Structural Connectivity Patterns in Blind and Sighted Individuals. J Neurosci. 2017</v>
      </c>
    </row>
    <row r="3816" spans="1:29" ht="28.8" x14ac:dyDescent="0.3">
      <c r="A3816">
        <v>2132</v>
      </c>
      <c r="B3816" t="s">
        <v>5367</v>
      </c>
      <c r="C3816" t="s">
        <v>15612</v>
      </c>
      <c r="D3816" t="s">
        <v>25789</v>
      </c>
      <c r="E3816" t="s">
        <v>2443</v>
      </c>
      <c r="F3816" s="10"/>
      <c r="G3816">
        <v>2017</v>
      </c>
      <c r="J3816">
        <v>0.33913971243764085</v>
      </c>
      <c r="L3816" t="s">
        <v>36603</v>
      </c>
      <c r="M3816">
        <v>28813577</v>
      </c>
      <c r="Q3816" s="10"/>
      <c r="R3816" s="11">
        <f t="shared" si="118"/>
        <v>0</v>
      </c>
      <c r="U3816" s="11">
        <f t="shared" si="119"/>
        <v>0</v>
      </c>
      <c r="Y3816" s="11">
        <f>IF(SUM(Tableau1[[#This Row],[Other access]:[Sci-hub access]])&gt;=1,1,0)</f>
        <v>0</v>
      </c>
      <c r="Z3816" s="12">
        <f>IF(OR(Tableau1[[#This Row],[Access R1 + S1+ T1 ]]&gt;=1,Tableau1[[#This Row],[Access V1 +W1 + X1]]&gt;=1),1,0)</f>
        <v>0</v>
      </c>
      <c r="AB3816" s="10" t="str">
        <f>Tableau1[[#This Row],[DOI]]</f>
        <v>doi: 10.1167/iovs.16-20201</v>
      </c>
      <c r="AC3816" s="13" t="str">
        <f>Tableau1[[#This Row],[Authors]]&amp;", "&amp;Tableau1[[#This Row],[Title]]&amp;" "&amp;Tableau1[[#This Row],[Journal]]&amp;". "&amp;Tableau1[[#This Row],[Year]]</f>
        <v>Klimscha S, Waldstein SM, Schlegl T, Bogunovic H, Sadeghipour A, Philip AM, Podkowinski D, Pablik E, Zhang L, Abramoff MD, Sonka M, Gerendas BS, Schmidt-Erfurth U., Spatial Correspondence Between Intraretinal Fluid, Subretinal Fluid, and Pigment Epithelial Detachment in Neovascular Age-Related Macular Degeneration. Invest Ophthalmol Vis Sci. 2017</v>
      </c>
    </row>
    <row r="3817" spans="1:29" x14ac:dyDescent="0.3">
      <c r="A3817">
        <v>6801</v>
      </c>
      <c r="B3817" t="s">
        <v>9681</v>
      </c>
      <c r="C3817" t="s">
        <v>19885</v>
      </c>
      <c r="D3817" t="s">
        <v>30115</v>
      </c>
      <c r="E3817" t="s">
        <v>2562</v>
      </c>
      <c r="F3817" s="10"/>
      <c r="G3817">
        <v>2017</v>
      </c>
      <c r="J3817">
        <v>0.33961847127507194</v>
      </c>
      <c r="L3817" t="s">
        <v>41161</v>
      </c>
      <c r="M3817">
        <v>28161915</v>
      </c>
      <c r="Q3817" s="10"/>
      <c r="R3817" s="11">
        <f t="shared" si="118"/>
        <v>0</v>
      </c>
      <c r="U3817" s="11">
        <f t="shared" si="119"/>
        <v>0</v>
      </c>
      <c r="Y3817" s="11">
        <f>IF(SUM(Tableau1[[#This Row],[Other access]:[Sci-hub access]])&gt;=1,1,0)</f>
        <v>0</v>
      </c>
      <c r="Z3817" s="12">
        <f>IF(OR(Tableau1[[#This Row],[Access R1 + S1+ T1 ]]&gt;=1,Tableau1[[#This Row],[Access V1 +W1 + X1]]&gt;=1),1,0)</f>
        <v>0</v>
      </c>
      <c r="AB3817" s="10" t="str">
        <f>Tableau1[[#This Row],[DOI]]</f>
        <v>doi: 10.1097/APO.0000000000000201</v>
      </c>
      <c r="AC3817" s="13" t="str">
        <f>Tableau1[[#This Row],[Authors]]&amp;", "&amp;Tableau1[[#This Row],[Title]]&amp;" "&amp;Tableau1[[#This Row],[Journal]]&amp;". "&amp;Tableau1[[#This Row],[Year]]</f>
        <v>Chakravarti T., Assessing Precision of Hodapp-Parrish-Anderson Criteria for Staging Early Glaucomatous Damage in an Ocular Hypertension Cohort: A Retrospective Study. Asia Pac J Ophthalmol (Phila). 2017</v>
      </c>
    </row>
    <row r="3818" spans="1:29" x14ac:dyDescent="0.3">
      <c r="A3818">
        <v>4597</v>
      </c>
      <c r="B3818" t="s">
        <v>7717</v>
      </c>
      <c r="C3818" t="s">
        <v>17952</v>
      </c>
      <c r="D3818" t="s">
        <v>28146</v>
      </c>
      <c r="E3818" t="s">
        <v>2589</v>
      </c>
      <c r="F3818" s="10"/>
      <c r="G3818">
        <v>2017</v>
      </c>
      <c r="J3818">
        <v>0.33988432098004884</v>
      </c>
      <c r="L3818" t="s">
        <v>39015</v>
      </c>
      <c r="M3818">
        <v>28427706</v>
      </c>
      <c r="Q3818" s="10"/>
      <c r="R3818" s="11">
        <f t="shared" si="118"/>
        <v>0</v>
      </c>
      <c r="U3818" s="11">
        <f t="shared" si="119"/>
        <v>0</v>
      </c>
      <c r="Y3818" s="11">
        <f>IF(SUM(Tableau1[[#This Row],[Other access]:[Sci-hub access]])&gt;=1,1,0)</f>
        <v>0</v>
      </c>
      <c r="Z3818" s="12">
        <f>IF(OR(Tableau1[[#This Row],[Access R1 + S1+ T1 ]]&gt;=1,Tableau1[[#This Row],[Access V1 +W1 + X1]]&gt;=1),1,0)</f>
        <v>0</v>
      </c>
      <c r="AB3818" s="10" t="str">
        <f>Tableau1[[#This Row],[DOI]]</f>
        <v>doi: 10.1016/j.msard.2017.02.009</v>
      </c>
      <c r="AC3818" s="13" t="str">
        <f>Tableau1[[#This Row],[Authors]]&amp;", "&amp;Tableau1[[#This Row],[Title]]&amp;" "&amp;Tableau1[[#This Row],[Journal]]&amp;". "&amp;Tableau1[[#This Row],[Year]]</f>
        <v>Baheerathan A, Brownlee WJ, Rugg-Gunn F, Chard DT, Trip SA., Neuromyelitis optica spectrum disorder related tonic spasms responsive to lacosamide. Mult Scler Relat Disord. 2017</v>
      </c>
    </row>
    <row r="3819" spans="1:29" x14ac:dyDescent="0.3">
      <c r="A3819">
        <v>1151</v>
      </c>
      <c r="B3819" t="s">
        <v>4413</v>
      </c>
      <c r="C3819" t="s">
        <v>14666</v>
      </c>
      <c r="D3819" t="s">
        <v>24834</v>
      </c>
      <c r="E3819" t="s">
        <v>2462</v>
      </c>
      <c r="F3819" s="10"/>
      <c r="G3819">
        <v>2017</v>
      </c>
      <c r="J3819">
        <v>0.33994712878443856</v>
      </c>
      <c r="L3819" t="s">
        <v>35638</v>
      </c>
      <c r="M3819">
        <v>29017506</v>
      </c>
      <c r="Q3819" s="10"/>
      <c r="R3819" s="11">
        <f t="shared" si="118"/>
        <v>0</v>
      </c>
      <c r="U3819" s="11">
        <f t="shared" si="119"/>
        <v>0</v>
      </c>
      <c r="Y3819" s="11">
        <f>IF(SUM(Tableau1[[#This Row],[Other access]:[Sci-hub access]])&gt;=1,1,0)</f>
        <v>0</v>
      </c>
      <c r="Z3819" s="12">
        <f>IF(OR(Tableau1[[#This Row],[Access R1 + S1+ T1 ]]&gt;=1,Tableau1[[#This Row],[Access V1 +W1 + X1]]&gt;=1),1,0)</f>
        <v>0</v>
      </c>
      <c r="AB3819" s="10" t="str">
        <f>Tableau1[[#This Row],[DOI]]</f>
        <v>doi: 10.1186/s12886-017-0586-0</v>
      </c>
      <c r="AC3819" s="13" t="str">
        <f>Tableau1[[#This Row],[Authors]]&amp;", "&amp;Tableau1[[#This Row],[Title]]&amp;" "&amp;Tableau1[[#This Row],[Journal]]&amp;". "&amp;Tableau1[[#This Row],[Year]]</f>
        <v>Hanhart J, Comaneshter DS, Freier Dror Y, Vinker S., Mortality in patients treated with intravitreal bevacizumab for age-related macular degeneration. BMC Ophthalmol. 2017</v>
      </c>
    </row>
    <row r="3820" spans="1:29" x14ac:dyDescent="0.3">
      <c r="A3820">
        <v>4321</v>
      </c>
      <c r="B3820" t="s">
        <v>7451</v>
      </c>
      <c r="C3820" t="s">
        <v>17687</v>
      </c>
      <c r="D3820" t="s">
        <v>27880</v>
      </c>
      <c r="E3820" t="s">
        <v>2448</v>
      </c>
      <c r="F3820" s="10"/>
      <c r="G3820">
        <v>2017</v>
      </c>
      <c r="J3820">
        <v>0.34000365114093611</v>
      </c>
      <c r="L3820" t="s">
        <v>38744</v>
      </c>
      <c r="M3820">
        <v>28456825</v>
      </c>
      <c r="Q3820" s="10"/>
      <c r="R3820" s="11">
        <f t="shared" si="118"/>
        <v>0</v>
      </c>
      <c r="U3820" s="11">
        <f t="shared" si="119"/>
        <v>0</v>
      </c>
      <c r="Y3820" s="11">
        <f>IF(SUM(Tableau1[[#This Row],[Other access]:[Sci-hub access]])&gt;=1,1,0)</f>
        <v>0</v>
      </c>
      <c r="Z3820" s="12">
        <f>IF(OR(Tableau1[[#This Row],[Access R1 + S1+ T1 ]]&gt;=1,Tableau1[[#This Row],[Access V1 +W1 + X1]]&gt;=1),1,0)</f>
        <v>0</v>
      </c>
      <c r="AB3820" s="10" t="str">
        <f>Tableau1[[#This Row],[DOI]]</f>
        <v>doi: 10.1007/s00417-017-3676-z</v>
      </c>
      <c r="AC3820" s="13" t="str">
        <f>Tableau1[[#This Row],[Authors]]&amp;", "&amp;Tableau1[[#This Row],[Title]]&amp;" "&amp;Tableau1[[#This Row],[Journal]]&amp;". "&amp;Tableau1[[#This Row],[Year]]</f>
        <v>Lu Q, Lu L, Chen W, Lu P., Expression of angiopoietin-like protein 8 correlates with VEGF in patients with proliferative diabetic retinopathy. Graefes Arch Clin Exp Ophthalmol. 2017</v>
      </c>
    </row>
    <row r="3821" spans="1:29" x14ac:dyDescent="0.3">
      <c r="A3821">
        <v>6438</v>
      </c>
      <c r="B3821" t="s">
        <v>9374</v>
      </c>
      <c r="C3821" t="s">
        <v>19582</v>
      </c>
      <c r="D3821" t="s">
        <v>29805</v>
      </c>
      <c r="E3821" t="s">
        <v>2523</v>
      </c>
      <c r="F3821" s="10"/>
      <c r="G3821">
        <v>2017</v>
      </c>
      <c r="J3821">
        <v>0.34006432243651541</v>
      </c>
      <c r="L3821" t="s">
        <v>40807</v>
      </c>
      <c r="M3821">
        <v>28211881</v>
      </c>
      <c r="Q3821" s="10"/>
      <c r="R3821" s="11">
        <f t="shared" si="118"/>
        <v>0</v>
      </c>
      <c r="U3821" s="11">
        <f t="shared" si="119"/>
        <v>0</v>
      </c>
      <c r="Y3821" s="11">
        <f>IF(SUM(Tableau1[[#This Row],[Other access]:[Sci-hub access]])&gt;=1,1,0)</f>
        <v>0</v>
      </c>
      <c r="Z3821" s="12">
        <f>IF(OR(Tableau1[[#This Row],[Access R1 + S1+ T1 ]]&gt;=1,Tableau1[[#This Row],[Access V1 +W1 + X1]]&gt;=1),1,0)</f>
        <v>0</v>
      </c>
      <c r="AB3821" s="10" t="str">
        <f>Tableau1[[#This Row],[DOI]]</f>
        <v>doi: 10.1038/eye.2017.9</v>
      </c>
      <c r="AC3821" s="13" t="str">
        <f>Tableau1[[#This Row],[Authors]]&amp;", "&amp;Tableau1[[#This Row],[Title]]&amp;" "&amp;Tableau1[[#This Row],[Journal]]&amp;". "&amp;Tableau1[[#This Row],[Year]]</f>
        <v>Kotecha A, Brookes J, Foster PJ., A technician-delivered 'virtual clinic' for triaging low-risk glaucoma referrals. Eye (Lond). 2017</v>
      </c>
    </row>
    <row r="3822" spans="1:29" x14ac:dyDescent="0.3">
      <c r="A3822">
        <v>8354</v>
      </c>
      <c r="B3822" t="s">
        <v>11049</v>
      </c>
      <c r="C3822" t="s">
        <v>21235</v>
      </c>
      <c r="D3822" t="s">
        <v>31487</v>
      </c>
      <c r="E3822" t="s">
        <v>2469</v>
      </c>
      <c r="F3822" s="10"/>
      <c r="G3822">
        <v>2017</v>
      </c>
      <c r="J3822">
        <v>0.34008147878450834</v>
      </c>
      <c r="L3822" t="s">
        <v>42697</v>
      </c>
      <c r="M3822">
        <v>27929707</v>
      </c>
      <c r="Q3822" s="10"/>
      <c r="R3822" s="11">
        <f t="shared" si="118"/>
        <v>0</v>
      </c>
      <c r="U3822" s="11">
        <f t="shared" si="119"/>
        <v>0</v>
      </c>
      <c r="Y3822" s="11">
        <f>IF(SUM(Tableau1[[#This Row],[Other access]:[Sci-hub access]])&gt;=1,1,0)</f>
        <v>0</v>
      </c>
      <c r="Z3822" s="12">
        <f>IF(OR(Tableau1[[#This Row],[Access R1 + S1+ T1 ]]&gt;=1,Tableau1[[#This Row],[Access V1 +W1 + X1]]&gt;=1),1,0)</f>
        <v>0</v>
      </c>
      <c r="AB3822" s="10" t="str">
        <f>Tableau1[[#This Row],[DOI]]</f>
        <v>doi: 10.1080/08820538.2016.1228418</v>
      </c>
      <c r="AC3822" s="13" t="str">
        <f>Tableau1[[#This Row],[Authors]]&amp;", "&amp;Tableau1[[#This Row],[Title]]&amp;" "&amp;Tableau1[[#This Row],[Journal]]&amp;". "&amp;Tableau1[[#This Row],[Year]]</f>
        <v>Yang D, Eliott D., Systemic Mineralocorticoid Antagonists in the Treatment of Central Serous Chorioretinopathy. Semin Ophthalmol. 2017</v>
      </c>
    </row>
    <row r="3823" spans="1:29" x14ac:dyDescent="0.3">
      <c r="A3823">
        <v>1979</v>
      </c>
      <c r="B3823" t="s">
        <v>5219</v>
      </c>
      <c r="C3823" t="s">
        <v>15465</v>
      </c>
      <c r="D3823" t="s">
        <v>25641</v>
      </c>
      <c r="E3823" t="s">
        <v>2494</v>
      </c>
      <c r="F3823" s="10"/>
      <c r="G3823">
        <v>2017</v>
      </c>
      <c r="J3823">
        <v>0.34019420902743203</v>
      </c>
      <c r="L3823" t="s">
        <v>36450</v>
      </c>
      <c r="M3823">
        <v>28836387</v>
      </c>
      <c r="Q3823" s="10"/>
      <c r="R3823" s="11">
        <f t="shared" si="118"/>
        <v>0</v>
      </c>
      <c r="U3823" s="11">
        <f t="shared" si="119"/>
        <v>0</v>
      </c>
      <c r="Y3823" s="11">
        <f>IF(SUM(Tableau1[[#This Row],[Other access]:[Sci-hub access]])&gt;=1,1,0)</f>
        <v>0</v>
      </c>
      <c r="Z3823" s="12">
        <f>IF(OR(Tableau1[[#This Row],[Access R1 + S1+ T1 ]]&gt;=1,Tableau1[[#This Row],[Access V1 +W1 + X1]]&gt;=1),1,0)</f>
        <v>0</v>
      </c>
      <c r="AB3823" s="10" t="str">
        <f>Tableau1[[#This Row],[DOI]]</f>
        <v>doi: 10.1111/opo.12403</v>
      </c>
      <c r="AC3823" s="13" t="str">
        <f>Tableau1[[#This Row],[Authors]]&amp;", "&amp;Tableau1[[#This Row],[Title]]&amp;" "&amp;Tableau1[[#This Row],[Journal]]&amp;". "&amp;Tableau1[[#This Row],[Year]]</f>
        <v>Guggenheim JA, Ghorbani Mojarrad N, Williams C, Flitcroft DI., Genetic prediction of myopia: prospects and challenges. Ophthalmic Physiol Opt. 2017</v>
      </c>
    </row>
    <row r="3824" spans="1:29" x14ac:dyDescent="0.3">
      <c r="A3824">
        <v>7933</v>
      </c>
      <c r="B3824" t="s">
        <v>10671</v>
      </c>
      <c r="C3824" t="s">
        <v>20867</v>
      </c>
      <c r="D3824" t="s">
        <v>31109</v>
      </c>
      <c r="E3824" t="s">
        <v>2495</v>
      </c>
      <c r="F3824" s="10"/>
      <c r="G3824">
        <v>2017</v>
      </c>
      <c r="J3824">
        <v>0.34023521346592256</v>
      </c>
      <c r="L3824" t="s">
        <v>42280</v>
      </c>
      <c r="M3824">
        <v>28027275</v>
      </c>
      <c r="Q3824" s="10"/>
      <c r="R3824" s="11">
        <f t="shared" si="118"/>
        <v>0</v>
      </c>
      <c r="U3824" s="11">
        <f t="shared" si="119"/>
        <v>0</v>
      </c>
      <c r="Y3824" s="11">
        <f>IF(SUM(Tableau1[[#This Row],[Other access]:[Sci-hub access]])&gt;=1,1,0)</f>
        <v>0</v>
      </c>
      <c r="Z3824" s="12">
        <f>IF(OR(Tableau1[[#This Row],[Access R1 + S1+ T1 ]]&gt;=1,Tableau1[[#This Row],[Access V1 +W1 + X1]]&gt;=1),1,0)</f>
        <v>0</v>
      </c>
      <c r="AB3824" s="10" t="str">
        <f>Tableau1[[#This Row],[DOI]]</f>
        <v>doi: 10.1097/OPX.0000000000001035</v>
      </c>
      <c r="AC3824" s="13" t="str">
        <f>Tableau1[[#This Row],[Authors]]&amp;", "&amp;Tableau1[[#This Row],[Title]]&amp;" "&amp;Tableau1[[#This Row],[Journal]]&amp;". "&amp;Tableau1[[#This Row],[Year]]</f>
        <v>Khadka J, Schoneveld PG, Pesudovs K., Development of a Keratoconus-Specific Questionnaire Using Rasch Analysis. Optom Vis Sci. 2017</v>
      </c>
    </row>
    <row r="3825" spans="1:29" ht="28.8" x14ac:dyDescent="0.3">
      <c r="A3825">
        <v>1323</v>
      </c>
      <c r="B3825" t="s">
        <v>4583</v>
      </c>
      <c r="C3825" t="s">
        <v>14835</v>
      </c>
      <c r="D3825" t="s">
        <v>25004</v>
      </c>
      <c r="E3825" t="s">
        <v>2443</v>
      </c>
      <c r="F3825" s="10"/>
      <c r="G3825">
        <v>2017</v>
      </c>
      <c r="J3825">
        <v>0.34030885980386771</v>
      </c>
      <c r="L3825" t="s">
        <v>35806</v>
      </c>
      <c r="M3825">
        <v>28973335</v>
      </c>
      <c r="Q3825" s="10"/>
      <c r="R3825" s="11">
        <f t="shared" si="118"/>
        <v>0</v>
      </c>
      <c r="U3825" s="11">
        <f t="shared" si="119"/>
        <v>0</v>
      </c>
      <c r="Y3825" s="11">
        <f>IF(SUM(Tableau1[[#This Row],[Other access]:[Sci-hub access]])&gt;=1,1,0)</f>
        <v>0</v>
      </c>
      <c r="Z3825" s="12">
        <f>IF(OR(Tableau1[[#This Row],[Access R1 + S1+ T1 ]]&gt;=1,Tableau1[[#This Row],[Access V1 +W1 + X1]]&gt;=1),1,0)</f>
        <v>0</v>
      </c>
      <c r="AB3825" s="10" t="str">
        <f>Tableau1[[#This Row],[DOI]]</f>
        <v>doi: 10.1167/iovs.17-22306</v>
      </c>
      <c r="AC3825" s="13" t="str">
        <f>Tableau1[[#This Row],[Authors]]&amp;", "&amp;Tableau1[[#This Row],[Title]]&amp;" "&amp;Tableau1[[#This Row],[Journal]]&amp;". "&amp;Tableau1[[#This Row],[Year]]</f>
        <v>Kaizu Y, Nakao S, Yoshida S, Hayami T, Arima M, Yamaguchi M, Wada I, Hisatomi T, Ikeda Y, Ishibashi T, Sonoda KH., Optical Coherence Tomography Angiography Reveals Spatial Bias of Macular Capillary Dropout in Diabetic Retinopathy. Invest Ophthalmol Vis Sci. 2017</v>
      </c>
    </row>
    <row r="3826" spans="1:29" ht="28.8" x14ac:dyDescent="0.3">
      <c r="A3826">
        <v>7233</v>
      </c>
      <c r="B3826" t="s">
        <v>10061</v>
      </c>
      <c r="C3826" t="s">
        <v>20263</v>
      </c>
      <c r="D3826" t="s">
        <v>30495</v>
      </c>
      <c r="E3826" t="s">
        <v>2443</v>
      </c>
      <c r="F3826" s="10"/>
      <c r="G3826">
        <v>2017</v>
      </c>
      <c r="J3826">
        <v>0.34032093766034377</v>
      </c>
      <c r="L3826" t="s">
        <v>41589</v>
      </c>
      <c r="M3826">
        <v>28114582</v>
      </c>
      <c r="Q3826" s="10"/>
      <c r="R3826" s="11">
        <f t="shared" si="118"/>
        <v>0</v>
      </c>
      <c r="U3826" s="11">
        <f t="shared" si="119"/>
        <v>0</v>
      </c>
      <c r="Y3826" s="11">
        <f>IF(SUM(Tableau1[[#This Row],[Other access]:[Sci-hub access]])&gt;=1,1,0)</f>
        <v>0</v>
      </c>
      <c r="Z3826" s="12">
        <f>IF(OR(Tableau1[[#This Row],[Access R1 + S1+ T1 ]]&gt;=1,Tableau1[[#This Row],[Access V1 +W1 + X1]]&gt;=1),1,0)</f>
        <v>0</v>
      </c>
      <c r="AB3826" s="10" t="str">
        <f>Tableau1[[#This Row],[DOI]]</f>
        <v>doi: 10.1167/iovs.16-19778</v>
      </c>
      <c r="AC3826" s="13" t="str">
        <f>Tableau1[[#This Row],[Authors]]&amp;", "&amp;Tableau1[[#This Row],[Title]]&amp;" "&amp;Tableau1[[#This Row],[Journal]]&amp;". "&amp;Tableau1[[#This Row],[Year]]</f>
        <v>Kamao H, Mandai M, Ohashi W, Hirami Y, Kurimoto Y, Kiryu J, Takahashi M., Evaluation of the Surgical Device and Procedure for Extracellular Matrix-Scaffold-Supported Human iPSC-Derived Retinal Pigment Epithelium Cell Sheet Transplantation. Invest Ophthalmol Vis Sci. 2017</v>
      </c>
    </row>
    <row r="3827" spans="1:29" x14ac:dyDescent="0.3">
      <c r="A3827">
        <v>5848</v>
      </c>
      <c r="B3827" t="s">
        <v>715</v>
      </c>
      <c r="C3827" t="s">
        <v>716</v>
      </c>
      <c r="D3827" t="s">
        <v>717</v>
      </c>
      <c r="E3827" t="s">
        <v>3049</v>
      </c>
      <c r="F3827" s="10"/>
      <c r="G3827">
        <v>2017</v>
      </c>
      <c r="J3827">
        <v>0.34035730006299569</v>
      </c>
      <c r="L3827" t="s">
        <v>40230</v>
      </c>
      <c r="M3827">
        <v>28281110</v>
      </c>
      <c r="Q3827" s="10"/>
      <c r="R3827" s="11">
        <f t="shared" si="118"/>
        <v>0</v>
      </c>
      <c r="U3827" s="11">
        <f t="shared" si="119"/>
        <v>0</v>
      </c>
      <c r="Y3827" s="11">
        <f>IF(SUM(Tableau1[[#This Row],[Other access]:[Sci-hub access]])&gt;=1,1,0)</f>
        <v>0</v>
      </c>
      <c r="Z3827" s="12">
        <f>IF(OR(Tableau1[[#This Row],[Access R1 + S1+ T1 ]]&gt;=1,Tableau1[[#This Row],[Access V1 +W1 + X1]]&gt;=1),1,0)</f>
        <v>0</v>
      </c>
      <c r="AB3827" s="10" t="str">
        <f>Tableau1[[#This Row],[DOI]]</f>
        <v>doi: 10.1007/s11916-017-0620-1</v>
      </c>
      <c r="AC3827" s="13" t="str">
        <f>Tableau1[[#This Row],[Authors]]&amp;", "&amp;Tableau1[[#This Row],[Title]]&amp;" "&amp;Tableau1[[#This Row],[Journal]]&amp;". "&amp;Tableau1[[#This Row],[Year]]</f>
        <v>Masters-Israilov A, Robbins MS., Headache in Neuromyelitis Optica. Curr Pain Headache Rep. 2017</v>
      </c>
    </row>
    <row r="3828" spans="1:29" ht="28.8" x14ac:dyDescent="0.3">
      <c r="A3828">
        <v>3992</v>
      </c>
      <c r="B3828" t="s">
        <v>7145</v>
      </c>
      <c r="C3828" t="s">
        <v>17382</v>
      </c>
      <c r="D3828" t="s">
        <v>27572</v>
      </c>
      <c r="E3828" t="s">
        <v>2529</v>
      </c>
      <c r="F3828" s="10"/>
      <c r="G3828">
        <v>2017</v>
      </c>
      <c r="J3828">
        <v>0.34041390318890774</v>
      </c>
      <c r="L3828" t="s">
        <v>38432</v>
      </c>
      <c r="M3828">
        <v>28497987</v>
      </c>
      <c r="Q3828" s="10"/>
      <c r="R3828" s="11">
        <f t="shared" si="118"/>
        <v>0</v>
      </c>
      <c r="U3828" s="11">
        <f t="shared" si="119"/>
        <v>0</v>
      </c>
      <c r="Y3828" s="11">
        <f>IF(SUM(Tableau1[[#This Row],[Other access]:[Sci-hub access]])&gt;=1,1,0)</f>
        <v>0</v>
      </c>
      <c r="Z3828" s="12">
        <f>IF(OR(Tableau1[[#This Row],[Access R1 + S1+ T1 ]]&gt;=1,Tableau1[[#This Row],[Access V1 +W1 + X1]]&gt;=1),1,0)</f>
        <v>0</v>
      </c>
      <c r="AB3828" s="10" t="str">
        <f>Tableau1[[#This Row],[DOI]]</f>
        <v>doi: 10.1080/02713683.2017.1297998</v>
      </c>
      <c r="AC3828" s="13" t="str">
        <f>Tableau1[[#This Row],[Authors]]&amp;", "&amp;Tableau1[[#This Row],[Title]]&amp;" "&amp;Tableau1[[#This Row],[Journal]]&amp;". "&amp;Tableau1[[#This Row],[Year]]</f>
        <v>Wang Y, Gao S, Zhu Y, Shen X., Elevated Activating Transcription Factor 4 and Glucose-Regulated 78 Kda Protein Levels Correlate with Inflammatory Cytokines in the Aqueous Humor and Vitreous of Proliferative Diabetic Retinopathy. Curr Eye Res. 2017</v>
      </c>
    </row>
    <row r="3829" spans="1:29" x14ac:dyDescent="0.3">
      <c r="A3829">
        <v>4733</v>
      </c>
      <c r="B3829" t="s">
        <v>440</v>
      </c>
      <c r="C3829" t="s">
        <v>441</v>
      </c>
      <c r="D3829" t="s">
        <v>442</v>
      </c>
      <c r="E3829" t="s">
        <v>2800</v>
      </c>
      <c r="F3829" s="10"/>
      <c r="G3829">
        <v>2017</v>
      </c>
      <c r="J3829">
        <v>0.34043274778830668</v>
      </c>
      <c r="L3829" t="s">
        <v>39148</v>
      </c>
      <c r="M3829">
        <v>28413701</v>
      </c>
      <c r="Q3829" s="10"/>
      <c r="R3829" s="11">
        <f t="shared" si="118"/>
        <v>0</v>
      </c>
      <c r="U3829" s="11">
        <f t="shared" si="119"/>
        <v>0</v>
      </c>
      <c r="Y3829" s="11">
        <f>IF(SUM(Tableau1[[#This Row],[Other access]:[Sci-hub access]])&gt;=1,1,0)</f>
        <v>0</v>
      </c>
      <c r="Z3829" s="12">
        <f>IF(OR(Tableau1[[#This Row],[Access R1 + S1+ T1 ]]&gt;=1,Tableau1[[#This Row],[Access V1 +W1 + X1]]&gt;=1),1,0)</f>
        <v>0</v>
      </c>
      <c r="AB3829" s="10" t="str">
        <f>Tableau1[[#This Row],[DOI]]</f>
        <v>doi: 10.1002/brb3.648</v>
      </c>
      <c r="AC3829" s="13" t="str">
        <f>Tableau1[[#This Row],[Authors]]&amp;", "&amp;Tableau1[[#This Row],[Title]]&amp;" "&amp;Tableau1[[#This Row],[Journal]]&amp;". "&amp;Tableau1[[#This Row],[Year]]</f>
        <v>Wang S, Yang T, Wan J, Zhang Y, Fan Y., Elevated C-X-C motif ligand 13 and B-cell-activating factor levels in neuromyelitis optica during remission. Brain Behav. 2017</v>
      </c>
    </row>
    <row r="3830" spans="1:29" x14ac:dyDescent="0.3">
      <c r="A3830">
        <v>120</v>
      </c>
      <c r="B3830" t="s">
        <v>3383</v>
      </c>
      <c r="C3830" t="s">
        <v>13644</v>
      </c>
      <c r="D3830" t="s">
        <v>23803</v>
      </c>
      <c r="E3830" t="s">
        <v>2462</v>
      </c>
      <c r="F3830" s="10"/>
      <c r="G3830">
        <v>2018</v>
      </c>
      <c r="J3830">
        <v>0.34049183828683283</v>
      </c>
      <c r="L3830" t="s">
        <v>34636</v>
      </c>
      <c r="M3830">
        <v>29390975</v>
      </c>
      <c r="Q3830" s="10"/>
      <c r="R3830" s="11">
        <f t="shared" si="118"/>
        <v>0</v>
      </c>
      <c r="U3830" s="11">
        <f t="shared" si="119"/>
        <v>0</v>
      </c>
      <c r="Y3830" s="11">
        <f>IF(SUM(Tableau1[[#This Row],[Other access]:[Sci-hub access]])&gt;=1,1,0)</f>
        <v>0</v>
      </c>
      <c r="Z3830" s="12">
        <f>IF(OR(Tableau1[[#This Row],[Access R1 + S1+ T1 ]]&gt;=1,Tableau1[[#This Row],[Access V1 +W1 + X1]]&gt;=1),1,0)</f>
        <v>0</v>
      </c>
      <c r="AB3830" s="10" t="str">
        <f>Tableau1[[#This Row],[DOI]]</f>
        <v>doi: 10.1186/s12886-018-0694-5</v>
      </c>
      <c r="AC3830" s="13" t="str">
        <f>Tableau1[[#This Row],[Authors]]&amp;", "&amp;Tableau1[[#This Row],[Title]]&amp;" "&amp;Tableau1[[#This Row],[Journal]]&amp;". "&amp;Tableau1[[#This Row],[Year]]</f>
        <v>Yao W, Le Q., Social-economic analysis of patients with Sjogren's syndrome dry eye in East China: a cross-sectional study. BMC Ophthalmol. 2018</v>
      </c>
    </row>
    <row r="3831" spans="1:29" x14ac:dyDescent="0.3">
      <c r="A3831">
        <v>2571</v>
      </c>
      <c r="B3831" t="s">
        <v>5789</v>
      </c>
      <c r="C3831" t="s">
        <v>16035</v>
      </c>
      <c r="D3831" t="s">
        <v>26212</v>
      </c>
      <c r="E3831" t="s">
        <v>2511</v>
      </c>
      <c r="F3831" s="10"/>
      <c r="G3831">
        <v>2017</v>
      </c>
      <c r="J3831">
        <v>0.34061242906462497</v>
      </c>
      <c r="L3831" t="s">
        <v>37034</v>
      </c>
      <c r="M3831">
        <v>28724831</v>
      </c>
      <c r="Q3831" s="10"/>
      <c r="R3831" s="11">
        <f t="shared" si="118"/>
        <v>0</v>
      </c>
      <c r="U3831" s="11">
        <f t="shared" si="119"/>
        <v>0</v>
      </c>
      <c r="Y3831" s="11">
        <f>IF(SUM(Tableau1[[#This Row],[Other access]:[Sci-hub access]])&gt;=1,1,0)</f>
        <v>0</v>
      </c>
      <c r="Z3831" s="12">
        <f>IF(OR(Tableau1[[#This Row],[Access R1 + S1+ T1 ]]&gt;=1,Tableau1[[#This Row],[Access V1 +W1 + X1]]&gt;=1),1,0)</f>
        <v>0</v>
      </c>
      <c r="AB3831" s="10" t="str">
        <f>Tableau1[[#This Row],[DOI]]</f>
        <v>doi: 10.4103/ijo.IJO_768_16</v>
      </c>
      <c r="AC3831" s="13" t="str">
        <f>Tableau1[[#This Row],[Authors]]&amp;", "&amp;Tableau1[[#This Row],[Title]]&amp;" "&amp;Tableau1[[#This Row],[Journal]]&amp;". "&amp;Tableau1[[#This Row],[Year]]</f>
        <v>Murthy SR., No split, no tenotomy transposition procedure for complete abducens palsy. Indian J Ophthalmol. 2017</v>
      </c>
    </row>
    <row r="3832" spans="1:29" x14ac:dyDescent="0.3">
      <c r="A3832">
        <v>1852</v>
      </c>
      <c r="B3832" t="s">
        <v>5097</v>
      </c>
      <c r="C3832" t="s">
        <v>15343</v>
      </c>
      <c r="D3832" t="s">
        <v>25519</v>
      </c>
      <c r="E3832" t="s">
        <v>2451</v>
      </c>
      <c r="F3832" s="10"/>
      <c r="G3832">
        <v>2017</v>
      </c>
      <c r="J3832">
        <v>0.34063702311520538</v>
      </c>
      <c r="L3832" t="s">
        <v>36324</v>
      </c>
      <c r="M3832">
        <v>28859176</v>
      </c>
      <c r="Q3832" s="10"/>
      <c r="R3832" s="11">
        <f t="shared" si="118"/>
        <v>0</v>
      </c>
      <c r="U3832" s="11">
        <f t="shared" si="119"/>
        <v>0</v>
      </c>
      <c r="Y3832" s="11">
        <f>IF(SUM(Tableau1[[#This Row],[Other access]:[Sci-hub access]])&gt;=1,1,0)</f>
        <v>0</v>
      </c>
      <c r="Z3832" s="12">
        <f>IF(OR(Tableau1[[#This Row],[Access R1 + S1+ T1 ]]&gt;=1,Tableau1[[#This Row],[Access V1 +W1 + X1]]&gt;=1),1,0)</f>
        <v>0</v>
      </c>
      <c r="AB3832" s="10" t="str">
        <f>Tableau1[[#This Row],[DOI]]</f>
        <v>doi: 10.1371/journal.pone.0184297</v>
      </c>
      <c r="AC3832" s="13" t="str">
        <f>Tableau1[[#This Row],[Authors]]&amp;", "&amp;Tableau1[[#This Row],[Title]]&amp;" "&amp;Tableau1[[#This Row],[Journal]]&amp;". "&amp;Tableau1[[#This Row],[Year]]</f>
        <v>Kim SB, Lee EJ, Han JC, Kee C., Comparison of peripapillary vessel density between preperimetric and perimetric glaucoma evaluated by OCT-angiography. PLoS One. 2017</v>
      </c>
    </row>
    <row r="3833" spans="1:29" ht="28.8" x14ac:dyDescent="0.3">
      <c r="A3833">
        <v>4037</v>
      </c>
      <c r="B3833" t="s">
        <v>7188</v>
      </c>
      <c r="C3833" t="s">
        <v>17425</v>
      </c>
      <c r="D3833" t="s">
        <v>27615</v>
      </c>
      <c r="E3833" t="s">
        <v>2816</v>
      </c>
      <c r="F3833" s="10"/>
      <c r="G3833">
        <v>2017</v>
      </c>
      <c r="J3833">
        <v>0.34068897952862498</v>
      </c>
      <c r="L3833" t="s">
        <v>38477</v>
      </c>
      <c r="M3833">
        <v>28492910</v>
      </c>
      <c r="Q3833" s="10"/>
      <c r="R3833" s="11">
        <f t="shared" si="118"/>
        <v>0</v>
      </c>
      <c r="U3833" s="11">
        <f t="shared" si="119"/>
        <v>0</v>
      </c>
      <c r="Y3833" s="11">
        <f>IF(SUM(Tableau1[[#This Row],[Other access]:[Sci-hub access]])&gt;=1,1,0)</f>
        <v>0</v>
      </c>
      <c r="Z3833" s="12">
        <f>IF(OR(Tableau1[[#This Row],[Access R1 + S1+ T1 ]]&gt;=1,Tableau1[[#This Row],[Access V1 +W1 + X1]]&gt;=1),1,0)</f>
        <v>0</v>
      </c>
      <c r="AB3833" s="10" t="str">
        <f>Tableau1[[#This Row],[DOI]]</f>
        <v>doi: 10.1001/jama.2017.4568</v>
      </c>
      <c r="AC3833" s="13" t="str">
        <f>Tableau1[[#This Row],[Authors]]&amp;", "&amp;Tableau1[[#This Row],[Title]]&amp;" "&amp;Tableau1[[#This Row],[Journal]]&amp;". "&amp;Tableau1[[#This Row],[Year]]</f>
        <v>Scott IU, VanVeldhuisen PC, Ip MS, Blodi BA, Oden NL, Awh CC, Kunimoto DY, Marcus DM, Wroblewski JJ, King J; SCORE2 Investigator Group.., Effect of Bevacizumab vs Aflibercept on Visual Acuity Among Patients With Macular Edema Due to Central Retinal Vein Occlusion: The SCORE2 Randomized Clinical Trial. JAMA. 2017</v>
      </c>
    </row>
    <row r="3834" spans="1:29" x14ac:dyDescent="0.3">
      <c r="A3834">
        <v>9513</v>
      </c>
      <c r="B3834" t="s">
        <v>12076</v>
      </c>
      <c r="C3834" t="s">
        <v>22251</v>
      </c>
      <c r="D3834" t="s">
        <v>32522</v>
      </c>
      <c r="E3834" t="s">
        <v>34295</v>
      </c>
      <c r="F3834" s="10"/>
      <c r="G3834">
        <v>2017</v>
      </c>
      <c r="J3834">
        <v>0.34083480715503101</v>
      </c>
      <c r="L3834" t="s">
        <v>43796</v>
      </c>
      <c r="M3834">
        <v>27667122</v>
      </c>
      <c r="Q3834" s="10"/>
      <c r="R3834" s="11">
        <f t="shared" si="118"/>
        <v>0</v>
      </c>
      <c r="U3834" s="11">
        <f t="shared" si="119"/>
        <v>0</v>
      </c>
      <c r="Y3834" s="11">
        <f>IF(SUM(Tableau1[[#This Row],[Other access]:[Sci-hub access]])&gt;=1,1,0)</f>
        <v>0</v>
      </c>
      <c r="Z3834" s="12">
        <f>IF(OR(Tableau1[[#This Row],[Access R1 + S1+ T1 ]]&gt;=1,Tableau1[[#This Row],[Access V1 +W1 + X1]]&gt;=1),1,0)</f>
        <v>0</v>
      </c>
      <c r="AB3834" s="10" t="str">
        <f>Tableau1[[#This Row],[DOI]]</f>
        <v>doi: 10.1002/humu.23124</v>
      </c>
      <c r="AC3834" s="13" t="str">
        <f>Tableau1[[#This Row],[Authors]]&amp;", "&amp;Tableau1[[#This Row],[Title]]&amp;" "&amp;Tableau1[[#This Row],[Journal]]&amp;". "&amp;Tableau1[[#This Row],[Year]]</f>
        <v>Burin-des-Roziers C, Rothschild PR, Layet V, Chen JM, Ghiotti T, Leroux C, Cremers FP, Brézin AP, Valleix S., Deletions Overlapping VCAN Exon 8 Are New Molecular Defects for Wagner Disease. Hum Mutat. 2017</v>
      </c>
    </row>
    <row r="3835" spans="1:29" x14ac:dyDescent="0.3">
      <c r="A3835">
        <v>280</v>
      </c>
      <c r="B3835" t="s">
        <v>3543</v>
      </c>
      <c r="C3835" t="s">
        <v>13804</v>
      </c>
      <c r="D3835" t="s">
        <v>23963</v>
      </c>
      <c r="E3835" t="s">
        <v>2538</v>
      </c>
      <c r="F3835" s="10"/>
      <c r="G3835">
        <v>2017</v>
      </c>
      <c r="J3835">
        <v>0.34103607610415065</v>
      </c>
      <c r="L3835" t="s">
        <v>34790</v>
      </c>
      <c r="M3835">
        <v>29279654</v>
      </c>
      <c r="Q3835" s="10"/>
      <c r="R3835" s="11">
        <f t="shared" si="118"/>
        <v>0</v>
      </c>
      <c r="U3835" s="11">
        <f t="shared" si="119"/>
        <v>0</v>
      </c>
      <c r="Y3835" s="11">
        <f>IF(SUM(Tableau1[[#This Row],[Other access]:[Sci-hub access]])&gt;=1,1,0)</f>
        <v>0</v>
      </c>
      <c r="Z3835" s="12">
        <f>IF(OR(Tableau1[[#This Row],[Access R1 + S1+ T1 ]]&gt;=1,Tableau1[[#This Row],[Access V1 +W1 + X1]]&gt;=1),1,0)</f>
        <v>0</v>
      </c>
      <c r="AB3835" s="10" t="str">
        <f>Tableau1[[#This Row],[DOI]]</f>
        <v>doi: 10.4103/meajo.MEAJO_17_17</v>
      </c>
      <c r="AC3835" s="13" t="str">
        <f>Tableau1[[#This Row],[Authors]]&amp;", "&amp;Tableau1[[#This Row],[Title]]&amp;" "&amp;Tableau1[[#This Row],[Journal]]&amp;". "&amp;Tableau1[[#This Row],[Year]]</f>
        <v>Lekha T, Prasad HN, Sarwate RN, Patel M, Karthikeyan S., Intravitreal Bevacizumab for Choroidal Neovascularization Associated with Angioid Streaks: Long-term Results. Middle East Afr J Ophthalmol. 2017</v>
      </c>
    </row>
    <row r="3836" spans="1:29" x14ac:dyDescent="0.3">
      <c r="A3836">
        <v>96</v>
      </c>
      <c r="B3836" t="s">
        <v>3359</v>
      </c>
      <c r="C3836" t="s">
        <v>13620</v>
      </c>
      <c r="D3836" t="s">
        <v>23779</v>
      </c>
      <c r="E3836" t="s">
        <v>2508</v>
      </c>
      <c r="F3836" s="10"/>
      <c r="G3836">
        <v>2018</v>
      </c>
      <c r="J3836">
        <v>0.34106760620994292</v>
      </c>
      <c r="L3836" t="s">
        <v>34614</v>
      </c>
      <c r="M3836">
        <v>29409883</v>
      </c>
      <c r="Q3836" s="10"/>
      <c r="R3836" s="11">
        <f t="shared" si="118"/>
        <v>0</v>
      </c>
      <c r="U3836" s="11">
        <f t="shared" si="119"/>
        <v>0</v>
      </c>
      <c r="Y3836" s="11">
        <f>IF(SUM(Tableau1[[#This Row],[Other access]:[Sci-hub access]])&gt;=1,1,0)</f>
        <v>0</v>
      </c>
      <c r="Z3836" s="12">
        <f>IF(OR(Tableau1[[#This Row],[Access R1 + S1+ T1 ]]&gt;=1,Tableau1[[#This Row],[Access V1 +W1 + X1]]&gt;=1),1,0)</f>
        <v>0</v>
      </c>
      <c r="AB3836" s="10" t="str">
        <f>Tableau1[[#This Row],[DOI]]</f>
        <v>doi: 10.1016/j.bbrc.2018.01.177</v>
      </c>
      <c r="AC3836" s="13" t="str">
        <f>Tableau1[[#This Row],[Authors]]&amp;", "&amp;Tableau1[[#This Row],[Title]]&amp;" "&amp;Tableau1[[#This Row],[Journal]]&amp;". "&amp;Tableau1[[#This Row],[Year]]</f>
        <v>Zhu YX, Yao J, Liu C, Hu HT, Li XM, Ge HM, Zhou YF, Shan K, Jiang Q, Yan B., Long non-coding RNA MEG3 silencing protects against light-induced retinal degeneration. Biochem Biophys Res Commun. 2018</v>
      </c>
    </row>
    <row r="3837" spans="1:29" x14ac:dyDescent="0.3">
      <c r="A3837">
        <v>3831</v>
      </c>
      <c r="B3837" t="s">
        <v>6995</v>
      </c>
      <c r="C3837" t="s">
        <v>17234</v>
      </c>
      <c r="D3837" t="s">
        <v>27419</v>
      </c>
      <c r="E3837" t="s">
        <v>2523</v>
      </c>
      <c r="F3837" s="10"/>
      <c r="G3837">
        <v>2017</v>
      </c>
      <c r="J3837">
        <v>0.34109907384747851</v>
      </c>
      <c r="L3837" t="s">
        <v>38274</v>
      </c>
      <c r="M3837">
        <v>28524884</v>
      </c>
      <c r="Q3837" s="10"/>
      <c r="R3837" s="11">
        <f t="shared" si="118"/>
        <v>0</v>
      </c>
      <c r="U3837" s="11">
        <f t="shared" si="119"/>
        <v>0</v>
      </c>
      <c r="Y3837" s="11">
        <f>IF(SUM(Tableau1[[#This Row],[Other access]:[Sci-hub access]])&gt;=1,1,0)</f>
        <v>0</v>
      </c>
      <c r="Z3837" s="12">
        <f>IF(OR(Tableau1[[#This Row],[Access R1 + S1+ T1 ]]&gt;=1,Tableau1[[#This Row],[Access V1 +W1 + X1]]&gt;=1),1,0)</f>
        <v>0</v>
      </c>
      <c r="AB3837" s="10" t="str">
        <f>Tableau1[[#This Row],[DOI]]</f>
        <v>doi: 10.1038/eye.2017.84</v>
      </c>
      <c r="AC3837" s="13" t="str">
        <f>Tableau1[[#This Row],[Authors]]&amp;", "&amp;Tableau1[[#This Row],[Title]]&amp;" "&amp;Tableau1[[#This Row],[Journal]]&amp;". "&amp;Tableau1[[#This Row],[Year]]</f>
        <v>Sungur G, Yakin M, Eksioglu U, Satana B, Ornek F., Assessment of conditions affecting surgical success of Ahmed glaucoma valve implants in glaucoma secondary to different uveitis etiologies in adults. Eye (Lond). 2017</v>
      </c>
    </row>
    <row r="3838" spans="1:29" x14ac:dyDescent="0.3">
      <c r="A3838">
        <v>4993</v>
      </c>
      <c r="B3838" t="s">
        <v>8084</v>
      </c>
      <c r="C3838" t="s">
        <v>18312</v>
      </c>
      <c r="D3838" t="s">
        <v>28514</v>
      </c>
      <c r="E3838" t="s">
        <v>2443</v>
      </c>
      <c r="F3838" s="10"/>
      <c r="G3838">
        <v>2017</v>
      </c>
      <c r="J3838">
        <v>0.34125544360849425</v>
      </c>
      <c r="L3838" t="s">
        <v>39401</v>
      </c>
      <c r="M3838">
        <v>28384723</v>
      </c>
      <c r="Q3838" s="10"/>
      <c r="R3838" s="11">
        <f t="shared" si="118"/>
        <v>0</v>
      </c>
      <c r="U3838" s="11">
        <f t="shared" si="119"/>
        <v>0</v>
      </c>
      <c r="Y3838" s="11">
        <f>IF(SUM(Tableau1[[#This Row],[Other access]:[Sci-hub access]])&gt;=1,1,0)</f>
        <v>0</v>
      </c>
      <c r="Z3838" s="12">
        <f>IF(OR(Tableau1[[#This Row],[Access R1 + S1+ T1 ]]&gt;=1,Tableau1[[#This Row],[Access V1 +W1 + X1]]&gt;=1),1,0)</f>
        <v>0</v>
      </c>
      <c r="AB3838" s="10" t="str">
        <f>Tableau1[[#This Row],[DOI]]</f>
        <v>doi: 10.1167/iovs.16-21025</v>
      </c>
      <c r="AC3838" s="13" t="str">
        <f>Tableau1[[#This Row],[Authors]]&amp;", "&amp;Tableau1[[#This Row],[Title]]&amp;" "&amp;Tableau1[[#This Row],[Journal]]&amp;". "&amp;Tableau1[[#This Row],[Year]]</f>
        <v>Verma S, Hesser J, Arba-Mosquera S., Optimum Laser Beam Characteristics for Achieving Smoother Ablations in Laser Vision Correction. Invest Ophthalmol Vis Sci. 2017</v>
      </c>
    </row>
    <row r="3839" spans="1:29" x14ac:dyDescent="0.3">
      <c r="A3839">
        <v>7694</v>
      </c>
      <c r="B3839" t="s">
        <v>10465</v>
      </c>
      <c r="C3839" t="s">
        <v>20662</v>
      </c>
      <c r="D3839" t="s">
        <v>30901</v>
      </c>
      <c r="E3839" t="s">
        <v>34387</v>
      </c>
      <c r="F3839" s="10"/>
      <c r="G3839">
        <v>2017</v>
      </c>
      <c r="J3839">
        <v>0.34143590388760137</v>
      </c>
      <c r="L3839" t="s">
        <v>42045</v>
      </c>
      <c r="M3839">
        <v>28062400</v>
      </c>
      <c r="Q3839" s="10"/>
      <c r="R3839" s="11">
        <f t="shared" si="118"/>
        <v>0</v>
      </c>
      <c r="U3839" s="11">
        <f t="shared" si="119"/>
        <v>0</v>
      </c>
      <c r="Y3839" s="11">
        <f>IF(SUM(Tableau1[[#This Row],[Other access]:[Sci-hub access]])&gt;=1,1,0)</f>
        <v>0</v>
      </c>
      <c r="Z3839" s="12">
        <f>IF(OR(Tableau1[[#This Row],[Access R1 + S1+ T1 ]]&gt;=1,Tableau1[[#This Row],[Access V1 +W1 + X1]]&gt;=1),1,0)</f>
        <v>0</v>
      </c>
      <c r="AB3839" s="10" t="str">
        <f>Tableau1[[#This Row],[DOI]]</f>
        <v>doi: 10.1158/1055-9965.EPI-16-0759</v>
      </c>
      <c r="AC3839" s="13" t="str">
        <f>Tableau1[[#This Row],[Authors]]&amp;", "&amp;Tableau1[[#This Row],[Title]]&amp;" "&amp;Tableau1[[#This Row],[Journal]]&amp;". "&amp;Tableau1[[#This Row],[Year]]</f>
        <v>Keizman D, Yang YX, Gottfried M, Dresler H, Leibovitch I, Haynes K, Mamtani R, Boursi B., The Association between Age-Related Macular Degeneration and Renal Cell Carcinoma: A Nested Case-Control Study. Cancer Epidemiol Biomarkers Prev. 2017</v>
      </c>
    </row>
    <row r="3840" spans="1:29" x14ac:dyDescent="0.3">
      <c r="A3840">
        <v>878</v>
      </c>
      <c r="B3840" t="s">
        <v>4141</v>
      </c>
      <c r="C3840" t="s">
        <v>14395</v>
      </c>
      <c r="D3840" t="s">
        <v>24561</v>
      </c>
      <c r="E3840" t="s">
        <v>2451</v>
      </c>
      <c r="F3840" s="10"/>
      <c r="G3840">
        <v>2017</v>
      </c>
      <c r="J3840">
        <v>0.34152434501999596</v>
      </c>
      <c r="L3840" t="s">
        <v>35366</v>
      </c>
      <c r="M3840">
        <v>29077713</v>
      </c>
      <c r="Q3840" s="10"/>
      <c r="R3840" s="11">
        <f t="shared" si="118"/>
        <v>0</v>
      </c>
      <c r="U3840" s="11">
        <f t="shared" si="119"/>
        <v>0</v>
      </c>
      <c r="Y3840" s="11">
        <f>IF(SUM(Tableau1[[#This Row],[Other access]:[Sci-hub access]])&gt;=1,1,0)</f>
        <v>0</v>
      </c>
      <c r="Z3840" s="12">
        <f>IF(OR(Tableau1[[#This Row],[Access R1 + S1+ T1 ]]&gt;=1,Tableau1[[#This Row],[Access V1 +W1 + X1]]&gt;=1),1,0)</f>
        <v>0</v>
      </c>
      <c r="AB3840" s="10" t="str">
        <f>Tableau1[[#This Row],[DOI]]</f>
        <v>doi: 10.1371/journal.pone.0185373</v>
      </c>
      <c r="AC3840" s="13" t="str">
        <f>Tableau1[[#This Row],[Authors]]&amp;", "&amp;Tableau1[[#This Row],[Title]]&amp;" "&amp;Tableau1[[#This Row],[Journal]]&amp;". "&amp;Tableau1[[#This Row],[Year]]</f>
        <v>Rao A, Padhy D, Sahay P, Pradhan A, Sarangi S, Das G, Raj N., Clinical spectrum of pseudoexfoliation syndrome-An electronic records audit. PLoS One. 2017</v>
      </c>
    </row>
    <row r="3841" spans="1:29" x14ac:dyDescent="0.3">
      <c r="A3841">
        <v>2945</v>
      </c>
      <c r="B3841" t="s">
        <v>6141</v>
      </c>
      <c r="C3841" t="s">
        <v>16386</v>
      </c>
      <c r="D3841" t="s">
        <v>26565</v>
      </c>
      <c r="E3841" t="s">
        <v>2478</v>
      </c>
      <c r="F3841" s="10"/>
      <c r="G3841">
        <v>2017</v>
      </c>
      <c r="J3841">
        <v>0.34169072178959503</v>
      </c>
      <c r="L3841" t="s">
        <v>37401</v>
      </c>
      <c r="M3841">
        <v>28661456</v>
      </c>
      <c r="Q3841" s="10"/>
      <c r="R3841" s="11">
        <f t="shared" si="118"/>
        <v>0</v>
      </c>
      <c r="U3841" s="11">
        <f t="shared" si="119"/>
        <v>0</v>
      </c>
      <c r="Y3841" s="11">
        <f>IF(SUM(Tableau1[[#This Row],[Other access]:[Sci-hub access]])&gt;=1,1,0)</f>
        <v>0</v>
      </c>
      <c r="Z3841" s="12">
        <f>IF(OR(Tableau1[[#This Row],[Access R1 + S1+ T1 ]]&gt;=1,Tableau1[[#This Row],[Access V1 +W1 + X1]]&gt;=1),1,0)</f>
        <v>0</v>
      </c>
      <c r="AB3841" s="10" t="str">
        <f>Tableau1[[#This Row],[DOI]]</f>
        <v>doi: 10.3390/ijms18071398</v>
      </c>
      <c r="AC3841" s="13" t="str">
        <f>Tableau1[[#This Row],[Authors]]&amp;", "&amp;Tableau1[[#This Row],[Title]]&amp;" "&amp;Tableau1[[#This Row],[Journal]]&amp;". "&amp;Tableau1[[#This Row],[Year]]</f>
        <v>Zhang X, M VJ, Qu Y, He X, Ou S, Bu J, Jia C, Wang J, Wu H, Liu Z, Li W., Dry Eye Management: Targeting the Ocular Surface Microenvironment. Int J Mol Sci. 2017</v>
      </c>
    </row>
    <row r="3842" spans="1:29" x14ac:dyDescent="0.3">
      <c r="A3842">
        <v>1062</v>
      </c>
      <c r="B3842" t="s">
        <v>4324</v>
      </c>
      <c r="C3842" t="s">
        <v>14578</v>
      </c>
      <c r="D3842" t="s">
        <v>24745</v>
      </c>
      <c r="E3842" t="s">
        <v>2451</v>
      </c>
      <c r="F3842" s="10"/>
      <c r="G3842">
        <v>2017</v>
      </c>
      <c r="J3842">
        <v>0.34171986825756762</v>
      </c>
      <c r="L3842" t="s">
        <v>35550</v>
      </c>
      <c r="M3842">
        <v>29040292</v>
      </c>
      <c r="Q3842" s="10"/>
      <c r="R3842" s="11">
        <f t="shared" ref="R3842:R3905" si="120">IF(SUM(N3842:Q3842)&gt;0,1,0)</f>
        <v>0</v>
      </c>
      <c r="U3842" s="11">
        <f t="shared" ref="U3842:U3905" si="121">IF(SUM(R3842,T3842)&gt;0,1,0)</f>
        <v>0</v>
      </c>
      <c r="Y3842" s="11">
        <f>IF(SUM(Tableau1[[#This Row],[Other access]:[Sci-hub access]])&gt;=1,1,0)</f>
        <v>0</v>
      </c>
      <c r="Z3842" s="12">
        <f>IF(OR(Tableau1[[#This Row],[Access R1 + S1+ T1 ]]&gt;=1,Tableau1[[#This Row],[Access V1 +W1 + X1]]&gt;=1),1,0)</f>
        <v>0</v>
      </c>
      <c r="AB3842" s="10" t="str">
        <f>Tableau1[[#This Row],[DOI]]</f>
        <v>doi: 10.1371/journal.pone.0186236</v>
      </c>
      <c r="AC3842" s="13" t="str">
        <f>Tableau1[[#This Row],[Authors]]&amp;", "&amp;Tableau1[[#This Row],[Title]]&amp;" "&amp;Tableau1[[#This Row],[Journal]]&amp;". "&amp;Tableau1[[#This Row],[Year]]</f>
        <v>Lee EJ, Han JC, Kee C., Intereye comparison of ocular factors in normal tension glaucoma with asymmetric visual field loss in Korean population. PLoS One. 2017</v>
      </c>
    </row>
    <row r="3843" spans="1:29" x14ac:dyDescent="0.3">
      <c r="A3843">
        <v>5937</v>
      </c>
      <c r="B3843" t="s">
        <v>8938</v>
      </c>
      <c r="C3843" t="s">
        <v>19152</v>
      </c>
      <c r="D3843" t="s">
        <v>29368</v>
      </c>
      <c r="E3843" t="s">
        <v>2438</v>
      </c>
      <c r="F3843" s="10"/>
      <c r="G3843">
        <v>2017</v>
      </c>
      <c r="J3843">
        <v>0.34178034675574276</v>
      </c>
      <c r="L3843" t="s">
        <v>40317</v>
      </c>
      <c r="M3843">
        <v>28270483</v>
      </c>
      <c r="Q3843" s="10"/>
      <c r="R3843" s="11">
        <f t="shared" si="120"/>
        <v>0</v>
      </c>
      <c r="U3843" s="11">
        <f t="shared" si="121"/>
        <v>0</v>
      </c>
      <c r="Y3843" s="11">
        <f>IF(SUM(Tableau1[[#This Row],[Other access]:[Sci-hub access]])&gt;=1,1,0)</f>
        <v>0</v>
      </c>
      <c r="Z3843" s="12">
        <f>IF(OR(Tableau1[[#This Row],[Access R1 + S1+ T1 ]]&gt;=1,Tableau1[[#This Row],[Access V1 +W1 + X1]]&gt;=1),1,0)</f>
        <v>0</v>
      </c>
      <c r="AB3843" s="10" t="str">
        <f>Tableau1[[#This Row],[DOI]]</f>
        <v>doi: 10.1136/bjophthalmol-2016-309248</v>
      </c>
      <c r="AC3843" s="13" t="str">
        <f>Tableau1[[#This Row],[Authors]]&amp;", "&amp;Tableau1[[#This Row],[Title]]&amp;" "&amp;Tableau1[[#This Row],[Journal]]&amp;". "&amp;Tableau1[[#This Row],[Year]]</f>
        <v>Goto H, Usui Y, Umazume A, Uchida K, Eishi Y., Propionibacterium acnes as a possible pathogen of granuloma in patients with ocular sarcoidosis. Br J Ophthalmol. 2017</v>
      </c>
    </row>
    <row r="3844" spans="1:29" ht="28.8" x14ac:dyDescent="0.3">
      <c r="A3844">
        <v>6469</v>
      </c>
      <c r="B3844" t="s">
        <v>9401</v>
      </c>
      <c r="C3844" t="s">
        <v>19609</v>
      </c>
      <c r="D3844" t="s">
        <v>29832</v>
      </c>
      <c r="E3844" t="s">
        <v>2490</v>
      </c>
      <c r="F3844" s="10"/>
      <c r="G3844">
        <v>2017</v>
      </c>
      <c r="J3844">
        <v>0.34188191076521546</v>
      </c>
      <c r="L3844" t="s">
        <v>40837</v>
      </c>
      <c r="M3844">
        <v>28209502</v>
      </c>
      <c r="Q3844" s="10"/>
      <c r="R3844" s="11">
        <f t="shared" si="120"/>
        <v>0</v>
      </c>
      <c r="U3844" s="11">
        <f t="shared" si="121"/>
        <v>0</v>
      </c>
      <c r="Y3844" s="11">
        <f>IF(SUM(Tableau1[[#This Row],[Other access]:[Sci-hub access]])&gt;=1,1,0)</f>
        <v>0</v>
      </c>
      <c r="Z3844" s="12">
        <f>IF(OR(Tableau1[[#This Row],[Access R1 + S1+ T1 ]]&gt;=1,Tableau1[[#This Row],[Access V1 +W1 + X1]]&gt;=1),1,0)</f>
        <v>0</v>
      </c>
      <c r="AB3844" s="10" t="str">
        <f>Tableau1[[#This Row],[DOI]]</f>
        <v>doi: 10.1016/j.ajo.2017.02.001</v>
      </c>
      <c r="AC3844" s="13" t="str">
        <f>Tableau1[[#This Row],[Authors]]&amp;", "&amp;Tableau1[[#This Row],[Title]]&amp;" "&amp;Tableau1[[#This Row],[Journal]]&amp;". "&amp;Tableau1[[#This Row],[Year]]</f>
        <v>Gupta P, Thakku SG, Saw SM, Tan M, Lim E, Tan M, Cheung CMG, Wong TY, Cheng CY., Characterization of Choroidal Morphologic and Vascular Features in Young Men With High Myopia Using Spectral-Domain Optical Coherence Tomography. Am J Ophthalmol. 2017</v>
      </c>
    </row>
    <row r="3845" spans="1:29" ht="28.8" x14ac:dyDescent="0.3">
      <c r="A3845">
        <v>7307</v>
      </c>
      <c r="B3845" t="s">
        <v>10126</v>
      </c>
      <c r="C3845" t="s">
        <v>20328</v>
      </c>
      <c r="D3845" t="s">
        <v>30560</v>
      </c>
      <c r="E3845" t="s">
        <v>2445</v>
      </c>
      <c r="F3845" s="10"/>
      <c r="G3845">
        <v>2017</v>
      </c>
      <c r="J3845">
        <v>0.3420631426513806</v>
      </c>
      <c r="L3845" t="s">
        <v>41663</v>
      </c>
      <c r="M3845">
        <v>28106709</v>
      </c>
      <c r="Q3845" s="10"/>
      <c r="R3845" s="11">
        <f t="shared" si="120"/>
        <v>0</v>
      </c>
      <c r="U3845" s="11">
        <f t="shared" si="121"/>
        <v>0</v>
      </c>
      <c r="Y3845" s="11">
        <f>IF(SUM(Tableau1[[#This Row],[Other access]:[Sci-hub access]])&gt;=1,1,0)</f>
        <v>0</v>
      </c>
      <c r="Z3845" s="12">
        <f>IF(OR(Tableau1[[#This Row],[Access R1 + S1+ T1 ]]&gt;=1,Tableau1[[#This Row],[Access V1 +W1 + X1]]&gt;=1),1,0)</f>
        <v>0</v>
      </c>
      <c r="AB3845" s="10" t="str">
        <f>Tableau1[[#This Row],[DOI]]</f>
        <v>doi: 10.1097/IAE.0000000000001493</v>
      </c>
      <c r="AC3845" s="13" t="str">
        <f>Tableau1[[#This Row],[Authors]]&amp;", "&amp;Tableau1[[#This Row],[Title]]&amp;" "&amp;Tableau1[[#This Row],[Journal]]&amp;". "&amp;Tableau1[[#This Row],[Year]]</f>
        <v>Avery RL, Castellarin AA, Steinle NC, Dhoot DS, Pieramici DJ, See R, Couvillion S, Nasir MA, Rabena MD, Maia M, Van Everen S, Le K, Hanley WD., SYSTEMIC PHARMACOKINETICS AND PHARMACODYNAMICS OF INTRAVITREAL AFLIBERCEPT, BEVACIZUMAB, AND RANIBIZUMAB. Retina. 2017</v>
      </c>
    </row>
    <row r="3846" spans="1:29" x14ac:dyDescent="0.3">
      <c r="A3846">
        <v>4386</v>
      </c>
      <c r="B3846" t="s">
        <v>7514</v>
      </c>
      <c r="C3846" t="s">
        <v>17750</v>
      </c>
      <c r="D3846" t="s">
        <v>27943</v>
      </c>
      <c r="E3846" t="s">
        <v>2443</v>
      </c>
      <c r="F3846" s="10"/>
      <c r="G3846">
        <v>2017</v>
      </c>
      <c r="J3846">
        <v>0.3421079843420376</v>
      </c>
      <c r="L3846" t="s">
        <v>38809</v>
      </c>
      <c r="M3846">
        <v>28448671</v>
      </c>
      <c r="Q3846" s="10"/>
      <c r="R3846" s="11">
        <f t="shared" si="120"/>
        <v>0</v>
      </c>
      <c r="U3846" s="11">
        <f t="shared" si="121"/>
        <v>0</v>
      </c>
      <c r="Y3846" s="11">
        <f>IF(SUM(Tableau1[[#This Row],[Other access]:[Sci-hub access]])&gt;=1,1,0)</f>
        <v>0</v>
      </c>
      <c r="Z3846" s="12">
        <f>IF(OR(Tableau1[[#This Row],[Access R1 + S1+ T1 ]]&gt;=1,Tableau1[[#This Row],[Access V1 +W1 + X1]]&gt;=1),1,0)</f>
        <v>0</v>
      </c>
      <c r="AB3846" s="10" t="str">
        <f>Tableau1[[#This Row],[DOI]]</f>
        <v>doi: 10.1167/iovs.16-21002</v>
      </c>
      <c r="AC3846" s="13" t="str">
        <f>Tableau1[[#This Row],[Authors]]&amp;", "&amp;Tableau1[[#This Row],[Title]]&amp;" "&amp;Tableau1[[#This Row],[Journal]]&amp;". "&amp;Tableau1[[#This Row],[Year]]</f>
        <v>Najjar RP, Sharma S, Drouet M, Leruez S, Baskaran M, Nongpiur ME, Aung T, Fielding J, White O, Girard MJ, Lamirel C, Milea D., Disrupted Eye Movements in Preperimetric Primary Open-Angle Glaucoma. Invest Ophthalmol Vis Sci. 2017</v>
      </c>
    </row>
    <row r="3847" spans="1:29" x14ac:dyDescent="0.3">
      <c r="A3847">
        <v>3461</v>
      </c>
      <c r="B3847" t="s">
        <v>6636</v>
      </c>
      <c r="C3847" t="s">
        <v>16878</v>
      </c>
      <c r="D3847" t="s">
        <v>27060</v>
      </c>
      <c r="E3847" t="s">
        <v>34139</v>
      </c>
      <c r="F3847" s="10"/>
      <c r="G3847">
        <v>2017</v>
      </c>
      <c r="J3847">
        <v>0.34210834910631904</v>
      </c>
      <c r="L3847" t="s">
        <v>37910</v>
      </c>
      <c r="M3847">
        <v>28583168</v>
      </c>
      <c r="Q3847" s="10"/>
      <c r="R3847" s="11">
        <f t="shared" si="120"/>
        <v>0</v>
      </c>
      <c r="U3847" s="11">
        <f t="shared" si="121"/>
        <v>0</v>
      </c>
      <c r="Y3847" s="11">
        <f>IF(SUM(Tableau1[[#This Row],[Other access]:[Sci-hub access]])&gt;=1,1,0)</f>
        <v>0</v>
      </c>
      <c r="Z3847" s="12">
        <f>IF(OR(Tableau1[[#This Row],[Access R1 + S1+ T1 ]]&gt;=1,Tableau1[[#This Row],[Access V1 +W1 + X1]]&gt;=1),1,0)</f>
        <v>0</v>
      </c>
      <c r="AB3847" s="10" t="str">
        <f>Tableau1[[#This Row],[DOI]]</f>
        <v>doi: 10.1186/s13287-017-0593-3</v>
      </c>
      <c r="AC3847" s="13" t="str">
        <f>Tableau1[[#This Row],[Authors]]&amp;", "&amp;Tableau1[[#This Row],[Title]]&amp;" "&amp;Tableau1[[#This Row],[Journal]]&amp;". "&amp;Tableau1[[#This Row],[Year]]</f>
        <v>Lu X, Wang X, Nian H, Yang D, Wei R., Mesenchymal stem cells for treating autoimmune dacryoadenitis. Stem Cell Res Ther. 2017</v>
      </c>
    </row>
    <row r="3848" spans="1:29" x14ac:dyDescent="0.3">
      <c r="A3848">
        <v>3534</v>
      </c>
      <c r="B3848" t="s">
        <v>6708</v>
      </c>
      <c r="C3848" t="s">
        <v>16950</v>
      </c>
      <c r="D3848" t="s">
        <v>27132</v>
      </c>
      <c r="E3848" t="s">
        <v>2511</v>
      </c>
      <c r="F3848" s="10"/>
      <c r="G3848">
        <v>2017</v>
      </c>
      <c r="J3848">
        <v>0.34212935861911964</v>
      </c>
      <c r="L3848" t="s">
        <v>37981</v>
      </c>
      <c r="M3848">
        <v>28573999</v>
      </c>
      <c r="Q3848" s="10"/>
      <c r="R3848" s="11">
        <f t="shared" si="120"/>
        <v>0</v>
      </c>
      <c r="U3848" s="11">
        <f t="shared" si="121"/>
        <v>0</v>
      </c>
      <c r="Y3848" s="11">
        <f>IF(SUM(Tableau1[[#This Row],[Other access]:[Sci-hub access]])&gt;=1,1,0)</f>
        <v>0</v>
      </c>
      <c r="Z3848" s="12">
        <f>IF(OR(Tableau1[[#This Row],[Access R1 + S1+ T1 ]]&gt;=1,Tableau1[[#This Row],[Access V1 +W1 + X1]]&gt;=1),1,0)</f>
        <v>0</v>
      </c>
      <c r="AB3848" s="10" t="str">
        <f>Tableau1[[#This Row],[DOI]]</f>
        <v>doi: 10.4103/ijo.IJO_656_16</v>
      </c>
      <c r="AC3848" s="13" t="str">
        <f>Tableau1[[#This Row],[Authors]]&amp;", "&amp;Tableau1[[#This Row],[Title]]&amp;" "&amp;Tableau1[[#This Row],[Journal]]&amp;". "&amp;Tableau1[[#This Row],[Year]]</f>
        <v>Montes TL, Agra MV, Alonso MSM, Lorenzo AO., Conjunctival leiomyosarcoma: A case report and review of literature. Indian J Ophthalmol. 2017</v>
      </c>
    </row>
    <row r="3849" spans="1:29" x14ac:dyDescent="0.3">
      <c r="A3849">
        <v>2232</v>
      </c>
      <c r="B3849" t="s">
        <v>5465</v>
      </c>
      <c r="C3849" t="s">
        <v>15710</v>
      </c>
      <c r="D3849" t="s">
        <v>25887</v>
      </c>
      <c r="E3849" t="s">
        <v>34048</v>
      </c>
      <c r="F3849" s="10"/>
      <c r="G3849">
        <v>2017</v>
      </c>
      <c r="J3849">
        <v>0.34214380899332519</v>
      </c>
      <c r="L3849" t="s">
        <v>36700</v>
      </c>
      <c r="M3849">
        <v>28791537</v>
      </c>
      <c r="Q3849" s="10"/>
      <c r="R3849" s="11">
        <f t="shared" si="120"/>
        <v>0</v>
      </c>
      <c r="U3849" s="11">
        <f t="shared" si="121"/>
        <v>0</v>
      </c>
      <c r="Y3849" s="11">
        <f>IF(SUM(Tableau1[[#This Row],[Other access]:[Sci-hub access]])&gt;=1,1,0)</f>
        <v>0</v>
      </c>
      <c r="Z3849" s="12">
        <f>IF(OR(Tableau1[[#This Row],[Access R1 + S1+ T1 ]]&gt;=1,Tableau1[[#This Row],[Access V1 +W1 + X1]]&gt;=1),1,0)</f>
        <v>0</v>
      </c>
      <c r="AB3849" s="10" t="str">
        <f>Tableau1[[#This Row],[DOI]]</f>
        <v>doi: 10.1007/s11892-017-0910-3</v>
      </c>
      <c r="AC3849" s="13" t="str">
        <f>Tableau1[[#This Row],[Authors]]&amp;", "&amp;Tableau1[[#This Row],[Title]]&amp;" "&amp;Tableau1[[#This Row],[Journal]]&amp;". "&amp;Tableau1[[#This Row],[Year]]</f>
        <v>Kheir WJ, Sheheitli HA, Hamam RN., Intraocular Inflammation in Diabetic Populations. Curr Diab Rep. 2017</v>
      </c>
    </row>
    <row r="3850" spans="1:29" x14ac:dyDescent="0.3">
      <c r="A3850">
        <v>2917</v>
      </c>
      <c r="B3850" t="s">
        <v>6115</v>
      </c>
      <c r="C3850" t="s">
        <v>16361</v>
      </c>
      <c r="D3850" t="s">
        <v>26539</v>
      </c>
      <c r="E3850" t="s">
        <v>2446</v>
      </c>
      <c r="F3850" s="10"/>
      <c r="G3850">
        <v>2017</v>
      </c>
      <c r="J3850">
        <v>0.34219873132098888</v>
      </c>
      <c r="L3850" t="s">
        <v>37374</v>
      </c>
      <c r="M3850">
        <v>28665441</v>
      </c>
      <c r="Q3850" s="10"/>
      <c r="R3850" s="11">
        <f t="shared" si="120"/>
        <v>0</v>
      </c>
      <c r="U3850" s="11">
        <f t="shared" si="121"/>
        <v>0</v>
      </c>
      <c r="Y3850" s="11">
        <f>IF(SUM(Tableau1[[#This Row],[Other access]:[Sci-hub access]])&gt;=1,1,0)</f>
        <v>0</v>
      </c>
      <c r="Z3850" s="12">
        <f>IF(OR(Tableau1[[#This Row],[Access R1 + S1+ T1 ]]&gt;=1,Tableau1[[#This Row],[Access V1 +W1 + X1]]&gt;=1),1,0)</f>
        <v>0</v>
      </c>
      <c r="AB3850" s="10" t="str">
        <f>Tableau1[[#This Row],[DOI]]</f>
        <v>doi: 10.3928/01913913-20170531-01</v>
      </c>
      <c r="AC3850" s="13" t="str">
        <f>Tableau1[[#This Row],[Authors]]&amp;", "&amp;Tableau1[[#This Row],[Title]]&amp;" "&amp;Tableau1[[#This Row],[Journal]]&amp;". "&amp;Tableau1[[#This Row],[Year]]</f>
        <v>Chandra P, Tewari R, Salunkhe N, Kumawat D, Kumar V., Giant Retinal Tear With Retinal Detachment in Regressed Aggressive Posterior Retinopathy of Prematurity Treated by Laser. J Pediatr Ophthalmol Strabismus. 2017</v>
      </c>
    </row>
    <row r="3851" spans="1:29" ht="28.8" x14ac:dyDescent="0.3">
      <c r="A3851">
        <v>5569</v>
      </c>
      <c r="B3851" t="s">
        <v>8608</v>
      </c>
      <c r="C3851" t="s">
        <v>18830</v>
      </c>
      <c r="D3851" t="s">
        <v>29038</v>
      </c>
      <c r="E3851" t="s">
        <v>2673</v>
      </c>
      <c r="F3851" s="10"/>
      <c r="G3851">
        <v>2017</v>
      </c>
      <c r="J3851">
        <v>0.34236487561551798</v>
      </c>
      <c r="L3851" t="s">
        <v>39956</v>
      </c>
      <c r="M3851">
        <v>28318985</v>
      </c>
      <c r="Q3851" s="10"/>
      <c r="R3851" s="11">
        <f t="shared" si="120"/>
        <v>0</v>
      </c>
      <c r="U3851" s="11">
        <f t="shared" si="121"/>
        <v>0</v>
      </c>
      <c r="Y3851" s="11">
        <f>IF(SUM(Tableau1[[#This Row],[Other access]:[Sci-hub access]])&gt;=1,1,0)</f>
        <v>0</v>
      </c>
      <c r="Z3851" s="12">
        <f>IF(OR(Tableau1[[#This Row],[Access R1 + S1+ T1 ]]&gt;=1,Tableau1[[#This Row],[Access V1 +W1 + X1]]&gt;=1),1,0)</f>
        <v>0</v>
      </c>
      <c r="AB3851" s="10" t="str">
        <f>Tableau1[[#This Row],[DOI]]</f>
        <v>doi: 10.1016/j.parkreldis.2017.03.008</v>
      </c>
      <c r="AC3851" s="13" t="str">
        <f>Tableau1[[#This Row],[Authors]]&amp;", "&amp;Tableau1[[#This Row],[Title]]&amp;" "&amp;Tableau1[[#This Row],[Journal]]&amp;". "&amp;Tableau1[[#This Row],[Year]]</f>
        <v>Upadhyay N, Suppa A, Piattella MC, Giannì C, Bologna M, Di Stasio F, Petsas N, Tona F, Fabbrini G, Berardelli A, Pantano P., Functional disconnection of thalamic and cerebellar dentate nucleus networks in progressive supranuclear palsy and corticobasal syndrome. Parkinsonism Relat Disord. 2017</v>
      </c>
    </row>
    <row r="3852" spans="1:29" ht="28.8" x14ac:dyDescent="0.3">
      <c r="A3852">
        <v>2813</v>
      </c>
      <c r="B3852" t="s">
        <v>6016</v>
      </c>
      <c r="C3852" t="s">
        <v>16262</v>
      </c>
      <c r="D3852" t="s">
        <v>26440</v>
      </c>
      <c r="E3852" t="s">
        <v>34040</v>
      </c>
      <c r="F3852" s="10"/>
      <c r="G3852">
        <v>2017</v>
      </c>
      <c r="J3852">
        <v>0.34236639712500916</v>
      </c>
      <c r="L3852" t="s">
        <v>37272</v>
      </c>
      <c r="M3852">
        <v>28679688</v>
      </c>
      <c r="Q3852" s="10"/>
      <c r="R3852" s="11">
        <f t="shared" si="120"/>
        <v>0</v>
      </c>
      <c r="U3852" s="11">
        <f t="shared" si="121"/>
        <v>0</v>
      </c>
      <c r="Y3852" s="11">
        <f>IF(SUM(Tableau1[[#This Row],[Other access]:[Sci-hub access]])&gt;=1,1,0)</f>
        <v>0</v>
      </c>
      <c r="Z3852" s="12">
        <f>IF(OR(Tableau1[[#This Row],[Access R1 + S1+ T1 ]]&gt;=1,Tableau1[[#This Row],[Access V1 +W1 + X1]]&gt;=1),1,0)</f>
        <v>0</v>
      </c>
      <c r="AB3852" s="10" t="str">
        <f>Tableau1[[#This Row],[DOI]]</f>
        <v>doi: 10.1101/mcs.a001321</v>
      </c>
      <c r="AC3852" s="13" t="str">
        <f>Tableau1[[#This Row],[Authors]]&amp;", "&amp;Tableau1[[#This Row],[Title]]&amp;" "&amp;Tableau1[[#This Row],[Journal]]&amp;". "&amp;Tableau1[[#This Row],[Year]]</f>
        <v>Johnston JJ, Lee C, Wentzensen IM, Parisi MA, Crenshaw MM, Sapp JC, Gross JM, Wallingford JB, Biesecker LG., Compound heterozygous alterations in intraflagellar transport protein CLUAP1 in a child with a novel Joubert and oral-facial-digital overlap syndrome. Cold Spring Harb Mol Case Stud. 2017</v>
      </c>
    </row>
    <row r="3853" spans="1:29" x14ac:dyDescent="0.3">
      <c r="A3853">
        <v>7913</v>
      </c>
      <c r="B3853" t="s">
        <v>10656</v>
      </c>
      <c r="C3853" t="s">
        <v>20853</v>
      </c>
      <c r="D3853" t="s">
        <v>31094</v>
      </c>
      <c r="E3853" t="s">
        <v>2495</v>
      </c>
      <c r="F3853" s="10"/>
      <c r="G3853">
        <v>2017</v>
      </c>
      <c r="J3853">
        <v>0.34238934834708046</v>
      </c>
      <c r="L3853" t="s">
        <v>42260</v>
      </c>
      <c r="M3853">
        <v>28030516</v>
      </c>
      <c r="Q3853" s="10"/>
      <c r="R3853" s="11">
        <f t="shared" si="120"/>
        <v>0</v>
      </c>
      <c r="U3853" s="11">
        <f t="shared" si="121"/>
        <v>0</v>
      </c>
      <c r="Y3853" s="11">
        <f>IF(SUM(Tableau1[[#This Row],[Other access]:[Sci-hub access]])&gt;=1,1,0)</f>
        <v>0</v>
      </c>
      <c r="Z3853" s="12">
        <f>IF(OR(Tableau1[[#This Row],[Access R1 + S1+ T1 ]]&gt;=1,Tableau1[[#This Row],[Access V1 +W1 + X1]]&gt;=1),1,0)</f>
        <v>0</v>
      </c>
      <c r="AB3853" s="10" t="str">
        <f>Tableau1[[#This Row],[DOI]]</f>
        <v>doi: 10.1097/OPX.0000000000001042</v>
      </c>
      <c r="AC3853" s="13" t="str">
        <f>Tableau1[[#This Row],[Authors]]&amp;", "&amp;Tableau1[[#This Row],[Title]]&amp;" "&amp;Tableau1[[#This Row],[Journal]]&amp;". "&amp;Tableau1[[#This Row],[Year]]</f>
        <v>Pratt JD, Stevenson SB, Bedell HE., Scotoma Visibility and Reading Rate with Bilateral Central Scotomas. Optom Vis Sci. 2017</v>
      </c>
    </row>
    <row r="3854" spans="1:29" x14ac:dyDescent="0.3">
      <c r="A3854">
        <v>6990</v>
      </c>
      <c r="B3854" t="s">
        <v>9850</v>
      </c>
      <c r="C3854" t="s">
        <v>20053</v>
      </c>
      <c r="D3854" t="s">
        <v>30284</v>
      </c>
      <c r="E3854" t="s">
        <v>2486</v>
      </c>
      <c r="F3854" s="10"/>
      <c r="G3854">
        <v>2017</v>
      </c>
      <c r="J3854">
        <v>0.34249730911827247</v>
      </c>
      <c r="L3854" t="s">
        <v>41348</v>
      </c>
      <c r="M3854">
        <v>28139066</v>
      </c>
      <c r="Q3854" s="10"/>
      <c r="R3854" s="11">
        <f t="shared" si="120"/>
        <v>0</v>
      </c>
      <c r="U3854" s="11">
        <f t="shared" si="121"/>
        <v>0</v>
      </c>
      <c r="Y3854" s="11">
        <f>IF(SUM(Tableau1[[#This Row],[Other access]:[Sci-hub access]])&gt;=1,1,0)</f>
        <v>0</v>
      </c>
      <c r="Z3854" s="12">
        <f>IF(OR(Tableau1[[#This Row],[Access R1 + S1+ T1 ]]&gt;=1,Tableau1[[#This Row],[Access V1 +W1 + X1]]&gt;=1),1,0)</f>
        <v>0</v>
      </c>
      <c r="AB3854" s="10" t="str">
        <f>Tableau1[[#This Row],[DOI]]</f>
        <v>doi: 10.1111/aos.13360</v>
      </c>
      <c r="AC3854" s="13" t="str">
        <f>Tableau1[[#This Row],[Authors]]&amp;", "&amp;Tableau1[[#This Row],[Title]]&amp;" "&amp;Tableau1[[#This Row],[Journal]]&amp;". "&amp;Tableau1[[#This Row],[Year]]</f>
        <v>Pillunat KR, Spoerl E, Terai N, Pillunat LE., Effect of selective laser trabeculoplasty on ocular haemodynamics in primary open-angle glaucoma. Acta Ophthalmol. 2017</v>
      </c>
    </row>
    <row r="3855" spans="1:29" x14ac:dyDescent="0.3">
      <c r="A3855">
        <v>4563</v>
      </c>
      <c r="B3855" t="s">
        <v>7684</v>
      </c>
      <c r="C3855" t="s">
        <v>17919</v>
      </c>
      <c r="D3855" t="s">
        <v>28113</v>
      </c>
      <c r="E3855" t="s">
        <v>2450</v>
      </c>
      <c r="F3855" s="10"/>
      <c r="G3855">
        <v>2017</v>
      </c>
      <c r="J3855">
        <v>0.34270775367749939</v>
      </c>
      <c r="L3855" t="s">
        <v>38981</v>
      </c>
      <c r="M3855">
        <v>28431627</v>
      </c>
      <c r="Q3855" s="10"/>
      <c r="R3855" s="11">
        <f t="shared" si="120"/>
        <v>0</v>
      </c>
      <c r="U3855" s="11">
        <f t="shared" si="121"/>
        <v>0</v>
      </c>
      <c r="Y3855" s="11">
        <f>IF(SUM(Tableau1[[#This Row],[Other access]:[Sci-hub access]])&gt;=1,1,0)</f>
        <v>0</v>
      </c>
      <c r="Z3855" s="12">
        <f>IF(OR(Tableau1[[#This Row],[Access R1 + S1+ T1 ]]&gt;=1,Tableau1[[#This Row],[Access V1 +W1 + X1]]&gt;=1),1,0)</f>
        <v>0</v>
      </c>
      <c r="AB3855" s="10" t="str">
        <f>Tableau1[[#This Row],[DOI]]</f>
        <v>doi: 10.1016/j.jns.2017.02.002</v>
      </c>
      <c r="AC3855" s="13" t="str">
        <f>Tableau1[[#This Row],[Authors]]&amp;", "&amp;Tableau1[[#This Row],[Title]]&amp;" "&amp;Tableau1[[#This Row],[Journal]]&amp;". "&amp;Tableau1[[#This Row],[Year]]</f>
        <v>Patil A, Takkar A, Goyal M, Singh R, Lal V., Sequential NAION presenting as pseudo Foster Kennedy syndrome. J Neurol Sci. 2017</v>
      </c>
    </row>
    <row r="3856" spans="1:29" x14ac:dyDescent="0.3">
      <c r="A3856">
        <v>3030</v>
      </c>
      <c r="B3856" t="s">
        <v>6222</v>
      </c>
      <c r="C3856" t="s">
        <v>16467</v>
      </c>
      <c r="D3856" t="s">
        <v>26646</v>
      </c>
      <c r="E3856" t="s">
        <v>34105</v>
      </c>
      <c r="F3856" s="10"/>
      <c r="G3856">
        <v>2017</v>
      </c>
      <c r="J3856">
        <v>0.34291919887426026</v>
      </c>
      <c r="L3856" t="s">
        <v>37484</v>
      </c>
      <c r="M3856">
        <v>28647756</v>
      </c>
      <c r="Q3856" s="10"/>
      <c r="R3856" s="11">
        <f t="shared" si="120"/>
        <v>0</v>
      </c>
      <c r="U3856" s="11">
        <f t="shared" si="121"/>
        <v>0</v>
      </c>
      <c r="Y3856" s="11">
        <f>IF(SUM(Tableau1[[#This Row],[Other access]:[Sci-hub access]])&gt;=1,1,0)</f>
        <v>0</v>
      </c>
      <c r="Z3856" s="12">
        <f>IF(OR(Tableau1[[#This Row],[Access R1 + S1+ T1 ]]&gt;=1,Tableau1[[#This Row],[Access V1 +W1 + X1]]&gt;=1),1,0)</f>
        <v>0</v>
      </c>
      <c r="AB3856" s="10" t="str">
        <f>Tableau1[[#This Row],[DOI]]</f>
        <v>doi: 10.1007/s00234-017-1853-8</v>
      </c>
      <c r="AC3856" s="13" t="str">
        <f>Tableau1[[#This Row],[Authors]]&amp;", "&amp;Tableau1[[#This Row],[Title]]&amp;" "&amp;Tableau1[[#This Row],[Journal]]&amp;". "&amp;Tableau1[[#This Row],[Year]]</f>
        <v>Lu P, Sha Y, Wan H, Wang F, Tian G., Role of coronal high-resolution diffusion-weighted imaging in acute optic neuritis: a comparison with axial orientation. Neuroradiology. 2017</v>
      </c>
    </row>
    <row r="3857" spans="1:29" x14ac:dyDescent="0.3">
      <c r="A3857">
        <v>9957</v>
      </c>
      <c r="B3857" t="s">
        <v>12483</v>
      </c>
      <c r="C3857" t="s">
        <v>22652</v>
      </c>
      <c r="D3857" t="s">
        <v>32931</v>
      </c>
      <c r="E3857" t="s">
        <v>2438</v>
      </c>
      <c r="F3857" s="10"/>
      <c r="G3857">
        <v>2017</v>
      </c>
      <c r="J3857">
        <v>0.34292661805224889</v>
      </c>
      <c r="L3857" t="s">
        <v>44215</v>
      </c>
      <c r="M3857">
        <v>27531353</v>
      </c>
      <c r="Q3857" s="10"/>
      <c r="R3857" s="11">
        <f t="shared" si="120"/>
        <v>0</v>
      </c>
      <c r="U3857" s="11">
        <f t="shared" si="121"/>
        <v>0</v>
      </c>
      <c r="Y3857" s="11">
        <f>IF(SUM(Tableau1[[#This Row],[Other access]:[Sci-hub access]])&gt;=1,1,0)</f>
        <v>0</v>
      </c>
      <c r="Z3857" s="12">
        <f>IF(OR(Tableau1[[#This Row],[Access R1 + S1+ T1 ]]&gt;=1,Tableau1[[#This Row],[Access V1 +W1 + X1]]&gt;=1),1,0)</f>
        <v>0</v>
      </c>
      <c r="AB3857" s="10" t="str">
        <f>Tableau1[[#This Row],[DOI]]</f>
        <v>doi: 10.1136/bjophthalmol-2016-308813</v>
      </c>
      <c r="AC3857" s="13" t="str">
        <f>Tableau1[[#This Row],[Authors]]&amp;", "&amp;Tableau1[[#This Row],[Title]]&amp;" "&amp;Tableau1[[#This Row],[Journal]]&amp;". "&amp;Tableau1[[#This Row],[Year]]</f>
        <v>Hasegawa T, Yamashita M, Maruko I, Koizumi H, Kogure A, Ogata N, Iida T., Optical coherence tomographic predictor of retinal non-perfused areas in eyes with macular oedema associated with retinal vein occlusion. Br J Ophthalmol. 2017</v>
      </c>
    </row>
    <row r="3858" spans="1:29" x14ac:dyDescent="0.3">
      <c r="A3858">
        <v>10255</v>
      </c>
      <c r="B3858" t="s">
        <v>12757</v>
      </c>
      <c r="C3858" t="s">
        <v>22925</v>
      </c>
      <c r="D3858" t="s">
        <v>33209</v>
      </c>
      <c r="E3858" t="s">
        <v>2529</v>
      </c>
      <c r="F3858" s="10"/>
      <c r="G3858">
        <v>2017</v>
      </c>
      <c r="J3858">
        <v>0.34302396847865613</v>
      </c>
      <c r="L3858" t="s">
        <v>44508</v>
      </c>
      <c r="M3858">
        <v>27419340</v>
      </c>
      <c r="Q3858" s="10"/>
      <c r="R3858" s="11">
        <f t="shared" si="120"/>
        <v>0</v>
      </c>
      <c r="U3858" s="11">
        <f t="shared" si="121"/>
        <v>0</v>
      </c>
      <c r="Y3858" s="11">
        <f>IF(SUM(Tableau1[[#This Row],[Other access]:[Sci-hub access]])&gt;=1,1,0)</f>
        <v>0</v>
      </c>
      <c r="Z3858" s="12">
        <f>IF(OR(Tableau1[[#This Row],[Access R1 + S1+ T1 ]]&gt;=1,Tableau1[[#This Row],[Access V1 +W1 + X1]]&gt;=1),1,0)</f>
        <v>0</v>
      </c>
      <c r="AB3858" s="10" t="str">
        <f>Tableau1[[#This Row],[DOI]]</f>
        <v>doi: 10.1080/02713683.2016.1196705</v>
      </c>
      <c r="AC3858" s="13" t="str">
        <f>Tableau1[[#This Row],[Authors]]&amp;", "&amp;Tableau1[[#This Row],[Title]]&amp;" "&amp;Tableau1[[#This Row],[Journal]]&amp;". "&amp;Tableau1[[#This Row],[Year]]</f>
        <v>Liu G, Wu H, Lu P, Zhang X., Interleukin (IL)-17A Promotes Angiogenesis in an Experimental Corneal Neovascularization Model. Curr Eye Res. 2017</v>
      </c>
    </row>
    <row r="3859" spans="1:29" ht="28.8" x14ac:dyDescent="0.3">
      <c r="A3859">
        <v>2702</v>
      </c>
      <c r="B3859" t="s">
        <v>148</v>
      </c>
      <c r="C3859" t="s">
        <v>149</v>
      </c>
      <c r="D3859" t="s">
        <v>150</v>
      </c>
      <c r="E3859" t="s">
        <v>2498</v>
      </c>
      <c r="F3859" s="10"/>
      <c r="G3859">
        <v>2017</v>
      </c>
      <c r="J3859">
        <v>0.34303867218177331</v>
      </c>
      <c r="L3859" t="s">
        <v>37165</v>
      </c>
      <c r="M3859">
        <v>28701403</v>
      </c>
      <c r="Q3859" s="10"/>
      <c r="R3859" s="11">
        <f t="shared" si="120"/>
        <v>0</v>
      </c>
      <c r="U3859" s="11">
        <f t="shared" si="121"/>
        <v>0</v>
      </c>
      <c r="Y3859" s="11">
        <f>IF(SUM(Tableau1[[#This Row],[Other access]:[Sci-hub access]])&gt;=1,1,0)</f>
        <v>0</v>
      </c>
      <c r="Z3859" s="12">
        <f>IF(OR(Tableau1[[#This Row],[Access R1 + S1+ T1 ]]&gt;=1,Tableau1[[#This Row],[Access V1 +W1 + X1]]&gt;=1),1,0)</f>
        <v>0</v>
      </c>
      <c r="AB3859" s="10" t="str">
        <f>Tableau1[[#This Row],[DOI]]</f>
        <v>doi: 10.1128/JVI.00411-17</v>
      </c>
      <c r="AC3859" s="13" t="str">
        <f>Tableau1[[#This Row],[Authors]]&amp;", "&amp;Tableau1[[#This Row],[Title]]&amp;" "&amp;Tableau1[[#This Row],[Journal]]&amp;". "&amp;Tableau1[[#This Row],[Year]]</f>
        <v>Wang K, Tomaras GD, Jegaskanda S, Moody MA, Liao HX, Goodman KN, Berman PW, Rerks-Ngarm S, Pitisuttithum P, Nitayapan S, Kaewkungwal J, Haynes BF, Cohen JI., Monoclonal Antibodies, Derived from Humans Vaccinated with the RV144 HIV Vaccine Containing the HVEM Binding Domain of Herpes Simplex Virus (HSV) Glycoprotein D, Neutralize HSV Infection, Mediate Antibody-Dependent Cellular Cytotoxicity, and Protect Mice from Ocular Challenge with HSV-1. J Virol. 2017</v>
      </c>
    </row>
    <row r="3860" spans="1:29" x14ac:dyDescent="0.3">
      <c r="A3860">
        <v>8039</v>
      </c>
      <c r="B3860" t="s">
        <v>10767</v>
      </c>
      <c r="C3860" t="s">
        <v>20961</v>
      </c>
      <c r="D3860" t="s">
        <v>31205</v>
      </c>
      <c r="E3860" t="s">
        <v>3053</v>
      </c>
      <c r="F3860" s="10"/>
      <c r="G3860">
        <v>2017</v>
      </c>
      <c r="J3860">
        <v>0.34316451772555379</v>
      </c>
      <c r="L3860" t="s">
        <v>42386</v>
      </c>
      <c r="M3860">
        <v>28005648</v>
      </c>
      <c r="Q3860" s="10"/>
      <c r="R3860" s="11">
        <f t="shared" si="120"/>
        <v>0</v>
      </c>
      <c r="U3860" s="11">
        <f t="shared" si="121"/>
        <v>0</v>
      </c>
      <c r="Y3860" s="11">
        <f>IF(SUM(Tableau1[[#This Row],[Other access]:[Sci-hub access]])&gt;=1,1,0)</f>
        <v>0</v>
      </c>
      <c r="Z3860" s="12">
        <f>IF(OR(Tableau1[[#This Row],[Access R1 + S1+ T1 ]]&gt;=1,Tableau1[[#This Row],[Access V1 +W1 + X1]]&gt;=1),1,0)</f>
        <v>0</v>
      </c>
      <c r="AB3860" s="10" t="str">
        <f>Tableau1[[#This Row],[DOI]]</f>
        <v>doi: 10.1097/SCS.0000000000003299</v>
      </c>
      <c r="AC3860" s="13" t="str">
        <f>Tableau1[[#This Row],[Authors]]&amp;", "&amp;Tableau1[[#This Row],[Title]]&amp;" "&amp;Tableau1[[#This Row],[Journal]]&amp;". "&amp;Tableau1[[#This Row],[Year]]</f>
        <v>Sweeney AR, Shaftel SS, Jacobs SM, Jian-Amadi A., Lateral Wall Orbital Decompression: Comparison of Outcomes in Rim Sparing and Temporary Rim Removal Techniques. J Craniofac Surg. 2017</v>
      </c>
    </row>
    <row r="3861" spans="1:29" x14ac:dyDescent="0.3">
      <c r="A3861">
        <v>10803</v>
      </c>
      <c r="B3861" t="s">
        <v>13258</v>
      </c>
      <c r="C3861" t="s">
        <v>23420</v>
      </c>
      <c r="D3861" t="s">
        <v>33712</v>
      </c>
      <c r="E3861" t="s">
        <v>2980</v>
      </c>
      <c r="F3861" s="10"/>
      <c r="G3861">
        <v>2017</v>
      </c>
      <c r="J3861">
        <v>0.34319071194898565</v>
      </c>
      <c r="L3861" t="s">
        <v>45050</v>
      </c>
      <c r="M3861">
        <v>27017389</v>
      </c>
      <c r="Q3861" s="10"/>
      <c r="R3861" s="11">
        <f t="shared" si="120"/>
        <v>0</v>
      </c>
      <c r="U3861" s="11">
        <f t="shared" si="121"/>
        <v>0</v>
      </c>
      <c r="Y3861" s="11">
        <f>IF(SUM(Tableau1[[#This Row],[Other access]:[Sci-hub access]])&gt;=1,1,0)</f>
        <v>0</v>
      </c>
      <c r="Z3861" s="12">
        <f>IF(OR(Tableau1[[#This Row],[Access R1 + S1+ T1 ]]&gt;=1,Tableau1[[#This Row],[Access V1 +W1 + X1]]&gt;=1),1,0)</f>
        <v>0</v>
      </c>
      <c r="AB3861" s="10" t="str">
        <f>Tableau1[[#This Row],[DOI]]</f>
        <v>doi: 10.3904/kjim.2015.219</v>
      </c>
      <c r="AC3861" s="13" t="str">
        <f>Tableau1[[#This Row],[Authors]]&amp;", "&amp;Tableau1[[#This Row],[Title]]&amp;" "&amp;Tableau1[[#This Row],[Journal]]&amp;". "&amp;Tableau1[[#This Row],[Year]]</f>
        <v>Koh JH, Kwok SK, Lee J, Park SH., Autonomic dysfunction in primary Sjogren's syndrome: a prospective cohort analysis of 154 Korean patients. Korean J Intern Med. 2017</v>
      </c>
    </row>
    <row r="3862" spans="1:29" x14ac:dyDescent="0.3">
      <c r="A3862">
        <v>837</v>
      </c>
      <c r="B3862" t="s">
        <v>4100</v>
      </c>
      <c r="C3862" t="s">
        <v>14354</v>
      </c>
      <c r="D3862" t="s">
        <v>24520</v>
      </c>
      <c r="E3862" t="s">
        <v>2532</v>
      </c>
      <c r="F3862" s="10"/>
      <c r="G3862">
        <v>2018</v>
      </c>
      <c r="J3862">
        <v>0.34321161542046408</v>
      </c>
      <c r="L3862" t="s">
        <v>35330</v>
      </c>
      <c r="M3862">
        <v>29094326</v>
      </c>
      <c r="Q3862" s="10"/>
      <c r="R3862" s="11">
        <f t="shared" si="120"/>
        <v>0</v>
      </c>
      <c r="U3862" s="11">
        <f t="shared" si="121"/>
        <v>0</v>
      </c>
      <c r="Y3862" s="11">
        <f>IF(SUM(Tableau1[[#This Row],[Other access]:[Sci-hub access]])&gt;=1,1,0)</f>
        <v>0</v>
      </c>
      <c r="Z3862" s="12">
        <f>IF(OR(Tableau1[[#This Row],[Access R1 + S1+ T1 ]]&gt;=1,Tableau1[[#This Row],[Access V1 +W1 + X1]]&gt;=1),1,0)</f>
        <v>0</v>
      </c>
      <c r="AB3862" s="10" t="str">
        <f>Tableau1[[#This Row],[DOI]]</f>
        <v>doi: 10.1007/s10384-017-0533-x</v>
      </c>
      <c r="AC3862" s="13" t="str">
        <f>Tableau1[[#This Row],[Authors]]&amp;", "&amp;Tableau1[[#This Row],[Title]]&amp;" "&amp;Tableau1[[#This Row],[Journal]]&amp;". "&amp;Tableau1[[#This Row],[Year]]</f>
        <v>Nakamine S, Sakai H, Arakaki Y, Yonahara M, Kaiya T., The effect of internal fixation lamp on anterior chamber angle width measured by anterior segment optical coherence tomography. Jpn J Ophthalmol. 2018</v>
      </c>
    </row>
    <row r="3863" spans="1:29" x14ac:dyDescent="0.3">
      <c r="A3863">
        <v>2788</v>
      </c>
      <c r="B3863" t="s">
        <v>5993</v>
      </c>
      <c r="C3863" t="s">
        <v>16239</v>
      </c>
      <c r="D3863" t="s">
        <v>26417</v>
      </c>
      <c r="E3863" t="s">
        <v>2451</v>
      </c>
      <c r="F3863" s="10"/>
      <c r="G3863">
        <v>2017</v>
      </c>
      <c r="J3863">
        <v>0.34344076607107998</v>
      </c>
      <c r="L3863" t="s">
        <v>37247</v>
      </c>
      <c r="M3863">
        <v>28686706</v>
      </c>
      <c r="Q3863" s="10"/>
      <c r="R3863" s="11">
        <f t="shared" si="120"/>
        <v>0</v>
      </c>
      <c r="U3863" s="11">
        <f t="shared" si="121"/>
        <v>0</v>
      </c>
      <c r="Y3863" s="11">
        <f>IF(SUM(Tableau1[[#This Row],[Other access]:[Sci-hub access]])&gt;=1,1,0)</f>
        <v>0</v>
      </c>
      <c r="Z3863" s="12">
        <f>IF(OR(Tableau1[[#This Row],[Access R1 + S1+ T1 ]]&gt;=1,Tableau1[[#This Row],[Access V1 +W1 + X1]]&gt;=1),1,0)</f>
        <v>0</v>
      </c>
      <c r="AB3863" s="10" t="str">
        <f>Tableau1[[#This Row],[DOI]]</f>
        <v>doi: 10.1371/journal.pone.0180981</v>
      </c>
      <c r="AC3863" s="13" t="str">
        <f>Tableau1[[#This Row],[Authors]]&amp;", "&amp;Tableau1[[#This Row],[Title]]&amp;" "&amp;Tableau1[[#This Row],[Journal]]&amp;". "&amp;Tableau1[[#This Row],[Year]]</f>
        <v>Tashima Y, Banno F, Kita T, Matsuda Y, Yanamoto H, Miyata T., Plasminogen Tochigi mice exhibit phenotypes similar to wild-type mice under experimental thrombotic conditions. PLoS One. 2017</v>
      </c>
    </row>
    <row r="3864" spans="1:29" x14ac:dyDescent="0.3">
      <c r="A3864">
        <v>6744</v>
      </c>
      <c r="B3864" t="s">
        <v>1076</v>
      </c>
      <c r="C3864" t="s">
        <v>1077</v>
      </c>
      <c r="D3864" t="s">
        <v>1078</v>
      </c>
      <c r="E3864" t="s">
        <v>3146</v>
      </c>
      <c r="F3864" s="10"/>
      <c r="G3864">
        <v>2017</v>
      </c>
      <c r="J3864">
        <v>0.34348648589621189</v>
      </c>
      <c r="L3864" t="s">
        <v>41105</v>
      </c>
      <c r="M3864">
        <v>28167250</v>
      </c>
      <c r="Q3864" s="10"/>
      <c r="R3864" s="11">
        <f t="shared" si="120"/>
        <v>0</v>
      </c>
      <c r="U3864" s="11">
        <f t="shared" si="121"/>
        <v>0</v>
      </c>
      <c r="Y3864" s="11">
        <f>IF(SUM(Tableau1[[#This Row],[Other access]:[Sci-hub access]])&gt;=1,1,0)</f>
        <v>0</v>
      </c>
      <c r="Z3864" s="12">
        <f>IF(OR(Tableau1[[#This Row],[Access R1 + S1+ T1 ]]&gt;=1,Tableau1[[#This Row],[Access V1 +W1 + X1]]&gt;=1),1,0)</f>
        <v>0</v>
      </c>
      <c r="AB3864" s="10" t="str">
        <f>Tableau1[[#This Row],[DOI]]</f>
        <v>doi: 10.1016/j.pep.2017.02.001</v>
      </c>
      <c r="AC3864" s="13" t="str">
        <f>Tableau1[[#This Row],[Authors]]&amp;", "&amp;Tableau1[[#This Row],[Title]]&amp;" "&amp;Tableau1[[#This Row],[Journal]]&amp;". "&amp;Tableau1[[#This Row],[Year]]</f>
        <v>Giladi M, Edri I, Goldenberg M, Newman H, Strulovich R, Khananshvili D, Haitin Y, Loewenstein A., Purification and characterization of human dehydrodolychil diphosphate synthase (DHDDS) overexpressed in E. coli. Protein Expr Purif. 2017</v>
      </c>
    </row>
    <row r="3865" spans="1:29" x14ac:dyDescent="0.3">
      <c r="A3865">
        <v>3450</v>
      </c>
      <c r="B3865" t="s">
        <v>6625</v>
      </c>
      <c r="C3865" t="s">
        <v>16868</v>
      </c>
      <c r="D3865" t="s">
        <v>27049</v>
      </c>
      <c r="E3865" t="s">
        <v>2640</v>
      </c>
      <c r="F3865" s="10"/>
      <c r="G3865">
        <v>2017</v>
      </c>
      <c r="J3865">
        <v>0.34351528708699297</v>
      </c>
      <c r="L3865" t="s">
        <v>37899</v>
      </c>
      <c r="M3865">
        <v>28586073</v>
      </c>
      <c r="Q3865" s="10"/>
      <c r="R3865" s="11">
        <f t="shared" si="120"/>
        <v>0</v>
      </c>
      <c r="U3865" s="11">
        <f t="shared" si="121"/>
        <v>0</v>
      </c>
      <c r="Y3865" s="11">
        <f>IF(SUM(Tableau1[[#This Row],[Other access]:[Sci-hub access]])&gt;=1,1,0)</f>
        <v>0</v>
      </c>
      <c r="Z3865" s="12">
        <f>IF(OR(Tableau1[[#This Row],[Access R1 + S1+ T1 ]]&gt;=1,Tableau1[[#This Row],[Access V1 +W1 + X1]]&gt;=1),1,0)</f>
        <v>0</v>
      </c>
      <c r="AB3865" s="10" t="str">
        <f>Tableau1[[#This Row],[DOI]]</f>
        <v>doi: 10.3892/mmr.2017.6679</v>
      </c>
      <c r="AC3865" s="13" t="str">
        <f>Tableau1[[#This Row],[Authors]]&amp;", "&amp;Tableau1[[#This Row],[Title]]&amp;" "&amp;Tableau1[[#This Row],[Journal]]&amp;". "&amp;Tableau1[[#This Row],[Year]]</f>
        <v>Cheng L, Song J, Li G, Liu Y, Wang Y, Meng X, Sun G, Sun X., Effects of the Tangningtongluo formula as an alternative strategy for diabetics via upregulation of insulin receptor substrate-1. Mol Med Rep. 2017</v>
      </c>
    </row>
    <row r="3866" spans="1:29" x14ac:dyDescent="0.3">
      <c r="A3866">
        <v>5106</v>
      </c>
      <c r="B3866" t="s">
        <v>527</v>
      </c>
      <c r="C3866" t="s">
        <v>528</v>
      </c>
      <c r="D3866" t="s">
        <v>529</v>
      </c>
      <c r="E3866" t="s">
        <v>2919</v>
      </c>
      <c r="F3866" s="10"/>
      <c r="G3866">
        <v>2017</v>
      </c>
      <c r="J3866">
        <v>0.3436108027294611</v>
      </c>
      <c r="L3866" t="s">
        <v>39511</v>
      </c>
      <c r="M3866">
        <v>28372717</v>
      </c>
      <c r="Q3866" s="10"/>
      <c r="R3866" s="11">
        <f t="shared" si="120"/>
        <v>0</v>
      </c>
      <c r="U3866" s="11">
        <f t="shared" si="121"/>
        <v>0</v>
      </c>
      <c r="Y3866" s="11">
        <f>IF(SUM(Tableau1[[#This Row],[Other access]:[Sci-hub access]])&gt;=1,1,0)</f>
        <v>0</v>
      </c>
      <c r="Z3866" s="12">
        <f>IF(OR(Tableau1[[#This Row],[Access R1 + S1+ T1 ]]&gt;=1,Tableau1[[#This Row],[Access V1 +W1 + X1]]&gt;=1),1,0)</f>
        <v>0</v>
      </c>
      <c r="AB3866" s="10" t="str">
        <f>Tableau1[[#This Row],[DOI]]</f>
        <v>doi: 10.1016/j.mcna.2016.12.013</v>
      </c>
      <c r="AC3866" s="13" t="str">
        <f>Tableau1[[#This Row],[Authors]]&amp;", "&amp;Tableau1[[#This Row],[Title]]&amp;" "&amp;Tableau1[[#This Row],[Journal]]&amp;". "&amp;Tableau1[[#This Row],[Year]]</f>
        <v>Tarff A, Behrens A., Ocular Emergencies: Red Eye. Med Clin North Am. 2017</v>
      </c>
    </row>
    <row r="3867" spans="1:29" x14ac:dyDescent="0.3">
      <c r="A3867">
        <v>7553</v>
      </c>
      <c r="B3867" t="s">
        <v>10346</v>
      </c>
      <c r="C3867" t="s">
        <v>20546</v>
      </c>
      <c r="D3867" t="s">
        <v>30781</v>
      </c>
      <c r="E3867" t="s">
        <v>2451</v>
      </c>
      <c r="F3867" s="10"/>
      <c r="G3867">
        <v>2017</v>
      </c>
      <c r="J3867">
        <v>0.34380885713375431</v>
      </c>
      <c r="L3867" t="s">
        <v>41908</v>
      </c>
      <c r="M3867">
        <v>28081184</v>
      </c>
      <c r="Q3867" s="10"/>
      <c r="R3867" s="11">
        <f t="shared" si="120"/>
        <v>0</v>
      </c>
      <c r="U3867" s="11">
        <f t="shared" si="121"/>
        <v>0</v>
      </c>
      <c r="Y3867" s="11">
        <f>IF(SUM(Tableau1[[#This Row],[Other access]:[Sci-hub access]])&gt;=1,1,0)</f>
        <v>0</v>
      </c>
      <c r="Z3867" s="12">
        <f>IF(OR(Tableau1[[#This Row],[Access R1 + S1+ T1 ]]&gt;=1,Tableau1[[#This Row],[Access V1 +W1 + X1]]&gt;=1),1,0)</f>
        <v>0</v>
      </c>
      <c r="AB3867" s="10" t="str">
        <f>Tableau1[[#This Row],[DOI]]</f>
        <v>doi: 10.1371/journal.pone.0169683</v>
      </c>
      <c r="AC3867" s="13" t="str">
        <f>Tableau1[[#This Row],[Authors]]&amp;", "&amp;Tableau1[[#This Row],[Title]]&amp;" "&amp;Tableau1[[#This Row],[Journal]]&amp;". "&amp;Tableau1[[#This Row],[Year]]</f>
        <v>Kim YK, Na KI, Jeoung JW, Park KH., Intraocular Pressure-Lowering Effect of Latanoprost Is Hampered by Defective Cervical Lymphatic Drainage. PLoS One. 2017</v>
      </c>
    </row>
    <row r="3868" spans="1:29" x14ac:dyDescent="0.3">
      <c r="A3868">
        <v>5635</v>
      </c>
      <c r="B3868" t="s">
        <v>8667</v>
      </c>
      <c r="C3868" t="s">
        <v>18887</v>
      </c>
      <c r="D3868" t="s">
        <v>29097</v>
      </c>
      <c r="E3868" t="s">
        <v>2490</v>
      </c>
      <c r="F3868" s="10"/>
      <c r="G3868">
        <v>2017</v>
      </c>
      <c r="J3868">
        <v>0.34384307117592183</v>
      </c>
      <c r="L3868" t="s">
        <v>40022</v>
      </c>
      <c r="M3868">
        <v>28302532</v>
      </c>
      <c r="Q3868" s="10"/>
      <c r="R3868" s="11">
        <f t="shared" si="120"/>
        <v>0</v>
      </c>
      <c r="U3868" s="11">
        <f t="shared" si="121"/>
        <v>0</v>
      </c>
      <c r="Y3868" s="11">
        <f>IF(SUM(Tableau1[[#This Row],[Other access]:[Sci-hub access]])&gt;=1,1,0)</f>
        <v>0</v>
      </c>
      <c r="Z3868" s="12">
        <f>IF(OR(Tableau1[[#This Row],[Access R1 + S1+ T1 ]]&gt;=1,Tableau1[[#This Row],[Access V1 +W1 + X1]]&gt;=1),1,0)</f>
        <v>0</v>
      </c>
      <c r="AB3868" s="10" t="str">
        <f>Tableau1[[#This Row],[DOI]]</f>
        <v>doi: 10.1016/j.ajo.2017.03.002</v>
      </c>
      <c r="AC3868" s="13" t="str">
        <f>Tableau1[[#This Row],[Authors]]&amp;", "&amp;Tableau1[[#This Row],[Title]]&amp;" "&amp;Tableau1[[#This Row],[Journal]]&amp;". "&amp;Tableau1[[#This Row],[Year]]</f>
        <v>Gumus K, Schuetzle KL, Pflugfelder SC., Randomized Controlled Crossover Trial Comparing the Impact of Sham or Intranasal Tear Neurostimulation on Conjunctival Goblet Cell Degranulation. Am J Ophthalmol. 2017</v>
      </c>
    </row>
    <row r="3869" spans="1:29" x14ac:dyDescent="0.3">
      <c r="A3869">
        <v>8536</v>
      </c>
      <c r="B3869" t="s">
        <v>11206</v>
      </c>
      <c r="C3869" t="s">
        <v>21390</v>
      </c>
      <c r="D3869" t="s">
        <v>31645</v>
      </c>
      <c r="E3869" t="s">
        <v>2514</v>
      </c>
      <c r="F3869" s="10"/>
      <c r="G3869">
        <v>2017</v>
      </c>
      <c r="J3869">
        <v>0.34406257949524943</v>
      </c>
      <c r="L3869" t="s">
        <v>42872</v>
      </c>
      <c r="M3869">
        <v>27894880</v>
      </c>
      <c r="Q3869" s="10"/>
      <c r="R3869" s="11">
        <f t="shared" si="120"/>
        <v>0</v>
      </c>
      <c r="U3869" s="11">
        <f t="shared" si="121"/>
        <v>0</v>
      </c>
      <c r="Y3869" s="11">
        <f>IF(SUM(Tableau1[[#This Row],[Other access]:[Sci-hub access]])&gt;=1,1,0)</f>
        <v>0</v>
      </c>
      <c r="Z3869" s="12">
        <f>IF(OR(Tableau1[[#This Row],[Access R1 + S1+ T1 ]]&gt;=1,Tableau1[[#This Row],[Access V1 +W1 + X1]]&gt;=1),1,0)</f>
        <v>0</v>
      </c>
      <c r="AB3869" s="10" t="str">
        <f>Tableau1[[#This Row],[DOI]]</f>
        <v>doi: 10.1016/j.survophthal.2016.11.009</v>
      </c>
      <c r="AC3869" s="13" t="str">
        <f>Tableau1[[#This Row],[Authors]]&amp;", "&amp;Tableau1[[#This Row],[Title]]&amp;" "&amp;Tableau1[[#This Row],[Journal]]&amp;". "&amp;Tableau1[[#This Row],[Year]]</f>
        <v>Svendsen FH, Heegaard S., Lymphoma of the eyelid. Surv Ophthalmol. 2017</v>
      </c>
    </row>
    <row r="3870" spans="1:29" x14ac:dyDescent="0.3">
      <c r="A3870">
        <v>6084</v>
      </c>
      <c r="B3870" t="s">
        <v>9062</v>
      </c>
      <c r="C3870" t="s">
        <v>19275</v>
      </c>
      <c r="D3870" t="s">
        <v>29492</v>
      </c>
      <c r="E3870" t="s">
        <v>2825</v>
      </c>
      <c r="F3870" s="10"/>
      <c r="G3870">
        <v>2017</v>
      </c>
      <c r="J3870">
        <v>0.34411611020909971</v>
      </c>
      <c r="L3870" t="s">
        <v>40459</v>
      </c>
      <c r="M3870">
        <v>28251921</v>
      </c>
      <c r="Q3870" s="10"/>
      <c r="R3870" s="11">
        <f t="shared" si="120"/>
        <v>0</v>
      </c>
      <c r="U3870" s="11">
        <f t="shared" si="121"/>
        <v>0</v>
      </c>
      <c r="Y3870" s="11">
        <f>IF(SUM(Tableau1[[#This Row],[Other access]:[Sci-hub access]])&gt;=1,1,0)</f>
        <v>0</v>
      </c>
      <c r="Z3870" s="12">
        <f>IF(OR(Tableau1[[#This Row],[Access R1 + S1+ T1 ]]&gt;=1,Tableau1[[#This Row],[Access V1 +W1 + X1]]&gt;=1),1,0)</f>
        <v>0</v>
      </c>
      <c r="AB3870" s="10" t="str">
        <f>Tableau1[[#This Row],[DOI]]</f>
        <v>doi: 10.1212/WNL.0000000000003761</v>
      </c>
      <c r="AC3870" s="13" t="str">
        <f>Tableau1[[#This Row],[Authors]]&amp;", "&amp;Tableau1[[#This Row],[Title]]&amp;" "&amp;Tableau1[[#This Row],[Journal]]&amp;". "&amp;Tableau1[[#This Row],[Year]]</f>
        <v>Ksendzovsky A, Pomeraniec IJ, Zaghloul KA, Provencio JJ, Provencio I., Clinical implications of the melanopsin-based non-image-forming visual system. Neurology. 2017</v>
      </c>
    </row>
    <row r="3871" spans="1:29" x14ac:dyDescent="0.3">
      <c r="A3871">
        <v>6814</v>
      </c>
      <c r="B3871" t="s">
        <v>9693</v>
      </c>
      <c r="C3871" t="s">
        <v>19897</v>
      </c>
      <c r="D3871" t="s">
        <v>30127</v>
      </c>
      <c r="E3871" t="s">
        <v>2448</v>
      </c>
      <c r="F3871" s="10"/>
      <c r="G3871">
        <v>2017</v>
      </c>
      <c r="J3871">
        <v>0.3441514961183838</v>
      </c>
      <c r="L3871" t="s">
        <v>41174</v>
      </c>
      <c r="M3871">
        <v>28160068</v>
      </c>
      <c r="Q3871" s="10"/>
      <c r="R3871" s="11">
        <f t="shared" si="120"/>
        <v>0</v>
      </c>
      <c r="U3871" s="11">
        <f t="shared" si="121"/>
        <v>0</v>
      </c>
      <c r="Y3871" s="11">
        <f>IF(SUM(Tableau1[[#This Row],[Other access]:[Sci-hub access]])&gt;=1,1,0)</f>
        <v>0</v>
      </c>
      <c r="Z3871" s="12">
        <f>IF(OR(Tableau1[[#This Row],[Access R1 + S1+ T1 ]]&gt;=1,Tableau1[[#This Row],[Access V1 +W1 + X1]]&gt;=1),1,0)</f>
        <v>0</v>
      </c>
      <c r="AB3871" s="10" t="str">
        <f>Tableau1[[#This Row],[DOI]]</f>
        <v>doi: 10.1007/s00417-017-3600-6</v>
      </c>
      <c r="AC3871" s="13" t="str">
        <f>Tableau1[[#This Row],[Authors]]&amp;", "&amp;Tableau1[[#This Row],[Title]]&amp;" "&amp;Tableau1[[#This Row],[Journal]]&amp;". "&amp;Tableau1[[#This Row],[Year]]</f>
        <v>Heinzelmann S, Böhringer D, Eberwein P, Lapp T, Reinhard T, Maier P., Descemet membrane endothelial keratoplasty for graft failure following penetrating keratoplasty. Graefes Arch Clin Exp Ophthalmol. 2017</v>
      </c>
    </row>
    <row r="3872" spans="1:29" x14ac:dyDescent="0.3">
      <c r="A3872">
        <v>4588</v>
      </c>
      <c r="B3872" t="s">
        <v>7709</v>
      </c>
      <c r="C3872" t="s">
        <v>17944</v>
      </c>
      <c r="D3872" t="s">
        <v>28138</v>
      </c>
      <c r="E3872" t="s">
        <v>2836</v>
      </c>
      <c r="F3872" s="10"/>
      <c r="G3872">
        <v>2017</v>
      </c>
      <c r="J3872">
        <v>0.34432118084852148</v>
      </c>
      <c r="L3872" t="s">
        <v>39006</v>
      </c>
      <c r="M3872">
        <v>28429904</v>
      </c>
      <c r="Q3872" s="10"/>
      <c r="R3872" s="11">
        <f t="shared" si="120"/>
        <v>0</v>
      </c>
      <c r="U3872" s="11">
        <f t="shared" si="121"/>
        <v>0</v>
      </c>
      <c r="Y3872" s="11">
        <f>IF(SUM(Tableau1[[#This Row],[Other access]:[Sci-hub access]])&gt;=1,1,0)</f>
        <v>0</v>
      </c>
      <c r="Z3872" s="12">
        <f>IF(OR(Tableau1[[#This Row],[Access R1 + S1+ T1 ]]&gt;=1,Tableau1[[#This Row],[Access V1 +W1 + X1]]&gt;=1),1,0)</f>
        <v>0</v>
      </c>
      <c r="AB3872" s="10" t="str">
        <f>Tableau1[[#This Row],[DOI]]</f>
        <v>doi: 10.6133/apjcn.032016.13</v>
      </c>
      <c r="AC3872" s="13" t="str">
        <f>Tableau1[[#This Row],[Authors]]&amp;", "&amp;Tableau1[[#This Row],[Title]]&amp;" "&amp;Tableau1[[#This Row],[Journal]]&amp;". "&amp;Tableau1[[#This Row],[Year]]</f>
        <v>Zhang PC, Wu CR, Wang ZL, Wang LY, Han Y, Sun SL, Li QS, Ma L., Effect of lutein supplementation on visual function in nonproliferative diabetic retinopathy. Asia Pac J Clin Nutr. 2017</v>
      </c>
    </row>
    <row r="3873" spans="1:29" ht="28.8" x14ac:dyDescent="0.3">
      <c r="A3873">
        <v>3270</v>
      </c>
      <c r="B3873" t="s">
        <v>6453</v>
      </c>
      <c r="C3873" t="s">
        <v>16696</v>
      </c>
      <c r="D3873" t="s">
        <v>26877</v>
      </c>
      <c r="E3873" t="s">
        <v>2438</v>
      </c>
      <c r="F3873" s="10"/>
      <c r="G3873">
        <v>2018</v>
      </c>
      <c r="J3873">
        <v>0.34452696950022343</v>
      </c>
      <c r="L3873" t="s">
        <v>37723</v>
      </c>
      <c r="M3873">
        <v>28611132</v>
      </c>
      <c r="Q3873" s="10"/>
      <c r="R3873" s="11">
        <f t="shared" si="120"/>
        <v>0</v>
      </c>
      <c r="U3873" s="11">
        <f t="shared" si="121"/>
        <v>0</v>
      </c>
      <c r="Y3873" s="11">
        <f>IF(SUM(Tableau1[[#This Row],[Other access]:[Sci-hub access]])&gt;=1,1,0)</f>
        <v>0</v>
      </c>
      <c r="Z3873" s="12">
        <f>IF(OR(Tableau1[[#This Row],[Access R1 + S1+ T1 ]]&gt;=1,Tableau1[[#This Row],[Access V1 +W1 + X1]]&gt;=1),1,0)</f>
        <v>0</v>
      </c>
      <c r="AB3873" s="10" t="str">
        <f>Tableau1[[#This Row],[DOI]]</f>
        <v>doi: 10.1136/bjophthalmol-2017-310164</v>
      </c>
      <c r="AC3873" s="13" t="str">
        <f>Tableau1[[#This Row],[Authors]]&amp;", "&amp;Tableau1[[#This Row],[Title]]&amp;" "&amp;Tableau1[[#This Row],[Journal]]&amp;". "&amp;Tableau1[[#This Row],[Year]]</f>
        <v>Kamiya K, Shimizu K, Igarashi A, Kitazawa Y, Kojima T, Nakamura T, Oka Y, Matsumoto R., Posterior chamber phakic intraocular lens implantation: comparative, multicentre study in 351 eyes with low-to-moderate or high myopia. Br J Ophthalmol. 2018</v>
      </c>
    </row>
    <row r="3874" spans="1:29" x14ac:dyDescent="0.3">
      <c r="A3874">
        <v>8825</v>
      </c>
      <c r="B3874" t="s">
        <v>11458</v>
      </c>
      <c r="C3874" t="s">
        <v>21642</v>
      </c>
      <c r="D3874" t="s">
        <v>31898</v>
      </c>
      <c r="E3874" t="s">
        <v>3053</v>
      </c>
      <c r="F3874" s="10"/>
      <c r="G3874">
        <v>2017</v>
      </c>
      <c r="J3874">
        <v>0.34452926725721145</v>
      </c>
      <c r="L3874" t="s">
        <v>43161</v>
      </c>
      <c r="M3874">
        <v>27831979</v>
      </c>
      <c r="Q3874" s="10"/>
      <c r="R3874" s="11">
        <f t="shared" si="120"/>
        <v>0</v>
      </c>
      <c r="U3874" s="11">
        <f t="shared" si="121"/>
        <v>0</v>
      </c>
      <c r="Y3874" s="11">
        <f>IF(SUM(Tableau1[[#This Row],[Other access]:[Sci-hub access]])&gt;=1,1,0)</f>
        <v>0</v>
      </c>
      <c r="Z3874" s="12">
        <f>IF(OR(Tableau1[[#This Row],[Access R1 + S1+ T1 ]]&gt;=1,Tableau1[[#This Row],[Access V1 +W1 + X1]]&gt;=1),1,0)</f>
        <v>0</v>
      </c>
      <c r="AB3874" s="10" t="str">
        <f>Tableau1[[#This Row],[DOI]]</f>
        <v>doi: 10.1097/SCS.0000000000003164</v>
      </c>
      <c r="AC3874" s="13" t="str">
        <f>Tableau1[[#This Row],[Authors]]&amp;", "&amp;Tableau1[[#This Row],[Title]]&amp;" "&amp;Tableau1[[#This Row],[Journal]]&amp;". "&amp;Tableau1[[#This Row],[Year]]</f>
        <v>Ata N, Tezer MS, Koç E, Övet G, Erdur Ö., Large Frontoorbital Osteoma Causing Ptosis. J Craniofac Surg. 2017</v>
      </c>
    </row>
    <row r="3875" spans="1:29" x14ac:dyDescent="0.3">
      <c r="A3875">
        <v>10450</v>
      </c>
      <c r="B3875" t="s">
        <v>12937</v>
      </c>
      <c r="C3875" t="s">
        <v>23104</v>
      </c>
      <c r="D3875" t="s">
        <v>33390</v>
      </c>
      <c r="E3875" t="s">
        <v>2571</v>
      </c>
      <c r="F3875" s="10"/>
      <c r="G3875">
        <v>2017</v>
      </c>
      <c r="J3875">
        <v>0.34462574220144981</v>
      </c>
      <c r="L3875" t="s">
        <v>44700</v>
      </c>
      <c r="M3875">
        <v>27291943</v>
      </c>
      <c r="Q3875" s="10"/>
      <c r="R3875" s="11">
        <f t="shared" si="120"/>
        <v>0</v>
      </c>
      <c r="U3875" s="11">
        <f t="shared" si="121"/>
        <v>0</v>
      </c>
      <c r="Y3875" s="11">
        <f>IF(SUM(Tableau1[[#This Row],[Other access]:[Sci-hub access]])&gt;=1,1,0)</f>
        <v>0</v>
      </c>
      <c r="Z3875" s="12">
        <f>IF(OR(Tableau1[[#This Row],[Access R1 + S1+ T1 ]]&gt;=1,Tableau1[[#This Row],[Access V1 +W1 + X1]]&gt;=1),1,0)</f>
        <v>0</v>
      </c>
      <c r="AB3875" s="10" t="str">
        <f>Tableau1[[#This Row],[DOI]]</f>
        <v>doi: 10.1002/lary.26082</v>
      </c>
      <c r="AC3875" s="13" t="str">
        <f>Tableau1[[#This Row],[Authors]]&amp;", "&amp;Tableau1[[#This Row],[Title]]&amp;" "&amp;Tableau1[[#This Row],[Journal]]&amp;". "&amp;Tableau1[[#This Row],[Year]]</f>
        <v>Quintanilla-Dieck L, Chinnadurai S, Goudy SL, Virgin FW., Characteristics of superior orbital subperiosteal abscesses in children. Laryngoscope. 2017</v>
      </c>
    </row>
    <row r="3876" spans="1:29" x14ac:dyDescent="0.3">
      <c r="A3876">
        <v>10827</v>
      </c>
      <c r="B3876" t="s">
        <v>2345</v>
      </c>
      <c r="C3876" t="s">
        <v>2346</v>
      </c>
      <c r="D3876" t="s">
        <v>2347</v>
      </c>
      <c r="E3876" t="s">
        <v>3223</v>
      </c>
      <c r="F3876" s="10"/>
      <c r="G3876">
        <v>2017</v>
      </c>
      <c r="J3876">
        <v>0.34480853000624467</v>
      </c>
      <c r="L3876" t="s">
        <v>45073</v>
      </c>
      <c r="M3876">
        <v>26975444</v>
      </c>
      <c r="Q3876" s="10"/>
      <c r="R3876" s="11">
        <f t="shared" si="120"/>
        <v>0</v>
      </c>
      <c r="U3876" s="11">
        <f t="shared" si="121"/>
        <v>0</v>
      </c>
      <c r="Y3876" s="11">
        <f>IF(SUM(Tableau1[[#This Row],[Other access]:[Sci-hub access]])&gt;=1,1,0)</f>
        <v>0</v>
      </c>
      <c r="Z3876" s="12">
        <f>IF(OR(Tableau1[[#This Row],[Access R1 + S1+ T1 ]]&gt;=1,Tableau1[[#This Row],[Access V1 +W1 + X1]]&gt;=1),1,0)</f>
        <v>0</v>
      </c>
      <c r="AB3876" s="10" t="str">
        <f>Tableau1[[#This Row],[DOI]]</f>
        <v>doi: 10.1007/s10198-016-0773-6</v>
      </c>
      <c r="AC3876" s="13" t="str">
        <f>Tableau1[[#This Row],[Authors]]&amp;", "&amp;Tableau1[[#This Row],[Title]]&amp;" "&amp;Tableau1[[#This Row],[Journal]]&amp;". "&amp;Tableau1[[#This Row],[Year]]</f>
        <v>Schirr-Bonnans S, Costa N, Derumeaux-Burel H, Bos J, Lepage B, Garnault V, Martini J, Hanaire H, Turnin MC, Molinier L., Cost of diabetic eye, renal and foot complications: a methodological review. Eur J Health Econ. 2017</v>
      </c>
    </row>
    <row r="3877" spans="1:29" x14ac:dyDescent="0.3">
      <c r="A3877">
        <v>3468</v>
      </c>
      <c r="B3877" t="s">
        <v>6642</v>
      </c>
      <c r="C3877" t="s">
        <v>16884</v>
      </c>
      <c r="D3877" t="s">
        <v>27066</v>
      </c>
      <c r="E3877" t="s">
        <v>34034</v>
      </c>
      <c r="F3877" s="10"/>
      <c r="G3877">
        <v>2017</v>
      </c>
      <c r="J3877">
        <v>0.34481005862316938</v>
      </c>
      <c r="L3877" t="s">
        <v>37916</v>
      </c>
      <c r="M3877">
        <v>28581541</v>
      </c>
      <c r="Q3877" s="10"/>
      <c r="R3877" s="11">
        <f t="shared" si="120"/>
        <v>0</v>
      </c>
      <c r="U3877" s="11">
        <f t="shared" si="121"/>
        <v>0</v>
      </c>
      <c r="Y3877" s="11">
        <f>IF(SUM(Tableau1[[#This Row],[Other access]:[Sci-hub access]])&gt;=1,1,0)</f>
        <v>0</v>
      </c>
      <c r="Z3877" s="12">
        <f>IF(OR(Tableau1[[#This Row],[Access R1 + S1+ T1 ]]&gt;=1,Tableau1[[#This Row],[Access V1 +W1 + X1]]&gt;=1),1,0)</f>
        <v>0</v>
      </c>
      <c r="AB3877" s="10" t="str">
        <f>Tableau1[[#This Row],[DOI]]</f>
        <v>doi: 10.12740/PP/OnlineFirst/62014</v>
      </c>
      <c r="AC3877" s="13" t="str">
        <f>Tableau1[[#This Row],[Authors]]&amp;", "&amp;Tableau1[[#This Row],[Title]]&amp;" "&amp;Tableau1[[#This Row],[Journal]]&amp;". "&amp;Tableau1[[#This Row],[Year]]</f>
        <v>Klecka M, Janas-Kozik M, Jelonek I, Siwiec A, Rybakowski J., Validation of the Polish Version of the Washington 4-Digit Diagnostic Code for the Assessment of Fetal Alcohol Spectrum Disorders. Psychiatr Pol. 2017</v>
      </c>
    </row>
    <row r="3878" spans="1:29" x14ac:dyDescent="0.3">
      <c r="A3878">
        <v>267</v>
      </c>
      <c r="B3878" t="s">
        <v>3530</v>
      </c>
      <c r="C3878" t="s">
        <v>13791</v>
      </c>
      <c r="D3878" t="s">
        <v>23950</v>
      </c>
      <c r="E3878" t="s">
        <v>2462</v>
      </c>
      <c r="F3878" s="10"/>
      <c r="G3878">
        <v>2017</v>
      </c>
      <c r="J3878">
        <v>0.34482347245497602</v>
      </c>
      <c r="L3878" t="s">
        <v>34777</v>
      </c>
      <c r="M3878">
        <v>29282016</v>
      </c>
      <c r="Q3878" s="10"/>
      <c r="R3878" s="11">
        <f t="shared" si="120"/>
        <v>0</v>
      </c>
      <c r="U3878" s="11">
        <f t="shared" si="121"/>
        <v>0</v>
      </c>
      <c r="Y3878" s="11">
        <f>IF(SUM(Tableau1[[#This Row],[Other access]:[Sci-hub access]])&gt;=1,1,0)</f>
        <v>0</v>
      </c>
      <c r="Z3878" s="12">
        <f>IF(OR(Tableau1[[#This Row],[Access R1 + S1+ T1 ]]&gt;=1,Tableau1[[#This Row],[Access V1 +W1 + X1]]&gt;=1),1,0)</f>
        <v>0</v>
      </c>
      <c r="AB3878" s="10" t="str">
        <f>Tableau1[[#This Row],[DOI]]</f>
        <v>doi: 10.1186/s12886-017-0664-3</v>
      </c>
      <c r="AC3878" s="13" t="str">
        <f>Tableau1[[#This Row],[Authors]]&amp;", "&amp;Tableau1[[#This Row],[Title]]&amp;" "&amp;Tableau1[[#This Row],[Journal]]&amp;". "&amp;Tableau1[[#This Row],[Year]]</f>
        <v>Choi Y, Eom Y, Song JS, Kim HM., Influence of corneal power on intraocular lens power of the second eye in the SRK/T formula in bilateral cataract surgery. BMC Ophthalmol. 2017</v>
      </c>
    </row>
    <row r="3879" spans="1:29" x14ac:dyDescent="0.3">
      <c r="A3879">
        <v>6096</v>
      </c>
      <c r="B3879" t="s">
        <v>9072</v>
      </c>
      <c r="C3879" t="s">
        <v>19285</v>
      </c>
      <c r="D3879" t="s">
        <v>29502</v>
      </c>
      <c r="E3879" t="s">
        <v>2567</v>
      </c>
      <c r="F3879" s="10"/>
      <c r="G3879">
        <v>2017</v>
      </c>
      <c r="J3879">
        <v>0.34483948137957399</v>
      </c>
      <c r="L3879" t="s">
        <v>40470</v>
      </c>
      <c r="M3879">
        <v>28249883</v>
      </c>
      <c r="Q3879" s="10"/>
      <c r="R3879" s="11">
        <f t="shared" si="120"/>
        <v>0</v>
      </c>
      <c r="U3879" s="11">
        <f t="shared" si="121"/>
        <v>0</v>
      </c>
      <c r="Y3879" s="11">
        <f>IF(SUM(Tableau1[[#This Row],[Other access]:[Sci-hub access]])&gt;=1,1,0)</f>
        <v>0</v>
      </c>
      <c r="Z3879" s="12">
        <f>IF(OR(Tableau1[[#This Row],[Access R1 + S1+ T1 ]]&gt;=1,Tableau1[[#This Row],[Access V1 +W1 + X1]]&gt;=1),1,0)</f>
        <v>0</v>
      </c>
      <c r="AB3879" s="10" t="str">
        <f>Tableau1[[#This Row],[DOI]]</f>
        <v>doi: 10.1136/bcr-2016-218547</v>
      </c>
      <c r="AC3879" s="13" t="str">
        <f>Tableau1[[#This Row],[Authors]]&amp;", "&amp;Tableau1[[#This Row],[Title]]&amp;" "&amp;Tableau1[[#This Row],[Journal]]&amp;". "&amp;Tableau1[[#This Row],[Year]]</f>
        <v>Ozgonul C, Besirli CG., Macular hole closure following spontaneous release of vitreomacular traction. BMJ Case Rep. 2017</v>
      </c>
    </row>
    <row r="3880" spans="1:29" ht="28.8" x14ac:dyDescent="0.3">
      <c r="A3880">
        <v>8688</v>
      </c>
      <c r="B3880" t="s">
        <v>1778</v>
      </c>
      <c r="C3880" t="s">
        <v>1779</v>
      </c>
      <c r="D3880" t="s">
        <v>1780</v>
      </c>
      <c r="E3880" t="s">
        <v>3135</v>
      </c>
      <c r="F3880" s="10"/>
      <c r="G3880">
        <v>2017</v>
      </c>
      <c r="J3880">
        <v>0.34484503665610589</v>
      </c>
      <c r="L3880" t="s">
        <v>43024</v>
      </c>
      <c r="M3880">
        <v>27862258</v>
      </c>
      <c r="Q3880" s="10"/>
      <c r="R3880" s="11">
        <f t="shared" si="120"/>
        <v>0</v>
      </c>
      <c r="U3880" s="11">
        <f t="shared" si="121"/>
        <v>0</v>
      </c>
      <c r="Y3880" s="11">
        <f>IF(SUM(Tableau1[[#This Row],[Other access]:[Sci-hub access]])&gt;=1,1,0)</f>
        <v>0</v>
      </c>
      <c r="Z3880" s="12">
        <f>IF(OR(Tableau1[[#This Row],[Access R1 + S1+ T1 ]]&gt;=1,Tableau1[[#This Row],[Access V1 +W1 + X1]]&gt;=1),1,0)</f>
        <v>0</v>
      </c>
      <c r="AB3880" s="10" t="str">
        <f>Tableau1[[#This Row],[DOI]]</f>
        <v>doi: 10.1002/jbmr.3034</v>
      </c>
      <c r="AC3880" s="13" t="str">
        <f>Tableau1[[#This Row],[Authors]]&amp;", "&amp;Tableau1[[#This Row],[Title]]&amp;" "&amp;Tableau1[[#This Row],[Journal]]&amp;". "&amp;Tableau1[[#This Row],[Year]]</f>
        <v>Whyte MP, McAlister WH, Fallon MD, Pierpont ME, Bijanki VN, Duan S, Otaify GA, Sly WS, Mumm S., Raine Syndrome (OMIM #259775), Caused By FAM20C Mutation, Is Congenital Sclerosing Osteomalacia With Cerebral Calcification (OMIM 259660). J Bone Miner Res. 2017</v>
      </c>
    </row>
    <row r="3881" spans="1:29" x14ac:dyDescent="0.3">
      <c r="A3881">
        <v>988</v>
      </c>
      <c r="B3881" t="s">
        <v>4250</v>
      </c>
      <c r="C3881" t="s">
        <v>14504</v>
      </c>
      <c r="D3881" t="s">
        <v>24671</v>
      </c>
      <c r="E3881" t="s">
        <v>2443</v>
      </c>
      <c r="F3881" s="10"/>
      <c r="G3881">
        <v>2017</v>
      </c>
      <c r="J3881">
        <v>0.34489094478199289</v>
      </c>
      <c r="L3881" t="s">
        <v>35476</v>
      </c>
      <c r="M3881">
        <v>29049723</v>
      </c>
      <c r="Q3881" s="10"/>
      <c r="R3881" s="11">
        <f t="shared" si="120"/>
        <v>0</v>
      </c>
      <c r="U3881" s="11">
        <f t="shared" si="121"/>
        <v>0</v>
      </c>
      <c r="Y3881" s="11">
        <f>IF(SUM(Tableau1[[#This Row],[Other access]:[Sci-hub access]])&gt;=1,1,0)</f>
        <v>0</v>
      </c>
      <c r="Z3881" s="12">
        <f>IF(OR(Tableau1[[#This Row],[Access R1 + S1+ T1 ]]&gt;=1,Tableau1[[#This Row],[Access V1 +W1 + X1]]&gt;=1),1,0)</f>
        <v>0</v>
      </c>
      <c r="AB3881" s="10" t="str">
        <f>Tableau1[[#This Row],[DOI]]</f>
        <v>doi: 10.1167/iovs.17-22532</v>
      </c>
      <c r="AC3881" s="13" t="str">
        <f>Tableau1[[#This Row],[Authors]]&amp;", "&amp;Tableau1[[#This Row],[Title]]&amp;" "&amp;Tableau1[[#This Row],[Journal]]&amp;". "&amp;Tableau1[[#This Row],[Year]]</f>
        <v>Greenstein VC, Nunez J, Lee W, Schuerch K, Fortune B, Tsang SH, Allikmets R, Sparrow JR, Hood DC., A Comparison of En Face Optical Coherence Tomography and Fundus Autofluorescence in Stargardt Disease. Invest Ophthalmol Vis Sci. 2017</v>
      </c>
    </row>
    <row r="3882" spans="1:29" x14ac:dyDescent="0.3">
      <c r="A3882">
        <v>4693</v>
      </c>
      <c r="B3882" t="s">
        <v>7806</v>
      </c>
      <c r="C3882" t="s">
        <v>18038</v>
      </c>
      <c r="D3882" t="s">
        <v>28236</v>
      </c>
      <c r="E3882" t="s">
        <v>2451</v>
      </c>
      <c r="F3882" s="10"/>
      <c r="G3882">
        <v>2017</v>
      </c>
      <c r="J3882">
        <v>0.34497068789041418</v>
      </c>
      <c r="L3882" t="s">
        <v>39109</v>
      </c>
      <c r="M3882">
        <v>28419112</v>
      </c>
      <c r="Q3882" s="10"/>
      <c r="R3882" s="11">
        <f t="shared" si="120"/>
        <v>0</v>
      </c>
      <c r="U3882" s="11">
        <f t="shared" si="121"/>
        <v>0</v>
      </c>
      <c r="Y3882" s="11">
        <f>IF(SUM(Tableau1[[#This Row],[Other access]:[Sci-hub access]])&gt;=1,1,0)</f>
        <v>0</v>
      </c>
      <c r="Z3882" s="12">
        <f>IF(OR(Tableau1[[#This Row],[Access R1 + S1+ T1 ]]&gt;=1,Tableau1[[#This Row],[Access V1 +W1 + X1]]&gt;=1),1,0)</f>
        <v>0</v>
      </c>
      <c r="AB3882" s="10" t="str">
        <f>Tableau1[[#This Row],[DOI]]</f>
        <v>doi: 10.1371/journal.pone.0175491</v>
      </c>
      <c r="AC3882" s="13" t="str">
        <f>Tableau1[[#This Row],[Authors]]&amp;", "&amp;Tableau1[[#This Row],[Title]]&amp;" "&amp;Tableau1[[#This Row],[Journal]]&amp;". "&amp;Tableau1[[#This Row],[Year]]</f>
        <v>Remø SC, Hevrøy EM, Breck O, Olsvik PA, Waagbø R., Lens metabolomic profiling as a tool to understand cataractogenesis in Atlantic salmon and rainbow trout reared at optimum and high temperature. PLoS One. 2017</v>
      </c>
    </row>
    <row r="3883" spans="1:29" x14ac:dyDescent="0.3">
      <c r="A3883">
        <v>6850</v>
      </c>
      <c r="B3883" t="s">
        <v>9726</v>
      </c>
      <c r="C3883" t="s">
        <v>19930</v>
      </c>
      <c r="D3883" t="s">
        <v>30160</v>
      </c>
      <c r="E3883" t="s">
        <v>2886</v>
      </c>
      <c r="F3883" s="10"/>
      <c r="G3883">
        <v>2017</v>
      </c>
      <c r="J3883">
        <v>0.34512964987341954</v>
      </c>
      <c r="L3883" t="s">
        <v>41209</v>
      </c>
      <c r="M3883">
        <v>28155996</v>
      </c>
      <c r="Q3883" s="10"/>
      <c r="R3883" s="11">
        <f t="shared" si="120"/>
        <v>0</v>
      </c>
      <c r="U3883" s="11">
        <f t="shared" si="121"/>
        <v>0</v>
      </c>
      <c r="Y3883" s="11">
        <f>IF(SUM(Tableau1[[#This Row],[Other access]:[Sci-hub access]])&gt;=1,1,0)</f>
        <v>0</v>
      </c>
      <c r="Z3883" s="12">
        <f>IF(OR(Tableau1[[#This Row],[Access R1 + S1+ T1 ]]&gt;=1,Tableau1[[#This Row],[Access V1 +W1 + X1]]&gt;=1),1,0)</f>
        <v>0</v>
      </c>
      <c r="AB3883" s="10" t="str">
        <f>Tableau1[[#This Row],[DOI]]</f>
        <v>doi: 10.1111/jphp.12691</v>
      </c>
      <c r="AC3883" s="13" t="str">
        <f>Tableau1[[#This Row],[Authors]]&amp;", "&amp;Tableau1[[#This Row],[Title]]&amp;" "&amp;Tableau1[[#This Row],[Journal]]&amp;". "&amp;Tableau1[[#This Row],[Year]]</f>
        <v>Park SI, Lee EH, Kim SR, Jang YP., Anti-apoptotic effects of Curcuma longa L. extract and its curcuminoids against blue light-induced cytotoxicity in A2E-laden human retinal pigment epithelial cells. J Pharm Pharmacol. 2017</v>
      </c>
    </row>
    <row r="3884" spans="1:29" x14ac:dyDescent="0.3">
      <c r="A3884">
        <v>1039</v>
      </c>
      <c r="B3884" t="s">
        <v>4301</v>
      </c>
      <c r="C3884" t="s">
        <v>14555</v>
      </c>
      <c r="D3884" t="s">
        <v>24722</v>
      </c>
      <c r="E3884" t="s">
        <v>2511</v>
      </c>
      <c r="F3884" s="10"/>
      <c r="G3884">
        <v>2017</v>
      </c>
      <c r="J3884">
        <v>0.34517010883133059</v>
      </c>
      <c r="L3884" t="s">
        <v>35527</v>
      </c>
      <c r="M3884">
        <v>29044075</v>
      </c>
      <c r="Q3884" s="10"/>
      <c r="R3884" s="11">
        <f t="shared" si="120"/>
        <v>0</v>
      </c>
      <c r="U3884" s="11">
        <f t="shared" si="121"/>
        <v>0</v>
      </c>
      <c r="Y3884" s="11">
        <f>IF(SUM(Tableau1[[#This Row],[Other access]:[Sci-hub access]])&gt;=1,1,0)</f>
        <v>0</v>
      </c>
      <c r="Z3884" s="12">
        <f>IF(OR(Tableau1[[#This Row],[Access R1 + S1+ T1 ]]&gt;=1,Tableau1[[#This Row],[Access V1 +W1 + X1]]&gt;=1),1,0)</f>
        <v>0</v>
      </c>
      <c r="AB3884" s="10" t="str">
        <f>Tableau1[[#This Row],[DOI]]</f>
        <v>doi: 10.4103/ijo.IJO_340_17</v>
      </c>
      <c r="AC3884" s="13" t="str">
        <f>Tableau1[[#This Row],[Authors]]&amp;", "&amp;Tableau1[[#This Row],[Title]]&amp;" "&amp;Tableau1[[#This Row],[Journal]]&amp;". "&amp;Tableau1[[#This Row],[Year]]</f>
        <v>Lekha T, Safiya P, Narasimham D., Fundus autofluorescence imaging of subinternal limiting membrane hemorrhage in anemic retinopathy. Indian J Ophthalmol. 2017</v>
      </c>
    </row>
    <row r="3885" spans="1:29" x14ac:dyDescent="0.3">
      <c r="A3885">
        <v>6116</v>
      </c>
      <c r="B3885" t="s">
        <v>844</v>
      </c>
      <c r="C3885" t="s">
        <v>845</v>
      </c>
      <c r="D3885" t="s">
        <v>846</v>
      </c>
      <c r="E3885" t="s">
        <v>2543</v>
      </c>
      <c r="F3885" s="10"/>
      <c r="G3885">
        <v>2017</v>
      </c>
      <c r="J3885">
        <v>0.34518251058705052</v>
      </c>
      <c r="L3885" t="s">
        <v>40490</v>
      </c>
      <c r="M3885">
        <v>28246599</v>
      </c>
      <c r="Q3885" s="10"/>
      <c r="R3885" s="11">
        <f t="shared" si="120"/>
        <v>0</v>
      </c>
      <c r="U3885" s="11">
        <f t="shared" si="121"/>
        <v>0</v>
      </c>
      <c r="Y3885" s="11">
        <f>IF(SUM(Tableau1[[#This Row],[Other access]:[Sci-hub access]])&gt;=1,1,0)</f>
        <v>0</v>
      </c>
      <c r="Z3885" s="12">
        <f>IF(OR(Tableau1[[#This Row],[Access R1 + S1+ T1 ]]&gt;=1,Tableau1[[#This Row],[Access V1 +W1 + X1]]&gt;=1),1,0)</f>
        <v>0</v>
      </c>
      <c r="AB3885" s="10" t="str">
        <f>Tableau1[[#This Row],[DOI]]</f>
        <v>doi: 10.1155/2017/5851318</v>
      </c>
      <c r="AC3885" s="13" t="str">
        <f>Tableau1[[#This Row],[Authors]]&amp;", "&amp;Tableau1[[#This Row],[Title]]&amp;" "&amp;Tableau1[[#This Row],[Journal]]&amp;". "&amp;Tableau1[[#This Row],[Year]]</f>
        <v>Jiang T, Jiang J, Wang R, Lei J, Zhou Y., Visual Outcomes and Prognostic Factors after Pars Plana Vitrectomy for Traumatic Endophthalmitis. Biomed Res Int. 2017</v>
      </c>
    </row>
    <row r="3886" spans="1:29" x14ac:dyDescent="0.3">
      <c r="A3886">
        <v>4134</v>
      </c>
      <c r="B3886" t="s">
        <v>7279</v>
      </c>
      <c r="C3886" t="s">
        <v>17516</v>
      </c>
      <c r="D3886" t="s">
        <v>27707</v>
      </c>
      <c r="E3886" t="s">
        <v>34050</v>
      </c>
      <c r="F3886" s="10"/>
      <c r="G3886">
        <v>2017</v>
      </c>
      <c r="J3886">
        <v>0.34522744511805847</v>
      </c>
      <c r="L3886" t="s">
        <v>38565</v>
      </c>
      <c r="M3886">
        <v>28481654</v>
      </c>
      <c r="Q3886" s="10"/>
      <c r="R3886" s="11">
        <f t="shared" si="120"/>
        <v>0</v>
      </c>
      <c r="U3886" s="11">
        <f t="shared" si="121"/>
        <v>0</v>
      </c>
      <c r="Y3886" s="11">
        <f>IF(SUM(Tableau1[[#This Row],[Other access]:[Sci-hub access]])&gt;=1,1,0)</f>
        <v>0</v>
      </c>
      <c r="Z3886" s="12">
        <f>IF(OR(Tableau1[[#This Row],[Access R1 + S1+ T1 ]]&gt;=1,Tableau1[[#This Row],[Access V1 +W1 + X1]]&gt;=1),1,0)</f>
        <v>0</v>
      </c>
      <c r="AB3886" s="10" t="str">
        <f>Tableau1[[#This Row],[DOI]]</f>
        <v>doi: 10.1080/09273972.2017.1318929</v>
      </c>
      <c r="AC3886" s="13" t="str">
        <f>Tableau1[[#This Row],[Authors]]&amp;", "&amp;Tableau1[[#This Row],[Title]]&amp;" "&amp;Tableau1[[#This Row],[Journal]]&amp;". "&amp;Tableau1[[#This Row],[Year]]</f>
        <v>Yulek F, Velez FG, Isenberg SJ, Demer JL, Pineles SL., Binocular Summation and Control of Intermittent Exotropia. Strabismus. 2017</v>
      </c>
    </row>
    <row r="3887" spans="1:29" x14ac:dyDescent="0.3">
      <c r="A3887">
        <v>6159</v>
      </c>
      <c r="B3887" t="s">
        <v>9124</v>
      </c>
      <c r="C3887" t="s">
        <v>19338</v>
      </c>
      <c r="D3887" t="s">
        <v>29555</v>
      </c>
      <c r="E3887" t="s">
        <v>34306</v>
      </c>
      <c r="F3887" s="10"/>
      <c r="G3887">
        <v>2017</v>
      </c>
      <c r="J3887">
        <v>0.34535435995701158</v>
      </c>
      <c r="L3887" t="s">
        <v>40531</v>
      </c>
      <c r="M3887">
        <v>28242412</v>
      </c>
      <c r="Q3887" s="10"/>
      <c r="R3887" s="11">
        <f t="shared" si="120"/>
        <v>0</v>
      </c>
      <c r="U3887" s="11">
        <f t="shared" si="121"/>
        <v>0</v>
      </c>
      <c r="Y3887" s="11">
        <f>IF(SUM(Tableau1[[#This Row],[Other access]:[Sci-hub access]])&gt;=1,1,0)</f>
        <v>0</v>
      </c>
      <c r="Z3887" s="12">
        <f>IF(OR(Tableau1[[#This Row],[Access R1 + S1+ T1 ]]&gt;=1,Tableau1[[#This Row],[Access V1 +W1 + X1]]&gt;=1),1,0)</f>
        <v>0</v>
      </c>
      <c r="AB3887" s="10" t="str">
        <f>Tableau1[[#This Row],[DOI]]</f>
        <v>doi: 10.1016/j.jbior.2017.01.002</v>
      </c>
      <c r="AC3887" s="13" t="str">
        <f>Tableau1[[#This Row],[Authors]]&amp;", "&amp;Tableau1[[#This Row],[Title]]&amp;" "&amp;Tableau1[[#This Row],[Journal]]&amp;". "&amp;Tableau1[[#This Row],[Year]]</f>
        <v>Pappas L, Xu XL, Abramson DH, Jhanwar SC., Genomic instability and proliferation/survival pathways in RB1-deficient malignancies. Adv Biol Regul. 2017</v>
      </c>
    </row>
    <row r="3888" spans="1:29" x14ac:dyDescent="0.3">
      <c r="A3888">
        <v>973</v>
      </c>
      <c r="B3888" t="s">
        <v>4235</v>
      </c>
      <c r="C3888" t="s">
        <v>14489</v>
      </c>
      <c r="D3888" t="s">
        <v>24656</v>
      </c>
      <c r="E3888" t="s">
        <v>2602</v>
      </c>
      <c r="F3888" s="10"/>
      <c r="G3888">
        <v>2017</v>
      </c>
      <c r="J3888">
        <v>0.34537683265761854</v>
      </c>
      <c r="L3888" t="s">
        <v>35461</v>
      </c>
      <c r="M3888">
        <v>29049996</v>
      </c>
      <c r="Q3888" s="10"/>
      <c r="R3888" s="11">
        <f t="shared" si="120"/>
        <v>0</v>
      </c>
      <c r="U3888" s="11">
        <f t="shared" si="121"/>
        <v>0</v>
      </c>
      <c r="Y3888" s="11">
        <f>IF(SUM(Tableau1[[#This Row],[Other access]:[Sci-hub access]])&gt;=1,1,0)</f>
        <v>0</v>
      </c>
      <c r="Z3888" s="12">
        <f>IF(OR(Tableau1[[#This Row],[Access R1 + S1+ T1 ]]&gt;=1,Tableau1[[#This Row],[Access V1 +W1 + X1]]&gt;=1),1,0)</f>
        <v>0</v>
      </c>
      <c r="AB3888" s="10" t="str">
        <f>Tableau1[[#This Row],[DOI]]</f>
        <v>doi: 10.1159/000484061</v>
      </c>
      <c r="AC3888" s="13" t="str">
        <f>Tableau1[[#This Row],[Authors]]&amp;", "&amp;Tableau1[[#This Row],[Title]]&amp;" "&amp;Tableau1[[#This Row],[Journal]]&amp;". "&amp;Tableau1[[#This Row],[Year]]</f>
        <v>Zhang Y, Wang L, Zhang Y, Wang M, Sun Q, Xia F, Wang R, Liu L., Nogo-B Promotes Angiogenesis in Proliferative Diabetic Retinopathy via VEGF/PI3K/Akt Pathway in an Autocrine Manner. Cell Physiol Biochem. 2017</v>
      </c>
    </row>
    <row r="3889" spans="1:29" x14ac:dyDescent="0.3">
      <c r="A3889">
        <v>6970</v>
      </c>
      <c r="B3889" t="s">
        <v>1166</v>
      </c>
      <c r="C3889" t="s">
        <v>1167</v>
      </c>
      <c r="D3889" t="s">
        <v>1168</v>
      </c>
      <c r="E3889" t="s">
        <v>3184</v>
      </c>
      <c r="F3889" s="10"/>
      <c r="G3889">
        <v>2017</v>
      </c>
      <c r="J3889">
        <v>0.34551415421247933</v>
      </c>
      <c r="L3889" t="s">
        <v>41328</v>
      </c>
      <c r="M3889">
        <v>28140645</v>
      </c>
      <c r="Q3889" s="10"/>
      <c r="R3889" s="11">
        <f t="shared" si="120"/>
        <v>0</v>
      </c>
      <c r="U3889" s="11">
        <f t="shared" si="121"/>
        <v>0</v>
      </c>
      <c r="Y3889" s="11">
        <f>IF(SUM(Tableau1[[#This Row],[Other access]:[Sci-hub access]])&gt;=1,1,0)</f>
        <v>0</v>
      </c>
      <c r="Z3889" s="12">
        <f>IF(OR(Tableau1[[#This Row],[Access R1 + S1+ T1 ]]&gt;=1,Tableau1[[#This Row],[Access V1 +W1 + X1]]&gt;=1),1,0)</f>
        <v>0</v>
      </c>
      <c r="AB3889" s="10" t="str">
        <f>Tableau1[[#This Row],[DOI]]</f>
        <v>doi: 10.2460/ajvr.78.2.207</v>
      </c>
      <c r="AC3889" s="13" t="str">
        <f>Tableau1[[#This Row],[Authors]]&amp;", "&amp;Tableau1[[#This Row],[Title]]&amp;" "&amp;Tableau1[[#This Row],[Journal]]&amp;". "&amp;Tableau1[[#This Row],[Year]]</f>
        <v>Sandmeyer LS, Bauer BS, Mohaghegh Poor SM, Feng CX, Chirino-Trejo M., Alterations in conjunctival bacteria and antimicrobial susceptibility during topical administration of ofloxacin after cataract surgery in dogs. Am J Vet Res. 2017</v>
      </c>
    </row>
    <row r="3890" spans="1:29" x14ac:dyDescent="0.3">
      <c r="A3890">
        <v>464</v>
      </c>
      <c r="B3890" t="s">
        <v>3727</v>
      </c>
      <c r="C3890" t="s">
        <v>13987</v>
      </c>
      <c r="D3890" t="s">
        <v>24147</v>
      </c>
      <c r="E3890" t="s">
        <v>2511</v>
      </c>
      <c r="F3890" s="10"/>
      <c r="G3890">
        <v>2017</v>
      </c>
      <c r="J3890">
        <v>0.3455187732201831</v>
      </c>
      <c r="L3890" t="s">
        <v>34968</v>
      </c>
      <c r="M3890">
        <v>29208835</v>
      </c>
      <c r="Q3890" s="10"/>
      <c r="R3890" s="11">
        <f t="shared" si="120"/>
        <v>0</v>
      </c>
      <c r="U3890" s="11">
        <f t="shared" si="121"/>
        <v>0</v>
      </c>
      <c r="Y3890" s="11">
        <f>IF(SUM(Tableau1[[#This Row],[Other access]:[Sci-hub access]])&gt;=1,1,0)</f>
        <v>0</v>
      </c>
      <c r="Z3890" s="12">
        <f>IF(OR(Tableau1[[#This Row],[Access R1 + S1+ T1 ]]&gt;=1,Tableau1[[#This Row],[Access V1 +W1 + X1]]&gt;=1),1,0)</f>
        <v>0</v>
      </c>
      <c r="AB3890" s="10" t="str">
        <f>Tableau1[[#This Row],[DOI]]</f>
        <v>doi: 10.4103/ijo.IJO_691_17</v>
      </c>
      <c r="AC3890" s="13" t="str">
        <f>Tableau1[[#This Row],[Authors]]&amp;", "&amp;Tableau1[[#This Row],[Title]]&amp;" "&amp;Tableau1[[#This Row],[Journal]]&amp;". "&amp;Tableau1[[#This Row],[Year]]</f>
        <v>Tekin K, Erol YO, Sargon MF, Inanc M, Ozdal PC, Berker N., Effects of Fuchs uveitis syndrome on the ultrastructure of the anterior lens epithelium: A transmission electron microscopic study. Indian J Ophthalmol. 2017</v>
      </c>
    </row>
    <row r="3891" spans="1:29" x14ac:dyDescent="0.3">
      <c r="A3891">
        <v>9166</v>
      </c>
      <c r="B3891" t="s">
        <v>1949</v>
      </c>
      <c r="C3891" t="s">
        <v>1950</v>
      </c>
      <c r="D3891" t="s">
        <v>1951</v>
      </c>
      <c r="E3891" t="s">
        <v>2510</v>
      </c>
      <c r="F3891" s="10"/>
      <c r="G3891">
        <v>2017</v>
      </c>
      <c r="J3891">
        <v>0.34552098972569112</v>
      </c>
      <c r="L3891" t="s">
        <v>43482</v>
      </c>
      <c r="M3891">
        <v>27644149</v>
      </c>
      <c r="Q3891" s="10"/>
      <c r="R3891" s="11">
        <f t="shared" si="120"/>
        <v>0</v>
      </c>
      <c r="U3891" s="11">
        <f t="shared" si="121"/>
        <v>0</v>
      </c>
      <c r="Y3891" s="11">
        <f>IF(SUM(Tableau1[[#This Row],[Other access]:[Sci-hub access]])&gt;=1,1,0)</f>
        <v>0</v>
      </c>
      <c r="Z3891" s="12">
        <f>IF(OR(Tableau1[[#This Row],[Access R1 + S1+ T1 ]]&gt;=1,Tableau1[[#This Row],[Access V1 +W1 + X1]]&gt;=1),1,0)</f>
        <v>0</v>
      </c>
      <c r="AB3891" s="10" t="str">
        <f>Tableau1[[#This Row],[DOI]]</f>
        <v>doi: 10.1016/j.amjmed.2016.08.039</v>
      </c>
      <c r="AC3891" s="13" t="str">
        <f>Tableau1[[#This Row],[Authors]]&amp;", "&amp;Tableau1[[#This Row],[Title]]&amp;" "&amp;Tableau1[[#This Row],[Journal]]&amp;". "&amp;Tableau1[[#This Row],[Year]]</f>
        <v>Vrcek I, Choudhury E, Durairaj V., Herpes Zoster Ophthalmicus: A Review for the Internist. Am J Med. 2017</v>
      </c>
    </row>
    <row r="3892" spans="1:29" x14ac:dyDescent="0.3">
      <c r="A3892">
        <v>10533</v>
      </c>
      <c r="B3892" t="s">
        <v>2258</v>
      </c>
      <c r="C3892" t="s">
        <v>2259</v>
      </c>
      <c r="D3892" t="s">
        <v>2260</v>
      </c>
      <c r="E3892" t="s">
        <v>2908</v>
      </c>
      <c r="F3892" s="10"/>
      <c r="G3892">
        <v>2017</v>
      </c>
      <c r="J3892">
        <v>0.34554136765596144</v>
      </c>
      <c r="L3892" t="s">
        <v>44782</v>
      </c>
      <c r="M3892">
        <v>27230830</v>
      </c>
      <c r="Q3892" s="10"/>
      <c r="R3892" s="11">
        <f t="shared" si="120"/>
        <v>0</v>
      </c>
      <c r="U3892" s="11">
        <f t="shared" si="121"/>
        <v>0</v>
      </c>
      <c r="Y3892" s="11">
        <f>IF(SUM(Tableau1[[#This Row],[Other access]:[Sci-hub access]])&gt;=1,1,0)</f>
        <v>0</v>
      </c>
      <c r="Z3892" s="12">
        <f>IF(OR(Tableau1[[#This Row],[Access R1 + S1+ T1 ]]&gt;=1,Tableau1[[#This Row],[Access V1 +W1 + X1]]&gt;=1),1,0)</f>
        <v>0</v>
      </c>
      <c r="AB3892" s="10" t="str">
        <f>Tableau1[[#This Row],[DOI]]</f>
        <v>doi: 10.1007/s10143-016-0747-2</v>
      </c>
      <c r="AC3892" s="13" t="str">
        <f>Tableau1[[#This Row],[Authors]]&amp;", "&amp;Tableau1[[#This Row],[Title]]&amp;" "&amp;Tableau1[[#This Row],[Journal]]&amp;". "&amp;Tableau1[[#This Row],[Year]]</f>
        <v>Borghei-Razavi H, Shibao S, Schick U., Prechiasmatic transection of the optic nerve in optic nerve glioma: technical description and surgical outcome. Neurosurg Rev. 2017</v>
      </c>
    </row>
    <row r="3893" spans="1:29" x14ac:dyDescent="0.3">
      <c r="A3893">
        <v>8844</v>
      </c>
      <c r="B3893" t="s">
        <v>11476</v>
      </c>
      <c r="C3893" t="s">
        <v>21660</v>
      </c>
      <c r="D3893" t="s">
        <v>31916</v>
      </c>
      <c r="E3893" t="s">
        <v>34165</v>
      </c>
      <c r="F3893" s="10"/>
      <c r="G3893">
        <v>2017</v>
      </c>
      <c r="J3893">
        <v>0.34568614216369431</v>
      </c>
      <c r="L3893" t="e">
        <v>#VALUE!</v>
      </c>
      <c r="M3893">
        <v>27826921</v>
      </c>
      <c r="Q3893" s="10"/>
      <c r="R3893" s="11">
        <f t="shared" si="120"/>
        <v>0</v>
      </c>
      <c r="U3893" s="11">
        <f t="shared" si="121"/>
        <v>0</v>
      </c>
      <c r="Y3893" s="11">
        <f>IF(SUM(Tableau1[[#This Row],[Other access]:[Sci-hub access]])&gt;=1,1,0)</f>
        <v>0</v>
      </c>
      <c r="Z3893" s="12">
        <f>IF(OR(Tableau1[[#This Row],[Access R1 + S1+ T1 ]]&gt;=1,Tableau1[[#This Row],[Access V1 +W1 + X1]]&gt;=1),1,0)</f>
        <v>0</v>
      </c>
      <c r="AB3893" s="10" t="e">
        <f>Tableau1[[#This Row],[DOI]]</f>
        <v>#VALUE!</v>
      </c>
      <c r="AC3893" s="13" t="str">
        <f>Tableau1[[#This Row],[Authors]]&amp;", "&amp;Tableau1[[#This Row],[Title]]&amp;" "&amp;Tableau1[[#This Row],[Journal]]&amp;". "&amp;Tableau1[[#This Row],[Year]]</f>
        <v>Elshelmani H, Rani S., Exosomal MicroRNA Discovery in Age-Related Macular Degeneration. Methods Mol Biol. 2017</v>
      </c>
    </row>
    <row r="3894" spans="1:29" x14ac:dyDescent="0.3">
      <c r="A3894">
        <v>6426</v>
      </c>
      <c r="B3894" t="s">
        <v>9364</v>
      </c>
      <c r="C3894" t="s">
        <v>19573</v>
      </c>
      <c r="D3894" t="s">
        <v>29795</v>
      </c>
      <c r="E3894" t="s">
        <v>34246</v>
      </c>
      <c r="F3894" s="10"/>
      <c r="G3894">
        <v>2017</v>
      </c>
      <c r="J3894">
        <v>0.34572976863400551</v>
      </c>
      <c r="L3894" t="s">
        <v>40795</v>
      </c>
      <c r="M3894">
        <v>28214067</v>
      </c>
      <c r="Q3894" s="10"/>
      <c r="R3894" s="11">
        <f t="shared" si="120"/>
        <v>0</v>
      </c>
      <c r="U3894" s="11">
        <f t="shared" si="121"/>
        <v>0</v>
      </c>
      <c r="Y3894" s="11">
        <f>IF(SUM(Tableau1[[#This Row],[Other access]:[Sci-hub access]])&gt;=1,1,0)</f>
        <v>0</v>
      </c>
      <c r="Z3894" s="12">
        <f>IF(OR(Tableau1[[#This Row],[Access R1 + S1+ T1 ]]&gt;=1,Tableau1[[#This Row],[Access V1 +W1 + X1]]&gt;=1),1,0)</f>
        <v>0</v>
      </c>
      <c r="AB3894" s="10" t="str">
        <f>Tableau1[[#This Row],[DOI]]</f>
        <v>doi: 10.1016/j.jdiacomp.2017.01.015</v>
      </c>
      <c r="AC3894" s="13" t="str">
        <f>Tableau1[[#This Row],[Authors]]&amp;", "&amp;Tableau1[[#This Row],[Title]]&amp;" "&amp;Tableau1[[#This Row],[Journal]]&amp;". "&amp;Tableau1[[#This Row],[Year]]</f>
        <v>Nijenhuis-Rosien L, Hendriks SH, Kleefstra N, Bilo HJ, Landman GW., Nationwide diabetes-related lower extremity amputation rates in secondary care treated patients with diabetes in the Netherlands (DUDE-7). J Diabetes Complications. 2017</v>
      </c>
    </row>
    <row r="3895" spans="1:29" x14ac:dyDescent="0.3">
      <c r="A3895">
        <v>3396</v>
      </c>
      <c r="B3895" t="s">
        <v>6573</v>
      </c>
      <c r="C3895" t="s">
        <v>16816</v>
      </c>
      <c r="D3895" t="s">
        <v>26997</v>
      </c>
      <c r="E3895" t="s">
        <v>2549</v>
      </c>
      <c r="F3895" s="10"/>
      <c r="G3895">
        <v>2017</v>
      </c>
      <c r="J3895">
        <v>0.34573785856090067</v>
      </c>
      <c r="L3895" t="s">
        <v>37846</v>
      </c>
      <c r="M3895">
        <v>28591281</v>
      </c>
      <c r="Q3895" s="10"/>
      <c r="R3895" s="11">
        <f t="shared" si="120"/>
        <v>0</v>
      </c>
      <c r="U3895" s="11">
        <f t="shared" si="121"/>
        <v>0</v>
      </c>
      <c r="Y3895" s="11">
        <f>IF(SUM(Tableau1[[#This Row],[Other access]:[Sci-hub access]])&gt;=1,1,0)</f>
        <v>0</v>
      </c>
      <c r="Z3895" s="12">
        <f>IF(OR(Tableau1[[#This Row],[Access R1 + S1+ T1 ]]&gt;=1,Tableau1[[#This Row],[Access V1 +W1 + X1]]&gt;=1),1,0)</f>
        <v>0</v>
      </c>
      <c r="AB3895" s="10" t="str">
        <f>Tableau1[[#This Row],[DOI]]</f>
        <v>doi: 10.5935/0004-2749.20170023</v>
      </c>
      <c r="AC3895" s="13" t="str">
        <f>Tableau1[[#This Row],[Authors]]&amp;", "&amp;Tableau1[[#This Row],[Title]]&amp;" "&amp;Tableau1[[#This Row],[Journal]]&amp;". "&amp;Tableau1[[#This Row],[Year]]</f>
        <v>Tiveron MC Jr, Pena CRK, Hida RY, Moreira LB, Branco FRE, Kara-Junior N., Topographic outcomes after corneal collagen crosslinking in progressive keratoconus: 1-year follow-up. Arq Bras Oftalmol. 2017</v>
      </c>
    </row>
    <row r="3896" spans="1:29" x14ac:dyDescent="0.3">
      <c r="A3896">
        <v>8081</v>
      </c>
      <c r="B3896" t="s">
        <v>10806</v>
      </c>
      <c r="C3896" t="s">
        <v>20995</v>
      </c>
      <c r="D3896" t="s">
        <v>31244</v>
      </c>
      <c r="E3896" t="s">
        <v>2479</v>
      </c>
      <c r="F3896" s="10"/>
      <c r="G3896">
        <v>2017</v>
      </c>
      <c r="J3896">
        <v>0.34596325974052822</v>
      </c>
      <c r="L3896" t="s">
        <v>42428</v>
      </c>
      <c r="M3896">
        <v>28002109</v>
      </c>
      <c r="Q3896" s="10"/>
      <c r="R3896" s="11">
        <f t="shared" si="120"/>
        <v>0</v>
      </c>
      <c r="U3896" s="11">
        <f t="shared" si="121"/>
        <v>0</v>
      </c>
      <c r="Y3896" s="11">
        <f>IF(SUM(Tableau1[[#This Row],[Other access]:[Sci-hub access]])&gt;=1,1,0)</f>
        <v>0</v>
      </c>
      <c r="Z3896" s="12">
        <f>IF(OR(Tableau1[[#This Row],[Access R1 + S1+ T1 ]]&gt;=1,Tableau1[[#This Row],[Access V1 +W1 + X1]]&gt;=1),1,0)</f>
        <v>0</v>
      </c>
      <c r="AB3896" s="10" t="str">
        <f>Tableau1[[#This Row],[DOI]]</f>
        <v>doi: 10.1097/ICO.0000000000001122</v>
      </c>
      <c r="AC3896" s="13" t="str">
        <f>Tableau1[[#This Row],[Authors]]&amp;", "&amp;Tableau1[[#This Row],[Title]]&amp;" "&amp;Tableau1[[#This Row],[Journal]]&amp;". "&amp;Tableau1[[#This Row],[Year]]</f>
        <v>Pak KY, Kim SI, Lee JS., Neonatal Bacterial Conjunctivitis in Korea in the 21st Century. Cornea. 2017</v>
      </c>
    </row>
    <row r="3897" spans="1:29" ht="28.8" x14ac:dyDescent="0.3">
      <c r="A3897">
        <v>8850</v>
      </c>
      <c r="B3897" t="s">
        <v>1850</v>
      </c>
      <c r="C3897" t="s">
        <v>1851</v>
      </c>
      <c r="D3897" t="s">
        <v>1852</v>
      </c>
      <c r="E3897" t="s">
        <v>2441</v>
      </c>
      <c r="F3897" s="10"/>
      <c r="G3897">
        <v>2017</v>
      </c>
      <c r="J3897">
        <v>0.34596954618294473</v>
      </c>
      <c r="L3897" t="s">
        <v>43184</v>
      </c>
      <c r="M3897">
        <v>27825655</v>
      </c>
      <c r="Q3897" s="10"/>
      <c r="R3897" s="11">
        <f t="shared" si="120"/>
        <v>0</v>
      </c>
      <c r="U3897" s="11">
        <f t="shared" si="121"/>
        <v>0</v>
      </c>
      <c r="Y3897" s="11">
        <f>IF(SUM(Tableau1[[#This Row],[Other access]:[Sci-hub access]])&gt;=1,1,0)</f>
        <v>0</v>
      </c>
      <c r="Z3897" s="12">
        <f>IF(OR(Tableau1[[#This Row],[Access R1 + S1+ T1 ]]&gt;=1,Tableau1[[#This Row],[Access V1 +W1 + X1]]&gt;=1),1,0)</f>
        <v>0</v>
      </c>
      <c r="AB3897" s="10" t="str">
        <f>Tableau1[[#This Row],[DOI]]</f>
        <v>doi: 10.1016/j.ophtha.2016.09.019</v>
      </c>
      <c r="AC3897" s="13" t="str">
        <f>Tableau1[[#This Row],[Authors]]&amp;", "&amp;Tableau1[[#This Row],[Title]]&amp;" "&amp;Tableau1[[#This Row],[Journal]]&amp;". "&amp;Tableau1[[#This Row],[Year]]</f>
        <v>Hogg RE, Woodside JV, McGrath A, Young IS, Vioque JL, Chakravarthy U, de Jong PT, Rahu M, Seland J, Soubrane G, Tomazzoli L, Topouzis F, Fletcher AE., Mediterranean Diet Score and Its Association with Age-Related Macular Degeneration: The European Eye Study. Ophthalmology. 2017</v>
      </c>
    </row>
    <row r="3898" spans="1:29" x14ac:dyDescent="0.3">
      <c r="A3898">
        <v>5031</v>
      </c>
      <c r="B3898" t="s">
        <v>8120</v>
      </c>
      <c r="C3898" t="s">
        <v>18347</v>
      </c>
      <c r="D3898" t="s">
        <v>28550</v>
      </c>
      <c r="E3898" t="s">
        <v>2549</v>
      </c>
      <c r="F3898" s="10"/>
      <c r="G3898">
        <v>2017</v>
      </c>
      <c r="J3898">
        <v>0.34612436723822027</v>
      </c>
      <c r="L3898" t="s">
        <v>39439</v>
      </c>
      <c r="M3898">
        <v>28380101</v>
      </c>
      <c r="Q3898" s="10"/>
      <c r="R3898" s="11">
        <f t="shared" si="120"/>
        <v>0</v>
      </c>
      <c r="U3898" s="11">
        <f t="shared" si="121"/>
        <v>0</v>
      </c>
      <c r="Y3898" s="11">
        <f>IF(SUM(Tableau1[[#This Row],[Other access]:[Sci-hub access]])&gt;=1,1,0)</f>
        <v>0</v>
      </c>
      <c r="Z3898" s="12">
        <f>IF(OR(Tableau1[[#This Row],[Access R1 + S1+ T1 ]]&gt;=1,Tableau1[[#This Row],[Access V1 +W1 + X1]]&gt;=1),1,0)</f>
        <v>0</v>
      </c>
      <c r="AB3898" s="10" t="str">
        <f>Tableau1[[#This Row],[DOI]]</f>
        <v>doi: 10.5935/0004-2749.20170011</v>
      </c>
      <c r="AC3898" s="13" t="str">
        <f>Tableau1[[#This Row],[Authors]]&amp;", "&amp;Tableau1[[#This Row],[Title]]&amp;" "&amp;Tableau1[[#This Row],[Journal]]&amp;". "&amp;Tableau1[[#This Row],[Year]]</f>
        <v>Altay Y, Tamer S, Kaya AS, Balta O, Burcu A, Ornek F., The outcome of penetrating keratoplasty for corneal scarring due to herpes simplex keratitis. Arq Bras Oftalmol. 2017</v>
      </c>
    </row>
    <row r="3899" spans="1:29" x14ac:dyDescent="0.3">
      <c r="A3899">
        <v>9073</v>
      </c>
      <c r="B3899" t="s">
        <v>11683</v>
      </c>
      <c r="C3899" t="s">
        <v>21859</v>
      </c>
      <c r="D3899" t="s">
        <v>32124</v>
      </c>
      <c r="E3899" t="s">
        <v>2463</v>
      </c>
      <c r="F3899" s="10"/>
      <c r="G3899">
        <v>2017</v>
      </c>
      <c r="J3899">
        <v>0.34630178285549873</v>
      </c>
      <c r="L3899" t="s">
        <v>43395</v>
      </c>
      <c r="M3899">
        <v>27405284</v>
      </c>
      <c r="Q3899" s="10"/>
      <c r="R3899" s="11">
        <f t="shared" si="120"/>
        <v>0</v>
      </c>
      <c r="U3899" s="11">
        <f t="shared" si="121"/>
        <v>0</v>
      </c>
      <c r="Y3899" s="11">
        <f>IF(SUM(Tableau1[[#This Row],[Other access]:[Sci-hub access]])&gt;=1,1,0)</f>
        <v>0</v>
      </c>
      <c r="Z3899" s="12">
        <f>IF(OR(Tableau1[[#This Row],[Access R1 + S1+ T1 ]]&gt;=1,Tableau1[[#This Row],[Access V1 +W1 + X1]]&gt;=1),1,0)</f>
        <v>0</v>
      </c>
      <c r="AB3899" s="10" t="str">
        <f>Tableau1[[#This Row],[DOI]]</f>
        <v>doi: 10.5301/ejo.5000773</v>
      </c>
      <c r="AC3899" s="13" t="str">
        <f>Tableau1[[#This Row],[Authors]]&amp;", "&amp;Tableau1[[#This Row],[Title]]&amp;" "&amp;Tableau1[[#This Row],[Journal]]&amp;". "&amp;Tableau1[[#This Row],[Year]]</f>
        <v>Barbosa JB, De Farias CC, Hirai FE, Pereira Gomes JÁ., Amniotic membrane transplantation with narrow-strip conjunctival autograft vs conjunctival autograft for recurrent pterygia. Eur J Ophthalmol. 2017</v>
      </c>
    </row>
    <row r="3900" spans="1:29" x14ac:dyDescent="0.3">
      <c r="A3900">
        <v>2184</v>
      </c>
      <c r="B3900" t="s">
        <v>5418</v>
      </c>
      <c r="C3900" t="s">
        <v>15663</v>
      </c>
      <c r="D3900" t="s">
        <v>25840</v>
      </c>
      <c r="E3900" t="s">
        <v>2464</v>
      </c>
      <c r="F3900" s="10"/>
      <c r="G3900">
        <v>2017</v>
      </c>
      <c r="J3900">
        <v>0.34630204925925756</v>
      </c>
      <c r="L3900" t="s">
        <v>36655</v>
      </c>
      <c r="M3900">
        <v>28806188</v>
      </c>
      <c r="Q3900" s="10"/>
      <c r="R3900" s="11">
        <f t="shared" si="120"/>
        <v>0</v>
      </c>
      <c r="U3900" s="11">
        <f t="shared" si="121"/>
        <v>0</v>
      </c>
      <c r="Y3900" s="11">
        <f>IF(SUM(Tableau1[[#This Row],[Other access]:[Sci-hub access]])&gt;=1,1,0)</f>
        <v>0</v>
      </c>
      <c r="Z3900" s="12">
        <f>IF(OR(Tableau1[[#This Row],[Access R1 + S1+ T1 ]]&gt;=1,Tableau1[[#This Row],[Access V1 +W1 + X1]]&gt;=1),1,0)</f>
        <v>0</v>
      </c>
      <c r="AB3900" s="10" t="str">
        <f>Tableau1[[#This Row],[DOI]]</f>
        <v>doi: 10.1097/ICU.0000000000000421</v>
      </c>
      <c r="AC3900" s="13" t="str">
        <f>Tableau1[[#This Row],[Authors]]&amp;", "&amp;Tableau1[[#This Row],[Title]]&amp;" "&amp;Tableau1[[#This Row],[Journal]]&amp;". "&amp;Tableau1[[#This Row],[Year]]</f>
        <v>Pakzad-Vaezi K, Pepple KL., Tubulointerstitial nephritis and uveitis. Curr Opin Ophthalmol. 2017</v>
      </c>
    </row>
    <row r="3901" spans="1:29" ht="28.8" x14ac:dyDescent="0.3">
      <c r="A3901">
        <v>10539</v>
      </c>
      <c r="B3901" t="s">
        <v>13019</v>
      </c>
      <c r="C3901" t="s">
        <v>23185</v>
      </c>
      <c r="D3901" t="s">
        <v>33472</v>
      </c>
      <c r="E3901" t="s">
        <v>34498</v>
      </c>
      <c r="F3901" s="10"/>
      <c r="G3901">
        <v>2017</v>
      </c>
      <c r="J3901">
        <v>0.34660664330861024</v>
      </c>
      <c r="L3901" t="s">
        <v>44788</v>
      </c>
      <c r="M3901">
        <v>27228900</v>
      </c>
      <c r="Q3901" s="10"/>
      <c r="R3901" s="11">
        <f t="shared" si="120"/>
        <v>0</v>
      </c>
      <c r="U3901" s="11">
        <f t="shared" si="121"/>
        <v>0</v>
      </c>
      <c r="Y3901" s="11">
        <f>IF(SUM(Tableau1[[#This Row],[Other access]:[Sci-hub access]])&gt;=1,1,0)</f>
        <v>0</v>
      </c>
      <c r="Z3901" s="12">
        <f>IF(OR(Tableau1[[#This Row],[Access R1 + S1+ T1 ]]&gt;=1,Tableau1[[#This Row],[Access V1 +W1 + X1]]&gt;=1),1,0)</f>
        <v>0</v>
      </c>
      <c r="AB3901" s="10" t="str">
        <f>Tableau1[[#This Row],[DOI]]</f>
        <v>doi: 10.1111/jir.12296</v>
      </c>
      <c r="AC3901" s="13" t="str">
        <f>Tableau1[[#This Row],[Authors]]&amp;", "&amp;Tableau1[[#This Row],[Title]]&amp;" "&amp;Tableau1[[#This Row],[Journal]]&amp;". "&amp;Tableau1[[#This Row],[Year]]</f>
        <v>van Timmeren EA, van der Schans CP, van der Putten AA, Krijnen WP, Steenbergen HA, van Schrojenstein Lantman-de Valk HM, Waninge A., Physical health issues in adults with severe or profound intellectual and motor disabilities: a systematic review of cross-sectional studies. J Intellect Disabil Res. 2017</v>
      </c>
    </row>
    <row r="3902" spans="1:29" x14ac:dyDescent="0.3">
      <c r="A3902">
        <v>1806</v>
      </c>
      <c r="B3902" t="s">
        <v>5052</v>
      </c>
      <c r="C3902" t="s">
        <v>15299</v>
      </c>
      <c r="D3902" t="s">
        <v>25474</v>
      </c>
      <c r="E3902" t="s">
        <v>2462</v>
      </c>
      <c r="F3902" s="10"/>
      <c r="G3902">
        <v>2017</v>
      </c>
      <c r="J3902">
        <v>0.34670483002842101</v>
      </c>
      <c r="L3902" t="s">
        <v>36279</v>
      </c>
      <c r="M3902">
        <v>28870179</v>
      </c>
      <c r="Q3902" s="10"/>
      <c r="R3902" s="11">
        <f t="shared" si="120"/>
        <v>0</v>
      </c>
      <c r="U3902" s="11">
        <f t="shared" si="121"/>
        <v>0</v>
      </c>
      <c r="Y3902" s="11">
        <f>IF(SUM(Tableau1[[#This Row],[Other access]:[Sci-hub access]])&gt;=1,1,0)</f>
        <v>0</v>
      </c>
      <c r="Z3902" s="12">
        <f>IF(OR(Tableau1[[#This Row],[Access R1 + S1+ T1 ]]&gt;=1,Tableau1[[#This Row],[Access V1 +W1 + X1]]&gt;=1),1,0)</f>
        <v>0</v>
      </c>
      <c r="AB3902" s="10" t="str">
        <f>Tableau1[[#This Row],[DOI]]</f>
        <v>doi: 10.1186/s12886-017-0561-9</v>
      </c>
      <c r="AC3902" s="13" t="str">
        <f>Tableau1[[#This Row],[Authors]]&amp;", "&amp;Tableau1[[#This Row],[Title]]&amp;" "&amp;Tableau1[[#This Row],[Journal]]&amp;". "&amp;Tableau1[[#This Row],[Year]]</f>
        <v>Mayo-Wilson E, Ng SM, Chuck RS, Li T., The quality of systematic reviews about interventions for refractive error can be improved: a review of systematic reviews. BMC Ophthalmol. 2017</v>
      </c>
    </row>
    <row r="3903" spans="1:29" ht="28.8" x14ac:dyDescent="0.3">
      <c r="A3903">
        <v>3929</v>
      </c>
      <c r="B3903" t="s">
        <v>304</v>
      </c>
      <c r="C3903" t="s">
        <v>305</v>
      </c>
      <c r="D3903" t="s">
        <v>27512</v>
      </c>
      <c r="E3903" t="s">
        <v>2916</v>
      </c>
      <c r="F3903" s="10"/>
      <c r="G3903">
        <v>2017</v>
      </c>
      <c r="J3903">
        <v>0.34673927375879876</v>
      </c>
      <c r="L3903" t="s">
        <v>38370</v>
      </c>
      <c r="M3903">
        <v>28504697</v>
      </c>
      <c r="Q3903" s="10"/>
      <c r="R3903" s="11">
        <f t="shared" si="120"/>
        <v>0</v>
      </c>
      <c r="U3903" s="11">
        <f t="shared" si="121"/>
        <v>0</v>
      </c>
      <c r="Y3903" s="11">
        <f>IF(SUM(Tableau1[[#This Row],[Other access]:[Sci-hub access]])&gt;=1,1,0)</f>
        <v>0</v>
      </c>
      <c r="Z3903" s="12">
        <f>IF(OR(Tableau1[[#This Row],[Access R1 + S1+ T1 ]]&gt;=1,Tableau1[[#This Row],[Access V1 +W1 + X1]]&gt;=1),1,0)</f>
        <v>0</v>
      </c>
      <c r="AB3903" s="10" t="str">
        <f>Tableau1[[#This Row],[DOI]]</f>
        <v>doi: 10.1038/ni.3748</v>
      </c>
      <c r="AC3903" s="13" t="str">
        <f>Tableau1[[#This Row],[Authors]]&amp;", "&amp;Tableau1[[#This Row],[Title]]&amp;" "&amp;Tableau1[[#This Row],[Journal]]&amp;". "&amp;Tableau1[[#This Row],[Year]]</f>
        <v>Geng J, Yu S, Zhao H, Sun X, Li X, Wang P, Xiong X, Hong L, Xie C, Gao J, Shi Y, Peng J, Johnson RL, Xiao N, Lu L, Han J, Zhou D, Chen L., The transcriptional coactivator TAZ regulates reciprocal differentiation of T(H)17 cells and T(reg) cells. Nat Immunol. 2017</v>
      </c>
    </row>
    <row r="3904" spans="1:29" x14ac:dyDescent="0.3">
      <c r="A3904">
        <v>7674</v>
      </c>
      <c r="B3904" t="s">
        <v>10449</v>
      </c>
      <c r="C3904" t="s">
        <v>20646</v>
      </c>
      <c r="D3904" t="s">
        <v>30885</v>
      </c>
      <c r="E3904" t="s">
        <v>2441</v>
      </c>
      <c r="F3904" s="10"/>
      <c r="G3904">
        <v>2017</v>
      </c>
      <c r="J3904">
        <v>0.34690396339987306</v>
      </c>
      <c r="L3904" t="s">
        <v>42027</v>
      </c>
      <c r="M3904">
        <v>28065436</v>
      </c>
      <c r="Q3904" s="10"/>
      <c r="R3904" s="11">
        <f t="shared" si="120"/>
        <v>0</v>
      </c>
      <c r="U3904" s="11">
        <f t="shared" si="121"/>
        <v>0</v>
      </c>
      <c r="Y3904" s="11">
        <f>IF(SUM(Tableau1[[#This Row],[Other access]:[Sci-hub access]])&gt;=1,1,0)</f>
        <v>0</v>
      </c>
      <c r="Z3904" s="12">
        <f>IF(OR(Tableau1[[#This Row],[Access R1 + S1+ T1 ]]&gt;=1,Tableau1[[#This Row],[Access V1 +W1 + X1]]&gt;=1),1,0)</f>
        <v>0</v>
      </c>
      <c r="AB3904" s="10" t="str">
        <f>Tableau1[[#This Row],[DOI]]</f>
        <v>doi: 10.1016/j.ophtha.2016.11.010</v>
      </c>
      <c r="AC3904" s="13" t="str">
        <f>Tableau1[[#This Row],[Authors]]&amp;", "&amp;Tableau1[[#This Row],[Title]]&amp;" "&amp;Tableau1[[#This Row],[Journal]]&amp;". "&amp;Tableau1[[#This Row],[Year]]</f>
        <v>Haripriya A, Chang DF, Vijayakumar B, Niraj A, Shekhar M, Tanpreet S, Aravind S., Long-term Posterior Capsule Opacification Reduction with Square-Edge Polymethylmethacrylate Intraocular Lens: Randomized Controlled Study. Ophthalmology. 2017</v>
      </c>
    </row>
    <row r="3905" spans="1:29" x14ac:dyDescent="0.3">
      <c r="A3905">
        <v>6736</v>
      </c>
      <c r="B3905" t="s">
        <v>9631</v>
      </c>
      <c r="C3905" t="s">
        <v>19835</v>
      </c>
      <c r="D3905" t="s">
        <v>30064</v>
      </c>
      <c r="E3905" t="s">
        <v>34339</v>
      </c>
      <c r="F3905" s="10"/>
      <c r="G3905">
        <v>2017</v>
      </c>
      <c r="J3905">
        <v>0.34711357290201839</v>
      </c>
      <c r="L3905" t="s">
        <v>41097</v>
      </c>
      <c r="M3905">
        <v>28168935</v>
      </c>
      <c r="Q3905" s="10"/>
      <c r="R3905" s="11">
        <f t="shared" si="120"/>
        <v>0</v>
      </c>
      <c r="U3905" s="11">
        <f t="shared" si="121"/>
        <v>0</v>
      </c>
      <c r="Y3905" s="11">
        <f>IF(SUM(Tableau1[[#This Row],[Other access]:[Sci-hub access]])&gt;=1,1,0)</f>
        <v>0</v>
      </c>
      <c r="Z3905" s="12">
        <f>IF(OR(Tableau1[[#This Row],[Access R1 + S1+ T1 ]]&gt;=1,Tableau1[[#This Row],[Access V1 +W1 + X1]]&gt;=1),1,0)</f>
        <v>0</v>
      </c>
      <c r="AB3905" s="10" t="str">
        <f>Tableau1[[#This Row],[DOI]]</f>
        <v>doi: 10.1177/1533034617690979</v>
      </c>
      <c r="AC3905" s="13" t="str">
        <f>Tableau1[[#This Row],[Authors]]&amp;", "&amp;Tableau1[[#This Row],[Title]]&amp;" "&amp;Tableau1[[#This Row],[Journal]]&amp;". "&amp;Tableau1[[#This Row],[Year]]</f>
        <v>Iskanderani O, Béliveau-Nadeau D, Doucet R, Coulombe G, Pascale D, Roberge D., Reproducibility of a Noninvasive System for Eye Positioning and Monitoring in Stereotactic Radiotherapy of Ocular Melanoma. Technol Cancer Res Treat. 2017</v>
      </c>
    </row>
    <row r="3906" spans="1:29" x14ac:dyDescent="0.3">
      <c r="A3906">
        <v>10365</v>
      </c>
      <c r="B3906" t="s">
        <v>12861</v>
      </c>
      <c r="C3906" t="s">
        <v>23028</v>
      </c>
      <c r="D3906" t="s">
        <v>33314</v>
      </c>
      <c r="E3906" t="s">
        <v>2457</v>
      </c>
      <c r="F3906" s="10"/>
      <c r="G3906">
        <v>2017</v>
      </c>
      <c r="J3906">
        <v>0.34717477387915974</v>
      </c>
      <c r="L3906" t="s">
        <v>44616</v>
      </c>
      <c r="M3906">
        <v>27355186</v>
      </c>
      <c r="Q3906" s="10"/>
      <c r="R3906" s="11">
        <f t="shared" ref="R3906:R3969" si="122">IF(SUM(N3906:Q3906)&gt;0,1,0)</f>
        <v>0</v>
      </c>
      <c r="U3906" s="11">
        <f t="shared" ref="U3906:U3969" si="123">IF(SUM(R3906,T3906)&gt;0,1,0)</f>
        <v>0</v>
      </c>
      <c r="Y3906" s="11">
        <f>IF(SUM(Tableau1[[#This Row],[Other access]:[Sci-hub access]])&gt;=1,1,0)</f>
        <v>0</v>
      </c>
      <c r="Z3906" s="12">
        <f>IF(OR(Tableau1[[#This Row],[Access R1 + S1+ T1 ]]&gt;=1,Tableau1[[#This Row],[Access V1 +W1 + X1]]&gt;=1),1,0)</f>
        <v>0</v>
      </c>
      <c r="AB3906" s="10" t="str">
        <f>Tableau1[[#This Row],[DOI]]</f>
        <v>doi: 10.1097/ICB.0000000000000355</v>
      </c>
      <c r="AC3906" s="13" t="str">
        <f>Tableau1[[#This Row],[Authors]]&amp;", "&amp;Tableau1[[#This Row],[Title]]&amp;" "&amp;Tableau1[[#This Row],[Journal]]&amp;". "&amp;Tableau1[[#This Row],[Year]]</f>
        <v>Sajjad A, Weng CY., VISION LOSS IN A PATIENT WITH PRIMARY PULMONARY HYPERTENSION AND LONG-TERM USE OF SILDENAFIL. Retin Cases Brief Rep. 2017</v>
      </c>
    </row>
    <row r="3907" spans="1:29" x14ac:dyDescent="0.3">
      <c r="A3907">
        <v>7855</v>
      </c>
      <c r="B3907" t="s">
        <v>10608</v>
      </c>
      <c r="C3907" t="s">
        <v>20805</v>
      </c>
      <c r="D3907" t="s">
        <v>31046</v>
      </c>
      <c r="E3907" t="s">
        <v>34395</v>
      </c>
      <c r="F3907" s="10"/>
      <c r="G3907">
        <v>2017</v>
      </c>
      <c r="J3907">
        <v>0.34717826067865198</v>
      </c>
      <c r="L3907" t="s">
        <v>42204</v>
      </c>
      <c r="M3907">
        <v>28041966</v>
      </c>
      <c r="Q3907" s="10"/>
      <c r="R3907" s="11">
        <f t="shared" si="122"/>
        <v>0</v>
      </c>
      <c r="U3907" s="11">
        <f t="shared" si="123"/>
        <v>0</v>
      </c>
      <c r="Y3907" s="11">
        <f>IF(SUM(Tableau1[[#This Row],[Other access]:[Sci-hub access]])&gt;=1,1,0)</f>
        <v>0</v>
      </c>
      <c r="Z3907" s="12">
        <f>IF(OR(Tableau1[[#This Row],[Access R1 + S1+ T1 ]]&gt;=1,Tableau1[[#This Row],[Access V1 +W1 + X1]]&gt;=1),1,0)</f>
        <v>0</v>
      </c>
      <c r="AB3907" s="10" t="str">
        <f>Tableau1[[#This Row],[DOI]]</f>
        <v>doi: 10.1016/j.neulet.2016.12.061</v>
      </c>
      <c r="AC3907" s="13" t="str">
        <f>Tableau1[[#This Row],[Authors]]&amp;", "&amp;Tableau1[[#This Row],[Title]]&amp;" "&amp;Tableau1[[#This Row],[Journal]]&amp;". "&amp;Tableau1[[#This Row],[Year]]</f>
        <v>Mao J, Liu S., Different roles of retinal dopamine in albino Guinea pig myopia. Neurosci Lett. 2017</v>
      </c>
    </row>
    <row r="3908" spans="1:29" ht="28.8" x14ac:dyDescent="0.3">
      <c r="A3908">
        <v>5011</v>
      </c>
      <c r="B3908" t="s">
        <v>8102</v>
      </c>
      <c r="C3908" t="s">
        <v>18330</v>
      </c>
      <c r="D3908" t="s">
        <v>28532</v>
      </c>
      <c r="E3908" t="s">
        <v>2933</v>
      </c>
      <c r="F3908" s="10"/>
      <c r="G3908">
        <v>2017</v>
      </c>
      <c r="J3908">
        <v>0.34733309593379869</v>
      </c>
      <c r="L3908" t="s">
        <v>39419</v>
      </c>
      <c r="M3908">
        <v>28384133</v>
      </c>
      <c r="Q3908" s="10"/>
      <c r="R3908" s="11">
        <f t="shared" si="122"/>
        <v>0</v>
      </c>
      <c r="U3908" s="11">
        <f t="shared" si="123"/>
        <v>0</v>
      </c>
      <c r="Y3908" s="11">
        <f>IF(SUM(Tableau1[[#This Row],[Other access]:[Sci-hub access]])&gt;=1,1,0)</f>
        <v>0</v>
      </c>
      <c r="Z3908" s="12">
        <f>IF(OR(Tableau1[[#This Row],[Access R1 + S1+ T1 ]]&gt;=1,Tableau1[[#This Row],[Access V1 +W1 + X1]]&gt;=1),1,0)</f>
        <v>0</v>
      </c>
      <c r="AB3908" s="10" t="str">
        <f>Tableau1[[#This Row],[DOI]]</f>
        <v>doi: 10.15585/mmwr.mm6613e1</v>
      </c>
      <c r="AC3908" s="13" t="str">
        <f>Tableau1[[#This Row],[Authors]]&amp;", "&amp;Tableau1[[#This Row],[Title]]&amp;" "&amp;Tableau1[[#This Row],[Journal]]&amp;". "&amp;Tableau1[[#This Row],[Year]]</f>
        <v>Reynolds MR, Jones AM, Petersen EE, Lee EH, Rice ME, Bingham A, Ellington SR, Evert N, Reagan-Steiner S, Oduyebo T, Brown CM, Martin S, Ahmad N, Bhatnagar J, Macdonald J, Gould C, Fine AD, Polen KD, Lake-Burger H, Hillard CL, Hall N, Yazdy MM, et al., Vital Signs: Update on Zika Virus-Associated Birth Defects and Evaluation of All U.S. Infants with Congenital Zika Virus Exposure - U.S. Zika Pregnancy Registry, 2016. MMWR Morb Mortal Wkly Rep. 2017</v>
      </c>
    </row>
    <row r="3909" spans="1:29" ht="28.8" x14ac:dyDescent="0.3">
      <c r="A3909">
        <v>2795</v>
      </c>
      <c r="B3909" t="s">
        <v>5999</v>
      </c>
      <c r="C3909" t="s">
        <v>16245</v>
      </c>
      <c r="D3909" t="s">
        <v>26423</v>
      </c>
      <c r="E3909" t="s">
        <v>34106</v>
      </c>
      <c r="F3909" s="10"/>
      <c r="G3909">
        <v>2017</v>
      </c>
      <c r="J3909">
        <v>0.34734363225732789</v>
      </c>
      <c r="L3909" t="s">
        <v>37254</v>
      </c>
      <c r="M3909">
        <v>28683327</v>
      </c>
      <c r="Q3909" s="10"/>
      <c r="R3909" s="11">
        <f t="shared" si="122"/>
        <v>0</v>
      </c>
      <c r="U3909" s="11">
        <f t="shared" si="123"/>
        <v>0</v>
      </c>
      <c r="Y3909" s="11">
        <f>IF(SUM(Tableau1[[#This Row],[Other access]:[Sci-hub access]])&gt;=1,1,0)</f>
        <v>0</v>
      </c>
      <c r="Z3909" s="12">
        <f>IF(OR(Tableau1[[#This Row],[Access R1 + S1+ T1 ]]&gt;=1,Tableau1[[#This Row],[Access V1 +W1 + X1]]&gt;=1),1,0)</f>
        <v>0</v>
      </c>
      <c r="AB3909" s="10" t="str">
        <f>Tableau1[[#This Row],[DOI]]</f>
        <v>doi: 10.1016/j.celrep.2017.06.009</v>
      </c>
      <c r="AC3909" s="13" t="str">
        <f>Tableau1[[#This Row],[Authors]]&amp;", "&amp;Tableau1[[#This Row],[Title]]&amp;" "&amp;Tableau1[[#This Row],[Journal]]&amp;". "&amp;Tableau1[[#This Row],[Year]]</f>
        <v>Tassew NG, Charish J, Shabanzadeh AP, Luga V, Harada H, Farhani N, D'Onofrio P, Choi B, Ellabban A, Nickerson PEB, Wallace VA, Koeberle PD, Wrana JL, Monnier PP., Exosomes Mediate Mobilization of Autocrine Wnt10b to Promote Axonal Regeneration in the Injured CNS. Cell Rep. 2017</v>
      </c>
    </row>
    <row r="3910" spans="1:29" x14ac:dyDescent="0.3">
      <c r="A3910">
        <v>820</v>
      </c>
      <c r="B3910" t="s">
        <v>4083</v>
      </c>
      <c r="C3910" t="s">
        <v>14337</v>
      </c>
      <c r="D3910" t="s">
        <v>24503</v>
      </c>
      <c r="E3910" t="s">
        <v>2573</v>
      </c>
      <c r="F3910" s="10"/>
      <c r="G3910">
        <v>2017</v>
      </c>
      <c r="J3910">
        <v>0.34769257339627702</v>
      </c>
      <c r="L3910" t="s">
        <v>35313</v>
      </c>
      <c r="M3910">
        <v>29097360</v>
      </c>
      <c r="Q3910" s="10"/>
      <c r="R3910" s="11">
        <f t="shared" si="122"/>
        <v>0</v>
      </c>
      <c r="U3910" s="11">
        <f t="shared" si="123"/>
        <v>0</v>
      </c>
      <c r="Y3910" s="11">
        <f>IF(SUM(Tableau1[[#This Row],[Other access]:[Sci-hub access]])&gt;=1,1,0)</f>
        <v>0</v>
      </c>
      <c r="Z3910" s="12">
        <f>IF(OR(Tableau1[[#This Row],[Access R1 + S1+ T1 ]]&gt;=1,Tableau1[[#This Row],[Access V1 +W1 + X1]]&gt;=1),1,0)</f>
        <v>0</v>
      </c>
      <c r="AB3910" s="10" t="str">
        <f>Tableau1[[#This Row],[DOI]]</f>
        <v>doi: 10.1136/bmj.j4706</v>
      </c>
      <c r="AC3910" s="13" t="str">
        <f>Tableau1[[#This Row],[Authors]]&amp;", "&amp;Tableau1[[#This Row],[Title]]&amp;" "&amp;Tableau1[[#This Row],[Journal]]&amp;". "&amp;Tableau1[[#This Row],[Year]]</f>
        <v>Patel DS, Arunakirinathan M, Stuart A, Angunawela R., Allergic eye disease. BMJ. 2017</v>
      </c>
    </row>
    <row r="3911" spans="1:29" x14ac:dyDescent="0.3">
      <c r="A3911">
        <v>1945</v>
      </c>
      <c r="B3911" t="s">
        <v>5187</v>
      </c>
      <c r="C3911" t="s">
        <v>15433</v>
      </c>
      <c r="D3911" t="s">
        <v>25609</v>
      </c>
      <c r="E3911" t="s">
        <v>2632</v>
      </c>
      <c r="F3911" s="10"/>
      <c r="G3911">
        <v>2017</v>
      </c>
      <c r="J3911">
        <v>0.34771512995867249</v>
      </c>
      <c r="L3911" t="s">
        <v>36416</v>
      </c>
      <c r="M3911">
        <v>28843758</v>
      </c>
      <c r="Q3911" s="10"/>
      <c r="R3911" s="11">
        <f t="shared" si="122"/>
        <v>0</v>
      </c>
      <c r="U3911" s="11">
        <f t="shared" si="123"/>
        <v>0</v>
      </c>
      <c r="Y3911" s="11">
        <f>IF(SUM(Tableau1[[#This Row],[Other access]:[Sci-hub access]])&gt;=1,1,0)</f>
        <v>0</v>
      </c>
      <c r="Z3911" s="12">
        <f>IF(OR(Tableau1[[#This Row],[Access R1 + S1+ T1 ]]&gt;=1,Tableau1[[#This Row],[Access V1 +W1 + X1]]&gt;=1),1,0)</f>
        <v>0</v>
      </c>
      <c r="AB3911" s="10" t="str">
        <f>Tableau1[[#This Row],[DOI]]</f>
        <v>doi: 10.1016/j.wneu.2017.08.080</v>
      </c>
      <c r="AC3911" s="13" t="str">
        <f>Tableau1[[#This Row],[Authors]]&amp;", "&amp;Tableau1[[#This Row],[Title]]&amp;" "&amp;Tableau1[[#This Row],[Journal]]&amp;". "&amp;Tableau1[[#This Row],[Year]]</f>
        <v>Tsukiyama A, Hattori Y, Tahara S, Ishisaka E, Morimoto D, Oyama K, Teramoto A, Morita A., New Technique for Chiasmapexy Using Iliac Crest Bone Graft: 2 Cases of Visual Impairment Caused by Empty Sella Syndrome. World Neurosurg. 2017</v>
      </c>
    </row>
    <row r="3912" spans="1:29" x14ac:dyDescent="0.3">
      <c r="A3912">
        <v>3832</v>
      </c>
      <c r="B3912" t="s">
        <v>6996</v>
      </c>
      <c r="C3912" t="s">
        <v>17235</v>
      </c>
      <c r="D3912" t="s">
        <v>27420</v>
      </c>
      <c r="E3912" t="s">
        <v>2523</v>
      </c>
      <c r="F3912" s="10"/>
      <c r="G3912">
        <v>2017</v>
      </c>
      <c r="J3912">
        <v>0.3478278669451601</v>
      </c>
      <c r="L3912" t="s">
        <v>38275</v>
      </c>
      <c r="M3912">
        <v>28524883</v>
      </c>
      <c r="Q3912" s="10"/>
      <c r="R3912" s="11">
        <f t="shared" si="122"/>
        <v>0</v>
      </c>
      <c r="U3912" s="11">
        <f t="shared" si="123"/>
        <v>0</v>
      </c>
      <c r="Y3912" s="11">
        <f>IF(SUM(Tableau1[[#This Row],[Other access]:[Sci-hub access]])&gt;=1,1,0)</f>
        <v>0</v>
      </c>
      <c r="Z3912" s="12">
        <f>IF(OR(Tableau1[[#This Row],[Access R1 + S1+ T1 ]]&gt;=1,Tableau1[[#This Row],[Access V1 +W1 + X1]]&gt;=1),1,0)</f>
        <v>0</v>
      </c>
      <c r="AB3912" s="10" t="str">
        <f>Tableau1[[#This Row],[DOI]]</f>
        <v>doi: 10.1038/eye.2017.79</v>
      </c>
      <c r="AC3912" s="13" t="str">
        <f>Tableau1[[#This Row],[Authors]]&amp;", "&amp;Tableau1[[#This Row],[Title]]&amp;" "&amp;Tableau1[[#This Row],[Journal]]&amp;". "&amp;Tableau1[[#This Row],[Year]]</f>
        <v>Marie-Louise J, Philippakis E, Darugar A, Tadayoni R, Dupas B., Occurrence rate of retinal detachment after small gauge vitrectomy for idiopathic epiretinal membrane. Eye (Lond). 2017</v>
      </c>
    </row>
    <row r="3913" spans="1:29" ht="28.8" x14ac:dyDescent="0.3">
      <c r="A3913">
        <v>4408</v>
      </c>
      <c r="B3913" t="s">
        <v>7535</v>
      </c>
      <c r="C3913" t="s">
        <v>17771</v>
      </c>
      <c r="D3913" t="s">
        <v>27964</v>
      </c>
      <c r="E3913" t="s">
        <v>2535</v>
      </c>
      <c r="F3913" s="10"/>
      <c r="G3913">
        <v>2017</v>
      </c>
      <c r="J3913">
        <v>0.34786577381379213</v>
      </c>
      <c r="L3913" t="s">
        <v>38830</v>
      </c>
      <c r="M3913">
        <v>28446606</v>
      </c>
      <c r="Q3913" s="10"/>
      <c r="R3913" s="11">
        <f t="shared" si="122"/>
        <v>0</v>
      </c>
      <c r="U3913" s="11">
        <f t="shared" si="123"/>
        <v>0</v>
      </c>
      <c r="Y3913" s="11">
        <f>IF(SUM(Tableau1[[#This Row],[Other access]:[Sci-hub access]])&gt;=1,1,0)</f>
        <v>0</v>
      </c>
      <c r="Z3913" s="12">
        <f>IF(OR(Tableau1[[#This Row],[Access R1 + S1+ T1 ]]&gt;=1,Tableau1[[#This Row],[Access V1 +W1 + X1]]&gt;=1),1,0)</f>
        <v>0</v>
      </c>
      <c r="AB3913" s="10" t="str">
        <f>Tableau1[[#This Row],[DOI]]</f>
        <v>doi: 10.1074/jbc.M117.789180</v>
      </c>
      <c r="AC3913" s="13" t="str">
        <f>Tableau1[[#This Row],[Authors]]&amp;", "&amp;Tableau1[[#This Row],[Title]]&amp;" "&amp;Tableau1[[#This Row],[Journal]]&amp;". "&amp;Tableau1[[#This Row],[Year]]</f>
        <v>Guasp P, Barnea E, González-Escribano MF, Jiménez-Reinoso A, Regueiro JR, Admon A, López de Castro JA., The Behçet's disease-associated variant of the aminopeptidase ERAP1 shapes a low-affinity HLA-B*51 peptidome by differential subpeptidome processing. J Biol Chem. 2017</v>
      </c>
    </row>
    <row r="3914" spans="1:29" ht="28.8" x14ac:dyDescent="0.3">
      <c r="A3914">
        <v>1744</v>
      </c>
      <c r="B3914" t="s">
        <v>4993</v>
      </c>
      <c r="C3914" t="s">
        <v>15241</v>
      </c>
      <c r="D3914" t="s">
        <v>25414</v>
      </c>
      <c r="E3914" t="s">
        <v>2462</v>
      </c>
      <c r="F3914" s="10"/>
      <c r="G3914">
        <v>2017</v>
      </c>
      <c r="J3914">
        <v>0.34801802272457516</v>
      </c>
      <c r="L3914" t="s">
        <v>36220</v>
      </c>
      <c r="M3914">
        <v>28886700</v>
      </c>
      <c r="Q3914" s="10"/>
      <c r="R3914" s="11">
        <f t="shared" si="122"/>
        <v>0</v>
      </c>
      <c r="U3914" s="11">
        <f t="shared" si="123"/>
        <v>0</v>
      </c>
      <c r="Y3914" s="11">
        <f>IF(SUM(Tableau1[[#This Row],[Other access]:[Sci-hub access]])&gt;=1,1,0)</f>
        <v>0</v>
      </c>
      <c r="Z3914" s="12">
        <f>IF(OR(Tableau1[[#This Row],[Access R1 + S1+ T1 ]]&gt;=1,Tableau1[[#This Row],[Access V1 +W1 + X1]]&gt;=1),1,0)</f>
        <v>0</v>
      </c>
      <c r="AB3914" s="10" t="str">
        <f>Tableau1[[#This Row],[DOI]]</f>
        <v>doi: 10.1186/s12886-017-0562-8</v>
      </c>
      <c r="AC3914" s="13" t="str">
        <f>Tableau1[[#This Row],[Authors]]&amp;", "&amp;Tableau1[[#This Row],[Title]]&amp;" "&amp;Tableau1[[#This Row],[Journal]]&amp;". "&amp;Tableau1[[#This Row],[Year]]</f>
        <v>Meng B, Zhao L, Yin Y, Li H, Wang X, Yang X, You R, Wang J, Zhang Y, Wang H, Du R, Wang N, Zhan S, Wang Y., Internal limiting membrane peeling and gas tamponade for myopic foveoschisis: a systematic review and meta-analysis. BMC Ophthalmol. 2017</v>
      </c>
    </row>
    <row r="3915" spans="1:29" x14ac:dyDescent="0.3">
      <c r="A3915">
        <v>2644</v>
      </c>
      <c r="B3915" t="s">
        <v>5859</v>
      </c>
      <c r="C3915" t="s">
        <v>16105</v>
      </c>
      <c r="D3915" t="s">
        <v>26282</v>
      </c>
      <c r="E3915" t="s">
        <v>2443</v>
      </c>
      <c r="F3915" s="10"/>
      <c r="G3915">
        <v>2017</v>
      </c>
      <c r="J3915">
        <v>0.34831033476097961</v>
      </c>
      <c r="L3915" t="s">
        <v>37107</v>
      </c>
      <c r="M3915">
        <v>28715588</v>
      </c>
      <c r="Q3915" s="10"/>
      <c r="R3915" s="11">
        <f t="shared" si="122"/>
        <v>0</v>
      </c>
      <c r="U3915" s="11">
        <f t="shared" si="123"/>
        <v>0</v>
      </c>
      <c r="Y3915" s="11">
        <f>IF(SUM(Tableau1[[#This Row],[Other access]:[Sci-hub access]])&gt;=1,1,0)</f>
        <v>0</v>
      </c>
      <c r="Z3915" s="12">
        <f>IF(OR(Tableau1[[#This Row],[Access R1 + S1+ T1 ]]&gt;=1,Tableau1[[#This Row],[Access V1 +W1 + X1]]&gt;=1),1,0)</f>
        <v>0</v>
      </c>
      <c r="AB3915" s="10" t="str">
        <f>Tableau1[[#This Row],[DOI]]</f>
        <v>doi: 10.1167/iovs.16-21271</v>
      </c>
      <c r="AC3915" s="13" t="str">
        <f>Tableau1[[#This Row],[Authors]]&amp;", "&amp;Tableau1[[#This Row],[Title]]&amp;" "&amp;Tableau1[[#This Row],[Journal]]&amp;". "&amp;Tableau1[[#This Row],[Year]]</f>
        <v>Musolf AM, Simpson CL, Moiz BA, Long KA, Portas L, Murgia F, Ciner EB, Stambolian D, Bailey-Wilson JE., Caucasian Families Exhibit Significant Linkage of Myopia to Chromosome 11p. Invest Ophthalmol Vis Sci. 2017</v>
      </c>
    </row>
    <row r="3916" spans="1:29" x14ac:dyDescent="0.3">
      <c r="A3916">
        <v>4169</v>
      </c>
      <c r="B3916" t="s">
        <v>7310</v>
      </c>
      <c r="C3916" t="s">
        <v>17547</v>
      </c>
      <c r="D3916" t="s">
        <v>27738</v>
      </c>
      <c r="E3916" t="s">
        <v>3076</v>
      </c>
      <c r="F3916" s="10"/>
      <c r="G3916">
        <v>2017</v>
      </c>
      <c r="J3916">
        <v>0.34845425848043887</v>
      </c>
      <c r="L3916" t="s">
        <v>38600</v>
      </c>
      <c r="M3916">
        <v>28475881</v>
      </c>
      <c r="Q3916" s="10"/>
      <c r="R3916" s="11">
        <f t="shared" si="122"/>
        <v>0</v>
      </c>
      <c r="U3916" s="11">
        <f t="shared" si="123"/>
        <v>0</v>
      </c>
      <c r="Y3916" s="11">
        <f>IF(SUM(Tableau1[[#This Row],[Other access]:[Sci-hub access]])&gt;=1,1,0)</f>
        <v>0</v>
      </c>
      <c r="Z3916" s="12">
        <f>IF(OR(Tableau1[[#This Row],[Access R1 + S1+ T1 ]]&gt;=1,Tableau1[[#This Row],[Access V1 +W1 + X1]]&gt;=1),1,0)</f>
        <v>0</v>
      </c>
      <c r="AB3916" s="10" t="str">
        <f>Tableau1[[#This Row],[DOI]]</f>
        <v>doi: 10.1016/j.stem.2017.04.007</v>
      </c>
      <c r="AC3916" s="13" t="str">
        <f>Tableau1[[#This Row],[Authors]]&amp;", "&amp;Tableau1[[#This Row],[Title]]&amp;" "&amp;Tableau1[[#This Row],[Journal]]&amp;". "&amp;Tableau1[[#This Row],[Year]]</f>
        <v>Saint-Geniez M, Rosales MAB., Eyeing the Fountain of Youth. Cell Stem Cell. 2017</v>
      </c>
    </row>
    <row r="3917" spans="1:29" x14ac:dyDescent="0.3">
      <c r="A3917">
        <v>9377</v>
      </c>
      <c r="B3917" t="s">
        <v>11949</v>
      </c>
      <c r="C3917" t="s">
        <v>22124</v>
      </c>
      <c r="D3917" t="s">
        <v>32393</v>
      </c>
      <c r="E3917" t="s">
        <v>2449</v>
      </c>
      <c r="F3917" s="10"/>
      <c r="G3917">
        <v>2017</v>
      </c>
      <c r="J3917">
        <v>0.34854166924974705</v>
      </c>
      <c r="L3917" t="s">
        <v>43668</v>
      </c>
      <c r="M3917">
        <v>27716998</v>
      </c>
      <c r="Q3917" s="10"/>
      <c r="R3917" s="11">
        <f t="shared" si="122"/>
        <v>0</v>
      </c>
      <c r="U3917" s="11">
        <f t="shared" si="123"/>
        <v>0</v>
      </c>
      <c r="Y3917" s="11">
        <f>IF(SUM(Tableau1[[#This Row],[Other access]:[Sci-hub access]])&gt;=1,1,0)</f>
        <v>0</v>
      </c>
      <c r="Z3917" s="12">
        <f>IF(OR(Tableau1[[#This Row],[Access R1 + S1+ T1 ]]&gt;=1,Tableau1[[#This Row],[Access V1 +W1 + X1]]&gt;=1),1,0)</f>
        <v>0</v>
      </c>
      <c r="AB3917" s="10" t="str">
        <f>Tableau1[[#This Row],[DOI]]</f>
        <v>doi: 10.1111/cxo.12453</v>
      </c>
      <c r="AC3917" s="13" t="str">
        <f>Tableau1[[#This Row],[Authors]]&amp;", "&amp;Tableau1[[#This Row],[Title]]&amp;" "&amp;Tableau1[[#This Row],[Journal]]&amp;". "&amp;Tableau1[[#This Row],[Year]]</f>
        <v>Long J, Cheung R, Duong S, Paynter R, Asper L., Viewing distance and eyestrain symptoms with prolonged viewing of smartphones. Clin Exp Optom. 2017</v>
      </c>
    </row>
    <row r="3918" spans="1:29" x14ac:dyDescent="0.3">
      <c r="A3918">
        <v>2820</v>
      </c>
      <c r="B3918" t="s">
        <v>6023</v>
      </c>
      <c r="C3918" t="s">
        <v>16269</v>
      </c>
      <c r="D3918" t="s">
        <v>26447</v>
      </c>
      <c r="E3918" t="s">
        <v>2597</v>
      </c>
      <c r="F3918" s="10"/>
      <c r="G3918">
        <v>2017</v>
      </c>
      <c r="J3918">
        <v>0.34864814102470332</v>
      </c>
      <c r="L3918" t="s">
        <v>37279</v>
      </c>
      <c r="M3918">
        <v>28678580</v>
      </c>
      <c r="Q3918" s="10"/>
      <c r="R3918" s="11">
        <f t="shared" si="122"/>
        <v>0</v>
      </c>
      <c r="U3918" s="11">
        <f t="shared" si="123"/>
        <v>0</v>
      </c>
      <c r="Y3918" s="11">
        <f>IF(SUM(Tableau1[[#This Row],[Other access]:[Sci-hub access]])&gt;=1,1,0)</f>
        <v>0</v>
      </c>
      <c r="Z3918" s="12">
        <f>IF(OR(Tableau1[[#This Row],[Access R1 + S1+ T1 ]]&gt;=1,Tableau1[[#This Row],[Access V1 +W1 + X1]]&gt;=1),1,0)</f>
        <v>0</v>
      </c>
      <c r="AB3918" s="10" t="str">
        <f>Tableau1[[#This Row],[DOI]]</f>
        <v>doi: 10.1080/01676830.2017.1337166</v>
      </c>
      <c r="AC3918" s="13" t="str">
        <f>Tableau1[[#This Row],[Authors]]&amp;", "&amp;Tableau1[[#This Row],[Title]]&amp;" "&amp;Tableau1[[#This Row],[Journal]]&amp;". "&amp;Tableau1[[#This Row],[Year]]</f>
        <v>Sales-Sanz M, Barrancos C, Won-Kim HR, Sales-Sanz A, Colmenero C., Reconstructive subperiosteal midface lift: A three nonvisible incision approach. Orbit. 2017</v>
      </c>
    </row>
    <row r="3919" spans="1:29" x14ac:dyDescent="0.3">
      <c r="A3919">
        <v>1975</v>
      </c>
      <c r="B3919" t="s">
        <v>5215</v>
      </c>
      <c r="C3919" t="s">
        <v>15461</v>
      </c>
      <c r="D3919" t="s">
        <v>25637</v>
      </c>
      <c r="E3919" t="s">
        <v>2462</v>
      </c>
      <c r="F3919" s="10"/>
      <c r="G3919">
        <v>2017</v>
      </c>
      <c r="J3919">
        <v>0.3488052796941632</v>
      </c>
      <c r="L3919" t="s">
        <v>36446</v>
      </c>
      <c r="M3919">
        <v>28836945</v>
      </c>
      <c r="Q3919" s="10"/>
      <c r="R3919" s="11">
        <f t="shared" si="122"/>
        <v>0</v>
      </c>
      <c r="U3919" s="11">
        <f t="shared" si="123"/>
        <v>0</v>
      </c>
      <c r="Y3919" s="11">
        <f>IF(SUM(Tableau1[[#This Row],[Other access]:[Sci-hub access]])&gt;=1,1,0)</f>
        <v>0</v>
      </c>
      <c r="Z3919" s="12">
        <f>IF(OR(Tableau1[[#This Row],[Access R1 + S1+ T1 ]]&gt;=1,Tableau1[[#This Row],[Access V1 +W1 + X1]]&gt;=1),1,0)</f>
        <v>0</v>
      </c>
      <c r="AB3919" s="10" t="str">
        <f>Tableau1[[#This Row],[DOI]]</f>
        <v>doi: 10.1186/s12886-017-0542-z</v>
      </c>
      <c r="AC3919" s="13" t="str">
        <f>Tableau1[[#This Row],[Authors]]&amp;", "&amp;Tableau1[[#This Row],[Title]]&amp;" "&amp;Tableau1[[#This Row],[Journal]]&amp;". "&amp;Tableau1[[#This Row],[Year]]</f>
        <v>Alemu DS, Gudeta AD, Gebreselassie KL., Awareness and knowledge of glaucoma and associated factors among adults: a cross sectional study in Gondar Town, Northwest Ethiopia. BMC Ophthalmol. 2017</v>
      </c>
    </row>
    <row r="3920" spans="1:29" x14ac:dyDescent="0.3">
      <c r="A3920">
        <v>9846</v>
      </c>
      <c r="B3920" t="s">
        <v>12377</v>
      </c>
      <c r="C3920" t="s">
        <v>22548</v>
      </c>
      <c r="D3920" t="s">
        <v>32825</v>
      </c>
      <c r="E3920" t="s">
        <v>34347</v>
      </c>
      <c r="F3920" s="10"/>
      <c r="G3920">
        <v>2017</v>
      </c>
      <c r="J3920">
        <v>0.34889574622171626</v>
      </c>
      <c r="L3920" t="s">
        <v>44108</v>
      </c>
      <c r="M3920">
        <v>27561784</v>
      </c>
      <c r="Q3920" s="10"/>
      <c r="R3920" s="11">
        <f t="shared" si="122"/>
        <v>0</v>
      </c>
      <c r="U3920" s="11">
        <f t="shared" si="123"/>
        <v>0</v>
      </c>
      <c r="Y3920" s="11">
        <f>IF(SUM(Tableau1[[#This Row],[Other access]:[Sci-hub access]])&gt;=1,1,0)</f>
        <v>0</v>
      </c>
      <c r="Z3920" s="12">
        <f>IF(OR(Tableau1[[#This Row],[Access R1 + S1+ T1 ]]&gt;=1,Tableau1[[#This Row],[Access V1 +W1 + X1]]&gt;=1),1,0)</f>
        <v>0</v>
      </c>
      <c r="AB3920" s="10" t="str">
        <f>Tableau1[[#This Row],[DOI]]</f>
        <v>doi: 10.1007/s12026-016-8830-x</v>
      </c>
      <c r="AC3920" s="13" t="str">
        <f>Tableau1[[#This Row],[Authors]]&amp;", "&amp;Tableau1[[#This Row],[Title]]&amp;" "&amp;Tableau1[[#This Row],[Journal]]&amp;". "&amp;Tableau1[[#This Row],[Year]]</f>
        <v>Goulabchand R, Hafidi A, Millet I, Morel J, Lukas C, Humbert S, Rivière S, Gény C, Jorgensen C, Le Quellec A, Perrochia H, Guilpain P., Mastitis associated with Sjögren's syndrome: a series of nine cases. Immunol Res. 2017</v>
      </c>
    </row>
    <row r="3921" spans="1:29" x14ac:dyDescent="0.3">
      <c r="A3921">
        <v>1646</v>
      </c>
      <c r="B3921" t="s">
        <v>4898</v>
      </c>
      <c r="C3921" t="s">
        <v>15148</v>
      </c>
      <c r="D3921" t="s">
        <v>25319</v>
      </c>
      <c r="E3921" t="s">
        <v>2511</v>
      </c>
      <c r="F3921" s="10"/>
      <c r="G3921">
        <v>2017</v>
      </c>
      <c r="J3921">
        <v>0.34890567975111197</v>
      </c>
      <c r="L3921" t="s">
        <v>36125</v>
      </c>
      <c r="M3921">
        <v>28905838</v>
      </c>
      <c r="Q3921" s="10"/>
      <c r="R3921" s="11">
        <f t="shared" si="122"/>
        <v>0</v>
      </c>
      <c r="U3921" s="11">
        <f t="shared" si="123"/>
        <v>0</v>
      </c>
      <c r="Y3921" s="11">
        <f>IF(SUM(Tableau1[[#This Row],[Other access]:[Sci-hub access]])&gt;=1,1,0)</f>
        <v>0</v>
      </c>
      <c r="Z3921" s="12">
        <f>IF(OR(Tableau1[[#This Row],[Access R1 + S1+ T1 ]]&gt;=1,Tableau1[[#This Row],[Access V1 +W1 + X1]]&gt;=1),1,0)</f>
        <v>0</v>
      </c>
      <c r="AB3921" s="10" t="str">
        <f>Tableau1[[#This Row],[DOI]]</f>
        <v>doi: 10.4103/ijo.IJO_68_17</v>
      </c>
      <c r="AC3921" s="13" t="str">
        <f>Tableau1[[#This Row],[Authors]]&amp;", "&amp;Tableau1[[#This Row],[Title]]&amp;" "&amp;Tableau1[[#This Row],[Journal]]&amp;". "&amp;Tableau1[[#This Row],[Year]]</f>
        <v>Venkatesh R, Gurav P, Dave PA, Roy S., Retinal meteor. Indian J Ophthalmol. 2017</v>
      </c>
    </row>
    <row r="3922" spans="1:29" ht="28.8" x14ac:dyDescent="0.3">
      <c r="A3922">
        <v>7583</v>
      </c>
      <c r="B3922" t="s">
        <v>10374</v>
      </c>
      <c r="C3922" t="s">
        <v>20574</v>
      </c>
      <c r="D3922" t="s">
        <v>30809</v>
      </c>
      <c r="E3922" t="s">
        <v>2441</v>
      </c>
      <c r="F3922" s="10"/>
      <c r="G3922">
        <v>2017</v>
      </c>
      <c r="J3922">
        <v>0.34909958116336126</v>
      </c>
      <c r="L3922" t="s">
        <v>41938</v>
      </c>
      <c r="M3922">
        <v>28079023</v>
      </c>
      <c r="Q3922" s="10"/>
      <c r="R3922" s="11">
        <f t="shared" si="122"/>
        <v>0</v>
      </c>
      <c r="U3922" s="11">
        <f t="shared" si="123"/>
        <v>0</v>
      </c>
      <c r="Y3922" s="11">
        <f>IF(SUM(Tableau1[[#This Row],[Other access]:[Sci-hub access]])&gt;=1,1,0)</f>
        <v>0</v>
      </c>
      <c r="Z3922" s="12">
        <f>IF(OR(Tableau1[[#This Row],[Access R1 + S1+ T1 ]]&gt;=1,Tableau1[[#This Row],[Access V1 +W1 + X1]]&gt;=1),1,0)</f>
        <v>0</v>
      </c>
      <c r="AB3922" s="10" t="str">
        <f>Tableau1[[#This Row],[DOI]]</f>
        <v>doi: 10.1016/j.ophtha.2016.09.012</v>
      </c>
      <c r="AC3922" s="13" t="str">
        <f>Tableau1[[#This Row],[Authors]]&amp;", "&amp;Tableau1[[#This Row],[Title]]&amp;" "&amp;Tableau1[[#This Row],[Journal]]&amp;". "&amp;Tableau1[[#This Row],[Year]]</f>
        <v>Grunwald JE, Pistilli M, Daniel E, Ying GS, Pan W, Jaffe GJ, Toth CA, Hagstrom SA, Maguire MG, Martin DF; Comparison of Age-Related Macular Degeneration Treatments Trials Research Group.., Incidence and Growth of Geographic Atrophy during 5 Years of Comparison of Age-Related Macular Degeneration Treatments Trials. Ophthalmology. 2017</v>
      </c>
    </row>
    <row r="3923" spans="1:29" ht="28.8" x14ac:dyDescent="0.3">
      <c r="A3923">
        <v>6608</v>
      </c>
      <c r="B3923" t="s">
        <v>9523</v>
      </c>
      <c r="C3923" t="s">
        <v>19730</v>
      </c>
      <c r="D3923" t="s">
        <v>29955</v>
      </c>
      <c r="E3923" t="s">
        <v>34328</v>
      </c>
      <c r="F3923" s="10"/>
      <c r="G3923">
        <v>2017</v>
      </c>
      <c r="J3923">
        <v>0.34913452600997674</v>
      </c>
      <c r="L3923" t="s">
        <v>40973</v>
      </c>
      <c r="M3923">
        <v>28192065</v>
      </c>
      <c r="Q3923" s="10"/>
      <c r="R3923" s="11">
        <f t="shared" si="122"/>
        <v>0</v>
      </c>
      <c r="U3923" s="11">
        <f t="shared" si="123"/>
        <v>0</v>
      </c>
      <c r="Y3923" s="11">
        <f>IF(SUM(Tableau1[[#This Row],[Other access]:[Sci-hub access]])&gt;=1,1,0)</f>
        <v>0</v>
      </c>
      <c r="Z3923" s="12">
        <f>IF(OR(Tableau1[[#This Row],[Access R1 + S1+ T1 ]]&gt;=1,Tableau1[[#This Row],[Access V1 +W1 + X1]]&gt;=1),1,0)</f>
        <v>0</v>
      </c>
      <c r="AB3923" s="10" t="str">
        <f>Tableau1[[#This Row],[DOI]]</f>
        <v>doi: 10.1089/zeb.2016.1366</v>
      </c>
      <c r="AC3923" s="13" t="str">
        <f>Tableau1[[#This Row],[Authors]]&amp;", "&amp;Tableau1[[#This Row],[Title]]&amp;" "&amp;Tableau1[[#This Row],[Journal]]&amp;". "&amp;Tableau1[[#This Row],[Year]]</f>
        <v>Schultz LE, Solin SL, Wierson WA, Lovan JM, Syrkin-Nikolau J, Lincow DE, Severin AJ, Sakaguchi DS, McGrail M., Vascular Endothelial Growth Factor A and Leptin Expression Associated with Ectopic Proliferation and Retinal Dysplasia in Zebrafish Optic Pathway Tumors. Zebrafish. 2017</v>
      </c>
    </row>
    <row r="3924" spans="1:29" x14ac:dyDescent="0.3">
      <c r="A3924">
        <v>6963</v>
      </c>
      <c r="B3924" t="s">
        <v>9828</v>
      </c>
      <c r="C3924" t="s">
        <v>20031</v>
      </c>
      <c r="D3924" t="s">
        <v>30262</v>
      </c>
      <c r="E3924" t="s">
        <v>2445</v>
      </c>
      <c r="F3924" s="10"/>
      <c r="G3924">
        <v>2017</v>
      </c>
      <c r="J3924">
        <v>0.34924104560639568</v>
      </c>
      <c r="L3924" t="s">
        <v>41321</v>
      </c>
      <c r="M3924">
        <v>28141750</v>
      </c>
      <c r="Q3924" s="10"/>
      <c r="R3924" s="11">
        <f t="shared" si="122"/>
        <v>0</v>
      </c>
      <c r="U3924" s="11">
        <f t="shared" si="123"/>
        <v>0</v>
      </c>
      <c r="Y3924" s="11">
        <f>IF(SUM(Tableau1[[#This Row],[Other access]:[Sci-hub access]])&gt;=1,1,0)</f>
        <v>0</v>
      </c>
      <c r="Z3924" s="12">
        <f>IF(OR(Tableau1[[#This Row],[Access R1 + S1+ T1 ]]&gt;=1,Tableau1[[#This Row],[Access V1 +W1 + X1]]&gt;=1),1,0)</f>
        <v>0</v>
      </c>
      <c r="AB3924" s="10" t="str">
        <f>Tableau1[[#This Row],[DOI]]</f>
        <v>doi: 10.1097/IAE.0000000000001485</v>
      </c>
      <c r="AC3924" s="13" t="str">
        <f>Tableau1[[#This Row],[Authors]]&amp;", "&amp;Tableau1[[#This Row],[Title]]&amp;" "&amp;Tableau1[[#This Row],[Journal]]&amp;". "&amp;Tableau1[[#This Row],[Year]]</f>
        <v>Park SJ, Cho SC, Choi NK, Park KH, Woo SJ., AGE, SEX, AND TIME-SPECIFIC TRENDS IN SURGICAL APPROACHES FOR RHEGMATOGENOUS RETINAL DETACHMENT: A Nationwide, Population-Based Study Using the National Claim Registry. Retina. 2017</v>
      </c>
    </row>
    <row r="3925" spans="1:29" x14ac:dyDescent="0.3">
      <c r="A3925">
        <v>1641</v>
      </c>
      <c r="B3925" t="s">
        <v>4893</v>
      </c>
      <c r="C3925" t="s">
        <v>15143</v>
      </c>
      <c r="D3925" t="s">
        <v>25314</v>
      </c>
      <c r="E3925" t="s">
        <v>2511</v>
      </c>
      <c r="F3925" s="10"/>
      <c r="G3925">
        <v>2017</v>
      </c>
      <c r="J3925">
        <v>0.34937227206009092</v>
      </c>
      <c r="L3925" t="s">
        <v>36120</v>
      </c>
      <c r="M3925">
        <v>28905843</v>
      </c>
      <c r="Q3925" s="10"/>
      <c r="R3925" s="11">
        <f t="shared" si="122"/>
        <v>0</v>
      </c>
      <c r="U3925" s="11">
        <f t="shared" si="123"/>
        <v>0</v>
      </c>
      <c r="Y3925" s="11">
        <f>IF(SUM(Tableau1[[#This Row],[Other access]:[Sci-hub access]])&gt;=1,1,0)</f>
        <v>0</v>
      </c>
      <c r="Z3925" s="12">
        <f>IF(OR(Tableau1[[#This Row],[Access R1 + S1+ T1 ]]&gt;=1,Tableau1[[#This Row],[Access V1 +W1 + X1]]&gt;=1),1,0)</f>
        <v>0</v>
      </c>
      <c r="AB3925" s="10" t="str">
        <f>Tableau1[[#This Row],[DOI]]</f>
        <v>doi: 10.4103/ijo.IJO_770_16</v>
      </c>
      <c r="AC3925" s="13" t="str">
        <f>Tableau1[[#This Row],[Authors]]&amp;", "&amp;Tableau1[[#This Row],[Title]]&amp;" "&amp;Tableau1[[#This Row],[Journal]]&amp;". "&amp;Tableau1[[#This Row],[Year]]</f>
        <v>Sharma D, Singh G, Kakkar N, Jha V., Orbital dermatofibrosarcoma protuberans with frontal and ethmoid sinus involvement: A case report and brief review of literature. Indian J Ophthalmol. 2017</v>
      </c>
    </row>
    <row r="3926" spans="1:29" ht="28.8" x14ac:dyDescent="0.3">
      <c r="A3926">
        <v>9987</v>
      </c>
      <c r="B3926" t="s">
        <v>2142</v>
      </c>
      <c r="C3926" t="s">
        <v>2143</v>
      </c>
      <c r="D3926" t="s">
        <v>2144</v>
      </c>
      <c r="E3926" t="s">
        <v>2565</v>
      </c>
      <c r="F3926" s="10"/>
      <c r="G3926">
        <v>2017</v>
      </c>
      <c r="J3926">
        <v>0.34942925398118097</v>
      </c>
      <c r="L3926" t="e">
        <v>#VALUE!</v>
      </c>
      <c r="M3926">
        <v>27510582</v>
      </c>
      <c r="Q3926" s="10"/>
      <c r="R3926" s="11">
        <f t="shared" si="122"/>
        <v>0</v>
      </c>
      <c r="U3926" s="11">
        <f t="shared" si="123"/>
        <v>0</v>
      </c>
      <c r="Y3926" s="11">
        <f>IF(SUM(Tableau1[[#This Row],[Other access]:[Sci-hub access]])&gt;=1,1,0)</f>
        <v>0</v>
      </c>
      <c r="Z3926" s="12">
        <f>IF(OR(Tableau1[[#This Row],[Access R1 + S1+ T1 ]]&gt;=1,Tableau1[[#This Row],[Access V1 +W1 + X1]]&gt;=1),1,0)</f>
        <v>0</v>
      </c>
      <c r="AB3926" s="10" t="e">
        <f>Tableau1[[#This Row],[DOI]]</f>
        <v>#VALUE!</v>
      </c>
      <c r="AC3926" s="13" t="str">
        <f>Tableau1[[#This Row],[Authors]]&amp;", "&amp;Tableau1[[#This Row],[Title]]&amp;" "&amp;Tableau1[[#This Row],[Journal]]&amp;". "&amp;Tableau1[[#This Row],[Year]]</f>
        <v>Wang Y, Qin S, Pen G, Chen D, Han C, Miao C, Lu B, Su C, Feng S, Li W, Han J, Cho NC, Si Y., Original Research: Potential ocular protection and dynamic observation of Polygonatum sibiricum polysaccharide against streptozocin-induced diabetic rats' model. Exp Biol Med (Maywood). 2017</v>
      </c>
    </row>
    <row r="3927" spans="1:29" x14ac:dyDescent="0.3">
      <c r="A3927">
        <v>6275</v>
      </c>
      <c r="B3927" t="s">
        <v>9231</v>
      </c>
      <c r="C3927" t="s">
        <v>19442</v>
      </c>
      <c r="D3927" t="s">
        <v>29662</v>
      </c>
      <c r="E3927" t="s">
        <v>2463</v>
      </c>
      <c r="F3927" s="10"/>
      <c r="G3927">
        <v>2017</v>
      </c>
      <c r="J3927">
        <v>0.34949862144062749</v>
      </c>
      <c r="L3927" t="s">
        <v>40645</v>
      </c>
      <c r="M3927">
        <v>28233888</v>
      </c>
      <c r="Q3927" s="10"/>
      <c r="R3927" s="11">
        <f t="shared" si="122"/>
        <v>0</v>
      </c>
      <c r="U3927" s="11">
        <f t="shared" si="123"/>
        <v>0</v>
      </c>
      <c r="Y3927" s="11">
        <f>IF(SUM(Tableau1[[#This Row],[Other access]:[Sci-hub access]])&gt;=1,1,0)</f>
        <v>0</v>
      </c>
      <c r="Z3927" s="12">
        <f>IF(OR(Tableau1[[#This Row],[Access R1 + S1+ T1 ]]&gt;=1,Tableau1[[#This Row],[Access V1 +W1 + X1]]&gt;=1),1,0)</f>
        <v>0</v>
      </c>
      <c r="AB3927" s="10" t="str">
        <f>Tableau1[[#This Row],[DOI]]</f>
        <v>doi: 10.5301/ejo.5000878</v>
      </c>
      <c r="AC3927" s="13" t="str">
        <f>Tableau1[[#This Row],[Authors]]&amp;", "&amp;Tableau1[[#This Row],[Title]]&amp;" "&amp;Tableau1[[#This Row],[Journal]]&amp;". "&amp;Tableau1[[#This Row],[Year]]</f>
        <v>Battaglia Parodi M, Iacono P, Romano F, Bolognesi G, Fasce F, Bandello F., Optical coherence tomography in Best vitelliform macular dystrophy. Eur J Ophthalmol. 2017</v>
      </c>
    </row>
    <row r="3928" spans="1:29" x14ac:dyDescent="0.3">
      <c r="A3928">
        <v>114</v>
      </c>
      <c r="B3928" t="s">
        <v>3377</v>
      </c>
      <c r="C3928" t="s">
        <v>13638</v>
      </c>
      <c r="D3928" t="s">
        <v>23797</v>
      </c>
      <c r="E3928" t="s">
        <v>2542</v>
      </c>
      <c r="F3928" s="10"/>
      <c r="G3928">
        <v>2018</v>
      </c>
      <c r="J3928">
        <v>0.34950321413695995</v>
      </c>
      <c r="L3928" t="s">
        <v>34632</v>
      </c>
      <c r="M3928">
        <v>29397523</v>
      </c>
      <c r="Q3928" s="10"/>
      <c r="R3928" s="11">
        <f t="shared" si="122"/>
        <v>0</v>
      </c>
      <c r="U3928" s="11">
        <f t="shared" si="123"/>
        <v>0</v>
      </c>
      <c r="Y3928" s="11">
        <f>IF(SUM(Tableau1[[#This Row],[Other access]:[Sci-hub access]])&gt;=1,1,0)</f>
        <v>0</v>
      </c>
      <c r="Z3928" s="12">
        <f>IF(OR(Tableau1[[#This Row],[Access R1 + S1+ T1 ]]&gt;=1,Tableau1[[#This Row],[Access V1 +W1 + X1]]&gt;=1),1,0)</f>
        <v>0</v>
      </c>
      <c r="AB3928" s="10" t="str">
        <f>Tableau1[[#This Row],[DOI]]</f>
        <v>doi: 10.1007/s10633-017-9621-y</v>
      </c>
      <c r="AC3928" s="13" t="str">
        <f>Tableau1[[#This Row],[Authors]]&amp;", "&amp;Tableau1[[#This Row],[Title]]&amp;" "&amp;Tableau1[[#This Row],[Journal]]&amp;". "&amp;Tableau1[[#This Row],[Year]]</f>
        <v>Robson AG, Nilsson J, Li S, Jalali S, Fulton AB, Tormene AP, Holder GE, Brodie SE., ISCEV guide to visual electrodiagnostic procedures. Doc Ophthalmol. 2018</v>
      </c>
    </row>
    <row r="3929" spans="1:29" x14ac:dyDescent="0.3">
      <c r="A3929">
        <v>5156</v>
      </c>
      <c r="B3929" t="s">
        <v>8232</v>
      </c>
      <c r="C3929" t="s">
        <v>18457</v>
      </c>
      <c r="D3929" t="s">
        <v>28662</v>
      </c>
      <c r="E3929" t="s">
        <v>2613</v>
      </c>
      <c r="F3929" s="10"/>
      <c r="G3929">
        <v>2017</v>
      </c>
      <c r="J3929">
        <v>0.34958924226162547</v>
      </c>
      <c r="L3929" t="s">
        <v>39560</v>
      </c>
      <c r="M3929">
        <v>28367042</v>
      </c>
      <c r="Q3929" s="10"/>
      <c r="R3929" s="11">
        <f t="shared" si="122"/>
        <v>0</v>
      </c>
      <c r="U3929" s="11">
        <f t="shared" si="123"/>
        <v>0</v>
      </c>
      <c r="Y3929" s="11">
        <f>IF(SUM(Tableau1[[#This Row],[Other access]:[Sci-hub access]])&gt;=1,1,0)</f>
        <v>0</v>
      </c>
      <c r="Z3929" s="12">
        <f>IF(OR(Tableau1[[#This Row],[Access R1 + S1+ T1 ]]&gt;=1,Tableau1[[#This Row],[Access V1 +W1 + X1]]&gt;=1),1,0)</f>
        <v>0</v>
      </c>
      <c r="AB3929" s="10" t="str">
        <f>Tableau1[[#This Row],[DOI]]</f>
        <v>doi: 10.3341/kjo.2017.31.2.138</v>
      </c>
      <c r="AC3929" s="13" t="str">
        <f>Tableau1[[#This Row],[Authors]]&amp;", "&amp;Tableau1[[#This Row],[Title]]&amp;" "&amp;Tableau1[[#This Row],[Journal]]&amp;". "&amp;Tableau1[[#This Row],[Year]]</f>
        <v>Ha SG, Na GH, Kim SH., A Valid Indication and the Effect of Bilateral Inferior Oblique Transposition on Recurrent or Consecutive Horizontal Deviation in Infantile Strabismus. Korean J Ophthalmol. 2017</v>
      </c>
    </row>
    <row r="3930" spans="1:29" x14ac:dyDescent="0.3">
      <c r="A3930">
        <v>2975</v>
      </c>
      <c r="B3930" t="s">
        <v>6170</v>
      </c>
      <c r="C3930" t="s">
        <v>16415</v>
      </c>
      <c r="D3930" t="s">
        <v>26594</v>
      </c>
      <c r="E3930" t="s">
        <v>2494</v>
      </c>
      <c r="F3930" s="10"/>
      <c r="G3930">
        <v>2017</v>
      </c>
      <c r="J3930">
        <v>0.34985661677917956</v>
      </c>
      <c r="L3930" t="s">
        <v>37431</v>
      </c>
      <c r="M3930">
        <v>28656671</v>
      </c>
      <c r="Q3930" s="10"/>
      <c r="R3930" s="11">
        <f t="shared" si="122"/>
        <v>0</v>
      </c>
      <c r="U3930" s="11">
        <f t="shared" si="123"/>
        <v>0</v>
      </c>
      <c r="Y3930" s="11">
        <f>IF(SUM(Tableau1[[#This Row],[Other access]:[Sci-hub access]])&gt;=1,1,0)</f>
        <v>0</v>
      </c>
      <c r="Z3930" s="12">
        <f>IF(OR(Tableau1[[#This Row],[Access R1 + S1+ T1 ]]&gt;=1,Tableau1[[#This Row],[Access V1 +W1 + X1]]&gt;=1),1,0)</f>
        <v>0</v>
      </c>
      <c r="AB3930" s="10" t="str">
        <f>Tableau1[[#This Row],[DOI]]</f>
        <v>doi: 10.1111/opo.12387</v>
      </c>
      <c r="AC3930" s="13" t="str">
        <f>Tableau1[[#This Row],[Authors]]&amp;", "&amp;Tableau1[[#This Row],[Title]]&amp;" "&amp;Tableau1[[#This Row],[Journal]]&amp;". "&amp;Tableau1[[#This Row],[Year]]</f>
        <v>Paudel N, Jacobs RJ, Sloan R, Denny S, Shea K, Thompson B, Anstice N., Effect of simulated refractive error on adult visual acuity for paediatric tests. Ophthalmic Physiol Opt. 2017</v>
      </c>
    </row>
    <row r="3931" spans="1:29" x14ac:dyDescent="0.3">
      <c r="A3931">
        <v>9925</v>
      </c>
      <c r="B3931" t="s">
        <v>12452</v>
      </c>
      <c r="C3931" t="s">
        <v>22622</v>
      </c>
      <c r="D3931" t="s">
        <v>32900</v>
      </c>
      <c r="E3931" t="s">
        <v>2441</v>
      </c>
      <c r="F3931" s="10"/>
      <c r="G3931">
        <v>2017</v>
      </c>
      <c r="J3931">
        <v>0.34995229926830274</v>
      </c>
      <c r="L3931" t="s">
        <v>44184</v>
      </c>
      <c r="M3931">
        <v>27538795</v>
      </c>
      <c r="Q3931" s="10"/>
      <c r="R3931" s="11">
        <f t="shared" si="122"/>
        <v>0</v>
      </c>
      <c r="U3931" s="11">
        <f t="shared" si="123"/>
        <v>0</v>
      </c>
      <c r="Y3931" s="11">
        <f>IF(SUM(Tableau1[[#This Row],[Other access]:[Sci-hub access]])&gt;=1,1,0)</f>
        <v>0</v>
      </c>
      <c r="Z3931" s="12">
        <f>IF(OR(Tableau1[[#This Row],[Access R1 + S1+ T1 ]]&gt;=1,Tableau1[[#This Row],[Access V1 +W1 + X1]]&gt;=1),1,0)</f>
        <v>0</v>
      </c>
      <c r="AB3931" s="10" t="str">
        <f>Tableau1[[#This Row],[DOI]]</f>
        <v>doi: 10.1016/j.ophtha.2016.07.011</v>
      </c>
      <c r="AC3931" s="13" t="str">
        <f>Tableau1[[#This Row],[Authors]]&amp;", "&amp;Tableau1[[#This Row],[Title]]&amp;" "&amp;Tableau1[[#This Row],[Journal]]&amp;". "&amp;Tableau1[[#This Row],[Year]]</f>
        <v>Lee R, Khoueir Z, Tsikata E, Chodosh J, Dohlman CH, Chen TC., Long-term Visual Outcomes and Complications of Boston Keratoprosthesis Type II Implantation. Ophthalmology. 2017</v>
      </c>
    </row>
    <row r="3932" spans="1:29" x14ac:dyDescent="0.3">
      <c r="A3932">
        <v>661</v>
      </c>
      <c r="B3932" t="s">
        <v>3924</v>
      </c>
      <c r="C3932" t="s">
        <v>14179</v>
      </c>
      <c r="D3932" t="s">
        <v>24344</v>
      </c>
      <c r="E3932" t="s">
        <v>2465</v>
      </c>
      <c r="F3932" s="10"/>
      <c r="G3932">
        <v>2017</v>
      </c>
      <c r="J3932">
        <v>0.34996332145387277</v>
      </c>
      <c r="L3932" t="s">
        <v>35154</v>
      </c>
      <c r="M3932">
        <v>29145257</v>
      </c>
      <c r="Q3932" s="10"/>
      <c r="R3932" s="11">
        <f t="shared" si="122"/>
        <v>0</v>
      </c>
      <c r="U3932" s="11">
        <f t="shared" si="123"/>
        <v>0</v>
      </c>
      <c r="Y3932" s="11">
        <f>IF(SUM(Tableau1[[#This Row],[Other access]:[Sci-hub access]])&gt;=1,1,0)</f>
        <v>0</v>
      </c>
      <c r="Z3932" s="12">
        <f>IF(OR(Tableau1[[#This Row],[Access R1 + S1+ T1 ]]&gt;=1,Tableau1[[#This Row],[Access V1 +W1 + X1]]&gt;=1),1,0)</f>
        <v>0</v>
      </c>
      <c r="AB3932" s="10" t="str">
        <f>Tableau1[[#This Row],[DOI]]</f>
        <v>doi: 10.1097/MD.0000000000008528</v>
      </c>
      <c r="AC3932" s="13" t="str">
        <f>Tableau1[[#This Row],[Authors]]&amp;", "&amp;Tableau1[[#This Row],[Title]]&amp;" "&amp;Tableau1[[#This Row],[Journal]]&amp;". "&amp;Tableau1[[#This Row],[Year]]</f>
        <v>Fu T, Wang J, Levin M, Xi P, Li D, Li J., Clinical features of acute acquired comitant esotropia in the Chinese populations. Medicine (Baltimore). 2017</v>
      </c>
    </row>
    <row r="3933" spans="1:29" x14ac:dyDescent="0.3">
      <c r="A3933">
        <v>3252</v>
      </c>
      <c r="B3933" t="s">
        <v>6435</v>
      </c>
      <c r="C3933" t="s">
        <v>16678</v>
      </c>
      <c r="D3933" t="s">
        <v>26859</v>
      </c>
      <c r="E3933" t="s">
        <v>2467</v>
      </c>
      <c r="F3933" s="10"/>
      <c r="G3933">
        <v>2017</v>
      </c>
      <c r="J3933">
        <v>0.3501076847312905</v>
      </c>
      <c r="L3933" t="s">
        <v>37705</v>
      </c>
      <c r="M3933">
        <v>28613359</v>
      </c>
      <c r="Q3933" s="10"/>
      <c r="R3933" s="11">
        <f t="shared" si="122"/>
        <v>0</v>
      </c>
      <c r="U3933" s="11">
        <f t="shared" si="123"/>
        <v>0</v>
      </c>
      <c r="Y3933" s="11">
        <f>IF(SUM(Tableau1[[#This Row],[Other access]:[Sci-hub access]])&gt;=1,1,0)</f>
        <v>0</v>
      </c>
      <c r="Z3933" s="12">
        <f>IF(OR(Tableau1[[#This Row],[Access R1 + S1+ T1 ]]&gt;=1,Tableau1[[#This Row],[Access V1 +W1 + X1]]&gt;=1),1,0)</f>
        <v>0</v>
      </c>
      <c r="AB3933" s="10" t="str">
        <f>Tableau1[[#This Row],[DOI]]</f>
        <v>doi: 10.3928/23258160-20170601-11</v>
      </c>
      <c r="AC3933" s="13" t="str">
        <f>Tableau1[[#This Row],[Authors]]&amp;", "&amp;Tableau1[[#This Row],[Title]]&amp;" "&amp;Tableau1[[#This Row],[Journal]]&amp;". "&amp;Tableau1[[#This Row],[Year]]</f>
        <v>Türkcü FM, Şahin A, Yüksel H, Şahin M, Karaalp Ü., OCTA Imaging of Choroidal Neovascular Membrane Secondary to Toxoplasma Retinochoroiditis. Ophthalmic Surg Lasers Imaging Retina. 2017</v>
      </c>
    </row>
    <row r="3934" spans="1:29" x14ac:dyDescent="0.3">
      <c r="A3934">
        <v>817</v>
      </c>
      <c r="B3934" t="s">
        <v>4080</v>
      </c>
      <c r="C3934" t="s">
        <v>14334</v>
      </c>
      <c r="D3934" t="s">
        <v>24500</v>
      </c>
      <c r="E3934" t="s">
        <v>2468</v>
      </c>
      <c r="F3934" s="10"/>
      <c r="G3934">
        <v>2017</v>
      </c>
      <c r="J3934">
        <v>0.3501118078936194</v>
      </c>
      <c r="L3934" t="s">
        <v>35310</v>
      </c>
      <c r="M3934">
        <v>29099436</v>
      </c>
      <c r="Q3934" s="10"/>
      <c r="R3934" s="11">
        <f t="shared" si="122"/>
        <v>0</v>
      </c>
      <c r="U3934" s="11">
        <f t="shared" si="123"/>
        <v>0</v>
      </c>
      <c r="Y3934" s="11">
        <f>IF(SUM(Tableau1[[#This Row],[Other access]:[Sci-hub access]])&gt;=1,1,0)</f>
        <v>0</v>
      </c>
      <c r="Z3934" s="12">
        <f>IF(OR(Tableau1[[#This Row],[Access R1 + S1+ T1 ]]&gt;=1,Tableau1[[#This Row],[Access V1 +W1 + X1]]&gt;=1),1,0)</f>
        <v>0</v>
      </c>
      <c r="AB3934" s="10" t="str">
        <f>Tableau1[[#This Row],[DOI]]</f>
        <v>doi: 10.1097/IJG.0000000000000777</v>
      </c>
      <c r="AC3934" s="13" t="str">
        <f>Tableau1[[#This Row],[Authors]]&amp;", "&amp;Tableau1[[#This Row],[Title]]&amp;" "&amp;Tableau1[[#This Row],[Journal]]&amp;". "&amp;Tableau1[[#This Row],[Year]]</f>
        <v>Gatwood JD, Johnson J, Jerkins B., Comparisons of Self-reported Glaucoma Medication Adherence With a New Wireless Device: A Pilot Study. J Glaucoma. 2017</v>
      </c>
    </row>
    <row r="3935" spans="1:29" x14ac:dyDescent="0.3">
      <c r="A3935">
        <v>5125</v>
      </c>
      <c r="B3935" t="s">
        <v>8203</v>
      </c>
      <c r="C3935" t="s">
        <v>18428</v>
      </c>
      <c r="D3935" t="s">
        <v>28633</v>
      </c>
      <c r="E3935" t="s">
        <v>2494</v>
      </c>
      <c r="F3935" s="10"/>
      <c r="G3935">
        <v>2017</v>
      </c>
      <c r="J3935">
        <v>0.35017091091681085</v>
      </c>
      <c r="L3935" t="s">
        <v>39529</v>
      </c>
      <c r="M3935">
        <v>28370187</v>
      </c>
      <c r="Q3935" s="10"/>
      <c r="R3935" s="11">
        <f t="shared" si="122"/>
        <v>0</v>
      </c>
      <c r="U3935" s="11">
        <f t="shared" si="123"/>
        <v>0</v>
      </c>
      <c r="Y3935" s="11">
        <f>IF(SUM(Tableau1[[#This Row],[Other access]:[Sci-hub access]])&gt;=1,1,0)</f>
        <v>0</v>
      </c>
      <c r="Z3935" s="12">
        <f>IF(OR(Tableau1[[#This Row],[Access R1 + S1+ T1 ]]&gt;=1,Tableau1[[#This Row],[Access V1 +W1 + X1]]&gt;=1),1,0)</f>
        <v>0</v>
      </c>
      <c r="AB3935" s="10" t="str">
        <f>Tableau1[[#This Row],[DOI]]</f>
        <v>doi: 10.1111/opo.12359</v>
      </c>
      <c r="AC3935" s="13" t="str">
        <f>Tableau1[[#This Row],[Authors]]&amp;", "&amp;Tableau1[[#This Row],[Title]]&amp;" "&amp;Tableau1[[#This Row],[Journal]]&amp;". "&amp;Tableau1[[#This Row],[Year]]</f>
        <v>Verkicharla PK, Suheimat M, Schmid KL, Atchison DA., Differences in retinal shape between East Asian and Caucasian eyes. Ophthalmic Physiol Opt. 2017</v>
      </c>
    </row>
    <row r="3936" spans="1:29" x14ac:dyDescent="0.3">
      <c r="A3936">
        <v>4334</v>
      </c>
      <c r="B3936" t="s">
        <v>383</v>
      </c>
      <c r="C3936" t="s">
        <v>384</v>
      </c>
      <c r="D3936" t="s">
        <v>385</v>
      </c>
      <c r="E3936" t="s">
        <v>3222</v>
      </c>
      <c r="F3936" s="10"/>
      <c r="G3936">
        <v>2017</v>
      </c>
      <c r="J3936">
        <v>0.35025679939826793</v>
      </c>
      <c r="L3936" t="s">
        <v>38757</v>
      </c>
      <c r="M3936">
        <v>28454743</v>
      </c>
      <c r="Q3936" s="10"/>
      <c r="R3936" s="11">
        <f t="shared" si="122"/>
        <v>0</v>
      </c>
      <c r="U3936" s="11">
        <f t="shared" si="123"/>
        <v>0</v>
      </c>
      <c r="Y3936" s="11">
        <f>IF(SUM(Tableau1[[#This Row],[Other access]:[Sci-hub access]])&gt;=1,1,0)</f>
        <v>0</v>
      </c>
      <c r="Z3936" s="12">
        <f>IF(OR(Tableau1[[#This Row],[Access R1 + S1+ T1 ]]&gt;=1,Tableau1[[#This Row],[Access V1 +W1 + X1]]&gt;=1),1,0)</f>
        <v>0</v>
      </c>
      <c r="AB3936" s="10" t="str">
        <f>Tableau1[[#This Row],[DOI]]</f>
        <v>doi: 10.1016/j.jmb.2017.04.014</v>
      </c>
      <c r="AC3936" s="13" t="str">
        <f>Tableau1[[#This Row],[Authors]]&amp;", "&amp;Tableau1[[#This Row],[Title]]&amp;" "&amp;Tableau1[[#This Row],[Journal]]&amp;". "&amp;Tableau1[[#This Row],[Year]]</f>
        <v>Zhang TO, Alperstein AM, Zanni MT., Amyloid β-Sheet Secondary Structure Identified in UV-Induced Cataracts of Porcine Lenses using 2D IR Spectroscopy. J Mol Biol. 2017</v>
      </c>
    </row>
    <row r="3937" spans="1:29" x14ac:dyDescent="0.3">
      <c r="A3937">
        <v>6347</v>
      </c>
      <c r="B3937" t="s">
        <v>9296</v>
      </c>
      <c r="C3937" t="s">
        <v>19507</v>
      </c>
      <c r="D3937" t="s">
        <v>29727</v>
      </c>
      <c r="E3937" t="s">
        <v>2495</v>
      </c>
      <c r="F3937" s="10"/>
      <c r="G3937">
        <v>2017</v>
      </c>
      <c r="J3937">
        <v>0.35026794487589763</v>
      </c>
      <c r="L3937" t="s">
        <v>40716</v>
      </c>
      <c r="M3937">
        <v>28225373</v>
      </c>
      <c r="Q3937" s="10"/>
      <c r="R3937" s="11">
        <f t="shared" si="122"/>
        <v>0</v>
      </c>
      <c r="U3937" s="11">
        <f t="shared" si="123"/>
        <v>0</v>
      </c>
      <c r="Y3937" s="11">
        <f>IF(SUM(Tableau1[[#This Row],[Other access]:[Sci-hub access]])&gt;=1,1,0)</f>
        <v>0</v>
      </c>
      <c r="Z3937" s="12">
        <f>IF(OR(Tableau1[[#This Row],[Access R1 + S1+ T1 ]]&gt;=1,Tableau1[[#This Row],[Access V1 +W1 + X1]]&gt;=1),1,0)</f>
        <v>0</v>
      </c>
      <c r="AB3937" s="10" t="str">
        <f>Tableau1[[#This Row],[DOI]]</f>
        <v>doi: 10.1097/OPX.0000000000001056</v>
      </c>
      <c r="AC3937" s="13" t="str">
        <f>Tableau1[[#This Row],[Authors]]&amp;", "&amp;Tableau1[[#This Row],[Title]]&amp;" "&amp;Tableau1[[#This Row],[Journal]]&amp;". "&amp;Tableau1[[#This Row],[Year]]</f>
        <v>Rousso LA, Rodman JA, Sutton B, Shechtman DL., Outer Retinal Tubulation: A Case Series. Optom Vis Sci. 2017</v>
      </c>
    </row>
    <row r="3938" spans="1:29" x14ac:dyDescent="0.3">
      <c r="A3938">
        <v>4239</v>
      </c>
      <c r="B3938" t="s">
        <v>7375</v>
      </c>
      <c r="C3938" t="s">
        <v>17611</v>
      </c>
      <c r="D3938" t="s">
        <v>27803</v>
      </c>
      <c r="E3938" t="s">
        <v>34191</v>
      </c>
      <c r="F3938" s="10"/>
      <c r="G3938">
        <v>2017</v>
      </c>
      <c r="J3938">
        <v>0.35027640814397143</v>
      </c>
      <c r="L3938" t="s">
        <v>38670</v>
      </c>
      <c r="M3938">
        <v>28467200</v>
      </c>
      <c r="Q3938" s="10"/>
      <c r="R3938" s="11">
        <f t="shared" si="122"/>
        <v>0</v>
      </c>
      <c r="U3938" s="11">
        <f t="shared" si="123"/>
        <v>0</v>
      </c>
      <c r="Y3938" s="11">
        <f>IF(SUM(Tableau1[[#This Row],[Other access]:[Sci-hub access]])&gt;=1,1,0)</f>
        <v>0</v>
      </c>
      <c r="Z3938" s="12">
        <f>IF(OR(Tableau1[[#This Row],[Access R1 + S1+ T1 ]]&gt;=1,Tableau1[[#This Row],[Access V1 +W1 + X1]]&gt;=1),1,0)</f>
        <v>0</v>
      </c>
      <c r="AB3938" s="10" t="str">
        <f>Tableau1[[#This Row],[DOI]]</f>
        <v>doi: 10.1177/1479164117694463</v>
      </c>
      <c r="AC3938" s="13" t="str">
        <f>Tableau1[[#This Row],[Authors]]&amp;", "&amp;Tableau1[[#This Row],[Title]]&amp;" "&amp;Tableau1[[#This Row],[Journal]]&amp;". "&amp;Tableau1[[#This Row],[Year]]</f>
        <v>Santesson P, Lins PE, Kalani M, Adamson U, Lelic I, von Wendt G, Fagrell B, Jörneskog G., Skin microvascular function in patients with type 1 diabetes: An observational study from the onset of diabetes. Diab Vasc Dis Res. 2017</v>
      </c>
    </row>
    <row r="3939" spans="1:29" x14ac:dyDescent="0.3">
      <c r="A3939">
        <v>2723</v>
      </c>
      <c r="B3939" t="s">
        <v>157</v>
      </c>
      <c r="C3939" t="s">
        <v>158</v>
      </c>
      <c r="D3939" t="s">
        <v>159</v>
      </c>
      <c r="E3939" t="s">
        <v>2805</v>
      </c>
      <c r="F3939" s="10"/>
      <c r="G3939">
        <v>2017</v>
      </c>
      <c r="J3939">
        <v>0.35029186916570187</v>
      </c>
      <c r="L3939" t="e">
        <v>#VALUE!</v>
      </c>
      <c r="M3939">
        <v>28698442</v>
      </c>
      <c r="Q3939" s="10"/>
      <c r="R3939" s="11">
        <f t="shared" si="122"/>
        <v>0</v>
      </c>
      <c r="U3939" s="11">
        <f t="shared" si="123"/>
        <v>0</v>
      </c>
      <c r="Y3939" s="11">
        <f>IF(SUM(Tableau1[[#This Row],[Other access]:[Sci-hub access]])&gt;=1,1,0)</f>
        <v>0</v>
      </c>
      <c r="Z3939" s="12">
        <f>IF(OR(Tableau1[[#This Row],[Access R1 + S1+ T1 ]]&gt;=1,Tableau1[[#This Row],[Access V1 +W1 + X1]]&gt;=1),1,0)</f>
        <v>0</v>
      </c>
      <c r="AB3939" s="10" t="e">
        <f>Tableau1[[#This Row],[DOI]]</f>
        <v>#VALUE!</v>
      </c>
      <c r="AC3939" s="13" t="str">
        <f>Tableau1[[#This Row],[Authors]]&amp;", "&amp;Tableau1[[#This Row],[Title]]&amp;" "&amp;Tableau1[[#This Row],[Journal]]&amp;". "&amp;Tableau1[[#This Row],[Year]]</f>
        <v>Moriya K, Shimizu H, Handa S, Sasaki T, Sasaki Y, Takahashi H, Nakamura S, Yoshida H, Kato Y., Incidence of Ophthalmic Disorders in Patients Treated with the Antineoplastic Agent S-1. Gan To Kagaku Ryoho. 2017</v>
      </c>
    </row>
    <row r="3940" spans="1:29" x14ac:dyDescent="0.3">
      <c r="A3940">
        <v>6937</v>
      </c>
      <c r="B3940" t="s">
        <v>9807</v>
      </c>
      <c r="C3940" t="s">
        <v>20010</v>
      </c>
      <c r="D3940" t="s">
        <v>30241</v>
      </c>
      <c r="E3940" t="s">
        <v>34015</v>
      </c>
      <c r="F3940" s="10"/>
      <c r="G3940">
        <v>2017</v>
      </c>
      <c r="J3940">
        <v>0.35033271712681691</v>
      </c>
      <c r="L3940" t="s">
        <v>41296</v>
      </c>
      <c r="M3940">
        <v>28145780</v>
      </c>
      <c r="Q3940" s="10"/>
      <c r="R3940" s="11">
        <f t="shared" si="122"/>
        <v>0</v>
      </c>
      <c r="U3940" s="11">
        <f t="shared" si="123"/>
        <v>0</v>
      </c>
      <c r="Y3940" s="11">
        <f>IF(SUM(Tableau1[[#This Row],[Other access]:[Sci-hub access]])&gt;=1,1,0)</f>
        <v>0</v>
      </c>
      <c r="Z3940" s="12">
        <f>IF(OR(Tableau1[[#This Row],[Access R1 + S1+ T1 ]]&gt;=1,Tableau1[[#This Row],[Access V1 +W1 + X1]]&gt;=1),1,0)</f>
        <v>0</v>
      </c>
      <c r="AB3940" s="10" t="str">
        <f>Tableau1[[#This Row],[DOI]]</f>
        <v>doi: 10.1080/13816810.2016.1253104</v>
      </c>
      <c r="AC3940" s="13" t="str">
        <f>Tableau1[[#This Row],[Authors]]&amp;", "&amp;Tableau1[[#This Row],[Title]]&amp;" "&amp;Tableau1[[#This Row],[Journal]]&amp;". "&amp;Tableau1[[#This Row],[Year]]</f>
        <v>Yilmaz S, Ardagil A, Akalin I, Altinel MG, Dag Y, Kurum E, Koyun E, Ari Yaylali S, Bayramlar H., Cilioretinal artery: Vasculogenesis might be promoted by plasminogen activator inhibitor-1 5G allele. Ophthalmic Genet. 2017</v>
      </c>
    </row>
    <row r="3941" spans="1:29" x14ac:dyDescent="0.3">
      <c r="A3941">
        <v>4410</v>
      </c>
      <c r="B3941" t="s">
        <v>7537</v>
      </c>
      <c r="C3941" t="s">
        <v>17773</v>
      </c>
      <c r="D3941" t="s">
        <v>27966</v>
      </c>
      <c r="E3941" t="s">
        <v>2567</v>
      </c>
      <c r="F3941" s="10"/>
      <c r="G3941">
        <v>2017</v>
      </c>
      <c r="J3941">
        <v>0.35033426257185074</v>
      </c>
      <c r="L3941" t="s">
        <v>38832</v>
      </c>
      <c r="M3941">
        <v>28446442</v>
      </c>
      <c r="Q3941" s="10"/>
      <c r="R3941" s="11">
        <f t="shared" si="122"/>
        <v>0</v>
      </c>
      <c r="U3941" s="11">
        <f t="shared" si="123"/>
        <v>0</v>
      </c>
      <c r="Y3941" s="11">
        <f>IF(SUM(Tableau1[[#This Row],[Other access]:[Sci-hub access]])&gt;=1,1,0)</f>
        <v>0</v>
      </c>
      <c r="Z3941" s="12">
        <f>IF(OR(Tableau1[[#This Row],[Access R1 + S1+ T1 ]]&gt;=1,Tableau1[[#This Row],[Access V1 +W1 + X1]]&gt;=1),1,0)</f>
        <v>0</v>
      </c>
      <c r="AB3941" s="10" t="str">
        <f>Tableau1[[#This Row],[DOI]]</f>
        <v>doi: 10.1136/bcr-2016-216124</v>
      </c>
      <c r="AC3941" s="13" t="str">
        <f>Tableau1[[#This Row],[Authors]]&amp;", "&amp;Tableau1[[#This Row],[Title]]&amp;" "&amp;Tableau1[[#This Row],[Journal]]&amp;". "&amp;Tableau1[[#This Row],[Year]]</f>
        <v>Hussnain SA, Coady PA, Stoessel KM., Paracentral acute middle maculopathy: precursor to macular thinning in sickle cell retinopathy. BMJ Case Rep. 2017</v>
      </c>
    </row>
    <row r="3942" spans="1:29" x14ac:dyDescent="0.3">
      <c r="A3942">
        <v>9625</v>
      </c>
      <c r="B3942" t="s">
        <v>12178</v>
      </c>
      <c r="C3942" t="s">
        <v>22353</v>
      </c>
      <c r="D3942" t="s">
        <v>32626</v>
      </c>
      <c r="E3942" t="s">
        <v>2447</v>
      </c>
      <c r="F3942" s="10"/>
      <c r="G3942">
        <v>2017</v>
      </c>
      <c r="J3942">
        <v>0.35035727929111804</v>
      </c>
      <c r="L3942" t="s">
        <v>43896</v>
      </c>
      <c r="M3942">
        <v>27636240</v>
      </c>
      <c r="Q3942" s="10"/>
      <c r="R3942" s="11">
        <f t="shared" si="122"/>
        <v>0</v>
      </c>
      <c r="U3942" s="11">
        <f t="shared" si="123"/>
        <v>0</v>
      </c>
      <c r="Y3942" s="11">
        <f>IF(SUM(Tableau1[[#This Row],[Other access]:[Sci-hub access]])&gt;=1,1,0)</f>
        <v>0</v>
      </c>
      <c r="Z3942" s="12">
        <f>IF(OR(Tableau1[[#This Row],[Access R1 + S1+ T1 ]]&gt;=1,Tableau1[[#This Row],[Access V1 +W1 + X1]]&gt;=1),1,0)</f>
        <v>0</v>
      </c>
      <c r="AB3942" s="10" t="str">
        <f>Tableau1[[#This Row],[DOI]]</f>
        <v>doi: 10.1097/IOP.0000000000000785</v>
      </c>
      <c r="AC3942" s="13" t="str">
        <f>Tableau1[[#This Row],[Authors]]&amp;", "&amp;Tableau1[[#This Row],[Title]]&amp;" "&amp;Tableau1[[#This Row],[Journal]]&amp;". "&amp;Tableau1[[#This Row],[Year]]</f>
        <v>Soon AK, Brownstein S, O'Connor M, Iordanous Y., Fibrous Histiocytoma of the Conjunctiva. Ophthal Plast Reconstr Surg. 2017</v>
      </c>
    </row>
    <row r="3943" spans="1:29" ht="28.8" x14ac:dyDescent="0.3">
      <c r="A3943">
        <v>6714</v>
      </c>
      <c r="B3943" t="s">
        <v>9610</v>
      </c>
      <c r="C3943" t="s">
        <v>19815</v>
      </c>
      <c r="D3943" t="s">
        <v>30043</v>
      </c>
      <c r="E3943" t="s">
        <v>34240</v>
      </c>
      <c r="F3943" s="10"/>
      <c r="G3943">
        <v>2017</v>
      </c>
      <c r="J3943">
        <v>0.35037638482250055</v>
      </c>
      <c r="L3943" t="s">
        <v>41075</v>
      </c>
      <c r="M3943">
        <v>28173719</v>
      </c>
      <c r="Q3943" s="10"/>
      <c r="R3943" s="11">
        <f t="shared" si="122"/>
        <v>0</v>
      </c>
      <c r="U3943" s="11">
        <f t="shared" si="123"/>
        <v>0</v>
      </c>
      <c r="Y3943" s="11">
        <f>IF(SUM(Tableau1[[#This Row],[Other access]:[Sci-hub access]])&gt;=1,1,0)</f>
        <v>0</v>
      </c>
      <c r="Z3943" s="12">
        <f>IF(OR(Tableau1[[#This Row],[Access R1 + S1+ T1 ]]&gt;=1,Tableau1[[#This Row],[Access V1 +W1 + X1]]&gt;=1),1,0)</f>
        <v>0</v>
      </c>
      <c r="AB3943" s="10" t="str">
        <f>Tableau1[[#This Row],[DOI]]</f>
        <v>doi: 10.1089/ars.2016.6844</v>
      </c>
      <c r="AC3943" s="13" t="str">
        <f>Tableau1[[#This Row],[Authors]]&amp;", "&amp;Tableau1[[#This Row],[Title]]&amp;" "&amp;Tableau1[[#This Row],[Journal]]&amp;". "&amp;Tableau1[[#This Row],[Year]]</f>
        <v>Kamalden TA, Macgregor-Das AM, Kannan SM, Dunkerly-Eyring B, Khaliddin N, Xu Z, Fusco AP, Yazib SA, Chow RC, Duh EJ, Halushka MK, Steenbergen C, Das S., Exosomal MicroRNA-15a Transfer from the Pancreas Augments Diabetic Complications by Inducing Oxidative Stress. Antioxid Redox Signal. 2017</v>
      </c>
    </row>
    <row r="3944" spans="1:29" x14ac:dyDescent="0.3">
      <c r="A3944">
        <v>4931</v>
      </c>
      <c r="B3944" t="s">
        <v>8027</v>
      </c>
      <c r="C3944" t="s">
        <v>18256</v>
      </c>
      <c r="D3944" t="s">
        <v>28457</v>
      </c>
      <c r="E3944" t="s">
        <v>34227</v>
      </c>
      <c r="F3944" s="10"/>
      <c r="G3944">
        <v>2017</v>
      </c>
      <c r="J3944">
        <v>0.35039051549810663</v>
      </c>
      <c r="L3944" t="s">
        <v>39340</v>
      </c>
      <c r="M3944">
        <v>28389884</v>
      </c>
      <c r="Q3944" s="10"/>
      <c r="R3944" s="11">
        <f t="shared" si="122"/>
        <v>0</v>
      </c>
      <c r="U3944" s="11">
        <f t="shared" si="123"/>
        <v>0</v>
      </c>
      <c r="Y3944" s="11">
        <f>IF(SUM(Tableau1[[#This Row],[Other access]:[Sci-hub access]])&gt;=1,1,0)</f>
        <v>0</v>
      </c>
      <c r="Z3944" s="12">
        <f>IF(OR(Tableau1[[#This Row],[Access R1 + S1+ T1 ]]&gt;=1,Tableau1[[#This Row],[Access V1 +W1 + X1]]&gt;=1),1,0)</f>
        <v>0</v>
      </c>
      <c r="AB3944" s="10" t="str">
        <f>Tableau1[[#This Row],[DOI]]</f>
        <v>doi: 10.1007/s00404-017-4362-4</v>
      </c>
      <c r="AC3944" s="13" t="str">
        <f>Tableau1[[#This Row],[Authors]]&amp;", "&amp;Tableau1[[#This Row],[Title]]&amp;" "&amp;Tableau1[[#This Row],[Journal]]&amp;". "&amp;Tableau1[[#This Row],[Year]]</f>
        <v>Beharier O, Sergienko R, Kessous R, Szaingurten-Solodkin I, Walfisch A, Shusterman E, Tsumi E, Sheiner E., Gestational diabetes mellitus is a significant risk factor for long-term ophthalmic morbidity. Arch Gynecol Obstet. 2017</v>
      </c>
    </row>
    <row r="3945" spans="1:29" x14ac:dyDescent="0.3">
      <c r="A3945">
        <v>6021</v>
      </c>
      <c r="B3945" t="s">
        <v>9007</v>
      </c>
      <c r="C3945" t="s">
        <v>19222</v>
      </c>
      <c r="D3945" t="s">
        <v>29437</v>
      </c>
      <c r="E3945" t="s">
        <v>2443</v>
      </c>
      <c r="F3945" s="10"/>
      <c r="G3945">
        <v>2017</v>
      </c>
      <c r="J3945">
        <v>0.35045325767359869</v>
      </c>
      <c r="L3945" t="s">
        <v>40398</v>
      </c>
      <c r="M3945">
        <v>28257533</v>
      </c>
      <c r="Q3945" s="10"/>
      <c r="R3945" s="11">
        <f t="shared" si="122"/>
        <v>0</v>
      </c>
      <c r="U3945" s="11">
        <f t="shared" si="123"/>
        <v>0</v>
      </c>
      <c r="Y3945" s="11">
        <f>IF(SUM(Tableau1[[#This Row],[Other access]:[Sci-hub access]])&gt;=1,1,0)</f>
        <v>0</v>
      </c>
      <c r="Z3945" s="12">
        <f>IF(OR(Tableau1[[#This Row],[Access R1 + S1+ T1 ]]&gt;=1,Tableau1[[#This Row],[Access V1 +W1 + X1]]&gt;=1),1,0)</f>
        <v>0</v>
      </c>
      <c r="AB3945" s="10" t="str">
        <f>Tableau1[[#This Row],[DOI]]</f>
        <v>doi: 10.1167/iovs.16-19957</v>
      </c>
      <c r="AC3945" s="13" t="str">
        <f>Tableau1[[#This Row],[Authors]]&amp;", "&amp;Tableau1[[#This Row],[Title]]&amp;" "&amp;Tableau1[[#This Row],[Journal]]&amp;". "&amp;Tableau1[[#This Row],[Year]]</f>
        <v>Abdel-Naby W, Cole B, Liu A, Liu J, Wan P, Guaiquil VH, Schreiner R, Infanger D, Lawrence BD, Rosenblatt MI., Silk-Derived Protein Enhances Corneal Epithelial Migration, Adhesion, and Proliferation. Invest Ophthalmol Vis Sci. 2017</v>
      </c>
    </row>
    <row r="3946" spans="1:29" ht="28.8" x14ac:dyDescent="0.3">
      <c r="A3946">
        <v>2322</v>
      </c>
      <c r="B3946" t="s">
        <v>5552</v>
      </c>
      <c r="C3946" t="s">
        <v>15797</v>
      </c>
      <c r="D3946" t="s">
        <v>25974</v>
      </c>
      <c r="E3946" t="s">
        <v>2443</v>
      </c>
      <c r="F3946" s="10"/>
      <c r="G3946">
        <v>2017</v>
      </c>
      <c r="J3946">
        <v>0.35045336341571942</v>
      </c>
      <c r="L3946" t="s">
        <v>36787</v>
      </c>
      <c r="M3946">
        <v>28768321</v>
      </c>
      <c r="Q3946" s="10"/>
      <c r="R3946" s="11">
        <f t="shared" si="122"/>
        <v>0</v>
      </c>
      <c r="U3946" s="11">
        <f t="shared" si="123"/>
        <v>0</v>
      </c>
      <c r="Y3946" s="11">
        <f>IF(SUM(Tableau1[[#This Row],[Other access]:[Sci-hub access]])&gt;=1,1,0)</f>
        <v>0</v>
      </c>
      <c r="Z3946" s="12">
        <f>IF(OR(Tableau1[[#This Row],[Access R1 + S1+ T1 ]]&gt;=1,Tableau1[[#This Row],[Access V1 +W1 + X1]]&gt;=1),1,0)</f>
        <v>0</v>
      </c>
      <c r="AB3946" s="10" t="str">
        <f>Tableau1[[#This Row],[DOI]]</f>
        <v>doi: 10.1167/iovs.16-20695</v>
      </c>
      <c r="AC3946" s="13" t="str">
        <f>Tableau1[[#This Row],[Authors]]&amp;", "&amp;Tableau1[[#This Row],[Title]]&amp;" "&amp;Tableau1[[#This Row],[Journal]]&amp;". "&amp;Tableau1[[#This Row],[Year]]</f>
        <v>Khan NA, Govindaraj P, Soumittra N, Sharma S, Srilekha S, Ambika S, Vanniarajan A, Meena AK, Uppin MS, Sundaram C, Bindu PS, Gayathri N, Taly AB, Thangaraj K., Leber's Hereditary Optic Neuropathy-Specific Mutation m.11778G&gt;A Exists on Diverse Mitochondrial Haplogroups in India. Invest Ophthalmol Vis Sci. 2017</v>
      </c>
    </row>
    <row r="3947" spans="1:29" x14ac:dyDescent="0.3">
      <c r="A3947">
        <v>1773</v>
      </c>
      <c r="B3947" t="s">
        <v>5021</v>
      </c>
      <c r="C3947" t="s">
        <v>15268</v>
      </c>
      <c r="D3947" t="s">
        <v>25443</v>
      </c>
      <c r="E3947" t="s">
        <v>2809</v>
      </c>
      <c r="F3947" s="10"/>
      <c r="G3947">
        <v>2017</v>
      </c>
      <c r="J3947">
        <v>0.35051289594850477</v>
      </c>
      <c r="L3947" t="e">
        <v>#VALUE!</v>
      </c>
      <c r="M3947">
        <v>28878413</v>
      </c>
      <c r="Q3947" s="10"/>
      <c r="R3947" s="11">
        <f t="shared" si="122"/>
        <v>0</v>
      </c>
      <c r="U3947" s="11">
        <f t="shared" si="123"/>
        <v>0</v>
      </c>
      <c r="Y3947" s="11">
        <f>IF(SUM(Tableau1[[#This Row],[Other access]:[Sci-hub access]])&gt;=1,1,0)</f>
        <v>0</v>
      </c>
      <c r="Z3947" s="12">
        <f>IF(OR(Tableau1[[#This Row],[Access R1 + S1+ T1 ]]&gt;=1,Tableau1[[#This Row],[Access V1 +W1 + X1]]&gt;=1),1,0)</f>
        <v>0</v>
      </c>
      <c r="AB3947" s="10" t="e">
        <f>Tableau1[[#This Row],[DOI]]</f>
        <v>#VALUE!</v>
      </c>
      <c r="AC3947" s="13" t="str">
        <f>Tableau1[[#This Row],[Authors]]&amp;", "&amp;Tableau1[[#This Row],[Title]]&amp;" "&amp;Tableau1[[#This Row],[Journal]]&amp;". "&amp;Tableau1[[#This Row],[Year]]</f>
        <v>Kuroki K, Kice N, Ota-Kuroki J., Retinal astrocytoma in a dog. Can Vet J. 2017</v>
      </c>
    </row>
    <row r="3948" spans="1:29" x14ac:dyDescent="0.3">
      <c r="A3948">
        <v>7997</v>
      </c>
      <c r="B3948" t="s">
        <v>10728</v>
      </c>
      <c r="C3948" t="s">
        <v>20923</v>
      </c>
      <c r="D3948" t="s">
        <v>31166</v>
      </c>
      <c r="E3948" t="s">
        <v>2457</v>
      </c>
      <c r="F3948" s="10"/>
      <c r="G3948">
        <v>2017</v>
      </c>
      <c r="J3948">
        <v>0.35080369288083779</v>
      </c>
      <c r="L3948" t="s">
        <v>42344</v>
      </c>
      <c r="M3948">
        <v>28009773</v>
      </c>
      <c r="Q3948" s="10"/>
      <c r="R3948" s="11">
        <f t="shared" si="122"/>
        <v>0</v>
      </c>
      <c r="U3948" s="11">
        <f t="shared" si="123"/>
        <v>0</v>
      </c>
      <c r="Y3948" s="11">
        <f>IF(SUM(Tableau1[[#This Row],[Other access]:[Sci-hub access]])&gt;=1,1,0)</f>
        <v>0</v>
      </c>
      <c r="Z3948" s="12">
        <f>IF(OR(Tableau1[[#This Row],[Access R1 + S1+ T1 ]]&gt;=1,Tableau1[[#This Row],[Access V1 +W1 + X1]]&gt;=1),1,0)</f>
        <v>0</v>
      </c>
      <c r="AB3948" s="10" t="str">
        <f>Tableau1[[#This Row],[DOI]]</f>
        <v>doi: 10.1097/ICB.0000000000000393</v>
      </c>
      <c r="AC3948" s="13" t="str">
        <f>Tableau1[[#This Row],[Authors]]&amp;", "&amp;Tableau1[[#This Row],[Title]]&amp;" "&amp;Tableau1[[#This Row],[Journal]]&amp;". "&amp;Tableau1[[#This Row],[Year]]</f>
        <v>Esmaili DD., IATROGENIC OCCLUSION OF THE OPHTHALMIC ARTERY AFTER SODIUM TETRADECYL SULFATE INJECTION IN THE FOREHEAD. Retin Cases Brief Rep. 2017</v>
      </c>
    </row>
    <row r="3949" spans="1:29" x14ac:dyDescent="0.3">
      <c r="A3949">
        <v>2538</v>
      </c>
      <c r="B3949" t="s">
        <v>5758</v>
      </c>
      <c r="C3949" t="s">
        <v>16004</v>
      </c>
      <c r="D3949" t="s">
        <v>26181</v>
      </c>
      <c r="E3949" t="s">
        <v>2467</v>
      </c>
      <c r="F3949" s="10"/>
      <c r="G3949">
        <v>2017</v>
      </c>
      <c r="J3949">
        <v>0.35108862392080831</v>
      </c>
      <c r="L3949" t="s">
        <v>37002</v>
      </c>
      <c r="M3949">
        <v>28728185</v>
      </c>
      <c r="Q3949" s="10"/>
      <c r="R3949" s="11">
        <f t="shared" si="122"/>
        <v>0</v>
      </c>
      <c r="U3949" s="11">
        <f t="shared" si="123"/>
        <v>0</v>
      </c>
      <c r="Y3949" s="11">
        <f>IF(SUM(Tableau1[[#This Row],[Other access]:[Sci-hub access]])&gt;=1,1,0)</f>
        <v>0</v>
      </c>
      <c r="Z3949" s="12">
        <f>IF(OR(Tableau1[[#This Row],[Access R1 + S1+ T1 ]]&gt;=1,Tableau1[[#This Row],[Access V1 +W1 + X1]]&gt;=1),1,0)</f>
        <v>0</v>
      </c>
      <c r="AB3949" s="10" t="str">
        <f>Tableau1[[#This Row],[DOI]]</f>
        <v>doi: 10.3928/23258160-20170630-10</v>
      </c>
      <c r="AC3949" s="13" t="str">
        <f>Tableau1[[#This Row],[Authors]]&amp;", "&amp;Tableau1[[#This Row],[Title]]&amp;" "&amp;Tableau1[[#This Row],[Journal]]&amp;". "&amp;Tableau1[[#This Row],[Year]]</f>
        <v>Abdalla YF, De Salvo G, Elsahn A, Self JE., Novel Presenting Phenotype in a Child With Autosomal Dominant Best's Vitelliform Macular Dystrophy. Ophthalmic Surg Lasers Imaging Retina. 2017</v>
      </c>
    </row>
    <row r="3950" spans="1:29" x14ac:dyDescent="0.3">
      <c r="A3950">
        <v>9193</v>
      </c>
      <c r="B3950" t="s">
        <v>11786</v>
      </c>
      <c r="C3950" t="s">
        <v>14978</v>
      </c>
      <c r="D3950" t="s">
        <v>32227</v>
      </c>
      <c r="E3950" t="s">
        <v>2529</v>
      </c>
      <c r="F3950" s="10"/>
      <c r="G3950">
        <v>2017</v>
      </c>
      <c r="J3950">
        <v>0.35147451652738615</v>
      </c>
      <c r="L3950" t="s">
        <v>43508</v>
      </c>
      <c r="M3950">
        <v>27767373</v>
      </c>
      <c r="Q3950" s="10"/>
      <c r="R3950" s="11">
        <f t="shared" si="122"/>
        <v>0</v>
      </c>
      <c r="U3950" s="11">
        <f t="shared" si="123"/>
        <v>0</v>
      </c>
      <c r="Y3950" s="11">
        <f>IF(SUM(Tableau1[[#This Row],[Other access]:[Sci-hub access]])&gt;=1,1,0)</f>
        <v>0</v>
      </c>
      <c r="Z3950" s="12">
        <f>IF(OR(Tableau1[[#This Row],[Access R1 + S1+ T1 ]]&gt;=1,Tableau1[[#This Row],[Access V1 +W1 + X1]]&gt;=1),1,0)</f>
        <v>0</v>
      </c>
      <c r="AB3950" s="10" t="str">
        <f>Tableau1[[#This Row],[DOI]]</f>
        <v>doi: 10.1080/02713683.2016.1220592</v>
      </c>
      <c r="AC3950" s="13" t="str">
        <f>Tableau1[[#This Row],[Authors]]&amp;", "&amp;Tableau1[[#This Row],[Title]]&amp;" "&amp;Tableau1[[#This Row],[Journal]]&amp;". "&amp;Tableau1[[#This Row],[Year]]</f>
        <v>Hashimoto R, Sugiyama T, Ubuka M, Maeno T., Autoregulation of Optic Nerve Head Blood Flow Induced by Elevated Intraocular Pressure during Vitreous Surgery. Curr Eye Res. 2017</v>
      </c>
    </row>
    <row r="3951" spans="1:29" x14ac:dyDescent="0.3">
      <c r="A3951">
        <v>5100</v>
      </c>
      <c r="B3951" t="s">
        <v>8180</v>
      </c>
      <c r="C3951" t="s">
        <v>18406</v>
      </c>
      <c r="D3951" t="s">
        <v>28610</v>
      </c>
      <c r="E3951" t="s">
        <v>2501</v>
      </c>
      <c r="F3951" s="10"/>
      <c r="G3951">
        <v>2017</v>
      </c>
      <c r="J3951">
        <v>0.35155834692451959</v>
      </c>
      <c r="L3951" t="e">
        <v>#VALUE!</v>
      </c>
      <c r="M3951">
        <v>28373462</v>
      </c>
      <c r="Q3951" s="10"/>
      <c r="R3951" s="11">
        <f t="shared" si="122"/>
        <v>0</v>
      </c>
      <c r="U3951" s="11">
        <f t="shared" si="123"/>
        <v>0</v>
      </c>
      <c r="Y3951" s="11">
        <f>IF(SUM(Tableau1[[#This Row],[Other access]:[Sci-hub access]])&gt;=1,1,0)</f>
        <v>0</v>
      </c>
      <c r="Z3951" s="12">
        <f>IF(OR(Tableau1[[#This Row],[Access R1 + S1+ T1 ]]&gt;=1,Tableau1[[#This Row],[Access V1 +W1 + X1]]&gt;=1),1,0)</f>
        <v>0</v>
      </c>
      <c r="AB3951" s="10" t="e">
        <f>Tableau1[[#This Row],[DOI]]</f>
        <v>#VALUE!</v>
      </c>
      <c r="AC3951" s="13" t="str">
        <f>Tableau1[[#This Row],[Authors]]&amp;", "&amp;Tableau1[[#This Row],[Title]]&amp;" "&amp;Tableau1[[#This Row],[Journal]]&amp;". "&amp;Tableau1[[#This Row],[Year]]</f>
        <v>Yunoki T, Tabuchi Y, Hayashi A., Expression of Anti-apoptotic Protein BAG3 in Human Sebaceous Gland Carcinoma of the Eyelid. Anticancer Res. 2017</v>
      </c>
    </row>
    <row r="3952" spans="1:29" x14ac:dyDescent="0.3">
      <c r="A3952">
        <v>1144</v>
      </c>
      <c r="B3952" t="s">
        <v>4406</v>
      </c>
      <c r="C3952" t="s">
        <v>14659</v>
      </c>
      <c r="D3952" t="s">
        <v>24827</v>
      </c>
      <c r="E3952" t="s">
        <v>2465</v>
      </c>
      <c r="F3952" s="10"/>
      <c r="G3952">
        <v>2017</v>
      </c>
      <c r="J3952">
        <v>0.35157254236420687</v>
      </c>
      <c r="L3952" t="s">
        <v>35631</v>
      </c>
      <c r="M3952">
        <v>29019876</v>
      </c>
      <c r="Q3952" s="10"/>
      <c r="R3952" s="11">
        <f t="shared" si="122"/>
        <v>0</v>
      </c>
      <c r="U3952" s="11">
        <f t="shared" si="123"/>
        <v>0</v>
      </c>
      <c r="Y3952" s="11">
        <f>IF(SUM(Tableau1[[#This Row],[Other access]:[Sci-hub access]])&gt;=1,1,0)</f>
        <v>0</v>
      </c>
      <c r="Z3952" s="12">
        <f>IF(OR(Tableau1[[#This Row],[Access R1 + S1+ T1 ]]&gt;=1,Tableau1[[#This Row],[Access V1 +W1 + X1]]&gt;=1),1,0)</f>
        <v>0</v>
      </c>
      <c r="AB3952" s="10" t="str">
        <f>Tableau1[[#This Row],[DOI]]</f>
        <v>doi: 10.1097/MD.0000000000007951</v>
      </c>
      <c r="AC3952" s="13" t="str">
        <f>Tableau1[[#This Row],[Authors]]&amp;", "&amp;Tableau1[[#This Row],[Title]]&amp;" "&amp;Tableau1[[#This Row],[Journal]]&amp;". "&amp;Tableau1[[#This Row],[Year]]</f>
        <v>Motozawa N, Nakamura T, Takagi S, Fujihara M, Hirami Y, Ishida K, Sotozono C, Kurimoto Y., Unique circumferential peripheral keratitis in relapsing polychondritis: A case report. Medicine (Baltimore). 2017</v>
      </c>
    </row>
    <row r="3953" spans="1:29" x14ac:dyDescent="0.3">
      <c r="A3953">
        <v>5199</v>
      </c>
      <c r="B3953" t="s">
        <v>8270</v>
      </c>
      <c r="C3953" t="s">
        <v>18494</v>
      </c>
      <c r="D3953" t="s">
        <v>28700</v>
      </c>
      <c r="E3953" t="s">
        <v>2443</v>
      </c>
      <c r="F3953" s="10"/>
      <c r="G3953">
        <v>2017</v>
      </c>
      <c r="J3953">
        <v>0.35162011222132616</v>
      </c>
      <c r="L3953" t="s">
        <v>39602</v>
      </c>
      <c r="M3953">
        <v>28362882</v>
      </c>
      <c r="Q3953" s="10"/>
      <c r="R3953" s="11">
        <f t="shared" si="122"/>
        <v>0</v>
      </c>
      <c r="U3953" s="11">
        <f t="shared" si="123"/>
        <v>0</v>
      </c>
      <c r="Y3953" s="11">
        <f>IF(SUM(Tableau1[[#This Row],[Other access]:[Sci-hub access]])&gt;=1,1,0)</f>
        <v>0</v>
      </c>
      <c r="Z3953" s="12">
        <f>IF(OR(Tableau1[[#This Row],[Access R1 + S1+ T1 ]]&gt;=1,Tableau1[[#This Row],[Access V1 +W1 + X1]]&gt;=1),1,0)</f>
        <v>0</v>
      </c>
      <c r="AB3953" s="10" t="str">
        <f>Tableau1[[#This Row],[DOI]]</f>
        <v>doi: 10.1167/iovs.16-20077</v>
      </c>
      <c r="AC3953" s="13" t="str">
        <f>Tableau1[[#This Row],[Authors]]&amp;", "&amp;Tableau1[[#This Row],[Title]]&amp;" "&amp;Tableau1[[#This Row],[Journal]]&amp;". "&amp;Tableau1[[#This Row],[Year]]</f>
        <v>Park SJ, Oh CM, Yeon B, Cho H, Park KH., Sex Disparity in Survival of Patients With Uveal Melanoma: Better Survival Rates in Women Than in Men in South Korea. Invest Ophthalmol Vis Sci. 2017</v>
      </c>
    </row>
    <row r="3954" spans="1:29" ht="28.8" x14ac:dyDescent="0.3">
      <c r="A3954">
        <v>4861</v>
      </c>
      <c r="B3954" t="s">
        <v>7963</v>
      </c>
      <c r="C3954" t="s">
        <v>18192</v>
      </c>
      <c r="D3954" t="s">
        <v>28393</v>
      </c>
      <c r="E3954" t="s">
        <v>2479</v>
      </c>
      <c r="F3954" s="10"/>
      <c r="G3954">
        <v>2017</v>
      </c>
      <c r="J3954">
        <v>0.35171873015873734</v>
      </c>
      <c r="L3954" t="s">
        <v>39271</v>
      </c>
      <c r="M3954">
        <v>28399035</v>
      </c>
      <c r="Q3954" s="10"/>
      <c r="R3954" s="11">
        <f t="shared" si="122"/>
        <v>0</v>
      </c>
      <c r="U3954" s="11">
        <f t="shared" si="123"/>
        <v>0</v>
      </c>
      <c r="Y3954" s="11">
        <f>IF(SUM(Tableau1[[#This Row],[Other access]:[Sci-hub access]])&gt;=1,1,0)</f>
        <v>0</v>
      </c>
      <c r="Z3954" s="12">
        <f>IF(OR(Tableau1[[#This Row],[Access R1 + S1+ T1 ]]&gt;=1,Tableau1[[#This Row],[Access V1 +W1 + X1]]&gt;=1),1,0)</f>
        <v>0</v>
      </c>
      <c r="AB3954" s="10" t="str">
        <f>Tableau1[[#This Row],[DOI]]</f>
        <v>doi: 10.1097/ICO.0000000000001200</v>
      </c>
      <c r="AC3954" s="13" t="str">
        <f>Tableau1[[#This Row],[Authors]]&amp;", "&amp;Tableau1[[#This Row],[Title]]&amp;" "&amp;Tableau1[[#This Row],[Journal]]&amp;". "&amp;Tableau1[[#This Row],[Year]]</f>
        <v>Zanjani H, Aminifard MN, Ghafourian A, Pourazizi M, Maleki A, Arish M, Shahrakipoor M, Rohani MR, Abrishami M, Khafri Zare E, Barzegar Jalali F., Comparative Evaluation of Tacrolimus Versus Interferon Alpha-2b Eye Drops in the Treatment of Vernal Keratoconjunctivitis: A Randomized, Double-Masked Study. Cornea. 2017</v>
      </c>
    </row>
    <row r="3955" spans="1:29" x14ac:dyDescent="0.3">
      <c r="A3955">
        <v>8337</v>
      </c>
      <c r="B3955" t="s">
        <v>11032</v>
      </c>
      <c r="C3955" t="s">
        <v>21219</v>
      </c>
      <c r="D3955" t="s">
        <v>31470</v>
      </c>
      <c r="E3955" t="s">
        <v>2525</v>
      </c>
      <c r="F3955" s="10"/>
      <c r="G3955">
        <v>2017</v>
      </c>
      <c r="J3955">
        <v>0.35190434673473014</v>
      </c>
      <c r="L3955" t="s">
        <v>42680</v>
      </c>
      <c r="M3955">
        <v>27931076</v>
      </c>
      <c r="Q3955" s="10"/>
      <c r="R3955" s="11">
        <f t="shared" si="122"/>
        <v>0</v>
      </c>
      <c r="U3955" s="11">
        <f t="shared" si="123"/>
        <v>0</v>
      </c>
      <c r="Y3955" s="11">
        <f>IF(SUM(Tableau1[[#This Row],[Other access]:[Sci-hub access]])&gt;=1,1,0)</f>
        <v>0</v>
      </c>
      <c r="Z3955" s="12">
        <f>IF(OR(Tableau1[[#This Row],[Access R1 + S1+ T1 ]]&gt;=1,Tableau1[[#This Row],[Access V1 +W1 + X1]]&gt;=1),1,0)</f>
        <v>0</v>
      </c>
      <c r="AB3955" s="10" t="str">
        <f>Tableau1[[#This Row],[DOI]]</f>
        <v>doi: 10.1111/ceo.12892</v>
      </c>
      <c r="AC3955" s="13" t="str">
        <f>Tableau1[[#This Row],[Authors]]&amp;", "&amp;Tableau1[[#This Row],[Title]]&amp;" "&amp;Tableau1[[#This Row],[Journal]]&amp;". "&amp;Tableau1[[#This Row],[Year]]</f>
        <v>Foreman J, Keel S, Dunn R, van Wijngaarden P, Taylor HR, Dirani M., Sampling methodology and site selection in the National Eye Health Survey: an Australian population-based prevalence study. Clin Exp Ophthalmol. 2017</v>
      </c>
    </row>
    <row r="3956" spans="1:29" x14ac:dyDescent="0.3">
      <c r="A3956">
        <v>7407</v>
      </c>
      <c r="B3956" t="s">
        <v>10216</v>
      </c>
      <c r="C3956" t="s">
        <v>20418</v>
      </c>
      <c r="D3956" t="s">
        <v>30650</v>
      </c>
      <c r="E3956" t="s">
        <v>2468</v>
      </c>
      <c r="F3956" s="10"/>
      <c r="G3956">
        <v>2017</v>
      </c>
      <c r="J3956">
        <v>0.35196765292763321</v>
      </c>
      <c r="L3956" t="s">
        <v>41763</v>
      </c>
      <c r="M3956">
        <v>28098579</v>
      </c>
      <c r="Q3956" s="10"/>
      <c r="R3956" s="11">
        <f t="shared" si="122"/>
        <v>0</v>
      </c>
      <c r="U3956" s="11">
        <f t="shared" si="123"/>
        <v>0</v>
      </c>
      <c r="Y3956" s="11">
        <f>IF(SUM(Tableau1[[#This Row],[Other access]:[Sci-hub access]])&gt;=1,1,0)</f>
        <v>0</v>
      </c>
      <c r="Z3956" s="12">
        <f>IF(OR(Tableau1[[#This Row],[Access R1 + S1+ T1 ]]&gt;=1,Tableau1[[#This Row],[Access V1 +W1 + X1]]&gt;=1),1,0)</f>
        <v>0</v>
      </c>
      <c r="AB3956" s="10" t="str">
        <f>Tableau1[[#This Row],[DOI]]</f>
        <v>doi: 10.1097/IJG.0000000000000625</v>
      </c>
      <c r="AC3956" s="13" t="str">
        <f>Tableau1[[#This Row],[Authors]]&amp;", "&amp;Tableau1[[#This Row],[Title]]&amp;" "&amp;Tableau1[[#This Row],[Journal]]&amp;". "&amp;Tableau1[[#This Row],[Year]]</f>
        <v>Pinto Ferreira N, Abegão Pinto L, Marques-Neves C., XEN Gel Stent Internal Ostium Occlusion: Ab-Interno Revision. J Glaucoma. 2017</v>
      </c>
    </row>
    <row r="3957" spans="1:29" ht="28.8" x14ac:dyDescent="0.3">
      <c r="A3957">
        <v>7462</v>
      </c>
      <c r="B3957" t="s">
        <v>10266</v>
      </c>
      <c r="C3957" t="s">
        <v>20468</v>
      </c>
      <c r="D3957" t="s">
        <v>30701</v>
      </c>
      <c r="E3957" t="s">
        <v>34245</v>
      </c>
      <c r="F3957" s="10"/>
      <c r="G3957">
        <v>2017</v>
      </c>
      <c r="J3957">
        <v>0.35196893652336447</v>
      </c>
      <c r="L3957" t="s">
        <v>41817</v>
      </c>
      <c r="M3957">
        <v>28089968</v>
      </c>
      <c r="Q3957" s="10"/>
      <c r="R3957" s="11">
        <f t="shared" si="122"/>
        <v>0</v>
      </c>
      <c r="U3957" s="11">
        <f t="shared" si="123"/>
        <v>0</v>
      </c>
      <c r="Y3957" s="11">
        <f>IF(SUM(Tableau1[[#This Row],[Other access]:[Sci-hub access]])&gt;=1,1,0)</f>
        <v>0</v>
      </c>
      <c r="Z3957" s="12">
        <f>IF(OR(Tableau1[[#This Row],[Access R1 + S1+ T1 ]]&gt;=1,Tableau1[[#This Row],[Access V1 +W1 + X1]]&gt;=1),1,0)</f>
        <v>0</v>
      </c>
      <c r="AB3957" s="10" t="str">
        <f>Tableau1[[#This Row],[DOI]]</f>
        <v>doi: 10.3899/jrheum.160072</v>
      </c>
      <c r="AC3957" s="13" t="str">
        <f>Tableau1[[#This Row],[Authors]]&amp;", "&amp;Tableau1[[#This Row],[Title]]&amp;" "&amp;Tableau1[[#This Row],[Journal]]&amp;". "&amp;Tableau1[[#This Row],[Year]]</f>
        <v>Aeschlimann FA, Angst F, Hofer KD, Cannizzaro Schneider E, Schroeder-Kohler S, Lauener R, van der Kleij D, Rispens T, Saurenmann RK., Prevalence of Anti-infliximab Antibodies and Their Associated Co-factors in Children with Refractory Arthritis and/or Uveitis: A Retrospective Longitudinal Cohort Study. J Rheumatol. 2017</v>
      </c>
    </row>
    <row r="3958" spans="1:29" x14ac:dyDescent="0.3">
      <c r="A3958">
        <v>4350</v>
      </c>
      <c r="B3958" t="s">
        <v>7478</v>
      </c>
      <c r="C3958" t="s">
        <v>17714</v>
      </c>
      <c r="D3958" t="s">
        <v>27907</v>
      </c>
      <c r="E3958" t="s">
        <v>2523</v>
      </c>
      <c r="F3958" s="10"/>
      <c r="G3958">
        <v>2017</v>
      </c>
      <c r="J3958">
        <v>0.35200481008055717</v>
      </c>
      <c r="L3958" t="s">
        <v>38773</v>
      </c>
      <c r="M3958">
        <v>28452993</v>
      </c>
      <c r="Q3958" s="10"/>
      <c r="R3958" s="11">
        <f t="shared" si="122"/>
        <v>0</v>
      </c>
      <c r="U3958" s="11">
        <f t="shared" si="123"/>
        <v>0</v>
      </c>
      <c r="Y3958" s="11">
        <f>IF(SUM(Tableau1[[#This Row],[Other access]:[Sci-hub access]])&gt;=1,1,0)</f>
        <v>0</v>
      </c>
      <c r="Z3958" s="12">
        <f>IF(OR(Tableau1[[#This Row],[Access R1 + S1+ T1 ]]&gt;=1,Tableau1[[#This Row],[Access V1 +W1 + X1]]&gt;=1),1,0)</f>
        <v>0</v>
      </c>
      <c r="AB3958" s="10" t="str">
        <f>Tableau1[[#This Row],[DOI]]</f>
        <v>doi: 10.1038/eye.2017.66</v>
      </c>
      <c r="AC3958" s="13" t="str">
        <f>Tableau1[[#This Row],[Authors]]&amp;", "&amp;Tableau1[[#This Row],[Title]]&amp;" "&amp;Tableau1[[#This Row],[Journal]]&amp;". "&amp;Tableau1[[#This Row],[Year]]</f>
        <v>Filek R, Hooper P, Sheidow T, Gonder J, Varma DK, Heckler L, Hodge W, Chakrabarti S, Hutnik CML., Structural and functional changes to the retina and optic nerve following panretinal photocoagulation over a 2-year time period. Eye (Lond). 2017</v>
      </c>
    </row>
    <row r="3959" spans="1:29" x14ac:dyDescent="0.3">
      <c r="A3959">
        <v>5719</v>
      </c>
      <c r="B3959" t="s">
        <v>8749</v>
      </c>
      <c r="C3959" t="s">
        <v>18968</v>
      </c>
      <c r="D3959" t="s">
        <v>29179</v>
      </c>
      <c r="E3959" t="s">
        <v>2505</v>
      </c>
      <c r="F3959" s="10"/>
      <c r="G3959">
        <v>2017</v>
      </c>
      <c r="J3959">
        <v>0.35207431994870908</v>
      </c>
      <c r="L3959" t="s">
        <v>40102</v>
      </c>
      <c r="M3959">
        <v>28293793</v>
      </c>
      <c r="Q3959" s="10"/>
      <c r="R3959" s="11">
        <f t="shared" si="122"/>
        <v>0</v>
      </c>
      <c r="U3959" s="11">
        <f t="shared" si="123"/>
        <v>0</v>
      </c>
      <c r="Y3959" s="11">
        <f>IF(SUM(Tableau1[[#This Row],[Other access]:[Sci-hub access]])&gt;=1,1,0)</f>
        <v>0</v>
      </c>
      <c r="Z3959" s="12">
        <f>IF(OR(Tableau1[[#This Row],[Access R1 + S1+ T1 ]]&gt;=1,Tableau1[[#This Row],[Access V1 +W1 + X1]]&gt;=1),1,0)</f>
        <v>0</v>
      </c>
      <c r="AB3959" s="10" t="str">
        <f>Tableau1[[#This Row],[DOI]]</f>
        <v>doi: 10.1007/s00401-017-1692-z</v>
      </c>
      <c r="AC3959" s="13" t="str">
        <f>Tableau1[[#This Row],[Authors]]&amp;", "&amp;Tableau1[[#This Row],[Title]]&amp;" "&amp;Tableau1[[#This Row],[Journal]]&amp;". "&amp;Tableau1[[#This Row],[Year]]</f>
        <v>Saijo E, Ghetti B, Zanusso G, Oblak A, Furman JL, Diamond MI, Kraus A, Caughey B., Ultrasensitive and selective detection of 3-repeat tau seeding activity in Pick disease brain and cerebrospinal fluid. Acta Neuropathol. 2017</v>
      </c>
    </row>
    <row r="3960" spans="1:29" x14ac:dyDescent="0.3">
      <c r="A3960">
        <v>7681</v>
      </c>
      <c r="B3960" t="s">
        <v>1429</v>
      </c>
      <c r="C3960" t="s">
        <v>1430</v>
      </c>
      <c r="D3960" t="s">
        <v>1431</v>
      </c>
      <c r="E3960" t="s">
        <v>2685</v>
      </c>
      <c r="F3960" s="10"/>
      <c r="G3960">
        <v>2017</v>
      </c>
      <c r="J3960">
        <v>0.35222059499570768</v>
      </c>
      <c r="L3960" t="s">
        <v>42032</v>
      </c>
      <c r="M3960">
        <v>28063939</v>
      </c>
      <c r="Q3960" s="10"/>
      <c r="R3960" s="11">
        <f t="shared" si="122"/>
        <v>0</v>
      </c>
      <c r="U3960" s="11">
        <f t="shared" si="123"/>
        <v>0</v>
      </c>
      <c r="Y3960" s="11">
        <f>IF(SUM(Tableau1[[#This Row],[Other access]:[Sci-hub access]])&gt;=1,1,0)</f>
        <v>0</v>
      </c>
      <c r="Z3960" s="12">
        <f>IF(OR(Tableau1[[#This Row],[Access R1 + S1+ T1 ]]&gt;=1,Tableau1[[#This Row],[Access V1 +W1 + X1]]&gt;=1),1,0)</f>
        <v>0</v>
      </c>
      <c r="AB3960" s="10" t="str">
        <f>Tableau1[[#This Row],[DOI]]</f>
        <v>doi: 10.1016/j.clim.2016.12.010</v>
      </c>
      <c r="AC3960" s="13" t="str">
        <f>Tableau1[[#This Row],[Authors]]&amp;", "&amp;Tableau1[[#This Row],[Title]]&amp;" "&amp;Tableau1[[#This Row],[Journal]]&amp;". "&amp;Tableau1[[#This Row],[Year]]</f>
        <v>Lee HJ, Kim BM, Shin S, Kim TY, Chung SH., Superoxide dismutase 3 attenuates experimental Th2-driven allergic conjunctivitis. Clin Immunol. 2017</v>
      </c>
    </row>
    <row r="3961" spans="1:29" ht="28.8" x14ac:dyDescent="0.3">
      <c r="A3961">
        <v>3868</v>
      </c>
      <c r="B3961" t="s">
        <v>7028</v>
      </c>
      <c r="C3961" t="s">
        <v>17267</v>
      </c>
      <c r="D3961" t="s">
        <v>27453</v>
      </c>
      <c r="E3961" t="s">
        <v>2482</v>
      </c>
      <c r="F3961" s="10"/>
      <c r="G3961">
        <v>2017</v>
      </c>
      <c r="J3961">
        <v>0.3524549860754973</v>
      </c>
      <c r="L3961" t="s">
        <v>38310</v>
      </c>
      <c r="M3961">
        <v>28513610</v>
      </c>
      <c r="Q3961" s="10"/>
      <c r="R3961" s="11">
        <f t="shared" si="122"/>
        <v>0</v>
      </c>
      <c r="U3961" s="11">
        <f t="shared" si="123"/>
        <v>0</v>
      </c>
      <c r="Y3961" s="11">
        <f>IF(SUM(Tableau1[[#This Row],[Other access]:[Sci-hub access]])&gt;=1,1,0)</f>
        <v>0</v>
      </c>
      <c r="Z3961" s="12">
        <f>IF(OR(Tableau1[[#This Row],[Access R1 + S1+ T1 ]]&gt;=1,Tableau1[[#This Row],[Access V1 +W1 + X1]]&gt;=1),1,0)</f>
        <v>0</v>
      </c>
      <c r="AB3961" s="10" t="str">
        <f>Tableau1[[#This Row],[DOI]]</f>
        <v>doi: 10.1038/ejhg.2017.86</v>
      </c>
      <c r="AC3961" s="13" t="str">
        <f>Tableau1[[#This Row],[Authors]]&amp;", "&amp;Tableau1[[#This Row],[Title]]&amp;" "&amp;Tableau1[[#This Row],[Journal]]&amp;". "&amp;Tableau1[[#This Row],[Year]]</f>
        <v>Weiss K, Wigby K, Fannemel M, Henderson LB, Beck N, Ghali N, Study DDD, Anderlid BM, Lundin J, Hamosh A, Jones MC, Ghedia S, Muenke M, Kruszka P., Haploinsufficiency of ZNF462 is associated with craniofacial anomalies, corpus callosum dysgenesis, ptosis, and developmental delay. Eur J Hum Genet. 2017</v>
      </c>
    </row>
    <row r="3962" spans="1:29" x14ac:dyDescent="0.3">
      <c r="A3962">
        <v>4179</v>
      </c>
      <c r="B3962" t="s">
        <v>7320</v>
      </c>
      <c r="C3962" t="s">
        <v>17557</v>
      </c>
      <c r="D3962" t="s">
        <v>27748</v>
      </c>
      <c r="E3962" t="s">
        <v>2448</v>
      </c>
      <c r="F3962" s="10"/>
      <c r="G3962">
        <v>2017</v>
      </c>
      <c r="J3962">
        <v>0.35247149133338618</v>
      </c>
      <c r="L3962" t="s">
        <v>38610</v>
      </c>
      <c r="M3962">
        <v>28474130</v>
      </c>
      <c r="Q3962" s="10"/>
      <c r="R3962" s="11">
        <f t="shared" si="122"/>
        <v>0</v>
      </c>
      <c r="U3962" s="11">
        <f t="shared" si="123"/>
        <v>0</v>
      </c>
      <c r="Y3962" s="11">
        <f>IF(SUM(Tableau1[[#This Row],[Other access]:[Sci-hub access]])&gt;=1,1,0)</f>
        <v>0</v>
      </c>
      <c r="Z3962" s="12">
        <f>IF(OR(Tableau1[[#This Row],[Access R1 + S1+ T1 ]]&gt;=1,Tableau1[[#This Row],[Access V1 +W1 + X1]]&gt;=1),1,0)</f>
        <v>0</v>
      </c>
      <c r="AB3962" s="10" t="str">
        <f>Tableau1[[#This Row],[DOI]]</f>
        <v>doi: 10.1007/s00417-017-3677-y</v>
      </c>
      <c r="AC3962" s="13" t="str">
        <f>Tableau1[[#This Row],[Authors]]&amp;", "&amp;Tableau1[[#This Row],[Title]]&amp;" "&amp;Tableau1[[#This Row],[Journal]]&amp;". "&amp;Tableau1[[#This Row],[Year]]</f>
        <v>Shah SAA, Tang TB, Faye I, Laude A., Blood vessel segmentation in color fundus images based on regional and Hessian features. Graefes Arch Clin Exp Ophthalmol. 2017</v>
      </c>
    </row>
    <row r="3963" spans="1:29" x14ac:dyDescent="0.3">
      <c r="A3963">
        <v>4981</v>
      </c>
      <c r="B3963" t="s">
        <v>8072</v>
      </c>
      <c r="C3963" t="s">
        <v>18301</v>
      </c>
      <c r="D3963" t="s">
        <v>28502</v>
      </c>
      <c r="E3963" t="s">
        <v>2573</v>
      </c>
      <c r="F3963" s="10"/>
      <c r="G3963">
        <v>2017</v>
      </c>
      <c r="J3963">
        <v>0.35266778122529019</v>
      </c>
      <c r="L3963" t="s">
        <v>39389</v>
      </c>
      <c r="M3963">
        <v>28385891</v>
      </c>
      <c r="Q3963" s="10"/>
      <c r="R3963" s="11">
        <f t="shared" si="122"/>
        <v>0</v>
      </c>
      <c r="U3963" s="11">
        <f t="shared" si="123"/>
        <v>0</v>
      </c>
      <c r="Y3963" s="11">
        <f>IF(SUM(Tableau1[[#This Row],[Other access]:[Sci-hub access]])&gt;=1,1,0)</f>
        <v>0</v>
      </c>
      <c r="Z3963" s="12">
        <f>IF(OR(Tableau1[[#This Row],[Access R1 + S1+ T1 ]]&gt;=1,Tableau1[[#This Row],[Access V1 +W1 + X1]]&gt;=1),1,0)</f>
        <v>0</v>
      </c>
      <c r="AB3963" s="10" t="str">
        <f>Tableau1[[#This Row],[DOI]]</f>
        <v>doi: 10.1136/bmj.j1461</v>
      </c>
      <c r="AC3963" s="13" t="str">
        <f>Tableau1[[#This Row],[Authors]]&amp;", "&amp;Tableau1[[#This Row],[Title]]&amp;" "&amp;Tableau1[[#This Row],[Journal]]&amp;". "&amp;Tableau1[[#This Row],[Year]]</f>
        <v>Mendes JF, Monteiro T., A peaked cornea. BMJ. 2017</v>
      </c>
    </row>
    <row r="3964" spans="1:29" x14ac:dyDescent="0.3">
      <c r="A3964">
        <v>10860</v>
      </c>
      <c r="B3964" t="s">
        <v>13307</v>
      </c>
      <c r="C3964" t="s">
        <v>23469</v>
      </c>
      <c r="D3964" t="s">
        <v>33761</v>
      </c>
      <c r="E3964" t="s">
        <v>2457</v>
      </c>
      <c r="F3964" s="10"/>
      <c r="G3964">
        <v>2017</v>
      </c>
      <c r="J3964">
        <v>0.35277016409757211</v>
      </c>
      <c r="L3964" t="s">
        <v>45105</v>
      </c>
      <c r="M3964">
        <v>26938835</v>
      </c>
      <c r="Q3964" s="10"/>
      <c r="R3964" s="11">
        <f t="shared" si="122"/>
        <v>0</v>
      </c>
      <c r="U3964" s="11">
        <f t="shared" si="123"/>
        <v>0</v>
      </c>
      <c r="Y3964" s="11">
        <f>IF(SUM(Tableau1[[#This Row],[Other access]:[Sci-hub access]])&gt;=1,1,0)</f>
        <v>0</v>
      </c>
      <c r="Z3964" s="12">
        <f>IF(OR(Tableau1[[#This Row],[Access R1 + S1+ T1 ]]&gt;=1,Tableau1[[#This Row],[Access V1 +W1 + X1]]&gt;=1),1,0)</f>
        <v>0</v>
      </c>
      <c r="AB3964" s="10" t="str">
        <f>Tableau1[[#This Row],[DOI]]</f>
        <v>doi: 10.1097/ICB.0000000000000297</v>
      </c>
      <c r="AC3964" s="13" t="str">
        <f>Tableau1[[#This Row],[Authors]]&amp;", "&amp;Tableau1[[#This Row],[Title]]&amp;" "&amp;Tableau1[[#This Row],[Journal]]&amp;". "&amp;Tableau1[[#This Row],[Year]]</f>
        <v>Shahlaee A, Hong BK, Ho AC., OPTICAL COHERENCE TOMOGRAPHY ANGIOGRAPHY FEATURES OF BRANCH RETINAL VEIN OCCLUSION. Retin Cases Brief Rep. 2017</v>
      </c>
    </row>
    <row r="3965" spans="1:29" x14ac:dyDescent="0.3">
      <c r="A3965">
        <v>8113</v>
      </c>
      <c r="B3965" t="s">
        <v>10832</v>
      </c>
      <c r="C3965" t="s">
        <v>21020</v>
      </c>
      <c r="D3965" t="s">
        <v>31270</v>
      </c>
      <c r="E3965" t="s">
        <v>34406</v>
      </c>
      <c r="F3965" s="10"/>
      <c r="G3965">
        <v>2017</v>
      </c>
      <c r="J3965">
        <v>0.35281275446290861</v>
      </c>
      <c r="L3965" t="s">
        <v>42460</v>
      </c>
      <c r="M3965">
        <v>27996196</v>
      </c>
      <c r="Q3965" s="10"/>
      <c r="R3965" s="11">
        <f t="shared" si="122"/>
        <v>0</v>
      </c>
      <c r="U3965" s="11">
        <f t="shared" si="123"/>
        <v>0</v>
      </c>
      <c r="Y3965" s="11">
        <f>IF(SUM(Tableau1[[#This Row],[Other access]:[Sci-hub access]])&gt;=1,1,0)</f>
        <v>0</v>
      </c>
      <c r="Z3965" s="12">
        <f>IF(OR(Tableau1[[#This Row],[Access R1 + S1+ T1 ]]&gt;=1,Tableau1[[#This Row],[Access V1 +W1 + X1]]&gt;=1),1,0)</f>
        <v>0</v>
      </c>
      <c r="AB3965" s="10" t="str">
        <f>Tableau1[[#This Row],[DOI]]</f>
        <v>doi: 10.1111/cts.12412</v>
      </c>
      <c r="AC3965" s="13" t="str">
        <f>Tableau1[[#This Row],[Authors]]&amp;", "&amp;Tableau1[[#This Row],[Title]]&amp;" "&amp;Tableau1[[#This Row],[Journal]]&amp;". "&amp;Tableau1[[#This Row],[Year]]</f>
        <v>Farris RA, Price ET., Reverse Translational Study of Fenofibrate's Observed Effects in Diabetes-Associated Retinopathy. Clin Transl Sci. 2017</v>
      </c>
    </row>
    <row r="3966" spans="1:29" ht="28.8" x14ac:dyDescent="0.3">
      <c r="A3966">
        <v>8344</v>
      </c>
      <c r="B3966" t="s">
        <v>11039</v>
      </c>
      <c r="C3966" t="s">
        <v>21226</v>
      </c>
      <c r="D3966" t="s">
        <v>31477</v>
      </c>
      <c r="E3966" t="s">
        <v>2445</v>
      </c>
      <c r="F3966" s="10"/>
      <c r="G3966">
        <v>2017</v>
      </c>
      <c r="J3966">
        <v>0.35284129371486195</v>
      </c>
      <c r="L3966" t="s">
        <v>42687</v>
      </c>
      <c r="M3966">
        <v>27930457</v>
      </c>
      <c r="Q3966" s="10"/>
      <c r="R3966" s="11">
        <f t="shared" si="122"/>
        <v>0</v>
      </c>
      <c r="U3966" s="11">
        <f t="shared" si="123"/>
        <v>0</v>
      </c>
      <c r="Y3966" s="11">
        <f>IF(SUM(Tableau1[[#This Row],[Other access]:[Sci-hub access]])&gt;=1,1,0)</f>
        <v>0</v>
      </c>
      <c r="Z3966" s="12">
        <f>IF(OR(Tableau1[[#This Row],[Access R1 + S1+ T1 ]]&gt;=1,Tableau1[[#This Row],[Access V1 +W1 + X1]]&gt;=1),1,0)</f>
        <v>0</v>
      </c>
      <c r="AB3966" s="10" t="str">
        <f>Tableau1[[#This Row],[DOI]]</f>
        <v>doi: 10.1097/IAE.0000000000001412</v>
      </c>
      <c r="AC3966" s="13" t="str">
        <f>Tableau1[[#This Row],[Authors]]&amp;", "&amp;Tableau1[[#This Row],[Title]]&amp;" "&amp;Tableau1[[#This Row],[Journal]]&amp;". "&amp;Tableau1[[#This Row],[Year]]</f>
        <v>Mandadi SKR, Agarwal A, Aggarwal K, Moharana B, Singh R, Sharma A, Bansal R, Dogra MR, Gupta V; for OCTA Study Group.., NOVEL FINDINGS ON OPTICAL COHERENCE TOMOGRAPHY ANGIOGRAPHY IN PATIENTS WITH TUBERCULAR SERPIGINOUS-LIKE CHOROIDITIS. Retina. 2017</v>
      </c>
    </row>
    <row r="3967" spans="1:29" x14ac:dyDescent="0.3">
      <c r="A3967">
        <v>912</v>
      </c>
      <c r="B3967" t="s">
        <v>4174</v>
      </c>
      <c r="C3967" t="s">
        <v>14428</v>
      </c>
      <c r="D3967" t="s">
        <v>24595</v>
      </c>
      <c r="E3967" t="s">
        <v>2447</v>
      </c>
      <c r="F3967" s="10"/>
      <c r="G3967">
        <v>2018</v>
      </c>
      <c r="J3967">
        <v>0.35291667249628844</v>
      </c>
      <c r="L3967" t="s">
        <v>35400</v>
      </c>
      <c r="M3967">
        <v>29068832</v>
      </c>
      <c r="Q3967" s="10"/>
      <c r="R3967" s="11">
        <f t="shared" si="122"/>
        <v>0</v>
      </c>
      <c r="U3967" s="11">
        <f t="shared" si="123"/>
        <v>0</v>
      </c>
      <c r="Y3967" s="11">
        <f>IF(SUM(Tableau1[[#This Row],[Other access]:[Sci-hub access]])&gt;=1,1,0)</f>
        <v>0</v>
      </c>
      <c r="Z3967" s="12">
        <f>IF(OR(Tableau1[[#This Row],[Access R1 + S1+ T1 ]]&gt;=1,Tableau1[[#This Row],[Access V1 +W1 + X1]]&gt;=1),1,0)</f>
        <v>0</v>
      </c>
      <c r="AB3967" s="10" t="str">
        <f>Tableau1[[#This Row],[DOI]]</f>
        <v>doi: 10.1097/IOP.0000000000001000</v>
      </c>
      <c r="AC3967" s="13" t="str">
        <f>Tableau1[[#This Row],[Authors]]&amp;", "&amp;Tableau1[[#This Row],[Title]]&amp;" "&amp;Tableau1[[#This Row],[Journal]]&amp;". "&amp;Tableau1[[#This Row],[Year]]</f>
        <v>Ray CN, Betteridge BC, Demke JC., Infected Nasal Dermoid Cyst/Sinus Tract Presenting With Bilateral Subperiosteal Supraorbital Abscesses: The Midline Nasal Tuft of Hair, an Overlooked Finding. Ophthal Plast Reconstr Surg. 2018</v>
      </c>
    </row>
    <row r="3968" spans="1:29" x14ac:dyDescent="0.3">
      <c r="A3968">
        <v>3958</v>
      </c>
      <c r="B3968" t="s">
        <v>7112</v>
      </c>
      <c r="C3968" t="s">
        <v>17349</v>
      </c>
      <c r="D3968" t="s">
        <v>27539</v>
      </c>
      <c r="E3968" t="s">
        <v>2720</v>
      </c>
      <c r="F3968" s="10"/>
      <c r="G3968">
        <v>2017</v>
      </c>
      <c r="J3968">
        <v>0.35300567183167519</v>
      </c>
      <c r="L3968" t="s">
        <v>38399</v>
      </c>
      <c r="M3968">
        <v>28499981</v>
      </c>
      <c r="Q3968" s="10"/>
      <c r="R3968" s="11">
        <f t="shared" si="122"/>
        <v>0</v>
      </c>
      <c r="U3968" s="11">
        <f t="shared" si="123"/>
        <v>0</v>
      </c>
      <c r="Y3968" s="11">
        <f>IF(SUM(Tableau1[[#This Row],[Other access]:[Sci-hub access]])&gt;=1,1,0)</f>
        <v>0</v>
      </c>
      <c r="Z3968" s="12">
        <f>IF(OR(Tableau1[[#This Row],[Access R1 + S1+ T1 ]]&gt;=1,Tableau1[[#This Row],[Access V1 +W1 + X1]]&gt;=1),1,0)</f>
        <v>0</v>
      </c>
      <c r="AB3968" s="10" t="str">
        <f>Tableau1[[#This Row],[DOI]]</f>
        <v>doi: 10.1016/j.mito.2017.05.004</v>
      </c>
      <c r="AC3968" s="13" t="str">
        <f>Tableau1[[#This Row],[Authors]]&amp;", "&amp;Tableau1[[#This Row],[Title]]&amp;" "&amp;Tableau1[[#This Row],[Journal]]&amp;". "&amp;Tableau1[[#This Row],[Year]]</f>
        <v>Kamel K, Farrell M, O'Brien C., Mitochondrial dysfunction in ocular disease: Focus on glaucoma. Mitochondrion. 2017</v>
      </c>
    </row>
    <row r="3969" spans="1:29" ht="28.8" x14ac:dyDescent="0.3">
      <c r="A3969">
        <v>10197</v>
      </c>
      <c r="B3969" t="s">
        <v>12702</v>
      </c>
      <c r="C3969" t="s">
        <v>20242</v>
      </c>
      <c r="D3969" t="s">
        <v>33154</v>
      </c>
      <c r="E3969" t="s">
        <v>2445</v>
      </c>
      <c r="F3969" s="10"/>
      <c r="G3969">
        <v>2017</v>
      </c>
      <c r="J3969">
        <v>0.3531660700977266</v>
      </c>
      <c r="L3969" t="s">
        <v>44452</v>
      </c>
      <c r="M3969">
        <v>27429381</v>
      </c>
      <c r="Q3969" s="10"/>
      <c r="R3969" s="11">
        <f t="shared" si="122"/>
        <v>0</v>
      </c>
      <c r="U3969" s="11">
        <f t="shared" si="123"/>
        <v>0</v>
      </c>
      <c r="Y3969" s="11">
        <f>IF(SUM(Tableau1[[#This Row],[Other access]:[Sci-hub access]])&gt;=1,1,0)</f>
        <v>0</v>
      </c>
      <c r="Z3969" s="12">
        <f>IF(OR(Tableau1[[#This Row],[Access R1 + S1+ T1 ]]&gt;=1,Tableau1[[#This Row],[Access V1 +W1 + X1]]&gt;=1),1,0)</f>
        <v>0</v>
      </c>
      <c r="AB3969" s="10" t="str">
        <f>Tableau1[[#This Row],[DOI]]</f>
        <v>doi: 10.1097/IAE.0000000000001129</v>
      </c>
      <c r="AC3969" s="13" t="str">
        <f>Tableau1[[#This Row],[Authors]]&amp;", "&amp;Tableau1[[#This Row],[Title]]&amp;" "&amp;Tableau1[[#This Row],[Journal]]&amp;". "&amp;Tableau1[[#This Row],[Year]]</f>
        <v>Modi A, Giridhar A, Gopalakrishnan M., SPECTRAL DOMAIN OPTICAL COHERENCE TOMOGRAPHY-BASED MICROSTRUCTURAL ANALYSIS OF RETINAL ARCHITECTURE POST INTERNAL LIMITING MEMBRANE PEELING FOR SURGERY OF IDIOPATHIC MACULAR HOLE REPAIR. Retina. 2017</v>
      </c>
    </row>
    <row r="3970" spans="1:29" x14ac:dyDescent="0.3">
      <c r="A3970">
        <v>5139</v>
      </c>
      <c r="B3970" t="s">
        <v>8216</v>
      </c>
      <c r="C3970" t="s">
        <v>18441</v>
      </c>
      <c r="D3970" t="s">
        <v>28646</v>
      </c>
      <c r="E3970" t="s">
        <v>2468</v>
      </c>
      <c r="F3970" s="10"/>
      <c r="G3970">
        <v>2017</v>
      </c>
      <c r="J3970">
        <v>0.35341046489471428</v>
      </c>
      <c r="L3970" t="s">
        <v>39543</v>
      </c>
      <c r="M3970">
        <v>28368996</v>
      </c>
      <c r="Q3970" s="10"/>
      <c r="R3970" s="11">
        <f t="shared" ref="R3970:R4033" si="124">IF(SUM(N3970:Q3970)&gt;0,1,0)</f>
        <v>0</v>
      </c>
      <c r="U3970" s="11">
        <f t="shared" ref="U3970:U4033" si="125">IF(SUM(R3970,T3970)&gt;0,1,0)</f>
        <v>0</v>
      </c>
      <c r="Y3970" s="11">
        <f>IF(SUM(Tableau1[[#This Row],[Other access]:[Sci-hub access]])&gt;=1,1,0)</f>
        <v>0</v>
      </c>
      <c r="Z3970" s="12">
        <f>IF(OR(Tableau1[[#This Row],[Access R1 + S1+ T1 ]]&gt;=1,Tableau1[[#This Row],[Access V1 +W1 + X1]]&gt;=1),1,0)</f>
        <v>0</v>
      </c>
      <c r="AB3970" s="10" t="str">
        <f>Tableau1[[#This Row],[DOI]]</f>
        <v>doi: 10.1097/IJG.0000000000000669</v>
      </c>
      <c r="AC3970" s="13" t="str">
        <f>Tableau1[[#This Row],[Authors]]&amp;", "&amp;Tableau1[[#This Row],[Title]]&amp;" "&amp;Tableau1[[#This Row],[Journal]]&amp;". "&amp;Tableau1[[#This Row],[Year]]</f>
        <v>Varadaraj V, Sengupta S, Palaniswamy K, Srinivasan K, Kader MA, Raman G, Reddy S, Ramulu PY, Venkatesh R., Evaluation of Angle Closure as a Risk Factor for Reduced Corneal Endothelial Cell Density. J Glaucoma. 2017</v>
      </c>
    </row>
    <row r="3971" spans="1:29" x14ac:dyDescent="0.3">
      <c r="A3971">
        <v>10901</v>
      </c>
      <c r="B3971" t="s">
        <v>13341</v>
      </c>
      <c r="C3971" t="s">
        <v>23503</v>
      </c>
      <c r="D3971" t="s">
        <v>33795</v>
      </c>
      <c r="E3971" t="s">
        <v>3219</v>
      </c>
      <c r="F3971" s="10"/>
      <c r="G3971">
        <v>2017</v>
      </c>
      <c r="J3971">
        <v>0.35354380665164975</v>
      </c>
      <c r="L3971" t="s">
        <v>45144</v>
      </c>
      <c r="M3971">
        <v>26868168</v>
      </c>
      <c r="Q3971" s="10"/>
      <c r="R3971" s="11">
        <f t="shared" si="124"/>
        <v>0</v>
      </c>
      <c r="U3971" s="11">
        <f t="shared" si="125"/>
        <v>0</v>
      </c>
      <c r="Y3971" s="11">
        <f>IF(SUM(Tableau1[[#This Row],[Other access]:[Sci-hub access]])&gt;=1,1,0)</f>
        <v>0</v>
      </c>
      <c r="Z3971" s="12">
        <f>IF(OR(Tableau1[[#This Row],[Access R1 + S1+ T1 ]]&gt;=1,Tableau1[[#This Row],[Access V1 +W1 + X1]]&gt;=1),1,0)</f>
        <v>0</v>
      </c>
      <c r="AB3971" s="10" t="str">
        <f>Tableau1[[#This Row],[DOI]]</f>
        <v>doi: 10.1016/j.jfma.2015.10.013</v>
      </c>
      <c r="AC3971" s="13" t="str">
        <f>Tableau1[[#This Row],[Authors]]&amp;", "&amp;Tableau1[[#This Row],[Title]]&amp;" "&amp;Tableau1[[#This Row],[Journal]]&amp;". "&amp;Tableau1[[#This Row],[Year]]</f>
        <v>Liu HY, Chen YF, Chen TC, Yeh PT, Hu FR, Chen WL., Surgical result of pterygium extended removal followed by fibrin glue-assisted amniotic membrane transplantation. J Formos Med Assoc. 2017</v>
      </c>
    </row>
    <row r="3972" spans="1:29" x14ac:dyDescent="0.3">
      <c r="A3972">
        <v>7676</v>
      </c>
      <c r="B3972" t="s">
        <v>10451</v>
      </c>
      <c r="C3972" t="s">
        <v>20648</v>
      </c>
      <c r="D3972" t="s">
        <v>30887</v>
      </c>
      <c r="E3972" t="s">
        <v>2452</v>
      </c>
      <c r="F3972" s="10"/>
      <c r="G3972">
        <v>2017</v>
      </c>
      <c r="J3972">
        <v>0.35360207947200306</v>
      </c>
      <c r="L3972" t="e">
        <v>#VALUE!</v>
      </c>
      <c r="M3972">
        <v>28064304</v>
      </c>
      <c r="Q3972" s="10"/>
      <c r="R3972" s="11">
        <f t="shared" si="124"/>
        <v>0</v>
      </c>
      <c r="U3972" s="11">
        <f t="shared" si="125"/>
        <v>0</v>
      </c>
      <c r="Y3972" s="11">
        <f>IF(SUM(Tableau1[[#This Row],[Other access]:[Sci-hub access]])&gt;=1,1,0)</f>
        <v>0</v>
      </c>
      <c r="Z3972" s="12">
        <f>IF(OR(Tableau1[[#This Row],[Access R1 + S1+ T1 ]]&gt;=1,Tableau1[[#This Row],[Access V1 +W1 + X1]]&gt;=1),1,0)</f>
        <v>0</v>
      </c>
      <c r="AB3972" s="10" t="e">
        <f>Tableau1[[#This Row],[DOI]]</f>
        <v>#VALUE!</v>
      </c>
      <c r="AC3972" s="13" t="str">
        <f>Tableau1[[#This Row],[Authors]]&amp;", "&amp;Tableau1[[#This Row],[Title]]&amp;" "&amp;Tableau1[[#This Row],[Journal]]&amp;". "&amp;Tableau1[[#This Row],[Year]]</f>
        <v>Wang R, Qian L, Wang Y, Zheng Y, Du S, Lei T, Lv P, Long T, Wang W., Evaluation of Ophthalmic Artery Branch Retrograde Intervention in the Treatment of Central Retinal Artery Occlusion (CRAO). Med Sci Monit. 2017</v>
      </c>
    </row>
    <row r="3973" spans="1:29" x14ac:dyDescent="0.3">
      <c r="A3973">
        <v>9649</v>
      </c>
      <c r="B3973" t="s">
        <v>12201</v>
      </c>
      <c r="C3973" t="s">
        <v>22375</v>
      </c>
      <c r="D3973" t="s">
        <v>32649</v>
      </c>
      <c r="E3973" t="s">
        <v>2479</v>
      </c>
      <c r="F3973" s="10"/>
      <c r="G3973">
        <v>2017</v>
      </c>
      <c r="J3973">
        <v>0.35364329281420992</v>
      </c>
      <c r="L3973" t="e">
        <v>#VALUE!</v>
      </c>
      <c r="M3973">
        <v>27631347</v>
      </c>
      <c r="Q3973" s="10"/>
      <c r="R3973" s="11">
        <f t="shared" si="124"/>
        <v>0</v>
      </c>
      <c r="U3973" s="11">
        <f t="shared" si="125"/>
        <v>0</v>
      </c>
      <c r="Y3973" s="11">
        <f>IF(SUM(Tableau1[[#This Row],[Other access]:[Sci-hub access]])&gt;=1,1,0)</f>
        <v>0</v>
      </c>
      <c r="Z3973" s="12">
        <f>IF(OR(Tableau1[[#This Row],[Access R1 + S1+ T1 ]]&gt;=1,Tableau1[[#This Row],[Access V1 +W1 + X1]]&gt;=1),1,0)</f>
        <v>0</v>
      </c>
      <c r="AB3973" s="10" t="e">
        <f>Tableau1[[#This Row],[DOI]]</f>
        <v>#VALUE!</v>
      </c>
      <c r="AC3973" s="13" t="str">
        <f>Tableau1[[#This Row],[Authors]]&amp;", "&amp;Tableau1[[#This Row],[Title]]&amp;" "&amp;Tableau1[[#This Row],[Journal]]&amp;". "&amp;Tableau1[[#This Row],[Year]]</f>
        <v>Rodriguez M, Yesilirmak N, Chhadva P, Goldhagen B, Karp C, Galor A., High-Resolution Optical Coherence Tomography in the Differentiation of Inflammatory Versus Noninflammatory Peripheral Corneal Thinning. Cornea. 2017</v>
      </c>
    </row>
    <row r="3974" spans="1:29" ht="28.8" x14ac:dyDescent="0.3">
      <c r="A3974">
        <v>4858</v>
      </c>
      <c r="B3974" t="s">
        <v>458</v>
      </c>
      <c r="C3974" t="s">
        <v>459</v>
      </c>
      <c r="D3974" t="s">
        <v>460</v>
      </c>
      <c r="E3974" t="s">
        <v>2704</v>
      </c>
      <c r="F3974" s="10"/>
      <c r="G3974">
        <v>2017</v>
      </c>
      <c r="J3974">
        <v>0.35367280206441498</v>
      </c>
      <c r="L3974" t="s">
        <v>39268</v>
      </c>
      <c r="M3974">
        <v>28399055</v>
      </c>
      <c r="Q3974" s="10"/>
      <c r="R3974" s="11">
        <f t="shared" si="124"/>
        <v>0</v>
      </c>
      <c r="U3974" s="11">
        <f t="shared" si="125"/>
        <v>0</v>
      </c>
      <c r="Y3974" s="11">
        <f>IF(SUM(Tableau1[[#This Row],[Other access]:[Sci-hub access]])&gt;=1,1,0)</f>
        <v>0</v>
      </c>
      <c r="Z3974" s="12">
        <f>IF(OR(Tableau1[[#This Row],[Access R1 + S1+ T1 ]]&gt;=1,Tableau1[[#This Row],[Access V1 +W1 + X1]]&gt;=1),1,0)</f>
        <v>0</v>
      </c>
      <c r="AB3974" s="10" t="str">
        <f>Tableau1[[#This Row],[DOI]]</f>
        <v>doi: 10.1097/INF.0000000000001599</v>
      </c>
      <c r="AC3974" s="13" t="str">
        <f>Tableau1[[#This Row],[Authors]]&amp;", "&amp;Tableau1[[#This Row],[Title]]&amp;" "&amp;Tableau1[[#This Row],[Journal]]&amp;". "&amp;Tableau1[[#This Row],[Year]]</f>
        <v>Jin HD, Demmler-Harrison GJ, Coats DK, Paysse EA, Bhatt A, Edmond JC, Yen KG, Steinkuller P, Miller J; Congenital CMV Longitudinal Study Group.., Long-term Visual and Ocular Sequelae in Patients With Congenital Cytomegalovirus Infection. Pediatr Infect Dis J. 2017</v>
      </c>
    </row>
    <row r="3975" spans="1:29" ht="28.8" x14ac:dyDescent="0.3">
      <c r="A3975">
        <v>2476</v>
      </c>
      <c r="B3975" t="s">
        <v>5698</v>
      </c>
      <c r="C3975" t="s">
        <v>15944</v>
      </c>
      <c r="D3975" t="s">
        <v>26121</v>
      </c>
      <c r="E3975" t="s">
        <v>2490</v>
      </c>
      <c r="F3975" s="10"/>
      <c r="G3975">
        <v>2017</v>
      </c>
      <c r="J3975">
        <v>0.35373895746615114</v>
      </c>
      <c r="L3975" t="s">
        <v>36940</v>
      </c>
      <c r="M3975">
        <v>28739419</v>
      </c>
      <c r="Q3975" s="10"/>
      <c r="R3975" s="11">
        <f t="shared" si="124"/>
        <v>0</v>
      </c>
      <c r="U3975" s="11">
        <f t="shared" si="125"/>
        <v>0</v>
      </c>
      <c r="Y3975" s="11">
        <f>IF(SUM(Tableau1[[#This Row],[Other access]:[Sci-hub access]])&gt;=1,1,0)</f>
        <v>0</v>
      </c>
      <c r="Z3975" s="12">
        <f>IF(OR(Tableau1[[#This Row],[Access R1 + S1+ T1 ]]&gt;=1,Tableau1[[#This Row],[Access V1 +W1 + X1]]&gt;=1),1,0)</f>
        <v>0</v>
      </c>
      <c r="AB3975" s="10" t="str">
        <f>Tableau1[[#This Row],[DOI]]</f>
        <v>doi: 10.1016/j.ajo.2017.07.015</v>
      </c>
      <c r="AC3975" s="13" t="str">
        <f>Tableau1[[#This Row],[Authors]]&amp;", "&amp;Tableau1[[#This Row],[Title]]&amp;" "&amp;Tableau1[[#This Row],[Journal]]&amp;". "&amp;Tableau1[[#This Row],[Year]]</f>
        <v>Nicholson L, Vazquez-Alfageme C, Patrao NV, Triantafyllopolou I, Bainbridge JW, Hykin PG, Sivaprasad S., Retinal Nonperfusion in the Posterior Pole Is Associated With Increased Risk of Neovascularization in Central Retinal Vein Occlusion. Am J Ophthalmol. 2017</v>
      </c>
    </row>
    <row r="3976" spans="1:29" x14ac:dyDescent="0.3">
      <c r="A3976">
        <v>581</v>
      </c>
      <c r="B3976" t="s">
        <v>3844</v>
      </c>
      <c r="C3976" t="s">
        <v>14100</v>
      </c>
      <c r="D3976" t="s">
        <v>24264</v>
      </c>
      <c r="E3976" t="s">
        <v>2469</v>
      </c>
      <c r="F3976" s="10"/>
      <c r="G3976">
        <v>2018</v>
      </c>
      <c r="J3976">
        <v>0.35375185168246159</v>
      </c>
      <c r="L3976" t="s">
        <v>35080</v>
      </c>
      <c r="M3976">
        <v>29172937</v>
      </c>
      <c r="Q3976" s="10"/>
      <c r="R3976" s="11">
        <f t="shared" si="124"/>
        <v>0</v>
      </c>
      <c r="U3976" s="11">
        <f t="shared" si="125"/>
        <v>0</v>
      </c>
      <c r="Y3976" s="11">
        <f>IF(SUM(Tableau1[[#This Row],[Other access]:[Sci-hub access]])&gt;=1,1,0)</f>
        <v>0</v>
      </c>
      <c r="Z3976" s="12">
        <f>IF(OR(Tableau1[[#This Row],[Access R1 + S1+ T1 ]]&gt;=1,Tableau1[[#This Row],[Access V1 +W1 + X1]]&gt;=1),1,0)</f>
        <v>0</v>
      </c>
      <c r="AB3976" s="10" t="str">
        <f>Tableau1[[#This Row],[DOI]]</f>
        <v>doi: 10.1080/08820538.2017.1353820</v>
      </c>
      <c r="AC3976" s="13" t="str">
        <f>Tableau1[[#This Row],[Authors]]&amp;", "&amp;Tableau1[[#This Row],[Title]]&amp;" "&amp;Tableau1[[#This Row],[Journal]]&amp;". "&amp;Tableau1[[#This Row],[Year]]</f>
        <v>Reddy SV, Husain D., Panretinal Photocoagulation: A Review of Complications. Semin Ophthalmol. 2018</v>
      </c>
    </row>
    <row r="3977" spans="1:29" x14ac:dyDescent="0.3">
      <c r="A3977">
        <v>3952</v>
      </c>
      <c r="B3977" t="s">
        <v>7106</v>
      </c>
      <c r="C3977" t="s">
        <v>17343</v>
      </c>
      <c r="D3977" t="s">
        <v>27533</v>
      </c>
      <c r="E3977" t="s">
        <v>3017</v>
      </c>
      <c r="F3977" s="10"/>
      <c r="G3977">
        <v>2017</v>
      </c>
      <c r="J3977">
        <v>0.35398295842408822</v>
      </c>
      <c r="L3977" t="s">
        <v>38393</v>
      </c>
      <c r="M3977">
        <v>28501259</v>
      </c>
      <c r="Q3977" s="10"/>
      <c r="R3977" s="11">
        <f t="shared" si="124"/>
        <v>0</v>
      </c>
      <c r="U3977" s="11">
        <f t="shared" si="125"/>
        <v>0</v>
      </c>
      <c r="Y3977" s="11">
        <f>IF(SUM(Tableau1[[#This Row],[Other access]:[Sci-hub access]])&gt;=1,1,0)</f>
        <v>0</v>
      </c>
      <c r="Z3977" s="12">
        <f>IF(OR(Tableau1[[#This Row],[Access R1 + S1+ T1 ]]&gt;=1,Tableau1[[#This Row],[Access V1 +W1 + X1]]&gt;=1),1,0)</f>
        <v>0</v>
      </c>
      <c r="AB3977" s="10" t="str">
        <f>Tableau1[[#This Row],[DOI]]</f>
        <v>doi: 10.1016/j.jstrokecerebrovasdis.2017.04.013</v>
      </c>
      <c r="AC3977" s="13" t="str">
        <f>Tableau1[[#This Row],[Authors]]&amp;", "&amp;Tableau1[[#This Row],[Title]]&amp;" "&amp;Tableau1[[#This Row],[Journal]]&amp;". "&amp;Tableau1[[#This Row],[Year]]</f>
        <v>Zhang Y, Luo G, Huang Y, Yu Q, Wang L, Li K., Risk of Stroke/Transient Ischemic Attack or Myocardial Infarction with Herpes Zoster: A Systematic Review and Meta-Analysis. J Stroke Cerebrovasc Dis. 2017</v>
      </c>
    </row>
    <row r="3978" spans="1:29" x14ac:dyDescent="0.3">
      <c r="A3978">
        <v>2272</v>
      </c>
      <c r="B3978" t="s">
        <v>5503</v>
      </c>
      <c r="C3978" t="s">
        <v>15748</v>
      </c>
      <c r="D3978" t="s">
        <v>25925</v>
      </c>
      <c r="E3978" t="s">
        <v>34082</v>
      </c>
      <c r="F3978" s="10"/>
      <c r="G3978">
        <v>2017</v>
      </c>
      <c r="J3978">
        <v>0.35406303880201306</v>
      </c>
      <c r="L3978" t="s">
        <v>36739</v>
      </c>
      <c r="M3978">
        <v>28778171</v>
      </c>
      <c r="Q3978" s="10"/>
      <c r="R3978" s="11">
        <f t="shared" si="124"/>
        <v>0</v>
      </c>
      <c r="U3978" s="11">
        <f t="shared" si="125"/>
        <v>0</v>
      </c>
      <c r="Y3978" s="11">
        <f>IF(SUM(Tableau1[[#This Row],[Other access]:[Sci-hub access]])&gt;=1,1,0)</f>
        <v>0</v>
      </c>
      <c r="Z3978" s="12">
        <f>IF(OR(Tableau1[[#This Row],[Access R1 + S1+ T1 ]]&gt;=1,Tableau1[[#This Row],[Access V1 +W1 + X1]]&gt;=1),1,0)</f>
        <v>0</v>
      </c>
      <c r="AB3978" s="10" t="str">
        <f>Tableau1[[#This Row],[DOI]]</f>
        <v>doi: 10.1186/s13000-017-0650-3</v>
      </c>
      <c r="AC3978" s="13" t="str">
        <f>Tableau1[[#This Row],[Authors]]&amp;", "&amp;Tableau1[[#This Row],[Title]]&amp;" "&amp;Tableau1[[#This Row],[Journal]]&amp;". "&amp;Tableau1[[#This Row],[Year]]</f>
        <v>Plasseraud KM, Wilkinson JK, Oelschlager KM, Poteet TM, Cook RW, Stone JF, Monzon FA., Gene expression profiling in uveal melanoma: technical reliability and correlation of molecular class with pathologic characteristics. Diagn Pathol. 2017</v>
      </c>
    </row>
    <row r="3979" spans="1:29" x14ac:dyDescent="0.3">
      <c r="A3979">
        <v>4303</v>
      </c>
      <c r="B3979" t="s">
        <v>7435</v>
      </c>
      <c r="C3979" t="s">
        <v>17671</v>
      </c>
      <c r="D3979" t="s">
        <v>27863</v>
      </c>
      <c r="E3979" t="s">
        <v>2496</v>
      </c>
      <c r="F3979" s="10"/>
      <c r="G3979">
        <v>2017</v>
      </c>
      <c r="J3979">
        <v>0.35409532519704945</v>
      </c>
      <c r="L3979" t="s">
        <v>38729</v>
      </c>
      <c r="M3979">
        <v>28457303</v>
      </c>
      <c r="Q3979" s="10"/>
      <c r="R3979" s="11">
        <f t="shared" si="124"/>
        <v>0</v>
      </c>
      <c r="U3979" s="11">
        <f t="shared" si="125"/>
        <v>0</v>
      </c>
      <c r="Y3979" s="11">
        <f>IF(SUM(Tableau1[[#This Row],[Other access]:[Sci-hub access]])&gt;=1,1,0)</f>
        <v>0</v>
      </c>
      <c r="Z3979" s="12">
        <f>IF(OR(Tableau1[[#This Row],[Access R1 + S1+ T1 ]]&gt;=1,Tableau1[[#This Row],[Access V1 +W1 + X1]]&gt;=1),1,0)</f>
        <v>0</v>
      </c>
      <c r="AB3979" s="10" t="str">
        <f>Tableau1[[#This Row],[DOI]]</f>
        <v>doi: 10.1016/j.jcjo.2016.09.003</v>
      </c>
      <c r="AC3979" s="13" t="str">
        <f>Tableau1[[#This Row],[Authors]]&amp;", "&amp;Tableau1[[#This Row],[Title]]&amp;" "&amp;Tableau1[[#This Row],[Journal]]&amp;". "&amp;Tableau1[[#This Row],[Year]]</f>
        <v>Amram AL, Smith SV, Lee AG., Perioperative nonarteritic anterior ischemic optic neuropathy in Jehovah's Witnesses. Can J Ophthalmol. 2017</v>
      </c>
    </row>
    <row r="3980" spans="1:29" x14ac:dyDescent="0.3">
      <c r="A3980">
        <v>9441</v>
      </c>
      <c r="B3980" t="s">
        <v>12010</v>
      </c>
      <c r="C3980" t="s">
        <v>22186</v>
      </c>
      <c r="D3980" t="s">
        <v>32456</v>
      </c>
      <c r="E3980" t="s">
        <v>2469</v>
      </c>
      <c r="F3980" s="10"/>
      <c r="G3980">
        <v>2017</v>
      </c>
      <c r="J3980">
        <v>0.3541706946740738</v>
      </c>
      <c r="L3980" t="s">
        <v>43729</v>
      </c>
      <c r="M3980">
        <v>27686782</v>
      </c>
      <c r="Q3980" s="10"/>
      <c r="R3980" s="11">
        <f t="shared" si="124"/>
        <v>0</v>
      </c>
      <c r="U3980" s="11">
        <f t="shared" si="125"/>
        <v>0</v>
      </c>
      <c r="Y3980" s="11">
        <f>IF(SUM(Tableau1[[#This Row],[Other access]:[Sci-hub access]])&gt;=1,1,0)</f>
        <v>0</v>
      </c>
      <c r="Z3980" s="12">
        <f>IF(OR(Tableau1[[#This Row],[Access R1 + S1+ T1 ]]&gt;=1,Tableau1[[#This Row],[Access V1 +W1 + X1]]&gt;=1),1,0)</f>
        <v>0</v>
      </c>
      <c r="AB3980" s="10" t="str">
        <f>Tableau1[[#This Row],[DOI]]</f>
        <v>doi: 10.1080/08820538.2016.1228386</v>
      </c>
      <c r="AC3980" s="13" t="str">
        <f>Tableau1[[#This Row],[Authors]]&amp;", "&amp;Tableau1[[#This Row],[Title]]&amp;" "&amp;Tableau1[[#This Row],[Journal]]&amp;". "&amp;Tableau1[[#This Row],[Year]]</f>
        <v>Anwar F, Turalba A., An Overview of Treatment Methods for Primary Angle Closure. Semin Ophthalmol. 2017</v>
      </c>
    </row>
    <row r="3981" spans="1:29" x14ac:dyDescent="0.3">
      <c r="A3981">
        <v>9132</v>
      </c>
      <c r="B3981" t="s">
        <v>11732</v>
      </c>
      <c r="C3981" t="s">
        <v>21907</v>
      </c>
      <c r="D3981" t="s">
        <v>32173</v>
      </c>
      <c r="E3981" t="s">
        <v>2486</v>
      </c>
      <c r="F3981" s="10"/>
      <c r="G3981">
        <v>2017</v>
      </c>
      <c r="J3981">
        <v>0.35435434839356761</v>
      </c>
      <c r="L3981" t="s">
        <v>43448</v>
      </c>
      <c r="M3981">
        <v>27778461</v>
      </c>
      <c r="Q3981" s="10"/>
      <c r="R3981" s="11">
        <f t="shared" si="124"/>
        <v>0</v>
      </c>
      <c r="U3981" s="11">
        <f t="shared" si="125"/>
        <v>0</v>
      </c>
      <c r="Y3981" s="11">
        <f>IF(SUM(Tableau1[[#This Row],[Other access]:[Sci-hub access]])&gt;=1,1,0)</f>
        <v>0</v>
      </c>
      <c r="Z3981" s="12">
        <f>IF(OR(Tableau1[[#This Row],[Access R1 + S1+ T1 ]]&gt;=1,Tableau1[[#This Row],[Access V1 +W1 + X1]]&gt;=1),1,0)</f>
        <v>0</v>
      </c>
      <c r="AB3981" s="10" t="str">
        <f>Tableau1[[#This Row],[DOI]]</f>
        <v>doi: 10.1111/aos.13300</v>
      </c>
      <c r="AC3981" s="13" t="str">
        <f>Tableau1[[#This Row],[Authors]]&amp;", "&amp;Tableau1[[#This Row],[Title]]&amp;" "&amp;Tableau1[[#This Row],[Journal]]&amp;". "&amp;Tableau1[[#This Row],[Year]]</f>
        <v>Shin JY, Chung B, Na YH, Lee J, Chung H, Byeon SH., Retinal pigment epithelium wound healing after traumatic choroidal rupture. Acta Ophthalmol. 2017</v>
      </c>
    </row>
    <row r="3982" spans="1:29" x14ac:dyDescent="0.3">
      <c r="A3982">
        <v>6281</v>
      </c>
      <c r="B3982" t="s">
        <v>9237</v>
      </c>
      <c r="C3982" t="s">
        <v>19448</v>
      </c>
      <c r="D3982" t="s">
        <v>29668</v>
      </c>
      <c r="E3982" t="s">
        <v>2438</v>
      </c>
      <c r="F3982" s="10"/>
      <c r="G3982">
        <v>2017</v>
      </c>
      <c r="J3982">
        <v>0.3545982187633594</v>
      </c>
      <c r="L3982" t="s">
        <v>40651</v>
      </c>
      <c r="M3982">
        <v>28232381</v>
      </c>
      <c r="Q3982" s="10"/>
      <c r="R3982" s="11">
        <f t="shared" si="124"/>
        <v>0</v>
      </c>
      <c r="U3982" s="11">
        <f t="shared" si="125"/>
        <v>0</v>
      </c>
      <c r="Y3982" s="11">
        <f>IF(SUM(Tableau1[[#This Row],[Other access]:[Sci-hub access]])&gt;=1,1,0)</f>
        <v>0</v>
      </c>
      <c r="Z3982" s="12">
        <f>IF(OR(Tableau1[[#This Row],[Access R1 + S1+ T1 ]]&gt;=1,Tableau1[[#This Row],[Access V1 +W1 + X1]]&gt;=1),1,0)</f>
        <v>0</v>
      </c>
      <c r="AB3982" s="10" t="str">
        <f>Tableau1[[#This Row],[DOI]]</f>
        <v>doi: 10.1136/bjophthalmol-2016-309749</v>
      </c>
      <c r="AC3982" s="13" t="str">
        <f>Tableau1[[#This Row],[Authors]]&amp;", "&amp;Tableau1[[#This Row],[Title]]&amp;" "&amp;Tableau1[[#This Row],[Journal]]&amp;". "&amp;Tableau1[[#This Row],[Year]]</f>
        <v>Yoo JH, Ahn J, Oh J, Cha J, Kim SW., Risk factors of recurrence of macular oedema associated with branch retinal vein occlusion after intravitreal bevacizumab injection. Br J Ophthalmol. 2017</v>
      </c>
    </row>
    <row r="3983" spans="1:29" x14ac:dyDescent="0.3">
      <c r="A3983">
        <v>6985</v>
      </c>
      <c r="B3983" t="s">
        <v>9845</v>
      </c>
      <c r="C3983" t="s">
        <v>20048</v>
      </c>
      <c r="D3983" t="s">
        <v>30279</v>
      </c>
      <c r="E3983" t="s">
        <v>2529</v>
      </c>
      <c r="F3983" s="10"/>
      <c r="G3983">
        <v>2017</v>
      </c>
      <c r="J3983">
        <v>0.35464351900595337</v>
      </c>
      <c r="L3983" t="s">
        <v>41343</v>
      </c>
      <c r="M3983">
        <v>28139150</v>
      </c>
      <c r="Q3983" s="10"/>
      <c r="R3983" s="11">
        <f t="shared" si="124"/>
        <v>0</v>
      </c>
      <c r="U3983" s="11">
        <f t="shared" si="125"/>
        <v>0</v>
      </c>
      <c r="Y3983" s="11">
        <f>IF(SUM(Tableau1[[#This Row],[Other access]:[Sci-hub access]])&gt;=1,1,0)</f>
        <v>0</v>
      </c>
      <c r="Z3983" s="12">
        <f>IF(OR(Tableau1[[#This Row],[Access R1 + S1+ T1 ]]&gt;=1,Tableau1[[#This Row],[Access V1 +W1 + X1]]&gt;=1),1,0)</f>
        <v>0</v>
      </c>
      <c r="AB3983" s="10" t="str">
        <f>Tableau1[[#This Row],[DOI]]</f>
        <v>doi: 10.1080/02713683.2016.1255335</v>
      </c>
      <c r="AC3983" s="13" t="str">
        <f>Tableau1[[#This Row],[Authors]]&amp;", "&amp;Tableau1[[#This Row],[Title]]&amp;" "&amp;Tableau1[[#This Row],[Journal]]&amp;". "&amp;Tableau1[[#This Row],[Year]]</f>
        <v>Xia D, Chen X, Zhou Q, Xiao S, Yu Y, Wang Y, Du G, Huang H, Zhang W, Chen Y., Efficacy of Purtscher's Retinopathy Treatments: A Systematic Review. Curr Eye Res. 2017</v>
      </c>
    </row>
    <row r="3984" spans="1:29" x14ac:dyDescent="0.3">
      <c r="A3984">
        <v>10248</v>
      </c>
      <c r="B3984" t="s">
        <v>12750</v>
      </c>
      <c r="C3984" t="s">
        <v>22918</v>
      </c>
      <c r="D3984" t="s">
        <v>33202</v>
      </c>
      <c r="E3984" t="s">
        <v>2529</v>
      </c>
      <c r="F3984" s="10"/>
      <c r="G3984">
        <v>2017</v>
      </c>
      <c r="J3984">
        <v>0.35471582050373118</v>
      </c>
      <c r="L3984" t="s">
        <v>44501</v>
      </c>
      <c r="M3984">
        <v>27420106</v>
      </c>
      <c r="Q3984" s="10"/>
      <c r="R3984" s="11">
        <f t="shared" si="124"/>
        <v>0</v>
      </c>
      <c r="U3984" s="11">
        <f t="shared" si="125"/>
        <v>0</v>
      </c>
      <c r="Y3984" s="11">
        <f>IF(SUM(Tableau1[[#This Row],[Other access]:[Sci-hub access]])&gt;=1,1,0)</f>
        <v>0</v>
      </c>
      <c r="Z3984" s="12">
        <f>IF(OR(Tableau1[[#This Row],[Access R1 + S1+ T1 ]]&gt;=1,Tableau1[[#This Row],[Access V1 +W1 + X1]]&gt;=1),1,0)</f>
        <v>0</v>
      </c>
      <c r="AB3984" s="10" t="str">
        <f>Tableau1[[#This Row],[DOI]]</f>
        <v>doi: 10.1080/02713683.2016.1196710</v>
      </c>
      <c r="AC3984" s="13" t="str">
        <f>Tableau1[[#This Row],[Authors]]&amp;", "&amp;Tableau1[[#This Row],[Title]]&amp;" "&amp;Tableau1[[#This Row],[Journal]]&amp;". "&amp;Tableau1[[#This Row],[Year]]</f>
        <v>Polat N, Gunduz A, Gunduz A, Cumurcu T, Gunduz G., The Influence of Corneal Collagen Crosslinking on Conjunctival Flora. Curr Eye Res. 2017</v>
      </c>
    </row>
    <row r="3985" spans="1:29" x14ac:dyDescent="0.3">
      <c r="A3985">
        <v>476</v>
      </c>
      <c r="B3985" t="s">
        <v>3739</v>
      </c>
      <c r="C3985" t="s">
        <v>13997</v>
      </c>
      <c r="D3985" t="s">
        <v>24159</v>
      </c>
      <c r="E3985" t="s">
        <v>2511</v>
      </c>
      <c r="F3985" s="10"/>
      <c r="G3985">
        <v>2017</v>
      </c>
      <c r="J3985">
        <v>0.35475108549705092</v>
      </c>
      <c r="L3985" t="s">
        <v>34980</v>
      </c>
      <c r="M3985">
        <v>29208821</v>
      </c>
      <c r="Q3985" s="10"/>
      <c r="R3985" s="11">
        <f t="shared" si="124"/>
        <v>0</v>
      </c>
      <c r="U3985" s="11">
        <f t="shared" si="125"/>
        <v>0</v>
      </c>
      <c r="Y3985" s="11">
        <f>IF(SUM(Tableau1[[#This Row],[Other access]:[Sci-hub access]])&gt;=1,1,0)</f>
        <v>0</v>
      </c>
      <c r="Z3985" s="12">
        <f>IF(OR(Tableau1[[#This Row],[Access R1 + S1+ T1 ]]&gt;=1,Tableau1[[#This Row],[Access V1 +W1 + X1]]&gt;=1),1,0)</f>
        <v>0</v>
      </c>
      <c r="AB3985" s="10" t="str">
        <f>Tableau1[[#This Row],[DOI]]</f>
        <v>doi: 10.4103/ijo.IJO_755_17</v>
      </c>
      <c r="AC3985" s="13" t="str">
        <f>Tableau1[[#This Row],[Authors]]&amp;", "&amp;Tableau1[[#This Row],[Title]]&amp;" "&amp;Tableau1[[#This Row],[Journal]]&amp;". "&amp;Tableau1[[#This Row],[Year]]</f>
        <v>Das T., Redefining evidence in the management of acute post-cataract surgery endophthalmitis in India - The 2014 Adenwalla Oration, All India Ophthalmological Society. Indian J Ophthalmol. 2017</v>
      </c>
    </row>
    <row r="3986" spans="1:29" x14ac:dyDescent="0.3">
      <c r="A3986">
        <v>3462</v>
      </c>
      <c r="B3986" t="s">
        <v>6637</v>
      </c>
      <c r="C3986" t="s">
        <v>16879</v>
      </c>
      <c r="D3986" t="s">
        <v>27061</v>
      </c>
      <c r="E3986" t="s">
        <v>34140</v>
      </c>
      <c r="F3986" s="10"/>
      <c r="G3986">
        <v>2017</v>
      </c>
      <c r="J3986">
        <v>0.35476597203242344</v>
      </c>
      <c r="L3986" t="e">
        <v>#VALUE!</v>
      </c>
      <c r="M3986">
        <v>28583052</v>
      </c>
      <c r="Q3986" s="10"/>
      <c r="R3986" s="11">
        <f t="shared" si="124"/>
        <v>0</v>
      </c>
      <c r="U3986" s="11">
        <f t="shared" si="125"/>
        <v>0</v>
      </c>
      <c r="Y3986" s="11">
        <f>IF(SUM(Tableau1[[#This Row],[Other access]:[Sci-hub access]])&gt;=1,1,0)</f>
        <v>0</v>
      </c>
      <c r="Z3986" s="12">
        <f>IF(OR(Tableau1[[#This Row],[Access R1 + S1+ T1 ]]&gt;=1,Tableau1[[#This Row],[Access V1 +W1 + X1]]&gt;=1),1,0)</f>
        <v>0</v>
      </c>
      <c r="AB3986" s="10" t="e">
        <f>Tableau1[[#This Row],[DOI]]</f>
        <v>#VALUE!</v>
      </c>
      <c r="AC3986" s="13" t="str">
        <f>Tableau1[[#This Row],[Authors]]&amp;", "&amp;Tableau1[[#This Row],[Title]]&amp;" "&amp;Tableau1[[#This Row],[Journal]]&amp;". "&amp;Tableau1[[#This Row],[Year]]</f>
        <v>Yazici H., Two Postmodernisms in Rheumatology. Bull Hosp Jt Dis (2013). 2017</v>
      </c>
    </row>
    <row r="3987" spans="1:29" x14ac:dyDescent="0.3">
      <c r="A3987">
        <v>8532</v>
      </c>
      <c r="B3987" t="s">
        <v>11203</v>
      </c>
      <c r="C3987" t="s">
        <v>21387</v>
      </c>
      <c r="D3987" t="s">
        <v>31642</v>
      </c>
      <c r="E3987" t="s">
        <v>2525</v>
      </c>
      <c r="F3987" s="10"/>
      <c r="G3987">
        <v>2017</v>
      </c>
      <c r="J3987">
        <v>0.35507420607300566</v>
      </c>
      <c r="L3987" t="s">
        <v>42868</v>
      </c>
      <c r="M3987">
        <v>27896896</v>
      </c>
      <c r="Q3987" s="10"/>
      <c r="R3987" s="11">
        <f t="shared" si="124"/>
        <v>0</v>
      </c>
      <c r="U3987" s="11">
        <f t="shared" si="125"/>
        <v>0</v>
      </c>
      <c r="Y3987" s="11">
        <f>IF(SUM(Tableau1[[#This Row],[Other access]:[Sci-hub access]])&gt;=1,1,0)</f>
        <v>0</v>
      </c>
      <c r="Z3987" s="12">
        <f>IF(OR(Tableau1[[#This Row],[Access R1 + S1+ T1 ]]&gt;=1,Tableau1[[#This Row],[Access V1 +W1 + X1]]&gt;=1),1,0)</f>
        <v>0</v>
      </c>
      <c r="AB3987" s="10" t="str">
        <f>Tableau1[[#This Row],[DOI]]</f>
        <v>doi: 10.1111/ceo.12881</v>
      </c>
      <c r="AC3987" s="13" t="str">
        <f>Tableau1[[#This Row],[Authors]]&amp;", "&amp;Tableau1[[#This Row],[Title]]&amp;" "&amp;Tableau1[[#This Row],[Journal]]&amp;". "&amp;Tableau1[[#This Row],[Year]]</f>
        <v>Ng KK, Nisbet M, Damato EM, Sims JL., Presumed tuberculous uveitis in non-endemic country for tuberculosis: case series from a New Zealand tertiary uveitis clinic. Clin Exp Ophthalmol. 2017</v>
      </c>
    </row>
    <row r="3988" spans="1:29" ht="28.8" x14ac:dyDescent="0.3">
      <c r="A3988">
        <v>4108</v>
      </c>
      <c r="B3988" t="s">
        <v>7254</v>
      </c>
      <c r="C3988" t="s">
        <v>17491</v>
      </c>
      <c r="D3988" t="s">
        <v>27682</v>
      </c>
      <c r="E3988" t="s">
        <v>34028</v>
      </c>
      <c r="F3988" s="10"/>
      <c r="G3988">
        <v>2017</v>
      </c>
      <c r="J3988">
        <v>0.35509829259705672</v>
      </c>
      <c r="L3988" t="s">
        <v>38539</v>
      </c>
      <c r="M3988">
        <v>28483697</v>
      </c>
      <c r="Q3988" s="10"/>
      <c r="R3988" s="11">
        <f t="shared" si="124"/>
        <v>0</v>
      </c>
      <c r="U3988" s="11">
        <f t="shared" si="125"/>
        <v>0</v>
      </c>
      <c r="Y3988" s="11">
        <f>IF(SUM(Tableau1[[#This Row],[Other access]:[Sci-hub access]])&gt;=1,1,0)</f>
        <v>0</v>
      </c>
      <c r="Z3988" s="12">
        <f>IF(OR(Tableau1[[#This Row],[Access R1 + S1+ T1 ]]&gt;=1,Tableau1[[#This Row],[Access V1 +W1 + X1]]&gt;=1),1,0)</f>
        <v>0</v>
      </c>
      <c r="AB3988" s="10" t="str">
        <f>Tableau1[[#This Row],[DOI]]</f>
        <v>doi: 10.1016/j.actbio.2017.05.011</v>
      </c>
      <c r="AC3988" s="13" t="str">
        <f>Tableau1[[#This Row],[Authors]]&amp;", "&amp;Tableau1[[#This Row],[Title]]&amp;" "&amp;Tableau1[[#This Row],[Journal]]&amp;". "&amp;Tableau1[[#This Row],[Year]]</f>
        <v>Chirco KR, Worthington KS, Flamme-Wiese MJ, Riker MJ, Andrade JD, Ueberheide BM, Stone EM, Tucker BA, Mullins RF., Preparation and evaluation of human choroid extracellular matrix scaffolds for the study of cell replacement strategies. Acta Biomater. 2017</v>
      </c>
    </row>
    <row r="3989" spans="1:29" x14ac:dyDescent="0.3">
      <c r="A3989">
        <v>6302</v>
      </c>
      <c r="B3989" t="s">
        <v>9257</v>
      </c>
      <c r="C3989" t="s">
        <v>19468</v>
      </c>
      <c r="D3989" t="s">
        <v>29688</v>
      </c>
      <c r="E3989" t="s">
        <v>3053</v>
      </c>
      <c r="F3989" s="10"/>
      <c r="G3989">
        <v>2017</v>
      </c>
      <c r="J3989">
        <v>0.35518991222252538</v>
      </c>
      <c r="L3989" t="s">
        <v>40672</v>
      </c>
      <c r="M3989">
        <v>28230605</v>
      </c>
      <c r="Q3989" s="10"/>
      <c r="R3989" s="11">
        <f t="shared" si="124"/>
        <v>0</v>
      </c>
      <c r="U3989" s="11">
        <f t="shared" si="125"/>
        <v>0</v>
      </c>
      <c r="Y3989" s="11">
        <f>IF(SUM(Tableau1[[#This Row],[Other access]:[Sci-hub access]])&gt;=1,1,0)</f>
        <v>0</v>
      </c>
      <c r="Z3989" s="12">
        <f>IF(OR(Tableau1[[#This Row],[Access R1 + S1+ T1 ]]&gt;=1,Tableau1[[#This Row],[Access V1 +W1 + X1]]&gt;=1),1,0)</f>
        <v>0</v>
      </c>
      <c r="AB3989" s="10" t="str">
        <f>Tableau1[[#This Row],[DOI]]</f>
        <v>doi: 10.1097/SCS.0000000000003632</v>
      </c>
      <c r="AC3989" s="13" t="str">
        <f>Tableau1[[#This Row],[Authors]]&amp;", "&amp;Tableau1[[#This Row],[Title]]&amp;" "&amp;Tableau1[[#This Row],[Journal]]&amp;". "&amp;Tableau1[[#This Row],[Year]]</f>
        <v>Jiao W, Huang Y, Sun W, Lei T., Microscopic Transnasal Transsphenoidal Surgery for Pediatric Pituitary Adenomas. J Craniofac Surg. 2017</v>
      </c>
    </row>
    <row r="3990" spans="1:29" ht="28.8" x14ac:dyDescent="0.3">
      <c r="A3990">
        <v>4181</v>
      </c>
      <c r="B3990" t="s">
        <v>7322</v>
      </c>
      <c r="C3990" t="s">
        <v>17559</v>
      </c>
      <c r="D3990" t="s">
        <v>27750</v>
      </c>
      <c r="E3990" t="s">
        <v>2499</v>
      </c>
      <c r="F3990" s="10"/>
      <c r="G3990">
        <v>2017</v>
      </c>
      <c r="J3990">
        <v>0.35531573612114753</v>
      </c>
      <c r="L3990" t="s">
        <v>38612</v>
      </c>
      <c r="M3990">
        <v>28474119</v>
      </c>
      <c r="Q3990" s="10"/>
      <c r="R3990" s="11">
        <f t="shared" si="124"/>
        <v>0</v>
      </c>
      <c r="U3990" s="11">
        <f t="shared" si="125"/>
        <v>0</v>
      </c>
      <c r="Y3990" s="11">
        <f>IF(SUM(Tableau1[[#This Row],[Other access]:[Sci-hub access]])&gt;=1,1,0)</f>
        <v>0</v>
      </c>
      <c r="Z3990" s="12">
        <f>IF(OR(Tableau1[[#This Row],[Access R1 + S1+ T1 ]]&gt;=1,Tableau1[[#This Row],[Access V1 +W1 + X1]]&gt;=1),1,0)</f>
        <v>0</v>
      </c>
      <c r="AB3990" s="10" t="str">
        <f>Tableau1[[#This Row],[DOI]]</f>
        <v>doi: 10.1007/s00592-017-0996-8</v>
      </c>
      <c r="AC3990" s="13" t="str">
        <f>Tableau1[[#This Row],[Authors]]&amp;", "&amp;Tableau1[[#This Row],[Title]]&amp;" "&amp;Tableau1[[#This Row],[Journal]]&amp;". "&amp;Tableau1[[#This Row],[Year]]</f>
        <v>Carnevali A, Sacconi R, Corbelli E, Tomasso L, Querques L, Zerbini G, Scorcia V, Bandello F, Querques G., Optical coherence tomography angiography analysis of retinal vascular plexuses and choriocapillaris in patients with type 1 diabetes without diabetic retinopathy. Acta Diabetol. 2017</v>
      </c>
    </row>
    <row r="3991" spans="1:29" x14ac:dyDescent="0.3">
      <c r="A3991">
        <v>6169</v>
      </c>
      <c r="B3991" t="s">
        <v>9133</v>
      </c>
      <c r="C3991" t="s">
        <v>19347</v>
      </c>
      <c r="D3991" t="s">
        <v>29564</v>
      </c>
      <c r="E3991" t="s">
        <v>2443</v>
      </c>
      <c r="F3991" s="10"/>
      <c r="G3991">
        <v>2017</v>
      </c>
      <c r="J3991">
        <v>0.35543323485983858</v>
      </c>
      <c r="L3991" t="s">
        <v>40541</v>
      </c>
      <c r="M3991">
        <v>28241318</v>
      </c>
      <c r="Q3991" s="10"/>
      <c r="R3991" s="11">
        <f t="shared" si="124"/>
        <v>0</v>
      </c>
      <c r="U3991" s="11">
        <f t="shared" si="125"/>
        <v>0</v>
      </c>
      <c r="Y3991" s="11">
        <f>IF(SUM(Tableau1[[#This Row],[Other access]:[Sci-hub access]])&gt;=1,1,0)</f>
        <v>0</v>
      </c>
      <c r="Z3991" s="12">
        <f>IF(OR(Tableau1[[#This Row],[Access R1 + S1+ T1 ]]&gt;=1,Tableau1[[#This Row],[Access V1 +W1 + X1]]&gt;=1),1,0)</f>
        <v>0</v>
      </c>
      <c r="AB3991" s="10" t="str">
        <f>Tableau1[[#This Row],[DOI]]</f>
        <v>doi: 10.1167/iovs.16-20670</v>
      </c>
      <c r="AC3991" s="13" t="str">
        <f>Tableau1[[#This Row],[Authors]]&amp;", "&amp;Tableau1[[#This Row],[Title]]&amp;" "&amp;Tableau1[[#This Row],[Journal]]&amp;". "&amp;Tableau1[[#This Row],[Year]]</f>
        <v>Hackett SF, Seidel C, Abraham S, Chadha R, Fortmann SD, Campochiaro PA, Cooke JP., The Nicotinic Cholinergic Pathway Contributes to Retinal Neovascularization in a Mouse Model of Retinopathy of Prematurity. Invest Ophthalmol Vis Sci. 2017</v>
      </c>
    </row>
    <row r="3992" spans="1:29" x14ac:dyDescent="0.3">
      <c r="A3992">
        <v>7928</v>
      </c>
      <c r="B3992" t="s">
        <v>10668</v>
      </c>
      <c r="C3992" t="s">
        <v>20864</v>
      </c>
      <c r="D3992" t="s">
        <v>31106</v>
      </c>
      <c r="E3992" t="s">
        <v>2953</v>
      </c>
      <c r="F3992" s="10"/>
      <c r="G3992">
        <v>2017</v>
      </c>
      <c r="J3992">
        <v>0.3555212696376665</v>
      </c>
      <c r="L3992" t="s">
        <v>42275</v>
      </c>
      <c r="M3992">
        <v>28027869</v>
      </c>
      <c r="Q3992" s="10"/>
      <c r="R3992" s="11">
        <f t="shared" si="124"/>
        <v>0</v>
      </c>
      <c r="U3992" s="11">
        <f t="shared" si="125"/>
        <v>0</v>
      </c>
      <c r="Y3992" s="11">
        <f>IF(SUM(Tableau1[[#This Row],[Other access]:[Sci-hub access]])&gt;=1,1,0)</f>
        <v>0</v>
      </c>
      <c r="Z3992" s="12">
        <f>IF(OR(Tableau1[[#This Row],[Access R1 + S1+ T1 ]]&gt;=1,Tableau1[[#This Row],[Access V1 +W1 + X1]]&gt;=1),1,0)</f>
        <v>0</v>
      </c>
      <c r="AB3992" s="10" t="str">
        <f>Tableau1[[#This Row],[DOI]]</f>
        <v>doi: 10.1016/j.bmcl.2016.12.041</v>
      </c>
      <c r="AC3992" s="13" t="str">
        <f>Tableau1[[#This Row],[Authors]]&amp;", "&amp;Tableau1[[#This Row],[Title]]&amp;" "&amp;Tableau1[[#This Row],[Journal]]&amp;". "&amp;Tableau1[[#This Row],[Year]]</f>
        <v>Blangetti M, Rolando B, Chegaev K, Guglielmo S, Lazzarato L, Durante M, Masini E, Almirante N, Bastia E, Impagnatiello F, Fruttero R, Gasco A., New furoxan derivatives for the treatment of ocular hypertension. Bioorg Med Chem Lett. 2017</v>
      </c>
    </row>
    <row r="3993" spans="1:29" ht="28.8" x14ac:dyDescent="0.3">
      <c r="A3993">
        <v>7226</v>
      </c>
      <c r="B3993" t="s">
        <v>10054</v>
      </c>
      <c r="C3993" t="s">
        <v>20256</v>
      </c>
      <c r="D3993" t="s">
        <v>30488</v>
      </c>
      <c r="E3993" t="s">
        <v>2443</v>
      </c>
      <c r="F3993" s="10"/>
      <c r="G3993">
        <v>2017</v>
      </c>
      <c r="J3993">
        <v>0.35552760281492268</v>
      </c>
      <c r="L3993" t="s">
        <v>41582</v>
      </c>
      <c r="M3993">
        <v>28114589</v>
      </c>
      <c r="Q3993" s="10"/>
      <c r="R3993" s="11">
        <f t="shared" si="124"/>
        <v>0</v>
      </c>
      <c r="U3993" s="11">
        <f t="shared" si="125"/>
        <v>0</v>
      </c>
      <c r="Y3993" s="11">
        <f>IF(SUM(Tableau1[[#This Row],[Other access]:[Sci-hub access]])&gt;=1,1,0)</f>
        <v>0</v>
      </c>
      <c r="Z3993" s="12">
        <f>IF(OR(Tableau1[[#This Row],[Access R1 + S1+ T1 ]]&gt;=1,Tableau1[[#This Row],[Access V1 +W1 + X1]]&gt;=1),1,0)</f>
        <v>0</v>
      </c>
      <c r="AB3993" s="10" t="str">
        <f>Tableau1[[#This Row],[DOI]]</f>
        <v>doi: 10.1167/iovs.16-20668</v>
      </c>
      <c r="AC3993" s="13" t="str">
        <f>Tableau1[[#This Row],[Authors]]&amp;", "&amp;Tableau1[[#This Row],[Title]]&amp;" "&amp;Tableau1[[#This Row],[Journal]]&amp;". "&amp;Tableau1[[#This Row],[Year]]</f>
        <v>Edwards RG, Kopp SJ, Ifergan I, Shui JW, Kronenberg M, Miller SD, Longnecker R., Murine Corneal Inflammation and Nerve Damage After Infection With HSV-1 Are Promoted by HVEM and Ameliorated by Immune-Modifying Nanoparticle Therapy. Invest Ophthalmol Vis Sci. 2017</v>
      </c>
    </row>
    <row r="3994" spans="1:29" x14ac:dyDescent="0.3">
      <c r="A3994">
        <v>6752</v>
      </c>
      <c r="B3994" t="s">
        <v>9643</v>
      </c>
      <c r="C3994" t="s">
        <v>19847</v>
      </c>
      <c r="D3994" t="s">
        <v>30076</v>
      </c>
      <c r="E3994" t="s">
        <v>34050</v>
      </c>
      <c r="F3994" s="10"/>
      <c r="G3994">
        <v>2017</v>
      </c>
      <c r="J3994">
        <v>0.3556043763511918</v>
      </c>
      <c r="L3994" t="s">
        <v>41113</v>
      </c>
      <c r="M3994">
        <v>28166429</v>
      </c>
      <c r="Q3994" s="10"/>
      <c r="R3994" s="11">
        <f t="shared" si="124"/>
        <v>0</v>
      </c>
      <c r="U3994" s="11">
        <f t="shared" si="125"/>
        <v>0</v>
      </c>
      <c r="Y3994" s="11">
        <f>IF(SUM(Tableau1[[#This Row],[Other access]:[Sci-hub access]])&gt;=1,1,0)</f>
        <v>0</v>
      </c>
      <c r="Z3994" s="12">
        <f>IF(OR(Tableau1[[#This Row],[Access R1 + S1+ T1 ]]&gt;=1,Tableau1[[#This Row],[Access V1 +W1 + X1]]&gt;=1),1,0)</f>
        <v>0</v>
      </c>
      <c r="AB3994" s="10" t="str">
        <f>Tableau1[[#This Row],[DOI]]</f>
        <v>doi: 10.1080/09273972.2016.1276941</v>
      </c>
      <c r="AC3994" s="13" t="str">
        <f>Tableau1[[#This Row],[Authors]]&amp;", "&amp;Tableau1[[#This Row],[Title]]&amp;" "&amp;Tableau1[[#This Row],[Journal]]&amp;". "&amp;Tableau1[[#This Row],[Year]]</f>
        <v>Hatt SR, Leske DA, Wernimont SM, Birch EE, Holmes JM., Comparison of Rating Scales in the Development of Patient-Reported Outcome Measures for Children with Eye Disorders. Strabismus. 2017</v>
      </c>
    </row>
    <row r="3995" spans="1:29" x14ac:dyDescent="0.3">
      <c r="A3995">
        <v>516</v>
      </c>
      <c r="B3995" t="s">
        <v>3779</v>
      </c>
      <c r="C3995" t="s">
        <v>14036</v>
      </c>
      <c r="D3995" t="s">
        <v>24199</v>
      </c>
      <c r="E3995" t="s">
        <v>2462</v>
      </c>
      <c r="F3995" s="10"/>
      <c r="G3995">
        <v>2017</v>
      </c>
      <c r="J3995">
        <v>0.35561721229174836</v>
      </c>
      <c r="L3995" t="s">
        <v>35017</v>
      </c>
      <c r="M3995">
        <v>29197363</v>
      </c>
      <c r="Q3995" s="10"/>
      <c r="R3995" s="11">
        <f t="shared" si="124"/>
        <v>0</v>
      </c>
      <c r="U3995" s="11">
        <f t="shared" si="125"/>
        <v>0</v>
      </c>
      <c r="Y3995" s="11">
        <f>IF(SUM(Tableau1[[#This Row],[Other access]:[Sci-hub access]])&gt;=1,1,0)</f>
        <v>0</v>
      </c>
      <c r="Z3995" s="12">
        <f>IF(OR(Tableau1[[#This Row],[Access R1 + S1+ T1 ]]&gt;=1,Tableau1[[#This Row],[Access V1 +W1 + X1]]&gt;=1),1,0)</f>
        <v>0</v>
      </c>
      <c r="AB3995" s="10" t="str">
        <f>Tableau1[[#This Row],[DOI]]</f>
        <v>doi: 10.1186/s12886-017-0627-8</v>
      </c>
      <c r="AC3995" s="13" t="str">
        <f>Tableau1[[#This Row],[Authors]]&amp;", "&amp;Tableau1[[#This Row],[Title]]&amp;" "&amp;Tableau1[[#This Row],[Journal]]&amp;". "&amp;Tableau1[[#This Row],[Year]]</f>
        <v>Wang P, Li YJ, Zhang SB, Cheng QL, Zhang Q, He LS., Metastatic retinoblastoma of the parotid and submandibular glands: a rare case report. BMC Ophthalmol. 2017</v>
      </c>
    </row>
    <row r="3996" spans="1:29" x14ac:dyDescent="0.3">
      <c r="A3996">
        <v>9985</v>
      </c>
      <c r="B3996" t="s">
        <v>12509</v>
      </c>
      <c r="C3996" t="s">
        <v>22678</v>
      </c>
      <c r="D3996" t="s">
        <v>32957</v>
      </c>
      <c r="E3996" t="s">
        <v>2541</v>
      </c>
      <c r="F3996" s="10"/>
      <c r="G3996">
        <v>2017</v>
      </c>
      <c r="J3996">
        <v>0.35563825060287002</v>
      </c>
      <c r="L3996" t="s">
        <v>44243</v>
      </c>
      <c r="M3996">
        <v>27513087</v>
      </c>
      <c r="Q3996" s="10"/>
      <c r="R3996" s="11">
        <f t="shared" si="124"/>
        <v>0</v>
      </c>
      <c r="U3996" s="11">
        <f t="shared" si="125"/>
        <v>0</v>
      </c>
      <c r="Y3996" s="11">
        <f>IF(SUM(Tableau1[[#This Row],[Other access]:[Sci-hub access]])&gt;=1,1,0)</f>
        <v>0</v>
      </c>
      <c r="Z3996" s="12">
        <f>IF(OR(Tableau1[[#This Row],[Access R1 + S1+ T1 ]]&gt;=1,Tableau1[[#This Row],[Access V1 +W1 + X1]]&gt;=1),1,0)</f>
        <v>0</v>
      </c>
      <c r="AB3996" s="10" t="str">
        <f>Tableau1[[#This Row],[DOI]]</f>
        <v>doi: 10.1097/WNO.0000000000000423</v>
      </c>
      <c r="AC3996" s="13" t="str">
        <f>Tableau1[[#This Row],[Authors]]&amp;", "&amp;Tableau1[[#This Row],[Title]]&amp;" "&amp;Tableau1[[#This Row],[Journal]]&amp;". "&amp;Tableau1[[#This Row],[Year]]</f>
        <v>Pham TD, Trobe JD., Selective Unidirectional Horizontal Saccadic Paralysis From Acute Ipsilateral Pontine Stroke. J Neuroophthalmol. 2017</v>
      </c>
    </row>
    <row r="3997" spans="1:29" x14ac:dyDescent="0.3">
      <c r="A3997">
        <v>7210</v>
      </c>
      <c r="B3997" t="s">
        <v>1244</v>
      </c>
      <c r="C3997" t="s">
        <v>1245</v>
      </c>
      <c r="D3997" t="s">
        <v>1246</v>
      </c>
      <c r="E3997" t="s">
        <v>2947</v>
      </c>
      <c r="F3997" s="10"/>
      <c r="G3997">
        <v>2017</v>
      </c>
      <c r="J3997">
        <v>0.35576841395472536</v>
      </c>
      <c r="L3997" t="s">
        <v>41566</v>
      </c>
      <c r="M3997">
        <v>28116954</v>
      </c>
      <c r="Q3997" s="10"/>
      <c r="R3997" s="11">
        <f t="shared" si="124"/>
        <v>0</v>
      </c>
      <c r="U3997" s="11">
        <f t="shared" si="125"/>
        <v>0</v>
      </c>
      <c r="Y3997" s="11">
        <f>IF(SUM(Tableau1[[#This Row],[Other access]:[Sci-hub access]])&gt;=1,1,0)</f>
        <v>0</v>
      </c>
      <c r="Z3997" s="12">
        <f>IF(OR(Tableau1[[#This Row],[Access R1 + S1+ T1 ]]&gt;=1,Tableau1[[#This Row],[Access V1 +W1 + X1]]&gt;=1),1,0)</f>
        <v>0</v>
      </c>
      <c r="AB3997" s="10" t="str">
        <f>Tableau1[[#This Row],[DOI]]</f>
        <v>doi: 10.1177/0141076816681745</v>
      </c>
      <c r="AC3997" s="13" t="str">
        <f>Tableau1[[#This Row],[Authors]]&amp;", "&amp;Tableau1[[#This Row],[Title]]&amp;" "&amp;Tableau1[[#This Row],[Journal]]&amp;". "&amp;Tableau1[[#This Row],[Year]]</f>
        <v>Smith DI, Chiem JL, Burk S, Borovcanin ZC, Tran NH., Hemodynamic instability and Horner's syndrome following a labour lumbar neuraxial block: A warning sign of a potentially lethal event? J R Soc Med. 2017</v>
      </c>
    </row>
    <row r="3998" spans="1:29" x14ac:dyDescent="0.3">
      <c r="A3998">
        <v>2164</v>
      </c>
      <c r="B3998" t="s">
        <v>5399</v>
      </c>
      <c r="C3998" t="s">
        <v>15644</v>
      </c>
      <c r="D3998" t="s">
        <v>25821</v>
      </c>
      <c r="E3998" t="s">
        <v>2490</v>
      </c>
      <c r="F3998" s="10"/>
      <c r="G3998">
        <v>2017</v>
      </c>
      <c r="J3998">
        <v>0.35579384480459531</v>
      </c>
      <c r="L3998" t="s">
        <v>36635</v>
      </c>
      <c r="M3998">
        <v>28807733</v>
      </c>
      <c r="Q3998" s="10"/>
      <c r="R3998" s="11">
        <f t="shared" si="124"/>
        <v>0</v>
      </c>
      <c r="U3998" s="11">
        <f t="shared" si="125"/>
        <v>0</v>
      </c>
      <c r="Y3998" s="11">
        <f>IF(SUM(Tableau1[[#This Row],[Other access]:[Sci-hub access]])&gt;=1,1,0)</f>
        <v>0</v>
      </c>
      <c r="Z3998" s="12">
        <f>IF(OR(Tableau1[[#This Row],[Access R1 + S1+ T1 ]]&gt;=1,Tableau1[[#This Row],[Access V1 +W1 + X1]]&gt;=1),1,0)</f>
        <v>0</v>
      </c>
      <c r="AB3998" s="10" t="str">
        <f>Tableau1[[#This Row],[DOI]]</f>
        <v>doi: 10.1016/j.ajo.2017.08.002</v>
      </c>
      <c r="AC3998" s="13" t="str">
        <f>Tableau1[[#This Row],[Authors]]&amp;", "&amp;Tableau1[[#This Row],[Title]]&amp;" "&amp;Tableau1[[#This Row],[Journal]]&amp;". "&amp;Tableau1[[#This Row],[Year]]</f>
        <v>Wu Y, Yu R, Chen D, Xu L, Zhu L, Li M, Guo C, Gu P, Lin X, Guo W., Early Trabeculotomy Ab Externo in Treatment of Sturge-Weber Syndrome. Am J Ophthalmol. 2017</v>
      </c>
    </row>
    <row r="3999" spans="1:29" x14ac:dyDescent="0.3">
      <c r="A3999">
        <v>5781</v>
      </c>
      <c r="B3999" t="s">
        <v>8804</v>
      </c>
      <c r="C3999" t="s">
        <v>19021</v>
      </c>
      <c r="D3999" t="s">
        <v>29234</v>
      </c>
      <c r="E3999" t="s">
        <v>34186</v>
      </c>
      <c r="F3999" s="10"/>
      <c r="G3999">
        <v>2017</v>
      </c>
      <c r="J3999">
        <v>0.35579388919099431</v>
      </c>
      <c r="L3999" t="s">
        <v>40163</v>
      </c>
      <c r="M3999">
        <v>28286009</v>
      </c>
      <c r="Q3999" s="10"/>
      <c r="R3999" s="11">
        <f t="shared" si="124"/>
        <v>0</v>
      </c>
      <c r="U3999" s="11">
        <f t="shared" si="125"/>
        <v>0</v>
      </c>
      <c r="Y3999" s="11">
        <f>IF(SUM(Tableau1[[#This Row],[Other access]:[Sci-hub access]])&gt;=1,1,0)</f>
        <v>0</v>
      </c>
      <c r="Z3999" s="12">
        <f>IF(OR(Tableau1[[#This Row],[Access R1 + S1+ T1 ]]&gt;=1,Tableau1[[#This Row],[Access V1 +W1 + X1]]&gt;=1),1,0)</f>
        <v>0</v>
      </c>
      <c r="AB3999" s="10" t="str">
        <f>Tableau1[[#This Row],[DOI]]</f>
        <v>doi: 10.1016/j.pediatrneurol.2017.02.002</v>
      </c>
      <c r="AC3999" s="13" t="str">
        <f>Tableau1[[#This Row],[Authors]]&amp;", "&amp;Tableau1[[#This Row],[Title]]&amp;" "&amp;Tableau1[[#This Row],[Journal]]&amp;". "&amp;Tableau1[[#This Row],[Year]]</f>
        <v>Vila-Bedmar S, Ostos-Moliz F, Camacho-Salas A., Pediatric Multiple Sclerosis Presenting as Area Postrema Syndrome. Pediatr Neurol. 2017</v>
      </c>
    </row>
    <row r="4000" spans="1:29" x14ac:dyDescent="0.3">
      <c r="A4000">
        <v>10486</v>
      </c>
      <c r="B4000" t="s">
        <v>12971</v>
      </c>
      <c r="C4000" t="s">
        <v>23137</v>
      </c>
      <c r="D4000" t="s">
        <v>33424</v>
      </c>
      <c r="E4000" t="s">
        <v>2440</v>
      </c>
      <c r="F4000" s="10"/>
      <c r="G4000">
        <v>2017</v>
      </c>
      <c r="J4000">
        <v>0.35592451623922916</v>
      </c>
      <c r="L4000" t="s">
        <v>44735</v>
      </c>
      <c r="M4000">
        <v>27260484</v>
      </c>
      <c r="Q4000" s="10"/>
      <c r="R4000" s="11">
        <f t="shared" si="124"/>
        <v>0</v>
      </c>
      <c r="U4000" s="11">
        <f t="shared" si="125"/>
        <v>0</v>
      </c>
      <c r="Y4000" s="11">
        <f>IF(SUM(Tableau1[[#This Row],[Other access]:[Sci-hub access]])&gt;=1,1,0)</f>
        <v>0</v>
      </c>
      <c r="Z4000" s="12">
        <f>IF(OR(Tableau1[[#This Row],[Access R1 + S1+ T1 ]]&gt;=1,Tableau1[[#This Row],[Access V1 +W1 + X1]]&gt;=1),1,0)</f>
        <v>0</v>
      </c>
      <c r="AB4000" s="10" t="str">
        <f>Tableau1[[#This Row],[DOI]]</f>
        <v>doi: 10.1016/j.exer.2016.05.026</v>
      </c>
      <c r="AC4000" s="13" t="str">
        <f>Tableau1[[#This Row],[Authors]]&amp;", "&amp;Tableau1[[#This Row],[Title]]&amp;" "&amp;Tableau1[[#This Row],[Journal]]&amp;". "&amp;Tableau1[[#This Row],[Year]]</f>
        <v>Löfgren S., Solar ultraviolet radiation cataract. Exp Eye Res. 2017</v>
      </c>
    </row>
    <row r="4001" spans="1:29" ht="28.8" x14ac:dyDescent="0.3">
      <c r="A4001">
        <v>7764</v>
      </c>
      <c r="B4001" t="s">
        <v>10529</v>
      </c>
      <c r="C4001" t="s">
        <v>20725</v>
      </c>
      <c r="D4001" t="s">
        <v>30966</v>
      </c>
      <c r="E4001" t="s">
        <v>34390</v>
      </c>
      <c r="F4001" s="10"/>
      <c r="G4001">
        <v>2017</v>
      </c>
      <c r="J4001">
        <v>0.3559336780479464</v>
      </c>
      <c r="L4001" t="s">
        <v>42115</v>
      </c>
      <c r="M4001">
        <v>28058511</v>
      </c>
      <c r="Q4001" s="10"/>
      <c r="R4001" s="11">
        <f t="shared" si="124"/>
        <v>0</v>
      </c>
      <c r="U4001" s="11">
        <f t="shared" si="125"/>
        <v>0</v>
      </c>
      <c r="Y4001" s="11">
        <f>IF(SUM(Tableau1[[#This Row],[Other access]:[Sci-hub access]])&gt;=1,1,0)</f>
        <v>0</v>
      </c>
      <c r="Z4001" s="12">
        <f>IF(OR(Tableau1[[#This Row],[Access R1 + S1+ T1 ]]&gt;=1,Tableau1[[#This Row],[Access V1 +W1 + X1]]&gt;=1),1,0)</f>
        <v>0</v>
      </c>
      <c r="AB4001" s="10" t="str">
        <f>Tableau1[[#This Row],[DOI]]</f>
        <v>doi: 10.1007/s10048-016-0506-0</v>
      </c>
      <c r="AC4001" s="13" t="str">
        <f>Tableau1[[#This Row],[Authors]]&amp;", "&amp;Tableau1[[#This Row],[Title]]&amp;" "&amp;Tableau1[[#This Row],[Journal]]&amp;". "&amp;Tableau1[[#This Row],[Year]]</f>
        <v>La Piana R, Weraarpachai W, Ospina LH, Tetreault M, Majewski J; Care4Rare Canada Consortium., Bruce Pike G, Decarie JC, Tampieri D, Brais B, Shoubridge EA., Identification and functional characterization of a novel MTFMT mutation associated with selective vulnerability of the visual pathway and a mild neurological phenotype. Neurogenetics. 2017</v>
      </c>
    </row>
    <row r="4002" spans="1:29" x14ac:dyDescent="0.3">
      <c r="A4002">
        <v>7968</v>
      </c>
      <c r="B4002" t="s">
        <v>10704</v>
      </c>
      <c r="C4002" t="s">
        <v>20900</v>
      </c>
      <c r="D4002" t="s">
        <v>31142</v>
      </c>
      <c r="E4002" t="s">
        <v>2448</v>
      </c>
      <c r="F4002" s="10"/>
      <c r="G4002">
        <v>2017</v>
      </c>
      <c r="J4002">
        <v>0.35600337716553443</v>
      </c>
      <c r="L4002" t="s">
        <v>42315</v>
      </c>
      <c r="M4002">
        <v>28013393</v>
      </c>
      <c r="Q4002" s="10"/>
      <c r="R4002" s="11">
        <f t="shared" si="124"/>
        <v>0</v>
      </c>
      <c r="U4002" s="11">
        <f t="shared" si="125"/>
        <v>0</v>
      </c>
      <c r="Y4002" s="11">
        <f>IF(SUM(Tableau1[[#This Row],[Other access]:[Sci-hub access]])&gt;=1,1,0)</f>
        <v>0</v>
      </c>
      <c r="Z4002" s="12">
        <f>IF(OR(Tableau1[[#This Row],[Access R1 + S1+ T1 ]]&gt;=1,Tableau1[[#This Row],[Access V1 +W1 + X1]]&gt;=1),1,0)</f>
        <v>0</v>
      </c>
      <c r="AB4002" s="10" t="str">
        <f>Tableau1[[#This Row],[DOI]]</f>
        <v>doi: 10.1007/s00417-016-3567-8</v>
      </c>
      <c r="AC4002" s="13" t="str">
        <f>Tableau1[[#This Row],[Authors]]&amp;", "&amp;Tableau1[[#This Row],[Title]]&amp;" "&amp;Tableau1[[#This Row],[Journal]]&amp;". "&amp;Tableau1[[#This Row],[Year]]</f>
        <v>Rocco ML, Balzamino BO, Esposito G, Petrella C, Aloe L, Micera A., NGF/anti-VEGF combined exposure protects RCS retinal cells and photoreceptors that underwent a local worsening of inflammation. Graefes Arch Clin Exp Ophthalmol. 2017</v>
      </c>
    </row>
    <row r="4003" spans="1:29" x14ac:dyDescent="0.3">
      <c r="A4003">
        <v>1280</v>
      </c>
      <c r="B4003" t="s">
        <v>4540</v>
      </c>
      <c r="C4003" t="s">
        <v>14792</v>
      </c>
      <c r="D4003" t="s">
        <v>24961</v>
      </c>
      <c r="E4003" t="s">
        <v>2692</v>
      </c>
      <c r="F4003" s="10"/>
      <c r="G4003">
        <v>2017</v>
      </c>
      <c r="J4003">
        <v>0.3560436180135742</v>
      </c>
      <c r="L4003" t="e">
        <v>#VALUE!</v>
      </c>
      <c r="M4003">
        <v>28980896</v>
      </c>
      <c r="Q4003" s="10"/>
      <c r="R4003" s="11">
        <f t="shared" si="124"/>
        <v>0</v>
      </c>
      <c r="U4003" s="11">
        <f t="shared" si="125"/>
        <v>0</v>
      </c>
      <c r="Y4003" s="11">
        <f>IF(SUM(Tableau1[[#This Row],[Other access]:[Sci-hub access]])&gt;=1,1,0)</f>
        <v>0</v>
      </c>
      <c r="Z4003" s="12">
        <f>IF(OR(Tableau1[[#This Row],[Access R1 + S1+ T1 ]]&gt;=1,Tableau1[[#This Row],[Access V1 +W1 + X1]]&gt;=1),1,0)</f>
        <v>0</v>
      </c>
      <c r="AB4003" s="10" t="e">
        <f>Tableau1[[#This Row],[DOI]]</f>
        <v>#VALUE!</v>
      </c>
      <c r="AC4003" s="13" t="str">
        <f>Tableau1[[#This Row],[Authors]]&amp;", "&amp;Tableau1[[#This Row],[Title]]&amp;" "&amp;Tableau1[[#This Row],[Journal]]&amp;". "&amp;Tableau1[[#This Row],[Year]]</f>
        <v>Chen J, Chen S, He J., A case of refractory intestinal Behçet's disease treated with tocilizumab, a humanised anti-interleukin-6 receptor antibody. Clin Exp Rheumatol. 2017</v>
      </c>
    </row>
    <row r="4004" spans="1:29" x14ac:dyDescent="0.3">
      <c r="A4004">
        <v>6732</v>
      </c>
      <c r="B4004" t="s">
        <v>9627</v>
      </c>
      <c r="C4004" t="s">
        <v>17029</v>
      </c>
      <c r="D4004" t="s">
        <v>30060</v>
      </c>
      <c r="E4004" t="s">
        <v>2468</v>
      </c>
      <c r="F4004" s="10"/>
      <c r="G4004">
        <v>2017</v>
      </c>
      <c r="J4004">
        <v>0.35604879815378343</v>
      </c>
      <c r="L4004" t="s">
        <v>41093</v>
      </c>
      <c r="M4004">
        <v>28169920</v>
      </c>
      <c r="Q4004" s="10"/>
      <c r="R4004" s="11">
        <f t="shared" si="124"/>
        <v>0</v>
      </c>
      <c r="U4004" s="11">
        <f t="shared" si="125"/>
        <v>0</v>
      </c>
      <c r="Y4004" s="11">
        <f>IF(SUM(Tableau1[[#This Row],[Other access]:[Sci-hub access]])&gt;=1,1,0)</f>
        <v>0</v>
      </c>
      <c r="Z4004" s="12">
        <f>IF(OR(Tableau1[[#This Row],[Access R1 + S1+ T1 ]]&gt;=1,Tableau1[[#This Row],[Access V1 +W1 + X1]]&gt;=1),1,0)</f>
        <v>0</v>
      </c>
      <c r="AB4004" s="10" t="str">
        <f>Tableau1[[#This Row],[DOI]]</f>
        <v>doi: 10.1097/IJG.0000000000000630</v>
      </c>
      <c r="AC4004" s="13" t="str">
        <f>Tableau1[[#This Row],[Authors]]&amp;", "&amp;Tableau1[[#This Row],[Title]]&amp;" "&amp;Tableau1[[#This Row],[Journal]]&amp;". "&amp;Tableau1[[#This Row],[Year]]</f>
        <v>Holló G., Relationship Between OCT Angiography Temporal Peripapillary Vessel-Density and Octopus Perimeter Paracentral Cluster Mean Defect. J Glaucoma. 2017</v>
      </c>
    </row>
    <row r="4005" spans="1:29" ht="28.8" x14ac:dyDescent="0.3">
      <c r="A4005">
        <v>3508</v>
      </c>
      <c r="B4005" t="s">
        <v>6682</v>
      </c>
      <c r="C4005" t="s">
        <v>16924</v>
      </c>
      <c r="D4005" t="s">
        <v>27106</v>
      </c>
      <c r="E4005" t="s">
        <v>2451</v>
      </c>
      <c r="F4005" s="10"/>
      <c r="G4005">
        <v>2017</v>
      </c>
      <c r="J4005">
        <v>0.35605415614646674</v>
      </c>
      <c r="L4005" t="s">
        <v>37955</v>
      </c>
      <c r="M4005">
        <v>28575130</v>
      </c>
      <c r="Q4005" s="10"/>
      <c r="R4005" s="11">
        <f t="shared" si="124"/>
        <v>0</v>
      </c>
      <c r="U4005" s="11">
        <f t="shared" si="125"/>
        <v>0</v>
      </c>
      <c r="Y4005" s="11">
        <f>IF(SUM(Tableau1[[#This Row],[Other access]:[Sci-hub access]])&gt;=1,1,0)</f>
        <v>0</v>
      </c>
      <c r="Z4005" s="12">
        <f>IF(OR(Tableau1[[#This Row],[Access R1 + S1+ T1 ]]&gt;=1,Tableau1[[#This Row],[Access V1 +W1 + X1]]&gt;=1),1,0)</f>
        <v>0</v>
      </c>
      <c r="AB4005" s="10" t="str">
        <f>Tableau1[[#This Row],[DOI]]</f>
        <v>doi: 10.1371/journal.pone.0178753</v>
      </c>
      <c r="AC4005" s="13" t="str">
        <f>Tableau1[[#This Row],[Authors]]&amp;", "&amp;Tableau1[[#This Row],[Title]]&amp;" "&amp;Tableau1[[#This Row],[Journal]]&amp;". "&amp;Tableau1[[#This Row],[Year]]</f>
        <v>Beck SC, Feng Y, Sothilingam V, Garcia Garrido M, Tanimoto N, Acar N, Shan S, Seebauer B, Berger W, Hammes HP, Seeliger MW., Long-term consequences of developmental vascular defects on retinal vessel homeostasis and function in a mouse model of Norrie disease. PLoS One. 2017</v>
      </c>
    </row>
    <row r="4006" spans="1:29" x14ac:dyDescent="0.3">
      <c r="A4006">
        <v>2367</v>
      </c>
      <c r="B4006" t="s">
        <v>102</v>
      </c>
      <c r="C4006" t="s">
        <v>103</v>
      </c>
      <c r="D4006" t="s">
        <v>104</v>
      </c>
      <c r="E4006" t="s">
        <v>3162</v>
      </c>
      <c r="F4006" s="10"/>
      <c r="G4006">
        <v>2017</v>
      </c>
      <c r="J4006">
        <v>0.35607272851141147</v>
      </c>
      <c r="L4006" t="s">
        <v>36832</v>
      </c>
      <c r="M4006">
        <v>28758396</v>
      </c>
      <c r="Q4006" s="10"/>
      <c r="R4006" s="11">
        <f t="shared" si="124"/>
        <v>0</v>
      </c>
      <c r="U4006" s="11">
        <f t="shared" si="125"/>
        <v>0</v>
      </c>
      <c r="Y4006" s="11">
        <f>IF(SUM(Tableau1[[#This Row],[Other access]:[Sci-hub access]])&gt;=1,1,0)</f>
        <v>0</v>
      </c>
      <c r="Z4006" s="12">
        <f>IF(OR(Tableau1[[#This Row],[Access R1 + S1+ T1 ]]&gt;=1,Tableau1[[#This Row],[Access V1 +W1 + X1]]&gt;=1),1,0)</f>
        <v>0</v>
      </c>
      <c r="AB4006" s="10" t="str">
        <f>Tableau1[[#This Row],[DOI]]</f>
        <v>doi: 10.1021/acs.biochem.7b00451</v>
      </c>
      <c r="AC4006" s="13" t="str">
        <f>Tableau1[[#This Row],[Authors]]&amp;", "&amp;Tableau1[[#This Row],[Title]]&amp;" "&amp;Tableau1[[#This Row],[Journal]]&amp;". "&amp;Tableau1[[#This Row],[Year]]</f>
        <v>Chelstowska S, Widjaja-Adhi MAK, Silvaroli JA, Golczak M., Impact of LCA-Associated E14L LRAT Mutation on Protein Stability and Retinoid Homeostasis. Biochemistry. 2017</v>
      </c>
    </row>
    <row r="4007" spans="1:29" x14ac:dyDescent="0.3">
      <c r="A4007">
        <v>8823</v>
      </c>
      <c r="B4007" t="s">
        <v>11456</v>
      </c>
      <c r="C4007" t="s">
        <v>21640</v>
      </c>
      <c r="D4007" t="s">
        <v>31896</v>
      </c>
      <c r="E4007" t="s">
        <v>2448</v>
      </c>
      <c r="F4007" s="10"/>
      <c r="G4007">
        <v>2017</v>
      </c>
      <c r="J4007">
        <v>0.35608688324886772</v>
      </c>
      <c r="L4007" t="s">
        <v>43159</v>
      </c>
      <c r="M4007">
        <v>27832340</v>
      </c>
      <c r="Q4007" s="10"/>
      <c r="R4007" s="11">
        <f t="shared" si="124"/>
        <v>0</v>
      </c>
      <c r="U4007" s="11">
        <f t="shared" si="125"/>
        <v>0</v>
      </c>
      <c r="Y4007" s="11">
        <f>IF(SUM(Tableau1[[#This Row],[Other access]:[Sci-hub access]])&gt;=1,1,0)</f>
        <v>0</v>
      </c>
      <c r="Z4007" s="12">
        <f>IF(OR(Tableau1[[#This Row],[Access R1 + S1+ T1 ]]&gt;=1,Tableau1[[#This Row],[Access V1 +W1 + X1]]&gt;=1),1,0)</f>
        <v>0</v>
      </c>
      <c r="AB4007" s="10" t="str">
        <f>Tableau1[[#This Row],[DOI]]</f>
        <v>doi: 10.1007/s00417-016-3548-y</v>
      </c>
      <c r="AC4007" s="13" t="str">
        <f>Tableau1[[#This Row],[Authors]]&amp;", "&amp;Tableau1[[#This Row],[Title]]&amp;" "&amp;Tableau1[[#This Row],[Journal]]&amp;". "&amp;Tableau1[[#This Row],[Year]]</f>
        <v>Gardner TW, Davila JR., The neurovascular unit and the pathophysiologic basis of diabetic retinopathy. Graefes Arch Clin Exp Ophthalmol. 2017</v>
      </c>
    </row>
    <row r="4008" spans="1:29" x14ac:dyDescent="0.3">
      <c r="A4008">
        <v>7205</v>
      </c>
      <c r="B4008" t="s">
        <v>1241</v>
      </c>
      <c r="C4008" t="s">
        <v>1242</v>
      </c>
      <c r="D4008" t="s">
        <v>1243</v>
      </c>
      <c r="E4008" t="s">
        <v>2468</v>
      </c>
      <c r="F4008" s="10"/>
      <c r="G4008">
        <v>2017</v>
      </c>
      <c r="J4008">
        <v>0.35615448420810236</v>
      </c>
      <c r="L4008" t="s">
        <v>41561</v>
      </c>
      <c r="M4008">
        <v>28118203</v>
      </c>
      <c r="Q4008" s="10"/>
      <c r="R4008" s="11">
        <f t="shared" si="124"/>
        <v>0</v>
      </c>
      <c r="U4008" s="11">
        <f t="shared" si="125"/>
        <v>0</v>
      </c>
      <c r="Y4008" s="11">
        <f>IF(SUM(Tableau1[[#This Row],[Other access]:[Sci-hub access]])&gt;=1,1,0)</f>
        <v>0</v>
      </c>
      <c r="Z4008" s="12">
        <f>IF(OR(Tableau1[[#This Row],[Access R1 + S1+ T1 ]]&gt;=1,Tableau1[[#This Row],[Access V1 +W1 + X1]]&gt;=1),1,0)</f>
        <v>0</v>
      </c>
      <c r="AB4008" s="10" t="str">
        <f>Tableau1[[#This Row],[DOI]]</f>
        <v>doi: 10.1097/IJG.0000000000000620</v>
      </c>
      <c r="AC4008" s="13" t="str">
        <f>Tableau1[[#This Row],[Authors]]&amp;", "&amp;Tableau1[[#This Row],[Title]]&amp;" "&amp;Tableau1[[#This Row],[Journal]]&amp;". "&amp;Tableau1[[#This Row],[Year]]</f>
        <v>Biteli LG, Prata TS, Gracitelli CP, Kanadani FN, Villas Boas F, Hatanaka M, Paranhos Junior A., Evaluation of the Efficacy and Safety of the New Susanna Glaucoma Drainage Device in Refractory Glaucomas: Short-term Results. J Glaucoma. 2017</v>
      </c>
    </row>
    <row r="4009" spans="1:29" x14ac:dyDescent="0.3">
      <c r="A4009">
        <v>241</v>
      </c>
      <c r="B4009" t="s">
        <v>3504</v>
      </c>
      <c r="C4009" t="s">
        <v>13765</v>
      </c>
      <c r="D4009" t="s">
        <v>23924</v>
      </c>
      <c r="E4009" t="s">
        <v>2447</v>
      </c>
      <c r="F4009" s="10"/>
      <c r="G4009">
        <v>2018</v>
      </c>
      <c r="J4009">
        <v>0.35618269334724961</v>
      </c>
      <c r="L4009" t="s">
        <v>34752</v>
      </c>
      <c r="M4009">
        <v>29303941</v>
      </c>
      <c r="Q4009" s="10"/>
      <c r="R4009" s="11">
        <f t="shared" si="124"/>
        <v>0</v>
      </c>
      <c r="U4009" s="11">
        <f t="shared" si="125"/>
        <v>0</v>
      </c>
      <c r="Y4009" s="11">
        <f>IF(SUM(Tableau1[[#This Row],[Other access]:[Sci-hub access]])&gt;=1,1,0)</f>
        <v>0</v>
      </c>
      <c r="Z4009" s="12">
        <f>IF(OR(Tableau1[[#This Row],[Access R1 + S1+ T1 ]]&gt;=1,Tableau1[[#This Row],[Access V1 +W1 + X1]]&gt;=1),1,0)</f>
        <v>0</v>
      </c>
      <c r="AB4009" s="10" t="str">
        <f>Tableau1[[#This Row],[DOI]]</f>
        <v>doi: 10.1097/IOP.0000000000001026</v>
      </c>
      <c r="AC4009" s="13" t="str">
        <f>Tableau1[[#This Row],[Authors]]&amp;", "&amp;Tableau1[[#This Row],[Title]]&amp;" "&amp;Tableau1[[#This Row],[Journal]]&amp;". "&amp;Tableau1[[#This Row],[Year]]</f>
        <v>Ali MJ, Gupta S, Patel A, Naik MN., Lacrimal Drainage Anomalies in Fraser Syndrome. Ophthal Plast Reconstr Surg. 2018</v>
      </c>
    </row>
    <row r="4010" spans="1:29" ht="28.8" x14ac:dyDescent="0.3">
      <c r="A4010">
        <v>7099</v>
      </c>
      <c r="B4010" t="s">
        <v>9950</v>
      </c>
      <c r="C4010" t="s">
        <v>20153</v>
      </c>
      <c r="D4010" t="s">
        <v>30384</v>
      </c>
      <c r="E4010" t="s">
        <v>34356</v>
      </c>
      <c r="F4010" s="10"/>
      <c r="G4010">
        <v>2017</v>
      </c>
      <c r="J4010">
        <v>0.35626815041369919</v>
      </c>
      <c r="L4010" t="s">
        <v>41455</v>
      </c>
      <c r="M4010">
        <v>28128991</v>
      </c>
      <c r="Q4010" s="10"/>
      <c r="R4010" s="11">
        <f t="shared" si="124"/>
        <v>0</v>
      </c>
      <c r="U4010" s="11">
        <f t="shared" si="125"/>
        <v>0</v>
      </c>
      <c r="Y4010" s="11">
        <f>IF(SUM(Tableau1[[#This Row],[Other access]:[Sci-hub access]])&gt;=1,1,0)</f>
        <v>0</v>
      </c>
      <c r="Z4010" s="12">
        <f>IF(OR(Tableau1[[#This Row],[Access R1 + S1+ T1 ]]&gt;=1,Tableau1[[#This Row],[Access V1 +W1 + X1]]&gt;=1),1,0)</f>
        <v>0</v>
      </c>
      <c r="AB4010" s="10" t="str">
        <f>Tableau1[[#This Row],[DOI]]</f>
        <v>doi: 10.1080/07420528.2016.1278382</v>
      </c>
      <c r="AC4010" s="13" t="str">
        <f>Tableau1[[#This Row],[Authors]]&amp;", "&amp;Tableau1[[#This Row],[Title]]&amp;" "&amp;Tableau1[[#This Row],[Journal]]&amp;". "&amp;Tableau1[[#This Row],[Year]]</f>
        <v>Reutrakul S, Siwasaranond N, Nimitphong H, Saetung S, Chirakalwasan N, Chailurkit LO, Srijaruskul K, Ongphiphadhanakul B, Thakkinstian A., Associations between nocturnal urinary 6-sulfatoxymelatonin, obstructive sleep apnea severity and glycemic control in type 2 diabetes. Chronobiol Int. 2017</v>
      </c>
    </row>
    <row r="4011" spans="1:29" x14ac:dyDescent="0.3">
      <c r="A4011">
        <v>9617</v>
      </c>
      <c r="B4011" t="s">
        <v>12170</v>
      </c>
      <c r="C4011" t="s">
        <v>22345</v>
      </c>
      <c r="D4011" t="s">
        <v>32618</v>
      </c>
      <c r="E4011" t="s">
        <v>2541</v>
      </c>
      <c r="F4011" s="10"/>
      <c r="G4011">
        <v>2017</v>
      </c>
      <c r="J4011">
        <v>0.35634438060944573</v>
      </c>
      <c r="L4011" t="s">
        <v>43888</v>
      </c>
      <c r="M4011">
        <v>27636749</v>
      </c>
      <c r="Q4011" s="10"/>
      <c r="R4011" s="11">
        <f t="shared" si="124"/>
        <v>0</v>
      </c>
      <c r="U4011" s="11">
        <f t="shared" si="125"/>
        <v>0</v>
      </c>
      <c r="Y4011" s="11">
        <f>IF(SUM(Tableau1[[#This Row],[Other access]:[Sci-hub access]])&gt;=1,1,0)</f>
        <v>0</v>
      </c>
      <c r="Z4011" s="12">
        <f>IF(OR(Tableau1[[#This Row],[Access R1 + S1+ T1 ]]&gt;=1,Tableau1[[#This Row],[Access V1 +W1 + X1]]&gt;=1),1,0)</f>
        <v>0</v>
      </c>
      <c r="AB4011" s="10" t="str">
        <f>Tableau1[[#This Row],[DOI]]</f>
        <v>doi: 10.1097/WNO.0000000000000445</v>
      </c>
      <c r="AC4011" s="13" t="str">
        <f>Tableau1[[#This Row],[Authors]]&amp;", "&amp;Tableau1[[#This Row],[Title]]&amp;" "&amp;Tableau1[[#This Row],[Journal]]&amp;". "&amp;Tableau1[[#This Row],[Year]]</f>
        <v>Bouffard MA, Nathavitharana RR, Yassa DS, Torun N., Re-Treatment With Ethambutol After Toxic Optic Neuropathy. J Neuroophthalmol. 2017</v>
      </c>
    </row>
    <row r="4012" spans="1:29" ht="28.8" x14ac:dyDescent="0.3">
      <c r="A4012">
        <v>3994</v>
      </c>
      <c r="B4012" t="s">
        <v>7147</v>
      </c>
      <c r="C4012" t="s">
        <v>17384</v>
      </c>
      <c r="D4012" t="s">
        <v>27574</v>
      </c>
      <c r="E4012" t="s">
        <v>2494</v>
      </c>
      <c r="F4012" s="10"/>
      <c r="G4012">
        <v>2017</v>
      </c>
      <c r="J4012">
        <v>0.35636054771439662</v>
      </c>
      <c r="L4012" t="s">
        <v>38434</v>
      </c>
      <c r="M4012">
        <v>28497480</v>
      </c>
      <c r="Q4012" s="10"/>
      <c r="R4012" s="11">
        <f t="shared" si="124"/>
        <v>0</v>
      </c>
      <c r="U4012" s="11">
        <f t="shared" si="125"/>
        <v>0</v>
      </c>
      <c r="Y4012" s="11">
        <f>IF(SUM(Tableau1[[#This Row],[Other access]:[Sci-hub access]])&gt;=1,1,0)</f>
        <v>0</v>
      </c>
      <c r="Z4012" s="12">
        <f>IF(OR(Tableau1[[#This Row],[Access R1 + S1+ T1 ]]&gt;=1,Tableau1[[#This Row],[Access V1 +W1 + X1]]&gt;=1),1,0)</f>
        <v>0</v>
      </c>
      <c r="AB4012" s="10" t="str">
        <f>Tableau1[[#This Row],[DOI]]</f>
        <v>doi: 10.1111/opo.12379</v>
      </c>
      <c r="AC4012" s="13" t="str">
        <f>Tableau1[[#This Row],[Authors]]&amp;", "&amp;Tableau1[[#This Row],[Title]]&amp;" "&amp;Tableau1[[#This Row],[Journal]]&amp;". "&amp;Tableau1[[#This Row],[Year]]</f>
        <v>Taylor JJ, Bambrick R, Brand A, Bray N, Dutton M, Harper RA, Hoare Z, Ryan B, Edwards RT, Waterman H, Dickinson C., Effectiveness of portable electronic and optical magnifiers for near vision activities in low vision: a randomised crossover trial. Ophthalmic Physiol Opt. 2017</v>
      </c>
    </row>
    <row r="4013" spans="1:29" x14ac:dyDescent="0.3">
      <c r="A4013">
        <v>2172</v>
      </c>
      <c r="B4013" t="s">
        <v>5407</v>
      </c>
      <c r="C4013" t="s">
        <v>15652</v>
      </c>
      <c r="D4013" t="s">
        <v>25829</v>
      </c>
      <c r="E4013" t="s">
        <v>2462</v>
      </c>
      <c r="F4013" s="10"/>
      <c r="G4013">
        <v>2017</v>
      </c>
      <c r="J4013">
        <v>0.35650113882376366</v>
      </c>
      <c r="L4013" t="s">
        <v>36643</v>
      </c>
      <c r="M4013">
        <v>28806938</v>
      </c>
      <c r="Q4013" s="10"/>
      <c r="R4013" s="11">
        <f t="shared" si="124"/>
        <v>0</v>
      </c>
      <c r="U4013" s="11">
        <f t="shared" si="125"/>
        <v>0</v>
      </c>
      <c r="Y4013" s="11">
        <f>IF(SUM(Tableau1[[#This Row],[Other access]:[Sci-hub access]])&gt;=1,1,0)</f>
        <v>0</v>
      </c>
      <c r="Z4013" s="12">
        <f>IF(OR(Tableau1[[#This Row],[Access R1 + S1+ T1 ]]&gt;=1,Tableau1[[#This Row],[Access V1 +W1 + X1]]&gt;=1),1,0)</f>
        <v>0</v>
      </c>
      <c r="AB4013" s="10" t="str">
        <f>Tableau1[[#This Row],[DOI]]</f>
        <v>doi: 10.1186/s12886-017-0538-8</v>
      </c>
      <c r="AC4013" s="13" t="str">
        <f>Tableau1[[#This Row],[Authors]]&amp;", "&amp;Tableau1[[#This Row],[Title]]&amp;" "&amp;Tableau1[[#This Row],[Journal]]&amp;". "&amp;Tableau1[[#This Row],[Year]]</f>
        <v>Siqueira RC, E Cruz AAV., Cystoid macular oedema associated with Rosai-Dorfman disease: a case report. BMC Ophthalmol. 2017</v>
      </c>
    </row>
    <row r="4014" spans="1:29" x14ac:dyDescent="0.3">
      <c r="A4014">
        <v>3194</v>
      </c>
      <c r="B4014" t="s">
        <v>6379</v>
      </c>
      <c r="C4014" t="s">
        <v>16622</v>
      </c>
      <c r="D4014" t="s">
        <v>26803</v>
      </c>
      <c r="E4014" t="s">
        <v>2523</v>
      </c>
      <c r="F4014" s="10"/>
      <c r="G4014">
        <v>2017</v>
      </c>
      <c r="J4014">
        <v>0.35656622864343324</v>
      </c>
      <c r="L4014" t="s">
        <v>37647</v>
      </c>
      <c r="M4014">
        <v>28622319</v>
      </c>
      <c r="Q4014" s="10"/>
      <c r="R4014" s="11">
        <f t="shared" si="124"/>
        <v>0</v>
      </c>
      <c r="U4014" s="11">
        <f t="shared" si="125"/>
        <v>0</v>
      </c>
      <c r="Y4014" s="11">
        <f>IF(SUM(Tableau1[[#This Row],[Other access]:[Sci-hub access]])&gt;=1,1,0)</f>
        <v>0</v>
      </c>
      <c r="Z4014" s="12">
        <f>IF(OR(Tableau1[[#This Row],[Access R1 + S1+ T1 ]]&gt;=1,Tableau1[[#This Row],[Access V1 +W1 + X1]]&gt;=1),1,0)</f>
        <v>0</v>
      </c>
      <c r="AB4014" s="10" t="str">
        <f>Tableau1[[#This Row],[DOI]]</f>
        <v>doi: 10.1038/eye.2017.110</v>
      </c>
      <c r="AC4014" s="13" t="str">
        <f>Tableau1[[#This Row],[Authors]]&amp;", "&amp;Tableau1[[#This Row],[Title]]&amp;" "&amp;Tableau1[[#This Row],[Journal]]&amp;". "&amp;Tableau1[[#This Row],[Year]]</f>
        <v>Miura G, Sato E, Yamamoto S., Flicker electroretinograms recorded with mydriasis-free RETeval system before and after cataract surgery. Eye (Lond). 2017</v>
      </c>
    </row>
    <row r="4015" spans="1:29" x14ac:dyDescent="0.3">
      <c r="A4015">
        <v>4175</v>
      </c>
      <c r="B4015" t="s">
        <v>7316</v>
      </c>
      <c r="C4015" t="s">
        <v>17553</v>
      </c>
      <c r="D4015" t="s">
        <v>27744</v>
      </c>
      <c r="E4015" t="s">
        <v>2443</v>
      </c>
      <c r="F4015" s="10"/>
      <c r="G4015">
        <v>2017</v>
      </c>
      <c r="J4015">
        <v>0.35659429371976825</v>
      </c>
      <c r="L4015" t="s">
        <v>38606</v>
      </c>
      <c r="M4015">
        <v>28475698</v>
      </c>
      <c r="Q4015" s="10"/>
      <c r="R4015" s="11">
        <f t="shared" si="124"/>
        <v>0</v>
      </c>
      <c r="U4015" s="11">
        <f t="shared" si="125"/>
        <v>0</v>
      </c>
      <c r="Y4015" s="11">
        <f>IF(SUM(Tableau1[[#This Row],[Other access]:[Sci-hub access]])&gt;=1,1,0)</f>
        <v>0</v>
      </c>
      <c r="Z4015" s="12">
        <f>IF(OR(Tableau1[[#This Row],[Access R1 + S1+ T1 ]]&gt;=1,Tableau1[[#This Row],[Access V1 +W1 + X1]]&gt;=1),1,0)</f>
        <v>0</v>
      </c>
      <c r="AB4015" s="10" t="str">
        <f>Tableau1[[#This Row],[DOI]]</f>
        <v>doi: 10.1167/iovs.17-21709</v>
      </c>
      <c r="AC4015" s="13" t="str">
        <f>Tableau1[[#This Row],[Authors]]&amp;", "&amp;Tableau1[[#This Row],[Title]]&amp;" "&amp;Tableau1[[#This Row],[Journal]]&amp;". "&amp;Tableau1[[#This Row],[Year]]</f>
        <v>Roy NS, Wei Y, Kuklinski E, Asbell PA., The Growing Need for Validated Biomarkers and Endpoints for Dry Eye Clinical Research. Invest Ophthalmol Vis Sci. 2017</v>
      </c>
    </row>
    <row r="4016" spans="1:29" x14ac:dyDescent="0.3">
      <c r="A4016">
        <v>3180</v>
      </c>
      <c r="B4016" t="s">
        <v>6366</v>
      </c>
      <c r="C4016" t="s">
        <v>16609</v>
      </c>
      <c r="D4016" t="s">
        <v>26790</v>
      </c>
      <c r="E4016" t="s">
        <v>2490</v>
      </c>
      <c r="F4016" s="10"/>
      <c r="G4016">
        <v>2017</v>
      </c>
      <c r="J4016">
        <v>0.35722755696557518</v>
      </c>
      <c r="L4016" t="s">
        <v>37633</v>
      </c>
      <c r="M4016">
        <v>28624323</v>
      </c>
      <c r="Q4016" s="10"/>
      <c r="R4016" s="11">
        <f t="shared" si="124"/>
        <v>0</v>
      </c>
      <c r="U4016" s="11">
        <f t="shared" si="125"/>
        <v>0</v>
      </c>
      <c r="Y4016" s="11">
        <f>IF(SUM(Tableau1[[#This Row],[Other access]:[Sci-hub access]])&gt;=1,1,0)</f>
        <v>0</v>
      </c>
      <c r="Z4016" s="12">
        <f>IF(OR(Tableau1[[#This Row],[Access R1 + S1+ T1 ]]&gt;=1,Tableau1[[#This Row],[Access V1 +W1 + X1]]&gt;=1),1,0)</f>
        <v>0</v>
      </c>
      <c r="AB4016" s="10" t="str">
        <f>Tableau1[[#This Row],[DOI]]</f>
        <v>doi: 10.1016/j.ajo.2017.06.005</v>
      </c>
      <c r="AC4016" s="13" t="str">
        <f>Tableau1[[#This Row],[Authors]]&amp;", "&amp;Tableau1[[#This Row],[Title]]&amp;" "&amp;Tableau1[[#This Row],[Journal]]&amp;". "&amp;Tableau1[[#This Row],[Year]]</f>
        <v>Borrelli E, Abdelfattah NS, Uji A, Nittala MG, Boyer DS, Sadda SR., Postreceptor Neuronal Loss in Intermediate Age-related Macular Degeneration. Am J Ophthalmol. 2017</v>
      </c>
    </row>
    <row r="4017" spans="1:29" x14ac:dyDescent="0.3">
      <c r="A4017">
        <v>10845</v>
      </c>
      <c r="B4017" t="s">
        <v>13293</v>
      </c>
      <c r="C4017" t="s">
        <v>23455</v>
      </c>
      <c r="D4017" t="s">
        <v>33747</v>
      </c>
      <c r="E4017" t="s">
        <v>2457</v>
      </c>
      <c r="F4017" s="10"/>
      <c r="G4017">
        <v>2017</v>
      </c>
      <c r="J4017">
        <v>0.35739498972095229</v>
      </c>
      <c r="L4017" t="s">
        <v>45090</v>
      </c>
      <c r="M4017">
        <v>26954782</v>
      </c>
      <c r="Q4017" s="10"/>
      <c r="R4017" s="11">
        <f t="shared" si="124"/>
        <v>0</v>
      </c>
      <c r="U4017" s="11">
        <f t="shared" si="125"/>
        <v>0</v>
      </c>
      <c r="Y4017" s="11">
        <f>IF(SUM(Tableau1[[#This Row],[Other access]:[Sci-hub access]])&gt;=1,1,0)</f>
        <v>0</v>
      </c>
      <c r="Z4017" s="12">
        <f>IF(OR(Tableau1[[#This Row],[Access R1 + S1+ T1 ]]&gt;=1,Tableau1[[#This Row],[Access V1 +W1 + X1]]&gt;=1),1,0)</f>
        <v>0</v>
      </c>
      <c r="AB4017" s="10" t="str">
        <f>Tableau1[[#This Row],[DOI]]</f>
        <v>doi: 10.1097/ICB.0000000000000288</v>
      </c>
      <c r="AC4017" s="13" t="str">
        <f>Tableau1[[#This Row],[Authors]]&amp;", "&amp;Tableau1[[#This Row],[Title]]&amp;" "&amp;Tableau1[[#This Row],[Journal]]&amp;". "&amp;Tableau1[[#This Row],[Year]]</f>
        <v>Gensure RH, Hsu J, Federman J, Park C, Spirn MJ., COAGULASE-NEGATIVE STAPHYLOCOCCUS-INDUCED FROSTED BRANCH ANGIITIS AFTER INTRAVITREAL ANTI-VASCULAR ENDOTHELIAL GROWTH FACTOR INJECTION. Retin Cases Brief Rep. 2017</v>
      </c>
    </row>
    <row r="4018" spans="1:29" x14ac:dyDescent="0.3">
      <c r="A4018">
        <v>9829</v>
      </c>
      <c r="B4018" t="s">
        <v>12367</v>
      </c>
      <c r="C4018" t="s">
        <v>22538</v>
      </c>
      <c r="D4018" t="s">
        <v>32815</v>
      </c>
      <c r="E4018" t="s">
        <v>2525</v>
      </c>
      <c r="F4018" s="10"/>
      <c r="G4018">
        <v>2017</v>
      </c>
      <c r="J4018">
        <v>0.35740414602542403</v>
      </c>
      <c r="L4018" t="s">
        <v>44091</v>
      </c>
      <c r="M4018">
        <v>27570215</v>
      </c>
      <c r="Q4018" s="10"/>
      <c r="R4018" s="11">
        <f t="shared" si="124"/>
        <v>0</v>
      </c>
      <c r="U4018" s="11">
        <f t="shared" si="125"/>
        <v>0</v>
      </c>
      <c r="Y4018" s="11">
        <f>IF(SUM(Tableau1[[#This Row],[Other access]:[Sci-hub access]])&gt;=1,1,0)</f>
        <v>0</v>
      </c>
      <c r="Z4018" s="12">
        <f>IF(OR(Tableau1[[#This Row],[Access R1 + S1+ T1 ]]&gt;=1,Tableau1[[#This Row],[Access V1 +W1 + X1]]&gt;=1),1,0)</f>
        <v>0</v>
      </c>
      <c r="AB4018" s="10" t="str">
        <f>Tableau1[[#This Row],[DOI]]</f>
        <v>doi: 10.1111/ceo.12828</v>
      </c>
      <c r="AC4018" s="13" t="str">
        <f>Tableau1[[#This Row],[Authors]]&amp;", "&amp;Tableau1[[#This Row],[Title]]&amp;" "&amp;Tableau1[[#This Row],[Journal]]&amp;". "&amp;Tableau1[[#This Row],[Year]]</f>
        <v>Murakami Y, Akil H, Chahal J, Dustin L, Tan J, Chopra V, Francis B., Endoscopic cyclophotocoagulation versus second glaucoma drainage device after prior aqueous tube shunt surgery. Clin Exp Ophthalmol. 2017</v>
      </c>
    </row>
    <row r="4019" spans="1:29" ht="28.8" x14ac:dyDescent="0.3">
      <c r="A4019">
        <v>4029</v>
      </c>
      <c r="B4019" t="s">
        <v>7180</v>
      </c>
      <c r="C4019" t="s">
        <v>17417</v>
      </c>
      <c r="D4019" t="s">
        <v>27607</v>
      </c>
      <c r="E4019" t="s">
        <v>2458</v>
      </c>
      <c r="F4019" s="10"/>
      <c r="G4019">
        <v>2017</v>
      </c>
      <c r="J4019">
        <v>0.35745144894033487</v>
      </c>
      <c r="L4019" t="s">
        <v>38469</v>
      </c>
      <c r="M4019">
        <v>28494067</v>
      </c>
      <c r="Q4019" s="10"/>
      <c r="R4019" s="11">
        <f t="shared" si="124"/>
        <v>0</v>
      </c>
      <c r="U4019" s="11">
        <f t="shared" si="125"/>
        <v>0</v>
      </c>
      <c r="Y4019" s="11">
        <f>IF(SUM(Tableau1[[#This Row],[Other access]:[Sci-hub access]])&gt;=1,1,0)</f>
        <v>0</v>
      </c>
      <c r="Z4019" s="12">
        <f>IF(OR(Tableau1[[#This Row],[Access R1 + S1+ T1 ]]&gt;=1,Tableau1[[#This Row],[Access V1 +W1 + X1]]&gt;=1),1,0)</f>
        <v>0</v>
      </c>
      <c r="AB4019" s="10" t="str">
        <f>Tableau1[[#This Row],[DOI]]</f>
        <v>doi: 10.1001/jamaophthalmol.2017.1076</v>
      </c>
      <c r="AC4019" s="13" t="str">
        <f>Tableau1[[#This Row],[Authors]]&amp;", "&amp;Tableau1[[#This Row],[Title]]&amp;" "&amp;Tableau1[[#This Row],[Journal]]&amp;". "&amp;Tableau1[[#This Row],[Year]]</f>
        <v>Camacho-Barcia ML, Bulló M, Garcia-Gavilán JF, Ruiz-Canela M, Corella D, Estruch R, Fitó M, García-Layana A, Arós F, Fiol M, Lapetra J, Serra-Majem L, Pintó X, García-Arellano A, Vinyoles E, Sorli JV, Salas-Salvadó J., Association of Dietary Vitamin K1 Intake With the Incidence of Cataract Surgery in an Adult Mediterranean Population: A Secondary Analysis of a Randomized Clinical Trial. JAMA Ophthalmol. 2017</v>
      </c>
    </row>
    <row r="4020" spans="1:29" ht="28.8" x14ac:dyDescent="0.3">
      <c r="A4020">
        <v>2402</v>
      </c>
      <c r="B4020" t="s">
        <v>5627</v>
      </c>
      <c r="C4020" t="s">
        <v>15872</v>
      </c>
      <c r="D4020" t="s">
        <v>26049</v>
      </c>
      <c r="E4020" t="s">
        <v>2490</v>
      </c>
      <c r="F4020" s="10"/>
      <c r="G4020">
        <v>2017</v>
      </c>
      <c r="J4020">
        <v>0.35764197565356082</v>
      </c>
      <c r="L4020" t="s">
        <v>36867</v>
      </c>
      <c r="M4020">
        <v>28751151</v>
      </c>
      <c r="Q4020" s="10"/>
      <c r="R4020" s="11">
        <f t="shared" si="124"/>
        <v>0</v>
      </c>
      <c r="U4020" s="11">
        <f t="shared" si="125"/>
        <v>0</v>
      </c>
      <c r="Y4020" s="11">
        <f>IF(SUM(Tableau1[[#This Row],[Other access]:[Sci-hub access]])&gt;=1,1,0)</f>
        <v>0</v>
      </c>
      <c r="Z4020" s="12">
        <f>IF(OR(Tableau1[[#This Row],[Access R1 + S1+ T1 ]]&gt;=1,Tableau1[[#This Row],[Access V1 +W1 + X1]]&gt;=1),1,0)</f>
        <v>0</v>
      </c>
      <c r="AB4020" s="10" t="str">
        <f>Tableau1[[#This Row],[DOI]]</f>
        <v>doi: 10.1016/j.ajo.2017.07.008</v>
      </c>
      <c r="AC4020" s="13" t="str">
        <f>Tableau1[[#This Row],[Authors]]&amp;", "&amp;Tableau1[[#This Row],[Title]]&amp;" "&amp;Tableau1[[#This Row],[Journal]]&amp;". "&amp;Tableau1[[#This Row],[Year]]</f>
        <v>Hendriks M, Verhoeven VJM, Buitendijk GHS, Polling JR, Meester-Smoor MA, Hofman A; RD5000 Consortium., Kamermans M, Ingeborgh van den Born L, Klaver CCW., Development of Refractive Errors-What Can We Learn From Inherited Retinal Dystrophies? Am J Ophthalmol. 2017</v>
      </c>
    </row>
    <row r="4021" spans="1:29" x14ac:dyDescent="0.3">
      <c r="A4021">
        <v>6502</v>
      </c>
      <c r="B4021" t="s">
        <v>9429</v>
      </c>
      <c r="C4021" t="s">
        <v>19637</v>
      </c>
      <c r="D4021" t="s">
        <v>29860</v>
      </c>
      <c r="E4021" t="s">
        <v>2486</v>
      </c>
      <c r="F4021" s="10"/>
      <c r="G4021">
        <v>2017</v>
      </c>
      <c r="J4021">
        <v>0.35769186081711846</v>
      </c>
      <c r="L4021" t="s">
        <v>40867</v>
      </c>
      <c r="M4021">
        <v>28205338</v>
      </c>
      <c r="Q4021" s="10"/>
      <c r="R4021" s="11">
        <f t="shared" si="124"/>
        <v>0</v>
      </c>
      <c r="U4021" s="11">
        <f t="shared" si="125"/>
        <v>0</v>
      </c>
      <c r="Y4021" s="11">
        <f>IF(SUM(Tableau1[[#This Row],[Other access]:[Sci-hub access]])&gt;=1,1,0)</f>
        <v>0</v>
      </c>
      <c r="Z4021" s="12">
        <f>IF(OR(Tableau1[[#This Row],[Access R1 + S1+ T1 ]]&gt;=1,Tableau1[[#This Row],[Access V1 +W1 + X1]]&gt;=1),1,0)</f>
        <v>0</v>
      </c>
      <c r="AB4021" s="10" t="str">
        <f>Tableau1[[#This Row],[DOI]]</f>
        <v>doi: 10.1111/aos.13368</v>
      </c>
      <c r="AC4021" s="13" t="str">
        <f>Tableau1[[#This Row],[Authors]]&amp;", "&amp;Tableau1[[#This Row],[Title]]&amp;" "&amp;Tableau1[[#This Row],[Journal]]&amp;". "&amp;Tableau1[[#This Row],[Year]]</f>
        <v>Chen P, Cai X, Xu L, Zhang J, Yang Y, Gao Q, Ge J, Yu K, Zhuang J., Assessing oxygen saturation in retinal vessels in high myopia patients pre- and post-implantable collamer lens implantation surgery. Acta Ophthalmol. 2017</v>
      </c>
    </row>
    <row r="4022" spans="1:29" ht="28.8" x14ac:dyDescent="0.3">
      <c r="A4022">
        <v>5826</v>
      </c>
      <c r="B4022" t="s">
        <v>8844</v>
      </c>
      <c r="C4022" t="s">
        <v>19061</v>
      </c>
      <c r="D4022" t="s">
        <v>29274</v>
      </c>
      <c r="E4022" t="s">
        <v>2443</v>
      </c>
      <c r="F4022" s="10"/>
      <c r="G4022">
        <v>2017</v>
      </c>
      <c r="J4022">
        <v>0.35804022916883627</v>
      </c>
      <c r="L4022" t="s">
        <v>40208</v>
      </c>
      <c r="M4022">
        <v>28282487</v>
      </c>
      <c r="Q4022" s="10"/>
      <c r="R4022" s="11">
        <f t="shared" si="124"/>
        <v>0</v>
      </c>
      <c r="U4022" s="11">
        <f t="shared" si="125"/>
        <v>0</v>
      </c>
      <c r="Y4022" s="11">
        <f>IF(SUM(Tableau1[[#This Row],[Other access]:[Sci-hub access]])&gt;=1,1,0)</f>
        <v>0</v>
      </c>
      <c r="Z4022" s="12">
        <f>IF(OR(Tableau1[[#This Row],[Access R1 + S1+ T1 ]]&gt;=1,Tableau1[[#This Row],[Access V1 +W1 + X1]]&gt;=1),1,0)</f>
        <v>0</v>
      </c>
      <c r="AB4022" s="10" t="str">
        <f>Tableau1[[#This Row],[DOI]]</f>
        <v>doi: 10.1167/iovs.16-20556</v>
      </c>
      <c r="AC4022" s="13" t="str">
        <f>Tableau1[[#This Row],[Authors]]&amp;", "&amp;Tableau1[[#This Row],[Title]]&amp;" "&amp;Tableau1[[#This Row],[Journal]]&amp;". "&amp;Tableau1[[#This Row],[Year]]</f>
        <v>Nakano S, Sugita S, Tomaru Y, Hono A, Nakamuro T, Kubota T, Takase H, Mochizuki M, Takahashi M, Shimizu N., Establishment of Multiplex Solid-Phase Strip PCR Test for Detection of 24 Ocular Infectious Disease Pathogens. Invest Ophthalmol Vis Sci. 2017</v>
      </c>
    </row>
    <row r="4023" spans="1:29" ht="28.8" x14ac:dyDescent="0.3">
      <c r="A4023">
        <v>4237</v>
      </c>
      <c r="B4023" t="s">
        <v>7373</v>
      </c>
      <c r="C4023" t="s">
        <v>17609</v>
      </c>
      <c r="D4023" t="s">
        <v>27801</v>
      </c>
      <c r="E4023" t="s">
        <v>2451</v>
      </c>
      <c r="F4023" s="10"/>
      <c r="G4023">
        <v>2017</v>
      </c>
      <c r="J4023">
        <v>0.35806068153344772</v>
      </c>
      <c r="L4023" t="s">
        <v>38668</v>
      </c>
      <c r="M4023">
        <v>28467427</v>
      </c>
      <c r="Q4023" s="10"/>
      <c r="R4023" s="11">
        <f t="shared" si="124"/>
        <v>0</v>
      </c>
      <c r="U4023" s="11">
        <f t="shared" si="125"/>
        <v>0</v>
      </c>
      <c r="Y4023" s="11">
        <f>IF(SUM(Tableau1[[#This Row],[Other access]:[Sci-hub access]])&gt;=1,1,0)</f>
        <v>0</v>
      </c>
      <c r="Z4023" s="12">
        <f>IF(OR(Tableau1[[#This Row],[Access R1 + S1+ T1 ]]&gt;=1,Tableau1[[#This Row],[Access V1 +W1 + X1]]&gt;=1),1,0)</f>
        <v>0</v>
      </c>
      <c r="AB4023" s="10" t="str">
        <f>Tableau1[[#This Row],[DOI]]</f>
        <v>doi: 10.1371/journal.pone.0176100</v>
      </c>
      <c r="AC4023" s="13" t="str">
        <f>Tableau1[[#This Row],[Authors]]&amp;", "&amp;Tableau1[[#This Row],[Title]]&amp;" "&amp;Tableau1[[#This Row],[Journal]]&amp;". "&amp;Tableau1[[#This Row],[Year]]</f>
        <v>Takayama K, Kaneko H, Kataoka K, Hattori K, Ra E, Tsunekawa T, Fukukita H, Haga F, Ito Y, Terasaki H., Comparison between 1-year outcomes of aflibercept with and without photodynamic therapy for polypoidal choroidal vasculopathy: Retrospective observation study. PLoS One. 2017</v>
      </c>
    </row>
    <row r="4024" spans="1:29" x14ac:dyDescent="0.3">
      <c r="A4024">
        <v>602</v>
      </c>
      <c r="B4024" t="s">
        <v>3865</v>
      </c>
      <c r="C4024" t="s">
        <v>14121</v>
      </c>
      <c r="D4024" t="s">
        <v>24285</v>
      </c>
      <c r="E4024" t="s">
        <v>2448</v>
      </c>
      <c r="F4024" s="10"/>
      <c r="G4024">
        <v>2018</v>
      </c>
      <c r="J4024">
        <v>0.35809502857124675</v>
      </c>
      <c r="L4024" t="s">
        <v>35100</v>
      </c>
      <c r="M4024">
        <v>29164327</v>
      </c>
      <c r="Q4024" s="10"/>
      <c r="R4024" s="11">
        <f t="shared" si="124"/>
        <v>0</v>
      </c>
      <c r="U4024" s="11">
        <f t="shared" si="125"/>
        <v>0</v>
      </c>
      <c r="Y4024" s="11">
        <f>IF(SUM(Tableau1[[#This Row],[Other access]:[Sci-hub access]])&gt;=1,1,0)</f>
        <v>0</v>
      </c>
      <c r="Z4024" s="12">
        <f>IF(OR(Tableau1[[#This Row],[Access R1 + S1+ T1 ]]&gt;=1,Tableau1[[#This Row],[Access V1 +W1 + X1]]&gt;=1),1,0)</f>
        <v>0</v>
      </c>
      <c r="AB4024" s="10" t="str">
        <f>Tableau1[[#This Row],[DOI]]</f>
        <v>doi: 10.1007/s00417-017-3855-y</v>
      </c>
      <c r="AC4024" s="13" t="str">
        <f>Tableau1[[#This Row],[Authors]]&amp;", "&amp;Tableau1[[#This Row],[Title]]&amp;" "&amp;Tableau1[[#This Row],[Journal]]&amp;". "&amp;Tableau1[[#This Row],[Year]]</f>
        <v>Yoshikawa T, Yamanaka C, Kinoshita T, Morikawa S, Ogata N., Macular retinoschisis in eyes with glaucomatous optic neuropathy: Vitrectomy and natural course. Graefes Arch Clin Exp Ophthalmol. 2018</v>
      </c>
    </row>
    <row r="4025" spans="1:29" x14ac:dyDescent="0.3">
      <c r="A4025">
        <v>6435</v>
      </c>
      <c r="B4025" t="s">
        <v>9371</v>
      </c>
      <c r="C4025" t="s">
        <v>15875</v>
      </c>
      <c r="D4025" t="s">
        <v>29802</v>
      </c>
      <c r="E4025" t="s">
        <v>34095</v>
      </c>
      <c r="F4025" s="10"/>
      <c r="G4025">
        <v>2017</v>
      </c>
      <c r="J4025">
        <v>0.35837097583079713</v>
      </c>
      <c r="L4025" t="s">
        <v>40804</v>
      </c>
      <c r="M4025">
        <v>28212662</v>
      </c>
      <c r="Q4025" s="10"/>
      <c r="R4025" s="11">
        <f t="shared" si="124"/>
        <v>0</v>
      </c>
      <c r="U4025" s="11">
        <f t="shared" si="125"/>
        <v>0</v>
      </c>
      <c r="Y4025" s="11">
        <f>IF(SUM(Tableau1[[#This Row],[Other access]:[Sci-hub access]])&gt;=1,1,0)</f>
        <v>0</v>
      </c>
      <c r="Z4025" s="12">
        <f>IF(OR(Tableau1[[#This Row],[Access R1 + S1+ T1 ]]&gt;=1,Tableau1[[#This Row],[Access V1 +W1 + X1]]&gt;=1),1,0)</f>
        <v>0</v>
      </c>
      <c r="AB4025" s="10" t="str">
        <f>Tableau1[[#This Row],[DOI]]</f>
        <v>doi: 10.1186/s40478-017-0417-9</v>
      </c>
      <c r="AC4025" s="13" t="str">
        <f>Tableau1[[#This Row],[Authors]]&amp;", "&amp;Tableau1[[#This Row],[Title]]&amp;" "&amp;Tableau1[[#This Row],[Journal]]&amp;". "&amp;Tableau1[[#This Row],[Year]]</f>
        <v>Yao X, Verkman AS., Marked central nervous system pathology in CD59 knockout rats following passive transfer of Neuromyelitis optica immunoglobulin G. Acta Neuropathol Commun. 2017</v>
      </c>
    </row>
    <row r="4026" spans="1:29" ht="28.8" x14ac:dyDescent="0.3">
      <c r="A4026">
        <v>4329</v>
      </c>
      <c r="B4026" t="s">
        <v>7459</v>
      </c>
      <c r="C4026" t="s">
        <v>17695</v>
      </c>
      <c r="D4026" t="s">
        <v>27888</v>
      </c>
      <c r="E4026" t="s">
        <v>34005</v>
      </c>
      <c r="F4026" s="10"/>
      <c r="G4026">
        <v>2017</v>
      </c>
      <c r="J4026">
        <v>0.35844357350072997</v>
      </c>
      <c r="L4026" t="s">
        <v>38752</v>
      </c>
      <c r="M4026">
        <v>28455970</v>
      </c>
      <c r="Q4026" s="10"/>
      <c r="R4026" s="11">
        <f t="shared" si="124"/>
        <v>0</v>
      </c>
      <c r="U4026" s="11">
        <f t="shared" si="125"/>
        <v>0</v>
      </c>
      <c r="Y4026" s="11">
        <f>IF(SUM(Tableau1[[#This Row],[Other access]:[Sci-hub access]])&gt;=1,1,0)</f>
        <v>0</v>
      </c>
      <c r="Z4026" s="12">
        <f>IF(OR(Tableau1[[#This Row],[Access R1 + S1+ T1 ]]&gt;=1,Tableau1[[#This Row],[Access V1 +W1 + X1]]&gt;=1),1,0)</f>
        <v>0</v>
      </c>
      <c r="AB4026" s="10" t="str">
        <f>Tableau1[[#This Row],[DOI]]</f>
        <v>doi: 10.18632/aging.101231</v>
      </c>
      <c r="AC4026" s="13" t="str">
        <f>Tableau1[[#This Row],[Authors]]&amp;", "&amp;Tableau1[[#This Row],[Title]]&amp;" "&amp;Tableau1[[#This Row],[Journal]]&amp;". "&amp;Tableau1[[#This Row],[Year]]</f>
        <v>Wong RCB, Lim SY, Hung SSC, Jackson S, Khan S, Van Bergen NJ, De Smit E, Liang HH, Kearns LS, Clarke L, Mackey DA, Hewitt AW, Trounce IA, Pébay A., Mitochondrial replacement in an iPSC model of Leber's hereditary optic neuropathy. Aging (Albany NY). 2017</v>
      </c>
    </row>
    <row r="4027" spans="1:29" x14ac:dyDescent="0.3">
      <c r="A4027">
        <v>1668</v>
      </c>
      <c r="B4027" t="s">
        <v>4920</v>
      </c>
      <c r="C4027" t="s">
        <v>15169</v>
      </c>
      <c r="D4027" t="s">
        <v>25341</v>
      </c>
      <c r="E4027" t="s">
        <v>34060</v>
      </c>
      <c r="F4027" s="10"/>
      <c r="G4027">
        <v>2017</v>
      </c>
      <c r="J4027">
        <v>0.35846290435118933</v>
      </c>
      <c r="L4027" t="s">
        <v>36147</v>
      </c>
      <c r="M4027">
        <v>28904217</v>
      </c>
      <c r="Q4027" s="10"/>
      <c r="R4027" s="11">
        <f t="shared" si="124"/>
        <v>0</v>
      </c>
      <c r="U4027" s="11">
        <f t="shared" si="125"/>
        <v>0</v>
      </c>
      <c r="Y4027" s="11">
        <f>IF(SUM(Tableau1[[#This Row],[Other access]:[Sci-hub access]])&gt;=1,1,0)</f>
        <v>0</v>
      </c>
      <c r="Z4027" s="12">
        <f>IF(OR(Tableau1[[#This Row],[Access R1 + S1+ T1 ]]&gt;=1,Tableau1[[#This Row],[Access V1 +W1 + X1]]&gt;=1),1,0)</f>
        <v>0</v>
      </c>
      <c r="AB4027" s="10" t="str">
        <f>Tableau1[[#This Row],[DOI]]</f>
        <v>doi: 10.3368/aoj.67.1.67</v>
      </c>
      <c r="AC4027" s="13" t="str">
        <f>Tableau1[[#This Row],[Authors]]&amp;", "&amp;Tableau1[[#This Row],[Title]]&amp;" "&amp;Tableau1[[#This Row],[Journal]]&amp;". "&amp;Tableau1[[#This Row],[Year]]</f>
        <v>Maddii S, Biagini I, Aragno A, Scrivanti M, Giambene B, Rizzo S, Virgili G., Two Orthoptic Treatments in Dragged-Fovea Diplopia Syndrome. Am Orthopt J. 2017</v>
      </c>
    </row>
    <row r="4028" spans="1:29" x14ac:dyDescent="0.3">
      <c r="A4028">
        <v>10712</v>
      </c>
      <c r="B4028" t="s">
        <v>13175</v>
      </c>
      <c r="C4028" t="s">
        <v>23338</v>
      </c>
      <c r="D4028" t="s">
        <v>33628</v>
      </c>
      <c r="E4028" t="s">
        <v>34015</v>
      </c>
      <c r="F4028" s="10"/>
      <c r="G4028">
        <v>2017</v>
      </c>
      <c r="J4028">
        <v>0.35846484669436784</v>
      </c>
      <c r="L4028" t="s">
        <v>44959</v>
      </c>
      <c r="M4028">
        <v>27088344</v>
      </c>
      <c r="Q4028" s="10"/>
      <c r="R4028" s="11">
        <f t="shared" si="124"/>
        <v>0</v>
      </c>
      <c r="U4028" s="11">
        <f t="shared" si="125"/>
        <v>0</v>
      </c>
      <c r="Y4028" s="11">
        <f>IF(SUM(Tableau1[[#This Row],[Other access]:[Sci-hub access]])&gt;=1,1,0)</f>
        <v>0</v>
      </c>
      <c r="Z4028" s="12">
        <f>IF(OR(Tableau1[[#This Row],[Access R1 + S1+ T1 ]]&gt;=1,Tableau1[[#This Row],[Access V1 +W1 + X1]]&gt;=1),1,0)</f>
        <v>0</v>
      </c>
      <c r="AB4028" s="10" t="str">
        <f>Tableau1[[#This Row],[DOI]]</f>
        <v>doi: 10.3109/13816810.2016.1164197</v>
      </c>
      <c r="AC4028" s="13" t="str">
        <f>Tableau1[[#This Row],[Authors]]&amp;", "&amp;Tableau1[[#This Row],[Title]]&amp;" "&amp;Tableau1[[#This Row],[Journal]]&amp;". "&amp;Tableau1[[#This Row],[Year]]</f>
        <v>AlBakri A, Ghazi NG, Khan AO., Biometry, optical coherence tomography, and further clinical observations in Knobloch syndrome. Ophthalmic Genet. 2017</v>
      </c>
    </row>
    <row r="4029" spans="1:29" x14ac:dyDescent="0.3">
      <c r="A4029">
        <v>4250</v>
      </c>
      <c r="B4029" t="s">
        <v>7385</v>
      </c>
      <c r="C4029" t="s">
        <v>17621</v>
      </c>
      <c r="D4029" t="s">
        <v>27813</v>
      </c>
      <c r="E4029" t="s">
        <v>2667</v>
      </c>
      <c r="F4029" s="10"/>
      <c r="G4029">
        <v>2017</v>
      </c>
      <c r="J4029">
        <v>0.35874680465284592</v>
      </c>
      <c r="L4029" t="s">
        <v>38677</v>
      </c>
      <c r="M4029">
        <v>28465091</v>
      </c>
      <c r="Q4029" s="10"/>
      <c r="R4029" s="11">
        <f t="shared" si="124"/>
        <v>0</v>
      </c>
      <c r="U4029" s="11">
        <f t="shared" si="125"/>
        <v>0</v>
      </c>
      <c r="Y4029" s="11">
        <f>IF(SUM(Tableau1[[#This Row],[Other access]:[Sci-hub access]])&gt;=1,1,0)</f>
        <v>0</v>
      </c>
      <c r="Z4029" s="12">
        <f>IF(OR(Tableau1[[#This Row],[Access R1 + S1+ T1 ]]&gt;=1,Tableau1[[#This Row],[Access V1 +W1 + X1]]&gt;=1),1,0)</f>
        <v>0</v>
      </c>
      <c r="AB4029" s="10" t="str">
        <f>Tableau1[[#This Row],[DOI]]</f>
        <v>doi: 10.1016/j.clae.2017.04.004</v>
      </c>
      <c r="AC4029" s="13" t="str">
        <f>Tableau1[[#This Row],[Authors]]&amp;", "&amp;Tableau1[[#This Row],[Title]]&amp;" "&amp;Tableau1[[#This Row],[Journal]]&amp;". "&amp;Tableau1[[#This Row],[Year]]</f>
        <v>Garaszczuk IK, Iskander DR., Qualitative assessment of tear dynamics with fluorescein profilometry. Cont Lens Anterior Eye. 2017</v>
      </c>
    </row>
    <row r="4030" spans="1:29" x14ac:dyDescent="0.3">
      <c r="A4030">
        <v>10913</v>
      </c>
      <c r="B4030" t="s">
        <v>13352</v>
      </c>
      <c r="C4030" t="s">
        <v>23514</v>
      </c>
      <c r="D4030" t="s">
        <v>33806</v>
      </c>
      <c r="E4030" t="s">
        <v>2457</v>
      </c>
      <c r="F4030" s="10"/>
      <c r="G4030">
        <v>2017</v>
      </c>
      <c r="J4030">
        <v>0.3588010485594455</v>
      </c>
      <c r="L4030" t="s">
        <v>45156</v>
      </c>
      <c r="M4030">
        <v>26862924</v>
      </c>
      <c r="Q4030" s="10"/>
      <c r="R4030" s="11">
        <f t="shared" si="124"/>
        <v>0</v>
      </c>
      <c r="U4030" s="11">
        <f t="shared" si="125"/>
        <v>0</v>
      </c>
      <c r="Y4030" s="11">
        <f>IF(SUM(Tableau1[[#This Row],[Other access]:[Sci-hub access]])&gt;=1,1,0)</f>
        <v>0</v>
      </c>
      <c r="Z4030" s="12">
        <f>IF(OR(Tableau1[[#This Row],[Access R1 + S1+ T1 ]]&gt;=1,Tableau1[[#This Row],[Access V1 +W1 + X1]]&gt;=1),1,0)</f>
        <v>0</v>
      </c>
      <c r="AB4030" s="10" t="str">
        <f>Tableau1[[#This Row],[DOI]]</f>
        <v>doi: 10.1097/ICB.0000000000000285</v>
      </c>
      <c r="AC4030" s="13" t="str">
        <f>Tableau1[[#This Row],[Authors]]&amp;", "&amp;Tableau1[[#This Row],[Title]]&amp;" "&amp;Tableau1[[#This Row],[Journal]]&amp;". "&amp;Tableau1[[#This Row],[Year]]</f>
        <v>Seidman CJ, Finger PT, Silverman JS, Oratz R., INTRAVITREAL BEVACIZUMAB IN THE MANAGEMENT OF BREAST CANCER IRIS METASTASIS. Retin Cases Brief Rep. 2017</v>
      </c>
    </row>
    <row r="4031" spans="1:29" x14ac:dyDescent="0.3">
      <c r="A4031">
        <v>4402</v>
      </c>
      <c r="B4031" t="s">
        <v>7529</v>
      </c>
      <c r="C4031" t="s">
        <v>17765</v>
      </c>
      <c r="D4031" t="s">
        <v>27958</v>
      </c>
      <c r="E4031" t="s">
        <v>2640</v>
      </c>
      <c r="F4031" s="10"/>
      <c r="G4031">
        <v>2017</v>
      </c>
      <c r="J4031">
        <v>0.35882624958874865</v>
      </c>
      <c r="L4031" t="s">
        <v>38825</v>
      </c>
      <c r="M4031">
        <v>28447713</v>
      </c>
      <c r="Q4031" s="10"/>
      <c r="R4031" s="11">
        <f t="shared" si="124"/>
        <v>0</v>
      </c>
      <c r="U4031" s="11">
        <f t="shared" si="125"/>
        <v>0</v>
      </c>
      <c r="Y4031" s="11">
        <f>IF(SUM(Tableau1[[#This Row],[Other access]:[Sci-hub access]])&gt;=1,1,0)</f>
        <v>0</v>
      </c>
      <c r="Z4031" s="12">
        <f>IF(OR(Tableau1[[#This Row],[Access R1 + S1+ T1 ]]&gt;=1,Tableau1[[#This Row],[Access V1 +W1 + X1]]&gt;=1),1,0)</f>
        <v>0</v>
      </c>
      <c r="AB4031" s="10" t="str">
        <f>Tableau1[[#This Row],[DOI]]</f>
        <v>doi: 10.3892/mmr.2017.6293</v>
      </c>
      <c r="AC4031" s="13" t="str">
        <f>Tableau1[[#This Row],[Authors]]&amp;", "&amp;Tableau1[[#This Row],[Title]]&amp;" "&amp;Tableau1[[#This Row],[Journal]]&amp;". "&amp;Tableau1[[#This Row],[Year]]</f>
        <v>Wu N, Xu L, Yang Y, Yu N, Zhang Z, Chen P, Zhang J, Tang M, Yuan M, Ge J, Yu K, Zhuang J., Tetramethylpyrazine-mediated regulation of CXCR4 in retinoblastoma is sensitive to cell density. Mol Med Rep. 2017</v>
      </c>
    </row>
    <row r="4032" spans="1:29" x14ac:dyDescent="0.3">
      <c r="A4032">
        <v>1941</v>
      </c>
      <c r="B4032" t="s">
        <v>5183</v>
      </c>
      <c r="C4032" t="s">
        <v>15429</v>
      </c>
      <c r="D4032" t="s">
        <v>25605</v>
      </c>
      <c r="E4032" t="s">
        <v>34071</v>
      </c>
      <c r="F4032" s="10"/>
      <c r="G4032">
        <v>2017</v>
      </c>
      <c r="J4032">
        <v>0.35888145790052539</v>
      </c>
      <c r="L4032" t="s">
        <v>36412</v>
      </c>
      <c r="M4032">
        <v>28844318</v>
      </c>
      <c r="Q4032" s="10"/>
      <c r="R4032" s="11">
        <f t="shared" si="124"/>
        <v>0</v>
      </c>
      <c r="U4032" s="11">
        <f t="shared" si="125"/>
        <v>0</v>
      </c>
      <c r="Y4032" s="11">
        <f>IF(SUM(Tableau1[[#This Row],[Other access]:[Sci-hub access]])&gt;=1,1,0)</f>
        <v>0</v>
      </c>
      <c r="Z4032" s="12">
        <f>IF(OR(Tableau1[[#This Row],[Access R1 + S1+ T1 ]]&gt;=1,Tableau1[[#This Row],[Access V1 +W1 + X1]]&gt;=1),1,0)</f>
        <v>0</v>
      </c>
      <c r="AB4032" s="10" t="str">
        <f>Tableau1[[#This Row],[DOI]]</f>
        <v>doi: 10.1016/j.clinthera.2017.08.003</v>
      </c>
      <c r="AC4032" s="13" t="str">
        <f>Tableau1[[#This Row],[Authors]]&amp;", "&amp;Tableau1[[#This Row],[Title]]&amp;" "&amp;Tableau1[[#This Row],[Journal]]&amp;". "&amp;Tableau1[[#This Row],[Year]]</f>
        <v>Birk AO, Andersen JS, Villesen HH, Steffensen MA, Calderon MA., Tolerability of the SQ Tree SLIT Tablet in Adults. Clin Ther. 2017</v>
      </c>
    </row>
    <row r="4033" spans="1:29" x14ac:dyDescent="0.3">
      <c r="A4033">
        <v>8253</v>
      </c>
      <c r="B4033" t="s">
        <v>10958</v>
      </c>
      <c r="C4033" t="s">
        <v>21145</v>
      </c>
      <c r="D4033" t="s">
        <v>31396</v>
      </c>
      <c r="E4033" t="s">
        <v>2901</v>
      </c>
      <c r="F4033" s="10"/>
      <c r="G4033">
        <v>2017</v>
      </c>
      <c r="J4033">
        <v>0.35898299972409597</v>
      </c>
      <c r="L4033" t="s">
        <v>42598</v>
      </c>
      <c r="M4033">
        <v>27960109</v>
      </c>
      <c r="Q4033" s="10"/>
      <c r="R4033" s="11">
        <f t="shared" si="124"/>
        <v>0</v>
      </c>
      <c r="U4033" s="11">
        <f t="shared" si="125"/>
        <v>0</v>
      </c>
      <c r="Y4033" s="11">
        <f>IF(SUM(Tableau1[[#This Row],[Other access]:[Sci-hub access]])&gt;=1,1,0)</f>
        <v>0</v>
      </c>
      <c r="Z4033" s="12">
        <f>IF(OR(Tableau1[[#This Row],[Access R1 + S1+ T1 ]]&gt;=1,Tableau1[[#This Row],[Access V1 +W1 + X1]]&gt;=1),1,0)</f>
        <v>0</v>
      </c>
      <c r="AB4033" s="10" t="str">
        <f>Tableau1[[#This Row],[DOI]]</f>
        <v>doi: 10.1016/j.virol.2016.12.008</v>
      </c>
      <c r="AC4033" s="13" t="str">
        <f>Tableau1[[#This Row],[Authors]]&amp;", "&amp;Tableau1[[#This Row],[Title]]&amp;" "&amp;Tableau1[[#This Row],[Journal]]&amp;". "&amp;Tableau1[[#This Row],[Year]]</f>
        <v>Belser JA, Sun X, Creager HM, Johnson A, Ridenour C, Chen LM, Tumpey TM, Maines TR., Role of H7 hemagglutinin in murine infectivity of influenza viruses following ocular inoculation. Virology. 2017</v>
      </c>
    </row>
    <row r="4034" spans="1:29" x14ac:dyDescent="0.3">
      <c r="A4034">
        <v>8248</v>
      </c>
      <c r="B4034" t="s">
        <v>10953</v>
      </c>
      <c r="C4034" t="s">
        <v>21140</v>
      </c>
      <c r="D4034" t="s">
        <v>31391</v>
      </c>
      <c r="E4034" t="s">
        <v>2460</v>
      </c>
      <c r="F4034" s="10"/>
      <c r="G4034">
        <v>2017</v>
      </c>
      <c r="J4034">
        <v>0.35902600995284439</v>
      </c>
      <c r="L4034" t="s">
        <v>42593</v>
      </c>
      <c r="M4034">
        <v>27960583</v>
      </c>
      <c r="Q4034" s="10"/>
      <c r="R4034" s="11">
        <f t="shared" ref="R4034:R4097" si="126">IF(SUM(N4034:Q4034)&gt;0,1,0)</f>
        <v>0</v>
      </c>
      <c r="U4034" s="11">
        <f t="shared" ref="U4034:U4097" si="127">IF(SUM(R4034,T4034)&gt;0,1,0)</f>
        <v>0</v>
      </c>
      <c r="Y4034" s="11">
        <f>IF(SUM(Tableau1[[#This Row],[Other access]:[Sci-hub access]])&gt;=1,1,0)</f>
        <v>0</v>
      </c>
      <c r="Z4034" s="12">
        <f>IF(OR(Tableau1[[#This Row],[Access R1 + S1+ T1 ]]&gt;=1,Tableau1[[#This Row],[Access V1 +W1 + X1]]&gt;=1),1,0)</f>
        <v>0</v>
      </c>
      <c r="AB4034" s="10" t="str">
        <f>Tableau1[[#This Row],[DOI]]</f>
        <v>doi: 10.1080/09286586.2016.1255762</v>
      </c>
      <c r="AC4034" s="13" t="str">
        <f>Tableau1[[#This Row],[Authors]]&amp;", "&amp;Tableau1[[#This Row],[Title]]&amp;" "&amp;Tableau1[[#This Row],[Journal]]&amp;". "&amp;Tableau1[[#This Row],[Year]]</f>
        <v>Mansoori T, Balakrishna N., Effect of Aging on Retinal Nerve Fiber Layer Thickness in Normal Asian Indian Eyes: A Longitudinal Study. Ophthalmic Epidemiol. 2017</v>
      </c>
    </row>
    <row r="4035" spans="1:29" ht="28.8" x14ac:dyDescent="0.3">
      <c r="A4035">
        <v>9741</v>
      </c>
      <c r="B4035" t="s">
        <v>12287</v>
      </c>
      <c r="C4035" t="s">
        <v>22461</v>
      </c>
      <c r="D4035" t="s">
        <v>32735</v>
      </c>
      <c r="E4035" t="s">
        <v>34381</v>
      </c>
      <c r="F4035" s="10"/>
      <c r="G4035">
        <v>2017</v>
      </c>
      <c r="J4035">
        <v>0.35911490607124474</v>
      </c>
      <c r="L4035" t="s">
        <v>44005</v>
      </c>
      <c r="M4035">
        <v>27601079</v>
      </c>
      <c r="Q4035" s="10"/>
      <c r="R4035" s="11">
        <f t="shared" si="126"/>
        <v>0</v>
      </c>
      <c r="U4035" s="11">
        <f t="shared" si="127"/>
        <v>0</v>
      </c>
      <c r="Y4035" s="11">
        <f>IF(SUM(Tableau1[[#This Row],[Other access]:[Sci-hub access]])&gt;=1,1,0)</f>
        <v>0</v>
      </c>
      <c r="Z4035" s="12">
        <f>IF(OR(Tableau1[[#This Row],[Access R1 + S1+ T1 ]]&gt;=1,Tableau1[[#This Row],[Access V1 +W1 + X1]]&gt;=1),1,0)</f>
        <v>0</v>
      </c>
      <c r="AB4035" s="10" t="str">
        <f>Tableau1[[#This Row],[DOI]]</f>
        <v>doi: 10.1016/j.oftal.2016.07.002</v>
      </c>
      <c r="AC4035" s="13" t="str">
        <f>Tableau1[[#This Row],[Authors]]&amp;", "&amp;Tableau1[[#This Row],[Title]]&amp;" "&amp;Tableau1[[#This Row],[Journal]]&amp;". "&amp;Tableau1[[#This Row],[Year]]</f>
        <v>Costales-Álvarez C, Álvarez-Coronado M, Rozas-Reyes P, González-Rodríguez CM, Fernández-Vega L., Topical imiquimod 5% as an alternative therapy in periocular basal cell carcinoma in two patients with surgical contraindication. Arch Soc Esp Oftalmol. 2017</v>
      </c>
    </row>
    <row r="4036" spans="1:29" x14ac:dyDescent="0.3">
      <c r="A4036">
        <v>8771</v>
      </c>
      <c r="B4036" t="s">
        <v>11408</v>
      </c>
      <c r="C4036" t="s">
        <v>21593</v>
      </c>
      <c r="D4036" t="s">
        <v>31848</v>
      </c>
      <c r="E4036" t="s">
        <v>2849</v>
      </c>
      <c r="F4036" s="10"/>
      <c r="G4036">
        <v>2017</v>
      </c>
      <c r="J4036">
        <v>0.35922904481345563</v>
      </c>
      <c r="L4036" t="s">
        <v>43107</v>
      </c>
      <c r="M4036">
        <v>27841854</v>
      </c>
      <c r="Q4036" s="10"/>
      <c r="R4036" s="11">
        <f t="shared" si="126"/>
        <v>0</v>
      </c>
      <c r="U4036" s="11">
        <f t="shared" si="127"/>
        <v>0</v>
      </c>
      <c r="Y4036" s="11">
        <f>IF(SUM(Tableau1[[#This Row],[Other access]:[Sci-hub access]])&gt;=1,1,0)</f>
        <v>0</v>
      </c>
      <c r="Z4036" s="12">
        <f>IF(OR(Tableau1[[#This Row],[Access R1 + S1+ T1 ]]&gt;=1,Tableau1[[#This Row],[Access V1 +W1 + X1]]&gt;=1),1,0)</f>
        <v>0</v>
      </c>
      <c r="AB4036" s="10" t="str">
        <f>Tableau1[[#This Row],[DOI]]</f>
        <v>doi: 10.1038/labinvest.2016.117</v>
      </c>
      <c r="AC4036" s="13" t="str">
        <f>Tableau1[[#This Row],[Authors]]&amp;", "&amp;Tableau1[[#This Row],[Title]]&amp;" "&amp;Tableau1[[#This Row],[Journal]]&amp;". "&amp;Tableau1[[#This Row],[Year]]</f>
        <v>Ng TK, Liang XY, Lu F, Liu DT, Yam GH, Ma L, Tam PO, Chen H, Cen LP, Chen LJ, Yang Z, Pang CP., Protective effects of an HTRA1 insertion-deletion variant against age-related macular degeneration in the Chinese populations. Lab Invest. 2017</v>
      </c>
    </row>
    <row r="4037" spans="1:29" x14ac:dyDescent="0.3">
      <c r="A4037">
        <v>5314</v>
      </c>
      <c r="B4037" t="s">
        <v>8373</v>
      </c>
      <c r="C4037" t="s">
        <v>18596</v>
      </c>
      <c r="D4037" t="s">
        <v>28803</v>
      </c>
      <c r="E4037" t="s">
        <v>2479</v>
      </c>
      <c r="F4037" s="10"/>
      <c r="G4037">
        <v>2017</v>
      </c>
      <c r="J4037">
        <v>0.35944026688109021</v>
      </c>
      <c r="L4037" t="s">
        <v>39709</v>
      </c>
      <c r="M4037">
        <v>28350625</v>
      </c>
      <c r="Q4037" s="10"/>
      <c r="R4037" s="11">
        <f t="shared" si="126"/>
        <v>0</v>
      </c>
      <c r="U4037" s="11">
        <f t="shared" si="127"/>
        <v>0</v>
      </c>
      <c r="Y4037" s="11">
        <f>IF(SUM(Tableau1[[#This Row],[Other access]:[Sci-hub access]])&gt;=1,1,0)</f>
        <v>0</v>
      </c>
      <c r="Z4037" s="12">
        <f>IF(OR(Tableau1[[#This Row],[Access R1 + S1+ T1 ]]&gt;=1,Tableau1[[#This Row],[Access V1 +W1 + X1]]&gt;=1),1,0)</f>
        <v>0</v>
      </c>
      <c r="AB4037" s="10" t="str">
        <f>Tableau1[[#This Row],[DOI]]</f>
        <v>doi: 10.1097/ICO.0000000000001180</v>
      </c>
      <c r="AC4037" s="13" t="str">
        <f>Tableau1[[#This Row],[Authors]]&amp;", "&amp;Tableau1[[#This Row],[Title]]&amp;" "&amp;Tableau1[[#This Row],[Journal]]&amp;". "&amp;Tableau1[[#This Row],[Year]]</f>
        <v>Lavy I, Liarakos VS, Verdijk RM, Parker J, Müller TM, Bruinsma M, Binder PS, Melles GRJ., Outcome and Histopathology of Secondary Penetrating Keratoplasty Graft Failure Managed by Descemet Membrane Endothelial Keratoplasty. Cornea. 2017</v>
      </c>
    </row>
    <row r="4038" spans="1:29" x14ac:dyDescent="0.3">
      <c r="A4038">
        <v>10500</v>
      </c>
      <c r="B4038" t="s">
        <v>12985</v>
      </c>
      <c r="C4038" t="s">
        <v>23151</v>
      </c>
      <c r="D4038" t="s">
        <v>33438</v>
      </c>
      <c r="E4038" t="s">
        <v>2514</v>
      </c>
      <c r="F4038" s="10"/>
      <c r="G4038">
        <v>2017</v>
      </c>
      <c r="J4038">
        <v>0.35953791911850719</v>
      </c>
      <c r="L4038" t="s">
        <v>44749</v>
      </c>
      <c r="M4038">
        <v>27256687</v>
      </c>
      <c r="Q4038" s="10"/>
      <c r="R4038" s="11">
        <f t="shared" si="126"/>
        <v>0</v>
      </c>
      <c r="U4038" s="11">
        <f t="shared" si="127"/>
        <v>0</v>
      </c>
      <c r="Y4038" s="11">
        <f>IF(SUM(Tableau1[[#This Row],[Other access]:[Sci-hub access]])&gt;=1,1,0)</f>
        <v>0</v>
      </c>
      <c r="Z4038" s="12">
        <f>IF(OR(Tableau1[[#This Row],[Access R1 + S1+ T1 ]]&gt;=1,Tableau1[[#This Row],[Access V1 +W1 + X1]]&gt;=1),1,0)</f>
        <v>0</v>
      </c>
      <c r="AB4038" s="10" t="str">
        <f>Tableau1[[#This Row],[DOI]]</f>
        <v>doi: 10.1016/j.survophthal.2016.05.006</v>
      </c>
      <c r="AC4038" s="13" t="str">
        <f>Tableau1[[#This Row],[Authors]]&amp;", "&amp;Tableau1[[#This Row],[Title]]&amp;" "&amp;Tableau1[[#This Row],[Journal]]&amp;". "&amp;Tableau1[[#This Row],[Year]]</f>
        <v>Wolkow N, Jakobiec FA, Stagner AM, Cunnane ME, Piantadosi AL, Basgoz N, Lefebvre D., Chronic orbital and calvarial fungal infection with Apophysomyces variabilis in an immunocompetent patient. Surv Ophthalmol. 2017</v>
      </c>
    </row>
    <row r="4039" spans="1:29" x14ac:dyDescent="0.3">
      <c r="A4039">
        <v>10120</v>
      </c>
      <c r="B4039" t="s">
        <v>12630</v>
      </c>
      <c r="C4039" t="s">
        <v>22798</v>
      </c>
      <c r="D4039" t="s">
        <v>33080</v>
      </c>
      <c r="E4039" t="s">
        <v>34484</v>
      </c>
      <c r="F4039" s="10"/>
      <c r="G4039">
        <v>2017</v>
      </c>
      <c r="J4039">
        <v>0.35969634443649612</v>
      </c>
      <c r="L4039" t="s">
        <v>44375</v>
      </c>
      <c r="M4039">
        <v>27465980</v>
      </c>
      <c r="Q4039" s="10"/>
      <c r="R4039" s="11">
        <f t="shared" si="126"/>
        <v>0</v>
      </c>
      <c r="U4039" s="11">
        <f t="shared" si="127"/>
        <v>0</v>
      </c>
      <c r="Y4039" s="11">
        <f>IF(SUM(Tableau1[[#This Row],[Other access]:[Sci-hub access]])&gt;=1,1,0)</f>
        <v>0</v>
      </c>
      <c r="Z4039" s="12">
        <f>IF(OR(Tableau1[[#This Row],[Access R1 + S1+ T1 ]]&gt;=1,Tableau1[[#This Row],[Access V1 +W1 + X1]]&gt;=1),1,0)</f>
        <v>0</v>
      </c>
      <c r="AB4039" s="10" t="str">
        <f>Tableau1[[#This Row],[DOI]]</f>
        <v>doi: 10.1038/jhh.2016.49</v>
      </c>
      <c r="AC4039" s="13" t="str">
        <f>Tableau1[[#This Row],[Authors]]&amp;", "&amp;Tableau1[[#This Row],[Title]]&amp;" "&amp;Tableau1[[#This Row],[Journal]]&amp;". "&amp;Tableau1[[#This Row],[Year]]</f>
        <v>Kolman SA, van Sijl AM, van der Sluijs FA, van de Ree MA., Consideration of hypertensive retinopathy as an important end-organ damage in patients with hypertension. J Hum Hypertens. 2017</v>
      </c>
    </row>
    <row r="4040" spans="1:29" x14ac:dyDescent="0.3">
      <c r="A4040">
        <v>5629</v>
      </c>
      <c r="B4040" t="s">
        <v>8661</v>
      </c>
      <c r="C4040" t="s">
        <v>18881</v>
      </c>
      <c r="D4040" t="s">
        <v>29091</v>
      </c>
      <c r="E4040" t="s">
        <v>2438</v>
      </c>
      <c r="F4040" s="10"/>
      <c r="G4040">
        <v>2017</v>
      </c>
      <c r="J4040">
        <v>0.35977029262874438</v>
      </c>
      <c r="L4040" t="s">
        <v>40016</v>
      </c>
      <c r="M4040">
        <v>28302681</v>
      </c>
      <c r="Q4040" s="10"/>
      <c r="R4040" s="11">
        <f t="shared" si="126"/>
        <v>0</v>
      </c>
      <c r="U4040" s="11">
        <f t="shared" si="127"/>
        <v>0</v>
      </c>
      <c r="Y4040" s="11">
        <f>IF(SUM(Tableau1[[#This Row],[Other access]:[Sci-hub access]])&gt;=1,1,0)</f>
        <v>0</v>
      </c>
      <c r="Z4040" s="12">
        <f>IF(OR(Tableau1[[#This Row],[Access R1 + S1+ T1 ]]&gt;=1,Tableau1[[#This Row],[Access V1 +W1 + X1]]&gt;=1),1,0)</f>
        <v>0</v>
      </c>
      <c r="AB4040" s="10" t="str">
        <f>Tableau1[[#This Row],[DOI]]</f>
        <v>doi: 10.1136/bjophthalmol-2016-309850</v>
      </c>
      <c r="AC4040" s="13" t="str">
        <f>Tableau1[[#This Row],[Authors]]&amp;", "&amp;Tableau1[[#This Row],[Title]]&amp;" "&amp;Tableau1[[#This Row],[Journal]]&amp;". "&amp;Tableau1[[#This Row],[Year]]</f>
        <v>Liu J, Li S, Deng G, Yang W, Chen W, Lu H., Ultrasound biomicroscopic imaging in paediatric ocular toxocariasis. Br J Ophthalmol. 2017</v>
      </c>
    </row>
    <row r="4041" spans="1:29" x14ac:dyDescent="0.3">
      <c r="A4041">
        <v>2100</v>
      </c>
      <c r="B4041" t="s">
        <v>5337</v>
      </c>
      <c r="C4041" t="s">
        <v>15582</v>
      </c>
      <c r="D4041" t="s">
        <v>25759</v>
      </c>
      <c r="E4041" t="s">
        <v>2451</v>
      </c>
      <c r="F4041" s="10"/>
      <c r="G4041">
        <v>2017</v>
      </c>
      <c r="J4041">
        <v>0.35977053379799828</v>
      </c>
      <c r="L4041" t="s">
        <v>36571</v>
      </c>
      <c r="M4041">
        <v>28817609</v>
      </c>
      <c r="Q4041" s="10"/>
      <c r="R4041" s="11">
        <f t="shared" si="126"/>
        <v>0</v>
      </c>
      <c r="U4041" s="11">
        <f t="shared" si="127"/>
        <v>0</v>
      </c>
      <c r="Y4041" s="11">
        <f>IF(SUM(Tableau1[[#This Row],[Other access]:[Sci-hub access]])&gt;=1,1,0)</f>
        <v>0</v>
      </c>
      <c r="Z4041" s="12">
        <f>IF(OR(Tableau1[[#This Row],[Access R1 + S1+ T1 ]]&gt;=1,Tableau1[[#This Row],[Access V1 +W1 + X1]]&gt;=1),1,0)</f>
        <v>0</v>
      </c>
      <c r="AB4041" s="10" t="str">
        <f>Tableau1[[#This Row],[DOI]]</f>
        <v>doi: 10.1371/journal.pone.0183040</v>
      </c>
      <c r="AC4041" s="13" t="str">
        <f>Tableau1[[#This Row],[Authors]]&amp;", "&amp;Tableau1[[#This Row],[Title]]&amp;" "&amp;Tableau1[[#This Row],[Journal]]&amp;". "&amp;Tableau1[[#This Row],[Year]]</f>
        <v>Kalteniece A, Ferdousi M, Adam S, Schofield J, Azmi S, Petropoulos I, Soran H, Malik RA., Corneal confocal microscopy is a rapid reproducible ophthalmic technique for quantifying corneal nerve abnormalities. PLoS One. 2017</v>
      </c>
    </row>
    <row r="4042" spans="1:29" x14ac:dyDescent="0.3">
      <c r="A4042">
        <v>6725</v>
      </c>
      <c r="B4042" t="s">
        <v>9620</v>
      </c>
      <c r="C4042" t="s">
        <v>19825</v>
      </c>
      <c r="D4042" t="s">
        <v>30053</v>
      </c>
      <c r="E4042" t="s">
        <v>2443</v>
      </c>
      <c r="F4042" s="10"/>
      <c r="G4042">
        <v>2017</v>
      </c>
      <c r="J4042">
        <v>0.35985895359732789</v>
      </c>
      <c r="L4042" t="s">
        <v>41086</v>
      </c>
      <c r="M4042">
        <v>28170536</v>
      </c>
      <c r="Q4042" s="10"/>
      <c r="R4042" s="11">
        <f t="shared" si="126"/>
        <v>0</v>
      </c>
      <c r="U4042" s="11">
        <f t="shared" si="127"/>
        <v>0</v>
      </c>
      <c r="Y4042" s="11">
        <f>IF(SUM(Tableau1[[#This Row],[Other access]:[Sci-hub access]])&gt;=1,1,0)</f>
        <v>0</v>
      </c>
      <c r="Z4042" s="12">
        <f>IF(OR(Tableau1[[#This Row],[Access R1 + S1+ T1 ]]&gt;=1,Tableau1[[#This Row],[Access V1 +W1 + X1]]&gt;=1),1,0)</f>
        <v>0</v>
      </c>
      <c r="AB4042" s="10" t="str">
        <f>Tableau1[[#This Row],[DOI]]</f>
        <v>doi: 10.1167/iovs.16-20571</v>
      </c>
      <c r="AC4042" s="13" t="str">
        <f>Tableau1[[#This Row],[Authors]]&amp;", "&amp;Tableau1[[#This Row],[Title]]&amp;" "&amp;Tableau1[[#This Row],[Journal]]&amp;". "&amp;Tableau1[[#This Row],[Year]]</f>
        <v>Wang R, Seifert P, Jakobs TC., Astrocytes in the Optic Nerve Head of Glaucomatous Mice Display a Characteristic Reactive Phenotype. Invest Ophthalmol Vis Sci. 2017</v>
      </c>
    </row>
    <row r="4043" spans="1:29" x14ac:dyDescent="0.3">
      <c r="A4043">
        <v>6652</v>
      </c>
      <c r="B4043" t="s">
        <v>9558</v>
      </c>
      <c r="C4043" t="s">
        <v>19765</v>
      </c>
      <c r="D4043" t="s">
        <v>29991</v>
      </c>
      <c r="E4043" t="s">
        <v>34330</v>
      </c>
      <c r="F4043" s="10"/>
      <c r="G4043">
        <v>2017</v>
      </c>
      <c r="J4043">
        <v>0.35995141196012126</v>
      </c>
      <c r="L4043" t="s">
        <v>41015</v>
      </c>
      <c r="M4043">
        <v>28185609</v>
      </c>
      <c r="Q4043" s="10"/>
      <c r="R4043" s="11">
        <f t="shared" si="126"/>
        <v>0</v>
      </c>
      <c r="U4043" s="11">
        <f t="shared" si="127"/>
        <v>0</v>
      </c>
      <c r="Y4043" s="11">
        <f>IF(SUM(Tableau1[[#This Row],[Other access]:[Sci-hub access]])&gt;=1,1,0)</f>
        <v>0</v>
      </c>
      <c r="Z4043" s="12">
        <f>IF(OR(Tableau1[[#This Row],[Access R1 + S1+ T1 ]]&gt;=1,Tableau1[[#This Row],[Access V1 +W1 + X1]]&gt;=1),1,0)</f>
        <v>0</v>
      </c>
      <c r="AB4043" s="10" t="str">
        <f>Tableau1[[#This Row],[DOI]]</f>
        <v>doi: 10.3727/096368917X694994</v>
      </c>
      <c r="AC4043" s="13" t="str">
        <f>Tableau1[[#This Row],[Authors]]&amp;", "&amp;Tableau1[[#This Row],[Title]]&amp;" "&amp;Tableau1[[#This Row],[Journal]]&amp;". "&amp;Tableau1[[#This Row],[Year]]</f>
        <v>Xie J, Huo S, Li Y, Dai J, Xu H, Yin ZQ., Olfactory Ensheathing Cells Inhibit Gliosis in Retinal Degeneration by Downregulation of the Müller Cell Notch Signaling Pathway. Cell Transplant. 2017</v>
      </c>
    </row>
    <row r="4044" spans="1:29" x14ac:dyDescent="0.3">
      <c r="A4044">
        <v>4047</v>
      </c>
      <c r="B4044" t="s">
        <v>7198</v>
      </c>
      <c r="C4044" t="s">
        <v>17435</v>
      </c>
      <c r="D4044" t="s">
        <v>27625</v>
      </c>
      <c r="E4044" t="s">
        <v>2742</v>
      </c>
      <c r="F4044" s="10"/>
      <c r="G4044">
        <v>2017</v>
      </c>
      <c r="J4044">
        <v>0.35999484388442415</v>
      </c>
      <c r="L4044" t="s">
        <v>38486</v>
      </c>
      <c r="M4044">
        <v>28491875</v>
      </c>
      <c r="Q4044" s="10"/>
      <c r="R4044" s="11">
        <f t="shared" si="126"/>
        <v>0</v>
      </c>
      <c r="U4044" s="11">
        <f t="shared" si="127"/>
        <v>0</v>
      </c>
      <c r="Y4044" s="11">
        <f>IF(SUM(Tableau1[[#This Row],[Other access]:[Sci-hub access]])&gt;=1,1,0)</f>
        <v>0</v>
      </c>
      <c r="Z4044" s="12">
        <f>IF(OR(Tableau1[[#This Row],[Access R1 + S1+ T1 ]]&gt;=1,Tableau1[[#This Row],[Access V1 +W1 + X1]]&gt;=1),1,0)</f>
        <v>0</v>
      </c>
      <c r="AB4044" s="10" t="str">
        <f>Tableau1[[#This Row],[DOI]]</f>
        <v>doi: 10.1155/2017/7261980</v>
      </c>
      <c r="AC4044" s="13" t="str">
        <f>Tableau1[[#This Row],[Authors]]&amp;", "&amp;Tableau1[[#This Row],[Title]]&amp;" "&amp;Tableau1[[#This Row],[Journal]]&amp;". "&amp;Tableau1[[#This Row],[Year]]</f>
        <v>Azher TN, Yin XT, Stuart PM., Understanding the Role of Chemokines and Cytokines in Experimental Models of Herpes Simplex Keratitis. J Immunol Res. 2017</v>
      </c>
    </row>
    <row r="4045" spans="1:29" x14ac:dyDescent="0.3">
      <c r="A4045">
        <v>2288</v>
      </c>
      <c r="B4045" t="s">
        <v>5519</v>
      </c>
      <c r="C4045" t="s">
        <v>15764</v>
      </c>
      <c r="D4045" t="s">
        <v>25941</v>
      </c>
      <c r="E4045" t="s">
        <v>2496</v>
      </c>
      <c r="F4045" s="10"/>
      <c r="G4045">
        <v>2017</v>
      </c>
      <c r="J4045">
        <v>0.36001296771054714</v>
      </c>
      <c r="L4045" t="s">
        <v>36755</v>
      </c>
      <c r="M4045">
        <v>28774526</v>
      </c>
      <c r="Q4045" s="10"/>
      <c r="R4045" s="11">
        <f t="shared" si="126"/>
        <v>0</v>
      </c>
      <c r="U4045" s="11">
        <f t="shared" si="127"/>
        <v>0</v>
      </c>
      <c r="Y4045" s="11">
        <f>IF(SUM(Tableau1[[#This Row],[Other access]:[Sci-hub access]])&gt;=1,1,0)</f>
        <v>0</v>
      </c>
      <c r="Z4045" s="12">
        <f>IF(OR(Tableau1[[#This Row],[Access R1 + S1+ T1 ]]&gt;=1,Tableau1[[#This Row],[Access V1 +W1 + X1]]&gt;=1),1,0)</f>
        <v>0</v>
      </c>
      <c r="AB4045" s="10" t="str">
        <f>Tableau1[[#This Row],[DOI]]</f>
        <v>doi: 10.1016/j.jcjo.2016.12.009</v>
      </c>
      <c r="AC4045" s="13" t="str">
        <f>Tableau1[[#This Row],[Authors]]&amp;", "&amp;Tableau1[[#This Row],[Title]]&amp;" "&amp;Tableau1[[#This Row],[Journal]]&amp;". "&amp;Tableau1[[#This Row],[Year]]</f>
        <v>Ho VY, Shah VG, Yates DM, Shah GK., GoPro HERO 4 Black recording of scleral buckle placement during retinal detachment repair. Can J Ophthalmol. 2017</v>
      </c>
    </row>
    <row r="4046" spans="1:29" x14ac:dyDescent="0.3">
      <c r="A4046">
        <v>7621</v>
      </c>
      <c r="B4046" t="s">
        <v>10406</v>
      </c>
      <c r="C4046" t="s">
        <v>20605</v>
      </c>
      <c r="D4046" t="s">
        <v>30841</v>
      </c>
      <c r="E4046" t="s">
        <v>34031</v>
      </c>
      <c r="F4046" s="10"/>
      <c r="G4046">
        <v>2017</v>
      </c>
      <c r="J4046">
        <v>0.36003257463221983</v>
      </c>
      <c r="L4046" t="s">
        <v>41974</v>
      </c>
      <c r="M4046">
        <v>28072560</v>
      </c>
      <c r="Q4046" s="10"/>
      <c r="R4046" s="11">
        <f t="shared" si="126"/>
        <v>0</v>
      </c>
      <c r="U4046" s="11">
        <f t="shared" si="127"/>
        <v>0</v>
      </c>
      <c r="Y4046" s="11">
        <f>IF(SUM(Tableau1[[#This Row],[Other access]:[Sci-hub access]])&gt;=1,1,0)</f>
        <v>0</v>
      </c>
      <c r="Z4046" s="12">
        <f>IF(OR(Tableau1[[#This Row],[Access R1 + S1+ T1 ]]&gt;=1,Tableau1[[#This Row],[Access V1 +W1 + X1]]&gt;=1),1,0)</f>
        <v>0</v>
      </c>
      <c r="AB4046" s="10" t="str">
        <f>Tableau1[[#This Row],[DOI]]</f>
        <v>doi: 10.1089/jop.2016.0167</v>
      </c>
      <c r="AC4046" s="13" t="str">
        <f>Tableau1[[#This Row],[Authors]]&amp;", "&amp;Tableau1[[#This Row],[Title]]&amp;" "&amp;Tableau1[[#This Row],[Journal]]&amp;". "&amp;Tableau1[[#This Row],[Year]]</f>
        <v>Wang JW, Vu C, Poloso NJ., A Prostacyclin Analog, Cicaprost, Exhibits Potent Anti-Inflammatory Activity in Human Primary Immune Cells and a Uveitis Model. J Ocul Pharmacol Ther. 2017</v>
      </c>
    </row>
    <row r="4047" spans="1:29" x14ac:dyDescent="0.3">
      <c r="A4047">
        <v>1307</v>
      </c>
      <c r="B4047" t="s">
        <v>4567</v>
      </c>
      <c r="C4047" t="s">
        <v>14819</v>
      </c>
      <c r="D4047" t="s">
        <v>24988</v>
      </c>
      <c r="E4047" t="s">
        <v>2462</v>
      </c>
      <c r="F4047" s="10"/>
      <c r="G4047">
        <v>2017</v>
      </c>
      <c r="J4047">
        <v>0.36015257034720316</v>
      </c>
      <c r="L4047" t="s">
        <v>35790</v>
      </c>
      <c r="M4047">
        <v>28974214</v>
      </c>
      <c r="Q4047" s="10"/>
      <c r="R4047" s="11">
        <f t="shared" si="126"/>
        <v>0</v>
      </c>
      <c r="U4047" s="11">
        <f t="shared" si="127"/>
        <v>0</v>
      </c>
      <c r="Y4047" s="11">
        <f>IF(SUM(Tableau1[[#This Row],[Other access]:[Sci-hub access]])&gt;=1,1,0)</f>
        <v>0</v>
      </c>
      <c r="Z4047" s="12">
        <f>IF(OR(Tableau1[[#This Row],[Access R1 + S1+ T1 ]]&gt;=1,Tableau1[[#This Row],[Access V1 +W1 + X1]]&gt;=1),1,0)</f>
        <v>0</v>
      </c>
      <c r="AB4047" s="10" t="str">
        <f>Tableau1[[#This Row],[DOI]]</f>
        <v>doi: 10.1186/s12886-017-0580-6</v>
      </c>
      <c r="AC4047" s="13" t="str">
        <f>Tableau1[[#This Row],[Authors]]&amp;", "&amp;Tableau1[[#This Row],[Title]]&amp;" "&amp;Tableau1[[#This Row],[Journal]]&amp;". "&amp;Tableau1[[#This Row],[Year]]</f>
        <v>Lu J, Luo Y, Lu L., Idiopathic pigmented vitreous cyst without autofluorescence: a case report. BMC Ophthalmol. 2017</v>
      </c>
    </row>
    <row r="4048" spans="1:29" x14ac:dyDescent="0.3">
      <c r="A4048">
        <v>1319</v>
      </c>
      <c r="B4048" t="s">
        <v>4579</v>
      </c>
      <c r="C4048" t="s">
        <v>14831</v>
      </c>
      <c r="D4048" t="s">
        <v>25000</v>
      </c>
      <c r="E4048" t="s">
        <v>2443</v>
      </c>
      <c r="F4048" s="10"/>
      <c r="G4048">
        <v>2017</v>
      </c>
      <c r="J4048">
        <v>0.36026778465655951</v>
      </c>
      <c r="L4048" t="s">
        <v>35802</v>
      </c>
      <c r="M4048">
        <v>28973340</v>
      </c>
      <c r="Q4048" s="10"/>
      <c r="R4048" s="11">
        <f t="shared" si="126"/>
        <v>0</v>
      </c>
      <c r="U4048" s="11">
        <f t="shared" si="127"/>
        <v>0</v>
      </c>
      <c r="Y4048" s="11">
        <f>IF(SUM(Tableau1[[#This Row],[Other access]:[Sci-hub access]])&gt;=1,1,0)</f>
        <v>0</v>
      </c>
      <c r="Z4048" s="12">
        <f>IF(OR(Tableau1[[#This Row],[Access R1 + S1+ T1 ]]&gt;=1,Tableau1[[#This Row],[Access V1 +W1 + X1]]&gt;=1),1,0)</f>
        <v>0</v>
      </c>
      <c r="AB4048" s="10" t="str">
        <f>Tableau1[[#This Row],[DOI]]</f>
        <v>doi: 10.1167/iovs.17-22240</v>
      </c>
      <c r="AC4048" s="13" t="str">
        <f>Tableau1[[#This Row],[Authors]]&amp;", "&amp;Tableau1[[#This Row],[Title]]&amp;" "&amp;Tableau1[[#This Row],[Journal]]&amp;". "&amp;Tableau1[[#This Row],[Year]]</f>
        <v>Wu Y, Bu J, Yang Y, Lin X, Cai X, Huang C, Zheng X, Ouyang W, Li W, Zhang X, Liu Z., Therapeutic Effect of MK2 Inhibitor on Experimental Murine Dry Eye. Invest Ophthalmol Vis Sci. 2017</v>
      </c>
    </row>
    <row r="4049" spans="1:29" x14ac:dyDescent="0.3">
      <c r="A4049">
        <v>2212</v>
      </c>
      <c r="B4049" t="s">
        <v>5445</v>
      </c>
      <c r="C4049" t="s">
        <v>15690</v>
      </c>
      <c r="D4049" t="s">
        <v>25867</v>
      </c>
      <c r="E4049" t="s">
        <v>2451</v>
      </c>
      <c r="F4049" s="10"/>
      <c r="G4049">
        <v>2017</v>
      </c>
      <c r="J4049">
        <v>0.36038386504647646</v>
      </c>
      <c r="L4049" t="s">
        <v>36682</v>
      </c>
      <c r="M4049">
        <v>28797099</v>
      </c>
      <c r="Q4049" s="10"/>
      <c r="R4049" s="11">
        <f t="shared" si="126"/>
        <v>0</v>
      </c>
      <c r="U4049" s="11">
        <f t="shared" si="127"/>
        <v>0</v>
      </c>
      <c r="Y4049" s="11">
        <f>IF(SUM(Tableau1[[#This Row],[Other access]:[Sci-hub access]])&gt;=1,1,0)</f>
        <v>0</v>
      </c>
      <c r="Z4049" s="12">
        <f>IF(OR(Tableau1[[#This Row],[Access R1 + S1+ T1 ]]&gt;=1,Tableau1[[#This Row],[Access V1 +W1 + X1]]&gt;=1),1,0)</f>
        <v>0</v>
      </c>
      <c r="AB4049" s="10" t="str">
        <f>Tableau1[[#This Row],[DOI]]</f>
        <v>doi: 10.1371/journal.pone.0180769</v>
      </c>
      <c r="AC4049" s="13" t="str">
        <f>Tableau1[[#This Row],[Authors]]&amp;", "&amp;Tableau1[[#This Row],[Title]]&amp;" "&amp;Tableau1[[#This Row],[Journal]]&amp;". "&amp;Tableau1[[#This Row],[Year]]</f>
        <v>Zhang X, Li EY, Leung CK, Musch DC, Tang X, Zheng C, He M, Chang DF, Lam DS., Prevalence of visual impairment and outcomes of cataract surgery in Chaonan, South China. PLoS One. 2017</v>
      </c>
    </row>
    <row r="4050" spans="1:29" x14ac:dyDescent="0.3">
      <c r="A4050">
        <v>8566</v>
      </c>
      <c r="B4050" t="s">
        <v>11234</v>
      </c>
      <c r="C4050" t="s">
        <v>21418</v>
      </c>
      <c r="D4050" t="s">
        <v>31673</v>
      </c>
      <c r="E4050" t="s">
        <v>2441</v>
      </c>
      <c r="F4050" s="10"/>
      <c r="G4050">
        <v>2017</v>
      </c>
      <c r="J4050">
        <v>0.36057465841035441</v>
      </c>
      <c r="L4050" t="s">
        <v>42902</v>
      </c>
      <c r="M4050">
        <v>27890437</v>
      </c>
      <c r="Q4050" s="10"/>
      <c r="R4050" s="11">
        <f t="shared" si="126"/>
        <v>0</v>
      </c>
      <c r="U4050" s="11">
        <f t="shared" si="127"/>
        <v>0</v>
      </c>
      <c r="Y4050" s="11">
        <f>IF(SUM(Tableau1[[#This Row],[Other access]:[Sci-hub access]])&gt;=1,1,0)</f>
        <v>0</v>
      </c>
      <c r="Z4050" s="12">
        <f>IF(OR(Tableau1[[#This Row],[Access R1 + S1+ T1 ]]&gt;=1,Tableau1[[#This Row],[Access V1 +W1 + X1]]&gt;=1),1,0)</f>
        <v>0</v>
      </c>
      <c r="AB4050" s="10" t="str">
        <f>Tableau1[[#This Row],[DOI]]</f>
        <v>doi: 10.1016/j.ophtha.2016.10.036</v>
      </c>
      <c r="AC4050" s="13" t="str">
        <f>Tableau1[[#This Row],[Authors]]&amp;", "&amp;Tableau1[[#This Row],[Title]]&amp;" "&amp;Tableau1[[#This Row],[Journal]]&amp;". "&amp;Tableau1[[#This Row],[Year]]</f>
        <v>Parikh R, Ross JS, Sangaralingham LR, Adelman RA, Shah ND, Barkmeier AJ., Trends of Anti-Vascular Endothelial Growth Factor Use in Ophthalmology Among Privately Insured and Medicare Advantage Patients. Ophthalmology. 2017</v>
      </c>
    </row>
    <row r="4051" spans="1:29" ht="28.8" x14ac:dyDescent="0.3">
      <c r="A4051">
        <v>7819</v>
      </c>
      <c r="B4051" t="s">
        <v>10581</v>
      </c>
      <c r="C4051" t="s">
        <v>20777</v>
      </c>
      <c r="D4051" t="s">
        <v>31018</v>
      </c>
      <c r="E4051" t="s">
        <v>2502</v>
      </c>
      <c r="F4051" s="10"/>
      <c r="G4051">
        <v>2017</v>
      </c>
      <c r="J4051">
        <v>0.36063300880328841</v>
      </c>
      <c r="L4051" t="s">
        <v>42169</v>
      </c>
      <c r="M4051">
        <v>28052266</v>
      </c>
      <c r="Q4051" s="10"/>
      <c r="R4051" s="11">
        <f t="shared" si="126"/>
        <v>0</v>
      </c>
      <c r="U4051" s="11">
        <f t="shared" si="127"/>
        <v>0</v>
      </c>
      <c r="Y4051" s="11">
        <f>IF(SUM(Tableau1[[#This Row],[Other access]:[Sci-hub access]])&gt;=1,1,0)</f>
        <v>0</v>
      </c>
      <c r="Z4051" s="12">
        <f>IF(OR(Tableau1[[#This Row],[Access R1 + S1+ T1 ]]&gt;=1,Tableau1[[#This Row],[Access V1 +W1 + X1]]&gt;=1),1,0)</f>
        <v>0</v>
      </c>
      <c r="AB4051" s="10" t="str">
        <f>Tableau1[[#This Row],[DOI]]</f>
        <v>doi: 10.1159/000450958</v>
      </c>
      <c r="AC4051" s="13" t="str">
        <f>Tableau1[[#This Row],[Authors]]&amp;", "&amp;Tableau1[[#This Row],[Title]]&amp;" "&amp;Tableau1[[#This Row],[Journal]]&amp;". "&amp;Tableau1[[#This Row],[Year]]</f>
        <v>Simão S, Costa MÂ, Sun JK, Cunha-Vaz J, Simó R; European Consortium for the Early Treatment of Diabetic Retinopathy (EUROCONDOR).., Development of a Normative Database for Multifocal Electroretinography in the Context of a Multicenter Clinical Trial. Ophthalmic Res. 2017</v>
      </c>
    </row>
    <row r="4052" spans="1:29" x14ac:dyDescent="0.3">
      <c r="A4052">
        <v>4155</v>
      </c>
      <c r="B4052" t="s">
        <v>7297</v>
      </c>
      <c r="C4052" t="s">
        <v>17534</v>
      </c>
      <c r="D4052" t="s">
        <v>27725</v>
      </c>
      <c r="E4052" t="s">
        <v>2450</v>
      </c>
      <c r="F4052" s="10"/>
      <c r="G4052">
        <v>2017</v>
      </c>
      <c r="J4052">
        <v>0.3610163325134621</v>
      </c>
      <c r="L4052" t="s">
        <v>38586</v>
      </c>
      <c r="M4052">
        <v>28477712</v>
      </c>
      <c r="Q4052" s="10"/>
      <c r="R4052" s="11">
        <f t="shared" si="126"/>
        <v>0</v>
      </c>
      <c r="U4052" s="11">
        <f t="shared" si="127"/>
        <v>0</v>
      </c>
      <c r="Y4052" s="11">
        <f>IF(SUM(Tableau1[[#This Row],[Other access]:[Sci-hub access]])&gt;=1,1,0)</f>
        <v>0</v>
      </c>
      <c r="Z4052" s="12">
        <f>IF(OR(Tableau1[[#This Row],[Access R1 + S1+ T1 ]]&gt;=1,Tableau1[[#This Row],[Access V1 +W1 + X1]]&gt;=1),1,0)</f>
        <v>0</v>
      </c>
      <c r="AB4052" s="10" t="str">
        <f>Tableau1[[#This Row],[DOI]]</f>
        <v>doi: 10.1016/j.jns.2017.03.051</v>
      </c>
      <c r="AC4052" s="13" t="str">
        <f>Tableau1[[#This Row],[Authors]]&amp;", "&amp;Tableau1[[#This Row],[Title]]&amp;" "&amp;Tableau1[[#This Row],[Journal]]&amp;". "&amp;Tableau1[[#This Row],[Year]]</f>
        <v>Shi B, Zhao M, Geng T, Qiao L, Zhao Y, Zhao X., Effectiveness and safety of immunosuppressive therapy in neuromyelitis optica spectrum disorder during pregnancy. J Neurol Sci. 2017</v>
      </c>
    </row>
    <row r="4053" spans="1:29" x14ac:dyDescent="0.3">
      <c r="A4053">
        <v>5121</v>
      </c>
      <c r="B4053" t="s">
        <v>8199</v>
      </c>
      <c r="C4053" t="s">
        <v>18425</v>
      </c>
      <c r="D4053" t="s">
        <v>28629</v>
      </c>
      <c r="E4053" t="s">
        <v>2525</v>
      </c>
      <c r="F4053" s="10"/>
      <c r="G4053">
        <v>2017</v>
      </c>
      <c r="J4053">
        <v>0.36107483823142728</v>
      </c>
      <c r="L4053" t="s">
        <v>39525</v>
      </c>
      <c r="M4053">
        <v>28371125</v>
      </c>
      <c r="Q4053" s="10"/>
      <c r="R4053" s="11">
        <f t="shared" si="126"/>
        <v>0</v>
      </c>
      <c r="U4053" s="11">
        <f t="shared" si="127"/>
        <v>0</v>
      </c>
      <c r="Y4053" s="11">
        <f>IF(SUM(Tableau1[[#This Row],[Other access]:[Sci-hub access]])&gt;=1,1,0)</f>
        <v>0</v>
      </c>
      <c r="Z4053" s="12">
        <f>IF(OR(Tableau1[[#This Row],[Access R1 + S1+ T1 ]]&gt;=1,Tableau1[[#This Row],[Access V1 +W1 + X1]]&gt;=1),1,0)</f>
        <v>0</v>
      </c>
      <c r="AB4053" s="10" t="str">
        <f>Tableau1[[#This Row],[DOI]]</f>
        <v>doi: 10.1111/ceo.12953</v>
      </c>
      <c r="AC4053" s="13" t="str">
        <f>Tableau1[[#This Row],[Authors]]&amp;", "&amp;Tableau1[[#This Row],[Title]]&amp;" "&amp;Tableau1[[#This Row],[Journal]]&amp;". "&amp;Tableau1[[#This Row],[Year]]</f>
        <v>Oh LJ, Wong E, Lam J, Clement CI., Comparison of bleb morphology between trabeculectomy and deep sclerectomy using a clinical grading scale and anterior segment optical coherence tomography. Clin Exp Ophthalmol. 2017</v>
      </c>
    </row>
    <row r="4054" spans="1:29" x14ac:dyDescent="0.3">
      <c r="A4054">
        <v>1282</v>
      </c>
      <c r="B4054" t="s">
        <v>4542</v>
      </c>
      <c r="C4054" t="s">
        <v>14794</v>
      </c>
      <c r="D4054" t="s">
        <v>24963</v>
      </c>
      <c r="E4054" t="s">
        <v>2542</v>
      </c>
      <c r="F4054" s="10"/>
      <c r="G4054">
        <v>2017</v>
      </c>
      <c r="J4054">
        <v>0.36111249657132061</v>
      </c>
      <c r="L4054" t="s">
        <v>35765</v>
      </c>
      <c r="M4054">
        <v>28980154</v>
      </c>
      <c r="Q4054" s="10"/>
      <c r="R4054" s="11">
        <f t="shared" si="126"/>
        <v>0</v>
      </c>
      <c r="U4054" s="11">
        <f t="shared" si="127"/>
        <v>0</v>
      </c>
      <c r="Y4054" s="11">
        <f>IF(SUM(Tableau1[[#This Row],[Other access]:[Sci-hub access]])&gt;=1,1,0)</f>
        <v>0</v>
      </c>
      <c r="Z4054" s="12">
        <f>IF(OR(Tableau1[[#This Row],[Access R1 + S1+ T1 ]]&gt;=1,Tableau1[[#This Row],[Access V1 +W1 + X1]]&gt;=1),1,0)</f>
        <v>0</v>
      </c>
      <c r="AB4054" s="10" t="str">
        <f>Tableau1[[#This Row],[DOI]]</f>
        <v>doi: 10.1007/s10633-017-9613-y</v>
      </c>
      <c r="AC4054" s="13" t="str">
        <f>Tableau1[[#This Row],[Authors]]&amp;", "&amp;Tableau1[[#This Row],[Title]]&amp;" "&amp;Tableau1[[#This Row],[Journal]]&amp;". "&amp;Tableau1[[#This Row],[Year]]</f>
        <v>Hoffmann MB, Brands J, Behrens-Baumann W, Bach M., VEP-based acuity assessment in low vision. Doc Ophthalmol. 2017</v>
      </c>
    </row>
    <row r="4055" spans="1:29" x14ac:dyDescent="0.3">
      <c r="A4055">
        <v>756</v>
      </c>
      <c r="B4055" t="s">
        <v>4019</v>
      </c>
      <c r="C4055" t="s">
        <v>14274</v>
      </c>
      <c r="D4055" t="s">
        <v>24439</v>
      </c>
      <c r="E4055" t="s">
        <v>2451</v>
      </c>
      <c r="F4055" s="10"/>
      <c r="G4055">
        <v>2017</v>
      </c>
      <c r="J4055">
        <v>0.3611927999419513</v>
      </c>
      <c r="L4055" t="s">
        <v>35249</v>
      </c>
      <c r="M4055">
        <v>29121102</v>
      </c>
      <c r="Q4055" s="10"/>
      <c r="R4055" s="11">
        <f t="shared" si="126"/>
        <v>0</v>
      </c>
      <c r="U4055" s="11">
        <f t="shared" si="127"/>
        <v>0</v>
      </c>
      <c r="Y4055" s="11">
        <f>IF(SUM(Tableau1[[#This Row],[Other access]:[Sci-hub access]])&gt;=1,1,0)</f>
        <v>0</v>
      </c>
      <c r="Z4055" s="12">
        <f>IF(OR(Tableau1[[#This Row],[Access R1 + S1+ T1 ]]&gt;=1,Tableau1[[#This Row],[Access V1 +W1 + X1]]&gt;=1),1,0)</f>
        <v>0</v>
      </c>
      <c r="AB4055" s="10" t="str">
        <f>Tableau1[[#This Row],[DOI]]</f>
        <v>doi: 10.1371/journal.pone.0187506</v>
      </c>
      <c r="AC4055" s="13" t="str">
        <f>Tableau1[[#This Row],[Authors]]&amp;", "&amp;Tableau1[[#This Row],[Title]]&amp;" "&amp;Tableau1[[#This Row],[Journal]]&amp;". "&amp;Tableau1[[#This Row],[Year]]</f>
        <v>Mahale A, Fikri F, Al Hati K, Al Shahwan S, Al Jadaan I, Al Katan H, Khandekar R, Maktabi A, Edward DP., Histopathologic and immunohistochemical features of capsular tissue around failed Ahmed glaucoma valves. PLoS One. 2017</v>
      </c>
    </row>
    <row r="4056" spans="1:29" ht="28.8" x14ac:dyDescent="0.3">
      <c r="A4056">
        <v>1343</v>
      </c>
      <c r="B4056" t="s">
        <v>4603</v>
      </c>
      <c r="C4056" t="s">
        <v>14855</v>
      </c>
      <c r="D4056" t="s">
        <v>25024</v>
      </c>
      <c r="E4056" t="s">
        <v>2458</v>
      </c>
      <c r="F4056" s="10"/>
      <c r="G4056">
        <v>2017</v>
      </c>
      <c r="J4056">
        <v>0.36125734858696457</v>
      </c>
      <c r="L4056" t="s">
        <v>35826</v>
      </c>
      <c r="M4056">
        <v>28973076</v>
      </c>
      <c r="Q4056" s="10"/>
      <c r="R4056" s="11">
        <f t="shared" si="126"/>
        <v>0</v>
      </c>
      <c r="U4056" s="11">
        <f t="shared" si="127"/>
        <v>0</v>
      </c>
      <c r="Y4056" s="11">
        <f>IF(SUM(Tableau1[[#This Row],[Other access]:[Sci-hub access]])&gt;=1,1,0)</f>
        <v>0</v>
      </c>
      <c r="Z4056" s="12">
        <f>IF(OR(Tableau1[[#This Row],[Access R1 + S1+ T1 ]]&gt;=1,Tableau1[[#This Row],[Access V1 +W1 + X1]]&gt;=1),1,0)</f>
        <v>0</v>
      </c>
      <c r="AB4056" s="10" t="str">
        <f>Tableau1[[#This Row],[DOI]]</f>
        <v>doi: 10.1001/jamaophthalmol.2017.3398</v>
      </c>
      <c r="AC4056" s="13" t="str">
        <f>Tableau1[[#This Row],[Authors]]&amp;", "&amp;Tableau1[[#This Row],[Title]]&amp;" "&amp;Tableau1[[#This Row],[Journal]]&amp;". "&amp;Tableau1[[#This Row],[Year]]</f>
        <v>Korobelnik JF, Rougier MB, Delyfer MN, Bron A, Merle BMJ, Savel H, Chêne G, Delcourt C, Creuzot-Garcher C., Effect of Dietary Supplementation With Lutein, Zeaxanthin, and ω-3 on Macular Pigment: A Randomized Clinical Trial. JAMA Ophthalmol. 2017</v>
      </c>
    </row>
    <row r="4057" spans="1:29" x14ac:dyDescent="0.3">
      <c r="A4057">
        <v>9415</v>
      </c>
      <c r="B4057" t="s">
        <v>11985</v>
      </c>
      <c r="C4057" t="s">
        <v>22160</v>
      </c>
      <c r="D4057" t="s">
        <v>32430</v>
      </c>
      <c r="E4057" t="s">
        <v>2471</v>
      </c>
      <c r="F4057" s="10"/>
      <c r="G4057">
        <v>2017</v>
      </c>
      <c r="J4057">
        <v>0.36143670579616605</v>
      </c>
      <c r="L4057" t="s">
        <v>43704</v>
      </c>
      <c r="M4057">
        <v>27699605</v>
      </c>
      <c r="Q4057" s="10"/>
      <c r="R4057" s="11">
        <f t="shared" si="126"/>
        <v>0</v>
      </c>
      <c r="U4057" s="11">
        <f t="shared" si="127"/>
        <v>0</v>
      </c>
      <c r="Y4057" s="11">
        <f>IF(SUM(Tableau1[[#This Row],[Other access]:[Sci-hub access]])&gt;=1,1,0)</f>
        <v>0</v>
      </c>
      <c r="Z4057" s="12">
        <f>IF(OR(Tableau1[[#This Row],[Access R1 + S1+ T1 ]]&gt;=1,Tableau1[[#This Row],[Access V1 +W1 + X1]]&gt;=1),1,0)</f>
        <v>0</v>
      </c>
      <c r="AB4057" s="10" t="str">
        <f>Tableau1[[#This Row],[DOI]]</f>
        <v>doi: 10.1007/s10792-016-0364-7</v>
      </c>
      <c r="AC4057" s="13" t="str">
        <f>Tableau1[[#This Row],[Authors]]&amp;", "&amp;Tableau1[[#This Row],[Title]]&amp;" "&amp;Tableau1[[#This Row],[Journal]]&amp;". "&amp;Tableau1[[#This Row],[Year]]</f>
        <v>Hashemi H, Ghaffari R, Miraftab M, Asgari S., Femtosecond laser-assisted LASIK versus PRK for high myopia: comparison of 18-month visual acuity and quality. Int Ophthalmol. 2017</v>
      </c>
    </row>
    <row r="4058" spans="1:29" x14ac:dyDescent="0.3">
      <c r="A4058">
        <v>8815</v>
      </c>
      <c r="B4058" t="s">
        <v>11449</v>
      </c>
      <c r="C4058" t="s">
        <v>21633</v>
      </c>
      <c r="D4058" t="s">
        <v>31889</v>
      </c>
      <c r="E4058" t="s">
        <v>2463</v>
      </c>
      <c r="F4058" s="10"/>
      <c r="G4058">
        <v>2017</v>
      </c>
      <c r="J4058">
        <v>0.36143816632930426</v>
      </c>
      <c r="L4058" t="s">
        <v>43151</v>
      </c>
      <c r="M4058">
        <v>27834466</v>
      </c>
      <c r="Q4058" s="10"/>
      <c r="R4058" s="11">
        <f t="shared" si="126"/>
        <v>0</v>
      </c>
      <c r="U4058" s="11">
        <f t="shared" si="127"/>
        <v>0</v>
      </c>
      <c r="Y4058" s="11">
        <f>IF(SUM(Tableau1[[#This Row],[Other access]:[Sci-hub access]])&gt;=1,1,0)</f>
        <v>0</v>
      </c>
      <c r="Z4058" s="12">
        <f>IF(OR(Tableau1[[#This Row],[Access R1 + S1+ T1 ]]&gt;=1,Tableau1[[#This Row],[Access V1 +W1 + X1]]&gt;=1),1,0)</f>
        <v>0</v>
      </c>
      <c r="AB4058" s="10" t="str">
        <f>Tableau1[[#This Row],[DOI]]</f>
        <v>doi: 10.5301/ejo.5000896</v>
      </c>
      <c r="AC4058" s="13" t="str">
        <f>Tableau1[[#This Row],[Authors]]&amp;", "&amp;Tableau1[[#This Row],[Title]]&amp;" "&amp;Tableau1[[#This Row],[Journal]]&amp;". "&amp;Tableau1[[#This Row],[Year]]</f>
        <v>van Rijn LJ., Author's reply to: The use of Mersilene mesh for tendon elongation in restrictive strabismus due to Graves disease. Eur J Ophthalmol. 2017</v>
      </c>
    </row>
    <row r="4059" spans="1:29" ht="28.8" x14ac:dyDescent="0.3">
      <c r="A4059">
        <v>2854</v>
      </c>
      <c r="B4059" t="s">
        <v>6055</v>
      </c>
      <c r="C4059" t="s">
        <v>16301</v>
      </c>
      <c r="D4059" t="s">
        <v>26479</v>
      </c>
      <c r="E4059" t="s">
        <v>2660</v>
      </c>
      <c r="F4059" s="10"/>
      <c r="G4059">
        <v>2017</v>
      </c>
      <c r="J4059">
        <v>0.36145694210262669</v>
      </c>
      <c r="L4059" t="s">
        <v>37313</v>
      </c>
      <c r="M4059">
        <v>28673238</v>
      </c>
      <c r="Q4059" s="10"/>
      <c r="R4059" s="11">
        <f t="shared" si="126"/>
        <v>0</v>
      </c>
      <c r="U4059" s="11">
        <f t="shared" si="127"/>
        <v>0</v>
      </c>
      <c r="Y4059" s="11">
        <f>IF(SUM(Tableau1[[#This Row],[Other access]:[Sci-hub access]])&gt;=1,1,0)</f>
        <v>0</v>
      </c>
      <c r="Z4059" s="12">
        <f>IF(OR(Tableau1[[#This Row],[Access R1 + S1+ T1 ]]&gt;=1,Tableau1[[#This Row],[Access V1 +W1 + X1]]&gt;=1),1,0)</f>
        <v>0</v>
      </c>
      <c r="AB4059" s="10" t="str">
        <f>Tableau1[[#This Row],[DOI]]</f>
        <v>doi: 10.1186/s12879-017-2565-8</v>
      </c>
      <c r="AC4059" s="13" t="str">
        <f>Tableau1[[#This Row],[Authors]]&amp;", "&amp;Tableau1[[#This Row],[Title]]&amp;" "&amp;Tableau1[[#This Row],[Journal]]&amp;". "&amp;Tableau1[[#This Row],[Year]]</f>
        <v>Arce-Estrada GE, Gómez-Toscano V, Cedillo-Peláez C, Sesman-Bernal AL, Bosch-Canto V, Mayorga-Butrón JL, Vargas-Villavicencio JA, Correa D., Report of an unsual case of anophthalmia and craniofacial cleft in a newborn with Toxoplasma gondii congenital infection. BMC Infect Dis. 2017</v>
      </c>
    </row>
    <row r="4060" spans="1:29" x14ac:dyDescent="0.3">
      <c r="A4060">
        <v>2282</v>
      </c>
      <c r="B4060" t="s">
        <v>5513</v>
      </c>
      <c r="C4060" t="s">
        <v>15758</v>
      </c>
      <c r="D4060" t="s">
        <v>25935</v>
      </c>
      <c r="E4060" t="s">
        <v>2448</v>
      </c>
      <c r="F4060" s="10"/>
      <c r="G4060">
        <v>2017</v>
      </c>
      <c r="J4060">
        <v>0.36148515817186821</v>
      </c>
      <c r="L4060" t="s">
        <v>36749</v>
      </c>
      <c r="M4060">
        <v>28776095</v>
      </c>
      <c r="Q4060" s="10"/>
      <c r="R4060" s="11">
        <f t="shared" si="126"/>
        <v>0</v>
      </c>
      <c r="U4060" s="11">
        <f t="shared" si="127"/>
        <v>0</v>
      </c>
      <c r="Y4060" s="11">
        <f>IF(SUM(Tableau1[[#This Row],[Other access]:[Sci-hub access]])&gt;=1,1,0)</f>
        <v>0</v>
      </c>
      <c r="Z4060" s="12">
        <f>IF(OR(Tableau1[[#This Row],[Access R1 + S1+ T1 ]]&gt;=1,Tableau1[[#This Row],[Access V1 +W1 + X1]]&gt;=1),1,0)</f>
        <v>0</v>
      </c>
      <c r="AB4060" s="10" t="str">
        <f>Tableau1[[#This Row],[DOI]]</f>
        <v>doi: 10.1007/s00417-017-3739-1</v>
      </c>
      <c r="AC4060" s="13" t="str">
        <f>Tableau1[[#This Row],[Authors]]&amp;", "&amp;Tableau1[[#This Row],[Title]]&amp;" "&amp;Tableau1[[#This Row],[Journal]]&amp;". "&amp;Tableau1[[#This Row],[Year]]</f>
        <v>Müller S, Ehlken C, Bauer-Steinhusen U, Lechtenfeld W, Hasanbasic Z, Agostini H, Wilke T., Treatment of age-related neovascular macular degeneration: the patient's perspective. Graefes Arch Clin Exp Ophthalmol. 2017</v>
      </c>
    </row>
    <row r="4061" spans="1:29" x14ac:dyDescent="0.3">
      <c r="A4061">
        <v>5616</v>
      </c>
      <c r="B4061" t="s">
        <v>8650</v>
      </c>
      <c r="C4061" t="s">
        <v>18870</v>
      </c>
      <c r="D4061" t="s">
        <v>29080</v>
      </c>
      <c r="E4061" t="s">
        <v>2529</v>
      </c>
      <c r="F4061" s="10"/>
      <c r="G4061">
        <v>2017</v>
      </c>
      <c r="J4061">
        <v>0.36161085145249183</v>
      </c>
      <c r="L4061" t="s">
        <v>40003</v>
      </c>
      <c r="M4061">
        <v>28306352</v>
      </c>
      <c r="Q4061" s="10"/>
      <c r="R4061" s="11">
        <f t="shared" si="126"/>
        <v>0</v>
      </c>
      <c r="U4061" s="11">
        <f t="shared" si="127"/>
        <v>0</v>
      </c>
      <c r="Y4061" s="11">
        <f>IF(SUM(Tableau1[[#This Row],[Other access]:[Sci-hub access]])&gt;=1,1,0)</f>
        <v>0</v>
      </c>
      <c r="Z4061" s="12">
        <f>IF(OR(Tableau1[[#This Row],[Access R1 + S1+ T1 ]]&gt;=1,Tableau1[[#This Row],[Access V1 +W1 + X1]]&gt;=1),1,0)</f>
        <v>0</v>
      </c>
      <c r="AB4061" s="10" t="str">
        <f>Tableau1[[#This Row],[DOI]]</f>
        <v>doi: 10.1080/02713683.2016.1276194</v>
      </c>
      <c r="AC4061" s="13" t="str">
        <f>Tableau1[[#This Row],[Authors]]&amp;", "&amp;Tableau1[[#This Row],[Title]]&amp;" "&amp;Tableau1[[#This Row],[Journal]]&amp;". "&amp;Tableau1[[#This Row],[Year]]</f>
        <v>Yildiz Tasci Y, Gürdal C, Sarac O, Onusever A., Evaluation of the Tear Function Tests and the Ocular Surface in First-Time Users of Silicone Hydrogel Contact Lenses. Curr Eye Res. 2017</v>
      </c>
    </row>
    <row r="4062" spans="1:29" ht="28.8" x14ac:dyDescent="0.3">
      <c r="A4062">
        <v>2435</v>
      </c>
      <c r="B4062" t="s">
        <v>5658</v>
      </c>
      <c r="C4062" t="s">
        <v>15904</v>
      </c>
      <c r="D4062" t="s">
        <v>26081</v>
      </c>
      <c r="E4062" t="s">
        <v>2447</v>
      </c>
      <c r="F4062" s="10"/>
      <c r="G4062">
        <v>2018</v>
      </c>
      <c r="J4062">
        <v>0.36168586635960909</v>
      </c>
      <c r="L4062" t="s">
        <v>36900</v>
      </c>
      <c r="M4062">
        <v>28746255</v>
      </c>
      <c r="Q4062" s="10"/>
      <c r="R4062" s="11">
        <f t="shared" si="126"/>
        <v>0</v>
      </c>
      <c r="U4062" s="11">
        <f t="shared" si="127"/>
        <v>0</v>
      </c>
      <c r="Y4062" s="11">
        <f>IF(SUM(Tableau1[[#This Row],[Other access]:[Sci-hub access]])&gt;=1,1,0)</f>
        <v>0</v>
      </c>
      <c r="Z4062" s="12">
        <f>IF(OR(Tableau1[[#This Row],[Access R1 + S1+ T1 ]]&gt;=1,Tableau1[[#This Row],[Access V1 +W1 + X1]]&gt;=1),1,0)</f>
        <v>0</v>
      </c>
      <c r="AB4062" s="10" t="str">
        <f>Tableau1[[#This Row],[DOI]]</f>
        <v>doi: 10.1097/IOP.0000000000000975</v>
      </c>
      <c r="AC4062" s="13" t="str">
        <f>Tableau1[[#This Row],[Authors]]&amp;", "&amp;Tableau1[[#This Row],[Title]]&amp;" "&amp;Tableau1[[#This Row],[Journal]]&amp;". "&amp;Tableau1[[#This Row],[Year]]</f>
        <v>Hirabayashi KE, Kalin-Hajdu E, Bever GJ, Vagefi MR, de Alba Campomanes AG, Cooke DL, Dowd CF, Kersten RC., Normalization of Congenital Venous Stasis Retinopathy Following Sclerotherapy of a Macrocystic Lymphatic Malformation. Ophthal Plast Reconstr Surg. 2018</v>
      </c>
    </row>
    <row r="4063" spans="1:29" ht="28.8" x14ac:dyDescent="0.3">
      <c r="A4063">
        <v>436</v>
      </c>
      <c r="B4063" t="s">
        <v>3699</v>
      </c>
      <c r="C4063" t="s">
        <v>13959</v>
      </c>
      <c r="D4063" t="s">
        <v>24119</v>
      </c>
      <c r="E4063" t="s">
        <v>2443</v>
      </c>
      <c r="F4063" s="10"/>
      <c r="G4063">
        <v>2017</v>
      </c>
      <c r="J4063">
        <v>0.36171003585695705</v>
      </c>
      <c r="L4063" t="s">
        <v>34941</v>
      </c>
      <c r="M4063">
        <v>29214313</v>
      </c>
      <c r="Q4063" s="10"/>
      <c r="R4063" s="11">
        <f t="shared" si="126"/>
        <v>0</v>
      </c>
      <c r="U4063" s="11">
        <f t="shared" si="127"/>
        <v>0</v>
      </c>
      <c r="Y4063" s="11">
        <f>IF(SUM(Tableau1[[#This Row],[Other access]:[Sci-hub access]])&gt;=1,1,0)</f>
        <v>0</v>
      </c>
      <c r="Z4063" s="12">
        <f>IF(OR(Tableau1[[#This Row],[Access R1 + S1+ T1 ]]&gt;=1,Tableau1[[#This Row],[Access V1 +W1 + X1]]&gt;=1),1,0)</f>
        <v>0</v>
      </c>
      <c r="AB4063" s="10" t="str">
        <f>Tableau1[[#This Row],[DOI]]</f>
        <v>doi: 10.1167/iovs.17-22237</v>
      </c>
      <c r="AC4063" s="13" t="str">
        <f>Tableau1[[#This Row],[Authors]]&amp;", "&amp;Tableau1[[#This Row],[Title]]&amp;" "&amp;Tableau1[[#This Row],[Journal]]&amp;". "&amp;Tableau1[[#This Row],[Year]]</f>
        <v>Tao W, Ayala-Haedo JA, Field MG, Pelaez D, Wester ST., RNA-Sequencing Gene Expression Profiling of Orbital Adipose-Derived Stem Cell Population Implicate HOX Genes and WNT Signaling Dysregulation in the Pathogenesis of Thyroid-Associated Orbitopathy. Invest Ophthalmol Vis Sci. 2017</v>
      </c>
    </row>
    <row r="4064" spans="1:29" x14ac:dyDescent="0.3">
      <c r="A4064">
        <v>163</v>
      </c>
      <c r="B4064" t="s">
        <v>3426</v>
      </c>
      <c r="C4064" t="s">
        <v>13687</v>
      </c>
      <c r="D4064" t="s">
        <v>23846</v>
      </c>
      <c r="E4064" t="s">
        <v>2465</v>
      </c>
      <c r="F4064" s="10"/>
      <c r="G4064">
        <v>2017</v>
      </c>
      <c r="J4064">
        <v>0.36172655844909152</v>
      </c>
      <c r="L4064" t="s">
        <v>34679</v>
      </c>
      <c r="M4064">
        <v>29381940</v>
      </c>
      <c r="Q4064" s="10"/>
      <c r="R4064" s="11">
        <f t="shared" si="126"/>
        <v>0</v>
      </c>
      <c r="U4064" s="11">
        <f t="shared" si="127"/>
        <v>0</v>
      </c>
      <c r="Y4064" s="11">
        <f>IF(SUM(Tableau1[[#This Row],[Other access]:[Sci-hub access]])&gt;=1,1,0)</f>
        <v>0</v>
      </c>
      <c r="Z4064" s="12">
        <f>IF(OR(Tableau1[[#This Row],[Access R1 + S1+ T1 ]]&gt;=1,Tableau1[[#This Row],[Access V1 +W1 + X1]]&gt;=1),1,0)</f>
        <v>0</v>
      </c>
      <c r="AB4064" s="10" t="str">
        <f>Tableau1[[#This Row],[DOI]]</f>
        <v>doi: 10.1097/MD.0000000000008656</v>
      </c>
      <c r="AC4064" s="13" t="str">
        <f>Tableau1[[#This Row],[Authors]]&amp;", "&amp;Tableau1[[#This Row],[Title]]&amp;" "&amp;Tableau1[[#This Row],[Journal]]&amp;". "&amp;Tableau1[[#This Row],[Year]]</f>
        <v>Moraes BRM, Nascimento MVDD, Neto EDDS, Santo RM., Topical steroids eye drops in conjunctival reactive lymphoid hyperplasia: Case report. Medicine (Baltimore). 2017</v>
      </c>
    </row>
    <row r="4065" spans="1:29" ht="28.8" x14ac:dyDescent="0.3">
      <c r="A4065">
        <v>2158</v>
      </c>
      <c r="B4065" t="s">
        <v>5393</v>
      </c>
      <c r="C4065" t="s">
        <v>15638</v>
      </c>
      <c r="D4065" t="s">
        <v>25815</v>
      </c>
      <c r="E4065" t="s">
        <v>2467</v>
      </c>
      <c r="F4065" s="10"/>
      <c r="G4065">
        <v>2017</v>
      </c>
      <c r="J4065">
        <v>0.36192216484768069</v>
      </c>
      <c r="L4065" t="s">
        <v>36629</v>
      </c>
      <c r="M4065">
        <v>28810038</v>
      </c>
      <c r="Q4065" s="10"/>
      <c r="R4065" s="11">
        <f t="shared" si="126"/>
        <v>0</v>
      </c>
      <c r="U4065" s="11">
        <f t="shared" si="127"/>
        <v>0</v>
      </c>
      <c r="Y4065" s="11">
        <f>IF(SUM(Tableau1[[#This Row],[Other access]:[Sci-hub access]])&gt;=1,1,0)</f>
        <v>0</v>
      </c>
      <c r="Z4065" s="12">
        <f>IF(OR(Tableau1[[#This Row],[Access R1 + S1+ T1 ]]&gt;=1,Tableau1[[#This Row],[Access V1 +W1 + X1]]&gt;=1),1,0)</f>
        <v>0</v>
      </c>
      <c r="AB4065" s="10" t="str">
        <f>Tableau1[[#This Row],[DOI]]</f>
        <v>doi: 10.3928/23258160-20170802-05</v>
      </c>
      <c r="AC4065" s="13" t="str">
        <f>Tableau1[[#This Row],[Authors]]&amp;", "&amp;Tableau1[[#This Row],[Title]]&amp;" "&amp;Tableau1[[#This Row],[Journal]]&amp;". "&amp;Tableau1[[#This Row],[Year]]</f>
        <v>Banker TP, McClellan AJ, Wilson BD, Juan FM, Kuriyan AE, Relhan N, Chen FV, Weichel ED, Albini TA, Berrocal AM, Sridhar J, Gregori NZ, Townsend JH, Flynn HW Jr., Culture-Positive Endophthalmitis After Open Globe Injuries With and Without Retained Intraocular Foreign Bodies. Ophthalmic Surg Lasers Imaging Retina. 2017</v>
      </c>
    </row>
    <row r="4066" spans="1:29" x14ac:dyDescent="0.3">
      <c r="A4066">
        <v>4655</v>
      </c>
      <c r="B4066" t="s">
        <v>7771</v>
      </c>
      <c r="C4066" t="s">
        <v>18004</v>
      </c>
      <c r="D4066" t="s">
        <v>28201</v>
      </c>
      <c r="E4066" t="s">
        <v>2465</v>
      </c>
      <c r="F4066" s="10"/>
      <c r="G4066">
        <v>2017</v>
      </c>
      <c r="J4066">
        <v>0.36196417087944244</v>
      </c>
      <c r="L4066" t="s">
        <v>39073</v>
      </c>
      <c r="M4066">
        <v>28422832</v>
      </c>
      <c r="Q4066" s="10"/>
      <c r="R4066" s="11">
        <f t="shared" si="126"/>
        <v>0</v>
      </c>
      <c r="U4066" s="11">
        <f t="shared" si="127"/>
        <v>0</v>
      </c>
      <c r="Y4066" s="11">
        <f>IF(SUM(Tableau1[[#This Row],[Other access]:[Sci-hub access]])&gt;=1,1,0)</f>
        <v>0</v>
      </c>
      <c r="Z4066" s="12">
        <f>IF(OR(Tableau1[[#This Row],[Access R1 + S1+ T1 ]]&gt;=1,Tableau1[[#This Row],[Access V1 +W1 + X1]]&gt;=1),1,0)</f>
        <v>0</v>
      </c>
      <c r="AB4066" s="10" t="str">
        <f>Tableau1[[#This Row],[DOI]]</f>
        <v>doi: 10.1097/MD.0000000000006406</v>
      </c>
      <c r="AC4066" s="13" t="str">
        <f>Tableau1[[#This Row],[Authors]]&amp;", "&amp;Tableau1[[#This Row],[Title]]&amp;" "&amp;Tableau1[[#This Row],[Journal]]&amp;". "&amp;Tableau1[[#This Row],[Year]]</f>
        <v>Sugimoto M, Ichio A, Nunome T, Kondo M., Two year result of intravitreal bevacizumab for diabetic macular edema using treat and extend protocol. Medicine (Baltimore). 2017</v>
      </c>
    </row>
    <row r="4067" spans="1:29" x14ac:dyDescent="0.3">
      <c r="A4067">
        <v>4595</v>
      </c>
      <c r="B4067" t="s">
        <v>7715</v>
      </c>
      <c r="C4067" t="s">
        <v>17950</v>
      </c>
      <c r="D4067" t="s">
        <v>28144</v>
      </c>
      <c r="E4067" t="s">
        <v>2490</v>
      </c>
      <c r="F4067" s="10"/>
      <c r="G4067">
        <v>2017</v>
      </c>
      <c r="J4067">
        <v>0.36203542385353926</v>
      </c>
      <c r="L4067" t="s">
        <v>39013</v>
      </c>
      <c r="M4067">
        <v>28428049</v>
      </c>
      <c r="Q4067" s="10"/>
      <c r="R4067" s="11">
        <f t="shared" si="126"/>
        <v>0</v>
      </c>
      <c r="U4067" s="11">
        <f t="shared" si="127"/>
        <v>0</v>
      </c>
      <c r="Y4067" s="11">
        <f>IF(SUM(Tableau1[[#This Row],[Other access]:[Sci-hub access]])&gt;=1,1,0)</f>
        <v>0</v>
      </c>
      <c r="Z4067" s="12">
        <f>IF(OR(Tableau1[[#This Row],[Access R1 + S1+ T1 ]]&gt;=1,Tableau1[[#This Row],[Access V1 +W1 + X1]]&gt;=1),1,0)</f>
        <v>0</v>
      </c>
      <c r="AB4067" s="10" t="str">
        <f>Tableau1[[#This Row],[DOI]]</f>
        <v>doi: 10.1016/j.ajo.2017.04.007</v>
      </c>
      <c r="AC4067" s="13" t="str">
        <f>Tableau1[[#This Row],[Authors]]&amp;", "&amp;Tableau1[[#This Row],[Title]]&amp;" "&amp;Tableau1[[#This Row],[Journal]]&amp;". "&amp;Tableau1[[#This Row],[Year]]</f>
        <v>Rao RC, Dedania VS, Johnson MW., Stem Cells for Retinal Disease: A Perspective on the Promise and Perils. Am J Ophthalmol. 2017</v>
      </c>
    </row>
    <row r="4068" spans="1:29" x14ac:dyDescent="0.3">
      <c r="A4068">
        <v>1633</v>
      </c>
      <c r="B4068" t="s">
        <v>4885</v>
      </c>
      <c r="C4068" t="s">
        <v>15135</v>
      </c>
      <c r="D4068" t="s">
        <v>25306</v>
      </c>
      <c r="E4068" t="s">
        <v>2529</v>
      </c>
      <c r="F4068" s="10"/>
      <c r="G4068">
        <v>2017</v>
      </c>
      <c r="J4068">
        <v>0.362111180818253</v>
      </c>
      <c r="L4068" t="s">
        <v>36112</v>
      </c>
      <c r="M4068">
        <v>28910161</v>
      </c>
      <c r="Q4068" s="10"/>
      <c r="R4068" s="11">
        <f t="shared" si="126"/>
        <v>0</v>
      </c>
      <c r="U4068" s="11">
        <f t="shared" si="127"/>
        <v>0</v>
      </c>
      <c r="Y4068" s="11">
        <f>IF(SUM(Tableau1[[#This Row],[Other access]:[Sci-hub access]])&gt;=1,1,0)</f>
        <v>0</v>
      </c>
      <c r="Z4068" s="12">
        <f>IF(OR(Tableau1[[#This Row],[Access R1 + S1+ T1 ]]&gt;=1,Tableau1[[#This Row],[Access V1 +W1 + X1]]&gt;=1),1,0)</f>
        <v>0</v>
      </c>
      <c r="AB4068" s="10" t="str">
        <f>Tableau1[[#This Row],[DOI]]</f>
        <v>doi: 10.1080/02713683.2017.1337154</v>
      </c>
      <c r="AC4068" s="13" t="str">
        <f>Tableau1[[#This Row],[Authors]]&amp;", "&amp;Tableau1[[#This Row],[Title]]&amp;" "&amp;Tableau1[[#This Row],[Journal]]&amp;". "&amp;Tableau1[[#This Row],[Year]]</f>
        <v>Jeon H, Jung J, Choi H., Long-Term Surgical Outcomes of Early Surgery for Intermittent Exotropia in Children Less than 4 Years of Age. Curr Eye Res. 2017</v>
      </c>
    </row>
    <row r="4069" spans="1:29" x14ac:dyDescent="0.3">
      <c r="A4069">
        <v>7199</v>
      </c>
      <c r="B4069" t="s">
        <v>10037</v>
      </c>
      <c r="C4069" t="s">
        <v>20239</v>
      </c>
      <c r="D4069" t="s">
        <v>30471</v>
      </c>
      <c r="E4069" t="s">
        <v>2445</v>
      </c>
      <c r="F4069" s="10"/>
      <c r="G4069">
        <v>2017</v>
      </c>
      <c r="J4069">
        <v>0.36212512060885782</v>
      </c>
      <c r="L4069" t="s">
        <v>41555</v>
      </c>
      <c r="M4069">
        <v>28118286</v>
      </c>
      <c r="Q4069" s="10"/>
      <c r="R4069" s="11">
        <f t="shared" si="126"/>
        <v>0</v>
      </c>
      <c r="U4069" s="11">
        <f t="shared" si="127"/>
        <v>0</v>
      </c>
      <c r="Y4069" s="11">
        <f>IF(SUM(Tableau1[[#This Row],[Other access]:[Sci-hub access]])&gt;=1,1,0)</f>
        <v>0</v>
      </c>
      <c r="Z4069" s="12">
        <f>IF(OR(Tableau1[[#This Row],[Access R1 + S1+ T1 ]]&gt;=1,Tableau1[[#This Row],[Access V1 +W1 + X1]]&gt;=1),1,0)</f>
        <v>0</v>
      </c>
      <c r="AB4069" s="10" t="str">
        <f>Tableau1[[#This Row],[DOI]]</f>
        <v>doi: 10.1097/IAE.0000000000001141</v>
      </c>
      <c r="AC4069" s="13" t="str">
        <f>Tableau1[[#This Row],[Authors]]&amp;", "&amp;Tableau1[[#This Row],[Title]]&amp;" "&amp;Tableau1[[#This Row],[Journal]]&amp;". "&amp;Tableau1[[#This Row],[Year]]</f>
        <v>Kurup SK, McClintic JI, Allen JC, Baartman BJ, Altaweel MM, Garg SJ, Quiroz-Mercado H., VISCOELASTIC ASSISTED DRAINAGE OF SUPRACHOROIDAL HEMORRHAGE ASSOCIATED WITH SETON DEVICE IN GLAUCOMA FILTERING SURGERY. Retina. 2017</v>
      </c>
    </row>
    <row r="4070" spans="1:29" ht="28.8" x14ac:dyDescent="0.3">
      <c r="A4070">
        <v>272</v>
      </c>
      <c r="B4070" t="s">
        <v>3535</v>
      </c>
      <c r="C4070" t="s">
        <v>13796</v>
      </c>
      <c r="D4070" t="s">
        <v>23955</v>
      </c>
      <c r="E4070" t="s">
        <v>2562</v>
      </c>
      <c r="F4070" s="10"/>
      <c r="G4070">
        <v>2018</v>
      </c>
      <c r="J4070">
        <v>0.36226101891859686</v>
      </c>
      <c r="L4070" t="s">
        <v>34782</v>
      </c>
      <c r="M4070">
        <v>29280367</v>
      </c>
      <c r="Q4070" s="10"/>
      <c r="R4070" s="11">
        <f t="shared" si="126"/>
        <v>0</v>
      </c>
      <c r="U4070" s="11">
        <f t="shared" si="127"/>
        <v>0</v>
      </c>
      <c r="Y4070" s="11">
        <f>IF(SUM(Tableau1[[#This Row],[Other access]:[Sci-hub access]])&gt;=1,1,0)</f>
        <v>0</v>
      </c>
      <c r="Z4070" s="12">
        <f>IF(OR(Tableau1[[#This Row],[Access R1 + S1+ T1 ]]&gt;=1,Tableau1[[#This Row],[Access V1 +W1 + X1]]&gt;=1),1,0)</f>
        <v>0</v>
      </c>
      <c r="AB4070" s="10" t="str">
        <f>Tableau1[[#This Row],[DOI]]</f>
        <v>doi: 10.22608/APO.2017466</v>
      </c>
      <c r="AC4070" s="13" t="str">
        <f>Tableau1[[#This Row],[Authors]]&amp;", "&amp;Tableau1[[#This Row],[Title]]&amp;" "&amp;Tableau1[[#This Row],[Journal]]&amp;". "&amp;Tableau1[[#This Row],[Year]]</f>
        <v>Arevalo JF, Liu TYA; Pan-American Collaborative Retina Study Group (PACORES).., Intravitreal Bevacizumab in Diabetic Retinopathy. Recommendations from the Pan-American Collaborative Retina Study Group (PACORES): The 2016 Knobloch Lecture. Asia Pac J Ophthalmol (Phila). 2018</v>
      </c>
    </row>
    <row r="4071" spans="1:29" x14ac:dyDescent="0.3">
      <c r="A4071">
        <v>7363</v>
      </c>
      <c r="B4071" t="s">
        <v>10174</v>
      </c>
      <c r="C4071" t="s">
        <v>20376</v>
      </c>
      <c r="D4071" t="s">
        <v>30608</v>
      </c>
      <c r="E4071" t="s">
        <v>2438</v>
      </c>
      <c r="F4071" s="10"/>
      <c r="G4071">
        <v>2017</v>
      </c>
      <c r="J4071">
        <v>0.36249549857672592</v>
      </c>
      <c r="L4071" t="s">
        <v>41719</v>
      </c>
      <c r="M4071">
        <v>28100481</v>
      </c>
      <c r="Q4071" s="10"/>
      <c r="R4071" s="11">
        <f t="shared" si="126"/>
        <v>0</v>
      </c>
      <c r="U4071" s="11">
        <f t="shared" si="127"/>
        <v>0</v>
      </c>
      <c r="Y4071" s="11">
        <f>IF(SUM(Tableau1[[#This Row],[Other access]:[Sci-hub access]])&gt;=1,1,0)</f>
        <v>0</v>
      </c>
      <c r="Z4071" s="12">
        <f>IF(OR(Tableau1[[#This Row],[Access R1 + S1+ T1 ]]&gt;=1,Tableau1[[#This Row],[Access V1 +W1 + X1]]&gt;=1),1,0)</f>
        <v>0</v>
      </c>
      <c r="AB4071" s="10" t="str">
        <f>Tableau1[[#This Row],[DOI]]</f>
        <v>doi: 10.1136/bjophthalmol-2016-309650</v>
      </c>
      <c r="AC4071" s="13" t="str">
        <f>Tableau1[[#This Row],[Authors]]&amp;", "&amp;Tableau1[[#This Row],[Title]]&amp;" "&amp;Tableau1[[#This Row],[Journal]]&amp;". "&amp;Tableau1[[#This Row],[Year]]</f>
        <v>Kitazawa K, Sotozono C, Koizumi N, Nagata K, Inatomi T, Sasaki H, Kinoshita S., Safety of anterior chamber paracentesis using a 30-gauge needle integrated with a specially designed disposable pipette. Br J Ophthalmol. 2017</v>
      </c>
    </row>
    <row r="4072" spans="1:29" x14ac:dyDescent="0.3">
      <c r="A4072">
        <v>9815</v>
      </c>
      <c r="B4072" t="s">
        <v>12353</v>
      </c>
      <c r="C4072" t="s">
        <v>22525</v>
      </c>
      <c r="D4072" t="s">
        <v>32801</v>
      </c>
      <c r="E4072" t="s">
        <v>2454</v>
      </c>
      <c r="F4072" s="10"/>
      <c r="G4072">
        <v>2017</v>
      </c>
      <c r="J4072">
        <v>0.36252841559104099</v>
      </c>
      <c r="L4072" t="s">
        <v>44077</v>
      </c>
      <c r="M4072">
        <v>27573097</v>
      </c>
      <c r="Q4072" s="10"/>
      <c r="R4072" s="11">
        <f t="shared" si="126"/>
        <v>0</v>
      </c>
      <c r="U4072" s="11">
        <f t="shared" si="127"/>
        <v>0</v>
      </c>
      <c r="Y4072" s="11">
        <f>IF(SUM(Tableau1[[#This Row],[Other access]:[Sci-hub access]])&gt;=1,1,0)</f>
        <v>0</v>
      </c>
      <c r="Z4072" s="12">
        <f>IF(OR(Tableau1[[#This Row],[Access R1 + S1+ T1 ]]&gt;=1,Tableau1[[#This Row],[Access V1 +W1 + X1]]&gt;=1),1,0)</f>
        <v>0</v>
      </c>
      <c r="AB4072" s="10" t="str">
        <f>Tableau1[[#This Row],[DOI]]</f>
        <v>doi: 10.1080/17425247.2016.1227783</v>
      </c>
      <c r="AC4072" s="13" t="str">
        <f>Tableau1[[#This Row],[Authors]]&amp;", "&amp;Tableau1[[#This Row],[Title]]&amp;" "&amp;Tableau1[[#This Row],[Journal]]&amp;". "&amp;Tableau1[[#This Row],[Year]]</f>
        <v>Joseph M, Trinh HM, Cholkar K, Pal D, Mitra AK., Recent perspectives on the delivery of biologics to back of the eye. Expert Opin Drug Deliv. 2017</v>
      </c>
    </row>
    <row r="4073" spans="1:29" x14ac:dyDescent="0.3">
      <c r="A4073">
        <v>5831</v>
      </c>
      <c r="B4073" t="s">
        <v>8849</v>
      </c>
      <c r="C4073" t="s">
        <v>19066</v>
      </c>
      <c r="D4073" t="s">
        <v>29279</v>
      </c>
      <c r="E4073" t="s">
        <v>2451</v>
      </c>
      <c r="F4073" s="10"/>
      <c r="G4073">
        <v>2017</v>
      </c>
      <c r="J4073">
        <v>0.36261732339160269</v>
      </c>
      <c r="L4073" t="s">
        <v>40213</v>
      </c>
      <c r="M4073">
        <v>28282413</v>
      </c>
      <c r="Q4073" s="10"/>
      <c r="R4073" s="11">
        <f t="shared" si="126"/>
        <v>0</v>
      </c>
      <c r="U4073" s="11">
        <f t="shared" si="127"/>
        <v>0</v>
      </c>
      <c r="Y4073" s="11">
        <f>IF(SUM(Tableau1[[#This Row],[Other access]:[Sci-hub access]])&gt;=1,1,0)</f>
        <v>0</v>
      </c>
      <c r="Z4073" s="12">
        <f>IF(OR(Tableau1[[#This Row],[Access R1 + S1+ T1 ]]&gt;=1,Tableau1[[#This Row],[Access V1 +W1 + X1]]&gt;=1),1,0)</f>
        <v>0</v>
      </c>
      <c r="AB4073" s="10" t="str">
        <f>Tableau1[[#This Row],[DOI]]</f>
        <v>doi: 10.1371/journal.pone.0171884</v>
      </c>
      <c r="AC4073" s="13" t="str">
        <f>Tableau1[[#This Row],[Authors]]&amp;", "&amp;Tableau1[[#This Row],[Title]]&amp;" "&amp;Tableau1[[#This Row],[Journal]]&amp;". "&amp;Tableau1[[#This Row],[Year]]</f>
        <v>Chandran P, Rao HL, Mandal AK, Choudhari NS, Garudadri CS, Senthil S., Glaucoma associated with iridocorneal endothelial syndrome in 203 Indian subjects. PLoS One. 2017</v>
      </c>
    </row>
    <row r="4074" spans="1:29" ht="28.8" x14ac:dyDescent="0.3">
      <c r="A4074">
        <v>9601</v>
      </c>
      <c r="B4074" t="s">
        <v>12157</v>
      </c>
      <c r="C4074" t="s">
        <v>22332</v>
      </c>
      <c r="D4074" t="s">
        <v>32604</v>
      </c>
      <c r="E4074" t="s">
        <v>34115</v>
      </c>
      <c r="F4074" s="10"/>
      <c r="G4074">
        <v>2017</v>
      </c>
      <c r="J4074">
        <v>0.36329001199081457</v>
      </c>
      <c r="L4074" t="s">
        <v>43873</v>
      </c>
      <c r="M4074">
        <v>27647704</v>
      </c>
      <c r="Q4074" s="10"/>
      <c r="R4074" s="11">
        <f t="shared" si="126"/>
        <v>0</v>
      </c>
      <c r="U4074" s="11">
        <f t="shared" si="127"/>
        <v>0</v>
      </c>
      <c r="Y4074" s="11">
        <f>IF(SUM(Tableau1[[#This Row],[Other access]:[Sci-hub access]])&gt;=1,1,0)</f>
        <v>0</v>
      </c>
      <c r="Z4074" s="12">
        <f>IF(OR(Tableau1[[#This Row],[Access R1 + S1+ T1 ]]&gt;=1,Tableau1[[#This Row],[Access V1 +W1 + X1]]&gt;=1),1,0)</f>
        <v>0</v>
      </c>
      <c r="AB4074" s="10" t="str">
        <f>Tableau1[[#This Row],[DOI]]</f>
        <v>doi: 10.1111/ene.13133</v>
      </c>
      <c r="AC4074" s="13" t="str">
        <f>Tableau1[[#This Row],[Authors]]&amp;", "&amp;Tableau1[[#This Row],[Title]]&amp;" "&amp;Tableau1[[#This Row],[Journal]]&amp;". "&amp;Tableau1[[#This Row],[Year]]</f>
        <v>Williams L, McGovern E, Kimmich O, Molloy A, Beiser I, Butler JS, Molloy F, Logan P, Healy DG, Lynch T, Walsh R, Cassidy L, Moriarty P, Moore H, McSwiney T, Walsh C, O'Riordan S, Hutchinson M., Epidemiological, clinical and genetic aspects of adult onset isolated focal dystonia in Ireland. Eur J Neurol. 2017</v>
      </c>
    </row>
    <row r="4075" spans="1:29" x14ac:dyDescent="0.3">
      <c r="A4075">
        <v>610</v>
      </c>
      <c r="B4075" t="s">
        <v>3873</v>
      </c>
      <c r="C4075" t="s">
        <v>14129</v>
      </c>
      <c r="D4075" t="s">
        <v>24293</v>
      </c>
      <c r="E4075" t="s">
        <v>33981</v>
      </c>
      <c r="F4075" s="10"/>
      <c r="G4075">
        <v>2017</v>
      </c>
      <c r="J4075">
        <v>0.36332666296434968</v>
      </c>
      <c r="L4075" t="s">
        <v>35108</v>
      </c>
      <c r="M4075">
        <v>29162988</v>
      </c>
      <c r="Q4075" s="10"/>
      <c r="R4075" s="11">
        <f t="shared" si="126"/>
        <v>0</v>
      </c>
      <c r="U4075" s="11">
        <f t="shared" si="127"/>
        <v>0</v>
      </c>
      <c r="Y4075" s="11">
        <f>IF(SUM(Tableau1[[#This Row],[Other access]:[Sci-hub access]])&gt;=1,1,0)</f>
        <v>0</v>
      </c>
      <c r="Z4075" s="12">
        <f>IF(OR(Tableau1[[#This Row],[Access R1 + S1+ T1 ]]&gt;=1,Tableau1[[#This Row],[Access V1 +W1 + X1]]&gt;=1),1,0)</f>
        <v>0</v>
      </c>
      <c r="AB4075" s="10" t="str">
        <f>Tableau1[[#This Row],[DOI]]</f>
        <v>doi: 10.5693/djo.01.2017.01.001</v>
      </c>
      <c r="AC4075" s="13" t="str">
        <f>Tableau1[[#This Row],[Authors]]&amp;", "&amp;Tableau1[[#This Row],[Title]]&amp;" "&amp;Tableau1[[#This Row],[Journal]]&amp;". "&amp;Tableau1[[#This Row],[Year]]</f>
        <v>Sachdev A, Sagili SR., Suture-assisted punctoplasty. Digit J Ophthalmol. 2017</v>
      </c>
    </row>
    <row r="4076" spans="1:29" ht="28.8" x14ac:dyDescent="0.3">
      <c r="A4076">
        <v>4468</v>
      </c>
      <c r="B4076" t="s">
        <v>7593</v>
      </c>
      <c r="C4076" t="s">
        <v>17828</v>
      </c>
      <c r="D4076" t="s">
        <v>28022</v>
      </c>
      <c r="E4076" t="s">
        <v>2460</v>
      </c>
      <c r="F4076" s="10"/>
      <c r="G4076">
        <v>2017</v>
      </c>
      <c r="J4076">
        <v>0.36356379674884931</v>
      </c>
      <c r="L4076" t="s">
        <v>38887</v>
      </c>
      <c r="M4076">
        <v>28441120</v>
      </c>
      <c r="Q4076" s="10"/>
      <c r="R4076" s="11">
        <f t="shared" si="126"/>
        <v>0</v>
      </c>
      <c r="U4076" s="11">
        <f t="shared" si="127"/>
        <v>0</v>
      </c>
      <c r="Y4076" s="11">
        <f>IF(SUM(Tableau1[[#This Row],[Other access]:[Sci-hub access]])&gt;=1,1,0)</f>
        <v>0</v>
      </c>
      <c r="Z4076" s="12">
        <f>IF(OR(Tableau1[[#This Row],[Access R1 + S1+ T1 ]]&gt;=1,Tableau1[[#This Row],[Access V1 +W1 + X1]]&gt;=1),1,0)</f>
        <v>0</v>
      </c>
      <c r="AB4076" s="10" t="str">
        <f>Tableau1[[#This Row],[DOI]]</f>
        <v>doi: 10.1080/09286586.2017.1279337</v>
      </c>
      <c r="AC4076" s="13" t="str">
        <f>Tableau1[[#This Row],[Authors]]&amp;", "&amp;Tableau1[[#This Row],[Title]]&amp;" "&amp;Tableau1[[#This Row],[Journal]]&amp;". "&amp;Tableau1[[#This Row],[Year]]</f>
        <v>Bio AA, Boko PM, Dossou YA, Tougoue JJ, Kabore A, Sounouvou I, Biaou JE, Nizigama L, Courtright P, Solomon AW, Rotondo L, Batcho W, Kinde-Gazard D; Global Trachoma Mapping Project *.., Prevalence of Trachoma in Northern Benin: Results from 11 Population-Based Prevalence Surveys Covering 26 Districts. Ophthalmic Epidemiol. 2017</v>
      </c>
    </row>
    <row r="4077" spans="1:29" x14ac:dyDescent="0.3">
      <c r="A4077">
        <v>4445</v>
      </c>
      <c r="B4077" t="s">
        <v>7571</v>
      </c>
      <c r="C4077" t="s">
        <v>17807</v>
      </c>
      <c r="D4077" t="s">
        <v>28000</v>
      </c>
      <c r="E4077" t="s">
        <v>2488</v>
      </c>
      <c r="F4077" s="10"/>
      <c r="G4077">
        <v>2017</v>
      </c>
      <c r="J4077">
        <v>0.36361226932563206</v>
      </c>
      <c r="L4077" t="s">
        <v>38865</v>
      </c>
      <c r="M4077">
        <v>28442696</v>
      </c>
      <c r="Q4077" s="10"/>
      <c r="R4077" s="11">
        <f t="shared" si="126"/>
        <v>0</v>
      </c>
      <c r="U4077" s="11">
        <f t="shared" si="127"/>
        <v>0</v>
      </c>
      <c r="Y4077" s="11">
        <f>IF(SUM(Tableau1[[#This Row],[Other access]:[Sci-hub access]])&gt;=1,1,0)</f>
        <v>0</v>
      </c>
      <c r="Z4077" s="12">
        <f>IF(OR(Tableau1[[#This Row],[Access R1 + S1+ T1 ]]&gt;=1,Tableau1[[#This Row],[Access V1 +W1 + X1]]&gt;=1),1,0)</f>
        <v>0</v>
      </c>
      <c r="AB4077" s="10" t="str">
        <f>Tableau1[[#This Row],[DOI]]</f>
        <v>doi: 10.1159/000458495</v>
      </c>
      <c r="AC4077" s="13" t="str">
        <f>Tableau1[[#This Row],[Authors]]&amp;", "&amp;Tableau1[[#This Row],[Title]]&amp;" "&amp;Tableau1[[#This Row],[Journal]]&amp;". "&amp;Tableau1[[#This Row],[Year]]</f>
        <v>Chang I, Caprioli J, Ou Y., Surgical Management of Pediatric Glaucoma. Dev Ophthalmol. 2017</v>
      </c>
    </row>
    <row r="4078" spans="1:29" x14ac:dyDescent="0.3">
      <c r="A4078">
        <v>1103</v>
      </c>
      <c r="B4078" t="s">
        <v>4365</v>
      </c>
      <c r="C4078" t="s">
        <v>14619</v>
      </c>
      <c r="D4078" t="s">
        <v>24786</v>
      </c>
      <c r="E4078" t="s">
        <v>2451</v>
      </c>
      <c r="F4078" s="10"/>
      <c r="G4078">
        <v>2017</v>
      </c>
      <c r="J4078">
        <v>0.36372495188298493</v>
      </c>
      <c r="L4078" t="s">
        <v>35591</v>
      </c>
      <c r="M4078">
        <v>29028825</v>
      </c>
      <c r="Q4078" s="10"/>
      <c r="R4078" s="11">
        <f t="shared" si="126"/>
        <v>0</v>
      </c>
      <c r="U4078" s="11">
        <f t="shared" si="127"/>
        <v>0</v>
      </c>
      <c r="Y4078" s="11">
        <f>IF(SUM(Tableau1[[#This Row],[Other access]:[Sci-hub access]])&gt;=1,1,0)</f>
        <v>0</v>
      </c>
      <c r="Z4078" s="12">
        <f>IF(OR(Tableau1[[#This Row],[Access R1 + S1+ T1 ]]&gt;=1,Tableau1[[#This Row],[Access V1 +W1 + X1]]&gt;=1),1,0)</f>
        <v>0</v>
      </c>
      <c r="AB4078" s="10" t="str">
        <f>Tableau1[[#This Row],[DOI]]</f>
        <v>doi: 10.1371/journal.pone.0186224</v>
      </c>
      <c r="AC4078" s="13" t="str">
        <f>Tableau1[[#This Row],[Authors]]&amp;", "&amp;Tableau1[[#This Row],[Title]]&amp;" "&amp;Tableau1[[#This Row],[Journal]]&amp;". "&amp;Tableau1[[#This Row],[Year]]</f>
        <v>Dzwiniel P, Gola M, Wójcik-Gryciuk A, Waleszczyk WJ., Specvis: Free and open-source software for visual field examination. PLoS One. 2017</v>
      </c>
    </row>
    <row r="4079" spans="1:29" x14ac:dyDescent="0.3">
      <c r="A4079">
        <v>6114</v>
      </c>
      <c r="B4079" t="s">
        <v>9088</v>
      </c>
      <c r="C4079" t="s">
        <v>19301</v>
      </c>
      <c r="D4079" t="s">
        <v>29518</v>
      </c>
      <c r="E4079" t="s">
        <v>2857</v>
      </c>
      <c r="F4079" s="10"/>
      <c r="G4079">
        <v>2017</v>
      </c>
      <c r="J4079">
        <v>0.36374767182068979</v>
      </c>
      <c r="L4079" t="s">
        <v>40488</v>
      </c>
      <c r="M4079">
        <v>28248199</v>
      </c>
      <c r="Q4079" s="10"/>
      <c r="R4079" s="11">
        <f t="shared" si="126"/>
        <v>0</v>
      </c>
      <c r="U4079" s="11">
        <f t="shared" si="127"/>
        <v>0</v>
      </c>
      <c r="Y4079" s="11">
        <f>IF(SUM(Tableau1[[#This Row],[Other access]:[Sci-hub access]])&gt;=1,1,0)</f>
        <v>0</v>
      </c>
      <c r="Z4079" s="12">
        <f>IF(OR(Tableau1[[#This Row],[Access R1 + S1+ T1 ]]&gt;=1,Tableau1[[#This Row],[Access V1 +W1 + X1]]&gt;=1),1,0)</f>
        <v>0</v>
      </c>
      <c r="AB4079" s="10" t="str">
        <f>Tableau1[[#This Row],[DOI]]</f>
        <v>doi: 10.1172/JCI84424</v>
      </c>
      <c r="AC4079" s="13" t="str">
        <f>Tableau1[[#This Row],[Authors]]&amp;", "&amp;Tableau1[[#This Row],[Title]]&amp;" "&amp;Tableau1[[#This Row],[Journal]]&amp;". "&amp;Tableau1[[#This Row],[Year]]</f>
        <v>Adams BD, Parsons C, Walker L, Zhang WC, Slack FJ., Targeting noncoding RNAs in disease. J Clin Invest. 2017</v>
      </c>
    </row>
    <row r="4080" spans="1:29" x14ac:dyDescent="0.3">
      <c r="A4080">
        <v>4542</v>
      </c>
      <c r="B4080" t="s">
        <v>7664</v>
      </c>
      <c r="C4080" t="s">
        <v>17899</v>
      </c>
      <c r="D4080" t="s">
        <v>28093</v>
      </c>
      <c r="E4080" t="s">
        <v>3107</v>
      </c>
      <c r="F4080" s="10"/>
      <c r="G4080">
        <v>2017</v>
      </c>
      <c r="J4080">
        <v>0.36404391833648675</v>
      </c>
      <c r="L4080" t="s">
        <v>38960</v>
      </c>
      <c r="M4080">
        <v>28435226</v>
      </c>
      <c r="Q4080" s="10"/>
      <c r="R4080" s="11">
        <f t="shared" si="126"/>
        <v>0</v>
      </c>
      <c r="U4080" s="11">
        <f t="shared" si="127"/>
        <v>0</v>
      </c>
      <c r="Y4080" s="11">
        <f>IF(SUM(Tableau1[[#This Row],[Other access]:[Sci-hub access]])&gt;=1,1,0)</f>
        <v>0</v>
      </c>
      <c r="Z4080" s="12">
        <f>IF(OR(Tableau1[[#This Row],[Access R1 + S1+ T1 ]]&gt;=1,Tableau1[[#This Row],[Access V1 +W1 + X1]]&gt;=1),1,0)</f>
        <v>0</v>
      </c>
      <c r="AB4080" s="10" t="str">
        <f>Tableau1[[#This Row],[DOI]]</f>
        <v>doi: 10.2147/DDDT.S130297</v>
      </c>
      <c r="AC4080" s="13" t="str">
        <f>Tableau1[[#This Row],[Authors]]&amp;", "&amp;Tableau1[[#This Row],[Title]]&amp;" "&amp;Tableau1[[#This Row],[Journal]]&amp;". "&amp;Tableau1[[#This Row],[Year]]</f>
        <v>Lin T, Gong L., Inhibition of lymphangiogenesis in vitro and in vivo by the multikinase inhibitor nintedanib. Drug Des Devel Ther. 2017</v>
      </c>
    </row>
    <row r="4081" spans="1:29" x14ac:dyDescent="0.3">
      <c r="A4081">
        <v>1515</v>
      </c>
      <c r="B4081" t="s">
        <v>4770</v>
      </c>
      <c r="C4081" t="s">
        <v>15020</v>
      </c>
      <c r="D4081" t="s">
        <v>25191</v>
      </c>
      <c r="E4081" t="s">
        <v>2529</v>
      </c>
      <c r="F4081" s="10"/>
      <c r="G4081">
        <v>2017</v>
      </c>
      <c r="J4081">
        <v>0.36405690760333975</v>
      </c>
      <c r="L4081" t="s">
        <v>35995</v>
      </c>
      <c r="M4081">
        <v>28933966</v>
      </c>
      <c r="Q4081" s="10"/>
      <c r="R4081" s="11">
        <f t="shared" si="126"/>
        <v>0</v>
      </c>
      <c r="U4081" s="11">
        <f t="shared" si="127"/>
        <v>0</v>
      </c>
      <c r="Y4081" s="11">
        <f>IF(SUM(Tableau1[[#This Row],[Other access]:[Sci-hub access]])&gt;=1,1,0)</f>
        <v>0</v>
      </c>
      <c r="Z4081" s="12">
        <f>IF(OR(Tableau1[[#This Row],[Access R1 + S1+ T1 ]]&gt;=1,Tableau1[[#This Row],[Access V1 +W1 + X1]]&gt;=1),1,0)</f>
        <v>0</v>
      </c>
      <c r="AB4081" s="10" t="str">
        <f>Tableau1[[#This Row],[DOI]]</f>
        <v>doi: 10.1080/02713683.2017.1349154</v>
      </c>
      <c r="AC4081" s="13" t="str">
        <f>Tableau1[[#This Row],[Authors]]&amp;", "&amp;Tableau1[[#This Row],[Title]]&amp;" "&amp;Tableau1[[#This Row],[Journal]]&amp;". "&amp;Tableau1[[#This Row],[Year]]</f>
        <v>Weinberger D, Bor-Shavit E, Barliya T, Dahbash M, Kinrot O, Gaton DD, Nisgav Y, Livnat T., Mobile Laser Indirect Ophthalmoscope: For the Induction of Choroidal Neovascularization in a Mouse Model. Curr Eye Res. 2017</v>
      </c>
    </row>
    <row r="4082" spans="1:29" ht="28.8" x14ac:dyDescent="0.3">
      <c r="A4082">
        <v>4422</v>
      </c>
      <c r="B4082" t="s">
        <v>7548</v>
      </c>
      <c r="C4082" t="s">
        <v>17784</v>
      </c>
      <c r="D4082" t="s">
        <v>27977</v>
      </c>
      <c r="E4082" t="s">
        <v>2485</v>
      </c>
      <c r="F4082" s="10"/>
      <c r="G4082">
        <v>2017</v>
      </c>
      <c r="J4082">
        <v>0.36409539345438735</v>
      </c>
      <c r="L4082" t="s">
        <v>38844</v>
      </c>
      <c r="M4082">
        <v>28445659</v>
      </c>
      <c r="Q4082" s="10"/>
      <c r="R4082" s="11">
        <f t="shared" si="126"/>
        <v>0</v>
      </c>
      <c r="U4082" s="11">
        <f t="shared" si="127"/>
        <v>0</v>
      </c>
      <c r="Y4082" s="11">
        <f>IF(SUM(Tableau1[[#This Row],[Other access]:[Sci-hub access]])&gt;=1,1,0)</f>
        <v>0</v>
      </c>
      <c r="Z4082" s="12">
        <f>IF(OR(Tableau1[[#This Row],[Access R1 + S1+ T1 ]]&gt;=1,Tableau1[[#This Row],[Access V1 +W1 + X1]]&gt;=1),1,0)</f>
        <v>0</v>
      </c>
      <c r="AB4082" s="10" t="str">
        <f>Tableau1[[#This Row],[DOI]]</f>
        <v>doi: 10.1056/NEJMoa1614160</v>
      </c>
      <c r="AC4082" s="13" t="str">
        <f>Tableau1[[#This Row],[Authors]]&amp;", "&amp;Tableau1[[#This Row],[Title]]&amp;" "&amp;Tableau1[[#This Row],[Journal]]&amp;". "&amp;Tableau1[[#This Row],[Year]]</f>
        <v>Ramanan AV, Dick AD, Jones AP, McKay A, Williamson PR, Compeyrot-Lacassagne S, Hardwick B, Hickey H, Hughes D, Woo P, Benton D, Edelsten C, Beresford MW; SYCAMORE Study Group.., Adalimumab plus Methotrexate for Uveitis in Juvenile Idiopathic Arthritis. N Engl J Med. 2017</v>
      </c>
    </row>
    <row r="4083" spans="1:29" x14ac:dyDescent="0.3">
      <c r="A4083">
        <v>8466</v>
      </c>
      <c r="B4083" t="s">
        <v>11144</v>
      </c>
      <c r="C4083" t="s">
        <v>21329</v>
      </c>
      <c r="D4083" t="s">
        <v>31583</v>
      </c>
      <c r="E4083" t="s">
        <v>2523</v>
      </c>
      <c r="F4083" s="10"/>
      <c r="G4083">
        <v>2017</v>
      </c>
      <c r="J4083">
        <v>0.36412122917109968</v>
      </c>
      <c r="L4083" t="s">
        <v>42805</v>
      </c>
      <c r="M4083">
        <v>27911445</v>
      </c>
      <c r="Q4083" s="10"/>
      <c r="R4083" s="11">
        <f t="shared" si="126"/>
        <v>0</v>
      </c>
      <c r="U4083" s="11">
        <f t="shared" si="127"/>
        <v>0</v>
      </c>
      <c r="Y4083" s="11">
        <f>IF(SUM(Tableau1[[#This Row],[Other access]:[Sci-hub access]])&gt;=1,1,0)</f>
        <v>0</v>
      </c>
      <c r="Z4083" s="12">
        <f>IF(OR(Tableau1[[#This Row],[Access R1 + S1+ T1 ]]&gt;=1,Tableau1[[#This Row],[Access V1 +W1 + X1]]&gt;=1),1,0)</f>
        <v>0</v>
      </c>
      <c r="AB4083" s="10" t="str">
        <f>Tableau1[[#This Row],[DOI]]</f>
        <v>doi: 10.1038/eye.2016.271</v>
      </c>
      <c r="AC4083" s="13" t="str">
        <f>Tableau1[[#This Row],[Authors]]&amp;", "&amp;Tableau1[[#This Row],[Title]]&amp;" "&amp;Tableau1[[#This Row],[Journal]]&amp;". "&amp;Tableau1[[#This Row],[Year]]</f>
        <v>Wong ES, Li EY, Yuen HK., Long-term outcomes of punch punctoplasty with Kelly punch and review of literature. Eye (Lond). 2017</v>
      </c>
    </row>
    <row r="4084" spans="1:29" x14ac:dyDescent="0.3">
      <c r="A4084">
        <v>3193</v>
      </c>
      <c r="B4084" t="s">
        <v>6378</v>
      </c>
      <c r="C4084" t="s">
        <v>16621</v>
      </c>
      <c r="D4084" t="s">
        <v>26802</v>
      </c>
      <c r="E4084" t="s">
        <v>2523</v>
      </c>
      <c r="F4084" s="10"/>
      <c r="G4084">
        <v>2017</v>
      </c>
      <c r="J4084">
        <v>0.36439823628782075</v>
      </c>
      <c r="L4084" t="s">
        <v>37646</v>
      </c>
      <c r="M4084">
        <v>28622320</v>
      </c>
      <c r="Q4084" s="10"/>
      <c r="R4084" s="11">
        <f t="shared" si="126"/>
        <v>0</v>
      </c>
      <c r="U4084" s="11">
        <f t="shared" si="127"/>
        <v>0</v>
      </c>
      <c r="Y4084" s="11">
        <f>IF(SUM(Tableau1[[#This Row],[Other access]:[Sci-hub access]])&gt;=1,1,0)</f>
        <v>0</v>
      </c>
      <c r="Z4084" s="12">
        <f>IF(OR(Tableau1[[#This Row],[Access R1 + S1+ T1 ]]&gt;=1,Tableau1[[#This Row],[Access V1 +W1 + X1]]&gt;=1),1,0)</f>
        <v>0</v>
      </c>
      <c r="AB4084" s="10" t="str">
        <f>Tableau1[[#This Row],[DOI]]</f>
        <v>doi: 10.1038/eye.2017.109</v>
      </c>
      <c r="AC4084" s="13" t="str">
        <f>Tableau1[[#This Row],[Authors]]&amp;", "&amp;Tableau1[[#This Row],[Title]]&amp;" "&amp;Tableau1[[#This Row],[Journal]]&amp;". "&amp;Tableau1[[#This Row],[Year]]</f>
        <v>Cakmak HB, Dereli Can G, Can ME, Cagil N., A novel graft option after pterygium excision: platelet-rich fibrin for conjunctivoplasty. Eye (Lond). 2017</v>
      </c>
    </row>
    <row r="4085" spans="1:29" x14ac:dyDescent="0.3">
      <c r="A4085">
        <v>12</v>
      </c>
      <c r="B4085" t="s">
        <v>3275</v>
      </c>
      <c r="C4085" t="s">
        <v>13536</v>
      </c>
      <c r="D4085" t="s">
        <v>23695</v>
      </c>
      <c r="E4085" t="s">
        <v>2462</v>
      </c>
      <c r="G4085">
        <v>2018</v>
      </c>
      <c r="J4085">
        <v>0.36446759494878855</v>
      </c>
      <c r="L4085" t="s">
        <v>34531</v>
      </c>
      <c r="M4085">
        <v>29506509</v>
      </c>
      <c r="R4085" s="6">
        <f t="shared" si="126"/>
        <v>0</v>
      </c>
      <c r="S4085" s="8">
        <v>1</v>
      </c>
      <c r="T4085">
        <v>1</v>
      </c>
      <c r="U4085" s="6">
        <f t="shared" si="127"/>
        <v>1</v>
      </c>
      <c r="W4085">
        <v>1</v>
      </c>
      <c r="X4085">
        <v>1</v>
      </c>
      <c r="Y4085" s="6">
        <f>IF(SUM(Tableau1[[#This Row],[Other access]:[Sci-hub access]])&gt;=1,1,0)</f>
        <v>1</v>
      </c>
      <c r="Z4085" s="3">
        <f>IF(OR(Tableau1[[#This Row],[Access R1 + S1+ T1 ]]&gt;=1,Tableau1[[#This Row],[Access V1 +W1 + X1]]&gt;=1),1,0)</f>
        <v>1</v>
      </c>
      <c r="AA4085" t="s">
        <v>3258</v>
      </c>
      <c r="AB4085" t="str">
        <f>Tableau1[[#This Row],[DOI]]</f>
        <v>doi: 10.1186/s12886-018-0736-z</v>
      </c>
      <c r="AC4085" s="1" t="str">
        <f>Tableau1[[#This Row],[Authors]]&amp;", "&amp;Tableau1[[#This Row],[Title]]&amp;" "&amp;Tableau1[[#This Row],[Journal]]&amp;". "&amp;Tableau1[[#This Row],[Year]]</f>
        <v>Zhang Z, Zhou M, Liu K, Zhu B, Liu H, Sun X, Xu X., Development of a new valid and reliable microsurgical skill assessment scale for ophthalmology residents. BMC Ophthalmol. 2018</v>
      </c>
    </row>
    <row r="4086" spans="1:29" x14ac:dyDescent="0.3">
      <c r="A4086">
        <v>8207</v>
      </c>
      <c r="B4086" t="s">
        <v>10915</v>
      </c>
      <c r="C4086" t="s">
        <v>21102</v>
      </c>
      <c r="D4086" t="s">
        <v>31353</v>
      </c>
      <c r="E4086" t="s">
        <v>2468</v>
      </c>
      <c r="F4086" s="10"/>
      <c r="G4086">
        <v>2017</v>
      </c>
      <c r="J4086">
        <v>0.36458067163198293</v>
      </c>
      <c r="L4086" t="s">
        <v>42553</v>
      </c>
      <c r="M4086">
        <v>27977477</v>
      </c>
      <c r="Q4086" s="10"/>
      <c r="R4086" s="11">
        <f t="shared" si="126"/>
        <v>0</v>
      </c>
      <c r="U4086" s="11">
        <f t="shared" si="127"/>
        <v>0</v>
      </c>
      <c r="Y4086" s="11">
        <f>IF(SUM(Tableau1[[#This Row],[Other access]:[Sci-hub access]])&gt;=1,1,0)</f>
        <v>0</v>
      </c>
      <c r="Z4086" s="12">
        <f>IF(OR(Tableau1[[#This Row],[Access R1 + S1+ T1 ]]&gt;=1,Tableau1[[#This Row],[Access V1 +W1 + X1]]&gt;=1),1,0)</f>
        <v>0</v>
      </c>
      <c r="AB4086" s="10" t="str">
        <f>Tableau1[[#This Row],[DOI]]</f>
        <v>doi: 10.1097/IJG.0000000000000607</v>
      </c>
      <c r="AC4086" s="13" t="str">
        <f>Tableau1[[#This Row],[Authors]]&amp;", "&amp;Tableau1[[#This Row],[Title]]&amp;" "&amp;Tableau1[[#This Row],[Journal]]&amp;". "&amp;Tableau1[[#This Row],[Year]]</f>
        <v>Mogil RS, Lee JM, Tirsi A, Tello C, Park SC., Iridocorneal Endothelial Syndrome Presenting With Large Diurnal Intraocular Pressure Fluctuation. J Glaucoma. 2017</v>
      </c>
    </row>
    <row r="4087" spans="1:29" x14ac:dyDescent="0.3">
      <c r="A4087">
        <v>1027</v>
      </c>
      <c r="B4087" t="s">
        <v>4289</v>
      </c>
      <c r="C4087" t="s">
        <v>14543</v>
      </c>
      <c r="D4087" t="s">
        <v>24710</v>
      </c>
      <c r="E4087" t="s">
        <v>2511</v>
      </c>
      <c r="F4087" s="10"/>
      <c r="G4087">
        <v>2017</v>
      </c>
      <c r="J4087">
        <v>0.36472644743613614</v>
      </c>
      <c r="L4087" t="s">
        <v>35515</v>
      </c>
      <c r="M4087">
        <v>29044087</v>
      </c>
      <c r="Q4087" s="10"/>
      <c r="R4087" s="11">
        <f t="shared" si="126"/>
        <v>0</v>
      </c>
      <c r="U4087" s="11">
        <f t="shared" si="127"/>
        <v>0</v>
      </c>
      <c r="Y4087" s="11">
        <f>IF(SUM(Tableau1[[#This Row],[Other access]:[Sci-hub access]])&gt;=1,1,0)</f>
        <v>0</v>
      </c>
      <c r="Z4087" s="12">
        <f>IF(OR(Tableau1[[#This Row],[Access R1 + S1+ T1 ]]&gt;=1,Tableau1[[#This Row],[Access V1 +W1 + X1]]&gt;=1),1,0)</f>
        <v>0</v>
      </c>
      <c r="AB4087" s="10" t="str">
        <f>Tableau1[[#This Row],[DOI]]</f>
        <v>doi: 10.4103/ijo.IJO_355_17</v>
      </c>
      <c r="AC4087" s="13" t="str">
        <f>Tableau1[[#This Row],[Authors]]&amp;", "&amp;Tableau1[[#This Row],[Title]]&amp;" "&amp;Tableau1[[#This Row],[Journal]]&amp;". "&amp;Tableau1[[#This Row],[Year]]</f>
        <v>Chawla R, Nair S, Venkatesh P, Garg S, Mittal K., Bilateral disc drusen in a diabetic patient simulating diabetic papillopathy as a cause of disc edema. Indian J Ophthalmol. 2017</v>
      </c>
    </row>
    <row r="4088" spans="1:29" x14ac:dyDescent="0.3">
      <c r="A4088">
        <v>7421</v>
      </c>
      <c r="B4088" t="s">
        <v>1330</v>
      </c>
      <c r="C4088" t="s">
        <v>1331</v>
      </c>
      <c r="D4088" t="s">
        <v>1332</v>
      </c>
      <c r="E4088" t="s">
        <v>2656</v>
      </c>
      <c r="F4088" s="10"/>
      <c r="G4088">
        <v>2017</v>
      </c>
      <c r="J4088">
        <v>0.36492758594827157</v>
      </c>
      <c r="L4088" t="s">
        <v>41777</v>
      </c>
      <c r="M4088">
        <v>28095628</v>
      </c>
      <c r="Q4088" s="10"/>
      <c r="R4088" s="11">
        <f t="shared" si="126"/>
        <v>0</v>
      </c>
      <c r="U4088" s="11">
        <f t="shared" si="127"/>
        <v>0</v>
      </c>
      <c r="Y4088" s="11">
        <f>IF(SUM(Tableau1[[#This Row],[Other access]:[Sci-hub access]])&gt;=1,1,0)</f>
        <v>0</v>
      </c>
      <c r="Z4088" s="12">
        <f>IF(OR(Tableau1[[#This Row],[Access R1 + S1+ T1 ]]&gt;=1,Tableau1[[#This Row],[Access V1 +W1 + X1]]&gt;=1),1,0)</f>
        <v>0</v>
      </c>
      <c r="AB4088" s="10" t="str">
        <f>Tableau1[[#This Row],[DOI]]</f>
        <v>doi: 10.1111/cod.12695</v>
      </c>
      <c r="AC4088" s="13" t="str">
        <f>Tableau1[[#This Row],[Authors]]&amp;", "&amp;Tableau1[[#This Row],[Title]]&amp;" "&amp;Tableau1[[#This Row],[Journal]]&amp;". "&amp;Tableau1[[#This Row],[Year]]</f>
        <v>Smets K, Werbrouck J, Goossens A, Gilissen L., Sensitization from ketotifen fumarate in eye drops presenting as chronic conjunctivitis. Contact Dermatitis. 2017</v>
      </c>
    </row>
    <row r="4089" spans="1:29" x14ac:dyDescent="0.3">
      <c r="A4089">
        <v>1077</v>
      </c>
      <c r="B4089" t="s">
        <v>4339</v>
      </c>
      <c r="C4089" t="s">
        <v>14593</v>
      </c>
      <c r="D4089" t="s">
        <v>24760</v>
      </c>
      <c r="E4089" t="s">
        <v>2609</v>
      </c>
      <c r="F4089" s="10"/>
      <c r="G4089">
        <v>2017</v>
      </c>
      <c r="J4089">
        <v>0.36493626660533185</v>
      </c>
      <c r="L4089" t="s">
        <v>35565</v>
      </c>
      <c r="M4089">
        <v>29036575</v>
      </c>
      <c r="Q4089" s="10"/>
      <c r="R4089" s="11">
        <f t="shared" si="126"/>
        <v>0</v>
      </c>
      <c r="U4089" s="11">
        <f t="shared" si="127"/>
        <v>0</v>
      </c>
      <c r="Y4089" s="11">
        <f>IF(SUM(Tableau1[[#This Row],[Other access]:[Sci-hub access]])&gt;=1,1,0)</f>
        <v>0</v>
      </c>
      <c r="Z4089" s="12">
        <f>IF(OR(Tableau1[[#This Row],[Access R1 + S1+ T1 ]]&gt;=1,Tableau1[[#This Row],[Access V1 +W1 + X1]]&gt;=1),1,0)</f>
        <v>0</v>
      </c>
      <c r="AB4089" s="10" t="str">
        <f>Tableau1[[#This Row],[DOI]]</f>
        <v>doi: 10.1093/hmg/ddx332</v>
      </c>
      <c r="AC4089" s="13" t="str">
        <f>Tableau1[[#This Row],[Authors]]&amp;", "&amp;Tableau1[[#This Row],[Title]]&amp;" "&amp;Tableau1[[#This Row],[Journal]]&amp;". "&amp;Tableau1[[#This Row],[Year]]</f>
        <v>Schmelter C, Perumal N, Funke S, Bell K, Pfeiffer N, Grus FH., Peptides of the variable IgG domain as potential biomarker candidates in primary open-angle glaucoma (POAG). Hum Mol Genet. 2017</v>
      </c>
    </row>
    <row r="4090" spans="1:29" x14ac:dyDescent="0.3">
      <c r="A4090">
        <v>4835</v>
      </c>
      <c r="B4090" t="s">
        <v>7938</v>
      </c>
      <c r="C4090" t="s">
        <v>18167</v>
      </c>
      <c r="D4090" t="s">
        <v>28368</v>
      </c>
      <c r="E4090" t="s">
        <v>2702</v>
      </c>
      <c r="F4090" s="10"/>
      <c r="G4090">
        <v>2017</v>
      </c>
      <c r="J4090">
        <v>0.36498803627811882</v>
      </c>
      <c r="L4090" t="s">
        <v>39245</v>
      </c>
      <c r="M4090">
        <v>28399936</v>
      </c>
      <c r="Q4090" s="10"/>
      <c r="R4090" s="11">
        <f t="shared" si="126"/>
        <v>0</v>
      </c>
      <c r="U4090" s="11">
        <f t="shared" si="127"/>
        <v>0</v>
      </c>
      <c r="Y4090" s="11">
        <f>IF(SUM(Tableau1[[#This Row],[Other access]:[Sci-hub access]])&gt;=1,1,0)</f>
        <v>0</v>
      </c>
      <c r="Z4090" s="12">
        <f>IF(OR(Tableau1[[#This Row],[Access R1 + S1+ T1 ]]&gt;=1,Tableau1[[#This Row],[Access V1 +W1 + X1]]&gt;=1),1,0)</f>
        <v>0</v>
      </c>
      <c r="AB4090" s="10" t="str">
        <f>Tableau1[[#This Row],[DOI]]</f>
        <v>doi: 10.1186/s13256-017-1268-5</v>
      </c>
      <c r="AC4090" s="13" t="str">
        <f>Tableau1[[#This Row],[Authors]]&amp;", "&amp;Tableau1[[#This Row],[Title]]&amp;" "&amp;Tableau1[[#This Row],[Journal]]&amp;". "&amp;Tableau1[[#This Row],[Year]]</f>
        <v>Park JH., Transient bilateral cataract during intensive glucose control: a case report. J Med Case Rep. 2017</v>
      </c>
    </row>
    <row r="4091" spans="1:29" x14ac:dyDescent="0.3">
      <c r="A4091">
        <v>6785</v>
      </c>
      <c r="B4091" t="s">
        <v>9666</v>
      </c>
      <c r="C4091" t="s">
        <v>19871</v>
      </c>
      <c r="D4091" t="s">
        <v>30100</v>
      </c>
      <c r="E4091" t="s">
        <v>34162</v>
      </c>
      <c r="F4091" s="10"/>
      <c r="G4091">
        <v>2017</v>
      </c>
      <c r="J4091">
        <v>0.36501931408863109</v>
      </c>
      <c r="L4091" t="s">
        <v>41145</v>
      </c>
      <c r="M4091">
        <v>28163071</v>
      </c>
      <c r="Q4091" s="10"/>
      <c r="R4091" s="11">
        <f t="shared" si="126"/>
        <v>0</v>
      </c>
      <c r="U4091" s="11">
        <f t="shared" si="127"/>
        <v>0</v>
      </c>
      <c r="Y4091" s="11">
        <f>IF(SUM(Tableau1[[#This Row],[Other access]:[Sci-hub access]])&gt;=1,1,0)</f>
        <v>0</v>
      </c>
      <c r="Z4091" s="12">
        <f>IF(OR(Tableau1[[#This Row],[Access R1 + S1+ T1 ]]&gt;=1,Tableau1[[#This Row],[Access V1 +W1 + X1]]&gt;=1),1,0)</f>
        <v>0</v>
      </c>
      <c r="AB4091" s="10" t="str">
        <f>Tableau1[[#This Row],[DOI]]</f>
        <v>doi: 10.1016/j.brainresbull.2017.01.017</v>
      </c>
      <c r="AC4091" s="13" t="str">
        <f>Tableau1[[#This Row],[Authors]]&amp;", "&amp;Tableau1[[#This Row],[Title]]&amp;" "&amp;Tableau1[[#This Row],[Journal]]&amp;". "&amp;Tableau1[[#This Row],[Year]]</f>
        <v>Zhao W, Bi AL, Xu CL, Ye X, Chen MQ, Wang XT, Zhang XY, Guo JG, Jiang WJ, Zhang J, Bi HS., GABA and GABA receptors alterations in the primary visual cortex of concave lens-induced myopic model. Brain Res Bull. 2017</v>
      </c>
    </row>
    <row r="4092" spans="1:29" x14ac:dyDescent="0.3">
      <c r="A4092">
        <v>3912</v>
      </c>
      <c r="B4092" t="s">
        <v>301</v>
      </c>
      <c r="C4092" t="s">
        <v>302</v>
      </c>
      <c r="D4092" t="s">
        <v>303</v>
      </c>
      <c r="E4092" t="s">
        <v>2535</v>
      </c>
      <c r="F4092" s="10"/>
      <c r="G4092">
        <v>2017</v>
      </c>
      <c r="J4092">
        <v>0.3650742247762554</v>
      </c>
      <c r="L4092" t="s">
        <v>38353</v>
      </c>
      <c r="M4092">
        <v>28507101</v>
      </c>
      <c r="Q4092" s="10"/>
      <c r="R4092" s="11">
        <f t="shared" si="126"/>
        <v>0</v>
      </c>
      <c r="U4092" s="11">
        <f t="shared" si="127"/>
        <v>0</v>
      </c>
      <c r="Y4092" s="11">
        <f>IF(SUM(Tableau1[[#This Row],[Other access]:[Sci-hub access]])&gt;=1,1,0)</f>
        <v>0</v>
      </c>
      <c r="Z4092" s="12">
        <f>IF(OR(Tableau1[[#This Row],[Access R1 + S1+ T1 ]]&gt;=1,Tableau1[[#This Row],[Access V1 +W1 + X1]]&gt;=1),1,0)</f>
        <v>0</v>
      </c>
      <c r="AB4092" s="10" t="str">
        <f>Tableau1[[#This Row],[DOI]]</f>
        <v>doi: 10.1074/jbc.M116.765966</v>
      </c>
      <c r="AC4092" s="13" t="str">
        <f>Tableau1[[#This Row],[Authors]]&amp;", "&amp;Tableau1[[#This Row],[Title]]&amp;" "&amp;Tableau1[[#This Row],[Journal]]&amp;". "&amp;Tableau1[[#This Row],[Year]]</f>
        <v>Sato O, Komatsu S, Sakai T, Tsukasaki Y, Tanaka R, Mizutani T, Watanabe TM, Ikebe R, Ikebe M., Human myosin VIIa is a very slow processive motor protein on various cellular actin structures. J Biol Chem. 2017</v>
      </c>
    </row>
    <row r="4093" spans="1:29" x14ac:dyDescent="0.3">
      <c r="A4093">
        <v>757</v>
      </c>
      <c r="B4093" t="s">
        <v>4020</v>
      </c>
      <c r="C4093" t="s">
        <v>14275</v>
      </c>
      <c r="D4093" t="s">
        <v>24440</v>
      </c>
      <c r="E4093" t="s">
        <v>2451</v>
      </c>
      <c r="F4093" s="10"/>
      <c r="G4093">
        <v>2017</v>
      </c>
      <c r="J4093">
        <v>0.36508605600447475</v>
      </c>
      <c r="L4093" t="s">
        <v>35250</v>
      </c>
      <c r="M4093">
        <v>29121045</v>
      </c>
      <c r="Q4093" s="10"/>
      <c r="R4093" s="11">
        <f t="shared" si="126"/>
        <v>0</v>
      </c>
      <c r="U4093" s="11">
        <f t="shared" si="127"/>
        <v>0</v>
      </c>
      <c r="Y4093" s="11">
        <f>IF(SUM(Tableau1[[#This Row],[Other access]:[Sci-hub access]])&gt;=1,1,0)</f>
        <v>0</v>
      </c>
      <c r="Z4093" s="12">
        <f>IF(OR(Tableau1[[#This Row],[Access R1 + S1+ T1 ]]&gt;=1,Tableau1[[#This Row],[Access V1 +W1 + X1]]&gt;=1),1,0)</f>
        <v>0</v>
      </c>
      <c r="AB4093" s="10" t="str">
        <f>Tableau1[[#This Row],[DOI]]</f>
        <v>doi: 10.1371/journal.pone.0187396</v>
      </c>
      <c r="AC4093" s="13" t="str">
        <f>Tableau1[[#This Row],[Authors]]&amp;", "&amp;Tableau1[[#This Row],[Title]]&amp;" "&amp;Tableau1[[#This Row],[Journal]]&amp;". "&amp;Tableau1[[#This Row],[Year]]</f>
        <v>Guo Y, Duan JL, Liu LJ, Sun Y, Tang P, Lv YY, Xu L, Jonas JB., High myopia in Greater Beijing School Children in 2016. PLoS One. 2017</v>
      </c>
    </row>
    <row r="4094" spans="1:29" ht="28.8" x14ac:dyDescent="0.3">
      <c r="A4094">
        <v>3567</v>
      </c>
      <c r="B4094" t="s">
        <v>6739</v>
      </c>
      <c r="C4094" t="s">
        <v>16981</v>
      </c>
      <c r="D4094" t="s">
        <v>27163</v>
      </c>
      <c r="E4094" t="s">
        <v>2458</v>
      </c>
      <c r="F4094" s="10"/>
      <c r="G4094">
        <v>2017</v>
      </c>
      <c r="J4094">
        <v>0.36511871047908029</v>
      </c>
      <c r="L4094" t="s">
        <v>38013</v>
      </c>
      <c r="M4094">
        <v>28570731</v>
      </c>
      <c r="Q4094" s="10"/>
      <c r="R4094" s="11">
        <f t="shared" si="126"/>
        <v>0</v>
      </c>
      <c r="U4094" s="11">
        <f t="shared" si="127"/>
        <v>0</v>
      </c>
      <c r="Y4094" s="11">
        <f>IF(SUM(Tableau1[[#This Row],[Other access]:[Sci-hub access]])&gt;=1,1,0)</f>
        <v>0</v>
      </c>
      <c r="Z4094" s="12">
        <f>IF(OR(Tableau1[[#This Row],[Access R1 + S1+ T1 ]]&gt;=1,Tableau1[[#This Row],[Access V1 +W1 + X1]]&gt;=1),1,0)</f>
        <v>0</v>
      </c>
      <c r="AB4094" s="10" t="str">
        <f>Tableau1[[#This Row],[DOI]]</f>
        <v>doi: 10.1001/jamaophthalmol.2017.1581</v>
      </c>
      <c r="AC4094" s="13" t="str">
        <f>Tableau1[[#This Row],[Authors]]&amp;", "&amp;Tableau1[[#This Row],[Title]]&amp;" "&amp;Tableau1[[#This Row],[Journal]]&amp;". "&amp;Tableau1[[#This Row],[Year]]</f>
        <v>Mombaerts I, Bilyk JR, Rose GE, McNab AA, Fay A, Dolman PJ, Allen RC, Devoto MH, Harris GJ; Expert Panel of the Orbital Society.., Consensus on Diagnostic Criteria of Idiopathic Orbital Inflammation Using a Modified Delphi Approach. JAMA Ophthalmol. 2017</v>
      </c>
    </row>
    <row r="4095" spans="1:29" x14ac:dyDescent="0.3">
      <c r="A4095">
        <v>9519</v>
      </c>
      <c r="B4095" t="s">
        <v>12081</v>
      </c>
      <c r="C4095" t="s">
        <v>22257</v>
      </c>
      <c r="D4095" t="s">
        <v>32527</v>
      </c>
      <c r="E4095" t="s">
        <v>34463</v>
      </c>
      <c r="F4095" s="10"/>
      <c r="G4095">
        <v>2017</v>
      </c>
      <c r="J4095">
        <v>0.36528168688297691</v>
      </c>
      <c r="L4095" t="s">
        <v>43802</v>
      </c>
      <c r="M4095">
        <v>27665122</v>
      </c>
      <c r="Q4095" s="10"/>
      <c r="R4095" s="11">
        <f t="shared" si="126"/>
        <v>0</v>
      </c>
      <c r="U4095" s="11">
        <f t="shared" si="127"/>
        <v>0</v>
      </c>
      <c r="Y4095" s="11">
        <f>IF(SUM(Tableau1[[#This Row],[Other access]:[Sci-hub access]])&gt;=1,1,0)</f>
        <v>0</v>
      </c>
      <c r="Z4095" s="12">
        <f>IF(OR(Tableau1[[#This Row],[Access R1 + S1+ T1 ]]&gt;=1,Tableau1[[#This Row],[Access V1 +W1 + X1]]&gt;=1),1,0)</f>
        <v>0</v>
      </c>
      <c r="AB4095" s="10" t="str">
        <f>Tableau1[[#This Row],[DOI]]</f>
        <v>doi: 10.1016/j.orcp.2016.09.004</v>
      </c>
      <c r="AC4095" s="13" t="str">
        <f>Tableau1[[#This Row],[Authors]]&amp;", "&amp;Tableau1[[#This Row],[Title]]&amp;" "&amp;Tableau1[[#This Row],[Journal]]&amp;". "&amp;Tableau1[[#This Row],[Year]]</f>
        <v>Das Bhowmik A, Gupta N, Dalal A, Kabra M., Whole exome sequencing identifies a homozygous nonsense variation in ALMS1 gene in a patient with syndromic obesity. Obes Res Clin Pract. 2017</v>
      </c>
    </row>
    <row r="4096" spans="1:29" ht="28.8" x14ac:dyDescent="0.3">
      <c r="A4096">
        <v>8976</v>
      </c>
      <c r="B4096" t="s">
        <v>11592</v>
      </c>
      <c r="C4096" t="s">
        <v>21772</v>
      </c>
      <c r="D4096" t="s">
        <v>32033</v>
      </c>
      <c r="E4096" t="s">
        <v>2445</v>
      </c>
      <c r="F4096" s="10"/>
      <c r="G4096">
        <v>2017</v>
      </c>
      <c r="J4096">
        <v>0.3653095522467239</v>
      </c>
      <c r="L4096" t="s">
        <v>43302</v>
      </c>
      <c r="M4096">
        <v>27787447</v>
      </c>
      <c r="Q4096" s="10"/>
      <c r="R4096" s="11">
        <f t="shared" si="126"/>
        <v>0</v>
      </c>
      <c r="U4096" s="11">
        <f t="shared" si="127"/>
        <v>0</v>
      </c>
      <c r="Y4096" s="11">
        <f>IF(SUM(Tableau1[[#This Row],[Other access]:[Sci-hub access]])&gt;=1,1,0)</f>
        <v>0</v>
      </c>
      <c r="Z4096" s="12">
        <f>IF(OR(Tableau1[[#This Row],[Access R1 + S1+ T1 ]]&gt;=1,Tableau1[[#This Row],[Access V1 +W1 + X1]]&gt;=1),1,0)</f>
        <v>0</v>
      </c>
      <c r="AB4096" s="10" t="str">
        <f>Tableau1[[#This Row],[DOI]]</f>
        <v>doi: 10.1097/IAE.0000000000001373</v>
      </c>
      <c r="AC4096" s="13" t="str">
        <f>Tableau1[[#This Row],[Authors]]&amp;", "&amp;Tableau1[[#This Row],[Title]]&amp;" "&amp;Tableau1[[#This Row],[Journal]]&amp;". "&amp;Tableau1[[#This Row],[Year]]</f>
        <v>Mutolo MG, Marciano S, Benassi F, Pardini M, Curatolo P, Emberti Gialloreti L., OPTICAL COHERENCE TOMOGRAPHY AND INFRARED IMAGES OF ASTROCYTIC HAMARTOMAS NOT REVEALED BY FUNDUSCOPY IN TUBEROUS SCLEROSIS COMPLEX. Retina. 2017</v>
      </c>
    </row>
    <row r="4097" spans="1:29" x14ac:dyDescent="0.3">
      <c r="A4097">
        <v>8683</v>
      </c>
      <c r="B4097" t="s">
        <v>11337</v>
      </c>
      <c r="C4097" t="s">
        <v>21522</v>
      </c>
      <c r="D4097" t="s">
        <v>31777</v>
      </c>
      <c r="E4097" t="s">
        <v>34112</v>
      </c>
      <c r="F4097" s="10"/>
      <c r="G4097">
        <v>2017</v>
      </c>
      <c r="J4097">
        <v>0.36537732589264382</v>
      </c>
      <c r="L4097" t="s">
        <v>43019</v>
      </c>
      <c r="M4097">
        <v>27863285</v>
      </c>
      <c r="Q4097" s="10"/>
      <c r="R4097" s="11">
        <f t="shared" si="126"/>
        <v>0</v>
      </c>
      <c r="U4097" s="11">
        <f t="shared" si="127"/>
        <v>0</v>
      </c>
      <c r="Y4097" s="11">
        <f>IF(SUM(Tableau1[[#This Row],[Other access]:[Sci-hub access]])&gt;=1,1,0)</f>
        <v>0</v>
      </c>
      <c r="Z4097" s="12">
        <f>IF(OR(Tableau1[[#This Row],[Access R1 + S1+ T1 ]]&gt;=1,Tableau1[[#This Row],[Access V1 +W1 + X1]]&gt;=1),1,0)</f>
        <v>0</v>
      </c>
      <c r="AB4097" s="10" t="str">
        <f>Tableau1[[#This Row],[DOI]]</f>
        <v>doi: 10.1016/j.jmbbm.2016.11.001</v>
      </c>
      <c r="AC4097" s="13" t="str">
        <f>Tableau1[[#This Row],[Authors]]&amp;", "&amp;Tableau1[[#This Row],[Title]]&amp;" "&amp;Tableau1[[#This Row],[Journal]]&amp;". "&amp;Tableau1[[#This Row],[Year]]</f>
        <v>Lovald ST, Rau A, Nissman S, Ames N, McNulty J, Ochoa JA, Baldwinson M., Finite element analysis and experimental evaluation of penetrating injury through the cornea. J Mech Behav Biomed Mater. 2017</v>
      </c>
    </row>
    <row r="4098" spans="1:29" x14ac:dyDescent="0.3">
      <c r="A4098">
        <v>9705</v>
      </c>
      <c r="B4098" t="s">
        <v>12254</v>
      </c>
      <c r="C4098" t="s">
        <v>22428</v>
      </c>
      <c r="D4098" t="s">
        <v>32702</v>
      </c>
      <c r="E4098" t="s">
        <v>2525</v>
      </c>
      <c r="F4098" s="10"/>
      <c r="G4098">
        <v>2017</v>
      </c>
      <c r="J4098">
        <v>0.36543352246454319</v>
      </c>
      <c r="L4098" t="s">
        <v>43969</v>
      </c>
      <c r="M4098">
        <v>27616274</v>
      </c>
      <c r="Q4098" s="10"/>
      <c r="R4098" s="11">
        <f t="shared" ref="R4098:R4161" si="128">IF(SUM(N4098:Q4098)&gt;0,1,0)</f>
        <v>0</v>
      </c>
      <c r="U4098" s="11">
        <f t="shared" ref="U4098:U4161" si="129">IF(SUM(R4098,T4098)&gt;0,1,0)</f>
        <v>0</v>
      </c>
      <c r="Y4098" s="11">
        <f>IF(SUM(Tableau1[[#This Row],[Other access]:[Sci-hub access]])&gt;=1,1,0)</f>
        <v>0</v>
      </c>
      <c r="Z4098" s="12">
        <f>IF(OR(Tableau1[[#This Row],[Access R1 + S1+ T1 ]]&gt;=1,Tableau1[[#This Row],[Access V1 +W1 + X1]]&gt;=1),1,0)</f>
        <v>0</v>
      </c>
      <c r="AB4098" s="10" t="str">
        <f>Tableau1[[#This Row],[DOI]]</f>
        <v>doi: 10.1111/ceo.12833</v>
      </c>
      <c r="AC4098" s="13" t="str">
        <f>Tableau1[[#This Row],[Authors]]&amp;", "&amp;Tableau1[[#This Row],[Title]]&amp;" "&amp;Tableau1[[#This Row],[Journal]]&amp;". "&amp;Tableau1[[#This Row],[Year]]</f>
        <v>Dave VP, Pathengay A, Nishant K, Pappuru RR, Sharma S, Sharma P, Narayanan R, Jalali S, Mathai A, Das T., Clinical presentations, risk factors and outcomes of ceftazidime-resistant Gram-negative endophthalmitis. Clin Exp Ophthalmol. 2017</v>
      </c>
    </row>
    <row r="4099" spans="1:29" x14ac:dyDescent="0.3">
      <c r="A4099">
        <v>3400</v>
      </c>
      <c r="B4099" t="s">
        <v>6577</v>
      </c>
      <c r="C4099" t="s">
        <v>16820</v>
      </c>
      <c r="D4099" t="s">
        <v>27001</v>
      </c>
      <c r="E4099" t="s">
        <v>2549</v>
      </c>
      <c r="F4099" s="10"/>
      <c r="G4099">
        <v>2017</v>
      </c>
      <c r="J4099">
        <v>0.36550055617884292</v>
      </c>
      <c r="L4099" t="s">
        <v>37850</v>
      </c>
      <c r="M4099">
        <v>28591277</v>
      </c>
      <c r="Q4099" s="10"/>
      <c r="R4099" s="11">
        <f t="shared" si="128"/>
        <v>0</v>
      </c>
      <c r="U4099" s="11">
        <f t="shared" si="129"/>
        <v>0</v>
      </c>
      <c r="Y4099" s="11">
        <f>IF(SUM(Tableau1[[#This Row],[Other access]:[Sci-hub access]])&gt;=1,1,0)</f>
        <v>0</v>
      </c>
      <c r="Z4099" s="12">
        <f>IF(OR(Tableau1[[#This Row],[Access R1 + S1+ T1 ]]&gt;=1,Tableau1[[#This Row],[Access V1 +W1 + X1]]&gt;=1),1,0)</f>
        <v>0</v>
      </c>
      <c r="AB4099" s="10" t="str">
        <f>Tableau1[[#This Row],[DOI]]</f>
        <v>doi: 10.5935/0004-2749.20170019</v>
      </c>
      <c r="AC4099" s="13" t="str">
        <f>Tableau1[[#This Row],[Authors]]&amp;", "&amp;Tableau1[[#This Row],[Title]]&amp;" "&amp;Tableau1[[#This Row],[Journal]]&amp;". "&amp;Tableau1[[#This Row],[Year]]</f>
        <v>Esposito E, Aldrees S, Mastromonaco C, Zoroquiain P, Vila N, Logan PT, Hari S, Burnier MN., Evaluation of nicotinamide as an anti-inflammatory and anti-angiogenic agent in uveal melanoma cell lines. Arq Bras Oftalmol. 2017</v>
      </c>
    </row>
    <row r="4100" spans="1:29" x14ac:dyDescent="0.3">
      <c r="A4100">
        <v>2569</v>
      </c>
      <c r="B4100" t="s">
        <v>5787</v>
      </c>
      <c r="C4100" t="s">
        <v>16033</v>
      </c>
      <c r="D4100" t="s">
        <v>26210</v>
      </c>
      <c r="E4100" t="s">
        <v>2532</v>
      </c>
      <c r="F4100" s="10"/>
      <c r="G4100">
        <v>2017</v>
      </c>
      <c r="J4100">
        <v>0.3656208006443642</v>
      </c>
      <c r="L4100" t="s">
        <v>37032</v>
      </c>
      <c r="M4100">
        <v>28725984</v>
      </c>
      <c r="Q4100" s="10"/>
      <c r="R4100" s="11">
        <f t="shared" si="128"/>
        <v>0</v>
      </c>
      <c r="U4100" s="11">
        <f t="shared" si="129"/>
        <v>0</v>
      </c>
      <c r="Y4100" s="11">
        <f>IF(SUM(Tableau1[[#This Row],[Other access]:[Sci-hub access]])&gt;=1,1,0)</f>
        <v>0</v>
      </c>
      <c r="Z4100" s="12">
        <f>IF(OR(Tableau1[[#This Row],[Access R1 + S1+ T1 ]]&gt;=1,Tableau1[[#This Row],[Access V1 +W1 + X1]]&gt;=1),1,0)</f>
        <v>0</v>
      </c>
      <c r="AB4100" s="10" t="str">
        <f>Tableau1[[#This Row],[DOI]]</f>
        <v>doi: 10.1007/s10384-017-0528-7</v>
      </c>
      <c r="AC4100" s="13" t="str">
        <f>Tableau1[[#This Row],[Authors]]&amp;", "&amp;Tableau1[[#This Row],[Title]]&amp;" "&amp;Tableau1[[#This Row],[Journal]]&amp;". "&amp;Tableau1[[#This Row],[Year]]</f>
        <v>Fukuda K, Ishida W, Miura Y, Kishimoto T, Fukushima A., Cytokine expression and barrier disruption in human corneal epithelial cells induced by alarmin released from necrotic cells. Jpn J Ophthalmol. 2017</v>
      </c>
    </row>
    <row r="4101" spans="1:29" x14ac:dyDescent="0.3">
      <c r="A4101">
        <v>5351</v>
      </c>
      <c r="B4101" t="s">
        <v>8405</v>
      </c>
      <c r="C4101" t="s">
        <v>18628</v>
      </c>
      <c r="D4101" t="s">
        <v>28835</v>
      </c>
      <c r="E4101" t="s">
        <v>2511</v>
      </c>
      <c r="F4101" s="10"/>
      <c r="G4101">
        <v>2017</v>
      </c>
      <c r="J4101">
        <v>0.36562560232792052</v>
      </c>
      <c r="L4101" t="s">
        <v>39746</v>
      </c>
      <c r="M4101">
        <v>28345573</v>
      </c>
      <c r="Q4101" s="10"/>
      <c r="R4101" s="11">
        <f t="shared" si="128"/>
        <v>0</v>
      </c>
      <c r="U4101" s="11">
        <f t="shared" si="129"/>
        <v>0</v>
      </c>
      <c r="Y4101" s="11">
        <f>IF(SUM(Tableau1[[#This Row],[Other access]:[Sci-hub access]])&gt;=1,1,0)</f>
        <v>0</v>
      </c>
      <c r="Z4101" s="12">
        <f>IF(OR(Tableau1[[#This Row],[Access R1 + S1+ T1 ]]&gt;=1,Tableau1[[#This Row],[Access V1 +W1 + X1]]&gt;=1),1,0)</f>
        <v>0</v>
      </c>
      <c r="AB4101" s="10" t="str">
        <f>Tableau1[[#This Row],[DOI]]</f>
        <v>doi: 10.4103/ijo.IJO_1013_15</v>
      </c>
      <c r="AC4101" s="13" t="str">
        <f>Tableau1[[#This Row],[Authors]]&amp;", "&amp;Tableau1[[#This Row],[Title]]&amp;" "&amp;Tableau1[[#This Row],[Journal]]&amp;". "&amp;Tableau1[[#This Row],[Year]]</f>
        <v>Gupta C, Sharma P, Saxena R, Garg A, Sharma S., Clinical correlation of imaging findings in congenital cranial dysinnervation disorders involving abducens nerve. Indian J Ophthalmol. 2017</v>
      </c>
    </row>
    <row r="4102" spans="1:29" ht="28.8" x14ac:dyDescent="0.3">
      <c r="A4102">
        <v>5007</v>
      </c>
      <c r="B4102" t="s">
        <v>8098</v>
      </c>
      <c r="C4102" t="s">
        <v>18326</v>
      </c>
      <c r="D4102" t="s">
        <v>28528</v>
      </c>
      <c r="E4102" t="s">
        <v>2525</v>
      </c>
      <c r="F4102" s="10"/>
      <c r="G4102">
        <v>2017</v>
      </c>
      <c r="J4102">
        <v>0.36566908032322876</v>
      </c>
      <c r="L4102" t="s">
        <v>39415</v>
      </c>
      <c r="M4102">
        <v>28384377</v>
      </c>
      <c r="Q4102" s="10"/>
      <c r="R4102" s="11">
        <f t="shared" si="128"/>
        <v>0</v>
      </c>
      <c r="U4102" s="11">
        <f t="shared" si="129"/>
        <v>0</v>
      </c>
      <c r="Y4102" s="11">
        <f>IF(SUM(Tableau1[[#This Row],[Other access]:[Sci-hub access]])&gt;=1,1,0)</f>
        <v>0</v>
      </c>
      <c r="Z4102" s="12">
        <f>IF(OR(Tableau1[[#This Row],[Access R1 + S1+ T1 ]]&gt;=1,Tableau1[[#This Row],[Access V1 +W1 + X1]]&gt;=1),1,0)</f>
        <v>0</v>
      </c>
      <c r="AB4102" s="10" t="str">
        <f>Tableau1[[#This Row],[DOI]]</f>
        <v>doi: 10.1111/ceo.12958</v>
      </c>
      <c r="AC4102" s="13" t="str">
        <f>Tableau1[[#This Row],[Authors]]&amp;", "&amp;Tableau1[[#This Row],[Title]]&amp;" "&amp;Tableau1[[#This Row],[Journal]]&amp;". "&amp;Tableau1[[#This Row],[Year]]</f>
        <v>Berdahl J, Voskanyan L, Myers JS, Hornbeak DM, Giamporcaro JE, Katz LJ, Samuelson TW., Implantation of two second-generation trabecular micro-bypass stents and topical travoprost in open-angle glaucoma not controlled on two preoperative medications: 18-month follow-up. Clin Exp Ophthalmol. 2017</v>
      </c>
    </row>
    <row r="4103" spans="1:29" x14ac:dyDescent="0.3">
      <c r="A4103">
        <v>5821</v>
      </c>
      <c r="B4103" t="s">
        <v>8840</v>
      </c>
      <c r="C4103" t="s">
        <v>19057</v>
      </c>
      <c r="D4103" t="s">
        <v>29270</v>
      </c>
      <c r="E4103" t="s">
        <v>34146</v>
      </c>
      <c r="F4103" s="10"/>
      <c r="G4103">
        <v>2017</v>
      </c>
      <c r="J4103">
        <v>0.36572859738118213</v>
      </c>
      <c r="L4103" t="s">
        <v>40203</v>
      </c>
      <c r="M4103">
        <v>28282610</v>
      </c>
      <c r="Q4103" s="10"/>
      <c r="R4103" s="11">
        <f t="shared" si="128"/>
        <v>0</v>
      </c>
      <c r="U4103" s="11">
        <f t="shared" si="129"/>
        <v>0</v>
      </c>
      <c r="Y4103" s="11">
        <f>IF(SUM(Tableau1[[#This Row],[Other access]:[Sci-hub access]])&gt;=1,1,0)</f>
        <v>0</v>
      </c>
      <c r="Z4103" s="12">
        <f>IF(OR(Tableau1[[#This Row],[Access R1 + S1+ T1 ]]&gt;=1,Tableau1[[#This Row],[Access V1 +W1 + X1]]&gt;=1),1,0)</f>
        <v>0</v>
      </c>
      <c r="AB4103" s="10" t="str">
        <f>Tableau1[[#This Row],[DOI]]</f>
        <v>doi: 10.1016/j.cyto.2017.02.013</v>
      </c>
      <c r="AC4103" s="13" t="str">
        <f>Tableau1[[#This Row],[Authors]]&amp;", "&amp;Tableau1[[#This Row],[Title]]&amp;" "&amp;Tableau1[[#This Row],[Journal]]&amp;". "&amp;Tableau1[[#This Row],[Year]]</f>
        <v>Ponnalagu M, Subramani M, Jayadev C, Shetty R, Das D., Retinal pigment epithelium-secretome: A diabetic retinopathy perspective. Cytokine. 2017</v>
      </c>
    </row>
    <row r="4104" spans="1:29" x14ac:dyDescent="0.3">
      <c r="A4104">
        <v>4122</v>
      </c>
      <c r="B4104" t="s">
        <v>7268</v>
      </c>
      <c r="C4104" t="s">
        <v>17505</v>
      </c>
      <c r="D4104" t="s">
        <v>27696</v>
      </c>
      <c r="E4104" t="s">
        <v>2834</v>
      </c>
      <c r="F4104" s="10"/>
      <c r="G4104">
        <v>2017</v>
      </c>
      <c r="J4104">
        <v>0.36579956838813965</v>
      </c>
      <c r="L4104" t="s">
        <v>38553</v>
      </c>
      <c r="M4104">
        <v>28482574</v>
      </c>
      <c r="Q4104" s="10"/>
      <c r="R4104" s="11">
        <f t="shared" si="128"/>
        <v>0</v>
      </c>
      <c r="U4104" s="11">
        <f t="shared" si="129"/>
        <v>0</v>
      </c>
      <c r="Y4104" s="11">
        <f>IF(SUM(Tableau1[[#This Row],[Other access]:[Sci-hub access]])&gt;=1,1,0)</f>
        <v>0</v>
      </c>
      <c r="Z4104" s="12">
        <f>IF(OR(Tableau1[[#This Row],[Access R1 + S1+ T1 ]]&gt;=1,Tableau1[[#This Row],[Access V1 +W1 + X1]]&gt;=1),1,0)</f>
        <v>0</v>
      </c>
      <c r="AB4104" s="10" t="str">
        <f>Tableau1[[#This Row],[DOI]]</f>
        <v>doi: 10.1016/j.msec.2017.03.036</v>
      </c>
      <c r="AC4104" s="13" t="str">
        <f>Tableau1[[#This Row],[Authors]]&amp;", "&amp;Tableau1[[#This Row],[Title]]&amp;" "&amp;Tableau1[[#This Row],[Journal]]&amp;". "&amp;Tableau1[[#This Row],[Year]]</f>
        <v>Qu W, Meng B, Yu Y, Wang S., EpCAM antibody-conjugated mesoporous silica nanoparticles to enhance the anticancer efficacy of carboplatin in retinoblastoma. Mater Sci Eng C Mater Biol Appl. 2017</v>
      </c>
    </row>
    <row r="4105" spans="1:29" x14ac:dyDescent="0.3">
      <c r="A4105">
        <v>8227</v>
      </c>
      <c r="B4105" t="s">
        <v>1621</v>
      </c>
      <c r="C4105" t="s">
        <v>1622</v>
      </c>
      <c r="D4105" t="s">
        <v>1623</v>
      </c>
      <c r="E4105" t="s">
        <v>2814</v>
      </c>
      <c r="F4105" s="10"/>
      <c r="G4105">
        <v>2017</v>
      </c>
      <c r="J4105">
        <v>0.36600708604114418</v>
      </c>
      <c r="L4105" t="s">
        <v>42572</v>
      </c>
      <c r="M4105">
        <v>27967267</v>
      </c>
      <c r="Q4105" s="10"/>
      <c r="R4105" s="11">
        <f t="shared" si="128"/>
        <v>0</v>
      </c>
      <c r="U4105" s="11">
        <f t="shared" si="129"/>
        <v>0</v>
      </c>
      <c r="Y4105" s="11">
        <f>IF(SUM(Tableau1[[#This Row],[Other access]:[Sci-hub access]])&gt;=1,1,0)</f>
        <v>0</v>
      </c>
      <c r="Z4105" s="12">
        <f>IF(OR(Tableau1[[#This Row],[Access R1 + S1+ T1 ]]&gt;=1,Tableau1[[#This Row],[Access V1 +W1 + X1]]&gt;=1),1,0)</f>
        <v>0</v>
      </c>
      <c r="AB4105" s="10" t="str">
        <f>Tableau1[[#This Row],[DOI]]</f>
        <v>doi: 10.1080/13543776.2017.1272571</v>
      </c>
      <c r="AC4105" s="13" t="str">
        <f>Tableau1[[#This Row],[Authors]]&amp;", "&amp;Tableau1[[#This Row],[Title]]&amp;" "&amp;Tableau1[[#This Row],[Journal]]&amp;". "&amp;Tableau1[[#This Row],[Year]]</f>
        <v>McHardy SF, Wang HL, McCowen SV, Valdez MC., Recent advances in acetylcholinesterase Inhibitors and Reactivators: an update on the patent literature (2012-2015). Expert Opin Ther Pat. 2017</v>
      </c>
    </row>
    <row r="4106" spans="1:29" ht="28.8" x14ac:dyDescent="0.3">
      <c r="A4106">
        <v>1071</v>
      </c>
      <c r="B4106" t="s">
        <v>4333</v>
      </c>
      <c r="C4106" t="s">
        <v>14587</v>
      </c>
      <c r="D4106" t="s">
        <v>24754</v>
      </c>
      <c r="E4106" t="s">
        <v>2490</v>
      </c>
      <c r="F4106" s="10"/>
      <c r="G4106">
        <v>2017</v>
      </c>
      <c r="J4106">
        <v>0.36610322808508</v>
      </c>
      <c r="L4106" t="s">
        <v>35559</v>
      </c>
      <c r="M4106">
        <v>29038010</v>
      </c>
      <c r="Q4106" s="10"/>
      <c r="R4106" s="11">
        <f t="shared" si="128"/>
        <v>0</v>
      </c>
      <c r="U4106" s="11">
        <f t="shared" si="129"/>
        <v>0</v>
      </c>
      <c r="Y4106" s="11">
        <f>IF(SUM(Tableau1[[#This Row],[Other access]:[Sci-hub access]])&gt;=1,1,0)</f>
        <v>0</v>
      </c>
      <c r="Z4106" s="12">
        <f>IF(OR(Tableau1[[#This Row],[Access R1 + S1+ T1 ]]&gt;=1,Tableau1[[#This Row],[Access V1 +W1 + X1]]&gt;=1),1,0)</f>
        <v>0</v>
      </c>
      <c r="AB4106" s="10" t="str">
        <f>Tableau1[[#This Row],[DOI]]</f>
        <v>doi: 10.1016/j.ajo.2017.10.006</v>
      </c>
      <c r="AC4106" s="13" t="str">
        <f>Tableau1[[#This Row],[Authors]]&amp;", "&amp;Tableau1[[#This Row],[Title]]&amp;" "&amp;Tableau1[[#This Row],[Journal]]&amp;". "&amp;Tableau1[[#This Row],[Year]]</f>
        <v>Abalem MF, Otte B, Andrews C, Joltikov KA, Branham K, Fahim AT, Schlegel D, Qian CX, Heckenlively JR, Jayasundera T., Peripheral Visual Fields in ABCA4 Stargardt Disease and Correlation With Disease Extent on Ultra-widefield Fundus Autofluorescence. Am J Ophthalmol. 2017</v>
      </c>
    </row>
    <row r="4107" spans="1:29" x14ac:dyDescent="0.3">
      <c r="A4107">
        <v>3343</v>
      </c>
      <c r="B4107" t="s">
        <v>6523</v>
      </c>
      <c r="C4107" t="s">
        <v>16766</v>
      </c>
      <c r="D4107" t="s">
        <v>26947</v>
      </c>
      <c r="E4107" t="s">
        <v>2490</v>
      </c>
      <c r="F4107" s="10"/>
      <c r="G4107">
        <v>2017</v>
      </c>
      <c r="J4107">
        <v>0.36611008038537163</v>
      </c>
      <c r="L4107" t="s">
        <v>37795</v>
      </c>
      <c r="M4107">
        <v>28600149</v>
      </c>
      <c r="Q4107" s="10"/>
      <c r="R4107" s="11">
        <f t="shared" si="128"/>
        <v>0</v>
      </c>
      <c r="U4107" s="11">
        <f t="shared" si="129"/>
        <v>0</v>
      </c>
      <c r="Y4107" s="11">
        <f>IF(SUM(Tableau1[[#This Row],[Other access]:[Sci-hub access]])&gt;=1,1,0)</f>
        <v>0</v>
      </c>
      <c r="Z4107" s="12">
        <f>IF(OR(Tableau1[[#This Row],[Access R1 + S1+ T1 ]]&gt;=1,Tableau1[[#This Row],[Access V1 +W1 + X1]]&gt;=1),1,0)</f>
        <v>0</v>
      </c>
      <c r="AB4107" s="10" t="str">
        <f>Tableau1[[#This Row],[DOI]]</f>
        <v>doi: 10.1016/j.ajo.2017.05.025</v>
      </c>
      <c r="AC4107" s="13" t="str">
        <f>Tableau1[[#This Row],[Authors]]&amp;", "&amp;Tableau1[[#This Row],[Title]]&amp;" "&amp;Tableau1[[#This Row],[Journal]]&amp;". "&amp;Tableau1[[#This Row],[Year]]</f>
        <v>Lee TH, Chen YH, Kuo HK, Chen YJ, Chen CH, Lee JJ, Wu PC., Retinal Detachment Associated With Basketball-Related Eye Trauma. Am J Ophthalmol. 2017</v>
      </c>
    </row>
    <row r="4108" spans="1:29" x14ac:dyDescent="0.3">
      <c r="A4108">
        <v>2333</v>
      </c>
      <c r="B4108" t="s">
        <v>5562</v>
      </c>
      <c r="C4108" t="s">
        <v>15807</v>
      </c>
      <c r="D4108" t="s">
        <v>25984</v>
      </c>
      <c r="E4108" t="s">
        <v>2468</v>
      </c>
      <c r="F4108" s="10"/>
      <c r="G4108">
        <v>2017</v>
      </c>
      <c r="J4108">
        <v>0.36615718698850197</v>
      </c>
      <c r="L4108" t="s">
        <v>36798</v>
      </c>
      <c r="M4108">
        <v>28767460</v>
      </c>
      <c r="Q4108" s="10"/>
      <c r="R4108" s="11">
        <f t="shared" si="128"/>
        <v>0</v>
      </c>
      <c r="U4108" s="11">
        <f t="shared" si="129"/>
        <v>0</v>
      </c>
      <c r="Y4108" s="11">
        <f>IF(SUM(Tableau1[[#This Row],[Other access]:[Sci-hub access]])&gt;=1,1,0)</f>
        <v>0</v>
      </c>
      <c r="Z4108" s="12">
        <f>IF(OR(Tableau1[[#This Row],[Access R1 + S1+ T1 ]]&gt;=1,Tableau1[[#This Row],[Access V1 +W1 + X1]]&gt;=1),1,0)</f>
        <v>0</v>
      </c>
      <c r="AB4108" s="10" t="str">
        <f>Tableau1[[#This Row],[DOI]]</f>
        <v>doi: 10.1097/IJG.0000000000000730</v>
      </c>
      <c r="AC4108" s="13" t="str">
        <f>Tableau1[[#This Row],[Authors]]&amp;", "&amp;Tableau1[[#This Row],[Title]]&amp;" "&amp;Tableau1[[#This Row],[Journal]]&amp;". "&amp;Tableau1[[#This Row],[Year]]</f>
        <v>Flores-Reyes E, Hoskens K, Mansouri K., Optic Nerve Head Drusen: Imaging Using Optical Coherence Tomography Angiography. J Glaucoma. 2017</v>
      </c>
    </row>
    <row r="4109" spans="1:29" x14ac:dyDescent="0.3">
      <c r="A4109">
        <v>5713</v>
      </c>
      <c r="B4109" t="s">
        <v>8744</v>
      </c>
      <c r="C4109" t="s">
        <v>18963</v>
      </c>
      <c r="D4109" t="s">
        <v>29174</v>
      </c>
      <c r="E4109" t="s">
        <v>2449</v>
      </c>
      <c r="F4109" s="10"/>
      <c r="G4109">
        <v>2017</v>
      </c>
      <c r="J4109">
        <v>0.36616860852819111</v>
      </c>
      <c r="L4109" t="s">
        <v>40096</v>
      </c>
      <c r="M4109">
        <v>28295595</v>
      </c>
      <c r="Q4109" s="10"/>
      <c r="R4109" s="11">
        <f t="shared" si="128"/>
        <v>0</v>
      </c>
      <c r="U4109" s="11">
        <f t="shared" si="129"/>
        <v>0</v>
      </c>
      <c r="Y4109" s="11">
        <f>IF(SUM(Tableau1[[#This Row],[Other access]:[Sci-hub access]])&gt;=1,1,0)</f>
        <v>0</v>
      </c>
      <c r="Z4109" s="12">
        <f>IF(OR(Tableau1[[#This Row],[Access R1 + S1+ T1 ]]&gt;=1,Tableau1[[#This Row],[Access V1 +W1 + X1]]&gt;=1),1,0)</f>
        <v>0</v>
      </c>
      <c r="AB4109" s="10" t="str">
        <f>Tableau1[[#This Row],[DOI]]</f>
        <v>doi: 10.1111/cxo.12538</v>
      </c>
      <c r="AC4109" s="13" t="str">
        <f>Tableau1[[#This Row],[Authors]]&amp;", "&amp;Tableau1[[#This Row],[Title]]&amp;" "&amp;Tableau1[[#This Row],[Journal]]&amp;". "&amp;Tableau1[[#This Row],[Year]]</f>
        <v>Kiely PM, Cappuccio S, McIntyre E., Optometry Australia Scope of Practice Survey 2015. Clin Exp Optom. 2017</v>
      </c>
    </row>
    <row r="4110" spans="1:29" x14ac:dyDescent="0.3">
      <c r="A4110">
        <v>9358</v>
      </c>
      <c r="B4110" t="s">
        <v>11933</v>
      </c>
      <c r="C4110" t="s">
        <v>19285</v>
      </c>
      <c r="D4110" t="s">
        <v>32377</v>
      </c>
      <c r="E4110" t="s">
        <v>2502</v>
      </c>
      <c r="F4110" s="10"/>
      <c r="G4110">
        <v>2017</v>
      </c>
      <c r="J4110">
        <v>0.36620907463181984</v>
      </c>
      <c r="L4110" t="e">
        <v>#VALUE!</v>
      </c>
      <c r="M4110">
        <v>27723657</v>
      </c>
      <c r="Q4110" s="10"/>
      <c r="R4110" s="11">
        <f t="shared" si="128"/>
        <v>0</v>
      </c>
      <c r="U4110" s="11">
        <f t="shared" si="129"/>
        <v>0</v>
      </c>
      <c r="Y4110" s="11">
        <f>IF(SUM(Tableau1[[#This Row],[Other access]:[Sci-hub access]])&gt;=1,1,0)</f>
        <v>0</v>
      </c>
      <c r="Z4110" s="12">
        <f>IF(OR(Tableau1[[#This Row],[Access R1 + S1+ T1 ]]&gt;=1,Tableau1[[#This Row],[Access V1 +W1 + X1]]&gt;=1),1,0)</f>
        <v>0</v>
      </c>
      <c r="AB4110" s="10" t="e">
        <f>Tableau1[[#This Row],[DOI]]</f>
        <v>#VALUE!</v>
      </c>
      <c r="AC4110" s="13" t="str">
        <f>Tableau1[[#This Row],[Authors]]&amp;", "&amp;Tableau1[[#This Row],[Title]]&amp;" "&amp;Tableau1[[#This Row],[Journal]]&amp;". "&amp;Tableau1[[#This Row],[Year]]</f>
        <v>Ozgonul C, Besirli CG., Recent Developments in the Diagnosis and Treatment of Ocular Toxoplasmosis. Ophthalmic Res. 2017</v>
      </c>
    </row>
    <row r="4111" spans="1:29" x14ac:dyDescent="0.3">
      <c r="A4111">
        <v>6406</v>
      </c>
      <c r="B4111" t="s">
        <v>9348</v>
      </c>
      <c r="C4111" t="s">
        <v>19557</v>
      </c>
      <c r="D4111" t="s">
        <v>29779</v>
      </c>
      <c r="E4111" t="s">
        <v>2772</v>
      </c>
      <c r="F4111" s="10"/>
      <c r="G4111">
        <v>2017</v>
      </c>
      <c r="J4111">
        <v>0.36627835374695894</v>
      </c>
      <c r="L4111" t="s">
        <v>40775</v>
      </c>
      <c r="M4111">
        <v>28217950</v>
      </c>
      <c r="Q4111" s="10"/>
      <c r="R4111" s="11">
        <f t="shared" si="128"/>
        <v>0</v>
      </c>
      <c r="U4111" s="11">
        <f t="shared" si="129"/>
        <v>0</v>
      </c>
      <c r="Y4111" s="11">
        <f>IF(SUM(Tableau1[[#This Row],[Other access]:[Sci-hub access]])&gt;=1,1,0)</f>
        <v>0</v>
      </c>
      <c r="Z4111" s="12">
        <f>IF(OR(Tableau1[[#This Row],[Access R1 + S1+ T1 ]]&gt;=1,Tableau1[[#This Row],[Access V1 +W1 + X1]]&gt;=1),1,0)</f>
        <v>0</v>
      </c>
      <c r="AB4111" s="10" t="str">
        <f>Tableau1[[#This Row],[DOI]]</f>
        <v>doi: 10.1002/acr.23224</v>
      </c>
      <c r="AC4111" s="13" t="str">
        <f>Tableau1[[#This Row],[Authors]]&amp;", "&amp;Tableau1[[#This Row],[Title]]&amp;" "&amp;Tableau1[[#This Row],[Journal]]&amp;". "&amp;Tableau1[[#This Row],[Year]]</f>
        <v>Haasnoot AJW, Sint Jago NFM, Tekstra J, de Boer JH., Impact of Uveitis on Quality of Life in Adult Patients With Juvenile Idiopathic Arthritis. Arthritis Care Res (Hoboken). 2017</v>
      </c>
    </row>
    <row r="4112" spans="1:29" x14ac:dyDescent="0.3">
      <c r="A4112">
        <v>9999</v>
      </c>
      <c r="B4112" t="s">
        <v>12521</v>
      </c>
      <c r="C4112" t="s">
        <v>22690</v>
      </c>
      <c r="D4112" t="s">
        <v>32969</v>
      </c>
      <c r="E4112" t="s">
        <v>2457</v>
      </c>
      <c r="F4112" s="10"/>
      <c r="G4112">
        <v>2018</v>
      </c>
      <c r="J4112">
        <v>0.36648521194581718</v>
      </c>
      <c r="L4112" t="s">
        <v>44256</v>
      </c>
      <c r="M4112">
        <v>27504696</v>
      </c>
      <c r="Q4112" s="10"/>
      <c r="R4112" s="11">
        <f t="shared" si="128"/>
        <v>0</v>
      </c>
      <c r="U4112" s="11">
        <f t="shared" si="129"/>
        <v>0</v>
      </c>
      <c r="Y4112" s="11">
        <f>IF(SUM(Tableau1[[#This Row],[Other access]:[Sci-hub access]])&gt;=1,1,0)</f>
        <v>0</v>
      </c>
      <c r="Z4112" s="12">
        <f>IF(OR(Tableau1[[#This Row],[Access R1 + S1+ T1 ]]&gt;=1,Tableau1[[#This Row],[Access V1 +W1 + X1]]&gt;=1),1,0)</f>
        <v>0</v>
      </c>
      <c r="AB4112" s="10" t="str">
        <f>Tableau1[[#This Row],[DOI]]</f>
        <v>doi: 10.1097/ICB.0000000000000407</v>
      </c>
      <c r="AC4112" s="13" t="str">
        <f>Tableau1[[#This Row],[Authors]]&amp;", "&amp;Tableau1[[#This Row],[Title]]&amp;" "&amp;Tableau1[[#This Row],[Journal]]&amp;". "&amp;Tableau1[[#This Row],[Year]]</f>
        <v>Rani PK, Gulati I, Rao HL, Senthil S., 25G PARS PLANA VITRECTOMY AND IRIDO-ZONULO-HYALOIDO-VITRECTOMY IN THE MANAGEMENT OF MALIGNANT GLAUCOMA IN PHAKIC EYES FOLLOWING TRABECULECTOMY. Retin Cases Brief Rep. 2018</v>
      </c>
    </row>
    <row r="4113" spans="1:29" x14ac:dyDescent="0.3">
      <c r="A4113">
        <v>4534</v>
      </c>
      <c r="B4113" t="s">
        <v>7657</v>
      </c>
      <c r="C4113" t="s">
        <v>17892</v>
      </c>
      <c r="D4113" t="s">
        <v>28086</v>
      </c>
      <c r="E4113" t="s">
        <v>2562</v>
      </c>
      <c r="F4113" s="10"/>
      <c r="G4113">
        <v>2017</v>
      </c>
      <c r="J4113">
        <v>0.36652247431947449</v>
      </c>
      <c r="L4113" t="s">
        <v>38952</v>
      </c>
      <c r="M4113">
        <v>28436640</v>
      </c>
      <c r="Q4113" s="10"/>
      <c r="R4113" s="11">
        <f t="shared" si="128"/>
        <v>0</v>
      </c>
      <c r="U4113" s="11">
        <f t="shared" si="129"/>
        <v>0</v>
      </c>
      <c r="Y4113" s="11">
        <f>IF(SUM(Tableau1[[#This Row],[Other access]:[Sci-hub access]])&gt;=1,1,0)</f>
        <v>0</v>
      </c>
      <c r="Z4113" s="12">
        <f>IF(OR(Tableau1[[#This Row],[Access R1 + S1+ T1 ]]&gt;=1,Tableau1[[#This Row],[Access V1 +W1 + X1]]&gt;=1),1,0)</f>
        <v>0</v>
      </c>
      <c r="AB4113" s="10" t="str">
        <f>Tableau1[[#This Row],[DOI]]</f>
        <v>doi: 10.22608/APO.2016186</v>
      </c>
      <c r="AC4113" s="13" t="str">
        <f>Tableau1[[#This Row],[Authors]]&amp;", "&amp;Tableau1[[#This Row],[Title]]&amp;" "&amp;Tableau1[[#This Row],[Journal]]&amp;". "&amp;Tableau1[[#This Row],[Year]]</f>
        <v>Chen YY, Chang PY, Wang JK., Intravitreal Aflibercept for Patients With Diabetic Macular Edema Refractory to Bevacizumab or Ranibizumab: Analysis of Response to Aflibercept. Asia Pac J Ophthalmol (Phila). 2017</v>
      </c>
    </row>
    <row r="4114" spans="1:29" x14ac:dyDescent="0.3">
      <c r="A4114">
        <v>1541</v>
      </c>
      <c r="B4114" t="s">
        <v>4795</v>
      </c>
      <c r="C4114" t="s">
        <v>15045</v>
      </c>
      <c r="D4114" t="s">
        <v>25216</v>
      </c>
      <c r="E4114" t="s">
        <v>2507</v>
      </c>
      <c r="F4114" s="10"/>
      <c r="G4114">
        <v>2018</v>
      </c>
      <c r="J4114">
        <v>0.36657616067853105</v>
      </c>
      <c r="L4114" t="s">
        <v>36020</v>
      </c>
      <c r="M4114">
        <v>28926689</v>
      </c>
      <c r="Q4114" s="10"/>
      <c r="R4114" s="11">
        <f t="shared" si="128"/>
        <v>0</v>
      </c>
      <c r="U4114" s="11">
        <f t="shared" si="129"/>
        <v>0</v>
      </c>
      <c r="Y4114" s="11">
        <f>IF(SUM(Tableau1[[#This Row],[Other access]:[Sci-hub access]])&gt;=1,1,0)</f>
        <v>0</v>
      </c>
      <c r="Z4114" s="12">
        <f>IF(OR(Tableau1[[#This Row],[Access R1 + S1+ T1 ]]&gt;=1,Tableau1[[#This Row],[Access V1 +W1 + X1]]&gt;=1),1,0)</f>
        <v>0</v>
      </c>
      <c r="AB4114" s="10" t="str">
        <f>Tableau1[[#This Row],[DOI]]</f>
        <v>doi: 10.1002/pbc.26819</v>
      </c>
      <c r="AC4114" s="13" t="str">
        <f>Tableau1[[#This Row],[Authors]]&amp;", "&amp;Tableau1[[#This Row],[Title]]&amp;" "&amp;Tableau1[[#This Row],[Journal]]&amp;". "&amp;Tableau1[[#This Row],[Year]]</f>
        <v>Greensher JE, Louie J, Fish JD., Therapeutic plasma exchange for a case of refractory opsoclonus myoclonus ataxia syndrome. Pediatr Blood Cancer. 2018</v>
      </c>
    </row>
    <row r="4115" spans="1:29" ht="28.8" x14ac:dyDescent="0.3">
      <c r="A4115">
        <v>3716</v>
      </c>
      <c r="B4115" t="s">
        <v>6886</v>
      </c>
      <c r="C4115" t="s">
        <v>17126</v>
      </c>
      <c r="D4115" t="s">
        <v>27310</v>
      </c>
      <c r="E4115" t="s">
        <v>2458</v>
      </c>
      <c r="F4115" s="10"/>
      <c r="G4115">
        <v>2017</v>
      </c>
      <c r="J4115">
        <v>0.36667983049567454</v>
      </c>
      <c r="L4115" t="s">
        <v>38160</v>
      </c>
      <c r="M4115">
        <v>28542676</v>
      </c>
      <c r="Q4115" s="10"/>
      <c r="R4115" s="11">
        <f t="shared" si="128"/>
        <v>0</v>
      </c>
      <c r="U4115" s="11">
        <f t="shared" si="129"/>
        <v>0</v>
      </c>
      <c r="Y4115" s="11">
        <f>IF(SUM(Tableau1[[#This Row],[Other access]:[Sci-hub access]])&gt;=1,1,0)</f>
        <v>0</v>
      </c>
      <c r="Z4115" s="12">
        <f>IF(OR(Tableau1[[#This Row],[Access R1 + S1+ T1 ]]&gt;=1,Tableau1[[#This Row],[Access V1 +W1 + X1]]&gt;=1),1,0)</f>
        <v>0</v>
      </c>
      <c r="AB4115" s="10" t="str">
        <f>Tableau1[[#This Row],[DOI]]</f>
        <v>doi: 10.1001/jamaophthalmol.2017.1401</v>
      </c>
      <c r="AC4115" s="13" t="str">
        <f>Tableau1[[#This Row],[Authors]]&amp;", "&amp;Tableau1[[#This Row],[Title]]&amp;" "&amp;Tableau1[[#This Row],[Journal]]&amp;". "&amp;Tableau1[[#This Row],[Year]]</f>
        <v>Ku CA, Hull S, Arno G, Vincent A, Carss K, Kayton R, Weeks D, Anderson GW, Geraets R, Parker C, Pearce DA, Michaelides M, MacLaren RE, Robson AG, Holder GE, Heon E, Raymond FL, Moore AT, Webster AR, Pennesi ME., Detailed Clinical Phenotype and Molecular Genetic Findings in CLN3-Associated Isolated Retinal Degeneration. JAMA Ophthalmol. 2017</v>
      </c>
    </row>
    <row r="4116" spans="1:29" x14ac:dyDescent="0.3">
      <c r="A4116">
        <v>1552</v>
      </c>
      <c r="B4116" t="s">
        <v>4806</v>
      </c>
      <c r="C4116" t="s">
        <v>15056</v>
      </c>
      <c r="D4116" t="s">
        <v>25227</v>
      </c>
      <c r="E4116" t="s">
        <v>2457</v>
      </c>
      <c r="F4116" s="10"/>
      <c r="G4116">
        <v>2017</v>
      </c>
      <c r="J4116">
        <v>0.36673648120667668</v>
      </c>
      <c r="L4116" t="s">
        <v>36031</v>
      </c>
      <c r="M4116">
        <v>28925926</v>
      </c>
      <c r="Q4116" s="10"/>
      <c r="R4116" s="11">
        <f t="shared" si="128"/>
        <v>0</v>
      </c>
      <c r="U4116" s="11">
        <f t="shared" si="129"/>
        <v>0</v>
      </c>
      <c r="Y4116" s="11">
        <f>IF(SUM(Tableau1[[#This Row],[Other access]:[Sci-hub access]])&gt;=1,1,0)</f>
        <v>0</v>
      </c>
      <c r="Z4116" s="12">
        <f>IF(OR(Tableau1[[#This Row],[Access R1 + S1+ T1 ]]&gt;=1,Tableau1[[#This Row],[Access V1 +W1 + X1]]&gt;=1),1,0)</f>
        <v>0</v>
      </c>
      <c r="AB4116" s="10" t="str">
        <f>Tableau1[[#This Row],[DOI]]</f>
        <v>doi: 10.1097/ICB.0000000000000352</v>
      </c>
      <c r="AC4116" s="13" t="str">
        <f>Tableau1[[#This Row],[Authors]]&amp;", "&amp;Tableau1[[#This Row],[Title]]&amp;" "&amp;Tableau1[[#This Row],[Journal]]&amp;". "&amp;Tableau1[[#This Row],[Year]]</f>
        <v>Kally PM, Sidikaro Y, McCannel CA., RESOLUTION OF TREATMENT-RESISTANT SUBRETINAL FLUID IN A PATIENT WITH EXUDATIVE AGE-RELATED MACULAR DEGENERATION FOLLOWING ENDOPHTHALMITIS. Retin Cases Brief Rep. 2017</v>
      </c>
    </row>
    <row r="4117" spans="1:29" x14ac:dyDescent="0.3">
      <c r="A4117">
        <v>7435</v>
      </c>
      <c r="B4117" t="s">
        <v>10242</v>
      </c>
      <c r="C4117" t="s">
        <v>20444</v>
      </c>
      <c r="D4117" t="s">
        <v>30677</v>
      </c>
      <c r="E4117" t="s">
        <v>2529</v>
      </c>
      <c r="F4117" s="10"/>
      <c r="G4117">
        <v>2017</v>
      </c>
      <c r="J4117">
        <v>0.36680717068883872</v>
      </c>
      <c r="L4117" t="s">
        <v>41791</v>
      </c>
      <c r="M4117">
        <v>28094585</v>
      </c>
      <c r="Q4117" s="10"/>
      <c r="R4117" s="11">
        <f t="shared" si="128"/>
        <v>0</v>
      </c>
      <c r="U4117" s="11">
        <f t="shared" si="129"/>
        <v>0</v>
      </c>
      <c r="Y4117" s="11">
        <f>IF(SUM(Tableau1[[#This Row],[Other access]:[Sci-hub access]])&gt;=1,1,0)</f>
        <v>0</v>
      </c>
      <c r="Z4117" s="12">
        <f>IF(OR(Tableau1[[#This Row],[Access R1 + S1+ T1 ]]&gt;=1,Tableau1[[#This Row],[Access V1 +W1 + X1]]&gt;=1),1,0)</f>
        <v>0</v>
      </c>
      <c r="AB4117" s="10" t="str">
        <f>Tableau1[[#This Row],[DOI]]</f>
        <v>doi: 10.1080/02713683.2016.1257728</v>
      </c>
      <c r="AC4117" s="13" t="str">
        <f>Tableau1[[#This Row],[Authors]]&amp;", "&amp;Tableau1[[#This Row],[Title]]&amp;" "&amp;Tableau1[[#This Row],[Journal]]&amp;". "&amp;Tableau1[[#This Row],[Year]]</f>
        <v>Lee JY, Kim JM, Kim IT, Yoo CK, Won YS, Kim JH, Kwon HS, Park KH., Relationship between Plasma Homocysteine Level and Glaucomatous Retinal Nerve Fiber Layer Defect. Curr Eye Res. 2017</v>
      </c>
    </row>
    <row r="4118" spans="1:29" x14ac:dyDescent="0.3">
      <c r="A4118">
        <v>10599</v>
      </c>
      <c r="B4118" t="s">
        <v>13073</v>
      </c>
      <c r="C4118" t="s">
        <v>23238</v>
      </c>
      <c r="D4118" t="s">
        <v>33526</v>
      </c>
      <c r="E4118" t="s">
        <v>2457</v>
      </c>
      <c r="F4118" s="10"/>
      <c r="G4118">
        <v>2017</v>
      </c>
      <c r="J4118">
        <v>0.36700426351719773</v>
      </c>
      <c r="L4118" t="s">
        <v>44847</v>
      </c>
      <c r="M4118">
        <v>27171917</v>
      </c>
      <c r="Q4118" s="10"/>
      <c r="R4118" s="11">
        <f t="shared" si="128"/>
        <v>0</v>
      </c>
      <c r="U4118" s="11">
        <f t="shared" si="129"/>
        <v>0</v>
      </c>
      <c r="Y4118" s="11">
        <f>IF(SUM(Tableau1[[#This Row],[Other access]:[Sci-hub access]])&gt;=1,1,0)</f>
        <v>0</v>
      </c>
      <c r="Z4118" s="12">
        <f>IF(OR(Tableau1[[#This Row],[Access R1 + S1+ T1 ]]&gt;=1,Tableau1[[#This Row],[Access V1 +W1 + X1]]&gt;=1),1,0)</f>
        <v>0</v>
      </c>
      <c r="AB4118" s="10" t="str">
        <f>Tableau1[[#This Row],[DOI]]</f>
        <v>doi: 10.1097/ICB.0000000000000327</v>
      </c>
      <c r="AC4118" s="13" t="str">
        <f>Tableau1[[#This Row],[Authors]]&amp;", "&amp;Tableau1[[#This Row],[Title]]&amp;" "&amp;Tableau1[[#This Row],[Journal]]&amp;". "&amp;Tableau1[[#This Row],[Year]]</f>
        <v>Kim JY, You YS, Kim SH, Kwon OW., EPIRETINAL MEMBRANE FORMATION AFTER INTRAVITREAL AUTOLOGOUS STEM CELL IMPLANTATION IN A RETINITIS PIGMENTOSA PATIENT. Retin Cases Brief Rep. 2017</v>
      </c>
    </row>
    <row r="4119" spans="1:29" x14ac:dyDescent="0.3">
      <c r="A4119">
        <v>10206</v>
      </c>
      <c r="B4119" t="s">
        <v>12711</v>
      </c>
      <c r="C4119" t="s">
        <v>22879</v>
      </c>
      <c r="D4119" t="s">
        <v>33163</v>
      </c>
      <c r="E4119" t="s">
        <v>2447</v>
      </c>
      <c r="F4119" s="10"/>
      <c r="G4119">
        <v>2017</v>
      </c>
      <c r="J4119">
        <v>0.3671326981836337</v>
      </c>
      <c r="L4119" t="s">
        <v>44461</v>
      </c>
      <c r="M4119">
        <v>27429228</v>
      </c>
      <c r="Q4119" s="10"/>
      <c r="R4119" s="11">
        <f t="shared" si="128"/>
        <v>0</v>
      </c>
      <c r="U4119" s="11">
        <f t="shared" si="129"/>
        <v>0</v>
      </c>
      <c r="Y4119" s="11">
        <f>IF(SUM(Tableau1[[#This Row],[Other access]:[Sci-hub access]])&gt;=1,1,0)</f>
        <v>0</v>
      </c>
      <c r="Z4119" s="12">
        <f>IF(OR(Tableau1[[#This Row],[Access R1 + S1+ T1 ]]&gt;=1,Tableau1[[#This Row],[Access V1 +W1 + X1]]&gt;=1),1,0)</f>
        <v>0</v>
      </c>
      <c r="AB4119" s="10" t="str">
        <f>Tableau1[[#This Row],[DOI]]</f>
        <v>doi: 10.1097/IOP.0000000000000743</v>
      </c>
      <c r="AC4119" s="13" t="str">
        <f>Tableau1[[#This Row],[Authors]]&amp;", "&amp;Tableau1[[#This Row],[Title]]&amp;" "&amp;Tableau1[[#This Row],[Journal]]&amp;". "&amp;Tableau1[[#This Row],[Year]]</f>
        <v>Malhotra R, Ziahosseini K, Poitelea C, Litwin A, Sagili S., Effect of Manuka Honey on Eyelid Wound Healing: A Randomized Controlled Trial. Ophthal Plast Reconstr Surg. 2017</v>
      </c>
    </row>
    <row r="4120" spans="1:29" x14ac:dyDescent="0.3">
      <c r="A4120">
        <v>4531</v>
      </c>
      <c r="B4120" t="s">
        <v>7654</v>
      </c>
      <c r="C4120" t="s">
        <v>17889</v>
      </c>
      <c r="D4120" t="s">
        <v>28083</v>
      </c>
      <c r="E4120" t="s">
        <v>34031</v>
      </c>
      <c r="F4120" s="10"/>
      <c r="G4120">
        <v>2017</v>
      </c>
      <c r="J4120">
        <v>0.36717467845619001</v>
      </c>
      <c r="L4120" t="s">
        <v>38949</v>
      </c>
      <c r="M4120">
        <v>28437176</v>
      </c>
      <c r="Q4120" s="10"/>
      <c r="R4120" s="11">
        <f t="shared" si="128"/>
        <v>0</v>
      </c>
      <c r="U4120" s="11">
        <f t="shared" si="129"/>
        <v>0</v>
      </c>
      <c r="Y4120" s="11">
        <f>IF(SUM(Tableau1[[#This Row],[Other access]:[Sci-hub access]])&gt;=1,1,0)</f>
        <v>0</v>
      </c>
      <c r="Z4120" s="12">
        <f>IF(OR(Tableau1[[#This Row],[Access R1 + S1+ T1 ]]&gt;=1,Tableau1[[#This Row],[Access V1 +W1 + X1]]&gt;=1),1,0)</f>
        <v>0</v>
      </c>
      <c r="AB4120" s="10" t="str">
        <f>Tableau1[[#This Row],[DOI]]</f>
        <v>doi: 10.1089/jop.2016.0186</v>
      </c>
      <c r="AC4120" s="13" t="str">
        <f>Tableau1[[#This Row],[Authors]]&amp;", "&amp;Tableau1[[#This Row],[Title]]&amp;" "&amp;Tableau1[[#This Row],[Journal]]&amp;". "&amp;Tableau1[[#This Row],[Year]]</f>
        <v>Patil A, Majumdar S., Echinocandins in Ocular Therapeutics. J Ocul Pharmacol Ther. 2017</v>
      </c>
    </row>
    <row r="4121" spans="1:29" ht="28.8" x14ac:dyDescent="0.3">
      <c r="A4121">
        <v>8640</v>
      </c>
      <c r="B4121" t="s">
        <v>11301</v>
      </c>
      <c r="C4121" t="s">
        <v>21485</v>
      </c>
      <c r="D4121" t="s">
        <v>31740</v>
      </c>
      <c r="E4121" t="s">
        <v>34382</v>
      </c>
      <c r="F4121" s="10"/>
      <c r="G4121">
        <v>2017</v>
      </c>
      <c r="J4121">
        <v>0.36721403995477497</v>
      </c>
      <c r="L4121" t="s">
        <v>42976</v>
      </c>
      <c r="M4121">
        <v>27874202</v>
      </c>
      <c r="Q4121" s="10"/>
      <c r="R4121" s="11">
        <f t="shared" si="128"/>
        <v>0</v>
      </c>
      <c r="U4121" s="11">
        <f t="shared" si="129"/>
        <v>0</v>
      </c>
      <c r="Y4121" s="11">
        <f>IF(SUM(Tableau1[[#This Row],[Other access]:[Sci-hub access]])&gt;=1,1,0)</f>
        <v>0</v>
      </c>
      <c r="Z4121" s="12">
        <f>IF(OR(Tableau1[[#This Row],[Access R1 + S1+ T1 ]]&gt;=1,Tableau1[[#This Row],[Access V1 +W1 + X1]]&gt;=1),1,0)</f>
        <v>0</v>
      </c>
      <c r="AB4121" s="10" t="str">
        <f>Tableau1[[#This Row],[DOI]]</f>
        <v>doi: 10.1111/all.13092</v>
      </c>
      <c r="AC4121" s="13" t="str">
        <f>Tableau1[[#This Row],[Authors]]&amp;", "&amp;Tableau1[[#This Row],[Title]]&amp;" "&amp;Tableau1[[#This Row],[Journal]]&amp;". "&amp;Tableau1[[#This Row],[Year]]</f>
        <v>Pfaar O, Bastl K, Berger U, Buters J, Calderon MA, Clot B, Darsow U, Demoly P, Durham SR, Galán C, Gehrig R, Gerth van Wijk R, Jacobsen L, Klimek L, Sofiev M, Thibaudon M, Bergmann KC., Defining pollen exposure times for clinical trials of allergen immunotherapy for pollen-induced rhinoconjunctivitis - an EAACI position paper. Allergy. 2017</v>
      </c>
    </row>
    <row r="4122" spans="1:29" x14ac:dyDescent="0.3">
      <c r="A4122">
        <v>8180</v>
      </c>
      <c r="B4122" t="s">
        <v>10892</v>
      </c>
      <c r="C4122" t="s">
        <v>21080</v>
      </c>
      <c r="D4122" t="s">
        <v>31330</v>
      </c>
      <c r="E4122" t="s">
        <v>2490</v>
      </c>
      <c r="F4122" s="10"/>
      <c r="G4122">
        <v>2017</v>
      </c>
      <c r="J4122">
        <v>0.36742751638040327</v>
      </c>
      <c r="L4122" t="s">
        <v>42526</v>
      </c>
      <c r="M4122">
        <v>27984025</v>
      </c>
      <c r="Q4122" s="10"/>
      <c r="R4122" s="11">
        <f t="shared" si="128"/>
        <v>0</v>
      </c>
      <c r="U4122" s="11">
        <f t="shared" si="129"/>
        <v>0</v>
      </c>
      <c r="Y4122" s="11">
        <f>IF(SUM(Tableau1[[#This Row],[Other access]:[Sci-hub access]])&gt;=1,1,0)</f>
        <v>0</v>
      </c>
      <c r="Z4122" s="12">
        <f>IF(OR(Tableau1[[#This Row],[Access R1 + S1+ T1 ]]&gt;=1,Tableau1[[#This Row],[Access V1 +W1 + X1]]&gt;=1),1,0)</f>
        <v>0</v>
      </c>
      <c r="AB4122" s="10" t="str">
        <f>Tableau1[[#This Row],[DOI]]</f>
        <v>doi: 10.1016/j.ajo.2016.10.008</v>
      </c>
      <c r="AC4122" s="13" t="str">
        <f>Tableau1[[#This Row],[Authors]]&amp;", "&amp;Tableau1[[#This Row],[Title]]&amp;" "&amp;Tableau1[[#This Row],[Journal]]&amp;". "&amp;Tableau1[[#This Row],[Year]]</f>
        <v>Moradi A, Kanagalingam S, Diener-West M, Miller NR., Post-Cataract Surgery Optic Neuropathy: Prevalence, Incidence, Temporal Relationship, and Fellow Eye Involvement. Am J Ophthalmol. 2017</v>
      </c>
    </row>
    <row r="4123" spans="1:29" ht="28.8" x14ac:dyDescent="0.3">
      <c r="A4123">
        <v>1265</v>
      </c>
      <c r="B4123" t="s">
        <v>4526</v>
      </c>
      <c r="C4123" t="s">
        <v>14779</v>
      </c>
      <c r="D4123" t="s">
        <v>24947</v>
      </c>
      <c r="E4123" t="s">
        <v>2802</v>
      </c>
      <c r="F4123" s="10"/>
      <c r="G4123">
        <v>2017</v>
      </c>
      <c r="J4123">
        <v>0.36751239244339584</v>
      </c>
      <c r="L4123" t="s">
        <v>35752</v>
      </c>
      <c r="M4123">
        <v>28984541</v>
      </c>
      <c r="Q4123" s="10"/>
      <c r="R4123" s="11">
        <f t="shared" si="128"/>
        <v>0</v>
      </c>
      <c r="U4123" s="11">
        <f t="shared" si="129"/>
        <v>0</v>
      </c>
      <c r="Y4123" s="11">
        <f>IF(SUM(Tableau1[[#This Row],[Other access]:[Sci-hub access]])&gt;=1,1,0)</f>
        <v>0</v>
      </c>
      <c r="Z4123" s="12">
        <f>IF(OR(Tableau1[[#This Row],[Access R1 + S1+ T1 ]]&gt;=1,Tableau1[[#This Row],[Access V1 +W1 + X1]]&gt;=1),1,0)</f>
        <v>0</v>
      </c>
      <c r="AB4123" s="10" t="str">
        <f>Tableau1[[#This Row],[DOI]]</f>
        <v>doi: 10.3171/2017.6.PEDS17107</v>
      </c>
      <c r="AC4123" s="13" t="str">
        <f>Tableau1[[#This Row],[Authors]]&amp;", "&amp;Tableau1[[#This Row],[Title]]&amp;" "&amp;Tableau1[[#This Row],[Journal]]&amp;". "&amp;Tableau1[[#This Row],[Year]]</f>
        <v>Shofty B, Ben-Sira L, Kesler A, Jallo G, Groves ML, Iyer RR, Lassaletta A, Tabori U, Bouffet E, Thomale UW, Hernáiz Driever P, Constantini S; Isolated Optic Nerve Abnormalities (IONA) Collaboration.., Isolated optic nerve gliomas: a multicenter historical cohort study. J Neurosurg Pediatr. 2017</v>
      </c>
    </row>
    <row r="4124" spans="1:29" x14ac:dyDescent="0.3">
      <c r="A4124">
        <v>8563</v>
      </c>
      <c r="B4124" t="s">
        <v>11231</v>
      </c>
      <c r="C4124" t="s">
        <v>21415</v>
      </c>
      <c r="D4124" t="s">
        <v>31670</v>
      </c>
      <c r="E4124" t="s">
        <v>2514</v>
      </c>
      <c r="F4124" s="10"/>
      <c r="G4124">
        <v>2017</v>
      </c>
      <c r="J4124">
        <v>0.36762073139398355</v>
      </c>
      <c r="L4124" t="s">
        <v>42899</v>
      </c>
      <c r="M4124">
        <v>27890619</v>
      </c>
      <c r="Q4124" s="10"/>
      <c r="R4124" s="11">
        <f t="shared" si="128"/>
        <v>0</v>
      </c>
      <c r="U4124" s="11">
        <f t="shared" si="129"/>
        <v>0</v>
      </c>
      <c r="Y4124" s="11">
        <f>IF(SUM(Tableau1[[#This Row],[Other access]:[Sci-hub access]])&gt;=1,1,0)</f>
        <v>0</v>
      </c>
      <c r="Z4124" s="12">
        <f>IF(OR(Tableau1[[#This Row],[Access R1 + S1+ T1 ]]&gt;=1,Tableau1[[#This Row],[Access V1 +W1 + X1]]&gt;=1),1,0)</f>
        <v>0</v>
      </c>
      <c r="AB4124" s="10" t="str">
        <f>Tableau1[[#This Row],[DOI]]</f>
        <v>doi: 10.1016/j.survophthal.2016.11.007</v>
      </c>
      <c r="AC4124" s="13" t="str">
        <f>Tableau1[[#This Row],[Authors]]&amp;", "&amp;Tableau1[[#This Row],[Title]]&amp;" "&amp;Tableau1[[#This Row],[Journal]]&amp;". "&amp;Tableau1[[#This Row],[Year]]</f>
        <v>Yeaney GA, Platt S, Singh AD., Primary iris leiomyoma. Surv Ophthalmol. 2017</v>
      </c>
    </row>
    <row r="4125" spans="1:29" x14ac:dyDescent="0.3">
      <c r="A4125">
        <v>4130</v>
      </c>
      <c r="B4125" t="s">
        <v>7276</v>
      </c>
      <c r="C4125" t="s">
        <v>17513</v>
      </c>
      <c r="D4125" t="s">
        <v>27704</v>
      </c>
      <c r="E4125" t="s">
        <v>2479</v>
      </c>
      <c r="F4125" s="10"/>
      <c r="G4125">
        <v>2017</v>
      </c>
      <c r="J4125">
        <v>0.36763208810705028</v>
      </c>
      <c r="L4125" t="s">
        <v>38561</v>
      </c>
      <c r="M4125">
        <v>28481834</v>
      </c>
      <c r="Q4125" s="10"/>
      <c r="R4125" s="11">
        <f t="shared" si="128"/>
        <v>0</v>
      </c>
      <c r="U4125" s="11">
        <f t="shared" si="129"/>
        <v>0</v>
      </c>
      <c r="Y4125" s="11">
        <f>IF(SUM(Tableau1[[#This Row],[Other access]:[Sci-hub access]])&gt;=1,1,0)</f>
        <v>0</v>
      </c>
      <c r="Z4125" s="12">
        <f>IF(OR(Tableau1[[#This Row],[Access R1 + S1+ T1 ]]&gt;=1,Tableau1[[#This Row],[Access V1 +W1 + X1]]&gt;=1),1,0)</f>
        <v>0</v>
      </c>
      <c r="AB4125" s="10" t="str">
        <f>Tableau1[[#This Row],[DOI]]</f>
        <v>doi: 10.1097/ICO.0000000000001212</v>
      </c>
      <c r="AC4125" s="13" t="str">
        <f>Tableau1[[#This Row],[Authors]]&amp;", "&amp;Tableau1[[#This Row],[Title]]&amp;" "&amp;Tableau1[[#This Row],[Journal]]&amp;". "&amp;Tableau1[[#This Row],[Year]]</f>
        <v>De Roo AK, Janssens T, Foets B, van den Oord JJ., Immunohistochemical Profiling of Corneas With Fuchs Endothelial Corneal Dystrophy. Cornea. 2017</v>
      </c>
    </row>
    <row r="4126" spans="1:29" x14ac:dyDescent="0.3">
      <c r="A4126">
        <v>9212</v>
      </c>
      <c r="B4126" t="s">
        <v>11802</v>
      </c>
      <c r="C4126" t="s">
        <v>21976</v>
      </c>
      <c r="D4126" t="s">
        <v>32243</v>
      </c>
      <c r="E4126" t="s">
        <v>2449</v>
      </c>
      <c r="F4126" s="10"/>
      <c r="G4126">
        <v>2017</v>
      </c>
      <c r="J4126">
        <v>0.36793052778400781</v>
      </c>
      <c r="L4126" t="s">
        <v>43525</v>
      </c>
      <c r="M4126">
        <v>27762442</v>
      </c>
      <c r="Q4126" s="10"/>
      <c r="R4126" s="11">
        <f t="shared" si="128"/>
        <v>0</v>
      </c>
      <c r="U4126" s="11">
        <f t="shared" si="129"/>
        <v>0</v>
      </c>
      <c r="Y4126" s="11">
        <f>IF(SUM(Tableau1[[#This Row],[Other access]:[Sci-hub access]])&gt;=1,1,0)</f>
        <v>0</v>
      </c>
      <c r="Z4126" s="12">
        <f>IF(OR(Tableau1[[#This Row],[Access R1 + S1+ T1 ]]&gt;=1,Tableau1[[#This Row],[Access V1 +W1 + X1]]&gt;=1),1,0)</f>
        <v>0</v>
      </c>
      <c r="AB4126" s="10" t="str">
        <f>Tableau1[[#This Row],[DOI]]</f>
        <v>doi: 10.1111/cxo.12486</v>
      </c>
      <c r="AC4126" s="13" t="str">
        <f>Tableau1[[#This Row],[Authors]]&amp;", "&amp;Tableau1[[#This Row],[Title]]&amp;" "&amp;Tableau1[[#This Row],[Journal]]&amp;". "&amp;Tableau1[[#This Row],[Year]]</f>
        <v>Yardley AE, Hoskin AK, Hanman K, Sanfilippo PG, Lam GC, Mackey DA., Paediatric ocular and adnexal injuries requiring hospitalisation in Western Australia. Clin Exp Optom. 2017</v>
      </c>
    </row>
    <row r="4127" spans="1:29" x14ac:dyDescent="0.3">
      <c r="A4127">
        <v>5325</v>
      </c>
      <c r="B4127" t="s">
        <v>8383</v>
      </c>
      <c r="C4127" t="s">
        <v>18606</v>
      </c>
      <c r="D4127" t="s">
        <v>28813</v>
      </c>
      <c r="E4127" t="s">
        <v>34079</v>
      </c>
      <c r="F4127" s="10"/>
      <c r="G4127">
        <v>2017</v>
      </c>
      <c r="J4127">
        <v>0.36797477089368047</v>
      </c>
      <c r="L4127" t="s">
        <v>39720</v>
      </c>
      <c r="M4127">
        <v>28348188</v>
      </c>
      <c r="Q4127" s="10"/>
      <c r="R4127" s="11">
        <f t="shared" si="128"/>
        <v>0</v>
      </c>
      <c r="U4127" s="11">
        <f t="shared" si="129"/>
        <v>0</v>
      </c>
      <c r="Y4127" s="11">
        <f>IF(SUM(Tableau1[[#This Row],[Other access]:[Sci-hub access]])&gt;=1,1,0)</f>
        <v>0</v>
      </c>
      <c r="Z4127" s="12">
        <f>IF(OR(Tableau1[[#This Row],[Access R1 + S1+ T1 ]]&gt;=1,Tableau1[[#This Row],[Access V1 +W1 + X1]]&gt;=1),1,0)</f>
        <v>0</v>
      </c>
      <c r="AB4127" s="10" t="str">
        <f>Tableau1[[#This Row],[DOI]]</f>
        <v>doi: 10.1136/bmjopen-2016-013578</v>
      </c>
      <c r="AC4127" s="13" t="str">
        <f>Tableau1[[#This Row],[Authors]]&amp;", "&amp;Tableau1[[#This Row],[Title]]&amp;" "&amp;Tableau1[[#This Row],[Journal]]&amp;". "&amp;Tableau1[[#This Row],[Year]]</f>
        <v>Duan F, Liu Y, Chen X, Congdon N, Zhang J, Chen Q, Chen L, Chen X, Zhang X, Yu C, Liu Y., Influencing factors on compliance of timely visits among patients with proliferative diabetic retinopathy in southern China: a qualitative study. BMJ Open. 2017</v>
      </c>
    </row>
    <row r="4128" spans="1:29" x14ac:dyDescent="0.3">
      <c r="A4128">
        <v>10601</v>
      </c>
      <c r="B4128" t="s">
        <v>13075</v>
      </c>
      <c r="C4128" t="s">
        <v>23240</v>
      </c>
      <c r="D4128" t="s">
        <v>33528</v>
      </c>
      <c r="E4128" t="s">
        <v>2557</v>
      </c>
      <c r="F4128" s="10"/>
      <c r="G4128">
        <v>2017</v>
      </c>
      <c r="J4128">
        <v>0.36801253885546548</v>
      </c>
      <c r="L4128" t="s">
        <v>44849</v>
      </c>
      <c r="M4128">
        <v>27171133</v>
      </c>
      <c r="Q4128" s="10"/>
      <c r="R4128" s="11">
        <f t="shared" si="128"/>
        <v>0</v>
      </c>
      <c r="U4128" s="11">
        <f t="shared" si="129"/>
        <v>0</v>
      </c>
      <c r="Y4128" s="11">
        <f>IF(SUM(Tableau1[[#This Row],[Other access]:[Sci-hub access]])&gt;=1,1,0)</f>
        <v>0</v>
      </c>
      <c r="Z4128" s="12">
        <f>IF(OR(Tableau1[[#This Row],[Access R1 + S1+ T1 ]]&gt;=1,Tableau1[[#This Row],[Access V1 +W1 + X1]]&gt;=1),1,0)</f>
        <v>0</v>
      </c>
      <c r="AB4128" s="10" t="str">
        <f>Tableau1[[#This Row],[DOI]]</f>
        <v>doi: 10.1097/ICL.0000000000000268</v>
      </c>
      <c r="AC4128" s="13" t="str">
        <f>Tableau1[[#This Row],[Authors]]&amp;", "&amp;Tableau1[[#This Row],[Title]]&amp;" "&amp;Tableau1[[#This Row],[Journal]]&amp;". "&amp;Tableau1[[#This Row],[Year]]</f>
        <v>Kalkan Akçay E, Kilicarslan A, Uysal BS, Hondur G, Kosekahya P, Altinkaynak H, Cagil N., Tear Function and Ocular Surface Alterations After Accelerated Corneal Collagen Cross-Linking in Progressive Keratoconus. Eye Contact Lens. 2017</v>
      </c>
    </row>
    <row r="4129" spans="1:29" x14ac:dyDescent="0.3">
      <c r="A4129">
        <v>10614</v>
      </c>
      <c r="B4129" t="s">
        <v>13085</v>
      </c>
      <c r="C4129" t="s">
        <v>23250</v>
      </c>
      <c r="D4129" t="s">
        <v>33538</v>
      </c>
      <c r="E4129" t="s">
        <v>2514</v>
      </c>
      <c r="F4129" s="10"/>
      <c r="G4129">
        <v>2017</v>
      </c>
      <c r="J4129">
        <v>0.36810290731359974</v>
      </c>
      <c r="L4129" t="s">
        <v>44862</v>
      </c>
      <c r="M4129">
        <v>27163670</v>
      </c>
      <c r="Q4129" s="10"/>
      <c r="R4129" s="11">
        <f t="shared" si="128"/>
        <v>0</v>
      </c>
      <c r="U4129" s="11">
        <f t="shared" si="129"/>
        <v>0</v>
      </c>
      <c r="Y4129" s="11">
        <f>IF(SUM(Tableau1[[#This Row],[Other access]:[Sci-hub access]])&gt;=1,1,0)</f>
        <v>0</v>
      </c>
      <c r="Z4129" s="12">
        <f>IF(OR(Tableau1[[#This Row],[Access R1 + S1+ T1 ]]&gt;=1,Tableau1[[#This Row],[Access V1 +W1 + X1]]&gt;=1),1,0)</f>
        <v>0</v>
      </c>
      <c r="AB4129" s="10" t="str">
        <f>Tableau1[[#This Row],[DOI]]</f>
        <v>doi: 10.1016/j.survophthal.2016.03.012</v>
      </c>
      <c r="AC4129" s="13" t="str">
        <f>Tableau1[[#This Row],[Authors]]&amp;", "&amp;Tableau1[[#This Row],[Title]]&amp;" "&amp;Tableau1[[#This Row],[Journal]]&amp;". "&amp;Tableau1[[#This Row],[Year]]</f>
        <v>Polat JK, Loewen NA., Combined phacoemulsification and trabectome for treatment of glaucoma. Surv Ophthalmol. 2017</v>
      </c>
    </row>
    <row r="4130" spans="1:29" x14ac:dyDescent="0.3">
      <c r="A4130">
        <v>7391</v>
      </c>
      <c r="B4130" t="s">
        <v>10200</v>
      </c>
      <c r="C4130" t="s">
        <v>20402</v>
      </c>
      <c r="D4130" t="s">
        <v>30634</v>
      </c>
      <c r="E4130" t="s">
        <v>2445</v>
      </c>
      <c r="F4130" s="10"/>
      <c r="G4130">
        <v>2017</v>
      </c>
      <c r="J4130">
        <v>0.36813878742758555</v>
      </c>
      <c r="L4130" t="s">
        <v>41747</v>
      </c>
      <c r="M4130">
        <v>28098738</v>
      </c>
      <c r="Q4130" s="10"/>
      <c r="R4130" s="11">
        <f t="shared" si="128"/>
        <v>0</v>
      </c>
      <c r="U4130" s="11">
        <f t="shared" si="129"/>
        <v>0</v>
      </c>
      <c r="Y4130" s="11">
        <f>IF(SUM(Tableau1[[#This Row],[Other access]:[Sci-hub access]])&gt;=1,1,0)</f>
        <v>0</v>
      </c>
      <c r="Z4130" s="12">
        <f>IF(OR(Tableau1[[#This Row],[Access R1 + S1+ T1 ]]&gt;=1,Tableau1[[#This Row],[Access V1 +W1 + X1]]&gt;=1),1,0)</f>
        <v>0</v>
      </c>
      <c r="AB4130" s="10" t="str">
        <f>Tableau1[[#This Row],[DOI]]</f>
        <v>doi: 10.1097/IAE.0000000000001462</v>
      </c>
      <c r="AC4130" s="13" t="str">
        <f>Tableau1[[#This Row],[Authors]]&amp;", "&amp;Tableau1[[#This Row],[Title]]&amp;" "&amp;Tableau1[[#This Row],[Journal]]&amp;". "&amp;Tableau1[[#This Row],[Year]]</f>
        <v>Wilson DJ, Neuringer M, Stoddard J, Renner LM, Bailey S, Lauer A, McGill TJ., SUBRETINAL CELL-BASED THERAPY: An Analysis of Surgical Variables to Increase Cell Survival. Retina. 2017</v>
      </c>
    </row>
    <row r="4131" spans="1:29" x14ac:dyDescent="0.3">
      <c r="A4131">
        <v>6677</v>
      </c>
      <c r="B4131" t="s">
        <v>9580</v>
      </c>
      <c r="C4131" t="s">
        <v>19786</v>
      </c>
      <c r="D4131" t="s">
        <v>30013</v>
      </c>
      <c r="E4131" t="s">
        <v>2625</v>
      </c>
      <c r="F4131" s="10"/>
      <c r="G4131">
        <v>2017</v>
      </c>
      <c r="J4131">
        <v>0.3682122137564402</v>
      </c>
      <c r="L4131" t="s">
        <v>41040</v>
      </c>
      <c r="M4131">
        <v>28181178</v>
      </c>
      <c r="Q4131" s="10"/>
      <c r="R4131" s="11">
        <f t="shared" si="128"/>
        <v>0</v>
      </c>
      <c r="U4131" s="11">
        <f t="shared" si="129"/>
        <v>0</v>
      </c>
      <c r="Y4131" s="11">
        <f>IF(SUM(Tableau1[[#This Row],[Other access]:[Sci-hub access]])&gt;=1,1,0)</f>
        <v>0</v>
      </c>
      <c r="Z4131" s="12">
        <f>IF(OR(Tableau1[[#This Row],[Access R1 + S1+ T1 ]]&gt;=1,Tableau1[[#This Row],[Access V1 +W1 + X1]]&gt;=1),1,0)</f>
        <v>0</v>
      </c>
      <c r="AB4131" s="10" t="str">
        <f>Tableau1[[#This Row],[DOI]]</f>
        <v>doi: 10.1007/s40265-017-0692-6</v>
      </c>
      <c r="AC4131" s="13" t="str">
        <f>Tableau1[[#This Row],[Authors]]&amp;", "&amp;Tableau1[[#This Row],[Title]]&amp;" "&amp;Tableau1[[#This Row],[Journal]]&amp;". "&amp;Tableau1[[#This Row],[Year]]</f>
        <v>Heath G, Airody A, Gale RP., The Ocular Manifestations of Drugs Used to Treat Multiple Sclerosis. Drugs. 2017</v>
      </c>
    </row>
    <row r="4132" spans="1:29" x14ac:dyDescent="0.3">
      <c r="A4132">
        <v>4001</v>
      </c>
      <c r="B4132" t="s">
        <v>7153</v>
      </c>
      <c r="C4132" t="s">
        <v>17390</v>
      </c>
      <c r="D4132" t="s">
        <v>27580</v>
      </c>
      <c r="E4132" t="s">
        <v>2438</v>
      </c>
      <c r="F4132" s="10"/>
      <c r="G4132">
        <v>2018</v>
      </c>
      <c r="J4132">
        <v>0.3682762333523566</v>
      </c>
      <c r="L4132" t="s">
        <v>38441</v>
      </c>
      <c r="M4132">
        <v>28495904</v>
      </c>
      <c r="Q4132" s="10"/>
      <c r="R4132" s="11">
        <f t="shared" si="128"/>
        <v>0</v>
      </c>
      <c r="U4132" s="11">
        <f t="shared" si="129"/>
        <v>0</v>
      </c>
      <c r="Y4132" s="11">
        <f>IF(SUM(Tableau1[[#This Row],[Other access]:[Sci-hub access]])&gt;=1,1,0)</f>
        <v>0</v>
      </c>
      <c r="Z4132" s="12">
        <f>IF(OR(Tableau1[[#This Row],[Access R1 + S1+ T1 ]]&gt;=1,Tableau1[[#This Row],[Access V1 +W1 + X1]]&gt;=1),1,0)</f>
        <v>0</v>
      </c>
      <c r="AB4132" s="10" t="str">
        <f>Tableau1[[#This Row],[DOI]]</f>
        <v>doi: 10.1136/bjophthalmol-2016-310042</v>
      </c>
      <c r="AC4132" s="13" t="str">
        <f>Tableau1[[#This Row],[Authors]]&amp;", "&amp;Tableau1[[#This Row],[Title]]&amp;" "&amp;Tableau1[[#This Row],[Journal]]&amp;". "&amp;Tableau1[[#This Row],[Year]]</f>
        <v>Pechauer AD, Hwang TS, Hagag AM, Liu L, Tan O, Zhang X, Parker M, Huang D, Wilson DJ, Jia Y., Assessing total retinal blood flow in diabetic retinopathy using multiplane en face Doppler optical coherence tomography. Br J Ophthalmol. 2018</v>
      </c>
    </row>
    <row r="4133" spans="1:29" x14ac:dyDescent="0.3">
      <c r="A4133">
        <v>9943</v>
      </c>
      <c r="B4133" t="s">
        <v>12469</v>
      </c>
      <c r="C4133" t="s">
        <v>22638</v>
      </c>
      <c r="D4133" t="s">
        <v>32917</v>
      </c>
      <c r="E4133" t="s">
        <v>2457</v>
      </c>
      <c r="F4133" s="10"/>
      <c r="G4133">
        <v>2017</v>
      </c>
      <c r="J4133">
        <v>0.36830627358541768</v>
      </c>
      <c r="L4133" t="s">
        <v>44201</v>
      </c>
      <c r="M4133">
        <v>27533644</v>
      </c>
      <c r="Q4133" s="10"/>
      <c r="R4133" s="11">
        <f t="shared" si="128"/>
        <v>0</v>
      </c>
      <c r="U4133" s="11">
        <f t="shared" si="129"/>
        <v>0</v>
      </c>
      <c r="Y4133" s="11">
        <f>IF(SUM(Tableau1[[#This Row],[Other access]:[Sci-hub access]])&gt;=1,1,0)</f>
        <v>0</v>
      </c>
      <c r="Z4133" s="12">
        <f>IF(OR(Tableau1[[#This Row],[Access R1 + S1+ T1 ]]&gt;=1,Tableau1[[#This Row],[Access V1 +W1 + X1]]&gt;=1),1,0)</f>
        <v>0</v>
      </c>
      <c r="AB4133" s="10" t="str">
        <f>Tableau1[[#This Row],[DOI]]</f>
        <v>doi: 10.1097/ICB.0000000000000384</v>
      </c>
      <c r="AC4133" s="13" t="str">
        <f>Tableau1[[#This Row],[Authors]]&amp;", "&amp;Tableau1[[#This Row],[Title]]&amp;" "&amp;Tableau1[[#This Row],[Journal]]&amp;". "&amp;Tableau1[[#This Row],[Year]]</f>
        <v>Patel KH, Kalevar A, McDonald HR, Johnson RN., RETINAL ARTERIOVENOUS MALFORMATION. Retin Cases Brief Rep. 2017</v>
      </c>
    </row>
    <row r="4134" spans="1:29" x14ac:dyDescent="0.3">
      <c r="A4134">
        <v>7258</v>
      </c>
      <c r="B4134" t="s">
        <v>10084</v>
      </c>
      <c r="C4134" t="s">
        <v>20286</v>
      </c>
      <c r="D4134" t="s">
        <v>30518</v>
      </c>
      <c r="E4134" t="s">
        <v>34015</v>
      </c>
      <c r="F4134" s="10"/>
      <c r="G4134">
        <v>2017</v>
      </c>
      <c r="J4134">
        <v>0.36847041461476715</v>
      </c>
      <c r="L4134" t="s">
        <v>41614</v>
      </c>
      <c r="M4134">
        <v>28112979</v>
      </c>
      <c r="Q4134" s="10"/>
      <c r="R4134" s="11">
        <f t="shared" si="128"/>
        <v>0</v>
      </c>
      <c r="U4134" s="11">
        <f t="shared" si="129"/>
        <v>0</v>
      </c>
      <c r="Y4134" s="11">
        <f>IF(SUM(Tableau1[[#This Row],[Other access]:[Sci-hub access]])&gt;=1,1,0)</f>
        <v>0</v>
      </c>
      <c r="Z4134" s="12">
        <f>IF(OR(Tableau1[[#This Row],[Access R1 + S1+ T1 ]]&gt;=1,Tableau1[[#This Row],[Access V1 +W1 + X1]]&gt;=1),1,0)</f>
        <v>0</v>
      </c>
      <c r="AB4134" s="10" t="str">
        <f>Tableau1[[#This Row],[DOI]]</f>
        <v>doi: 10.1080/13816810.2016.1247459</v>
      </c>
      <c r="AC4134" s="13" t="str">
        <f>Tableau1[[#This Row],[Authors]]&amp;", "&amp;Tableau1[[#This Row],[Title]]&amp;" "&amp;Tableau1[[#This Row],[Journal]]&amp;". "&amp;Tableau1[[#This Row],[Year]]</f>
        <v>Couser NL, Masood MM, Aylsworth AS, Stevenson RE., Ocular manifestations in the X-linked intellectual disability syndromes. Ophthalmic Genet. 2017</v>
      </c>
    </row>
    <row r="4135" spans="1:29" x14ac:dyDescent="0.3">
      <c r="A4135">
        <v>4315</v>
      </c>
      <c r="B4135" t="s">
        <v>7445</v>
      </c>
      <c r="C4135" t="s">
        <v>17681</v>
      </c>
      <c r="D4135" t="s">
        <v>27874</v>
      </c>
      <c r="E4135" t="s">
        <v>2496</v>
      </c>
      <c r="F4135" s="10"/>
      <c r="G4135">
        <v>2017</v>
      </c>
      <c r="J4135">
        <v>0.36863673940754926</v>
      </c>
      <c r="L4135" t="s">
        <v>38741</v>
      </c>
      <c r="M4135">
        <v>28457283</v>
      </c>
      <c r="Q4135" s="10"/>
      <c r="R4135" s="11">
        <f t="shared" si="128"/>
        <v>0</v>
      </c>
      <c r="U4135" s="11">
        <f t="shared" si="129"/>
        <v>0</v>
      </c>
      <c r="Y4135" s="11">
        <f>IF(SUM(Tableau1[[#This Row],[Other access]:[Sci-hub access]])&gt;=1,1,0)</f>
        <v>0</v>
      </c>
      <c r="Z4135" s="12">
        <f>IF(OR(Tableau1[[#This Row],[Access R1 + S1+ T1 ]]&gt;=1,Tableau1[[#This Row],[Access V1 +W1 + X1]]&gt;=1),1,0)</f>
        <v>0</v>
      </c>
      <c r="AB4135" s="10" t="str">
        <f>Tableau1[[#This Row],[DOI]]</f>
        <v>doi: 10.1016/j.jcjo.2016.11.001</v>
      </c>
      <c r="AC4135" s="13" t="str">
        <f>Tableau1[[#This Row],[Authors]]&amp;", "&amp;Tableau1[[#This Row],[Title]]&amp;" "&amp;Tableau1[[#This Row],[Journal]]&amp;". "&amp;Tableau1[[#This Row],[Year]]</f>
        <v>Ye P, He F, Shi J, Liu J, Liang G, Wu J, Xu W., Artisan iris-fixated intraocular lens implantation in combination with pupilloplasty-correction of aphakia with pathologically large pupil and insufficient capsular support. Can J Ophthalmol. 2017</v>
      </c>
    </row>
    <row r="4136" spans="1:29" x14ac:dyDescent="0.3">
      <c r="A4136">
        <v>875</v>
      </c>
      <c r="B4136" t="s">
        <v>4138</v>
      </c>
      <c r="C4136" t="s">
        <v>14392</v>
      </c>
      <c r="D4136" t="s">
        <v>24558</v>
      </c>
      <c r="E4136" t="s">
        <v>2451</v>
      </c>
      <c r="F4136" s="10"/>
      <c r="G4136">
        <v>2017</v>
      </c>
      <c r="J4136">
        <v>0.3686592454659815</v>
      </c>
      <c r="L4136" t="s">
        <v>35363</v>
      </c>
      <c r="M4136">
        <v>29077730</v>
      </c>
      <c r="Q4136" s="10"/>
      <c r="R4136" s="11">
        <f t="shared" si="128"/>
        <v>0</v>
      </c>
      <c r="U4136" s="11">
        <f t="shared" si="129"/>
        <v>0</v>
      </c>
      <c r="Y4136" s="11">
        <f>IF(SUM(Tableau1[[#This Row],[Other access]:[Sci-hub access]])&gt;=1,1,0)</f>
        <v>0</v>
      </c>
      <c r="Z4136" s="12">
        <f>IF(OR(Tableau1[[#This Row],[Access R1 + S1+ T1 ]]&gt;=1,Tableau1[[#This Row],[Access V1 +W1 + X1]]&gt;=1),1,0)</f>
        <v>0</v>
      </c>
      <c r="AB4136" s="10" t="str">
        <f>Tableau1[[#This Row],[DOI]]</f>
        <v>doi: 10.1371/journal.pone.0186793</v>
      </c>
      <c r="AC4136" s="13" t="str">
        <f>Tableau1[[#This Row],[Authors]]&amp;", "&amp;Tableau1[[#This Row],[Title]]&amp;" "&amp;Tableau1[[#This Row],[Journal]]&amp;". "&amp;Tableau1[[#This Row],[Year]]</f>
        <v>Roberti G, Manni G, Riva I, Holló G, Quaranta L, Agnifili L, Figus M, Giammaria S, Rastelli D, Oddone F., Detection of central visual field defects in early glaucomatous eyes: Comparison of Humphrey and Octopus perimetry. PLoS One. 2017</v>
      </c>
    </row>
    <row r="4137" spans="1:29" x14ac:dyDescent="0.3">
      <c r="A4137">
        <v>1693</v>
      </c>
      <c r="B4137" t="s">
        <v>4944</v>
      </c>
      <c r="C4137" t="s">
        <v>15193</v>
      </c>
      <c r="D4137" t="s">
        <v>25365</v>
      </c>
      <c r="E4137" t="s">
        <v>2467</v>
      </c>
      <c r="F4137" s="10"/>
      <c r="G4137">
        <v>2017</v>
      </c>
      <c r="J4137">
        <v>0.36872293912793164</v>
      </c>
      <c r="L4137" t="s">
        <v>36172</v>
      </c>
      <c r="M4137">
        <v>28902335</v>
      </c>
      <c r="Q4137" s="10"/>
      <c r="R4137" s="11">
        <f t="shared" si="128"/>
        <v>0</v>
      </c>
      <c r="U4137" s="11">
        <f t="shared" si="129"/>
        <v>0</v>
      </c>
      <c r="Y4137" s="11">
        <f>IF(SUM(Tableau1[[#This Row],[Other access]:[Sci-hub access]])&gt;=1,1,0)</f>
        <v>0</v>
      </c>
      <c r="Z4137" s="12">
        <f>IF(OR(Tableau1[[#This Row],[Access R1 + S1+ T1 ]]&gt;=1,Tableau1[[#This Row],[Access V1 +W1 + X1]]&gt;=1),1,0)</f>
        <v>0</v>
      </c>
      <c r="AB4137" s="10" t="str">
        <f>Tableau1[[#This Row],[DOI]]</f>
        <v>doi: 10.3928/23258160-20170829-09</v>
      </c>
      <c r="AC4137" s="13" t="str">
        <f>Tableau1[[#This Row],[Authors]]&amp;", "&amp;Tableau1[[#This Row],[Title]]&amp;" "&amp;Tableau1[[#This Row],[Journal]]&amp;". "&amp;Tableau1[[#This Row],[Year]]</f>
        <v>Lee MD, Kaidonis G, Kim AY, Shields RA, Leng T., En Face Optical Coherence Tomography Angiography Imaging Versus Fundus Photography in the Measurement of Choroidal Nevi. Ophthalmic Surg Lasers Imaging Retina. 2017</v>
      </c>
    </row>
    <row r="4138" spans="1:29" ht="28.8" x14ac:dyDescent="0.3">
      <c r="A4138">
        <v>1453</v>
      </c>
      <c r="B4138" t="s">
        <v>4711</v>
      </c>
      <c r="C4138" t="s">
        <v>14961</v>
      </c>
      <c r="D4138" t="s">
        <v>25132</v>
      </c>
      <c r="E4138" t="s">
        <v>34015</v>
      </c>
      <c r="F4138" s="10"/>
      <c r="G4138">
        <v>2018</v>
      </c>
      <c r="J4138">
        <v>0.36878307094207408</v>
      </c>
      <c r="L4138" t="s">
        <v>35934</v>
      </c>
      <c r="M4138">
        <v>28945494</v>
      </c>
      <c r="Q4138" s="10"/>
      <c r="R4138" s="11">
        <f t="shared" si="128"/>
        <v>0</v>
      </c>
      <c r="U4138" s="11">
        <f t="shared" si="129"/>
        <v>0</v>
      </c>
      <c r="Y4138" s="11">
        <f>IF(SUM(Tableau1[[#This Row],[Other access]:[Sci-hub access]])&gt;=1,1,0)</f>
        <v>0</v>
      </c>
      <c r="Z4138" s="12">
        <f>IF(OR(Tableau1[[#This Row],[Access R1 + S1+ T1 ]]&gt;=1,Tableau1[[#This Row],[Access V1 +W1 + X1]]&gt;=1),1,0)</f>
        <v>0</v>
      </c>
      <c r="AB4138" s="10" t="str">
        <f>Tableau1[[#This Row],[DOI]]</f>
        <v>doi: 10.1080/13816810.2017.1373830</v>
      </c>
      <c r="AC4138" s="13" t="str">
        <f>Tableau1[[#This Row],[Authors]]&amp;", "&amp;Tableau1[[#This Row],[Title]]&amp;" "&amp;Tableau1[[#This Row],[Journal]]&amp;". "&amp;Tableau1[[#This Row],[Year]]</f>
        <v>Villanueva A, Biswas P, Kishaba K, Suk J, Tadimeti K, Raghavendra PB, Nadeau K, Lamontagne B, Busque L, Geoffroy S, Mongrain I, Asselin G, Provost S, Dubé MP, Nudleman E, Ayyagari R., Identification of the genetic determinants responsible for retinal degeneration in families of Mexican descent. Ophthalmic Genet. 2018</v>
      </c>
    </row>
    <row r="4139" spans="1:29" x14ac:dyDescent="0.3">
      <c r="A4139">
        <v>10678</v>
      </c>
      <c r="B4139" t="s">
        <v>13145</v>
      </c>
      <c r="C4139" t="s">
        <v>23310</v>
      </c>
      <c r="D4139" t="s">
        <v>33598</v>
      </c>
      <c r="E4139" t="s">
        <v>2471</v>
      </c>
      <c r="F4139" s="10"/>
      <c r="G4139">
        <v>2017</v>
      </c>
      <c r="J4139">
        <v>0.36885670883018429</v>
      </c>
      <c r="L4139" t="s">
        <v>44926</v>
      </c>
      <c r="M4139">
        <v>27113057</v>
      </c>
      <c r="Q4139" s="10"/>
      <c r="R4139" s="11">
        <f t="shared" si="128"/>
        <v>0</v>
      </c>
      <c r="U4139" s="11">
        <f t="shared" si="129"/>
        <v>0</v>
      </c>
      <c r="Y4139" s="11">
        <f>IF(SUM(Tableau1[[#This Row],[Other access]:[Sci-hub access]])&gt;=1,1,0)</f>
        <v>0</v>
      </c>
      <c r="Z4139" s="12">
        <f>IF(OR(Tableau1[[#This Row],[Access R1 + S1+ T1 ]]&gt;=1,Tableau1[[#This Row],[Access V1 +W1 + X1]]&gt;=1),1,0)</f>
        <v>0</v>
      </c>
      <c r="AB4139" s="10" t="str">
        <f>Tableau1[[#This Row],[DOI]]</f>
        <v>doi: 10.1007/s10792-016-0237-0</v>
      </c>
      <c r="AC4139" s="13" t="str">
        <f>Tableau1[[#This Row],[Authors]]&amp;", "&amp;Tableau1[[#This Row],[Title]]&amp;" "&amp;Tableau1[[#This Row],[Journal]]&amp;". "&amp;Tableau1[[#This Row],[Year]]</f>
        <v>Dursun A, Toker MI, Ozec AV, Bozali E, Kirboga K, Dursun FG, Erdogan H, Topalkara A, Arici MK., Relationship between mean platelet volume and central serous chorioretinopathy. Int Ophthalmol. 2017</v>
      </c>
    </row>
    <row r="4140" spans="1:29" x14ac:dyDescent="0.3">
      <c r="A4140">
        <v>638</v>
      </c>
      <c r="B4140" t="s">
        <v>3901</v>
      </c>
      <c r="C4140" t="s">
        <v>14156</v>
      </c>
      <c r="D4140" t="s">
        <v>24321</v>
      </c>
      <c r="E4140" t="s">
        <v>2446</v>
      </c>
      <c r="F4140" s="10"/>
      <c r="G4140">
        <v>2017</v>
      </c>
      <c r="J4140">
        <v>0.36887547092988948</v>
      </c>
      <c r="L4140" t="s">
        <v>35136</v>
      </c>
      <c r="M4140">
        <v>29156061</v>
      </c>
      <c r="Q4140" s="10"/>
      <c r="R4140" s="11">
        <f t="shared" si="128"/>
        <v>0</v>
      </c>
      <c r="U4140" s="11">
        <f t="shared" si="129"/>
        <v>0</v>
      </c>
      <c r="Y4140" s="11">
        <f>IF(SUM(Tableau1[[#This Row],[Other access]:[Sci-hub access]])&gt;=1,1,0)</f>
        <v>0</v>
      </c>
      <c r="Z4140" s="12">
        <f>IF(OR(Tableau1[[#This Row],[Access R1 + S1+ T1 ]]&gt;=1,Tableau1[[#This Row],[Access V1 +W1 + X1]]&gt;=1),1,0)</f>
        <v>0</v>
      </c>
      <c r="AB4140" s="10" t="str">
        <f>Tableau1[[#This Row],[DOI]]</f>
        <v>doi: 10.3928/01913913-20170907-09</v>
      </c>
      <c r="AC4140" s="13" t="str">
        <f>Tableau1[[#This Row],[Authors]]&amp;", "&amp;Tableau1[[#This Row],[Title]]&amp;" "&amp;Tableau1[[#This Row],[Journal]]&amp;". "&amp;Tableau1[[#This Row],[Year]]</f>
        <v>Zheng Y, Donahue SP., Bilateral Superior Rectus Transposition With Bilateral Medial Rectus Recession for Möbius Syndrome. J Pediatr Ophthalmol Strabismus. 2017</v>
      </c>
    </row>
    <row r="4141" spans="1:29" x14ac:dyDescent="0.3">
      <c r="A4141">
        <v>9579</v>
      </c>
      <c r="B4141" t="s">
        <v>12135</v>
      </c>
      <c r="C4141" t="s">
        <v>22310</v>
      </c>
      <c r="D4141" t="s">
        <v>32582</v>
      </c>
      <c r="E4141" t="s">
        <v>2464</v>
      </c>
      <c r="F4141" s="10"/>
      <c r="G4141">
        <v>2017</v>
      </c>
      <c r="J4141">
        <v>0.36901051857231393</v>
      </c>
      <c r="L4141" t="e">
        <v>#VALUE!</v>
      </c>
      <c r="M4141">
        <v>27653606</v>
      </c>
      <c r="Q4141" s="10"/>
      <c r="R4141" s="11">
        <f t="shared" si="128"/>
        <v>0</v>
      </c>
      <c r="U4141" s="11">
        <f t="shared" si="129"/>
        <v>0</v>
      </c>
      <c r="Y4141" s="11">
        <f>IF(SUM(Tableau1[[#This Row],[Other access]:[Sci-hub access]])&gt;=1,1,0)</f>
        <v>0</v>
      </c>
      <c r="Z4141" s="12">
        <f>IF(OR(Tableau1[[#This Row],[Access R1 + S1+ T1 ]]&gt;=1,Tableau1[[#This Row],[Access V1 +W1 + X1]]&gt;=1),1,0)</f>
        <v>0</v>
      </c>
      <c r="AB4141" s="10" t="e">
        <f>Tableau1[[#This Row],[DOI]]</f>
        <v>#VALUE!</v>
      </c>
      <c r="AC4141" s="13" t="str">
        <f>Tableau1[[#This Row],[Authors]]&amp;", "&amp;Tableau1[[#This Row],[Title]]&amp;" "&amp;Tableau1[[#This Row],[Journal]]&amp;". "&amp;Tableau1[[#This Row],[Year]]</f>
        <v>Tyson SL, Bailey R, Roman JS, Zhan T, Hark LA, Haller JA., Clinical outcomes after injection of a compounded pharmaceutical for prophylaxis after cataract surgery: a large-scale review. Curr Opin Ophthalmol. 2017</v>
      </c>
    </row>
    <row r="4142" spans="1:29" x14ac:dyDescent="0.3">
      <c r="A4142">
        <v>3665</v>
      </c>
      <c r="B4142" t="s">
        <v>6837</v>
      </c>
      <c r="C4142" t="s">
        <v>17078</v>
      </c>
      <c r="D4142" t="s">
        <v>27261</v>
      </c>
      <c r="E4142" t="s">
        <v>2490</v>
      </c>
      <c r="F4142" s="10"/>
      <c r="G4142">
        <v>2017</v>
      </c>
      <c r="J4142">
        <v>0.36908969284339554</v>
      </c>
      <c r="L4142" t="s">
        <v>38109</v>
      </c>
      <c r="M4142">
        <v>28549845</v>
      </c>
      <c r="Q4142" s="10"/>
      <c r="R4142" s="11">
        <f t="shared" si="128"/>
        <v>0</v>
      </c>
      <c r="U4142" s="11">
        <f t="shared" si="129"/>
        <v>0</v>
      </c>
      <c r="Y4142" s="11">
        <f>IF(SUM(Tableau1[[#This Row],[Other access]:[Sci-hub access]])&gt;=1,1,0)</f>
        <v>0</v>
      </c>
      <c r="Z4142" s="12">
        <f>IF(OR(Tableau1[[#This Row],[Access R1 + S1+ T1 ]]&gt;=1,Tableau1[[#This Row],[Access V1 +W1 + X1]]&gt;=1),1,0)</f>
        <v>0</v>
      </c>
      <c r="AB4142" s="10" t="str">
        <f>Tableau1[[#This Row],[DOI]]</f>
        <v>doi: 10.1016/j.ajo.2017.05.015</v>
      </c>
      <c r="AC4142" s="13" t="str">
        <f>Tableau1[[#This Row],[Authors]]&amp;", "&amp;Tableau1[[#This Row],[Title]]&amp;" "&amp;Tableau1[[#This Row],[Journal]]&amp;". "&amp;Tableau1[[#This Row],[Year]]</f>
        <v>Löffler F, Böhm M, Herzog M, Petermann K, Kohnen T., Tomographic Analysis of Anterior and Posterior and Total Corneal Refractive Power Changes After Femtosecond Laser-Assisted Keratotomy. Am J Ophthalmol. 2017</v>
      </c>
    </row>
    <row r="4143" spans="1:29" x14ac:dyDescent="0.3">
      <c r="A4143">
        <v>7881</v>
      </c>
      <c r="B4143" t="s">
        <v>10629</v>
      </c>
      <c r="C4143" t="s">
        <v>20826</v>
      </c>
      <c r="D4143" t="s">
        <v>31067</v>
      </c>
      <c r="E4143" t="s">
        <v>2711</v>
      </c>
      <c r="F4143" s="10"/>
      <c r="G4143">
        <v>2017</v>
      </c>
      <c r="J4143">
        <v>0.36912011993923066</v>
      </c>
      <c r="L4143" t="s">
        <v>42230</v>
      </c>
      <c r="M4143">
        <v>28038766</v>
      </c>
      <c r="Q4143" s="10"/>
      <c r="R4143" s="11">
        <f t="shared" si="128"/>
        <v>0</v>
      </c>
      <c r="U4143" s="11">
        <f t="shared" si="129"/>
        <v>0</v>
      </c>
      <c r="Y4143" s="11">
        <f>IF(SUM(Tableau1[[#This Row],[Other access]:[Sci-hub access]])&gt;=1,1,0)</f>
        <v>0</v>
      </c>
      <c r="Z4143" s="12">
        <f>IF(OR(Tableau1[[#This Row],[Access R1 + S1+ T1 ]]&gt;=1,Tableau1[[#This Row],[Access V1 +W1 + X1]]&gt;=1),1,0)</f>
        <v>0</v>
      </c>
      <c r="AB4143" s="10" t="str">
        <f>Tableau1[[#This Row],[DOI]]</f>
        <v>doi: 10.1016/j.jpeds.2016.11.030</v>
      </c>
      <c r="AC4143" s="13" t="str">
        <f>Tableau1[[#This Row],[Authors]]&amp;", "&amp;Tableau1[[#This Row],[Title]]&amp;" "&amp;Tableau1[[#This Row],[Journal]]&amp;". "&amp;Tableau1[[#This Row],[Year]]</f>
        <v>Miquel J, Piyaraly S, Dupuy A, Cochat P, Phan A., Congenital Cases of Concomitant Harlequin and Horner Syndromes. J Pediatr. 2017</v>
      </c>
    </row>
    <row r="4144" spans="1:29" x14ac:dyDescent="0.3">
      <c r="A4144">
        <v>10046</v>
      </c>
      <c r="B4144" t="s">
        <v>12564</v>
      </c>
      <c r="C4144" t="s">
        <v>22732</v>
      </c>
      <c r="D4144" t="s">
        <v>33013</v>
      </c>
      <c r="E4144" t="s">
        <v>2447</v>
      </c>
      <c r="F4144" s="10"/>
      <c r="G4144">
        <v>2017</v>
      </c>
      <c r="J4144">
        <v>0.36912340214921224</v>
      </c>
      <c r="L4144" t="s">
        <v>44302</v>
      </c>
      <c r="M4144">
        <v>27487727</v>
      </c>
      <c r="Q4144" s="10"/>
      <c r="R4144" s="11">
        <f t="shared" si="128"/>
        <v>0</v>
      </c>
      <c r="U4144" s="11">
        <f t="shared" si="129"/>
        <v>0</v>
      </c>
      <c r="Y4144" s="11">
        <f>IF(SUM(Tableau1[[#This Row],[Other access]:[Sci-hub access]])&gt;=1,1,0)</f>
        <v>0</v>
      </c>
      <c r="Z4144" s="12">
        <f>IF(OR(Tableau1[[#This Row],[Access R1 + S1+ T1 ]]&gt;=1,Tableau1[[#This Row],[Access V1 +W1 + X1]]&gt;=1),1,0)</f>
        <v>0</v>
      </c>
      <c r="AB4144" s="10" t="str">
        <f>Tableau1[[#This Row],[DOI]]</f>
        <v>doi: 10.1097/IOP.0000000000000765</v>
      </c>
      <c r="AC4144" s="13" t="str">
        <f>Tableau1[[#This Row],[Authors]]&amp;", "&amp;Tableau1[[#This Row],[Title]]&amp;" "&amp;Tableau1[[#This Row],[Journal]]&amp;". "&amp;Tableau1[[#This Row],[Year]]</f>
        <v>Rodriguez ME, Burris CK, Kauh CY, Potter HD., A Conjunctival Melanoma Causing Bloody Tears. Ophthal Plast Reconstr Surg. 2017</v>
      </c>
    </row>
    <row r="4145" spans="1:29" ht="28.8" x14ac:dyDescent="0.3">
      <c r="A4145">
        <v>10652</v>
      </c>
      <c r="B4145" t="s">
        <v>2297</v>
      </c>
      <c r="C4145" t="s">
        <v>2298</v>
      </c>
      <c r="D4145" t="s">
        <v>2299</v>
      </c>
      <c r="E4145" t="s">
        <v>3007</v>
      </c>
      <c r="F4145" s="10"/>
      <c r="G4145">
        <v>2017</v>
      </c>
      <c r="J4145">
        <v>0.36918970378018856</v>
      </c>
      <c r="L4145" t="s">
        <v>44900</v>
      </c>
      <c r="M4145">
        <v>27130187</v>
      </c>
      <c r="Q4145" s="10"/>
      <c r="R4145" s="11">
        <f t="shared" si="128"/>
        <v>0</v>
      </c>
      <c r="U4145" s="11">
        <f t="shared" si="129"/>
        <v>0</v>
      </c>
      <c r="Y4145" s="11">
        <f>IF(SUM(Tableau1[[#This Row],[Other access]:[Sci-hub access]])&gt;=1,1,0)</f>
        <v>0</v>
      </c>
      <c r="Z4145" s="12">
        <f>IF(OR(Tableau1[[#This Row],[Access R1 + S1+ T1 ]]&gt;=1,Tableau1[[#This Row],[Access V1 +W1 + X1]]&gt;=1),1,0)</f>
        <v>0</v>
      </c>
      <c r="AB4145" s="10" t="str">
        <f>Tableau1[[#This Row],[DOI]]</f>
        <v>doi: 10.1007/s11748-016-0652-1</v>
      </c>
      <c r="AC4145" s="13" t="str">
        <f>Tableau1[[#This Row],[Authors]]&amp;", "&amp;Tableau1[[#This Row],[Title]]&amp;" "&amp;Tableau1[[#This Row],[Journal]]&amp;". "&amp;Tableau1[[#This Row],[Year]]</f>
        <v>Arai H, Tajiri M, Kaneko S, Kushida Y, Ando K, Tachibana T, Umeda S, Okudela K, Komatsu S, Masuda M., Two surgical cases of thymic MALT lymphoma associated with multiple lung cysts: possible association with Sjögren's syndrome. Gen Thorac Cardiovasc Surg. 2017</v>
      </c>
    </row>
    <row r="4146" spans="1:29" x14ac:dyDescent="0.3">
      <c r="A4146">
        <v>1354</v>
      </c>
      <c r="B4146" t="s">
        <v>4614</v>
      </c>
      <c r="C4146" t="s">
        <v>14865</v>
      </c>
      <c r="D4146" t="s">
        <v>25035</v>
      </c>
      <c r="E4146" t="s">
        <v>2448</v>
      </c>
      <c r="F4146" s="10"/>
      <c r="G4146">
        <v>2017</v>
      </c>
      <c r="J4146">
        <v>0.3691989656814969</v>
      </c>
      <c r="L4146" t="s">
        <v>35837</v>
      </c>
      <c r="M4146">
        <v>28971252</v>
      </c>
      <c r="Q4146" s="10"/>
      <c r="R4146" s="11">
        <f t="shared" si="128"/>
        <v>0</v>
      </c>
      <c r="U4146" s="11">
        <f t="shared" si="129"/>
        <v>0</v>
      </c>
      <c r="Y4146" s="11">
        <f>IF(SUM(Tableau1[[#This Row],[Other access]:[Sci-hub access]])&gt;=1,1,0)</f>
        <v>0</v>
      </c>
      <c r="Z4146" s="12">
        <f>IF(OR(Tableau1[[#This Row],[Access R1 + S1+ T1 ]]&gt;=1,Tableau1[[#This Row],[Access V1 +W1 + X1]]&gt;=1),1,0)</f>
        <v>0</v>
      </c>
      <c r="AB4146" s="10" t="str">
        <f>Tableau1[[#This Row],[DOI]]</f>
        <v>doi: 10.1007/s00417-017-3809-4</v>
      </c>
      <c r="AC4146" s="13" t="str">
        <f>Tableau1[[#This Row],[Authors]]&amp;", "&amp;Tableau1[[#This Row],[Title]]&amp;" "&amp;Tableau1[[#This Row],[Journal]]&amp;". "&amp;Tableau1[[#This Row],[Year]]</f>
        <v>Okamoto Y, Okamoto F, Nakano S, Oshika T., Morphometric assessment of normal human ciliary body using ultrasound biomicroscopy. Graefes Arch Clin Exp Ophthalmol. 2017</v>
      </c>
    </row>
    <row r="4147" spans="1:29" x14ac:dyDescent="0.3">
      <c r="A4147">
        <v>5093</v>
      </c>
      <c r="B4147" t="s">
        <v>8174</v>
      </c>
      <c r="C4147" t="s">
        <v>18400</v>
      </c>
      <c r="D4147" t="s">
        <v>28604</v>
      </c>
      <c r="E4147" t="s">
        <v>2526</v>
      </c>
      <c r="F4147" s="10"/>
      <c r="G4147">
        <v>2017</v>
      </c>
      <c r="J4147">
        <v>0.36924329470968009</v>
      </c>
      <c r="L4147" t="s">
        <v>39501</v>
      </c>
      <c r="M4147">
        <v>28374416</v>
      </c>
      <c r="Q4147" s="10"/>
      <c r="R4147" s="11">
        <f t="shared" si="128"/>
        <v>0</v>
      </c>
      <c r="U4147" s="11">
        <f t="shared" si="129"/>
        <v>0</v>
      </c>
      <c r="Y4147" s="11">
        <f>IF(SUM(Tableau1[[#This Row],[Other access]:[Sci-hub access]])&gt;=1,1,0)</f>
        <v>0</v>
      </c>
      <c r="Z4147" s="12">
        <f>IF(OR(Tableau1[[#This Row],[Access R1 + S1+ T1 ]]&gt;=1,Tableau1[[#This Row],[Access V1 +W1 + X1]]&gt;=1),1,0)</f>
        <v>0</v>
      </c>
      <c r="AB4147" s="10" t="str">
        <f>Tableau1[[#This Row],[DOI]]</f>
        <v>doi: 10.1111/dmcn.13435</v>
      </c>
      <c r="AC4147" s="13" t="str">
        <f>Tableau1[[#This Row],[Authors]]&amp;", "&amp;Tableau1[[#This Row],[Title]]&amp;" "&amp;Tableau1[[#This Row],[Journal]]&amp;". "&amp;Tableau1[[#This Row],[Year]]</f>
        <v>Squier W., Retinal haemorrhage: a red flag for raised intracranial pressure. Dev Med Child Neurol. 2017</v>
      </c>
    </row>
    <row r="4148" spans="1:29" x14ac:dyDescent="0.3">
      <c r="A4148">
        <v>7117</v>
      </c>
      <c r="B4148" t="s">
        <v>1208</v>
      </c>
      <c r="C4148" t="s">
        <v>1209</v>
      </c>
      <c r="D4148" t="s">
        <v>1210</v>
      </c>
      <c r="E4148" t="s">
        <v>2463</v>
      </c>
      <c r="F4148" s="10"/>
      <c r="G4148">
        <v>2017</v>
      </c>
      <c r="J4148">
        <v>0.36927221656357911</v>
      </c>
      <c r="L4148" t="s">
        <v>41473</v>
      </c>
      <c r="M4148">
        <v>28127733</v>
      </c>
      <c r="Q4148" s="10"/>
      <c r="R4148" s="11">
        <f t="shared" si="128"/>
        <v>0</v>
      </c>
      <c r="U4148" s="11">
        <f t="shared" si="129"/>
        <v>0</v>
      </c>
      <c r="Y4148" s="11">
        <f>IF(SUM(Tableau1[[#This Row],[Other access]:[Sci-hub access]])&gt;=1,1,0)</f>
        <v>0</v>
      </c>
      <c r="Z4148" s="12">
        <f>IF(OR(Tableau1[[#This Row],[Access R1 + S1+ T1 ]]&gt;=1,Tableau1[[#This Row],[Access V1 +W1 + X1]]&gt;=1),1,0)</f>
        <v>0</v>
      </c>
      <c r="AB4148" s="10" t="str">
        <f>Tableau1[[#This Row],[DOI]]</f>
        <v>doi: 10.5301/ejo.5000932</v>
      </c>
      <c r="AC4148" s="13" t="str">
        <f>Tableau1[[#This Row],[Authors]]&amp;", "&amp;Tableau1[[#This Row],[Title]]&amp;" "&amp;Tableau1[[#This Row],[Journal]]&amp;". "&amp;Tableau1[[#This Row],[Year]]</f>
        <v>Kan E, Kan EK, Okuyucu A., The evaluation of central corneal thickness and intraocular pressure in conjunction with tear IGF-1 levels in patients with acromegaly. Eur J Ophthalmol. 2017</v>
      </c>
    </row>
    <row r="4149" spans="1:29" x14ac:dyDescent="0.3">
      <c r="A4149">
        <v>1279</v>
      </c>
      <c r="B4149" t="s">
        <v>4539</v>
      </c>
      <c r="C4149" t="s">
        <v>14791</v>
      </c>
      <c r="D4149" t="s">
        <v>24960</v>
      </c>
      <c r="E4149" t="s">
        <v>2692</v>
      </c>
      <c r="F4149" s="10"/>
      <c r="G4149">
        <v>2017</v>
      </c>
      <c r="J4149">
        <v>0.36928059570345051</v>
      </c>
      <c r="L4149" t="e">
        <v>#VALUE!</v>
      </c>
      <c r="M4149">
        <v>28980900</v>
      </c>
      <c r="Q4149" s="10"/>
      <c r="R4149" s="11">
        <f t="shared" si="128"/>
        <v>0</v>
      </c>
      <c r="U4149" s="11">
        <f t="shared" si="129"/>
        <v>0</v>
      </c>
      <c r="Y4149" s="11">
        <f>IF(SUM(Tableau1[[#This Row],[Other access]:[Sci-hub access]])&gt;=1,1,0)</f>
        <v>0</v>
      </c>
      <c r="Z4149" s="12">
        <f>IF(OR(Tableau1[[#This Row],[Access R1 + S1+ T1 ]]&gt;=1,Tableau1[[#This Row],[Access V1 +W1 + X1]]&gt;=1),1,0)</f>
        <v>0</v>
      </c>
      <c r="AB4149" s="10" t="e">
        <f>Tableau1[[#This Row],[DOI]]</f>
        <v>#VALUE!</v>
      </c>
      <c r="AC4149" s="13" t="str">
        <f>Tableau1[[#This Row],[Authors]]&amp;", "&amp;Tableau1[[#This Row],[Title]]&amp;" "&amp;Tableau1[[#This Row],[Journal]]&amp;". "&amp;Tableau1[[#This Row],[Year]]</f>
        <v>Hatemi G, Seyahi E, Fresko I, Talarico R, Hamuryudan V., One year in review 2017: Behçet's syndrome. Clin Exp Rheumatol. 2017</v>
      </c>
    </row>
    <row r="4150" spans="1:29" x14ac:dyDescent="0.3">
      <c r="A4150">
        <v>2407</v>
      </c>
      <c r="B4150" t="s">
        <v>5632</v>
      </c>
      <c r="C4150" t="s">
        <v>15877</v>
      </c>
      <c r="D4150" t="s">
        <v>26054</v>
      </c>
      <c r="E4150" t="s">
        <v>2462</v>
      </c>
      <c r="F4150" s="10"/>
      <c r="G4150">
        <v>2017</v>
      </c>
      <c r="J4150">
        <v>0.36931694214295574</v>
      </c>
      <c r="L4150" t="s">
        <v>36872</v>
      </c>
      <c r="M4150">
        <v>28750611</v>
      </c>
      <c r="Q4150" s="10"/>
      <c r="R4150" s="11">
        <f t="shared" si="128"/>
        <v>0</v>
      </c>
      <c r="U4150" s="11">
        <f t="shared" si="129"/>
        <v>0</v>
      </c>
      <c r="Y4150" s="11">
        <f>IF(SUM(Tableau1[[#This Row],[Other access]:[Sci-hub access]])&gt;=1,1,0)</f>
        <v>0</v>
      </c>
      <c r="Z4150" s="12">
        <f>IF(OR(Tableau1[[#This Row],[Access R1 + S1+ T1 ]]&gt;=1,Tableau1[[#This Row],[Access V1 +W1 + X1]]&gt;=1),1,0)</f>
        <v>0</v>
      </c>
      <c r="AB4150" s="10" t="str">
        <f>Tableau1[[#This Row],[DOI]]</f>
        <v>doi: 10.1186/s12886-017-0528-x</v>
      </c>
      <c r="AC4150" s="13" t="str">
        <f>Tableau1[[#This Row],[Authors]]&amp;", "&amp;Tableau1[[#This Row],[Title]]&amp;" "&amp;Tableau1[[#This Row],[Journal]]&amp;". "&amp;Tableau1[[#This Row],[Year]]</f>
        <v>He W, Zhu X, Du Y, Yang J, Lu Y., Clinical efficacy of implantation of toric intraocular lenses with different incision positions: a comparative study of steep-axis incision and non-steep-axis incision. BMC Ophthalmol. 2017</v>
      </c>
    </row>
    <row r="4151" spans="1:29" x14ac:dyDescent="0.3">
      <c r="A4151">
        <v>499</v>
      </c>
      <c r="B4151" t="s">
        <v>3762</v>
      </c>
      <c r="C4151" t="s">
        <v>14019</v>
      </c>
      <c r="D4151" t="s">
        <v>24182</v>
      </c>
      <c r="E4151" t="s">
        <v>2562</v>
      </c>
      <c r="F4151" s="10"/>
      <c r="G4151">
        <v>2017</v>
      </c>
      <c r="J4151">
        <v>0.36933518343501603</v>
      </c>
      <c r="L4151" t="s">
        <v>35000</v>
      </c>
      <c r="M4151">
        <v>29204995</v>
      </c>
      <c r="Q4151" s="10"/>
      <c r="R4151" s="11">
        <f t="shared" si="128"/>
        <v>0</v>
      </c>
      <c r="U4151" s="11">
        <f t="shared" si="129"/>
        <v>0</v>
      </c>
      <c r="Y4151" s="11">
        <f>IF(SUM(Tableau1[[#This Row],[Other access]:[Sci-hub access]])&gt;=1,1,0)</f>
        <v>0</v>
      </c>
      <c r="Z4151" s="12">
        <f>IF(OR(Tableau1[[#This Row],[Access R1 + S1+ T1 ]]&gt;=1,Tableau1[[#This Row],[Access V1 +W1 + X1]]&gt;=1),1,0)</f>
        <v>0</v>
      </c>
      <c r="AB4151" s="10" t="str">
        <f>Tableau1[[#This Row],[DOI]]</f>
        <v>doi: 10.22608/APO.2017416</v>
      </c>
      <c r="AC4151" s="13" t="str">
        <f>Tableau1[[#This Row],[Authors]]&amp;", "&amp;Tableau1[[#This Row],[Title]]&amp;" "&amp;Tableau1[[#This Row],[Journal]]&amp;". "&amp;Tableau1[[#This Row],[Year]]</f>
        <v>Singh N, Srinivasan S, Muralidharan V, Roy R, V J, Raman R., Prevention of Age-Related Macular Degeneration. Asia Pac J Ophthalmol (Phila). 2017</v>
      </c>
    </row>
    <row r="4152" spans="1:29" ht="28.8" x14ac:dyDescent="0.3">
      <c r="A4152">
        <v>1768</v>
      </c>
      <c r="B4152" t="s">
        <v>5017</v>
      </c>
      <c r="C4152" t="s">
        <v>15264</v>
      </c>
      <c r="D4152" t="s">
        <v>25438</v>
      </c>
      <c r="E4152" t="s">
        <v>2458</v>
      </c>
      <c r="F4152" s="10"/>
      <c r="G4152">
        <v>2017</v>
      </c>
      <c r="J4152">
        <v>0.3693414419032095</v>
      </c>
      <c r="L4152" t="s">
        <v>36244</v>
      </c>
      <c r="M4152">
        <v>28880978</v>
      </c>
      <c r="Q4152" s="10"/>
      <c r="R4152" s="11">
        <f t="shared" si="128"/>
        <v>0</v>
      </c>
      <c r="U4152" s="11">
        <f t="shared" si="129"/>
        <v>0</v>
      </c>
      <c r="Y4152" s="11">
        <f>IF(SUM(Tableau1[[#This Row],[Other access]:[Sci-hub access]])&gt;=1,1,0)</f>
        <v>0</v>
      </c>
      <c r="Z4152" s="12">
        <f>IF(OR(Tableau1[[#This Row],[Access R1 + S1+ T1 ]]&gt;=1,Tableau1[[#This Row],[Access V1 +W1 + X1]]&gt;=1),1,0)</f>
        <v>0</v>
      </c>
      <c r="AB4152" s="10" t="str">
        <f>Tableau1[[#This Row],[DOI]]</f>
        <v>doi: 10.1001/jamaophthalmol.2017.3292</v>
      </c>
      <c r="AC4152" s="13" t="str">
        <f>Tableau1[[#This Row],[Authors]]&amp;", "&amp;Tableau1[[#This Row],[Title]]&amp;" "&amp;Tableau1[[#This Row],[Journal]]&amp;". "&amp;Tableau1[[#This Row],[Year]]</f>
        <v>Aleman TS, Ventura CV, Cavalcanti MM, Serrano LW, Traband A, Nti AA, Gois AL, Bravo-Filho V, Martins TT, Nichols CW, Maia M, Belfort R Jr., Quantitative Assessment of Microstructural Changes of the Retina in Infants With Congenital Zika Syndrome. JAMA Ophthalmol. 2017</v>
      </c>
    </row>
    <row r="4153" spans="1:29" x14ac:dyDescent="0.3">
      <c r="A4153">
        <v>6427</v>
      </c>
      <c r="B4153" t="s">
        <v>948</v>
      </c>
      <c r="C4153" t="s">
        <v>949</v>
      </c>
      <c r="D4153" t="s">
        <v>950</v>
      </c>
      <c r="E4153" t="s">
        <v>2657</v>
      </c>
      <c r="F4153" s="10"/>
      <c r="G4153">
        <v>2017</v>
      </c>
      <c r="J4153">
        <v>0.36934231425661335</v>
      </c>
      <c r="L4153" t="s">
        <v>40796</v>
      </c>
      <c r="M4153">
        <v>28214063</v>
      </c>
      <c r="Q4153" s="10"/>
      <c r="R4153" s="11">
        <f t="shared" si="128"/>
        <v>0</v>
      </c>
      <c r="U4153" s="11">
        <f t="shared" si="129"/>
        <v>0</v>
      </c>
      <c r="Y4153" s="11">
        <f>IF(SUM(Tableau1[[#This Row],[Other access]:[Sci-hub access]])&gt;=1,1,0)</f>
        <v>0</v>
      </c>
      <c r="Z4153" s="12">
        <f>IF(OR(Tableau1[[#This Row],[Access R1 + S1+ T1 ]]&gt;=1,Tableau1[[#This Row],[Access V1 +W1 + X1]]&gt;=1),1,0)</f>
        <v>0</v>
      </c>
      <c r="AB4153" s="10" t="str">
        <f>Tableau1[[#This Row],[DOI]]</f>
        <v>doi: 10.1016/j.ajem.2016.07.042</v>
      </c>
      <c r="AC4153" s="13" t="str">
        <f>Tableau1[[#This Row],[Authors]]&amp;", "&amp;Tableau1[[#This Row],[Title]]&amp;" "&amp;Tableau1[[#This Row],[Journal]]&amp;". "&amp;Tableau1[[#This Row],[Year]]</f>
        <v>Muñiz AE., Multiple cranial nerve neuropathies, ataxia and, areflexia: Miller Fisher syndrome in a child and review. Am J Emerg Med. 2017</v>
      </c>
    </row>
    <row r="4154" spans="1:29" x14ac:dyDescent="0.3">
      <c r="A4154">
        <v>7274</v>
      </c>
      <c r="B4154" t="s">
        <v>10096</v>
      </c>
      <c r="C4154" t="s">
        <v>20298</v>
      </c>
      <c r="D4154" t="s">
        <v>30530</v>
      </c>
      <c r="E4154" t="s">
        <v>2702</v>
      </c>
      <c r="F4154" s="10"/>
      <c r="G4154">
        <v>2017</v>
      </c>
      <c r="J4154">
        <v>0.36936451141486171</v>
      </c>
      <c r="L4154" t="s">
        <v>41630</v>
      </c>
      <c r="M4154">
        <v>28110637</v>
      </c>
      <c r="Q4154" s="10"/>
      <c r="R4154" s="11">
        <f t="shared" si="128"/>
        <v>0</v>
      </c>
      <c r="U4154" s="11">
        <f t="shared" si="129"/>
        <v>0</v>
      </c>
      <c r="Y4154" s="11">
        <f>IF(SUM(Tableau1[[#This Row],[Other access]:[Sci-hub access]])&gt;=1,1,0)</f>
        <v>0</v>
      </c>
      <c r="Z4154" s="12">
        <f>IF(OR(Tableau1[[#This Row],[Access R1 + S1+ T1 ]]&gt;=1,Tableau1[[#This Row],[Access V1 +W1 + X1]]&gt;=1),1,0)</f>
        <v>0</v>
      </c>
      <c r="AB4154" s="10" t="str">
        <f>Tableau1[[#This Row],[DOI]]</f>
        <v>doi: 10.1186/s13256-016-1170-6</v>
      </c>
      <c r="AC4154" s="13" t="str">
        <f>Tableau1[[#This Row],[Authors]]&amp;", "&amp;Tableau1[[#This Row],[Title]]&amp;" "&amp;Tableau1[[#This Row],[Journal]]&amp;". "&amp;Tableau1[[#This Row],[Year]]</f>
        <v>Kluś A, Kosatka M, Kozera M, Rękas M., Surgical reconstruction of traumatic ciliary body dialysis: a case report. J Med Case Rep. 2017</v>
      </c>
    </row>
    <row r="4155" spans="1:29" x14ac:dyDescent="0.3">
      <c r="A4155">
        <v>8874</v>
      </c>
      <c r="B4155" t="s">
        <v>11501</v>
      </c>
      <c r="C4155" t="s">
        <v>21684</v>
      </c>
      <c r="D4155" t="s">
        <v>31941</v>
      </c>
      <c r="E4155" t="s">
        <v>2490</v>
      </c>
      <c r="F4155" s="10"/>
      <c r="G4155">
        <v>2017</v>
      </c>
      <c r="J4155">
        <v>0.36942456724027439</v>
      </c>
      <c r="L4155" t="s">
        <v>43206</v>
      </c>
      <c r="M4155">
        <v>27818207</v>
      </c>
      <c r="Q4155" s="10"/>
      <c r="R4155" s="11">
        <f t="shared" si="128"/>
        <v>0</v>
      </c>
      <c r="U4155" s="11">
        <f t="shared" si="129"/>
        <v>0</v>
      </c>
      <c r="Y4155" s="11">
        <f>IF(SUM(Tableau1[[#This Row],[Other access]:[Sci-hub access]])&gt;=1,1,0)</f>
        <v>0</v>
      </c>
      <c r="Z4155" s="12">
        <f>IF(OR(Tableau1[[#This Row],[Access R1 + S1+ T1 ]]&gt;=1,Tableau1[[#This Row],[Access V1 +W1 + X1]]&gt;=1),1,0)</f>
        <v>0</v>
      </c>
      <c r="AB4155" s="10" t="str">
        <f>Tableau1[[#This Row],[DOI]]</f>
        <v>doi: 10.1016/j.ajo.2016.10.017</v>
      </c>
      <c r="AC4155" s="13" t="str">
        <f>Tableau1[[#This Row],[Authors]]&amp;", "&amp;Tableau1[[#This Row],[Title]]&amp;" "&amp;Tableau1[[#This Row],[Journal]]&amp;". "&amp;Tableau1[[#This Row],[Year]]</f>
        <v>Sachdeva V, Katukuri S, Kekunnaya R, Fernandes M, Ali MH., Validation of Guidelines for Undercorrection of Intraocular Lens Power in Children. Am J Ophthalmol. 2017</v>
      </c>
    </row>
    <row r="4156" spans="1:29" x14ac:dyDescent="0.3">
      <c r="A4156">
        <v>10504</v>
      </c>
      <c r="B4156" t="s">
        <v>12987</v>
      </c>
      <c r="C4156" t="s">
        <v>23153</v>
      </c>
      <c r="D4156" t="s">
        <v>33440</v>
      </c>
      <c r="E4156" t="s">
        <v>2447</v>
      </c>
      <c r="F4156" s="10"/>
      <c r="G4156">
        <v>2017</v>
      </c>
      <c r="J4156">
        <v>0.36956392908008018</v>
      </c>
      <c r="L4156" t="s">
        <v>44753</v>
      </c>
      <c r="M4156">
        <v>27254545</v>
      </c>
      <c r="Q4156" s="10"/>
      <c r="R4156" s="11">
        <f t="shared" si="128"/>
        <v>0</v>
      </c>
      <c r="U4156" s="11">
        <f t="shared" si="129"/>
        <v>0</v>
      </c>
      <c r="Y4156" s="11">
        <f>IF(SUM(Tableau1[[#This Row],[Other access]:[Sci-hub access]])&gt;=1,1,0)</f>
        <v>0</v>
      </c>
      <c r="Z4156" s="12">
        <f>IF(OR(Tableau1[[#This Row],[Access R1 + S1+ T1 ]]&gt;=1,Tableau1[[#This Row],[Access V1 +W1 + X1]]&gt;=1),1,0)</f>
        <v>0</v>
      </c>
      <c r="AB4156" s="10" t="str">
        <f>Tableau1[[#This Row],[DOI]]</f>
        <v>doi: 10.1097/IOP.0000000000000719</v>
      </c>
      <c r="AC4156" s="13" t="str">
        <f>Tableau1[[#This Row],[Authors]]&amp;", "&amp;Tableau1[[#This Row],[Title]]&amp;" "&amp;Tableau1[[#This Row],[Journal]]&amp;". "&amp;Tableau1[[#This Row],[Year]]</f>
        <v>Elkhamary SM, Galindo-Ferreiro A, Akaishi P, Muiños-Diaz Y, Cechetti SP, Cintra MB, Cruz AAV., Hyperostosis Following Orbital Exenteration. Ophthal Plast Reconstr Surg. 2017</v>
      </c>
    </row>
    <row r="4157" spans="1:29" x14ac:dyDescent="0.3">
      <c r="A4157">
        <v>329</v>
      </c>
      <c r="B4157" t="s">
        <v>3592</v>
      </c>
      <c r="C4157" t="s">
        <v>13853</v>
      </c>
      <c r="D4157" t="s">
        <v>24012</v>
      </c>
      <c r="E4157" t="s">
        <v>2464</v>
      </c>
      <c r="F4157" s="10"/>
      <c r="G4157">
        <v>2018</v>
      </c>
      <c r="J4157">
        <v>0.36958174637669727</v>
      </c>
      <c r="L4157" t="s">
        <v>34838</v>
      </c>
      <c r="M4157">
        <v>29256895</v>
      </c>
      <c r="Q4157" s="10"/>
      <c r="R4157" s="11">
        <f t="shared" si="128"/>
        <v>0</v>
      </c>
      <c r="U4157" s="11">
        <f t="shared" si="129"/>
        <v>0</v>
      </c>
      <c r="Y4157" s="11">
        <f>IF(SUM(Tableau1[[#This Row],[Other access]:[Sci-hub access]])&gt;=1,1,0)</f>
        <v>0</v>
      </c>
      <c r="Z4157" s="12">
        <f>IF(OR(Tableau1[[#This Row],[Access R1 + S1+ T1 ]]&gt;=1,Tableau1[[#This Row],[Access V1 +W1 + X1]]&gt;=1),1,0)</f>
        <v>0</v>
      </c>
      <c r="AB4157" s="10" t="str">
        <f>Tableau1[[#This Row],[DOI]]</f>
        <v>doi: 10.1097/ICU.0000000000000461</v>
      </c>
      <c r="AC4157" s="13" t="str">
        <f>Tableau1[[#This Row],[Authors]]&amp;", "&amp;Tableau1[[#This Row],[Title]]&amp;" "&amp;Tableau1[[#This Row],[Journal]]&amp;". "&amp;Tableau1[[#This Row],[Year]]</f>
        <v>Wu Z, Medeiros FA., Recent developments in visual field testing for glaucoma. Curr Opin Ophthalmol. 2018</v>
      </c>
    </row>
    <row r="4158" spans="1:29" x14ac:dyDescent="0.3">
      <c r="A4158">
        <v>1216</v>
      </c>
      <c r="B4158" t="s">
        <v>4478</v>
      </c>
      <c r="C4158" t="s">
        <v>14731</v>
      </c>
      <c r="D4158" t="s">
        <v>24899</v>
      </c>
      <c r="E4158" t="s">
        <v>2496</v>
      </c>
      <c r="F4158" s="10"/>
      <c r="G4158">
        <v>2017</v>
      </c>
      <c r="J4158">
        <v>0.36958666279224772</v>
      </c>
      <c r="L4158" t="s">
        <v>35703</v>
      </c>
      <c r="M4158">
        <v>28985829</v>
      </c>
      <c r="Q4158" s="10"/>
      <c r="R4158" s="11">
        <f t="shared" si="128"/>
        <v>0</v>
      </c>
      <c r="U4158" s="11">
        <f t="shared" si="129"/>
        <v>0</v>
      </c>
      <c r="Y4158" s="11">
        <f>IF(SUM(Tableau1[[#This Row],[Other access]:[Sci-hub access]])&gt;=1,1,0)</f>
        <v>0</v>
      </c>
      <c r="Z4158" s="12">
        <f>IF(OR(Tableau1[[#This Row],[Access R1 + S1+ T1 ]]&gt;=1,Tableau1[[#This Row],[Access V1 +W1 + X1]]&gt;=1),1,0)</f>
        <v>0</v>
      </c>
      <c r="AB4158" s="10" t="str">
        <f>Tableau1[[#This Row],[DOI]]</f>
        <v>doi: 10.1016/j.jcjo.2017.03.009</v>
      </c>
      <c r="AC4158" s="13" t="str">
        <f>Tableau1[[#This Row],[Authors]]&amp;", "&amp;Tableau1[[#This Row],[Title]]&amp;" "&amp;Tableau1[[#This Row],[Journal]]&amp;". "&amp;Tableau1[[#This Row],[Year]]</f>
        <v>Bostan C, de Souza MBD, Zoroquiain P, de Souza LAG, Burnier MN Jr., Case series: Merkel cell carcinoma of the eyelid. Can J Ophthalmol. 2017</v>
      </c>
    </row>
    <row r="4159" spans="1:29" x14ac:dyDescent="0.3">
      <c r="A4159">
        <v>10308</v>
      </c>
      <c r="B4159" t="s">
        <v>12808</v>
      </c>
      <c r="C4159" t="s">
        <v>22975</v>
      </c>
      <c r="D4159" t="s">
        <v>33261</v>
      </c>
      <c r="E4159" t="s">
        <v>2438</v>
      </c>
      <c r="F4159" s="10"/>
      <c r="G4159">
        <v>2017</v>
      </c>
      <c r="J4159">
        <v>0.3696161321306084</v>
      </c>
      <c r="L4159" t="s">
        <v>44559</v>
      </c>
      <c r="M4159">
        <v>27388246</v>
      </c>
      <c r="Q4159" s="10"/>
      <c r="R4159" s="11">
        <f t="shared" si="128"/>
        <v>0</v>
      </c>
      <c r="U4159" s="11">
        <f t="shared" si="129"/>
        <v>0</v>
      </c>
      <c r="Y4159" s="11">
        <f>IF(SUM(Tableau1[[#This Row],[Other access]:[Sci-hub access]])&gt;=1,1,0)</f>
        <v>0</v>
      </c>
      <c r="Z4159" s="12">
        <f>IF(OR(Tableau1[[#This Row],[Access R1 + S1+ T1 ]]&gt;=1,Tableau1[[#This Row],[Access V1 +W1 + X1]]&gt;=1),1,0)</f>
        <v>0</v>
      </c>
      <c r="AB4159" s="10" t="str">
        <f>Tableau1[[#This Row],[DOI]]</f>
        <v>doi: 10.1136/bjophthalmol-2016-308828</v>
      </c>
      <c r="AC4159" s="13" t="str">
        <f>Tableau1[[#This Row],[Authors]]&amp;", "&amp;Tableau1[[#This Row],[Title]]&amp;" "&amp;Tableau1[[#This Row],[Journal]]&amp;". "&amp;Tableau1[[#This Row],[Year]]</f>
        <v>Kandasamy Y, Hartley L, Rudd D, Smith R., The association between systemic vascular endothelial growth factor and retinopathy of prematurity in premature infants: a systematic review. Br J Ophthalmol. 2017</v>
      </c>
    </row>
    <row r="4160" spans="1:29" ht="28.8" x14ac:dyDescent="0.3">
      <c r="A4160">
        <v>3258</v>
      </c>
      <c r="B4160" t="s">
        <v>6441</v>
      </c>
      <c r="C4160" t="s">
        <v>16684</v>
      </c>
      <c r="D4160" t="s">
        <v>26865</v>
      </c>
      <c r="E4160" t="s">
        <v>2467</v>
      </c>
      <c r="F4160" s="10"/>
      <c r="G4160">
        <v>2017</v>
      </c>
      <c r="J4160">
        <v>0.36974433419399921</v>
      </c>
      <c r="L4160" t="s">
        <v>37711</v>
      </c>
      <c r="M4160">
        <v>28613352</v>
      </c>
      <c r="Q4160" s="10"/>
      <c r="R4160" s="11">
        <f t="shared" si="128"/>
        <v>0</v>
      </c>
      <c r="U4160" s="11">
        <f t="shared" si="129"/>
        <v>0</v>
      </c>
      <c r="Y4160" s="11">
        <f>IF(SUM(Tableau1[[#This Row],[Other access]:[Sci-hub access]])&gt;=1,1,0)</f>
        <v>0</v>
      </c>
      <c r="Z4160" s="12">
        <f>IF(OR(Tableau1[[#This Row],[Access R1 + S1+ T1 ]]&gt;=1,Tableau1[[#This Row],[Access V1 +W1 + X1]]&gt;=1),1,0)</f>
        <v>0</v>
      </c>
      <c r="AB4160" s="10" t="str">
        <f>Tableau1[[#This Row],[DOI]]</f>
        <v>doi: 10.3928/23258160-20170601-04</v>
      </c>
      <c r="AC4160" s="13" t="str">
        <f>Tableau1[[#This Row],[Authors]]&amp;", "&amp;Tableau1[[#This Row],[Title]]&amp;" "&amp;Tableau1[[#This Row],[Journal]]&amp;". "&amp;Tableau1[[#This Row],[Year]]</f>
        <v>Khan M, Wai KM, Silva FQ, Srivastava S, Ehlers JP, Rachitskaya A, Babiuch A, Deasy R, Kaiser PK, Schachat AP, Yuan A, Singh RP., Comparison of Ranibizumab and Bevacizumab for Macular Edema Secondary to Retinal Vein Occlusions in Routine Clinical Practice. Ophthalmic Surg Lasers Imaging Retina. 2017</v>
      </c>
    </row>
    <row r="4161" spans="1:29" x14ac:dyDescent="0.3">
      <c r="A4161">
        <v>1568</v>
      </c>
      <c r="B4161" t="s">
        <v>4822</v>
      </c>
      <c r="C4161" t="s">
        <v>15072</v>
      </c>
      <c r="D4161" t="s">
        <v>25243</v>
      </c>
      <c r="E4161" t="s">
        <v>2451</v>
      </c>
      <c r="F4161" s="10"/>
      <c r="G4161">
        <v>2017</v>
      </c>
      <c r="J4161">
        <v>0.36981144895125062</v>
      </c>
      <c r="L4161" t="s">
        <v>36047</v>
      </c>
      <c r="M4161">
        <v>28922378</v>
      </c>
      <c r="Q4161" s="10"/>
      <c r="R4161" s="11">
        <f t="shared" si="128"/>
        <v>0</v>
      </c>
      <c r="U4161" s="11">
        <f t="shared" si="129"/>
        <v>0</v>
      </c>
      <c r="Y4161" s="11">
        <f>IF(SUM(Tableau1[[#This Row],[Other access]:[Sci-hub access]])&gt;=1,1,0)</f>
        <v>0</v>
      </c>
      <c r="Z4161" s="12">
        <f>IF(OR(Tableau1[[#This Row],[Access R1 + S1+ T1 ]]&gt;=1,Tableau1[[#This Row],[Access V1 +W1 + X1]]&gt;=1),1,0)</f>
        <v>0</v>
      </c>
      <c r="AB4161" s="10" t="str">
        <f>Tableau1[[#This Row],[DOI]]</f>
        <v>doi: 10.1371/journal.pone.0185070</v>
      </c>
      <c r="AC4161" s="13" t="str">
        <f>Tableau1[[#This Row],[Authors]]&amp;", "&amp;Tableau1[[#This Row],[Title]]&amp;" "&amp;Tableau1[[#This Row],[Journal]]&amp;". "&amp;Tableau1[[#This Row],[Year]]</f>
        <v>Fu H, Zhang B, Tong J, Bedell H, Zhang H, Yang Y, Nie C, Luo Y, Liu X., Relationships of orientation discrimination threshold and visual acuity with macular lesions in age-related macular degeneration. PLoS One. 2017</v>
      </c>
    </row>
    <row r="4162" spans="1:29" x14ac:dyDescent="0.3">
      <c r="A4162">
        <v>540</v>
      </c>
      <c r="B4162" t="s">
        <v>3803</v>
      </c>
      <c r="C4162" t="s">
        <v>14060</v>
      </c>
      <c r="D4162" t="s">
        <v>24223</v>
      </c>
      <c r="E4162" t="s">
        <v>2469</v>
      </c>
      <c r="F4162" s="10"/>
      <c r="G4162">
        <v>2018</v>
      </c>
      <c r="J4162">
        <v>0.36984477813157979</v>
      </c>
      <c r="L4162" t="s">
        <v>35039</v>
      </c>
      <c r="M4162">
        <v>29185844</v>
      </c>
      <c r="Q4162" s="10"/>
      <c r="R4162" s="11">
        <f t="shared" ref="R4162:R4225" si="130">IF(SUM(N4162:Q4162)&gt;0,1,0)</f>
        <v>0</v>
      </c>
      <c r="U4162" s="11">
        <f t="shared" ref="U4162:U4225" si="131">IF(SUM(R4162,T4162)&gt;0,1,0)</f>
        <v>0</v>
      </c>
      <c r="Y4162" s="11">
        <f>IF(SUM(Tableau1[[#This Row],[Other access]:[Sci-hub access]])&gt;=1,1,0)</f>
        <v>0</v>
      </c>
      <c r="Z4162" s="12">
        <f>IF(OR(Tableau1[[#This Row],[Access R1 + S1+ T1 ]]&gt;=1,Tableau1[[#This Row],[Access V1 +W1 + X1]]&gt;=1),1,0)</f>
        <v>0</v>
      </c>
      <c r="AB4162" s="10" t="str">
        <f>Tableau1[[#This Row],[DOI]]</f>
        <v>doi: 10.1080/08820538.2017.1353816</v>
      </c>
      <c r="AC4162" s="13" t="str">
        <f>Tableau1[[#This Row],[Authors]]&amp;", "&amp;Tableau1[[#This Row],[Title]]&amp;" "&amp;Tableau1[[#This Row],[Journal]]&amp;". "&amp;Tableau1[[#This Row],[Year]]</f>
        <v>Papakostas TD, Vavvas D., Postoperative Complications of Scleral Buckling. Semin Ophthalmol. 2018</v>
      </c>
    </row>
    <row r="4163" spans="1:29" x14ac:dyDescent="0.3">
      <c r="A4163">
        <v>1571</v>
      </c>
      <c r="B4163" t="s">
        <v>4825</v>
      </c>
      <c r="C4163" t="s">
        <v>15075</v>
      </c>
      <c r="D4163" t="s">
        <v>25246</v>
      </c>
      <c r="E4163" t="s">
        <v>2457</v>
      </c>
      <c r="F4163" s="10"/>
      <c r="G4163">
        <v>2017</v>
      </c>
      <c r="J4163">
        <v>0.3699609673056693</v>
      </c>
      <c r="L4163" t="s">
        <v>36050</v>
      </c>
      <c r="M4163">
        <v>28922308</v>
      </c>
      <c r="Q4163" s="10"/>
      <c r="R4163" s="11">
        <f t="shared" si="130"/>
        <v>0</v>
      </c>
      <c r="U4163" s="11">
        <f t="shared" si="131"/>
        <v>0</v>
      </c>
      <c r="Y4163" s="11">
        <f>IF(SUM(Tableau1[[#This Row],[Other access]:[Sci-hub access]])&gt;=1,1,0)</f>
        <v>0</v>
      </c>
      <c r="Z4163" s="12">
        <f>IF(OR(Tableau1[[#This Row],[Access R1 + S1+ T1 ]]&gt;=1,Tableau1[[#This Row],[Access V1 +W1 + X1]]&gt;=1),1,0)</f>
        <v>0</v>
      </c>
      <c r="AB4163" s="10" t="str">
        <f>Tableau1[[#This Row],[DOI]]</f>
        <v>doi: 10.1097/ICB.000000000000037 1</v>
      </c>
      <c r="AC4163" s="13" t="str">
        <f>Tableau1[[#This Row],[Authors]]&amp;", "&amp;Tableau1[[#This Row],[Title]]&amp;" "&amp;Tableau1[[#This Row],[Journal]]&amp;". "&amp;Tableau1[[#This Row],[Year]]</f>
        <v>McCann JT, Engelbert M., LARGE RETINAL PIGMENT EPITHELIAL RIP ASSOCIATED WITH BULLOUS RETINAL AND CHOROIDAL DETACHMENT. Retin Cases Brief Rep. 2017</v>
      </c>
    </row>
    <row r="4164" spans="1:29" x14ac:dyDescent="0.3">
      <c r="A4164">
        <v>3971</v>
      </c>
      <c r="B4164" t="s">
        <v>7125</v>
      </c>
      <c r="C4164" t="s">
        <v>17362</v>
      </c>
      <c r="D4164" t="s">
        <v>27552</v>
      </c>
      <c r="E4164" t="s">
        <v>34172</v>
      </c>
      <c r="F4164" s="10"/>
      <c r="G4164">
        <v>2017</v>
      </c>
      <c r="J4164">
        <v>0.36998208010161138</v>
      </c>
      <c r="L4164" t="s">
        <v>38412</v>
      </c>
      <c r="M4164">
        <v>28499285</v>
      </c>
      <c r="Q4164" s="10"/>
      <c r="R4164" s="11">
        <f t="shared" si="130"/>
        <v>0</v>
      </c>
      <c r="U4164" s="11">
        <f t="shared" si="131"/>
        <v>0</v>
      </c>
      <c r="Y4164" s="11">
        <f>IF(SUM(Tableau1[[#This Row],[Other access]:[Sci-hub access]])&gt;=1,1,0)</f>
        <v>0</v>
      </c>
      <c r="Z4164" s="12">
        <f>IF(OR(Tableau1[[#This Row],[Access R1 + S1+ T1 ]]&gt;=1,Tableau1[[#This Row],[Access V1 +W1 + X1]]&gt;=1),1,0)</f>
        <v>0</v>
      </c>
      <c r="AB4164" s="10" t="str">
        <f>Tableau1[[#This Row],[DOI]]</f>
        <v>doi: 10.1097/OLQ.0000000000000613</v>
      </c>
      <c r="AC4164" s="13" t="str">
        <f>Tableau1[[#This Row],[Authors]]&amp;", "&amp;Tableau1[[#This Row],[Title]]&amp;" "&amp;Tableau1[[#This Row],[Journal]]&amp;". "&amp;Tableau1[[#This Row],[Year]]</f>
        <v>Kreisel K, Weston E, Braxton J, Llata E, Torrone E., Keeping an Eye on Chlamydia and Gonorrhea Conjunctivitis in Infants in the United States, 2010-2015. Sex Transm Dis. 2017</v>
      </c>
    </row>
    <row r="4165" spans="1:29" x14ac:dyDescent="0.3">
      <c r="A4165">
        <v>5759</v>
      </c>
      <c r="B4165" t="s">
        <v>8782</v>
      </c>
      <c r="C4165" t="s">
        <v>19000</v>
      </c>
      <c r="D4165" t="s">
        <v>29212</v>
      </c>
      <c r="E4165" t="s">
        <v>2462</v>
      </c>
      <c r="F4165" s="10"/>
      <c r="G4165">
        <v>2017</v>
      </c>
      <c r="J4165">
        <v>0.37013955224434636</v>
      </c>
      <c r="L4165" t="s">
        <v>40141</v>
      </c>
      <c r="M4165">
        <v>28288603</v>
      </c>
      <c r="Q4165" s="10"/>
      <c r="R4165" s="11">
        <f t="shared" si="130"/>
        <v>0</v>
      </c>
      <c r="U4165" s="11">
        <f t="shared" si="131"/>
        <v>0</v>
      </c>
      <c r="Y4165" s="11">
        <f>IF(SUM(Tableau1[[#This Row],[Other access]:[Sci-hub access]])&gt;=1,1,0)</f>
        <v>0</v>
      </c>
      <c r="Z4165" s="12">
        <f>IF(OR(Tableau1[[#This Row],[Access R1 + S1+ T1 ]]&gt;=1,Tableau1[[#This Row],[Access V1 +W1 + X1]]&gt;=1),1,0)</f>
        <v>0</v>
      </c>
      <c r="AB4165" s="10" t="str">
        <f>Tableau1[[#This Row],[DOI]]</f>
        <v>doi: 10.1186/s12886-017-0417-3</v>
      </c>
      <c r="AC4165" s="13" t="str">
        <f>Tableau1[[#This Row],[Authors]]&amp;", "&amp;Tableau1[[#This Row],[Title]]&amp;" "&amp;Tableau1[[#This Row],[Journal]]&amp;". "&amp;Tableau1[[#This Row],[Year]]</f>
        <v>Jeong S, Sagong M, Chang W., Acute angle closure attack after an intravitreal bevacizumab injection for branch retinal vein occlusion: a case report. BMC Ophthalmol. 2017</v>
      </c>
    </row>
    <row r="4166" spans="1:29" x14ac:dyDescent="0.3">
      <c r="A4166">
        <v>10060</v>
      </c>
      <c r="B4166" t="s">
        <v>2160</v>
      </c>
      <c r="C4166" t="s">
        <v>2161</v>
      </c>
      <c r="D4166" t="s">
        <v>2162</v>
      </c>
      <c r="E4166" t="s">
        <v>2454</v>
      </c>
      <c r="F4166" s="10"/>
      <c r="G4166">
        <v>2017</v>
      </c>
      <c r="J4166">
        <v>0.37016694666426742</v>
      </c>
      <c r="L4166" t="s">
        <v>44316</v>
      </c>
      <c r="M4166">
        <v>27485251</v>
      </c>
      <c r="Q4166" s="10"/>
      <c r="R4166" s="11">
        <f t="shared" si="130"/>
        <v>0</v>
      </c>
      <c r="U4166" s="11">
        <f t="shared" si="131"/>
        <v>0</v>
      </c>
      <c r="Y4166" s="11">
        <f>IF(SUM(Tableau1[[#This Row],[Other access]:[Sci-hub access]])&gt;=1,1,0)</f>
        <v>0</v>
      </c>
      <c r="Z4166" s="12">
        <f>IF(OR(Tableau1[[#This Row],[Access R1 + S1+ T1 ]]&gt;=1,Tableau1[[#This Row],[Access V1 +W1 + X1]]&gt;=1),1,0)</f>
        <v>0</v>
      </c>
      <c r="AB4166" s="10" t="str">
        <f>Tableau1[[#This Row],[DOI]]</f>
        <v>doi: 10.1080/17425247.2016.1218460</v>
      </c>
      <c r="AC4166" s="13" t="str">
        <f>Tableau1[[#This Row],[Authors]]&amp;", "&amp;Tableau1[[#This Row],[Title]]&amp;" "&amp;Tableau1[[#This Row],[Journal]]&amp;". "&amp;Tableau1[[#This Row],[Year]]</f>
        <v>Thakur Singh RR, Tekko I, McAvoy K, McMillan H, Jones D, Donnelly RF., Minimally invasive microneedles for ocular drug delivery. Expert Opin Drug Deliv. 2017</v>
      </c>
    </row>
    <row r="4167" spans="1:29" x14ac:dyDescent="0.3">
      <c r="A4167">
        <v>10143</v>
      </c>
      <c r="B4167" t="s">
        <v>12652</v>
      </c>
      <c r="C4167" t="s">
        <v>22820</v>
      </c>
      <c r="D4167" t="s">
        <v>33102</v>
      </c>
      <c r="E4167" t="s">
        <v>34171</v>
      </c>
      <c r="F4167" s="10"/>
      <c r="G4167">
        <v>2017</v>
      </c>
      <c r="J4167">
        <v>0.37034517999589156</v>
      </c>
      <c r="L4167" t="s">
        <v>44398</v>
      </c>
      <c r="M4167">
        <v>27455519</v>
      </c>
      <c r="Q4167" s="10"/>
      <c r="R4167" s="11">
        <f t="shared" si="130"/>
        <v>0</v>
      </c>
      <c r="U4167" s="11">
        <f t="shared" si="131"/>
        <v>0</v>
      </c>
      <c r="Y4167" s="11">
        <f>IF(SUM(Tableau1[[#This Row],[Other access]:[Sci-hub access]])&gt;=1,1,0)</f>
        <v>0</v>
      </c>
      <c r="Z4167" s="12">
        <f>IF(OR(Tableau1[[#This Row],[Access R1 + S1+ T1 ]]&gt;=1,Tableau1[[#This Row],[Access V1 +W1 + X1]]&gt;=1),1,0)</f>
        <v>0</v>
      </c>
      <c r="AB4167" s="10" t="str">
        <f>Tableau1[[#This Row],[DOI]]</f>
        <v>doi: 10.1109/TMI.2016.2593725</v>
      </c>
      <c r="AC4167" s="13" t="str">
        <f>Tableau1[[#This Row],[Authors]]&amp;", "&amp;Tableau1[[#This Row],[Title]]&amp;" "&amp;Tableau1[[#This Row],[Journal]]&amp;". "&amp;Tableau1[[#This Row],[Year]]</f>
        <v>Zhao Y, Zheng Y, Liu Y, Yang J, Zhao Y, Chen D, Wang Y., Intensity and Compactness Enabled Saliency Estimation for Leakage Detection in Diabetic and Malarial Retinopathy. IEEE Trans Med Imaging. 2017</v>
      </c>
    </row>
    <row r="4168" spans="1:29" ht="28.8" x14ac:dyDescent="0.3">
      <c r="A4168">
        <v>10340</v>
      </c>
      <c r="B4168" t="s">
        <v>12837</v>
      </c>
      <c r="C4168" t="s">
        <v>23004</v>
      </c>
      <c r="D4168" t="s">
        <v>33290</v>
      </c>
      <c r="E4168" t="s">
        <v>2469</v>
      </c>
      <c r="F4168" s="10"/>
      <c r="G4168">
        <v>2017</v>
      </c>
      <c r="J4168">
        <v>0.37035491096059692</v>
      </c>
      <c r="L4168" t="s">
        <v>44591</v>
      </c>
      <c r="M4168">
        <v>27367533</v>
      </c>
      <c r="Q4168" s="10"/>
      <c r="R4168" s="11">
        <f t="shared" si="130"/>
        <v>0</v>
      </c>
      <c r="U4168" s="11">
        <f t="shared" si="131"/>
        <v>0</v>
      </c>
      <c r="Y4168" s="11">
        <f>IF(SUM(Tableau1[[#This Row],[Other access]:[Sci-hub access]])&gt;=1,1,0)</f>
        <v>0</v>
      </c>
      <c r="Z4168" s="12">
        <f>IF(OR(Tableau1[[#This Row],[Access R1 + S1+ T1 ]]&gt;=1,Tableau1[[#This Row],[Access V1 +W1 + X1]]&gt;=1),1,0)</f>
        <v>0</v>
      </c>
      <c r="AB4168" s="10" t="str">
        <f>Tableau1[[#This Row],[DOI]]</f>
        <v>doi: 10.3109/08820538.2016.1142579</v>
      </c>
      <c r="AC4168" s="13" t="str">
        <f>Tableau1[[#This Row],[Authors]]&amp;", "&amp;Tableau1[[#This Row],[Title]]&amp;" "&amp;Tableau1[[#This Row],[Journal]]&amp;". "&amp;Tableau1[[#This Row],[Year]]</f>
        <v>Fu D, Zhang ZY, Wang L, Zhou XT, Yu ZQ., Refractive Regression and Changes in Central Corneal Thickness Three Years after Laser-Assisted Subepithelial Keratectomy for High Myopia in Eyes with Thin Corneas: A Retrospective Study. Semin Ophthalmol. 2017</v>
      </c>
    </row>
    <row r="4169" spans="1:29" ht="28.8" x14ac:dyDescent="0.3">
      <c r="A4169">
        <v>3554</v>
      </c>
      <c r="B4169" t="s">
        <v>6726</v>
      </c>
      <c r="C4169" t="s">
        <v>16968</v>
      </c>
      <c r="D4169" t="s">
        <v>27150</v>
      </c>
      <c r="E4169" t="s">
        <v>2490</v>
      </c>
      <c r="F4169" s="10"/>
      <c r="G4169">
        <v>2017</v>
      </c>
      <c r="J4169">
        <v>0.37045703267250096</v>
      </c>
      <c r="L4169" t="s">
        <v>38001</v>
      </c>
      <c r="M4169">
        <v>28572063</v>
      </c>
      <c r="Q4169" s="10"/>
      <c r="R4169" s="11">
        <f t="shared" si="130"/>
        <v>0</v>
      </c>
      <c r="U4169" s="11">
        <f t="shared" si="131"/>
        <v>0</v>
      </c>
      <c r="Y4169" s="11">
        <f>IF(SUM(Tableau1[[#This Row],[Other access]:[Sci-hub access]])&gt;=1,1,0)</f>
        <v>0</v>
      </c>
      <c r="Z4169" s="12">
        <f>IF(OR(Tableau1[[#This Row],[Access R1 + S1+ T1 ]]&gt;=1,Tableau1[[#This Row],[Access V1 +W1 + X1]]&gt;=1),1,0)</f>
        <v>0</v>
      </c>
      <c r="AB4169" s="10" t="str">
        <f>Tableau1[[#This Row],[DOI]]</f>
        <v>doi: 10.1016/j.ajo.2017.05.019</v>
      </c>
      <c r="AC4169" s="13" t="str">
        <f>Tableau1[[#This Row],[Authors]]&amp;", "&amp;Tableau1[[#This Row],[Title]]&amp;" "&amp;Tableau1[[#This Row],[Journal]]&amp;". "&amp;Tableau1[[#This Row],[Year]]</f>
        <v>Sánchez-Tabernero S, García-Alvarez C, Muñoz-Moreno MF, Diezhandino P, Alonso-Martínez P, de Frutos-Baraja JM, López-Lara F, Saornil MA., Pattern of Local Recurrence After I-125 Episcleral Brachytherapy for Uveal Melanoma in a Spanish Referral Ocular Oncology Unit. Am J Ophthalmol. 2017</v>
      </c>
    </row>
    <row r="4170" spans="1:29" ht="28.8" x14ac:dyDescent="0.3">
      <c r="A4170">
        <v>10028</v>
      </c>
      <c r="B4170" t="s">
        <v>12549</v>
      </c>
      <c r="C4170" t="s">
        <v>22716</v>
      </c>
      <c r="D4170" t="s">
        <v>32997</v>
      </c>
      <c r="E4170" t="s">
        <v>2438</v>
      </c>
      <c r="F4170" s="10"/>
      <c r="G4170">
        <v>2017</v>
      </c>
      <c r="J4170">
        <v>0.37053535202915999</v>
      </c>
      <c r="L4170" t="s">
        <v>44285</v>
      </c>
      <c r="M4170">
        <v>27491359</v>
      </c>
      <c r="Q4170" s="10"/>
      <c r="R4170" s="11">
        <f t="shared" si="130"/>
        <v>0</v>
      </c>
      <c r="U4170" s="11">
        <f t="shared" si="131"/>
        <v>0</v>
      </c>
      <c r="Y4170" s="11">
        <f>IF(SUM(Tableau1[[#This Row],[Other access]:[Sci-hub access]])&gt;=1,1,0)</f>
        <v>0</v>
      </c>
      <c r="Z4170" s="12">
        <f>IF(OR(Tableau1[[#This Row],[Access R1 + S1+ T1 ]]&gt;=1,Tableau1[[#This Row],[Access V1 +W1 + X1]]&gt;=1),1,0)</f>
        <v>0</v>
      </c>
      <c r="AB4170" s="10" t="str">
        <f>Tableau1[[#This Row],[DOI]]</f>
        <v>doi: 10.1136/bjophthalmol-2016-308999</v>
      </c>
      <c r="AC4170" s="13" t="str">
        <f>Tableau1[[#This Row],[Authors]]&amp;", "&amp;Tableau1[[#This Row],[Title]]&amp;" "&amp;Tableau1[[#This Row],[Journal]]&amp;". "&amp;Tableau1[[#This Row],[Year]]</f>
        <v>Hanumunthadu D, Ilginis T, Restori M, Sagoo MS, Tufail A, Balaggan KS, Patel PJ., Repeatability of swept-source optical coherence tomography retinal and choroidal thickness measurements in neovascular age-related macular degeneration. Br J Ophthalmol. 2017</v>
      </c>
    </row>
    <row r="4171" spans="1:29" x14ac:dyDescent="0.3">
      <c r="A4171">
        <v>2845</v>
      </c>
      <c r="B4171" t="s">
        <v>6046</v>
      </c>
      <c r="C4171" t="s">
        <v>16292</v>
      </c>
      <c r="D4171" t="s">
        <v>26470</v>
      </c>
      <c r="E4171" t="s">
        <v>2942</v>
      </c>
      <c r="F4171" s="10"/>
      <c r="G4171">
        <v>2017</v>
      </c>
      <c r="J4171">
        <v>0.37060028011916413</v>
      </c>
      <c r="L4171" t="s">
        <v>37304</v>
      </c>
      <c r="M4171">
        <v>28673870</v>
      </c>
      <c r="Q4171" s="10"/>
      <c r="R4171" s="11">
        <f t="shared" si="130"/>
        <v>0</v>
      </c>
      <c r="U4171" s="11">
        <f t="shared" si="131"/>
        <v>0</v>
      </c>
      <c r="Y4171" s="11">
        <f>IF(SUM(Tableau1[[#This Row],[Other access]:[Sci-hub access]])&gt;=1,1,0)</f>
        <v>0</v>
      </c>
      <c r="Z4171" s="12">
        <f>IF(OR(Tableau1[[#This Row],[Access R1 + S1+ T1 ]]&gt;=1,Tableau1[[#This Row],[Access V1 +W1 + X1]]&gt;=1),1,0)</f>
        <v>0</v>
      </c>
      <c r="AB4171" s="10" t="str">
        <f>Tableau1[[#This Row],[DOI]]</f>
        <v>doi: 10.1016/j.preteyeres.2017.06.005</v>
      </c>
      <c r="AC4171" s="13" t="str">
        <f>Tableau1[[#This Row],[Authors]]&amp;", "&amp;Tableau1[[#This Row],[Title]]&amp;" "&amp;Tableau1[[#This Row],[Journal]]&amp;". "&amp;Tableau1[[#This Row],[Year]]</f>
        <v>Dysli C, Wolf S, Berezin MY, Sauer L, Hammer M, Zinkernagel MS., Fluorescence lifetime imaging ophthalmoscopy. Prog Retin Eye Res. 2017</v>
      </c>
    </row>
    <row r="4172" spans="1:29" x14ac:dyDescent="0.3">
      <c r="A4172">
        <v>8527</v>
      </c>
      <c r="B4172" t="s">
        <v>11198</v>
      </c>
      <c r="C4172" t="s">
        <v>21382</v>
      </c>
      <c r="D4172" t="s">
        <v>31637</v>
      </c>
      <c r="E4172" t="s">
        <v>2529</v>
      </c>
      <c r="F4172" s="10"/>
      <c r="G4172">
        <v>2017</v>
      </c>
      <c r="J4172">
        <v>0.37060616912050226</v>
      </c>
      <c r="L4172" t="s">
        <v>42863</v>
      </c>
      <c r="M4172">
        <v>27897448</v>
      </c>
      <c r="Q4172" s="10"/>
      <c r="R4172" s="11">
        <f t="shared" si="130"/>
        <v>0</v>
      </c>
      <c r="U4172" s="11">
        <f t="shared" si="131"/>
        <v>0</v>
      </c>
      <c r="Y4172" s="11">
        <f>IF(SUM(Tableau1[[#This Row],[Other access]:[Sci-hub access]])&gt;=1,1,0)</f>
        <v>0</v>
      </c>
      <c r="Z4172" s="12">
        <f>IF(OR(Tableau1[[#This Row],[Access R1 + S1+ T1 ]]&gt;=1,Tableau1[[#This Row],[Access V1 +W1 + X1]]&gt;=1),1,0)</f>
        <v>0</v>
      </c>
      <c r="AB4172" s="10" t="str">
        <f>Tableau1[[#This Row],[DOI]]</f>
        <v>doi: 10.1080/02713683.2016.1238944</v>
      </c>
      <c r="AC4172" s="13" t="str">
        <f>Tableau1[[#This Row],[Authors]]&amp;", "&amp;Tableau1[[#This Row],[Title]]&amp;" "&amp;Tableau1[[#This Row],[Journal]]&amp;". "&amp;Tableau1[[#This Row],[Year]]</f>
        <v>Rao HL, Kadambi SV, Mehta P, Dasari S, Puttaiah NK, Pradhan ZS, Rao DAS, Shetty R., Diagnostic Ability of Automated Pupillography in Glaucoma. Curr Eye Res. 2017</v>
      </c>
    </row>
    <row r="4173" spans="1:29" ht="28.8" x14ac:dyDescent="0.3">
      <c r="A4173">
        <v>247</v>
      </c>
      <c r="B4173" t="s">
        <v>3510</v>
      </c>
      <c r="C4173" t="s">
        <v>13771</v>
      </c>
      <c r="D4173" t="s">
        <v>23930</v>
      </c>
      <c r="E4173" t="s">
        <v>2462</v>
      </c>
      <c r="F4173" s="10"/>
      <c r="G4173">
        <v>2018</v>
      </c>
      <c r="J4173">
        <v>0.37063508696004077</v>
      </c>
      <c r="L4173" t="s">
        <v>34758</v>
      </c>
      <c r="M4173">
        <v>29298687</v>
      </c>
      <c r="Q4173" s="10"/>
      <c r="R4173" s="11">
        <f t="shared" si="130"/>
        <v>0</v>
      </c>
      <c r="U4173" s="11">
        <f t="shared" si="131"/>
        <v>0</v>
      </c>
      <c r="Y4173" s="11">
        <f>IF(SUM(Tableau1[[#This Row],[Other access]:[Sci-hub access]])&gt;=1,1,0)</f>
        <v>0</v>
      </c>
      <c r="Z4173" s="12">
        <f>IF(OR(Tableau1[[#This Row],[Access R1 + S1+ T1 ]]&gt;=1,Tableau1[[#This Row],[Access V1 +W1 + X1]]&gt;=1),1,0)</f>
        <v>0</v>
      </c>
      <c r="AB4173" s="10" t="str">
        <f>Tableau1[[#This Row],[DOI]]</f>
        <v>doi: 10.1186/s12886-017-0652-7</v>
      </c>
      <c r="AC4173" s="13" t="str">
        <f>Tableau1[[#This Row],[Authors]]&amp;", "&amp;Tableau1[[#This Row],[Title]]&amp;" "&amp;Tableau1[[#This Row],[Journal]]&amp;". "&amp;Tableau1[[#This Row],[Year]]</f>
        <v>Aojula A, Mollan SP, Horsburgh J, Yiangou A, Markey KA, Mitchell JL, Scotton WJ, Keane PA, Sinclair AJ., Segmentation error in spectral domain optical coherence tomography measures of the retinal nerve fibre layer thickness in idiopathic intracranial hypertension. BMC Ophthalmol. 2018</v>
      </c>
    </row>
    <row r="4174" spans="1:29" ht="28.8" x14ac:dyDescent="0.3">
      <c r="A4174">
        <v>7758</v>
      </c>
      <c r="B4174" t="s">
        <v>10524</v>
      </c>
      <c r="C4174" t="s">
        <v>20720</v>
      </c>
      <c r="D4174" t="s">
        <v>30961</v>
      </c>
      <c r="E4174" t="s">
        <v>34041</v>
      </c>
      <c r="F4174" s="10"/>
      <c r="G4174">
        <v>2017</v>
      </c>
      <c r="J4174">
        <v>0.37064718067246361</v>
      </c>
      <c r="L4174" t="s">
        <v>42109</v>
      </c>
      <c r="M4174">
        <v>28059209</v>
      </c>
      <c r="Q4174" s="10"/>
      <c r="R4174" s="11">
        <f t="shared" si="130"/>
        <v>0</v>
      </c>
      <c r="U4174" s="11">
        <f t="shared" si="131"/>
        <v>0</v>
      </c>
      <c r="Y4174" s="11">
        <f>IF(SUM(Tableau1[[#This Row],[Other access]:[Sci-hub access]])&gt;=1,1,0)</f>
        <v>0</v>
      </c>
      <c r="Z4174" s="12">
        <f>IF(OR(Tableau1[[#This Row],[Access R1 + S1+ T1 ]]&gt;=1,Tableau1[[#This Row],[Access V1 +W1 + X1]]&gt;=1),1,0)</f>
        <v>0</v>
      </c>
      <c r="AB4174" s="10" t="str">
        <f>Tableau1[[#This Row],[DOI]]</f>
        <v>doi: 10.1364/OL.42.000017</v>
      </c>
      <c r="AC4174" s="13" t="str">
        <f>Tableau1[[#This Row],[Authors]]&amp;", "&amp;Tableau1[[#This Row],[Title]]&amp;" "&amp;Tableau1[[#This Row],[Journal]]&amp;". "&amp;Tableau1[[#This Row],[Year]]</f>
        <v>Polans J, Cunefare D, Cole E, Keller B, Mettu PS, Cousins SW, Allingham MJ, Izatt JA, Farsiu S., Enhanced visualization of peripheral retinal vasculature with wavefront sensorless adaptive optics optical coherence tomography angiography in diabetic patients. Opt Lett. 2017</v>
      </c>
    </row>
    <row r="4175" spans="1:29" x14ac:dyDescent="0.3">
      <c r="A4175">
        <v>7748</v>
      </c>
      <c r="B4175" t="s">
        <v>10514</v>
      </c>
      <c r="C4175" t="s">
        <v>20710</v>
      </c>
      <c r="D4175" t="s">
        <v>30951</v>
      </c>
      <c r="E4175" t="s">
        <v>2479</v>
      </c>
      <c r="F4175" s="10"/>
      <c r="G4175">
        <v>2017</v>
      </c>
      <c r="J4175">
        <v>0.37069747580719969</v>
      </c>
      <c r="L4175" t="s">
        <v>42099</v>
      </c>
      <c r="M4175">
        <v>28060059</v>
      </c>
      <c r="Q4175" s="10"/>
      <c r="R4175" s="11">
        <f t="shared" si="130"/>
        <v>0</v>
      </c>
      <c r="U4175" s="11">
        <f t="shared" si="131"/>
        <v>0</v>
      </c>
      <c r="Y4175" s="11">
        <f>IF(SUM(Tableau1[[#This Row],[Other access]:[Sci-hub access]])&gt;=1,1,0)</f>
        <v>0</v>
      </c>
      <c r="Z4175" s="12">
        <f>IF(OR(Tableau1[[#This Row],[Access R1 + S1+ T1 ]]&gt;=1,Tableau1[[#This Row],[Access V1 +W1 + X1]]&gt;=1),1,0)</f>
        <v>0</v>
      </c>
      <c r="AB4175" s="10" t="str">
        <f>Tableau1[[#This Row],[DOI]]</f>
        <v>doi: 10.1097/ICO.0000000000001104</v>
      </c>
      <c r="AC4175" s="13" t="str">
        <f>Tableau1[[#This Row],[Authors]]&amp;", "&amp;Tableau1[[#This Row],[Title]]&amp;" "&amp;Tableau1[[#This Row],[Journal]]&amp;". "&amp;Tableau1[[#This Row],[Year]]</f>
        <v>Gordillo CH, Grandin JC, Zaldivar R, Zaldivar R, Lotfi AC., Efficacy of Intrastromal Corneal Ring Segments Combined With Flash Collagen Cross-Linking in Keratoconus. Cornea. 2017</v>
      </c>
    </row>
    <row r="4176" spans="1:29" x14ac:dyDescent="0.3">
      <c r="A4176">
        <v>8078</v>
      </c>
      <c r="B4176" t="s">
        <v>10803</v>
      </c>
      <c r="C4176" t="s">
        <v>20993</v>
      </c>
      <c r="D4176" t="s">
        <v>31241</v>
      </c>
      <c r="E4176" t="s">
        <v>2479</v>
      </c>
      <c r="F4176" s="10"/>
      <c r="G4176">
        <v>2017</v>
      </c>
      <c r="J4176">
        <v>0.37085774390371784</v>
      </c>
      <c r="L4176" t="s">
        <v>42425</v>
      </c>
      <c r="M4176">
        <v>28002112</v>
      </c>
      <c r="Q4176" s="10"/>
      <c r="R4176" s="11">
        <f t="shared" si="130"/>
        <v>0</v>
      </c>
      <c r="U4176" s="11">
        <f t="shared" si="131"/>
        <v>0</v>
      </c>
      <c r="Y4176" s="11">
        <f>IF(SUM(Tableau1[[#This Row],[Other access]:[Sci-hub access]])&gt;=1,1,0)</f>
        <v>0</v>
      </c>
      <c r="Z4176" s="12">
        <f>IF(OR(Tableau1[[#This Row],[Access R1 + S1+ T1 ]]&gt;=1,Tableau1[[#This Row],[Access V1 +W1 + X1]]&gt;=1),1,0)</f>
        <v>0</v>
      </c>
      <c r="AB4176" s="10" t="str">
        <f>Tableau1[[#This Row],[DOI]]</f>
        <v>doi: 10.1097/ICO.0000000000001110</v>
      </c>
      <c r="AC4176" s="13" t="str">
        <f>Tableau1[[#This Row],[Authors]]&amp;", "&amp;Tableau1[[#This Row],[Title]]&amp;" "&amp;Tableau1[[#This Row],[Journal]]&amp;". "&amp;Tableau1[[#This Row],[Year]]</f>
        <v>Zhao Z, Li J, Zheng Q, Lin W, Jhanji V, Chen W., Wet-Peeling Technique of Deep Anterior Lamellar Keratoplasty With Hypotonic Water and Blunt Dissection for Healed Hydrops. Cornea. 2017</v>
      </c>
    </row>
    <row r="4177" spans="1:29" x14ac:dyDescent="0.3">
      <c r="A4177">
        <v>4850</v>
      </c>
      <c r="B4177" t="s">
        <v>7953</v>
      </c>
      <c r="C4177" t="s">
        <v>18182</v>
      </c>
      <c r="D4177" t="s">
        <v>28383</v>
      </c>
      <c r="E4177" t="s">
        <v>2562</v>
      </c>
      <c r="F4177" s="10"/>
      <c r="G4177">
        <v>2017</v>
      </c>
      <c r="J4177">
        <v>0.37100175077386788</v>
      </c>
      <c r="L4177" t="s">
        <v>39260</v>
      </c>
      <c r="M4177">
        <v>28399335</v>
      </c>
      <c r="Q4177" s="10"/>
      <c r="R4177" s="11">
        <f t="shared" si="130"/>
        <v>0</v>
      </c>
      <c r="U4177" s="11">
        <f t="shared" si="131"/>
        <v>0</v>
      </c>
      <c r="Y4177" s="11">
        <f>IF(SUM(Tableau1[[#This Row],[Other access]:[Sci-hub access]])&gt;=1,1,0)</f>
        <v>0</v>
      </c>
      <c r="Z4177" s="12">
        <f>IF(OR(Tableau1[[#This Row],[Access R1 + S1+ T1 ]]&gt;=1,Tableau1[[#This Row],[Access V1 +W1 + X1]]&gt;=1),1,0)</f>
        <v>0</v>
      </c>
      <c r="AB4177" s="10" t="str">
        <f>Tableau1[[#This Row],[DOI]]</f>
        <v>doi: 10.22608/APO.201736</v>
      </c>
      <c r="AC4177" s="13" t="str">
        <f>Tableau1[[#This Row],[Authors]]&amp;", "&amp;Tableau1[[#This Row],[Title]]&amp;" "&amp;Tableau1[[#This Row],[Journal]]&amp;". "&amp;Tableau1[[#This Row],[Year]]</f>
        <v>Honavar SG, Manjandavida FP., Recent Advances in Orbital Tumors--A Review of Publications from 2014-2016. Asia Pac J Ophthalmol (Phila). 2017</v>
      </c>
    </row>
    <row r="4178" spans="1:29" x14ac:dyDescent="0.3">
      <c r="A4178">
        <v>3416</v>
      </c>
      <c r="B4178" t="s">
        <v>6592</v>
      </c>
      <c r="C4178" t="s">
        <v>16835</v>
      </c>
      <c r="D4178" t="s">
        <v>27016</v>
      </c>
      <c r="E4178" t="s">
        <v>2445</v>
      </c>
      <c r="F4178" s="10"/>
      <c r="G4178">
        <v>2017</v>
      </c>
      <c r="J4178">
        <v>0.37106540131059085</v>
      </c>
      <c r="L4178" t="s">
        <v>37866</v>
      </c>
      <c r="M4178">
        <v>28590317</v>
      </c>
      <c r="Q4178" s="10"/>
      <c r="R4178" s="11">
        <f t="shared" si="130"/>
        <v>0</v>
      </c>
      <c r="U4178" s="11">
        <f t="shared" si="131"/>
        <v>0</v>
      </c>
      <c r="Y4178" s="11">
        <f>IF(SUM(Tableau1[[#This Row],[Other access]:[Sci-hub access]])&gt;=1,1,0)</f>
        <v>0</v>
      </c>
      <c r="Z4178" s="12">
        <f>IF(OR(Tableau1[[#This Row],[Access R1 + S1+ T1 ]]&gt;=1,Tableau1[[#This Row],[Access V1 +W1 + X1]]&gt;=1),1,0)</f>
        <v>0</v>
      </c>
      <c r="AB4178" s="10" t="str">
        <f>Tableau1[[#This Row],[DOI]]</f>
        <v>doi: 10.1097/IAE.0000000000001456</v>
      </c>
      <c r="AC4178" s="13" t="str">
        <f>Tableau1[[#This Row],[Authors]]&amp;", "&amp;Tableau1[[#This Row],[Title]]&amp;" "&amp;Tableau1[[#This Row],[Journal]]&amp;". "&amp;Tableau1[[#This Row],[Year]]</f>
        <v>Bruyère E, Miere A, Cohen SY, Martiano D, Sikorav A, Popeanga A, Semoun O, Querques G, Souied EH., NEOVASCULARIZATION SECONDARY TO HIGH MYOPIA IMAGED BY OPTICAL COHERENCE TOMOGRAPHY ANGIOGRAPHY. Retina. 2017</v>
      </c>
    </row>
    <row r="4179" spans="1:29" x14ac:dyDescent="0.3">
      <c r="A4179">
        <v>11018</v>
      </c>
      <c r="B4179" t="s">
        <v>13443</v>
      </c>
      <c r="C4179" t="s">
        <v>23605</v>
      </c>
      <c r="D4179" t="s">
        <v>33897</v>
      </c>
      <c r="E4179" t="s">
        <v>2447</v>
      </c>
      <c r="F4179" s="10"/>
      <c r="G4179">
        <v>2017</v>
      </c>
      <c r="J4179">
        <v>0.37111441224946795</v>
      </c>
      <c r="L4179" t="s">
        <v>45259</v>
      </c>
      <c r="M4179">
        <v>26505233</v>
      </c>
      <c r="Q4179" s="10"/>
      <c r="R4179" s="11">
        <f t="shared" si="130"/>
        <v>0</v>
      </c>
      <c r="U4179" s="11">
        <f t="shared" si="131"/>
        <v>0</v>
      </c>
      <c r="Y4179" s="11">
        <f>IF(SUM(Tableau1[[#This Row],[Other access]:[Sci-hub access]])&gt;=1,1,0)</f>
        <v>0</v>
      </c>
      <c r="Z4179" s="12">
        <f>IF(OR(Tableau1[[#This Row],[Access R1 + S1+ T1 ]]&gt;=1,Tableau1[[#This Row],[Access V1 +W1 + X1]]&gt;=1),1,0)</f>
        <v>0</v>
      </c>
      <c r="AB4179" s="10" t="str">
        <f>Tableau1[[#This Row],[DOI]]</f>
        <v>doi: 10.1097/IOP.0000000000000583</v>
      </c>
      <c r="AC4179" s="13" t="str">
        <f>Tableau1[[#This Row],[Authors]]&amp;", "&amp;Tableau1[[#This Row],[Title]]&amp;" "&amp;Tableau1[[#This Row],[Journal]]&amp;". "&amp;Tableau1[[#This Row],[Year]]</f>
        <v>Sarigül Sezenöz A, Karalezli A, Özkan Arat Y, Çoban G, Kiratli H, Terzi A., Metastatic Embryonal Conjunctival Rhabdomyosarcoma in a 4-Year-Old Boy. Ophthal Plast Reconstr Surg. 2017</v>
      </c>
    </row>
    <row r="4180" spans="1:29" x14ac:dyDescent="0.3">
      <c r="A4180">
        <v>1459</v>
      </c>
      <c r="B4180" t="s">
        <v>4717</v>
      </c>
      <c r="C4180" t="s">
        <v>14967</v>
      </c>
      <c r="D4180" t="s">
        <v>25138</v>
      </c>
      <c r="E4180" t="s">
        <v>2728</v>
      </c>
      <c r="F4180" s="10"/>
      <c r="G4180">
        <v>2017</v>
      </c>
      <c r="J4180">
        <v>0.37113529141826207</v>
      </c>
      <c r="L4180" t="s">
        <v>35940</v>
      </c>
      <c r="M4180">
        <v>28942732</v>
      </c>
      <c r="Q4180" s="10"/>
      <c r="R4180" s="11">
        <f t="shared" si="130"/>
        <v>0</v>
      </c>
      <c r="U4180" s="11">
        <f t="shared" si="131"/>
        <v>0</v>
      </c>
      <c r="Y4180" s="11">
        <f>IF(SUM(Tableau1[[#This Row],[Other access]:[Sci-hub access]])&gt;=1,1,0)</f>
        <v>0</v>
      </c>
      <c r="Z4180" s="12">
        <f>IF(OR(Tableau1[[#This Row],[Access R1 + S1+ T1 ]]&gt;=1,Tableau1[[#This Row],[Access V1 +W1 + X1]]&gt;=1),1,0)</f>
        <v>0</v>
      </c>
      <c r="AB4180" s="10" t="str">
        <f>Tableau1[[#This Row],[DOI]]</f>
        <v>doi: 10.1186/s12916-017-0939-9</v>
      </c>
      <c r="AC4180" s="13" t="str">
        <f>Tableau1[[#This Row],[Authors]]&amp;", "&amp;Tableau1[[#This Row],[Title]]&amp;" "&amp;Tableau1[[#This Row],[Journal]]&amp;". "&amp;Tableau1[[#This Row],[Year]]</f>
        <v>Struja T, Kutz A, Fischli S, Meier C, Mueller B, Recher M, Schuetz P., Is Graves' disease a primary immunodeficiency? New immunological perspectives on an endocrine disease. BMC Med. 2017</v>
      </c>
    </row>
    <row r="4181" spans="1:29" x14ac:dyDescent="0.3">
      <c r="A4181">
        <v>9398</v>
      </c>
      <c r="B4181" t="s">
        <v>11969</v>
      </c>
      <c r="C4181" t="s">
        <v>22144</v>
      </c>
      <c r="D4181" t="s">
        <v>32414</v>
      </c>
      <c r="E4181" t="s">
        <v>2438</v>
      </c>
      <c r="F4181" s="10"/>
      <c r="G4181">
        <v>2017</v>
      </c>
      <c r="J4181">
        <v>0.37128305554048557</v>
      </c>
      <c r="L4181" t="s">
        <v>43689</v>
      </c>
      <c r="M4181">
        <v>27707692</v>
      </c>
      <c r="Q4181" s="10"/>
      <c r="R4181" s="11">
        <f t="shared" si="130"/>
        <v>0</v>
      </c>
      <c r="U4181" s="11">
        <f t="shared" si="131"/>
        <v>0</v>
      </c>
      <c r="Y4181" s="11">
        <f>IF(SUM(Tableau1[[#This Row],[Other access]:[Sci-hub access]])&gt;=1,1,0)</f>
        <v>0</v>
      </c>
      <c r="Z4181" s="12">
        <f>IF(OR(Tableau1[[#This Row],[Access R1 + S1+ T1 ]]&gt;=1,Tableau1[[#This Row],[Access V1 +W1 + X1]]&gt;=1),1,0)</f>
        <v>0</v>
      </c>
      <c r="AB4181" s="10" t="str">
        <f>Tableau1[[#This Row],[DOI]]</f>
        <v>doi: 10.1136/bjophthalmol-2016-309319</v>
      </c>
      <c r="AC4181" s="13" t="str">
        <f>Tableau1[[#This Row],[Authors]]&amp;", "&amp;Tableau1[[#This Row],[Title]]&amp;" "&amp;Tableau1[[#This Row],[Journal]]&amp;". "&amp;Tableau1[[#This Row],[Year]]</f>
        <v>Yokouchi H, Baba T, Misawa S, Kitahashi M, Oshitari T, Kuwabara S, Yamamoto S., Changes in subfoveal choroidal thickness and reduction of serum levels of vascular endothelial growth factor in patients with POEMS syndrome. Br J Ophthalmol. 2017</v>
      </c>
    </row>
    <row r="4182" spans="1:29" x14ac:dyDescent="0.3">
      <c r="A4182">
        <v>1797</v>
      </c>
      <c r="B4182" t="s">
        <v>5044</v>
      </c>
      <c r="C4182" t="s">
        <v>15291</v>
      </c>
      <c r="D4182" t="s">
        <v>25466</v>
      </c>
      <c r="E4182" t="s">
        <v>2479</v>
      </c>
      <c r="F4182" s="10"/>
      <c r="G4182">
        <v>2017</v>
      </c>
      <c r="J4182">
        <v>0.3713354992089104</v>
      </c>
      <c r="L4182" t="s">
        <v>36271</v>
      </c>
      <c r="M4182">
        <v>28872519</v>
      </c>
      <c r="Q4182" s="10"/>
      <c r="R4182" s="11">
        <f t="shared" si="130"/>
        <v>0</v>
      </c>
      <c r="U4182" s="11">
        <f t="shared" si="131"/>
        <v>0</v>
      </c>
      <c r="Y4182" s="11">
        <f>IF(SUM(Tableau1[[#This Row],[Other access]:[Sci-hub access]])&gt;=1,1,0)</f>
        <v>0</v>
      </c>
      <c r="Z4182" s="12">
        <f>IF(OR(Tableau1[[#This Row],[Access R1 + S1+ T1 ]]&gt;=1,Tableau1[[#This Row],[Access V1 +W1 + X1]]&gt;=1),1,0)</f>
        <v>0</v>
      </c>
      <c r="AB4182" s="10" t="str">
        <f>Tableau1[[#This Row],[DOI]]</f>
        <v>doi: 10.1097/ICO.0000000000001362</v>
      </c>
      <c r="AC4182" s="13" t="str">
        <f>Tableau1[[#This Row],[Authors]]&amp;", "&amp;Tableau1[[#This Row],[Title]]&amp;" "&amp;Tableau1[[#This Row],[Journal]]&amp;". "&amp;Tableau1[[#This Row],[Year]]</f>
        <v>Akkaya Turhan S, Toker E., Changes in Corneal Density After Accelerated Corneal Collagen Cross-linking With Different Irradiation Intensities and Energy Exposures: 1-Year Follow-up. Cornea. 2017</v>
      </c>
    </row>
    <row r="4183" spans="1:29" ht="28.8" x14ac:dyDescent="0.3">
      <c r="A4183">
        <v>5195</v>
      </c>
      <c r="B4183" t="s">
        <v>8266</v>
      </c>
      <c r="C4183" t="s">
        <v>18490</v>
      </c>
      <c r="D4183" t="s">
        <v>28696</v>
      </c>
      <c r="E4183" t="s">
        <v>2556</v>
      </c>
      <c r="F4183" s="10"/>
      <c r="G4183">
        <v>2017</v>
      </c>
      <c r="J4183">
        <v>0.37141939644252042</v>
      </c>
      <c r="L4183" t="s">
        <v>39598</v>
      </c>
      <c r="M4183">
        <v>28363247</v>
      </c>
      <c r="Q4183" s="10"/>
      <c r="R4183" s="11">
        <f t="shared" si="130"/>
        <v>0</v>
      </c>
      <c r="U4183" s="11">
        <f t="shared" si="131"/>
        <v>0</v>
      </c>
      <c r="Y4183" s="11">
        <f>IF(SUM(Tableau1[[#This Row],[Other access]:[Sci-hub access]])&gt;=1,1,0)</f>
        <v>0</v>
      </c>
      <c r="Z4183" s="12">
        <f>IF(OR(Tableau1[[#This Row],[Access R1 + S1+ T1 ]]&gt;=1,Tableau1[[#This Row],[Access V1 +W1 + X1]]&gt;=1),1,0)</f>
        <v>0</v>
      </c>
      <c r="AB4183" s="10" t="str">
        <f>Tableau1[[#This Row],[DOI]]</f>
        <v>doi: 10.1089/hum.2016.035</v>
      </c>
      <c r="AC4183" s="13" t="str">
        <f>Tableau1[[#This Row],[Authors]]&amp;", "&amp;Tableau1[[#This Row],[Title]]&amp;" "&amp;Tableau1[[#This Row],[Journal]]&amp;". "&amp;Tableau1[[#This Row],[Year]]</f>
        <v>Bee YS, Tu L, Sheu SJ, Lin HC, Tang JH, Wang JH, Prea SM, Dusting GJ, Wu DC, Zhong J, Bui BV, Tai MH, Liu GS., Gene Delivery of Calreticulin Anti-Angiogenic Domain Attenuates the Development of Choroidal Neovascularization in Rats. Hum Gene Ther. 2017</v>
      </c>
    </row>
    <row r="4184" spans="1:29" x14ac:dyDescent="0.3">
      <c r="A4184">
        <v>10753</v>
      </c>
      <c r="B4184" t="s">
        <v>13211</v>
      </c>
      <c r="C4184" t="s">
        <v>23374</v>
      </c>
      <c r="D4184" t="s">
        <v>33664</v>
      </c>
      <c r="E4184" t="s">
        <v>34015</v>
      </c>
      <c r="F4184" s="10"/>
      <c r="G4184">
        <v>2017</v>
      </c>
      <c r="J4184">
        <v>0.37168566999818264</v>
      </c>
      <c r="L4184" t="s">
        <v>45000</v>
      </c>
      <c r="M4184">
        <v>27064537</v>
      </c>
      <c r="Q4184" s="10"/>
      <c r="R4184" s="11">
        <f t="shared" si="130"/>
        <v>0</v>
      </c>
      <c r="U4184" s="11">
        <f t="shared" si="131"/>
        <v>0</v>
      </c>
      <c r="Y4184" s="11">
        <f>IF(SUM(Tableau1[[#This Row],[Other access]:[Sci-hub access]])&gt;=1,1,0)</f>
        <v>0</v>
      </c>
      <c r="Z4184" s="12">
        <f>IF(OR(Tableau1[[#This Row],[Access R1 + S1+ T1 ]]&gt;=1,Tableau1[[#This Row],[Access V1 +W1 + X1]]&gt;=1),1,0)</f>
        <v>0</v>
      </c>
      <c r="AB4184" s="10" t="str">
        <f>Tableau1[[#This Row],[DOI]]</f>
        <v>doi: 10.3109/13816810.2016.1151900</v>
      </c>
      <c r="AC4184" s="13" t="str">
        <f>Tableau1[[#This Row],[Authors]]&amp;", "&amp;Tableau1[[#This Row],[Title]]&amp;" "&amp;Tableau1[[#This Row],[Journal]]&amp;". "&amp;Tableau1[[#This Row],[Year]]</f>
        <v>Abu-Amero KK, Kondkar AA, Mousa A, Azad TA, Sultan T, Osman EA, Al-Obeidan SA., Analysis of toll-like receptor rs4986790 polymorphism in Saudi patients with primary open angle glaucoma. Ophthalmic Genet. 2017</v>
      </c>
    </row>
    <row r="4185" spans="1:29" x14ac:dyDescent="0.3">
      <c r="A4185">
        <v>6380</v>
      </c>
      <c r="B4185" t="s">
        <v>9326</v>
      </c>
      <c r="C4185" t="s">
        <v>19535</v>
      </c>
      <c r="D4185" t="s">
        <v>29757</v>
      </c>
      <c r="E4185" t="s">
        <v>2468</v>
      </c>
      <c r="F4185" s="10"/>
      <c r="G4185">
        <v>2017</v>
      </c>
      <c r="J4185">
        <v>0.37171284869936594</v>
      </c>
      <c r="L4185" t="s">
        <v>40749</v>
      </c>
      <c r="M4185">
        <v>28221328</v>
      </c>
      <c r="Q4185" s="10"/>
      <c r="R4185" s="11">
        <f t="shared" si="130"/>
        <v>0</v>
      </c>
      <c r="U4185" s="11">
        <f t="shared" si="131"/>
        <v>0</v>
      </c>
      <c r="Y4185" s="11">
        <f>IF(SUM(Tableau1[[#This Row],[Other access]:[Sci-hub access]])&gt;=1,1,0)</f>
        <v>0</v>
      </c>
      <c r="Z4185" s="12">
        <f>IF(OR(Tableau1[[#This Row],[Access R1 + S1+ T1 ]]&gt;=1,Tableau1[[#This Row],[Access V1 +W1 + X1]]&gt;=1),1,0)</f>
        <v>0</v>
      </c>
      <c r="AB4185" s="10" t="str">
        <f>Tableau1[[#This Row],[DOI]]</f>
        <v>doi: 10.1097/IJG.0000000000000641</v>
      </c>
      <c r="AC4185" s="13" t="str">
        <f>Tableau1[[#This Row],[Authors]]&amp;", "&amp;Tableau1[[#This Row],[Title]]&amp;" "&amp;Tableau1[[#This Row],[Journal]]&amp;". "&amp;Tableau1[[#This Row],[Year]]</f>
        <v>Zhou W, Muir ER, Nagi KS, Chalfin S, Rodriguez P, Duong TQ., Retinotopic fMRI Reveals Visual Dysfunction and Functional Reorganization in the Visual Cortex of Mild to Moderate Glaucoma Patients. J Glaucoma. 2017</v>
      </c>
    </row>
    <row r="4186" spans="1:29" x14ac:dyDescent="0.3">
      <c r="A4186">
        <v>7810</v>
      </c>
      <c r="B4186" t="s">
        <v>10574</v>
      </c>
      <c r="C4186" t="s">
        <v>20770</v>
      </c>
      <c r="D4186" t="s">
        <v>31011</v>
      </c>
      <c r="E4186" t="s">
        <v>2874</v>
      </c>
      <c r="F4186" s="10"/>
      <c r="G4186">
        <v>2017</v>
      </c>
      <c r="J4186">
        <v>0.3717452682703738</v>
      </c>
      <c r="L4186" t="s">
        <v>42160</v>
      </c>
      <c r="M4186">
        <v>28053042</v>
      </c>
      <c r="Q4186" s="10"/>
      <c r="R4186" s="11">
        <f t="shared" si="130"/>
        <v>0</v>
      </c>
      <c r="U4186" s="11">
        <f t="shared" si="131"/>
        <v>0</v>
      </c>
      <c r="Y4186" s="11">
        <f>IF(SUM(Tableau1[[#This Row],[Other access]:[Sci-hub access]])&gt;=1,1,0)</f>
        <v>0</v>
      </c>
      <c r="Z4186" s="12">
        <f>IF(OR(Tableau1[[#This Row],[Access R1 + S1+ T1 ]]&gt;=1,Tableau1[[#This Row],[Access V1 +W1 + X1]]&gt;=1),1,0)</f>
        <v>0</v>
      </c>
      <c r="AB4186" s="10" t="str">
        <f>Tableau1[[#This Row],[DOI]]</f>
        <v>doi: 10.1523/JNEUROSCI.2967-16.2016</v>
      </c>
      <c r="AC4186" s="13" t="str">
        <f>Tableau1[[#This Row],[Authors]]&amp;", "&amp;Tableau1[[#This Row],[Title]]&amp;" "&amp;Tableau1[[#This Row],[Journal]]&amp;". "&amp;Tableau1[[#This Row],[Year]]</f>
        <v>Mason BN, Kaiser EA, Kuburas A, Loomis MM, Latham JA, Garcia-Martinez LF, Russo AF., Induction of Migraine-Like Photophobic Behavior in Mice by Both Peripheral and Central CGRP Mechanisms. J Neurosci. 2017</v>
      </c>
    </row>
    <row r="4187" spans="1:29" x14ac:dyDescent="0.3">
      <c r="A4187">
        <v>5572</v>
      </c>
      <c r="B4187" t="s">
        <v>649</v>
      </c>
      <c r="C4187" t="s">
        <v>650</v>
      </c>
      <c r="D4187" t="s">
        <v>651</v>
      </c>
      <c r="E4187" t="s">
        <v>2823</v>
      </c>
      <c r="F4187" s="10"/>
      <c r="G4187">
        <v>2017</v>
      </c>
      <c r="J4187">
        <v>0.37176470983664622</v>
      </c>
      <c r="L4187" t="s">
        <v>39959</v>
      </c>
      <c r="M4187">
        <v>28318829</v>
      </c>
      <c r="Q4187" s="10"/>
      <c r="R4187" s="11">
        <f t="shared" si="130"/>
        <v>0</v>
      </c>
      <c r="U4187" s="11">
        <f t="shared" si="131"/>
        <v>0</v>
      </c>
      <c r="Y4187" s="11">
        <f>IF(SUM(Tableau1[[#This Row],[Other access]:[Sci-hub access]])&gt;=1,1,0)</f>
        <v>0</v>
      </c>
      <c r="Z4187" s="12">
        <f>IF(OR(Tableau1[[#This Row],[Access R1 + S1+ T1 ]]&gt;=1,Tableau1[[#This Row],[Access V1 +W1 + X1]]&gt;=1),1,0)</f>
        <v>0</v>
      </c>
      <c r="AB4187" s="10" t="str">
        <f>Tableau1[[#This Row],[DOI]]</f>
        <v>doi: 10.1016/j.jphs.2017.02.012</v>
      </c>
      <c r="AC4187" s="13" t="str">
        <f>Tableau1[[#This Row],[Authors]]&amp;", "&amp;Tableau1[[#This Row],[Title]]&amp;" "&amp;Tableau1[[#This Row],[Journal]]&amp;". "&amp;Tableau1[[#This Row],[Year]]</f>
        <v>Nakano Y, Shimazawa M, Ojino K, Izawa H, Takeuchi H, Inoue Y, Tsuruma K, Hara H., Toll-like receptor 4 inhibitor protects against retinal ganglion cell damage induced by optic nerve crush in mice. J Pharmacol Sci. 2017</v>
      </c>
    </row>
    <row r="4188" spans="1:29" x14ac:dyDescent="0.3">
      <c r="A4188">
        <v>2540</v>
      </c>
      <c r="B4188" t="s">
        <v>5760</v>
      </c>
      <c r="C4188" t="s">
        <v>16006</v>
      </c>
      <c r="D4188" t="s">
        <v>26183</v>
      </c>
      <c r="E4188" t="s">
        <v>2467</v>
      </c>
      <c r="F4188" s="10"/>
      <c r="G4188">
        <v>2017</v>
      </c>
      <c r="J4188">
        <v>0.37187819825546253</v>
      </c>
      <c r="L4188" t="s">
        <v>37004</v>
      </c>
      <c r="M4188">
        <v>28728183</v>
      </c>
      <c r="Q4188" s="10"/>
      <c r="R4188" s="11">
        <f t="shared" si="130"/>
        <v>0</v>
      </c>
      <c r="U4188" s="11">
        <f t="shared" si="131"/>
        <v>0</v>
      </c>
      <c r="Y4188" s="11">
        <f>IF(SUM(Tableau1[[#This Row],[Other access]:[Sci-hub access]])&gt;=1,1,0)</f>
        <v>0</v>
      </c>
      <c r="Z4188" s="12">
        <f>IF(OR(Tableau1[[#This Row],[Access R1 + S1+ T1 ]]&gt;=1,Tableau1[[#This Row],[Access V1 +W1 + X1]]&gt;=1),1,0)</f>
        <v>0</v>
      </c>
      <c r="AB4188" s="10" t="str">
        <f>Tableau1[[#This Row],[DOI]]</f>
        <v>doi: 10.3928/23258160-20170630-07</v>
      </c>
      <c r="AC4188" s="13" t="str">
        <f>Tableau1[[#This Row],[Authors]]&amp;", "&amp;Tableau1[[#This Row],[Title]]&amp;" "&amp;Tableau1[[#This Row],[Journal]]&amp;". "&amp;Tableau1[[#This Row],[Year]]</f>
        <v>Ambiya V, Khodani M, Goud A, Narayanan R, Tyagi M, Rani PK, Chhablani J., Early Focal Laser Photocoagulation in Acute Central Serous Chorioretinopathy: A Prospective, Randomized Study. Ophthalmic Surg Lasers Imaging Retina. 2017</v>
      </c>
    </row>
    <row r="4189" spans="1:29" x14ac:dyDescent="0.3">
      <c r="A4189">
        <v>9680</v>
      </c>
      <c r="B4189" t="s">
        <v>12230</v>
      </c>
      <c r="C4189" t="s">
        <v>22404</v>
      </c>
      <c r="D4189" t="s">
        <v>32678</v>
      </c>
      <c r="E4189" t="s">
        <v>2471</v>
      </c>
      <c r="F4189" s="10"/>
      <c r="G4189">
        <v>2017</v>
      </c>
      <c r="J4189">
        <v>0.37193909720231544</v>
      </c>
      <c r="L4189" t="s">
        <v>43948</v>
      </c>
      <c r="M4189">
        <v>27624171</v>
      </c>
      <c r="Q4189" s="10"/>
      <c r="R4189" s="11">
        <f t="shared" si="130"/>
        <v>0</v>
      </c>
      <c r="U4189" s="11">
        <f t="shared" si="131"/>
        <v>0</v>
      </c>
      <c r="Y4189" s="11">
        <f>IF(SUM(Tableau1[[#This Row],[Other access]:[Sci-hub access]])&gt;=1,1,0)</f>
        <v>0</v>
      </c>
      <c r="Z4189" s="12">
        <f>IF(OR(Tableau1[[#This Row],[Access R1 + S1+ T1 ]]&gt;=1,Tableau1[[#This Row],[Access V1 +W1 + X1]]&gt;=1),1,0)</f>
        <v>0</v>
      </c>
      <c r="AB4189" s="10" t="str">
        <f>Tableau1[[#This Row],[DOI]]</f>
        <v>doi: 10.1007/s10792-016-0343-z</v>
      </c>
      <c r="AC4189" s="13" t="str">
        <f>Tableau1[[#This Row],[Authors]]&amp;", "&amp;Tableau1[[#This Row],[Title]]&amp;" "&amp;Tableau1[[#This Row],[Journal]]&amp;". "&amp;Tableau1[[#This Row],[Year]]</f>
        <v>Subbiah S, Thomas PA, Nelson Jesudasan CA., Comparison of ultrasound biomicroscopy and ultrasonographic parameters in eyes with phacomorphic glaucoma and eyes with mature cataract. Int Ophthalmol. 2017</v>
      </c>
    </row>
    <row r="4190" spans="1:29" x14ac:dyDescent="0.3">
      <c r="A4190">
        <v>8502</v>
      </c>
      <c r="B4190" t="s">
        <v>1718</v>
      </c>
      <c r="C4190" t="s">
        <v>1719</v>
      </c>
      <c r="D4190" t="s">
        <v>1720</v>
      </c>
      <c r="E4190" t="s">
        <v>2461</v>
      </c>
      <c r="F4190" s="10"/>
      <c r="G4190">
        <v>2017</v>
      </c>
      <c r="J4190">
        <v>0.37198977531252408</v>
      </c>
      <c r="L4190" t="s">
        <v>42838</v>
      </c>
      <c r="M4190">
        <v>27902443</v>
      </c>
      <c r="Q4190" s="10"/>
      <c r="R4190" s="11">
        <f t="shared" si="130"/>
        <v>0</v>
      </c>
      <c r="U4190" s="11">
        <f t="shared" si="131"/>
        <v>0</v>
      </c>
      <c r="Y4190" s="11">
        <f>IF(SUM(Tableau1[[#This Row],[Other access]:[Sci-hub access]])&gt;=1,1,0)</f>
        <v>0</v>
      </c>
      <c r="Z4190" s="12">
        <f>IF(OR(Tableau1[[#This Row],[Access R1 + S1+ T1 ]]&gt;=1,Tableau1[[#This Row],[Access V1 +W1 + X1]]&gt;=1),1,0)</f>
        <v>0</v>
      </c>
      <c r="AB4190" s="10" t="str">
        <f>Tableau1[[#This Row],[DOI]]</f>
        <v>doi: 10.1016/j.mayocp.2016.08.019</v>
      </c>
      <c r="AC4190" s="13" t="str">
        <f>Tableau1[[#This Row],[Authors]]&amp;", "&amp;Tableau1[[#This Row],[Title]]&amp;" "&amp;Tableau1[[#This Row],[Journal]]&amp;". "&amp;Tableau1[[#This Row],[Year]]</f>
        <v>Hu WS, Lin CL., Association Between Cataract and Risk of Incident Atrial Fibrillation: A Nationwide Population-Based Retrospective Cohort Study. Mayo Clin Proc. 2017</v>
      </c>
    </row>
    <row r="4191" spans="1:29" ht="28.8" x14ac:dyDescent="0.3">
      <c r="A4191">
        <v>1710</v>
      </c>
      <c r="B4191" t="s">
        <v>4960</v>
      </c>
      <c r="C4191" t="s">
        <v>15209</v>
      </c>
      <c r="D4191" t="s">
        <v>25381</v>
      </c>
      <c r="E4191" t="s">
        <v>2443</v>
      </c>
      <c r="F4191" s="10"/>
      <c r="G4191">
        <v>2017</v>
      </c>
      <c r="J4191">
        <v>0.37206611019698599</v>
      </c>
      <c r="L4191" t="s">
        <v>36188</v>
      </c>
      <c r="M4191">
        <v>28898356</v>
      </c>
      <c r="Q4191" s="10"/>
      <c r="R4191" s="11">
        <f t="shared" si="130"/>
        <v>0</v>
      </c>
      <c r="U4191" s="11">
        <f t="shared" si="131"/>
        <v>0</v>
      </c>
      <c r="Y4191" s="11">
        <f>IF(SUM(Tableau1[[#This Row],[Other access]:[Sci-hub access]])&gt;=1,1,0)</f>
        <v>0</v>
      </c>
      <c r="Z4191" s="12">
        <f>IF(OR(Tableau1[[#This Row],[Access R1 + S1+ T1 ]]&gt;=1,Tableau1[[#This Row],[Access V1 +W1 + X1]]&gt;=1),1,0)</f>
        <v>0</v>
      </c>
      <c r="AB4191" s="10" t="str">
        <f>Tableau1[[#This Row],[DOI]]</f>
        <v>doi: 10.1167/iovs.17-21936</v>
      </c>
      <c r="AC4191" s="13" t="str">
        <f>Tableau1[[#This Row],[Authors]]&amp;", "&amp;Tableau1[[#This Row],[Title]]&amp;" "&amp;Tableau1[[#This Row],[Journal]]&amp;". "&amp;Tableau1[[#This Row],[Year]]</f>
        <v>Amini N, Daneshvar R, Sharifipour F, Romero P, Henry S, Caprioli J, Nouri-Mahdavi K., Structure-Function Relationships in Perimetric Glaucoma: Comparison of Minimum-Rim Width and Retinal Nerve Fiber Layer Parameters. Invest Ophthalmol Vis Sci. 2017</v>
      </c>
    </row>
    <row r="4192" spans="1:29" x14ac:dyDescent="0.3">
      <c r="A4192">
        <v>9532</v>
      </c>
      <c r="B4192" t="s">
        <v>12094</v>
      </c>
      <c r="C4192" t="s">
        <v>22269</v>
      </c>
      <c r="D4192" t="s">
        <v>32540</v>
      </c>
      <c r="E4192" t="s">
        <v>2457</v>
      </c>
      <c r="F4192" s="10"/>
      <c r="G4192">
        <v>2017</v>
      </c>
      <c r="J4192">
        <v>0.37208927176921369</v>
      </c>
      <c r="L4192" t="s">
        <v>43814</v>
      </c>
      <c r="M4192">
        <v>27662408</v>
      </c>
      <c r="Q4192" s="10"/>
      <c r="R4192" s="11">
        <f t="shared" si="130"/>
        <v>0</v>
      </c>
      <c r="U4192" s="11">
        <f t="shared" si="131"/>
        <v>0</v>
      </c>
      <c r="Y4192" s="11">
        <f>IF(SUM(Tableau1[[#This Row],[Other access]:[Sci-hub access]])&gt;=1,1,0)</f>
        <v>0</v>
      </c>
      <c r="Z4192" s="12">
        <f>IF(OR(Tableau1[[#This Row],[Access R1 + S1+ T1 ]]&gt;=1,Tableau1[[#This Row],[Access V1 +W1 + X1]]&gt;=1),1,0)</f>
        <v>0</v>
      </c>
      <c r="AB4192" s="10" t="str">
        <f>Tableau1[[#This Row],[DOI]]</f>
        <v>doi: 10.1097/ICB.0000000000000429</v>
      </c>
      <c r="AC4192" s="13" t="str">
        <f>Tableau1[[#This Row],[Authors]]&amp;", "&amp;Tableau1[[#This Row],[Title]]&amp;" "&amp;Tableau1[[#This Row],[Journal]]&amp;". "&amp;Tableau1[[#This Row],[Year]]</f>
        <v>Dolz-Marco R, Vilaplana F, Gallego-Pinazo R, Freund KB., DELAYED-ONSET BILATERAL DIFFUSE UVEAL MELANOCYTIC PROLIFERATION ASSOCIATED WITH GASTRIC ADENOCARCINOMA. Retin Cases Brief Rep. 2017</v>
      </c>
    </row>
    <row r="4193" spans="1:29" x14ac:dyDescent="0.3">
      <c r="A4193">
        <v>5342</v>
      </c>
      <c r="B4193" t="s">
        <v>8397</v>
      </c>
      <c r="C4193" t="s">
        <v>18620</v>
      </c>
      <c r="D4193" t="s">
        <v>28827</v>
      </c>
      <c r="E4193" t="s">
        <v>2857</v>
      </c>
      <c r="F4193" s="10"/>
      <c r="G4193">
        <v>2017</v>
      </c>
      <c r="J4193">
        <v>0.3721382072510937</v>
      </c>
      <c r="L4193" t="s">
        <v>39737</v>
      </c>
      <c r="M4193">
        <v>28346224</v>
      </c>
      <c r="Q4193" s="10"/>
      <c r="R4193" s="11">
        <f t="shared" si="130"/>
        <v>0</v>
      </c>
      <c r="U4193" s="11">
        <f t="shared" si="131"/>
        <v>0</v>
      </c>
      <c r="Y4193" s="11">
        <f>IF(SUM(Tableau1[[#This Row],[Other access]:[Sci-hub access]])&gt;=1,1,0)</f>
        <v>0</v>
      </c>
      <c r="Z4193" s="12">
        <f>IF(OR(Tableau1[[#This Row],[Access R1 + S1+ T1 ]]&gt;=1,Tableau1[[#This Row],[Access V1 +W1 + X1]]&gt;=1),1,0)</f>
        <v>0</v>
      </c>
      <c r="AB4193" s="10" t="str">
        <f>Tableau1[[#This Row],[DOI]]</f>
        <v>doi: 10.1172/JCI88502</v>
      </c>
      <c r="AC4193" s="13" t="str">
        <f>Tableau1[[#This Row],[Authors]]&amp;", "&amp;Tableau1[[#This Row],[Title]]&amp;" "&amp;Tableau1[[#This Row],[Journal]]&amp;". "&amp;Tableau1[[#This Row],[Year]]</f>
        <v>Nugent AA, Park JG, Wei Y, Tenney AP, Gilette NM, DeLisle MM, Chan WM, Cheng L, Engle EC., Mutant α2-chimaerin signals via bidirectional ephrin pathways in Duane retraction syndrome. J Clin Invest. 2017</v>
      </c>
    </row>
    <row r="4194" spans="1:29" x14ac:dyDescent="0.3">
      <c r="A4194">
        <v>1749</v>
      </c>
      <c r="B4194" t="s">
        <v>4998</v>
      </c>
      <c r="C4194" t="s">
        <v>15246</v>
      </c>
      <c r="D4194" t="s">
        <v>25419</v>
      </c>
      <c r="E4194" t="s">
        <v>2451</v>
      </c>
      <c r="F4194" s="10"/>
      <c r="G4194">
        <v>2017</v>
      </c>
      <c r="J4194">
        <v>0.37229328738527923</v>
      </c>
      <c r="L4194" t="s">
        <v>36225</v>
      </c>
      <c r="M4194">
        <v>28886090</v>
      </c>
      <c r="Q4194" s="10"/>
      <c r="R4194" s="11">
        <f t="shared" si="130"/>
        <v>0</v>
      </c>
      <c r="U4194" s="11">
        <f t="shared" si="131"/>
        <v>0</v>
      </c>
      <c r="Y4194" s="11">
        <f>IF(SUM(Tableau1[[#This Row],[Other access]:[Sci-hub access]])&gt;=1,1,0)</f>
        <v>0</v>
      </c>
      <c r="Z4194" s="12">
        <f>IF(OR(Tableau1[[#This Row],[Access R1 + S1+ T1 ]]&gt;=1,Tableau1[[#This Row],[Access V1 +W1 + X1]]&gt;=1),1,0)</f>
        <v>0</v>
      </c>
      <c r="AB4194" s="10" t="str">
        <f>Tableau1[[#This Row],[DOI]]</f>
        <v>doi: 10.1371/journal.pone.0184296</v>
      </c>
      <c r="AC4194" s="13" t="str">
        <f>Tableau1[[#This Row],[Authors]]&amp;", "&amp;Tableau1[[#This Row],[Title]]&amp;" "&amp;Tableau1[[#This Row],[Journal]]&amp;". "&amp;Tableau1[[#This Row],[Year]]</f>
        <v>Kaido M, Kawashima M, Shigeno Y, Yamada Y, Tsubota K., Relation of accommodative microfluctuation with dry eye symptoms in short tear break-up time dry eye. PLoS One. 2017</v>
      </c>
    </row>
    <row r="4195" spans="1:29" ht="28.8" x14ac:dyDescent="0.3">
      <c r="A4195">
        <v>10098</v>
      </c>
      <c r="B4195" t="s">
        <v>12610</v>
      </c>
      <c r="C4195" t="s">
        <v>22777</v>
      </c>
      <c r="D4195" t="s">
        <v>33059</v>
      </c>
      <c r="E4195" t="s">
        <v>34476</v>
      </c>
      <c r="F4195" s="10"/>
      <c r="G4195">
        <v>2017</v>
      </c>
      <c r="J4195">
        <v>0.37246600781627559</v>
      </c>
      <c r="L4195" t="s">
        <v>44354</v>
      </c>
      <c r="M4195">
        <v>27472438</v>
      </c>
      <c r="Q4195" s="10"/>
      <c r="R4195" s="11">
        <f t="shared" si="130"/>
        <v>0</v>
      </c>
      <c r="U4195" s="11">
        <f t="shared" si="131"/>
        <v>0</v>
      </c>
      <c r="Y4195" s="11">
        <f>IF(SUM(Tableau1[[#This Row],[Other access]:[Sci-hub access]])&gt;=1,1,0)</f>
        <v>0</v>
      </c>
      <c r="Z4195" s="12">
        <f>IF(OR(Tableau1[[#This Row],[Access R1 + S1+ T1 ]]&gt;=1,Tableau1[[#This Row],[Access V1 +W1 + X1]]&gt;=1),1,0)</f>
        <v>0</v>
      </c>
      <c r="AB4195" s="10" t="str">
        <f>Tableau1[[#This Row],[DOI]]</f>
        <v>doi: 10.1002/jbio.201600122</v>
      </c>
      <c r="AC4195" s="13" t="str">
        <f>Tableau1[[#This Row],[Authors]]&amp;", "&amp;Tableau1[[#This Row],[Title]]&amp;" "&amp;Tableau1[[#This Row],[Journal]]&amp;". "&amp;Tableau1[[#This Row],[Year]]</f>
        <v>Mercatelli R, Ratto F, Rossi F, Tatini F, Menabuoni L, Malandrini A, Nicoletti R, Pini R, Pavone FS, Cicchi R., Three-dimensional mapping of the orientation of collagen corneal lamellae in healthy and keratoconic human corneas using SHG microscopy. J Biophotonics. 2017</v>
      </c>
    </row>
    <row r="4196" spans="1:29" ht="28.8" x14ac:dyDescent="0.3">
      <c r="A4196">
        <v>4877</v>
      </c>
      <c r="B4196" t="s">
        <v>464</v>
      </c>
      <c r="C4196" t="s">
        <v>465</v>
      </c>
      <c r="D4196" t="s">
        <v>466</v>
      </c>
      <c r="E4196" t="s">
        <v>2873</v>
      </c>
      <c r="F4196" s="10"/>
      <c r="G4196">
        <v>2017</v>
      </c>
      <c r="J4196">
        <v>0.37254462608137395</v>
      </c>
      <c r="L4196" t="s">
        <v>39287</v>
      </c>
      <c r="M4196">
        <v>28395880</v>
      </c>
      <c r="Q4196" s="10"/>
      <c r="R4196" s="11">
        <f t="shared" si="130"/>
        <v>0</v>
      </c>
      <c r="U4196" s="11">
        <f t="shared" si="131"/>
        <v>0</v>
      </c>
      <c r="Y4196" s="11">
        <f>IF(SUM(Tableau1[[#This Row],[Other access]:[Sci-hub access]])&gt;=1,1,0)</f>
        <v>0</v>
      </c>
      <c r="Z4196" s="12">
        <f>IF(OR(Tableau1[[#This Row],[Access R1 + S1+ T1 ]]&gt;=1,Tableau1[[#This Row],[Access V1 +W1 + X1]]&gt;=1),1,0)</f>
        <v>0</v>
      </c>
      <c r="AB4196" s="10" t="str">
        <f>Tableau1[[#This Row],[DOI]]</f>
        <v>doi: 10.1016/S1470-2045(17)30251-6</v>
      </c>
      <c r="AC4196" s="13" t="str">
        <f>Tableau1[[#This Row],[Authors]]&amp;", "&amp;Tableau1[[#This Row],[Title]]&amp;" "&amp;Tableau1[[#This Row],[Journal]]&amp;". "&amp;Tableau1[[#This Row],[Year]]</f>
        <v>Chandran SS, Somerville RPT, Yang JC, Sherry RM, Klebanoff CA, Goff SL, Wunderlich JR, Danforth DN, Zlott D, Paria BC, Sabesan AC, Srivastava AK, Xi L, Pham TH, Raffeld M, White DE, Toomey MA, Rosenberg SA, Kammula US., Treatment of metastatic uveal melanoma with adoptive transfer of tumour-infiltrating lymphocytes: a single-centre, two-stage, single-arm, phase 2 study. Lancet Oncol. 2017</v>
      </c>
    </row>
    <row r="4197" spans="1:29" x14ac:dyDescent="0.3">
      <c r="A4197">
        <v>3346</v>
      </c>
      <c r="B4197" t="s">
        <v>6525</v>
      </c>
      <c r="C4197" t="s">
        <v>16768</v>
      </c>
      <c r="D4197" t="s">
        <v>26949</v>
      </c>
      <c r="E4197" t="s">
        <v>2443</v>
      </c>
      <c r="F4197" s="10"/>
      <c r="G4197">
        <v>2017</v>
      </c>
      <c r="J4197">
        <v>0.37267298403326488</v>
      </c>
      <c r="L4197" t="s">
        <v>37797</v>
      </c>
      <c r="M4197">
        <v>28599020</v>
      </c>
      <c r="Q4197" s="10"/>
      <c r="R4197" s="11">
        <f t="shared" si="130"/>
        <v>0</v>
      </c>
      <c r="U4197" s="11">
        <f t="shared" si="131"/>
        <v>0</v>
      </c>
      <c r="Y4197" s="11">
        <f>IF(SUM(Tableau1[[#This Row],[Other access]:[Sci-hub access]])&gt;=1,1,0)</f>
        <v>0</v>
      </c>
      <c r="Z4197" s="12">
        <f>IF(OR(Tableau1[[#This Row],[Access R1 + S1+ T1 ]]&gt;=1,Tableau1[[#This Row],[Access V1 +W1 + X1]]&gt;=1),1,0)</f>
        <v>0</v>
      </c>
      <c r="AB4197" s="10" t="str">
        <f>Tableau1[[#This Row],[DOI]]</f>
        <v>doi: 10.1167/iovs.17-21476</v>
      </c>
      <c r="AC4197" s="13" t="str">
        <f>Tableau1[[#This Row],[Authors]]&amp;", "&amp;Tableau1[[#This Row],[Title]]&amp;" "&amp;Tableau1[[#This Row],[Journal]]&amp;". "&amp;Tableau1[[#This Row],[Year]]</f>
        <v>Dong C, Gao N, Ross BX, Yu FX., ISG15 in Host Defense Against Candida albicans Infection in a Mouse Model of Fungal Keratitis. Invest Ophthalmol Vis Sci. 2017</v>
      </c>
    </row>
    <row r="4198" spans="1:29" x14ac:dyDescent="0.3">
      <c r="A4198">
        <v>4019</v>
      </c>
      <c r="B4198" t="s">
        <v>7170</v>
      </c>
      <c r="C4198" t="s">
        <v>17407</v>
      </c>
      <c r="D4198" t="s">
        <v>27597</v>
      </c>
      <c r="E4198" t="s">
        <v>2443</v>
      </c>
      <c r="F4198" s="10"/>
      <c r="G4198">
        <v>2017</v>
      </c>
      <c r="J4198">
        <v>0.3727912025397454</v>
      </c>
      <c r="L4198" t="s">
        <v>38459</v>
      </c>
      <c r="M4198">
        <v>28494492</v>
      </c>
      <c r="Q4198" s="10"/>
      <c r="R4198" s="11">
        <f t="shared" si="130"/>
        <v>0</v>
      </c>
      <c r="U4198" s="11">
        <f t="shared" si="131"/>
        <v>0</v>
      </c>
      <c r="Y4198" s="11">
        <f>IF(SUM(Tableau1[[#This Row],[Other access]:[Sci-hub access]])&gt;=1,1,0)</f>
        <v>0</v>
      </c>
      <c r="Z4198" s="12">
        <f>IF(OR(Tableau1[[#This Row],[Access R1 + S1+ T1 ]]&gt;=1,Tableau1[[#This Row],[Access V1 +W1 + X1]]&gt;=1),1,0)</f>
        <v>0</v>
      </c>
      <c r="AB4198" s="10" t="str">
        <f>Tableau1[[#This Row],[DOI]]</f>
        <v>doi: 10.1167/iovs.16-20211</v>
      </c>
      <c r="AC4198" s="13" t="str">
        <f>Tableau1[[#This Row],[Authors]]&amp;", "&amp;Tableau1[[#This Row],[Title]]&amp;" "&amp;Tableau1[[#This Row],[Journal]]&amp;". "&amp;Tableau1[[#This Row],[Year]]</f>
        <v>Spiru B, Kling S, Hafezi F, Sekundo W., Biomechanical Differences Between Femtosecond Lenticule Extraction (FLEx) and Small Incision Lenticule Extraction (SmILE) Tested by 2D-Extensometry in Ex Vivo Porcine Eyes. Invest Ophthalmol Vis Sci. 2017</v>
      </c>
    </row>
    <row r="4199" spans="1:29" x14ac:dyDescent="0.3">
      <c r="A4199">
        <v>3131</v>
      </c>
      <c r="B4199" t="s">
        <v>6320</v>
      </c>
      <c r="C4199" t="s">
        <v>16563</v>
      </c>
      <c r="D4199" t="s">
        <v>26744</v>
      </c>
      <c r="E4199" t="s">
        <v>2451</v>
      </c>
      <c r="F4199" s="10"/>
      <c r="G4199">
        <v>2017</v>
      </c>
      <c r="J4199">
        <v>0.37287639239637782</v>
      </c>
      <c r="L4199" t="s">
        <v>37585</v>
      </c>
      <c r="M4199">
        <v>28632764</v>
      </c>
      <c r="Q4199" s="10"/>
      <c r="R4199" s="11">
        <f t="shared" si="130"/>
        <v>0</v>
      </c>
      <c r="U4199" s="11">
        <f t="shared" si="131"/>
        <v>0</v>
      </c>
      <c r="Y4199" s="11">
        <f>IF(SUM(Tableau1[[#This Row],[Other access]:[Sci-hub access]])&gt;=1,1,0)</f>
        <v>0</v>
      </c>
      <c r="Z4199" s="12">
        <f>IF(OR(Tableau1[[#This Row],[Access R1 + S1+ T1 ]]&gt;=1,Tableau1[[#This Row],[Access V1 +W1 + X1]]&gt;=1),1,0)</f>
        <v>0</v>
      </c>
      <c r="AB4199" s="10" t="str">
        <f>Tableau1[[#This Row],[DOI]]</f>
        <v>doi: 10.1371/journal.pone.0179310</v>
      </c>
      <c r="AC4199" s="13" t="str">
        <f>Tableau1[[#This Row],[Authors]]&amp;", "&amp;Tableau1[[#This Row],[Title]]&amp;" "&amp;Tableau1[[#This Row],[Journal]]&amp;". "&amp;Tableau1[[#This Row],[Year]]</f>
        <v>Islam FMA., Accuracy and reliability of retinal photo grading for diabetic retinopathy: Remote graders from a developing country and standard retinal photo grader in Australia. PLoS One. 2017</v>
      </c>
    </row>
    <row r="4200" spans="1:29" x14ac:dyDescent="0.3">
      <c r="A4200">
        <v>4771</v>
      </c>
      <c r="B4200" t="s">
        <v>7877</v>
      </c>
      <c r="C4200" t="s">
        <v>18107</v>
      </c>
      <c r="D4200" t="s">
        <v>28307</v>
      </c>
      <c r="E4200" t="s">
        <v>2740</v>
      </c>
      <c r="F4200" s="10"/>
      <c r="G4200">
        <v>2017</v>
      </c>
      <c r="J4200">
        <v>0.37287929065446757</v>
      </c>
      <c r="L4200" t="s">
        <v>39186</v>
      </c>
      <c r="M4200">
        <v>28407410</v>
      </c>
      <c r="Q4200" s="10"/>
      <c r="R4200" s="11">
        <f t="shared" si="130"/>
        <v>0</v>
      </c>
      <c r="U4200" s="11">
        <f t="shared" si="131"/>
        <v>0</v>
      </c>
      <c r="Y4200" s="11">
        <f>IF(SUM(Tableau1[[#This Row],[Other access]:[Sci-hub access]])&gt;=1,1,0)</f>
        <v>0</v>
      </c>
      <c r="Z4200" s="12">
        <f>IF(OR(Tableau1[[#This Row],[Access R1 + S1+ T1 ]]&gt;=1,Tableau1[[#This Row],[Access V1 +W1 + X1]]&gt;=1),1,0)</f>
        <v>0</v>
      </c>
      <c r="AB4200" s="10" t="str">
        <f>Tableau1[[#This Row],[DOI]]</f>
        <v>doi: 10.1002/ajmg.a.38200</v>
      </c>
      <c r="AC4200" s="13" t="str">
        <f>Tableau1[[#This Row],[Authors]]&amp;", "&amp;Tableau1[[#This Row],[Title]]&amp;" "&amp;Tableau1[[#This Row],[Journal]]&amp;". "&amp;Tableau1[[#This Row],[Year]]</f>
        <v>Hollander SA, Alsaleh N, Ruzhnikov M, Jensen K, Rosenthal DN, Stevenson DA, Manning M., Variable clinical course of identical twin neonates with Alström syndrome presenting coincidentally with dilated cardiomyopathy. Am J Med Genet A. 2017</v>
      </c>
    </row>
    <row r="4201" spans="1:29" x14ac:dyDescent="0.3">
      <c r="A4201">
        <v>10338</v>
      </c>
      <c r="B4201" t="s">
        <v>12835</v>
      </c>
      <c r="C4201" t="s">
        <v>23002</v>
      </c>
      <c r="D4201" t="s">
        <v>33288</v>
      </c>
      <c r="E4201" t="s">
        <v>2469</v>
      </c>
      <c r="F4201" s="10"/>
      <c r="G4201">
        <v>2017</v>
      </c>
      <c r="J4201">
        <v>0.37292277995360401</v>
      </c>
      <c r="L4201" t="s">
        <v>44589</v>
      </c>
      <c r="M4201">
        <v>27367782</v>
      </c>
      <c r="Q4201" s="10"/>
      <c r="R4201" s="11">
        <f t="shared" si="130"/>
        <v>0</v>
      </c>
      <c r="U4201" s="11">
        <f t="shared" si="131"/>
        <v>0</v>
      </c>
      <c r="Y4201" s="11">
        <f>IF(SUM(Tableau1[[#This Row],[Other access]:[Sci-hub access]])&gt;=1,1,0)</f>
        <v>0</v>
      </c>
      <c r="Z4201" s="12">
        <f>IF(OR(Tableau1[[#This Row],[Access R1 + S1+ T1 ]]&gt;=1,Tableau1[[#This Row],[Access V1 +W1 + X1]]&gt;=1),1,0)</f>
        <v>0</v>
      </c>
      <c r="AB4201" s="10" t="str">
        <f>Tableau1[[#This Row],[DOI]]</f>
        <v>doi: 10.3109/08820538.2016.1157613</v>
      </c>
      <c r="AC4201" s="13" t="str">
        <f>Tableau1[[#This Row],[Authors]]&amp;", "&amp;Tableau1[[#This Row],[Title]]&amp;" "&amp;Tableau1[[#This Row],[Journal]]&amp;". "&amp;Tableau1[[#This Row],[Year]]</f>
        <v>Hong SW, Ahn YJ, Kang NY., Relationship between Age and Retinal Nerve Fiber Layer Thickness in Normal Children. Semin Ophthalmol. 2017</v>
      </c>
    </row>
    <row r="4202" spans="1:29" x14ac:dyDescent="0.3">
      <c r="A4202">
        <v>1714</v>
      </c>
      <c r="B4202" t="s">
        <v>4964</v>
      </c>
      <c r="C4202" t="s">
        <v>13953</v>
      </c>
      <c r="D4202" t="s">
        <v>25385</v>
      </c>
      <c r="E4202" t="s">
        <v>2469</v>
      </c>
      <c r="F4202" s="10"/>
      <c r="G4202">
        <v>2018</v>
      </c>
      <c r="J4202">
        <v>0.37311641757247926</v>
      </c>
      <c r="L4202" t="s">
        <v>36192</v>
      </c>
      <c r="M4202">
        <v>28898111</v>
      </c>
      <c r="Q4202" s="10"/>
      <c r="R4202" s="11">
        <f t="shared" si="130"/>
        <v>0</v>
      </c>
      <c r="U4202" s="11">
        <f t="shared" si="131"/>
        <v>0</v>
      </c>
      <c r="Y4202" s="11">
        <f>IF(SUM(Tableau1[[#This Row],[Other access]:[Sci-hub access]])&gt;=1,1,0)</f>
        <v>0</v>
      </c>
      <c r="Z4202" s="12">
        <f>IF(OR(Tableau1[[#This Row],[Access R1 + S1+ T1 ]]&gt;=1,Tableau1[[#This Row],[Access V1 +W1 + X1]]&gt;=1),1,0)</f>
        <v>0</v>
      </c>
      <c r="AB4202" s="10" t="str">
        <f>Tableau1[[#This Row],[DOI]]</f>
        <v>doi: 10.1080/08820538.2017.1353808</v>
      </c>
      <c r="AC4202" s="13" t="str">
        <f>Tableau1[[#This Row],[Authors]]&amp;", "&amp;Tableau1[[#This Row],[Title]]&amp;" "&amp;Tableau1[[#This Row],[Journal]]&amp;". "&amp;Tableau1[[#This Row],[Year]]</f>
        <v>Davies EC, Pineda R 2nd., Complications of Scleral-Fixated Intraocular Lenses. Semin Ophthalmol. 2018</v>
      </c>
    </row>
    <row r="4203" spans="1:29" x14ac:dyDescent="0.3">
      <c r="A4203">
        <v>9964</v>
      </c>
      <c r="B4203" t="s">
        <v>12490</v>
      </c>
      <c r="C4203" t="s">
        <v>22659</v>
      </c>
      <c r="D4203" t="s">
        <v>32938</v>
      </c>
      <c r="E4203" t="s">
        <v>2636</v>
      </c>
      <c r="F4203" s="10"/>
      <c r="G4203">
        <v>2017</v>
      </c>
      <c r="J4203">
        <v>0.37313660342696109</v>
      </c>
      <c r="L4203" t="s">
        <v>44222</v>
      </c>
      <c r="M4203">
        <v>27529153</v>
      </c>
      <c r="Q4203" s="10"/>
      <c r="R4203" s="11">
        <f t="shared" si="130"/>
        <v>0</v>
      </c>
      <c r="U4203" s="11">
        <f t="shared" si="131"/>
        <v>0</v>
      </c>
      <c r="Y4203" s="11">
        <f>IF(SUM(Tableau1[[#This Row],[Other access]:[Sci-hub access]])&gt;=1,1,0)</f>
        <v>0</v>
      </c>
      <c r="Z4203" s="12">
        <f>IF(OR(Tableau1[[#This Row],[Access R1 + S1+ T1 ]]&gt;=1,Tableau1[[#This Row],[Access V1 +W1 + X1]]&gt;=1),1,0)</f>
        <v>0</v>
      </c>
      <c r="AB4203" s="10" t="str">
        <f>Tableau1[[#This Row],[DOI]]</f>
        <v>doi: 10.1097/SAP.0000000000000861</v>
      </c>
      <c r="AC4203" s="13" t="str">
        <f>Tableau1[[#This Row],[Authors]]&amp;", "&amp;Tableau1[[#This Row],[Title]]&amp;" "&amp;Tableau1[[#This Row],[Journal]]&amp;". "&amp;Tableau1[[#This Row],[Year]]</f>
        <v>McCullough MC, Roubard M, Wolfswinkel E, Fahradyan A, Magee W., Ectropion in Facial Tissue Expansion in the Pediatric Population: Incidence, Risk Factors, and Treatment Options. Ann Plast Surg. 2017</v>
      </c>
    </row>
    <row r="4204" spans="1:29" x14ac:dyDescent="0.3">
      <c r="A4204">
        <v>7351</v>
      </c>
      <c r="B4204" t="s">
        <v>1310</v>
      </c>
      <c r="C4204" t="s">
        <v>1311</v>
      </c>
      <c r="D4204" t="s">
        <v>1312</v>
      </c>
      <c r="E4204" t="s">
        <v>2448</v>
      </c>
      <c r="F4204" s="10"/>
      <c r="G4204">
        <v>2017</v>
      </c>
      <c r="J4204">
        <v>0.3731443371855413</v>
      </c>
      <c r="L4204" t="s">
        <v>41707</v>
      </c>
      <c r="M4204">
        <v>28102455</v>
      </c>
      <c r="Q4204" s="10"/>
      <c r="R4204" s="11">
        <f t="shared" si="130"/>
        <v>0</v>
      </c>
      <c r="U4204" s="11">
        <f t="shared" si="131"/>
        <v>0</v>
      </c>
      <c r="Y4204" s="11">
        <f>IF(SUM(Tableau1[[#This Row],[Other access]:[Sci-hub access]])&gt;=1,1,0)</f>
        <v>0</v>
      </c>
      <c r="Z4204" s="12">
        <f>IF(OR(Tableau1[[#This Row],[Access R1 + S1+ T1 ]]&gt;=1,Tableau1[[#This Row],[Access V1 +W1 + X1]]&gt;=1),1,0)</f>
        <v>0</v>
      </c>
      <c r="AB4204" s="10" t="str">
        <f>Tableau1[[#This Row],[DOI]]</f>
        <v>doi: 10.1007/s00417-017-3585-1</v>
      </c>
      <c r="AC4204" s="13" t="str">
        <f>Tableau1[[#This Row],[Authors]]&amp;", "&amp;Tableau1[[#This Row],[Title]]&amp;" "&amp;Tableau1[[#This Row],[Journal]]&amp;". "&amp;Tableau1[[#This Row],[Year]]</f>
        <v>Hashimoto R, Jiang M, Shiba T, Hiruta N, Takahashi M, Higashi M, Hori Y, Bujo H, Maeno T., Soluble form of LR11 is highly increased in the vitreous fluids of patients with idiopathic epiretinal membrane. Graefes Arch Clin Exp Ophthalmol. 2017</v>
      </c>
    </row>
    <row r="4205" spans="1:29" x14ac:dyDescent="0.3">
      <c r="A4205">
        <v>6335</v>
      </c>
      <c r="B4205" t="s">
        <v>9285</v>
      </c>
      <c r="C4205" t="s">
        <v>19496</v>
      </c>
      <c r="D4205" t="s">
        <v>29716</v>
      </c>
      <c r="E4205" t="s">
        <v>34316</v>
      </c>
      <c r="F4205" s="10"/>
      <c r="G4205">
        <v>2017</v>
      </c>
      <c r="J4205">
        <v>0.37319178923469543</v>
      </c>
      <c r="L4205" t="s">
        <v>40704</v>
      </c>
      <c r="M4205">
        <v>28225872</v>
      </c>
      <c r="Q4205" s="10"/>
      <c r="R4205" s="11">
        <f t="shared" si="130"/>
        <v>0</v>
      </c>
      <c r="U4205" s="11">
        <f t="shared" si="131"/>
        <v>0</v>
      </c>
      <c r="Y4205" s="11">
        <f>IF(SUM(Tableau1[[#This Row],[Other access]:[Sci-hub access]])&gt;=1,1,0)</f>
        <v>0</v>
      </c>
      <c r="Z4205" s="12">
        <f>IF(OR(Tableau1[[#This Row],[Access R1 + S1+ T1 ]]&gt;=1,Tableau1[[#This Row],[Access V1 +W1 + X1]]&gt;=1),1,0)</f>
        <v>0</v>
      </c>
      <c r="AB4205" s="10" t="str">
        <f>Tableau1[[#This Row],[DOI]]</f>
        <v>doi: 10.1590/1806-9282.63.01.7</v>
      </c>
      <c r="AC4205" s="13" t="str">
        <f>Tableau1[[#This Row],[Authors]]&amp;", "&amp;Tableau1[[#This Row],[Title]]&amp;" "&amp;Tableau1[[#This Row],[Journal]]&amp;". "&amp;Tableau1[[#This Row],[Year]]</f>
        <v>Almeida RS, Oliveira AA, Pego PM, Abuowda Y, Gaspar I, Costa JM., Sensorineural hearing loss as the first manifestation of Sjögren's syndrome. Rev Assoc Med Bras (1992). 2017</v>
      </c>
    </row>
    <row r="4206" spans="1:29" x14ac:dyDescent="0.3">
      <c r="A4206">
        <v>934</v>
      </c>
      <c r="B4206" t="s">
        <v>4196</v>
      </c>
      <c r="C4206" t="s">
        <v>14450</v>
      </c>
      <c r="D4206" t="s">
        <v>24617</v>
      </c>
      <c r="E4206" t="s">
        <v>2443</v>
      </c>
      <c r="F4206" s="10"/>
      <c r="G4206">
        <v>2017</v>
      </c>
      <c r="J4206">
        <v>0.3732347451778173</v>
      </c>
      <c r="L4206" t="s">
        <v>35422</v>
      </c>
      <c r="M4206">
        <v>29059309</v>
      </c>
      <c r="Q4206" s="10"/>
      <c r="R4206" s="11">
        <f t="shared" si="130"/>
        <v>0</v>
      </c>
      <c r="U4206" s="11">
        <f t="shared" si="131"/>
        <v>0</v>
      </c>
      <c r="Y4206" s="11">
        <f>IF(SUM(Tableau1[[#This Row],[Other access]:[Sci-hub access]])&gt;=1,1,0)</f>
        <v>0</v>
      </c>
      <c r="Z4206" s="12">
        <f>IF(OR(Tableau1[[#This Row],[Access R1 + S1+ T1 ]]&gt;=1,Tableau1[[#This Row],[Access V1 +W1 + X1]]&gt;=1),1,0)</f>
        <v>0</v>
      </c>
      <c r="AB4206" s="10" t="str">
        <f>Tableau1[[#This Row],[DOI]]</f>
        <v>doi: 10.1167/iovs.17-22312</v>
      </c>
      <c r="AC4206" s="13" t="str">
        <f>Tableau1[[#This Row],[Authors]]&amp;", "&amp;Tableau1[[#This Row],[Title]]&amp;" "&amp;Tableau1[[#This Row],[Journal]]&amp;". "&amp;Tableau1[[#This Row],[Year]]</f>
        <v>Yan Z, Liao H, Chen H, Deng S, Jia Y, Deng C, Lin J, Ge J, Zhuo Y., Elevated Intraocular Pressure Induces Amyloid-β Deposition and Tauopathy in the Lateral Geniculate Nucleus in a Monkey Model of Glaucoma. Invest Ophthalmol Vis Sci. 2017</v>
      </c>
    </row>
    <row r="4207" spans="1:29" ht="28.8" x14ac:dyDescent="0.3">
      <c r="A4207">
        <v>1986</v>
      </c>
      <c r="B4207" t="s">
        <v>5226</v>
      </c>
      <c r="C4207" t="s">
        <v>15472</v>
      </c>
      <c r="D4207" t="s">
        <v>25648</v>
      </c>
      <c r="E4207" t="s">
        <v>2465</v>
      </c>
      <c r="F4207" s="10"/>
      <c r="G4207">
        <v>2017</v>
      </c>
      <c r="J4207">
        <v>0.37341558903580874</v>
      </c>
      <c r="L4207" t="s">
        <v>36457</v>
      </c>
      <c r="M4207">
        <v>28834901</v>
      </c>
      <c r="Q4207" s="10"/>
      <c r="R4207" s="11">
        <f t="shared" si="130"/>
        <v>0</v>
      </c>
      <c r="U4207" s="11">
        <f t="shared" si="131"/>
        <v>0</v>
      </c>
      <c r="Y4207" s="11">
        <f>IF(SUM(Tableau1[[#This Row],[Other access]:[Sci-hub access]])&gt;=1,1,0)</f>
        <v>0</v>
      </c>
      <c r="Z4207" s="12">
        <f>IF(OR(Tableau1[[#This Row],[Access R1 + S1+ T1 ]]&gt;=1,Tableau1[[#This Row],[Access V1 +W1 + X1]]&gt;=1),1,0)</f>
        <v>0</v>
      </c>
      <c r="AB4207" s="10" t="str">
        <f>Tableau1[[#This Row],[DOI]]</f>
        <v>doi: 10.1097/MD.0000000000007869</v>
      </c>
      <c r="AC4207" s="13" t="str">
        <f>Tableau1[[#This Row],[Authors]]&amp;", "&amp;Tableau1[[#This Row],[Title]]&amp;" "&amp;Tableau1[[#This Row],[Journal]]&amp;". "&amp;Tableau1[[#This Row],[Year]]</f>
        <v>Xu H, Lutrin D, Wu Z., Outcomes of 23-gauge pars plana vitrectomy combined with phacoemulsification and capsulotomy without intraocular lens implantation in rhegmatogenous retinal detachment associated with choroidal detachment. Medicine (Baltimore). 2017</v>
      </c>
    </row>
    <row r="4208" spans="1:29" x14ac:dyDescent="0.3">
      <c r="A4208">
        <v>8424</v>
      </c>
      <c r="B4208" t="s">
        <v>11107</v>
      </c>
      <c r="C4208" t="s">
        <v>21293</v>
      </c>
      <c r="D4208" t="s">
        <v>31545</v>
      </c>
      <c r="E4208" t="s">
        <v>2778</v>
      </c>
      <c r="F4208" s="10"/>
      <c r="G4208">
        <v>2017</v>
      </c>
      <c r="J4208">
        <v>0.37347924246944397</v>
      </c>
      <c r="L4208" t="s">
        <v>42765</v>
      </c>
      <c r="M4208">
        <v>27916430</v>
      </c>
      <c r="Q4208" s="10"/>
      <c r="R4208" s="11">
        <f t="shared" si="130"/>
        <v>0</v>
      </c>
      <c r="U4208" s="11">
        <f t="shared" si="131"/>
        <v>0</v>
      </c>
      <c r="Y4208" s="11">
        <f>IF(SUM(Tableau1[[#This Row],[Other access]:[Sci-hub access]])&gt;=1,1,0)</f>
        <v>0</v>
      </c>
      <c r="Z4208" s="12">
        <f>IF(OR(Tableau1[[#This Row],[Access R1 + S1+ T1 ]]&gt;=1,Tableau1[[#This Row],[Access V1 +W1 + X1]]&gt;=1),1,0)</f>
        <v>0</v>
      </c>
      <c r="AB4208" s="10" t="str">
        <f>Tableau1[[#This Row],[DOI]]</f>
        <v>doi: 10.1016/j.jfo.2016.08.010</v>
      </c>
      <c r="AC4208" s="13" t="str">
        <f>Tableau1[[#This Row],[Authors]]&amp;", "&amp;Tableau1[[#This Row],[Title]]&amp;" "&amp;Tableau1[[#This Row],[Journal]]&amp;". "&amp;Tableau1[[#This Row],[Year]]</f>
        <v>Ben Amor S, Trigui A, Ennouri A, Feki J., Bilateral falciform retinal fold in a premature infant. J Fr Ophtalmol. 2017</v>
      </c>
    </row>
    <row r="4209" spans="1:29" x14ac:dyDescent="0.3">
      <c r="A4209">
        <v>6389</v>
      </c>
      <c r="B4209" t="s">
        <v>924</v>
      </c>
      <c r="C4209" t="s">
        <v>925</v>
      </c>
      <c r="D4209" t="s">
        <v>926</v>
      </c>
      <c r="E4209" t="s">
        <v>2931</v>
      </c>
      <c r="F4209" s="10"/>
      <c r="G4209">
        <v>2017</v>
      </c>
      <c r="J4209">
        <v>0.37385978218529747</v>
      </c>
      <c r="L4209" t="s">
        <v>40758</v>
      </c>
      <c r="M4209">
        <v>28220267</v>
      </c>
      <c r="Q4209" s="10"/>
      <c r="R4209" s="11">
        <f t="shared" si="130"/>
        <v>0</v>
      </c>
      <c r="U4209" s="11">
        <f t="shared" si="131"/>
        <v>0</v>
      </c>
      <c r="Y4209" s="11">
        <f>IF(SUM(Tableau1[[#This Row],[Other access]:[Sci-hub access]])&gt;=1,1,0)</f>
        <v>0</v>
      </c>
      <c r="Z4209" s="12">
        <f>IF(OR(Tableau1[[#This Row],[Access R1 + S1+ T1 ]]&gt;=1,Tableau1[[#This Row],[Access V1 +W1 + X1]]&gt;=1),1,0)</f>
        <v>0</v>
      </c>
      <c r="AB4209" s="10" t="str">
        <f>Tableau1[[#This Row],[DOI]]</f>
        <v>doi: 10.1007/s10329-017-0597-8</v>
      </c>
      <c r="AC4209" s="13" t="str">
        <f>Tableau1[[#This Row],[Authors]]&amp;", "&amp;Tableau1[[#This Row],[Title]]&amp;" "&amp;Tableau1[[#This Row],[Journal]]&amp;". "&amp;Tableau1[[#This Row],[Year]]</f>
        <v>Hirata S, Hirai H, Nogami E, Morimura N, Udono T., Chimpanzee Down syndrome: a case study of trisomy 22 in a captive chimpanzee. Primates. 2017</v>
      </c>
    </row>
    <row r="4210" spans="1:29" x14ac:dyDescent="0.3">
      <c r="A4210">
        <v>4060</v>
      </c>
      <c r="B4210" t="s">
        <v>7209</v>
      </c>
      <c r="C4210" t="s">
        <v>17446</v>
      </c>
      <c r="D4210" t="s">
        <v>27636</v>
      </c>
      <c r="E4210" t="s">
        <v>2874</v>
      </c>
      <c r="F4210" s="10"/>
      <c r="G4210">
        <v>2017</v>
      </c>
      <c r="J4210">
        <v>0.37388393243040074</v>
      </c>
      <c r="L4210" t="s">
        <v>38497</v>
      </c>
      <c r="M4210">
        <v>28490005</v>
      </c>
      <c r="Q4210" s="10"/>
      <c r="R4210" s="11">
        <f t="shared" si="130"/>
        <v>0</v>
      </c>
      <c r="U4210" s="11">
        <f t="shared" si="131"/>
        <v>0</v>
      </c>
      <c r="Y4210" s="11">
        <f>IF(SUM(Tableau1[[#This Row],[Other access]:[Sci-hub access]])&gt;=1,1,0)</f>
        <v>0</v>
      </c>
      <c r="Z4210" s="12">
        <f>IF(OR(Tableau1[[#This Row],[Access R1 + S1+ T1 ]]&gt;=1,Tableau1[[#This Row],[Access V1 +W1 + X1]]&gt;=1),1,0)</f>
        <v>0</v>
      </c>
      <c r="AB4210" s="10" t="str">
        <f>Tableau1[[#This Row],[DOI]]</f>
        <v>doi: 10.1523/JNEUROSCI.1647-16.2016</v>
      </c>
      <c r="AC4210" s="13" t="str">
        <f>Tableau1[[#This Row],[Authors]]&amp;", "&amp;Tableau1[[#This Row],[Title]]&amp;" "&amp;Tableau1[[#This Row],[Journal]]&amp;". "&amp;Tableau1[[#This Row],[Year]]</f>
        <v>Vent-Schmidt RYJ, Wen RH, Zong Z, Chiu CN, Tam BM, May CG, Moritz OL., Opposing Effects of Valproic Acid Treatment Mediated by Histone Deacetylase Inhibitor Activity in Four Transgenic X. laevis Models of Retinitis Pigmentosa. J Neurosci. 2017</v>
      </c>
    </row>
    <row r="4211" spans="1:29" ht="28.8" x14ac:dyDescent="0.3">
      <c r="A4211">
        <v>5135</v>
      </c>
      <c r="B4211" t="s">
        <v>8212</v>
      </c>
      <c r="C4211" t="s">
        <v>18437</v>
      </c>
      <c r="D4211" t="s">
        <v>28642</v>
      </c>
      <c r="E4211" t="s">
        <v>2468</v>
      </c>
      <c r="F4211" s="10"/>
      <c r="G4211">
        <v>2017</v>
      </c>
      <c r="J4211">
        <v>0.3740084521002931</v>
      </c>
      <c r="L4211" t="s">
        <v>39539</v>
      </c>
      <c r="M4211">
        <v>28369000</v>
      </c>
      <c r="Q4211" s="10"/>
      <c r="R4211" s="11">
        <f t="shared" si="130"/>
        <v>0</v>
      </c>
      <c r="U4211" s="11">
        <f t="shared" si="131"/>
        <v>0</v>
      </c>
      <c r="Y4211" s="11">
        <f>IF(SUM(Tableau1[[#This Row],[Other access]:[Sci-hub access]])&gt;=1,1,0)</f>
        <v>0</v>
      </c>
      <c r="Z4211" s="12">
        <f>IF(OR(Tableau1[[#This Row],[Access R1 + S1+ T1 ]]&gt;=1,Tableau1[[#This Row],[Access V1 +W1 + X1]]&gt;=1),1,0)</f>
        <v>0</v>
      </c>
      <c r="AB4211" s="10" t="str">
        <f>Tableau1[[#This Row],[DOI]]</f>
        <v>doi: 10.1097/IJG.0000000000000665</v>
      </c>
      <c r="AC4211" s="13" t="str">
        <f>Tableau1[[#This Row],[Authors]]&amp;", "&amp;Tableau1[[#This Row],[Title]]&amp;" "&amp;Tableau1[[#This Row],[Journal]]&amp;". "&amp;Tableau1[[#This Row],[Year]]</f>
        <v>Komae K, Takamoto M, Tanaka R, Aihara M, Ohtomo K, Okinaga K, Matsuda J, Nakahara H, Fujino Y, Kaburaki T., Initial Trabeculectomy With Mitomycin-C for Secondary Glaucoma-associated With Uveitis in Behçet Disease Patients. J Glaucoma. 2017</v>
      </c>
    </row>
    <row r="4212" spans="1:29" x14ac:dyDescent="0.3">
      <c r="A4212">
        <v>5780</v>
      </c>
      <c r="B4212" t="s">
        <v>8803</v>
      </c>
      <c r="C4212" t="s">
        <v>19020</v>
      </c>
      <c r="D4212" t="s">
        <v>29233</v>
      </c>
      <c r="E4212" t="s">
        <v>2632</v>
      </c>
      <c r="F4212" s="10"/>
      <c r="G4212">
        <v>2017</v>
      </c>
      <c r="J4212">
        <v>0.37409168030670892</v>
      </c>
      <c r="L4212" t="s">
        <v>40162</v>
      </c>
      <c r="M4212">
        <v>28286277</v>
      </c>
      <c r="Q4212" s="10"/>
      <c r="R4212" s="11">
        <f t="shared" si="130"/>
        <v>0</v>
      </c>
      <c r="U4212" s="11">
        <f t="shared" si="131"/>
        <v>0</v>
      </c>
      <c r="Y4212" s="11">
        <f>IF(SUM(Tableau1[[#This Row],[Other access]:[Sci-hub access]])&gt;=1,1,0)</f>
        <v>0</v>
      </c>
      <c r="Z4212" s="12">
        <f>IF(OR(Tableau1[[#This Row],[Access R1 + S1+ T1 ]]&gt;=1,Tableau1[[#This Row],[Access V1 +W1 + X1]]&gt;=1),1,0)</f>
        <v>0</v>
      </c>
      <c r="AB4212" s="10" t="str">
        <f>Tableau1[[#This Row],[DOI]]</f>
        <v>doi: 10.1016/j.wneu.2017.02.131</v>
      </c>
      <c r="AC4212" s="13" t="str">
        <f>Tableau1[[#This Row],[Authors]]&amp;", "&amp;Tableau1[[#This Row],[Title]]&amp;" "&amp;Tableau1[[#This Row],[Journal]]&amp;". "&amp;Tableau1[[#This Row],[Year]]</f>
        <v>Do H, Kshettry VR, Siu A, Belinsky I, Farrell CJ, Nyquist G, Rosen M, Evans JJ., Extent of Resection, Visual, and Endocrinologic Outcomes for Endoscopic Endonasal Surgery for Recurrent Pituitary Adenomas. World Neurosurg. 2017</v>
      </c>
    </row>
    <row r="4213" spans="1:29" x14ac:dyDescent="0.3">
      <c r="A4213">
        <v>9306</v>
      </c>
      <c r="B4213" t="s">
        <v>11885</v>
      </c>
      <c r="C4213" t="s">
        <v>22062</v>
      </c>
      <c r="D4213" t="s">
        <v>32329</v>
      </c>
      <c r="E4213" t="s">
        <v>2469</v>
      </c>
      <c r="F4213" s="10"/>
      <c r="G4213">
        <v>2017</v>
      </c>
      <c r="J4213">
        <v>0.3741250653496504</v>
      </c>
      <c r="L4213" t="s">
        <v>43603</v>
      </c>
      <c r="M4213">
        <v>27748634</v>
      </c>
      <c r="Q4213" s="10"/>
      <c r="R4213" s="11">
        <f t="shared" si="130"/>
        <v>0</v>
      </c>
      <c r="U4213" s="11">
        <f t="shared" si="131"/>
        <v>0</v>
      </c>
      <c r="Y4213" s="11">
        <f>IF(SUM(Tableau1[[#This Row],[Other access]:[Sci-hub access]])&gt;=1,1,0)</f>
        <v>0</v>
      </c>
      <c r="Z4213" s="12">
        <f>IF(OR(Tableau1[[#This Row],[Access R1 + S1+ T1 ]]&gt;=1,Tableau1[[#This Row],[Access V1 +W1 + X1]]&gt;=1),1,0)</f>
        <v>0</v>
      </c>
      <c r="AB4213" s="10" t="str">
        <f>Tableau1[[#This Row],[DOI]]</f>
        <v>doi: 10.1080/08820538.2016.1228403</v>
      </c>
      <c r="AC4213" s="13" t="str">
        <f>Tableau1[[#This Row],[Authors]]&amp;", "&amp;Tableau1[[#This Row],[Title]]&amp;" "&amp;Tableau1[[#This Row],[Journal]]&amp;". "&amp;Tableau1[[#This Row],[Year]]</f>
        <v>Gupta A, Cavallerano J, Sun JK, Silva PS., Evidence for Telemedicine for Diabetic Retinal Disease. Semin Ophthalmol. 2017</v>
      </c>
    </row>
    <row r="4214" spans="1:29" x14ac:dyDescent="0.3">
      <c r="A4214">
        <v>3675</v>
      </c>
      <c r="B4214" t="s">
        <v>6846</v>
      </c>
      <c r="C4214" t="s">
        <v>17087</v>
      </c>
      <c r="D4214" t="s">
        <v>27270</v>
      </c>
      <c r="E4214" t="s">
        <v>2443</v>
      </c>
      <c r="F4214" s="10"/>
      <c r="G4214">
        <v>2017</v>
      </c>
      <c r="J4214">
        <v>0.37440843018538339</v>
      </c>
      <c r="L4214" t="s">
        <v>38119</v>
      </c>
      <c r="M4214">
        <v>28549091</v>
      </c>
      <c r="Q4214" s="10"/>
      <c r="R4214" s="11">
        <f t="shared" si="130"/>
        <v>0</v>
      </c>
      <c r="U4214" s="11">
        <f t="shared" si="131"/>
        <v>0</v>
      </c>
      <c r="Y4214" s="11">
        <f>IF(SUM(Tableau1[[#This Row],[Other access]:[Sci-hub access]])&gt;=1,1,0)</f>
        <v>0</v>
      </c>
      <c r="Z4214" s="12">
        <f>IF(OR(Tableau1[[#This Row],[Access R1 + S1+ T1 ]]&gt;=1,Tableau1[[#This Row],[Access V1 +W1 + X1]]&gt;=1),1,0)</f>
        <v>0</v>
      </c>
      <c r="AB4214" s="10" t="str">
        <f>Tableau1[[#This Row],[DOI]]</f>
        <v>doi: 10.1167/iovs.17-21761</v>
      </c>
      <c r="AC4214" s="13" t="str">
        <f>Tableau1[[#This Row],[Authors]]&amp;", "&amp;Tableau1[[#This Row],[Title]]&amp;" "&amp;Tableau1[[#This Row],[Journal]]&amp;". "&amp;Tableau1[[#This Row],[Year]]</f>
        <v>Schaub JA, Kimball EC, Steinhart MR, Nguyen C, Pease ME, Oglesby EN, Jefferys JL, Quigley HA., Regional Retinal Ganglion Cell Axon Loss in a Murine Glaucoma Model. Invest Ophthalmol Vis Sci. 2017</v>
      </c>
    </row>
    <row r="4215" spans="1:29" x14ac:dyDescent="0.3">
      <c r="A4215">
        <v>4765</v>
      </c>
      <c r="B4215" t="s">
        <v>7871</v>
      </c>
      <c r="C4215" t="s">
        <v>18101</v>
      </c>
      <c r="D4215" t="s">
        <v>28301</v>
      </c>
      <c r="E4215" t="s">
        <v>34217</v>
      </c>
      <c r="F4215" s="10"/>
      <c r="G4215">
        <v>2017</v>
      </c>
      <c r="J4215">
        <v>0.37451588641243172</v>
      </c>
      <c r="L4215" t="s">
        <v>39180</v>
      </c>
      <c r="M4215">
        <v>28409749</v>
      </c>
      <c r="Q4215" s="10"/>
      <c r="R4215" s="11">
        <f t="shared" si="130"/>
        <v>0</v>
      </c>
      <c r="U4215" s="11">
        <f t="shared" si="131"/>
        <v>0</v>
      </c>
      <c r="Y4215" s="11">
        <f>IF(SUM(Tableau1[[#This Row],[Other access]:[Sci-hub access]])&gt;=1,1,0)</f>
        <v>0</v>
      </c>
      <c r="Z4215" s="12">
        <f>IF(OR(Tableau1[[#This Row],[Access R1 + S1+ T1 ]]&gt;=1,Tableau1[[#This Row],[Access V1 +W1 + X1]]&gt;=1),1,0)</f>
        <v>0</v>
      </c>
      <c r="AB4215" s="10" t="str">
        <f>Tableau1[[#This Row],[DOI]]</f>
        <v>doi: 10.3233/JPD-160945</v>
      </c>
      <c r="AC4215" s="13" t="str">
        <f>Tableau1[[#This Row],[Authors]]&amp;", "&amp;Tableau1[[#This Row],[Title]]&amp;" "&amp;Tableau1[[#This Row],[Journal]]&amp;". "&amp;Tableau1[[#This Row],[Year]]</f>
        <v>Kelley KD, Peavy G, Edland S, Rogers W, Riley DE, Bordelon Y, Standaert D, Reich SG, Litvan I., The Role of Stress as a Risk Factor for Progressive Supranuclear Palsy. J Parkinsons Dis. 2017</v>
      </c>
    </row>
    <row r="4216" spans="1:29" x14ac:dyDescent="0.3">
      <c r="A4216">
        <v>194</v>
      </c>
      <c r="B4216" t="s">
        <v>3457</v>
      </c>
      <c r="C4216" t="s">
        <v>13718</v>
      </c>
      <c r="D4216" t="s">
        <v>23877</v>
      </c>
      <c r="E4216" t="s">
        <v>2451</v>
      </c>
      <c r="F4216" s="10"/>
      <c r="G4216">
        <v>2018</v>
      </c>
      <c r="J4216">
        <v>0.37459372136184643</v>
      </c>
      <c r="L4216" t="s">
        <v>34707</v>
      </c>
      <c r="M4216">
        <v>29352298</v>
      </c>
      <c r="Q4216" s="10"/>
      <c r="R4216" s="11">
        <f t="shared" si="130"/>
        <v>0</v>
      </c>
      <c r="U4216" s="11">
        <f t="shared" si="131"/>
        <v>0</v>
      </c>
      <c r="Y4216" s="11">
        <f>IF(SUM(Tableau1[[#This Row],[Other access]:[Sci-hub access]])&gt;=1,1,0)</f>
        <v>0</v>
      </c>
      <c r="Z4216" s="12">
        <f>IF(OR(Tableau1[[#This Row],[Access R1 + S1+ T1 ]]&gt;=1,Tableau1[[#This Row],[Access V1 +W1 + X1]]&gt;=1),1,0)</f>
        <v>0</v>
      </c>
      <c r="AB4216" s="10" t="str">
        <f>Tableau1[[#This Row],[DOI]]</f>
        <v>doi: 10.1371/journal.pone.0191533</v>
      </c>
      <c r="AC4216" s="13" t="str">
        <f>Tableau1[[#This Row],[Authors]]&amp;", "&amp;Tableau1[[#This Row],[Title]]&amp;" "&amp;Tableau1[[#This Row],[Journal]]&amp;". "&amp;Tableau1[[#This Row],[Year]]</f>
        <v>Varanasi SK, Jaggi U, Hay N, Rouse BT., Hexokinase II may be dispensable for CD4 T cell responses against a virus infection. PLoS One. 2018</v>
      </c>
    </row>
    <row r="4217" spans="1:29" x14ac:dyDescent="0.3">
      <c r="A4217">
        <v>3798</v>
      </c>
      <c r="B4217" t="s">
        <v>6964</v>
      </c>
      <c r="C4217" t="s">
        <v>17204</v>
      </c>
      <c r="D4217" t="s">
        <v>27388</v>
      </c>
      <c r="E4217" t="s">
        <v>34161</v>
      </c>
      <c r="F4217" s="10"/>
      <c r="G4217">
        <v>2017</v>
      </c>
      <c r="J4217">
        <v>0.37460029888249702</v>
      </c>
      <c r="L4217" t="s">
        <v>38241</v>
      </c>
      <c r="M4217">
        <v>28529451</v>
      </c>
      <c r="Q4217" s="10"/>
      <c r="R4217" s="11">
        <f t="shared" si="130"/>
        <v>0</v>
      </c>
      <c r="U4217" s="11">
        <f t="shared" si="131"/>
        <v>0</v>
      </c>
      <c r="Y4217" s="11">
        <f>IF(SUM(Tableau1[[#This Row],[Other access]:[Sci-hub access]])&gt;=1,1,0)</f>
        <v>0</v>
      </c>
      <c r="Z4217" s="12">
        <f>IF(OR(Tableau1[[#This Row],[Access R1 + S1+ T1 ]]&gt;=1,Tableau1[[#This Row],[Access V1 +W1 + X1]]&gt;=1),1,0)</f>
        <v>0</v>
      </c>
      <c r="AB4217" s="10" t="str">
        <f>Tableau1[[#This Row],[DOI]]</f>
        <v>doi: 10.7150/ijbs.18331</v>
      </c>
      <c r="AC4217" s="13" t="str">
        <f>Tableau1[[#This Row],[Authors]]&amp;", "&amp;Tableau1[[#This Row],[Title]]&amp;" "&amp;Tableau1[[#This Row],[Journal]]&amp;". "&amp;Tableau1[[#This Row],[Year]]</f>
        <v>Li Y, Jia R, Ge S., Role of Epigenetics in Uveal Melanoma. Int J Biol Sci. 2017</v>
      </c>
    </row>
    <row r="4218" spans="1:29" x14ac:dyDescent="0.3">
      <c r="A4218">
        <v>6028</v>
      </c>
      <c r="B4218" t="s">
        <v>9014</v>
      </c>
      <c r="C4218" t="s">
        <v>19229</v>
      </c>
      <c r="D4218" t="s">
        <v>29444</v>
      </c>
      <c r="E4218" t="s">
        <v>2479</v>
      </c>
      <c r="F4218" s="10"/>
      <c r="G4218">
        <v>2017</v>
      </c>
      <c r="J4218">
        <v>0.37469110762658797</v>
      </c>
      <c r="L4218" t="s">
        <v>40405</v>
      </c>
      <c r="M4218">
        <v>28257384</v>
      </c>
      <c r="Q4218" s="10"/>
      <c r="R4218" s="11">
        <f t="shared" si="130"/>
        <v>0</v>
      </c>
      <c r="U4218" s="11">
        <f t="shared" si="131"/>
        <v>0</v>
      </c>
      <c r="Y4218" s="11">
        <f>IF(SUM(Tableau1[[#This Row],[Other access]:[Sci-hub access]])&gt;=1,1,0)</f>
        <v>0</v>
      </c>
      <c r="Z4218" s="12">
        <f>IF(OR(Tableau1[[#This Row],[Access R1 + S1+ T1 ]]&gt;=1,Tableau1[[#This Row],[Access V1 +W1 + X1]]&gt;=1),1,0)</f>
        <v>0</v>
      </c>
      <c r="AB4218" s="10" t="str">
        <f>Tableau1[[#This Row],[DOI]]</f>
        <v>doi: 10.1097/ICO.0000000000001172</v>
      </c>
      <c r="AC4218" s="13" t="str">
        <f>Tableau1[[#This Row],[Authors]]&amp;", "&amp;Tableau1[[#This Row],[Title]]&amp;" "&amp;Tableau1[[#This Row],[Journal]]&amp;". "&amp;Tableau1[[#This Row],[Year]]</f>
        <v>Eom Y, Baek S, Kim HM, Song JS., Meibomian Gland Dysfunction in Patients With Chemotherapy-Induced Lacrimal Drainage Obstruction. Cornea. 2017</v>
      </c>
    </row>
    <row r="4219" spans="1:29" x14ac:dyDescent="0.3">
      <c r="A4219">
        <v>3212</v>
      </c>
      <c r="B4219" t="s">
        <v>6396</v>
      </c>
      <c r="C4219" t="s">
        <v>16639</v>
      </c>
      <c r="D4219" t="s">
        <v>26820</v>
      </c>
      <c r="E4219" t="s">
        <v>34126</v>
      </c>
      <c r="F4219" s="10"/>
      <c r="G4219">
        <v>2017</v>
      </c>
      <c r="J4219">
        <v>0.37471977296593351</v>
      </c>
      <c r="L4219" t="s">
        <v>37665</v>
      </c>
      <c r="M4219">
        <v>28620004</v>
      </c>
      <c r="Q4219" s="10"/>
      <c r="R4219" s="11">
        <f t="shared" si="130"/>
        <v>0</v>
      </c>
      <c r="U4219" s="11">
        <f t="shared" si="131"/>
        <v>0</v>
      </c>
      <c r="Y4219" s="11">
        <f>IF(SUM(Tableau1[[#This Row],[Other access]:[Sci-hub access]])&gt;=1,1,0)</f>
        <v>0</v>
      </c>
      <c r="Z4219" s="12">
        <f>IF(OR(Tableau1[[#This Row],[Access R1 + S1+ T1 ]]&gt;=1,Tableau1[[#This Row],[Access V1 +W1 + X1]]&gt;=1),1,0)</f>
        <v>0</v>
      </c>
      <c r="AB4219" s="10" t="str">
        <f>Tableau1[[#This Row],[DOI]]</f>
        <v>doi: 10.1158/1078-0432.CCR-17-0589</v>
      </c>
      <c r="AC4219" s="13" t="str">
        <f>Tableau1[[#This Row],[Authors]]&amp;", "&amp;Tableau1[[#This Row],[Title]]&amp;" "&amp;Tableau1[[#This Row],[Journal]]&amp;". "&amp;Tableau1[[#This Row],[Year]]</f>
        <v>Evans DGR, Salvador H, Chang VY, Erez A, Voss SD, Schneider KW, Scott HS, Plon SE, Tabori U., Cancer and Central Nervous System Tumor Surveillance in Pediatric Neurofibromatosis 1. Clin Cancer Res. 2017</v>
      </c>
    </row>
    <row r="4220" spans="1:29" x14ac:dyDescent="0.3">
      <c r="A4220">
        <v>7714</v>
      </c>
      <c r="B4220" t="s">
        <v>10482</v>
      </c>
      <c r="C4220" t="s">
        <v>20678</v>
      </c>
      <c r="D4220" t="s">
        <v>30918</v>
      </c>
      <c r="E4220" t="s">
        <v>2467</v>
      </c>
      <c r="F4220" s="10"/>
      <c r="G4220">
        <v>2017</v>
      </c>
      <c r="J4220">
        <v>0.37474053403491159</v>
      </c>
      <c r="L4220" t="s">
        <v>42065</v>
      </c>
      <c r="M4220">
        <v>28060398</v>
      </c>
      <c r="Q4220" s="10"/>
      <c r="R4220" s="11">
        <f t="shared" si="130"/>
        <v>0</v>
      </c>
      <c r="U4220" s="11">
        <f t="shared" si="131"/>
        <v>0</v>
      </c>
      <c r="Y4220" s="11">
        <f>IF(SUM(Tableau1[[#This Row],[Other access]:[Sci-hub access]])&gt;=1,1,0)</f>
        <v>0</v>
      </c>
      <c r="Z4220" s="12">
        <f>IF(OR(Tableau1[[#This Row],[Access R1 + S1+ T1 ]]&gt;=1,Tableau1[[#This Row],[Access V1 +W1 + X1]]&gt;=1),1,0)</f>
        <v>0</v>
      </c>
      <c r="AB4220" s="10" t="str">
        <f>Tableau1[[#This Row],[DOI]]</f>
        <v>doi: 10.3928/23258160-20161219-11</v>
      </c>
      <c r="AC4220" s="13" t="str">
        <f>Tableau1[[#This Row],[Authors]]&amp;", "&amp;Tableau1[[#This Row],[Title]]&amp;" "&amp;Tableau1[[#This Row],[Journal]]&amp;". "&amp;Tableau1[[#This Row],[Year]]</f>
        <v>Day S, Rainey AM, Harper CA 3rd., Incomplete Retinal Vascularization After Ranibizumab Treatment of Retinopathy of Prematurity. Ophthalmic Surg Lasers Imaging Retina. 2017</v>
      </c>
    </row>
    <row r="4221" spans="1:29" x14ac:dyDescent="0.3">
      <c r="A4221">
        <v>1408</v>
      </c>
      <c r="B4221" t="s">
        <v>4666</v>
      </c>
      <c r="C4221" t="s">
        <v>14917</v>
      </c>
      <c r="D4221" t="s">
        <v>25087</v>
      </c>
      <c r="E4221" t="s">
        <v>2549</v>
      </c>
      <c r="F4221" s="10"/>
      <c r="G4221">
        <v>2017</v>
      </c>
      <c r="J4221">
        <v>0.37475273536739317</v>
      </c>
      <c r="L4221" t="s">
        <v>35889</v>
      </c>
      <c r="M4221">
        <v>28954026</v>
      </c>
      <c r="Q4221" s="10"/>
      <c r="R4221" s="11">
        <f t="shared" si="130"/>
        <v>0</v>
      </c>
      <c r="U4221" s="11">
        <f t="shared" si="131"/>
        <v>0</v>
      </c>
      <c r="Y4221" s="11">
        <f>IF(SUM(Tableau1[[#This Row],[Other access]:[Sci-hub access]])&gt;=1,1,0)</f>
        <v>0</v>
      </c>
      <c r="Z4221" s="12">
        <f>IF(OR(Tableau1[[#This Row],[Access R1 + S1+ T1 ]]&gt;=1,Tableau1[[#This Row],[Access V1 +W1 + X1]]&gt;=1),1,0)</f>
        <v>0</v>
      </c>
      <c r="AB4221" s="10" t="str">
        <f>Tableau1[[#This Row],[DOI]]</f>
        <v>doi: 10.5935/0004-2749.20170060</v>
      </c>
      <c r="AC4221" s="13" t="str">
        <f>Tableau1[[#This Row],[Authors]]&amp;", "&amp;Tableau1[[#This Row],[Title]]&amp;" "&amp;Tableau1[[#This Row],[Journal]]&amp;". "&amp;Tableau1[[#This Row],[Year]]</f>
        <v>Marques NPN, Felberg S, Barros JN, Malheiros CA., Evaluation of the ocular surface following bariatric surgery. Arq Bras Oftalmol. 2017</v>
      </c>
    </row>
    <row r="4222" spans="1:29" x14ac:dyDescent="0.3">
      <c r="A4222">
        <v>6421</v>
      </c>
      <c r="B4222" t="s">
        <v>942</v>
      </c>
      <c r="C4222" t="s">
        <v>943</v>
      </c>
      <c r="D4222" t="s">
        <v>944</v>
      </c>
      <c r="E4222" t="s">
        <v>2853</v>
      </c>
      <c r="F4222" s="10"/>
      <c r="G4222">
        <v>2017</v>
      </c>
      <c r="J4222">
        <v>0.37492789499363399</v>
      </c>
      <c r="L4222" t="s">
        <v>40790</v>
      </c>
      <c r="M4222">
        <v>28214354</v>
      </c>
      <c r="Q4222" s="10"/>
      <c r="R4222" s="11">
        <f t="shared" si="130"/>
        <v>0</v>
      </c>
      <c r="U4222" s="11">
        <f t="shared" si="131"/>
        <v>0</v>
      </c>
      <c r="Y4222" s="11">
        <f>IF(SUM(Tableau1[[#This Row],[Other access]:[Sci-hub access]])&gt;=1,1,0)</f>
        <v>0</v>
      </c>
      <c r="Z4222" s="12">
        <f>IF(OR(Tableau1[[#This Row],[Access R1 + S1+ T1 ]]&gt;=1,Tableau1[[#This Row],[Access V1 +W1 + X1]]&gt;=1),1,0)</f>
        <v>0</v>
      </c>
      <c r="AB4222" s="10" t="str">
        <f>Tableau1[[#This Row],[DOI]]</f>
        <v>doi: 10.1002/bmc.3963</v>
      </c>
      <c r="AC4222" s="13" t="str">
        <f>Tableau1[[#This Row],[Authors]]&amp;", "&amp;Tableau1[[#This Row],[Title]]&amp;" "&amp;Tableau1[[#This Row],[Journal]]&amp;". "&amp;Tableau1[[#This Row],[Year]]</f>
        <v>Rong S, Li Y, Guan Y, Zhu L, Zhou Q, Gao M, Pan H, Zou L, Chang D., Long-chain unsaturated fatty acids as possible important metabolites for primary angle-closure glaucoma based on targeted metabolomic analysis. Biomed Chromatogr. 2017</v>
      </c>
    </row>
    <row r="4223" spans="1:29" ht="28.8" x14ac:dyDescent="0.3">
      <c r="A4223">
        <v>337</v>
      </c>
      <c r="B4223" t="s">
        <v>3600</v>
      </c>
      <c r="C4223" t="s">
        <v>13861</v>
      </c>
      <c r="D4223" t="s">
        <v>24020</v>
      </c>
      <c r="E4223" t="s">
        <v>2467</v>
      </c>
      <c r="F4223" s="10"/>
      <c r="G4223">
        <v>2017</v>
      </c>
      <c r="J4223">
        <v>0.37529912929534393</v>
      </c>
      <c r="L4223" t="s">
        <v>34844</v>
      </c>
      <c r="M4223">
        <v>29253306</v>
      </c>
      <c r="Q4223" s="10"/>
      <c r="R4223" s="11">
        <f t="shared" si="130"/>
        <v>0</v>
      </c>
      <c r="U4223" s="11">
        <f t="shared" si="131"/>
        <v>0</v>
      </c>
      <c r="Y4223" s="11">
        <f>IF(SUM(Tableau1[[#This Row],[Other access]:[Sci-hub access]])&gt;=1,1,0)</f>
        <v>0</v>
      </c>
      <c r="Z4223" s="12">
        <f>IF(OR(Tableau1[[#This Row],[Access R1 + S1+ T1 ]]&gt;=1,Tableau1[[#This Row],[Access V1 +W1 + X1]]&gt;=1),1,0)</f>
        <v>0</v>
      </c>
      <c r="AB4223" s="10" t="str">
        <f>Tableau1[[#This Row],[DOI]]</f>
        <v>doi: 10.3928/23258160-20171130-10</v>
      </c>
      <c r="AC4223" s="13" t="str">
        <f>Tableau1[[#This Row],[Authors]]&amp;", "&amp;Tableau1[[#This Row],[Title]]&amp;" "&amp;Tableau1[[#This Row],[Journal]]&amp;". "&amp;Tableau1[[#This Row],[Year]]</f>
        <v>Felfeli T, Mandelcorn MS, Yan P, Jeffery G, Mandelcorn ED., Failed Pneumatic Retinopexy for Rhegmatogenous Retinal Detachment Repair in Ocular Albinism: Clues to the Role of Melanin in Retinal Pigment Epithelium Pump Function. Ophthalmic Surg Lasers Imaging Retina. 2017</v>
      </c>
    </row>
    <row r="4224" spans="1:29" x14ac:dyDescent="0.3">
      <c r="A4224">
        <v>5218</v>
      </c>
      <c r="B4224" t="s">
        <v>8287</v>
      </c>
      <c r="C4224" t="s">
        <v>18511</v>
      </c>
      <c r="D4224" t="s">
        <v>28717</v>
      </c>
      <c r="E4224" t="s">
        <v>2667</v>
      </c>
      <c r="F4224" s="10"/>
      <c r="G4224">
        <v>2017</v>
      </c>
      <c r="J4224">
        <v>0.37545860425644073</v>
      </c>
      <c r="L4224" t="s">
        <v>39619</v>
      </c>
      <c r="M4224">
        <v>28359825</v>
      </c>
      <c r="Q4224" s="10"/>
      <c r="R4224" s="11">
        <f t="shared" si="130"/>
        <v>0</v>
      </c>
      <c r="U4224" s="11">
        <f t="shared" si="131"/>
        <v>0</v>
      </c>
      <c r="Y4224" s="11">
        <f>IF(SUM(Tableau1[[#This Row],[Other access]:[Sci-hub access]])&gt;=1,1,0)</f>
        <v>0</v>
      </c>
      <c r="Z4224" s="12">
        <f>IF(OR(Tableau1[[#This Row],[Access R1 + S1+ T1 ]]&gt;=1,Tableau1[[#This Row],[Access V1 +W1 + X1]]&gt;=1),1,0)</f>
        <v>0</v>
      </c>
      <c r="AB4224" s="10" t="str">
        <f>Tableau1[[#This Row],[DOI]]</f>
        <v>doi: 10.1016/j.clae.2017.03.011</v>
      </c>
      <c r="AC4224" s="13" t="str">
        <f>Tableau1[[#This Row],[Authors]]&amp;", "&amp;Tableau1[[#This Row],[Title]]&amp;" "&amp;Tableau1[[#This Row],[Journal]]&amp;". "&amp;Tableau1[[#This Row],[Year]]</f>
        <v>On Annie LH, Ray M., Bilateral simultaneous infective keratitis. Cont Lens Anterior Eye. 2017</v>
      </c>
    </row>
    <row r="4225" spans="1:29" x14ac:dyDescent="0.3">
      <c r="A4225">
        <v>8924</v>
      </c>
      <c r="B4225" t="s">
        <v>11546</v>
      </c>
      <c r="C4225" t="s">
        <v>21727</v>
      </c>
      <c r="D4225" t="s">
        <v>31987</v>
      </c>
      <c r="E4225" t="s">
        <v>2468</v>
      </c>
      <c r="F4225" s="10"/>
      <c r="G4225">
        <v>2017</v>
      </c>
      <c r="J4225">
        <v>0.37551526354553633</v>
      </c>
      <c r="L4225" t="s">
        <v>43255</v>
      </c>
      <c r="M4225">
        <v>27811574</v>
      </c>
      <c r="Q4225" s="10"/>
      <c r="R4225" s="11">
        <f t="shared" si="130"/>
        <v>0</v>
      </c>
      <c r="U4225" s="11">
        <f t="shared" si="131"/>
        <v>0</v>
      </c>
      <c r="Y4225" s="11">
        <f>IF(SUM(Tableau1[[#This Row],[Other access]:[Sci-hub access]])&gt;=1,1,0)</f>
        <v>0</v>
      </c>
      <c r="Z4225" s="12">
        <f>IF(OR(Tableau1[[#This Row],[Access R1 + S1+ T1 ]]&gt;=1,Tableau1[[#This Row],[Access V1 +W1 + X1]]&gt;=1),1,0)</f>
        <v>0</v>
      </c>
      <c r="AB4225" s="10" t="str">
        <f>Tableau1[[#This Row],[DOI]]</f>
        <v>doi: 10.1097/IJG.0000000000000577</v>
      </c>
      <c r="AC4225" s="13" t="str">
        <f>Tableau1[[#This Row],[Authors]]&amp;", "&amp;Tableau1[[#This Row],[Title]]&amp;" "&amp;Tableau1[[#This Row],[Journal]]&amp;". "&amp;Tableau1[[#This Row],[Year]]</f>
        <v>Fujino Y, Murata H, Mayama C, Matsuo H, Asaoka R., Applying "Lasso" Regression to Predict Future Glaucomatous Visual Field Progression in the Central 10 Degrees. J Glaucoma. 2017</v>
      </c>
    </row>
    <row r="4226" spans="1:29" x14ac:dyDescent="0.3">
      <c r="A4226">
        <v>6870</v>
      </c>
      <c r="B4226" t="s">
        <v>9744</v>
      </c>
      <c r="C4226" t="s">
        <v>19948</v>
      </c>
      <c r="D4226" t="s">
        <v>30178</v>
      </c>
      <c r="E4226" t="s">
        <v>2522</v>
      </c>
      <c r="F4226" s="10"/>
      <c r="G4226">
        <v>2017</v>
      </c>
      <c r="J4226">
        <v>0.37553515663981007</v>
      </c>
      <c r="L4226" t="s">
        <v>41229</v>
      </c>
      <c r="M4226">
        <v>28152553</v>
      </c>
      <c r="Q4226" s="10"/>
      <c r="R4226" s="11">
        <f t="shared" ref="R4226:R4289" si="132">IF(SUM(N4226:Q4226)&gt;0,1,0)</f>
        <v>0</v>
      </c>
      <c r="U4226" s="11">
        <f t="shared" ref="U4226:U4289" si="133">IF(SUM(R4226,T4226)&gt;0,1,0)</f>
        <v>0</v>
      </c>
      <c r="Y4226" s="11">
        <f>IF(SUM(Tableau1[[#This Row],[Other access]:[Sci-hub access]])&gt;=1,1,0)</f>
        <v>0</v>
      </c>
      <c r="Z4226" s="12">
        <f>IF(OR(Tableau1[[#This Row],[Access R1 + S1+ T1 ]]&gt;=1,Tableau1[[#This Row],[Access V1 +W1 + X1]]&gt;=1),1,0)</f>
        <v>0</v>
      </c>
      <c r="AB4226" s="10" t="str">
        <f>Tableau1[[#This Row],[DOI]]</f>
        <v>doi: 10.1167/17.2.2</v>
      </c>
      <c r="AC4226" s="13" t="str">
        <f>Tableau1[[#This Row],[Authors]]&amp;", "&amp;Tableau1[[#This Row],[Title]]&amp;" "&amp;Tableau1[[#This Row],[Journal]]&amp;". "&amp;Tableau1[[#This Row],[Year]]</f>
        <v>Águila-Carrasco AJ, Read SA, Montés-Micó R, Iskander DR., The effect of aberrations on objectively assessed image quality and depth of focus. J Vis. 2017</v>
      </c>
    </row>
    <row r="4227" spans="1:29" x14ac:dyDescent="0.3">
      <c r="A4227">
        <v>9869</v>
      </c>
      <c r="B4227" t="s">
        <v>12400</v>
      </c>
      <c r="C4227" t="s">
        <v>22570</v>
      </c>
      <c r="D4227" t="s">
        <v>32848</v>
      </c>
      <c r="E4227" t="s">
        <v>2449</v>
      </c>
      <c r="F4227" s="10"/>
      <c r="G4227">
        <v>2017</v>
      </c>
      <c r="J4227">
        <v>0.37566348797066385</v>
      </c>
      <c r="L4227" t="s">
        <v>44128</v>
      </c>
      <c r="M4227">
        <v>27553763</v>
      </c>
      <c r="Q4227" s="10"/>
      <c r="R4227" s="11">
        <f t="shared" si="132"/>
        <v>0</v>
      </c>
      <c r="U4227" s="11">
        <f t="shared" si="133"/>
        <v>0</v>
      </c>
      <c r="Y4227" s="11">
        <f>IF(SUM(Tableau1[[#This Row],[Other access]:[Sci-hub access]])&gt;=1,1,0)</f>
        <v>0</v>
      </c>
      <c r="Z4227" s="12">
        <f>IF(OR(Tableau1[[#This Row],[Access R1 + S1+ T1 ]]&gt;=1,Tableau1[[#This Row],[Access V1 +W1 + X1]]&gt;=1),1,0)</f>
        <v>0</v>
      </c>
      <c r="AB4227" s="10" t="str">
        <f>Tableau1[[#This Row],[DOI]]</f>
        <v>doi: 10.1111/cxo.12430</v>
      </c>
      <c r="AC4227" s="13" t="str">
        <f>Tableau1[[#This Row],[Authors]]&amp;", "&amp;Tableau1[[#This Row],[Title]]&amp;" "&amp;Tableau1[[#This Row],[Journal]]&amp;". "&amp;Tableau1[[#This Row],[Year]]</f>
        <v>Au CP, Starte J, Pandya VB., Visual disturbance as the presenting symptom in acute promyelocytic leukaemia. Clin Exp Optom. 2017</v>
      </c>
    </row>
    <row r="4228" spans="1:29" ht="28.8" x14ac:dyDescent="0.3">
      <c r="A4228">
        <v>4964</v>
      </c>
      <c r="B4228" t="s">
        <v>8059</v>
      </c>
      <c r="C4228" t="s">
        <v>18288</v>
      </c>
      <c r="D4228" t="s">
        <v>28489</v>
      </c>
      <c r="E4228" t="s">
        <v>2523</v>
      </c>
      <c r="F4228" s="10"/>
      <c r="G4228">
        <v>2017</v>
      </c>
      <c r="J4228">
        <v>0.37582172710478834</v>
      </c>
      <c r="L4228" t="s">
        <v>39372</v>
      </c>
      <c r="M4228">
        <v>28387768</v>
      </c>
      <c r="Q4228" s="10"/>
      <c r="R4228" s="11">
        <f t="shared" si="132"/>
        <v>0</v>
      </c>
      <c r="U4228" s="11">
        <f t="shared" si="133"/>
        <v>0</v>
      </c>
      <c r="Y4228" s="11">
        <f>IF(SUM(Tableau1[[#This Row],[Other access]:[Sci-hub access]])&gt;=1,1,0)</f>
        <v>0</v>
      </c>
      <c r="Z4228" s="12">
        <f>IF(OR(Tableau1[[#This Row],[Access R1 + S1+ T1 ]]&gt;=1,Tableau1[[#This Row],[Access V1 +W1 + X1]]&gt;=1),1,0)</f>
        <v>0</v>
      </c>
      <c r="AB4228" s="10" t="str">
        <f>Tableau1[[#This Row],[DOI]]</f>
        <v>doi: 10.1038/eye.2017.50</v>
      </c>
      <c r="AC4228" s="13" t="str">
        <f>Tableau1[[#This Row],[Authors]]&amp;", "&amp;Tableau1[[#This Row],[Title]]&amp;" "&amp;Tableau1[[#This Row],[Journal]]&amp;". "&amp;Tableau1[[#This Row],[Year]]</f>
        <v>Mwanza JC, Grover DS, Budenz DL, Herndon LW, Nolan W, Whiteside-de Vos J, Hay-Smith G, Bandi JR, Bhansali KA, Forbes LA, Feuer WJ, Barton K., A comparison of cup-to-disc ratio estimates by fundus biomicroscopy and stereoscopic optic disc photography in the Tema Eye Survey. Eye (Lond). 2017</v>
      </c>
    </row>
    <row r="4229" spans="1:29" x14ac:dyDescent="0.3">
      <c r="A4229">
        <v>995</v>
      </c>
      <c r="B4229" t="s">
        <v>4257</v>
      </c>
      <c r="C4229" t="s">
        <v>14511</v>
      </c>
      <c r="D4229" t="s">
        <v>24678</v>
      </c>
      <c r="E4229" t="s">
        <v>2458</v>
      </c>
      <c r="F4229" s="10"/>
      <c r="G4229">
        <v>2017</v>
      </c>
      <c r="J4229">
        <v>0.37598213199622532</v>
      </c>
      <c r="L4229" t="s">
        <v>35483</v>
      </c>
      <c r="M4229">
        <v>29049475</v>
      </c>
      <c r="Q4229" s="10"/>
      <c r="R4229" s="11">
        <f t="shared" si="132"/>
        <v>0</v>
      </c>
      <c r="U4229" s="11">
        <f t="shared" si="133"/>
        <v>0</v>
      </c>
      <c r="Y4229" s="11">
        <f>IF(SUM(Tableau1[[#This Row],[Other access]:[Sci-hub access]])&gt;=1,1,0)</f>
        <v>0</v>
      </c>
      <c r="Z4229" s="12">
        <f>IF(OR(Tableau1[[#This Row],[Access R1 + S1+ T1 ]]&gt;=1,Tableau1[[#This Row],[Access V1 +W1 + X1]]&gt;=1),1,0)</f>
        <v>0</v>
      </c>
      <c r="AB4229" s="10" t="str">
        <f>Tableau1[[#This Row],[DOI]]</f>
        <v>doi: 10.1001/jamaophthalmol.2017.4097</v>
      </c>
      <c r="AC4229" s="13" t="str">
        <f>Tableau1[[#This Row],[Authors]]&amp;", "&amp;Tableau1[[#This Row],[Title]]&amp;" "&amp;Tableau1[[#This Row],[Journal]]&amp;". "&amp;Tableau1[[#This Row],[Year]]</f>
        <v>Berry JL, Xu L, Murphree AL, Krishnan S, Stachelek K, Zolfaghari E, McGovern K, Lee TC, Carlsson A, Kuhn P, Kim JW, Cobrinik D, Hicks J., Potential of Aqueous Humor as a Surrogate Tumor Biopsy for Retinoblastoma. JAMA Ophthalmol. 2017</v>
      </c>
    </row>
    <row r="4230" spans="1:29" x14ac:dyDescent="0.3">
      <c r="A4230">
        <v>3273</v>
      </c>
      <c r="B4230" t="s">
        <v>6456</v>
      </c>
      <c r="C4230" t="s">
        <v>16699</v>
      </c>
      <c r="D4230" t="s">
        <v>26880</v>
      </c>
      <c r="E4230" t="s">
        <v>2462</v>
      </c>
      <c r="F4230" s="10"/>
      <c r="G4230">
        <v>2017</v>
      </c>
      <c r="J4230">
        <v>0.37605179650418807</v>
      </c>
      <c r="L4230" t="s">
        <v>37726</v>
      </c>
      <c r="M4230">
        <v>28610573</v>
      </c>
      <c r="Q4230" s="10"/>
      <c r="R4230" s="11">
        <f t="shared" si="132"/>
        <v>0</v>
      </c>
      <c r="U4230" s="11">
        <f t="shared" si="133"/>
        <v>0</v>
      </c>
      <c r="Y4230" s="11">
        <f>IF(SUM(Tableau1[[#This Row],[Other access]:[Sci-hub access]])&gt;=1,1,0)</f>
        <v>0</v>
      </c>
      <c r="Z4230" s="12">
        <f>IF(OR(Tableau1[[#This Row],[Access R1 + S1+ T1 ]]&gt;=1,Tableau1[[#This Row],[Access V1 +W1 + X1]]&gt;=1),1,0)</f>
        <v>0</v>
      </c>
      <c r="AB4230" s="10" t="str">
        <f>Tableau1[[#This Row],[DOI]]</f>
        <v>doi: 10.1186/s12886-017-0485-4</v>
      </c>
      <c r="AC4230" s="13" t="str">
        <f>Tableau1[[#This Row],[Authors]]&amp;", "&amp;Tableau1[[#This Row],[Title]]&amp;" "&amp;Tableau1[[#This Row],[Journal]]&amp;". "&amp;Tableau1[[#This Row],[Year]]</f>
        <v>Minami Y, Nagaoka T, Ishibazawa A, Yoshida A., Correlation between short- and long-term effects of intravitreal ranibizumab therapy on macular edema after branch retinal vein occlusion: a prospective observational study. BMC Ophthalmol. 2017</v>
      </c>
    </row>
    <row r="4231" spans="1:29" ht="28.8" x14ac:dyDescent="0.3">
      <c r="A4231">
        <v>4836</v>
      </c>
      <c r="B4231" t="s">
        <v>7939</v>
      </c>
      <c r="C4231" t="s">
        <v>18168</v>
      </c>
      <c r="D4231" t="s">
        <v>28369</v>
      </c>
      <c r="E4231" t="s">
        <v>2462</v>
      </c>
      <c r="F4231" s="10"/>
      <c r="G4231">
        <v>2017</v>
      </c>
      <c r="J4231">
        <v>0.37605685516728882</v>
      </c>
      <c r="L4231" t="s">
        <v>39246</v>
      </c>
      <c r="M4231">
        <v>28399831</v>
      </c>
      <c r="Q4231" s="10"/>
      <c r="R4231" s="11">
        <f t="shared" si="132"/>
        <v>0</v>
      </c>
      <c r="U4231" s="11">
        <f t="shared" si="133"/>
        <v>0</v>
      </c>
      <c r="Y4231" s="11">
        <f>IF(SUM(Tableau1[[#This Row],[Other access]:[Sci-hub access]])&gt;=1,1,0)</f>
        <v>0</v>
      </c>
      <c r="Z4231" s="12">
        <f>IF(OR(Tableau1[[#This Row],[Access R1 + S1+ T1 ]]&gt;=1,Tableau1[[#This Row],[Access V1 +W1 + X1]]&gt;=1),1,0)</f>
        <v>0</v>
      </c>
      <c r="AB4231" s="10" t="str">
        <f>Tableau1[[#This Row],[DOI]]</f>
        <v>doi: 10.1186/s12886-017-0438-y</v>
      </c>
      <c r="AC4231" s="13" t="str">
        <f>Tableau1[[#This Row],[Authors]]&amp;", "&amp;Tableau1[[#This Row],[Title]]&amp;" "&amp;Tableau1[[#This Row],[Journal]]&amp;". "&amp;Tableau1[[#This Row],[Year]]</f>
        <v>Maruyama K, Maruyama Y, Sugita S, Mori K, Yokoyama Y, Sanuki-Kunimatsu S, Nakagawa H, Kinoshita S, Mochizuki M, Nakazawa T., Characteristics of cases needing advanced treatment for intractable Posner-Schlossman syndrome. BMC Ophthalmol. 2017</v>
      </c>
    </row>
    <row r="4232" spans="1:29" x14ac:dyDescent="0.3">
      <c r="A4232">
        <v>6054</v>
      </c>
      <c r="B4232" t="s">
        <v>9038</v>
      </c>
      <c r="C4232" t="s">
        <v>19252</v>
      </c>
      <c r="D4232" t="s">
        <v>29468</v>
      </c>
      <c r="E4232" t="s">
        <v>2632</v>
      </c>
      <c r="F4232" s="10"/>
      <c r="G4232">
        <v>2017</v>
      </c>
      <c r="J4232">
        <v>0.37610375256034934</v>
      </c>
      <c r="L4232" t="s">
        <v>40431</v>
      </c>
      <c r="M4232">
        <v>28254599</v>
      </c>
      <c r="Q4232" s="10"/>
      <c r="R4232" s="11">
        <f t="shared" si="132"/>
        <v>0</v>
      </c>
      <c r="U4232" s="11">
        <f t="shared" si="133"/>
        <v>0</v>
      </c>
      <c r="Y4232" s="11">
        <f>IF(SUM(Tableau1[[#This Row],[Other access]:[Sci-hub access]])&gt;=1,1,0)</f>
        <v>0</v>
      </c>
      <c r="Z4232" s="12">
        <f>IF(OR(Tableau1[[#This Row],[Access R1 + S1+ T1 ]]&gt;=1,Tableau1[[#This Row],[Access V1 +W1 + X1]]&gt;=1),1,0)</f>
        <v>0</v>
      </c>
      <c r="AB4232" s="10" t="str">
        <f>Tableau1[[#This Row],[DOI]]</f>
        <v>doi: 10.1016/j.wneu.2017.02.096</v>
      </c>
      <c r="AC4232" s="13" t="str">
        <f>Tableau1[[#This Row],[Authors]]&amp;", "&amp;Tableau1[[#This Row],[Title]]&amp;" "&amp;Tableau1[[#This Row],[Journal]]&amp;". "&amp;Tableau1[[#This Row],[Year]]</f>
        <v>Baeesa SS, Bakhaidar M, Ahamed NAB, Madani TA., Invasive Orbital Apex Aspergillosis with Mycotic Aneurysm Formation and Subarachnoid Hemorrhage in Immunocompetent Patients. World Neurosurg. 2017</v>
      </c>
    </row>
    <row r="4233" spans="1:29" x14ac:dyDescent="0.3">
      <c r="A4233">
        <v>142</v>
      </c>
      <c r="B4233" t="s">
        <v>3405</v>
      </c>
      <c r="C4233" t="s">
        <v>13666</v>
      </c>
      <c r="D4233" t="s">
        <v>23825</v>
      </c>
      <c r="E4233" t="s">
        <v>2465</v>
      </c>
      <c r="F4233" s="10"/>
      <c r="G4233">
        <v>2017</v>
      </c>
      <c r="J4233">
        <v>0.37638820026600206</v>
      </c>
      <c r="L4233" t="s">
        <v>34658</v>
      </c>
      <c r="M4233">
        <v>29390295</v>
      </c>
      <c r="Q4233" s="10"/>
      <c r="R4233" s="11">
        <f t="shared" si="132"/>
        <v>0</v>
      </c>
      <c r="U4233" s="11">
        <f t="shared" si="133"/>
        <v>0</v>
      </c>
      <c r="Y4233" s="11">
        <f>IF(SUM(Tableau1[[#This Row],[Other access]:[Sci-hub access]])&gt;=1,1,0)</f>
        <v>0</v>
      </c>
      <c r="Z4233" s="12">
        <f>IF(OR(Tableau1[[#This Row],[Access R1 + S1+ T1 ]]&gt;=1,Tableau1[[#This Row],[Access V1 +W1 + X1]]&gt;=1),1,0)</f>
        <v>0</v>
      </c>
      <c r="AB4233" s="10" t="str">
        <f>Tableau1[[#This Row],[DOI]]</f>
        <v>doi: 10.1097/MD.0000000000008997</v>
      </c>
      <c r="AC4233" s="13" t="str">
        <f>Tableau1[[#This Row],[Authors]]&amp;", "&amp;Tableau1[[#This Row],[Title]]&amp;" "&amp;Tableau1[[#This Row],[Journal]]&amp;". "&amp;Tableau1[[#This Row],[Year]]</f>
        <v>Röck T, Bartz-Schmidt KU, Röck D., Management of a neurotrophic deep corneal ulcer with amniotic membrane transplantation in a patient with functional monocular vision: A case report. Medicine (Baltimore). 2017</v>
      </c>
    </row>
    <row r="4234" spans="1:29" x14ac:dyDescent="0.3">
      <c r="A4234">
        <v>7518</v>
      </c>
      <c r="B4234" t="s">
        <v>10316</v>
      </c>
      <c r="C4234" t="s">
        <v>20517</v>
      </c>
      <c r="D4234" t="s">
        <v>30751</v>
      </c>
      <c r="E4234" t="s">
        <v>2523</v>
      </c>
      <c r="F4234" s="10"/>
      <c r="G4234">
        <v>2017</v>
      </c>
      <c r="J4234">
        <v>0.37640175221851613</v>
      </c>
      <c r="L4234" t="s">
        <v>41873</v>
      </c>
      <c r="M4234">
        <v>28085145</v>
      </c>
      <c r="Q4234" s="10"/>
      <c r="R4234" s="11">
        <f t="shared" si="132"/>
        <v>0</v>
      </c>
      <c r="U4234" s="11">
        <f t="shared" si="133"/>
        <v>0</v>
      </c>
      <c r="Y4234" s="11">
        <f>IF(SUM(Tableau1[[#This Row],[Other access]:[Sci-hub access]])&gt;=1,1,0)</f>
        <v>0</v>
      </c>
      <c r="Z4234" s="12">
        <f>IF(OR(Tableau1[[#This Row],[Access R1 + S1+ T1 ]]&gt;=1,Tableau1[[#This Row],[Access V1 +W1 + X1]]&gt;=1),1,0)</f>
        <v>0</v>
      </c>
      <c r="AB4234" s="10" t="str">
        <f>Tableau1[[#This Row],[DOI]]</f>
        <v>doi: 10.1038/eye.2016.296</v>
      </c>
      <c r="AC4234" s="13" t="str">
        <f>Tableau1[[#This Row],[Authors]]&amp;", "&amp;Tableau1[[#This Row],[Title]]&amp;" "&amp;Tableau1[[#This Row],[Journal]]&amp;". "&amp;Tableau1[[#This Row],[Year]]</f>
        <v>Chandra A, Lai M, Mitry D, Banerjee PJ, Flayeh H, Negretti G, Kumar N, Wickham L., Ethnic variation in primary idiopathic macular hole surgery. Eye (Lond). 2017</v>
      </c>
    </row>
    <row r="4235" spans="1:29" x14ac:dyDescent="0.3">
      <c r="A4235">
        <v>8671</v>
      </c>
      <c r="B4235" t="s">
        <v>11328</v>
      </c>
      <c r="C4235" t="s">
        <v>21513</v>
      </c>
      <c r="D4235" t="s">
        <v>31768</v>
      </c>
      <c r="E4235" t="s">
        <v>2486</v>
      </c>
      <c r="F4235" s="10"/>
      <c r="G4235">
        <v>2017</v>
      </c>
      <c r="J4235">
        <v>0.37646379339067237</v>
      </c>
      <c r="L4235" t="s">
        <v>43007</v>
      </c>
      <c r="M4235">
        <v>27864877</v>
      </c>
      <c r="Q4235" s="10"/>
      <c r="R4235" s="11">
        <f t="shared" si="132"/>
        <v>0</v>
      </c>
      <c r="U4235" s="11">
        <f t="shared" si="133"/>
        <v>0</v>
      </c>
      <c r="Y4235" s="11">
        <f>IF(SUM(Tableau1[[#This Row],[Other access]:[Sci-hub access]])&gt;=1,1,0)</f>
        <v>0</v>
      </c>
      <c r="Z4235" s="12">
        <f>IF(OR(Tableau1[[#This Row],[Access R1 + S1+ T1 ]]&gt;=1,Tableau1[[#This Row],[Access V1 +W1 + X1]]&gt;=1),1,0)</f>
        <v>0</v>
      </c>
      <c r="AB4235" s="10" t="str">
        <f>Tableau1[[#This Row],[DOI]]</f>
        <v>doi: 10.1111/aos.13334</v>
      </c>
      <c r="AC4235" s="13" t="str">
        <f>Tableau1[[#This Row],[Authors]]&amp;", "&amp;Tableau1[[#This Row],[Title]]&amp;" "&amp;Tableau1[[#This Row],[Journal]]&amp;". "&amp;Tableau1[[#This Row],[Year]]</f>
        <v>Ometto G, Erlandsen M, Hunter A, Bek T., The role of retinopathy distribution and other lesion types for the definition of examination intervals during screening for diabetic retinopathy. Acta Ophthalmol. 2017</v>
      </c>
    </row>
    <row r="4236" spans="1:29" x14ac:dyDescent="0.3">
      <c r="A4236">
        <v>5176</v>
      </c>
      <c r="B4236" t="s">
        <v>548</v>
      </c>
      <c r="C4236" t="s">
        <v>549</v>
      </c>
      <c r="D4236" t="s">
        <v>550</v>
      </c>
      <c r="E4236" t="s">
        <v>2986</v>
      </c>
      <c r="F4236" s="10"/>
      <c r="G4236">
        <v>2017</v>
      </c>
      <c r="J4236">
        <v>0.37656414166697072</v>
      </c>
      <c r="L4236" t="s">
        <v>39580</v>
      </c>
      <c r="M4236">
        <v>28365885</v>
      </c>
      <c r="Q4236" s="10"/>
      <c r="R4236" s="11">
        <f t="shared" si="132"/>
        <v>0</v>
      </c>
      <c r="U4236" s="11">
        <f t="shared" si="133"/>
        <v>0</v>
      </c>
      <c r="Y4236" s="11">
        <f>IF(SUM(Tableau1[[#This Row],[Other access]:[Sci-hub access]])&gt;=1,1,0)</f>
        <v>0</v>
      </c>
      <c r="Z4236" s="12">
        <f>IF(OR(Tableau1[[#This Row],[Access R1 + S1+ T1 ]]&gt;=1,Tableau1[[#This Row],[Access V1 +W1 + X1]]&gt;=1),1,0)</f>
        <v>0</v>
      </c>
      <c r="AB4236" s="10" t="str">
        <f>Tableau1[[#This Row],[DOI]]</f>
        <v>doi: 10.1007/s11910-017-0747-9</v>
      </c>
      <c r="AC4236" s="13" t="str">
        <f>Tableau1[[#This Row],[Authors]]&amp;", "&amp;Tableau1[[#This Row],[Title]]&amp;" "&amp;Tableau1[[#This Row],[Journal]]&amp;". "&amp;Tableau1[[#This Row],[Year]]</f>
        <v>Kattah JC., The Spectrum of Vestibular and Ocular Motor Abnormalities in Thiamine Deficiency. Curr Neurol Neurosci Rep. 2017</v>
      </c>
    </row>
    <row r="4237" spans="1:29" x14ac:dyDescent="0.3">
      <c r="A4237">
        <v>11081</v>
      </c>
      <c r="B4237" t="s">
        <v>13502</v>
      </c>
      <c r="C4237" t="s">
        <v>18277</v>
      </c>
      <c r="D4237" t="s">
        <v>33956</v>
      </c>
      <c r="E4237" t="s">
        <v>2447</v>
      </c>
      <c r="F4237" s="10"/>
      <c r="G4237">
        <v>2017</v>
      </c>
      <c r="J4237">
        <v>0.37665149644137352</v>
      </c>
      <c r="L4237" t="s">
        <v>45322</v>
      </c>
      <c r="M4237">
        <v>25902385</v>
      </c>
      <c r="Q4237" s="10"/>
      <c r="R4237" s="11">
        <f t="shared" si="132"/>
        <v>0</v>
      </c>
      <c r="U4237" s="11">
        <f t="shared" si="133"/>
        <v>0</v>
      </c>
      <c r="Y4237" s="11">
        <f>IF(SUM(Tableau1[[#This Row],[Other access]:[Sci-hub access]])&gt;=1,1,0)</f>
        <v>0</v>
      </c>
      <c r="Z4237" s="12">
        <f>IF(OR(Tableau1[[#This Row],[Access R1 + S1+ T1 ]]&gt;=1,Tableau1[[#This Row],[Access V1 +W1 + X1]]&gt;=1),1,0)</f>
        <v>0</v>
      </c>
      <c r="AB4237" s="10" t="str">
        <f>Tableau1[[#This Row],[DOI]]</f>
        <v>doi: 10.1097/IOP.0000000000000477</v>
      </c>
      <c r="AC4237" s="13" t="str">
        <f>Tableau1[[#This Row],[Authors]]&amp;", "&amp;Tableau1[[#This Row],[Title]]&amp;" "&amp;Tableau1[[#This Row],[Journal]]&amp;". "&amp;Tableau1[[#This Row],[Year]]</f>
        <v>Wu CY, Kahana A., Immediate Reconstruction After Combined Embolization and Resection of Orbital Arteriovenous Malformation. Ophthal Plast Reconstr Surg. 2017</v>
      </c>
    </row>
    <row r="4238" spans="1:29" x14ac:dyDescent="0.3">
      <c r="A4238">
        <v>9408</v>
      </c>
      <c r="B4238" t="s">
        <v>2009</v>
      </c>
      <c r="C4238" t="s">
        <v>2010</v>
      </c>
      <c r="D4238" t="s">
        <v>2011</v>
      </c>
      <c r="E4238" t="s">
        <v>3073</v>
      </c>
      <c r="F4238" s="10"/>
      <c r="G4238">
        <v>2017</v>
      </c>
      <c r="J4238">
        <v>0.37667529850706039</v>
      </c>
      <c r="L4238" t="s">
        <v>43698</v>
      </c>
      <c r="M4238">
        <v>27701921</v>
      </c>
      <c r="Q4238" s="10"/>
      <c r="R4238" s="11">
        <f t="shared" si="132"/>
        <v>0</v>
      </c>
      <c r="U4238" s="11">
        <f t="shared" si="133"/>
        <v>0</v>
      </c>
      <c r="Y4238" s="11">
        <f>IF(SUM(Tableau1[[#This Row],[Other access]:[Sci-hub access]])&gt;=1,1,0)</f>
        <v>0</v>
      </c>
      <c r="Z4238" s="12">
        <f>IF(OR(Tableau1[[#This Row],[Access R1 + S1+ T1 ]]&gt;=1,Tableau1[[#This Row],[Access V1 +W1 + X1]]&gt;=1),1,0)</f>
        <v>0</v>
      </c>
      <c r="AB4238" s="10" t="str">
        <f>Tableau1[[#This Row],[DOI]]</f>
        <v>doi: 10.1080/13696998.2016.1245196</v>
      </c>
      <c r="AC4238" s="13" t="str">
        <f>Tableau1[[#This Row],[Authors]]&amp;", "&amp;Tableau1[[#This Row],[Title]]&amp;" "&amp;Tableau1[[#This Row],[Journal]]&amp;". "&amp;Tableau1[[#This Row],[Year]]</f>
        <v>Yanagi Y, Fukuda A, Barzey V, Adachi K., Cost-effectiveness of intravitreal aflibercept versus other treatments for wet age-related macular degeneration in Japan. J Med Econ. 2017</v>
      </c>
    </row>
    <row r="4239" spans="1:29" x14ac:dyDescent="0.3">
      <c r="A4239">
        <v>7062</v>
      </c>
      <c r="B4239" t="s">
        <v>9914</v>
      </c>
      <c r="C4239" t="s">
        <v>20117</v>
      </c>
      <c r="D4239" t="s">
        <v>30348</v>
      </c>
      <c r="E4239" t="s">
        <v>2490</v>
      </c>
      <c r="F4239" s="10"/>
      <c r="G4239">
        <v>2017</v>
      </c>
      <c r="J4239">
        <v>0.3769060852681716</v>
      </c>
      <c r="L4239" t="s">
        <v>41418</v>
      </c>
      <c r="M4239">
        <v>28130043</v>
      </c>
      <c r="Q4239" s="10"/>
      <c r="R4239" s="11">
        <f t="shared" si="132"/>
        <v>0</v>
      </c>
      <c r="U4239" s="11">
        <f t="shared" si="133"/>
        <v>0</v>
      </c>
      <c r="Y4239" s="11">
        <f>IF(SUM(Tableau1[[#This Row],[Other access]:[Sci-hub access]])&gt;=1,1,0)</f>
        <v>0</v>
      </c>
      <c r="Z4239" s="12">
        <f>IF(OR(Tableau1[[#This Row],[Access R1 + S1+ T1 ]]&gt;=1,Tableau1[[#This Row],[Access V1 +W1 + X1]]&gt;=1),1,0)</f>
        <v>0</v>
      </c>
      <c r="AB4239" s="10" t="str">
        <f>Tableau1[[#This Row],[DOI]]</f>
        <v>doi: 10.1016/j.ajo.2017.01.014</v>
      </c>
      <c r="AC4239" s="13" t="str">
        <f>Tableau1[[#This Row],[Authors]]&amp;", "&amp;Tableau1[[#This Row],[Title]]&amp;" "&amp;Tableau1[[#This Row],[Journal]]&amp;". "&amp;Tableau1[[#This Row],[Year]]</f>
        <v>Na KH, Kim HJ, Kim KH, Han S, Kim P, Hann HJ, Ahn HS., Prevalence, Age at Diagnosis, Mortality, and Cause of Death in Retinitis Pigmentosa in Korea-A Nationwide Population-based Study. Am J Ophthalmol. 2017</v>
      </c>
    </row>
    <row r="4240" spans="1:29" x14ac:dyDescent="0.3">
      <c r="A4240">
        <v>8649</v>
      </c>
      <c r="B4240" t="s">
        <v>11309</v>
      </c>
      <c r="C4240" t="s">
        <v>21493</v>
      </c>
      <c r="D4240" t="s">
        <v>31748</v>
      </c>
      <c r="E4240" t="s">
        <v>2441</v>
      </c>
      <c r="F4240" s="10"/>
      <c r="G4240">
        <v>2017</v>
      </c>
      <c r="J4240">
        <v>0.37702292800771209</v>
      </c>
      <c r="L4240" t="s">
        <v>42985</v>
      </c>
      <c r="M4240">
        <v>27871762</v>
      </c>
      <c r="Q4240" s="10"/>
      <c r="R4240" s="11">
        <f t="shared" si="132"/>
        <v>0</v>
      </c>
      <c r="U4240" s="11">
        <f t="shared" si="133"/>
        <v>0</v>
      </c>
      <c r="Y4240" s="11">
        <f>IF(SUM(Tableau1[[#This Row],[Other access]:[Sci-hub access]])&gt;=1,1,0)</f>
        <v>0</v>
      </c>
      <c r="Z4240" s="12">
        <f>IF(OR(Tableau1[[#This Row],[Access R1 + S1+ T1 ]]&gt;=1,Tableau1[[#This Row],[Access V1 +W1 + X1]]&gt;=1),1,0)</f>
        <v>0</v>
      </c>
      <c r="AB4240" s="10" t="str">
        <f>Tableau1[[#This Row],[DOI]]</f>
        <v>doi: 10.1016/j.ophtha.2016.09.032</v>
      </c>
      <c r="AC4240" s="13" t="str">
        <f>Tableau1[[#This Row],[Authors]]&amp;", "&amp;Tableau1[[#This Row],[Title]]&amp;" "&amp;Tableau1[[#This Row],[Journal]]&amp;". "&amp;Tableau1[[#This Row],[Year]]</f>
        <v>Zweifel SA, Mihic-Probst D, Curcio CA, Barthelmes D, Thielken A, Keller PM, Hasse B, Böni C., Clinical and Histopathologic Ocular Findings in Disseminated Mycobacterium chimaera Infection after Cardiothoracic Surgery. Ophthalmology. 2017</v>
      </c>
    </row>
    <row r="4241" spans="1:29" x14ac:dyDescent="0.3">
      <c r="A4241">
        <v>839</v>
      </c>
      <c r="B4241" t="s">
        <v>4102</v>
      </c>
      <c r="C4241" t="s">
        <v>14356</v>
      </c>
      <c r="D4241" t="s">
        <v>24522</v>
      </c>
      <c r="E4241" t="s">
        <v>2443</v>
      </c>
      <c r="F4241" s="10"/>
      <c r="G4241">
        <v>2017</v>
      </c>
      <c r="J4241">
        <v>0.37705699191448672</v>
      </c>
      <c r="L4241" t="s">
        <v>35332</v>
      </c>
      <c r="M4241">
        <v>29094167</v>
      </c>
      <c r="Q4241" s="10"/>
      <c r="R4241" s="11">
        <f t="shared" si="132"/>
        <v>0</v>
      </c>
      <c r="U4241" s="11">
        <f t="shared" si="133"/>
        <v>0</v>
      </c>
      <c r="Y4241" s="11">
        <f>IF(SUM(Tableau1[[#This Row],[Other access]:[Sci-hub access]])&gt;=1,1,0)</f>
        <v>0</v>
      </c>
      <c r="Z4241" s="12">
        <f>IF(OR(Tableau1[[#This Row],[Access R1 + S1+ T1 ]]&gt;=1,Tableau1[[#This Row],[Access V1 +W1 + X1]]&gt;=1),1,0)</f>
        <v>0</v>
      </c>
      <c r="AB4241" s="10" t="str">
        <f>Tableau1[[#This Row],[DOI]]</f>
        <v>doi: 10.1167/iovs.17-22471</v>
      </c>
      <c r="AC4241" s="13" t="str">
        <f>Tableau1[[#This Row],[Authors]]&amp;", "&amp;Tableau1[[#This Row],[Title]]&amp;" "&amp;Tableau1[[#This Row],[Journal]]&amp;". "&amp;Tableau1[[#This Row],[Year]]</f>
        <v>Zhang Y, Chioreso C, Schweizer ML, Abràmoff MD., Effects of Aflibercept for Neovascular Age-Related Macular Degeneration: A Systematic Review and Meta-Analysis of Observational Comparative Studies. Invest Ophthalmol Vis Sci. 2017</v>
      </c>
    </row>
    <row r="4242" spans="1:29" ht="28.8" x14ac:dyDescent="0.3">
      <c r="A4242">
        <v>5110</v>
      </c>
      <c r="B4242" t="s">
        <v>8189</v>
      </c>
      <c r="C4242" t="s">
        <v>18415</v>
      </c>
      <c r="D4242" t="s">
        <v>28619</v>
      </c>
      <c r="E4242" t="s">
        <v>2486</v>
      </c>
      <c r="F4242" s="10"/>
      <c r="G4242">
        <v>2017</v>
      </c>
      <c r="J4242">
        <v>0.37707500481930645</v>
      </c>
      <c r="L4242" t="s">
        <v>39514</v>
      </c>
      <c r="M4242">
        <v>28371482</v>
      </c>
      <c r="Q4242" s="10"/>
      <c r="R4242" s="11">
        <f t="shared" si="132"/>
        <v>0</v>
      </c>
      <c r="U4242" s="11">
        <f t="shared" si="133"/>
        <v>0</v>
      </c>
      <c r="Y4242" s="11">
        <f>IF(SUM(Tableau1[[#This Row],[Other access]:[Sci-hub access]])&gt;=1,1,0)</f>
        <v>0</v>
      </c>
      <c r="Z4242" s="12">
        <f>IF(OR(Tableau1[[#This Row],[Access R1 + S1+ T1 ]]&gt;=1,Tableau1[[#This Row],[Access V1 +W1 + X1]]&gt;=1),1,0)</f>
        <v>0</v>
      </c>
      <c r="AB4242" s="10" t="str">
        <f>Tableau1[[#This Row],[DOI]]</f>
        <v>doi: 10.1111/aos.13401</v>
      </c>
      <c r="AC4242" s="13" t="str">
        <f>Tableau1[[#This Row],[Authors]]&amp;", "&amp;Tableau1[[#This Row],[Title]]&amp;" "&amp;Tableau1[[#This Row],[Journal]]&amp;". "&amp;Tableau1[[#This Row],[Year]]</f>
        <v>Aihara M, Adachi M, Matsuo H, Togano T, Fukuchi T, Sasaki N; JAC Study group†.., Additive effects and safety of fixed combination therapy with 1% brinzolamide and 0.5% timolol versus 1% dorzolamide and 0.5% timolol in prostaglandin-treated glaucoma patients. Acta Ophthalmol. 2017</v>
      </c>
    </row>
    <row r="4243" spans="1:29" ht="28.8" x14ac:dyDescent="0.3">
      <c r="A4243">
        <v>734</v>
      </c>
      <c r="B4243" t="s">
        <v>3997</v>
      </c>
      <c r="C4243" t="s">
        <v>14252</v>
      </c>
      <c r="D4243" t="s">
        <v>24417</v>
      </c>
      <c r="E4243" t="s">
        <v>2448</v>
      </c>
      <c r="F4243" s="10"/>
      <c r="G4243">
        <v>2018</v>
      </c>
      <c r="J4243">
        <v>0.37711127192248328</v>
      </c>
      <c r="L4243" t="s">
        <v>35227</v>
      </c>
      <c r="M4243">
        <v>29127485</v>
      </c>
      <c r="Q4243" s="10"/>
      <c r="R4243" s="11">
        <f t="shared" si="132"/>
        <v>0</v>
      </c>
      <c r="U4243" s="11">
        <f t="shared" si="133"/>
        <v>0</v>
      </c>
      <c r="Y4243" s="11">
        <f>IF(SUM(Tableau1[[#This Row],[Other access]:[Sci-hub access]])&gt;=1,1,0)</f>
        <v>0</v>
      </c>
      <c r="Z4243" s="12">
        <f>IF(OR(Tableau1[[#This Row],[Access R1 + S1+ T1 ]]&gt;=1,Tableau1[[#This Row],[Access V1 +W1 + X1]]&gt;=1),1,0)</f>
        <v>0</v>
      </c>
      <c r="AB4243" s="10" t="str">
        <f>Tableau1[[#This Row],[DOI]]</f>
        <v>doi: 10.1007/s00417-017-3839-y</v>
      </c>
      <c r="AC4243" s="13" t="str">
        <f>Tableau1[[#This Row],[Authors]]&amp;", "&amp;Tableau1[[#This Row],[Title]]&amp;" "&amp;Tableau1[[#This Row],[Journal]]&amp;". "&amp;Tableau1[[#This Row],[Year]]</f>
        <v>Prahs P, Radeck V, Mayer C, Cvetkov Y, Cvetkova N, Helbig H, Märker D., OCT-based deep learning algorithm for the evaluation of treatment indication with anti-vascular endothelial growth factor medications. Graefes Arch Clin Exp Ophthalmol. 2018</v>
      </c>
    </row>
    <row r="4244" spans="1:29" x14ac:dyDescent="0.3">
      <c r="A4244">
        <v>6910</v>
      </c>
      <c r="B4244" t="s">
        <v>9781</v>
      </c>
      <c r="C4244" t="s">
        <v>19984</v>
      </c>
      <c r="D4244" t="s">
        <v>30215</v>
      </c>
      <c r="E4244" t="s">
        <v>2525</v>
      </c>
      <c r="F4244" s="10"/>
      <c r="G4244">
        <v>2017</v>
      </c>
      <c r="J4244">
        <v>0.37711298185920983</v>
      </c>
      <c r="L4244" t="s">
        <v>41269</v>
      </c>
      <c r="M4244">
        <v>28147442</v>
      </c>
      <c r="Q4244" s="10"/>
      <c r="R4244" s="11">
        <f t="shared" si="132"/>
        <v>0</v>
      </c>
      <c r="U4244" s="11">
        <f t="shared" si="133"/>
        <v>0</v>
      </c>
      <c r="Y4244" s="11">
        <f>IF(SUM(Tableau1[[#This Row],[Other access]:[Sci-hub access]])&gt;=1,1,0)</f>
        <v>0</v>
      </c>
      <c r="Z4244" s="12">
        <f>IF(OR(Tableau1[[#This Row],[Access R1 + S1+ T1 ]]&gt;=1,Tableau1[[#This Row],[Access V1 +W1 + X1]]&gt;=1),1,0)</f>
        <v>0</v>
      </c>
      <c r="AB4244" s="10" t="str">
        <f>Tableau1[[#This Row],[DOI]]</f>
        <v>doi: 10.1111/ceo.12872</v>
      </c>
      <c r="AC4244" s="13" t="str">
        <f>Tableau1[[#This Row],[Authors]]&amp;", "&amp;Tableau1[[#This Row],[Title]]&amp;" "&amp;Tableau1[[#This Row],[Journal]]&amp;". "&amp;Tableau1[[#This Row],[Year]]</f>
        <v>van Wijngaarden P, Hadoux X, Alwan M, Keel S, Dirani M., Emerging ocular biomarkers of Alzheimer disease. Clin Exp Ophthalmol. 2017</v>
      </c>
    </row>
    <row r="4245" spans="1:29" x14ac:dyDescent="0.3">
      <c r="A4245">
        <v>2366</v>
      </c>
      <c r="B4245" t="s">
        <v>5594</v>
      </c>
      <c r="C4245" t="s">
        <v>15839</v>
      </c>
      <c r="D4245" t="s">
        <v>26016</v>
      </c>
      <c r="E4245" t="s">
        <v>2451</v>
      </c>
      <c r="F4245" s="10"/>
      <c r="G4245">
        <v>2017</v>
      </c>
      <c r="J4245">
        <v>0.37723335117290779</v>
      </c>
      <c r="L4245" t="s">
        <v>36831</v>
      </c>
      <c r="M4245">
        <v>28759054</v>
      </c>
      <c r="Q4245" s="10"/>
      <c r="R4245" s="11">
        <f t="shared" si="132"/>
        <v>0</v>
      </c>
      <c r="U4245" s="11">
        <f t="shared" si="133"/>
        <v>0</v>
      </c>
      <c r="Y4245" s="11">
        <f>IF(SUM(Tableau1[[#This Row],[Other access]:[Sci-hub access]])&gt;=1,1,0)</f>
        <v>0</v>
      </c>
      <c r="Z4245" s="12">
        <f>IF(OR(Tableau1[[#This Row],[Access R1 + S1+ T1 ]]&gt;=1,Tableau1[[#This Row],[Access V1 +W1 + X1]]&gt;=1),1,0)</f>
        <v>0</v>
      </c>
      <c r="AB4245" s="10" t="str">
        <f>Tableau1[[#This Row],[DOI]]</f>
        <v>doi: 10.1371/journal.pone.0182316</v>
      </c>
      <c r="AC4245" s="13" t="str">
        <f>Tableau1[[#This Row],[Authors]]&amp;", "&amp;Tableau1[[#This Row],[Title]]&amp;" "&amp;Tableau1[[#This Row],[Journal]]&amp;". "&amp;Tableau1[[#This Row],[Year]]</f>
        <v>An D, House P, Barry C, Turpin A, McKendrick AM, Chauhan BC, Manners S, Graham SL, Yu DY, Morgan WH., The association between retinal vein pulsation pressure and optic disc haemorrhages in glaucoma. PLoS One. 2017</v>
      </c>
    </row>
    <row r="4246" spans="1:29" x14ac:dyDescent="0.3">
      <c r="A4246">
        <v>291</v>
      </c>
      <c r="B4246" t="s">
        <v>3554</v>
      </c>
      <c r="C4246" t="s">
        <v>13815</v>
      </c>
      <c r="D4246" t="s">
        <v>23974</v>
      </c>
      <c r="E4246" t="s">
        <v>2451</v>
      </c>
      <c r="F4246" s="10"/>
      <c r="G4246">
        <v>2017</v>
      </c>
      <c r="J4246">
        <v>0.37726608194318889</v>
      </c>
      <c r="L4246" t="s">
        <v>34800</v>
      </c>
      <c r="M4246">
        <v>29272316</v>
      </c>
      <c r="Q4246" s="10"/>
      <c r="R4246" s="11">
        <f t="shared" si="132"/>
        <v>0</v>
      </c>
      <c r="U4246" s="11">
        <f t="shared" si="133"/>
        <v>0</v>
      </c>
      <c r="Y4246" s="11">
        <f>IF(SUM(Tableau1[[#This Row],[Other access]:[Sci-hub access]])&gt;=1,1,0)</f>
        <v>0</v>
      </c>
      <c r="Z4246" s="12">
        <f>IF(OR(Tableau1[[#This Row],[Access R1 + S1+ T1 ]]&gt;=1,Tableau1[[#This Row],[Access V1 +W1 + X1]]&gt;=1),1,0)</f>
        <v>0</v>
      </c>
      <c r="AB4246" s="10" t="str">
        <f>Tableau1[[#This Row],[DOI]]</f>
        <v>doi: 10.1371/journal.pone.0190131</v>
      </c>
      <c r="AC4246" s="13" t="str">
        <f>Tableau1[[#This Row],[Authors]]&amp;", "&amp;Tableau1[[#This Row],[Title]]&amp;" "&amp;Tableau1[[#This Row],[Journal]]&amp;". "&amp;Tableau1[[#This Row],[Year]]</f>
        <v>Jamali N, Wang S, Darjatmoko SR, Sorenson CM, Sheibani N., Vitamin D receptor expression is essential during retinal vascular development and attenuation of neovascularization by 1, 25(OH)2D3. PLoS One. 2017</v>
      </c>
    </row>
    <row r="4247" spans="1:29" x14ac:dyDescent="0.3">
      <c r="A4247">
        <v>2829</v>
      </c>
      <c r="B4247" t="s">
        <v>6032</v>
      </c>
      <c r="C4247" t="s">
        <v>16278</v>
      </c>
      <c r="D4247" t="s">
        <v>26456</v>
      </c>
      <c r="E4247" t="s">
        <v>3072</v>
      </c>
      <c r="F4247" s="10"/>
      <c r="G4247">
        <v>2017</v>
      </c>
      <c r="J4247">
        <v>0.37734349156933322</v>
      </c>
      <c r="L4247" t="s">
        <v>37288</v>
      </c>
      <c r="M4247">
        <v>28677112</v>
      </c>
      <c r="Q4247" s="10"/>
      <c r="R4247" s="11">
        <f t="shared" si="132"/>
        <v>0</v>
      </c>
      <c r="U4247" s="11">
        <f t="shared" si="133"/>
        <v>0</v>
      </c>
      <c r="Y4247" s="11">
        <f>IF(SUM(Tableau1[[#This Row],[Other access]:[Sci-hub access]])&gt;=1,1,0)</f>
        <v>0</v>
      </c>
      <c r="Z4247" s="12">
        <f>IF(OR(Tableau1[[#This Row],[Access R1 + S1+ T1 ]]&gt;=1,Tableau1[[#This Row],[Access V1 +W1 + X1]]&gt;=1),1,0)</f>
        <v>0</v>
      </c>
      <c r="AB4247" s="10" t="str">
        <f>Tableau1[[#This Row],[DOI]]</f>
        <v>doi: 10.1007/s12185-017-2293-2</v>
      </c>
      <c r="AC4247" s="13" t="str">
        <f>Tableau1[[#This Row],[Authors]]&amp;", "&amp;Tableau1[[#This Row],[Title]]&amp;" "&amp;Tableau1[[#This Row],[Journal]]&amp;". "&amp;Tableau1[[#This Row],[Year]]</f>
        <v>Hirano M, Ohno N, Tanosaki R, Mochizuki M, Ohno-Matsui K, Uchimaru K, Tojo A, Kamoi K., Adult T-cell leukemia cell-induced uveitis: rapid increase in adult T-cell leukemia cells disrupts the blood-ocular barrier. Int J Hematol. 2017</v>
      </c>
    </row>
    <row r="4248" spans="1:29" x14ac:dyDescent="0.3">
      <c r="A4248">
        <v>5178</v>
      </c>
      <c r="B4248" t="s">
        <v>8250</v>
      </c>
      <c r="C4248" t="s">
        <v>18475</v>
      </c>
      <c r="D4248" t="s">
        <v>28680</v>
      </c>
      <c r="E4248" t="s">
        <v>34245</v>
      </c>
      <c r="F4248" s="10"/>
      <c r="G4248">
        <v>2017</v>
      </c>
      <c r="J4248">
        <v>0.37739272645358368</v>
      </c>
      <c r="L4248" t="s">
        <v>39582</v>
      </c>
      <c r="M4248">
        <v>28365583</v>
      </c>
      <c r="Q4248" s="10"/>
      <c r="R4248" s="11">
        <f t="shared" si="132"/>
        <v>0</v>
      </c>
      <c r="U4248" s="11">
        <f t="shared" si="133"/>
        <v>0</v>
      </c>
      <c r="Y4248" s="11">
        <f>IF(SUM(Tableau1[[#This Row],[Other access]:[Sci-hub access]])&gt;=1,1,0)</f>
        <v>0</v>
      </c>
      <c r="Z4248" s="12">
        <f>IF(OR(Tableau1[[#This Row],[Access R1 + S1+ T1 ]]&gt;=1,Tableau1[[#This Row],[Access V1 +W1 + X1]]&gt;=1),1,0)</f>
        <v>0</v>
      </c>
      <c r="AB4248" s="10" t="str">
        <f>Tableau1[[#This Row],[DOI]]</f>
        <v>doi: 10.3899/jrheum.161336</v>
      </c>
      <c r="AC4248" s="13" t="str">
        <f>Tableau1[[#This Row],[Authors]]&amp;", "&amp;Tableau1[[#This Row],[Title]]&amp;" "&amp;Tableau1[[#This Row],[Journal]]&amp;". "&amp;Tableau1[[#This Row],[Year]]</f>
        <v>Simonini G, Bracaglia C, Cattalini M, Taddio A, Brambilla A, De Libero C, Pires Marafon D, Caputo R, Cimaz R., Predictors of Relapse after Discontinuing Systemic Treatment in Childhood Autoimmune Chronic Uveitis. J Rheumatol. 2017</v>
      </c>
    </row>
    <row r="4249" spans="1:29" x14ac:dyDescent="0.3">
      <c r="A4249">
        <v>1519</v>
      </c>
      <c r="B4249" t="s">
        <v>4774</v>
      </c>
      <c r="C4249" t="s">
        <v>15024</v>
      </c>
      <c r="D4249" t="s">
        <v>25195</v>
      </c>
      <c r="E4249" t="s">
        <v>3024</v>
      </c>
      <c r="F4249" s="10"/>
      <c r="G4249">
        <v>2017</v>
      </c>
      <c r="J4249">
        <v>0.37743949534981969</v>
      </c>
      <c r="L4249" t="s">
        <v>35999</v>
      </c>
      <c r="M4249">
        <v>28932256</v>
      </c>
      <c r="Q4249" s="10"/>
      <c r="R4249" s="11">
        <f t="shared" si="132"/>
        <v>0</v>
      </c>
      <c r="U4249" s="11">
        <f t="shared" si="133"/>
        <v>0</v>
      </c>
      <c r="Y4249" s="11">
        <f>IF(SUM(Tableau1[[#This Row],[Other access]:[Sci-hub access]])&gt;=1,1,0)</f>
        <v>0</v>
      </c>
      <c r="Z4249" s="12">
        <f>IF(OR(Tableau1[[#This Row],[Access R1 + S1+ T1 ]]&gt;=1,Tableau1[[#This Row],[Access V1 +W1 + X1]]&gt;=1),1,0)</f>
        <v>0</v>
      </c>
      <c r="AB4249" s="10" t="str">
        <f>Tableau1[[#This Row],[DOI]]</f>
        <v>doi: 10.1155/2017/4253167</v>
      </c>
      <c r="AC4249" s="13" t="str">
        <f>Tableau1[[#This Row],[Authors]]&amp;", "&amp;Tableau1[[#This Row],[Title]]&amp;" "&amp;Tableau1[[#This Row],[Journal]]&amp;". "&amp;Tableau1[[#This Row],[Year]]</f>
        <v>Worden L, Schwartz IB, Bianco S, Ackley SF, Lietman TM, Porco TC., Hamiltonian Analysis of Subcritical Stochastic Epidemic Dynamics. Comput Math Methods Med. 2017</v>
      </c>
    </row>
    <row r="4250" spans="1:29" x14ac:dyDescent="0.3">
      <c r="A4250">
        <v>4072</v>
      </c>
      <c r="B4250" t="s">
        <v>7220</v>
      </c>
      <c r="C4250" t="s">
        <v>17457</v>
      </c>
      <c r="D4250" t="s">
        <v>27647</v>
      </c>
      <c r="E4250" t="s">
        <v>34182</v>
      </c>
      <c r="F4250" s="10"/>
      <c r="G4250">
        <v>2017</v>
      </c>
      <c r="J4250">
        <v>0.37747059132086302</v>
      </c>
      <c r="L4250" t="e">
        <v>#VALUE!</v>
      </c>
      <c r="M4250">
        <v>28489242</v>
      </c>
      <c r="Q4250" s="10"/>
      <c r="R4250" s="11">
        <f t="shared" si="132"/>
        <v>0</v>
      </c>
      <c r="U4250" s="11">
        <f t="shared" si="133"/>
        <v>0</v>
      </c>
      <c r="Y4250" s="11">
        <f>IF(SUM(Tableau1[[#This Row],[Other access]:[Sci-hub access]])&gt;=1,1,0)</f>
        <v>0</v>
      </c>
      <c r="Z4250" s="12">
        <f>IF(OR(Tableau1[[#This Row],[Access R1 + S1+ T1 ]]&gt;=1,Tableau1[[#This Row],[Access V1 +W1 + X1]]&gt;=1),1,0)</f>
        <v>0</v>
      </c>
      <c r="AB4250" s="10" t="e">
        <f>Tableau1[[#This Row],[DOI]]</f>
        <v>#VALUE!</v>
      </c>
      <c r="AC4250" s="13" t="str">
        <f>Tableau1[[#This Row],[Authors]]&amp;", "&amp;Tableau1[[#This Row],[Title]]&amp;" "&amp;Tableau1[[#This Row],[Journal]]&amp;". "&amp;Tableau1[[#This Row],[Year]]</f>
        <v>Nagori SA, Jose A, Bhutia O, Roychoudhury A., Large pediatric maxillary dentigerous cysts presenting with sinonasal and orbital symptoms: A case series. Ear Nose Throat J. 2017</v>
      </c>
    </row>
    <row r="4251" spans="1:29" x14ac:dyDescent="0.3">
      <c r="A4251">
        <v>4527</v>
      </c>
      <c r="B4251" t="s">
        <v>7650</v>
      </c>
      <c r="C4251" t="s">
        <v>17885</v>
      </c>
      <c r="D4251" t="s">
        <v>28079</v>
      </c>
      <c r="E4251" t="s">
        <v>2479</v>
      </c>
      <c r="F4251" s="10"/>
      <c r="G4251">
        <v>2017</v>
      </c>
      <c r="J4251">
        <v>0.37752936422176508</v>
      </c>
      <c r="L4251" t="s">
        <v>38945</v>
      </c>
      <c r="M4251">
        <v>28437276</v>
      </c>
      <c r="Q4251" s="10"/>
      <c r="R4251" s="11">
        <f t="shared" si="132"/>
        <v>0</v>
      </c>
      <c r="U4251" s="11">
        <f t="shared" si="133"/>
        <v>0</v>
      </c>
      <c r="Y4251" s="11">
        <f>IF(SUM(Tableau1[[#This Row],[Other access]:[Sci-hub access]])&gt;=1,1,0)</f>
        <v>0</v>
      </c>
      <c r="Z4251" s="12">
        <f>IF(OR(Tableau1[[#This Row],[Access R1 + S1+ T1 ]]&gt;=1,Tableau1[[#This Row],[Access V1 +W1 + X1]]&gt;=1),1,0)</f>
        <v>0</v>
      </c>
      <c r="AB4251" s="10" t="str">
        <f>Tableau1[[#This Row],[DOI]]</f>
        <v>doi: 10.1097/ICO.0000000000001220</v>
      </c>
      <c r="AC4251" s="13" t="str">
        <f>Tableau1[[#This Row],[Authors]]&amp;", "&amp;Tableau1[[#This Row],[Title]]&amp;" "&amp;Tableau1[[#This Row],[Journal]]&amp;". "&amp;Tableau1[[#This Row],[Year]]</f>
        <v>Gerber-Hollbach N, Baydoun L, López EF, Frank LE, Dapena I, Liarakos VS, Schaal SC, Ham L, Oellerich S, Melles GRJ., Clinical Outcome of Rebubbling for Graft Detachment After Descemet Membrane Endothelial Keratoplasty. Cornea. 2017</v>
      </c>
    </row>
    <row r="4252" spans="1:29" x14ac:dyDescent="0.3">
      <c r="A4252">
        <v>1632</v>
      </c>
      <c r="B4252" t="s">
        <v>4884</v>
      </c>
      <c r="C4252" t="s">
        <v>15134</v>
      </c>
      <c r="D4252" t="s">
        <v>25305</v>
      </c>
      <c r="E4252" t="s">
        <v>2529</v>
      </c>
      <c r="F4252" s="10"/>
      <c r="G4252">
        <v>2017</v>
      </c>
      <c r="J4252">
        <v>0.37755349806133998</v>
      </c>
      <c r="L4252" t="s">
        <v>36111</v>
      </c>
      <c r="M4252">
        <v>28910163</v>
      </c>
      <c r="Q4252" s="10"/>
      <c r="R4252" s="11">
        <f t="shared" si="132"/>
        <v>0</v>
      </c>
      <c r="U4252" s="11">
        <f t="shared" si="133"/>
        <v>0</v>
      </c>
      <c r="Y4252" s="11">
        <f>IF(SUM(Tableau1[[#This Row],[Other access]:[Sci-hub access]])&gt;=1,1,0)</f>
        <v>0</v>
      </c>
      <c r="Z4252" s="12">
        <f>IF(OR(Tableau1[[#This Row],[Access R1 + S1+ T1 ]]&gt;=1,Tableau1[[#This Row],[Access V1 +W1 + X1]]&gt;=1),1,0)</f>
        <v>0</v>
      </c>
      <c r="AB4252" s="10" t="str">
        <f>Tableau1[[#This Row],[DOI]]</f>
        <v>doi: 10.1080/02713683.2017.1338349</v>
      </c>
      <c r="AC4252" s="13" t="str">
        <f>Tableau1[[#This Row],[Authors]]&amp;", "&amp;Tableau1[[#This Row],[Title]]&amp;" "&amp;Tableau1[[#This Row],[Journal]]&amp;". "&amp;Tableau1[[#This Row],[Year]]</f>
        <v>Batur M, Seven E, Tekin S, Yasar T., Anterior Lens Capsule and Iris Thicknesses in Pseudoexfoliation Syndrome. Curr Eye Res. 2017</v>
      </c>
    </row>
    <row r="4253" spans="1:29" x14ac:dyDescent="0.3">
      <c r="A4253">
        <v>9954</v>
      </c>
      <c r="B4253" t="s">
        <v>12480</v>
      </c>
      <c r="C4253" t="s">
        <v>22649</v>
      </c>
      <c r="D4253" t="s">
        <v>32928</v>
      </c>
      <c r="E4253" t="s">
        <v>2471</v>
      </c>
      <c r="F4253" s="10"/>
      <c r="G4253">
        <v>2017</v>
      </c>
      <c r="J4253">
        <v>0.37787479766073273</v>
      </c>
      <c r="L4253" t="s">
        <v>44212</v>
      </c>
      <c r="M4253">
        <v>27531517</v>
      </c>
      <c r="Q4253" s="10"/>
      <c r="R4253" s="11">
        <f t="shared" si="132"/>
        <v>0</v>
      </c>
      <c r="U4253" s="11">
        <f t="shared" si="133"/>
        <v>0</v>
      </c>
      <c r="Y4253" s="11">
        <f>IF(SUM(Tableau1[[#This Row],[Other access]:[Sci-hub access]])&gt;=1,1,0)</f>
        <v>0</v>
      </c>
      <c r="Z4253" s="12">
        <f>IF(OR(Tableau1[[#This Row],[Access R1 + S1+ T1 ]]&gt;=1,Tableau1[[#This Row],[Access V1 +W1 + X1]]&gt;=1),1,0)</f>
        <v>0</v>
      </c>
      <c r="AB4253" s="10" t="str">
        <f>Tableau1[[#This Row],[DOI]]</f>
        <v>doi: 10.1007/s10792-016-0320-6</v>
      </c>
      <c r="AC4253" s="13" t="str">
        <f>Tableau1[[#This Row],[Authors]]&amp;", "&amp;Tableau1[[#This Row],[Title]]&amp;" "&amp;Tableau1[[#This Row],[Journal]]&amp;". "&amp;Tableau1[[#This Row],[Year]]</f>
        <v>Brouzas D, Dettoraki M, Lavaris A, Kourvetaris D, Nomikarios N, Moschos MM., Postoperative eccentric macular holes after vitrectomy and internal limiting membrane peeling. Int Ophthalmol. 2017</v>
      </c>
    </row>
    <row r="4254" spans="1:29" ht="28.8" x14ac:dyDescent="0.3">
      <c r="A4254">
        <v>2951</v>
      </c>
      <c r="B4254" t="s">
        <v>6147</v>
      </c>
      <c r="C4254" t="s">
        <v>16392</v>
      </c>
      <c r="D4254" t="s">
        <v>26571</v>
      </c>
      <c r="E4254" t="s">
        <v>2443</v>
      </c>
      <c r="F4254" s="10"/>
      <c r="G4254">
        <v>2017</v>
      </c>
      <c r="J4254">
        <v>0.37794381721079218</v>
      </c>
      <c r="L4254" t="s">
        <v>37407</v>
      </c>
      <c r="M4254">
        <v>28660274</v>
      </c>
      <c r="Q4254" s="10"/>
      <c r="R4254" s="11">
        <f t="shared" si="132"/>
        <v>0</v>
      </c>
      <c r="U4254" s="11">
        <f t="shared" si="133"/>
        <v>0</v>
      </c>
      <c r="Y4254" s="11">
        <f>IF(SUM(Tableau1[[#This Row],[Other access]:[Sci-hub access]])&gt;=1,1,0)</f>
        <v>0</v>
      </c>
      <c r="Z4254" s="12">
        <f>IF(OR(Tableau1[[#This Row],[Access R1 + S1+ T1 ]]&gt;=1,Tableau1[[#This Row],[Access V1 +W1 + X1]]&gt;=1),1,0)</f>
        <v>0</v>
      </c>
      <c r="AB4254" s="10" t="str">
        <f>Tableau1[[#This Row],[DOI]]</f>
        <v>doi: 10.1167/iovs.17-21909</v>
      </c>
      <c r="AC4254" s="13" t="str">
        <f>Tableau1[[#This Row],[Authors]]&amp;", "&amp;Tableau1[[#This Row],[Title]]&amp;" "&amp;Tableau1[[#This Row],[Journal]]&amp;". "&amp;Tableau1[[#This Row],[Year]]</f>
        <v>Charng J, Jacobson SG, Heon E, Roman AJ, McGuigan DB 3rd, Sheplock R, Kosyk MS, Swider M, Cideciyan AV., Pupillary Light Reflexes in Severe Photoreceptor Blindness Isolate the Melanopic Component of Intrinsically Photosensitive Retinal Ganglion Cells. Invest Ophthalmol Vis Sci. 2017</v>
      </c>
    </row>
    <row r="4255" spans="1:29" x14ac:dyDescent="0.3">
      <c r="A4255">
        <v>9698</v>
      </c>
      <c r="B4255" t="s">
        <v>12248</v>
      </c>
      <c r="C4255" t="s">
        <v>22422</v>
      </c>
      <c r="D4255" t="s">
        <v>32696</v>
      </c>
      <c r="E4255" t="s">
        <v>2445</v>
      </c>
      <c r="F4255" s="10"/>
      <c r="G4255">
        <v>2017</v>
      </c>
      <c r="J4255">
        <v>0.37802731465112949</v>
      </c>
      <c r="L4255" t="s">
        <v>43963</v>
      </c>
      <c r="M4255">
        <v>27617536</v>
      </c>
      <c r="Q4255" s="10"/>
      <c r="R4255" s="11">
        <f t="shared" si="132"/>
        <v>0</v>
      </c>
      <c r="U4255" s="11">
        <f t="shared" si="133"/>
        <v>0</v>
      </c>
      <c r="Y4255" s="11">
        <f>IF(SUM(Tableau1[[#This Row],[Other access]:[Sci-hub access]])&gt;=1,1,0)</f>
        <v>0</v>
      </c>
      <c r="Z4255" s="12">
        <f>IF(OR(Tableau1[[#This Row],[Access R1 + S1+ T1 ]]&gt;=1,Tableau1[[#This Row],[Access V1 +W1 + X1]]&gt;=1),1,0)</f>
        <v>0</v>
      </c>
      <c r="AB4255" s="10" t="str">
        <f>Tableau1[[#This Row],[DOI]]</f>
        <v>doi: 10.1097/IAE.0000000000001263</v>
      </c>
      <c r="AC4255" s="13" t="str">
        <f>Tableau1[[#This Row],[Authors]]&amp;", "&amp;Tableau1[[#This Row],[Title]]&amp;" "&amp;Tableau1[[#This Row],[Journal]]&amp;". "&amp;Tableau1[[#This Row],[Year]]</f>
        <v>Schechet SA, DeVience E, Thompson JT., THE EFFECT OF INTERNAL LIMITING MEMBRANE PEELING ON IDIOPATHIC EPIRETINAL MEMBRANE SURGERY, WITH A REVIEW OF THE LITERATURE. Retina. 2017</v>
      </c>
    </row>
    <row r="4256" spans="1:29" x14ac:dyDescent="0.3">
      <c r="A4256">
        <v>1223</v>
      </c>
      <c r="B4256" t="s">
        <v>4485</v>
      </c>
      <c r="C4256" t="s">
        <v>14738</v>
      </c>
      <c r="D4256" t="s">
        <v>24906</v>
      </c>
      <c r="E4256" t="s">
        <v>2496</v>
      </c>
      <c r="F4256" s="10"/>
      <c r="G4256">
        <v>2017</v>
      </c>
      <c r="J4256">
        <v>0.37829361815041918</v>
      </c>
      <c r="L4256" t="s">
        <v>35710</v>
      </c>
      <c r="M4256">
        <v>28985821</v>
      </c>
      <c r="Q4256" s="10"/>
      <c r="R4256" s="11">
        <f t="shared" si="132"/>
        <v>0</v>
      </c>
      <c r="U4256" s="11">
        <f t="shared" si="133"/>
        <v>0</v>
      </c>
      <c r="Y4256" s="11">
        <f>IF(SUM(Tableau1[[#This Row],[Other access]:[Sci-hub access]])&gt;=1,1,0)</f>
        <v>0</v>
      </c>
      <c r="Z4256" s="12">
        <f>IF(OR(Tableau1[[#This Row],[Access R1 + S1+ T1 ]]&gt;=1,Tableau1[[#This Row],[Access V1 +W1 + X1]]&gt;=1),1,0)</f>
        <v>0</v>
      </c>
      <c r="AB4256" s="10" t="str">
        <f>Tableau1[[#This Row],[DOI]]</f>
        <v>doi: 10.1016/j.jcjo.2017.03.014</v>
      </c>
      <c r="AC4256" s="13" t="str">
        <f>Tableau1[[#This Row],[Authors]]&amp;", "&amp;Tableau1[[#This Row],[Title]]&amp;" "&amp;Tableau1[[#This Row],[Journal]]&amp;". "&amp;Tableau1[[#This Row],[Year]]</f>
        <v>Ding J, Sun H, Li D., Persistent pediatric primary canaliculitis associated with congenital lacrimal fistula. Can J Ophthalmol. 2017</v>
      </c>
    </row>
    <row r="4257" spans="1:29" x14ac:dyDescent="0.3">
      <c r="A4257">
        <v>7528</v>
      </c>
      <c r="B4257" t="s">
        <v>10326</v>
      </c>
      <c r="C4257" t="s">
        <v>20526</v>
      </c>
      <c r="D4257" t="s">
        <v>30761</v>
      </c>
      <c r="E4257" t="s">
        <v>2523</v>
      </c>
      <c r="F4257" s="10"/>
      <c r="G4257">
        <v>2017</v>
      </c>
      <c r="J4257">
        <v>0.37833581023611174</v>
      </c>
      <c r="L4257" t="s">
        <v>41883</v>
      </c>
      <c r="M4257">
        <v>28085135</v>
      </c>
      <c r="Q4257" s="10"/>
      <c r="R4257" s="11">
        <f t="shared" si="132"/>
        <v>0</v>
      </c>
      <c r="U4257" s="11">
        <f t="shared" si="133"/>
        <v>0</v>
      </c>
      <c r="Y4257" s="11">
        <f>IF(SUM(Tableau1[[#This Row],[Other access]:[Sci-hub access]])&gt;=1,1,0)</f>
        <v>0</v>
      </c>
      <c r="Z4257" s="12">
        <f>IF(OR(Tableau1[[#This Row],[Access R1 + S1+ T1 ]]&gt;=1,Tableau1[[#This Row],[Access V1 +W1 + X1]]&gt;=1),1,0)</f>
        <v>0</v>
      </c>
      <c r="AB4257" s="10" t="str">
        <f>Tableau1[[#This Row],[DOI]]</f>
        <v>doi: 10.1038/eye.2016.318</v>
      </c>
      <c r="AC4257" s="13" t="str">
        <f>Tableau1[[#This Row],[Authors]]&amp;", "&amp;Tableau1[[#This Row],[Title]]&amp;" "&amp;Tableau1[[#This Row],[Journal]]&amp;". "&amp;Tableau1[[#This Row],[Year]]</f>
        <v>Oztas Z, Akkin C, Nalcaci S, Ilim O, Afrashi F., Branch retinal vein occlusion: the importance of the topographical distribution of retinal vessels among risk factors. Eye (Lond). 2017</v>
      </c>
    </row>
    <row r="4258" spans="1:29" x14ac:dyDescent="0.3">
      <c r="A4258">
        <v>8731</v>
      </c>
      <c r="B4258" t="s">
        <v>11376</v>
      </c>
      <c r="C4258" t="s">
        <v>21561</v>
      </c>
      <c r="D4258" t="s">
        <v>31816</v>
      </c>
      <c r="E4258" t="s">
        <v>2529</v>
      </c>
      <c r="F4258" s="10"/>
      <c r="G4258">
        <v>2017</v>
      </c>
      <c r="J4258">
        <v>0.37836769849718033</v>
      </c>
      <c r="L4258" t="s">
        <v>43067</v>
      </c>
      <c r="M4258">
        <v>27854142</v>
      </c>
      <c r="Q4258" s="10"/>
      <c r="R4258" s="11">
        <f t="shared" si="132"/>
        <v>0</v>
      </c>
      <c r="U4258" s="11">
        <f t="shared" si="133"/>
        <v>0</v>
      </c>
      <c r="Y4258" s="11">
        <f>IF(SUM(Tableau1[[#This Row],[Other access]:[Sci-hub access]])&gt;=1,1,0)</f>
        <v>0</v>
      </c>
      <c r="Z4258" s="12">
        <f>IF(OR(Tableau1[[#This Row],[Access R1 + S1+ T1 ]]&gt;=1,Tableau1[[#This Row],[Access V1 +W1 + X1]]&gt;=1),1,0)</f>
        <v>0</v>
      </c>
      <c r="AB4258" s="10" t="str">
        <f>Tableau1[[#This Row],[DOI]]</f>
        <v>doi: 10.1080/02713683.2016.1236965</v>
      </c>
      <c r="AC4258" s="13" t="str">
        <f>Tableau1[[#This Row],[Authors]]&amp;", "&amp;Tableau1[[#This Row],[Title]]&amp;" "&amp;Tableau1[[#This Row],[Journal]]&amp;". "&amp;Tableau1[[#This Row],[Year]]</f>
        <v>da Costa Paula C, Julio G, Campos P, Pujol P, Asaad M., Effects of Mitomycin C in Early Conjunctival Inflammation after Pterygium Surgery. Curr Eye Res. 2017</v>
      </c>
    </row>
    <row r="4259" spans="1:29" ht="28.8" x14ac:dyDescent="0.3">
      <c r="A4259">
        <v>10946</v>
      </c>
      <c r="B4259" t="s">
        <v>13381</v>
      </c>
      <c r="C4259" t="s">
        <v>23543</v>
      </c>
      <c r="D4259" t="s">
        <v>33835</v>
      </c>
      <c r="E4259" t="s">
        <v>2719</v>
      </c>
      <c r="F4259" s="10"/>
      <c r="G4259">
        <v>2017</v>
      </c>
      <c r="J4259">
        <v>0.37852708769301435</v>
      </c>
      <c r="L4259" t="s">
        <v>45187</v>
      </c>
      <c r="M4259">
        <v>26807675</v>
      </c>
      <c r="Q4259" s="10"/>
      <c r="R4259" s="11">
        <f t="shared" si="132"/>
        <v>0</v>
      </c>
      <c r="U4259" s="11">
        <f t="shared" si="133"/>
        <v>0</v>
      </c>
      <c r="Y4259" s="11">
        <f>IF(SUM(Tableau1[[#This Row],[Other access]:[Sci-hub access]])&gt;=1,1,0)</f>
        <v>0</v>
      </c>
      <c r="Z4259" s="12">
        <f>IF(OR(Tableau1[[#This Row],[Access R1 + S1+ T1 ]]&gt;=1,Tableau1[[#This Row],[Access V1 +W1 + X1]]&gt;=1),1,0)</f>
        <v>0</v>
      </c>
      <c r="AB4259" s="10" t="str">
        <f>Tableau1[[#This Row],[DOI]]</f>
        <v>doi: 10.3109/09273948.2015.1087577</v>
      </c>
      <c r="AC4259" s="13" t="str">
        <f>Tableau1[[#This Row],[Authors]]&amp;", "&amp;Tableau1[[#This Row],[Title]]&amp;" "&amp;Tableau1[[#This Row],[Journal]]&amp;". "&amp;Tableau1[[#This Row],[Year]]</f>
        <v>Agrawal R, Gupta B FRCOphth, González-López JJ Md PhD, Cardoso J Md, Triantafullopoulou I Md, Grant R MSc, Addison PK FRCOphth, Westcott M FRCOphth, Pavesio CE FRCOphth., Spectrum of Choroidal Involvement in Presumed Ocular Tuberculosis: Report from a Population with Low Endemic Setting for Tuberculosis. Ocul Immunol Inflamm. 2017</v>
      </c>
    </row>
    <row r="4260" spans="1:29" x14ac:dyDescent="0.3">
      <c r="A4260">
        <v>4083</v>
      </c>
      <c r="B4260" t="s">
        <v>7230</v>
      </c>
      <c r="C4260" t="s">
        <v>17468</v>
      </c>
      <c r="D4260" t="s">
        <v>27658</v>
      </c>
      <c r="E4260" t="s">
        <v>2567</v>
      </c>
      <c r="F4260" s="10"/>
      <c r="G4260">
        <v>2017</v>
      </c>
      <c r="J4260">
        <v>0.37853969012438538</v>
      </c>
      <c r="L4260" t="s">
        <v>38515</v>
      </c>
      <c r="M4260">
        <v>28487301</v>
      </c>
      <c r="Q4260" s="10"/>
      <c r="R4260" s="11">
        <f t="shared" si="132"/>
        <v>0</v>
      </c>
      <c r="U4260" s="11">
        <f t="shared" si="133"/>
        <v>0</v>
      </c>
      <c r="Y4260" s="11">
        <f>IF(SUM(Tableau1[[#This Row],[Other access]:[Sci-hub access]])&gt;=1,1,0)</f>
        <v>0</v>
      </c>
      <c r="Z4260" s="12">
        <f>IF(OR(Tableau1[[#This Row],[Access R1 + S1+ T1 ]]&gt;=1,Tableau1[[#This Row],[Access V1 +W1 + X1]]&gt;=1),1,0)</f>
        <v>0</v>
      </c>
      <c r="AB4260" s="10" t="str">
        <f>Tableau1[[#This Row],[DOI]]</f>
        <v>doi: 10.1136/bcr-2016-218257</v>
      </c>
      <c r="AC4260" s="13" t="str">
        <f>Tableau1[[#This Row],[Authors]]&amp;", "&amp;Tableau1[[#This Row],[Title]]&amp;" "&amp;Tableau1[[#This Row],[Journal]]&amp;". "&amp;Tableau1[[#This Row],[Year]]</f>
        <v>Goh LY, Elalfy M, Mohamed Ghoz N, Dua H., A double Descemet's stripping endothelial keratoplasty on a penetrating keratoplasty. BMJ Case Rep. 2017</v>
      </c>
    </row>
    <row r="4261" spans="1:29" x14ac:dyDescent="0.3">
      <c r="A4261">
        <v>265</v>
      </c>
      <c r="B4261" t="s">
        <v>3528</v>
      </c>
      <c r="C4261" t="s">
        <v>13789</v>
      </c>
      <c r="D4261" t="s">
        <v>23948</v>
      </c>
      <c r="E4261" t="s">
        <v>2462</v>
      </c>
      <c r="F4261" s="10"/>
      <c r="G4261">
        <v>2017</v>
      </c>
      <c r="J4261">
        <v>0.37863340408927304</v>
      </c>
      <c r="L4261" t="s">
        <v>34775</v>
      </c>
      <c r="M4261">
        <v>29282020</v>
      </c>
      <c r="Q4261" s="10"/>
      <c r="R4261" s="11">
        <f t="shared" si="132"/>
        <v>0</v>
      </c>
      <c r="U4261" s="11">
        <f t="shared" si="133"/>
        <v>0</v>
      </c>
      <c r="Y4261" s="11">
        <f>IF(SUM(Tableau1[[#This Row],[Other access]:[Sci-hub access]])&gt;=1,1,0)</f>
        <v>0</v>
      </c>
      <c r="Z4261" s="12">
        <f>IF(OR(Tableau1[[#This Row],[Access R1 + S1+ T1 ]]&gt;=1,Tableau1[[#This Row],[Access V1 +W1 + X1]]&gt;=1),1,0)</f>
        <v>0</v>
      </c>
      <c r="AB4261" s="10" t="str">
        <f>Tableau1[[#This Row],[DOI]]</f>
        <v>doi: 10.1186/s12886-017-0657-2</v>
      </c>
      <c r="AC4261" s="13" t="str">
        <f>Tableau1[[#This Row],[Authors]]&amp;", "&amp;Tableau1[[#This Row],[Title]]&amp;" "&amp;Tableau1[[#This Row],[Journal]]&amp;". "&amp;Tableau1[[#This Row],[Year]]</f>
        <v>Li W, Wang B., Efficacy and safety of transepithelial corneal collagen crosslinking surgery versus standard corneal collagen crosslinking surgery for keratoconus: a meta-analysis of randomized controlled trials. BMC Ophthalmol. 2017</v>
      </c>
    </row>
    <row r="4262" spans="1:29" x14ac:dyDescent="0.3">
      <c r="A4262">
        <v>9670</v>
      </c>
      <c r="B4262" t="s">
        <v>12220</v>
      </c>
      <c r="C4262" t="s">
        <v>22394</v>
      </c>
      <c r="D4262" t="s">
        <v>32668</v>
      </c>
      <c r="E4262" t="s">
        <v>2502</v>
      </c>
      <c r="F4262" s="10"/>
      <c r="G4262">
        <v>2017</v>
      </c>
      <c r="J4262">
        <v>0.3786336276508403</v>
      </c>
      <c r="L4262" t="e">
        <v>#VALUE!</v>
      </c>
      <c r="M4262">
        <v>27627204</v>
      </c>
      <c r="Q4262" s="10"/>
      <c r="R4262" s="11">
        <f t="shared" si="132"/>
        <v>0</v>
      </c>
      <c r="U4262" s="11">
        <f t="shared" si="133"/>
        <v>0</v>
      </c>
      <c r="Y4262" s="11">
        <f>IF(SUM(Tableau1[[#This Row],[Other access]:[Sci-hub access]])&gt;=1,1,0)</f>
        <v>0</v>
      </c>
      <c r="Z4262" s="12">
        <f>IF(OR(Tableau1[[#This Row],[Access R1 + S1+ T1 ]]&gt;=1,Tableau1[[#This Row],[Access V1 +W1 + X1]]&gt;=1),1,0)</f>
        <v>0</v>
      </c>
      <c r="AB4262" s="10" t="e">
        <f>Tableau1[[#This Row],[DOI]]</f>
        <v>#VALUE!</v>
      </c>
      <c r="AC4262" s="13" t="str">
        <f>Tableau1[[#This Row],[Authors]]&amp;", "&amp;Tableau1[[#This Row],[Title]]&amp;" "&amp;Tableau1[[#This Row],[Journal]]&amp;". "&amp;Tableau1[[#This Row],[Year]]</f>
        <v>Achiron A, Kydyrbaeva A, Man V, Lagstein O, Burgansky Z, Blumenfeld O, Bar A, Bartov E., Photoreceptor Integrity Predicts Response to Anti-VEGF Treatment. Ophthalmic Res. 2017</v>
      </c>
    </row>
    <row r="4263" spans="1:29" x14ac:dyDescent="0.3">
      <c r="A4263">
        <v>7189</v>
      </c>
      <c r="B4263" t="s">
        <v>10028</v>
      </c>
      <c r="C4263" t="s">
        <v>20230</v>
      </c>
      <c r="D4263" t="s">
        <v>30462</v>
      </c>
      <c r="E4263" t="s">
        <v>2516</v>
      </c>
      <c r="F4263" s="10"/>
      <c r="G4263">
        <v>2017</v>
      </c>
      <c r="J4263">
        <v>0.3787591853642982</v>
      </c>
      <c r="L4263" t="s">
        <v>41545</v>
      </c>
      <c r="M4263">
        <v>28119086</v>
      </c>
      <c r="Q4263" s="10"/>
      <c r="R4263" s="11">
        <f t="shared" si="132"/>
        <v>0</v>
      </c>
      <c r="U4263" s="11">
        <f t="shared" si="133"/>
        <v>0</v>
      </c>
      <c r="Y4263" s="11">
        <f>IF(SUM(Tableau1[[#This Row],[Other access]:[Sci-hub access]])&gt;=1,1,0)</f>
        <v>0</v>
      </c>
      <c r="Z4263" s="12">
        <f>IF(OR(Tableau1[[#This Row],[Access R1 + S1+ T1 ]]&gt;=1,Tableau1[[#This Row],[Access V1 +W1 + X1]]&gt;=1),1,0)</f>
        <v>0</v>
      </c>
      <c r="AB4263" s="10" t="str">
        <f>Tableau1[[#This Row],[DOI]]</f>
        <v>doi: 10.1016/j.gene.2017.01.022</v>
      </c>
      <c r="AC4263" s="13" t="str">
        <f>Tableau1[[#This Row],[Authors]]&amp;", "&amp;Tableau1[[#This Row],[Title]]&amp;" "&amp;Tableau1[[#This Row],[Journal]]&amp;". "&amp;Tableau1[[#This Row],[Year]]</f>
        <v>Sugahara R, Tanaka S, Jouraku A, Shiotsuki T., Two types of albino mutants in desert and migratory locusts are caused by gene defects in the same signaling pathway. Gene. 2017</v>
      </c>
    </row>
    <row r="4264" spans="1:29" x14ac:dyDescent="0.3">
      <c r="A4264">
        <v>6336</v>
      </c>
      <c r="B4264" t="s">
        <v>912</v>
      </c>
      <c r="C4264" t="s">
        <v>913</v>
      </c>
      <c r="D4264" t="s">
        <v>914</v>
      </c>
      <c r="E4264" t="s">
        <v>2713</v>
      </c>
      <c r="F4264" s="10"/>
      <c r="G4264">
        <v>2017</v>
      </c>
      <c r="J4264">
        <v>0.37885042605360419</v>
      </c>
      <c r="L4264" t="s">
        <v>40705</v>
      </c>
      <c r="M4264">
        <v>28225862</v>
      </c>
      <c r="Q4264" s="10"/>
      <c r="R4264" s="11">
        <f t="shared" si="132"/>
        <v>0</v>
      </c>
      <c r="U4264" s="11">
        <f t="shared" si="133"/>
        <v>0</v>
      </c>
      <c r="Y4264" s="11">
        <f>IF(SUM(Tableau1[[#This Row],[Other access]:[Sci-hub access]])&gt;=1,1,0)</f>
        <v>0</v>
      </c>
      <c r="Z4264" s="12">
        <f>IF(OR(Tableau1[[#This Row],[Access R1 + S1+ T1 ]]&gt;=1,Tableau1[[#This Row],[Access V1 +W1 + X1]]&gt;=1),1,0)</f>
        <v>0</v>
      </c>
      <c r="AB4264" s="10" t="str">
        <f>Tableau1[[#This Row],[DOI]]</f>
        <v>doi: 10.1590/2359-3997000000256</v>
      </c>
      <c r="AC4264" s="13" t="str">
        <f>Tableau1[[#This Row],[Authors]]&amp;", "&amp;Tableau1[[#This Row],[Title]]&amp;" "&amp;Tableau1[[#This Row],[Journal]]&amp;". "&amp;Tableau1[[#This Row],[Year]]</f>
        <v>Yao Q, Li J, An X, Jiang W, Qin Q, Song R, Yan N, Li D, Jiang Y, Wang W, Shi L, Zhang JA., Association between C1q gene polymorphisms and autoimmune thyroid diseases. Arch Endocrinol Metab. 2017</v>
      </c>
    </row>
    <row r="4265" spans="1:29" x14ac:dyDescent="0.3">
      <c r="A4265">
        <v>4673</v>
      </c>
      <c r="B4265" t="s">
        <v>422</v>
      </c>
      <c r="C4265" t="s">
        <v>423</v>
      </c>
      <c r="D4265" t="s">
        <v>424</v>
      </c>
      <c r="E4265" t="s">
        <v>2729</v>
      </c>
      <c r="F4265" s="10"/>
      <c r="G4265">
        <v>2017</v>
      </c>
      <c r="J4265">
        <v>0.37890452673545694</v>
      </c>
      <c r="L4265" t="s">
        <v>39089</v>
      </c>
      <c r="M4265">
        <v>28420620</v>
      </c>
      <c r="Q4265" s="10"/>
      <c r="R4265" s="11">
        <f t="shared" si="132"/>
        <v>0</v>
      </c>
      <c r="U4265" s="11">
        <f t="shared" si="133"/>
        <v>0</v>
      </c>
      <c r="Y4265" s="11">
        <f>IF(SUM(Tableau1[[#This Row],[Other access]:[Sci-hub access]])&gt;=1,1,0)</f>
        <v>0</v>
      </c>
      <c r="Z4265" s="12">
        <f>IF(OR(Tableau1[[#This Row],[Access R1 + S1+ T1 ]]&gt;=1,Tableau1[[#This Row],[Access V1 +W1 + X1]]&gt;=1),1,0)</f>
        <v>0</v>
      </c>
      <c r="AB4265" s="10" t="str">
        <f>Tableau1[[#This Row],[DOI]]</f>
        <v>doi: 10.16288/j.yczz.16-339</v>
      </c>
      <c r="AC4265" s="13" t="str">
        <f>Tableau1[[#This Row],[Authors]]&amp;", "&amp;Tableau1[[#This Row],[Title]]&amp;" "&amp;Tableau1[[#This Row],[Journal]]&amp;". "&amp;Tableau1[[#This Row],[Year]]</f>
        <v>Liu YQ, Zhu X, Li SJ, Yang YM, Yang M, Zhao PQ, Zhu XJ., Identification of LRP5 mutations in families with familial exudative vitreoretinopathy. Yi Chuan. 2017</v>
      </c>
    </row>
    <row r="4266" spans="1:29" x14ac:dyDescent="0.3">
      <c r="A4266">
        <v>9845</v>
      </c>
      <c r="B4266" t="s">
        <v>12376</v>
      </c>
      <c r="C4266" t="s">
        <v>22547</v>
      </c>
      <c r="D4266" t="s">
        <v>32824</v>
      </c>
      <c r="E4266" t="s">
        <v>2449</v>
      </c>
      <c r="F4266" s="10"/>
      <c r="G4266">
        <v>2017</v>
      </c>
      <c r="J4266">
        <v>0.37896676557254871</v>
      </c>
      <c r="L4266" t="s">
        <v>44107</v>
      </c>
      <c r="M4266">
        <v>27562821</v>
      </c>
      <c r="Q4266" s="10"/>
      <c r="R4266" s="11">
        <f t="shared" si="132"/>
        <v>0</v>
      </c>
      <c r="U4266" s="11">
        <f t="shared" si="133"/>
        <v>0</v>
      </c>
      <c r="Y4266" s="11">
        <f>IF(SUM(Tableau1[[#This Row],[Other access]:[Sci-hub access]])&gt;=1,1,0)</f>
        <v>0</v>
      </c>
      <c r="Z4266" s="12">
        <f>IF(OR(Tableau1[[#This Row],[Access R1 + S1+ T1 ]]&gt;=1,Tableau1[[#This Row],[Access V1 +W1 + X1]]&gt;=1),1,0)</f>
        <v>0</v>
      </c>
      <c r="AB4266" s="10" t="str">
        <f>Tableau1[[#This Row],[DOI]]</f>
        <v>doi: 10.1111/cxo.12422</v>
      </c>
      <c r="AC4266" s="13" t="str">
        <f>Tableau1[[#This Row],[Authors]]&amp;", "&amp;Tableau1[[#This Row],[Title]]&amp;" "&amp;Tableau1[[#This Row],[Journal]]&amp;". "&amp;Tableau1[[#This Row],[Year]]</f>
        <v>Yusuf IH, Wu AD, Patel CK., Optic disc optical coherence tomography imaging through a black intraocular lens. Clin Exp Optom. 2017</v>
      </c>
    </row>
    <row r="4267" spans="1:29" x14ac:dyDescent="0.3">
      <c r="A4267">
        <v>864</v>
      </c>
      <c r="B4267" t="s">
        <v>4127</v>
      </c>
      <c r="C4267" t="s">
        <v>14381</v>
      </c>
      <c r="D4267" t="s">
        <v>24547</v>
      </c>
      <c r="E4267" t="s">
        <v>2529</v>
      </c>
      <c r="F4267" s="10"/>
      <c r="G4267">
        <v>2017</v>
      </c>
      <c r="J4267">
        <v>0.37910865399376559</v>
      </c>
      <c r="L4267" t="s">
        <v>35352</v>
      </c>
      <c r="M4267">
        <v>29083235</v>
      </c>
      <c r="Q4267" s="10"/>
      <c r="R4267" s="11">
        <f t="shared" si="132"/>
        <v>0</v>
      </c>
      <c r="U4267" s="11">
        <f t="shared" si="133"/>
        <v>0</v>
      </c>
      <c r="Y4267" s="11">
        <f>IF(SUM(Tableau1[[#This Row],[Other access]:[Sci-hub access]])&gt;=1,1,0)</f>
        <v>0</v>
      </c>
      <c r="Z4267" s="12">
        <f>IF(OR(Tableau1[[#This Row],[Access R1 + S1+ T1 ]]&gt;=1,Tableau1[[#This Row],[Access V1 +W1 + X1]]&gt;=1),1,0)</f>
        <v>0</v>
      </c>
      <c r="AB4267" s="10" t="str">
        <f>Tableau1[[#This Row],[DOI]]</f>
        <v>doi: 10.1080/02713683.2017.1315143</v>
      </c>
      <c r="AC4267" s="13" t="str">
        <f>Tableau1[[#This Row],[Authors]]&amp;", "&amp;Tableau1[[#This Row],[Title]]&amp;" "&amp;Tableau1[[#This Row],[Journal]]&amp;". "&amp;Tableau1[[#This Row],[Year]]</f>
        <v>Guo C, Wang Z, Li N, Chen G, Zheng X., Comorbid Visual and Psychiatric Disabilities Among the Chinese Elderly: A National Population-Based Survey. Curr Eye Res. 2017</v>
      </c>
    </row>
    <row r="4268" spans="1:29" x14ac:dyDescent="0.3">
      <c r="A4268">
        <v>4551</v>
      </c>
      <c r="B4268" t="s">
        <v>7673</v>
      </c>
      <c r="C4268" t="s">
        <v>17908</v>
      </c>
      <c r="D4268" t="s">
        <v>28102</v>
      </c>
      <c r="E4268" t="s">
        <v>34209</v>
      </c>
      <c r="F4268" s="10"/>
      <c r="G4268">
        <v>2017</v>
      </c>
      <c r="J4268">
        <v>0.37916905097938769</v>
      </c>
      <c r="L4268" t="s">
        <v>38969</v>
      </c>
      <c r="M4268">
        <v>28432297</v>
      </c>
      <c r="Q4268" s="10"/>
      <c r="R4268" s="11">
        <f t="shared" si="132"/>
        <v>0</v>
      </c>
      <c r="U4268" s="11">
        <f t="shared" si="133"/>
        <v>0</v>
      </c>
      <c r="Y4268" s="11">
        <f>IF(SUM(Tableau1[[#This Row],[Other access]:[Sci-hub access]])&gt;=1,1,0)</f>
        <v>0</v>
      </c>
      <c r="Z4268" s="12">
        <f>IF(OR(Tableau1[[#This Row],[Access R1 + S1+ T1 ]]&gt;=1,Tableau1[[#This Row],[Access V1 +W1 + X1]]&gt;=1),1,0)</f>
        <v>0</v>
      </c>
      <c r="AB4268" s="10" t="str">
        <f>Tableau1[[#This Row],[DOI]]</f>
        <v>doi: 10.1038/s41533-017-0026-x</v>
      </c>
      <c r="AC4268" s="13" t="str">
        <f>Tableau1[[#This Row],[Authors]]&amp;", "&amp;Tableau1[[#This Row],[Title]]&amp;" "&amp;Tableau1[[#This Row],[Journal]]&amp;". "&amp;Tableau1[[#This Row],[Year]]</f>
        <v>Heck S, Al-Shobash S, Rapp D, Le DD, Omlor A, Bekhit A, Flaig M, Al-Kadah B, Herian W, Bals R, Wagenpfeil S, Dinh QT., High probability of comorbidities in bronchial asthma in Germany. NPJ Prim Care Respir Med. 2017</v>
      </c>
    </row>
    <row r="4269" spans="1:29" x14ac:dyDescent="0.3">
      <c r="A4269">
        <v>7938</v>
      </c>
      <c r="B4269" t="s">
        <v>10676</v>
      </c>
      <c r="C4269" t="s">
        <v>20872</v>
      </c>
      <c r="D4269" t="s">
        <v>31114</v>
      </c>
      <c r="E4269" t="s">
        <v>3053</v>
      </c>
      <c r="F4269" s="10"/>
      <c r="G4269">
        <v>2017</v>
      </c>
      <c r="J4269">
        <v>0.3791696557480283</v>
      </c>
      <c r="L4269" t="s">
        <v>42285</v>
      </c>
      <c r="M4269">
        <v>28027179</v>
      </c>
      <c r="Q4269" s="10"/>
      <c r="R4269" s="11">
        <f t="shared" si="132"/>
        <v>0</v>
      </c>
      <c r="U4269" s="11">
        <f t="shared" si="133"/>
        <v>0</v>
      </c>
      <c r="Y4269" s="11">
        <f>IF(SUM(Tableau1[[#This Row],[Other access]:[Sci-hub access]])&gt;=1,1,0)</f>
        <v>0</v>
      </c>
      <c r="Z4269" s="12">
        <f>IF(OR(Tableau1[[#This Row],[Access R1 + S1+ T1 ]]&gt;=1,Tableau1[[#This Row],[Access V1 +W1 + X1]]&gt;=1),1,0)</f>
        <v>0</v>
      </c>
      <c r="AB4269" s="10" t="str">
        <f>Tableau1[[#This Row],[DOI]]</f>
        <v>doi: 10.1097/SCS.0000000000003331</v>
      </c>
      <c r="AC4269" s="13" t="str">
        <f>Tableau1[[#This Row],[Authors]]&amp;", "&amp;Tableau1[[#This Row],[Title]]&amp;" "&amp;Tableau1[[#This Row],[Journal]]&amp;". "&amp;Tableau1[[#This Row],[Year]]</f>
        <v>Kim TH, Park IH, Hong SH, Eun SC., Sliced Costochondral Chip Grafts in Posttraumatic Enophthalmos Correction. J Craniofac Surg. 2017</v>
      </c>
    </row>
    <row r="4270" spans="1:29" x14ac:dyDescent="0.3">
      <c r="A4270">
        <v>270</v>
      </c>
      <c r="B4270" t="s">
        <v>3533</v>
      </c>
      <c r="C4270" t="s">
        <v>13794</v>
      </c>
      <c r="D4270" t="s">
        <v>23953</v>
      </c>
      <c r="E4270" t="s">
        <v>2485</v>
      </c>
      <c r="F4270" s="10"/>
      <c r="G4270">
        <v>2017</v>
      </c>
      <c r="J4270">
        <v>0.379191214528947</v>
      </c>
      <c r="L4270" t="s">
        <v>34780</v>
      </c>
      <c r="M4270">
        <v>29281575</v>
      </c>
      <c r="Q4270" s="10"/>
      <c r="R4270" s="11">
        <f t="shared" si="132"/>
        <v>0</v>
      </c>
      <c r="U4270" s="11">
        <f t="shared" si="133"/>
        <v>0</v>
      </c>
      <c r="Y4270" s="11">
        <f>IF(SUM(Tableau1[[#This Row],[Other access]:[Sci-hub access]])&gt;=1,1,0)</f>
        <v>0</v>
      </c>
      <c r="Z4270" s="12">
        <f>IF(OR(Tableau1[[#This Row],[Access R1 + S1+ T1 ]]&gt;=1,Tableau1[[#This Row],[Access V1 +W1 + X1]]&gt;=1),1,0)</f>
        <v>0</v>
      </c>
      <c r="AB4270" s="10" t="str">
        <f>Tableau1[[#This Row],[DOI]]</f>
        <v>doi: 10.1056/NEJMcpc1710566</v>
      </c>
      <c r="AC4270" s="13" t="str">
        <f>Tableau1[[#This Row],[Authors]]&amp;", "&amp;Tableau1[[#This Row],[Title]]&amp;" "&amp;Tableau1[[#This Row],[Journal]]&amp;". "&amp;Tableau1[[#This Row],[Year]]</f>
        <v>Sykes DB, Rosovsky RP, Singhal AB, Gonzalez RG, Moy AP., Case 40-2017. A 32-Year-Old Woman with Headache, Abdominal Pain, Anemia, and Thrombocytopenia. N Engl J Med. 2017</v>
      </c>
    </row>
    <row r="4271" spans="1:29" x14ac:dyDescent="0.3">
      <c r="A4271">
        <v>8672</v>
      </c>
      <c r="B4271" t="s">
        <v>11329</v>
      </c>
      <c r="C4271" t="s">
        <v>21514</v>
      </c>
      <c r="D4271" t="s">
        <v>31769</v>
      </c>
      <c r="E4271" t="s">
        <v>2449</v>
      </c>
      <c r="F4271" s="10"/>
      <c r="G4271">
        <v>2017</v>
      </c>
      <c r="J4271">
        <v>0.37926260535132839</v>
      </c>
      <c r="L4271" t="s">
        <v>43008</v>
      </c>
      <c r="M4271">
        <v>27864836</v>
      </c>
      <c r="Q4271" s="10"/>
      <c r="R4271" s="11">
        <f t="shared" si="132"/>
        <v>0</v>
      </c>
      <c r="U4271" s="11">
        <f t="shared" si="133"/>
        <v>0</v>
      </c>
      <c r="Y4271" s="11">
        <f>IF(SUM(Tableau1[[#This Row],[Other access]:[Sci-hub access]])&gt;=1,1,0)</f>
        <v>0</v>
      </c>
      <c r="Z4271" s="12">
        <f>IF(OR(Tableau1[[#This Row],[Access R1 + S1+ T1 ]]&gt;=1,Tableau1[[#This Row],[Access V1 +W1 + X1]]&gt;=1),1,0)</f>
        <v>0</v>
      </c>
      <c r="AB4271" s="10" t="str">
        <f>Tableau1[[#This Row],[DOI]]</f>
        <v>doi: 10.1111/cxo.12498</v>
      </c>
      <c r="AC4271" s="13" t="str">
        <f>Tableau1[[#This Row],[Authors]]&amp;", "&amp;Tableau1[[#This Row],[Title]]&amp;" "&amp;Tableau1[[#This Row],[Journal]]&amp;". "&amp;Tableau1[[#This Row],[Year]]</f>
        <v>Aydin E, Atik S, Koc F, Balikoglu-Yilmaz M, Akin Sari S, Ozmen M, Akar S., Choroidal and central foveal thickness in patients with scleroderma and its systemic associations. Clin Exp Optom. 2017</v>
      </c>
    </row>
    <row r="4272" spans="1:29" x14ac:dyDescent="0.3">
      <c r="A4272">
        <v>925</v>
      </c>
      <c r="B4272" t="s">
        <v>4187</v>
      </c>
      <c r="C4272" t="s">
        <v>14441</v>
      </c>
      <c r="D4272" t="s">
        <v>24608</v>
      </c>
      <c r="E4272" t="s">
        <v>34017</v>
      </c>
      <c r="F4272" s="10"/>
      <c r="G4272">
        <v>2017</v>
      </c>
      <c r="J4272">
        <v>0.37959247952536057</v>
      </c>
      <c r="L4272" t="s">
        <v>35413</v>
      </c>
      <c r="M4272">
        <v>29063900</v>
      </c>
      <c r="Q4272" s="10"/>
      <c r="R4272" s="11">
        <f t="shared" si="132"/>
        <v>0</v>
      </c>
      <c r="U4272" s="11">
        <f t="shared" si="133"/>
        <v>0</v>
      </c>
      <c r="Y4272" s="11">
        <f>IF(SUM(Tableau1[[#This Row],[Other access]:[Sci-hub access]])&gt;=1,1,0)</f>
        <v>0</v>
      </c>
      <c r="Z4272" s="12">
        <f>IF(OR(Tableau1[[#This Row],[Access R1 + S1+ T1 ]]&gt;=1,Tableau1[[#This Row],[Access V1 +W1 + X1]]&gt;=1),1,0)</f>
        <v>0</v>
      </c>
      <c r="AB4272" s="10" t="str">
        <f>Tableau1[[#This Row],[DOI]]</f>
        <v>doi: 10.4103/aam.aam_123_16</v>
      </c>
      <c r="AC4272" s="13" t="str">
        <f>Tableau1[[#This Row],[Authors]]&amp;", "&amp;Tableau1[[#This Row],[Title]]&amp;" "&amp;Tableau1[[#This Row],[Journal]]&amp;". "&amp;Tableau1[[#This Row],[Year]]</f>
        <v>Kurawa MS, Abdu L., Demographic characteristics and visual status of patients undergoing cataract surgery at a tertiary hospital in Kano, Nigeria. Ann Afr Med. 2017</v>
      </c>
    </row>
    <row r="4273" spans="1:29" x14ac:dyDescent="0.3">
      <c r="A4273">
        <v>7631</v>
      </c>
      <c r="B4273" t="s">
        <v>10413</v>
      </c>
      <c r="C4273" t="s">
        <v>20612</v>
      </c>
      <c r="D4273" t="s">
        <v>30849</v>
      </c>
      <c r="E4273" t="s">
        <v>2662</v>
      </c>
      <c r="F4273" s="10"/>
      <c r="G4273">
        <v>2017</v>
      </c>
      <c r="J4273">
        <v>0.37959269892809555</v>
      </c>
      <c r="L4273" t="s">
        <v>41984</v>
      </c>
      <c r="M4273">
        <v>28069804</v>
      </c>
      <c r="Q4273" s="10"/>
      <c r="R4273" s="11">
        <f t="shared" si="132"/>
        <v>0</v>
      </c>
      <c r="U4273" s="11">
        <f t="shared" si="133"/>
        <v>0</v>
      </c>
      <c r="Y4273" s="11">
        <f>IF(SUM(Tableau1[[#This Row],[Other access]:[Sci-hub access]])&gt;=1,1,0)</f>
        <v>0</v>
      </c>
      <c r="Z4273" s="12">
        <f>IF(OR(Tableau1[[#This Row],[Access R1 + S1+ T1 ]]&gt;=1,Tableau1[[#This Row],[Access V1 +W1 + X1]]&gt;=1),1,0)</f>
        <v>0</v>
      </c>
      <c r="AB4273" s="10" t="str">
        <f>Tableau1[[#This Row],[DOI]]</f>
        <v>doi: 10.4049/jimmunol.1601510</v>
      </c>
      <c r="AC4273" s="13" t="str">
        <f>Tableau1[[#This Row],[Authors]]&amp;", "&amp;Tableau1[[#This Row],[Title]]&amp;" "&amp;Tableau1[[#This Row],[Journal]]&amp;". "&amp;Tableau1[[#This Row],[Year]]</f>
        <v>Liang D, Nian H, Shao H, Kaplan HJ, Sun D., Functional Conversion and Dominance of γδ T Subset in Mouse Experimental Autoimmune Uveitis. J Immunol. 2017</v>
      </c>
    </row>
    <row r="4274" spans="1:29" x14ac:dyDescent="0.3">
      <c r="A4274">
        <v>463</v>
      </c>
      <c r="B4274" t="s">
        <v>3726</v>
      </c>
      <c r="C4274" t="s">
        <v>13986</v>
      </c>
      <c r="D4274" t="s">
        <v>24146</v>
      </c>
      <c r="E4274" t="s">
        <v>2511</v>
      </c>
      <c r="F4274" s="10"/>
      <c r="G4274">
        <v>2017</v>
      </c>
      <c r="J4274">
        <v>0.37961017705485256</v>
      </c>
      <c r="L4274" t="s">
        <v>34967</v>
      </c>
      <c r="M4274">
        <v>29208836</v>
      </c>
      <c r="Q4274" s="10"/>
      <c r="R4274" s="11">
        <f t="shared" si="132"/>
        <v>0</v>
      </c>
      <c r="U4274" s="11">
        <f t="shared" si="133"/>
        <v>0</v>
      </c>
      <c r="Y4274" s="11">
        <f>IF(SUM(Tableau1[[#This Row],[Other access]:[Sci-hub access]])&gt;=1,1,0)</f>
        <v>0</v>
      </c>
      <c r="Z4274" s="12">
        <f>IF(OR(Tableau1[[#This Row],[Access R1 + S1+ T1 ]]&gt;=1,Tableau1[[#This Row],[Access V1 +W1 + X1]]&gt;=1),1,0)</f>
        <v>0</v>
      </c>
      <c r="AB4274" s="10" t="str">
        <f>Tableau1[[#This Row],[DOI]]</f>
        <v>doi: 10.4103/ijo.IJO_1068_17</v>
      </c>
      <c r="AC4274" s="13" t="str">
        <f>Tableau1[[#This Row],[Authors]]&amp;", "&amp;Tableau1[[#This Row],[Title]]&amp;" "&amp;Tableau1[[#This Row],[Journal]]&amp;". "&amp;Tableau1[[#This Row],[Year]]</f>
        <v>Narang P, Agarwal A., Clinical outcomes in traumatic pseudophacocele: A rare clinical entity. Indian J Ophthalmol. 2017</v>
      </c>
    </row>
    <row r="4275" spans="1:29" x14ac:dyDescent="0.3">
      <c r="A4275">
        <v>961</v>
      </c>
      <c r="B4275" t="s">
        <v>4223</v>
      </c>
      <c r="C4275" t="s">
        <v>14477</v>
      </c>
      <c r="D4275" t="s">
        <v>24644</v>
      </c>
      <c r="E4275" t="s">
        <v>34020</v>
      </c>
      <c r="F4275" s="10"/>
      <c r="G4275">
        <v>2017</v>
      </c>
      <c r="J4275">
        <v>0.37966512584920853</v>
      </c>
      <c r="L4275" t="s">
        <v>35449</v>
      </c>
      <c r="M4275">
        <v>29053687</v>
      </c>
      <c r="Q4275" s="10"/>
      <c r="R4275" s="11">
        <f t="shared" si="132"/>
        <v>0</v>
      </c>
      <c r="U4275" s="11">
        <f t="shared" si="133"/>
        <v>0</v>
      </c>
      <c r="Y4275" s="11">
        <f>IF(SUM(Tableau1[[#This Row],[Other access]:[Sci-hub access]])&gt;=1,1,0)</f>
        <v>0</v>
      </c>
      <c r="Z4275" s="12">
        <f>IF(OR(Tableau1[[#This Row],[Access R1 + S1+ T1 ]]&gt;=1,Tableau1[[#This Row],[Access V1 +W1 + X1]]&gt;=1),1,0)</f>
        <v>0</v>
      </c>
      <c r="AB4275" s="10" t="str">
        <f>Tableau1[[#This Row],[DOI]]</f>
        <v>doi: 10.3791/55993</v>
      </c>
      <c r="AC4275" s="13" t="str">
        <f>Tableau1[[#This Row],[Authors]]&amp;", "&amp;Tableau1[[#This Row],[Title]]&amp;" "&amp;Tableau1[[#This Row],[Journal]]&amp;". "&amp;Tableau1[[#This Row],[Year]]</f>
        <v>Balne PK, Au VB, Tong L, Ghosh A, Agrawal M, Connolly J, Agrawal R., Bead Based Multiplex Assay for Analysis of Tear Cytokine Profiles. J Vis Exp. 2017</v>
      </c>
    </row>
    <row r="4276" spans="1:29" ht="28.8" x14ac:dyDescent="0.3">
      <c r="A4276">
        <v>7906</v>
      </c>
      <c r="B4276" t="s">
        <v>1512</v>
      </c>
      <c r="C4276" t="s">
        <v>1513</v>
      </c>
      <c r="D4276" t="s">
        <v>1514</v>
      </c>
      <c r="E4276" t="s">
        <v>3144</v>
      </c>
      <c r="F4276" s="10"/>
      <c r="G4276">
        <v>2017</v>
      </c>
      <c r="J4276">
        <v>0.37970113270530403</v>
      </c>
      <c r="L4276" t="s">
        <v>42253</v>
      </c>
      <c r="M4276">
        <v>28031553</v>
      </c>
      <c r="Q4276" s="10"/>
      <c r="R4276" s="11">
        <f t="shared" si="132"/>
        <v>0</v>
      </c>
      <c r="U4276" s="11">
        <f t="shared" si="133"/>
        <v>0</v>
      </c>
      <c r="Y4276" s="11">
        <f>IF(SUM(Tableau1[[#This Row],[Other access]:[Sci-hub access]])&gt;=1,1,0)</f>
        <v>0</v>
      </c>
      <c r="Z4276" s="12">
        <f>IF(OR(Tableau1[[#This Row],[Access R1 + S1+ T1 ]]&gt;=1,Tableau1[[#This Row],[Access V1 +W1 + X1]]&gt;=1),1,0)</f>
        <v>0</v>
      </c>
      <c r="AB4276" s="10" t="str">
        <f>Tableau1[[#This Row],[DOI]]</f>
        <v>doi: 10.1038/gene.2016.46</v>
      </c>
      <c r="AC4276" s="13" t="str">
        <f>Tableau1[[#This Row],[Authors]]&amp;", "&amp;Tableau1[[#This Row],[Title]]&amp;" "&amp;Tableau1[[#This Row],[Journal]]&amp;". "&amp;Tableau1[[#This Row],[Year]]</f>
        <v>Ozturk O, Arikan S, Bahadir A, Atalay A, Atalay EO., Genetic origin of Behçet's disease population in Denizli, Turkey; population genetics data analysis; historical demography and geographical perspectives based on β-globin gene cluster haplotype variation. Genes Immun. 2017</v>
      </c>
    </row>
    <row r="4277" spans="1:29" x14ac:dyDescent="0.3">
      <c r="A4277">
        <v>4873</v>
      </c>
      <c r="B4277" t="s">
        <v>7974</v>
      </c>
      <c r="C4277" t="s">
        <v>18203</v>
      </c>
      <c r="D4277" t="s">
        <v>28404</v>
      </c>
      <c r="E4277" t="s">
        <v>2685</v>
      </c>
      <c r="F4277" s="10"/>
      <c r="G4277">
        <v>2017</v>
      </c>
      <c r="J4277">
        <v>0.37970391159104688</v>
      </c>
      <c r="L4277" t="s">
        <v>39283</v>
      </c>
      <c r="M4277">
        <v>28396235</v>
      </c>
      <c r="Q4277" s="10"/>
      <c r="R4277" s="11">
        <f t="shared" si="132"/>
        <v>0</v>
      </c>
      <c r="U4277" s="11">
        <f t="shared" si="133"/>
        <v>0</v>
      </c>
      <c r="Y4277" s="11">
        <f>IF(SUM(Tableau1[[#This Row],[Other access]:[Sci-hub access]])&gt;=1,1,0)</f>
        <v>0</v>
      </c>
      <c r="Z4277" s="12">
        <f>IF(OR(Tableau1[[#This Row],[Access R1 + S1+ T1 ]]&gt;=1,Tableau1[[#This Row],[Access V1 +W1 + X1]]&gt;=1),1,0)</f>
        <v>0</v>
      </c>
      <c r="AB4277" s="10" t="str">
        <f>Tableau1[[#This Row],[DOI]]</f>
        <v>doi: 10.1016/j.clim.2017.04.003</v>
      </c>
      <c r="AC4277" s="13" t="str">
        <f>Tableau1[[#This Row],[Authors]]&amp;", "&amp;Tableau1[[#This Row],[Title]]&amp;" "&amp;Tableau1[[#This Row],[Journal]]&amp;". "&amp;Tableau1[[#This Row],[Year]]</f>
        <v>Kiripolsky J, McCabe LG, Kramer JM., Innate immunity in Sjögren's syndrome. Clin Immunol. 2017</v>
      </c>
    </row>
    <row r="4278" spans="1:29" ht="28.8" x14ac:dyDescent="0.3">
      <c r="A4278">
        <v>6816</v>
      </c>
      <c r="B4278" t="s">
        <v>9695</v>
      </c>
      <c r="C4278" t="s">
        <v>19899</v>
      </c>
      <c r="D4278" t="s">
        <v>30129</v>
      </c>
      <c r="E4278" t="s">
        <v>2443</v>
      </c>
      <c r="F4278" s="10"/>
      <c r="G4278">
        <v>2017</v>
      </c>
      <c r="J4278">
        <v>0.37981820110376496</v>
      </c>
      <c r="L4278" t="s">
        <v>41176</v>
      </c>
      <c r="M4278">
        <v>28159978</v>
      </c>
      <c r="Q4278" s="10"/>
      <c r="R4278" s="11">
        <f t="shared" si="132"/>
        <v>0</v>
      </c>
      <c r="U4278" s="11">
        <f t="shared" si="133"/>
        <v>0</v>
      </c>
      <c r="Y4278" s="11">
        <f>IF(SUM(Tableau1[[#This Row],[Other access]:[Sci-hub access]])&gt;=1,1,0)</f>
        <v>0</v>
      </c>
      <c r="Z4278" s="12">
        <f>IF(OR(Tableau1[[#This Row],[Access R1 + S1+ T1 ]]&gt;=1,Tableau1[[#This Row],[Access V1 +W1 + X1]]&gt;=1),1,0)</f>
        <v>0</v>
      </c>
      <c r="AB4278" s="10" t="str">
        <f>Tableau1[[#This Row],[DOI]]</f>
        <v>doi: 10.1167/iovs.16-20617</v>
      </c>
      <c r="AC4278" s="13" t="str">
        <f>Tableau1[[#This Row],[Authors]]&amp;", "&amp;Tableau1[[#This Row],[Title]]&amp;" "&amp;Tableau1[[#This Row],[Journal]]&amp;". "&amp;Tableau1[[#This Row],[Year]]</f>
        <v>Siqueiros-Marquez L, Bénard R, Vacca O, Charles-Messance H, Bolaños-Jimenez R, Guilloneau X, Sennlaub F, Montañez C, Sahel JA, Rendon A, Tadayoni R, Giocanti-Aurégan A., Protection of Glial Müller Cells by Dexamethasone in a Mouse Model of Surgically Induced Blood-Retinal Barrier Breakdown. Invest Ophthalmol Vis Sci. 2017</v>
      </c>
    </row>
    <row r="4279" spans="1:29" ht="28.8" x14ac:dyDescent="0.3">
      <c r="A4279">
        <v>1591</v>
      </c>
      <c r="B4279" t="s">
        <v>4843</v>
      </c>
      <c r="C4279" t="s">
        <v>15093</v>
      </c>
      <c r="D4279" t="s">
        <v>25264</v>
      </c>
      <c r="E4279" t="s">
        <v>2548</v>
      </c>
      <c r="F4279" s="10"/>
      <c r="G4279">
        <v>2018</v>
      </c>
      <c r="J4279">
        <v>0.3799998640809743</v>
      </c>
      <c r="L4279" t="s">
        <v>36070</v>
      </c>
      <c r="M4279">
        <v>28916716</v>
      </c>
      <c r="Q4279" s="10"/>
      <c r="R4279" s="11">
        <f t="shared" si="132"/>
        <v>0</v>
      </c>
      <c r="U4279" s="11">
        <f t="shared" si="133"/>
        <v>0</v>
      </c>
      <c r="Y4279" s="11">
        <f>IF(SUM(Tableau1[[#This Row],[Other access]:[Sci-hub access]])&gt;=1,1,0)</f>
        <v>0</v>
      </c>
      <c r="Z4279" s="12">
        <f>IF(OR(Tableau1[[#This Row],[Access R1 + S1+ T1 ]]&gt;=1,Tableau1[[#This Row],[Access V1 +W1 + X1]]&gt;=1),1,0)</f>
        <v>0</v>
      </c>
      <c r="AB4279" s="10" t="str">
        <f>Tableau1[[#This Row],[DOI]]</f>
        <v>doi: 10.1136/annrheumdis-2017-211417</v>
      </c>
      <c r="AC4279" s="13" t="str">
        <f>Tableau1[[#This Row],[Authors]]&amp;", "&amp;Tableau1[[#This Row],[Title]]&amp;" "&amp;Tableau1[[#This Row],[Journal]]&amp;". "&amp;Tableau1[[#This Row],[Year]]</f>
        <v>Wang-Renault SF, Boudaoud S, Nocturne G, Roche E, Sigrist N, Daviaud C, Bugge Tinggaard A, Renault V, Deleuze JF, Mariette X, Tost J., Deregulation of microRNA expression in purified T and B lymphocytes from patients with primary Sjögren's syndrome. Ann Rheum Dis. 2018</v>
      </c>
    </row>
    <row r="4280" spans="1:29" x14ac:dyDescent="0.3">
      <c r="A4280">
        <v>504</v>
      </c>
      <c r="B4280" t="s">
        <v>3767</v>
      </c>
      <c r="C4280" t="s">
        <v>14024</v>
      </c>
      <c r="D4280" t="s">
        <v>24187</v>
      </c>
      <c r="E4280" t="s">
        <v>2443</v>
      </c>
      <c r="F4280" s="10"/>
      <c r="G4280">
        <v>2017</v>
      </c>
      <c r="J4280">
        <v>0.38007760559803738</v>
      </c>
      <c r="L4280" t="s">
        <v>35005</v>
      </c>
      <c r="M4280">
        <v>29204647</v>
      </c>
      <c r="Q4280" s="10"/>
      <c r="R4280" s="11">
        <f t="shared" si="132"/>
        <v>0</v>
      </c>
      <c r="U4280" s="11">
        <f t="shared" si="133"/>
        <v>0</v>
      </c>
      <c r="Y4280" s="11">
        <f>IF(SUM(Tableau1[[#This Row],[Other access]:[Sci-hub access]])&gt;=1,1,0)</f>
        <v>0</v>
      </c>
      <c r="Z4280" s="12">
        <f>IF(OR(Tableau1[[#This Row],[Access R1 + S1+ T1 ]]&gt;=1,Tableau1[[#This Row],[Access V1 +W1 + X1]]&gt;=1),1,0)</f>
        <v>0</v>
      </c>
      <c r="AB4280" s="10" t="str">
        <f>Tableau1[[#This Row],[DOI]]</f>
        <v>doi: 10.1167/iovs.17-21839</v>
      </c>
      <c r="AC4280" s="13" t="str">
        <f>Tableau1[[#This Row],[Authors]]&amp;", "&amp;Tableau1[[#This Row],[Title]]&amp;" "&amp;Tableau1[[#This Row],[Journal]]&amp;". "&amp;Tableau1[[#This Row],[Year]]</f>
        <v>Costela FM, Kajtezovic S, Woods RL., The Preferred Retinal Locus Used to Watch Videos. Invest Ophthalmol Vis Sci. 2017</v>
      </c>
    </row>
    <row r="4281" spans="1:29" x14ac:dyDescent="0.3">
      <c r="A4281">
        <v>6366</v>
      </c>
      <c r="B4281" t="s">
        <v>9315</v>
      </c>
      <c r="C4281" t="s">
        <v>19525</v>
      </c>
      <c r="D4281" t="s">
        <v>29746</v>
      </c>
      <c r="E4281" t="s">
        <v>2680</v>
      </c>
      <c r="F4281" s="10"/>
      <c r="G4281">
        <v>2017</v>
      </c>
      <c r="J4281">
        <v>0.38031585493372833</v>
      </c>
      <c r="L4281" t="s">
        <v>40735</v>
      </c>
      <c r="M4281">
        <v>28222686</v>
      </c>
      <c r="Q4281" s="10"/>
      <c r="R4281" s="11">
        <f t="shared" si="132"/>
        <v>0</v>
      </c>
      <c r="U4281" s="11">
        <f t="shared" si="133"/>
        <v>0</v>
      </c>
      <c r="Y4281" s="11">
        <f>IF(SUM(Tableau1[[#This Row],[Other access]:[Sci-hub access]])&gt;=1,1,0)</f>
        <v>0</v>
      </c>
      <c r="Z4281" s="12">
        <f>IF(OR(Tableau1[[#This Row],[Access R1 + S1+ T1 ]]&gt;=1,Tableau1[[#This Row],[Access V1 +W1 + X1]]&gt;=1),1,0)</f>
        <v>0</v>
      </c>
      <c r="AB4281" s="10" t="str">
        <f>Tableau1[[#This Row],[DOI]]</f>
        <v>doi: 10.1186/s12883-017-0811-8</v>
      </c>
      <c r="AC4281" s="13" t="str">
        <f>Tableau1[[#This Row],[Authors]]&amp;", "&amp;Tableau1[[#This Row],[Title]]&amp;" "&amp;Tableau1[[#This Row],[Journal]]&amp;". "&amp;Tableau1[[#This Row],[Year]]</f>
        <v>Zhang W, Liu X, Zuo L, Guo Q, Chen Q, Wang Y., Ipsiversive ictal eye deviation in inferioposterior temporal lobe epilepsy-Two SEEG cases report. BMC Neurol. 2017</v>
      </c>
    </row>
    <row r="4282" spans="1:29" x14ac:dyDescent="0.3">
      <c r="A4282">
        <v>10172</v>
      </c>
      <c r="B4282" t="s">
        <v>12678</v>
      </c>
      <c r="C4282" t="s">
        <v>22847</v>
      </c>
      <c r="D4282" t="s">
        <v>33129</v>
      </c>
      <c r="E4282" t="s">
        <v>2666</v>
      </c>
      <c r="F4282" s="10"/>
      <c r="G4282">
        <v>2017</v>
      </c>
      <c r="J4282">
        <v>0.38048962949286247</v>
      </c>
      <c r="L4282" t="s">
        <v>44427</v>
      </c>
      <c r="M4282">
        <v>27439996</v>
      </c>
      <c r="Q4282" s="10"/>
      <c r="R4282" s="11">
        <f t="shared" si="132"/>
        <v>0</v>
      </c>
      <c r="U4282" s="11">
        <f t="shared" si="133"/>
        <v>0</v>
      </c>
      <c r="Y4282" s="11">
        <f>IF(SUM(Tableau1[[#This Row],[Other access]:[Sci-hub access]])&gt;=1,1,0)</f>
        <v>0</v>
      </c>
      <c r="Z4282" s="12">
        <f>IF(OR(Tableau1[[#This Row],[Access R1 + S1+ T1 ]]&gt;=1,Tableau1[[#This Row],[Access V1 +W1 + X1]]&gt;=1),1,0)</f>
        <v>0</v>
      </c>
      <c r="AB4282" s="10" t="str">
        <f>Tableau1[[#This Row],[DOI]]</f>
        <v>doi: 10.1111/1346-8138.13510</v>
      </c>
      <c r="AC4282" s="13" t="str">
        <f>Tableau1[[#This Row],[Authors]]&amp;", "&amp;Tableau1[[#This Row],[Title]]&amp;" "&amp;Tableau1[[#This Row],[Journal]]&amp;". "&amp;Tableau1[[#This Row],[Year]]</f>
        <v>Yaşar Ş, Ersanli A, Göktay F, Aytekin S, Cebeci D, Güneş P., Partial unilateral lentiginosis is mosaic neurofibromatosis type 1 or not? J Dermatol. 2017</v>
      </c>
    </row>
    <row r="4283" spans="1:29" x14ac:dyDescent="0.3">
      <c r="A4283">
        <v>7004</v>
      </c>
      <c r="B4283" t="s">
        <v>9861</v>
      </c>
      <c r="C4283" t="s">
        <v>20064</v>
      </c>
      <c r="D4283" t="s">
        <v>30295</v>
      </c>
      <c r="E4283" t="s">
        <v>2438</v>
      </c>
      <c r="F4283" s="10"/>
      <c r="G4283">
        <v>2017</v>
      </c>
      <c r="J4283">
        <v>0.38059483248562098</v>
      </c>
      <c r="L4283" t="s">
        <v>41362</v>
      </c>
      <c r="M4283">
        <v>28137824</v>
      </c>
      <c r="Q4283" s="10"/>
      <c r="R4283" s="11">
        <f t="shared" si="132"/>
        <v>0</v>
      </c>
      <c r="U4283" s="11">
        <f t="shared" si="133"/>
        <v>0</v>
      </c>
      <c r="Y4283" s="11">
        <f>IF(SUM(Tableau1[[#This Row],[Other access]:[Sci-hub access]])&gt;=1,1,0)</f>
        <v>0</v>
      </c>
      <c r="Z4283" s="12">
        <f>IF(OR(Tableau1[[#This Row],[Access R1 + S1+ T1 ]]&gt;=1,Tableau1[[#This Row],[Access V1 +W1 + X1]]&gt;=1),1,0)</f>
        <v>0</v>
      </c>
      <c r="AB4283" s="10" t="str">
        <f>Tableau1[[#This Row],[DOI]]</f>
        <v>doi: 10.1136/bjophthalmol-2016-309318</v>
      </c>
      <c r="AC4283" s="13" t="str">
        <f>Tableau1[[#This Row],[Authors]]&amp;", "&amp;Tableau1[[#This Row],[Title]]&amp;" "&amp;Tableau1[[#This Row],[Journal]]&amp;". "&amp;Tableau1[[#This Row],[Year]]</f>
        <v>Rodriguez-Una I, Rotchford AP, King AJ., Outcome of repeat trabeculectomies: long-term follow-up. Br J Ophthalmol. 2017</v>
      </c>
    </row>
    <row r="4284" spans="1:29" x14ac:dyDescent="0.3">
      <c r="A4284">
        <v>773</v>
      </c>
      <c r="B4284" t="s">
        <v>4036</v>
      </c>
      <c r="C4284" t="s">
        <v>14291</v>
      </c>
      <c r="D4284" t="s">
        <v>24456</v>
      </c>
      <c r="E4284" t="s">
        <v>2495</v>
      </c>
      <c r="F4284" s="10"/>
      <c r="G4284">
        <v>2017</v>
      </c>
      <c r="J4284">
        <v>0.38065671595290707</v>
      </c>
      <c r="L4284" t="s">
        <v>35266</v>
      </c>
      <c r="M4284">
        <v>29116952</v>
      </c>
      <c r="Q4284" s="10"/>
      <c r="R4284" s="11">
        <f t="shared" si="132"/>
        <v>0</v>
      </c>
      <c r="U4284" s="11">
        <f t="shared" si="133"/>
        <v>0</v>
      </c>
      <c r="Y4284" s="11">
        <f>IF(SUM(Tableau1[[#This Row],[Other access]:[Sci-hub access]])&gt;=1,1,0)</f>
        <v>0</v>
      </c>
      <c r="Z4284" s="12">
        <f>IF(OR(Tableau1[[#This Row],[Access R1 + S1+ T1 ]]&gt;=1,Tableau1[[#This Row],[Access V1 +W1 + X1]]&gt;=1),1,0)</f>
        <v>0</v>
      </c>
      <c r="AB4284" s="10" t="str">
        <f>Tableau1[[#This Row],[DOI]]</f>
        <v>doi: 10.1097/OPX.0000000000001146</v>
      </c>
      <c r="AC4284" s="13" t="str">
        <f>Tableau1[[#This Row],[Authors]]&amp;", "&amp;Tableau1[[#This Row],[Title]]&amp;" "&amp;Tableau1[[#This Row],[Journal]]&amp;". "&amp;Tableau1[[#This Row],[Year]]</f>
        <v>He JC., A Model of the Effect of Lens Development on Refraction in Schoolchildren. Optom Vis Sci. 2017</v>
      </c>
    </row>
    <row r="4285" spans="1:29" x14ac:dyDescent="0.3">
      <c r="A4285">
        <v>2858</v>
      </c>
      <c r="B4285" t="s">
        <v>6059</v>
      </c>
      <c r="C4285" t="s">
        <v>16305</v>
      </c>
      <c r="D4285" t="s">
        <v>26483</v>
      </c>
      <c r="E4285" t="s">
        <v>2451</v>
      </c>
      <c r="F4285" s="10"/>
      <c r="G4285">
        <v>2017</v>
      </c>
      <c r="J4285">
        <v>0.38067559338351131</v>
      </c>
      <c r="L4285" t="s">
        <v>37317</v>
      </c>
      <c r="M4285">
        <v>28671996</v>
      </c>
      <c r="Q4285" s="10"/>
      <c r="R4285" s="11">
        <f t="shared" si="132"/>
        <v>0</v>
      </c>
      <c r="U4285" s="11">
        <f t="shared" si="133"/>
        <v>0</v>
      </c>
      <c r="Y4285" s="11">
        <f>IF(SUM(Tableau1[[#This Row],[Other access]:[Sci-hub access]])&gt;=1,1,0)</f>
        <v>0</v>
      </c>
      <c r="Z4285" s="12">
        <f>IF(OR(Tableau1[[#This Row],[Access R1 + S1+ T1 ]]&gt;=1,Tableau1[[#This Row],[Access V1 +W1 + X1]]&gt;=1),1,0)</f>
        <v>0</v>
      </c>
      <c r="AB4285" s="10" t="str">
        <f>Tableau1[[#This Row],[DOI]]</f>
        <v>doi: 10.1371/journal.pone.0180384</v>
      </c>
      <c r="AC4285" s="13" t="str">
        <f>Tableau1[[#This Row],[Authors]]&amp;", "&amp;Tableau1[[#This Row],[Title]]&amp;" "&amp;Tableau1[[#This Row],[Journal]]&amp;". "&amp;Tableau1[[#This Row],[Year]]</f>
        <v>Lajko M, Cardona HJ, Taylor JM, Farrow KN, Fawzi AA., Photoreceptor oxidative stress in hyperoxia-induced proliferative retinopathy accelerates rd8 degeneration. PLoS One. 2017</v>
      </c>
    </row>
    <row r="4286" spans="1:29" x14ac:dyDescent="0.3">
      <c r="A4286">
        <v>5455</v>
      </c>
      <c r="B4286" t="s">
        <v>8504</v>
      </c>
      <c r="C4286" t="s">
        <v>18726</v>
      </c>
      <c r="D4286" t="s">
        <v>28934</v>
      </c>
      <c r="E4286" t="s">
        <v>2451</v>
      </c>
      <c r="F4286" s="10"/>
      <c r="G4286">
        <v>2017</v>
      </c>
      <c r="J4286">
        <v>0.3807994355570935</v>
      </c>
      <c r="L4286" t="s">
        <v>39845</v>
      </c>
      <c r="M4286">
        <v>28334035</v>
      </c>
      <c r="Q4286" s="10"/>
      <c r="R4286" s="11">
        <f t="shared" si="132"/>
        <v>0</v>
      </c>
      <c r="U4286" s="11">
        <f t="shared" si="133"/>
        <v>0</v>
      </c>
      <c r="Y4286" s="11">
        <f>IF(SUM(Tableau1[[#This Row],[Other access]:[Sci-hub access]])&gt;=1,1,0)</f>
        <v>0</v>
      </c>
      <c r="Z4286" s="12">
        <f>IF(OR(Tableau1[[#This Row],[Access R1 + S1+ T1 ]]&gt;=1,Tableau1[[#This Row],[Access V1 +W1 + X1]]&gt;=1),1,0)</f>
        <v>0</v>
      </c>
      <c r="AB4286" s="10" t="str">
        <f>Tableau1[[#This Row],[DOI]]</f>
        <v>doi: 10.1371/journal.pone.0174377</v>
      </c>
      <c r="AC4286" s="13" t="str">
        <f>Tableau1[[#This Row],[Authors]]&amp;", "&amp;Tableau1[[#This Row],[Title]]&amp;" "&amp;Tableau1[[#This Row],[Journal]]&amp;". "&amp;Tableau1[[#This Row],[Year]]</f>
        <v>Choi JA, Kim HW, Kwon JW, Shim YS, Jee DH, Yun JS, Ahn YB, Park CK, Ko SH., Early inner retinal thinning and cardiovascular autonomic dysfunction in type 2 diabetes. PLoS One. 2017</v>
      </c>
    </row>
    <row r="4287" spans="1:29" x14ac:dyDescent="0.3">
      <c r="A4287">
        <v>1124</v>
      </c>
      <c r="B4287" t="s">
        <v>4386</v>
      </c>
      <c r="C4287" t="s">
        <v>14640</v>
      </c>
      <c r="D4287" t="s">
        <v>24807</v>
      </c>
      <c r="E4287" t="s">
        <v>2613</v>
      </c>
      <c r="F4287" s="10"/>
      <c r="G4287">
        <v>2017</v>
      </c>
      <c r="J4287">
        <v>0.38087184791544926</v>
      </c>
      <c r="L4287" t="s">
        <v>35612</v>
      </c>
      <c r="M4287">
        <v>29022291</v>
      </c>
      <c r="Q4287" s="10"/>
      <c r="R4287" s="11">
        <f t="shared" si="132"/>
        <v>0</v>
      </c>
      <c r="U4287" s="11">
        <f t="shared" si="133"/>
        <v>0</v>
      </c>
      <c r="Y4287" s="11">
        <f>IF(SUM(Tableau1[[#This Row],[Other access]:[Sci-hub access]])&gt;=1,1,0)</f>
        <v>0</v>
      </c>
      <c r="Z4287" s="12">
        <f>IF(OR(Tableau1[[#This Row],[Access R1 + S1+ T1 ]]&gt;=1,Tableau1[[#This Row],[Access V1 +W1 + X1]]&gt;=1),1,0)</f>
        <v>0</v>
      </c>
      <c r="AB4287" s="10" t="str">
        <f>Tableau1[[#This Row],[DOI]]</f>
        <v>doi: 10.3341/kjo.2016.0107</v>
      </c>
      <c r="AC4287" s="13" t="str">
        <f>Tableau1[[#This Row],[Authors]]&amp;", "&amp;Tableau1[[#This Row],[Title]]&amp;" "&amp;Tableau1[[#This Row],[Journal]]&amp;". "&amp;Tableau1[[#This Row],[Year]]</f>
        <v>Lee S, Jung G, Lee HK., Comparison of Contact Lens Corrected Quality of Vision and Life of Keratoconus and Myopic Patients. Korean J Ophthalmol. 2017</v>
      </c>
    </row>
    <row r="4288" spans="1:29" ht="28.8" x14ac:dyDescent="0.3">
      <c r="A4288">
        <v>10378</v>
      </c>
      <c r="B4288" t="s">
        <v>12872</v>
      </c>
      <c r="C4288" t="s">
        <v>23039</v>
      </c>
      <c r="D4288" t="s">
        <v>33325</v>
      </c>
      <c r="E4288" t="s">
        <v>2529</v>
      </c>
      <c r="F4288" s="10"/>
      <c r="G4288">
        <v>2017</v>
      </c>
      <c r="J4288">
        <v>0.38096509394013756</v>
      </c>
      <c r="L4288" t="s">
        <v>44628</v>
      </c>
      <c r="M4288">
        <v>27348514</v>
      </c>
      <c r="Q4288" s="10"/>
      <c r="R4288" s="11">
        <f t="shared" si="132"/>
        <v>0</v>
      </c>
      <c r="U4288" s="11">
        <f t="shared" si="133"/>
        <v>0</v>
      </c>
      <c r="Y4288" s="11">
        <f>IF(SUM(Tableau1[[#This Row],[Other access]:[Sci-hub access]])&gt;=1,1,0)</f>
        <v>0</v>
      </c>
      <c r="Z4288" s="12">
        <f>IF(OR(Tableau1[[#This Row],[Access R1 + S1+ T1 ]]&gt;=1,Tableau1[[#This Row],[Access V1 +W1 + X1]]&gt;=1),1,0)</f>
        <v>0</v>
      </c>
      <c r="AB4288" s="10" t="str">
        <f>Tableau1[[#This Row],[DOI]]</f>
        <v>doi: 10.3109/02713683.2016.1170856</v>
      </c>
      <c r="AC4288" s="13" t="str">
        <f>Tableau1[[#This Row],[Authors]]&amp;", "&amp;Tableau1[[#This Row],[Title]]&amp;" "&amp;Tableau1[[#This Row],[Journal]]&amp;". "&amp;Tableau1[[#This Row],[Year]]</f>
        <v>Kucukevcilioglu M, Ayyildiz O, Aykas S, Gokce G, Koylu MT, Ozgonul C, Ozge G, Mumcuoglu T, Yumusak E., Retinal Nerve Fiber Layer and Peripapillary Choroidal Thicknesses in Non-Glaucomatous Unilateral Optic Atrophy Compared with Unilateral Advanced Pseudoexfoliative Glaucoma. Curr Eye Res. 2017</v>
      </c>
    </row>
    <row r="4289" spans="1:29" x14ac:dyDescent="0.3">
      <c r="A4289">
        <v>1583</v>
      </c>
      <c r="B4289" t="s">
        <v>4837</v>
      </c>
      <c r="C4289" t="s">
        <v>15087</v>
      </c>
      <c r="D4289" t="s">
        <v>25258</v>
      </c>
      <c r="E4289" t="s">
        <v>34037</v>
      </c>
      <c r="F4289" s="10"/>
      <c r="G4289">
        <v>2017</v>
      </c>
      <c r="J4289">
        <v>0.38100658575068092</v>
      </c>
      <c r="L4289" t="s">
        <v>36062</v>
      </c>
      <c r="M4289">
        <v>28919333</v>
      </c>
      <c r="Q4289" s="10"/>
      <c r="R4289" s="11">
        <f t="shared" si="132"/>
        <v>0</v>
      </c>
      <c r="U4289" s="11">
        <f t="shared" si="133"/>
        <v>0</v>
      </c>
      <c r="Y4289" s="11">
        <f>IF(SUM(Tableau1[[#This Row],[Other access]:[Sci-hub access]])&gt;=1,1,0)</f>
        <v>0</v>
      </c>
      <c r="Z4289" s="12">
        <f>IF(OR(Tableau1[[#This Row],[Access R1 + S1+ T1 ]]&gt;=1,Tableau1[[#This Row],[Access V1 +W1 + X1]]&gt;=1),1,0)</f>
        <v>0</v>
      </c>
      <c r="AB4289" s="10" t="str">
        <f>Tableau1[[#This Row],[DOI]]</f>
        <v>doi: 10.1016/j.exppara.2017.09.007</v>
      </c>
      <c r="AC4289" s="13" t="str">
        <f>Tableau1[[#This Row],[Authors]]&amp;", "&amp;Tableau1[[#This Row],[Title]]&amp;" "&amp;Tableau1[[#This Row],[Journal]]&amp;". "&amp;Tableau1[[#This Row],[Year]]</f>
        <v>Abjani F, Khan NA, Jung SY, Siddiqui R., Status of the effectiveness of contact lens disinfectants in Malaysia against keratitis-causing pathogens. Exp Parasitol. 2017</v>
      </c>
    </row>
    <row r="4290" spans="1:29" ht="28.8" x14ac:dyDescent="0.3">
      <c r="A4290">
        <v>3287</v>
      </c>
      <c r="B4290" t="s">
        <v>232</v>
      </c>
      <c r="C4290" t="s">
        <v>233</v>
      </c>
      <c r="D4290" t="s">
        <v>234</v>
      </c>
      <c r="E4290" t="s">
        <v>2537</v>
      </c>
      <c r="F4290" s="10"/>
      <c r="G4290">
        <v>2017</v>
      </c>
      <c r="J4290">
        <v>0.38103298849830414</v>
      </c>
      <c r="L4290" t="s">
        <v>37740</v>
      </c>
      <c r="M4290">
        <v>28606795</v>
      </c>
      <c r="Q4290" s="10"/>
      <c r="R4290" s="11">
        <f t="shared" ref="R4290:R4353" si="134">IF(SUM(N4290:Q4290)&gt;0,1,0)</f>
        <v>0</v>
      </c>
      <c r="U4290" s="11">
        <f t="shared" ref="U4290:U4353" si="135">IF(SUM(R4290,T4290)&gt;0,1,0)</f>
        <v>0</v>
      </c>
      <c r="Y4290" s="11">
        <f>IF(SUM(Tableau1[[#This Row],[Other access]:[Sci-hub access]])&gt;=1,1,0)</f>
        <v>0</v>
      </c>
      <c r="Z4290" s="12">
        <f>IF(OR(Tableau1[[#This Row],[Access R1 + S1+ T1 ]]&gt;=1,Tableau1[[#This Row],[Access V1 +W1 + X1]]&gt;=1),1,0)</f>
        <v>0</v>
      </c>
      <c r="AB4290" s="10" t="str">
        <f>Tableau1[[#This Row],[DOI]]</f>
        <v>doi: 10.1016/j.ajpath.2017.04.004</v>
      </c>
      <c r="AC4290" s="13" t="str">
        <f>Tableau1[[#This Row],[Authors]]&amp;", "&amp;Tableau1[[#This Row],[Title]]&amp;" "&amp;Tableau1[[#This Row],[Journal]]&amp;". "&amp;Tableau1[[#This Row],[Year]]</f>
        <v>Snuderl M, Zhang G, Wu P, Jennings TS, Shroff S, Ortenzi V, Jain R, Cohen B, Reidy JJ, Dushay MS, Wisoff JH, Harter DH, Karajannis MA, Fenyo D, Neubert TA, Zagzag D., Endothelium-Independent Primitive Myxoid Vascularization Creates Invertebrate-Like Channels to Maintain Blood Supply in Optic Gliomas. Am J Pathol. 2017</v>
      </c>
    </row>
    <row r="4291" spans="1:29" x14ac:dyDescent="0.3">
      <c r="A4291">
        <v>4753</v>
      </c>
      <c r="B4291" t="s">
        <v>7859</v>
      </c>
      <c r="C4291" t="s">
        <v>18090</v>
      </c>
      <c r="D4291" t="s">
        <v>28289</v>
      </c>
      <c r="E4291" t="s">
        <v>2479</v>
      </c>
      <c r="F4291" s="10"/>
      <c r="G4291">
        <v>2017</v>
      </c>
      <c r="J4291">
        <v>0.3810725566197336</v>
      </c>
      <c r="L4291" t="s">
        <v>39168</v>
      </c>
      <c r="M4291">
        <v>28410361</v>
      </c>
      <c r="Q4291" s="10"/>
      <c r="R4291" s="11">
        <f t="shared" si="134"/>
        <v>0</v>
      </c>
      <c r="U4291" s="11">
        <f t="shared" si="135"/>
        <v>0</v>
      </c>
      <c r="Y4291" s="11">
        <f>IF(SUM(Tableau1[[#This Row],[Other access]:[Sci-hub access]])&gt;=1,1,0)</f>
        <v>0</v>
      </c>
      <c r="Z4291" s="12">
        <f>IF(OR(Tableau1[[#This Row],[Access R1 + S1+ T1 ]]&gt;=1,Tableau1[[#This Row],[Access V1 +W1 + X1]]&gt;=1),1,0)</f>
        <v>0</v>
      </c>
      <c r="AB4291" s="10" t="str">
        <f>Tableau1[[#This Row],[DOI]]</f>
        <v>doi: 10.1097/ICO.0000000000001205</v>
      </c>
      <c r="AC4291" s="13" t="str">
        <f>Tableau1[[#This Row],[Authors]]&amp;", "&amp;Tableau1[[#This Row],[Title]]&amp;" "&amp;Tableau1[[#This Row],[Journal]]&amp;". "&amp;Tableau1[[#This Row],[Year]]</f>
        <v>Kaleem M, Ridha F, Shwani Z, Swenor B, Goshe J, Singh A., Rates of Intraocular Pressure Elevation and Use of Topical Antihypertensive Medication After Descemet Stripping Automated Endothelial Keratoplasty. Cornea. 2017</v>
      </c>
    </row>
    <row r="4292" spans="1:29" x14ac:dyDescent="0.3">
      <c r="A4292">
        <v>5240</v>
      </c>
      <c r="B4292" t="s">
        <v>8308</v>
      </c>
      <c r="C4292" t="s">
        <v>18532</v>
      </c>
      <c r="D4292" t="s">
        <v>28738</v>
      </c>
      <c r="E4292" t="s">
        <v>2451</v>
      </c>
      <c r="F4292" s="10"/>
      <c r="G4292">
        <v>2017</v>
      </c>
      <c r="J4292">
        <v>0.38109101203766305</v>
      </c>
      <c r="L4292" t="s">
        <v>39641</v>
      </c>
      <c r="M4292">
        <v>28358813</v>
      </c>
      <c r="Q4292" s="10"/>
      <c r="R4292" s="11">
        <f t="shared" si="134"/>
        <v>0</v>
      </c>
      <c r="U4292" s="11">
        <f t="shared" si="135"/>
        <v>0</v>
      </c>
      <c r="Y4292" s="11">
        <f>IF(SUM(Tableau1[[#This Row],[Other access]:[Sci-hub access]])&gt;=1,1,0)</f>
        <v>0</v>
      </c>
      <c r="Z4292" s="12">
        <f>IF(OR(Tableau1[[#This Row],[Access R1 + S1+ T1 ]]&gt;=1,Tableau1[[#This Row],[Access V1 +W1 + X1]]&gt;=1),1,0)</f>
        <v>0</v>
      </c>
      <c r="AB4292" s="10" t="str">
        <f>Tableau1[[#This Row],[DOI]]</f>
        <v>doi: 10.1371/journal.pone.0174450</v>
      </c>
      <c r="AC4292" s="13" t="str">
        <f>Tableau1[[#This Row],[Authors]]&amp;", "&amp;Tableau1[[#This Row],[Title]]&amp;" "&amp;Tableau1[[#This Row],[Journal]]&amp;". "&amp;Tableau1[[#This Row],[Year]]</f>
        <v>Anbesse DH, Kassa T, Kefyalew B, Tasew A, Atnie A, Desta B., Prevalence and associated factors of pterygium among adults living in Gondar city, Northwest Ethiopia. PLoS One. 2017</v>
      </c>
    </row>
    <row r="4293" spans="1:29" x14ac:dyDescent="0.3">
      <c r="A4293">
        <v>8896</v>
      </c>
      <c r="B4293" t="s">
        <v>11521</v>
      </c>
      <c r="C4293" t="s">
        <v>21704</v>
      </c>
      <c r="D4293" t="s">
        <v>31961</v>
      </c>
      <c r="E4293" t="s">
        <v>34381</v>
      </c>
      <c r="F4293" s="10"/>
      <c r="G4293">
        <v>2017</v>
      </c>
      <c r="J4293">
        <v>0.3811150129794334</v>
      </c>
      <c r="L4293" t="s">
        <v>43228</v>
      </c>
      <c r="M4293">
        <v>27816486</v>
      </c>
      <c r="Q4293" s="10"/>
      <c r="R4293" s="11">
        <f t="shared" si="134"/>
        <v>0</v>
      </c>
      <c r="U4293" s="11">
        <f t="shared" si="135"/>
        <v>0</v>
      </c>
      <c r="Y4293" s="11">
        <f>IF(SUM(Tableau1[[#This Row],[Other access]:[Sci-hub access]])&gt;=1,1,0)</f>
        <v>0</v>
      </c>
      <c r="Z4293" s="12">
        <f>IF(OR(Tableau1[[#This Row],[Access R1 + S1+ T1 ]]&gt;=1,Tableau1[[#This Row],[Access V1 +W1 + X1]]&gt;=1),1,0)</f>
        <v>0</v>
      </c>
      <c r="AB4293" s="10" t="str">
        <f>Tableau1[[#This Row],[DOI]]</f>
        <v>doi: 10.1016/j.oftal.2016.09.005</v>
      </c>
      <c r="AC4293" s="13" t="str">
        <f>Tableau1[[#This Row],[Authors]]&amp;", "&amp;Tableau1[[#This Row],[Title]]&amp;" "&amp;Tableau1[[#This Row],[Journal]]&amp;". "&amp;Tableau1[[#This Row],[Year]]</f>
        <v>Castro-Navarro V, Cervera-Taulet E, Montero-Hernández J, Navarro-Palop C., Treat-and-extend approach with aflibercept: Effects on different subtypes of age-related choroidal neovascularisation. Arch Soc Esp Oftalmol. 2017</v>
      </c>
    </row>
    <row r="4294" spans="1:29" ht="28.8" x14ac:dyDescent="0.3">
      <c r="A4294">
        <v>6260</v>
      </c>
      <c r="B4294" t="s">
        <v>9217</v>
      </c>
      <c r="C4294" t="s">
        <v>19429</v>
      </c>
      <c r="D4294" t="s">
        <v>29648</v>
      </c>
      <c r="E4294" t="s">
        <v>2468</v>
      </c>
      <c r="F4294" s="10"/>
      <c r="G4294">
        <v>2017</v>
      </c>
      <c r="J4294">
        <v>0.381387220643576</v>
      </c>
      <c r="L4294" t="s">
        <v>40630</v>
      </c>
      <c r="M4294">
        <v>28234677</v>
      </c>
      <c r="Q4294" s="10"/>
      <c r="R4294" s="11">
        <f t="shared" si="134"/>
        <v>0</v>
      </c>
      <c r="U4294" s="11">
        <f t="shared" si="135"/>
        <v>0</v>
      </c>
      <c r="Y4294" s="11">
        <f>IF(SUM(Tableau1[[#This Row],[Other access]:[Sci-hub access]])&gt;=1,1,0)</f>
        <v>0</v>
      </c>
      <c r="Z4294" s="12">
        <f>IF(OR(Tableau1[[#This Row],[Access R1 + S1+ T1 ]]&gt;=1,Tableau1[[#This Row],[Access V1 +W1 + X1]]&gt;=1),1,0)</f>
        <v>0</v>
      </c>
      <c r="AB4294" s="10" t="str">
        <f>Tableau1[[#This Row],[DOI]]</f>
        <v>doi: 10.1097/IJG.0000000000000647</v>
      </c>
      <c r="AC4294" s="13" t="str">
        <f>Tableau1[[#This Row],[Authors]]&amp;", "&amp;Tableau1[[#This Row],[Title]]&amp;" "&amp;Tableau1[[#This Row],[Journal]]&amp;". "&amp;Tableau1[[#This Row],[Year]]</f>
        <v>Fan KC, Tsikata E, Khoueir Z, Simavli H, Guo R, de Luna RA, Pandit S, Que CJ, de Boer JF, Chen TC., Enhanced Diagnostic Capability for Glaucoma of 3-Dimensional Versus 2-Dimensional Neuroretinal Rim Parameters Using Spectral Domain Optical Coherence Tomography. J Glaucoma. 2017</v>
      </c>
    </row>
    <row r="4295" spans="1:29" ht="28.8" x14ac:dyDescent="0.3">
      <c r="A4295">
        <v>3964</v>
      </c>
      <c r="B4295" t="s">
        <v>7118</v>
      </c>
      <c r="C4295" t="s">
        <v>17355</v>
      </c>
      <c r="D4295" t="s">
        <v>27545</v>
      </c>
      <c r="E4295" t="s">
        <v>2490</v>
      </c>
      <c r="F4295" s="10"/>
      <c r="G4295">
        <v>2017</v>
      </c>
      <c r="J4295">
        <v>0.38145723604060977</v>
      </c>
      <c r="L4295" t="s">
        <v>38405</v>
      </c>
      <c r="M4295">
        <v>28499707</v>
      </c>
      <c r="Q4295" s="10"/>
      <c r="R4295" s="11">
        <f t="shared" si="134"/>
        <v>0</v>
      </c>
      <c r="U4295" s="11">
        <f t="shared" si="135"/>
        <v>0</v>
      </c>
      <c r="Y4295" s="11">
        <f>IF(SUM(Tableau1[[#This Row],[Other access]:[Sci-hub access]])&gt;=1,1,0)</f>
        <v>0</v>
      </c>
      <c r="Z4295" s="12">
        <f>IF(OR(Tableau1[[#This Row],[Access R1 + S1+ T1 ]]&gt;=1,Tableau1[[#This Row],[Access V1 +W1 + X1]]&gt;=1),1,0)</f>
        <v>0</v>
      </c>
      <c r="AB4295" s="10" t="str">
        <f>Tableau1[[#This Row],[DOI]]</f>
        <v>doi: 10.1016/j.ajo.2017.05.005</v>
      </c>
      <c r="AC4295" s="13" t="str">
        <f>Tableau1[[#This Row],[Authors]]&amp;", "&amp;Tableau1[[#This Row],[Title]]&amp;" "&amp;Tableau1[[#This Row],[Journal]]&amp;". "&amp;Tableau1[[#This Row],[Year]]</f>
        <v>Ji YW, Kim M, Kang DSY, Reinstein DZ, Archer TJ, Choi JY, Kim EK, Lee HK, Seo KY, Kim TI., Lower Laser Energy Levels Lead to Better Visual Recovery After Small-Incision Lenticule Extraction: Prospective Randomized Clinical Trial. Am J Ophthalmol. 2017</v>
      </c>
    </row>
    <row r="4296" spans="1:29" x14ac:dyDescent="0.3">
      <c r="A4296">
        <v>3811</v>
      </c>
      <c r="B4296" t="s">
        <v>6976</v>
      </c>
      <c r="C4296" t="s">
        <v>17216</v>
      </c>
      <c r="D4296" t="s">
        <v>27400</v>
      </c>
      <c r="E4296" t="s">
        <v>2833</v>
      </c>
      <c r="F4296" s="10"/>
      <c r="G4296">
        <v>2017</v>
      </c>
      <c r="J4296">
        <v>0.38149637005788695</v>
      </c>
      <c r="L4296" t="s">
        <v>38254</v>
      </c>
      <c r="M4296">
        <v>28527076</v>
      </c>
      <c r="Q4296" s="10"/>
      <c r="R4296" s="11">
        <f t="shared" si="134"/>
        <v>0</v>
      </c>
      <c r="U4296" s="11">
        <f t="shared" si="135"/>
        <v>0</v>
      </c>
      <c r="Y4296" s="11">
        <f>IF(SUM(Tableau1[[#This Row],[Other access]:[Sci-hub access]])&gt;=1,1,0)</f>
        <v>0</v>
      </c>
      <c r="Z4296" s="12">
        <f>IF(OR(Tableau1[[#This Row],[Access R1 + S1+ T1 ]]&gt;=1,Tableau1[[#This Row],[Access V1 +W1 + X1]]&gt;=1),1,0)</f>
        <v>0</v>
      </c>
      <c r="AB4296" s="10" t="str">
        <f>Tableau1[[#This Row],[DOI]]</f>
        <v>doi: 10.1007/s10072-017-2890-0</v>
      </c>
      <c r="AC4296" s="13" t="str">
        <f>Tableau1[[#This Row],[Authors]]&amp;", "&amp;Tableau1[[#This Row],[Title]]&amp;" "&amp;Tableau1[[#This Row],[Journal]]&amp;". "&amp;Tableau1[[#This Row],[Year]]</f>
        <v>Marzoli SB, Criscuoli A., The role of visual system in migraine. Neurol Sci. 2017</v>
      </c>
    </row>
    <row r="4297" spans="1:29" x14ac:dyDescent="0.3">
      <c r="A4297">
        <v>3694</v>
      </c>
      <c r="B4297" t="s">
        <v>6865</v>
      </c>
      <c r="C4297" t="s">
        <v>17106</v>
      </c>
      <c r="D4297" t="s">
        <v>27289</v>
      </c>
      <c r="E4297" t="s">
        <v>2538</v>
      </c>
      <c r="F4297" s="10"/>
      <c r="G4297">
        <v>2017</v>
      </c>
      <c r="J4297">
        <v>0.38151306402831575</v>
      </c>
      <c r="L4297" t="s">
        <v>38138</v>
      </c>
      <c r="M4297">
        <v>28546691</v>
      </c>
      <c r="Q4297" s="10"/>
      <c r="R4297" s="11">
        <f t="shared" si="134"/>
        <v>0</v>
      </c>
      <c r="U4297" s="11">
        <f t="shared" si="135"/>
        <v>0</v>
      </c>
      <c r="Y4297" s="11">
        <f>IF(SUM(Tableau1[[#This Row],[Other access]:[Sci-hub access]])&gt;=1,1,0)</f>
        <v>0</v>
      </c>
      <c r="Z4297" s="12">
        <f>IF(OR(Tableau1[[#This Row],[Access R1 + S1+ T1 ]]&gt;=1,Tableau1[[#This Row],[Access V1 +W1 + X1]]&gt;=1),1,0)</f>
        <v>0</v>
      </c>
      <c r="AB4297" s="10" t="str">
        <f>Tableau1[[#This Row],[DOI]]</f>
        <v>doi: 10.4103/meajo.MEAJO_226_15</v>
      </c>
      <c r="AC4297" s="13" t="str">
        <f>Tableau1[[#This Row],[Authors]]&amp;", "&amp;Tableau1[[#This Row],[Title]]&amp;" "&amp;Tableau1[[#This Row],[Journal]]&amp;". "&amp;Tableau1[[#This Row],[Year]]</f>
        <v>Altıntaş AK, Ciritoğlu MY, BeyazyıldıZ Ö, Can ÇÜ, Polat S., Toxic Anterior Segment Syndrome Outbreak after Cataract Surgery Triggered by Viscoelastic Substance. Middle East Afr J Ophthalmol. 2017</v>
      </c>
    </row>
    <row r="4298" spans="1:29" x14ac:dyDescent="0.3">
      <c r="A4298">
        <v>10579</v>
      </c>
      <c r="B4298" t="s">
        <v>13057</v>
      </c>
      <c r="C4298" t="s">
        <v>23222</v>
      </c>
      <c r="D4298" t="s">
        <v>33510</v>
      </c>
      <c r="E4298" t="s">
        <v>2469</v>
      </c>
      <c r="F4298" s="10"/>
      <c r="G4298">
        <v>2017</v>
      </c>
      <c r="J4298">
        <v>0.38176819961944009</v>
      </c>
      <c r="L4298" t="s">
        <v>44828</v>
      </c>
      <c r="M4298">
        <v>27191734</v>
      </c>
      <c r="Q4298" s="10"/>
      <c r="R4298" s="11">
        <f t="shared" si="134"/>
        <v>0</v>
      </c>
      <c r="U4298" s="11">
        <f t="shared" si="135"/>
        <v>0</v>
      </c>
      <c r="Y4298" s="11">
        <f>IF(SUM(Tableau1[[#This Row],[Other access]:[Sci-hub access]])&gt;=1,1,0)</f>
        <v>0</v>
      </c>
      <c r="Z4298" s="12">
        <f>IF(OR(Tableau1[[#This Row],[Access R1 + S1+ T1 ]]&gt;=1,Tableau1[[#This Row],[Access V1 +W1 + X1]]&gt;=1),1,0)</f>
        <v>0</v>
      </c>
      <c r="AB4298" s="10" t="str">
        <f>Tableau1[[#This Row],[DOI]]</f>
        <v>doi: 10.3109/08820538.2015.1123739</v>
      </c>
      <c r="AC4298" s="13" t="str">
        <f>Tableau1[[#This Row],[Authors]]&amp;", "&amp;Tableau1[[#This Row],[Title]]&amp;" "&amp;Tableau1[[#This Row],[Journal]]&amp;". "&amp;Tableau1[[#This Row],[Year]]</f>
        <v>Koylu MT, Ozge G, Kucukevcilioglu M, Mutlu FM, Ceylan OM, Akıncıoglu D, Ayyıldız O., Fixation Characteristics of Severe Amblyopia Subtypes: Which One is Worse? Semin Ophthalmol. 2017</v>
      </c>
    </row>
    <row r="4299" spans="1:29" x14ac:dyDescent="0.3">
      <c r="A4299">
        <v>7336</v>
      </c>
      <c r="B4299" t="s">
        <v>1301</v>
      </c>
      <c r="C4299" t="s">
        <v>1302</v>
      </c>
      <c r="D4299" t="s">
        <v>1303</v>
      </c>
      <c r="E4299" t="s">
        <v>3192</v>
      </c>
      <c r="F4299" s="10"/>
      <c r="G4299">
        <v>2017</v>
      </c>
      <c r="J4299">
        <v>0.3818276821407256</v>
      </c>
      <c r="L4299" t="s">
        <v>41692</v>
      </c>
      <c r="M4299">
        <v>28104409</v>
      </c>
      <c r="Q4299" s="10"/>
      <c r="R4299" s="11">
        <f t="shared" si="134"/>
        <v>0</v>
      </c>
      <c r="U4299" s="11">
        <f t="shared" si="135"/>
        <v>0</v>
      </c>
      <c r="Y4299" s="11">
        <f>IF(SUM(Tableau1[[#This Row],[Other access]:[Sci-hub access]])&gt;=1,1,0)</f>
        <v>0</v>
      </c>
      <c r="Z4299" s="12">
        <f>IF(OR(Tableau1[[#This Row],[Access R1 + S1+ T1 ]]&gt;=1,Tableau1[[#This Row],[Access V1 +W1 + X1]]&gt;=1),1,0)</f>
        <v>0</v>
      </c>
      <c r="AB4299" s="10" t="str">
        <f>Tableau1[[#This Row],[DOI]]</f>
        <v>doi: 10.1016/j.jep.2017.01.026</v>
      </c>
      <c r="AC4299" s="13" t="str">
        <f>Tableau1[[#This Row],[Authors]]&amp;", "&amp;Tableau1[[#This Row],[Title]]&amp;" "&amp;Tableau1[[#This Row],[Journal]]&amp;". "&amp;Tableau1[[#This Row],[Year]]</f>
        <v>Wu J, Li X, Wan W, Yang Q, Ma W, Chen D, Hu J, Chen CO, Wei X., Gigantol from Dendrobium chrysotoxum Lindl. binds and inhibits aldose reductase gene to exert its anti-cataract activity: An in vitro mechanistic study. J Ethnopharmacol. 2017</v>
      </c>
    </row>
    <row r="4300" spans="1:29" x14ac:dyDescent="0.3">
      <c r="A4300">
        <v>3595</v>
      </c>
      <c r="B4300" t="s">
        <v>6767</v>
      </c>
      <c r="C4300" t="s">
        <v>17009</v>
      </c>
      <c r="D4300" t="s">
        <v>27191</v>
      </c>
      <c r="E4300" t="s">
        <v>2465</v>
      </c>
      <c r="F4300" s="10"/>
      <c r="G4300">
        <v>2017</v>
      </c>
      <c r="J4300">
        <v>0.38184243826002229</v>
      </c>
      <c r="L4300" t="s">
        <v>38041</v>
      </c>
      <c r="M4300">
        <v>28562545</v>
      </c>
      <c r="Q4300" s="10"/>
      <c r="R4300" s="11">
        <f t="shared" si="134"/>
        <v>0</v>
      </c>
      <c r="U4300" s="11">
        <f t="shared" si="135"/>
        <v>0</v>
      </c>
      <c r="Y4300" s="11">
        <f>IF(SUM(Tableau1[[#This Row],[Other access]:[Sci-hub access]])&gt;=1,1,0)</f>
        <v>0</v>
      </c>
      <c r="Z4300" s="12">
        <f>IF(OR(Tableau1[[#This Row],[Access R1 + S1+ T1 ]]&gt;=1,Tableau1[[#This Row],[Access V1 +W1 + X1]]&gt;=1),1,0)</f>
        <v>0</v>
      </c>
      <c r="AB4300" s="10" t="str">
        <f>Tableau1[[#This Row],[DOI]]</f>
        <v>doi: 10.1097/MD.0000000000006953</v>
      </c>
      <c r="AC4300" s="13" t="str">
        <f>Tableau1[[#This Row],[Authors]]&amp;", "&amp;Tableau1[[#This Row],[Title]]&amp;" "&amp;Tableau1[[#This Row],[Journal]]&amp;". "&amp;Tableau1[[#This Row],[Year]]</f>
        <v>Hsu CR, Chen YH, Tai MC, Lu DW., Sumatriptan-induced angle-closure glaucoma: A case report. Medicine (Baltimore). 2017</v>
      </c>
    </row>
    <row r="4301" spans="1:29" x14ac:dyDescent="0.3">
      <c r="A4301">
        <v>6180</v>
      </c>
      <c r="B4301" t="s">
        <v>9144</v>
      </c>
      <c r="C4301" t="s">
        <v>19357</v>
      </c>
      <c r="D4301" t="s">
        <v>29575</v>
      </c>
      <c r="E4301" t="s">
        <v>2451</v>
      </c>
      <c r="F4301" s="10"/>
      <c r="G4301">
        <v>2017</v>
      </c>
      <c r="J4301">
        <v>0.38186824544324827</v>
      </c>
      <c r="L4301" t="s">
        <v>40552</v>
      </c>
      <c r="M4301">
        <v>28241021</v>
      </c>
      <c r="Q4301" s="10"/>
      <c r="R4301" s="11">
        <f t="shared" si="134"/>
        <v>0</v>
      </c>
      <c r="U4301" s="11">
        <f t="shared" si="135"/>
        <v>0</v>
      </c>
      <c r="Y4301" s="11">
        <f>IF(SUM(Tableau1[[#This Row],[Other access]:[Sci-hub access]])&gt;=1,1,0)</f>
        <v>0</v>
      </c>
      <c r="Z4301" s="12">
        <f>IF(OR(Tableau1[[#This Row],[Access R1 + S1+ T1 ]]&gt;=1,Tableau1[[#This Row],[Access V1 +W1 + X1]]&gt;=1),1,0)</f>
        <v>0</v>
      </c>
      <c r="AB4301" s="10" t="str">
        <f>Tableau1[[#This Row],[DOI]]</f>
        <v>doi: 10.1371/journal.pone.0171153</v>
      </c>
      <c r="AC4301" s="13" t="str">
        <f>Tableau1[[#This Row],[Authors]]&amp;", "&amp;Tableau1[[#This Row],[Title]]&amp;" "&amp;Tableau1[[#This Row],[Journal]]&amp;". "&amp;Tableau1[[#This Row],[Year]]</f>
        <v>Lerner N, Avissar S, Beit-Yannai E., Extracellular vesicles mediate signaling between the aqueous humor producing and draining cells in the ocular system. PLoS One. 2017</v>
      </c>
    </row>
    <row r="4302" spans="1:29" x14ac:dyDescent="0.3">
      <c r="A4302">
        <v>8804</v>
      </c>
      <c r="B4302" t="s">
        <v>11438</v>
      </c>
      <c r="C4302" t="s">
        <v>21622</v>
      </c>
      <c r="D4302" t="s">
        <v>31878</v>
      </c>
      <c r="E4302" t="s">
        <v>2439</v>
      </c>
      <c r="F4302" s="10"/>
      <c r="G4302">
        <v>2017</v>
      </c>
      <c r="J4302">
        <v>0.38219966383363102</v>
      </c>
      <c r="L4302" t="s">
        <v>43140</v>
      </c>
      <c r="M4302">
        <v>27836334</v>
      </c>
      <c r="Q4302" s="10"/>
      <c r="R4302" s="11">
        <f t="shared" si="134"/>
        <v>0</v>
      </c>
      <c r="U4302" s="11">
        <f t="shared" si="135"/>
        <v>0</v>
      </c>
      <c r="Y4302" s="11">
        <f>IF(SUM(Tableau1[[#This Row],[Other access]:[Sci-hub access]])&gt;=1,1,0)</f>
        <v>0</v>
      </c>
      <c r="Z4302" s="12">
        <f>IF(OR(Tableau1[[#This Row],[Access R1 + S1+ T1 ]]&gt;=1,Tableau1[[#This Row],[Access V1 +W1 + X1]]&gt;=1),1,0)</f>
        <v>0</v>
      </c>
      <c r="AB4302" s="10" t="str">
        <f>Tableau1[[#This Row],[DOI]]</f>
        <v>doi: 10.1016/j.visres.2016.07.011</v>
      </c>
      <c r="AC4302" s="13" t="str">
        <f>Tableau1[[#This Row],[Authors]]&amp;", "&amp;Tableau1[[#This Row],[Title]]&amp;" "&amp;Tableau1[[#This Row],[Journal]]&amp;". "&amp;Tableau1[[#This Row],[Year]]</f>
        <v>Sabesan R, Barbot A, Yoon G., Enhanced neural function in highly aberrated eyes following perceptual learning with adaptive optics. Vision Res. 2017</v>
      </c>
    </row>
    <row r="4303" spans="1:29" x14ac:dyDescent="0.3">
      <c r="A4303">
        <v>4088</v>
      </c>
      <c r="B4303" t="s">
        <v>7235</v>
      </c>
      <c r="C4303" t="s">
        <v>17473</v>
      </c>
      <c r="D4303" t="s">
        <v>27663</v>
      </c>
      <c r="E4303" t="s">
        <v>34087</v>
      </c>
      <c r="F4303" s="10"/>
      <c r="G4303">
        <v>2017</v>
      </c>
      <c r="J4303">
        <v>0.3822194633758873</v>
      </c>
      <c r="L4303" t="s">
        <v>38520</v>
      </c>
      <c r="M4303">
        <v>28486923</v>
      </c>
      <c r="Q4303" s="10"/>
      <c r="R4303" s="11">
        <f t="shared" si="134"/>
        <v>0</v>
      </c>
      <c r="U4303" s="11">
        <f t="shared" si="135"/>
        <v>0</v>
      </c>
      <c r="Y4303" s="11">
        <f>IF(SUM(Tableau1[[#This Row],[Other access]:[Sci-hub access]])&gt;=1,1,0)</f>
        <v>0</v>
      </c>
      <c r="Z4303" s="12">
        <f>IF(OR(Tableau1[[#This Row],[Access R1 + S1+ T1 ]]&gt;=1,Tableau1[[#This Row],[Access V1 +W1 + X1]]&gt;=1),1,0)</f>
        <v>0</v>
      </c>
      <c r="AB4303" s="10" t="str">
        <f>Tableau1[[#This Row],[DOI]]</f>
        <v>doi: 10.2174/0929867324666170509120257</v>
      </c>
      <c r="AC4303" s="13" t="str">
        <f>Tableau1[[#This Row],[Authors]]&amp;", "&amp;Tableau1[[#This Row],[Title]]&amp;" "&amp;Tableau1[[#This Row],[Journal]]&amp;". "&amp;Tableau1[[#This Row],[Year]]</f>
        <v>Zarnowski T, Tulidowicz-Bielak M, Zarnowska I, Mitosek-Szewczyk K, Wnorowski A, Jozwiak K, Gasior M, Turski WA., Kynurenic Acid and Neuroprotective Activity of the Ketogenic Diet in the Eye. Curr Med Chem. 2017</v>
      </c>
    </row>
    <row r="4304" spans="1:29" ht="28.8" x14ac:dyDescent="0.3">
      <c r="A4304">
        <v>5412</v>
      </c>
      <c r="B4304" t="s">
        <v>614</v>
      </c>
      <c r="C4304" t="s">
        <v>615</v>
      </c>
      <c r="D4304" t="s">
        <v>616</v>
      </c>
      <c r="E4304" t="s">
        <v>2771</v>
      </c>
      <c r="F4304" s="10"/>
      <c r="G4304">
        <v>2017</v>
      </c>
      <c r="J4304">
        <v>0.38236086012734927</v>
      </c>
      <c r="L4304" t="e">
        <v>#VALUE!</v>
      </c>
      <c r="M4304">
        <v>28337892</v>
      </c>
      <c r="Q4304" s="10"/>
      <c r="R4304" s="11">
        <f t="shared" si="134"/>
        <v>0</v>
      </c>
      <c r="U4304" s="11">
        <f t="shared" si="135"/>
        <v>0</v>
      </c>
      <c r="Y4304" s="11">
        <f>IF(SUM(Tableau1[[#This Row],[Other access]:[Sci-hub access]])&gt;=1,1,0)</f>
        <v>0</v>
      </c>
      <c r="Z4304" s="12">
        <f>IF(OR(Tableau1[[#This Row],[Access R1 + S1+ T1 ]]&gt;=1,Tableau1[[#This Row],[Access V1 +W1 + X1]]&gt;=1),1,0)</f>
        <v>0</v>
      </c>
      <c r="AB4304" s="10" t="e">
        <f>Tableau1[[#This Row],[DOI]]</f>
        <v>#VALUE!</v>
      </c>
      <c r="AC4304" s="13" t="str">
        <f>Tableau1[[#This Row],[Authors]]&amp;", "&amp;Tableau1[[#This Row],[Title]]&amp;" "&amp;Tableau1[[#This Row],[Journal]]&amp;". "&amp;Tableau1[[#This Row],[Year]]</f>
        <v>Barbagallo M, Vitaliti G, Greco F, Pavone P, Matin N, Panta G, Lubrano R, Falsaperla R., Idiopathic intracranial hypertension in a paediatric population: a retrospective observational study on epidemiology, symptoms and treatment. J Biol Regul Homeost Agents. 2017</v>
      </c>
    </row>
    <row r="4305" spans="1:29" x14ac:dyDescent="0.3">
      <c r="A4305">
        <v>1505</v>
      </c>
      <c r="B4305" t="s">
        <v>4761</v>
      </c>
      <c r="C4305" t="s">
        <v>15011</v>
      </c>
      <c r="D4305" t="s">
        <v>25182</v>
      </c>
      <c r="E4305" t="s">
        <v>2667</v>
      </c>
      <c r="F4305" s="10"/>
      <c r="G4305">
        <v>2017</v>
      </c>
      <c r="J4305">
        <v>0.38245921358985346</v>
      </c>
      <c r="L4305" t="s">
        <v>35986</v>
      </c>
      <c r="M4305">
        <v>28935527</v>
      </c>
      <c r="Q4305" s="10"/>
      <c r="R4305" s="11">
        <f t="shared" si="134"/>
        <v>0</v>
      </c>
      <c r="U4305" s="11">
        <f t="shared" si="135"/>
        <v>0</v>
      </c>
      <c r="Y4305" s="11">
        <f>IF(SUM(Tableau1[[#This Row],[Other access]:[Sci-hub access]])&gt;=1,1,0)</f>
        <v>0</v>
      </c>
      <c r="Z4305" s="12">
        <f>IF(OR(Tableau1[[#This Row],[Access R1 + S1+ T1 ]]&gt;=1,Tableau1[[#This Row],[Access V1 +W1 + X1]]&gt;=1),1,0)</f>
        <v>0</v>
      </c>
      <c r="AB4305" s="10" t="str">
        <f>Tableau1[[#This Row],[DOI]]</f>
        <v>doi: 10.1016/j.clae.2017.09.002</v>
      </c>
      <c r="AC4305" s="13" t="str">
        <f>Tableau1[[#This Row],[Authors]]&amp;", "&amp;Tableau1[[#This Row],[Title]]&amp;" "&amp;Tableau1[[#This Row],[Journal]]&amp;". "&amp;Tableau1[[#This Row],[Year]]</f>
        <v>Leube A, Kovats I, Wahl S, Sickenberger W., Axis-free correction of astigmatism using bifocal soft contact lenses. Cont Lens Anterior Eye. 2017</v>
      </c>
    </row>
    <row r="4306" spans="1:29" x14ac:dyDescent="0.3">
      <c r="A4306">
        <v>5473</v>
      </c>
      <c r="B4306" t="s">
        <v>8522</v>
      </c>
      <c r="C4306" t="s">
        <v>18743</v>
      </c>
      <c r="D4306" t="s">
        <v>28952</v>
      </c>
      <c r="E4306" t="s">
        <v>34261</v>
      </c>
      <c r="F4306" s="10"/>
      <c r="G4306">
        <v>2017</v>
      </c>
      <c r="J4306">
        <v>0.3825867607884067</v>
      </c>
      <c r="L4306" t="s">
        <v>39863</v>
      </c>
      <c r="M4306">
        <v>28332775</v>
      </c>
      <c r="Q4306" s="10"/>
      <c r="R4306" s="11">
        <f t="shared" si="134"/>
        <v>0</v>
      </c>
      <c r="U4306" s="11">
        <f t="shared" si="135"/>
        <v>0</v>
      </c>
      <c r="Y4306" s="11">
        <f>IF(SUM(Tableau1[[#This Row],[Other access]:[Sci-hub access]])&gt;=1,1,0)</f>
        <v>0</v>
      </c>
      <c r="Z4306" s="12">
        <f>IF(OR(Tableau1[[#This Row],[Access R1 + S1+ T1 ]]&gt;=1,Tableau1[[#This Row],[Access V1 +W1 + X1]]&gt;=1),1,0)</f>
        <v>0</v>
      </c>
      <c r="AB4306" s="10" t="str">
        <f>Tableau1[[#This Row],[DOI]]</f>
        <v>doi: 10.1111/ddg.13221</v>
      </c>
      <c r="AC4306" s="13" t="str">
        <f>Tableau1[[#This Row],[Authors]]&amp;", "&amp;Tableau1[[#This Row],[Title]]&amp;" "&amp;Tableau1[[#This Row],[Journal]]&amp;". "&amp;Tableau1[[#This Row],[Year]]</f>
        <v>España A, Iranzo P, Herrero-González J, Mascaro JM Jr, Suárez R., Ocular involvement in pemphigus vulgaris - a retrospective study of a large Spanish cohort. J Dtsch Dermatol Ges. 2017</v>
      </c>
    </row>
    <row r="4307" spans="1:29" x14ac:dyDescent="0.3">
      <c r="A4307">
        <v>2473</v>
      </c>
      <c r="B4307" t="s">
        <v>5695</v>
      </c>
      <c r="C4307" t="s">
        <v>15941</v>
      </c>
      <c r="D4307" t="s">
        <v>26118</v>
      </c>
      <c r="E4307" t="s">
        <v>2438</v>
      </c>
      <c r="F4307" s="10"/>
      <c r="G4307">
        <v>2017</v>
      </c>
      <c r="J4307">
        <v>0.38259722219555958</v>
      </c>
      <c r="L4307" t="s">
        <v>36937</v>
      </c>
      <c r="M4307">
        <v>28739646</v>
      </c>
      <c r="Q4307" s="10"/>
      <c r="R4307" s="11">
        <f t="shared" si="134"/>
        <v>0</v>
      </c>
      <c r="U4307" s="11">
        <f t="shared" si="135"/>
        <v>0</v>
      </c>
      <c r="Y4307" s="11">
        <f>IF(SUM(Tableau1[[#This Row],[Other access]:[Sci-hub access]])&gt;=1,1,0)</f>
        <v>0</v>
      </c>
      <c r="Z4307" s="12">
        <f>IF(OR(Tableau1[[#This Row],[Access R1 + S1+ T1 ]]&gt;=1,Tableau1[[#This Row],[Access V1 +W1 + X1]]&gt;=1),1,0)</f>
        <v>0</v>
      </c>
      <c r="AB4307" s="10" t="str">
        <f>Tableau1[[#This Row],[DOI]]</f>
        <v>doi: 10.1136/bjophthalmol-2017-310241</v>
      </c>
      <c r="AC4307" s="13" t="str">
        <f>Tableau1[[#This Row],[Authors]]&amp;", "&amp;Tableau1[[#This Row],[Title]]&amp;" "&amp;Tableau1[[#This Row],[Journal]]&amp;". "&amp;Tableau1[[#This Row],[Year]]</f>
        <v>Rathi VM, Thakur M, Sharma S, Khanna R, Garg P., KOH mount as an aid in the management of infectious keratitis at secondary eye care centre. Br J Ophthalmol. 2017</v>
      </c>
    </row>
    <row r="4308" spans="1:29" x14ac:dyDescent="0.3">
      <c r="A4308">
        <v>10744</v>
      </c>
      <c r="B4308" t="s">
        <v>13203</v>
      </c>
      <c r="C4308" t="s">
        <v>23366</v>
      </c>
      <c r="D4308" t="s">
        <v>33656</v>
      </c>
      <c r="E4308" t="s">
        <v>34015</v>
      </c>
      <c r="F4308" s="10"/>
      <c r="G4308">
        <v>2017</v>
      </c>
      <c r="J4308">
        <v>0.38275656043155704</v>
      </c>
      <c r="L4308" t="s">
        <v>44991</v>
      </c>
      <c r="M4308">
        <v>27070211</v>
      </c>
      <c r="Q4308" s="10"/>
      <c r="R4308" s="11">
        <f t="shared" si="134"/>
        <v>0</v>
      </c>
      <c r="U4308" s="11">
        <f t="shared" si="135"/>
        <v>0</v>
      </c>
      <c r="Y4308" s="11">
        <f>IF(SUM(Tableau1[[#This Row],[Other access]:[Sci-hub access]])&gt;=1,1,0)</f>
        <v>0</v>
      </c>
      <c r="Z4308" s="12">
        <f>IF(OR(Tableau1[[#This Row],[Access R1 + S1+ T1 ]]&gt;=1,Tableau1[[#This Row],[Access V1 +W1 + X1]]&gt;=1),1,0)</f>
        <v>0</v>
      </c>
      <c r="AB4308" s="10" t="str">
        <f>Tableau1[[#This Row],[DOI]]</f>
        <v>doi: 10.3109/13816810.2016.1164193</v>
      </c>
      <c r="AC4308" s="13" t="str">
        <f>Tableau1[[#This Row],[Authors]]&amp;", "&amp;Tableau1[[#This Row],[Title]]&amp;" "&amp;Tableau1[[#This Row],[Journal]]&amp;". "&amp;Tableau1[[#This Row],[Year]]</f>
        <v>Doucette LP, Walter MA., Prostaglandins in the eye: Function, expression, and roles in glaucoma. Ophthalmic Genet. 2017</v>
      </c>
    </row>
    <row r="4309" spans="1:29" x14ac:dyDescent="0.3">
      <c r="A4309">
        <v>6676</v>
      </c>
      <c r="B4309" t="s">
        <v>1046</v>
      </c>
      <c r="C4309" t="s">
        <v>1047</v>
      </c>
      <c r="D4309" t="s">
        <v>1048</v>
      </c>
      <c r="E4309" t="s">
        <v>2915</v>
      </c>
      <c r="F4309" s="10"/>
      <c r="G4309">
        <v>2017</v>
      </c>
      <c r="J4309">
        <v>0.38283099808319643</v>
      </c>
      <c r="L4309" t="s">
        <v>41039</v>
      </c>
      <c r="M4309">
        <v>28181222</v>
      </c>
      <c r="Q4309" s="10"/>
      <c r="R4309" s="11">
        <f t="shared" si="134"/>
        <v>0</v>
      </c>
      <c r="U4309" s="11">
        <f t="shared" si="135"/>
        <v>0</v>
      </c>
      <c r="Y4309" s="11">
        <f>IF(SUM(Tableau1[[#This Row],[Other access]:[Sci-hub access]])&gt;=1,1,0)</f>
        <v>0</v>
      </c>
      <c r="Z4309" s="12">
        <f>IF(OR(Tableau1[[#This Row],[Access R1 + S1+ T1 ]]&gt;=1,Tableau1[[#This Row],[Access V1 +W1 + X1]]&gt;=1),1,0)</f>
        <v>0</v>
      </c>
      <c r="AB4309" s="10" t="str">
        <f>Tableau1[[#This Row],[DOI]]</f>
        <v>doi: 10.1111/ijd.13534</v>
      </c>
      <c r="AC4309" s="13" t="str">
        <f>Tableau1[[#This Row],[Authors]]&amp;", "&amp;Tableau1[[#This Row],[Title]]&amp;" "&amp;Tableau1[[#This Row],[Journal]]&amp;". "&amp;Tableau1[[#This Row],[Year]]</f>
        <v>Nguyen AH, Vaudreuil AM, Huerter CJ., Systematic review of laser therapy in xanthelasma palpebrarum. Int J Dermatol. 2017</v>
      </c>
    </row>
    <row r="4310" spans="1:29" ht="28.8" x14ac:dyDescent="0.3">
      <c r="A4310">
        <v>8704</v>
      </c>
      <c r="B4310" t="s">
        <v>11352</v>
      </c>
      <c r="C4310" t="s">
        <v>21537</v>
      </c>
      <c r="D4310" t="s">
        <v>31792</v>
      </c>
      <c r="E4310" t="s">
        <v>2486</v>
      </c>
      <c r="F4310" s="10"/>
      <c r="G4310">
        <v>2017</v>
      </c>
      <c r="J4310">
        <v>0.38301081273747062</v>
      </c>
      <c r="L4310" t="s">
        <v>43040</v>
      </c>
      <c r="M4310">
        <v>27860331</v>
      </c>
      <c r="Q4310" s="10"/>
      <c r="R4310" s="11">
        <f t="shared" si="134"/>
        <v>0</v>
      </c>
      <c r="U4310" s="11">
        <f t="shared" si="135"/>
        <v>0</v>
      </c>
      <c r="Y4310" s="11">
        <f>IF(SUM(Tableau1[[#This Row],[Other access]:[Sci-hub access]])&gt;=1,1,0)</f>
        <v>0</v>
      </c>
      <c r="Z4310" s="12">
        <f>IF(OR(Tableau1[[#This Row],[Access R1 + S1+ T1 ]]&gt;=1,Tableau1[[#This Row],[Access V1 +W1 + X1]]&gt;=1),1,0)</f>
        <v>0</v>
      </c>
      <c r="AB4310" s="10" t="str">
        <f>Tableau1[[#This Row],[DOI]]</f>
        <v>doi: 10.1111/aos.13284</v>
      </c>
      <c r="AC4310" s="13" t="str">
        <f>Tableau1[[#This Row],[Authors]]&amp;", "&amp;Tableau1[[#This Row],[Title]]&amp;" "&amp;Tableau1[[#This Row],[Journal]]&amp;". "&amp;Tableau1[[#This Row],[Year]]</f>
        <v>Abu El-Asrar AM, Ahmad A, Alam K, Siddiquei MM, Mohammad G, Hertogh G, Mousa A, Opdenakker G., Extracellular matrix metalloproteinase inducer (EMMPRIN) is a potential biomarker of angiogenesis in proliferative diabetic retinopathy. Acta Ophthalmol. 2017</v>
      </c>
    </row>
    <row r="4311" spans="1:29" ht="28.8" x14ac:dyDescent="0.3">
      <c r="A4311">
        <v>9785</v>
      </c>
      <c r="B4311" t="s">
        <v>12325</v>
      </c>
      <c r="C4311" t="s">
        <v>22497</v>
      </c>
      <c r="D4311" t="s">
        <v>32773</v>
      </c>
      <c r="E4311" t="s">
        <v>2445</v>
      </c>
      <c r="F4311" s="10"/>
      <c r="G4311">
        <v>2017</v>
      </c>
      <c r="J4311">
        <v>0.38301601819198894</v>
      </c>
      <c r="L4311" t="s">
        <v>44049</v>
      </c>
      <c r="M4311">
        <v>27584549</v>
      </c>
      <c r="Q4311" s="10"/>
      <c r="R4311" s="11">
        <f t="shared" si="134"/>
        <v>0</v>
      </c>
      <c r="U4311" s="11">
        <f t="shared" si="135"/>
        <v>0</v>
      </c>
      <c r="Y4311" s="11">
        <f>IF(SUM(Tableau1[[#This Row],[Other access]:[Sci-hub access]])&gt;=1,1,0)</f>
        <v>0</v>
      </c>
      <c r="Z4311" s="12">
        <f>IF(OR(Tableau1[[#This Row],[Access R1 + S1+ T1 ]]&gt;=1,Tableau1[[#This Row],[Access V1 +W1 + X1]]&gt;=1),1,0)</f>
        <v>0</v>
      </c>
      <c r="AB4311" s="10" t="str">
        <f>Tableau1[[#This Row],[DOI]]</f>
        <v>doi: 10.1097/IAE.0000000000001265</v>
      </c>
      <c r="AC4311" s="13" t="str">
        <f>Tableau1[[#This Row],[Authors]]&amp;", "&amp;Tableau1[[#This Row],[Title]]&amp;" "&amp;Tableau1[[#This Row],[Journal]]&amp;". "&amp;Tableau1[[#This Row],[Year]]</f>
        <v>Litts KM, Wang X, Clark ME, Owsley C, Freund KB, Curcio CA, Zhang Y., EXPLORING PHOTORECEPTOR REFLECTIVITY THROUGH MULTIMODAL IMAGING OF OUTER RETINAL TUBULATION IN ADVANCED AGE-RELATED MACULAR DEGENERATION. Retina. 2017</v>
      </c>
    </row>
    <row r="4312" spans="1:29" ht="28.8" x14ac:dyDescent="0.3">
      <c r="A4312">
        <v>4573</v>
      </c>
      <c r="B4312" t="s">
        <v>7694</v>
      </c>
      <c r="C4312" t="s">
        <v>17929</v>
      </c>
      <c r="D4312" t="s">
        <v>28123</v>
      </c>
      <c r="E4312" t="s">
        <v>2609</v>
      </c>
      <c r="F4312" s="10"/>
      <c r="G4312">
        <v>2017</v>
      </c>
      <c r="J4312">
        <v>0.38337247691226117</v>
      </c>
      <c r="L4312" t="s">
        <v>38991</v>
      </c>
      <c r="M4312">
        <v>28430993</v>
      </c>
      <c r="Q4312" s="10"/>
      <c r="R4312" s="11">
        <f t="shared" si="134"/>
        <v>0</v>
      </c>
      <c r="U4312" s="11">
        <f t="shared" si="135"/>
        <v>0</v>
      </c>
      <c r="Y4312" s="11">
        <f>IF(SUM(Tableau1[[#This Row],[Other access]:[Sci-hub access]])&gt;=1,1,0)</f>
        <v>0</v>
      </c>
      <c r="Z4312" s="12">
        <f>IF(OR(Tableau1[[#This Row],[Access R1 + S1+ T1 ]]&gt;=1,Tableau1[[#This Row],[Access V1 +W1 + X1]]&gt;=1),1,0)</f>
        <v>0</v>
      </c>
      <c r="AB4312" s="10" t="str">
        <f>Tableau1[[#This Row],[DOI]]</f>
        <v>doi: 10.1093/hmg/ddx146</v>
      </c>
      <c r="AC4312" s="13" t="str">
        <f>Tableau1[[#This Row],[Authors]]&amp;", "&amp;Tableau1[[#This Row],[Title]]&amp;" "&amp;Tableau1[[#This Row],[Journal]]&amp;". "&amp;Tableau1[[#This Row],[Year]]</f>
        <v>Siibak T, Clemente P, Bratic A, Bruhn H, Kauppila TES, Macao B, Schober FA, Lesko N, Wibom R, Naess K, Nennesmo I, Wedell A, Peter B, Freyer C, Falkenberg M, Wredenberg A., A multi-systemic mitochondrial disorder due to a dominant p.Y955H disease variant in DNA polymerase gamma. Hum Mol Genet. 2017</v>
      </c>
    </row>
    <row r="4313" spans="1:29" ht="28.8" x14ac:dyDescent="0.3">
      <c r="A4313">
        <v>8157</v>
      </c>
      <c r="B4313" t="s">
        <v>10870</v>
      </c>
      <c r="C4313" t="s">
        <v>21058</v>
      </c>
      <c r="D4313" t="s">
        <v>31308</v>
      </c>
      <c r="E4313" t="s">
        <v>2684</v>
      </c>
      <c r="F4313" s="10"/>
      <c r="G4313">
        <v>2017</v>
      </c>
      <c r="J4313">
        <v>0.38343448153107451</v>
      </c>
      <c r="L4313" t="s">
        <v>42503</v>
      </c>
      <c r="M4313">
        <v>27987077</v>
      </c>
      <c r="Q4313" s="10"/>
      <c r="R4313" s="11">
        <f t="shared" si="134"/>
        <v>0</v>
      </c>
      <c r="U4313" s="11">
        <f t="shared" si="135"/>
        <v>0</v>
      </c>
      <c r="Y4313" s="11">
        <f>IF(SUM(Tableau1[[#This Row],[Other access]:[Sci-hub access]])&gt;=1,1,0)</f>
        <v>0</v>
      </c>
      <c r="Z4313" s="12">
        <f>IF(OR(Tableau1[[#This Row],[Access R1 + S1+ T1 ]]&gt;=1,Tableau1[[#This Row],[Access V1 +W1 + X1]]&gt;=1),1,0)</f>
        <v>0</v>
      </c>
      <c r="AB4313" s="10" t="str">
        <f>Tableau1[[#This Row],[DOI]]</f>
        <v>doi: 10.1007/s40618-016-0587-5</v>
      </c>
      <c r="AC4313" s="13" t="str">
        <f>Tableau1[[#This Row],[Authors]]&amp;", "&amp;Tableau1[[#This Row],[Title]]&amp;" "&amp;Tableau1[[#This Row],[Journal]]&amp;". "&amp;Tableau1[[#This Row],[Year]]</f>
        <v>Leo M, Maggi F, Dottore GR, Casini G, Mazzetti P, Pistello M, Sellari-Franceschini S, Nardi M, Vitti P, Marcocci C, Marinò M., Graves' orbitopathy, idiopathic orbital inflammatory pseudotumor and Epstein-Barr virus infection: a serological and molecular study. J Endocrinol Invest. 2017</v>
      </c>
    </row>
    <row r="4314" spans="1:29" ht="28.8" x14ac:dyDescent="0.3">
      <c r="A4314">
        <v>2310</v>
      </c>
      <c r="B4314" t="s">
        <v>5541</v>
      </c>
      <c r="C4314" t="s">
        <v>15786</v>
      </c>
      <c r="D4314" t="s">
        <v>25963</v>
      </c>
      <c r="E4314" t="s">
        <v>2933</v>
      </c>
      <c r="F4314" s="10"/>
      <c r="G4314">
        <v>2017</v>
      </c>
      <c r="J4314">
        <v>0.3834537206266061</v>
      </c>
      <c r="L4314" t="s">
        <v>36777</v>
      </c>
      <c r="M4314">
        <v>28771460</v>
      </c>
      <c r="Q4314" s="10"/>
      <c r="R4314" s="11">
        <f t="shared" si="134"/>
        <v>0</v>
      </c>
      <c r="U4314" s="11">
        <f t="shared" si="135"/>
        <v>0</v>
      </c>
      <c r="Y4314" s="11">
        <f>IF(SUM(Tableau1[[#This Row],[Other access]:[Sci-hub access]])&gt;=1,1,0)</f>
        <v>0</v>
      </c>
      <c r="Z4314" s="12">
        <f>IF(OR(Tableau1[[#This Row],[Access R1 + S1+ T1 ]]&gt;=1,Tableau1[[#This Row],[Access V1 +W1 + X1]]&gt;=1),1,0)</f>
        <v>0</v>
      </c>
      <c r="AB4314" s="10" t="str">
        <f>Tableau1[[#This Row],[DOI]]</f>
        <v>doi: 10.15585/mmwr.mm6630a3</v>
      </c>
      <c r="AC4314" s="13" t="str">
        <f>Tableau1[[#This Row],[Authors]]&amp;", "&amp;Tableau1[[#This Row],[Title]]&amp;" "&amp;Tableau1[[#This Row],[Journal]]&amp;". "&amp;Tableau1[[#This Row],[Year]]</f>
        <v>Killerby ME, Stuckey MJ, Guendel I, Sakthivel S, Lu X, Erdman DD, Schneider E, Fagan R, Davis MS, Watson JT, Gerber SI, Biggs HM, Ellis EM., Notes from the Field: Epidemic Keratoconjunctivitis Outbreak Associated with Human Adenovirus Type 8 - U.S. Virgin Islands, June-November 2016. MMWR Morb Mortal Wkly Rep. 2017</v>
      </c>
    </row>
    <row r="4315" spans="1:29" x14ac:dyDescent="0.3">
      <c r="A4315">
        <v>10093</v>
      </c>
      <c r="B4315" t="s">
        <v>12605</v>
      </c>
      <c r="C4315" t="s">
        <v>22772</v>
      </c>
      <c r="D4315" t="s">
        <v>33054</v>
      </c>
      <c r="E4315" t="s">
        <v>2457</v>
      </c>
      <c r="F4315" s="10"/>
      <c r="G4315">
        <v>2017</v>
      </c>
      <c r="J4315">
        <v>0.38356769834763293</v>
      </c>
      <c r="L4315" t="s">
        <v>44349</v>
      </c>
      <c r="M4315">
        <v>27472515</v>
      </c>
      <c r="Q4315" s="10"/>
      <c r="R4315" s="11">
        <f t="shared" si="134"/>
        <v>0</v>
      </c>
      <c r="U4315" s="11">
        <f t="shared" si="135"/>
        <v>0</v>
      </c>
      <c r="Y4315" s="11">
        <f>IF(SUM(Tableau1[[#This Row],[Other access]:[Sci-hub access]])&gt;=1,1,0)</f>
        <v>0</v>
      </c>
      <c r="Z4315" s="12">
        <f>IF(OR(Tableau1[[#This Row],[Access R1 + S1+ T1 ]]&gt;=1,Tableau1[[#This Row],[Access V1 +W1 + X1]]&gt;=1),1,0)</f>
        <v>0</v>
      </c>
      <c r="AB4315" s="10" t="str">
        <f>Tableau1[[#This Row],[DOI]]</f>
        <v>doi: 10.1097/ICB.0000000000000364</v>
      </c>
      <c r="AC4315" s="13" t="str">
        <f>Tableau1[[#This Row],[Authors]]&amp;", "&amp;Tableau1[[#This Row],[Title]]&amp;" "&amp;Tableau1[[#This Row],[Journal]]&amp;". "&amp;Tableau1[[#This Row],[Year]]</f>
        <v>Morkin MI, Rifkin LM, Dang S, Baumal CR., TARANTULA HAIR ASSOCIATED PANUVEITIS TREATED WITH SUSTAINED-RELEASE INTRAVITREAL DEXAMETHASONE IMPLANT. Retin Cases Brief Rep. 2017</v>
      </c>
    </row>
    <row r="4316" spans="1:29" x14ac:dyDescent="0.3">
      <c r="A4316">
        <v>4320</v>
      </c>
      <c r="B4316" t="s">
        <v>7450</v>
      </c>
      <c r="C4316" t="s">
        <v>17686</v>
      </c>
      <c r="D4316" t="s">
        <v>27879</v>
      </c>
      <c r="E4316" t="s">
        <v>2448</v>
      </c>
      <c r="F4316" s="10"/>
      <c r="G4316">
        <v>2017</v>
      </c>
      <c r="J4316">
        <v>0.38363729618662223</v>
      </c>
      <c r="L4316" t="s">
        <v>38743</v>
      </c>
      <c r="M4316">
        <v>28456826</v>
      </c>
      <c r="Q4316" s="10"/>
      <c r="R4316" s="11">
        <f t="shared" si="134"/>
        <v>0</v>
      </c>
      <c r="U4316" s="11">
        <f t="shared" si="135"/>
        <v>0</v>
      </c>
      <c r="Y4316" s="11">
        <f>IF(SUM(Tableau1[[#This Row],[Other access]:[Sci-hub access]])&gt;=1,1,0)</f>
        <v>0</v>
      </c>
      <c r="Z4316" s="12">
        <f>IF(OR(Tableau1[[#This Row],[Access R1 + S1+ T1 ]]&gt;=1,Tableau1[[#This Row],[Access V1 +W1 + X1]]&gt;=1),1,0)</f>
        <v>0</v>
      </c>
      <c r="AB4316" s="10" t="str">
        <f>Tableau1[[#This Row],[DOI]]</f>
        <v>doi: 10.1007/s00417-017-3675-0</v>
      </c>
      <c r="AC4316" s="13" t="str">
        <f>Tableau1[[#This Row],[Authors]]&amp;", "&amp;Tableau1[[#This Row],[Title]]&amp;" "&amp;Tableau1[[#This Row],[Journal]]&amp;". "&amp;Tableau1[[#This Row],[Year]]</f>
        <v>Gabbay IE, Bahar I, Nahum Y, Livny E., Comparison of Descemet stripping under continuous air flow, manual air injection and balanced salt solution for DMEK: a pilot study. Graefes Arch Clin Exp Ophthalmol. 2017</v>
      </c>
    </row>
    <row r="4317" spans="1:29" x14ac:dyDescent="0.3">
      <c r="A4317">
        <v>1538</v>
      </c>
      <c r="B4317" t="s">
        <v>4792</v>
      </c>
      <c r="C4317" t="s">
        <v>15042</v>
      </c>
      <c r="D4317" t="s">
        <v>25213</v>
      </c>
      <c r="E4317" t="s">
        <v>2700</v>
      </c>
      <c r="F4317" s="10"/>
      <c r="G4317">
        <v>2017</v>
      </c>
      <c r="J4317">
        <v>0.3836573472563386</v>
      </c>
      <c r="L4317" t="s">
        <v>36017</v>
      </c>
      <c r="M4317">
        <v>28927399</v>
      </c>
      <c r="Q4317" s="10"/>
      <c r="R4317" s="11">
        <f t="shared" si="134"/>
        <v>0</v>
      </c>
      <c r="U4317" s="11">
        <f t="shared" si="135"/>
        <v>0</v>
      </c>
      <c r="Y4317" s="11">
        <f>IF(SUM(Tableau1[[#This Row],[Other access]:[Sci-hub access]])&gt;=1,1,0)</f>
        <v>0</v>
      </c>
      <c r="Z4317" s="12">
        <f>IF(OR(Tableau1[[#This Row],[Access R1 + S1+ T1 ]]&gt;=1,Tableau1[[#This Row],[Access V1 +W1 + X1]]&gt;=1),1,0)</f>
        <v>0</v>
      </c>
      <c r="AB4317" s="10" t="str">
        <f>Tableau1[[#This Row],[DOI]]</f>
        <v>doi: 10.1186/s12881-017-0463-y</v>
      </c>
      <c r="AC4317" s="13" t="str">
        <f>Tableau1[[#This Row],[Authors]]&amp;", "&amp;Tableau1[[#This Row],[Title]]&amp;" "&amp;Tableau1[[#This Row],[Journal]]&amp;". "&amp;Tableau1[[#This Row],[Year]]</f>
        <v>Bánfai Z, Hadzsiev K, Pál E, Komlósi K, Melegh M, Balikó L, Melegh B., Novel phenotypic variant in the MYH7 spectrum due to a stop-loss mutation in the C-terminal region: a case report. BMC Med Genet. 2017</v>
      </c>
    </row>
    <row r="4318" spans="1:29" x14ac:dyDescent="0.3">
      <c r="A4318">
        <v>10236</v>
      </c>
      <c r="B4318" t="s">
        <v>12739</v>
      </c>
      <c r="C4318" t="s">
        <v>22907</v>
      </c>
      <c r="D4318" t="s">
        <v>33191</v>
      </c>
      <c r="E4318" t="s">
        <v>2529</v>
      </c>
      <c r="F4318" s="10"/>
      <c r="G4318">
        <v>2017</v>
      </c>
      <c r="J4318">
        <v>0.383745649594602</v>
      </c>
      <c r="L4318" t="s">
        <v>44490</v>
      </c>
      <c r="M4318">
        <v>27420902</v>
      </c>
      <c r="Q4318" s="10"/>
      <c r="R4318" s="11">
        <f t="shared" si="134"/>
        <v>0</v>
      </c>
      <c r="U4318" s="11">
        <f t="shared" si="135"/>
        <v>0</v>
      </c>
      <c r="Y4318" s="11">
        <f>IF(SUM(Tableau1[[#This Row],[Other access]:[Sci-hub access]])&gt;=1,1,0)</f>
        <v>0</v>
      </c>
      <c r="Z4318" s="12">
        <f>IF(OR(Tableau1[[#This Row],[Access R1 + S1+ T1 ]]&gt;=1,Tableau1[[#This Row],[Access V1 +W1 + X1]]&gt;=1),1,0)</f>
        <v>0</v>
      </c>
      <c r="AB4318" s="10" t="str">
        <f>Tableau1[[#This Row],[DOI]]</f>
        <v>doi: 10.1080/02713683.2016.1175021</v>
      </c>
      <c r="AC4318" s="13" t="str">
        <f>Tableau1[[#This Row],[Authors]]&amp;", "&amp;Tableau1[[#This Row],[Title]]&amp;" "&amp;Tableau1[[#This Row],[Journal]]&amp;". "&amp;Tableau1[[#This Row],[Year]]</f>
        <v>Gao M, Liu K, Lin Q, Liu H., Management Modalities for Traumatic Macular Hole: A Systematic Review and Single-Arm Meta-Analysis. Curr Eye Res. 2017</v>
      </c>
    </row>
    <row r="4319" spans="1:29" ht="28.8" x14ac:dyDescent="0.3">
      <c r="A4319">
        <v>3208</v>
      </c>
      <c r="B4319" t="s">
        <v>6393</v>
      </c>
      <c r="C4319" t="s">
        <v>16636</v>
      </c>
      <c r="D4319" t="s">
        <v>26817</v>
      </c>
      <c r="E4319" t="s">
        <v>2854</v>
      </c>
      <c r="F4319" s="10"/>
      <c r="G4319">
        <v>2017</v>
      </c>
      <c r="J4319">
        <v>0.38385581496416366</v>
      </c>
      <c r="L4319" t="s">
        <v>37661</v>
      </c>
      <c r="M4319">
        <v>28621538</v>
      </c>
      <c r="Q4319" s="10"/>
      <c r="R4319" s="11">
        <f t="shared" si="134"/>
        <v>0</v>
      </c>
      <c r="U4319" s="11">
        <f t="shared" si="135"/>
        <v>0</v>
      </c>
      <c r="Y4319" s="11">
        <f>IF(SUM(Tableau1[[#This Row],[Other access]:[Sci-hub access]])&gt;=1,1,0)</f>
        <v>0</v>
      </c>
      <c r="Z4319" s="12">
        <f>IF(OR(Tableau1[[#This Row],[Access R1 + S1+ T1 ]]&gt;=1,Tableau1[[#This Row],[Access V1 +W1 + X1]]&gt;=1),1,0)</f>
        <v>0</v>
      </c>
      <c r="AB4319" s="10" t="str">
        <f>Tableau1[[#This Row],[DOI]]</f>
        <v>doi: 10.1021/acs.jmedchem.7b00425</v>
      </c>
      <c r="AC4319" s="13" t="str">
        <f>Tableau1[[#This Row],[Authors]]&amp;", "&amp;Tableau1[[#This Row],[Title]]&amp;" "&amp;Tableau1[[#This Row],[Journal]]&amp;". "&amp;Tableau1[[#This Row],[Year]]</f>
        <v>Lorthiois E, Anderson K, Vulpetti A, Rogel O, Cumin F, Ostermann N, Steinbacher S, Mac Sweeney A, Delgado O, Liao SM, Randl S, Rüdisser S, Dussauge S, Fettis K, Kieffer L, de Erkenez A, Yang L, Hartwieg C, Argikar UA, La Bonte LR, Newton R, Kansara V, et al., Discovery of Highly Potent and Selective Small-Molecule Reversible Factor D Inhibitors Demonstrating Alternative Complement Pathway Inhibition in Vivo. J Med Chem. 2017</v>
      </c>
    </row>
    <row r="4320" spans="1:29" x14ac:dyDescent="0.3">
      <c r="A4320">
        <v>5030</v>
      </c>
      <c r="B4320" t="s">
        <v>8119</v>
      </c>
      <c r="C4320" t="s">
        <v>18346</v>
      </c>
      <c r="D4320" t="s">
        <v>28549</v>
      </c>
      <c r="E4320" t="s">
        <v>2549</v>
      </c>
      <c r="F4320" s="10"/>
      <c r="G4320">
        <v>2017</v>
      </c>
      <c r="J4320">
        <v>0.38392276237369927</v>
      </c>
      <c r="L4320" t="s">
        <v>39438</v>
      </c>
      <c r="M4320">
        <v>28380106</v>
      </c>
      <c r="Q4320" s="10"/>
      <c r="R4320" s="11">
        <f t="shared" si="134"/>
        <v>0</v>
      </c>
      <c r="U4320" s="11">
        <f t="shared" si="135"/>
        <v>0</v>
      </c>
      <c r="Y4320" s="11">
        <f>IF(SUM(Tableau1[[#This Row],[Other access]:[Sci-hub access]])&gt;=1,1,0)</f>
        <v>0</v>
      </c>
      <c r="Z4320" s="12">
        <f>IF(OR(Tableau1[[#This Row],[Access R1 + S1+ T1 ]]&gt;=1,Tableau1[[#This Row],[Access V1 +W1 + X1]]&gt;=1),1,0)</f>
        <v>0</v>
      </c>
      <c r="AB4320" s="10" t="str">
        <f>Tableau1[[#This Row],[DOI]]</f>
        <v>doi: 10.5935/0004-2749.20170016</v>
      </c>
      <c r="AC4320" s="13" t="str">
        <f>Tableau1[[#This Row],[Authors]]&amp;", "&amp;Tableau1[[#This Row],[Title]]&amp;" "&amp;Tableau1[[#This Row],[Journal]]&amp;". "&amp;Tableau1[[#This Row],[Year]]</f>
        <v>Brandão AO, Andrade GM, Vasconcelos GC, Rossi LD, Saliba GR., Instruments for evaluation of functionality in children with low vision: a literature review. Arq Bras Oftalmol. 2017</v>
      </c>
    </row>
    <row r="4321" spans="1:29" x14ac:dyDescent="0.3">
      <c r="A4321">
        <v>9485</v>
      </c>
      <c r="B4321" t="s">
        <v>12050</v>
      </c>
      <c r="C4321" t="s">
        <v>22225</v>
      </c>
      <c r="D4321" t="s">
        <v>32496</v>
      </c>
      <c r="E4321" t="s">
        <v>2683</v>
      </c>
      <c r="F4321" s="10"/>
      <c r="G4321">
        <v>2017</v>
      </c>
      <c r="J4321">
        <v>0.38396979336708104</v>
      </c>
      <c r="L4321" t="s">
        <v>43768</v>
      </c>
      <c r="M4321">
        <v>27671902</v>
      </c>
      <c r="Q4321" s="10"/>
      <c r="R4321" s="11">
        <f t="shared" si="134"/>
        <v>0</v>
      </c>
      <c r="U4321" s="11">
        <f t="shared" si="135"/>
        <v>0</v>
      </c>
      <c r="Y4321" s="11">
        <f>IF(SUM(Tableau1[[#This Row],[Other access]:[Sci-hub access]])&gt;=1,1,0)</f>
        <v>0</v>
      </c>
      <c r="Z4321" s="12">
        <f>IF(OR(Tableau1[[#This Row],[Access R1 + S1+ T1 ]]&gt;=1,Tableau1[[#This Row],[Access V1 +W1 + X1]]&gt;=1),1,0)</f>
        <v>0</v>
      </c>
      <c r="AB4321" s="10" t="str">
        <f>Tableau1[[#This Row],[DOI]]</f>
        <v>doi: 10.1136/jnnp-2016-313300</v>
      </c>
      <c r="AC4321" s="13" t="str">
        <f>Tableau1[[#This Row],[Authors]]&amp;", "&amp;Tableau1[[#This Row],[Title]]&amp;" "&amp;Tableau1[[#This Row],[Journal]]&amp;". "&amp;Tableau1[[#This Row],[Year]]</f>
        <v>Kawachi I, Lassmann H., Neurodegeneration in multiple sclerosis and neuromyelitis optica. J Neurol Neurosurg Psychiatry. 2017</v>
      </c>
    </row>
    <row r="4322" spans="1:29" x14ac:dyDescent="0.3">
      <c r="A4322">
        <v>6213</v>
      </c>
      <c r="B4322" t="s">
        <v>9174</v>
      </c>
      <c r="C4322" t="s">
        <v>19387</v>
      </c>
      <c r="D4322" t="s">
        <v>29605</v>
      </c>
      <c r="E4322" t="s">
        <v>2496</v>
      </c>
      <c r="F4322" s="10"/>
      <c r="G4322">
        <v>2017</v>
      </c>
      <c r="J4322">
        <v>0.38399238553506665</v>
      </c>
      <c r="L4322" t="s">
        <v>40583</v>
      </c>
      <c r="M4322">
        <v>28237158</v>
      </c>
      <c r="Q4322" s="10"/>
      <c r="R4322" s="11">
        <f t="shared" si="134"/>
        <v>0</v>
      </c>
      <c r="U4322" s="11">
        <f t="shared" si="135"/>
        <v>0</v>
      </c>
      <c r="Y4322" s="11">
        <f>IF(SUM(Tableau1[[#This Row],[Other access]:[Sci-hub access]])&gt;=1,1,0)</f>
        <v>0</v>
      </c>
      <c r="Z4322" s="12">
        <f>IF(OR(Tableau1[[#This Row],[Access R1 + S1+ T1 ]]&gt;=1,Tableau1[[#This Row],[Access V1 +W1 + X1]]&gt;=1),1,0)</f>
        <v>0</v>
      </c>
      <c r="AB4322" s="10" t="str">
        <f>Tableau1[[#This Row],[DOI]]</f>
        <v>doi: 10.1016/j.jcjo.2016.06.018</v>
      </c>
      <c r="AC4322" s="13" t="str">
        <f>Tableau1[[#This Row],[Authors]]&amp;", "&amp;Tableau1[[#This Row],[Title]]&amp;" "&amp;Tableau1[[#This Row],[Journal]]&amp;". "&amp;Tableau1[[#This Row],[Year]]</f>
        <v>Kurji K, Rudnisky CJ, Rayat JS, Arora S, Sandhu S, Damji KF, Dorey MW., Phaco-trabectome versus phaco-iStent in patients with open-angle glaucoma. Can J Ophthalmol. 2017</v>
      </c>
    </row>
    <row r="4323" spans="1:29" ht="28.8" x14ac:dyDescent="0.3">
      <c r="A4323">
        <v>5468</v>
      </c>
      <c r="B4323" t="s">
        <v>8517</v>
      </c>
      <c r="C4323" t="s">
        <v>18739</v>
      </c>
      <c r="D4323" t="s">
        <v>28947</v>
      </c>
      <c r="E4323" t="s">
        <v>34031</v>
      </c>
      <c r="F4323" s="10"/>
      <c r="G4323">
        <v>2017</v>
      </c>
      <c r="J4323">
        <v>0.38414448842576765</v>
      </c>
      <c r="L4323" t="s">
        <v>39858</v>
      </c>
      <c r="M4323">
        <v>28333572</v>
      </c>
      <c r="Q4323" s="10"/>
      <c r="R4323" s="11">
        <f t="shared" si="134"/>
        <v>0</v>
      </c>
      <c r="U4323" s="11">
        <f t="shared" si="135"/>
        <v>0</v>
      </c>
      <c r="Y4323" s="11">
        <f>IF(SUM(Tableau1[[#This Row],[Other access]:[Sci-hub access]])&gt;=1,1,0)</f>
        <v>0</v>
      </c>
      <c r="Z4323" s="12">
        <f>IF(OR(Tableau1[[#This Row],[Access R1 + S1+ T1 ]]&gt;=1,Tableau1[[#This Row],[Access V1 +W1 + X1]]&gt;=1),1,0)</f>
        <v>0</v>
      </c>
      <c r="AB4323" s="10" t="str">
        <f>Tableau1[[#This Row],[DOI]]</f>
        <v>doi: 10.1089/jop.2016.0101</v>
      </c>
      <c r="AC4323" s="13" t="str">
        <f>Tableau1[[#This Row],[Authors]]&amp;", "&amp;Tableau1[[#This Row],[Title]]&amp;" "&amp;Tableau1[[#This Row],[Journal]]&amp;". "&amp;Tableau1[[#This Row],[Year]]</f>
        <v>Schnabolk G, Beon MK, Tomlinson S, Rohrer B., New Insights on Complement Inhibitor CD59 in Mouse Laser-Induced Choroidal Neovascularization: Mislocalization After Injury and Targeted Delivery for Protein Replacement. J Ocul Pharmacol Ther. 2017</v>
      </c>
    </row>
    <row r="4324" spans="1:29" ht="28.8" x14ac:dyDescent="0.3">
      <c r="A4324">
        <v>3368</v>
      </c>
      <c r="B4324" t="s">
        <v>6547</v>
      </c>
      <c r="C4324" t="s">
        <v>16790</v>
      </c>
      <c r="D4324" t="s">
        <v>26971</v>
      </c>
      <c r="E4324" t="s">
        <v>2458</v>
      </c>
      <c r="F4324" s="10"/>
      <c r="G4324">
        <v>2017</v>
      </c>
      <c r="J4324">
        <v>0.38423370567135329</v>
      </c>
      <c r="L4324" t="s">
        <v>37818</v>
      </c>
      <c r="M4324">
        <v>28594977</v>
      </c>
      <c r="Q4324" s="10"/>
      <c r="R4324" s="11">
        <f t="shared" si="134"/>
        <v>0</v>
      </c>
      <c r="U4324" s="11">
        <f t="shared" si="135"/>
        <v>0</v>
      </c>
      <c r="Y4324" s="11">
        <f>IF(SUM(Tableau1[[#This Row],[Other access]:[Sci-hub access]])&gt;=1,1,0)</f>
        <v>0</v>
      </c>
      <c r="Z4324" s="12">
        <f>IF(OR(Tableau1[[#This Row],[Access R1 + S1+ T1 ]]&gt;=1,Tableau1[[#This Row],[Access V1 +W1 + X1]]&gt;=1),1,0)</f>
        <v>0</v>
      </c>
      <c r="AB4324" s="10" t="str">
        <f>Tableau1[[#This Row],[DOI]]</f>
        <v>doi: 10.1001/jamaophthalmol.2017.1659</v>
      </c>
      <c r="AC4324" s="13" t="str">
        <f>Tableau1[[#This Row],[Authors]]&amp;", "&amp;Tableau1[[#This Row],[Title]]&amp;" "&amp;Tableau1[[#This Row],[Journal]]&amp;". "&amp;Tableau1[[#This Row],[Year]]</f>
        <v>Prager AJ, Hood DC, Liebmann JM, De Moraes CG, Al-Aswad LA, Yu Q, Cioffi GA, Blumberg DM., Association of Glaucoma-Related, Optical Coherence Tomography-Measured Macular Damage With Vision-Related Quality of Life. JAMA Ophthalmol. 2017</v>
      </c>
    </row>
    <row r="4325" spans="1:29" x14ac:dyDescent="0.3">
      <c r="A4325">
        <v>10554</v>
      </c>
      <c r="B4325" t="s">
        <v>13032</v>
      </c>
      <c r="C4325" t="s">
        <v>20686</v>
      </c>
      <c r="D4325" t="s">
        <v>33485</v>
      </c>
      <c r="E4325" t="s">
        <v>2438</v>
      </c>
      <c r="F4325" s="10"/>
      <c r="G4325">
        <v>2017</v>
      </c>
      <c r="J4325">
        <v>0.38424603587079376</v>
      </c>
      <c r="L4325" t="s">
        <v>44803</v>
      </c>
      <c r="M4325">
        <v>27215743</v>
      </c>
      <c r="Q4325" s="10"/>
      <c r="R4325" s="11">
        <f t="shared" si="134"/>
        <v>0</v>
      </c>
      <c r="U4325" s="11">
        <f t="shared" si="135"/>
        <v>0</v>
      </c>
      <c r="Y4325" s="11">
        <f>IF(SUM(Tableau1[[#This Row],[Other access]:[Sci-hub access]])&gt;=1,1,0)</f>
        <v>0</v>
      </c>
      <c r="Z4325" s="12">
        <f>IF(OR(Tableau1[[#This Row],[Access R1 + S1+ T1 ]]&gt;=1,Tableau1[[#This Row],[Access V1 +W1 + X1]]&gt;=1),1,0)</f>
        <v>0</v>
      </c>
      <c r="AB4325" s="10" t="str">
        <f>Tableau1[[#This Row],[DOI]]</f>
        <v>doi: 10.1136/bjophthalmol-2016-308592</v>
      </c>
      <c r="AC4325" s="13" t="str">
        <f>Tableau1[[#This Row],[Authors]]&amp;", "&amp;Tableau1[[#This Row],[Title]]&amp;" "&amp;Tableau1[[#This Row],[Journal]]&amp;". "&amp;Tableau1[[#This Row],[Year]]</f>
        <v>Woo YJ, Kim JW, Yoon JS., Clinical implications of serum IgG(4) levels in patients with IgG(4)-related ophthalmic disease. Br J Ophthalmol. 2017</v>
      </c>
    </row>
    <row r="4326" spans="1:29" x14ac:dyDescent="0.3">
      <c r="A4326">
        <v>1502</v>
      </c>
      <c r="B4326" t="s">
        <v>18</v>
      </c>
      <c r="C4326" t="s">
        <v>19</v>
      </c>
      <c r="D4326" t="s">
        <v>20</v>
      </c>
      <c r="E4326" t="s">
        <v>2538</v>
      </c>
      <c r="F4326" s="10"/>
      <c r="G4326">
        <v>2017</v>
      </c>
      <c r="J4326">
        <v>0.38430514063669852</v>
      </c>
      <c r="L4326" t="s">
        <v>35983</v>
      </c>
      <c r="M4326">
        <v>28936050</v>
      </c>
      <c r="Q4326" s="10"/>
      <c r="R4326" s="11">
        <f t="shared" si="134"/>
        <v>0</v>
      </c>
      <c r="U4326" s="11">
        <f t="shared" si="135"/>
        <v>0</v>
      </c>
      <c r="Y4326" s="11">
        <f>IF(SUM(Tableau1[[#This Row],[Other access]:[Sci-hub access]])&gt;=1,1,0)</f>
        <v>0</v>
      </c>
      <c r="Z4326" s="12">
        <f>IF(OR(Tableau1[[#This Row],[Access R1 + S1+ T1 ]]&gt;=1,Tableau1[[#This Row],[Access V1 +W1 + X1]]&gt;=1),1,0)</f>
        <v>0</v>
      </c>
      <c r="AB4326" s="10" t="str">
        <f>Tableau1[[#This Row],[DOI]]</f>
        <v>doi: 10.4103/meajo.MEAJO_242_15</v>
      </c>
      <c r="AC4326" s="13" t="str">
        <f>Tableau1[[#This Row],[Authors]]&amp;", "&amp;Tableau1[[#This Row],[Title]]&amp;" "&amp;Tableau1[[#This Row],[Journal]]&amp;". "&amp;Tableau1[[#This Row],[Year]]</f>
        <v>Sahu PK, Das GK, Agrawal S, Kumar S., Comparative Evaluation of Corneal Endothelium in Patients with Diabetes Undergoing Phacoemulsification. Middle East Afr J Ophthalmol. 2017</v>
      </c>
    </row>
    <row r="4327" spans="1:29" x14ac:dyDescent="0.3">
      <c r="A4327">
        <v>5855</v>
      </c>
      <c r="B4327" t="s">
        <v>718</v>
      </c>
      <c r="C4327" t="s">
        <v>719</v>
      </c>
      <c r="D4327" t="s">
        <v>720</v>
      </c>
      <c r="E4327" t="s">
        <v>2593</v>
      </c>
      <c r="F4327" s="10"/>
      <c r="G4327">
        <v>2017</v>
      </c>
      <c r="J4327">
        <v>0.38434720916794884</v>
      </c>
      <c r="L4327" t="s">
        <v>40237</v>
      </c>
      <c r="M4327">
        <v>28280054</v>
      </c>
      <c r="Q4327" s="10"/>
      <c r="R4327" s="11">
        <f t="shared" si="134"/>
        <v>0</v>
      </c>
      <c r="U4327" s="11">
        <f t="shared" si="135"/>
        <v>0</v>
      </c>
      <c r="Y4327" s="11">
        <f>IF(SUM(Tableau1[[#This Row],[Other access]:[Sci-hub access]])&gt;=1,1,0)</f>
        <v>0</v>
      </c>
      <c r="Z4327" s="12">
        <f>IF(OR(Tableau1[[#This Row],[Access R1 + S1+ T1 ]]&gt;=1,Tableau1[[#This Row],[Access V1 +W1 + X1]]&gt;=1),1,0)</f>
        <v>0</v>
      </c>
      <c r="AB4327" s="10" t="str">
        <f>Tableau1[[#This Row],[DOI]]</f>
        <v>doi: 10.1136/oemed-2016-104172</v>
      </c>
      <c r="AC4327" s="13" t="str">
        <f>Tableau1[[#This Row],[Authors]]&amp;", "&amp;Tableau1[[#This Row],[Title]]&amp;" "&amp;Tableau1[[#This Row],[Journal]]&amp;". "&amp;Tableau1[[#This Row],[Year]]</f>
        <v>Farioli A, Kriebel D, Mattioli S, Kjellberg K, Hemmingsson T., Occupational lifting and rhegmatogenous retinal detachment: a follow-up study of Swedish conscripts. Occup Environ Med. 2017</v>
      </c>
    </row>
    <row r="4328" spans="1:29" x14ac:dyDescent="0.3">
      <c r="A4328">
        <v>2939</v>
      </c>
      <c r="B4328" t="s">
        <v>6135</v>
      </c>
      <c r="C4328" t="s">
        <v>16380</v>
      </c>
      <c r="D4328" t="s">
        <v>26559</v>
      </c>
      <c r="E4328" t="s">
        <v>2451</v>
      </c>
      <c r="F4328" s="10"/>
      <c r="G4328">
        <v>2017</v>
      </c>
      <c r="J4328">
        <v>0.38437817033495925</v>
      </c>
      <c r="L4328" t="s">
        <v>37395</v>
      </c>
      <c r="M4328">
        <v>28662131</v>
      </c>
      <c r="Q4328" s="10"/>
      <c r="R4328" s="11">
        <f t="shared" si="134"/>
        <v>0</v>
      </c>
      <c r="U4328" s="11">
        <f t="shared" si="135"/>
        <v>0</v>
      </c>
      <c r="Y4328" s="11">
        <f>IF(SUM(Tableau1[[#This Row],[Other access]:[Sci-hub access]])&gt;=1,1,0)</f>
        <v>0</v>
      </c>
      <c r="Z4328" s="12">
        <f>IF(OR(Tableau1[[#This Row],[Access R1 + S1+ T1 ]]&gt;=1,Tableau1[[#This Row],[Access V1 +W1 + X1]]&gt;=1),1,0)</f>
        <v>0</v>
      </c>
      <c r="AB4328" s="10" t="str">
        <f>Tableau1[[#This Row],[DOI]]</f>
        <v>doi: 10.1371/journal.pone.0180188</v>
      </c>
      <c r="AC4328" s="13" t="str">
        <f>Tableau1[[#This Row],[Authors]]&amp;", "&amp;Tableau1[[#This Row],[Title]]&amp;" "&amp;Tableau1[[#This Row],[Journal]]&amp;". "&amp;Tableau1[[#This Row],[Year]]</f>
        <v>Luo C, Chen X, Jin H, Yao K., The association between gout and cataract risk: A meta-analysis. PLoS One. 2017</v>
      </c>
    </row>
    <row r="4329" spans="1:29" x14ac:dyDescent="0.3">
      <c r="A4329">
        <v>2507</v>
      </c>
      <c r="B4329" t="s">
        <v>5728</v>
      </c>
      <c r="C4329" t="s">
        <v>15974</v>
      </c>
      <c r="D4329" t="s">
        <v>26151</v>
      </c>
      <c r="E4329" t="s">
        <v>2490</v>
      </c>
      <c r="F4329" s="10"/>
      <c r="G4329">
        <v>2017</v>
      </c>
      <c r="J4329">
        <v>0.3845553138331167</v>
      </c>
      <c r="L4329" t="s">
        <v>36971</v>
      </c>
      <c r="M4329">
        <v>28734813</v>
      </c>
      <c r="Q4329" s="10"/>
      <c r="R4329" s="11">
        <f t="shared" si="134"/>
        <v>0</v>
      </c>
      <c r="U4329" s="11">
        <f t="shared" si="135"/>
        <v>0</v>
      </c>
      <c r="Y4329" s="11">
        <f>IF(SUM(Tableau1[[#This Row],[Other access]:[Sci-hub access]])&gt;=1,1,0)</f>
        <v>0</v>
      </c>
      <c r="Z4329" s="12">
        <f>IF(OR(Tableau1[[#This Row],[Access R1 + S1+ T1 ]]&gt;=1,Tableau1[[#This Row],[Access V1 +W1 + X1]]&gt;=1),1,0)</f>
        <v>0</v>
      </c>
      <c r="AB4329" s="10" t="str">
        <f>Tableau1[[#This Row],[DOI]]</f>
        <v>doi: 10.1016/j.ajo.2017.07.006</v>
      </c>
      <c r="AC4329" s="13" t="str">
        <f>Tableau1[[#This Row],[Authors]]&amp;", "&amp;Tableau1[[#This Row],[Title]]&amp;" "&amp;Tableau1[[#This Row],[Journal]]&amp;". "&amp;Tableau1[[#This Row],[Year]]</f>
        <v>Nash DL, Diehl NN, Mohney BG., Incidence and Types of Pediatric Nystagmus. Am J Ophthalmol. 2017</v>
      </c>
    </row>
    <row r="4330" spans="1:29" x14ac:dyDescent="0.3">
      <c r="A4330">
        <v>4127</v>
      </c>
      <c r="B4330" t="s">
        <v>7273</v>
      </c>
      <c r="C4330" t="s">
        <v>17510</v>
      </c>
      <c r="D4330" t="s">
        <v>27701</v>
      </c>
      <c r="E4330" t="s">
        <v>2451</v>
      </c>
      <c r="F4330" s="10"/>
      <c r="G4330">
        <v>2017</v>
      </c>
      <c r="J4330">
        <v>0.38468749107519762</v>
      </c>
      <c r="L4330" t="s">
        <v>38558</v>
      </c>
      <c r="M4330">
        <v>28481939</v>
      </c>
      <c r="Q4330" s="10"/>
      <c r="R4330" s="11">
        <f t="shared" si="134"/>
        <v>0</v>
      </c>
      <c r="U4330" s="11">
        <f t="shared" si="135"/>
        <v>0</v>
      </c>
      <c r="Y4330" s="11">
        <f>IF(SUM(Tableau1[[#This Row],[Other access]:[Sci-hub access]])&gt;=1,1,0)</f>
        <v>0</v>
      </c>
      <c r="Z4330" s="12">
        <f>IF(OR(Tableau1[[#This Row],[Access R1 + S1+ T1 ]]&gt;=1,Tableau1[[#This Row],[Access V1 +W1 + X1]]&gt;=1),1,0)</f>
        <v>0</v>
      </c>
      <c r="AB4330" s="10" t="str">
        <f>Tableau1[[#This Row],[DOI]]</f>
        <v>doi: 10.1371/journal.pone.0177407</v>
      </c>
      <c r="AC4330" s="13" t="str">
        <f>Tableau1[[#This Row],[Authors]]&amp;", "&amp;Tableau1[[#This Row],[Title]]&amp;" "&amp;Tableau1[[#This Row],[Journal]]&amp;". "&amp;Tableau1[[#This Row],[Year]]</f>
        <v>Vercillo T, Tonelli A, Gori M., Intercepting a sound without vision. PLoS One. 2017</v>
      </c>
    </row>
    <row r="4331" spans="1:29" x14ac:dyDescent="0.3">
      <c r="A4331">
        <v>6976</v>
      </c>
      <c r="B4331" t="s">
        <v>1172</v>
      </c>
      <c r="C4331" t="s">
        <v>1173</v>
      </c>
      <c r="D4331" t="s">
        <v>1174</v>
      </c>
      <c r="E4331" t="s">
        <v>2566</v>
      </c>
      <c r="F4331" s="10"/>
      <c r="G4331">
        <v>2017</v>
      </c>
      <c r="J4331">
        <v>0.38494898210597395</v>
      </c>
      <c r="L4331" t="s">
        <v>41334</v>
      </c>
      <c r="M4331">
        <v>28139518</v>
      </c>
      <c r="Q4331" s="10"/>
      <c r="R4331" s="11">
        <f t="shared" si="134"/>
        <v>0</v>
      </c>
      <c r="U4331" s="11">
        <f t="shared" si="135"/>
        <v>0</v>
      </c>
      <c r="Y4331" s="11">
        <f>IF(SUM(Tableau1[[#This Row],[Other access]:[Sci-hub access]])&gt;=1,1,0)</f>
        <v>0</v>
      </c>
      <c r="Z4331" s="12">
        <f>IF(OR(Tableau1[[#This Row],[Access R1 + S1+ T1 ]]&gt;=1,Tableau1[[#This Row],[Access V1 +W1 + X1]]&gt;=1),1,0)</f>
        <v>0</v>
      </c>
      <c r="AB4331" s="10" t="str">
        <f>Tableau1[[#This Row],[DOI]]</f>
        <v>doi: 10.4103/0366-6999.198920</v>
      </c>
      <c r="AC4331" s="13" t="str">
        <f>Tableau1[[#This Row],[Authors]]&amp;", "&amp;Tableau1[[#This Row],[Title]]&amp;" "&amp;Tableau1[[#This Row],[Journal]]&amp;". "&amp;Tableau1[[#This Row],[Year]]</f>
        <v>Li BB, Cai Y, Pan YZ, Li M, Qiao RH, Fang Y, Tian T., Corneal Biomechanical Parameters and Asymmetric Visual Field Damage in Patients with Untreated Normal Tension Glaucoma. Chin Med J (Engl). 2017</v>
      </c>
    </row>
    <row r="4332" spans="1:29" x14ac:dyDescent="0.3">
      <c r="A4332">
        <v>10493</v>
      </c>
      <c r="B4332" t="s">
        <v>12978</v>
      </c>
      <c r="C4332" t="s">
        <v>23144</v>
      </c>
      <c r="D4332" t="s">
        <v>33431</v>
      </c>
      <c r="E4332" t="s">
        <v>2457</v>
      </c>
      <c r="F4332" s="10"/>
      <c r="G4332">
        <v>2017</v>
      </c>
      <c r="J4332">
        <v>0.38501893813836607</v>
      </c>
      <c r="L4332" t="s">
        <v>44742</v>
      </c>
      <c r="M4332">
        <v>27258543</v>
      </c>
      <c r="Q4332" s="10"/>
      <c r="R4332" s="11">
        <f t="shared" si="134"/>
        <v>0</v>
      </c>
      <c r="U4332" s="11">
        <f t="shared" si="135"/>
        <v>0</v>
      </c>
      <c r="Y4332" s="11">
        <f>IF(SUM(Tableau1[[#This Row],[Other access]:[Sci-hub access]])&gt;=1,1,0)</f>
        <v>0</v>
      </c>
      <c r="Z4332" s="12">
        <f>IF(OR(Tableau1[[#This Row],[Access R1 + S1+ T1 ]]&gt;=1,Tableau1[[#This Row],[Access V1 +W1 + X1]]&gt;=1),1,0)</f>
        <v>0</v>
      </c>
      <c r="AB4332" s="10" t="str">
        <f>Tableau1[[#This Row],[DOI]]</f>
        <v>doi: 10.1097/ICB.0000000000000339</v>
      </c>
      <c r="AC4332" s="13" t="str">
        <f>Tableau1[[#This Row],[Authors]]&amp;", "&amp;Tableau1[[#This Row],[Title]]&amp;" "&amp;Tableau1[[#This Row],[Journal]]&amp;". "&amp;Tableau1[[#This Row],[Year]]</f>
        <v>Yanoga F, Garcia-Gonzalez JM, Greenwald M, Shapiro MJ, Blair MP., CANDIDA ENDOPHTHALMITIS FROM THE REACTIVATION OF A DORMANT LENTICULAR FUNGAL ABSCESS IN A PREMATURE INFANT. Retin Cases Brief Rep. 2017</v>
      </c>
    </row>
    <row r="4333" spans="1:29" ht="28.8" x14ac:dyDescent="0.3">
      <c r="A4333">
        <v>4008</v>
      </c>
      <c r="B4333" t="s">
        <v>7160</v>
      </c>
      <c r="C4333" t="s">
        <v>17397</v>
      </c>
      <c r="D4333" t="s">
        <v>27587</v>
      </c>
      <c r="E4333" t="s">
        <v>2466</v>
      </c>
      <c r="F4333" s="10"/>
      <c r="G4333">
        <v>2017</v>
      </c>
      <c r="J4333">
        <v>0.38514493852876253</v>
      </c>
      <c r="L4333" t="s">
        <v>38448</v>
      </c>
      <c r="M4333">
        <v>28495144</v>
      </c>
      <c r="Q4333" s="10"/>
      <c r="R4333" s="11">
        <f t="shared" si="134"/>
        <v>0</v>
      </c>
      <c r="U4333" s="11">
        <f t="shared" si="135"/>
        <v>0</v>
      </c>
      <c r="Y4333" s="11">
        <f>IF(SUM(Tableau1[[#This Row],[Other access]:[Sci-hub access]])&gt;=1,1,0)</f>
        <v>0</v>
      </c>
      <c r="Z4333" s="12">
        <f>IF(OR(Tableau1[[#This Row],[Access R1 + S1+ T1 ]]&gt;=1,Tableau1[[#This Row],[Access V1 +W1 + X1]]&gt;=1),1,0)</f>
        <v>0</v>
      </c>
      <c r="AB4333" s="10" t="str">
        <f>Tableau1[[#This Row],[DOI]]</f>
        <v>doi: 10.1016/j.jneuroim.2017.04.001</v>
      </c>
      <c r="AC4333" s="13" t="str">
        <f>Tableau1[[#This Row],[Authors]]&amp;", "&amp;Tableau1[[#This Row],[Title]]&amp;" "&amp;Tableau1[[#This Row],[Journal]]&amp;". "&amp;Tableau1[[#This Row],[Year]]</f>
        <v>Barros PO, Dias ASO, Kasahara TM, Ornelas AMM, Aguiar RS, Leon SA, Ruiz A, Marignier R, Araújo ACRA, Alvarenga R, Bento CAM., Expansion of IL-6(+) Th17-like cells expressing TLRs correlates with microbial translocation and neurological disabilities in NMOSD patients. J Neuroimmunol. 2017</v>
      </c>
    </row>
    <row r="4334" spans="1:29" ht="28.8" x14ac:dyDescent="0.3">
      <c r="A4334">
        <v>1794</v>
      </c>
      <c r="B4334" t="s">
        <v>42</v>
      </c>
      <c r="C4334" t="s">
        <v>43</v>
      </c>
      <c r="D4334" t="s">
        <v>44</v>
      </c>
      <c r="E4334" t="s">
        <v>2816</v>
      </c>
      <c r="F4334" s="10"/>
      <c r="G4334">
        <v>2017</v>
      </c>
      <c r="J4334">
        <v>0.38533865857901128</v>
      </c>
      <c r="L4334" t="s">
        <v>36268</v>
      </c>
      <c r="M4334">
        <v>28873168</v>
      </c>
      <c r="Q4334" s="10"/>
      <c r="R4334" s="11">
        <f t="shared" si="134"/>
        <v>0</v>
      </c>
      <c r="U4334" s="11">
        <f t="shared" si="135"/>
        <v>0</v>
      </c>
      <c r="Y4334" s="11">
        <f>IF(SUM(Tableau1[[#This Row],[Other access]:[Sci-hub access]])&gt;=1,1,0)</f>
        <v>0</v>
      </c>
      <c r="Z4334" s="12">
        <f>IF(OR(Tableau1[[#This Row],[Access R1 + S1+ T1 ]]&gt;=1,Tableau1[[#This Row],[Access V1 +W1 + X1]]&gt;=1),1,0)</f>
        <v>0</v>
      </c>
      <c r="AB4334" s="10" t="str">
        <f>Tableau1[[#This Row],[DOI]]</f>
        <v>doi: 10.1001/jama.2017.11260</v>
      </c>
      <c r="AC4334" s="13" t="str">
        <f>Tableau1[[#This Row],[Authors]]&amp;", "&amp;Tableau1[[#This Row],[Title]]&amp;" "&amp;Tableau1[[#This Row],[Journal]]&amp;". "&amp;Tableau1[[#This Row],[Year]]</f>
        <v>US Preventive Services Task Force., Grossman DC, Curry SJ, Owens DK, Barry MJ, Davidson KW, Doubeni CA, Epling JW Jr, Kemper AR, Krist AH, Kurth AE, Landefeld CS, Mangione CM, Phipps MG, Silverstein M, Simon MA, Tseng CW., Vision Screening in Children Aged 6 Months to 5 Years: US Preventive Services Task Force Recommendation Statement. JAMA. 2017</v>
      </c>
    </row>
    <row r="4335" spans="1:29" x14ac:dyDescent="0.3">
      <c r="A4335">
        <v>6436</v>
      </c>
      <c r="B4335" t="s">
        <v>9372</v>
      </c>
      <c r="C4335" t="s">
        <v>19580</v>
      </c>
      <c r="D4335" t="s">
        <v>29803</v>
      </c>
      <c r="E4335" t="s">
        <v>2464</v>
      </c>
      <c r="F4335" s="10"/>
      <c r="G4335">
        <v>2017</v>
      </c>
      <c r="J4335">
        <v>0.38537731646207019</v>
      </c>
      <c r="L4335" t="s">
        <v>40805</v>
      </c>
      <c r="M4335">
        <v>28212157</v>
      </c>
      <c r="Q4335" s="10"/>
      <c r="R4335" s="11">
        <f t="shared" si="134"/>
        <v>0</v>
      </c>
      <c r="U4335" s="11">
        <f t="shared" si="135"/>
        <v>0</v>
      </c>
      <c r="Y4335" s="11">
        <f>IF(SUM(Tableau1[[#This Row],[Other access]:[Sci-hub access]])&gt;=1,1,0)</f>
        <v>0</v>
      </c>
      <c r="Z4335" s="12">
        <f>IF(OR(Tableau1[[#This Row],[Access R1 + S1+ T1 ]]&gt;=1,Tableau1[[#This Row],[Access V1 +W1 + X1]]&gt;=1),1,0)</f>
        <v>0</v>
      </c>
      <c r="AB4335" s="10" t="str">
        <f>Tableau1[[#This Row],[DOI]]</f>
        <v>doi: 10.1097/ICU.0000000000000367</v>
      </c>
      <c r="AC4335" s="13" t="str">
        <f>Tableau1[[#This Row],[Authors]]&amp;", "&amp;Tableau1[[#This Row],[Title]]&amp;" "&amp;Tableau1[[#This Row],[Journal]]&amp;". "&amp;Tableau1[[#This Row],[Year]]</f>
        <v>Leo SW; Scientific Bureau of World Society of Paediatric Ophthalmology and Strabismus (WSPOS).., Current approaches to myopia control. Curr Opin Ophthalmol. 2017</v>
      </c>
    </row>
    <row r="4336" spans="1:29" x14ac:dyDescent="0.3">
      <c r="A4336">
        <v>10088</v>
      </c>
      <c r="B4336" t="s">
        <v>12600</v>
      </c>
      <c r="C4336" t="s">
        <v>22768</v>
      </c>
      <c r="D4336" t="s">
        <v>33049</v>
      </c>
      <c r="E4336" t="s">
        <v>2486</v>
      </c>
      <c r="F4336" s="10"/>
      <c r="G4336">
        <v>2017</v>
      </c>
      <c r="J4336">
        <v>0.38542230573307623</v>
      </c>
      <c r="L4336" t="s">
        <v>44344</v>
      </c>
      <c r="M4336">
        <v>27473397</v>
      </c>
      <c r="Q4336" s="10"/>
      <c r="R4336" s="11">
        <f t="shared" si="134"/>
        <v>0</v>
      </c>
      <c r="U4336" s="11">
        <f t="shared" si="135"/>
        <v>0</v>
      </c>
      <c r="Y4336" s="11">
        <f>IF(SUM(Tableau1[[#This Row],[Other access]:[Sci-hub access]])&gt;=1,1,0)</f>
        <v>0</v>
      </c>
      <c r="Z4336" s="12">
        <f>IF(OR(Tableau1[[#This Row],[Access R1 + S1+ T1 ]]&gt;=1,Tableau1[[#This Row],[Access V1 +W1 + X1]]&gt;=1),1,0)</f>
        <v>0</v>
      </c>
      <c r="AB4336" s="10" t="str">
        <f>Tableau1[[#This Row],[DOI]]</f>
        <v>doi: 10.1111/aos.13160</v>
      </c>
      <c r="AC4336" s="13" t="str">
        <f>Tableau1[[#This Row],[Authors]]&amp;", "&amp;Tableau1[[#This Row],[Title]]&amp;" "&amp;Tableau1[[#This Row],[Journal]]&amp;". "&amp;Tableau1[[#This Row],[Year]]</f>
        <v>Laugesen CS, Ostri C, Brynskov T, Lund-Andersen H, Larsen M, Vorum H, Sørensen TL., Intravitreal ranibizumab for diabetic macular oedema in previously vitrectomized eyes. Acta Ophthalmol. 2017</v>
      </c>
    </row>
    <row r="4337" spans="1:29" x14ac:dyDescent="0.3">
      <c r="A4337">
        <v>6669</v>
      </c>
      <c r="B4337" t="s">
        <v>9574</v>
      </c>
      <c r="C4337" t="s">
        <v>19780</v>
      </c>
      <c r="D4337" t="s">
        <v>30007</v>
      </c>
      <c r="E4337" t="s">
        <v>2479</v>
      </c>
      <c r="F4337" s="10"/>
      <c r="G4337">
        <v>2017</v>
      </c>
      <c r="J4337">
        <v>0.3856805113243299</v>
      </c>
      <c r="L4337" t="s">
        <v>41032</v>
      </c>
      <c r="M4337">
        <v>28181930</v>
      </c>
      <c r="Q4337" s="10"/>
      <c r="R4337" s="11">
        <f t="shared" si="134"/>
        <v>0</v>
      </c>
      <c r="U4337" s="11">
        <f t="shared" si="135"/>
        <v>0</v>
      </c>
      <c r="Y4337" s="11">
        <f>IF(SUM(Tableau1[[#This Row],[Other access]:[Sci-hub access]])&gt;=1,1,0)</f>
        <v>0</v>
      </c>
      <c r="Z4337" s="12">
        <f>IF(OR(Tableau1[[#This Row],[Access R1 + S1+ T1 ]]&gt;=1,Tableau1[[#This Row],[Access V1 +W1 + X1]]&gt;=1),1,0)</f>
        <v>0</v>
      </c>
      <c r="AB4337" s="10" t="str">
        <f>Tableau1[[#This Row],[DOI]]</f>
        <v>doi: 10.1097/ICO.0000000000001158</v>
      </c>
      <c r="AC4337" s="13" t="str">
        <f>Tableau1[[#This Row],[Authors]]&amp;", "&amp;Tableau1[[#This Row],[Title]]&amp;" "&amp;Tableau1[[#This Row],[Journal]]&amp;". "&amp;Tableau1[[#This Row],[Year]]</f>
        <v>Platt SM, Schoenfield L, Basti S, Bryar PJ, Goldblum JR, Singh A, Singh AD., Recurrent Conjunctival Myofibrosarcoma Managed With Triple Application of Episcleral Brachytherapy. Cornea. 2017</v>
      </c>
    </row>
    <row r="4338" spans="1:29" x14ac:dyDescent="0.3">
      <c r="A4338">
        <v>7710</v>
      </c>
      <c r="B4338" t="s">
        <v>10478</v>
      </c>
      <c r="C4338" t="s">
        <v>20674</v>
      </c>
      <c r="D4338" t="s">
        <v>30914</v>
      </c>
      <c r="E4338" t="s">
        <v>2469</v>
      </c>
      <c r="F4338" s="10"/>
      <c r="G4338">
        <v>2017</v>
      </c>
      <c r="J4338">
        <v>0.38572559731570411</v>
      </c>
      <c r="L4338" t="s">
        <v>42061</v>
      </c>
      <c r="M4338">
        <v>28060586</v>
      </c>
      <c r="Q4338" s="10"/>
      <c r="R4338" s="11">
        <f t="shared" si="134"/>
        <v>0</v>
      </c>
      <c r="U4338" s="11">
        <f t="shared" si="135"/>
        <v>0</v>
      </c>
      <c r="Y4338" s="11">
        <f>IF(SUM(Tableau1[[#This Row],[Other access]:[Sci-hub access]])&gt;=1,1,0)</f>
        <v>0</v>
      </c>
      <c r="Z4338" s="12">
        <f>IF(OR(Tableau1[[#This Row],[Access R1 + S1+ T1 ]]&gt;=1,Tableau1[[#This Row],[Access V1 +W1 + X1]]&gt;=1),1,0)</f>
        <v>0</v>
      </c>
      <c r="AB4338" s="10" t="str">
        <f>Tableau1[[#This Row],[DOI]]</f>
        <v>doi: 10.1080/08820538.2016.1228388</v>
      </c>
      <c r="AC4338" s="13" t="str">
        <f>Tableau1[[#This Row],[Authors]]&amp;", "&amp;Tableau1[[#This Row],[Title]]&amp;" "&amp;Tableau1[[#This Row],[Journal]]&amp;". "&amp;Tableau1[[#This Row],[Year]]</f>
        <v>Barham R, El Rami H, Sun JK, Silva PS., Evidence-Based Treatment of Diabetic Macular Edema. Semin Ophthalmol. 2017</v>
      </c>
    </row>
    <row r="4339" spans="1:29" x14ac:dyDescent="0.3">
      <c r="A4339">
        <v>6439</v>
      </c>
      <c r="B4339" t="s">
        <v>9375</v>
      </c>
      <c r="C4339" t="s">
        <v>19583</v>
      </c>
      <c r="D4339" t="s">
        <v>29806</v>
      </c>
      <c r="E4339" t="s">
        <v>2523</v>
      </c>
      <c r="F4339" s="10"/>
      <c r="G4339">
        <v>2017</v>
      </c>
      <c r="J4339">
        <v>0.38580620895924378</v>
      </c>
      <c r="L4339" t="s">
        <v>40808</v>
      </c>
      <c r="M4339">
        <v>28211879</v>
      </c>
      <c r="Q4339" s="10"/>
      <c r="R4339" s="11">
        <f t="shared" si="134"/>
        <v>0</v>
      </c>
      <c r="U4339" s="11">
        <f t="shared" si="135"/>
        <v>0</v>
      </c>
      <c r="Y4339" s="11">
        <f>IF(SUM(Tableau1[[#This Row],[Other access]:[Sci-hub access]])&gt;=1,1,0)</f>
        <v>0</v>
      </c>
      <c r="Z4339" s="12">
        <f>IF(OR(Tableau1[[#This Row],[Access R1 + S1+ T1 ]]&gt;=1,Tableau1[[#This Row],[Access V1 +W1 + X1]]&gt;=1),1,0)</f>
        <v>0</v>
      </c>
      <c r="AB4339" s="10" t="str">
        <f>Tableau1[[#This Row],[DOI]]</f>
        <v>doi: 10.1038/eye.2017.14</v>
      </c>
      <c r="AC4339" s="13" t="str">
        <f>Tableau1[[#This Row],[Authors]]&amp;", "&amp;Tableau1[[#This Row],[Title]]&amp;" "&amp;Tableau1[[#This Row],[Journal]]&amp;". "&amp;Tableau1[[#This Row],[Year]]</f>
        <v>Cennamo G, Romano MR, Breve MA, Velotti N, Reibaldi M, de Crecchio G, Cennamo G., Evaluation of choroidal tumors with optical coherence tomography: enhanced depth imaging and OCT-angiography features. Eye (Lond). 2017</v>
      </c>
    </row>
    <row r="4340" spans="1:29" x14ac:dyDescent="0.3">
      <c r="A4340">
        <v>3025</v>
      </c>
      <c r="B4340" t="s">
        <v>6218</v>
      </c>
      <c r="C4340" t="s">
        <v>16463</v>
      </c>
      <c r="D4340" t="s">
        <v>26642</v>
      </c>
      <c r="E4340" t="s">
        <v>2562</v>
      </c>
      <c r="F4340" s="10"/>
      <c r="G4340">
        <v>2017</v>
      </c>
      <c r="J4340">
        <v>0.38582462677955309</v>
      </c>
      <c r="L4340" t="s">
        <v>37479</v>
      </c>
      <c r="M4340">
        <v>28650131</v>
      </c>
      <c r="Q4340" s="10"/>
      <c r="R4340" s="11">
        <f t="shared" si="134"/>
        <v>0</v>
      </c>
      <c r="U4340" s="11">
        <f t="shared" si="135"/>
        <v>0</v>
      </c>
      <c r="Y4340" s="11">
        <f>IF(SUM(Tableau1[[#This Row],[Other access]:[Sci-hub access]])&gt;=1,1,0)</f>
        <v>0</v>
      </c>
      <c r="Z4340" s="12">
        <f>IF(OR(Tableau1[[#This Row],[Access R1 + S1+ T1 ]]&gt;=1,Tableau1[[#This Row],[Access V1 +W1 + X1]]&gt;=1),1,0)</f>
        <v>0</v>
      </c>
      <c r="AB4340" s="10" t="str">
        <f>Tableau1[[#This Row],[DOI]]</f>
        <v>doi: 10.22608/APO.2017198</v>
      </c>
      <c r="AC4340" s="13" t="str">
        <f>Tableau1[[#This Row],[Authors]]&amp;", "&amp;Tableau1[[#This Row],[Title]]&amp;" "&amp;Tableau1[[#This Row],[Journal]]&amp;". "&amp;Tableau1[[#This Row],[Year]]</f>
        <v>Pepose JS, Burke J, Qazi M., Accommodating Intraocular Lenses. Asia Pac J Ophthalmol (Phila). 2017</v>
      </c>
    </row>
    <row r="4341" spans="1:29" x14ac:dyDescent="0.3">
      <c r="A4341">
        <v>6316</v>
      </c>
      <c r="B4341" t="s">
        <v>9269</v>
      </c>
      <c r="C4341" t="s">
        <v>19480</v>
      </c>
      <c r="D4341" t="s">
        <v>29700</v>
      </c>
      <c r="E4341" t="s">
        <v>2448</v>
      </c>
      <c r="F4341" s="10"/>
      <c r="G4341">
        <v>2017</v>
      </c>
      <c r="J4341">
        <v>0.38585210591652863</v>
      </c>
      <c r="L4341" t="s">
        <v>40685</v>
      </c>
      <c r="M4341">
        <v>28229218</v>
      </c>
      <c r="Q4341" s="10"/>
      <c r="R4341" s="11">
        <f t="shared" si="134"/>
        <v>0</v>
      </c>
      <c r="U4341" s="11">
        <f t="shared" si="135"/>
        <v>0</v>
      </c>
      <c r="Y4341" s="11">
        <f>IF(SUM(Tableau1[[#This Row],[Other access]:[Sci-hub access]])&gt;=1,1,0)</f>
        <v>0</v>
      </c>
      <c r="Z4341" s="12">
        <f>IF(OR(Tableau1[[#This Row],[Access R1 + S1+ T1 ]]&gt;=1,Tableau1[[#This Row],[Access V1 +W1 + X1]]&gt;=1),1,0)</f>
        <v>0</v>
      </c>
      <c r="AB4341" s="10" t="str">
        <f>Tableau1[[#This Row],[DOI]]</f>
        <v>doi: 10.1007/s00417-017-3608-y</v>
      </c>
      <c r="AC4341" s="13" t="str">
        <f>Tableau1[[#This Row],[Authors]]&amp;", "&amp;Tableau1[[#This Row],[Title]]&amp;" "&amp;Tableau1[[#This Row],[Journal]]&amp;". "&amp;Tableau1[[#This Row],[Year]]</f>
        <v>Grzybowski A, Brona P, Kim SJ., Microbial flora and resistance in ophthalmology: a review. Graefes Arch Clin Exp Ophthalmol. 2017</v>
      </c>
    </row>
    <row r="4342" spans="1:29" x14ac:dyDescent="0.3">
      <c r="A4342">
        <v>8216</v>
      </c>
      <c r="B4342" t="s">
        <v>10924</v>
      </c>
      <c r="C4342" t="s">
        <v>21111</v>
      </c>
      <c r="D4342" t="s">
        <v>31362</v>
      </c>
      <c r="E4342" t="s">
        <v>2446</v>
      </c>
      <c r="F4342" s="10"/>
      <c r="G4342">
        <v>2017</v>
      </c>
      <c r="J4342">
        <v>0.38587639312797906</v>
      </c>
      <c r="L4342" t="s">
        <v>42562</v>
      </c>
      <c r="M4342">
        <v>27977033</v>
      </c>
      <c r="Q4342" s="10"/>
      <c r="R4342" s="11">
        <f t="shared" si="134"/>
        <v>0</v>
      </c>
      <c r="U4342" s="11">
        <f t="shared" si="135"/>
        <v>0</v>
      </c>
      <c r="Y4342" s="11">
        <f>IF(SUM(Tableau1[[#This Row],[Other access]:[Sci-hub access]])&gt;=1,1,0)</f>
        <v>0</v>
      </c>
      <c r="Z4342" s="12">
        <f>IF(OR(Tableau1[[#This Row],[Access R1 + S1+ T1 ]]&gt;=1,Tableau1[[#This Row],[Access V1 +W1 + X1]]&gt;=1),1,0)</f>
        <v>0</v>
      </c>
      <c r="AB4342" s="10" t="str">
        <f>Tableau1[[#This Row],[DOI]]</f>
        <v>doi: 10.3928/01913913-20161013-04</v>
      </c>
      <c r="AC4342" s="13" t="str">
        <f>Tableau1[[#This Row],[Authors]]&amp;", "&amp;Tableau1[[#This Row],[Title]]&amp;" "&amp;Tableau1[[#This Row],[Journal]]&amp;". "&amp;Tableau1[[#This Row],[Year]]</f>
        <v>Daniel MC, O'Gallagher M, Hingorani M, Larkin DF, Tuft S, Dahlmann-Noor A., Medical Management of Blepharokeratoconjunctivitis in Children: A Delphi Consensus. J Pediatr Ophthalmol Strabismus. 2017</v>
      </c>
    </row>
    <row r="4343" spans="1:29" x14ac:dyDescent="0.3">
      <c r="A4343">
        <v>2303</v>
      </c>
      <c r="B4343" t="s">
        <v>5534</v>
      </c>
      <c r="C4343" t="s">
        <v>15779</v>
      </c>
      <c r="D4343" t="s">
        <v>25956</v>
      </c>
      <c r="E4343" t="s">
        <v>2458</v>
      </c>
      <c r="F4343" s="10"/>
      <c r="G4343">
        <v>2017</v>
      </c>
      <c r="J4343">
        <v>0.38615381294573026</v>
      </c>
      <c r="L4343" t="s">
        <v>36770</v>
      </c>
      <c r="M4343">
        <v>28772298</v>
      </c>
      <c r="Q4343" s="10"/>
      <c r="R4343" s="11">
        <f t="shared" si="134"/>
        <v>0</v>
      </c>
      <c r="U4343" s="11">
        <f t="shared" si="135"/>
        <v>0</v>
      </c>
      <c r="Y4343" s="11">
        <f>IF(SUM(Tableau1[[#This Row],[Other access]:[Sci-hub access]])&gt;=1,1,0)</f>
        <v>0</v>
      </c>
      <c r="Z4343" s="12">
        <f>IF(OR(Tableau1[[#This Row],[Access R1 + S1+ T1 ]]&gt;=1,Tableau1[[#This Row],[Access V1 +W1 + X1]]&gt;=1),1,0)</f>
        <v>0</v>
      </c>
      <c r="AB4343" s="10" t="str">
        <f>Tableau1[[#This Row],[DOI]]</f>
        <v>doi: 10.1001/jamaophthalmol.2017.2628</v>
      </c>
      <c r="AC4343" s="13" t="str">
        <f>Tableau1[[#This Row],[Authors]]&amp;", "&amp;Tableau1[[#This Row],[Title]]&amp;" "&amp;Tableau1[[#This Row],[Journal]]&amp;". "&amp;Tableau1[[#This Row],[Year]]</f>
        <v>de Luna RA, Moledina A, Wang J, Jampel HD., Measurement of Gamma-Irradiated Corneal Patch Graft Thickness After Aqueous Drainage Device Surgery. JAMA Ophthalmol. 2017</v>
      </c>
    </row>
    <row r="4344" spans="1:29" x14ac:dyDescent="0.3">
      <c r="A4344">
        <v>10629</v>
      </c>
      <c r="B4344" t="s">
        <v>13098</v>
      </c>
      <c r="C4344" t="s">
        <v>23263</v>
      </c>
      <c r="D4344" t="s">
        <v>33551</v>
      </c>
      <c r="E4344" t="s">
        <v>2438</v>
      </c>
      <c r="F4344" s="10"/>
      <c r="G4344">
        <v>2017</v>
      </c>
      <c r="J4344">
        <v>0.38620003728584729</v>
      </c>
      <c r="L4344" t="s">
        <v>44877</v>
      </c>
      <c r="M4344">
        <v>27150827</v>
      </c>
      <c r="Q4344" s="10"/>
      <c r="R4344" s="11">
        <f t="shared" si="134"/>
        <v>0</v>
      </c>
      <c r="U4344" s="11">
        <f t="shared" si="135"/>
        <v>0</v>
      </c>
      <c r="Y4344" s="11">
        <f>IF(SUM(Tableau1[[#This Row],[Other access]:[Sci-hub access]])&gt;=1,1,0)</f>
        <v>0</v>
      </c>
      <c r="Z4344" s="12">
        <f>IF(OR(Tableau1[[#This Row],[Access R1 + S1+ T1 ]]&gt;=1,Tableau1[[#This Row],[Access V1 +W1 + X1]]&gt;=1),1,0)</f>
        <v>0</v>
      </c>
      <c r="AB4344" s="10" t="str">
        <f>Tableau1[[#This Row],[DOI]]</f>
        <v>doi: 10.1136/bjophthalmol-2015-308037</v>
      </c>
      <c r="AC4344" s="13" t="str">
        <f>Tableau1[[#This Row],[Authors]]&amp;", "&amp;Tableau1[[#This Row],[Title]]&amp;" "&amp;Tableau1[[#This Row],[Journal]]&amp;". "&amp;Tableau1[[#This Row],[Year]]</f>
        <v>Westekemper H, Figueiredo FC, Siah WF, Wagner N, Steuhl KP, Meller D., Clinical outcomes of amniotic membrane transplantation in the management of acute ocular chemical injury. Br J Ophthalmol. 2017</v>
      </c>
    </row>
    <row r="4345" spans="1:29" x14ac:dyDescent="0.3">
      <c r="A4345">
        <v>10816</v>
      </c>
      <c r="B4345" t="s">
        <v>2336</v>
      </c>
      <c r="C4345" t="s">
        <v>2337</v>
      </c>
      <c r="D4345" t="s">
        <v>2338</v>
      </c>
      <c r="E4345" t="s">
        <v>2812</v>
      </c>
      <c r="F4345" s="10"/>
      <c r="G4345">
        <v>2017</v>
      </c>
      <c r="J4345">
        <v>0.38627054368024816</v>
      </c>
      <c r="L4345" t="s">
        <v>45063</v>
      </c>
      <c r="M4345">
        <v>27002850</v>
      </c>
      <c r="Q4345" s="10"/>
      <c r="R4345" s="11">
        <f t="shared" si="134"/>
        <v>0</v>
      </c>
      <c r="U4345" s="11">
        <f t="shared" si="135"/>
        <v>0</v>
      </c>
      <c r="Y4345" s="11">
        <f>IF(SUM(Tableau1[[#This Row],[Other access]:[Sci-hub access]])&gt;=1,1,0)</f>
        <v>0</v>
      </c>
      <c r="Z4345" s="12">
        <f>IF(OR(Tableau1[[#This Row],[Access R1 + S1+ T1 ]]&gt;=1,Tableau1[[#This Row],[Access V1 +W1 + X1]]&gt;=1),1,0)</f>
        <v>0</v>
      </c>
      <c r="AB4345" s="10" t="str">
        <f>Tableau1[[#This Row],[DOI]]</f>
        <v>doi: 10.3109/21691401.2016.1160917</v>
      </c>
      <c r="AC4345" s="13" t="str">
        <f>Tableau1[[#This Row],[Authors]]&amp;", "&amp;Tableau1[[#This Row],[Title]]&amp;" "&amp;Tableau1[[#This Row],[Journal]]&amp;". "&amp;Tableau1[[#This Row],[Year]]</f>
        <v>Sah AK, Suresh PK., Medical management of glaucoma: focus on ophthalmologic drug delivery systems of timolol maleate. Artif Cells Nanomed Biotechnol. 2017</v>
      </c>
    </row>
    <row r="4346" spans="1:29" x14ac:dyDescent="0.3">
      <c r="A4346">
        <v>6155</v>
      </c>
      <c r="B4346" t="s">
        <v>9120</v>
      </c>
      <c r="C4346" t="s">
        <v>19334</v>
      </c>
      <c r="D4346" t="s">
        <v>29551</v>
      </c>
      <c r="E4346" t="s">
        <v>2613</v>
      </c>
      <c r="F4346" s="10"/>
      <c r="G4346">
        <v>2017</v>
      </c>
      <c r="J4346">
        <v>0.38627166045321271</v>
      </c>
      <c r="L4346" t="s">
        <v>40527</v>
      </c>
      <c r="M4346">
        <v>28243019</v>
      </c>
      <c r="Q4346" s="10"/>
      <c r="R4346" s="11">
        <f t="shared" si="134"/>
        <v>0</v>
      </c>
      <c r="U4346" s="11">
        <f t="shared" si="135"/>
        <v>0</v>
      </c>
      <c r="Y4346" s="11">
        <f>IF(SUM(Tableau1[[#This Row],[Other access]:[Sci-hub access]])&gt;=1,1,0)</f>
        <v>0</v>
      </c>
      <c r="Z4346" s="12">
        <f>IF(OR(Tableau1[[#This Row],[Access R1 + S1+ T1 ]]&gt;=1,Tableau1[[#This Row],[Access V1 +W1 + X1]]&gt;=1),1,0)</f>
        <v>0</v>
      </c>
      <c r="AB4346" s="10" t="str">
        <f>Tableau1[[#This Row],[DOI]]</f>
        <v>doi: 10.3341/kjo.2017.31.1.16</v>
      </c>
      <c r="AC4346" s="13" t="str">
        <f>Tableau1[[#This Row],[Authors]]&amp;", "&amp;Tableau1[[#This Row],[Title]]&amp;" "&amp;Tableau1[[#This Row],[Journal]]&amp;". "&amp;Tableau1[[#This Row],[Year]]</f>
        <v>Chung B, Lee H, Choi BJ, Seo KR, Kim EK, Kim DY, Kim TI., Clinical Outcomes of an Optimized Prolate Ablation Procedure for Correcting Residual Refractive Errors Following Laser Surgery. Korean J Ophthalmol. 2017</v>
      </c>
    </row>
    <row r="4347" spans="1:29" ht="28.8" x14ac:dyDescent="0.3">
      <c r="A4347">
        <v>514</v>
      </c>
      <c r="B4347" t="s">
        <v>3777</v>
      </c>
      <c r="C4347" t="s">
        <v>14034</v>
      </c>
      <c r="D4347" t="s">
        <v>24197</v>
      </c>
      <c r="E4347" t="s">
        <v>2521</v>
      </c>
      <c r="F4347" s="10"/>
      <c r="G4347">
        <v>2017</v>
      </c>
      <c r="J4347">
        <v>0.38650720619209245</v>
      </c>
      <c r="L4347" t="s">
        <v>35015</v>
      </c>
      <c r="M4347">
        <v>29198720</v>
      </c>
      <c r="Q4347" s="10"/>
      <c r="R4347" s="11">
        <f t="shared" si="134"/>
        <v>0</v>
      </c>
      <c r="U4347" s="11">
        <f t="shared" si="135"/>
        <v>0</v>
      </c>
      <c r="Y4347" s="11">
        <f>IF(SUM(Tableau1[[#This Row],[Other access]:[Sci-hub access]])&gt;=1,1,0)</f>
        <v>0</v>
      </c>
      <c r="Z4347" s="12">
        <f>IF(OR(Tableau1[[#This Row],[Access R1 + S1+ T1 ]]&gt;=1,Tableau1[[#This Row],[Access V1 +W1 + X1]]&gt;=1),1,0)</f>
        <v>0</v>
      </c>
      <c r="AB4347" s="10" t="str">
        <f>Tableau1[[#This Row],[DOI]]</f>
        <v>doi: 10.1016/j.ajhg.2017.10.010</v>
      </c>
      <c r="AC4347" s="13" t="str">
        <f>Tableau1[[#This Row],[Authors]]&amp;", "&amp;Tableau1[[#This Row],[Title]]&amp;" "&amp;Tableau1[[#This Row],[Journal]]&amp;". "&amp;Tableau1[[#This Row],[Year]]</f>
        <v>Luscan R, Mechaussier S, Paul A, Tian G, Gérard X, Defoort-Dellhemmes S, Loundon N, Audo I, Bonnin S, LeGargasson JF, Dumont J, Goudin N, Garfa-Traoré M, Bras M, Pouliet A, Bessières B, Boddaert N, Sahel JA, Lyonnet S, Kaplan J, Cowan NJ, Rozet JM, et al., Mutations in TUBB4B Cause a Distinctive Sensorineural Disease. Am J Hum Genet. 2017</v>
      </c>
    </row>
    <row r="4348" spans="1:29" x14ac:dyDescent="0.3">
      <c r="A4348">
        <v>775</v>
      </c>
      <c r="B4348" t="s">
        <v>4038</v>
      </c>
      <c r="C4348" t="s">
        <v>14293</v>
      </c>
      <c r="D4348" t="s">
        <v>24458</v>
      </c>
      <c r="E4348" t="s">
        <v>2448</v>
      </c>
      <c r="F4348" s="10"/>
      <c r="G4348">
        <v>2018</v>
      </c>
      <c r="J4348">
        <v>0.38665502755048031</v>
      </c>
      <c r="L4348" t="s">
        <v>35268</v>
      </c>
      <c r="M4348">
        <v>29116398</v>
      </c>
      <c r="Q4348" s="10"/>
      <c r="R4348" s="11">
        <f t="shared" si="134"/>
        <v>0</v>
      </c>
      <c r="U4348" s="11">
        <f t="shared" si="135"/>
        <v>0</v>
      </c>
      <c r="Y4348" s="11">
        <f>IF(SUM(Tableau1[[#This Row],[Other access]:[Sci-hub access]])&gt;=1,1,0)</f>
        <v>0</v>
      </c>
      <c r="Z4348" s="12">
        <f>IF(OR(Tableau1[[#This Row],[Access R1 + S1+ T1 ]]&gt;=1,Tableau1[[#This Row],[Access V1 +W1 + X1]]&gt;=1),1,0)</f>
        <v>0</v>
      </c>
      <c r="AB4348" s="10" t="str">
        <f>Tableau1[[#This Row],[DOI]]</f>
        <v>doi: 10.1007/s00417-017-3838-z</v>
      </c>
      <c r="AC4348" s="13" t="str">
        <f>Tableau1[[#This Row],[Authors]]&amp;", "&amp;Tableau1[[#This Row],[Title]]&amp;" "&amp;Tableau1[[#This Row],[Journal]]&amp;". "&amp;Tableau1[[#This Row],[Year]]</f>
        <v>Miyata M, Shibata K, Hamasaki I, Hata M, Muraoka Y, Yoshikawa M, Hasebe S, Ohtsuki H., Predictive factors for corrective effect of inferior rectus recession for congenital superior oblique palsy. Graefes Arch Clin Exp Ophthalmol. 2018</v>
      </c>
    </row>
    <row r="4349" spans="1:29" x14ac:dyDescent="0.3">
      <c r="A4349">
        <v>8194</v>
      </c>
      <c r="B4349" t="s">
        <v>1606</v>
      </c>
      <c r="C4349" t="s">
        <v>1607</v>
      </c>
      <c r="D4349" t="s">
        <v>1608</v>
      </c>
      <c r="E4349" t="s">
        <v>2780</v>
      </c>
      <c r="F4349" s="10"/>
      <c r="G4349">
        <v>2017</v>
      </c>
      <c r="J4349">
        <v>0.38681444611387206</v>
      </c>
      <c r="L4349" t="s">
        <v>42540</v>
      </c>
      <c r="M4349">
        <v>27981586</v>
      </c>
      <c r="Q4349" s="10"/>
      <c r="R4349" s="11">
        <f t="shared" si="134"/>
        <v>0</v>
      </c>
      <c r="U4349" s="11">
        <f t="shared" si="135"/>
        <v>0</v>
      </c>
      <c r="Y4349" s="11">
        <f>IF(SUM(Tableau1[[#This Row],[Other access]:[Sci-hub access]])&gt;=1,1,0)</f>
        <v>0</v>
      </c>
      <c r="Z4349" s="12">
        <f>IF(OR(Tableau1[[#This Row],[Access R1 + S1+ T1 ]]&gt;=1,Tableau1[[#This Row],[Access V1 +W1 + X1]]&gt;=1),1,0)</f>
        <v>0</v>
      </c>
      <c r="AB4349" s="10" t="str">
        <f>Tableau1[[#This Row],[DOI]]</f>
        <v>doi: 10.1113/JP273204</v>
      </c>
      <c r="AC4349" s="13" t="str">
        <f>Tableau1[[#This Row],[Authors]]&amp;", "&amp;Tableau1[[#This Row],[Title]]&amp;" "&amp;Tableau1[[#This Row],[Journal]]&amp;". "&amp;Tableau1[[#This Row],[Year]]</f>
        <v>Romano F, Tarnutzer AA, Straumann D, Ramat S, Bertolini G., Gaze-evoked nystagmus induced by alcohol intoxication. J Physiol. 2017</v>
      </c>
    </row>
    <row r="4350" spans="1:29" x14ac:dyDescent="0.3">
      <c r="A4350">
        <v>816</v>
      </c>
      <c r="B4350" t="s">
        <v>4079</v>
      </c>
      <c r="C4350" t="s">
        <v>14333</v>
      </c>
      <c r="D4350" t="s">
        <v>24499</v>
      </c>
      <c r="E4350" t="s">
        <v>2468</v>
      </c>
      <c r="F4350" s="10"/>
      <c r="G4350">
        <v>2017</v>
      </c>
      <c r="J4350">
        <v>0.38689419649017154</v>
      </c>
      <c r="L4350" t="s">
        <v>35309</v>
      </c>
      <c r="M4350">
        <v>29099437</v>
      </c>
      <c r="Q4350" s="10"/>
      <c r="R4350" s="11">
        <f t="shared" si="134"/>
        <v>0</v>
      </c>
      <c r="U4350" s="11">
        <f t="shared" si="135"/>
        <v>0</v>
      </c>
      <c r="Y4350" s="11">
        <f>IF(SUM(Tableau1[[#This Row],[Other access]:[Sci-hub access]])&gt;=1,1,0)</f>
        <v>0</v>
      </c>
      <c r="Z4350" s="12">
        <f>IF(OR(Tableau1[[#This Row],[Access R1 + S1+ T1 ]]&gt;=1,Tableau1[[#This Row],[Access V1 +W1 + X1]]&gt;=1),1,0)</f>
        <v>0</v>
      </c>
      <c r="AB4350" s="10" t="str">
        <f>Tableau1[[#This Row],[DOI]]</f>
        <v>doi: 10.1097/IJG.0000000000000779</v>
      </c>
      <c r="AC4350" s="13" t="str">
        <f>Tableau1[[#This Row],[Authors]]&amp;", "&amp;Tableau1[[#This Row],[Title]]&amp;" "&amp;Tableau1[[#This Row],[Journal]]&amp;". "&amp;Tableau1[[#This Row],[Year]]</f>
        <v>Park YM, Lee TE., Isotretinoin-induced Angle Closure and Myopic Shift. J Glaucoma. 2017</v>
      </c>
    </row>
    <row r="4351" spans="1:29" x14ac:dyDescent="0.3">
      <c r="A4351">
        <v>1960</v>
      </c>
      <c r="B4351" t="s">
        <v>5201</v>
      </c>
      <c r="C4351" t="s">
        <v>15447</v>
      </c>
      <c r="D4351" t="s">
        <v>25623</v>
      </c>
      <c r="E4351" t="s">
        <v>2446</v>
      </c>
      <c r="F4351" s="10"/>
      <c r="G4351">
        <v>2017</v>
      </c>
      <c r="J4351">
        <v>0.38690155808868842</v>
      </c>
      <c r="L4351" t="s">
        <v>36431</v>
      </c>
      <c r="M4351">
        <v>28837740</v>
      </c>
      <c r="Q4351" s="10"/>
      <c r="R4351" s="11">
        <f t="shared" si="134"/>
        <v>0</v>
      </c>
      <c r="U4351" s="11">
        <f t="shared" si="135"/>
        <v>0</v>
      </c>
      <c r="Y4351" s="11">
        <f>IF(SUM(Tableau1[[#This Row],[Other access]:[Sci-hub access]])&gt;=1,1,0)</f>
        <v>0</v>
      </c>
      <c r="Z4351" s="12">
        <f>IF(OR(Tableau1[[#This Row],[Access R1 + S1+ T1 ]]&gt;=1,Tableau1[[#This Row],[Access V1 +W1 + X1]]&gt;=1),1,0)</f>
        <v>0</v>
      </c>
      <c r="AB4351" s="10" t="str">
        <f>Tableau1[[#This Row],[DOI]]</f>
        <v>doi: 10.3928/01913913-20170531-03</v>
      </c>
      <c r="AC4351" s="13" t="str">
        <f>Tableau1[[#This Row],[Authors]]&amp;", "&amp;Tableau1[[#This Row],[Title]]&amp;" "&amp;Tableau1[[#This Row],[Journal]]&amp;". "&amp;Tableau1[[#This Row],[Year]]</f>
        <v>Fan YY, Yang ML., Managing Hypoplasia of the Inferior Rectus Muscle by Inferior Oblique Anterior Transposition in Children. J Pediatr Ophthalmol Strabismus. 2017</v>
      </c>
    </row>
    <row r="4352" spans="1:29" ht="28.8" x14ac:dyDescent="0.3">
      <c r="A4352">
        <v>7570</v>
      </c>
      <c r="B4352" t="s">
        <v>10362</v>
      </c>
      <c r="C4352" t="s">
        <v>20562</v>
      </c>
      <c r="D4352" t="s">
        <v>30797</v>
      </c>
      <c r="E4352" t="s">
        <v>2479</v>
      </c>
      <c r="F4352" s="10"/>
      <c r="G4352">
        <v>2017</v>
      </c>
      <c r="J4352">
        <v>0.38693813579121705</v>
      </c>
      <c r="L4352" t="s">
        <v>41925</v>
      </c>
      <c r="M4352">
        <v>28079689</v>
      </c>
      <c r="Q4352" s="10"/>
      <c r="R4352" s="11">
        <f t="shared" si="134"/>
        <v>0</v>
      </c>
      <c r="U4352" s="11">
        <f t="shared" si="135"/>
        <v>0</v>
      </c>
      <c r="Y4352" s="11">
        <f>IF(SUM(Tableau1[[#This Row],[Other access]:[Sci-hub access]])&gt;=1,1,0)</f>
        <v>0</v>
      </c>
      <c r="Z4352" s="12">
        <f>IF(OR(Tableau1[[#This Row],[Access R1 + S1+ T1 ]]&gt;=1,Tableau1[[#This Row],[Access V1 +W1 + X1]]&gt;=1),1,0)</f>
        <v>0</v>
      </c>
      <c r="AB4352" s="10" t="str">
        <f>Tableau1[[#This Row],[DOI]]</f>
        <v>doi: 10.1097/ICO.0000000000001135</v>
      </c>
      <c r="AC4352" s="13" t="str">
        <f>Tableau1[[#This Row],[Authors]]&amp;", "&amp;Tableau1[[#This Row],[Title]]&amp;" "&amp;Tableau1[[#This Row],[Journal]]&amp;". "&amp;Tableau1[[#This Row],[Year]]</f>
        <v>Villarrubia A, García E, Cano-Ortiz A, Membrillo A, Sabala A, Celis J, Salvador A, Solana J, Arango A, Sassot I., Scanning Electron Microscope Analysis of Stromal Surface Regularity in DSAEK Using Manual or Automated Microkeratomes or DMEK. Cornea. 2017</v>
      </c>
    </row>
    <row r="4353" spans="1:29" x14ac:dyDescent="0.3">
      <c r="A4353">
        <v>8892</v>
      </c>
      <c r="B4353" t="s">
        <v>11518</v>
      </c>
      <c r="C4353" t="s">
        <v>21701</v>
      </c>
      <c r="D4353" t="s">
        <v>31958</v>
      </c>
      <c r="E4353" t="s">
        <v>2905</v>
      </c>
      <c r="F4353" s="10"/>
      <c r="G4353">
        <v>2017</v>
      </c>
      <c r="J4353">
        <v>0.38701316548534448</v>
      </c>
      <c r="L4353" t="s">
        <v>43224</v>
      </c>
      <c r="M4353">
        <v>27816980</v>
      </c>
      <c r="Q4353" s="10"/>
      <c r="R4353" s="11">
        <f t="shared" si="134"/>
        <v>0</v>
      </c>
      <c r="U4353" s="11">
        <f t="shared" si="135"/>
        <v>0</v>
      </c>
      <c r="Y4353" s="11">
        <f>IF(SUM(Tableau1[[#This Row],[Other access]:[Sci-hub access]])&gt;=1,1,0)</f>
        <v>0</v>
      </c>
      <c r="Z4353" s="12">
        <f>IF(OR(Tableau1[[#This Row],[Access R1 + S1+ T1 ]]&gt;=1,Tableau1[[#This Row],[Access V1 +W1 + X1]]&gt;=1),1,0)</f>
        <v>0</v>
      </c>
      <c r="AB4353" s="10" t="str">
        <f>Tableau1[[#This Row],[DOI]]</f>
        <v>doi: 10.1159/000453038</v>
      </c>
      <c r="AC4353" s="13" t="str">
        <f>Tableau1[[#This Row],[Authors]]&amp;", "&amp;Tableau1[[#This Row],[Title]]&amp;" "&amp;Tableau1[[#This Row],[Journal]]&amp;". "&amp;Tableau1[[#This Row],[Year]]</f>
        <v>Keşkek ŞÖ, Bozkırlı-Ersözlü ED, Kozanoglu I, Yücel AE., High Levels of Circulating Endothelial Progenitor Cells Are Associated with Acrotism in Patients with Takayasu Arteritis. Med Princ Pract. 2017</v>
      </c>
    </row>
    <row r="4354" spans="1:29" x14ac:dyDescent="0.3">
      <c r="A4354">
        <v>10571</v>
      </c>
      <c r="B4354" t="s">
        <v>13049</v>
      </c>
      <c r="C4354" t="s">
        <v>23214</v>
      </c>
      <c r="D4354" t="s">
        <v>33502</v>
      </c>
      <c r="E4354" t="s">
        <v>2557</v>
      </c>
      <c r="F4354" s="10"/>
      <c r="G4354">
        <v>2017</v>
      </c>
      <c r="J4354">
        <v>0.38701801321547724</v>
      </c>
      <c r="L4354" t="s">
        <v>44820</v>
      </c>
      <c r="M4354">
        <v>27196994</v>
      </c>
      <c r="Q4354" s="10"/>
      <c r="R4354" s="11">
        <f t="shared" ref="R4354:R4417" si="136">IF(SUM(N4354:Q4354)&gt;0,1,0)</f>
        <v>0</v>
      </c>
      <c r="U4354" s="11">
        <f t="shared" ref="U4354:U4417" si="137">IF(SUM(R4354,T4354)&gt;0,1,0)</f>
        <v>0</v>
      </c>
      <c r="Y4354" s="11">
        <f>IF(SUM(Tableau1[[#This Row],[Other access]:[Sci-hub access]])&gt;=1,1,0)</f>
        <v>0</v>
      </c>
      <c r="Z4354" s="12">
        <f>IF(OR(Tableau1[[#This Row],[Access R1 + S1+ T1 ]]&gt;=1,Tableau1[[#This Row],[Access V1 +W1 + X1]]&gt;=1),1,0)</f>
        <v>0</v>
      </c>
      <c r="AB4354" s="10" t="str">
        <f>Tableau1[[#This Row],[DOI]]</f>
        <v>doi: 10.1097/ICL.0000000000000279</v>
      </c>
      <c r="AC4354" s="13" t="str">
        <f>Tableau1[[#This Row],[Authors]]&amp;", "&amp;Tableau1[[#This Row],[Title]]&amp;" "&amp;Tableau1[[#This Row],[Journal]]&amp;". "&amp;Tableau1[[#This Row],[Year]]</f>
        <v>Li T, Zhou X, Chen Z, Zhou X., Corneal Thickness Profile Changes After Femtosecond LASIK for Hyperopia. Eye Contact Lens. 2017</v>
      </c>
    </row>
    <row r="4355" spans="1:29" x14ac:dyDescent="0.3">
      <c r="A4355">
        <v>8417</v>
      </c>
      <c r="B4355" t="s">
        <v>11100</v>
      </c>
      <c r="C4355" t="s">
        <v>21286</v>
      </c>
      <c r="D4355" t="s">
        <v>31538</v>
      </c>
      <c r="E4355" t="s">
        <v>34421</v>
      </c>
      <c r="F4355" s="10"/>
      <c r="G4355">
        <v>2017</v>
      </c>
      <c r="J4355">
        <v>0.38711004956049544</v>
      </c>
      <c r="L4355" t="s">
        <v>42758</v>
      </c>
      <c r="M4355">
        <v>27917530</v>
      </c>
      <c r="Q4355" s="10"/>
      <c r="R4355" s="11">
        <f t="shared" si="136"/>
        <v>0</v>
      </c>
      <c r="U4355" s="11">
        <f t="shared" si="137"/>
        <v>0</v>
      </c>
      <c r="Y4355" s="11">
        <f>IF(SUM(Tableau1[[#This Row],[Other access]:[Sci-hub access]])&gt;=1,1,0)</f>
        <v>0</v>
      </c>
      <c r="Z4355" s="12">
        <f>IF(OR(Tableau1[[#This Row],[Access R1 + S1+ T1 ]]&gt;=1,Tableau1[[#This Row],[Access V1 +W1 + X1]]&gt;=1),1,0)</f>
        <v>0</v>
      </c>
      <c r="AB4355" s="10" t="str">
        <f>Tableau1[[#This Row],[DOI]]</f>
        <v>doi: 10.1111/dme.13296</v>
      </c>
      <c r="AC4355" s="13" t="str">
        <f>Tableau1[[#This Row],[Authors]]&amp;", "&amp;Tableau1[[#This Row],[Title]]&amp;" "&amp;Tableau1[[#This Row],[Journal]]&amp;". "&amp;Tableau1[[#This Row],[Year]]</f>
        <v>Khan A, Petropoulos IN, Ponirakis G, Malik RA., Visual complications in diabetes mellitus: beyond retinopathy. Diabet Med. 2017</v>
      </c>
    </row>
    <row r="4356" spans="1:29" x14ac:dyDescent="0.3">
      <c r="A4356">
        <v>1805</v>
      </c>
      <c r="B4356" t="s">
        <v>5051</v>
      </c>
      <c r="C4356" t="s">
        <v>15298</v>
      </c>
      <c r="D4356" t="s">
        <v>25473</v>
      </c>
      <c r="E4356" t="s">
        <v>2461</v>
      </c>
      <c r="F4356" s="10"/>
      <c r="G4356">
        <v>2017</v>
      </c>
      <c r="J4356">
        <v>0.38719692239473136</v>
      </c>
      <c r="L4356" t="s">
        <v>36278</v>
      </c>
      <c r="M4356">
        <v>28870353</v>
      </c>
      <c r="Q4356" s="10"/>
      <c r="R4356" s="11">
        <f t="shared" si="136"/>
        <v>0</v>
      </c>
      <c r="U4356" s="11">
        <f t="shared" si="137"/>
        <v>0</v>
      </c>
      <c r="Y4356" s="11">
        <f>IF(SUM(Tableau1[[#This Row],[Other access]:[Sci-hub access]])&gt;=1,1,0)</f>
        <v>0</v>
      </c>
      <c r="Z4356" s="12">
        <f>IF(OR(Tableau1[[#This Row],[Access R1 + S1+ T1 ]]&gt;=1,Tableau1[[#This Row],[Access V1 +W1 + X1]]&gt;=1),1,0)</f>
        <v>0</v>
      </c>
      <c r="AB4356" s="10" t="str">
        <f>Tableau1[[#This Row],[DOI]]</f>
        <v>doi: 10.1016/j.mayocp.2017.06.003</v>
      </c>
      <c r="AC4356" s="13" t="str">
        <f>Tableau1[[#This Row],[Authors]]&amp;", "&amp;Tableau1[[#This Row],[Title]]&amp;" "&amp;Tableau1[[#This Row],[Journal]]&amp;". "&amp;Tableau1[[#This Row],[Year]]</f>
        <v>Moon S, Ranchet M, Tant M, Akinwuntan AE, Devos H., Comparison of Unsafe Driving Across Medical Conditions. Mayo Clin Proc. 2017</v>
      </c>
    </row>
    <row r="4357" spans="1:29" x14ac:dyDescent="0.3">
      <c r="A4357">
        <v>2562</v>
      </c>
      <c r="B4357" t="s">
        <v>5781</v>
      </c>
      <c r="C4357" t="s">
        <v>16027</v>
      </c>
      <c r="D4357" t="s">
        <v>26204</v>
      </c>
      <c r="E4357" t="s">
        <v>3204</v>
      </c>
      <c r="F4357" s="10"/>
      <c r="G4357">
        <v>2017</v>
      </c>
      <c r="J4357">
        <v>0.38730076804552938</v>
      </c>
      <c r="L4357" t="s">
        <v>37025</v>
      </c>
      <c r="M4357">
        <v>28726562</v>
      </c>
      <c r="Q4357" s="10"/>
      <c r="R4357" s="11">
        <f t="shared" si="136"/>
        <v>0</v>
      </c>
      <c r="U4357" s="11">
        <f t="shared" si="137"/>
        <v>0</v>
      </c>
      <c r="Y4357" s="11">
        <f>IF(SUM(Tableau1[[#This Row],[Other access]:[Sci-hub access]])&gt;=1,1,0)</f>
        <v>0</v>
      </c>
      <c r="Z4357" s="12">
        <f>IF(OR(Tableau1[[#This Row],[Access R1 + S1+ T1 ]]&gt;=1,Tableau1[[#This Row],[Access V1 +W1 + X1]]&gt;=1),1,0)</f>
        <v>0</v>
      </c>
      <c r="AB4357" s="10" t="str">
        <f>Tableau1[[#This Row],[DOI]]</f>
        <v>doi: 10.1080/14712598.2017.1356817</v>
      </c>
      <c r="AC4357" s="13" t="str">
        <f>Tableau1[[#This Row],[Authors]]&amp;", "&amp;Tableau1[[#This Row],[Title]]&amp;" "&amp;Tableau1[[#This Row],[Journal]]&amp;". "&amp;Tableau1[[#This Row],[Year]]</f>
        <v>Moore NA, Bracha P, Hussain RM, Morral N, Ciulla TA., Gene therapy for age-related macular degeneration. Expert Opin Biol Ther. 2017</v>
      </c>
    </row>
    <row r="4358" spans="1:29" ht="28.8" x14ac:dyDescent="0.3">
      <c r="A4358">
        <v>9448</v>
      </c>
      <c r="B4358" t="s">
        <v>12016</v>
      </c>
      <c r="C4358" t="s">
        <v>22192</v>
      </c>
      <c r="D4358" t="s">
        <v>32462</v>
      </c>
      <c r="E4358" t="s">
        <v>2457</v>
      </c>
      <c r="F4358" s="10"/>
      <c r="G4358">
        <v>2017</v>
      </c>
      <c r="J4358">
        <v>0.38732114160557041</v>
      </c>
      <c r="L4358" t="s">
        <v>43736</v>
      </c>
      <c r="M4358">
        <v>27685501</v>
      </c>
      <c r="Q4358" s="10"/>
      <c r="R4358" s="11">
        <f t="shared" si="136"/>
        <v>0</v>
      </c>
      <c r="U4358" s="11">
        <f t="shared" si="137"/>
        <v>0</v>
      </c>
      <c r="Y4358" s="11">
        <f>IF(SUM(Tableau1[[#This Row],[Other access]:[Sci-hub access]])&gt;=1,1,0)</f>
        <v>0</v>
      </c>
      <c r="Z4358" s="12">
        <f>IF(OR(Tableau1[[#This Row],[Access R1 + S1+ T1 ]]&gt;=1,Tableau1[[#This Row],[Access V1 +W1 + X1]]&gt;=1),1,0)</f>
        <v>0</v>
      </c>
      <c r="AB4358" s="10" t="str">
        <f>Tableau1[[#This Row],[DOI]]</f>
        <v>doi: 10.1097/ICB.0000000000000430</v>
      </c>
      <c r="AC4358" s="13" t="str">
        <f>Tableau1[[#This Row],[Authors]]&amp;", "&amp;Tableau1[[#This Row],[Title]]&amp;" "&amp;Tableau1[[#This Row],[Journal]]&amp;". "&amp;Tableau1[[#This Row],[Year]]</f>
        <v>Thanos A, Todorich B, Hypes SM, Yonekawa Y, Thomas B, Randhawa S, Drenser KA, Trese MT., RETINAL VASCULAR TORTUOSITY AND EXUDATIVE RETINOPATHY IN A FAMILY WITH DYSKERATOSIS CONGENITA MASQUERADING AS FAMILIAL EXUDATIVE VITREORETINOPATHY. Retin Cases Brief Rep. 2017</v>
      </c>
    </row>
    <row r="4359" spans="1:29" ht="28.8" x14ac:dyDescent="0.3">
      <c r="A4359">
        <v>5840</v>
      </c>
      <c r="B4359" t="s">
        <v>8858</v>
      </c>
      <c r="C4359" t="s">
        <v>19075</v>
      </c>
      <c r="D4359" t="s">
        <v>29288</v>
      </c>
      <c r="E4359" t="s">
        <v>2523</v>
      </c>
      <c r="F4359" s="10"/>
      <c r="G4359">
        <v>2017</v>
      </c>
      <c r="J4359">
        <v>0.3873277155966578</v>
      </c>
      <c r="L4359" t="s">
        <v>40222</v>
      </c>
      <c r="M4359">
        <v>28282062</v>
      </c>
      <c r="Q4359" s="10"/>
      <c r="R4359" s="11">
        <f t="shared" si="136"/>
        <v>0</v>
      </c>
      <c r="U4359" s="11">
        <f t="shared" si="137"/>
        <v>0</v>
      </c>
      <c r="Y4359" s="11">
        <f>IF(SUM(Tableau1[[#This Row],[Other access]:[Sci-hub access]])&gt;=1,1,0)</f>
        <v>0</v>
      </c>
      <c r="Z4359" s="12">
        <f>IF(OR(Tableau1[[#This Row],[Access R1 + S1+ T1 ]]&gt;=1,Tableau1[[#This Row],[Access V1 +W1 + X1]]&gt;=1),1,0)</f>
        <v>0</v>
      </c>
      <c r="AB4359" s="10" t="str">
        <f>Tableau1[[#This Row],[DOI]]</f>
        <v>doi: 10.1038/eye.2017.30</v>
      </c>
      <c r="AC4359" s="13" t="str">
        <f>Tableau1[[#This Row],[Authors]]&amp;", "&amp;Tableau1[[#This Row],[Title]]&amp;" "&amp;Tableau1[[#This Row],[Journal]]&amp;". "&amp;Tableau1[[#This Row],[Year]]</f>
        <v>Wilde C, Poostchi A, Mehta RL, MacNab HK, Hillman JG, Vernon SA, Amoaku WM., Prevalence of age-related macular degeneration in an elderly UK Caucasian population-The Bridlington Eye Assessment Project: a cross-sectional study. Eye (Lond). 2017</v>
      </c>
    </row>
    <row r="4360" spans="1:29" x14ac:dyDescent="0.3">
      <c r="A4360">
        <v>1648</v>
      </c>
      <c r="B4360" t="s">
        <v>4900</v>
      </c>
      <c r="C4360" t="s">
        <v>15150</v>
      </c>
      <c r="D4360" t="s">
        <v>25321</v>
      </c>
      <c r="E4360" t="s">
        <v>2511</v>
      </c>
      <c r="F4360" s="10"/>
      <c r="G4360">
        <v>2017</v>
      </c>
      <c r="J4360">
        <v>0.38737740358367689</v>
      </c>
      <c r="L4360" t="s">
        <v>36127</v>
      </c>
      <c r="M4360">
        <v>28905836</v>
      </c>
      <c r="Q4360" s="10"/>
      <c r="R4360" s="11">
        <f t="shared" si="136"/>
        <v>0</v>
      </c>
      <c r="U4360" s="11">
        <f t="shared" si="137"/>
        <v>0</v>
      </c>
      <c r="Y4360" s="11">
        <f>IF(SUM(Tableau1[[#This Row],[Other access]:[Sci-hub access]])&gt;=1,1,0)</f>
        <v>0</v>
      </c>
      <c r="Z4360" s="12">
        <f>IF(OR(Tableau1[[#This Row],[Access R1 + S1+ T1 ]]&gt;=1,Tableau1[[#This Row],[Access V1 +W1 + X1]]&gt;=1),1,0)</f>
        <v>0</v>
      </c>
      <c r="AB4360" s="10" t="str">
        <f>Tableau1[[#This Row],[DOI]]</f>
        <v>doi: 10.4103/ijo.IJO_852_16</v>
      </c>
      <c r="AC4360" s="13" t="str">
        <f>Tableau1[[#This Row],[Authors]]&amp;", "&amp;Tableau1[[#This Row],[Title]]&amp;" "&amp;Tableau1[[#This Row],[Journal]]&amp;". "&amp;Tableau1[[#This Row],[Year]]</f>
        <v>Kanakpur SH, Caculo DU., Rare ocular manifestations in keratosis follicularis (Darier-White disease). Indian J Ophthalmol. 2017</v>
      </c>
    </row>
    <row r="4361" spans="1:29" x14ac:dyDescent="0.3">
      <c r="A4361">
        <v>5967</v>
      </c>
      <c r="B4361" t="s">
        <v>8963</v>
      </c>
      <c r="C4361" t="s">
        <v>19177</v>
      </c>
      <c r="D4361" t="s">
        <v>29393</v>
      </c>
      <c r="E4361" t="s">
        <v>2599</v>
      </c>
      <c r="F4361" s="10"/>
      <c r="G4361">
        <v>2017</v>
      </c>
      <c r="J4361">
        <v>0.38762818271929322</v>
      </c>
      <c r="L4361" t="s">
        <v>40346</v>
      </c>
      <c r="M4361">
        <v>28264221</v>
      </c>
      <c r="Q4361" s="10"/>
      <c r="R4361" s="11">
        <f t="shared" si="136"/>
        <v>0</v>
      </c>
      <c r="U4361" s="11">
        <f t="shared" si="137"/>
        <v>0</v>
      </c>
      <c r="Y4361" s="11">
        <f>IF(SUM(Tableau1[[#This Row],[Other access]:[Sci-hub access]])&gt;=1,1,0)</f>
        <v>0</v>
      </c>
      <c r="Z4361" s="12">
        <f>IF(OR(Tableau1[[#This Row],[Access R1 + S1+ T1 ]]&gt;=1,Tableau1[[#This Row],[Access V1 +W1 + X1]]&gt;=1),1,0)</f>
        <v>0</v>
      </c>
      <c r="AB4361" s="10" t="str">
        <f>Tableau1[[#This Row],[DOI]]</f>
        <v>doi: 10.1055/s-0043-100291</v>
      </c>
      <c r="AC4361" s="13" t="str">
        <f>Tableau1[[#This Row],[Authors]]&amp;", "&amp;Tableau1[[#This Row],[Title]]&amp;" "&amp;Tableau1[[#This Row],[Journal]]&amp;". "&amp;Tableau1[[#This Row],[Year]]</f>
        <v>Töteberg-Harms M, Wachtl J, Schweier C, Funk J, Kniestedt C., Long-term efficacy of combined phacoemulsification plus trabeculectomy versus phacoemulsification plus excimer laser trabeculotomy. Klin Monbl Augenheilkd. 2017</v>
      </c>
    </row>
    <row r="4362" spans="1:29" ht="28.8" x14ac:dyDescent="0.3">
      <c r="A4362">
        <v>3661</v>
      </c>
      <c r="B4362" t="s">
        <v>6833</v>
      </c>
      <c r="C4362" t="s">
        <v>17074</v>
      </c>
      <c r="D4362" t="s">
        <v>27257</v>
      </c>
      <c r="E4362" t="s">
        <v>2490</v>
      </c>
      <c r="F4362" s="10"/>
      <c r="G4362">
        <v>2017</v>
      </c>
      <c r="J4362">
        <v>0.38763154244644471</v>
      </c>
      <c r="L4362" t="s">
        <v>38105</v>
      </c>
      <c r="M4362">
        <v>28549849</v>
      </c>
      <c r="Q4362" s="10"/>
      <c r="R4362" s="11">
        <f t="shared" si="136"/>
        <v>0</v>
      </c>
      <c r="U4362" s="11">
        <f t="shared" si="137"/>
        <v>0</v>
      </c>
      <c r="Y4362" s="11">
        <f>IF(SUM(Tableau1[[#This Row],[Other access]:[Sci-hub access]])&gt;=1,1,0)</f>
        <v>0</v>
      </c>
      <c r="Z4362" s="12">
        <f>IF(OR(Tableau1[[#This Row],[Access R1 + S1+ T1 ]]&gt;=1,Tableau1[[#This Row],[Access V1 +W1 + X1]]&gt;=1),1,0)</f>
        <v>0</v>
      </c>
      <c r="AB4362" s="10" t="str">
        <f>Tableau1[[#This Row],[DOI]]</f>
        <v>doi: 10.1016/j.ajo.2017.05.017</v>
      </c>
      <c r="AC4362" s="13" t="str">
        <f>Tableau1[[#This Row],[Authors]]&amp;", "&amp;Tableau1[[#This Row],[Title]]&amp;" "&amp;Tableau1[[#This Row],[Journal]]&amp;". "&amp;Tableau1[[#This Row],[Year]]</f>
        <v>Zhao D, Guallar E, Gajwani P, Swenor B, Crews J, Saaddine J, Mudie L, Varadaraj V, Friedman DS; SToP Glaucoma Study Group.., Optimizing Glaucoma Screening in High-Risk Population: Design and 1-Year Findings of the Screening to Prevent (SToP) Glaucoma Study. Am J Ophthalmol. 2017</v>
      </c>
    </row>
    <row r="4363" spans="1:29" x14ac:dyDescent="0.3">
      <c r="A4363">
        <v>4482</v>
      </c>
      <c r="B4363" t="s">
        <v>7606</v>
      </c>
      <c r="C4363" t="s">
        <v>17841</v>
      </c>
      <c r="D4363" t="s">
        <v>28035</v>
      </c>
      <c r="E4363" t="s">
        <v>34204</v>
      </c>
      <c r="F4363" s="10"/>
      <c r="G4363">
        <v>2017</v>
      </c>
      <c r="J4363">
        <v>0.38775621789686165</v>
      </c>
      <c r="L4363" t="s">
        <v>38901</v>
      </c>
      <c r="M4363">
        <v>28440353</v>
      </c>
      <c r="Q4363" s="10"/>
      <c r="R4363" s="11">
        <f t="shared" si="136"/>
        <v>0</v>
      </c>
      <c r="U4363" s="11">
        <f t="shared" si="137"/>
        <v>0</v>
      </c>
      <c r="Y4363" s="11">
        <f>IF(SUM(Tableau1[[#This Row],[Other access]:[Sci-hub access]])&gt;=1,1,0)</f>
        <v>0</v>
      </c>
      <c r="Z4363" s="12">
        <f>IF(OR(Tableau1[[#This Row],[Access R1 + S1+ T1 ]]&gt;=1,Tableau1[[#This Row],[Access V1 +W1 + X1]]&gt;=1),1,0)</f>
        <v>0</v>
      </c>
      <c r="AB4363" s="10" t="str">
        <f>Tableau1[[#This Row],[DOI]]</f>
        <v>doi: 10.11152/mu-996</v>
      </c>
      <c r="AC4363" s="13" t="str">
        <f>Tableau1[[#This Row],[Authors]]&amp;", "&amp;Tableau1[[#This Row],[Title]]&amp;" "&amp;Tableau1[[#This Row],[Journal]]&amp;". "&amp;Tableau1[[#This Row],[Year]]</f>
        <v>Zha L, Chen KQ, Zheng XZ, Wu J., The safety and feasibility of diagnostic acoustic radiation force impulse elastography used for eyes. A preliminary in vivo study. Med Ultrason. 2017</v>
      </c>
    </row>
    <row r="4364" spans="1:29" x14ac:dyDescent="0.3">
      <c r="A4364">
        <v>4380</v>
      </c>
      <c r="B4364" t="s">
        <v>7508</v>
      </c>
      <c r="C4364" t="s">
        <v>17744</v>
      </c>
      <c r="D4364" t="s">
        <v>27937</v>
      </c>
      <c r="E4364" t="s">
        <v>2462</v>
      </c>
      <c r="F4364" s="10"/>
      <c r="G4364">
        <v>2017</v>
      </c>
      <c r="J4364">
        <v>0.38776297672488902</v>
      </c>
      <c r="L4364" t="s">
        <v>38803</v>
      </c>
      <c r="M4364">
        <v>28449640</v>
      </c>
      <c r="Q4364" s="10"/>
      <c r="R4364" s="11">
        <f t="shared" si="136"/>
        <v>0</v>
      </c>
      <c r="U4364" s="11">
        <f t="shared" si="137"/>
        <v>0</v>
      </c>
      <c r="Y4364" s="11">
        <f>IF(SUM(Tableau1[[#This Row],[Other access]:[Sci-hub access]])&gt;=1,1,0)</f>
        <v>0</v>
      </c>
      <c r="Z4364" s="12">
        <f>IF(OR(Tableau1[[#This Row],[Access R1 + S1+ T1 ]]&gt;=1,Tableau1[[#This Row],[Access V1 +W1 + X1]]&gt;=1),1,0)</f>
        <v>0</v>
      </c>
      <c r="AB4364" s="10" t="str">
        <f>Tableau1[[#This Row],[DOI]]</f>
        <v>doi: 10.1186/s12886-017-0455-x</v>
      </c>
      <c r="AC4364" s="13" t="str">
        <f>Tableau1[[#This Row],[Authors]]&amp;", "&amp;Tableau1[[#This Row],[Title]]&amp;" "&amp;Tableau1[[#This Row],[Journal]]&amp;". "&amp;Tableau1[[#This Row],[Year]]</f>
        <v>Jung SK, Paik JS, Park GS, Yang SW., CD34 + tumours of the orbit including solitary fibrous tumours: a six-case series. BMC Ophthalmol. 2017</v>
      </c>
    </row>
    <row r="4365" spans="1:29" x14ac:dyDescent="0.3">
      <c r="A4365">
        <v>3795</v>
      </c>
      <c r="B4365" t="s">
        <v>277</v>
      </c>
      <c r="C4365" t="s">
        <v>278</v>
      </c>
      <c r="D4365" t="s">
        <v>279</v>
      </c>
      <c r="E4365" t="s">
        <v>2551</v>
      </c>
      <c r="F4365" s="10"/>
      <c r="G4365">
        <v>2017</v>
      </c>
      <c r="J4365">
        <v>0.38781932223446347</v>
      </c>
      <c r="L4365" t="s">
        <v>38239</v>
      </c>
      <c r="M4365">
        <v>28531809</v>
      </c>
      <c r="Q4365" s="10"/>
      <c r="R4365" s="11">
        <f t="shared" si="136"/>
        <v>0</v>
      </c>
      <c r="U4365" s="11">
        <f t="shared" si="137"/>
        <v>0</v>
      </c>
      <c r="Y4365" s="11">
        <f>IF(SUM(Tableau1[[#This Row],[Other access]:[Sci-hub access]])&gt;=1,1,0)</f>
        <v>0</v>
      </c>
      <c r="Z4365" s="12">
        <f>IF(OR(Tableau1[[#This Row],[Access R1 + S1+ T1 ]]&gt;=1,Tableau1[[#This Row],[Access V1 +W1 + X1]]&gt;=1),1,0)</f>
        <v>0</v>
      </c>
      <c r="AB4365" s="10" t="str">
        <f>Tableau1[[#This Row],[DOI]]</f>
        <v>doi: 10.1016/j.clinph.2017.03.047</v>
      </c>
      <c r="AC4365" s="13" t="str">
        <f>Tableau1[[#This Row],[Authors]]&amp;", "&amp;Tableau1[[#This Row],[Title]]&amp;" "&amp;Tableau1[[#This Row],[Journal]]&amp;". "&amp;Tableau1[[#This Row],[Year]]</f>
        <v>Pihl-Jensen G, Schmidt MF, Frederiksen JL., Multifocal visual evoked potentials in optic neuritis and multiple sclerosis: A review. Clin Neurophysiol. 2017</v>
      </c>
    </row>
    <row r="4366" spans="1:29" x14ac:dyDescent="0.3">
      <c r="A4366">
        <v>3165</v>
      </c>
      <c r="B4366" t="s">
        <v>6353</v>
      </c>
      <c r="C4366" t="s">
        <v>16596</v>
      </c>
      <c r="D4366" t="s">
        <v>26777</v>
      </c>
      <c r="E4366" t="s">
        <v>2597</v>
      </c>
      <c r="F4366" s="10"/>
      <c r="G4366">
        <v>2017</v>
      </c>
      <c r="J4366">
        <v>0.38788261569539073</v>
      </c>
      <c r="L4366" t="s">
        <v>37619</v>
      </c>
      <c r="M4366">
        <v>28627956</v>
      </c>
      <c r="Q4366" s="10"/>
      <c r="R4366" s="11">
        <f t="shared" si="136"/>
        <v>0</v>
      </c>
      <c r="U4366" s="11">
        <f t="shared" si="137"/>
        <v>0</v>
      </c>
      <c r="Y4366" s="11">
        <f>IF(SUM(Tableau1[[#This Row],[Other access]:[Sci-hub access]])&gt;=1,1,0)</f>
        <v>0</v>
      </c>
      <c r="Z4366" s="12">
        <f>IF(OR(Tableau1[[#This Row],[Access R1 + S1+ T1 ]]&gt;=1,Tableau1[[#This Row],[Access V1 +W1 + X1]]&gt;=1),1,0)</f>
        <v>0</v>
      </c>
      <c r="AB4366" s="10" t="str">
        <f>Tableau1[[#This Row],[DOI]]</f>
        <v>doi: 10.1080/01676830.2017.1337164</v>
      </c>
      <c r="AC4366" s="13" t="str">
        <f>Tableau1[[#This Row],[Authors]]&amp;", "&amp;Tableau1[[#This Row],[Title]]&amp;" "&amp;Tableau1[[#This Row],[Journal]]&amp;". "&amp;Tableau1[[#This Row],[Year]]</f>
        <v>Mali YP, Schultze RL, Wladis EJ., Evaluating the effects of Botulinum Toxin A on tear metrics in patients with hemifacial spasm. Orbit. 2017</v>
      </c>
    </row>
    <row r="4367" spans="1:29" x14ac:dyDescent="0.3">
      <c r="A4367">
        <v>1239</v>
      </c>
      <c r="B4367" t="s">
        <v>4501</v>
      </c>
      <c r="C4367" t="s">
        <v>14754</v>
      </c>
      <c r="D4367" t="s">
        <v>24922</v>
      </c>
      <c r="E4367" t="s">
        <v>2496</v>
      </c>
      <c r="F4367" s="10"/>
      <c r="G4367">
        <v>2017</v>
      </c>
      <c r="J4367">
        <v>0.38797650406752004</v>
      </c>
      <c r="L4367" t="s">
        <v>35726</v>
      </c>
      <c r="M4367">
        <v>28985802</v>
      </c>
      <c r="Q4367" s="10"/>
      <c r="R4367" s="11">
        <f t="shared" si="136"/>
        <v>0</v>
      </c>
      <c r="U4367" s="11">
        <f t="shared" si="137"/>
        <v>0</v>
      </c>
      <c r="Y4367" s="11">
        <f>IF(SUM(Tableau1[[#This Row],[Other access]:[Sci-hub access]])&gt;=1,1,0)</f>
        <v>0</v>
      </c>
      <c r="Z4367" s="12">
        <f>IF(OR(Tableau1[[#This Row],[Access R1 + S1+ T1 ]]&gt;=1,Tableau1[[#This Row],[Access V1 +W1 + X1]]&gt;=1),1,0)</f>
        <v>0</v>
      </c>
      <c r="AB4367" s="10" t="str">
        <f>Tableau1[[#This Row],[DOI]]</f>
        <v>doi: 10.1016/j.jcjo.2017.02.024</v>
      </c>
      <c r="AC4367" s="13" t="str">
        <f>Tableau1[[#This Row],[Authors]]&amp;", "&amp;Tableau1[[#This Row],[Title]]&amp;" "&amp;Tableau1[[#This Row],[Journal]]&amp;". "&amp;Tableau1[[#This Row],[Year]]</f>
        <v>Mednick Z, Tabanfar R, Alexander A, Simpson S, Baxter S., Creation and validation of a simulator for corneal rust ring removal. Can J Ophthalmol. 2017</v>
      </c>
    </row>
    <row r="4368" spans="1:29" ht="28.8" x14ac:dyDescent="0.3">
      <c r="A4368">
        <v>7020</v>
      </c>
      <c r="B4368" t="s">
        <v>1187</v>
      </c>
      <c r="C4368" t="s">
        <v>1188</v>
      </c>
      <c r="D4368" t="s">
        <v>1189</v>
      </c>
      <c r="E4368" t="s">
        <v>3071</v>
      </c>
      <c r="F4368" s="10"/>
      <c r="G4368">
        <v>2017</v>
      </c>
      <c r="J4368">
        <v>0.38808948261178822</v>
      </c>
      <c r="L4368" t="s">
        <v>41377</v>
      </c>
      <c r="M4368">
        <v>28135068</v>
      </c>
      <c r="Q4368" s="10"/>
      <c r="R4368" s="11">
        <f t="shared" si="136"/>
        <v>0</v>
      </c>
      <c r="U4368" s="11">
        <f t="shared" si="137"/>
        <v>0</v>
      </c>
      <c r="Y4368" s="11">
        <f>IF(SUM(Tableau1[[#This Row],[Other access]:[Sci-hub access]])&gt;=1,1,0)</f>
        <v>0</v>
      </c>
      <c r="Z4368" s="12">
        <f>IF(OR(Tableau1[[#This Row],[Access R1 + S1+ T1 ]]&gt;=1,Tableau1[[#This Row],[Access V1 +W1 + X1]]&gt;=1),1,0)</f>
        <v>0</v>
      </c>
      <c r="AB4368" s="10" t="str">
        <f>Tableau1[[#This Row],[DOI]]</f>
        <v>doi: 10.1021/acschembio.6b01048</v>
      </c>
      <c r="AC4368" s="13" t="str">
        <f>Tableau1[[#This Row],[Authors]]&amp;", "&amp;Tableau1[[#This Row],[Title]]&amp;" "&amp;Tableau1[[#This Row],[Journal]]&amp;". "&amp;Tableau1[[#This Row],[Year]]</f>
        <v>Batson J, Toop HD, Redondo C, Babaei-Jadidi R, Chaikuad A, Wearmouth SF, Gibbons B, Allen C, Tallant C, Zhang J, Du C, Hancox JC, Hawtrey T, Da Rocha J, Griffith R, Knapp S, Bates DO, Morris JC., Development of Potent, Selective SRPK1 Inhibitors as Potential Topical Therapeutics for Neovascular Eye Disease. ACS Chem Biol. 2017</v>
      </c>
    </row>
    <row r="4369" spans="1:29" x14ac:dyDescent="0.3">
      <c r="A4369">
        <v>1024</v>
      </c>
      <c r="B4369" t="s">
        <v>4286</v>
      </c>
      <c r="C4369" t="s">
        <v>14540</v>
      </c>
      <c r="D4369" t="s">
        <v>24707</v>
      </c>
      <c r="E4369" t="s">
        <v>2511</v>
      </c>
      <c r="F4369" s="10"/>
      <c r="G4369">
        <v>2017</v>
      </c>
      <c r="J4369">
        <v>0.38814633527111853</v>
      </c>
      <c r="L4369" t="s">
        <v>35512</v>
      </c>
      <c r="M4369">
        <v>29044090</v>
      </c>
      <c r="Q4369" s="10"/>
      <c r="R4369" s="11">
        <f t="shared" si="136"/>
        <v>0</v>
      </c>
      <c r="U4369" s="11">
        <f t="shared" si="137"/>
        <v>0</v>
      </c>
      <c r="Y4369" s="11">
        <f>IF(SUM(Tableau1[[#This Row],[Other access]:[Sci-hub access]])&gt;=1,1,0)</f>
        <v>0</v>
      </c>
      <c r="Z4369" s="12">
        <f>IF(OR(Tableau1[[#This Row],[Access R1 + S1+ T1 ]]&gt;=1,Tableau1[[#This Row],[Access V1 +W1 + X1]]&gt;=1),1,0)</f>
        <v>0</v>
      </c>
      <c r="AB4369" s="10" t="str">
        <f>Tableau1[[#This Row],[DOI]]</f>
        <v>doi: 10.4103/ijo.IJO_320_17</v>
      </c>
      <c r="AC4369" s="13" t="str">
        <f>Tableau1[[#This Row],[Authors]]&amp;", "&amp;Tableau1[[#This Row],[Title]]&amp;" "&amp;Tableau1[[#This Row],[Journal]]&amp;". "&amp;Tableau1[[#This Row],[Year]]</f>
        <v>Thanh Nguyen PT, Tibrewal S, Ganesh S., Contralateral eye surgery with adjustable suture for management of third nerve palsy with aberrant regeneration. Indian J Ophthalmol. 2017</v>
      </c>
    </row>
    <row r="4370" spans="1:29" ht="28.8" x14ac:dyDescent="0.3">
      <c r="A4370">
        <v>1206</v>
      </c>
      <c r="B4370" t="s">
        <v>4468</v>
      </c>
      <c r="C4370" t="s">
        <v>14721</v>
      </c>
      <c r="D4370" t="s">
        <v>24889</v>
      </c>
      <c r="E4370" t="s">
        <v>2443</v>
      </c>
      <c r="F4370" s="10"/>
      <c r="G4370">
        <v>2017</v>
      </c>
      <c r="J4370">
        <v>0.38822236160786239</v>
      </c>
      <c r="L4370" t="s">
        <v>35693</v>
      </c>
      <c r="M4370">
        <v>28986595</v>
      </c>
      <c r="Q4370" s="10"/>
      <c r="R4370" s="11">
        <f t="shared" si="136"/>
        <v>0</v>
      </c>
      <c r="U4370" s="11">
        <f t="shared" si="137"/>
        <v>0</v>
      </c>
      <c r="Y4370" s="11">
        <f>IF(SUM(Tableau1[[#This Row],[Other access]:[Sci-hub access]])&gt;=1,1,0)</f>
        <v>0</v>
      </c>
      <c r="Z4370" s="12">
        <f>IF(OR(Tableau1[[#This Row],[Access R1 + S1+ T1 ]]&gt;=1,Tableau1[[#This Row],[Access V1 +W1 + X1]]&gt;=1),1,0)</f>
        <v>0</v>
      </c>
      <c r="AB4370" s="10" t="str">
        <f>Tableau1[[#This Row],[DOI]]</f>
        <v>doi: 10.1167/iovs.17-22506</v>
      </c>
      <c r="AC4370" s="13" t="str">
        <f>Tableau1[[#This Row],[Authors]]&amp;", "&amp;Tableau1[[#This Row],[Title]]&amp;" "&amp;Tableau1[[#This Row],[Journal]]&amp;". "&amp;Tableau1[[#This Row],[Year]]</f>
        <v>Zheng F, Zhang Q, Motulsky EH, de Oliveira Dias JR, Chen CL, Chu Z, Miller AR, Feuer W, Gregori G, Kubach S, Durbin MK, Wang RK, Rosenfeld PJ., Comparison of Neovascular Lesion Area Measurements From Different Swept-Source OCT Angiographic Scan Patterns in Age-Related Macular Degeneration. Invest Ophthalmol Vis Sci. 2017</v>
      </c>
    </row>
    <row r="4371" spans="1:29" x14ac:dyDescent="0.3">
      <c r="A4371">
        <v>4855</v>
      </c>
      <c r="B4371" t="s">
        <v>7958</v>
      </c>
      <c r="C4371" t="s">
        <v>18187</v>
      </c>
      <c r="D4371" t="s">
        <v>28388</v>
      </c>
      <c r="E4371" t="s">
        <v>2464</v>
      </c>
      <c r="F4371" s="10"/>
      <c r="G4371">
        <v>2017</v>
      </c>
      <c r="J4371">
        <v>0.38826381810840116</v>
      </c>
      <c r="L4371" t="s">
        <v>39265</v>
      </c>
      <c r="M4371">
        <v>28399068</v>
      </c>
      <c r="Q4371" s="10"/>
      <c r="R4371" s="11">
        <f t="shared" si="136"/>
        <v>0</v>
      </c>
      <c r="U4371" s="11">
        <f t="shared" si="137"/>
        <v>0</v>
      </c>
      <c r="Y4371" s="11">
        <f>IF(SUM(Tableau1[[#This Row],[Other access]:[Sci-hub access]])&gt;=1,1,0)</f>
        <v>0</v>
      </c>
      <c r="Z4371" s="12">
        <f>IF(OR(Tableau1[[#This Row],[Access R1 + S1+ T1 ]]&gt;=1,Tableau1[[#This Row],[Access V1 +W1 + X1]]&gt;=1),1,0)</f>
        <v>0</v>
      </c>
      <c r="AB4371" s="10" t="str">
        <f>Tableau1[[#This Row],[DOI]]</f>
        <v>doi: 10.1097/ICU.0000000000000380</v>
      </c>
      <c r="AC4371" s="13" t="str">
        <f>Tableau1[[#This Row],[Authors]]&amp;", "&amp;Tableau1[[#This Row],[Title]]&amp;" "&amp;Tableau1[[#This Row],[Journal]]&amp;". "&amp;Tableau1[[#This Row],[Year]]</f>
        <v>Tong CM, Baydoun L, Melles GRJ., Descemet membrane endothelial keratoplasty and refractive surgery. Curr Opin Ophthalmol. 2017</v>
      </c>
    </row>
    <row r="4372" spans="1:29" x14ac:dyDescent="0.3">
      <c r="A4372">
        <v>1022</v>
      </c>
      <c r="B4372" t="s">
        <v>4284</v>
      </c>
      <c r="C4372" t="s">
        <v>14538</v>
      </c>
      <c r="D4372" t="s">
        <v>24705</v>
      </c>
      <c r="E4372" t="s">
        <v>2511</v>
      </c>
      <c r="F4372" s="10"/>
      <c r="G4372">
        <v>2017</v>
      </c>
      <c r="J4372">
        <v>0.38832669645959661</v>
      </c>
      <c r="L4372" t="s">
        <v>35510</v>
      </c>
      <c r="M4372">
        <v>29044092</v>
      </c>
      <c r="Q4372" s="10"/>
      <c r="R4372" s="11">
        <f t="shared" si="136"/>
        <v>0</v>
      </c>
      <c r="U4372" s="11">
        <f t="shared" si="137"/>
        <v>0</v>
      </c>
      <c r="Y4372" s="11">
        <f>IF(SUM(Tableau1[[#This Row],[Other access]:[Sci-hub access]])&gt;=1,1,0)</f>
        <v>0</v>
      </c>
      <c r="Z4372" s="12">
        <f>IF(OR(Tableau1[[#This Row],[Access R1 + S1+ T1 ]]&gt;=1,Tableau1[[#This Row],[Access V1 +W1 + X1]]&gt;=1),1,0)</f>
        <v>0</v>
      </c>
      <c r="AB4372" s="10" t="str">
        <f>Tableau1[[#This Row],[DOI]]</f>
        <v>doi: 10.4103/ijo.IJO_396_17</v>
      </c>
      <c r="AC4372" s="13" t="str">
        <f>Tableau1[[#This Row],[Authors]]&amp;", "&amp;Tableau1[[#This Row],[Title]]&amp;" "&amp;Tableau1[[#This Row],[Journal]]&amp;". "&amp;Tableau1[[#This Row],[Year]]</f>
        <v>Singh S, Mulay K, Mittal V., Isolated nonpulsatile enophthalmos in neurofibromatosis: An uncommon entity. Indian J Ophthalmol. 2017</v>
      </c>
    </row>
    <row r="4373" spans="1:29" x14ac:dyDescent="0.3">
      <c r="A4373">
        <v>1499</v>
      </c>
      <c r="B4373" t="s">
        <v>4756</v>
      </c>
      <c r="C4373" t="s">
        <v>15006</v>
      </c>
      <c r="D4373" t="s">
        <v>25177</v>
      </c>
      <c r="E4373" t="s">
        <v>2538</v>
      </c>
      <c r="F4373" s="10"/>
      <c r="G4373">
        <v>2017</v>
      </c>
      <c r="J4373">
        <v>0.38839802216492569</v>
      </c>
      <c r="L4373" t="s">
        <v>35980</v>
      </c>
      <c r="M4373">
        <v>28936053</v>
      </c>
      <c r="Q4373" s="10"/>
      <c r="R4373" s="11">
        <f t="shared" si="136"/>
        <v>0</v>
      </c>
      <c r="U4373" s="11">
        <f t="shared" si="137"/>
        <v>0</v>
      </c>
      <c r="Y4373" s="11">
        <f>IF(SUM(Tableau1[[#This Row],[Other access]:[Sci-hub access]])&gt;=1,1,0)</f>
        <v>0</v>
      </c>
      <c r="Z4373" s="12">
        <f>IF(OR(Tableau1[[#This Row],[Access R1 + S1+ T1 ]]&gt;=1,Tableau1[[#This Row],[Access V1 +W1 + X1]]&gt;=1),1,0)</f>
        <v>0</v>
      </c>
      <c r="AB4373" s="10" t="str">
        <f>Tableau1[[#This Row],[DOI]]</f>
        <v>doi: 10.4103/meajo.MEAJO_279_16</v>
      </c>
      <c r="AC4373" s="13" t="str">
        <f>Tableau1[[#This Row],[Authors]]&amp;", "&amp;Tableau1[[#This Row],[Title]]&amp;" "&amp;Tableau1[[#This Row],[Journal]]&amp;". "&amp;Tableau1[[#This Row],[Year]]</f>
        <v>Aliyu H, Mustak H, Cook C., Using the Postoperative Visual Acuity to Monitor the Quality of Cataract Surgery: Does the Day One Visual Acuity following Cataract Surgery Correlate with the Final Visual Acuity? Middle East Afr J Ophthalmol. 2017</v>
      </c>
    </row>
    <row r="4374" spans="1:29" x14ac:dyDescent="0.3">
      <c r="A4374">
        <v>10987</v>
      </c>
      <c r="B4374" t="s">
        <v>13419</v>
      </c>
      <c r="C4374" t="s">
        <v>23581</v>
      </c>
      <c r="D4374" t="s">
        <v>33873</v>
      </c>
      <c r="E4374" t="s">
        <v>2468</v>
      </c>
      <c r="F4374" s="10"/>
      <c r="G4374">
        <v>2017</v>
      </c>
      <c r="J4374">
        <v>0.3885426091118438</v>
      </c>
      <c r="L4374" t="s">
        <v>45228</v>
      </c>
      <c r="M4374">
        <v>26709498</v>
      </c>
      <c r="Q4374" s="10"/>
      <c r="R4374" s="11">
        <f t="shared" si="136"/>
        <v>0</v>
      </c>
      <c r="U4374" s="11">
        <f t="shared" si="137"/>
        <v>0</v>
      </c>
      <c r="Y4374" s="11">
        <f>IF(SUM(Tableau1[[#This Row],[Other access]:[Sci-hub access]])&gt;=1,1,0)</f>
        <v>0</v>
      </c>
      <c r="Z4374" s="12">
        <f>IF(OR(Tableau1[[#This Row],[Access R1 + S1+ T1 ]]&gt;=1,Tableau1[[#This Row],[Access V1 +W1 + X1]]&gt;=1),1,0)</f>
        <v>0</v>
      </c>
      <c r="AB4374" s="10" t="str">
        <f>Tableau1[[#This Row],[DOI]]</f>
        <v>doi: 10.1097/IJG.0000000000000365</v>
      </c>
      <c r="AC4374" s="13" t="str">
        <f>Tableau1[[#This Row],[Authors]]&amp;", "&amp;Tableau1[[#This Row],[Title]]&amp;" "&amp;Tableau1[[#This Row],[Journal]]&amp;". "&amp;Tableau1[[#This Row],[Year]]</f>
        <v>Lim SH, Cha SC., Long-term Outcomes of Mitomycin-C Trabeculectomy in Exfoliative Glaucoma Versus Primary Open-Angle Glaucoma. J Glaucoma. 2017</v>
      </c>
    </row>
    <row r="4375" spans="1:29" x14ac:dyDescent="0.3">
      <c r="A4375">
        <v>9270</v>
      </c>
      <c r="B4375" t="s">
        <v>11854</v>
      </c>
      <c r="C4375" t="s">
        <v>22029</v>
      </c>
      <c r="D4375" t="s">
        <v>32296</v>
      </c>
      <c r="E4375" t="s">
        <v>34381</v>
      </c>
      <c r="F4375" s="10"/>
      <c r="G4375">
        <v>2017</v>
      </c>
      <c r="J4375">
        <v>0.38856245461218686</v>
      </c>
      <c r="L4375" t="s">
        <v>43575</v>
      </c>
      <c r="M4375">
        <v>27751585</v>
      </c>
      <c r="Q4375" s="10"/>
      <c r="R4375" s="11">
        <f t="shared" si="136"/>
        <v>0</v>
      </c>
      <c r="U4375" s="11">
        <f t="shared" si="137"/>
        <v>0</v>
      </c>
      <c r="Y4375" s="11">
        <f>IF(SUM(Tableau1[[#This Row],[Other access]:[Sci-hub access]])&gt;=1,1,0)</f>
        <v>0</v>
      </c>
      <c r="Z4375" s="12">
        <f>IF(OR(Tableau1[[#This Row],[Access R1 + S1+ T1 ]]&gt;=1,Tableau1[[#This Row],[Access V1 +W1 + X1]]&gt;=1),1,0)</f>
        <v>0</v>
      </c>
      <c r="AB4375" s="10" t="str">
        <f>Tableau1[[#This Row],[DOI]]</f>
        <v>doi: 10.1016/j.oftal.2016.08.005</v>
      </c>
      <c r="AC4375" s="13" t="str">
        <f>Tableau1[[#This Row],[Authors]]&amp;", "&amp;Tableau1[[#This Row],[Title]]&amp;" "&amp;Tableau1[[#This Row],[Journal]]&amp;". "&amp;Tableau1[[#This Row],[Year]]</f>
        <v>Gallego-Pinazo R, Dolz-Marco R, Andreu-Fenoll M, Farrés J, Monclús L., Functional impact of treatment with ranibizumab under a reactive strategy in patients with neovascular age-related macular degeneration. Arch Soc Esp Oftalmol. 2017</v>
      </c>
    </row>
    <row r="4376" spans="1:29" x14ac:dyDescent="0.3">
      <c r="A4376">
        <v>5191</v>
      </c>
      <c r="B4376" t="s">
        <v>8262</v>
      </c>
      <c r="C4376" t="s">
        <v>554</v>
      </c>
      <c r="D4376" t="s">
        <v>28692</v>
      </c>
      <c r="E4376" t="s">
        <v>3102</v>
      </c>
      <c r="F4376" s="10"/>
      <c r="G4376">
        <v>2017</v>
      </c>
      <c r="J4376">
        <v>0.38870763348941795</v>
      </c>
      <c r="L4376" t="s">
        <v>39594</v>
      </c>
      <c r="M4376">
        <v>28363842</v>
      </c>
      <c r="Q4376" s="10"/>
      <c r="R4376" s="11">
        <f t="shared" si="136"/>
        <v>0</v>
      </c>
      <c r="U4376" s="11">
        <f t="shared" si="137"/>
        <v>0</v>
      </c>
      <c r="Y4376" s="11">
        <f>IF(SUM(Tableau1[[#This Row],[Other access]:[Sci-hub access]])&gt;=1,1,0)</f>
        <v>0</v>
      </c>
      <c r="Z4376" s="12">
        <f>IF(OR(Tableau1[[#This Row],[Access R1 + S1+ T1 ]]&gt;=1,Tableau1[[#This Row],[Access V1 +W1 + X1]]&gt;=1),1,0)</f>
        <v>0</v>
      </c>
      <c r="AB4376" s="10" t="str">
        <f>Tableau1[[#This Row],[DOI]]</f>
        <v>doi: 10.1016/j.lfs.2017.03.020</v>
      </c>
      <c r="AC4376" s="13" t="str">
        <f>Tableau1[[#This Row],[Authors]]&amp;", "&amp;Tableau1[[#This Row],[Title]]&amp;" "&amp;Tableau1[[#This Row],[Journal]]&amp;". "&amp;Tableau1[[#This Row],[Year]]</f>
        <v>Behl T, Kotwani A., Potential of angiotensin II receptor blockers in the treatment of diabetic retinopathy. Life Sci. 2017</v>
      </c>
    </row>
    <row r="4377" spans="1:29" x14ac:dyDescent="0.3">
      <c r="A4377">
        <v>9866</v>
      </c>
      <c r="B4377" t="s">
        <v>12397</v>
      </c>
      <c r="C4377" t="s">
        <v>22567</v>
      </c>
      <c r="D4377" t="s">
        <v>32845</v>
      </c>
      <c r="E4377" t="s">
        <v>2447</v>
      </c>
      <c r="F4377" s="10"/>
      <c r="G4377">
        <v>2017</v>
      </c>
      <c r="J4377">
        <v>0.38901223840522381</v>
      </c>
      <c r="L4377" t="s">
        <v>44125</v>
      </c>
      <c r="M4377">
        <v>27556343</v>
      </c>
      <c r="Q4377" s="10"/>
      <c r="R4377" s="11">
        <f t="shared" si="136"/>
        <v>0</v>
      </c>
      <c r="U4377" s="11">
        <f t="shared" si="137"/>
        <v>0</v>
      </c>
      <c r="Y4377" s="11">
        <f>IF(SUM(Tableau1[[#This Row],[Other access]:[Sci-hub access]])&gt;=1,1,0)</f>
        <v>0</v>
      </c>
      <c r="Z4377" s="12">
        <f>IF(OR(Tableau1[[#This Row],[Access R1 + S1+ T1 ]]&gt;=1,Tableau1[[#This Row],[Access V1 +W1 + X1]]&gt;=1),1,0)</f>
        <v>0</v>
      </c>
      <c r="AB4377" s="10" t="str">
        <f>Tableau1[[#This Row],[DOI]]</f>
        <v>doi: 10.1097/IOP.0000000000000779</v>
      </c>
      <c r="AC4377" s="13" t="str">
        <f>Tableau1[[#This Row],[Authors]]&amp;", "&amp;Tableau1[[#This Row],[Title]]&amp;" "&amp;Tableau1[[#This Row],[Journal]]&amp;". "&amp;Tableau1[[#This Row],[Year]]</f>
        <v>Kalin-Hajdu E, Vagefi MR, Kersten RC., Progressive Proptosis Secondary to an Orbital Floor Implant. Ophthal Plast Reconstr Surg. 2017</v>
      </c>
    </row>
    <row r="4378" spans="1:29" x14ac:dyDescent="0.3">
      <c r="A4378">
        <v>10810</v>
      </c>
      <c r="B4378" t="s">
        <v>13265</v>
      </c>
      <c r="C4378" t="s">
        <v>23427</v>
      </c>
      <c r="D4378" t="s">
        <v>33719</v>
      </c>
      <c r="E4378" t="s">
        <v>2447</v>
      </c>
      <c r="F4378" s="10"/>
      <c r="G4378">
        <v>2017</v>
      </c>
      <c r="J4378">
        <v>0.38909212111705782</v>
      </c>
      <c r="L4378" t="s">
        <v>45057</v>
      </c>
      <c r="M4378">
        <v>27015236</v>
      </c>
      <c r="Q4378" s="10"/>
      <c r="R4378" s="11">
        <f t="shared" si="136"/>
        <v>0</v>
      </c>
      <c r="U4378" s="11">
        <f t="shared" si="137"/>
        <v>0</v>
      </c>
      <c r="Y4378" s="11">
        <f>IF(SUM(Tableau1[[#This Row],[Other access]:[Sci-hub access]])&gt;=1,1,0)</f>
        <v>0</v>
      </c>
      <c r="Z4378" s="12">
        <f>IF(OR(Tableau1[[#This Row],[Access R1 + S1+ T1 ]]&gt;=1,Tableau1[[#This Row],[Access V1 +W1 + X1]]&gt;=1),1,0)</f>
        <v>0</v>
      </c>
      <c r="AB4378" s="10" t="str">
        <f>Tableau1[[#This Row],[DOI]]</f>
        <v>doi: 10.1097/IOP.0000000000000680</v>
      </c>
      <c r="AC4378" s="13" t="str">
        <f>Tableau1[[#This Row],[Authors]]&amp;", "&amp;Tableau1[[#This Row],[Title]]&amp;" "&amp;Tableau1[[#This Row],[Journal]]&amp;". "&amp;Tableau1[[#This Row],[Year]]</f>
        <v>Kalyam K, Kavoussi SC, Ehrlich M, Teng CC, Chadha N, Khodadadeh S, Liu J., Irreversible Blindness Following Periocular Autologous Platelet-Rich Plasma Skin Rejuvenation Treatment. Ophthal Plast Reconstr Surg. 2017</v>
      </c>
    </row>
    <row r="4379" spans="1:29" x14ac:dyDescent="0.3">
      <c r="A4379">
        <v>10474</v>
      </c>
      <c r="B4379" t="s">
        <v>12959</v>
      </c>
      <c r="C4379" t="s">
        <v>23125</v>
      </c>
      <c r="D4379" t="s">
        <v>33412</v>
      </c>
      <c r="E4379" t="s">
        <v>34015</v>
      </c>
      <c r="F4379" s="10"/>
      <c r="G4379">
        <v>2017</v>
      </c>
      <c r="J4379">
        <v>0.38915539709915759</v>
      </c>
      <c r="L4379" t="s">
        <v>44724</v>
      </c>
      <c r="M4379">
        <v>27267789</v>
      </c>
      <c r="Q4379" s="10"/>
      <c r="R4379" s="11">
        <f t="shared" si="136"/>
        <v>0</v>
      </c>
      <c r="U4379" s="11">
        <f t="shared" si="137"/>
        <v>0</v>
      </c>
      <c r="Y4379" s="11">
        <f>IF(SUM(Tableau1[[#This Row],[Other access]:[Sci-hub access]])&gt;=1,1,0)</f>
        <v>0</v>
      </c>
      <c r="Z4379" s="12">
        <f>IF(OR(Tableau1[[#This Row],[Access R1 + S1+ T1 ]]&gt;=1,Tableau1[[#This Row],[Access V1 +W1 + X1]]&gt;=1),1,0)</f>
        <v>0</v>
      </c>
      <c r="AB4379" s="10" t="str">
        <f>Tableau1[[#This Row],[DOI]]</f>
        <v>doi: 10.1080/13816810.2016.1188122</v>
      </c>
      <c r="AC4379" s="13" t="str">
        <f>Tableau1[[#This Row],[Authors]]&amp;", "&amp;Tableau1[[#This Row],[Title]]&amp;" "&amp;Tableau1[[#This Row],[Journal]]&amp;". "&amp;Tableau1[[#This Row],[Year]]</f>
        <v>Oatts JT, Hull S, Michaelides M, Arno G, Webster AR, Moore AT., Novel heterozygous mutation in YAP1 in a family with isolated ocular colobomas. Ophthalmic Genet. 2017</v>
      </c>
    </row>
    <row r="4380" spans="1:29" x14ac:dyDescent="0.3">
      <c r="A4380">
        <v>5056</v>
      </c>
      <c r="B4380" t="s">
        <v>8142</v>
      </c>
      <c r="C4380" t="s">
        <v>18368</v>
      </c>
      <c r="D4380" t="s">
        <v>28572</v>
      </c>
      <c r="E4380" t="s">
        <v>2609</v>
      </c>
      <c r="F4380" s="10"/>
      <c r="G4380">
        <v>2017</v>
      </c>
      <c r="J4380">
        <v>0.38926795200532405</v>
      </c>
      <c r="L4380" t="s">
        <v>39464</v>
      </c>
      <c r="M4380">
        <v>28379353</v>
      </c>
      <c r="Q4380" s="10"/>
      <c r="R4380" s="11">
        <f t="shared" si="136"/>
        <v>0</v>
      </c>
      <c r="U4380" s="11">
        <f t="shared" si="137"/>
        <v>0</v>
      </c>
      <c r="Y4380" s="11">
        <f>IF(SUM(Tableau1[[#This Row],[Other access]:[Sci-hub access]])&gt;=1,1,0)</f>
        <v>0</v>
      </c>
      <c r="Z4380" s="12">
        <f>IF(OR(Tableau1[[#This Row],[Access R1 + S1+ T1 ]]&gt;=1,Tableau1[[#This Row],[Access V1 +W1 + X1]]&gt;=1),1,0)</f>
        <v>0</v>
      </c>
      <c r="AB4380" s="10" t="str">
        <f>Tableau1[[#This Row],[DOI]]</f>
        <v>doi: 10.1093/hmg/ddx121</v>
      </c>
      <c r="AC4380" s="13" t="str">
        <f>Tableau1[[#This Row],[Authors]]&amp;", "&amp;Tableau1[[#This Row],[Title]]&amp;" "&amp;Tableau1[[#This Row],[Journal]]&amp;". "&amp;Tableau1[[#This Row],[Year]]</f>
        <v>Wang T, Tsang SH, Chen J., Two pathways of rod photoreceptor cell death induced by elevated cGMP. Hum Mol Genet. 2017</v>
      </c>
    </row>
    <row r="4381" spans="1:29" x14ac:dyDescent="0.3">
      <c r="A4381">
        <v>7517</v>
      </c>
      <c r="B4381" t="s">
        <v>10315</v>
      </c>
      <c r="C4381" t="s">
        <v>20516</v>
      </c>
      <c r="D4381" t="s">
        <v>30750</v>
      </c>
      <c r="E4381" t="s">
        <v>2523</v>
      </c>
      <c r="F4381" s="10"/>
      <c r="G4381">
        <v>2017</v>
      </c>
      <c r="J4381">
        <v>0.38937910696927902</v>
      </c>
      <c r="L4381" t="s">
        <v>41872</v>
      </c>
      <c r="M4381">
        <v>28085146</v>
      </c>
      <c r="Q4381" s="10"/>
      <c r="R4381" s="11">
        <f t="shared" si="136"/>
        <v>0</v>
      </c>
      <c r="U4381" s="11">
        <f t="shared" si="137"/>
        <v>0</v>
      </c>
      <c r="Y4381" s="11">
        <f>IF(SUM(Tableau1[[#This Row],[Other access]:[Sci-hub access]])&gt;=1,1,0)</f>
        <v>0</v>
      </c>
      <c r="Z4381" s="12">
        <f>IF(OR(Tableau1[[#This Row],[Access R1 + S1+ T1 ]]&gt;=1,Tableau1[[#This Row],[Access V1 +W1 + X1]]&gt;=1),1,0)</f>
        <v>0</v>
      </c>
      <c r="AB4381" s="10" t="str">
        <f>Tableau1[[#This Row],[DOI]]</f>
        <v>doi: 10.1038/eye.2016.316</v>
      </c>
      <c r="AC4381" s="13" t="str">
        <f>Tableau1[[#This Row],[Authors]]&amp;", "&amp;Tableau1[[#This Row],[Title]]&amp;" "&amp;Tableau1[[#This Row],[Journal]]&amp;". "&amp;Tableau1[[#This Row],[Year]]</f>
        <v>Tadić V, Rahi JS., One size doesn't fit all: time to revisit patient-reported outcome measures (PROMs) in paediatric ophthalmology? Eye (Lond). 2017</v>
      </c>
    </row>
    <row r="4382" spans="1:29" x14ac:dyDescent="0.3">
      <c r="A4382">
        <v>578</v>
      </c>
      <c r="B4382" t="s">
        <v>3841</v>
      </c>
      <c r="C4382" t="s">
        <v>14097</v>
      </c>
      <c r="D4382" t="s">
        <v>24261</v>
      </c>
      <c r="E4382" t="s">
        <v>2451</v>
      </c>
      <c r="F4382" s="10"/>
      <c r="G4382">
        <v>2017</v>
      </c>
      <c r="J4382">
        <v>0.38944126591038664</v>
      </c>
      <c r="L4382" t="s">
        <v>35077</v>
      </c>
      <c r="M4382">
        <v>29176799</v>
      </c>
      <c r="Q4382" s="10"/>
      <c r="R4382" s="11">
        <f t="shared" si="136"/>
        <v>0</v>
      </c>
      <c r="U4382" s="11">
        <f t="shared" si="137"/>
        <v>0</v>
      </c>
      <c r="Y4382" s="11">
        <f>IF(SUM(Tableau1[[#This Row],[Other access]:[Sci-hub access]])&gt;=1,1,0)</f>
        <v>0</v>
      </c>
      <c r="Z4382" s="12">
        <f>IF(OR(Tableau1[[#This Row],[Access R1 + S1+ T1 ]]&gt;=1,Tableau1[[#This Row],[Access V1 +W1 + X1]]&gt;=1),1,0)</f>
        <v>0</v>
      </c>
      <c r="AB4382" s="10" t="str">
        <f>Tableau1[[#This Row],[DOI]]</f>
        <v>doi: 10.1371/journal.pone.0188534</v>
      </c>
      <c r="AC4382" s="13" t="str">
        <f>Tableau1[[#This Row],[Authors]]&amp;", "&amp;Tableau1[[#This Row],[Title]]&amp;" "&amp;Tableau1[[#This Row],[Journal]]&amp;". "&amp;Tableau1[[#This Row],[Year]]</f>
        <v>Ra S, Ayaki M, Yuki K, Tsubota K, Negishi K., Dry eye, sleep quality, and mood status in glaucoma patients receiving prostaglandin monotherapy were comparable with those in non-glaucoma subjects. PLoS One. 2017</v>
      </c>
    </row>
    <row r="4383" spans="1:29" ht="28.8" x14ac:dyDescent="0.3">
      <c r="A4383">
        <v>10567</v>
      </c>
      <c r="B4383" t="s">
        <v>13045</v>
      </c>
      <c r="C4383" t="s">
        <v>23210</v>
      </c>
      <c r="D4383" t="s">
        <v>33498</v>
      </c>
      <c r="E4383" t="s">
        <v>2457</v>
      </c>
      <c r="F4383" s="10"/>
      <c r="G4383">
        <v>2017</v>
      </c>
      <c r="J4383">
        <v>0.38952289931366668</v>
      </c>
      <c r="L4383" t="s">
        <v>44816</v>
      </c>
      <c r="M4383">
        <v>27203561</v>
      </c>
      <c r="Q4383" s="10"/>
      <c r="R4383" s="11">
        <f t="shared" si="136"/>
        <v>0</v>
      </c>
      <c r="U4383" s="11">
        <f t="shared" si="137"/>
        <v>0</v>
      </c>
      <c r="Y4383" s="11">
        <f>IF(SUM(Tableau1[[#This Row],[Other access]:[Sci-hub access]])&gt;=1,1,0)</f>
        <v>0</v>
      </c>
      <c r="Z4383" s="12">
        <f>IF(OR(Tableau1[[#This Row],[Access R1 + S1+ T1 ]]&gt;=1,Tableau1[[#This Row],[Access V1 +W1 + X1]]&gt;=1),1,0)</f>
        <v>0</v>
      </c>
      <c r="AB4383" s="10" t="str">
        <f>Tableau1[[#This Row],[DOI]]</f>
        <v>doi: 10.1097/ICB.0000000000000326</v>
      </c>
      <c r="AC4383" s="13" t="str">
        <f>Tableau1[[#This Row],[Authors]]&amp;", "&amp;Tableau1[[#This Row],[Title]]&amp;" "&amp;Tableau1[[#This Row],[Journal]]&amp;". "&amp;Tableau1[[#This Row],[Year]]</f>
        <v>Perez-Roustit S, Marquette V, Bocquet B, Kaplan J, Perrault I, Meunier I, Hamel CP., LEBER CONGENITAL AMAUROSIS WITH LARGE RETINAL PIGMENT CLUMPS CAUSED BY COMPOUND HETEROZYGOUS MUTATIONS IN KCNJ13. Retin Cases Brief Rep. 2017</v>
      </c>
    </row>
    <row r="4384" spans="1:29" x14ac:dyDescent="0.3">
      <c r="A4384">
        <v>4594</v>
      </c>
      <c r="B4384" t="s">
        <v>7714</v>
      </c>
      <c r="C4384" t="s">
        <v>17949</v>
      </c>
      <c r="D4384" t="s">
        <v>28143</v>
      </c>
      <c r="E4384" t="s">
        <v>2490</v>
      </c>
      <c r="F4384" s="10"/>
      <c r="G4384">
        <v>2017</v>
      </c>
      <c r="J4384">
        <v>0.38959163585255929</v>
      </c>
      <c r="L4384" t="s">
        <v>39012</v>
      </c>
      <c r="M4384">
        <v>28428050</v>
      </c>
      <c r="Q4384" s="10"/>
      <c r="R4384" s="11">
        <f t="shared" si="136"/>
        <v>0</v>
      </c>
      <c r="U4384" s="11">
        <f t="shared" si="137"/>
        <v>0</v>
      </c>
      <c r="Y4384" s="11">
        <f>IF(SUM(Tableau1[[#This Row],[Other access]:[Sci-hub access]])&gt;=1,1,0)</f>
        <v>0</v>
      </c>
      <c r="Z4384" s="12">
        <f>IF(OR(Tableau1[[#This Row],[Access R1 + S1+ T1 ]]&gt;=1,Tableau1[[#This Row],[Access V1 +W1 + X1]]&gt;=1),1,0)</f>
        <v>0</v>
      </c>
      <c r="AB4384" s="10" t="str">
        <f>Tableau1[[#This Row],[DOI]]</f>
        <v>doi: 10.1016/j.ajo.2017.04.008</v>
      </c>
      <c r="AC4384" s="13" t="str">
        <f>Tableau1[[#This Row],[Authors]]&amp;", "&amp;Tableau1[[#This Row],[Title]]&amp;" "&amp;Tableau1[[#This Row],[Journal]]&amp;". "&amp;Tableau1[[#This Row],[Year]]</f>
        <v>Lou L, Wang J, Xu P, Ye X, Ye J., Socioeconomic Disparity in Global Burden of Cataract: An Analysis for 2013 With Time Trends Since 1990. Am J Ophthalmol. 2017</v>
      </c>
    </row>
    <row r="4385" spans="1:29" ht="28.8" x14ac:dyDescent="0.3">
      <c r="A4385">
        <v>4965</v>
      </c>
      <c r="B4385" t="s">
        <v>8060</v>
      </c>
      <c r="C4385" t="s">
        <v>18289</v>
      </c>
      <c r="D4385" t="s">
        <v>28490</v>
      </c>
      <c r="E4385" t="s">
        <v>2523</v>
      </c>
      <c r="F4385" s="10"/>
      <c r="G4385">
        <v>2017</v>
      </c>
      <c r="J4385">
        <v>0.38975877057383135</v>
      </c>
      <c r="L4385" t="s">
        <v>39373</v>
      </c>
      <c r="M4385">
        <v>28387767</v>
      </c>
      <c r="Q4385" s="10"/>
      <c r="R4385" s="11">
        <f t="shared" si="136"/>
        <v>0</v>
      </c>
      <c r="U4385" s="11">
        <f t="shared" si="137"/>
        <v>0</v>
      </c>
      <c r="Y4385" s="11">
        <f>IF(SUM(Tableau1[[#This Row],[Other access]:[Sci-hub access]])&gt;=1,1,0)</f>
        <v>0</v>
      </c>
      <c r="Z4385" s="12">
        <f>IF(OR(Tableau1[[#This Row],[Access R1 + S1+ T1 ]]&gt;=1,Tableau1[[#This Row],[Access V1 +W1 + X1]]&gt;=1),1,0)</f>
        <v>0</v>
      </c>
      <c r="AB4385" s="10" t="str">
        <f>Tableau1[[#This Row],[DOI]]</f>
        <v>doi: 10.1038/eye.2017.44</v>
      </c>
      <c r="AC4385" s="13" t="str">
        <f>Tableau1[[#This Row],[Authors]]&amp;", "&amp;Tableau1[[#This Row],[Title]]&amp;" "&amp;Tableau1[[#This Row],[Journal]]&amp;". "&amp;Tableau1[[#This Row],[Year]]</f>
        <v>Balestrazzi A, Balestrazzi A, Menicacci F, Cartocci G, Menicacci F, Michieletto P, Balestrazzi E., Femtosecond laser-assisted in situ keratomileusis for the correction of residual ametropia after deep anterior lamellar keratoplasty: a pilot investigation. Eye (Lond). 2017</v>
      </c>
    </row>
    <row r="4386" spans="1:29" x14ac:dyDescent="0.3">
      <c r="A4386">
        <v>4066</v>
      </c>
      <c r="B4386" t="s">
        <v>7214</v>
      </c>
      <c r="C4386" t="s">
        <v>17451</v>
      </c>
      <c r="D4386" t="s">
        <v>27641</v>
      </c>
      <c r="E4386" t="s">
        <v>2479</v>
      </c>
      <c r="F4386" s="10"/>
      <c r="G4386">
        <v>2017</v>
      </c>
      <c r="J4386">
        <v>0.39005937994677142</v>
      </c>
      <c r="L4386" t="s">
        <v>38503</v>
      </c>
      <c r="M4386">
        <v>28489723</v>
      </c>
      <c r="Q4386" s="10"/>
      <c r="R4386" s="11">
        <f t="shared" si="136"/>
        <v>0</v>
      </c>
      <c r="U4386" s="11">
        <f t="shared" si="137"/>
        <v>0</v>
      </c>
      <c r="Y4386" s="11">
        <f>IF(SUM(Tableau1[[#This Row],[Other access]:[Sci-hub access]])&gt;=1,1,0)</f>
        <v>0</v>
      </c>
      <c r="Z4386" s="12">
        <f>IF(OR(Tableau1[[#This Row],[Access R1 + S1+ T1 ]]&gt;=1,Tableau1[[#This Row],[Access V1 +W1 + X1]]&gt;=1),1,0)</f>
        <v>0</v>
      </c>
      <c r="AB4386" s="10" t="str">
        <f>Tableau1[[#This Row],[DOI]]</f>
        <v>doi: 10.1097/ICO.0000000000001230</v>
      </c>
      <c r="AC4386" s="13" t="str">
        <f>Tableau1[[#This Row],[Authors]]&amp;", "&amp;Tableau1[[#This Row],[Title]]&amp;" "&amp;Tableau1[[#This Row],[Journal]]&amp;". "&amp;Tableau1[[#This Row],[Year]]</f>
        <v>Fuest M, Liu YC, Coroneo MT, Mehta JS., Femtosecond Laser Assisted Pterygium Surgery. Cornea. 2017</v>
      </c>
    </row>
    <row r="4387" spans="1:29" x14ac:dyDescent="0.3">
      <c r="A4387">
        <v>6758</v>
      </c>
      <c r="B4387" t="s">
        <v>9649</v>
      </c>
      <c r="C4387" t="s">
        <v>19853</v>
      </c>
      <c r="D4387" t="s">
        <v>30082</v>
      </c>
      <c r="E4387" t="s">
        <v>2445</v>
      </c>
      <c r="F4387" s="10"/>
      <c r="G4387">
        <v>2018</v>
      </c>
      <c r="J4387">
        <v>0.39012469007736916</v>
      </c>
      <c r="L4387" t="s">
        <v>41119</v>
      </c>
      <c r="M4387">
        <v>28166161</v>
      </c>
      <c r="Q4387" s="10"/>
      <c r="R4387" s="11">
        <f t="shared" si="136"/>
        <v>0</v>
      </c>
      <c r="U4387" s="11">
        <f t="shared" si="137"/>
        <v>0</v>
      </c>
      <c r="Y4387" s="11">
        <f>IF(SUM(Tableau1[[#This Row],[Other access]:[Sci-hub access]])&gt;=1,1,0)</f>
        <v>0</v>
      </c>
      <c r="Z4387" s="12">
        <f>IF(OR(Tableau1[[#This Row],[Access R1 + S1+ T1 ]]&gt;=1,Tableau1[[#This Row],[Access V1 +W1 + X1]]&gt;=1),1,0)</f>
        <v>0</v>
      </c>
      <c r="AB4387" s="10" t="str">
        <f>Tableau1[[#This Row],[DOI]]</f>
        <v>doi: 10.1097/IAE.0000000000001520</v>
      </c>
      <c r="AC4387" s="13" t="str">
        <f>Tableau1[[#This Row],[Authors]]&amp;", "&amp;Tableau1[[#This Row],[Title]]&amp;" "&amp;Tableau1[[#This Row],[Journal]]&amp;". "&amp;Tableau1[[#This Row],[Year]]</f>
        <v>Roberts PK, Nesper PL, Onishi AC, Skondra D, Jampol LM, Fawzi AA., CHARACTERIZING PHOTORECEPTOR CHANGES IN ACUTE POSTERIOR MULTIFOCAL PLACOID PIGMENT EPITHELIOPATHY USING ADAPTIVE OPTICS. Retina. 2018</v>
      </c>
    </row>
    <row r="4388" spans="1:29" x14ac:dyDescent="0.3">
      <c r="A4388">
        <v>9818</v>
      </c>
      <c r="B4388" t="s">
        <v>12356</v>
      </c>
      <c r="C4388" t="s">
        <v>22528</v>
      </c>
      <c r="D4388" t="s">
        <v>32804</v>
      </c>
      <c r="E4388" t="s">
        <v>2486</v>
      </c>
      <c r="F4388" s="10"/>
      <c r="G4388">
        <v>2017</v>
      </c>
      <c r="J4388">
        <v>0.3903753217589625</v>
      </c>
      <c r="L4388" t="s">
        <v>44080</v>
      </c>
      <c r="M4388">
        <v>27572657</v>
      </c>
      <c r="Q4388" s="10"/>
      <c r="R4388" s="11">
        <f t="shared" si="136"/>
        <v>0</v>
      </c>
      <c r="U4388" s="11">
        <f t="shared" si="137"/>
        <v>0</v>
      </c>
      <c r="Y4388" s="11">
        <f>IF(SUM(Tableau1[[#This Row],[Other access]:[Sci-hub access]])&gt;=1,1,0)</f>
        <v>0</v>
      </c>
      <c r="Z4388" s="12">
        <f>IF(OR(Tableau1[[#This Row],[Access R1 + S1+ T1 ]]&gt;=1,Tableau1[[#This Row],[Access V1 +W1 + X1]]&gt;=1),1,0)</f>
        <v>0</v>
      </c>
      <c r="AB4388" s="10" t="str">
        <f>Tableau1[[#This Row],[DOI]]</f>
        <v>doi: 10.1111/aos.13182</v>
      </c>
      <c r="AC4388" s="13" t="str">
        <f>Tableau1[[#This Row],[Authors]]&amp;", "&amp;Tableau1[[#This Row],[Title]]&amp;" "&amp;Tableau1[[#This Row],[Journal]]&amp;". "&amp;Tableau1[[#This Row],[Year]]</f>
        <v>Johansson B, Fagerholm P, Petranyi G, Claesson Armitage M, Lagali N., Diagnostic and therapeutic challenges in a case of amikacin-resistant Nocardia keratitis. Acta Ophthalmol. 2017</v>
      </c>
    </row>
    <row r="4389" spans="1:29" x14ac:dyDescent="0.3">
      <c r="A4389">
        <v>3486</v>
      </c>
      <c r="B4389" t="s">
        <v>6660</v>
      </c>
      <c r="C4389" t="s">
        <v>16902</v>
      </c>
      <c r="D4389" t="s">
        <v>27084</v>
      </c>
      <c r="E4389" t="s">
        <v>2499</v>
      </c>
      <c r="F4389" s="10"/>
      <c r="G4389">
        <v>2017</v>
      </c>
      <c r="J4389">
        <v>0.39048392875804572</v>
      </c>
      <c r="L4389" t="s">
        <v>37934</v>
      </c>
      <c r="M4389">
        <v>28577137</v>
      </c>
      <c r="Q4389" s="10"/>
      <c r="R4389" s="11">
        <f t="shared" si="136"/>
        <v>0</v>
      </c>
      <c r="U4389" s="11">
        <f t="shared" si="137"/>
        <v>0</v>
      </c>
      <c r="Y4389" s="11">
        <f>IF(SUM(Tableau1[[#This Row],[Other access]:[Sci-hub access]])&gt;=1,1,0)</f>
        <v>0</v>
      </c>
      <c r="Z4389" s="12">
        <f>IF(OR(Tableau1[[#This Row],[Access R1 + S1+ T1 ]]&gt;=1,Tableau1[[#This Row],[Access V1 +W1 + X1]]&gt;=1),1,0)</f>
        <v>0</v>
      </c>
      <c r="AB4389" s="10" t="str">
        <f>Tableau1[[#This Row],[DOI]]</f>
        <v>doi: 10.1007/s00592-017-1010-1</v>
      </c>
      <c r="AC4389" s="13" t="str">
        <f>Tableau1[[#This Row],[Authors]]&amp;", "&amp;Tableau1[[#This Row],[Title]]&amp;" "&amp;Tableau1[[#This Row],[Journal]]&amp;". "&amp;Tableau1[[#This Row],[Year]]</f>
        <v>Querques L, Parravano M, Sacconi R, Rabiolo A, Bandello F, Querques G., Ischemic index changes in diabetic retinopathy after intravitreal dexamethasone implant using ultra-widefield fluorescein angiography: a pilot study. Acta Diabetol. 2017</v>
      </c>
    </row>
    <row r="4390" spans="1:29" x14ac:dyDescent="0.3">
      <c r="A4390">
        <v>4488</v>
      </c>
      <c r="B4390" t="s">
        <v>7612</v>
      </c>
      <c r="C4390" t="s">
        <v>17847</v>
      </c>
      <c r="D4390" t="s">
        <v>28041</v>
      </c>
      <c r="E4390" t="s">
        <v>2511</v>
      </c>
      <c r="F4390" s="10"/>
      <c r="G4390">
        <v>2017</v>
      </c>
      <c r="J4390">
        <v>0.39052661251469611</v>
      </c>
      <c r="L4390" t="s">
        <v>38907</v>
      </c>
      <c r="M4390">
        <v>28440254</v>
      </c>
      <c r="Q4390" s="10"/>
      <c r="R4390" s="11">
        <f t="shared" si="136"/>
        <v>0</v>
      </c>
      <c r="U4390" s="11">
        <f t="shared" si="137"/>
        <v>0</v>
      </c>
      <c r="Y4390" s="11">
        <f>IF(SUM(Tableau1[[#This Row],[Other access]:[Sci-hub access]])&gt;=1,1,0)</f>
        <v>0</v>
      </c>
      <c r="Z4390" s="12">
        <f>IF(OR(Tableau1[[#This Row],[Access R1 + S1+ T1 ]]&gt;=1,Tableau1[[#This Row],[Access V1 +W1 + X1]]&gt;=1),1,0)</f>
        <v>0</v>
      </c>
      <c r="AB4390" s="10" t="str">
        <f>Tableau1[[#This Row],[DOI]]</f>
        <v>doi: 10.4103/ijo.IJO_340_16</v>
      </c>
      <c r="AC4390" s="13" t="str">
        <f>Tableau1[[#This Row],[Authors]]&amp;", "&amp;Tableau1[[#This Row],[Title]]&amp;" "&amp;Tableau1[[#This Row],[Journal]]&amp;". "&amp;Tableau1[[#This Row],[Year]]</f>
        <v>Sengupta S, Pan U., Combined branch retinal vein and branch retinal artery occlusion - clinical features, systemic associations, and outcomes. Indian J Ophthalmol. 2017</v>
      </c>
    </row>
    <row r="4391" spans="1:29" x14ac:dyDescent="0.3">
      <c r="A4391">
        <v>6229</v>
      </c>
      <c r="B4391" t="s">
        <v>9190</v>
      </c>
      <c r="C4391" t="s">
        <v>19403</v>
      </c>
      <c r="D4391" t="s">
        <v>29621</v>
      </c>
      <c r="E4391" t="s">
        <v>2496</v>
      </c>
      <c r="F4391" s="10"/>
      <c r="G4391">
        <v>2017</v>
      </c>
      <c r="J4391">
        <v>0.39056986464637999</v>
      </c>
      <c r="L4391" t="s">
        <v>40599</v>
      </c>
      <c r="M4391">
        <v>28237139</v>
      </c>
      <c r="Q4391" s="10"/>
      <c r="R4391" s="11">
        <f t="shared" si="136"/>
        <v>0</v>
      </c>
      <c r="U4391" s="11">
        <f t="shared" si="137"/>
        <v>0</v>
      </c>
      <c r="Y4391" s="11">
        <f>IF(SUM(Tableau1[[#This Row],[Other access]:[Sci-hub access]])&gt;=1,1,0)</f>
        <v>0</v>
      </c>
      <c r="Z4391" s="12">
        <f>IF(OR(Tableau1[[#This Row],[Access R1 + S1+ T1 ]]&gt;=1,Tableau1[[#This Row],[Access V1 +W1 + X1]]&gt;=1),1,0)</f>
        <v>0</v>
      </c>
      <c r="AB4391" s="10" t="str">
        <f>Tableau1[[#This Row],[DOI]]</f>
        <v>doi: 10.1016/j.jcjo.2016.05.015</v>
      </c>
      <c r="AC4391" s="13" t="str">
        <f>Tableau1[[#This Row],[Authors]]&amp;", "&amp;Tableau1[[#This Row],[Title]]&amp;" "&amp;Tableau1[[#This Row],[Journal]]&amp;". "&amp;Tableau1[[#This Row],[Year]]</f>
        <v>Mednick Z, Jaidka A, Nesdole R, Bona M., Assessing the iPad as a tool for low-vision rehabilitation. Can J Ophthalmol. 2017</v>
      </c>
    </row>
    <row r="4392" spans="1:29" x14ac:dyDescent="0.3">
      <c r="A4392">
        <v>7491</v>
      </c>
      <c r="B4392" t="s">
        <v>10292</v>
      </c>
      <c r="C4392" t="s">
        <v>20494</v>
      </c>
      <c r="D4392" t="s">
        <v>30727</v>
      </c>
      <c r="E4392" t="s">
        <v>34364</v>
      </c>
      <c r="F4392" s="10"/>
      <c r="G4392">
        <v>2017</v>
      </c>
      <c r="J4392">
        <v>0.39059155725930672</v>
      </c>
      <c r="L4392" t="s">
        <v>41846</v>
      </c>
      <c r="M4392">
        <v>28087348</v>
      </c>
      <c r="Q4392" s="10"/>
      <c r="R4392" s="11">
        <f t="shared" si="136"/>
        <v>0</v>
      </c>
      <c r="U4392" s="11">
        <f t="shared" si="137"/>
        <v>0</v>
      </c>
      <c r="Y4392" s="11">
        <f>IF(SUM(Tableau1[[#This Row],[Other access]:[Sci-hub access]])&gt;=1,1,0)</f>
        <v>0</v>
      </c>
      <c r="Z4392" s="12">
        <f>IF(OR(Tableau1[[#This Row],[Access R1 + S1+ T1 ]]&gt;=1,Tableau1[[#This Row],[Access V1 +W1 + X1]]&gt;=1),1,0)</f>
        <v>0</v>
      </c>
      <c r="AB4392" s="10" t="str">
        <f>Tableau1[[#This Row],[DOI]]</f>
        <v>doi: 10.1016/j.jaapos.2016.09.025</v>
      </c>
      <c r="AC4392" s="13" t="str">
        <f>Tableau1[[#This Row],[Authors]]&amp;", "&amp;Tableau1[[#This Row],[Title]]&amp;" "&amp;Tableau1[[#This Row],[Journal]]&amp;". "&amp;Tableau1[[#This Row],[Year]]</f>
        <v>Karatepe Hashas AS, Altunel O, Sevınc E, Duru N, Alabay B, Torun YA., The eyes of children with celiac disease. J AAPOS. 2017</v>
      </c>
    </row>
    <row r="4393" spans="1:29" ht="28.8" x14ac:dyDescent="0.3">
      <c r="A4393">
        <v>3609</v>
      </c>
      <c r="B4393" t="s">
        <v>6781</v>
      </c>
      <c r="C4393" t="s">
        <v>17022</v>
      </c>
      <c r="D4393" t="s">
        <v>27205</v>
      </c>
      <c r="E4393" t="s">
        <v>34146</v>
      </c>
      <c r="F4393" s="10"/>
      <c r="G4393">
        <v>2017</v>
      </c>
      <c r="J4393">
        <v>0.39063847054218326</v>
      </c>
      <c r="L4393" t="s">
        <v>38055</v>
      </c>
      <c r="M4393">
        <v>28558309</v>
      </c>
      <c r="Q4393" s="10"/>
      <c r="R4393" s="11">
        <f t="shared" si="136"/>
        <v>0</v>
      </c>
      <c r="U4393" s="11">
        <f t="shared" si="137"/>
        <v>0</v>
      </c>
      <c r="Y4393" s="11">
        <f>IF(SUM(Tableau1[[#This Row],[Other access]:[Sci-hub access]])&gt;=1,1,0)</f>
        <v>0</v>
      </c>
      <c r="Z4393" s="12">
        <f>IF(OR(Tableau1[[#This Row],[Access R1 + S1+ T1 ]]&gt;=1,Tableau1[[#This Row],[Access V1 +W1 + X1]]&gt;=1),1,0)</f>
        <v>0</v>
      </c>
      <c r="AB4393" s="10" t="str">
        <f>Tableau1[[#This Row],[DOI]]</f>
        <v>doi: 10.1016/j.cyto.2017.05.021</v>
      </c>
      <c r="AC4393" s="13" t="str">
        <f>Tableau1[[#This Row],[Authors]]&amp;", "&amp;Tableau1[[#This Row],[Title]]&amp;" "&amp;Tableau1[[#This Row],[Journal]]&amp;". "&amp;Tableau1[[#This Row],[Year]]</f>
        <v>Alston CI, Dix RD., Reduced frequency of murine cytomegalovirus retinitis in C57BL/6 mice correlates with low levels of suppressor of cytokine signaling (SOCS)1 and SOCS3 expression within the eye during corticosteroid-induced immunosuppression. Cytokine. 2017</v>
      </c>
    </row>
    <row r="4394" spans="1:29" ht="28.8" x14ac:dyDescent="0.3">
      <c r="A4394">
        <v>8252</v>
      </c>
      <c r="B4394" t="s">
        <v>10957</v>
      </c>
      <c r="C4394" t="s">
        <v>21144</v>
      </c>
      <c r="D4394" t="s">
        <v>31395</v>
      </c>
      <c r="E4394" t="s">
        <v>2816</v>
      </c>
      <c r="F4394" s="10"/>
      <c r="G4394">
        <v>2017</v>
      </c>
      <c r="J4394">
        <v>0.39090771229286803</v>
      </c>
      <c r="L4394" t="s">
        <v>42597</v>
      </c>
      <c r="M4394">
        <v>27960197</v>
      </c>
      <c r="Q4394" s="10"/>
      <c r="R4394" s="11">
        <f t="shared" si="136"/>
        <v>0</v>
      </c>
      <c r="U4394" s="11">
        <f t="shared" si="137"/>
        <v>0</v>
      </c>
      <c r="Y4394" s="11">
        <f>IF(SUM(Tableau1[[#This Row],[Other access]:[Sci-hub access]])&gt;=1,1,0)</f>
        <v>0</v>
      </c>
      <c r="Z4394" s="12">
        <f>IF(OR(Tableau1[[#This Row],[Access R1 + S1+ T1 ]]&gt;=1,Tableau1[[#This Row],[Access V1 +W1 + X1]]&gt;=1),1,0)</f>
        <v>0</v>
      </c>
      <c r="AB4394" s="10" t="str">
        <f>Tableau1[[#This Row],[DOI]]</f>
        <v>doi: 10.1001/jama.2016.19006</v>
      </c>
      <c r="AC4394" s="13" t="str">
        <f>Tableau1[[#This Row],[Authors]]&amp;", "&amp;Tableau1[[#This Row],[Title]]&amp;" "&amp;Tableau1[[#This Row],[Journal]]&amp;". "&amp;Tableau1[[#This Row],[Year]]</f>
        <v>Honein MA, Dawson AL, Petersen EE, Jones AM, Lee EH, Yazdy MM, Ahmad N, Macdonald J, Evert N, Bingham A, Ellington SR, Shapiro-Mendoza CK, Oduyebo T, Fine AD, Brown CM, Sommer JN, Gupta J, Cavicchia P, Slavinski S, White JL, Owen SM, Petersen LR, et al., Birth Defects Among Fetuses and Infants of US Women With Evidence of Possible Zika Virus Infection During Pregnancy. JAMA. 2017</v>
      </c>
    </row>
    <row r="4395" spans="1:29" x14ac:dyDescent="0.3">
      <c r="A4395">
        <v>5999</v>
      </c>
      <c r="B4395" t="s">
        <v>8990</v>
      </c>
      <c r="C4395" t="s">
        <v>19204</v>
      </c>
      <c r="D4395" t="s">
        <v>29420</v>
      </c>
      <c r="E4395" t="s">
        <v>2640</v>
      </c>
      <c r="F4395" s="10"/>
      <c r="G4395">
        <v>2017</v>
      </c>
      <c r="J4395">
        <v>0.39093617362900901</v>
      </c>
      <c r="L4395" t="s">
        <v>40376</v>
      </c>
      <c r="M4395">
        <v>28259898</v>
      </c>
      <c r="Q4395" s="10"/>
      <c r="R4395" s="11">
        <f t="shared" si="136"/>
        <v>0</v>
      </c>
      <c r="U4395" s="11">
        <f t="shared" si="137"/>
        <v>0</v>
      </c>
      <c r="Y4395" s="11">
        <f>IF(SUM(Tableau1[[#This Row],[Other access]:[Sci-hub access]])&gt;=1,1,0)</f>
        <v>0</v>
      </c>
      <c r="Z4395" s="12">
        <f>IF(OR(Tableau1[[#This Row],[Access R1 + S1+ T1 ]]&gt;=1,Tableau1[[#This Row],[Access V1 +W1 + X1]]&gt;=1),1,0)</f>
        <v>0</v>
      </c>
      <c r="AB4395" s="10" t="str">
        <f>Tableau1[[#This Row],[DOI]]</f>
        <v>doi: 10.3892/mmr.2017.6181</v>
      </c>
      <c r="AC4395" s="13" t="str">
        <f>Tableau1[[#This Row],[Authors]]&amp;", "&amp;Tableau1[[#This Row],[Title]]&amp;" "&amp;Tableau1[[#This Row],[Journal]]&amp;". "&amp;Tableau1[[#This Row],[Year]]</f>
        <v>Zheng W, Wang R, Tan J, Li N, Meng Z., An improved method for the establishment of a model of Graves' disease in BALB/c mice. Mol Med Rep. 2017</v>
      </c>
    </row>
    <row r="4396" spans="1:29" ht="28.8" x14ac:dyDescent="0.3">
      <c r="A4396">
        <v>8304</v>
      </c>
      <c r="B4396" t="s">
        <v>11005</v>
      </c>
      <c r="C4396" t="s">
        <v>21192</v>
      </c>
      <c r="D4396" t="s">
        <v>31443</v>
      </c>
      <c r="E4396" t="s">
        <v>2521</v>
      </c>
      <c r="F4396" s="10"/>
      <c r="G4396">
        <v>2017</v>
      </c>
      <c r="J4396">
        <v>0.39094501028668605</v>
      </c>
      <c r="L4396" t="s">
        <v>42648</v>
      </c>
      <c r="M4396">
        <v>27939639</v>
      </c>
      <c r="Q4396" s="10"/>
      <c r="R4396" s="11">
        <f t="shared" si="136"/>
        <v>0</v>
      </c>
      <c r="U4396" s="11">
        <f t="shared" si="137"/>
        <v>0</v>
      </c>
      <c r="Y4396" s="11">
        <f>IF(SUM(Tableau1[[#This Row],[Other access]:[Sci-hub access]])&gt;=1,1,0)</f>
        <v>0</v>
      </c>
      <c r="Z4396" s="12">
        <f>IF(OR(Tableau1[[#This Row],[Access R1 + S1+ T1 ]]&gt;=1,Tableau1[[#This Row],[Access V1 +W1 + X1]]&gt;=1),1,0)</f>
        <v>0</v>
      </c>
      <c r="AB4396" s="10" t="str">
        <f>Tableau1[[#This Row],[DOI]]</f>
        <v>doi: 10.1016/j.ajhg.2016.11.010</v>
      </c>
      <c r="AC4396" s="13" t="str">
        <f>Tableau1[[#This Row],[Authors]]&amp;", "&amp;Tableau1[[#This Row],[Title]]&amp;" "&amp;Tableau1[[#This Row],[Journal]]&amp;". "&amp;Tableau1[[#This Row],[Year]]</f>
        <v>Mattioli F, Schaefer E, Magee A, Mark P, Mancini GM, Dieterich K, Von Allmen G, Alders M, Coutton C, van Slegtenhorst M, Vieville G, Engelen M, Cobben JM, Juusola J, Pujol A, Mandel JL, Piton A., Mutations in Histone Acetylase Modifier BRPF1 Cause an Autosomal-Dominant Form of Intellectual Disability with Associated Ptosis. Am J Hum Genet. 2017</v>
      </c>
    </row>
    <row r="4397" spans="1:29" x14ac:dyDescent="0.3">
      <c r="A4397">
        <v>9330</v>
      </c>
      <c r="B4397" t="s">
        <v>11907</v>
      </c>
      <c r="C4397" t="s">
        <v>22084</v>
      </c>
      <c r="D4397" t="s">
        <v>32351</v>
      </c>
      <c r="E4397" t="s">
        <v>2479</v>
      </c>
      <c r="F4397" s="10"/>
      <c r="G4397">
        <v>2017</v>
      </c>
      <c r="J4397">
        <v>0.3910478632767026</v>
      </c>
      <c r="L4397" t="e">
        <v>#VALUE!</v>
      </c>
      <c r="M4397">
        <v>27741016</v>
      </c>
      <c r="Q4397" s="10"/>
      <c r="R4397" s="11">
        <f t="shared" si="136"/>
        <v>0</v>
      </c>
      <c r="U4397" s="11">
        <f t="shared" si="137"/>
        <v>0</v>
      </c>
      <c r="Y4397" s="11">
        <f>IF(SUM(Tableau1[[#This Row],[Other access]:[Sci-hub access]])&gt;=1,1,0)</f>
        <v>0</v>
      </c>
      <c r="Z4397" s="12">
        <f>IF(OR(Tableau1[[#This Row],[Access R1 + S1+ T1 ]]&gt;=1,Tableau1[[#This Row],[Access V1 +W1 + X1]]&gt;=1),1,0)</f>
        <v>0</v>
      </c>
      <c r="AB4397" s="10" t="e">
        <f>Tableau1[[#This Row],[DOI]]</f>
        <v>#VALUE!</v>
      </c>
      <c r="AC4397" s="13" t="str">
        <f>Tableau1[[#This Row],[Authors]]&amp;", "&amp;Tableau1[[#This Row],[Title]]&amp;" "&amp;Tableau1[[#This Row],[Journal]]&amp;". "&amp;Tableau1[[#This Row],[Year]]</f>
        <v>Palioura S, Colby K., Outcomes of Descemet Stripping Endothelial Keratoplasty Using Eye Bank-Prepared Preloaded Grafts. Cornea. 2017</v>
      </c>
    </row>
    <row r="4398" spans="1:29" ht="28.8" x14ac:dyDescent="0.3">
      <c r="A4398">
        <v>4338</v>
      </c>
      <c r="B4398" t="s">
        <v>7466</v>
      </c>
      <c r="C4398" t="s">
        <v>17702</v>
      </c>
      <c r="D4398" t="s">
        <v>27895</v>
      </c>
      <c r="E4398" t="s">
        <v>2443</v>
      </c>
      <c r="F4398" s="10"/>
      <c r="G4398">
        <v>2017</v>
      </c>
      <c r="J4398">
        <v>0.3911845754589427</v>
      </c>
      <c r="L4398" t="s">
        <v>38761</v>
      </c>
      <c r="M4398">
        <v>28453600</v>
      </c>
      <c r="Q4398" s="10"/>
      <c r="R4398" s="11">
        <f t="shared" si="136"/>
        <v>0</v>
      </c>
      <c r="U4398" s="11">
        <f t="shared" si="137"/>
        <v>0</v>
      </c>
      <c r="Y4398" s="11">
        <f>IF(SUM(Tableau1[[#This Row],[Other access]:[Sci-hub access]])&gt;=1,1,0)</f>
        <v>0</v>
      </c>
      <c r="Z4398" s="12">
        <f>IF(OR(Tableau1[[#This Row],[Access R1 + S1+ T1 ]]&gt;=1,Tableau1[[#This Row],[Access V1 +W1 + X1]]&gt;=1),1,0)</f>
        <v>0</v>
      </c>
      <c r="AB4398" s="10" t="str">
        <f>Tableau1[[#This Row],[DOI]]</f>
        <v>doi: 10.1167/iovs.16-21322</v>
      </c>
      <c r="AC4398" s="13" t="str">
        <f>Tableau1[[#This Row],[Authors]]&amp;", "&amp;Tableau1[[#This Row],[Title]]&amp;" "&amp;Tableau1[[#This Row],[Journal]]&amp;". "&amp;Tableau1[[#This Row],[Year]]</f>
        <v>Jinda W, Taylor TD, Suzuki Y, Thongnoppakhun W, Limwongse C, Lertrit P, Trinavarat A, Atchaneeyasakul LO., Whole Exome Sequencing in Eight Thai Patients With Leber Congenital Amaurosis Reveals Mutations in the CTNNA1 and CYP4V2 Genes. Invest Ophthalmol Vis Sci. 2017</v>
      </c>
    </row>
    <row r="4399" spans="1:29" x14ac:dyDescent="0.3">
      <c r="A4399">
        <v>8098</v>
      </c>
      <c r="B4399" t="s">
        <v>10819</v>
      </c>
      <c r="C4399" t="s">
        <v>21007</v>
      </c>
      <c r="D4399" t="s">
        <v>31257</v>
      </c>
      <c r="E4399" t="s">
        <v>2804</v>
      </c>
      <c r="F4399" s="10"/>
      <c r="G4399">
        <v>2017</v>
      </c>
      <c r="J4399">
        <v>0.39127959906072707</v>
      </c>
      <c r="L4399" t="s">
        <v>42445</v>
      </c>
      <c r="M4399">
        <v>27998016</v>
      </c>
      <c r="Q4399" s="10"/>
      <c r="R4399" s="11">
        <f t="shared" si="136"/>
        <v>0</v>
      </c>
      <c r="U4399" s="11">
        <f t="shared" si="137"/>
        <v>0</v>
      </c>
      <c r="Y4399" s="11">
        <f>IF(SUM(Tableau1[[#This Row],[Other access]:[Sci-hub access]])&gt;=1,1,0)</f>
        <v>0</v>
      </c>
      <c r="Z4399" s="12">
        <f>IF(OR(Tableau1[[#This Row],[Access R1 + S1+ T1 ]]&gt;=1,Tableau1[[#This Row],[Access V1 +W1 + X1]]&gt;=1),1,0)</f>
        <v>0</v>
      </c>
      <c r="AB4399" s="10" t="str">
        <f>Tableau1[[#This Row],[DOI]]</f>
        <v>doi: 10.1111/odi.12626</v>
      </c>
      <c r="AC4399" s="13" t="str">
        <f>Tableau1[[#This Row],[Authors]]&amp;", "&amp;Tableau1[[#This Row],[Title]]&amp;" "&amp;Tableau1[[#This Row],[Journal]]&amp;". "&amp;Tableau1[[#This Row],[Year]]</f>
        <v>Billings M, Dye BA, Iafolla T, Grisius M, Alevizos I., Elucidating the role of hyposalivation and autoimmunity in oral candidiasis. Oral Dis. 2017</v>
      </c>
    </row>
    <row r="4400" spans="1:29" x14ac:dyDescent="0.3">
      <c r="A4400">
        <v>2543</v>
      </c>
      <c r="B4400" t="s">
        <v>5763</v>
      </c>
      <c r="C4400" t="s">
        <v>16009</v>
      </c>
      <c r="D4400" t="s">
        <v>26186</v>
      </c>
      <c r="E4400" t="s">
        <v>2467</v>
      </c>
      <c r="F4400" s="10"/>
      <c r="G4400">
        <v>2017</v>
      </c>
      <c r="J4400">
        <v>0.39133129132923405</v>
      </c>
      <c r="L4400" t="s">
        <v>37007</v>
      </c>
      <c r="M4400">
        <v>28728176</v>
      </c>
      <c r="Q4400" s="10"/>
      <c r="R4400" s="11">
        <f t="shared" si="136"/>
        <v>0</v>
      </c>
      <c r="U4400" s="11">
        <f t="shared" si="137"/>
        <v>0</v>
      </c>
      <c r="Y4400" s="11">
        <f>IF(SUM(Tableau1[[#This Row],[Other access]:[Sci-hub access]])&gt;=1,1,0)</f>
        <v>0</v>
      </c>
      <c r="Z4400" s="12">
        <f>IF(OR(Tableau1[[#This Row],[Access R1 + S1+ T1 ]]&gt;=1,Tableau1[[#This Row],[Access V1 +W1 + X1]]&gt;=1),1,0)</f>
        <v>0</v>
      </c>
      <c r="AB4400" s="10" t="str">
        <f>Tableau1[[#This Row],[DOI]]</f>
        <v>doi: 10.3928/23258160-20170630-06</v>
      </c>
      <c r="AC4400" s="13" t="str">
        <f>Tableau1[[#This Row],[Authors]]&amp;", "&amp;Tableau1[[#This Row],[Title]]&amp;" "&amp;Tableau1[[#This Row],[Journal]]&amp;". "&amp;Tableau1[[#This Row],[Year]]</f>
        <v>Ludwig CA, Chen TA, Hernandez-Boussard T, Moshfeghi AA, Moshfeghi DM., The Epidemiology of Retinopathy of Prematurity in the United States. Ophthalmic Surg Lasers Imaging Retina. 2017</v>
      </c>
    </row>
    <row r="4401" spans="1:29" x14ac:dyDescent="0.3">
      <c r="A4401">
        <v>9907</v>
      </c>
      <c r="B4401" t="s">
        <v>12435</v>
      </c>
      <c r="C4401" t="s">
        <v>22605</v>
      </c>
      <c r="D4401" t="s">
        <v>32883</v>
      </c>
      <c r="E4401" t="s">
        <v>34059</v>
      </c>
      <c r="F4401" s="10"/>
      <c r="G4401">
        <v>2017</v>
      </c>
      <c r="J4401">
        <v>0.39137903228785553</v>
      </c>
      <c r="L4401" t="s">
        <v>44166</v>
      </c>
      <c r="M4401">
        <v>27543457</v>
      </c>
      <c r="Q4401" s="10"/>
      <c r="R4401" s="11">
        <f t="shared" si="136"/>
        <v>0</v>
      </c>
      <c r="U4401" s="11">
        <f t="shared" si="137"/>
        <v>0</v>
      </c>
      <c r="Y4401" s="11">
        <f>IF(SUM(Tableau1[[#This Row],[Other access]:[Sci-hub access]])&gt;=1,1,0)</f>
        <v>0</v>
      </c>
      <c r="Z4401" s="12">
        <f>IF(OR(Tableau1[[#This Row],[Access R1 + S1+ T1 ]]&gt;=1,Tableau1[[#This Row],[Access V1 +W1 + X1]]&gt;=1),1,0)</f>
        <v>0</v>
      </c>
      <c r="AB4401" s="10" t="str">
        <f>Tableau1[[#This Row],[DOI]]</f>
        <v>doi: 10.1007/s00018-016-2318-7</v>
      </c>
      <c r="AC4401" s="13" t="str">
        <f>Tableau1[[#This Row],[Authors]]&amp;", "&amp;Tableau1[[#This Row],[Title]]&amp;" "&amp;Tableau1[[#This Row],[Journal]]&amp;". "&amp;Tableau1[[#This Row],[Year]]</f>
        <v>Léveillard T, Sahel JA., Metabolic and redox signaling in the retina. Cell Mol Life Sci. 2017</v>
      </c>
    </row>
    <row r="4402" spans="1:29" x14ac:dyDescent="0.3">
      <c r="A4402">
        <v>8839</v>
      </c>
      <c r="B4402" t="s">
        <v>11471</v>
      </c>
      <c r="C4402" t="s">
        <v>21655</v>
      </c>
      <c r="D4402" t="s">
        <v>31911</v>
      </c>
      <c r="E4402" t="s">
        <v>2464</v>
      </c>
      <c r="F4402" s="10"/>
      <c r="G4402">
        <v>2017</v>
      </c>
      <c r="J4402">
        <v>0.39163118085270432</v>
      </c>
      <c r="L4402" t="s">
        <v>43175</v>
      </c>
      <c r="M4402">
        <v>27828897</v>
      </c>
      <c r="Q4402" s="10"/>
      <c r="R4402" s="11">
        <f t="shared" si="136"/>
        <v>0</v>
      </c>
      <c r="U4402" s="11">
        <f t="shared" si="137"/>
        <v>0</v>
      </c>
      <c r="Y4402" s="11">
        <f>IF(SUM(Tableau1[[#This Row],[Other access]:[Sci-hub access]])&gt;=1,1,0)</f>
        <v>0</v>
      </c>
      <c r="Z4402" s="12">
        <f>IF(OR(Tableau1[[#This Row],[Access R1 + S1+ T1 ]]&gt;=1,Tableau1[[#This Row],[Access V1 +W1 + X1]]&gt;=1),1,0)</f>
        <v>0</v>
      </c>
      <c r="AB4402" s="10" t="str">
        <f>Tableau1[[#This Row],[DOI]]</f>
        <v>doi: 10.1097/ICU.0000000000000347</v>
      </c>
      <c r="AC4402" s="13" t="str">
        <f>Tableau1[[#This Row],[Authors]]&amp;", "&amp;Tableau1[[#This Row],[Title]]&amp;" "&amp;Tableau1[[#This Row],[Journal]]&amp;". "&amp;Tableau1[[#This Row],[Year]]</f>
        <v>Lind JT, Shute TS, Sheybani A., Patch graft materials for glaucoma tube implants. Curr Opin Ophthalmol. 2017</v>
      </c>
    </row>
    <row r="4403" spans="1:29" x14ac:dyDescent="0.3">
      <c r="A4403">
        <v>5144</v>
      </c>
      <c r="B4403" t="s">
        <v>8221</v>
      </c>
      <c r="C4403" t="s">
        <v>18446</v>
      </c>
      <c r="D4403" t="s">
        <v>28651</v>
      </c>
      <c r="E4403" t="s">
        <v>2597</v>
      </c>
      <c r="F4403" s="10"/>
      <c r="G4403">
        <v>2017</v>
      </c>
      <c r="J4403">
        <v>0.39180579188238573</v>
      </c>
      <c r="L4403" t="s">
        <v>39548</v>
      </c>
      <c r="M4403">
        <v>28368723</v>
      </c>
      <c r="Q4403" s="10"/>
      <c r="R4403" s="11">
        <f t="shared" si="136"/>
        <v>0</v>
      </c>
      <c r="U4403" s="11">
        <f t="shared" si="137"/>
        <v>0</v>
      </c>
      <c r="Y4403" s="11">
        <f>IF(SUM(Tableau1[[#This Row],[Other access]:[Sci-hub access]])&gt;=1,1,0)</f>
        <v>0</v>
      </c>
      <c r="Z4403" s="12">
        <f>IF(OR(Tableau1[[#This Row],[Access R1 + S1+ T1 ]]&gt;=1,Tableau1[[#This Row],[Access V1 +W1 + X1]]&gt;=1),1,0)</f>
        <v>0</v>
      </c>
      <c r="AB4403" s="10" t="str">
        <f>Tableau1[[#This Row],[DOI]]</f>
        <v>doi: 10.1080/01676830.2017.1279666</v>
      </c>
      <c r="AC4403" s="13" t="str">
        <f>Tableau1[[#This Row],[Authors]]&amp;", "&amp;Tableau1[[#This Row],[Title]]&amp;" "&amp;Tableau1[[#This Row],[Journal]]&amp;". "&amp;Tableau1[[#This Row],[Year]]</f>
        <v>Jayaram A, Cohen LM, Lissner GS, Karagianis AG., A retrospective review of cases preoperatively diagnosed by radiologic imaging as cavernous venous malformations. Orbit. 2017</v>
      </c>
    </row>
    <row r="4404" spans="1:29" x14ac:dyDescent="0.3">
      <c r="A4404">
        <v>4797</v>
      </c>
      <c r="B4404" t="s">
        <v>7902</v>
      </c>
      <c r="C4404" t="s">
        <v>18131</v>
      </c>
      <c r="D4404" t="s">
        <v>28332</v>
      </c>
      <c r="E4404" t="s">
        <v>2438</v>
      </c>
      <c r="F4404" s="10"/>
      <c r="G4404">
        <v>2017</v>
      </c>
      <c r="J4404">
        <v>0.39194193965179713</v>
      </c>
      <c r="L4404" t="s">
        <v>39210</v>
      </c>
      <c r="M4404">
        <v>28404666</v>
      </c>
      <c r="Q4404" s="10"/>
      <c r="R4404" s="11">
        <f t="shared" si="136"/>
        <v>0</v>
      </c>
      <c r="U4404" s="11">
        <f t="shared" si="137"/>
        <v>0</v>
      </c>
      <c r="Y4404" s="11">
        <f>IF(SUM(Tableau1[[#This Row],[Other access]:[Sci-hub access]])&gt;=1,1,0)</f>
        <v>0</v>
      </c>
      <c r="Z4404" s="12">
        <f>IF(OR(Tableau1[[#This Row],[Access R1 + S1+ T1 ]]&gt;=1,Tableau1[[#This Row],[Access V1 +W1 + X1]]&gt;=1),1,0)</f>
        <v>0</v>
      </c>
      <c r="AB4404" s="10" t="str">
        <f>Tableau1[[#This Row],[DOI]]</f>
        <v>doi: 10.1136/bjophthalmol-2016-309993</v>
      </c>
      <c r="AC4404" s="13" t="str">
        <f>Tableau1[[#This Row],[Authors]]&amp;", "&amp;Tableau1[[#This Row],[Title]]&amp;" "&amp;Tableau1[[#This Row],[Journal]]&amp;". "&amp;Tableau1[[#This Row],[Year]]</f>
        <v>Höhn R, Mirshahi A, Nickels S, Schulz A, Wild PS, Blettner M, Pfeiffer N., Cardiovascular medication and intraocular pressure: results from the Gutenberg Health Study. Br J Ophthalmol. 2017</v>
      </c>
    </row>
    <row r="4405" spans="1:29" x14ac:dyDescent="0.3">
      <c r="A4405">
        <v>5464</v>
      </c>
      <c r="B4405" t="s">
        <v>8513</v>
      </c>
      <c r="C4405" t="s">
        <v>18735</v>
      </c>
      <c r="D4405" t="s">
        <v>28943</v>
      </c>
      <c r="E4405" t="s">
        <v>2445</v>
      </c>
      <c r="F4405" s="10"/>
      <c r="G4405">
        <v>2017</v>
      </c>
      <c r="J4405">
        <v>0.39197229017424295</v>
      </c>
      <c r="L4405" t="s">
        <v>39854</v>
      </c>
      <c r="M4405">
        <v>28333783</v>
      </c>
      <c r="Q4405" s="10"/>
      <c r="R4405" s="11">
        <f t="shared" si="136"/>
        <v>0</v>
      </c>
      <c r="U4405" s="11">
        <f t="shared" si="137"/>
        <v>0</v>
      </c>
      <c r="Y4405" s="11">
        <f>IF(SUM(Tableau1[[#This Row],[Other access]:[Sci-hub access]])&gt;=1,1,0)</f>
        <v>0</v>
      </c>
      <c r="Z4405" s="12">
        <f>IF(OR(Tableau1[[#This Row],[Access R1 + S1+ T1 ]]&gt;=1,Tableau1[[#This Row],[Access V1 +W1 + X1]]&gt;=1),1,0)</f>
        <v>0</v>
      </c>
      <c r="AB4405" s="10" t="str">
        <f>Tableau1[[#This Row],[DOI]]</f>
        <v>doi: 10.1097/IAE.0000000000001222</v>
      </c>
      <c r="AC4405" s="13" t="str">
        <f>Tableau1[[#This Row],[Authors]]&amp;", "&amp;Tableau1[[#This Row],[Title]]&amp;" "&amp;Tableau1[[#This Row],[Journal]]&amp;". "&amp;Tableau1[[#This Row],[Year]]</f>
        <v>Lorenzo D, Arias L, Choudhry N, Millan E, Flores I, Rubio MJ, Cobos E, García-Bru P, Filloy A, Caminal JM., DOME-SHAPED MACULA IN MYOPIC EYES: Twelve-Month Follow-up. Retina. 2017</v>
      </c>
    </row>
    <row r="4406" spans="1:29" x14ac:dyDescent="0.3">
      <c r="A4406">
        <v>9641</v>
      </c>
      <c r="B4406" t="s">
        <v>12193</v>
      </c>
      <c r="C4406" t="s">
        <v>22367</v>
      </c>
      <c r="D4406" t="s">
        <v>32641</v>
      </c>
      <c r="E4406" t="s">
        <v>2457</v>
      </c>
      <c r="F4406" s="10"/>
      <c r="G4406">
        <v>2017</v>
      </c>
      <c r="J4406">
        <v>0.39203700286202481</v>
      </c>
      <c r="L4406" t="s">
        <v>43912</v>
      </c>
      <c r="M4406">
        <v>27632586</v>
      </c>
      <c r="Q4406" s="10"/>
      <c r="R4406" s="11">
        <f t="shared" si="136"/>
        <v>0</v>
      </c>
      <c r="U4406" s="11">
        <f t="shared" si="137"/>
        <v>0</v>
      </c>
      <c r="Y4406" s="11">
        <f>IF(SUM(Tableau1[[#This Row],[Other access]:[Sci-hub access]])&gt;=1,1,0)</f>
        <v>0</v>
      </c>
      <c r="Z4406" s="12">
        <f>IF(OR(Tableau1[[#This Row],[Access R1 + S1+ T1 ]]&gt;=1,Tableau1[[#This Row],[Access V1 +W1 + X1]]&gt;=1),1,0)</f>
        <v>0</v>
      </c>
      <c r="AB4406" s="10" t="str">
        <f>Tableau1[[#This Row],[DOI]]</f>
        <v>doi: 10.1097/ICB.0000000000000418</v>
      </c>
      <c r="AC4406" s="13" t="str">
        <f>Tableau1[[#This Row],[Authors]]&amp;", "&amp;Tableau1[[#This Row],[Title]]&amp;" "&amp;Tableau1[[#This Row],[Journal]]&amp;". "&amp;Tableau1[[#This Row],[Year]]</f>
        <v>Phasukkijwatana N, Iafe N, Sarraf D., OPTICAL COHERENCE TOMOGRAPHY ANGIOGRAPHY OF A29 BIRDSHOT CHORIORETINOPATHY COMPLICATED BY RETINAL NEOVASCULARIZATION. Retin Cases Brief Rep. 2017</v>
      </c>
    </row>
    <row r="4407" spans="1:29" x14ac:dyDescent="0.3">
      <c r="A4407">
        <v>2457</v>
      </c>
      <c r="B4407" t="s">
        <v>5679</v>
      </c>
      <c r="C4407" t="s">
        <v>15925</v>
      </c>
      <c r="D4407" t="s">
        <v>26102</v>
      </c>
      <c r="E4407" t="s">
        <v>2451</v>
      </c>
      <c r="F4407" s="10"/>
      <c r="G4407">
        <v>2017</v>
      </c>
      <c r="J4407">
        <v>0.39206488485339508</v>
      </c>
      <c r="L4407" t="s">
        <v>36922</v>
      </c>
      <c r="M4407">
        <v>28742840</v>
      </c>
      <c r="Q4407" s="10"/>
      <c r="R4407" s="11">
        <f t="shared" si="136"/>
        <v>0</v>
      </c>
      <c r="U4407" s="11">
        <f t="shared" si="137"/>
        <v>0</v>
      </c>
      <c r="Y4407" s="11">
        <f>IF(SUM(Tableau1[[#This Row],[Other access]:[Sci-hub access]])&gt;=1,1,0)</f>
        <v>0</v>
      </c>
      <c r="Z4407" s="12">
        <f>IF(OR(Tableau1[[#This Row],[Access R1 + S1+ T1 ]]&gt;=1,Tableau1[[#This Row],[Access V1 +W1 + X1]]&gt;=1),1,0)</f>
        <v>0</v>
      </c>
      <c r="AB4407" s="10" t="str">
        <f>Tableau1[[#This Row],[DOI]]</f>
        <v>doi: 10.1371/journal.pone.0181675</v>
      </c>
      <c r="AC4407" s="13" t="str">
        <f>Tableau1[[#This Row],[Authors]]&amp;", "&amp;Tableau1[[#This Row],[Title]]&amp;" "&amp;Tableau1[[#This Row],[Journal]]&amp;". "&amp;Tableau1[[#This Row],[Year]]</f>
        <v>Shoji T, Kuroda H, Suzuki M, Ibuki H, Araie M, Yoneya S., Glaucomatous changes in lamina pores shape within the lamina cribrosa using wide bandwidth, femtosecond mode-locked laser OCT. PLoS One. 2017</v>
      </c>
    </row>
    <row r="4408" spans="1:29" x14ac:dyDescent="0.3">
      <c r="A4408">
        <v>2529</v>
      </c>
      <c r="B4408" t="s">
        <v>5750</v>
      </c>
      <c r="C4408" t="s">
        <v>15996</v>
      </c>
      <c r="D4408" t="s">
        <v>26173</v>
      </c>
      <c r="E4408" t="s">
        <v>2438</v>
      </c>
      <c r="F4408" s="10"/>
      <c r="G4408">
        <v>2017</v>
      </c>
      <c r="J4408">
        <v>0.39213460931967281</v>
      </c>
      <c r="L4408" t="s">
        <v>36993</v>
      </c>
      <c r="M4408">
        <v>28729372</v>
      </c>
      <c r="Q4408" s="10"/>
      <c r="R4408" s="11">
        <f t="shared" si="136"/>
        <v>0</v>
      </c>
      <c r="U4408" s="11">
        <f t="shared" si="137"/>
        <v>0</v>
      </c>
      <c r="Y4408" s="11">
        <f>IF(SUM(Tableau1[[#This Row],[Other access]:[Sci-hub access]])&gt;=1,1,0)</f>
        <v>0</v>
      </c>
      <c r="Z4408" s="12">
        <f>IF(OR(Tableau1[[#This Row],[Access R1 + S1+ T1 ]]&gt;=1,Tableau1[[#This Row],[Access V1 +W1 + X1]]&gt;=1),1,0)</f>
        <v>0</v>
      </c>
      <c r="AB4408" s="10" t="str">
        <f>Tableau1[[#This Row],[DOI]]</f>
        <v>doi: 10.1136/bjophthalmol-2017-310530</v>
      </c>
      <c r="AC4408" s="13" t="str">
        <f>Tableau1[[#This Row],[Authors]]&amp;", "&amp;Tableau1[[#This Row],[Title]]&amp;" "&amp;Tableau1[[#This Row],[Journal]]&amp;". "&amp;Tableau1[[#This Row],[Year]]</f>
        <v>Ehlers JP, Uchida A, Srivastava SK., Intraoperative optical coherence tomography-compatible surgical instruments for real-time image-guided ophthalmic surgery. Br J Ophthalmol. 2017</v>
      </c>
    </row>
    <row r="4409" spans="1:29" x14ac:dyDescent="0.3">
      <c r="A4409">
        <v>10208</v>
      </c>
      <c r="B4409" t="s">
        <v>12713</v>
      </c>
      <c r="C4409" t="s">
        <v>22881</v>
      </c>
      <c r="D4409" t="s">
        <v>33165</v>
      </c>
      <c r="E4409" t="s">
        <v>2447</v>
      </c>
      <c r="F4409" s="10"/>
      <c r="G4409">
        <v>2017</v>
      </c>
      <c r="J4409">
        <v>0.39224020557956496</v>
      </c>
      <c r="L4409" t="s">
        <v>44463</v>
      </c>
      <c r="M4409">
        <v>27429225</v>
      </c>
      <c r="Q4409" s="10"/>
      <c r="R4409" s="11">
        <f t="shared" si="136"/>
        <v>0</v>
      </c>
      <c r="U4409" s="11">
        <f t="shared" si="137"/>
        <v>0</v>
      </c>
      <c r="Y4409" s="11">
        <f>IF(SUM(Tableau1[[#This Row],[Other access]:[Sci-hub access]])&gt;=1,1,0)</f>
        <v>0</v>
      </c>
      <c r="Z4409" s="12">
        <f>IF(OR(Tableau1[[#This Row],[Access R1 + S1+ T1 ]]&gt;=1,Tableau1[[#This Row],[Access V1 +W1 + X1]]&gt;=1),1,0)</f>
        <v>0</v>
      </c>
      <c r="AB4409" s="10" t="str">
        <f>Tableau1[[#This Row],[DOI]]</f>
        <v>doi: 10.1097/IOP.0000000000000746</v>
      </c>
      <c r="AC4409" s="13" t="str">
        <f>Tableau1[[#This Row],[Authors]]&amp;", "&amp;Tableau1[[#This Row],[Title]]&amp;" "&amp;Tableau1[[#This Row],[Journal]]&amp;". "&amp;Tableau1[[#This Row],[Year]]</f>
        <v>Brown SJ, McNab AA., Ethmoid Silent Sinus Syndrome Following Orbital Trauma. Ophthal Plast Reconstr Surg. 2017</v>
      </c>
    </row>
    <row r="4410" spans="1:29" x14ac:dyDescent="0.3">
      <c r="A4410">
        <v>5109</v>
      </c>
      <c r="B4410" t="s">
        <v>8188</v>
      </c>
      <c r="C4410" t="s">
        <v>18414</v>
      </c>
      <c r="D4410" t="s">
        <v>28618</v>
      </c>
      <c r="E4410" t="s">
        <v>2486</v>
      </c>
      <c r="F4410" s="10"/>
      <c r="G4410">
        <v>2017</v>
      </c>
      <c r="J4410">
        <v>0.39229035610489349</v>
      </c>
      <c r="L4410" t="s">
        <v>39513</v>
      </c>
      <c r="M4410">
        <v>28371493</v>
      </c>
      <c r="Q4410" s="10"/>
      <c r="R4410" s="11">
        <f t="shared" si="136"/>
        <v>0</v>
      </c>
      <c r="U4410" s="11">
        <f t="shared" si="137"/>
        <v>0</v>
      </c>
      <c r="Y4410" s="11">
        <f>IF(SUM(Tableau1[[#This Row],[Other access]:[Sci-hub access]])&gt;=1,1,0)</f>
        <v>0</v>
      </c>
      <c r="Z4410" s="12">
        <f>IF(OR(Tableau1[[#This Row],[Access R1 + S1+ T1 ]]&gt;=1,Tableau1[[#This Row],[Access V1 +W1 + X1]]&gt;=1),1,0)</f>
        <v>0</v>
      </c>
      <c r="AB4410" s="10" t="str">
        <f>Tableau1[[#This Row],[DOI]]</f>
        <v>doi: 10.1111/aos.13428</v>
      </c>
      <c r="AC4410" s="13" t="str">
        <f>Tableau1[[#This Row],[Authors]]&amp;", "&amp;Tableau1[[#This Row],[Title]]&amp;" "&amp;Tableau1[[#This Row],[Journal]]&amp;". "&amp;Tableau1[[#This Row],[Year]]</f>
        <v>Molina-Leyva I, Molina-Leyva A, Bueno-Cavanillas A., Efficacy of nutritional supplementation with omega-3 and omega-6 fatty acids in dry eye syndrome: a systematic review of randomized clinical trials. Acta Ophthalmol. 2017</v>
      </c>
    </row>
    <row r="4411" spans="1:29" x14ac:dyDescent="0.3">
      <c r="A4411">
        <v>1752</v>
      </c>
      <c r="B4411" t="s">
        <v>5001</v>
      </c>
      <c r="C4411" t="s">
        <v>15249</v>
      </c>
      <c r="D4411" t="s">
        <v>25422</v>
      </c>
      <c r="E4411" t="s">
        <v>34015</v>
      </c>
      <c r="F4411" s="10"/>
      <c r="G4411">
        <v>2018</v>
      </c>
      <c r="J4411">
        <v>0.39253726615482576</v>
      </c>
      <c r="L4411" t="s">
        <v>36228</v>
      </c>
      <c r="M4411">
        <v>28885867</v>
      </c>
      <c r="Q4411" s="10"/>
      <c r="R4411" s="11">
        <f t="shared" si="136"/>
        <v>0</v>
      </c>
      <c r="U4411" s="11">
        <f t="shared" si="137"/>
        <v>0</v>
      </c>
      <c r="Y4411" s="11">
        <f>IF(SUM(Tableau1[[#This Row],[Other access]:[Sci-hub access]])&gt;=1,1,0)</f>
        <v>0</v>
      </c>
      <c r="Z4411" s="12">
        <f>IF(OR(Tableau1[[#This Row],[Access R1 + S1+ T1 ]]&gt;=1,Tableau1[[#This Row],[Access V1 +W1 + X1]]&gt;=1),1,0)</f>
        <v>0</v>
      </c>
      <c r="AB4411" s="10" t="str">
        <f>Tableau1[[#This Row],[DOI]]</f>
        <v>doi: 10.1080/13816810.2017.1363244</v>
      </c>
      <c r="AC4411" s="13" t="str">
        <f>Tableau1[[#This Row],[Authors]]&amp;", "&amp;Tableau1[[#This Row],[Title]]&amp;" "&amp;Tableau1[[#This Row],[Journal]]&amp;". "&amp;Tableau1[[#This Row],[Year]]</f>
        <v>Bessette AP, DeBenedictis MJ, Traboulsi EI., Clinical characteristics of recessive retinal degeneration due to mutations in the CDHR1 gene and a review of the literature. Ophthalmic Genet. 2018</v>
      </c>
    </row>
    <row r="4412" spans="1:29" ht="28.8" x14ac:dyDescent="0.3">
      <c r="A4412">
        <v>8463</v>
      </c>
      <c r="B4412" t="s">
        <v>11141</v>
      </c>
      <c r="C4412" t="s">
        <v>21326</v>
      </c>
      <c r="D4412" t="s">
        <v>31580</v>
      </c>
      <c r="E4412" t="s">
        <v>2523</v>
      </c>
      <c r="F4412" s="10"/>
      <c r="G4412">
        <v>2017</v>
      </c>
      <c r="J4412">
        <v>0.39256232045840067</v>
      </c>
      <c r="L4412" t="s">
        <v>42802</v>
      </c>
      <c r="M4412">
        <v>27911448</v>
      </c>
      <c r="Q4412" s="10"/>
      <c r="R4412" s="11">
        <f t="shared" si="136"/>
        <v>0</v>
      </c>
      <c r="U4412" s="11">
        <f t="shared" si="137"/>
        <v>0</v>
      </c>
      <c r="Y4412" s="11">
        <f>IF(SUM(Tableau1[[#This Row],[Other access]:[Sci-hub access]])&gt;=1,1,0)</f>
        <v>0</v>
      </c>
      <c r="Z4412" s="12">
        <f>IF(OR(Tableau1[[#This Row],[Access R1 + S1+ T1 ]]&gt;=1,Tableau1[[#This Row],[Access V1 +W1 + X1]]&gt;=1),1,0)</f>
        <v>0</v>
      </c>
      <c r="AB4412" s="10" t="str">
        <f>Tableau1[[#This Row],[DOI]]</f>
        <v>doi: 10.1038/eye.2016.263</v>
      </c>
      <c r="AC4412" s="13" t="str">
        <f>Tableau1[[#This Row],[Authors]]&amp;", "&amp;Tableau1[[#This Row],[Title]]&amp;" "&amp;Tableau1[[#This Row],[Journal]]&amp;". "&amp;Tableau1[[#This Row],[Year]]</f>
        <v>Sasaki H, Shiono A, Kogo J, Yomoda R, Munemasa Y, Syoda M, Otake H, Kurihara H, Kitaoka Y, Takagi H., Inverted internal limiting membrane flap technique as a useful procedure for macular hole-associated retinal detachment in highly myopic eyes. Eye (Lond). 2017</v>
      </c>
    </row>
    <row r="4413" spans="1:29" ht="28.8" x14ac:dyDescent="0.3">
      <c r="A4413">
        <v>10297</v>
      </c>
      <c r="B4413" t="s">
        <v>12797</v>
      </c>
      <c r="C4413" t="s">
        <v>22964</v>
      </c>
      <c r="D4413" t="s">
        <v>33250</v>
      </c>
      <c r="E4413" t="s">
        <v>2772</v>
      </c>
      <c r="F4413" s="10"/>
      <c r="G4413">
        <v>2017</v>
      </c>
      <c r="J4413">
        <v>0.39260937408797503</v>
      </c>
      <c r="L4413" t="s">
        <v>44549</v>
      </c>
      <c r="M4413">
        <v>27390310</v>
      </c>
      <c r="Q4413" s="10"/>
      <c r="R4413" s="11">
        <f t="shared" si="136"/>
        <v>0</v>
      </c>
      <c r="U4413" s="11">
        <f t="shared" si="137"/>
        <v>0</v>
      </c>
      <c r="Y4413" s="11">
        <f>IF(SUM(Tableau1[[#This Row],[Other access]:[Sci-hub access]])&gt;=1,1,0)</f>
        <v>0</v>
      </c>
      <c r="Z4413" s="12">
        <f>IF(OR(Tableau1[[#This Row],[Access R1 + S1+ T1 ]]&gt;=1,Tableau1[[#This Row],[Access V1 +W1 + X1]]&gt;=1),1,0)</f>
        <v>0</v>
      </c>
      <c r="AB4413" s="10" t="str">
        <f>Tableau1[[#This Row],[DOI]]</f>
        <v>doi: 10.1002/acr.22974</v>
      </c>
      <c r="AC4413" s="13" t="str">
        <f>Tableau1[[#This Row],[Authors]]&amp;", "&amp;Tableau1[[#This Row],[Title]]&amp;" "&amp;Tableau1[[#This Row],[Journal]]&amp;". "&amp;Tableau1[[#This Row],[Year]]</f>
        <v>Cornec D, Devauchelle-Pensec V, Mariette X, Jousse-Joulin S, Berthelot JM, Perdriger A, Puéchal X, Le Guern V, Sibilia J, Gottenberg JE, Chiche L, Hachulla E, Yves Hatron P, Goeb V, Hayem G, Morel J, Zarnitsky C, Dubost JJ, Saliou P, Pers JO, Seror R, Saraux A., Severe Health-Related Quality of Life Impairment in Active Primary Sjögren's Syndrome and Patient-Reported Outcomes: Data From a Large Therapeutic Trial. Arthritis Care Res (Hoboken). 2017</v>
      </c>
    </row>
    <row r="4414" spans="1:29" x14ac:dyDescent="0.3">
      <c r="A4414">
        <v>4279</v>
      </c>
      <c r="B4414" t="s">
        <v>7413</v>
      </c>
      <c r="C4414" t="s">
        <v>17649</v>
      </c>
      <c r="D4414" t="s">
        <v>27841</v>
      </c>
      <c r="E4414" t="s">
        <v>2451</v>
      </c>
      <c r="F4414" s="10"/>
      <c r="G4414">
        <v>2017</v>
      </c>
      <c r="J4414">
        <v>0.39268158935934605</v>
      </c>
      <c r="L4414" t="s">
        <v>38706</v>
      </c>
      <c r="M4414">
        <v>28459868</v>
      </c>
      <c r="Q4414" s="10"/>
      <c r="R4414" s="11">
        <f t="shared" si="136"/>
        <v>0</v>
      </c>
      <c r="U4414" s="11">
        <f t="shared" si="137"/>
        <v>0</v>
      </c>
      <c r="Y4414" s="11">
        <f>IF(SUM(Tableau1[[#This Row],[Other access]:[Sci-hub access]])&gt;=1,1,0)</f>
        <v>0</v>
      </c>
      <c r="Z4414" s="12">
        <f>IF(OR(Tableau1[[#This Row],[Access R1 + S1+ T1 ]]&gt;=1,Tableau1[[#This Row],[Access V1 +W1 + X1]]&gt;=1),1,0)</f>
        <v>0</v>
      </c>
      <c r="AB4414" s="10" t="str">
        <f>Tableau1[[#This Row],[DOI]]</f>
        <v>doi: 10.1371/journal.pone.0176175</v>
      </c>
      <c r="AC4414" s="13" t="str">
        <f>Tableau1[[#This Row],[Authors]]&amp;", "&amp;Tableau1[[#This Row],[Title]]&amp;" "&amp;Tableau1[[#This Row],[Journal]]&amp;". "&amp;Tableau1[[#This Row],[Year]]</f>
        <v>Vazirpanah N, Verhagen FH, Rothova A, Missotten TOAR, van Velthoven M, Den Hollander AI, Hoyng CB, Radstake TRDJ, Broen JCA, Kuiper JJW., Aberrant leukocyte telomere length in Birdshot Uveitis. PLoS One. 2017</v>
      </c>
    </row>
    <row r="4415" spans="1:29" x14ac:dyDescent="0.3">
      <c r="A4415">
        <v>3473</v>
      </c>
      <c r="B4415" t="s">
        <v>6647</v>
      </c>
      <c r="C4415" t="s">
        <v>16889</v>
      </c>
      <c r="D4415" t="s">
        <v>27071</v>
      </c>
      <c r="E4415" t="s">
        <v>2514</v>
      </c>
      <c r="F4415" s="10"/>
      <c r="G4415">
        <v>2018</v>
      </c>
      <c r="J4415">
        <v>0.39286780639789964</v>
      </c>
      <c r="L4415" t="s">
        <v>37921</v>
      </c>
      <c r="M4415">
        <v>28579549</v>
      </c>
      <c r="Q4415" s="10"/>
      <c r="R4415" s="11">
        <f t="shared" si="136"/>
        <v>0</v>
      </c>
      <c r="U4415" s="11">
        <f t="shared" si="137"/>
        <v>0</v>
      </c>
      <c r="Y4415" s="11">
        <f>IF(SUM(Tableau1[[#This Row],[Other access]:[Sci-hub access]])&gt;=1,1,0)</f>
        <v>0</v>
      </c>
      <c r="Z4415" s="12">
        <f>IF(OR(Tableau1[[#This Row],[Access R1 + S1+ T1 ]]&gt;=1,Tableau1[[#This Row],[Access V1 +W1 + X1]]&gt;=1),1,0)</f>
        <v>0</v>
      </c>
      <c r="AB4415" s="10" t="str">
        <f>Tableau1[[#This Row],[DOI]]</f>
        <v>doi: 10.1016/j.survophthal.2017.05.007</v>
      </c>
      <c r="AC4415" s="13" t="str">
        <f>Tableau1[[#This Row],[Authors]]&amp;", "&amp;Tableau1[[#This Row],[Title]]&amp;" "&amp;Tableau1[[#This Row],[Journal]]&amp;". "&amp;Tableau1[[#This Row],[Year]]</f>
        <v>Cassels NK, Wild JM, Margrain TH, Chong V, Acton JH., The use of microperimetry in assessing visual function in age-related macular degeneration. Surv Ophthalmol. 2018</v>
      </c>
    </row>
    <row r="4416" spans="1:29" x14ac:dyDescent="0.3">
      <c r="A4416">
        <v>9686</v>
      </c>
      <c r="B4416" t="s">
        <v>12236</v>
      </c>
      <c r="C4416" t="s">
        <v>22410</v>
      </c>
      <c r="D4416" t="s">
        <v>32684</v>
      </c>
      <c r="E4416" t="s">
        <v>2471</v>
      </c>
      <c r="F4416" s="10"/>
      <c r="G4416">
        <v>2017</v>
      </c>
      <c r="J4416">
        <v>0.39287231184479698</v>
      </c>
      <c r="L4416" t="s">
        <v>43953</v>
      </c>
      <c r="M4416">
        <v>27620472</v>
      </c>
      <c r="Q4416" s="10"/>
      <c r="R4416" s="11">
        <f t="shared" si="136"/>
        <v>0</v>
      </c>
      <c r="U4416" s="11">
        <f t="shared" si="137"/>
        <v>0</v>
      </c>
      <c r="Y4416" s="11">
        <f>IF(SUM(Tableau1[[#This Row],[Other access]:[Sci-hub access]])&gt;=1,1,0)</f>
        <v>0</v>
      </c>
      <c r="Z4416" s="12">
        <f>IF(OR(Tableau1[[#This Row],[Access R1 + S1+ T1 ]]&gt;=1,Tableau1[[#This Row],[Access V1 +W1 + X1]]&gt;=1),1,0)</f>
        <v>0</v>
      </c>
      <c r="AB4416" s="10" t="str">
        <f>Tableau1[[#This Row],[DOI]]</f>
        <v>doi: 10.1007/s10792-016-0345-x</v>
      </c>
      <c r="AC4416" s="13" t="str">
        <f>Tableau1[[#This Row],[Authors]]&amp;", "&amp;Tableau1[[#This Row],[Title]]&amp;" "&amp;Tableau1[[#This Row],[Journal]]&amp;". "&amp;Tableau1[[#This Row],[Year]]</f>
        <v>Kirandi EU, Akar S, Gokyigit B, Onmez FEA, Oto S., Risk factors for treatment failure and recurrence of anisometropic amblyopia. Int Ophthalmol. 2017</v>
      </c>
    </row>
    <row r="4417" spans="1:29" x14ac:dyDescent="0.3">
      <c r="A4417">
        <v>8293</v>
      </c>
      <c r="B4417" t="s">
        <v>10994</v>
      </c>
      <c r="C4417" t="s">
        <v>21181</v>
      </c>
      <c r="D4417" t="s">
        <v>31432</v>
      </c>
      <c r="E4417" t="s">
        <v>2438</v>
      </c>
      <c r="F4417" s="10"/>
      <c r="G4417">
        <v>2017</v>
      </c>
      <c r="J4417">
        <v>0.39323663263588393</v>
      </c>
      <c r="L4417" t="s">
        <v>42637</v>
      </c>
      <c r="M4417">
        <v>27941049</v>
      </c>
      <c r="Q4417" s="10"/>
      <c r="R4417" s="11">
        <f t="shared" si="136"/>
        <v>0</v>
      </c>
      <c r="U4417" s="11">
        <f t="shared" si="137"/>
        <v>0</v>
      </c>
      <c r="Y4417" s="11">
        <f>IF(SUM(Tableau1[[#This Row],[Other access]:[Sci-hub access]])&gt;=1,1,0)</f>
        <v>0</v>
      </c>
      <c r="Z4417" s="12">
        <f>IF(OR(Tableau1[[#This Row],[Access R1 + S1+ T1 ]]&gt;=1,Tableau1[[#This Row],[Access V1 +W1 + X1]]&gt;=1),1,0)</f>
        <v>0</v>
      </c>
      <c r="AB4417" s="10" t="str">
        <f>Tableau1[[#This Row],[DOI]]</f>
        <v>doi: 10.1136/bjophthalmol-2016-309103</v>
      </c>
      <c r="AC4417" s="13" t="str">
        <f>Tableau1[[#This Row],[Authors]]&amp;", "&amp;Tableau1[[#This Row],[Title]]&amp;" "&amp;Tableau1[[#This Row],[Journal]]&amp;". "&amp;Tableau1[[#This Row],[Year]]</f>
        <v>Kim YK, Jeoung JW, Park KH., Understanding the reasons for loss to follow-up in patients with glaucoma at a tertiary referral teaching hospital in Korea. Br J Ophthalmol. 2017</v>
      </c>
    </row>
    <row r="4418" spans="1:29" ht="28.8" x14ac:dyDescent="0.3">
      <c r="A4418">
        <v>1687</v>
      </c>
      <c r="B4418" t="s">
        <v>4938</v>
      </c>
      <c r="C4418" t="s">
        <v>15187</v>
      </c>
      <c r="D4418" t="s">
        <v>25359</v>
      </c>
      <c r="E4418" t="s">
        <v>2467</v>
      </c>
      <c r="F4418" s="10"/>
      <c r="G4418">
        <v>2017</v>
      </c>
      <c r="J4418">
        <v>0.39343217686922016</v>
      </c>
      <c r="L4418" t="s">
        <v>36166</v>
      </c>
      <c r="M4418">
        <v>28902341</v>
      </c>
      <c r="Q4418" s="10"/>
      <c r="R4418" s="11">
        <f t="shared" ref="R4418:R4481" si="138">IF(SUM(N4418:Q4418)&gt;0,1,0)</f>
        <v>0</v>
      </c>
      <c r="U4418" s="11">
        <f t="shared" ref="U4418:U4481" si="139">IF(SUM(R4418,T4418)&gt;0,1,0)</f>
        <v>0</v>
      </c>
      <c r="Y4418" s="11">
        <f>IF(SUM(Tableau1[[#This Row],[Other access]:[Sci-hub access]])&gt;=1,1,0)</f>
        <v>0</v>
      </c>
      <c r="Z4418" s="12">
        <f>IF(OR(Tableau1[[#This Row],[Access R1 + S1+ T1 ]]&gt;=1,Tableau1[[#This Row],[Access V1 +W1 + X1]]&gt;=1),1,0)</f>
        <v>0</v>
      </c>
      <c r="AB4418" s="10" t="str">
        <f>Tableau1[[#This Row],[DOI]]</f>
        <v>doi: 10.3928/23258160-20170829-16</v>
      </c>
      <c r="AC4418" s="13" t="str">
        <f>Tableau1[[#This Row],[Authors]]&amp;", "&amp;Tableau1[[#This Row],[Title]]&amp;" "&amp;Tableau1[[#This Row],[Journal]]&amp;". "&amp;Tableau1[[#This Row],[Year]]</f>
        <v>Saraf SS, Cunningham MA, Kuriyan AE, Read SP, Rosenfeld PJ, Flynn HW Jr, Albini TA., Bilateral Retinal Detachments After Intravitreal Injection of Adipose-Derived 'Stem Cells' in a Patient With Exudative Macular Degeneration. Ophthalmic Surg Lasers Imaging Retina. 2017</v>
      </c>
    </row>
    <row r="4419" spans="1:29" ht="28.8" x14ac:dyDescent="0.3">
      <c r="A4419">
        <v>7007</v>
      </c>
      <c r="B4419" t="s">
        <v>9864</v>
      </c>
      <c r="C4419" t="s">
        <v>20067</v>
      </c>
      <c r="D4419" t="s">
        <v>30298</v>
      </c>
      <c r="E4419" t="s">
        <v>2767</v>
      </c>
      <c r="F4419" s="10"/>
      <c r="G4419">
        <v>2017</v>
      </c>
      <c r="J4419">
        <v>0.393494227760955</v>
      </c>
      <c r="L4419" t="s">
        <v>41365</v>
      </c>
      <c r="M4419">
        <v>28137481</v>
      </c>
      <c r="Q4419" s="10"/>
      <c r="R4419" s="11">
        <f t="shared" si="138"/>
        <v>0</v>
      </c>
      <c r="U4419" s="11">
        <f t="shared" si="139"/>
        <v>0</v>
      </c>
      <c r="Y4419" s="11">
        <f>IF(SUM(Tableau1[[#This Row],[Other access]:[Sci-hub access]])&gt;=1,1,0)</f>
        <v>0</v>
      </c>
      <c r="Z4419" s="12">
        <f>IF(OR(Tableau1[[#This Row],[Access R1 + S1+ T1 ]]&gt;=1,Tableau1[[#This Row],[Access V1 +W1 + X1]]&gt;=1),1,0)</f>
        <v>0</v>
      </c>
      <c r="AB4419" s="10" t="str">
        <f>Tableau1[[#This Row],[DOI]]</f>
        <v>doi: 10.1016/j.autrev.2017.01.006</v>
      </c>
      <c r="AC4419" s="13" t="str">
        <f>Tableau1[[#This Row],[Authors]]&amp;", "&amp;Tableau1[[#This Row],[Title]]&amp;" "&amp;Tableau1[[#This Row],[Journal]]&amp;". "&amp;Tableau1[[#This Row],[Year]]</f>
        <v>Pelegrín L, Hernández-Rodríguez J, Espinosa G, Llorenç V, Sainz-de-la-Maza M, Fontenla JR, Martínez JA, Cid MC, Adán A., Characterization of isolated retinal vasculitis. Analysis of a cohort from a single center and literature review. Autoimmun Rev. 2017</v>
      </c>
    </row>
    <row r="4420" spans="1:29" x14ac:dyDescent="0.3">
      <c r="A4420">
        <v>9587</v>
      </c>
      <c r="B4420" t="s">
        <v>12143</v>
      </c>
      <c r="C4420" t="s">
        <v>22318</v>
      </c>
      <c r="D4420" t="s">
        <v>32590</v>
      </c>
      <c r="E4420" t="s">
        <v>2449</v>
      </c>
      <c r="F4420" s="10"/>
      <c r="G4420">
        <v>2017</v>
      </c>
      <c r="J4420">
        <v>0.39366140750397138</v>
      </c>
      <c r="L4420" t="s">
        <v>43859</v>
      </c>
      <c r="M4420">
        <v>27652584</v>
      </c>
      <c r="Q4420" s="10"/>
      <c r="R4420" s="11">
        <f t="shared" si="138"/>
        <v>0</v>
      </c>
      <c r="U4420" s="11">
        <f t="shared" si="139"/>
        <v>0</v>
      </c>
      <c r="Y4420" s="11">
        <f>IF(SUM(Tableau1[[#This Row],[Other access]:[Sci-hub access]])&gt;=1,1,0)</f>
        <v>0</v>
      </c>
      <c r="Z4420" s="12">
        <f>IF(OR(Tableau1[[#This Row],[Access R1 + S1+ T1 ]]&gt;=1,Tableau1[[#This Row],[Access V1 +W1 + X1]]&gt;=1),1,0)</f>
        <v>0</v>
      </c>
      <c r="AB4420" s="10" t="str">
        <f>Tableau1[[#This Row],[DOI]]</f>
        <v>doi: 10.1111/cxo.12471</v>
      </c>
      <c r="AC4420" s="13" t="str">
        <f>Tableau1[[#This Row],[Authors]]&amp;", "&amp;Tableau1[[#This Row],[Title]]&amp;" "&amp;Tableau1[[#This Row],[Journal]]&amp;". "&amp;Tableau1[[#This Row],[Year]]</f>
        <v>Ostadimoghaddam H, Hashemi H, Nabovati P, Yekta A, Khabazkhoob M., The distribution of near point of convergence and its association with age, gender and refractive error: a population-based study. Clin Exp Optom. 2017</v>
      </c>
    </row>
    <row r="4421" spans="1:29" x14ac:dyDescent="0.3">
      <c r="A4421">
        <v>9560</v>
      </c>
      <c r="B4421" t="s">
        <v>12121</v>
      </c>
      <c r="C4421" t="s">
        <v>22295</v>
      </c>
      <c r="D4421" t="s">
        <v>32567</v>
      </c>
      <c r="E4421" t="s">
        <v>34465</v>
      </c>
      <c r="F4421" s="10"/>
      <c r="G4421">
        <v>2017</v>
      </c>
      <c r="J4421">
        <v>0.39369751978856615</v>
      </c>
      <c r="L4421" t="e">
        <v>#VALUE!</v>
      </c>
      <c r="M4421">
        <v>27659265</v>
      </c>
      <c r="Q4421" s="10"/>
      <c r="R4421" s="11">
        <f t="shared" si="138"/>
        <v>0</v>
      </c>
      <c r="U4421" s="11">
        <f t="shared" si="139"/>
        <v>0</v>
      </c>
      <c r="Y4421" s="11">
        <f>IF(SUM(Tableau1[[#This Row],[Other access]:[Sci-hub access]])&gt;=1,1,0)</f>
        <v>0</v>
      </c>
      <c r="Z4421" s="12">
        <f>IF(OR(Tableau1[[#This Row],[Access R1 + S1+ T1 ]]&gt;=1,Tableau1[[#This Row],[Access V1 +W1 + X1]]&gt;=1),1,0)</f>
        <v>0</v>
      </c>
      <c r="AB4421" s="10" t="e">
        <f>Tableau1[[#This Row],[DOI]]</f>
        <v>#VALUE!</v>
      </c>
      <c r="AC4421" s="13" t="str">
        <f>Tableau1[[#This Row],[Authors]]&amp;", "&amp;Tableau1[[#This Row],[Title]]&amp;" "&amp;Tableau1[[#This Row],[Journal]]&amp;". "&amp;Tableau1[[#This Row],[Year]]</f>
        <v>Betts-Obregon BS, Salinas M, Oladunni D, Negrete GR, Tsin AT., Chemical Modification of Ginsenoside on Cell Viability and Cytokine Secretion. Curr Aging Sci. 2017</v>
      </c>
    </row>
    <row r="4422" spans="1:29" x14ac:dyDescent="0.3">
      <c r="A4422">
        <v>7954</v>
      </c>
      <c r="B4422" t="s">
        <v>10690</v>
      </c>
      <c r="C4422" t="s">
        <v>20886</v>
      </c>
      <c r="D4422" t="s">
        <v>31128</v>
      </c>
      <c r="E4422" t="s">
        <v>2490</v>
      </c>
      <c r="F4422" s="10"/>
      <c r="G4422">
        <v>2017</v>
      </c>
      <c r="J4422">
        <v>0.39375595680797726</v>
      </c>
      <c r="L4422" t="s">
        <v>42301</v>
      </c>
      <c r="M4422">
        <v>28017678</v>
      </c>
      <c r="Q4422" s="10"/>
      <c r="R4422" s="11">
        <f t="shared" si="138"/>
        <v>0</v>
      </c>
      <c r="U4422" s="11">
        <f t="shared" si="139"/>
        <v>0</v>
      </c>
      <c r="Y4422" s="11">
        <f>IF(SUM(Tableau1[[#This Row],[Other access]:[Sci-hub access]])&gt;=1,1,0)</f>
        <v>0</v>
      </c>
      <c r="Z4422" s="12">
        <f>IF(OR(Tableau1[[#This Row],[Access R1 + S1+ T1 ]]&gt;=1,Tableau1[[#This Row],[Access V1 +W1 + X1]]&gt;=1),1,0)</f>
        <v>0</v>
      </c>
      <c r="AB4422" s="10" t="str">
        <f>Tableau1[[#This Row],[DOI]]</f>
        <v>doi: 10.1016/j.ajo.2016.12.012</v>
      </c>
      <c r="AC4422" s="13" t="str">
        <f>Tableau1[[#This Row],[Authors]]&amp;", "&amp;Tableau1[[#This Row],[Title]]&amp;" "&amp;Tableau1[[#This Row],[Journal]]&amp;". "&amp;Tableau1[[#This Row],[Year]]</f>
        <v>Gutfreund S, Leon P, Graffi S, Busin M., Deep Anterior Lamellar Keratoplasty After Descemet Stripping Automated Endothelial Keratoplasty. Am J Ophthalmol. 2017</v>
      </c>
    </row>
    <row r="4423" spans="1:29" x14ac:dyDescent="0.3">
      <c r="A4423">
        <v>1350</v>
      </c>
      <c r="B4423" t="s">
        <v>4610</v>
      </c>
      <c r="C4423" t="s">
        <v>14861</v>
      </c>
      <c r="D4423" t="s">
        <v>25031</v>
      </c>
      <c r="E4423" t="s">
        <v>2562</v>
      </c>
      <c r="F4423" s="10"/>
      <c r="G4423">
        <v>2017</v>
      </c>
      <c r="J4423">
        <v>0.39400810443813528</v>
      </c>
      <c r="L4423" t="s">
        <v>35833</v>
      </c>
      <c r="M4423">
        <v>28971633</v>
      </c>
      <c r="Q4423" s="10"/>
      <c r="R4423" s="11">
        <f t="shared" si="138"/>
        <v>0</v>
      </c>
      <c r="U4423" s="11">
        <f t="shared" si="139"/>
        <v>0</v>
      </c>
      <c r="Y4423" s="11">
        <f>IF(SUM(Tableau1[[#This Row],[Other access]:[Sci-hub access]])&gt;=1,1,0)</f>
        <v>0</v>
      </c>
      <c r="Z4423" s="12">
        <f>IF(OR(Tableau1[[#This Row],[Access R1 + S1+ T1 ]]&gt;=1,Tableau1[[#This Row],[Access V1 +W1 + X1]]&gt;=1),1,0)</f>
        <v>0</v>
      </c>
      <c r="AB4423" s="10" t="str">
        <f>Tableau1[[#This Row],[DOI]]</f>
        <v>doi: 10.22608/APO.2017260</v>
      </c>
      <c r="AC4423" s="13" t="str">
        <f>Tableau1[[#This Row],[Authors]]&amp;", "&amp;Tableau1[[#This Row],[Title]]&amp;" "&amp;Tableau1[[#This Row],[Journal]]&amp;". "&amp;Tableau1[[#This Row],[Year]]</f>
        <v>Cheung GCM, Lai TYY, Gomi F, Ruamviboonsuk P, Koh A, Lee WK., Anti-VEGF Therapy for Neovascular AMD and Polypoidal Choroidal Vasculopathy. Asia Pac J Ophthalmol (Phila). 2017</v>
      </c>
    </row>
    <row r="4424" spans="1:29" x14ac:dyDescent="0.3">
      <c r="A4424">
        <v>4874</v>
      </c>
      <c r="B4424" t="s">
        <v>7975</v>
      </c>
      <c r="C4424" t="s">
        <v>18204</v>
      </c>
      <c r="D4424" t="s">
        <v>28405</v>
      </c>
      <c r="E4424" t="s">
        <v>2508</v>
      </c>
      <c r="F4424" s="10"/>
      <c r="G4424">
        <v>2017</v>
      </c>
      <c r="J4424">
        <v>0.39408111687177394</v>
      </c>
      <c r="L4424" t="s">
        <v>39284</v>
      </c>
      <c r="M4424">
        <v>28396147</v>
      </c>
      <c r="Q4424" s="10"/>
      <c r="R4424" s="11">
        <f t="shared" si="138"/>
        <v>0</v>
      </c>
      <c r="U4424" s="11">
        <f t="shared" si="139"/>
        <v>0</v>
      </c>
      <c r="Y4424" s="11">
        <f>IF(SUM(Tableau1[[#This Row],[Other access]:[Sci-hub access]])&gt;=1,1,0)</f>
        <v>0</v>
      </c>
      <c r="Z4424" s="12">
        <f>IF(OR(Tableau1[[#This Row],[Access R1 + S1+ T1 ]]&gt;=1,Tableau1[[#This Row],[Access V1 +W1 + X1]]&gt;=1),1,0)</f>
        <v>0</v>
      </c>
      <c r="AB4424" s="10" t="str">
        <f>Tableau1[[#This Row],[DOI]]</f>
        <v>doi: 10.1016/j.bbrc.2017.04.013</v>
      </c>
      <c r="AC4424" s="13" t="str">
        <f>Tableau1[[#This Row],[Authors]]&amp;", "&amp;Tableau1[[#This Row],[Title]]&amp;" "&amp;Tableau1[[#This Row],[Journal]]&amp;". "&amp;Tableau1[[#This Row],[Year]]</f>
        <v>Aayadi H, Mittal SPK, Deshpande A, Gore M, Ghaskadbi SS., Protective effect of geraniin against carbon tetrachloride induced acute hepatotoxicity in Swiss albino mice. Biochem Biophys Res Commun. 2017</v>
      </c>
    </row>
    <row r="4425" spans="1:29" x14ac:dyDescent="0.3">
      <c r="A4425">
        <v>9690</v>
      </c>
      <c r="B4425" t="s">
        <v>12240</v>
      </c>
      <c r="C4425" t="s">
        <v>22414</v>
      </c>
      <c r="D4425" t="s">
        <v>32688</v>
      </c>
      <c r="E4425" t="s">
        <v>2502</v>
      </c>
      <c r="F4425" s="10"/>
      <c r="G4425">
        <v>2017</v>
      </c>
      <c r="J4425">
        <v>0.39410576969692668</v>
      </c>
      <c r="L4425" t="s">
        <v>43957</v>
      </c>
      <c r="M4425">
        <v>27618367</v>
      </c>
      <c r="Q4425" s="10"/>
      <c r="R4425" s="11">
        <f t="shared" si="138"/>
        <v>0</v>
      </c>
      <c r="U4425" s="11">
        <f t="shared" si="139"/>
        <v>0</v>
      </c>
      <c r="Y4425" s="11">
        <f>IF(SUM(Tableau1[[#This Row],[Other access]:[Sci-hub access]])&gt;=1,1,0)</f>
        <v>0</v>
      </c>
      <c r="Z4425" s="12">
        <f>IF(OR(Tableau1[[#This Row],[Access R1 + S1+ T1 ]]&gt;=1,Tableau1[[#This Row],[Access V1 +W1 + X1]]&gt;=1),1,0)</f>
        <v>0</v>
      </c>
      <c r="AB4425" s="10" t="str">
        <f>Tableau1[[#This Row],[DOI]]</f>
        <v>doi: 10.1159/000448480</v>
      </c>
      <c r="AC4425" s="13" t="str">
        <f>Tableau1[[#This Row],[Authors]]&amp;", "&amp;Tableau1[[#This Row],[Title]]&amp;" "&amp;Tableau1[[#This Row],[Journal]]&amp;". "&amp;Tableau1[[#This Row],[Year]]</f>
        <v>Aires ID, Ambrósio AF, Santiago AR., Modeling Human Glaucoma: Lessons from the in vitro Models. Ophthalmic Res. 2017</v>
      </c>
    </row>
    <row r="4426" spans="1:29" x14ac:dyDescent="0.3">
      <c r="A4426">
        <v>2897</v>
      </c>
      <c r="B4426" t="s">
        <v>6096</v>
      </c>
      <c r="C4426" t="s">
        <v>16342</v>
      </c>
      <c r="D4426" t="s">
        <v>26520</v>
      </c>
      <c r="E4426" t="s">
        <v>2490</v>
      </c>
      <c r="F4426" s="10"/>
      <c r="G4426">
        <v>2017</v>
      </c>
      <c r="J4426">
        <v>0.39419338604461884</v>
      </c>
      <c r="L4426" t="s">
        <v>37355</v>
      </c>
      <c r="M4426">
        <v>28666730</v>
      </c>
      <c r="Q4426" s="10"/>
      <c r="R4426" s="11">
        <f t="shared" si="138"/>
        <v>0</v>
      </c>
      <c r="U4426" s="11">
        <f t="shared" si="139"/>
        <v>0</v>
      </c>
      <c r="Y4426" s="11">
        <f>IF(SUM(Tableau1[[#This Row],[Other access]:[Sci-hub access]])&gt;=1,1,0)</f>
        <v>0</v>
      </c>
      <c r="Z4426" s="12">
        <f>IF(OR(Tableau1[[#This Row],[Access R1 + S1+ T1 ]]&gt;=1,Tableau1[[#This Row],[Access V1 +W1 + X1]]&gt;=1),1,0)</f>
        <v>0</v>
      </c>
      <c r="AB4426" s="10" t="str">
        <f>Tableau1[[#This Row],[DOI]]</f>
        <v>doi: 10.1016/j.ajo.2017.06.013</v>
      </c>
      <c r="AC4426" s="13" t="str">
        <f>Tableau1[[#This Row],[Authors]]&amp;", "&amp;Tableau1[[#This Row],[Title]]&amp;" "&amp;Tableau1[[#This Row],[Journal]]&amp;". "&amp;Tableau1[[#This Row],[Year]]</f>
        <v>Hoeksema L, Jansonius NM, Los LI., Risk Factors for Secondary Glaucoma in Herpetic Anterior Uveitis. Am J Ophthalmol. 2017</v>
      </c>
    </row>
    <row r="4427" spans="1:29" x14ac:dyDescent="0.3">
      <c r="A4427">
        <v>3075</v>
      </c>
      <c r="B4427" t="s">
        <v>6266</v>
      </c>
      <c r="C4427" t="s">
        <v>16509</v>
      </c>
      <c r="D4427" t="s">
        <v>26690</v>
      </c>
      <c r="E4427" t="s">
        <v>2440</v>
      </c>
      <c r="F4427" s="10"/>
      <c r="G4427">
        <v>2017</v>
      </c>
      <c r="J4427">
        <v>0.39433192029924258</v>
      </c>
      <c r="L4427" t="s">
        <v>37529</v>
      </c>
      <c r="M4427">
        <v>28642110</v>
      </c>
      <c r="Q4427" s="10"/>
      <c r="R4427" s="11">
        <f t="shared" si="138"/>
        <v>0</v>
      </c>
      <c r="U4427" s="11">
        <f t="shared" si="139"/>
        <v>0</v>
      </c>
      <c r="Y4427" s="11">
        <f>IF(SUM(Tableau1[[#This Row],[Other access]:[Sci-hub access]])&gt;=1,1,0)</f>
        <v>0</v>
      </c>
      <c r="Z4427" s="12">
        <f>IF(OR(Tableau1[[#This Row],[Access R1 + S1+ T1 ]]&gt;=1,Tableau1[[#This Row],[Access V1 +W1 + X1]]&gt;=1),1,0)</f>
        <v>0</v>
      </c>
      <c r="AB4427" s="10" t="str">
        <f>Tableau1[[#This Row],[DOI]]</f>
        <v>doi: 10.1016/j.exer.2017.06.015</v>
      </c>
      <c r="AC4427" s="13" t="str">
        <f>Tableau1[[#This Row],[Authors]]&amp;", "&amp;Tableau1[[#This Row],[Title]]&amp;" "&amp;Tableau1[[#This Row],[Journal]]&amp;". "&amp;Tableau1[[#This Row],[Year]]</f>
        <v>He J, Neumann D, Kakazu A, Pham TL, Musarrat F, Cortina MS, Bazan HEP., PEDF plus DHA modulate inflammation and stimulate nerve regeneration after HSV-1 infection. Exp Eye Res. 2017</v>
      </c>
    </row>
    <row r="4428" spans="1:29" x14ac:dyDescent="0.3">
      <c r="A4428">
        <v>2520</v>
      </c>
      <c r="B4428" t="s">
        <v>5741</v>
      </c>
      <c r="C4428" t="s">
        <v>15987</v>
      </c>
      <c r="D4428" t="s">
        <v>26164</v>
      </c>
      <c r="E4428" t="s">
        <v>2474</v>
      </c>
      <c r="F4428" s="10"/>
      <c r="G4428">
        <v>2018</v>
      </c>
      <c r="J4428">
        <v>0.3945081400824878</v>
      </c>
      <c r="L4428" t="s">
        <v>36984</v>
      </c>
      <c r="M4428">
        <v>28731920</v>
      </c>
      <c r="Q4428" s="10"/>
      <c r="R4428" s="11">
        <f t="shared" si="138"/>
        <v>0</v>
      </c>
      <c r="U4428" s="11">
        <f t="shared" si="139"/>
        <v>0</v>
      </c>
      <c r="Y4428" s="11">
        <f>IF(SUM(Tableau1[[#This Row],[Other access]:[Sci-hub access]])&gt;=1,1,0)</f>
        <v>0</v>
      </c>
      <c r="Z4428" s="12">
        <f>IF(OR(Tableau1[[#This Row],[Access R1 + S1+ T1 ]]&gt;=1,Tableau1[[#This Row],[Access V1 +W1 + X1]]&gt;=1),1,0)</f>
        <v>0</v>
      </c>
      <c r="AB4428" s="10" t="str">
        <f>Tableau1[[#This Row],[DOI]]</f>
        <v>doi: 10.1097/MPH.0000000000000870</v>
      </c>
      <c r="AC4428" s="13" t="str">
        <f>Tableau1[[#This Row],[Authors]]&amp;", "&amp;Tableau1[[#This Row],[Title]]&amp;" "&amp;Tableau1[[#This Row],[Journal]]&amp;". "&amp;Tableau1[[#This Row],[Year]]</f>
        <v>Karagun BS, Akbas T, Arpaci T, Antmen B., Eye Movement Disorders Following Allogeneic Bone Marrow Transplantation on FK506 (Tacrolimus) and Ganciclovir. J Pediatr Hematol Oncol. 2018</v>
      </c>
    </row>
    <row r="4429" spans="1:29" x14ac:dyDescent="0.3">
      <c r="A4429">
        <v>8373</v>
      </c>
      <c r="B4429" t="s">
        <v>1675</v>
      </c>
      <c r="C4429" t="s">
        <v>1676</v>
      </c>
      <c r="D4429" t="s">
        <v>1677</v>
      </c>
      <c r="E4429" t="s">
        <v>2547</v>
      </c>
      <c r="F4429" s="10"/>
      <c r="G4429">
        <v>2017</v>
      </c>
      <c r="J4429">
        <v>0.39454492148644327</v>
      </c>
      <c r="L4429" t="s">
        <v>42715</v>
      </c>
      <c r="M4429">
        <v>27927015</v>
      </c>
      <c r="Q4429" s="10"/>
      <c r="R4429" s="11">
        <f t="shared" si="138"/>
        <v>0</v>
      </c>
      <c r="U4429" s="11">
        <f t="shared" si="139"/>
        <v>0</v>
      </c>
      <c r="Y4429" s="11">
        <f>IF(SUM(Tableau1[[#This Row],[Other access]:[Sci-hub access]])&gt;=1,1,0)</f>
        <v>0</v>
      </c>
      <c r="Z4429" s="12">
        <f>IF(OR(Tableau1[[#This Row],[Access R1 + S1+ T1 ]]&gt;=1,Tableau1[[#This Row],[Access V1 +W1 + X1]]&gt;=1),1,0)</f>
        <v>0</v>
      </c>
      <c r="AB4429" s="10" t="str">
        <f>Tableau1[[#This Row],[DOI]]</f>
        <v>doi: 10.1080/02688697.2016.1265093</v>
      </c>
      <c r="AC4429" s="13" t="str">
        <f>Tableau1[[#This Row],[Authors]]&amp;", "&amp;Tableau1[[#This Row],[Title]]&amp;" "&amp;Tableau1[[#This Row],[Journal]]&amp;". "&amp;Tableau1[[#This Row],[Year]]</f>
        <v>Tajsic T, Kolias AG, Das T, Scoffings D, Muthusamy B, Garnett MR, Hutchinson PJ., Isolated oculomotor nerve palsy in patients with mild head injury. Br J Neurosurg. 2017</v>
      </c>
    </row>
    <row r="4430" spans="1:29" x14ac:dyDescent="0.3">
      <c r="A4430">
        <v>8004</v>
      </c>
      <c r="B4430" t="s">
        <v>10734</v>
      </c>
      <c r="C4430" t="s">
        <v>20929</v>
      </c>
      <c r="D4430" t="s">
        <v>31172</v>
      </c>
      <c r="E4430" t="s">
        <v>2463</v>
      </c>
      <c r="F4430" s="10"/>
      <c r="G4430">
        <v>2017</v>
      </c>
      <c r="J4430">
        <v>0.39464511279247627</v>
      </c>
      <c r="L4430" t="s">
        <v>42351</v>
      </c>
      <c r="M4430">
        <v>28009410</v>
      </c>
      <c r="Q4430" s="10"/>
      <c r="R4430" s="11">
        <f t="shared" si="138"/>
        <v>0</v>
      </c>
      <c r="U4430" s="11">
        <f t="shared" si="139"/>
        <v>0</v>
      </c>
      <c r="Y4430" s="11">
        <f>IF(SUM(Tableau1[[#This Row],[Other access]:[Sci-hub access]])&gt;=1,1,0)</f>
        <v>0</v>
      </c>
      <c r="Z4430" s="12">
        <f>IF(OR(Tableau1[[#This Row],[Access R1 + S1+ T1 ]]&gt;=1,Tableau1[[#This Row],[Access V1 +W1 + X1]]&gt;=1),1,0)</f>
        <v>0</v>
      </c>
      <c r="AB4430" s="10" t="str">
        <f>Tableau1[[#This Row],[DOI]]</f>
        <v>doi: 10.5301/ejo.5000844</v>
      </c>
      <c r="AC4430" s="13" t="str">
        <f>Tableau1[[#This Row],[Authors]]&amp;", "&amp;Tableau1[[#This Row],[Title]]&amp;" "&amp;Tableau1[[#This Row],[Journal]]&amp;". "&amp;Tableau1[[#This Row],[Year]]</f>
        <v>Tomasso L, Benatti L, La Spina C, Lattanzio R, Baldin G, Carnevali A, De Vitis LA, Querques L, Bandello F, Querques G., Optical coherence tomography angiography findings in laser maculopathy. Eur J Ophthalmol. 2017</v>
      </c>
    </row>
    <row r="4431" spans="1:29" ht="28.8" x14ac:dyDescent="0.3">
      <c r="A4431">
        <v>4138</v>
      </c>
      <c r="B4431" t="s">
        <v>7283</v>
      </c>
      <c r="C4431" t="s">
        <v>17520</v>
      </c>
      <c r="D4431" t="s">
        <v>27711</v>
      </c>
      <c r="E4431" t="s">
        <v>2679</v>
      </c>
      <c r="F4431" s="10"/>
      <c r="G4431">
        <v>2017</v>
      </c>
      <c r="J4431">
        <v>0.39485070629707397</v>
      </c>
      <c r="L4431" t="s">
        <v>38569</v>
      </c>
      <c r="M4431">
        <v>28481041</v>
      </c>
      <c r="Q4431" s="10"/>
      <c r="R4431" s="11">
        <f t="shared" si="138"/>
        <v>0</v>
      </c>
      <c r="U4431" s="11">
        <f t="shared" si="139"/>
        <v>0</v>
      </c>
      <c r="Y4431" s="11">
        <f>IF(SUM(Tableau1[[#This Row],[Other access]:[Sci-hub access]])&gt;=1,1,0)</f>
        <v>0</v>
      </c>
      <c r="Z4431" s="12">
        <f>IF(OR(Tableau1[[#This Row],[Access R1 + S1+ T1 ]]&gt;=1,Tableau1[[#This Row],[Access V1 +W1 + X1]]&gt;=1),1,0)</f>
        <v>0</v>
      </c>
      <c r="AB4431" s="10" t="str">
        <f>Tableau1[[#This Row],[DOI]]</f>
        <v>doi: 10.1002/ijc.30768</v>
      </c>
      <c r="AC4431" s="13" t="str">
        <f>Tableau1[[#This Row],[Authors]]&amp;", "&amp;Tableau1[[#This Row],[Title]]&amp;" "&amp;Tableau1[[#This Row],[Journal]]&amp;". "&amp;Tableau1[[#This Row],[Year]]</f>
        <v>Busch M, Große-Kreul J, Wirtz JJ, Beier M, Stephan H, Royer-Pokora B, Metz K, Dünker N., Reduction of the tumorigenic potential of human retinoblastoma cell lines by TFF1 overexpression involves p53/caspase signaling and miR-18a regulation. Int J Cancer. 2017</v>
      </c>
    </row>
    <row r="4432" spans="1:29" x14ac:dyDescent="0.3">
      <c r="A4432">
        <v>964</v>
      </c>
      <c r="B4432" t="s">
        <v>4226</v>
      </c>
      <c r="C4432" t="s">
        <v>14480</v>
      </c>
      <c r="D4432" t="s">
        <v>24647</v>
      </c>
      <c r="E4432" t="s">
        <v>2495</v>
      </c>
      <c r="F4432" s="10"/>
      <c r="G4432">
        <v>2017</v>
      </c>
      <c r="J4432">
        <v>0.39500021161884746</v>
      </c>
      <c r="L4432" t="s">
        <v>35452</v>
      </c>
      <c r="M4432">
        <v>29053487</v>
      </c>
      <c r="Q4432" s="10"/>
      <c r="R4432" s="11">
        <f t="shared" si="138"/>
        <v>0</v>
      </c>
      <c r="U4432" s="11">
        <f t="shared" si="139"/>
        <v>0</v>
      </c>
      <c r="Y4432" s="11">
        <f>IF(SUM(Tableau1[[#This Row],[Other access]:[Sci-hub access]])&gt;=1,1,0)</f>
        <v>0</v>
      </c>
      <c r="Z4432" s="12">
        <f>IF(OR(Tableau1[[#This Row],[Access R1 + S1+ T1 ]]&gt;=1,Tableau1[[#This Row],[Access V1 +W1 + X1]]&gt;=1),1,0)</f>
        <v>0</v>
      </c>
      <c r="AB4432" s="10" t="str">
        <f>Tableau1[[#This Row],[DOI]]</f>
        <v>doi: 10.1097/OPX.0000000000001140</v>
      </c>
      <c r="AC4432" s="13" t="str">
        <f>Tableau1[[#This Row],[Authors]]&amp;", "&amp;Tableau1[[#This Row],[Title]]&amp;" "&amp;Tableau1[[#This Row],[Journal]]&amp;". "&amp;Tableau1[[#This Row],[Year]]</f>
        <v>Otero C, Aldaba M, Vera-Diaz FA, Pujol J., Effect of Experimental Conditions in the Accommodation Response in Myopia. Optom Vis Sci. 2017</v>
      </c>
    </row>
    <row r="4433" spans="1:29" x14ac:dyDescent="0.3">
      <c r="A4433">
        <v>3692</v>
      </c>
      <c r="B4433" t="s">
        <v>6863</v>
      </c>
      <c r="C4433" t="s">
        <v>17104</v>
      </c>
      <c r="D4433" t="s">
        <v>27287</v>
      </c>
      <c r="E4433" t="s">
        <v>2538</v>
      </c>
      <c r="F4433" s="10"/>
      <c r="G4433">
        <v>2017</v>
      </c>
      <c r="J4433">
        <v>0.39509137292320529</v>
      </c>
      <c r="L4433" t="s">
        <v>38136</v>
      </c>
      <c r="M4433">
        <v>28546693</v>
      </c>
      <c r="Q4433" s="10"/>
      <c r="R4433" s="11">
        <f t="shared" si="138"/>
        <v>0</v>
      </c>
      <c r="U4433" s="11">
        <f t="shared" si="139"/>
        <v>0</v>
      </c>
      <c r="Y4433" s="11">
        <f>IF(SUM(Tableau1[[#This Row],[Other access]:[Sci-hub access]])&gt;=1,1,0)</f>
        <v>0</v>
      </c>
      <c r="Z4433" s="12">
        <f>IF(OR(Tableau1[[#This Row],[Access R1 + S1+ T1 ]]&gt;=1,Tableau1[[#This Row],[Access V1 +W1 + X1]]&gt;=1),1,0)</f>
        <v>0</v>
      </c>
      <c r="AB4433" s="10" t="str">
        <f>Tableau1[[#This Row],[DOI]]</f>
        <v>doi: 10.4103/meajo.MEAJO_89_15</v>
      </c>
      <c r="AC4433" s="13" t="str">
        <f>Tableau1[[#This Row],[Authors]]&amp;", "&amp;Tableau1[[#This Row],[Title]]&amp;" "&amp;Tableau1[[#This Row],[Journal]]&amp;". "&amp;Tableau1[[#This Row],[Year]]</f>
        <v>John D, Selvin SST, Irodi A, Jacob P., Disseminated Rhinosporidiosis with Conjunctival Involvement in an Immunocompromised Patient. Middle East Afr J Ophthalmol. 2017</v>
      </c>
    </row>
    <row r="4434" spans="1:29" x14ac:dyDescent="0.3">
      <c r="A4434">
        <v>3293</v>
      </c>
      <c r="B4434" t="s">
        <v>6475</v>
      </c>
      <c r="C4434" t="s">
        <v>16718</v>
      </c>
      <c r="D4434" t="s">
        <v>26899</v>
      </c>
      <c r="E4434" t="s">
        <v>34132</v>
      </c>
      <c r="F4434" s="10"/>
      <c r="G4434">
        <v>2017</v>
      </c>
      <c r="J4434">
        <v>0.39520413760894779</v>
      </c>
      <c r="L4434" t="s">
        <v>37746</v>
      </c>
      <c r="M4434">
        <v>28605930</v>
      </c>
      <c r="Q4434" s="10"/>
      <c r="R4434" s="11">
        <f t="shared" si="138"/>
        <v>0</v>
      </c>
      <c r="U4434" s="11">
        <f t="shared" si="139"/>
        <v>0</v>
      </c>
      <c r="Y4434" s="11">
        <f>IF(SUM(Tableau1[[#This Row],[Other access]:[Sci-hub access]])&gt;=1,1,0)</f>
        <v>0</v>
      </c>
      <c r="Z4434" s="12">
        <f>IF(OR(Tableau1[[#This Row],[Access R1 + S1+ T1 ]]&gt;=1,Tableau1[[#This Row],[Access V1 +W1 + X1]]&gt;=1),1,0)</f>
        <v>0</v>
      </c>
      <c r="AB4434" s="10" t="str">
        <f>Tableau1[[#This Row],[DOI]]</f>
        <v>doi: 10.5644/ama2006-124.188</v>
      </c>
      <c r="AC4434" s="13" t="str">
        <f>Tableau1[[#This Row],[Authors]]&amp;", "&amp;Tableau1[[#This Row],[Title]]&amp;" "&amp;Tableau1[[#This Row],[Journal]]&amp;". "&amp;Tableau1[[#This Row],[Year]]</f>
        <v>Ciloglu U, Aldag M, Albeyoglu S, Aykut V, Karakaya C, Gonul B., Central retinal vein occlusion after coronary artery bypass surgery: A case report. Acta Med Acad. 2017</v>
      </c>
    </row>
    <row r="4435" spans="1:29" x14ac:dyDescent="0.3">
      <c r="A4435">
        <v>7215</v>
      </c>
      <c r="B4435" t="s">
        <v>1256</v>
      </c>
      <c r="C4435" t="s">
        <v>1257</v>
      </c>
      <c r="D4435" t="s">
        <v>1258</v>
      </c>
      <c r="E4435" t="s">
        <v>3029</v>
      </c>
      <c r="F4435" s="10"/>
      <c r="G4435">
        <v>2017</v>
      </c>
      <c r="J4435">
        <v>0.39540262478252941</v>
      </c>
      <c r="L4435" t="s">
        <v>41571</v>
      </c>
      <c r="M4435">
        <v>28115508</v>
      </c>
      <c r="Q4435" s="10"/>
      <c r="R4435" s="11">
        <f t="shared" si="138"/>
        <v>0</v>
      </c>
      <c r="U4435" s="11">
        <f t="shared" si="139"/>
        <v>0</v>
      </c>
      <c r="Y4435" s="11">
        <f>IF(SUM(Tableau1[[#This Row],[Other access]:[Sci-hub access]])&gt;=1,1,0)</f>
        <v>0</v>
      </c>
      <c r="Z4435" s="12">
        <f>IF(OR(Tableau1[[#This Row],[Access R1 + S1+ T1 ]]&gt;=1,Tableau1[[#This Row],[Access V1 +W1 + X1]]&gt;=1),1,0)</f>
        <v>0</v>
      </c>
      <c r="AB4435" s="10" t="str">
        <f>Tableau1[[#This Row],[DOI]]</f>
        <v>doi: 10.1128/IAI.01050-16</v>
      </c>
      <c r="AC4435" s="13" t="str">
        <f>Tableau1[[#This Row],[Authors]]&amp;", "&amp;Tableau1[[#This Row],[Title]]&amp;" "&amp;Tableau1[[#This Row],[Journal]]&amp;". "&amp;Tableau1[[#This Row],[Year]]</f>
        <v>Sullivan JP, Nair N, Potula HH, Gomes-Solecki M., Eyedrop Inoculation Causes Sublethal Leptospirosis in Mice. Infect Immun. 2017</v>
      </c>
    </row>
    <row r="4436" spans="1:29" ht="28.8" x14ac:dyDescent="0.3">
      <c r="A4436">
        <v>3668</v>
      </c>
      <c r="B4436" t="s">
        <v>6840</v>
      </c>
      <c r="C4436" t="s">
        <v>17081</v>
      </c>
      <c r="D4436" t="s">
        <v>27264</v>
      </c>
      <c r="E4436" t="s">
        <v>2441</v>
      </c>
      <c r="F4436" s="10"/>
      <c r="G4436">
        <v>2017</v>
      </c>
      <c r="J4436">
        <v>0.39549171812538808</v>
      </c>
      <c r="L4436" t="s">
        <v>38112</v>
      </c>
      <c r="M4436">
        <v>28549516</v>
      </c>
      <c r="Q4436" s="10"/>
      <c r="R4436" s="11">
        <f t="shared" si="138"/>
        <v>0</v>
      </c>
      <c r="U4436" s="11">
        <f t="shared" si="139"/>
        <v>0</v>
      </c>
      <c r="Y4436" s="11">
        <f>IF(SUM(Tableau1[[#This Row],[Other access]:[Sci-hub access]])&gt;=1,1,0)</f>
        <v>0</v>
      </c>
      <c r="Z4436" s="12">
        <f>IF(OR(Tableau1[[#This Row],[Access R1 + S1+ T1 ]]&gt;=1,Tableau1[[#This Row],[Access V1 +W1 + X1]]&gt;=1),1,0)</f>
        <v>0</v>
      </c>
      <c r="AB4436" s="10" t="str">
        <f>Tableau1[[#This Row],[DOI]]</f>
        <v>doi: 10.1016/j.ophtha.2017.04.026</v>
      </c>
      <c r="AC4436" s="13" t="str">
        <f>Tableau1[[#This Row],[Authors]]&amp;", "&amp;Tableau1[[#This Row],[Title]]&amp;" "&amp;Tableau1[[#This Row],[Journal]]&amp;". "&amp;Tableau1[[#This Row],[Year]]</f>
        <v>Kong X, Strauss RW, Cideciyan AV, Michaelides M, Sahel JA, Munoz B, Ahmed M, Ervin AM, West SK, Cheetham JK, Scholl HPN; ProgStar Study Group.., Visual Acuity Change over 12 Months in the Prospective Progression of Atrophy Secondary to Stargardt Disease (ProgStar) Study: ProgStar Report Number 6. Ophthalmology. 2017</v>
      </c>
    </row>
    <row r="4437" spans="1:29" x14ac:dyDescent="0.3">
      <c r="A4437">
        <v>7008</v>
      </c>
      <c r="B4437" t="s">
        <v>1184</v>
      </c>
      <c r="C4437" t="s">
        <v>1185</v>
      </c>
      <c r="D4437" t="s">
        <v>1186</v>
      </c>
      <c r="E4437" t="s">
        <v>2767</v>
      </c>
      <c r="F4437" s="10"/>
      <c r="G4437">
        <v>2017</v>
      </c>
      <c r="J4437">
        <v>0.39549370812616569</v>
      </c>
      <c r="L4437" t="s">
        <v>41366</v>
      </c>
      <c r="M4437">
        <v>28137479</v>
      </c>
      <c r="Q4437" s="10"/>
      <c r="R4437" s="11">
        <f t="shared" si="138"/>
        <v>0</v>
      </c>
      <c r="U4437" s="11">
        <f t="shared" si="139"/>
        <v>0</v>
      </c>
      <c r="Y4437" s="11">
        <f>IF(SUM(Tableau1[[#This Row],[Other access]:[Sci-hub access]])&gt;=1,1,0)</f>
        <v>0</v>
      </c>
      <c r="Z4437" s="12">
        <f>IF(OR(Tableau1[[#This Row],[Access R1 + S1+ T1 ]]&gt;=1,Tableau1[[#This Row],[Access V1 +W1 + X1]]&gt;=1),1,0)</f>
        <v>0</v>
      </c>
      <c r="AB4437" s="10" t="str">
        <f>Tableau1[[#This Row],[DOI]]</f>
        <v>doi: 10.1016/j.autrev.2017.01.005</v>
      </c>
      <c r="AC4437" s="13" t="str">
        <f>Tableau1[[#This Row],[Authors]]&amp;", "&amp;Tableau1[[#This Row],[Title]]&amp;" "&amp;Tableau1[[#This Row],[Journal]]&amp;". "&amp;Tableau1[[#This Row],[Year]]</f>
        <v>Adamus G., Can innate and autoimmune reactivity forecast early and advance stages of age-related macular degeneration? Autoimmun Rev. 2017</v>
      </c>
    </row>
    <row r="4438" spans="1:29" x14ac:dyDescent="0.3">
      <c r="A4438">
        <v>6338</v>
      </c>
      <c r="B4438" t="s">
        <v>9287</v>
      </c>
      <c r="C4438" t="s">
        <v>19498</v>
      </c>
      <c r="D4438" t="s">
        <v>29718</v>
      </c>
      <c r="E4438" t="s">
        <v>2451</v>
      </c>
      <c r="F4438" s="10"/>
      <c r="G4438">
        <v>2017</v>
      </c>
      <c r="J4438">
        <v>0.39559764247227902</v>
      </c>
      <c r="L4438" t="s">
        <v>40707</v>
      </c>
      <c r="M4438">
        <v>28225799</v>
      </c>
      <c r="Q4438" s="10"/>
      <c r="R4438" s="11">
        <f t="shared" si="138"/>
        <v>0</v>
      </c>
      <c r="U4438" s="11">
        <f t="shared" si="139"/>
        <v>0</v>
      </c>
      <c r="Y4438" s="11">
        <f>IF(SUM(Tableau1[[#This Row],[Other access]:[Sci-hub access]])&gt;=1,1,0)</f>
        <v>0</v>
      </c>
      <c r="Z4438" s="12">
        <f>IF(OR(Tableau1[[#This Row],[Access R1 + S1+ T1 ]]&gt;=1,Tableau1[[#This Row],[Access V1 +W1 + X1]]&gt;=1),1,0)</f>
        <v>0</v>
      </c>
      <c r="AB4438" s="10" t="str">
        <f>Tableau1[[#This Row],[DOI]]</f>
        <v>doi: 10.1371/journal.pone.0169816</v>
      </c>
      <c r="AC4438" s="13" t="str">
        <f>Tableau1[[#This Row],[Authors]]&amp;", "&amp;Tableau1[[#This Row],[Title]]&amp;" "&amp;Tableau1[[#This Row],[Journal]]&amp;". "&amp;Tableau1[[#This Row],[Year]]</f>
        <v>Visser MS, Amarakoon S, Missotten T, Timman R, Busschbach JJ., SF-6D utility values for the better- and worse-seeing eye for health states based on the Snellen equivalent in patients with age-related macular degeneration. PLoS One. 2017</v>
      </c>
    </row>
    <row r="4439" spans="1:29" x14ac:dyDescent="0.3">
      <c r="A4439">
        <v>10519</v>
      </c>
      <c r="B4439" t="s">
        <v>13002</v>
      </c>
      <c r="C4439" t="s">
        <v>23168</v>
      </c>
      <c r="D4439" t="s">
        <v>33455</v>
      </c>
      <c r="E4439" t="s">
        <v>2557</v>
      </c>
      <c r="F4439" s="10"/>
      <c r="G4439">
        <v>2017</v>
      </c>
      <c r="J4439">
        <v>0.39559833345561646</v>
      </c>
      <c r="L4439" t="s">
        <v>44768</v>
      </c>
      <c r="M4439">
        <v>27243351</v>
      </c>
      <c r="Q4439" s="10"/>
      <c r="R4439" s="11">
        <f t="shared" si="138"/>
        <v>0</v>
      </c>
      <c r="U4439" s="11">
        <f t="shared" si="139"/>
        <v>0</v>
      </c>
      <c r="Y4439" s="11">
        <f>IF(SUM(Tableau1[[#This Row],[Other access]:[Sci-hub access]])&gt;=1,1,0)</f>
        <v>0</v>
      </c>
      <c r="Z4439" s="12">
        <f>IF(OR(Tableau1[[#This Row],[Access R1 + S1+ T1 ]]&gt;=1,Tableau1[[#This Row],[Access V1 +W1 + X1]]&gt;=1),1,0)</f>
        <v>0</v>
      </c>
      <c r="AB4439" s="10" t="str">
        <f>Tableau1[[#This Row],[DOI]]</f>
        <v>doi: 10.1097/ICL.0000000000000287</v>
      </c>
      <c r="AC4439" s="13" t="str">
        <f>Tableau1[[#This Row],[Authors]]&amp;", "&amp;Tableau1[[#This Row],[Title]]&amp;" "&amp;Tableau1[[#This Row],[Journal]]&amp;". "&amp;Tableau1[[#This Row],[Year]]</f>
        <v>Sinha R, Bansal M, Sharma N, Dada T, Tandon R, Titiyal JS., Transscleral Suture-Fixated Versus Intrascleral Haptic-Fixated Intraocular Lens: A Comparative Study. Eye Contact Lens. 2017</v>
      </c>
    </row>
    <row r="4440" spans="1:29" x14ac:dyDescent="0.3">
      <c r="A4440">
        <v>8641</v>
      </c>
      <c r="B4440" t="s">
        <v>11302</v>
      </c>
      <c r="C4440" t="s">
        <v>21486</v>
      </c>
      <c r="D4440" t="s">
        <v>31741</v>
      </c>
      <c r="E4440" t="s">
        <v>2486</v>
      </c>
      <c r="F4440" s="10"/>
      <c r="G4440">
        <v>2017</v>
      </c>
      <c r="J4440">
        <v>0.39576714409878044</v>
      </c>
      <c r="L4440" t="s">
        <v>42977</v>
      </c>
      <c r="M4440">
        <v>27873479</v>
      </c>
      <c r="Q4440" s="10"/>
      <c r="R4440" s="11">
        <f t="shared" si="138"/>
        <v>0</v>
      </c>
      <c r="U4440" s="11">
        <f t="shared" si="139"/>
        <v>0</v>
      </c>
      <c r="Y4440" s="11">
        <f>IF(SUM(Tableau1[[#This Row],[Other access]:[Sci-hub access]])&gt;=1,1,0)</f>
        <v>0</v>
      </c>
      <c r="Z4440" s="12">
        <f>IF(OR(Tableau1[[#This Row],[Access R1 + S1+ T1 ]]&gt;=1,Tableau1[[#This Row],[Access V1 +W1 + X1]]&gt;=1),1,0)</f>
        <v>0</v>
      </c>
      <c r="AB4440" s="10" t="str">
        <f>Tableau1[[#This Row],[DOI]]</f>
        <v>doi: 10.1111/aos.13292</v>
      </c>
      <c r="AC4440" s="13" t="str">
        <f>Tableau1[[#This Row],[Authors]]&amp;", "&amp;Tableau1[[#This Row],[Title]]&amp;" "&amp;Tableau1[[#This Row],[Journal]]&amp;". "&amp;Tableau1[[#This Row],[Year]]</f>
        <v>Carreño E, Portero A, Herreras JM, García-Vázquez C, Whitcup SM, Stern ME, Calonge M, Enríquez-de-Salamanca A., Cytokine and chemokine tear levels in patients with uveitis. Acta Ophthalmol. 2017</v>
      </c>
    </row>
    <row r="4441" spans="1:29" x14ac:dyDescent="0.3">
      <c r="A4441">
        <v>10768</v>
      </c>
      <c r="B4441" t="s">
        <v>13225</v>
      </c>
      <c r="C4441" t="s">
        <v>23388</v>
      </c>
      <c r="D4441" t="s">
        <v>33678</v>
      </c>
      <c r="E4441" t="s">
        <v>34015</v>
      </c>
      <c r="F4441" s="10"/>
      <c r="G4441">
        <v>2017</v>
      </c>
      <c r="J4441">
        <v>0.39584776838201019</v>
      </c>
      <c r="L4441" t="s">
        <v>45015</v>
      </c>
      <c r="M4441">
        <v>27057589</v>
      </c>
      <c r="Q4441" s="10"/>
      <c r="R4441" s="11">
        <f t="shared" si="138"/>
        <v>0</v>
      </c>
      <c r="U4441" s="11">
        <f t="shared" si="139"/>
        <v>0</v>
      </c>
      <c r="Y4441" s="11">
        <f>IF(SUM(Tableau1[[#This Row],[Other access]:[Sci-hub access]])&gt;=1,1,0)</f>
        <v>0</v>
      </c>
      <c r="Z4441" s="12">
        <f>IF(OR(Tableau1[[#This Row],[Access R1 + S1+ T1 ]]&gt;=1,Tableau1[[#This Row],[Access V1 +W1 + X1]]&gt;=1),1,0)</f>
        <v>0</v>
      </c>
      <c r="AB4441" s="10" t="str">
        <f>Tableau1[[#This Row],[DOI]]</f>
        <v>doi: 10.3109/13816810.2016.1151901</v>
      </c>
      <c r="AC4441" s="13" t="str">
        <f>Tableau1[[#This Row],[Authors]]&amp;", "&amp;Tableau1[[#This Row],[Title]]&amp;" "&amp;Tableau1[[#This Row],[Journal]]&amp;". "&amp;Tableau1[[#This Row],[Year]]</f>
        <v>Hand CK, McGuire M, Parfrey NA, Murphy CC., Homozygous SLC4A11 mutation in a large Irish CHED2 pedigree. Ophthalmic Genet. 2017</v>
      </c>
    </row>
    <row r="4442" spans="1:29" x14ac:dyDescent="0.3">
      <c r="A4442">
        <v>6854</v>
      </c>
      <c r="B4442" t="s">
        <v>1130</v>
      </c>
      <c r="C4442" t="s">
        <v>1131</v>
      </c>
      <c r="D4442" t="s">
        <v>1132</v>
      </c>
      <c r="E4442" t="s">
        <v>2925</v>
      </c>
      <c r="F4442" s="10"/>
      <c r="G4442">
        <v>2017</v>
      </c>
      <c r="J4442">
        <v>0.39592914676895319</v>
      </c>
      <c r="L4442" t="s">
        <v>41213</v>
      </c>
      <c r="M4442">
        <v>28155540</v>
      </c>
      <c r="Q4442" s="10"/>
      <c r="R4442" s="11">
        <f t="shared" si="138"/>
        <v>0</v>
      </c>
      <c r="U4442" s="11">
        <f t="shared" si="139"/>
        <v>0</v>
      </c>
      <c r="Y4442" s="11">
        <f>IF(SUM(Tableau1[[#This Row],[Other access]:[Sci-hub access]])&gt;=1,1,0)</f>
        <v>0</v>
      </c>
      <c r="Z4442" s="12">
        <f>IF(OR(Tableau1[[#This Row],[Access R1 + S1+ T1 ]]&gt;=1,Tableau1[[#This Row],[Access V1 +W1 + X1]]&gt;=1),1,0)</f>
        <v>0</v>
      </c>
      <c r="AB4442" s="10" t="str">
        <f>Tableau1[[#This Row],[DOI]]</f>
        <v>doi: 10.1080/10717544.2016.1233588</v>
      </c>
      <c r="AC4442" s="13" t="str">
        <f>Tableau1[[#This Row],[Authors]]&amp;", "&amp;Tableau1[[#This Row],[Title]]&amp;" "&amp;Tableau1[[#This Row],[Journal]]&amp;". "&amp;Tableau1[[#This Row],[Year]]</f>
        <v>Naguib SS, Hathout RM, Mansour S., Optimizing novel penetration enhancing hybridized vesicles for augmenting the in-vivo effect of an anti-glaucoma drug. Drug Deliv. 2017</v>
      </c>
    </row>
    <row r="4443" spans="1:29" x14ac:dyDescent="0.3">
      <c r="A4443">
        <v>1738</v>
      </c>
      <c r="B4443" t="s">
        <v>4988</v>
      </c>
      <c r="C4443" t="s">
        <v>15236</v>
      </c>
      <c r="D4443" t="s">
        <v>25409</v>
      </c>
      <c r="E4443" t="s">
        <v>2490</v>
      </c>
      <c r="F4443" s="10"/>
      <c r="G4443">
        <v>2017</v>
      </c>
      <c r="J4443">
        <v>0.39605025634694613</v>
      </c>
      <c r="L4443" t="s">
        <v>36214</v>
      </c>
      <c r="M4443">
        <v>28887118</v>
      </c>
      <c r="Q4443" s="10"/>
      <c r="R4443" s="11">
        <f t="shared" si="138"/>
        <v>0</v>
      </c>
      <c r="U4443" s="11">
        <f t="shared" si="139"/>
        <v>0</v>
      </c>
      <c r="Y4443" s="11">
        <f>IF(SUM(Tableau1[[#This Row],[Other access]:[Sci-hub access]])&gt;=1,1,0)</f>
        <v>0</v>
      </c>
      <c r="Z4443" s="12">
        <f>IF(OR(Tableau1[[#This Row],[Access R1 + S1+ T1 ]]&gt;=1,Tableau1[[#This Row],[Access V1 +W1 + X1]]&gt;=1),1,0)</f>
        <v>0</v>
      </c>
      <c r="AB4443" s="10" t="str">
        <f>Tableau1[[#This Row],[DOI]]</f>
        <v>doi: 10.1016/j.ajo.2017.08.018</v>
      </c>
      <c r="AC4443" s="13" t="str">
        <f>Tableau1[[#This Row],[Authors]]&amp;", "&amp;Tableau1[[#This Row],[Title]]&amp;" "&amp;Tableau1[[#This Row],[Journal]]&amp;". "&amp;Tableau1[[#This Row],[Year]]</f>
        <v>Masis M, Chen R, Porco T, Lin SC., Trabecular Meshwork Height in Primary Open-Angle Glaucoma Versus Primary Angle-Closure Glaucoma. Am J Ophthalmol. 2017</v>
      </c>
    </row>
    <row r="4444" spans="1:29" x14ac:dyDescent="0.3">
      <c r="A4444">
        <v>5317</v>
      </c>
      <c r="B4444" t="s">
        <v>8376</v>
      </c>
      <c r="C4444" t="s">
        <v>18599</v>
      </c>
      <c r="D4444" t="s">
        <v>28806</v>
      </c>
      <c r="E4444" t="s">
        <v>2541</v>
      </c>
      <c r="F4444" s="10"/>
      <c r="G4444">
        <v>2017</v>
      </c>
      <c r="J4444">
        <v>0.39608311951486941</v>
      </c>
      <c r="L4444" t="s">
        <v>39712</v>
      </c>
      <c r="M4444">
        <v>28350570</v>
      </c>
      <c r="Q4444" s="10"/>
      <c r="R4444" s="11">
        <f t="shared" si="138"/>
        <v>0</v>
      </c>
      <c r="U4444" s="11">
        <f t="shared" si="139"/>
        <v>0</v>
      </c>
      <c r="Y4444" s="11">
        <f>IF(SUM(Tableau1[[#This Row],[Other access]:[Sci-hub access]])&gt;=1,1,0)</f>
        <v>0</v>
      </c>
      <c r="Z4444" s="12">
        <f>IF(OR(Tableau1[[#This Row],[Access R1 + S1+ T1 ]]&gt;=1,Tableau1[[#This Row],[Access V1 +W1 + X1]]&gt;=1),1,0)</f>
        <v>0</v>
      </c>
      <c r="AB4444" s="10" t="str">
        <f>Tableau1[[#This Row],[DOI]]</f>
        <v>doi: 10.1097/WNO.0000000000000499</v>
      </c>
      <c r="AC4444" s="13" t="str">
        <f>Tableau1[[#This Row],[Authors]]&amp;", "&amp;Tableau1[[#This Row],[Title]]&amp;" "&amp;Tableau1[[#This Row],[Journal]]&amp;". "&amp;Tableau1[[#This Row],[Year]]</f>
        <v>Kruger JM, Karussis D, Zisimopoulou P, Petrou P., Low-Density Lipoprotein Receptor-Related Protein 4-Positive Myasthenia Gravis in a Double-Seronegative, Electromyography-Negative Patient. J Neuroophthalmol. 2017</v>
      </c>
    </row>
    <row r="4445" spans="1:29" x14ac:dyDescent="0.3">
      <c r="A4445">
        <v>9121</v>
      </c>
      <c r="B4445" t="s">
        <v>11722</v>
      </c>
      <c r="C4445" t="s">
        <v>21897</v>
      </c>
      <c r="D4445" t="s">
        <v>32163</v>
      </c>
      <c r="E4445" t="s">
        <v>2514</v>
      </c>
      <c r="F4445" s="10"/>
      <c r="G4445">
        <v>2017</v>
      </c>
      <c r="J4445">
        <v>0.39613958688921769</v>
      </c>
      <c r="L4445" t="s">
        <v>43438</v>
      </c>
      <c r="M4445">
        <v>27491475</v>
      </c>
      <c r="Q4445" s="10"/>
      <c r="R4445" s="11">
        <f t="shared" si="138"/>
        <v>0</v>
      </c>
      <c r="U4445" s="11">
        <f t="shared" si="139"/>
        <v>0</v>
      </c>
      <c r="Y4445" s="11">
        <f>IF(SUM(Tableau1[[#This Row],[Other access]:[Sci-hub access]])&gt;=1,1,0)</f>
        <v>0</v>
      </c>
      <c r="Z4445" s="12">
        <f>IF(OR(Tableau1[[#This Row],[Access R1 + S1+ T1 ]]&gt;=1,Tableau1[[#This Row],[Access V1 +W1 + X1]]&gt;=1),1,0)</f>
        <v>0</v>
      </c>
      <c r="AB4445" s="10" t="str">
        <f>Tableau1[[#This Row],[DOI]]</f>
        <v>doi: 10.1016/j.survophthal.2016.07.002</v>
      </c>
      <c r="AC4445" s="13" t="str">
        <f>Tableau1[[#This Row],[Authors]]&amp;", "&amp;Tableau1[[#This Row],[Title]]&amp;" "&amp;Tableau1[[#This Row],[Journal]]&amp;". "&amp;Tableau1[[#This Row],[Year]]</f>
        <v>Olsen TG, Frederiksen J., The association between multiple sclerosis and uveitis. Surv Ophthalmol. 2017</v>
      </c>
    </row>
    <row r="4446" spans="1:29" x14ac:dyDescent="0.3">
      <c r="A4446">
        <v>10677</v>
      </c>
      <c r="B4446" t="s">
        <v>13144</v>
      </c>
      <c r="C4446" t="s">
        <v>23309</v>
      </c>
      <c r="D4446" t="s">
        <v>33597</v>
      </c>
      <c r="E4446" t="s">
        <v>34489</v>
      </c>
      <c r="F4446" s="10"/>
      <c r="G4446">
        <v>2017</v>
      </c>
      <c r="J4446">
        <v>0.39614415609129339</v>
      </c>
      <c r="L4446" t="s">
        <v>44925</v>
      </c>
      <c r="M4446">
        <v>27114287</v>
      </c>
      <c r="Q4446" s="10"/>
      <c r="R4446" s="11">
        <f t="shared" si="138"/>
        <v>0</v>
      </c>
      <c r="U4446" s="11">
        <f t="shared" si="139"/>
        <v>0</v>
      </c>
      <c r="Y4446" s="11">
        <f>IF(SUM(Tableau1[[#This Row],[Other access]:[Sci-hub access]])&gt;=1,1,0)</f>
        <v>0</v>
      </c>
      <c r="Z4446" s="12">
        <f>IF(OR(Tableau1[[#This Row],[Access R1 + S1+ T1 ]]&gt;=1,Tableau1[[#This Row],[Access V1 +W1 + X1]]&gt;=1),1,0)</f>
        <v>0</v>
      </c>
      <c r="AB4446" s="10" t="str">
        <f>Tableau1[[#This Row],[DOI]]</f>
        <v>doi: 10.1016/j.arbres.2015.12.011</v>
      </c>
      <c r="AC4446" s="13" t="str">
        <f>Tableau1[[#This Row],[Authors]]&amp;", "&amp;Tableau1[[#This Row],[Title]]&amp;" "&amp;Tableau1[[#This Row],[Journal]]&amp;". "&amp;Tableau1[[#This Row],[Year]]</f>
        <v>Cengiz Seyhan E, Zeki Gunluoglu M, Erol C., Pulmonary Artery Aneurysm Ruptured Into Bronchus in a Patient With Behçet's Disease. Arch Bronconeumol. 2017</v>
      </c>
    </row>
    <row r="4447" spans="1:29" x14ac:dyDescent="0.3">
      <c r="A4447">
        <v>9301</v>
      </c>
      <c r="B4447" t="s">
        <v>1985</v>
      </c>
      <c r="C4447" t="s">
        <v>1986</v>
      </c>
      <c r="D4447" t="s">
        <v>1987</v>
      </c>
      <c r="E4447" t="s">
        <v>3038</v>
      </c>
      <c r="F4447" s="10"/>
      <c r="G4447">
        <v>2017</v>
      </c>
      <c r="J4447">
        <v>0.39629093081199862</v>
      </c>
      <c r="L4447" t="s">
        <v>43600</v>
      </c>
      <c r="M4447">
        <v>27748758</v>
      </c>
      <c r="Q4447" s="10"/>
      <c r="R4447" s="11">
        <f t="shared" si="138"/>
        <v>0</v>
      </c>
      <c r="U4447" s="11">
        <f t="shared" si="139"/>
        <v>0</v>
      </c>
      <c r="Y4447" s="11">
        <f>IF(SUM(Tableau1[[#This Row],[Other access]:[Sci-hub access]])&gt;=1,1,0)</f>
        <v>0</v>
      </c>
      <c r="Z4447" s="12">
        <f>IF(OR(Tableau1[[#This Row],[Access R1 + S1+ T1 ]]&gt;=1,Tableau1[[#This Row],[Access V1 +W1 + X1]]&gt;=1),1,0)</f>
        <v>0</v>
      </c>
      <c r="AB4447" s="10" t="str">
        <f>Tableau1[[#This Row],[DOI]]</f>
        <v>doi: 10.1038/onc.2016.350</v>
      </c>
      <c r="AC4447" s="13" t="str">
        <f>Tableau1[[#This Row],[Authors]]&amp;", "&amp;Tableau1[[#This Row],[Title]]&amp;" "&amp;Tableau1[[#This Row],[Journal]]&amp;". "&amp;Tableau1[[#This Row],[Year]]</f>
        <v>Qi DL, Cobrinik D., MDM2 but not MDM4 promotes retinoblastoma cell proliferation through p53-independent regulation of MYCN translation. Oncogene. 2017</v>
      </c>
    </row>
    <row r="4448" spans="1:29" x14ac:dyDescent="0.3">
      <c r="A4448">
        <v>3542</v>
      </c>
      <c r="B4448" t="s">
        <v>6715</v>
      </c>
      <c r="C4448" t="s">
        <v>16957</v>
      </c>
      <c r="D4448" t="s">
        <v>27139</v>
      </c>
      <c r="E4448" t="s">
        <v>2511</v>
      </c>
      <c r="F4448" s="10"/>
      <c r="G4448">
        <v>2017</v>
      </c>
      <c r="J4448">
        <v>0.39668171352735448</v>
      </c>
      <c r="L4448" t="s">
        <v>37989</v>
      </c>
      <c r="M4448">
        <v>28573991</v>
      </c>
      <c r="Q4448" s="10"/>
      <c r="R4448" s="11">
        <f t="shared" si="138"/>
        <v>0</v>
      </c>
      <c r="U4448" s="11">
        <f t="shared" si="139"/>
        <v>0</v>
      </c>
      <c r="Y4448" s="11">
        <f>IF(SUM(Tableau1[[#This Row],[Other access]:[Sci-hub access]])&gt;=1,1,0)</f>
        <v>0</v>
      </c>
      <c r="Z4448" s="12">
        <f>IF(OR(Tableau1[[#This Row],[Access R1 + S1+ T1 ]]&gt;=1,Tableau1[[#This Row],[Access V1 +W1 + X1]]&gt;=1),1,0)</f>
        <v>0</v>
      </c>
      <c r="AB4448" s="10" t="str">
        <f>Tableau1[[#This Row],[DOI]]</f>
        <v>doi: 10.4103/ijo.IJO_960_16</v>
      </c>
      <c r="AC4448" s="13" t="str">
        <f>Tableau1[[#This Row],[Authors]]&amp;", "&amp;Tableau1[[#This Row],[Title]]&amp;" "&amp;Tableau1[[#This Row],[Journal]]&amp;". "&amp;Tableau1[[#This Row],[Year]]</f>
        <v>Rishi P, Rishi E, Maitray A., Surgical refixation of posteriorly dislocated intraocular lens with scleral-tuck technique. Indian J Ophthalmol. 2017</v>
      </c>
    </row>
    <row r="4449" spans="1:29" x14ac:dyDescent="0.3">
      <c r="A4449">
        <v>10881</v>
      </c>
      <c r="B4449" t="s">
        <v>13325</v>
      </c>
      <c r="C4449" t="s">
        <v>23487</v>
      </c>
      <c r="D4449" t="s">
        <v>33779</v>
      </c>
      <c r="E4449" t="s">
        <v>2457</v>
      </c>
      <c r="F4449" s="10"/>
      <c r="G4449">
        <v>2017</v>
      </c>
      <c r="J4449">
        <v>0.39691452353153345</v>
      </c>
      <c r="L4449" t="s">
        <v>45126</v>
      </c>
      <c r="M4449">
        <v>26909535</v>
      </c>
      <c r="Q4449" s="10"/>
      <c r="R4449" s="11">
        <f t="shared" si="138"/>
        <v>0</v>
      </c>
      <c r="U4449" s="11">
        <f t="shared" si="139"/>
        <v>0</v>
      </c>
      <c r="Y4449" s="11">
        <f>IF(SUM(Tableau1[[#This Row],[Other access]:[Sci-hub access]])&gt;=1,1,0)</f>
        <v>0</v>
      </c>
      <c r="Z4449" s="12">
        <f>IF(OR(Tableau1[[#This Row],[Access R1 + S1+ T1 ]]&gt;=1,Tableau1[[#This Row],[Access V1 +W1 + X1]]&gt;=1),1,0)</f>
        <v>0</v>
      </c>
      <c r="AB4449" s="10" t="str">
        <f>Tableau1[[#This Row],[DOI]]</f>
        <v>doi: 10.1097/ICB.0000000000000284</v>
      </c>
      <c r="AC4449" s="13" t="str">
        <f>Tableau1[[#This Row],[Authors]]&amp;", "&amp;Tableau1[[#This Row],[Title]]&amp;" "&amp;Tableau1[[#This Row],[Journal]]&amp;". "&amp;Tableau1[[#This Row],[Year]]</f>
        <v>Papastavrou VT, Zambarakji H, Dooley I, Eleftheriadis H, Jackson TL., OBSERVATION: FLUOCINOLONE ACETONIDE (ILUVIEN) IMPLANT MIGRATION INTO THE ANTERIOR CHAMBER. Retin Cases Brief Rep. 2017</v>
      </c>
    </row>
    <row r="4450" spans="1:29" x14ac:dyDescent="0.3">
      <c r="A4450">
        <v>3053</v>
      </c>
      <c r="B4450" t="s">
        <v>6244</v>
      </c>
      <c r="C4450" t="s">
        <v>16489</v>
      </c>
      <c r="D4450" t="s">
        <v>26668</v>
      </c>
      <c r="E4450" t="s">
        <v>2523</v>
      </c>
      <c r="F4450" s="10"/>
      <c r="G4450">
        <v>2017</v>
      </c>
      <c r="J4450">
        <v>0.39693555835876571</v>
      </c>
      <c r="L4450" t="s">
        <v>37507</v>
      </c>
      <c r="M4450">
        <v>28643797</v>
      </c>
      <c r="Q4450" s="10"/>
      <c r="R4450" s="11">
        <f t="shared" si="138"/>
        <v>0</v>
      </c>
      <c r="U4450" s="11">
        <f t="shared" si="139"/>
        <v>0</v>
      </c>
      <c r="Y4450" s="11">
        <f>IF(SUM(Tableau1[[#This Row],[Other access]:[Sci-hub access]])&gt;=1,1,0)</f>
        <v>0</v>
      </c>
      <c r="Z4450" s="12">
        <f>IF(OR(Tableau1[[#This Row],[Access R1 + S1+ T1 ]]&gt;=1,Tableau1[[#This Row],[Access V1 +W1 + X1]]&gt;=1),1,0)</f>
        <v>0</v>
      </c>
      <c r="AB4450" s="10" t="str">
        <f>Tableau1[[#This Row],[DOI]]</f>
        <v>doi: 10.1038/eye.2017.80</v>
      </c>
      <c r="AC4450" s="13" t="str">
        <f>Tableau1[[#This Row],[Authors]]&amp;", "&amp;Tableau1[[#This Row],[Title]]&amp;" "&amp;Tableau1[[#This Row],[Journal]]&amp;". "&amp;Tableau1[[#This Row],[Year]]</f>
        <v>Mercieca K, Steeples L, Anand N; Medscape.., Deep sclerectomy for uveitic glaucoma: long-term outcomes. Eye (Lond). 2017</v>
      </c>
    </row>
    <row r="4451" spans="1:29" ht="28.8" x14ac:dyDescent="0.3">
      <c r="A4451">
        <v>9615</v>
      </c>
      <c r="B4451" t="s">
        <v>12168</v>
      </c>
      <c r="C4451" t="s">
        <v>22343</v>
      </c>
      <c r="D4451" t="s">
        <v>32616</v>
      </c>
      <c r="E4451" t="s">
        <v>34397</v>
      </c>
      <c r="F4451" s="10"/>
      <c r="G4451">
        <v>2017</v>
      </c>
      <c r="J4451">
        <v>0.39700883934249309</v>
      </c>
      <c r="L4451" t="s">
        <v>43886</v>
      </c>
      <c r="M4451">
        <v>27637319</v>
      </c>
      <c r="Q4451" s="10"/>
      <c r="R4451" s="11">
        <f t="shared" si="138"/>
        <v>0</v>
      </c>
      <c r="U4451" s="11">
        <f t="shared" si="139"/>
        <v>0</v>
      </c>
      <c r="Y4451" s="11">
        <f>IF(SUM(Tableau1[[#This Row],[Other access]:[Sci-hub access]])&gt;=1,1,0)</f>
        <v>0</v>
      </c>
      <c r="Z4451" s="12">
        <f>IF(OR(Tableau1[[#This Row],[Access R1 + S1+ T1 ]]&gt;=1,Tableau1[[#This Row],[Access V1 +W1 + X1]]&gt;=1),1,0)</f>
        <v>0</v>
      </c>
      <c r="AB4451" s="10" t="str">
        <f>Tableau1[[#This Row],[DOI]]</f>
        <v>doi: 10.1016/j.semarthrit.2016.08.001</v>
      </c>
      <c r="AC4451" s="13" t="str">
        <f>Tableau1[[#This Row],[Authors]]&amp;", "&amp;Tableau1[[#This Row],[Title]]&amp;" "&amp;Tableau1[[#This Row],[Journal]]&amp;". "&amp;Tableau1[[#This Row],[Year]]</f>
        <v>Guffroy A, Dervieux B, Gravier S, Martinez C, Deibener-Kaminsky J, Hachulla E, Michel M, Weber JC, Korganow AS, Arnaud L, Gottenberg JE, Sibilia J; Club des Rhumatismes et Inflammations (CRI).., Systemic capillary leak syndrome and autoimmune diseases: A case series. Semin Arthritis Rheum. 2017</v>
      </c>
    </row>
    <row r="4452" spans="1:29" x14ac:dyDescent="0.3">
      <c r="A4452">
        <v>1429</v>
      </c>
      <c r="B4452" t="s">
        <v>4687</v>
      </c>
      <c r="C4452" t="s">
        <v>14938</v>
      </c>
      <c r="D4452" t="s">
        <v>25108</v>
      </c>
      <c r="E4452" t="s">
        <v>2632</v>
      </c>
      <c r="F4452" s="10"/>
      <c r="G4452">
        <v>2017</v>
      </c>
      <c r="J4452">
        <v>0.39718708491382226</v>
      </c>
      <c r="L4452" t="s">
        <v>35910</v>
      </c>
      <c r="M4452">
        <v>28951187</v>
      </c>
      <c r="Q4452" s="10"/>
      <c r="R4452" s="11">
        <f t="shared" si="138"/>
        <v>0</v>
      </c>
      <c r="U4452" s="11">
        <f t="shared" si="139"/>
        <v>0</v>
      </c>
      <c r="Y4452" s="11">
        <f>IF(SUM(Tableau1[[#This Row],[Other access]:[Sci-hub access]])&gt;=1,1,0)</f>
        <v>0</v>
      </c>
      <c r="Z4452" s="12">
        <f>IF(OR(Tableau1[[#This Row],[Access R1 + S1+ T1 ]]&gt;=1,Tableau1[[#This Row],[Access V1 +W1 + X1]]&gt;=1),1,0)</f>
        <v>0</v>
      </c>
      <c r="AB4452" s="10" t="str">
        <f>Tableau1[[#This Row],[DOI]]</f>
        <v>doi: 10.1016/j.wneu.2017.09.095</v>
      </c>
      <c r="AC4452" s="13" t="str">
        <f>Tableau1[[#This Row],[Authors]]&amp;", "&amp;Tableau1[[#This Row],[Title]]&amp;" "&amp;Tableau1[[#This Row],[Journal]]&amp;". "&amp;Tableau1[[#This Row],[Year]]</f>
        <v>Rao KVLN, Beniwal M, Vazhayil V, Somanna S, Yasha TC., Occipital Intraosseous Hemangioma over Torcula: Unusual Presentation with Raised Intracranial Pressure. World Neurosurg. 2017</v>
      </c>
    </row>
    <row r="4453" spans="1:29" x14ac:dyDescent="0.3">
      <c r="A4453">
        <v>1230</v>
      </c>
      <c r="B4453" t="s">
        <v>4492</v>
      </c>
      <c r="C4453" t="s">
        <v>14745</v>
      </c>
      <c r="D4453" t="s">
        <v>24913</v>
      </c>
      <c r="E4453" t="s">
        <v>2496</v>
      </c>
      <c r="F4453" s="10"/>
      <c r="G4453">
        <v>2017</v>
      </c>
      <c r="J4453">
        <v>0.39724520575004996</v>
      </c>
      <c r="L4453" t="s">
        <v>35717</v>
      </c>
      <c r="M4453">
        <v>28985811</v>
      </c>
      <c r="Q4453" s="10"/>
      <c r="R4453" s="11">
        <f t="shared" si="138"/>
        <v>0</v>
      </c>
      <c r="U4453" s="11">
        <f t="shared" si="139"/>
        <v>0</v>
      </c>
      <c r="Y4453" s="11">
        <f>IF(SUM(Tableau1[[#This Row],[Other access]:[Sci-hub access]])&gt;=1,1,0)</f>
        <v>0</v>
      </c>
      <c r="Z4453" s="12">
        <f>IF(OR(Tableau1[[#This Row],[Access R1 + S1+ T1 ]]&gt;=1,Tableau1[[#This Row],[Access V1 +W1 + X1]]&gt;=1),1,0)</f>
        <v>0</v>
      </c>
      <c r="AB4453" s="10" t="str">
        <f>Tableau1[[#This Row],[DOI]]</f>
        <v>doi: 10.1016/j.jcjo.2017.01.013</v>
      </c>
      <c r="AC4453" s="13" t="str">
        <f>Tableau1[[#This Row],[Authors]]&amp;", "&amp;Tableau1[[#This Row],[Title]]&amp;" "&amp;Tableau1[[#This Row],[Journal]]&amp;". "&amp;Tableau1[[#This Row],[Year]]</f>
        <v>Ross M, El-Haddad C, Deschênes J., Ocular injury in orbital fractures at a level I trauma center. Can J Ophthalmol. 2017</v>
      </c>
    </row>
    <row r="4454" spans="1:29" x14ac:dyDescent="0.3">
      <c r="A4454">
        <v>3128</v>
      </c>
      <c r="B4454" t="s">
        <v>6317</v>
      </c>
      <c r="C4454" t="s">
        <v>16560</v>
      </c>
      <c r="D4454" t="s">
        <v>26741</v>
      </c>
      <c r="E4454" t="s">
        <v>2443</v>
      </c>
      <c r="F4454" s="10"/>
      <c r="G4454">
        <v>2017</v>
      </c>
      <c r="J4454">
        <v>0.39740033540348663</v>
      </c>
      <c r="L4454" t="s">
        <v>37582</v>
      </c>
      <c r="M4454">
        <v>28632844</v>
      </c>
      <c r="Q4454" s="10"/>
      <c r="R4454" s="11">
        <f t="shared" si="138"/>
        <v>0</v>
      </c>
      <c r="U4454" s="11">
        <f t="shared" si="139"/>
        <v>0</v>
      </c>
      <c r="Y4454" s="11">
        <f>IF(SUM(Tableau1[[#This Row],[Other access]:[Sci-hub access]])&gt;=1,1,0)</f>
        <v>0</v>
      </c>
      <c r="Z4454" s="12">
        <f>IF(OR(Tableau1[[#This Row],[Access R1 + S1+ T1 ]]&gt;=1,Tableau1[[#This Row],[Access V1 +W1 + X1]]&gt;=1),1,0)</f>
        <v>0</v>
      </c>
      <c r="AB4454" s="10" t="str">
        <f>Tableau1[[#This Row],[DOI]]</f>
        <v>doi: 10.1167/iovs.16-20083</v>
      </c>
      <c r="AC4454" s="13" t="str">
        <f>Tableau1[[#This Row],[Authors]]&amp;", "&amp;Tableau1[[#This Row],[Title]]&amp;" "&amp;Tableau1[[#This Row],[Journal]]&amp;". "&amp;Tableau1[[#This Row],[Year]]</f>
        <v>Yang P, Skiba NP, Tewkesbury GM, Treboschi VM, Baciu P, Jaffe GJ., Complement-Mediated Regulation of Apolipoprotein E in Cultured Human RPE Cells. Invest Ophthalmol Vis Sci. 2017</v>
      </c>
    </row>
    <row r="4455" spans="1:29" x14ac:dyDescent="0.3">
      <c r="A4455">
        <v>6383</v>
      </c>
      <c r="B4455" t="s">
        <v>9329</v>
      </c>
      <c r="C4455" t="s">
        <v>19538</v>
      </c>
      <c r="D4455" t="s">
        <v>29760</v>
      </c>
      <c r="E4455" t="s">
        <v>2447</v>
      </c>
      <c r="F4455" s="10"/>
      <c r="G4455">
        <v>2017</v>
      </c>
      <c r="J4455">
        <v>0.39747826517873852</v>
      </c>
      <c r="L4455" t="s">
        <v>40752</v>
      </c>
      <c r="M4455">
        <v>28221295</v>
      </c>
      <c r="Q4455" s="10"/>
      <c r="R4455" s="11">
        <f t="shared" si="138"/>
        <v>0</v>
      </c>
      <c r="U4455" s="11">
        <f t="shared" si="139"/>
        <v>0</v>
      </c>
      <c r="Y4455" s="11">
        <f>IF(SUM(Tableau1[[#This Row],[Other access]:[Sci-hub access]])&gt;=1,1,0)</f>
        <v>0</v>
      </c>
      <c r="Z4455" s="12">
        <f>IF(OR(Tableau1[[#This Row],[Access R1 + S1+ T1 ]]&gt;=1,Tableau1[[#This Row],[Access V1 +W1 + X1]]&gt;=1),1,0)</f>
        <v>0</v>
      </c>
      <c r="AB4455" s="10" t="str">
        <f>Tableau1[[#This Row],[DOI]]</f>
        <v>doi: 10.1097/IOP.0000000000000876</v>
      </c>
      <c r="AC4455" s="13" t="str">
        <f>Tableau1[[#This Row],[Authors]]&amp;", "&amp;Tableau1[[#This Row],[Title]]&amp;" "&amp;Tableau1[[#This Row],[Journal]]&amp;". "&amp;Tableau1[[#This Row],[Year]]</f>
        <v>Syed ZA, Sutula FC., Dynamic Intraductal Meibomian Probing: A Modified Approach to the Treatment of Obstructive Meibomian Gland Dysfunction. Ophthal Plast Reconstr Surg. 2017</v>
      </c>
    </row>
    <row r="4456" spans="1:29" x14ac:dyDescent="0.3">
      <c r="A4456">
        <v>9654</v>
      </c>
      <c r="B4456" t="s">
        <v>12204</v>
      </c>
      <c r="C4456" t="s">
        <v>22378</v>
      </c>
      <c r="D4456" t="s">
        <v>32652</v>
      </c>
      <c r="E4456" t="s">
        <v>2449</v>
      </c>
      <c r="F4456" s="10"/>
      <c r="G4456">
        <v>2017</v>
      </c>
      <c r="J4456">
        <v>0.39753528273246408</v>
      </c>
      <c r="L4456" t="s">
        <v>43923</v>
      </c>
      <c r="M4456">
        <v>27628750</v>
      </c>
      <c r="Q4456" s="10"/>
      <c r="R4456" s="11">
        <f t="shared" si="138"/>
        <v>0</v>
      </c>
      <c r="U4456" s="11">
        <f t="shared" si="139"/>
        <v>0</v>
      </c>
      <c r="Y4456" s="11">
        <f>IF(SUM(Tableau1[[#This Row],[Other access]:[Sci-hub access]])&gt;=1,1,0)</f>
        <v>0</v>
      </c>
      <c r="Z4456" s="12">
        <f>IF(OR(Tableau1[[#This Row],[Access R1 + S1+ T1 ]]&gt;=1,Tableau1[[#This Row],[Access V1 +W1 + X1]]&gt;=1),1,0)</f>
        <v>0</v>
      </c>
      <c r="AB4456" s="10" t="str">
        <f>Tableau1[[#This Row],[DOI]]</f>
        <v>doi: 10.1111/cxo.12467</v>
      </c>
      <c r="AC4456" s="13" t="str">
        <f>Tableau1[[#This Row],[Authors]]&amp;", "&amp;Tableau1[[#This Row],[Title]]&amp;" "&amp;Tableau1[[#This Row],[Journal]]&amp;". "&amp;Tableau1[[#This Row],[Year]]</f>
        <v>Ishikawa K, Gekka T, Hayashi T, Kikuchi S, Kameya S, Tsuneoka H., Closure of a full-thickness macular hole without vitrectomy in choroideraemia. Clin Exp Optom. 2017</v>
      </c>
    </row>
    <row r="4457" spans="1:29" x14ac:dyDescent="0.3">
      <c r="A4457">
        <v>8144</v>
      </c>
      <c r="B4457" t="s">
        <v>10859</v>
      </c>
      <c r="C4457" t="s">
        <v>21047</v>
      </c>
      <c r="D4457" t="s">
        <v>31297</v>
      </c>
      <c r="E4457" t="s">
        <v>2778</v>
      </c>
      <c r="F4457" s="10"/>
      <c r="G4457">
        <v>2017</v>
      </c>
      <c r="J4457">
        <v>0.39764129556907335</v>
      </c>
      <c r="L4457" t="s">
        <v>42491</v>
      </c>
      <c r="M4457">
        <v>27989421</v>
      </c>
      <c r="Q4457" s="10"/>
      <c r="R4457" s="11">
        <f t="shared" si="138"/>
        <v>0</v>
      </c>
      <c r="U4457" s="11">
        <f t="shared" si="139"/>
        <v>0</v>
      </c>
      <c r="Y4457" s="11">
        <f>IF(SUM(Tableau1[[#This Row],[Other access]:[Sci-hub access]])&gt;=1,1,0)</f>
        <v>0</v>
      </c>
      <c r="Z4457" s="12">
        <f>IF(OR(Tableau1[[#This Row],[Access R1 + S1+ T1 ]]&gt;=1,Tableau1[[#This Row],[Access V1 +W1 + X1]]&gt;=1),1,0)</f>
        <v>0</v>
      </c>
      <c r="AB4457" s="10" t="str">
        <f>Tableau1[[#This Row],[DOI]]</f>
        <v>doi: 10.1016/j.jfo.2016.10.002</v>
      </c>
      <c r="AC4457" s="13" t="str">
        <f>Tableau1[[#This Row],[Authors]]&amp;", "&amp;Tableau1[[#This Row],[Title]]&amp;" "&amp;Tableau1[[#This Row],[Journal]]&amp;". "&amp;Tableau1[[#This Row],[Year]]</f>
        <v>Benouaich X, Mahieu L, Matonti F, Soler V., Persistence of foveal capillary plexi in a case of fovea plana evident on OCT angiography. J Fr Ophtalmol. 2017</v>
      </c>
    </row>
    <row r="4458" spans="1:29" x14ac:dyDescent="0.3">
      <c r="A4458">
        <v>10715</v>
      </c>
      <c r="B4458" t="s">
        <v>13178</v>
      </c>
      <c r="C4458" t="s">
        <v>23341</v>
      </c>
      <c r="D4458" t="s">
        <v>33631</v>
      </c>
      <c r="E4458" t="s">
        <v>2469</v>
      </c>
      <c r="F4458" s="10"/>
      <c r="G4458">
        <v>2017</v>
      </c>
      <c r="J4458">
        <v>0.39773951789821382</v>
      </c>
      <c r="L4458" t="s">
        <v>44962</v>
      </c>
      <c r="M4458">
        <v>27083007</v>
      </c>
      <c r="Q4458" s="10"/>
      <c r="R4458" s="11">
        <f t="shared" si="138"/>
        <v>0</v>
      </c>
      <c r="U4458" s="11">
        <f t="shared" si="139"/>
        <v>0</v>
      </c>
      <c r="Y4458" s="11">
        <f>IF(SUM(Tableau1[[#This Row],[Other access]:[Sci-hub access]])&gt;=1,1,0)</f>
        <v>0</v>
      </c>
      <c r="Z4458" s="12">
        <f>IF(OR(Tableau1[[#This Row],[Access R1 + S1+ T1 ]]&gt;=1,Tableau1[[#This Row],[Access V1 +W1 + X1]]&gt;=1),1,0)</f>
        <v>0</v>
      </c>
      <c r="AB4458" s="10" t="str">
        <f>Tableau1[[#This Row],[DOI]]</f>
        <v>doi: 10.3109/08820538.2015.1118133</v>
      </c>
      <c r="AC4458" s="13" t="str">
        <f>Tableau1[[#This Row],[Authors]]&amp;", "&amp;Tableau1[[#This Row],[Title]]&amp;" "&amp;Tableau1[[#This Row],[Journal]]&amp;". "&amp;Tableau1[[#This Row],[Year]]</f>
        <v>Plateroti AM, Scavella V, Abdolrahimzadeh B, Plateroti R, Rahimi S., An Update on Oculodermal Melanocytosis and Rare Associated Conditions. Semin Ophthalmol. 2017</v>
      </c>
    </row>
    <row r="4459" spans="1:29" x14ac:dyDescent="0.3">
      <c r="A4459">
        <v>5198</v>
      </c>
      <c r="B4459" t="s">
        <v>8269</v>
      </c>
      <c r="C4459" t="s">
        <v>18493</v>
      </c>
      <c r="D4459" t="s">
        <v>28699</v>
      </c>
      <c r="E4459" t="s">
        <v>2522</v>
      </c>
      <c r="F4459" s="10"/>
      <c r="G4459">
        <v>2017</v>
      </c>
      <c r="J4459">
        <v>0.39801849005417222</v>
      </c>
      <c r="L4459" t="s">
        <v>39601</v>
      </c>
      <c r="M4459">
        <v>28362900</v>
      </c>
      <c r="Q4459" s="10"/>
      <c r="R4459" s="11">
        <f t="shared" si="138"/>
        <v>0</v>
      </c>
      <c r="U4459" s="11">
        <f t="shared" si="139"/>
        <v>0</v>
      </c>
      <c r="Y4459" s="11">
        <f>IF(SUM(Tableau1[[#This Row],[Other access]:[Sci-hub access]])&gt;=1,1,0)</f>
        <v>0</v>
      </c>
      <c r="Z4459" s="12">
        <f>IF(OR(Tableau1[[#This Row],[Access R1 + S1+ T1 ]]&gt;=1,Tableau1[[#This Row],[Access V1 +W1 + X1]]&gt;=1),1,0)</f>
        <v>0</v>
      </c>
      <c r="AB4459" s="10" t="str">
        <f>Tableau1[[#This Row],[DOI]]</f>
        <v>doi: 10.1167/17.3.26</v>
      </c>
      <c r="AC4459" s="13" t="str">
        <f>Tableau1[[#This Row],[Authors]]&amp;", "&amp;Tableau1[[#This Row],[Title]]&amp;" "&amp;Tableau1[[#This Row],[Journal]]&amp;". "&amp;Tableau1[[#This Row],[Year]]</f>
        <v>Atkinson J., The Davida Teller Award Lecture, 2016: Visual Brain Development: A review of "Dorsal Stream Vulnerability"-motion, mathematics, amblyopia, actions, and attention. J Vis. 2017</v>
      </c>
    </row>
    <row r="4460" spans="1:29" x14ac:dyDescent="0.3">
      <c r="A4460">
        <v>8603</v>
      </c>
      <c r="B4460" t="s">
        <v>11265</v>
      </c>
      <c r="C4460" t="s">
        <v>21449</v>
      </c>
      <c r="D4460" t="s">
        <v>31704</v>
      </c>
      <c r="E4460" t="s">
        <v>2667</v>
      </c>
      <c r="F4460" s="10"/>
      <c r="G4460">
        <v>2017</v>
      </c>
      <c r="J4460">
        <v>0.39811024050323562</v>
      </c>
      <c r="L4460" t="s">
        <v>42939</v>
      </c>
      <c r="M4460">
        <v>27884617</v>
      </c>
      <c r="Q4460" s="10"/>
      <c r="R4460" s="11">
        <f t="shared" si="138"/>
        <v>0</v>
      </c>
      <c r="U4460" s="11">
        <f t="shared" si="139"/>
        <v>0</v>
      </c>
      <c r="Y4460" s="11">
        <f>IF(SUM(Tableau1[[#This Row],[Other access]:[Sci-hub access]])&gt;=1,1,0)</f>
        <v>0</v>
      </c>
      <c r="Z4460" s="12">
        <f>IF(OR(Tableau1[[#This Row],[Access R1 + S1+ T1 ]]&gt;=1,Tableau1[[#This Row],[Access V1 +W1 + X1]]&gt;=1),1,0)</f>
        <v>0</v>
      </c>
      <c r="AB4460" s="10" t="str">
        <f>Tableau1[[#This Row],[DOI]]</f>
        <v>doi: 10.1016/j.clae.2016.11.004</v>
      </c>
      <c r="AC4460" s="13" t="str">
        <f>Tableau1[[#This Row],[Authors]]&amp;", "&amp;Tableau1[[#This Row],[Title]]&amp;" "&amp;Tableau1[[#This Row],[Journal]]&amp;". "&amp;Tableau1[[#This Row],[Year]]</f>
        <v>Aslanides IM, Kymionis GD., Trans advanced surface laser ablation (TransPRK) outcomes using SmartPulseTechnology. Cont Lens Anterior Eye. 2017</v>
      </c>
    </row>
    <row r="4461" spans="1:29" ht="28.8" x14ac:dyDescent="0.3">
      <c r="A4461">
        <v>2336</v>
      </c>
      <c r="B4461" t="s">
        <v>99</v>
      </c>
      <c r="C4461" t="s">
        <v>100</v>
      </c>
      <c r="D4461" t="s">
        <v>101</v>
      </c>
      <c r="E4461" t="s">
        <v>2497</v>
      </c>
      <c r="F4461" s="10"/>
      <c r="G4461">
        <v>2017</v>
      </c>
      <c r="J4461">
        <v>0.39824254041183071</v>
      </c>
      <c r="L4461" t="s">
        <v>36801</v>
      </c>
      <c r="M4461">
        <v>28765500</v>
      </c>
      <c r="Q4461" s="10"/>
      <c r="R4461" s="11">
        <f t="shared" si="138"/>
        <v>0</v>
      </c>
      <c r="U4461" s="11">
        <f t="shared" si="139"/>
        <v>0</v>
      </c>
      <c r="Y4461" s="11">
        <f>IF(SUM(Tableau1[[#This Row],[Other access]:[Sci-hub access]])&gt;=1,1,0)</f>
        <v>0</v>
      </c>
      <c r="Z4461" s="12">
        <f>IF(OR(Tableau1[[#This Row],[Access R1 + S1+ T1 ]]&gt;=1,Tableau1[[#This Row],[Access V1 +W1 + X1]]&gt;=1),1,0)</f>
        <v>0</v>
      </c>
      <c r="AB4461" s="10" t="str">
        <f>Tableau1[[#This Row],[DOI]]</f>
        <v>doi: 10.1136/vr.103948</v>
      </c>
      <c r="AC4461" s="13" t="str">
        <f>Tableau1[[#This Row],[Authors]]&amp;", "&amp;Tableau1[[#This Row],[Title]]&amp;" "&amp;Tableau1[[#This Row],[Journal]]&amp;". "&amp;Tableau1[[#This Row],[Year]]</f>
        <v>Fernández-Aguilar X, Rossi L, Cabezón Ó, Giorgino A, Victoriano Llopis I, Frey J, López-Olvera JR., Infectious keratoconjunctivitis and occurrence of Mycoplasma conjunctivae and Chlamydiaceae in small domestic ruminants from Central Karakoram, Pakistan. Vet Rec. 2017</v>
      </c>
    </row>
    <row r="4462" spans="1:29" ht="28.8" x14ac:dyDescent="0.3">
      <c r="A4462">
        <v>2285</v>
      </c>
      <c r="B4462" t="s">
        <v>5516</v>
      </c>
      <c r="C4462" t="s">
        <v>15761</v>
      </c>
      <c r="D4462" t="s">
        <v>25938</v>
      </c>
      <c r="E4462" t="s">
        <v>3077</v>
      </c>
      <c r="F4462" s="10"/>
      <c r="G4462">
        <v>2017</v>
      </c>
      <c r="J4462">
        <v>0.39833583717494381</v>
      </c>
      <c r="L4462" t="s">
        <v>36752</v>
      </c>
      <c r="M4462">
        <v>28774737</v>
      </c>
      <c r="Q4462" s="10"/>
      <c r="R4462" s="11">
        <f t="shared" si="138"/>
        <v>0</v>
      </c>
      <c r="U4462" s="11">
        <f t="shared" si="139"/>
        <v>0</v>
      </c>
      <c r="Y4462" s="11">
        <f>IF(SUM(Tableau1[[#This Row],[Other access]:[Sci-hub access]])&gt;=1,1,0)</f>
        <v>0</v>
      </c>
      <c r="Z4462" s="12">
        <f>IF(OR(Tableau1[[#This Row],[Access R1 + S1+ T1 ]]&gt;=1,Tableau1[[#This Row],[Access V1 +W1 + X1]]&gt;=1),1,0)</f>
        <v>0</v>
      </c>
      <c r="AB4462" s="10" t="str">
        <f>Tableau1[[#This Row],[DOI]]</f>
        <v>doi: 10.1016/j.ebiom.2017.07.008</v>
      </c>
      <c r="AC4462" s="13" t="str">
        <f>Tableau1[[#This Row],[Authors]]&amp;", "&amp;Tableau1[[#This Row],[Title]]&amp;" "&amp;Tableau1[[#This Row],[Journal]]&amp;". "&amp;Tableau1[[#This Row],[Year]]</f>
        <v>Hammer SS, Beli E, Kady N, Wang Q, Wood K, Lydic TA, Malek G, Saban DR, Wang XX, Hazra S, Levi M, Busik JV, Grant MB., The Mechanism of Diabetic Retinopathy Pathogenesis Unifying Key Lipid Regulators, Sirtuin 1 and Liver X Receptor. EBioMedicine. 2017</v>
      </c>
    </row>
    <row r="4463" spans="1:29" x14ac:dyDescent="0.3">
      <c r="A4463">
        <v>11086</v>
      </c>
      <c r="B4463" t="s">
        <v>13507</v>
      </c>
      <c r="C4463" t="s">
        <v>23666</v>
      </c>
      <c r="D4463" t="s">
        <v>33961</v>
      </c>
      <c r="E4463" t="s">
        <v>2447</v>
      </c>
      <c r="F4463" s="10"/>
      <c r="G4463">
        <v>2017</v>
      </c>
      <c r="J4463">
        <v>0.39834005953158935</v>
      </c>
      <c r="L4463" t="s">
        <v>45327</v>
      </c>
      <c r="M4463">
        <v>25853503</v>
      </c>
      <c r="Q4463" s="10"/>
      <c r="R4463" s="11">
        <f t="shared" si="138"/>
        <v>0</v>
      </c>
      <c r="U4463" s="11">
        <f t="shared" si="139"/>
        <v>0</v>
      </c>
      <c r="Y4463" s="11">
        <f>IF(SUM(Tableau1[[#This Row],[Other access]:[Sci-hub access]])&gt;=1,1,0)</f>
        <v>0</v>
      </c>
      <c r="Z4463" s="12">
        <f>IF(OR(Tableau1[[#This Row],[Access R1 + S1+ T1 ]]&gt;=1,Tableau1[[#This Row],[Access V1 +W1 + X1]]&gt;=1),1,0)</f>
        <v>0</v>
      </c>
      <c r="AB4463" s="10" t="str">
        <f>Tableau1[[#This Row],[DOI]]</f>
        <v>doi: 10.1097/IOP.0000000000000466</v>
      </c>
      <c r="AC4463" s="13" t="str">
        <f>Tableau1[[#This Row],[Authors]]&amp;", "&amp;Tableau1[[#This Row],[Title]]&amp;" "&amp;Tableau1[[#This Row],[Journal]]&amp;". "&amp;Tableau1[[#This Row],[Year]]</f>
        <v>Chahal HS, Abgaryan N, Lakshminarayanan R, Glover AT., Orbital Mucormycosis Following Periorbital Cutaneous Infection. Ophthal Plast Reconstr Surg. 2017</v>
      </c>
    </row>
    <row r="4464" spans="1:29" x14ac:dyDescent="0.3">
      <c r="A4464">
        <v>10653</v>
      </c>
      <c r="B4464" t="s">
        <v>13120</v>
      </c>
      <c r="C4464" t="s">
        <v>23285</v>
      </c>
      <c r="D4464" t="s">
        <v>33573</v>
      </c>
      <c r="E4464" t="s">
        <v>2469</v>
      </c>
      <c r="F4464" s="10"/>
      <c r="G4464">
        <v>2017</v>
      </c>
      <c r="J4464">
        <v>0.39845921238810345</v>
      </c>
      <c r="L4464" t="s">
        <v>44901</v>
      </c>
      <c r="M4464">
        <v>27129111</v>
      </c>
      <c r="Q4464" s="10"/>
      <c r="R4464" s="11">
        <f t="shared" si="138"/>
        <v>0</v>
      </c>
      <c r="U4464" s="11">
        <f t="shared" si="139"/>
        <v>0</v>
      </c>
      <c r="Y4464" s="11">
        <f>IF(SUM(Tableau1[[#This Row],[Other access]:[Sci-hub access]])&gt;=1,1,0)</f>
        <v>0</v>
      </c>
      <c r="Z4464" s="12">
        <f>IF(OR(Tableau1[[#This Row],[Access R1 + S1+ T1 ]]&gt;=1,Tableau1[[#This Row],[Access V1 +W1 + X1]]&gt;=1),1,0)</f>
        <v>0</v>
      </c>
      <c r="AB4464" s="10" t="str">
        <f>Tableau1[[#This Row],[DOI]]</f>
        <v>doi: 10.3109/08820538.2015.1131839</v>
      </c>
      <c r="AC4464" s="13" t="str">
        <f>Tableau1[[#This Row],[Authors]]&amp;", "&amp;Tableau1[[#This Row],[Title]]&amp;" "&amp;Tableau1[[#This Row],[Journal]]&amp;". "&amp;Tableau1[[#This Row],[Year]]</f>
        <v>Vingolo EM, Carnevale C, Fragiotta S, Rigoni E, Iacobelli L., Visual Outcomes and Contrast Sensitivity after Bilateral Implantation of Multifocal Intraocular Lenses with +2.50 or +3.0 Diopter Addition: 12-Month Follow-Up. Semin Ophthalmol. 2017</v>
      </c>
    </row>
    <row r="4465" spans="1:29" ht="28.8" x14ac:dyDescent="0.3">
      <c r="A4465">
        <v>8116</v>
      </c>
      <c r="B4465" t="s">
        <v>1588</v>
      </c>
      <c r="C4465" t="s">
        <v>1589</v>
      </c>
      <c r="D4465" t="s">
        <v>1590</v>
      </c>
      <c r="E4465" t="s">
        <v>2725</v>
      </c>
      <c r="F4465" s="10"/>
      <c r="G4465">
        <v>2017</v>
      </c>
      <c r="J4465">
        <v>0.39849556890490034</v>
      </c>
      <c r="L4465" t="s">
        <v>42463</v>
      </c>
      <c r="M4465">
        <v>27995356</v>
      </c>
      <c r="Q4465" s="10"/>
      <c r="R4465" s="11">
        <f t="shared" si="138"/>
        <v>0</v>
      </c>
      <c r="U4465" s="11">
        <f t="shared" si="139"/>
        <v>0</v>
      </c>
      <c r="Y4465" s="11">
        <f>IF(SUM(Tableau1[[#This Row],[Other access]:[Sci-hub access]])&gt;=1,1,0)</f>
        <v>0</v>
      </c>
      <c r="Z4465" s="12">
        <f>IF(OR(Tableau1[[#This Row],[Access R1 + S1+ T1 ]]&gt;=1,Tableau1[[#This Row],[Access V1 +W1 + X1]]&gt;=1),1,0)</f>
        <v>0</v>
      </c>
      <c r="AB4465" s="10" t="str">
        <f>Tableau1[[#This Row],[DOI]]</f>
        <v>doi: 10.1007/s10753-016-0491-3</v>
      </c>
      <c r="AC4465" s="13" t="str">
        <f>Tableau1[[#This Row],[Authors]]&amp;", "&amp;Tableau1[[#This Row],[Title]]&amp;" "&amp;Tableau1[[#This Row],[Journal]]&amp;". "&amp;Tableau1[[#This Row],[Year]]</f>
        <v>Guo L, Dong W, Fu X, Lin J, Dong Z, Tan X, Zhang T., Tripartite Motif 8 (TRIM8) Positively Regulates Pro-inflammatory Responses in Pseudomonas aeruginosa-Induced Keratitis Through Promoting K63-Linked Polyubiquitination of TAK1 Protein. Inflammation. 2017</v>
      </c>
    </row>
    <row r="4466" spans="1:29" x14ac:dyDescent="0.3">
      <c r="A4466">
        <v>6633</v>
      </c>
      <c r="B4466" t="s">
        <v>9542</v>
      </c>
      <c r="C4466" t="s">
        <v>19749</v>
      </c>
      <c r="D4466" t="s">
        <v>29975</v>
      </c>
      <c r="E4466" t="s">
        <v>2835</v>
      </c>
      <c r="F4466" s="10"/>
      <c r="G4466">
        <v>2017</v>
      </c>
      <c r="J4466">
        <v>0.39854925253592832</v>
      </c>
      <c r="L4466" t="s">
        <v>40996</v>
      </c>
      <c r="M4466">
        <v>28187442</v>
      </c>
      <c r="Q4466" s="10"/>
      <c r="R4466" s="11">
        <f t="shared" si="138"/>
        <v>0</v>
      </c>
      <c r="U4466" s="11">
        <f t="shared" si="139"/>
        <v>0</v>
      </c>
      <c r="Y4466" s="11">
        <f>IF(SUM(Tableau1[[#This Row],[Other access]:[Sci-hub access]])&gt;=1,1,0)</f>
        <v>0</v>
      </c>
      <c r="Z4466" s="12">
        <f>IF(OR(Tableau1[[#This Row],[Access R1 + S1+ T1 ]]&gt;=1,Tableau1[[#This Row],[Access V1 +W1 + X1]]&gt;=1),1,0)</f>
        <v>0</v>
      </c>
      <c r="AB4466" s="10" t="str">
        <f>Tableau1[[#This Row],[DOI]]</f>
        <v>doi: 10.18632/oncotarget.15178</v>
      </c>
      <c r="AC4466" s="13" t="str">
        <f>Tableau1[[#This Row],[Authors]]&amp;", "&amp;Tableau1[[#This Row],[Title]]&amp;" "&amp;Tableau1[[#This Row],[Journal]]&amp;". "&amp;Tableau1[[#This Row],[Year]]</f>
        <v>Liu K, Zou C, Qin B., The association between nuclear receptors and ocular diseases. Oncotarget. 2017</v>
      </c>
    </row>
    <row r="4467" spans="1:29" x14ac:dyDescent="0.3">
      <c r="A4467">
        <v>5111</v>
      </c>
      <c r="B4467" t="s">
        <v>8190</v>
      </c>
      <c r="C4467" t="s">
        <v>18416</v>
      </c>
      <c r="D4467" t="s">
        <v>28620</v>
      </c>
      <c r="E4467" t="s">
        <v>2740</v>
      </c>
      <c r="F4467" s="10"/>
      <c r="G4467">
        <v>2017</v>
      </c>
      <c r="J4467">
        <v>0.39859786411312037</v>
      </c>
      <c r="L4467" t="s">
        <v>39515</v>
      </c>
      <c r="M4467">
        <v>28371479</v>
      </c>
      <c r="Q4467" s="10"/>
      <c r="R4467" s="11">
        <f t="shared" si="138"/>
        <v>0</v>
      </c>
      <c r="U4467" s="11">
        <f t="shared" si="139"/>
        <v>0</v>
      </c>
      <c r="Y4467" s="11">
        <f>IF(SUM(Tableau1[[#This Row],[Other access]:[Sci-hub access]])&gt;=1,1,0)</f>
        <v>0</v>
      </c>
      <c r="Z4467" s="12">
        <f>IF(OR(Tableau1[[#This Row],[Access R1 + S1+ T1 ]]&gt;=1,Tableau1[[#This Row],[Access V1 +W1 + X1]]&gt;=1),1,0)</f>
        <v>0</v>
      </c>
      <c r="AB4467" s="10" t="str">
        <f>Tableau1[[#This Row],[DOI]]</f>
        <v>doi: 10.1002/ajmg.a.38181</v>
      </c>
      <c r="AC4467" s="13" t="str">
        <f>Tableau1[[#This Row],[Authors]]&amp;", "&amp;Tableau1[[#This Row],[Title]]&amp;" "&amp;Tableau1[[#This Row],[Journal]]&amp;". "&amp;Tableau1[[#This Row],[Year]]</f>
        <v>Knight Johnson A, Schaefer GB, Lee J, Hu Y, Del Gaudio D., Alu-mediated deletion of PIGL in a Patient with CHIME syndrome. Am J Med Genet A. 2017</v>
      </c>
    </row>
    <row r="4468" spans="1:29" x14ac:dyDescent="0.3">
      <c r="A4468">
        <v>11056</v>
      </c>
      <c r="B4468" t="s">
        <v>13477</v>
      </c>
      <c r="C4468" t="s">
        <v>23639</v>
      </c>
      <c r="D4468" t="s">
        <v>33931</v>
      </c>
      <c r="E4468" t="s">
        <v>34148</v>
      </c>
      <c r="F4468" s="10"/>
      <c r="G4468">
        <v>2017</v>
      </c>
      <c r="J4468">
        <v>0.39867195121283516</v>
      </c>
      <c r="L4468" t="s">
        <v>45297</v>
      </c>
      <c r="M4468">
        <v>26179634</v>
      </c>
      <c r="Q4468" s="10"/>
      <c r="R4468" s="11">
        <f t="shared" si="138"/>
        <v>0</v>
      </c>
      <c r="U4468" s="11">
        <f t="shared" si="139"/>
        <v>0</v>
      </c>
      <c r="Y4468" s="11">
        <f>IF(SUM(Tableau1[[#This Row],[Other access]:[Sci-hub access]])&gt;=1,1,0)</f>
        <v>0</v>
      </c>
      <c r="Z4468" s="12">
        <f>IF(OR(Tableau1[[#This Row],[Access R1 + S1+ T1 ]]&gt;=1,Tableau1[[#This Row],[Access V1 +W1 + X1]]&gt;=1),1,0)</f>
        <v>0</v>
      </c>
      <c r="AB4468" s="10" t="str">
        <f>Tableau1[[#This Row],[DOI]]</f>
        <v>doi: 10.1111/1756-185X.12688</v>
      </c>
      <c r="AC4468" s="13" t="str">
        <f>Tableau1[[#This Row],[Authors]]&amp;", "&amp;Tableau1[[#This Row],[Title]]&amp;" "&amp;Tableau1[[#This Row],[Journal]]&amp;". "&amp;Tableau1[[#This Row],[Year]]</f>
        <v>Watanabe R, Ishii T, Yoshida M, Takada N, Yokokura S, Shirota Y, Fujii H, Harigae H., Ulcerative keratitis in patients with rheumatoid arthritis in the modern biologic era: a series of eight cases and literature review. Int J Rheum Dis. 2017</v>
      </c>
    </row>
    <row r="4469" spans="1:29" ht="28.8" x14ac:dyDescent="0.3">
      <c r="A4469">
        <v>4478</v>
      </c>
      <c r="B4469" t="s">
        <v>395</v>
      </c>
      <c r="C4469" t="s">
        <v>396</v>
      </c>
      <c r="D4469" t="s">
        <v>397</v>
      </c>
      <c r="E4469" t="s">
        <v>3035</v>
      </c>
      <c r="F4469" s="10"/>
      <c r="G4469">
        <v>2017</v>
      </c>
      <c r="J4469">
        <v>0.39870073006995332</v>
      </c>
      <c r="L4469" t="s">
        <v>38897</v>
      </c>
      <c r="M4469">
        <v>28440955</v>
      </c>
      <c r="Q4469" s="10"/>
      <c r="R4469" s="11">
        <f t="shared" si="138"/>
        <v>0</v>
      </c>
      <c r="U4469" s="11">
        <f t="shared" si="139"/>
        <v>0</v>
      </c>
      <c r="Y4469" s="11">
        <f>IF(SUM(Tableau1[[#This Row],[Other access]:[Sci-hub access]])&gt;=1,1,0)</f>
        <v>0</v>
      </c>
      <c r="Z4469" s="12">
        <f>IF(OR(Tableau1[[#This Row],[Access R1 + S1+ T1 ]]&gt;=1,Tableau1[[#This Row],[Access V1 +W1 + X1]]&gt;=1),1,0)</f>
        <v>0</v>
      </c>
      <c r="AB4469" s="10" t="str">
        <f>Tableau1[[#This Row],[DOI]]</f>
        <v>doi: 10.1002/cncr.30736</v>
      </c>
      <c r="AC4469" s="13" t="str">
        <f>Tableau1[[#This Row],[Authors]]&amp;", "&amp;Tableau1[[#This Row],[Title]]&amp;" "&amp;Tableau1[[#This Row],[Journal]]&amp;". "&amp;Tableau1[[#This Row],[Year]]</f>
        <v>Moore KN, Borghaei H, O'Malley DM, Jeong W, Seward SM, Bauer TM, Perez RP, Matulonis UA, Running KL, Zhang X, Ponte JF, Ruiz-Soto R, Birrer MJ., Phase 1 dose-escalation study of mirvetuximab soravtansine (IMGN853), a folate receptor α-targeting antibody-drug conjugate, in patients with solid tumors. Cancer. 2017</v>
      </c>
    </row>
    <row r="4470" spans="1:29" x14ac:dyDescent="0.3">
      <c r="A4470">
        <v>872</v>
      </c>
      <c r="B4470" t="s">
        <v>4135</v>
      </c>
      <c r="C4470" t="s">
        <v>14389</v>
      </c>
      <c r="D4470" t="s">
        <v>24555</v>
      </c>
      <c r="E4470" t="s">
        <v>2574</v>
      </c>
      <c r="F4470" s="10"/>
      <c r="G4470">
        <v>2017</v>
      </c>
      <c r="J4470">
        <v>0.39873211010526177</v>
      </c>
      <c r="L4470" t="s">
        <v>35360</v>
      </c>
      <c r="M4470">
        <v>29078844</v>
      </c>
      <c r="Q4470" s="10"/>
      <c r="R4470" s="11">
        <f t="shared" si="138"/>
        <v>0</v>
      </c>
      <c r="U4470" s="11">
        <f t="shared" si="139"/>
        <v>0</v>
      </c>
      <c r="Y4470" s="11">
        <f>IF(SUM(Tableau1[[#This Row],[Other access]:[Sci-hub access]])&gt;=1,1,0)</f>
        <v>0</v>
      </c>
      <c r="Z4470" s="12">
        <f>IF(OR(Tableau1[[#This Row],[Access R1 + S1+ T1 ]]&gt;=1,Tableau1[[#This Row],[Access V1 +W1 + X1]]&gt;=1),1,0)</f>
        <v>0</v>
      </c>
      <c r="AB4470" s="10" t="str">
        <f>Tableau1[[#This Row],[DOI]]</f>
        <v>doi: 10.1016/j.amjms.2017.05.001</v>
      </c>
      <c r="AC4470" s="13" t="str">
        <f>Tableau1[[#This Row],[Authors]]&amp;", "&amp;Tableau1[[#This Row],[Title]]&amp;" "&amp;Tableau1[[#This Row],[Journal]]&amp;". "&amp;Tableau1[[#This Row],[Year]]</f>
        <v>Luni FK, Malik SA, Khan AR, Riaz H, Singh H, Federman D, Kanjwal Y, Dasa O, Khuder S, Kabour A., Risk of Ischemic Heart Disease in Patients With Sjögren's Syndrome. Am J Med Sci. 2017</v>
      </c>
    </row>
    <row r="4471" spans="1:29" ht="28.8" x14ac:dyDescent="0.3">
      <c r="A4471">
        <v>4570</v>
      </c>
      <c r="B4471" t="s">
        <v>7691</v>
      </c>
      <c r="C4471" t="s">
        <v>17926</v>
      </c>
      <c r="D4471" t="s">
        <v>28120</v>
      </c>
      <c r="E4471" t="s">
        <v>2443</v>
      </c>
      <c r="F4471" s="10"/>
      <c r="G4471">
        <v>2017</v>
      </c>
      <c r="J4471">
        <v>0.39878627316971282</v>
      </c>
      <c r="L4471" t="s">
        <v>38988</v>
      </c>
      <c r="M4471">
        <v>28431434</v>
      </c>
      <c r="Q4471" s="10"/>
      <c r="R4471" s="11">
        <f t="shared" si="138"/>
        <v>0</v>
      </c>
      <c r="U4471" s="11">
        <f t="shared" si="139"/>
        <v>0</v>
      </c>
      <c r="Y4471" s="11">
        <f>IF(SUM(Tableau1[[#This Row],[Other access]:[Sci-hub access]])&gt;=1,1,0)</f>
        <v>0</v>
      </c>
      <c r="Z4471" s="12">
        <f>IF(OR(Tableau1[[#This Row],[Access R1 + S1+ T1 ]]&gt;=1,Tableau1[[#This Row],[Access V1 +W1 + X1]]&gt;=1),1,0)</f>
        <v>0</v>
      </c>
      <c r="AB4471" s="10" t="str">
        <f>Tableau1[[#This Row],[DOI]]</f>
        <v>doi: 10.1167/iovs.16-20402</v>
      </c>
      <c r="AC4471" s="13" t="str">
        <f>Tableau1[[#This Row],[Authors]]&amp;", "&amp;Tableau1[[#This Row],[Title]]&amp;" "&amp;Tableau1[[#This Row],[Journal]]&amp;". "&amp;Tableau1[[#This Row],[Year]]</f>
        <v>Chen S, Zhi Z, Ruan Q, Liu Q, Li F, Wan F, Reinach PS, Chen J, Qu J, Zhou X., Bright Light Suppresses Form-Deprivation Myopia Development With Activation of Dopamine D1 Receptor Signaling in the ON Pathway in Retina. Invest Ophthalmol Vis Sci. 2017</v>
      </c>
    </row>
    <row r="4472" spans="1:29" x14ac:dyDescent="0.3">
      <c r="A4472">
        <v>2890</v>
      </c>
      <c r="B4472" t="s">
        <v>6089</v>
      </c>
      <c r="C4472" t="s">
        <v>16335</v>
      </c>
      <c r="D4472" t="s">
        <v>26513</v>
      </c>
      <c r="E4472" t="s">
        <v>2532</v>
      </c>
      <c r="F4472" s="10"/>
      <c r="G4472">
        <v>2017</v>
      </c>
      <c r="J4472">
        <v>0.39886431755965568</v>
      </c>
      <c r="L4472" t="s">
        <v>37348</v>
      </c>
      <c r="M4472">
        <v>28668999</v>
      </c>
      <c r="Q4472" s="10"/>
      <c r="R4472" s="11">
        <f t="shared" si="138"/>
        <v>0</v>
      </c>
      <c r="U4472" s="11">
        <f t="shared" si="139"/>
        <v>0</v>
      </c>
      <c r="Y4472" s="11">
        <f>IF(SUM(Tableau1[[#This Row],[Other access]:[Sci-hub access]])&gt;=1,1,0)</f>
        <v>0</v>
      </c>
      <c r="Z4472" s="12">
        <f>IF(OR(Tableau1[[#This Row],[Access R1 + S1+ T1 ]]&gt;=1,Tableau1[[#This Row],[Access V1 +W1 + X1]]&gt;=1),1,0)</f>
        <v>0</v>
      </c>
      <c r="AB4472" s="10" t="str">
        <f>Tableau1[[#This Row],[DOI]]</f>
        <v>doi: 10.1007/s10384-017-0522-0</v>
      </c>
      <c r="AC4472" s="13" t="str">
        <f>Tableau1[[#This Row],[Authors]]&amp;", "&amp;Tableau1[[#This Row],[Title]]&amp;" "&amp;Tableau1[[#This Row],[Journal]]&amp;". "&amp;Tableau1[[#This Row],[Year]]</f>
        <v>Hayashi T, Sasano H, Katagiri S, Tsunoda K, Kameya S, Nakazawa M, Iwata T, Tsuneoka H., Heterozygous deletion of the OPA1 gene in patients with dominant optic atrophy. Jpn J Ophthalmol. 2017</v>
      </c>
    </row>
    <row r="4473" spans="1:29" x14ac:dyDescent="0.3">
      <c r="A4473">
        <v>3537</v>
      </c>
      <c r="B4473" t="s">
        <v>6710</v>
      </c>
      <c r="C4473" t="s">
        <v>16952</v>
      </c>
      <c r="D4473" t="s">
        <v>27134</v>
      </c>
      <c r="E4473" t="s">
        <v>2511</v>
      </c>
      <c r="F4473" s="10"/>
      <c r="G4473">
        <v>2017</v>
      </c>
      <c r="J4473">
        <v>0.39891956654887162</v>
      </c>
      <c r="L4473" t="s">
        <v>37984</v>
      </c>
      <c r="M4473">
        <v>28573996</v>
      </c>
      <c r="Q4473" s="10"/>
      <c r="R4473" s="11">
        <f t="shared" si="138"/>
        <v>0</v>
      </c>
      <c r="U4473" s="11">
        <f t="shared" si="139"/>
        <v>0</v>
      </c>
      <c r="Y4473" s="11">
        <f>IF(SUM(Tableau1[[#This Row],[Other access]:[Sci-hub access]])&gt;=1,1,0)</f>
        <v>0</v>
      </c>
      <c r="Z4473" s="12">
        <f>IF(OR(Tableau1[[#This Row],[Access R1 + S1+ T1 ]]&gt;=1,Tableau1[[#This Row],[Access V1 +W1 + X1]]&gt;=1),1,0)</f>
        <v>0</v>
      </c>
      <c r="AB4473" s="10" t="str">
        <f>Tableau1[[#This Row],[DOI]]</f>
        <v>doi: 10.4103/ijo.IJO_214_14</v>
      </c>
      <c r="AC4473" s="13" t="str">
        <f>Tableau1[[#This Row],[Authors]]&amp;", "&amp;Tableau1[[#This Row],[Title]]&amp;" "&amp;Tableau1[[#This Row],[Journal]]&amp;". "&amp;Tableau1[[#This Row],[Year]]</f>
        <v>Jethani J, Jethani M, Amin S., Ridge at the medial rectus muscle insertion: A new anatomical landmark. Indian J Ophthalmol. 2017</v>
      </c>
    </row>
    <row r="4474" spans="1:29" ht="28.8" x14ac:dyDescent="0.3">
      <c r="A4474">
        <v>2631</v>
      </c>
      <c r="B4474" t="s">
        <v>5847</v>
      </c>
      <c r="C4474" t="s">
        <v>16093</v>
      </c>
      <c r="D4474" t="s">
        <v>26270</v>
      </c>
      <c r="E4474" t="s">
        <v>2983</v>
      </c>
      <c r="F4474" s="10"/>
      <c r="G4474">
        <v>2017</v>
      </c>
      <c r="J4474">
        <v>0.39892429919595651</v>
      </c>
      <c r="L4474" t="s">
        <v>37094</v>
      </c>
      <c r="M4474">
        <v>28717807</v>
      </c>
      <c r="Q4474" s="10"/>
      <c r="R4474" s="11">
        <f t="shared" si="138"/>
        <v>0</v>
      </c>
      <c r="U4474" s="11">
        <f t="shared" si="139"/>
        <v>0</v>
      </c>
      <c r="Y4474" s="11">
        <f>IF(SUM(Tableau1[[#This Row],[Other access]:[Sci-hub access]])&gt;=1,1,0)</f>
        <v>0</v>
      </c>
      <c r="Z4474" s="12">
        <f>IF(OR(Tableau1[[#This Row],[Access R1 + S1+ T1 ]]&gt;=1,Tableau1[[#This Row],[Access V1 +W1 + X1]]&gt;=1),1,0)</f>
        <v>0</v>
      </c>
      <c r="AB4474" s="10" t="str">
        <f>Tableau1[[#This Row],[DOI]]</f>
        <v>doi: 10.1007/s12603-016-0827-6</v>
      </c>
      <c r="AC4474" s="13" t="str">
        <f>Tableau1[[#This Row],[Authors]]&amp;", "&amp;Tableau1[[#This Row],[Title]]&amp;" "&amp;Tableau1[[#This Row],[Journal]]&amp;". "&amp;Tableau1[[#This Row],[Year]]</f>
        <v>Millen AE, Nie J, Sahli MW, Mares JA, Meyers KJ, Klein BEK, LaMonte MJ, Lutsey PL, Andrews CA, Klein R., Vitamin D Status and Prevalent Early Age-Related Macular Degeneration in African Americans and Caucasians: The Atherosclerosis Risk in Communities (ARIC) Study. J Nutr Health Aging. 2017</v>
      </c>
    </row>
    <row r="4475" spans="1:29" x14ac:dyDescent="0.3">
      <c r="A4475">
        <v>3451</v>
      </c>
      <c r="B4475" t="s">
        <v>6626</v>
      </c>
      <c r="C4475" t="s">
        <v>16869</v>
      </c>
      <c r="D4475" t="s">
        <v>27050</v>
      </c>
      <c r="E4475" t="s">
        <v>2562</v>
      </c>
      <c r="F4475" s="10"/>
      <c r="G4475">
        <v>2017</v>
      </c>
      <c r="J4475">
        <v>0.39892474323450011</v>
      </c>
      <c r="L4475" t="s">
        <v>37900</v>
      </c>
      <c r="M4475">
        <v>28585793</v>
      </c>
      <c r="Q4475" s="10"/>
      <c r="R4475" s="11">
        <f t="shared" si="138"/>
        <v>0</v>
      </c>
      <c r="U4475" s="11">
        <f t="shared" si="139"/>
        <v>0</v>
      </c>
      <c r="Y4475" s="11">
        <f>IF(SUM(Tableau1[[#This Row],[Other access]:[Sci-hub access]])&gt;=1,1,0)</f>
        <v>0</v>
      </c>
      <c r="Z4475" s="12">
        <f>IF(OR(Tableau1[[#This Row],[Access R1 + S1+ T1 ]]&gt;=1,Tableau1[[#This Row],[Access V1 +W1 + X1]]&gt;=1),1,0)</f>
        <v>0</v>
      </c>
      <c r="AB4475" s="10" t="str">
        <f>Tableau1[[#This Row],[DOI]]</f>
        <v>doi: 10.22608/APO.201605</v>
      </c>
      <c r="AC4475" s="13" t="str">
        <f>Tableau1[[#This Row],[Authors]]&amp;", "&amp;Tableau1[[#This Row],[Title]]&amp;" "&amp;Tableau1[[#This Row],[Journal]]&amp;". "&amp;Tableau1[[#This Row],[Year]]</f>
        <v>Ho SF, Adnan THB, Goh PP., Prevalence and Factors Associated With Second Eye Cataract Surgery and the Trend in the Time Interval Between the Two Eye Surgeries Based on the Malaysian National Eye Database. Asia Pac J Ophthalmol (Phila). 2017</v>
      </c>
    </row>
    <row r="4476" spans="1:29" x14ac:dyDescent="0.3">
      <c r="A4476">
        <v>4275</v>
      </c>
      <c r="B4476" t="s">
        <v>7409</v>
      </c>
      <c r="C4476" t="s">
        <v>17645</v>
      </c>
      <c r="D4476" t="s">
        <v>27837</v>
      </c>
      <c r="E4476" t="s">
        <v>2443</v>
      </c>
      <c r="F4476" s="10"/>
      <c r="G4476">
        <v>2017</v>
      </c>
      <c r="J4476">
        <v>0.39901807482356533</v>
      </c>
      <c r="L4476" t="s">
        <v>38702</v>
      </c>
      <c r="M4476">
        <v>28460047</v>
      </c>
      <c r="Q4476" s="10"/>
      <c r="R4476" s="11">
        <f t="shared" si="138"/>
        <v>0</v>
      </c>
      <c r="U4476" s="11">
        <f t="shared" si="139"/>
        <v>0</v>
      </c>
      <c r="Y4476" s="11">
        <f>IF(SUM(Tableau1[[#This Row],[Other access]:[Sci-hub access]])&gt;=1,1,0)</f>
        <v>0</v>
      </c>
      <c r="Z4476" s="12">
        <f>IF(OR(Tableau1[[#This Row],[Access R1 + S1+ T1 ]]&gt;=1,Tableau1[[#This Row],[Access V1 +W1 + X1]]&gt;=1),1,0)</f>
        <v>0</v>
      </c>
      <c r="AB4476" s="10" t="str">
        <f>Tableau1[[#This Row],[DOI]]</f>
        <v>doi: 10.1167/iovs.17-21520</v>
      </c>
      <c r="AC4476" s="13" t="str">
        <f>Tableau1[[#This Row],[Authors]]&amp;", "&amp;Tableau1[[#This Row],[Title]]&amp;" "&amp;Tableau1[[#This Row],[Journal]]&amp;". "&amp;Tableau1[[#This Row],[Year]]</f>
        <v>Swenor BK, Varadaraj V, Dave P, West SK, Rubin GS, Ramulu PY., Impact of the Ability to Divide Attention on Reading Performance in Glaucoma. Invest Ophthalmol Vis Sci. 2017</v>
      </c>
    </row>
    <row r="4477" spans="1:29" x14ac:dyDescent="0.3">
      <c r="A4477">
        <v>10404</v>
      </c>
      <c r="B4477" t="s">
        <v>12896</v>
      </c>
      <c r="C4477" t="s">
        <v>23063</v>
      </c>
      <c r="D4477" t="s">
        <v>33349</v>
      </c>
      <c r="E4477" t="s">
        <v>2440</v>
      </c>
      <c r="F4477" s="10"/>
      <c r="G4477">
        <v>2017</v>
      </c>
      <c r="J4477">
        <v>0.399669520562417</v>
      </c>
      <c r="L4477" t="s">
        <v>44654</v>
      </c>
      <c r="M4477">
        <v>27334249</v>
      </c>
      <c r="Q4477" s="10"/>
      <c r="R4477" s="11">
        <f t="shared" si="138"/>
        <v>0</v>
      </c>
      <c r="U4477" s="11">
        <f t="shared" si="139"/>
        <v>0</v>
      </c>
      <c r="Y4477" s="11">
        <f>IF(SUM(Tableau1[[#This Row],[Other access]:[Sci-hub access]])&gt;=1,1,0)</f>
        <v>0</v>
      </c>
      <c r="Z4477" s="12">
        <f>IF(OR(Tableau1[[#This Row],[Access R1 + S1+ T1 ]]&gt;=1,Tableau1[[#This Row],[Access V1 +W1 + X1]]&gt;=1),1,0)</f>
        <v>0</v>
      </c>
      <c r="AB4477" s="10" t="str">
        <f>Tableau1[[#This Row],[DOI]]</f>
        <v>doi: 10.1016/j.exer.2016.06.011</v>
      </c>
      <c r="AC4477" s="13" t="str">
        <f>Tableau1[[#This Row],[Authors]]&amp;", "&amp;Tableau1[[#This Row],[Title]]&amp;" "&amp;Tableau1[[#This Row],[Journal]]&amp;". "&amp;Tableau1[[#This Row],[Year]]</f>
        <v>Shiels A, Hejtmancik JF., Mutations and mechanisms in congenital and age-related cataracts. Exp Eye Res. 2017</v>
      </c>
    </row>
    <row r="4478" spans="1:29" ht="28.8" x14ac:dyDescent="0.3">
      <c r="A4478">
        <v>5640</v>
      </c>
      <c r="B4478" t="s">
        <v>8672</v>
      </c>
      <c r="C4478" t="s">
        <v>18892</v>
      </c>
      <c r="D4478" t="s">
        <v>29102</v>
      </c>
      <c r="E4478" t="s">
        <v>34230</v>
      </c>
      <c r="F4478" s="10"/>
      <c r="G4478">
        <v>2017</v>
      </c>
      <c r="J4478">
        <v>0.39967067637955678</v>
      </c>
      <c r="L4478" t="s">
        <v>40027</v>
      </c>
      <c r="M4478">
        <v>28302178</v>
      </c>
      <c r="Q4478" s="10"/>
      <c r="R4478" s="11">
        <f t="shared" si="138"/>
        <v>0</v>
      </c>
      <c r="U4478" s="11">
        <f t="shared" si="139"/>
        <v>0</v>
      </c>
      <c r="Y4478" s="11">
        <f>IF(SUM(Tableau1[[#This Row],[Other access]:[Sci-hub access]])&gt;=1,1,0)</f>
        <v>0</v>
      </c>
      <c r="Z4478" s="12">
        <f>IF(OR(Tableau1[[#This Row],[Access R1 + S1+ T1 ]]&gt;=1,Tableau1[[#This Row],[Access V1 +W1 + X1]]&gt;=1),1,0)</f>
        <v>0</v>
      </c>
      <c r="AB4478" s="10" t="str">
        <f>Tableau1[[#This Row],[DOI]]</f>
        <v>doi: 10.1186/s13063-017-1860-4</v>
      </c>
      <c r="AC4478" s="13" t="str">
        <f>Tableau1[[#This Row],[Authors]]&amp;", "&amp;Tableau1[[#This Row],[Title]]&amp;" "&amp;Tableau1[[#This Row],[Journal]]&amp;". "&amp;Tableau1[[#This Row],[Year]]</f>
        <v>Chen S, Lv J, Fan S, Zhang H, Xie L, Xu L, Jiang B, Yuan H, Liang Y, Li S, Chen P, Zhang X, Wang N; Multi-mechanism Angle Closure Study (MACs) group.., Laser peripheral iridotomy versus laser peripheral iridotomy plus laser peripheral iridoplasty in the treatment of multi-mechanism angle closure: study protocol for a randomized controlled trial. Trials. 2017</v>
      </c>
    </row>
    <row r="4479" spans="1:29" x14ac:dyDescent="0.3">
      <c r="A4479">
        <v>3213</v>
      </c>
      <c r="B4479" t="s">
        <v>6397</v>
      </c>
      <c r="C4479" t="s">
        <v>16640</v>
      </c>
      <c r="D4479" t="s">
        <v>26821</v>
      </c>
      <c r="E4479" t="s">
        <v>2567</v>
      </c>
      <c r="F4479" s="10"/>
      <c r="G4479">
        <v>2017</v>
      </c>
      <c r="J4479">
        <v>0.39967532650725113</v>
      </c>
      <c r="L4479" t="s">
        <v>37666</v>
      </c>
      <c r="M4479">
        <v>28619977</v>
      </c>
      <c r="Q4479" s="10"/>
      <c r="R4479" s="11">
        <f t="shared" si="138"/>
        <v>0</v>
      </c>
      <c r="U4479" s="11">
        <f t="shared" si="139"/>
        <v>0</v>
      </c>
      <c r="Y4479" s="11">
        <f>IF(SUM(Tableau1[[#This Row],[Other access]:[Sci-hub access]])&gt;=1,1,0)</f>
        <v>0</v>
      </c>
      <c r="Z4479" s="12">
        <f>IF(OR(Tableau1[[#This Row],[Access R1 + S1+ T1 ]]&gt;=1,Tableau1[[#This Row],[Access V1 +W1 + X1]]&gt;=1),1,0)</f>
        <v>0</v>
      </c>
      <c r="AB4479" s="10" t="str">
        <f>Tableau1[[#This Row],[DOI]]</f>
        <v>doi: 10.1136/bcr-2017-220464</v>
      </c>
      <c r="AC4479" s="13" t="str">
        <f>Tableau1[[#This Row],[Authors]]&amp;", "&amp;Tableau1[[#This Row],[Title]]&amp;" "&amp;Tableau1[[#This Row],[Journal]]&amp;". "&amp;Tableau1[[#This Row],[Year]]</f>
        <v>Porter AJ, Lee GA, Whitehead K., Infectious crystalline keratopathy after Descemetâ€™s stripping endothelial keratoplasty. BMJ Case Rep. 2017</v>
      </c>
    </row>
    <row r="4480" spans="1:29" ht="28.8" x14ac:dyDescent="0.3">
      <c r="A4480">
        <v>6852</v>
      </c>
      <c r="B4480" t="s">
        <v>9728</v>
      </c>
      <c r="C4480" t="s">
        <v>19932</v>
      </c>
      <c r="D4480" t="s">
        <v>30162</v>
      </c>
      <c r="E4480" t="s">
        <v>34330</v>
      </c>
      <c r="F4480" s="10"/>
      <c r="G4480">
        <v>2017</v>
      </c>
      <c r="J4480">
        <v>0.39976883214956294</v>
      </c>
      <c r="L4480" t="s">
        <v>41211</v>
      </c>
      <c r="M4480">
        <v>28155808</v>
      </c>
      <c r="Q4480" s="10"/>
      <c r="R4480" s="11">
        <f t="shared" si="138"/>
        <v>0</v>
      </c>
      <c r="U4480" s="11">
        <f t="shared" si="139"/>
        <v>0</v>
      </c>
      <c r="Y4480" s="11">
        <f>IF(SUM(Tableau1[[#This Row],[Other access]:[Sci-hub access]])&gt;=1,1,0)</f>
        <v>0</v>
      </c>
      <c r="Z4480" s="12">
        <f>IF(OR(Tableau1[[#This Row],[Access R1 + S1+ T1 ]]&gt;=1,Tableau1[[#This Row],[Access V1 +W1 + X1]]&gt;=1),1,0)</f>
        <v>0</v>
      </c>
      <c r="AB4480" s="10" t="str">
        <f>Tableau1[[#This Row],[DOI]]</f>
        <v>doi: 10.3727/096368917X694877</v>
      </c>
      <c r="AC4480" s="13" t="str">
        <f>Tableau1[[#This Row],[Authors]]&amp;", "&amp;Tableau1[[#This Row],[Title]]&amp;" "&amp;Tableau1[[#This Row],[Journal]]&amp;". "&amp;Tableau1[[#This Row],[Year]]</f>
        <v>Manthey AL, Liu W, Jiang ZX, Lee MHK, Ji J, So KF, Lai JSM, Lee VWH, Chiu K., Using Electrical Stimulation to Enhance the Efficacy of Cell Transplantation Therapies for Neurodegenerative Retinal Diseases: Concepts, Challenges, and Future Perspectives. Cell Transplant. 2017</v>
      </c>
    </row>
    <row r="4481" spans="1:29" x14ac:dyDescent="0.3">
      <c r="A4481">
        <v>666</v>
      </c>
      <c r="B4481" t="s">
        <v>3929</v>
      </c>
      <c r="C4481" t="s">
        <v>14184</v>
      </c>
      <c r="D4481" t="s">
        <v>24349</v>
      </c>
      <c r="E4481" t="s">
        <v>2469</v>
      </c>
      <c r="F4481" s="10"/>
      <c r="G4481">
        <v>2018</v>
      </c>
      <c r="J4481">
        <v>0.39985986419624975</v>
      </c>
      <c r="L4481" t="s">
        <v>35159</v>
      </c>
      <c r="M4481">
        <v>29144829</v>
      </c>
      <c r="Q4481" s="10"/>
      <c r="R4481" s="11">
        <f t="shared" si="138"/>
        <v>0</v>
      </c>
      <c r="U4481" s="11">
        <f t="shared" si="139"/>
        <v>0</v>
      </c>
      <c r="Y4481" s="11">
        <f>IF(SUM(Tableau1[[#This Row],[Other access]:[Sci-hub access]])&gt;=1,1,0)</f>
        <v>0</v>
      </c>
      <c r="Z4481" s="12">
        <f>IF(OR(Tableau1[[#This Row],[Access R1 + S1+ T1 ]]&gt;=1,Tableau1[[#This Row],[Access V1 +W1 + X1]]&gt;=1),1,0)</f>
        <v>0</v>
      </c>
      <c r="AB4481" s="10" t="str">
        <f>Tableau1[[#This Row],[DOI]]</f>
        <v>doi: 10.1080/08820538.2017.1353822</v>
      </c>
      <c r="AC4481" s="13" t="str">
        <f>Tableau1[[#This Row],[Authors]]&amp;", "&amp;Tableau1[[#This Row],[Title]]&amp;" "&amp;Tableau1[[#This Row],[Journal]]&amp;". "&amp;Tableau1[[#This Row],[Year]]</f>
        <v>Roh M, Lee NG, Miller JB., Complications Assoicated with MIRAgel for Treatment of Retinal Detachment. Semin Ophthalmol. 2018</v>
      </c>
    </row>
    <row r="4482" spans="1:29" x14ac:dyDescent="0.3">
      <c r="A4482">
        <v>9342</v>
      </c>
      <c r="B4482" t="s">
        <v>1997</v>
      </c>
      <c r="C4482" t="s">
        <v>1998</v>
      </c>
      <c r="D4482" t="s">
        <v>1999</v>
      </c>
      <c r="E4482" t="s">
        <v>2990</v>
      </c>
      <c r="F4482" s="10"/>
      <c r="G4482">
        <v>2017</v>
      </c>
      <c r="J4482">
        <v>0.39986188282331836</v>
      </c>
      <c r="L4482" t="s">
        <v>43635</v>
      </c>
      <c r="M4482">
        <v>27733093</v>
      </c>
      <c r="Q4482" s="10"/>
      <c r="R4482" s="11">
        <f t="shared" ref="R4482:R4545" si="140">IF(SUM(N4482:Q4482)&gt;0,1,0)</f>
        <v>0</v>
      </c>
      <c r="U4482" s="11">
        <f t="shared" ref="U4482:U4545" si="141">IF(SUM(R4482,T4482)&gt;0,1,0)</f>
        <v>0</v>
      </c>
      <c r="Y4482" s="11">
        <f>IF(SUM(Tableau1[[#This Row],[Other access]:[Sci-hub access]])&gt;=1,1,0)</f>
        <v>0</v>
      </c>
      <c r="Z4482" s="12">
        <f>IF(OR(Tableau1[[#This Row],[Access R1 + S1+ T1 ]]&gt;=1,Tableau1[[#This Row],[Access V1 +W1 + X1]]&gt;=1),1,0)</f>
        <v>0</v>
      </c>
      <c r="AB4482" s="10" t="str">
        <f>Tableau1[[#This Row],[DOI]]</f>
        <v>doi: 10.1089/scd.2016.0181</v>
      </c>
      <c r="AC4482" s="13" t="str">
        <f>Tableau1[[#This Row],[Authors]]&amp;", "&amp;Tableau1[[#This Row],[Title]]&amp;" "&amp;Tableau1[[#This Row],[Journal]]&amp;". "&amp;Tableau1[[#This Row],[Year]]</f>
        <v>Son MY, Kim YD, Seol B, Lee MO, Na HJ, Yoo B, Chang JS, Cho YS., Biomarker Discovery by Modeling Behçet's Disease with Patient-Specific Human Induced Pluripotent Stem Cells. Stem Cells Dev. 2017</v>
      </c>
    </row>
    <row r="4483" spans="1:29" ht="28.8" x14ac:dyDescent="0.3">
      <c r="A4483">
        <v>8811</v>
      </c>
      <c r="B4483" t="s">
        <v>11445</v>
      </c>
      <c r="C4483" t="s">
        <v>21629</v>
      </c>
      <c r="D4483" t="s">
        <v>31885</v>
      </c>
      <c r="E4483" t="s">
        <v>2523</v>
      </c>
      <c r="F4483" s="10"/>
      <c r="G4483">
        <v>2017</v>
      </c>
      <c r="J4483">
        <v>0.39989555198837068</v>
      </c>
      <c r="L4483" t="s">
        <v>43147</v>
      </c>
      <c r="M4483">
        <v>27834962</v>
      </c>
      <c r="Q4483" s="10"/>
      <c r="R4483" s="11">
        <f t="shared" si="140"/>
        <v>0</v>
      </c>
      <c r="U4483" s="11">
        <f t="shared" si="141"/>
        <v>0</v>
      </c>
      <c r="Y4483" s="11">
        <f>IF(SUM(Tableau1[[#This Row],[Other access]:[Sci-hub access]])&gt;=1,1,0)</f>
        <v>0</v>
      </c>
      <c r="Z4483" s="12">
        <f>IF(OR(Tableau1[[#This Row],[Access R1 + S1+ T1 ]]&gt;=1,Tableau1[[#This Row],[Access V1 +W1 + X1]]&gt;=1),1,0)</f>
        <v>0</v>
      </c>
      <c r="AB4483" s="10" t="str">
        <f>Tableau1[[#This Row],[DOI]]</f>
        <v>doi: 10.1038/eye.2016.241</v>
      </c>
      <c r="AC4483" s="13" t="str">
        <f>Tableau1[[#This Row],[Authors]]&amp;", "&amp;Tableau1[[#This Row],[Title]]&amp;" "&amp;Tableau1[[#This Row],[Journal]]&amp;". "&amp;Tableau1[[#This Row],[Year]]</f>
        <v>Arriola-Villalobos P, Almendral-Gómez J, Garzón N, Ruiz-Medrano J, Fernández-Pérez C, Martínez-de-la-Casa JM, Díaz-Valle D., Agreement and clinical comparison between a new swept-source optical coherence tomography-based optical biometer and an optical low-coherence reflectometry biometer. Eye (Lond). 2017</v>
      </c>
    </row>
    <row r="4484" spans="1:29" x14ac:dyDescent="0.3">
      <c r="A4484">
        <v>6585</v>
      </c>
      <c r="B4484" t="s">
        <v>9500</v>
      </c>
      <c r="C4484" t="s">
        <v>19707</v>
      </c>
      <c r="D4484" t="s">
        <v>29932</v>
      </c>
      <c r="E4484" t="s">
        <v>2599</v>
      </c>
      <c r="F4484" s="10"/>
      <c r="G4484">
        <v>2017</v>
      </c>
      <c r="J4484">
        <v>0.40005868705210978</v>
      </c>
      <c r="L4484" t="s">
        <v>40950</v>
      </c>
      <c r="M4484">
        <v>28192840</v>
      </c>
      <c r="Q4484" s="10"/>
      <c r="R4484" s="11">
        <f t="shared" si="140"/>
        <v>0</v>
      </c>
      <c r="U4484" s="11">
        <f t="shared" si="141"/>
        <v>0</v>
      </c>
      <c r="Y4484" s="11">
        <f>IF(SUM(Tableau1[[#This Row],[Other access]:[Sci-hub access]])&gt;=1,1,0)</f>
        <v>0</v>
      </c>
      <c r="Z4484" s="12">
        <f>IF(OR(Tableau1[[#This Row],[Access R1 + S1+ T1 ]]&gt;=1,Tableau1[[#This Row],[Access V1 +W1 + X1]]&gt;=1),1,0)</f>
        <v>0</v>
      </c>
      <c r="AB4484" s="10" t="str">
        <f>Tableau1[[#This Row],[DOI]]</f>
        <v>doi: 10.1055/s-0042-123172</v>
      </c>
      <c r="AC4484" s="13" t="str">
        <f>Tableau1[[#This Row],[Authors]]&amp;", "&amp;Tableau1[[#This Row],[Title]]&amp;" "&amp;Tableau1[[#This Row],[Journal]]&amp;". "&amp;Tableau1[[#This Row],[Year]]</f>
        <v>Cotting-Bodmer S, Zografos L, Schalenbourg A., En face" OCT in Small Pigmented Choroidal Tumors. Klin Monbl Augenheilkd. 2017</v>
      </c>
    </row>
    <row r="4485" spans="1:29" x14ac:dyDescent="0.3">
      <c r="A4485">
        <v>9703</v>
      </c>
      <c r="B4485" t="s">
        <v>12253</v>
      </c>
      <c r="C4485" t="s">
        <v>22427</v>
      </c>
      <c r="D4485" t="s">
        <v>32701</v>
      </c>
      <c r="E4485" t="s">
        <v>2740</v>
      </c>
      <c r="F4485" s="10"/>
      <c r="G4485">
        <v>2017</v>
      </c>
      <c r="J4485">
        <v>0.40016189081726328</v>
      </c>
      <c r="L4485" t="s">
        <v>43968</v>
      </c>
      <c r="M4485">
        <v>27616609</v>
      </c>
      <c r="Q4485" s="10"/>
      <c r="R4485" s="11">
        <f t="shared" si="140"/>
        <v>0</v>
      </c>
      <c r="U4485" s="11">
        <f t="shared" si="141"/>
        <v>0</v>
      </c>
      <c r="Y4485" s="11">
        <f>IF(SUM(Tableau1[[#This Row],[Other access]:[Sci-hub access]])&gt;=1,1,0)</f>
        <v>0</v>
      </c>
      <c r="Z4485" s="12">
        <f>IF(OR(Tableau1[[#This Row],[Access R1 + S1+ T1 ]]&gt;=1,Tableau1[[#This Row],[Access V1 +W1 + X1]]&gt;=1),1,0)</f>
        <v>0</v>
      </c>
      <c r="AB4485" s="10" t="str">
        <f>Tableau1[[#This Row],[DOI]]</f>
        <v>doi: 10.1002/ajmg.a.37963</v>
      </c>
      <c r="AC4485" s="13" t="str">
        <f>Tableau1[[#This Row],[Authors]]&amp;", "&amp;Tableau1[[#This Row],[Title]]&amp;" "&amp;Tableau1[[#This Row],[Journal]]&amp;". "&amp;Tableau1[[#This Row],[Year]]</f>
        <v>Gjørup H, Haubek D, Jacobsen P, Ostergaard JR., Nance-Horan syndrome-The oral perspective on a rare disease. Am J Med Genet A. 2017</v>
      </c>
    </row>
    <row r="4486" spans="1:29" x14ac:dyDescent="0.3">
      <c r="A4486">
        <v>6761</v>
      </c>
      <c r="B4486" t="s">
        <v>1085</v>
      </c>
      <c r="C4486" t="s">
        <v>1086</v>
      </c>
      <c r="D4486" t="s">
        <v>1087</v>
      </c>
      <c r="E4486" t="s">
        <v>2861</v>
      </c>
      <c r="F4486" s="10"/>
      <c r="G4486">
        <v>2017</v>
      </c>
      <c r="J4486">
        <v>0.40018160475946429</v>
      </c>
      <c r="L4486" t="s">
        <v>41122</v>
      </c>
      <c r="M4486">
        <v>28166108</v>
      </c>
      <c r="Q4486" s="10"/>
      <c r="R4486" s="11">
        <f t="shared" si="140"/>
        <v>0</v>
      </c>
      <c r="U4486" s="11">
        <f t="shared" si="141"/>
        <v>0</v>
      </c>
      <c r="Y4486" s="11">
        <f>IF(SUM(Tableau1[[#This Row],[Other access]:[Sci-hub access]])&gt;=1,1,0)</f>
        <v>0</v>
      </c>
      <c r="Z4486" s="12">
        <f>IF(OR(Tableau1[[#This Row],[Access R1 + S1+ T1 ]]&gt;=1,Tableau1[[#This Row],[Access V1 +W1 + X1]]&gt;=1),1,0)</f>
        <v>0</v>
      </c>
      <c r="AB4486" s="10" t="str">
        <f>Tableau1[[#This Row],[DOI]]</f>
        <v>doi: 10.1213/XAA.0000000000000470</v>
      </c>
      <c r="AC4486" s="13" t="str">
        <f>Tableau1[[#This Row],[Authors]]&amp;", "&amp;Tableau1[[#This Row],[Title]]&amp;" "&amp;Tableau1[[#This Row],[Journal]]&amp;". "&amp;Tableau1[[#This Row],[Year]]</f>
        <v>Gollapalli L, Kumar AJ, Sood K, Muppuri R., Short-term Vision Loss Following Whipple Surgery: A Case Report. A A Case Rep. 2017</v>
      </c>
    </row>
    <row r="4487" spans="1:29" ht="28.8" x14ac:dyDescent="0.3">
      <c r="A4487">
        <v>8332</v>
      </c>
      <c r="B4487" t="s">
        <v>11028</v>
      </c>
      <c r="C4487" t="s">
        <v>21215</v>
      </c>
      <c r="D4487" t="s">
        <v>31466</v>
      </c>
      <c r="E4487" t="s">
        <v>2441</v>
      </c>
      <c r="F4487" s="10"/>
      <c r="G4487">
        <v>2017</v>
      </c>
      <c r="J4487">
        <v>0.40028292210663818</v>
      </c>
      <c r="L4487" t="s">
        <v>42675</v>
      </c>
      <c r="M4487">
        <v>27932223</v>
      </c>
      <c r="Q4487" s="10"/>
      <c r="R4487" s="11">
        <f t="shared" si="140"/>
        <v>0</v>
      </c>
      <c r="U4487" s="11">
        <f t="shared" si="141"/>
        <v>0</v>
      </c>
      <c r="Y4487" s="11">
        <f>IF(SUM(Tableau1[[#This Row],[Other access]:[Sci-hub access]])&gt;=1,1,0)</f>
        <v>0</v>
      </c>
      <c r="Z4487" s="12">
        <f>IF(OR(Tableau1[[#This Row],[Access R1 + S1+ T1 ]]&gt;=1,Tableau1[[#This Row],[Access V1 +W1 + X1]]&gt;=1),1,0)</f>
        <v>0</v>
      </c>
      <c r="AB4487" s="10" t="str">
        <f>Tableau1[[#This Row],[DOI]]</f>
        <v>doi: 10.1016/j.ophtha.2016.10.029</v>
      </c>
      <c r="AC4487" s="13" t="str">
        <f>Tableau1[[#This Row],[Authors]]&amp;", "&amp;Tableau1[[#This Row],[Title]]&amp;" "&amp;Tableau1[[#This Row],[Journal]]&amp;". "&amp;Tableau1[[#This Row],[Year]]</f>
        <v>Matlach J, Mulholland PJ, Cilkova M, Chopra R, Shah N, Redmond T, Dakin SC, Garway-Heath DF, Anderson RS., Relationship between Psychophysical Measures of Retinal Ganglion Cell Density and In Vivo Measures of Cone Density in Glaucoma. Ophthalmology. 2017</v>
      </c>
    </row>
    <row r="4488" spans="1:29" x14ac:dyDescent="0.3">
      <c r="A4488">
        <v>2362</v>
      </c>
      <c r="B4488" t="s">
        <v>5590</v>
      </c>
      <c r="C4488" t="s">
        <v>15835</v>
      </c>
      <c r="D4488" t="s">
        <v>26012</v>
      </c>
      <c r="E4488" t="s">
        <v>2447</v>
      </c>
      <c r="F4488" s="10"/>
      <c r="G4488">
        <v>2017</v>
      </c>
      <c r="J4488">
        <v>0.40033898757079422</v>
      </c>
      <c r="L4488" t="s">
        <v>36827</v>
      </c>
      <c r="M4488">
        <v>28759505</v>
      </c>
      <c r="Q4488" s="10"/>
      <c r="R4488" s="11">
        <f t="shared" si="140"/>
        <v>0</v>
      </c>
      <c r="U4488" s="11">
        <f t="shared" si="141"/>
        <v>0</v>
      </c>
      <c r="Y4488" s="11">
        <f>IF(SUM(Tableau1[[#This Row],[Other access]:[Sci-hub access]])&gt;=1,1,0)</f>
        <v>0</v>
      </c>
      <c r="Z4488" s="12">
        <f>IF(OR(Tableau1[[#This Row],[Access R1 + S1+ T1 ]]&gt;=1,Tableau1[[#This Row],[Access V1 +W1 + X1]]&gt;=1),1,0)</f>
        <v>0</v>
      </c>
      <c r="AB4488" s="10" t="str">
        <f>Tableau1[[#This Row],[DOI]]</f>
        <v>doi: 10.1097/IOP.0000000000000962</v>
      </c>
      <c r="AC4488" s="13" t="str">
        <f>Tableau1[[#This Row],[Authors]]&amp;", "&amp;Tableau1[[#This Row],[Title]]&amp;" "&amp;Tableau1[[#This Row],[Journal]]&amp;". "&amp;Tableau1[[#This Row],[Year]]</f>
        <v>Ali MJ, Schicht M, Paulsen F., Qualitative Hormonal Profiling of the Lacrimal Drainage System: Potential Insights into the Etiopathogenesis of Primary Acquired Nasolacrimal Duct Obstruction. Ophthal Plast Reconstr Surg. 2017</v>
      </c>
    </row>
    <row r="4489" spans="1:29" x14ac:dyDescent="0.3">
      <c r="A4489">
        <v>6449</v>
      </c>
      <c r="B4489" t="s">
        <v>9384</v>
      </c>
      <c r="C4489" t="s">
        <v>19592</v>
      </c>
      <c r="D4489" t="s">
        <v>29815</v>
      </c>
      <c r="E4489" t="s">
        <v>2494</v>
      </c>
      <c r="F4489" s="10"/>
      <c r="G4489">
        <v>2017</v>
      </c>
      <c r="J4489">
        <v>0.40040136146321403</v>
      </c>
      <c r="L4489" t="s">
        <v>40818</v>
      </c>
      <c r="M4489">
        <v>28211182</v>
      </c>
      <c r="Q4489" s="10"/>
      <c r="R4489" s="11">
        <f t="shared" si="140"/>
        <v>0</v>
      </c>
      <c r="U4489" s="11">
        <f t="shared" si="141"/>
        <v>0</v>
      </c>
      <c r="Y4489" s="11">
        <f>IF(SUM(Tableau1[[#This Row],[Other access]:[Sci-hub access]])&gt;=1,1,0)</f>
        <v>0</v>
      </c>
      <c r="Z4489" s="12">
        <f>IF(OR(Tableau1[[#This Row],[Access R1 + S1+ T1 ]]&gt;=1,Tableau1[[#This Row],[Access V1 +W1 + X1]]&gt;=1),1,0)</f>
        <v>0</v>
      </c>
      <c r="AB4489" s="10" t="str">
        <f>Tableau1[[#This Row],[DOI]]</f>
        <v>doi: 10.1111/opo.12356</v>
      </c>
      <c r="AC4489" s="13" t="str">
        <f>Tableau1[[#This Row],[Authors]]&amp;", "&amp;Tableau1[[#This Row],[Title]]&amp;" "&amp;Tableau1[[#This Row],[Journal]]&amp;". "&amp;Tableau1[[#This Row],[Year]]</f>
        <v>Almutairi MS, Altoaimi BH, Bradley A., Accommodation and pupil behaviour of binocularly viewing early presbyopes. Ophthalmic Physiol Opt. 2017</v>
      </c>
    </row>
    <row r="4490" spans="1:29" x14ac:dyDescent="0.3">
      <c r="A4490">
        <v>8231</v>
      </c>
      <c r="B4490" t="s">
        <v>10936</v>
      </c>
      <c r="C4490" t="s">
        <v>21123</v>
      </c>
      <c r="D4490" t="s">
        <v>31374</v>
      </c>
      <c r="E4490" t="s">
        <v>2486</v>
      </c>
      <c r="F4490" s="10"/>
      <c r="G4490">
        <v>2017</v>
      </c>
      <c r="J4490">
        <v>0.4004257508220519</v>
      </c>
      <c r="L4490" t="s">
        <v>42576</v>
      </c>
      <c r="M4490">
        <v>27966836</v>
      </c>
      <c r="Q4490" s="10"/>
      <c r="R4490" s="11">
        <f t="shared" si="140"/>
        <v>0</v>
      </c>
      <c r="U4490" s="11">
        <f t="shared" si="141"/>
        <v>0</v>
      </c>
      <c r="Y4490" s="11">
        <f>IF(SUM(Tableau1[[#This Row],[Other access]:[Sci-hub access]])&gt;=1,1,0)</f>
        <v>0</v>
      </c>
      <c r="Z4490" s="12">
        <f>IF(OR(Tableau1[[#This Row],[Access R1 + S1+ T1 ]]&gt;=1,Tableau1[[#This Row],[Access V1 +W1 + X1]]&gt;=1),1,0)</f>
        <v>0</v>
      </c>
      <c r="AB4490" s="10" t="str">
        <f>Tableau1[[#This Row],[DOI]]</f>
        <v>doi: 10.1111/aos.13316</v>
      </c>
      <c r="AC4490" s="13" t="str">
        <f>Tableau1[[#This Row],[Authors]]&amp;", "&amp;Tableau1[[#This Row],[Title]]&amp;" "&amp;Tableau1[[#This Row],[Journal]]&amp;". "&amp;Tableau1[[#This Row],[Year]]</f>
        <v>Suhr Thykjaer A, Lundberg K, Grauslund J., Physical activity in relation to development and progression of myopia - a systematic review. Acta Ophthalmol. 2017</v>
      </c>
    </row>
    <row r="4491" spans="1:29" x14ac:dyDescent="0.3">
      <c r="A4491">
        <v>3175</v>
      </c>
      <c r="B4491" t="s">
        <v>220</v>
      </c>
      <c r="C4491" t="s">
        <v>221</v>
      </c>
      <c r="D4491" t="s">
        <v>222</v>
      </c>
      <c r="E4491" t="s">
        <v>2932</v>
      </c>
      <c r="F4491" s="10"/>
      <c r="G4491">
        <v>2017</v>
      </c>
      <c r="J4491">
        <v>0.40043975890529515</v>
      </c>
      <c r="L4491" t="s">
        <v>37628</v>
      </c>
      <c r="M4491">
        <v>28624737</v>
      </c>
      <c r="Q4491" s="10"/>
      <c r="R4491" s="11">
        <f t="shared" si="140"/>
        <v>0</v>
      </c>
      <c r="U4491" s="11">
        <f t="shared" si="141"/>
        <v>0</v>
      </c>
      <c r="Y4491" s="11">
        <f>IF(SUM(Tableau1[[#This Row],[Other access]:[Sci-hub access]])&gt;=1,1,0)</f>
        <v>0</v>
      </c>
      <c r="Z4491" s="12">
        <f>IF(OR(Tableau1[[#This Row],[Access R1 + S1+ T1 ]]&gt;=1,Tableau1[[#This Row],[Access V1 +W1 + X1]]&gt;=1),1,0)</f>
        <v>0</v>
      </c>
      <c r="AB4491" s="10" t="str">
        <f>Tableau1[[#This Row],[DOI]]</f>
        <v>doi: 10.1016/j.jphotobiol.2017.06.005</v>
      </c>
      <c r="AC4491" s="13" t="str">
        <f>Tableau1[[#This Row],[Authors]]&amp;", "&amp;Tableau1[[#This Row],[Title]]&amp;" "&amp;Tableau1[[#This Row],[Journal]]&amp;". "&amp;Tableau1[[#This Row],[Year]]</f>
        <v>Zelentsova EA, Yanshole LV, Fursova AZ, Tsentalovich YP., Optical properties of the human lens constituents. J Photochem Photobiol B. 2017</v>
      </c>
    </row>
    <row r="4492" spans="1:29" x14ac:dyDescent="0.3">
      <c r="A4492">
        <v>1897</v>
      </c>
      <c r="B4492" t="s">
        <v>5140</v>
      </c>
      <c r="C4492" t="s">
        <v>15386</v>
      </c>
      <c r="D4492" t="s">
        <v>25562</v>
      </c>
      <c r="E4492" t="s">
        <v>2609</v>
      </c>
      <c r="F4492" s="10"/>
      <c r="G4492">
        <v>2017</v>
      </c>
      <c r="J4492">
        <v>0.40067609204768151</v>
      </c>
      <c r="L4492" t="s">
        <v>36369</v>
      </c>
      <c r="M4492">
        <v>28854577</v>
      </c>
      <c r="Q4492" s="10"/>
      <c r="R4492" s="11">
        <f t="shared" si="140"/>
        <v>0</v>
      </c>
      <c r="U4492" s="11">
        <f t="shared" si="141"/>
        <v>0</v>
      </c>
      <c r="Y4492" s="11">
        <f>IF(SUM(Tableau1[[#This Row],[Other access]:[Sci-hub access]])&gt;=1,1,0)</f>
        <v>0</v>
      </c>
      <c r="Z4492" s="12">
        <f>IF(OR(Tableau1[[#This Row],[Access R1 + S1+ T1 ]]&gt;=1,Tableau1[[#This Row],[Access V1 +W1 + X1]]&gt;=1),1,0)</f>
        <v>0</v>
      </c>
      <c r="AB4492" s="10" t="str">
        <f>Tableau1[[#This Row],[DOI]]</f>
        <v>doi: 10.1093/hmg/ddx219</v>
      </c>
      <c r="AC4492" s="13" t="str">
        <f>Tableau1[[#This Row],[Authors]]&amp;", "&amp;Tableau1[[#This Row],[Title]]&amp;" "&amp;Tableau1[[#This Row],[Journal]]&amp;". "&amp;Tableau1[[#This Row],[Year]]</f>
        <v>Li M, Zauhar RJ, Grazal C, Curcio CA, DeAngelis MM, Stambolian D., RNA expression in human retina. Hum Mol Genet. 2017</v>
      </c>
    </row>
    <row r="4493" spans="1:29" x14ac:dyDescent="0.3">
      <c r="A4493">
        <v>5866</v>
      </c>
      <c r="B4493" t="s">
        <v>8880</v>
      </c>
      <c r="C4493" t="s">
        <v>19096</v>
      </c>
      <c r="D4493" t="s">
        <v>29310</v>
      </c>
      <c r="E4493" t="s">
        <v>2458</v>
      </c>
      <c r="F4493" s="10"/>
      <c r="G4493">
        <v>2017</v>
      </c>
      <c r="J4493">
        <v>0.40084604849236971</v>
      </c>
      <c r="L4493" t="s">
        <v>40248</v>
      </c>
      <c r="M4493">
        <v>28278318</v>
      </c>
      <c r="Q4493" s="10"/>
      <c r="R4493" s="11">
        <f t="shared" si="140"/>
        <v>0</v>
      </c>
      <c r="U4493" s="11">
        <f t="shared" si="141"/>
        <v>0</v>
      </c>
      <c r="Y4493" s="11">
        <f>IF(SUM(Tableau1[[#This Row],[Other access]:[Sci-hub access]])&gt;=1,1,0)</f>
        <v>0</v>
      </c>
      <c r="Z4493" s="12">
        <f>IF(OR(Tableau1[[#This Row],[Access R1 + S1+ T1 ]]&gt;=1,Tableau1[[#This Row],[Access V1 +W1 + X1]]&gt;=1),1,0)</f>
        <v>0</v>
      </c>
      <c r="AB4493" s="10" t="str">
        <f>Tableau1[[#This Row],[DOI]]</f>
        <v>doi: 10.1001/jamaophthalmol.2017.0064</v>
      </c>
      <c r="AC4493" s="13" t="str">
        <f>Tableau1[[#This Row],[Authors]]&amp;", "&amp;Tableau1[[#This Row],[Title]]&amp;" "&amp;Tableau1[[#This Row],[Journal]]&amp;". "&amp;Tableau1[[#This Row],[Year]]</f>
        <v>Vardhan S A, Haripriya A, Ratukondla B, Ramulu P, Shivakumar C, Nath M, Vijayaraghavan P, Robin AL., Association of Pseudoexfoliation With Systemic Vascular Diseases in a South Indian Population. JAMA Ophthalmol. 2017</v>
      </c>
    </row>
    <row r="4494" spans="1:29" x14ac:dyDescent="0.3">
      <c r="A4494">
        <v>682</v>
      </c>
      <c r="B4494" t="s">
        <v>3945</v>
      </c>
      <c r="C4494" t="s">
        <v>14200</v>
      </c>
      <c r="D4494" t="s">
        <v>24365</v>
      </c>
      <c r="E4494" t="s">
        <v>2451</v>
      </c>
      <c r="F4494" s="10"/>
      <c r="G4494">
        <v>2017</v>
      </c>
      <c r="J4494">
        <v>0.40090184015921526</v>
      </c>
      <c r="L4494" t="s">
        <v>35175</v>
      </c>
      <c r="M4494">
        <v>29136662</v>
      </c>
      <c r="Q4494" s="10"/>
      <c r="R4494" s="11">
        <f t="shared" si="140"/>
        <v>0</v>
      </c>
      <c r="U4494" s="11">
        <f t="shared" si="141"/>
        <v>0</v>
      </c>
      <c r="Y4494" s="11">
        <f>IF(SUM(Tableau1[[#This Row],[Other access]:[Sci-hub access]])&gt;=1,1,0)</f>
        <v>0</v>
      </c>
      <c r="Z4494" s="12">
        <f>IF(OR(Tableau1[[#This Row],[Access R1 + S1+ T1 ]]&gt;=1,Tableau1[[#This Row],[Access V1 +W1 + X1]]&gt;=1),1,0)</f>
        <v>0</v>
      </c>
      <c r="AB4494" s="10" t="str">
        <f>Tableau1[[#This Row],[DOI]]</f>
        <v>doi: 10.1371/journal.pone.0188136</v>
      </c>
      <c r="AC4494" s="13" t="str">
        <f>Tableau1[[#This Row],[Authors]]&amp;", "&amp;Tableau1[[#This Row],[Title]]&amp;" "&amp;Tableau1[[#This Row],[Journal]]&amp;". "&amp;Tableau1[[#This Row],[Year]]</f>
        <v>Lin TC, Hwang DK, Hsu CC, Peng CH, Wang ML, Chiou SH, Chen SJ., Protective effect of metformin against retinal vein occlusions in diabetes mellitus - A nationwide population-based study. PLoS One. 2017</v>
      </c>
    </row>
    <row r="4495" spans="1:29" ht="28.8" x14ac:dyDescent="0.3">
      <c r="A4495">
        <v>4548</v>
      </c>
      <c r="B4495" t="s">
        <v>7670</v>
      </c>
      <c r="C4495" t="s">
        <v>17905</v>
      </c>
      <c r="D4495" t="s">
        <v>28099</v>
      </c>
      <c r="E4495" t="s">
        <v>2441</v>
      </c>
      <c r="F4495" s="10"/>
      <c r="G4495">
        <v>2017</v>
      </c>
      <c r="J4495">
        <v>0.40100859660525767</v>
      </c>
      <c r="L4495" t="s">
        <v>38966</v>
      </c>
      <c r="M4495">
        <v>28433444</v>
      </c>
      <c r="Q4495" s="10"/>
      <c r="R4495" s="11">
        <f t="shared" si="140"/>
        <v>0</v>
      </c>
      <c r="U4495" s="11">
        <f t="shared" si="141"/>
        <v>0</v>
      </c>
      <c r="Y4495" s="11">
        <f>IF(SUM(Tableau1[[#This Row],[Other access]:[Sci-hub access]])&gt;=1,1,0)</f>
        <v>0</v>
      </c>
      <c r="Z4495" s="12">
        <f>IF(OR(Tableau1[[#This Row],[Access R1 + S1+ T1 ]]&gt;=1,Tableau1[[#This Row],[Access V1 +W1 + X1]]&gt;=1),1,0)</f>
        <v>0</v>
      </c>
      <c r="AB4495" s="10" t="str">
        <f>Tableau1[[#This Row],[DOI]]</f>
        <v>doi: 10.1016/j.ophtha.2017.03.041</v>
      </c>
      <c r="AC4495" s="13" t="str">
        <f>Tableau1[[#This Row],[Authors]]&amp;", "&amp;Tableau1[[#This Row],[Title]]&amp;" "&amp;Tableau1[[#This Row],[Journal]]&amp;". "&amp;Tableau1[[#This Row],[Year]]</f>
        <v>Daniel E, Pistilli M, Kothari S, Khachatryan N, Kaçmaz RO, Gangaputra SS, Sen HN, Suhler EB, Thorne JE, Foster CS, Jabs DA, Nussenblatt RB, Rosenbaum JT, Levy-Clarke GA, Bhatt NP, Kempen JH; Systemic Immunosuppressive Therapy for Eye Diseases Research Group.., Risk of Ocular Hypertension in Adults with Noninfectious Uveitis. Ophthalmology. 2017</v>
      </c>
    </row>
    <row r="4496" spans="1:29" x14ac:dyDescent="0.3">
      <c r="A4496">
        <v>9028</v>
      </c>
      <c r="B4496" t="s">
        <v>1893</v>
      </c>
      <c r="C4496" t="s">
        <v>1894</v>
      </c>
      <c r="D4496" t="s">
        <v>1895</v>
      </c>
      <c r="E4496" t="s">
        <v>2801</v>
      </c>
      <c r="F4496" s="10"/>
      <c r="G4496">
        <v>2017</v>
      </c>
      <c r="J4496">
        <v>0.40102679341960867</v>
      </c>
      <c r="L4496" t="s">
        <v>43350</v>
      </c>
      <c r="M4496">
        <v>27789481</v>
      </c>
      <c r="Q4496" s="10"/>
      <c r="R4496" s="11">
        <f t="shared" si="140"/>
        <v>0</v>
      </c>
      <c r="U4496" s="11">
        <f t="shared" si="141"/>
        <v>0</v>
      </c>
      <c r="Y4496" s="11">
        <f>IF(SUM(Tableau1[[#This Row],[Other access]:[Sci-hub access]])&gt;=1,1,0)</f>
        <v>0</v>
      </c>
      <c r="Z4496" s="12">
        <f>IF(OR(Tableau1[[#This Row],[Access R1 + S1+ T1 ]]&gt;=1,Tableau1[[#This Row],[Access V1 +W1 + X1]]&gt;=1),1,0)</f>
        <v>0</v>
      </c>
      <c r="AB4496" s="10" t="str">
        <f>Tableau1[[#This Row],[DOI]]</f>
        <v>doi: 10.1182/blood-2016-05-714584</v>
      </c>
      <c r="AC4496" s="13" t="str">
        <f>Tableau1[[#This Row],[Authors]]&amp;", "&amp;Tableau1[[#This Row],[Title]]&amp;" "&amp;Tableau1[[#This Row],[Journal]]&amp;". "&amp;Tableau1[[#This Row],[Year]]</f>
        <v>Desai A, Joag MG, Lekakis L, Chapman JR, Vega F, Tibshirani R, Tse D, Markoe A, Lossos IS., Long-term course of patients with primary ocular adnexal MALT lymphoma: a large single-institution cohort study. Blood. 2017</v>
      </c>
    </row>
    <row r="4497" spans="1:29" x14ac:dyDescent="0.3">
      <c r="A4497">
        <v>7018</v>
      </c>
      <c r="B4497" t="s">
        <v>9874</v>
      </c>
      <c r="C4497" t="s">
        <v>20077</v>
      </c>
      <c r="D4497" t="s">
        <v>30308</v>
      </c>
      <c r="E4497" t="s">
        <v>2451</v>
      </c>
      <c r="F4497" s="10"/>
      <c r="G4497">
        <v>2017</v>
      </c>
      <c r="J4497">
        <v>0.40104348921519206</v>
      </c>
      <c r="L4497" t="s">
        <v>41375</v>
      </c>
      <c r="M4497">
        <v>28135291</v>
      </c>
      <c r="Q4497" s="10"/>
      <c r="R4497" s="11">
        <f t="shared" si="140"/>
        <v>0</v>
      </c>
      <c r="U4497" s="11">
        <f t="shared" si="141"/>
        <v>0</v>
      </c>
      <c r="Y4497" s="11">
        <f>IF(SUM(Tableau1[[#This Row],[Other access]:[Sci-hub access]])&gt;=1,1,0)</f>
        <v>0</v>
      </c>
      <c r="Z4497" s="12">
        <f>IF(OR(Tableau1[[#This Row],[Access R1 + S1+ T1 ]]&gt;=1,Tableau1[[#This Row],[Access V1 +W1 + X1]]&gt;=1),1,0)</f>
        <v>0</v>
      </c>
      <c r="AB4497" s="10" t="str">
        <f>Tableau1[[#This Row],[DOI]]</f>
        <v>doi: 10.1371/journal.pone.0170724</v>
      </c>
      <c r="AC4497" s="13" t="str">
        <f>Tableau1[[#This Row],[Authors]]&amp;", "&amp;Tableau1[[#This Row],[Title]]&amp;" "&amp;Tableau1[[#This Row],[Journal]]&amp;". "&amp;Tableau1[[#This Row],[Year]]</f>
        <v>Li BI, Ababon MR, Matteson PG, Lin Y, Nanda V, Millonig JH., Congenital Cataract in Gpr161vl/vl Mice Is Modified by Proximal Chromosome 15. PLoS One. 2017</v>
      </c>
    </row>
    <row r="4498" spans="1:29" ht="28.8" x14ac:dyDescent="0.3">
      <c r="A4498">
        <v>3065</v>
      </c>
      <c r="B4498" t="s">
        <v>6256</v>
      </c>
      <c r="C4498" t="s">
        <v>16501</v>
      </c>
      <c r="D4498" t="s">
        <v>26680</v>
      </c>
      <c r="E4498" t="s">
        <v>2511</v>
      </c>
      <c r="F4498" s="10"/>
      <c r="G4498">
        <v>2017</v>
      </c>
      <c r="J4498">
        <v>0.40106618694362062</v>
      </c>
      <c r="L4498" t="s">
        <v>37519</v>
      </c>
      <c r="M4498">
        <v>28643715</v>
      </c>
      <c r="Q4498" s="10"/>
      <c r="R4498" s="11">
        <f t="shared" si="140"/>
        <v>0</v>
      </c>
      <c r="U4498" s="11">
        <f t="shared" si="141"/>
        <v>0</v>
      </c>
      <c r="Y4498" s="11">
        <f>IF(SUM(Tableau1[[#This Row],[Other access]:[Sci-hub access]])&gt;=1,1,0)</f>
        <v>0</v>
      </c>
      <c r="Z4498" s="12">
        <f>IF(OR(Tableau1[[#This Row],[Access R1 + S1+ T1 ]]&gt;=1,Tableau1[[#This Row],[Access V1 +W1 + X1]]&gt;=1),1,0)</f>
        <v>0</v>
      </c>
      <c r="AB4498" s="10" t="str">
        <f>Tableau1[[#This Row],[DOI]]</f>
        <v>doi: 10.4103/ijo.IJO_679_16</v>
      </c>
      <c r="AC4498" s="13" t="str">
        <f>Tableau1[[#This Row],[Authors]]&amp;", "&amp;Tableau1[[#This Row],[Title]]&amp;" "&amp;Tableau1[[#This Row],[Journal]]&amp;". "&amp;Tableau1[[#This Row],[Year]]</f>
        <v>Lesniak A, Herman-Sucharska I, Klimek M, Karcz P, Kubatko-Zielińska A, Nitecka M, Dutkowska G, Romanowska-Dixon B, Kwinta P., Microstructure changes of occipital white matter are responsible for visual problems in the 3-4-year-old very low birth weight children. Indian J Ophthalmol. 2017</v>
      </c>
    </row>
    <row r="4499" spans="1:29" ht="28.8" x14ac:dyDescent="0.3">
      <c r="A4499">
        <v>6468</v>
      </c>
      <c r="B4499" t="s">
        <v>9400</v>
      </c>
      <c r="C4499" t="s">
        <v>19608</v>
      </c>
      <c r="D4499" t="s">
        <v>29831</v>
      </c>
      <c r="E4499" t="s">
        <v>2490</v>
      </c>
      <c r="F4499" s="10"/>
      <c r="G4499">
        <v>2017</v>
      </c>
      <c r="J4499">
        <v>0.40111571310754568</v>
      </c>
      <c r="L4499" t="s">
        <v>40836</v>
      </c>
      <c r="M4499">
        <v>28209503</v>
      </c>
      <c r="Q4499" s="10"/>
      <c r="R4499" s="11">
        <f t="shared" si="140"/>
        <v>0</v>
      </c>
      <c r="U4499" s="11">
        <f t="shared" si="141"/>
        <v>0</v>
      </c>
      <c r="Y4499" s="11">
        <f>IF(SUM(Tableau1[[#This Row],[Other access]:[Sci-hub access]])&gt;=1,1,0)</f>
        <v>0</v>
      </c>
      <c r="Z4499" s="12">
        <f>IF(OR(Tableau1[[#This Row],[Access R1 + S1+ T1 ]]&gt;=1,Tableau1[[#This Row],[Access V1 +W1 + X1]]&gt;=1),1,0)</f>
        <v>0</v>
      </c>
      <c r="AB4499" s="10" t="str">
        <f>Tableau1[[#This Row],[DOI]]</f>
        <v>doi: 10.1016/j.ajo.2017.02.004</v>
      </c>
      <c r="AC4499" s="13" t="str">
        <f>Tableau1[[#This Row],[Authors]]&amp;", "&amp;Tableau1[[#This Row],[Title]]&amp;" "&amp;Tableau1[[#This Row],[Journal]]&amp;". "&amp;Tableau1[[#This Row],[Year]]</f>
        <v>Svendsen FH, Rasmussen PK, Coupland SE, Esmaeli B, Finger PT, Graue GF, Grossniklaus HE, Honavar SG, Khong JJ, McKelvie PA, Mulay K, Ralfkiaer E, Sjö LD, Vemuganti GK, Thuro BA, Curtin J, Heegaard S., Lymphoma of the Eyelid - An International Multicenter Retrospective Study. Am J Ophthalmol. 2017</v>
      </c>
    </row>
    <row r="4500" spans="1:29" x14ac:dyDescent="0.3">
      <c r="A4500">
        <v>7607</v>
      </c>
      <c r="B4500" t="s">
        <v>10393</v>
      </c>
      <c r="C4500" t="s">
        <v>20593</v>
      </c>
      <c r="D4500" t="s">
        <v>30828</v>
      </c>
      <c r="E4500" t="s">
        <v>2902</v>
      </c>
      <c r="F4500" s="10"/>
      <c r="G4500">
        <v>2017</v>
      </c>
      <c r="J4500">
        <v>0.40115943720139036</v>
      </c>
      <c r="L4500" t="s">
        <v>41961</v>
      </c>
      <c r="M4500">
        <v>28074391</v>
      </c>
      <c r="Q4500" s="10"/>
      <c r="R4500" s="11">
        <f t="shared" si="140"/>
        <v>0</v>
      </c>
      <c r="U4500" s="11">
        <f t="shared" si="141"/>
        <v>0</v>
      </c>
      <c r="Y4500" s="11">
        <f>IF(SUM(Tableau1[[#This Row],[Other access]:[Sci-hub access]])&gt;=1,1,0)</f>
        <v>0</v>
      </c>
      <c r="Z4500" s="12">
        <f>IF(OR(Tableau1[[#This Row],[Access R1 + S1+ T1 ]]&gt;=1,Tableau1[[#This Row],[Access V1 +W1 + X1]]&gt;=1),1,0)</f>
        <v>0</v>
      </c>
      <c r="AB4500" s="10" t="str">
        <f>Tableau1[[#This Row],[DOI]]</f>
        <v>doi: 10.1007/s13760-016-0742-y</v>
      </c>
      <c r="AC4500" s="13" t="str">
        <f>Tableau1[[#This Row],[Authors]]&amp;", "&amp;Tableau1[[#This Row],[Title]]&amp;" "&amp;Tableau1[[#This Row],[Journal]]&amp;". "&amp;Tableau1[[#This Row],[Year]]</f>
        <v>Carnero Contentti E, Hryb JP, Diego A, Di Pace JL, Perassolo M., Etiologic spectrum and functional outcome of the acute inflammatory myelitis. Acta Neurol Belg. 2017</v>
      </c>
    </row>
    <row r="4501" spans="1:29" x14ac:dyDescent="0.3">
      <c r="A4501">
        <v>6492</v>
      </c>
      <c r="B4501" t="s">
        <v>9420</v>
      </c>
      <c r="C4501" t="s">
        <v>19628</v>
      </c>
      <c r="D4501" t="s">
        <v>29851</v>
      </c>
      <c r="E4501" t="s">
        <v>2479</v>
      </c>
      <c r="F4501" s="10"/>
      <c r="G4501">
        <v>2017</v>
      </c>
      <c r="J4501">
        <v>0.40117794735455781</v>
      </c>
      <c r="L4501" t="s">
        <v>40857</v>
      </c>
      <c r="M4501">
        <v>28207433</v>
      </c>
      <c r="Q4501" s="10"/>
      <c r="R4501" s="11">
        <f t="shared" si="140"/>
        <v>0</v>
      </c>
      <c r="U4501" s="11">
        <f t="shared" si="141"/>
        <v>0</v>
      </c>
      <c r="Y4501" s="11">
        <f>IF(SUM(Tableau1[[#This Row],[Other access]:[Sci-hub access]])&gt;=1,1,0)</f>
        <v>0</v>
      </c>
      <c r="Z4501" s="12">
        <f>IF(OR(Tableau1[[#This Row],[Access R1 + S1+ T1 ]]&gt;=1,Tableau1[[#This Row],[Access V1 +W1 + X1]]&gt;=1),1,0)</f>
        <v>0</v>
      </c>
      <c r="AB4501" s="10" t="str">
        <f>Tableau1[[#This Row],[DOI]]</f>
        <v>doi: 10.1097/ICO.0000000000001161</v>
      </c>
      <c r="AC4501" s="13" t="str">
        <f>Tableau1[[#This Row],[Authors]]&amp;", "&amp;Tableau1[[#This Row],[Title]]&amp;" "&amp;Tableau1[[#This Row],[Journal]]&amp;". "&amp;Tableau1[[#This Row],[Year]]</f>
        <v>Yoshikawa H, Sotozono C, Ikeda Y, Mori K, Ueno M, Kinoshita S., Long-Term Clinical Course in Eyes With Peters Anomaly. Cornea. 2017</v>
      </c>
    </row>
    <row r="4502" spans="1:29" x14ac:dyDescent="0.3">
      <c r="A4502">
        <v>5132</v>
      </c>
      <c r="B4502" t="s">
        <v>8209</v>
      </c>
      <c r="C4502" t="s">
        <v>18434</v>
      </c>
      <c r="D4502" t="s">
        <v>28639</v>
      </c>
      <c r="E4502" t="s">
        <v>2451</v>
      </c>
      <c r="F4502" s="10"/>
      <c r="G4502">
        <v>2017</v>
      </c>
      <c r="J4502">
        <v>0.40127004470874261</v>
      </c>
      <c r="L4502" t="s">
        <v>39536</v>
      </c>
      <c r="M4502">
        <v>28369126</v>
      </c>
      <c r="Q4502" s="10"/>
      <c r="R4502" s="11">
        <f t="shared" si="140"/>
        <v>0</v>
      </c>
      <c r="U4502" s="11">
        <f t="shared" si="141"/>
        <v>0</v>
      </c>
      <c r="Y4502" s="11">
        <f>IF(SUM(Tableau1[[#This Row],[Other access]:[Sci-hub access]])&gt;=1,1,0)</f>
        <v>0</v>
      </c>
      <c r="Z4502" s="12">
        <f>IF(OR(Tableau1[[#This Row],[Access R1 + S1+ T1 ]]&gt;=1,Tableau1[[#This Row],[Access V1 +W1 + X1]]&gt;=1),1,0)</f>
        <v>0</v>
      </c>
      <c r="AB4502" s="10" t="str">
        <f>Tableau1[[#This Row],[DOI]]</f>
        <v>doi: 10.1371/journal.pone.0174687</v>
      </c>
      <c r="AC4502" s="13" t="str">
        <f>Tableau1[[#This Row],[Authors]]&amp;", "&amp;Tableau1[[#This Row],[Title]]&amp;" "&amp;Tableau1[[#This Row],[Journal]]&amp;". "&amp;Tableau1[[#This Row],[Year]]</f>
        <v>Nguyen VP, Kim SW, Kim H, Kim H, Seok KH, Jung MJ, Ahn YC, Kang HW., Biocompatible astaxanthin as a novel marine-oriented agent for dual chemo-photothermal therapy. PLoS One. 2017</v>
      </c>
    </row>
    <row r="4503" spans="1:29" ht="28.8" x14ac:dyDescent="0.3">
      <c r="A4503">
        <v>6396</v>
      </c>
      <c r="B4503" t="s">
        <v>9340</v>
      </c>
      <c r="C4503" t="s">
        <v>19549</v>
      </c>
      <c r="D4503" t="s">
        <v>29771</v>
      </c>
      <c r="E4503" t="s">
        <v>2462</v>
      </c>
      <c r="F4503" s="10"/>
      <c r="G4503">
        <v>2017</v>
      </c>
      <c r="J4503">
        <v>0.40127270003087312</v>
      </c>
      <c r="L4503" t="s">
        <v>40765</v>
      </c>
      <c r="M4503">
        <v>28219366</v>
      </c>
      <c r="Q4503" s="10"/>
      <c r="R4503" s="11">
        <f t="shared" si="140"/>
        <v>0</v>
      </c>
      <c r="U4503" s="11">
        <f t="shared" si="141"/>
        <v>0</v>
      </c>
      <c r="Y4503" s="11">
        <f>IF(SUM(Tableau1[[#This Row],[Other access]:[Sci-hub access]])&gt;=1,1,0)</f>
        <v>0</v>
      </c>
      <c r="Z4503" s="12">
        <f>IF(OR(Tableau1[[#This Row],[Access R1 + S1+ T1 ]]&gt;=1,Tableau1[[#This Row],[Access V1 +W1 + X1]]&gt;=1),1,0)</f>
        <v>0</v>
      </c>
      <c r="AB4503" s="10" t="str">
        <f>Tableau1[[#This Row],[DOI]]</f>
        <v>doi: 10.1186/s12886-017-0410-x</v>
      </c>
      <c r="AC4503" s="13" t="str">
        <f>Tableau1[[#This Row],[Authors]]&amp;", "&amp;Tableau1[[#This Row],[Title]]&amp;" "&amp;Tableau1[[#This Row],[Journal]]&amp;". "&amp;Tableau1[[#This Row],[Year]]</f>
        <v>Hayashi Y, Miyamoto T, Fujita S, Tomoyose K, Ishikawa N, Kokado M, Sumioka T, Okada Y, Saika S., Bacteriology of the conjunctiva in pre-cataract surgery patients with occluded nasolacrimal ducts and the operation outcomes in Japanese patients. BMC Ophthalmol. 2017</v>
      </c>
    </row>
    <row r="4504" spans="1:29" x14ac:dyDescent="0.3">
      <c r="A4504">
        <v>5496</v>
      </c>
      <c r="B4504" t="s">
        <v>8541</v>
      </c>
      <c r="C4504" t="s">
        <v>18762</v>
      </c>
      <c r="D4504" t="s">
        <v>28971</v>
      </c>
      <c r="E4504" t="s">
        <v>2465</v>
      </c>
      <c r="F4504" s="10"/>
      <c r="G4504">
        <v>2017</v>
      </c>
      <c r="J4504">
        <v>0.40140415426769605</v>
      </c>
      <c r="L4504" t="s">
        <v>39883</v>
      </c>
      <c r="M4504">
        <v>28328861</v>
      </c>
      <c r="Q4504" s="10"/>
      <c r="R4504" s="11">
        <f t="shared" si="140"/>
        <v>0</v>
      </c>
      <c r="U4504" s="11">
        <f t="shared" si="141"/>
        <v>0</v>
      </c>
      <c r="Y4504" s="11">
        <f>IF(SUM(Tableau1[[#This Row],[Other access]:[Sci-hub access]])&gt;=1,1,0)</f>
        <v>0</v>
      </c>
      <c r="Z4504" s="12">
        <f>IF(OR(Tableau1[[#This Row],[Access R1 + S1+ T1 ]]&gt;=1,Tableau1[[#This Row],[Access V1 +W1 + X1]]&gt;=1),1,0)</f>
        <v>0</v>
      </c>
      <c r="AB4504" s="10" t="str">
        <f>Tableau1[[#This Row],[DOI]]</f>
        <v>doi: 10.1097/MD.0000000000006455</v>
      </c>
      <c r="AC4504" s="13" t="str">
        <f>Tableau1[[#This Row],[Authors]]&amp;", "&amp;Tableau1[[#This Row],[Title]]&amp;" "&amp;Tableau1[[#This Row],[Journal]]&amp;". "&amp;Tableau1[[#This Row],[Year]]</f>
        <v>Lai HC, Tseng WC, Pao SI, Wong CS, Huang RC, Chan WH, Wu ZF., Relationship between anesthesia and postoperative endophthalmitis: A retrospective study. Medicine (Baltimore). 2017</v>
      </c>
    </row>
    <row r="4505" spans="1:29" x14ac:dyDescent="0.3">
      <c r="A4505">
        <v>6880</v>
      </c>
      <c r="B4505" t="s">
        <v>9754</v>
      </c>
      <c r="C4505" t="s">
        <v>17029</v>
      </c>
      <c r="D4505" t="s">
        <v>30188</v>
      </c>
      <c r="E4505" t="s">
        <v>2451</v>
      </c>
      <c r="F4505" s="10"/>
      <c r="G4505">
        <v>2017</v>
      </c>
      <c r="J4505">
        <v>0.40160723051614522</v>
      </c>
      <c r="L4505" t="s">
        <v>41239</v>
      </c>
      <c r="M4505">
        <v>28152106</v>
      </c>
      <c r="Q4505" s="10"/>
      <c r="R4505" s="11">
        <f t="shared" si="140"/>
        <v>0</v>
      </c>
      <c r="U4505" s="11">
        <f t="shared" si="141"/>
        <v>0</v>
      </c>
      <c r="Y4505" s="11">
        <f>IF(SUM(Tableau1[[#This Row],[Other access]:[Sci-hub access]])&gt;=1,1,0)</f>
        <v>0</v>
      </c>
      <c r="Z4505" s="12">
        <f>IF(OR(Tableau1[[#This Row],[Access R1 + S1+ T1 ]]&gt;=1,Tableau1[[#This Row],[Access V1 +W1 + X1]]&gt;=1),1,0)</f>
        <v>0</v>
      </c>
      <c r="AB4505" s="10" t="str">
        <f>Tableau1[[#This Row],[DOI]]</f>
        <v>doi: 10.1371/journal.pone.0171541</v>
      </c>
      <c r="AC4505" s="13" t="str">
        <f>Tableau1[[#This Row],[Authors]]&amp;", "&amp;Tableau1[[#This Row],[Title]]&amp;" "&amp;Tableau1[[#This Row],[Journal]]&amp;". "&amp;Tableau1[[#This Row],[Year]]</f>
        <v>Holló G., Relationship between optical coherence tomography sector peripapillary angioflow-density and Octopus visual field cluster mean defect values. PLoS One. 2017</v>
      </c>
    </row>
    <row r="4506" spans="1:29" x14ac:dyDescent="0.3">
      <c r="A4506">
        <v>9901</v>
      </c>
      <c r="B4506" t="s">
        <v>12429</v>
      </c>
      <c r="C4506" t="s">
        <v>22599</v>
      </c>
      <c r="D4506" t="s">
        <v>32877</v>
      </c>
      <c r="E4506" t="s">
        <v>2486</v>
      </c>
      <c r="F4506" s="10"/>
      <c r="G4506">
        <v>2017</v>
      </c>
      <c r="J4506">
        <v>0.40169021704236707</v>
      </c>
      <c r="L4506" t="s">
        <v>44160</v>
      </c>
      <c r="M4506">
        <v>27545749</v>
      </c>
      <c r="Q4506" s="10"/>
      <c r="R4506" s="11">
        <f t="shared" si="140"/>
        <v>0</v>
      </c>
      <c r="U4506" s="11">
        <f t="shared" si="141"/>
        <v>0</v>
      </c>
      <c r="Y4506" s="11">
        <f>IF(SUM(Tableau1[[#This Row],[Other access]:[Sci-hub access]])&gt;=1,1,0)</f>
        <v>0</v>
      </c>
      <c r="Z4506" s="12">
        <f>IF(OR(Tableau1[[#This Row],[Access R1 + S1+ T1 ]]&gt;=1,Tableau1[[#This Row],[Access V1 +W1 + X1]]&gt;=1),1,0)</f>
        <v>0</v>
      </c>
      <c r="AB4506" s="10" t="str">
        <f>Tableau1[[#This Row],[DOI]]</f>
        <v>doi: 10.1111/aos.13228</v>
      </c>
      <c r="AC4506" s="13" t="str">
        <f>Tableau1[[#This Row],[Authors]]&amp;", "&amp;Tableau1[[#This Row],[Title]]&amp;" "&amp;Tableau1[[#This Row],[Journal]]&amp;". "&amp;Tableau1[[#This Row],[Year]]</f>
        <v>Kuhli-Hattenbach C, Miesbach W, Lüchtenberg M, Kohnen T, Hattenbach LO., Elevated lipoprotein (a) levels are an independent risk factor for retinal vein occlusion. Acta Ophthalmol. 2017</v>
      </c>
    </row>
    <row r="4507" spans="1:29" x14ac:dyDescent="0.3">
      <c r="A4507">
        <v>4625</v>
      </c>
      <c r="B4507" t="s">
        <v>7745</v>
      </c>
      <c r="C4507" t="s">
        <v>17980</v>
      </c>
      <c r="D4507" t="s">
        <v>28174</v>
      </c>
      <c r="E4507" t="s">
        <v>2443</v>
      </c>
      <c r="F4507" s="10"/>
      <c r="G4507">
        <v>2017</v>
      </c>
      <c r="J4507">
        <v>0.40170410439811099</v>
      </c>
      <c r="L4507" t="s">
        <v>39043</v>
      </c>
      <c r="M4507">
        <v>28426870</v>
      </c>
      <c r="Q4507" s="10"/>
      <c r="R4507" s="11">
        <f t="shared" si="140"/>
        <v>0</v>
      </c>
      <c r="U4507" s="11">
        <f t="shared" si="141"/>
        <v>0</v>
      </c>
      <c r="Y4507" s="11">
        <f>IF(SUM(Tableau1[[#This Row],[Other access]:[Sci-hub access]])&gt;=1,1,0)</f>
        <v>0</v>
      </c>
      <c r="Z4507" s="12">
        <f>IF(OR(Tableau1[[#This Row],[Access R1 + S1+ T1 ]]&gt;=1,Tableau1[[#This Row],[Access V1 +W1 + X1]]&gt;=1),1,0)</f>
        <v>0</v>
      </c>
      <c r="AB4507" s="10" t="str">
        <f>Tableau1[[#This Row],[DOI]]</f>
        <v>doi: 10.1167/iovs.16-21080</v>
      </c>
      <c r="AC4507" s="13" t="str">
        <f>Tableau1[[#This Row],[Authors]]&amp;", "&amp;Tableau1[[#This Row],[Title]]&amp;" "&amp;Tableau1[[#This Row],[Journal]]&amp;". "&amp;Tableau1[[#This Row],[Year]]</f>
        <v>Liang H, Labbé A, Le Mouhaër J, Plisson C, Baudouin C., A New Viscous Cysteamine Eye Drops Treatment for Ophthalmic Cystinosis: An Open-Label Randomized Comparative Phase III Pivotal Study. Invest Ophthalmol Vis Sci. 2017</v>
      </c>
    </row>
    <row r="4508" spans="1:29" x14ac:dyDescent="0.3">
      <c r="A4508">
        <v>2458</v>
      </c>
      <c r="B4508" t="s">
        <v>5680</v>
      </c>
      <c r="C4508" t="s">
        <v>15926</v>
      </c>
      <c r="D4508" t="s">
        <v>26103</v>
      </c>
      <c r="E4508" t="s">
        <v>2541</v>
      </c>
      <c r="F4508" s="10"/>
      <c r="G4508">
        <v>2017</v>
      </c>
      <c r="J4508">
        <v>0.40175577605229984</v>
      </c>
      <c r="L4508" t="s">
        <v>36923</v>
      </c>
      <c r="M4508">
        <v>28742638</v>
      </c>
      <c r="Q4508" s="10"/>
      <c r="R4508" s="11">
        <f t="shared" si="140"/>
        <v>0</v>
      </c>
      <c r="U4508" s="11">
        <f t="shared" si="141"/>
        <v>0</v>
      </c>
      <c r="Y4508" s="11">
        <f>IF(SUM(Tableau1[[#This Row],[Other access]:[Sci-hub access]])&gt;=1,1,0)</f>
        <v>0</v>
      </c>
      <c r="Z4508" s="12">
        <f>IF(OR(Tableau1[[#This Row],[Access R1 + S1+ T1 ]]&gt;=1,Tableau1[[#This Row],[Access V1 +W1 + X1]]&gt;=1),1,0)</f>
        <v>0</v>
      </c>
      <c r="AB4508" s="10" t="str">
        <f>Tableau1[[#This Row],[DOI]]</f>
        <v>doi: 10.1097/WNO.0000000000000534</v>
      </c>
      <c r="AC4508" s="13" t="str">
        <f>Tableau1[[#This Row],[Authors]]&amp;", "&amp;Tableau1[[#This Row],[Title]]&amp;" "&amp;Tableau1[[#This Row],[Journal]]&amp;". "&amp;Tableau1[[#This Row],[Year]]</f>
        <v>Rautenbach RM, Pillay K, Murray ADN, Heckmann JM., Extraocular Muscle Findings in Myasthenia Gravis Associated Treatment-Resistant Ophthalmoplegia. J Neuroophthalmol. 2017</v>
      </c>
    </row>
    <row r="4509" spans="1:29" ht="28.8" x14ac:dyDescent="0.3">
      <c r="A4509">
        <v>3997</v>
      </c>
      <c r="B4509" t="s">
        <v>7149</v>
      </c>
      <c r="C4509" t="s">
        <v>17386</v>
      </c>
      <c r="D4509" t="s">
        <v>27576</v>
      </c>
      <c r="E4509" t="s">
        <v>34174</v>
      </c>
      <c r="F4509" s="10"/>
      <c r="G4509">
        <v>2017</v>
      </c>
      <c r="J4509">
        <v>0.40188339538765894</v>
      </c>
      <c r="L4509" t="s">
        <v>38437</v>
      </c>
      <c r="M4509">
        <v>28495949</v>
      </c>
      <c r="Q4509" s="10"/>
      <c r="R4509" s="11">
        <f t="shared" si="140"/>
        <v>0</v>
      </c>
      <c r="U4509" s="11">
        <f t="shared" si="141"/>
        <v>0</v>
      </c>
      <c r="Y4509" s="11">
        <f>IF(SUM(Tableau1[[#This Row],[Other access]:[Sci-hub access]])&gt;=1,1,0)</f>
        <v>0</v>
      </c>
      <c r="Z4509" s="12">
        <f>IF(OR(Tableau1[[#This Row],[Access R1 + S1+ T1 ]]&gt;=1,Tableau1[[#This Row],[Access V1 +W1 + X1]]&gt;=1),1,0)</f>
        <v>0</v>
      </c>
      <c r="AB4509" s="10" t="str">
        <f>Tableau1[[#This Row],[DOI]]</f>
        <v>doi: 10.3174/ajnr.A5205</v>
      </c>
      <c r="AC4509" s="13" t="str">
        <f>Tableau1[[#This Row],[Authors]]&amp;", "&amp;Tableau1[[#This Row],[Title]]&amp;" "&amp;Tableau1[[#This Row],[Journal]]&amp;". "&amp;Tableau1[[#This Row],[Year]]</f>
        <v>Remond P, Attyé A, Lecler A, Lamalle L, Boudiaf N, Aptel F, Krainik A, Chiquet C., The Central Bright Spot Sign: A Potential New MR Imaging Sign for the Early Diagnosis of Anterior Ischemic Optic Neuropathy due to Giant Cell Arteritis. AJNR Am J Neuroradiol. 2017</v>
      </c>
    </row>
    <row r="4510" spans="1:29" x14ac:dyDescent="0.3">
      <c r="A4510">
        <v>4493</v>
      </c>
      <c r="B4510" t="s">
        <v>7617</v>
      </c>
      <c r="C4510" t="s">
        <v>17852</v>
      </c>
      <c r="D4510" t="s">
        <v>28046</v>
      </c>
      <c r="E4510" t="s">
        <v>2511</v>
      </c>
      <c r="F4510" s="10"/>
      <c r="G4510">
        <v>2017</v>
      </c>
      <c r="J4510">
        <v>0.40193721864460608</v>
      </c>
      <c r="L4510" t="s">
        <v>38912</v>
      </c>
      <c r="M4510">
        <v>28440249</v>
      </c>
      <c r="Q4510" s="10"/>
      <c r="R4510" s="11">
        <f t="shared" si="140"/>
        <v>0</v>
      </c>
      <c r="U4510" s="11">
        <f t="shared" si="141"/>
        <v>0</v>
      </c>
      <c r="Y4510" s="11">
        <f>IF(SUM(Tableau1[[#This Row],[Other access]:[Sci-hub access]])&gt;=1,1,0)</f>
        <v>0</v>
      </c>
      <c r="Z4510" s="12">
        <f>IF(OR(Tableau1[[#This Row],[Access R1 + S1+ T1 ]]&gt;=1,Tableau1[[#This Row],[Access V1 +W1 + X1]]&gt;=1),1,0)</f>
        <v>0</v>
      </c>
      <c r="AB4510" s="10" t="str">
        <f>Tableau1[[#This Row],[DOI]]</f>
        <v>doi: 10.4103/ijo.IJO_860_16</v>
      </c>
      <c r="AC4510" s="13" t="str">
        <f>Tableau1[[#This Row],[Authors]]&amp;", "&amp;Tableau1[[#This Row],[Title]]&amp;" "&amp;Tableau1[[#This Row],[Journal]]&amp;". "&amp;Tableau1[[#This Row],[Year]]</f>
        <v>Khokhar SK, Pillay G, Agarwal E, Mahabir M., Innovations in pediatric cataract surgery. Indian J Ophthalmol. 2017</v>
      </c>
    </row>
    <row r="4511" spans="1:29" ht="28.8" x14ac:dyDescent="0.3">
      <c r="A4511">
        <v>3243</v>
      </c>
      <c r="B4511" t="s">
        <v>229</v>
      </c>
      <c r="C4511" t="s">
        <v>230</v>
      </c>
      <c r="D4511" t="s">
        <v>231</v>
      </c>
      <c r="E4511" t="s">
        <v>2752</v>
      </c>
      <c r="F4511" s="10"/>
      <c r="G4511">
        <v>2017</v>
      </c>
      <c r="J4511">
        <v>0.40198477805003985</v>
      </c>
      <c r="L4511" t="s">
        <v>37696</v>
      </c>
      <c r="M4511">
        <v>28614375</v>
      </c>
      <c r="Q4511" s="10"/>
      <c r="R4511" s="11">
        <f t="shared" si="140"/>
        <v>0</v>
      </c>
      <c r="U4511" s="11">
        <f t="shared" si="141"/>
        <v>0</v>
      </c>
      <c r="Y4511" s="11">
        <f>IF(SUM(Tableau1[[#This Row],[Other access]:[Sci-hub access]])&gt;=1,1,0)</f>
        <v>0</v>
      </c>
      <c r="Z4511" s="12">
        <f>IF(OR(Tableau1[[#This Row],[Access R1 + S1+ T1 ]]&gt;=1,Tableau1[[#This Row],[Access V1 +W1 + X1]]&gt;=1),1,0)</f>
        <v>0</v>
      </c>
      <c r="AB4511" s="10" t="str">
        <f>Tableau1[[#This Row],[DOI]]</f>
        <v>doi: 10.1371/journal.pntd.0005658</v>
      </c>
      <c r="AC4511" s="13" t="str">
        <f>Tableau1[[#This Row],[Authors]]&amp;", "&amp;Tableau1[[#This Row],[Title]]&amp;" "&amp;Tableau1[[#This Row],[Journal]]&amp;". "&amp;Tableau1[[#This Row],[Year]]</f>
        <v>Sanders AM, Stewart AEP, Makoy S, Chebet JJ, Magok P, Kuol A, Blauvelt C, Lako R, Rumunu J, Callahan EK, Nash SD., Burden of trachoma in five counties of Eastern Equatoria state, South Sudan: Results from population-based surveys. PLoS Negl Trop Dis. 2017</v>
      </c>
    </row>
    <row r="4512" spans="1:29" ht="28.8" x14ac:dyDescent="0.3">
      <c r="A4512">
        <v>6564</v>
      </c>
      <c r="B4512" t="s">
        <v>9484</v>
      </c>
      <c r="C4512" t="s">
        <v>19692</v>
      </c>
      <c r="D4512" t="s">
        <v>29915</v>
      </c>
      <c r="E4512" t="s">
        <v>2467</v>
      </c>
      <c r="F4512" s="10"/>
      <c r="G4512">
        <v>2017</v>
      </c>
      <c r="J4512">
        <v>0.40209237803055153</v>
      </c>
      <c r="L4512" t="s">
        <v>40929</v>
      </c>
      <c r="M4512">
        <v>28195615</v>
      </c>
      <c r="Q4512" s="10"/>
      <c r="R4512" s="11">
        <f t="shared" si="140"/>
        <v>0</v>
      </c>
      <c r="U4512" s="11">
        <f t="shared" si="141"/>
        <v>0</v>
      </c>
      <c r="Y4512" s="11">
        <f>IF(SUM(Tableau1[[#This Row],[Other access]:[Sci-hub access]])&gt;=1,1,0)</f>
        <v>0</v>
      </c>
      <c r="Z4512" s="12">
        <f>IF(OR(Tableau1[[#This Row],[Access R1 + S1+ T1 ]]&gt;=1,Tableau1[[#This Row],[Access V1 +W1 + X1]]&gt;=1),1,0)</f>
        <v>0</v>
      </c>
      <c r="AB4512" s="10" t="str">
        <f>Tableau1[[#This Row],[DOI]]</f>
        <v>doi: 10.3928/23258160-20170130-06</v>
      </c>
      <c r="AC4512" s="13" t="str">
        <f>Tableau1[[#This Row],[Authors]]&amp;", "&amp;Tableau1[[#This Row],[Title]]&amp;" "&amp;Tableau1[[#This Row],[Journal]]&amp;". "&amp;Tableau1[[#This Row],[Year]]</f>
        <v>Simonett JM, Chan EW, Chou J, Skondra D, Colon D, Chee CK, Lingam G, Fawzi AA., Quantitative Analysis of En Face Spectral-Domain Optical Coherence Tomography Imaging in Polypoidal Choroidal Vasculopathy. Ophthalmic Surg Lasers Imaging Retina. 2017</v>
      </c>
    </row>
    <row r="4513" spans="1:29" ht="28.8" x14ac:dyDescent="0.3">
      <c r="A4513">
        <v>4891</v>
      </c>
      <c r="B4513" t="s">
        <v>7991</v>
      </c>
      <c r="C4513" t="s">
        <v>18220</v>
      </c>
      <c r="D4513" t="s">
        <v>28421</v>
      </c>
      <c r="E4513" t="s">
        <v>2468</v>
      </c>
      <c r="F4513" s="10"/>
      <c r="G4513">
        <v>2017</v>
      </c>
      <c r="J4513">
        <v>0.40213199607806727</v>
      </c>
      <c r="L4513" t="s">
        <v>39301</v>
      </c>
      <c r="M4513">
        <v>28394809</v>
      </c>
      <c r="Q4513" s="10"/>
      <c r="R4513" s="11">
        <f t="shared" si="140"/>
        <v>0</v>
      </c>
      <c r="U4513" s="11">
        <f t="shared" si="141"/>
        <v>0</v>
      </c>
      <c r="Y4513" s="11">
        <f>IF(SUM(Tableau1[[#This Row],[Other access]:[Sci-hub access]])&gt;=1,1,0)</f>
        <v>0</v>
      </c>
      <c r="Z4513" s="12">
        <f>IF(OR(Tableau1[[#This Row],[Access R1 + S1+ T1 ]]&gt;=1,Tableau1[[#This Row],[Access V1 +W1 + X1]]&gt;=1),1,0)</f>
        <v>0</v>
      </c>
      <c r="AB4513" s="10" t="str">
        <f>Tableau1[[#This Row],[DOI]]</f>
        <v>doi: 10.1097/IJG.0000000000000675</v>
      </c>
      <c r="AC4513" s="13" t="str">
        <f>Tableau1[[#This Row],[Authors]]&amp;", "&amp;Tableau1[[#This Row],[Title]]&amp;" "&amp;Tableau1[[#This Row],[Journal]]&amp;". "&amp;Tableau1[[#This Row],[Year]]</f>
        <v>Imamoglu S, Celik NB, Sevim MS, Pekel G, Ercalik NY, Turkseven Kumral E, Bardak H., Structure-Function Relationship Between the Bruch Membrane Opening-based Minimum Rim Width and Visual Field Defects in Advanced Glaucoma. J Glaucoma. 2017</v>
      </c>
    </row>
    <row r="4514" spans="1:29" x14ac:dyDescent="0.3">
      <c r="A4514">
        <v>16</v>
      </c>
      <c r="B4514" t="s">
        <v>3279</v>
      </c>
      <c r="C4514" t="s">
        <v>13540</v>
      </c>
      <c r="D4514" t="s">
        <v>23699</v>
      </c>
      <c r="E4514" t="s">
        <v>2465</v>
      </c>
      <c r="F4514" s="10"/>
      <c r="G4514">
        <v>2018</v>
      </c>
      <c r="J4514">
        <v>0.40220465103241665</v>
      </c>
      <c r="L4514" t="s">
        <v>34535</v>
      </c>
      <c r="M4514">
        <v>29504969</v>
      </c>
      <c r="Q4514" s="10"/>
      <c r="R4514" s="11">
        <f t="shared" si="140"/>
        <v>0</v>
      </c>
      <c r="U4514" s="11">
        <f t="shared" si="141"/>
        <v>0</v>
      </c>
      <c r="Y4514" s="11">
        <f>IF(SUM(Tableau1[[#This Row],[Other access]:[Sci-hub access]])&gt;=1,1,0)</f>
        <v>0</v>
      </c>
      <c r="Z4514" s="12">
        <f>IF(OR(Tableau1[[#This Row],[Access R1 + S1+ T1 ]]&gt;=1,Tableau1[[#This Row],[Access V1 +W1 + X1]]&gt;=1),1,0)</f>
        <v>0</v>
      </c>
      <c r="AB4514" s="10" t="str">
        <f>Tableau1[[#This Row],[DOI]]</f>
        <v>doi: 10.1097/MD.0000000000009351</v>
      </c>
      <c r="AC4514" s="13" t="str">
        <f>Tableau1[[#This Row],[Authors]]&amp;", "&amp;Tableau1[[#This Row],[Title]]&amp;" "&amp;Tableau1[[#This Row],[Journal]]&amp;". "&amp;Tableau1[[#This Row],[Year]]</f>
        <v>Moon S, Yoo HJ, Ahn YH, Kim GH, Yu JM, Park JS., Synergistic interaction between prolonged increased glycemic exposure and mildly increased urinary albumin excretion on diabetic retinopathy. Medicine (Baltimore). 2018</v>
      </c>
    </row>
    <row r="4515" spans="1:29" x14ac:dyDescent="0.3">
      <c r="A4515">
        <v>4884</v>
      </c>
      <c r="B4515" t="s">
        <v>7984</v>
      </c>
      <c r="C4515" t="s">
        <v>18213</v>
      </c>
      <c r="D4515" t="s">
        <v>28414</v>
      </c>
      <c r="E4515" t="s">
        <v>2545</v>
      </c>
      <c r="F4515" s="10"/>
      <c r="G4515">
        <v>2017</v>
      </c>
      <c r="J4515">
        <v>0.4022574360887623</v>
      </c>
      <c r="L4515" t="s">
        <v>39294</v>
      </c>
      <c r="M4515">
        <v>28395083</v>
      </c>
      <c r="Q4515" s="10"/>
      <c r="R4515" s="11">
        <f t="shared" si="140"/>
        <v>0</v>
      </c>
      <c r="U4515" s="11">
        <f t="shared" si="141"/>
        <v>0</v>
      </c>
      <c r="Y4515" s="11">
        <f>IF(SUM(Tableau1[[#This Row],[Other access]:[Sci-hub access]])&gt;=1,1,0)</f>
        <v>0</v>
      </c>
      <c r="Z4515" s="12">
        <f>IF(OR(Tableau1[[#This Row],[Access R1 + S1+ T1 ]]&gt;=1,Tableau1[[#This Row],[Access V1 +W1 + X1]]&gt;=1),1,0)</f>
        <v>0</v>
      </c>
      <c r="AB4515" s="10" t="str">
        <f>Tableau1[[#This Row],[DOI]]</f>
        <v>doi: 10.1093/jnen/nlw118</v>
      </c>
      <c r="AC4515" s="13" t="str">
        <f>Tableau1[[#This Row],[Authors]]&amp;", "&amp;Tableau1[[#This Row],[Title]]&amp;" "&amp;Tableau1[[#This Row],[Journal]]&amp;". "&amp;Tableau1[[#This Row],[Year]]</f>
        <v>Mendoza-Santiesteban CE, Palma JA, Hedges TR 3rd, Laver NV, Farhat N, Norcliffe-Kaufmann L, Kaufmann H., Pathological Confirmation of Optic Neuropathy in Familial Dysautonomia. J Neuropathol Exp Neurol. 2017</v>
      </c>
    </row>
    <row r="4516" spans="1:29" x14ac:dyDescent="0.3">
      <c r="A4516">
        <v>6895</v>
      </c>
      <c r="B4516" t="s">
        <v>1136</v>
      </c>
      <c r="C4516" t="s">
        <v>1137</v>
      </c>
      <c r="D4516" t="s">
        <v>1138</v>
      </c>
      <c r="E4516" t="s">
        <v>2789</v>
      </c>
      <c r="F4516" s="10"/>
      <c r="G4516">
        <v>2017</v>
      </c>
      <c r="J4516">
        <v>0.40226632477375146</v>
      </c>
      <c r="L4516" t="s">
        <v>41254</v>
      </c>
      <c r="M4516">
        <v>28150697</v>
      </c>
      <c r="Q4516" s="10"/>
      <c r="R4516" s="11">
        <f t="shared" si="140"/>
        <v>0</v>
      </c>
      <c r="U4516" s="11">
        <f t="shared" si="141"/>
        <v>0</v>
      </c>
      <c r="Y4516" s="11">
        <f>IF(SUM(Tableau1[[#This Row],[Other access]:[Sci-hub access]])&gt;=1,1,0)</f>
        <v>0</v>
      </c>
      <c r="Z4516" s="12">
        <f>IF(OR(Tableau1[[#This Row],[Access R1 + S1+ T1 ]]&gt;=1,Tableau1[[#This Row],[Access V1 +W1 + X1]]&gt;=1),1,0)</f>
        <v>0</v>
      </c>
      <c r="AB4516" s="10" t="str">
        <f>Tableau1[[#This Row],[DOI]]</f>
        <v>doi: 10.1038/gt.2017.1</v>
      </c>
      <c r="AC4516" s="13" t="str">
        <f>Tableau1[[#This Row],[Authors]]&amp;", "&amp;Tableau1[[#This Row],[Title]]&amp;" "&amp;Tableau1[[#This Row],[Journal]]&amp;". "&amp;Tableau1[[#This Row],[Year]]</f>
        <v>Corden A, Handelman B, Yin H, Cotrim A, Alevizos I, Chiorini JA., Neutralizing antibodies against adeno-associated viruses in Sjögren's patients: implications for gene therapy. Gene Ther. 2017</v>
      </c>
    </row>
    <row r="4517" spans="1:29" x14ac:dyDescent="0.3">
      <c r="A4517">
        <v>4779</v>
      </c>
      <c r="B4517" t="s">
        <v>7885</v>
      </c>
      <c r="C4517" t="s">
        <v>18115</v>
      </c>
      <c r="D4517" t="s">
        <v>28315</v>
      </c>
      <c r="E4517" t="s">
        <v>2495</v>
      </c>
      <c r="F4517" s="10"/>
      <c r="G4517">
        <v>2017</v>
      </c>
      <c r="J4517">
        <v>0.40246691064964946</v>
      </c>
      <c r="L4517" t="s">
        <v>39194</v>
      </c>
      <c r="M4517">
        <v>28406857</v>
      </c>
      <c r="Q4517" s="10"/>
      <c r="R4517" s="11">
        <f t="shared" si="140"/>
        <v>0</v>
      </c>
      <c r="U4517" s="11">
        <f t="shared" si="141"/>
        <v>0</v>
      </c>
      <c r="Y4517" s="11">
        <f>IF(SUM(Tableau1[[#This Row],[Other access]:[Sci-hub access]])&gt;=1,1,0)</f>
        <v>0</v>
      </c>
      <c r="Z4517" s="12">
        <f>IF(OR(Tableau1[[#This Row],[Access R1 + S1+ T1 ]]&gt;=1,Tableau1[[#This Row],[Access V1 +W1 + X1]]&gt;=1),1,0)</f>
        <v>0</v>
      </c>
      <c r="AB4517" s="10" t="str">
        <f>Tableau1[[#This Row],[DOI]]</f>
        <v>doi: 10.1097/OPX.0000000000001070</v>
      </c>
      <c r="AC4517" s="13" t="str">
        <f>Tableau1[[#This Row],[Authors]]&amp;", "&amp;Tableau1[[#This Row],[Title]]&amp;" "&amp;Tableau1[[#This Row],[Journal]]&amp;". "&amp;Tableau1[[#This Row],[Year]]</f>
        <v>Narayanan A, Kumar S, Ramani KK., Spectacle Compliance among Adolescents: A Qualitative Study from Southern India. Optom Vis Sci. 2017</v>
      </c>
    </row>
    <row r="4518" spans="1:29" x14ac:dyDescent="0.3">
      <c r="A4518">
        <v>3100</v>
      </c>
      <c r="B4518" t="s">
        <v>6290</v>
      </c>
      <c r="C4518" t="s">
        <v>16533</v>
      </c>
      <c r="D4518" t="s">
        <v>26714</v>
      </c>
      <c r="E4518" t="s">
        <v>2529</v>
      </c>
      <c r="F4518" s="10"/>
      <c r="G4518">
        <v>2017</v>
      </c>
      <c r="J4518">
        <v>0.40256800962731132</v>
      </c>
      <c r="L4518" t="s">
        <v>37554</v>
      </c>
      <c r="M4518">
        <v>28636415</v>
      </c>
      <c r="Q4518" s="10"/>
      <c r="R4518" s="11">
        <f t="shared" si="140"/>
        <v>0</v>
      </c>
      <c r="U4518" s="11">
        <f t="shared" si="141"/>
        <v>0</v>
      </c>
      <c r="Y4518" s="11">
        <f>IF(SUM(Tableau1[[#This Row],[Other access]:[Sci-hub access]])&gt;=1,1,0)</f>
        <v>0</v>
      </c>
      <c r="Z4518" s="12">
        <f>IF(OR(Tableau1[[#This Row],[Access R1 + S1+ T1 ]]&gt;=1,Tableau1[[#This Row],[Access V1 +W1 + X1]]&gt;=1),1,0)</f>
        <v>0</v>
      </c>
      <c r="AB4518" s="10" t="str">
        <f>Tableau1[[#This Row],[DOI]]</f>
        <v>doi: 10.1080/02713683.2017.1317817</v>
      </c>
      <c r="AC4518" s="13" t="str">
        <f>Tableau1[[#This Row],[Authors]]&amp;", "&amp;Tableau1[[#This Row],[Title]]&amp;" "&amp;Tableau1[[#This Row],[Journal]]&amp;". "&amp;Tableau1[[#This Row],[Year]]</f>
        <v>Choi H, Phillips C, Oh JY, Stock EM, Kim DK, Won JK, Fulcher S., Comprehensive Modeling of Corneal Alkali Injury in the Rat Eye. Curr Eye Res. 2017</v>
      </c>
    </row>
    <row r="4519" spans="1:29" x14ac:dyDescent="0.3">
      <c r="A4519">
        <v>4715</v>
      </c>
      <c r="B4519" t="s">
        <v>431</v>
      </c>
      <c r="C4519" t="s">
        <v>432</v>
      </c>
      <c r="D4519" t="s">
        <v>433</v>
      </c>
      <c r="E4519" t="s">
        <v>2664</v>
      </c>
      <c r="F4519" s="10"/>
      <c r="G4519">
        <v>2017</v>
      </c>
      <c r="J4519">
        <v>0.40261612230079113</v>
      </c>
      <c r="L4519" t="s">
        <v>39131</v>
      </c>
      <c r="M4519">
        <v>28415945</v>
      </c>
      <c r="Q4519" s="10"/>
      <c r="R4519" s="11">
        <f t="shared" si="140"/>
        <v>0</v>
      </c>
      <c r="U4519" s="11">
        <f t="shared" si="141"/>
        <v>0</v>
      </c>
      <c r="Y4519" s="11">
        <f>IF(SUM(Tableau1[[#This Row],[Other access]:[Sci-hub access]])&gt;=1,1,0)</f>
        <v>0</v>
      </c>
      <c r="Z4519" s="12">
        <f>IF(OR(Tableau1[[#This Row],[Access R1 + S1+ T1 ]]&gt;=1,Tableau1[[#This Row],[Access V1 +W1 + X1]]&gt;=1),1,0)</f>
        <v>0</v>
      </c>
      <c r="AB4519" s="10" t="str">
        <f>Tableau1[[#This Row],[DOI]]</f>
        <v>doi: 10.1177/0300060517694570</v>
      </c>
      <c r="AC4519" s="13" t="str">
        <f>Tableau1[[#This Row],[Authors]]&amp;", "&amp;Tableau1[[#This Row],[Title]]&amp;" "&amp;Tableau1[[#This Row],[Journal]]&amp;". "&amp;Tableau1[[#This Row],[Year]]</f>
        <v>Lu CW, Hao JL, Liu XF, Liang LL, Zhou DD., Pseudomonas aeruginosa endophthalmitis caused by accidental iatrogenic ocular injury with a hypodermic needle. J Int Med Res. 2017</v>
      </c>
    </row>
    <row r="4520" spans="1:29" x14ac:dyDescent="0.3">
      <c r="A4520">
        <v>3265</v>
      </c>
      <c r="B4520" t="s">
        <v>6448</v>
      </c>
      <c r="C4520" t="s">
        <v>16691</v>
      </c>
      <c r="D4520" t="s">
        <v>26872</v>
      </c>
      <c r="E4520" t="s">
        <v>2567</v>
      </c>
      <c r="F4520" s="10"/>
      <c r="G4520">
        <v>2017</v>
      </c>
      <c r="J4520">
        <v>0.40267620540453852</v>
      </c>
      <c r="L4520" t="s">
        <v>37718</v>
      </c>
      <c r="M4520">
        <v>28611163</v>
      </c>
      <c r="Q4520" s="10"/>
      <c r="R4520" s="11">
        <f t="shared" si="140"/>
        <v>0</v>
      </c>
      <c r="U4520" s="11">
        <f t="shared" si="141"/>
        <v>0</v>
      </c>
      <c r="Y4520" s="11">
        <f>IF(SUM(Tableau1[[#This Row],[Other access]:[Sci-hub access]])&gt;=1,1,0)</f>
        <v>0</v>
      </c>
      <c r="Z4520" s="12">
        <f>IF(OR(Tableau1[[#This Row],[Access R1 + S1+ T1 ]]&gt;=1,Tableau1[[#This Row],[Access V1 +W1 + X1]]&gt;=1),1,0)</f>
        <v>0</v>
      </c>
      <c r="AB4520" s="10" t="str">
        <f>Tableau1[[#This Row],[DOI]]</f>
        <v>doi: 10.1136/bcr-2017-219517</v>
      </c>
      <c r="AC4520" s="13" t="str">
        <f>Tableau1[[#This Row],[Authors]]&amp;", "&amp;Tableau1[[#This Row],[Title]]&amp;" "&amp;Tableau1[[#This Row],[Journal]]&amp;". "&amp;Tableau1[[#This Row],[Year]]</f>
        <v>Pinto Ferreira N, Medeiros Pinto J, Pinto F, Abegão Pinto L., Angle closure as a cause for intermittent headache in a child. BMJ Case Rep. 2017</v>
      </c>
    </row>
    <row r="4521" spans="1:29" x14ac:dyDescent="0.3">
      <c r="A4521">
        <v>10063</v>
      </c>
      <c r="B4521" t="s">
        <v>12579</v>
      </c>
      <c r="C4521" t="s">
        <v>22747</v>
      </c>
      <c r="D4521" t="s">
        <v>33028</v>
      </c>
      <c r="E4521" t="s">
        <v>2903</v>
      </c>
      <c r="F4521" s="10"/>
      <c r="G4521">
        <v>2017</v>
      </c>
      <c r="J4521">
        <v>0.40282358803027418</v>
      </c>
      <c r="L4521" t="s">
        <v>44319</v>
      </c>
      <c r="M4521">
        <v>27484048</v>
      </c>
      <c r="Q4521" s="10"/>
      <c r="R4521" s="11">
        <f t="shared" si="140"/>
        <v>0</v>
      </c>
      <c r="U4521" s="11">
        <f t="shared" si="141"/>
        <v>0</v>
      </c>
      <c r="Y4521" s="11">
        <f>IF(SUM(Tableau1[[#This Row],[Other access]:[Sci-hub access]])&gt;=1,1,0)</f>
        <v>0</v>
      </c>
      <c r="Z4521" s="12">
        <f>IF(OR(Tableau1[[#This Row],[Access R1 + S1+ T1 ]]&gt;=1,Tableau1[[#This Row],[Access V1 +W1 + X1]]&gt;=1),1,0)</f>
        <v>0</v>
      </c>
      <c r="AB4521" s="10" t="str">
        <f>Tableau1[[#This Row],[DOI]]</f>
        <v>doi: 10.1111/cen.13170</v>
      </c>
      <c r="AC4521" s="13" t="str">
        <f>Tableau1[[#This Row],[Authors]]&amp;", "&amp;Tableau1[[#This Row],[Title]]&amp;" "&amp;Tableau1[[#This Row],[Journal]]&amp;". "&amp;Tableau1[[#This Row],[Year]]</f>
        <v>Ye X, Bo X, Hu X, Cui H, Lu B, Shao J, Wang J., Efficacy and safety of mycophenolate mofetil in patients with active moderate-to-severe Graves' orbitopathy. Clin Endocrinol (Oxf). 2017</v>
      </c>
    </row>
    <row r="4522" spans="1:29" ht="28.8" x14ac:dyDescent="0.3">
      <c r="A4522">
        <v>7663</v>
      </c>
      <c r="B4522" t="s">
        <v>10438</v>
      </c>
      <c r="C4522" t="s">
        <v>20635</v>
      </c>
      <c r="D4522" t="s">
        <v>30874</v>
      </c>
      <c r="E4522" t="s">
        <v>2478</v>
      </c>
      <c r="F4522" s="10"/>
      <c r="G4522">
        <v>2017</v>
      </c>
      <c r="J4522">
        <v>0.4028415673489848</v>
      </c>
      <c r="L4522" t="s">
        <v>42016</v>
      </c>
      <c r="M4522">
        <v>28067793</v>
      </c>
      <c r="Q4522" s="10"/>
      <c r="R4522" s="11">
        <f t="shared" si="140"/>
        <v>0</v>
      </c>
      <c r="U4522" s="11">
        <f t="shared" si="141"/>
        <v>0</v>
      </c>
      <c r="Y4522" s="11">
        <f>IF(SUM(Tableau1[[#This Row],[Other access]:[Sci-hub access]])&gt;=1,1,0)</f>
        <v>0</v>
      </c>
      <c r="Z4522" s="12">
        <f>IF(OR(Tableau1[[#This Row],[Access R1 + S1+ T1 ]]&gt;=1,Tableau1[[#This Row],[Access V1 +W1 + X1]]&gt;=1),1,0)</f>
        <v>0</v>
      </c>
      <c r="AB4522" s="10" t="str">
        <f>Tableau1[[#This Row],[DOI]]</f>
        <v>doi: 10.3390/ijms18010098</v>
      </c>
      <c r="AC4522" s="13" t="str">
        <f>Tableau1[[#This Row],[Authors]]&amp;", "&amp;Tableau1[[#This Row],[Title]]&amp;" "&amp;Tableau1[[#This Row],[Journal]]&amp;". "&amp;Tableau1[[#This Row],[Year]]</f>
        <v>Mesentier-Louro LA, De Nicolò S, Rosso P, De Vitis LA, Castoldi V, Leocani L, Mendez-Otero R, Santiago MF, Tirassa P, Rama P, Lambiase A., Time-Dependent Nerve Growth Factor Signaling Changes in the Rat Retina During Optic Nerve Crush-Induced Degeneration of Retinal Ganglion Cells. Int J Mol Sci. 2017</v>
      </c>
    </row>
    <row r="4523" spans="1:29" ht="28.8" x14ac:dyDescent="0.3">
      <c r="A4523">
        <v>3381</v>
      </c>
      <c r="B4523" t="s">
        <v>6559</v>
      </c>
      <c r="C4523" t="s">
        <v>16802</v>
      </c>
      <c r="D4523" t="s">
        <v>26983</v>
      </c>
      <c r="E4523" t="s">
        <v>2542</v>
      </c>
      <c r="F4523" s="10"/>
      <c r="G4523">
        <v>2017</v>
      </c>
      <c r="J4523">
        <v>0.40298022820116641</v>
      </c>
      <c r="L4523" t="s">
        <v>37831</v>
      </c>
      <c r="M4523">
        <v>28593392</v>
      </c>
      <c r="Q4523" s="10"/>
      <c r="R4523" s="11">
        <f t="shared" si="140"/>
        <v>0</v>
      </c>
      <c r="U4523" s="11">
        <f t="shared" si="141"/>
        <v>0</v>
      </c>
      <c r="Y4523" s="11">
        <f>IF(SUM(Tableau1[[#This Row],[Other access]:[Sci-hub access]])&gt;=1,1,0)</f>
        <v>0</v>
      </c>
      <c r="Z4523" s="12">
        <f>IF(OR(Tableau1[[#This Row],[Access R1 + S1+ T1 ]]&gt;=1,Tableau1[[#This Row],[Access V1 +W1 + X1]]&gt;=1),1,0)</f>
        <v>0</v>
      </c>
      <c r="AB4523" s="10" t="str">
        <f>Tableau1[[#This Row],[DOI]]</f>
        <v>doi: 10.1007/s10633-017-9592-z</v>
      </c>
      <c r="AC4523" s="13" t="str">
        <f>Tableau1[[#This Row],[Authors]]&amp;", "&amp;Tableau1[[#This Row],[Title]]&amp;" "&amp;Tableau1[[#This Row],[Journal]]&amp;". "&amp;Tableau1[[#This Row],[Year]]</f>
        <v>Boulanger-Scemama E, Akesbi J, Tick S, Mohand-Said S, Sahel JA, Audo I., Multimodal imaging and functional correlations identify unusual cases of macular retinal pigment epithelium hypopigmentation occurring without functional loss. Doc Ophthalmol. 2017</v>
      </c>
    </row>
    <row r="4524" spans="1:29" x14ac:dyDescent="0.3">
      <c r="A4524">
        <v>10707</v>
      </c>
      <c r="B4524" t="s">
        <v>13170</v>
      </c>
      <c r="C4524" t="s">
        <v>23333</v>
      </c>
      <c r="D4524" t="s">
        <v>33623</v>
      </c>
      <c r="E4524" t="s">
        <v>2469</v>
      </c>
      <c r="F4524" s="10"/>
      <c r="G4524">
        <v>2017</v>
      </c>
      <c r="J4524">
        <v>0.40300189064686731</v>
      </c>
      <c r="L4524" t="s">
        <v>44954</v>
      </c>
      <c r="M4524">
        <v>27092854</v>
      </c>
      <c r="Q4524" s="10"/>
      <c r="R4524" s="11">
        <f t="shared" si="140"/>
        <v>0</v>
      </c>
      <c r="U4524" s="11">
        <f t="shared" si="141"/>
        <v>0</v>
      </c>
      <c r="Y4524" s="11">
        <f>IF(SUM(Tableau1[[#This Row],[Other access]:[Sci-hub access]])&gt;=1,1,0)</f>
        <v>0</v>
      </c>
      <c r="Z4524" s="12">
        <f>IF(OR(Tableau1[[#This Row],[Access R1 + S1+ T1 ]]&gt;=1,Tableau1[[#This Row],[Access V1 +W1 + X1]]&gt;=1),1,0)</f>
        <v>0</v>
      </c>
      <c r="AB4524" s="10" t="str">
        <f>Tableau1[[#This Row],[DOI]]</f>
        <v>doi: 10.3109/08820538.2015.1118137</v>
      </c>
      <c r="AC4524" s="13" t="str">
        <f>Tableau1[[#This Row],[Authors]]&amp;", "&amp;Tableau1[[#This Row],[Title]]&amp;" "&amp;Tableau1[[#This Row],[Journal]]&amp;". "&amp;Tableau1[[#This Row],[Year]]</f>
        <v>Cucuras M, Chun R, Lee P, Jay WM, Pusateri G., GPS Usage in a Population of Low-Vision Drivers. Semin Ophthalmol. 2017</v>
      </c>
    </row>
    <row r="4525" spans="1:29" x14ac:dyDescent="0.3">
      <c r="A4525">
        <v>8705</v>
      </c>
      <c r="B4525" t="s">
        <v>11353</v>
      </c>
      <c r="C4525" t="s">
        <v>21538</v>
      </c>
      <c r="D4525" t="s">
        <v>31793</v>
      </c>
      <c r="E4525" t="s">
        <v>2486</v>
      </c>
      <c r="F4525" s="10"/>
      <c r="G4525">
        <v>2017</v>
      </c>
      <c r="J4525">
        <v>0.40313961374018259</v>
      </c>
      <c r="L4525" t="s">
        <v>43041</v>
      </c>
      <c r="M4525">
        <v>27860320</v>
      </c>
      <c r="Q4525" s="10"/>
      <c r="R4525" s="11">
        <f t="shared" si="140"/>
        <v>0</v>
      </c>
      <c r="U4525" s="11">
        <f t="shared" si="141"/>
        <v>0</v>
      </c>
      <c r="Y4525" s="11">
        <f>IF(SUM(Tableau1[[#This Row],[Other access]:[Sci-hub access]])&gt;=1,1,0)</f>
        <v>0</v>
      </c>
      <c r="Z4525" s="12">
        <f>IF(OR(Tableau1[[#This Row],[Access R1 + S1+ T1 ]]&gt;=1,Tableau1[[#This Row],[Access V1 +W1 + X1]]&gt;=1),1,0)</f>
        <v>0</v>
      </c>
      <c r="AB4525" s="10" t="str">
        <f>Tableau1[[#This Row],[DOI]]</f>
        <v>doi: 10.1111/aos.13285</v>
      </c>
      <c r="AC4525" s="13" t="str">
        <f>Tableau1[[#This Row],[Authors]]&amp;", "&amp;Tableau1[[#This Row],[Title]]&amp;" "&amp;Tableau1[[#This Row],[Journal]]&amp;". "&amp;Tableau1[[#This Row],[Year]]</f>
        <v>Liskova P, Tesarova M, Dudakova L, Svecova S, Kolarova H, Honzik T, Seto S, Votruba M., OPA1 analysis in an international series of probands with bilateral optic atrophy. Acta Ophthalmol. 2017</v>
      </c>
    </row>
    <row r="4526" spans="1:29" x14ac:dyDescent="0.3">
      <c r="A4526">
        <v>824</v>
      </c>
      <c r="B4526" t="s">
        <v>4087</v>
      </c>
      <c r="C4526" t="s">
        <v>14341</v>
      </c>
      <c r="D4526" t="s">
        <v>24507</v>
      </c>
      <c r="E4526" t="s">
        <v>2451</v>
      </c>
      <c r="F4526" s="10"/>
      <c r="G4526">
        <v>2017</v>
      </c>
      <c r="J4526">
        <v>0.40318193859713058</v>
      </c>
      <c r="L4526" t="s">
        <v>35317</v>
      </c>
      <c r="M4526">
        <v>29095931</v>
      </c>
      <c r="Q4526" s="10"/>
      <c r="R4526" s="11">
        <f t="shared" si="140"/>
        <v>0</v>
      </c>
      <c r="U4526" s="11">
        <f t="shared" si="141"/>
        <v>0</v>
      </c>
      <c r="Y4526" s="11">
        <f>IF(SUM(Tableau1[[#This Row],[Other access]:[Sci-hub access]])&gt;=1,1,0)</f>
        <v>0</v>
      </c>
      <c r="Z4526" s="12">
        <f>IF(OR(Tableau1[[#This Row],[Access R1 + S1+ T1 ]]&gt;=1,Tableau1[[#This Row],[Access V1 +W1 + X1]]&gt;=1),1,0)</f>
        <v>0</v>
      </c>
      <c r="AB4526" s="10" t="str">
        <f>Tableau1[[#This Row],[DOI]]</f>
        <v>doi: 10.1371/journal.pone.0187533</v>
      </c>
      <c r="AC4526" s="13" t="str">
        <f>Tableau1[[#This Row],[Authors]]&amp;", "&amp;Tableau1[[#This Row],[Title]]&amp;" "&amp;Tableau1[[#This Row],[Journal]]&amp;". "&amp;Tableau1[[#This Row],[Year]]</f>
        <v>Lee CK, Ma KT, Hong YJ, Kim CY., Long-term clinical outcomes of Ahmed valve implantation in patients with refractory glaucoma. PLoS One. 2017</v>
      </c>
    </row>
    <row r="4527" spans="1:29" x14ac:dyDescent="0.3">
      <c r="A4527">
        <v>3618</v>
      </c>
      <c r="B4527" t="s">
        <v>6790</v>
      </c>
      <c r="C4527" t="s">
        <v>17031</v>
      </c>
      <c r="D4527" t="s">
        <v>27214</v>
      </c>
      <c r="E4527" t="s">
        <v>2468</v>
      </c>
      <c r="F4527" s="10"/>
      <c r="G4527">
        <v>2017</v>
      </c>
      <c r="J4527">
        <v>0.40320686667353056</v>
      </c>
      <c r="L4527" t="s">
        <v>38064</v>
      </c>
      <c r="M4527">
        <v>28557826</v>
      </c>
      <c r="Q4527" s="10"/>
      <c r="R4527" s="11">
        <f t="shared" si="140"/>
        <v>0</v>
      </c>
      <c r="U4527" s="11">
        <f t="shared" si="141"/>
        <v>0</v>
      </c>
      <c r="Y4527" s="11">
        <f>IF(SUM(Tableau1[[#This Row],[Other access]:[Sci-hub access]])&gt;=1,1,0)</f>
        <v>0</v>
      </c>
      <c r="Z4527" s="12">
        <f>IF(OR(Tableau1[[#This Row],[Access R1 + S1+ T1 ]]&gt;=1,Tableau1[[#This Row],[Access V1 +W1 + X1]]&gt;=1),1,0)</f>
        <v>0</v>
      </c>
      <c r="AB4527" s="10" t="str">
        <f>Tableau1[[#This Row],[DOI]]</f>
        <v>doi: 10.1097/IJG.0000000000000693</v>
      </c>
      <c r="AC4527" s="13" t="str">
        <f>Tableau1[[#This Row],[Authors]]&amp;", "&amp;Tableau1[[#This Row],[Title]]&amp;" "&amp;Tableau1[[#This Row],[Journal]]&amp;". "&amp;Tableau1[[#This Row],[Year]]</f>
        <v>Al Habash A, Al Abdulsalam O, Al-Qarni A., Intracorneal Hematoma After Ahmed Glaucoma Valve Implant Surgery. J Glaucoma. 2017</v>
      </c>
    </row>
    <row r="4528" spans="1:29" ht="28.8" x14ac:dyDescent="0.3">
      <c r="A4528">
        <v>5794</v>
      </c>
      <c r="B4528" t="s">
        <v>8817</v>
      </c>
      <c r="C4528" t="s">
        <v>19034</v>
      </c>
      <c r="D4528" t="s">
        <v>29247</v>
      </c>
      <c r="E4528" t="s">
        <v>34286</v>
      </c>
      <c r="F4528" s="10"/>
      <c r="G4528">
        <v>2017</v>
      </c>
      <c r="J4528">
        <v>0.40326007670860076</v>
      </c>
      <c r="L4528" t="s">
        <v>40176</v>
      </c>
      <c r="M4528">
        <v>28284742</v>
      </c>
      <c r="Q4528" s="10"/>
      <c r="R4528" s="11">
        <f t="shared" si="140"/>
        <v>0</v>
      </c>
      <c r="U4528" s="11">
        <f t="shared" si="141"/>
        <v>0</v>
      </c>
      <c r="Y4528" s="11">
        <f>IF(SUM(Tableau1[[#This Row],[Other access]:[Sci-hub access]])&gt;=1,1,0)</f>
        <v>0</v>
      </c>
      <c r="Z4528" s="12">
        <f>IF(OR(Tableau1[[#This Row],[Access R1 + S1+ T1 ]]&gt;=1,Tableau1[[#This Row],[Access V1 +W1 + X1]]&gt;=1),1,0)</f>
        <v>0</v>
      </c>
      <c r="AB4528" s="10" t="str">
        <f>Tableau1[[#This Row],[DOI]]</f>
        <v>doi: 10.1016/j.clml.2017.02.002</v>
      </c>
      <c r="AC4528" s="13" t="str">
        <f>Tableau1[[#This Row],[Authors]]&amp;", "&amp;Tableau1[[#This Row],[Title]]&amp;" "&amp;Tableau1[[#This Row],[Journal]]&amp;". "&amp;Tableau1[[#This Row],[Year]]</f>
        <v>Dhakal B, Fenske TS, Ramalingam S, Shuff J, Epperla N, Hosking P, Rein L, Banerjee A, Hari P, D'Souza A, Shah N, Siker M, Griepentrog GJ, Harris GJ, Wells TS, Erickson BA, Hamadani M., Local Disease Control in Ocular Adnexal Lymphoproliferative Disorders: Comparative Outcomes of MALT Versus Non-MALT Histologies. Clin Lymphoma Myeloma Leuk. 2017</v>
      </c>
    </row>
    <row r="4529" spans="1:29" x14ac:dyDescent="0.3">
      <c r="A4529">
        <v>901</v>
      </c>
      <c r="B4529" t="s">
        <v>4163</v>
      </c>
      <c r="C4529" t="s">
        <v>14417</v>
      </c>
      <c r="D4529" t="s">
        <v>24584</v>
      </c>
      <c r="E4529" t="s">
        <v>2532</v>
      </c>
      <c r="F4529" s="10"/>
      <c r="G4529">
        <v>2018</v>
      </c>
      <c r="J4529">
        <v>0.4033112942913657</v>
      </c>
      <c r="L4529" t="s">
        <v>35389</v>
      </c>
      <c r="M4529">
        <v>29071469</v>
      </c>
      <c r="Q4529" s="10"/>
      <c r="R4529" s="11">
        <f t="shared" si="140"/>
        <v>0</v>
      </c>
      <c r="U4529" s="11">
        <f t="shared" si="141"/>
        <v>0</v>
      </c>
      <c r="Y4529" s="11">
        <f>IF(SUM(Tableau1[[#This Row],[Other access]:[Sci-hub access]])&gt;=1,1,0)</f>
        <v>0</v>
      </c>
      <c r="Z4529" s="12">
        <f>IF(OR(Tableau1[[#This Row],[Access R1 + S1+ T1 ]]&gt;=1,Tableau1[[#This Row],[Access V1 +W1 + X1]]&gt;=1),1,0)</f>
        <v>0</v>
      </c>
      <c r="AB4529" s="10" t="str">
        <f>Tableau1[[#This Row],[DOI]]</f>
        <v>doi: 10.1007/s10384-017-0542-9</v>
      </c>
      <c r="AC4529" s="13" t="str">
        <f>Tableau1[[#This Row],[Authors]]&amp;", "&amp;Tableau1[[#This Row],[Title]]&amp;" "&amp;Tableau1[[#This Row],[Journal]]&amp;". "&amp;Tableau1[[#This Row],[Year]]</f>
        <v>Yokota R, Hirakata A, Hayashi N, Hirota K, Rii T, Itoh Y, Orihara T, Inoue M., Ultrastructural analyses of internal limiting membrane excised from highly myopic eyes with myopic traction maculopathy. Jpn J Ophthalmol. 2018</v>
      </c>
    </row>
    <row r="4530" spans="1:29" x14ac:dyDescent="0.3">
      <c r="A4530">
        <v>10962</v>
      </c>
      <c r="B4530" t="s">
        <v>13395</v>
      </c>
      <c r="C4530" t="s">
        <v>23557</v>
      </c>
      <c r="D4530" t="s">
        <v>33849</v>
      </c>
      <c r="E4530" t="s">
        <v>2557</v>
      </c>
      <c r="F4530" s="10"/>
      <c r="G4530">
        <v>2017</v>
      </c>
      <c r="J4530">
        <v>0.40353266463947035</v>
      </c>
      <c r="L4530" t="s">
        <v>45203</v>
      </c>
      <c r="M4530">
        <v>26783976</v>
      </c>
      <c r="Q4530" s="10"/>
      <c r="R4530" s="11">
        <f t="shared" si="140"/>
        <v>0</v>
      </c>
      <c r="U4530" s="11">
        <f t="shared" si="141"/>
        <v>0</v>
      </c>
      <c r="Y4530" s="11">
        <f>IF(SUM(Tableau1[[#This Row],[Other access]:[Sci-hub access]])&gt;=1,1,0)</f>
        <v>0</v>
      </c>
      <c r="Z4530" s="12">
        <f>IF(OR(Tableau1[[#This Row],[Access R1 + S1+ T1 ]]&gt;=1,Tableau1[[#This Row],[Access V1 +W1 + X1]]&gt;=1),1,0)</f>
        <v>0</v>
      </c>
      <c r="AB4530" s="10" t="str">
        <f>Tableau1[[#This Row],[DOI]]</f>
        <v>doi: 10.1097/ICL.0000000000000235</v>
      </c>
      <c r="AC4530" s="13" t="str">
        <f>Tableau1[[#This Row],[Authors]]&amp;", "&amp;Tableau1[[#This Row],[Title]]&amp;" "&amp;Tableau1[[#This Row],[Journal]]&amp;". "&amp;Tableau1[[#This Row],[Year]]</f>
        <v>Mittal K, Gupta S, Khokhar S, Vanathi M, Sharma N, Agarwal T, Vajpayee RB., Evaluation of Autograft Characteristics After Pterygium Excision Surgery: Autologous Blood Coagulum Versus Fibrin Glue. Eye Contact Lens. 2017</v>
      </c>
    </row>
    <row r="4531" spans="1:29" ht="28.8" x14ac:dyDescent="0.3">
      <c r="A4531">
        <v>7058</v>
      </c>
      <c r="B4531" t="s">
        <v>1196</v>
      </c>
      <c r="C4531" t="s">
        <v>1197</v>
      </c>
      <c r="D4531" t="s">
        <v>1198</v>
      </c>
      <c r="E4531" t="s">
        <v>3126</v>
      </c>
      <c r="F4531" s="10"/>
      <c r="G4531">
        <v>2017</v>
      </c>
      <c r="J4531">
        <v>0.40356041755962946</v>
      </c>
      <c r="L4531" t="s">
        <v>41414</v>
      </c>
      <c r="M4531">
        <v>28130426</v>
      </c>
      <c r="Q4531" s="10"/>
      <c r="R4531" s="11">
        <f t="shared" si="140"/>
        <v>0</v>
      </c>
      <c r="U4531" s="11">
        <f t="shared" si="141"/>
        <v>0</v>
      </c>
      <c r="Y4531" s="11">
        <f>IF(SUM(Tableau1[[#This Row],[Other access]:[Sci-hub access]])&gt;=1,1,0)</f>
        <v>0</v>
      </c>
      <c r="Z4531" s="12">
        <f>IF(OR(Tableau1[[#This Row],[Access R1 + S1+ T1 ]]&gt;=1,Tableau1[[#This Row],[Access V1 +W1 + X1]]&gt;=1),1,0)</f>
        <v>0</v>
      </c>
      <c r="AB4531" s="10" t="str">
        <f>Tableau1[[#This Row],[DOI]]</f>
        <v>doi: 10.1152/physiolgenomics.00096.2016</v>
      </c>
      <c r="AC4531" s="13" t="str">
        <f>Tableau1[[#This Row],[Authors]]&amp;", "&amp;Tableau1[[#This Row],[Title]]&amp;" "&amp;Tableau1[[#This Row],[Journal]]&amp;". "&amp;Tableau1[[#This Row],[Year]]</f>
        <v>Biswas P, Duncan JL, Maranhao B, Kozak I, Branham K, Gabriel L, Lin JH, Barteselli G, Navani M, Suk J, Parke M, Schlechter C, Weleber RG, Heckenlively JR, Dagnelie G, Lee P, Riazuddin SA, Ayyagari R., Genetic analysis of 10 pedigrees with inherited retinal degeneration by exome sequencing and phenotype-genotype association. Physiol Genomics. 2017</v>
      </c>
    </row>
    <row r="4532" spans="1:29" x14ac:dyDescent="0.3">
      <c r="A4532">
        <v>6005</v>
      </c>
      <c r="B4532" t="s">
        <v>8994</v>
      </c>
      <c r="C4532" t="s">
        <v>19209</v>
      </c>
      <c r="D4532" t="s">
        <v>29424</v>
      </c>
      <c r="E4532" t="s">
        <v>2755</v>
      </c>
      <c r="F4532" s="10"/>
      <c r="G4532">
        <v>2017</v>
      </c>
      <c r="J4532">
        <v>0.40357598693647889</v>
      </c>
      <c r="L4532" t="s">
        <v>40382</v>
      </c>
      <c r="M4532">
        <v>28259643</v>
      </c>
      <c r="Q4532" s="10"/>
      <c r="R4532" s="11">
        <f t="shared" si="140"/>
        <v>0</v>
      </c>
      <c r="U4532" s="11">
        <f t="shared" si="141"/>
        <v>0</v>
      </c>
      <c r="Y4532" s="11">
        <f>IF(SUM(Tableau1[[#This Row],[Other access]:[Sci-hub access]])&gt;=1,1,0)</f>
        <v>0</v>
      </c>
      <c r="Z4532" s="12">
        <f>IF(OR(Tableau1[[#This Row],[Access R1 + S1+ T1 ]]&gt;=1,Tableau1[[#This Row],[Access V1 +W1 + X1]]&gt;=1),1,0)</f>
        <v>0</v>
      </c>
      <c r="AB4532" s="10" t="str">
        <f>Tableau1[[#This Row],[DOI]]</f>
        <v>doi: 10.1016/j.bjps.2017.01.022</v>
      </c>
      <c r="AC4532" s="13" t="str">
        <f>Tableau1[[#This Row],[Authors]]&amp;", "&amp;Tableau1[[#This Row],[Title]]&amp;" "&amp;Tableau1[[#This Row],[Journal]]&amp;". "&amp;Tableau1[[#This Row],[Year]]</f>
        <v>Suga H, Ozaki M, Narita K, Shiraishi T, Takushima A, Harii K., Preoperative asymmetry is a risk factor for reoperation in involutional blepharoptosis. J Plast Reconstr Aesthet Surg. 2017</v>
      </c>
    </row>
    <row r="4533" spans="1:29" ht="28.8" x14ac:dyDescent="0.3">
      <c r="A4533">
        <v>8259</v>
      </c>
      <c r="B4533" t="s">
        <v>10963</v>
      </c>
      <c r="C4533" t="s">
        <v>21150</v>
      </c>
      <c r="D4533" t="s">
        <v>31401</v>
      </c>
      <c r="E4533" t="s">
        <v>2448</v>
      </c>
      <c r="F4533" s="10"/>
      <c r="G4533">
        <v>2017</v>
      </c>
      <c r="J4533">
        <v>0.40361510074774221</v>
      </c>
      <c r="L4533" t="s">
        <v>42604</v>
      </c>
      <c r="M4533">
        <v>27957600</v>
      </c>
      <c r="Q4533" s="10"/>
      <c r="R4533" s="11">
        <f t="shared" si="140"/>
        <v>0</v>
      </c>
      <c r="U4533" s="11">
        <f t="shared" si="141"/>
        <v>0</v>
      </c>
      <c r="Y4533" s="11">
        <f>IF(SUM(Tableau1[[#This Row],[Other access]:[Sci-hub access]])&gt;=1,1,0)</f>
        <v>0</v>
      </c>
      <c r="Z4533" s="12">
        <f>IF(OR(Tableau1[[#This Row],[Access R1 + S1+ T1 ]]&gt;=1,Tableau1[[#This Row],[Access V1 +W1 + X1]]&gt;=1),1,0)</f>
        <v>0</v>
      </c>
      <c r="AB4533" s="10" t="str">
        <f>Tableau1[[#This Row],[DOI]]</f>
        <v>doi: 10.1007/s00417-016-3562-0</v>
      </c>
      <c r="AC4533" s="13" t="str">
        <f>Tableau1[[#This Row],[Authors]]&amp;", "&amp;Tableau1[[#This Row],[Title]]&amp;" "&amp;Tableau1[[#This Row],[Journal]]&amp;". "&amp;Tableau1[[#This Row],[Year]]</f>
        <v>Wong Y, Steel DHW, Habib MS, Stubbing-Moore A, Bajwa D, Avery PJ; Sunderland Eye Infirmary study group.., Vitreoretinal interface abnormalities in patients treatedwith ranibizumab for diabetic macular oedema. Graefes Arch Clin Exp Ophthalmol. 2017</v>
      </c>
    </row>
    <row r="4534" spans="1:29" x14ac:dyDescent="0.3">
      <c r="A4534">
        <v>5332</v>
      </c>
      <c r="B4534" t="s">
        <v>8389</v>
      </c>
      <c r="C4534" t="s">
        <v>18612</v>
      </c>
      <c r="D4534" t="s">
        <v>28819</v>
      </c>
      <c r="E4534" t="s">
        <v>2700</v>
      </c>
      <c r="F4534" s="10"/>
      <c r="G4534">
        <v>2017</v>
      </c>
      <c r="J4534">
        <v>0.40394593707061455</v>
      </c>
      <c r="L4534" t="s">
        <v>39727</v>
      </c>
      <c r="M4534">
        <v>28347285</v>
      </c>
      <c r="Q4534" s="10"/>
      <c r="R4534" s="11">
        <f t="shared" si="140"/>
        <v>0</v>
      </c>
      <c r="U4534" s="11">
        <f t="shared" si="141"/>
        <v>0</v>
      </c>
      <c r="Y4534" s="11">
        <f>IF(SUM(Tableau1[[#This Row],[Other access]:[Sci-hub access]])&gt;=1,1,0)</f>
        <v>0</v>
      </c>
      <c r="Z4534" s="12">
        <f>IF(OR(Tableau1[[#This Row],[Access R1 + S1+ T1 ]]&gt;=1,Tableau1[[#This Row],[Access V1 +W1 + X1]]&gt;=1),1,0)</f>
        <v>0</v>
      </c>
      <c r="AB4534" s="10" t="str">
        <f>Tableau1[[#This Row],[DOI]]</f>
        <v>doi: 10.1186/s12881-017-0399-2</v>
      </c>
      <c r="AC4534" s="13" t="str">
        <f>Tableau1[[#This Row],[Authors]]&amp;", "&amp;Tableau1[[#This Row],[Title]]&amp;" "&amp;Tableau1[[#This Row],[Journal]]&amp;". "&amp;Tableau1[[#This Row],[Year]]</f>
        <v>Koyama S, Sato H, Wada M, Kawanami T, Emi M, Kato T., Whole-exome sequencing and digital PCR identified a novel compound heterozygous mutation in the NPHP1 gene in a case of Joubert syndrome and related disorders. BMC Med Genet. 2017</v>
      </c>
    </row>
    <row r="4535" spans="1:29" ht="28.8" x14ac:dyDescent="0.3">
      <c r="A4535">
        <v>5431</v>
      </c>
      <c r="B4535" t="s">
        <v>8481</v>
      </c>
      <c r="C4535" t="s">
        <v>18703</v>
      </c>
      <c r="D4535" t="s">
        <v>28911</v>
      </c>
      <c r="E4535" t="s">
        <v>34246</v>
      </c>
      <c r="F4535" s="10"/>
      <c r="G4535">
        <v>2017</v>
      </c>
      <c r="J4535">
        <v>0.40401221455646141</v>
      </c>
      <c r="L4535" t="s">
        <v>39821</v>
      </c>
      <c r="M4535">
        <v>28336215</v>
      </c>
      <c r="Q4535" s="10"/>
      <c r="R4535" s="11">
        <f t="shared" si="140"/>
        <v>0</v>
      </c>
      <c r="U4535" s="11">
        <f t="shared" si="141"/>
        <v>0</v>
      </c>
      <c r="Y4535" s="11">
        <f>IF(SUM(Tableau1[[#This Row],[Other access]:[Sci-hub access]])&gt;=1,1,0)</f>
        <v>0</v>
      </c>
      <c r="Z4535" s="12">
        <f>IF(OR(Tableau1[[#This Row],[Access R1 + S1+ T1 ]]&gt;=1,Tableau1[[#This Row],[Access V1 +W1 + X1]]&gt;=1),1,0)</f>
        <v>0</v>
      </c>
      <c r="AB4535" s="10" t="str">
        <f>Tableau1[[#This Row],[DOI]]</f>
        <v>doi: 10.1016/j.jdiacomp.2017.02.017</v>
      </c>
      <c r="AC4535" s="13" t="str">
        <f>Tableau1[[#This Row],[Authors]]&amp;", "&amp;Tableau1[[#This Row],[Title]]&amp;" "&amp;Tableau1[[#This Row],[Journal]]&amp;". "&amp;Tableau1[[#This Row],[Year]]</f>
        <v>Reddy S, Amutha A, Rajalakshmi R, Bhaskaran R, Monickaraj F, Rangasamy S, Anjana RM, Abhijit S, Gokulakrishnan K, Das A, Mohan V, Balasubramanyam M., Association of increased levels of MCP-1 and cathepsin-D in young onset type 2 diabetes patients (T2DM-Y) with severity of diabetic retinopathy. J Diabetes Complications. 2017</v>
      </c>
    </row>
    <row r="4536" spans="1:29" x14ac:dyDescent="0.3">
      <c r="A4536">
        <v>5238</v>
      </c>
      <c r="B4536" t="s">
        <v>8306</v>
      </c>
      <c r="C4536" t="s">
        <v>18530</v>
      </c>
      <c r="D4536" t="s">
        <v>28736</v>
      </c>
      <c r="E4536" t="s">
        <v>2451</v>
      </c>
      <c r="F4536" s="10"/>
      <c r="G4536">
        <v>2017</v>
      </c>
      <c r="J4536">
        <v>0.40404722873315213</v>
      </c>
      <c r="L4536" t="s">
        <v>39639</v>
      </c>
      <c r="M4536">
        <v>28358901</v>
      </c>
      <c r="Q4536" s="10"/>
      <c r="R4536" s="11">
        <f t="shared" si="140"/>
        <v>0</v>
      </c>
      <c r="U4536" s="11">
        <f t="shared" si="141"/>
        <v>0</v>
      </c>
      <c r="Y4536" s="11">
        <f>IF(SUM(Tableau1[[#This Row],[Other access]:[Sci-hub access]])&gt;=1,1,0)</f>
        <v>0</v>
      </c>
      <c r="Z4536" s="12">
        <f>IF(OR(Tableau1[[#This Row],[Access R1 + S1+ T1 ]]&gt;=1,Tableau1[[#This Row],[Access V1 +W1 + X1]]&gt;=1),1,0)</f>
        <v>0</v>
      </c>
      <c r="AB4536" s="10" t="str">
        <f>Tableau1[[#This Row],[DOI]]</f>
        <v>doi: 10.1371/journal.pone.0174559</v>
      </c>
      <c r="AC4536" s="13" t="str">
        <f>Tableau1[[#This Row],[Authors]]&amp;", "&amp;Tableau1[[#This Row],[Title]]&amp;" "&amp;Tableau1[[#This Row],[Journal]]&amp;". "&amp;Tableau1[[#This Row],[Year]]</f>
        <v>Rodriguez-Agirretxe I, Garcia I, Soria J, Suarez TM, Acera A., Custom RT-qPCR-array for glaucoma filtering surgery prognosis. PLoS One. 2017</v>
      </c>
    </row>
    <row r="4537" spans="1:29" x14ac:dyDescent="0.3">
      <c r="A4537">
        <v>3405</v>
      </c>
      <c r="B4537" t="s">
        <v>6582</v>
      </c>
      <c r="C4537" t="s">
        <v>16825</v>
      </c>
      <c r="D4537" t="s">
        <v>27006</v>
      </c>
      <c r="E4537" t="s">
        <v>2445</v>
      </c>
      <c r="F4537" s="10"/>
      <c r="G4537">
        <v>2017</v>
      </c>
      <c r="J4537">
        <v>0.40412657693822263</v>
      </c>
      <c r="L4537" t="s">
        <v>37855</v>
      </c>
      <c r="M4537">
        <v>28590967</v>
      </c>
      <c r="Q4537" s="10"/>
      <c r="R4537" s="11">
        <f t="shared" si="140"/>
        <v>0</v>
      </c>
      <c r="U4537" s="11">
        <f t="shared" si="141"/>
        <v>0</v>
      </c>
      <c r="Y4537" s="11">
        <f>IF(SUM(Tableau1[[#This Row],[Other access]:[Sci-hub access]])&gt;=1,1,0)</f>
        <v>0</v>
      </c>
      <c r="Z4537" s="12">
        <f>IF(OR(Tableau1[[#This Row],[Access R1 + S1+ T1 ]]&gt;=1,Tableau1[[#This Row],[Access V1 +W1 + X1]]&gt;=1),1,0)</f>
        <v>0</v>
      </c>
      <c r="AB4537" s="10" t="str">
        <f>Tableau1[[#This Row],[DOI]]</f>
        <v>doi: 10.1097/IAE.0000000000001463</v>
      </c>
      <c r="AC4537" s="13" t="str">
        <f>Tableau1[[#This Row],[Authors]]&amp;", "&amp;Tableau1[[#This Row],[Title]]&amp;" "&amp;Tableau1[[#This Row],[Journal]]&amp;". "&amp;Tableau1[[#This Row],[Year]]</f>
        <v>Pichi F, Srivastava SK, Nucci P, Baynes K, Neri P, Lowder CY., PERIPHERAL RETINOSCHISIS IN INTERMEDIATE UVEITIS. Retina. 2017</v>
      </c>
    </row>
    <row r="4538" spans="1:29" x14ac:dyDescent="0.3">
      <c r="A4538">
        <v>8855</v>
      </c>
      <c r="B4538" t="s">
        <v>11482</v>
      </c>
      <c r="C4538" t="s">
        <v>21666</v>
      </c>
      <c r="D4538" t="s">
        <v>31922</v>
      </c>
      <c r="E4538" t="s">
        <v>2597</v>
      </c>
      <c r="F4538" s="10"/>
      <c r="G4538">
        <v>2017</v>
      </c>
      <c r="J4538">
        <v>0.40416374777483433</v>
      </c>
      <c r="L4538" t="s">
        <v>43189</v>
      </c>
      <c r="M4538">
        <v>27824507</v>
      </c>
      <c r="Q4538" s="10"/>
      <c r="R4538" s="11">
        <f t="shared" si="140"/>
        <v>0</v>
      </c>
      <c r="U4538" s="11">
        <f t="shared" si="141"/>
        <v>0</v>
      </c>
      <c r="Y4538" s="11">
        <f>IF(SUM(Tableau1[[#This Row],[Other access]:[Sci-hub access]])&gt;=1,1,0)</f>
        <v>0</v>
      </c>
      <c r="Z4538" s="12">
        <f>IF(OR(Tableau1[[#This Row],[Access R1 + S1+ T1 ]]&gt;=1,Tableau1[[#This Row],[Access V1 +W1 + X1]]&gt;=1),1,0)</f>
        <v>0</v>
      </c>
      <c r="AB4538" s="10" t="str">
        <f>Tableau1[[#This Row],[DOI]]</f>
        <v>doi: 10.1080/01676830.2016.1243134</v>
      </c>
      <c r="AC4538" s="13" t="str">
        <f>Tableau1[[#This Row],[Authors]]&amp;", "&amp;Tableau1[[#This Row],[Title]]&amp;" "&amp;Tableau1[[#This Row],[Journal]]&amp;". "&amp;Tableau1[[#This Row],[Year]]</f>
        <v>Rymer BL, Marinho DR, Cagliari C, Marafon SB, Procianoy F., Effects of Muller's muscle-conjunctival resection for ptosis on ocular surface scores and dry eye symptoms. Orbit. 2017</v>
      </c>
    </row>
    <row r="4539" spans="1:29" x14ac:dyDescent="0.3">
      <c r="A4539">
        <v>311</v>
      </c>
      <c r="B4539" t="s">
        <v>3574</v>
      </c>
      <c r="C4539" t="s">
        <v>13835</v>
      </c>
      <c r="D4539" t="s">
        <v>23994</v>
      </c>
      <c r="E4539" t="s">
        <v>2448</v>
      </c>
      <c r="F4539" s="10"/>
      <c r="G4539">
        <v>2018</v>
      </c>
      <c r="J4539">
        <v>0.40421235753956553</v>
      </c>
      <c r="L4539" t="s">
        <v>34820</v>
      </c>
      <c r="M4539">
        <v>29260410</v>
      </c>
      <c r="Q4539" s="10"/>
      <c r="R4539" s="11">
        <f t="shared" si="140"/>
        <v>0</v>
      </c>
      <c r="U4539" s="11">
        <f t="shared" si="141"/>
        <v>0</v>
      </c>
      <c r="Y4539" s="11">
        <f>IF(SUM(Tableau1[[#This Row],[Other access]:[Sci-hub access]])&gt;=1,1,0)</f>
        <v>0</v>
      </c>
      <c r="Z4539" s="12">
        <f>IF(OR(Tableau1[[#This Row],[Access R1 + S1+ T1 ]]&gt;=1,Tableau1[[#This Row],[Access V1 +W1 + X1]]&gt;=1),1,0)</f>
        <v>0</v>
      </c>
      <c r="AB4539" s="10" t="str">
        <f>Tableau1[[#This Row],[DOI]]</f>
        <v>doi: 10.1007/s00417-017-3873-9</v>
      </c>
      <c r="AC4539" s="13" t="str">
        <f>Tableau1[[#This Row],[Authors]]&amp;", "&amp;Tableau1[[#This Row],[Title]]&amp;" "&amp;Tableau1[[#This Row],[Journal]]&amp;". "&amp;Tableau1[[#This Row],[Year]]</f>
        <v>Szurman P, Januschowski K, Boden KT, Seuthe AM., Suprachoroidal drainage with collagen sheet implant- a novel technique for non-penetrating glaucoma surgery. Graefes Arch Clin Exp Ophthalmol. 2018</v>
      </c>
    </row>
    <row r="4540" spans="1:29" x14ac:dyDescent="0.3">
      <c r="A4540">
        <v>785</v>
      </c>
      <c r="B4540" t="s">
        <v>4048</v>
      </c>
      <c r="C4540" t="s">
        <v>14303</v>
      </c>
      <c r="D4540" t="s">
        <v>24468</v>
      </c>
      <c r="E4540" t="s">
        <v>2541</v>
      </c>
      <c r="F4540" s="10"/>
      <c r="G4540">
        <v>2017</v>
      </c>
      <c r="J4540">
        <v>0.40424375549850533</v>
      </c>
      <c r="L4540" t="s">
        <v>35278</v>
      </c>
      <c r="M4540">
        <v>29112680</v>
      </c>
      <c r="Q4540" s="10"/>
      <c r="R4540" s="11">
        <f t="shared" si="140"/>
        <v>0</v>
      </c>
      <c r="U4540" s="11">
        <f t="shared" si="141"/>
        <v>0</v>
      </c>
      <c r="Y4540" s="11">
        <f>IF(SUM(Tableau1[[#This Row],[Other access]:[Sci-hub access]])&gt;=1,1,0)</f>
        <v>0</v>
      </c>
      <c r="Z4540" s="12">
        <f>IF(OR(Tableau1[[#This Row],[Access R1 + S1+ T1 ]]&gt;=1,Tableau1[[#This Row],[Access V1 +W1 + X1]]&gt;=1),1,0)</f>
        <v>0</v>
      </c>
      <c r="AB4540" s="10" t="str">
        <f>Tableau1[[#This Row],[DOI]]</f>
        <v>doi: 10.1097/WNO.0000000000000560</v>
      </c>
      <c r="AC4540" s="13" t="str">
        <f>Tableau1[[#This Row],[Authors]]&amp;", "&amp;Tableau1[[#This Row],[Title]]&amp;" "&amp;Tableau1[[#This Row],[Journal]]&amp;". "&amp;Tableau1[[#This Row],[Year]]</f>
        <v>Siatkowski RM., Diagnostic Dilemmas in Fourth Nerve Palsies. J Neuroophthalmol. 2017</v>
      </c>
    </row>
    <row r="4541" spans="1:29" x14ac:dyDescent="0.3">
      <c r="A4541">
        <v>643</v>
      </c>
      <c r="B4541" t="s">
        <v>3906</v>
      </c>
      <c r="C4541" t="s">
        <v>14161</v>
      </c>
      <c r="D4541" t="s">
        <v>24326</v>
      </c>
      <c r="E4541" t="s">
        <v>2516</v>
      </c>
      <c r="F4541" s="10"/>
      <c r="G4541">
        <v>2018</v>
      </c>
      <c r="J4541">
        <v>0.40425531268706938</v>
      </c>
      <c r="L4541" t="s">
        <v>35141</v>
      </c>
      <c r="M4541">
        <v>29154870</v>
      </c>
      <c r="Q4541" s="10"/>
      <c r="R4541" s="11">
        <f t="shared" si="140"/>
        <v>0</v>
      </c>
      <c r="U4541" s="11">
        <f t="shared" si="141"/>
        <v>0</v>
      </c>
      <c r="Y4541" s="11">
        <f>IF(SUM(Tableau1[[#This Row],[Other access]:[Sci-hub access]])&gt;=1,1,0)</f>
        <v>0</v>
      </c>
      <c r="Z4541" s="12">
        <f>IF(OR(Tableau1[[#This Row],[Access R1 + S1+ T1 ]]&gt;=1,Tableau1[[#This Row],[Access V1 +W1 + X1]]&gt;=1),1,0)</f>
        <v>0</v>
      </c>
      <c r="AB4541" s="10" t="str">
        <f>Tableau1[[#This Row],[DOI]]</f>
        <v>doi: 10.1016/j.gene.2017.11.040</v>
      </c>
      <c r="AC4541" s="13" t="str">
        <f>Tableau1[[#This Row],[Authors]]&amp;", "&amp;Tableau1[[#This Row],[Title]]&amp;" "&amp;Tableau1[[#This Row],[Journal]]&amp;". "&amp;Tableau1[[#This Row],[Year]]</f>
        <v>Hubacek JA, Dlouha D, Klementova M, Lanska V, Neskudla T, Pelikanova T., The FTO variant is associated with chronic complications of diabetes mellitus in Czech population. Gene. 2018</v>
      </c>
    </row>
    <row r="4542" spans="1:29" ht="28.8" x14ac:dyDescent="0.3">
      <c r="A4542">
        <v>1341</v>
      </c>
      <c r="B4542" t="s">
        <v>4601</v>
      </c>
      <c r="C4542" t="s">
        <v>14853</v>
      </c>
      <c r="D4542" t="s">
        <v>25022</v>
      </c>
      <c r="E4542" t="s">
        <v>2458</v>
      </c>
      <c r="F4542" s="10"/>
      <c r="G4542">
        <v>2017</v>
      </c>
      <c r="J4542">
        <v>0.40428500435159931</v>
      </c>
      <c r="L4542" t="s">
        <v>35824</v>
      </c>
      <c r="M4542">
        <v>28973097</v>
      </c>
      <c r="Q4542" s="10"/>
      <c r="R4542" s="11">
        <f t="shared" si="140"/>
        <v>0</v>
      </c>
      <c r="U4542" s="11">
        <f t="shared" si="141"/>
        <v>0</v>
      </c>
      <c r="Y4542" s="11">
        <f>IF(SUM(Tableau1[[#This Row],[Other access]:[Sci-hub access]])&gt;=1,1,0)</f>
        <v>0</v>
      </c>
      <c r="Z4542" s="12">
        <f>IF(OR(Tableau1[[#This Row],[Access R1 + S1+ T1 ]]&gt;=1,Tableau1[[#This Row],[Access V1 +W1 + X1]]&gt;=1),1,0)</f>
        <v>0</v>
      </c>
      <c r="AB4542" s="10" t="str">
        <f>Tableau1[[#This Row],[DOI]]</f>
        <v>doi: 10.1001/jamaophthalmol.2017.3797</v>
      </c>
      <c r="AC4542" s="13" t="str">
        <f>Tableau1[[#This Row],[Authors]]&amp;", "&amp;Tableau1[[#This Row],[Title]]&amp;" "&amp;Tableau1[[#This Row],[Journal]]&amp;". "&amp;Tableau1[[#This Row],[Year]]</f>
        <v>Brothers KM, Shanks RMQ, Hurlbert S, Kowalski RP, Tu EY., Association Between Fungal Contamination and Eye Bank-Prepared Endothelial Keratoplasty Tissue: Temperature-Dependent Risk Factors and Antifungal Supplementation of Optisol-Gentamicin and Streptomycin. JAMA Ophthalmol. 2017</v>
      </c>
    </row>
    <row r="4543" spans="1:29" x14ac:dyDescent="0.3">
      <c r="A4543">
        <v>2720</v>
      </c>
      <c r="B4543" t="s">
        <v>154</v>
      </c>
      <c r="C4543" t="s">
        <v>155</v>
      </c>
      <c r="D4543" t="s">
        <v>156</v>
      </c>
      <c r="E4543" t="s">
        <v>2747</v>
      </c>
      <c r="F4543" s="10"/>
      <c r="G4543">
        <v>2017</v>
      </c>
      <c r="J4543">
        <v>0.40432315606873603</v>
      </c>
      <c r="L4543" t="s">
        <v>37183</v>
      </c>
      <c r="M4543">
        <v>28699283</v>
      </c>
      <c r="Q4543" s="10"/>
      <c r="R4543" s="11">
        <f t="shared" si="140"/>
        <v>0</v>
      </c>
      <c r="U4543" s="11">
        <f t="shared" si="141"/>
        <v>0</v>
      </c>
      <c r="Y4543" s="11">
        <f>IF(SUM(Tableau1[[#This Row],[Other access]:[Sci-hub access]])&gt;=1,1,0)</f>
        <v>0</v>
      </c>
      <c r="Z4543" s="12">
        <f>IF(OR(Tableau1[[#This Row],[Access R1 + S1+ T1 ]]&gt;=1,Tableau1[[#This Row],[Access V1 +W1 + X1]]&gt;=1),1,0)</f>
        <v>0</v>
      </c>
      <c r="AB4543" s="10" t="str">
        <f>Tableau1[[#This Row],[DOI]]</f>
        <v>doi: 10.1002/ajh.24855</v>
      </c>
      <c r="AC4543" s="13" t="str">
        <f>Tableau1[[#This Row],[Authors]]&amp;", "&amp;Tableau1[[#This Row],[Title]]&amp;" "&amp;Tableau1[[#This Row],[Journal]]&amp;". "&amp;Tableau1[[#This Row],[Year]]</f>
        <v>van Tuijn CFJ, Schimmel M, van Beers EJ, Nur E, Biemond BJ., Prospective evaluation of chronic organ damage in adult sickle cell patients: A seven-year follow-up study. Am J Hematol. 2017</v>
      </c>
    </row>
    <row r="4544" spans="1:29" ht="28.8" x14ac:dyDescent="0.3">
      <c r="A4544">
        <v>5284</v>
      </c>
      <c r="B4544" t="s">
        <v>8347</v>
      </c>
      <c r="C4544" t="s">
        <v>18571</v>
      </c>
      <c r="D4544" t="s">
        <v>28777</v>
      </c>
      <c r="E4544" t="s">
        <v>2438</v>
      </c>
      <c r="F4544" s="10"/>
      <c r="G4544">
        <v>2017</v>
      </c>
      <c r="J4544">
        <v>0.40434315350113748</v>
      </c>
      <c r="L4544" t="s">
        <v>39679</v>
      </c>
      <c r="M4544">
        <v>28351925</v>
      </c>
      <c r="Q4544" s="10"/>
      <c r="R4544" s="11">
        <f t="shared" si="140"/>
        <v>0</v>
      </c>
      <c r="U4544" s="11">
        <f t="shared" si="141"/>
        <v>0</v>
      </c>
      <c r="Y4544" s="11">
        <f>IF(SUM(Tableau1[[#This Row],[Other access]:[Sci-hub access]])&gt;=1,1,0)</f>
        <v>0</v>
      </c>
      <c r="Z4544" s="12">
        <f>IF(OR(Tableau1[[#This Row],[Access R1 + S1+ T1 ]]&gt;=1,Tableau1[[#This Row],[Access V1 +W1 + X1]]&gt;=1),1,0)</f>
        <v>0</v>
      </c>
      <c r="AB4544" s="10" t="str">
        <f>Tableau1[[#This Row],[DOI]]</f>
        <v>doi: 10.1136/bjophthalmol-2017-310148</v>
      </c>
      <c r="AC4544" s="13" t="str">
        <f>Tableau1[[#This Row],[Authors]]&amp;", "&amp;Tableau1[[#This Row],[Title]]&amp;" "&amp;Tableau1[[#This Row],[Journal]]&amp;". "&amp;Tableau1[[#This Row],[Year]]</f>
        <v>Chan ASY, Mudhar H, Shen SY, Lang SS, Fernando M, Hilmy MH, Guppy NJ, Rennie I, Dunkley L, Al Jajeh I., Serum IgG2 and tissue IgG2 plasma cell elevation in orbital IgG4-related disease (IgG4-RD): Potential use in IgG4-RD assessment. Br J Ophthalmol. 2017</v>
      </c>
    </row>
    <row r="4545" spans="1:29" x14ac:dyDescent="0.3">
      <c r="A4545">
        <v>8524</v>
      </c>
      <c r="B4545" t="s">
        <v>11195</v>
      </c>
      <c r="C4545" t="s">
        <v>21379</v>
      </c>
      <c r="D4545" t="s">
        <v>31634</v>
      </c>
      <c r="E4545" t="s">
        <v>2464</v>
      </c>
      <c r="F4545" s="10"/>
      <c r="G4545">
        <v>2017</v>
      </c>
      <c r="J4545">
        <v>0.40436112095834142</v>
      </c>
      <c r="L4545" t="s">
        <v>42860</v>
      </c>
      <c r="M4545">
        <v>27898467</v>
      </c>
      <c r="Q4545" s="10"/>
      <c r="R4545" s="11">
        <f t="shared" si="140"/>
        <v>0</v>
      </c>
      <c r="U4545" s="11">
        <f t="shared" si="141"/>
        <v>0</v>
      </c>
      <c r="Y4545" s="11">
        <f>IF(SUM(Tableau1[[#This Row],[Other access]:[Sci-hub access]])&gt;=1,1,0)</f>
        <v>0</v>
      </c>
      <c r="Z4545" s="12">
        <f>IF(OR(Tableau1[[#This Row],[Access R1 + S1+ T1 ]]&gt;=1,Tableau1[[#This Row],[Access V1 +W1 + X1]]&gt;=1),1,0)</f>
        <v>0</v>
      </c>
      <c r="AB4545" s="10" t="str">
        <f>Tableau1[[#This Row],[DOI]]</f>
        <v>doi: 10.1097/ICU.0000000000000350</v>
      </c>
      <c r="AC4545" s="13" t="str">
        <f>Tableau1[[#This Row],[Authors]]&amp;", "&amp;Tableau1[[#This Row],[Title]]&amp;" "&amp;Tableau1[[#This Row],[Journal]]&amp;". "&amp;Tableau1[[#This Row],[Year]]</f>
        <v>Amoozgar B, Moghimi S, Han Y, Lin SC., An update on therapeutic modalities for the prevention of angle closure glaucoma. Curr Opin Ophthalmol. 2017</v>
      </c>
    </row>
    <row r="4546" spans="1:29" x14ac:dyDescent="0.3">
      <c r="A4546">
        <v>5935</v>
      </c>
      <c r="B4546" t="s">
        <v>8937</v>
      </c>
      <c r="C4546" t="s">
        <v>19151</v>
      </c>
      <c r="D4546" t="s">
        <v>29367</v>
      </c>
      <c r="E4546" t="s">
        <v>2438</v>
      </c>
      <c r="F4546" s="10"/>
      <c r="G4546">
        <v>2017</v>
      </c>
      <c r="J4546">
        <v>0.40447450808642593</v>
      </c>
      <c r="L4546" t="s">
        <v>40315</v>
      </c>
      <c r="M4546">
        <v>28270485</v>
      </c>
      <c r="Q4546" s="10"/>
      <c r="R4546" s="11">
        <f t="shared" ref="R4546:R4609" si="142">IF(SUM(N4546:Q4546)&gt;0,1,0)</f>
        <v>0</v>
      </c>
      <c r="U4546" s="11">
        <f t="shared" ref="U4546:U4609" si="143">IF(SUM(R4546,T4546)&gt;0,1,0)</f>
        <v>0</v>
      </c>
      <c r="Y4546" s="11">
        <f>IF(SUM(Tableau1[[#This Row],[Other access]:[Sci-hub access]])&gt;=1,1,0)</f>
        <v>0</v>
      </c>
      <c r="Z4546" s="12">
        <f>IF(OR(Tableau1[[#This Row],[Access R1 + S1+ T1 ]]&gt;=1,Tableau1[[#This Row],[Access V1 +W1 + X1]]&gt;=1),1,0)</f>
        <v>0</v>
      </c>
      <c r="AB4546" s="10" t="str">
        <f>Tableau1[[#This Row],[DOI]]</f>
        <v>doi: 10.1136/bjophthalmol-2016-309724</v>
      </c>
      <c r="AC4546" s="13" t="str">
        <f>Tableau1[[#This Row],[Authors]]&amp;", "&amp;Tableau1[[#This Row],[Title]]&amp;" "&amp;Tableau1[[#This Row],[Journal]]&amp;". "&amp;Tableau1[[#This Row],[Year]]</f>
        <v>Mansour AM, Ashraf M, Dedhia CJ, Charbaji A, Souka AAR, Chhablani J., Long-term safety and efficacy of ziv-aflibercept in retinal diseases. Br J Ophthalmol. 2017</v>
      </c>
    </row>
    <row r="4547" spans="1:29" x14ac:dyDescent="0.3">
      <c r="A4547">
        <v>9631</v>
      </c>
      <c r="B4547" t="s">
        <v>12184</v>
      </c>
      <c r="C4547" t="s">
        <v>22358</v>
      </c>
      <c r="D4547" t="s">
        <v>32632</v>
      </c>
      <c r="E4547" t="s">
        <v>2438</v>
      </c>
      <c r="F4547" s="10"/>
      <c r="G4547">
        <v>2017</v>
      </c>
      <c r="J4547">
        <v>0.40476126472617513</v>
      </c>
      <c r="L4547" t="s">
        <v>43902</v>
      </c>
      <c r="M4547">
        <v>27635062</v>
      </c>
      <c r="Q4547" s="10"/>
      <c r="R4547" s="11">
        <f t="shared" si="142"/>
        <v>0</v>
      </c>
      <c r="U4547" s="11">
        <f t="shared" si="143"/>
        <v>0</v>
      </c>
      <c r="Y4547" s="11">
        <f>IF(SUM(Tableau1[[#This Row],[Other access]:[Sci-hub access]])&gt;=1,1,0)</f>
        <v>0</v>
      </c>
      <c r="Z4547" s="12">
        <f>IF(OR(Tableau1[[#This Row],[Access R1 + S1+ T1 ]]&gt;=1,Tableau1[[#This Row],[Access V1 +W1 + X1]]&gt;=1),1,0)</f>
        <v>0</v>
      </c>
      <c r="AB4547" s="10" t="str">
        <f>Tableau1[[#This Row],[DOI]]</f>
        <v>doi: 10.1136/bjophthalmol-2016-309097</v>
      </c>
      <c r="AC4547" s="13" t="str">
        <f>Tableau1[[#This Row],[Authors]]&amp;", "&amp;Tableau1[[#This Row],[Title]]&amp;" "&amp;Tableau1[[#This Row],[Journal]]&amp;". "&amp;Tableau1[[#This Row],[Year]]</f>
        <v>Zhou C, Lin Q, Chen F., Prevalence and predictors of metamorphopsia after successful rhegmatogenous retinal detachment surgery: a cross-sectional, comparative study. Br J Ophthalmol. 2017</v>
      </c>
    </row>
    <row r="4548" spans="1:29" x14ac:dyDescent="0.3">
      <c r="A4548">
        <v>2985</v>
      </c>
      <c r="B4548" t="s">
        <v>6180</v>
      </c>
      <c r="C4548" t="s">
        <v>16425</v>
      </c>
      <c r="D4548" t="s">
        <v>26604</v>
      </c>
      <c r="E4548" t="s">
        <v>2438</v>
      </c>
      <c r="F4548" s="10"/>
      <c r="G4548">
        <v>2018</v>
      </c>
      <c r="J4548">
        <v>0.40486054675389038</v>
      </c>
      <c r="L4548" t="s">
        <v>37440</v>
      </c>
      <c r="M4548">
        <v>28655729</v>
      </c>
      <c r="Q4548" s="10"/>
      <c r="R4548" s="11">
        <f t="shared" si="142"/>
        <v>0</v>
      </c>
      <c r="U4548" s="11">
        <f t="shared" si="143"/>
        <v>0</v>
      </c>
      <c r="Y4548" s="11">
        <f>IF(SUM(Tableau1[[#This Row],[Other access]:[Sci-hub access]])&gt;=1,1,0)</f>
        <v>0</v>
      </c>
      <c r="Z4548" s="12">
        <f>IF(OR(Tableau1[[#This Row],[Access R1 + S1+ T1 ]]&gt;=1,Tableau1[[#This Row],[Access V1 +W1 + X1]]&gt;=1),1,0)</f>
        <v>0</v>
      </c>
      <c r="AB4548" s="10" t="str">
        <f>Tableau1[[#This Row],[DOI]]</f>
        <v>doi: 10.1136/bjophthalmol-2016-310108</v>
      </c>
      <c r="AC4548" s="13" t="str">
        <f>Tableau1[[#This Row],[Authors]]&amp;", "&amp;Tableau1[[#This Row],[Title]]&amp;" "&amp;Tableau1[[#This Row],[Journal]]&amp;". "&amp;Tableau1[[#This Row],[Year]]</f>
        <v>Knutsson KA, Paganoni G, Matuska S, Ambrosio O, Ferrari G, Zennato A, Caccia M, Rama P., Corneal collagen cross-linking in paediatric patients affected by keratoconus. Br J Ophthalmol. 2018</v>
      </c>
    </row>
    <row r="4549" spans="1:29" x14ac:dyDescent="0.3">
      <c r="A4549">
        <v>2546</v>
      </c>
      <c r="B4549" t="s">
        <v>5766</v>
      </c>
      <c r="C4549" t="s">
        <v>16012</v>
      </c>
      <c r="D4549" t="s">
        <v>26189</v>
      </c>
      <c r="E4549" t="s">
        <v>2443</v>
      </c>
      <c r="F4549" s="10"/>
      <c r="G4549">
        <v>2017</v>
      </c>
      <c r="J4549">
        <v>0.40488059334404258</v>
      </c>
      <c r="L4549" t="s">
        <v>37010</v>
      </c>
      <c r="M4549">
        <v>28728172</v>
      </c>
      <c r="Q4549" s="10"/>
      <c r="R4549" s="11">
        <f t="shared" si="142"/>
        <v>0</v>
      </c>
      <c r="U4549" s="11">
        <f t="shared" si="143"/>
        <v>0</v>
      </c>
      <c r="Y4549" s="11">
        <f>IF(SUM(Tableau1[[#This Row],[Other access]:[Sci-hub access]])&gt;=1,1,0)</f>
        <v>0</v>
      </c>
      <c r="Z4549" s="12">
        <f>IF(OR(Tableau1[[#This Row],[Access R1 + S1+ T1 ]]&gt;=1,Tableau1[[#This Row],[Access V1 +W1 + X1]]&gt;=1),1,0)</f>
        <v>0</v>
      </c>
      <c r="AB4549" s="10" t="str">
        <f>Tableau1[[#This Row],[DOI]]</f>
        <v>doi: 10.1167/iovs.16-20849</v>
      </c>
      <c r="AC4549" s="13" t="str">
        <f>Tableau1[[#This Row],[Authors]]&amp;", "&amp;Tableau1[[#This Row],[Title]]&amp;" "&amp;Tableau1[[#This Row],[Journal]]&amp;". "&amp;Tableau1[[#This Row],[Year]]</f>
        <v>Vera-Diaz FA, Woods RL, Peli E., Blur Adaptation to Central Retinal Disease. Invest Ophthalmol Vis Sci. 2017</v>
      </c>
    </row>
    <row r="4550" spans="1:29" x14ac:dyDescent="0.3">
      <c r="A4550">
        <v>4194</v>
      </c>
      <c r="B4550" t="s">
        <v>7334</v>
      </c>
      <c r="C4550" t="s">
        <v>17570</v>
      </c>
      <c r="D4550" t="s">
        <v>27762</v>
      </c>
      <c r="E4550" t="s">
        <v>2443</v>
      </c>
      <c r="F4550" s="10"/>
      <c r="G4550">
        <v>2017</v>
      </c>
      <c r="J4550">
        <v>0.40493050865970515</v>
      </c>
      <c r="L4550" t="s">
        <v>38625</v>
      </c>
      <c r="M4550">
        <v>28472339</v>
      </c>
      <c r="Q4550" s="10"/>
      <c r="R4550" s="11">
        <f t="shared" si="142"/>
        <v>0</v>
      </c>
      <c r="U4550" s="11">
        <f t="shared" si="143"/>
        <v>0</v>
      </c>
      <c r="Y4550" s="11">
        <f>IF(SUM(Tableau1[[#This Row],[Other access]:[Sci-hub access]])&gt;=1,1,0)</f>
        <v>0</v>
      </c>
      <c r="Z4550" s="12">
        <f>IF(OR(Tableau1[[#This Row],[Access R1 + S1+ T1 ]]&gt;=1,Tableau1[[#This Row],[Access V1 +W1 + X1]]&gt;=1),1,0)</f>
        <v>0</v>
      </c>
      <c r="AB4550" s="10" t="str">
        <f>Tableau1[[#This Row],[DOI]]</f>
        <v>doi: 10.1167/iovs.17-22128</v>
      </c>
      <c r="AC4550" s="13" t="str">
        <f>Tableau1[[#This Row],[Authors]]&amp;", "&amp;Tableau1[[#This Row],[Title]]&amp;" "&amp;Tableau1[[#This Row],[Journal]]&amp;". "&amp;Tableau1[[#This Row],[Year]]</f>
        <v>Villani E, Vujosevic S., Foreword: Biomarkers and Surrogate Endpoints in Ophthalmic Clinical Research. Invest Ophthalmol Vis Sci. 2017</v>
      </c>
    </row>
    <row r="4551" spans="1:29" x14ac:dyDescent="0.3">
      <c r="A4551">
        <v>7650</v>
      </c>
      <c r="B4551" t="s">
        <v>10429</v>
      </c>
      <c r="C4551" t="s">
        <v>15735</v>
      </c>
      <c r="D4551" t="s">
        <v>30865</v>
      </c>
      <c r="E4551" t="s">
        <v>2524</v>
      </c>
      <c r="F4551" s="10"/>
      <c r="G4551">
        <v>2017</v>
      </c>
      <c r="J4551">
        <v>0.40493494455717316</v>
      </c>
      <c r="L4551" t="s">
        <v>42003</v>
      </c>
      <c r="M4551">
        <v>28068442</v>
      </c>
      <c r="Q4551" s="10"/>
      <c r="R4551" s="11">
        <f t="shared" si="142"/>
        <v>0</v>
      </c>
      <c r="U4551" s="11">
        <f t="shared" si="143"/>
        <v>0</v>
      </c>
      <c r="Y4551" s="11">
        <f>IF(SUM(Tableau1[[#This Row],[Other access]:[Sci-hub access]])&gt;=1,1,0)</f>
        <v>0</v>
      </c>
      <c r="Z4551" s="12">
        <f>IF(OR(Tableau1[[#This Row],[Access R1 + S1+ T1 ]]&gt;=1,Tableau1[[#This Row],[Access V1 +W1 + X1]]&gt;=1),1,0)</f>
        <v>0</v>
      </c>
      <c r="AB4551" s="10" t="str">
        <f>Tableau1[[#This Row],[DOI]]</f>
        <v>doi: 10.3928/1081597X-20161027-01</v>
      </c>
      <c r="AC4551" s="13" t="str">
        <f>Tableau1[[#This Row],[Authors]]&amp;", "&amp;Tableau1[[#This Row],[Title]]&amp;" "&amp;Tableau1[[#This Row],[Journal]]&amp;". "&amp;Tableau1[[#This Row],[Year]]</f>
        <v>Marino GK, Santhiago MR, Wilson SE., OCT Study of the Femtosecond Laser Opaque Bubble Layer. J Refract Surg. 2017</v>
      </c>
    </row>
    <row r="4552" spans="1:29" ht="28.8" x14ac:dyDescent="0.3">
      <c r="A4552">
        <v>5023</v>
      </c>
      <c r="B4552" t="s">
        <v>8113</v>
      </c>
      <c r="C4552" t="s">
        <v>18340</v>
      </c>
      <c r="D4552" t="s">
        <v>28543</v>
      </c>
      <c r="E4552" t="s">
        <v>2472</v>
      </c>
      <c r="F4552" s="10"/>
      <c r="G4552">
        <v>2017</v>
      </c>
      <c r="J4552">
        <v>0.40501016013406188</v>
      </c>
      <c r="L4552" t="s">
        <v>39431</v>
      </c>
      <c r="M4552">
        <v>28381645</v>
      </c>
      <c r="Q4552" s="10"/>
      <c r="R4552" s="11">
        <f t="shared" si="142"/>
        <v>0</v>
      </c>
      <c r="U4552" s="11">
        <f t="shared" si="143"/>
        <v>0</v>
      </c>
      <c r="Y4552" s="11">
        <f>IF(SUM(Tableau1[[#This Row],[Other access]:[Sci-hub access]])&gt;=1,1,0)</f>
        <v>0</v>
      </c>
      <c r="Z4552" s="12">
        <f>IF(OR(Tableau1[[#This Row],[Access R1 + S1+ T1 ]]&gt;=1,Tableau1[[#This Row],[Access V1 +W1 + X1]]&gt;=1),1,0)</f>
        <v>0</v>
      </c>
      <c r="AB4552" s="10" t="str">
        <f>Tableau1[[#This Row],[DOI]]</f>
        <v>doi: 10.1042/BCJ20170125</v>
      </c>
      <c r="AC4552" s="13" t="str">
        <f>Tableau1[[#This Row],[Authors]]&amp;", "&amp;Tableau1[[#This Row],[Title]]&amp;" "&amp;Tableau1[[#This Row],[Journal]]&amp;". "&amp;Tableau1[[#This Row],[Year]]</f>
        <v>Anandalakshmi V, Murugan E, Leng EGT, Ting LW, Chaurasia SS, Yamazaki T, Nagashima T, George BL, Peh GSL, Pervushin K, Lakshminarayanan R, Mehta JS., Effect of position-specific single-point mutations and biophysical characterization of amyloidogenic peptide fragments identified from lattice corneal dystrophy patients. Biochem J. 2017</v>
      </c>
    </row>
    <row r="4553" spans="1:29" x14ac:dyDescent="0.3">
      <c r="A4553">
        <v>7069</v>
      </c>
      <c r="B4553" t="s">
        <v>9920</v>
      </c>
      <c r="C4553" t="s">
        <v>20123</v>
      </c>
      <c r="D4553" t="s">
        <v>30354</v>
      </c>
      <c r="E4553" t="s">
        <v>2443</v>
      </c>
      <c r="F4553" s="10"/>
      <c r="G4553">
        <v>2017</v>
      </c>
      <c r="J4553">
        <v>0.40502547924347465</v>
      </c>
      <c r="L4553" t="s">
        <v>41425</v>
      </c>
      <c r="M4553">
        <v>28129427</v>
      </c>
      <c r="Q4553" s="10"/>
      <c r="R4553" s="11">
        <f t="shared" si="142"/>
        <v>0</v>
      </c>
      <c r="U4553" s="11">
        <f t="shared" si="143"/>
        <v>0</v>
      </c>
      <c r="Y4553" s="11">
        <f>IF(SUM(Tableau1[[#This Row],[Other access]:[Sci-hub access]])&gt;=1,1,0)</f>
        <v>0</v>
      </c>
      <c r="Z4553" s="12">
        <f>IF(OR(Tableau1[[#This Row],[Access R1 + S1+ T1 ]]&gt;=1,Tableau1[[#This Row],[Access V1 +W1 + X1]]&gt;=1),1,0)</f>
        <v>0</v>
      </c>
      <c r="AB4553" s="10" t="str">
        <f>Tableau1[[#This Row],[DOI]]</f>
        <v>doi: 10.1167/iovs.16-20370</v>
      </c>
      <c r="AC4553" s="13" t="str">
        <f>Tableau1[[#This Row],[Authors]]&amp;", "&amp;Tableau1[[#This Row],[Title]]&amp;" "&amp;Tableau1[[#This Row],[Journal]]&amp;". "&amp;Tableau1[[#This Row],[Year]]</f>
        <v>Dunn MJ, Wiggins D, Woodhouse JM, Margrain TH, Harris CM, Erichsen JT., The Effect of Gaze Angle on Visual Acuity in Infantile Nystagmus. Invest Ophthalmol Vis Sci. 2017</v>
      </c>
    </row>
    <row r="4554" spans="1:29" x14ac:dyDescent="0.3">
      <c r="A4554">
        <v>10618</v>
      </c>
      <c r="B4554" t="s">
        <v>13089</v>
      </c>
      <c r="C4554" t="s">
        <v>23254</v>
      </c>
      <c r="D4554" t="s">
        <v>33542</v>
      </c>
      <c r="E4554" t="s">
        <v>2791</v>
      </c>
      <c r="F4554" s="10"/>
      <c r="G4554">
        <v>2017</v>
      </c>
      <c r="J4554">
        <v>0.40510979986527662</v>
      </c>
      <c r="L4554" t="s">
        <v>44866</v>
      </c>
      <c r="M4554">
        <v>27161603</v>
      </c>
      <c r="Q4554" s="10"/>
      <c r="R4554" s="11">
        <f t="shared" si="142"/>
        <v>0</v>
      </c>
      <c r="U4554" s="11">
        <f t="shared" si="143"/>
        <v>0</v>
      </c>
      <c r="Y4554" s="11">
        <f>IF(SUM(Tableau1[[#This Row],[Other access]:[Sci-hub access]])&gt;=1,1,0)</f>
        <v>0</v>
      </c>
      <c r="Z4554" s="12">
        <f>IF(OR(Tableau1[[#This Row],[Access R1 + S1+ T1 ]]&gt;=1,Tableau1[[#This Row],[Access V1 +W1 + X1]]&gt;=1),1,0)</f>
        <v>0</v>
      </c>
      <c r="AB4554" s="10" t="str">
        <f>Tableau1[[#This Row],[DOI]]</f>
        <v>doi: 10.1016/j.optom.2016.04.003</v>
      </c>
      <c r="AC4554" s="13" t="str">
        <f>Tableau1[[#This Row],[Authors]]&amp;", "&amp;Tableau1[[#This Row],[Title]]&amp;" "&amp;Tableau1[[#This Row],[Journal]]&amp;". "&amp;Tableau1[[#This Row],[Year]]</f>
        <v>Tilia D, Munro A, Chung J, Sha J, Delaney S, Kho D, Thomas V, Ehrmann K, Bakaraju RC., Short-term comparison between extended depth-of-focus prototype contact lenses and a commercially-available center-near multifocal. J Optom. 2017</v>
      </c>
    </row>
    <row r="4555" spans="1:29" x14ac:dyDescent="0.3">
      <c r="A4555">
        <v>3465</v>
      </c>
      <c r="B4555" t="s">
        <v>6639</v>
      </c>
      <c r="C4555" t="s">
        <v>16881</v>
      </c>
      <c r="D4555" t="s">
        <v>27063</v>
      </c>
      <c r="E4555" t="s">
        <v>2447</v>
      </c>
      <c r="F4555" s="10"/>
      <c r="G4555">
        <v>2017</v>
      </c>
      <c r="J4555">
        <v>0.40513311692019982</v>
      </c>
      <c r="L4555" t="s">
        <v>37913</v>
      </c>
      <c r="M4555">
        <v>28582368</v>
      </c>
      <c r="Q4555" s="10"/>
      <c r="R4555" s="11">
        <f t="shared" si="142"/>
        <v>0</v>
      </c>
      <c r="U4555" s="11">
        <f t="shared" si="143"/>
        <v>0</v>
      </c>
      <c r="Y4555" s="11">
        <f>IF(SUM(Tableau1[[#This Row],[Other access]:[Sci-hub access]])&gt;=1,1,0)</f>
        <v>0</v>
      </c>
      <c r="Z4555" s="12">
        <f>IF(OR(Tableau1[[#This Row],[Access R1 + S1+ T1 ]]&gt;=1,Tableau1[[#This Row],[Access V1 +W1 + X1]]&gt;=1),1,0)</f>
        <v>0</v>
      </c>
      <c r="AB4555" s="10" t="str">
        <f>Tableau1[[#This Row],[DOI]]</f>
        <v>doi: 10.1097/IOP.0000000000000941</v>
      </c>
      <c r="AC4555" s="13" t="str">
        <f>Tableau1[[#This Row],[Authors]]&amp;", "&amp;Tableau1[[#This Row],[Title]]&amp;" "&amp;Tableau1[[#This Row],[Journal]]&amp;". "&amp;Tableau1[[#This Row],[Year]]</f>
        <v>Ramesh S, Goldberg RA, Rootman DB., Spontaneous Resolution of Optic Neuropathy in Sphenoid Wing Meningioma. Ophthal Plast Reconstr Surg. 2017</v>
      </c>
    </row>
    <row r="4556" spans="1:29" ht="28.8" x14ac:dyDescent="0.3">
      <c r="A4556">
        <v>6943</v>
      </c>
      <c r="B4556" t="s">
        <v>1148</v>
      </c>
      <c r="C4556" t="s">
        <v>1149</v>
      </c>
      <c r="D4556" t="s">
        <v>1150</v>
      </c>
      <c r="E4556" t="s">
        <v>3116</v>
      </c>
      <c r="F4556" s="10"/>
      <c r="G4556">
        <v>2017</v>
      </c>
      <c r="J4556">
        <v>0.40546386629745224</v>
      </c>
      <c r="L4556" t="s">
        <v>41301</v>
      </c>
      <c r="M4556">
        <v>28144882</v>
      </c>
      <c r="Q4556" s="10"/>
      <c r="R4556" s="11">
        <f t="shared" si="142"/>
        <v>0</v>
      </c>
      <c r="U4556" s="11">
        <f t="shared" si="143"/>
        <v>0</v>
      </c>
      <c r="Y4556" s="11">
        <f>IF(SUM(Tableau1[[#This Row],[Other access]:[Sci-hub access]])&gt;=1,1,0)</f>
        <v>0</v>
      </c>
      <c r="Z4556" s="12">
        <f>IF(OR(Tableau1[[#This Row],[Access R1 + S1+ T1 ]]&gt;=1,Tableau1[[#This Row],[Access V1 +W1 + X1]]&gt;=1),1,0)</f>
        <v>0</v>
      </c>
      <c r="AB4556" s="10" t="str">
        <f>Tableau1[[#This Row],[DOI]]</f>
        <v>doi: 10.1007/s10147-017-1095-0</v>
      </c>
      <c r="AC4556" s="13" t="str">
        <f>Tableau1[[#This Row],[Authors]]&amp;", "&amp;Tableau1[[#This Row],[Title]]&amp;" "&amp;Tableau1[[#This Row],[Journal]]&amp;". "&amp;Tableau1[[#This Row],[Year]]</f>
        <v>Shibayama Y, Namikawa K, Sone M, Takahashi A, Tsutsumida A, Sugawara S, Arai Y, Aihara Y, Suzuki S, Nakayama J, Imafuku S, Yamazaki N., Efficacy and toxicity of transarterial chemoembolization therapy using cisplatin and gelatin sponge in patients with liver metastases from uveal melanoma in an Asian population. Int J Clin Oncol. 2017</v>
      </c>
    </row>
    <row r="4557" spans="1:29" x14ac:dyDescent="0.3">
      <c r="A4557">
        <v>9628</v>
      </c>
      <c r="B4557" t="s">
        <v>12181</v>
      </c>
      <c r="C4557" t="s">
        <v>22356</v>
      </c>
      <c r="D4557" t="s">
        <v>32629</v>
      </c>
      <c r="E4557" t="s">
        <v>2445</v>
      </c>
      <c r="F4557" s="10"/>
      <c r="G4557">
        <v>2017</v>
      </c>
      <c r="J4557">
        <v>0.40557372182310336</v>
      </c>
      <c r="L4557" t="s">
        <v>43899</v>
      </c>
      <c r="M4557">
        <v>27635776</v>
      </c>
      <c r="Q4557" s="10"/>
      <c r="R4557" s="11">
        <f t="shared" si="142"/>
        <v>0</v>
      </c>
      <c r="U4557" s="11">
        <f t="shared" si="143"/>
        <v>0</v>
      </c>
      <c r="Y4557" s="11">
        <f>IF(SUM(Tableau1[[#This Row],[Other access]:[Sci-hub access]])&gt;=1,1,0)</f>
        <v>0</v>
      </c>
      <c r="Z4557" s="12">
        <f>IF(OR(Tableau1[[#This Row],[Access R1 + S1+ T1 ]]&gt;=1,Tableau1[[#This Row],[Access V1 +W1 + X1]]&gt;=1),1,0)</f>
        <v>0</v>
      </c>
      <c r="AB4557" s="10" t="str">
        <f>Tableau1[[#This Row],[DOI]]</f>
        <v>doi: 10.1097/IAE.0000000000001302</v>
      </c>
      <c r="AC4557" s="13" t="str">
        <f>Tableau1[[#This Row],[Authors]]&amp;", "&amp;Tableau1[[#This Row],[Title]]&amp;" "&amp;Tableau1[[#This Row],[Journal]]&amp;". "&amp;Tableau1[[#This Row],[Year]]</f>
        <v>Enders P, Schick T, Schaub F, Kemper C, Fauser S., RISK OF MULTIPLE RECURRING RETINAL DETACHMENT AFTER PRIMARY RHEGMATOGENOUS RETINAL DETACHMENT REPAIR. Retina. 2017</v>
      </c>
    </row>
    <row r="4558" spans="1:29" x14ac:dyDescent="0.3">
      <c r="A4558">
        <v>7319</v>
      </c>
      <c r="B4558" t="s">
        <v>10137</v>
      </c>
      <c r="C4558" t="s">
        <v>20339</v>
      </c>
      <c r="D4558" t="s">
        <v>30571</v>
      </c>
      <c r="E4558" t="s">
        <v>2463</v>
      </c>
      <c r="F4558" s="10"/>
      <c r="G4558">
        <v>2017</v>
      </c>
      <c r="J4558">
        <v>0.40564122942930225</v>
      </c>
      <c r="L4558" t="s">
        <v>41675</v>
      </c>
      <c r="M4558">
        <v>28106239</v>
      </c>
      <c r="Q4558" s="10"/>
      <c r="R4558" s="11">
        <f t="shared" si="142"/>
        <v>0</v>
      </c>
      <c r="U4558" s="11">
        <f t="shared" si="143"/>
        <v>0</v>
      </c>
      <c r="Y4558" s="11">
        <f>IF(SUM(Tableau1[[#This Row],[Other access]:[Sci-hub access]])&gt;=1,1,0)</f>
        <v>0</v>
      </c>
      <c r="Z4558" s="12">
        <f>IF(OR(Tableau1[[#This Row],[Access R1 + S1+ T1 ]]&gt;=1,Tableau1[[#This Row],[Access V1 +W1 + X1]]&gt;=1),1,0)</f>
        <v>0</v>
      </c>
      <c r="AB4558" s="10" t="str">
        <f>Tableau1[[#This Row],[DOI]]</f>
        <v>doi: 10.5301/ejo.5000921</v>
      </c>
      <c r="AC4558" s="13" t="str">
        <f>Tableau1[[#This Row],[Authors]]&amp;", "&amp;Tableau1[[#This Row],[Title]]&amp;" "&amp;Tableau1[[#This Row],[Journal]]&amp;". "&amp;Tableau1[[#This Row],[Year]]</f>
        <v>Kiratli H, Koç İ, Varan A, Akyüz C., Intravitreal chemotherapy in the management of vitreous disease in retinoblastoma. Eur J Ophthalmol. 2017</v>
      </c>
    </row>
    <row r="4559" spans="1:29" x14ac:dyDescent="0.3">
      <c r="A4559">
        <v>4109</v>
      </c>
      <c r="B4559" t="s">
        <v>7255</v>
      </c>
      <c r="C4559" t="s">
        <v>17492</v>
      </c>
      <c r="D4559" t="s">
        <v>27683</v>
      </c>
      <c r="E4559" t="s">
        <v>34184</v>
      </c>
      <c r="F4559" s="10"/>
      <c r="G4559">
        <v>2017</v>
      </c>
      <c r="J4559">
        <v>0.40565355026941596</v>
      </c>
      <c r="L4559" t="s">
        <v>38540</v>
      </c>
      <c r="M4559">
        <v>28483671</v>
      </c>
      <c r="Q4559" s="10"/>
      <c r="R4559" s="11">
        <f t="shared" si="142"/>
        <v>0</v>
      </c>
      <c r="U4559" s="11">
        <f t="shared" si="143"/>
        <v>0</v>
      </c>
      <c r="Y4559" s="11">
        <f>IF(SUM(Tableau1[[#This Row],[Other access]:[Sci-hub access]])&gt;=1,1,0)</f>
        <v>0</v>
      </c>
      <c r="Z4559" s="12">
        <f>IF(OR(Tableau1[[#This Row],[Access R1 + S1+ T1 ]]&gt;=1,Tableau1[[#This Row],[Access V1 +W1 + X1]]&gt;=1),1,0)</f>
        <v>0</v>
      </c>
      <c r="AB4559" s="10" t="str">
        <f>Tableau1[[#This Row],[DOI]]</f>
        <v>doi: 10.1016/j.biocel.2017.05.004</v>
      </c>
      <c r="AC4559" s="13" t="str">
        <f>Tableau1[[#This Row],[Authors]]&amp;", "&amp;Tableau1[[#This Row],[Title]]&amp;" "&amp;Tableau1[[#This Row],[Journal]]&amp;". "&amp;Tableau1[[#This Row],[Year]]</f>
        <v>Uemura T, Suzuki T, Saiki R, Dohmae N, Ito S, Takahashi H, Toida T, Kashiwagi K, Igarashi K., Activation of MMP-9 activity by acrolein in saliva from patients with primary Sjögren's syndrome and its mechanism. Int J Biochem Cell Biol. 2017</v>
      </c>
    </row>
    <row r="4560" spans="1:29" x14ac:dyDescent="0.3">
      <c r="A4560">
        <v>4186</v>
      </c>
      <c r="B4560" t="s">
        <v>7327</v>
      </c>
      <c r="C4560" t="s">
        <v>17563</v>
      </c>
      <c r="D4560" t="s">
        <v>27755</v>
      </c>
      <c r="E4560" t="s">
        <v>2567</v>
      </c>
      <c r="F4560" s="10"/>
      <c r="G4560">
        <v>2017</v>
      </c>
      <c r="J4560">
        <v>0.40565521457371645</v>
      </c>
      <c r="L4560" t="s">
        <v>38617</v>
      </c>
      <c r="M4560">
        <v>28473358</v>
      </c>
      <c r="Q4560" s="10"/>
      <c r="R4560" s="11">
        <f t="shared" si="142"/>
        <v>0</v>
      </c>
      <c r="U4560" s="11">
        <f t="shared" si="143"/>
        <v>0</v>
      </c>
      <c r="Y4560" s="11">
        <f>IF(SUM(Tableau1[[#This Row],[Other access]:[Sci-hub access]])&gt;=1,1,0)</f>
        <v>0</v>
      </c>
      <c r="Z4560" s="12">
        <f>IF(OR(Tableau1[[#This Row],[Access R1 + S1+ T1 ]]&gt;=1,Tableau1[[#This Row],[Access V1 +W1 + X1]]&gt;=1),1,0)</f>
        <v>0</v>
      </c>
      <c r="AB4560" s="10" t="str">
        <f>Tableau1[[#This Row],[DOI]]</f>
        <v>doi: 10.1136/bcr-2016-219019</v>
      </c>
      <c r="AC4560" s="13" t="str">
        <f>Tableau1[[#This Row],[Authors]]&amp;", "&amp;Tableau1[[#This Row],[Title]]&amp;" "&amp;Tableau1[[#This Row],[Journal]]&amp;". "&amp;Tableau1[[#This Row],[Year]]</f>
        <v>Buckle M, Majid MA, Lee R, Steeples LR., Full-thickness macular hole: a rare complication of Borrelia burgdorferi neuroretinitis. BMJ Case Rep. 2017</v>
      </c>
    </row>
    <row r="4561" spans="1:29" x14ac:dyDescent="0.3">
      <c r="A4561">
        <v>9428</v>
      </c>
      <c r="B4561" t="s">
        <v>10226</v>
      </c>
      <c r="C4561" t="s">
        <v>22173</v>
      </c>
      <c r="D4561" t="s">
        <v>32443</v>
      </c>
      <c r="E4561" t="s">
        <v>2604</v>
      </c>
      <c r="F4561" s="10"/>
      <c r="G4561">
        <v>2017</v>
      </c>
      <c r="J4561">
        <v>0.40567346321923059</v>
      </c>
      <c r="L4561" t="s">
        <v>43716</v>
      </c>
      <c r="M4561">
        <v>27694455</v>
      </c>
      <c r="Q4561" s="10"/>
      <c r="R4561" s="11">
        <f t="shared" si="142"/>
        <v>0</v>
      </c>
      <c r="U4561" s="11">
        <f t="shared" si="143"/>
        <v>0</v>
      </c>
      <c r="Y4561" s="11">
        <f>IF(SUM(Tableau1[[#This Row],[Other access]:[Sci-hub access]])&gt;=1,1,0)</f>
        <v>0</v>
      </c>
      <c r="Z4561" s="12">
        <f>IF(OR(Tableau1[[#This Row],[Access R1 + S1+ T1 ]]&gt;=1,Tableau1[[#This Row],[Access V1 +W1 + X1]]&gt;=1),1,0)</f>
        <v>0</v>
      </c>
      <c r="AB4561" s="10" t="str">
        <f>Tableau1[[#This Row],[DOI]]</f>
        <v>doi: 10.1093/asj/sjw157</v>
      </c>
      <c r="AC4561" s="13" t="str">
        <f>Tableau1[[#This Row],[Authors]]&amp;", "&amp;Tableau1[[#This Row],[Title]]&amp;" "&amp;Tableau1[[#This Row],[Journal]]&amp;". "&amp;Tableau1[[#This Row],[Year]]</f>
        <v>Massry GG., Commentary on: Lower Eyelid Retraction Surgery Without Internal Spacer Graft. Aesthet Surg J. 2017</v>
      </c>
    </row>
    <row r="4562" spans="1:29" x14ac:dyDescent="0.3">
      <c r="A4562">
        <v>6528</v>
      </c>
      <c r="B4562" t="s">
        <v>9449</v>
      </c>
      <c r="C4562" t="s">
        <v>19657</v>
      </c>
      <c r="D4562" t="s">
        <v>29880</v>
      </c>
      <c r="E4562" t="s">
        <v>2532</v>
      </c>
      <c r="F4562" s="10"/>
      <c r="G4562">
        <v>2017</v>
      </c>
      <c r="J4562">
        <v>0.40581289235625273</v>
      </c>
      <c r="L4562" t="s">
        <v>40893</v>
      </c>
      <c r="M4562">
        <v>28197740</v>
      </c>
      <c r="Q4562" s="10"/>
      <c r="R4562" s="11">
        <f t="shared" si="142"/>
        <v>0</v>
      </c>
      <c r="U4562" s="11">
        <f t="shared" si="143"/>
        <v>0</v>
      </c>
      <c r="Y4562" s="11">
        <f>IF(SUM(Tableau1[[#This Row],[Other access]:[Sci-hub access]])&gt;=1,1,0)</f>
        <v>0</v>
      </c>
      <c r="Z4562" s="12">
        <f>IF(OR(Tableau1[[#This Row],[Access R1 + S1+ T1 ]]&gt;=1,Tableau1[[#This Row],[Access V1 +W1 + X1]]&gt;=1),1,0)</f>
        <v>0</v>
      </c>
      <c r="AB4562" s="10" t="str">
        <f>Tableau1[[#This Row],[DOI]]</f>
        <v>doi: 10.1007/s10384-017-0504-2</v>
      </c>
      <c r="AC4562" s="13" t="str">
        <f>Tableau1[[#This Row],[Authors]]&amp;", "&amp;Tableau1[[#This Row],[Title]]&amp;" "&amp;Tableau1[[#This Row],[Journal]]&amp;". "&amp;Tableau1[[#This Row],[Year]]</f>
        <v>Narita A, Morizane Y, Miyake T, Seguchi J, Baba T, Shiraga F., Characteristics of successful filtering blebs at 1 year after trabeculectomy using swept-source three-dimensional anterior segment optical coherence tomography. Jpn J Ophthalmol. 2017</v>
      </c>
    </row>
    <row r="4563" spans="1:29" x14ac:dyDescent="0.3">
      <c r="A4563">
        <v>1378</v>
      </c>
      <c r="B4563" t="s">
        <v>4637</v>
      </c>
      <c r="C4563" t="s">
        <v>14888</v>
      </c>
      <c r="D4563" t="s">
        <v>25058</v>
      </c>
      <c r="E4563" t="s">
        <v>2620</v>
      </c>
      <c r="F4563" s="10"/>
      <c r="G4563">
        <v>2017</v>
      </c>
      <c r="J4563">
        <v>0.40583321262798844</v>
      </c>
      <c r="L4563" t="s">
        <v>35861</v>
      </c>
      <c r="M4563">
        <v>28964279</v>
      </c>
      <c r="Q4563" s="10"/>
      <c r="R4563" s="11">
        <f t="shared" si="142"/>
        <v>0</v>
      </c>
      <c r="U4563" s="11">
        <f t="shared" si="143"/>
        <v>0</v>
      </c>
      <c r="Y4563" s="11">
        <f>IF(SUM(Tableau1[[#This Row],[Other access]:[Sci-hub access]])&gt;=1,1,0)</f>
        <v>0</v>
      </c>
      <c r="Z4563" s="12">
        <f>IF(OR(Tableau1[[#This Row],[Access R1 + S1+ T1 ]]&gt;=1,Tableau1[[#This Row],[Access V1 +W1 + X1]]&gt;=1),1,0)</f>
        <v>0</v>
      </c>
      <c r="AB4563" s="10" t="str">
        <f>Tableau1[[#This Row],[DOI]]</f>
        <v>doi: 10.1016/j.ijporl.2017.07.019</v>
      </c>
      <c r="AC4563" s="13" t="str">
        <f>Tableau1[[#This Row],[Authors]]&amp;", "&amp;Tableau1[[#This Row],[Title]]&amp;" "&amp;Tableau1[[#This Row],[Journal]]&amp;". "&amp;Tableau1[[#This Row],[Year]]</f>
        <v>Means C, Aldape MA, King E., Pediatric primary Sjögren syndrome presenting with bilateral ranulas: A case report and systematic review of the literature. Int J Pediatr Otorhinolaryngol. 2017</v>
      </c>
    </row>
    <row r="4564" spans="1:29" x14ac:dyDescent="0.3">
      <c r="A4564">
        <v>7146</v>
      </c>
      <c r="B4564" t="s">
        <v>1220</v>
      </c>
      <c r="C4564" t="s">
        <v>1221</v>
      </c>
      <c r="D4564" t="s">
        <v>1222</v>
      </c>
      <c r="E4564" t="s">
        <v>3136</v>
      </c>
      <c r="F4564" s="10"/>
      <c r="G4564">
        <v>2017</v>
      </c>
      <c r="J4564">
        <v>0.40601398163339986</v>
      </c>
      <c r="L4564" t="s">
        <v>41502</v>
      </c>
      <c r="M4564">
        <v>28124626</v>
      </c>
      <c r="Q4564" s="10"/>
      <c r="R4564" s="11">
        <f t="shared" si="142"/>
        <v>0</v>
      </c>
      <c r="U4564" s="11">
        <f t="shared" si="143"/>
        <v>0</v>
      </c>
      <c r="Y4564" s="11">
        <f>IF(SUM(Tableau1[[#This Row],[Other access]:[Sci-hub access]])&gt;=1,1,0)</f>
        <v>0</v>
      </c>
      <c r="Z4564" s="12">
        <f>IF(OR(Tableau1[[#This Row],[Access R1 + S1+ T1 ]]&gt;=1,Tableau1[[#This Row],[Access V1 +W1 + X1]]&gt;=1),1,0)</f>
        <v>0</v>
      </c>
      <c r="AB4564" s="10" t="str">
        <f>Tableau1[[#This Row],[DOI]]</f>
        <v>doi: 10.1186/s12860-016-0116-6</v>
      </c>
      <c r="AC4564" s="13" t="str">
        <f>Tableau1[[#This Row],[Authors]]&amp;", "&amp;Tableau1[[#This Row],[Title]]&amp;" "&amp;Tableau1[[#This Row],[Journal]]&amp;". "&amp;Tableau1[[#This Row],[Year]]</f>
        <v>Berthoud VM, Ngezahayo A., Focus on lens connexins. BMC Cell Biol. 2017</v>
      </c>
    </row>
    <row r="4565" spans="1:29" ht="28.8" x14ac:dyDescent="0.3">
      <c r="A4565">
        <v>3840</v>
      </c>
      <c r="B4565" t="s">
        <v>289</v>
      </c>
      <c r="C4565" t="s">
        <v>290</v>
      </c>
      <c r="D4565" t="s">
        <v>291</v>
      </c>
      <c r="E4565" t="s">
        <v>2548</v>
      </c>
      <c r="F4565" s="10"/>
      <c r="G4565">
        <v>2017</v>
      </c>
      <c r="J4565">
        <v>0.40603281855877105</v>
      </c>
      <c r="L4565" t="s">
        <v>38282</v>
      </c>
      <c r="M4565">
        <v>28522454</v>
      </c>
      <c r="Q4565" s="10"/>
      <c r="R4565" s="11">
        <f t="shared" si="142"/>
        <v>0</v>
      </c>
      <c r="U4565" s="11">
        <f t="shared" si="143"/>
        <v>0</v>
      </c>
      <c r="Y4565" s="11">
        <f>IF(SUM(Tableau1[[#This Row],[Other access]:[Sci-hub access]])&gt;=1,1,0)</f>
        <v>0</v>
      </c>
      <c r="Z4565" s="12">
        <f>IF(OR(Tableau1[[#This Row],[Access R1 + S1+ T1 ]]&gt;=1,Tableau1[[#This Row],[Access V1 +W1 + X1]]&gt;=1),1,0)</f>
        <v>0</v>
      </c>
      <c r="AB4565" s="10" t="str">
        <f>Tableau1[[#This Row],[DOI]]</f>
        <v>doi: 10.1136/annrheumdis-2016-210788</v>
      </c>
      <c r="AC4565" s="13" t="str">
        <f>Tableau1[[#This Row],[Authors]]&amp;", "&amp;Tableau1[[#This Row],[Title]]&amp;" "&amp;Tableau1[[#This Row],[Journal]]&amp;". "&amp;Tableau1[[#This Row],[Year]]</f>
        <v>Tasaki S, Suzuki K, Nishikawa A, Kassai Y, Takiguchi M, Kurisu R, Okuzono Y, Miyazaki T, Takeshita M, Yoshimoto K, Yasuoka H, Yamaoka K, Ikeura K, Tsunoda K, Morita R, Yoshimura A, Toyoshiba H, Takeuchi T., Multiomic disease signatures converge to cytotoxic CD8 T cells in primary Sjögren's syndrome. Ann Rheum Dis. 2017</v>
      </c>
    </row>
    <row r="4566" spans="1:29" x14ac:dyDescent="0.3">
      <c r="A4566">
        <v>8882</v>
      </c>
      <c r="B4566" t="s">
        <v>11509</v>
      </c>
      <c r="C4566" t="s">
        <v>21692</v>
      </c>
      <c r="D4566" t="s">
        <v>31949</v>
      </c>
      <c r="E4566" t="s">
        <v>2441</v>
      </c>
      <c r="F4566" s="10"/>
      <c r="G4566">
        <v>2017</v>
      </c>
      <c r="J4566">
        <v>0.40617439719149395</v>
      </c>
      <c r="L4566" t="s">
        <v>43214</v>
      </c>
      <c r="M4566">
        <v>27817918</v>
      </c>
      <c r="Q4566" s="10"/>
      <c r="R4566" s="11">
        <f t="shared" si="142"/>
        <v>0</v>
      </c>
      <c r="U4566" s="11">
        <f t="shared" si="143"/>
        <v>0</v>
      </c>
      <c r="Y4566" s="11">
        <f>IF(SUM(Tableau1[[#This Row],[Other access]:[Sci-hub access]])&gt;=1,1,0)</f>
        <v>0</v>
      </c>
      <c r="Z4566" s="12">
        <f>IF(OR(Tableau1[[#This Row],[Access R1 + S1+ T1 ]]&gt;=1,Tableau1[[#This Row],[Access V1 +W1 + X1]]&gt;=1),1,0)</f>
        <v>0</v>
      </c>
      <c r="AB4566" s="10" t="str">
        <f>Tableau1[[#This Row],[DOI]]</f>
        <v>doi: 10.1016/j.ophtha.2016.09.023</v>
      </c>
      <c r="AC4566" s="13" t="str">
        <f>Tableau1[[#This Row],[Authors]]&amp;", "&amp;Tableau1[[#This Row],[Title]]&amp;" "&amp;Tableau1[[#This Row],[Journal]]&amp;". "&amp;Tableau1[[#This Row],[Year]]</f>
        <v>Deinema LA, Vingrys AJ, Wong CY, Jackson DC, Chinnery HR, Downie LE., A Randomized, Double-Masked, Placebo-Controlled Clinical Trial of Two Forms of Omega-3 Supplements for Treating Dry Eye Disease. Ophthalmology. 2017</v>
      </c>
    </row>
    <row r="4567" spans="1:29" x14ac:dyDescent="0.3">
      <c r="A4567">
        <v>7050</v>
      </c>
      <c r="B4567" t="s">
        <v>9904</v>
      </c>
      <c r="C4567" t="s">
        <v>20107</v>
      </c>
      <c r="D4567" t="s">
        <v>30338</v>
      </c>
      <c r="E4567" t="s">
        <v>2450</v>
      </c>
      <c r="F4567" s="10"/>
      <c r="G4567">
        <v>2017</v>
      </c>
      <c r="J4567">
        <v>0.40659316874431528</v>
      </c>
      <c r="L4567" t="s">
        <v>41406</v>
      </c>
      <c r="M4567">
        <v>28131191</v>
      </c>
      <c r="Q4567" s="10"/>
      <c r="R4567" s="11">
        <f t="shared" si="142"/>
        <v>0</v>
      </c>
      <c r="U4567" s="11">
        <f t="shared" si="143"/>
        <v>0</v>
      </c>
      <c r="Y4567" s="11">
        <f>IF(SUM(Tableau1[[#This Row],[Other access]:[Sci-hub access]])&gt;=1,1,0)</f>
        <v>0</v>
      </c>
      <c r="Z4567" s="12">
        <f>IF(OR(Tableau1[[#This Row],[Access R1 + S1+ T1 ]]&gt;=1,Tableau1[[#This Row],[Access V1 +W1 + X1]]&gt;=1),1,0)</f>
        <v>0</v>
      </c>
      <c r="AB4567" s="10" t="str">
        <f>Tableau1[[#This Row],[DOI]]</f>
        <v>doi: 10.1016/j.jns.2017.01.003</v>
      </c>
      <c r="AC4567" s="13" t="str">
        <f>Tableau1[[#This Row],[Authors]]&amp;", "&amp;Tableau1[[#This Row],[Title]]&amp;" "&amp;Tableau1[[#This Row],[Journal]]&amp;". "&amp;Tableau1[[#This Row],[Year]]</f>
        <v>Ohta Y, Yamashita T, Hishikawa N, Sato K, Matsuzono K, Tsunoda K, Hatanaka N, Takemoto M, Takemi T, Takamatsu K, Abe K., Potential multisystem degeneration in Asidan patients. J Neurol Sci. 2017</v>
      </c>
    </row>
    <row r="4568" spans="1:29" x14ac:dyDescent="0.3">
      <c r="A4568">
        <v>4110</v>
      </c>
      <c r="B4568" t="s">
        <v>7256</v>
      </c>
      <c r="C4568" t="s">
        <v>17493</v>
      </c>
      <c r="D4568" t="s">
        <v>27684</v>
      </c>
      <c r="E4568" t="s">
        <v>34185</v>
      </c>
      <c r="F4568" s="10"/>
      <c r="G4568">
        <v>2017</v>
      </c>
      <c r="J4568">
        <v>0.40661834803328556</v>
      </c>
      <c r="L4568" t="s">
        <v>38541</v>
      </c>
      <c r="M4568">
        <v>28483568</v>
      </c>
      <c r="Q4568" s="10"/>
      <c r="R4568" s="11">
        <f t="shared" si="142"/>
        <v>0</v>
      </c>
      <c r="U4568" s="11">
        <f t="shared" si="143"/>
        <v>0</v>
      </c>
      <c r="Y4568" s="11">
        <f>IF(SUM(Tableau1[[#This Row],[Other access]:[Sci-hub access]])&gt;=1,1,0)</f>
        <v>0</v>
      </c>
      <c r="Z4568" s="12">
        <f>IF(OR(Tableau1[[#This Row],[Access R1 + S1+ T1 ]]&gt;=1,Tableau1[[#This Row],[Access V1 +W1 + X1]]&gt;=1),1,0)</f>
        <v>0</v>
      </c>
      <c r="AB4568" s="10" t="str">
        <f>Tableau1[[#This Row],[DOI]]</f>
        <v>doi: 10.1016/j.jtbi.2017.05.006</v>
      </c>
      <c r="AC4568" s="13" t="str">
        <f>Tableau1[[#This Row],[Authors]]&amp;", "&amp;Tableau1[[#This Row],[Title]]&amp;" "&amp;Tableau1[[#This Row],[Journal]]&amp;". "&amp;Tableau1[[#This Row],[Year]]</f>
        <v>Roberts PA, Gaffney EA, Luthert PJ, Foss AJE, Byrne HM., Mathematical models of retinitis pigmentosa: The oxygen toxicity hypothesis. J Theor Biol. 2017</v>
      </c>
    </row>
    <row r="4569" spans="1:29" x14ac:dyDescent="0.3">
      <c r="A4569">
        <v>8123</v>
      </c>
      <c r="B4569" t="s">
        <v>10839</v>
      </c>
      <c r="C4569" t="s">
        <v>21027</v>
      </c>
      <c r="D4569" t="s">
        <v>31277</v>
      </c>
      <c r="E4569" t="s">
        <v>2490</v>
      </c>
      <c r="F4569" s="10"/>
      <c r="G4569">
        <v>2017</v>
      </c>
      <c r="J4569">
        <v>0.40663962488298722</v>
      </c>
      <c r="L4569" t="s">
        <v>42470</v>
      </c>
      <c r="M4569">
        <v>27993590</v>
      </c>
      <c r="Q4569" s="10"/>
      <c r="R4569" s="11">
        <f t="shared" si="142"/>
        <v>0</v>
      </c>
      <c r="U4569" s="11">
        <f t="shared" si="143"/>
        <v>0</v>
      </c>
      <c r="Y4569" s="11">
        <f>IF(SUM(Tableau1[[#This Row],[Other access]:[Sci-hub access]])&gt;=1,1,0)</f>
        <v>0</v>
      </c>
      <c r="Z4569" s="12">
        <f>IF(OR(Tableau1[[#This Row],[Access R1 + S1+ T1 ]]&gt;=1,Tableau1[[#This Row],[Access V1 +W1 + X1]]&gt;=1),1,0)</f>
        <v>0</v>
      </c>
      <c r="AB4569" s="10" t="str">
        <f>Tableau1[[#This Row],[DOI]]</f>
        <v>doi: 10.1016/j.ajo.2016.12.001</v>
      </c>
      <c r="AC4569" s="13" t="str">
        <f>Tableau1[[#This Row],[Authors]]&amp;", "&amp;Tableau1[[#This Row],[Title]]&amp;" "&amp;Tableau1[[#This Row],[Journal]]&amp;". "&amp;Tableau1[[#This Row],[Year]]</f>
        <v>Qian CX, Wang A, DeMill DL, Jayasundera T, Branham K, Abalem MF, Khan N, Heckenlively JR., Prevalence of Antiretinal Antibodies in Acute Zonal Occult Outer Retinopathy: A Comprehensive Review of 25 Cases. Am J Ophthalmol. 2017</v>
      </c>
    </row>
    <row r="4570" spans="1:29" x14ac:dyDescent="0.3">
      <c r="A4570">
        <v>9795</v>
      </c>
      <c r="B4570" t="s">
        <v>12335</v>
      </c>
      <c r="C4570" t="s">
        <v>22507</v>
      </c>
      <c r="D4570" t="s">
        <v>32783</v>
      </c>
      <c r="E4570" t="s">
        <v>2457</v>
      </c>
      <c r="F4570" s="10"/>
      <c r="G4570">
        <v>2017</v>
      </c>
      <c r="J4570">
        <v>0.40665072891317366</v>
      </c>
      <c r="L4570" t="s">
        <v>44057</v>
      </c>
      <c r="M4570">
        <v>27579568</v>
      </c>
      <c r="Q4570" s="10"/>
      <c r="R4570" s="11">
        <f t="shared" si="142"/>
        <v>0</v>
      </c>
      <c r="U4570" s="11">
        <f t="shared" si="143"/>
        <v>0</v>
      </c>
      <c r="Y4570" s="11">
        <f>IF(SUM(Tableau1[[#This Row],[Other access]:[Sci-hub access]])&gt;=1,1,0)</f>
        <v>0</v>
      </c>
      <c r="Z4570" s="12">
        <f>IF(OR(Tableau1[[#This Row],[Access R1 + S1+ T1 ]]&gt;=1,Tableau1[[#This Row],[Access V1 +W1 + X1]]&gt;=1),1,0)</f>
        <v>0</v>
      </c>
      <c r="AB4570" s="10" t="str">
        <f>Tableau1[[#This Row],[DOI]]</f>
        <v>doi: 10.1097/ICB.0000000000000406</v>
      </c>
      <c r="AC4570" s="13" t="str">
        <f>Tableau1[[#This Row],[Authors]]&amp;", "&amp;Tableau1[[#This Row],[Title]]&amp;" "&amp;Tableau1[[#This Row],[Journal]]&amp;". "&amp;Tableau1[[#This Row],[Year]]</f>
        <v>Agange N, Sarraf D., OCCULT MACULAR DYSTROPHY WITH MUTATIONS IN THE RP1L1 AND KCNV2 GENES. Retin Cases Brief Rep. 2017</v>
      </c>
    </row>
    <row r="4571" spans="1:29" ht="28.8" x14ac:dyDescent="0.3">
      <c r="A4571">
        <v>3589</v>
      </c>
      <c r="B4571" t="s">
        <v>6761</v>
      </c>
      <c r="C4571" t="s">
        <v>17003</v>
      </c>
      <c r="D4571" t="s">
        <v>27185</v>
      </c>
      <c r="E4571" t="s">
        <v>2502</v>
      </c>
      <c r="F4571" s="10"/>
      <c r="G4571">
        <v>2017</v>
      </c>
      <c r="J4571">
        <v>0.40666573901181768</v>
      </c>
      <c r="L4571" t="s">
        <v>38035</v>
      </c>
      <c r="M4571">
        <v>28564657</v>
      </c>
      <c r="Q4571" s="10"/>
      <c r="R4571" s="11">
        <f t="shared" si="142"/>
        <v>0</v>
      </c>
      <c r="U4571" s="11">
        <f t="shared" si="143"/>
        <v>0</v>
      </c>
      <c r="Y4571" s="11">
        <f>IF(SUM(Tableau1[[#This Row],[Other access]:[Sci-hub access]])&gt;=1,1,0)</f>
        <v>0</v>
      </c>
      <c r="Z4571" s="12">
        <f>IF(OR(Tableau1[[#This Row],[Access R1 + S1+ T1 ]]&gt;=1,Tableau1[[#This Row],[Access V1 +W1 + X1]]&gt;=1),1,0)</f>
        <v>0</v>
      </c>
      <c r="AB4571" s="10" t="str">
        <f>Tableau1[[#This Row],[DOI]]</f>
        <v>doi: 10.1159/000471884</v>
      </c>
      <c r="AC4571" s="13" t="str">
        <f>Tableau1[[#This Row],[Authors]]&amp;", "&amp;Tableau1[[#This Row],[Title]]&amp;" "&amp;Tableau1[[#This Row],[Journal]]&amp;". "&amp;Tableau1[[#This Row],[Year]]</f>
        <v>Noguchi T, Shimazawa M, Hamaguchi K, Araki T, Horai N, Hara H., Relationship between Elevated Intraocular Pressure and Divided Peripapillary Sector Retinal Nerve Fiber Layer Thickness in a Cynomolgus Monkey Laser-Induced Ocular Hypertension Model. Ophthalmic Res. 2017</v>
      </c>
    </row>
    <row r="4572" spans="1:29" x14ac:dyDescent="0.3">
      <c r="A4572">
        <v>10336</v>
      </c>
      <c r="B4572" t="s">
        <v>12833</v>
      </c>
      <c r="C4572" t="s">
        <v>23000</v>
      </c>
      <c r="D4572" t="s">
        <v>33286</v>
      </c>
      <c r="E4572" t="s">
        <v>2469</v>
      </c>
      <c r="F4572" s="10"/>
      <c r="G4572">
        <v>2017</v>
      </c>
      <c r="J4572">
        <v>0.40676927507848082</v>
      </c>
      <c r="L4572" t="s">
        <v>44587</v>
      </c>
      <c r="M4572">
        <v>27367924</v>
      </c>
      <c r="Q4572" s="10"/>
      <c r="R4572" s="11">
        <f t="shared" si="142"/>
        <v>0</v>
      </c>
      <c r="U4572" s="11">
        <f t="shared" si="143"/>
        <v>0</v>
      </c>
      <c r="Y4572" s="11">
        <f>IF(SUM(Tableau1[[#This Row],[Other access]:[Sci-hub access]])&gt;=1,1,0)</f>
        <v>0</v>
      </c>
      <c r="Z4572" s="12">
        <f>IF(OR(Tableau1[[#This Row],[Access R1 + S1+ T1 ]]&gt;=1,Tableau1[[#This Row],[Access V1 +W1 + X1]]&gt;=1),1,0)</f>
        <v>0</v>
      </c>
      <c r="AB4572" s="10" t="str">
        <f>Tableau1[[#This Row],[DOI]]</f>
        <v>doi: 10.3109/08820538.2016.1157612</v>
      </c>
      <c r="AC4572" s="13" t="str">
        <f>Tableau1[[#This Row],[Authors]]&amp;", "&amp;Tableau1[[#This Row],[Title]]&amp;" "&amp;Tableau1[[#This Row],[Journal]]&amp;". "&amp;Tableau1[[#This Row],[Year]]</f>
        <v>Tetikoğlu M, Aktas S, Sagdık HM, Tasdemir Yigitoglu S, Özcura F., Mean Platelet Volume is Associated with Diabetic Macular Edema in Patients with Type-2 Diabetes Mellitus. Semin Ophthalmol. 2017</v>
      </c>
    </row>
    <row r="4573" spans="1:29" ht="28.8" x14ac:dyDescent="0.3">
      <c r="A4573">
        <v>4852</v>
      </c>
      <c r="B4573" t="s">
        <v>7955</v>
      </c>
      <c r="C4573" t="s">
        <v>18184</v>
      </c>
      <c r="D4573" t="s">
        <v>28385</v>
      </c>
      <c r="E4573" t="s">
        <v>2443</v>
      </c>
      <c r="F4573" s="10"/>
      <c r="G4573">
        <v>2017</v>
      </c>
      <c r="J4573">
        <v>0.40689614766721138</v>
      </c>
      <c r="L4573" t="s">
        <v>39262</v>
      </c>
      <c r="M4573">
        <v>28399268</v>
      </c>
      <c r="Q4573" s="10"/>
      <c r="R4573" s="11">
        <f t="shared" si="142"/>
        <v>0</v>
      </c>
      <c r="U4573" s="11">
        <f t="shared" si="143"/>
        <v>0</v>
      </c>
      <c r="Y4573" s="11">
        <f>IF(SUM(Tableau1[[#This Row],[Other access]:[Sci-hub access]])&gt;=1,1,0)</f>
        <v>0</v>
      </c>
      <c r="Z4573" s="12">
        <f>IF(OR(Tableau1[[#This Row],[Access R1 + S1+ T1 ]]&gt;=1,Tableau1[[#This Row],[Access V1 +W1 + X1]]&gt;=1),1,0)</f>
        <v>0</v>
      </c>
      <c r="AB4573" s="10" t="str">
        <f>Tableau1[[#This Row],[DOI]]</f>
        <v>doi: 10.1167/iovs.16-20741</v>
      </c>
      <c r="AC4573" s="13" t="str">
        <f>Tableau1[[#This Row],[Authors]]&amp;", "&amp;Tableau1[[#This Row],[Title]]&amp;" "&amp;Tableau1[[#This Row],[Journal]]&amp;". "&amp;Tableau1[[#This Row],[Year]]</f>
        <v>Gattoussi S, Cougnard-Grégoire A, Delyfer MN, Rougier MB, Schweitzer C, Delcourt C, Korobelnik JF., Vitreomacular Adhesion and Its Association With Age-Related Macular Degeneration in a Population-Based Setting: The Alienor Study. Invest Ophthalmol Vis Sci. 2017</v>
      </c>
    </row>
    <row r="4574" spans="1:29" x14ac:dyDescent="0.3">
      <c r="A4574">
        <v>5012</v>
      </c>
      <c r="B4574" t="s">
        <v>8103</v>
      </c>
      <c r="C4574" t="s">
        <v>18331</v>
      </c>
      <c r="D4574" t="s">
        <v>28533</v>
      </c>
      <c r="E4574" t="s">
        <v>2892</v>
      </c>
      <c r="F4574" s="10"/>
      <c r="G4574">
        <v>2017</v>
      </c>
      <c r="J4574">
        <v>0.40701721957878068</v>
      </c>
      <c r="L4574" t="s">
        <v>39420</v>
      </c>
      <c r="M4574">
        <v>28384126</v>
      </c>
      <c r="Q4574" s="10"/>
      <c r="R4574" s="11">
        <f t="shared" si="142"/>
        <v>0</v>
      </c>
      <c r="U4574" s="11">
        <f t="shared" si="143"/>
        <v>0</v>
      </c>
      <c r="Y4574" s="11">
        <f>IF(SUM(Tableau1[[#This Row],[Other access]:[Sci-hub access]])&gt;=1,1,0)</f>
        <v>0</v>
      </c>
      <c r="Z4574" s="12">
        <f>IF(OR(Tableau1[[#This Row],[Access R1 + S1+ T1 ]]&gt;=1,Tableau1[[#This Row],[Access V1 +W1 + X1]]&gt;=1),1,0)</f>
        <v>0</v>
      </c>
      <c r="AB4574" s="10" t="str">
        <f>Tableau1[[#This Row],[DOI]]</f>
        <v>doi: 10.1088/1361-6560/aa6418</v>
      </c>
      <c r="AC4574" s="13" t="str">
        <f>Tableau1[[#This Row],[Authors]]&amp;", "&amp;Tableau1[[#This Row],[Title]]&amp;" "&amp;Tableau1[[#This Row],[Journal]]&amp;". "&amp;Tableau1[[#This Row],[Year]]</f>
        <v>Yang X, Liu C, Le Minh H, Wang Z, Chien A, Cheng KT., An automated method for accurate vessel segmentation. Phys Med Biol. 2017</v>
      </c>
    </row>
    <row r="4575" spans="1:29" x14ac:dyDescent="0.3">
      <c r="A4575">
        <v>3032</v>
      </c>
      <c r="B4575" t="s">
        <v>6224</v>
      </c>
      <c r="C4575" t="s">
        <v>16469</v>
      </c>
      <c r="D4575" t="s">
        <v>26648</v>
      </c>
      <c r="E4575" t="s">
        <v>2490</v>
      </c>
      <c r="F4575" s="10"/>
      <c r="G4575">
        <v>2017</v>
      </c>
      <c r="J4575">
        <v>0.40712285232068024</v>
      </c>
      <c r="L4575" t="s">
        <v>37486</v>
      </c>
      <c r="M4575">
        <v>28647461</v>
      </c>
      <c r="Q4575" s="10"/>
      <c r="R4575" s="11">
        <f t="shared" si="142"/>
        <v>0</v>
      </c>
      <c r="U4575" s="11">
        <f t="shared" si="143"/>
        <v>0</v>
      </c>
      <c r="Y4575" s="11">
        <f>IF(SUM(Tableau1[[#This Row],[Other access]:[Sci-hub access]])&gt;=1,1,0)</f>
        <v>0</v>
      </c>
      <c r="Z4575" s="12">
        <f>IF(OR(Tableau1[[#This Row],[Access R1 + S1+ T1 ]]&gt;=1,Tableau1[[#This Row],[Access V1 +W1 + X1]]&gt;=1),1,0)</f>
        <v>0</v>
      </c>
      <c r="AB4575" s="10" t="str">
        <f>Tableau1[[#This Row],[DOI]]</f>
        <v>doi: 10.1016/j.ajo.2017.06.007</v>
      </c>
      <c r="AC4575" s="13" t="str">
        <f>Tableau1[[#This Row],[Authors]]&amp;", "&amp;Tableau1[[#This Row],[Title]]&amp;" "&amp;Tableau1[[#This Row],[Journal]]&amp;". "&amp;Tableau1[[#This Row],[Year]]</f>
        <v>Nanavaty MA, Bedi KK, Ali S, Holmes M, Rajak S., Toric Intraocular Lenses Versus Peripheral Corneal Relaxing Incisions for Astigmatism Between 0.75 and 2.5 Diopters During Cataract Surgery. Am J Ophthalmol. 2017</v>
      </c>
    </row>
    <row r="4576" spans="1:29" x14ac:dyDescent="0.3">
      <c r="A4576">
        <v>7329</v>
      </c>
      <c r="B4576" t="s">
        <v>10147</v>
      </c>
      <c r="C4576" t="s">
        <v>20349</v>
      </c>
      <c r="D4576" t="s">
        <v>30581</v>
      </c>
      <c r="E4576" t="s">
        <v>34364</v>
      </c>
      <c r="F4576" s="10"/>
      <c r="G4576">
        <v>2017</v>
      </c>
      <c r="J4576">
        <v>0.4071468516402873</v>
      </c>
      <c r="L4576" t="s">
        <v>41685</v>
      </c>
      <c r="M4576">
        <v>28104502</v>
      </c>
      <c r="Q4576" s="10"/>
      <c r="R4576" s="11">
        <f t="shared" si="142"/>
        <v>0</v>
      </c>
      <c r="U4576" s="11">
        <f t="shared" si="143"/>
        <v>0</v>
      </c>
      <c r="Y4576" s="11">
        <f>IF(SUM(Tableau1[[#This Row],[Other access]:[Sci-hub access]])&gt;=1,1,0)</f>
        <v>0</v>
      </c>
      <c r="Z4576" s="12">
        <f>IF(OR(Tableau1[[#This Row],[Access R1 + S1+ T1 ]]&gt;=1,Tableau1[[#This Row],[Access V1 +W1 + X1]]&gt;=1),1,0)</f>
        <v>0</v>
      </c>
      <c r="AB4576" s="10" t="str">
        <f>Tableau1[[#This Row],[DOI]]</f>
        <v>doi: 10.1016/j.jaapos.2016.09.027</v>
      </c>
      <c r="AC4576" s="13" t="str">
        <f>Tableau1[[#This Row],[Authors]]&amp;", "&amp;Tableau1[[#This Row],[Title]]&amp;" "&amp;Tableau1[[#This Row],[Journal]]&amp;". "&amp;Tableau1[[#This Row],[Year]]</f>
        <v>Margeta MA, Kuo AN, Proia AD, Freedman SF., Staying away from the optic nerve: a formula for modifying glaucoma drainage device surgery in pediatric and other small eyes. J AAPOS. 2017</v>
      </c>
    </row>
    <row r="4577" spans="1:29" x14ac:dyDescent="0.3">
      <c r="A4577">
        <v>8289</v>
      </c>
      <c r="B4577" t="s">
        <v>10990</v>
      </c>
      <c r="C4577" t="s">
        <v>21177</v>
      </c>
      <c r="D4577" t="s">
        <v>31428</v>
      </c>
      <c r="E4577" t="s">
        <v>2479</v>
      </c>
      <c r="F4577" s="10"/>
      <c r="G4577">
        <v>2017</v>
      </c>
      <c r="J4577">
        <v>0.40729049084616376</v>
      </c>
      <c r="L4577" t="s">
        <v>42633</v>
      </c>
      <c r="M4577">
        <v>27941383</v>
      </c>
      <c r="Q4577" s="10"/>
      <c r="R4577" s="11">
        <f t="shared" si="142"/>
        <v>0</v>
      </c>
      <c r="U4577" s="11">
        <f t="shared" si="143"/>
        <v>0</v>
      </c>
      <c r="Y4577" s="11">
        <f>IF(SUM(Tableau1[[#This Row],[Other access]:[Sci-hub access]])&gt;=1,1,0)</f>
        <v>0</v>
      </c>
      <c r="Z4577" s="12">
        <f>IF(OR(Tableau1[[#This Row],[Access R1 + S1+ T1 ]]&gt;=1,Tableau1[[#This Row],[Access V1 +W1 + X1]]&gt;=1),1,0)</f>
        <v>0</v>
      </c>
      <c r="AB4577" s="10" t="str">
        <f>Tableau1[[#This Row],[DOI]]</f>
        <v>doi: 10.1097/ICO.0000000000001106</v>
      </c>
      <c r="AC4577" s="13" t="str">
        <f>Tableau1[[#This Row],[Authors]]&amp;", "&amp;Tableau1[[#This Row],[Title]]&amp;" "&amp;Tableau1[[#This Row],[Journal]]&amp;". "&amp;Tableau1[[#This Row],[Year]]</f>
        <v>Nadarajah G, Ratnalingam VH, Mohd Isa H., Autologous Blood Versus Fibrin Glue in Pterygium Excision With Conjunctival Autograft Surgery. Cornea. 2017</v>
      </c>
    </row>
    <row r="4578" spans="1:29" x14ac:dyDescent="0.3">
      <c r="A4578">
        <v>6374</v>
      </c>
      <c r="B4578" t="s">
        <v>921</v>
      </c>
      <c r="C4578" t="s">
        <v>922</v>
      </c>
      <c r="D4578" t="s">
        <v>923</v>
      </c>
      <c r="E4578" t="s">
        <v>2878</v>
      </c>
      <c r="F4578" s="10"/>
      <c r="G4578">
        <v>2017</v>
      </c>
      <c r="J4578">
        <v>0.40730813898359697</v>
      </c>
      <c r="L4578" t="s">
        <v>40743</v>
      </c>
      <c r="M4578">
        <v>28222009</v>
      </c>
      <c r="Q4578" s="10"/>
      <c r="R4578" s="11">
        <f t="shared" si="142"/>
        <v>0</v>
      </c>
      <c r="U4578" s="11">
        <f t="shared" si="143"/>
        <v>0</v>
      </c>
      <c r="Y4578" s="11">
        <f>IF(SUM(Tableau1[[#This Row],[Other access]:[Sci-hub access]])&gt;=1,1,0)</f>
        <v>0</v>
      </c>
      <c r="Z4578" s="12">
        <f>IF(OR(Tableau1[[#This Row],[Access R1 + S1+ T1 ]]&gt;=1,Tableau1[[#This Row],[Access V1 +W1 + X1]]&gt;=1),1,0)</f>
        <v>0</v>
      </c>
      <c r="AB4578" s="10" t="str">
        <f>Tableau1[[#This Row],[DOI]]</f>
        <v>doi: 10.1515/bmc-2016-0025</v>
      </c>
      <c r="AC4578" s="13" t="str">
        <f>Tableau1[[#This Row],[Authors]]&amp;", "&amp;Tableau1[[#This Row],[Title]]&amp;" "&amp;Tableau1[[#This Row],[Journal]]&amp;". "&amp;Tableau1[[#This Row],[Year]]</f>
        <v>Reddy GB, Reddy PY, Surolia A., Alzheimer's and Danish dementia peptides induce cataract and perturb retinal architecture in rats. Biomol Concepts. 2017</v>
      </c>
    </row>
    <row r="4579" spans="1:29" x14ac:dyDescent="0.3">
      <c r="A4579">
        <v>9287</v>
      </c>
      <c r="B4579" t="s">
        <v>11869</v>
      </c>
      <c r="C4579" t="s">
        <v>22045</v>
      </c>
      <c r="D4579" t="s">
        <v>32312</v>
      </c>
      <c r="E4579" t="s">
        <v>2445</v>
      </c>
      <c r="F4579" s="10"/>
      <c r="G4579">
        <v>2017</v>
      </c>
      <c r="J4579">
        <v>0.40735280031063792</v>
      </c>
      <c r="L4579" t="s">
        <v>43592</v>
      </c>
      <c r="M4579">
        <v>27749497</v>
      </c>
      <c r="Q4579" s="10"/>
      <c r="R4579" s="11">
        <f t="shared" si="142"/>
        <v>0</v>
      </c>
      <c r="U4579" s="11">
        <f t="shared" si="143"/>
        <v>0</v>
      </c>
      <c r="Y4579" s="11">
        <f>IF(SUM(Tableau1[[#This Row],[Other access]:[Sci-hub access]])&gt;=1,1,0)</f>
        <v>0</v>
      </c>
      <c r="Z4579" s="12">
        <f>IF(OR(Tableau1[[#This Row],[Access R1 + S1+ T1 ]]&gt;=1,Tableau1[[#This Row],[Access V1 +W1 + X1]]&gt;=1),1,0)</f>
        <v>0</v>
      </c>
      <c r="AB4579" s="10" t="str">
        <f>Tableau1[[#This Row],[DOI]]</f>
        <v>doi: 10.1097/IAE.0000000000001343</v>
      </c>
      <c r="AC4579" s="13" t="str">
        <f>Tableau1[[#This Row],[Authors]]&amp;", "&amp;Tableau1[[#This Row],[Title]]&amp;" "&amp;Tableau1[[#This Row],[Journal]]&amp;". "&amp;Tableau1[[#This Row],[Year]]</f>
        <v>Tan AC, Dansingani KK, Yannuzzi LA, Sarraf D, Freund KB., TYPE 3 NEOVASCULARIZATION IMAGED WITH CROSS-SECTIONAL AND EN FACE OPTICAL COHERENCE TOMOGRAPHY ANGIOGRAPHY. Retina. 2017</v>
      </c>
    </row>
    <row r="4580" spans="1:29" x14ac:dyDescent="0.3">
      <c r="A4580">
        <v>683</v>
      </c>
      <c r="B4580" t="s">
        <v>3946</v>
      </c>
      <c r="C4580" t="s">
        <v>14201</v>
      </c>
      <c r="D4580" t="s">
        <v>24366</v>
      </c>
      <c r="E4580" t="s">
        <v>2495</v>
      </c>
      <c r="F4580" s="10"/>
      <c r="G4580">
        <v>2017</v>
      </c>
      <c r="J4580">
        <v>0.40772911934470701</v>
      </c>
      <c r="L4580" t="s">
        <v>35176</v>
      </c>
      <c r="M4580">
        <v>29135719</v>
      </c>
      <c r="Q4580" s="10"/>
      <c r="R4580" s="11">
        <f t="shared" si="142"/>
        <v>0</v>
      </c>
      <c r="U4580" s="11">
        <f t="shared" si="143"/>
        <v>0</v>
      </c>
      <c r="Y4580" s="11">
        <f>IF(SUM(Tableau1[[#This Row],[Other access]:[Sci-hub access]])&gt;=1,1,0)</f>
        <v>0</v>
      </c>
      <c r="Z4580" s="12">
        <f>IF(OR(Tableau1[[#This Row],[Access R1 + S1+ T1 ]]&gt;=1,Tableau1[[#This Row],[Access V1 +W1 + X1]]&gt;=1),1,0)</f>
        <v>0</v>
      </c>
      <c r="AB4580" s="10" t="str">
        <f>Tableau1[[#This Row],[DOI]]</f>
        <v>doi: 10.1097/OPX.0000000000001152</v>
      </c>
      <c r="AC4580" s="13" t="str">
        <f>Tableau1[[#This Row],[Authors]]&amp;", "&amp;Tableau1[[#This Row],[Title]]&amp;" "&amp;Tableau1[[#This Row],[Journal]]&amp;". "&amp;Tableau1[[#This Row],[Year]]</f>
        <v>He M, Wang W, Ding H, Zhong X., Corneal Biomechanical Properties in High Myopia Measured by Dynamic Scheimpflug Imaging Technology. Optom Vis Sci. 2017</v>
      </c>
    </row>
    <row r="4581" spans="1:29" ht="28.8" x14ac:dyDescent="0.3">
      <c r="A4581">
        <v>8604</v>
      </c>
      <c r="B4581" t="s">
        <v>11266</v>
      </c>
      <c r="C4581" t="s">
        <v>21450</v>
      </c>
      <c r="D4581" t="s">
        <v>31705</v>
      </c>
      <c r="E4581" t="s">
        <v>2724</v>
      </c>
      <c r="F4581" s="10"/>
      <c r="G4581">
        <v>2017</v>
      </c>
      <c r="J4581">
        <v>0.40781921430790535</v>
      </c>
      <c r="L4581" t="s">
        <v>42940</v>
      </c>
      <c r="M4581">
        <v>27882542</v>
      </c>
      <c r="Q4581" s="10"/>
      <c r="R4581" s="11">
        <f t="shared" si="142"/>
        <v>0</v>
      </c>
      <c r="U4581" s="11">
        <f t="shared" si="143"/>
        <v>0</v>
      </c>
      <c r="Y4581" s="11">
        <f>IF(SUM(Tableau1[[#This Row],[Other access]:[Sci-hub access]])&gt;=1,1,0)</f>
        <v>0</v>
      </c>
      <c r="Z4581" s="12">
        <f>IF(OR(Tableau1[[#This Row],[Access R1 + S1+ T1 ]]&gt;=1,Tableau1[[#This Row],[Access V1 +W1 + X1]]&gt;=1),1,0)</f>
        <v>0</v>
      </c>
      <c r="AB4581" s="10" t="str">
        <f>Tableau1[[#This Row],[DOI]]</f>
        <v>doi: 10.1111/cge.12888</v>
      </c>
      <c r="AC4581" s="13" t="str">
        <f>Tableau1[[#This Row],[Authors]]&amp;", "&amp;Tableau1[[#This Row],[Title]]&amp;" "&amp;Tableau1[[#This Row],[Journal]]&amp;". "&amp;Tableau1[[#This Row],[Year]]</f>
        <v>Garibaldi M, Fattori F, Riva B, Labasse C, Brochier G, Ottaviani P, Sacconi S, Vizzaccaro E, Laschena F, Romero NB, Genazzani A, Bertini E, Antonini G., A novel gain-of-function mutation in ORAI1 causes late-onset tubular aggregate myopathy and congenital miosis. Clin Genet. 2017</v>
      </c>
    </row>
    <row r="4582" spans="1:29" x14ac:dyDescent="0.3">
      <c r="A4582">
        <v>916</v>
      </c>
      <c r="B4582" t="s">
        <v>4178</v>
      </c>
      <c r="C4582" t="s">
        <v>14432</v>
      </c>
      <c r="D4582" t="s">
        <v>24599</v>
      </c>
      <c r="E4582" t="s">
        <v>2443</v>
      </c>
      <c r="F4582" s="10"/>
      <c r="G4582">
        <v>2017</v>
      </c>
      <c r="J4582">
        <v>0.40787257202341998</v>
      </c>
      <c r="L4582" t="s">
        <v>35404</v>
      </c>
      <c r="M4582">
        <v>29067402</v>
      </c>
      <c r="Q4582" s="10"/>
      <c r="R4582" s="11">
        <f t="shared" si="142"/>
        <v>0</v>
      </c>
      <c r="U4582" s="11">
        <f t="shared" si="143"/>
        <v>0</v>
      </c>
      <c r="Y4582" s="11">
        <f>IF(SUM(Tableau1[[#This Row],[Other access]:[Sci-hub access]])&gt;=1,1,0)</f>
        <v>0</v>
      </c>
      <c r="Z4582" s="12">
        <f>IF(OR(Tableau1[[#This Row],[Access R1 + S1+ T1 ]]&gt;=1,Tableau1[[#This Row],[Access V1 +W1 + X1]]&gt;=1),1,0)</f>
        <v>0</v>
      </c>
      <c r="AB4582" s="10" t="str">
        <f>Tableau1[[#This Row],[DOI]]</f>
        <v>doi: 10.1167/iovs.17-22399</v>
      </c>
      <c r="AC4582" s="13" t="str">
        <f>Tableau1[[#This Row],[Authors]]&amp;", "&amp;Tableau1[[#This Row],[Title]]&amp;" "&amp;Tableau1[[#This Row],[Journal]]&amp;". "&amp;Tableau1[[#This Row],[Year]]</f>
        <v>Liang C, Kerr A, Qiu Y, Cristofoli F, Van Esch H, Fox MA, Mukherjee K., Optic Nerve Hypoplasia Is a Pervasive Subcortical Pathology of Visual System in Neonates. Invest Ophthalmol Vis Sci. 2017</v>
      </c>
    </row>
    <row r="4583" spans="1:29" x14ac:dyDescent="0.3">
      <c r="A4583">
        <v>4167</v>
      </c>
      <c r="B4583" t="s">
        <v>7308</v>
      </c>
      <c r="C4583" t="s">
        <v>17545</v>
      </c>
      <c r="D4583" t="s">
        <v>27736</v>
      </c>
      <c r="E4583" t="s">
        <v>2479</v>
      </c>
      <c r="F4583" s="10"/>
      <c r="G4583">
        <v>2017</v>
      </c>
      <c r="J4583">
        <v>0.40812898758816296</v>
      </c>
      <c r="L4583" t="s">
        <v>38598</v>
      </c>
      <c r="M4583">
        <v>28476052</v>
      </c>
      <c r="Q4583" s="10"/>
      <c r="R4583" s="11">
        <f t="shared" si="142"/>
        <v>0</v>
      </c>
      <c r="U4583" s="11">
        <f t="shared" si="143"/>
        <v>0</v>
      </c>
      <c r="Y4583" s="11">
        <f>IF(SUM(Tableau1[[#This Row],[Other access]:[Sci-hub access]])&gt;=1,1,0)</f>
        <v>0</v>
      </c>
      <c r="Z4583" s="12">
        <f>IF(OR(Tableau1[[#This Row],[Access R1 + S1+ T1 ]]&gt;=1,Tableau1[[#This Row],[Access V1 +W1 + X1]]&gt;=1),1,0)</f>
        <v>0</v>
      </c>
      <c r="AB4583" s="10" t="str">
        <f>Tableau1[[#This Row],[DOI]]</f>
        <v>doi: 10.1097/ICO.0000000000001197</v>
      </c>
      <c r="AC4583" s="13" t="str">
        <f>Tableau1[[#This Row],[Authors]]&amp;", "&amp;Tableau1[[#This Row],[Title]]&amp;" "&amp;Tableau1[[#This Row],[Journal]]&amp;". "&amp;Tableau1[[#This Row],[Year]]</f>
        <v>Abdelaziz M, Dohlman CH, Sayegh RR., Measuring Forward Light Scatter by the Boston Keratoprosthesis in Various Configurations. Cornea. 2017</v>
      </c>
    </row>
    <row r="4584" spans="1:29" x14ac:dyDescent="0.3">
      <c r="A4584">
        <v>9569</v>
      </c>
      <c r="B4584" t="s">
        <v>2038</v>
      </c>
      <c r="C4584" t="s">
        <v>2039</v>
      </c>
      <c r="D4584" t="s">
        <v>2040</v>
      </c>
      <c r="E4584" t="s">
        <v>3173</v>
      </c>
      <c r="F4584" s="10"/>
      <c r="G4584">
        <v>2017</v>
      </c>
      <c r="J4584">
        <v>0.40824265898562961</v>
      </c>
      <c r="L4584" t="s">
        <v>43846</v>
      </c>
      <c r="M4584">
        <v>27658142</v>
      </c>
      <c r="Q4584" s="10"/>
      <c r="R4584" s="11">
        <f t="shared" si="142"/>
        <v>0</v>
      </c>
      <c r="U4584" s="11">
        <f t="shared" si="143"/>
        <v>0</v>
      </c>
      <c r="Y4584" s="11">
        <f>IF(SUM(Tableau1[[#This Row],[Other access]:[Sci-hub access]])&gt;=1,1,0)</f>
        <v>0</v>
      </c>
      <c r="Z4584" s="12">
        <f>IF(OR(Tableau1[[#This Row],[Access R1 + S1+ T1 ]]&gt;=1,Tableau1[[#This Row],[Access V1 +W1 + X1]]&gt;=1),1,0)</f>
        <v>0</v>
      </c>
      <c r="AB4584" s="10" t="str">
        <f>Tableau1[[#This Row],[DOI]]</f>
        <v>doi: 10.1515/jbcpp-2016-0037</v>
      </c>
      <c r="AC4584" s="13" t="str">
        <f>Tableau1[[#This Row],[Authors]]&amp;", "&amp;Tableau1[[#This Row],[Title]]&amp;" "&amp;Tableau1[[#This Row],[Journal]]&amp;". "&amp;Tableau1[[#This Row],[Year]]</f>
        <v>Arora T, Maharshi V, Rehan HS, Nagar P., Blepharospasm: an uncommon adverse effect caused by long-term administration of olanzapine. J Basic Clin Physiol Pharmacol. 2017</v>
      </c>
    </row>
    <row r="4585" spans="1:29" x14ac:dyDescent="0.3">
      <c r="A4585">
        <v>1164</v>
      </c>
      <c r="B4585" t="s">
        <v>4426</v>
      </c>
      <c r="C4585" t="s">
        <v>14679</v>
      </c>
      <c r="D4585" t="s">
        <v>24847</v>
      </c>
      <c r="E4585" t="s">
        <v>2448</v>
      </c>
      <c r="F4585" s="10"/>
      <c r="G4585">
        <v>2017</v>
      </c>
      <c r="J4585">
        <v>0.40832592410120527</v>
      </c>
      <c r="L4585" t="s">
        <v>35651</v>
      </c>
      <c r="M4585">
        <v>28993905</v>
      </c>
      <c r="Q4585" s="10"/>
      <c r="R4585" s="11">
        <f t="shared" si="142"/>
        <v>0</v>
      </c>
      <c r="U4585" s="11">
        <f t="shared" si="143"/>
        <v>0</v>
      </c>
      <c r="Y4585" s="11">
        <f>IF(SUM(Tableau1[[#This Row],[Other access]:[Sci-hub access]])&gt;=1,1,0)</f>
        <v>0</v>
      </c>
      <c r="Z4585" s="12">
        <f>IF(OR(Tableau1[[#This Row],[Access R1 + S1+ T1 ]]&gt;=1,Tableau1[[#This Row],[Access V1 +W1 + X1]]&gt;=1),1,0)</f>
        <v>0</v>
      </c>
      <c r="AB4585" s="10" t="str">
        <f>Tableau1[[#This Row],[DOI]]</f>
        <v>doi: 10.1007/s00417-017-3808-5</v>
      </c>
      <c r="AC4585" s="13" t="str">
        <f>Tableau1[[#This Row],[Authors]]&amp;", "&amp;Tableau1[[#This Row],[Title]]&amp;" "&amp;Tableau1[[#This Row],[Journal]]&amp;". "&amp;Tableau1[[#This Row],[Year]]</f>
        <v>Chen SN., Large semicircular inverted internal limiting membrane flap in the treatment of macular hole in high myopia. Graefes Arch Clin Exp Ophthalmol. 2017</v>
      </c>
    </row>
    <row r="4586" spans="1:29" x14ac:dyDescent="0.3">
      <c r="A4586">
        <v>3924</v>
      </c>
      <c r="B4586" t="s">
        <v>7082</v>
      </c>
      <c r="C4586" t="s">
        <v>17319</v>
      </c>
      <c r="D4586" t="s">
        <v>27507</v>
      </c>
      <c r="E4586" t="s">
        <v>2478</v>
      </c>
      <c r="F4586" s="10"/>
      <c r="G4586">
        <v>2017</v>
      </c>
      <c r="J4586">
        <v>0.40849504351907373</v>
      </c>
      <c r="L4586" t="s">
        <v>38365</v>
      </c>
      <c r="M4586">
        <v>28505077</v>
      </c>
      <c r="Q4586" s="10"/>
      <c r="R4586" s="11">
        <f t="shared" si="142"/>
        <v>0</v>
      </c>
      <c r="U4586" s="11">
        <f t="shared" si="143"/>
        <v>0</v>
      </c>
      <c r="Y4586" s="11">
        <f>IF(SUM(Tableau1[[#This Row],[Other access]:[Sci-hub access]])&gt;=1,1,0)</f>
        <v>0</v>
      </c>
      <c r="Z4586" s="12">
        <f>IF(OR(Tableau1[[#This Row],[Access R1 + S1+ T1 ]]&gt;=1,Tableau1[[#This Row],[Access V1 +W1 + X1]]&gt;=1),1,0)</f>
        <v>0</v>
      </c>
      <c r="AB4586" s="10" t="str">
        <f>Tableau1[[#This Row],[DOI]]</f>
        <v>doi: 10.3390/ijms18051045</v>
      </c>
      <c r="AC4586" s="13" t="str">
        <f>Tableau1[[#This Row],[Authors]]&amp;", "&amp;Tableau1[[#This Row],[Title]]&amp;" "&amp;Tableau1[[#This Row],[Journal]]&amp;". "&amp;Tableau1[[#This Row],[Year]]</f>
        <v>Lu S, Yan Y, Li Z, Chen L, Yang J, Zhang Y, Wang S, Liu L., Determination of Genes Related to Uveitis by Utilization of the Random Walk with Restart Algorithm on a Protein-Protein Interaction Network. Int J Mol Sci. 2017</v>
      </c>
    </row>
    <row r="4587" spans="1:29" x14ac:dyDescent="0.3">
      <c r="A4587">
        <v>1007</v>
      </c>
      <c r="B4587" t="s">
        <v>4269</v>
      </c>
      <c r="C4587" t="s">
        <v>14523</v>
      </c>
      <c r="D4587" t="s">
        <v>24690</v>
      </c>
      <c r="E4587" t="s">
        <v>2965</v>
      </c>
      <c r="F4587" s="10"/>
      <c r="G4587">
        <v>2017</v>
      </c>
      <c r="J4587">
        <v>0.40849532666964705</v>
      </c>
      <c r="L4587" t="s">
        <v>35495</v>
      </c>
      <c r="M4587">
        <v>29047240</v>
      </c>
      <c r="Q4587" s="10"/>
      <c r="R4587" s="11">
        <f t="shared" si="142"/>
        <v>0</v>
      </c>
      <c r="U4587" s="11">
        <f t="shared" si="143"/>
        <v>0</v>
      </c>
      <c r="Y4587" s="11">
        <f>IF(SUM(Tableau1[[#This Row],[Other access]:[Sci-hub access]])&gt;=1,1,0)</f>
        <v>0</v>
      </c>
      <c r="Z4587" s="12">
        <f>IF(OR(Tableau1[[#This Row],[Access R1 + S1+ T1 ]]&gt;=1,Tableau1[[#This Row],[Access V1 +W1 + X1]]&gt;=1),1,0)</f>
        <v>0</v>
      </c>
      <c r="AB4587" s="10" t="str">
        <f>Tableau1[[#This Row],[DOI]]</f>
        <v>doi: 10.3349/ymj.2017.58.6.1160</v>
      </c>
      <c r="AC4587" s="13" t="str">
        <f>Tableau1[[#This Row],[Authors]]&amp;", "&amp;Tableau1[[#This Row],[Title]]&amp;" "&amp;Tableau1[[#This Row],[Journal]]&amp;". "&amp;Tableau1[[#This Row],[Year]]</f>
        <v>Park HJ, Kim JH, Yoon JS, Choi YJ, Choi YH, Kook KH, Choi JH., Identification and Functional Characterization of ST3GAL5 and ST8SIA1 Variants in Patients with Thyroid-Associated Ophthalmopathy. Yonsei Med J. 2017</v>
      </c>
    </row>
    <row r="4588" spans="1:29" x14ac:dyDescent="0.3">
      <c r="A4588">
        <v>224</v>
      </c>
      <c r="B4588" t="s">
        <v>3487</v>
      </c>
      <c r="C4588" t="s">
        <v>13748</v>
      </c>
      <c r="D4588" t="s">
        <v>23907</v>
      </c>
      <c r="E4588" t="s">
        <v>2451</v>
      </c>
      <c r="F4588" s="10"/>
      <c r="G4588">
        <v>2018</v>
      </c>
      <c r="J4588">
        <v>0.40860319728102124</v>
      </c>
      <c r="L4588" t="s">
        <v>34735</v>
      </c>
      <c r="M4588">
        <v>29320503</v>
      </c>
      <c r="Q4588" s="10"/>
      <c r="R4588" s="11">
        <f t="shared" si="142"/>
        <v>0</v>
      </c>
      <c r="U4588" s="11">
        <f t="shared" si="143"/>
        <v>0</v>
      </c>
      <c r="Y4588" s="11">
        <f>IF(SUM(Tableau1[[#This Row],[Other access]:[Sci-hub access]])&gt;=1,1,0)</f>
        <v>0</v>
      </c>
      <c r="Z4588" s="12">
        <f>IF(OR(Tableau1[[#This Row],[Access R1 + S1+ T1 ]]&gt;=1,Tableau1[[#This Row],[Access V1 +W1 + X1]]&gt;=1),1,0)</f>
        <v>0</v>
      </c>
      <c r="AB4588" s="10" t="str">
        <f>Tableau1[[#This Row],[DOI]]</f>
        <v>doi: 10.1371/journal.pone.0189237</v>
      </c>
      <c r="AC4588" s="13" t="str">
        <f>Tableau1[[#This Row],[Authors]]&amp;", "&amp;Tableau1[[#This Row],[Title]]&amp;" "&amp;Tableau1[[#This Row],[Journal]]&amp;". "&amp;Tableau1[[#This Row],[Year]]</f>
        <v>Fard MA, Suwan Y, Moghimi S, Geyman LS, Chui TY, Rosen RB, Ritch R., Pattern of peripapillary capillary density loss in ischemic optic neuropathy compared to that in primary open-angle glaucoma. PLoS One. 2018</v>
      </c>
    </row>
    <row r="4589" spans="1:29" ht="28.8" x14ac:dyDescent="0.3">
      <c r="A4589">
        <v>9272</v>
      </c>
      <c r="B4589" t="s">
        <v>11855</v>
      </c>
      <c r="C4589" t="s">
        <v>22030</v>
      </c>
      <c r="D4589" t="s">
        <v>32297</v>
      </c>
      <c r="E4589" t="s">
        <v>2578</v>
      </c>
      <c r="F4589" s="10"/>
      <c r="G4589">
        <v>2017</v>
      </c>
      <c r="J4589">
        <v>0.40861637318504329</v>
      </c>
      <c r="L4589" t="s">
        <v>43577</v>
      </c>
      <c r="M4589">
        <v>27750399</v>
      </c>
      <c r="Q4589" s="10"/>
      <c r="R4589" s="11">
        <f t="shared" si="142"/>
        <v>0</v>
      </c>
      <c r="U4589" s="11">
        <f t="shared" si="143"/>
        <v>0</v>
      </c>
      <c r="Y4589" s="11">
        <f>IF(SUM(Tableau1[[#This Row],[Other access]:[Sci-hub access]])&gt;=1,1,0)</f>
        <v>0</v>
      </c>
      <c r="Z4589" s="12">
        <f>IF(OR(Tableau1[[#This Row],[Access R1 + S1+ T1 ]]&gt;=1,Tableau1[[#This Row],[Access V1 +W1 + X1]]&gt;=1),1,0)</f>
        <v>0</v>
      </c>
      <c r="AB4589" s="10" t="str">
        <f>Tableau1[[#This Row],[DOI]]</f>
        <v>doi: 10.1002/gcc.22429</v>
      </c>
      <c r="AC4589" s="13" t="str">
        <f>Tableau1[[#This Row],[Authors]]&amp;", "&amp;Tableau1[[#This Row],[Title]]&amp;" "&amp;Tableau1[[#This Row],[Journal]]&amp;". "&amp;Tableau1[[#This Row],[Year]]</f>
        <v>Kooi IE, van Mil SE, MacPherson D, Mol BM, Moll AC, Meijers-Heijboer H, Kaspers GJ, Cloos J, Te Riele H, Dorsman JC., Genomic landscape of retinoblastoma in Rb(-/-) p130(-/-) mice resembles human retinoblastoma. Genes Chromosomes Cancer. 2017</v>
      </c>
    </row>
    <row r="4590" spans="1:29" x14ac:dyDescent="0.3">
      <c r="A4590">
        <v>1517</v>
      </c>
      <c r="B4590" t="s">
        <v>4772</v>
      </c>
      <c r="C4590" t="s">
        <v>15022</v>
      </c>
      <c r="D4590" t="s">
        <v>25193</v>
      </c>
      <c r="E4590" t="s">
        <v>2562</v>
      </c>
      <c r="F4590" s="10"/>
      <c r="G4590">
        <v>2017</v>
      </c>
      <c r="J4590">
        <v>0.40866356736076159</v>
      </c>
      <c r="L4590" t="s">
        <v>35997</v>
      </c>
      <c r="M4590">
        <v>28933517</v>
      </c>
      <c r="Q4590" s="10"/>
      <c r="R4590" s="11">
        <f t="shared" si="142"/>
        <v>0</v>
      </c>
      <c r="U4590" s="11">
        <f t="shared" si="143"/>
        <v>0</v>
      </c>
      <c r="Y4590" s="11">
        <f>IF(SUM(Tableau1[[#This Row],[Other access]:[Sci-hub access]])&gt;=1,1,0)</f>
        <v>0</v>
      </c>
      <c r="Z4590" s="12">
        <f>IF(OR(Tableau1[[#This Row],[Access R1 + S1+ T1 ]]&gt;=1,Tableau1[[#This Row],[Access V1 +W1 + X1]]&gt;=1),1,0)</f>
        <v>0</v>
      </c>
      <c r="AB4590" s="10" t="str">
        <f>Tableau1[[#This Row],[DOI]]</f>
        <v>doi: 10.22608/APO.2017258</v>
      </c>
      <c r="AC4590" s="13" t="str">
        <f>Tableau1[[#This Row],[Authors]]&amp;", "&amp;Tableau1[[#This Row],[Title]]&amp;" "&amp;Tableau1[[#This Row],[Journal]]&amp;". "&amp;Tableau1[[#This Row],[Year]]</f>
        <v>Schlottmann PG, Alezzandrini AA, Zas M, Rodriguez FJ, Luna JD, Wu L., New Treatment Modalities for Neovascular Age-Related Macular Degeneration. Asia Pac J Ophthalmol (Phila). 2017</v>
      </c>
    </row>
    <row r="4591" spans="1:29" x14ac:dyDescent="0.3">
      <c r="A4591">
        <v>10360</v>
      </c>
      <c r="B4591" t="s">
        <v>12856</v>
      </c>
      <c r="C4591" t="s">
        <v>23023</v>
      </c>
      <c r="D4591" t="s">
        <v>33309</v>
      </c>
      <c r="E4591" t="s">
        <v>34491</v>
      </c>
      <c r="F4591" s="10"/>
      <c r="G4591">
        <v>2017</v>
      </c>
      <c r="J4591">
        <v>0.40871428563798007</v>
      </c>
      <c r="L4591" t="s">
        <v>44611</v>
      </c>
      <c r="M4591">
        <v>27358286</v>
      </c>
      <c r="Q4591" s="10"/>
      <c r="R4591" s="11">
        <f t="shared" si="142"/>
        <v>0</v>
      </c>
      <c r="U4591" s="11">
        <f t="shared" si="143"/>
        <v>0</v>
      </c>
      <c r="Y4591" s="11">
        <f>IF(SUM(Tableau1[[#This Row],[Other access]:[Sci-hub access]])&gt;=1,1,0)</f>
        <v>0</v>
      </c>
      <c r="Z4591" s="12">
        <f>IF(OR(Tableau1[[#This Row],[Access R1 + S1+ T1 ]]&gt;=1,Tableau1[[#This Row],[Access V1 +W1 + X1]]&gt;=1),1,0)</f>
        <v>0</v>
      </c>
      <c r="AB4591" s="10" t="str">
        <f>Tableau1[[#This Row],[DOI]]</f>
        <v>doi: 10.1177/1742395316655854</v>
      </c>
      <c r="AC4591" s="13" t="str">
        <f>Tableau1[[#This Row],[Authors]]&amp;", "&amp;Tableau1[[#This Row],[Title]]&amp;" "&amp;Tableau1[[#This Row],[Journal]]&amp;". "&amp;Tableau1[[#This Row],[Year]]</f>
        <v>Christensen S, Wagner L, Coleman MM, Appell D., The lived experience of having a rare medical disorder: Hermansky-Pudlak syndrome. Chronic Illn. 2017</v>
      </c>
    </row>
    <row r="4592" spans="1:29" x14ac:dyDescent="0.3">
      <c r="A4592">
        <v>2361</v>
      </c>
      <c r="B4592" t="s">
        <v>5589</v>
      </c>
      <c r="C4592" t="s">
        <v>15834</v>
      </c>
      <c r="D4592" t="s">
        <v>26011</v>
      </c>
      <c r="E4592" t="s">
        <v>2464</v>
      </c>
      <c r="F4592" s="10"/>
      <c r="G4592">
        <v>2017</v>
      </c>
      <c r="J4592">
        <v>0.40880756431018439</v>
      </c>
      <c r="L4592" t="s">
        <v>36826</v>
      </c>
      <c r="M4592">
        <v>28759559</v>
      </c>
      <c r="Q4592" s="10"/>
      <c r="R4592" s="11">
        <f t="shared" si="142"/>
        <v>0</v>
      </c>
      <c r="U4592" s="11">
        <f t="shared" si="143"/>
        <v>0</v>
      </c>
      <c r="Y4592" s="11">
        <f>IF(SUM(Tableau1[[#This Row],[Other access]:[Sci-hub access]])&gt;=1,1,0)</f>
        <v>0</v>
      </c>
      <c r="Z4592" s="12">
        <f>IF(OR(Tableau1[[#This Row],[Access R1 + S1+ T1 ]]&gt;=1,Tableau1[[#This Row],[Access V1 +W1 + X1]]&gt;=1),1,0)</f>
        <v>0</v>
      </c>
      <c r="AB4592" s="10" t="str">
        <f>Tableau1[[#This Row],[DOI]]</f>
        <v>doi: 10.1097/ICU.0000000000000416</v>
      </c>
      <c r="AC4592" s="13" t="str">
        <f>Tableau1[[#This Row],[Authors]]&amp;", "&amp;Tableau1[[#This Row],[Title]]&amp;" "&amp;Tableau1[[#This Row],[Journal]]&amp;". "&amp;Tableau1[[#This Row],[Year]]</f>
        <v>Chamberlain PD, Sadaka A, Berry S, Lee AG., Ethambutol optic neuropathy. Curr Opin Ophthalmol. 2017</v>
      </c>
    </row>
    <row r="4593" spans="1:29" x14ac:dyDescent="0.3">
      <c r="A4593">
        <v>6974</v>
      </c>
      <c r="B4593" t="s">
        <v>9835</v>
      </c>
      <c r="C4593" t="s">
        <v>20038</v>
      </c>
      <c r="D4593" t="s">
        <v>30269</v>
      </c>
      <c r="E4593" t="s">
        <v>2486</v>
      </c>
      <c r="F4593" s="10"/>
      <c r="G4593">
        <v>2017</v>
      </c>
      <c r="J4593">
        <v>0.40895216682167601</v>
      </c>
      <c r="L4593" t="s">
        <v>41332</v>
      </c>
      <c r="M4593">
        <v>28139892</v>
      </c>
      <c r="Q4593" s="10"/>
      <c r="R4593" s="11">
        <f t="shared" si="142"/>
        <v>0</v>
      </c>
      <c r="U4593" s="11">
        <f t="shared" si="143"/>
        <v>0</v>
      </c>
      <c r="Y4593" s="11">
        <f>IF(SUM(Tableau1[[#This Row],[Other access]:[Sci-hub access]])&gt;=1,1,0)</f>
        <v>0</v>
      </c>
      <c r="Z4593" s="12">
        <f>IF(OR(Tableau1[[#This Row],[Access R1 + S1+ T1 ]]&gt;=1,Tableau1[[#This Row],[Access V1 +W1 + X1]]&gt;=1),1,0)</f>
        <v>0</v>
      </c>
      <c r="AB4593" s="10" t="str">
        <f>Tableau1[[#This Row],[DOI]]</f>
        <v>doi: 10.1111/aos.13347</v>
      </c>
      <c r="AC4593" s="13" t="str">
        <f>Tableau1[[#This Row],[Authors]]&amp;", "&amp;Tableau1[[#This Row],[Title]]&amp;" "&amp;Tableau1[[#This Row],[Journal]]&amp;". "&amp;Tableau1[[#This Row],[Year]]</f>
        <v>Malmqvist L, de Santiago L, Boquete L, Hamann S., Multifocal visual evoked potentials for quantifying optic nerve dysfunction in patients with optic disc drusen. Acta Ophthalmol. 2017</v>
      </c>
    </row>
    <row r="4594" spans="1:29" x14ac:dyDescent="0.3">
      <c r="A4594">
        <v>5008</v>
      </c>
      <c r="B4594" t="s">
        <v>8099</v>
      </c>
      <c r="C4594" t="s">
        <v>18327</v>
      </c>
      <c r="D4594" t="s">
        <v>28529</v>
      </c>
      <c r="E4594" t="s">
        <v>2451</v>
      </c>
      <c r="F4594" s="10"/>
      <c r="G4594">
        <v>2017</v>
      </c>
      <c r="J4594">
        <v>0.4090372606392032</v>
      </c>
      <c r="L4594" t="s">
        <v>39416</v>
      </c>
      <c r="M4594">
        <v>28384305</v>
      </c>
      <c r="Q4594" s="10"/>
      <c r="R4594" s="11">
        <f t="shared" si="142"/>
        <v>0</v>
      </c>
      <c r="U4594" s="11">
        <f t="shared" si="143"/>
        <v>0</v>
      </c>
      <c r="Y4594" s="11">
        <f>IF(SUM(Tableau1[[#This Row],[Other access]:[Sci-hub access]])&gt;=1,1,0)</f>
        <v>0</v>
      </c>
      <c r="Z4594" s="12">
        <f>IF(OR(Tableau1[[#This Row],[Access R1 + S1+ T1 ]]&gt;=1,Tableau1[[#This Row],[Access V1 +W1 + X1]]&gt;=1),1,0)</f>
        <v>0</v>
      </c>
      <c r="AB4594" s="10" t="str">
        <f>Tableau1[[#This Row],[DOI]]</f>
        <v>doi: 10.1371/journal.pone.0175451</v>
      </c>
      <c r="AC4594" s="13" t="str">
        <f>Tableau1[[#This Row],[Authors]]&amp;", "&amp;Tableau1[[#This Row],[Title]]&amp;" "&amp;Tableau1[[#This Row],[Journal]]&amp;". "&amp;Tableau1[[#This Row],[Year]]</f>
        <v>Anders F, Teister J, Liu A, Funke S, Grus FH, Thanos S, von Pein HD, Pfeiffer N, Prokosch V., Intravitreal injection of β-crystallin B2 improves retinal ganglion cell survival in an experimental animal model of glaucoma. PLoS One. 2017</v>
      </c>
    </row>
    <row r="4595" spans="1:29" x14ac:dyDescent="0.3">
      <c r="A4595">
        <v>1297</v>
      </c>
      <c r="B4595" t="s">
        <v>4557</v>
      </c>
      <c r="C4595" t="s">
        <v>14809</v>
      </c>
      <c r="D4595" t="s">
        <v>24978</v>
      </c>
      <c r="E4595" t="s">
        <v>2542</v>
      </c>
      <c r="F4595" s="10"/>
      <c r="G4595">
        <v>2017</v>
      </c>
      <c r="J4595">
        <v>0.40934872444668546</v>
      </c>
      <c r="L4595" t="s">
        <v>35780</v>
      </c>
      <c r="M4595">
        <v>28975461</v>
      </c>
      <c r="Q4595" s="10"/>
      <c r="R4595" s="11">
        <f t="shared" si="142"/>
        <v>0</v>
      </c>
      <c r="U4595" s="11">
        <f t="shared" si="143"/>
        <v>0</v>
      </c>
      <c r="Y4595" s="11">
        <f>IF(SUM(Tableau1[[#This Row],[Other access]:[Sci-hub access]])&gt;=1,1,0)</f>
        <v>0</v>
      </c>
      <c r="Z4595" s="12">
        <f>IF(OR(Tableau1[[#This Row],[Access R1 + S1+ T1 ]]&gt;=1,Tableau1[[#This Row],[Access V1 +W1 + X1]]&gt;=1),1,0)</f>
        <v>0</v>
      </c>
      <c r="AB4595" s="10" t="str">
        <f>Tableau1[[#This Row],[DOI]]</f>
        <v>doi: 10.1007/s10633-017-9614-x</v>
      </c>
      <c r="AC4595" s="13" t="str">
        <f>Tableau1[[#This Row],[Authors]]&amp;", "&amp;Tableau1[[#This Row],[Title]]&amp;" "&amp;Tableau1[[#This Row],[Journal]]&amp;". "&amp;Tableau1[[#This Row],[Year]]</f>
        <v>Rabin J, Houser B, Talbert C, Patel R., Measurement of dark adaptometry during ISCEV standard flash electroretinography. Doc Ophthalmol. 2017</v>
      </c>
    </row>
    <row r="4596" spans="1:29" x14ac:dyDescent="0.3">
      <c r="A4596">
        <v>7842</v>
      </c>
      <c r="B4596" t="s">
        <v>1474</v>
      </c>
      <c r="C4596" t="s">
        <v>1475</v>
      </c>
      <c r="D4596" t="s">
        <v>1476</v>
      </c>
      <c r="E4596" t="s">
        <v>3218</v>
      </c>
      <c r="F4596" s="10"/>
      <c r="G4596">
        <v>2017</v>
      </c>
      <c r="J4596">
        <v>0.40935282216084024</v>
      </c>
      <c r="L4596" t="s">
        <v>42192</v>
      </c>
      <c r="M4596">
        <v>28045579</v>
      </c>
      <c r="Q4596" s="10"/>
      <c r="R4596" s="11">
        <f t="shared" si="142"/>
        <v>0</v>
      </c>
      <c r="U4596" s="11">
        <f t="shared" si="143"/>
        <v>0</v>
      </c>
      <c r="Y4596" s="11">
        <f>IF(SUM(Tableau1[[#This Row],[Other access]:[Sci-hub access]])&gt;=1,1,0)</f>
        <v>0</v>
      </c>
      <c r="Z4596" s="12">
        <f>IF(OR(Tableau1[[#This Row],[Access R1 + S1+ T1 ]]&gt;=1,Tableau1[[#This Row],[Access V1 +W1 + X1]]&gt;=1),1,0)</f>
        <v>0</v>
      </c>
      <c r="AB4596" s="10" t="str">
        <f>Tableau1[[#This Row],[DOI]]</f>
        <v>doi: 10.1080/19490976.2016.1273996</v>
      </c>
      <c r="AC4596" s="13" t="str">
        <f>Tableau1[[#This Row],[Authors]]&amp;", "&amp;Tableau1[[#This Row],[Title]]&amp;" "&amp;Tableau1[[#This Row],[Journal]]&amp;". "&amp;Tableau1[[#This Row],[Year]]</f>
        <v>Zárate-Bladés CR, Horai R, Mattapallil MJ, Ajami NJ, Wong M, Petrosino JF, Itoh K, Chan CC, Caspi RR., Gut microbiota as a source of a surrogate antigen that triggers autoimmunity in an immune privileged site. Gut Microbes. 2017</v>
      </c>
    </row>
    <row r="4597" spans="1:29" x14ac:dyDescent="0.3">
      <c r="A4597">
        <v>6556</v>
      </c>
      <c r="B4597" t="s">
        <v>9476</v>
      </c>
      <c r="C4597" t="s">
        <v>19684</v>
      </c>
      <c r="D4597" t="s">
        <v>29907</v>
      </c>
      <c r="E4597" t="s">
        <v>2467</v>
      </c>
      <c r="F4597" s="10"/>
      <c r="G4597">
        <v>2017</v>
      </c>
      <c r="J4597">
        <v>0.40943612239737415</v>
      </c>
      <c r="L4597" t="s">
        <v>40921</v>
      </c>
      <c r="M4597">
        <v>28195623</v>
      </c>
      <c r="Q4597" s="10"/>
      <c r="R4597" s="11">
        <f t="shared" si="142"/>
        <v>0</v>
      </c>
      <c r="U4597" s="11">
        <f t="shared" si="143"/>
        <v>0</v>
      </c>
      <c r="Y4597" s="11">
        <f>IF(SUM(Tableau1[[#This Row],[Other access]:[Sci-hub access]])&gt;=1,1,0)</f>
        <v>0</v>
      </c>
      <c r="Z4597" s="12">
        <f>IF(OR(Tableau1[[#This Row],[Access R1 + S1+ T1 ]]&gt;=1,Tableau1[[#This Row],[Access V1 +W1 + X1]]&gt;=1),1,0)</f>
        <v>0</v>
      </c>
      <c r="AB4597" s="10" t="str">
        <f>Tableau1[[#This Row],[DOI]]</f>
        <v>doi: 10.3928/23258160-20170130-14</v>
      </c>
      <c r="AC4597" s="13" t="str">
        <f>Tableau1[[#This Row],[Authors]]&amp;", "&amp;Tableau1[[#This Row],[Title]]&amp;" "&amp;Tableau1[[#This Row],[Journal]]&amp;". "&amp;Tableau1[[#This Row],[Year]]</f>
        <v>Chen Y, Shen L, Zhao S, Wang L, Xu C., Internal Limiting Membrane Peeling by 23-Gauge Endoscopy for Macular Hole Retinal Detachment in a Pathological Myopic Eye. Ophthalmic Surg Lasers Imaging Retina. 2017</v>
      </c>
    </row>
    <row r="4598" spans="1:29" x14ac:dyDescent="0.3">
      <c r="A4598">
        <v>5936</v>
      </c>
      <c r="B4598" t="s">
        <v>760</v>
      </c>
      <c r="C4598" t="s">
        <v>761</v>
      </c>
      <c r="D4598" t="s">
        <v>762</v>
      </c>
      <c r="E4598" t="s">
        <v>2438</v>
      </c>
      <c r="F4598" s="10"/>
      <c r="G4598">
        <v>2017</v>
      </c>
      <c r="J4598">
        <v>0.40967062863790882</v>
      </c>
      <c r="L4598" t="s">
        <v>40316</v>
      </c>
      <c r="M4598">
        <v>28270484</v>
      </c>
      <c r="Q4598" s="10"/>
      <c r="R4598" s="11">
        <f t="shared" si="142"/>
        <v>0</v>
      </c>
      <c r="U4598" s="11">
        <f t="shared" si="143"/>
        <v>0</v>
      </c>
      <c r="Y4598" s="11">
        <f>IF(SUM(Tableau1[[#This Row],[Other access]:[Sci-hub access]])&gt;=1,1,0)</f>
        <v>0</v>
      </c>
      <c r="Z4598" s="12">
        <f>IF(OR(Tableau1[[#This Row],[Access R1 + S1+ T1 ]]&gt;=1,Tableau1[[#This Row],[Access V1 +W1 + X1]]&gt;=1),1,0)</f>
        <v>0</v>
      </c>
      <c r="AB4598" s="10" t="str">
        <f>Tableau1[[#This Row],[DOI]]</f>
        <v>doi: 10.1136/bjophthalmol-2016-310063</v>
      </c>
      <c r="AC4598" s="13" t="str">
        <f>Tableau1[[#This Row],[Authors]]&amp;", "&amp;Tableau1[[#This Row],[Title]]&amp;" "&amp;Tableau1[[#This Row],[Journal]]&amp;". "&amp;Tableau1[[#This Row],[Year]]</f>
        <v>Romero-Aroca P, Navarro-Gil R, Valls-Mateu A, Sagarra-Alamo R, Moreno-Ribas A, Soler N., Differences in incidence of diabetic retinopathy between type 1 and 2 diabetes mellitus: a nine-year follow-up study. Br J Ophthalmol. 2017</v>
      </c>
    </row>
    <row r="4599" spans="1:29" ht="28.8" x14ac:dyDescent="0.3">
      <c r="A4599">
        <v>5045</v>
      </c>
      <c r="B4599" t="s">
        <v>8133</v>
      </c>
      <c r="C4599" t="s">
        <v>18360</v>
      </c>
      <c r="D4599" t="s">
        <v>28563</v>
      </c>
      <c r="E4599" t="s">
        <v>2562</v>
      </c>
      <c r="F4599" s="10"/>
      <c r="G4599">
        <v>2017</v>
      </c>
      <c r="J4599">
        <v>0.40994509521205647</v>
      </c>
      <c r="L4599" t="s">
        <v>39453</v>
      </c>
      <c r="M4599">
        <v>28379655</v>
      </c>
      <c r="Q4599" s="10"/>
      <c r="R4599" s="11">
        <f t="shared" si="142"/>
        <v>0</v>
      </c>
      <c r="U4599" s="11">
        <f t="shared" si="143"/>
        <v>0</v>
      </c>
      <c r="Y4599" s="11">
        <f>IF(SUM(Tableau1[[#This Row],[Other access]:[Sci-hub access]])&gt;=1,1,0)</f>
        <v>0</v>
      </c>
      <c r="Z4599" s="12">
        <f>IF(OR(Tableau1[[#This Row],[Access R1 + S1+ T1 ]]&gt;=1,Tableau1[[#This Row],[Access V1 +W1 + X1]]&gt;=1),1,0)</f>
        <v>0</v>
      </c>
      <c r="AB4599" s="10" t="str">
        <f>Tableau1[[#This Row],[DOI]]</f>
        <v>doi: 10.22608/APO.2016125</v>
      </c>
      <c r="AC4599" s="13" t="str">
        <f>Tableau1[[#This Row],[Authors]]&amp;", "&amp;Tableau1[[#This Row],[Title]]&amp;" "&amp;Tableau1[[#This Row],[Journal]]&amp;". "&amp;Tableau1[[#This Row],[Year]]</f>
        <v>Koh A, Lanzetta P, Lee WK, Lai CC, Chan WM, Yang CM, Cheung CMG., Recommended Guidelines for Use of Intravitreal Aflibercept With a Treat-and-Extend Regimen for the Management of Neovascular Age-Related Macular Degeneration in the Asia-Pacific Region: Report From a Consensus Panel. Asia Pac J Ophthalmol (Phila). 2017</v>
      </c>
    </row>
    <row r="4600" spans="1:29" x14ac:dyDescent="0.3">
      <c r="A4600">
        <v>6117</v>
      </c>
      <c r="B4600" t="s">
        <v>4108</v>
      </c>
      <c r="C4600" t="s">
        <v>19303</v>
      </c>
      <c r="D4600" t="s">
        <v>29520</v>
      </c>
      <c r="E4600" t="s">
        <v>2809</v>
      </c>
      <c r="F4600" s="10"/>
      <c r="G4600">
        <v>2017</v>
      </c>
      <c r="J4600">
        <v>0.41004128424057207</v>
      </c>
      <c r="L4600" t="e">
        <v>#VALUE!</v>
      </c>
      <c r="M4600">
        <v>28246424</v>
      </c>
      <c r="Q4600" s="10"/>
      <c r="R4600" s="11">
        <f t="shared" si="142"/>
        <v>0</v>
      </c>
      <c r="U4600" s="11">
        <f t="shared" si="143"/>
        <v>0</v>
      </c>
      <c r="Y4600" s="11">
        <f>IF(SUM(Tableau1[[#This Row],[Other access]:[Sci-hub access]])&gt;=1,1,0)</f>
        <v>0</v>
      </c>
      <c r="Z4600" s="12">
        <f>IF(OR(Tableau1[[#This Row],[Access R1 + S1+ T1 ]]&gt;=1,Tableau1[[#This Row],[Access V1 +W1 + X1]]&gt;=1),1,0)</f>
        <v>0</v>
      </c>
      <c r="AB4600" s="10" t="e">
        <f>Tableau1[[#This Row],[DOI]]</f>
        <v>#VALUE!</v>
      </c>
      <c r="AC4600" s="13" t="str">
        <f>Tableau1[[#This Row],[Authors]]&amp;", "&amp;Tableau1[[#This Row],[Title]]&amp;" "&amp;Tableau1[[#This Row],[Journal]]&amp;". "&amp;Tableau1[[#This Row],[Year]]</f>
        <v>Sandmeyer LS, Leis ML, Bauer BS., Diagnostic Ophthalmology. Can Vet J. 2017</v>
      </c>
    </row>
    <row r="4601" spans="1:29" x14ac:dyDescent="0.3">
      <c r="A4601">
        <v>1567</v>
      </c>
      <c r="B4601" t="s">
        <v>4821</v>
      </c>
      <c r="C4601" t="s">
        <v>15071</v>
      </c>
      <c r="D4601" t="s">
        <v>25242</v>
      </c>
      <c r="E4601" t="s">
        <v>2449</v>
      </c>
      <c r="F4601" s="10"/>
      <c r="G4601">
        <v>2018</v>
      </c>
      <c r="J4601">
        <v>0.41004499446988862</v>
      </c>
      <c r="L4601" t="s">
        <v>36046</v>
      </c>
      <c r="M4601">
        <v>28922697</v>
      </c>
      <c r="Q4601" s="10"/>
      <c r="R4601" s="11">
        <f t="shared" si="142"/>
        <v>0</v>
      </c>
      <c r="U4601" s="11">
        <f t="shared" si="143"/>
        <v>0</v>
      </c>
      <c r="Y4601" s="11">
        <f>IF(SUM(Tableau1[[#This Row],[Other access]:[Sci-hub access]])&gt;=1,1,0)</f>
        <v>0</v>
      </c>
      <c r="Z4601" s="12">
        <f>IF(OR(Tableau1[[#This Row],[Access R1 + S1+ T1 ]]&gt;=1,Tableau1[[#This Row],[Access V1 +W1 + X1]]&gt;=1),1,0)</f>
        <v>0</v>
      </c>
      <c r="AB4601" s="10" t="str">
        <f>Tableau1[[#This Row],[DOI]]</f>
        <v>doi: 10.1111/cxo.12586</v>
      </c>
      <c r="AC4601" s="13" t="str">
        <f>Tableau1[[#This Row],[Authors]]&amp;", "&amp;Tableau1[[#This Row],[Title]]&amp;" "&amp;Tableau1[[#This Row],[Journal]]&amp;". "&amp;Tableau1[[#This Row],[Year]]</f>
        <v>Yuksel B, Karti O, Celik O, Kerci SG, Kusbeci T., Low frequency ranibizumab versus dexamethasone implant for macular oedema secondary to branch retinal vein occlusion. Clin Exp Optom. 2018</v>
      </c>
    </row>
    <row r="4602" spans="1:29" ht="28.8" x14ac:dyDescent="0.3">
      <c r="A4602">
        <v>2465</v>
      </c>
      <c r="B4602" t="s">
        <v>5687</v>
      </c>
      <c r="C4602" t="s">
        <v>15933</v>
      </c>
      <c r="D4602" t="s">
        <v>26110</v>
      </c>
      <c r="E4602" t="s">
        <v>34015</v>
      </c>
      <c r="F4602" s="10"/>
      <c r="G4602">
        <v>2018</v>
      </c>
      <c r="J4602">
        <v>0.41013011602282423</v>
      </c>
      <c r="L4602" t="s">
        <v>36930</v>
      </c>
      <c r="M4602">
        <v>28742462</v>
      </c>
      <c r="Q4602" s="10"/>
      <c r="R4602" s="11">
        <f t="shared" si="142"/>
        <v>0</v>
      </c>
      <c r="U4602" s="11">
        <f t="shared" si="143"/>
        <v>0</v>
      </c>
      <c r="Y4602" s="11">
        <f>IF(SUM(Tableau1[[#This Row],[Other access]:[Sci-hub access]])&gt;=1,1,0)</f>
        <v>0</v>
      </c>
      <c r="Z4602" s="12">
        <f>IF(OR(Tableau1[[#This Row],[Access R1 + S1+ T1 ]]&gt;=1,Tableau1[[#This Row],[Access V1 +W1 + X1]]&gt;=1),1,0)</f>
        <v>0</v>
      </c>
      <c r="AB4602" s="10" t="str">
        <f>Tableau1[[#This Row],[DOI]]</f>
        <v>doi: 10.1080/13816810.2017.1342134</v>
      </c>
      <c r="AC4602" s="13" t="str">
        <f>Tableau1[[#This Row],[Authors]]&amp;", "&amp;Tableau1[[#This Row],[Title]]&amp;" "&amp;Tableau1[[#This Row],[Journal]]&amp;". "&amp;Tableau1[[#This Row],[Year]]</f>
        <v>Wang C, Brancusi F, Valivullah ZM, Anderson MG, Cunningham D, Hedberg-Buenz A, Power B, Simeonov D, Gahl WA, Zein WM, Adams DR, Brooks B., A novel iris transillumination grading scale allowing flexible assessment with quantitative image analysis and visual matching. Ophthalmic Genet. 2018</v>
      </c>
    </row>
    <row r="4603" spans="1:29" ht="28.8" x14ac:dyDescent="0.3">
      <c r="A4603">
        <v>8275</v>
      </c>
      <c r="B4603" t="s">
        <v>10977</v>
      </c>
      <c r="C4603" t="s">
        <v>21164</v>
      </c>
      <c r="D4603" t="s">
        <v>31415</v>
      </c>
      <c r="E4603" t="s">
        <v>2448</v>
      </c>
      <c r="F4603" s="10"/>
      <c r="G4603">
        <v>2017</v>
      </c>
      <c r="J4603">
        <v>0.41019032566593783</v>
      </c>
      <c r="L4603" t="s">
        <v>42619</v>
      </c>
      <c r="M4603">
        <v>27942950</v>
      </c>
      <c r="Q4603" s="10"/>
      <c r="R4603" s="11">
        <f t="shared" si="142"/>
        <v>0</v>
      </c>
      <c r="U4603" s="11">
        <f t="shared" si="143"/>
        <v>0</v>
      </c>
      <c r="Y4603" s="11">
        <f>IF(SUM(Tableau1[[#This Row],[Other access]:[Sci-hub access]])&gt;=1,1,0)</f>
        <v>0</v>
      </c>
      <c r="Z4603" s="12">
        <f>IF(OR(Tableau1[[#This Row],[Access R1 + S1+ T1 ]]&gt;=1,Tableau1[[#This Row],[Access V1 +W1 + X1]]&gt;=1),1,0)</f>
        <v>0</v>
      </c>
      <c r="AB4603" s="10" t="str">
        <f>Tableau1[[#This Row],[DOI]]</f>
        <v>doi: 10.1007/s00417-016-3565-x</v>
      </c>
      <c r="AC4603" s="13" t="str">
        <f>Tableau1[[#This Row],[Authors]]&amp;", "&amp;Tableau1[[#This Row],[Title]]&amp;" "&amp;Tableau1[[#This Row],[Journal]]&amp;". "&amp;Tableau1[[#This Row],[Year]]</f>
        <v>Singh A, Agarwal A, Mahajan S, Karkhur S, Singh R, Bansal R, Dogra MR, Gupta V., Morphological differences between optic disc collaterals and neovascularization on optical coherence tomography angiography. Graefes Arch Clin Exp Ophthalmol. 2017</v>
      </c>
    </row>
    <row r="4604" spans="1:29" x14ac:dyDescent="0.3">
      <c r="A4604">
        <v>1616</v>
      </c>
      <c r="B4604" t="s">
        <v>4868</v>
      </c>
      <c r="C4604" t="s">
        <v>15118</v>
      </c>
      <c r="D4604" t="s">
        <v>25289</v>
      </c>
      <c r="E4604" t="s">
        <v>2490</v>
      </c>
      <c r="F4604" s="10"/>
      <c r="G4604">
        <v>2017</v>
      </c>
      <c r="J4604">
        <v>0.41037820608482356</v>
      </c>
      <c r="L4604" t="s">
        <v>36095</v>
      </c>
      <c r="M4604">
        <v>28911994</v>
      </c>
      <c r="Q4604" s="10"/>
      <c r="R4604" s="11">
        <f t="shared" si="142"/>
        <v>0</v>
      </c>
      <c r="U4604" s="11">
        <f t="shared" si="143"/>
        <v>0</v>
      </c>
      <c r="Y4604" s="11">
        <f>IF(SUM(Tableau1[[#This Row],[Other access]:[Sci-hub access]])&gt;=1,1,0)</f>
        <v>0</v>
      </c>
      <c r="Z4604" s="12">
        <f>IF(OR(Tableau1[[#This Row],[Access R1 + S1+ T1 ]]&gt;=1,Tableau1[[#This Row],[Access V1 +W1 + X1]]&gt;=1),1,0)</f>
        <v>0</v>
      </c>
      <c r="AB4604" s="10" t="str">
        <f>Tableau1[[#This Row],[DOI]]</f>
        <v>doi: 10.1016/j.ajo.2017.09.010</v>
      </c>
      <c r="AC4604" s="13" t="str">
        <f>Tableau1[[#This Row],[Authors]]&amp;", "&amp;Tableau1[[#This Row],[Title]]&amp;" "&amp;Tableau1[[#This Row],[Journal]]&amp;". "&amp;Tableau1[[#This Row],[Year]]</f>
        <v>Seol BR, Kim DM, Park KH, Jeoung JW., Assessment of Optical Coherence Tomography Color Probability Codes in Myopic Glaucoma Eyes After Applying a Myopic Normative Database. Am J Ophthalmol. 2017</v>
      </c>
    </row>
    <row r="4605" spans="1:29" x14ac:dyDescent="0.3">
      <c r="A4605">
        <v>9316</v>
      </c>
      <c r="B4605" t="s">
        <v>11895</v>
      </c>
      <c r="C4605" t="s">
        <v>22072</v>
      </c>
      <c r="D4605" t="s">
        <v>32339</v>
      </c>
      <c r="E4605" t="s">
        <v>2445</v>
      </c>
      <c r="F4605" s="10"/>
      <c r="G4605">
        <v>2017</v>
      </c>
      <c r="J4605">
        <v>0.41041276163619478</v>
      </c>
      <c r="L4605" t="s">
        <v>43613</v>
      </c>
      <c r="M4605">
        <v>27467379</v>
      </c>
      <c r="Q4605" s="10"/>
      <c r="R4605" s="11">
        <f t="shared" si="142"/>
        <v>0</v>
      </c>
      <c r="U4605" s="11">
        <f t="shared" si="143"/>
        <v>0</v>
      </c>
      <c r="Y4605" s="11">
        <f>IF(SUM(Tableau1[[#This Row],[Other access]:[Sci-hub access]])&gt;=1,1,0)</f>
        <v>0</v>
      </c>
      <c r="Z4605" s="12">
        <f>IF(OR(Tableau1[[#This Row],[Access R1 + S1+ T1 ]]&gt;=1,Tableau1[[#This Row],[Access V1 +W1 + X1]]&gt;=1),1,0)</f>
        <v>0</v>
      </c>
      <c r="AB4605" s="10" t="str">
        <f>Tableau1[[#This Row],[DOI]]</f>
        <v>doi: 10.1097/IAE.0000000000001203</v>
      </c>
      <c r="AC4605" s="13" t="str">
        <f>Tableau1[[#This Row],[Authors]]&amp;", "&amp;Tableau1[[#This Row],[Title]]&amp;" "&amp;Tableau1[[#This Row],[Journal]]&amp;". "&amp;Tableau1[[#This Row],[Year]]</f>
        <v>Scoles D, Sulai YN, Cooper RF, Higgins BP, Johnson RD, Carroll J, Dubra A, Stepien KE., PHOTORECEPTOR INNER SEGMENT MORPHOLOGY IN BEST VITELLIFORM MACULAR DYSTROPHY. Retina. 2017</v>
      </c>
    </row>
    <row r="4606" spans="1:29" x14ac:dyDescent="0.3">
      <c r="A4606">
        <v>1112</v>
      </c>
      <c r="B4606" t="s">
        <v>4374</v>
      </c>
      <c r="C4606" t="s">
        <v>14628</v>
      </c>
      <c r="D4606" t="s">
        <v>24795</v>
      </c>
      <c r="E4606" t="s">
        <v>2451</v>
      </c>
      <c r="F4606" s="10"/>
      <c r="G4606">
        <v>2017</v>
      </c>
      <c r="J4606">
        <v>0.41043309711425824</v>
      </c>
      <c r="L4606" t="s">
        <v>35600</v>
      </c>
      <c r="M4606">
        <v>29023491</v>
      </c>
      <c r="Q4606" s="10"/>
      <c r="R4606" s="11">
        <f t="shared" si="142"/>
        <v>0</v>
      </c>
      <c r="U4606" s="11">
        <f t="shared" si="143"/>
        <v>0</v>
      </c>
      <c r="Y4606" s="11">
        <f>IF(SUM(Tableau1[[#This Row],[Other access]:[Sci-hub access]])&gt;=1,1,0)</f>
        <v>0</v>
      </c>
      <c r="Z4606" s="12">
        <f>IF(OR(Tableau1[[#This Row],[Access R1 + S1+ T1 ]]&gt;=1,Tableau1[[#This Row],[Access V1 +W1 + X1]]&gt;=1),1,0)</f>
        <v>0</v>
      </c>
      <c r="AB4606" s="10" t="str">
        <f>Tableau1[[#This Row],[DOI]]</f>
        <v>doi: 10.1371/journal.pone.0186180</v>
      </c>
      <c r="AC4606" s="13" t="str">
        <f>Tableau1[[#This Row],[Authors]]&amp;", "&amp;Tableau1[[#This Row],[Title]]&amp;" "&amp;Tableau1[[#This Row],[Journal]]&amp;". "&amp;Tableau1[[#This Row],[Year]]</f>
        <v>Huang Q, Chen R, Lin X, Xiang Z., Efficacy of carbonic anhydrase inhibitors in management of cystoid macular edema in retinitis pigmentosa: A meta-analysis. PLoS One. 2017</v>
      </c>
    </row>
    <row r="4607" spans="1:29" x14ac:dyDescent="0.3">
      <c r="A4607">
        <v>3578</v>
      </c>
      <c r="B4607" t="s">
        <v>6750</v>
      </c>
      <c r="C4607" t="s">
        <v>16992</v>
      </c>
      <c r="D4607" t="s">
        <v>27174</v>
      </c>
      <c r="E4607" t="s">
        <v>34015</v>
      </c>
      <c r="F4607" s="10"/>
      <c r="G4607">
        <v>2018</v>
      </c>
      <c r="J4607">
        <v>0.41053975246809316</v>
      </c>
      <c r="L4607" t="s">
        <v>38024</v>
      </c>
      <c r="M4607">
        <v>28569566</v>
      </c>
      <c r="Q4607" s="10"/>
      <c r="R4607" s="11">
        <f t="shared" si="142"/>
        <v>0</v>
      </c>
      <c r="U4607" s="11">
        <f t="shared" si="143"/>
        <v>0</v>
      </c>
      <c r="Y4607" s="11">
        <f>IF(SUM(Tableau1[[#This Row],[Other access]:[Sci-hub access]])&gt;=1,1,0)</f>
        <v>0</v>
      </c>
      <c r="Z4607" s="12">
        <f>IF(OR(Tableau1[[#This Row],[Access R1 + S1+ T1 ]]&gt;=1,Tableau1[[#This Row],[Access V1 +W1 + X1]]&gt;=1),1,0)</f>
        <v>0</v>
      </c>
      <c r="AB4607" s="10" t="str">
        <f>Tableau1[[#This Row],[DOI]]</f>
        <v>doi: 10.1080/13816810.2017.1326509</v>
      </c>
      <c r="AC4607" s="13" t="str">
        <f>Tableau1[[#This Row],[Authors]]&amp;", "&amp;Tableau1[[#This Row],[Title]]&amp;" "&amp;Tableau1[[#This Row],[Journal]]&amp;". "&amp;Tableau1[[#This Row],[Year]]</f>
        <v>Hilkert SM, Parness-Yossifon R, Mets-Halgrimson R, Mets MB., Ocular biometry and determinants of refractive error in a founder population of European ancestry. Ophthalmic Genet. 2018</v>
      </c>
    </row>
    <row r="4608" spans="1:29" x14ac:dyDescent="0.3">
      <c r="A4608">
        <v>7101</v>
      </c>
      <c r="B4608" t="s">
        <v>9952</v>
      </c>
      <c r="C4608" t="s">
        <v>20155</v>
      </c>
      <c r="D4608" t="s">
        <v>30386</v>
      </c>
      <c r="E4608" t="s">
        <v>2529</v>
      </c>
      <c r="F4608" s="10"/>
      <c r="G4608">
        <v>2017</v>
      </c>
      <c r="J4608">
        <v>0.41064628733668485</v>
      </c>
      <c r="L4608" t="s">
        <v>41457</v>
      </c>
      <c r="M4608">
        <v>28128981</v>
      </c>
      <c r="Q4608" s="10"/>
      <c r="R4608" s="11">
        <f t="shared" si="142"/>
        <v>0</v>
      </c>
      <c r="U4608" s="11">
        <f t="shared" si="143"/>
        <v>0</v>
      </c>
      <c r="Y4608" s="11">
        <f>IF(SUM(Tableau1[[#This Row],[Other access]:[Sci-hub access]])&gt;=1,1,0)</f>
        <v>0</v>
      </c>
      <c r="Z4608" s="12">
        <f>IF(OR(Tableau1[[#This Row],[Access R1 + S1+ T1 ]]&gt;=1,Tableau1[[#This Row],[Access V1 +W1 + X1]]&gt;=1),1,0)</f>
        <v>0</v>
      </c>
      <c r="AB4608" s="10" t="str">
        <f>Tableau1[[#This Row],[DOI]]</f>
        <v>doi: 10.1080/02713683.2016.1262428</v>
      </c>
      <c r="AC4608" s="13" t="str">
        <f>Tableau1[[#This Row],[Authors]]&amp;", "&amp;Tableau1[[#This Row],[Title]]&amp;" "&amp;Tableau1[[#This Row],[Journal]]&amp;". "&amp;Tableau1[[#This Row],[Year]]</f>
        <v>Proietto LR, Whitley RD, Brooks DE, Schultz GE, Gibson DJ, Berkowski WM Jr, Salute ME, Plummer CE., Development and Assessment of a Novel Canine Ex Vivo Corneal Model. Curr Eye Res. 2017</v>
      </c>
    </row>
    <row r="4609" spans="1:29" ht="28.8" x14ac:dyDescent="0.3">
      <c r="A4609">
        <v>2595</v>
      </c>
      <c r="B4609" t="s">
        <v>5812</v>
      </c>
      <c r="C4609" t="s">
        <v>16058</v>
      </c>
      <c r="D4609" t="s">
        <v>26235</v>
      </c>
      <c r="E4609" t="s">
        <v>2438</v>
      </c>
      <c r="F4609" s="10"/>
      <c r="G4609">
        <v>2018</v>
      </c>
      <c r="J4609">
        <v>0.41090984769816596</v>
      </c>
      <c r="L4609" t="s">
        <v>37058</v>
      </c>
      <c r="M4609">
        <v>28724636</v>
      </c>
      <c r="Q4609" s="10"/>
      <c r="R4609" s="11">
        <f t="shared" si="142"/>
        <v>0</v>
      </c>
      <c r="U4609" s="11">
        <f t="shared" si="143"/>
        <v>0</v>
      </c>
      <c r="Y4609" s="11">
        <f>IF(SUM(Tableau1[[#This Row],[Other access]:[Sci-hub access]])&gt;=1,1,0)</f>
        <v>0</v>
      </c>
      <c r="Z4609" s="12">
        <f>IF(OR(Tableau1[[#This Row],[Access R1 + S1+ T1 ]]&gt;=1,Tableau1[[#This Row],[Access V1 +W1 + X1]]&gt;=1),1,0)</f>
        <v>0</v>
      </c>
      <c r="AB4609" s="10" t="str">
        <f>Tableau1[[#This Row],[DOI]]</f>
        <v>doi: 10.1136/bjophthalmol-2017-310483</v>
      </c>
      <c r="AC4609" s="13" t="str">
        <f>Tableau1[[#This Row],[Authors]]&amp;", "&amp;Tableau1[[#This Row],[Title]]&amp;" "&amp;Tableau1[[#This Row],[Journal]]&amp;". "&amp;Tableau1[[#This Row],[Year]]</f>
        <v>Gerendas BS, Prager S, Deak G, Simader C, Lammer J, Waldstein SM, Guerin T, Kundi M, Schmidt-Erfurth UM., Predictive imaging biomarkers relevant for functional and anatomical outcomes during ranibizumab therapy of diabetic macular oedema. Br J Ophthalmol. 2018</v>
      </c>
    </row>
    <row r="4610" spans="1:29" ht="28.8" x14ac:dyDescent="0.3">
      <c r="A4610">
        <v>6125</v>
      </c>
      <c r="B4610" t="s">
        <v>9096</v>
      </c>
      <c r="C4610" t="s">
        <v>19310</v>
      </c>
      <c r="D4610" t="s">
        <v>29527</v>
      </c>
      <c r="E4610" t="s">
        <v>2490</v>
      </c>
      <c r="F4610" s="10"/>
      <c r="G4610">
        <v>2017</v>
      </c>
      <c r="J4610">
        <v>0.4110170816130867</v>
      </c>
      <c r="L4610" t="s">
        <v>40497</v>
      </c>
      <c r="M4610">
        <v>28245970</v>
      </c>
      <c r="Q4610" s="10"/>
      <c r="R4610" s="11">
        <f t="shared" ref="R4610:R4673" si="144">IF(SUM(N4610:Q4610)&gt;0,1,0)</f>
        <v>0</v>
      </c>
      <c r="U4610" s="11">
        <f t="shared" ref="U4610:U4673" si="145">IF(SUM(R4610,T4610)&gt;0,1,0)</f>
        <v>0</v>
      </c>
      <c r="Y4610" s="11">
        <f>IF(SUM(Tableau1[[#This Row],[Other access]:[Sci-hub access]])&gt;=1,1,0)</f>
        <v>0</v>
      </c>
      <c r="Z4610" s="12">
        <f>IF(OR(Tableau1[[#This Row],[Access R1 + S1+ T1 ]]&gt;=1,Tableau1[[#This Row],[Access V1 +W1 + X1]]&gt;=1),1,0)</f>
        <v>0</v>
      </c>
      <c r="AB4610" s="10" t="str">
        <f>Tableau1[[#This Row],[DOI]]</f>
        <v>doi: 10.1016/j.ajo.2017.02.018</v>
      </c>
      <c r="AC4610" s="13" t="str">
        <f>Tableau1[[#This Row],[Authors]]&amp;", "&amp;Tableau1[[#This Row],[Title]]&amp;" "&amp;Tableau1[[#This Row],[Journal]]&amp;". "&amp;Tableau1[[#This Row],[Year]]</f>
        <v>Constable IJ, Lai CM, Magno AL, French MA, Barone SB, Schwartz SD, Blumenkranz MS, Degli-Esposti MA, Rakoczy EP., Gene Therapy in Neovascular Age-related Macular Degeneration: Three-Year Follow-up of a Phase 1 Randomized Dose Escalation Trial. Am J Ophthalmol. 2017</v>
      </c>
    </row>
    <row r="4611" spans="1:29" ht="28.8" x14ac:dyDescent="0.3">
      <c r="A4611">
        <v>8765</v>
      </c>
      <c r="B4611" t="s">
        <v>11404</v>
      </c>
      <c r="C4611" t="s">
        <v>21589</v>
      </c>
      <c r="D4611" t="s">
        <v>31844</v>
      </c>
      <c r="E4611" t="s">
        <v>2471</v>
      </c>
      <c r="F4611" s="10"/>
      <c r="G4611">
        <v>2017</v>
      </c>
      <c r="J4611">
        <v>0.41116596937595851</v>
      </c>
      <c r="L4611" t="s">
        <v>43101</v>
      </c>
      <c r="M4611">
        <v>27844182</v>
      </c>
      <c r="Q4611" s="10"/>
      <c r="R4611" s="11">
        <f t="shared" si="144"/>
        <v>0</v>
      </c>
      <c r="U4611" s="11">
        <f t="shared" si="145"/>
        <v>0</v>
      </c>
      <c r="Y4611" s="11">
        <f>IF(SUM(Tableau1[[#This Row],[Other access]:[Sci-hub access]])&gt;=1,1,0)</f>
        <v>0</v>
      </c>
      <c r="Z4611" s="12">
        <f>IF(OR(Tableau1[[#This Row],[Access R1 + S1+ T1 ]]&gt;=1,Tableau1[[#This Row],[Access V1 +W1 + X1]]&gt;=1),1,0)</f>
        <v>0</v>
      </c>
      <c r="AB4611" s="10" t="str">
        <f>Tableau1[[#This Row],[DOI]]</f>
        <v>doi: 10.1007/s10792-016-0395-0</v>
      </c>
      <c r="AC4611" s="13" t="str">
        <f>Tableau1[[#This Row],[Authors]]&amp;", "&amp;Tableau1[[#This Row],[Title]]&amp;" "&amp;Tableau1[[#This Row],[Journal]]&amp;". "&amp;Tableau1[[#This Row],[Year]]</f>
        <v>Herbort CP Jr, Abu El Asrar AM, Yamamoto JH, Pavésio CE, Gupta V, Khairallah M, Tugal-Tutkun I, Soheilian M, Takeuchi M, Papadia M., Reappraisal of the management of Vogt-Koyanagi-Harada disease: sunset glow fundus is no more a fatality. Int Ophthalmol. 2017</v>
      </c>
    </row>
    <row r="4612" spans="1:29" x14ac:dyDescent="0.3">
      <c r="A4612">
        <v>44</v>
      </c>
      <c r="B4612" t="s">
        <v>3307</v>
      </c>
      <c r="C4612" t="s">
        <v>13568</v>
      </c>
      <c r="D4612" t="s">
        <v>23727</v>
      </c>
      <c r="E4612" t="s">
        <v>2462</v>
      </c>
      <c r="F4612" s="10"/>
      <c r="G4612">
        <v>2018</v>
      </c>
      <c r="J4612">
        <v>0.41136037293251548</v>
      </c>
      <c r="L4612" t="s">
        <v>34562</v>
      </c>
      <c r="M4612">
        <v>29463226</v>
      </c>
      <c r="Q4612" s="10"/>
      <c r="R4612" s="11">
        <f t="shared" si="144"/>
        <v>0</v>
      </c>
      <c r="U4612" s="11">
        <f t="shared" si="145"/>
        <v>0</v>
      </c>
      <c r="Y4612" s="11">
        <f>IF(SUM(Tableau1[[#This Row],[Other access]:[Sci-hub access]])&gt;=1,1,0)</f>
        <v>0</v>
      </c>
      <c r="Z4612" s="12">
        <f>IF(OR(Tableau1[[#This Row],[Access R1 + S1+ T1 ]]&gt;=1,Tableau1[[#This Row],[Access V1 +W1 + X1]]&gt;=1),1,0)</f>
        <v>0</v>
      </c>
      <c r="AB4612" s="10" t="str">
        <f>Tableau1[[#This Row],[DOI]]</f>
        <v>doi: 10.1186/s12886-018-0717-2</v>
      </c>
      <c r="AC4612" s="13" t="str">
        <f>Tableau1[[#This Row],[Authors]]&amp;", "&amp;Tableau1[[#This Row],[Title]]&amp;" "&amp;Tableau1[[#This Row],[Journal]]&amp;". "&amp;Tableau1[[#This Row],[Year]]</f>
        <v>Zheng K, Han T, Han Y, Qu X., Acquired distance esotropia associated with myopia in the young adult. BMC Ophthalmol. 2018</v>
      </c>
    </row>
    <row r="4613" spans="1:29" x14ac:dyDescent="0.3">
      <c r="A4613">
        <v>8963</v>
      </c>
      <c r="B4613" t="s">
        <v>11583</v>
      </c>
      <c r="C4613" t="s">
        <v>21763</v>
      </c>
      <c r="D4613" t="s">
        <v>32024</v>
      </c>
      <c r="E4613" t="s">
        <v>2536</v>
      </c>
      <c r="F4613" s="10"/>
      <c r="G4613">
        <v>2017</v>
      </c>
      <c r="J4613">
        <v>0.41138210528023555</v>
      </c>
      <c r="L4613" t="s">
        <v>43290</v>
      </c>
      <c r="M4613">
        <v>27803306</v>
      </c>
      <c r="Q4613" s="10"/>
      <c r="R4613" s="11">
        <f t="shared" si="144"/>
        <v>0</v>
      </c>
      <c r="U4613" s="11">
        <f t="shared" si="145"/>
        <v>0</v>
      </c>
      <c r="Y4613" s="11">
        <f>IF(SUM(Tableau1[[#This Row],[Other access]:[Sci-hub access]])&gt;=1,1,0)</f>
        <v>0</v>
      </c>
      <c r="Z4613" s="12">
        <f>IF(OR(Tableau1[[#This Row],[Access R1 + S1+ T1 ]]&gt;=1,Tableau1[[#This Row],[Access V1 +W1 + X1]]&gt;=1),1,0)</f>
        <v>0</v>
      </c>
      <c r="AB4613" s="10" t="str">
        <f>Tableau1[[#This Row],[DOI]]</f>
        <v>doi: 10.1093/rheumatology/kew377</v>
      </c>
      <c r="AC4613" s="13" t="str">
        <f>Tableau1[[#This Row],[Authors]]&amp;", "&amp;Tableau1[[#This Row],[Title]]&amp;" "&amp;Tableau1[[#This Row],[Journal]]&amp;". "&amp;Tableau1[[#This Row],[Year]]</f>
        <v>Tsang-A-Sjoe MW, Bultink IE, Heslinga M, Voskuyl AE., Both prolonged remission and Lupus Low Disease Activity State are associated with reduced damage accrual in systemic lupus erythematosus. Rheumatology (Oxford). 2017</v>
      </c>
    </row>
    <row r="4614" spans="1:29" x14ac:dyDescent="0.3">
      <c r="A4614">
        <v>8915</v>
      </c>
      <c r="B4614" t="s">
        <v>11537</v>
      </c>
      <c r="C4614" t="s">
        <v>14304</v>
      </c>
      <c r="D4614" t="s">
        <v>31978</v>
      </c>
      <c r="E4614" t="s">
        <v>2449</v>
      </c>
      <c r="F4614" s="10"/>
      <c r="G4614">
        <v>2017</v>
      </c>
      <c r="J4614">
        <v>0.4114466819208159</v>
      </c>
      <c r="L4614" t="s">
        <v>43246</v>
      </c>
      <c r="M4614">
        <v>27813193</v>
      </c>
      <c r="Q4614" s="10"/>
      <c r="R4614" s="11">
        <f t="shared" si="144"/>
        <v>0</v>
      </c>
      <c r="U4614" s="11">
        <f t="shared" si="145"/>
        <v>0</v>
      </c>
      <c r="Y4614" s="11">
        <f>IF(SUM(Tableau1[[#This Row],[Other access]:[Sci-hub access]])&gt;=1,1,0)</f>
        <v>0</v>
      </c>
      <c r="Z4614" s="12">
        <f>IF(OR(Tableau1[[#This Row],[Access R1 + S1+ T1 ]]&gt;=1,Tableau1[[#This Row],[Access V1 +W1 + X1]]&gt;=1),1,0)</f>
        <v>0</v>
      </c>
      <c r="AB4614" s="10" t="str">
        <f>Tableau1[[#This Row],[DOI]]</f>
        <v>doi: 10.1111/cxo.12497</v>
      </c>
      <c r="AC4614" s="13" t="str">
        <f>Tableau1[[#This Row],[Authors]]&amp;", "&amp;Tableau1[[#This Row],[Title]]&amp;" "&amp;Tableau1[[#This Row],[Journal]]&amp;". "&amp;Tableau1[[#This Row],[Year]]</f>
        <v>McMonnies CW., The importance of and potential for continuous monitoring of intraocular pressure. Clin Exp Optom. 2017</v>
      </c>
    </row>
    <row r="4615" spans="1:29" x14ac:dyDescent="0.3">
      <c r="A4615">
        <v>2399</v>
      </c>
      <c r="B4615" t="s">
        <v>5625</v>
      </c>
      <c r="C4615" t="s">
        <v>15870</v>
      </c>
      <c r="D4615" t="s">
        <v>26047</v>
      </c>
      <c r="E4615" t="s">
        <v>2448</v>
      </c>
      <c r="F4615" s="10"/>
      <c r="G4615">
        <v>2017</v>
      </c>
      <c r="J4615">
        <v>0.41147513198376406</v>
      </c>
      <c r="L4615" t="s">
        <v>36864</v>
      </c>
      <c r="M4615">
        <v>28752370</v>
      </c>
      <c r="Q4615" s="10"/>
      <c r="R4615" s="11">
        <f t="shared" si="144"/>
        <v>0</v>
      </c>
      <c r="U4615" s="11">
        <f t="shared" si="145"/>
        <v>0</v>
      </c>
      <c r="Y4615" s="11">
        <f>IF(SUM(Tableau1[[#This Row],[Other access]:[Sci-hub access]])&gt;=1,1,0)</f>
        <v>0</v>
      </c>
      <c r="Z4615" s="12">
        <f>IF(OR(Tableau1[[#This Row],[Access R1 + S1+ T1 ]]&gt;=1,Tableau1[[#This Row],[Access V1 +W1 + X1]]&gt;=1),1,0)</f>
        <v>0</v>
      </c>
      <c r="AB4615" s="10" t="str">
        <f>Tableau1[[#This Row],[DOI]]</f>
        <v>doi: 10.1007/s00417-017-3746-2</v>
      </c>
      <c r="AC4615" s="13" t="str">
        <f>Tableau1[[#This Row],[Authors]]&amp;", "&amp;Tableau1[[#This Row],[Title]]&amp;" "&amp;Tableau1[[#This Row],[Journal]]&amp;". "&amp;Tableau1[[#This Row],[Year]]</f>
        <v>Petersen L, Bek T., Post-hypoxic constriction of retinal arterioles is impaired during nitric oxide and cyclo-oxygenase inhibition and in diabetic patients without retinopathy. Graefes Arch Clin Exp Ophthalmol. 2017</v>
      </c>
    </row>
    <row r="4616" spans="1:29" x14ac:dyDescent="0.3">
      <c r="A4616">
        <v>3099</v>
      </c>
      <c r="B4616" t="s">
        <v>6289</v>
      </c>
      <c r="C4616" t="s">
        <v>16532</v>
      </c>
      <c r="D4616" t="s">
        <v>26713</v>
      </c>
      <c r="E4616" t="s">
        <v>2529</v>
      </c>
      <c r="F4616" s="10"/>
      <c r="G4616">
        <v>2017</v>
      </c>
      <c r="J4616">
        <v>0.41181163924054442</v>
      </c>
      <c r="L4616" t="s">
        <v>37553</v>
      </c>
      <c r="M4616">
        <v>28636459</v>
      </c>
      <c r="Q4616" s="10"/>
      <c r="R4616" s="11">
        <f t="shared" si="144"/>
        <v>0</v>
      </c>
      <c r="U4616" s="11">
        <f t="shared" si="145"/>
        <v>0</v>
      </c>
      <c r="Y4616" s="11">
        <f>IF(SUM(Tableau1[[#This Row],[Other access]:[Sci-hub access]])&gt;=1,1,0)</f>
        <v>0</v>
      </c>
      <c r="Z4616" s="12">
        <f>IF(OR(Tableau1[[#This Row],[Access R1 + S1+ T1 ]]&gt;=1,Tableau1[[#This Row],[Access V1 +W1 + X1]]&gt;=1),1,0)</f>
        <v>0</v>
      </c>
      <c r="AB4616" s="10" t="str">
        <f>Tableau1[[#This Row],[DOI]]</f>
        <v>doi: 10.1080/02713683.2017.1317816</v>
      </c>
      <c r="AC4616" s="13" t="str">
        <f>Tableau1[[#This Row],[Authors]]&amp;", "&amp;Tableau1[[#This Row],[Title]]&amp;" "&amp;Tableau1[[#This Row],[Journal]]&amp;". "&amp;Tableau1[[#This Row],[Year]]</f>
        <v>Hu J, Chen F, Kan T, Zhuang H, Zhang J, Han X., Inhibition of Fusarium solani Infection in Murine Keratocytes by Lactobacillus salivarius ssp. salivarius JCM1231 Culture Filtrate In Vitro. Curr Eye Res. 2017</v>
      </c>
    </row>
    <row r="4617" spans="1:29" x14ac:dyDescent="0.3">
      <c r="A4617">
        <v>8918</v>
      </c>
      <c r="B4617" t="s">
        <v>11540</v>
      </c>
      <c r="C4617" t="s">
        <v>21721</v>
      </c>
      <c r="D4617" t="s">
        <v>31981</v>
      </c>
      <c r="E4617" t="s">
        <v>2447</v>
      </c>
      <c r="F4617" s="10"/>
      <c r="G4617">
        <v>2017</v>
      </c>
      <c r="J4617">
        <v>0.4119091081250601</v>
      </c>
      <c r="L4617" t="s">
        <v>43249</v>
      </c>
      <c r="M4617">
        <v>27811637</v>
      </c>
      <c r="Q4617" s="10"/>
      <c r="R4617" s="11">
        <f t="shared" si="144"/>
        <v>0</v>
      </c>
      <c r="U4617" s="11">
        <f t="shared" si="145"/>
        <v>0</v>
      </c>
      <c r="Y4617" s="11">
        <f>IF(SUM(Tableau1[[#This Row],[Other access]:[Sci-hub access]])&gt;=1,1,0)</f>
        <v>0</v>
      </c>
      <c r="Z4617" s="12">
        <f>IF(OR(Tableau1[[#This Row],[Access R1 + S1+ T1 ]]&gt;=1,Tableau1[[#This Row],[Access V1 +W1 + X1]]&gt;=1),1,0)</f>
        <v>0</v>
      </c>
      <c r="AB4617" s="10" t="str">
        <f>Tableau1[[#This Row],[DOI]]</f>
        <v>doi: 10.1097/IOP.0000000000000816</v>
      </c>
      <c r="AC4617" s="13" t="str">
        <f>Tableau1[[#This Row],[Authors]]&amp;", "&amp;Tableau1[[#This Row],[Title]]&amp;" "&amp;Tableau1[[#This Row],[Journal]]&amp;". "&amp;Tableau1[[#This Row],[Year]]</f>
        <v>Pointdujour-Lim R, Marous MR, Satija CE, Douglass AM, Eagle RC Jr, Shields JA, Shields CL., Cutaneous Horn of the Eyelid in 13 Cases. Ophthal Plast Reconstr Surg. 2017</v>
      </c>
    </row>
    <row r="4618" spans="1:29" x14ac:dyDescent="0.3">
      <c r="A4618">
        <v>11103</v>
      </c>
      <c r="B4618" t="s">
        <v>13524</v>
      </c>
      <c r="C4618" t="s">
        <v>23683</v>
      </c>
      <c r="D4618" t="s">
        <v>33978</v>
      </c>
      <c r="E4618" t="s">
        <v>34518</v>
      </c>
      <c r="F4618" s="10"/>
      <c r="G4618">
        <v>2017</v>
      </c>
      <c r="J4618">
        <v>0.41197292676487851</v>
      </c>
      <c r="L4618" t="s">
        <v>45344</v>
      </c>
      <c r="M4618">
        <v>24210537</v>
      </c>
      <c r="Q4618" s="10"/>
      <c r="R4618" s="11">
        <f t="shared" si="144"/>
        <v>0</v>
      </c>
      <c r="U4618" s="11">
        <f t="shared" si="145"/>
        <v>0</v>
      </c>
      <c r="Y4618" s="11">
        <f>IF(SUM(Tableau1[[#This Row],[Other access]:[Sci-hub access]])&gt;=1,1,0)</f>
        <v>0</v>
      </c>
      <c r="Z4618" s="12">
        <f>IF(OR(Tableau1[[#This Row],[Access R1 + S1+ T1 ]]&gt;=1,Tableau1[[#This Row],[Access V1 +W1 + X1]]&gt;=1),1,0)</f>
        <v>0</v>
      </c>
      <c r="AB4618" s="10" t="str">
        <f>Tableau1[[#This Row],[DOI]]</f>
        <v>doi: 10.1016/j.asjsur.2013.09.011</v>
      </c>
      <c r="AC4618" s="13" t="str">
        <f>Tableau1[[#This Row],[Authors]]&amp;", "&amp;Tableau1[[#This Row],[Title]]&amp;" "&amp;Tableau1[[#This Row],[Journal]]&amp;". "&amp;Tableau1[[#This Row],[Year]]</f>
        <v>Manuel AM, Kalimuthu S, Pathmanathan SS, Narayanan P, Zainal Abidin Z, Azmi K, Khalil A., Challenges in the management of massive intraorbital and hemifacial arteriovenous malformation as causing life-threatening epistaxis. Asian J Surg. 2017</v>
      </c>
    </row>
    <row r="4619" spans="1:29" x14ac:dyDescent="0.3">
      <c r="A4619">
        <v>10121</v>
      </c>
      <c r="B4619" t="s">
        <v>12631</v>
      </c>
      <c r="C4619" t="s">
        <v>22799</v>
      </c>
      <c r="D4619" t="s">
        <v>33081</v>
      </c>
      <c r="E4619" t="s">
        <v>34485</v>
      </c>
      <c r="F4619" s="10"/>
      <c r="G4619">
        <v>2017</v>
      </c>
      <c r="J4619">
        <v>0.4120282278563866</v>
      </c>
      <c r="L4619" t="s">
        <v>44376</v>
      </c>
      <c r="M4619">
        <v>27465937</v>
      </c>
      <c r="Q4619" s="10"/>
      <c r="R4619" s="11">
        <f t="shared" si="144"/>
        <v>0</v>
      </c>
      <c r="U4619" s="11">
        <f t="shared" si="145"/>
        <v>0</v>
      </c>
      <c r="Y4619" s="11">
        <f>IF(SUM(Tableau1[[#This Row],[Other access]:[Sci-hub access]])&gt;=1,1,0)</f>
        <v>0</v>
      </c>
      <c r="Z4619" s="12">
        <f>IF(OR(Tableau1[[#This Row],[Access R1 + S1+ T1 ]]&gt;=1,Tableau1[[#This Row],[Access V1 +W1 + X1]]&gt;=1),1,0)</f>
        <v>0</v>
      </c>
      <c r="AB4619" s="10" t="str">
        <f>Tableau1[[#This Row],[DOI]]</f>
        <v>doi: 10.1007/s11695-016-2303-0</v>
      </c>
      <c r="AC4619" s="13" t="str">
        <f>Tableau1[[#This Row],[Authors]]&amp;", "&amp;Tableau1[[#This Row],[Title]]&amp;" "&amp;Tableau1[[#This Row],[Journal]]&amp;". "&amp;Tableau1[[#This Row],[Year]]</f>
        <v>Brynskov T, Laugesen CS, Floyd AK, Frystyk J, Sørensen TL., The IGF-Axis and Diabetic Retinopathy Before and After Gastric Bypass Surgery. Obes Surg. 2017</v>
      </c>
    </row>
    <row r="4620" spans="1:29" x14ac:dyDescent="0.3">
      <c r="A4620">
        <v>11031</v>
      </c>
      <c r="B4620" t="s">
        <v>13454</v>
      </c>
      <c r="C4620" t="s">
        <v>23616</v>
      </c>
      <c r="D4620" t="s">
        <v>33908</v>
      </c>
      <c r="E4620" t="s">
        <v>2447</v>
      </c>
      <c r="F4620" s="10"/>
      <c r="G4620">
        <v>2017</v>
      </c>
      <c r="J4620">
        <v>0.41218500820560178</v>
      </c>
      <c r="L4620" t="s">
        <v>45272</v>
      </c>
      <c r="M4620">
        <v>26359702</v>
      </c>
      <c r="Q4620" s="10"/>
      <c r="R4620" s="11">
        <f t="shared" si="144"/>
        <v>0</v>
      </c>
      <c r="U4620" s="11">
        <f t="shared" si="145"/>
        <v>0</v>
      </c>
      <c r="Y4620" s="11">
        <f>IF(SUM(Tableau1[[#This Row],[Other access]:[Sci-hub access]])&gt;=1,1,0)</f>
        <v>0</v>
      </c>
      <c r="Z4620" s="12">
        <f>IF(OR(Tableau1[[#This Row],[Access R1 + S1+ T1 ]]&gt;=1,Tableau1[[#This Row],[Access V1 +W1 + X1]]&gt;=1),1,0)</f>
        <v>0</v>
      </c>
      <c r="AB4620" s="10" t="str">
        <f>Tableau1[[#This Row],[DOI]]</f>
        <v>doi: 10.1097/IOP.0000000000000556</v>
      </c>
      <c r="AC4620" s="13" t="str">
        <f>Tableau1[[#This Row],[Authors]]&amp;", "&amp;Tableau1[[#This Row],[Title]]&amp;" "&amp;Tableau1[[#This Row],[Journal]]&amp;". "&amp;Tableau1[[#This Row],[Year]]</f>
        <v>Kashani I, Rajak SN, Kearney DJ, Andrew NH, Selva D., IgG4 Staining in Thyroid Eye Disease. Ophthal Plast Reconstr Surg. 2017</v>
      </c>
    </row>
    <row r="4621" spans="1:29" x14ac:dyDescent="0.3">
      <c r="A4621">
        <v>6759</v>
      </c>
      <c r="B4621" t="s">
        <v>9650</v>
      </c>
      <c r="C4621" t="s">
        <v>19854</v>
      </c>
      <c r="D4621" t="s">
        <v>30083</v>
      </c>
      <c r="E4621" t="s">
        <v>2659</v>
      </c>
      <c r="F4621" s="10"/>
      <c r="G4621">
        <v>2017</v>
      </c>
      <c r="J4621">
        <v>0.41227974108129539</v>
      </c>
      <c r="L4621" t="s">
        <v>41120</v>
      </c>
      <c r="M4621">
        <v>28166144</v>
      </c>
      <c r="Q4621" s="10"/>
      <c r="R4621" s="11">
        <f t="shared" si="144"/>
        <v>0</v>
      </c>
      <c r="U4621" s="11">
        <f t="shared" si="145"/>
        <v>0</v>
      </c>
      <c r="Y4621" s="11">
        <f>IF(SUM(Tableau1[[#This Row],[Other access]:[Sci-hub access]])&gt;=1,1,0)</f>
        <v>0</v>
      </c>
      <c r="Z4621" s="12">
        <f>IF(OR(Tableau1[[#This Row],[Access R1 + S1+ T1 ]]&gt;=1,Tableau1[[#This Row],[Access V1 +W1 + X1]]&gt;=1),1,0)</f>
        <v>0</v>
      </c>
      <c r="AB4621" s="10" t="str">
        <f>Tableau1[[#This Row],[DOI]]</f>
        <v>doi: 10.1097/RLU.0000000000001551</v>
      </c>
      <c r="AC4621" s="13" t="str">
        <f>Tableau1[[#This Row],[Authors]]&amp;", "&amp;Tableau1[[#This Row],[Title]]&amp;" "&amp;Tableau1[[#This Row],[Journal]]&amp;". "&amp;Tableau1[[#This Row],[Year]]</f>
        <v>Acar E, Durak H, Kabukcuoğlu S, Işiksoy S, Kaya GÇ., Retro-orbital, Breast, Cardiac, Skin, and Subcutaneous Metastases of Neuroendocrine Tumor From a Tail Gut Cyst on 68Ga-DOTATATE PET/CT Imaging. Clin Nucl Med. 2017</v>
      </c>
    </row>
    <row r="4622" spans="1:29" x14ac:dyDescent="0.3">
      <c r="A4622">
        <v>3808</v>
      </c>
      <c r="B4622" t="s">
        <v>6973</v>
      </c>
      <c r="C4622" t="s">
        <v>17213</v>
      </c>
      <c r="D4622" t="s">
        <v>27397</v>
      </c>
      <c r="E4622" t="s">
        <v>2441</v>
      </c>
      <c r="F4622" s="10"/>
      <c r="G4622">
        <v>2017</v>
      </c>
      <c r="J4622">
        <v>0.41238683268191745</v>
      </c>
      <c r="L4622" t="s">
        <v>38251</v>
      </c>
      <c r="M4622">
        <v>28528011</v>
      </c>
      <c r="Q4622" s="10"/>
      <c r="R4622" s="11">
        <f t="shared" si="144"/>
        <v>0</v>
      </c>
      <c r="U4622" s="11">
        <f t="shared" si="145"/>
        <v>0</v>
      </c>
      <c r="Y4622" s="11">
        <f>IF(SUM(Tableau1[[#This Row],[Other access]:[Sci-hub access]])&gt;=1,1,0)</f>
        <v>0</v>
      </c>
      <c r="Z4622" s="12">
        <f>IF(OR(Tableau1[[#This Row],[Access R1 + S1+ T1 ]]&gt;=1,Tableau1[[#This Row],[Access V1 +W1 + X1]]&gt;=1),1,0)</f>
        <v>0</v>
      </c>
      <c r="AB4622" s="10" t="str">
        <f>Tableau1[[#This Row],[DOI]]</f>
        <v>doi: 10.1016/j.ophtha.2017.04.015</v>
      </c>
      <c r="AC4622" s="13" t="str">
        <f>Tableau1[[#This Row],[Authors]]&amp;", "&amp;Tableau1[[#This Row],[Title]]&amp;" "&amp;Tableau1[[#This Row],[Journal]]&amp;". "&amp;Tableau1[[#This Row],[Year]]</f>
        <v>Amram AL, Rico G, Kim JW, Chintagumpala M, Herzog CE, Gombos DS, Chévez-Barrios P., Vitreous Seeds in Retinoblastoma: Clinicopathologic Classification and Correlation. Ophthalmology. 2017</v>
      </c>
    </row>
    <row r="4623" spans="1:29" x14ac:dyDescent="0.3">
      <c r="A4623">
        <v>10383</v>
      </c>
      <c r="B4623" t="s">
        <v>12877</v>
      </c>
      <c r="C4623" t="s">
        <v>23044</v>
      </c>
      <c r="D4623" t="s">
        <v>33330</v>
      </c>
      <c r="E4623" t="s">
        <v>2445</v>
      </c>
      <c r="F4623" s="10"/>
      <c r="G4623">
        <v>2017</v>
      </c>
      <c r="J4623">
        <v>0.41239453703872819</v>
      </c>
      <c r="L4623" t="s">
        <v>44633</v>
      </c>
      <c r="M4623">
        <v>27347645</v>
      </c>
      <c r="Q4623" s="10"/>
      <c r="R4623" s="11">
        <f t="shared" si="144"/>
        <v>0</v>
      </c>
      <c r="U4623" s="11">
        <f t="shared" si="145"/>
        <v>0</v>
      </c>
      <c r="Y4623" s="11">
        <f>IF(SUM(Tableau1[[#This Row],[Other access]:[Sci-hub access]])&gt;=1,1,0)</f>
        <v>0</v>
      </c>
      <c r="Z4623" s="12">
        <f>IF(OR(Tableau1[[#This Row],[Access R1 + S1+ T1 ]]&gt;=1,Tableau1[[#This Row],[Access V1 +W1 + X1]]&gt;=1),1,0)</f>
        <v>0</v>
      </c>
      <c r="AB4623" s="10" t="str">
        <f>Tableau1[[#This Row],[DOI]]</f>
        <v>doi: 10.1097/IAE.0000000000001125</v>
      </c>
      <c r="AC4623" s="13" t="str">
        <f>Tableau1[[#This Row],[Authors]]&amp;", "&amp;Tableau1[[#This Row],[Title]]&amp;" "&amp;Tableau1[[#This Row],[Journal]]&amp;". "&amp;Tableau1[[#This Row],[Year]]</f>
        <v>Yoon JM, Shin DH, Kim SJ, Ham DI, Kang SW, Chang YS, Park WS., OUTCOMES AFTER LASER VERSUS COMBINED LASER AND BEVACIZUMAB TREATMENT FOR TYPE 1 RETINOPATHY OF PREMATURITY IN ZONE I. Retina. 2017</v>
      </c>
    </row>
    <row r="4624" spans="1:29" x14ac:dyDescent="0.3">
      <c r="A4624">
        <v>3314</v>
      </c>
      <c r="B4624" t="s">
        <v>6495</v>
      </c>
      <c r="C4624" t="s">
        <v>16738</v>
      </c>
      <c r="D4624" t="s">
        <v>26919</v>
      </c>
      <c r="E4624" t="s">
        <v>2942</v>
      </c>
      <c r="F4624" s="10"/>
      <c r="G4624">
        <v>2017</v>
      </c>
      <c r="J4624">
        <v>0.41267720032068256</v>
      </c>
      <c r="L4624" t="s">
        <v>37767</v>
      </c>
      <c r="M4624">
        <v>28602950</v>
      </c>
      <c r="Q4624" s="10"/>
      <c r="R4624" s="11">
        <f t="shared" si="144"/>
        <v>0</v>
      </c>
      <c r="U4624" s="11">
        <f t="shared" si="145"/>
        <v>0</v>
      </c>
      <c r="Y4624" s="11">
        <f>IF(SUM(Tableau1[[#This Row],[Other access]:[Sci-hub access]])&gt;=1,1,0)</f>
        <v>0</v>
      </c>
      <c r="Z4624" s="12">
        <f>IF(OR(Tableau1[[#This Row],[Access R1 + S1+ T1 ]]&gt;=1,Tableau1[[#This Row],[Access V1 +W1 + X1]]&gt;=1),1,0)</f>
        <v>0</v>
      </c>
      <c r="AB4624" s="10" t="str">
        <f>Tableau1[[#This Row],[DOI]]</f>
        <v>doi: 10.1016/j.preteyeres.2017.06.002</v>
      </c>
      <c r="AC4624" s="13" t="str">
        <f>Tableau1[[#This Row],[Authors]]&amp;", "&amp;Tableau1[[#This Row],[Title]]&amp;" "&amp;Tableau1[[#This Row],[Journal]]&amp;". "&amp;Tableau1[[#This Row],[Year]]</f>
        <v>Guillonneau X, Eandi CM, Paques M, Sahel JA, Sapieha P, Sennlaub F., On phagocytes and macular degeneration. Prog Retin Eye Res. 2017</v>
      </c>
    </row>
    <row r="4625" spans="1:29" x14ac:dyDescent="0.3">
      <c r="A4625">
        <v>4636</v>
      </c>
      <c r="B4625" t="s">
        <v>7755</v>
      </c>
      <c r="C4625" t="s">
        <v>17990</v>
      </c>
      <c r="D4625" t="s">
        <v>28184</v>
      </c>
      <c r="E4625" t="s">
        <v>34212</v>
      </c>
      <c r="F4625" s="10"/>
      <c r="G4625">
        <v>2017</v>
      </c>
      <c r="J4625">
        <v>0.41273656042906126</v>
      </c>
      <c r="L4625" t="s">
        <v>39054</v>
      </c>
      <c r="M4625">
        <v>28426343</v>
      </c>
      <c r="Q4625" s="10"/>
      <c r="R4625" s="11">
        <f t="shared" si="144"/>
        <v>0</v>
      </c>
      <c r="U4625" s="11">
        <f t="shared" si="145"/>
        <v>0</v>
      </c>
      <c r="Y4625" s="11">
        <f>IF(SUM(Tableau1[[#This Row],[Other access]:[Sci-hub access]])&gt;=1,1,0)</f>
        <v>0</v>
      </c>
      <c r="Z4625" s="12">
        <f>IF(OR(Tableau1[[#This Row],[Access R1 + S1+ T1 ]]&gt;=1,Tableau1[[#This Row],[Access V1 +W1 + X1]]&gt;=1),1,0)</f>
        <v>0</v>
      </c>
      <c r="AB4625" s="10" t="str">
        <f>Tableau1[[#This Row],[DOI]]</f>
        <v>doi: 10.1080/15513815.2017.1281364</v>
      </c>
      <c r="AC4625" s="13" t="str">
        <f>Tableau1[[#This Row],[Authors]]&amp;", "&amp;Tableau1[[#This Row],[Title]]&amp;" "&amp;Tableau1[[#This Row],[Journal]]&amp;". "&amp;Tableau1[[#This Row],[Year]]</f>
        <v>Li G, Li N, Li J, Ding Y, Yu T, Wang X, Wang J., De Novo Mutation of KAT6B Gene Causing Atypical Say-Barber-Biesecker-Young-Simpson Syndrome or Genitopatellar Syndrome. Fetal Pediatr Pathol. 2017</v>
      </c>
    </row>
    <row r="4626" spans="1:29" x14ac:dyDescent="0.3">
      <c r="A4626">
        <v>2501</v>
      </c>
      <c r="B4626" t="s">
        <v>5722</v>
      </c>
      <c r="C4626" t="s">
        <v>15968</v>
      </c>
      <c r="D4626" t="s">
        <v>26145</v>
      </c>
      <c r="E4626" t="s">
        <v>2490</v>
      </c>
      <c r="F4626" s="10"/>
      <c r="G4626">
        <v>2017</v>
      </c>
      <c r="J4626">
        <v>0.41286045386024284</v>
      </c>
      <c r="L4626" t="s">
        <v>36965</v>
      </c>
      <c r="M4626">
        <v>28734819</v>
      </c>
      <c r="Q4626" s="10"/>
      <c r="R4626" s="11">
        <f t="shared" si="144"/>
        <v>0</v>
      </c>
      <c r="U4626" s="11">
        <f t="shared" si="145"/>
        <v>0</v>
      </c>
      <c r="Y4626" s="11">
        <f>IF(SUM(Tableau1[[#This Row],[Other access]:[Sci-hub access]])&gt;=1,1,0)</f>
        <v>0</v>
      </c>
      <c r="Z4626" s="12">
        <f>IF(OR(Tableau1[[#This Row],[Access R1 + S1+ T1 ]]&gt;=1,Tableau1[[#This Row],[Access V1 +W1 + X1]]&gt;=1),1,0)</f>
        <v>0</v>
      </c>
      <c r="AB4626" s="10" t="str">
        <f>Tableau1[[#This Row],[DOI]]</f>
        <v>doi: 10.1016/j.ajo.2017.06.038</v>
      </c>
      <c r="AC4626" s="13" t="str">
        <f>Tableau1[[#This Row],[Authors]]&amp;", "&amp;Tableau1[[#This Row],[Title]]&amp;" "&amp;Tableau1[[#This Row],[Journal]]&amp;". "&amp;Tableau1[[#This Row],[Year]]</f>
        <v>Crews JE, Chou CF, Sekar S, Saaddine JB., The Prevalence of Chronic Conditions and Poor Health Among People With and Without Vision Impairment, Aged ≥65 Years, 2010-2014. Am J Ophthalmol. 2017</v>
      </c>
    </row>
    <row r="4627" spans="1:29" x14ac:dyDescent="0.3">
      <c r="A4627">
        <v>9545</v>
      </c>
      <c r="B4627" t="s">
        <v>12107</v>
      </c>
      <c r="C4627" t="s">
        <v>22281</v>
      </c>
      <c r="D4627" t="s">
        <v>32553</v>
      </c>
      <c r="E4627" t="s">
        <v>2468</v>
      </c>
      <c r="F4627" s="10"/>
      <c r="G4627">
        <v>2017</v>
      </c>
      <c r="J4627">
        <v>0.41294030789537528</v>
      </c>
      <c r="L4627" t="s">
        <v>43827</v>
      </c>
      <c r="M4627">
        <v>27661987</v>
      </c>
      <c r="Q4627" s="10"/>
      <c r="R4627" s="11">
        <f t="shared" si="144"/>
        <v>0</v>
      </c>
      <c r="U4627" s="11">
        <f t="shared" si="145"/>
        <v>0</v>
      </c>
      <c r="Y4627" s="11">
        <f>IF(SUM(Tableau1[[#This Row],[Other access]:[Sci-hub access]])&gt;=1,1,0)</f>
        <v>0</v>
      </c>
      <c r="Z4627" s="12">
        <f>IF(OR(Tableau1[[#This Row],[Access R1 + S1+ T1 ]]&gt;=1,Tableau1[[#This Row],[Access V1 +W1 + X1]]&gt;=1),1,0)</f>
        <v>0</v>
      </c>
      <c r="AB4627" s="10" t="str">
        <f>Tableau1[[#This Row],[DOI]]</f>
        <v>doi: 10.1097/IJG.0000000000000555</v>
      </c>
      <c r="AC4627" s="13" t="str">
        <f>Tableau1[[#This Row],[Authors]]&amp;", "&amp;Tableau1[[#This Row],[Title]]&amp;" "&amp;Tableau1[[#This Row],[Journal]]&amp;". "&amp;Tableau1[[#This Row],[Year]]</f>
        <v>Benson MD, Jivraj I, Damji KF, Solarte CE., Congenital Glaucoma and CHARGE Syndrome: A Case Report. J Glaucoma. 2017</v>
      </c>
    </row>
    <row r="4628" spans="1:29" x14ac:dyDescent="0.3">
      <c r="A4628">
        <v>5354</v>
      </c>
      <c r="B4628" t="s">
        <v>8408</v>
      </c>
      <c r="C4628" t="s">
        <v>18631</v>
      </c>
      <c r="D4628" t="s">
        <v>28838</v>
      </c>
      <c r="E4628" t="s">
        <v>2511</v>
      </c>
      <c r="F4628" s="10"/>
      <c r="G4628">
        <v>2017</v>
      </c>
      <c r="J4628">
        <v>0.41299801510029877</v>
      </c>
      <c r="L4628" t="s">
        <v>39749</v>
      </c>
      <c r="M4628">
        <v>28345569</v>
      </c>
      <c r="Q4628" s="10"/>
      <c r="R4628" s="11">
        <f t="shared" si="144"/>
        <v>0</v>
      </c>
      <c r="U4628" s="11">
        <f t="shared" si="145"/>
        <v>0</v>
      </c>
      <c r="Y4628" s="11">
        <f>IF(SUM(Tableau1[[#This Row],[Other access]:[Sci-hub access]])&gt;=1,1,0)</f>
        <v>0</v>
      </c>
      <c r="Z4628" s="12">
        <f>IF(OR(Tableau1[[#This Row],[Access R1 + S1+ T1 ]]&gt;=1,Tableau1[[#This Row],[Access V1 +W1 + X1]]&gt;=1),1,0)</f>
        <v>0</v>
      </c>
      <c r="AB4628" s="10" t="str">
        <f>Tableau1[[#This Row],[DOI]]</f>
        <v>doi: 10.4103/ijo.IJO_883_16</v>
      </c>
      <c r="AC4628" s="13" t="str">
        <f>Tableau1[[#This Row],[Authors]]&amp;", "&amp;Tableau1[[#This Row],[Title]]&amp;" "&amp;Tableau1[[#This Row],[Journal]]&amp;". "&amp;Tableau1[[#This Row],[Year]]</f>
        <v>Chawla B, Singh R., Recent advances and challenges in the management of retinoblastoma. Indian J Ophthalmol. 2017</v>
      </c>
    </row>
    <row r="4629" spans="1:29" x14ac:dyDescent="0.3">
      <c r="A4629">
        <v>10181</v>
      </c>
      <c r="B4629" t="s">
        <v>12686</v>
      </c>
      <c r="C4629" t="s">
        <v>22856</v>
      </c>
      <c r="D4629" t="s">
        <v>33138</v>
      </c>
      <c r="E4629" t="s">
        <v>2449</v>
      </c>
      <c r="F4629" s="10"/>
      <c r="G4629">
        <v>2017</v>
      </c>
      <c r="J4629">
        <v>0.41307368433365732</v>
      </c>
      <c r="L4629" t="s">
        <v>44436</v>
      </c>
      <c r="M4629">
        <v>27435335</v>
      </c>
      <c r="Q4629" s="10"/>
      <c r="R4629" s="11">
        <f t="shared" si="144"/>
        <v>0</v>
      </c>
      <c r="U4629" s="11">
        <f t="shared" si="145"/>
        <v>0</v>
      </c>
      <c r="Y4629" s="11">
        <f>IF(SUM(Tableau1[[#This Row],[Other access]:[Sci-hub access]])&gt;=1,1,0)</f>
        <v>0</v>
      </c>
      <c r="Z4629" s="12">
        <f>IF(OR(Tableau1[[#This Row],[Access R1 + S1+ T1 ]]&gt;=1,Tableau1[[#This Row],[Access V1 +W1 + X1]]&gt;=1),1,0)</f>
        <v>0</v>
      </c>
      <c r="AB4629" s="10" t="str">
        <f>Tableau1[[#This Row],[DOI]]</f>
        <v>doi: 10.1111/cxo.12417</v>
      </c>
      <c r="AC4629" s="13" t="str">
        <f>Tableau1[[#This Row],[Authors]]&amp;", "&amp;Tableau1[[#This Row],[Title]]&amp;" "&amp;Tableau1[[#This Row],[Journal]]&amp;". "&amp;Tableau1[[#This Row],[Year]]</f>
        <v>Degirmenci C, Afrashi F, Mentes J, Oztas Z, Nalcaci S, Akkin C., Evaluation of posterior vitreous detachment after uneventful phacoemulsification surgery by optical coherence tomography and ultrasonography. Clin Exp Optom. 2017</v>
      </c>
    </row>
    <row r="4630" spans="1:29" x14ac:dyDescent="0.3">
      <c r="A4630">
        <v>10988</v>
      </c>
      <c r="B4630" t="s">
        <v>13420</v>
      </c>
      <c r="C4630" t="s">
        <v>23582</v>
      </c>
      <c r="D4630" t="s">
        <v>33874</v>
      </c>
      <c r="E4630" t="s">
        <v>2457</v>
      </c>
      <c r="F4630" s="10"/>
      <c r="G4630">
        <v>2017</v>
      </c>
      <c r="J4630">
        <v>0.41308286091768198</v>
      </c>
      <c r="L4630" t="s">
        <v>45229</v>
      </c>
      <c r="M4630">
        <v>26705236</v>
      </c>
      <c r="Q4630" s="10"/>
      <c r="R4630" s="11">
        <f t="shared" si="144"/>
        <v>0</v>
      </c>
      <c r="U4630" s="11">
        <f t="shared" si="145"/>
        <v>0</v>
      </c>
      <c r="Y4630" s="11">
        <f>IF(SUM(Tableau1[[#This Row],[Other access]:[Sci-hub access]])&gt;=1,1,0)</f>
        <v>0</v>
      </c>
      <c r="Z4630" s="12">
        <f>IF(OR(Tableau1[[#This Row],[Access R1 + S1+ T1 ]]&gt;=1,Tableau1[[#This Row],[Access V1 +W1 + X1]]&gt;=1),1,0)</f>
        <v>0</v>
      </c>
      <c r="AB4630" s="10" t="str">
        <f>Tableau1[[#This Row],[DOI]]</f>
        <v>doi: 10.1097/ICB.0000000000000272</v>
      </c>
      <c r="AC4630" s="13" t="str">
        <f>Tableau1[[#This Row],[Authors]]&amp;", "&amp;Tableau1[[#This Row],[Title]]&amp;" "&amp;Tableau1[[#This Row],[Journal]]&amp;". "&amp;Tableau1[[#This Row],[Year]]</f>
        <v>Sangave AA, Gearinger MD, Diloreto DA., CRYSTALLINE RETINOPATHY FROM HYPEROXALURIA: LONG-TERM FOLLOW-UP. Retin Cases Brief Rep. 2017</v>
      </c>
    </row>
    <row r="4631" spans="1:29" x14ac:dyDescent="0.3">
      <c r="A4631">
        <v>696</v>
      </c>
      <c r="B4631" t="s">
        <v>3959</v>
      </c>
      <c r="C4631" t="s">
        <v>14214</v>
      </c>
      <c r="D4631" t="s">
        <v>24379</v>
      </c>
      <c r="E4631" t="s">
        <v>2511</v>
      </c>
      <c r="F4631" s="10"/>
      <c r="G4631">
        <v>2017</v>
      </c>
      <c r="J4631">
        <v>0.4131210374820784</v>
      </c>
      <c r="L4631" t="s">
        <v>35189</v>
      </c>
      <c r="M4631">
        <v>29133663</v>
      </c>
      <c r="Q4631" s="10"/>
      <c r="R4631" s="11">
        <f t="shared" si="144"/>
        <v>0</v>
      </c>
      <c r="U4631" s="11">
        <f t="shared" si="145"/>
        <v>0</v>
      </c>
      <c r="Y4631" s="11">
        <f>IF(SUM(Tableau1[[#This Row],[Other access]:[Sci-hub access]])&gt;=1,1,0)</f>
        <v>0</v>
      </c>
      <c r="Z4631" s="12">
        <f>IF(OR(Tableau1[[#This Row],[Access R1 + S1+ T1 ]]&gt;=1,Tableau1[[#This Row],[Access V1 +W1 + X1]]&gt;=1),1,0)</f>
        <v>0</v>
      </c>
      <c r="AB4631" s="10" t="str">
        <f>Tableau1[[#This Row],[DOI]]</f>
        <v>doi: 10.4103/ijo.IJO_480_17</v>
      </c>
      <c r="AC4631" s="13" t="str">
        <f>Tableau1[[#This Row],[Authors]]&amp;", "&amp;Tableau1[[#This Row],[Title]]&amp;" "&amp;Tableau1[[#This Row],[Journal]]&amp;". "&amp;Tableau1[[#This Row],[Year]]</f>
        <v>Bansal R, Singh R, Takkar A, Lal V., Combined central retinal artery and vein occlusion with optic perineuritis following herpes zoster dermatitis in an immunocompetent child. Indian J Ophthalmol. 2017</v>
      </c>
    </row>
    <row r="4632" spans="1:29" x14ac:dyDescent="0.3">
      <c r="A4632">
        <v>1262</v>
      </c>
      <c r="B4632" t="s">
        <v>4523</v>
      </c>
      <c r="C4632" t="s">
        <v>14776</v>
      </c>
      <c r="D4632" t="s">
        <v>24944</v>
      </c>
      <c r="E4632" t="s">
        <v>2468</v>
      </c>
      <c r="F4632" s="10"/>
      <c r="G4632">
        <v>2017</v>
      </c>
      <c r="J4632">
        <v>0.41313399108194748</v>
      </c>
      <c r="L4632" t="s">
        <v>35749</v>
      </c>
      <c r="M4632">
        <v>28984711</v>
      </c>
      <c r="Q4632" s="10"/>
      <c r="R4632" s="11">
        <f t="shared" si="144"/>
        <v>0</v>
      </c>
      <c r="U4632" s="11">
        <f t="shared" si="145"/>
        <v>0</v>
      </c>
      <c r="Y4632" s="11">
        <f>IF(SUM(Tableau1[[#This Row],[Other access]:[Sci-hub access]])&gt;=1,1,0)</f>
        <v>0</v>
      </c>
      <c r="Z4632" s="12">
        <f>IF(OR(Tableau1[[#This Row],[Access R1 + S1+ T1 ]]&gt;=1,Tableau1[[#This Row],[Access V1 +W1 + X1]]&gt;=1),1,0)</f>
        <v>0</v>
      </c>
      <c r="AB4632" s="10" t="str">
        <f>Tableau1[[#This Row],[DOI]]</f>
        <v>doi: 10.1097/IJG.0000000000000792</v>
      </c>
      <c r="AC4632" s="13" t="str">
        <f>Tableau1[[#This Row],[Authors]]&amp;", "&amp;Tableau1[[#This Row],[Title]]&amp;" "&amp;Tableau1[[#This Row],[Journal]]&amp;". "&amp;Tableau1[[#This Row],[Year]]</f>
        <v>DeLuca AP, Alward WLM, Liebmann J, Ritch R, Kawase K, Kwon YH, Robin AL, Stone EM, Scheetz TE, Fingert JH., Genomic Organization of TBK1 Copy Number Variations in Glaucoma Patients. J Glaucoma. 2017</v>
      </c>
    </row>
    <row r="4633" spans="1:29" x14ac:dyDescent="0.3">
      <c r="A4633">
        <v>6552</v>
      </c>
      <c r="B4633" t="s">
        <v>9472</v>
      </c>
      <c r="C4633" t="s">
        <v>19680</v>
      </c>
      <c r="D4633" t="s">
        <v>29903</v>
      </c>
      <c r="E4633" t="s">
        <v>2659</v>
      </c>
      <c r="F4633" s="10"/>
      <c r="G4633">
        <v>2017</v>
      </c>
      <c r="J4633">
        <v>0.41314940369963282</v>
      </c>
      <c r="L4633" t="s">
        <v>40917</v>
      </c>
      <c r="M4633">
        <v>28195913</v>
      </c>
      <c r="Q4633" s="10"/>
      <c r="R4633" s="11">
        <f t="shared" si="144"/>
        <v>0</v>
      </c>
      <c r="U4633" s="11">
        <f t="shared" si="145"/>
        <v>0</v>
      </c>
      <c r="Y4633" s="11">
        <f>IF(SUM(Tableau1[[#This Row],[Other access]:[Sci-hub access]])&gt;=1,1,0)</f>
        <v>0</v>
      </c>
      <c r="Z4633" s="12">
        <f>IF(OR(Tableau1[[#This Row],[Access R1 + S1+ T1 ]]&gt;=1,Tableau1[[#This Row],[Access V1 +W1 + X1]]&gt;=1),1,0)</f>
        <v>0</v>
      </c>
      <c r="AB4633" s="10" t="str">
        <f>Tableau1[[#This Row],[DOI]]</f>
        <v>doi: 10.1097/RLU.0000000000001594</v>
      </c>
      <c r="AC4633" s="13" t="str">
        <f>Tableau1[[#This Row],[Authors]]&amp;", "&amp;Tableau1[[#This Row],[Title]]&amp;" "&amp;Tableau1[[#This Row],[Journal]]&amp;". "&amp;Tableau1[[#This Row],[Year]]</f>
        <v>Imai M, Tanaka M, Ishibashi K, Tokumaru A, Ishii K., Glucose Hypometabolism in Developmental Venous Anomaly Without Apparent Parenchymal Damage. Clin Nucl Med. 2017</v>
      </c>
    </row>
    <row r="4634" spans="1:29" x14ac:dyDescent="0.3">
      <c r="A4634">
        <v>5755</v>
      </c>
      <c r="B4634" t="s">
        <v>8780</v>
      </c>
      <c r="C4634" t="s">
        <v>18998</v>
      </c>
      <c r="D4634" t="s">
        <v>29210</v>
      </c>
      <c r="E4634" t="s">
        <v>2453</v>
      </c>
      <c r="F4634" s="10"/>
      <c r="G4634">
        <v>2017</v>
      </c>
      <c r="J4634">
        <v>0.41317247499433263</v>
      </c>
      <c r="L4634" t="s">
        <v>40137</v>
      </c>
      <c r="M4634">
        <v>28288719</v>
      </c>
      <c r="Q4634" s="10"/>
      <c r="R4634" s="11">
        <f t="shared" si="144"/>
        <v>0</v>
      </c>
      <c r="U4634" s="11">
        <f t="shared" si="145"/>
        <v>0</v>
      </c>
      <c r="Y4634" s="11">
        <f>IF(SUM(Tableau1[[#This Row],[Other access]:[Sci-hub access]])&gt;=1,1,0)</f>
        <v>0</v>
      </c>
      <c r="Z4634" s="12">
        <f>IF(OR(Tableau1[[#This Row],[Access R1 + S1+ T1 ]]&gt;=1,Tableau1[[#This Row],[Access V1 +W1 + X1]]&gt;=1),1,0)</f>
        <v>0</v>
      </c>
      <c r="AB4634" s="10" t="str">
        <f>Tableau1[[#This Row],[DOI]]</f>
        <v>doi: 10.1016/j.beha.2016.07.006</v>
      </c>
      <c r="AC4634" s="13" t="str">
        <f>Tableau1[[#This Row],[Authors]]&amp;", "&amp;Tableau1[[#This Row],[Title]]&amp;" "&amp;Tableau1[[#This Row],[Journal]]&amp;". "&amp;Tableau1[[#This Row],[Year]]</f>
        <v>Teixeira Mendes LS, Wotherspoon A., Marginal zone lymphoma: Associated autoimmunity and auto-immune disorders. Best Pract Res Clin Haematol. 2017</v>
      </c>
    </row>
    <row r="4635" spans="1:29" x14ac:dyDescent="0.3">
      <c r="A4635">
        <v>9840</v>
      </c>
      <c r="B4635" t="s">
        <v>12373</v>
      </c>
      <c r="C4635" t="s">
        <v>22544</v>
      </c>
      <c r="D4635" t="s">
        <v>32821</v>
      </c>
      <c r="E4635" t="s">
        <v>2438</v>
      </c>
      <c r="F4635" s="10"/>
      <c r="G4635">
        <v>2017</v>
      </c>
      <c r="J4635">
        <v>0.41352748099525094</v>
      </c>
      <c r="L4635" t="s">
        <v>44102</v>
      </c>
      <c r="M4635">
        <v>27565988</v>
      </c>
      <c r="Q4635" s="10"/>
      <c r="R4635" s="11">
        <f t="shared" si="144"/>
        <v>0</v>
      </c>
      <c r="U4635" s="11">
        <f t="shared" si="145"/>
        <v>0</v>
      </c>
      <c r="Y4635" s="11">
        <f>IF(SUM(Tableau1[[#This Row],[Other access]:[Sci-hub access]])&gt;=1,1,0)</f>
        <v>0</v>
      </c>
      <c r="Z4635" s="12">
        <f>IF(OR(Tableau1[[#This Row],[Access R1 + S1+ T1 ]]&gt;=1,Tableau1[[#This Row],[Access V1 +W1 + X1]]&gt;=1),1,0)</f>
        <v>0</v>
      </c>
      <c r="AB4635" s="10" t="str">
        <f>Tableau1[[#This Row],[DOI]]</f>
        <v>doi: 10.1136/bjophthalmol-2016-308701</v>
      </c>
      <c r="AC4635" s="13" t="str">
        <f>Tableau1[[#This Row],[Authors]]&amp;", "&amp;Tableau1[[#This Row],[Title]]&amp;" "&amp;Tableau1[[#This Row],[Journal]]&amp;". "&amp;Tableau1[[#This Row],[Year]]</f>
        <v>Fenwick EK, Ong PG, Man REK, Sabanayagam C, Cheng CY, Wong TY, Lamoureux EL., Vision impairment and major eye diseases reduce vision-specific emotional well-being in a Chinese population. Br J Ophthalmol. 2017</v>
      </c>
    </row>
    <row r="4636" spans="1:29" x14ac:dyDescent="0.3">
      <c r="A4636">
        <v>7045</v>
      </c>
      <c r="B4636" t="s">
        <v>9899</v>
      </c>
      <c r="C4636" t="s">
        <v>20102</v>
      </c>
      <c r="D4636" t="s">
        <v>30333</v>
      </c>
      <c r="E4636" t="s">
        <v>2514</v>
      </c>
      <c r="F4636" s="10"/>
      <c r="G4636">
        <v>2017</v>
      </c>
      <c r="J4636">
        <v>0.41358523917515089</v>
      </c>
      <c r="L4636" t="s">
        <v>41401</v>
      </c>
      <c r="M4636">
        <v>28131870</v>
      </c>
      <c r="Q4636" s="10"/>
      <c r="R4636" s="11">
        <f t="shared" si="144"/>
        <v>0</v>
      </c>
      <c r="U4636" s="11">
        <f t="shared" si="145"/>
        <v>0</v>
      </c>
      <c r="Y4636" s="11">
        <f>IF(SUM(Tableau1[[#This Row],[Other access]:[Sci-hub access]])&gt;=1,1,0)</f>
        <v>0</v>
      </c>
      <c r="Z4636" s="12">
        <f>IF(OR(Tableau1[[#This Row],[Access R1 + S1+ T1 ]]&gt;=1,Tableau1[[#This Row],[Access V1 +W1 + X1]]&gt;=1),1,0)</f>
        <v>0</v>
      </c>
      <c r="AB4636" s="10" t="str">
        <f>Tableau1[[#This Row],[DOI]]</f>
        <v>doi: 10.1016/j.survophthal.2017.01.006</v>
      </c>
      <c r="AC4636" s="13" t="str">
        <f>Tableau1[[#This Row],[Authors]]&amp;", "&amp;Tableau1[[#This Row],[Title]]&amp;" "&amp;Tableau1[[#This Row],[Journal]]&amp;". "&amp;Tableau1[[#This Row],[Year]]</f>
        <v>Mokhtarzadeh A, Maltry A, McClelland C., Waiting to deliver a final diagnosis. Surv Ophthalmol. 2017</v>
      </c>
    </row>
    <row r="4637" spans="1:29" ht="28.8" x14ac:dyDescent="0.3">
      <c r="A4637">
        <v>2884</v>
      </c>
      <c r="B4637" t="s">
        <v>6083</v>
      </c>
      <c r="C4637" t="s">
        <v>16329</v>
      </c>
      <c r="D4637" t="s">
        <v>26507</v>
      </c>
      <c r="E4637" t="s">
        <v>2490</v>
      </c>
      <c r="F4637" s="10"/>
      <c r="G4637">
        <v>2017</v>
      </c>
      <c r="J4637">
        <v>0.41365962458760663</v>
      </c>
      <c r="L4637" t="s">
        <v>37342</v>
      </c>
      <c r="M4637">
        <v>28669776</v>
      </c>
      <c r="Q4637" s="10"/>
      <c r="R4637" s="11">
        <f t="shared" si="144"/>
        <v>0</v>
      </c>
      <c r="U4637" s="11">
        <f t="shared" si="145"/>
        <v>0</v>
      </c>
      <c r="Y4637" s="11">
        <f>IF(SUM(Tableau1[[#This Row],[Other access]:[Sci-hub access]])&gt;=1,1,0)</f>
        <v>0</v>
      </c>
      <c r="Z4637" s="12">
        <f>IF(OR(Tableau1[[#This Row],[Access R1 + S1+ T1 ]]&gt;=1,Tableau1[[#This Row],[Access V1 +W1 + X1]]&gt;=1),1,0)</f>
        <v>0</v>
      </c>
      <c r="AB4637" s="10" t="str">
        <f>Tableau1[[#This Row],[DOI]]</f>
        <v>doi: 10.1016/j.ajo.2017.06.015</v>
      </c>
      <c r="AC4637" s="13" t="str">
        <f>Tableau1[[#This Row],[Authors]]&amp;", "&amp;Tableau1[[#This Row],[Title]]&amp;" "&amp;Tableau1[[#This Row],[Journal]]&amp;". "&amp;Tableau1[[#This Row],[Year]]</f>
        <v>Kawashima Y, Hata M, Oishi A, Ooto S, Yamashiro K, Tamura H, Miyata M, Uji A, Ueda-Arakawa N, Tsujikawa A., Association of Vascular Versus Avascular Subretinal Hyperreflective Material With Aflibercept Response in Age-related Macular Degeneration. Am J Ophthalmol. 2017</v>
      </c>
    </row>
    <row r="4638" spans="1:29" x14ac:dyDescent="0.3">
      <c r="A4638">
        <v>7255</v>
      </c>
      <c r="B4638" t="s">
        <v>1271</v>
      </c>
      <c r="C4638" t="s">
        <v>1272</v>
      </c>
      <c r="D4638" t="s">
        <v>1273</v>
      </c>
      <c r="E4638" t="s">
        <v>3217</v>
      </c>
      <c r="F4638" s="10"/>
      <c r="G4638">
        <v>2017</v>
      </c>
      <c r="J4638">
        <v>0.41368909624693617</v>
      </c>
      <c r="L4638" t="s">
        <v>41611</v>
      </c>
      <c r="M4638">
        <v>28113435</v>
      </c>
      <c r="Q4638" s="10"/>
      <c r="R4638" s="11">
        <f t="shared" si="144"/>
        <v>0</v>
      </c>
      <c r="U4638" s="11">
        <f t="shared" si="145"/>
        <v>0</v>
      </c>
      <c r="Y4638" s="11">
        <f>IF(SUM(Tableau1[[#This Row],[Other access]:[Sci-hub access]])&gt;=1,1,0)</f>
        <v>0</v>
      </c>
      <c r="Z4638" s="12">
        <f>IF(OR(Tableau1[[#This Row],[Access R1 + S1+ T1 ]]&gt;=1,Tableau1[[#This Row],[Access V1 +W1 + X1]]&gt;=1),1,0)</f>
        <v>0</v>
      </c>
      <c r="AB4638" s="10" t="str">
        <f>Tableau1[[#This Row],[DOI]]</f>
        <v>doi: 10.1109/TNSRE.2016.2569258</v>
      </c>
      <c r="AC4638" s="13" t="str">
        <f>Tableau1[[#This Row],[Authors]]&amp;", "&amp;Tableau1[[#This Row],[Title]]&amp;" "&amp;Tableau1[[#This Row],[Journal]]&amp;". "&amp;Tableau1[[#This Row],[Year]]</f>
        <v>Kessler R, Bach M, Heinrich SP., Two-Tactor Vibrotactile Navigation Information for the Blind: Directional Resolution and Intuitive Interpretation. IEEE Trans Neural Syst Rehabil Eng. 2017</v>
      </c>
    </row>
    <row r="4639" spans="1:29" ht="28.8" x14ac:dyDescent="0.3">
      <c r="A4639">
        <v>2673</v>
      </c>
      <c r="B4639" t="s">
        <v>5886</v>
      </c>
      <c r="C4639" t="s">
        <v>16132</v>
      </c>
      <c r="D4639" t="s">
        <v>26309</v>
      </c>
      <c r="E4639" t="s">
        <v>2441</v>
      </c>
      <c r="F4639" s="10"/>
      <c r="G4639">
        <v>2017</v>
      </c>
      <c r="J4639">
        <v>0.41375009531136198</v>
      </c>
      <c r="L4639" t="s">
        <v>37136</v>
      </c>
      <c r="M4639">
        <v>28709702</v>
      </c>
      <c r="Q4639" s="10"/>
      <c r="R4639" s="11">
        <f t="shared" si="144"/>
        <v>0</v>
      </c>
      <c r="U4639" s="11">
        <f t="shared" si="145"/>
        <v>0</v>
      </c>
      <c r="Y4639" s="11">
        <f>IF(SUM(Tableau1[[#This Row],[Other access]:[Sci-hub access]])&gt;=1,1,0)</f>
        <v>0</v>
      </c>
      <c r="Z4639" s="12">
        <f>IF(OR(Tableau1[[#This Row],[Access R1 + S1+ T1 ]]&gt;=1,Tableau1[[#This Row],[Access V1 +W1 + X1]]&gt;=1),1,0)</f>
        <v>0</v>
      </c>
      <c r="AB4639" s="10" t="str">
        <f>Tableau1[[#This Row],[DOI]]</f>
        <v>doi: 10.1016/j.ophtha.2017.05.038</v>
      </c>
      <c r="AC4639" s="13" t="str">
        <f>Tableau1[[#This Row],[Authors]]&amp;", "&amp;Tableau1[[#This Row],[Title]]&amp;" "&amp;Tableau1[[#This Row],[Journal]]&amp;". "&amp;Tableau1[[#This Row],[Year]]</f>
        <v>Francis JH, Habib LA, Abramson DH, Yannuzzi LA, Heinemann M, Gounder MM, Grisham RN, Postow MA, Shoushtari AN, Chi P, Segal NH, Yaeger R, Ho AL, Chapman PB, Catalanotti F., Clinical and Morphologic Characteristics of MEK Inhibitor-Associated Retinopathy: Differences from Central Serous Chorioretinopathy. Ophthalmology. 2017</v>
      </c>
    </row>
    <row r="4640" spans="1:29" x14ac:dyDescent="0.3">
      <c r="A4640">
        <v>1047</v>
      </c>
      <c r="B4640" t="s">
        <v>4309</v>
      </c>
      <c r="C4640" t="s">
        <v>14563</v>
      </c>
      <c r="D4640" t="s">
        <v>24730</v>
      </c>
      <c r="E4640" t="s">
        <v>2511</v>
      </c>
      <c r="F4640" s="10"/>
      <c r="G4640">
        <v>2017</v>
      </c>
      <c r="J4640">
        <v>0.41383422517331792</v>
      </c>
      <c r="L4640" t="s">
        <v>35535</v>
      </c>
      <c r="M4640">
        <v>29044066</v>
      </c>
      <c r="Q4640" s="10"/>
      <c r="R4640" s="11">
        <f t="shared" si="144"/>
        <v>0</v>
      </c>
      <c r="U4640" s="11">
        <f t="shared" si="145"/>
        <v>0</v>
      </c>
      <c r="Y4640" s="11">
        <f>IF(SUM(Tableau1[[#This Row],[Other access]:[Sci-hub access]])&gt;=1,1,0)</f>
        <v>0</v>
      </c>
      <c r="Z4640" s="12">
        <f>IF(OR(Tableau1[[#This Row],[Access R1 + S1+ T1 ]]&gt;=1,Tableau1[[#This Row],[Access V1 +W1 + X1]]&gt;=1),1,0)</f>
        <v>0</v>
      </c>
      <c r="AB4640" s="10" t="str">
        <f>Tableau1[[#This Row],[DOI]]</f>
        <v>doi: 10.4103/ijo.IJO_601_16</v>
      </c>
      <c r="AC4640" s="13" t="str">
        <f>Tableau1[[#This Row],[Authors]]&amp;", "&amp;Tableau1[[#This Row],[Title]]&amp;" "&amp;Tableau1[[#This Row],[Journal]]&amp;". "&amp;Tableau1[[#This Row],[Year]]</f>
        <v>Gella L, Raman R, Kulothungan V, Pal SS, Ganesan S, Srinivasan S, Sharma T., Color vision abnormalities in type II diabetes: Sankara Nethralaya Diabetic Retinopathy Epidemiology and Molecular Genetics Study II report no 2. Indian J Ophthalmol. 2017</v>
      </c>
    </row>
    <row r="4641" spans="1:29" ht="28.8" x14ac:dyDescent="0.3">
      <c r="A4641">
        <v>1286</v>
      </c>
      <c r="B4641" t="s">
        <v>4546</v>
      </c>
      <c r="C4641" t="s">
        <v>14798</v>
      </c>
      <c r="D4641" t="s">
        <v>24967</v>
      </c>
      <c r="E4641" t="s">
        <v>2443</v>
      </c>
      <c r="F4641" s="10"/>
      <c r="G4641">
        <v>2017</v>
      </c>
      <c r="J4641">
        <v>0.41385039026632997</v>
      </c>
      <c r="L4641" t="s">
        <v>35769</v>
      </c>
      <c r="M4641">
        <v>28980000</v>
      </c>
      <c r="Q4641" s="10"/>
      <c r="R4641" s="11">
        <f t="shared" si="144"/>
        <v>0</v>
      </c>
      <c r="U4641" s="11">
        <f t="shared" si="145"/>
        <v>0</v>
      </c>
      <c r="Y4641" s="11">
        <f>IF(SUM(Tableau1[[#This Row],[Other access]:[Sci-hub access]])&gt;=1,1,0)</f>
        <v>0</v>
      </c>
      <c r="Z4641" s="12">
        <f>IF(OR(Tableau1[[#This Row],[Access R1 + S1+ T1 ]]&gt;=1,Tableau1[[#This Row],[Access V1 +W1 + X1]]&gt;=1),1,0)</f>
        <v>0</v>
      </c>
      <c r="AB4641" s="10" t="str">
        <f>Tableau1[[#This Row],[DOI]]</f>
        <v>doi: 10.1167/iovs.17-21654</v>
      </c>
      <c r="AC4641" s="13" t="str">
        <f>Tableau1[[#This Row],[Authors]]&amp;", "&amp;Tableau1[[#This Row],[Title]]&amp;" "&amp;Tableau1[[#This Row],[Journal]]&amp;". "&amp;Tableau1[[#This Row],[Year]]</f>
        <v>Hu P, Hunt NH, Arfuso F, Shaw LC, Uddin MN, Zhu M, Devasahayam R, Adamson SJ, Benson VL, Chan-Ling T, Grant MB., Increased Indoleamine 2,3-Dioxygenase and Quinolinic Acid Expression in Microglia and Müller Cells of Diabetic Human and Rodent Retina. Invest Ophthalmol Vis Sci. 2017</v>
      </c>
    </row>
    <row r="4642" spans="1:29" x14ac:dyDescent="0.3">
      <c r="A4642">
        <v>2488</v>
      </c>
      <c r="B4642" t="s">
        <v>5710</v>
      </c>
      <c r="C4642" t="s">
        <v>15956</v>
      </c>
      <c r="D4642" t="s">
        <v>26133</v>
      </c>
      <c r="E4642" t="s">
        <v>2443</v>
      </c>
      <c r="F4642" s="10"/>
      <c r="G4642">
        <v>2017</v>
      </c>
      <c r="J4642">
        <v>0.4138864932896863</v>
      </c>
      <c r="L4642" t="s">
        <v>36952</v>
      </c>
      <c r="M4642">
        <v>28738415</v>
      </c>
      <c r="Q4642" s="10"/>
      <c r="R4642" s="11">
        <f t="shared" si="144"/>
        <v>0</v>
      </c>
      <c r="U4642" s="11">
        <f t="shared" si="145"/>
        <v>0</v>
      </c>
      <c r="Y4642" s="11">
        <f>IF(SUM(Tableau1[[#This Row],[Other access]:[Sci-hub access]])&gt;=1,1,0)</f>
        <v>0</v>
      </c>
      <c r="Z4642" s="12">
        <f>IF(OR(Tableau1[[#This Row],[Access R1 + S1+ T1 ]]&gt;=1,Tableau1[[#This Row],[Access V1 +W1 + X1]]&gt;=1),1,0)</f>
        <v>0</v>
      </c>
      <c r="AB4642" s="10" t="str">
        <f>Tableau1[[#This Row],[DOI]]</f>
        <v>doi: 10.1167/iovs.16-20998</v>
      </c>
      <c r="AC4642" s="13" t="str">
        <f>Tableau1[[#This Row],[Authors]]&amp;", "&amp;Tableau1[[#This Row],[Title]]&amp;" "&amp;Tableau1[[#This Row],[Journal]]&amp;". "&amp;Tableau1[[#This Row],[Year]]</f>
        <v>Sun YC, Liou HM, Yeh PT, Chen WL, Hu FR., Monocarboxylate Transporters Mediate Fluorescein Uptake in Corneal Epithelial Cells. Invest Ophthalmol Vis Sci. 2017</v>
      </c>
    </row>
    <row r="4643" spans="1:29" x14ac:dyDescent="0.3">
      <c r="A4643">
        <v>9651</v>
      </c>
      <c r="B4643" t="s">
        <v>2061</v>
      </c>
      <c r="C4643" t="s">
        <v>2062</v>
      </c>
      <c r="D4643" t="s">
        <v>2063</v>
      </c>
      <c r="E4643" t="s">
        <v>2630</v>
      </c>
      <c r="F4643" s="10"/>
      <c r="G4643">
        <v>2017</v>
      </c>
      <c r="J4643">
        <v>0.41390987221943487</v>
      </c>
      <c r="L4643" t="s">
        <v>43920</v>
      </c>
      <c r="M4643">
        <v>27629020</v>
      </c>
      <c r="Q4643" s="10"/>
      <c r="R4643" s="11">
        <f t="shared" si="144"/>
        <v>0</v>
      </c>
      <c r="U4643" s="11">
        <f t="shared" si="145"/>
        <v>0</v>
      </c>
      <c r="Y4643" s="11">
        <f>IF(SUM(Tableau1[[#This Row],[Other access]:[Sci-hub access]])&gt;=1,1,0)</f>
        <v>0</v>
      </c>
      <c r="Z4643" s="12">
        <f>IF(OR(Tableau1[[#This Row],[Access R1 + S1+ T1 ]]&gt;=1,Tableau1[[#This Row],[Access V1 +W1 + X1]]&gt;=1),1,0)</f>
        <v>0</v>
      </c>
      <c r="AB4643" s="10" t="str">
        <f>Tableau1[[#This Row],[DOI]]</f>
        <v>doi: 10.1007/s11239-016-1416-6</v>
      </c>
      <c r="AC4643" s="13" t="str">
        <f>Tableau1[[#This Row],[Authors]]&amp;", "&amp;Tableau1[[#This Row],[Title]]&amp;" "&amp;Tableau1[[#This Row],[Journal]]&amp;". "&amp;Tableau1[[#This Row],[Year]]</f>
        <v>Celkan T., Plasminogen deficiency. J Thromb Thrombolysis. 2017</v>
      </c>
    </row>
    <row r="4644" spans="1:29" x14ac:dyDescent="0.3">
      <c r="A4644">
        <v>2635</v>
      </c>
      <c r="B4644" t="s">
        <v>5850</v>
      </c>
      <c r="C4644" t="s">
        <v>16096</v>
      </c>
      <c r="D4644" t="s">
        <v>26273</v>
      </c>
      <c r="E4644" t="s">
        <v>2462</v>
      </c>
      <c r="F4644" s="10"/>
      <c r="G4644">
        <v>2017</v>
      </c>
      <c r="J4644">
        <v>0.41403599679687053</v>
      </c>
      <c r="L4644" t="s">
        <v>37098</v>
      </c>
      <c r="M4644">
        <v>28716077</v>
      </c>
      <c r="Q4644" s="10"/>
      <c r="R4644" s="11">
        <f t="shared" si="144"/>
        <v>0</v>
      </c>
      <c r="U4644" s="11">
        <f t="shared" si="145"/>
        <v>0</v>
      </c>
      <c r="Y4644" s="11">
        <f>IF(SUM(Tableau1[[#This Row],[Other access]:[Sci-hub access]])&gt;=1,1,0)</f>
        <v>0</v>
      </c>
      <c r="Z4644" s="12">
        <f>IF(OR(Tableau1[[#This Row],[Access R1 + S1+ T1 ]]&gt;=1,Tableau1[[#This Row],[Access V1 +W1 + X1]]&gt;=1),1,0)</f>
        <v>0</v>
      </c>
      <c r="AB4644" s="10" t="str">
        <f>Tableau1[[#This Row],[DOI]]</f>
        <v>doi: 10.1186/s12886-017-0521-4</v>
      </c>
      <c r="AC4644" s="13" t="str">
        <f>Tableau1[[#This Row],[Authors]]&amp;", "&amp;Tableau1[[#This Row],[Title]]&amp;" "&amp;Tableau1[[#This Row],[Journal]]&amp;". "&amp;Tableau1[[#This Row],[Year]]</f>
        <v>Kim HW, Choi YJ, Lee KW, Lee MJ., Periorbital changes associated with prostaglandin analogs in Korean patients. BMC Ophthalmol. 2017</v>
      </c>
    </row>
    <row r="4645" spans="1:29" x14ac:dyDescent="0.3">
      <c r="A4645">
        <v>1564</v>
      </c>
      <c r="B4645" t="s">
        <v>4818</v>
      </c>
      <c r="C4645" t="s">
        <v>15068</v>
      </c>
      <c r="D4645" t="s">
        <v>25239</v>
      </c>
      <c r="E4645" t="s">
        <v>33981</v>
      </c>
      <c r="F4645" s="10"/>
      <c r="G4645">
        <v>2017</v>
      </c>
      <c r="J4645">
        <v>0.41427975832035668</v>
      </c>
      <c r="L4645" t="s">
        <v>36043</v>
      </c>
      <c r="M4645">
        <v>28924412</v>
      </c>
      <c r="Q4645" s="10"/>
      <c r="R4645" s="11">
        <f t="shared" si="144"/>
        <v>0</v>
      </c>
      <c r="U4645" s="11">
        <f t="shared" si="145"/>
        <v>0</v>
      </c>
      <c r="Y4645" s="11">
        <f>IF(SUM(Tableau1[[#This Row],[Other access]:[Sci-hub access]])&gt;=1,1,0)</f>
        <v>0</v>
      </c>
      <c r="Z4645" s="12">
        <f>IF(OR(Tableau1[[#This Row],[Access R1 + S1+ T1 ]]&gt;=1,Tableau1[[#This Row],[Access V1 +W1 + X1]]&gt;=1),1,0)</f>
        <v>0</v>
      </c>
      <c r="AB4645" s="10" t="str">
        <f>Tableau1[[#This Row],[DOI]]</f>
        <v>doi: 10.5693/djo.01.2017.02.001</v>
      </c>
      <c r="AC4645" s="13" t="str">
        <f>Tableau1[[#This Row],[Authors]]&amp;", "&amp;Tableau1[[#This Row],[Title]]&amp;" "&amp;Tableau1[[#This Row],[Journal]]&amp;". "&amp;Tableau1[[#This Row],[Year]]</f>
        <v>Jackson ML, Schoessow KA, Selivanova A, Wallis J., Adding access to a video magnifier to standard vision rehabilitation: initial results on reading performance and well-being from a prospective, randomized study. Digit J Ophthalmol. 2017</v>
      </c>
    </row>
    <row r="4646" spans="1:29" x14ac:dyDescent="0.3">
      <c r="A4646">
        <v>8948</v>
      </c>
      <c r="B4646" t="s">
        <v>11568</v>
      </c>
      <c r="C4646" t="s">
        <v>21749</v>
      </c>
      <c r="D4646" t="s">
        <v>32009</v>
      </c>
      <c r="E4646" t="s">
        <v>2507</v>
      </c>
      <c r="F4646" s="10"/>
      <c r="G4646">
        <v>2017</v>
      </c>
      <c r="J4646">
        <v>0.41429029012409635</v>
      </c>
      <c r="L4646" t="s">
        <v>43275</v>
      </c>
      <c r="M4646">
        <v>27808454</v>
      </c>
      <c r="Q4646" s="10"/>
      <c r="R4646" s="11">
        <f t="shared" si="144"/>
        <v>0</v>
      </c>
      <c r="U4646" s="11">
        <f t="shared" si="145"/>
        <v>0</v>
      </c>
      <c r="Y4646" s="11">
        <f>IF(SUM(Tableau1[[#This Row],[Other access]:[Sci-hub access]])&gt;=1,1,0)</f>
        <v>0</v>
      </c>
      <c r="Z4646" s="12">
        <f>IF(OR(Tableau1[[#This Row],[Access R1 + S1+ T1 ]]&gt;=1,Tableau1[[#This Row],[Access V1 +W1 + X1]]&gt;=1),1,0)</f>
        <v>0</v>
      </c>
      <c r="AB4646" s="10" t="str">
        <f>Tableau1[[#This Row],[DOI]]</f>
        <v>doi: 10.1002/pbc.26296</v>
      </c>
      <c r="AC4646" s="13" t="str">
        <f>Tableau1[[#This Row],[Authors]]&amp;", "&amp;Tableau1[[#This Row],[Title]]&amp;" "&amp;Tableau1[[#This Row],[Journal]]&amp;". "&amp;Tableau1[[#This Row],[Year]]</f>
        <v>Hampejsková L, Bascaran C, Zondervan M., A tool for planning retinoblastoma services in sub-Saharan Africa. Pediatr Blood Cancer. 2017</v>
      </c>
    </row>
    <row r="4647" spans="1:29" x14ac:dyDescent="0.3">
      <c r="A4647">
        <v>9108</v>
      </c>
      <c r="B4647" t="s">
        <v>11711</v>
      </c>
      <c r="C4647" t="s">
        <v>21887</v>
      </c>
      <c r="D4647" t="s">
        <v>32152</v>
      </c>
      <c r="E4647" t="s">
        <v>2446</v>
      </c>
      <c r="F4647" s="10"/>
      <c r="G4647">
        <v>2017</v>
      </c>
      <c r="J4647">
        <v>0.4143824330469571</v>
      </c>
      <c r="L4647" t="s">
        <v>43429</v>
      </c>
      <c r="M4647">
        <v>27783094</v>
      </c>
      <c r="Q4647" s="10"/>
      <c r="R4647" s="11">
        <f t="shared" si="144"/>
        <v>0</v>
      </c>
      <c r="U4647" s="11">
        <f t="shared" si="145"/>
        <v>0</v>
      </c>
      <c r="Y4647" s="11">
        <f>IF(SUM(Tableau1[[#This Row],[Other access]:[Sci-hub access]])&gt;=1,1,0)</f>
        <v>0</v>
      </c>
      <c r="Z4647" s="12">
        <f>IF(OR(Tableau1[[#This Row],[Access R1 + S1+ T1 ]]&gt;=1,Tableau1[[#This Row],[Access V1 +W1 + X1]]&gt;=1),1,0)</f>
        <v>0</v>
      </c>
      <c r="AB4647" s="10" t="str">
        <f>Tableau1[[#This Row],[DOI]]</f>
        <v>doi: 10.3928/01913913-20160929-01</v>
      </c>
      <c r="AC4647" s="13" t="str">
        <f>Tableau1[[#This Row],[Authors]]&amp;", "&amp;Tableau1[[#This Row],[Title]]&amp;" "&amp;Tableau1[[#This Row],[Journal]]&amp;". "&amp;Tableau1[[#This Row],[Year]]</f>
        <v>Galindo-Ferreiro A, Akaishi P, Hanafi S, Khandekar R, Galvez-Ruiz A, Schellini S, Cruz A., Outcomes of Two Surgical Techniques Using Silicone Rod for Frontalis Sling Suspension to Treat Severe Ptosis. J Pediatr Ophthalmol Strabismus. 2017</v>
      </c>
    </row>
    <row r="4648" spans="1:29" ht="28.8" x14ac:dyDescent="0.3">
      <c r="A4648">
        <v>890</v>
      </c>
      <c r="B4648" t="s">
        <v>4153</v>
      </c>
      <c r="C4648" t="s">
        <v>14407</v>
      </c>
      <c r="D4648" t="s">
        <v>24573</v>
      </c>
      <c r="E4648" t="s">
        <v>2496</v>
      </c>
      <c r="F4648" s="10"/>
      <c r="G4648">
        <v>2017</v>
      </c>
      <c r="J4648">
        <v>0.41445304999493426</v>
      </c>
      <c r="L4648" t="s">
        <v>35378</v>
      </c>
      <c r="M4648">
        <v>29074014</v>
      </c>
      <c r="Q4648" s="10"/>
      <c r="R4648" s="11">
        <f t="shared" si="144"/>
        <v>0</v>
      </c>
      <c r="U4648" s="11">
        <f t="shared" si="145"/>
        <v>0</v>
      </c>
      <c r="Y4648" s="11">
        <f>IF(SUM(Tableau1[[#This Row],[Other access]:[Sci-hub access]])&gt;=1,1,0)</f>
        <v>0</v>
      </c>
      <c r="Z4648" s="12">
        <f>IF(OR(Tableau1[[#This Row],[Access R1 + S1+ T1 ]]&gt;=1,Tableau1[[#This Row],[Access V1 +W1 + X1]]&gt;=1),1,0)</f>
        <v>0</v>
      </c>
      <c r="AB4648" s="10" t="str">
        <f>Tableau1[[#This Row],[DOI]]</f>
        <v>doi: 10.1016/j.jcjo.2017.09.027</v>
      </c>
      <c r="AC4648" s="13" t="str">
        <f>Tableau1[[#This Row],[Authors]]&amp;", "&amp;Tableau1[[#This Row],[Title]]&amp;" "&amp;Tableau1[[#This Row],[Journal]]&amp;". "&amp;Tableau1[[#This Row],[Year]]</f>
        <v>Hooper P, Boucher MC, Cruess A, Dawson KG, Delpero W, Greve M, Kozousek V, Lam WC, Maberley DAL., Excerpt from the Canadian Ophthalmological Society evidence-based clinical practice guidelines for the management of diabetic retinopathy. Can J Ophthalmol. 2017</v>
      </c>
    </row>
    <row r="4649" spans="1:29" x14ac:dyDescent="0.3">
      <c r="A4649">
        <v>7294</v>
      </c>
      <c r="B4649" t="s">
        <v>10113</v>
      </c>
      <c r="C4649" t="s">
        <v>20315</v>
      </c>
      <c r="D4649" t="s">
        <v>30547</v>
      </c>
      <c r="E4649" t="s">
        <v>2778</v>
      </c>
      <c r="F4649" s="10"/>
      <c r="G4649">
        <v>2017</v>
      </c>
      <c r="J4649">
        <v>0.41449782528705703</v>
      </c>
      <c r="L4649" t="s">
        <v>41650</v>
      </c>
      <c r="M4649">
        <v>28108140</v>
      </c>
      <c r="Q4649" s="10"/>
      <c r="R4649" s="11">
        <f t="shared" si="144"/>
        <v>0</v>
      </c>
      <c r="U4649" s="11">
        <f t="shared" si="145"/>
        <v>0</v>
      </c>
      <c r="Y4649" s="11">
        <f>IF(SUM(Tableau1[[#This Row],[Other access]:[Sci-hub access]])&gt;=1,1,0)</f>
        <v>0</v>
      </c>
      <c r="Z4649" s="12">
        <f>IF(OR(Tableau1[[#This Row],[Access R1 + S1+ T1 ]]&gt;=1,Tableau1[[#This Row],[Access V1 +W1 + X1]]&gt;=1),1,0)</f>
        <v>0</v>
      </c>
      <c r="AB4649" s="10" t="str">
        <f>Tableau1[[#This Row],[DOI]]</f>
        <v>doi: 10.1016/j.jfo.2016.09.012</v>
      </c>
      <c r="AC4649" s="13" t="str">
        <f>Tableau1[[#This Row],[Authors]]&amp;", "&amp;Tableau1[[#This Row],[Title]]&amp;" "&amp;Tableau1[[#This Row],[Journal]]&amp;". "&amp;Tableau1[[#This Row],[Year]]</f>
        <v>Souissi S, David T, Beral L., Steroid treatment in ocular tuberculosis: A double-edged sword? J Fr Ophtalmol. 2017</v>
      </c>
    </row>
    <row r="4650" spans="1:29" x14ac:dyDescent="0.3">
      <c r="A4650">
        <v>897</v>
      </c>
      <c r="B4650" t="s">
        <v>4159</v>
      </c>
      <c r="C4650" t="s">
        <v>14413</v>
      </c>
      <c r="D4650" t="s">
        <v>24580</v>
      </c>
      <c r="E4650" t="s">
        <v>2451</v>
      </c>
      <c r="F4650" s="10"/>
      <c r="G4650">
        <v>2017</v>
      </c>
      <c r="J4650">
        <v>0.41453937070792202</v>
      </c>
      <c r="L4650" t="s">
        <v>35385</v>
      </c>
      <c r="M4650">
        <v>29073249</v>
      </c>
      <c r="Q4650" s="10"/>
      <c r="R4650" s="11">
        <f t="shared" si="144"/>
        <v>0</v>
      </c>
      <c r="U4650" s="11">
        <f t="shared" si="145"/>
        <v>0</v>
      </c>
      <c r="Y4650" s="11">
        <f>IF(SUM(Tableau1[[#This Row],[Other access]:[Sci-hub access]])&gt;=1,1,0)</f>
        <v>0</v>
      </c>
      <c r="Z4650" s="12">
        <f>IF(OR(Tableau1[[#This Row],[Access R1 + S1+ T1 ]]&gt;=1,Tableau1[[#This Row],[Access V1 +W1 + X1]]&gt;=1),1,0)</f>
        <v>0</v>
      </c>
      <c r="AB4650" s="10" t="str">
        <f>Tableau1[[#This Row],[DOI]]</f>
        <v>doi: 10.1371/journal.pone.0186723</v>
      </c>
      <c r="AC4650" s="13" t="str">
        <f>Tableau1[[#This Row],[Authors]]&amp;", "&amp;Tableau1[[#This Row],[Title]]&amp;" "&amp;Tableau1[[#This Row],[Journal]]&amp;". "&amp;Tableau1[[#This Row],[Year]]</f>
        <v>Fieß A, Schuster AK, Pfeiffer N, Nickels S., Association of birth weight with corneal power in early adolescence: Results from the National Health and Nutrition Examination Survey (NHANES) 1999-2008. PLoS One. 2017</v>
      </c>
    </row>
    <row r="4651" spans="1:29" ht="28.8" x14ac:dyDescent="0.3">
      <c r="A4651">
        <v>6369</v>
      </c>
      <c r="B4651" t="s">
        <v>915</v>
      </c>
      <c r="C4651" t="s">
        <v>916</v>
      </c>
      <c r="D4651" t="s">
        <v>917</v>
      </c>
      <c r="E4651" t="s">
        <v>2633</v>
      </c>
      <c r="F4651" s="10"/>
      <c r="G4651">
        <v>2017</v>
      </c>
      <c r="J4651">
        <v>0.41461568003760874</v>
      </c>
      <c r="L4651" t="s">
        <v>40738</v>
      </c>
      <c r="M4651">
        <v>28222462</v>
      </c>
      <c r="Q4651" s="10"/>
      <c r="R4651" s="11">
        <f t="shared" si="144"/>
        <v>0</v>
      </c>
      <c r="U4651" s="11">
        <f t="shared" si="145"/>
        <v>0</v>
      </c>
      <c r="Y4651" s="11">
        <f>IF(SUM(Tableau1[[#This Row],[Other access]:[Sci-hub access]])&gt;=1,1,0)</f>
        <v>0</v>
      </c>
      <c r="Z4651" s="12">
        <f>IF(OR(Tableau1[[#This Row],[Access R1 + S1+ T1 ]]&gt;=1,Tableau1[[#This Row],[Access V1 +W1 + X1]]&gt;=1),1,0)</f>
        <v>0</v>
      </c>
      <c r="AB4651" s="10" t="str">
        <f>Tableau1[[#This Row],[DOI]]</f>
        <v>doi: 10.1055/s-0042-122780</v>
      </c>
      <c r="AC4651" s="13" t="str">
        <f>Tableau1[[#This Row],[Authors]]&amp;", "&amp;Tableau1[[#This Row],[Title]]&amp;" "&amp;Tableau1[[#This Row],[Journal]]&amp;". "&amp;Tableau1[[#This Row],[Year]]</f>
        <v>Pawlowski P, Grubczak K, Kostecki J, Ilendo-Poskrobko E, Moniuszko M, Pawlowska M, Rejdak R, Reszec J, Mysliwiec J., Decreased Frequencies of Peripheral Blood CD4+CD25+CD127-Foxp3+ in Patients with Graves' Disease and Graves' Orbitopathy: Enhancing Effect of Insulin Growth Factor-1 on Treg Cells. Horm Metab Res. 2017</v>
      </c>
    </row>
    <row r="4652" spans="1:29" ht="28.8" x14ac:dyDescent="0.3">
      <c r="A4652">
        <v>10262</v>
      </c>
      <c r="B4652" t="s">
        <v>12764</v>
      </c>
      <c r="C4652" t="s">
        <v>22931</v>
      </c>
      <c r="D4652" t="s">
        <v>33216</v>
      </c>
      <c r="E4652" t="s">
        <v>2457</v>
      </c>
      <c r="F4652" s="10"/>
      <c r="G4652">
        <v>2017</v>
      </c>
      <c r="J4652">
        <v>0.41466752907675974</v>
      </c>
      <c r="L4652" t="s">
        <v>44515</v>
      </c>
      <c r="M4652">
        <v>27413996</v>
      </c>
      <c r="Q4652" s="10"/>
      <c r="R4652" s="11">
        <f t="shared" si="144"/>
        <v>0</v>
      </c>
      <c r="U4652" s="11">
        <f t="shared" si="145"/>
        <v>0</v>
      </c>
      <c r="Y4652" s="11">
        <f>IF(SUM(Tableau1[[#This Row],[Other access]:[Sci-hub access]])&gt;=1,1,0)</f>
        <v>0</v>
      </c>
      <c r="Z4652" s="12">
        <f>IF(OR(Tableau1[[#This Row],[Access R1 + S1+ T1 ]]&gt;=1,Tableau1[[#This Row],[Access V1 +W1 + X1]]&gt;=1),1,0)</f>
        <v>0</v>
      </c>
      <c r="AB4652" s="10" t="str">
        <f>Tableau1[[#This Row],[DOI]]</f>
        <v>doi: 10.1097/ICB.0000000000000361</v>
      </c>
      <c r="AC4652" s="13" t="str">
        <f>Tableau1[[#This Row],[Authors]]&amp;", "&amp;Tableau1[[#This Row],[Title]]&amp;" "&amp;Tableau1[[#This Row],[Journal]]&amp;". "&amp;Tableau1[[#This Row],[Year]]</f>
        <v>Forlini M, Szkaradek M, Rejdak R, Bratu A, Rossini P, DʼEliseo D, Forlini C, Cavallini GM., MODIFICATION OF ADJUSTABLE MACULAR BUCKLING WITH 29-G CHANDELIER LIGHT FOR OPTIMAL POSITIONING IN HIGHLY MYOPIC EYES WITH MACULAR HOLE. Retin Cases Brief Rep. 2017</v>
      </c>
    </row>
    <row r="4653" spans="1:29" x14ac:dyDescent="0.3">
      <c r="A4653">
        <v>9676</v>
      </c>
      <c r="B4653" t="s">
        <v>12226</v>
      </c>
      <c r="C4653" t="s">
        <v>22400</v>
      </c>
      <c r="D4653" t="s">
        <v>32674</v>
      </c>
      <c r="E4653" t="s">
        <v>2449</v>
      </c>
      <c r="F4653" s="10"/>
      <c r="G4653">
        <v>2017</v>
      </c>
      <c r="J4653">
        <v>0.41470774654001652</v>
      </c>
      <c r="L4653" t="s">
        <v>43944</v>
      </c>
      <c r="M4653">
        <v>27624444</v>
      </c>
      <c r="Q4653" s="10"/>
      <c r="R4653" s="11">
        <f t="shared" si="144"/>
        <v>0</v>
      </c>
      <c r="U4653" s="11">
        <f t="shared" si="145"/>
        <v>0</v>
      </c>
      <c r="Y4653" s="11">
        <f>IF(SUM(Tableau1[[#This Row],[Other access]:[Sci-hub access]])&gt;=1,1,0)</f>
        <v>0</v>
      </c>
      <c r="Z4653" s="12">
        <f>IF(OR(Tableau1[[#This Row],[Access R1 + S1+ T1 ]]&gt;=1,Tableau1[[#This Row],[Access V1 +W1 + X1]]&gt;=1),1,0)</f>
        <v>0</v>
      </c>
      <c r="AB4653" s="10" t="str">
        <f>Tableau1[[#This Row],[DOI]]</f>
        <v>doi: 10.1111/cxo.12458</v>
      </c>
      <c r="AC4653" s="13" t="str">
        <f>Tableau1[[#This Row],[Authors]]&amp;", "&amp;Tableau1[[#This Row],[Title]]&amp;" "&amp;Tableau1[[#This Row],[Journal]]&amp;". "&amp;Tableau1[[#This Row],[Year]]</f>
        <v>Johansson J, Nygren de Boussard C, Öqvist Seimyr G, Pansell T., The effect of spectacle treatment in patients with mild traumatic brain injury: a pilot study. Clin Exp Optom. 2017</v>
      </c>
    </row>
    <row r="4654" spans="1:29" x14ac:dyDescent="0.3">
      <c r="A4654">
        <v>439</v>
      </c>
      <c r="B4654" t="s">
        <v>3702</v>
      </c>
      <c r="C4654" t="s">
        <v>13962</v>
      </c>
      <c r="D4654" t="s">
        <v>24122</v>
      </c>
      <c r="E4654" t="s">
        <v>3078</v>
      </c>
      <c r="F4654" s="10"/>
      <c r="G4654">
        <v>2017</v>
      </c>
      <c r="J4654">
        <v>0.41486337187280642</v>
      </c>
      <c r="L4654" t="e">
        <v>#VALUE!</v>
      </c>
      <c r="M4654">
        <v>29213030</v>
      </c>
      <c r="Q4654" s="10"/>
      <c r="R4654" s="11">
        <f t="shared" si="144"/>
        <v>0</v>
      </c>
      <c r="U4654" s="11">
        <f t="shared" si="145"/>
        <v>0</v>
      </c>
      <c r="Y4654" s="11">
        <f>IF(SUM(Tableau1[[#This Row],[Other access]:[Sci-hub access]])&gt;=1,1,0)</f>
        <v>0</v>
      </c>
      <c r="Z4654" s="12">
        <f>IF(OR(Tableau1[[#This Row],[Access R1 + S1+ T1 ]]&gt;=1,Tableau1[[#This Row],[Access V1 +W1 + X1]]&gt;=1),1,0)</f>
        <v>0</v>
      </c>
      <c r="AB4654" s="10" t="e">
        <f>Tableau1[[#This Row],[DOI]]</f>
        <v>#VALUE!</v>
      </c>
      <c r="AC4654" s="13" t="str">
        <f>Tableau1[[#This Row],[Authors]]&amp;", "&amp;Tableau1[[#This Row],[Title]]&amp;" "&amp;Tableau1[[#This Row],[Journal]]&amp;". "&amp;Tableau1[[#This Row],[Year]]</f>
        <v>Alabri H, Lewis WD, Manjila S, Alkhachroum AM, De Georgia MA., Acute Bilateral Ophthalmoplegia Due to Vertebrobasilar Dolichoectasia: A Report of Two Cases. Am J Case Rep. 2017</v>
      </c>
    </row>
    <row r="4655" spans="1:29" x14ac:dyDescent="0.3">
      <c r="A4655">
        <v>9488</v>
      </c>
      <c r="B4655" t="s">
        <v>12053</v>
      </c>
      <c r="C4655" t="s">
        <v>22228</v>
      </c>
      <c r="D4655" t="s">
        <v>32499</v>
      </c>
      <c r="E4655" t="s">
        <v>34327</v>
      </c>
      <c r="F4655" s="10"/>
      <c r="G4655">
        <v>2017</v>
      </c>
      <c r="J4655">
        <v>0.41486476138427408</v>
      </c>
      <c r="L4655" t="s">
        <v>43771</v>
      </c>
      <c r="M4655">
        <v>27671232</v>
      </c>
      <c r="Q4655" s="10"/>
      <c r="R4655" s="11">
        <f t="shared" si="144"/>
        <v>0</v>
      </c>
      <c r="U4655" s="11">
        <f t="shared" si="145"/>
        <v>0</v>
      </c>
      <c r="Y4655" s="11">
        <f>IF(SUM(Tableau1[[#This Row],[Other access]:[Sci-hub access]])&gt;=1,1,0)</f>
        <v>0</v>
      </c>
      <c r="Z4655" s="12">
        <f>IF(OR(Tableau1[[#This Row],[Access R1 + S1+ T1 ]]&gt;=1,Tableau1[[#This Row],[Access V1 +W1 + X1]]&gt;=1),1,0)</f>
        <v>0</v>
      </c>
      <c r="AB4655" s="10" t="str">
        <f>Tableau1[[#This Row],[DOI]]</f>
        <v>doi: 10.1111/cns.12633</v>
      </c>
      <c r="AC4655" s="13" t="str">
        <f>Tableau1[[#This Row],[Authors]]&amp;", "&amp;Tableau1[[#This Row],[Title]]&amp;" "&amp;Tableau1[[#This Row],[Journal]]&amp;". "&amp;Tableau1[[#This Row],[Year]]</f>
        <v>Cui DM, Zeng T, Ren J, Wang K, Jin Y, Zhou L, Gao L., KLF4 Knockdown Attenuates TBI-Induced Neuronal Damage through p53 and JAK-STAT3 Signaling. CNS Neurosci Ther. 2017</v>
      </c>
    </row>
    <row r="4656" spans="1:29" x14ac:dyDescent="0.3">
      <c r="A4656">
        <v>7338</v>
      </c>
      <c r="B4656" t="s">
        <v>10154</v>
      </c>
      <c r="C4656" t="s">
        <v>20356</v>
      </c>
      <c r="D4656" t="s">
        <v>30588</v>
      </c>
      <c r="E4656" t="s">
        <v>2589</v>
      </c>
      <c r="F4656" s="10"/>
      <c r="G4656">
        <v>2017</v>
      </c>
      <c r="J4656">
        <v>0.41486833475963991</v>
      </c>
      <c r="L4656" t="s">
        <v>41694</v>
      </c>
      <c r="M4656">
        <v>28104255</v>
      </c>
      <c r="Q4656" s="10"/>
      <c r="R4656" s="11">
        <f t="shared" si="144"/>
        <v>0</v>
      </c>
      <c r="U4656" s="11">
        <f t="shared" si="145"/>
        <v>0</v>
      </c>
      <c r="Y4656" s="11">
        <f>IF(SUM(Tableau1[[#This Row],[Other access]:[Sci-hub access]])&gt;=1,1,0)</f>
        <v>0</v>
      </c>
      <c r="Z4656" s="12">
        <f>IF(OR(Tableau1[[#This Row],[Access R1 + S1+ T1 ]]&gt;=1,Tableau1[[#This Row],[Access V1 +W1 + X1]]&gt;=1),1,0)</f>
        <v>0</v>
      </c>
      <c r="AB4656" s="10" t="str">
        <f>Tableau1[[#This Row],[DOI]]</f>
        <v>doi: 10.1016/j.msard.2016.11.009</v>
      </c>
      <c r="AC4656" s="13" t="str">
        <f>Tableau1[[#This Row],[Authors]]&amp;", "&amp;Tableau1[[#This Row],[Title]]&amp;" "&amp;Tableau1[[#This Row],[Journal]]&amp;". "&amp;Tableau1[[#This Row],[Year]]</f>
        <v>Schöberl F, Csanadi E, Eren O, Dieterich M, Kümpfel T., NMOSD triggered by yellow fever vaccination - An unusual clinical presentation with segmental painful erythema. Mult Scler Relat Disord. 2017</v>
      </c>
    </row>
    <row r="4657" spans="1:29" x14ac:dyDescent="0.3">
      <c r="A4657">
        <v>2208</v>
      </c>
      <c r="B4657" t="s">
        <v>5441</v>
      </c>
      <c r="C4657" t="s">
        <v>15686</v>
      </c>
      <c r="D4657" t="s">
        <v>25863</v>
      </c>
      <c r="E4657" t="s">
        <v>2448</v>
      </c>
      <c r="F4657" s="10"/>
      <c r="G4657">
        <v>2017</v>
      </c>
      <c r="J4657">
        <v>0.41504825331098072</v>
      </c>
      <c r="L4657" t="s">
        <v>36678</v>
      </c>
      <c r="M4657">
        <v>28798980</v>
      </c>
      <c r="Q4657" s="10"/>
      <c r="R4657" s="11">
        <f t="shared" si="144"/>
        <v>0</v>
      </c>
      <c r="U4657" s="11">
        <f t="shared" si="145"/>
        <v>0</v>
      </c>
      <c r="Y4657" s="11">
        <f>IF(SUM(Tableau1[[#This Row],[Other access]:[Sci-hub access]])&gt;=1,1,0)</f>
        <v>0</v>
      </c>
      <c r="Z4657" s="12">
        <f>IF(OR(Tableau1[[#This Row],[Access R1 + S1+ T1 ]]&gt;=1,Tableau1[[#This Row],[Access V1 +W1 + X1]]&gt;=1),1,0)</f>
        <v>0</v>
      </c>
      <c r="AB4657" s="10" t="str">
        <f>Tableau1[[#This Row],[DOI]]</f>
        <v>doi: 10.1007/s00417-017-3762-2</v>
      </c>
      <c r="AC4657" s="13" t="str">
        <f>Tableau1[[#This Row],[Authors]]&amp;", "&amp;Tableau1[[#This Row],[Title]]&amp;" "&amp;Tableau1[[#This Row],[Journal]]&amp;". "&amp;Tableau1[[#This Row],[Year]]</f>
        <v>Parvin P, Zola M, Dirani A, Ambresin A, Mantel I., Two-year outcome of an observe-and-plan regimen for neovascular age-related macular degeneration treated with Aflibercept. Graefes Arch Clin Exp Ophthalmol. 2017</v>
      </c>
    </row>
    <row r="4658" spans="1:29" x14ac:dyDescent="0.3">
      <c r="A4658">
        <v>10366</v>
      </c>
      <c r="B4658" t="s">
        <v>12862</v>
      </c>
      <c r="C4658" t="s">
        <v>23029</v>
      </c>
      <c r="D4658" t="s">
        <v>33315</v>
      </c>
      <c r="E4658" t="s">
        <v>2607</v>
      </c>
      <c r="F4658" s="10"/>
      <c r="G4658">
        <v>2017</v>
      </c>
      <c r="J4658">
        <v>0.4152738906527047</v>
      </c>
      <c r="L4658" t="s">
        <v>44617</v>
      </c>
      <c r="M4658">
        <v>27354670</v>
      </c>
      <c r="Q4658" s="10"/>
      <c r="R4658" s="11">
        <f t="shared" si="144"/>
        <v>0</v>
      </c>
      <c r="U4658" s="11">
        <f t="shared" si="145"/>
        <v>0</v>
      </c>
      <c r="Y4658" s="11">
        <f>IF(SUM(Tableau1[[#This Row],[Other access]:[Sci-hub access]])&gt;=1,1,0)</f>
        <v>0</v>
      </c>
      <c r="Z4658" s="12">
        <f>IF(OR(Tableau1[[#This Row],[Access R1 + S1+ T1 ]]&gt;=1,Tableau1[[#This Row],[Access V1 +W1 + X1]]&gt;=1),1,0)</f>
        <v>0</v>
      </c>
      <c r="AB4658" s="10" t="str">
        <f>Tableau1[[#This Row],[DOI]]</f>
        <v>doi: 10.1503/cmaj.151029</v>
      </c>
      <c r="AC4658" s="13" t="str">
        <f>Tableau1[[#This Row],[Authors]]&amp;", "&amp;Tableau1[[#This Row],[Title]]&amp;" "&amp;Tableau1[[#This Row],[Journal]]&amp;". "&amp;Tableau1[[#This Row],[Year]]</f>
        <v>Micieli JA, Bedi H, Krings T., A woman with a red eye from a carotid-cavernous sinus fistula. CMAJ. 2017</v>
      </c>
    </row>
    <row r="4659" spans="1:29" x14ac:dyDescent="0.3">
      <c r="A4659">
        <v>1082</v>
      </c>
      <c r="B4659" t="s">
        <v>4344</v>
      </c>
      <c r="C4659" t="s">
        <v>14598</v>
      </c>
      <c r="D4659" t="s">
        <v>24765</v>
      </c>
      <c r="E4659" t="s">
        <v>2468</v>
      </c>
      <c r="F4659" s="10"/>
      <c r="G4659">
        <v>2017</v>
      </c>
      <c r="J4659">
        <v>0.4153218195553644</v>
      </c>
      <c r="L4659" t="s">
        <v>35570</v>
      </c>
      <c r="M4659">
        <v>29035912</v>
      </c>
      <c r="Q4659" s="10"/>
      <c r="R4659" s="11">
        <f t="shared" si="144"/>
        <v>0</v>
      </c>
      <c r="U4659" s="11">
        <f t="shared" si="145"/>
        <v>0</v>
      </c>
      <c r="Y4659" s="11">
        <f>IF(SUM(Tableau1[[#This Row],[Other access]:[Sci-hub access]])&gt;=1,1,0)</f>
        <v>0</v>
      </c>
      <c r="Z4659" s="12">
        <f>IF(OR(Tableau1[[#This Row],[Access R1 + S1+ T1 ]]&gt;=1,Tableau1[[#This Row],[Access V1 +W1 + X1]]&gt;=1),1,0)</f>
        <v>0</v>
      </c>
      <c r="AB4659" s="10" t="str">
        <f>Tableau1[[#This Row],[DOI]]</f>
        <v>doi: 10.1097/IJG.0000000000000802</v>
      </c>
      <c r="AC4659" s="13" t="str">
        <f>Tableau1[[#This Row],[Authors]]&amp;", "&amp;Tableau1[[#This Row],[Title]]&amp;" "&amp;Tableau1[[#This Row],[Journal]]&amp;". "&amp;Tableau1[[#This Row],[Year]]</f>
        <v>Rahmatnejad K, Pruzan NL, Amanullah S, Shaukat BA, Resende AF, Waisbourd M, Zhan T, Moster MR., Surgical Outcomes of Gonioscopy-assisted Transluminal Trabeculotomy (GATT) in Patients With Open-angle Glaucoma. J Glaucoma. 2017</v>
      </c>
    </row>
    <row r="4660" spans="1:29" x14ac:dyDescent="0.3">
      <c r="A4660">
        <v>10391</v>
      </c>
      <c r="B4660" t="s">
        <v>12884</v>
      </c>
      <c r="C4660" t="s">
        <v>23051</v>
      </c>
      <c r="D4660" t="s">
        <v>33337</v>
      </c>
      <c r="E4660" t="s">
        <v>2762</v>
      </c>
      <c r="F4660" s="10"/>
      <c r="G4660">
        <v>2017</v>
      </c>
      <c r="J4660">
        <v>0.4154242422538863</v>
      </c>
      <c r="L4660" t="s">
        <v>44641</v>
      </c>
      <c r="M4660">
        <v>27342762</v>
      </c>
      <c r="Q4660" s="10"/>
      <c r="R4660" s="11">
        <f t="shared" si="144"/>
        <v>0</v>
      </c>
      <c r="U4660" s="11">
        <f t="shared" si="145"/>
        <v>0</v>
      </c>
      <c r="Y4660" s="11">
        <f>IF(SUM(Tableau1[[#This Row],[Other access]:[Sci-hub access]])&gt;=1,1,0)</f>
        <v>0</v>
      </c>
      <c r="Z4660" s="12">
        <f>IF(OR(Tableau1[[#This Row],[Access R1 + S1+ T1 ]]&gt;=1,Tableau1[[#This Row],[Access V1 +W1 + X1]]&gt;=1),1,0)</f>
        <v>0</v>
      </c>
      <c r="AB4660" s="10" t="str">
        <f>Tableau1[[#This Row],[DOI]]</f>
        <v>doi: 10.1136/neurintsurg-2016-012268.rep</v>
      </c>
      <c r="AC4660" s="13" t="str">
        <f>Tableau1[[#This Row],[Authors]]&amp;", "&amp;Tableau1[[#This Row],[Title]]&amp;" "&amp;Tableau1[[#This Row],[Journal]]&amp;". "&amp;Tableau1[[#This Row],[Year]]</f>
        <v>Zhang X, Lv N, Wang C, Cao W, Liu J, Huang Q., Late recurrence of a completely occluded large intracranial aneurysm treated with a Tubridge flow diverter. J Neurointerv Surg. 2017</v>
      </c>
    </row>
    <row r="4661" spans="1:29" x14ac:dyDescent="0.3">
      <c r="A4661">
        <v>5541</v>
      </c>
      <c r="B4661" t="s">
        <v>8585</v>
      </c>
      <c r="C4661" t="s">
        <v>18806</v>
      </c>
      <c r="D4661" t="s">
        <v>29015</v>
      </c>
      <c r="E4661" t="s">
        <v>2490</v>
      </c>
      <c r="F4661" s="10"/>
      <c r="G4661">
        <v>2017</v>
      </c>
      <c r="J4661">
        <v>0.41553351401203886</v>
      </c>
      <c r="L4661" t="s">
        <v>39928</v>
      </c>
      <c r="M4661">
        <v>28322733</v>
      </c>
      <c r="Q4661" s="10"/>
      <c r="R4661" s="11">
        <f t="shared" si="144"/>
        <v>0</v>
      </c>
      <c r="U4661" s="11">
        <f t="shared" si="145"/>
        <v>0</v>
      </c>
      <c r="Y4661" s="11">
        <f>IF(SUM(Tableau1[[#This Row],[Other access]:[Sci-hub access]])&gt;=1,1,0)</f>
        <v>0</v>
      </c>
      <c r="Z4661" s="12">
        <f>IF(OR(Tableau1[[#This Row],[Access R1 + S1+ T1 ]]&gt;=1,Tableau1[[#This Row],[Access V1 +W1 + X1]]&gt;=1),1,0)</f>
        <v>0</v>
      </c>
      <c r="AB4661" s="10" t="str">
        <f>Tableau1[[#This Row],[DOI]]</f>
        <v>doi: 10.1016/j.ajo.2017.03.012</v>
      </c>
      <c r="AC4661" s="13" t="str">
        <f>Tableau1[[#This Row],[Authors]]&amp;", "&amp;Tableau1[[#This Row],[Title]]&amp;" "&amp;Tableau1[[#This Row],[Journal]]&amp;". "&amp;Tableau1[[#This Row],[Year]]</f>
        <v>Tee JJL, Carroll J, Webster AR, Michaelides M., Quantitative Analysis of Retinal Structure Using Spectral-Domain Optical Coherence Tomography in RPGR-Associated Retinopathy. Am J Ophthalmol. 2017</v>
      </c>
    </row>
    <row r="4662" spans="1:29" ht="28.8" x14ac:dyDescent="0.3">
      <c r="A4662">
        <v>5216</v>
      </c>
      <c r="B4662" t="s">
        <v>8285</v>
      </c>
      <c r="C4662" t="s">
        <v>18509</v>
      </c>
      <c r="D4662" t="s">
        <v>28715</v>
      </c>
      <c r="E4662" t="s">
        <v>34247</v>
      </c>
      <c r="F4662" s="10"/>
      <c r="G4662">
        <v>2017</v>
      </c>
      <c r="J4662">
        <v>0.41561526524189829</v>
      </c>
      <c r="L4662" t="s">
        <v>39617</v>
      </c>
      <c r="M4662">
        <v>28361261</v>
      </c>
      <c r="Q4662" s="10"/>
      <c r="R4662" s="11">
        <f t="shared" si="144"/>
        <v>0</v>
      </c>
      <c r="U4662" s="11">
        <f t="shared" si="145"/>
        <v>0</v>
      </c>
      <c r="Y4662" s="11">
        <f>IF(SUM(Tableau1[[#This Row],[Other access]:[Sci-hub access]])&gt;=1,1,0)</f>
        <v>0</v>
      </c>
      <c r="Z4662" s="12">
        <f>IF(OR(Tableau1[[#This Row],[Access R1 + S1+ T1 ]]&gt;=1,Tableau1[[#This Row],[Access V1 +W1 + X1]]&gt;=1),1,0)</f>
        <v>0</v>
      </c>
      <c r="AB4662" s="10" t="str">
        <f>Tableau1[[#This Row],[DOI]]</f>
        <v>doi: 10.1007/s11011-017-9986-3</v>
      </c>
      <c r="AC4662" s="13" t="str">
        <f>Tableau1[[#This Row],[Authors]]&amp;", "&amp;Tableau1[[#This Row],[Title]]&amp;" "&amp;Tableau1[[#This Row],[Journal]]&amp;". "&amp;Tableau1[[#This Row],[Year]]</f>
        <v>Sanches M, Abuhaiba SI, d'Almeida OC, Quendera B, Gomes L, Moreno C, Guelho D, Castelo-Branco M., Diabetic brain or retina? Visual psychophysical performance in diabetic patients in relation to GABA levels in occipital cortex. Metab Brain Dis. 2017</v>
      </c>
    </row>
    <row r="4663" spans="1:29" x14ac:dyDescent="0.3">
      <c r="A4663">
        <v>10163</v>
      </c>
      <c r="B4663" t="s">
        <v>12671</v>
      </c>
      <c r="C4663" t="s">
        <v>22839</v>
      </c>
      <c r="D4663" t="s">
        <v>33121</v>
      </c>
      <c r="E4663" t="s">
        <v>2471</v>
      </c>
      <c r="F4663" s="10"/>
      <c r="G4663">
        <v>2017</v>
      </c>
      <c r="J4663">
        <v>0.41573436908104344</v>
      </c>
      <c r="L4663" t="s">
        <v>44418</v>
      </c>
      <c r="M4663">
        <v>27444307</v>
      </c>
      <c r="Q4663" s="10"/>
      <c r="R4663" s="11">
        <f t="shared" si="144"/>
        <v>0</v>
      </c>
      <c r="U4663" s="11">
        <f t="shared" si="145"/>
        <v>0</v>
      </c>
      <c r="Y4663" s="11">
        <f>IF(SUM(Tableau1[[#This Row],[Other access]:[Sci-hub access]])&gt;=1,1,0)</f>
        <v>0</v>
      </c>
      <c r="Z4663" s="12">
        <f>IF(OR(Tableau1[[#This Row],[Access R1 + S1+ T1 ]]&gt;=1,Tableau1[[#This Row],[Access V1 +W1 + X1]]&gt;=1),1,0)</f>
        <v>0</v>
      </c>
      <c r="AB4663" s="10" t="str">
        <f>Tableau1[[#This Row],[DOI]]</f>
        <v>doi: 10.1007/s10792-016-0294-4</v>
      </c>
      <c r="AC4663" s="13" t="str">
        <f>Tableau1[[#This Row],[Authors]]&amp;", "&amp;Tableau1[[#This Row],[Title]]&amp;" "&amp;Tableau1[[#This Row],[Journal]]&amp;". "&amp;Tableau1[[#This Row],[Year]]</f>
        <v>Kocak I., Intravitreal aflibercept in treatment-resistant pigment epithelial detachment. Int Ophthalmol. 2017</v>
      </c>
    </row>
    <row r="4664" spans="1:29" x14ac:dyDescent="0.3">
      <c r="A4664">
        <v>1822</v>
      </c>
      <c r="B4664" t="s">
        <v>5067</v>
      </c>
      <c r="C4664" t="s">
        <v>15314</v>
      </c>
      <c r="D4664" t="s">
        <v>25489</v>
      </c>
      <c r="E4664" t="s">
        <v>2462</v>
      </c>
      <c r="F4664" s="10"/>
      <c r="G4664">
        <v>2017</v>
      </c>
      <c r="J4664">
        <v>0.41592458932833898</v>
      </c>
      <c r="L4664" t="s">
        <v>36294</v>
      </c>
      <c r="M4664">
        <v>28865424</v>
      </c>
      <c r="Q4664" s="10"/>
      <c r="R4664" s="11">
        <f t="shared" si="144"/>
        <v>0</v>
      </c>
      <c r="U4664" s="11">
        <f t="shared" si="145"/>
        <v>0</v>
      </c>
      <c r="Y4664" s="11">
        <f>IF(SUM(Tableau1[[#This Row],[Other access]:[Sci-hub access]])&gt;=1,1,0)</f>
        <v>0</v>
      </c>
      <c r="Z4664" s="12">
        <f>IF(OR(Tableau1[[#This Row],[Access R1 + S1+ T1 ]]&gt;=1,Tableau1[[#This Row],[Access V1 +W1 + X1]]&gt;=1),1,0)</f>
        <v>0</v>
      </c>
      <c r="AB4664" s="10" t="str">
        <f>Tableau1[[#This Row],[DOI]]</f>
        <v>doi: 10.1186/s12886-017-0552-x</v>
      </c>
      <c r="AC4664" s="13" t="str">
        <f>Tableau1[[#This Row],[Authors]]&amp;", "&amp;Tableau1[[#This Row],[Title]]&amp;" "&amp;Tableau1[[#This Row],[Journal]]&amp;". "&amp;Tableau1[[#This Row],[Year]]</f>
        <v>Thapa R, Bajimaya S, Paudyal G, Khanal S, Tan S, Thapa SS, van Rens G., Prevalence, pattern and risk factors of retinal vein occlusion in an elderly population in Nepal: the Bhaktapur retina study. BMC Ophthalmol. 2017</v>
      </c>
    </row>
    <row r="4665" spans="1:29" x14ac:dyDescent="0.3">
      <c r="A4665">
        <v>219</v>
      </c>
      <c r="B4665" t="s">
        <v>3482</v>
      </c>
      <c r="C4665" t="s">
        <v>13743</v>
      </c>
      <c r="D4665" t="s">
        <v>23902</v>
      </c>
      <c r="E4665" t="s">
        <v>2448</v>
      </c>
      <c r="F4665" s="10"/>
      <c r="G4665">
        <v>2018</v>
      </c>
      <c r="J4665">
        <v>0.41596573127205949</v>
      </c>
      <c r="L4665" t="s">
        <v>34731</v>
      </c>
      <c r="M4665">
        <v>29322247</v>
      </c>
      <c r="Q4665" s="10"/>
      <c r="R4665" s="11">
        <f t="shared" si="144"/>
        <v>0</v>
      </c>
      <c r="U4665" s="11">
        <f t="shared" si="145"/>
        <v>0</v>
      </c>
      <c r="Y4665" s="11">
        <f>IF(SUM(Tableau1[[#This Row],[Other access]:[Sci-hub access]])&gt;=1,1,0)</f>
        <v>0</v>
      </c>
      <c r="Z4665" s="12">
        <f>IF(OR(Tableau1[[#This Row],[Access R1 + S1+ T1 ]]&gt;=1,Tableau1[[#This Row],[Access V1 +W1 + X1]]&gt;=1),1,0)</f>
        <v>0</v>
      </c>
      <c r="AB4665" s="10" t="str">
        <f>Tableau1[[#This Row],[DOI]]</f>
        <v>doi: 10.1007/s00417-017-3883-7</v>
      </c>
      <c r="AC4665" s="13" t="str">
        <f>Tableau1[[#This Row],[Authors]]&amp;", "&amp;Tableau1[[#This Row],[Title]]&amp;" "&amp;Tableau1[[#This Row],[Journal]]&amp;". "&amp;Tableau1[[#This Row],[Year]]</f>
        <v>Han JW, Choi J, Kim YS, Kim J, Brinkmann R, Lyu J, Park TK., Comparison of the neuroinflammatory responses to selective retina therapy and continuous-wave laser photocoagulation in mouse eyes. Graefes Arch Clin Exp Ophthalmol. 2018</v>
      </c>
    </row>
    <row r="4666" spans="1:29" x14ac:dyDescent="0.3">
      <c r="A4666">
        <v>7523</v>
      </c>
      <c r="B4666" t="s">
        <v>10321</v>
      </c>
      <c r="C4666" t="s">
        <v>20521</v>
      </c>
      <c r="D4666" t="s">
        <v>30756</v>
      </c>
      <c r="E4666" t="s">
        <v>2523</v>
      </c>
      <c r="F4666" s="10"/>
      <c r="G4666">
        <v>2017</v>
      </c>
      <c r="J4666">
        <v>0.41600856722702306</v>
      </c>
      <c r="L4666" t="s">
        <v>41878</v>
      </c>
      <c r="M4666">
        <v>28085140</v>
      </c>
      <c r="Q4666" s="10"/>
      <c r="R4666" s="11">
        <f t="shared" si="144"/>
        <v>0</v>
      </c>
      <c r="U4666" s="11">
        <f t="shared" si="145"/>
        <v>0</v>
      </c>
      <c r="Y4666" s="11">
        <f>IF(SUM(Tableau1[[#This Row],[Other access]:[Sci-hub access]])&gt;=1,1,0)</f>
        <v>0</v>
      </c>
      <c r="Z4666" s="12">
        <f>IF(OR(Tableau1[[#This Row],[Access R1 + S1+ T1 ]]&gt;=1,Tableau1[[#This Row],[Access V1 +W1 + X1]]&gt;=1),1,0)</f>
        <v>0</v>
      </c>
      <c r="AB4666" s="10" t="str">
        <f>Tableau1[[#This Row],[DOI]]</f>
        <v>doi: 10.1038/eye.2016.312</v>
      </c>
      <c r="AC4666" s="13" t="str">
        <f>Tableau1[[#This Row],[Authors]]&amp;", "&amp;Tableau1[[#This Row],[Title]]&amp;" "&amp;Tableau1[[#This Row],[Journal]]&amp;". "&amp;Tableau1[[#This Row],[Year]]</f>
        <v>Cousins CC, Kang JH, Bovee C, Wang J, Greenstein SH, Turalba A, Shen LQ, Brauner S, Boumenna T, Blum S, Levkovitch-Verbin H, Ritch R, Wiggs JL, Knepper PA, Pasquale LR., Nailfold capillary morphology in exfoliation syndrome. Eye (Lond). 2017</v>
      </c>
    </row>
    <row r="4667" spans="1:29" x14ac:dyDescent="0.3">
      <c r="A4667">
        <v>10039</v>
      </c>
      <c r="B4667" t="s">
        <v>12558</v>
      </c>
      <c r="C4667" t="s">
        <v>22726</v>
      </c>
      <c r="D4667" t="s">
        <v>33007</v>
      </c>
      <c r="E4667" t="s">
        <v>2506</v>
      </c>
      <c r="F4667" s="10"/>
      <c r="G4667">
        <v>2017</v>
      </c>
      <c r="J4667">
        <v>0.41603556992940149</v>
      </c>
      <c r="L4667" t="s">
        <v>44296</v>
      </c>
      <c r="M4667">
        <v>27490141</v>
      </c>
      <c r="Q4667" s="10"/>
      <c r="R4667" s="11">
        <f t="shared" si="144"/>
        <v>0</v>
      </c>
      <c r="U4667" s="11">
        <f t="shared" si="145"/>
        <v>0</v>
      </c>
      <c r="Y4667" s="11">
        <f>IF(SUM(Tableau1[[#This Row],[Other access]:[Sci-hub access]])&gt;=1,1,0)</f>
        <v>0</v>
      </c>
      <c r="Z4667" s="12">
        <f>IF(OR(Tableau1[[#This Row],[Access R1 + S1+ T1 ]]&gt;=1,Tableau1[[#This Row],[Access V1 +W1 + X1]]&gt;=1),1,0)</f>
        <v>0</v>
      </c>
      <c r="AB4667" s="10" t="str">
        <f>Tableau1[[#This Row],[DOI]]</f>
        <v>doi: 10.1002/mus.25365</v>
      </c>
      <c r="AC4667" s="13" t="str">
        <f>Tableau1[[#This Row],[Authors]]&amp;", "&amp;Tableau1[[#This Row],[Title]]&amp;" "&amp;Tableau1[[#This Row],[Journal]]&amp;". "&amp;Tableau1[[#This Row],[Year]]</f>
        <v>Hernández-Laín A, Esteban-Pérez J, Montenegro DC, Domínguez-González C., Myosin myopathy with external ophthalmoplegia associated with a novel homozygous mutation in MYH2. Muscle Nerve. 2017</v>
      </c>
    </row>
    <row r="4668" spans="1:29" x14ac:dyDescent="0.3">
      <c r="A4668">
        <v>4909</v>
      </c>
      <c r="B4668" t="s">
        <v>8008</v>
      </c>
      <c r="C4668" t="s">
        <v>18237</v>
      </c>
      <c r="D4668" t="s">
        <v>28438</v>
      </c>
      <c r="E4668" t="s">
        <v>2486</v>
      </c>
      <c r="F4668" s="10"/>
      <c r="G4668">
        <v>2017</v>
      </c>
      <c r="J4668">
        <v>0.41608031336866236</v>
      </c>
      <c r="L4668" t="s">
        <v>39319</v>
      </c>
      <c r="M4668">
        <v>28391615</v>
      </c>
      <c r="Q4668" s="10"/>
      <c r="R4668" s="11">
        <f t="shared" si="144"/>
        <v>0</v>
      </c>
      <c r="U4668" s="11">
        <f t="shared" si="145"/>
        <v>0</v>
      </c>
      <c r="Y4668" s="11">
        <f>IF(SUM(Tableau1[[#This Row],[Other access]:[Sci-hub access]])&gt;=1,1,0)</f>
        <v>0</v>
      </c>
      <c r="Z4668" s="12">
        <f>IF(OR(Tableau1[[#This Row],[Access R1 + S1+ T1 ]]&gt;=1,Tableau1[[#This Row],[Access V1 +W1 + X1]]&gt;=1),1,0)</f>
        <v>0</v>
      </c>
      <c r="AB4668" s="10" t="str">
        <f>Tableau1[[#This Row],[DOI]]</f>
        <v>doi: 10.1111/aos.13399</v>
      </c>
      <c r="AC4668" s="13" t="str">
        <f>Tableau1[[#This Row],[Authors]]&amp;", "&amp;Tableau1[[#This Row],[Title]]&amp;" "&amp;Tableau1[[#This Row],[Journal]]&amp;". "&amp;Tableau1[[#This Row],[Year]]</f>
        <v>Koh LHL, Agrawal R, Khandelwal N, Sai Charan L, Chhablani J., Choroidal vascular changes in age-related macular degeneration. Acta Ophthalmol. 2017</v>
      </c>
    </row>
    <row r="4669" spans="1:29" x14ac:dyDescent="0.3">
      <c r="A4669">
        <v>4188</v>
      </c>
      <c r="B4669" t="s">
        <v>7329</v>
      </c>
      <c r="C4669" t="s">
        <v>17565</v>
      </c>
      <c r="D4669" t="s">
        <v>27757</v>
      </c>
      <c r="E4669" t="s">
        <v>3203</v>
      </c>
      <c r="F4669" s="10"/>
      <c r="G4669">
        <v>2017</v>
      </c>
      <c r="J4669">
        <v>0.41611803010459703</v>
      </c>
      <c r="L4669" t="s">
        <v>38619</v>
      </c>
      <c r="M4669">
        <v>28472701</v>
      </c>
      <c r="Q4669" s="10"/>
      <c r="R4669" s="11">
        <f t="shared" si="144"/>
        <v>0</v>
      </c>
      <c r="U4669" s="11">
        <f t="shared" si="145"/>
        <v>0</v>
      </c>
      <c r="Y4669" s="11">
        <f>IF(SUM(Tableau1[[#This Row],[Other access]:[Sci-hub access]])&gt;=1,1,0)</f>
        <v>0</v>
      </c>
      <c r="Z4669" s="12">
        <f>IF(OR(Tableau1[[#This Row],[Access R1 + S1+ T1 ]]&gt;=1,Tableau1[[#This Row],[Access V1 +W1 + X1]]&gt;=1),1,0)</f>
        <v>0</v>
      </c>
      <c r="AB4669" s="10" t="str">
        <f>Tableau1[[#This Row],[DOI]]</f>
        <v>doi: 10.1016/j.jad.2017.04.055</v>
      </c>
      <c r="AC4669" s="13" t="str">
        <f>Tableau1[[#This Row],[Authors]]&amp;", "&amp;Tableau1[[#This Row],[Title]]&amp;" "&amp;Tableau1[[#This Row],[Journal]]&amp;". "&amp;Tableau1[[#This Row],[Year]]</f>
        <v>Khalil MA, Saleh AA, Gohar SM, Khalil DH, Said M., Optical coherence tomography findings in patients with bipolar disorder. J Affect Disord. 2017</v>
      </c>
    </row>
    <row r="4670" spans="1:29" x14ac:dyDescent="0.3">
      <c r="A4670">
        <v>1388</v>
      </c>
      <c r="B4670" t="s">
        <v>4647</v>
      </c>
      <c r="C4670" t="s">
        <v>14898</v>
      </c>
      <c r="D4670" t="s">
        <v>25068</v>
      </c>
      <c r="E4670" t="s">
        <v>3162</v>
      </c>
      <c r="F4670" s="10"/>
      <c r="G4670">
        <v>2017</v>
      </c>
      <c r="J4670">
        <v>0.4161307069209097</v>
      </c>
      <c r="L4670" t="s">
        <v>35871</v>
      </c>
      <c r="M4670">
        <v>28960961</v>
      </c>
      <c r="Q4670" s="10"/>
      <c r="R4670" s="11">
        <f t="shared" si="144"/>
        <v>0</v>
      </c>
      <c r="U4670" s="11">
        <f t="shared" si="145"/>
        <v>0</v>
      </c>
      <c r="Y4670" s="11">
        <f>IF(SUM(Tableau1[[#This Row],[Other access]:[Sci-hub access]])&gt;=1,1,0)</f>
        <v>0</v>
      </c>
      <c r="Z4670" s="12">
        <f>IF(OR(Tableau1[[#This Row],[Access R1 + S1+ T1 ]]&gt;=1,Tableau1[[#This Row],[Access V1 +W1 + X1]]&gt;=1),1,0)</f>
        <v>0</v>
      </c>
      <c r="AB4670" s="10" t="str">
        <f>Tableau1[[#This Row],[DOI]]</f>
        <v>doi: 10.1021/acs.biochem.7b00709</v>
      </c>
      <c r="AC4670" s="13" t="str">
        <f>Tableau1[[#This Row],[Authors]]&amp;", "&amp;Tableau1[[#This Row],[Title]]&amp;" "&amp;Tableau1[[#This Row],[Journal]]&amp;". "&amp;Tableau1[[#This Row],[Year]]</f>
        <v>Gowda V, Foulke-Abel J, Agbo H, Bench BJ, Chae J, Russell WK, Watanabe CMH., Lipofuscin Formation Catalyzed by the Milk Protein β-Lactoglobulin: Lysine Residues in Cycloretinal Synthesis. Biochemistry. 2017</v>
      </c>
    </row>
    <row r="4671" spans="1:29" x14ac:dyDescent="0.3">
      <c r="A4671">
        <v>4696</v>
      </c>
      <c r="B4671" t="s">
        <v>7809</v>
      </c>
      <c r="C4671" t="s">
        <v>18041</v>
      </c>
      <c r="D4671" t="s">
        <v>28239</v>
      </c>
      <c r="E4671" t="s">
        <v>2541</v>
      </c>
      <c r="F4671" s="10"/>
      <c r="G4671">
        <v>2017</v>
      </c>
      <c r="J4671">
        <v>0.41613771708356695</v>
      </c>
      <c r="L4671" t="s">
        <v>39112</v>
      </c>
      <c r="M4671">
        <v>28418947</v>
      </c>
      <c r="Q4671" s="10"/>
      <c r="R4671" s="11">
        <f t="shared" si="144"/>
        <v>0</v>
      </c>
      <c r="U4671" s="11">
        <f t="shared" si="145"/>
        <v>0</v>
      </c>
      <c r="Y4671" s="11">
        <f>IF(SUM(Tableau1[[#This Row],[Other access]:[Sci-hub access]])&gt;=1,1,0)</f>
        <v>0</v>
      </c>
      <c r="Z4671" s="12">
        <f>IF(OR(Tableau1[[#This Row],[Access R1 + S1+ T1 ]]&gt;=1,Tableau1[[#This Row],[Access V1 +W1 + X1]]&gt;=1),1,0)</f>
        <v>0</v>
      </c>
      <c r="AB4671" s="10" t="str">
        <f>Tableau1[[#This Row],[DOI]]</f>
        <v>doi: 10.1097/WNO.0000000000000512</v>
      </c>
      <c r="AC4671" s="13" t="str">
        <f>Tableau1[[#This Row],[Authors]]&amp;", "&amp;Tableau1[[#This Row],[Title]]&amp;" "&amp;Tableau1[[#This Row],[Journal]]&amp;". "&amp;Tableau1[[#This Row],[Year]]</f>
        <v>Reggie SN, Chen JJ, Lee MS, Chung SM., Sleep-Induced Apraxia of Eyelid Opening. J Neuroophthalmol. 2017</v>
      </c>
    </row>
    <row r="4672" spans="1:29" x14ac:dyDescent="0.3">
      <c r="A4672">
        <v>10165</v>
      </c>
      <c r="B4672" t="s">
        <v>12673</v>
      </c>
      <c r="C4672" t="s">
        <v>22841</v>
      </c>
      <c r="D4672" t="s">
        <v>33123</v>
      </c>
      <c r="E4672" t="s">
        <v>2440</v>
      </c>
      <c r="F4672" s="10"/>
      <c r="G4672">
        <v>2017</v>
      </c>
      <c r="J4672">
        <v>0.416193887162426</v>
      </c>
      <c r="L4672" t="s">
        <v>44420</v>
      </c>
      <c r="M4672">
        <v>27443500</v>
      </c>
      <c r="Q4672" s="10"/>
      <c r="R4672" s="11">
        <f t="shared" si="144"/>
        <v>0</v>
      </c>
      <c r="U4672" s="11">
        <f t="shared" si="145"/>
        <v>0</v>
      </c>
      <c r="Y4672" s="11">
        <f>IF(SUM(Tableau1[[#This Row],[Other access]:[Sci-hub access]])&gt;=1,1,0)</f>
        <v>0</v>
      </c>
      <c r="Z4672" s="12">
        <f>IF(OR(Tableau1[[#This Row],[Access R1 + S1+ T1 ]]&gt;=1,Tableau1[[#This Row],[Access V1 +W1 + X1]]&gt;=1),1,0)</f>
        <v>0</v>
      </c>
      <c r="AB4672" s="10" t="str">
        <f>Tableau1[[#This Row],[DOI]]</f>
        <v>doi: 10.1016/j.exer.2016.07.009</v>
      </c>
      <c r="AC4672" s="13" t="str">
        <f>Tableau1[[#This Row],[Authors]]&amp;", "&amp;Tableau1[[#This Row],[Title]]&amp;" "&amp;Tableau1[[#This Row],[Journal]]&amp;". "&amp;Tableau1[[#This Row],[Year]]</f>
        <v>Stamer WD, Clark AF., The many faces of the trabecular meshwork cell. Exp Eye Res. 2017</v>
      </c>
    </row>
    <row r="4673" spans="1:29" x14ac:dyDescent="0.3">
      <c r="A4673">
        <v>5185</v>
      </c>
      <c r="B4673" t="s">
        <v>8256</v>
      </c>
      <c r="C4673" t="s">
        <v>18481</v>
      </c>
      <c r="D4673" t="s">
        <v>28686</v>
      </c>
      <c r="E4673" t="s">
        <v>2604</v>
      </c>
      <c r="F4673" s="10"/>
      <c r="G4673">
        <v>2017</v>
      </c>
      <c r="J4673">
        <v>0.4162345550876605</v>
      </c>
      <c r="L4673" t="s">
        <v>39589</v>
      </c>
      <c r="M4673">
        <v>28364526</v>
      </c>
      <c r="Q4673" s="10"/>
      <c r="R4673" s="11">
        <f t="shared" si="144"/>
        <v>0</v>
      </c>
      <c r="U4673" s="11">
        <f t="shared" si="145"/>
        <v>0</v>
      </c>
      <c r="Y4673" s="11">
        <f>IF(SUM(Tableau1[[#This Row],[Other access]:[Sci-hub access]])&gt;=1,1,0)</f>
        <v>0</v>
      </c>
      <c r="Z4673" s="12">
        <f>IF(OR(Tableau1[[#This Row],[Access R1 + S1+ T1 ]]&gt;=1,Tableau1[[#This Row],[Access V1 +W1 + X1]]&gt;=1),1,0)</f>
        <v>0</v>
      </c>
      <c r="AB4673" s="10" t="str">
        <f>Tableau1[[#This Row],[DOI]]</f>
        <v>doi: 10.1093/asj/sjw248</v>
      </c>
      <c r="AC4673" s="13" t="str">
        <f>Tableau1[[#This Row],[Authors]]&amp;", "&amp;Tableau1[[#This Row],[Title]]&amp;" "&amp;Tableau1[[#This Row],[Journal]]&amp;". "&amp;Tableau1[[#This Row],[Year]]</f>
        <v>Taban MR., Expanding Role of Orbital Decompression in Aesthetic Surgery. Aesthet Surg J. 2017</v>
      </c>
    </row>
    <row r="4674" spans="1:29" x14ac:dyDescent="0.3">
      <c r="A4674">
        <v>3460</v>
      </c>
      <c r="B4674" t="s">
        <v>6635</v>
      </c>
      <c r="C4674" t="s">
        <v>16877</v>
      </c>
      <c r="D4674" t="s">
        <v>27059</v>
      </c>
      <c r="E4674" t="s">
        <v>34139</v>
      </c>
      <c r="F4674" s="10"/>
      <c r="G4674">
        <v>2017</v>
      </c>
      <c r="J4674">
        <v>0.41627176440535885</v>
      </c>
      <c r="L4674" t="s">
        <v>37909</v>
      </c>
      <c r="M4674">
        <v>28583181</v>
      </c>
      <c r="Q4674" s="10"/>
      <c r="R4674" s="11">
        <f t="shared" ref="R4674:R4737" si="146">IF(SUM(N4674:Q4674)&gt;0,1,0)</f>
        <v>0</v>
      </c>
      <c r="U4674" s="11">
        <f t="shared" ref="U4674:U4737" si="147">IF(SUM(R4674,T4674)&gt;0,1,0)</f>
        <v>0</v>
      </c>
      <c r="Y4674" s="11">
        <f>IF(SUM(Tableau1[[#This Row],[Other access]:[Sci-hub access]])&gt;=1,1,0)</f>
        <v>0</v>
      </c>
      <c r="Z4674" s="12">
        <f>IF(OR(Tableau1[[#This Row],[Access R1 + S1+ T1 ]]&gt;=1,Tableau1[[#This Row],[Access V1 +W1 + X1]]&gt;=1),1,0)</f>
        <v>0</v>
      </c>
      <c r="AB4674" s="10" t="str">
        <f>Tableau1[[#This Row],[DOI]]</f>
        <v>doi: 10.1186/s13287-017-0584-4</v>
      </c>
      <c r="AC4674" s="13" t="str">
        <f>Tableau1[[#This Row],[Authors]]&amp;", "&amp;Tableau1[[#This Row],[Title]]&amp;" "&amp;Tableau1[[#This Row],[Journal]]&amp;". "&amp;Tableau1[[#This Row],[Year]]</f>
        <v>Sun S, Li Z, Glencer P, Cai B, Zhang X, Yang J, Li X., Bringing the age-related macular degeneration high-risk allele age-related maculopathy susceptibility 2 into focus with stem cell technology. Stem Cell Res Ther. 2017</v>
      </c>
    </row>
    <row r="4675" spans="1:29" x14ac:dyDescent="0.3">
      <c r="A4675">
        <v>3515</v>
      </c>
      <c r="B4675" t="s">
        <v>6689</v>
      </c>
      <c r="C4675" t="s">
        <v>16931</v>
      </c>
      <c r="D4675" t="s">
        <v>27113</v>
      </c>
      <c r="E4675" t="s">
        <v>2523</v>
      </c>
      <c r="F4675" s="10"/>
      <c r="G4675">
        <v>2017</v>
      </c>
      <c r="J4675">
        <v>0.416539241482348</v>
      </c>
      <c r="L4675" t="s">
        <v>37962</v>
      </c>
      <c r="M4675">
        <v>28574499</v>
      </c>
      <c r="Q4675" s="10"/>
      <c r="R4675" s="11">
        <f t="shared" si="146"/>
        <v>0</v>
      </c>
      <c r="U4675" s="11">
        <f t="shared" si="147"/>
        <v>0</v>
      </c>
      <c r="Y4675" s="11">
        <f>IF(SUM(Tableau1[[#This Row],[Other access]:[Sci-hub access]])&gt;=1,1,0)</f>
        <v>0</v>
      </c>
      <c r="Z4675" s="12">
        <f>IF(OR(Tableau1[[#This Row],[Access R1 + S1+ T1 ]]&gt;=1,Tableau1[[#This Row],[Access V1 +W1 + X1]]&gt;=1),1,0)</f>
        <v>0</v>
      </c>
      <c r="AB4675" s="10" t="str">
        <f>Tableau1[[#This Row],[DOI]]</f>
        <v>doi: 10.1038/eye.2017.93</v>
      </c>
      <c r="AC4675" s="13" t="str">
        <f>Tableau1[[#This Row],[Authors]]&amp;", "&amp;Tableau1[[#This Row],[Title]]&amp;" "&amp;Tableau1[[#This Row],[Journal]]&amp;". "&amp;Tableau1[[#This Row],[Year]]</f>
        <v>Jones NP, Sala-Puigdollers A, Stanga PE., Ultra-widefield fundus fluorescein angiography in the diagnosis and management of retinal vasculitis. Eye (Lond). 2017</v>
      </c>
    </row>
    <row r="4676" spans="1:29" x14ac:dyDescent="0.3">
      <c r="A4676">
        <v>5567</v>
      </c>
      <c r="B4676" t="s">
        <v>8606</v>
      </c>
      <c r="C4676" t="s">
        <v>18828</v>
      </c>
      <c r="D4676" t="s">
        <v>29036</v>
      </c>
      <c r="E4676" t="s">
        <v>2451</v>
      </c>
      <c r="F4676" s="10"/>
      <c r="G4676">
        <v>2017</v>
      </c>
      <c r="J4676">
        <v>0.41700202756138138</v>
      </c>
      <c r="L4676" t="s">
        <v>39954</v>
      </c>
      <c r="M4676">
        <v>28319174</v>
      </c>
      <c r="Q4676" s="10"/>
      <c r="R4676" s="11">
        <f t="shared" si="146"/>
        <v>0</v>
      </c>
      <c r="U4676" s="11">
        <f t="shared" si="147"/>
        <v>0</v>
      </c>
      <c r="Y4676" s="11">
        <f>IF(SUM(Tableau1[[#This Row],[Other access]:[Sci-hub access]])&gt;=1,1,0)</f>
        <v>0</v>
      </c>
      <c r="Z4676" s="12">
        <f>IF(OR(Tableau1[[#This Row],[Access R1 + S1+ T1 ]]&gt;=1,Tableau1[[#This Row],[Access V1 +W1 + X1]]&gt;=1),1,0)</f>
        <v>0</v>
      </c>
      <c r="AB4676" s="10" t="str">
        <f>Tableau1[[#This Row],[DOI]]</f>
        <v>doi: 10.1371/journal.pone.0174260</v>
      </c>
      <c r="AC4676" s="13" t="str">
        <f>Tableau1[[#This Row],[Authors]]&amp;", "&amp;Tableau1[[#This Row],[Title]]&amp;" "&amp;Tableau1[[#This Row],[Journal]]&amp;". "&amp;Tableau1[[#This Row],[Year]]</f>
        <v>Xia N, Ye X, Hu X, Song S, Xu H, Niu M, Wang H, Wang J., Simultaneous induction of Graves' hyperthyroidism and Graves' ophthalmopathy by TSHR genetic immunization in BALB/c mice. PLoS One. 2017</v>
      </c>
    </row>
    <row r="4677" spans="1:29" x14ac:dyDescent="0.3">
      <c r="A4677">
        <v>10428</v>
      </c>
      <c r="B4677" t="s">
        <v>2231</v>
      </c>
      <c r="C4677" t="s">
        <v>2232</v>
      </c>
      <c r="D4677" t="s">
        <v>2233</v>
      </c>
      <c r="E4677" t="s">
        <v>2832</v>
      </c>
      <c r="F4677" s="10"/>
      <c r="G4677">
        <v>2017</v>
      </c>
      <c r="J4677">
        <v>0.41704833077661108</v>
      </c>
      <c r="L4677" t="s">
        <v>44678</v>
      </c>
      <c r="M4677">
        <v>27311587</v>
      </c>
      <c r="Q4677" s="10"/>
      <c r="R4677" s="11">
        <f t="shared" si="146"/>
        <v>0</v>
      </c>
      <c r="U4677" s="11">
        <f t="shared" si="147"/>
        <v>0</v>
      </c>
      <c r="Y4677" s="11">
        <f>IF(SUM(Tableau1[[#This Row],[Other access]:[Sci-hub access]])&gt;=1,1,0)</f>
        <v>0</v>
      </c>
      <c r="Z4677" s="12">
        <f>IF(OR(Tableau1[[#This Row],[Access R1 + S1+ T1 ]]&gt;=1,Tableau1[[#This Row],[Access V1 +W1 + X1]]&gt;=1),1,0)</f>
        <v>0</v>
      </c>
      <c r="AB4677" s="10" t="str">
        <f>Tableau1[[#This Row],[DOI]]</f>
        <v>doi: 10.1007/s00345-016-1880-9</v>
      </c>
      <c r="AC4677" s="13" t="str">
        <f>Tableau1[[#This Row],[Authors]]&amp;", "&amp;Tableau1[[#This Row],[Title]]&amp;" "&amp;Tableau1[[#This Row],[Journal]]&amp;". "&amp;Tableau1[[#This Row],[Year]]</f>
        <v>Aydogmus Y, Uzun S, Gundogan FC, Ulas UH, Ebiloglu T, Goktas MT., Is overactive bladder a nervous or bladder disorder? Autonomic imaging in patients with overactive bladder via dynamic pupillometry. World J Urol. 2017</v>
      </c>
    </row>
    <row r="4678" spans="1:29" x14ac:dyDescent="0.3">
      <c r="A4678">
        <v>10012</v>
      </c>
      <c r="B4678" t="s">
        <v>12534</v>
      </c>
      <c r="C4678" t="s">
        <v>22702</v>
      </c>
      <c r="D4678" t="s">
        <v>32982</v>
      </c>
      <c r="E4678" t="s">
        <v>2471</v>
      </c>
      <c r="F4678" s="10"/>
      <c r="G4678">
        <v>2017</v>
      </c>
      <c r="J4678">
        <v>0.41715421740685221</v>
      </c>
      <c r="L4678" t="s">
        <v>44269</v>
      </c>
      <c r="M4678">
        <v>27495952</v>
      </c>
      <c r="Q4678" s="10"/>
      <c r="R4678" s="11">
        <f t="shared" si="146"/>
        <v>0</v>
      </c>
      <c r="U4678" s="11">
        <f t="shared" si="147"/>
        <v>0</v>
      </c>
      <c r="Y4678" s="11">
        <f>IF(SUM(Tableau1[[#This Row],[Other access]:[Sci-hub access]])&gt;=1,1,0)</f>
        <v>0</v>
      </c>
      <c r="Z4678" s="12">
        <f>IF(OR(Tableau1[[#This Row],[Access R1 + S1+ T1 ]]&gt;=1,Tableau1[[#This Row],[Access V1 +W1 + X1]]&gt;=1),1,0)</f>
        <v>0</v>
      </c>
      <c r="AB4678" s="10" t="str">
        <f>Tableau1[[#This Row],[DOI]]</f>
        <v>doi: 10.1007/s10792-016-0317-1</v>
      </c>
      <c r="AC4678" s="13" t="str">
        <f>Tableau1[[#This Row],[Authors]]&amp;", "&amp;Tableau1[[#This Row],[Title]]&amp;" "&amp;Tableau1[[#This Row],[Journal]]&amp;". "&amp;Tableau1[[#This Row],[Year]]</f>
        <v>Imamoglu S, Sevim MS, Yıldız HE, Vural ET, Bardak H, Bardak Y., Surgical outcomes of patients with iridocorneal endothelial syndrome: a case series. Int Ophthalmol. 2017</v>
      </c>
    </row>
    <row r="4679" spans="1:29" x14ac:dyDescent="0.3">
      <c r="A4679">
        <v>8760</v>
      </c>
      <c r="B4679" t="s">
        <v>11399</v>
      </c>
      <c r="C4679" t="s">
        <v>21584</v>
      </c>
      <c r="D4679" t="s">
        <v>31839</v>
      </c>
      <c r="E4679" t="s">
        <v>2468</v>
      </c>
      <c r="F4679" s="10"/>
      <c r="G4679">
        <v>2017</v>
      </c>
      <c r="J4679">
        <v>0.41727788515834685</v>
      </c>
      <c r="L4679" t="s">
        <v>43096</v>
      </c>
      <c r="M4679">
        <v>27846047</v>
      </c>
      <c r="Q4679" s="10"/>
      <c r="R4679" s="11">
        <f t="shared" si="146"/>
        <v>0</v>
      </c>
      <c r="U4679" s="11">
        <f t="shared" si="147"/>
        <v>0</v>
      </c>
      <c r="Y4679" s="11">
        <f>IF(SUM(Tableau1[[#This Row],[Other access]:[Sci-hub access]])&gt;=1,1,0)</f>
        <v>0</v>
      </c>
      <c r="Z4679" s="12">
        <f>IF(OR(Tableau1[[#This Row],[Access R1 + S1+ T1 ]]&gt;=1,Tableau1[[#This Row],[Access V1 +W1 + X1]]&gt;=1),1,0)</f>
        <v>0</v>
      </c>
      <c r="AB4679" s="10" t="str">
        <f>Tableau1[[#This Row],[DOI]]</f>
        <v>doi: 10.1097/IJG.0000000000000574</v>
      </c>
      <c r="AC4679" s="13" t="str">
        <f>Tableau1[[#This Row],[Authors]]&amp;", "&amp;Tableau1[[#This Row],[Title]]&amp;" "&amp;Tableau1[[#This Row],[Journal]]&amp;". "&amp;Tableau1[[#This Row],[Year]]</f>
        <v>Jonas JB, Ohno-Matsui K, Panda-Jonas S., Optic Nerve Head Histopathology in High Axial Myopia. J Glaucoma. 2017</v>
      </c>
    </row>
    <row r="4680" spans="1:29" x14ac:dyDescent="0.3">
      <c r="A4680">
        <v>7593</v>
      </c>
      <c r="B4680" t="s">
        <v>10381</v>
      </c>
      <c r="C4680" t="s">
        <v>20581</v>
      </c>
      <c r="D4680" t="s">
        <v>30816</v>
      </c>
      <c r="E4680" t="s">
        <v>2825</v>
      </c>
      <c r="F4680" s="10"/>
      <c r="G4680">
        <v>2017</v>
      </c>
      <c r="J4680">
        <v>0.41734794937418729</v>
      </c>
      <c r="L4680" t="s">
        <v>41948</v>
      </c>
      <c r="M4680">
        <v>28077493</v>
      </c>
      <c r="Q4680" s="10"/>
      <c r="R4680" s="11">
        <f t="shared" si="146"/>
        <v>0</v>
      </c>
      <c r="U4680" s="11">
        <f t="shared" si="147"/>
        <v>0</v>
      </c>
      <c r="Y4680" s="11">
        <f>IF(SUM(Tableau1[[#This Row],[Other access]:[Sci-hub access]])&gt;=1,1,0)</f>
        <v>0</v>
      </c>
      <c r="Z4680" s="12">
        <f>IF(OR(Tableau1[[#This Row],[Access R1 + S1+ T1 ]]&gt;=1,Tableau1[[#This Row],[Access V1 +W1 + X1]]&gt;=1),1,0)</f>
        <v>0</v>
      </c>
      <c r="AB4680" s="10" t="str">
        <f>Tableau1[[#This Row],[DOI]]</f>
        <v>doi: 10.1212/WNL.0000000000003582</v>
      </c>
      <c r="AC4680" s="13" t="str">
        <f>Tableau1[[#This Row],[Authors]]&amp;", "&amp;Tableau1[[#This Row],[Title]]&amp;" "&amp;Tableau1[[#This Row],[Journal]]&amp;". "&amp;Tableau1[[#This Row],[Year]]</f>
        <v>Button J, Al-Louzi O, Lang A, Bhargava P, Newsome SD, Frohman T, Balcer LJ, Frohman EM, Prince J, Calabresi PA, Saidha S., Disease-modifying therapies modulate retinal atrophy in multiple sclerosis: A retrospective study. Neurology. 2017</v>
      </c>
    </row>
    <row r="4681" spans="1:29" ht="28.8" x14ac:dyDescent="0.3">
      <c r="A4681">
        <v>549</v>
      </c>
      <c r="B4681" t="s">
        <v>3812</v>
      </c>
      <c r="C4681" t="s">
        <v>14069</v>
      </c>
      <c r="D4681" t="s">
        <v>24232</v>
      </c>
      <c r="E4681" t="s">
        <v>2462</v>
      </c>
      <c r="F4681" s="10"/>
      <c r="G4681">
        <v>2017</v>
      </c>
      <c r="J4681">
        <v>0.41740657789345348</v>
      </c>
      <c r="L4681" t="s">
        <v>35048</v>
      </c>
      <c r="M4681">
        <v>29183292</v>
      </c>
      <c r="Q4681" s="10"/>
      <c r="R4681" s="11">
        <f t="shared" si="146"/>
        <v>0</v>
      </c>
      <c r="U4681" s="11">
        <f t="shared" si="147"/>
        <v>0</v>
      </c>
      <c r="Y4681" s="11">
        <f>IF(SUM(Tableau1[[#This Row],[Other access]:[Sci-hub access]])&gt;=1,1,0)</f>
        <v>0</v>
      </c>
      <c r="Z4681" s="12">
        <f>IF(OR(Tableau1[[#This Row],[Access R1 + S1+ T1 ]]&gt;=1,Tableau1[[#This Row],[Access V1 +W1 + X1]]&gt;=1),1,0)</f>
        <v>0</v>
      </c>
      <c r="AB4681" s="10" t="str">
        <f>Tableau1[[#This Row],[DOI]]</f>
        <v>doi: 10.1186/s12886-017-0621-1</v>
      </c>
      <c r="AC4681" s="13" t="str">
        <f>Tableau1[[#This Row],[Authors]]&amp;", "&amp;Tableau1[[#This Row],[Title]]&amp;" "&amp;Tableau1[[#This Row],[Journal]]&amp;". "&amp;Tableau1[[#This Row],[Year]]</f>
        <v>Gao M, Wang Y, Liu W, Liu L, Yan W, Liu J, Liu K, Liu X, Hu Y., Assessment of macular function in patients with idiopathic Epiretinal membrane by multifocal Electroretinography: correlation with visual acuity and optical coherence tomography. BMC Ophthalmol. 2017</v>
      </c>
    </row>
    <row r="4682" spans="1:29" x14ac:dyDescent="0.3">
      <c r="A4682">
        <v>8817</v>
      </c>
      <c r="B4682" t="s">
        <v>11451</v>
      </c>
      <c r="C4682" t="s">
        <v>21635</v>
      </c>
      <c r="D4682" t="s">
        <v>31891</v>
      </c>
      <c r="E4682" t="s">
        <v>2490</v>
      </c>
      <c r="F4682" s="10"/>
      <c r="G4682">
        <v>2017</v>
      </c>
      <c r="J4682">
        <v>0.41743848449170129</v>
      </c>
      <c r="L4682" t="s">
        <v>43153</v>
      </c>
      <c r="M4682">
        <v>27832941</v>
      </c>
      <c r="Q4682" s="10"/>
      <c r="R4682" s="11">
        <f t="shared" si="146"/>
        <v>0</v>
      </c>
      <c r="U4682" s="11">
        <f t="shared" si="147"/>
        <v>0</v>
      </c>
      <c r="Y4682" s="11">
        <f>IF(SUM(Tableau1[[#This Row],[Other access]:[Sci-hub access]])&gt;=1,1,0)</f>
        <v>0</v>
      </c>
      <c r="Z4682" s="12">
        <f>IF(OR(Tableau1[[#This Row],[Access R1 + S1+ T1 ]]&gt;=1,Tableau1[[#This Row],[Access V1 +W1 + X1]]&gt;=1),1,0)</f>
        <v>0</v>
      </c>
      <c r="AB4682" s="10" t="str">
        <f>Tableau1[[#This Row],[DOI]]</f>
        <v>doi: 10.1016/j.ajo.2016.10.023</v>
      </c>
      <c r="AC4682" s="13" t="str">
        <f>Tableau1[[#This Row],[Authors]]&amp;", "&amp;Tableau1[[#This Row],[Title]]&amp;" "&amp;Tableau1[[#This Row],[Journal]]&amp;". "&amp;Tableau1[[#This Row],[Year]]</f>
        <v>Budenz DL, Huecker JB, Gedde SJ, Gordon M, Kass M; Ocular Hypertension Treatment Study Group.., Thirteen-Year Follow-up of Optic Disc Hemorrhages in the Ocular Hypertension Treatment Study. Am J Ophthalmol. 2017</v>
      </c>
    </row>
    <row r="4683" spans="1:29" x14ac:dyDescent="0.3">
      <c r="A4683">
        <v>8556</v>
      </c>
      <c r="B4683" t="s">
        <v>11225</v>
      </c>
      <c r="C4683" t="s">
        <v>21409</v>
      </c>
      <c r="D4683" t="s">
        <v>31664</v>
      </c>
      <c r="E4683" t="s">
        <v>34015</v>
      </c>
      <c r="F4683" s="10"/>
      <c r="G4683">
        <v>2017</v>
      </c>
      <c r="J4683">
        <v>0.4175093176736695</v>
      </c>
      <c r="L4683" t="s">
        <v>42892</v>
      </c>
      <c r="M4683">
        <v>27892788</v>
      </c>
      <c r="Q4683" s="10"/>
      <c r="R4683" s="11">
        <f t="shared" si="146"/>
        <v>0</v>
      </c>
      <c r="U4683" s="11">
        <f t="shared" si="147"/>
        <v>0</v>
      </c>
      <c r="Y4683" s="11">
        <f>IF(SUM(Tableau1[[#This Row],[Other access]:[Sci-hub access]])&gt;=1,1,0)</f>
        <v>0</v>
      </c>
      <c r="Z4683" s="12">
        <f>IF(OR(Tableau1[[#This Row],[Access R1 + S1+ T1 ]]&gt;=1,Tableau1[[#This Row],[Access V1 +W1 + X1]]&gt;=1),1,0)</f>
        <v>0</v>
      </c>
      <c r="AB4683" s="10" t="str">
        <f>Tableau1[[#This Row],[DOI]]</f>
        <v>doi: 10.1080/13816810.2016.1227453</v>
      </c>
      <c r="AC4683" s="13" t="str">
        <f>Tableau1[[#This Row],[Authors]]&amp;", "&amp;Tableau1[[#This Row],[Title]]&amp;" "&amp;Tableau1[[#This Row],[Journal]]&amp;". "&amp;Tableau1[[#This Row],[Year]]</f>
        <v>Khan KN, Carss K, Raymond FL, Islam F, Nihr BioResource-Rare Diseases Consortium, Moore AT, Michaelides M, Arno G., Vitamin A deficiency due to bi-allelic mutation of RBP4: There's more to it than meets the eye. Ophthalmic Genet. 2017</v>
      </c>
    </row>
    <row r="4684" spans="1:29" x14ac:dyDescent="0.3">
      <c r="A4684">
        <v>3266</v>
      </c>
      <c r="B4684" t="s">
        <v>6449</v>
      </c>
      <c r="C4684" t="s">
        <v>16692</v>
      </c>
      <c r="D4684" t="s">
        <v>26873</v>
      </c>
      <c r="E4684" t="s">
        <v>2567</v>
      </c>
      <c r="F4684" s="10"/>
      <c r="G4684">
        <v>2017</v>
      </c>
      <c r="J4684">
        <v>0.41757483535276707</v>
      </c>
      <c r="L4684" t="s">
        <v>37719</v>
      </c>
      <c r="M4684">
        <v>28611160</v>
      </c>
      <c r="Q4684" s="10"/>
      <c r="R4684" s="11">
        <f t="shared" si="146"/>
        <v>0</v>
      </c>
      <c r="U4684" s="11">
        <f t="shared" si="147"/>
        <v>0</v>
      </c>
      <c r="Y4684" s="11">
        <f>IF(SUM(Tableau1[[#This Row],[Other access]:[Sci-hub access]])&gt;=1,1,0)</f>
        <v>0</v>
      </c>
      <c r="Z4684" s="12">
        <f>IF(OR(Tableau1[[#This Row],[Access R1 + S1+ T1 ]]&gt;=1,Tableau1[[#This Row],[Access V1 +W1 + X1]]&gt;=1),1,0)</f>
        <v>0</v>
      </c>
      <c r="AB4684" s="10" t="str">
        <f>Tableau1[[#This Row],[DOI]]</f>
        <v>doi: 10.1136/bcr-2016-218371</v>
      </c>
      <c r="AC4684" s="13" t="str">
        <f>Tableau1[[#This Row],[Authors]]&amp;", "&amp;Tableau1[[#This Row],[Title]]&amp;" "&amp;Tableau1[[#This Row],[Journal]]&amp;". "&amp;Tableau1[[#This Row],[Year]]</f>
        <v>Ahmed A, Rajankulam Ganesan SK, Haleem S, Nicoll J., A rare case of late solitary vertebral metastasis from an adenoid cystic carcinoma of the lacrimal gland. BMJ Case Rep. 2017</v>
      </c>
    </row>
    <row r="4685" spans="1:29" ht="28.8" x14ac:dyDescent="0.3">
      <c r="A4685">
        <v>9097</v>
      </c>
      <c r="B4685" t="s">
        <v>11703</v>
      </c>
      <c r="C4685" t="s">
        <v>21879</v>
      </c>
      <c r="D4685" t="s">
        <v>32144</v>
      </c>
      <c r="E4685" t="s">
        <v>2448</v>
      </c>
      <c r="F4685" s="10"/>
      <c r="G4685">
        <v>2017</v>
      </c>
      <c r="J4685">
        <v>0.41772133012729862</v>
      </c>
      <c r="L4685" t="s">
        <v>43418</v>
      </c>
      <c r="M4685">
        <v>27785598</v>
      </c>
      <c r="Q4685" s="10"/>
      <c r="R4685" s="11">
        <f t="shared" si="146"/>
        <v>0</v>
      </c>
      <c r="U4685" s="11">
        <f t="shared" si="147"/>
        <v>0</v>
      </c>
      <c r="Y4685" s="11">
        <f>IF(SUM(Tableau1[[#This Row],[Other access]:[Sci-hub access]])&gt;=1,1,0)</f>
        <v>0</v>
      </c>
      <c r="Z4685" s="12">
        <f>IF(OR(Tableau1[[#This Row],[Access R1 + S1+ T1 ]]&gt;=1,Tableau1[[#This Row],[Access V1 +W1 + X1]]&gt;=1),1,0)</f>
        <v>0</v>
      </c>
      <c r="AB4685" s="10" t="str">
        <f>Tableau1[[#This Row],[DOI]]</f>
        <v>doi: 10.1007/s00417-016-3526-4</v>
      </c>
      <c r="AC4685" s="13" t="str">
        <f>Tableau1[[#This Row],[Authors]]&amp;", "&amp;Tableau1[[#This Row],[Title]]&amp;" "&amp;Tableau1[[#This Row],[Journal]]&amp;". "&amp;Tableau1[[#This Row],[Year]]</f>
        <v>Dénier C, Dureau P, Edelson C, Barjol A, Caputo G., Pseudo-accommodation in non-amblyopic children after bilateral cataract surgery and implantation with a monofocal intraocular lens: prevalence and possible mechanisms. Graefes Arch Clin Exp Ophthalmol. 2017</v>
      </c>
    </row>
    <row r="4686" spans="1:29" x14ac:dyDescent="0.3">
      <c r="A4686">
        <v>1037</v>
      </c>
      <c r="B4686" t="s">
        <v>4299</v>
      </c>
      <c r="C4686" t="s">
        <v>14553</v>
      </c>
      <c r="D4686" t="s">
        <v>24720</v>
      </c>
      <c r="E4686" t="s">
        <v>2511</v>
      </c>
      <c r="F4686" s="10"/>
      <c r="G4686">
        <v>2017</v>
      </c>
      <c r="J4686">
        <v>0.41783701698372577</v>
      </c>
      <c r="L4686" t="s">
        <v>35525</v>
      </c>
      <c r="M4686">
        <v>29044077</v>
      </c>
      <c r="Q4686" s="10"/>
      <c r="R4686" s="11">
        <f t="shared" si="146"/>
        <v>0</v>
      </c>
      <c r="U4686" s="11">
        <f t="shared" si="147"/>
        <v>0</v>
      </c>
      <c r="Y4686" s="11">
        <f>IF(SUM(Tableau1[[#This Row],[Other access]:[Sci-hub access]])&gt;=1,1,0)</f>
        <v>0</v>
      </c>
      <c r="Z4686" s="12">
        <f>IF(OR(Tableau1[[#This Row],[Access R1 + S1+ T1 ]]&gt;=1,Tableau1[[#This Row],[Access V1 +W1 + X1]]&gt;=1),1,0)</f>
        <v>0</v>
      </c>
      <c r="AB4686" s="10" t="str">
        <f>Tableau1[[#This Row],[DOI]]</f>
        <v>doi: 10.4103/ijo.IJO_89_17</v>
      </c>
      <c r="AC4686" s="13" t="str">
        <f>Tableau1[[#This Row],[Authors]]&amp;", "&amp;Tableau1[[#This Row],[Title]]&amp;" "&amp;Tableau1[[#This Row],[Journal]]&amp;". "&amp;Tableau1[[#This Row],[Year]]</f>
        <v>Chinmayee JT, Meghana GR, Prathiba RK, Ramesh TK., Ophthalmic manifestations in Rothmund-Thomson syndrome: Case report and review of literature. Indian J Ophthalmol. 2017</v>
      </c>
    </row>
    <row r="4687" spans="1:29" x14ac:dyDescent="0.3">
      <c r="A4687">
        <v>6106</v>
      </c>
      <c r="B4687" t="s">
        <v>9081</v>
      </c>
      <c r="C4687" t="s">
        <v>19294</v>
      </c>
      <c r="D4687" t="s">
        <v>29511</v>
      </c>
      <c r="E4687" t="s">
        <v>2451</v>
      </c>
      <c r="F4687" s="10"/>
      <c r="G4687">
        <v>2017</v>
      </c>
      <c r="J4687">
        <v>0.41788868452997063</v>
      </c>
      <c r="L4687" t="s">
        <v>40480</v>
      </c>
      <c r="M4687">
        <v>28248962</v>
      </c>
      <c r="Q4687" s="10"/>
      <c r="R4687" s="11">
        <f t="shared" si="146"/>
        <v>0</v>
      </c>
      <c r="U4687" s="11">
        <f t="shared" si="147"/>
        <v>0</v>
      </c>
      <c r="Y4687" s="11">
        <f>IF(SUM(Tableau1[[#This Row],[Other access]:[Sci-hub access]])&gt;=1,1,0)</f>
        <v>0</v>
      </c>
      <c r="Z4687" s="12">
        <f>IF(OR(Tableau1[[#This Row],[Access R1 + S1+ T1 ]]&gt;=1,Tableau1[[#This Row],[Access V1 +W1 + X1]]&gt;=1),1,0)</f>
        <v>0</v>
      </c>
      <c r="AB4687" s="10" t="str">
        <f>Tableau1[[#This Row],[DOI]]</f>
        <v>doi: 10.1371/journal.pone.0171099</v>
      </c>
      <c r="AC4687" s="13" t="str">
        <f>Tableau1[[#This Row],[Authors]]&amp;", "&amp;Tableau1[[#This Row],[Title]]&amp;" "&amp;Tableau1[[#This Row],[Journal]]&amp;". "&amp;Tableau1[[#This Row],[Year]]</f>
        <v>García-Posadas L, Soriano-Romaní L, López-García A, Diebold Y., An engineered human conjunctival-like tissue to study ocular surface inflammatory diseases. PLoS One. 2017</v>
      </c>
    </row>
    <row r="4688" spans="1:29" x14ac:dyDescent="0.3">
      <c r="A4688">
        <v>8530</v>
      </c>
      <c r="B4688" t="s">
        <v>11201</v>
      </c>
      <c r="C4688" t="s">
        <v>21385</v>
      </c>
      <c r="D4688" t="s">
        <v>31640</v>
      </c>
      <c r="E4688" t="s">
        <v>2529</v>
      </c>
      <c r="F4688" s="10"/>
      <c r="G4688">
        <v>2017</v>
      </c>
      <c r="J4688">
        <v>0.41807715743459206</v>
      </c>
      <c r="L4688" t="s">
        <v>42866</v>
      </c>
      <c r="M4688">
        <v>27897441</v>
      </c>
      <c r="Q4688" s="10"/>
      <c r="R4688" s="11">
        <f t="shared" si="146"/>
        <v>0</v>
      </c>
      <c r="U4688" s="11">
        <f t="shared" si="147"/>
        <v>0</v>
      </c>
      <c r="Y4688" s="11">
        <f>IF(SUM(Tableau1[[#This Row],[Other access]:[Sci-hub access]])&gt;=1,1,0)</f>
        <v>0</v>
      </c>
      <c r="Z4688" s="12">
        <f>IF(OR(Tableau1[[#This Row],[Access R1 + S1+ T1 ]]&gt;=1,Tableau1[[#This Row],[Access V1 +W1 + X1]]&gt;=1),1,0)</f>
        <v>0</v>
      </c>
      <c r="AB4688" s="10" t="str">
        <f>Tableau1[[#This Row],[DOI]]</f>
        <v>doi: 10.1080/02713683.2016.1238943</v>
      </c>
      <c r="AC4688" s="13" t="str">
        <f>Tableau1[[#This Row],[Authors]]&amp;", "&amp;Tableau1[[#This Row],[Title]]&amp;" "&amp;Tableau1[[#This Row],[Journal]]&amp;". "&amp;Tableau1[[#This Row],[Year]]</f>
        <v>Özer MA, Polat N, Özen S, Parlakpınar H, Ekici K, Polat A, Vardı N, Tanbek K, Yildiz A., Effects of Molsidomine on Retinopathy and Oxidative Stress Induced by Radiotheraphy in Rat Eyes. Curr Eye Res. 2017</v>
      </c>
    </row>
    <row r="4689" spans="1:29" x14ac:dyDescent="0.3">
      <c r="A4689">
        <v>6388</v>
      </c>
      <c r="B4689" t="s">
        <v>9334</v>
      </c>
      <c r="C4689" t="s">
        <v>19543</v>
      </c>
      <c r="D4689" t="s">
        <v>29765</v>
      </c>
      <c r="E4689" t="s">
        <v>2747</v>
      </c>
      <c r="F4689" s="10"/>
      <c r="G4689">
        <v>2017</v>
      </c>
      <c r="J4689">
        <v>0.418130149699664</v>
      </c>
      <c r="L4689" t="s">
        <v>40757</v>
      </c>
      <c r="M4689">
        <v>28220513</v>
      </c>
      <c r="Q4689" s="10"/>
      <c r="R4689" s="11">
        <f t="shared" si="146"/>
        <v>0</v>
      </c>
      <c r="U4689" s="11">
        <f t="shared" si="147"/>
        <v>0</v>
      </c>
      <c r="Y4689" s="11">
        <f>IF(SUM(Tableau1[[#This Row],[Other access]:[Sci-hub access]])&gt;=1,1,0)</f>
        <v>0</v>
      </c>
      <c r="Z4689" s="12">
        <f>IF(OR(Tableau1[[#This Row],[Access R1 + S1+ T1 ]]&gt;=1,Tableau1[[#This Row],[Access V1 +W1 + X1]]&gt;=1),1,0)</f>
        <v>0</v>
      </c>
      <c r="AB4689" s="10" t="str">
        <f>Tableau1[[#This Row],[DOI]]</f>
        <v>doi: 10.1002/ajh.24692</v>
      </c>
      <c r="AC4689" s="13" t="str">
        <f>Tableau1[[#This Row],[Authors]]&amp;", "&amp;Tableau1[[#This Row],[Title]]&amp;" "&amp;Tableau1[[#This Row],[Journal]]&amp;". "&amp;Tableau1[[#This Row],[Year]]</f>
        <v>Busch C, Koh S, Oie Y, Ichii M, Kanakura Y, Nishida K., In vivo confocal microscopy of multiple myeloma associated crystalline keratopathy. Am J Hematol. 2017</v>
      </c>
    </row>
    <row r="4690" spans="1:29" ht="28.8" x14ac:dyDescent="0.3">
      <c r="A4690">
        <v>6055</v>
      </c>
      <c r="B4690" t="s">
        <v>9039</v>
      </c>
      <c r="C4690" t="s">
        <v>19253</v>
      </c>
      <c r="D4690" t="s">
        <v>29469</v>
      </c>
      <c r="E4690" t="s">
        <v>34146</v>
      </c>
      <c r="F4690" s="10"/>
      <c r="G4690">
        <v>2017</v>
      </c>
      <c r="J4690">
        <v>0.41831143383104286</v>
      </c>
      <c r="L4690" t="s">
        <v>40432</v>
      </c>
      <c r="M4690">
        <v>28254558</v>
      </c>
      <c r="Q4690" s="10"/>
      <c r="R4690" s="11">
        <f t="shared" si="146"/>
        <v>0</v>
      </c>
      <c r="U4690" s="11">
        <f t="shared" si="147"/>
        <v>0</v>
      </c>
      <c r="Y4690" s="11">
        <f>IF(SUM(Tableau1[[#This Row],[Other access]:[Sci-hub access]])&gt;=1,1,0)</f>
        <v>0</v>
      </c>
      <c r="Z4690" s="12">
        <f>IF(OR(Tableau1[[#This Row],[Access R1 + S1+ T1 ]]&gt;=1,Tableau1[[#This Row],[Access V1 +W1 + X1]]&gt;=1),1,0)</f>
        <v>0</v>
      </c>
      <c r="AB4690" s="10" t="str">
        <f>Tableau1[[#This Row],[DOI]]</f>
        <v>doi: 10.1016/j.cyto.2017.02.018</v>
      </c>
      <c r="AC4690" s="13" t="str">
        <f>Tableau1[[#This Row],[Authors]]&amp;", "&amp;Tableau1[[#This Row],[Title]]&amp;" "&amp;Tableau1[[#This Row],[Journal]]&amp;". "&amp;Tableau1[[#This Row],[Year]]</f>
        <v>de Araújo TE, Coelho-Dos-Reis JG, Béla SR, Carneiro ACAV, Machado AS, Cardoso LM, Ribeiro ÁL, Dias MHF, Queiroz Andrade GM, Vasconcelos-Santos DV, Januário JN, Teixeira-Carvalho A, Vitor RWA, Ferro EAV, Martins-Filho OA; UFMG Congenital Toxoplasmosis Brazilian Group – UFMG-CTBG.., Early serum biomarker networks in infants with distinct retinochoroidal lesion status of congenital toxoplasmosis. Cytokine. 2017</v>
      </c>
    </row>
    <row r="4691" spans="1:29" x14ac:dyDescent="0.3">
      <c r="A4691">
        <v>7151</v>
      </c>
      <c r="B4691" t="s">
        <v>1226</v>
      </c>
      <c r="C4691" t="s">
        <v>1227</v>
      </c>
      <c r="D4691" t="s">
        <v>1228</v>
      </c>
      <c r="E4691" t="s">
        <v>2563</v>
      </c>
      <c r="F4691" s="10"/>
      <c r="G4691">
        <v>2017</v>
      </c>
      <c r="J4691">
        <v>0.41840472176182653</v>
      </c>
      <c r="L4691" t="s">
        <v>41507</v>
      </c>
      <c r="M4691">
        <v>28123157</v>
      </c>
      <c r="Q4691" s="10"/>
      <c r="R4691" s="11">
        <f t="shared" si="146"/>
        <v>0</v>
      </c>
      <c r="U4691" s="11">
        <f t="shared" si="147"/>
        <v>0</v>
      </c>
      <c r="Y4691" s="11">
        <f>IF(SUM(Tableau1[[#This Row],[Other access]:[Sci-hub access]])&gt;=1,1,0)</f>
        <v>0</v>
      </c>
      <c r="Z4691" s="12">
        <f>IF(OR(Tableau1[[#This Row],[Access R1 + S1+ T1 ]]&gt;=1,Tableau1[[#This Row],[Access V1 +W1 + X1]]&gt;=1),1,0)</f>
        <v>0</v>
      </c>
      <c r="AB4691" s="10" t="str">
        <f>Tableau1[[#This Row],[DOI]]</f>
        <v>doi: 10.5582/ddt.2016.01071</v>
      </c>
      <c r="AC4691" s="13" t="str">
        <f>Tableau1[[#This Row],[Authors]]&amp;", "&amp;Tableau1[[#This Row],[Title]]&amp;" "&amp;Tableau1[[#This Row],[Journal]]&amp;". "&amp;Tableau1[[#This Row],[Year]]</f>
        <v>Elimam DM, Ibrahim AS, Liou GI, Badria FA., Olive and ginkgo extracts as potential cataract therapy with differential inhibitory activity on aldose reductase. Drug Discov Ther. 2017</v>
      </c>
    </row>
    <row r="4692" spans="1:29" x14ac:dyDescent="0.3">
      <c r="A4692">
        <v>8169</v>
      </c>
      <c r="B4692" t="s">
        <v>10881</v>
      </c>
      <c r="C4692" t="s">
        <v>21069</v>
      </c>
      <c r="D4692" t="s">
        <v>31319</v>
      </c>
      <c r="E4692" t="s">
        <v>2445</v>
      </c>
      <c r="F4692" s="10"/>
      <c r="G4692">
        <v>2017</v>
      </c>
      <c r="J4692">
        <v>0.41841284854521499</v>
      </c>
      <c r="L4692" t="s">
        <v>42515</v>
      </c>
      <c r="M4692">
        <v>27984550</v>
      </c>
      <c r="Q4692" s="10"/>
      <c r="R4692" s="11">
        <f t="shared" si="146"/>
        <v>0</v>
      </c>
      <c r="U4692" s="11">
        <f t="shared" si="147"/>
        <v>0</v>
      </c>
      <c r="Y4692" s="11">
        <f>IF(SUM(Tableau1[[#This Row],[Other access]:[Sci-hub access]])&gt;=1,1,0)</f>
        <v>0</v>
      </c>
      <c r="Z4692" s="12">
        <f>IF(OR(Tableau1[[#This Row],[Access R1 + S1+ T1 ]]&gt;=1,Tableau1[[#This Row],[Access V1 +W1 + X1]]&gt;=1),1,0)</f>
        <v>0</v>
      </c>
      <c r="AB4692" s="10" t="str">
        <f>Tableau1[[#This Row],[DOI]]</f>
        <v>doi: 10.1097/IAE.0000000000001415</v>
      </c>
      <c r="AC4692" s="13" t="str">
        <f>Tableau1[[#This Row],[Authors]]&amp;", "&amp;Tableau1[[#This Row],[Title]]&amp;" "&amp;Tableau1[[#This Row],[Journal]]&amp;". "&amp;Tableau1[[#This Row],[Year]]</f>
        <v>Karacorlu M, Hocaoglu M, Sayman Muslubas I, Arf S., LONG-TERM ANATOMICAL AND FUNCTIONAL OUTCOMES FOLLOWING VITRECTOMY FOR ADVANCED COATS DISEASE. Retina. 2017</v>
      </c>
    </row>
    <row r="4693" spans="1:29" x14ac:dyDescent="0.3">
      <c r="A4693">
        <v>8840</v>
      </c>
      <c r="B4693" t="s">
        <v>11472</v>
      </c>
      <c r="C4693" t="s">
        <v>21656</v>
      </c>
      <c r="D4693" t="s">
        <v>31912</v>
      </c>
      <c r="E4693" t="s">
        <v>2464</v>
      </c>
      <c r="F4693" s="10"/>
      <c r="G4693">
        <v>2017</v>
      </c>
      <c r="J4693">
        <v>0.41846033963080198</v>
      </c>
      <c r="L4693" t="s">
        <v>43176</v>
      </c>
      <c r="M4693">
        <v>27828896</v>
      </c>
      <c r="Q4693" s="10"/>
      <c r="R4693" s="11">
        <f t="shared" si="146"/>
        <v>0</v>
      </c>
      <c r="U4693" s="11">
        <f t="shared" si="147"/>
        <v>0</v>
      </c>
      <c r="Y4693" s="11">
        <f>IF(SUM(Tableau1[[#This Row],[Other access]:[Sci-hub access]])&gt;=1,1,0)</f>
        <v>0</v>
      </c>
      <c r="Z4693" s="12">
        <f>IF(OR(Tableau1[[#This Row],[Access R1 + S1+ T1 ]]&gt;=1,Tableau1[[#This Row],[Access V1 +W1 + X1]]&gt;=1),1,0)</f>
        <v>0</v>
      </c>
      <c r="AB4693" s="10" t="str">
        <f>Tableau1[[#This Row],[DOI]]</f>
        <v>doi: 10.1097/ICU.0000000000000346</v>
      </c>
      <c r="AC4693" s="13" t="str">
        <f>Tableau1[[#This Row],[Authors]]&amp;", "&amp;Tableau1[[#This Row],[Title]]&amp;" "&amp;Tableau1[[#This Row],[Journal]]&amp;". "&amp;Tableau1[[#This Row],[Year]]</f>
        <v>Schehlein EM, Novack GD, Robin AL., New classes of glaucoma medications. Curr Opin Ophthalmol. 2017</v>
      </c>
    </row>
    <row r="4694" spans="1:29" x14ac:dyDescent="0.3">
      <c r="A4694">
        <v>1819</v>
      </c>
      <c r="B4694" t="s">
        <v>5064</v>
      </c>
      <c r="C4694" t="s">
        <v>15311</v>
      </c>
      <c r="D4694" t="s">
        <v>25486</v>
      </c>
      <c r="E4694" t="s">
        <v>2441</v>
      </c>
      <c r="F4694" s="10"/>
      <c r="G4694">
        <v>2017</v>
      </c>
      <c r="J4694">
        <v>0.4188038403022265</v>
      </c>
      <c r="L4694" t="s">
        <v>36291</v>
      </c>
      <c r="M4694">
        <v>28865878</v>
      </c>
      <c r="Q4694" s="10"/>
      <c r="R4694" s="11">
        <f t="shared" si="146"/>
        <v>0</v>
      </c>
      <c r="U4694" s="11">
        <f t="shared" si="147"/>
        <v>0</v>
      </c>
      <c r="Y4694" s="11">
        <f>IF(SUM(Tableau1[[#This Row],[Other access]:[Sci-hub access]])&gt;=1,1,0)</f>
        <v>0</v>
      </c>
      <c r="Z4694" s="12">
        <f>IF(OR(Tableau1[[#This Row],[Access R1 + S1+ T1 ]]&gt;=1,Tableau1[[#This Row],[Access V1 +W1 + X1]]&gt;=1),1,0)</f>
        <v>0</v>
      </c>
      <c r="AB4694" s="10" t="str">
        <f>Tableau1[[#This Row],[DOI]]</f>
        <v>doi: 10.1016/j.ophtha.2017.04.009</v>
      </c>
      <c r="AC4694" s="13" t="str">
        <f>Tableau1[[#This Row],[Authors]]&amp;", "&amp;Tableau1[[#This Row],[Title]]&amp;" "&amp;Tableau1[[#This Row],[Journal]]&amp;". "&amp;Tableau1[[#This Row],[Year]]</f>
        <v>Camp AS, Weinreb RN., Will Perimetry Be Performed to Monitor Glaucoma in 2025? Ophthalmology. 2017</v>
      </c>
    </row>
    <row r="4695" spans="1:29" ht="28.8" x14ac:dyDescent="0.3">
      <c r="A4695">
        <v>1482</v>
      </c>
      <c r="B4695" t="s">
        <v>4739</v>
      </c>
      <c r="C4695" t="s">
        <v>14989</v>
      </c>
      <c r="D4695" t="s">
        <v>25160</v>
      </c>
      <c r="E4695" t="s">
        <v>2529</v>
      </c>
      <c r="F4695" s="10"/>
      <c r="G4695">
        <v>2017</v>
      </c>
      <c r="J4695">
        <v>0.4189254241838376</v>
      </c>
      <c r="L4695" t="s">
        <v>35963</v>
      </c>
      <c r="M4695">
        <v>28937866</v>
      </c>
      <c r="Q4695" s="10"/>
      <c r="R4695" s="11">
        <f t="shared" si="146"/>
        <v>0</v>
      </c>
      <c r="U4695" s="11">
        <f t="shared" si="147"/>
        <v>0</v>
      </c>
      <c r="Y4695" s="11">
        <f>IF(SUM(Tableau1[[#This Row],[Other access]:[Sci-hub access]])&gt;=1,1,0)</f>
        <v>0</v>
      </c>
      <c r="Z4695" s="12">
        <f>IF(OR(Tableau1[[#This Row],[Access R1 + S1+ T1 ]]&gt;=1,Tableau1[[#This Row],[Access V1 +W1 + X1]]&gt;=1),1,0)</f>
        <v>0</v>
      </c>
      <c r="AB4695" s="10" t="str">
        <f>Tableau1[[#This Row],[DOI]]</f>
        <v>doi: 10.1080/02713683.2017.1359847</v>
      </c>
      <c r="AC4695" s="13" t="str">
        <f>Tableau1[[#This Row],[Authors]]&amp;", "&amp;Tableau1[[#This Row],[Title]]&amp;" "&amp;Tableau1[[#This Row],[Journal]]&amp;". "&amp;Tableau1[[#This Row],[Year]]</f>
        <v>Murata M, Noda K, Kawasaki A, Yoshida S, Dong Y, Saito M, Dong Z, Ando R, Mori S, Saito W, Kanda A, Ishida S., Soluble Vascular Adhesion Protein-1 Mediates Spermine Oxidation as Semicarbazide-Sensitive Amine Oxidase: Possible Role in Proliferative Diabetic Retinopathy. Curr Eye Res. 2017</v>
      </c>
    </row>
    <row r="4696" spans="1:29" x14ac:dyDescent="0.3">
      <c r="A4696">
        <v>5338</v>
      </c>
      <c r="B4696" t="s">
        <v>599</v>
      </c>
      <c r="C4696" t="s">
        <v>600</v>
      </c>
      <c r="D4696" t="s">
        <v>601</v>
      </c>
      <c r="E4696" t="s">
        <v>3131</v>
      </c>
      <c r="F4696" s="10"/>
      <c r="G4696">
        <v>2017</v>
      </c>
      <c r="J4696">
        <v>0.41892970212884473</v>
      </c>
      <c r="L4696" t="s">
        <v>39733</v>
      </c>
      <c r="M4696">
        <v>28346590</v>
      </c>
      <c r="Q4696" s="10"/>
      <c r="R4696" s="11">
        <f t="shared" si="146"/>
        <v>0</v>
      </c>
      <c r="U4696" s="11">
        <f t="shared" si="147"/>
        <v>0</v>
      </c>
      <c r="Y4696" s="11">
        <f>IF(SUM(Tableau1[[#This Row],[Other access]:[Sci-hub access]])&gt;=1,1,0)</f>
        <v>0</v>
      </c>
      <c r="Z4696" s="12">
        <f>IF(OR(Tableau1[[#This Row],[Access R1 + S1+ T1 ]]&gt;=1,Tableau1[[#This Row],[Access V1 +W1 + X1]]&gt;=1),1,0)</f>
        <v>0</v>
      </c>
      <c r="AB4696" s="10" t="str">
        <f>Tableau1[[#This Row],[DOI]]</f>
        <v>doi: 10.1001/jamainternmed.2017.0204</v>
      </c>
      <c r="AC4696" s="13" t="str">
        <f>Tableau1[[#This Row],[Authors]]&amp;", "&amp;Tableau1[[#This Row],[Title]]&amp;" "&amp;Tableau1[[#This Row],[Journal]]&amp;". "&amp;Tableau1[[#This Row],[Year]]</f>
        <v>Daskivich LP, Vasquez C, Martinez C Jr, Tseng CH, Mangione CM., Implementation and Evaluation of a Large-Scale Teleretinal Diabetic Retinopathy Screening Program in the Los Angeles County Department of Health Services. JAMA Intern Med. 2017</v>
      </c>
    </row>
    <row r="4697" spans="1:29" x14ac:dyDescent="0.3">
      <c r="A4697">
        <v>3292</v>
      </c>
      <c r="B4697" t="s">
        <v>6474</v>
      </c>
      <c r="C4697" t="s">
        <v>16717</v>
      </c>
      <c r="D4697" t="s">
        <v>26898</v>
      </c>
      <c r="E4697" t="s">
        <v>2462</v>
      </c>
      <c r="F4697" s="10"/>
      <c r="G4697">
        <v>2017</v>
      </c>
      <c r="J4697">
        <v>0.41903573229192137</v>
      </c>
      <c r="L4697" t="s">
        <v>37745</v>
      </c>
      <c r="M4697">
        <v>28606070</v>
      </c>
      <c r="Q4697" s="10"/>
      <c r="R4697" s="11">
        <f t="shared" si="146"/>
        <v>0</v>
      </c>
      <c r="U4697" s="11">
        <f t="shared" si="147"/>
        <v>0</v>
      </c>
      <c r="Y4697" s="11">
        <f>IF(SUM(Tableau1[[#This Row],[Other access]:[Sci-hub access]])&gt;=1,1,0)</f>
        <v>0</v>
      </c>
      <c r="Z4697" s="12">
        <f>IF(OR(Tableau1[[#This Row],[Access R1 + S1+ T1 ]]&gt;=1,Tableau1[[#This Row],[Access V1 +W1 + X1]]&gt;=1),1,0)</f>
        <v>0</v>
      </c>
      <c r="AB4697" s="10" t="str">
        <f>Tableau1[[#This Row],[DOI]]</f>
        <v>doi: 10.1186/s12886-017-0481-8</v>
      </c>
      <c r="AC4697" s="13" t="str">
        <f>Tableau1[[#This Row],[Authors]]&amp;", "&amp;Tableau1[[#This Row],[Title]]&amp;" "&amp;Tableau1[[#This Row],[Journal]]&amp;". "&amp;Tableau1[[#This Row],[Year]]</f>
        <v>Peng Y, Zhang X, Mi L, Liu B, Zuo C, Li M, Wen F., Efficacy and safety of conbercept as a primary treatment for choroidal neovascularization secondary to punctate inner choroidopathy. BMC Ophthalmol. 2017</v>
      </c>
    </row>
    <row r="4698" spans="1:29" x14ac:dyDescent="0.3">
      <c r="A4698">
        <v>2646</v>
      </c>
      <c r="B4698" t="s">
        <v>5861</v>
      </c>
      <c r="C4698" t="s">
        <v>16107</v>
      </c>
      <c r="D4698" t="s">
        <v>26284</v>
      </c>
      <c r="E4698" t="s">
        <v>2443</v>
      </c>
      <c r="F4698" s="10"/>
      <c r="G4698">
        <v>2017</v>
      </c>
      <c r="J4698">
        <v>0.41914599554348564</v>
      </c>
      <c r="L4698" t="s">
        <v>37109</v>
      </c>
      <c r="M4698">
        <v>28715586</v>
      </c>
      <c r="Q4698" s="10"/>
      <c r="R4698" s="11">
        <f t="shared" si="146"/>
        <v>0</v>
      </c>
      <c r="U4698" s="11">
        <f t="shared" si="147"/>
        <v>0</v>
      </c>
      <c r="Y4698" s="11">
        <f>IF(SUM(Tableau1[[#This Row],[Other access]:[Sci-hub access]])&gt;=1,1,0)</f>
        <v>0</v>
      </c>
      <c r="Z4698" s="12">
        <f>IF(OR(Tableau1[[#This Row],[Access R1 + S1+ T1 ]]&gt;=1,Tableau1[[#This Row],[Access V1 +W1 + X1]]&gt;=1),1,0)</f>
        <v>0</v>
      </c>
      <c r="AB4698" s="10" t="str">
        <f>Tableau1[[#This Row],[DOI]]</f>
        <v>doi: 10.1167/iovs.16-21226</v>
      </c>
      <c r="AC4698" s="13" t="str">
        <f>Tableau1[[#This Row],[Authors]]&amp;", "&amp;Tableau1[[#This Row],[Title]]&amp;" "&amp;Tableau1[[#This Row],[Journal]]&amp;". "&amp;Tableau1[[#This Row],[Year]]</f>
        <v>Jing W, Guanlu L, Qianyin Z, Shuyi L, Fengying H, Jian L, Wen X., Iris-Claw Intraocular Lens and Scleral-Fixated Posterior Chamber Intraocular Lens Implantations in Correcting Aphakia: A Meta-Analysis. Invest Ophthalmol Vis Sci. 2017</v>
      </c>
    </row>
    <row r="4699" spans="1:29" x14ac:dyDescent="0.3">
      <c r="A4699">
        <v>4291</v>
      </c>
      <c r="B4699" t="s">
        <v>374</v>
      </c>
      <c r="C4699" t="s">
        <v>375</v>
      </c>
      <c r="D4699" t="s">
        <v>376</v>
      </c>
      <c r="E4699" t="s">
        <v>2711</v>
      </c>
      <c r="F4699" s="10"/>
      <c r="G4699">
        <v>2017</v>
      </c>
      <c r="J4699">
        <v>0.41921446606571355</v>
      </c>
      <c r="L4699" t="s">
        <v>38717</v>
      </c>
      <c r="M4699">
        <v>28457525</v>
      </c>
      <c r="Q4699" s="10"/>
      <c r="R4699" s="11">
        <f t="shared" si="146"/>
        <v>0</v>
      </c>
      <c r="U4699" s="11">
        <f t="shared" si="147"/>
        <v>0</v>
      </c>
      <c r="Y4699" s="11">
        <f>IF(SUM(Tableau1[[#This Row],[Other access]:[Sci-hub access]])&gt;=1,1,0)</f>
        <v>0</v>
      </c>
      <c r="Z4699" s="12">
        <f>IF(OR(Tableau1[[#This Row],[Access R1 + S1+ T1 ]]&gt;=1,Tableau1[[#This Row],[Access V1 +W1 + X1]]&gt;=1),1,0)</f>
        <v>0</v>
      </c>
      <c r="AB4699" s="10" t="str">
        <f>Tableau1[[#This Row],[DOI]]</f>
        <v>doi: 10.1016/j.jpeds.2017.03.052</v>
      </c>
      <c r="AC4699" s="13" t="str">
        <f>Tableau1[[#This Row],[Authors]]&amp;", "&amp;Tableau1[[#This Row],[Title]]&amp;" "&amp;Tableau1[[#This Row],[Journal]]&amp;". "&amp;Tableau1[[#This Row],[Year]]</f>
        <v>Sardar E, Dusser P, Rousseau A, Bodaghi B, Labetoulle M, Koné-Paut I., Retrospective Study Evaluating Treatment Decisions and Outcomes of Childhood Uveitis Not Associated with Juvenile Idiopathic Arthritis. J Pediatr. 2017</v>
      </c>
    </row>
    <row r="4700" spans="1:29" ht="28.8" x14ac:dyDescent="0.3">
      <c r="A4700">
        <v>6081</v>
      </c>
      <c r="B4700" t="s">
        <v>826</v>
      </c>
      <c r="C4700" t="s">
        <v>827</v>
      </c>
      <c r="D4700" t="s">
        <v>828</v>
      </c>
      <c r="E4700" t="s">
        <v>2997</v>
      </c>
      <c r="F4700" s="10"/>
      <c r="G4700">
        <v>2017</v>
      </c>
      <c r="J4700">
        <v>0.41939294046241982</v>
      </c>
      <c r="L4700" t="e">
        <v>#VALUE!</v>
      </c>
      <c r="M4700">
        <v>28252875</v>
      </c>
      <c r="Q4700" s="10"/>
      <c r="R4700" s="11">
        <f t="shared" si="146"/>
        <v>0</v>
      </c>
      <c r="U4700" s="11">
        <f t="shared" si="147"/>
        <v>0</v>
      </c>
      <c r="Y4700" s="11">
        <f>IF(SUM(Tableau1[[#This Row],[Other access]:[Sci-hub access]])&gt;=1,1,0)</f>
        <v>0</v>
      </c>
      <c r="Z4700" s="12">
        <f>IF(OR(Tableau1[[#This Row],[Access R1 + S1+ T1 ]]&gt;=1,Tableau1[[#This Row],[Access V1 +W1 + X1]]&gt;=1),1,0)</f>
        <v>0</v>
      </c>
      <c r="AB4700" s="10" t="e">
        <f>Tableau1[[#This Row],[DOI]]</f>
        <v>#VALUE!</v>
      </c>
      <c r="AC4700" s="13" t="str">
        <f>Tableau1[[#This Row],[Authors]]&amp;", "&amp;Tableau1[[#This Row],[Title]]&amp;" "&amp;Tableau1[[#This Row],[Journal]]&amp;". "&amp;Tableau1[[#This Row],[Year]]</f>
        <v>Medić A, Jukić T, Matas A, Vukojević K, Sapunar A, Znaor L., Effect of preoperative topical diclofenac on intraocular interleukin-12 concentration and macular edema after cataract surgery in patients with diabetic retinopathy: a randomized controlled trial. Croat Med J. 2017</v>
      </c>
    </row>
    <row r="4701" spans="1:29" x14ac:dyDescent="0.3">
      <c r="A4701">
        <v>10919</v>
      </c>
      <c r="B4701" t="s">
        <v>13357</v>
      </c>
      <c r="C4701" t="s">
        <v>23519</v>
      </c>
      <c r="D4701" t="s">
        <v>33811</v>
      </c>
      <c r="E4701" t="s">
        <v>2457</v>
      </c>
      <c r="F4701" s="10"/>
      <c r="G4701">
        <v>2017</v>
      </c>
      <c r="J4701">
        <v>0.41945909565475159</v>
      </c>
      <c r="L4701" t="s">
        <v>45162</v>
      </c>
      <c r="M4701">
        <v>26849382</v>
      </c>
      <c r="Q4701" s="10"/>
      <c r="R4701" s="11">
        <f t="shared" si="146"/>
        <v>0</v>
      </c>
      <c r="U4701" s="11">
        <f t="shared" si="147"/>
        <v>0</v>
      </c>
      <c r="Y4701" s="11">
        <f>IF(SUM(Tableau1[[#This Row],[Other access]:[Sci-hub access]])&gt;=1,1,0)</f>
        <v>0</v>
      </c>
      <c r="Z4701" s="12">
        <f>IF(OR(Tableau1[[#This Row],[Access R1 + S1+ T1 ]]&gt;=1,Tableau1[[#This Row],[Access V1 +W1 + X1]]&gt;=1),1,0)</f>
        <v>0</v>
      </c>
      <c r="AB4701" s="10" t="str">
        <f>Tableau1[[#This Row],[DOI]]</f>
        <v>doi: 10.1097/ICB.0000000000000282</v>
      </c>
      <c r="AC4701" s="13" t="str">
        <f>Tableau1[[#This Row],[Authors]]&amp;", "&amp;Tableau1[[#This Row],[Title]]&amp;" "&amp;Tableau1[[#This Row],[Journal]]&amp;". "&amp;Tableau1[[#This Row],[Year]]</f>
        <v>Tyler L, Singer M, Bell D., LONG-TERM OUTCOMES IN PATIENTS WITH VITREOMACULAR TRACTION TREATED WITH A SINGLE INTRAVITREAL INJECTION OF OCRIPLASMIN. Retin Cases Brief Rep. 2017</v>
      </c>
    </row>
    <row r="4702" spans="1:29" x14ac:dyDescent="0.3">
      <c r="A4702">
        <v>7427</v>
      </c>
      <c r="B4702" t="s">
        <v>10234</v>
      </c>
      <c r="C4702" t="s">
        <v>20436</v>
      </c>
      <c r="D4702" t="s">
        <v>30669</v>
      </c>
      <c r="E4702" t="s">
        <v>34015</v>
      </c>
      <c r="F4702" s="10"/>
      <c r="G4702">
        <v>2017</v>
      </c>
      <c r="J4702">
        <v>0.41958428626765043</v>
      </c>
      <c r="L4702" t="s">
        <v>41783</v>
      </c>
      <c r="M4702">
        <v>28095100</v>
      </c>
      <c r="Q4702" s="10"/>
      <c r="R4702" s="11">
        <f t="shared" si="146"/>
        <v>0</v>
      </c>
      <c r="U4702" s="11">
        <f t="shared" si="147"/>
        <v>0</v>
      </c>
      <c r="Y4702" s="11">
        <f>IF(SUM(Tableau1[[#This Row],[Other access]:[Sci-hub access]])&gt;=1,1,0)</f>
        <v>0</v>
      </c>
      <c r="Z4702" s="12">
        <f>IF(OR(Tableau1[[#This Row],[Access R1 + S1+ T1 ]]&gt;=1,Tableau1[[#This Row],[Access V1 +W1 + X1]]&gt;=1),1,0)</f>
        <v>0</v>
      </c>
      <c r="AB4702" s="10" t="str">
        <f>Tableau1[[#This Row],[DOI]]</f>
        <v>doi: 10.1080/13816810.2016.1237664</v>
      </c>
      <c r="AC4702" s="13" t="str">
        <f>Tableau1[[#This Row],[Authors]]&amp;", "&amp;Tableau1[[#This Row],[Title]]&amp;" "&amp;Tableau1[[#This Row],[Journal]]&amp;". "&amp;Tableau1[[#This Row],[Year]]</f>
        <v>Jabbarpoor Bonyadi MH, Yaseri M, Bonyadi M, Soheilian M, Nikkhah H., Association of combined cigarette smoking and ARMS2/LOC387715 A69S polymorphisms with age-related macular degeneration: A meta-analysis. Ophthalmic Genet. 2017</v>
      </c>
    </row>
    <row r="4703" spans="1:29" ht="28.8" x14ac:dyDescent="0.3">
      <c r="A4703">
        <v>4139</v>
      </c>
      <c r="B4703" t="s">
        <v>7284</v>
      </c>
      <c r="C4703" t="s">
        <v>17521</v>
      </c>
      <c r="D4703" t="s">
        <v>27712</v>
      </c>
      <c r="E4703" t="s">
        <v>2486</v>
      </c>
      <c r="F4703" s="10"/>
      <c r="G4703">
        <v>2017</v>
      </c>
      <c r="J4703">
        <v>0.41981522196878007</v>
      </c>
      <c r="L4703" t="s">
        <v>38570</v>
      </c>
      <c r="M4703">
        <v>28481040</v>
      </c>
      <c r="Q4703" s="10"/>
      <c r="R4703" s="11">
        <f t="shared" si="146"/>
        <v>0</v>
      </c>
      <c r="U4703" s="11">
        <f t="shared" si="147"/>
        <v>0</v>
      </c>
      <c r="Y4703" s="11">
        <f>IF(SUM(Tableau1[[#This Row],[Other access]:[Sci-hub access]])&gt;=1,1,0)</f>
        <v>0</v>
      </c>
      <c r="Z4703" s="12">
        <f>IF(OR(Tableau1[[#This Row],[Access R1 + S1+ T1 ]]&gt;=1,Tableau1[[#This Row],[Access V1 +W1 + X1]]&gt;=1),1,0)</f>
        <v>0</v>
      </c>
      <c r="AB4703" s="10" t="str">
        <f>Tableau1[[#This Row],[DOI]]</f>
        <v>doi: 10.1111/aos.13441</v>
      </c>
      <c r="AC4703" s="13" t="str">
        <f>Tableau1[[#This Row],[Authors]]&amp;", "&amp;Tableau1[[#This Row],[Title]]&amp;" "&amp;Tableau1[[#This Row],[Journal]]&amp;". "&amp;Tableau1[[#This Row],[Year]]</f>
        <v>Bacci GM, Donati MA, Pasquini E, Munier F, Cavicchi C, Morrone A, Sodi A, Murro V, Garcia Segarra N, Defilippi C, Bussolin L, Caputo R., Optical coherence tomography morphology and evolution in cblC disease-related maculopathy in a case series of very young patients. Acta Ophthalmol. 2017</v>
      </c>
    </row>
    <row r="4704" spans="1:29" x14ac:dyDescent="0.3">
      <c r="A4704">
        <v>9952</v>
      </c>
      <c r="B4704" t="s">
        <v>12478</v>
      </c>
      <c r="C4704" t="s">
        <v>22647</v>
      </c>
      <c r="D4704" t="s">
        <v>32926</v>
      </c>
      <c r="E4704" t="s">
        <v>2469</v>
      </c>
      <c r="F4704" s="10"/>
      <c r="G4704">
        <v>2017</v>
      </c>
      <c r="J4704">
        <v>0.4198189906087223</v>
      </c>
      <c r="L4704" t="s">
        <v>44210</v>
      </c>
      <c r="M4704">
        <v>27532158</v>
      </c>
      <c r="Q4704" s="10"/>
      <c r="R4704" s="11">
        <f t="shared" si="146"/>
        <v>0</v>
      </c>
      <c r="U4704" s="11">
        <f t="shared" si="147"/>
        <v>0</v>
      </c>
      <c r="Y4704" s="11">
        <f>IF(SUM(Tableau1[[#This Row],[Other access]:[Sci-hub access]])&gt;=1,1,0)</f>
        <v>0</v>
      </c>
      <c r="Z4704" s="12">
        <f>IF(OR(Tableau1[[#This Row],[Access R1 + S1+ T1 ]]&gt;=1,Tableau1[[#This Row],[Access V1 +W1 + X1]]&gt;=1),1,0)</f>
        <v>0</v>
      </c>
      <c r="AB4704" s="10" t="str">
        <f>Tableau1[[#This Row],[DOI]]</f>
        <v>doi: 10.1080/08820538.2016.1182557</v>
      </c>
      <c r="AC4704" s="13" t="str">
        <f>Tableau1[[#This Row],[Authors]]&amp;", "&amp;Tableau1[[#This Row],[Title]]&amp;" "&amp;Tableau1[[#This Row],[Journal]]&amp;". "&amp;Tableau1[[#This Row],[Year]]</f>
        <v>Ahn SE, Ha SG, Kim SH., Esotropia Surgery Considering the Angle under General Anesthesia. Semin Ophthalmol. 2017</v>
      </c>
    </row>
    <row r="4705" spans="1:29" ht="28.8" x14ac:dyDescent="0.3">
      <c r="A4705">
        <v>9674</v>
      </c>
      <c r="B4705" t="s">
        <v>12224</v>
      </c>
      <c r="C4705" t="s">
        <v>22398</v>
      </c>
      <c r="D4705" t="s">
        <v>32672</v>
      </c>
      <c r="E4705" t="s">
        <v>2438</v>
      </c>
      <c r="F4705" s="10"/>
      <c r="G4705">
        <v>2017</v>
      </c>
      <c r="J4705">
        <v>0.41986285469356621</v>
      </c>
      <c r="L4705" t="s">
        <v>43942</v>
      </c>
      <c r="M4705">
        <v>27625163</v>
      </c>
      <c r="Q4705" s="10"/>
      <c r="R4705" s="11">
        <f t="shared" si="146"/>
        <v>0</v>
      </c>
      <c r="U4705" s="11">
        <f t="shared" si="147"/>
        <v>0</v>
      </c>
      <c r="Y4705" s="11">
        <f>IF(SUM(Tableau1[[#This Row],[Other access]:[Sci-hub access]])&gt;=1,1,0)</f>
        <v>0</v>
      </c>
      <c r="Z4705" s="12">
        <f>IF(OR(Tableau1[[#This Row],[Access R1 + S1+ T1 ]]&gt;=1,Tableau1[[#This Row],[Access V1 +W1 + X1]]&gt;=1),1,0)</f>
        <v>0</v>
      </c>
      <c r="AB4705" s="10" t="str">
        <f>Tableau1[[#This Row],[DOI]]</f>
        <v>doi: 10.1136/bjophthalmol-2016-309160</v>
      </c>
      <c r="AC4705" s="13" t="str">
        <f>Tableau1[[#This Row],[Authors]]&amp;", "&amp;Tableau1[[#This Row],[Title]]&amp;" "&amp;Tableau1[[#This Row],[Journal]]&amp;". "&amp;Tableau1[[#This Row],[Year]]</f>
        <v>Toto L, Borrelli E, Mastropasqua R, Di Antonio L, Doronzo E, Carpineto P, Mastropasqua L., Association between outer retinal alterations and microvascular changes in intermediate stage age-related macular degeneration: an optical coherence tomography angiography study. Br J Ophthalmol. 2017</v>
      </c>
    </row>
    <row r="4706" spans="1:29" x14ac:dyDescent="0.3">
      <c r="A4706">
        <v>7519</v>
      </c>
      <c r="B4706" t="s">
        <v>10317</v>
      </c>
      <c r="C4706" t="s">
        <v>15112</v>
      </c>
      <c r="D4706" t="s">
        <v>30752</v>
      </c>
      <c r="E4706" t="s">
        <v>2523</v>
      </c>
      <c r="F4706" s="10"/>
      <c r="G4706">
        <v>2017</v>
      </c>
      <c r="J4706">
        <v>0.41995977062722445</v>
      </c>
      <c r="L4706" t="s">
        <v>41874</v>
      </c>
      <c r="M4706">
        <v>28085144</v>
      </c>
      <c r="Q4706" s="10"/>
      <c r="R4706" s="11">
        <f t="shared" si="146"/>
        <v>0</v>
      </c>
      <c r="U4706" s="11">
        <f t="shared" si="147"/>
        <v>0</v>
      </c>
      <c r="Y4706" s="11">
        <f>IF(SUM(Tableau1[[#This Row],[Other access]:[Sci-hub access]])&gt;=1,1,0)</f>
        <v>0</v>
      </c>
      <c r="Z4706" s="12">
        <f>IF(OR(Tableau1[[#This Row],[Access R1 + S1+ T1 ]]&gt;=1,Tableau1[[#This Row],[Access V1 +W1 + X1]]&gt;=1),1,0)</f>
        <v>0</v>
      </c>
      <c r="AB4706" s="10" t="str">
        <f>Tableau1[[#This Row],[DOI]]</f>
        <v>doi: 10.1038/eye.2016.308</v>
      </c>
      <c r="AC4706" s="13" t="str">
        <f>Tableau1[[#This Row],[Authors]]&amp;", "&amp;Tableau1[[#This Row],[Title]]&amp;" "&amp;Tableau1[[#This Row],[Journal]]&amp;". "&amp;Tableau1[[#This Row],[Year]]</f>
        <v>Lee MJ, Khwarg SI, Kim IH, Choi JH, Choi YJ, Kim N, Choung HK., Surgical outcomes of external dacryocystorhinostomy and risk factors for functional failure: a 10-year experience. Eye (Lond). 2017</v>
      </c>
    </row>
    <row r="4707" spans="1:29" x14ac:dyDescent="0.3">
      <c r="A4707">
        <v>9063</v>
      </c>
      <c r="B4707" t="s">
        <v>11673</v>
      </c>
      <c r="C4707" t="s">
        <v>21849</v>
      </c>
      <c r="D4707" t="s">
        <v>32114</v>
      </c>
      <c r="E4707" t="s">
        <v>2463</v>
      </c>
      <c r="F4707" s="10"/>
      <c r="G4707">
        <v>2017</v>
      </c>
      <c r="J4707">
        <v>0.42005925328156413</v>
      </c>
      <c r="L4707" t="s">
        <v>43385</v>
      </c>
      <c r="M4707">
        <v>27445076</v>
      </c>
      <c r="Q4707" s="10"/>
      <c r="R4707" s="11">
        <f t="shared" si="146"/>
        <v>0</v>
      </c>
      <c r="U4707" s="11">
        <f t="shared" si="147"/>
        <v>0</v>
      </c>
      <c r="Y4707" s="11">
        <f>IF(SUM(Tableau1[[#This Row],[Other access]:[Sci-hub access]])&gt;=1,1,0)</f>
        <v>0</v>
      </c>
      <c r="Z4707" s="12">
        <f>IF(OR(Tableau1[[#This Row],[Access R1 + S1+ T1 ]]&gt;=1,Tableau1[[#This Row],[Access V1 +W1 + X1]]&gt;=1),1,0)</f>
        <v>0</v>
      </c>
      <c r="AB4707" s="10" t="str">
        <f>Tableau1[[#This Row],[DOI]]</f>
        <v>doi: 10.5301/ejo.5000843</v>
      </c>
      <c r="AC4707" s="13" t="str">
        <f>Tableau1[[#This Row],[Authors]]&amp;", "&amp;Tableau1[[#This Row],[Title]]&amp;" "&amp;Tableau1[[#This Row],[Journal]]&amp;". "&amp;Tableau1[[#This Row],[Year]]</f>
        <v>Sayman Muslubas I, Karacorlu M, Hocaoglu M, Arf S, Ozdemir H., Retinal and choroidal thickness in children with a history of retinopathy of prematurity and transscleral diode laser treatment. Eur J Ophthalmol. 2017</v>
      </c>
    </row>
    <row r="4708" spans="1:29" x14ac:dyDescent="0.3">
      <c r="A4708">
        <v>10202</v>
      </c>
      <c r="B4708" t="s">
        <v>12707</v>
      </c>
      <c r="C4708" t="s">
        <v>22875</v>
      </c>
      <c r="D4708" t="s">
        <v>33159</v>
      </c>
      <c r="E4708" t="s">
        <v>2445</v>
      </c>
      <c r="F4708" s="10"/>
      <c r="G4708">
        <v>2017</v>
      </c>
      <c r="J4708">
        <v>0.42007475341241418</v>
      </c>
      <c r="L4708" t="s">
        <v>44457</v>
      </c>
      <c r="M4708">
        <v>27429375</v>
      </c>
      <c r="Q4708" s="10"/>
      <c r="R4708" s="11">
        <f t="shared" si="146"/>
        <v>0</v>
      </c>
      <c r="U4708" s="11">
        <f t="shared" si="147"/>
        <v>0</v>
      </c>
      <c r="Y4708" s="11">
        <f>IF(SUM(Tableau1[[#This Row],[Other access]:[Sci-hub access]])&gt;=1,1,0)</f>
        <v>0</v>
      </c>
      <c r="Z4708" s="12">
        <f>IF(OR(Tableau1[[#This Row],[Access R1 + S1+ T1 ]]&gt;=1,Tableau1[[#This Row],[Access V1 +W1 + X1]]&gt;=1),1,0)</f>
        <v>0</v>
      </c>
      <c r="AB4708" s="10" t="str">
        <f>Tableau1[[#This Row],[DOI]]</f>
        <v>doi: 10.1097/IAE.0000000000001170</v>
      </c>
      <c r="AC4708" s="13" t="str">
        <f>Tableau1[[#This Row],[Authors]]&amp;", "&amp;Tableau1[[#This Row],[Title]]&amp;" "&amp;Tableau1[[#This Row],[Journal]]&amp;". "&amp;Tableau1[[#This Row],[Year]]</f>
        <v>Choi KE, Yun C, Kim YH, Kim SW, Oh J, Huh K., THE EFFECT OF PHOTOPIGMENT BLEACHING ON FUNDUS AUTOFLUORESCENCE IN ACUTE CENTRAL SEROUS CHORIORETINOPATHY. Retina. 2017</v>
      </c>
    </row>
    <row r="4709" spans="1:29" x14ac:dyDescent="0.3">
      <c r="A4709">
        <v>10367</v>
      </c>
      <c r="B4709" t="s">
        <v>12863</v>
      </c>
      <c r="C4709" t="s">
        <v>23030</v>
      </c>
      <c r="D4709" t="s">
        <v>33316</v>
      </c>
      <c r="E4709" t="s">
        <v>2449</v>
      </c>
      <c r="F4709" s="10"/>
      <c r="G4709">
        <v>2017</v>
      </c>
      <c r="J4709">
        <v>0.42015654861134732</v>
      </c>
      <c r="L4709" t="s">
        <v>44618</v>
      </c>
      <c r="M4709">
        <v>27353750</v>
      </c>
      <c r="Q4709" s="10"/>
      <c r="R4709" s="11">
        <f t="shared" si="146"/>
        <v>0</v>
      </c>
      <c r="U4709" s="11">
        <f t="shared" si="147"/>
        <v>0</v>
      </c>
      <c r="Y4709" s="11">
        <f>IF(SUM(Tableau1[[#This Row],[Other access]:[Sci-hub access]])&gt;=1,1,0)</f>
        <v>0</v>
      </c>
      <c r="Z4709" s="12">
        <f>IF(OR(Tableau1[[#This Row],[Access R1 + S1+ T1 ]]&gt;=1,Tableau1[[#This Row],[Access V1 +W1 + X1]]&gt;=1),1,0)</f>
        <v>0</v>
      </c>
      <c r="AB4709" s="10" t="str">
        <f>Tableau1[[#This Row],[DOI]]</f>
        <v>doi: 10.1111/cxo.12399</v>
      </c>
      <c r="AC4709" s="13" t="str">
        <f>Tableau1[[#This Row],[Authors]]&amp;", "&amp;Tableau1[[#This Row],[Title]]&amp;" "&amp;Tableau1[[#This Row],[Journal]]&amp;". "&amp;Tableau1[[#This Row],[Year]]</f>
        <v>Alzahrani Y, Colorado LH, Pritchard N, Efron N., Longitudinal changes in Langerhans cell density of the cornea and conjunctiva in contact lens-induced dry eye. Clin Exp Optom. 2017</v>
      </c>
    </row>
    <row r="4710" spans="1:29" x14ac:dyDescent="0.3">
      <c r="A4710">
        <v>1778</v>
      </c>
      <c r="B4710" t="s">
        <v>5026</v>
      </c>
      <c r="C4710" t="s">
        <v>15273</v>
      </c>
      <c r="D4710" t="s">
        <v>25448</v>
      </c>
      <c r="E4710" t="s">
        <v>2443</v>
      </c>
      <c r="F4710" s="10"/>
      <c r="G4710">
        <v>2017</v>
      </c>
      <c r="J4710">
        <v>0.42021216455664445</v>
      </c>
      <c r="L4710" t="s">
        <v>36252</v>
      </c>
      <c r="M4710">
        <v>28877318</v>
      </c>
      <c r="Q4710" s="10"/>
      <c r="R4710" s="11">
        <f t="shared" si="146"/>
        <v>0</v>
      </c>
      <c r="U4710" s="11">
        <f t="shared" si="147"/>
        <v>0</v>
      </c>
      <c r="Y4710" s="11">
        <f>IF(SUM(Tableau1[[#This Row],[Other access]:[Sci-hub access]])&gt;=1,1,0)</f>
        <v>0</v>
      </c>
      <c r="Z4710" s="12">
        <f>IF(OR(Tableau1[[#This Row],[Access R1 + S1+ T1 ]]&gt;=1,Tableau1[[#This Row],[Access V1 +W1 + X1]]&gt;=1),1,0)</f>
        <v>0</v>
      </c>
      <c r="AB4710" s="10" t="str">
        <f>Tableau1[[#This Row],[DOI]]</f>
        <v>doi: 10.1167/iovs.17-21825</v>
      </c>
      <c r="AC4710" s="13" t="str">
        <f>Tableau1[[#This Row],[Authors]]&amp;", "&amp;Tableau1[[#This Row],[Title]]&amp;" "&amp;Tableau1[[#This Row],[Journal]]&amp;". "&amp;Tableau1[[#This Row],[Year]]</f>
        <v>Wang NK, Fu Y, Wang JP, Kang EY, Wu AL, Tseng YJ, Yeh LK, Chen KJ, Wu WC, Ho WJ, Lai CC., Peripheral Vascular Endothelial Dysfunction in Central Serous Chorioretinopathy. Invest Ophthalmol Vis Sci. 2017</v>
      </c>
    </row>
    <row r="4711" spans="1:29" ht="28.8" x14ac:dyDescent="0.3">
      <c r="A4711">
        <v>5861</v>
      </c>
      <c r="B4711" t="s">
        <v>8875</v>
      </c>
      <c r="C4711" t="s">
        <v>19091</v>
      </c>
      <c r="D4711" t="s">
        <v>29305</v>
      </c>
      <c r="E4711" t="s">
        <v>2456</v>
      </c>
      <c r="F4711" s="10"/>
      <c r="G4711">
        <v>2017</v>
      </c>
      <c r="J4711">
        <v>0.42031463256055224</v>
      </c>
      <c r="L4711" t="s">
        <v>40243</v>
      </c>
      <c r="M4711">
        <v>28278507</v>
      </c>
      <c r="Q4711" s="10"/>
      <c r="R4711" s="11">
        <f t="shared" si="146"/>
        <v>0</v>
      </c>
      <c r="U4711" s="11">
        <f t="shared" si="147"/>
        <v>0</v>
      </c>
      <c r="Y4711" s="11">
        <f>IF(SUM(Tableau1[[#This Row],[Other access]:[Sci-hub access]])&gt;=1,1,0)</f>
        <v>0</v>
      </c>
      <c r="Z4711" s="12">
        <f>IF(OR(Tableau1[[#This Row],[Access R1 + S1+ T1 ]]&gt;=1,Tableau1[[#This Row],[Access V1 +W1 + X1]]&gt;=1),1,0)</f>
        <v>0</v>
      </c>
      <c r="AB4711" s="10" t="str">
        <f>Tableau1[[#This Row],[DOI]]</f>
        <v>doi: 10.1159/000458160</v>
      </c>
      <c r="AC4711" s="13" t="str">
        <f>Tableau1[[#This Row],[Authors]]&amp;", "&amp;Tableau1[[#This Row],[Title]]&amp;" "&amp;Tableau1[[#This Row],[Journal]]&amp;". "&amp;Tableau1[[#This Row],[Year]]</f>
        <v>Moon BG, Cho AR, Lee J, Kim YJ, Lee JY, Kim JG, Yoon YH., Improved Visual Outcome and Low Recurrence with Early Treatment with Intravitreal Anti-Vascular Endothelial Growth Factor in Myopic Choroidal Neovascularization. Ophthalmologica. 2017</v>
      </c>
    </row>
    <row r="4712" spans="1:29" ht="28.8" x14ac:dyDescent="0.3">
      <c r="A4712">
        <v>3714</v>
      </c>
      <c r="B4712" t="s">
        <v>6884</v>
      </c>
      <c r="C4712" t="s">
        <v>17124</v>
      </c>
      <c r="D4712" t="s">
        <v>27308</v>
      </c>
      <c r="E4712" t="s">
        <v>2458</v>
      </c>
      <c r="F4712" s="10"/>
      <c r="G4712">
        <v>2017</v>
      </c>
      <c r="J4712">
        <v>0.42044292939039973</v>
      </c>
      <c r="L4712" t="s">
        <v>38158</v>
      </c>
      <c r="M4712">
        <v>28542693</v>
      </c>
      <c r="Q4712" s="10"/>
      <c r="R4712" s="11">
        <f t="shared" si="146"/>
        <v>0</v>
      </c>
      <c r="U4712" s="11">
        <f t="shared" si="147"/>
        <v>0</v>
      </c>
      <c r="Y4712" s="11">
        <f>IF(SUM(Tableau1[[#This Row],[Other access]:[Sci-hub access]])&gt;=1,1,0)</f>
        <v>0</v>
      </c>
      <c r="Z4712" s="12">
        <f>IF(OR(Tableau1[[#This Row],[Access R1 + S1+ T1 ]]&gt;=1,Tableau1[[#This Row],[Access V1 +W1 + X1]]&gt;=1),1,0)</f>
        <v>0</v>
      </c>
      <c r="AB4712" s="10" t="str">
        <f>Tableau1[[#This Row],[DOI]]</f>
        <v>doi: 10.1001/jamaophthalmol.2017.1162</v>
      </c>
      <c r="AC4712" s="13" t="str">
        <f>Tableau1[[#This Row],[Authors]]&amp;", "&amp;Tableau1[[#This Row],[Title]]&amp;" "&amp;Tableau1[[#This Row],[Journal]]&amp;". "&amp;Tableau1[[#This Row],[Year]]</f>
        <v>Schönbach EM, Wolfson Y, Strauss RW, Ibrahim MA, Kong X, Muñoz B, Birch DG, Cideciyan AV, Hahn GA, Nittala M, Sunness JS, Sadda SR, West SK, Scholl HPN; ProgStar Study Group.., Macular Sensitivity Measured With Microperimetry in Stargardt Disease in the Progression of Atrophy Secondary to Stargardt Disease (ProgStar) Study: Report No. 7. JAMA Ophthalmol. 2017</v>
      </c>
    </row>
    <row r="4713" spans="1:29" ht="28.8" x14ac:dyDescent="0.3">
      <c r="A4713">
        <v>575</v>
      </c>
      <c r="B4713" t="s">
        <v>3838</v>
      </c>
      <c r="C4713" t="s">
        <v>14094</v>
      </c>
      <c r="D4713" t="s">
        <v>24258</v>
      </c>
      <c r="E4713" t="s">
        <v>2448</v>
      </c>
      <c r="F4713" s="10"/>
      <c r="G4713">
        <v>2018</v>
      </c>
      <c r="J4713">
        <v>0.42088231452883673</v>
      </c>
      <c r="L4713" t="s">
        <v>35074</v>
      </c>
      <c r="M4713">
        <v>29177712</v>
      </c>
      <c r="Q4713" s="10"/>
      <c r="R4713" s="11">
        <f t="shared" si="146"/>
        <v>0</v>
      </c>
      <c r="U4713" s="11">
        <f t="shared" si="147"/>
        <v>0</v>
      </c>
      <c r="Y4713" s="11">
        <f>IF(SUM(Tableau1[[#This Row],[Other access]:[Sci-hub access]])&gt;=1,1,0)</f>
        <v>0</v>
      </c>
      <c r="Z4713" s="12">
        <f>IF(OR(Tableau1[[#This Row],[Access R1 + S1+ T1 ]]&gt;=1,Tableau1[[#This Row],[Access V1 +W1 + X1]]&gt;=1),1,0)</f>
        <v>0</v>
      </c>
      <c r="AB4713" s="10" t="str">
        <f>Tableau1[[#This Row],[DOI]]</f>
        <v>doi: 10.1007/s00417-017-3848-x</v>
      </c>
      <c r="AC4713" s="13" t="str">
        <f>Tableau1[[#This Row],[Authors]]&amp;", "&amp;Tableau1[[#This Row],[Title]]&amp;" "&amp;Tableau1[[#This Row],[Journal]]&amp;". "&amp;Tableau1[[#This Row],[Year]]</f>
        <v>Querques G, Cicinelli MV, Rabiolo A, de Vitis L, Sacconi R, Querques L, Bandello F., Laser photocoagulation as treatment of non-exudative age-related macular degeneration: state-of-the-art and future perspectives. Graefes Arch Clin Exp Ophthalmol. 2018</v>
      </c>
    </row>
    <row r="4714" spans="1:29" ht="28.8" x14ac:dyDescent="0.3">
      <c r="A4714">
        <v>2726</v>
      </c>
      <c r="B4714" t="s">
        <v>5933</v>
      </c>
      <c r="C4714" t="s">
        <v>16180</v>
      </c>
      <c r="D4714" t="s">
        <v>26357</v>
      </c>
      <c r="E4714" t="s">
        <v>2516</v>
      </c>
      <c r="F4714" s="10"/>
      <c r="G4714">
        <v>2017</v>
      </c>
      <c r="J4714">
        <v>0.42091920538862171</v>
      </c>
      <c r="L4714" t="s">
        <v>37186</v>
      </c>
      <c r="M4714">
        <v>28698159</v>
      </c>
      <c r="Q4714" s="10"/>
      <c r="R4714" s="11">
        <f t="shared" si="146"/>
        <v>0</v>
      </c>
      <c r="U4714" s="11">
        <f t="shared" si="147"/>
        <v>0</v>
      </c>
      <c r="Y4714" s="11">
        <f>IF(SUM(Tableau1[[#This Row],[Other access]:[Sci-hub access]])&gt;=1,1,0)</f>
        <v>0</v>
      </c>
      <c r="Z4714" s="12">
        <f>IF(OR(Tableau1[[#This Row],[Access R1 + S1+ T1 ]]&gt;=1,Tableau1[[#This Row],[Access V1 +W1 + X1]]&gt;=1),1,0)</f>
        <v>0</v>
      </c>
      <c r="AB4714" s="10" t="str">
        <f>Tableau1[[#This Row],[DOI]]</f>
        <v>doi: 10.1016/j.gene.2017.07.017</v>
      </c>
      <c r="AC4714" s="13" t="str">
        <f>Tableau1[[#This Row],[Authors]]&amp;", "&amp;Tableau1[[#This Row],[Title]]&amp;" "&amp;Tableau1[[#This Row],[Journal]]&amp;". "&amp;Tableau1[[#This Row],[Year]]</f>
        <v>Dentici ML, Barresi S, Nardella M, Bellacchio E, Alfieri P, Bruselles A, Pantaleoni F, Danieli A, Iarossi G, Cappa M, Bertini E, Tartaglia M, Zanni G., Identification of novel and hotspot mutations in the channel domain of ITPR1 in two patients with Gillespie syndrome. Gene. 2017</v>
      </c>
    </row>
    <row r="4715" spans="1:29" x14ac:dyDescent="0.3">
      <c r="A4715">
        <v>2205</v>
      </c>
      <c r="B4715" t="s">
        <v>5438</v>
      </c>
      <c r="C4715" t="s">
        <v>15683</v>
      </c>
      <c r="D4715" t="s">
        <v>25860</v>
      </c>
      <c r="E4715" t="s">
        <v>2523</v>
      </c>
      <c r="F4715" s="10"/>
      <c r="G4715">
        <v>2017</v>
      </c>
      <c r="J4715">
        <v>0.42092940190421324</v>
      </c>
      <c r="L4715" t="s">
        <v>36675</v>
      </c>
      <c r="M4715">
        <v>28799561</v>
      </c>
      <c r="Q4715" s="10"/>
      <c r="R4715" s="11">
        <f t="shared" si="146"/>
        <v>0</v>
      </c>
      <c r="U4715" s="11">
        <f t="shared" si="147"/>
        <v>0</v>
      </c>
      <c r="Y4715" s="11">
        <f>IF(SUM(Tableau1[[#This Row],[Other access]:[Sci-hub access]])&gt;=1,1,0)</f>
        <v>0</v>
      </c>
      <c r="Z4715" s="12">
        <f>IF(OR(Tableau1[[#This Row],[Access R1 + S1+ T1 ]]&gt;=1,Tableau1[[#This Row],[Access V1 +W1 + X1]]&gt;=1),1,0)</f>
        <v>0</v>
      </c>
      <c r="AB4715" s="10" t="str">
        <f>Tableau1[[#This Row],[DOI]]</f>
        <v>doi: 10.1038/eye.2017.151</v>
      </c>
      <c r="AC4715" s="13" t="str">
        <f>Tableau1[[#This Row],[Authors]]&amp;", "&amp;Tableau1[[#This Row],[Title]]&amp;" "&amp;Tableau1[[#This Row],[Journal]]&amp;". "&amp;Tableau1[[#This Row],[Year]]</f>
        <v>Gnana Jothi V, McGimpsey S, Sharkey JA, Chan WC., Retinal detachment repair and cataract surgery in patients with atopic dermatitis. Eye (Lond). 2017</v>
      </c>
    </row>
    <row r="4716" spans="1:29" x14ac:dyDescent="0.3">
      <c r="A4716">
        <v>8228</v>
      </c>
      <c r="B4716" t="s">
        <v>10934</v>
      </c>
      <c r="C4716" t="s">
        <v>21121</v>
      </c>
      <c r="D4716" t="s">
        <v>31372</v>
      </c>
      <c r="E4716" t="s">
        <v>2454</v>
      </c>
      <c r="F4716" s="10"/>
      <c r="G4716">
        <v>2017</v>
      </c>
      <c r="J4716">
        <v>0.4212640668458959</v>
      </c>
      <c r="L4716" t="s">
        <v>42573</v>
      </c>
      <c r="M4716">
        <v>27967247</v>
      </c>
      <c r="Q4716" s="10"/>
      <c r="R4716" s="11">
        <f t="shared" si="146"/>
        <v>0</v>
      </c>
      <c r="U4716" s="11">
        <f t="shared" si="147"/>
        <v>0</v>
      </c>
      <c r="Y4716" s="11">
        <f>IF(SUM(Tableau1[[#This Row],[Other access]:[Sci-hub access]])&gt;=1,1,0)</f>
        <v>0</v>
      </c>
      <c r="Z4716" s="12">
        <f>IF(OR(Tableau1[[#This Row],[Access R1 + S1+ T1 ]]&gt;=1,Tableau1[[#This Row],[Access V1 +W1 + X1]]&gt;=1),1,0)</f>
        <v>0</v>
      </c>
      <c r="AB4716" s="10" t="str">
        <f>Tableau1[[#This Row],[DOI]]</f>
        <v>doi: 10.1080/17425247.2017.1272569</v>
      </c>
      <c r="AC4716" s="13" t="str">
        <f>Tableau1[[#This Row],[Authors]]&amp;", "&amp;Tableau1[[#This Row],[Title]]&amp;" "&amp;Tableau1[[#This Row],[Journal]]&amp;". "&amp;Tableau1[[#This Row],[Year]]</f>
        <v>Agrahari V, Agrahari V, Mandal A, Pal D, Mitra AK., How are we improving the delivery to back of the eye? Advances and challenges of novel therapeutic approaches. Expert Opin Drug Deliv. 2017</v>
      </c>
    </row>
    <row r="4717" spans="1:29" x14ac:dyDescent="0.3">
      <c r="A4717">
        <v>6012</v>
      </c>
      <c r="B4717" t="s">
        <v>8999</v>
      </c>
      <c r="C4717" t="s">
        <v>19214</v>
      </c>
      <c r="D4717" t="s">
        <v>29429</v>
      </c>
      <c r="E4717" t="s">
        <v>2567</v>
      </c>
      <c r="F4717" s="10"/>
      <c r="G4717">
        <v>2017</v>
      </c>
      <c r="J4717">
        <v>0.42127679645705618</v>
      </c>
      <c r="L4717" t="s">
        <v>40389</v>
      </c>
      <c r="M4717">
        <v>28258179</v>
      </c>
      <c r="Q4717" s="10"/>
      <c r="R4717" s="11">
        <f t="shared" si="146"/>
        <v>0</v>
      </c>
      <c r="U4717" s="11">
        <f t="shared" si="147"/>
        <v>0</v>
      </c>
      <c r="Y4717" s="11">
        <f>IF(SUM(Tableau1[[#This Row],[Other access]:[Sci-hub access]])&gt;=1,1,0)</f>
        <v>0</v>
      </c>
      <c r="Z4717" s="12">
        <f>IF(OR(Tableau1[[#This Row],[Access R1 + S1+ T1 ]]&gt;=1,Tableau1[[#This Row],[Access V1 +W1 + X1]]&gt;=1),1,0)</f>
        <v>0</v>
      </c>
      <c r="AB4717" s="10" t="str">
        <f>Tableau1[[#This Row],[DOI]]</f>
        <v>doi: 10.1136/bcr-2016-218744</v>
      </c>
      <c r="AC4717" s="13" t="str">
        <f>Tableau1[[#This Row],[Authors]]&amp;", "&amp;Tableau1[[#This Row],[Title]]&amp;" "&amp;Tableau1[[#This Row],[Journal]]&amp;". "&amp;Tableau1[[#This Row],[Year]]</f>
        <v>Jakhetiya A, Shukla NK, Muduly D, Kale SS., Extraskeletal orbital mesenchymal chondrosarcoma: surgical approach and mini review. BMJ Case Rep. 2017</v>
      </c>
    </row>
    <row r="4718" spans="1:29" ht="28.8" x14ac:dyDescent="0.3">
      <c r="A4718">
        <v>1012</v>
      </c>
      <c r="B4718" t="s">
        <v>4274</v>
      </c>
      <c r="C4718" t="s">
        <v>14528</v>
      </c>
      <c r="D4718" t="s">
        <v>24695</v>
      </c>
      <c r="E4718" t="s">
        <v>2752</v>
      </c>
      <c r="F4718" s="10"/>
      <c r="G4718">
        <v>2017</v>
      </c>
      <c r="J4718">
        <v>0.42136555198693615</v>
      </c>
      <c r="L4718" t="s">
        <v>35500</v>
      </c>
      <c r="M4718">
        <v>29045419</v>
      </c>
      <c r="Q4718" s="10"/>
      <c r="R4718" s="11">
        <f t="shared" si="146"/>
        <v>0</v>
      </c>
      <c r="U4718" s="11">
        <f t="shared" si="147"/>
        <v>0</v>
      </c>
      <c r="Y4718" s="11">
        <f>IF(SUM(Tableau1[[#This Row],[Other access]:[Sci-hub access]])&gt;=1,1,0)</f>
        <v>0</v>
      </c>
      <c r="Z4718" s="12">
        <f>IF(OR(Tableau1[[#This Row],[Access R1 + S1+ T1 ]]&gt;=1,Tableau1[[#This Row],[Access V1 +W1 + X1]]&gt;=1),1,0)</f>
        <v>0</v>
      </c>
      <c r="AB4718" s="10" t="str">
        <f>Tableau1[[#This Row],[DOI]]</f>
        <v>doi: 10.1371/journal.pntd.0006023</v>
      </c>
      <c r="AC4718" s="13" t="str">
        <f>Tableau1[[#This Row],[Authors]]&amp;", "&amp;Tableau1[[#This Row],[Title]]&amp;" "&amp;Tableau1[[#This Row],[Journal]]&amp;". "&amp;Tableau1[[#This Row],[Year]]</f>
        <v>Trotignon G, Jones E, Engels T, Schmidt E, McFarland DA, Macleod CK, Amer K, Bio AA, Bakhtiari A, Bovill S, Doherty AH, Khan AA, Mbofana M, McCullagh S, Millar T, Mwale C, Rotondo LA, Weaver A, Willis R, Solomon AW., The cost of mapping trachoma: Data from the Global Trachoma Mapping Project. PLoS Negl Trop Dis. 2017</v>
      </c>
    </row>
    <row r="4719" spans="1:29" x14ac:dyDescent="0.3">
      <c r="A4719">
        <v>10600</v>
      </c>
      <c r="B4719" t="s">
        <v>13074</v>
      </c>
      <c r="C4719" t="s">
        <v>23239</v>
      </c>
      <c r="D4719" t="s">
        <v>33527</v>
      </c>
      <c r="E4719" t="s">
        <v>2557</v>
      </c>
      <c r="F4719" s="10"/>
      <c r="G4719">
        <v>2017</v>
      </c>
      <c r="J4719">
        <v>0.42144490265108014</v>
      </c>
      <c r="L4719" t="s">
        <v>44848</v>
      </c>
      <c r="M4719">
        <v>27171134</v>
      </c>
      <c r="Q4719" s="10"/>
      <c r="R4719" s="11">
        <f t="shared" si="146"/>
        <v>0</v>
      </c>
      <c r="U4719" s="11">
        <f t="shared" si="147"/>
        <v>0</v>
      </c>
      <c r="Y4719" s="11">
        <f>IF(SUM(Tableau1[[#This Row],[Other access]:[Sci-hub access]])&gt;=1,1,0)</f>
        <v>0</v>
      </c>
      <c r="Z4719" s="12">
        <f>IF(OR(Tableau1[[#This Row],[Access R1 + S1+ T1 ]]&gt;=1,Tableau1[[#This Row],[Access V1 +W1 + X1]]&gt;=1),1,0)</f>
        <v>0</v>
      </c>
      <c r="AB4719" s="10" t="str">
        <f>Tableau1[[#This Row],[DOI]]</f>
        <v>doi: 10.1097/ICL.0000000000000269</v>
      </c>
      <c r="AC4719" s="13" t="str">
        <f>Tableau1[[#This Row],[Authors]]&amp;", "&amp;Tableau1[[#This Row],[Title]]&amp;" "&amp;Tableau1[[#This Row],[Journal]]&amp;". "&amp;Tableau1[[#This Row],[Year]]</f>
        <v>Duru N, Duru Z, Çiçek A, Altınkaynak H, Karatepe Haşhaş AS, Arifoğlu HB., Does Valsalva Maneuver Affect Corneal Morphology in Eyes With Keratoconus? Eye Contact Lens. 2017</v>
      </c>
    </row>
    <row r="4720" spans="1:29" x14ac:dyDescent="0.3">
      <c r="A4720">
        <v>10518</v>
      </c>
      <c r="B4720" t="s">
        <v>13001</v>
      </c>
      <c r="C4720" t="s">
        <v>23167</v>
      </c>
      <c r="D4720" t="s">
        <v>33454</v>
      </c>
      <c r="E4720" t="s">
        <v>2557</v>
      </c>
      <c r="F4720" s="10"/>
      <c r="G4720">
        <v>2017</v>
      </c>
      <c r="J4720">
        <v>0.42151673116747945</v>
      </c>
      <c r="L4720" t="s">
        <v>44767</v>
      </c>
      <c r="M4720">
        <v>27243352</v>
      </c>
      <c r="Q4720" s="10"/>
      <c r="R4720" s="11">
        <f t="shared" si="146"/>
        <v>0</v>
      </c>
      <c r="U4720" s="11">
        <f t="shared" si="147"/>
        <v>0</v>
      </c>
      <c r="Y4720" s="11">
        <f>IF(SUM(Tableau1[[#This Row],[Other access]:[Sci-hub access]])&gt;=1,1,0)</f>
        <v>0</v>
      </c>
      <c r="Z4720" s="12">
        <f>IF(OR(Tableau1[[#This Row],[Access R1 + S1+ T1 ]]&gt;=1,Tableau1[[#This Row],[Access V1 +W1 + X1]]&gt;=1),1,0)</f>
        <v>0</v>
      </c>
      <c r="AB4720" s="10" t="str">
        <f>Tableau1[[#This Row],[DOI]]</f>
        <v>doi: 10.1097/ICL.0000000000000283</v>
      </c>
      <c r="AC4720" s="13" t="str">
        <f>Tableau1[[#This Row],[Authors]]&amp;", "&amp;Tableau1[[#This Row],[Title]]&amp;" "&amp;Tableau1[[#This Row],[Journal]]&amp;". "&amp;Tableau1[[#This Row],[Year]]</f>
        <v>Nagahara Y, Koh S, Oshita Y, Nagano T, Mano H, Nishida K, Watanabe H., Diquafosol Ophthalmic Solution Increases Pre- and Postlens Tear Film During Contact Lens Wear in Rabbit Eyes. Eye Contact Lens. 2017</v>
      </c>
    </row>
    <row r="4721" spans="1:29" ht="28.8" x14ac:dyDescent="0.3">
      <c r="A4721">
        <v>3121</v>
      </c>
      <c r="B4721" t="s">
        <v>6310</v>
      </c>
      <c r="C4721" t="s">
        <v>16553</v>
      </c>
      <c r="D4721" t="s">
        <v>26734</v>
      </c>
      <c r="E4721" t="s">
        <v>2443</v>
      </c>
      <c r="F4721" s="10"/>
      <c r="G4721">
        <v>2017</v>
      </c>
      <c r="J4721">
        <v>0.42157328342457001</v>
      </c>
      <c r="L4721" t="s">
        <v>37575</v>
      </c>
      <c r="M4721">
        <v>28632880</v>
      </c>
      <c r="Q4721" s="10"/>
      <c r="R4721" s="11">
        <f t="shared" si="146"/>
        <v>0</v>
      </c>
      <c r="U4721" s="11">
        <f t="shared" si="147"/>
        <v>0</v>
      </c>
      <c r="Y4721" s="11">
        <f>IF(SUM(Tableau1[[#This Row],[Other access]:[Sci-hub access]])&gt;=1,1,0)</f>
        <v>0</v>
      </c>
      <c r="Z4721" s="12">
        <f>IF(OR(Tableau1[[#This Row],[Access R1 + S1+ T1 ]]&gt;=1,Tableau1[[#This Row],[Access V1 +W1 + X1]]&gt;=1),1,0)</f>
        <v>0</v>
      </c>
      <c r="AB4721" s="10" t="str">
        <f>Tableau1[[#This Row],[DOI]]</f>
        <v>doi: 10.1167/iovs.17-21593</v>
      </c>
      <c r="AC4721" s="13" t="str">
        <f>Tableau1[[#This Row],[Authors]]&amp;", "&amp;Tableau1[[#This Row],[Title]]&amp;" "&amp;Tableau1[[#This Row],[Journal]]&amp;". "&amp;Tableau1[[#This Row],[Year]]</f>
        <v>Cammalleri M, Locri F, Marsili S, Dal Monte M, Pisano C, Mancinelli A, Lista L, Rusciano D, De Rosa M, Pavone V, Bagnoli P., The Urokinase Receptor-Derived Peptide UPARANT Recovers Dysfunctional Electroretinogram and Blood-Retinal Barrier Leakage in a Rat Model of Diabetes. Invest Ophthalmol Vis Sci. 2017</v>
      </c>
    </row>
    <row r="4722" spans="1:29" x14ac:dyDescent="0.3">
      <c r="A4722">
        <v>7481</v>
      </c>
      <c r="B4722" t="s">
        <v>10283</v>
      </c>
      <c r="C4722" t="s">
        <v>20485</v>
      </c>
      <c r="D4722" t="s">
        <v>30718</v>
      </c>
      <c r="E4722" t="s">
        <v>2490</v>
      </c>
      <c r="F4722" s="10"/>
      <c r="G4722">
        <v>2017</v>
      </c>
      <c r="J4722">
        <v>0.42166353263191458</v>
      </c>
      <c r="L4722" t="s">
        <v>41836</v>
      </c>
      <c r="M4722">
        <v>28088510</v>
      </c>
      <c r="Q4722" s="10"/>
      <c r="R4722" s="11">
        <f t="shared" si="146"/>
        <v>0</v>
      </c>
      <c r="U4722" s="11">
        <f t="shared" si="147"/>
        <v>0</v>
      </c>
      <c r="Y4722" s="11">
        <f>IF(SUM(Tableau1[[#This Row],[Other access]:[Sci-hub access]])&gt;=1,1,0)</f>
        <v>0</v>
      </c>
      <c r="Z4722" s="12">
        <f>IF(OR(Tableau1[[#This Row],[Access R1 + S1+ T1 ]]&gt;=1,Tableau1[[#This Row],[Access V1 +W1 + X1]]&gt;=1),1,0)</f>
        <v>0</v>
      </c>
      <c r="AB4722" s="10" t="str">
        <f>Tableau1[[#This Row],[DOI]]</f>
        <v>doi: 10.1016/j.ajo.2017.01.002</v>
      </c>
      <c r="AC4722" s="13" t="str">
        <f>Tableau1[[#This Row],[Authors]]&amp;", "&amp;Tableau1[[#This Row],[Title]]&amp;" "&amp;Tableau1[[#This Row],[Journal]]&amp;". "&amp;Tableau1[[#This Row],[Year]]</f>
        <v>Kwon J, Lee J, Choi J, Jeong D, Kook MS., Association Between Nocturnal Blood Pressure Dips and Optic Disc Hemorrhage in Patients With Normal-Tension Glaucoma. Am J Ophthalmol. 2017</v>
      </c>
    </row>
    <row r="4723" spans="1:29" ht="28.8" x14ac:dyDescent="0.3">
      <c r="A4723">
        <v>2267</v>
      </c>
      <c r="B4723" t="s">
        <v>5499</v>
      </c>
      <c r="C4723" t="s">
        <v>15744</v>
      </c>
      <c r="D4723" t="s">
        <v>25921</v>
      </c>
      <c r="E4723" t="s">
        <v>34037</v>
      </c>
      <c r="F4723" s="10"/>
      <c r="G4723">
        <v>2017</v>
      </c>
      <c r="J4723">
        <v>0.4217943248653595</v>
      </c>
      <c r="L4723" t="s">
        <v>36734</v>
      </c>
      <c r="M4723">
        <v>28778743</v>
      </c>
      <c r="Q4723" s="10"/>
      <c r="R4723" s="11">
        <f t="shared" si="146"/>
        <v>0</v>
      </c>
      <c r="U4723" s="11">
        <f t="shared" si="147"/>
        <v>0</v>
      </c>
      <c r="Y4723" s="11">
        <f>IF(SUM(Tableau1[[#This Row],[Other access]:[Sci-hub access]])&gt;=1,1,0)</f>
        <v>0</v>
      </c>
      <c r="Z4723" s="12">
        <f>IF(OR(Tableau1[[#This Row],[Access R1 + S1+ T1 ]]&gt;=1,Tableau1[[#This Row],[Access V1 +W1 + X1]]&gt;=1),1,0)</f>
        <v>0</v>
      </c>
      <c r="AB4723" s="10" t="str">
        <f>Tableau1[[#This Row],[DOI]]</f>
        <v>doi: 10.1016/j.exppara.2017.07.012</v>
      </c>
      <c r="AC4723" s="13" t="str">
        <f>Tableau1[[#This Row],[Authors]]&amp;", "&amp;Tableau1[[#This Row],[Title]]&amp;" "&amp;Tableau1[[#This Row],[Journal]]&amp;". "&amp;Tableau1[[#This Row],[Year]]</f>
        <v>Sifaoui I, Reyes-Batlle M, López-Arencibia A, Wagner C, Chiboub O, De Agustino Rodríguez J, Rocha-Cabrera P, Valladares B, Piñero JE, Lorenzo-Morales J., Evaluation of the anti-Acanthamoeba activity of two commercial eye drops commonly used to lower eye pressure. Exp Parasitol. 2017</v>
      </c>
    </row>
    <row r="4724" spans="1:29" x14ac:dyDescent="0.3">
      <c r="A4724">
        <v>5900</v>
      </c>
      <c r="B4724" t="s">
        <v>8905</v>
      </c>
      <c r="C4724" t="s">
        <v>19120</v>
      </c>
      <c r="D4724" t="s">
        <v>29335</v>
      </c>
      <c r="E4724" t="s">
        <v>2451</v>
      </c>
      <c r="F4724" s="10"/>
      <c r="G4724">
        <v>2017</v>
      </c>
      <c r="J4724">
        <v>0.42180429995205826</v>
      </c>
      <c r="L4724" t="s">
        <v>40281</v>
      </c>
      <c r="M4724">
        <v>28273153</v>
      </c>
      <c r="Q4724" s="10"/>
      <c r="R4724" s="11">
        <f t="shared" si="146"/>
        <v>0</v>
      </c>
      <c r="U4724" s="11">
        <f t="shared" si="147"/>
        <v>0</v>
      </c>
      <c r="Y4724" s="11">
        <f>IF(SUM(Tableau1[[#This Row],[Other access]:[Sci-hub access]])&gt;=1,1,0)</f>
        <v>0</v>
      </c>
      <c r="Z4724" s="12">
        <f>IF(OR(Tableau1[[#This Row],[Access R1 + S1+ T1 ]]&gt;=1,Tableau1[[#This Row],[Access V1 +W1 + X1]]&gt;=1),1,0)</f>
        <v>0</v>
      </c>
      <c r="AB4724" s="10" t="str">
        <f>Tableau1[[#This Row],[DOI]]</f>
        <v>doi: 10.1371/journal.pone.0173519</v>
      </c>
      <c r="AC4724" s="13" t="str">
        <f>Tableau1[[#This Row],[Authors]]&amp;", "&amp;Tableau1[[#This Row],[Title]]&amp;" "&amp;Tableau1[[#This Row],[Journal]]&amp;". "&amp;Tableau1[[#This Row],[Year]]</f>
        <v>Lee CW, Fang SY, Tsai DC, Huang N, Hsu CC, Chen SY, Chiu AW, Liu CJ., Prevalence and association of refractive anisometropia with near work habits among young schoolchildren: The evidence from a population-based study. PLoS One. 2017</v>
      </c>
    </row>
    <row r="4725" spans="1:29" x14ac:dyDescent="0.3">
      <c r="A4725">
        <v>831</v>
      </c>
      <c r="B4725" t="s">
        <v>4094</v>
      </c>
      <c r="C4725" t="s">
        <v>14348</v>
      </c>
      <c r="D4725" t="s">
        <v>24514</v>
      </c>
      <c r="E4725" t="s">
        <v>2495</v>
      </c>
      <c r="F4725" s="10"/>
      <c r="G4725">
        <v>2017</v>
      </c>
      <c r="J4725">
        <v>0.42182283900704376</v>
      </c>
      <c r="L4725" t="s">
        <v>35324</v>
      </c>
      <c r="M4725">
        <v>29095758</v>
      </c>
      <c r="Q4725" s="10"/>
      <c r="R4725" s="11">
        <f t="shared" si="146"/>
        <v>0</v>
      </c>
      <c r="U4725" s="11">
        <f t="shared" si="147"/>
        <v>0</v>
      </c>
      <c r="Y4725" s="11">
        <f>IF(SUM(Tableau1[[#This Row],[Other access]:[Sci-hub access]])&gt;=1,1,0)</f>
        <v>0</v>
      </c>
      <c r="Z4725" s="12">
        <f>IF(OR(Tableau1[[#This Row],[Access R1 + S1+ T1 ]]&gt;=1,Tableau1[[#This Row],[Access V1 +W1 + X1]]&gt;=1),1,0)</f>
        <v>0</v>
      </c>
      <c r="AB4725" s="10" t="str">
        <f>Tableau1[[#This Row],[DOI]]</f>
        <v>doi: 10.1097/OPX.0000000000001143</v>
      </c>
      <c r="AC4725" s="13" t="str">
        <f>Tableau1[[#This Row],[Authors]]&amp;", "&amp;Tableau1[[#This Row],[Title]]&amp;" "&amp;Tableau1[[#This Row],[Journal]]&amp;". "&amp;Tableau1[[#This Row],[Year]]</f>
        <v>Kandel H, Khadka J, Goggin M, Pesudovs K., Patient-reported Outcomes for Assessment of Quality of Life in Refractive Error: A Systematic Review. Optom Vis Sci. 2017</v>
      </c>
    </row>
    <row r="4726" spans="1:29" x14ac:dyDescent="0.3">
      <c r="A4726">
        <v>5594</v>
      </c>
      <c r="B4726" t="s">
        <v>8629</v>
      </c>
      <c r="C4726" t="s">
        <v>18849</v>
      </c>
      <c r="D4726" t="s">
        <v>29059</v>
      </c>
      <c r="E4726" t="s">
        <v>2440</v>
      </c>
      <c r="F4726" s="10"/>
      <c r="G4726">
        <v>2017</v>
      </c>
      <c r="J4726">
        <v>0.42183236205445018</v>
      </c>
      <c r="L4726" t="s">
        <v>39981</v>
      </c>
      <c r="M4726">
        <v>28315338</v>
      </c>
      <c r="Q4726" s="10"/>
      <c r="R4726" s="11">
        <f t="shared" si="146"/>
        <v>0</v>
      </c>
      <c r="U4726" s="11">
        <f t="shared" si="147"/>
        <v>0</v>
      </c>
      <c r="Y4726" s="11">
        <f>IF(SUM(Tableau1[[#This Row],[Other access]:[Sci-hub access]])&gt;=1,1,0)</f>
        <v>0</v>
      </c>
      <c r="Z4726" s="12">
        <f>IF(OR(Tableau1[[#This Row],[Access R1 + S1+ T1 ]]&gt;=1,Tableau1[[#This Row],[Access V1 +W1 + X1]]&gt;=1),1,0)</f>
        <v>0</v>
      </c>
      <c r="AB4726" s="10" t="str">
        <f>Tableau1[[#This Row],[DOI]]</f>
        <v>doi: 10.1016/j.exer.2017.03.003</v>
      </c>
      <c r="AC4726" s="13" t="str">
        <f>Tableau1[[#This Row],[Authors]]&amp;", "&amp;Tableau1[[#This Row],[Title]]&amp;" "&amp;Tableau1[[#This Row],[Journal]]&amp;". "&amp;Tableau1[[#This Row],[Year]]</f>
        <v>Trost A, Bruckner D, Kaser-Eichberger A, Motloch K, Bogner B, Runge C, Strohmaier C, Couillard-Despres S, Reitsamer HA, Schroedl F., Lymphatic and vascular markers in an optic nerve crush model in rat. Exp Eye Res. 2017</v>
      </c>
    </row>
    <row r="4727" spans="1:29" x14ac:dyDescent="0.3">
      <c r="A4727">
        <v>606</v>
      </c>
      <c r="B4727" t="s">
        <v>3869</v>
      </c>
      <c r="C4727" t="s">
        <v>14125</v>
      </c>
      <c r="D4727" t="s">
        <v>24289</v>
      </c>
      <c r="E4727" t="s">
        <v>2443</v>
      </c>
      <c r="F4727" s="10"/>
      <c r="G4727">
        <v>2017</v>
      </c>
      <c r="J4727">
        <v>0.42183426363151322</v>
      </c>
      <c r="L4727" t="s">
        <v>35104</v>
      </c>
      <c r="M4727">
        <v>29164230</v>
      </c>
      <c r="Q4727" s="10"/>
      <c r="R4727" s="11">
        <f t="shared" si="146"/>
        <v>0</v>
      </c>
      <c r="U4727" s="11">
        <f t="shared" si="147"/>
        <v>0</v>
      </c>
      <c r="Y4727" s="11">
        <f>IF(SUM(Tableau1[[#This Row],[Other access]:[Sci-hub access]])&gt;=1,1,0)</f>
        <v>0</v>
      </c>
      <c r="Z4727" s="12">
        <f>IF(OR(Tableau1[[#This Row],[Access R1 + S1+ T1 ]]&gt;=1,Tableau1[[#This Row],[Access V1 +W1 + X1]]&gt;=1),1,0)</f>
        <v>0</v>
      </c>
      <c r="AB4727" s="10" t="str">
        <f>Tableau1[[#This Row],[DOI]]</f>
        <v>doi: 10.1167/iovs.17-21942</v>
      </c>
      <c r="AC4727" s="13" t="str">
        <f>Tableau1[[#This Row],[Authors]]&amp;", "&amp;Tableau1[[#This Row],[Title]]&amp;" "&amp;Tableau1[[#This Row],[Journal]]&amp;". "&amp;Tableau1[[#This Row],[Year]]</f>
        <v>Jonas JB, Nagaoka N, Fang YX, Weber P, Ohno-Matsui K., Intraocular Pressure and Glaucomatous Optic Neuropathy in High Myopia. Invest Ophthalmol Vis Sci. 2017</v>
      </c>
    </row>
    <row r="4728" spans="1:29" ht="28.8" x14ac:dyDescent="0.3">
      <c r="A4728">
        <v>1174</v>
      </c>
      <c r="B4728" t="s">
        <v>4436</v>
      </c>
      <c r="C4728" t="s">
        <v>14689</v>
      </c>
      <c r="D4728" t="s">
        <v>24857</v>
      </c>
      <c r="E4728" t="s">
        <v>2468</v>
      </c>
      <c r="F4728" s="10"/>
      <c r="G4728">
        <v>2017</v>
      </c>
      <c r="J4728">
        <v>0.42203840331812903</v>
      </c>
      <c r="L4728" t="s">
        <v>35661</v>
      </c>
      <c r="M4728">
        <v>28991833</v>
      </c>
      <c r="Q4728" s="10"/>
      <c r="R4728" s="11">
        <f t="shared" si="146"/>
        <v>0</v>
      </c>
      <c r="U4728" s="11">
        <f t="shared" si="147"/>
        <v>0</v>
      </c>
      <c r="Y4728" s="11">
        <f>IF(SUM(Tableau1[[#This Row],[Other access]:[Sci-hub access]])&gt;=1,1,0)</f>
        <v>0</v>
      </c>
      <c r="Z4728" s="12">
        <f>IF(OR(Tableau1[[#This Row],[Access R1 + S1+ T1 ]]&gt;=1,Tableau1[[#This Row],[Access V1 +W1 + X1]]&gt;=1),1,0)</f>
        <v>0</v>
      </c>
      <c r="AB4728" s="10" t="str">
        <f>Tableau1[[#This Row],[DOI]]</f>
        <v>doi: 10.1097/IJG.0000000000000758</v>
      </c>
      <c r="AC4728" s="13" t="str">
        <f>Tableau1[[#This Row],[Authors]]&amp;", "&amp;Tableau1[[#This Row],[Title]]&amp;" "&amp;Tableau1[[#This Row],[Journal]]&amp;". "&amp;Tableau1[[#This Row],[Year]]</f>
        <v>Rao HL, Pradhan ZS, Weinreb RN, Dasari S, Riyazuddin M, Venugopal JP, Puttaiah NK, Rao DAS, Devi S, Mansouri K, Webers CAB., Optical Coherence Tomography Angiography Vessel Density Measurements in Eyes With Primary Open-Angle Glaucoma and Disc Hemorrhage. J Glaucoma. 2017</v>
      </c>
    </row>
    <row r="4729" spans="1:29" x14ac:dyDescent="0.3">
      <c r="A4729">
        <v>7166</v>
      </c>
      <c r="B4729" t="s">
        <v>10007</v>
      </c>
      <c r="C4729" t="s">
        <v>20209</v>
      </c>
      <c r="D4729" t="s">
        <v>30441</v>
      </c>
      <c r="E4729" t="s">
        <v>2465</v>
      </c>
      <c r="F4729" s="10"/>
      <c r="G4729">
        <v>2017</v>
      </c>
      <c r="J4729">
        <v>0.42206185929748485</v>
      </c>
      <c r="L4729" t="s">
        <v>41522</v>
      </c>
      <c r="M4729">
        <v>28121931</v>
      </c>
      <c r="Q4729" s="10"/>
      <c r="R4729" s="11">
        <f t="shared" si="146"/>
        <v>0</v>
      </c>
      <c r="U4729" s="11">
        <f t="shared" si="147"/>
        <v>0</v>
      </c>
      <c r="Y4729" s="11">
        <f>IF(SUM(Tableau1[[#This Row],[Other access]:[Sci-hub access]])&gt;=1,1,0)</f>
        <v>0</v>
      </c>
      <c r="Z4729" s="12">
        <f>IF(OR(Tableau1[[#This Row],[Access R1 + S1+ T1 ]]&gt;=1,Tableau1[[#This Row],[Access V1 +W1 + X1]]&gt;=1),1,0)</f>
        <v>0</v>
      </c>
      <c r="AB4729" s="10" t="str">
        <f>Tableau1[[#This Row],[DOI]]</f>
        <v>doi: 10.1097/MD.0000000000005866</v>
      </c>
      <c r="AC4729" s="13" t="str">
        <f>Tableau1[[#This Row],[Authors]]&amp;", "&amp;Tableau1[[#This Row],[Title]]&amp;" "&amp;Tableau1[[#This Row],[Journal]]&amp;". "&amp;Tableau1[[#This Row],[Year]]</f>
        <v>Song RH, Shao XQ, Li L, Wang W, Zhang JA., Copy number variations exploration of multiple genes in Graves' disease. Medicine (Baltimore). 2017</v>
      </c>
    </row>
    <row r="4730" spans="1:29" x14ac:dyDescent="0.3">
      <c r="A4730">
        <v>7467</v>
      </c>
      <c r="B4730" t="s">
        <v>10270</v>
      </c>
      <c r="C4730" t="s">
        <v>20472</v>
      </c>
      <c r="D4730" t="s">
        <v>30705</v>
      </c>
      <c r="E4730" t="s">
        <v>34364</v>
      </c>
      <c r="F4730" s="10"/>
      <c r="G4730">
        <v>2017</v>
      </c>
      <c r="J4730">
        <v>0.4221176218875935</v>
      </c>
      <c r="L4730" t="s">
        <v>41822</v>
      </c>
      <c r="M4730">
        <v>28089745</v>
      </c>
      <c r="Q4730" s="10"/>
      <c r="R4730" s="11">
        <f t="shared" si="146"/>
        <v>0</v>
      </c>
      <c r="U4730" s="11">
        <f t="shared" si="147"/>
        <v>0</v>
      </c>
      <c r="Y4730" s="11">
        <f>IF(SUM(Tableau1[[#This Row],[Other access]:[Sci-hub access]])&gt;=1,1,0)</f>
        <v>0</v>
      </c>
      <c r="Z4730" s="12">
        <f>IF(OR(Tableau1[[#This Row],[Access R1 + S1+ T1 ]]&gt;=1,Tableau1[[#This Row],[Access V1 +W1 + X1]]&gt;=1),1,0)</f>
        <v>0</v>
      </c>
      <c r="AB4730" s="10" t="str">
        <f>Tableau1[[#This Row],[DOI]]</f>
        <v>doi: 10.1016/j.jaapos.2016.09.023</v>
      </c>
      <c r="AC4730" s="13" t="str">
        <f>Tableau1[[#This Row],[Authors]]&amp;", "&amp;Tableau1[[#This Row],[Title]]&amp;" "&amp;Tableau1[[#This Row],[Journal]]&amp;". "&amp;Tableau1[[#This Row],[Year]]</f>
        <v>Lenci LT, Shams P, Shriver EM, Allen RC., Dermoid cysts: clinical predictors of complex lesions and surgical complications. J AAPOS. 2017</v>
      </c>
    </row>
    <row r="4731" spans="1:29" x14ac:dyDescent="0.3">
      <c r="A4731">
        <v>7028</v>
      </c>
      <c r="B4731" t="s">
        <v>9883</v>
      </c>
      <c r="C4731" t="s">
        <v>20086</v>
      </c>
      <c r="D4731" t="s">
        <v>30317</v>
      </c>
      <c r="E4731" t="s">
        <v>2525</v>
      </c>
      <c r="F4731" s="10"/>
      <c r="G4731">
        <v>2017</v>
      </c>
      <c r="J4731">
        <v>0.42215904530794246</v>
      </c>
      <c r="L4731" t="s">
        <v>41385</v>
      </c>
      <c r="M4731">
        <v>28134460</v>
      </c>
      <c r="Q4731" s="10"/>
      <c r="R4731" s="11">
        <f t="shared" si="146"/>
        <v>0</v>
      </c>
      <c r="U4731" s="11">
        <f t="shared" si="147"/>
        <v>0</v>
      </c>
      <c r="Y4731" s="11">
        <f>IF(SUM(Tableau1[[#This Row],[Other access]:[Sci-hub access]])&gt;=1,1,0)</f>
        <v>0</v>
      </c>
      <c r="Z4731" s="12">
        <f>IF(OR(Tableau1[[#This Row],[Access R1 + S1+ T1 ]]&gt;=1,Tableau1[[#This Row],[Access V1 +W1 + X1]]&gt;=1),1,0)</f>
        <v>0</v>
      </c>
      <c r="AB4731" s="10" t="str">
        <f>Tableau1[[#This Row],[DOI]]</f>
        <v>doi: 10.1111/ceo.12916</v>
      </c>
      <c r="AC4731" s="13" t="str">
        <f>Tableau1[[#This Row],[Authors]]&amp;", "&amp;Tableau1[[#This Row],[Title]]&amp;" "&amp;Tableau1[[#This Row],[Journal]]&amp;". "&amp;Tableau1[[#This Row],[Year]]</f>
        <v>Kwon HJ, Kong YXG, Tao LW, Lim LL, Martin KR, Green C, Ruddle J, Crowston JG., Surgical outcomes of trabeculectomy and glaucoma drainage implant for uveitic glaucoma and relationship with uveitis activity. Clin Exp Ophthalmol. 2017</v>
      </c>
    </row>
    <row r="4732" spans="1:29" x14ac:dyDescent="0.3">
      <c r="A4732">
        <v>10964</v>
      </c>
      <c r="B4732" t="s">
        <v>13396</v>
      </c>
      <c r="C4732" t="s">
        <v>23558</v>
      </c>
      <c r="D4732" t="s">
        <v>33850</v>
      </c>
      <c r="E4732" t="s">
        <v>34509</v>
      </c>
      <c r="F4732" s="10"/>
      <c r="G4732">
        <v>2017</v>
      </c>
      <c r="J4732">
        <v>0.42219244751338569</v>
      </c>
      <c r="L4732" t="s">
        <v>45205</v>
      </c>
      <c r="M4732">
        <v>26768519</v>
      </c>
      <c r="Q4732" s="10"/>
      <c r="R4732" s="11">
        <f t="shared" si="146"/>
        <v>0</v>
      </c>
      <c r="U4732" s="11">
        <f t="shared" si="147"/>
        <v>0</v>
      </c>
      <c r="Y4732" s="11">
        <f>IF(SUM(Tableau1[[#This Row],[Other access]:[Sci-hub access]])&gt;=1,1,0)</f>
        <v>0</v>
      </c>
      <c r="Z4732" s="12">
        <f>IF(OR(Tableau1[[#This Row],[Access R1 + S1+ T1 ]]&gt;=1,Tableau1[[#This Row],[Access V1 +W1 + X1]]&gt;=1),1,0)</f>
        <v>0</v>
      </c>
      <c r="AB4732" s="10" t="str">
        <f>Tableau1[[#This Row],[DOI]]</f>
        <v>doi: 10.1111/ajd.12441</v>
      </c>
      <c r="AC4732" s="13" t="str">
        <f>Tableau1[[#This Row],[Authors]]&amp;", "&amp;Tableau1[[#This Row],[Title]]&amp;" "&amp;Tableau1[[#This Row],[Journal]]&amp;". "&amp;Tableau1[[#This Row],[Year]]</f>
        <v>Kuye IO, Adisa M, Nazarian RM, Arvikar SL, Smith GP., Granulomatous skin involvement in a patient with an unusual NOD2 mutation. Australas J Dermatol. 2017</v>
      </c>
    </row>
    <row r="4733" spans="1:29" x14ac:dyDescent="0.3">
      <c r="A4733">
        <v>6958</v>
      </c>
      <c r="B4733" t="s">
        <v>9823</v>
      </c>
      <c r="C4733" t="s">
        <v>20026</v>
      </c>
      <c r="D4733" t="s">
        <v>30257</v>
      </c>
      <c r="E4733" t="s">
        <v>2464</v>
      </c>
      <c r="F4733" s="10"/>
      <c r="G4733">
        <v>2017</v>
      </c>
      <c r="J4733">
        <v>0.42226711401960115</v>
      </c>
      <c r="L4733" t="s">
        <v>41316</v>
      </c>
      <c r="M4733">
        <v>28141766</v>
      </c>
      <c r="Q4733" s="10"/>
      <c r="R4733" s="11">
        <f t="shared" si="146"/>
        <v>0</v>
      </c>
      <c r="U4733" s="11">
        <f t="shared" si="147"/>
        <v>0</v>
      </c>
      <c r="Y4733" s="11">
        <f>IF(SUM(Tableau1[[#This Row],[Other access]:[Sci-hub access]])&gt;=1,1,0)</f>
        <v>0</v>
      </c>
      <c r="Z4733" s="12">
        <f>IF(OR(Tableau1[[#This Row],[Access R1 + S1+ T1 ]]&gt;=1,Tableau1[[#This Row],[Access V1 +W1 + X1]]&gt;=1),1,0)</f>
        <v>0</v>
      </c>
      <c r="AB4733" s="10" t="str">
        <f>Tableau1[[#This Row],[DOI]]</f>
        <v>doi: 10.1097/ICU.0000000000000361</v>
      </c>
      <c r="AC4733" s="13" t="str">
        <f>Tableau1[[#This Row],[Authors]]&amp;", "&amp;Tableau1[[#This Row],[Title]]&amp;" "&amp;Tableau1[[#This Row],[Journal]]&amp;". "&amp;Tableau1[[#This Row],[Year]]</f>
        <v>Chien JL, Sioufi K, Surakiatchanukul T, Shields JA, Shields CL., Choroidal nevus: a review of prevalence, features, genetics, risks, and outcomes. Curr Opin Ophthalmol. 2017</v>
      </c>
    </row>
    <row r="4734" spans="1:29" x14ac:dyDescent="0.3">
      <c r="A4734">
        <v>10277</v>
      </c>
      <c r="B4734" t="s">
        <v>12778</v>
      </c>
      <c r="C4734" t="s">
        <v>22945</v>
      </c>
      <c r="D4734" t="s">
        <v>33231</v>
      </c>
      <c r="E4734" t="s">
        <v>2502</v>
      </c>
      <c r="F4734" s="10"/>
      <c r="G4734">
        <v>2017</v>
      </c>
      <c r="J4734">
        <v>0.42233694550445422</v>
      </c>
      <c r="L4734" t="e">
        <v>#VALUE!</v>
      </c>
      <c r="M4734">
        <v>27404571</v>
      </c>
      <c r="Q4734" s="10"/>
      <c r="R4734" s="11">
        <f t="shared" si="146"/>
        <v>0</v>
      </c>
      <c r="U4734" s="11">
        <f t="shared" si="147"/>
        <v>0</v>
      </c>
      <c r="Y4734" s="11">
        <f>IF(SUM(Tableau1[[#This Row],[Other access]:[Sci-hub access]])&gt;=1,1,0)</f>
        <v>0</v>
      </c>
      <c r="Z4734" s="12">
        <f>IF(OR(Tableau1[[#This Row],[Access R1 + S1+ T1 ]]&gt;=1,Tableau1[[#This Row],[Access V1 +W1 + X1]]&gt;=1),1,0)</f>
        <v>0</v>
      </c>
      <c r="AB4734" s="10" t="e">
        <f>Tableau1[[#This Row],[DOI]]</f>
        <v>#VALUE!</v>
      </c>
      <c r="AC4734" s="13" t="str">
        <f>Tableau1[[#This Row],[Authors]]&amp;", "&amp;Tableau1[[#This Row],[Title]]&amp;" "&amp;Tableau1[[#This Row],[Journal]]&amp;". "&amp;Tableau1[[#This Row],[Year]]</f>
        <v>Alves C, Ribeiro I, Penedones A, Mendes D, Batel Marques F., Risk of Ophthalmic Adverse Effects in Patients Treated with MEK Inhibitors: A Systematic Review and Meta-Analysis. Ophthalmic Res. 2017</v>
      </c>
    </row>
    <row r="4735" spans="1:29" ht="28.8" x14ac:dyDescent="0.3">
      <c r="A4735">
        <v>8770</v>
      </c>
      <c r="B4735" t="s">
        <v>11407</v>
      </c>
      <c r="C4735" t="s">
        <v>21592</v>
      </c>
      <c r="D4735" t="s">
        <v>31847</v>
      </c>
      <c r="E4735" t="s">
        <v>34437</v>
      </c>
      <c r="F4735" s="10"/>
      <c r="G4735">
        <v>2017</v>
      </c>
      <c r="J4735">
        <v>0.42235847798370052</v>
      </c>
      <c r="L4735" t="s">
        <v>43106</v>
      </c>
      <c r="M4735">
        <v>27842054</v>
      </c>
      <c r="Q4735" s="10"/>
      <c r="R4735" s="11">
        <f t="shared" si="146"/>
        <v>0</v>
      </c>
      <c r="U4735" s="11">
        <f t="shared" si="147"/>
        <v>0</v>
      </c>
      <c r="Y4735" s="11">
        <f>IF(SUM(Tableau1[[#This Row],[Other access]:[Sci-hub access]])&gt;=1,1,0)</f>
        <v>0</v>
      </c>
      <c r="Z4735" s="12">
        <f>IF(OR(Tableau1[[#This Row],[Access R1 + S1+ T1 ]]&gt;=1,Tableau1[[#This Row],[Access V1 +W1 + X1]]&gt;=1),1,0)</f>
        <v>0</v>
      </c>
      <c r="AB4735" s="10" t="str">
        <f>Tableau1[[#This Row],[DOI]]</f>
        <v>doi: 10.1038/pr.2016.241</v>
      </c>
      <c r="AC4735" s="13" t="str">
        <f>Tableau1[[#This Row],[Authors]]&amp;", "&amp;Tableau1[[#This Row],[Title]]&amp;" "&amp;Tableau1[[#This Row],[Journal]]&amp;". "&amp;Tableau1[[#This Row],[Year]]</f>
        <v>Zepeda-Romero LC, Vazquez-Membrillo M, Adan-Castro E, Gomez-Aguayo F, Gutierrez-Padilla JA, Angulo-Castellanos E, Barrera de Leon JC, Gonzalez-Bernal C, Quezada-Chalita MA, Meza-Anguiano A, Diaz-Lezama N, Martinez de la Escalera G, Triebel J, Clapp C., Higher prolactin and vasoinhibin serum levels associated with incidence and progression of retinopathy of prematurity. Pediatr Res. 2017</v>
      </c>
    </row>
    <row r="4736" spans="1:29" x14ac:dyDescent="0.3">
      <c r="A4736">
        <v>2834</v>
      </c>
      <c r="B4736" t="s">
        <v>6037</v>
      </c>
      <c r="C4736" t="s">
        <v>16283</v>
      </c>
      <c r="D4736" t="s">
        <v>26461</v>
      </c>
      <c r="E4736" t="s">
        <v>2441</v>
      </c>
      <c r="F4736" s="10"/>
      <c r="G4736">
        <v>2017</v>
      </c>
      <c r="J4736">
        <v>0.42251706287896207</v>
      </c>
      <c r="L4736" t="s">
        <v>37293</v>
      </c>
      <c r="M4736">
        <v>28676279</v>
      </c>
      <c r="Q4736" s="10"/>
      <c r="R4736" s="11">
        <f t="shared" si="146"/>
        <v>0</v>
      </c>
      <c r="U4736" s="11">
        <f t="shared" si="147"/>
        <v>0</v>
      </c>
      <c r="Y4736" s="11">
        <f>IF(SUM(Tableau1[[#This Row],[Other access]:[Sci-hub access]])&gt;=1,1,0)</f>
        <v>0</v>
      </c>
      <c r="Z4736" s="12">
        <f>IF(OR(Tableau1[[#This Row],[Access R1 + S1+ T1 ]]&gt;=1,Tableau1[[#This Row],[Access V1 +W1 + X1]]&gt;=1),1,0)</f>
        <v>0</v>
      </c>
      <c r="AB4736" s="10" t="str">
        <f>Tableau1[[#This Row],[DOI]]</f>
        <v>doi: 10.1016/j.ophtha.2017.06.002</v>
      </c>
      <c r="AC4736" s="13" t="str">
        <f>Tableau1[[#This Row],[Authors]]&amp;", "&amp;Tableau1[[#This Row],[Title]]&amp;" "&amp;Tableau1[[#This Row],[Journal]]&amp;". "&amp;Tableau1[[#This Row],[Year]]</f>
        <v>Takusagawa HL, Liu L, Ma KN, Jia Y, Gao SS, Zhang M, Edmunds B, Parikh M, Tehrani S, Morrison JC, Huang D., Projection-Resolved Optical Coherence Tomography Angiography of Macular Retinal Circulation in Glaucoma. Ophthalmology. 2017</v>
      </c>
    </row>
    <row r="4737" spans="1:29" x14ac:dyDescent="0.3">
      <c r="A4737">
        <v>2048</v>
      </c>
      <c r="B4737" t="s">
        <v>5287</v>
      </c>
      <c r="C4737" t="s">
        <v>15533</v>
      </c>
      <c r="D4737" t="s">
        <v>25709</v>
      </c>
      <c r="E4737" t="s">
        <v>2479</v>
      </c>
      <c r="F4737" s="10"/>
      <c r="G4737">
        <v>2017</v>
      </c>
      <c r="J4737">
        <v>0.42251890962281002</v>
      </c>
      <c r="L4737" t="s">
        <v>36519</v>
      </c>
      <c r="M4737">
        <v>28825920</v>
      </c>
      <c r="Q4737" s="10"/>
      <c r="R4737" s="11">
        <f t="shared" si="146"/>
        <v>0</v>
      </c>
      <c r="U4737" s="11">
        <f t="shared" si="147"/>
        <v>0</v>
      </c>
      <c r="Y4737" s="11">
        <f>IF(SUM(Tableau1[[#This Row],[Other access]:[Sci-hub access]])&gt;=1,1,0)</f>
        <v>0</v>
      </c>
      <c r="Z4737" s="12">
        <f>IF(OR(Tableau1[[#This Row],[Access R1 + S1+ T1 ]]&gt;=1,Tableau1[[#This Row],[Access V1 +W1 + X1]]&gt;=1),1,0)</f>
        <v>0</v>
      </c>
      <c r="AB4737" s="10" t="str">
        <f>Tableau1[[#This Row],[DOI]]</f>
        <v>doi: 10.1097/ICO.0000000000001324</v>
      </c>
      <c r="AC4737" s="13" t="str">
        <f>Tableau1[[#This Row],[Authors]]&amp;", "&amp;Tableau1[[#This Row],[Title]]&amp;" "&amp;Tableau1[[#This Row],[Journal]]&amp;". "&amp;Tableau1[[#This Row],[Year]]</f>
        <v>Zhang W, Hu Y, Lu L, Liu Y, Yang X, Sun H, Ruan J, Chen J, Yao Q, Yan C, Gu P, Fu Y, Shao C, Fan X., Rabbit Model of Corneal Endothelial Injury Established Using the Nd: YAG Laser. Cornea. 2017</v>
      </c>
    </row>
    <row r="4738" spans="1:29" x14ac:dyDescent="0.3">
      <c r="A4738">
        <v>9573</v>
      </c>
      <c r="B4738" t="s">
        <v>12130</v>
      </c>
      <c r="C4738" t="s">
        <v>22305</v>
      </c>
      <c r="D4738" t="s">
        <v>32577</v>
      </c>
      <c r="E4738" t="s">
        <v>2449</v>
      </c>
      <c r="F4738" s="10"/>
      <c r="G4738">
        <v>2017</v>
      </c>
      <c r="J4738">
        <v>0.42255939999249126</v>
      </c>
      <c r="L4738" t="s">
        <v>43850</v>
      </c>
      <c r="M4738">
        <v>27654998</v>
      </c>
      <c r="Q4738" s="10"/>
      <c r="R4738" s="11">
        <f t="shared" ref="R4738:R4801" si="148">IF(SUM(N4738:Q4738)&gt;0,1,0)</f>
        <v>0</v>
      </c>
      <c r="U4738" s="11">
        <f t="shared" ref="U4738:U4801" si="149">IF(SUM(R4738,T4738)&gt;0,1,0)</f>
        <v>0</v>
      </c>
      <c r="Y4738" s="11">
        <f>IF(SUM(Tableau1[[#This Row],[Other access]:[Sci-hub access]])&gt;=1,1,0)</f>
        <v>0</v>
      </c>
      <c r="Z4738" s="12">
        <f>IF(OR(Tableau1[[#This Row],[Access R1 + S1+ T1 ]]&gt;=1,Tableau1[[#This Row],[Access V1 +W1 + X1]]&gt;=1),1,0)</f>
        <v>0</v>
      </c>
      <c r="AB4738" s="10" t="str">
        <f>Tableau1[[#This Row],[DOI]]</f>
        <v>doi: 10.1111/cxo.12470</v>
      </c>
      <c r="AC4738" s="13" t="str">
        <f>Tableau1[[#This Row],[Authors]]&amp;", "&amp;Tableau1[[#This Row],[Title]]&amp;" "&amp;Tableau1[[#This Row],[Journal]]&amp;". "&amp;Tableau1[[#This Row],[Year]]</f>
        <v>Ünlü M, Yüksel E, Bilgihan K., Effect of corneal cross-linking on contact lens tolerance in keratoconus. Clin Exp Optom. 2017</v>
      </c>
    </row>
    <row r="4739" spans="1:29" x14ac:dyDescent="0.3">
      <c r="A4739">
        <v>694</v>
      </c>
      <c r="B4739" t="s">
        <v>3957</v>
      </c>
      <c r="C4739" t="s">
        <v>14212</v>
      </c>
      <c r="D4739" t="s">
        <v>24377</v>
      </c>
      <c r="E4739" t="s">
        <v>2511</v>
      </c>
      <c r="F4739" s="10"/>
      <c r="G4739">
        <v>2017</v>
      </c>
      <c r="J4739">
        <v>0.4228485389788933</v>
      </c>
      <c r="L4739" t="s">
        <v>35187</v>
      </c>
      <c r="M4739">
        <v>29133665</v>
      </c>
      <c r="Q4739" s="10"/>
      <c r="R4739" s="11">
        <f t="shared" si="148"/>
        <v>0</v>
      </c>
      <c r="U4739" s="11">
        <f t="shared" si="149"/>
        <v>0</v>
      </c>
      <c r="Y4739" s="11">
        <f>IF(SUM(Tableau1[[#This Row],[Other access]:[Sci-hub access]])&gt;=1,1,0)</f>
        <v>0</v>
      </c>
      <c r="Z4739" s="12">
        <f>IF(OR(Tableau1[[#This Row],[Access R1 + S1+ T1 ]]&gt;=1,Tableau1[[#This Row],[Access V1 +W1 + X1]]&gt;=1),1,0)</f>
        <v>0</v>
      </c>
      <c r="AB4739" s="10" t="str">
        <f>Tableau1[[#This Row],[DOI]]</f>
        <v>doi: 10.4103/ijo.IJO_542_17</v>
      </c>
      <c r="AC4739" s="13" t="str">
        <f>Tableau1[[#This Row],[Authors]]&amp;", "&amp;Tableau1[[#This Row],[Title]]&amp;" "&amp;Tableau1[[#This Row],[Journal]]&amp;". "&amp;Tableau1[[#This Row],[Year]]</f>
        <v>Thomas NR, Das D, Saurabh K, Roy R., A rare case of bilateral tractional retinal detachment following snakebite. Indian J Ophthalmol. 2017</v>
      </c>
    </row>
    <row r="4740" spans="1:29" x14ac:dyDescent="0.3">
      <c r="A4740">
        <v>3509</v>
      </c>
      <c r="B4740" t="s">
        <v>6683</v>
      </c>
      <c r="C4740" t="s">
        <v>16925</v>
      </c>
      <c r="D4740" t="s">
        <v>27107</v>
      </c>
      <c r="E4740" t="s">
        <v>2451</v>
      </c>
      <c r="F4740" s="10"/>
      <c r="G4740">
        <v>2017</v>
      </c>
      <c r="J4740">
        <v>0.42302915351279846</v>
      </c>
      <c r="L4740" t="s">
        <v>37956</v>
      </c>
      <c r="M4740">
        <v>28575111</v>
      </c>
      <c r="Q4740" s="10"/>
      <c r="R4740" s="11">
        <f t="shared" si="148"/>
        <v>0</v>
      </c>
      <c r="U4740" s="11">
        <f t="shared" si="149"/>
        <v>0</v>
      </c>
      <c r="Y4740" s="11">
        <f>IF(SUM(Tableau1[[#This Row],[Other access]:[Sci-hub access]])&gt;=1,1,0)</f>
        <v>0</v>
      </c>
      <c r="Z4740" s="12">
        <f>IF(OR(Tableau1[[#This Row],[Access R1 + S1+ T1 ]]&gt;=1,Tableau1[[#This Row],[Access V1 +W1 + X1]]&gt;=1),1,0)</f>
        <v>0</v>
      </c>
      <c r="AB4740" s="10" t="str">
        <f>Tableau1[[#This Row],[DOI]]</f>
        <v>doi: 10.1371/journal.pone.0178658</v>
      </c>
      <c r="AC4740" s="13" t="str">
        <f>Tableau1[[#This Row],[Authors]]&amp;", "&amp;Tableau1[[#This Row],[Title]]&amp;" "&amp;Tableau1[[#This Row],[Journal]]&amp;". "&amp;Tableau1[[#This Row],[Year]]</f>
        <v>Järgen P, Dietrich A, Herling AW, Hammes HP, Wohlfart P., The role of insulin resistance in experimental diabetic retinopathy-Genetic and molecular aspects. PLoS One. 2017</v>
      </c>
    </row>
    <row r="4741" spans="1:29" x14ac:dyDescent="0.3">
      <c r="A4741">
        <v>10102</v>
      </c>
      <c r="B4741" t="s">
        <v>12614</v>
      </c>
      <c r="C4741" t="s">
        <v>22781</v>
      </c>
      <c r="D4741" t="s">
        <v>33063</v>
      </c>
      <c r="E4741" t="s">
        <v>2445</v>
      </c>
      <c r="F4741" s="10"/>
      <c r="G4741">
        <v>2017</v>
      </c>
      <c r="J4741">
        <v>0.42319299428154566</v>
      </c>
      <c r="L4741" t="s">
        <v>44358</v>
      </c>
      <c r="M4741">
        <v>27471829</v>
      </c>
      <c r="Q4741" s="10"/>
      <c r="R4741" s="11">
        <f t="shared" si="148"/>
        <v>0</v>
      </c>
      <c r="U4741" s="11">
        <f t="shared" si="149"/>
        <v>0</v>
      </c>
      <c r="Y4741" s="11">
        <f>IF(SUM(Tableau1[[#This Row],[Other access]:[Sci-hub access]])&gt;=1,1,0)</f>
        <v>0</v>
      </c>
      <c r="Z4741" s="12">
        <f>IF(OR(Tableau1[[#This Row],[Access R1 + S1+ T1 ]]&gt;=1,Tableau1[[#This Row],[Access V1 +W1 + X1]]&gt;=1),1,0)</f>
        <v>0</v>
      </c>
      <c r="AB4741" s="10" t="str">
        <f>Tableau1[[#This Row],[DOI]]</f>
        <v>doi: 10.1097/IAE.0000000000001228</v>
      </c>
      <c r="AC4741" s="13" t="str">
        <f>Tableau1[[#This Row],[Authors]]&amp;", "&amp;Tableau1[[#This Row],[Title]]&amp;" "&amp;Tableau1[[#This Row],[Journal]]&amp;". "&amp;Tableau1[[#This Row],[Year]]</f>
        <v>Nesmith BL, Palacio AC, Schaal Y, Gupta A, Schaal S., DIABETES ALTERS THE MAGNITUDE OF VITREOMACULAR ADHESION. Retina. 2017</v>
      </c>
    </row>
    <row r="4742" spans="1:29" x14ac:dyDescent="0.3">
      <c r="A4742">
        <v>7852</v>
      </c>
      <c r="B4742" t="s">
        <v>10606</v>
      </c>
      <c r="C4742" t="s">
        <v>20802</v>
      </c>
      <c r="D4742" t="s">
        <v>31043</v>
      </c>
      <c r="E4742" t="s">
        <v>34186</v>
      </c>
      <c r="F4742" s="10"/>
      <c r="G4742">
        <v>2017</v>
      </c>
      <c r="J4742">
        <v>0.42321223837684752</v>
      </c>
      <c r="L4742" t="s">
        <v>42202</v>
      </c>
      <c r="M4742">
        <v>28043398</v>
      </c>
      <c r="Q4742" s="10"/>
      <c r="R4742" s="11">
        <f t="shared" si="148"/>
        <v>0</v>
      </c>
      <c r="U4742" s="11">
        <f t="shared" si="149"/>
        <v>0</v>
      </c>
      <c r="Y4742" s="11">
        <f>IF(SUM(Tableau1[[#This Row],[Other access]:[Sci-hub access]])&gt;=1,1,0)</f>
        <v>0</v>
      </c>
      <c r="Z4742" s="12">
        <f>IF(OR(Tableau1[[#This Row],[Access R1 + S1+ T1 ]]&gt;=1,Tableau1[[#This Row],[Access V1 +W1 + X1]]&gt;=1),1,0)</f>
        <v>0</v>
      </c>
      <c r="AB4742" s="10" t="str">
        <f>Tableau1[[#This Row],[DOI]]</f>
        <v>doi: 10.1016/j.pediatrneurol.2016.04.010</v>
      </c>
      <c r="AC4742" s="13" t="str">
        <f>Tableau1[[#This Row],[Authors]]&amp;", "&amp;Tableau1[[#This Row],[Title]]&amp;" "&amp;Tableau1[[#This Row],[Journal]]&amp;". "&amp;Tableau1[[#This Row],[Year]]</f>
        <v>Durrani-Kolarik S, Manickam K, Chen B., COL4A1 Mutation in a Neonate With Intrauterine Stroke and Anterior Segment Dysgenesis. Pediatr Neurol. 2017</v>
      </c>
    </row>
    <row r="4743" spans="1:29" x14ac:dyDescent="0.3">
      <c r="A4743">
        <v>7649</v>
      </c>
      <c r="B4743" t="s">
        <v>10428</v>
      </c>
      <c r="C4743" t="s">
        <v>20626</v>
      </c>
      <c r="D4743" t="s">
        <v>30864</v>
      </c>
      <c r="E4743" t="s">
        <v>2524</v>
      </c>
      <c r="F4743" s="10"/>
      <c r="G4743">
        <v>2017</v>
      </c>
      <c r="J4743">
        <v>0.42350260816766794</v>
      </c>
      <c r="L4743" t="s">
        <v>42002</v>
      </c>
      <c r="M4743">
        <v>28068443</v>
      </c>
      <c r="Q4743" s="10"/>
      <c r="R4743" s="11">
        <f t="shared" si="148"/>
        <v>0</v>
      </c>
      <c r="U4743" s="11">
        <f t="shared" si="149"/>
        <v>0</v>
      </c>
      <c r="Y4743" s="11">
        <f>IF(SUM(Tableau1[[#This Row],[Other access]:[Sci-hub access]])&gt;=1,1,0)</f>
        <v>0</v>
      </c>
      <c r="Z4743" s="12">
        <f>IF(OR(Tableau1[[#This Row],[Access R1 + S1+ T1 ]]&gt;=1,Tableau1[[#This Row],[Access V1 +W1 + X1]]&gt;=1),1,0)</f>
        <v>0</v>
      </c>
      <c r="AB4743" s="10" t="str">
        <f>Tableau1[[#This Row],[DOI]]</f>
        <v>doi: 10.3928/1081597X-20161006-06</v>
      </c>
      <c r="AC4743" s="13" t="str">
        <f>Tableau1[[#This Row],[Authors]]&amp;", "&amp;Tableau1[[#This Row],[Title]]&amp;" "&amp;Tableau1[[#This Row],[Journal]]&amp;". "&amp;Tableau1[[#This Row],[Year]]</f>
        <v>Son G, Lee J, Jang C, Choi KY, Cho BJ, Lim TH., Possible Risk Factors and Clinical Effects of Opaque Bubble Layer in Small Incision Lenticule Extraction (SMILE). J Refract Surg. 2017</v>
      </c>
    </row>
    <row r="4744" spans="1:29" x14ac:dyDescent="0.3">
      <c r="A4744">
        <v>5456</v>
      </c>
      <c r="B4744" t="s">
        <v>8505</v>
      </c>
      <c r="C4744" t="s">
        <v>18727</v>
      </c>
      <c r="D4744" t="s">
        <v>28935</v>
      </c>
      <c r="E4744" t="s">
        <v>2451</v>
      </c>
      <c r="F4744" s="10"/>
      <c r="G4744">
        <v>2017</v>
      </c>
      <c r="J4744">
        <v>0.4235305296495514</v>
      </c>
      <c r="L4744" t="s">
        <v>39846</v>
      </c>
      <c r="M4744">
        <v>28333942</v>
      </c>
      <c r="Q4744" s="10"/>
      <c r="R4744" s="11">
        <f t="shared" si="148"/>
        <v>0</v>
      </c>
      <c r="U4744" s="11">
        <f t="shared" si="149"/>
        <v>0</v>
      </c>
      <c r="Y4744" s="11">
        <f>IF(SUM(Tableau1[[#This Row],[Other access]:[Sci-hub access]])&gt;=1,1,0)</f>
        <v>0</v>
      </c>
      <c r="Z4744" s="12">
        <f>IF(OR(Tableau1[[#This Row],[Access R1 + S1+ T1 ]]&gt;=1,Tableau1[[#This Row],[Access V1 +W1 + X1]]&gt;=1),1,0)</f>
        <v>0</v>
      </c>
      <c r="AB4744" s="10" t="str">
        <f>Tableau1[[#This Row],[DOI]]</f>
        <v>doi: 10.1371/journal.pone.0173905</v>
      </c>
      <c r="AC4744" s="13" t="str">
        <f>Tableau1[[#This Row],[Authors]]&amp;", "&amp;Tableau1[[#This Row],[Title]]&amp;" "&amp;Tableau1[[#This Row],[Journal]]&amp;". "&amp;Tableau1[[#This Row],[Year]]</f>
        <v>Tan S, Baig N, Hansapinyo L, Jhanji V, Wei S, Tham CC., Comparison of self-measured diurnal intraocular pressure profiles using rebound tonometry between primary angle closure glaucoma and primary open angle glaucoma patients. PLoS One. 2017</v>
      </c>
    </row>
    <row r="4745" spans="1:29" x14ac:dyDescent="0.3">
      <c r="A4745">
        <v>1915</v>
      </c>
      <c r="B4745" t="s">
        <v>5158</v>
      </c>
      <c r="C4745" t="s">
        <v>15404</v>
      </c>
      <c r="D4745" t="s">
        <v>25580</v>
      </c>
      <c r="E4745" t="s">
        <v>2451</v>
      </c>
      <c r="F4745" s="10"/>
      <c r="G4745">
        <v>2017</v>
      </c>
      <c r="J4745">
        <v>0.42362251275461293</v>
      </c>
      <c r="L4745" t="s">
        <v>36387</v>
      </c>
      <c r="M4745">
        <v>28850575</v>
      </c>
      <c r="Q4745" s="10"/>
      <c r="R4745" s="11">
        <f t="shared" si="148"/>
        <v>0</v>
      </c>
      <c r="U4745" s="11">
        <f t="shared" si="149"/>
        <v>0</v>
      </c>
      <c r="Y4745" s="11">
        <f>IF(SUM(Tableau1[[#This Row],[Other access]:[Sci-hub access]])&gt;=1,1,0)</f>
        <v>0</v>
      </c>
      <c r="Z4745" s="12">
        <f>IF(OR(Tableau1[[#This Row],[Access R1 + S1+ T1 ]]&gt;=1,Tableau1[[#This Row],[Access V1 +W1 + X1]]&gt;=1),1,0)</f>
        <v>0</v>
      </c>
      <c r="AB4745" s="10" t="str">
        <f>Tableau1[[#This Row],[DOI]]</f>
        <v>doi: 10.1371/journal.pone.0183142</v>
      </c>
      <c r="AC4745" s="13" t="str">
        <f>Tableau1[[#This Row],[Authors]]&amp;", "&amp;Tableau1[[#This Row],[Title]]&amp;" "&amp;Tableau1[[#This Row],[Journal]]&amp;". "&amp;Tableau1[[#This Row],[Year]]</f>
        <v>Lavia C, Dallorto L, Maule M, Ceccarelli M, Fea AM., Minimally-invasive glaucoma surgeries (MIGS) for open angle glaucoma: A systematic review and meta-analysis. PLoS One. 2017</v>
      </c>
    </row>
    <row r="4746" spans="1:29" x14ac:dyDescent="0.3">
      <c r="A4746">
        <v>356</v>
      </c>
      <c r="B4746" t="s">
        <v>3619</v>
      </c>
      <c r="C4746" t="s">
        <v>13880</v>
      </c>
      <c r="D4746" t="s">
        <v>24039</v>
      </c>
      <c r="E4746" t="s">
        <v>2465</v>
      </c>
      <c r="F4746" s="10"/>
      <c r="G4746">
        <v>2017</v>
      </c>
      <c r="J4746">
        <v>0.42366807519460836</v>
      </c>
      <c r="L4746" t="s">
        <v>34863</v>
      </c>
      <c r="M4746">
        <v>29245335</v>
      </c>
      <c r="Q4746" s="10"/>
      <c r="R4746" s="11">
        <f t="shared" si="148"/>
        <v>0</v>
      </c>
      <c r="U4746" s="11">
        <f t="shared" si="149"/>
        <v>0</v>
      </c>
      <c r="Y4746" s="11">
        <f>IF(SUM(Tableau1[[#This Row],[Other access]:[Sci-hub access]])&gt;=1,1,0)</f>
        <v>0</v>
      </c>
      <c r="Z4746" s="12">
        <f>IF(OR(Tableau1[[#This Row],[Access R1 + S1+ T1 ]]&gt;=1,Tableau1[[#This Row],[Access V1 +W1 + X1]]&gt;=1),1,0)</f>
        <v>0</v>
      </c>
      <c r="AB4746" s="10" t="str">
        <f>Tableau1[[#This Row],[DOI]]</f>
        <v>doi: 10.1097/MD.0000000000009095</v>
      </c>
      <c r="AC4746" s="13" t="str">
        <f>Tableau1[[#This Row],[Authors]]&amp;", "&amp;Tableau1[[#This Row],[Title]]&amp;" "&amp;Tableau1[[#This Row],[Journal]]&amp;". "&amp;Tableau1[[#This Row],[Year]]</f>
        <v>Chung J, Jin KH, Kang J, Kim TG., Spontaneous corneal perforation in Terrien's marginal degeneration in childhood: A case report. Medicine (Baltimore). 2017</v>
      </c>
    </row>
    <row r="4747" spans="1:29" x14ac:dyDescent="0.3">
      <c r="A4747">
        <v>170</v>
      </c>
      <c r="B4747" t="s">
        <v>3433</v>
      </c>
      <c r="C4747" t="s">
        <v>13694</v>
      </c>
      <c r="D4747" t="s">
        <v>23853</v>
      </c>
      <c r="E4747" t="s">
        <v>2562</v>
      </c>
      <c r="F4747" s="10"/>
      <c r="G4747">
        <v>2018</v>
      </c>
      <c r="J4747">
        <v>0.42371784415575686</v>
      </c>
      <c r="L4747" t="s">
        <v>34686</v>
      </c>
      <c r="M4747">
        <v>29376233</v>
      </c>
      <c r="Q4747" s="10"/>
      <c r="R4747" s="11">
        <f t="shared" si="148"/>
        <v>0</v>
      </c>
      <c r="U4747" s="11">
        <f t="shared" si="149"/>
        <v>0</v>
      </c>
      <c r="Y4747" s="11">
        <f>IF(SUM(Tableau1[[#This Row],[Other access]:[Sci-hub access]])&gt;=1,1,0)</f>
        <v>0</v>
      </c>
      <c r="Z4747" s="12">
        <f>IF(OR(Tableau1[[#This Row],[Access R1 + S1+ T1 ]]&gt;=1,Tableau1[[#This Row],[Access V1 +W1 + X1]]&gt;=1),1,0)</f>
        <v>0</v>
      </c>
      <c r="AB4747" s="10" t="str">
        <f>Tableau1[[#This Row],[DOI]]</f>
        <v>doi: 10.22608/APO.2017436</v>
      </c>
      <c r="AC4747" s="13" t="str">
        <f>Tableau1[[#This Row],[Authors]]&amp;", "&amp;Tableau1[[#This Row],[Title]]&amp;" "&amp;Tableau1[[#This Row],[Journal]]&amp;". "&amp;Tableau1[[#This Row],[Year]]</f>
        <v>Tran KD, Cernichiaro-Espinosa LA, Berrocal AM., Management of Retinopathy of Prematurity--Use of Anti-VEGF Therapy. Asia Pac J Ophthalmol (Phila). 2018</v>
      </c>
    </row>
    <row r="4748" spans="1:29" x14ac:dyDescent="0.3">
      <c r="A4748">
        <v>4041</v>
      </c>
      <c r="B4748" t="s">
        <v>7192</v>
      </c>
      <c r="C4748" t="s">
        <v>17429</v>
      </c>
      <c r="D4748" t="s">
        <v>27619</v>
      </c>
      <c r="E4748" t="s">
        <v>2443</v>
      </c>
      <c r="F4748" s="10"/>
      <c r="G4748">
        <v>2017</v>
      </c>
      <c r="J4748">
        <v>0.42377609041782494</v>
      </c>
      <c r="L4748" t="s">
        <v>38481</v>
      </c>
      <c r="M4748">
        <v>28492870</v>
      </c>
      <c r="Q4748" s="10"/>
      <c r="R4748" s="11">
        <f t="shared" si="148"/>
        <v>0</v>
      </c>
      <c r="U4748" s="11">
        <f t="shared" si="149"/>
        <v>0</v>
      </c>
      <c r="Y4748" s="11">
        <f>IF(SUM(Tableau1[[#This Row],[Other access]:[Sci-hub access]])&gt;=1,1,0)</f>
        <v>0</v>
      </c>
      <c r="Z4748" s="12">
        <f>IF(OR(Tableau1[[#This Row],[Access R1 + S1+ T1 ]]&gt;=1,Tableau1[[#This Row],[Access V1 +W1 + X1]]&gt;=1),1,0)</f>
        <v>0</v>
      </c>
      <c r="AB4748" s="10" t="str">
        <f>Tableau1[[#This Row],[DOI]]</f>
        <v>doi: 10.1167/iovs.16-21035</v>
      </c>
      <c r="AC4748" s="13" t="str">
        <f>Tableau1[[#This Row],[Authors]]&amp;", "&amp;Tableau1[[#This Row],[Title]]&amp;" "&amp;Tableau1[[#This Row],[Journal]]&amp;". "&amp;Tableau1[[#This Row],[Year]]</f>
        <v>Tan NYQ, Leong YY, Lang SS, Htoon ZM, Young SM, Sundar G., Radiologic Parameters of Orbital Bone Remodeling in Thyroid Eye Disease. Invest Ophthalmol Vis Sci. 2017</v>
      </c>
    </row>
    <row r="4749" spans="1:29" x14ac:dyDescent="0.3">
      <c r="A4749">
        <v>7059</v>
      </c>
      <c r="B4749" t="s">
        <v>9911</v>
      </c>
      <c r="C4749" t="s">
        <v>20114</v>
      </c>
      <c r="D4749" t="s">
        <v>30345</v>
      </c>
      <c r="E4749" t="s">
        <v>2438</v>
      </c>
      <c r="F4749" s="10"/>
      <c r="G4749">
        <v>2017</v>
      </c>
      <c r="J4749">
        <v>0.42382540505335942</v>
      </c>
      <c r="L4749" t="s">
        <v>41415</v>
      </c>
      <c r="M4749">
        <v>28130350</v>
      </c>
      <c r="Q4749" s="10"/>
      <c r="R4749" s="11">
        <f t="shared" si="148"/>
        <v>0</v>
      </c>
      <c r="U4749" s="11">
        <f t="shared" si="149"/>
        <v>0</v>
      </c>
      <c r="Y4749" s="11">
        <f>IF(SUM(Tableau1[[#This Row],[Other access]:[Sci-hub access]])&gt;=1,1,0)</f>
        <v>0</v>
      </c>
      <c r="Z4749" s="12">
        <f>IF(OR(Tableau1[[#This Row],[Access R1 + S1+ T1 ]]&gt;=1,Tableau1[[#This Row],[Access V1 +W1 + X1]]&gt;=1),1,0)</f>
        <v>0</v>
      </c>
      <c r="AB4749" s="10" t="str">
        <f>Tableau1[[#This Row],[DOI]]</f>
        <v>doi: 10.1136/bjophthalmol-2016-309794</v>
      </c>
      <c r="AC4749" s="13" t="str">
        <f>Tableau1[[#This Row],[Authors]]&amp;", "&amp;Tableau1[[#This Row],[Title]]&amp;" "&amp;Tableau1[[#This Row],[Journal]]&amp;". "&amp;Tableau1[[#This Row],[Year]]</f>
        <v>Malhotra C, Jain AK, Kaur S, Dhingra D, Hemanth V, Sharma SP., In vivo confocal microscopic characteristics of microsporidial keratoconjunctivitis in immunocompetent adults. Br J Ophthalmol. 2017</v>
      </c>
    </row>
    <row r="4750" spans="1:29" x14ac:dyDescent="0.3">
      <c r="A4750">
        <v>8469</v>
      </c>
      <c r="B4750" t="s">
        <v>1706</v>
      </c>
      <c r="C4750" t="s">
        <v>1707</v>
      </c>
      <c r="D4750" t="s">
        <v>1708</v>
      </c>
      <c r="E4750" t="s">
        <v>3129</v>
      </c>
      <c r="F4750" s="10"/>
      <c r="G4750">
        <v>2017</v>
      </c>
      <c r="J4750">
        <v>0.42402068033134011</v>
      </c>
      <c r="L4750" t="s">
        <v>42808</v>
      </c>
      <c r="M4750">
        <v>27911126</v>
      </c>
      <c r="Q4750" s="10"/>
      <c r="R4750" s="11">
        <f t="shared" si="148"/>
        <v>0</v>
      </c>
      <c r="U4750" s="11">
        <f t="shared" si="149"/>
        <v>0</v>
      </c>
      <c r="Y4750" s="11">
        <f>IF(SUM(Tableau1[[#This Row],[Other access]:[Sci-hub access]])&gt;=1,1,0)</f>
        <v>0</v>
      </c>
      <c r="Z4750" s="12">
        <f>IF(OR(Tableau1[[#This Row],[Access R1 + S1+ T1 ]]&gt;=1,Tableau1[[#This Row],[Access V1 +W1 + X1]]&gt;=1),1,0)</f>
        <v>0</v>
      </c>
      <c r="AB4750" s="10" t="str">
        <f>Tableau1[[#This Row],[DOI]]</f>
        <v>doi: 10.1080/0284186X.2016.1260773</v>
      </c>
      <c r="AC4750" s="13" t="str">
        <f>Tableau1[[#This Row],[Authors]]&amp;", "&amp;Tableau1[[#This Row],[Title]]&amp;" "&amp;Tableau1[[#This Row],[Journal]]&amp;". "&amp;Tableau1[[#This Row],[Year]]</f>
        <v>van der Kooij MK, Joosse A, Speetjens FM, Hospers GA, Bisschop C, de Groot JW, Koornstra R, Blank CU, Kapiteijn E., Anti-PD1 treatment in metastatic uveal melanoma in the Netherlands. Acta Oncol. 2017</v>
      </c>
    </row>
    <row r="4751" spans="1:29" x14ac:dyDescent="0.3">
      <c r="A4751">
        <v>10392</v>
      </c>
      <c r="B4751" t="s">
        <v>12885</v>
      </c>
      <c r="C4751" t="s">
        <v>23052</v>
      </c>
      <c r="D4751" t="s">
        <v>33338</v>
      </c>
      <c r="E4751" t="s">
        <v>2529</v>
      </c>
      <c r="F4751" s="10"/>
      <c r="G4751">
        <v>2017</v>
      </c>
      <c r="J4751">
        <v>0.42402316344345625</v>
      </c>
      <c r="L4751" t="s">
        <v>44642</v>
      </c>
      <c r="M4751">
        <v>27341295</v>
      </c>
      <c r="Q4751" s="10"/>
      <c r="R4751" s="11">
        <f t="shared" si="148"/>
        <v>0</v>
      </c>
      <c r="U4751" s="11">
        <f t="shared" si="149"/>
        <v>0</v>
      </c>
      <c r="Y4751" s="11">
        <f>IF(SUM(Tableau1[[#This Row],[Other access]:[Sci-hub access]])&gt;=1,1,0)</f>
        <v>0</v>
      </c>
      <c r="Z4751" s="12">
        <f>IF(OR(Tableau1[[#This Row],[Access R1 + S1+ T1 ]]&gt;=1,Tableau1[[#This Row],[Access V1 +W1 + X1]]&gt;=1),1,0)</f>
        <v>0</v>
      </c>
      <c r="AB4751" s="10" t="str">
        <f>Tableau1[[#This Row],[DOI]]</f>
        <v>doi: 10.1080/02713683.2016.1184281</v>
      </c>
      <c r="AC4751" s="13" t="str">
        <f>Tableau1[[#This Row],[Authors]]&amp;", "&amp;Tableau1[[#This Row],[Title]]&amp;" "&amp;Tableau1[[#This Row],[Journal]]&amp;". "&amp;Tableau1[[#This Row],[Year]]</f>
        <v>Kurysheva NI, Parshunina OA, Shatalova EO, Kiseleva TN, Lagutin MB, Fomin AV., Value of Structural and Hemodynamic Parameters for the Early Detection of Primary Open-Angle Glaucoma. Curr Eye Res. 2017</v>
      </c>
    </row>
    <row r="4752" spans="1:29" x14ac:dyDescent="0.3">
      <c r="A4752">
        <v>9217</v>
      </c>
      <c r="B4752" t="s">
        <v>11807</v>
      </c>
      <c r="C4752" t="s">
        <v>21981</v>
      </c>
      <c r="D4752" t="s">
        <v>32248</v>
      </c>
      <c r="E4752" t="s">
        <v>2590</v>
      </c>
      <c r="F4752" s="10"/>
      <c r="G4752">
        <v>2017</v>
      </c>
      <c r="J4752">
        <v>0.42403113611087961</v>
      </c>
      <c r="L4752" t="s">
        <v>43530</v>
      </c>
      <c r="M4752">
        <v>27761598</v>
      </c>
      <c r="Q4752" s="10"/>
      <c r="R4752" s="11">
        <f t="shared" si="148"/>
        <v>0</v>
      </c>
      <c r="U4752" s="11">
        <f t="shared" si="149"/>
        <v>0</v>
      </c>
      <c r="Y4752" s="11">
        <f>IF(SUM(Tableau1[[#This Row],[Other access]:[Sci-hub access]])&gt;=1,1,0)</f>
        <v>0</v>
      </c>
      <c r="Z4752" s="12">
        <f>IF(OR(Tableau1[[#This Row],[Access R1 + S1+ T1 ]]&gt;=1,Tableau1[[#This Row],[Access V1 +W1 + X1]]&gt;=1),1,0)</f>
        <v>0</v>
      </c>
      <c r="AB4752" s="10" t="str">
        <f>Tableau1[[#This Row],[DOI]]</f>
        <v>doi: 10.1007/s00221-016-4802-6</v>
      </c>
      <c r="AC4752" s="13" t="str">
        <f>Tableau1[[#This Row],[Authors]]&amp;", "&amp;Tableau1[[#This Row],[Title]]&amp;" "&amp;Tableau1[[#This Row],[Journal]]&amp;". "&amp;Tableau1[[#This Row],[Year]]</f>
        <v>Yong Z, Hsieh PJ, Milea D., Seeing the sound after visual loss: functional MRI in acquired auditory-visual synesthesia. Exp Brain Res. 2017</v>
      </c>
    </row>
    <row r="4753" spans="1:29" x14ac:dyDescent="0.3">
      <c r="A4753">
        <v>7284</v>
      </c>
      <c r="B4753" t="s">
        <v>10104</v>
      </c>
      <c r="C4753" t="s">
        <v>20306</v>
      </c>
      <c r="D4753" t="s">
        <v>30538</v>
      </c>
      <c r="E4753" t="s">
        <v>34107</v>
      </c>
      <c r="F4753" s="10"/>
      <c r="G4753">
        <v>2017</v>
      </c>
      <c r="J4753">
        <v>0.42429348539988887</v>
      </c>
      <c r="L4753" t="s">
        <v>41640</v>
      </c>
      <c r="M4753">
        <v>28108673</v>
      </c>
      <c r="Q4753" s="10"/>
      <c r="R4753" s="11">
        <f t="shared" si="148"/>
        <v>0</v>
      </c>
      <c r="U4753" s="11">
        <f t="shared" si="149"/>
        <v>0</v>
      </c>
      <c r="Y4753" s="11">
        <f>IF(SUM(Tableau1[[#This Row],[Other access]:[Sci-hub access]])&gt;=1,1,0)</f>
        <v>0</v>
      </c>
      <c r="Z4753" s="12">
        <f>IF(OR(Tableau1[[#This Row],[Access R1 + S1+ T1 ]]&gt;=1,Tableau1[[#This Row],[Access V1 +W1 + X1]]&gt;=1),1,0)</f>
        <v>0</v>
      </c>
      <c r="AB4753" s="10" t="str">
        <f>Tableau1[[#This Row],[DOI]]</f>
        <v>doi: 10.1042/BSR20160589</v>
      </c>
      <c r="AC4753" s="13" t="str">
        <f>Tableau1[[#This Row],[Authors]]&amp;", "&amp;Tableau1[[#This Row],[Title]]&amp;" "&amp;Tableau1[[#This Row],[Journal]]&amp;". "&amp;Tableau1[[#This Row],[Year]]</f>
        <v>Jiang Q, Lyu XM, Yuan Y, Wang L., Plasma miR-21 expression: an indicator for the severity of Type 2 diabetes with diabetic retinopathy. Biosci Rep. 2017</v>
      </c>
    </row>
    <row r="4754" spans="1:29" x14ac:dyDescent="0.3">
      <c r="A4754">
        <v>9332</v>
      </c>
      <c r="B4754" t="s">
        <v>11909</v>
      </c>
      <c r="C4754" t="s">
        <v>22086</v>
      </c>
      <c r="D4754" t="s">
        <v>32353</v>
      </c>
      <c r="E4754" t="s">
        <v>2523</v>
      </c>
      <c r="F4754" s="10"/>
      <c r="G4754">
        <v>2017</v>
      </c>
      <c r="J4754">
        <v>0.42436313990182262</v>
      </c>
      <c r="L4754" t="s">
        <v>43626</v>
      </c>
      <c r="M4754">
        <v>27740620</v>
      </c>
      <c r="Q4754" s="10"/>
      <c r="R4754" s="11">
        <f t="shared" si="148"/>
        <v>0</v>
      </c>
      <c r="U4754" s="11">
        <f t="shared" si="149"/>
        <v>0</v>
      </c>
      <c r="Y4754" s="11">
        <f>IF(SUM(Tableau1[[#This Row],[Other access]:[Sci-hub access]])&gt;=1,1,0)</f>
        <v>0</v>
      </c>
      <c r="Z4754" s="12">
        <f>IF(OR(Tableau1[[#This Row],[Access R1 + S1+ T1 ]]&gt;=1,Tableau1[[#This Row],[Access V1 +W1 + X1]]&gt;=1),1,0)</f>
        <v>0</v>
      </c>
      <c r="AB4754" s="10" t="str">
        <f>Tableau1[[#This Row],[DOI]]</f>
        <v>doi: 10.1038/eye.2016.213</v>
      </c>
      <c r="AC4754" s="13" t="str">
        <f>Tableau1[[#This Row],[Authors]]&amp;", "&amp;Tableau1[[#This Row],[Title]]&amp;" "&amp;Tableau1[[#This Row],[Journal]]&amp;". "&amp;Tableau1[[#This Row],[Year]]</f>
        <v>Chen Y, Le Q, Hong J, Gong L, Xu J., In vivo confocal microscopy of toxic keratopathy. Eye (Lond). 2017</v>
      </c>
    </row>
    <row r="4755" spans="1:29" x14ac:dyDescent="0.3">
      <c r="A4755">
        <v>1655</v>
      </c>
      <c r="B4755" t="s">
        <v>4907</v>
      </c>
      <c r="C4755" t="s">
        <v>15157</v>
      </c>
      <c r="D4755" t="s">
        <v>25328</v>
      </c>
      <c r="E4755" t="s">
        <v>2511</v>
      </c>
      <c r="F4755" s="10"/>
      <c r="G4755">
        <v>2017</v>
      </c>
      <c r="J4755">
        <v>0.4243705143380152</v>
      </c>
      <c r="L4755" t="s">
        <v>36134</v>
      </c>
      <c r="M4755">
        <v>28905829</v>
      </c>
      <c r="Q4755" s="10"/>
      <c r="R4755" s="11">
        <f t="shared" si="148"/>
        <v>0</v>
      </c>
      <c r="U4755" s="11">
        <f t="shared" si="149"/>
        <v>0</v>
      </c>
      <c r="Y4755" s="11">
        <f>IF(SUM(Tableau1[[#This Row],[Other access]:[Sci-hub access]])&gt;=1,1,0)</f>
        <v>0</v>
      </c>
      <c r="Z4755" s="12">
        <f>IF(OR(Tableau1[[#This Row],[Access R1 + S1+ T1 ]]&gt;=1,Tableau1[[#This Row],[Access V1 +W1 + X1]]&gt;=1),1,0)</f>
        <v>0</v>
      </c>
      <c r="AB4755" s="10" t="str">
        <f>Tableau1[[#This Row],[DOI]]</f>
        <v>doi: 10.4103/ijo.IJO_1_17</v>
      </c>
      <c r="AC4755" s="13" t="str">
        <f>Tableau1[[#This Row],[Authors]]&amp;", "&amp;Tableau1[[#This Row],[Title]]&amp;" "&amp;Tableau1[[#This Row],[Journal]]&amp;". "&amp;Tableau1[[#This Row],[Year]]</f>
        <v>Gadkari SS, Deshpande M., Variation in the vitreoretinal configuration of Stage 4 retinopathy of prematurity in photocoagulated and treatment naive eyes undergoing vitrectomy. Indian J Ophthalmol. 2017</v>
      </c>
    </row>
    <row r="4756" spans="1:29" x14ac:dyDescent="0.3">
      <c r="A4756">
        <v>1176</v>
      </c>
      <c r="B4756" t="s">
        <v>4438</v>
      </c>
      <c r="C4756" t="s">
        <v>14691</v>
      </c>
      <c r="D4756" t="s">
        <v>24859</v>
      </c>
      <c r="E4756" t="s">
        <v>2446</v>
      </c>
      <c r="F4756" s="10"/>
      <c r="G4756">
        <v>2017</v>
      </c>
      <c r="J4756">
        <v>0.42440058037420636</v>
      </c>
      <c r="L4756" t="s">
        <v>35663</v>
      </c>
      <c r="M4756">
        <v>28991354</v>
      </c>
      <c r="Q4756" s="10"/>
      <c r="R4756" s="11">
        <f t="shared" si="148"/>
        <v>0</v>
      </c>
      <c r="U4756" s="11">
        <f t="shared" si="149"/>
        <v>0</v>
      </c>
      <c r="Y4756" s="11">
        <f>IF(SUM(Tableau1[[#This Row],[Other access]:[Sci-hub access]])&gt;=1,1,0)</f>
        <v>0</v>
      </c>
      <c r="Z4756" s="12">
        <f>IF(OR(Tableau1[[#This Row],[Access R1 + S1+ T1 ]]&gt;=1,Tableau1[[#This Row],[Access V1 +W1 + X1]]&gt;=1),1,0)</f>
        <v>0</v>
      </c>
      <c r="AB4756" s="10" t="str">
        <f>Tableau1[[#This Row],[DOI]]</f>
        <v>doi: 10.3928/01913913-20170907-05</v>
      </c>
      <c r="AC4756" s="13" t="str">
        <f>Tableau1[[#This Row],[Authors]]&amp;", "&amp;Tableau1[[#This Row],[Title]]&amp;" "&amp;Tableau1[[#This Row],[Journal]]&amp;". "&amp;Tableau1[[#This Row],[Year]]</f>
        <v>Kassem RR., Anteriorization of the Normally Acting Inferior Oblique Muscles to Treat Dissociated Vertical Deviation Associated With Juvenile Glaucoma. J Pediatr Ophthalmol Strabismus. 2017</v>
      </c>
    </row>
    <row r="4757" spans="1:29" ht="28.8" x14ac:dyDescent="0.3">
      <c r="A4757">
        <v>3485</v>
      </c>
      <c r="B4757" t="s">
        <v>6659</v>
      </c>
      <c r="C4757" t="s">
        <v>16901</v>
      </c>
      <c r="D4757" t="s">
        <v>27083</v>
      </c>
      <c r="E4757" t="s">
        <v>2462</v>
      </c>
      <c r="F4757" s="10"/>
      <c r="G4757">
        <v>2017</v>
      </c>
      <c r="J4757">
        <v>0.42462171726047016</v>
      </c>
      <c r="L4757" t="s">
        <v>37933</v>
      </c>
      <c r="M4757">
        <v>28577362</v>
      </c>
      <c r="Q4757" s="10"/>
      <c r="R4757" s="11">
        <f t="shared" si="148"/>
        <v>0</v>
      </c>
      <c r="U4757" s="11">
        <f t="shared" si="149"/>
        <v>0</v>
      </c>
      <c r="Y4757" s="11">
        <f>IF(SUM(Tableau1[[#This Row],[Other access]:[Sci-hub access]])&gt;=1,1,0)</f>
        <v>0</v>
      </c>
      <c r="Z4757" s="12">
        <f>IF(OR(Tableau1[[#This Row],[Access R1 + S1+ T1 ]]&gt;=1,Tableau1[[#This Row],[Access V1 +W1 + X1]]&gt;=1),1,0)</f>
        <v>0</v>
      </c>
      <c r="AB4757" s="10" t="str">
        <f>Tableau1[[#This Row],[DOI]]</f>
        <v>doi: 10.1186/s12886-017-0470-y</v>
      </c>
      <c r="AC4757" s="13" t="str">
        <f>Tableau1[[#This Row],[Authors]]&amp;", "&amp;Tableau1[[#This Row],[Title]]&amp;" "&amp;Tableau1[[#This Row],[Journal]]&amp;". "&amp;Tableau1[[#This Row],[Year]]</f>
        <v>Chen X, Meng Y, Li J, She H, Zhao L, Zhang J, Peng Y, Shang K, Zhang Y, Gu X, Yang W, Zhang Y, Li J, Qin X, Wang B, Xu X, Hou F, Tang G, Liao R, Huo Y, Yang L., Serum uric acid concentration is associated with hypertensive retinopathy in hypertensive chinese adults. BMC Ophthalmol. 2017</v>
      </c>
    </row>
    <row r="4758" spans="1:29" x14ac:dyDescent="0.3">
      <c r="A4758">
        <v>6701</v>
      </c>
      <c r="B4758" t="s">
        <v>9599</v>
      </c>
      <c r="C4758" t="s">
        <v>19804</v>
      </c>
      <c r="D4758" t="s">
        <v>30032</v>
      </c>
      <c r="E4758" t="s">
        <v>3135</v>
      </c>
      <c r="F4758" s="10"/>
      <c r="G4758">
        <v>2017</v>
      </c>
      <c r="J4758">
        <v>0.42482673733812482</v>
      </c>
      <c r="L4758" t="s">
        <v>41062</v>
      </c>
      <c r="M4758">
        <v>28177159</v>
      </c>
      <c r="Q4758" s="10"/>
      <c r="R4758" s="11">
        <f t="shared" si="148"/>
        <v>0</v>
      </c>
      <c r="U4758" s="11">
        <f t="shared" si="149"/>
        <v>0</v>
      </c>
      <c r="Y4758" s="11">
        <f>IF(SUM(Tableau1[[#This Row],[Other access]:[Sci-hub access]])&gt;=1,1,0)</f>
        <v>0</v>
      </c>
      <c r="Z4758" s="12">
        <f>IF(OR(Tableau1[[#This Row],[Access R1 + S1+ T1 ]]&gt;=1,Tableau1[[#This Row],[Access V1 +W1 + X1]]&gt;=1),1,0)</f>
        <v>0</v>
      </c>
      <c r="AB4758" s="10" t="str">
        <f>Tableau1[[#This Row],[DOI]]</f>
        <v>doi: 10.1002/jbmr.3098</v>
      </c>
      <c r="AC4758" s="13" t="str">
        <f>Tableau1[[#This Row],[Authors]]&amp;", "&amp;Tableau1[[#This Row],[Title]]&amp;" "&amp;Tableau1[[#This Row],[Journal]]&amp;". "&amp;Tableau1[[#This Row],[Year]]</f>
        <v>Esseltine JL, Shao Q, Brooks C, Sampson J, Betts DH, Séguin CA, Laird DW., Connexin43 Mutant Patient-Derived Induced Pluripotent Stem Cells Exhibit Altered Differentiation Potential. J Bone Miner Res. 2017</v>
      </c>
    </row>
    <row r="4759" spans="1:29" x14ac:dyDescent="0.3">
      <c r="A4759">
        <v>5539</v>
      </c>
      <c r="B4759" t="s">
        <v>8583</v>
      </c>
      <c r="C4759" t="s">
        <v>18804</v>
      </c>
      <c r="D4759" t="s">
        <v>29013</v>
      </c>
      <c r="E4759" t="s">
        <v>2514</v>
      </c>
      <c r="F4759" s="10"/>
      <c r="G4759">
        <v>2018</v>
      </c>
      <c r="J4759">
        <v>0.42486975132278981</v>
      </c>
      <c r="L4759" t="s">
        <v>39926</v>
      </c>
      <c r="M4759">
        <v>28322870</v>
      </c>
      <c r="Q4759" s="10"/>
      <c r="R4759" s="11">
        <f t="shared" si="148"/>
        <v>0</v>
      </c>
      <c r="U4759" s="11">
        <f t="shared" si="149"/>
        <v>0</v>
      </c>
      <c r="Y4759" s="11">
        <f>IF(SUM(Tableau1[[#This Row],[Other access]:[Sci-hub access]])&gt;=1,1,0)</f>
        <v>0</v>
      </c>
      <c r="Z4759" s="12">
        <f>IF(OR(Tableau1[[#This Row],[Access R1 + S1+ T1 ]]&gt;=1,Tableau1[[#This Row],[Access V1 +W1 + X1]]&gt;=1),1,0)</f>
        <v>0</v>
      </c>
      <c r="AB4759" s="10" t="str">
        <f>Tableau1[[#This Row],[DOI]]</f>
        <v>doi: 10.1016/j.survophthal.2017.03.001</v>
      </c>
      <c r="AC4759" s="13" t="str">
        <f>Tableau1[[#This Row],[Authors]]&amp;", "&amp;Tableau1[[#This Row],[Title]]&amp;" "&amp;Tableau1[[#This Row],[Journal]]&amp;". "&amp;Tableau1[[#This Row],[Year]]</f>
        <v>Subirà O, Muñoz S, Sánchez JJ, Puyalto P, Lee AG., Painless bilateral visual loss in a 33-year-old woman with severe arterial hypotension. Surv Ophthalmol. 2018</v>
      </c>
    </row>
    <row r="4760" spans="1:29" x14ac:dyDescent="0.3">
      <c r="A4760">
        <v>10272</v>
      </c>
      <c r="B4760" t="s">
        <v>12773</v>
      </c>
      <c r="C4760" t="s">
        <v>22940</v>
      </c>
      <c r="D4760" t="s">
        <v>33226</v>
      </c>
      <c r="E4760" t="s">
        <v>2445</v>
      </c>
      <c r="F4760" s="10"/>
      <c r="G4760">
        <v>2017</v>
      </c>
      <c r="J4760">
        <v>0.42495504439278664</v>
      </c>
      <c r="L4760" t="s">
        <v>44525</v>
      </c>
      <c r="M4760">
        <v>27404961</v>
      </c>
      <c r="Q4760" s="10"/>
      <c r="R4760" s="11">
        <f t="shared" si="148"/>
        <v>0</v>
      </c>
      <c r="U4760" s="11">
        <f t="shared" si="149"/>
        <v>0</v>
      </c>
      <c r="Y4760" s="11">
        <f>IF(SUM(Tableau1[[#This Row],[Other access]:[Sci-hub access]])&gt;=1,1,0)</f>
        <v>0</v>
      </c>
      <c r="Z4760" s="12">
        <f>IF(OR(Tableau1[[#This Row],[Access R1 + S1+ T1 ]]&gt;=1,Tableau1[[#This Row],[Access V1 +W1 + X1]]&gt;=1),1,0)</f>
        <v>0</v>
      </c>
      <c r="AB4760" s="10" t="str">
        <f>Tableau1[[#This Row],[DOI]]</f>
        <v>doi: 10.1097/IAE.0000000000001140</v>
      </c>
      <c r="AC4760" s="13" t="str">
        <f>Tableau1[[#This Row],[Authors]]&amp;", "&amp;Tableau1[[#This Row],[Title]]&amp;" "&amp;Tableau1[[#This Row],[Journal]]&amp;". "&amp;Tableau1[[#This Row],[Year]]</f>
        <v>Xu M, Huang S, Zhang M, Zheng J, Zhang Y, Shen M, Chen J, Yu X., MACULAR MICROSTRUCTURAL FEATURES IN CHILDREN WITH TILTED DISK SYNDROME EVALUATED BY SPECTRAL DOMAIN OPTICAL COHERENCE TOMOGRAPHY. Retina. 2017</v>
      </c>
    </row>
    <row r="4761" spans="1:29" x14ac:dyDescent="0.3">
      <c r="A4761">
        <v>2036</v>
      </c>
      <c r="B4761" t="s">
        <v>5275</v>
      </c>
      <c r="C4761" t="s">
        <v>15521</v>
      </c>
      <c r="D4761" t="s">
        <v>25697</v>
      </c>
      <c r="E4761" t="s">
        <v>2562</v>
      </c>
      <c r="F4761" s="10"/>
      <c r="G4761">
        <v>2017</v>
      </c>
      <c r="J4761">
        <v>0.4250145623627003</v>
      </c>
      <c r="L4761" t="s">
        <v>36507</v>
      </c>
      <c r="M4761">
        <v>28829109</v>
      </c>
      <c r="Q4761" s="10"/>
      <c r="R4761" s="11">
        <f t="shared" si="148"/>
        <v>0</v>
      </c>
      <c r="U4761" s="11">
        <f t="shared" si="149"/>
        <v>0</v>
      </c>
      <c r="Y4761" s="11">
        <f>IF(SUM(Tableau1[[#This Row],[Other access]:[Sci-hub access]])&gt;=1,1,0)</f>
        <v>0</v>
      </c>
      <c r="Z4761" s="12">
        <f>IF(OR(Tableau1[[#This Row],[Access R1 + S1+ T1 ]]&gt;=1,Tableau1[[#This Row],[Access V1 +W1 + X1]]&gt;=1),1,0)</f>
        <v>0</v>
      </c>
      <c r="AB4761" s="10" t="str">
        <f>Tableau1[[#This Row],[DOI]]</f>
        <v>doi: 10.22608/APO.2017246</v>
      </c>
      <c r="AC4761" s="13" t="str">
        <f>Tableau1[[#This Row],[Authors]]&amp;", "&amp;Tableau1[[#This Row],[Title]]&amp;" "&amp;Tableau1[[#This Row],[Journal]]&amp;". "&amp;Tableau1[[#This Row],[Year]]</f>
        <v>Davies MJ, Whitehead K, Quagliotto G, Wood D, Patheja RS, Sullivan TJ., Adult Orbital and Adnexal Xanthogranulomatous Disease. Asia Pac J Ophthalmol (Phila). 2017</v>
      </c>
    </row>
    <row r="4762" spans="1:29" x14ac:dyDescent="0.3">
      <c r="A4762">
        <v>7120</v>
      </c>
      <c r="B4762" t="s">
        <v>9968</v>
      </c>
      <c r="C4762" t="s">
        <v>20171</v>
      </c>
      <c r="D4762" t="s">
        <v>30402</v>
      </c>
      <c r="E4762" t="s">
        <v>2448</v>
      </c>
      <c r="F4762" s="10"/>
      <c r="G4762">
        <v>2017</v>
      </c>
      <c r="J4762">
        <v>0.42505891925576111</v>
      </c>
      <c r="L4762" t="s">
        <v>41476</v>
      </c>
      <c r="M4762">
        <v>28127658</v>
      </c>
      <c r="Q4762" s="10"/>
      <c r="R4762" s="11">
        <f t="shared" si="148"/>
        <v>0</v>
      </c>
      <c r="U4762" s="11">
        <f t="shared" si="149"/>
        <v>0</v>
      </c>
      <c r="Y4762" s="11">
        <f>IF(SUM(Tableau1[[#This Row],[Other access]:[Sci-hub access]])&gt;=1,1,0)</f>
        <v>0</v>
      </c>
      <c r="Z4762" s="12">
        <f>IF(OR(Tableau1[[#This Row],[Access R1 + S1+ T1 ]]&gt;=1,Tableau1[[#This Row],[Access V1 +W1 + X1]]&gt;=1),1,0)</f>
        <v>0</v>
      </c>
      <c r="AB4762" s="10" t="str">
        <f>Tableau1[[#This Row],[DOI]]</f>
        <v>doi: 10.1007/s00417-017-3590-4</v>
      </c>
      <c r="AC4762" s="13" t="str">
        <f>Tableau1[[#This Row],[Authors]]&amp;", "&amp;Tableau1[[#This Row],[Title]]&amp;" "&amp;Tableau1[[#This Row],[Journal]]&amp;". "&amp;Tableau1[[#This Row],[Year]]</f>
        <v>Saleh R, Karpe A, Zinkernagel MS, Munk MR., Inner retinal layer change in glaucoma patients receiving anti-VEGF for neovascular age related macular degeneration. Graefes Arch Clin Exp Ophthalmol. 2017</v>
      </c>
    </row>
    <row r="4763" spans="1:29" ht="28.8" x14ac:dyDescent="0.3">
      <c r="A4763">
        <v>5869</v>
      </c>
      <c r="B4763" t="s">
        <v>8881</v>
      </c>
      <c r="C4763" t="s">
        <v>19097</v>
      </c>
      <c r="D4763" t="s">
        <v>29311</v>
      </c>
      <c r="E4763" t="s">
        <v>34031</v>
      </c>
      <c r="F4763" s="10"/>
      <c r="G4763">
        <v>2017</v>
      </c>
      <c r="J4763">
        <v>0.42508269039386837</v>
      </c>
      <c r="L4763" t="s">
        <v>40251</v>
      </c>
      <c r="M4763">
        <v>28277988</v>
      </c>
      <c r="Q4763" s="10"/>
      <c r="R4763" s="11">
        <f t="shared" si="148"/>
        <v>0</v>
      </c>
      <c r="U4763" s="11">
        <f t="shared" si="149"/>
        <v>0</v>
      </c>
      <c r="Y4763" s="11">
        <f>IF(SUM(Tableau1[[#This Row],[Other access]:[Sci-hub access]])&gt;=1,1,0)</f>
        <v>0</v>
      </c>
      <c r="Z4763" s="12">
        <f>IF(OR(Tableau1[[#This Row],[Access R1 + S1+ T1 ]]&gt;=1,Tableau1[[#This Row],[Access V1 +W1 + X1]]&gt;=1),1,0)</f>
        <v>0</v>
      </c>
      <c r="AB4763" s="10" t="str">
        <f>Tableau1[[#This Row],[DOI]]</f>
        <v>doi: 10.1089/jop.2016.0068</v>
      </c>
      <c r="AC4763" s="13" t="str">
        <f>Tableau1[[#This Row],[Authors]]&amp;", "&amp;Tableau1[[#This Row],[Title]]&amp;" "&amp;Tableau1[[#This Row],[Journal]]&amp;". "&amp;Tableau1[[#This Row],[Year]]</f>
        <v>Rübsam A, Thieme CE, Schlomberg J, Winterhalter S, Müller B, Joussen AM, Stübiger N., Therapy Rationale for Mineralocorticoid-Receptor Antagonists, Acetazolamide and a Switch of Therapy in Nonresponders in Central Serous Chorioretinopathy. J Ocul Pharmacol Ther. 2017</v>
      </c>
    </row>
    <row r="4764" spans="1:29" x14ac:dyDescent="0.3">
      <c r="A4764">
        <v>10487</v>
      </c>
      <c r="B4764" t="s">
        <v>12972</v>
      </c>
      <c r="C4764" t="s">
        <v>23138</v>
      </c>
      <c r="D4764" t="s">
        <v>33425</v>
      </c>
      <c r="E4764" t="s">
        <v>2529</v>
      </c>
      <c r="F4764" s="10"/>
      <c r="G4764">
        <v>2017</v>
      </c>
      <c r="J4764">
        <v>0.42509039706565888</v>
      </c>
      <c r="L4764" t="s">
        <v>44736</v>
      </c>
      <c r="M4764">
        <v>27260475</v>
      </c>
      <c r="Q4764" s="10"/>
      <c r="R4764" s="11">
        <f t="shared" si="148"/>
        <v>0</v>
      </c>
      <c r="U4764" s="11">
        <f t="shared" si="149"/>
        <v>0</v>
      </c>
      <c r="Y4764" s="11">
        <f>IF(SUM(Tableau1[[#This Row],[Other access]:[Sci-hub access]])&gt;=1,1,0)</f>
        <v>0</v>
      </c>
      <c r="Z4764" s="12">
        <f>IF(OR(Tableau1[[#This Row],[Access R1 + S1+ T1 ]]&gt;=1,Tableau1[[#This Row],[Access V1 +W1 + X1]]&gt;=1),1,0)</f>
        <v>0</v>
      </c>
      <c r="AB4764" s="10" t="str">
        <f>Tableau1[[#This Row],[DOI]]</f>
        <v>doi: 10.3109/02713683.2016.1158273</v>
      </c>
      <c r="AC4764" s="13" t="str">
        <f>Tableau1[[#This Row],[Authors]]&amp;", "&amp;Tableau1[[#This Row],[Title]]&amp;" "&amp;Tableau1[[#This Row],[Journal]]&amp;". "&amp;Tableau1[[#This Row],[Year]]</f>
        <v>Ibarz M, Rodríguez-Prats JL, Hernández-Verdejo JL, Tañá P., Effect of the Femtosecond Laser on an Intracorneal Inlay for Surgical Compensation of Presbyopia during Cataract Surgery: Scanning Electron Microscope Imaging. Curr Eye Res. 2017</v>
      </c>
    </row>
    <row r="4765" spans="1:29" x14ac:dyDescent="0.3">
      <c r="A4765">
        <v>8012</v>
      </c>
      <c r="B4765" t="s">
        <v>10742</v>
      </c>
      <c r="C4765" t="s">
        <v>20936</v>
      </c>
      <c r="D4765" t="s">
        <v>31180</v>
      </c>
      <c r="E4765" t="s">
        <v>2463</v>
      </c>
      <c r="F4765" s="10"/>
      <c r="G4765">
        <v>2017</v>
      </c>
      <c r="J4765">
        <v>0.42515824745522568</v>
      </c>
      <c r="L4765" t="s">
        <v>42359</v>
      </c>
      <c r="M4765">
        <v>28009400</v>
      </c>
      <c r="Q4765" s="10"/>
      <c r="R4765" s="11">
        <f t="shared" si="148"/>
        <v>0</v>
      </c>
      <c r="U4765" s="11">
        <f t="shared" si="149"/>
        <v>0</v>
      </c>
      <c r="Y4765" s="11">
        <f>IF(SUM(Tableau1[[#This Row],[Other access]:[Sci-hub access]])&gt;=1,1,0)</f>
        <v>0</v>
      </c>
      <c r="Z4765" s="12">
        <f>IF(OR(Tableau1[[#This Row],[Access R1 + S1+ T1 ]]&gt;=1,Tableau1[[#This Row],[Access V1 +W1 + X1]]&gt;=1),1,0)</f>
        <v>0</v>
      </c>
      <c r="AB4765" s="10" t="str">
        <f>Tableau1[[#This Row],[DOI]]</f>
        <v>doi: 10.5301/ejo.5000852</v>
      </c>
      <c r="AC4765" s="13" t="str">
        <f>Tableau1[[#This Row],[Authors]]&amp;", "&amp;Tableau1[[#This Row],[Title]]&amp;" "&amp;Tableau1[[#This Row],[Journal]]&amp;". "&amp;Tableau1[[#This Row],[Year]]</f>
        <v>Parmeggiani F, De Nadai K, Piovan A, Binotto A, Zamengo S, Chizzolini M., Optical coherence tomography imaging in the management of the Argus II retinal prosthesis system. Eur J Ophthalmol. 2017</v>
      </c>
    </row>
    <row r="4766" spans="1:29" x14ac:dyDescent="0.3">
      <c r="A4766">
        <v>1417</v>
      </c>
      <c r="B4766" t="s">
        <v>4675</v>
      </c>
      <c r="C4766" t="s">
        <v>14926</v>
      </c>
      <c r="D4766" t="s">
        <v>25096</v>
      </c>
      <c r="E4766" t="s">
        <v>2465</v>
      </c>
      <c r="F4766" s="10"/>
      <c r="G4766">
        <v>2017</v>
      </c>
      <c r="J4766">
        <v>0.42518014614509336</v>
      </c>
      <c r="L4766" t="s">
        <v>35898</v>
      </c>
      <c r="M4766">
        <v>28953672</v>
      </c>
      <c r="Q4766" s="10"/>
      <c r="R4766" s="11">
        <f t="shared" si="148"/>
        <v>0</v>
      </c>
      <c r="U4766" s="11">
        <f t="shared" si="149"/>
        <v>0</v>
      </c>
      <c r="Y4766" s="11">
        <f>IF(SUM(Tableau1[[#This Row],[Other access]:[Sci-hub access]])&gt;=1,1,0)</f>
        <v>0</v>
      </c>
      <c r="Z4766" s="12">
        <f>IF(OR(Tableau1[[#This Row],[Access R1 + S1+ T1 ]]&gt;=1,Tableau1[[#This Row],[Access V1 +W1 + X1]]&gt;=1),1,0)</f>
        <v>0</v>
      </c>
      <c r="AB4766" s="10" t="str">
        <f>Tableau1[[#This Row],[DOI]]</f>
        <v>doi: 10.1097/MD.0000000000008174</v>
      </c>
      <c r="AC4766" s="13" t="str">
        <f>Tableau1[[#This Row],[Authors]]&amp;", "&amp;Tableau1[[#This Row],[Title]]&amp;" "&amp;Tableau1[[#This Row],[Journal]]&amp;". "&amp;Tableau1[[#This Row],[Year]]</f>
        <v>Zhao X, Xia S, Chen Y., Comparison of the efficacy between topical diquafosol and artificial tears in the treatment of dry eye following cataract surgery: A meta-analysis of randomized controlled trials. Medicine (Baltimore). 2017</v>
      </c>
    </row>
    <row r="4767" spans="1:29" x14ac:dyDescent="0.3">
      <c r="A4767">
        <v>10767</v>
      </c>
      <c r="B4767" t="s">
        <v>13224</v>
      </c>
      <c r="C4767" t="s">
        <v>23387</v>
      </c>
      <c r="D4767" t="s">
        <v>33677</v>
      </c>
      <c r="E4767" t="s">
        <v>2469</v>
      </c>
      <c r="F4767" s="10"/>
      <c r="G4767">
        <v>2017</v>
      </c>
      <c r="J4767">
        <v>0.42540901680122323</v>
      </c>
      <c r="L4767" t="s">
        <v>45014</v>
      </c>
      <c r="M4767">
        <v>27058459</v>
      </c>
      <c r="Q4767" s="10"/>
      <c r="R4767" s="11">
        <f t="shared" si="148"/>
        <v>0</v>
      </c>
      <c r="U4767" s="11">
        <f t="shared" si="149"/>
        <v>0</v>
      </c>
      <c r="Y4767" s="11">
        <f>IF(SUM(Tableau1[[#This Row],[Other access]:[Sci-hub access]])&gt;=1,1,0)</f>
        <v>0</v>
      </c>
      <c r="Z4767" s="12">
        <f>IF(OR(Tableau1[[#This Row],[Access R1 + S1+ T1 ]]&gt;=1,Tableau1[[#This Row],[Access V1 +W1 + X1]]&gt;=1),1,0)</f>
        <v>0</v>
      </c>
      <c r="AB4767" s="10" t="str">
        <f>Tableau1[[#This Row],[DOI]]</f>
        <v>doi: 10.3109/08820538.2015.1090610</v>
      </c>
      <c r="AC4767" s="13" t="str">
        <f>Tableau1[[#This Row],[Authors]]&amp;", "&amp;Tableau1[[#This Row],[Title]]&amp;" "&amp;Tableau1[[#This Row],[Journal]]&amp;". "&amp;Tableau1[[#This Row],[Year]]</f>
        <v>Mohammad-Rabie H, Malekifar P, Esfandiari H., Visual Outcomes after Primary Iris Claw Artisan Intraocular Lens Implantation during Complicated Cataract Surgery. Semin Ophthalmol. 2017</v>
      </c>
    </row>
    <row r="4768" spans="1:29" x14ac:dyDescent="0.3">
      <c r="A4768">
        <v>3899</v>
      </c>
      <c r="B4768" t="s">
        <v>7058</v>
      </c>
      <c r="C4768" t="s">
        <v>17296</v>
      </c>
      <c r="D4768" t="s">
        <v>27483</v>
      </c>
      <c r="E4768" t="s">
        <v>2443</v>
      </c>
      <c r="F4768" s="10"/>
      <c r="G4768">
        <v>2017</v>
      </c>
      <c r="J4768">
        <v>0.4254552444433195</v>
      </c>
      <c r="L4768" t="s">
        <v>38341</v>
      </c>
      <c r="M4768">
        <v>28510629</v>
      </c>
      <c r="Q4768" s="10"/>
      <c r="R4768" s="11">
        <f t="shared" si="148"/>
        <v>0</v>
      </c>
      <c r="U4768" s="11">
        <f t="shared" si="149"/>
        <v>0</v>
      </c>
      <c r="Y4768" s="11">
        <f>IF(SUM(Tableau1[[#This Row],[Other access]:[Sci-hub access]])&gt;=1,1,0)</f>
        <v>0</v>
      </c>
      <c r="Z4768" s="12">
        <f>IF(OR(Tableau1[[#This Row],[Access R1 + S1+ T1 ]]&gt;=1,Tableau1[[#This Row],[Access V1 +W1 + X1]]&gt;=1),1,0)</f>
        <v>0</v>
      </c>
      <c r="AB4768" s="10" t="str">
        <f>Tableau1[[#This Row],[DOI]]</f>
        <v>doi: 10.1167/iovs.16-21204</v>
      </c>
      <c r="AC4768" s="13" t="str">
        <f>Tableau1[[#This Row],[Authors]]&amp;", "&amp;Tableau1[[#This Row],[Title]]&amp;" "&amp;Tableau1[[#This Row],[Journal]]&amp;". "&amp;Tableau1[[#This Row],[Year]]</f>
        <v>Reneker LW, Wang L, Irlmeier RT, Huang AJW., Fibroblast Growth Factor Receptor 2 (FGFR2) Is Required for Meibomian Gland Homeostasis in the Adult Mouse. Invest Ophthalmol Vis Sci. 2017</v>
      </c>
    </row>
    <row r="4769" spans="1:29" x14ac:dyDescent="0.3">
      <c r="A4769">
        <v>5433</v>
      </c>
      <c r="B4769" t="s">
        <v>8483</v>
      </c>
      <c r="C4769" t="s">
        <v>18705</v>
      </c>
      <c r="D4769" t="s">
        <v>28913</v>
      </c>
      <c r="E4769" t="s">
        <v>2441</v>
      </c>
      <c r="F4769" s="10"/>
      <c r="G4769">
        <v>2017</v>
      </c>
      <c r="J4769">
        <v>0.42552077236583596</v>
      </c>
      <c r="L4769" t="s">
        <v>39823</v>
      </c>
      <c r="M4769">
        <v>28336059</v>
      </c>
      <c r="Q4769" s="10"/>
      <c r="R4769" s="11">
        <f t="shared" si="148"/>
        <v>0</v>
      </c>
      <c r="U4769" s="11">
        <f t="shared" si="149"/>
        <v>0</v>
      </c>
      <c r="Y4769" s="11">
        <f>IF(SUM(Tableau1[[#This Row],[Other access]:[Sci-hub access]])&gt;=1,1,0)</f>
        <v>0</v>
      </c>
      <c r="Z4769" s="12">
        <f>IF(OR(Tableau1[[#This Row],[Access R1 + S1+ T1 ]]&gt;=1,Tableau1[[#This Row],[Access V1 +W1 + X1]]&gt;=1),1,0)</f>
        <v>0</v>
      </c>
      <c r="AB4769" s="10" t="str">
        <f>Tableau1[[#This Row],[DOI]]</f>
        <v>doi: 10.1016/j.ophtha.2017.01.020</v>
      </c>
      <c r="AC4769" s="13" t="str">
        <f>Tableau1[[#This Row],[Authors]]&amp;", "&amp;Tableau1[[#This Row],[Title]]&amp;" "&amp;Tableau1[[#This Row],[Journal]]&amp;". "&amp;Tableau1[[#This Row],[Year]]</f>
        <v>Han X, Ellwein LB, Guo X, Hu Y, Yan W, He M., Progression of Near Vision Loss and Incidence of Near Vision Impairment in an Adult Chinese Population. Ophthalmology. 2017</v>
      </c>
    </row>
    <row r="4770" spans="1:29" x14ac:dyDescent="0.3">
      <c r="A4770">
        <v>248</v>
      </c>
      <c r="B4770" t="s">
        <v>3511</v>
      </c>
      <c r="C4770" t="s">
        <v>13772</v>
      </c>
      <c r="D4770" t="s">
        <v>23931</v>
      </c>
      <c r="E4770" t="s">
        <v>2570</v>
      </c>
      <c r="F4770" s="10"/>
      <c r="G4770">
        <v>2018</v>
      </c>
      <c r="J4770">
        <v>0.42553149793327616</v>
      </c>
      <c r="L4770" t="s">
        <v>34759</v>
      </c>
      <c r="M4770">
        <v>29298507</v>
      </c>
      <c r="Q4770" s="10"/>
      <c r="R4770" s="11">
        <f t="shared" si="148"/>
        <v>0</v>
      </c>
      <c r="U4770" s="11">
        <f t="shared" si="149"/>
        <v>0</v>
      </c>
      <c r="Y4770" s="11">
        <f>IF(SUM(Tableau1[[#This Row],[Other access]:[Sci-hub access]])&gt;=1,1,0)</f>
        <v>0</v>
      </c>
      <c r="Z4770" s="12">
        <f>IF(OR(Tableau1[[#This Row],[Access R1 + S1+ T1 ]]&gt;=1,Tableau1[[#This Row],[Access V1 +W1 + X1]]&gt;=1),1,0)</f>
        <v>0</v>
      </c>
      <c r="AB4770" s="10" t="str">
        <f>Tableau1[[#This Row],[DOI]]</f>
        <v>doi: 10.1177/0003489417751155</v>
      </c>
      <c r="AC4770" s="13" t="str">
        <f>Tableau1[[#This Row],[Authors]]&amp;", "&amp;Tableau1[[#This Row],[Title]]&amp;" "&amp;Tableau1[[#This Row],[Journal]]&amp;". "&amp;Tableau1[[#This Row],[Year]]</f>
        <v>Gavriel H, Jabarin B, Israel O, Eviatar E., Conservative Management for Subperiosteal Orbital Abscess in Adults: A 20-Year Experience. Ann Otol Rhinol Laryngol. 2018</v>
      </c>
    </row>
    <row r="4771" spans="1:29" x14ac:dyDescent="0.3">
      <c r="A4771">
        <v>5880</v>
      </c>
      <c r="B4771" t="s">
        <v>736</v>
      </c>
      <c r="C4771" t="s">
        <v>737</v>
      </c>
      <c r="D4771" t="s">
        <v>738</v>
      </c>
      <c r="E4771" t="s">
        <v>3005</v>
      </c>
      <c r="F4771" s="10"/>
      <c r="G4771">
        <v>2017</v>
      </c>
      <c r="J4771">
        <v>0.4255686328938858</v>
      </c>
      <c r="L4771" t="s">
        <v>40262</v>
      </c>
      <c r="M4771">
        <v>28276751</v>
      </c>
      <c r="Q4771" s="10"/>
      <c r="R4771" s="11">
        <f t="shared" si="148"/>
        <v>0</v>
      </c>
      <c r="U4771" s="11">
        <f t="shared" si="149"/>
        <v>0</v>
      </c>
      <c r="Y4771" s="11">
        <f>IF(SUM(Tableau1[[#This Row],[Other access]:[Sci-hub access]])&gt;=1,1,0)</f>
        <v>0</v>
      </c>
      <c r="Z4771" s="12">
        <f>IF(OR(Tableau1[[#This Row],[Access R1 + S1+ T1 ]]&gt;=1,Tableau1[[#This Row],[Access V1 +W1 + X1]]&gt;=1),1,0)</f>
        <v>0</v>
      </c>
      <c r="AB4771" s="10" t="str">
        <f>Tableau1[[#This Row],[DOI]]</f>
        <v>doi: 10.1080/17434440.2017.1299571</v>
      </c>
      <c r="AC4771" s="13" t="str">
        <f>Tableau1[[#This Row],[Authors]]&amp;", "&amp;Tableau1[[#This Row],[Title]]&amp;" "&amp;Tableau1[[#This Row],[Journal]]&amp;". "&amp;Tableau1[[#This Row],[Year]]</f>
        <v>Olson JL, Bhandari R, Groman-Lupa S, Santos-Cantu D, Velez-Montoya R., Development of a laser controlled device to modulate intraocular pressure. Expert Rev Med Devices. 2017</v>
      </c>
    </row>
    <row r="4772" spans="1:29" ht="28.8" x14ac:dyDescent="0.3">
      <c r="A4772">
        <v>5463</v>
      </c>
      <c r="B4772" t="s">
        <v>8512</v>
      </c>
      <c r="C4772" t="s">
        <v>18734</v>
      </c>
      <c r="D4772" t="s">
        <v>28942</v>
      </c>
      <c r="E4772" t="s">
        <v>2468</v>
      </c>
      <c r="F4772" s="10"/>
      <c r="G4772">
        <v>2017</v>
      </c>
      <c r="J4772">
        <v>0.4256759687195536</v>
      </c>
      <c r="L4772" t="s">
        <v>39853</v>
      </c>
      <c r="M4772">
        <v>28333890</v>
      </c>
      <c r="Q4772" s="10"/>
      <c r="R4772" s="11">
        <f t="shared" si="148"/>
        <v>0</v>
      </c>
      <c r="U4772" s="11">
        <f t="shared" si="149"/>
        <v>0</v>
      </c>
      <c r="Y4772" s="11">
        <f>IF(SUM(Tableau1[[#This Row],[Other access]:[Sci-hub access]])&gt;=1,1,0)</f>
        <v>0</v>
      </c>
      <c r="Z4772" s="12">
        <f>IF(OR(Tableau1[[#This Row],[Access R1 + S1+ T1 ]]&gt;=1,Tableau1[[#This Row],[Access V1 +W1 + X1]]&gt;=1),1,0)</f>
        <v>0</v>
      </c>
      <c r="AB4772" s="10" t="str">
        <f>Tableau1[[#This Row],[DOI]]</f>
        <v>doi: 10.1097/IJG.0000000000000640</v>
      </c>
      <c r="AC4772" s="13" t="str">
        <f>Tableau1[[#This Row],[Authors]]&amp;", "&amp;Tableau1[[#This Row],[Title]]&amp;" "&amp;Tableau1[[#This Row],[Journal]]&amp;". "&amp;Tableau1[[#This Row],[Year]]</f>
        <v>Alhadeff PA, De Moraes CG, Chen M, Raza AS, Ritch R, Hood DC., The Association Between Clinical Features Seen on Fundus Photographs and Glaucomatous Damage Detected on Visual Fields and Optical Coherence Tomography Scans. J Glaucoma. 2017</v>
      </c>
    </row>
    <row r="4773" spans="1:29" ht="28.8" x14ac:dyDescent="0.3">
      <c r="A4773">
        <v>145</v>
      </c>
      <c r="B4773" t="s">
        <v>3408</v>
      </c>
      <c r="C4773" t="s">
        <v>13669</v>
      </c>
      <c r="D4773" t="s">
        <v>23828</v>
      </c>
      <c r="E4773" t="s">
        <v>2465</v>
      </c>
      <c r="F4773" s="10"/>
      <c r="G4773">
        <v>2017</v>
      </c>
      <c r="J4773">
        <v>0.4256886510479404</v>
      </c>
      <c r="L4773" t="s">
        <v>34661</v>
      </c>
      <c r="M4773">
        <v>29390260</v>
      </c>
      <c r="Q4773" s="10"/>
      <c r="R4773" s="11">
        <f t="shared" si="148"/>
        <v>0</v>
      </c>
      <c r="U4773" s="11">
        <f t="shared" si="149"/>
        <v>0</v>
      </c>
      <c r="Y4773" s="11">
        <f>IF(SUM(Tableau1[[#This Row],[Other access]:[Sci-hub access]])&gt;=1,1,0)</f>
        <v>0</v>
      </c>
      <c r="Z4773" s="12">
        <f>IF(OR(Tableau1[[#This Row],[Access R1 + S1+ T1 ]]&gt;=1,Tableau1[[#This Row],[Access V1 +W1 + X1]]&gt;=1),1,0)</f>
        <v>0</v>
      </c>
      <c r="AB4773" s="10" t="str">
        <f>Tableau1[[#This Row],[DOI]]</f>
        <v>doi: 10.1097/MD.0000000000008649</v>
      </c>
      <c r="AC4773" s="13" t="str">
        <f>Tableau1[[#This Row],[Authors]]&amp;", "&amp;Tableau1[[#This Row],[Title]]&amp;" "&amp;Tableau1[[#This Row],[Journal]]&amp;". "&amp;Tableau1[[#This Row],[Year]]</f>
        <v>Chiang HH, Wieland RS, Rogers TS, Gibson PC, Atweh G, McCormick G., Paraproteinemic keratopathy in monoclonal gammopathy of undetermined significance treated with primary keratoprosthesis: Case report, histopathologic findings, and world literature review. Medicine (Baltimore). 2017</v>
      </c>
    </row>
    <row r="4774" spans="1:29" x14ac:dyDescent="0.3">
      <c r="A4774">
        <v>3048</v>
      </c>
      <c r="B4774" t="s">
        <v>6239</v>
      </c>
      <c r="C4774" t="s">
        <v>16484</v>
      </c>
      <c r="D4774" t="s">
        <v>26663</v>
      </c>
      <c r="E4774" t="s">
        <v>2529</v>
      </c>
      <c r="F4774" s="10"/>
      <c r="G4774">
        <v>2017</v>
      </c>
      <c r="J4774">
        <v>0.42590521175766971</v>
      </c>
      <c r="L4774" t="s">
        <v>37502</v>
      </c>
      <c r="M4774">
        <v>28644681</v>
      </c>
      <c r="Q4774" s="10"/>
      <c r="R4774" s="11">
        <f t="shared" si="148"/>
        <v>0</v>
      </c>
      <c r="U4774" s="11">
        <f t="shared" si="149"/>
        <v>0</v>
      </c>
      <c r="Y4774" s="11">
        <f>IF(SUM(Tableau1[[#This Row],[Other access]:[Sci-hub access]])&gt;=1,1,0)</f>
        <v>0</v>
      </c>
      <c r="Z4774" s="12">
        <f>IF(OR(Tableau1[[#This Row],[Access R1 + S1+ T1 ]]&gt;=1,Tableau1[[#This Row],[Access V1 +W1 + X1]]&gt;=1),1,0)</f>
        <v>0</v>
      </c>
      <c r="AB4774" s="10" t="str">
        <f>Tableau1[[#This Row],[DOI]]</f>
        <v>doi: 10.1080/02713683.2017.1332767</v>
      </c>
      <c r="AC4774" s="13" t="str">
        <f>Tableau1[[#This Row],[Authors]]&amp;", "&amp;Tableau1[[#This Row],[Title]]&amp;" "&amp;Tableau1[[#This Row],[Journal]]&amp;". "&amp;Tableau1[[#This Row],[Year]]</f>
        <v>Wei S, Zhang C, Zhang S, Xu Y, Mu G., Treatment Results of Corneal Collagen Cross-Linking Combined with Riboflavin and 440 Nm Blue Light for Bacterial Corneal Ulcer in Rabbits. Curr Eye Res. 2017</v>
      </c>
    </row>
    <row r="4775" spans="1:29" x14ac:dyDescent="0.3">
      <c r="A4775">
        <v>6505</v>
      </c>
      <c r="B4775" t="s">
        <v>984</v>
      </c>
      <c r="C4775" t="s">
        <v>985</v>
      </c>
      <c r="D4775" t="s">
        <v>986</v>
      </c>
      <c r="E4775" t="s">
        <v>2513</v>
      </c>
      <c r="F4775" s="10"/>
      <c r="G4775">
        <v>2017</v>
      </c>
      <c r="J4775">
        <v>0.42591407592515063</v>
      </c>
      <c r="L4775" t="s">
        <v>40870</v>
      </c>
      <c r="M4775">
        <v>28202919</v>
      </c>
      <c r="Q4775" s="10"/>
      <c r="R4775" s="11">
        <f t="shared" si="148"/>
        <v>0</v>
      </c>
      <c r="U4775" s="11">
        <f t="shared" si="149"/>
        <v>0</v>
      </c>
      <c r="Y4775" s="11">
        <f>IF(SUM(Tableau1[[#This Row],[Other access]:[Sci-hub access]])&gt;=1,1,0)</f>
        <v>0</v>
      </c>
      <c r="Z4775" s="12">
        <f>IF(OR(Tableau1[[#This Row],[Access R1 + S1+ T1 ]]&gt;=1,Tableau1[[#This Row],[Access V1 +W1 + X1]]&gt;=1),1,0)</f>
        <v>0</v>
      </c>
      <c r="AB4775" s="10" t="str">
        <f>Tableau1[[#This Row],[DOI]]</f>
        <v>doi: 10.1038/nrrheum.2016.217</v>
      </c>
      <c r="AC4775" s="13" t="str">
        <f>Tableau1[[#This Row],[Authors]]&amp;", "&amp;Tableau1[[#This Row],[Title]]&amp;" "&amp;Tableau1[[#This Row],[Journal]]&amp;". "&amp;Tableau1[[#This Row],[Year]]</f>
        <v>Bombardieri M, Lewis M, Pitzalis C., Ectopic lymphoid neogenesis in rheumatic autoimmune diseases. Nat Rev Rheumatol. 2017</v>
      </c>
    </row>
    <row r="4776" spans="1:29" x14ac:dyDescent="0.3">
      <c r="A4776">
        <v>3391</v>
      </c>
      <c r="B4776" t="s">
        <v>6568</v>
      </c>
      <c r="C4776" t="s">
        <v>16811</v>
      </c>
      <c r="D4776" t="s">
        <v>26992</v>
      </c>
      <c r="E4776" t="s">
        <v>2462</v>
      </c>
      <c r="F4776" s="10"/>
      <c r="G4776">
        <v>2017</v>
      </c>
      <c r="J4776">
        <v>0.42605516349759154</v>
      </c>
      <c r="L4776" t="s">
        <v>37841</v>
      </c>
      <c r="M4776">
        <v>28592257</v>
      </c>
      <c r="Q4776" s="10"/>
      <c r="R4776" s="11">
        <f t="shared" si="148"/>
        <v>0</v>
      </c>
      <c r="U4776" s="11">
        <f t="shared" si="149"/>
        <v>0</v>
      </c>
      <c r="Y4776" s="11">
        <f>IF(SUM(Tableau1[[#This Row],[Other access]:[Sci-hub access]])&gt;=1,1,0)</f>
        <v>0</v>
      </c>
      <c r="Z4776" s="12">
        <f>IF(OR(Tableau1[[#This Row],[Access R1 + S1+ T1 ]]&gt;=1,Tableau1[[#This Row],[Access V1 +W1 + X1]]&gt;=1),1,0)</f>
        <v>0</v>
      </c>
      <c r="AB4776" s="10" t="str">
        <f>Tableau1[[#This Row],[DOI]]</f>
        <v>doi: 10.1186/s12886-017-0482-7</v>
      </c>
      <c r="AC4776" s="13" t="str">
        <f>Tableau1[[#This Row],[Authors]]&amp;", "&amp;Tableau1[[#This Row],[Title]]&amp;" "&amp;Tableau1[[#This Row],[Journal]]&amp;". "&amp;Tableau1[[#This Row],[Year]]</f>
        <v>Arita R, Kawashima M, Ito M, Tsubota K., Clinical safety and efficacy of vitamin D3 analog ointment for treatment of obstructive meibomian gland dysfunction. BMC Ophthalmol. 2017</v>
      </c>
    </row>
    <row r="4777" spans="1:29" ht="28.8" x14ac:dyDescent="0.3">
      <c r="A4777">
        <v>4054</v>
      </c>
      <c r="B4777" t="s">
        <v>7205</v>
      </c>
      <c r="C4777" t="s">
        <v>17442</v>
      </c>
      <c r="D4777" t="s">
        <v>27632</v>
      </c>
      <c r="E4777" t="s">
        <v>2438</v>
      </c>
      <c r="F4777" s="10"/>
      <c r="G4777">
        <v>2018</v>
      </c>
      <c r="J4777">
        <v>0.42606445855298092</v>
      </c>
      <c r="L4777" t="s">
        <v>38493</v>
      </c>
      <c r="M4777">
        <v>28490427</v>
      </c>
      <c r="Q4777" s="10"/>
      <c r="R4777" s="11">
        <f t="shared" si="148"/>
        <v>0</v>
      </c>
      <c r="U4777" s="11">
        <f t="shared" si="149"/>
        <v>0</v>
      </c>
      <c r="Y4777" s="11">
        <f>IF(SUM(Tableau1[[#This Row],[Other access]:[Sci-hub access]])&gt;=1,1,0)</f>
        <v>0</v>
      </c>
      <c r="Z4777" s="12">
        <f>IF(OR(Tableau1[[#This Row],[Access R1 + S1+ T1 ]]&gt;=1,Tableau1[[#This Row],[Access V1 +W1 + X1]]&gt;=1),1,0)</f>
        <v>0</v>
      </c>
      <c r="AB4777" s="10" t="str">
        <f>Tableau1[[#This Row],[DOI]]</f>
        <v>doi: 10.1136/bjophthalmol-2017-310232</v>
      </c>
      <c r="AC4777" s="13" t="str">
        <f>Tableau1[[#This Row],[Authors]]&amp;", "&amp;Tableau1[[#This Row],[Title]]&amp;" "&amp;Tableau1[[#This Row],[Journal]]&amp;". "&amp;Tableau1[[#This Row],[Year]]</f>
        <v>Sharma S, Tun TA, Baskaran M, Atalay E, Thakku SG, Liang Z, Milea D, Strouthidis NG, Aung T, Girard MJ., Effect of acute intraocular pressure elevation on the minimum rim width in normal, ocular hypertensive and glaucoma eyes. Br J Ophthalmol. 2018</v>
      </c>
    </row>
    <row r="4778" spans="1:29" x14ac:dyDescent="0.3">
      <c r="A4778">
        <v>4600</v>
      </c>
      <c r="B4778" t="s">
        <v>7720</v>
      </c>
      <c r="C4778" t="s">
        <v>17955</v>
      </c>
      <c r="D4778" t="s">
        <v>28149</v>
      </c>
      <c r="E4778" t="s">
        <v>2589</v>
      </c>
      <c r="F4778" s="10"/>
      <c r="G4778">
        <v>2017</v>
      </c>
      <c r="J4778">
        <v>0.42624319446974879</v>
      </c>
      <c r="L4778" t="s">
        <v>39018</v>
      </c>
      <c r="M4778">
        <v>28427688</v>
      </c>
      <c r="Q4778" s="10"/>
      <c r="R4778" s="11">
        <f t="shared" si="148"/>
        <v>0</v>
      </c>
      <c r="U4778" s="11">
        <f t="shared" si="149"/>
        <v>0</v>
      </c>
      <c r="Y4778" s="11">
        <f>IF(SUM(Tableau1[[#This Row],[Other access]:[Sci-hub access]])&gt;=1,1,0)</f>
        <v>0</v>
      </c>
      <c r="Z4778" s="12">
        <f>IF(OR(Tableau1[[#This Row],[Access R1 + S1+ T1 ]]&gt;=1,Tableau1[[#This Row],[Access V1 +W1 + X1]]&gt;=1),1,0)</f>
        <v>0</v>
      </c>
      <c r="AB4778" s="10" t="str">
        <f>Tableau1[[#This Row],[DOI]]</f>
        <v>doi: 10.1016/j.msard.2017.01.011</v>
      </c>
      <c r="AC4778" s="13" t="str">
        <f>Tableau1[[#This Row],[Authors]]&amp;", "&amp;Tableau1[[#This Row],[Title]]&amp;" "&amp;Tableau1[[#This Row],[Journal]]&amp;". "&amp;Tableau1[[#This Row],[Year]]</f>
        <v>He Z, Ren M, Wang X, Guo Q, Qi X., Pruritus may be a common symptom related to neuromyelitis optica spectrum disorders. Mult Scler Relat Disord. 2017</v>
      </c>
    </row>
    <row r="4779" spans="1:29" x14ac:dyDescent="0.3">
      <c r="A4779">
        <v>4310</v>
      </c>
      <c r="B4779" t="s">
        <v>7440</v>
      </c>
      <c r="C4779" t="s">
        <v>17676</v>
      </c>
      <c r="D4779" t="s">
        <v>27869</v>
      </c>
      <c r="E4779" t="s">
        <v>2496</v>
      </c>
      <c r="F4779" s="10"/>
      <c r="G4779">
        <v>2017</v>
      </c>
      <c r="J4779">
        <v>0.42653395514194448</v>
      </c>
      <c r="L4779" t="s">
        <v>38736</v>
      </c>
      <c r="M4779">
        <v>28457289</v>
      </c>
      <c r="Q4779" s="10"/>
      <c r="R4779" s="11">
        <f t="shared" si="148"/>
        <v>0</v>
      </c>
      <c r="U4779" s="11">
        <f t="shared" si="149"/>
        <v>0</v>
      </c>
      <c r="Y4779" s="11">
        <f>IF(SUM(Tableau1[[#This Row],[Other access]:[Sci-hub access]])&gt;=1,1,0)</f>
        <v>0</v>
      </c>
      <c r="Z4779" s="12">
        <f>IF(OR(Tableau1[[#This Row],[Access R1 + S1+ T1 ]]&gt;=1,Tableau1[[#This Row],[Access V1 +W1 + X1]]&gt;=1),1,0)</f>
        <v>0</v>
      </c>
      <c r="AB4779" s="10" t="str">
        <f>Tableau1[[#This Row],[DOI]]</f>
        <v>doi: 10.1016/j.jcjo.2016.08.007</v>
      </c>
      <c r="AC4779" s="13" t="str">
        <f>Tableau1[[#This Row],[Authors]]&amp;", "&amp;Tableau1[[#This Row],[Title]]&amp;" "&amp;Tableau1[[#This Row],[Journal]]&amp;". "&amp;Tableau1[[#This Row],[Year]]</f>
        <v>Woo YJ, Yoon JS., Changes in pupillary distance after fat versus bony orbital decompression in Graves' orbitopathy. Can J Ophthalmol. 2017</v>
      </c>
    </row>
    <row r="4780" spans="1:29" x14ac:dyDescent="0.3">
      <c r="A4780">
        <v>5186</v>
      </c>
      <c r="B4780" t="s">
        <v>8257</v>
      </c>
      <c r="C4780" t="s">
        <v>18482</v>
      </c>
      <c r="D4780" t="s">
        <v>28687</v>
      </c>
      <c r="E4780" t="s">
        <v>2695</v>
      </c>
      <c r="F4780" s="10"/>
      <c r="G4780">
        <v>2017</v>
      </c>
      <c r="J4780">
        <v>0.42664755960214096</v>
      </c>
      <c r="L4780" t="s">
        <v>39590</v>
      </c>
      <c r="M4780">
        <v>28364359</v>
      </c>
      <c r="Q4780" s="10"/>
      <c r="R4780" s="11">
        <f t="shared" si="148"/>
        <v>0</v>
      </c>
      <c r="U4780" s="11">
        <f t="shared" si="149"/>
        <v>0</v>
      </c>
      <c r="Y4780" s="11">
        <f>IF(SUM(Tableau1[[#This Row],[Other access]:[Sci-hub access]])&gt;=1,1,0)</f>
        <v>0</v>
      </c>
      <c r="Z4780" s="12">
        <f>IF(OR(Tableau1[[#This Row],[Access R1 + S1+ T1 ]]&gt;=1,Tableau1[[#This Row],[Access V1 +W1 + X1]]&gt;=1),1,0)</f>
        <v>0</v>
      </c>
      <c r="AB4780" s="10" t="str">
        <f>Tableau1[[#This Row],[DOI]]</f>
        <v>doi: 10.1007/s10916-017-0731-6</v>
      </c>
      <c r="AC4780" s="13" t="str">
        <f>Tableau1[[#This Row],[Authors]]&amp;", "&amp;Tableau1[[#This Row],[Title]]&amp;" "&amp;Tableau1[[#This Row],[Journal]]&amp;". "&amp;Tableau1[[#This Row],[Year]]</f>
        <v>López MM, López MM, de la Torre Díez I, Jimeno JCP, López-Coronado M., mHealth App for iOS to Help in Diagnostic Decision in Ophthalmology to Primary Care Physicians. J Med Syst. 2017</v>
      </c>
    </row>
    <row r="4781" spans="1:29" x14ac:dyDescent="0.3">
      <c r="A4781">
        <v>10867</v>
      </c>
      <c r="B4781" t="s">
        <v>13314</v>
      </c>
      <c r="C4781" t="s">
        <v>23476</v>
      </c>
      <c r="D4781" t="s">
        <v>33768</v>
      </c>
      <c r="E4781" t="s">
        <v>2457</v>
      </c>
      <c r="F4781" s="10"/>
      <c r="G4781">
        <v>2017</v>
      </c>
      <c r="J4781">
        <v>0.42666880649198191</v>
      </c>
      <c r="L4781" t="s">
        <v>45112</v>
      </c>
      <c r="M4781">
        <v>26934303</v>
      </c>
      <c r="Q4781" s="10"/>
      <c r="R4781" s="11">
        <f t="shared" si="148"/>
        <v>0</v>
      </c>
      <c r="U4781" s="11">
        <f t="shared" si="149"/>
        <v>0</v>
      </c>
      <c r="Y4781" s="11">
        <f>IF(SUM(Tableau1[[#This Row],[Other access]:[Sci-hub access]])&gt;=1,1,0)</f>
        <v>0</v>
      </c>
      <c r="Z4781" s="12">
        <f>IF(OR(Tableau1[[#This Row],[Access R1 + S1+ T1 ]]&gt;=1,Tableau1[[#This Row],[Access V1 +W1 + X1]]&gt;=1),1,0)</f>
        <v>0</v>
      </c>
      <c r="AB4781" s="10" t="str">
        <f>Tableau1[[#This Row],[DOI]]</f>
        <v>doi: 10.1097/ICB.0000000000000298</v>
      </c>
      <c r="AC4781" s="13" t="str">
        <f>Tableau1[[#This Row],[Authors]]&amp;", "&amp;Tableau1[[#This Row],[Title]]&amp;" "&amp;Tableau1[[#This Row],[Journal]]&amp;". "&amp;Tableau1[[#This Row],[Year]]</f>
        <v>Conway MD, Noble JA, Peyman GA., CENTRAL SEROUS CHORIORETINOPATHY IN POSTMENOPAUSAL WOMEN RECEIVING EXOGENOUS TESTOSTERONE. Retin Cases Brief Rep. 2017</v>
      </c>
    </row>
    <row r="4782" spans="1:29" x14ac:dyDescent="0.3">
      <c r="A4782">
        <v>4992</v>
      </c>
      <c r="B4782" t="s">
        <v>8083</v>
      </c>
      <c r="C4782" t="s">
        <v>18311</v>
      </c>
      <c r="D4782" t="s">
        <v>28513</v>
      </c>
      <c r="E4782" t="s">
        <v>2443</v>
      </c>
      <c r="F4782" s="10"/>
      <c r="G4782">
        <v>2017</v>
      </c>
      <c r="J4782">
        <v>0.42674741514964265</v>
      </c>
      <c r="L4782" t="s">
        <v>39400</v>
      </c>
      <c r="M4782">
        <v>28384724</v>
      </c>
      <c r="Q4782" s="10"/>
      <c r="R4782" s="11">
        <f t="shared" si="148"/>
        <v>0</v>
      </c>
      <c r="U4782" s="11">
        <f t="shared" si="149"/>
        <v>0</v>
      </c>
      <c r="Y4782" s="11">
        <f>IF(SUM(Tableau1[[#This Row],[Other access]:[Sci-hub access]])&gt;=1,1,0)</f>
        <v>0</v>
      </c>
      <c r="Z4782" s="12">
        <f>IF(OR(Tableau1[[#This Row],[Access R1 + S1+ T1 ]]&gt;=1,Tableau1[[#This Row],[Access V1 +W1 + X1]]&gt;=1),1,0)</f>
        <v>0</v>
      </c>
      <c r="AB4782" s="10" t="str">
        <f>Tableau1[[#This Row],[DOI]]</f>
        <v>doi: 10.1167/iovs.17-21447</v>
      </c>
      <c r="AC4782" s="13" t="str">
        <f>Tableau1[[#This Row],[Authors]]&amp;", "&amp;Tableau1[[#This Row],[Title]]&amp;" "&amp;Tableau1[[#This Row],[Journal]]&amp;". "&amp;Tableau1[[#This Row],[Year]]</f>
        <v>Tsuboi K, Ishida Y, Kamei M., Gap in Capillary Perfusion on Optical Coherence Tomography Angiography Associated With Persistent Macular Edema in Branch Retinal Vein Occlusion. Invest Ophthalmol Vis Sci. 2017</v>
      </c>
    </row>
    <row r="4783" spans="1:29" x14ac:dyDescent="0.3">
      <c r="A4783">
        <v>1107</v>
      </c>
      <c r="B4783" t="s">
        <v>4369</v>
      </c>
      <c r="C4783" t="s">
        <v>14623</v>
      </c>
      <c r="D4783" t="s">
        <v>24790</v>
      </c>
      <c r="E4783" t="s">
        <v>2451</v>
      </c>
      <c r="F4783" s="10"/>
      <c r="G4783">
        <v>2017</v>
      </c>
      <c r="J4783">
        <v>0.42679735884659309</v>
      </c>
      <c r="L4783" t="s">
        <v>35595</v>
      </c>
      <c r="M4783">
        <v>29023585</v>
      </c>
      <c r="Q4783" s="10"/>
      <c r="R4783" s="11">
        <f t="shared" si="148"/>
        <v>0</v>
      </c>
      <c r="U4783" s="11">
        <f t="shared" si="149"/>
        <v>0</v>
      </c>
      <c r="Y4783" s="11">
        <f>IF(SUM(Tableau1[[#This Row],[Other access]:[Sci-hub access]])&gt;=1,1,0)</f>
        <v>0</v>
      </c>
      <c r="Z4783" s="12">
        <f>IF(OR(Tableau1[[#This Row],[Access R1 + S1+ T1 ]]&gt;=1,Tableau1[[#This Row],[Access V1 +W1 + X1]]&gt;=1),1,0)</f>
        <v>0</v>
      </c>
      <c r="AB4783" s="10" t="str">
        <f>Tableau1[[#This Row],[DOI]]</f>
        <v>doi: 10.1371/journal.pone.0186453</v>
      </c>
      <c r="AC4783" s="13" t="str">
        <f>Tableau1[[#This Row],[Authors]]&amp;", "&amp;Tableau1[[#This Row],[Title]]&amp;" "&amp;Tableau1[[#This Row],[Journal]]&amp;". "&amp;Tableau1[[#This Row],[Year]]</f>
        <v>Yamashita T, Sakamoto T, Yoshihara N, Terasaki H, Tanaka M, Kii Y, Nakao K., Correlations between local peripapillary choroidal thickness and axial length, optic disc tilt, and papillo-macular position in young healthy eyes. PLoS One. 2017</v>
      </c>
    </row>
    <row r="4784" spans="1:29" x14ac:dyDescent="0.3">
      <c r="A4784">
        <v>2714</v>
      </c>
      <c r="B4784" t="s">
        <v>5924</v>
      </c>
      <c r="C4784" t="s">
        <v>16170</v>
      </c>
      <c r="D4784" t="s">
        <v>26347</v>
      </c>
      <c r="E4784" t="s">
        <v>2464</v>
      </c>
      <c r="F4784" s="10"/>
      <c r="G4784">
        <v>2017</v>
      </c>
      <c r="J4784">
        <v>0.42680603687370622</v>
      </c>
      <c r="L4784" t="s">
        <v>37177</v>
      </c>
      <c r="M4784">
        <v>28700384</v>
      </c>
      <c r="Q4784" s="10"/>
      <c r="R4784" s="11">
        <f t="shared" si="148"/>
        <v>0</v>
      </c>
      <c r="U4784" s="11">
        <f t="shared" si="149"/>
        <v>0</v>
      </c>
      <c r="Y4784" s="11">
        <f>IF(SUM(Tableau1[[#This Row],[Other access]:[Sci-hub access]])&gt;=1,1,0)</f>
        <v>0</v>
      </c>
      <c r="Z4784" s="12">
        <f>IF(OR(Tableau1[[#This Row],[Access R1 + S1+ T1 ]]&gt;=1,Tableau1[[#This Row],[Access V1 +W1 + X1]]&gt;=1),1,0)</f>
        <v>0</v>
      </c>
      <c r="AB4784" s="10" t="str">
        <f>Tableau1[[#This Row],[DOI]]</f>
        <v>doi: 10.1097/ICU.0000000000000402</v>
      </c>
      <c r="AC4784" s="13" t="str">
        <f>Tableau1[[#This Row],[Authors]]&amp;", "&amp;Tableau1[[#This Row],[Title]]&amp;" "&amp;Tableau1[[#This Row],[Journal]]&amp;". "&amp;Tableau1[[#This Row],[Year]]</f>
        <v>Strianese D., Update on Graves disease: advances in treatment of mild, moderate and severe thyroid eye disease. Curr Opin Ophthalmol. 2017</v>
      </c>
    </row>
    <row r="4785" spans="1:29" x14ac:dyDescent="0.3">
      <c r="A4785">
        <v>3219</v>
      </c>
      <c r="B4785" t="s">
        <v>6403</v>
      </c>
      <c r="C4785" t="s">
        <v>16646</v>
      </c>
      <c r="D4785" t="s">
        <v>26827</v>
      </c>
      <c r="E4785" t="s">
        <v>2823</v>
      </c>
      <c r="F4785" s="10"/>
      <c r="G4785">
        <v>2017</v>
      </c>
      <c r="J4785">
        <v>0.42680705639987782</v>
      </c>
      <c r="L4785" t="s">
        <v>37672</v>
      </c>
      <c r="M4785">
        <v>28619445</v>
      </c>
      <c r="Q4785" s="10"/>
      <c r="R4785" s="11">
        <f t="shared" si="148"/>
        <v>0</v>
      </c>
      <c r="U4785" s="11">
        <f t="shared" si="149"/>
        <v>0</v>
      </c>
      <c r="Y4785" s="11">
        <f>IF(SUM(Tableau1[[#This Row],[Other access]:[Sci-hub access]])&gt;=1,1,0)</f>
        <v>0</v>
      </c>
      <c r="Z4785" s="12">
        <f>IF(OR(Tableau1[[#This Row],[Access R1 + S1+ T1 ]]&gt;=1,Tableau1[[#This Row],[Access V1 +W1 + X1]]&gt;=1),1,0)</f>
        <v>0</v>
      </c>
      <c r="AB4785" s="10" t="str">
        <f>Tableau1[[#This Row],[DOI]]</f>
        <v>doi: 10.1016/j.jphs.2017.05.003</v>
      </c>
      <c r="AC4785" s="13" t="str">
        <f>Tableau1[[#This Row],[Authors]]&amp;", "&amp;Tableau1[[#This Row],[Title]]&amp;" "&amp;Tableau1[[#This Row],[Journal]]&amp;". "&amp;Tableau1[[#This Row],[Year]]</f>
        <v>Nishinaka A, Fuma S, Inoue Y, Shimazawa M, Hara H., Effects of kallidinogenase on retinal edema and size of non-perfused areas in mice with retinal vein occlusion. J Pharmacol Sci. 2017</v>
      </c>
    </row>
    <row r="4786" spans="1:29" x14ac:dyDescent="0.3">
      <c r="A4786">
        <v>10557</v>
      </c>
      <c r="B4786" t="s">
        <v>13035</v>
      </c>
      <c r="C4786" t="s">
        <v>23200</v>
      </c>
      <c r="D4786" t="s">
        <v>33488</v>
      </c>
      <c r="E4786" t="s">
        <v>2471</v>
      </c>
      <c r="F4786" s="10"/>
      <c r="G4786">
        <v>2017</v>
      </c>
      <c r="J4786">
        <v>0.42684572622944073</v>
      </c>
      <c r="L4786" t="s">
        <v>44806</v>
      </c>
      <c r="M4786">
        <v>27209420</v>
      </c>
      <c r="Q4786" s="10"/>
      <c r="R4786" s="11">
        <f t="shared" si="148"/>
        <v>0</v>
      </c>
      <c r="U4786" s="11">
        <f t="shared" si="149"/>
        <v>0</v>
      </c>
      <c r="Y4786" s="11">
        <f>IF(SUM(Tableau1[[#This Row],[Other access]:[Sci-hub access]])&gt;=1,1,0)</f>
        <v>0</v>
      </c>
      <c r="Z4786" s="12">
        <f>IF(OR(Tableau1[[#This Row],[Access R1 + S1+ T1 ]]&gt;=1,Tableau1[[#This Row],[Access V1 +W1 + X1]]&gt;=1),1,0)</f>
        <v>0</v>
      </c>
      <c r="AB4786" s="10" t="str">
        <f>Tableau1[[#This Row],[DOI]]</f>
        <v>doi: 10.1007/s10792-016-0258-8</v>
      </c>
      <c r="AC4786" s="13" t="str">
        <f>Tableau1[[#This Row],[Authors]]&amp;", "&amp;Tableau1[[#This Row],[Title]]&amp;" "&amp;Tableau1[[#This Row],[Journal]]&amp;". "&amp;Tableau1[[#This Row],[Year]]</f>
        <v>Tzoutzos K, Batistatou A, Kitsos G, Liasko R, Stefanou D., Retrospective clinicopathological study of 129 cancerous and 18 precancerous lesions of the eyelids in North-Western Greece. Int Ophthalmol. 2017</v>
      </c>
    </row>
    <row r="4787" spans="1:29" x14ac:dyDescent="0.3">
      <c r="A4787">
        <v>5119</v>
      </c>
      <c r="B4787" t="s">
        <v>8197</v>
      </c>
      <c r="C4787" t="s">
        <v>18423</v>
      </c>
      <c r="D4787" t="s">
        <v>28627</v>
      </c>
      <c r="E4787" t="s">
        <v>2486</v>
      </c>
      <c r="F4787" s="10"/>
      <c r="G4787">
        <v>2017</v>
      </c>
      <c r="J4787">
        <v>0.42690753545363302</v>
      </c>
      <c r="L4787" t="s">
        <v>39523</v>
      </c>
      <c r="M4787">
        <v>28371261</v>
      </c>
      <c r="Q4787" s="10"/>
      <c r="R4787" s="11">
        <f t="shared" si="148"/>
        <v>0</v>
      </c>
      <c r="U4787" s="11">
        <f t="shared" si="149"/>
        <v>0</v>
      </c>
      <c r="Y4787" s="11">
        <f>IF(SUM(Tableau1[[#This Row],[Other access]:[Sci-hub access]])&gt;=1,1,0)</f>
        <v>0</v>
      </c>
      <c r="Z4787" s="12">
        <f>IF(OR(Tableau1[[#This Row],[Access R1 + S1+ T1 ]]&gt;=1,Tableau1[[#This Row],[Access V1 +W1 + X1]]&gt;=1),1,0)</f>
        <v>0</v>
      </c>
      <c r="AB4787" s="10" t="str">
        <f>Tableau1[[#This Row],[DOI]]</f>
        <v>doi: 10.1111/aos.13430</v>
      </c>
      <c r="AC4787" s="13" t="str">
        <f>Tableau1[[#This Row],[Authors]]&amp;", "&amp;Tableau1[[#This Row],[Title]]&amp;" "&amp;Tableau1[[#This Row],[Journal]]&amp;". "&amp;Tableau1[[#This Row],[Year]]</f>
        <v>Macedo AF, Ramos PL, Hernandez-Moreno L, Cima J, Baptista AMG, Marques AP, Massof R, Santana R., Visual and health outcomes, measured with the activity inventory and the EQ-5D, in visual impairment. Acta Ophthalmol. 2017</v>
      </c>
    </row>
    <row r="4788" spans="1:29" x14ac:dyDescent="0.3">
      <c r="A4788">
        <v>996</v>
      </c>
      <c r="B4788" t="s">
        <v>4258</v>
      </c>
      <c r="C4788" t="s">
        <v>14512</v>
      </c>
      <c r="D4788" t="s">
        <v>24679</v>
      </c>
      <c r="E4788" t="s">
        <v>2458</v>
      </c>
      <c r="F4788" s="10"/>
      <c r="G4788">
        <v>2017</v>
      </c>
      <c r="J4788">
        <v>0.42706289309808687</v>
      </c>
      <c r="L4788" t="s">
        <v>35484</v>
      </c>
      <c r="M4788">
        <v>29049463</v>
      </c>
      <c r="Q4788" s="10"/>
      <c r="R4788" s="11">
        <f t="shared" si="148"/>
        <v>0</v>
      </c>
      <c r="U4788" s="11">
        <f t="shared" si="149"/>
        <v>0</v>
      </c>
      <c r="Y4788" s="11">
        <f>IF(SUM(Tableau1[[#This Row],[Other access]:[Sci-hub access]])&gt;=1,1,0)</f>
        <v>0</v>
      </c>
      <c r="Z4788" s="12">
        <f>IF(OR(Tableau1[[#This Row],[Access R1 + S1+ T1 ]]&gt;=1,Tableau1[[#This Row],[Access V1 +W1 + X1]]&gt;=1),1,0)</f>
        <v>0</v>
      </c>
      <c r="AB4788" s="10" t="str">
        <f>Tableau1[[#This Row],[DOI]]</f>
        <v>doi: 10.1001/jamaophthalmol.2017.4182</v>
      </c>
      <c r="AC4788" s="13" t="str">
        <f>Tableau1[[#This Row],[Authors]]&amp;", "&amp;Tableau1[[#This Row],[Title]]&amp;" "&amp;Tableau1[[#This Row],[Journal]]&amp;". "&amp;Tableau1[[#This Row],[Year]]</f>
        <v>Keel S, Xie J, Foreman J, van Wijngaarden P, Taylor HR, Dirani M., Prevalence of Age-Related Macular Degeneration in Australia: The Australian National Eye Health Survey. JAMA Ophthalmol. 2017</v>
      </c>
    </row>
    <row r="4789" spans="1:29" x14ac:dyDescent="0.3">
      <c r="A4789">
        <v>444</v>
      </c>
      <c r="B4789" t="s">
        <v>3707</v>
      </c>
      <c r="C4789" t="s">
        <v>13967</v>
      </c>
      <c r="D4789" t="s">
        <v>24127</v>
      </c>
      <c r="E4789" t="s">
        <v>2462</v>
      </c>
      <c r="F4789" s="10"/>
      <c r="G4789">
        <v>2017</v>
      </c>
      <c r="J4789">
        <v>0.42718125496279424</v>
      </c>
      <c r="L4789" t="s">
        <v>34948</v>
      </c>
      <c r="M4789">
        <v>29212481</v>
      </c>
      <c r="Q4789" s="10"/>
      <c r="R4789" s="11">
        <f t="shared" si="148"/>
        <v>0</v>
      </c>
      <c r="U4789" s="11">
        <f t="shared" si="149"/>
        <v>0</v>
      </c>
      <c r="Y4789" s="11">
        <f>IF(SUM(Tableau1[[#This Row],[Other access]:[Sci-hub access]])&gt;=1,1,0)</f>
        <v>0</v>
      </c>
      <c r="Z4789" s="12">
        <f>IF(OR(Tableau1[[#This Row],[Access R1 + S1+ T1 ]]&gt;=1,Tableau1[[#This Row],[Access V1 +W1 + X1]]&gt;=1),1,0)</f>
        <v>0</v>
      </c>
      <c r="AB4789" s="10" t="str">
        <f>Tableau1[[#This Row],[DOI]]</f>
        <v>doi: 10.1186/s12886-017-0632-y</v>
      </c>
      <c r="AC4789" s="13" t="str">
        <f>Tableau1[[#This Row],[Authors]]&amp;", "&amp;Tableau1[[#This Row],[Title]]&amp;" "&amp;Tableau1[[#This Row],[Journal]]&amp;". "&amp;Tableau1[[#This Row],[Year]]</f>
        <v>Andreanos K, Petrou P, Kymionis G, Papaconstantinou D, Georgalas I., Early anti-VEGF treatment for hemorrhagic occlusive retinal vasculitis as a complication of cataract surgery. BMC Ophthalmol. 2017</v>
      </c>
    </row>
    <row r="4790" spans="1:29" ht="28.8" x14ac:dyDescent="0.3">
      <c r="A4790">
        <v>4433</v>
      </c>
      <c r="B4790" t="s">
        <v>7559</v>
      </c>
      <c r="C4790" t="s">
        <v>17795</v>
      </c>
      <c r="D4790" t="s">
        <v>27988</v>
      </c>
      <c r="E4790" t="s">
        <v>2486</v>
      </c>
      <c r="F4790" s="10"/>
      <c r="G4790">
        <v>2017</v>
      </c>
      <c r="J4790">
        <v>0.42724439562326655</v>
      </c>
      <c r="L4790" t="s">
        <v>38855</v>
      </c>
      <c r="M4790">
        <v>28444950</v>
      </c>
      <c r="Q4790" s="10"/>
      <c r="R4790" s="11">
        <f t="shared" si="148"/>
        <v>0</v>
      </c>
      <c r="U4790" s="11">
        <f t="shared" si="149"/>
        <v>0</v>
      </c>
      <c r="Y4790" s="11">
        <f>IF(SUM(Tableau1[[#This Row],[Other access]:[Sci-hub access]])&gt;=1,1,0)</f>
        <v>0</v>
      </c>
      <c r="Z4790" s="12">
        <f>IF(OR(Tableau1[[#This Row],[Access R1 + S1+ T1 ]]&gt;=1,Tableau1[[#This Row],[Access V1 +W1 + X1]]&gt;=1),1,0)</f>
        <v>0</v>
      </c>
      <c r="AB4790" s="10" t="str">
        <f>Tableau1[[#This Row],[DOI]]</f>
        <v>doi: 10.1111/aos.13397</v>
      </c>
      <c r="AC4790" s="13" t="str">
        <f>Tableau1[[#This Row],[Authors]]&amp;", "&amp;Tableau1[[#This Row],[Title]]&amp;" "&amp;Tableau1[[#This Row],[Journal]]&amp;". "&amp;Tableau1[[#This Row],[Year]]</f>
        <v>Peiretti E, Nasini F, Buschini E, Caminiti G, Lesnik Oberstein SY, Willig A, Bijl HM, Mura M., Optical coherence tomography evaluation of patients with macula-off retinal detachment after different postoperative posturing: a randomized pilot study. Acta Ophthalmol. 2017</v>
      </c>
    </row>
    <row r="4791" spans="1:29" x14ac:dyDescent="0.3">
      <c r="A4791">
        <v>9711</v>
      </c>
      <c r="B4791" t="s">
        <v>12260</v>
      </c>
      <c r="C4791" t="s">
        <v>22434</v>
      </c>
      <c r="D4791" t="s">
        <v>32708</v>
      </c>
      <c r="E4791" t="s">
        <v>2471</v>
      </c>
      <c r="F4791" s="10"/>
      <c r="G4791">
        <v>2017</v>
      </c>
      <c r="J4791">
        <v>0.4272536812640918</v>
      </c>
      <c r="L4791" t="s">
        <v>43975</v>
      </c>
      <c r="M4791">
        <v>27614461</v>
      </c>
      <c r="Q4791" s="10"/>
      <c r="R4791" s="11">
        <f t="shared" si="148"/>
        <v>0</v>
      </c>
      <c r="U4791" s="11">
        <f t="shared" si="149"/>
        <v>0</v>
      </c>
      <c r="Y4791" s="11">
        <f>IF(SUM(Tableau1[[#This Row],[Other access]:[Sci-hub access]])&gt;=1,1,0)</f>
        <v>0</v>
      </c>
      <c r="Z4791" s="12">
        <f>IF(OR(Tableau1[[#This Row],[Access R1 + S1+ T1 ]]&gt;=1,Tableau1[[#This Row],[Access V1 +W1 + X1]]&gt;=1),1,0)</f>
        <v>0</v>
      </c>
      <c r="AB4791" s="10" t="str">
        <f>Tableau1[[#This Row],[DOI]]</f>
        <v>doi: 10.1007/s10792-016-0336-y</v>
      </c>
      <c r="AC4791" s="13" t="str">
        <f>Tableau1[[#This Row],[Authors]]&amp;", "&amp;Tableau1[[#This Row],[Title]]&amp;" "&amp;Tableau1[[#This Row],[Journal]]&amp;". "&amp;Tableau1[[#This Row],[Year]]</f>
        <v>Mete A, Türkçüoğlu P, Kimyon S, Güngör K., The results of 25-gauge vitreoretinal surgery for optic disc pit-associated maculopathy: a report of three cases and mini-review of the literature. Int Ophthalmol. 2017</v>
      </c>
    </row>
    <row r="4792" spans="1:29" x14ac:dyDescent="0.3">
      <c r="A4792">
        <v>8909</v>
      </c>
      <c r="B4792" t="s">
        <v>11531</v>
      </c>
      <c r="C4792" t="s">
        <v>21713</v>
      </c>
      <c r="D4792" t="s">
        <v>31972</v>
      </c>
      <c r="E4792" t="s">
        <v>2523</v>
      </c>
      <c r="F4792" s="10"/>
      <c r="G4792">
        <v>2017</v>
      </c>
      <c r="J4792">
        <v>0.42726323953492007</v>
      </c>
      <c r="L4792" t="s">
        <v>43240</v>
      </c>
      <c r="M4792">
        <v>27813521</v>
      </c>
      <c r="Q4792" s="10"/>
      <c r="R4792" s="11">
        <f t="shared" si="148"/>
        <v>0</v>
      </c>
      <c r="U4792" s="11">
        <f t="shared" si="149"/>
        <v>0</v>
      </c>
      <c r="Y4792" s="11">
        <f>IF(SUM(Tableau1[[#This Row],[Other access]:[Sci-hub access]])&gt;=1,1,0)</f>
        <v>0</v>
      </c>
      <c r="Z4792" s="12">
        <f>IF(OR(Tableau1[[#This Row],[Access R1 + S1+ T1 ]]&gt;=1,Tableau1[[#This Row],[Access V1 +W1 + X1]]&gt;=1),1,0)</f>
        <v>0</v>
      </c>
      <c r="AB4792" s="10" t="str">
        <f>Tableau1[[#This Row],[DOI]]</f>
        <v>doi: 10.1038/eye.2016.233</v>
      </c>
      <c r="AC4792" s="13" t="str">
        <f>Tableau1[[#This Row],[Authors]]&amp;", "&amp;Tableau1[[#This Row],[Title]]&amp;" "&amp;Tableau1[[#This Row],[Journal]]&amp;". "&amp;Tableau1[[#This Row],[Year]]</f>
        <v>Ashraf M, Souka A, Adelman R, Forster SH., Aflibercept in diabetic macular edema: evaluating efficacy as a primary and secondary therapeutic option. Eye (Lond). 2017</v>
      </c>
    </row>
    <row r="4793" spans="1:29" x14ac:dyDescent="0.3">
      <c r="A4793">
        <v>2766</v>
      </c>
      <c r="B4793" t="s">
        <v>5972</v>
      </c>
      <c r="C4793" t="s">
        <v>16219</v>
      </c>
      <c r="D4793" t="s">
        <v>26396</v>
      </c>
      <c r="E4793" t="s">
        <v>2440</v>
      </c>
      <c r="F4793" s="10"/>
      <c r="G4793">
        <v>2017</v>
      </c>
      <c r="J4793">
        <v>0.4272641265831566</v>
      </c>
      <c r="L4793" t="s">
        <v>37225</v>
      </c>
      <c r="M4793">
        <v>28689747</v>
      </c>
      <c r="Q4793" s="10"/>
      <c r="R4793" s="11">
        <f t="shared" si="148"/>
        <v>0</v>
      </c>
      <c r="U4793" s="11">
        <f t="shared" si="149"/>
        <v>0</v>
      </c>
      <c r="Y4793" s="11">
        <f>IF(SUM(Tableau1[[#This Row],[Other access]:[Sci-hub access]])&gt;=1,1,0)</f>
        <v>0</v>
      </c>
      <c r="Z4793" s="12">
        <f>IF(OR(Tableau1[[#This Row],[Access R1 + S1+ T1 ]]&gt;=1,Tableau1[[#This Row],[Access V1 +W1 + X1]]&gt;=1),1,0)</f>
        <v>0</v>
      </c>
      <c r="AB4793" s="10" t="str">
        <f>Tableau1[[#This Row],[DOI]]</f>
        <v>doi: 10.1016/j.exer.2017.07.001</v>
      </c>
      <c r="AC4793" s="13" t="str">
        <f>Tableau1[[#This Row],[Authors]]&amp;", "&amp;Tableau1[[#This Row],[Title]]&amp;" "&amp;Tableau1[[#This Row],[Journal]]&amp;". "&amp;Tableau1[[#This Row],[Year]]</f>
        <v>Yang Q, Tripathy A, Yu W, Eberhart CG, Asnaghi L., Hypoxia inhibits growth, proliferation, and increases response to chemotherapy in retinoblastoma cells. Exp Eye Res. 2017</v>
      </c>
    </row>
    <row r="4794" spans="1:29" x14ac:dyDescent="0.3">
      <c r="A4794">
        <v>3336</v>
      </c>
      <c r="B4794" t="s">
        <v>6516</v>
      </c>
      <c r="C4794" t="s">
        <v>16759</v>
      </c>
      <c r="D4794" t="s">
        <v>26940</v>
      </c>
      <c r="E4794" t="s">
        <v>2438</v>
      </c>
      <c r="F4794" s="10"/>
      <c r="G4794">
        <v>2018</v>
      </c>
      <c r="J4794">
        <v>0.42728564184848916</v>
      </c>
      <c r="L4794" t="s">
        <v>37788</v>
      </c>
      <c r="M4794">
        <v>28600304</v>
      </c>
      <c r="Q4794" s="10"/>
      <c r="R4794" s="11">
        <f t="shared" si="148"/>
        <v>0</v>
      </c>
      <c r="U4794" s="11">
        <f t="shared" si="149"/>
        <v>0</v>
      </c>
      <c r="Y4794" s="11">
        <f>IF(SUM(Tableau1[[#This Row],[Other access]:[Sci-hub access]])&gt;=1,1,0)</f>
        <v>0</v>
      </c>
      <c r="Z4794" s="12">
        <f>IF(OR(Tableau1[[#This Row],[Access R1 + S1+ T1 ]]&gt;=1,Tableau1[[#This Row],[Access V1 +W1 + X1]]&gt;=1),1,0)</f>
        <v>0</v>
      </c>
      <c r="AB4794" s="10" t="str">
        <f>Tableau1[[#This Row],[DOI]]</f>
        <v>doi: 10.1136/bjophthalmol-2017-310328</v>
      </c>
      <c r="AC4794" s="13" t="str">
        <f>Tableau1[[#This Row],[Authors]]&amp;", "&amp;Tableau1[[#This Row],[Title]]&amp;" "&amp;Tableau1[[#This Row],[Journal]]&amp;". "&amp;Tableau1[[#This Row],[Year]]</f>
        <v>Habib LA, Francis JH, Fabius AW, Gobin PY, Dunkel IJ, Abramson DH., Second primary malignancies in retinoblastoma patients treated with intra-arterial chemotherapy: the first 10 years. Br J Ophthalmol. 2018</v>
      </c>
    </row>
    <row r="4795" spans="1:29" ht="28.8" x14ac:dyDescent="0.3">
      <c r="A4795">
        <v>5471</v>
      </c>
      <c r="B4795" t="s">
        <v>8520</v>
      </c>
      <c r="C4795" t="s">
        <v>18741</v>
      </c>
      <c r="D4795" t="s">
        <v>28950</v>
      </c>
      <c r="E4795" t="s">
        <v>2460</v>
      </c>
      <c r="F4795" s="10"/>
      <c r="G4795">
        <v>2017</v>
      </c>
      <c r="J4795">
        <v>0.42730539146593893</v>
      </c>
      <c r="L4795" t="s">
        <v>39861</v>
      </c>
      <c r="M4795">
        <v>28332910</v>
      </c>
      <c r="Q4795" s="10"/>
      <c r="R4795" s="11">
        <f t="shared" si="148"/>
        <v>0</v>
      </c>
      <c r="U4795" s="11">
        <f t="shared" si="149"/>
        <v>0</v>
      </c>
      <c r="Y4795" s="11">
        <f>IF(SUM(Tableau1[[#This Row],[Other access]:[Sci-hub access]])&gt;=1,1,0)</f>
        <v>0</v>
      </c>
      <c r="Z4795" s="12">
        <f>IF(OR(Tableau1[[#This Row],[Access R1 + S1+ T1 ]]&gt;=1,Tableau1[[#This Row],[Access V1 +W1 + X1]]&gt;=1),1,0)</f>
        <v>0</v>
      </c>
      <c r="AB4795" s="10" t="str">
        <f>Tableau1[[#This Row],[DOI]]</f>
        <v>doi: 10.1080/09286586.2017.1290259</v>
      </c>
      <c r="AC4795" s="13" t="str">
        <f>Tableau1[[#This Row],[Authors]]&amp;", "&amp;Tableau1[[#This Row],[Title]]&amp;" "&amp;Tableau1[[#This Row],[Journal]]&amp;". "&amp;Tableau1[[#This Row],[Year]]</f>
        <v>Lin H, Mares JA, LaMonte MJ, Brady WE, Sahli MW, Klein R, Klein BEK, Nie J, Millen AE., Association between Dietary Xanthophyll (Lutein and Zeaxanthin) Intake and Early Age-Related Macular Degeneration: The Atherosclerosis Risk in Communities Study. Ophthalmic Epidemiol. 2017</v>
      </c>
    </row>
    <row r="4796" spans="1:29" x14ac:dyDescent="0.3">
      <c r="A4796">
        <v>5583</v>
      </c>
      <c r="B4796" t="s">
        <v>8618</v>
      </c>
      <c r="C4796" t="s">
        <v>18839</v>
      </c>
      <c r="D4796" t="s">
        <v>29048</v>
      </c>
      <c r="E4796" t="s">
        <v>2602</v>
      </c>
      <c r="F4796" s="10"/>
      <c r="G4796">
        <v>2017</v>
      </c>
      <c r="J4796">
        <v>0.42754017746147877</v>
      </c>
      <c r="L4796" t="s">
        <v>39970</v>
      </c>
      <c r="M4796">
        <v>28315863</v>
      </c>
      <c r="Q4796" s="10"/>
      <c r="R4796" s="11">
        <f t="shared" si="148"/>
        <v>0</v>
      </c>
      <c r="U4796" s="11">
        <f t="shared" si="149"/>
        <v>0</v>
      </c>
      <c r="Y4796" s="11">
        <f>IF(SUM(Tableau1[[#This Row],[Other access]:[Sci-hub access]])&gt;=1,1,0)</f>
        <v>0</v>
      </c>
      <c r="Z4796" s="12">
        <f>IF(OR(Tableau1[[#This Row],[Access R1 + S1+ T1 ]]&gt;=1,Tableau1[[#This Row],[Access V1 +W1 + X1]]&gt;=1),1,0)</f>
        <v>0</v>
      </c>
      <c r="AB4796" s="10" t="str">
        <f>Tableau1[[#This Row],[DOI]]</f>
        <v>doi: 10.1159/000467941</v>
      </c>
      <c r="AC4796" s="13" t="str">
        <f>Tableau1[[#This Row],[Authors]]&amp;", "&amp;Tableau1[[#This Row],[Title]]&amp;" "&amp;Tableau1[[#This Row],[Journal]]&amp;". "&amp;Tableau1[[#This Row],[Year]]</f>
        <v>Ren C, Liu Q, Wei Q, Cai W, He M, Du Y, Xu D, Wu Y, Yu J., Circulating miRNAs as Potential Biomarkers of Age-Related Macular Degeneration. Cell Physiol Biochem. 2017</v>
      </c>
    </row>
    <row r="4797" spans="1:29" x14ac:dyDescent="0.3">
      <c r="A4797">
        <v>8371</v>
      </c>
      <c r="B4797" t="s">
        <v>1669</v>
      </c>
      <c r="C4797" t="s">
        <v>1670</v>
      </c>
      <c r="D4797" t="s">
        <v>1671</v>
      </c>
      <c r="E4797" t="s">
        <v>2442</v>
      </c>
      <c r="F4797" s="10"/>
      <c r="G4797">
        <v>2017</v>
      </c>
      <c r="J4797">
        <v>0.42771473351509925</v>
      </c>
      <c r="L4797" t="e">
        <v>#VALUE!</v>
      </c>
      <c r="M4797">
        <v>27927064</v>
      </c>
      <c r="Q4797" s="10"/>
      <c r="R4797" s="11">
        <f t="shared" si="148"/>
        <v>0</v>
      </c>
      <c r="U4797" s="11">
        <f t="shared" si="149"/>
        <v>0</v>
      </c>
      <c r="Y4797" s="11">
        <f>IF(SUM(Tableau1[[#This Row],[Other access]:[Sci-hub access]])&gt;=1,1,0)</f>
        <v>0</v>
      </c>
      <c r="Z4797" s="12">
        <f>IF(OR(Tableau1[[#This Row],[Access R1 + S1+ T1 ]]&gt;=1,Tableau1[[#This Row],[Access V1 +W1 + X1]]&gt;=1),1,0)</f>
        <v>0</v>
      </c>
      <c r="AB4797" s="10" t="e">
        <f>Tableau1[[#This Row],[DOI]]</f>
        <v>#VALUE!</v>
      </c>
      <c r="AC4797" s="13" t="str">
        <f>Tableau1[[#This Row],[Authors]]&amp;", "&amp;Tableau1[[#This Row],[Title]]&amp;" "&amp;Tableau1[[#This Row],[Journal]]&amp;". "&amp;Tableau1[[#This Row],[Year]]</f>
        <v>Yang H, Cong Y, Wu T, Tang H, Ma M, Zeng J, Zhang W, Lian Z, Yang X., Clinical efficacy of Yingliu mixture combined with metimazole for treating diffuse goitre with hyperthyroidism and its impact on related cytokines. Pharm Biol. 2017</v>
      </c>
    </row>
    <row r="4798" spans="1:29" x14ac:dyDescent="0.3">
      <c r="A4798">
        <v>992</v>
      </c>
      <c r="B4798" t="s">
        <v>4254</v>
      </c>
      <c r="C4798" t="s">
        <v>14508</v>
      </c>
      <c r="D4798" t="s">
        <v>24675</v>
      </c>
      <c r="E4798" t="s">
        <v>2443</v>
      </c>
      <c r="F4798" s="10"/>
      <c r="G4798">
        <v>2017</v>
      </c>
      <c r="J4798">
        <v>0.42774690473866994</v>
      </c>
      <c r="L4798" t="s">
        <v>35480</v>
      </c>
      <c r="M4798">
        <v>29049719</v>
      </c>
      <c r="Q4798" s="10"/>
      <c r="R4798" s="11">
        <f t="shared" si="148"/>
        <v>0</v>
      </c>
      <c r="U4798" s="11">
        <f t="shared" si="149"/>
        <v>0</v>
      </c>
      <c r="Y4798" s="11">
        <f>IF(SUM(Tableau1[[#This Row],[Other access]:[Sci-hub access]])&gt;=1,1,0)</f>
        <v>0</v>
      </c>
      <c r="Z4798" s="12">
        <f>IF(OR(Tableau1[[#This Row],[Access R1 + S1+ T1 ]]&gt;=1,Tableau1[[#This Row],[Access V1 +W1 + X1]]&gt;=1),1,0)</f>
        <v>0</v>
      </c>
      <c r="AB4798" s="10" t="str">
        <f>Tableau1[[#This Row],[DOI]]</f>
        <v>doi: 10.1167/iovs.17-22812</v>
      </c>
      <c r="AC4798" s="13" t="str">
        <f>Tableau1[[#This Row],[Authors]]&amp;", "&amp;Tableau1[[#This Row],[Title]]&amp;" "&amp;Tableau1[[#This Row],[Journal]]&amp;". "&amp;Tableau1[[#This Row],[Year]]</f>
        <v>Enders P, Bremen A, Schaub F, Hermann MM, Diestelhorst M, Dietlein T, Cursiefen C, Heindl LM., Intraday Repeatability of Bruch's Membrane Opening-Based Neuroretinal Rim Measurements. Invest Ophthalmol Vis Sci. 2017</v>
      </c>
    </row>
    <row r="4799" spans="1:29" ht="28.8" x14ac:dyDescent="0.3">
      <c r="A4799">
        <v>1867</v>
      </c>
      <c r="B4799" t="s">
        <v>5111</v>
      </c>
      <c r="C4799" t="s">
        <v>15357</v>
      </c>
      <c r="D4799" t="s">
        <v>25533</v>
      </c>
      <c r="E4799" t="s">
        <v>2468</v>
      </c>
      <c r="F4799" s="10"/>
      <c r="G4799">
        <v>2017</v>
      </c>
      <c r="J4799">
        <v>0.42776419203022464</v>
      </c>
      <c r="L4799" t="s">
        <v>36339</v>
      </c>
      <c r="M4799">
        <v>28858161</v>
      </c>
      <c r="Q4799" s="10"/>
      <c r="R4799" s="11">
        <f t="shared" si="148"/>
        <v>0</v>
      </c>
      <c r="U4799" s="11">
        <f t="shared" si="149"/>
        <v>0</v>
      </c>
      <c r="Y4799" s="11">
        <f>IF(SUM(Tableau1[[#This Row],[Other access]:[Sci-hub access]])&gt;=1,1,0)</f>
        <v>0</v>
      </c>
      <c r="Z4799" s="12">
        <f>IF(OR(Tableau1[[#This Row],[Access R1 + S1+ T1 ]]&gt;=1,Tableau1[[#This Row],[Access V1 +W1 + X1]]&gt;=1),1,0)</f>
        <v>0</v>
      </c>
      <c r="AB4799" s="10" t="str">
        <f>Tableau1[[#This Row],[DOI]]</f>
        <v>doi: 10.1097/IJG.0000000000000763</v>
      </c>
      <c r="AC4799" s="13" t="str">
        <f>Tableau1[[#This Row],[Authors]]&amp;", "&amp;Tableau1[[#This Row],[Title]]&amp;" "&amp;Tableau1[[#This Row],[Journal]]&amp;". "&amp;Tableau1[[#This Row],[Year]]</f>
        <v>Cirineo N, Morales E, Lee JM, Ramanathan M, Hirunpatravong P, Lin M, Capistrano V, Abdelmonen A, Yu F, Nouri-Mahdavi K, Coleman AL, Caprioli J., Expert Evaluation of Visual Field Decay in Glaucoma Correlates With the Fast Component of Visual Field Loss. J Glaucoma. 2017</v>
      </c>
    </row>
    <row r="4800" spans="1:29" x14ac:dyDescent="0.3">
      <c r="A4800">
        <v>3911</v>
      </c>
      <c r="B4800" t="s">
        <v>7070</v>
      </c>
      <c r="C4800" t="s">
        <v>17307</v>
      </c>
      <c r="D4800" t="s">
        <v>27495</v>
      </c>
      <c r="E4800" t="s">
        <v>2809</v>
      </c>
      <c r="F4800" s="10"/>
      <c r="G4800">
        <v>2017</v>
      </c>
      <c r="J4800">
        <v>0.42788328645748852</v>
      </c>
      <c r="L4800" t="e">
        <v>#VALUE!</v>
      </c>
      <c r="M4800">
        <v>28507388</v>
      </c>
      <c r="Q4800" s="10"/>
      <c r="R4800" s="11">
        <f t="shared" si="148"/>
        <v>0</v>
      </c>
      <c r="U4800" s="11">
        <f t="shared" si="149"/>
        <v>0</v>
      </c>
      <c r="Y4800" s="11">
        <f>IF(SUM(Tableau1[[#This Row],[Other access]:[Sci-hub access]])&gt;=1,1,0)</f>
        <v>0</v>
      </c>
      <c r="Z4800" s="12">
        <f>IF(OR(Tableau1[[#This Row],[Access R1 + S1+ T1 ]]&gt;=1,Tableau1[[#This Row],[Access V1 +W1 + X1]]&gt;=1),1,0)</f>
        <v>0</v>
      </c>
      <c r="AB4800" s="10" t="e">
        <f>Tableau1[[#This Row],[DOI]]</f>
        <v>#VALUE!</v>
      </c>
      <c r="AC4800" s="13" t="str">
        <f>Tableau1[[#This Row],[Authors]]&amp;", "&amp;Tableau1[[#This Row],[Title]]&amp;" "&amp;Tableau1[[#This Row],[Journal]]&amp;". "&amp;Tableau1[[#This Row],[Year]]</f>
        <v>Osinchuk S, Petrie L, Leis M, Schumann F, Bauer B, Sandmeyer L, Madder K, Buchanan F, Grahn B., Congenital nuclear cataracts in a Holstein dairy herd. Can Vet J. 2017</v>
      </c>
    </row>
    <row r="4801" spans="1:29" x14ac:dyDescent="0.3">
      <c r="A4801">
        <v>4711</v>
      </c>
      <c r="B4801" t="s">
        <v>7824</v>
      </c>
      <c r="C4801" t="s">
        <v>18056</v>
      </c>
      <c r="D4801" t="s">
        <v>28254</v>
      </c>
      <c r="E4801" t="s">
        <v>2438</v>
      </c>
      <c r="F4801" s="10"/>
      <c r="G4801">
        <v>2017</v>
      </c>
      <c r="J4801">
        <v>0.42793092621562245</v>
      </c>
      <c r="L4801" t="s">
        <v>39127</v>
      </c>
      <c r="M4801">
        <v>28416494</v>
      </c>
      <c r="Q4801" s="10"/>
      <c r="R4801" s="11">
        <f t="shared" si="148"/>
        <v>0</v>
      </c>
      <c r="U4801" s="11">
        <f t="shared" si="149"/>
        <v>0</v>
      </c>
      <c r="Y4801" s="11">
        <f>IF(SUM(Tableau1[[#This Row],[Other access]:[Sci-hub access]])&gt;=1,1,0)</f>
        <v>0</v>
      </c>
      <c r="Z4801" s="12">
        <f>IF(OR(Tableau1[[#This Row],[Access R1 + S1+ T1 ]]&gt;=1,Tableau1[[#This Row],[Access V1 +W1 + X1]]&gt;=1),1,0)</f>
        <v>0</v>
      </c>
      <c r="AB4801" s="10" t="str">
        <f>Tableau1[[#This Row],[DOI]]</f>
        <v>doi: 10.1136/bjophthalmol-2016-309401</v>
      </c>
      <c r="AC4801" s="13" t="str">
        <f>Tableau1[[#This Row],[Authors]]&amp;", "&amp;Tableau1[[#This Row],[Title]]&amp;" "&amp;Tableau1[[#This Row],[Journal]]&amp;". "&amp;Tableau1[[#This Row],[Year]]</f>
        <v>Sawada A, Manabe Y, Yamamoto T, Nagata C., Long-term clinical course of normotensive preperimetric glaucoma. Br J Ophthalmol. 2017</v>
      </c>
    </row>
    <row r="4802" spans="1:29" x14ac:dyDescent="0.3">
      <c r="A4802">
        <v>1316</v>
      </c>
      <c r="B4802" t="s">
        <v>4576</v>
      </c>
      <c r="C4802" t="s">
        <v>14828</v>
      </c>
      <c r="D4802" t="s">
        <v>24997</v>
      </c>
      <c r="E4802" t="s">
        <v>2443</v>
      </c>
      <c r="F4802" s="10"/>
      <c r="G4802">
        <v>2017</v>
      </c>
      <c r="J4802">
        <v>0.42796225283936817</v>
      </c>
      <c r="L4802" t="s">
        <v>35799</v>
      </c>
      <c r="M4802">
        <v>28973369</v>
      </c>
      <c r="Q4802" s="10"/>
      <c r="R4802" s="11">
        <f t="shared" ref="R4802:R4865" si="150">IF(SUM(N4802:Q4802)&gt;0,1,0)</f>
        <v>0</v>
      </c>
      <c r="U4802" s="11">
        <f t="shared" ref="U4802:U4865" si="151">IF(SUM(R4802,T4802)&gt;0,1,0)</f>
        <v>0</v>
      </c>
      <c r="Y4802" s="11">
        <f>IF(SUM(Tableau1[[#This Row],[Other access]:[Sci-hub access]])&gt;=1,1,0)</f>
        <v>0</v>
      </c>
      <c r="Z4802" s="12">
        <f>IF(OR(Tableau1[[#This Row],[Access R1 + S1+ T1 ]]&gt;=1,Tableau1[[#This Row],[Access V1 +W1 + X1]]&gt;=1),1,0)</f>
        <v>0</v>
      </c>
      <c r="AB4802" s="10" t="str">
        <f>Tableau1[[#This Row],[DOI]]</f>
        <v>doi: 10.1167/iovs.17-21531</v>
      </c>
      <c r="AC4802" s="13" t="str">
        <f>Tableau1[[#This Row],[Authors]]&amp;", "&amp;Tableau1[[#This Row],[Title]]&amp;" "&amp;Tableau1[[#This Row],[Journal]]&amp;". "&amp;Tableau1[[#This Row],[Year]]</f>
        <v>Pal-Ghosh S, Tadvalkar G, Stepp MA., Alterations in Corneal Sensory Nerves During Homeostasis, Aging, and After Injury in Mice Lacking the Heparan Sulfate Proteoglycan Syndecan-1. Invest Ophthalmol Vis Sci. 2017</v>
      </c>
    </row>
    <row r="4803" spans="1:29" x14ac:dyDescent="0.3">
      <c r="A4803">
        <v>10801</v>
      </c>
      <c r="B4803" t="s">
        <v>13256</v>
      </c>
      <c r="C4803" t="s">
        <v>14304</v>
      </c>
      <c r="D4803" t="s">
        <v>33710</v>
      </c>
      <c r="E4803" t="s">
        <v>2791</v>
      </c>
      <c r="F4803" s="10"/>
      <c r="G4803">
        <v>2017</v>
      </c>
      <c r="J4803">
        <v>0.42797648172163405</v>
      </c>
      <c r="L4803" t="s">
        <v>45048</v>
      </c>
      <c r="M4803">
        <v>27025415</v>
      </c>
      <c r="Q4803" s="10"/>
      <c r="R4803" s="11">
        <f t="shared" si="150"/>
        <v>0</v>
      </c>
      <c r="U4803" s="11">
        <f t="shared" si="151"/>
        <v>0</v>
      </c>
      <c r="Y4803" s="11">
        <f>IF(SUM(Tableau1[[#This Row],[Other access]:[Sci-hub access]])&gt;=1,1,0)</f>
        <v>0</v>
      </c>
      <c r="Z4803" s="12">
        <f>IF(OR(Tableau1[[#This Row],[Access R1 + S1+ T1 ]]&gt;=1,Tableau1[[#This Row],[Access V1 +W1 + X1]]&gt;=1),1,0)</f>
        <v>0</v>
      </c>
      <c r="AB4803" s="10" t="str">
        <f>Tableau1[[#This Row],[DOI]]</f>
        <v>doi: 10.1016/j.optom.2016.02.003</v>
      </c>
      <c r="AC4803" s="13" t="str">
        <f>Tableau1[[#This Row],[Authors]]&amp;", "&amp;Tableau1[[#This Row],[Title]]&amp;" "&amp;Tableau1[[#This Row],[Journal]]&amp;". "&amp;Tableau1[[#This Row],[Year]]</f>
        <v>McMonnies CW., Glaucoma history and risk factors. J Optom. 2017</v>
      </c>
    </row>
    <row r="4804" spans="1:29" x14ac:dyDescent="0.3">
      <c r="A4804">
        <v>4159</v>
      </c>
      <c r="B4804" t="s">
        <v>347</v>
      </c>
      <c r="C4804" t="s">
        <v>348</v>
      </c>
      <c r="D4804" t="s">
        <v>349</v>
      </c>
      <c r="E4804" t="s">
        <v>3167</v>
      </c>
      <c r="F4804" s="10"/>
      <c r="G4804">
        <v>2017</v>
      </c>
      <c r="J4804">
        <v>0.42802438221637373</v>
      </c>
      <c r="L4804" t="s">
        <v>38590</v>
      </c>
      <c r="M4804">
        <v>28476927</v>
      </c>
      <c r="Q4804" s="10"/>
      <c r="R4804" s="11">
        <f t="shared" si="150"/>
        <v>0</v>
      </c>
      <c r="U4804" s="11">
        <f t="shared" si="151"/>
        <v>0</v>
      </c>
      <c r="Y4804" s="11">
        <f>IF(SUM(Tableau1[[#This Row],[Other access]:[Sci-hub access]])&gt;=1,1,0)</f>
        <v>0</v>
      </c>
      <c r="Z4804" s="12">
        <f>IF(OR(Tableau1[[#This Row],[Access R1 + S1+ T1 ]]&gt;=1,Tableau1[[#This Row],[Access V1 +W1 + X1]]&gt;=1),1,0)</f>
        <v>0</v>
      </c>
      <c r="AB4804" s="10" t="str">
        <f>Tableau1[[#This Row],[DOI]]</f>
        <v>doi: 10.1124/jpet.117.240721</v>
      </c>
      <c r="AC4804" s="13" t="str">
        <f>Tableau1[[#This Row],[Authors]]&amp;", "&amp;Tableau1[[#This Row],[Title]]&amp;" "&amp;Tableau1[[#This Row],[Journal]]&amp;". "&amp;Tableau1[[#This Row],[Year]]</f>
        <v>Kiser PD, Zhang J, Badiee M, Kinoshita J, Peachey NS, Tochtrop GP, Palczewski K., Rational Tuning of Visual Cycle Modulator Pharmacodynamics. J Pharmacol Exp Ther. 2017</v>
      </c>
    </row>
    <row r="4805" spans="1:29" x14ac:dyDescent="0.3">
      <c r="A4805">
        <v>7525</v>
      </c>
      <c r="B4805" t="s">
        <v>10323</v>
      </c>
      <c r="C4805" t="s">
        <v>20523</v>
      </c>
      <c r="D4805" t="s">
        <v>30758</v>
      </c>
      <c r="E4805" t="s">
        <v>2523</v>
      </c>
      <c r="F4805" s="10"/>
      <c r="G4805">
        <v>2017</v>
      </c>
      <c r="J4805">
        <v>0.42807857187630771</v>
      </c>
      <c r="L4805" t="s">
        <v>41880</v>
      </c>
      <c r="M4805">
        <v>28085138</v>
      </c>
      <c r="Q4805" s="10"/>
      <c r="R4805" s="11">
        <f t="shared" si="150"/>
        <v>0</v>
      </c>
      <c r="U4805" s="11">
        <f t="shared" si="151"/>
        <v>0</v>
      </c>
      <c r="Y4805" s="11">
        <f>IF(SUM(Tableau1[[#This Row],[Other access]:[Sci-hub access]])&gt;=1,1,0)</f>
        <v>0</v>
      </c>
      <c r="Z4805" s="12">
        <f>IF(OR(Tableau1[[#This Row],[Access R1 + S1+ T1 ]]&gt;=1,Tableau1[[#This Row],[Access V1 +W1 + X1]]&gt;=1),1,0)</f>
        <v>0</v>
      </c>
      <c r="AB4805" s="10" t="str">
        <f>Tableau1[[#This Row],[DOI]]</f>
        <v>doi: 10.1038/eye.2016.314</v>
      </c>
      <c r="AC4805" s="13" t="str">
        <f>Tableau1[[#This Row],[Authors]]&amp;", "&amp;Tableau1[[#This Row],[Title]]&amp;" "&amp;Tableau1[[#This Row],[Journal]]&amp;". "&amp;Tableau1[[#This Row],[Year]]</f>
        <v>Mohammed BR, Ford R., Success rate of nurse-led everting sutures for involutional lower lid entropion. Eye (Lond). 2017</v>
      </c>
    </row>
    <row r="4806" spans="1:29" x14ac:dyDescent="0.3">
      <c r="A4806">
        <v>10687</v>
      </c>
      <c r="B4806" t="s">
        <v>13153</v>
      </c>
      <c r="C4806" t="s">
        <v>23316</v>
      </c>
      <c r="D4806" t="s">
        <v>33606</v>
      </c>
      <c r="E4806" t="s">
        <v>2514</v>
      </c>
      <c r="F4806" s="10"/>
      <c r="G4806">
        <v>2017</v>
      </c>
      <c r="J4806">
        <v>0.42813495633109155</v>
      </c>
      <c r="L4806" t="s">
        <v>44934</v>
      </c>
      <c r="M4806">
        <v>27102841</v>
      </c>
      <c r="Q4806" s="10"/>
      <c r="R4806" s="11">
        <f t="shared" si="150"/>
        <v>0</v>
      </c>
      <c r="U4806" s="11">
        <f t="shared" si="151"/>
        <v>0</v>
      </c>
      <c r="Y4806" s="11">
        <f>IF(SUM(Tableau1[[#This Row],[Other access]:[Sci-hub access]])&gt;=1,1,0)</f>
        <v>0</v>
      </c>
      <c r="Z4806" s="12">
        <f>IF(OR(Tableau1[[#This Row],[Access R1 + S1+ T1 ]]&gt;=1,Tableau1[[#This Row],[Access V1 +W1 + X1]]&gt;=1),1,0)</f>
        <v>0</v>
      </c>
      <c r="AB4806" s="10" t="str">
        <f>Tableau1[[#This Row],[DOI]]</f>
        <v>doi: 10.1016/j.survophthal.2016.04.002</v>
      </c>
      <c r="AC4806" s="13" t="str">
        <f>Tableau1[[#This Row],[Authors]]&amp;", "&amp;Tableau1[[#This Row],[Title]]&amp;" "&amp;Tableau1[[#This Row],[Journal]]&amp;". "&amp;Tableau1[[#This Row],[Year]]</f>
        <v>Garoon RB, Foroozan R, Vaphiades MS., Don't drink in the valley. Surv Ophthalmol. 2017</v>
      </c>
    </row>
    <row r="4807" spans="1:29" x14ac:dyDescent="0.3">
      <c r="A4807">
        <v>4507</v>
      </c>
      <c r="B4807" t="s">
        <v>7630</v>
      </c>
      <c r="C4807" t="s">
        <v>17865</v>
      </c>
      <c r="D4807" t="s">
        <v>28059</v>
      </c>
      <c r="E4807" t="s">
        <v>2514</v>
      </c>
      <c r="F4807" s="10"/>
      <c r="G4807">
        <v>2017</v>
      </c>
      <c r="J4807">
        <v>0.42832411241474611</v>
      </c>
      <c r="L4807" t="s">
        <v>38925</v>
      </c>
      <c r="M4807">
        <v>28438591</v>
      </c>
      <c r="Q4807" s="10"/>
      <c r="R4807" s="11">
        <f t="shared" si="150"/>
        <v>0</v>
      </c>
      <c r="U4807" s="11">
        <f t="shared" si="151"/>
        <v>0</v>
      </c>
      <c r="Y4807" s="11">
        <f>IF(SUM(Tableau1[[#This Row],[Other access]:[Sci-hub access]])&gt;=1,1,0)</f>
        <v>0</v>
      </c>
      <c r="Z4807" s="12">
        <f>IF(OR(Tableau1[[#This Row],[Access R1 + S1+ T1 ]]&gt;=1,Tableau1[[#This Row],[Access V1 +W1 + X1]]&gt;=1),1,0)</f>
        <v>0</v>
      </c>
      <c r="AB4807" s="10" t="str">
        <f>Tableau1[[#This Row],[DOI]]</f>
        <v>doi: 10.1016/j.survophthal.2017.04.003</v>
      </c>
      <c r="AC4807" s="13" t="str">
        <f>Tableau1[[#This Row],[Authors]]&amp;", "&amp;Tableau1[[#This Row],[Title]]&amp;" "&amp;Tableau1[[#This Row],[Journal]]&amp;". "&amp;Tableau1[[#This Row],[Year]]</f>
        <v>Mikhail M, Sabri K, Levin AV., Effect of anesthesia on intraocular pressure measurement in children. Surv Ophthalmol. 2017</v>
      </c>
    </row>
    <row r="4808" spans="1:29" x14ac:dyDescent="0.3">
      <c r="A4808">
        <v>2121</v>
      </c>
      <c r="B4808" t="s">
        <v>5356</v>
      </c>
      <c r="C4808" t="s">
        <v>15601</v>
      </c>
      <c r="D4808" t="s">
        <v>25778</v>
      </c>
      <c r="E4808" t="s">
        <v>2449</v>
      </c>
      <c r="F4808" s="10"/>
      <c r="G4808">
        <v>2017</v>
      </c>
      <c r="J4808">
        <v>0.42833856939370729</v>
      </c>
      <c r="L4808" t="s">
        <v>36592</v>
      </c>
      <c r="M4808">
        <v>28815736</v>
      </c>
      <c r="Q4808" s="10"/>
      <c r="R4808" s="11">
        <f t="shared" si="150"/>
        <v>0</v>
      </c>
      <c r="U4808" s="11">
        <f t="shared" si="151"/>
        <v>0</v>
      </c>
      <c r="Y4808" s="11">
        <f>IF(SUM(Tableau1[[#This Row],[Other access]:[Sci-hub access]])&gt;=1,1,0)</f>
        <v>0</v>
      </c>
      <c r="Z4808" s="12">
        <f>IF(OR(Tableau1[[#This Row],[Access R1 + S1+ T1 ]]&gt;=1,Tableau1[[#This Row],[Access V1 +W1 + X1]]&gt;=1),1,0)</f>
        <v>0</v>
      </c>
      <c r="AB4808" s="10" t="str">
        <f>Tableau1[[#This Row],[DOI]]</f>
        <v>doi: 10.1111/cxo.12581</v>
      </c>
      <c r="AC4808" s="13" t="str">
        <f>Tableau1[[#This Row],[Authors]]&amp;", "&amp;Tableau1[[#This Row],[Title]]&amp;" "&amp;Tableau1[[#This Row],[Journal]]&amp;". "&amp;Tableau1[[#This Row],[Year]]</f>
        <v>Carnt N, Samarawickrama C, White A, Stapleton F., The diagnosis and management of contact lens-related microbial keratitis. Clin Exp Optom. 2017</v>
      </c>
    </row>
    <row r="4809" spans="1:29" x14ac:dyDescent="0.3">
      <c r="A4809">
        <v>5662</v>
      </c>
      <c r="B4809" t="s">
        <v>8694</v>
      </c>
      <c r="C4809" t="s">
        <v>18914</v>
      </c>
      <c r="D4809" t="s">
        <v>29124</v>
      </c>
      <c r="E4809" t="s">
        <v>2511</v>
      </c>
      <c r="F4809" s="10"/>
      <c r="G4809">
        <v>2017</v>
      </c>
      <c r="J4809">
        <v>0.42842273635425898</v>
      </c>
      <c r="L4809" t="s">
        <v>40047</v>
      </c>
      <c r="M4809">
        <v>28300739</v>
      </c>
      <c r="Q4809" s="10"/>
      <c r="R4809" s="11">
        <f t="shared" si="150"/>
        <v>0</v>
      </c>
      <c r="U4809" s="11">
        <f t="shared" si="151"/>
        <v>0</v>
      </c>
      <c r="Y4809" s="11">
        <f>IF(SUM(Tableau1[[#This Row],[Other access]:[Sci-hub access]])&gt;=1,1,0)</f>
        <v>0</v>
      </c>
      <c r="Z4809" s="12">
        <f>IF(OR(Tableau1[[#This Row],[Access R1 + S1+ T1 ]]&gt;=1,Tableau1[[#This Row],[Access V1 +W1 + X1]]&gt;=1),1,0)</f>
        <v>0</v>
      </c>
      <c r="AB4809" s="10" t="str">
        <f>Tableau1[[#This Row],[DOI]]</f>
        <v>doi: 10.4103/ijo.IJO_437_16</v>
      </c>
      <c r="AC4809" s="13" t="str">
        <f>Tableau1[[#This Row],[Authors]]&amp;", "&amp;Tableau1[[#This Row],[Title]]&amp;" "&amp;Tableau1[[#This Row],[Journal]]&amp;". "&amp;Tableau1[[#This Row],[Year]]</f>
        <v>Kita Y, Soutome N, Horie D, Kita R, Hollό G., Circumpapillary ganglion cell complex thickness to diagnose glaucoma: A pilot study. Indian J Ophthalmol. 2017</v>
      </c>
    </row>
    <row r="4810" spans="1:29" ht="28.8" x14ac:dyDescent="0.3">
      <c r="A4810">
        <v>9921</v>
      </c>
      <c r="B4810" t="s">
        <v>12448</v>
      </c>
      <c r="C4810" t="s">
        <v>22618</v>
      </c>
      <c r="D4810" t="s">
        <v>32896</v>
      </c>
      <c r="E4810" t="s">
        <v>2438</v>
      </c>
      <c r="F4810" s="10"/>
      <c r="G4810">
        <v>2017</v>
      </c>
      <c r="J4810">
        <v>0.42843082751534611</v>
      </c>
      <c r="L4810" t="s">
        <v>44180</v>
      </c>
      <c r="M4810">
        <v>27539090</v>
      </c>
      <c r="Q4810" s="10"/>
      <c r="R4810" s="11">
        <f t="shared" si="150"/>
        <v>0</v>
      </c>
      <c r="U4810" s="11">
        <f t="shared" si="151"/>
        <v>0</v>
      </c>
      <c r="Y4810" s="11">
        <f>IF(SUM(Tableau1[[#This Row],[Other access]:[Sci-hub access]])&gt;=1,1,0)</f>
        <v>0</v>
      </c>
      <c r="Z4810" s="12">
        <f>IF(OR(Tableau1[[#This Row],[Access R1 + S1+ T1 ]]&gt;=1,Tableau1[[#This Row],[Access V1 +W1 + X1]]&gt;=1),1,0)</f>
        <v>0</v>
      </c>
      <c r="AB4810" s="10" t="str">
        <f>Tableau1[[#This Row],[DOI]]</f>
        <v>doi: 10.1136/bjophthalmol-2016-308591</v>
      </c>
      <c r="AC4810" s="13" t="str">
        <f>Tableau1[[#This Row],[Authors]]&amp;", "&amp;Tableau1[[#This Row],[Title]]&amp;" "&amp;Tableau1[[#This Row],[Journal]]&amp;". "&amp;Tableau1[[#This Row],[Year]]</f>
        <v>Abdelhakim AH, Francis JH, Marr BP, Gobin YP, Abramson DH, Brodie SE., Retinal reattachment and ERG recovery after ophthalmic artery chemosurgery for advanced retinoblastoma in eyes with minimal baseline retinal function. Br J Ophthalmol. 2017</v>
      </c>
    </row>
    <row r="4811" spans="1:29" x14ac:dyDescent="0.3">
      <c r="A4811">
        <v>11003</v>
      </c>
      <c r="B4811" t="s">
        <v>13432</v>
      </c>
      <c r="C4811" t="s">
        <v>23594</v>
      </c>
      <c r="D4811" t="s">
        <v>33886</v>
      </c>
      <c r="E4811" t="s">
        <v>34512</v>
      </c>
      <c r="F4811" s="10"/>
      <c r="G4811">
        <v>2017</v>
      </c>
      <c r="J4811">
        <v>0.42846013007894224</v>
      </c>
      <c r="L4811" t="s">
        <v>45244</v>
      </c>
      <c r="M4811">
        <v>26599425</v>
      </c>
      <c r="Q4811" s="10"/>
      <c r="R4811" s="11">
        <f t="shared" si="150"/>
        <v>0</v>
      </c>
      <c r="U4811" s="11">
        <f t="shared" si="151"/>
        <v>0</v>
      </c>
      <c r="Y4811" s="11">
        <f>IF(SUM(Tableau1[[#This Row],[Other access]:[Sci-hub access]])&gt;=1,1,0)</f>
        <v>0</v>
      </c>
      <c r="Z4811" s="12">
        <f>IF(OR(Tableau1[[#This Row],[Access R1 + S1+ T1 ]]&gt;=1,Tableau1[[#This Row],[Access V1 +W1 + X1]]&gt;=1),1,0)</f>
        <v>0</v>
      </c>
      <c r="AB4811" s="10" t="str">
        <f>Tableau1[[#This Row],[DOI]]</f>
        <v>doi: 10.1111/hex.12432</v>
      </c>
      <c r="AC4811" s="13" t="str">
        <f>Tableau1[[#This Row],[Authors]]&amp;", "&amp;Tableau1[[#This Row],[Title]]&amp;" "&amp;Tableau1[[#This Row],[Journal]]&amp;". "&amp;Tableau1[[#This Row],[Year]]</f>
        <v>Methley AM, Mutch K, Moore P, Jacob A., Development of a patient-centred conceptual framework of health-related quality of life in neuromyelitis optica: a qualitative study. Health Expect. 2017</v>
      </c>
    </row>
    <row r="4812" spans="1:29" x14ac:dyDescent="0.3">
      <c r="A4812">
        <v>3575</v>
      </c>
      <c r="B4812" t="s">
        <v>6747</v>
      </c>
      <c r="C4812" t="s">
        <v>16989</v>
      </c>
      <c r="D4812" t="s">
        <v>27171</v>
      </c>
      <c r="E4812" t="s">
        <v>3053</v>
      </c>
      <c r="F4812" s="10"/>
      <c r="G4812">
        <v>2017</v>
      </c>
      <c r="J4812">
        <v>0.42851942980495217</v>
      </c>
      <c r="L4812" t="s">
        <v>38021</v>
      </c>
      <c r="M4812">
        <v>28570404</v>
      </c>
      <c r="Q4812" s="10"/>
      <c r="R4812" s="11">
        <f t="shared" si="150"/>
        <v>0</v>
      </c>
      <c r="U4812" s="11">
        <f t="shared" si="151"/>
        <v>0</v>
      </c>
      <c r="Y4812" s="11">
        <f>IF(SUM(Tableau1[[#This Row],[Other access]:[Sci-hub access]])&gt;=1,1,0)</f>
        <v>0</v>
      </c>
      <c r="Z4812" s="12">
        <f>IF(OR(Tableau1[[#This Row],[Access R1 + S1+ T1 ]]&gt;=1,Tableau1[[#This Row],[Access V1 +W1 + X1]]&gt;=1),1,0)</f>
        <v>0</v>
      </c>
      <c r="AB4812" s="10" t="str">
        <f>Tableau1[[#This Row],[DOI]]</f>
        <v>doi: 10.1097/SCS.0000000000003677</v>
      </c>
      <c r="AC4812" s="13" t="str">
        <f>Tableau1[[#This Row],[Authors]]&amp;", "&amp;Tableau1[[#This Row],[Title]]&amp;" "&amp;Tableau1[[#This Row],[Journal]]&amp;". "&amp;Tableau1[[#This Row],[Year]]</f>
        <v>Sepehripour S, Lloyd MS, Nishikawa H, Richard B, Parulekar M., Surrogate Outcome Measures for Corneal Neurotization in Infants and Children. J Craniofac Surg. 2017</v>
      </c>
    </row>
    <row r="4813" spans="1:29" x14ac:dyDescent="0.3">
      <c r="A4813">
        <v>8173</v>
      </c>
      <c r="B4813" t="s">
        <v>10885</v>
      </c>
      <c r="C4813" t="s">
        <v>21073</v>
      </c>
      <c r="D4813" t="s">
        <v>31323</v>
      </c>
      <c r="E4813" t="s">
        <v>2495</v>
      </c>
      <c r="F4813" s="10"/>
      <c r="G4813">
        <v>2017</v>
      </c>
      <c r="J4813">
        <v>0.4286138978864964</v>
      </c>
      <c r="L4813" t="s">
        <v>42519</v>
      </c>
      <c r="M4813">
        <v>27984506</v>
      </c>
      <c r="Q4813" s="10"/>
      <c r="R4813" s="11">
        <f t="shared" si="150"/>
        <v>0</v>
      </c>
      <c r="U4813" s="11">
        <f t="shared" si="151"/>
        <v>0</v>
      </c>
      <c r="Y4813" s="11">
        <f>IF(SUM(Tableau1[[#This Row],[Other access]:[Sci-hub access]])&gt;=1,1,0)</f>
        <v>0</v>
      </c>
      <c r="Z4813" s="12">
        <f>IF(OR(Tableau1[[#This Row],[Access R1 + S1+ T1 ]]&gt;=1,Tableau1[[#This Row],[Access V1 +W1 + X1]]&gt;=1),1,0)</f>
        <v>0</v>
      </c>
      <c r="AB4813" s="10" t="str">
        <f>Tableau1[[#This Row],[DOI]]</f>
        <v>doi: 10.1097/OPX.0000000000001031</v>
      </c>
      <c r="AC4813" s="13" t="str">
        <f>Tableau1[[#This Row],[Authors]]&amp;", "&amp;Tableau1[[#This Row],[Title]]&amp;" "&amp;Tableau1[[#This Row],[Journal]]&amp;". "&amp;Tableau1[[#This Row],[Year]]</f>
        <v>King BJ, Sapoznik KA, Elsner AE, Gast TJ, Papay JA, Clark CA, Burns SA., SD-OCT and Adaptive Optics Imaging of Outer Retinal Tubulation. Optom Vis Sci. 2017</v>
      </c>
    </row>
    <row r="4814" spans="1:29" x14ac:dyDescent="0.3">
      <c r="A4814">
        <v>3275</v>
      </c>
      <c r="B4814" t="s">
        <v>6458</v>
      </c>
      <c r="C4814" t="s">
        <v>16701</v>
      </c>
      <c r="D4814" t="s">
        <v>26882</v>
      </c>
      <c r="E4814" t="s">
        <v>2495</v>
      </c>
      <c r="F4814" s="10"/>
      <c r="G4814">
        <v>2017</v>
      </c>
      <c r="J4814">
        <v>0.42866568502896807</v>
      </c>
      <c r="L4814" t="s">
        <v>37728</v>
      </c>
      <c r="M4814">
        <v>28609417</v>
      </c>
      <c r="Q4814" s="10"/>
      <c r="R4814" s="11">
        <f t="shared" si="150"/>
        <v>0</v>
      </c>
      <c r="U4814" s="11">
        <f t="shared" si="151"/>
        <v>0</v>
      </c>
      <c r="Y4814" s="11">
        <f>IF(SUM(Tableau1[[#This Row],[Other access]:[Sci-hub access]])&gt;=1,1,0)</f>
        <v>0</v>
      </c>
      <c r="Z4814" s="12">
        <f>IF(OR(Tableau1[[#This Row],[Access R1 + S1+ T1 ]]&gt;=1,Tableau1[[#This Row],[Access V1 +W1 + X1]]&gt;=1),1,0)</f>
        <v>0</v>
      </c>
      <c r="AB4814" s="10" t="str">
        <f>Tableau1[[#This Row],[DOI]]</f>
        <v>doi: 10.1097/OPX.0000000000001094</v>
      </c>
      <c r="AC4814" s="13" t="str">
        <f>Tableau1[[#This Row],[Authors]]&amp;", "&amp;Tableau1[[#This Row],[Title]]&amp;" "&amp;Tableau1[[#This Row],[Journal]]&amp;". "&amp;Tableau1[[#This Row],[Year]]</f>
        <v>Poltavski D, Lederer P, Cox LK., Visually Evoked Potential Markers of Concussion History in Patients with Convergence Insufficiency. Optom Vis Sci. 2017</v>
      </c>
    </row>
    <row r="4815" spans="1:29" x14ac:dyDescent="0.3">
      <c r="A4815">
        <v>8030</v>
      </c>
      <c r="B4815" t="s">
        <v>1555</v>
      </c>
      <c r="C4815" t="s">
        <v>1556</v>
      </c>
      <c r="D4815" t="s">
        <v>1557</v>
      </c>
      <c r="E4815" t="s">
        <v>3151</v>
      </c>
      <c r="F4815" s="10"/>
      <c r="G4815">
        <v>2017</v>
      </c>
      <c r="J4815">
        <v>0.42881070859475778</v>
      </c>
      <c r="L4815" t="s">
        <v>42377</v>
      </c>
      <c r="M4815">
        <v>28007090</v>
      </c>
      <c r="Q4815" s="10"/>
      <c r="R4815" s="11">
        <f t="shared" si="150"/>
        <v>0</v>
      </c>
      <c r="U4815" s="11">
        <f t="shared" si="151"/>
        <v>0</v>
      </c>
      <c r="Y4815" s="11">
        <f>IF(SUM(Tableau1[[#This Row],[Other access]:[Sci-hub access]])&gt;=1,1,0)</f>
        <v>0</v>
      </c>
      <c r="Z4815" s="12">
        <f>IF(OR(Tableau1[[#This Row],[Access R1 + S1+ T1 ]]&gt;=1,Tableau1[[#This Row],[Access V1 +W1 + X1]]&gt;=1),1,0)</f>
        <v>0</v>
      </c>
      <c r="AB4815" s="10" t="str">
        <f>Tableau1[[#This Row],[DOI]]</f>
        <v>doi: 10.1016/j.anai.2016.10.023</v>
      </c>
      <c r="AC4815" s="13" t="str">
        <f>Tableau1[[#This Row],[Authors]]&amp;", "&amp;Tableau1[[#This Row],[Title]]&amp;" "&amp;Tableau1[[#This Row],[Journal]]&amp;". "&amp;Tableau1[[#This Row],[Year]]</f>
        <v>Jacobs RL, Ramirez DA, Rather CG, Andrews CP, Jupiter DC, Trujillo F, Shulman DG., Redness response phenotypes of allergic conjunctivitis in an allergen challenge chamber. Ann Allergy Asthma Immunol. 2017</v>
      </c>
    </row>
    <row r="4816" spans="1:29" x14ac:dyDescent="0.3">
      <c r="A4816">
        <v>5958</v>
      </c>
      <c r="B4816" t="s">
        <v>8956</v>
      </c>
      <c r="C4816" t="s">
        <v>19170</v>
      </c>
      <c r="D4816" t="s">
        <v>29386</v>
      </c>
      <c r="E4816" t="s">
        <v>2449</v>
      </c>
      <c r="F4816" s="10"/>
      <c r="G4816">
        <v>2017</v>
      </c>
      <c r="J4816">
        <v>0.42883189342779915</v>
      </c>
      <c r="L4816" t="s">
        <v>40337</v>
      </c>
      <c r="M4816">
        <v>28266060</v>
      </c>
      <c r="Q4816" s="10"/>
      <c r="R4816" s="11">
        <f t="shared" si="150"/>
        <v>0</v>
      </c>
      <c r="U4816" s="11">
        <f t="shared" si="151"/>
        <v>0</v>
      </c>
      <c r="Y4816" s="11">
        <f>IF(SUM(Tableau1[[#This Row],[Other access]:[Sci-hub access]])&gt;=1,1,0)</f>
        <v>0</v>
      </c>
      <c r="Z4816" s="12">
        <f>IF(OR(Tableau1[[#This Row],[Access R1 + S1+ T1 ]]&gt;=1,Tableau1[[#This Row],[Access V1 +W1 + X1]]&gt;=1),1,0)</f>
        <v>0</v>
      </c>
      <c r="AB4816" s="10" t="str">
        <f>Tableau1[[#This Row],[DOI]]</f>
        <v>doi: 10.1111/cxo.12528</v>
      </c>
      <c r="AC4816" s="13" t="str">
        <f>Tableau1[[#This Row],[Authors]]&amp;", "&amp;Tableau1[[#This Row],[Title]]&amp;" "&amp;Tableau1[[#This Row],[Journal]]&amp;". "&amp;Tableau1[[#This Row],[Year]]</f>
        <v>Ly A, Nivison-Smith L, Zangerl B, Assaad N, Kalloniatis M., Self-reported optometric practise patterns in age-related macular degeneration. Clin Exp Optom. 2017</v>
      </c>
    </row>
    <row r="4817" spans="1:29" x14ac:dyDescent="0.3">
      <c r="A4817">
        <v>6642</v>
      </c>
      <c r="B4817" t="s">
        <v>9551</v>
      </c>
      <c r="C4817" t="s">
        <v>19758</v>
      </c>
      <c r="D4817" t="s">
        <v>29984</v>
      </c>
      <c r="E4817" t="s">
        <v>2541</v>
      </c>
      <c r="F4817" s="10"/>
      <c r="G4817">
        <v>2017</v>
      </c>
      <c r="J4817">
        <v>0.42883212527927062</v>
      </c>
      <c r="L4817" t="s">
        <v>41005</v>
      </c>
      <c r="M4817">
        <v>28187078</v>
      </c>
      <c r="Q4817" s="10"/>
      <c r="R4817" s="11">
        <f t="shared" si="150"/>
        <v>0</v>
      </c>
      <c r="U4817" s="11">
        <f t="shared" si="151"/>
        <v>0</v>
      </c>
      <c r="Y4817" s="11">
        <f>IF(SUM(Tableau1[[#This Row],[Other access]:[Sci-hub access]])&gt;=1,1,0)</f>
        <v>0</v>
      </c>
      <c r="Z4817" s="12">
        <f>IF(OR(Tableau1[[#This Row],[Access R1 + S1+ T1 ]]&gt;=1,Tableau1[[#This Row],[Access V1 +W1 + X1]]&gt;=1),1,0)</f>
        <v>0</v>
      </c>
      <c r="AB4817" s="10" t="str">
        <f>Tableau1[[#This Row],[DOI]]</f>
        <v>doi: 10.1097/WNO.0000000000000419</v>
      </c>
      <c r="AC4817" s="13" t="str">
        <f>Tableau1[[#This Row],[Authors]]&amp;", "&amp;Tableau1[[#This Row],[Title]]&amp;" "&amp;Tableau1[[#This Row],[Journal]]&amp;". "&amp;Tableau1[[#This Row],[Year]]</f>
        <v>Frisén L., Swelling of the Optic Nerve Head: A Backstage View of a Staging Scheme. J Neuroophthalmol. 2017</v>
      </c>
    </row>
    <row r="4818" spans="1:29" x14ac:dyDescent="0.3">
      <c r="A4818">
        <v>2169</v>
      </c>
      <c r="B4818" t="s">
        <v>5404</v>
      </c>
      <c r="C4818" t="s">
        <v>15649</v>
      </c>
      <c r="D4818" t="s">
        <v>25826</v>
      </c>
      <c r="E4818" t="s">
        <v>2580</v>
      </c>
      <c r="F4818" s="10"/>
      <c r="G4818">
        <v>2017</v>
      </c>
      <c r="J4818">
        <v>0.42886635611155954</v>
      </c>
      <c r="L4818" t="s">
        <v>36640</v>
      </c>
      <c r="M4818">
        <v>28807029</v>
      </c>
      <c r="Q4818" s="10"/>
      <c r="R4818" s="11">
        <f t="shared" si="150"/>
        <v>0</v>
      </c>
      <c r="U4818" s="11">
        <f t="shared" si="151"/>
        <v>0</v>
      </c>
      <c r="Y4818" s="11">
        <f>IF(SUM(Tableau1[[#This Row],[Other access]:[Sci-hub access]])&gt;=1,1,0)</f>
        <v>0</v>
      </c>
      <c r="Z4818" s="12">
        <f>IF(OR(Tableau1[[#This Row],[Access R1 + S1+ T1 ]]&gt;=1,Tableau1[[#This Row],[Access V1 +W1 + X1]]&gt;=1),1,0)</f>
        <v>0</v>
      </c>
      <c r="AB4818" s="10" t="str">
        <f>Tableau1[[#This Row],[DOI]]</f>
        <v>doi: 10.1186/s12955-017-0726-5</v>
      </c>
      <c r="AC4818" s="13" t="str">
        <f>Tableau1[[#This Row],[Authors]]&amp;", "&amp;Tableau1[[#This Row],[Title]]&amp;" "&amp;Tableau1[[#This Row],[Journal]]&amp;". "&amp;Tableau1[[#This Row],[Year]]</f>
        <v>Petrillo J, Bressler NM, Lamoureux E, Ferreira A, Cano S., Development of a new Rasch-based scoring algorithm for the National Eye Institute Visual Functioning Questionnaire to improve its interpretability. Health Qual Life Outcomes. 2017</v>
      </c>
    </row>
    <row r="4819" spans="1:29" x14ac:dyDescent="0.3">
      <c r="A4819">
        <v>346</v>
      </c>
      <c r="B4819" t="s">
        <v>3609</v>
      </c>
      <c r="C4819" t="s">
        <v>13870</v>
      </c>
      <c r="D4819" t="s">
        <v>24029</v>
      </c>
      <c r="E4819" t="s">
        <v>2451</v>
      </c>
      <c r="F4819" s="10"/>
      <c r="G4819">
        <v>2017</v>
      </c>
      <c r="J4819">
        <v>0.42898043958904131</v>
      </c>
      <c r="L4819" t="s">
        <v>34853</v>
      </c>
      <c r="M4819">
        <v>29253022</v>
      </c>
      <c r="Q4819" s="10"/>
      <c r="R4819" s="11">
        <f t="shared" si="150"/>
        <v>0</v>
      </c>
      <c r="U4819" s="11">
        <f t="shared" si="151"/>
        <v>0</v>
      </c>
      <c r="Y4819" s="11">
        <f>IF(SUM(Tableau1[[#This Row],[Other access]:[Sci-hub access]])&gt;=1,1,0)</f>
        <v>0</v>
      </c>
      <c r="Z4819" s="12">
        <f>IF(OR(Tableau1[[#This Row],[Access R1 + S1+ T1 ]]&gt;=1,Tableau1[[#This Row],[Access V1 +W1 + X1]]&gt;=1),1,0)</f>
        <v>0</v>
      </c>
      <c r="AB4819" s="10" t="str">
        <f>Tableau1[[#This Row],[DOI]]</f>
        <v>doi: 10.1371/journal.pone.0189972</v>
      </c>
      <c r="AC4819" s="13" t="str">
        <f>Tableau1[[#This Row],[Authors]]&amp;", "&amp;Tableau1[[#This Row],[Title]]&amp;" "&amp;Tableau1[[#This Row],[Journal]]&amp;". "&amp;Tableau1[[#This Row],[Year]]</f>
        <v>Ha S, Kim I, Takata T, Kinouchi T, Isoyama M, Suzuki M, Fujii N., Identification of ᴅ-amino acid-containing peptides in human serum. PLoS One. 2017</v>
      </c>
    </row>
    <row r="4820" spans="1:29" x14ac:dyDescent="0.3">
      <c r="A4820">
        <v>4174</v>
      </c>
      <c r="B4820" t="s">
        <v>7315</v>
      </c>
      <c r="C4820" t="s">
        <v>17552</v>
      </c>
      <c r="D4820" t="s">
        <v>27743</v>
      </c>
      <c r="E4820" t="s">
        <v>2443</v>
      </c>
      <c r="F4820" s="10"/>
      <c r="G4820">
        <v>2017</v>
      </c>
      <c r="J4820">
        <v>0.42939836846899548</v>
      </c>
      <c r="L4820" t="s">
        <v>38605</v>
      </c>
      <c r="M4820">
        <v>28475699</v>
      </c>
      <c r="Q4820" s="10"/>
      <c r="R4820" s="11">
        <f t="shared" si="150"/>
        <v>0</v>
      </c>
      <c r="U4820" s="11">
        <f t="shared" si="151"/>
        <v>0</v>
      </c>
      <c r="Y4820" s="11">
        <f>IF(SUM(Tableau1[[#This Row],[Other access]:[Sci-hub access]])&gt;=1,1,0)</f>
        <v>0</v>
      </c>
      <c r="Z4820" s="12">
        <f>IF(OR(Tableau1[[#This Row],[Access R1 + S1+ T1 ]]&gt;=1,Tableau1[[#This Row],[Access V1 +W1 + X1]]&gt;=1),1,0)</f>
        <v>0</v>
      </c>
      <c r="AB4820" s="10" t="str">
        <f>Tableau1[[#This Row],[DOI]]</f>
        <v>doi: 10.1167/iovs.17-21987</v>
      </c>
      <c r="AC4820" s="13" t="str">
        <f>Tableau1[[#This Row],[Authors]]&amp;", "&amp;Tableau1[[#This Row],[Title]]&amp;" "&amp;Tableau1[[#This Row],[Journal]]&amp;". "&amp;Tableau1[[#This Row],[Year]]</f>
        <v>Medeiros FA., Biomarkers and Surrogate Endpoints: Lessons Learned From Glaucoma. Invest Ophthalmol Vis Sci. 2017</v>
      </c>
    </row>
    <row r="4821" spans="1:29" x14ac:dyDescent="0.3">
      <c r="A4821">
        <v>2238</v>
      </c>
      <c r="B4821" t="s">
        <v>5470</v>
      </c>
      <c r="C4821" t="s">
        <v>15715</v>
      </c>
      <c r="D4821" t="s">
        <v>25892</v>
      </c>
      <c r="E4821" t="s">
        <v>2468</v>
      </c>
      <c r="F4821" s="10"/>
      <c r="G4821">
        <v>2017</v>
      </c>
      <c r="J4821">
        <v>0.42943555207658346</v>
      </c>
      <c r="L4821" t="s">
        <v>36706</v>
      </c>
      <c r="M4821">
        <v>28787291</v>
      </c>
      <c r="Q4821" s="10"/>
      <c r="R4821" s="11">
        <f t="shared" si="150"/>
        <v>0</v>
      </c>
      <c r="U4821" s="11">
        <f t="shared" si="151"/>
        <v>0</v>
      </c>
      <c r="Y4821" s="11">
        <f>IF(SUM(Tableau1[[#This Row],[Other access]:[Sci-hub access]])&gt;=1,1,0)</f>
        <v>0</v>
      </c>
      <c r="Z4821" s="12">
        <f>IF(OR(Tableau1[[#This Row],[Access R1 + S1+ T1 ]]&gt;=1,Tableau1[[#This Row],[Access V1 +W1 + X1]]&gt;=1),1,0)</f>
        <v>0</v>
      </c>
      <c r="AB4821" s="10" t="str">
        <f>Tableau1[[#This Row],[DOI]]</f>
        <v>doi: 10.1097/IJG.0000000000000726</v>
      </c>
      <c r="AC4821" s="13" t="str">
        <f>Tableau1[[#This Row],[Authors]]&amp;", "&amp;Tableau1[[#This Row],[Title]]&amp;" "&amp;Tableau1[[#This Row],[Journal]]&amp;". "&amp;Tableau1[[#This Row],[Year]]</f>
        <v>Gollakota S, Garudadri CS, Mohamed A, Senthil S., Intermediate Term Outcomes of Early Posttrabeculectomy Bleb Leaks Managed by Large Diameter Soft Bandage Contact Lens. J Glaucoma. 2017</v>
      </c>
    </row>
    <row r="4822" spans="1:29" x14ac:dyDescent="0.3">
      <c r="A4822">
        <v>4183</v>
      </c>
      <c r="B4822" t="s">
        <v>7324</v>
      </c>
      <c r="C4822" t="s">
        <v>17561</v>
      </c>
      <c r="D4822" t="s">
        <v>27752</v>
      </c>
      <c r="E4822" t="s">
        <v>34189</v>
      </c>
      <c r="F4822" s="10"/>
      <c r="G4822">
        <v>2017</v>
      </c>
      <c r="J4822">
        <v>0.42969431549840009</v>
      </c>
      <c r="L4822" t="s">
        <v>38614</v>
      </c>
      <c r="M4822">
        <v>28473460</v>
      </c>
      <c r="Q4822" s="10"/>
      <c r="R4822" s="11">
        <f t="shared" si="150"/>
        <v>0</v>
      </c>
      <c r="U4822" s="11">
        <f t="shared" si="151"/>
        <v>0</v>
      </c>
      <c r="Y4822" s="11">
        <f>IF(SUM(Tableau1[[#This Row],[Other access]:[Sci-hub access]])&gt;=1,1,0)</f>
        <v>0</v>
      </c>
      <c r="Z4822" s="12">
        <f>IF(OR(Tableau1[[#This Row],[Access R1 + S1+ T1 ]]&gt;=1,Tableau1[[#This Row],[Access V1 +W1 + X1]]&gt;=1),1,0)</f>
        <v>0</v>
      </c>
      <c r="AB4822" s="10" t="str">
        <f>Tableau1[[#This Row],[DOI]]</f>
        <v>doi: 10.2967/jnmt.117.192849</v>
      </c>
      <c r="AC4822" s="13" t="str">
        <f>Tableau1[[#This Row],[Authors]]&amp;", "&amp;Tableau1[[#This Row],[Title]]&amp;" "&amp;Tableau1[[#This Row],[Journal]]&amp;". "&amp;Tableau1[[#This Row],[Year]]</f>
        <v>Matsutomo N, Fukunaga M, Onishi H, Yamamoto T., Corneal Dose Reduction Using a Bismuth-Coated Latex Shield over the Eyes During Brain SPECT/CT. J Nucl Med Technol. 2017</v>
      </c>
    </row>
    <row r="4823" spans="1:29" x14ac:dyDescent="0.3">
      <c r="A4823">
        <v>8582</v>
      </c>
      <c r="B4823" t="s">
        <v>11246</v>
      </c>
      <c r="C4823" t="s">
        <v>21430</v>
      </c>
      <c r="D4823" t="s">
        <v>31685</v>
      </c>
      <c r="E4823" t="s">
        <v>2439</v>
      </c>
      <c r="F4823" s="10"/>
      <c r="G4823">
        <v>2017</v>
      </c>
      <c r="J4823">
        <v>0.42984955075161257</v>
      </c>
      <c r="L4823" t="s">
        <v>42918</v>
      </c>
      <c r="M4823">
        <v>27887888</v>
      </c>
      <c r="Q4823" s="10"/>
      <c r="R4823" s="11">
        <f t="shared" si="150"/>
        <v>0</v>
      </c>
      <c r="U4823" s="11">
        <f t="shared" si="151"/>
        <v>0</v>
      </c>
      <c r="Y4823" s="11">
        <f>IF(SUM(Tableau1[[#This Row],[Other access]:[Sci-hub access]])&gt;=1,1,0)</f>
        <v>0</v>
      </c>
      <c r="Z4823" s="12">
        <f>IF(OR(Tableau1[[#This Row],[Access R1 + S1+ T1 ]]&gt;=1,Tableau1[[#This Row],[Access V1 +W1 + X1]]&gt;=1),1,0)</f>
        <v>0</v>
      </c>
      <c r="AB4823" s="10" t="str">
        <f>Tableau1[[#This Row],[DOI]]</f>
        <v>doi: 10.1016/j.visres.2016.10.012</v>
      </c>
      <c r="AC4823" s="13" t="str">
        <f>Tableau1[[#This Row],[Authors]]&amp;", "&amp;Tableau1[[#This Row],[Title]]&amp;" "&amp;Tableau1[[#This Row],[Journal]]&amp;". "&amp;Tableau1[[#This Row],[Year]]</f>
        <v>Wilk MA, Wilk BM, Langlo CS, Cooper RF, Carroll J., Evaluating outer segment length as a surrogate measure of peak foveal cone density. Vision Res. 2017</v>
      </c>
    </row>
    <row r="4824" spans="1:29" x14ac:dyDescent="0.3">
      <c r="A4824">
        <v>3520</v>
      </c>
      <c r="B4824" t="s">
        <v>6694</v>
      </c>
      <c r="C4824" t="s">
        <v>16936</v>
      </c>
      <c r="D4824" t="s">
        <v>27118</v>
      </c>
      <c r="E4824" t="s">
        <v>2523</v>
      </c>
      <c r="F4824" s="10"/>
      <c r="G4824">
        <v>2017</v>
      </c>
      <c r="J4824">
        <v>0.42992119595481726</v>
      </c>
      <c r="L4824" t="s">
        <v>37967</v>
      </c>
      <c r="M4824">
        <v>28574491</v>
      </c>
      <c r="Q4824" s="10"/>
      <c r="R4824" s="11">
        <f t="shared" si="150"/>
        <v>0</v>
      </c>
      <c r="U4824" s="11">
        <f t="shared" si="151"/>
        <v>0</v>
      </c>
      <c r="Y4824" s="11">
        <f>IF(SUM(Tableau1[[#This Row],[Other access]:[Sci-hub access]])&gt;=1,1,0)</f>
        <v>0</v>
      </c>
      <c r="Z4824" s="12">
        <f>IF(OR(Tableau1[[#This Row],[Access R1 + S1+ T1 ]]&gt;=1,Tableau1[[#This Row],[Access V1 +W1 + X1]]&gt;=1),1,0)</f>
        <v>0</v>
      </c>
      <c r="AB4824" s="10" t="str">
        <f>Tableau1[[#This Row],[DOI]]</f>
        <v>doi: 10.1038/eye.2017.100</v>
      </c>
      <c r="AC4824" s="13" t="str">
        <f>Tableau1[[#This Row],[Authors]]&amp;", "&amp;Tableau1[[#This Row],[Title]]&amp;" "&amp;Tableau1[[#This Row],[Journal]]&amp;". "&amp;Tableau1[[#This Row],[Year]]</f>
        <v>Lu X, Chen W, Xia H, Zheng K, Jin C, Ng DSC, Chen H., Atrophy of retinal inner layers is associated with poor vision after endophthalmitis: a spectral domain optical coherence tomography study. Eye (Lond). 2017</v>
      </c>
    </row>
    <row r="4825" spans="1:29" x14ac:dyDescent="0.3">
      <c r="A4825">
        <v>4480</v>
      </c>
      <c r="B4825" t="s">
        <v>7604</v>
      </c>
      <c r="C4825" t="s">
        <v>17839</v>
      </c>
      <c r="D4825" t="s">
        <v>28033</v>
      </c>
      <c r="E4825" t="s">
        <v>2486</v>
      </c>
      <c r="F4825" s="10"/>
      <c r="G4825">
        <v>2017</v>
      </c>
      <c r="J4825">
        <v>0.42993972395295366</v>
      </c>
      <c r="L4825" t="s">
        <v>38899</v>
      </c>
      <c r="M4825">
        <v>28440591</v>
      </c>
      <c r="Q4825" s="10"/>
      <c r="R4825" s="11">
        <f t="shared" si="150"/>
        <v>0</v>
      </c>
      <c r="U4825" s="11">
        <f t="shared" si="151"/>
        <v>0</v>
      </c>
      <c r="Y4825" s="11">
        <f>IF(SUM(Tableau1[[#This Row],[Other access]:[Sci-hub access]])&gt;=1,1,0)</f>
        <v>0</v>
      </c>
      <c r="Z4825" s="12">
        <f>IF(OR(Tableau1[[#This Row],[Access R1 + S1+ T1 ]]&gt;=1,Tableau1[[#This Row],[Access V1 +W1 + X1]]&gt;=1),1,0)</f>
        <v>0</v>
      </c>
      <c r="AB4825" s="10" t="str">
        <f>Tableau1[[#This Row],[DOI]]</f>
        <v>doi: 10.1111/aos.13415</v>
      </c>
      <c r="AC4825" s="13" t="str">
        <f>Tableau1[[#This Row],[Authors]]&amp;", "&amp;Tableau1[[#This Row],[Title]]&amp;" "&amp;Tableau1[[#This Row],[Journal]]&amp;". "&amp;Tableau1[[#This Row],[Year]]</f>
        <v>Xin C, Chen X, Li M, Shi Y, Wang H, Wang R, Wang N., Imaging collector channel entrance with a new intraocular micro-probe swept-source optical coherence tomography. Acta Ophthalmol. 2017</v>
      </c>
    </row>
    <row r="4826" spans="1:29" x14ac:dyDescent="0.3">
      <c r="A4826">
        <v>11048</v>
      </c>
      <c r="B4826" t="s">
        <v>13470</v>
      </c>
      <c r="C4826" t="s">
        <v>23632</v>
      </c>
      <c r="D4826" t="s">
        <v>33924</v>
      </c>
      <c r="E4826" t="s">
        <v>2447</v>
      </c>
      <c r="F4826" s="10"/>
      <c r="G4826">
        <v>2017</v>
      </c>
      <c r="J4826">
        <v>0.43025250173549279</v>
      </c>
      <c r="L4826" t="s">
        <v>45289</v>
      </c>
      <c r="M4826">
        <v>26237531</v>
      </c>
      <c r="Q4826" s="10"/>
      <c r="R4826" s="11">
        <f t="shared" si="150"/>
        <v>0</v>
      </c>
      <c r="U4826" s="11">
        <f t="shared" si="151"/>
        <v>0</v>
      </c>
      <c r="Y4826" s="11">
        <f>IF(SUM(Tableau1[[#This Row],[Other access]:[Sci-hub access]])&gt;=1,1,0)</f>
        <v>0</v>
      </c>
      <c r="Z4826" s="12">
        <f>IF(OR(Tableau1[[#This Row],[Access R1 + S1+ T1 ]]&gt;=1,Tableau1[[#This Row],[Access V1 +W1 + X1]]&gt;=1),1,0)</f>
        <v>0</v>
      </c>
      <c r="AB4826" s="10" t="str">
        <f>Tableau1[[#This Row],[DOI]]</f>
        <v>doi: 10.1097/IOP.0000000000000534</v>
      </c>
      <c r="AC4826" s="13" t="str">
        <f>Tableau1[[#This Row],[Authors]]&amp;", "&amp;Tableau1[[#This Row],[Title]]&amp;" "&amp;Tableau1[[#This Row],[Journal]]&amp;". "&amp;Tableau1[[#This Row],[Year]]</f>
        <v>Jakobiec FA, Stagner AM, Raizman MB, Hatton MP., Histopathologic Clues in Diagnosing Oral Mucosal Grafts to the Conjunctiva. Ophthal Plast Reconstr Surg. 2017</v>
      </c>
    </row>
    <row r="4827" spans="1:29" x14ac:dyDescent="0.3">
      <c r="A4827">
        <v>10972</v>
      </c>
      <c r="B4827" t="s">
        <v>13404</v>
      </c>
      <c r="C4827" t="s">
        <v>23566</v>
      </c>
      <c r="D4827" t="s">
        <v>33858</v>
      </c>
      <c r="E4827" t="s">
        <v>2546</v>
      </c>
      <c r="F4827" s="10"/>
      <c r="G4827">
        <v>2017</v>
      </c>
      <c r="J4827">
        <v>0.43027816888198012</v>
      </c>
      <c r="L4827" t="s">
        <v>45213</v>
      </c>
      <c r="M4827">
        <v>26746987</v>
      </c>
      <c r="Q4827" s="10"/>
      <c r="R4827" s="11">
        <f t="shared" si="150"/>
        <v>0</v>
      </c>
      <c r="U4827" s="11">
        <f t="shared" si="151"/>
        <v>0</v>
      </c>
      <c r="Y4827" s="11">
        <f>IF(SUM(Tableau1[[#This Row],[Other access]:[Sci-hub access]])&gt;=1,1,0)</f>
        <v>0</v>
      </c>
      <c r="Z4827" s="12">
        <f>IF(OR(Tableau1[[#This Row],[Access R1 + S1+ T1 ]]&gt;=1,Tableau1[[#This Row],[Access V1 +W1 + X1]]&gt;=1),1,0)</f>
        <v>0</v>
      </c>
      <c r="AB4827" s="10" t="str">
        <f>Tableau1[[#This Row],[DOI]]</f>
        <v>doi: 10.1016/j.expneurol.2015.12.015</v>
      </c>
      <c r="AC4827" s="13" t="str">
        <f>Tableau1[[#This Row],[Authors]]&amp;", "&amp;Tableau1[[#This Row],[Title]]&amp;" "&amp;Tableau1[[#This Row],[Journal]]&amp;". "&amp;Tableau1[[#This Row],[Year]]</f>
        <v>Benowitz LI, He Z, Goldberg JL., Reaching the brain: Advances in optic nerve regeneration. Exp Neurol. 2017</v>
      </c>
    </row>
    <row r="4828" spans="1:29" ht="28.8" x14ac:dyDescent="0.3">
      <c r="A4828">
        <v>8149</v>
      </c>
      <c r="B4828" t="s">
        <v>10864</v>
      </c>
      <c r="C4828" t="s">
        <v>21052</v>
      </c>
      <c r="D4828" t="s">
        <v>31302</v>
      </c>
      <c r="E4828" t="s">
        <v>2767</v>
      </c>
      <c r="F4828" s="10"/>
      <c r="G4828">
        <v>2017</v>
      </c>
      <c r="J4828">
        <v>0.43027867071550396</v>
      </c>
      <c r="L4828" t="s">
        <v>42496</v>
      </c>
      <c r="M4828">
        <v>27988431</v>
      </c>
      <c r="Q4828" s="10"/>
      <c r="R4828" s="11">
        <f t="shared" si="150"/>
        <v>0</v>
      </c>
      <c r="U4828" s="11">
        <f t="shared" si="151"/>
        <v>0</v>
      </c>
      <c r="Y4828" s="11">
        <f>IF(SUM(Tableau1[[#This Row],[Other access]:[Sci-hub access]])&gt;=1,1,0)</f>
        <v>0</v>
      </c>
      <c r="Z4828" s="12">
        <f>IF(OR(Tableau1[[#This Row],[Access R1 + S1+ T1 ]]&gt;=1,Tableau1[[#This Row],[Access V1 +W1 + X1]]&gt;=1),1,0)</f>
        <v>0</v>
      </c>
      <c r="AB4828" s="10" t="str">
        <f>Tableau1[[#This Row],[DOI]]</f>
        <v>doi: 10.1016/j.autrev.2016.12.002</v>
      </c>
      <c r="AC4828" s="13" t="str">
        <f>Tableau1[[#This Row],[Authors]]&amp;", "&amp;Tableau1[[#This Row],[Title]]&amp;" "&amp;Tableau1[[#This Row],[Journal]]&amp;". "&amp;Tableau1[[#This Row],[Year]]</f>
        <v>Tay SH, Fairhurst AM, Mak A., Clinical utility of circulating anti-N-methyl-(d)-aspartate receptor subunits NR2A/B antibody for the diagnosis of neuropsychiatric syndromes in systemic lupus erythematosus and Sjögren's syndrome: An updated meta-analysis. Autoimmun Rev. 2017</v>
      </c>
    </row>
    <row r="4829" spans="1:29" x14ac:dyDescent="0.3">
      <c r="A4829">
        <v>5859</v>
      </c>
      <c r="B4829" t="s">
        <v>721</v>
      </c>
      <c r="C4829" t="s">
        <v>722</v>
      </c>
      <c r="D4829" t="s">
        <v>723</v>
      </c>
      <c r="E4829" t="s">
        <v>3014</v>
      </c>
      <c r="F4829" s="10"/>
      <c r="G4829">
        <v>2017</v>
      </c>
      <c r="J4829">
        <v>0.43029699960077916</v>
      </c>
      <c r="L4829" t="s">
        <v>40241</v>
      </c>
      <c r="M4829">
        <v>28279173</v>
      </c>
      <c r="Q4829" s="10"/>
      <c r="R4829" s="11">
        <f t="shared" si="150"/>
        <v>0</v>
      </c>
      <c r="U4829" s="11">
        <f t="shared" si="151"/>
        <v>0</v>
      </c>
      <c r="Y4829" s="11">
        <f>IF(SUM(Tableau1[[#This Row],[Other access]:[Sci-hub access]])&gt;=1,1,0)</f>
        <v>0</v>
      </c>
      <c r="Z4829" s="12">
        <f>IF(OR(Tableau1[[#This Row],[Access R1 + S1+ T1 ]]&gt;=1,Tableau1[[#This Row],[Access V1 +W1 + X1]]&gt;=1),1,0)</f>
        <v>0</v>
      </c>
      <c r="AB4829" s="10" t="str">
        <f>Tableau1[[#This Row],[DOI]]</f>
        <v>doi: 10.1186/s12941-017-0187-z</v>
      </c>
      <c r="AC4829" s="13" t="str">
        <f>Tableau1[[#This Row],[Authors]]&amp;", "&amp;Tableau1[[#This Row],[Title]]&amp;" "&amp;Tableau1[[#This Row],[Journal]]&amp;". "&amp;Tableau1[[#This Row],[Year]]</f>
        <v>Hotta F, Eguchi H, Nishimura K, Kogiso M, Ishimaru M, Kusaka S, Shimomura Y, Yaguchi T., A super-infection in the cornea caused by Stemphylium, Acremonium, and α-Streptococcus. Ann Clin Microbiol Antimicrob. 2017</v>
      </c>
    </row>
    <row r="4830" spans="1:29" x14ac:dyDescent="0.3">
      <c r="A4830">
        <v>9620</v>
      </c>
      <c r="B4830" t="s">
        <v>12173</v>
      </c>
      <c r="C4830" t="s">
        <v>22348</v>
      </c>
      <c r="D4830" t="s">
        <v>32621</v>
      </c>
      <c r="E4830" t="s">
        <v>2468</v>
      </c>
      <c r="F4830" s="10"/>
      <c r="G4830">
        <v>2017</v>
      </c>
      <c r="J4830">
        <v>0.43041967262952197</v>
      </c>
      <c r="L4830" t="s">
        <v>43891</v>
      </c>
      <c r="M4830">
        <v>27636593</v>
      </c>
      <c r="Q4830" s="10"/>
      <c r="R4830" s="11">
        <f t="shared" si="150"/>
        <v>0</v>
      </c>
      <c r="U4830" s="11">
        <f t="shared" si="151"/>
        <v>0</v>
      </c>
      <c r="Y4830" s="11">
        <f>IF(SUM(Tableau1[[#This Row],[Other access]:[Sci-hub access]])&gt;=1,1,0)</f>
        <v>0</v>
      </c>
      <c r="Z4830" s="12">
        <f>IF(OR(Tableau1[[#This Row],[Access R1 + S1+ T1 ]]&gt;=1,Tableau1[[#This Row],[Access V1 +W1 + X1]]&gt;=1),1,0)</f>
        <v>0</v>
      </c>
      <c r="AB4830" s="10" t="str">
        <f>Tableau1[[#This Row],[DOI]]</f>
        <v>doi: 10.1097/IJG.0000000000000464</v>
      </c>
      <c r="AC4830" s="13" t="str">
        <f>Tableau1[[#This Row],[Authors]]&amp;", "&amp;Tableau1[[#This Row],[Title]]&amp;" "&amp;Tableau1[[#This Row],[Journal]]&amp;". "&amp;Tableau1[[#This Row],[Year]]</f>
        <v>Geffen N, Ofir S, Belkin A, Segev F, Barkana Y, Kaplan Messas A, Assia EI, Belkin M., Transscleral Selective Laser Trabeculoplasty Without a Gonioscopy Lens. J Glaucoma. 2017</v>
      </c>
    </row>
    <row r="4831" spans="1:29" x14ac:dyDescent="0.3">
      <c r="A4831">
        <v>4440</v>
      </c>
      <c r="B4831" t="s">
        <v>7566</v>
      </c>
      <c r="C4831" t="s">
        <v>17802</v>
      </c>
      <c r="D4831" t="s">
        <v>27995</v>
      </c>
      <c r="E4831" t="s">
        <v>2443</v>
      </c>
      <c r="F4831" s="10"/>
      <c r="G4831">
        <v>2017</v>
      </c>
      <c r="J4831">
        <v>0.43057228902381617</v>
      </c>
      <c r="L4831" t="s">
        <v>38862</v>
      </c>
      <c r="M4831">
        <v>28444328</v>
      </c>
      <c r="Q4831" s="10"/>
      <c r="R4831" s="11">
        <f t="shared" si="150"/>
        <v>0</v>
      </c>
      <c r="U4831" s="11">
        <f t="shared" si="151"/>
        <v>0</v>
      </c>
      <c r="Y4831" s="11">
        <f>IF(SUM(Tableau1[[#This Row],[Other access]:[Sci-hub access]])&gt;=1,1,0)</f>
        <v>0</v>
      </c>
      <c r="Z4831" s="12">
        <f>IF(OR(Tableau1[[#This Row],[Access R1 + S1+ T1 ]]&gt;=1,Tableau1[[#This Row],[Access V1 +W1 + X1]]&gt;=1),1,0)</f>
        <v>0</v>
      </c>
      <c r="AB4831" s="10" t="str">
        <f>Tableau1[[#This Row],[DOI]]</f>
        <v>doi: 10.1167/iovs.16-20621</v>
      </c>
      <c r="AC4831" s="13" t="str">
        <f>Tableau1[[#This Row],[Authors]]&amp;", "&amp;Tableau1[[#This Row],[Title]]&amp;" "&amp;Tableau1[[#This Row],[Journal]]&amp;". "&amp;Tableau1[[#This Row],[Year]]</f>
        <v>Roskamp KW, Montelongo DM, Anorma CD, Bandak DN, Chua JA, Malecha KT, Martin RW., Multiple Aggregation Pathways in Human γS-Crystallin and Its Aggregation-Prone G18V Variant. Invest Ophthalmol Vis Sci. 2017</v>
      </c>
    </row>
    <row r="4832" spans="1:29" x14ac:dyDescent="0.3">
      <c r="A4832">
        <v>7097</v>
      </c>
      <c r="B4832" t="s">
        <v>9948</v>
      </c>
      <c r="C4832" t="s">
        <v>20151</v>
      </c>
      <c r="D4832" t="s">
        <v>30382</v>
      </c>
      <c r="E4832" t="s">
        <v>2529</v>
      </c>
      <c r="F4832" s="10"/>
      <c r="G4832">
        <v>2017</v>
      </c>
      <c r="J4832">
        <v>0.4306506499178866</v>
      </c>
      <c r="L4832" t="s">
        <v>41453</v>
      </c>
      <c r="M4832">
        <v>28129000</v>
      </c>
      <c r="Q4832" s="10"/>
      <c r="R4832" s="11">
        <f t="shared" si="150"/>
        <v>0</v>
      </c>
      <c r="U4832" s="11">
        <f t="shared" si="151"/>
        <v>0</v>
      </c>
      <c r="Y4832" s="11">
        <f>IF(SUM(Tableau1[[#This Row],[Other access]:[Sci-hub access]])&gt;=1,1,0)</f>
        <v>0</v>
      </c>
      <c r="Z4832" s="12">
        <f>IF(OR(Tableau1[[#This Row],[Access R1 + S1+ T1 ]]&gt;=1,Tableau1[[#This Row],[Access V1 +W1 + X1]]&gt;=1),1,0)</f>
        <v>0</v>
      </c>
      <c r="AB4832" s="10" t="str">
        <f>Tableau1[[#This Row],[DOI]]</f>
        <v>doi: 10.1080/02713683.2016.1262429</v>
      </c>
      <c r="AC4832" s="13" t="str">
        <f>Tableau1[[#This Row],[Authors]]&amp;", "&amp;Tableau1[[#This Row],[Title]]&amp;" "&amp;Tableau1[[#This Row],[Journal]]&amp;". "&amp;Tableau1[[#This Row],[Year]]</f>
        <v>Szakáts I, Sebestyén M, Tóth É, Purebl G., Dry Eye Symptoms, Patient-Reported Visual Functioning, and Health Anxiety Influencing Patient Satisfaction After Cataract Surgery. Curr Eye Res. 2017</v>
      </c>
    </row>
    <row r="4833" spans="1:29" x14ac:dyDescent="0.3">
      <c r="A4833">
        <v>6878</v>
      </c>
      <c r="B4833" t="s">
        <v>9752</v>
      </c>
      <c r="C4833" t="s">
        <v>19956</v>
      </c>
      <c r="D4833" t="s">
        <v>30186</v>
      </c>
      <c r="E4833" t="s">
        <v>2443</v>
      </c>
      <c r="F4833" s="10"/>
      <c r="G4833">
        <v>2017</v>
      </c>
      <c r="J4833">
        <v>0.43074849133181758</v>
      </c>
      <c r="L4833" t="s">
        <v>41237</v>
      </c>
      <c r="M4833">
        <v>28152139</v>
      </c>
      <c r="Q4833" s="10"/>
      <c r="R4833" s="11">
        <f t="shared" si="150"/>
        <v>0</v>
      </c>
      <c r="U4833" s="11">
        <f t="shared" si="151"/>
        <v>0</v>
      </c>
      <c r="Y4833" s="11">
        <f>IF(SUM(Tableau1[[#This Row],[Other access]:[Sci-hub access]])&gt;=1,1,0)</f>
        <v>0</v>
      </c>
      <c r="Z4833" s="12">
        <f>IF(OR(Tableau1[[#This Row],[Access R1 + S1+ T1 ]]&gt;=1,Tableau1[[#This Row],[Access V1 +W1 + X1]]&gt;=1),1,0)</f>
        <v>0</v>
      </c>
      <c r="AB4833" s="10" t="str">
        <f>Tableau1[[#This Row],[DOI]]</f>
        <v>doi: 10.1167/iovs.16-20611</v>
      </c>
      <c r="AC4833" s="13" t="str">
        <f>Tableau1[[#This Row],[Authors]]&amp;", "&amp;Tableau1[[#This Row],[Title]]&amp;" "&amp;Tableau1[[#This Row],[Journal]]&amp;". "&amp;Tableau1[[#This Row],[Year]]</f>
        <v>Shu DY, Wojciechowski MC, Lovicu FJ., Bone Morphogenetic Protein-7 Suppresses TGFβ2-Induced Epithelial-Mesenchymal Transition in the Lens: Implications for Cataract Prevention. Invest Ophthalmol Vis Sci. 2017</v>
      </c>
    </row>
    <row r="4834" spans="1:29" ht="28.8" x14ac:dyDescent="0.3">
      <c r="A4834">
        <v>867</v>
      </c>
      <c r="B4834" t="s">
        <v>4130</v>
      </c>
      <c r="C4834" t="s">
        <v>14384</v>
      </c>
      <c r="D4834" t="s">
        <v>24550</v>
      </c>
      <c r="E4834" t="s">
        <v>2448</v>
      </c>
      <c r="F4834" s="10"/>
      <c r="G4834">
        <v>2018</v>
      </c>
      <c r="J4834">
        <v>0.43082698317034396</v>
      </c>
      <c r="L4834" t="s">
        <v>35355</v>
      </c>
      <c r="M4834">
        <v>29080915</v>
      </c>
      <c r="Q4834" s="10"/>
      <c r="R4834" s="11">
        <f t="shared" si="150"/>
        <v>0</v>
      </c>
      <c r="U4834" s="11">
        <f t="shared" si="151"/>
        <v>0</v>
      </c>
      <c r="Y4834" s="11">
        <f>IF(SUM(Tableau1[[#This Row],[Other access]:[Sci-hub access]])&gt;=1,1,0)</f>
        <v>0</v>
      </c>
      <c r="Z4834" s="12">
        <f>IF(OR(Tableau1[[#This Row],[Access R1 + S1+ T1 ]]&gt;=1,Tableau1[[#This Row],[Access V1 +W1 + X1]]&gt;=1),1,0)</f>
        <v>0</v>
      </c>
      <c r="AB4834" s="10" t="str">
        <f>Tableau1[[#This Row],[DOI]]</f>
        <v>doi: 10.1007/s00417-017-3828-1</v>
      </c>
      <c r="AC4834" s="13" t="str">
        <f>Tableau1[[#This Row],[Authors]]&amp;", "&amp;Tableau1[[#This Row],[Title]]&amp;" "&amp;Tableau1[[#This Row],[Journal]]&amp;". "&amp;Tableau1[[#This Row],[Year]]</f>
        <v>Karst SG, Lammer J, Mitsch C, Schober M, Mehta J, Scholda C, Kundi M, Kriechbaum K, Schmidt-Erfurth U., Detailed analysis of retinal morphology in patients with diabetic macular edema (DME) randomized to ranibizumab or triamcinolone treatment. Graefes Arch Clin Exp Ophthalmol. 2018</v>
      </c>
    </row>
    <row r="4835" spans="1:29" x14ac:dyDescent="0.3">
      <c r="A4835">
        <v>5246</v>
      </c>
      <c r="B4835" t="s">
        <v>8313</v>
      </c>
      <c r="C4835" t="s">
        <v>18537</v>
      </c>
      <c r="D4835" t="s">
        <v>28743</v>
      </c>
      <c r="E4835" t="s">
        <v>2529</v>
      </c>
      <c r="F4835" s="10"/>
      <c r="G4835">
        <v>2017</v>
      </c>
      <c r="J4835">
        <v>0.43083225542044701</v>
      </c>
      <c r="L4835" t="s">
        <v>39646</v>
      </c>
      <c r="M4835">
        <v>28358253</v>
      </c>
      <c r="Q4835" s="10"/>
      <c r="R4835" s="11">
        <f t="shared" si="150"/>
        <v>0</v>
      </c>
      <c r="U4835" s="11">
        <f t="shared" si="151"/>
        <v>0</v>
      </c>
      <c r="Y4835" s="11">
        <f>IF(SUM(Tableau1[[#This Row],[Other access]:[Sci-hub access]])&gt;=1,1,0)</f>
        <v>0</v>
      </c>
      <c r="Z4835" s="12">
        <f>IF(OR(Tableau1[[#This Row],[Access R1 + S1+ T1 ]]&gt;=1,Tableau1[[#This Row],[Access V1 +W1 + X1]]&gt;=1),1,0)</f>
        <v>0</v>
      </c>
      <c r="AB4835" s="10" t="str">
        <f>Tableau1[[#This Row],[DOI]]</f>
        <v>doi: 10.1080/02713683.2017.1284241</v>
      </c>
      <c r="AC4835" s="13" t="str">
        <f>Tableau1[[#This Row],[Authors]]&amp;", "&amp;Tableau1[[#This Row],[Title]]&amp;" "&amp;Tableau1[[#This Row],[Journal]]&amp;". "&amp;Tableau1[[#This Row],[Year]]</f>
        <v>Yıldırım Y, Olcucu O, Gunaydin ZK, Ağca A, Ozgurhan EB, Alagoz C, Mutaf C, Demirok A., Comparison of Accelerated Corneal Collagen Cross-linking Types for Treating Keratoconus. Curr Eye Res. 2017</v>
      </c>
    </row>
    <row r="4836" spans="1:29" x14ac:dyDescent="0.3">
      <c r="A4836">
        <v>9178</v>
      </c>
      <c r="B4836" t="s">
        <v>11771</v>
      </c>
      <c r="C4836" t="s">
        <v>21946</v>
      </c>
      <c r="D4836" t="s">
        <v>32212</v>
      </c>
      <c r="E4836" t="s">
        <v>34315</v>
      </c>
      <c r="F4836" s="10"/>
      <c r="G4836">
        <v>2017</v>
      </c>
      <c r="J4836">
        <v>0.43093116967577627</v>
      </c>
      <c r="L4836" t="s">
        <v>43494</v>
      </c>
      <c r="M4836">
        <v>27768975</v>
      </c>
      <c r="Q4836" s="10"/>
      <c r="R4836" s="11">
        <f t="shared" si="150"/>
        <v>0</v>
      </c>
      <c r="U4836" s="11">
        <f t="shared" si="151"/>
        <v>0</v>
      </c>
      <c r="Y4836" s="11">
        <f>IF(SUM(Tableau1[[#This Row],[Other access]:[Sci-hub access]])&gt;=1,1,0)</f>
        <v>0</v>
      </c>
      <c r="Z4836" s="12">
        <f>IF(OR(Tableau1[[#This Row],[Access R1 + S1+ T1 ]]&gt;=1,Tableau1[[#This Row],[Access V1 +W1 + X1]]&gt;=1),1,0)</f>
        <v>0</v>
      </c>
      <c r="AB4836" s="10" t="str">
        <f>Tableau1[[#This Row],[DOI]]</f>
        <v>doi: 10.1016/j.biomaterials.2016.09.022</v>
      </c>
      <c r="AC4836" s="13" t="str">
        <f>Tableau1[[#This Row],[Authors]]&amp;", "&amp;Tableau1[[#This Row],[Title]]&amp;" "&amp;Tableau1[[#This Row],[Journal]]&amp;". "&amp;Tableau1[[#This Row],[Year]]</f>
        <v>Chen C, Liu K, Xu Y, Zhang P, Suo Y, Lu Y, Zhang W, Su L, Gu Q, Wang H, Gu J, Li Z, Xu X., Anti-angiogenesis through noninvasive to minimally invasive intraocular delivery of the peptide CC12 identified by in vivo-directed evolution. Biomaterials. 2017</v>
      </c>
    </row>
    <row r="4837" spans="1:29" ht="28.8" x14ac:dyDescent="0.3">
      <c r="A4837">
        <v>8602</v>
      </c>
      <c r="B4837" t="s">
        <v>11264</v>
      </c>
      <c r="C4837" t="s">
        <v>21448</v>
      </c>
      <c r="D4837" t="s">
        <v>31703</v>
      </c>
      <c r="E4837" t="s">
        <v>2683</v>
      </c>
      <c r="F4837" s="10"/>
      <c r="G4837">
        <v>2017</v>
      </c>
      <c r="J4837">
        <v>0.43105941887674615</v>
      </c>
      <c r="L4837" t="s">
        <v>42938</v>
      </c>
      <c r="M4837">
        <v>27884934</v>
      </c>
      <c r="Q4837" s="10"/>
      <c r="R4837" s="11">
        <f t="shared" si="150"/>
        <v>0</v>
      </c>
      <c r="U4837" s="11">
        <f t="shared" si="151"/>
        <v>0</v>
      </c>
      <c r="Y4837" s="11">
        <f>IF(SUM(Tableau1[[#This Row],[Other access]:[Sci-hub access]])&gt;=1,1,0)</f>
        <v>0</v>
      </c>
      <c r="Z4837" s="12">
        <f>IF(OR(Tableau1[[#This Row],[Access R1 + S1+ T1 ]]&gt;=1,Tableau1[[#This Row],[Access V1 +W1 + X1]]&gt;=1),1,0)</f>
        <v>0</v>
      </c>
      <c r="AB4837" s="10" t="str">
        <f>Tableau1[[#This Row],[DOI]]</f>
        <v>doi: 10.1136/jnnp-2016-314991</v>
      </c>
      <c r="AC4837" s="13" t="str">
        <f>Tableau1[[#This Row],[Authors]]&amp;", "&amp;Tableau1[[#This Row],[Title]]&amp;" "&amp;Tableau1[[#This Row],[Journal]]&amp;". "&amp;Tableau1[[#This Row],[Year]]</f>
        <v>Tackley G, Vecchio D, Hamid S, Jurynczyk M, Kong Y, Gore R, Mutch K, Woodhall M, Waters P, Vincent A, Leite MI, Tracey I, Jacob A, Palace J., Chronic neuropathic pain severity is determined by lesion level in aquaporin 4-antibody-positive myelitis. J Neurol Neurosurg Psychiatry. 2017</v>
      </c>
    </row>
    <row r="4838" spans="1:29" ht="28.8" x14ac:dyDescent="0.3">
      <c r="A4838">
        <v>3550</v>
      </c>
      <c r="B4838" t="s">
        <v>6723</v>
      </c>
      <c r="C4838" t="s">
        <v>16965</v>
      </c>
      <c r="D4838" t="s">
        <v>27147</v>
      </c>
      <c r="E4838" t="s">
        <v>2714</v>
      </c>
      <c r="F4838" s="10"/>
      <c r="G4838">
        <v>2017</v>
      </c>
      <c r="J4838">
        <v>0.43106500924136093</v>
      </c>
      <c r="L4838" t="s">
        <v>37997</v>
      </c>
      <c r="M4838">
        <v>28573109</v>
      </c>
      <c r="Q4838" s="10"/>
      <c r="R4838" s="11">
        <f t="shared" si="150"/>
        <v>0</v>
      </c>
      <c r="U4838" s="11">
        <f t="shared" si="151"/>
        <v>0</v>
      </c>
      <c r="Y4838" s="11">
        <f>IF(SUM(Tableau1[[#This Row],[Other access]:[Sci-hub access]])&gt;=1,1,0)</f>
        <v>0</v>
      </c>
      <c r="Z4838" s="12">
        <f>IF(OR(Tableau1[[#This Row],[Access R1 + S1+ T1 ]]&gt;=1,Tableau1[[#This Row],[Access V1 +W1 + X1]]&gt;=1),1,0)</f>
        <v>0</v>
      </c>
      <c r="AB4838" s="10" t="str">
        <f>Tableau1[[#This Row],[DOI]]</f>
        <v>doi: 10.3389/fcimb.2017.00193</v>
      </c>
      <c r="AC4838" s="13" t="str">
        <f>Tableau1[[#This Row],[Authors]]&amp;", "&amp;Tableau1[[#This Row],[Title]]&amp;" "&amp;Tableau1[[#This Row],[Journal]]&amp;". "&amp;Tableau1[[#This Row],[Year]]</f>
        <v>Chidambaram JD, Kannambath S, Srikanthi P, Shah M, Lalitha P, Elakkiya S, Bauer J, Prajna NV, Holland MJ, Burton MJ., Persistence of Innate Immune Pathways in Late Stage Human Bacterial and Fungal Keratitis: Results from a Comparative Transcriptome Analysis. Front Cell Infect Microbiol. 2017</v>
      </c>
    </row>
    <row r="4839" spans="1:29" x14ac:dyDescent="0.3">
      <c r="A4839">
        <v>363</v>
      </c>
      <c r="B4839" t="s">
        <v>3626</v>
      </c>
      <c r="C4839" t="s">
        <v>13887</v>
      </c>
      <c r="D4839" t="s">
        <v>24046</v>
      </c>
      <c r="E4839" t="s">
        <v>2443</v>
      </c>
      <c r="F4839" s="10"/>
      <c r="G4839">
        <v>2017</v>
      </c>
      <c r="J4839">
        <v>0.43108731074824658</v>
      </c>
      <c r="L4839" t="s">
        <v>34870</v>
      </c>
      <c r="M4839">
        <v>29242907</v>
      </c>
      <c r="Q4839" s="10"/>
      <c r="R4839" s="11">
        <f t="shared" si="150"/>
        <v>0</v>
      </c>
      <c r="U4839" s="11">
        <f t="shared" si="151"/>
        <v>0</v>
      </c>
      <c r="Y4839" s="11">
        <f>IF(SUM(Tableau1[[#This Row],[Other access]:[Sci-hub access]])&gt;=1,1,0)</f>
        <v>0</v>
      </c>
      <c r="Z4839" s="12">
        <f>IF(OR(Tableau1[[#This Row],[Access R1 + S1+ T1 ]]&gt;=1,Tableau1[[#This Row],[Access V1 +W1 + X1]]&gt;=1),1,0)</f>
        <v>0</v>
      </c>
      <c r="AB4839" s="10" t="str">
        <f>Tableau1[[#This Row],[DOI]]</f>
        <v>doi: 10.1167/iovs.17-22382</v>
      </c>
      <c r="AC4839" s="13" t="str">
        <f>Tableau1[[#This Row],[Authors]]&amp;", "&amp;Tableau1[[#This Row],[Title]]&amp;" "&amp;Tableau1[[#This Row],[Journal]]&amp;". "&amp;Tableau1[[#This Row],[Year]]</f>
        <v>Klein R, Lee KE, Maynard JD, Meuer SM, Gangnon RE, Klein BEK., Skin Intrinsic Fluorescence and Age-Related Macular Degeneration: The Beaver Dam Eye Study. Invest Ophthalmol Vis Sci. 2017</v>
      </c>
    </row>
    <row r="4840" spans="1:29" x14ac:dyDescent="0.3">
      <c r="A4840">
        <v>6039</v>
      </c>
      <c r="B4840" t="s">
        <v>9025</v>
      </c>
      <c r="C4840" t="s">
        <v>19239</v>
      </c>
      <c r="D4840" t="s">
        <v>29455</v>
      </c>
      <c r="E4840" t="s">
        <v>2523</v>
      </c>
      <c r="F4840" s="10"/>
      <c r="G4840">
        <v>2017</v>
      </c>
      <c r="J4840">
        <v>0.43118505270135588</v>
      </c>
      <c r="L4840" t="s">
        <v>40416</v>
      </c>
      <c r="M4840">
        <v>28257132</v>
      </c>
      <c r="Q4840" s="10"/>
      <c r="R4840" s="11">
        <f t="shared" si="150"/>
        <v>0</v>
      </c>
      <c r="U4840" s="11">
        <f t="shared" si="151"/>
        <v>0</v>
      </c>
      <c r="Y4840" s="11">
        <f>IF(SUM(Tableau1[[#This Row],[Other access]:[Sci-hub access]])&gt;=1,1,0)</f>
        <v>0</v>
      </c>
      <c r="Z4840" s="12">
        <f>IF(OR(Tableau1[[#This Row],[Access R1 + S1+ T1 ]]&gt;=1,Tableau1[[#This Row],[Access V1 +W1 + X1]]&gt;=1),1,0)</f>
        <v>0</v>
      </c>
      <c r="AB4840" s="10" t="str">
        <f>Tableau1[[#This Row],[DOI]]</f>
        <v>doi: 10.1038/eye.2017.28</v>
      </c>
      <c r="AC4840" s="13" t="str">
        <f>Tableau1[[#This Row],[Authors]]&amp;", "&amp;Tableau1[[#This Row],[Title]]&amp;" "&amp;Tableau1[[#This Row],[Journal]]&amp;". "&amp;Tableau1[[#This Row],[Year]]</f>
        <v>Liao SL, Wei YH, Chuang AY., The role of rectus muscle myectomy in the management of large-angle strabismus for Graves' ophthalmopathy. Eye (Lond). 2017</v>
      </c>
    </row>
    <row r="4841" spans="1:29" x14ac:dyDescent="0.3">
      <c r="A4841">
        <v>10703</v>
      </c>
      <c r="B4841" t="s">
        <v>13167</v>
      </c>
      <c r="C4841" t="s">
        <v>23330</v>
      </c>
      <c r="D4841" t="s">
        <v>33620</v>
      </c>
      <c r="E4841" t="s">
        <v>34015</v>
      </c>
      <c r="F4841" s="10"/>
      <c r="G4841">
        <v>2017</v>
      </c>
      <c r="J4841">
        <v>0.43129604225835783</v>
      </c>
      <c r="L4841" t="s">
        <v>44950</v>
      </c>
      <c r="M4841">
        <v>27096414</v>
      </c>
      <c r="Q4841" s="10"/>
      <c r="R4841" s="11">
        <f t="shared" si="150"/>
        <v>0</v>
      </c>
      <c r="U4841" s="11">
        <f t="shared" si="151"/>
        <v>0</v>
      </c>
      <c r="Y4841" s="11">
        <f>IF(SUM(Tableau1[[#This Row],[Other access]:[Sci-hub access]])&gt;=1,1,0)</f>
        <v>0</v>
      </c>
      <c r="Z4841" s="12">
        <f>IF(OR(Tableau1[[#This Row],[Access R1 + S1+ T1 ]]&gt;=1,Tableau1[[#This Row],[Access V1 +W1 + X1]]&gt;=1),1,0)</f>
        <v>0</v>
      </c>
      <c r="AB4841" s="10" t="str">
        <f>Tableau1[[#This Row],[DOI]]</f>
        <v>doi: 10.3109/13816810.2016.1164194</v>
      </c>
      <c r="AC4841" s="13" t="str">
        <f>Tableau1[[#This Row],[Authors]]&amp;", "&amp;Tableau1[[#This Row],[Title]]&amp;" "&amp;Tableau1[[#This Row],[Journal]]&amp;". "&amp;Tableau1[[#This Row],[Year]]</f>
        <v>Odent S, Casteels I, Cassiman C, Dieltiëns M, Hua MT, Devriendt K., Posterior amorphous corneal dystrophy caused by a de novo deletion. Ophthalmic Genet. 2017</v>
      </c>
    </row>
    <row r="4842" spans="1:29" ht="28.8" x14ac:dyDescent="0.3">
      <c r="A4842">
        <v>8297</v>
      </c>
      <c r="B4842" t="s">
        <v>10998</v>
      </c>
      <c r="C4842" t="s">
        <v>21185</v>
      </c>
      <c r="D4842" t="s">
        <v>31436</v>
      </c>
      <c r="E4842" t="s">
        <v>2438</v>
      </c>
      <c r="F4842" s="10"/>
      <c r="G4842">
        <v>2017</v>
      </c>
      <c r="J4842">
        <v>0.43129654421503483</v>
      </c>
      <c r="L4842" t="s">
        <v>42641</v>
      </c>
      <c r="M4842">
        <v>27941045</v>
      </c>
      <c r="Q4842" s="10"/>
      <c r="R4842" s="11">
        <f t="shared" si="150"/>
        <v>0</v>
      </c>
      <c r="U4842" s="11">
        <f t="shared" si="151"/>
        <v>0</v>
      </c>
      <c r="Y4842" s="11">
        <f>IF(SUM(Tableau1[[#This Row],[Other access]:[Sci-hub access]])&gt;=1,1,0)</f>
        <v>0</v>
      </c>
      <c r="Z4842" s="12">
        <f>IF(OR(Tableau1[[#This Row],[Access R1 + S1+ T1 ]]&gt;=1,Tableau1[[#This Row],[Access V1 +W1 + X1]]&gt;=1),1,0)</f>
        <v>0</v>
      </c>
      <c r="AB4842" s="10" t="str">
        <f>Tableau1[[#This Row],[DOI]]</f>
        <v>doi: 10.1136/bjophthalmol-2016-309409</v>
      </c>
      <c r="AC4842" s="13" t="str">
        <f>Tableau1[[#This Row],[Authors]]&amp;", "&amp;Tableau1[[#This Row],[Title]]&amp;" "&amp;Tableau1[[#This Row],[Journal]]&amp;". "&amp;Tableau1[[#This Row],[Year]]</f>
        <v>Antonios R, Abdul Fattah M, Arba Mosquera S, Abiad BH, Sleiman K, Awwad ST., Single-step transepithelial versus alcohol-assisted photorefractive keratectomy in the treatment of high myopia: a comparative evaluation over 12 months. Br J Ophthalmol. 2017</v>
      </c>
    </row>
    <row r="4843" spans="1:29" x14ac:dyDescent="0.3">
      <c r="A4843">
        <v>2654</v>
      </c>
      <c r="B4843" t="s">
        <v>5868</v>
      </c>
      <c r="C4843" t="s">
        <v>16114</v>
      </c>
      <c r="D4843" t="s">
        <v>26291</v>
      </c>
      <c r="E4843" t="s">
        <v>2632</v>
      </c>
      <c r="F4843" s="10"/>
      <c r="G4843">
        <v>2017</v>
      </c>
      <c r="J4843">
        <v>0.43130346350904569</v>
      </c>
      <c r="L4843" t="s">
        <v>37117</v>
      </c>
      <c r="M4843">
        <v>28712909</v>
      </c>
      <c r="Q4843" s="10"/>
      <c r="R4843" s="11">
        <f t="shared" si="150"/>
        <v>0</v>
      </c>
      <c r="U4843" s="11">
        <f t="shared" si="151"/>
        <v>0</v>
      </c>
      <c r="Y4843" s="11">
        <f>IF(SUM(Tableau1[[#This Row],[Other access]:[Sci-hub access]])&gt;=1,1,0)</f>
        <v>0</v>
      </c>
      <c r="Z4843" s="12">
        <f>IF(OR(Tableau1[[#This Row],[Access R1 + S1+ T1 ]]&gt;=1,Tableau1[[#This Row],[Access V1 +W1 + X1]]&gt;=1),1,0)</f>
        <v>0</v>
      </c>
      <c r="AB4843" s="10" t="str">
        <f>Tableau1[[#This Row],[DOI]]</f>
        <v>doi: 10.1016/j.wneu.2017.07.020</v>
      </c>
      <c r="AC4843" s="13" t="str">
        <f>Tableau1[[#This Row],[Authors]]&amp;", "&amp;Tableau1[[#This Row],[Title]]&amp;" "&amp;Tableau1[[#This Row],[Journal]]&amp;". "&amp;Tableau1[[#This Row],[Year]]</f>
        <v>Jin H, Jiang Y, Ge H, Luo J, Li C, Wu H, Li Y., Comparison of Grading Scales Regarding Perioperative Complications and Clinical Outcomes of Brain Arteriovenous Malformations After Endovascular Therapy-Multicenter Study. World Neurosurg. 2017</v>
      </c>
    </row>
    <row r="4844" spans="1:29" x14ac:dyDescent="0.3">
      <c r="A4844">
        <v>1184</v>
      </c>
      <c r="B4844" t="s">
        <v>4446</v>
      </c>
      <c r="C4844" t="s">
        <v>14699</v>
      </c>
      <c r="D4844" t="s">
        <v>24867</v>
      </c>
      <c r="E4844" t="s">
        <v>2446</v>
      </c>
      <c r="F4844" s="10"/>
      <c r="G4844">
        <v>2018</v>
      </c>
      <c r="J4844">
        <v>0.43133910901580741</v>
      </c>
      <c r="L4844" t="s">
        <v>35671</v>
      </c>
      <c r="M4844">
        <v>28991345</v>
      </c>
      <c r="Q4844" s="10"/>
      <c r="R4844" s="11">
        <f t="shared" si="150"/>
        <v>0</v>
      </c>
      <c r="U4844" s="11">
        <f t="shared" si="151"/>
        <v>0</v>
      </c>
      <c r="Y4844" s="11">
        <f>IF(SUM(Tableau1[[#This Row],[Other access]:[Sci-hub access]])&gt;=1,1,0)</f>
        <v>0</v>
      </c>
      <c r="Z4844" s="12">
        <f>IF(OR(Tableau1[[#This Row],[Access R1 + S1+ T1 ]]&gt;=1,Tableau1[[#This Row],[Access V1 +W1 + X1]]&gt;=1),1,0)</f>
        <v>0</v>
      </c>
      <c r="AB4844" s="10" t="str">
        <f>Tableau1[[#This Row],[DOI]]</f>
        <v>doi: 10.3928/01913913-20170703-14</v>
      </c>
      <c r="AC4844" s="13" t="str">
        <f>Tableau1[[#This Row],[Authors]]&amp;", "&amp;Tableau1[[#This Row],[Title]]&amp;" "&amp;Tableau1[[#This Row],[Journal]]&amp;". "&amp;Tableau1[[#This Row],[Year]]</f>
        <v>Mezad-Koursh D, Leshno A, Klein A, Stolovich C., The Efficacy of Bilateral Lateral Rectus Recession According to Secondary Deviation Measurements in Unilateral Exotropic Duane Retraction Syndrome. J Pediatr Ophthalmol Strabismus. 2018</v>
      </c>
    </row>
    <row r="4845" spans="1:29" x14ac:dyDescent="0.3">
      <c r="A4845">
        <v>8499</v>
      </c>
      <c r="B4845" t="s">
        <v>11173</v>
      </c>
      <c r="C4845" t="s">
        <v>21357</v>
      </c>
      <c r="D4845" t="s">
        <v>31612</v>
      </c>
      <c r="E4845" t="s">
        <v>2445</v>
      </c>
      <c r="F4845" s="10"/>
      <c r="G4845">
        <v>2017</v>
      </c>
      <c r="J4845">
        <v>0.43137454430089706</v>
      </c>
      <c r="L4845" t="s">
        <v>42835</v>
      </c>
      <c r="M4845">
        <v>27902639</v>
      </c>
      <c r="Q4845" s="10"/>
      <c r="R4845" s="11">
        <f t="shared" si="150"/>
        <v>0</v>
      </c>
      <c r="U4845" s="11">
        <f t="shared" si="151"/>
        <v>0</v>
      </c>
      <c r="Y4845" s="11">
        <f>IF(SUM(Tableau1[[#This Row],[Other access]:[Sci-hub access]])&gt;=1,1,0)</f>
        <v>0</v>
      </c>
      <c r="Z4845" s="12">
        <f>IF(OR(Tableau1[[#This Row],[Access R1 + S1+ T1 ]]&gt;=1,Tableau1[[#This Row],[Access V1 +W1 + X1]]&gt;=1),1,0)</f>
        <v>0</v>
      </c>
      <c r="AB4845" s="10" t="str">
        <f>Tableau1[[#This Row],[DOI]]</f>
        <v>doi: 10.1097/IAE.0000000000001413</v>
      </c>
      <c r="AC4845" s="13" t="str">
        <f>Tableau1[[#This Row],[Authors]]&amp;", "&amp;Tableau1[[#This Row],[Title]]&amp;" "&amp;Tableau1[[#This Row],[Journal]]&amp;". "&amp;Tableau1[[#This Row],[Year]]</f>
        <v>Forsaa VA, Krohn J., AIR TAMPONADE COMBINED WITH NONSUPINE POSITIONING IN MACULAR HOLE SURGERY FOR PSEUDOPHAKIC EYES. Retina. 2017</v>
      </c>
    </row>
    <row r="4846" spans="1:29" x14ac:dyDescent="0.3">
      <c r="A4846">
        <v>5996</v>
      </c>
      <c r="B4846" t="s">
        <v>787</v>
      </c>
      <c r="C4846" t="s">
        <v>788</v>
      </c>
      <c r="D4846" t="s">
        <v>789</v>
      </c>
      <c r="E4846" t="s">
        <v>2707</v>
      </c>
      <c r="F4846" s="10"/>
      <c r="G4846">
        <v>2017</v>
      </c>
      <c r="J4846">
        <v>0.43141441538094738</v>
      </c>
      <c r="L4846" t="e">
        <v>#VALUE!</v>
      </c>
      <c r="M4846">
        <v>28260451</v>
      </c>
      <c r="Q4846" s="10"/>
      <c r="R4846" s="11">
        <f t="shared" si="150"/>
        <v>0</v>
      </c>
      <c r="U4846" s="11">
        <f t="shared" si="151"/>
        <v>0</v>
      </c>
      <c r="Y4846" s="11">
        <f>IF(SUM(Tableau1[[#This Row],[Other access]:[Sci-hub access]])&gt;=1,1,0)</f>
        <v>0</v>
      </c>
      <c r="Z4846" s="12">
        <f>IF(OR(Tableau1[[#This Row],[Access R1 + S1+ T1 ]]&gt;=1,Tableau1[[#This Row],[Access V1 +W1 + X1]]&gt;=1),1,0)</f>
        <v>0</v>
      </c>
      <c r="AB4846" s="10" t="e">
        <f>Tableau1[[#This Row],[DOI]]</f>
        <v>#VALUE!</v>
      </c>
      <c r="AC4846" s="13" t="str">
        <f>Tableau1[[#This Row],[Authors]]&amp;", "&amp;Tableau1[[#This Row],[Title]]&amp;" "&amp;Tableau1[[#This Row],[Journal]]&amp;". "&amp;Tableau1[[#This Row],[Year]]</f>
        <v>Al-Thawabi A, Asfour W, Al-Madani M., Descemet Stripping Automated Endothelial Keratoplasty: Our Experience at King Hussein Medical Center. Exp Clin Transplant. 2017</v>
      </c>
    </row>
    <row r="4847" spans="1:29" x14ac:dyDescent="0.3">
      <c r="A4847">
        <v>9632</v>
      </c>
      <c r="B4847" t="s">
        <v>12185</v>
      </c>
      <c r="C4847" t="s">
        <v>22359</v>
      </c>
      <c r="D4847" t="s">
        <v>32633</v>
      </c>
      <c r="E4847" t="s">
        <v>3091</v>
      </c>
      <c r="F4847" s="10"/>
      <c r="G4847">
        <v>2017</v>
      </c>
      <c r="J4847">
        <v>0.43150988514786193</v>
      </c>
      <c r="L4847" t="s">
        <v>43903</v>
      </c>
      <c r="M4847">
        <v>27634063</v>
      </c>
      <c r="Q4847" s="10"/>
      <c r="R4847" s="11">
        <f t="shared" si="150"/>
        <v>0</v>
      </c>
      <c r="U4847" s="11">
        <f t="shared" si="151"/>
        <v>0</v>
      </c>
      <c r="Y4847" s="11">
        <f>IF(SUM(Tableau1[[#This Row],[Other access]:[Sci-hub access]])&gt;=1,1,0)</f>
        <v>0</v>
      </c>
      <c r="Z4847" s="12">
        <f>IF(OR(Tableau1[[#This Row],[Access R1 + S1+ T1 ]]&gt;=1,Tableau1[[#This Row],[Access V1 +W1 + X1]]&gt;=1),1,0)</f>
        <v>0</v>
      </c>
      <c r="AB4847" s="10" t="str">
        <f>Tableau1[[#This Row],[DOI]]</f>
        <v>doi: 10.1111/age.12503</v>
      </c>
      <c r="AC4847" s="13" t="str">
        <f>Tableau1[[#This Row],[Authors]]&amp;", "&amp;Tableau1[[#This Row],[Title]]&amp;" "&amp;Tableau1[[#This Row],[Journal]]&amp;". "&amp;Tableau1[[#This Row],[Year]]</f>
        <v>Abitbol M, Bossé P, Grimard B, Martignat L, Tiret L., Allelic heterogeneity of albinism in the domestic cat. Anim Genet. 2017</v>
      </c>
    </row>
    <row r="4848" spans="1:29" x14ac:dyDescent="0.3">
      <c r="A4848">
        <v>5482</v>
      </c>
      <c r="B4848" t="s">
        <v>8529</v>
      </c>
      <c r="C4848" t="s">
        <v>18750</v>
      </c>
      <c r="D4848" t="s">
        <v>28959</v>
      </c>
      <c r="E4848" t="s">
        <v>2662</v>
      </c>
      <c r="F4848" s="10"/>
      <c r="G4848">
        <v>2017</v>
      </c>
      <c r="J4848">
        <v>0.43175278930168681</v>
      </c>
      <c r="L4848" t="s">
        <v>39871</v>
      </c>
      <c r="M4848">
        <v>28330899</v>
      </c>
      <c r="Q4848" s="10"/>
      <c r="R4848" s="11">
        <f t="shared" si="150"/>
        <v>0</v>
      </c>
      <c r="U4848" s="11">
        <f t="shared" si="151"/>
        <v>0</v>
      </c>
      <c r="Y4848" s="11">
        <f>IF(SUM(Tableau1[[#This Row],[Other access]:[Sci-hub access]])&gt;=1,1,0)</f>
        <v>0</v>
      </c>
      <c r="Z4848" s="12">
        <f>IF(OR(Tableau1[[#This Row],[Access R1 + S1+ T1 ]]&gt;=1,Tableau1[[#This Row],[Access V1 +W1 + X1]]&gt;=1),1,0)</f>
        <v>0</v>
      </c>
      <c r="AB4848" s="10" t="str">
        <f>Tableau1[[#This Row],[DOI]]</f>
        <v>doi: 10.4049/jimmunol.1602087</v>
      </c>
      <c r="AC4848" s="13" t="str">
        <f>Tableau1[[#This Row],[Authors]]&amp;", "&amp;Tableau1[[#This Row],[Title]]&amp;" "&amp;Tableau1[[#This Row],[Journal]]&amp;". "&amp;Tableau1[[#This Row],[Year]]</f>
        <v>Ross BX, Gao N, Cui X, Standiford TJ, Xu J, Yu FX., IL-24 Promotes Pseudomonas aeruginosa Keratitis in C57BL/6 Mouse Corneas. J Immunol. 2017</v>
      </c>
    </row>
    <row r="4849" spans="1:29" x14ac:dyDescent="0.3">
      <c r="A4849">
        <v>2487</v>
      </c>
      <c r="B4849" t="s">
        <v>5709</v>
      </c>
      <c r="C4849" t="s">
        <v>15955</v>
      </c>
      <c r="D4849" t="s">
        <v>26132</v>
      </c>
      <c r="E4849" t="s">
        <v>2443</v>
      </c>
      <c r="F4849" s="10"/>
      <c r="G4849">
        <v>2017</v>
      </c>
      <c r="J4849">
        <v>0.4317629078861247</v>
      </c>
      <c r="L4849" t="s">
        <v>36951</v>
      </c>
      <c r="M4849">
        <v>28738416</v>
      </c>
      <c r="Q4849" s="10"/>
      <c r="R4849" s="11">
        <f t="shared" si="150"/>
        <v>0</v>
      </c>
      <c r="U4849" s="11">
        <f t="shared" si="151"/>
        <v>0</v>
      </c>
      <c r="Y4849" s="11">
        <f>IF(SUM(Tableau1[[#This Row],[Other access]:[Sci-hub access]])&gt;=1,1,0)</f>
        <v>0</v>
      </c>
      <c r="Z4849" s="12">
        <f>IF(OR(Tableau1[[#This Row],[Access R1 + S1+ T1 ]]&gt;=1,Tableau1[[#This Row],[Access V1 +W1 + X1]]&gt;=1),1,0)</f>
        <v>0</v>
      </c>
      <c r="AB4849" s="10" t="str">
        <f>Tableau1[[#This Row],[DOI]]</f>
        <v>doi: 10.1167/iovs.17-21781</v>
      </c>
      <c r="AC4849" s="13" t="str">
        <f>Tableau1[[#This Row],[Authors]]&amp;", "&amp;Tableau1[[#This Row],[Title]]&amp;" "&amp;Tableau1[[#This Row],[Journal]]&amp;". "&amp;Tableau1[[#This Row],[Year]]</f>
        <v>Zhang W, Ogando DG, Kim ET, Choi MJ, Li H, Tenessen JM, Bonanno JA., Conditionally Immortal Slc4a11-/- Mouse Corneal Endothelial Cell Line Recapitulates Disrupted Glutaminolysis Seen in Slc4a11-/- Mouse Model. Invest Ophthalmol Vis Sci. 2017</v>
      </c>
    </row>
    <row r="4850" spans="1:29" x14ac:dyDescent="0.3">
      <c r="A4850">
        <v>6950</v>
      </c>
      <c r="B4850" t="s">
        <v>9817</v>
      </c>
      <c r="C4850" t="s">
        <v>20020</v>
      </c>
      <c r="D4850" t="s">
        <v>30251</v>
      </c>
      <c r="E4850" t="s">
        <v>2599</v>
      </c>
      <c r="F4850" s="10"/>
      <c r="G4850">
        <v>2017</v>
      </c>
      <c r="J4850">
        <v>0.43200763027256417</v>
      </c>
      <c r="L4850" t="s">
        <v>41308</v>
      </c>
      <c r="M4850">
        <v>28142164</v>
      </c>
      <c r="Q4850" s="10"/>
      <c r="R4850" s="11">
        <f t="shared" si="150"/>
        <v>0</v>
      </c>
      <c r="U4850" s="11">
        <f t="shared" si="151"/>
        <v>0</v>
      </c>
      <c r="Y4850" s="11">
        <f>IF(SUM(Tableau1[[#This Row],[Other access]:[Sci-hub access]])&gt;=1,1,0)</f>
        <v>0</v>
      </c>
      <c r="Z4850" s="12">
        <f>IF(OR(Tableau1[[#This Row],[Access R1 + S1+ T1 ]]&gt;=1,Tableau1[[#This Row],[Access V1 +W1 + X1]]&gt;=1),1,0)</f>
        <v>0</v>
      </c>
      <c r="AB4850" s="10" t="str">
        <f>Tableau1[[#This Row],[DOI]]</f>
        <v>doi: 10.1055/s-0042-121575</v>
      </c>
      <c r="AC4850" s="13" t="str">
        <f>Tableau1[[#This Row],[Authors]]&amp;", "&amp;Tableau1[[#This Row],[Title]]&amp;" "&amp;Tableau1[[#This Row],[Journal]]&amp;". "&amp;Tableau1[[#This Row],[Year]]</f>
        <v>Waizel M, Todorova MG, Rickmann A, Blanke BR, Szurman P., Efficacy of Vitrectomy Combined with Subretinal rtPA Injection with Gas or Air Tamponade. Klin Monbl Augenheilkd. 2017</v>
      </c>
    </row>
    <row r="4851" spans="1:29" x14ac:dyDescent="0.3">
      <c r="A4851">
        <v>5548</v>
      </c>
      <c r="B4851" t="s">
        <v>635</v>
      </c>
      <c r="C4851" t="s">
        <v>636</v>
      </c>
      <c r="D4851" t="s">
        <v>637</v>
      </c>
      <c r="E4851" t="s">
        <v>2603</v>
      </c>
      <c r="F4851" s="10"/>
      <c r="G4851">
        <v>2017</v>
      </c>
      <c r="J4851">
        <v>0.43205203425429695</v>
      </c>
      <c r="L4851" t="s">
        <v>39935</v>
      </c>
      <c r="M4851">
        <v>28321871</v>
      </c>
      <c r="Q4851" s="10"/>
      <c r="R4851" s="11">
        <f t="shared" si="150"/>
        <v>0</v>
      </c>
      <c r="U4851" s="11">
        <f t="shared" si="151"/>
        <v>0</v>
      </c>
      <c r="Y4851" s="11">
        <f>IF(SUM(Tableau1[[#This Row],[Other access]:[Sci-hub access]])&gt;=1,1,0)</f>
        <v>0</v>
      </c>
      <c r="Z4851" s="12">
        <f>IF(OR(Tableau1[[#This Row],[Access R1 + S1+ T1 ]]&gt;=1,Tableau1[[#This Row],[Access V1 +W1 + X1]]&gt;=1),1,0)</f>
        <v>0</v>
      </c>
      <c r="AB4851" s="10" t="str">
        <f>Tableau1[[#This Row],[DOI]]</f>
        <v>doi: 10.1111/1468-5922.12305</v>
      </c>
      <c r="AC4851" s="13" t="str">
        <f>Tableau1[[#This Row],[Authors]]&amp;", "&amp;Tableau1[[#This Row],[Title]]&amp;" "&amp;Tableau1[[#This Row],[Journal]]&amp;". "&amp;Tableau1[[#This Row],[Year]]</f>
        <v>Weber BE., Psychological implications of a vision disorder. J Anal Psychol. 2017</v>
      </c>
    </row>
    <row r="4852" spans="1:29" x14ac:dyDescent="0.3">
      <c r="A4852">
        <v>1202</v>
      </c>
      <c r="B4852" t="s">
        <v>4464</v>
      </c>
      <c r="C4852" t="s">
        <v>14717</v>
      </c>
      <c r="D4852" t="s">
        <v>24885</v>
      </c>
      <c r="E4852" t="s">
        <v>34034</v>
      </c>
      <c r="F4852" s="10"/>
      <c r="G4852">
        <v>2017</v>
      </c>
      <c r="J4852">
        <v>0.43214504988441949</v>
      </c>
      <c r="L4852" t="s">
        <v>35689</v>
      </c>
      <c r="M4852">
        <v>28987055</v>
      </c>
      <c r="Q4852" s="10"/>
      <c r="R4852" s="11">
        <f t="shared" si="150"/>
        <v>0</v>
      </c>
      <c r="U4852" s="11">
        <f t="shared" si="151"/>
        <v>0</v>
      </c>
      <c r="Y4852" s="11">
        <f>IF(SUM(Tableau1[[#This Row],[Other access]:[Sci-hub access]])&gt;=1,1,0)</f>
        <v>0</v>
      </c>
      <c r="Z4852" s="12">
        <f>IF(OR(Tableau1[[#This Row],[Access R1 + S1+ T1 ]]&gt;=1,Tableau1[[#This Row],[Access V1 +W1 + X1]]&gt;=1),1,0)</f>
        <v>0</v>
      </c>
      <c r="AB4852" s="10" t="str">
        <f>Tableau1[[#This Row],[DOI]]</f>
        <v>doi: 10.12740/PP/OnlineFirst/62804</v>
      </c>
      <c r="AC4852" s="13" t="str">
        <f>Tableau1[[#This Row],[Authors]]&amp;", "&amp;Tableau1[[#This Row],[Title]]&amp;" "&amp;Tableau1[[#This Row],[Journal]]&amp;". "&amp;Tableau1[[#This Row],[Year]]</f>
        <v>Sitek EJ, Wieczorek D, Konkel A, Dąbrowska M, Sławek J., The pattern of verbal, visuospatial and procedural learning in Richardson variant of progressive supranuclear palsy in comparison to Parkinson's disease. Psychiatr Pol. 2017</v>
      </c>
    </row>
    <row r="4853" spans="1:29" x14ac:dyDescent="0.3">
      <c r="A4853">
        <v>1231</v>
      </c>
      <c r="B4853" t="s">
        <v>4493</v>
      </c>
      <c r="C4853" t="s">
        <v>14746</v>
      </c>
      <c r="D4853" t="s">
        <v>24914</v>
      </c>
      <c r="E4853" t="s">
        <v>2496</v>
      </c>
      <c r="F4853" s="10"/>
      <c r="G4853">
        <v>2017</v>
      </c>
      <c r="J4853">
        <v>0.43223181469649496</v>
      </c>
      <c r="L4853" t="s">
        <v>35718</v>
      </c>
      <c r="M4853">
        <v>28985810</v>
      </c>
      <c r="Q4853" s="10"/>
      <c r="R4853" s="11">
        <f t="shared" si="150"/>
        <v>0</v>
      </c>
      <c r="U4853" s="11">
        <f t="shared" si="151"/>
        <v>0</v>
      </c>
      <c r="Y4853" s="11">
        <f>IF(SUM(Tableau1[[#This Row],[Other access]:[Sci-hub access]])&gt;=1,1,0)</f>
        <v>0</v>
      </c>
      <c r="Z4853" s="12">
        <f>IF(OR(Tableau1[[#This Row],[Access R1 + S1+ T1 ]]&gt;=1,Tableau1[[#This Row],[Access V1 +W1 + X1]]&gt;=1),1,0)</f>
        <v>0</v>
      </c>
      <c r="AB4853" s="10" t="str">
        <f>Tableau1[[#This Row],[DOI]]</f>
        <v>doi: 10.1016/j.jcjo.2017.03.002</v>
      </c>
      <c r="AC4853" s="13" t="str">
        <f>Tableau1[[#This Row],[Authors]]&amp;", "&amp;Tableau1[[#This Row],[Title]]&amp;" "&amp;Tableau1[[#This Row],[Journal]]&amp;". "&amp;Tableau1[[#This Row],[Year]]</f>
        <v>Park J, Lee J, Lee H, Baek S., Effectiveness of indocyanine green gel in the identification and complete removal of the medial wall of the lacrimal sac during endoscopic endonasal dacryocystorhinostomy. Can J Ophthalmol. 2017</v>
      </c>
    </row>
    <row r="4854" spans="1:29" x14ac:dyDescent="0.3">
      <c r="A4854">
        <v>3196</v>
      </c>
      <c r="B4854" t="s">
        <v>6381</v>
      </c>
      <c r="C4854" t="s">
        <v>16624</v>
      </c>
      <c r="D4854" t="s">
        <v>26805</v>
      </c>
      <c r="E4854" t="s">
        <v>2523</v>
      </c>
      <c r="F4854" s="10"/>
      <c r="G4854">
        <v>2017</v>
      </c>
      <c r="J4854">
        <v>0.43231209488768474</v>
      </c>
      <c r="L4854" t="s">
        <v>37649</v>
      </c>
      <c r="M4854">
        <v>28622314</v>
      </c>
      <c r="Q4854" s="10"/>
      <c r="R4854" s="11">
        <f t="shared" si="150"/>
        <v>0</v>
      </c>
      <c r="U4854" s="11">
        <f t="shared" si="151"/>
        <v>0</v>
      </c>
      <c r="Y4854" s="11">
        <f>IF(SUM(Tableau1[[#This Row],[Other access]:[Sci-hub access]])&gt;=1,1,0)</f>
        <v>0</v>
      </c>
      <c r="Z4854" s="12">
        <f>IF(OR(Tableau1[[#This Row],[Access R1 + S1+ T1 ]]&gt;=1,Tableau1[[#This Row],[Access V1 +W1 + X1]]&gt;=1),1,0)</f>
        <v>0</v>
      </c>
      <c r="AB4854" s="10" t="str">
        <f>Tableau1[[#This Row],[DOI]]</f>
        <v>doi: 10.1038/eye.2017.90</v>
      </c>
      <c r="AC4854" s="13" t="str">
        <f>Tableau1[[#This Row],[Authors]]&amp;", "&amp;Tableau1[[#This Row],[Title]]&amp;" "&amp;Tableau1[[#This Row],[Journal]]&amp;". "&amp;Tableau1[[#This Row],[Year]]</f>
        <v>Kim YD, Yang HK, Hwang JM., Development of a simple computerized torsion test to quantify subjective ocular torsion. Eye (Lond). 2017</v>
      </c>
    </row>
    <row r="4855" spans="1:29" x14ac:dyDescent="0.3">
      <c r="A4855">
        <v>3350</v>
      </c>
      <c r="B4855" t="s">
        <v>6529</v>
      </c>
      <c r="C4855" t="s">
        <v>16772</v>
      </c>
      <c r="D4855" t="s">
        <v>26953</v>
      </c>
      <c r="E4855" t="s">
        <v>2468</v>
      </c>
      <c r="F4855" s="10"/>
      <c r="G4855">
        <v>2017</v>
      </c>
      <c r="J4855">
        <v>0.43235887415709373</v>
      </c>
      <c r="L4855" t="s">
        <v>37801</v>
      </c>
      <c r="M4855">
        <v>28598960</v>
      </c>
      <c r="Q4855" s="10"/>
      <c r="R4855" s="11">
        <f t="shared" si="150"/>
        <v>0</v>
      </c>
      <c r="U4855" s="11">
        <f t="shared" si="151"/>
        <v>0</v>
      </c>
      <c r="Y4855" s="11">
        <f>IF(SUM(Tableau1[[#This Row],[Other access]:[Sci-hub access]])&gt;=1,1,0)</f>
        <v>0</v>
      </c>
      <c r="Z4855" s="12">
        <f>IF(OR(Tableau1[[#This Row],[Access R1 + S1+ T1 ]]&gt;=1,Tableau1[[#This Row],[Access V1 +W1 + X1]]&gt;=1),1,0)</f>
        <v>0</v>
      </c>
      <c r="AB4855" s="10" t="str">
        <f>Tableau1[[#This Row],[DOI]]</f>
        <v>doi: 10.1097/IJG.0000000000000700</v>
      </c>
      <c r="AC4855" s="13" t="str">
        <f>Tableau1[[#This Row],[Authors]]&amp;", "&amp;Tableau1[[#This Row],[Title]]&amp;" "&amp;Tableau1[[#This Row],[Journal]]&amp;". "&amp;Tableau1[[#This Row],[Year]]</f>
        <v>Cohen E, Kramer M, Shochat T, Goldberg E, Krause I., Relationship Between Serum Glucose Levels and Intraocular Pressure, a Population-based Cross-sectional Study. J Glaucoma. 2017</v>
      </c>
    </row>
    <row r="4856" spans="1:29" x14ac:dyDescent="0.3">
      <c r="A4856">
        <v>10025</v>
      </c>
      <c r="B4856" t="s">
        <v>12546</v>
      </c>
      <c r="C4856" t="s">
        <v>22713</v>
      </c>
      <c r="D4856" t="s">
        <v>32994</v>
      </c>
      <c r="E4856" t="s">
        <v>2471</v>
      </c>
      <c r="F4856" s="10"/>
      <c r="G4856">
        <v>2017</v>
      </c>
      <c r="J4856">
        <v>0.43243474258009185</v>
      </c>
      <c r="L4856" t="s">
        <v>44282</v>
      </c>
      <c r="M4856">
        <v>27492729</v>
      </c>
      <c r="Q4856" s="10"/>
      <c r="R4856" s="11">
        <f t="shared" si="150"/>
        <v>0</v>
      </c>
      <c r="U4856" s="11">
        <f t="shared" si="151"/>
        <v>0</v>
      </c>
      <c r="Y4856" s="11">
        <f>IF(SUM(Tableau1[[#This Row],[Other access]:[Sci-hub access]])&gt;=1,1,0)</f>
        <v>0</v>
      </c>
      <c r="Z4856" s="12">
        <f>IF(OR(Tableau1[[#This Row],[Access R1 + S1+ T1 ]]&gt;=1,Tableau1[[#This Row],[Access V1 +W1 + X1]]&gt;=1),1,0)</f>
        <v>0</v>
      </c>
      <c r="AB4856" s="10" t="str">
        <f>Tableau1[[#This Row],[DOI]]</f>
        <v>doi: 10.1007/s10792-016-0302-8</v>
      </c>
      <c r="AC4856" s="13" t="str">
        <f>Tableau1[[#This Row],[Authors]]&amp;", "&amp;Tableau1[[#This Row],[Title]]&amp;" "&amp;Tableau1[[#This Row],[Journal]]&amp;". "&amp;Tableau1[[#This Row],[Year]]</f>
        <v>Lee SU, Nam KY, Lee SJ., Surgically induced changes in retinal vessel diameter, retinal nerve fibre layer thickness, and the optic disc after 23-gauge pars plana vitrectomy. Int Ophthalmol. 2017</v>
      </c>
    </row>
    <row r="4857" spans="1:29" x14ac:dyDescent="0.3">
      <c r="A4857">
        <v>9523</v>
      </c>
      <c r="B4857" t="s">
        <v>12085</v>
      </c>
      <c r="C4857" t="s">
        <v>22261</v>
      </c>
      <c r="D4857" t="s">
        <v>32531</v>
      </c>
      <c r="E4857" t="s">
        <v>2471</v>
      </c>
      <c r="F4857" s="10"/>
      <c r="G4857">
        <v>2017</v>
      </c>
      <c r="J4857">
        <v>0.43244799522911981</v>
      </c>
      <c r="L4857" t="s">
        <v>43806</v>
      </c>
      <c r="M4857">
        <v>27664148</v>
      </c>
      <c r="Q4857" s="10"/>
      <c r="R4857" s="11">
        <f t="shared" si="150"/>
        <v>0</v>
      </c>
      <c r="U4857" s="11">
        <f t="shared" si="151"/>
        <v>0</v>
      </c>
      <c r="Y4857" s="11">
        <f>IF(SUM(Tableau1[[#This Row],[Other access]:[Sci-hub access]])&gt;=1,1,0)</f>
        <v>0</v>
      </c>
      <c r="Z4857" s="12">
        <f>IF(OR(Tableau1[[#This Row],[Access R1 + S1+ T1 ]]&gt;=1,Tableau1[[#This Row],[Access V1 +W1 + X1]]&gt;=1),1,0)</f>
        <v>0</v>
      </c>
      <c r="AB4857" s="10" t="str">
        <f>Tableau1[[#This Row],[DOI]]</f>
        <v>doi: 10.1007/s10792-016-0358-5</v>
      </c>
      <c r="AC4857" s="13" t="str">
        <f>Tableau1[[#This Row],[Authors]]&amp;", "&amp;Tableau1[[#This Row],[Title]]&amp;" "&amp;Tableau1[[#This Row],[Journal]]&amp;". "&amp;Tableau1[[#This Row],[Year]]</f>
        <v>Hacıoğlu D, Erdöl H., Developments and current approaches in the treatment of pterygium. Int Ophthalmol. 2017</v>
      </c>
    </row>
    <row r="4858" spans="1:29" x14ac:dyDescent="0.3">
      <c r="A4858">
        <v>3977</v>
      </c>
      <c r="B4858" t="s">
        <v>7131</v>
      </c>
      <c r="C4858" t="s">
        <v>17368</v>
      </c>
      <c r="D4858" t="s">
        <v>27558</v>
      </c>
      <c r="E4858" t="s">
        <v>2467</v>
      </c>
      <c r="F4858" s="10"/>
      <c r="G4858">
        <v>2017</v>
      </c>
      <c r="J4858">
        <v>0.43247603482753472</v>
      </c>
      <c r="L4858" t="s">
        <v>38418</v>
      </c>
      <c r="M4858">
        <v>28499054</v>
      </c>
      <c r="Q4858" s="10"/>
      <c r="R4858" s="11">
        <f t="shared" si="150"/>
        <v>0</v>
      </c>
      <c r="U4858" s="11">
        <f t="shared" si="151"/>
        <v>0</v>
      </c>
      <c r="Y4858" s="11">
        <f>IF(SUM(Tableau1[[#This Row],[Other access]:[Sci-hub access]])&gt;=1,1,0)</f>
        <v>0</v>
      </c>
      <c r="Z4858" s="12">
        <f>IF(OR(Tableau1[[#This Row],[Access R1 + S1+ T1 ]]&gt;=1,Tableau1[[#This Row],[Access V1 +W1 + X1]]&gt;=1),1,0)</f>
        <v>0</v>
      </c>
      <c r="AB4858" s="10" t="str">
        <f>Tableau1[[#This Row],[DOI]]</f>
        <v>doi: 10.3928/23258160-20170428-09</v>
      </c>
      <c r="AC4858" s="13" t="str">
        <f>Tableau1[[#This Row],[Authors]]&amp;", "&amp;Tableau1[[#This Row],[Title]]&amp;" "&amp;Tableau1[[#This Row],[Journal]]&amp;". "&amp;Tableau1[[#This Row],[Year]]</f>
        <v>Moussa K, Leng T, Oatts JT, Bhisitkul RB, Hwang DG, Stewart JM., Manual Removal of Intraocular Lens Silicone Oil Droplets and Dystrophic Calcifications Using a Nitinol Loop: A Case Series. Ophthalmic Surg Lasers Imaging Retina. 2017</v>
      </c>
    </row>
    <row r="4859" spans="1:29" x14ac:dyDescent="0.3">
      <c r="A4859">
        <v>546</v>
      </c>
      <c r="B4859" t="s">
        <v>3809</v>
      </c>
      <c r="C4859" t="s">
        <v>14066</v>
      </c>
      <c r="D4859" t="s">
        <v>24229</v>
      </c>
      <c r="E4859" t="s">
        <v>33999</v>
      </c>
      <c r="F4859" s="10"/>
      <c r="G4859">
        <v>2017</v>
      </c>
      <c r="J4859">
        <v>0.4325277430888943</v>
      </c>
      <c r="L4859" t="s">
        <v>35045</v>
      </c>
      <c r="M4859">
        <v>29184207</v>
      </c>
      <c r="Q4859" s="10"/>
      <c r="R4859" s="11">
        <f t="shared" si="150"/>
        <v>0</v>
      </c>
      <c r="U4859" s="11">
        <f t="shared" si="151"/>
        <v>0</v>
      </c>
      <c r="Y4859" s="11">
        <f>IF(SUM(Tableau1[[#This Row],[Other access]:[Sci-hub access]])&gt;=1,1,0)</f>
        <v>0</v>
      </c>
      <c r="Z4859" s="12">
        <f>IF(OR(Tableau1[[#This Row],[Access R1 + S1+ T1 ]]&gt;=1,Tableau1[[#This Row],[Access V1 +W1 + X1]]&gt;=1),1,0)</f>
        <v>0</v>
      </c>
      <c r="AB4859" s="10" t="str">
        <f>Tableau1[[#This Row],[DOI]]</f>
        <v>doi: 10.1038/s41593-017-0021-0</v>
      </c>
      <c r="AC4859" s="13" t="str">
        <f>Tableau1[[#This Row],[Authors]]&amp;", "&amp;Tableau1[[#This Row],[Title]]&amp;" "&amp;Tableau1[[#This Row],[Journal]]&amp;". "&amp;Tableau1[[#This Row],[Year]]</f>
        <v>Jaepel J, Hübener M, Bonhoeffer T, Rose T., Lateral geniculate neurons projecting to primary visual cortex show ocular dominance plasticity in adult mice. Nat Neurosci. 2017</v>
      </c>
    </row>
    <row r="4860" spans="1:29" x14ac:dyDescent="0.3">
      <c r="A4860">
        <v>6905</v>
      </c>
      <c r="B4860" t="s">
        <v>9777</v>
      </c>
      <c r="C4860" t="s">
        <v>19980</v>
      </c>
      <c r="D4860" t="s">
        <v>30211</v>
      </c>
      <c r="E4860" t="s">
        <v>2567</v>
      </c>
      <c r="F4860" s="10"/>
      <c r="G4860">
        <v>2017</v>
      </c>
      <c r="J4860">
        <v>0.43268545210111042</v>
      </c>
      <c r="L4860" t="s">
        <v>41264</v>
      </c>
      <c r="M4860">
        <v>28148548</v>
      </c>
      <c r="Q4860" s="10"/>
      <c r="R4860" s="11">
        <f t="shared" si="150"/>
        <v>0</v>
      </c>
      <c r="U4860" s="11">
        <f t="shared" si="151"/>
        <v>0</v>
      </c>
      <c r="Y4860" s="11">
        <f>IF(SUM(Tableau1[[#This Row],[Other access]:[Sci-hub access]])&gt;=1,1,0)</f>
        <v>0</v>
      </c>
      <c r="Z4860" s="12">
        <f>IF(OR(Tableau1[[#This Row],[Access R1 + S1+ T1 ]]&gt;=1,Tableau1[[#This Row],[Access V1 +W1 + X1]]&gt;=1),1,0)</f>
        <v>0</v>
      </c>
      <c r="AB4860" s="10" t="str">
        <f>Tableau1[[#This Row],[DOI]]</f>
        <v>doi: 10.1136/bcr-2016-217976</v>
      </c>
      <c r="AC4860" s="13" t="str">
        <f>Tableau1[[#This Row],[Authors]]&amp;", "&amp;Tableau1[[#This Row],[Title]]&amp;" "&amp;Tableau1[[#This Row],[Journal]]&amp;". "&amp;Tableau1[[#This Row],[Year]]</f>
        <v>Gama I, Almeida L, Fialho H, Crujo C., Two extremes of the clinical spectrum of conjunctival squamous cell carcinoma presenting in the same patient. BMJ Case Rep. 2017</v>
      </c>
    </row>
    <row r="4861" spans="1:29" x14ac:dyDescent="0.3">
      <c r="A4861">
        <v>8099</v>
      </c>
      <c r="B4861" t="s">
        <v>10820</v>
      </c>
      <c r="C4861" t="s">
        <v>21008</v>
      </c>
      <c r="D4861" t="s">
        <v>31258</v>
      </c>
      <c r="E4861" t="s">
        <v>2449</v>
      </c>
      <c r="F4861" s="10"/>
      <c r="G4861">
        <v>2017</v>
      </c>
      <c r="J4861">
        <v>0.4327817108835923</v>
      </c>
      <c r="L4861" t="s">
        <v>42446</v>
      </c>
      <c r="M4861">
        <v>27998001</v>
      </c>
      <c r="Q4861" s="10"/>
      <c r="R4861" s="11">
        <f t="shared" si="150"/>
        <v>0</v>
      </c>
      <c r="U4861" s="11">
        <f t="shared" si="151"/>
        <v>0</v>
      </c>
      <c r="Y4861" s="11">
        <f>IF(SUM(Tableau1[[#This Row],[Other access]:[Sci-hub access]])&gt;=1,1,0)</f>
        <v>0</v>
      </c>
      <c r="Z4861" s="12">
        <f>IF(OR(Tableau1[[#This Row],[Access R1 + S1+ T1 ]]&gt;=1,Tableau1[[#This Row],[Access V1 +W1 + X1]]&gt;=1),1,0)</f>
        <v>0</v>
      </c>
      <c r="AB4861" s="10" t="str">
        <f>Tableau1[[#This Row],[DOI]]</f>
        <v>doi: 10.1111/cxo.12501</v>
      </c>
      <c r="AC4861" s="13" t="str">
        <f>Tableau1[[#This Row],[Authors]]&amp;", "&amp;Tableau1[[#This Row],[Title]]&amp;" "&amp;Tableau1[[#This Row],[Journal]]&amp;". "&amp;Tableau1[[#This Row],[Year]]</f>
        <v>Jao KK, Atik A, Jamieson MP, Sheales MP, Lee MH, Porter A, Roufas A, Goldberg I, Zamir E, White A, Skalicky SE., Knocked by the shuttlecock: twelve sight-threatening blunt-eye injuries in Australian badminton players. Clin Exp Optom. 2017</v>
      </c>
    </row>
    <row r="4862" spans="1:29" x14ac:dyDescent="0.3">
      <c r="A4862">
        <v>8244</v>
      </c>
      <c r="B4862" t="s">
        <v>10949</v>
      </c>
      <c r="C4862" t="s">
        <v>21136</v>
      </c>
      <c r="D4862" t="s">
        <v>31387</v>
      </c>
      <c r="E4862" t="s">
        <v>2673</v>
      </c>
      <c r="F4862" s="10"/>
      <c r="G4862">
        <v>2017</v>
      </c>
      <c r="J4862">
        <v>0.43284004945491983</v>
      </c>
      <c r="L4862" t="s">
        <v>42589</v>
      </c>
      <c r="M4862">
        <v>27964831</v>
      </c>
      <c r="Q4862" s="10"/>
      <c r="R4862" s="11">
        <f t="shared" si="150"/>
        <v>0</v>
      </c>
      <c r="U4862" s="11">
        <f t="shared" si="151"/>
        <v>0</v>
      </c>
      <c r="Y4862" s="11">
        <f>IF(SUM(Tableau1[[#This Row],[Other access]:[Sci-hub access]])&gt;=1,1,0)</f>
        <v>0</v>
      </c>
      <c r="Z4862" s="12">
        <f>IF(OR(Tableau1[[#This Row],[Access R1 + S1+ T1 ]]&gt;=1,Tableau1[[#This Row],[Access V1 +W1 + X1]]&gt;=1),1,0)</f>
        <v>0</v>
      </c>
      <c r="AB4862" s="10" t="str">
        <f>Tableau1[[#This Row],[DOI]]</f>
        <v>doi: 10.1016/j.parkreldis.2016.11.012</v>
      </c>
      <c r="AC4862" s="13" t="str">
        <f>Tableau1[[#This Row],[Authors]]&amp;", "&amp;Tableau1[[#This Row],[Title]]&amp;" "&amp;Tableau1[[#This Row],[Journal]]&amp;". "&amp;Tableau1[[#This Row],[Year]]</f>
        <v>Barow E, Schneider SA, Bhatia KP, Ganos C., Oculogyric crises: Etiology, pathophysiology and therapeutic approaches. Parkinsonism Relat Disord. 2017</v>
      </c>
    </row>
    <row r="4863" spans="1:29" x14ac:dyDescent="0.3">
      <c r="A4863">
        <v>6455</v>
      </c>
      <c r="B4863" t="s">
        <v>9390</v>
      </c>
      <c r="C4863" t="s">
        <v>19598</v>
      </c>
      <c r="D4863" t="s">
        <v>29821</v>
      </c>
      <c r="E4863" t="s">
        <v>2494</v>
      </c>
      <c r="F4863" s="10"/>
      <c r="G4863">
        <v>2017</v>
      </c>
      <c r="J4863">
        <v>0.43287115386703168</v>
      </c>
      <c r="L4863" t="s">
        <v>40824</v>
      </c>
      <c r="M4863">
        <v>28211160</v>
      </c>
      <c r="Q4863" s="10"/>
      <c r="R4863" s="11">
        <f t="shared" si="150"/>
        <v>0</v>
      </c>
      <c r="U4863" s="11">
        <f t="shared" si="151"/>
        <v>0</v>
      </c>
      <c r="Y4863" s="11">
        <f>IF(SUM(Tableau1[[#This Row],[Other access]:[Sci-hub access]])&gt;=1,1,0)</f>
        <v>0</v>
      </c>
      <c r="Z4863" s="12">
        <f>IF(OR(Tableau1[[#This Row],[Access R1 + S1+ T1 ]]&gt;=1,Tableau1[[#This Row],[Access V1 +W1 + X1]]&gt;=1),1,0)</f>
        <v>0</v>
      </c>
      <c r="AB4863" s="10" t="str">
        <f>Tableau1[[#This Row],[DOI]]</f>
        <v>doi: 10.1111/opo.12361</v>
      </c>
      <c r="AC4863" s="13" t="str">
        <f>Tableau1[[#This Row],[Authors]]&amp;", "&amp;Tableau1[[#This Row],[Title]]&amp;" "&amp;Tableau1[[#This Row],[Journal]]&amp;". "&amp;Tableau1[[#This Row],[Year]]</f>
        <v>Radhakrishnan H, Charman WN., Optical characteristics of Alvarez variable-power spectacles. Ophthalmic Physiol Opt. 2017</v>
      </c>
    </row>
    <row r="4864" spans="1:29" x14ac:dyDescent="0.3">
      <c r="A4864">
        <v>208</v>
      </c>
      <c r="B4864" t="s">
        <v>3471</v>
      </c>
      <c r="C4864" t="s">
        <v>13732</v>
      </c>
      <c r="D4864" t="s">
        <v>23891</v>
      </c>
      <c r="E4864" t="s">
        <v>2602</v>
      </c>
      <c r="F4864" s="10"/>
      <c r="G4864">
        <v>2018</v>
      </c>
      <c r="J4864">
        <v>0.43303810293338663</v>
      </c>
      <c r="L4864" t="s">
        <v>34720</v>
      </c>
      <c r="M4864">
        <v>29339661</v>
      </c>
      <c r="Q4864" s="10"/>
      <c r="R4864" s="11">
        <f t="shared" si="150"/>
        <v>0</v>
      </c>
      <c r="U4864" s="11">
        <f t="shared" si="151"/>
        <v>0</v>
      </c>
      <c r="Y4864" s="11">
        <f>IF(SUM(Tableau1[[#This Row],[Other access]:[Sci-hub access]])&gt;=1,1,0)</f>
        <v>0</v>
      </c>
      <c r="Z4864" s="12">
        <f>IF(OR(Tableau1[[#This Row],[Access R1 + S1+ T1 ]]&gt;=1,Tableau1[[#This Row],[Access V1 +W1 + X1]]&gt;=1),1,0)</f>
        <v>0</v>
      </c>
      <c r="AB4864" s="10" t="str">
        <f>Tableau1[[#This Row],[DOI]]</f>
        <v>doi: 10.1159/000486358</v>
      </c>
      <c r="AC4864" s="13" t="str">
        <f>Tableau1[[#This Row],[Authors]]&amp;", "&amp;Tableau1[[#This Row],[Title]]&amp;" "&amp;Tableau1[[#This Row],[Journal]]&amp;". "&amp;Tableau1[[#This Row],[Year]]</f>
        <v>Li F, Chai P, Fan J, Wang X, Lu W, Li J, Ge S, Jia R, Zhang H, Fan X., A Novel FOXL2 Mutation Implying Blepharophimosis-Ptosis-Epicanthus Inversus Syndrome Type I. Cell Physiol Biochem. 2018</v>
      </c>
    </row>
    <row r="4865" spans="1:29" x14ac:dyDescent="0.3">
      <c r="A4865">
        <v>5786</v>
      </c>
      <c r="B4865" t="s">
        <v>8809</v>
      </c>
      <c r="C4865" t="s">
        <v>19026</v>
      </c>
      <c r="D4865" t="s">
        <v>29239</v>
      </c>
      <c r="E4865" t="s">
        <v>2456</v>
      </c>
      <c r="F4865" s="10"/>
      <c r="G4865">
        <v>2017</v>
      </c>
      <c r="J4865">
        <v>0.43322156140594981</v>
      </c>
      <c r="L4865" t="s">
        <v>40168</v>
      </c>
      <c r="M4865">
        <v>28285308</v>
      </c>
      <c r="Q4865" s="10"/>
      <c r="R4865" s="11">
        <f t="shared" si="150"/>
        <v>0</v>
      </c>
      <c r="U4865" s="11">
        <f t="shared" si="151"/>
        <v>0</v>
      </c>
      <c r="Y4865" s="11">
        <f>IF(SUM(Tableau1[[#This Row],[Other access]:[Sci-hub access]])&gt;=1,1,0)</f>
        <v>0</v>
      </c>
      <c r="Z4865" s="12">
        <f>IF(OR(Tableau1[[#This Row],[Access R1 + S1+ T1 ]]&gt;=1,Tableau1[[#This Row],[Access V1 +W1 + X1]]&gt;=1),1,0)</f>
        <v>0</v>
      </c>
      <c r="AB4865" s="10" t="str">
        <f>Tableau1[[#This Row],[DOI]]</f>
        <v>doi: 10.1159/000459636</v>
      </c>
      <c r="AC4865" s="13" t="str">
        <f>Tableau1[[#This Row],[Authors]]&amp;", "&amp;Tableau1[[#This Row],[Title]]&amp;" "&amp;Tableau1[[#This Row],[Journal]]&amp;". "&amp;Tableau1[[#This Row],[Year]]</f>
        <v>Kida T, Fukumoto M, Sato T, Oku H, Ikeda T., Clinical Features of Japanese Patients with Central Retinal Vein Occlusion Complicated by Normal-Tension Glaucoma: A Retrospective Study. Ophthalmologica. 2017</v>
      </c>
    </row>
    <row r="4866" spans="1:29" x14ac:dyDescent="0.3">
      <c r="A4866">
        <v>5334</v>
      </c>
      <c r="B4866" t="s">
        <v>596</v>
      </c>
      <c r="C4866" t="s">
        <v>597</v>
      </c>
      <c r="D4866" t="s">
        <v>598</v>
      </c>
      <c r="E4866" t="s">
        <v>2605</v>
      </c>
      <c r="F4866" s="10"/>
      <c r="G4866">
        <v>2017</v>
      </c>
      <c r="J4866">
        <v>0.43330737497894278</v>
      </c>
      <c r="L4866" t="s">
        <v>39729</v>
      </c>
      <c r="M4866">
        <v>28346666</v>
      </c>
      <c r="Q4866" s="10"/>
      <c r="R4866" s="11">
        <f t="shared" ref="R4866:R4929" si="152">IF(SUM(N4866:Q4866)&gt;0,1,0)</f>
        <v>0</v>
      </c>
      <c r="U4866" s="11">
        <f t="shared" ref="U4866:U4929" si="153">IF(SUM(R4866,T4866)&gt;0,1,0)</f>
        <v>0</v>
      </c>
      <c r="Y4866" s="11">
        <f>IF(SUM(Tableau1[[#This Row],[Other access]:[Sci-hub access]])&gt;=1,1,0)</f>
        <v>0</v>
      </c>
      <c r="Z4866" s="12">
        <f>IF(OR(Tableau1[[#This Row],[Access R1 + S1+ T1 ]]&gt;=1,Tableau1[[#This Row],[Access V1 +W1 + X1]]&gt;=1),1,0)</f>
        <v>0</v>
      </c>
      <c r="AB4866" s="10" t="str">
        <f>Tableau1[[#This Row],[DOI]]</f>
        <v>doi: 10.1111/avj.12565</v>
      </c>
      <c r="AC4866" s="13" t="str">
        <f>Tableau1[[#This Row],[Authors]]&amp;", "&amp;Tableau1[[#This Row],[Title]]&amp;" "&amp;Tableau1[[#This Row],[Journal]]&amp;". "&amp;Tableau1[[#This Row],[Year]]</f>
        <v>Cook RW, Abraham LA, McCowan CI., Disseminated peripheral neuroblastoma in a Rhodesian Ridgeback dog. Aust Vet J. 2017</v>
      </c>
    </row>
    <row r="4867" spans="1:29" x14ac:dyDescent="0.3">
      <c r="A4867">
        <v>6557</v>
      </c>
      <c r="B4867" t="s">
        <v>9477</v>
      </c>
      <c r="C4867" t="s">
        <v>19685</v>
      </c>
      <c r="D4867" t="s">
        <v>29908</v>
      </c>
      <c r="E4867" t="s">
        <v>2467</v>
      </c>
      <c r="F4867" s="10"/>
      <c r="G4867">
        <v>2017</v>
      </c>
      <c r="J4867">
        <v>0.43341419793396019</v>
      </c>
      <c r="L4867" t="s">
        <v>40922</v>
      </c>
      <c r="M4867">
        <v>28195622</v>
      </c>
      <c r="Q4867" s="10"/>
      <c r="R4867" s="11">
        <f t="shared" si="152"/>
        <v>0</v>
      </c>
      <c r="U4867" s="11">
        <f t="shared" si="153"/>
        <v>0</v>
      </c>
      <c r="Y4867" s="11">
        <f>IF(SUM(Tableau1[[#This Row],[Other access]:[Sci-hub access]])&gt;=1,1,0)</f>
        <v>0</v>
      </c>
      <c r="Z4867" s="12">
        <f>IF(OR(Tableau1[[#This Row],[Access R1 + S1+ T1 ]]&gt;=1,Tableau1[[#This Row],[Access V1 +W1 + X1]]&gt;=1),1,0)</f>
        <v>0</v>
      </c>
      <c r="AB4867" s="10" t="str">
        <f>Tableau1[[#This Row],[DOI]]</f>
        <v>doi: 10.3928/23258160-20170130-13</v>
      </c>
      <c r="AC4867" s="13" t="str">
        <f>Tableau1[[#This Row],[Authors]]&amp;", "&amp;Tableau1[[#This Row],[Title]]&amp;" "&amp;Tableau1[[#This Row],[Journal]]&amp;". "&amp;Tableau1[[#This Row],[Year]]</f>
        <v>Trese MG, Thanos A, Yonekawa Y, Randhawa S., Optical Coherence Tomography Angiography of Paracentral Acute Middle Maculopathy Associated With Primary Antiphospholipid Syndrome. Ophthalmic Surg Lasers Imaging Retina. 2017</v>
      </c>
    </row>
    <row r="4868" spans="1:29" x14ac:dyDescent="0.3">
      <c r="A4868">
        <v>3168</v>
      </c>
      <c r="B4868" t="s">
        <v>6356</v>
      </c>
      <c r="C4868" t="s">
        <v>16599</v>
      </c>
      <c r="D4868" t="s">
        <v>26780</v>
      </c>
      <c r="E4868" t="s">
        <v>2862</v>
      </c>
      <c r="F4868" s="10"/>
      <c r="G4868">
        <v>2017</v>
      </c>
      <c r="J4868">
        <v>0.43341803847109361</v>
      </c>
      <c r="L4868" t="s">
        <v>37622</v>
      </c>
      <c r="M4868">
        <v>28626173</v>
      </c>
      <c r="Q4868" s="10"/>
      <c r="R4868" s="11">
        <f t="shared" si="152"/>
        <v>0</v>
      </c>
      <c r="U4868" s="11">
        <f t="shared" si="153"/>
        <v>0</v>
      </c>
      <c r="Y4868" s="11">
        <f>IF(SUM(Tableau1[[#This Row],[Other access]:[Sci-hub access]])&gt;=1,1,0)</f>
        <v>0</v>
      </c>
      <c r="Z4868" s="12">
        <f>IF(OR(Tableau1[[#This Row],[Access R1 + S1+ T1 ]]&gt;=1,Tableau1[[#This Row],[Access V1 +W1 + X1]]&gt;=1),1,0)</f>
        <v>0</v>
      </c>
      <c r="AB4868" s="10" t="str">
        <f>Tableau1[[#This Row],[DOI]]</f>
        <v>doi: 10.2169/internalmedicine.56.8099</v>
      </c>
      <c r="AC4868" s="13" t="str">
        <f>Tableau1[[#This Row],[Authors]]&amp;", "&amp;Tableau1[[#This Row],[Title]]&amp;" "&amp;Tableau1[[#This Row],[Journal]]&amp;". "&amp;Tableau1[[#This Row],[Year]]</f>
        <v>Iwasaki A, Suzuki K, Takekawa H, Takashima R, Suzuki A, Suzuki S, Hirata K., Prevalence of Right to Left Shunts in Japanese Patients with Migraine: A Single-center Study. Intern Med. 2017</v>
      </c>
    </row>
    <row r="4869" spans="1:29" x14ac:dyDescent="0.3">
      <c r="A4869">
        <v>10333</v>
      </c>
      <c r="B4869" t="s">
        <v>12831</v>
      </c>
      <c r="C4869" t="s">
        <v>22998</v>
      </c>
      <c r="D4869" t="s">
        <v>33284</v>
      </c>
      <c r="E4869" t="s">
        <v>34464</v>
      </c>
      <c r="F4869" s="10"/>
      <c r="G4869">
        <v>2017</v>
      </c>
      <c r="J4869">
        <v>0.43345965580111634</v>
      </c>
      <c r="L4869" t="s">
        <v>44584</v>
      </c>
      <c r="M4869">
        <v>27369649</v>
      </c>
      <c r="Q4869" s="10"/>
      <c r="R4869" s="11">
        <f t="shared" si="152"/>
        <v>0</v>
      </c>
      <c r="U4869" s="11">
        <f t="shared" si="153"/>
        <v>0</v>
      </c>
      <c r="Y4869" s="11">
        <f>IF(SUM(Tableau1[[#This Row],[Other access]:[Sci-hub access]])&gt;=1,1,0)</f>
        <v>0</v>
      </c>
      <c r="Z4869" s="12">
        <f>IF(OR(Tableau1[[#This Row],[Access R1 + S1+ T1 ]]&gt;=1,Tableau1[[#This Row],[Access V1 +W1 + X1]]&gt;=1),1,0)</f>
        <v>0</v>
      </c>
      <c r="AB4869" s="10" t="str">
        <f>Tableau1[[#This Row],[DOI]]</f>
        <v>doi: 10.1016/j.jbspin.2016.04.014</v>
      </c>
      <c r="AC4869" s="13" t="str">
        <f>Tableau1[[#This Row],[Authors]]&amp;", "&amp;Tableau1[[#This Row],[Title]]&amp;" "&amp;Tableau1[[#This Row],[Journal]]&amp;". "&amp;Tableau1[[#This Row],[Year]]</f>
        <v>Pers YM, Le Blay P, Ludwig C, Rittore C, Tejedor G, Foliwe R, Rodiere M, Jorgensen C, Touitou I., Association of TRAF1-C5 with risk of uveitis in juvenile idiopathic arthritis. Joint Bone Spine. 2017</v>
      </c>
    </row>
    <row r="4870" spans="1:29" x14ac:dyDescent="0.3">
      <c r="A4870">
        <v>1626</v>
      </c>
      <c r="B4870" t="s">
        <v>4878</v>
      </c>
      <c r="C4870" t="s">
        <v>15128</v>
      </c>
      <c r="D4870" t="s">
        <v>25299</v>
      </c>
      <c r="E4870" t="s">
        <v>2458</v>
      </c>
      <c r="F4870" s="10"/>
      <c r="G4870">
        <v>2017</v>
      </c>
      <c r="J4870">
        <v>0.43355565513941785</v>
      </c>
      <c r="L4870" t="s">
        <v>36105</v>
      </c>
      <c r="M4870">
        <v>28910426</v>
      </c>
      <c r="Q4870" s="10"/>
      <c r="R4870" s="11">
        <f t="shared" si="152"/>
        <v>0</v>
      </c>
      <c r="U4870" s="11">
        <f t="shared" si="153"/>
        <v>0</v>
      </c>
      <c r="Y4870" s="11">
        <f>IF(SUM(Tableau1[[#This Row],[Other access]:[Sci-hub access]])&gt;=1,1,0)</f>
        <v>0</v>
      </c>
      <c r="Z4870" s="12">
        <f>IF(OR(Tableau1[[#This Row],[Access R1 + S1+ T1 ]]&gt;=1,Tableau1[[#This Row],[Access V1 +W1 + X1]]&gt;=1),1,0)</f>
        <v>0</v>
      </c>
      <c r="AB4870" s="10" t="str">
        <f>Tableau1[[#This Row],[DOI]]</f>
        <v>doi: 10.1001/jamaophthalmol.2017.3390</v>
      </c>
      <c r="AC4870" s="13" t="str">
        <f>Tableau1[[#This Row],[Authors]]&amp;", "&amp;Tableau1[[#This Row],[Title]]&amp;" "&amp;Tableau1[[#This Row],[Journal]]&amp;". "&amp;Tableau1[[#This Row],[Year]]</f>
        <v>Chien JL, Sioufi K, Ferenczy S, Say EAT, Shields CL., Optical Coherence Tomography Angiography Features of Iris Racemose Hemangioma in 4 Cases. JAMA Ophthalmol. 2017</v>
      </c>
    </row>
    <row r="4871" spans="1:29" x14ac:dyDescent="0.3">
      <c r="A4871">
        <v>2971</v>
      </c>
      <c r="B4871" t="s">
        <v>6166</v>
      </c>
      <c r="C4871" t="s">
        <v>16411</v>
      </c>
      <c r="D4871" t="s">
        <v>26590</v>
      </c>
      <c r="E4871" t="s">
        <v>2940</v>
      </c>
      <c r="F4871" s="10"/>
      <c r="G4871">
        <v>2017</v>
      </c>
      <c r="J4871">
        <v>0.43373447336222359</v>
      </c>
      <c r="L4871" t="s">
        <v>37427</v>
      </c>
      <c r="M4871">
        <v>28656804</v>
      </c>
      <c r="Q4871" s="10"/>
      <c r="R4871" s="11">
        <f t="shared" si="152"/>
        <v>0</v>
      </c>
      <c r="U4871" s="11">
        <f t="shared" si="153"/>
        <v>0</v>
      </c>
      <c r="Y4871" s="11">
        <f>IF(SUM(Tableau1[[#This Row],[Other access]:[Sci-hub access]])&gt;=1,1,0)</f>
        <v>0</v>
      </c>
      <c r="Z4871" s="12">
        <f>IF(OR(Tableau1[[#This Row],[Access R1 + S1+ T1 ]]&gt;=1,Tableau1[[#This Row],[Access V1 +W1 + X1]]&gt;=1),1,0)</f>
        <v>0</v>
      </c>
      <c r="AB4871" s="10" t="str">
        <f>Tableau1[[#This Row],[DOI]]</f>
        <v>doi: 10.1080/14656566.2017.1346085</v>
      </c>
      <c r="AC4871" s="13" t="str">
        <f>Tableau1[[#This Row],[Authors]]&amp;", "&amp;Tableau1[[#This Row],[Title]]&amp;" "&amp;Tableau1[[#This Row],[Journal]]&amp;". "&amp;Tableau1[[#This Row],[Year]]</f>
        <v>Gonzalez-Estrada A, Reddy K, Dimov V, Eidelman F., Olopatadine hydrochloride ophthalmic solution for the treatment of allergic conjunctivitis. Expert Opin Pharmacother. 2017</v>
      </c>
    </row>
    <row r="4872" spans="1:29" x14ac:dyDescent="0.3">
      <c r="A4872">
        <v>6939</v>
      </c>
      <c r="B4872" t="s">
        <v>1145</v>
      </c>
      <c r="C4872" t="s">
        <v>1146</v>
      </c>
      <c r="D4872" t="s">
        <v>1147</v>
      </c>
      <c r="E4872" t="s">
        <v>2691</v>
      </c>
      <c r="F4872" s="10"/>
      <c r="G4872">
        <v>2017</v>
      </c>
      <c r="J4872">
        <v>0.43376499520246314</v>
      </c>
      <c r="L4872" t="s">
        <v>41297</v>
      </c>
      <c r="M4872">
        <v>28145658</v>
      </c>
      <c r="Q4872" s="10"/>
      <c r="R4872" s="11">
        <f t="shared" si="152"/>
        <v>0</v>
      </c>
      <c r="U4872" s="11">
        <f t="shared" si="153"/>
        <v>0</v>
      </c>
      <c r="Y4872" s="11">
        <f>IF(SUM(Tableau1[[#This Row],[Other access]:[Sci-hub access]])&gt;=1,1,0)</f>
        <v>0</v>
      </c>
      <c r="Z4872" s="12">
        <f>IF(OR(Tableau1[[#This Row],[Access R1 + S1+ T1 ]]&gt;=1,Tableau1[[#This Row],[Access V1 +W1 + X1]]&gt;=1),1,0)</f>
        <v>0</v>
      </c>
      <c r="AB4872" s="10" t="str">
        <f>Tableau1[[#This Row],[DOI]]</f>
        <v>doi: 10.3346/jkms.2017.32.3.522</v>
      </c>
      <c r="AC4872" s="13" t="str">
        <f>Tableau1[[#This Row],[Authors]]&amp;", "&amp;Tableau1[[#This Row],[Title]]&amp;" "&amp;Tableau1[[#This Row],[Journal]]&amp;". "&amp;Tableau1[[#This Row],[Year]]</f>
        <v>Eo DR, Lee MG, Ham DI, Kang SW, Lee J, Cha HS, Koh E, Kim SJ., Frequency and Clinical Characteristics of Hydroxychloroquine Retinopathy in Korean Patients with Rheumatologic Diseases. J Korean Med Sci. 2017</v>
      </c>
    </row>
    <row r="4873" spans="1:29" ht="28.8" x14ac:dyDescent="0.3">
      <c r="A4873">
        <v>5508</v>
      </c>
      <c r="B4873" t="s">
        <v>8553</v>
      </c>
      <c r="C4873" t="s">
        <v>18774</v>
      </c>
      <c r="D4873" t="s">
        <v>28983</v>
      </c>
      <c r="E4873" t="s">
        <v>2740</v>
      </c>
      <c r="F4873" s="10"/>
      <c r="G4873">
        <v>2017</v>
      </c>
      <c r="J4873">
        <v>0.43421925081381652</v>
      </c>
      <c r="L4873" t="s">
        <v>39895</v>
      </c>
      <c r="M4873">
        <v>28328125</v>
      </c>
      <c r="Q4873" s="10"/>
      <c r="R4873" s="11">
        <f t="shared" si="152"/>
        <v>0</v>
      </c>
      <c r="U4873" s="11">
        <f t="shared" si="153"/>
        <v>0</v>
      </c>
      <c r="Y4873" s="11">
        <f>IF(SUM(Tableau1[[#This Row],[Other access]:[Sci-hub access]])&gt;=1,1,0)</f>
        <v>0</v>
      </c>
      <c r="Z4873" s="12">
        <f>IF(OR(Tableau1[[#This Row],[Access R1 + S1+ T1 ]]&gt;=1,Tableau1[[#This Row],[Access V1 +W1 + X1]]&gt;=1),1,0)</f>
        <v>0</v>
      </c>
      <c r="AB4873" s="10" t="str">
        <f>Tableau1[[#This Row],[DOI]]</f>
        <v>doi: 10.1002/ajmg.a.38102</v>
      </c>
      <c r="AC4873" s="13" t="str">
        <f>Tableau1[[#This Row],[Authors]]&amp;", "&amp;Tableau1[[#This Row],[Title]]&amp;" "&amp;Tableau1[[#This Row],[Journal]]&amp;". "&amp;Tableau1[[#This Row],[Year]]</f>
        <v>Logeswaran T, Friedburg C, Hofmann K, Akintuerk H, Biskup S, Graef M, Rad A, Weber A, Neubauer BA, Schranz D, Bouvagnet P, Lorenz B, Hahn A., Two patients with the heterozygous R189H mutation in ACTA2 and Complex congenital heart defects expands the cardiac phenotype of multisystemic smooth muscle dysfunction syndrome. Am J Med Genet A. 2017</v>
      </c>
    </row>
    <row r="4874" spans="1:29" x14ac:dyDescent="0.3">
      <c r="A4874">
        <v>1431</v>
      </c>
      <c r="B4874" t="s">
        <v>4689</v>
      </c>
      <c r="C4874" t="s">
        <v>14940</v>
      </c>
      <c r="D4874" t="s">
        <v>25110</v>
      </c>
      <c r="E4874" t="s">
        <v>2440</v>
      </c>
      <c r="F4874" s="10"/>
      <c r="G4874">
        <v>2017</v>
      </c>
      <c r="J4874">
        <v>0.43422590769475933</v>
      </c>
      <c r="L4874" t="s">
        <v>35912</v>
      </c>
      <c r="M4874">
        <v>28950940</v>
      </c>
      <c r="Q4874" s="10"/>
      <c r="R4874" s="11">
        <f t="shared" si="152"/>
        <v>0</v>
      </c>
      <c r="U4874" s="11">
        <f t="shared" si="153"/>
        <v>0</v>
      </c>
      <c r="Y4874" s="11">
        <f>IF(SUM(Tableau1[[#This Row],[Other access]:[Sci-hub access]])&gt;=1,1,0)</f>
        <v>0</v>
      </c>
      <c r="Z4874" s="12">
        <f>IF(OR(Tableau1[[#This Row],[Access R1 + S1+ T1 ]]&gt;=1,Tableau1[[#This Row],[Access V1 +W1 + X1]]&gt;=1),1,0)</f>
        <v>0</v>
      </c>
      <c r="AB4874" s="10" t="str">
        <f>Tableau1[[#This Row],[DOI]]</f>
        <v>doi: 10.1016/j.exer.2017.07.005</v>
      </c>
      <c r="AC4874" s="13" t="str">
        <f>Tableau1[[#This Row],[Authors]]&amp;", "&amp;Tableau1[[#This Row],[Title]]&amp;" "&amp;Tableau1[[#This Row],[Journal]]&amp;". "&amp;Tableau1[[#This Row],[Year]]</f>
        <v>Yoo YS, Na KS, Kim DY, Yang SW, Joo CK., Morphological evaluation for diagnosis of dry eye related to meibomian gland dysfunction. Exp Eye Res. 2017</v>
      </c>
    </row>
    <row r="4875" spans="1:29" x14ac:dyDescent="0.3">
      <c r="A4875">
        <v>9476</v>
      </c>
      <c r="B4875" t="s">
        <v>12041</v>
      </c>
      <c r="C4875" t="s">
        <v>22217</v>
      </c>
      <c r="D4875" t="s">
        <v>32487</v>
      </c>
      <c r="E4875" t="s">
        <v>2449</v>
      </c>
      <c r="F4875" s="10"/>
      <c r="G4875">
        <v>2017</v>
      </c>
      <c r="J4875">
        <v>0.43423657009590966</v>
      </c>
      <c r="L4875" t="s">
        <v>43759</v>
      </c>
      <c r="M4875">
        <v>27678373</v>
      </c>
      <c r="Q4875" s="10"/>
      <c r="R4875" s="11">
        <f t="shared" si="152"/>
        <v>0</v>
      </c>
      <c r="U4875" s="11">
        <f t="shared" si="153"/>
        <v>0</v>
      </c>
      <c r="Y4875" s="11">
        <f>IF(SUM(Tableau1[[#This Row],[Other access]:[Sci-hub access]])&gt;=1,1,0)</f>
        <v>0</v>
      </c>
      <c r="Z4875" s="12">
        <f>IF(OR(Tableau1[[#This Row],[Access R1 + S1+ T1 ]]&gt;=1,Tableau1[[#This Row],[Access V1 +W1 + X1]]&gt;=1),1,0)</f>
        <v>0</v>
      </c>
      <c r="AB4875" s="10" t="str">
        <f>Tableau1[[#This Row],[DOI]]</f>
        <v>doi: 10.1111/cxo.12473</v>
      </c>
      <c r="AC4875" s="13" t="str">
        <f>Tableau1[[#This Row],[Authors]]&amp;", "&amp;Tableau1[[#This Row],[Title]]&amp;" "&amp;Tableau1[[#This Row],[Journal]]&amp;". "&amp;Tableau1[[#This Row],[Year]]</f>
        <v>Badakere SV, Mandal AK., Glaucoma following phakic posterior chamber intraocular lens implantation. Clin Exp Optom. 2017</v>
      </c>
    </row>
    <row r="4876" spans="1:29" ht="28.8" x14ac:dyDescent="0.3">
      <c r="A4876">
        <v>7369</v>
      </c>
      <c r="B4876" t="s">
        <v>10180</v>
      </c>
      <c r="C4876" t="s">
        <v>20382</v>
      </c>
      <c r="D4876" t="s">
        <v>30614</v>
      </c>
      <c r="E4876" t="s">
        <v>2758</v>
      </c>
      <c r="F4876" s="10"/>
      <c r="G4876">
        <v>2017</v>
      </c>
      <c r="J4876">
        <v>0.43430269611878747</v>
      </c>
      <c r="L4876" t="s">
        <v>41725</v>
      </c>
      <c r="M4876">
        <v>28099999</v>
      </c>
      <c r="Q4876" s="10"/>
      <c r="R4876" s="11">
        <f t="shared" si="152"/>
        <v>0</v>
      </c>
      <c r="U4876" s="11">
        <f t="shared" si="153"/>
        <v>0</v>
      </c>
      <c r="Y4876" s="11">
        <f>IF(SUM(Tableau1[[#This Row],[Other access]:[Sci-hub access]])&gt;=1,1,0)</f>
        <v>0</v>
      </c>
      <c r="Z4876" s="12">
        <f>IF(OR(Tableau1[[#This Row],[Access R1 + S1+ T1 ]]&gt;=1,Tableau1[[#This Row],[Access V1 +W1 + X1]]&gt;=1),1,0)</f>
        <v>0</v>
      </c>
      <c r="AB4876" s="10" t="str">
        <f>Tableau1[[#This Row],[DOI]]</f>
        <v>doi: 10.1111/cei.12928</v>
      </c>
      <c r="AC4876" s="13" t="str">
        <f>Tableau1[[#This Row],[Authors]]&amp;", "&amp;Tableau1[[#This Row],[Title]]&amp;" "&amp;Tableau1[[#This Row],[Journal]]&amp;". "&amp;Tableau1[[#This Row],[Year]]</f>
        <v>McLachlan SM, Aliesky HA, Banuelos B, Lesage S, Collin R, Rapoport B., High-level intrathymic thyrotrophin receptor expression in thyroiditis-prone mice protects against the spontaneous generation of pathogenic thyrotrophin receptor autoantibodies. Clin Exp Immunol. 2017</v>
      </c>
    </row>
    <row r="4877" spans="1:29" x14ac:dyDescent="0.3">
      <c r="A4877">
        <v>3629</v>
      </c>
      <c r="B4877" t="s">
        <v>6801</v>
      </c>
      <c r="C4877" t="s">
        <v>17042</v>
      </c>
      <c r="D4877" t="s">
        <v>27225</v>
      </c>
      <c r="E4877" t="s">
        <v>34147</v>
      </c>
      <c r="F4877" s="10"/>
      <c r="G4877">
        <v>2017</v>
      </c>
      <c r="J4877">
        <v>0.43437712718368027</v>
      </c>
      <c r="L4877" t="s">
        <v>38075</v>
      </c>
      <c r="M4877">
        <v>28556761</v>
      </c>
      <c r="Q4877" s="10"/>
      <c r="R4877" s="11">
        <f t="shared" si="152"/>
        <v>0</v>
      </c>
      <c r="U4877" s="11">
        <f t="shared" si="153"/>
        <v>0</v>
      </c>
      <c r="Y4877" s="11">
        <f>IF(SUM(Tableau1[[#This Row],[Other access]:[Sci-hub access]])&gt;=1,1,0)</f>
        <v>0</v>
      </c>
      <c r="Z4877" s="12">
        <f>IF(OR(Tableau1[[#This Row],[Access R1 + S1+ T1 ]]&gt;=1,Tableau1[[#This Row],[Access V1 +W1 + X1]]&gt;=1),1,0)</f>
        <v>0</v>
      </c>
      <c r="AB4877" s="10" t="str">
        <f>Tableau1[[#This Row],[DOI]]</f>
        <v>doi: 10.1123/apaq.2016-0055</v>
      </c>
      <c r="AC4877" s="13" t="str">
        <f>Tableau1[[#This Row],[Authors]]&amp;", "&amp;Tableau1[[#This Row],[Title]]&amp;" "&amp;Tableau1[[#This Row],[Journal]]&amp;". "&amp;Tableau1[[#This Row],[Year]]</f>
        <v>Haegele JA, Brian AS, Wolf D., Accuracy of the Fitbit Zip for Measuring Steps for Adolescents With Visual Impairments. Adapt Phys Activ Q. 2017</v>
      </c>
    </row>
    <row r="4878" spans="1:29" x14ac:dyDescent="0.3">
      <c r="A4878">
        <v>9661</v>
      </c>
      <c r="B4878" t="s">
        <v>12211</v>
      </c>
      <c r="C4878" t="s">
        <v>22385</v>
      </c>
      <c r="D4878" t="s">
        <v>32659</v>
      </c>
      <c r="E4878" t="s">
        <v>2448</v>
      </c>
      <c r="F4878" s="10"/>
      <c r="G4878">
        <v>2017</v>
      </c>
      <c r="J4878">
        <v>0.43452536818581333</v>
      </c>
      <c r="L4878" t="s">
        <v>43930</v>
      </c>
      <c r="M4878">
        <v>27628062</v>
      </c>
      <c r="Q4878" s="10"/>
      <c r="R4878" s="11">
        <f t="shared" si="152"/>
        <v>0</v>
      </c>
      <c r="U4878" s="11">
        <f t="shared" si="153"/>
        <v>0</v>
      </c>
      <c r="Y4878" s="11">
        <f>IF(SUM(Tableau1[[#This Row],[Other access]:[Sci-hub access]])&gt;=1,1,0)</f>
        <v>0</v>
      </c>
      <c r="Z4878" s="12">
        <f>IF(OR(Tableau1[[#This Row],[Access R1 + S1+ T1 ]]&gt;=1,Tableau1[[#This Row],[Access V1 +W1 + X1]]&gt;=1),1,0)</f>
        <v>0</v>
      </c>
      <c r="AB4878" s="10" t="str">
        <f>Tableau1[[#This Row],[DOI]]</f>
        <v>doi: 10.1007/s00417-016-3489-5</v>
      </c>
      <c r="AC4878" s="13" t="str">
        <f>Tableau1[[#This Row],[Authors]]&amp;", "&amp;Tableau1[[#This Row],[Title]]&amp;" "&amp;Tableau1[[#This Row],[Journal]]&amp;". "&amp;Tableau1[[#This Row],[Year]]</f>
        <v>Lee JE, Shin JP, Kim HW, Chang W, Kim YC, Lee SJ, Chung IY, Lee JE; VAULT study group.., Efficacy of fixed-dosing aflibercept for treating polypoidal choroidal vasculopathy: 1-year results of the VAULT study. Graefes Arch Clin Exp Ophthalmol. 2017</v>
      </c>
    </row>
    <row r="4879" spans="1:29" x14ac:dyDescent="0.3">
      <c r="A4879">
        <v>3533</v>
      </c>
      <c r="B4879" t="s">
        <v>6707</v>
      </c>
      <c r="C4879" t="s">
        <v>16949</v>
      </c>
      <c r="D4879" t="s">
        <v>27131</v>
      </c>
      <c r="E4879" t="s">
        <v>2511</v>
      </c>
      <c r="F4879" s="10"/>
      <c r="G4879">
        <v>2017</v>
      </c>
      <c r="J4879">
        <v>0.43468216813441862</v>
      </c>
      <c r="L4879" t="s">
        <v>37980</v>
      </c>
      <c r="M4879">
        <v>28574000</v>
      </c>
      <c r="Q4879" s="10"/>
      <c r="R4879" s="11">
        <f t="shared" si="152"/>
        <v>0</v>
      </c>
      <c r="U4879" s="11">
        <f t="shared" si="153"/>
        <v>0</v>
      </c>
      <c r="Y4879" s="11">
        <f>IF(SUM(Tableau1[[#This Row],[Other access]:[Sci-hub access]])&gt;=1,1,0)</f>
        <v>0</v>
      </c>
      <c r="Z4879" s="12">
        <f>IF(OR(Tableau1[[#This Row],[Access R1 + S1+ T1 ]]&gt;=1,Tableau1[[#This Row],[Access V1 +W1 + X1]]&gt;=1),1,0)</f>
        <v>0</v>
      </c>
      <c r="AB4879" s="10" t="str">
        <f>Tableau1[[#This Row],[DOI]]</f>
        <v>doi: 10.4103/ijo.IJO_809_16</v>
      </c>
      <c r="AC4879" s="13" t="str">
        <f>Tableau1[[#This Row],[Authors]]&amp;", "&amp;Tableau1[[#This Row],[Title]]&amp;" "&amp;Tableau1[[#This Row],[Journal]]&amp;". "&amp;Tableau1[[#This Row],[Year]]</f>
        <v>Alhaj TF, Nayak VI, Sriprakash K, Perikal TK., An unusual cause of recurrent bloody tear. Indian J Ophthalmol. 2017</v>
      </c>
    </row>
    <row r="4880" spans="1:29" x14ac:dyDescent="0.3">
      <c r="A4880">
        <v>1188</v>
      </c>
      <c r="B4880" t="s">
        <v>4450</v>
      </c>
      <c r="C4880" t="s">
        <v>14703</v>
      </c>
      <c r="D4880" t="s">
        <v>24871</v>
      </c>
      <c r="E4880" t="s">
        <v>2468</v>
      </c>
      <c r="F4880" s="10"/>
      <c r="G4880">
        <v>2017</v>
      </c>
      <c r="J4880">
        <v>0.43480911822330681</v>
      </c>
      <c r="L4880" t="s">
        <v>35675</v>
      </c>
      <c r="M4880">
        <v>28991151</v>
      </c>
      <c r="Q4880" s="10"/>
      <c r="R4880" s="11">
        <f t="shared" si="152"/>
        <v>0</v>
      </c>
      <c r="U4880" s="11">
        <f t="shared" si="153"/>
        <v>0</v>
      </c>
      <c r="Y4880" s="11">
        <f>IF(SUM(Tableau1[[#This Row],[Other access]:[Sci-hub access]])&gt;=1,1,0)</f>
        <v>0</v>
      </c>
      <c r="Z4880" s="12">
        <f>IF(OR(Tableau1[[#This Row],[Access R1 + S1+ T1 ]]&gt;=1,Tableau1[[#This Row],[Access V1 +W1 + X1]]&gt;=1),1,0)</f>
        <v>0</v>
      </c>
      <c r="AB4880" s="10" t="str">
        <f>Tableau1[[#This Row],[DOI]]</f>
        <v>doi: 10.1097/IJG.0000000000000750</v>
      </c>
      <c r="AC4880" s="13" t="str">
        <f>Tableau1[[#This Row],[Authors]]&amp;", "&amp;Tableau1[[#This Row],[Title]]&amp;" "&amp;Tableau1[[#This Row],[Journal]]&amp;". "&amp;Tableau1[[#This Row],[Year]]</f>
        <v>Gramer G, Gramer E, Weisschuh N., Optic Disc Drusen and Family History of Glaucoma-Results of a Patient-directed Survey. J Glaucoma. 2017</v>
      </c>
    </row>
    <row r="4881" spans="1:29" x14ac:dyDescent="0.3">
      <c r="A4881">
        <v>1972</v>
      </c>
      <c r="B4881" t="s">
        <v>63</v>
      </c>
      <c r="C4881" t="s">
        <v>64</v>
      </c>
      <c r="D4881" t="s">
        <v>65</v>
      </c>
      <c r="E4881" t="s">
        <v>3228</v>
      </c>
      <c r="F4881" s="10"/>
      <c r="G4881">
        <v>2017</v>
      </c>
      <c r="J4881">
        <v>0.43497189907743894</v>
      </c>
      <c r="L4881" t="s">
        <v>36443</v>
      </c>
      <c r="M4881">
        <v>28837183</v>
      </c>
      <c r="Q4881" s="10"/>
      <c r="R4881" s="11">
        <f t="shared" si="152"/>
        <v>0</v>
      </c>
      <c r="U4881" s="11">
        <f t="shared" si="153"/>
        <v>0</v>
      </c>
      <c r="Y4881" s="11">
        <f>IF(SUM(Tableau1[[#This Row],[Other access]:[Sci-hub access]])&gt;=1,1,0)</f>
        <v>0</v>
      </c>
      <c r="Z4881" s="12">
        <f>IF(OR(Tableau1[[#This Row],[Access R1 + S1+ T1 ]]&gt;=1,Tableau1[[#This Row],[Access V1 +W1 + X1]]&gt;=1),1,0)</f>
        <v>0</v>
      </c>
      <c r="AB4881" s="10" t="str">
        <f>Tableau1[[#This Row],[DOI]]</f>
        <v>doi: 10.1358/dot.2017.53.7.2667582</v>
      </c>
      <c r="AC4881" s="13" t="str">
        <f>Tableau1[[#This Row],[Authors]]&amp;", "&amp;Tableau1[[#This Row],[Title]]&amp;" "&amp;Tableau1[[#This Row],[Journal]]&amp;". "&amp;Tableau1[[#This Row],[Year]]</f>
        <v>Grillo AP, Fraunfelder FW., Keratitis in association with herpes zoster and varicella vaccines. Drugs Today (Barc). 2017</v>
      </c>
    </row>
    <row r="4882" spans="1:29" x14ac:dyDescent="0.3">
      <c r="A4882">
        <v>6029</v>
      </c>
      <c r="B4882" t="s">
        <v>9015</v>
      </c>
      <c r="C4882" t="s">
        <v>19230</v>
      </c>
      <c r="D4882" t="s">
        <v>29445</v>
      </c>
      <c r="E4882" t="s">
        <v>2479</v>
      </c>
      <c r="F4882" s="10"/>
      <c r="G4882">
        <v>2017</v>
      </c>
      <c r="J4882">
        <v>0.43498770758612326</v>
      </c>
      <c r="L4882" t="s">
        <v>40406</v>
      </c>
      <c r="M4882">
        <v>28257383</v>
      </c>
      <c r="Q4882" s="10"/>
      <c r="R4882" s="11">
        <f t="shared" si="152"/>
        <v>0</v>
      </c>
      <c r="U4882" s="11">
        <f t="shared" si="153"/>
        <v>0</v>
      </c>
      <c r="Y4882" s="11">
        <f>IF(SUM(Tableau1[[#This Row],[Other access]:[Sci-hub access]])&gt;=1,1,0)</f>
        <v>0</v>
      </c>
      <c r="Z4882" s="12">
        <f>IF(OR(Tableau1[[#This Row],[Access R1 + S1+ T1 ]]&gt;=1,Tableau1[[#This Row],[Access V1 +W1 + X1]]&gt;=1),1,0)</f>
        <v>0</v>
      </c>
      <c r="AB4882" s="10" t="str">
        <f>Tableau1[[#This Row],[DOI]]</f>
        <v>doi: 10.1097/ICO.0000000000001163</v>
      </c>
      <c r="AC4882" s="13" t="str">
        <f>Tableau1[[#This Row],[Authors]]&amp;", "&amp;Tableau1[[#This Row],[Title]]&amp;" "&amp;Tableau1[[#This Row],[Journal]]&amp;". "&amp;Tableau1[[#This Row],[Year]]</f>
        <v>Cruz NF, Santos KS, Farah ML, Felberg S., Conjunctival Tattoo With Inadvertent Globe Penetration and Associated Complications. Cornea. 2017</v>
      </c>
    </row>
    <row r="4883" spans="1:29" ht="28.8" x14ac:dyDescent="0.3">
      <c r="A4883">
        <v>6548</v>
      </c>
      <c r="B4883" t="s">
        <v>9468</v>
      </c>
      <c r="C4883" t="s">
        <v>19676</v>
      </c>
      <c r="D4883" t="s">
        <v>29899</v>
      </c>
      <c r="E4883" t="s">
        <v>2445</v>
      </c>
      <c r="F4883" s="10"/>
      <c r="G4883">
        <v>2018</v>
      </c>
      <c r="J4883">
        <v>0.43505667872269826</v>
      </c>
      <c r="L4883" t="s">
        <v>40913</v>
      </c>
      <c r="M4883">
        <v>28196054</v>
      </c>
      <c r="Q4883" s="10"/>
      <c r="R4883" s="11">
        <f t="shared" si="152"/>
        <v>0</v>
      </c>
      <c r="U4883" s="11">
        <f t="shared" si="153"/>
        <v>0</v>
      </c>
      <c r="Y4883" s="11">
        <f>IF(SUM(Tableau1[[#This Row],[Other access]:[Sci-hub access]])&gt;=1,1,0)</f>
        <v>0</v>
      </c>
      <c r="Z4883" s="12">
        <f>IF(OR(Tableau1[[#This Row],[Access R1 + S1+ T1 ]]&gt;=1,Tableau1[[#This Row],[Access V1 +W1 + X1]]&gt;=1),1,0)</f>
        <v>0</v>
      </c>
      <c r="AB4883" s="10" t="str">
        <f>Tableau1[[#This Row],[DOI]]</f>
        <v>doi: 10.1097/IAE.0000000000001504</v>
      </c>
      <c r="AC4883" s="13" t="str">
        <f>Tableau1[[#This Row],[Authors]]&amp;", "&amp;Tableau1[[#This Row],[Title]]&amp;" "&amp;Tableau1[[#This Row],[Journal]]&amp;". "&amp;Tableau1[[#This Row],[Year]]</f>
        <v>Zhang Y, Wang X, Godara P, Zhang T, Clark ME, Witherspoon CD, Spaide RF, Owsley C, Curcio CA., DYNAMISM OF DOT SUBRETINAL DRUSENOID DEPOSITS IN AGE-RELATED MACULAR DEGENERATION DEMONSTRATED WITH ADAPTIVE OPTICS IMAGING. Retina. 2018</v>
      </c>
    </row>
    <row r="4884" spans="1:29" x14ac:dyDescent="0.3">
      <c r="A4884">
        <v>7914</v>
      </c>
      <c r="B4884" t="s">
        <v>10657</v>
      </c>
      <c r="C4884" t="s">
        <v>20854</v>
      </c>
      <c r="D4884" t="s">
        <v>31095</v>
      </c>
      <c r="E4884" t="s">
        <v>2445</v>
      </c>
      <c r="F4884" s="10"/>
      <c r="G4884">
        <v>2017</v>
      </c>
      <c r="J4884">
        <v>0.4350650017647365</v>
      </c>
      <c r="L4884" t="s">
        <v>42261</v>
      </c>
      <c r="M4884">
        <v>28030429</v>
      </c>
      <c r="Q4884" s="10"/>
      <c r="R4884" s="11">
        <f t="shared" si="152"/>
        <v>0</v>
      </c>
      <c r="U4884" s="11">
        <f t="shared" si="153"/>
        <v>0</v>
      </c>
      <c r="Y4884" s="11">
        <f>IF(SUM(Tableau1[[#This Row],[Other access]:[Sci-hub access]])&gt;=1,1,0)</f>
        <v>0</v>
      </c>
      <c r="Z4884" s="12">
        <f>IF(OR(Tableau1[[#This Row],[Access R1 + S1+ T1 ]]&gt;=1,Tableau1[[#This Row],[Access V1 +W1 + X1]]&gt;=1),1,0)</f>
        <v>0</v>
      </c>
      <c r="AB4884" s="10" t="str">
        <f>Tableau1[[#This Row],[DOI]]</f>
        <v>doi: 10.1097/IAE.0000000000001399</v>
      </c>
      <c r="AC4884" s="13" t="str">
        <f>Tableau1[[#This Row],[Authors]]&amp;", "&amp;Tableau1[[#This Row],[Title]]&amp;" "&amp;Tableau1[[#This Row],[Journal]]&amp;". "&amp;Tableau1[[#This Row],[Year]]</f>
        <v>Daruich AL, Moulin AP, Tran HV, Matet A, Munier FL., SUBFOVEAL NODULE IN COATS' DISEASE: Toward an Updated Classification Predicting Visual Prognosis. Retina. 2017</v>
      </c>
    </row>
    <row r="4885" spans="1:29" ht="28.8" x14ac:dyDescent="0.3">
      <c r="A4885">
        <v>6045</v>
      </c>
      <c r="B4885" t="s">
        <v>9030</v>
      </c>
      <c r="C4885" t="s">
        <v>19244</v>
      </c>
      <c r="D4885" t="s">
        <v>29460</v>
      </c>
      <c r="E4885" t="s">
        <v>2778</v>
      </c>
      <c r="F4885" s="10"/>
      <c r="G4885">
        <v>2017</v>
      </c>
      <c r="J4885">
        <v>0.43525169308989886</v>
      </c>
      <c r="L4885" t="s">
        <v>40422</v>
      </c>
      <c r="M4885">
        <v>28256268</v>
      </c>
      <c r="Q4885" s="10"/>
      <c r="R4885" s="11">
        <f t="shared" si="152"/>
        <v>0</v>
      </c>
      <c r="U4885" s="11">
        <f t="shared" si="153"/>
        <v>0</v>
      </c>
      <c r="Y4885" s="11">
        <f>IF(SUM(Tableau1[[#This Row],[Other access]:[Sci-hub access]])&gt;=1,1,0)</f>
        <v>0</v>
      </c>
      <c r="Z4885" s="12">
        <f>IF(OR(Tableau1[[#This Row],[Access R1 + S1+ T1 ]]&gt;=1,Tableau1[[#This Row],[Access V1 +W1 + X1]]&gt;=1),1,0)</f>
        <v>0</v>
      </c>
      <c r="AB4885" s="10" t="str">
        <f>Tableau1[[#This Row],[DOI]]</f>
        <v>doi: 10.1016/j.jfo.2016.10.010</v>
      </c>
      <c r="AC4885" s="13" t="str">
        <f>Tableau1[[#This Row],[Authors]]&amp;", "&amp;Tableau1[[#This Row],[Title]]&amp;" "&amp;Tableau1[[#This Row],[Journal]]&amp;". "&amp;Tableau1[[#This Row],[Year]]</f>
        <v>Ferreira AE, Castro BF, Vieira LC, Cassali GD, Souza CM, Fulgêncio GO, Ayres E, Oréfice RL, Jorge R, Silva-Cunha A, Fialho SL., Antiangiogenic activity of a bevacizumab-loaded polyurethane device in animal neovascularization models. J Fr Ophtalmol. 2017</v>
      </c>
    </row>
    <row r="4886" spans="1:29" x14ac:dyDescent="0.3">
      <c r="A4886">
        <v>1577</v>
      </c>
      <c r="B4886" t="s">
        <v>4831</v>
      </c>
      <c r="C4886" t="s">
        <v>15081</v>
      </c>
      <c r="D4886" t="s">
        <v>25252</v>
      </c>
      <c r="E4886" t="s">
        <v>2857</v>
      </c>
      <c r="F4886" s="10"/>
      <c r="G4886">
        <v>2017</v>
      </c>
      <c r="J4886">
        <v>0.4352689005435485</v>
      </c>
      <c r="L4886" t="s">
        <v>36056</v>
      </c>
      <c r="M4886">
        <v>28920924</v>
      </c>
      <c r="Q4886" s="10"/>
      <c r="R4886" s="11">
        <f t="shared" si="152"/>
        <v>0</v>
      </c>
      <c r="U4886" s="11">
        <f t="shared" si="153"/>
        <v>0</v>
      </c>
      <c r="Y4886" s="11">
        <f>IF(SUM(Tableau1[[#This Row],[Other access]:[Sci-hub access]])&gt;=1,1,0)</f>
        <v>0</v>
      </c>
      <c r="Z4886" s="12">
        <f>IF(OR(Tableau1[[#This Row],[Access R1 + S1+ T1 ]]&gt;=1,Tableau1[[#This Row],[Access V1 +W1 + X1]]&gt;=1),1,0)</f>
        <v>0</v>
      </c>
      <c r="AB4886" s="10" t="str">
        <f>Tableau1[[#This Row],[DOI]]</f>
        <v>doi: 10.1172/JCI94668</v>
      </c>
      <c r="AC4886" s="13" t="str">
        <f>Tableau1[[#This Row],[Authors]]&amp;", "&amp;Tableau1[[#This Row],[Title]]&amp;" "&amp;Tableau1[[#This Row],[Journal]]&amp;". "&amp;Tableau1[[#This Row],[Year]]</f>
        <v>Kim J, Park DY, Bae H, Park DY, Kim D, Lee CK, Song S, Chung TY, Lim DH, Kubota Y, Hong YK, He Y, Augustin HG, Oliver G, Koh GY., Impaired angiopoietin/Tie2 signaling compromises Schlemm's canal integrity and induces glaucoma. J Clin Invest. 2017</v>
      </c>
    </row>
    <row r="4887" spans="1:29" x14ac:dyDescent="0.3">
      <c r="A4887">
        <v>10347</v>
      </c>
      <c r="B4887" t="s">
        <v>12844</v>
      </c>
      <c r="C4887" t="s">
        <v>23011</v>
      </c>
      <c r="D4887" t="s">
        <v>33297</v>
      </c>
      <c r="E4887" t="s">
        <v>2469</v>
      </c>
      <c r="F4887" s="10"/>
      <c r="G4887">
        <v>2017</v>
      </c>
      <c r="J4887">
        <v>0.43530867065211498</v>
      </c>
      <c r="L4887" t="s">
        <v>44598</v>
      </c>
      <c r="M4887">
        <v>27366960</v>
      </c>
      <c r="Q4887" s="10"/>
      <c r="R4887" s="11">
        <f t="shared" si="152"/>
        <v>0</v>
      </c>
      <c r="U4887" s="11">
        <f t="shared" si="153"/>
        <v>0</v>
      </c>
      <c r="Y4887" s="11">
        <f>IF(SUM(Tableau1[[#This Row],[Other access]:[Sci-hub access]])&gt;=1,1,0)</f>
        <v>0</v>
      </c>
      <c r="Z4887" s="12">
        <f>IF(OR(Tableau1[[#This Row],[Access R1 + S1+ T1 ]]&gt;=1,Tableau1[[#This Row],[Access V1 +W1 + X1]]&gt;=1),1,0)</f>
        <v>0</v>
      </c>
      <c r="AB4887" s="10" t="str">
        <f>Tableau1[[#This Row],[DOI]]</f>
        <v>doi: 10.3109/08820538.2016.1169302</v>
      </c>
      <c r="AC4887" s="13" t="str">
        <f>Tableau1[[#This Row],[Authors]]&amp;", "&amp;Tableau1[[#This Row],[Title]]&amp;" "&amp;Tableau1[[#This Row],[Journal]]&amp;". "&amp;Tableau1[[#This Row],[Year]]</f>
        <v>Uzunel UD, Küsbeci T, Yüksel B., Does the Stage of Keratoconus Affect Optical Coherence Tomography Measurements? Semin Ophthalmol. 2017</v>
      </c>
    </row>
    <row r="4888" spans="1:29" ht="28.8" x14ac:dyDescent="0.3">
      <c r="A4888">
        <v>7706</v>
      </c>
      <c r="B4888" t="s">
        <v>10474</v>
      </c>
      <c r="C4888" t="s">
        <v>20670</v>
      </c>
      <c r="D4888" t="s">
        <v>30910</v>
      </c>
      <c r="E4888" t="s">
        <v>2443</v>
      </c>
      <c r="F4888" s="10"/>
      <c r="G4888">
        <v>2017</v>
      </c>
      <c r="J4888">
        <v>0.43533321902184741</v>
      </c>
      <c r="L4888" t="s">
        <v>42057</v>
      </c>
      <c r="M4888">
        <v>28061511</v>
      </c>
      <c r="Q4888" s="10"/>
      <c r="R4888" s="11">
        <f t="shared" si="152"/>
        <v>0</v>
      </c>
      <c r="U4888" s="11">
        <f t="shared" si="153"/>
        <v>0</v>
      </c>
      <c r="Y4888" s="11">
        <f>IF(SUM(Tableau1[[#This Row],[Other access]:[Sci-hub access]])&gt;=1,1,0)</f>
        <v>0</v>
      </c>
      <c r="Z4888" s="12">
        <f>IF(OR(Tableau1[[#This Row],[Access R1 + S1+ T1 ]]&gt;=1,Tableau1[[#This Row],[Access V1 +W1 + X1]]&gt;=1),1,0)</f>
        <v>0</v>
      </c>
      <c r="AB4888" s="10" t="str">
        <f>Tableau1[[#This Row],[DOI]]</f>
        <v>doi: 10.1167/iovs.16-20886</v>
      </c>
      <c r="AC4888" s="13" t="str">
        <f>Tableau1[[#This Row],[Authors]]&amp;", "&amp;Tableau1[[#This Row],[Title]]&amp;" "&amp;Tableau1[[#This Row],[Journal]]&amp;". "&amp;Tableau1[[#This Row],[Year]]</f>
        <v>Tun TA, Baskaran M, Tan SS, Perera SA, Aung T, Husain R., Evaluation of the Anterior Segment Angle-to-Angle Scan of Cirrus High-Definition Optical Coherence Tomography and Comparison With Gonioscopy and With the Visante OCT. Invest Ophthalmol Vis Sci. 2017</v>
      </c>
    </row>
    <row r="4889" spans="1:29" ht="28.8" x14ac:dyDescent="0.3">
      <c r="A4889">
        <v>6002</v>
      </c>
      <c r="B4889" t="s">
        <v>8992</v>
      </c>
      <c r="C4889" t="s">
        <v>19206</v>
      </c>
      <c r="D4889" t="s">
        <v>29422</v>
      </c>
      <c r="E4889" t="s">
        <v>34298</v>
      </c>
      <c r="F4889" s="10"/>
      <c r="G4889">
        <v>2017</v>
      </c>
      <c r="J4889">
        <v>0.43533939693588219</v>
      </c>
      <c r="L4889" t="s">
        <v>40379</v>
      </c>
      <c r="M4889">
        <v>28259830</v>
      </c>
      <c r="Q4889" s="10"/>
      <c r="R4889" s="11">
        <f t="shared" si="152"/>
        <v>0</v>
      </c>
      <c r="U4889" s="11">
        <f t="shared" si="153"/>
        <v>0</v>
      </c>
      <c r="Y4889" s="11">
        <f>IF(SUM(Tableau1[[#This Row],[Other access]:[Sci-hub access]])&gt;=1,1,0)</f>
        <v>0</v>
      </c>
      <c r="Z4889" s="12">
        <f>IF(OR(Tableau1[[#This Row],[Access R1 + S1+ T1 ]]&gt;=1,Tableau1[[#This Row],[Access V1 +W1 + X1]]&gt;=1),1,0)</f>
        <v>0</v>
      </c>
      <c r="AB4889" s="10" t="str">
        <f>Tableau1[[#This Row],[DOI]]</f>
        <v>doi: 10.1016/j.ejps.2017.02.037</v>
      </c>
      <c r="AC4889" s="13" t="str">
        <f>Tableau1[[#This Row],[Authors]]&amp;", "&amp;Tableau1[[#This Row],[Title]]&amp;" "&amp;Tableau1[[#This Row],[Journal]]&amp;". "&amp;Tableau1[[#This Row],[Year]]</f>
        <v>García-Caballero C, Prieto-Calvo E, Checa-Casalengua P, García-Martín E, Polo-Llorens V, García-Feijoo J, Molina-Martínez IT, Bravo-Osuna I, Herrero-Vanrell R., Six month delivery of GDNF from PLGA/vitamin E biodegradable microspheres after intravitreal injection in rabbits. Eur J Pharm Sci. 2017</v>
      </c>
    </row>
    <row r="4890" spans="1:29" x14ac:dyDescent="0.3">
      <c r="A4890">
        <v>7088</v>
      </c>
      <c r="B4890" t="s">
        <v>9939</v>
      </c>
      <c r="C4890" t="s">
        <v>20142</v>
      </c>
      <c r="D4890" t="s">
        <v>30373</v>
      </c>
      <c r="E4890" t="s">
        <v>2479</v>
      </c>
      <c r="F4890" s="10"/>
      <c r="G4890">
        <v>2017</v>
      </c>
      <c r="J4890">
        <v>0.43535603408840573</v>
      </c>
      <c r="L4890" t="s">
        <v>41444</v>
      </c>
      <c r="M4890">
        <v>28129290</v>
      </c>
      <c r="Q4890" s="10"/>
      <c r="R4890" s="11">
        <f t="shared" si="152"/>
        <v>0</v>
      </c>
      <c r="U4890" s="11">
        <f t="shared" si="153"/>
        <v>0</v>
      </c>
      <c r="Y4890" s="11">
        <f>IF(SUM(Tableau1[[#This Row],[Other access]:[Sci-hub access]])&gt;=1,1,0)</f>
        <v>0</v>
      </c>
      <c r="Z4890" s="12">
        <f>IF(OR(Tableau1[[#This Row],[Access R1 + S1+ T1 ]]&gt;=1,Tableau1[[#This Row],[Access V1 +W1 + X1]]&gt;=1),1,0)</f>
        <v>0</v>
      </c>
      <c r="AB4890" s="10" t="str">
        <f>Tableau1[[#This Row],[DOI]]</f>
        <v>doi: 10.1097/ICO.0000000000001147</v>
      </c>
      <c r="AC4890" s="13" t="str">
        <f>Tableau1[[#This Row],[Authors]]&amp;", "&amp;Tableau1[[#This Row],[Title]]&amp;" "&amp;Tableau1[[#This Row],[Journal]]&amp;". "&amp;Tableau1[[#This Row],[Year]]</f>
        <v>Kancherla S, Shue A, Pathan MF, Sylvester CL, Nischal KK., Management of Descemet Membrane Detachment After Forceps Birth Injury. Cornea. 2017</v>
      </c>
    </row>
    <row r="4891" spans="1:29" x14ac:dyDescent="0.3">
      <c r="A4891">
        <v>2551</v>
      </c>
      <c r="B4891" t="s">
        <v>5771</v>
      </c>
      <c r="C4891" t="s">
        <v>16017</v>
      </c>
      <c r="D4891" t="s">
        <v>26194</v>
      </c>
      <c r="E4891" t="s">
        <v>2443</v>
      </c>
      <c r="F4891" s="10"/>
      <c r="G4891">
        <v>2017</v>
      </c>
      <c r="J4891">
        <v>0.43541782589042866</v>
      </c>
      <c r="L4891" t="s">
        <v>37015</v>
      </c>
      <c r="M4891">
        <v>28727884</v>
      </c>
      <c r="Q4891" s="10"/>
      <c r="R4891" s="11">
        <f t="shared" si="152"/>
        <v>0</v>
      </c>
      <c r="U4891" s="11">
        <f t="shared" si="153"/>
        <v>0</v>
      </c>
      <c r="Y4891" s="11">
        <f>IF(SUM(Tableau1[[#This Row],[Other access]:[Sci-hub access]])&gt;=1,1,0)</f>
        <v>0</v>
      </c>
      <c r="Z4891" s="12">
        <f>IF(OR(Tableau1[[#This Row],[Access R1 + S1+ T1 ]]&gt;=1,Tableau1[[#This Row],[Access V1 +W1 + X1]]&gt;=1),1,0)</f>
        <v>0</v>
      </c>
      <c r="AB4891" s="10" t="str">
        <f>Tableau1[[#This Row],[DOI]]</f>
        <v>doi: 10.1167/iovs.16-20976</v>
      </c>
      <c r="AC4891" s="13" t="str">
        <f>Tableau1[[#This Row],[Authors]]&amp;", "&amp;Tableau1[[#This Row],[Title]]&amp;" "&amp;Tableau1[[#This Row],[Journal]]&amp;". "&amp;Tableau1[[#This Row],[Year]]</f>
        <v>Runkle AP, Kaiser PK, Srivastava SK, Schachat AP, Reese JL, Ehlers JP., OCT Angiography and Ellipsoid Zone Mapping of Macular Telangiectasia Type 2 From the AVATAR Study. Invest Ophthalmol Vis Sci. 2017</v>
      </c>
    </row>
    <row r="4892" spans="1:29" x14ac:dyDescent="0.3">
      <c r="A4892">
        <v>1363</v>
      </c>
      <c r="B4892" t="s">
        <v>4623</v>
      </c>
      <c r="C4892" t="s">
        <v>14874</v>
      </c>
      <c r="D4892" t="s">
        <v>25044</v>
      </c>
      <c r="E4892" t="s">
        <v>2536</v>
      </c>
      <c r="F4892" s="10"/>
      <c r="G4892">
        <v>2017</v>
      </c>
      <c r="J4892">
        <v>0.435467423204286</v>
      </c>
      <c r="L4892" t="s">
        <v>35846</v>
      </c>
      <c r="M4892">
        <v>28968830</v>
      </c>
      <c r="Q4892" s="10"/>
      <c r="R4892" s="11">
        <f t="shared" si="152"/>
        <v>0</v>
      </c>
      <c r="U4892" s="11">
        <f t="shared" si="153"/>
        <v>0</v>
      </c>
      <c r="Y4892" s="11">
        <f>IF(SUM(Tableau1[[#This Row],[Other access]:[Sci-hub access]])&gt;=1,1,0)</f>
        <v>0</v>
      </c>
      <c r="Z4892" s="12">
        <f>IF(OR(Tableau1[[#This Row],[Access R1 + S1+ T1 ]]&gt;=1,Tableau1[[#This Row],[Access V1 +W1 + X1]]&gt;=1),1,0)</f>
        <v>0</v>
      </c>
      <c r="AB4892" s="10" t="str">
        <f>Tableau1[[#This Row],[DOI]]</f>
        <v>doi: 10.1093/rheumatology/kex328</v>
      </c>
      <c r="AC4892" s="13" t="str">
        <f>Tableau1[[#This Row],[Authors]]&amp;", "&amp;Tableau1[[#This Row],[Title]]&amp;" "&amp;Tableau1[[#This Row],[Journal]]&amp;". "&amp;Tableau1[[#This Row],[Year]]</f>
        <v>Tzartos JS, Stergiou C, Daoussis D, Zisimopoulou P, Andonopoulos AP, Zolota V, Tzartos SJ., Antibodies to aquaporins are frequent in patients with primary Sjögren's syndrome. Rheumatology (Oxford). 2017</v>
      </c>
    </row>
    <row r="4893" spans="1:29" x14ac:dyDescent="0.3">
      <c r="A4893">
        <v>6706</v>
      </c>
      <c r="B4893" t="s">
        <v>9604</v>
      </c>
      <c r="C4893" t="s">
        <v>19809</v>
      </c>
      <c r="D4893" t="s">
        <v>30037</v>
      </c>
      <c r="E4893" t="s">
        <v>34335</v>
      </c>
      <c r="F4893" s="10"/>
      <c r="G4893">
        <v>2017</v>
      </c>
      <c r="J4893">
        <v>0.43577546251330324</v>
      </c>
      <c r="L4893" t="s">
        <v>41067</v>
      </c>
      <c r="M4893">
        <v>28176024</v>
      </c>
      <c r="Q4893" s="10"/>
      <c r="R4893" s="11">
        <f t="shared" si="152"/>
        <v>0</v>
      </c>
      <c r="U4893" s="11">
        <f t="shared" si="153"/>
        <v>0</v>
      </c>
      <c r="Y4893" s="11">
        <f>IF(SUM(Tableau1[[#This Row],[Other access]:[Sci-hub access]])&gt;=1,1,0)</f>
        <v>0</v>
      </c>
      <c r="Z4893" s="12">
        <f>IF(OR(Tableau1[[#This Row],[Access R1 + S1+ T1 ]]&gt;=1,Tableau1[[#This Row],[Access V1 +W1 + X1]]&gt;=1),1,0)</f>
        <v>0</v>
      </c>
      <c r="AB4893" s="10" t="str">
        <f>Tableau1[[#This Row],[DOI]]</f>
        <v>doi: 10.1007/s11302-017-9556-5</v>
      </c>
      <c r="AC4893" s="13" t="str">
        <f>Tableau1[[#This Row],[Authors]]&amp;", "&amp;Tableau1[[#This Row],[Title]]&amp;" "&amp;Tableau1[[#This Row],[Journal]]&amp;". "&amp;Tableau1[[#This Row],[Year]]</f>
        <v>Guzman-Aranguez A, Pérez de Lara MJ, Pintor J., Hyperosmotic stress induces ATP release and changes in P2X7 receptor levels in human corneal and conjunctival epithelial cells. Purinergic Signal. 2017</v>
      </c>
    </row>
    <row r="4894" spans="1:29" x14ac:dyDescent="0.3">
      <c r="A4894">
        <v>4546</v>
      </c>
      <c r="B4894" t="s">
        <v>7668</v>
      </c>
      <c r="C4894" t="s">
        <v>17903</v>
      </c>
      <c r="D4894" t="s">
        <v>28097</v>
      </c>
      <c r="E4894" t="s">
        <v>2441</v>
      </c>
      <c r="F4894" s="10"/>
      <c r="G4894">
        <v>2017</v>
      </c>
      <c r="J4894">
        <v>0.43595297670355837</v>
      </c>
      <c r="L4894" t="s">
        <v>38964</v>
      </c>
      <c r="M4894">
        <v>28433446</v>
      </c>
      <c r="Q4894" s="10"/>
      <c r="R4894" s="11">
        <f t="shared" si="152"/>
        <v>0</v>
      </c>
      <c r="U4894" s="11">
        <f t="shared" si="153"/>
        <v>0</v>
      </c>
      <c r="Y4894" s="11">
        <f>IF(SUM(Tableau1[[#This Row],[Other access]:[Sci-hub access]])&gt;=1,1,0)</f>
        <v>0</v>
      </c>
      <c r="Z4894" s="12">
        <f>IF(OR(Tableau1[[#This Row],[Access R1 + S1+ T1 ]]&gt;=1,Tableau1[[#This Row],[Access V1 +W1 + X1]]&gt;=1),1,0)</f>
        <v>0</v>
      </c>
      <c r="AB4894" s="10" t="str">
        <f>Tableau1[[#This Row],[DOI]]</f>
        <v>doi: 10.1016/j.ophtha.2017.03.033</v>
      </c>
      <c r="AC4894" s="13" t="str">
        <f>Tableau1[[#This Row],[Authors]]&amp;", "&amp;Tableau1[[#This Row],[Title]]&amp;" "&amp;Tableau1[[#This Row],[Journal]]&amp;". "&amp;Tableau1[[#This Row],[Year]]</f>
        <v>Rosa AM, Miranda ÂC, Patrício M, McAlinden C, Silva FL, Murta JN, Castelo-Branco M., Functional Magnetic Resonance Imaging to Assess the Neurobehavioral Impact of Dysphotopsia with Multifocal Intraocular Lenses. Ophthalmology. 2017</v>
      </c>
    </row>
    <row r="4895" spans="1:29" x14ac:dyDescent="0.3">
      <c r="A4895">
        <v>6519</v>
      </c>
      <c r="B4895" t="s">
        <v>990</v>
      </c>
      <c r="C4895" t="s">
        <v>991</v>
      </c>
      <c r="D4895" t="s">
        <v>992</v>
      </c>
      <c r="E4895" t="s">
        <v>2841</v>
      </c>
      <c r="F4895" s="10"/>
      <c r="G4895">
        <v>2017</v>
      </c>
      <c r="J4895">
        <v>0.43597540264392409</v>
      </c>
      <c r="L4895" t="s">
        <v>40884</v>
      </c>
      <c r="M4895">
        <v>28199731</v>
      </c>
      <c r="Q4895" s="10"/>
      <c r="R4895" s="11">
        <f t="shared" si="152"/>
        <v>0</v>
      </c>
      <c r="U4895" s="11">
        <f t="shared" si="153"/>
        <v>0</v>
      </c>
      <c r="Y4895" s="11">
        <f>IF(SUM(Tableau1[[#This Row],[Other access]:[Sci-hub access]])&gt;=1,1,0)</f>
        <v>0</v>
      </c>
      <c r="Z4895" s="12">
        <f>IF(OR(Tableau1[[#This Row],[Access R1 + S1+ T1 ]]&gt;=1,Tableau1[[#This Row],[Access V1 +W1 + X1]]&gt;=1),1,0)</f>
        <v>0</v>
      </c>
      <c r="AB4895" s="10" t="str">
        <f>Tableau1[[#This Row],[DOI]]</f>
        <v>doi: 10.1111/sji.12539</v>
      </c>
      <c r="AC4895" s="13" t="str">
        <f>Tableau1[[#This Row],[Authors]]&amp;", "&amp;Tableau1[[#This Row],[Title]]&amp;" "&amp;Tableau1[[#This Row],[Journal]]&amp;". "&amp;Tableau1[[#This Row],[Year]]</f>
        <v>Guo DD, Hu B, Tang HY, Sun YY, Liu B, Tian QM, Bi HS., Proteomic Profiling Analysis Reveals a Link between Experimental Autoimmune Uveitis and Complement Activation in Rats. Scand J Immunol. 2017</v>
      </c>
    </row>
    <row r="4896" spans="1:29" x14ac:dyDescent="0.3">
      <c r="A4896">
        <v>6889</v>
      </c>
      <c r="B4896" t="s">
        <v>9763</v>
      </c>
      <c r="C4896" t="s">
        <v>19966</v>
      </c>
      <c r="D4896" t="s">
        <v>30197</v>
      </c>
      <c r="E4896" t="s">
        <v>2465</v>
      </c>
      <c r="F4896" s="10"/>
      <c r="G4896">
        <v>2017</v>
      </c>
      <c r="J4896">
        <v>0.4359867079929306</v>
      </c>
      <c r="L4896" t="s">
        <v>41248</v>
      </c>
      <c r="M4896">
        <v>28151857</v>
      </c>
      <c r="Q4896" s="10"/>
      <c r="R4896" s="11">
        <f t="shared" si="152"/>
        <v>0</v>
      </c>
      <c r="U4896" s="11">
        <f t="shared" si="153"/>
        <v>0</v>
      </c>
      <c r="Y4896" s="11">
        <f>IF(SUM(Tableau1[[#This Row],[Other access]:[Sci-hub access]])&gt;=1,1,0)</f>
        <v>0</v>
      </c>
      <c r="Z4896" s="12">
        <f>IF(OR(Tableau1[[#This Row],[Access R1 + S1+ T1 ]]&gt;=1,Tableau1[[#This Row],[Access V1 +W1 + X1]]&gt;=1),1,0)</f>
        <v>0</v>
      </c>
      <c r="AB4896" s="10" t="str">
        <f>Tableau1[[#This Row],[DOI]]</f>
        <v>doi: 10.1097/MD.0000000000005829</v>
      </c>
      <c r="AC4896" s="13" t="str">
        <f>Tableau1[[#This Row],[Authors]]&amp;", "&amp;Tableau1[[#This Row],[Title]]&amp;" "&amp;Tableau1[[#This Row],[Journal]]&amp;". "&amp;Tableau1[[#This Row],[Year]]</f>
        <v>Kwon JW, Sim Y, Jee D., Association between intermediate uveitis and toxocariasis in the Korean population. Medicine (Baltimore). 2017</v>
      </c>
    </row>
    <row r="4897" spans="1:29" x14ac:dyDescent="0.3">
      <c r="A4897">
        <v>151</v>
      </c>
      <c r="B4897" t="s">
        <v>3414</v>
      </c>
      <c r="C4897" t="s">
        <v>13675</v>
      </c>
      <c r="D4897" t="s">
        <v>23834</v>
      </c>
      <c r="E4897" t="s">
        <v>2465</v>
      </c>
      <c r="F4897" s="10"/>
      <c r="G4897">
        <v>2017</v>
      </c>
      <c r="J4897">
        <v>0.43614140765660736</v>
      </c>
      <c r="L4897" t="s">
        <v>34667</v>
      </c>
      <c r="M4897">
        <v>29384951</v>
      </c>
      <c r="Q4897" s="10"/>
      <c r="R4897" s="11">
        <f t="shared" si="152"/>
        <v>0</v>
      </c>
      <c r="U4897" s="11">
        <f t="shared" si="153"/>
        <v>0</v>
      </c>
      <c r="Y4897" s="11">
        <f>IF(SUM(Tableau1[[#This Row],[Other access]:[Sci-hub access]])&gt;=1,1,0)</f>
        <v>0</v>
      </c>
      <c r="Z4897" s="12">
        <f>IF(OR(Tableau1[[#This Row],[Access R1 + S1+ T1 ]]&gt;=1,Tableau1[[#This Row],[Access V1 +W1 + X1]]&gt;=1),1,0)</f>
        <v>0</v>
      </c>
      <c r="AB4897" s="10" t="str">
        <f>Tableau1[[#This Row],[DOI]]</f>
        <v>doi: 10.1097/MD.0000000000009504</v>
      </c>
      <c r="AC4897" s="13" t="str">
        <f>Tableau1[[#This Row],[Authors]]&amp;", "&amp;Tableau1[[#This Row],[Title]]&amp;" "&amp;Tableau1[[#This Row],[Journal]]&amp;". "&amp;Tableau1[[#This Row],[Year]]</f>
        <v>Ouyang L, Yang F., Cole-Carpenter syndrome-1 with a de novo heterozygous deletion in the P4HB gene in a Chinese girl: A case report. Medicine (Baltimore). 2017</v>
      </c>
    </row>
    <row r="4898" spans="1:29" x14ac:dyDescent="0.3">
      <c r="A4898">
        <v>1550</v>
      </c>
      <c r="B4898" t="s">
        <v>4804</v>
      </c>
      <c r="C4898" t="s">
        <v>15054</v>
      </c>
      <c r="D4898" t="s">
        <v>25225</v>
      </c>
      <c r="E4898" t="s">
        <v>2457</v>
      </c>
      <c r="F4898" s="10"/>
      <c r="G4898">
        <v>2017</v>
      </c>
      <c r="J4898">
        <v>0.43620268119204586</v>
      </c>
      <c r="L4898" t="s">
        <v>36029</v>
      </c>
      <c r="M4898">
        <v>28925928</v>
      </c>
      <c r="Q4898" s="10"/>
      <c r="R4898" s="11">
        <f t="shared" si="152"/>
        <v>0</v>
      </c>
      <c r="U4898" s="11">
        <f t="shared" si="153"/>
        <v>0</v>
      </c>
      <c r="Y4898" s="11">
        <f>IF(SUM(Tableau1[[#This Row],[Other access]:[Sci-hub access]])&gt;=1,1,0)</f>
        <v>0</v>
      </c>
      <c r="Z4898" s="12">
        <f>IF(OR(Tableau1[[#This Row],[Access R1 + S1+ T1 ]]&gt;=1,Tableau1[[#This Row],[Access V1 +W1 + X1]]&gt;=1),1,0)</f>
        <v>0</v>
      </c>
      <c r="AB4898" s="10" t="str">
        <f>Tableau1[[#This Row],[DOI]]</f>
        <v>doi: 10.1097/ICB.0000000000000359</v>
      </c>
      <c r="AC4898" s="13" t="str">
        <f>Tableau1[[#This Row],[Authors]]&amp;", "&amp;Tableau1[[#This Row],[Title]]&amp;" "&amp;Tableau1[[#This Row],[Journal]]&amp;". "&amp;Tableau1[[#This Row],[Year]]</f>
        <v>Gursel Ozkurt Z, Demirci H., SUBTENON AMIKACIN INJECTION FOR THE TREATMENT OF NOCARDIA ASTEROIDES ORBITAL CELLULITIS IN A PATIENT WITH A HISTORY OF SCLERAL BUCKLING. Retin Cases Brief Rep. 2017</v>
      </c>
    </row>
    <row r="4899" spans="1:29" x14ac:dyDescent="0.3">
      <c r="A4899">
        <v>9439</v>
      </c>
      <c r="B4899" t="s">
        <v>12008</v>
      </c>
      <c r="C4899" t="s">
        <v>22184</v>
      </c>
      <c r="D4899" t="s">
        <v>32454</v>
      </c>
      <c r="E4899" t="s">
        <v>2928</v>
      </c>
      <c r="F4899" s="10"/>
      <c r="G4899">
        <v>2017</v>
      </c>
      <c r="J4899">
        <v>0.43656638917043766</v>
      </c>
      <c r="L4899" t="s">
        <v>43727</v>
      </c>
      <c r="M4899">
        <v>27687870</v>
      </c>
      <c r="Q4899" s="10"/>
      <c r="R4899" s="11">
        <f t="shared" si="152"/>
        <v>0</v>
      </c>
      <c r="U4899" s="11">
        <f t="shared" si="153"/>
        <v>0</v>
      </c>
      <c r="Y4899" s="11">
        <f>IF(SUM(Tableau1[[#This Row],[Other access]:[Sci-hub access]])&gt;=1,1,0)</f>
        <v>0</v>
      </c>
      <c r="Z4899" s="12">
        <f>IF(OR(Tableau1[[#This Row],[Access R1 + S1+ T1 ]]&gt;=1,Tableau1[[#This Row],[Access V1 +W1 + X1]]&gt;=1),1,0)</f>
        <v>0</v>
      </c>
      <c r="AB4899" s="10" t="str">
        <f>Tableau1[[#This Row],[DOI]]</f>
        <v>doi: 10.1007/s00415-016-8291-0</v>
      </c>
      <c r="AC4899" s="13" t="str">
        <f>Tableau1[[#This Row],[Authors]]&amp;", "&amp;Tableau1[[#This Row],[Title]]&amp;" "&amp;Tableau1[[#This Row],[Journal]]&amp;". "&amp;Tableau1[[#This Row],[Year]]</f>
        <v>Raz N, Levin N., Neuro-visual rehabilitation. J Neurol. 2017</v>
      </c>
    </row>
    <row r="4900" spans="1:29" x14ac:dyDescent="0.3">
      <c r="A4900">
        <v>1023</v>
      </c>
      <c r="B4900" t="s">
        <v>4285</v>
      </c>
      <c r="C4900" t="s">
        <v>14539</v>
      </c>
      <c r="D4900" t="s">
        <v>24706</v>
      </c>
      <c r="E4900" t="s">
        <v>2511</v>
      </c>
      <c r="F4900" s="10"/>
      <c r="G4900">
        <v>2017</v>
      </c>
      <c r="J4900">
        <v>0.43665509950971315</v>
      </c>
      <c r="L4900" t="s">
        <v>35511</v>
      </c>
      <c r="M4900">
        <v>29044091</v>
      </c>
      <c r="Q4900" s="10"/>
      <c r="R4900" s="11">
        <f t="shared" si="152"/>
        <v>0</v>
      </c>
      <c r="U4900" s="11">
        <f t="shared" si="153"/>
        <v>0</v>
      </c>
      <c r="Y4900" s="11">
        <f>IF(SUM(Tableau1[[#This Row],[Other access]:[Sci-hub access]])&gt;=1,1,0)</f>
        <v>0</v>
      </c>
      <c r="Z4900" s="12">
        <f>IF(OR(Tableau1[[#This Row],[Access R1 + S1+ T1 ]]&gt;=1,Tableau1[[#This Row],[Access V1 +W1 + X1]]&gt;=1),1,0)</f>
        <v>0</v>
      </c>
      <c r="AB4900" s="10" t="str">
        <f>Tableau1[[#This Row],[DOI]]</f>
        <v>doi: 10.4103/ijo.IJO_377_17</v>
      </c>
      <c r="AC4900" s="13" t="str">
        <f>Tableau1[[#This Row],[Authors]]&amp;", "&amp;Tableau1[[#This Row],[Title]]&amp;" "&amp;Tableau1[[#This Row],[Journal]]&amp;". "&amp;Tableau1[[#This Row],[Year]]</f>
        <v>Matalia JH, Panmand P, Ghalla P., Management of a case of divergent strabismus fixus secondary to a congenital fibrosis of extraocular muscles type 2. Indian J Ophthalmol. 2017</v>
      </c>
    </row>
    <row r="4901" spans="1:29" ht="28.8" x14ac:dyDescent="0.3">
      <c r="A4901">
        <v>7038</v>
      </c>
      <c r="B4901" t="s">
        <v>9893</v>
      </c>
      <c r="C4901" t="s">
        <v>20096</v>
      </c>
      <c r="D4901" t="s">
        <v>30327</v>
      </c>
      <c r="E4901" t="s">
        <v>2521</v>
      </c>
      <c r="F4901" s="10"/>
      <c r="G4901">
        <v>2017</v>
      </c>
      <c r="J4901">
        <v>0.4367099916495224</v>
      </c>
      <c r="L4901" t="s">
        <v>41394</v>
      </c>
      <c r="M4901">
        <v>28132693</v>
      </c>
      <c r="Q4901" s="10"/>
      <c r="R4901" s="11">
        <f t="shared" si="152"/>
        <v>0</v>
      </c>
      <c r="U4901" s="11">
        <f t="shared" si="153"/>
        <v>0</v>
      </c>
      <c r="Y4901" s="11">
        <f>IF(SUM(Tableau1[[#This Row],[Other access]:[Sci-hub access]])&gt;=1,1,0)</f>
        <v>0</v>
      </c>
      <c r="Z4901" s="12">
        <f>IF(OR(Tableau1[[#This Row],[Access R1 + S1+ T1 ]]&gt;=1,Tableau1[[#This Row],[Access V1 +W1 + X1]]&gt;=1),1,0)</f>
        <v>0</v>
      </c>
      <c r="AB4901" s="10" t="str">
        <f>Tableau1[[#This Row],[DOI]]</f>
        <v>doi: 10.1016/j.ajhg.2016.12.014</v>
      </c>
      <c r="AC4901" s="13" t="str">
        <f>Tableau1[[#This Row],[Authors]]&amp;", "&amp;Tableau1[[#This Row],[Title]]&amp;" "&amp;Tableau1[[#This Row],[Journal]]&amp;". "&amp;Tableau1[[#This Row],[Year]]</f>
        <v>Arno G, Carss KJ, Hull S, Zihni C, Robson AG, Fiorentino A; UK Inherited Retinal Disease Consortium., Hardcastle AJ, Holder GE, Cheetham ME, Plagnol V; NIHR Bioresource - Rare Diseases Consortium., Moore AT, Raymond FL, Matter K, Balda MS, Webster AR., Biallelic Mutation of ARHGEF18, Involved in the Determination of Epithelial Apicobasal Polarity, Causes Adult-Onset Retinal Degeneration. Am J Hum Genet. 2017</v>
      </c>
    </row>
    <row r="4902" spans="1:29" x14ac:dyDescent="0.3">
      <c r="A4902">
        <v>4576</v>
      </c>
      <c r="B4902" t="s">
        <v>7697</v>
      </c>
      <c r="C4902" t="s">
        <v>17932</v>
      </c>
      <c r="D4902" t="s">
        <v>28126</v>
      </c>
      <c r="E4902" t="s">
        <v>2785</v>
      </c>
      <c r="F4902" s="10"/>
      <c r="G4902">
        <v>2017</v>
      </c>
      <c r="J4902">
        <v>0.43671461444066584</v>
      </c>
      <c r="L4902" t="s">
        <v>38994</v>
      </c>
      <c r="M4902">
        <v>28430730</v>
      </c>
      <c r="Q4902" s="10"/>
      <c r="R4902" s="11">
        <f t="shared" si="152"/>
        <v>0</v>
      </c>
      <c r="U4902" s="11">
        <f t="shared" si="153"/>
        <v>0</v>
      </c>
      <c r="Y4902" s="11">
        <f>IF(SUM(Tableau1[[#This Row],[Other access]:[Sci-hub access]])&gt;=1,1,0)</f>
        <v>0</v>
      </c>
      <c r="Z4902" s="12">
        <f>IF(OR(Tableau1[[#This Row],[Access R1 + S1+ T1 ]]&gt;=1,Tableau1[[#This Row],[Access V1 +W1 + X1]]&gt;=1),1,0)</f>
        <v>0</v>
      </c>
      <c r="AB4902" s="10" t="str">
        <f>Tableau1[[#This Row],[DOI]]</f>
        <v>doi: 10.1097/DSS.0000000000001172</v>
      </c>
      <c r="AC4902" s="13" t="str">
        <f>Tableau1[[#This Row],[Authors]]&amp;", "&amp;Tableau1[[#This Row],[Title]]&amp;" "&amp;Tableau1[[#This Row],[Journal]]&amp;". "&amp;Tableau1[[#This Row],[Year]]</f>
        <v>Steinsapir KD, Woodward J., Comment on Chlorhexidine Keratitis. Dermatol Surg. 2017</v>
      </c>
    </row>
    <row r="4903" spans="1:29" x14ac:dyDescent="0.3">
      <c r="A4903">
        <v>8224</v>
      </c>
      <c r="B4903" t="s">
        <v>10931</v>
      </c>
      <c r="C4903" t="s">
        <v>21118</v>
      </c>
      <c r="D4903" t="s">
        <v>31369</v>
      </c>
      <c r="E4903" t="s">
        <v>2438</v>
      </c>
      <c r="F4903" s="10"/>
      <c r="G4903">
        <v>2017</v>
      </c>
      <c r="J4903">
        <v>0.43673202131527156</v>
      </c>
      <c r="L4903" t="s">
        <v>42570</v>
      </c>
      <c r="M4903">
        <v>27974321</v>
      </c>
      <c r="Q4903" s="10"/>
      <c r="R4903" s="11">
        <f t="shared" si="152"/>
        <v>0</v>
      </c>
      <c r="U4903" s="11">
        <f t="shared" si="153"/>
        <v>0</v>
      </c>
      <c r="Y4903" s="11">
        <f>IF(SUM(Tableau1[[#This Row],[Other access]:[Sci-hub access]])&gt;=1,1,0)</f>
        <v>0</v>
      </c>
      <c r="Z4903" s="12">
        <f>IF(OR(Tableau1[[#This Row],[Access R1 + S1+ T1 ]]&gt;=1,Tableau1[[#This Row],[Access V1 +W1 + X1]]&gt;=1),1,0)</f>
        <v>0</v>
      </c>
      <c r="AB4903" s="10" t="str">
        <f>Tableau1[[#This Row],[DOI]]</f>
        <v>doi: 10.1136/bjophthalmol-2016-309694</v>
      </c>
      <c r="AC4903" s="13" t="str">
        <f>Tableau1[[#This Row],[Authors]]&amp;", "&amp;Tableau1[[#This Row],[Title]]&amp;" "&amp;Tableau1[[#This Row],[Journal]]&amp;". "&amp;Tableau1[[#This Row],[Year]]</f>
        <v>Daizumoto E, Mitamura Y, Sano H, Akaiwa K, Niki M, Yamanaka C, Kinoshita T, Egawa M, Sonoda S, Sakamoto T., Changes of choroidal structure after intravitreal aflibercept therapy for polypoidal choroidal vasculopathy. Br J Ophthalmol. 2017</v>
      </c>
    </row>
    <row r="4904" spans="1:29" x14ac:dyDescent="0.3">
      <c r="A4904">
        <v>5000</v>
      </c>
      <c r="B4904" t="s">
        <v>8091</v>
      </c>
      <c r="C4904" t="s">
        <v>18319</v>
      </c>
      <c r="D4904" t="s">
        <v>28521</v>
      </c>
      <c r="E4904" t="s">
        <v>2443</v>
      </c>
      <c r="F4904" s="10"/>
      <c r="G4904">
        <v>2017</v>
      </c>
      <c r="J4904">
        <v>0.43683263873181422</v>
      </c>
      <c r="L4904" t="s">
        <v>39408</v>
      </c>
      <c r="M4904">
        <v>28384716</v>
      </c>
      <c r="Q4904" s="10"/>
      <c r="R4904" s="11">
        <f t="shared" si="152"/>
        <v>0</v>
      </c>
      <c r="U4904" s="11">
        <f t="shared" si="153"/>
        <v>0</v>
      </c>
      <c r="Y4904" s="11">
        <f>IF(SUM(Tableau1[[#This Row],[Other access]:[Sci-hub access]])&gt;=1,1,0)</f>
        <v>0</v>
      </c>
      <c r="Z4904" s="12">
        <f>IF(OR(Tableau1[[#This Row],[Access R1 + S1+ T1 ]]&gt;=1,Tableau1[[#This Row],[Access V1 +W1 + X1]]&gt;=1),1,0)</f>
        <v>0</v>
      </c>
      <c r="AB4904" s="10" t="str">
        <f>Tableau1[[#This Row],[DOI]]</f>
        <v>doi: 10.1167/iovs.16-21247</v>
      </c>
      <c r="AC4904" s="13" t="str">
        <f>Tableau1[[#This Row],[Authors]]&amp;", "&amp;Tableau1[[#This Row],[Title]]&amp;" "&amp;Tableau1[[#This Row],[Journal]]&amp;". "&amp;Tableau1[[#This Row],[Year]]</f>
        <v>Cui X, Navneet S, Wang J, Roon P, Chen W, Xian M, Smith SB., Analysis of MTHFR, CBS, Glutathione, Taurine, and Hydrogen Sulfide Levels in Retinas of Hyperhomocysteinemic Mice. Invest Ophthalmol Vis Sci. 2017</v>
      </c>
    </row>
    <row r="4905" spans="1:29" x14ac:dyDescent="0.3">
      <c r="A4905">
        <v>3062</v>
      </c>
      <c r="B4905" t="s">
        <v>6253</v>
      </c>
      <c r="C4905" t="s">
        <v>16498</v>
      </c>
      <c r="D4905" t="s">
        <v>26677</v>
      </c>
      <c r="E4905" t="s">
        <v>2511</v>
      </c>
      <c r="F4905" s="10"/>
      <c r="G4905">
        <v>2017</v>
      </c>
      <c r="J4905">
        <v>0.43704214836212618</v>
      </c>
      <c r="L4905" t="s">
        <v>37516</v>
      </c>
      <c r="M4905">
        <v>28643718</v>
      </c>
      <c r="Q4905" s="10"/>
      <c r="R4905" s="11">
        <f t="shared" si="152"/>
        <v>0</v>
      </c>
      <c r="U4905" s="11">
        <f t="shared" si="153"/>
        <v>0</v>
      </c>
      <c r="Y4905" s="11">
        <f>IF(SUM(Tableau1[[#This Row],[Other access]:[Sci-hub access]])&gt;=1,1,0)</f>
        <v>0</v>
      </c>
      <c r="Z4905" s="12">
        <f>IF(OR(Tableau1[[#This Row],[Access R1 + S1+ T1 ]]&gt;=1,Tableau1[[#This Row],[Access V1 +W1 + X1]]&gt;=1),1,0)</f>
        <v>0</v>
      </c>
      <c r="AB4905" s="10" t="str">
        <f>Tableau1[[#This Row],[DOI]]</f>
        <v>doi: 10.4103/ijo.IJO_167_17</v>
      </c>
      <c r="AC4905" s="13" t="str">
        <f>Tableau1[[#This Row],[Authors]]&amp;", "&amp;Tableau1[[#This Row],[Title]]&amp;" "&amp;Tableau1[[#This Row],[Journal]]&amp;". "&amp;Tableau1[[#This Row],[Year]]</f>
        <v>Thomas NR, Roy R, Saurabh K, Das K., A rare case of idiopathic parafoveal telangiectasia associated with central serous chorioretinopathy. Indian J Ophthalmol. 2017</v>
      </c>
    </row>
    <row r="4906" spans="1:29" x14ac:dyDescent="0.3">
      <c r="A4906">
        <v>10052</v>
      </c>
      <c r="B4906" t="s">
        <v>12569</v>
      </c>
      <c r="C4906" t="s">
        <v>22737</v>
      </c>
      <c r="D4906" t="s">
        <v>33018</v>
      </c>
      <c r="E4906" t="s">
        <v>2471</v>
      </c>
      <c r="F4906" s="10"/>
      <c r="G4906">
        <v>2017</v>
      </c>
      <c r="J4906">
        <v>0.43709084793110153</v>
      </c>
      <c r="L4906" t="s">
        <v>44308</v>
      </c>
      <c r="M4906">
        <v>27486023</v>
      </c>
      <c r="Q4906" s="10"/>
      <c r="R4906" s="11">
        <f t="shared" si="152"/>
        <v>0</v>
      </c>
      <c r="U4906" s="11">
        <f t="shared" si="153"/>
        <v>0</v>
      </c>
      <c r="Y4906" s="11">
        <f>IF(SUM(Tableau1[[#This Row],[Other access]:[Sci-hub access]])&gt;=1,1,0)</f>
        <v>0</v>
      </c>
      <c r="Z4906" s="12">
        <f>IF(OR(Tableau1[[#This Row],[Access R1 + S1+ T1 ]]&gt;=1,Tableau1[[#This Row],[Access V1 +W1 + X1]]&gt;=1),1,0)</f>
        <v>0</v>
      </c>
      <c r="AB4906" s="10" t="str">
        <f>Tableau1[[#This Row],[DOI]]</f>
        <v>doi: 10.1007/s10792-016-0303-7</v>
      </c>
      <c r="AC4906" s="13" t="str">
        <f>Tableau1[[#This Row],[Authors]]&amp;", "&amp;Tableau1[[#This Row],[Title]]&amp;" "&amp;Tableau1[[#This Row],[Journal]]&amp;". "&amp;Tableau1[[#This Row],[Year]]</f>
        <v>Balci O, Gasc A, Jeannin B, Herbort CP Jr., Enhanced depth imaging is less suited than indocyanine green angiography for close monitoring of primary stromal choroiditis: a pilot report. Int Ophthalmol. 2017</v>
      </c>
    </row>
    <row r="4907" spans="1:29" x14ac:dyDescent="0.3">
      <c r="A4907">
        <v>8312</v>
      </c>
      <c r="B4907" t="s">
        <v>1642</v>
      </c>
      <c r="C4907" t="s">
        <v>1643</v>
      </c>
      <c r="D4907" t="s">
        <v>1644</v>
      </c>
      <c r="E4907" t="s">
        <v>2895</v>
      </c>
      <c r="F4907" s="10"/>
      <c r="G4907">
        <v>2017</v>
      </c>
      <c r="J4907">
        <v>0.43724886431871324</v>
      </c>
      <c r="L4907" t="s">
        <v>42656</v>
      </c>
      <c r="M4907">
        <v>27939104</v>
      </c>
      <c r="Q4907" s="10"/>
      <c r="R4907" s="11">
        <f t="shared" si="152"/>
        <v>0</v>
      </c>
      <c r="U4907" s="11">
        <f t="shared" si="153"/>
        <v>0</v>
      </c>
      <c r="Y4907" s="11">
        <f>IF(SUM(Tableau1[[#This Row],[Other access]:[Sci-hub access]])&gt;=1,1,0)</f>
        <v>0</v>
      </c>
      <c r="Z4907" s="12">
        <f>IF(OR(Tableau1[[#This Row],[Access R1 + S1+ T1 ]]&gt;=1,Tableau1[[#This Row],[Access V1 +W1 + X1]]&gt;=1),1,0)</f>
        <v>0</v>
      </c>
      <c r="AB4907" s="10" t="str">
        <f>Tableau1[[#This Row],[DOI]]</f>
        <v>doi: 10.1016/j.molimm.2016.11.016</v>
      </c>
      <c r="AC4907" s="13" t="str">
        <f>Tableau1[[#This Row],[Authors]]&amp;", "&amp;Tableau1[[#This Row],[Title]]&amp;" "&amp;Tableau1[[#This Row],[Journal]]&amp;". "&amp;Tableau1[[#This Row],[Year]]</f>
        <v>Geerlings MJ, de Jong EK, den Hollander AI., The complement system in age-related macular degeneration: A review of rare genetic variants and implications for personalized treatment. Mol Immunol. 2017</v>
      </c>
    </row>
    <row r="4908" spans="1:29" ht="28.8" x14ac:dyDescent="0.3">
      <c r="A4908">
        <v>4524</v>
      </c>
      <c r="B4908" t="s">
        <v>7647</v>
      </c>
      <c r="C4908" t="s">
        <v>17882</v>
      </c>
      <c r="D4908" t="s">
        <v>28076</v>
      </c>
      <c r="E4908" t="s">
        <v>2451</v>
      </c>
      <c r="F4908" s="10"/>
      <c r="G4908">
        <v>2017</v>
      </c>
      <c r="J4908">
        <v>0.43728297441195008</v>
      </c>
      <c r="L4908" t="s">
        <v>38942</v>
      </c>
      <c r="M4908">
        <v>28437483</v>
      </c>
      <c r="Q4908" s="10"/>
      <c r="R4908" s="11">
        <f t="shared" si="152"/>
        <v>0</v>
      </c>
      <c r="U4908" s="11">
        <f t="shared" si="153"/>
        <v>0</v>
      </c>
      <c r="Y4908" s="11">
        <f>IF(SUM(Tableau1[[#This Row],[Other access]:[Sci-hub access]])&gt;=1,1,0)</f>
        <v>0</v>
      </c>
      <c r="Z4908" s="12">
        <f>IF(OR(Tableau1[[#This Row],[Access R1 + S1+ T1 ]]&gt;=1,Tableau1[[#This Row],[Access V1 +W1 + X1]]&gt;=1),1,0)</f>
        <v>0</v>
      </c>
      <c r="AB4908" s="10" t="str">
        <f>Tableau1[[#This Row],[DOI]]</f>
        <v>doi: 10.1371/journal.pone.0176404</v>
      </c>
      <c r="AC4908" s="13" t="str">
        <f>Tableau1[[#This Row],[Authors]]&amp;", "&amp;Tableau1[[#This Row],[Title]]&amp;" "&amp;Tableau1[[#This Row],[Journal]]&amp;". "&amp;Tableau1[[#This Row],[Year]]</f>
        <v>Koulisis N, Kim AY, Chu Z, Shahidzadeh A, Burkemper B, Olmos de Koo LC, Moshfeghi AA, Ameri H, Puliafito CA, Isozaki VL, Wang RK, Kashani AH., Quantitative microvascular analysis of retinal venous occlusions by spectral domain optical coherence tomography angiography. PLoS One. 2017</v>
      </c>
    </row>
    <row r="4909" spans="1:29" x14ac:dyDescent="0.3">
      <c r="A4909">
        <v>6042</v>
      </c>
      <c r="B4909" t="s">
        <v>9028</v>
      </c>
      <c r="C4909" t="s">
        <v>19242</v>
      </c>
      <c r="D4909" t="s">
        <v>29458</v>
      </c>
      <c r="E4909" t="s">
        <v>2673</v>
      </c>
      <c r="F4909" s="10"/>
      <c r="G4909">
        <v>2017</v>
      </c>
      <c r="J4909">
        <v>0.43742885722677816</v>
      </c>
      <c r="L4909" t="s">
        <v>40419</v>
      </c>
      <c r="M4909">
        <v>28256436</v>
      </c>
      <c r="Q4909" s="10"/>
      <c r="R4909" s="11">
        <f t="shared" si="152"/>
        <v>0</v>
      </c>
      <c r="U4909" s="11">
        <f t="shared" si="153"/>
        <v>0</v>
      </c>
      <c r="Y4909" s="11">
        <f>IF(SUM(Tableau1[[#This Row],[Other access]:[Sci-hub access]])&gt;=1,1,0)</f>
        <v>0</v>
      </c>
      <c r="Z4909" s="12">
        <f>IF(OR(Tableau1[[#This Row],[Access R1 + S1+ T1 ]]&gt;=1,Tableau1[[#This Row],[Access V1 +W1 + X1]]&gt;=1),1,0)</f>
        <v>0</v>
      </c>
      <c r="AB4909" s="10" t="str">
        <f>Tableau1[[#This Row],[DOI]]</f>
        <v>doi: 10.1016/j.parkreldis.2017.02.025</v>
      </c>
      <c r="AC4909" s="13" t="str">
        <f>Tableau1[[#This Row],[Authors]]&amp;", "&amp;Tableau1[[#This Row],[Title]]&amp;" "&amp;Tableau1[[#This Row],[Journal]]&amp;". "&amp;Tableau1[[#This Row],[Year]]</f>
        <v>Tranchant C, Koob M, Anheim M., Parkinsonian-Pyramidal syndromes: A systematic review. Parkinsonism Relat Disord. 2017</v>
      </c>
    </row>
    <row r="4910" spans="1:29" x14ac:dyDescent="0.3">
      <c r="A4910">
        <v>8728</v>
      </c>
      <c r="B4910" t="s">
        <v>11373</v>
      </c>
      <c r="C4910" t="s">
        <v>21558</v>
      </c>
      <c r="D4910" t="s">
        <v>31813</v>
      </c>
      <c r="E4910" t="s">
        <v>34032</v>
      </c>
      <c r="F4910" s="10"/>
      <c r="G4910">
        <v>2017</v>
      </c>
      <c r="J4910">
        <v>0.43744134449212302</v>
      </c>
      <c r="L4910" t="s">
        <v>43064</v>
      </c>
      <c r="M4910">
        <v>27856025</v>
      </c>
      <c r="Q4910" s="10"/>
      <c r="R4910" s="11">
        <f t="shared" si="152"/>
        <v>0</v>
      </c>
      <c r="U4910" s="11">
        <f t="shared" si="153"/>
        <v>0</v>
      </c>
      <c r="Y4910" s="11">
        <f>IF(SUM(Tableau1[[#This Row],[Other access]:[Sci-hub access]])&gt;=1,1,0)</f>
        <v>0</v>
      </c>
      <c r="Z4910" s="12">
        <f>IF(OR(Tableau1[[#This Row],[Access R1 + S1+ T1 ]]&gt;=1,Tableau1[[#This Row],[Access V1 +W1 + X1]]&gt;=1),1,0)</f>
        <v>0</v>
      </c>
      <c r="AB4910" s="10" t="str">
        <f>Tableau1[[#This Row],[DOI]]</f>
        <v>doi: 10.1016/j.jemermed.2016.10.006</v>
      </c>
      <c r="AC4910" s="13" t="str">
        <f>Tableau1[[#This Row],[Authors]]&amp;", "&amp;Tableau1[[#This Row],[Title]]&amp;" "&amp;Tableau1[[#This Row],[Journal]]&amp;". "&amp;Tableau1[[#This Row],[Year]]</f>
        <v>Simon E, Long B, Katz M., Etiology of a Secondary Headache: Ophthalmic Artery Aneurysm. J Emerg Med. 2017</v>
      </c>
    </row>
    <row r="4911" spans="1:29" x14ac:dyDescent="0.3">
      <c r="A4911">
        <v>9156</v>
      </c>
      <c r="B4911" t="s">
        <v>1940</v>
      </c>
      <c r="C4911" t="s">
        <v>1941</v>
      </c>
      <c r="D4911" t="s">
        <v>1942</v>
      </c>
      <c r="E4911" t="s">
        <v>3195</v>
      </c>
      <c r="F4911" s="10"/>
      <c r="G4911">
        <v>2017</v>
      </c>
      <c r="J4911">
        <v>0.43755203081306071</v>
      </c>
      <c r="L4911" t="s">
        <v>43472</v>
      </c>
      <c r="M4911">
        <v>27775151</v>
      </c>
      <c r="Q4911" s="10"/>
      <c r="R4911" s="11">
        <f t="shared" si="152"/>
        <v>0</v>
      </c>
      <c r="U4911" s="11">
        <f t="shared" si="153"/>
        <v>0</v>
      </c>
      <c r="Y4911" s="11">
        <f>IF(SUM(Tableau1[[#This Row],[Other access]:[Sci-hub access]])&gt;=1,1,0)</f>
        <v>0</v>
      </c>
      <c r="Z4911" s="12">
        <f>IF(OR(Tableau1[[#This Row],[Access R1 + S1+ T1 ]]&gt;=1,Tableau1[[#This Row],[Access V1 +W1 + X1]]&gt;=1),1,0)</f>
        <v>0</v>
      </c>
      <c r="AB4911" s="10" t="str">
        <f>Tableau1[[#This Row],[DOI]]</f>
        <v>doi: 10.1002/bit.26206</v>
      </c>
      <c r="AC4911" s="13" t="str">
        <f>Tableau1[[#This Row],[Authors]]&amp;", "&amp;Tableau1[[#This Row],[Title]]&amp;" "&amp;Tableau1[[#This Row],[Journal]]&amp;". "&amp;Tableau1[[#This Row],[Year]]</f>
        <v>Osmond M, Bernier SM, Pantcheva MB, Krebs MD., Collagen and collagen-chondroitin sulfate scaffolds with uniaxially aligned pores for the biomimetic, three dimensional culture of trabecular meshwork cells. Biotechnol Bioeng. 2017</v>
      </c>
    </row>
    <row r="4912" spans="1:29" x14ac:dyDescent="0.3">
      <c r="A4912">
        <v>3012</v>
      </c>
      <c r="B4912" t="s">
        <v>6205</v>
      </c>
      <c r="C4912" t="s">
        <v>16450</v>
      </c>
      <c r="D4912" t="s">
        <v>26629</v>
      </c>
      <c r="E4912" t="s">
        <v>2462</v>
      </c>
      <c r="F4912" s="10"/>
      <c r="G4912">
        <v>2017</v>
      </c>
      <c r="J4912">
        <v>0.43771635900799977</v>
      </c>
      <c r="L4912" t="s">
        <v>37466</v>
      </c>
      <c r="M4912">
        <v>28651590</v>
      </c>
      <c r="Q4912" s="10"/>
      <c r="R4912" s="11">
        <f t="shared" si="152"/>
        <v>0</v>
      </c>
      <c r="U4912" s="11">
        <f t="shared" si="153"/>
        <v>0</v>
      </c>
      <c r="Y4912" s="11">
        <f>IF(SUM(Tableau1[[#This Row],[Other access]:[Sci-hub access]])&gt;=1,1,0)</f>
        <v>0</v>
      </c>
      <c r="Z4912" s="12">
        <f>IF(OR(Tableau1[[#This Row],[Access R1 + S1+ T1 ]]&gt;=1,Tableau1[[#This Row],[Access V1 +W1 + X1]]&gt;=1),1,0)</f>
        <v>0</v>
      </c>
      <c r="AB4912" s="10" t="str">
        <f>Tableau1[[#This Row],[DOI]]</f>
        <v>doi: 10.1186/s12886-017-0500-9</v>
      </c>
      <c r="AC4912" s="13" t="str">
        <f>Tableau1[[#This Row],[Authors]]&amp;", "&amp;Tableau1[[#This Row],[Title]]&amp;" "&amp;Tableau1[[#This Row],[Journal]]&amp;". "&amp;Tableau1[[#This Row],[Year]]</f>
        <v>Anbar M, Ammar H., Effect of different incision sites of phacoemulsification on trabeculectomy bleb function: prospective case-control study. BMC Ophthalmol. 2017</v>
      </c>
    </row>
    <row r="4913" spans="1:29" ht="28.8" x14ac:dyDescent="0.3">
      <c r="A4913">
        <v>5982</v>
      </c>
      <c r="B4913" t="s">
        <v>8978</v>
      </c>
      <c r="C4913" t="s">
        <v>19192</v>
      </c>
      <c r="D4913" t="s">
        <v>29408</v>
      </c>
      <c r="E4913" t="s">
        <v>2468</v>
      </c>
      <c r="F4913" s="10"/>
      <c r="G4913">
        <v>2017</v>
      </c>
      <c r="J4913">
        <v>0.43779929191083411</v>
      </c>
      <c r="L4913" t="s">
        <v>40361</v>
      </c>
      <c r="M4913">
        <v>28263263</v>
      </c>
      <c r="Q4913" s="10"/>
      <c r="R4913" s="11">
        <f t="shared" si="152"/>
        <v>0</v>
      </c>
      <c r="U4913" s="11">
        <f t="shared" si="153"/>
        <v>0</v>
      </c>
      <c r="Y4913" s="11">
        <f>IF(SUM(Tableau1[[#This Row],[Other access]:[Sci-hub access]])&gt;=1,1,0)</f>
        <v>0</v>
      </c>
      <c r="Z4913" s="12">
        <f>IF(OR(Tableau1[[#This Row],[Access R1 + S1+ T1 ]]&gt;=1,Tableau1[[#This Row],[Access V1 +W1 + X1]]&gt;=1),1,0)</f>
        <v>0</v>
      </c>
      <c r="AB4913" s="10" t="str">
        <f>Tableau1[[#This Row],[DOI]]</f>
        <v>doi: 10.1097/IJG.0000000000000654</v>
      </c>
      <c r="AC4913" s="13" t="str">
        <f>Tableau1[[#This Row],[Authors]]&amp;", "&amp;Tableau1[[#This Row],[Title]]&amp;" "&amp;Tableau1[[#This Row],[Journal]]&amp;". "&amp;Tableau1[[#This Row],[Year]]</f>
        <v>Thenappan A, De Moraes CG, Wang DL, Xin D, Jarukasetphon R, Ritch R, Hood DC., Optical Coherence Tomography and Glaucoma Progression: A Comparison of a Region of Interest Approach to Average Retinal Nerve Fiber Layer Thickness. J Glaucoma. 2017</v>
      </c>
    </row>
    <row r="4914" spans="1:29" x14ac:dyDescent="0.3">
      <c r="A4914">
        <v>4827</v>
      </c>
      <c r="B4914" t="s">
        <v>7931</v>
      </c>
      <c r="C4914" t="s">
        <v>18160</v>
      </c>
      <c r="D4914" t="s">
        <v>28361</v>
      </c>
      <c r="E4914" t="s">
        <v>2438</v>
      </c>
      <c r="F4914" s="10"/>
      <c r="G4914">
        <v>2017</v>
      </c>
      <c r="J4914">
        <v>0.43782420368400454</v>
      </c>
      <c r="L4914" t="s">
        <v>39238</v>
      </c>
      <c r="M4914">
        <v>28400374</v>
      </c>
      <c r="Q4914" s="10"/>
      <c r="R4914" s="11">
        <f t="shared" si="152"/>
        <v>0</v>
      </c>
      <c r="U4914" s="11">
        <f t="shared" si="153"/>
        <v>0</v>
      </c>
      <c r="Y4914" s="11">
        <f>IF(SUM(Tableau1[[#This Row],[Other access]:[Sci-hub access]])&gt;=1,1,0)</f>
        <v>0</v>
      </c>
      <c r="Z4914" s="12">
        <f>IF(OR(Tableau1[[#This Row],[Access R1 + S1+ T1 ]]&gt;=1,Tableau1[[#This Row],[Access V1 +W1 + X1]]&gt;=1),1,0)</f>
        <v>0</v>
      </c>
      <c r="AB4914" s="10" t="str">
        <f>Tableau1[[#This Row],[DOI]]</f>
        <v>doi: 10.1136/bjophthalmol-2016-309556</v>
      </c>
      <c r="AC4914" s="13" t="str">
        <f>Tableau1[[#This Row],[Authors]]&amp;", "&amp;Tableau1[[#This Row],[Title]]&amp;" "&amp;Tableau1[[#This Row],[Journal]]&amp;". "&amp;Tableau1[[#This Row],[Year]]</f>
        <v>Rodrigues IA, Alaghband P, Beltran Agullo L, Galvis E, Jones S, Husain R, Lim KS., Aqueous outflow facility after phacoemulsification with or without goniosynechialysis in primary angle closure: a randomised controlled study. Br J Ophthalmol. 2017</v>
      </c>
    </row>
    <row r="4915" spans="1:29" x14ac:dyDescent="0.3">
      <c r="A4915">
        <v>8505</v>
      </c>
      <c r="B4915" t="s">
        <v>1724</v>
      </c>
      <c r="C4915" t="s">
        <v>1725</v>
      </c>
      <c r="D4915" t="s">
        <v>1726</v>
      </c>
      <c r="E4915" t="s">
        <v>3081</v>
      </c>
      <c r="F4915" s="10"/>
      <c r="G4915">
        <v>2017</v>
      </c>
      <c r="J4915">
        <v>0.43797899691278797</v>
      </c>
      <c r="L4915" t="s">
        <v>42841</v>
      </c>
      <c r="M4915">
        <v>27900566</v>
      </c>
      <c r="Q4915" s="10"/>
      <c r="R4915" s="11">
        <f t="shared" si="152"/>
        <v>0</v>
      </c>
      <c r="U4915" s="11">
        <f t="shared" si="153"/>
        <v>0</v>
      </c>
      <c r="Y4915" s="11">
        <f>IF(SUM(Tableau1[[#This Row],[Other access]:[Sci-hub access]])&gt;=1,1,0)</f>
        <v>0</v>
      </c>
      <c r="Z4915" s="12">
        <f>IF(OR(Tableau1[[#This Row],[Access R1 + S1+ T1 ]]&gt;=1,Tableau1[[#This Row],[Access V1 +W1 + X1]]&gt;=1),1,0)</f>
        <v>0</v>
      </c>
      <c r="AB4915" s="10" t="str">
        <f>Tableau1[[#This Row],[DOI]]</f>
        <v>doi: 10.1007/s10565-016-9371-8</v>
      </c>
      <c r="AC4915" s="13" t="str">
        <f>Tableau1[[#This Row],[Authors]]&amp;", "&amp;Tableau1[[#This Row],[Title]]&amp;" "&amp;Tableau1[[#This Row],[Journal]]&amp;". "&amp;Tableau1[[#This Row],[Year]]</f>
        <v>Kaarniranta K, Tokarz P, Koskela A, Paterno J, Blasiak J., Autophagy regulates death of retinal pigment epithelium cells in age-related macular degeneration. Cell Biol Toxicol. 2017</v>
      </c>
    </row>
    <row r="4916" spans="1:29" x14ac:dyDescent="0.3">
      <c r="A4916">
        <v>5725</v>
      </c>
      <c r="B4916" t="s">
        <v>8755</v>
      </c>
      <c r="C4916" t="s">
        <v>18974</v>
      </c>
      <c r="D4916" t="s">
        <v>29185</v>
      </c>
      <c r="E4916" t="s">
        <v>2438</v>
      </c>
      <c r="F4916" s="10"/>
      <c r="G4916">
        <v>2017</v>
      </c>
      <c r="J4916">
        <v>0.43798832969487744</v>
      </c>
      <c r="L4916" t="s">
        <v>40108</v>
      </c>
      <c r="M4916">
        <v>28292773</v>
      </c>
      <c r="Q4916" s="10"/>
      <c r="R4916" s="11">
        <f t="shared" si="152"/>
        <v>0</v>
      </c>
      <c r="U4916" s="11">
        <f t="shared" si="153"/>
        <v>0</v>
      </c>
      <c r="Y4916" s="11">
        <f>IF(SUM(Tableau1[[#This Row],[Other access]:[Sci-hub access]])&gt;=1,1,0)</f>
        <v>0</v>
      </c>
      <c r="Z4916" s="12">
        <f>IF(OR(Tableau1[[#This Row],[Access R1 + S1+ T1 ]]&gt;=1,Tableau1[[#This Row],[Access V1 +W1 + X1]]&gt;=1),1,0)</f>
        <v>0</v>
      </c>
      <c r="AB4916" s="10" t="str">
        <f>Tableau1[[#This Row],[DOI]]</f>
        <v>doi: 10.1136/bjophthalmol-2016-309902</v>
      </c>
      <c r="AC4916" s="13" t="str">
        <f>Tableau1[[#This Row],[Authors]]&amp;", "&amp;Tableau1[[#This Row],[Title]]&amp;" "&amp;Tableau1[[#This Row],[Journal]]&amp;". "&amp;Tableau1[[#This Row],[Year]]</f>
        <v>Salowi MA, Chew FLM, Adnan TH, King C, Ismail M, Goh PP., The Malaysian Cataract Surgery Registry: risk Indicators for posterior capsular rupture. Br J Ophthalmol. 2017</v>
      </c>
    </row>
    <row r="4917" spans="1:29" x14ac:dyDescent="0.3">
      <c r="A4917">
        <v>4700</v>
      </c>
      <c r="B4917" t="s">
        <v>7813</v>
      </c>
      <c r="C4917" t="s">
        <v>18045</v>
      </c>
      <c r="D4917" t="s">
        <v>28243</v>
      </c>
      <c r="E4917" t="s">
        <v>2458</v>
      </c>
      <c r="F4917" s="10"/>
      <c r="G4917">
        <v>2017</v>
      </c>
      <c r="J4917">
        <v>0.43800839718851947</v>
      </c>
      <c r="L4917" t="s">
        <v>39116</v>
      </c>
      <c r="M4917">
        <v>28418500</v>
      </c>
      <c r="Q4917" s="10"/>
      <c r="R4917" s="11">
        <f t="shared" si="152"/>
        <v>0</v>
      </c>
      <c r="U4917" s="11">
        <f t="shared" si="153"/>
        <v>0</v>
      </c>
      <c r="Y4917" s="11">
        <f>IF(SUM(Tableau1[[#This Row],[Other access]:[Sci-hub access]])&gt;=1,1,0)</f>
        <v>0</v>
      </c>
      <c r="Z4917" s="12">
        <f>IF(OR(Tableau1[[#This Row],[Access R1 + S1+ T1 ]]&gt;=1,Tableau1[[#This Row],[Access V1 +W1 + X1]]&gt;=1),1,0)</f>
        <v>0</v>
      </c>
      <c r="AB4917" s="10" t="str">
        <f>Tableau1[[#This Row],[DOI]]</f>
        <v>doi: 10.1001/jamaophthalmol.2017.0569</v>
      </c>
      <c r="AC4917" s="13" t="str">
        <f>Tableau1[[#This Row],[Authors]]&amp;", "&amp;Tableau1[[#This Row],[Title]]&amp;" "&amp;Tableau1[[#This Row],[Journal]]&amp;". "&amp;Tableau1[[#This Row],[Year]]</f>
        <v>Chi CC, Tung TH, Wang J, Lin YS, Chen YF, Hsu TK, Wang SH., Risk of Uveitis Among People With Psoriasis: A Nationwide Cohort Study. JAMA Ophthalmol. 2017</v>
      </c>
    </row>
    <row r="4918" spans="1:29" x14ac:dyDescent="0.3">
      <c r="A4918">
        <v>4118</v>
      </c>
      <c r="B4918" t="s">
        <v>7264</v>
      </c>
      <c r="C4918" t="s">
        <v>17501</v>
      </c>
      <c r="D4918" t="s">
        <v>27692</v>
      </c>
      <c r="E4918" t="s">
        <v>2620</v>
      </c>
      <c r="F4918" s="10"/>
      <c r="G4918">
        <v>2017</v>
      </c>
      <c r="J4918">
        <v>0.4380232621000828</v>
      </c>
      <c r="L4918" t="s">
        <v>38549</v>
      </c>
      <c r="M4918">
        <v>28483228</v>
      </c>
      <c r="Q4918" s="10"/>
      <c r="R4918" s="11">
        <f t="shared" si="152"/>
        <v>0</v>
      </c>
      <c r="U4918" s="11">
        <f t="shared" si="153"/>
        <v>0</v>
      </c>
      <c r="Y4918" s="11">
        <f>IF(SUM(Tableau1[[#This Row],[Other access]:[Sci-hub access]])&gt;=1,1,0)</f>
        <v>0</v>
      </c>
      <c r="Z4918" s="12">
        <f>IF(OR(Tableau1[[#This Row],[Access R1 + S1+ T1 ]]&gt;=1,Tableau1[[#This Row],[Access V1 +W1 + X1]]&gt;=1),1,0)</f>
        <v>0</v>
      </c>
      <c r="AB4918" s="10" t="str">
        <f>Tableau1[[#This Row],[DOI]]</f>
        <v>doi: 10.1016/j.ijporl.2017.04.013</v>
      </c>
      <c r="AC4918" s="13" t="str">
        <f>Tableau1[[#This Row],[Authors]]&amp;", "&amp;Tableau1[[#This Row],[Title]]&amp;" "&amp;Tableau1[[#This Row],[Journal]]&amp;". "&amp;Tableau1[[#This Row],[Year]]</f>
        <v>Alvi S, Karadaghy O, Manalang M, Weatherly R., Clinical manifestations of neuroblastoma with head and neck involvement in children. Int J Pediatr Otorhinolaryngol. 2017</v>
      </c>
    </row>
    <row r="4919" spans="1:29" x14ac:dyDescent="0.3">
      <c r="A4919">
        <v>10721</v>
      </c>
      <c r="B4919" t="s">
        <v>13183</v>
      </c>
      <c r="C4919" t="s">
        <v>23346</v>
      </c>
      <c r="D4919" t="s">
        <v>33636</v>
      </c>
      <c r="E4919" t="s">
        <v>2469</v>
      </c>
      <c r="F4919" s="10"/>
      <c r="G4919">
        <v>2017</v>
      </c>
      <c r="J4919">
        <v>0.43810500357401871</v>
      </c>
      <c r="L4919" t="s">
        <v>44968</v>
      </c>
      <c r="M4919">
        <v>27081743</v>
      </c>
      <c r="Q4919" s="10"/>
      <c r="R4919" s="11">
        <f t="shared" si="152"/>
        <v>0</v>
      </c>
      <c r="U4919" s="11">
        <f t="shared" si="153"/>
        <v>0</v>
      </c>
      <c r="Y4919" s="11">
        <f>IF(SUM(Tableau1[[#This Row],[Other access]:[Sci-hub access]])&gt;=1,1,0)</f>
        <v>0</v>
      </c>
      <c r="Z4919" s="12">
        <f>IF(OR(Tableau1[[#This Row],[Access R1 + S1+ T1 ]]&gt;=1,Tableau1[[#This Row],[Access V1 +W1 + X1]]&gt;=1),1,0)</f>
        <v>0</v>
      </c>
      <c r="AB4919" s="10" t="str">
        <f>Tableau1[[#This Row],[DOI]]</f>
        <v>doi: 10.3109/08820538.2015.1115086</v>
      </c>
      <c r="AC4919" s="13" t="str">
        <f>Tableau1[[#This Row],[Authors]]&amp;", "&amp;Tableau1[[#This Row],[Title]]&amp;" "&amp;Tableau1[[#This Row],[Journal]]&amp;". "&amp;Tableau1[[#This Row],[Year]]</f>
        <v>Fabian ID, Abudi A, Kinori M, Moisseiev J, Liashets-Peer A, Zohar J, Huna-Baron R., Acute Optic Neuropathy and Development of Posttraumatic Stress Disorder. Semin Ophthalmol. 2017</v>
      </c>
    </row>
    <row r="4920" spans="1:29" x14ac:dyDescent="0.3">
      <c r="A4920">
        <v>6160</v>
      </c>
      <c r="B4920" t="s">
        <v>868</v>
      </c>
      <c r="C4920" t="s">
        <v>869</v>
      </c>
      <c r="D4920" t="s">
        <v>870</v>
      </c>
      <c r="E4920" t="s">
        <v>3216</v>
      </c>
      <c r="F4920" s="10"/>
      <c r="G4920">
        <v>2017</v>
      </c>
      <c r="J4920">
        <v>0.4381060217909406</v>
      </c>
      <c r="L4920" t="s">
        <v>40532</v>
      </c>
      <c r="M4920">
        <v>28242320</v>
      </c>
      <c r="Q4920" s="10"/>
      <c r="R4920" s="11">
        <f t="shared" si="152"/>
        <v>0</v>
      </c>
      <c r="U4920" s="11">
        <f t="shared" si="153"/>
        <v>0</v>
      </c>
      <c r="Y4920" s="11">
        <f>IF(SUM(Tableau1[[#This Row],[Other access]:[Sci-hub access]])&gt;=1,1,0)</f>
        <v>0</v>
      </c>
      <c r="Z4920" s="12">
        <f>IF(OR(Tableau1[[#This Row],[Access R1 + S1+ T1 ]]&gt;=1,Tableau1[[#This Row],[Access V1 +W1 + X1]]&gt;=1),1,0)</f>
        <v>0</v>
      </c>
      <c r="AB4920" s="10" t="str">
        <f>Tableau1[[#This Row],[DOI]]</f>
        <v>doi: 10.1016/j.tox.2017.02.014</v>
      </c>
      <c r="AC4920" s="13" t="str">
        <f>Tableau1[[#This Row],[Authors]]&amp;", "&amp;Tableau1[[#This Row],[Title]]&amp;" "&amp;Tableau1[[#This Row],[Journal]]&amp;". "&amp;Tableau1[[#This Row],[Year]]</f>
        <v>Nagai N, Ito Y, Shibata T, Kubo E, Sasaki H., A positive feedback loop between nitric oxide and amyloid β (1-42) accelerates mitochondrial damage in human lens epithelial cells. Toxicology. 2017</v>
      </c>
    </row>
    <row r="4921" spans="1:29" x14ac:dyDescent="0.3">
      <c r="A4921">
        <v>492</v>
      </c>
      <c r="B4921" t="s">
        <v>3755</v>
      </c>
      <c r="C4921" t="s">
        <v>14013</v>
      </c>
      <c r="D4921" t="s">
        <v>24175</v>
      </c>
      <c r="E4921" t="s">
        <v>2464</v>
      </c>
      <c r="F4921" s="10"/>
      <c r="G4921">
        <v>2018</v>
      </c>
      <c r="J4921">
        <v>0.43819841227920542</v>
      </c>
      <c r="L4921" t="s">
        <v>34996</v>
      </c>
      <c r="M4921">
        <v>29206652</v>
      </c>
      <c r="Q4921" s="10"/>
      <c r="R4921" s="11">
        <f t="shared" si="152"/>
        <v>0</v>
      </c>
      <c r="U4921" s="11">
        <f t="shared" si="153"/>
        <v>0</v>
      </c>
      <c r="Y4921" s="11">
        <f>IF(SUM(Tableau1[[#This Row],[Other access]:[Sci-hub access]])&gt;=1,1,0)</f>
        <v>0</v>
      </c>
      <c r="Z4921" s="12">
        <f>IF(OR(Tableau1[[#This Row],[Access R1 + S1+ T1 ]]&gt;=1,Tableau1[[#This Row],[Access V1 +W1 + X1]]&gt;=1),1,0)</f>
        <v>0</v>
      </c>
      <c r="AB4921" s="10" t="str">
        <f>Tableau1[[#This Row],[DOI]]</f>
        <v>doi: 10.1097/ICU.0000000000000458</v>
      </c>
      <c r="AC4921" s="13" t="str">
        <f>Tableau1[[#This Row],[Authors]]&amp;", "&amp;Tableau1[[#This Row],[Title]]&amp;" "&amp;Tableau1[[#This Row],[Journal]]&amp;". "&amp;Tableau1[[#This Row],[Year]]</f>
        <v>Vinod K., Suprachoroidal shunts. Curr Opin Ophthalmol. 2018</v>
      </c>
    </row>
    <row r="4922" spans="1:29" x14ac:dyDescent="0.3">
      <c r="A4922">
        <v>9006</v>
      </c>
      <c r="B4922" t="s">
        <v>11620</v>
      </c>
      <c r="C4922" t="s">
        <v>21798</v>
      </c>
      <c r="D4922" t="s">
        <v>32061</v>
      </c>
      <c r="E4922" t="s">
        <v>2490</v>
      </c>
      <c r="F4922" s="10"/>
      <c r="G4922">
        <v>2017</v>
      </c>
      <c r="J4922">
        <v>0.43822408962472326</v>
      </c>
      <c r="L4922" t="s">
        <v>43328</v>
      </c>
      <c r="M4922">
        <v>27793604</v>
      </c>
      <c r="Q4922" s="10"/>
      <c r="R4922" s="11">
        <f t="shared" si="152"/>
        <v>0</v>
      </c>
      <c r="U4922" s="11">
        <f t="shared" si="153"/>
        <v>0</v>
      </c>
      <c r="Y4922" s="11">
        <f>IF(SUM(Tableau1[[#This Row],[Other access]:[Sci-hub access]])&gt;=1,1,0)</f>
        <v>0</v>
      </c>
      <c r="Z4922" s="12">
        <f>IF(OR(Tableau1[[#This Row],[Access R1 + S1+ T1 ]]&gt;=1,Tableau1[[#This Row],[Access V1 +W1 + X1]]&gt;=1),1,0)</f>
        <v>0</v>
      </c>
      <c r="AB4922" s="10" t="str">
        <f>Tableau1[[#This Row],[DOI]]</f>
        <v>doi: 10.1016/j.ajo.2016.10.010</v>
      </c>
      <c r="AC4922" s="13" t="str">
        <f>Tableau1[[#This Row],[Authors]]&amp;", "&amp;Tableau1[[#This Row],[Title]]&amp;" "&amp;Tableau1[[#This Row],[Journal]]&amp;". "&amp;Tableau1[[#This Row],[Year]]</f>
        <v>Grewal DS, Tran-Viet D, Vajzovic L, Mruthyunjaya P, Toth CA., Association of Pediatric Choroidal Neovascular Membranes at the Temporal Edge of Optic Nerve and Retinochoroidal Coloboma. Am J Ophthalmol. 2017</v>
      </c>
    </row>
    <row r="4923" spans="1:29" x14ac:dyDescent="0.3">
      <c r="A4923">
        <v>6866</v>
      </c>
      <c r="B4923" t="s">
        <v>9740</v>
      </c>
      <c r="C4923" t="s">
        <v>19944</v>
      </c>
      <c r="D4923" t="s">
        <v>30174</v>
      </c>
      <c r="E4923" t="s">
        <v>2441</v>
      </c>
      <c r="F4923" s="10"/>
      <c r="G4923">
        <v>2017</v>
      </c>
      <c r="J4923">
        <v>0.43834637355348671</v>
      </c>
      <c r="L4923" t="s">
        <v>41225</v>
      </c>
      <c r="M4923">
        <v>28153440</v>
      </c>
      <c r="Q4923" s="10"/>
      <c r="R4923" s="11">
        <f t="shared" si="152"/>
        <v>0</v>
      </c>
      <c r="U4923" s="11">
        <f t="shared" si="153"/>
        <v>0</v>
      </c>
      <c r="Y4923" s="11">
        <f>IF(SUM(Tableau1[[#This Row],[Other access]:[Sci-hub access]])&gt;=1,1,0)</f>
        <v>0</v>
      </c>
      <c r="Z4923" s="12">
        <f>IF(OR(Tableau1[[#This Row],[Access R1 + S1+ T1 ]]&gt;=1,Tableau1[[#This Row],[Access V1 +W1 + X1]]&gt;=1),1,0)</f>
        <v>0</v>
      </c>
      <c r="AB4923" s="10" t="str">
        <f>Tableau1[[#This Row],[DOI]]</f>
        <v>doi: 10.1016/j.ophtha.2016.12.021</v>
      </c>
      <c r="AC4923" s="13" t="str">
        <f>Tableau1[[#This Row],[Authors]]&amp;", "&amp;Tableau1[[#This Row],[Title]]&amp;" "&amp;Tableau1[[#This Row],[Journal]]&amp;". "&amp;Tableau1[[#This Row],[Year]]</f>
        <v>Braslow RA, Shiloach M, Macsai MS., Adherence to Hydroxychloroquine Dosing Guidelines by Rheumatologists: An Electronic Medical Record-Based Study in an Integrated Health Care System. Ophthalmology. 2017</v>
      </c>
    </row>
    <row r="4924" spans="1:29" x14ac:dyDescent="0.3">
      <c r="A4924">
        <v>5532</v>
      </c>
      <c r="B4924" t="s">
        <v>8577</v>
      </c>
      <c r="C4924" t="s">
        <v>18798</v>
      </c>
      <c r="D4924" t="s">
        <v>29007</v>
      </c>
      <c r="E4924" t="s">
        <v>2451</v>
      </c>
      <c r="F4924" s="10"/>
      <c r="G4924">
        <v>2017</v>
      </c>
      <c r="J4924">
        <v>0.43835483392221686</v>
      </c>
      <c r="L4924" t="s">
        <v>39919</v>
      </c>
      <c r="M4924">
        <v>28323846</v>
      </c>
      <c r="Q4924" s="10"/>
      <c r="R4924" s="11">
        <f t="shared" si="152"/>
        <v>0</v>
      </c>
      <c r="U4924" s="11">
        <f t="shared" si="153"/>
        <v>0</v>
      </c>
      <c r="Y4924" s="11">
        <f>IF(SUM(Tableau1[[#This Row],[Other access]:[Sci-hub access]])&gt;=1,1,0)</f>
        <v>0</v>
      </c>
      <c r="Z4924" s="12">
        <f>IF(OR(Tableau1[[#This Row],[Access R1 + S1+ T1 ]]&gt;=1,Tableau1[[#This Row],[Access V1 +W1 + X1]]&gt;=1),1,0)</f>
        <v>0</v>
      </c>
      <c r="AB4924" s="10" t="str">
        <f>Tableau1[[#This Row],[DOI]]</f>
        <v>doi: 10.1371/journal.pone.0173601</v>
      </c>
      <c r="AC4924" s="13" t="str">
        <f>Tableau1[[#This Row],[Authors]]&amp;", "&amp;Tableau1[[#This Row],[Title]]&amp;" "&amp;Tableau1[[#This Row],[Journal]]&amp;". "&amp;Tableau1[[#This Row],[Year]]</f>
        <v>Roets-Merken L, Zuidema S, Vernooij-Dassen M, Dees M, Hermsen P, Kempen G, Graff M., Problems identified by dual sensory impaired older adults in long-term care when using a self-management program: A qualitative study. PLoS One. 2017</v>
      </c>
    </row>
    <row r="4925" spans="1:29" ht="28.8" x14ac:dyDescent="0.3">
      <c r="A4925">
        <v>9520</v>
      </c>
      <c r="B4925" t="s">
        <v>12082</v>
      </c>
      <c r="C4925" t="s">
        <v>22258</v>
      </c>
      <c r="D4925" t="s">
        <v>32528</v>
      </c>
      <c r="E4925" t="s">
        <v>2490</v>
      </c>
      <c r="F4925" s="10"/>
      <c r="G4925">
        <v>2017</v>
      </c>
      <c r="J4925">
        <v>0.43838310667160629</v>
      </c>
      <c r="L4925" t="s">
        <v>43803</v>
      </c>
      <c r="M4925">
        <v>27664702</v>
      </c>
      <c r="Q4925" s="10"/>
      <c r="R4925" s="11">
        <f t="shared" si="152"/>
        <v>0</v>
      </c>
      <c r="U4925" s="11">
        <f t="shared" si="153"/>
        <v>0</v>
      </c>
      <c r="Y4925" s="11">
        <f>IF(SUM(Tableau1[[#This Row],[Other access]:[Sci-hub access]])&gt;=1,1,0)</f>
        <v>0</v>
      </c>
      <c r="Z4925" s="12">
        <f>IF(OR(Tableau1[[#This Row],[Access R1 + S1+ T1 ]]&gt;=1,Tableau1[[#This Row],[Access V1 +W1 + X1]]&gt;=1),1,0)</f>
        <v>0</v>
      </c>
      <c r="AB4925" s="10" t="str">
        <f>Tableau1[[#This Row],[DOI]]</f>
        <v>doi: 10.1016/j.ajo.2016.09.019</v>
      </c>
      <c r="AC4925" s="13" t="str">
        <f>Tableau1[[#This Row],[Authors]]&amp;", "&amp;Tableau1[[#This Row],[Title]]&amp;" "&amp;Tableau1[[#This Row],[Journal]]&amp;". "&amp;Tableau1[[#This Row],[Year]]</f>
        <v>McAlinden C, Wang Q, Gao R, Zhao W, Yu A, Li Y, Guo Y, Huang J., Axial Length Measurement Failure Rates With Biometers Using Swept-Source Optical Coherence Tomography Compared to Partial-Coherence Interferometry and Optical Low-Coherence Interferometry. Am J Ophthalmol. 2017</v>
      </c>
    </row>
    <row r="4926" spans="1:29" ht="28.8" x14ac:dyDescent="0.3">
      <c r="A4926">
        <v>2995</v>
      </c>
      <c r="B4926" t="s">
        <v>6189</v>
      </c>
      <c r="C4926" t="s">
        <v>16434</v>
      </c>
      <c r="D4926" t="s">
        <v>26613</v>
      </c>
      <c r="E4926" t="s">
        <v>2443</v>
      </c>
      <c r="F4926" s="10"/>
      <c r="G4926">
        <v>2017</v>
      </c>
      <c r="J4926">
        <v>0.4384578184865664</v>
      </c>
      <c r="L4926" t="s">
        <v>37450</v>
      </c>
      <c r="M4926">
        <v>28654984</v>
      </c>
      <c r="Q4926" s="10"/>
      <c r="R4926" s="11">
        <f t="shared" si="152"/>
        <v>0</v>
      </c>
      <c r="U4926" s="11">
        <f t="shared" si="153"/>
        <v>0</v>
      </c>
      <c r="Y4926" s="11">
        <f>IF(SUM(Tableau1[[#This Row],[Other access]:[Sci-hub access]])&gt;=1,1,0)</f>
        <v>0</v>
      </c>
      <c r="Z4926" s="12">
        <f>IF(OR(Tableau1[[#This Row],[Access R1 + S1+ T1 ]]&gt;=1,Tableau1[[#This Row],[Access V1 +W1 + X1]]&gt;=1),1,0)</f>
        <v>0</v>
      </c>
      <c r="AB4926" s="10" t="str">
        <f>Tableau1[[#This Row],[DOI]]</f>
        <v>doi: 10.1167/iovs.16-20993</v>
      </c>
      <c r="AC4926" s="13" t="str">
        <f>Tableau1[[#This Row],[Authors]]&amp;", "&amp;Tableau1[[#This Row],[Title]]&amp;" "&amp;Tableau1[[#This Row],[Journal]]&amp;". "&amp;Tableau1[[#This Row],[Year]]</f>
        <v>Abu El-Asrar AM, Struyf S, Mohammad G, Gouwy M, Rytinx P, Siddiquei MM, Hernández C, Alam K, Mousa A, De Hertogh G, Opdenakker G, Simó R., Osteoprotegerin Is a New Regulator of Inflammation and Angiogenesis in Proliferative Diabetic Retinopathy. Invest Ophthalmol Vis Sci. 2017</v>
      </c>
    </row>
    <row r="4927" spans="1:29" x14ac:dyDescent="0.3">
      <c r="A4927">
        <v>9009</v>
      </c>
      <c r="B4927" t="s">
        <v>11623</v>
      </c>
      <c r="C4927" t="s">
        <v>21801</v>
      </c>
      <c r="D4927" t="s">
        <v>32064</v>
      </c>
      <c r="E4927" t="s">
        <v>34449</v>
      </c>
      <c r="F4927" s="10"/>
      <c r="G4927">
        <v>2017</v>
      </c>
      <c r="J4927">
        <v>0.43849908736483456</v>
      </c>
      <c r="L4927" t="s">
        <v>43331</v>
      </c>
      <c r="M4927">
        <v>27793322</v>
      </c>
      <c r="Q4927" s="10"/>
      <c r="R4927" s="11">
        <f t="shared" si="152"/>
        <v>0</v>
      </c>
      <c r="U4927" s="11">
        <f t="shared" si="153"/>
        <v>0</v>
      </c>
      <c r="Y4927" s="11">
        <f>IF(SUM(Tableau1[[#This Row],[Other access]:[Sci-hub access]])&gt;=1,1,0)</f>
        <v>0</v>
      </c>
      <c r="Z4927" s="12">
        <f>IF(OR(Tableau1[[#This Row],[Access R1 + S1+ T1 ]]&gt;=1,Tableau1[[#This Row],[Access V1 +W1 + X1]]&gt;=1),1,0)</f>
        <v>0</v>
      </c>
      <c r="AB4927" s="10" t="str">
        <f>Tableau1[[#This Row],[DOI]]</f>
        <v>doi: 10.1016/j.aap.2016.10.021</v>
      </c>
      <c r="AC4927" s="13" t="str">
        <f>Tableau1[[#This Row],[Authors]]&amp;", "&amp;Tableau1[[#This Row],[Title]]&amp;" "&amp;Tableau1[[#This Row],[Journal]]&amp;". "&amp;Tableau1[[#This Row],[Year]]</f>
        <v>Agramunt S, Meuleners L, Chow KC, Ng JQ, Morlet N., A validation study comparing self-reported travel diaries and objective data obtained from in-vehicle monitoring devices in older drivers with bilateral cataract. Accid Anal Prev. 2017</v>
      </c>
    </row>
    <row r="4928" spans="1:29" ht="28.8" x14ac:dyDescent="0.3">
      <c r="A4928">
        <v>4826</v>
      </c>
      <c r="B4928" t="s">
        <v>7930</v>
      </c>
      <c r="C4928" t="s">
        <v>18159</v>
      </c>
      <c r="D4928" t="s">
        <v>28360</v>
      </c>
      <c r="E4928" t="s">
        <v>2569</v>
      </c>
      <c r="F4928" s="10"/>
      <c r="G4928">
        <v>2017</v>
      </c>
      <c r="J4928">
        <v>0.43875900432736414</v>
      </c>
      <c r="L4928" t="s">
        <v>39237</v>
      </c>
      <c r="M4928">
        <v>28400392</v>
      </c>
      <c r="Q4928" s="10"/>
      <c r="R4928" s="11">
        <f t="shared" si="152"/>
        <v>0</v>
      </c>
      <c r="U4928" s="11">
        <f t="shared" si="153"/>
        <v>0</v>
      </c>
      <c r="Y4928" s="11">
        <f>IF(SUM(Tableau1[[#This Row],[Other access]:[Sci-hub access]])&gt;=1,1,0)</f>
        <v>0</v>
      </c>
      <c r="Z4928" s="12">
        <f>IF(OR(Tableau1[[#This Row],[Access R1 + S1+ T1 ]]&gt;=1,Tableau1[[#This Row],[Access V1 +W1 + X1]]&gt;=1),1,0)</f>
        <v>0</v>
      </c>
      <c r="AB4928" s="10" t="str">
        <f>Tableau1[[#This Row],[DOI]]</f>
        <v>doi: 10.2337/db16-1035</v>
      </c>
      <c r="AC4928" s="13" t="str">
        <f>Tableau1[[#This Row],[Authors]]&amp;", "&amp;Tableau1[[#This Row],[Title]]&amp;" "&amp;Tableau1[[#This Row],[Journal]]&amp;". "&amp;Tableau1[[#This Row],[Year]]</f>
        <v>Lam JD, Oh DJ, Wong LL, Amarnani D, Park-Windhol C, Sanchez AV, Cardona-Velez J, McGuone D, Stemmer-Rachamimov AO, Eliott D, Bielenberg DR, van Zyl T, Shen L, Gai X, D'Amore PA, Kim LA, Arboleda-Velasquez JF., Identification of RUNX1 as a Mediator of Aberrant Retinal Angiogenesis. Diabetes. 2017</v>
      </c>
    </row>
    <row r="4929" spans="1:29" x14ac:dyDescent="0.3">
      <c r="A4929">
        <v>6581</v>
      </c>
      <c r="B4929" t="s">
        <v>1011</v>
      </c>
      <c r="C4929" t="s">
        <v>1012</v>
      </c>
      <c r="D4929" t="s">
        <v>1013</v>
      </c>
      <c r="E4929" t="s">
        <v>2980</v>
      </c>
      <c r="F4929" s="10"/>
      <c r="G4929">
        <v>2017</v>
      </c>
      <c r="J4929">
        <v>0.43879719767480319</v>
      </c>
      <c r="L4929" t="s">
        <v>40946</v>
      </c>
      <c r="M4929">
        <v>28192886</v>
      </c>
      <c r="Q4929" s="10"/>
      <c r="R4929" s="11">
        <f t="shared" si="152"/>
        <v>0</v>
      </c>
      <c r="U4929" s="11">
        <f t="shared" si="153"/>
        <v>0</v>
      </c>
      <c r="Y4929" s="11">
        <f>IF(SUM(Tableau1[[#This Row],[Other access]:[Sci-hub access]])&gt;=1,1,0)</f>
        <v>0</v>
      </c>
      <c r="Z4929" s="12">
        <f>IF(OR(Tableau1[[#This Row],[Access R1 + S1+ T1 ]]&gt;=1,Tableau1[[#This Row],[Access V1 +W1 + X1]]&gt;=1),1,0)</f>
        <v>0</v>
      </c>
      <c r="AB4929" s="10" t="str">
        <f>Tableau1[[#This Row],[DOI]]</f>
        <v>doi: 10.3904/kjim.2016.367</v>
      </c>
      <c r="AC4929" s="13" t="str">
        <f>Tableau1[[#This Row],[Authors]]&amp;", "&amp;Tableau1[[#This Row],[Title]]&amp;" "&amp;Tableau1[[#This Row],[Journal]]&amp;". "&amp;Tableau1[[#This Row],[Year]]</f>
        <v>Lee J, Kim SS, Jeong HJ, Son CN, Kim JM, Cho YW, Kim SH., Association of sleep quality in Behcet disease with disease activity, depression, and quality of life in Korean population. Korean J Intern Med. 2017</v>
      </c>
    </row>
    <row r="4930" spans="1:29" x14ac:dyDescent="0.3">
      <c r="A4930">
        <v>5324</v>
      </c>
      <c r="B4930" t="s">
        <v>8382</v>
      </c>
      <c r="C4930" t="s">
        <v>18605</v>
      </c>
      <c r="D4930" t="s">
        <v>28812</v>
      </c>
      <c r="E4930" t="s">
        <v>2499</v>
      </c>
      <c r="F4930" s="10"/>
      <c r="G4930">
        <v>2017</v>
      </c>
      <c r="J4930">
        <v>0.43888442785479165</v>
      </c>
      <c r="L4930" t="s">
        <v>39719</v>
      </c>
      <c r="M4930">
        <v>28349217</v>
      </c>
      <c r="Q4930" s="10"/>
      <c r="R4930" s="11">
        <f t="shared" ref="R4930:R4993" si="154">IF(SUM(N4930:Q4930)&gt;0,1,0)</f>
        <v>0</v>
      </c>
      <c r="U4930" s="11">
        <f t="shared" ref="U4930:U4993" si="155">IF(SUM(R4930,T4930)&gt;0,1,0)</f>
        <v>0</v>
      </c>
      <c r="Y4930" s="11">
        <f>IF(SUM(Tableau1[[#This Row],[Other access]:[Sci-hub access]])&gt;=1,1,0)</f>
        <v>0</v>
      </c>
      <c r="Z4930" s="12">
        <f>IF(OR(Tableau1[[#This Row],[Access R1 + S1+ T1 ]]&gt;=1,Tableau1[[#This Row],[Access V1 +W1 + X1]]&gt;=1),1,0)</f>
        <v>0</v>
      </c>
      <c r="AB4930" s="10" t="str">
        <f>Tableau1[[#This Row],[DOI]]</f>
        <v>doi: 10.1007/s00592-017-0984-z</v>
      </c>
      <c r="AC4930" s="13" t="str">
        <f>Tableau1[[#This Row],[Authors]]&amp;", "&amp;Tableau1[[#This Row],[Title]]&amp;" "&amp;Tableau1[[#This Row],[Journal]]&amp;". "&amp;Tableau1[[#This Row],[Year]]</f>
        <v>Arroba AI, Valverde ÁM., Modulation of microglia in the retina: new insights into diabetic retinopathy. Acta Diabetol. 2017</v>
      </c>
    </row>
    <row r="4931" spans="1:29" x14ac:dyDescent="0.3">
      <c r="A4931">
        <v>9378</v>
      </c>
      <c r="B4931" t="s">
        <v>11950</v>
      </c>
      <c r="C4931" t="s">
        <v>22125</v>
      </c>
      <c r="D4931" t="s">
        <v>32394</v>
      </c>
      <c r="E4931" t="s">
        <v>2523</v>
      </c>
      <c r="F4931" s="10"/>
      <c r="G4931">
        <v>2017</v>
      </c>
      <c r="J4931">
        <v>0.43897938519160318</v>
      </c>
      <c r="L4931" t="s">
        <v>43669</v>
      </c>
      <c r="M4931">
        <v>27716750</v>
      </c>
      <c r="Q4931" s="10"/>
      <c r="R4931" s="11">
        <f t="shared" si="154"/>
        <v>0</v>
      </c>
      <c r="U4931" s="11">
        <f t="shared" si="155"/>
        <v>0</v>
      </c>
      <c r="Y4931" s="11">
        <f>IF(SUM(Tableau1[[#This Row],[Other access]:[Sci-hub access]])&gt;=1,1,0)</f>
        <v>0</v>
      </c>
      <c r="Z4931" s="12">
        <f>IF(OR(Tableau1[[#This Row],[Access R1 + S1+ T1 ]]&gt;=1,Tableau1[[#This Row],[Access V1 +W1 + X1]]&gt;=1),1,0)</f>
        <v>0</v>
      </c>
      <c r="AB4931" s="10" t="str">
        <f>Tableau1[[#This Row],[DOI]]</f>
        <v>doi: 10.1038/eye.2016.208</v>
      </c>
      <c r="AC4931" s="13" t="str">
        <f>Tableau1[[#This Row],[Authors]]&amp;", "&amp;Tableau1[[#This Row],[Title]]&amp;" "&amp;Tableau1[[#This Row],[Journal]]&amp;". "&amp;Tableau1[[#This Row],[Year]]</f>
        <v>Gemenetzi M, Lotery AJ, Patel PJ., Risk of geographic atrophy in age-related macular degeneration patients treated with intravitreal anti-VEGF agents. Eye (Lond). 2017</v>
      </c>
    </row>
    <row r="4932" spans="1:29" ht="28.8" x14ac:dyDescent="0.3">
      <c r="A4932">
        <v>3655</v>
      </c>
      <c r="B4932" t="s">
        <v>6827</v>
      </c>
      <c r="C4932" t="s">
        <v>17068</v>
      </c>
      <c r="D4932" t="s">
        <v>27251</v>
      </c>
      <c r="E4932" t="s">
        <v>34153</v>
      </c>
      <c r="F4932" s="10"/>
      <c r="G4932">
        <v>2017</v>
      </c>
      <c r="J4932">
        <v>0.43898615505783345</v>
      </c>
      <c r="L4932" t="s">
        <v>38100</v>
      </c>
      <c r="M4932">
        <v>28550719</v>
      </c>
      <c r="Q4932" s="10"/>
      <c r="R4932" s="11">
        <f t="shared" si="154"/>
        <v>0</v>
      </c>
      <c r="U4932" s="11">
        <f t="shared" si="155"/>
        <v>0</v>
      </c>
      <c r="Y4932" s="11">
        <f>IF(SUM(Tableau1[[#This Row],[Other access]:[Sci-hub access]])&gt;=1,1,0)</f>
        <v>0</v>
      </c>
      <c r="Z4932" s="12">
        <f>IF(OR(Tableau1[[#This Row],[Access R1 + S1+ T1 ]]&gt;=1,Tableau1[[#This Row],[Access V1 +W1 + X1]]&gt;=1),1,0)</f>
        <v>0</v>
      </c>
      <c r="AB4932" s="10" t="str">
        <f>Tableau1[[#This Row],[DOI]]</f>
        <v>doi: 10.1016/j.pscychresns.2017.05.004</v>
      </c>
      <c r="AC4932" s="13" t="str">
        <f>Tableau1[[#This Row],[Authors]]&amp;", "&amp;Tableau1[[#This Row],[Title]]&amp;" "&amp;Tableau1[[#This Row],[Journal]]&amp;". "&amp;Tableau1[[#This Row],[Year]]</f>
        <v>Power BD, Jakabek D, Hunter-Dickson M, Wilkes FA, van Westen D, Santillo AF, Walterfang M, Velakoulis D, Nilsson C, Looi JCL., Morphometric analysis of thalamic volume in progressive supranuclear palsy: In vivo evidence of regionally specific bilateral thalamic atrophy. Psychiatry Res. 2017</v>
      </c>
    </row>
    <row r="4933" spans="1:29" x14ac:dyDescent="0.3">
      <c r="A4933">
        <v>5896</v>
      </c>
      <c r="B4933" t="s">
        <v>8902</v>
      </c>
      <c r="C4933" t="s">
        <v>19117</v>
      </c>
      <c r="D4933" t="s">
        <v>29332</v>
      </c>
      <c r="E4933" t="s">
        <v>2443</v>
      </c>
      <c r="F4933" s="10"/>
      <c r="G4933">
        <v>2017</v>
      </c>
      <c r="J4933">
        <v>0.43909752814047043</v>
      </c>
      <c r="L4933" t="s">
        <v>40277</v>
      </c>
      <c r="M4933">
        <v>28273314</v>
      </c>
      <c r="Q4933" s="10"/>
      <c r="R4933" s="11">
        <f t="shared" si="154"/>
        <v>0</v>
      </c>
      <c r="U4933" s="11">
        <f t="shared" si="155"/>
        <v>0</v>
      </c>
      <c r="Y4933" s="11">
        <f>IF(SUM(Tableau1[[#This Row],[Other access]:[Sci-hub access]])&gt;=1,1,0)</f>
        <v>0</v>
      </c>
      <c r="Z4933" s="12">
        <f>IF(OR(Tableau1[[#This Row],[Access R1 + S1+ T1 ]]&gt;=1,Tableau1[[#This Row],[Access V1 +W1 + X1]]&gt;=1),1,0)</f>
        <v>0</v>
      </c>
      <c r="AB4933" s="10" t="str">
        <f>Tableau1[[#This Row],[DOI]]</f>
        <v>doi: 10.1167/iovs.16-21163</v>
      </c>
      <c r="AC4933" s="13" t="str">
        <f>Tableau1[[#This Row],[Authors]]&amp;", "&amp;Tableau1[[#This Row],[Title]]&amp;" "&amp;Tableau1[[#This Row],[Journal]]&amp;". "&amp;Tableau1[[#This Row],[Year]]</f>
        <v>Shi H, Wang H, Fu S, Xu K, Zhang X, Xiao Y, Ye W., Losartan Attenuates Scar Formation in Filtering Bleb After Trabeculectomy. Invest Ophthalmol Vis Sci. 2017</v>
      </c>
    </row>
    <row r="4934" spans="1:29" ht="28.8" x14ac:dyDescent="0.3">
      <c r="A4934">
        <v>7919</v>
      </c>
      <c r="B4934" t="s">
        <v>10661</v>
      </c>
      <c r="C4934" t="s">
        <v>20857</v>
      </c>
      <c r="D4934" t="s">
        <v>31099</v>
      </c>
      <c r="E4934" t="s">
        <v>2441</v>
      </c>
      <c r="F4934" s="10"/>
      <c r="G4934">
        <v>2017</v>
      </c>
      <c r="J4934">
        <v>0.43913141914782239</v>
      </c>
      <c r="L4934" t="s">
        <v>42266</v>
      </c>
      <c r="M4934">
        <v>28029445</v>
      </c>
      <c r="Q4934" s="10"/>
      <c r="R4934" s="11">
        <f t="shared" si="154"/>
        <v>0</v>
      </c>
      <c r="U4934" s="11">
        <f t="shared" si="155"/>
        <v>0</v>
      </c>
      <c r="Y4934" s="11">
        <f>IF(SUM(Tableau1[[#This Row],[Other access]:[Sci-hub access]])&gt;=1,1,0)</f>
        <v>0</v>
      </c>
      <c r="Z4934" s="12">
        <f>IF(OR(Tableau1[[#This Row],[Access R1 + S1+ T1 ]]&gt;=1,Tableau1[[#This Row],[Access V1 +W1 + X1]]&gt;=1),1,0)</f>
        <v>0</v>
      </c>
      <c r="AB4934" s="10" t="str">
        <f>Tableau1[[#This Row],[DOI]]</f>
        <v>doi: 10.1016/j.ophtha.2016.10.010</v>
      </c>
      <c r="AC4934" s="13" t="str">
        <f>Tableau1[[#This Row],[Authors]]&amp;", "&amp;Tableau1[[#This Row],[Title]]&amp;" "&amp;Tableau1[[#This Row],[Journal]]&amp;". "&amp;Tableau1[[#This Row],[Year]]</f>
        <v>Jaffe GJ, Ciulla TA, Ciardella AP, Devin F, Dugel PU, Eandi CM, Masonson H, Monés J, Pearlman JA, Quaranta-El Maftouhi M, Ricci F, Westby K, Patel SC., Dual Antagonism of PDGF and VEGF in Neovascular Age-Related Macular Degeneration: A Phase IIb, Multicenter, Randomized Controlled Trial. Ophthalmology. 2017</v>
      </c>
    </row>
    <row r="4935" spans="1:29" x14ac:dyDescent="0.3">
      <c r="A4935">
        <v>798</v>
      </c>
      <c r="B4935" t="s">
        <v>4061</v>
      </c>
      <c r="C4935" t="s">
        <v>14315</v>
      </c>
      <c r="D4935" t="s">
        <v>24481</v>
      </c>
      <c r="E4935" t="s">
        <v>2620</v>
      </c>
      <c r="F4935" s="10"/>
      <c r="G4935">
        <v>2017</v>
      </c>
      <c r="J4935">
        <v>0.43942065835183852</v>
      </c>
      <c r="L4935" t="s">
        <v>35291</v>
      </c>
      <c r="M4935">
        <v>29106856</v>
      </c>
      <c r="Q4935" s="10"/>
      <c r="R4935" s="11">
        <f t="shared" si="154"/>
        <v>0</v>
      </c>
      <c r="U4935" s="11">
        <f t="shared" si="155"/>
        <v>0</v>
      </c>
      <c r="Y4935" s="11">
        <f>IF(SUM(Tableau1[[#This Row],[Other access]:[Sci-hub access]])&gt;=1,1,0)</f>
        <v>0</v>
      </c>
      <c r="Z4935" s="12">
        <f>IF(OR(Tableau1[[#This Row],[Access R1 + S1+ T1 ]]&gt;=1,Tableau1[[#This Row],[Access V1 +W1 + X1]]&gt;=1),1,0)</f>
        <v>0</v>
      </c>
      <c r="AB4935" s="10" t="str">
        <f>Tableau1[[#This Row],[DOI]]</f>
        <v>doi: 10.1016/j.ijporl.2017.08.012</v>
      </c>
      <c r="AC4935" s="13" t="str">
        <f>Tableau1[[#This Row],[Authors]]&amp;", "&amp;Tableau1[[#This Row],[Title]]&amp;" "&amp;Tableau1[[#This Row],[Journal]]&amp;". "&amp;Tableau1[[#This Row],[Year]]</f>
        <v>Wang X, Lin XJ, Tang X, Chai YC, Yu DH, Chen DY, Wu H., Genetic analysis of a Chinese family with members affected with Usher syndrome type II and Waardenburg syndrome type IV. Int J Pediatr Otorhinolaryngol. 2017</v>
      </c>
    </row>
    <row r="4936" spans="1:29" x14ac:dyDescent="0.3">
      <c r="A4936">
        <v>8711</v>
      </c>
      <c r="B4936" t="s">
        <v>11358</v>
      </c>
      <c r="C4936" t="s">
        <v>21543</v>
      </c>
      <c r="D4936" t="s">
        <v>31798</v>
      </c>
      <c r="E4936" t="s">
        <v>2449</v>
      </c>
      <c r="F4936" s="10"/>
      <c r="G4936">
        <v>2017</v>
      </c>
      <c r="J4936">
        <v>0.43956148001105089</v>
      </c>
      <c r="L4936" t="s">
        <v>43047</v>
      </c>
      <c r="M4936">
        <v>27859646</v>
      </c>
      <c r="Q4936" s="10"/>
      <c r="R4936" s="11">
        <f t="shared" si="154"/>
        <v>0</v>
      </c>
      <c r="U4936" s="11">
        <f t="shared" si="155"/>
        <v>0</v>
      </c>
      <c r="Y4936" s="11">
        <f>IF(SUM(Tableau1[[#This Row],[Other access]:[Sci-hub access]])&gt;=1,1,0)</f>
        <v>0</v>
      </c>
      <c r="Z4936" s="12">
        <f>IF(OR(Tableau1[[#This Row],[Access R1 + S1+ T1 ]]&gt;=1,Tableau1[[#This Row],[Access V1 +W1 + X1]]&gt;=1),1,0)</f>
        <v>0</v>
      </c>
      <c r="AB4936" s="10" t="str">
        <f>Tableau1[[#This Row],[DOI]]</f>
        <v>doi: 10.1111/cxo.12496</v>
      </c>
      <c r="AC4936" s="13" t="str">
        <f>Tableau1[[#This Row],[Authors]]&amp;", "&amp;Tableau1[[#This Row],[Title]]&amp;" "&amp;Tableau1[[#This Row],[Journal]]&amp;". "&amp;Tableau1[[#This Row],[Year]]</f>
        <v>Hussaindeen JR, Rakshit A, Singh NK, George R, Swaminathan M, Kapur S, Scheiman M, Ramani KK., Prevalence of non-strabismic anomalies of binocular vision in Tamil Nadu: report 2 of BAND study. Clin Exp Optom. 2017</v>
      </c>
    </row>
    <row r="4937" spans="1:29" x14ac:dyDescent="0.3">
      <c r="A4937">
        <v>3753</v>
      </c>
      <c r="B4937" t="s">
        <v>6922</v>
      </c>
      <c r="C4937" t="s">
        <v>17162</v>
      </c>
      <c r="D4937" t="s">
        <v>27346</v>
      </c>
      <c r="E4937" t="s">
        <v>2495</v>
      </c>
      <c r="F4937" s="10"/>
      <c r="G4937">
        <v>2017</v>
      </c>
      <c r="J4937">
        <v>0.43959484893529621</v>
      </c>
      <c r="L4937" t="s">
        <v>38197</v>
      </c>
      <c r="M4937">
        <v>28538334</v>
      </c>
      <c r="Q4937" s="10"/>
      <c r="R4937" s="11">
        <f t="shared" si="154"/>
        <v>0</v>
      </c>
      <c r="U4937" s="11">
        <f t="shared" si="155"/>
        <v>0</v>
      </c>
      <c r="Y4937" s="11">
        <f>IF(SUM(Tableau1[[#This Row],[Other access]:[Sci-hub access]])&gt;=1,1,0)</f>
        <v>0</v>
      </c>
      <c r="Z4937" s="12">
        <f>IF(OR(Tableau1[[#This Row],[Access R1 + S1+ T1 ]]&gt;=1,Tableau1[[#This Row],[Access V1 +W1 + X1]]&gt;=1),1,0)</f>
        <v>0</v>
      </c>
      <c r="AB4937" s="10" t="str">
        <f>Tableau1[[#This Row],[DOI]]</f>
        <v>doi: 10.1097/OPX.0000000000001085</v>
      </c>
      <c r="AC4937" s="13" t="str">
        <f>Tableau1[[#This Row],[Authors]]&amp;", "&amp;Tableau1[[#This Row],[Title]]&amp;" "&amp;Tableau1[[#This Row],[Journal]]&amp;". "&amp;Tableau1[[#This Row],[Year]]</f>
        <v>Nixon GJ, Watanabe RK, Sullivan-Mee M, DeWilde A, Young L, Mitchell GL., Influence of Optic Disc Size on Identifying Glaucomatous Optic Neuropathy. Optom Vis Sci. 2017</v>
      </c>
    </row>
    <row r="4938" spans="1:29" x14ac:dyDescent="0.3">
      <c r="A4938">
        <v>7384</v>
      </c>
      <c r="B4938" t="s">
        <v>10193</v>
      </c>
      <c r="C4938" t="s">
        <v>20395</v>
      </c>
      <c r="D4938" t="s">
        <v>30627</v>
      </c>
      <c r="E4938" t="s">
        <v>2447</v>
      </c>
      <c r="F4938" s="10"/>
      <c r="G4938">
        <v>2017</v>
      </c>
      <c r="J4938">
        <v>0.43969810203797766</v>
      </c>
      <c r="L4938" t="s">
        <v>41740</v>
      </c>
      <c r="M4938">
        <v>28099231</v>
      </c>
      <c r="Q4938" s="10"/>
      <c r="R4938" s="11">
        <f t="shared" si="154"/>
        <v>0</v>
      </c>
      <c r="U4938" s="11">
        <f t="shared" si="155"/>
        <v>0</v>
      </c>
      <c r="Y4938" s="11">
        <f>IF(SUM(Tableau1[[#This Row],[Other access]:[Sci-hub access]])&gt;=1,1,0)</f>
        <v>0</v>
      </c>
      <c r="Z4938" s="12">
        <f>IF(OR(Tableau1[[#This Row],[Access R1 + S1+ T1 ]]&gt;=1,Tableau1[[#This Row],[Access V1 +W1 + X1]]&gt;=1),1,0)</f>
        <v>0</v>
      </c>
      <c r="AB4938" s="10" t="str">
        <f>Tableau1[[#This Row],[DOI]]</f>
        <v>doi: 10.1097/IOP.0000000000000866</v>
      </c>
      <c r="AC4938" s="13" t="str">
        <f>Tableau1[[#This Row],[Authors]]&amp;", "&amp;Tableau1[[#This Row],[Title]]&amp;" "&amp;Tableau1[[#This Row],[Journal]]&amp;". "&amp;Tableau1[[#This Row],[Year]]</f>
        <v>Gupta A, Yeganeh A, Rootman D, Goldberg R., Vemurafenib (BRAF Inhibitor) Therapy for Orbital Erdheim-Chester Disease. Ophthal Plast Reconstr Surg. 2017</v>
      </c>
    </row>
    <row r="4939" spans="1:29" x14ac:dyDescent="0.3">
      <c r="A4939">
        <v>1821</v>
      </c>
      <c r="B4939" t="s">
        <v>5066</v>
      </c>
      <c r="C4939" t="s">
        <v>15313</v>
      </c>
      <c r="D4939" t="s">
        <v>25488</v>
      </c>
      <c r="E4939" t="s">
        <v>2462</v>
      </c>
      <c r="F4939" s="10"/>
      <c r="G4939">
        <v>2017</v>
      </c>
      <c r="J4939">
        <v>0.43974159105560984</v>
      </c>
      <c r="L4939" t="s">
        <v>36293</v>
      </c>
      <c r="M4939">
        <v>28865439</v>
      </c>
      <c r="Q4939" s="10"/>
      <c r="R4939" s="11">
        <f t="shared" si="154"/>
        <v>0</v>
      </c>
      <c r="U4939" s="11">
        <f t="shared" si="155"/>
        <v>0</v>
      </c>
      <c r="Y4939" s="11">
        <f>IF(SUM(Tableau1[[#This Row],[Other access]:[Sci-hub access]])&gt;=1,1,0)</f>
        <v>0</v>
      </c>
      <c r="Z4939" s="12">
        <f>IF(OR(Tableau1[[#This Row],[Access R1 + S1+ T1 ]]&gt;=1,Tableau1[[#This Row],[Access V1 +W1 + X1]]&gt;=1),1,0)</f>
        <v>0</v>
      </c>
      <c r="AB4939" s="10" t="str">
        <f>Tableau1[[#This Row],[DOI]]</f>
        <v>doi: 10.1186/s12886-017-0556-6</v>
      </c>
      <c r="AC4939" s="13" t="str">
        <f>Tableau1[[#This Row],[Authors]]&amp;", "&amp;Tableau1[[#This Row],[Title]]&amp;" "&amp;Tableau1[[#This Row],[Journal]]&amp;". "&amp;Tableau1[[#This Row],[Year]]</f>
        <v>Pi J, Cheng Y, Sun H, Chen X, Zhuang T, Liu J, Li Y, Chang H, Zhang L, Zhang Y, Tao T., Apln-CreERT:mT/mG reporter mice as a tool for sprouting angiogenesis study. BMC Ophthalmol. 2017</v>
      </c>
    </row>
    <row r="4940" spans="1:29" x14ac:dyDescent="0.3">
      <c r="A4940">
        <v>8250</v>
      </c>
      <c r="B4940" t="s">
        <v>10955</v>
      </c>
      <c r="C4940" t="s">
        <v>21142</v>
      </c>
      <c r="D4940" t="s">
        <v>31393</v>
      </c>
      <c r="E4940" t="s">
        <v>2460</v>
      </c>
      <c r="F4940" s="10"/>
      <c r="G4940">
        <v>2017</v>
      </c>
      <c r="J4940">
        <v>0.43975938547485405</v>
      </c>
      <c r="L4940" t="s">
        <v>42595</v>
      </c>
      <c r="M4940">
        <v>27960580</v>
      </c>
      <c r="Q4940" s="10"/>
      <c r="R4940" s="11">
        <f t="shared" si="154"/>
        <v>0</v>
      </c>
      <c r="U4940" s="11">
        <f t="shared" si="155"/>
        <v>0</v>
      </c>
      <c r="Y4940" s="11">
        <f>IF(SUM(Tableau1[[#This Row],[Other access]:[Sci-hub access]])&gt;=1,1,0)</f>
        <v>0</v>
      </c>
      <c r="Z4940" s="12">
        <f>IF(OR(Tableau1[[#This Row],[Access R1 + S1+ T1 ]]&gt;=1,Tableau1[[#This Row],[Access V1 +W1 + X1]]&gt;=1),1,0)</f>
        <v>0</v>
      </c>
      <c r="AB4940" s="10" t="str">
        <f>Tableau1[[#This Row],[DOI]]</f>
        <v>doi: 10.1080/09286586.2016.1254805</v>
      </c>
      <c r="AC4940" s="13" t="str">
        <f>Tableau1[[#This Row],[Authors]]&amp;", "&amp;Tableau1[[#This Row],[Title]]&amp;" "&amp;Tableau1[[#This Row],[Journal]]&amp;". "&amp;Tableau1[[#This Row],[Year]]</f>
        <v>Boadi-Kusi SB, Hansraj R, Mashige KP, Osafo-Kwaako A, Ilechie AA, Abokyi S., Prevalence and Causes of Visual Impairment and Blindness among Cocoa Farmers in Ghana. Ophthalmic Epidemiol. 2017</v>
      </c>
    </row>
    <row r="4941" spans="1:29" x14ac:dyDescent="0.3">
      <c r="A4941">
        <v>6188</v>
      </c>
      <c r="B4941" t="s">
        <v>9152</v>
      </c>
      <c r="C4941" t="s">
        <v>19365</v>
      </c>
      <c r="D4941" t="s">
        <v>29583</v>
      </c>
      <c r="E4941" t="s">
        <v>2441</v>
      </c>
      <c r="F4941" s="10"/>
      <c r="G4941">
        <v>2017</v>
      </c>
      <c r="J4941">
        <v>0.43984787933128566</v>
      </c>
      <c r="L4941" t="s">
        <v>40558</v>
      </c>
      <c r="M4941">
        <v>28238457</v>
      </c>
      <c r="Q4941" s="10"/>
      <c r="R4941" s="11">
        <f t="shared" si="154"/>
        <v>0</v>
      </c>
      <c r="U4941" s="11">
        <f t="shared" si="155"/>
        <v>0</v>
      </c>
      <c r="Y4941" s="11">
        <f>IF(SUM(Tableau1[[#This Row],[Other access]:[Sci-hub access]])&gt;=1,1,0)</f>
        <v>0</v>
      </c>
      <c r="Z4941" s="12">
        <f>IF(OR(Tableau1[[#This Row],[Access R1 + S1+ T1 ]]&gt;=1,Tableau1[[#This Row],[Access V1 +W1 + X1]]&gt;=1),1,0)</f>
        <v>0</v>
      </c>
      <c r="AB4941" s="10" t="str">
        <f>Tableau1[[#This Row],[DOI]]</f>
        <v>doi: 10.1016/j.ophtha.2017.01.031</v>
      </c>
      <c r="AC4941" s="13" t="str">
        <f>Tableau1[[#This Row],[Authors]]&amp;", "&amp;Tableau1[[#This Row],[Title]]&amp;" "&amp;Tableau1[[#This Row],[Journal]]&amp;". "&amp;Tableau1[[#This Row],[Year]]</f>
        <v>Hatt SR, Leske DA, Jung JH, Holmes JM., Intraoperative Findings in Consecutive Exotropia with and without Adduction Deficit. Ophthalmology. 2017</v>
      </c>
    </row>
    <row r="4942" spans="1:29" x14ac:dyDescent="0.3">
      <c r="A4942">
        <v>10011</v>
      </c>
      <c r="B4942" t="s">
        <v>12533</v>
      </c>
      <c r="C4942" t="s">
        <v>22701</v>
      </c>
      <c r="D4942" t="s">
        <v>32981</v>
      </c>
      <c r="E4942" t="s">
        <v>2698</v>
      </c>
      <c r="F4942" s="10"/>
      <c r="G4942">
        <v>2017</v>
      </c>
      <c r="J4942">
        <v>0.43985701125341381</v>
      </c>
      <c r="L4942" t="s">
        <v>44268</v>
      </c>
      <c r="M4942">
        <v>27496006</v>
      </c>
      <c r="Q4942" s="10"/>
      <c r="R4942" s="11">
        <f t="shared" si="154"/>
        <v>0</v>
      </c>
      <c r="U4942" s="11">
        <f t="shared" si="155"/>
        <v>0</v>
      </c>
      <c r="Y4942" s="11">
        <f>IF(SUM(Tableau1[[#This Row],[Other access]:[Sci-hub access]])&gt;=1,1,0)</f>
        <v>0</v>
      </c>
      <c r="Z4942" s="12">
        <f>IF(OR(Tableau1[[#This Row],[Access R1 + S1+ T1 ]]&gt;=1,Tableau1[[#This Row],[Access V1 +W1 + X1]]&gt;=1),1,0)</f>
        <v>0</v>
      </c>
      <c r="AB4942" s="10" t="str">
        <f>Tableau1[[#This Row],[DOI]]</f>
        <v>doi: 10.1016/j.anl.2016.07.010</v>
      </c>
      <c r="AC4942" s="13" t="str">
        <f>Tableau1[[#This Row],[Authors]]&amp;", "&amp;Tableau1[[#This Row],[Title]]&amp;" "&amp;Tableau1[[#This Row],[Journal]]&amp;". "&amp;Tableau1[[#This Row],[Year]]</f>
        <v>Moriyama M, Kodama S, Hirano T, Suzuki M., Endoscopic-modified medial maxillectomy and its limitation for a solitary fibrous tumor of the lacrimal sac and nasolacrimal duct. Auris Nasus Larynx. 2017</v>
      </c>
    </row>
    <row r="4943" spans="1:29" ht="28.8" x14ac:dyDescent="0.3">
      <c r="A4943">
        <v>10637</v>
      </c>
      <c r="B4943" t="s">
        <v>13106</v>
      </c>
      <c r="C4943" t="s">
        <v>23271</v>
      </c>
      <c r="D4943" t="s">
        <v>33559</v>
      </c>
      <c r="E4943" t="s">
        <v>2438</v>
      </c>
      <c r="F4943" s="10"/>
      <c r="G4943">
        <v>2017</v>
      </c>
      <c r="J4943">
        <v>0.43991144137421656</v>
      </c>
      <c r="L4943" t="s">
        <v>44885</v>
      </c>
      <c r="M4943">
        <v>27142389</v>
      </c>
      <c r="Q4943" s="10"/>
      <c r="R4943" s="11">
        <f t="shared" si="154"/>
        <v>0</v>
      </c>
      <c r="U4943" s="11">
        <f t="shared" si="155"/>
        <v>0</v>
      </c>
      <c r="Y4943" s="11">
        <f>IF(SUM(Tableau1[[#This Row],[Other access]:[Sci-hub access]])&gt;=1,1,0)</f>
        <v>0</v>
      </c>
      <c r="Z4943" s="12">
        <f>IF(OR(Tableau1[[#This Row],[Access R1 + S1+ T1 ]]&gt;=1,Tableau1[[#This Row],[Access V1 +W1 + X1]]&gt;=1),1,0)</f>
        <v>0</v>
      </c>
      <c r="AB4943" s="10" t="str">
        <f>Tableau1[[#This Row],[DOI]]</f>
        <v>doi: 10.1136/bjophthalmol-2015-308238</v>
      </c>
      <c r="AC4943" s="13" t="str">
        <f>Tableau1[[#This Row],[Authors]]&amp;", "&amp;Tableau1[[#This Row],[Title]]&amp;" "&amp;Tableau1[[#This Row],[Journal]]&amp;". "&amp;Tableau1[[#This Row],[Year]]</f>
        <v>Koizumi N, Miyazaki D, Inoue T, Ohtani F, Kandori-Inoue M, Inatomi T, Sotozono C, Nakagawa H, Horikiri T, Ueta M, Nakamura T, Inoue Y, Ohashi Y, Kinoshita S., The effect of topical application of 0.15% ganciclovir gel on cytomegalovirus corneal endotheliitis. Br J Ophthalmol. 2017</v>
      </c>
    </row>
    <row r="4944" spans="1:29" x14ac:dyDescent="0.3">
      <c r="A4944">
        <v>5513</v>
      </c>
      <c r="B4944" t="s">
        <v>8558</v>
      </c>
      <c r="C4944" t="s">
        <v>18779</v>
      </c>
      <c r="D4944" t="s">
        <v>28988</v>
      </c>
      <c r="E4944" t="s">
        <v>34079</v>
      </c>
      <c r="F4944" s="10"/>
      <c r="G4944">
        <v>2017</v>
      </c>
      <c r="J4944">
        <v>0.4400482851517602</v>
      </c>
      <c r="L4944" t="s">
        <v>39900</v>
      </c>
      <c r="M4944">
        <v>28325857</v>
      </c>
      <c r="Q4944" s="10"/>
      <c r="R4944" s="11">
        <f t="shared" si="154"/>
        <v>0</v>
      </c>
      <c r="U4944" s="11">
        <f t="shared" si="155"/>
        <v>0</v>
      </c>
      <c r="Y4944" s="11">
        <f>IF(SUM(Tableau1[[#This Row],[Other access]:[Sci-hub access]])&gt;=1,1,0)</f>
        <v>0</v>
      </c>
      <c r="Z4944" s="12">
        <f>IF(OR(Tableau1[[#This Row],[Access R1 + S1+ T1 ]]&gt;=1,Tableau1[[#This Row],[Access V1 +W1 + X1]]&gt;=1),1,0)</f>
        <v>0</v>
      </c>
      <c r="AB4944" s="10" t="str">
        <f>Tableau1[[#This Row],[DOI]]</f>
        <v>doi: 10.1136/bmjopen-2016-013366</v>
      </c>
      <c r="AC4944" s="13" t="str">
        <f>Tableau1[[#This Row],[Authors]]&amp;", "&amp;Tableau1[[#This Row],[Title]]&amp;" "&amp;Tableau1[[#This Row],[Journal]]&amp;". "&amp;Tableau1[[#This Row],[Year]]</f>
        <v>Adams GG, Bunce C, Xing W, Butler L, Long V, Reddy A, Dahlmann-Noor AH., Treatment trends for retinopathy of prematurity in the UK: active surveillance study of infants at risk. BMJ Open. 2017</v>
      </c>
    </row>
    <row r="4945" spans="1:29" x14ac:dyDescent="0.3">
      <c r="A4945">
        <v>1771</v>
      </c>
      <c r="B4945" t="s">
        <v>5020</v>
      </c>
      <c r="C4945" t="s">
        <v>15267</v>
      </c>
      <c r="D4945" t="s">
        <v>25441</v>
      </c>
      <c r="E4945" t="s">
        <v>34065</v>
      </c>
      <c r="F4945" s="10"/>
      <c r="G4945">
        <v>2017</v>
      </c>
      <c r="J4945">
        <v>0.4402189317703652</v>
      </c>
      <c r="L4945" t="s">
        <v>36247</v>
      </c>
      <c r="M4945">
        <v>28879443</v>
      </c>
      <c r="Q4945" s="10"/>
      <c r="R4945" s="11">
        <f t="shared" si="154"/>
        <v>0</v>
      </c>
      <c r="U4945" s="11">
        <f t="shared" si="155"/>
        <v>0</v>
      </c>
      <c r="Y4945" s="11">
        <f>IF(SUM(Tableau1[[#This Row],[Other access]:[Sci-hub access]])&gt;=1,1,0)</f>
        <v>0</v>
      </c>
      <c r="Z4945" s="12">
        <f>IF(OR(Tableau1[[#This Row],[Access R1 + S1+ T1 ]]&gt;=1,Tableau1[[#This Row],[Access V1 +W1 + X1]]&gt;=1),1,0)</f>
        <v>0</v>
      </c>
      <c r="AB4945" s="10" t="str">
        <f>Tableau1[[#This Row],[DOI]]</f>
        <v>doi: 10.1007/s00066-017-1203-0</v>
      </c>
      <c r="AC4945" s="13" t="str">
        <f>Tableau1[[#This Row],[Authors]]&amp;", "&amp;Tableau1[[#This Row],[Title]]&amp;" "&amp;Tableau1[[#This Row],[Journal]]&amp;". "&amp;Tableau1[[#This Row],[Year]]</f>
        <v>Jang BS, Chang JH, Oh S, Lim YJ, Kim IH., Surgery vs. radiotherapy in patients with uveal melanoma : Analysis of the SEER database using propensity score matching and weighting. Strahlenther Onkol. 2017</v>
      </c>
    </row>
    <row r="4946" spans="1:29" x14ac:dyDescent="0.3">
      <c r="A4946">
        <v>9281</v>
      </c>
      <c r="B4946" t="s">
        <v>11864</v>
      </c>
      <c r="C4946" t="s">
        <v>22039</v>
      </c>
      <c r="D4946" t="s">
        <v>32306</v>
      </c>
      <c r="E4946" t="s">
        <v>2445</v>
      </c>
      <c r="F4946" s="10"/>
      <c r="G4946">
        <v>2017</v>
      </c>
      <c r="J4946">
        <v>0.44030596141219291</v>
      </c>
      <c r="L4946" t="s">
        <v>43586</v>
      </c>
      <c r="M4946">
        <v>27749694</v>
      </c>
      <c r="Q4946" s="10"/>
      <c r="R4946" s="11">
        <f t="shared" si="154"/>
        <v>0</v>
      </c>
      <c r="U4946" s="11">
        <f t="shared" si="155"/>
        <v>0</v>
      </c>
      <c r="Y4946" s="11">
        <f>IF(SUM(Tableau1[[#This Row],[Other access]:[Sci-hub access]])&gt;=1,1,0)</f>
        <v>0</v>
      </c>
      <c r="Z4946" s="12">
        <f>IF(OR(Tableau1[[#This Row],[Access R1 + S1+ T1 ]]&gt;=1,Tableau1[[#This Row],[Access V1 +W1 + X1]]&gt;=1),1,0)</f>
        <v>0</v>
      </c>
      <c r="AB4946" s="10" t="str">
        <f>Tableau1[[#This Row],[DOI]]</f>
        <v>doi: 10.1097/IAE.0000000000001336</v>
      </c>
      <c r="AC4946" s="13" t="str">
        <f>Tableau1[[#This Row],[Authors]]&amp;", "&amp;Tableau1[[#This Row],[Title]]&amp;" "&amp;Tableau1[[#This Row],[Journal]]&amp;". "&amp;Tableau1[[#This Row],[Year]]</f>
        <v>Vaz-Pereira S, Dansingani KK, Chen KC, Cooney MJ, Klancnik JM Jr, Engelbert M., TOMOGRAPHIC RELATIONSHIPS BETWEEN RETINAL NEOVASCULARIZATION AND THE POSTERIOR VITREOUS IN PROLIFERATIVE DIABETIC RETINOPATHY. Retina. 2017</v>
      </c>
    </row>
    <row r="4947" spans="1:29" x14ac:dyDescent="0.3">
      <c r="A4947">
        <v>5819</v>
      </c>
      <c r="B4947" t="s">
        <v>8838</v>
      </c>
      <c r="C4947" t="s">
        <v>19055</v>
      </c>
      <c r="D4947" t="s">
        <v>29268</v>
      </c>
      <c r="E4947" t="s">
        <v>2599</v>
      </c>
      <c r="F4947" s="10"/>
      <c r="G4947">
        <v>2017</v>
      </c>
      <c r="J4947">
        <v>0.44037516581910141</v>
      </c>
      <c r="L4947" t="s">
        <v>40201</v>
      </c>
      <c r="M4947">
        <v>28282695</v>
      </c>
      <c r="Q4947" s="10"/>
      <c r="R4947" s="11">
        <f t="shared" si="154"/>
        <v>0</v>
      </c>
      <c r="U4947" s="11">
        <f t="shared" si="155"/>
        <v>0</v>
      </c>
      <c r="Y4947" s="11">
        <f>IF(SUM(Tableau1[[#This Row],[Other access]:[Sci-hub access]])&gt;=1,1,0)</f>
        <v>0</v>
      </c>
      <c r="Z4947" s="12">
        <f>IF(OR(Tableau1[[#This Row],[Access R1 + S1+ T1 ]]&gt;=1,Tableau1[[#This Row],[Access V1 +W1 + X1]]&gt;=1),1,0)</f>
        <v>0</v>
      </c>
      <c r="AB4947" s="10" t="str">
        <f>Tableau1[[#This Row],[DOI]]</f>
        <v>doi: 10.1055/s-0042-123165</v>
      </c>
      <c r="AC4947" s="13" t="str">
        <f>Tableau1[[#This Row],[Authors]]&amp;", "&amp;Tableau1[[#This Row],[Title]]&amp;" "&amp;Tableau1[[#This Row],[Journal]]&amp;". "&amp;Tableau1[[#This Row],[Year]]</f>
        <v>Hurtikova K, Gerding H., Combined Laser Photocoagulation and anti-VEGF Injection Treatment in Radiation Retinopathy. Klin Monbl Augenheilkd. 2017</v>
      </c>
    </row>
    <row r="4948" spans="1:29" x14ac:dyDescent="0.3">
      <c r="A4948">
        <v>4736</v>
      </c>
      <c r="B4948" t="s">
        <v>7843</v>
      </c>
      <c r="C4948" t="s">
        <v>18075</v>
      </c>
      <c r="D4948" t="s">
        <v>28273</v>
      </c>
      <c r="E4948" t="s">
        <v>2448</v>
      </c>
      <c r="F4948" s="10"/>
      <c r="G4948">
        <v>2017</v>
      </c>
      <c r="J4948">
        <v>0.44041580742076181</v>
      </c>
      <c r="L4948" t="s">
        <v>39151</v>
      </c>
      <c r="M4948">
        <v>28412773</v>
      </c>
      <c r="Q4948" s="10"/>
      <c r="R4948" s="11">
        <f t="shared" si="154"/>
        <v>0</v>
      </c>
      <c r="U4948" s="11">
        <f t="shared" si="155"/>
        <v>0</v>
      </c>
      <c r="Y4948" s="11">
        <f>IF(SUM(Tableau1[[#This Row],[Other access]:[Sci-hub access]])&gt;=1,1,0)</f>
        <v>0</v>
      </c>
      <c r="Z4948" s="12">
        <f>IF(OR(Tableau1[[#This Row],[Access R1 + S1+ T1 ]]&gt;=1,Tableau1[[#This Row],[Access V1 +W1 + X1]]&gt;=1),1,0)</f>
        <v>0</v>
      </c>
      <c r="AB4948" s="10" t="str">
        <f>Tableau1[[#This Row],[DOI]]</f>
        <v>doi: 10.1007/s00417-017-3648-3</v>
      </c>
      <c r="AC4948" s="13" t="str">
        <f>Tableau1[[#This Row],[Authors]]&amp;", "&amp;Tableau1[[#This Row],[Title]]&amp;" "&amp;Tableau1[[#This Row],[Journal]]&amp;". "&amp;Tableau1[[#This Row],[Year]]</f>
        <v>Fleissig E, Barak A, Goldstein M, Loewenstein A, Schwartz S., Massive subretinal and subretinal pigment epithelial hemorrhage displacement with perfluorocarbon liquid using a two-step vitrectomy technique. Graefes Arch Clin Exp Ophthalmol. 2017</v>
      </c>
    </row>
    <row r="4949" spans="1:29" x14ac:dyDescent="0.3">
      <c r="A4949">
        <v>10825</v>
      </c>
      <c r="B4949" t="s">
        <v>13276</v>
      </c>
      <c r="C4949" t="s">
        <v>23438</v>
      </c>
      <c r="D4949" t="s">
        <v>33730</v>
      </c>
      <c r="E4949" t="s">
        <v>2457</v>
      </c>
      <c r="F4949" s="10"/>
      <c r="G4949">
        <v>2017</v>
      </c>
      <c r="J4949">
        <v>0.4404678851479491</v>
      </c>
      <c r="L4949" t="s">
        <v>45071</v>
      </c>
      <c r="M4949">
        <v>26982209</v>
      </c>
      <c r="Q4949" s="10"/>
      <c r="R4949" s="11">
        <f t="shared" si="154"/>
        <v>0</v>
      </c>
      <c r="U4949" s="11">
        <f t="shared" si="155"/>
        <v>0</v>
      </c>
      <c r="Y4949" s="11">
        <f>IF(SUM(Tableau1[[#This Row],[Other access]:[Sci-hub access]])&gt;=1,1,0)</f>
        <v>0</v>
      </c>
      <c r="Z4949" s="12">
        <f>IF(OR(Tableau1[[#This Row],[Access R1 + S1+ T1 ]]&gt;=1,Tableau1[[#This Row],[Access V1 +W1 + X1]]&gt;=1),1,0)</f>
        <v>0</v>
      </c>
      <c r="AB4949" s="10" t="str">
        <f>Tableau1[[#This Row],[DOI]]</f>
        <v>doi: 10.1097/ICB.0000000000000287</v>
      </c>
      <c r="AC4949" s="13" t="str">
        <f>Tableau1[[#This Row],[Authors]]&amp;", "&amp;Tableau1[[#This Row],[Title]]&amp;" "&amp;Tableau1[[#This Row],[Journal]]&amp;". "&amp;Tableau1[[#This Row],[Year]]</f>
        <v>Walsh J, Reddy AK., INTRAVITREAL DEXAMETHASONE IMPLANTATION FOR BIRDSHOT CHORIORETINOPATHY. Retin Cases Brief Rep. 2017</v>
      </c>
    </row>
    <row r="4950" spans="1:29" x14ac:dyDescent="0.3">
      <c r="A4950">
        <v>7922</v>
      </c>
      <c r="B4950" t="s">
        <v>10663</v>
      </c>
      <c r="C4950" t="s">
        <v>20859</v>
      </c>
      <c r="D4950" t="s">
        <v>31101</v>
      </c>
      <c r="E4950" t="s">
        <v>2928</v>
      </c>
      <c r="F4950" s="10"/>
      <c r="G4950">
        <v>2017</v>
      </c>
      <c r="J4950">
        <v>0.44064263797607317</v>
      </c>
      <c r="L4950" t="s">
        <v>42269</v>
      </c>
      <c r="M4950">
        <v>28028626</v>
      </c>
      <c r="Q4950" s="10"/>
      <c r="R4950" s="11">
        <f t="shared" si="154"/>
        <v>0</v>
      </c>
      <c r="U4950" s="11">
        <f t="shared" si="155"/>
        <v>0</v>
      </c>
      <c r="Y4950" s="11">
        <f>IF(SUM(Tableau1[[#This Row],[Other access]:[Sci-hub access]])&gt;=1,1,0)</f>
        <v>0</v>
      </c>
      <c r="Z4950" s="12">
        <f>IF(OR(Tableau1[[#This Row],[Access R1 + S1+ T1 ]]&gt;=1,Tableau1[[#This Row],[Access V1 +W1 + X1]]&gt;=1),1,0)</f>
        <v>0</v>
      </c>
      <c r="AB4950" s="10" t="str">
        <f>Tableau1[[#This Row],[DOI]]</f>
        <v>doi: 10.1007/s00415-016-8364-0</v>
      </c>
      <c r="AC4950" s="13" t="str">
        <f>Tableau1[[#This Row],[Authors]]&amp;", "&amp;Tableau1[[#This Row],[Title]]&amp;" "&amp;Tableau1[[#This Row],[Journal]]&amp;". "&amp;Tableau1[[#This Row],[Year]]</f>
        <v>Reggio E, Chisari CG, Ferrigno G, Patti F, Donzuso G, Sciacca G, Avitabile T, Faro S, Zappia M., Migraine causes retinal and choroidal structural changes: evaluation with ocular coherence tomography. J Neurol. 2017</v>
      </c>
    </row>
    <row r="4951" spans="1:29" x14ac:dyDescent="0.3">
      <c r="A4951">
        <v>5015</v>
      </c>
      <c r="B4951" t="s">
        <v>8105</v>
      </c>
      <c r="C4951" t="s">
        <v>14055</v>
      </c>
      <c r="D4951" t="s">
        <v>28535</v>
      </c>
      <c r="E4951" t="s">
        <v>34031</v>
      </c>
      <c r="F4951" s="10"/>
      <c r="G4951">
        <v>2017</v>
      </c>
      <c r="J4951">
        <v>0.44068606357694506</v>
      </c>
      <c r="L4951" t="s">
        <v>39423</v>
      </c>
      <c r="M4951">
        <v>28384009</v>
      </c>
      <c r="Q4951" s="10"/>
      <c r="R4951" s="11">
        <f t="shared" si="154"/>
        <v>0</v>
      </c>
      <c r="U4951" s="11">
        <f t="shared" si="155"/>
        <v>0</v>
      </c>
      <c r="Y4951" s="11">
        <f>IF(SUM(Tableau1[[#This Row],[Other access]:[Sci-hub access]])&gt;=1,1,0)</f>
        <v>0</v>
      </c>
      <c r="Z4951" s="12">
        <f>IF(OR(Tableau1[[#This Row],[Access R1 + S1+ T1 ]]&gt;=1,Tableau1[[#This Row],[Access V1 +W1 + X1]]&gt;=1),1,0)</f>
        <v>0</v>
      </c>
      <c r="AB4951" s="10" t="str">
        <f>Tableau1[[#This Row],[DOI]]</f>
        <v>doi: 10.1089/jop.2016.0098</v>
      </c>
      <c r="AC4951" s="13" t="str">
        <f>Tableau1[[#This Row],[Authors]]&amp;", "&amp;Tableau1[[#This Row],[Title]]&amp;" "&amp;Tableau1[[#This Row],[Journal]]&amp;". "&amp;Tableau1[[#This Row],[Year]]</f>
        <v>Kim JH, Chang YS, Lee DW, Kim CG, Kim JW., Incidence and Timing of the First Recurrence in Neovascular Age-Related Macular Degeneration: Comparison Between Ranibizumab and Aflibercept. J Ocul Pharmacol Ther. 2017</v>
      </c>
    </row>
    <row r="4952" spans="1:29" x14ac:dyDescent="0.3">
      <c r="A4952">
        <v>7353</v>
      </c>
      <c r="B4952" t="s">
        <v>10166</v>
      </c>
      <c r="C4952" t="s">
        <v>20368</v>
      </c>
      <c r="D4952" t="s">
        <v>30600</v>
      </c>
      <c r="E4952" t="s">
        <v>34367</v>
      </c>
      <c r="F4952" s="10"/>
      <c r="G4952">
        <v>2017</v>
      </c>
      <c r="J4952">
        <v>0.44078090889370747</v>
      </c>
      <c r="L4952" t="s">
        <v>41709</v>
      </c>
      <c r="M4952">
        <v>28101532</v>
      </c>
      <c r="Q4952" s="10"/>
      <c r="R4952" s="11">
        <f t="shared" si="154"/>
        <v>0</v>
      </c>
      <c r="U4952" s="11">
        <f t="shared" si="155"/>
        <v>0</v>
      </c>
      <c r="Y4952" s="11">
        <f>IF(SUM(Tableau1[[#This Row],[Other access]:[Sci-hub access]])&gt;=1,1,0)</f>
        <v>0</v>
      </c>
      <c r="Z4952" s="12">
        <f>IF(OR(Tableau1[[#This Row],[Access R1 + S1+ T1 ]]&gt;=1,Tableau1[[#This Row],[Access V1 +W1 + X1]]&gt;=1),1,0)</f>
        <v>0</v>
      </c>
      <c r="AB4952" s="10" t="str">
        <f>Tableau1[[#This Row],[DOI]]</f>
        <v>doi: 10.1523/ENEURO.0331-16.2016</v>
      </c>
      <c r="AC4952" s="13" t="str">
        <f>Tableau1[[#This Row],[Authors]]&amp;", "&amp;Tableau1[[#This Row],[Title]]&amp;" "&amp;Tableau1[[#This Row],[Journal]]&amp;". "&amp;Tableau1[[#This Row],[Year]]</f>
        <v>Feng L, Puyang Z, Chen H, Liang P, Troy JB, Liu X., Overexpression of Brain-Derived Neurotrophic Factor Protects Large Retinal Ganglion Cells After Optic Nerve Crush in Mice. eNeuro. 2017</v>
      </c>
    </row>
    <row r="4953" spans="1:29" x14ac:dyDescent="0.3">
      <c r="A4953">
        <v>344</v>
      </c>
      <c r="B4953" t="s">
        <v>3607</v>
      </c>
      <c r="C4953" t="s">
        <v>13868</v>
      </c>
      <c r="D4953" t="s">
        <v>24027</v>
      </c>
      <c r="E4953" t="s">
        <v>2467</v>
      </c>
      <c r="F4953" s="10"/>
      <c r="G4953">
        <v>2017</v>
      </c>
      <c r="J4953">
        <v>0.44080056713306748</v>
      </c>
      <c r="L4953" t="s">
        <v>34851</v>
      </c>
      <c r="M4953">
        <v>29253299</v>
      </c>
      <c r="Q4953" s="10"/>
      <c r="R4953" s="11">
        <f t="shared" si="154"/>
        <v>0</v>
      </c>
      <c r="U4953" s="11">
        <f t="shared" si="155"/>
        <v>0</v>
      </c>
      <c r="Y4953" s="11">
        <f>IF(SUM(Tableau1[[#This Row],[Other access]:[Sci-hub access]])&gt;=1,1,0)</f>
        <v>0</v>
      </c>
      <c r="Z4953" s="12">
        <f>IF(OR(Tableau1[[#This Row],[Access R1 + S1+ T1 ]]&gt;=1,Tableau1[[#This Row],[Access V1 +W1 + X1]]&gt;=1),1,0)</f>
        <v>0</v>
      </c>
      <c r="AB4953" s="10" t="str">
        <f>Tableau1[[#This Row],[DOI]]</f>
        <v>doi: 10.3928/23258160-20171130-03</v>
      </c>
      <c r="AC4953" s="13" t="str">
        <f>Tableau1[[#This Row],[Authors]]&amp;", "&amp;Tableau1[[#This Row],[Title]]&amp;" "&amp;Tableau1[[#This Row],[Journal]]&amp;". "&amp;Tableau1[[#This Row],[Year]]</f>
        <v>Eliwa TF, Hegazy OS, Mahmoud SS, Almaamon T., Choroidal Thickness Change in Patients With Diabetic Macular Edema. Ophthalmic Surg Lasers Imaging Retina. 2017</v>
      </c>
    </row>
    <row r="4954" spans="1:29" x14ac:dyDescent="0.3">
      <c r="A4954">
        <v>4522</v>
      </c>
      <c r="B4954" t="s">
        <v>7645</v>
      </c>
      <c r="C4954" t="s">
        <v>17880</v>
      </c>
      <c r="D4954" t="s">
        <v>28074</v>
      </c>
      <c r="E4954" t="s">
        <v>2443</v>
      </c>
      <c r="F4954" s="10"/>
      <c r="G4954">
        <v>2017</v>
      </c>
      <c r="J4954">
        <v>0.44085015019870388</v>
      </c>
      <c r="L4954" t="s">
        <v>38940</v>
      </c>
      <c r="M4954">
        <v>28437524</v>
      </c>
      <c r="Q4954" s="10"/>
      <c r="R4954" s="11">
        <f t="shared" si="154"/>
        <v>0</v>
      </c>
      <c r="U4954" s="11">
        <f t="shared" si="155"/>
        <v>0</v>
      </c>
      <c r="Y4954" s="11">
        <f>IF(SUM(Tableau1[[#This Row],[Other access]:[Sci-hub access]])&gt;=1,1,0)</f>
        <v>0</v>
      </c>
      <c r="Z4954" s="12">
        <f>IF(OR(Tableau1[[#This Row],[Access R1 + S1+ T1 ]]&gt;=1,Tableau1[[#This Row],[Access V1 +W1 + X1]]&gt;=1),1,0)</f>
        <v>0</v>
      </c>
      <c r="AB4954" s="10" t="str">
        <f>Tableau1[[#This Row],[DOI]]</f>
        <v>doi: 10.1167/iovs.16-21237</v>
      </c>
      <c r="AC4954" s="13" t="str">
        <f>Tableau1[[#This Row],[Authors]]&amp;", "&amp;Tableau1[[#This Row],[Title]]&amp;" "&amp;Tableau1[[#This Row],[Journal]]&amp;". "&amp;Tableau1[[#This Row],[Year]]</f>
        <v>Tan ACS, Astroz P, Dansingani KK, Slakter JS, Yannuzzi LA, Curcio CA, Freund KB., The Evolution of the Plateau, an Optical Coherence Tomography Signature Seen in Geographic Atrophy. Invest Ophthalmol Vis Sci. 2017</v>
      </c>
    </row>
    <row r="4955" spans="1:29" x14ac:dyDescent="0.3">
      <c r="A4955">
        <v>9291</v>
      </c>
      <c r="B4955" t="s">
        <v>11872</v>
      </c>
      <c r="C4955" t="s">
        <v>22049</v>
      </c>
      <c r="D4955" t="s">
        <v>32316</v>
      </c>
      <c r="E4955" t="s">
        <v>2479</v>
      </c>
      <c r="F4955" s="10"/>
      <c r="G4955">
        <v>2017</v>
      </c>
      <c r="J4955">
        <v>0.4408677950537313</v>
      </c>
      <c r="L4955" t="e">
        <v>#VALUE!</v>
      </c>
      <c r="M4955">
        <v>27749451</v>
      </c>
      <c r="Q4955" s="10"/>
      <c r="R4955" s="11">
        <f t="shared" si="154"/>
        <v>0</v>
      </c>
      <c r="U4955" s="11">
        <f t="shared" si="155"/>
        <v>0</v>
      </c>
      <c r="Y4955" s="11">
        <f>IF(SUM(Tableau1[[#This Row],[Other access]:[Sci-hub access]])&gt;=1,1,0)</f>
        <v>0</v>
      </c>
      <c r="Z4955" s="12">
        <f>IF(OR(Tableau1[[#This Row],[Access R1 + S1+ T1 ]]&gt;=1,Tableau1[[#This Row],[Access V1 +W1 + X1]]&gt;=1),1,0)</f>
        <v>0</v>
      </c>
      <c r="AB4955" s="10" t="e">
        <f>Tableau1[[#This Row],[DOI]]</f>
        <v>#VALUE!</v>
      </c>
      <c r="AC4955" s="13" t="str">
        <f>Tableau1[[#This Row],[Authors]]&amp;", "&amp;Tableau1[[#This Row],[Title]]&amp;" "&amp;Tableau1[[#This Row],[Journal]]&amp;". "&amp;Tableau1[[#This Row],[Year]]</f>
        <v>Cornelius CR., Recurrence Rate and Complications of Pterygium Extended Removal Followed by Extended Conjunctival Transplant. Cornea. 2017</v>
      </c>
    </row>
    <row r="4956" spans="1:29" ht="28.8" x14ac:dyDescent="0.3">
      <c r="A4956">
        <v>1311</v>
      </c>
      <c r="B4956" t="s">
        <v>4571</v>
      </c>
      <c r="C4956" t="s">
        <v>14823</v>
      </c>
      <c r="D4956" t="s">
        <v>24992</v>
      </c>
      <c r="E4956" t="s">
        <v>2458</v>
      </c>
      <c r="F4956" s="10"/>
      <c r="G4956">
        <v>2017</v>
      </c>
      <c r="J4956">
        <v>0.44094563550125521</v>
      </c>
      <c r="L4956" t="s">
        <v>35794</v>
      </c>
      <c r="M4956">
        <v>28973538</v>
      </c>
      <c r="Q4956" s="10"/>
      <c r="R4956" s="11">
        <f t="shared" si="154"/>
        <v>0</v>
      </c>
      <c r="U4956" s="11">
        <f t="shared" si="155"/>
        <v>0</v>
      </c>
      <c r="Y4956" s="11">
        <f>IF(SUM(Tableau1[[#This Row],[Other access]:[Sci-hub access]])&gt;=1,1,0)</f>
        <v>0</v>
      </c>
      <c r="Z4956" s="12">
        <f>IF(OR(Tableau1[[#This Row],[Access R1 + S1+ T1 ]]&gt;=1,Tableau1[[#This Row],[Access V1 +W1 + X1]]&gt;=1),1,0)</f>
        <v>0</v>
      </c>
      <c r="AB4956" s="10" t="str">
        <f>Tableau1[[#This Row],[DOI]]</f>
        <v>doi: 10.1001/jamaophthalmol.2017.3790</v>
      </c>
      <c r="AC4956" s="13" t="str">
        <f>Tableau1[[#This Row],[Authors]]&amp;", "&amp;Tableau1[[#This Row],[Title]]&amp;" "&amp;Tableau1[[#This Row],[Journal]]&amp;". "&amp;Tableau1[[#This Row],[Year]]</f>
        <v>Lee SY, Cheng JL, Gehrs KM, Folk JC, Sohn EH, Russell SR, Guo Z, Abràmoff MD, Han IC., Choroidal Features of Acute Macular Neuroretinopathy via Optical Coherence Tomography Angiography and Correlation With Serial Multimodal Imaging. JAMA Ophthalmol. 2017</v>
      </c>
    </row>
    <row r="4957" spans="1:29" x14ac:dyDescent="0.3">
      <c r="A4957">
        <v>3237</v>
      </c>
      <c r="B4957" t="s">
        <v>6421</v>
      </c>
      <c r="C4957" t="s">
        <v>16664</v>
      </c>
      <c r="D4957" t="s">
        <v>26845</v>
      </c>
      <c r="E4957" t="s">
        <v>34128</v>
      </c>
      <c r="F4957" s="10"/>
      <c r="G4957">
        <v>2017</v>
      </c>
      <c r="J4957">
        <v>0.44102715034111828</v>
      </c>
      <c r="L4957" t="s">
        <v>37690</v>
      </c>
      <c r="M4957">
        <v>28615319</v>
      </c>
      <c r="Q4957" s="10"/>
      <c r="R4957" s="11">
        <f t="shared" si="154"/>
        <v>0</v>
      </c>
      <c r="U4957" s="11">
        <f t="shared" si="155"/>
        <v>0</v>
      </c>
      <c r="Y4957" s="11">
        <f>IF(SUM(Tableau1[[#This Row],[Other access]:[Sci-hub access]])&gt;=1,1,0)</f>
        <v>0</v>
      </c>
      <c r="Z4957" s="12">
        <f>IF(OR(Tableau1[[#This Row],[Access R1 + S1+ T1 ]]&gt;=1,Tableau1[[#This Row],[Access V1 +W1 + X1]]&gt;=1),1,0)</f>
        <v>0</v>
      </c>
      <c r="AB4957" s="10" t="str">
        <f>Tableau1[[#This Row],[DOI]]</f>
        <v>doi: 10.1091/mbc.E17-01-0064</v>
      </c>
      <c r="AC4957" s="13" t="str">
        <f>Tableau1[[#This Row],[Authors]]&amp;", "&amp;Tableau1[[#This Row],[Title]]&amp;" "&amp;Tableau1[[#This Row],[Journal]]&amp;". "&amp;Tableau1[[#This Row],[Year]]</f>
        <v>Plössl K, Royer M, Bernklau S, Tavraz NN, Friedrich T, Wild J, Weber BHF, Friedrich U., Retinoschisin is linked to retinal Na/K-ATPase signaling and localization. Mol Biol Cell. 2017</v>
      </c>
    </row>
    <row r="4958" spans="1:29" x14ac:dyDescent="0.3">
      <c r="A4958">
        <v>9655</v>
      </c>
      <c r="B4958" t="s">
        <v>12205</v>
      </c>
      <c r="C4958" t="s">
        <v>22379</v>
      </c>
      <c r="D4958" t="s">
        <v>32653</v>
      </c>
      <c r="E4958" t="s">
        <v>2471</v>
      </c>
      <c r="F4958" s="10"/>
      <c r="G4958">
        <v>2017</v>
      </c>
      <c r="J4958">
        <v>0.44151786844367868</v>
      </c>
      <c r="L4958" t="s">
        <v>43924</v>
      </c>
      <c r="M4958">
        <v>27628588</v>
      </c>
      <c r="Q4958" s="10"/>
      <c r="R4958" s="11">
        <f t="shared" si="154"/>
        <v>0</v>
      </c>
      <c r="U4958" s="11">
        <f t="shared" si="155"/>
        <v>0</v>
      </c>
      <c r="Y4958" s="11">
        <f>IF(SUM(Tableau1[[#This Row],[Other access]:[Sci-hub access]])&gt;=1,1,0)</f>
        <v>0</v>
      </c>
      <c r="Z4958" s="12">
        <f>IF(OR(Tableau1[[#This Row],[Access R1 + S1+ T1 ]]&gt;=1,Tableau1[[#This Row],[Access V1 +W1 + X1]]&gt;=1),1,0)</f>
        <v>0</v>
      </c>
      <c r="AB4958" s="10" t="str">
        <f>Tableau1[[#This Row],[DOI]]</f>
        <v>doi: 10.1007/s10792-016-0348-7</v>
      </c>
      <c r="AC4958" s="13" t="str">
        <f>Tableau1[[#This Row],[Authors]]&amp;", "&amp;Tableau1[[#This Row],[Title]]&amp;" "&amp;Tableau1[[#This Row],[Journal]]&amp;". "&amp;Tableau1[[#This Row],[Year]]</f>
        <v>Atalay K, Kirgiz A, Serefoglu Cabuk K, Erdogan Kaldirim H., Corneal topographic alterations after selective laser trabeculoplasty. Int Ophthalmol. 2017</v>
      </c>
    </row>
    <row r="4959" spans="1:29" x14ac:dyDescent="0.3">
      <c r="A4959">
        <v>8775</v>
      </c>
      <c r="B4959" t="s">
        <v>11412</v>
      </c>
      <c r="C4959" t="s">
        <v>21597</v>
      </c>
      <c r="D4959" t="s">
        <v>31852</v>
      </c>
      <c r="E4959" t="s">
        <v>2447</v>
      </c>
      <c r="F4959" s="10"/>
      <c r="G4959">
        <v>2017</v>
      </c>
      <c r="J4959">
        <v>0.44153705073028549</v>
      </c>
      <c r="L4959" t="s">
        <v>43111</v>
      </c>
      <c r="M4959">
        <v>27841829</v>
      </c>
      <c r="Q4959" s="10"/>
      <c r="R4959" s="11">
        <f t="shared" si="154"/>
        <v>0</v>
      </c>
      <c r="U4959" s="11">
        <f t="shared" si="155"/>
        <v>0</v>
      </c>
      <c r="Y4959" s="11">
        <f>IF(SUM(Tableau1[[#This Row],[Other access]:[Sci-hub access]])&gt;=1,1,0)</f>
        <v>0</v>
      </c>
      <c r="Z4959" s="12">
        <f>IF(OR(Tableau1[[#This Row],[Access R1 + S1+ T1 ]]&gt;=1,Tableau1[[#This Row],[Access V1 +W1 + X1]]&gt;=1),1,0)</f>
        <v>0</v>
      </c>
      <c r="AB4959" s="10" t="str">
        <f>Tableau1[[#This Row],[DOI]]</f>
        <v>doi: 10.1097/IOP.0000000000000827</v>
      </c>
      <c r="AC4959" s="13" t="str">
        <f>Tableau1[[#This Row],[Authors]]&amp;", "&amp;Tableau1[[#This Row],[Title]]&amp;" "&amp;Tableau1[[#This Row],[Journal]]&amp;". "&amp;Tableau1[[#This Row],[Year]]</f>
        <v>Jackson CM, Nguyen M, Mancini R., Use of Cyanoacrylate Glue Casting for Stabilization of Periocular Skin Grafts and Flaps. Ophthal Plast Reconstr Surg. 2017</v>
      </c>
    </row>
    <row r="4960" spans="1:29" ht="28.8" x14ac:dyDescent="0.3">
      <c r="A4960">
        <v>9020</v>
      </c>
      <c r="B4960" t="s">
        <v>11634</v>
      </c>
      <c r="C4960" t="s">
        <v>21812</v>
      </c>
      <c r="D4960" t="s">
        <v>32075</v>
      </c>
      <c r="E4960" t="s">
        <v>2463</v>
      </c>
      <c r="F4960" s="10"/>
      <c r="G4960">
        <v>2017</v>
      </c>
      <c r="J4960">
        <v>0.44157806349739204</v>
      </c>
      <c r="L4960" t="s">
        <v>43342</v>
      </c>
      <c r="M4960">
        <v>27791253</v>
      </c>
      <c r="Q4960" s="10"/>
      <c r="R4960" s="11">
        <f t="shared" si="154"/>
        <v>0</v>
      </c>
      <c r="U4960" s="11">
        <f t="shared" si="155"/>
        <v>0</v>
      </c>
      <c r="Y4960" s="11">
        <f>IF(SUM(Tableau1[[#This Row],[Other access]:[Sci-hub access]])&gt;=1,1,0)</f>
        <v>0</v>
      </c>
      <c r="Z4960" s="12">
        <f>IF(OR(Tableau1[[#This Row],[Access R1 + S1+ T1 ]]&gt;=1,Tableau1[[#This Row],[Access V1 +W1 + X1]]&gt;=1),1,0)</f>
        <v>0</v>
      </c>
      <c r="AB4960" s="10" t="str">
        <f>Tableau1[[#This Row],[DOI]]</f>
        <v>doi: 10.5301/ejo.5000883</v>
      </c>
      <c r="AC4960" s="13" t="str">
        <f>Tableau1[[#This Row],[Authors]]&amp;", "&amp;Tableau1[[#This Row],[Title]]&amp;" "&amp;Tableau1[[#This Row],[Journal]]&amp;". "&amp;Tableau1[[#This Row],[Year]]</f>
        <v>Baudouin C, Galarreta DJ, Mrukwa-Kominek E, Böhringer D, Maurino V, Guillon M, Rossi GC, Van der Meulen IJ, Ogundele A, Labetoulle M., Clinical evaluation of an oil-based lubricant eyedrop in dry eye patients with lipid deficiency. Eur J Ophthalmol. 2017</v>
      </c>
    </row>
    <row r="4961" spans="1:29" x14ac:dyDescent="0.3">
      <c r="A4961">
        <v>8698</v>
      </c>
      <c r="B4961" t="s">
        <v>11346</v>
      </c>
      <c r="C4961" t="s">
        <v>21531</v>
      </c>
      <c r="D4961" t="s">
        <v>31786</v>
      </c>
      <c r="E4961" t="s">
        <v>2447</v>
      </c>
      <c r="F4961" s="10"/>
      <c r="G4961">
        <v>2017</v>
      </c>
      <c r="J4961">
        <v>0.44179607187080105</v>
      </c>
      <c r="L4961" t="s">
        <v>43034</v>
      </c>
      <c r="M4961">
        <v>27861402</v>
      </c>
      <c r="Q4961" s="10"/>
      <c r="R4961" s="11">
        <f t="shared" si="154"/>
        <v>0</v>
      </c>
      <c r="U4961" s="11">
        <f t="shared" si="155"/>
        <v>0</v>
      </c>
      <c r="Y4961" s="11">
        <f>IF(SUM(Tableau1[[#This Row],[Other access]:[Sci-hub access]])&gt;=1,1,0)</f>
        <v>0</v>
      </c>
      <c r="Z4961" s="12">
        <f>IF(OR(Tableau1[[#This Row],[Access R1 + S1+ T1 ]]&gt;=1,Tableau1[[#This Row],[Access V1 +W1 + X1]]&gt;=1),1,0)</f>
        <v>0</v>
      </c>
      <c r="AB4961" s="10" t="str">
        <f>Tableau1[[#This Row],[DOI]]</f>
        <v>doi: 10.1097/IOP.0000000000000815</v>
      </c>
      <c r="AC4961" s="13" t="str">
        <f>Tableau1[[#This Row],[Authors]]&amp;", "&amp;Tableau1[[#This Row],[Title]]&amp;" "&amp;Tableau1[[#This Row],[Journal]]&amp;". "&amp;Tableau1[[#This Row],[Year]]</f>
        <v>Russell DJ, Seiff SR., Long-Term Results for Entropion Repair by Tarsal Margin Rotation With Posterior Lamella Superadvancement. Ophthal Plast Reconstr Surg. 2017</v>
      </c>
    </row>
    <row r="4962" spans="1:29" x14ac:dyDescent="0.3">
      <c r="A4962">
        <v>149</v>
      </c>
      <c r="B4962" t="s">
        <v>3412</v>
      </c>
      <c r="C4962" t="s">
        <v>13673</v>
      </c>
      <c r="D4962" t="s">
        <v>23832</v>
      </c>
      <c r="E4962" t="s">
        <v>2451</v>
      </c>
      <c r="F4962" s="10"/>
      <c r="G4962">
        <v>2018</v>
      </c>
      <c r="J4962">
        <v>0.44187750139854132</v>
      </c>
      <c r="L4962" t="s">
        <v>34665</v>
      </c>
      <c r="M4962">
        <v>29385185</v>
      </c>
      <c r="Q4962" s="10"/>
      <c r="R4962" s="11">
        <f t="shared" si="154"/>
        <v>0</v>
      </c>
      <c r="U4962" s="11">
        <f t="shared" si="155"/>
        <v>0</v>
      </c>
      <c r="Y4962" s="11">
        <f>IF(SUM(Tableau1[[#This Row],[Other access]:[Sci-hub access]])&gt;=1,1,0)</f>
        <v>0</v>
      </c>
      <c r="Z4962" s="12">
        <f>IF(OR(Tableau1[[#This Row],[Access R1 + S1+ T1 ]]&gt;=1,Tableau1[[#This Row],[Access V1 +W1 + X1]]&gt;=1),1,0)</f>
        <v>0</v>
      </c>
      <c r="AB4962" s="10" t="str">
        <f>Tableau1[[#This Row],[DOI]]</f>
        <v>doi: 10.1371/journal.pone.0191398</v>
      </c>
      <c r="AC4962" s="13" t="str">
        <f>Tableau1[[#This Row],[Authors]]&amp;", "&amp;Tableau1[[#This Row],[Title]]&amp;" "&amp;Tableau1[[#This Row],[Journal]]&amp;". "&amp;Tableau1[[#This Row],[Year]]</f>
        <v>Lee TH, Sung MS, Heo H, Park SW., Association between meibomian gland dysfunction and compliance of topical prostaglandin analogs in patients with normal tension glaucoma. PLoS One. 2018</v>
      </c>
    </row>
    <row r="4963" spans="1:29" x14ac:dyDescent="0.3">
      <c r="A4963">
        <v>7110</v>
      </c>
      <c r="B4963" t="s">
        <v>9961</v>
      </c>
      <c r="C4963" t="s">
        <v>20164</v>
      </c>
      <c r="D4963" t="s">
        <v>30395</v>
      </c>
      <c r="E4963" t="s">
        <v>2523</v>
      </c>
      <c r="F4963" s="10"/>
      <c r="G4963">
        <v>2017</v>
      </c>
      <c r="J4963">
        <v>0.44199070616925717</v>
      </c>
      <c r="L4963" t="s">
        <v>41466</v>
      </c>
      <c r="M4963">
        <v>28128793</v>
      </c>
      <c r="Q4963" s="10"/>
      <c r="R4963" s="11">
        <f t="shared" si="154"/>
        <v>0</v>
      </c>
      <c r="U4963" s="11">
        <f t="shared" si="155"/>
        <v>0</v>
      </c>
      <c r="Y4963" s="11">
        <f>IF(SUM(Tableau1[[#This Row],[Other access]:[Sci-hub access]])&gt;=1,1,0)</f>
        <v>0</v>
      </c>
      <c r="Z4963" s="12">
        <f>IF(OR(Tableau1[[#This Row],[Access R1 + S1+ T1 ]]&gt;=1,Tableau1[[#This Row],[Access V1 +W1 + X1]]&gt;=1),1,0)</f>
        <v>0</v>
      </c>
      <c r="AB4963" s="10" t="str">
        <f>Tableau1[[#This Row],[DOI]]</f>
        <v>doi: 10.1038/eye.2016.323</v>
      </c>
      <c r="AC4963" s="13" t="str">
        <f>Tableau1[[#This Row],[Authors]]&amp;", "&amp;Tableau1[[#This Row],[Title]]&amp;" "&amp;Tableau1[[#This Row],[Journal]]&amp;". "&amp;Tableau1[[#This Row],[Year]]</f>
        <v>Tailor VK, Abou-Rayyah Y, Brookes J, Khaw PT, Papadopoulos M, Adams GGW, Bunce C, Dahlmann-Noor A., Quality of life and functional vision in children treated for cataract-a cross-sectional study. Eye (Lond). 2017</v>
      </c>
    </row>
    <row r="4964" spans="1:29" ht="28.8" x14ac:dyDescent="0.3">
      <c r="A4964">
        <v>7627</v>
      </c>
      <c r="B4964" t="s">
        <v>10409</v>
      </c>
      <c r="C4964" t="s">
        <v>20608</v>
      </c>
      <c r="D4964" t="s">
        <v>30845</v>
      </c>
      <c r="E4964" t="s">
        <v>34383</v>
      </c>
      <c r="F4964" s="10"/>
      <c r="G4964">
        <v>2017</v>
      </c>
      <c r="J4964">
        <v>0.44201498735292044</v>
      </c>
      <c r="L4964" t="s">
        <v>41980</v>
      </c>
      <c r="M4964">
        <v>28070798</v>
      </c>
      <c r="Q4964" s="10"/>
      <c r="R4964" s="11">
        <f t="shared" si="154"/>
        <v>0</v>
      </c>
      <c r="U4964" s="11">
        <f t="shared" si="155"/>
        <v>0</v>
      </c>
      <c r="Y4964" s="11">
        <f>IF(SUM(Tableau1[[#This Row],[Other access]:[Sci-hub access]])&gt;=1,1,0)</f>
        <v>0</v>
      </c>
      <c r="Z4964" s="12">
        <f>IF(OR(Tableau1[[#This Row],[Access R1 + S1+ T1 ]]&gt;=1,Tableau1[[#This Row],[Access V1 +W1 + X1]]&gt;=1),1,0)</f>
        <v>0</v>
      </c>
      <c r="AB4964" s="10" t="str">
        <f>Tableau1[[#This Row],[DOI]]</f>
        <v>doi: 10.1007/s11154-016-9405-9</v>
      </c>
      <c r="AC4964" s="13" t="str">
        <f>Tableau1[[#This Row],[Authors]]&amp;", "&amp;Tableau1[[#This Row],[Title]]&amp;" "&amp;Tableau1[[#This Row],[Journal]]&amp;". "&amp;Tableau1[[#This Row],[Year]]</f>
        <v>Altieri B, Muscogiuri G, Barrea L, Mathieu C, Vallone CV, Mascitelli L, Bizzaro G, Altieri VM, Tirabassi G, Balercia G, Savastano S, Bizzaro N, Ronchi CL, Colao A, Pontecorvi A, Della Casa S., Does vitamin D play a role in autoimmune endocrine disorders? A proof of concept. Rev Endocr Metab Disord. 2017</v>
      </c>
    </row>
    <row r="4965" spans="1:29" x14ac:dyDescent="0.3">
      <c r="A4965">
        <v>5263</v>
      </c>
      <c r="B4965" t="s">
        <v>8327</v>
      </c>
      <c r="C4965" t="s">
        <v>18551</v>
      </c>
      <c r="D4965" t="s">
        <v>28757</v>
      </c>
      <c r="E4965" t="s">
        <v>2661</v>
      </c>
      <c r="F4965" s="10"/>
      <c r="G4965">
        <v>2017</v>
      </c>
      <c r="J4965">
        <v>0.44212021923450462</v>
      </c>
      <c r="L4965" t="s">
        <v>39659</v>
      </c>
      <c r="M4965">
        <v>28356055</v>
      </c>
      <c r="Q4965" s="10"/>
      <c r="R4965" s="11">
        <f t="shared" si="154"/>
        <v>0</v>
      </c>
      <c r="U4965" s="11">
        <f t="shared" si="155"/>
        <v>0</v>
      </c>
      <c r="Y4965" s="11">
        <f>IF(SUM(Tableau1[[#This Row],[Other access]:[Sci-hub access]])&gt;=1,1,0)</f>
        <v>0</v>
      </c>
      <c r="Z4965" s="12">
        <f>IF(OR(Tableau1[[#This Row],[Access R1 + S1+ T1 ]]&gt;=1,Tableau1[[#This Row],[Access V1 +W1 + X1]]&gt;=1),1,0)</f>
        <v>0</v>
      </c>
      <c r="AB4965" s="10" t="str">
        <f>Tableau1[[#This Row],[DOI]]</f>
        <v>doi: 10.1186/s12863-017-0496-4</v>
      </c>
      <c r="AC4965" s="13" t="str">
        <f>Tableau1[[#This Row],[Authors]]&amp;", "&amp;Tableau1[[#This Row],[Title]]&amp;" "&amp;Tableau1[[#This Row],[Journal]]&amp;". "&amp;Tableau1[[#This Row],[Year]]</f>
        <v>Hollmann AK, Bleyer M, Tipold A, Neßler JN, Wemheuer WE, Schütz E, Brenig B., A genome-wide association study reveals a locus for bilateral iridal hypopigmentation in Holstein Friesian cattle. BMC Genet. 2017</v>
      </c>
    </row>
    <row r="4966" spans="1:29" x14ac:dyDescent="0.3">
      <c r="A4966">
        <v>4528</v>
      </c>
      <c r="B4966" t="s">
        <v>7651</v>
      </c>
      <c r="C4966" t="s">
        <v>17886</v>
      </c>
      <c r="D4966" t="s">
        <v>28080</v>
      </c>
      <c r="E4966" t="s">
        <v>2479</v>
      </c>
      <c r="F4966" s="10"/>
      <c r="G4966">
        <v>2017</v>
      </c>
      <c r="J4966">
        <v>0.44214650312693649</v>
      </c>
      <c r="L4966" t="s">
        <v>38946</v>
      </c>
      <c r="M4966">
        <v>28437275</v>
      </c>
      <c r="Q4966" s="10"/>
      <c r="R4966" s="11">
        <f t="shared" si="154"/>
        <v>0</v>
      </c>
      <c r="U4966" s="11">
        <f t="shared" si="155"/>
        <v>0</v>
      </c>
      <c r="Y4966" s="11">
        <f>IF(SUM(Tableau1[[#This Row],[Other access]:[Sci-hub access]])&gt;=1,1,0)</f>
        <v>0</v>
      </c>
      <c r="Z4966" s="12">
        <f>IF(OR(Tableau1[[#This Row],[Access R1 + S1+ T1 ]]&gt;=1,Tableau1[[#This Row],[Access V1 +W1 + X1]]&gt;=1),1,0)</f>
        <v>0</v>
      </c>
      <c r="AB4966" s="10" t="str">
        <f>Tableau1[[#This Row],[DOI]]</f>
        <v>doi: 10.1097/ICO.0000000000001214</v>
      </c>
      <c r="AC4966" s="13" t="str">
        <f>Tableau1[[#This Row],[Authors]]&amp;", "&amp;Tableau1[[#This Row],[Title]]&amp;" "&amp;Tableau1[[#This Row],[Journal]]&amp;". "&amp;Tableau1[[#This Row],[Year]]</f>
        <v>Rao R, Borkar DS, Colby KA, Veldman PB., Descemet Membrane Endothelial Keratoplasty After Failed Descemet Stripping Without Endothelial Keratoplasty. Cornea. 2017</v>
      </c>
    </row>
    <row r="4967" spans="1:29" x14ac:dyDescent="0.3">
      <c r="A4967">
        <v>8818</v>
      </c>
      <c r="B4967" t="s">
        <v>11452</v>
      </c>
      <c r="C4967" t="s">
        <v>21636</v>
      </c>
      <c r="D4967" t="s">
        <v>31892</v>
      </c>
      <c r="E4967" t="s">
        <v>2490</v>
      </c>
      <c r="F4967" s="10"/>
      <c r="G4967">
        <v>2017</v>
      </c>
      <c r="J4967">
        <v>0.4421911825434921</v>
      </c>
      <c r="L4967" t="s">
        <v>43154</v>
      </c>
      <c r="M4967">
        <v>27832940</v>
      </c>
      <c r="Q4967" s="10"/>
      <c r="R4967" s="11">
        <f t="shared" si="154"/>
        <v>0</v>
      </c>
      <c r="U4967" s="11">
        <f t="shared" si="155"/>
        <v>0</v>
      </c>
      <c r="Y4967" s="11">
        <f>IF(SUM(Tableau1[[#This Row],[Other access]:[Sci-hub access]])&gt;=1,1,0)</f>
        <v>0</v>
      </c>
      <c r="Z4967" s="12">
        <f>IF(OR(Tableau1[[#This Row],[Access R1 + S1+ T1 ]]&gt;=1,Tableau1[[#This Row],[Access V1 +W1 + X1]]&gt;=1),1,0)</f>
        <v>0</v>
      </c>
      <c r="AB4967" s="10" t="str">
        <f>Tableau1[[#This Row],[DOI]]</f>
        <v>doi: 10.1016/j.ajo.2016.10.021</v>
      </c>
      <c r="AC4967" s="13" t="str">
        <f>Tableau1[[#This Row],[Authors]]&amp;", "&amp;Tableau1[[#This Row],[Title]]&amp;" "&amp;Tableau1[[#This Row],[Journal]]&amp;". "&amp;Tableau1[[#This Row],[Year]]</f>
        <v>Kaliki S, Mohammad FA, Tahiliani P, Sangwan VS., Concomitant Simple Limbal Epithelial Transplantation After Surgical Excision of Ocular Surface Squamous Neoplasia. Am J Ophthalmol. 2017</v>
      </c>
    </row>
    <row r="4968" spans="1:29" x14ac:dyDescent="0.3">
      <c r="A4968">
        <v>7066</v>
      </c>
      <c r="B4968" t="s">
        <v>9917</v>
      </c>
      <c r="C4968" t="s">
        <v>20120</v>
      </c>
      <c r="D4968" t="s">
        <v>30351</v>
      </c>
      <c r="E4968" t="s">
        <v>34355</v>
      </c>
      <c r="F4968" s="10"/>
      <c r="G4968">
        <v>2017</v>
      </c>
      <c r="J4968">
        <v>0.44223488795759236</v>
      </c>
      <c r="L4968" t="s">
        <v>41422</v>
      </c>
      <c r="M4968">
        <v>28129738</v>
      </c>
      <c r="Q4968" s="10"/>
      <c r="R4968" s="11">
        <f t="shared" si="154"/>
        <v>0</v>
      </c>
      <c r="U4968" s="11">
        <f t="shared" si="155"/>
        <v>0</v>
      </c>
      <c r="Y4968" s="11">
        <f>IF(SUM(Tableau1[[#This Row],[Other access]:[Sci-hub access]])&gt;=1,1,0)</f>
        <v>0</v>
      </c>
      <c r="Z4968" s="12">
        <f>IF(OR(Tableau1[[#This Row],[Access R1 + S1+ T1 ]]&gt;=1,Tableau1[[#This Row],[Access V1 +W1 + X1]]&gt;=1),1,0)</f>
        <v>0</v>
      </c>
      <c r="AB4968" s="10" t="str">
        <f>Tableau1[[#This Row],[DOI]]</f>
        <v>doi: 10.1186/s12882-017-0451-7</v>
      </c>
      <c r="AC4968" s="13" t="str">
        <f>Tableau1[[#This Row],[Authors]]&amp;", "&amp;Tableau1[[#This Row],[Title]]&amp;" "&amp;Tableau1[[#This Row],[Journal]]&amp;". "&amp;Tableau1[[#This Row],[Year]]</f>
        <v>Higashihara T, Okada A, Kusano T, Ishigaki K, Shimizu A, Takano H., A novel case of renal pathergy reaction in a Behçet's disease patient complicated by IgA vasculitis. BMC Nephrol. 2017</v>
      </c>
    </row>
    <row r="4969" spans="1:29" x14ac:dyDescent="0.3">
      <c r="A4969">
        <v>10778</v>
      </c>
      <c r="B4969" t="s">
        <v>13233</v>
      </c>
      <c r="C4969" t="s">
        <v>23397</v>
      </c>
      <c r="D4969" t="s">
        <v>33687</v>
      </c>
      <c r="E4969" t="s">
        <v>2447</v>
      </c>
      <c r="F4969" s="10"/>
      <c r="G4969">
        <v>2017</v>
      </c>
      <c r="J4969">
        <v>0.44235383017234886</v>
      </c>
      <c r="L4969" t="s">
        <v>45025</v>
      </c>
      <c r="M4969">
        <v>27046039</v>
      </c>
      <c r="Q4969" s="10"/>
      <c r="R4969" s="11">
        <f t="shared" si="154"/>
        <v>0</v>
      </c>
      <c r="U4969" s="11">
        <f t="shared" si="155"/>
        <v>0</v>
      </c>
      <c r="Y4969" s="11">
        <f>IF(SUM(Tableau1[[#This Row],[Other access]:[Sci-hub access]])&gt;=1,1,0)</f>
        <v>0</v>
      </c>
      <c r="Z4969" s="12">
        <f>IF(OR(Tableau1[[#This Row],[Access R1 + S1+ T1 ]]&gt;=1,Tableau1[[#This Row],[Access V1 +W1 + X1]]&gt;=1),1,0)</f>
        <v>0</v>
      </c>
      <c r="AB4969" s="10" t="str">
        <f>Tableau1[[#This Row],[DOI]]</f>
        <v>doi: 10.1097/IOP.0000000000000683</v>
      </c>
      <c r="AC4969" s="13" t="str">
        <f>Tableau1[[#This Row],[Authors]]&amp;", "&amp;Tableau1[[#This Row],[Title]]&amp;" "&amp;Tableau1[[#This Row],[Journal]]&amp;". "&amp;Tableau1[[#This Row],[Year]]</f>
        <v>Kim KY, Woo YJ, Jang SY, Lee EJ, Yoon JS., Correction of Lower Eyelid Retraction Using Acellular Human Dermis During Orbital Decompression. Ophthal Plast Reconstr Surg. 2017</v>
      </c>
    </row>
    <row r="4970" spans="1:29" x14ac:dyDescent="0.3">
      <c r="A4970">
        <v>6362</v>
      </c>
      <c r="B4970" t="s">
        <v>9311</v>
      </c>
      <c r="C4970" t="s">
        <v>19521</v>
      </c>
      <c r="D4970" t="s">
        <v>29742</v>
      </c>
      <c r="E4970" t="s">
        <v>34318</v>
      </c>
      <c r="F4970" s="10"/>
      <c r="G4970">
        <v>2017</v>
      </c>
      <c r="J4970">
        <v>0.44241673453995567</v>
      </c>
      <c r="L4970" t="s">
        <v>40731</v>
      </c>
      <c r="M4970">
        <v>28222895</v>
      </c>
      <c r="Q4970" s="10"/>
      <c r="R4970" s="11">
        <f t="shared" si="154"/>
        <v>0</v>
      </c>
      <c r="U4970" s="11">
        <f t="shared" si="155"/>
        <v>0</v>
      </c>
      <c r="Y4970" s="11">
        <f>IF(SUM(Tableau1[[#This Row],[Other access]:[Sci-hub access]])&gt;=1,1,0)</f>
        <v>0</v>
      </c>
      <c r="Z4970" s="12">
        <f>IF(OR(Tableau1[[#This Row],[Access R1 + S1+ T1 ]]&gt;=1,Tableau1[[#This Row],[Access V1 +W1 + X1]]&gt;=1),1,0)</f>
        <v>0</v>
      </c>
      <c r="AB4970" s="10" t="str">
        <f>Tableau1[[#This Row],[DOI]]</f>
        <v>doi: 10.1016/j.tig.2017.01.007</v>
      </c>
      <c r="AC4970" s="13" t="str">
        <f>Tableau1[[#This Row],[Authors]]&amp;", "&amp;Tableau1[[#This Row],[Title]]&amp;" "&amp;Tableau1[[#This Row],[Journal]]&amp;". "&amp;Tableau1[[#This Row],[Year]]</f>
        <v>Jansz N, Chen K, Murphy JM, Blewitt ME., The Epigenetic Regulator SMCHD1 in Development and Disease. Trends Genet. 2017</v>
      </c>
    </row>
    <row r="4971" spans="1:29" x14ac:dyDescent="0.3">
      <c r="A4971">
        <v>6323</v>
      </c>
      <c r="B4971" t="s">
        <v>9276</v>
      </c>
      <c r="C4971" t="s">
        <v>19487</v>
      </c>
      <c r="D4971" t="s">
        <v>29707</v>
      </c>
      <c r="E4971" t="s">
        <v>2438</v>
      </c>
      <c r="F4971" s="10"/>
      <c r="G4971">
        <v>2017</v>
      </c>
      <c r="J4971">
        <v>0.4424783313848405</v>
      </c>
      <c r="L4971" t="s">
        <v>40692</v>
      </c>
      <c r="M4971">
        <v>28228411</v>
      </c>
      <c r="Q4971" s="10"/>
      <c r="R4971" s="11">
        <f t="shared" si="154"/>
        <v>0</v>
      </c>
      <c r="U4971" s="11">
        <f t="shared" si="155"/>
        <v>0</v>
      </c>
      <c r="Y4971" s="11">
        <f>IF(SUM(Tableau1[[#This Row],[Other access]:[Sci-hub access]])&gt;=1,1,0)</f>
        <v>0</v>
      </c>
      <c r="Z4971" s="12">
        <f>IF(OR(Tableau1[[#This Row],[Access R1 + S1+ T1 ]]&gt;=1,Tableau1[[#This Row],[Access V1 +W1 + X1]]&gt;=1),1,0)</f>
        <v>0</v>
      </c>
      <c r="AB4971" s="10" t="str">
        <f>Tableau1[[#This Row],[DOI]]</f>
        <v>doi: 10.1136/bjophthalmol-2016-309882</v>
      </c>
      <c r="AC4971" s="13" t="str">
        <f>Tableau1[[#This Row],[Authors]]&amp;", "&amp;Tableau1[[#This Row],[Title]]&amp;" "&amp;Tableau1[[#This Row],[Journal]]&amp;". "&amp;Tableau1[[#This Row],[Year]]</f>
        <v>Wickremasinghe SS, Fraser-Bell S, Alessandrello E, Mehta H, Gillies MC, Lim LL., Retinal vascular calibre changes after intravitreal bevacizumab or dexamethasone implant treatment for diabetic macular oedema. Br J Ophthalmol. 2017</v>
      </c>
    </row>
    <row r="4972" spans="1:29" x14ac:dyDescent="0.3">
      <c r="A4972">
        <v>1426</v>
      </c>
      <c r="B4972" t="s">
        <v>4684</v>
      </c>
      <c r="C4972" t="s">
        <v>14935</v>
      </c>
      <c r="D4972" t="s">
        <v>25105</v>
      </c>
      <c r="E4972" t="s">
        <v>3182</v>
      </c>
      <c r="F4972" s="10"/>
      <c r="G4972">
        <v>2017</v>
      </c>
      <c r="J4972">
        <v>0.44249884183541655</v>
      </c>
      <c r="L4972" t="s">
        <v>35907</v>
      </c>
      <c r="M4972">
        <v>28951424</v>
      </c>
      <c r="Q4972" s="10"/>
      <c r="R4972" s="11">
        <f t="shared" si="154"/>
        <v>0</v>
      </c>
      <c r="U4972" s="11">
        <f t="shared" si="155"/>
        <v>0</v>
      </c>
      <c r="Y4972" s="11">
        <f>IF(SUM(Tableau1[[#This Row],[Other access]:[Sci-hub access]])&gt;=1,1,0)</f>
        <v>0</v>
      </c>
      <c r="Z4972" s="12">
        <f>IF(OR(Tableau1[[#This Row],[Access R1 + S1+ T1 ]]&gt;=1,Tableau1[[#This Row],[Access V1 +W1 + X1]]&gt;=1),1,0)</f>
        <v>0</v>
      </c>
      <c r="AB4972" s="10" t="str">
        <f>Tableau1[[#This Row],[DOI]]</f>
        <v>doi: 10.1189/jlb.3A0717-311R</v>
      </c>
      <c r="AC4972" s="13" t="str">
        <f>Tableau1[[#This Row],[Authors]]&amp;", "&amp;Tableau1[[#This Row],[Title]]&amp;" "&amp;Tableau1[[#This Row],[Journal]]&amp;". "&amp;Tableau1[[#This Row],[Year]]</f>
        <v>Kiripolsky J, McCabe LG, Gaile DP, Kramer JM., Myd88 is required for disease development in a primary Sjögren's syndrome mouse model. J Leukoc Biol. 2017</v>
      </c>
    </row>
    <row r="4973" spans="1:29" ht="28.8" x14ac:dyDescent="0.3">
      <c r="A4973">
        <v>10846</v>
      </c>
      <c r="B4973" t="s">
        <v>13294</v>
      </c>
      <c r="C4973" t="s">
        <v>23456</v>
      </c>
      <c r="D4973" t="s">
        <v>33748</v>
      </c>
      <c r="E4973" t="s">
        <v>2719</v>
      </c>
      <c r="F4973" s="10"/>
      <c r="G4973">
        <v>2017</v>
      </c>
      <c r="J4973">
        <v>0.44251778792715657</v>
      </c>
      <c r="L4973" t="s">
        <v>45091</v>
      </c>
      <c r="M4973">
        <v>26954704</v>
      </c>
      <c r="Q4973" s="10"/>
      <c r="R4973" s="11">
        <f t="shared" si="154"/>
        <v>0</v>
      </c>
      <c r="U4973" s="11">
        <f t="shared" si="155"/>
        <v>0</v>
      </c>
      <c r="Y4973" s="11">
        <f>IF(SUM(Tableau1[[#This Row],[Other access]:[Sci-hub access]])&gt;=1,1,0)</f>
        <v>0</v>
      </c>
      <c r="Z4973" s="12">
        <f>IF(OR(Tableau1[[#This Row],[Access R1 + S1+ T1 ]]&gt;=1,Tableau1[[#This Row],[Access V1 +W1 + X1]]&gt;=1),1,0)</f>
        <v>0</v>
      </c>
      <c r="AB4973" s="10" t="str">
        <f>Tableau1[[#This Row],[DOI]]</f>
        <v>doi: 10.3109/09273948.2015.1136422</v>
      </c>
      <c r="AC4973" s="13" t="str">
        <f>Tableau1[[#This Row],[Authors]]&amp;", "&amp;Tableau1[[#This Row],[Title]]&amp;" "&amp;Tableau1[[#This Row],[Journal]]&amp;". "&amp;Tableau1[[#This Row],[Year]]</f>
        <v>Horie Y, Meguro A, Ohta T, Lee EB, Namba K, Mizuuchi K, Iwata D, Mizuki N, Ota M, Inoko H, Ishida S, Ohno S, Kitaichi N., HLA-B51 Carriers are Susceptible to Ocular Symptoms of Behçet Disease and the Association between the Two Becomes Stronger towards the East along the Silk Road: A Literature Survey. Ocul Immunol Inflamm. 2017</v>
      </c>
    </row>
    <row r="4974" spans="1:29" x14ac:dyDescent="0.3">
      <c r="A4974">
        <v>9603</v>
      </c>
      <c r="B4974" t="s">
        <v>12159</v>
      </c>
      <c r="C4974" t="s">
        <v>22334</v>
      </c>
      <c r="D4974" t="s">
        <v>32606</v>
      </c>
      <c r="E4974" t="s">
        <v>34467</v>
      </c>
      <c r="F4974" s="10"/>
      <c r="G4974">
        <v>2017</v>
      </c>
      <c r="J4974">
        <v>0.44254030504312758</v>
      </c>
      <c r="L4974" t="e">
        <v>#VALUE!</v>
      </c>
      <c r="M4974">
        <v>27647280</v>
      </c>
      <c r="Q4974" s="10"/>
      <c r="R4974" s="11">
        <f t="shared" si="154"/>
        <v>0</v>
      </c>
      <c r="U4974" s="11">
        <f t="shared" si="155"/>
        <v>0</v>
      </c>
      <c r="Y4974" s="11">
        <f>IF(SUM(Tableau1[[#This Row],[Other access]:[Sci-hub access]])&gt;=1,1,0)</f>
        <v>0</v>
      </c>
      <c r="Z4974" s="12">
        <f>IF(OR(Tableau1[[#This Row],[Access R1 + S1+ T1 ]]&gt;=1,Tableau1[[#This Row],[Access V1 +W1 + X1]]&gt;=1),1,0)</f>
        <v>0</v>
      </c>
      <c r="AB4974" s="10" t="e">
        <f>Tableau1[[#This Row],[DOI]]</f>
        <v>#VALUE!</v>
      </c>
      <c r="AC4974" s="13" t="str">
        <f>Tableau1[[#This Row],[Authors]]&amp;", "&amp;Tableau1[[#This Row],[Title]]&amp;" "&amp;Tableau1[[#This Row],[Journal]]&amp;". "&amp;Tableau1[[#This Row],[Year]]</f>
        <v>Lane C, Kanjlia S, Richardson H, Fulton A, Omaki A, Bedny M., Reduced Left Lateralization of Language in Congenitally Blind Individuals. J Cogn Neurosci. 2017</v>
      </c>
    </row>
    <row r="4975" spans="1:29" x14ac:dyDescent="0.3">
      <c r="A4975">
        <v>8280</v>
      </c>
      <c r="B4975" t="s">
        <v>10982</v>
      </c>
      <c r="C4975" t="s">
        <v>21169</v>
      </c>
      <c r="D4975" t="s">
        <v>31420</v>
      </c>
      <c r="E4975" t="s">
        <v>34272</v>
      </c>
      <c r="F4975" s="10"/>
      <c r="G4975">
        <v>2017</v>
      </c>
      <c r="J4975">
        <v>0.44265415766149385</v>
      </c>
      <c r="L4975" t="s">
        <v>42624</v>
      </c>
      <c r="M4975">
        <v>27941522</v>
      </c>
      <c r="Q4975" s="10"/>
      <c r="R4975" s="11">
        <f t="shared" si="154"/>
        <v>0</v>
      </c>
      <c r="U4975" s="11">
        <f t="shared" si="155"/>
        <v>0</v>
      </c>
      <c r="Y4975" s="11">
        <f>IF(SUM(Tableau1[[#This Row],[Other access]:[Sci-hub access]])&gt;=1,1,0)</f>
        <v>0</v>
      </c>
      <c r="Z4975" s="12">
        <f>IF(OR(Tableau1[[#This Row],[Access R1 + S1+ T1 ]]&gt;=1,Tableau1[[#This Row],[Access V1 +W1 + X1]]&gt;=1),1,0)</f>
        <v>0</v>
      </c>
      <c r="AB4975" s="10" t="str">
        <f>Tableau1[[#This Row],[DOI]]</f>
        <v>doi: 10.1097/WCO.0000000000000416</v>
      </c>
      <c r="AC4975" s="13" t="str">
        <f>Tableau1[[#This Row],[Authors]]&amp;", "&amp;Tableau1[[#This Row],[Title]]&amp;" "&amp;Tableau1[[#This Row],[Journal]]&amp;". "&amp;Tableau1[[#This Row],[Year]]</f>
        <v>Choi JY, Kim JS., Nystagmus and central vestibular disorders. Curr Opin Neurol. 2017</v>
      </c>
    </row>
    <row r="4976" spans="1:29" x14ac:dyDescent="0.3">
      <c r="A4976">
        <v>8910</v>
      </c>
      <c r="B4976" t="s">
        <v>11532</v>
      </c>
      <c r="C4976" t="s">
        <v>21714</v>
      </c>
      <c r="D4976" t="s">
        <v>31973</v>
      </c>
      <c r="E4976" t="s">
        <v>2523</v>
      </c>
      <c r="F4976" s="10"/>
      <c r="G4976">
        <v>2017</v>
      </c>
      <c r="J4976">
        <v>0.44282755078515468</v>
      </c>
      <c r="L4976" t="s">
        <v>43241</v>
      </c>
      <c r="M4976">
        <v>27813519</v>
      </c>
      <c r="Q4976" s="10"/>
      <c r="R4976" s="11">
        <f t="shared" si="154"/>
        <v>0</v>
      </c>
      <c r="U4976" s="11">
        <f t="shared" si="155"/>
        <v>0</v>
      </c>
      <c r="Y4976" s="11">
        <f>IF(SUM(Tableau1[[#This Row],[Other access]:[Sci-hub access]])&gt;=1,1,0)</f>
        <v>0</v>
      </c>
      <c r="Z4976" s="12">
        <f>IF(OR(Tableau1[[#This Row],[Access R1 + S1+ T1 ]]&gt;=1,Tableau1[[#This Row],[Access V1 +W1 + X1]]&gt;=1),1,0)</f>
        <v>0</v>
      </c>
      <c r="AB4976" s="10" t="str">
        <f>Tableau1[[#This Row],[DOI]]</f>
        <v>doi: 10.1038/eye.2016.219</v>
      </c>
      <c r="AC4976" s="13" t="str">
        <f>Tableau1[[#This Row],[Authors]]&amp;", "&amp;Tableau1[[#This Row],[Title]]&amp;" "&amp;Tableau1[[#This Row],[Journal]]&amp;". "&amp;Tableau1[[#This Row],[Year]]</f>
        <v>Karadeniz Ugurlu S, Kocakaya Altundal AE, Altin Ekin M., Comparison of vision-related quality of life in primary open-angle glaucoma and dry-type age-related macular degeneration. Eye (Lond). 2017</v>
      </c>
    </row>
    <row r="4977" spans="1:29" ht="28.8" x14ac:dyDescent="0.3">
      <c r="A4977">
        <v>6003</v>
      </c>
      <c r="B4977" t="s">
        <v>8993</v>
      </c>
      <c r="C4977" t="s">
        <v>19207</v>
      </c>
      <c r="D4977" t="s">
        <v>29423</v>
      </c>
      <c r="E4977" t="s">
        <v>2490</v>
      </c>
      <c r="F4977" s="10"/>
      <c r="G4977">
        <v>2017</v>
      </c>
      <c r="J4977">
        <v>0.44288014543681031</v>
      </c>
      <c r="L4977" t="s">
        <v>40380</v>
      </c>
      <c r="M4977">
        <v>28259779</v>
      </c>
      <c r="Q4977" s="10"/>
      <c r="R4977" s="11">
        <f t="shared" si="154"/>
        <v>0</v>
      </c>
      <c r="U4977" s="11">
        <f t="shared" si="155"/>
        <v>0</v>
      </c>
      <c r="Y4977" s="11">
        <f>IF(SUM(Tableau1[[#This Row],[Other access]:[Sci-hub access]])&gt;=1,1,0)</f>
        <v>0</v>
      </c>
      <c r="Z4977" s="12">
        <f>IF(OR(Tableau1[[#This Row],[Access R1 + S1+ T1 ]]&gt;=1,Tableau1[[#This Row],[Access V1 +W1 + X1]]&gt;=1),1,0)</f>
        <v>0</v>
      </c>
      <c r="AB4977" s="10" t="str">
        <f>Tableau1[[#This Row],[DOI]]</f>
        <v>doi: 10.1016/j.ajo.2017.02.026</v>
      </c>
      <c r="AC4977" s="13" t="str">
        <f>Tableau1[[#This Row],[Authors]]&amp;", "&amp;Tableau1[[#This Row],[Title]]&amp;" "&amp;Tableau1[[#This Row],[Journal]]&amp;". "&amp;Tableau1[[#This Row],[Year]]</f>
        <v>Abou Shousha M, Yoo SH, Sayed MS, Edelstein S, Council M, Shah RS, Abernathy J, Schmitz Z, Stuart P, Bentivegna R, Fernandez MP, Smith C, Yin X, Harocopos GJ, Dubovy SR, Feuer WJ, Wang J, Perez VL., In Vivo Characteristics of Corneal Endothelium/Descemet Membrane Complex for the Diagnosis of Corneal Graft Rejection. Am J Ophthalmol. 2017</v>
      </c>
    </row>
    <row r="4978" spans="1:29" x14ac:dyDescent="0.3">
      <c r="A4978">
        <v>1166</v>
      </c>
      <c r="B4978" t="s">
        <v>4428</v>
      </c>
      <c r="C4978" t="s">
        <v>14681</v>
      </c>
      <c r="D4978" t="s">
        <v>24849</v>
      </c>
      <c r="E4978" t="s">
        <v>2667</v>
      </c>
      <c r="F4978" s="10"/>
      <c r="G4978">
        <v>2017</v>
      </c>
      <c r="J4978">
        <v>0.44293400566469388</v>
      </c>
      <c r="L4978" t="s">
        <v>35653</v>
      </c>
      <c r="M4978">
        <v>28993069</v>
      </c>
      <c r="Q4978" s="10"/>
      <c r="R4978" s="11">
        <f t="shared" si="154"/>
        <v>0</v>
      </c>
      <c r="U4978" s="11">
        <f t="shared" si="155"/>
        <v>0</v>
      </c>
      <c r="Y4978" s="11">
        <f>IF(SUM(Tableau1[[#This Row],[Other access]:[Sci-hub access]])&gt;=1,1,0)</f>
        <v>0</v>
      </c>
      <c r="Z4978" s="12">
        <f>IF(OR(Tableau1[[#This Row],[Access R1 + S1+ T1 ]]&gt;=1,Tableau1[[#This Row],[Access V1 +W1 + X1]]&gt;=1),1,0)</f>
        <v>0</v>
      </c>
      <c r="AB4978" s="10" t="str">
        <f>Tableau1[[#This Row],[DOI]]</f>
        <v>doi: 10.1016/j.clae.2017.09.016</v>
      </c>
      <c r="AC4978" s="13" t="str">
        <f>Tableau1[[#This Row],[Authors]]&amp;", "&amp;Tableau1[[#This Row],[Title]]&amp;" "&amp;Tableau1[[#This Row],[Journal]]&amp;". "&amp;Tableau1[[#This Row],[Year]]</f>
        <v>Diec J, Naduvilath T, Tilia D, Papas EB, Lazon de la Jara P., Discrimination of subjective responses between contact lenses with a novel questionnaire. Cont Lens Anterior Eye. 2017</v>
      </c>
    </row>
    <row r="4979" spans="1:29" x14ac:dyDescent="0.3">
      <c r="A4979">
        <v>1658</v>
      </c>
      <c r="B4979" t="s">
        <v>4910</v>
      </c>
      <c r="C4979" t="s">
        <v>15160</v>
      </c>
      <c r="D4979" t="s">
        <v>25331</v>
      </c>
      <c r="E4979" t="s">
        <v>2511</v>
      </c>
      <c r="F4979" s="10"/>
      <c r="G4979">
        <v>2017</v>
      </c>
      <c r="J4979">
        <v>0.44304539659427533</v>
      </c>
      <c r="L4979" t="s">
        <v>36137</v>
      </c>
      <c r="M4979">
        <v>28905826</v>
      </c>
      <c r="Q4979" s="10"/>
      <c r="R4979" s="11">
        <f t="shared" si="154"/>
        <v>0</v>
      </c>
      <c r="U4979" s="11">
        <f t="shared" si="155"/>
        <v>0</v>
      </c>
      <c r="Y4979" s="11">
        <f>IF(SUM(Tableau1[[#This Row],[Other access]:[Sci-hub access]])&gt;=1,1,0)</f>
        <v>0</v>
      </c>
      <c r="Z4979" s="12">
        <f>IF(OR(Tableau1[[#This Row],[Access R1 + S1+ T1 ]]&gt;=1,Tableau1[[#This Row],[Access V1 +W1 + X1]]&gt;=1),1,0)</f>
        <v>0</v>
      </c>
      <c r="AB4979" s="10" t="str">
        <f>Tableau1[[#This Row],[DOI]]</f>
        <v>doi: 10.4103/ijo.IJO_85_17</v>
      </c>
      <c r="AC4979" s="13" t="str">
        <f>Tableau1[[#This Row],[Authors]]&amp;", "&amp;Tableau1[[#This Row],[Title]]&amp;" "&amp;Tableau1[[#This Row],[Journal]]&amp;". "&amp;Tableau1[[#This Row],[Year]]</f>
        <v>Elias A, Gopalakrishnan M, Anantharaman G., Risk factors in patients with macular telangiectasia 2A in an Asian population: A case-control study. Indian J Ophthalmol. 2017</v>
      </c>
    </row>
    <row r="4980" spans="1:29" ht="28.8" x14ac:dyDescent="0.3">
      <c r="A4980">
        <v>10679</v>
      </c>
      <c r="B4980" t="s">
        <v>13146</v>
      </c>
      <c r="C4980" t="s">
        <v>23311</v>
      </c>
      <c r="D4980" t="s">
        <v>33599</v>
      </c>
      <c r="E4980" t="s">
        <v>2471</v>
      </c>
      <c r="F4980" s="10"/>
      <c r="G4980">
        <v>2017</v>
      </c>
      <c r="J4980">
        <v>0.44340806308919267</v>
      </c>
      <c r="L4980" t="s">
        <v>44927</v>
      </c>
      <c r="M4980">
        <v>27113056</v>
      </c>
      <c r="Q4980" s="10"/>
      <c r="R4980" s="11">
        <f t="shared" si="154"/>
        <v>0</v>
      </c>
      <c r="U4980" s="11">
        <f t="shared" si="155"/>
        <v>0</v>
      </c>
      <c r="Y4980" s="11">
        <f>IF(SUM(Tableau1[[#This Row],[Other access]:[Sci-hub access]])&gt;=1,1,0)</f>
        <v>0</v>
      </c>
      <c r="Z4980" s="12">
        <f>IF(OR(Tableau1[[#This Row],[Access R1 + S1+ T1 ]]&gt;=1,Tableau1[[#This Row],[Access V1 +W1 + X1]]&gt;=1),1,0)</f>
        <v>0</v>
      </c>
      <c r="AB4980" s="10" t="str">
        <f>Tableau1[[#This Row],[DOI]]</f>
        <v>doi: 10.1007/s10792-016-0233-4</v>
      </c>
      <c r="AC4980" s="13" t="str">
        <f>Tableau1[[#This Row],[Authors]]&amp;", "&amp;Tableau1[[#This Row],[Title]]&amp;" "&amp;Tableau1[[#This Row],[Journal]]&amp;". "&amp;Tableau1[[#This Row],[Year]]</f>
        <v>Alfaar AS, Nour R, Bakry MS, Kamal M, Hassanain O, Labib RM, Rashed WM, Elzomor H, Alieldin A, Taha H, Zaghloul MS, Ezzat S, AboElnaga S., A change roadmap towards research paradigm in low-resource countries: retinoblastoma model in Egypt. Int Ophthalmol. 2017</v>
      </c>
    </row>
    <row r="4981" spans="1:29" x14ac:dyDescent="0.3">
      <c r="A4981">
        <v>9221</v>
      </c>
      <c r="B4981" t="s">
        <v>11811</v>
      </c>
      <c r="C4981" t="s">
        <v>21985</v>
      </c>
      <c r="D4981" t="s">
        <v>32252</v>
      </c>
      <c r="E4981" t="s">
        <v>34315</v>
      </c>
      <c r="F4981" s="10"/>
      <c r="G4981">
        <v>2017</v>
      </c>
      <c r="J4981">
        <v>0.44345730297102348</v>
      </c>
      <c r="L4981" t="s">
        <v>43533</v>
      </c>
      <c r="M4981">
        <v>27760395</v>
      </c>
      <c r="Q4981" s="10"/>
      <c r="R4981" s="11">
        <f t="shared" si="154"/>
        <v>0</v>
      </c>
      <c r="U4981" s="11">
        <f t="shared" si="155"/>
        <v>0</v>
      </c>
      <c r="Y4981" s="11">
        <f>IF(SUM(Tableau1[[#This Row],[Other access]:[Sci-hub access]])&gt;=1,1,0)</f>
        <v>0</v>
      </c>
      <c r="Z4981" s="12">
        <f>IF(OR(Tableau1[[#This Row],[Access R1 + S1+ T1 ]]&gt;=1,Tableau1[[#This Row],[Access V1 +W1 + X1]]&gt;=1),1,0)</f>
        <v>0</v>
      </c>
      <c r="AB4981" s="10" t="str">
        <f>Tableau1[[#This Row],[DOI]]</f>
        <v>doi: 10.1016/j.biomaterials.2016.10.018</v>
      </c>
      <c r="AC4981" s="13" t="str">
        <f>Tableau1[[#This Row],[Authors]]&amp;", "&amp;Tableau1[[#This Row],[Title]]&amp;" "&amp;Tableau1[[#This Row],[Journal]]&amp;". "&amp;Tableau1[[#This Row],[Year]]</f>
        <v>Eleftheriou CG, Zimmermann JB, Kjeldsen HD, David-Pur M, Hanein Y, Sernagor E., Carbon nanotube electrodes for retinal implants: A study of structural and functional integration over time. Biomaterials. 2017</v>
      </c>
    </row>
    <row r="4982" spans="1:29" x14ac:dyDescent="0.3">
      <c r="A4982">
        <v>8886</v>
      </c>
      <c r="B4982" t="s">
        <v>11513</v>
      </c>
      <c r="C4982" t="s">
        <v>21696</v>
      </c>
      <c r="D4982" t="s">
        <v>31953</v>
      </c>
      <c r="E4982" t="s">
        <v>2441</v>
      </c>
      <c r="F4982" s="10"/>
      <c r="G4982">
        <v>2017</v>
      </c>
      <c r="J4982">
        <v>0.44356372529165677</v>
      </c>
      <c r="L4982" t="s">
        <v>43218</v>
      </c>
      <c r="M4982">
        <v>27817914</v>
      </c>
      <c r="Q4982" s="10"/>
      <c r="R4982" s="11">
        <f t="shared" si="154"/>
        <v>0</v>
      </c>
      <c r="U4982" s="11">
        <f t="shared" si="155"/>
        <v>0</v>
      </c>
      <c r="Y4982" s="11">
        <f>IF(SUM(Tableau1[[#This Row],[Other access]:[Sci-hub access]])&gt;=1,1,0)</f>
        <v>0</v>
      </c>
      <c r="Z4982" s="12">
        <f>IF(OR(Tableau1[[#This Row],[Access R1 + S1+ T1 ]]&gt;=1,Tableau1[[#This Row],[Access V1 +W1 + X1]]&gt;=1),1,0)</f>
        <v>0</v>
      </c>
      <c r="AB4982" s="10" t="str">
        <f>Tableau1[[#This Row],[DOI]]</f>
        <v>doi: 10.1016/j.ophtha.2016.09.022</v>
      </c>
      <c r="AC4982" s="13" t="str">
        <f>Tableau1[[#This Row],[Authors]]&amp;", "&amp;Tableau1[[#This Row],[Title]]&amp;" "&amp;Tableau1[[#This Row],[Journal]]&amp;". "&amp;Tableau1[[#This Row],[Year]]</f>
        <v>Traber GL, Weber KP, Sabah M, Keane PA, Plant GT., Enhanced Depth Imaging Optical Coherence Tomography of Optic Nerve Head Drusen: A Comparison of Cases with and without Visual Field Loss. Ophthalmology. 2017</v>
      </c>
    </row>
    <row r="4983" spans="1:29" x14ac:dyDescent="0.3">
      <c r="A4983">
        <v>10370</v>
      </c>
      <c r="B4983" t="s">
        <v>2213</v>
      </c>
      <c r="C4983" t="s">
        <v>2214</v>
      </c>
      <c r="D4983" t="s">
        <v>2215</v>
      </c>
      <c r="E4983" t="s">
        <v>3095</v>
      </c>
      <c r="F4983" s="10"/>
      <c r="G4983">
        <v>2017</v>
      </c>
      <c r="J4983">
        <v>0.44359127448912705</v>
      </c>
      <c r="L4983" t="s">
        <v>44620</v>
      </c>
      <c r="M4983">
        <v>27350178</v>
      </c>
      <c r="Q4983" s="10"/>
      <c r="R4983" s="11">
        <f t="shared" si="154"/>
        <v>0</v>
      </c>
      <c r="U4983" s="11">
        <f t="shared" si="155"/>
        <v>0</v>
      </c>
      <c r="Y4983" s="11">
        <f>IF(SUM(Tableau1[[#This Row],[Other access]:[Sci-hub access]])&gt;=1,1,0)</f>
        <v>0</v>
      </c>
      <c r="Z4983" s="12">
        <f>IF(OR(Tableau1[[#This Row],[Access R1 + S1+ T1 ]]&gt;=1,Tableau1[[#This Row],[Access V1 +W1 + X1]]&gt;=1),1,0)</f>
        <v>0</v>
      </c>
      <c r="AB4983" s="10" t="str">
        <f>Tableau1[[#This Row],[DOI]]</f>
        <v>doi: 10.1002/cne.24070</v>
      </c>
      <c r="AC4983" s="13" t="str">
        <f>Tableau1[[#This Row],[Authors]]&amp;", "&amp;Tableau1[[#This Row],[Title]]&amp;" "&amp;Tableau1[[#This Row],[Journal]]&amp;". "&amp;Tableau1[[#This Row],[Year]]</f>
        <v>Park KK, Luo X, Mooney SJ, Yungher BJ, Belin S, Wang C, Holmes MM, He Z., Retinal ganglion cell survival and axon regeneration after optic nerve injury in naked mole-rats. J Comp Neurol. 2017</v>
      </c>
    </row>
    <row r="4984" spans="1:29" ht="28.8" x14ac:dyDescent="0.3">
      <c r="A4984">
        <v>9148</v>
      </c>
      <c r="B4984" t="s">
        <v>11746</v>
      </c>
      <c r="C4984" t="s">
        <v>21921</v>
      </c>
      <c r="D4984" t="s">
        <v>32187</v>
      </c>
      <c r="E4984" t="s">
        <v>2486</v>
      </c>
      <c r="F4984" s="10"/>
      <c r="G4984">
        <v>2017</v>
      </c>
      <c r="J4984">
        <v>0.44365825124996916</v>
      </c>
      <c r="L4984" t="s">
        <v>43464</v>
      </c>
      <c r="M4984">
        <v>27775238</v>
      </c>
      <c r="Q4984" s="10"/>
      <c r="R4984" s="11">
        <f t="shared" si="154"/>
        <v>0</v>
      </c>
      <c r="U4984" s="11">
        <f t="shared" si="155"/>
        <v>0</v>
      </c>
      <c r="Y4984" s="11">
        <f>IF(SUM(Tableau1[[#This Row],[Other access]:[Sci-hub access]])&gt;=1,1,0)</f>
        <v>0</v>
      </c>
      <c r="Z4984" s="12">
        <f>IF(OR(Tableau1[[#This Row],[Access R1 + S1+ T1 ]]&gt;=1,Tableau1[[#This Row],[Access V1 +W1 + X1]]&gt;=1),1,0)</f>
        <v>0</v>
      </c>
      <c r="AB4984" s="10" t="str">
        <f>Tableau1[[#This Row],[DOI]]</f>
        <v>doi: 10.1111/aos.13257</v>
      </c>
      <c r="AC4984" s="13" t="str">
        <f>Tableau1[[#This Row],[Authors]]&amp;", "&amp;Tableau1[[#This Row],[Title]]&amp;" "&amp;Tableau1[[#This Row],[Journal]]&amp;". "&amp;Tableau1[[#This Row],[Year]]</f>
        <v>Peng C, Wang W, Xu Q, Yang M, Zhou H, Zhao S, Wei S., Thickness of macular inner retinal layers and peripapillary retinal nerve fibre layer in neuromyelitis optica spectrum optic neuritis and isolated optic neuritis with one episode. Acta Ophthalmol. 2017</v>
      </c>
    </row>
    <row r="4985" spans="1:29" x14ac:dyDescent="0.3">
      <c r="A4985">
        <v>2347</v>
      </c>
      <c r="B4985" t="s">
        <v>5575</v>
      </c>
      <c r="C4985" t="s">
        <v>15820</v>
      </c>
      <c r="D4985" t="s">
        <v>25997</v>
      </c>
      <c r="E4985" t="s">
        <v>2443</v>
      </c>
      <c r="F4985" s="10"/>
      <c r="G4985">
        <v>2017</v>
      </c>
      <c r="J4985">
        <v>0.44368897787564665</v>
      </c>
      <c r="L4985" t="s">
        <v>36812</v>
      </c>
      <c r="M4985">
        <v>28763558</v>
      </c>
      <c r="Q4985" s="10"/>
      <c r="R4985" s="11">
        <f t="shared" si="154"/>
        <v>0</v>
      </c>
      <c r="U4985" s="11">
        <f t="shared" si="155"/>
        <v>0</v>
      </c>
      <c r="Y4985" s="11">
        <f>IF(SUM(Tableau1[[#This Row],[Other access]:[Sci-hub access]])&gt;=1,1,0)</f>
        <v>0</v>
      </c>
      <c r="Z4985" s="12">
        <f>IF(OR(Tableau1[[#This Row],[Access R1 + S1+ T1 ]]&gt;=1,Tableau1[[#This Row],[Access V1 +W1 + X1]]&gt;=1),1,0)</f>
        <v>0</v>
      </c>
      <c r="AB4985" s="10" t="str">
        <f>Tableau1[[#This Row],[DOI]]</f>
        <v>doi: 10.1167/iovs.17-22324</v>
      </c>
      <c r="AC4985" s="13" t="str">
        <f>Tableau1[[#This Row],[Authors]]&amp;", "&amp;Tableau1[[#This Row],[Title]]&amp;" "&amp;Tableau1[[#This Row],[Journal]]&amp;". "&amp;Tableau1[[#This Row],[Year]]</f>
        <v>Matet A, Daruich A, Zografos L., Radiation Maculopathy After Proton Beam Therapy for Uveal Melanoma: Optical Coherence Tomography Angiography Alterations Influencing Visual Acuity. Invest Ophthalmol Vis Sci. 2017</v>
      </c>
    </row>
    <row r="4986" spans="1:29" x14ac:dyDescent="0.3">
      <c r="A4986">
        <v>1477</v>
      </c>
      <c r="B4986" t="s">
        <v>4734</v>
      </c>
      <c r="C4986" t="s">
        <v>14984</v>
      </c>
      <c r="D4986" t="s">
        <v>25155</v>
      </c>
      <c r="E4986" t="s">
        <v>34050</v>
      </c>
      <c r="F4986" s="10"/>
      <c r="G4986">
        <v>2017</v>
      </c>
      <c r="J4986">
        <v>0.44374998469233307</v>
      </c>
      <c r="L4986" t="s">
        <v>35958</v>
      </c>
      <c r="M4986">
        <v>28937884</v>
      </c>
      <c r="Q4986" s="10"/>
      <c r="R4986" s="11">
        <f t="shared" si="154"/>
        <v>0</v>
      </c>
      <c r="U4986" s="11">
        <f t="shared" si="155"/>
        <v>0</v>
      </c>
      <c r="Y4986" s="11">
        <f>IF(SUM(Tableau1[[#This Row],[Other access]:[Sci-hub access]])&gt;=1,1,0)</f>
        <v>0</v>
      </c>
      <c r="Z4986" s="12">
        <f>IF(OR(Tableau1[[#This Row],[Access R1 + S1+ T1 ]]&gt;=1,Tableau1[[#This Row],[Access V1 +W1 + X1]]&gt;=1),1,0)</f>
        <v>0</v>
      </c>
      <c r="AB4986" s="10" t="str">
        <f>Tableau1[[#This Row],[DOI]]</f>
        <v>doi: 10.1080/09273972.2017.1350725</v>
      </c>
      <c r="AC4986" s="13" t="str">
        <f>Tableau1[[#This Row],[Authors]]&amp;", "&amp;Tableau1[[#This Row],[Title]]&amp;" "&amp;Tableau1[[#This Row],[Journal]]&amp;". "&amp;Tableau1[[#This Row],[Year]]</f>
        <v>Hoole J, Barrow N., Diplopia Following Short Treatment for Moderate Amblyopia. Strabismus. 2017</v>
      </c>
    </row>
    <row r="4987" spans="1:29" x14ac:dyDescent="0.3">
      <c r="A4987">
        <v>9160</v>
      </c>
      <c r="B4987" t="s">
        <v>11757</v>
      </c>
      <c r="C4987" t="s">
        <v>21932</v>
      </c>
      <c r="D4987" t="s">
        <v>32198</v>
      </c>
      <c r="E4987" t="s">
        <v>2558</v>
      </c>
      <c r="F4987" s="10"/>
      <c r="G4987">
        <v>2017</v>
      </c>
      <c r="J4987">
        <v>0.44375131666625767</v>
      </c>
      <c r="L4987" t="s">
        <v>43476</v>
      </c>
      <c r="M4987">
        <v>27773545</v>
      </c>
      <c r="Q4987" s="10"/>
      <c r="R4987" s="11">
        <f t="shared" si="154"/>
        <v>0</v>
      </c>
      <c r="U4987" s="11">
        <f t="shared" si="155"/>
        <v>0</v>
      </c>
      <c r="Y4987" s="11">
        <f>IF(SUM(Tableau1[[#This Row],[Other access]:[Sci-hub access]])&gt;=1,1,0)</f>
        <v>0</v>
      </c>
      <c r="Z4987" s="12">
        <f>IF(OR(Tableau1[[#This Row],[Access R1 + S1+ T1 ]]&gt;=1,Tableau1[[#This Row],[Access V1 +W1 + X1]]&gt;=1),1,0)</f>
        <v>0</v>
      </c>
      <c r="AB4987" s="10" t="str">
        <f>Tableau1[[#This Row],[DOI]]</f>
        <v>doi: 10.1016/j.jocn.2016.09.025</v>
      </c>
      <c r="AC4987" s="13" t="str">
        <f>Tableau1[[#This Row],[Authors]]&amp;", "&amp;Tableau1[[#This Row],[Title]]&amp;" "&amp;Tableau1[[#This Row],[Journal]]&amp;". "&amp;Tableau1[[#This Row],[Year]]</f>
        <v>Joshi S, Yau W, Kermode A., CADASIL mimicking multiple sclerosis: The importance of clinical and MRI red flags. J Clin Neurosci. 2017</v>
      </c>
    </row>
    <row r="4988" spans="1:29" x14ac:dyDescent="0.3">
      <c r="A4988">
        <v>3827</v>
      </c>
      <c r="B4988" t="s">
        <v>6991</v>
      </c>
      <c r="C4988" t="s">
        <v>17230</v>
      </c>
      <c r="D4988" t="s">
        <v>27415</v>
      </c>
      <c r="E4988" t="s">
        <v>2443</v>
      </c>
      <c r="F4988" s="10"/>
      <c r="G4988">
        <v>2017</v>
      </c>
      <c r="J4988">
        <v>0.44376966850572552</v>
      </c>
      <c r="L4988" t="s">
        <v>38270</v>
      </c>
      <c r="M4988">
        <v>28524928</v>
      </c>
      <c r="Q4988" s="10"/>
      <c r="R4988" s="11">
        <f t="shared" si="154"/>
        <v>0</v>
      </c>
      <c r="U4988" s="11">
        <f t="shared" si="155"/>
        <v>0</v>
      </c>
      <c r="Y4988" s="11">
        <f>IF(SUM(Tableau1[[#This Row],[Other access]:[Sci-hub access]])&gt;=1,1,0)</f>
        <v>0</v>
      </c>
      <c r="Z4988" s="12">
        <f>IF(OR(Tableau1[[#This Row],[Access R1 + S1+ T1 ]]&gt;=1,Tableau1[[#This Row],[Access V1 +W1 + X1]]&gt;=1),1,0)</f>
        <v>0</v>
      </c>
      <c r="AB4988" s="10" t="str">
        <f>Tableau1[[#This Row],[DOI]]</f>
        <v>doi: 10.1167/iovs.16-21086</v>
      </c>
      <c r="AC4988" s="13" t="str">
        <f>Tableau1[[#This Row],[Authors]]&amp;", "&amp;Tableau1[[#This Row],[Title]]&amp;" "&amp;Tableau1[[#This Row],[Journal]]&amp;". "&amp;Tableau1[[#This Row],[Year]]</f>
        <v>Denniss J, Baggaley HC, Brown GM, Rubin GS, Astle AT., Properties of Visual Field Defects Around the Monocular Preferred Retinal Locus in Age-Related Macular Degeneration. Invest Ophthalmol Vis Sci. 2017</v>
      </c>
    </row>
    <row r="4989" spans="1:29" x14ac:dyDescent="0.3">
      <c r="A4989">
        <v>4476</v>
      </c>
      <c r="B4989" t="s">
        <v>7601</v>
      </c>
      <c r="C4989" t="s">
        <v>17836</v>
      </c>
      <c r="D4989" t="s">
        <v>28030</v>
      </c>
      <c r="E4989" t="s">
        <v>2529</v>
      </c>
      <c r="F4989" s="10"/>
      <c r="G4989">
        <v>2017</v>
      </c>
      <c r="J4989">
        <v>0.4437778628042377</v>
      </c>
      <c r="L4989" t="s">
        <v>38895</v>
      </c>
      <c r="M4989">
        <v>28441067</v>
      </c>
      <c r="Q4989" s="10"/>
      <c r="R4989" s="11">
        <f t="shared" si="154"/>
        <v>0</v>
      </c>
      <c r="U4989" s="11">
        <f t="shared" si="155"/>
        <v>0</v>
      </c>
      <c r="Y4989" s="11">
        <f>IF(SUM(Tableau1[[#This Row],[Other access]:[Sci-hub access]])&gt;=1,1,0)</f>
        <v>0</v>
      </c>
      <c r="Z4989" s="12">
        <f>IF(OR(Tableau1[[#This Row],[Access R1 + S1+ T1 ]]&gt;=1,Tableau1[[#This Row],[Access V1 +W1 + X1]]&gt;=1),1,0)</f>
        <v>0</v>
      </c>
      <c r="AB4989" s="10" t="str">
        <f>Tableau1[[#This Row],[DOI]]</f>
        <v>doi: 10.1080/02713683.2017.1293113</v>
      </c>
      <c r="AC4989" s="13" t="str">
        <f>Tableau1[[#This Row],[Authors]]&amp;", "&amp;Tableau1[[#This Row],[Title]]&amp;" "&amp;Tableau1[[#This Row],[Journal]]&amp;". "&amp;Tableau1[[#This Row],[Year]]</f>
        <v>Roberts PK, Goldstein DA, Fawzi AA., Anterior Segment Optical Coherence Tomography Angiography for Identification of Iris Vasculature and Staging of Iris Neovascularization: A Pilot Study. Curr Eye Res. 2017</v>
      </c>
    </row>
    <row r="4990" spans="1:29" x14ac:dyDescent="0.3">
      <c r="A4990">
        <v>8569</v>
      </c>
      <c r="B4990" t="s">
        <v>11236</v>
      </c>
      <c r="C4990" t="s">
        <v>21420</v>
      </c>
      <c r="D4990" t="s">
        <v>31675</v>
      </c>
      <c r="E4990" t="s">
        <v>34226</v>
      </c>
      <c r="F4990" s="10"/>
      <c r="G4990">
        <v>2017</v>
      </c>
      <c r="J4990">
        <v>0.44380092921441416</v>
      </c>
      <c r="L4990" t="s">
        <v>42905</v>
      </c>
      <c r="M4990">
        <v>27890169</v>
      </c>
      <c r="Q4990" s="10"/>
      <c r="R4990" s="11">
        <f t="shared" si="154"/>
        <v>0</v>
      </c>
      <c r="U4990" s="11">
        <f t="shared" si="155"/>
        <v>0</v>
      </c>
      <c r="Y4990" s="11">
        <f>IF(SUM(Tableau1[[#This Row],[Other access]:[Sci-hub access]])&gt;=1,1,0)</f>
        <v>0</v>
      </c>
      <c r="Z4990" s="12">
        <f>IF(OR(Tableau1[[#This Row],[Access R1 + S1+ T1 ]]&gt;=1,Tableau1[[#This Row],[Access V1 +W1 + X1]]&gt;=1),1,0)</f>
        <v>0</v>
      </c>
      <c r="AB4990" s="10" t="str">
        <f>Tableau1[[#This Row],[DOI]]</f>
        <v>doi: 10.1016/j.rdc.2016.09.011</v>
      </c>
      <c r="AC4990" s="13" t="str">
        <f>Tableau1[[#This Row],[Authors]]&amp;", "&amp;Tableau1[[#This Row],[Title]]&amp;" "&amp;Tableau1[[#This Row],[Journal]]&amp;". "&amp;Tableau1[[#This Row],[Year]]</f>
        <v>Cacoub P, Commarmond C, Sadoun D, Desbois AC., Hepatitis C Virus Infection and Rheumatic Diseases: The Impact of Direct-Acting Antiviral Agents. Rheum Dis Clin North Am. 2017</v>
      </c>
    </row>
    <row r="4991" spans="1:29" x14ac:dyDescent="0.3">
      <c r="A4991">
        <v>576</v>
      </c>
      <c r="B4991" t="s">
        <v>3839</v>
      </c>
      <c r="C4991" t="s">
        <v>14095</v>
      </c>
      <c r="D4991" t="s">
        <v>24259</v>
      </c>
      <c r="E4991" t="s">
        <v>2960</v>
      </c>
      <c r="F4991" s="10"/>
      <c r="G4991">
        <v>2017</v>
      </c>
      <c r="J4991">
        <v>0.44396028097931561</v>
      </c>
      <c r="L4991" t="s">
        <v>35075</v>
      </c>
      <c r="M4991">
        <v>29177260</v>
      </c>
      <c r="Q4991" s="10"/>
      <c r="R4991" s="11">
        <f t="shared" si="154"/>
        <v>0</v>
      </c>
      <c r="U4991" s="11">
        <f t="shared" si="155"/>
        <v>0</v>
      </c>
      <c r="Y4991" s="11">
        <f>IF(SUM(Tableau1[[#This Row],[Other access]:[Sci-hub access]])&gt;=1,1,0)</f>
        <v>0</v>
      </c>
      <c r="Z4991" s="12">
        <f>IF(OR(Tableau1[[#This Row],[Access R1 + S1+ T1 ]]&gt;=1,Tableau1[[#This Row],[Access V1 +W1 + X1]]&gt;=1),1,0)</f>
        <v>0</v>
      </c>
      <c r="AB4991" s="10" t="str">
        <f>Tableau1[[#This Row],[DOI]]</f>
        <v>doi: 10.1967/s002449910606</v>
      </c>
      <c r="AC4991" s="13" t="str">
        <f>Tableau1[[#This Row],[Authors]]&amp;", "&amp;Tableau1[[#This Row],[Title]]&amp;" "&amp;Tableau1[[#This Row],[Journal]]&amp;". "&amp;Tableau1[[#This Row],[Year]]</f>
        <v>Tay WL, Tong AKT, Hui KYD, Tang YLC, Chng CL., Radioiodine associated de novo Graves' opthalmopathy in an Asian cohort. Hell J Nucl Med. 2017</v>
      </c>
    </row>
    <row r="4992" spans="1:29" x14ac:dyDescent="0.3">
      <c r="A4992">
        <v>250</v>
      </c>
      <c r="B4992" t="s">
        <v>3513</v>
      </c>
      <c r="C4992" t="s">
        <v>13774</v>
      </c>
      <c r="D4992" t="s">
        <v>23933</v>
      </c>
      <c r="E4992" t="s">
        <v>2448</v>
      </c>
      <c r="F4992" s="10"/>
      <c r="G4992">
        <v>2018</v>
      </c>
      <c r="J4992">
        <v>0.44400919403614691</v>
      </c>
      <c r="L4992" t="s">
        <v>34760</v>
      </c>
      <c r="M4992">
        <v>29290016</v>
      </c>
      <c r="Q4992" s="10"/>
      <c r="R4992" s="11">
        <f t="shared" si="154"/>
        <v>0</v>
      </c>
      <c r="U4992" s="11">
        <f t="shared" si="155"/>
        <v>0</v>
      </c>
      <c r="Y4992" s="11">
        <f>IF(SUM(Tableau1[[#This Row],[Other access]:[Sci-hub access]])&gt;=1,1,0)</f>
        <v>0</v>
      </c>
      <c r="Z4992" s="12">
        <f>IF(OR(Tableau1[[#This Row],[Access R1 + S1+ T1 ]]&gt;=1,Tableau1[[#This Row],[Access V1 +W1 + X1]]&gt;=1),1,0)</f>
        <v>0</v>
      </c>
      <c r="AB4992" s="10" t="str">
        <f>Tableau1[[#This Row],[DOI]]</f>
        <v>doi: 10.1007/s00417-017-3870-z</v>
      </c>
      <c r="AC4992" s="13" t="str">
        <f>Tableau1[[#This Row],[Authors]]&amp;", "&amp;Tableau1[[#This Row],[Title]]&amp;" "&amp;Tableau1[[#This Row],[Journal]]&amp;". "&amp;Tableau1[[#This Row],[Year]]</f>
        <v>Moramarco A, Giustini S, Nofroni I, Mallone F, Miraglia E, Iacovino C, Calvieri S, Lambiase A., Near-infrared imaging: an in vivo, non-invasive diagnostic tool in neurofibromatosis type 1. Graefes Arch Clin Exp Ophthalmol. 2018</v>
      </c>
    </row>
    <row r="4993" spans="1:29" ht="28.8" x14ac:dyDescent="0.3">
      <c r="A4993">
        <v>9644</v>
      </c>
      <c r="B4993" t="s">
        <v>12196</v>
      </c>
      <c r="C4993" t="s">
        <v>22370</v>
      </c>
      <c r="D4993" t="s">
        <v>32644</v>
      </c>
      <c r="E4993" t="s">
        <v>2457</v>
      </c>
      <c r="F4993" s="10"/>
      <c r="G4993">
        <v>2018</v>
      </c>
      <c r="J4993">
        <v>0.44410551349436056</v>
      </c>
      <c r="L4993" t="s">
        <v>43915</v>
      </c>
      <c r="M4993">
        <v>27632583</v>
      </c>
      <c r="Q4993" s="10"/>
      <c r="R4993" s="11">
        <f t="shared" si="154"/>
        <v>0</v>
      </c>
      <c r="U4993" s="11">
        <f t="shared" si="155"/>
        <v>0</v>
      </c>
      <c r="Y4993" s="11">
        <f>IF(SUM(Tableau1[[#This Row],[Other access]:[Sci-hub access]])&gt;=1,1,0)</f>
        <v>0</v>
      </c>
      <c r="Z4993" s="12">
        <f>IF(OR(Tableau1[[#This Row],[Access R1 + S1+ T1 ]]&gt;=1,Tableau1[[#This Row],[Access V1 +W1 + X1]]&gt;=1),1,0)</f>
        <v>0</v>
      </c>
      <c r="AB4993" s="10" t="str">
        <f>Tableau1[[#This Row],[DOI]]</f>
        <v>doi: 10.1097/ICB.0000000000000413</v>
      </c>
      <c r="AC4993" s="13" t="str">
        <f>Tableau1[[#This Row],[Authors]]&amp;", "&amp;Tableau1[[#This Row],[Title]]&amp;" "&amp;Tableau1[[#This Row],[Journal]]&amp;". "&amp;Tableau1[[#This Row],[Year]]</f>
        <v>Cunha RB, Siqueira RC, Messias A, Scott IU, Fialho SL, Cunha-Junior ADS, Jorge R., SAFETY AND FEASIBILITY OF A NOVEL 25-GAUGE BIODEGRADABLE IMPLANT OF DEXAMETHASONE FOR TREATMENT OF MACULAR EDEMA ASSOCIATED WITH RETINAL VEIN OCCLUSION: A PHASE I CLINICAL TRIAL. Retin Cases Brief Rep. 2018</v>
      </c>
    </row>
    <row r="4994" spans="1:29" x14ac:dyDescent="0.3">
      <c r="A4994">
        <v>6510</v>
      </c>
      <c r="B4994" t="s">
        <v>987</v>
      </c>
      <c r="C4994" t="s">
        <v>988</v>
      </c>
      <c r="D4994" t="s">
        <v>989</v>
      </c>
      <c r="E4994" t="s">
        <v>2906</v>
      </c>
      <c r="F4994" s="10"/>
      <c r="G4994">
        <v>2017</v>
      </c>
      <c r="J4994">
        <v>0.4444263955031913</v>
      </c>
      <c r="L4994" t="s">
        <v>40875</v>
      </c>
      <c r="M4994">
        <v>28202419</v>
      </c>
      <c r="Q4994" s="10"/>
      <c r="R4994" s="11">
        <f t="shared" ref="R4994:R5057" si="156">IF(SUM(N4994:Q4994)&gt;0,1,0)</f>
        <v>0</v>
      </c>
      <c r="U4994" s="11">
        <f t="shared" ref="U4994:U5057" si="157">IF(SUM(R4994,T4994)&gt;0,1,0)</f>
        <v>0</v>
      </c>
      <c r="Y4994" s="11">
        <f>IF(SUM(Tableau1[[#This Row],[Other access]:[Sci-hub access]])&gt;=1,1,0)</f>
        <v>0</v>
      </c>
      <c r="Z4994" s="12">
        <f>IF(OR(Tableau1[[#This Row],[Access R1 + S1+ T1 ]]&gt;=1,Tableau1[[#This Row],[Access V1 +W1 + X1]]&gt;=1),1,0)</f>
        <v>0</v>
      </c>
      <c r="AB4994" s="10" t="str">
        <f>Tableau1[[#This Row],[DOI]]</f>
        <v>doi: 10.1016/j.yexmp.2017.02.006</v>
      </c>
      <c r="AC4994" s="13" t="str">
        <f>Tableau1[[#This Row],[Authors]]&amp;", "&amp;Tableau1[[#This Row],[Title]]&amp;" "&amp;Tableau1[[#This Row],[Journal]]&amp;". "&amp;Tableau1[[#This Row],[Year]]</f>
        <v>Wang Y, Zhang J, Wu J, Guan H., Expression of DNA repair genes in lens cortex of age-related cortical cataract. Exp Mol Pathol. 2017</v>
      </c>
    </row>
    <row r="4995" spans="1:29" x14ac:dyDescent="0.3">
      <c r="A4995">
        <v>9091</v>
      </c>
      <c r="B4995" t="s">
        <v>11700</v>
      </c>
      <c r="C4995" t="s">
        <v>21876</v>
      </c>
      <c r="D4995" t="s">
        <v>32141</v>
      </c>
      <c r="E4995" t="s">
        <v>2541</v>
      </c>
      <c r="F4995" s="10"/>
      <c r="G4995">
        <v>2017</v>
      </c>
      <c r="J4995">
        <v>0.44445088736005689</v>
      </c>
      <c r="L4995" t="s">
        <v>43412</v>
      </c>
      <c r="M4995">
        <v>27787461</v>
      </c>
      <c r="Q4995" s="10"/>
      <c r="R4995" s="11">
        <f t="shared" si="156"/>
        <v>0</v>
      </c>
      <c r="U4995" s="11">
        <f t="shared" si="157"/>
        <v>0</v>
      </c>
      <c r="Y4995" s="11">
        <f>IF(SUM(Tableau1[[#This Row],[Other access]:[Sci-hub access]])&gt;=1,1,0)</f>
        <v>0</v>
      </c>
      <c r="Z4995" s="12">
        <f>IF(OR(Tableau1[[#This Row],[Access R1 + S1+ T1 ]]&gt;=1,Tableau1[[#This Row],[Access V1 +W1 + X1]]&gt;=1),1,0)</f>
        <v>0</v>
      </c>
      <c r="AB4995" s="10" t="str">
        <f>Tableau1[[#This Row],[DOI]]</f>
        <v>doi: 10.1097/WNO.0000000000000457</v>
      </c>
      <c r="AC4995" s="13" t="str">
        <f>Tableau1[[#This Row],[Authors]]&amp;", "&amp;Tableau1[[#This Row],[Title]]&amp;" "&amp;Tableau1[[#This Row],[Journal]]&amp;". "&amp;Tableau1[[#This Row],[Year]]</f>
        <v>Jiramongkolchai K, Buckley EG, Bhatti MT, Muh CR, Wiggins RE, Jiramongkolchai P, El-Dairi MA., Temporary Lumbar Drain as Treatment for Pediatric Fulminant Idiopathic Intracranial Hypertension. J Neuroophthalmol. 2017</v>
      </c>
    </row>
    <row r="4996" spans="1:29" x14ac:dyDescent="0.3">
      <c r="A4996">
        <v>6627</v>
      </c>
      <c r="B4996" t="s">
        <v>1022</v>
      </c>
      <c r="C4996" t="s">
        <v>1023</v>
      </c>
      <c r="D4996" t="s">
        <v>1024</v>
      </c>
      <c r="E4996" t="s">
        <v>3026</v>
      </c>
      <c r="F4996" s="10"/>
      <c r="G4996">
        <v>2017</v>
      </c>
      <c r="J4996">
        <v>0.44447412733930936</v>
      </c>
      <c r="L4996" t="s">
        <v>40990</v>
      </c>
      <c r="M4996">
        <v>28188148</v>
      </c>
      <c r="Q4996" s="10"/>
      <c r="R4996" s="11">
        <f t="shared" si="156"/>
        <v>0</v>
      </c>
      <c r="U4996" s="11">
        <f t="shared" si="157"/>
        <v>0</v>
      </c>
      <c r="Y4996" s="11">
        <f>IF(SUM(Tableau1[[#This Row],[Other access]:[Sci-hub access]])&gt;=1,1,0)</f>
        <v>0</v>
      </c>
      <c r="Z4996" s="12">
        <f>IF(OR(Tableau1[[#This Row],[Access R1 + S1+ T1 ]]&gt;=1,Tableau1[[#This Row],[Access V1 +W1 + X1]]&gt;=1),1,0)</f>
        <v>0</v>
      </c>
      <c r="AB4996" s="10" t="str">
        <f>Tableau1[[#This Row],[DOI]]</f>
        <v>doi: 10.1194/jlr.M067264</v>
      </c>
      <c r="AC4996" s="13" t="str">
        <f>Tableau1[[#This Row],[Authors]]&amp;", "&amp;Tableau1[[#This Row],[Title]]&amp;" "&amp;Tableau1[[#This Row],[Journal]]&amp;". "&amp;Tableau1[[#This Row],[Year]]</f>
        <v>Qi H, Priyadarsini S, Nicholas SE, Sarker-Nag A, Allegood J, Chalfant CE, Mandal NA, Karamichos D., Analysis of sphingolipids in human corneal fibroblasts from normal and keratoconus patients. J Lipid Res. 2017</v>
      </c>
    </row>
    <row r="4997" spans="1:29" x14ac:dyDescent="0.3">
      <c r="A4997">
        <v>2637</v>
      </c>
      <c r="B4997" t="s">
        <v>5852</v>
      </c>
      <c r="C4997" t="s">
        <v>16098</v>
      </c>
      <c r="D4997" t="s">
        <v>26275</v>
      </c>
      <c r="E4997" t="s">
        <v>2443</v>
      </c>
      <c r="F4997" s="10"/>
      <c r="G4997">
        <v>2017</v>
      </c>
      <c r="J4997">
        <v>0.44485870760891422</v>
      </c>
      <c r="L4997" t="s">
        <v>37100</v>
      </c>
      <c r="M4997">
        <v>28715846</v>
      </c>
      <c r="Q4997" s="10"/>
      <c r="R4997" s="11">
        <f t="shared" si="156"/>
        <v>0</v>
      </c>
      <c r="U4997" s="11">
        <f t="shared" si="157"/>
        <v>0</v>
      </c>
      <c r="Y4997" s="11">
        <f>IF(SUM(Tableau1[[#This Row],[Other access]:[Sci-hub access]])&gt;=1,1,0)</f>
        <v>0</v>
      </c>
      <c r="Z4997" s="12">
        <f>IF(OR(Tableau1[[#This Row],[Access R1 + S1+ T1 ]]&gt;=1,Tableau1[[#This Row],[Access V1 +W1 + X1]]&gt;=1),1,0)</f>
        <v>0</v>
      </c>
      <c r="AB4997" s="10" t="str">
        <f>Tableau1[[#This Row],[DOI]]</f>
        <v>doi: 10.1167/iovs.17-21704</v>
      </c>
      <c r="AC4997" s="13" t="str">
        <f>Tableau1[[#This Row],[Authors]]&amp;", "&amp;Tableau1[[#This Row],[Title]]&amp;" "&amp;Tableau1[[#This Row],[Journal]]&amp;". "&amp;Tableau1[[#This Row],[Year]]</f>
        <v>Stansky E, Biancotto A, Dagur PK, Gangaputra S, Chaigne-Delalande B, Nussenblatt RB, Sen HN, McCoy JP Jr., B Cell Anomalies in Autoimmune Retinopathy (AIR). Invest Ophthalmol Vis Sci. 2017</v>
      </c>
    </row>
    <row r="4998" spans="1:29" ht="28.8" x14ac:dyDescent="0.3">
      <c r="A4998">
        <v>1715</v>
      </c>
      <c r="B4998" t="s">
        <v>4965</v>
      </c>
      <c r="C4998" t="s">
        <v>15213</v>
      </c>
      <c r="D4998" t="s">
        <v>25386</v>
      </c>
      <c r="E4998" t="s">
        <v>3027</v>
      </c>
      <c r="F4998" s="10"/>
      <c r="G4998">
        <v>2017</v>
      </c>
      <c r="J4998">
        <v>0.44489486347690055</v>
      </c>
      <c r="L4998" t="s">
        <v>36193</v>
      </c>
      <c r="M4998">
        <v>28893945</v>
      </c>
      <c r="Q4998" s="10"/>
      <c r="R4998" s="11">
        <f t="shared" si="156"/>
        <v>0</v>
      </c>
      <c r="U4998" s="11">
        <f t="shared" si="157"/>
        <v>0</v>
      </c>
      <c r="Y4998" s="11">
        <f>IF(SUM(Tableau1[[#This Row],[Other access]:[Sci-hub access]])&gt;=1,1,0)</f>
        <v>0</v>
      </c>
      <c r="Z4998" s="12">
        <f>IF(OR(Tableau1[[#This Row],[Access R1 + S1+ T1 ]]&gt;=1,Tableau1[[#This Row],[Access V1 +W1 + X1]]&gt;=1),1,0)</f>
        <v>0</v>
      </c>
      <c r="AB4998" s="10" t="str">
        <f>Tableau1[[#This Row],[DOI]]</f>
        <v>doi: 10.1242/dev.155077</v>
      </c>
      <c r="AC4998" s="13" t="str">
        <f>Tableau1[[#This Row],[Authors]]&amp;", "&amp;Tableau1[[#This Row],[Title]]&amp;" "&amp;Tableau1[[#This Row],[Journal]]&amp;". "&amp;Tableau1[[#This Row],[Year]]</f>
        <v>Casoni F, Croci L, Bosone C, D'Ambrosio R, Badaloni A, Gaudesi D, Barili V, Sarna JR, Tessarollo L, Cremona O, Hawkes R, Warming S, Consalez GG., Zfp423/ZNF423 regulates cell cycle progression, the mode of cell division and the DNA-damage response in Purkinje neuron progenitors. Development. 2017</v>
      </c>
    </row>
    <row r="4999" spans="1:29" ht="28.8" x14ac:dyDescent="0.3">
      <c r="A4999">
        <v>8268</v>
      </c>
      <c r="B4999" t="s">
        <v>10971</v>
      </c>
      <c r="C4999" t="s">
        <v>21158</v>
      </c>
      <c r="D4999" t="s">
        <v>31409</v>
      </c>
      <c r="E4999" t="s">
        <v>2683</v>
      </c>
      <c r="F4999" s="10"/>
      <c r="G4999">
        <v>2017</v>
      </c>
      <c r="J4999">
        <v>0.44492773106955952</v>
      </c>
      <c r="L4999" t="s">
        <v>42612</v>
      </c>
      <c r="M4999">
        <v>27951522</v>
      </c>
      <c r="Q4999" s="10"/>
      <c r="R4999" s="11">
        <f t="shared" si="156"/>
        <v>0</v>
      </c>
      <c r="U4999" s="11">
        <f t="shared" si="157"/>
        <v>0</v>
      </c>
      <c r="Y4999" s="11">
        <f>IF(SUM(Tableau1[[#This Row],[Other access]:[Sci-hub access]])&gt;=1,1,0)</f>
        <v>0</v>
      </c>
      <c r="Z4999" s="12">
        <f>IF(OR(Tableau1[[#This Row],[Access R1 + S1+ T1 ]]&gt;=1,Tableau1[[#This Row],[Access V1 +W1 + X1]]&gt;=1),1,0)</f>
        <v>0</v>
      </c>
      <c r="AB4999" s="10" t="str">
        <f>Tableau1[[#This Row],[DOI]]</f>
        <v>doi: 10.1136/jnnp-2016-314005</v>
      </c>
      <c r="AC4999" s="13" t="str">
        <f>Tableau1[[#This Row],[Authors]]&amp;", "&amp;Tableau1[[#This Row],[Title]]&amp;" "&amp;Tableau1[[#This Row],[Journal]]&amp;". "&amp;Tableau1[[#This Row],[Year]]</f>
        <v>Juryńczyk M, Tackley G, Kong Y, Geraldes R, Matthews L, Woodhall M, Waters P, Kuker W, Craner M, Weir A, DeLuca GC, Kremer S, Leite MI, Vincent A, Jacob A, de Sèze J, Palace J., Brain lesion distribution criteria distinguish MS from AQP4-antibody NMOSD and MOG-antibody disease. J Neurol Neurosurg Psychiatry. 2017</v>
      </c>
    </row>
    <row r="5000" spans="1:29" x14ac:dyDescent="0.3">
      <c r="A5000">
        <v>5721</v>
      </c>
      <c r="B5000" t="s">
        <v>8751</v>
      </c>
      <c r="C5000" t="s">
        <v>18970</v>
      </c>
      <c r="D5000" t="s">
        <v>29181</v>
      </c>
      <c r="E5000" t="s">
        <v>2438</v>
      </c>
      <c r="F5000" s="10"/>
      <c r="G5000">
        <v>2017</v>
      </c>
      <c r="J5000">
        <v>0.44498262606346339</v>
      </c>
      <c r="L5000" t="s">
        <v>40104</v>
      </c>
      <c r="M5000">
        <v>28292777</v>
      </c>
      <c r="Q5000" s="10"/>
      <c r="R5000" s="11">
        <f t="shared" si="156"/>
        <v>0</v>
      </c>
      <c r="U5000" s="11">
        <f t="shared" si="157"/>
        <v>0</v>
      </c>
      <c r="Y5000" s="11">
        <f>IF(SUM(Tableau1[[#This Row],[Other access]:[Sci-hub access]])&gt;=1,1,0)</f>
        <v>0</v>
      </c>
      <c r="Z5000" s="12">
        <f>IF(OR(Tableau1[[#This Row],[Access R1 + S1+ T1 ]]&gt;=1,Tableau1[[#This Row],[Access V1 +W1 + X1]]&gt;=1),1,0)</f>
        <v>0</v>
      </c>
      <c r="AB5000" s="10" t="str">
        <f>Tableau1[[#This Row],[DOI]]</f>
        <v>doi: 10.1136/bjophthalmol-2016-309946</v>
      </c>
      <c r="AC5000" s="13" t="str">
        <f>Tableau1[[#This Row],[Authors]]&amp;", "&amp;Tableau1[[#This Row],[Title]]&amp;" "&amp;Tableau1[[#This Row],[Journal]]&amp;". "&amp;Tableau1[[#This Row],[Year]]</f>
        <v>Bron AM, Mariet AS, Benzenine E, Arnould L, Daien V, Korobelnik JF, Quantin C, Creuzot-Garcher C., Trends in operating room-based glaucoma procedures in France from 2005 to 2014: a nationwide study. Br J Ophthalmol. 2017</v>
      </c>
    </row>
    <row r="5001" spans="1:29" x14ac:dyDescent="0.3">
      <c r="A5001">
        <v>11011</v>
      </c>
      <c r="B5001" t="s">
        <v>2417</v>
      </c>
      <c r="C5001" t="s">
        <v>2418</v>
      </c>
      <c r="D5001" t="s">
        <v>2419</v>
      </c>
      <c r="E5001" t="s">
        <v>2648</v>
      </c>
      <c r="F5001" s="10"/>
      <c r="G5001">
        <v>2017</v>
      </c>
      <c r="J5001">
        <v>0.44519550877051617</v>
      </c>
      <c r="L5001" t="s">
        <v>45252</v>
      </c>
      <c r="M5001">
        <v>26548895</v>
      </c>
      <c r="Q5001" s="10"/>
      <c r="R5001" s="11">
        <f t="shared" si="156"/>
        <v>0</v>
      </c>
      <c r="U5001" s="11">
        <f t="shared" si="157"/>
        <v>0</v>
      </c>
      <c r="Y5001" s="11">
        <f>IF(SUM(Tableau1[[#This Row],[Other access]:[Sci-hub access]])&gt;=1,1,0)</f>
        <v>0</v>
      </c>
      <c r="Z5001" s="12">
        <f>IF(OR(Tableau1[[#This Row],[Access R1 + S1+ T1 ]]&gt;=1,Tableau1[[#This Row],[Access V1 +W1 + X1]]&gt;=1),1,0)</f>
        <v>0</v>
      </c>
      <c r="AB5001" s="10" t="str">
        <f>Tableau1[[#This Row],[DOI]]</f>
        <v>doi: 10.1080/13607863.2015.1109055</v>
      </c>
      <c r="AC5001" s="13" t="str">
        <f>Tableau1[[#This Row],[Authors]]&amp;", "&amp;Tableau1[[#This Row],[Title]]&amp;" "&amp;Tableau1[[#This Row],[Journal]]&amp;". "&amp;Tableau1[[#This Row],[Year]]</f>
        <v>Ihle A, Oris M, Fagot D, Kliegel M., No cross-sectional evidence for an increased relation of cognitive and sensory abilities in old age. Aging Ment Health. 2017</v>
      </c>
    </row>
    <row r="5002" spans="1:29" x14ac:dyDescent="0.3">
      <c r="A5002">
        <v>11024</v>
      </c>
      <c r="B5002" t="s">
        <v>13447</v>
      </c>
      <c r="C5002" t="s">
        <v>23609</v>
      </c>
      <c r="D5002" t="s">
        <v>33901</v>
      </c>
      <c r="E5002" t="s">
        <v>34514</v>
      </c>
      <c r="F5002" s="10"/>
      <c r="G5002">
        <v>2017</v>
      </c>
      <c r="J5002">
        <v>0.4453801559032986</v>
      </c>
      <c r="L5002" t="s">
        <v>45265</v>
      </c>
      <c r="M5002">
        <v>26449636</v>
      </c>
      <c r="Q5002" s="10"/>
      <c r="R5002" s="11">
        <f t="shared" si="156"/>
        <v>0</v>
      </c>
      <c r="U5002" s="11">
        <f t="shared" si="157"/>
        <v>0</v>
      </c>
      <c r="Y5002" s="11">
        <f>IF(SUM(Tableau1[[#This Row],[Other access]:[Sci-hub access]])&gt;=1,1,0)</f>
        <v>0</v>
      </c>
      <c r="Z5002" s="12">
        <f>IF(OR(Tableau1[[#This Row],[Access R1 + S1+ T1 ]]&gt;=1,Tableau1[[#This Row],[Access V1 +W1 + X1]]&gt;=1),1,0)</f>
        <v>0</v>
      </c>
      <c r="AB5002" s="10" t="str">
        <f>Tableau1[[#This Row],[DOI]]</f>
        <v>doi: 10.1002/term.2089</v>
      </c>
      <c r="AC5002" s="13" t="str">
        <f>Tableau1[[#This Row],[Authors]]&amp;", "&amp;Tableau1[[#This Row],[Title]]&amp;" "&amp;Tableau1[[#This Row],[Journal]]&amp;". "&amp;Tableau1[[#This Row],[Year]]</f>
        <v>Shadforth AMA, Suzuki S, Theodoropoulos C, Richardson NA, Chirila TV, Harkin DG., A Bruch's membrane substitute fabricated from silk fibroin supports the function of retinal pigment epithelial cells in vitro. J Tissue Eng Regen Med. 2017</v>
      </c>
    </row>
    <row r="5003" spans="1:29" x14ac:dyDescent="0.3">
      <c r="A5003">
        <v>1843</v>
      </c>
      <c r="B5003" t="s">
        <v>5088</v>
      </c>
      <c r="C5003" t="s">
        <v>15334</v>
      </c>
      <c r="D5003" t="s">
        <v>25510</v>
      </c>
      <c r="E5003" t="s">
        <v>3050</v>
      </c>
      <c r="F5003" s="10"/>
      <c r="G5003">
        <v>2017</v>
      </c>
      <c r="J5003">
        <v>0.44559409470794764</v>
      </c>
      <c r="L5003" t="s">
        <v>36315</v>
      </c>
      <c r="M5003">
        <v>28860123</v>
      </c>
      <c r="Q5003" s="10"/>
      <c r="R5003" s="11">
        <f t="shared" si="156"/>
        <v>0</v>
      </c>
      <c r="U5003" s="11">
        <f t="shared" si="157"/>
        <v>0</v>
      </c>
      <c r="Y5003" s="11">
        <f>IF(SUM(Tableau1[[#This Row],[Other access]:[Sci-hub access]])&gt;=1,1,0)</f>
        <v>0</v>
      </c>
      <c r="Z5003" s="12">
        <f>IF(OR(Tableau1[[#This Row],[Access R1 + S1+ T1 ]]&gt;=1,Tableau1[[#This Row],[Access V1 +W1 + X1]]&gt;=1),1,0)</f>
        <v>0</v>
      </c>
      <c r="AB5003" s="10" t="str">
        <f>Tableau1[[#This Row],[DOI]]</f>
        <v>doi: 10.1161/CIRCULATIONAHA.117.029004</v>
      </c>
      <c r="AC5003" s="13" t="str">
        <f>Tableau1[[#This Row],[Authors]]&amp;", "&amp;Tableau1[[#This Row],[Title]]&amp;" "&amp;Tableau1[[#This Row],[Journal]]&amp;". "&amp;Tableau1[[#This Row],[Year]]</f>
        <v>Shan K, Liu C, Liu BH, Chen X, Dong R, Liu X, Zhang YY, Liu B, Zhang SJ, Wang JJ, Zhang SH, Wu JH, Zhao C, Yan B., Circular Noncoding RNA HIPK3 Mediates Retinal Vascular Dysfunction in Diabetes Mellitus. Circulation. 2017</v>
      </c>
    </row>
    <row r="5004" spans="1:29" x14ac:dyDescent="0.3">
      <c r="A5004">
        <v>5756</v>
      </c>
      <c r="B5004" t="s">
        <v>691</v>
      </c>
      <c r="C5004" t="s">
        <v>692</v>
      </c>
      <c r="D5004" t="s">
        <v>693</v>
      </c>
      <c r="E5004" t="s">
        <v>2453</v>
      </c>
      <c r="F5004" s="10"/>
      <c r="G5004">
        <v>2017</v>
      </c>
      <c r="J5004">
        <v>0.44561180736836692</v>
      </c>
      <c r="L5004" t="s">
        <v>40138</v>
      </c>
      <c r="M5004">
        <v>28288706</v>
      </c>
      <c r="Q5004" s="10"/>
      <c r="R5004" s="11">
        <f t="shared" si="156"/>
        <v>0</v>
      </c>
      <c r="U5004" s="11">
        <f t="shared" si="157"/>
        <v>0</v>
      </c>
      <c r="Y5004" s="11">
        <f>IF(SUM(Tableau1[[#This Row],[Other access]:[Sci-hub access]])&gt;=1,1,0)</f>
        <v>0</v>
      </c>
      <c r="Z5004" s="12">
        <f>IF(OR(Tableau1[[#This Row],[Access R1 + S1+ T1 ]]&gt;=1,Tableau1[[#This Row],[Access V1 +W1 + X1]]&gt;=1),1,0)</f>
        <v>0</v>
      </c>
      <c r="AB5004" s="10" t="str">
        <f>Tableau1[[#This Row],[DOI]]</f>
        <v>doi: 10.1016/j.beha.2016.11.002</v>
      </c>
      <c r="AC5004" s="13" t="str">
        <f>Tableau1[[#This Row],[Authors]]&amp;", "&amp;Tableau1[[#This Row],[Title]]&amp;" "&amp;Tableau1[[#This Row],[Journal]]&amp;". "&amp;Tableau1[[#This Row],[Year]]</f>
        <v>Sassone M, Ponzoni M, Ferreri AJ., Ocular adnexal marginal zone lymphoma: Clinical presentation, pathogenesis, diagnosis, prognosis, and treatment. Best Pract Res Clin Haematol. 2017</v>
      </c>
    </row>
    <row r="5005" spans="1:29" x14ac:dyDescent="0.3">
      <c r="A5005">
        <v>1898</v>
      </c>
      <c r="B5005" t="s">
        <v>5141</v>
      </c>
      <c r="C5005" t="s">
        <v>15387</v>
      </c>
      <c r="D5005" t="s">
        <v>25563</v>
      </c>
      <c r="E5005" t="s">
        <v>2609</v>
      </c>
      <c r="F5005" s="10"/>
      <c r="G5005">
        <v>2017</v>
      </c>
      <c r="J5005">
        <v>0.44563571730697282</v>
      </c>
      <c r="L5005" t="s">
        <v>36370</v>
      </c>
      <c r="M5005">
        <v>28854576</v>
      </c>
      <c r="Q5005" s="10"/>
      <c r="R5005" s="11">
        <f t="shared" si="156"/>
        <v>0</v>
      </c>
      <c r="U5005" s="11">
        <f t="shared" si="157"/>
        <v>0</v>
      </c>
      <c r="Y5005" s="11">
        <f>IF(SUM(Tableau1[[#This Row],[Other access]:[Sci-hub access]])&gt;=1,1,0)</f>
        <v>0</v>
      </c>
      <c r="Z5005" s="12">
        <f>IF(OR(Tableau1[[#This Row],[Access R1 + S1+ T1 ]]&gt;=1,Tableau1[[#This Row],[Access V1 +W1 + X1]]&gt;=1),1,0)</f>
        <v>0</v>
      </c>
      <c r="AB5005" s="10" t="str">
        <f>Tableau1[[#This Row],[DOI]]</f>
        <v>doi: 10.1093/hmg/ddx228</v>
      </c>
      <c r="AC5005" s="13" t="str">
        <f>Tableau1[[#This Row],[Authors]]&amp;", "&amp;Tableau1[[#This Row],[Title]]&amp;" "&amp;Tableau1[[#This Row],[Journal]]&amp;". "&amp;Tableau1[[#This Row],[Year]]</f>
        <v>DeAngelis MM, Owen LA, Morrison MA, Morgan DJ, Li M, Shakoor A, Vitale A, Iyengar S, Stambolian D, Kim IK, Farrer LA., Genetics of age-related macular degeneration (AMD). Hum Mol Genet. 2017</v>
      </c>
    </row>
    <row r="5006" spans="1:29" ht="28.8" x14ac:dyDescent="0.3">
      <c r="A5006">
        <v>5447</v>
      </c>
      <c r="B5006" t="s">
        <v>8496</v>
      </c>
      <c r="C5006" t="s">
        <v>18718</v>
      </c>
      <c r="D5006" t="s">
        <v>28926</v>
      </c>
      <c r="E5006" t="s">
        <v>2650</v>
      </c>
      <c r="F5006" s="10"/>
      <c r="G5006">
        <v>2017</v>
      </c>
      <c r="J5006">
        <v>0.44567337899137505</v>
      </c>
      <c r="L5006" t="s">
        <v>39837</v>
      </c>
      <c r="M5006">
        <v>28334843</v>
      </c>
      <c r="Q5006" s="10"/>
      <c r="R5006" s="11">
        <f t="shared" si="156"/>
        <v>0</v>
      </c>
      <c r="U5006" s="11">
        <f t="shared" si="157"/>
        <v>0</v>
      </c>
      <c r="Y5006" s="11">
        <f>IF(SUM(Tableau1[[#This Row],[Other access]:[Sci-hub access]])&gt;=1,1,0)</f>
        <v>0</v>
      </c>
      <c r="Z5006" s="12">
        <f>IF(OR(Tableau1[[#This Row],[Access R1 + S1+ T1 ]]&gt;=1,Tableau1[[#This Row],[Access V1 +W1 + X1]]&gt;=1),1,0)</f>
        <v>0</v>
      </c>
      <c r="AB5006" s="10" t="str">
        <f>Tableau1[[#This Row],[DOI]]</f>
        <v>doi: 10.1093/brain/awx005</v>
      </c>
      <c r="AC5006" s="13" t="str">
        <f>Tableau1[[#This Row],[Authors]]&amp;", "&amp;Tableau1[[#This Row],[Title]]&amp;" "&amp;Tableau1[[#This Row],[Journal]]&amp;". "&amp;Tableau1[[#This Row],[Year]]</f>
        <v>Lopez A, Lee SE, Wojta K, Ramos EM, Klein E, Chen J, Boxer AL, Gorno-Tempini ML, Geschwind DH, Schlotawa L, Ogryzko NV, Bigio EH, Rogalski E, Weintraub S, Mesulam MM; Tauopathy Genetics Consortium., Fleming A, Coppola G, Miller BL, Rubinsztein DC., A152T tau allele causes neurodegeneration that can be ameliorated in a zebrafish model by autophagy induction. Brain. 2017</v>
      </c>
    </row>
    <row r="5007" spans="1:29" x14ac:dyDescent="0.3">
      <c r="A5007">
        <v>8836</v>
      </c>
      <c r="B5007" t="s">
        <v>11468</v>
      </c>
      <c r="C5007" t="s">
        <v>21652</v>
      </c>
      <c r="D5007" t="s">
        <v>31908</v>
      </c>
      <c r="E5007" t="s">
        <v>2445</v>
      </c>
      <c r="F5007" s="10"/>
      <c r="G5007">
        <v>2017</v>
      </c>
      <c r="J5007">
        <v>0.44580786440929165</v>
      </c>
      <c r="L5007" t="s">
        <v>43172</v>
      </c>
      <c r="M5007">
        <v>27828908</v>
      </c>
      <c r="Q5007" s="10"/>
      <c r="R5007" s="11">
        <f t="shared" si="156"/>
        <v>0</v>
      </c>
      <c r="U5007" s="11">
        <f t="shared" si="157"/>
        <v>0</v>
      </c>
      <c r="Y5007" s="11">
        <f>IF(SUM(Tableau1[[#This Row],[Other access]:[Sci-hub access]])&gt;=1,1,0)</f>
        <v>0</v>
      </c>
      <c r="Z5007" s="12">
        <f>IF(OR(Tableau1[[#This Row],[Access R1 + S1+ T1 ]]&gt;=1,Tableau1[[#This Row],[Access V1 +W1 + X1]]&gt;=1),1,0)</f>
        <v>0</v>
      </c>
      <c r="AB5007" s="10" t="str">
        <f>Tableau1[[#This Row],[DOI]]</f>
        <v>doi: 10.1097/IAE.0000000000001379</v>
      </c>
      <c r="AC5007" s="13" t="str">
        <f>Tableau1[[#This Row],[Authors]]&amp;", "&amp;Tableau1[[#This Row],[Title]]&amp;" "&amp;Tableau1[[#This Row],[Journal]]&amp;". "&amp;Tableau1[[#This Row],[Year]]</f>
        <v>Andreuzzi P, Fishman GA, Anderson RJ., USE OF A CARBONIC ANHYDRASE INHIBITOR IN X-LINKED RETINOSCHISIS: Effect on Cystic-Appearing Macular Lesions and Visual Acuity. Retina. 2017</v>
      </c>
    </row>
    <row r="5008" spans="1:29" x14ac:dyDescent="0.3">
      <c r="A5008">
        <v>7642</v>
      </c>
      <c r="B5008" t="s">
        <v>10422</v>
      </c>
      <c r="C5008" t="s">
        <v>20620</v>
      </c>
      <c r="D5008" t="s">
        <v>30858</v>
      </c>
      <c r="E5008" t="s">
        <v>2456</v>
      </c>
      <c r="F5008" s="10"/>
      <c r="G5008">
        <v>2017</v>
      </c>
      <c r="J5008">
        <v>0.44581259713267829</v>
      </c>
      <c r="L5008" t="s">
        <v>41995</v>
      </c>
      <c r="M5008">
        <v>28068654</v>
      </c>
      <c r="Q5008" s="10"/>
      <c r="R5008" s="11">
        <f t="shared" si="156"/>
        <v>0</v>
      </c>
      <c r="U5008" s="11">
        <f t="shared" si="157"/>
        <v>0</v>
      </c>
      <c r="Y5008" s="11">
        <f>IF(SUM(Tableau1[[#This Row],[Other access]:[Sci-hub access]])&gt;=1,1,0)</f>
        <v>0</v>
      </c>
      <c r="Z5008" s="12">
        <f>IF(OR(Tableau1[[#This Row],[Access R1 + S1+ T1 ]]&gt;=1,Tableau1[[#This Row],[Access V1 +W1 + X1]]&gt;=1),1,0)</f>
        <v>0</v>
      </c>
      <c r="AB5008" s="10" t="str">
        <f>Tableau1[[#This Row],[DOI]]</f>
        <v>doi: 10.1159/000454889</v>
      </c>
      <c r="AC5008" s="13" t="str">
        <f>Tableau1[[#This Row],[Authors]]&amp;", "&amp;Tableau1[[#This Row],[Title]]&amp;" "&amp;Tableau1[[#This Row],[Journal]]&amp;". "&amp;Tableau1[[#This Row],[Year]]</f>
        <v>Smretschnig E, Falkner-Radler CI, Spörl J, Kivaranovic D, Binder S, Krepler K., Primary Retinal Detachment Surgery: Changes in Treatment and Outcome in an Austrian Tertiary Eye Center. Ophthalmologica. 2017</v>
      </c>
    </row>
    <row r="5009" spans="1:29" x14ac:dyDescent="0.3">
      <c r="A5009">
        <v>10573</v>
      </c>
      <c r="B5009" t="s">
        <v>13051</v>
      </c>
      <c r="C5009" t="s">
        <v>23216</v>
      </c>
      <c r="D5009" t="s">
        <v>33504</v>
      </c>
      <c r="E5009" t="s">
        <v>3105</v>
      </c>
      <c r="F5009" s="10"/>
      <c r="G5009">
        <v>2017</v>
      </c>
      <c r="J5009">
        <v>0.44590284362071608</v>
      </c>
      <c r="L5009" t="s">
        <v>44822</v>
      </c>
      <c r="M5009">
        <v>27193103</v>
      </c>
      <c r="Q5009" s="10"/>
      <c r="R5009" s="11">
        <f t="shared" si="156"/>
        <v>0</v>
      </c>
      <c r="U5009" s="11">
        <f t="shared" si="157"/>
        <v>0</v>
      </c>
      <c r="Y5009" s="11">
        <f>IF(SUM(Tableau1[[#This Row],[Other access]:[Sci-hub access]])&gt;=1,1,0)</f>
        <v>0</v>
      </c>
      <c r="Z5009" s="12">
        <f>IF(OR(Tableau1[[#This Row],[Access R1 + S1+ T1 ]]&gt;=1,Tableau1[[#This Row],[Access V1 +W1 + X1]]&gt;=1),1,0)</f>
        <v>0</v>
      </c>
      <c r="AB5009" s="10" t="str">
        <f>Tableau1[[#This Row],[DOI]]</f>
        <v>doi: 10.1007/s10571-016-0380-1</v>
      </c>
      <c r="AC5009" s="13" t="str">
        <f>Tableau1[[#This Row],[Authors]]&amp;", "&amp;Tableau1[[#This Row],[Title]]&amp;" "&amp;Tableau1[[#This Row],[Journal]]&amp;". "&amp;Tableau1[[#This Row],[Year]]</f>
        <v>Li CP, Wang SH, Wang WQ, Song SG, Liu XM., Long Noncoding RNA-Sox2OT Knockdown Alleviates Diabetes Mellitus-Induced Retinal Ganglion Cell (RGC) injury. Cell Mol Neurobiol. 2017</v>
      </c>
    </row>
    <row r="5010" spans="1:29" x14ac:dyDescent="0.3">
      <c r="A5010">
        <v>640</v>
      </c>
      <c r="B5010" t="s">
        <v>3903</v>
      </c>
      <c r="C5010" t="s">
        <v>14158</v>
      </c>
      <c r="D5010" t="s">
        <v>24323</v>
      </c>
      <c r="E5010" t="s">
        <v>2446</v>
      </c>
      <c r="F5010" s="10"/>
      <c r="G5010">
        <v>2017</v>
      </c>
      <c r="J5010">
        <v>0.44598803229678363</v>
      </c>
      <c r="L5010" t="s">
        <v>35138</v>
      </c>
      <c r="M5010">
        <v>29156059</v>
      </c>
      <c r="Q5010" s="10"/>
      <c r="R5010" s="11">
        <f t="shared" si="156"/>
        <v>0</v>
      </c>
      <c r="U5010" s="11">
        <f t="shared" si="157"/>
        <v>0</v>
      </c>
      <c r="Y5010" s="11">
        <f>IF(SUM(Tableau1[[#This Row],[Other access]:[Sci-hub access]])&gt;=1,1,0)</f>
        <v>0</v>
      </c>
      <c r="Z5010" s="12">
        <f>IF(OR(Tableau1[[#This Row],[Access R1 + S1+ T1 ]]&gt;=1,Tableau1[[#This Row],[Access V1 +W1 + X1]]&gt;=1),1,0)</f>
        <v>0</v>
      </c>
      <c r="AB5010" s="10" t="str">
        <f>Tableau1[[#This Row],[DOI]]</f>
        <v>doi: 10.3928/01913913-20170907-08</v>
      </c>
      <c r="AC5010" s="13" t="str">
        <f>Tableau1[[#This Row],[Authors]]&amp;", "&amp;Tableau1[[#This Row],[Title]]&amp;" "&amp;Tableau1[[#This Row],[Journal]]&amp;". "&amp;Tableau1[[#This Row],[Year]]</f>
        <v>Shen KL, Bhatt AR., Clinical Pearl: The "Rule of 8". J Pediatr Ophthalmol Strabismus. 2017</v>
      </c>
    </row>
    <row r="5011" spans="1:29" x14ac:dyDescent="0.3">
      <c r="A5011">
        <v>6296</v>
      </c>
      <c r="B5011" t="s">
        <v>9251</v>
      </c>
      <c r="C5011" t="s">
        <v>19462</v>
      </c>
      <c r="D5011" t="s">
        <v>29682</v>
      </c>
      <c r="E5011" t="s">
        <v>2617</v>
      </c>
      <c r="F5011" s="10"/>
      <c r="G5011">
        <v>2017</v>
      </c>
      <c r="J5011">
        <v>0.44608188547178551</v>
      </c>
      <c r="L5011" t="s">
        <v>40666</v>
      </c>
      <c r="M5011">
        <v>28231380</v>
      </c>
      <c r="Q5011" s="10"/>
      <c r="R5011" s="11">
        <f t="shared" si="156"/>
        <v>0</v>
      </c>
      <c r="U5011" s="11">
        <f t="shared" si="157"/>
        <v>0</v>
      </c>
      <c r="Y5011" s="11">
        <f>IF(SUM(Tableau1[[#This Row],[Other access]:[Sci-hub access]])&gt;=1,1,0)</f>
        <v>0</v>
      </c>
      <c r="Z5011" s="12">
        <f>IF(OR(Tableau1[[#This Row],[Access R1 + S1+ T1 ]]&gt;=1,Tableau1[[#This Row],[Access V1 +W1 + X1]]&gt;=1),1,0)</f>
        <v>0</v>
      </c>
      <c r="AB5011" s="10" t="str">
        <f>Tableau1[[#This Row],[DOI]]</f>
        <v>doi: 10.1002/14651858.CD010746.pub2</v>
      </c>
      <c r="AC5011" s="13" t="str">
        <f>Tableau1[[#This Row],[Authors]]&amp;", "&amp;Tableau1[[#This Row],[Title]]&amp;" "&amp;Tableau1[[#This Row],[Journal]]&amp;". "&amp;Tableau1[[#This Row],[Year]]</f>
        <v>Zhang L, Weizer JS, Musch DC., Perioperative medications for preventing temporarily increased intraocular pressure after laser trabeculoplasty. Cochrane Database Syst Rev. 2017</v>
      </c>
    </row>
    <row r="5012" spans="1:29" x14ac:dyDescent="0.3">
      <c r="A5012">
        <v>5685</v>
      </c>
      <c r="B5012" t="s">
        <v>8716</v>
      </c>
      <c r="C5012" t="s">
        <v>18936</v>
      </c>
      <c r="D5012" t="s">
        <v>29146</v>
      </c>
      <c r="E5012" t="s">
        <v>2467</v>
      </c>
      <c r="F5012" s="10"/>
      <c r="G5012">
        <v>2017</v>
      </c>
      <c r="J5012">
        <v>0.44630721967239229</v>
      </c>
      <c r="L5012" t="s">
        <v>40068</v>
      </c>
      <c r="M5012">
        <v>28297035</v>
      </c>
      <c r="Q5012" s="10"/>
      <c r="R5012" s="11">
        <f t="shared" si="156"/>
        <v>0</v>
      </c>
      <c r="U5012" s="11">
        <f t="shared" si="157"/>
        <v>0</v>
      </c>
      <c r="Y5012" s="11">
        <f>IF(SUM(Tableau1[[#This Row],[Other access]:[Sci-hub access]])&gt;=1,1,0)</f>
        <v>0</v>
      </c>
      <c r="Z5012" s="12">
        <f>IF(OR(Tableau1[[#This Row],[Access R1 + S1+ T1 ]]&gt;=1,Tableau1[[#This Row],[Access V1 +W1 + X1]]&gt;=1),1,0)</f>
        <v>0</v>
      </c>
      <c r="AB5012" s="10" t="str">
        <f>Tableau1[[#This Row],[DOI]]</f>
        <v>doi: 10.3928/23258160-20170301-06</v>
      </c>
      <c r="AC5012" s="13" t="str">
        <f>Tableau1[[#This Row],[Authors]]&amp;", "&amp;Tableau1[[#This Row],[Title]]&amp;" "&amp;Tableau1[[#This Row],[Journal]]&amp;". "&amp;Tableau1[[#This Row],[Year]]</f>
        <v>Ashraf M, Souka AA, ElKayal H., Short-Term Effects of Early Switching to Ranibizumab or Aflibercept in Diabetic Macular Edema Cases With Non-Response to Bevacizumab. Ophthalmic Surg Lasers Imaging Retina. 2017</v>
      </c>
    </row>
    <row r="5013" spans="1:29" x14ac:dyDescent="0.3">
      <c r="A5013">
        <v>4004</v>
      </c>
      <c r="B5013" t="s">
        <v>7156</v>
      </c>
      <c r="C5013" t="s">
        <v>17393</v>
      </c>
      <c r="D5013" t="s">
        <v>27583</v>
      </c>
      <c r="E5013" t="s">
        <v>34175</v>
      </c>
      <c r="F5013" s="10"/>
      <c r="G5013">
        <v>2017</v>
      </c>
      <c r="J5013">
        <v>0.44644679139544075</v>
      </c>
      <c r="L5013" t="s">
        <v>38444</v>
      </c>
      <c r="M5013">
        <v>28495441</v>
      </c>
      <c r="Q5013" s="10"/>
      <c r="R5013" s="11">
        <f t="shared" si="156"/>
        <v>0</v>
      </c>
      <c r="U5013" s="11">
        <f t="shared" si="157"/>
        <v>0</v>
      </c>
      <c r="Y5013" s="11">
        <f>IF(SUM(Tableau1[[#This Row],[Other access]:[Sci-hub access]])&gt;=1,1,0)</f>
        <v>0</v>
      </c>
      <c r="Z5013" s="12">
        <f>IF(OR(Tableau1[[#This Row],[Access R1 + S1+ T1 ]]&gt;=1,Tableau1[[#This Row],[Access V1 +W1 + X1]]&gt;=1),1,0)</f>
        <v>0</v>
      </c>
      <c r="AB5013" s="10" t="str">
        <f>Tableau1[[#This Row],[DOI]]</f>
        <v>doi: 10.1016/j.ejvs.2017.04.007</v>
      </c>
      <c r="AC5013" s="13" t="str">
        <f>Tableau1[[#This Row],[Authors]]&amp;", "&amp;Tableau1[[#This Row],[Title]]&amp;" "&amp;Tableau1[[#This Row],[Journal]]&amp;". "&amp;Tableau1[[#This Row],[Year]]</f>
        <v>Elens M, Astarci P., Ventriculo-caval Shunt Migration. Eur J Vasc Endovasc Surg. 2017</v>
      </c>
    </row>
    <row r="5014" spans="1:29" x14ac:dyDescent="0.3">
      <c r="A5014">
        <v>1111</v>
      </c>
      <c r="B5014" t="s">
        <v>4373</v>
      </c>
      <c r="C5014" t="s">
        <v>14627</v>
      </c>
      <c r="D5014" t="s">
        <v>24794</v>
      </c>
      <c r="E5014" t="s">
        <v>2451</v>
      </c>
      <c r="F5014" s="10"/>
      <c r="G5014">
        <v>2017</v>
      </c>
      <c r="J5014">
        <v>0.44646629089337886</v>
      </c>
      <c r="L5014" t="s">
        <v>35599</v>
      </c>
      <c r="M5014">
        <v>29023498</v>
      </c>
      <c r="Q5014" s="10"/>
      <c r="R5014" s="11">
        <f t="shared" si="156"/>
        <v>0</v>
      </c>
      <c r="U5014" s="11">
        <f t="shared" si="157"/>
        <v>0</v>
      </c>
      <c r="Y5014" s="11">
        <f>IF(SUM(Tableau1[[#This Row],[Other access]:[Sci-hub access]])&gt;=1,1,0)</f>
        <v>0</v>
      </c>
      <c r="Z5014" s="12">
        <f>IF(OR(Tableau1[[#This Row],[Access R1 + S1+ T1 ]]&gt;=1,Tableau1[[#This Row],[Access V1 +W1 + X1]]&gt;=1),1,0)</f>
        <v>0</v>
      </c>
      <c r="AB5014" s="10" t="str">
        <f>Tableau1[[#This Row],[DOI]]</f>
        <v>doi: 10.1371/journal.pone.0186272</v>
      </c>
      <c r="AC5014" s="13" t="str">
        <f>Tableau1[[#This Row],[Authors]]&amp;", "&amp;Tableau1[[#This Row],[Title]]&amp;" "&amp;Tableau1[[#This Row],[Journal]]&amp;". "&amp;Tableau1[[#This Row],[Year]]</f>
        <v>Lee JH, Lee MY, Lee WK., Incidence and risk factors of massive subretinal hemorrhage in retinal angiomatous proliferation. PLoS One. 2017</v>
      </c>
    </row>
    <row r="5015" spans="1:29" x14ac:dyDescent="0.3">
      <c r="A5015">
        <v>4565</v>
      </c>
      <c r="B5015" t="s">
        <v>7686</v>
      </c>
      <c r="C5015" t="s">
        <v>17921</v>
      </c>
      <c r="D5015" t="s">
        <v>28115</v>
      </c>
      <c r="E5015" t="s">
        <v>2450</v>
      </c>
      <c r="F5015" s="10"/>
      <c r="G5015">
        <v>2017</v>
      </c>
      <c r="J5015">
        <v>0.44670745315259863</v>
      </c>
      <c r="L5015" t="s">
        <v>38983</v>
      </c>
      <c r="M5015">
        <v>28431598</v>
      </c>
      <c r="Q5015" s="10"/>
      <c r="R5015" s="11">
        <f t="shared" si="156"/>
        <v>0</v>
      </c>
      <c r="U5015" s="11">
        <f t="shared" si="157"/>
        <v>0</v>
      </c>
      <c r="Y5015" s="11">
        <f>IF(SUM(Tableau1[[#This Row],[Other access]:[Sci-hub access]])&gt;=1,1,0)</f>
        <v>0</v>
      </c>
      <c r="Z5015" s="12">
        <f>IF(OR(Tableau1[[#This Row],[Access R1 + S1+ T1 ]]&gt;=1,Tableau1[[#This Row],[Access V1 +W1 + X1]]&gt;=1),1,0)</f>
        <v>0</v>
      </c>
      <c r="AB5015" s="10" t="str">
        <f>Tableau1[[#This Row],[DOI]]</f>
        <v>doi: 10.1016/j.jns.2017.03.025</v>
      </c>
      <c r="AC5015" s="13" t="str">
        <f>Tableau1[[#This Row],[Authors]]&amp;", "&amp;Tableau1[[#This Row],[Title]]&amp;" "&amp;Tableau1[[#This Row],[Journal]]&amp;". "&amp;Tableau1[[#This Row],[Year]]</f>
        <v>Wijemanne S, Vijayakumar D, Jankovic J., Apraclonidine in the treatment of ptosis. J Neurol Sci. 2017</v>
      </c>
    </row>
    <row r="5016" spans="1:29" x14ac:dyDescent="0.3">
      <c r="A5016">
        <v>10252</v>
      </c>
      <c r="B5016" t="s">
        <v>12754</v>
      </c>
      <c r="C5016" t="s">
        <v>22922</v>
      </c>
      <c r="D5016" t="s">
        <v>33206</v>
      </c>
      <c r="E5016" t="s">
        <v>2529</v>
      </c>
      <c r="F5016" s="10"/>
      <c r="G5016">
        <v>2017</v>
      </c>
      <c r="J5016">
        <v>0.44678761787951948</v>
      </c>
      <c r="L5016" t="s">
        <v>44505</v>
      </c>
      <c r="M5016">
        <v>27419611</v>
      </c>
      <c r="Q5016" s="10"/>
      <c r="R5016" s="11">
        <f t="shared" si="156"/>
        <v>0</v>
      </c>
      <c r="U5016" s="11">
        <f t="shared" si="157"/>
        <v>0</v>
      </c>
      <c r="Y5016" s="11">
        <f>IF(SUM(Tableau1[[#This Row],[Other access]:[Sci-hub access]])&gt;=1,1,0)</f>
        <v>0</v>
      </c>
      <c r="Z5016" s="12">
        <f>IF(OR(Tableau1[[#This Row],[Access R1 + S1+ T1 ]]&gt;=1,Tableau1[[#This Row],[Access V1 +W1 + X1]]&gt;=1),1,0)</f>
        <v>0</v>
      </c>
      <c r="AB5016" s="10" t="str">
        <f>Tableau1[[#This Row],[DOI]]</f>
        <v>doi: 10.1080/02713683.2016.1196706</v>
      </c>
      <c r="AC5016" s="13" t="str">
        <f>Tableau1[[#This Row],[Authors]]&amp;", "&amp;Tableau1[[#This Row],[Title]]&amp;" "&amp;Tableau1[[#This Row],[Journal]]&amp;". "&amp;Tableau1[[#This Row],[Year]]</f>
        <v>Yuksel N, Akcay E, Ayan B, Duru N., Tear-Film Osmolarity Changes Following Dacryocystorhinostomy in Primary Acquired Nasolacrimal Duct Obstruction. Curr Eye Res. 2017</v>
      </c>
    </row>
    <row r="5017" spans="1:29" x14ac:dyDescent="0.3">
      <c r="A5017">
        <v>6006</v>
      </c>
      <c r="B5017" t="s">
        <v>8995</v>
      </c>
      <c r="C5017" t="s">
        <v>19210</v>
      </c>
      <c r="D5017" t="s">
        <v>29425</v>
      </c>
      <c r="E5017" t="s">
        <v>3151</v>
      </c>
      <c r="F5017" s="10"/>
      <c r="G5017">
        <v>2017</v>
      </c>
      <c r="J5017">
        <v>0.44717327923551276</v>
      </c>
      <c r="L5017" t="s">
        <v>40383</v>
      </c>
      <c r="M5017">
        <v>28259391</v>
      </c>
      <c r="Q5017" s="10"/>
      <c r="R5017" s="11">
        <f t="shared" si="156"/>
        <v>0</v>
      </c>
      <c r="U5017" s="11">
        <f t="shared" si="157"/>
        <v>0</v>
      </c>
      <c r="Y5017" s="11">
        <f>IF(SUM(Tableau1[[#This Row],[Other access]:[Sci-hub access]])&gt;=1,1,0)</f>
        <v>0</v>
      </c>
      <c r="Z5017" s="12">
        <f>IF(OR(Tableau1[[#This Row],[Access R1 + S1+ T1 ]]&gt;=1,Tableau1[[#This Row],[Access V1 +W1 + X1]]&gt;=1),1,0)</f>
        <v>0</v>
      </c>
      <c r="AB5017" s="10" t="str">
        <f>Tableau1[[#This Row],[DOI]]</f>
        <v>doi: 10.1016/j.anai.2017.01.013</v>
      </c>
      <c r="AC5017" s="13" t="str">
        <f>Tableau1[[#This Row],[Authors]]&amp;", "&amp;Tableau1[[#This Row],[Title]]&amp;" "&amp;Tableau1[[#This Row],[Journal]]&amp;". "&amp;Tableau1[[#This Row],[Year]]</f>
        <v>Mukherjee B, Ambreen A, Alam MS., Sarcoidosis of the ocular adnexa. Ann Allergy Asthma Immunol. 2017</v>
      </c>
    </row>
    <row r="5018" spans="1:29" x14ac:dyDescent="0.3">
      <c r="A5018">
        <v>10566</v>
      </c>
      <c r="B5018" t="s">
        <v>13044</v>
      </c>
      <c r="C5018" t="s">
        <v>23209</v>
      </c>
      <c r="D5018" t="s">
        <v>33497</v>
      </c>
      <c r="E5018" t="s">
        <v>2457</v>
      </c>
      <c r="F5018" s="10"/>
      <c r="G5018">
        <v>2017</v>
      </c>
      <c r="J5018">
        <v>0.44729590837713185</v>
      </c>
      <c r="L5018" t="s">
        <v>44815</v>
      </c>
      <c r="M5018">
        <v>27203562</v>
      </c>
      <c r="Q5018" s="10"/>
      <c r="R5018" s="11">
        <f t="shared" si="156"/>
        <v>0</v>
      </c>
      <c r="U5018" s="11">
        <f t="shared" si="157"/>
        <v>0</v>
      </c>
      <c r="Y5018" s="11">
        <f>IF(SUM(Tableau1[[#This Row],[Other access]:[Sci-hub access]])&gt;=1,1,0)</f>
        <v>0</v>
      </c>
      <c r="Z5018" s="12">
        <f>IF(OR(Tableau1[[#This Row],[Access R1 + S1+ T1 ]]&gt;=1,Tableau1[[#This Row],[Access V1 +W1 + X1]]&gt;=1),1,0)</f>
        <v>0</v>
      </c>
      <c r="AB5018" s="10" t="str">
        <f>Tableau1[[#This Row],[DOI]]</f>
        <v>doi: 10.1097/ICB.0000000000000336</v>
      </c>
      <c r="AC5018" s="13" t="str">
        <f>Tableau1[[#This Row],[Authors]]&amp;", "&amp;Tableau1[[#This Row],[Title]]&amp;" "&amp;Tableau1[[#This Row],[Journal]]&amp;". "&amp;Tableau1[[#This Row],[Year]]</f>
        <v>Martiano D, Chevreaud O, Lam D, Cohen SY, Souied EH., ACUTE SEROUS RETINAL DETACHMENT IN IDIOPATHIC PULMONARY ARTERIAL HYPERTENSION. Retin Cases Brief Rep. 2017</v>
      </c>
    </row>
    <row r="5019" spans="1:29" x14ac:dyDescent="0.3">
      <c r="A5019">
        <v>10253</v>
      </c>
      <c r="B5019" t="s">
        <v>12755</v>
      </c>
      <c r="C5019" t="s">
        <v>22923</v>
      </c>
      <c r="D5019" t="s">
        <v>33207</v>
      </c>
      <c r="E5019" t="s">
        <v>2469</v>
      </c>
      <c r="F5019" s="10"/>
      <c r="G5019">
        <v>2017</v>
      </c>
      <c r="J5019">
        <v>0.44739888818537743</v>
      </c>
      <c r="L5019" t="s">
        <v>44506</v>
      </c>
      <c r="M5019">
        <v>27419539</v>
      </c>
      <c r="Q5019" s="10"/>
      <c r="R5019" s="11">
        <f t="shared" si="156"/>
        <v>0</v>
      </c>
      <c r="U5019" s="11">
        <f t="shared" si="157"/>
        <v>0</v>
      </c>
      <c r="Y5019" s="11">
        <f>IF(SUM(Tableau1[[#This Row],[Other access]:[Sci-hub access]])&gt;=1,1,0)</f>
        <v>0</v>
      </c>
      <c r="Z5019" s="12">
        <f>IF(OR(Tableau1[[#This Row],[Access R1 + S1+ T1 ]]&gt;=1,Tableau1[[#This Row],[Access V1 +W1 + X1]]&gt;=1),1,0)</f>
        <v>0</v>
      </c>
      <c r="AB5019" s="10" t="str">
        <f>Tableau1[[#This Row],[DOI]]</f>
        <v>doi: 10.3109/08820538.2015.1115085</v>
      </c>
      <c r="AC5019" s="13" t="str">
        <f>Tableau1[[#This Row],[Authors]]&amp;", "&amp;Tableau1[[#This Row],[Title]]&amp;" "&amp;Tableau1[[#This Row],[Journal]]&amp;". "&amp;Tableau1[[#This Row],[Year]]</f>
        <v>Ross AG, Chan AA, Mihm MC Jr, Yu JY., Endocrine Mucin-Producing Sweat Gland Carcinoma: An Uncommon Presentation. Semin Ophthalmol. 2017</v>
      </c>
    </row>
    <row r="5020" spans="1:29" x14ac:dyDescent="0.3">
      <c r="A5020">
        <v>10420</v>
      </c>
      <c r="B5020" t="s">
        <v>12911</v>
      </c>
      <c r="C5020" t="s">
        <v>23078</v>
      </c>
      <c r="D5020" t="s">
        <v>33364</v>
      </c>
      <c r="E5020" t="s">
        <v>2457</v>
      </c>
      <c r="F5020" s="10"/>
      <c r="G5020">
        <v>2017</v>
      </c>
      <c r="J5020">
        <v>0.44747042798402048</v>
      </c>
      <c r="L5020" t="s">
        <v>44670</v>
      </c>
      <c r="M5020">
        <v>27315324</v>
      </c>
      <c r="Q5020" s="10"/>
      <c r="R5020" s="11">
        <f t="shared" si="156"/>
        <v>0</v>
      </c>
      <c r="U5020" s="11">
        <f t="shared" si="157"/>
        <v>0</v>
      </c>
      <c r="Y5020" s="11">
        <f>IF(SUM(Tableau1[[#This Row],[Other access]:[Sci-hub access]])&gt;=1,1,0)</f>
        <v>0</v>
      </c>
      <c r="Z5020" s="12">
        <f>IF(OR(Tableau1[[#This Row],[Access R1 + S1+ T1 ]]&gt;=1,Tableau1[[#This Row],[Access V1 +W1 + X1]]&gt;=1),1,0)</f>
        <v>0</v>
      </c>
      <c r="AB5020" s="10" t="str">
        <f>Tableau1[[#This Row],[DOI]]</f>
        <v>doi: 10.1097/ICB.0000000000000348</v>
      </c>
      <c r="AC5020" s="13" t="str">
        <f>Tableau1[[#This Row],[Authors]]&amp;", "&amp;Tableau1[[#This Row],[Title]]&amp;" "&amp;Tableau1[[#This Row],[Journal]]&amp;". "&amp;Tableau1[[#This Row],[Year]]</f>
        <v>Richards NQ, Kofler JK, Chu CT, Stefko ST., INTRAOCULAR SYNOVIAL SARCOMA. Retin Cases Brief Rep. 2017</v>
      </c>
    </row>
    <row r="5021" spans="1:29" x14ac:dyDescent="0.3">
      <c r="A5021">
        <v>2583</v>
      </c>
      <c r="B5021" t="s">
        <v>5801</v>
      </c>
      <c r="C5021" t="s">
        <v>16047</v>
      </c>
      <c r="D5021" t="s">
        <v>26224</v>
      </c>
      <c r="E5021" t="s">
        <v>2511</v>
      </c>
      <c r="F5021" s="10"/>
      <c r="G5021">
        <v>2017</v>
      </c>
      <c r="J5021">
        <v>0.44755004526822084</v>
      </c>
      <c r="L5021" t="s">
        <v>37046</v>
      </c>
      <c r="M5021">
        <v>28724819</v>
      </c>
      <c r="Q5021" s="10"/>
      <c r="R5021" s="11">
        <f t="shared" si="156"/>
        <v>0</v>
      </c>
      <c r="U5021" s="11">
        <f t="shared" si="157"/>
        <v>0</v>
      </c>
      <c r="Y5021" s="11">
        <f>IF(SUM(Tableau1[[#This Row],[Other access]:[Sci-hub access]])&gt;=1,1,0)</f>
        <v>0</v>
      </c>
      <c r="Z5021" s="12">
        <f>IF(OR(Tableau1[[#This Row],[Access R1 + S1+ T1 ]]&gt;=1,Tableau1[[#This Row],[Access V1 +W1 + X1]]&gt;=1),1,0)</f>
        <v>0</v>
      </c>
      <c r="AB5021" s="10" t="str">
        <f>Tableau1[[#This Row],[DOI]]</f>
        <v>doi: 10.4103/ijo.IJO_54_17</v>
      </c>
      <c r="AC5021" s="13" t="str">
        <f>Tableau1[[#This Row],[Authors]]&amp;", "&amp;Tableau1[[#This Row],[Title]]&amp;" "&amp;Tableau1[[#This Row],[Journal]]&amp;". "&amp;Tableau1[[#This Row],[Year]]</f>
        <v>Jethani JN, Shah N, Amin S, Jethani M., Stability and effects of muscle transplantation for very large angle esotropia: A study of 22 patients. Indian J Ophthalmol. 2017</v>
      </c>
    </row>
    <row r="5022" spans="1:29" x14ac:dyDescent="0.3">
      <c r="A5022">
        <v>4948</v>
      </c>
      <c r="B5022" t="s">
        <v>8043</v>
      </c>
      <c r="C5022" t="s">
        <v>18272</v>
      </c>
      <c r="D5022" t="s">
        <v>28473</v>
      </c>
      <c r="E5022" t="s">
        <v>2443</v>
      </c>
      <c r="F5022" s="10"/>
      <c r="G5022">
        <v>2017</v>
      </c>
      <c r="J5022">
        <v>0.44756525882546161</v>
      </c>
      <c r="L5022" t="s">
        <v>39356</v>
      </c>
      <c r="M5022">
        <v>28388703</v>
      </c>
      <c r="Q5022" s="10"/>
      <c r="R5022" s="11">
        <f t="shared" si="156"/>
        <v>0</v>
      </c>
      <c r="U5022" s="11">
        <f t="shared" si="157"/>
        <v>0</v>
      </c>
      <c r="Y5022" s="11">
        <f>IF(SUM(Tableau1[[#This Row],[Other access]:[Sci-hub access]])&gt;=1,1,0)</f>
        <v>0</v>
      </c>
      <c r="Z5022" s="12">
        <f>IF(OR(Tableau1[[#This Row],[Access R1 + S1+ T1 ]]&gt;=1,Tableau1[[#This Row],[Access V1 +W1 + X1]]&gt;=1),1,0)</f>
        <v>0</v>
      </c>
      <c r="AB5022" s="10" t="str">
        <f>Tableau1[[#This Row],[DOI]]</f>
        <v>doi: 10.1167/iovs.16-21289</v>
      </c>
      <c r="AC5022" s="13" t="str">
        <f>Tableau1[[#This Row],[Authors]]&amp;", "&amp;Tableau1[[#This Row],[Title]]&amp;" "&amp;Tableau1[[#This Row],[Journal]]&amp;". "&amp;Tableau1[[#This Row],[Year]]</f>
        <v>Al-Sheikh M, Phasukkijwatana N, Dolz-Marco R, Rahimi M, Iafe NA, Freund KB, Sadda SR, Sarraf D., Quantitative OCT Angiography of the Retinal Microvasculature and the Choriocapillaris in Myopic Eyes. Invest Ophthalmol Vis Sci. 2017</v>
      </c>
    </row>
    <row r="5023" spans="1:29" x14ac:dyDescent="0.3">
      <c r="A5023">
        <v>3806</v>
      </c>
      <c r="B5023" t="s">
        <v>6971</v>
      </c>
      <c r="C5023" t="s">
        <v>17211</v>
      </c>
      <c r="D5023" t="s">
        <v>27395</v>
      </c>
      <c r="E5023" t="s">
        <v>2924</v>
      </c>
      <c r="F5023" s="10"/>
      <c r="G5023">
        <v>2017</v>
      </c>
      <c r="J5023">
        <v>0.44762578398473984</v>
      </c>
      <c r="L5023" t="s">
        <v>38249</v>
      </c>
      <c r="M5023">
        <v>28528076</v>
      </c>
      <c r="Q5023" s="10"/>
      <c r="R5023" s="11">
        <f t="shared" si="156"/>
        <v>0</v>
      </c>
      <c r="U5023" s="11">
        <f t="shared" si="157"/>
        <v>0</v>
      </c>
      <c r="Y5023" s="11">
        <f>IF(SUM(Tableau1[[#This Row],[Other access]:[Sci-hub access]])&gt;=1,1,0)</f>
        <v>0</v>
      </c>
      <c r="Z5023" s="12">
        <f>IF(OR(Tableau1[[#This Row],[Access R1 + S1+ T1 ]]&gt;=1,Tableau1[[#This Row],[Access V1 +W1 + X1]]&gt;=1),1,0)</f>
        <v>0</v>
      </c>
      <c r="AB5023" s="10" t="str">
        <f>Tableau1[[#This Row],[DOI]]</f>
        <v>doi: 10.1016/j.diabres.2017.04.024</v>
      </c>
      <c r="AC5023" s="13" t="str">
        <f>Tableau1[[#This Row],[Authors]]&amp;", "&amp;Tableau1[[#This Row],[Title]]&amp;" "&amp;Tableau1[[#This Row],[Journal]]&amp;". "&amp;Tableau1[[#This Row],[Year]]</f>
        <v>Bedard C, Sherry Liu S, Patterson C, Gerstein H, Griffith L., Systematic review: Can non-mydriatic cameras accurately detect diabetic retinopathy? Diabetes Res Clin Pract. 2017</v>
      </c>
    </row>
    <row r="5024" spans="1:29" ht="28.8" x14ac:dyDescent="0.3">
      <c r="A5024">
        <v>3164</v>
      </c>
      <c r="B5024" t="s">
        <v>6352</v>
      </c>
      <c r="C5024" t="s">
        <v>16595</v>
      </c>
      <c r="D5024" t="s">
        <v>26776</v>
      </c>
      <c r="E5024" t="s">
        <v>2597</v>
      </c>
      <c r="F5024" s="10"/>
      <c r="G5024">
        <v>2017</v>
      </c>
      <c r="J5024">
        <v>0.44764023305507217</v>
      </c>
      <c r="L5024" t="s">
        <v>37618</v>
      </c>
      <c r="M5024">
        <v>28627958</v>
      </c>
      <c r="Q5024" s="10"/>
      <c r="R5024" s="11">
        <f t="shared" si="156"/>
        <v>0</v>
      </c>
      <c r="U5024" s="11">
        <f t="shared" si="157"/>
        <v>0</v>
      </c>
      <c r="Y5024" s="11">
        <f>IF(SUM(Tableau1[[#This Row],[Other access]:[Sci-hub access]])&gt;=1,1,0)</f>
        <v>0</v>
      </c>
      <c r="Z5024" s="12">
        <f>IF(OR(Tableau1[[#This Row],[Access R1 + S1+ T1 ]]&gt;=1,Tableau1[[#This Row],[Access V1 +W1 + X1]]&gt;=1),1,0)</f>
        <v>0</v>
      </c>
      <c r="AB5024" s="10" t="str">
        <f>Tableau1[[#This Row],[DOI]]</f>
        <v>doi: 10.1080/01676830.2017.1337162</v>
      </c>
      <c r="AC5024" s="13" t="str">
        <f>Tableau1[[#This Row],[Authors]]&amp;", "&amp;Tableau1[[#This Row],[Title]]&amp;" "&amp;Tableau1[[#This Row],[Journal]]&amp;". "&amp;Tableau1[[#This Row],[Year]]</f>
        <v>Eshraghi B, Khalilipour E, Ameli K, Bazvand F, Mirmohammadsadeghi A., Pushed monocanalicular intubation versus probing for the treatment of simple and incomplete complex types of congenital nasolacrimal duct obstruction in children older than 18 months old. Orbit. 2017</v>
      </c>
    </row>
    <row r="5025" spans="1:29" x14ac:dyDescent="0.3">
      <c r="A5025">
        <v>9109</v>
      </c>
      <c r="B5025" t="s">
        <v>11712</v>
      </c>
      <c r="C5025" t="s">
        <v>21888</v>
      </c>
      <c r="D5025" t="s">
        <v>32153</v>
      </c>
      <c r="E5025" t="s">
        <v>2446</v>
      </c>
      <c r="F5025" s="10"/>
      <c r="G5025">
        <v>2017</v>
      </c>
      <c r="J5025">
        <v>0.44764025953663589</v>
      </c>
      <c r="L5025" t="s">
        <v>43430</v>
      </c>
      <c r="M5025">
        <v>27783093</v>
      </c>
      <c r="Q5025" s="10"/>
      <c r="R5025" s="11">
        <f t="shared" si="156"/>
        <v>0</v>
      </c>
      <c r="U5025" s="11">
        <f t="shared" si="157"/>
        <v>0</v>
      </c>
      <c r="Y5025" s="11">
        <f>IF(SUM(Tableau1[[#This Row],[Other access]:[Sci-hub access]])&gt;=1,1,0)</f>
        <v>0</v>
      </c>
      <c r="Z5025" s="12">
        <f>IF(OR(Tableau1[[#This Row],[Access R1 + S1+ T1 ]]&gt;=1,Tableau1[[#This Row],[Access V1 +W1 + X1]]&gt;=1),1,0)</f>
        <v>0</v>
      </c>
      <c r="AB5025" s="10" t="str">
        <f>Tableau1[[#This Row],[DOI]]</f>
        <v>doi: 10.3928/01913913-20160926-02</v>
      </c>
      <c r="AC5025" s="13" t="str">
        <f>Tableau1[[#This Row],[Authors]]&amp;", "&amp;Tableau1[[#This Row],[Title]]&amp;" "&amp;Tableau1[[#This Row],[Journal]]&amp;". "&amp;Tableau1[[#This Row],[Year]]</f>
        <v>Rajavi Z, Lashgari A, Sabbaghi H, Behradfar N, Yaseri M., The Incidence of Reoperation and Related Risk Factors Among Patients With Infantile Exotropia. J Pediatr Ophthalmol Strabismus. 2017</v>
      </c>
    </row>
    <row r="5026" spans="1:29" x14ac:dyDescent="0.3">
      <c r="A5026">
        <v>7809</v>
      </c>
      <c r="B5026" t="s">
        <v>10573</v>
      </c>
      <c r="C5026" t="s">
        <v>20769</v>
      </c>
      <c r="D5026" t="s">
        <v>31010</v>
      </c>
      <c r="E5026" t="s">
        <v>2609</v>
      </c>
      <c r="F5026" s="10"/>
      <c r="G5026">
        <v>2017</v>
      </c>
      <c r="J5026">
        <v>0.44764835159013383</v>
      </c>
      <c r="L5026" t="s">
        <v>42159</v>
      </c>
      <c r="M5026">
        <v>28053051</v>
      </c>
      <c r="Q5026" s="10"/>
      <c r="R5026" s="11">
        <f t="shared" si="156"/>
        <v>0</v>
      </c>
      <c r="U5026" s="11">
        <f t="shared" si="157"/>
        <v>0</v>
      </c>
      <c r="Y5026" s="11">
        <f>IF(SUM(Tableau1[[#This Row],[Other access]:[Sci-hub access]])&gt;=1,1,0)</f>
        <v>0</v>
      </c>
      <c r="Z5026" s="12">
        <f>IF(OR(Tableau1[[#This Row],[Access R1 + S1+ T1 ]]&gt;=1,Tableau1[[#This Row],[Access V1 +W1 + X1]]&gt;=1),1,0)</f>
        <v>0</v>
      </c>
      <c r="AB5026" s="10" t="str">
        <f>Tableau1[[#This Row],[DOI]]</f>
        <v>doi: 10.1093/hmg/ddw408</v>
      </c>
      <c r="AC5026" s="13" t="str">
        <f>Tableau1[[#This Row],[Authors]]&amp;", "&amp;Tableau1[[#This Row],[Title]]&amp;" "&amp;Tableau1[[#This Row],[Journal]]&amp;". "&amp;Tableau1[[#This Row],[Year]]</f>
        <v>Conley SM, Stuck MW, Watson JN, Naash MI., Rom1 converts Y141C-Prph2-associated pattern dystrophy to retinitis pigmentosa. Hum Mol Genet. 2017</v>
      </c>
    </row>
    <row r="5027" spans="1:29" x14ac:dyDescent="0.3">
      <c r="A5027">
        <v>426</v>
      </c>
      <c r="B5027" t="s">
        <v>3689</v>
      </c>
      <c r="C5027" t="s">
        <v>13949</v>
      </c>
      <c r="D5027" t="s">
        <v>24109</v>
      </c>
      <c r="E5027" t="s">
        <v>2496</v>
      </c>
      <c r="F5027" s="10"/>
      <c r="G5027">
        <v>2017</v>
      </c>
      <c r="J5027">
        <v>0.44794734296105532</v>
      </c>
      <c r="L5027" t="s">
        <v>34931</v>
      </c>
      <c r="M5027">
        <v>29217025</v>
      </c>
      <c r="Q5027" s="10"/>
      <c r="R5027" s="11">
        <f t="shared" si="156"/>
        <v>0</v>
      </c>
      <c r="U5027" s="11">
        <f t="shared" si="157"/>
        <v>0</v>
      </c>
      <c r="Y5027" s="11">
        <f>IF(SUM(Tableau1[[#This Row],[Other access]:[Sci-hub access]])&gt;=1,1,0)</f>
        <v>0</v>
      </c>
      <c r="Z5027" s="12">
        <f>IF(OR(Tableau1[[#This Row],[Access R1 + S1+ T1 ]]&gt;=1,Tableau1[[#This Row],[Access V1 +W1 + X1]]&gt;=1),1,0)</f>
        <v>0</v>
      </c>
      <c r="AB5027" s="10" t="str">
        <f>Tableau1[[#This Row],[DOI]]</f>
        <v>doi: 10.1016/j.jcjo.2017.04.006</v>
      </c>
      <c r="AC5027" s="13" t="str">
        <f>Tableau1[[#This Row],[Authors]]&amp;", "&amp;Tableau1[[#This Row],[Title]]&amp;" "&amp;Tableau1[[#This Row],[Journal]]&amp;". "&amp;Tableau1[[#This Row],[Year]]</f>
        <v>Sannan NS, Gregory-Evans CY, Lyons CJ, Lehman AM, Langlois S, Warner SJ, Zakrzewski H, Gregory-Evans K., Correlation of novel PAX6 gene abnormalities in aniridia and clinical presentation. Can J Ophthalmol. 2017</v>
      </c>
    </row>
    <row r="5028" spans="1:29" x14ac:dyDescent="0.3">
      <c r="A5028">
        <v>10295</v>
      </c>
      <c r="B5028" t="s">
        <v>12795</v>
      </c>
      <c r="C5028" t="s">
        <v>22962</v>
      </c>
      <c r="D5028" t="s">
        <v>33248</v>
      </c>
      <c r="E5028" t="s">
        <v>2541</v>
      </c>
      <c r="F5028" s="10"/>
      <c r="G5028">
        <v>2017</v>
      </c>
      <c r="J5028">
        <v>0.44799699753264</v>
      </c>
      <c r="L5028" t="s">
        <v>44547</v>
      </c>
      <c r="M5028">
        <v>27391942</v>
      </c>
      <c r="Q5028" s="10"/>
      <c r="R5028" s="11">
        <f t="shared" si="156"/>
        <v>0</v>
      </c>
      <c r="U5028" s="11">
        <f t="shared" si="157"/>
        <v>0</v>
      </c>
      <c r="Y5028" s="11">
        <f>IF(SUM(Tableau1[[#This Row],[Other access]:[Sci-hub access]])&gt;=1,1,0)</f>
        <v>0</v>
      </c>
      <c r="Z5028" s="12">
        <f>IF(OR(Tableau1[[#This Row],[Access R1 + S1+ T1 ]]&gt;=1,Tableau1[[#This Row],[Access V1 +W1 + X1]]&gt;=1),1,0)</f>
        <v>0</v>
      </c>
      <c r="AB5028" s="10" t="str">
        <f>Tableau1[[#This Row],[DOI]]</f>
        <v>doi: 10.1097/WNO.0000000000000408</v>
      </c>
      <c r="AC5028" s="13" t="str">
        <f>Tableau1[[#This Row],[Authors]]&amp;", "&amp;Tableau1[[#This Row],[Title]]&amp;" "&amp;Tableau1[[#This Row],[Journal]]&amp;". "&amp;Tableau1[[#This Row],[Year]]</f>
        <v>Ryu WHA, Starreveld Y, Burton JM, Liu J, Costello F; PITNET Study Group.., The Utility of Magnetic Resonance Imaging in Assessing Patients With Pituitary Tumors Compressing the Anterior Visual Pathway. J Neuroophthalmol. 2017</v>
      </c>
    </row>
    <row r="5029" spans="1:29" x14ac:dyDescent="0.3">
      <c r="A5029">
        <v>10078</v>
      </c>
      <c r="B5029" t="s">
        <v>12592</v>
      </c>
      <c r="C5029" t="s">
        <v>22760</v>
      </c>
      <c r="D5029" t="s">
        <v>33041</v>
      </c>
      <c r="E5029" t="s">
        <v>2440</v>
      </c>
      <c r="F5029" s="10"/>
      <c r="G5029">
        <v>2017</v>
      </c>
      <c r="J5029">
        <v>0.44819597258210397</v>
      </c>
      <c r="L5029" t="s">
        <v>44334</v>
      </c>
      <c r="M5029">
        <v>27475976</v>
      </c>
      <c r="Q5029" s="10"/>
      <c r="R5029" s="11">
        <f t="shared" si="156"/>
        <v>0</v>
      </c>
      <c r="U5029" s="11">
        <f t="shared" si="157"/>
        <v>0</v>
      </c>
      <c r="Y5029" s="11">
        <f>IF(SUM(Tableau1[[#This Row],[Other access]:[Sci-hub access]])&gt;=1,1,0)</f>
        <v>0</v>
      </c>
      <c r="Z5029" s="12">
        <f>IF(OR(Tableau1[[#This Row],[Access R1 + S1+ T1 ]]&gt;=1,Tableau1[[#This Row],[Access V1 +W1 + X1]]&gt;=1),1,0)</f>
        <v>0</v>
      </c>
      <c r="AB5029" s="10" t="str">
        <f>Tableau1[[#This Row],[DOI]]</f>
        <v>doi: 10.1016/j.exer.2016.07.018</v>
      </c>
      <c r="AC5029" s="13" t="str">
        <f>Tableau1[[#This Row],[Authors]]&amp;", "&amp;Tableau1[[#This Row],[Title]]&amp;" "&amp;Tableau1[[#This Row],[Journal]]&amp;". "&amp;Tableau1[[#This Row],[Year]]</f>
        <v>Hollander DA, Pennesi ME, Alvarado JA., Management of plateau iris syndrome with cataract extraction and endoscopic cyclophotocoagulation. Exp Eye Res. 2017</v>
      </c>
    </row>
    <row r="5030" spans="1:29" x14ac:dyDescent="0.3">
      <c r="A5030">
        <v>1179</v>
      </c>
      <c r="B5030" t="s">
        <v>4441</v>
      </c>
      <c r="C5030" t="s">
        <v>14694</v>
      </c>
      <c r="D5030" t="s">
        <v>24862</v>
      </c>
      <c r="E5030" t="s">
        <v>2446</v>
      </c>
      <c r="F5030" s="10"/>
      <c r="G5030">
        <v>2018</v>
      </c>
      <c r="J5030">
        <v>0.44822589959838477</v>
      </c>
      <c r="L5030" t="s">
        <v>35666</v>
      </c>
      <c r="M5030">
        <v>28991350</v>
      </c>
      <c r="Q5030" s="10"/>
      <c r="R5030" s="11">
        <f t="shared" si="156"/>
        <v>0</v>
      </c>
      <c r="U5030" s="11">
        <f t="shared" si="157"/>
        <v>0</v>
      </c>
      <c r="Y5030" s="11">
        <f>IF(SUM(Tableau1[[#This Row],[Other access]:[Sci-hub access]])&gt;=1,1,0)</f>
        <v>0</v>
      </c>
      <c r="Z5030" s="12">
        <f>IF(OR(Tableau1[[#This Row],[Access R1 + S1+ T1 ]]&gt;=1,Tableau1[[#This Row],[Access V1 +W1 + X1]]&gt;=1),1,0)</f>
        <v>0</v>
      </c>
      <c r="AB5030" s="10" t="str">
        <f>Tableau1[[#This Row],[DOI]]</f>
        <v>doi: 10.3928/01913913-20170703-16</v>
      </c>
      <c r="AC5030" s="13" t="str">
        <f>Tableau1[[#This Row],[Authors]]&amp;", "&amp;Tableau1[[#This Row],[Title]]&amp;" "&amp;Tableau1[[#This Row],[Journal]]&amp;". "&amp;Tableau1[[#This Row],[Year]]</f>
        <v>Paduca A, Bruenech JR., Neuroanatomical Structures in Human Extraocular Muscles and Their Potential Implication in the Development of Oculomotor Disorders. J Pediatr Ophthalmol Strabismus. 2018</v>
      </c>
    </row>
    <row r="5031" spans="1:29" ht="28.8" x14ac:dyDescent="0.3">
      <c r="A5031">
        <v>6625</v>
      </c>
      <c r="B5031" t="s">
        <v>9538</v>
      </c>
      <c r="C5031" t="s">
        <v>19745</v>
      </c>
      <c r="D5031" t="s">
        <v>29971</v>
      </c>
      <c r="E5031" t="s">
        <v>2532</v>
      </c>
      <c r="F5031" s="10"/>
      <c r="G5031">
        <v>2017</v>
      </c>
      <c r="J5031">
        <v>0.44829416050185578</v>
      </c>
      <c r="L5031" t="s">
        <v>40988</v>
      </c>
      <c r="M5031">
        <v>28188405</v>
      </c>
      <c r="Q5031" s="10"/>
      <c r="R5031" s="11">
        <f t="shared" si="156"/>
        <v>0</v>
      </c>
      <c r="U5031" s="11">
        <f t="shared" si="157"/>
        <v>0</v>
      </c>
      <c r="Y5031" s="11">
        <f>IF(SUM(Tableau1[[#This Row],[Other access]:[Sci-hub access]])&gt;=1,1,0)</f>
        <v>0</v>
      </c>
      <c r="Z5031" s="12">
        <f>IF(OR(Tableau1[[#This Row],[Access R1 + S1+ T1 ]]&gt;=1,Tableau1[[#This Row],[Access V1 +W1 + X1]]&gt;=1),1,0)</f>
        <v>0</v>
      </c>
      <c r="AB5031" s="10" t="str">
        <f>Tableau1[[#This Row],[DOI]]</f>
        <v>doi: 10.1007/s10384-017-0502-4</v>
      </c>
      <c r="AC5031" s="13" t="str">
        <f>Tableau1[[#This Row],[Authors]]&amp;", "&amp;Tableau1[[#This Row],[Title]]&amp;" "&amp;Tableau1[[#This Row],[Journal]]&amp;". "&amp;Tableau1[[#This Row],[Year]]</f>
        <v>Koh V, Chen D, Aquino CM, Aduan J, Sng C, Chee LS, Chew P., Success rates of 2-site phacoemulsification combined with fornix-based trabeculectomy using mitomycin C for primary angle-closure glaucoma and primary open-angle glaucoma in an Asian population. Jpn J Ophthalmol. 2017</v>
      </c>
    </row>
    <row r="5032" spans="1:29" ht="28.8" x14ac:dyDescent="0.3">
      <c r="A5032">
        <v>6684</v>
      </c>
      <c r="B5032" t="s">
        <v>9586</v>
      </c>
      <c r="C5032" t="s">
        <v>19792</v>
      </c>
      <c r="D5032" t="s">
        <v>30019</v>
      </c>
      <c r="E5032" t="s">
        <v>2900</v>
      </c>
      <c r="F5032" s="10"/>
      <c r="G5032">
        <v>2017</v>
      </c>
      <c r="J5032">
        <v>0.44846950548919318</v>
      </c>
      <c r="L5032" t="s">
        <v>41047</v>
      </c>
      <c r="M5032">
        <v>28179137</v>
      </c>
      <c r="Q5032" s="10"/>
      <c r="R5032" s="11">
        <f t="shared" si="156"/>
        <v>0</v>
      </c>
      <c r="U5032" s="11">
        <f t="shared" si="157"/>
        <v>0</v>
      </c>
      <c r="Y5032" s="11">
        <f>IF(SUM(Tableau1[[#This Row],[Other access]:[Sci-hub access]])&gt;=1,1,0)</f>
        <v>0</v>
      </c>
      <c r="Z5032" s="12">
        <f>IF(OR(Tableau1[[#This Row],[Access R1 + S1+ T1 ]]&gt;=1,Tableau1[[#This Row],[Access V1 +W1 + X1]]&gt;=1),1,0)</f>
        <v>0</v>
      </c>
      <c r="AB5032" s="10" t="str">
        <f>Tableau1[[#This Row],[DOI]]</f>
        <v>doi: 10.1016/j.bbapap.2017.02.003</v>
      </c>
      <c r="AC5032" s="13" t="str">
        <f>Tableau1[[#This Row],[Authors]]&amp;", "&amp;Tableau1[[#This Row],[Title]]&amp;" "&amp;Tableau1[[#This Row],[Journal]]&amp;". "&amp;Tableau1[[#This Row],[Year]]</f>
        <v>Khoshaman K, Yousefi R, Tamaddon AM, Abolmaali SS, Oryan A, Moosavi-Movahedi AA, Kurganov BI., The impact of different mutations at Arg54 on structure, chaperone-like activity and oligomerization state of human αA-crystallin: The pathomechanism underlying congenital cataract-causing mutations R54L, R54P and R54C. Biochim Biophys Acta. 2017</v>
      </c>
    </row>
    <row r="5033" spans="1:29" x14ac:dyDescent="0.3">
      <c r="A5033">
        <v>8256</v>
      </c>
      <c r="B5033" t="s">
        <v>10960</v>
      </c>
      <c r="C5033" t="s">
        <v>21147</v>
      </c>
      <c r="D5033" t="s">
        <v>31398</v>
      </c>
      <c r="E5033" t="s">
        <v>2640</v>
      </c>
      <c r="F5033" s="10"/>
      <c r="G5033">
        <v>2017</v>
      </c>
      <c r="J5033">
        <v>0.44852345397562765</v>
      </c>
      <c r="L5033" t="s">
        <v>42601</v>
      </c>
      <c r="M5033">
        <v>27959436</v>
      </c>
      <c r="Q5033" s="10"/>
      <c r="R5033" s="11">
        <f t="shared" si="156"/>
        <v>0</v>
      </c>
      <c r="U5033" s="11">
        <f t="shared" si="157"/>
        <v>0</v>
      </c>
      <c r="Y5033" s="11">
        <f>IF(SUM(Tableau1[[#This Row],[Other access]:[Sci-hub access]])&gt;=1,1,0)</f>
        <v>0</v>
      </c>
      <c r="Z5033" s="12">
        <f>IF(OR(Tableau1[[#This Row],[Access R1 + S1+ T1 ]]&gt;=1,Tableau1[[#This Row],[Access V1 +W1 + X1]]&gt;=1),1,0)</f>
        <v>0</v>
      </c>
      <c r="AB5033" s="10" t="str">
        <f>Tableau1[[#This Row],[DOI]]</f>
        <v>doi: 10.3892/mmr.2016.6007</v>
      </c>
      <c r="AC5033" s="13" t="str">
        <f>Tableau1[[#This Row],[Authors]]&amp;", "&amp;Tableau1[[#This Row],[Title]]&amp;" "&amp;Tableau1[[#This Row],[Journal]]&amp;". "&amp;Tableau1[[#This Row],[Year]]</f>
        <v>Xiao D, Lv C, Zhang Z, Wu M, Zheng X, Yang L, Li X, Wu G, Chen J., Novel CC2D2A compound heterozygous mutations cause Joubert syndrome. Mol Med Rep. 2017</v>
      </c>
    </row>
    <row r="5034" spans="1:29" x14ac:dyDescent="0.3">
      <c r="A5034">
        <v>667</v>
      </c>
      <c r="B5034" t="s">
        <v>3930</v>
      </c>
      <c r="C5034" t="s">
        <v>14185</v>
      </c>
      <c r="D5034" t="s">
        <v>24350</v>
      </c>
      <c r="E5034" t="s">
        <v>2469</v>
      </c>
      <c r="F5034" s="10"/>
      <c r="G5034">
        <v>2018</v>
      </c>
      <c r="J5034">
        <v>0.44872115242007693</v>
      </c>
      <c r="L5034" t="s">
        <v>35160</v>
      </c>
      <c r="M5034">
        <v>29144827</v>
      </c>
      <c r="Q5034" s="10"/>
      <c r="R5034" s="11">
        <f t="shared" si="156"/>
        <v>0</v>
      </c>
      <c r="U5034" s="11">
        <f t="shared" si="157"/>
        <v>0</v>
      </c>
      <c r="Y5034" s="11">
        <f>IF(SUM(Tableau1[[#This Row],[Other access]:[Sci-hub access]])&gt;=1,1,0)</f>
        <v>0</v>
      </c>
      <c r="Z5034" s="12">
        <f>IF(OR(Tableau1[[#This Row],[Access R1 + S1+ T1 ]]&gt;=1,Tableau1[[#This Row],[Access V1 +W1 + X1]]&gt;=1),1,0)</f>
        <v>0</v>
      </c>
      <c r="AB5034" s="10" t="str">
        <f>Tableau1[[#This Row],[DOI]]</f>
        <v>doi: 10.1080/08820538.2017.1353814</v>
      </c>
      <c r="AC5034" s="13" t="str">
        <f>Tableau1[[#This Row],[Authors]]&amp;", "&amp;Tableau1[[#This Row],[Title]]&amp;" "&amp;Tableau1[[#This Row],[Journal]]&amp;". "&amp;Tableau1[[#This Row],[Year]]</f>
        <v>Learned D, Eliott D., Management of Delayed Suprachoroidal Hemorrhage after Glaucoma Surgery. Semin Ophthalmol. 2018</v>
      </c>
    </row>
    <row r="5035" spans="1:29" ht="28.8" x14ac:dyDescent="0.3">
      <c r="A5035">
        <v>5081</v>
      </c>
      <c r="B5035" t="s">
        <v>8162</v>
      </c>
      <c r="C5035" t="s">
        <v>18388</v>
      </c>
      <c r="D5035" t="s">
        <v>28592</v>
      </c>
      <c r="E5035" t="s">
        <v>2848</v>
      </c>
      <c r="F5035" s="10"/>
      <c r="G5035">
        <v>2017</v>
      </c>
      <c r="J5035">
        <v>0.44880601810433918</v>
      </c>
      <c r="L5035" t="s">
        <v>39489</v>
      </c>
      <c r="M5035">
        <v>28376086</v>
      </c>
      <c r="Q5035" s="10"/>
      <c r="R5035" s="11">
        <f t="shared" si="156"/>
        <v>0</v>
      </c>
      <c r="U5035" s="11">
        <f t="shared" si="157"/>
        <v>0</v>
      </c>
      <c r="Y5035" s="11">
        <f>IF(SUM(Tableau1[[#This Row],[Other access]:[Sci-hub access]])&gt;=1,1,0)</f>
        <v>0</v>
      </c>
      <c r="Z5035" s="12">
        <f>IF(OR(Tableau1[[#This Row],[Access R1 + S1+ T1 ]]&gt;=1,Tableau1[[#This Row],[Access V1 +W1 + X1]]&gt;=1),1,0)</f>
        <v>0</v>
      </c>
      <c r="AB5035" s="10" t="str">
        <f>Tableau1[[#This Row],[DOI]]</f>
        <v>doi: 10.1371/journal.pgen.1006656</v>
      </c>
      <c r="AC5035" s="13" t="str">
        <f>Tableau1[[#This Row],[Authors]]&amp;", "&amp;Tableau1[[#This Row],[Title]]&amp;" "&amp;Tableau1[[#This Row],[Journal]]&amp;". "&amp;Tableau1[[#This Row],[Year]]</f>
        <v>Terzenidou ME, Segklia A, Kano T, Papastefanaki F, Karakostas A, Charalambous M, Ioakeimidis F, Papadaki M, Kloukina I, Chrysanthou-Piterou M, Samiotaki M, Panayotou G, Matsas R, Douni E., Novel insights into SLC25A46-related pathologies in a genetic mouse model. PLoS Genet. 2017</v>
      </c>
    </row>
    <row r="5036" spans="1:29" x14ac:dyDescent="0.3">
      <c r="A5036">
        <v>4137</v>
      </c>
      <c r="B5036" t="s">
        <v>7282</v>
      </c>
      <c r="C5036" t="s">
        <v>17519</v>
      </c>
      <c r="D5036" t="s">
        <v>27710</v>
      </c>
      <c r="E5036" t="s">
        <v>2486</v>
      </c>
      <c r="F5036" s="10"/>
      <c r="G5036">
        <v>2017</v>
      </c>
      <c r="J5036">
        <v>0.448810594081548</v>
      </c>
      <c r="L5036" t="s">
        <v>38568</v>
      </c>
      <c r="M5036">
        <v>28481050</v>
      </c>
      <c r="Q5036" s="10"/>
      <c r="R5036" s="11">
        <f t="shared" si="156"/>
        <v>0</v>
      </c>
      <c r="U5036" s="11">
        <f t="shared" si="157"/>
        <v>0</v>
      </c>
      <c r="Y5036" s="11">
        <f>IF(SUM(Tableau1[[#This Row],[Other access]:[Sci-hub access]])&gt;=1,1,0)</f>
        <v>0</v>
      </c>
      <c r="Z5036" s="12">
        <f>IF(OR(Tableau1[[#This Row],[Access R1 + S1+ T1 ]]&gt;=1,Tableau1[[#This Row],[Access V1 +W1 + X1]]&gt;=1),1,0)</f>
        <v>0</v>
      </c>
      <c r="AB5036" s="10" t="str">
        <f>Tableau1[[#This Row],[DOI]]</f>
        <v>doi: 10.1111/aos.13405</v>
      </c>
      <c r="AC5036" s="13" t="str">
        <f>Tableau1[[#This Row],[Authors]]&amp;", "&amp;Tableau1[[#This Row],[Title]]&amp;" "&amp;Tableau1[[#This Row],[Journal]]&amp;". "&amp;Tableau1[[#This Row],[Year]]</f>
        <v>Pärssinen O, Kauppinen M., Anisometropia of spherical equivalent and astigmatism among myopes: a 23-year follow-up study of prevalence and changes from childhood to adulthood. Acta Ophthalmol. 2017</v>
      </c>
    </row>
    <row r="5037" spans="1:29" x14ac:dyDescent="0.3">
      <c r="A5037">
        <v>4530</v>
      </c>
      <c r="B5037" t="s">
        <v>7653</v>
      </c>
      <c r="C5037" t="s">
        <v>17888</v>
      </c>
      <c r="D5037" t="s">
        <v>28082</v>
      </c>
      <c r="E5037" t="s">
        <v>3053</v>
      </c>
      <c r="F5037" s="10"/>
      <c r="G5037">
        <v>2017</v>
      </c>
      <c r="J5037">
        <v>0.44910404247544178</v>
      </c>
      <c r="L5037" t="s">
        <v>38948</v>
      </c>
      <c r="M5037">
        <v>28437268</v>
      </c>
      <c r="Q5037" s="10"/>
      <c r="R5037" s="11">
        <f t="shared" si="156"/>
        <v>0</v>
      </c>
      <c r="U5037" s="11">
        <f t="shared" si="157"/>
        <v>0</v>
      </c>
      <c r="Y5037" s="11">
        <f>IF(SUM(Tableau1[[#This Row],[Other access]:[Sci-hub access]])&gt;=1,1,0)</f>
        <v>0</v>
      </c>
      <c r="Z5037" s="12">
        <f>IF(OR(Tableau1[[#This Row],[Access R1 + S1+ T1 ]]&gt;=1,Tableau1[[#This Row],[Access V1 +W1 + X1]]&gt;=1),1,0)</f>
        <v>0</v>
      </c>
      <c r="AB5037" s="10" t="str">
        <f>Tableau1[[#This Row],[DOI]]</f>
        <v>doi: 10.1097/SCS.0000000000003597</v>
      </c>
      <c r="AC5037" s="13" t="str">
        <f>Tableau1[[#This Row],[Authors]]&amp;", "&amp;Tableau1[[#This Row],[Title]]&amp;" "&amp;Tableau1[[#This Row],[Journal]]&amp;". "&amp;Tableau1[[#This Row],[Year]]</f>
        <v>Lee KA., Anisocoria After Repair of Blowout Fracture. J Craniofac Surg. 2017</v>
      </c>
    </row>
    <row r="5038" spans="1:29" x14ac:dyDescent="0.3">
      <c r="A5038">
        <v>6674</v>
      </c>
      <c r="B5038" t="s">
        <v>9578</v>
      </c>
      <c r="C5038" t="s">
        <v>19784</v>
      </c>
      <c r="D5038" t="s">
        <v>30011</v>
      </c>
      <c r="E5038" t="s">
        <v>2525</v>
      </c>
      <c r="F5038" s="10"/>
      <c r="G5038">
        <v>2017</v>
      </c>
      <c r="J5038">
        <v>0.44912343718430747</v>
      </c>
      <c r="L5038" t="s">
        <v>41037</v>
      </c>
      <c r="M5038">
        <v>28181362</v>
      </c>
      <c r="Q5038" s="10"/>
      <c r="R5038" s="11">
        <f t="shared" si="156"/>
        <v>0</v>
      </c>
      <c r="U5038" s="11">
        <f t="shared" si="157"/>
        <v>0</v>
      </c>
      <c r="Y5038" s="11">
        <f>IF(SUM(Tableau1[[#This Row],[Other access]:[Sci-hub access]])&gt;=1,1,0)</f>
        <v>0</v>
      </c>
      <c r="Z5038" s="12">
        <f>IF(OR(Tableau1[[#This Row],[Access R1 + S1+ T1 ]]&gt;=1,Tableau1[[#This Row],[Access V1 +W1 + X1]]&gt;=1),1,0)</f>
        <v>0</v>
      </c>
      <c r="AB5038" s="10" t="str">
        <f>Tableau1[[#This Row],[DOI]]</f>
        <v>doi: 10.1111/ceo.12927</v>
      </c>
      <c r="AC5038" s="13" t="str">
        <f>Tableau1[[#This Row],[Authors]]&amp;", "&amp;Tableau1[[#This Row],[Title]]&amp;" "&amp;Tableau1[[#This Row],[Journal]]&amp;". "&amp;Tableau1[[#This Row],[Year]]</f>
        <v>Ferguson I, Huecker J, Huang J, McClelland C, Van Stavern G., Risk factors for radiation-induced optic neuropathy: a case-control study. Clin Exp Ophthalmol. 2017</v>
      </c>
    </row>
    <row r="5039" spans="1:29" ht="28.8" x14ac:dyDescent="0.3">
      <c r="A5039">
        <v>6506</v>
      </c>
      <c r="B5039" t="s">
        <v>9431</v>
      </c>
      <c r="C5039" t="s">
        <v>19639</v>
      </c>
      <c r="D5039" t="s">
        <v>29862</v>
      </c>
      <c r="E5039" t="s">
        <v>2862</v>
      </c>
      <c r="F5039" s="10"/>
      <c r="G5039">
        <v>2017</v>
      </c>
      <c r="J5039">
        <v>0.44912822910924044</v>
      </c>
      <c r="L5039" t="s">
        <v>40871</v>
      </c>
      <c r="M5039">
        <v>28202864</v>
      </c>
      <c r="Q5039" s="10"/>
      <c r="R5039" s="11">
        <f t="shared" si="156"/>
        <v>0</v>
      </c>
      <c r="U5039" s="11">
        <f t="shared" si="157"/>
        <v>0</v>
      </c>
      <c r="Y5039" s="11">
        <f>IF(SUM(Tableau1[[#This Row],[Other access]:[Sci-hub access]])&gt;=1,1,0)</f>
        <v>0</v>
      </c>
      <c r="Z5039" s="12">
        <f>IF(OR(Tableau1[[#This Row],[Access R1 + S1+ T1 ]]&gt;=1,Tableau1[[#This Row],[Access V1 +W1 + X1]]&gt;=1),1,0)</f>
        <v>0</v>
      </c>
      <c r="AB5039" s="10" t="str">
        <f>Tableau1[[#This Row],[DOI]]</f>
        <v>doi: 10.2169/internalmedicine.56.7548</v>
      </c>
      <c r="AC5039" s="13" t="str">
        <f>Tableau1[[#This Row],[Authors]]&amp;", "&amp;Tableau1[[#This Row],[Title]]&amp;" "&amp;Tableau1[[#This Row],[Journal]]&amp;". "&amp;Tableau1[[#This Row],[Year]]</f>
        <v>Inoue R, Fujigaki Y, Kobayashi K, Tamura Y, Ota T, Shibata S, Ishida T, Kondo F, Yamaguchi Y, Uchida S., Clinical Presentation of Tubulointerstitial Nephritis Caused by Amyloid Light-chain Amyloidosis in a Patient with Sjögren's Syndrome. Intern Med. 2017</v>
      </c>
    </row>
    <row r="5040" spans="1:29" x14ac:dyDescent="0.3">
      <c r="A5040">
        <v>6509</v>
      </c>
      <c r="B5040" t="s">
        <v>9434</v>
      </c>
      <c r="C5040" t="s">
        <v>19642</v>
      </c>
      <c r="D5040" t="s">
        <v>29865</v>
      </c>
      <c r="E5040" t="s">
        <v>2438</v>
      </c>
      <c r="F5040" s="10"/>
      <c r="G5040">
        <v>2017</v>
      </c>
      <c r="J5040">
        <v>0.44945108379995324</v>
      </c>
      <c r="L5040" t="s">
        <v>40874</v>
      </c>
      <c r="M5040">
        <v>28202479</v>
      </c>
      <c r="Q5040" s="10"/>
      <c r="R5040" s="11">
        <f t="shared" si="156"/>
        <v>0</v>
      </c>
      <c r="U5040" s="11">
        <f t="shared" si="157"/>
        <v>0</v>
      </c>
      <c r="Y5040" s="11">
        <f>IF(SUM(Tableau1[[#This Row],[Other access]:[Sci-hub access]])&gt;=1,1,0)</f>
        <v>0</v>
      </c>
      <c r="Z5040" s="12">
        <f>IF(OR(Tableau1[[#This Row],[Access R1 + S1+ T1 ]]&gt;=1,Tableau1[[#This Row],[Access V1 +W1 + X1]]&gt;=1),1,0)</f>
        <v>0</v>
      </c>
      <c r="AB5040" s="10" t="str">
        <f>Tableau1[[#This Row],[DOI]]</f>
        <v>doi: 10.1136/bjophthalmol-2016-310040</v>
      </c>
      <c r="AC5040" s="13" t="str">
        <f>Tableau1[[#This Row],[Authors]]&amp;", "&amp;Tableau1[[#This Row],[Title]]&amp;" "&amp;Tableau1[[#This Row],[Journal]]&amp;". "&amp;Tableau1[[#This Row],[Year]]</f>
        <v>Kyari F, Gilbert C, Blanchet K, Wormald R., Improving services for glaucoma care in Nigeria: implications for policy and programmes to achieve universal health coverage. Br J Ophthalmol. 2017</v>
      </c>
    </row>
    <row r="5041" spans="1:29" x14ac:dyDescent="0.3">
      <c r="A5041">
        <v>6610</v>
      </c>
      <c r="B5041" t="s">
        <v>9525</v>
      </c>
      <c r="C5041" t="s">
        <v>19732</v>
      </c>
      <c r="D5041" t="s">
        <v>29957</v>
      </c>
      <c r="E5041" t="s">
        <v>2456</v>
      </c>
      <c r="F5041" s="10"/>
      <c r="G5041">
        <v>2017</v>
      </c>
      <c r="J5041">
        <v>0.44961313819201365</v>
      </c>
      <c r="L5041" t="s">
        <v>40975</v>
      </c>
      <c r="M5041">
        <v>28190019</v>
      </c>
      <c r="Q5041" s="10"/>
      <c r="R5041" s="11">
        <f t="shared" si="156"/>
        <v>0</v>
      </c>
      <c r="U5041" s="11">
        <f t="shared" si="157"/>
        <v>0</v>
      </c>
      <c r="Y5041" s="11">
        <f>IF(SUM(Tableau1[[#This Row],[Other access]:[Sci-hub access]])&gt;=1,1,0)</f>
        <v>0</v>
      </c>
      <c r="Z5041" s="12">
        <f>IF(OR(Tableau1[[#This Row],[Access R1 + S1+ T1 ]]&gt;=1,Tableau1[[#This Row],[Access V1 +W1 + X1]]&gt;=1),1,0)</f>
        <v>0</v>
      </c>
      <c r="AB5041" s="10" t="str">
        <f>Tableau1[[#This Row],[DOI]]</f>
        <v>doi: 10.1159/000455355</v>
      </c>
      <c r="AC5041" s="13" t="str">
        <f>Tableau1[[#This Row],[Authors]]&amp;", "&amp;Tableau1[[#This Row],[Title]]&amp;" "&amp;Tableau1[[#This Row],[Journal]]&amp;". "&amp;Tableau1[[#This Row],[Year]]</f>
        <v>Barth T, Zeman F, Helbig H, Oberacher-Velten I., Clinical Features and Outcome of Paediatric Retinal Detachment. Ophthalmologica. 2017</v>
      </c>
    </row>
    <row r="5042" spans="1:29" x14ac:dyDescent="0.3">
      <c r="A5042">
        <v>11075</v>
      </c>
      <c r="B5042" t="s">
        <v>13496</v>
      </c>
      <c r="C5042" t="s">
        <v>23656</v>
      </c>
      <c r="D5042" t="s">
        <v>33950</v>
      </c>
      <c r="E5042" t="s">
        <v>2447</v>
      </c>
      <c r="F5042" s="10"/>
      <c r="G5042">
        <v>2017</v>
      </c>
      <c r="J5042">
        <v>0.44978333575000684</v>
      </c>
      <c r="L5042" t="s">
        <v>45316</v>
      </c>
      <c r="M5042">
        <v>26020714</v>
      </c>
      <c r="Q5042" s="10"/>
      <c r="R5042" s="11">
        <f t="shared" si="156"/>
        <v>0</v>
      </c>
      <c r="U5042" s="11">
        <f t="shared" si="157"/>
        <v>0</v>
      </c>
      <c r="Y5042" s="11">
        <f>IF(SUM(Tableau1[[#This Row],[Other access]:[Sci-hub access]])&gt;=1,1,0)</f>
        <v>0</v>
      </c>
      <c r="Z5042" s="12">
        <f>IF(OR(Tableau1[[#This Row],[Access R1 + S1+ T1 ]]&gt;=1,Tableau1[[#This Row],[Access V1 +W1 + X1]]&gt;=1),1,0)</f>
        <v>0</v>
      </c>
      <c r="AB5042" s="10" t="str">
        <f>Tableau1[[#This Row],[DOI]]</f>
        <v>doi: 10.1097/IOP.0000000000000503</v>
      </c>
      <c r="AC5042" s="13" t="str">
        <f>Tableau1[[#This Row],[Authors]]&amp;", "&amp;Tableau1[[#This Row],[Title]]&amp;" "&amp;Tableau1[[#This Row],[Journal]]&amp;". "&amp;Tableau1[[#This Row],[Year]]</f>
        <v>Kashkouli MB, Shahrzad S, Jazayeri AA, Abtahi MB., Treatment of Blepharospasm in Schwartz-Jampel Syndrome: Botulinum Toxin A Injection or Surgery. Ophthal Plast Reconstr Surg. 2017</v>
      </c>
    </row>
    <row r="5043" spans="1:29" x14ac:dyDescent="0.3">
      <c r="A5043">
        <v>3751</v>
      </c>
      <c r="B5043" t="s">
        <v>6920</v>
      </c>
      <c r="C5043" t="s">
        <v>17160</v>
      </c>
      <c r="D5043" t="s">
        <v>27344</v>
      </c>
      <c r="E5043" t="s">
        <v>2495</v>
      </c>
      <c r="F5043" s="10"/>
      <c r="G5043">
        <v>2017</v>
      </c>
      <c r="J5043">
        <v>0.44990140823935298</v>
      </c>
      <c r="L5043" t="s">
        <v>38195</v>
      </c>
      <c r="M5043">
        <v>28538336</v>
      </c>
      <c r="Q5043" s="10"/>
      <c r="R5043" s="11">
        <f t="shared" si="156"/>
        <v>0</v>
      </c>
      <c r="U5043" s="11">
        <f t="shared" si="157"/>
        <v>0</v>
      </c>
      <c r="Y5043" s="11">
        <f>IF(SUM(Tableau1[[#This Row],[Other access]:[Sci-hub access]])&gt;=1,1,0)</f>
        <v>0</v>
      </c>
      <c r="Z5043" s="12">
        <f>IF(OR(Tableau1[[#This Row],[Access R1 + S1+ T1 ]]&gt;=1,Tableau1[[#This Row],[Access V1 +W1 + X1]]&gt;=1),1,0)</f>
        <v>0</v>
      </c>
      <c r="AB5043" s="10" t="str">
        <f>Tableau1[[#This Row],[DOI]]</f>
        <v>doi: 10.1097/OPX.0000000000001086</v>
      </c>
      <c r="AC5043" s="13" t="str">
        <f>Tableau1[[#This Row],[Authors]]&amp;", "&amp;Tableau1[[#This Row],[Title]]&amp;" "&amp;Tableau1[[#This Row],[Journal]]&amp;". "&amp;Tableau1[[#This Row],[Year]]</f>
        <v>van Tilborg MM, Murphy PJ, Evans KS., Impact of Dry Eye Symptoms and Daily Activities in a Modern Office. Optom Vis Sci. 2017</v>
      </c>
    </row>
    <row r="5044" spans="1:29" x14ac:dyDescent="0.3">
      <c r="A5044">
        <v>2379</v>
      </c>
      <c r="B5044" t="s">
        <v>5605</v>
      </c>
      <c r="C5044" t="s">
        <v>15850</v>
      </c>
      <c r="D5044" t="s">
        <v>26027</v>
      </c>
      <c r="E5044" t="s">
        <v>2462</v>
      </c>
      <c r="F5044" s="10"/>
      <c r="G5044">
        <v>2017</v>
      </c>
      <c r="J5044">
        <v>0.44999965635004291</v>
      </c>
      <c r="L5044" t="s">
        <v>36844</v>
      </c>
      <c r="M5044">
        <v>28755661</v>
      </c>
      <c r="Q5044" s="10"/>
      <c r="R5044" s="11">
        <f t="shared" si="156"/>
        <v>0</v>
      </c>
      <c r="U5044" s="11">
        <f t="shared" si="157"/>
        <v>0</v>
      </c>
      <c r="Y5044" s="11">
        <f>IF(SUM(Tableau1[[#This Row],[Other access]:[Sci-hub access]])&gt;=1,1,0)</f>
        <v>0</v>
      </c>
      <c r="Z5044" s="12">
        <f>IF(OR(Tableau1[[#This Row],[Access R1 + S1+ T1 ]]&gt;=1,Tableau1[[#This Row],[Access V1 +W1 + X1]]&gt;=1),1,0)</f>
        <v>0</v>
      </c>
      <c r="AB5044" s="10" t="str">
        <f>Tableau1[[#This Row],[DOI]]</f>
        <v>doi: 10.1186/s12886-017-0529-9</v>
      </c>
      <c r="AC5044" s="13" t="str">
        <f>Tableau1[[#This Row],[Authors]]&amp;", "&amp;Tableau1[[#This Row],[Title]]&amp;" "&amp;Tableau1[[#This Row],[Journal]]&amp;". "&amp;Tableau1[[#This Row],[Year]]</f>
        <v>Zhao Z, Fan Q, Zhou P, Ye H, Cai L, Lu Y., Association of alpha A-crystallin polymorphisms with susceptibility to nuclear age-related cataract in a Han Chinese population. BMC Ophthalmol. 2017</v>
      </c>
    </row>
    <row r="5045" spans="1:29" x14ac:dyDescent="0.3">
      <c r="A5045">
        <v>9810</v>
      </c>
      <c r="B5045" t="s">
        <v>12348</v>
      </c>
      <c r="C5045" t="s">
        <v>22520</v>
      </c>
      <c r="D5045" t="s">
        <v>32796</v>
      </c>
      <c r="E5045" t="s">
        <v>2486</v>
      </c>
      <c r="F5045" s="10"/>
      <c r="G5045">
        <v>2017</v>
      </c>
      <c r="J5045">
        <v>0.45003144367183079</v>
      </c>
      <c r="L5045" t="s">
        <v>44072</v>
      </c>
      <c r="M5045">
        <v>27573690</v>
      </c>
      <c r="Q5045" s="10"/>
      <c r="R5045" s="11">
        <f t="shared" si="156"/>
        <v>0</v>
      </c>
      <c r="U5045" s="11">
        <f t="shared" si="157"/>
        <v>0</v>
      </c>
      <c r="Y5045" s="11">
        <f>IF(SUM(Tableau1[[#This Row],[Other access]:[Sci-hub access]])&gt;=1,1,0)</f>
        <v>0</v>
      </c>
      <c r="Z5045" s="12">
        <f>IF(OR(Tableau1[[#This Row],[Access R1 + S1+ T1 ]]&gt;=1,Tableau1[[#This Row],[Access V1 +W1 + X1]]&gt;=1),1,0)</f>
        <v>0</v>
      </c>
      <c r="AB5045" s="10" t="str">
        <f>Tableau1[[#This Row],[DOI]]</f>
        <v>doi: 10.1111/aos.13217</v>
      </c>
      <c r="AC5045" s="13" t="str">
        <f>Tableau1[[#This Row],[Authors]]&amp;", "&amp;Tableau1[[#This Row],[Title]]&amp;" "&amp;Tableau1[[#This Row],[Journal]]&amp;". "&amp;Tableau1[[#This Row],[Year]]</f>
        <v>Coumou AD, Genders SW, Smid TM, Saeed P., Endoscopic dacryocystorhinostomy: long-term experience and outcomes. Acta Ophthalmol. 2017</v>
      </c>
    </row>
    <row r="5046" spans="1:29" ht="28.8" x14ac:dyDescent="0.3">
      <c r="A5046">
        <v>7125</v>
      </c>
      <c r="B5046" t="s">
        <v>1214</v>
      </c>
      <c r="C5046" t="s">
        <v>1215</v>
      </c>
      <c r="D5046" t="s">
        <v>1216</v>
      </c>
      <c r="E5046" t="s">
        <v>2778</v>
      </c>
      <c r="F5046" s="10"/>
      <c r="G5046">
        <v>2017</v>
      </c>
      <c r="J5046">
        <v>0.4500919415411454</v>
      </c>
      <c r="L5046" t="s">
        <v>41481</v>
      </c>
      <c r="M5046">
        <v>28126270</v>
      </c>
      <c r="Q5046" s="10"/>
      <c r="R5046" s="11">
        <f t="shared" si="156"/>
        <v>0</v>
      </c>
      <c r="U5046" s="11">
        <f t="shared" si="157"/>
        <v>0</v>
      </c>
      <c r="Y5046" s="11">
        <f>IF(SUM(Tableau1[[#This Row],[Other access]:[Sci-hub access]])&gt;=1,1,0)</f>
        <v>0</v>
      </c>
      <c r="Z5046" s="12">
        <f>IF(OR(Tableau1[[#This Row],[Access R1 + S1+ T1 ]]&gt;=1,Tableau1[[#This Row],[Access V1 +W1 + X1]]&gt;=1),1,0)</f>
        <v>0</v>
      </c>
      <c r="AB5046" s="10" t="str">
        <f>Tableau1[[#This Row],[DOI]]</f>
        <v>doi: 10.1016/j.jfo.2016.10.007</v>
      </c>
      <c r="AC5046" s="13" t="str">
        <f>Tableau1[[#This Row],[Authors]]&amp;", "&amp;Tableau1[[#This Row],[Title]]&amp;" "&amp;Tableau1[[#This Row],[Journal]]&amp;". "&amp;Tableau1[[#This Row],[Year]]</f>
        <v>Lemaître S, Lecler A, Lévy-Gabriel C, Reyes C, Desjardins L, Gentien D, Zmuda M, Jacomet PV, Lumbroso-Le Rouic L, Dendale R, Vincent-Salomon A, Pierron G, Galatoire O, Cassoux N., Evisceration and ocular tumors: What are the consequences? J Fr Ophtalmol. 2017</v>
      </c>
    </row>
    <row r="5047" spans="1:29" ht="28.8" x14ac:dyDescent="0.3">
      <c r="A5047">
        <v>2230</v>
      </c>
      <c r="B5047" t="s">
        <v>5463</v>
      </c>
      <c r="C5047" t="s">
        <v>15708</v>
      </c>
      <c r="D5047" t="s">
        <v>25885</v>
      </c>
      <c r="E5047" t="s">
        <v>2443</v>
      </c>
      <c r="F5047" s="10"/>
      <c r="G5047">
        <v>2017</v>
      </c>
      <c r="J5047">
        <v>0.4501268740884955</v>
      </c>
      <c r="L5047" t="s">
        <v>36698</v>
      </c>
      <c r="M5047">
        <v>28793152</v>
      </c>
      <c r="Q5047" s="10"/>
      <c r="R5047" s="11">
        <f t="shared" si="156"/>
        <v>0</v>
      </c>
      <c r="U5047" s="11">
        <f t="shared" si="157"/>
        <v>0</v>
      </c>
      <c r="Y5047" s="11">
        <f>IF(SUM(Tableau1[[#This Row],[Other access]:[Sci-hub access]])&gt;=1,1,0)</f>
        <v>0</v>
      </c>
      <c r="Z5047" s="12">
        <f>IF(OR(Tableau1[[#This Row],[Access R1 + S1+ T1 ]]&gt;=1,Tableau1[[#This Row],[Access V1 +W1 + X1]]&gt;=1),1,0)</f>
        <v>0</v>
      </c>
      <c r="AB5047" s="10" t="str">
        <f>Tableau1[[#This Row],[DOI]]</f>
        <v>doi: 10.1167/iovs.16-21311</v>
      </c>
      <c r="AC5047" s="13" t="str">
        <f>Tableau1[[#This Row],[Authors]]&amp;", "&amp;Tableau1[[#This Row],[Title]]&amp;" "&amp;Tableau1[[#This Row],[Journal]]&amp;". "&amp;Tableau1[[#This Row],[Year]]</f>
        <v>Shivdasani MN, Sinclair NC, Gillespie LN, Petoe MA, Titchener SA, Fallon JB, Perera T, Pardinas-Diaz D, Barnes NM, Blamey PJ; Bionic Vision Australia Consortium.., Identification of Characters and Localization of Images Using Direct Multiple-Electrode Stimulation With a Suprachoroidal Retinal Prosthesis. Invest Ophthalmol Vis Sci. 2017</v>
      </c>
    </row>
    <row r="5048" spans="1:29" ht="28.8" x14ac:dyDescent="0.3">
      <c r="A5048">
        <v>779</v>
      </c>
      <c r="B5048" t="s">
        <v>4042</v>
      </c>
      <c r="C5048" t="s">
        <v>14297</v>
      </c>
      <c r="D5048" t="s">
        <v>24462</v>
      </c>
      <c r="E5048" t="s">
        <v>2443</v>
      </c>
      <c r="F5048" s="10"/>
      <c r="G5048">
        <v>2017</v>
      </c>
      <c r="J5048">
        <v>0.45013423940882724</v>
      </c>
      <c r="L5048" t="s">
        <v>35272</v>
      </c>
      <c r="M5048">
        <v>29114839</v>
      </c>
      <c r="Q5048" s="10"/>
      <c r="R5048" s="11">
        <f t="shared" si="156"/>
        <v>0</v>
      </c>
      <c r="U5048" s="11">
        <f t="shared" si="157"/>
        <v>0</v>
      </c>
      <c r="Y5048" s="11">
        <f>IF(SUM(Tableau1[[#This Row],[Other access]:[Sci-hub access]])&gt;=1,1,0)</f>
        <v>0</v>
      </c>
      <c r="Z5048" s="12">
        <f>IF(OR(Tableau1[[#This Row],[Access R1 + S1+ T1 ]]&gt;=1,Tableau1[[#This Row],[Access V1 +W1 + X1]]&gt;=1),1,0)</f>
        <v>0</v>
      </c>
      <c r="AB5048" s="10" t="str">
        <f>Tableau1[[#This Row],[DOI]]</f>
        <v>doi: 10.1167/iovs.17-22398</v>
      </c>
      <c r="AC5048" s="13" t="str">
        <f>Tableau1[[#This Row],[Authors]]&amp;", "&amp;Tableau1[[#This Row],[Title]]&amp;" "&amp;Tableau1[[#This Row],[Journal]]&amp;". "&amp;Tableau1[[#This Row],[Year]]</f>
        <v>Salles MV, Motta FL, Dias da Silva E, Varela P, Costa KA, Filippelli-Silva R, Martin RP, Chiang JP, Pesquero JB, Sallum JMF., Novel Complex ABCA4 Alleles in Brazilian Patients With Stargardt Disease: Genotype-Phenotype Correlation. Invest Ophthalmol Vis Sci. 2017</v>
      </c>
    </row>
    <row r="5049" spans="1:29" x14ac:dyDescent="0.3">
      <c r="A5049">
        <v>2744</v>
      </c>
      <c r="B5049" t="s">
        <v>5950</v>
      </c>
      <c r="C5049" t="s">
        <v>16197</v>
      </c>
      <c r="D5049" t="s">
        <v>26374</v>
      </c>
      <c r="E5049" t="s">
        <v>2462</v>
      </c>
      <c r="F5049" s="10"/>
      <c r="G5049">
        <v>2017</v>
      </c>
      <c r="J5049">
        <v>0.45025705704849006</v>
      </c>
      <c r="L5049" t="s">
        <v>37203</v>
      </c>
      <c r="M5049">
        <v>28693526</v>
      </c>
      <c r="Q5049" s="10"/>
      <c r="R5049" s="11">
        <f t="shared" si="156"/>
        <v>0</v>
      </c>
      <c r="U5049" s="11">
        <f t="shared" si="157"/>
        <v>0</v>
      </c>
      <c r="Y5049" s="11">
        <f>IF(SUM(Tableau1[[#This Row],[Other access]:[Sci-hub access]])&gt;=1,1,0)</f>
        <v>0</v>
      </c>
      <c r="Z5049" s="12">
        <f>IF(OR(Tableau1[[#This Row],[Access R1 + S1+ T1 ]]&gt;=1,Tableau1[[#This Row],[Access V1 +W1 + X1]]&gt;=1),1,0)</f>
        <v>0</v>
      </c>
      <c r="AB5049" s="10" t="str">
        <f>Tableau1[[#This Row],[DOI]]</f>
        <v>doi: 10.1186/s12886-017-0513-4</v>
      </c>
      <c r="AC5049" s="13" t="str">
        <f>Tableau1[[#This Row],[Authors]]&amp;", "&amp;Tableau1[[#This Row],[Title]]&amp;" "&amp;Tableau1[[#This Row],[Journal]]&amp;". "&amp;Tableau1[[#This Row],[Year]]</f>
        <v>Chen J, Lin D, Lin Z, Li X, Cao Q, Liu Z, Long E, Wu X, Zhang L, Zhou X, Wang L, Li J, Fu J, Lin H, Chen W, Liu Y., Height, weight and body mass index of children with congenital cataracts before surgical treatment. BMC Ophthalmol. 2017</v>
      </c>
    </row>
    <row r="5050" spans="1:29" x14ac:dyDescent="0.3">
      <c r="A5050">
        <v>2470</v>
      </c>
      <c r="B5050" t="s">
        <v>5692</v>
      </c>
      <c r="C5050" t="s">
        <v>15938</v>
      </c>
      <c r="D5050" t="s">
        <v>26115</v>
      </c>
      <c r="E5050" t="s">
        <v>2448</v>
      </c>
      <c r="F5050" s="10"/>
      <c r="G5050">
        <v>2017</v>
      </c>
      <c r="J5050">
        <v>0.45025883018101331</v>
      </c>
      <c r="L5050" t="s">
        <v>36935</v>
      </c>
      <c r="M5050">
        <v>28741159</v>
      </c>
      <c r="Q5050" s="10"/>
      <c r="R5050" s="11">
        <f t="shared" si="156"/>
        <v>0</v>
      </c>
      <c r="U5050" s="11">
        <f t="shared" si="157"/>
        <v>0</v>
      </c>
      <c r="Y5050" s="11">
        <f>IF(SUM(Tableau1[[#This Row],[Other access]:[Sci-hub access]])&gt;=1,1,0)</f>
        <v>0</v>
      </c>
      <c r="Z5050" s="12">
        <f>IF(OR(Tableau1[[#This Row],[Access R1 + S1+ T1 ]]&gt;=1,Tableau1[[#This Row],[Access V1 +W1 + X1]]&gt;=1),1,0)</f>
        <v>0</v>
      </c>
      <c r="AB5050" s="10" t="str">
        <f>Tableau1[[#This Row],[DOI]]</f>
        <v>doi: 10.1007/s00417-017-3738-2</v>
      </c>
      <c r="AC5050" s="13" t="str">
        <f>Tableau1[[#This Row],[Authors]]&amp;", "&amp;Tableau1[[#This Row],[Title]]&amp;" "&amp;Tableau1[[#This Row],[Journal]]&amp;". "&amp;Tableau1[[#This Row],[Year]]</f>
        <v>Schmitz EJ, Herwig-Carl MC, Holz FG, Loeffler KU., Sebaceous gland carcinoma of the ocular adnexa - variability in clinical and histological appearance with analysis of immunohistochemical staining patterns. Graefes Arch Clin Exp Ophthalmol. 2017</v>
      </c>
    </row>
    <row r="5051" spans="1:29" x14ac:dyDescent="0.3">
      <c r="A5051">
        <v>9051</v>
      </c>
      <c r="B5051" t="s">
        <v>11661</v>
      </c>
      <c r="C5051" t="s">
        <v>21837</v>
      </c>
      <c r="D5051" t="s">
        <v>32102</v>
      </c>
      <c r="E5051" t="s">
        <v>2463</v>
      </c>
      <c r="F5051" s="10"/>
      <c r="G5051">
        <v>2017</v>
      </c>
      <c r="J5051">
        <v>0.45035146798497105</v>
      </c>
      <c r="L5051" t="s">
        <v>43373</v>
      </c>
      <c r="M5051">
        <v>27646333</v>
      </c>
      <c r="Q5051" s="10"/>
      <c r="R5051" s="11">
        <f t="shared" si="156"/>
        <v>0</v>
      </c>
      <c r="U5051" s="11">
        <f t="shared" si="157"/>
        <v>0</v>
      </c>
      <c r="Y5051" s="11">
        <f>IF(SUM(Tableau1[[#This Row],[Other access]:[Sci-hub access]])&gt;=1,1,0)</f>
        <v>0</v>
      </c>
      <c r="Z5051" s="12">
        <f>IF(OR(Tableau1[[#This Row],[Access R1 + S1+ T1 ]]&gt;=1,Tableau1[[#This Row],[Access V1 +W1 + X1]]&gt;=1),1,0)</f>
        <v>0</v>
      </c>
      <c r="AB5051" s="10" t="str">
        <f>Tableau1[[#This Row],[DOI]]</f>
        <v>doi: 10.5301/ejo.5000863</v>
      </c>
      <c r="AC5051" s="13" t="str">
        <f>Tableau1[[#This Row],[Authors]]&amp;", "&amp;Tableau1[[#This Row],[Title]]&amp;" "&amp;Tableau1[[#This Row],[Journal]]&amp;". "&amp;Tableau1[[#This Row],[Year]]</f>
        <v>Chatziralli I, Maniatea A, Koubouni K, Parikakis E, Mitropoulos P., Intravitreal ranibizumab for retinal arterial macroaneurysm: long-term results of a prospective study. Eur J Ophthalmol. 2017</v>
      </c>
    </row>
    <row r="5052" spans="1:29" x14ac:dyDescent="0.3">
      <c r="A5052">
        <v>844</v>
      </c>
      <c r="B5052" t="s">
        <v>4107</v>
      </c>
      <c r="C5052" t="s">
        <v>14361</v>
      </c>
      <c r="D5052" t="s">
        <v>24527</v>
      </c>
      <c r="E5052" t="s">
        <v>2448</v>
      </c>
      <c r="F5052" s="10"/>
      <c r="G5052">
        <v>2018</v>
      </c>
      <c r="J5052">
        <v>0.45037615794944241</v>
      </c>
      <c r="L5052" t="s">
        <v>35336</v>
      </c>
      <c r="M5052">
        <v>29090336</v>
      </c>
      <c r="Q5052" s="10"/>
      <c r="R5052" s="11">
        <f t="shared" si="156"/>
        <v>0</v>
      </c>
      <c r="U5052" s="11">
        <f t="shared" si="157"/>
        <v>0</v>
      </c>
      <c r="Y5052" s="11">
        <f>IF(SUM(Tableau1[[#This Row],[Other access]:[Sci-hub access]])&gt;=1,1,0)</f>
        <v>0</v>
      </c>
      <c r="Z5052" s="12">
        <f>IF(OR(Tableau1[[#This Row],[Access R1 + S1+ T1 ]]&gt;=1,Tableau1[[#This Row],[Access V1 +W1 + X1]]&gt;=1),1,0)</f>
        <v>0</v>
      </c>
      <c r="AB5052" s="10" t="str">
        <f>Tableau1[[#This Row],[DOI]]</f>
        <v>doi: 10.1007/s00417-017-3833-4</v>
      </c>
      <c r="AC5052" s="13" t="str">
        <f>Tableau1[[#This Row],[Authors]]&amp;", "&amp;Tableau1[[#This Row],[Title]]&amp;" "&amp;Tableau1[[#This Row],[Journal]]&amp;". "&amp;Tableau1[[#This Row],[Year]]</f>
        <v>Hung KC, Chen MS, Yang CM, Wang SW, Ho TC., Multimodal imaging of linear lesions in the fundus of pathologic myopic eyes with macular lesions. Graefes Arch Clin Exp Ophthalmol. 2018</v>
      </c>
    </row>
    <row r="5053" spans="1:29" x14ac:dyDescent="0.3">
      <c r="A5053">
        <v>4444</v>
      </c>
      <c r="B5053" t="s">
        <v>7570</v>
      </c>
      <c r="C5053" t="s">
        <v>17806</v>
      </c>
      <c r="D5053" t="s">
        <v>27999</v>
      </c>
      <c r="E5053" t="s">
        <v>2488</v>
      </c>
      <c r="F5053" s="10"/>
      <c r="G5053">
        <v>2017</v>
      </c>
      <c r="J5053">
        <v>0.45044127416680202</v>
      </c>
      <c r="L5053" t="s">
        <v>38864</v>
      </c>
      <c r="M5053">
        <v>28442697</v>
      </c>
      <c r="Q5053" s="10"/>
      <c r="R5053" s="11">
        <f t="shared" si="156"/>
        <v>0</v>
      </c>
      <c r="U5053" s="11">
        <f t="shared" si="157"/>
        <v>0</v>
      </c>
      <c r="Y5053" s="11">
        <f>IF(SUM(Tableau1[[#This Row],[Other access]:[Sci-hub access]])&gt;=1,1,0)</f>
        <v>0</v>
      </c>
      <c r="Z5053" s="12">
        <f>IF(OR(Tableau1[[#This Row],[Access R1 + S1+ T1 ]]&gt;=1,Tableau1[[#This Row],[Access V1 +W1 + X1]]&gt;=1),1,0)</f>
        <v>0</v>
      </c>
      <c r="AB5053" s="10" t="str">
        <f>Tableau1[[#This Row],[DOI]]</f>
        <v>doi: 10.1159/000458496</v>
      </c>
      <c r="AC5053" s="13" t="str">
        <f>Tableau1[[#This Row],[Authors]]&amp;", "&amp;Tableau1[[#This Row],[Title]]&amp;" "&amp;Tableau1[[#This Row],[Journal]]&amp;". "&amp;Tableau1[[#This Row],[Year]]</f>
        <v>Masis Solano M, Huang G, Lin SC., When Should We Give Up Filtration Surgery: Indications, Techniques and Results of Cyclodestruction. Dev Ophthalmol. 2017</v>
      </c>
    </row>
    <row r="5054" spans="1:29" ht="28.8" x14ac:dyDescent="0.3">
      <c r="A5054">
        <v>1310</v>
      </c>
      <c r="B5054" t="s">
        <v>4570</v>
      </c>
      <c r="C5054" t="s">
        <v>14822</v>
      </c>
      <c r="D5054" t="s">
        <v>24991</v>
      </c>
      <c r="E5054" t="s">
        <v>2609</v>
      </c>
      <c r="F5054" s="10"/>
      <c r="G5054">
        <v>2017</v>
      </c>
      <c r="J5054">
        <v>0.4504746165989294</v>
      </c>
      <c r="L5054" t="s">
        <v>35793</v>
      </c>
      <c r="M5054">
        <v>28973654</v>
      </c>
      <c r="Q5054" s="10"/>
      <c r="R5054" s="11">
        <f t="shared" si="156"/>
        <v>0</v>
      </c>
      <c r="U5054" s="11">
        <f t="shared" si="157"/>
        <v>0</v>
      </c>
      <c r="Y5054" s="11">
        <f>IF(SUM(Tableau1[[#This Row],[Other access]:[Sci-hub access]])&gt;=1,1,0)</f>
        <v>0</v>
      </c>
      <c r="Z5054" s="12">
        <f>IF(OR(Tableau1[[#This Row],[Access R1 + S1+ T1 ]]&gt;=1,Tableau1[[#This Row],[Access V1 +W1 + X1]]&gt;=1),1,0)</f>
        <v>0</v>
      </c>
      <c r="AB5054" s="10" t="str">
        <f>Tableau1[[#This Row],[DOI]]</f>
        <v>doi: 10.1093/hmg/ddx322</v>
      </c>
      <c r="AC5054" s="13" t="str">
        <f>Tableau1[[#This Row],[Authors]]&amp;", "&amp;Tableau1[[#This Row],[Title]]&amp;" "&amp;Tableau1[[#This Row],[Journal]]&amp;". "&amp;Tableau1[[#This Row],[Year]]</f>
        <v>Manes G, Joly W, Guignard T, Smirnov V, Berthemy S, Bocquet B, Audo I, Zeitz C, Sahel J, Cazevieille C, Sénéchal A, Deleuze JF, Blanché-Koch H, Boland A, Carroll P, Geneviève D, Zanlonghi X, Arndt C, Hamel CP, Defoort-Dhellemmes S, Meunier I., A novel duplication of PRMD13 causes North Carolina macular dystrophy: overexpression of PRDM13 orthologue in drosophila eye reproduces the human phenotype. Hum Mol Genet. 2017</v>
      </c>
    </row>
    <row r="5055" spans="1:29" x14ac:dyDescent="0.3">
      <c r="A5055">
        <v>7779</v>
      </c>
      <c r="B5055" t="s">
        <v>10544</v>
      </c>
      <c r="C5055" t="s">
        <v>20740</v>
      </c>
      <c r="D5055" t="s">
        <v>30981</v>
      </c>
      <c r="E5055" t="s">
        <v>2490</v>
      </c>
      <c r="F5055" s="10"/>
      <c r="G5055">
        <v>2017</v>
      </c>
      <c r="J5055">
        <v>0.45053674823411671</v>
      </c>
      <c r="L5055" t="s">
        <v>42130</v>
      </c>
      <c r="M5055">
        <v>28057455</v>
      </c>
      <c r="Q5055" s="10"/>
      <c r="R5055" s="11">
        <f t="shared" si="156"/>
        <v>0</v>
      </c>
      <c r="U5055" s="11">
        <f t="shared" si="157"/>
        <v>0</v>
      </c>
      <c r="Y5055" s="11">
        <f>IF(SUM(Tableau1[[#This Row],[Other access]:[Sci-hub access]])&gt;=1,1,0)</f>
        <v>0</v>
      </c>
      <c r="Z5055" s="12">
        <f>IF(OR(Tableau1[[#This Row],[Access R1 + S1+ T1 ]]&gt;=1,Tableau1[[#This Row],[Access V1 +W1 + X1]]&gt;=1),1,0)</f>
        <v>0</v>
      </c>
      <c r="AB5055" s="10" t="str">
        <f>Tableau1[[#This Row],[DOI]]</f>
        <v>doi: 10.1016/j.ajo.2016.12.024</v>
      </c>
      <c r="AC5055" s="13" t="str">
        <f>Tableau1[[#This Row],[Authors]]&amp;", "&amp;Tableau1[[#This Row],[Title]]&amp;" "&amp;Tableau1[[#This Row],[Journal]]&amp;". "&amp;Tableau1[[#This Row],[Year]]</f>
        <v>Wan MJ, Mantagos IS, Shah AS, Kazlas M, Hunter DG., Comparison of Botulinum Toxin With Surgery for the Treatment of Acute-Onset Comitant Esotropia in Children. Am J Ophthalmol. 2017</v>
      </c>
    </row>
    <row r="5056" spans="1:29" x14ac:dyDescent="0.3">
      <c r="A5056">
        <v>9475</v>
      </c>
      <c r="B5056" t="s">
        <v>12040</v>
      </c>
      <c r="C5056" t="s">
        <v>22216</v>
      </c>
      <c r="D5056" t="s">
        <v>32486</v>
      </c>
      <c r="E5056" t="s">
        <v>2486</v>
      </c>
      <c r="F5056" s="10"/>
      <c r="G5056">
        <v>2017</v>
      </c>
      <c r="J5056">
        <v>0.45086782125137548</v>
      </c>
      <c r="L5056" t="s">
        <v>43758</v>
      </c>
      <c r="M5056">
        <v>27678470</v>
      </c>
      <c r="Q5056" s="10"/>
      <c r="R5056" s="11">
        <f t="shared" si="156"/>
        <v>0</v>
      </c>
      <c r="U5056" s="11">
        <f t="shared" si="157"/>
        <v>0</v>
      </c>
      <c r="Y5056" s="11">
        <f>IF(SUM(Tableau1[[#This Row],[Other access]:[Sci-hub access]])&gt;=1,1,0)</f>
        <v>0</v>
      </c>
      <c r="Z5056" s="12">
        <f>IF(OR(Tableau1[[#This Row],[Access R1 + S1+ T1 ]]&gt;=1,Tableau1[[#This Row],[Access V1 +W1 + X1]]&gt;=1),1,0)</f>
        <v>0</v>
      </c>
      <c r="AB5056" s="10" t="str">
        <f>Tableau1[[#This Row],[DOI]]</f>
        <v>doi: 10.1111/aos.13248</v>
      </c>
      <c r="AC5056" s="13" t="str">
        <f>Tableau1[[#This Row],[Authors]]&amp;", "&amp;Tableau1[[#This Row],[Title]]&amp;" "&amp;Tableau1[[#This Row],[Journal]]&amp;". "&amp;Tableau1[[#This Row],[Year]]</f>
        <v>Eom Y, Kim DW, Ryu D, Kim JH, Yang SK, Song JS, Kim SW, Kim HM., Ring-shaped dysphotopsia associated with posterior chamber phakic implantable collamer lenses with a central hole. Acta Ophthalmol. 2017</v>
      </c>
    </row>
    <row r="5057" spans="1:29" x14ac:dyDescent="0.3">
      <c r="A5057">
        <v>3080</v>
      </c>
      <c r="B5057" t="s">
        <v>6271</v>
      </c>
      <c r="C5057" t="s">
        <v>16514</v>
      </c>
      <c r="D5057" t="s">
        <v>26695</v>
      </c>
      <c r="E5057" t="s">
        <v>3134</v>
      </c>
      <c r="F5057" s="10"/>
      <c r="G5057">
        <v>2017</v>
      </c>
      <c r="J5057">
        <v>0.45087773335252701</v>
      </c>
      <c r="L5057" t="s">
        <v>37534</v>
      </c>
      <c r="M5057">
        <v>28641110</v>
      </c>
      <c r="Q5057" s="10"/>
      <c r="R5057" s="11">
        <f t="shared" si="156"/>
        <v>0</v>
      </c>
      <c r="U5057" s="11">
        <f t="shared" si="157"/>
        <v>0</v>
      </c>
      <c r="Y5057" s="11">
        <f>IF(SUM(Tableau1[[#This Row],[Other access]:[Sci-hub access]])&gt;=1,1,0)</f>
        <v>0</v>
      </c>
      <c r="Z5057" s="12">
        <f>IF(OR(Tableau1[[#This Row],[Access R1 + S1+ T1 ]]&gt;=1,Tableau1[[#This Row],[Access V1 +W1 + X1]]&gt;=1),1,0)</f>
        <v>0</v>
      </c>
      <c r="AB5057" s="10" t="str">
        <f>Tableau1[[#This Row],[DOI]]</f>
        <v>doi: 10.1016/j.neuron.2017.05.035</v>
      </c>
      <c r="AC5057" s="13" t="str">
        <f>Tableau1[[#This Row],[Authors]]&amp;", "&amp;Tableau1[[#This Row],[Title]]&amp;" "&amp;Tableau1[[#This Row],[Journal]]&amp;". "&amp;Tableau1[[#This Row],[Year]]</f>
        <v>Norsworthy MW, Bei F, Kawaguchi R, Wang Q, Tran NM, Li Y, Brommer B, Zhang Y, Wang C, Sanes JR, Coppola G, He Z., Sox11 Expression Promotes Regeneration of Some Retinal Ganglion Cell Types but Kills Others. Neuron. 2017</v>
      </c>
    </row>
    <row r="5058" spans="1:29" x14ac:dyDescent="0.3">
      <c r="A5058">
        <v>9749</v>
      </c>
      <c r="B5058" t="s">
        <v>12292</v>
      </c>
      <c r="C5058" t="s">
        <v>22466</v>
      </c>
      <c r="D5058" t="s">
        <v>32740</v>
      </c>
      <c r="E5058" t="s">
        <v>2468</v>
      </c>
      <c r="F5058" s="10"/>
      <c r="G5058">
        <v>2017</v>
      </c>
      <c r="J5058">
        <v>0.45087863037838383</v>
      </c>
      <c r="L5058" t="s">
        <v>44013</v>
      </c>
      <c r="M5058">
        <v>27599179</v>
      </c>
      <c r="Q5058" s="10"/>
      <c r="R5058" s="11">
        <f t="shared" ref="R5058:R5121" si="158">IF(SUM(N5058:Q5058)&gt;0,1,0)</f>
        <v>0</v>
      </c>
      <c r="U5058" s="11">
        <f t="shared" ref="U5058:U5121" si="159">IF(SUM(R5058,T5058)&gt;0,1,0)</f>
        <v>0</v>
      </c>
      <c r="Y5058" s="11">
        <f>IF(SUM(Tableau1[[#This Row],[Other access]:[Sci-hub access]])&gt;=1,1,0)</f>
        <v>0</v>
      </c>
      <c r="Z5058" s="12">
        <f>IF(OR(Tableau1[[#This Row],[Access R1 + S1+ T1 ]]&gt;=1,Tableau1[[#This Row],[Access V1 +W1 + X1]]&gt;=1),1,0)</f>
        <v>0</v>
      </c>
      <c r="AB5058" s="10" t="str">
        <f>Tableau1[[#This Row],[DOI]]</f>
        <v>doi: 10.1097/IJG.0000000000000539</v>
      </c>
      <c r="AC5058" s="13" t="str">
        <f>Tableau1[[#This Row],[Authors]]&amp;", "&amp;Tableau1[[#This Row],[Title]]&amp;" "&amp;Tableau1[[#This Row],[Journal]]&amp;". "&amp;Tableau1[[#This Row],[Year]]</f>
        <v>Yakin M, Eksioglu U, Sungur G, Satana B, Demirok G, Ornek F., Short-term to Long-term Results of Ahmed Glaucoma Valve Implantation for Uveitic Glaucoma Secondary to Behçet Disease. J Glaucoma. 2017</v>
      </c>
    </row>
    <row r="5059" spans="1:29" x14ac:dyDescent="0.3">
      <c r="A5059">
        <v>7398</v>
      </c>
      <c r="B5059" t="s">
        <v>10207</v>
      </c>
      <c r="C5059" t="s">
        <v>20409</v>
      </c>
      <c r="D5059" t="s">
        <v>30641</v>
      </c>
      <c r="E5059" t="s">
        <v>2445</v>
      </c>
      <c r="F5059" s="10"/>
      <c r="G5059">
        <v>2017</v>
      </c>
      <c r="J5059">
        <v>0.45104401944836203</v>
      </c>
      <c r="L5059" t="s">
        <v>41754</v>
      </c>
      <c r="M5059">
        <v>28098731</v>
      </c>
      <c r="Q5059" s="10"/>
      <c r="R5059" s="11">
        <f t="shared" si="158"/>
        <v>0</v>
      </c>
      <c r="U5059" s="11">
        <f t="shared" si="159"/>
        <v>0</v>
      </c>
      <c r="Y5059" s="11">
        <f>IF(SUM(Tableau1[[#This Row],[Other access]:[Sci-hub access]])&gt;=1,1,0)</f>
        <v>0</v>
      </c>
      <c r="Z5059" s="12">
        <f>IF(OR(Tableau1[[#This Row],[Access R1 + S1+ T1 ]]&gt;=1,Tableau1[[#This Row],[Access V1 +W1 + X1]]&gt;=1),1,0)</f>
        <v>0</v>
      </c>
      <c r="AB5059" s="10" t="str">
        <f>Tableau1[[#This Row],[DOI]]</f>
        <v>doi: 10.1097/IAE.0000000000001465</v>
      </c>
      <c r="AC5059" s="13" t="str">
        <f>Tableau1[[#This Row],[Authors]]&amp;", "&amp;Tableau1[[#This Row],[Title]]&amp;" "&amp;Tableau1[[#This Row],[Journal]]&amp;". "&amp;Tableau1[[#This Row],[Year]]</f>
        <v>Kawano H, Sonoda S, Saito S, Terasaki H, Sakamoto T., CHOROIDAL STRUCTURE ALTERED BY DEGENERATION OF RETINA IN EYES WITH RETINITIS PIGMENTOSA. Retina. 2017</v>
      </c>
    </row>
    <row r="5060" spans="1:29" ht="28.8" x14ac:dyDescent="0.3">
      <c r="A5060">
        <v>7305</v>
      </c>
      <c r="B5060" t="s">
        <v>10124</v>
      </c>
      <c r="C5060" t="s">
        <v>20326</v>
      </c>
      <c r="D5060" t="s">
        <v>30558</v>
      </c>
      <c r="E5060" t="s">
        <v>2523</v>
      </c>
      <c r="F5060" s="10"/>
      <c r="G5060">
        <v>2017</v>
      </c>
      <c r="J5060">
        <v>0.4511145110852407</v>
      </c>
      <c r="L5060" t="s">
        <v>41661</v>
      </c>
      <c r="M5060">
        <v>28106887</v>
      </c>
      <c r="Q5060" s="10"/>
      <c r="R5060" s="11">
        <f t="shared" si="158"/>
        <v>0</v>
      </c>
      <c r="U5060" s="11">
        <f t="shared" si="159"/>
        <v>0</v>
      </c>
      <c r="Y5060" s="11">
        <f>IF(SUM(Tableau1[[#This Row],[Other access]:[Sci-hub access]])&gt;=1,1,0)</f>
        <v>0</v>
      </c>
      <c r="Z5060" s="12">
        <f>IF(OR(Tableau1[[#This Row],[Access R1 + S1+ T1 ]]&gt;=1,Tableau1[[#This Row],[Access V1 +W1 + X1]]&gt;=1),1,0)</f>
        <v>0</v>
      </c>
      <c r="AB5060" s="10" t="str">
        <f>Tableau1[[#This Row],[DOI]]</f>
        <v>doi: 10.1038/eye.2016.301</v>
      </c>
      <c r="AC5060" s="13" t="str">
        <f>Tableau1[[#This Row],[Authors]]&amp;", "&amp;Tableau1[[#This Row],[Title]]&amp;" "&amp;Tableau1[[#This Row],[Journal]]&amp;". "&amp;Tableau1[[#This Row],[Year]]</f>
        <v>Alfaqawi F, Lip PL, Elsherbiny S, Chavan R, Mitra A, Mushtaq B., Report of 12-months efficacy and safety of intravitreal fluocinolone acetonide implant for the treatment of chronic diabetic macular oedema: a real-world result in the United Kingdom. Eye (Lond). 2017</v>
      </c>
    </row>
    <row r="5061" spans="1:29" x14ac:dyDescent="0.3">
      <c r="A5061">
        <v>3727</v>
      </c>
      <c r="B5061" t="s">
        <v>6897</v>
      </c>
      <c r="C5061" t="s">
        <v>17137</v>
      </c>
      <c r="D5061" t="s">
        <v>27321</v>
      </c>
      <c r="E5061" t="s">
        <v>2451</v>
      </c>
      <c r="F5061" s="10"/>
      <c r="G5061">
        <v>2017</v>
      </c>
      <c r="J5061">
        <v>0.45115498367775375</v>
      </c>
      <c r="L5061" t="s">
        <v>38171</v>
      </c>
      <c r="M5061">
        <v>28542287</v>
      </c>
      <c r="Q5061" s="10"/>
      <c r="R5061" s="11">
        <f t="shared" si="158"/>
        <v>0</v>
      </c>
      <c r="U5061" s="11">
        <f t="shared" si="159"/>
        <v>0</v>
      </c>
      <c r="Y5061" s="11">
        <f>IF(SUM(Tableau1[[#This Row],[Other access]:[Sci-hub access]])&gt;=1,1,0)</f>
        <v>0</v>
      </c>
      <c r="Z5061" s="12">
        <f>IF(OR(Tableau1[[#This Row],[Access R1 + S1+ T1 ]]&gt;=1,Tableau1[[#This Row],[Access V1 +W1 + X1]]&gt;=1),1,0)</f>
        <v>0</v>
      </c>
      <c r="AB5061" s="10" t="str">
        <f>Tableau1[[#This Row],[DOI]]</f>
        <v>doi: 10.1371/journal.pone.0177846</v>
      </c>
      <c r="AC5061" s="13" t="str">
        <f>Tableau1[[#This Row],[Authors]]&amp;", "&amp;Tableau1[[#This Row],[Title]]&amp;" "&amp;Tableau1[[#This Row],[Journal]]&amp;". "&amp;Tableau1[[#This Row],[Year]]</f>
        <v>Kim J, Lee W, Won JU, Yoon JH, Seok H, Kim YK, Lee S, Roh J., The relationship between occupational noise and vibration exposure and headache/eyestrain, based on the fourth Korean Working Condition Survey (KWCS). PLoS One. 2017</v>
      </c>
    </row>
    <row r="5062" spans="1:29" x14ac:dyDescent="0.3">
      <c r="A5062">
        <v>3233</v>
      </c>
      <c r="B5062" t="s">
        <v>6417</v>
      </c>
      <c r="C5062" t="s">
        <v>16660</v>
      </c>
      <c r="D5062" t="s">
        <v>26841</v>
      </c>
      <c r="E5062" t="s">
        <v>2449</v>
      </c>
      <c r="F5062" s="10"/>
      <c r="G5062">
        <v>2018</v>
      </c>
      <c r="J5062">
        <v>0.45123234712383065</v>
      </c>
      <c r="L5062" t="s">
        <v>37686</v>
      </c>
      <c r="M5062">
        <v>28616898</v>
      </c>
      <c r="Q5062" s="10"/>
      <c r="R5062" s="11">
        <f t="shared" si="158"/>
        <v>0</v>
      </c>
      <c r="U5062" s="11">
        <f t="shared" si="159"/>
        <v>0</v>
      </c>
      <c r="Y5062" s="11">
        <f>IF(SUM(Tableau1[[#This Row],[Other access]:[Sci-hub access]])&gt;=1,1,0)</f>
        <v>0</v>
      </c>
      <c r="Z5062" s="12">
        <f>IF(OR(Tableau1[[#This Row],[Access R1 + S1+ T1 ]]&gt;=1,Tableau1[[#This Row],[Access V1 +W1 + X1]]&gt;=1),1,0)</f>
        <v>0</v>
      </c>
      <c r="AB5062" s="10" t="str">
        <f>Tableau1[[#This Row],[DOI]]</f>
        <v>doi: 10.1111/cxo.12560</v>
      </c>
      <c r="AC5062" s="13" t="str">
        <f>Tableau1[[#This Row],[Authors]]&amp;", "&amp;Tableau1[[#This Row],[Title]]&amp;" "&amp;Tableau1[[#This Row],[Journal]]&amp;". "&amp;Tableau1[[#This Row],[Year]]</f>
        <v>Brûlé J, Tousignant B, Marcotte S, Moreau MC., Smoking and the eye: what Québec teenagers know and fear. Clin Exp Optom. 2018</v>
      </c>
    </row>
    <row r="5063" spans="1:29" x14ac:dyDescent="0.3">
      <c r="A5063">
        <v>5760</v>
      </c>
      <c r="B5063" t="s">
        <v>8783</v>
      </c>
      <c r="C5063" t="s">
        <v>19001</v>
      </c>
      <c r="D5063" t="s">
        <v>29213</v>
      </c>
      <c r="E5063" t="s">
        <v>2462</v>
      </c>
      <c r="F5063" s="10"/>
      <c r="G5063">
        <v>2017</v>
      </c>
      <c r="J5063">
        <v>0.45129886563383004</v>
      </c>
      <c r="L5063" t="s">
        <v>40142</v>
      </c>
      <c r="M5063">
        <v>28288590</v>
      </c>
      <c r="Q5063" s="10"/>
      <c r="R5063" s="11">
        <f t="shared" si="158"/>
        <v>0</v>
      </c>
      <c r="U5063" s="11">
        <f t="shared" si="159"/>
        <v>0</v>
      </c>
      <c r="Y5063" s="11">
        <f>IF(SUM(Tableau1[[#This Row],[Other access]:[Sci-hub access]])&gt;=1,1,0)</f>
        <v>0</v>
      </c>
      <c r="Z5063" s="12">
        <f>IF(OR(Tableau1[[#This Row],[Access R1 + S1+ T1 ]]&gt;=1,Tableau1[[#This Row],[Access V1 +W1 + X1]]&gt;=1),1,0)</f>
        <v>0</v>
      </c>
      <c r="AB5063" s="10" t="str">
        <f>Tableau1[[#This Row],[DOI]]</f>
        <v>doi: 10.1186/s12886-017-0418-2</v>
      </c>
      <c r="AC5063" s="13" t="str">
        <f>Tableau1[[#This Row],[Authors]]&amp;", "&amp;Tableau1[[#This Row],[Title]]&amp;" "&amp;Tableau1[[#This Row],[Journal]]&amp;". "&amp;Tableau1[[#This Row],[Year]]</f>
        <v>Chen Y, Qian Y, Lu P., Iridoschisis: a case report and literature review. BMC Ophthalmol. 2017</v>
      </c>
    </row>
    <row r="5064" spans="1:29" x14ac:dyDescent="0.3">
      <c r="A5064">
        <v>3425</v>
      </c>
      <c r="B5064" t="s">
        <v>6600</v>
      </c>
      <c r="C5064" t="s">
        <v>16843</v>
      </c>
      <c r="D5064" t="s">
        <v>27024</v>
      </c>
      <c r="E5064" t="s">
        <v>2440</v>
      </c>
      <c r="F5064" s="10"/>
      <c r="G5064">
        <v>2017</v>
      </c>
      <c r="J5064">
        <v>0.45132350697969315</v>
      </c>
      <c r="L5064" t="s">
        <v>37874</v>
      </c>
      <c r="M5064">
        <v>28587752</v>
      </c>
      <c r="Q5064" s="10"/>
      <c r="R5064" s="11">
        <f t="shared" si="158"/>
        <v>0</v>
      </c>
      <c r="U5064" s="11">
        <f t="shared" si="159"/>
        <v>0</v>
      </c>
      <c r="Y5064" s="11">
        <f>IF(SUM(Tableau1[[#This Row],[Other access]:[Sci-hub access]])&gt;=1,1,0)</f>
        <v>0</v>
      </c>
      <c r="Z5064" s="12">
        <f>IF(OR(Tableau1[[#This Row],[Access R1 + S1+ T1 ]]&gt;=1,Tableau1[[#This Row],[Access V1 +W1 + X1]]&gt;=1),1,0)</f>
        <v>0</v>
      </c>
      <c r="AB5064" s="10" t="str">
        <f>Tableau1[[#This Row],[DOI]]</f>
        <v>doi: 10.1016/j.exer.2017.06.001</v>
      </c>
      <c r="AC5064" s="13" t="str">
        <f>Tableau1[[#This Row],[Authors]]&amp;", "&amp;Tableau1[[#This Row],[Title]]&amp;" "&amp;Tableau1[[#This Row],[Journal]]&amp;". "&amp;Tableau1[[#This Row],[Year]]</f>
        <v>Liu T, Zhang L, Wang Y, Zhang H, Li L, Bao X., Dickkopf-1 inhibits Wnt3a-induced migration and epithelial-mesenchymal transition of human lens epithelial cells. Exp Eye Res. 2017</v>
      </c>
    </row>
    <row r="5065" spans="1:29" x14ac:dyDescent="0.3">
      <c r="A5065">
        <v>8973</v>
      </c>
      <c r="B5065" t="s">
        <v>11590</v>
      </c>
      <c r="C5065" t="s">
        <v>21770</v>
      </c>
      <c r="D5065" t="s">
        <v>32031</v>
      </c>
      <c r="E5065" t="s">
        <v>2445</v>
      </c>
      <c r="F5065" s="10"/>
      <c r="G5065">
        <v>2017</v>
      </c>
      <c r="J5065">
        <v>0.45133483314443845</v>
      </c>
      <c r="L5065" t="s">
        <v>43299</v>
      </c>
      <c r="M5065">
        <v>27787451</v>
      </c>
      <c r="Q5065" s="10"/>
      <c r="R5065" s="11">
        <f t="shared" si="158"/>
        <v>0</v>
      </c>
      <c r="U5065" s="11">
        <f t="shared" si="159"/>
        <v>0</v>
      </c>
      <c r="Y5065" s="11">
        <f>IF(SUM(Tableau1[[#This Row],[Other access]:[Sci-hub access]])&gt;=1,1,0)</f>
        <v>0</v>
      </c>
      <c r="Z5065" s="12">
        <f>IF(OR(Tableau1[[#This Row],[Access R1 + S1+ T1 ]]&gt;=1,Tableau1[[#This Row],[Access V1 +W1 + X1]]&gt;=1),1,0)</f>
        <v>0</v>
      </c>
      <c r="AB5065" s="10" t="str">
        <f>Tableau1[[#This Row],[DOI]]</f>
        <v>doi: 10.1097/IAE.0000000000001380</v>
      </c>
      <c r="AC5065" s="13" t="str">
        <f>Tableau1[[#This Row],[Authors]]&amp;", "&amp;Tableau1[[#This Row],[Title]]&amp;" "&amp;Tableau1[[#This Row],[Journal]]&amp;". "&amp;Tableau1[[#This Row],[Year]]</f>
        <v>Honda S, Miki A, Kusuhara S, Imai H, Nakamura M., CHOROIDAL THICKNESS OF CENTRAL SEROUS CHORIORETINOPATHY SECONDARY TO CORTICOSTEROID USE. Retina. 2017</v>
      </c>
    </row>
    <row r="5066" spans="1:29" x14ac:dyDescent="0.3">
      <c r="A5066">
        <v>9955</v>
      </c>
      <c r="B5066" t="s">
        <v>12481</v>
      </c>
      <c r="C5066" t="s">
        <v>22650</v>
      </c>
      <c r="D5066" t="s">
        <v>32929</v>
      </c>
      <c r="E5066" t="s">
        <v>2438</v>
      </c>
      <c r="F5066" s="10"/>
      <c r="G5066">
        <v>2017</v>
      </c>
      <c r="J5066">
        <v>0.45150659193302922</v>
      </c>
      <c r="L5066" t="s">
        <v>44213</v>
      </c>
      <c r="M5066">
        <v>27531357</v>
      </c>
      <c r="Q5066" s="10"/>
      <c r="R5066" s="11">
        <f t="shared" si="158"/>
        <v>0</v>
      </c>
      <c r="U5066" s="11">
        <f t="shared" si="159"/>
        <v>0</v>
      </c>
      <c r="Y5066" s="11">
        <f>IF(SUM(Tableau1[[#This Row],[Other access]:[Sci-hub access]])&gt;=1,1,0)</f>
        <v>0</v>
      </c>
      <c r="Z5066" s="12">
        <f>IF(OR(Tableau1[[#This Row],[Access R1 + S1+ T1 ]]&gt;=1,Tableau1[[#This Row],[Access V1 +W1 + X1]]&gt;=1),1,0)</f>
        <v>0</v>
      </c>
      <c r="AB5066" s="10" t="str">
        <f>Tableau1[[#This Row],[DOI]]</f>
        <v>doi: 10.1136/bjophthalmol-2016-309162</v>
      </c>
      <c r="AC5066" s="13" t="str">
        <f>Tableau1[[#This Row],[Authors]]&amp;", "&amp;Tableau1[[#This Row],[Title]]&amp;" "&amp;Tableau1[[#This Row],[Journal]]&amp;". "&amp;Tableau1[[#This Row],[Year]]</f>
        <v>Querques L, Giuffrè C, Corvi F, Zucchiatti I, Carnevali A, De Vitis LA, Querques G, Bandello F., Optical coherence tomography angiography of myopic choroidal neovascularisation. Br J Ophthalmol. 2017</v>
      </c>
    </row>
    <row r="5067" spans="1:29" x14ac:dyDescent="0.3">
      <c r="A5067">
        <v>9079</v>
      </c>
      <c r="B5067" t="s">
        <v>11689</v>
      </c>
      <c r="C5067" t="s">
        <v>21865</v>
      </c>
      <c r="D5067" t="s">
        <v>32130</v>
      </c>
      <c r="E5067" t="s">
        <v>2463</v>
      </c>
      <c r="F5067" s="10"/>
      <c r="G5067">
        <v>2017</v>
      </c>
      <c r="J5067">
        <v>0.45161802288087649</v>
      </c>
      <c r="L5067" t="s">
        <v>43401</v>
      </c>
      <c r="M5067">
        <v>27312205</v>
      </c>
      <c r="Q5067" s="10"/>
      <c r="R5067" s="11">
        <f t="shared" si="158"/>
        <v>0</v>
      </c>
      <c r="U5067" s="11">
        <f t="shared" si="159"/>
        <v>0</v>
      </c>
      <c r="Y5067" s="11">
        <f>IF(SUM(Tableau1[[#This Row],[Other access]:[Sci-hub access]])&gt;=1,1,0)</f>
        <v>0</v>
      </c>
      <c r="Z5067" s="12">
        <f>IF(OR(Tableau1[[#This Row],[Access R1 + S1+ T1 ]]&gt;=1,Tableau1[[#This Row],[Access V1 +W1 + X1]]&gt;=1),1,0)</f>
        <v>0</v>
      </c>
      <c r="AB5067" s="10" t="str">
        <f>Tableau1[[#This Row],[DOI]]</f>
        <v>doi: 10.5301/ejo.5000819</v>
      </c>
      <c r="AC5067" s="13" t="str">
        <f>Tableau1[[#This Row],[Authors]]&amp;", "&amp;Tableau1[[#This Row],[Title]]&amp;" "&amp;Tableau1[[#This Row],[Journal]]&amp;". "&amp;Tableau1[[#This Row],[Year]]</f>
        <v>Yan H., Scleral buckling with a noncontact wide-angle viewing system in the management of rhegmatogenous retinal detachment. Eur J Ophthalmol. 2017</v>
      </c>
    </row>
    <row r="5068" spans="1:29" x14ac:dyDescent="0.3">
      <c r="A5068">
        <v>5899</v>
      </c>
      <c r="B5068" t="s">
        <v>8904</v>
      </c>
      <c r="C5068" t="s">
        <v>19119</v>
      </c>
      <c r="D5068" t="s">
        <v>29334</v>
      </c>
      <c r="E5068" t="s">
        <v>34293</v>
      </c>
      <c r="F5068" s="10"/>
      <c r="G5068">
        <v>2017</v>
      </c>
      <c r="J5068">
        <v>0.45174037103650821</v>
      </c>
      <c r="L5068" t="s">
        <v>40280</v>
      </c>
      <c r="M5068">
        <v>28273207</v>
      </c>
      <c r="Q5068" s="10"/>
      <c r="R5068" s="11">
        <f t="shared" si="158"/>
        <v>0</v>
      </c>
      <c r="U5068" s="11">
        <f t="shared" si="159"/>
        <v>0</v>
      </c>
      <c r="Y5068" s="11">
        <f>IF(SUM(Tableau1[[#This Row],[Other access]:[Sci-hub access]])&gt;=1,1,0)</f>
        <v>0</v>
      </c>
      <c r="Z5068" s="12">
        <f>IF(OR(Tableau1[[#This Row],[Access R1 + S1+ T1 ]]&gt;=1,Tableau1[[#This Row],[Access V1 +W1 + X1]]&gt;=1),1,0)</f>
        <v>0</v>
      </c>
      <c r="AB5068" s="10" t="str">
        <f>Tableau1[[#This Row],[DOI]]</f>
        <v>doi: 10.1590/1414-431X20165396</v>
      </c>
      <c r="AC5068" s="13" t="str">
        <f>Tableau1[[#This Row],[Authors]]&amp;", "&amp;Tableau1[[#This Row],[Title]]&amp;" "&amp;Tableau1[[#This Row],[Journal]]&amp;". "&amp;Tableau1[[#This Row],[Year]]</f>
        <v>Xu XH, Zhao C, Peng Q, Xie P, Liu QH., Kaempferol inhibited VEGF and PGF expression and in vitro angiogenesis of HRECs under diabetic-like environment. Braz J Med Biol Res. 2017</v>
      </c>
    </row>
    <row r="5069" spans="1:29" x14ac:dyDescent="0.3">
      <c r="A5069">
        <v>6123</v>
      </c>
      <c r="B5069" t="s">
        <v>9094</v>
      </c>
      <c r="C5069" t="s">
        <v>19308</v>
      </c>
      <c r="D5069" t="s">
        <v>29525</v>
      </c>
      <c r="E5069" t="s">
        <v>3143</v>
      </c>
      <c r="F5069" s="10"/>
      <c r="G5069">
        <v>2017</v>
      </c>
      <c r="J5069">
        <v>0.45214686259618664</v>
      </c>
      <c r="L5069" t="s">
        <v>40495</v>
      </c>
      <c r="M5069">
        <v>28246054</v>
      </c>
      <c r="Q5069" s="10"/>
      <c r="R5069" s="11">
        <f t="shared" si="158"/>
        <v>0</v>
      </c>
      <c r="U5069" s="11">
        <f t="shared" si="159"/>
        <v>0</v>
      </c>
      <c r="Y5069" s="11">
        <f>IF(SUM(Tableau1[[#This Row],[Other access]:[Sci-hub access]])&gt;=1,1,0)</f>
        <v>0</v>
      </c>
      <c r="Z5069" s="12">
        <f>IF(OR(Tableau1[[#This Row],[Access R1 + S1+ T1 ]]&gt;=1,Tableau1[[#This Row],[Access V1 +W1 + X1]]&gt;=1),1,0)</f>
        <v>0</v>
      </c>
      <c r="AB5069" s="10" t="str">
        <f>Tableau1[[#This Row],[DOI]]</f>
        <v>doi: 10.1016/j.intimp.2017.02.024</v>
      </c>
      <c r="AC5069" s="13" t="str">
        <f>Tableau1[[#This Row],[Authors]]&amp;", "&amp;Tableau1[[#This Row],[Title]]&amp;" "&amp;Tableau1[[#This Row],[Journal]]&amp;". "&amp;Tableau1[[#This Row],[Year]]</f>
        <v>Xu C, He X, Liu W, Chen Y, Zhou C, Duan Z, Lu Q, Yan X, Zhang Z, Zheng R., An inhibitor peptide of toll-like receptor 2 shows therapeutic potential for allergic conjunctivitis. Int Immunopharmacol. 2017</v>
      </c>
    </row>
    <row r="5070" spans="1:29" x14ac:dyDescent="0.3">
      <c r="A5070">
        <v>8441</v>
      </c>
      <c r="B5070" t="s">
        <v>11122</v>
      </c>
      <c r="C5070" t="s">
        <v>21307</v>
      </c>
      <c r="D5070" t="s">
        <v>31560</v>
      </c>
      <c r="E5070" t="s">
        <v>2486</v>
      </c>
      <c r="F5070" s="10"/>
      <c r="G5070">
        <v>2017</v>
      </c>
      <c r="J5070">
        <v>0.45220377855579341</v>
      </c>
      <c r="L5070" t="s">
        <v>42781</v>
      </c>
      <c r="M5070">
        <v>27914117</v>
      </c>
      <c r="Q5070" s="10"/>
      <c r="R5070" s="11">
        <f t="shared" si="158"/>
        <v>0</v>
      </c>
      <c r="U5070" s="11">
        <f t="shared" si="159"/>
        <v>0</v>
      </c>
      <c r="Y5070" s="11">
        <f>IF(SUM(Tableau1[[#This Row],[Other access]:[Sci-hub access]])&gt;=1,1,0)</f>
        <v>0</v>
      </c>
      <c r="Z5070" s="12">
        <f>IF(OR(Tableau1[[#This Row],[Access R1 + S1+ T1 ]]&gt;=1,Tableau1[[#This Row],[Access V1 +W1 + X1]]&gt;=1),1,0)</f>
        <v>0</v>
      </c>
      <c r="AB5070" s="10" t="str">
        <f>Tableau1[[#This Row],[DOI]]</f>
        <v>doi: 10.1111/aos.13306</v>
      </c>
      <c r="AC5070" s="13" t="str">
        <f>Tableau1[[#This Row],[Authors]]&amp;", "&amp;Tableau1[[#This Row],[Title]]&amp;" "&amp;Tableau1[[#This Row],[Journal]]&amp;". "&amp;Tableau1[[#This Row],[Year]]</f>
        <v>Süsskind D, Dürr C, Paulsen F, Kaulich T, Bartz-Schmidt KU., Endoresection with adjuvant ruthenium brachytherapy for selected uveal melanoma patients - the Tuebingen experience. Acta Ophthalmol. 2017</v>
      </c>
    </row>
    <row r="5071" spans="1:29" x14ac:dyDescent="0.3">
      <c r="A5071">
        <v>3862</v>
      </c>
      <c r="B5071" t="s">
        <v>7022</v>
      </c>
      <c r="C5071" t="s">
        <v>17261</v>
      </c>
      <c r="D5071" t="s">
        <v>27447</v>
      </c>
      <c r="E5071" t="s">
        <v>2449</v>
      </c>
      <c r="F5071" s="10"/>
      <c r="G5071">
        <v>2018</v>
      </c>
      <c r="J5071">
        <v>0.45224273429243289</v>
      </c>
      <c r="L5071" t="s">
        <v>38304</v>
      </c>
      <c r="M5071">
        <v>28514829</v>
      </c>
      <c r="Q5071" s="10"/>
      <c r="R5071" s="11">
        <f t="shared" si="158"/>
        <v>0</v>
      </c>
      <c r="U5071" s="11">
        <f t="shared" si="159"/>
        <v>0</v>
      </c>
      <c r="Y5071" s="11">
        <f>IF(SUM(Tableau1[[#This Row],[Other access]:[Sci-hub access]])&gt;=1,1,0)</f>
        <v>0</v>
      </c>
      <c r="Z5071" s="12">
        <f>IF(OR(Tableau1[[#This Row],[Access R1 + S1+ T1 ]]&gt;=1,Tableau1[[#This Row],[Access V1 +W1 + X1]]&gt;=1),1,0)</f>
        <v>0</v>
      </c>
      <c r="AB5071" s="10" t="str">
        <f>Tableau1[[#This Row],[DOI]]</f>
        <v>doi: 10.1111/cxo.12550</v>
      </c>
      <c r="AC5071" s="13" t="str">
        <f>Tableau1[[#This Row],[Authors]]&amp;", "&amp;Tableau1[[#This Row],[Title]]&amp;" "&amp;Tableau1[[#This Row],[Journal]]&amp;". "&amp;Tableau1[[#This Row],[Year]]</f>
        <v>Hashemi H, Nabovati P, Khabazkhoob M, Yekta A, Emamian MH, Fotouhi A., Does Hofstetter's equation predict the real amplitude of accommodation in children? Clin Exp Optom. 2018</v>
      </c>
    </row>
    <row r="5072" spans="1:29" x14ac:dyDescent="0.3">
      <c r="A5072">
        <v>4149</v>
      </c>
      <c r="B5072" t="s">
        <v>7291</v>
      </c>
      <c r="C5072" t="s">
        <v>17528</v>
      </c>
      <c r="D5072" t="s">
        <v>27719</v>
      </c>
      <c r="E5072" t="s">
        <v>2438</v>
      </c>
      <c r="F5072" s="10"/>
      <c r="G5072">
        <v>2017</v>
      </c>
      <c r="J5072">
        <v>0.45225786463214102</v>
      </c>
      <c r="L5072" t="s">
        <v>38580</v>
      </c>
      <c r="M5072">
        <v>28478394</v>
      </c>
      <c r="Q5072" s="10"/>
      <c r="R5072" s="11">
        <f t="shared" si="158"/>
        <v>0</v>
      </c>
      <c r="U5072" s="11">
        <f t="shared" si="159"/>
        <v>0</v>
      </c>
      <c r="Y5072" s="11">
        <f>IF(SUM(Tableau1[[#This Row],[Other access]:[Sci-hub access]])&gt;=1,1,0)</f>
        <v>0</v>
      </c>
      <c r="Z5072" s="12">
        <f>IF(OR(Tableau1[[#This Row],[Access R1 + S1+ T1 ]]&gt;=1,Tableau1[[#This Row],[Access V1 +W1 + X1]]&gt;=1),1,0)</f>
        <v>0</v>
      </c>
      <c r="AB5072" s="10" t="str">
        <f>Tableau1[[#This Row],[DOI]]</f>
        <v>doi: 10.1136/bjophthalmol-2017-310276</v>
      </c>
      <c r="AC5072" s="13" t="str">
        <f>Tableau1[[#This Row],[Authors]]&amp;", "&amp;Tableau1[[#This Row],[Title]]&amp;" "&amp;Tableau1[[#This Row],[Journal]]&amp;". "&amp;Tableau1[[#This Row],[Year]]</f>
        <v>Kaushik S, Kataria P, Raj S, Pandav SS, Ram J., Safety and efficacy of a low-cost glaucoma drainage device for refractory childhood glaucoma. Br J Ophthalmol. 2017</v>
      </c>
    </row>
    <row r="5073" spans="1:29" x14ac:dyDescent="0.3">
      <c r="A5073">
        <v>2715</v>
      </c>
      <c r="B5073" t="s">
        <v>5925</v>
      </c>
      <c r="C5073" t="s">
        <v>16171</v>
      </c>
      <c r="D5073" t="s">
        <v>26348</v>
      </c>
      <c r="E5073" t="s">
        <v>2597</v>
      </c>
      <c r="F5073" s="10"/>
      <c r="G5073">
        <v>2017</v>
      </c>
      <c r="J5073">
        <v>0.45227475503641446</v>
      </c>
      <c r="L5073" t="s">
        <v>37178</v>
      </c>
      <c r="M5073">
        <v>28700261</v>
      </c>
      <c r="Q5073" s="10"/>
      <c r="R5073" s="11">
        <f t="shared" si="158"/>
        <v>0</v>
      </c>
      <c r="U5073" s="11">
        <f t="shared" si="159"/>
        <v>0</v>
      </c>
      <c r="Y5073" s="11">
        <f>IF(SUM(Tableau1[[#This Row],[Other access]:[Sci-hub access]])&gt;=1,1,0)</f>
        <v>0</v>
      </c>
      <c r="Z5073" s="12">
        <f>IF(OR(Tableau1[[#This Row],[Access R1 + S1+ T1 ]]&gt;=1,Tableau1[[#This Row],[Access V1 +W1 + X1]]&gt;=1),1,0)</f>
        <v>0</v>
      </c>
      <c r="AB5073" s="10" t="str">
        <f>Tableau1[[#This Row],[DOI]]</f>
        <v>doi: 10.1080/01676830.2017.1337172</v>
      </c>
      <c r="AC5073" s="13" t="str">
        <f>Tableau1[[#This Row],[Authors]]&amp;", "&amp;Tableau1[[#This Row],[Title]]&amp;" "&amp;Tableau1[[#This Row],[Journal]]&amp;". "&amp;Tableau1[[#This Row],[Year]]</f>
        <v>Toribio JA, Marrodán T, Fernández-Natal I., Orbital implant infection by Corynebacterium amycolatum. Orbit. 2017</v>
      </c>
    </row>
    <row r="5074" spans="1:29" x14ac:dyDescent="0.3">
      <c r="A5074">
        <v>7303</v>
      </c>
      <c r="B5074" t="s">
        <v>10122</v>
      </c>
      <c r="C5074" t="s">
        <v>20324</v>
      </c>
      <c r="D5074" t="s">
        <v>30556</v>
      </c>
      <c r="E5074" t="s">
        <v>2523</v>
      </c>
      <c r="F5074" s="10"/>
      <c r="G5074">
        <v>2017</v>
      </c>
      <c r="J5074">
        <v>0.45228357611019843</v>
      </c>
      <c r="L5074" t="s">
        <v>41659</v>
      </c>
      <c r="M5074">
        <v>28106889</v>
      </c>
      <c r="Q5074" s="10"/>
      <c r="R5074" s="11">
        <f t="shared" si="158"/>
        <v>0</v>
      </c>
      <c r="U5074" s="11">
        <f t="shared" si="159"/>
        <v>0</v>
      </c>
      <c r="Y5074" s="11">
        <f>IF(SUM(Tableau1[[#This Row],[Other access]:[Sci-hub access]])&gt;=1,1,0)</f>
        <v>0</v>
      </c>
      <c r="Z5074" s="12">
        <f>IF(OR(Tableau1[[#This Row],[Access R1 + S1+ T1 ]]&gt;=1,Tableau1[[#This Row],[Access V1 +W1 + X1]]&gt;=1),1,0)</f>
        <v>0</v>
      </c>
      <c r="AB5074" s="10" t="str">
        <f>Tableau1[[#This Row],[DOI]]</f>
        <v>doi: 10.1038/eye.2016.317</v>
      </c>
      <c r="AC5074" s="13" t="str">
        <f>Tableau1[[#This Row],[Authors]]&amp;", "&amp;Tableau1[[#This Row],[Title]]&amp;" "&amp;Tableau1[[#This Row],[Journal]]&amp;". "&amp;Tableau1[[#This Row],[Year]]</f>
        <v>Chang CK, Cheng CK, Peng CH., The incidence and risk factors for the development of vitreomacular interface abnormality in diabetic macular edema treated with intravitreal injection of anti-VEGF. Eye (Lond). 2017</v>
      </c>
    </row>
    <row r="5075" spans="1:29" x14ac:dyDescent="0.3">
      <c r="A5075">
        <v>3022</v>
      </c>
      <c r="B5075" t="s">
        <v>6215</v>
      </c>
      <c r="C5075" t="s">
        <v>16460</v>
      </c>
      <c r="D5075" t="s">
        <v>26639</v>
      </c>
      <c r="E5075" t="s">
        <v>3193</v>
      </c>
      <c r="F5075" s="10"/>
      <c r="G5075">
        <v>2017</v>
      </c>
      <c r="J5075">
        <v>0.45231877763354522</v>
      </c>
      <c r="L5075" t="s">
        <v>37476</v>
      </c>
      <c r="M5075">
        <v>28650685</v>
      </c>
      <c r="Q5075" s="10"/>
      <c r="R5075" s="11">
        <f t="shared" si="158"/>
        <v>0</v>
      </c>
      <c r="U5075" s="11">
        <f t="shared" si="159"/>
        <v>0</v>
      </c>
      <c r="Y5075" s="11">
        <f>IF(SUM(Tableau1[[#This Row],[Other access]:[Sci-hub access]])&gt;=1,1,0)</f>
        <v>0</v>
      </c>
      <c r="Z5075" s="12">
        <f>IF(OR(Tableau1[[#This Row],[Access R1 + S1+ T1 ]]&gt;=1,Tableau1[[#This Row],[Access V1 +W1 + X1]]&gt;=1),1,0)</f>
        <v>0</v>
      </c>
      <c r="AB5075" s="10" t="str">
        <f>Tableau1[[#This Row],[DOI]]</f>
        <v>doi: 10.4085/1062-6050-52.4.04</v>
      </c>
      <c r="AC5075" s="13" t="str">
        <f>Tableau1[[#This Row],[Authors]]&amp;", "&amp;Tableau1[[#This Row],[Title]]&amp;" "&amp;Tableau1[[#This Row],[Journal]]&amp;". "&amp;Tableau1[[#This Row],[Year]]</f>
        <v>Clark J, Hasselfeld K, Bigsby K, Divine J., Colored Glasses to Mitigate Photophobia Symptoms Posttraumatic Brain Injury. J Athl Train. 2017</v>
      </c>
    </row>
    <row r="5076" spans="1:29" x14ac:dyDescent="0.3">
      <c r="A5076">
        <v>2017</v>
      </c>
      <c r="B5076" t="s">
        <v>5256</v>
      </c>
      <c r="C5076" t="s">
        <v>15502</v>
      </c>
      <c r="D5076" t="s">
        <v>25678</v>
      </c>
      <c r="E5076" t="s">
        <v>2451</v>
      </c>
      <c r="F5076" s="10"/>
      <c r="G5076">
        <v>2017</v>
      </c>
      <c r="J5076">
        <v>0.45242194062691943</v>
      </c>
      <c r="L5076" t="s">
        <v>36488</v>
      </c>
      <c r="M5076">
        <v>28832669</v>
      </c>
      <c r="Q5076" s="10"/>
      <c r="R5076" s="11">
        <f t="shared" si="158"/>
        <v>0</v>
      </c>
      <c r="U5076" s="11">
        <f t="shared" si="159"/>
        <v>0</v>
      </c>
      <c r="Y5076" s="11">
        <f>IF(SUM(Tableau1[[#This Row],[Other access]:[Sci-hub access]])&gt;=1,1,0)</f>
        <v>0</v>
      </c>
      <c r="Z5076" s="12">
        <f>IF(OR(Tableau1[[#This Row],[Access R1 + S1+ T1 ]]&gt;=1,Tableau1[[#This Row],[Access V1 +W1 + X1]]&gt;=1),1,0)</f>
        <v>0</v>
      </c>
      <c r="AB5076" s="10" t="str">
        <f>Tableau1[[#This Row],[DOI]]</f>
        <v>doi: 10.1371/journal.pone.0183719</v>
      </c>
      <c r="AC5076" s="13" t="str">
        <f>Tableau1[[#This Row],[Authors]]&amp;", "&amp;Tableau1[[#This Row],[Title]]&amp;" "&amp;Tableau1[[#This Row],[Journal]]&amp;". "&amp;Tableau1[[#This Row],[Year]]</f>
        <v>Kuot A, Hewitt AW, Snibson GR, Souzeau E, Mills R, Craig JE, Burdon KP, Sharma S., TGC repeat expansion in the TCF4 gene increases the risk of Fuchs' endothelial corneal dystrophy in Australian cases. PLoS One. 2017</v>
      </c>
    </row>
    <row r="5077" spans="1:29" x14ac:dyDescent="0.3">
      <c r="A5077">
        <v>8510</v>
      </c>
      <c r="B5077" t="s">
        <v>11181</v>
      </c>
      <c r="C5077" t="s">
        <v>21365</v>
      </c>
      <c r="D5077" t="s">
        <v>31620</v>
      </c>
      <c r="E5077" t="s">
        <v>2438</v>
      </c>
      <c r="F5077" s="10"/>
      <c r="G5077">
        <v>2017</v>
      </c>
      <c r="J5077">
        <v>0.45263392236458577</v>
      </c>
      <c r="L5077" t="s">
        <v>42846</v>
      </c>
      <c r="M5077">
        <v>27899370</v>
      </c>
      <c r="Q5077" s="10"/>
      <c r="R5077" s="11">
        <f t="shared" si="158"/>
        <v>0</v>
      </c>
      <c r="U5077" s="11">
        <f t="shared" si="159"/>
        <v>0</v>
      </c>
      <c r="Y5077" s="11">
        <f>IF(SUM(Tableau1[[#This Row],[Other access]:[Sci-hub access]])&gt;=1,1,0)</f>
        <v>0</v>
      </c>
      <c r="Z5077" s="12">
        <f>IF(OR(Tableau1[[#This Row],[Access R1 + S1+ T1 ]]&gt;=1,Tableau1[[#This Row],[Access V1 +W1 + X1]]&gt;=1),1,0)</f>
        <v>0</v>
      </c>
      <c r="AB5077" s="10" t="str">
        <f>Tableau1[[#This Row],[DOI]]</f>
        <v>doi: 10.1136/bjophthalmol-2016-309030</v>
      </c>
      <c r="AC5077" s="13" t="str">
        <f>Tableau1[[#This Row],[Authors]]&amp;", "&amp;Tableau1[[#This Row],[Title]]&amp;" "&amp;Tableau1[[#This Row],[Journal]]&amp;". "&amp;Tableau1[[#This Row],[Year]]</f>
        <v>AlAkeely AG, Alkatan HM, Alsuhaibani AH, AlKhalidi H, Safieh LA, Coupland SE, Edward DP., Benign reactive lymphoid hyperplasia of the conjunctiva in childhood. Br J Ophthalmol. 2017</v>
      </c>
    </row>
    <row r="5078" spans="1:29" ht="28.8" x14ac:dyDescent="0.3">
      <c r="A5078">
        <v>3318</v>
      </c>
      <c r="B5078" t="s">
        <v>6499</v>
      </c>
      <c r="C5078" t="s">
        <v>16742</v>
      </c>
      <c r="D5078" t="s">
        <v>26923</v>
      </c>
      <c r="E5078" t="s">
        <v>34135</v>
      </c>
      <c r="F5078" s="10"/>
      <c r="G5078">
        <v>2017</v>
      </c>
      <c r="J5078">
        <v>0.45270445871343934</v>
      </c>
      <c r="L5078" t="s">
        <v>37771</v>
      </c>
      <c r="M5078">
        <v>28602619</v>
      </c>
      <c r="Q5078" s="10"/>
      <c r="R5078" s="11">
        <f t="shared" si="158"/>
        <v>0</v>
      </c>
      <c r="U5078" s="11">
        <f t="shared" si="159"/>
        <v>0</v>
      </c>
      <c r="Y5078" s="11">
        <f>IF(SUM(Tableau1[[#This Row],[Other access]:[Sci-hub access]])&gt;=1,1,0)</f>
        <v>0</v>
      </c>
      <c r="Z5078" s="12">
        <f>IF(OR(Tableau1[[#This Row],[Access R1 + S1+ T1 ]]&gt;=1,Tableau1[[#This Row],[Access V1 +W1 + X1]]&gt;=1),1,0)</f>
        <v>0</v>
      </c>
      <c r="AB5078" s="10" t="str">
        <f>Tableau1[[#This Row],[DOI]]</f>
        <v>doi: 10.1016/j.ijheh.2017.05.007</v>
      </c>
      <c r="AC5078" s="13" t="str">
        <f>Tableau1[[#This Row],[Authors]]&amp;", "&amp;Tableau1[[#This Row],[Title]]&amp;" "&amp;Tableau1[[#This Row],[Journal]]&amp;". "&amp;Tableau1[[#This Row],[Year]]</f>
        <v>Freeman MC, Garn JV, Sclar GD, Boisson S, Medlicott K, Alexander KT, Penakalapati G, Anderson D, Mahtani AG, Grimes JET, Rehfuess EA, Clasen TF., The impact of sanitation on infectious disease and nutritional status: A systematic review and meta-analysis. Int J Hyg Environ Health. 2017</v>
      </c>
    </row>
    <row r="5079" spans="1:29" x14ac:dyDescent="0.3">
      <c r="A5079">
        <v>2655</v>
      </c>
      <c r="B5079" t="s">
        <v>5869</v>
      </c>
      <c r="C5079" t="s">
        <v>16115</v>
      </c>
      <c r="D5079" t="s">
        <v>26292</v>
      </c>
      <c r="E5079" t="s">
        <v>2667</v>
      </c>
      <c r="F5079" s="10"/>
      <c r="G5079">
        <v>2017</v>
      </c>
      <c r="J5079">
        <v>0.45274281173138431</v>
      </c>
      <c r="L5079" t="s">
        <v>37118</v>
      </c>
      <c r="M5079">
        <v>28712892</v>
      </c>
      <c r="Q5079" s="10"/>
      <c r="R5079" s="11">
        <f t="shared" si="158"/>
        <v>0</v>
      </c>
      <c r="U5079" s="11">
        <f t="shared" si="159"/>
        <v>0</v>
      </c>
      <c r="Y5079" s="11">
        <f>IF(SUM(Tableau1[[#This Row],[Other access]:[Sci-hub access]])&gt;=1,1,0)</f>
        <v>0</v>
      </c>
      <c r="Z5079" s="12">
        <f>IF(OR(Tableau1[[#This Row],[Access R1 + S1+ T1 ]]&gt;=1,Tableau1[[#This Row],[Access V1 +W1 + X1]]&gt;=1),1,0)</f>
        <v>0</v>
      </c>
      <c r="AB5079" s="10" t="str">
        <f>Tableau1[[#This Row],[DOI]]</f>
        <v>doi: 10.1016/j.clae.2017.07.001</v>
      </c>
      <c r="AC5079" s="13" t="str">
        <f>Tableau1[[#This Row],[Authors]]&amp;", "&amp;Tableau1[[#This Row],[Title]]&amp;" "&amp;Tableau1[[#This Row],[Journal]]&amp;". "&amp;Tableau1[[#This Row],[Year]]</f>
        <v>Kang P, Swarbrick H., Discontinuation of long term orthokeratology lens wear and subsequent refractive surgery outcome. Cont Lens Anterior Eye. 2017</v>
      </c>
    </row>
    <row r="5080" spans="1:29" x14ac:dyDescent="0.3">
      <c r="A5080">
        <v>9783</v>
      </c>
      <c r="B5080" t="s">
        <v>12323</v>
      </c>
      <c r="C5080" t="s">
        <v>22495</v>
      </c>
      <c r="D5080" t="s">
        <v>32771</v>
      </c>
      <c r="E5080" t="s">
        <v>2942</v>
      </c>
      <c r="F5080" s="10"/>
      <c r="G5080">
        <v>2017</v>
      </c>
      <c r="J5080">
        <v>0.45275276932346398</v>
      </c>
      <c r="L5080" t="s">
        <v>44047</v>
      </c>
      <c r="M5080">
        <v>27586058</v>
      </c>
      <c r="Q5080" s="10"/>
      <c r="R5080" s="11">
        <f t="shared" si="158"/>
        <v>0</v>
      </c>
      <c r="U5080" s="11">
        <f t="shared" si="159"/>
        <v>0</v>
      </c>
      <c r="Y5080" s="11">
        <f>IF(SUM(Tableau1[[#This Row],[Other access]:[Sci-hub access]])&gt;=1,1,0)</f>
        <v>0</v>
      </c>
      <c r="Z5080" s="12">
        <f>IF(OR(Tableau1[[#This Row],[Access R1 + S1+ T1 ]]&gt;=1,Tableau1[[#This Row],[Access V1 +W1 + X1]]&gt;=1),1,0)</f>
        <v>0</v>
      </c>
      <c r="AB5080" s="10" t="str">
        <f>Tableau1[[#This Row],[DOI]]</f>
        <v>doi: 10.1016/j.preteyeres.2016.08.003</v>
      </c>
      <c r="AC5080" s="13" t="str">
        <f>Tableau1[[#This Row],[Authors]]&amp;", "&amp;Tableau1[[#This Row],[Title]]&amp;" "&amp;Tableau1[[#This Row],[Journal]]&amp;". "&amp;Tableau1[[#This Row],[Year]]</f>
        <v>Barber A, Farmer K, Martin KR, Smith PD., Retinal regeneration mechanisms linked to multiple cancer molecules: A therapeutic conundrum. Prog Retin Eye Res. 2017</v>
      </c>
    </row>
    <row r="5081" spans="1:29" x14ac:dyDescent="0.3">
      <c r="A5081">
        <v>2598</v>
      </c>
      <c r="B5081" t="s">
        <v>5815</v>
      </c>
      <c r="C5081" t="s">
        <v>16061</v>
      </c>
      <c r="D5081" t="s">
        <v>26238</v>
      </c>
      <c r="E5081" t="s">
        <v>2713</v>
      </c>
      <c r="F5081" s="10"/>
      <c r="G5081">
        <v>2017</v>
      </c>
      <c r="J5081">
        <v>0.4528040650173647</v>
      </c>
      <c r="L5081" t="s">
        <v>37061</v>
      </c>
      <c r="M5081">
        <v>28724056</v>
      </c>
      <c r="Q5081" s="10"/>
      <c r="R5081" s="11">
        <f t="shared" si="158"/>
        <v>0</v>
      </c>
      <c r="U5081" s="11">
        <f t="shared" si="159"/>
        <v>0</v>
      </c>
      <c r="Y5081" s="11">
        <f>IF(SUM(Tableau1[[#This Row],[Other access]:[Sci-hub access]])&gt;=1,1,0)</f>
        <v>0</v>
      </c>
      <c r="Z5081" s="12">
        <f>IF(OR(Tableau1[[#This Row],[Access R1 + S1+ T1 ]]&gt;=1,Tableau1[[#This Row],[Access V1 +W1 + X1]]&gt;=1),1,0)</f>
        <v>0</v>
      </c>
      <c r="AB5081" s="10" t="str">
        <f>Tableau1[[#This Row],[DOI]]</f>
        <v>doi: 10.1590/2359-3997000000280</v>
      </c>
      <c r="AC5081" s="13" t="str">
        <f>Tableau1[[#This Row],[Authors]]&amp;", "&amp;Tableau1[[#This Row],[Title]]&amp;" "&amp;Tableau1[[#This Row],[Journal]]&amp;". "&amp;Tableau1[[#This Row],[Year]]</f>
        <v>Sallorenzo C, Silva R, Kasamatsu T, Dib S., Prevalence of pancreatic autoantibodies in non-diabetic patients with autoimmune thyroid disease and its relation to insulin secretion and glucose tolerance. Arch Endocrinol Metab. 2017</v>
      </c>
    </row>
    <row r="5082" spans="1:29" x14ac:dyDescent="0.3">
      <c r="A5082">
        <v>8595</v>
      </c>
      <c r="B5082" t="s">
        <v>1751</v>
      </c>
      <c r="C5082" t="s">
        <v>1752</v>
      </c>
      <c r="D5082" t="s">
        <v>1753</v>
      </c>
      <c r="E5082" t="s">
        <v>2966</v>
      </c>
      <c r="F5082" s="10"/>
      <c r="G5082">
        <v>2017</v>
      </c>
      <c r="J5082">
        <v>0.45284066714616844</v>
      </c>
      <c r="L5082" t="s">
        <v>42931</v>
      </c>
      <c r="M5082">
        <v>27886608</v>
      </c>
      <c r="Q5082" s="10"/>
      <c r="R5082" s="11">
        <f t="shared" si="158"/>
        <v>0</v>
      </c>
      <c r="U5082" s="11">
        <f t="shared" si="159"/>
        <v>0</v>
      </c>
      <c r="Y5082" s="11">
        <f>IF(SUM(Tableau1[[#This Row],[Other access]:[Sci-hub access]])&gt;=1,1,0)</f>
        <v>0</v>
      </c>
      <c r="Z5082" s="12">
        <f>IF(OR(Tableau1[[#This Row],[Access R1 + S1+ T1 ]]&gt;=1,Tableau1[[#This Row],[Access V1 +W1 + X1]]&gt;=1),1,0)</f>
        <v>0</v>
      </c>
      <c r="AB5082" s="10" t="str">
        <f>Tableau1[[#This Row],[DOI]]</f>
        <v>doi: 10.1016/j.clinimag.2016.11.012</v>
      </c>
      <c r="AC5082" s="13" t="str">
        <f>Tableau1[[#This Row],[Authors]]&amp;", "&amp;Tableau1[[#This Row],[Title]]&amp;" "&amp;Tableau1[[#This Row],[Journal]]&amp;". "&amp;Tableau1[[#This Row],[Year]]</f>
        <v>Yılmaz S, Yumusak E, Burulday V., Changes of normal appearing optic nerve head on diffusion-weighted imaging in patients with diabetic retinopathy. Clin Imaging. 2017</v>
      </c>
    </row>
    <row r="5083" spans="1:29" x14ac:dyDescent="0.3">
      <c r="A5083">
        <v>5706</v>
      </c>
      <c r="B5083" t="s">
        <v>8737</v>
      </c>
      <c r="C5083" t="s">
        <v>18956</v>
      </c>
      <c r="D5083" t="s">
        <v>29167</v>
      </c>
      <c r="E5083" t="s">
        <v>2460</v>
      </c>
      <c r="F5083" s="10"/>
      <c r="G5083">
        <v>2017</v>
      </c>
      <c r="J5083">
        <v>0.45297454634601864</v>
      </c>
      <c r="L5083" t="s">
        <v>40089</v>
      </c>
      <c r="M5083">
        <v>28296516</v>
      </c>
      <c r="Q5083" s="10"/>
      <c r="R5083" s="11">
        <f t="shared" si="158"/>
        <v>0</v>
      </c>
      <c r="U5083" s="11">
        <f t="shared" si="159"/>
        <v>0</v>
      </c>
      <c r="Y5083" s="11">
        <f>IF(SUM(Tableau1[[#This Row],[Other access]:[Sci-hub access]])&gt;=1,1,0)</f>
        <v>0</v>
      </c>
      <c r="Z5083" s="12">
        <f>IF(OR(Tableau1[[#This Row],[Access R1 + S1+ T1 ]]&gt;=1,Tableau1[[#This Row],[Access V1 +W1 + X1]]&gt;=1),1,0)</f>
        <v>0</v>
      </c>
      <c r="AB5083" s="10" t="str">
        <f>Tableau1[[#This Row],[DOI]]</f>
        <v>doi: 10.1080/09286586.2017.1291843</v>
      </c>
      <c r="AC5083" s="13" t="str">
        <f>Tableau1[[#This Row],[Authors]]&amp;", "&amp;Tableau1[[#This Row],[Title]]&amp;" "&amp;Tableau1[[#This Row],[Journal]]&amp;". "&amp;Tableau1[[#This Row],[Year]]</f>
        <v>Mouridsen SE, Rich B, Isager T., Eye Disorders among Adult People Diagnosed with Infantile Autism in Childhood: A Longitudinal Case Control Study. Ophthalmic Epidemiol. 2017</v>
      </c>
    </row>
    <row r="5084" spans="1:29" x14ac:dyDescent="0.3">
      <c r="A5084">
        <v>960</v>
      </c>
      <c r="B5084" t="s">
        <v>4222</v>
      </c>
      <c r="C5084" t="s">
        <v>14476</v>
      </c>
      <c r="D5084" t="s">
        <v>24643</v>
      </c>
      <c r="E5084" t="s">
        <v>2443</v>
      </c>
      <c r="F5084" s="10"/>
      <c r="G5084">
        <v>2017</v>
      </c>
      <c r="J5084">
        <v>0.45301557037697482</v>
      </c>
      <c r="L5084" t="s">
        <v>35448</v>
      </c>
      <c r="M5084">
        <v>29053762</v>
      </c>
      <c r="Q5084" s="10"/>
      <c r="R5084" s="11">
        <f t="shared" si="158"/>
        <v>0</v>
      </c>
      <c r="U5084" s="11">
        <f t="shared" si="159"/>
        <v>0</v>
      </c>
      <c r="Y5084" s="11">
        <f>IF(SUM(Tableau1[[#This Row],[Other access]:[Sci-hub access]])&gt;=1,1,0)</f>
        <v>0</v>
      </c>
      <c r="Z5084" s="12">
        <f>IF(OR(Tableau1[[#This Row],[Access R1 + S1+ T1 ]]&gt;=1,Tableau1[[#This Row],[Access V1 +W1 + X1]]&gt;=1),1,0)</f>
        <v>0</v>
      </c>
      <c r="AB5084" s="10" t="str">
        <f>Tableau1[[#This Row],[DOI]]</f>
        <v>doi: 10.1167/iovs.17-22937</v>
      </c>
      <c r="AC5084" s="13" t="str">
        <f>Tableau1[[#This Row],[Authors]]&amp;", "&amp;Tableau1[[#This Row],[Title]]&amp;" "&amp;Tableau1[[#This Row],[Journal]]&amp;". "&amp;Tableau1[[#This Row],[Year]]</f>
        <v>Chader GJ., Introducing Gustavo D. Aguirre, the 2017 Recipient of the Proctor Medal. Invest Ophthalmol Vis Sci. 2017</v>
      </c>
    </row>
    <row r="5085" spans="1:29" x14ac:dyDescent="0.3">
      <c r="A5085">
        <v>4629</v>
      </c>
      <c r="B5085" t="s">
        <v>7749</v>
      </c>
      <c r="C5085" t="s">
        <v>17984</v>
      </c>
      <c r="D5085" t="s">
        <v>28178</v>
      </c>
      <c r="E5085" t="s">
        <v>2458</v>
      </c>
      <c r="F5085" s="10"/>
      <c r="G5085">
        <v>2017</v>
      </c>
      <c r="J5085">
        <v>0.45302918386775171</v>
      </c>
      <c r="L5085" t="s">
        <v>39047</v>
      </c>
      <c r="M5085">
        <v>28426852</v>
      </c>
      <c r="Q5085" s="10"/>
      <c r="R5085" s="11">
        <f t="shared" si="158"/>
        <v>0</v>
      </c>
      <c r="U5085" s="11">
        <f t="shared" si="159"/>
        <v>0</v>
      </c>
      <c r="Y5085" s="11">
        <f>IF(SUM(Tableau1[[#This Row],[Other access]:[Sci-hub access]])&gt;=1,1,0)</f>
        <v>0</v>
      </c>
      <c r="Z5085" s="12">
        <f>IF(OR(Tableau1[[#This Row],[Access R1 + S1+ T1 ]]&gt;=1,Tableau1[[#This Row],[Access V1 +W1 + X1]]&gt;=1),1,0)</f>
        <v>0</v>
      </c>
      <c r="AB5085" s="10" t="str">
        <f>Tableau1[[#This Row],[DOI]]</f>
        <v>doi: 10.1001/jamaophthalmol.2017.0650</v>
      </c>
      <c r="AC5085" s="13" t="str">
        <f>Tableau1[[#This Row],[Authors]]&amp;", "&amp;Tableau1[[#This Row],[Title]]&amp;" "&amp;Tableau1[[#This Row],[Journal]]&amp;". "&amp;Tableau1[[#This Row],[Year]]</f>
        <v>Tirpack AR, Duker JS, Baumal CR., An Outbreak of Endogenous Fungal Endophthalmitis Among Intravenous Drug Abusers in New England. JAMA Ophthalmol. 2017</v>
      </c>
    </row>
    <row r="5086" spans="1:29" x14ac:dyDescent="0.3">
      <c r="A5086">
        <v>9086</v>
      </c>
      <c r="B5086" t="s">
        <v>11695</v>
      </c>
      <c r="C5086" t="s">
        <v>21871</v>
      </c>
      <c r="D5086" t="s">
        <v>32136</v>
      </c>
      <c r="E5086" t="s">
        <v>3094</v>
      </c>
      <c r="F5086" s="10"/>
      <c r="G5086">
        <v>2017</v>
      </c>
      <c r="J5086">
        <v>0.45322649310074692</v>
      </c>
      <c r="L5086" t="s">
        <v>43407</v>
      </c>
      <c r="M5086">
        <v>27787958</v>
      </c>
      <c r="Q5086" s="10"/>
      <c r="R5086" s="11">
        <f t="shared" si="158"/>
        <v>0</v>
      </c>
      <c r="U5086" s="11">
        <f t="shared" si="159"/>
        <v>0</v>
      </c>
      <c r="Y5086" s="11">
        <f>IF(SUM(Tableau1[[#This Row],[Other access]:[Sci-hub access]])&gt;=1,1,0)</f>
        <v>0</v>
      </c>
      <c r="Z5086" s="12">
        <f>IF(OR(Tableau1[[#This Row],[Access R1 + S1+ T1 ]]&gt;=1,Tableau1[[#This Row],[Access V1 +W1 + X1]]&gt;=1),1,0)</f>
        <v>0</v>
      </c>
      <c r="AB5086" s="10" t="str">
        <f>Tableau1[[#This Row],[DOI]]</f>
        <v>doi: 10.1002/mds.26834</v>
      </c>
      <c r="AC5086" s="13" t="str">
        <f>Tableau1[[#This Row],[Authors]]&amp;", "&amp;Tableau1[[#This Row],[Title]]&amp;" "&amp;Tableau1[[#This Row],[Journal]]&amp;". "&amp;Tableau1[[#This Row],[Year]]</f>
        <v>Whitwell JL, Lowe VJ, Tosakulwong N, Weigand SD, Senjem ML, Schwarz CG, Spychalla AJ, Petersen RC, Jack CR Jr, Josephs KA., [(18) F]AV-1451 tau positron emission tomography in progressive supranuclear palsy. Mov Disord. 2017</v>
      </c>
    </row>
    <row r="5087" spans="1:29" ht="28.8" x14ac:dyDescent="0.3">
      <c r="A5087">
        <v>6152</v>
      </c>
      <c r="B5087" t="s">
        <v>865</v>
      </c>
      <c r="C5087" t="s">
        <v>866</v>
      </c>
      <c r="D5087" t="s">
        <v>867</v>
      </c>
      <c r="E5087" t="s">
        <v>2613</v>
      </c>
      <c r="F5087" s="10"/>
      <c r="G5087">
        <v>2017</v>
      </c>
      <c r="J5087">
        <v>0.453519924719334</v>
      </c>
      <c r="L5087" t="s">
        <v>40524</v>
      </c>
      <c r="M5087">
        <v>28243022</v>
      </c>
      <c r="Q5087" s="10"/>
      <c r="R5087" s="11">
        <f t="shared" si="158"/>
        <v>0</v>
      </c>
      <c r="U5087" s="11">
        <f t="shared" si="159"/>
        <v>0</v>
      </c>
      <c r="Y5087" s="11">
        <f>IF(SUM(Tableau1[[#This Row],[Other access]:[Sci-hub access]])&gt;=1,1,0)</f>
        <v>0</v>
      </c>
      <c r="Z5087" s="12">
        <f>IF(OR(Tableau1[[#This Row],[Access R1 + S1+ T1 ]]&gt;=1,Tableau1[[#This Row],[Access V1 +W1 + X1]]&gt;=1),1,0)</f>
        <v>0</v>
      </c>
      <c r="AB5087" s="10" t="str">
        <f>Tableau1[[#This Row],[DOI]]</f>
        <v>doi: 10.3341/kjo.2017.31.1.39</v>
      </c>
      <c r="AC5087" s="13" t="str">
        <f>Tableau1[[#This Row],[Authors]]&amp;", "&amp;Tableau1[[#This Row],[Title]]&amp;" "&amp;Tableau1[[#This Row],[Journal]]&amp;". "&amp;Tableau1[[#This Row],[Year]]</f>
        <v>Jarstad JS, Jarstad AR, Chung GW, Tester RA, Day LE., Immediate Postoperative Intraocular Pressure Adjustment Reduces Risk of Cystoid Macular Edema after Uncomplicated Micro Incision Coaxial Phacoemulsification Cataract Surgery. Korean J Ophthalmol. 2017</v>
      </c>
    </row>
    <row r="5088" spans="1:29" ht="28.8" x14ac:dyDescent="0.3">
      <c r="A5088">
        <v>6344</v>
      </c>
      <c r="B5088" t="s">
        <v>9293</v>
      </c>
      <c r="C5088" t="s">
        <v>19504</v>
      </c>
      <c r="D5088" t="s">
        <v>29724</v>
      </c>
      <c r="E5088" t="s">
        <v>2445</v>
      </c>
      <c r="F5088" s="10"/>
      <c r="G5088">
        <v>2017</v>
      </c>
      <c r="J5088">
        <v>0.45361737265447799</v>
      </c>
      <c r="L5088" t="s">
        <v>40713</v>
      </c>
      <c r="M5088">
        <v>28225722</v>
      </c>
      <c r="Q5088" s="10"/>
      <c r="R5088" s="11">
        <f t="shared" si="158"/>
        <v>0</v>
      </c>
      <c r="U5088" s="11">
        <f t="shared" si="159"/>
        <v>0</v>
      </c>
      <c r="Y5088" s="11">
        <f>IF(SUM(Tableau1[[#This Row],[Other access]:[Sci-hub access]])&gt;=1,1,0)</f>
        <v>0</v>
      </c>
      <c r="Z5088" s="12">
        <f>IF(OR(Tableau1[[#This Row],[Access R1 + S1+ T1 ]]&gt;=1,Tableau1[[#This Row],[Access V1 +W1 + X1]]&gt;=1),1,0)</f>
        <v>0</v>
      </c>
      <c r="AB5088" s="10" t="str">
        <f>Tableau1[[#This Row],[DOI]]</f>
        <v>doi: 10.1097/IAE.0000000000001211</v>
      </c>
      <c r="AC5088" s="13" t="str">
        <f>Tableau1[[#This Row],[Authors]]&amp;", "&amp;Tableau1[[#This Row],[Title]]&amp;" "&amp;Tableau1[[#This Row],[Journal]]&amp;". "&amp;Tableau1[[#This Row],[Year]]</f>
        <v>Baba R, Wakabayashi Y, Umazume K, Ishikawa T, Yagi H, Muramatsu D, Goto H., EFFICACY OF THE INVERTED INTERNAL LIMITING MEMBRANE FLAP TECHNIQUE WITH VITRECTOMY FOR RETINAL DETACHMENT ASSOCIATED WITH MYOPIC MACULAR HOLES. Retina. 2017</v>
      </c>
    </row>
    <row r="5089" spans="1:29" x14ac:dyDescent="0.3">
      <c r="A5089">
        <v>43</v>
      </c>
      <c r="B5089" t="s">
        <v>3306</v>
      </c>
      <c r="C5089" t="s">
        <v>13567</v>
      </c>
      <c r="D5089" t="s">
        <v>23726</v>
      </c>
      <c r="E5089" t="s">
        <v>2937</v>
      </c>
      <c r="F5089" s="10"/>
      <c r="G5089">
        <v>2018</v>
      </c>
      <c r="J5089">
        <v>0.45368446832235265</v>
      </c>
      <c r="L5089" t="s">
        <v>34561</v>
      </c>
      <c r="M5089">
        <v>29465257</v>
      </c>
      <c r="Q5089" s="10"/>
      <c r="R5089" s="11">
        <f t="shared" si="158"/>
        <v>0</v>
      </c>
      <c r="U5089" s="11">
        <f t="shared" si="159"/>
        <v>0</v>
      </c>
      <c r="Y5089" s="11">
        <f>IF(SUM(Tableau1[[#This Row],[Other access]:[Sci-hub access]])&gt;=1,1,0)</f>
        <v>0</v>
      </c>
      <c r="Z5089" s="12">
        <f>IF(OR(Tableau1[[#This Row],[Access R1 + S1+ T1 ]]&gt;=1,Tableau1[[#This Row],[Access V1 +W1 + X1]]&gt;=1),1,0)</f>
        <v>0</v>
      </c>
      <c r="AB5089" s="10" t="str">
        <f>Tableau1[[#This Row],[DOI]]</f>
        <v>doi: 10.1080/13543784.2018.1443077</v>
      </c>
      <c r="AC5089" s="13" t="str">
        <f>Tableau1[[#This Row],[Authors]]&amp;", "&amp;Tableau1[[#This Row],[Title]]&amp;" "&amp;Tableau1[[#This Row],[Journal]]&amp;". "&amp;Tableau1[[#This Row],[Year]]</f>
        <v>Paul F, Murphy O, Pardo S, Levy M., Investigational drugs in development to prevent neuromyelitis optica relapses. Expert Opin Investig Drugs. 2018</v>
      </c>
    </row>
    <row r="5090" spans="1:29" x14ac:dyDescent="0.3">
      <c r="A5090">
        <v>10683</v>
      </c>
      <c r="B5090" t="s">
        <v>13149</v>
      </c>
      <c r="C5090" t="s">
        <v>1848</v>
      </c>
      <c r="D5090" t="s">
        <v>33602</v>
      </c>
      <c r="E5090" t="s">
        <v>3080</v>
      </c>
      <c r="F5090" s="10"/>
      <c r="G5090">
        <v>2017</v>
      </c>
      <c r="J5090">
        <v>0.45391936316599579</v>
      </c>
      <c r="L5090" t="e">
        <v>#VALUE!</v>
      </c>
      <c r="M5090">
        <v>27109020</v>
      </c>
      <c r="Q5090" s="10"/>
      <c r="R5090" s="11">
        <f t="shared" si="158"/>
        <v>0</v>
      </c>
      <c r="U5090" s="11">
        <f t="shared" si="159"/>
        <v>0</v>
      </c>
      <c r="Y5090" s="11">
        <f>IF(SUM(Tableau1[[#This Row],[Other access]:[Sci-hub access]])&gt;=1,1,0)</f>
        <v>0</v>
      </c>
      <c r="Z5090" s="12">
        <f>IF(OR(Tableau1[[#This Row],[Access R1 + S1+ T1 ]]&gt;=1,Tableau1[[#This Row],[Access V1 +W1 + X1]]&gt;=1),1,0)</f>
        <v>0</v>
      </c>
      <c r="AB5090" s="10" t="e">
        <f>Tableau1[[#This Row],[DOI]]</f>
        <v>#VALUE!</v>
      </c>
      <c r="AC5090" s="13" t="str">
        <f>Tableau1[[#This Row],[Authors]]&amp;", "&amp;Tableau1[[#This Row],[Title]]&amp;" "&amp;Tableau1[[#This Row],[Journal]]&amp;". "&amp;Tableau1[[#This Row],[Year]]</f>
        <v>Venza M, Visalli M, Catalano T, Beninati C, Teti D, Venza I., Epidrugs in the Immunotherapy of Cutaneous and Uveal Melanoma. Anticancer Agents Med Chem. 2017</v>
      </c>
    </row>
    <row r="5091" spans="1:29" x14ac:dyDescent="0.3">
      <c r="A5091">
        <v>4725</v>
      </c>
      <c r="B5091" t="s">
        <v>7836</v>
      </c>
      <c r="C5091" t="s">
        <v>18068</v>
      </c>
      <c r="D5091" t="s">
        <v>28266</v>
      </c>
      <c r="E5091" t="s">
        <v>34050</v>
      </c>
      <c r="F5091" s="10"/>
      <c r="G5091">
        <v>2017</v>
      </c>
      <c r="J5091">
        <v>0.4539265436437292</v>
      </c>
      <c r="L5091" t="s">
        <v>39141</v>
      </c>
      <c r="M5091">
        <v>28414562</v>
      </c>
      <c r="Q5091" s="10"/>
      <c r="R5091" s="11">
        <f t="shared" si="158"/>
        <v>0</v>
      </c>
      <c r="U5091" s="11">
        <f t="shared" si="159"/>
        <v>0</v>
      </c>
      <c r="Y5091" s="11">
        <f>IF(SUM(Tableau1[[#This Row],[Other access]:[Sci-hub access]])&gt;=1,1,0)</f>
        <v>0</v>
      </c>
      <c r="Z5091" s="12">
        <f>IF(OR(Tableau1[[#This Row],[Access R1 + S1+ T1 ]]&gt;=1,Tableau1[[#This Row],[Access V1 +W1 + X1]]&gt;=1),1,0)</f>
        <v>0</v>
      </c>
      <c r="AB5091" s="10" t="str">
        <f>Tableau1[[#This Row],[DOI]]</f>
        <v>doi: 10.1080/09273972.2017.1305424</v>
      </c>
      <c r="AC5091" s="13" t="str">
        <f>Tableau1[[#This Row],[Authors]]&amp;", "&amp;Tableau1[[#This Row],[Title]]&amp;" "&amp;Tableau1[[#This Row],[Journal]]&amp;". "&amp;Tableau1[[#This Row],[Year]]</f>
        <v>Rowe FJ, Elliott S, Gordon I, Shah A., A Review of Cochrane Systematic Reviews of Interventions Relevant to Orthoptic Practice. Strabismus. 2017</v>
      </c>
    </row>
    <row r="5092" spans="1:29" x14ac:dyDescent="0.3">
      <c r="A5092">
        <v>2372</v>
      </c>
      <c r="B5092" t="s">
        <v>105</v>
      </c>
      <c r="C5092" t="s">
        <v>106</v>
      </c>
      <c r="D5092" t="s">
        <v>107</v>
      </c>
      <c r="E5092" t="s">
        <v>3251</v>
      </c>
      <c r="F5092" s="10"/>
      <c r="G5092">
        <v>2017</v>
      </c>
      <c r="J5092">
        <v>0.45398736143520657</v>
      </c>
      <c r="L5092" t="s">
        <v>36837</v>
      </c>
      <c r="M5092">
        <v>28756707</v>
      </c>
      <c r="Q5092" s="10"/>
      <c r="R5092" s="11">
        <f t="shared" si="158"/>
        <v>0</v>
      </c>
      <c r="U5092" s="11">
        <f t="shared" si="159"/>
        <v>0</v>
      </c>
      <c r="Y5092" s="11">
        <f>IF(SUM(Tableau1[[#This Row],[Other access]:[Sci-hub access]])&gt;=1,1,0)</f>
        <v>0</v>
      </c>
      <c r="Z5092" s="12">
        <f>IF(OR(Tableau1[[#This Row],[Access R1 + S1+ T1 ]]&gt;=1,Tableau1[[#This Row],[Access V1 +W1 + X1]]&gt;=1),1,0)</f>
        <v>0</v>
      </c>
      <c r="AB5092" s="10" t="str">
        <f>Tableau1[[#This Row],[DOI]]</f>
        <v>doi: 10.1080/14728214.2017.1362390</v>
      </c>
      <c r="AC5092" s="13" t="str">
        <f>Tableau1[[#This Row],[Authors]]&amp;", "&amp;Tableau1[[#This Row],[Title]]&amp;" "&amp;Tableau1[[#This Row],[Journal]]&amp;". "&amp;Tableau1[[#This Row],[Year]]</f>
        <v>Hussain RM, Ciulla TA., Emerging vascular endothelial growth factor antagonists to treat neovascular age-related macular degeneration. Expert Opin Emerg Drugs. 2017</v>
      </c>
    </row>
    <row r="5093" spans="1:29" x14ac:dyDescent="0.3">
      <c r="A5093">
        <v>29</v>
      </c>
      <c r="B5093" t="s">
        <v>3292</v>
      </c>
      <c r="C5093" t="s">
        <v>13553</v>
      </c>
      <c r="D5093" t="s">
        <v>23712</v>
      </c>
      <c r="E5093" t="s">
        <v>2462</v>
      </c>
      <c r="F5093" s="10"/>
      <c r="G5093">
        <v>2018</v>
      </c>
      <c r="J5093">
        <v>0.45405533833452605</v>
      </c>
      <c r="L5093" t="s">
        <v>34547</v>
      </c>
      <c r="M5093">
        <v>29486746</v>
      </c>
      <c r="Q5093" s="10"/>
      <c r="R5093" s="11">
        <f t="shared" si="158"/>
        <v>0</v>
      </c>
      <c r="U5093" s="11">
        <f t="shared" si="159"/>
        <v>0</v>
      </c>
      <c r="Y5093" s="11">
        <f>IF(SUM(Tableau1[[#This Row],[Other access]:[Sci-hub access]])&gt;=1,1,0)</f>
        <v>0</v>
      </c>
      <c r="Z5093" s="12">
        <f>IF(OR(Tableau1[[#This Row],[Access R1 + S1+ T1 ]]&gt;=1,Tableau1[[#This Row],[Access V1 +W1 + X1]]&gt;=1),1,0)</f>
        <v>0</v>
      </c>
      <c r="AB5093" s="10" t="str">
        <f>Tableau1[[#This Row],[DOI]]</f>
        <v>doi: 10.1186/s12886-018-0721-6</v>
      </c>
      <c r="AC5093" s="13" t="str">
        <f>Tableau1[[#This Row],[Authors]]&amp;", "&amp;Tableau1[[#This Row],[Title]]&amp;" "&amp;Tableau1[[#This Row],[Journal]]&amp;". "&amp;Tableau1[[#This Row],[Year]]</f>
        <v>Rosentreter A, Lappas A, Widder RA, Alnawaiseh M, Dietlein TS., Conjunctival repair after glaucoma drainage device exposure using collagen-glycosaminoglycane matrices. BMC Ophthalmol. 2018</v>
      </c>
    </row>
    <row r="5094" spans="1:29" x14ac:dyDescent="0.3">
      <c r="A5094">
        <v>8029</v>
      </c>
      <c r="B5094" t="s">
        <v>10758</v>
      </c>
      <c r="C5094" t="s">
        <v>20952</v>
      </c>
      <c r="D5094" t="s">
        <v>31196</v>
      </c>
      <c r="E5094" t="s">
        <v>2490</v>
      </c>
      <c r="F5094" s="10"/>
      <c r="G5094">
        <v>2017</v>
      </c>
      <c r="J5094">
        <v>0.45405576871497222</v>
      </c>
      <c r="L5094" t="s">
        <v>42376</v>
      </c>
      <c r="M5094">
        <v>28007451</v>
      </c>
      <c r="Q5094" s="10"/>
      <c r="R5094" s="11">
        <f t="shared" si="158"/>
        <v>0</v>
      </c>
      <c r="U5094" s="11">
        <f t="shared" si="159"/>
        <v>0</v>
      </c>
      <c r="Y5094" s="11">
        <f>IF(SUM(Tableau1[[#This Row],[Other access]:[Sci-hub access]])&gt;=1,1,0)</f>
        <v>0</v>
      </c>
      <c r="Z5094" s="12">
        <f>IF(OR(Tableau1[[#This Row],[Access R1 + S1+ T1 ]]&gt;=1,Tableau1[[#This Row],[Access V1 +W1 + X1]]&gt;=1),1,0)</f>
        <v>0</v>
      </c>
      <c r="AB5094" s="10" t="str">
        <f>Tableau1[[#This Row],[DOI]]</f>
        <v>doi: 10.1016/j.ajo.2016.12.008</v>
      </c>
      <c r="AC5094" s="13" t="str">
        <f>Tableau1[[#This Row],[Authors]]&amp;", "&amp;Tableau1[[#This Row],[Title]]&amp;" "&amp;Tableau1[[#This Row],[Journal]]&amp;". "&amp;Tableau1[[#This Row],[Year]]</f>
        <v>Chan EW, Eldeeb M, Lingam G, Thomas D, Bhargava M, Chee CK., Quantitative Changes in Pigment Epithelial Detachment Area and Volume Predict Retreatment in Polypoidal Choroidal Vasculopathy. Am J Ophthalmol. 2017</v>
      </c>
    </row>
    <row r="5095" spans="1:29" x14ac:dyDescent="0.3">
      <c r="A5095">
        <v>834</v>
      </c>
      <c r="B5095" t="s">
        <v>4097</v>
      </c>
      <c r="C5095" t="s">
        <v>14351</v>
      </c>
      <c r="D5095" t="s">
        <v>24517</v>
      </c>
      <c r="E5095" t="s">
        <v>2465</v>
      </c>
      <c r="F5095" s="10"/>
      <c r="G5095">
        <v>2017</v>
      </c>
      <c r="J5095">
        <v>0.45406706291407128</v>
      </c>
      <c r="L5095" t="s">
        <v>35327</v>
      </c>
      <c r="M5095">
        <v>29095300</v>
      </c>
      <c r="Q5095" s="10"/>
      <c r="R5095" s="11">
        <f t="shared" si="158"/>
        <v>0</v>
      </c>
      <c r="U5095" s="11">
        <f t="shared" si="159"/>
        <v>0</v>
      </c>
      <c r="Y5095" s="11">
        <f>IF(SUM(Tableau1[[#This Row],[Other access]:[Sci-hub access]])&gt;=1,1,0)</f>
        <v>0</v>
      </c>
      <c r="Z5095" s="12">
        <f>IF(OR(Tableau1[[#This Row],[Access R1 + S1+ T1 ]]&gt;=1,Tableau1[[#This Row],[Access V1 +W1 + X1]]&gt;=1),1,0)</f>
        <v>0</v>
      </c>
      <c r="AB5095" s="10" t="str">
        <f>Tableau1[[#This Row],[DOI]]</f>
        <v>doi: 10.1097/MD.0000000000008469</v>
      </c>
      <c r="AC5095" s="13" t="str">
        <f>Tableau1[[#This Row],[Authors]]&amp;", "&amp;Tableau1[[#This Row],[Title]]&amp;" "&amp;Tableau1[[#This Row],[Journal]]&amp;". "&amp;Tableau1[[#This Row],[Year]]</f>
        <v>Jia N, Tang Y, Liu H, Li Y, Liu S, Liu L., Rare esophageal ulcers related to Behçet disease: A case report. Medicine (Baltimore). 2017</v>
      </c>
    </row>
    <row r="5096" spans="1:29" ht="28.8" x14ac:dyDescent="0.3">
      <c r="A5096">
        <v>5486</v>
      </c>
      <c r="B5096" t="s">
        <v>8533</v>
      </c>
      <c r="C5096" t="s">
        <v>18754</v>
      </c>
      <c r="D5096" t="s">
        <v>28963</v>
      </c>
      <c r="E5096" t="s">
        <v>2610</v>
      </c>
      <c r="F5096" s="10"/>
      <c r="G5096">
        <v>2017</v>
      </c>
      <c r="J5096">
        <v>0.45424135821282929</v>
      </c>
      <c r="L5096" t="s">
        <v>39875</v>
      </c>
      <c r="M5096">
        <v>28330373</v>
      </c>
      <c r="Q5096" s="10"/>
      <c r="R5096" s="11">
        <f t="shared" si="158"/>
        <v>0</v>
      </c>
      <c r="U5096" s="11">
        <f t="shared" si="159"/>
        <v>0</v>
      </c>
      <c r="Y5096" s="11">
        <f>IF(SUM(Tableau1[[#This Row],[Other access]:[Sci-hub access]])&gt;=1,1,0)</f>
        <v>0</v>
      </c>
      <c r="Z5096" s="12">
        <f>IF(OR(Tableau1[[#This Row],[Access R1 + S1+ T1 ]]&gt;=1,Tableau1[[#This Row],[Access V1 +W1 + X1]]&gt;=1),1,0)</f>
        <v>0</v>
      </c>
      <c r="AB5096" s="10" t="str">
        <f>Tableau1[[#This Row],[DOI]]</f>
        <v>doi: 10.1177/0284185117695667</v>
      </c>
      <c r="AC5096" s="13" t="str">
        <f>Tableau1[[#This Row],[Authors]]&amp;", "&amp;Tableau1[[#This Row],[Title]]&amp;" "&amp;Tableau1[[#This Row],[Journal]]&amp;". "&amp;Tableau1[[#This Row],[Year]]</f>
        <v>Xu X, Wang Y, Hu H, Su G, Liu H, Shi H, Wu F., Readout-segmented echo-planar diffusion-weighted imaging in the assessment of orbital tumors: comparison with conventional single-shot echo-planar imaging in image quality and diagnostic performance. Acta Radiol. 2017</v>
      </c>
    </row>
    <row r="5097" spans="1:29" ht="28.8" x14ac:dyDescent="0.3">
      <c r="A5097">
        <v>4199</v>
      </c>
      <c r="B5097" t="s">
        <v>7338</v>
      </c>
      <c r="C5097" t="s">
        <v>17574</v>
      </c>
      <c r="D5097" t="s">
        <v>27766</v>
      </c>
      <c r="E5097" t="s">
        <v>2443</v>
      </c>
      <c r="F5097" s="10"/>
      <c r="G5097">
        <v>2017</v>
      </c>
      <c r="J5097">
        <v>0.45437695509780873</v>
      </c>
      <c r="L5097" t="s">
        <v>38630</v>
      </c>
      <c r="M5097">
        <v>28472211</v>
      </c>
      <c r="Q5097" s="10"/>
      <c r="R5097" s="11">
        <f t="shared" si="158"/>
        <v>0</v>
      </c>
      <c r="U5097" s="11">
        <f t="shared" si="159"/>
        <v>0</v>
      </c>
      <c r="Y5097" s="11">
        <f>IF(SUM(Tableau1[[#This Row],[Other access]:[Sci-hub access]])&gt;=1,1,0)</f>
        <v>0</v>
      </c>
      <c r="Z5097" s="12">
        <f>IF(OR(Tableau1[[#This Row],[Access R1 + S1+ T1 ]]&gt;=1,Tableau1[[#This Row],[Access V1 +W1 + X1]]&gt;=1),1,0)</f>
        <v>0</v>
      </c>
      <c r="AB5097" s="10" t="str">
        <f>Tableau1[[#This Row],[DOI]]</f>
        <v>doi: 10.1167/iovs.16-21015</v>
      </c>
      <c r="AC5097" s="13" t="str">
        <f>Tableau1[[#This Row],[Authors]]&amp;", "&amp;Tableau1[[#This Row],[Title]]&amp;" "&amp;Tableau1[[#This Row],[Journal]]&amp;". "&amp;Tableau1[[#This Row],[Year]]</f>
        <v>Liew G, Benitez-Aguirre P, Craig ME, Jenkins AJ, Hodgson LAB, Kifley A, Mitchell P, Wong TY, Donaghue K., Progressive Retinal Vasodilation in Patients With Type 1 Diabetes: A Longitudinal Study of Retinal Vascular Geometry. Invest Ophthalmol Vis Sci. 2017</v>
      </c>
    </row>
    <row r="5098" spans="1:29" x14ac:dyDescent="0.3">
      <c r="A5098">
        <v>1865</v>
      </c>
      <c r="B5098" t="s">
        <v>5109</v>
      </c>
      <c r="C5098" t="s">
        <v>15355</v>
      </c>
      <c r="D5098" t="s">
        <v>25531</v>
      </c>
      <c r="E5098" t="s">
        <v>2502</v>
      </c>
      <c r="F5098" s="10"/>
      <c r="G5098">
        <v>2017</v>
      </c>
      <c r="J5098">
        <v>0.4544010837474769</v>
      </c>
      <c r="L5098" t="s">
        <v>36337</v>
      </c>
      <c r="M5098">
        <v>28858866</v>
      </c>
      <c r="Q5098" s="10"/>
      <c r="R5098" s="11">
        <f t="shared" si="158"/>
        <v>0</v>
      </c>
      <c r="U5098" s="11">
        <f t="shared" si="159"/>
        <v>0</v>
      </c>
      <c r="Y5098" s="11">
        <f>IF(SUM(Tableau1[[#This Row],[Other access]:[Sci-hub access]])&gt;=1,1,0)</f>
        <v>0</v>
      </c>
      <c r="Z5098" s="12">
        <f>IF(OR(Tableau1[[#This Row],[Access R1 + S1+ T1 ]]&gt;=1,Tableau1[[#This Row],[Access V1 +W1 + X1]]&gt;=1),1,0)</f>
        <v>0</v>
      </c>
      <c r="AB5098" s="10" t="str">
        <f>Tableau1[[#This Row],[DOI]]</f>
        <v>doi: 10.1159/000479157</v>
      </c>
      <c r="AC5098" s="13" t="str">
        <f>Tableau1[[#This Row],[Authors]]&amp;", "&amp;Tableau1[[#This Row],[Title]]&amp;" "&amp;Tableau1[[#This Row],[Journal]]&amp;". "&amp;Tableau1[[#This Row],[Year]]</f>
        <v>Peng Y, Tang L, Zhou Y., Subretinal Injection: A Review on the Novel Route of Therapeutic Delivery for Vitreoretinal Diseases. Ophthalmic Res. 2017</v>
      </c>
    </row>
    <row r="5099" spans="1:29" x14ac:dyDescent="0.3">
      <c r="A5099">
        <v>4994</v>
      </c>
      <c r="B5099" t="s">
        <v>8085</v>
      </c>
      <c r="C5099" t="s">
        <v>18313</v>
      </c>
      <c r="D5099" t="s">
        <v>28515</v>
      </c>
      <c r="E5099" t="s">
        <v>2443</v>
      </c>
      <c r="F5099" s="10"/>
      <c r="G5099">
        <v>2017</v>
      </c>
      <c r="J5099">
        <v>0.454437820509484</v>
      </c>
      <c r="L5099" t="s">
        <v>39402</v>
      </c>
      <c r="M5099">
        <v>28384722</v>
      </c>
      <c r="Q5099" s="10"/>
      <c r="R5099" s="11">
        <f t="shared" si="158"/>
        <v>0</v>
      </c>
      <c r="U5099" s="11">
        <f t="shared" si="159"/>
        <v>0</v>
      </c>
      <c r="Y5099" s="11">
        <f>IF(SUM(Tableau1[[#This Row],[Other access]:[Sci-hub access]])&gt;=1,1,0)</f>
        <v>0</v>
      </c>
      <c r="Z5099" s="12">
        <f>IF(OR(Tableau1[[#This Row],[Access R1 + S1+ T1 ]]&gt;=1,Tableau1[[#This Row],[Access V1 +W1 + X1]]&gt;=1),1,0)</f>
        <v>0</v>
      </c>
      <c r="AB5099" s="10" t="str">
        <f>Tableau1[[#This Row],[DOI]]</f>
        <v>doi: 10.1167/iovs.16-20703</v>
      </c>
      <c r="AC5099" s="13" t="str">
        <f>Tableau1[[#This Row],[Authors]]&amp;", "&amp;Tableau1[[#This Row],[Title]]&amp;" "&amp;Tableau1[[#This Row],[Journal]]&amp;". "&amp;Tableau1[[#This Row],[Year]]</f>
        <v>Toda M, Ueno M, Hiraga A, Asada K, Montoya M, Sotozono C, Kinoshita S, Hamuro J., Production of Homogeneous Cultured Human Corneal Endothelial Cells Indispensable for Innovative Cell Therapy. Invest Ophthalmol Vis Sci. 2017</v>
      </c>
    </row>
    <row r="5100" spans="1:29" x14ac:dyDescent="0.3">
      <c r="A5100">
        <v>5797</v>
      </c>
      <c r="B5100" t="s">
        <v>8819</v>
      </c>
      <c r="C5100" t="s">
        <v>19036</v>
      </c>
      <c r="D5100" t="s">
        <v>29249</v>
      </c>
      <c r="E5100" t="s">
        <v>2702</v>
      </c>
      <c r="F5100" s="10"/>
      <c r="G5100">
        <v>2017</v>
      </c>
      <c r="J5100">
        <v>0.45446904711029934</v>
      </c>
      <c r="L5100" t="s">
        <v>40179</v>
      </c>
      <c r="M5100">
        <v>28284233</v>
      </c>
      <c r="Q5100" s="10"/>
      <c r="R5100" s="11">
        <f t="shared" si="158"/>
        <v>0</v>
      </c>
      <c r="U5100" s="11">
        <f t="shared" si="159"/>
        <v>0</v>
      </c>
      <c r="Y5100" s="11">
        <f>IF(SUM(Tableau1[[#This Row],[Other access]:[Sci-hub access]])&gt;=1,1,0)</f>
        <v>0</v>
      </c>
      <c r="Z5100" s="12">
        <f>IF(OR(Tableau1[[#This Row],[Access R1 + S1+ T1 ]]&gt;=1,Tableau1[[#This Row],[Access V1 +W1 + X1]]&gt;=1),1,0)</f>
        <v>0</v>
      </c>
      <c r="AB5100" s="10" t="str">
        <f>Tableau1[[#This Row],[DOI]]</f>
        <v>doi: 10.1186/s13256-017-1212-8</v>
      </c>
      <c r="AC5100" s="13" t="str">
        <f>Tableau1[[#This Row],[Authors]]&amp;", "&amp;Tableau1[[#This Row],[Title]]&amp;" "&amp;Tableau1[[#This Row],[Journal]]&amp;". "&amp;Tableau1[[#This Row],[Year]]</f>
        <v>Waqas O, Faisal M, Haider I, Amjad A, Jamshed A, Hussain R., Retrospective study of rare cutaneous malignant adnexal tumors of the head and neck in a tertiary care cancer hospital: a case series. J Med Case Rep. 2017</v>
      </c>
    </row>
    <row r="5101" spans="1:29" x14ac:dyDescent="0.3">
      <c r="A5101">
        <v>10015</v>
      </c>
      <c r="B5101" t="s">
        <v>12537</v>
      </c>
      <c r="C5101" t="s">
        <v>22705</v>
      </c>
      <c r="D5101" t="s">
        <v>32985</v>
      </c>
      <c r="E5101" t="s">
        <v>2486</v>
      </c>
      <c r="F5101" s="10"/>
      <c r="G5101">
        <v>2017</v>
      </c>
      <c r="J5101">
        <v>0.45451801496398858</v>
      </c>
      <c r="L5101" t="s">
        <v>44272</v>
      </c>
      <c r="M5101">
        <v>27495880</v>
      </c>
      <c r="Q5101" s="10"/>
      <c r="R5101" s="11">
        <f t="shared" si="158"/>
        <v>0</v>
      </c>
      <c r="U5101" s="11">
        <f t="shared" si="159"/>
        <v>0</v>
      </c>
      <c r="Y5101" s="11">
        <f>IF(SUM(Tableau1[[#This Row],[Other access]:[Sci-hub access]])&gt;=1,1,0)</f>
        <v>0</v>
      </c>
      <c r="Z5101" s="12">
        <f>IF(OR(Tableau1[[#This Row],[Access R1 + S1+ T1 ]]&gt;=1,Tableau1[[#This Row],[Access V1 +W1 + X1]]&gt;=1),1,0)</f>
        <v>0</v>
      </c>
      <c r="AB5101" s="10" t="str">
        <f>Tableau1[[#This Row],[DOI]]</f>
        <v>doi: 10.1111/aos.13173</v>
      </c>
      <c r="AC5101" s="13" t="str">
        <f>Tableau1[[#This Row],[Authors]]&amp;", "&amp;Tableau1[[#This Row],[Title]]&amp;" "&amp;Tableau1[[#This Row],[Journal]]&amp;". "&amp;Tableau1[[#This Row],[Year]]</f>
        <v>Kang P, McAlinden C, Wildsoet CF., Effects of multifocal soft contact lenses used to slow myopia progression on quality of vision in young adults. Acta Ophthalmol. 2017</v>
      </c>
    </row>
    <row r="5102" spans="1:29" ht="28.8" x14ac:dyDescent="0.3">
      <c r="A5102">
        <v>10316</v>
      </c>
      <c r="B5102" t="s">
        <v>12816</v>
      </c>
      <c r="C5102" t="s">
        <v>22983</v>
      </c>
      <c r="D5102" t="s">
        <v>33269</v>
      </c>
      <c r="E5102" t="s">
        <v>2445</v>
      </c>
      <c r="F5102" s="10"/>
      <c r="G5102">
        <v>2017</v>
      </c>
      <c r="J5102">
        <v>0.45451914554944883</v>
      </c>
      <c r="L5102" t="s">
        <v>44567</v>
      </c>
      <c r="M5102">
        <v>27380430</v>
      </c>
      <c r="Q5102" s="10"/>
      <c r="R5102" s="11">
        <f t="shared" si="158"/>
        <v>0</v>
      </c>
      <c r="U5102" s="11">
        <f t="shared" si="159"/>
        <v>0</v>
      </c>
      <c r="Y5102" s="11">
        <f>IF(SUM(Tableau1[[#This Row],[Other access]:[Sci-hub access]])&gt;=1,1,0)</f>
        <v>0</v>
      </c>
      <c r="Z5102" s="12">
        <f>IF(OR(Tableau1[[#This Row],[Access R1 + S1+ T1 ]]&gt;=1,Tableau1[[#This Row],[Access V1 +W1 + X1]]&gt;=1),1,0)</f>
        <v>0</v>
      </c>
      <c r="AB5102" s="10" t="str">
        <f>Tableau1[[#This Row],[DOI]]</f>
        <v>doi: 10.1097/IAE.0000000000001134</v>
      </c>
      <c r="AC5102" s="13" t="str">
        <f>Tableau1[[#This Row],[Authors]]&amp;", "&amp;Tableau1[[#This Row],[Title]]&amp;" "&amp;Tableau1[[#This Row],[Journal]]&amp;". "&amp;Tableau1[[#This Row],[Year]]</f>
        <v>Nghiem-Buffet S, Giocanti-Auregan A, Jung C, Dubois L, Dourmad P, Galbadon L, Fajnkuchen F, Quentel G, Cohen SY., RETICULAR PSEUDODRUSEN ARE NOT A PREDICTIVE FACTOR FOR THE 1-YEAR RESPONSE TO INTRAVITREAL RANIBIZUMAB IN NEOVASCULAR AGE-RELATED MACULAR DEGENERATION. Retina. 2017</v>
      </c>
    </row>
    <row r="5103" spans="1:29" x14ac:dyDescent="0.3">
      <c r="A5103">
        <v>4272</v>
      </c>
      <c r="B5103" t="s">
        <v>7406</v>
      </c>
      <c r="C5103" t="s">
        <v>17642</v>
      </c>
      <c r="D5103" t="s">
        <v>27834</v>
      </c>
      <c r="E5103" t="s">
        <v>2443</v>
      </c>
      <c r="F5103" s="10"/>
      <c r="G5103">
        <v>2017</v>
      </c>
      <c r="J5103">
        <v>0.4545699145832931</v>
      </c>
      <c r="L5103" t="s">
        <v>38699</v>
      </c>
      <c r="M5103">
        <v>28460050</v>
      </c>
      <c r="Q5103" s="10"/>
      <c r="R5103" s="11">
        <f t="shared" si="158"/>
        <v>0</v>
      </c>
      <c r="U5103" s="11">
        <f t="shared" si="159"/>
        <v>0</v>
      </c>
      <c r="Y5103" s="11">
        <f>IF(SUM(Tableau1[[#This Row],[Other access]:[Sci-hub access]])&gt;=1,1,0)</f>
        <v>0</v>
      </c>
      <c r="Z5103" s="12">
        <f>IF(OR(Tableau1[[#This Row],[Access R1 + S1+ T1 ]]&gt;=1,Tableau1[[#This Row],[Access V1 +W1 + X1]]&gt;=1),1,0)</f>
        <v>0</v>
      </c>
      <c r="AB5103" s="10" t="str">
        <f>Tableau1[[#This Row],[DOI]]</f>
        <v>doi: 10.1167/iovs.16-19133</v>
      </c>
      <c r="AC5103" s="13" t="str">
        <f>Tableau1[[#This Row],[Authors]]&amp;", "&amp;Tableau1[[#This Row],[Title]]&amp;" "&amp;Tableau1[[#This Row],[Journal]]&amp;". "&amp;Tableau1[[#This Row],[Year]]</f>
        <v>Dharmat R, Liu W, Ge Z, Sun Z, Yang L, Li Y, Wang K, Thomas K, Sui R, Chen R., IFT81 as a Candidate Gene for Nonsyndromic Retinal Degeneration. Invest Ophthalmol Vis Sci. 2017</v>
      </c>
    </row>
    <row r="5104" spans="1:29" x14ac:dyDescent="0.3">
      <c r="A5104">
        <v>8298</v>
      </c>
      <c r="B5104" t="s">
        <v>10999</v>
      </c>
      <c r="C5104" t="s">
        <v>21186</v>
      </c>
      <c r="D5104" t="s">
        <v>31437</v>
      </c>
      <c r="E5104" t="s">
        <v>2438</v>
      </c>
      <c r="F5104" s="10"/>
      <c r="G5104">
        <v>2017</v>
      </c>
      <c r="J5104">
        <v>0.45462691111442466</v>
      </c>
      <c r="L5104" t="s">
        <v>42642</v>
      </c>
      <c r="M5104">
        <v>27941044</v>
      </c>
      <c r="Q5104" s="10"/>
      <c r="R5104" s="11">
        <f t="shared" si="158"/>
        <v>0</v>
      </c>
      <c r="U5104" s="11">
        <f t="shared" si="159"/>
        <v>0</v>
      </c>
      <c r="Y5104" s="11">
        <f>IF(SUM(Tableau1[[#This Row],[Other access]:[Sci-hub access]])&gt;=1,1,0)</f>
        <v>0</v>
      </c>
      <c r="Z5104" s="12">
        <f>IF(OR(Tableau1[[#This Row],[Access R1 + S1+ T1 ]]&gt;=1,Tableau1[[#This Row],[Access V1 +W1 + X1]]&gt;=1),1,0)</f>
        <v>0</v>
      </c>
      <c r="AB5104" s="10" t="str">
        <f>Tableau1[[#This Row],[DOI]]</f>
        <v>doi: 10.1136/bjophthalmol-2016-309532</v>
      </c>
      <c r="AC5104" s="13" t="str">
        <f>Tableau1[[#This Row],[Authors]]&amp;", "&amp;Tableau1[[#This Row],[Title]]&amp;" "&amp;Tableau1[[#This Row],[Journal]]&amp;". "&amp;Tableau1[[#This Row],[Year]]</f>
        <v>Vellara HR, Hart R, Gokul A, McGhee CNJ, Patel DV., In vivo ocular biomechanical compliance in thyroid eye disease. Br J Ophthalmol. 2017</v>
      </c>
    </row>
    <row r="5105" spans="1:29" x14ac:dyDescent="0.3">
      <c r="A5105">
        <v>10502</v>
      </c>
      <c r="B5105" t="s">
        <v>12986</v>
      </c>
      <c r="C5105" t="s">
        <v>23152</v>
      </c>
      <c r="D5105" t="s">
        <v>33439</v>
      </c>
      <c r="E5105" t="s">
        <v>34495</v>
      </c>
      <c r="F5105" s="10"/>
      <c r="G5105">
        <v>2017</v>
      </c>
      <c r="J5105">
        <v>0.45471384998956055</v>
      </c>
      <c r="L5105" t="s">
        <v>44751</v>
      </c>
      <c r="M5105">
        <v>27255986</v>
      </c>
      <c r="Q5105" s="10"/>
      <c r="R5105" s="11">
        <f t="shared" si="158"/>
        <v>0</v>
      </c>
      <c r="U5105" s="11">
        <f t="shared" si="159"/>
        <v>0</v>
      </c>
      <c r="Y5105" s="11">
        <f>IF(SUM(Tableau1[[#This Row],[Other access]:[Sci-hub access]])&gt;=1,1,0)</f>
        <v>0</v>
      </c>
      <c r="Z5105" s="12">
        <f>IF(OR(Tableau1[[#This Row],[Access R1 + S1+ T1 ]]&gt;=1,Tableau1[[#This Row],[Access V1 +W1 + X1]]&gt;=1),1,0)</f>
        <v>0</v>
      </c>
      <c r="AB5105" s="10" t="str">
        <f>Tableau1[[#This Row],[DOI]]</f>
        <v>doi: 10.1016/j.medcli.2016.04.016</v>
      </c>
      <c r="AC5105" s="13" t="str">
        <f>Tableau1[[#This Row],[Authors]]&amp;", "&amp;Tableau1[[#This Row],[Title]]&amp;" "&amp;Tableau1[[#This Row],[Journal]]&amp;". "&amp;Tableau1[[#This Row],[Year]]</f>
        <v>Ramos Suárez A, Guerrero Mayor OV, Fernández Barrientos Y, Lorenzo Soto M., Iris metastasis. Med Clin (Barc). 2017</v>
      </c>
    </row>
    <row r="5106" spans="1:29" x14ac:dyDescent="0.3">
      <c r="A5106">
        <v>4426</v>
      </c>
      <c r="B5106" t="s">
        <v>7552</v>
      </c>
      <c r="C5106" t="s">
        <v>17788</v>
      </c>
      <c r="D5106" t="s">
        <v>27981</v>
      </c>
      <c r="E5106" t="s">
        <v>2465</v>
      </c>
      <c r="F5106" s="10"/>
      <c r="G5106">
        <v>2017</v>
      </c>
      <c r="J5106">
        <v>0.45474147604648285</v>
      </c>
      <c r="L5106" t="s">
        <v>38848</v>
      </c>
      <c r="M5106">
        <v>28445282</v>
      </c>
      <c r="Q5106" s="10"/>
      <c r="R5106" s="11">
        <f t="shared" si="158"/>
        <v>0</v>
      </c>
      <c r="U5106" s="11">
        <f t="shared" si="159"/>
        <v>0</v>
      </c>
      <c r="Y5106" s="11">
        <f>IF(SUM(Tableau1[[#This Row],[Other access]:[Sci-hub access]])&gt;=1,1,0)</f>
        <v>0</v>
      </c>
      <c r="Z5106" s="12">
        <f>IF(OR(Tableau1[[#This Row],[Access R1 + S1+ T1 ]]&gt;=1,Tableau1[[#This Row],[Access V1 +W1 + X1]]&gt;=1),1,0)</f>
        <v>0</v>
      </c>
      <c r="AB5106" s="10" t="str">
        <f>Tableau1[[#This Row],[DOI]]</f>
        <v>doi: 10.1097/MD.0000000000006715</v>
      </c>
      <c r="AC5106" s="13" t="str">
        <f>Tableau1[[#This Row],[Authors]]&amp;", "&amp;Tableau1[[#This Row],[Title]]&amp;" "&amp;Tableau1[[#This Row],[Journal]]&amp;". "&amp;Tableau1[[#This Row],[Year]]</f>
        <v>Niu B, Zou Z, Shen Y, Cao B., A case report of Sjögren syndrome manifesting bilateral basal ganglia lesions. Medicine (Baltimore). 2017</v>
      </c>
    </row>
    <row r="5107" spans="1:29" x14ac:dyDescent="0.3">
      <c r="A5107">
        <v>2388</v>
      </c>
      <c r="B5107" t="s">
        <v>5614</v>
      </c>
      <c r="C5107" t="s">
        <v>15859</v>
      </c>
      <c r="D5107" t="s">
        <v>26036</v>
      </c>
      <c r="E5107" t="s">
        <v>34092</v>
      </c>
      <c r="F5107" s="10"/>
      <c r="G5107">
        <v>2017</v>
      </c>
      <c r="J5107">
        <v>0.45481277858822078</v>
      </c>
      <c r="L5107" t="s">
        <v>36853</v>
      </c>
      <c r="M5107">
        <v>28753413</v>
      </c>
      <c r="Q5107" s="10"/>
      <c r="R5107" s="11">
        <f t="shared" si="158"/>
        <v>0</v>
      </c>
      <c r="U5107" s="11">
        <f t="shared" si="159"/>
        <v>0</v>
      </c>
      <c r="Y5107" s="11">
        <f>IF(SUM(Tableau1[[#This Row],[Other access]:[Sci-hub access]])&gt;=1,1,0)</f>
        <v>0</v>
      </c>
      <c r="Z5107" s="12">
        <f>IF(OR(Tableau1[[#This Row],[Access R1 + S1+ T1 ]]&gt;=1,Tableau1[[#This Row],[Access V1 +W1 + X1]]&gt;=1),1,0)</f>
        <v>0</v>
      </c>
      <c r="AB5107" s="10" t="str">
        <f>Tableau1[[#This Row],[DOI]]</f>
        <v>doi: 10.7589/2017-02-048</v>
      </c>
      <c r="AC5107" s="13" t="str">
        <f>Tableau1[[#This Row],[Authors]]&amp;", "&amp;Tableau1[[#This Row],[Title]]&amp;" "&amp;Tableau1[[#This Row],[Journal]]&amp;". "&amp;Tableau1[[#This Row],[Year]]</f>
        <v>Rothenburger JL, Hartnett EA, James FMK, Grahn BH., Anophthalmia in a Wild Eastern Gray Squirrel (Sciurus carolinensis). J Wildl Dis. 2017</v>
      </c>
    </row>
    <row r="5108" spans="1:29" x14ac:dyDescent="0.3">
      <c r="A5108">
        <v>9704</v>
      </c>
      <c r="B5108" t="s">
        <v>2064</v>
      </c>
      <c r="C5108" t="s">
        <v>2065</v>
      </c>
      <c r="D5108" t="s">
        <v>2066</v>
      </c>
      <c r="E5108" t="s">
        <v>3204</v>
      </c>
      <c r="F5108" s="10"/>
      <c r="G5108">
        <v>2017</v>
      </c>
      <c r="J5108">
        <v>0.45493704512689581</v>
      </c>
      <c r="L5108" t="e">
        <v>#VALUE!</v>
      </c>
      <c r="M5108">
        <v>27616561</v>
      </c>
      <c r="Q5108" s="10"/>
      <c r="R5108" s="11">
        <f t="shared" si="158"/>
        <v>0</v>
      </c>
      <c r="U5108" s="11">
        <f t="shared" si="159"/>
        <v>0</v>
      </c>
      <c r="Y5108" s="11">
        <f>IF(SUM(Tableau1[[#This Row],[Other access]:[Sci-hub access]])&gt;=1,1,0)</f>
        <v>0</v>
      </c>
      <c r="Z5108" s="12">
        <f>IF(OR(Tableau1[[#This Row],[Access R1 + S1+ T1 ]]&gt;=1,Tableau1[[#This Row],[Access V1 +W1 + X1]]&gt;=1),1,0)</f>
        <v>0</v>
      </c>
      <c r="AB5108" s="10" t="e">
        <f>Tableau1[[#This Row],[DOI]]</f>
        <v>#VALUE!</v>
      </c>
      <c r="AC5108" s="13" t="str">
        <f>Tableau1[[#This Row],[Authors]]&amp;", "&amp;Tableau1[[#This Row],[Title]]&amp;" "&amp;Tableau1[[#This Row],[Journal]]&amp;". "&amp;Tableau1[[#This Row],[Year]]</f>
        <v>Sambataro D, Sambataro G, Dal Bosco Y, Polosa R., Present and future of biologic drugs in primary Sjögren's syndrome. Expert Opin Biol Ther. 2017</v>
      </c>
    </row>
    <row r="5109" spans="1:29" ht="28.8" x14ac:dyDescent="0.3">
      <c r="A5109">
        <v>2312</v>
      </c>
      <c r="B5109" t="s">
        <v>5543</v>
      </c>
      <c r="C5109" t="s">
        <v>15788</v>
      </c>
      <c r="D5109" t="s">
        <v>25965</v>
      </c>
      <c r="E5109" t="s">
        <v>2692</v>
      </c>
      <c r="F5109" s="10"/>
      <c r="G5109">
        <v>2017</v>
      </c>
      <c r="J5109">
        <v>0.45498041862227956</v>
      </c>
      <c r="L5109" t="e">
        <v>#VALUE!</v>
      </c>
      <c r="M5109">
        <v>28770708</v>
      </c>
      <c r="Q5109" s="10"/>
      <c r="R5109" s="11">
        <f t="shared" si="158"/>
        <v>0</v>
      </c>
      <c r="U5109" s="11">
        <f t="shared" si="159"/>
        <v>0</v>
      </c>
      <c r="Y5109" s="11">
        <f>IF(SUM(Tableau1[[#This Row],[Other access]:[Sci-hub access]])&gt;=1,1,0)</f>
        <v>0</v>
      </c>
      <c r="Z5109" s="12">
        <f>IF(OR(Tableau1[[#This Row],[Access R1 + S1+ T1 ]]&gt;=1,Tableau1[[#This Row],[Access V1 +W1 + X1]]&gt;=1),1,0)</f>
        <v>0</v>
      </c>
      <c r="AB5109" s="10" t="e">
        <f>Tableau1[[#This Row],[DOI]]</f>
        <v>#VALUE!</v>
      </c>
      <c r="AC5109" s="13" t="str">
        <f>Tableau1[[#This Row],[Authors]]&amp;", "&amp;Tableau1[[#This Row],[Title]]&amp;" "&amp;Tableau1[[#This Row],[Journal]]&amp;". "&amp;Tableau1[[#This Row],[Year]]</f>
        <v>Agmon-Levin N, Dagan A, Peri Y, Anaya JM, Selmi C, Tincani A, Bizzaro N, Stojanovich L, Damoiseaux J, Cohen Tervaert JW, Mosca M, Cervera R, Shoenfeld Y., The interaction between anti-Ro/SSA and anti-La/SSB autoantibodies and anti-infectious antibodies in a wide spectrum of auto-immune diseases: another angle of the autoimmune mosaic. Clin Exp Rheumatol. 2017</v>
      </c>
    </row>
    <row r="5110" spans="1:29" x14ac:dyDescent="0.3">
      <c r="A5110">
        <v>9416</v>
      </c>
      <c r="B5110" t="s">
        <v>11986</v>
      </c>
      <c r="C5110" t="s">
        <v>22161</v>
      </c>
      <c r="D5110" t="s">
        <v>32431</v>
      </c>
      <c r="E5110" t="s">
        <v>2532</v>
      </c>
      <c r="F5110" s="10"/>
      <c r="G5110">
        <v>2017</v>
      </c>
      <c r="J5110">
        <v>0.45499791780884169</v>
      </c>
      <c r="L5110" t="s">
        <v>43705</v>
      </c>
      <c r="M5110">
        <v>27699522</v>
      </c>
      <c r="Q5110" s="10"/>
      <c r="R5110" s="11">
        <f t="shared" si="158"/>
        <v>0</v>
      </c>
      <c r="U5110" s="11">
        <f t="shared" si="159"/>
        <v>0</v>
      </c>
      <c r="Y5110" s="11">
        <f>IF(SUM(Tableau1[[#This Row],[Other access]:[Sci-hub access]])&gt;=1,1,0)</f>
        <v>0</v>
      </c>
      <c r="Z5110" s="12">
        <f>IF(OR(Tableau1[[#This Row],[Access R1 + S1+ T1 ]]&gt;=1,Tableau1[[#This Row],[Access V1 +W1 + X1]]&gt;=1),1,0)</f>
        <v>0</v>
      </c>
      <c r="AB5110" s="10" t="str">
        <f>Tableau1[[#This Row],[DOI]]</f>
        <v>doi: 10.1007/s10384-016-0477-6</v>
      </c>
      <c r="AC5110" s="13" t="str">
        <f>Tableau1[[#This Row],[Authors]]&amp;", "&amp;Tableau1[[#This Row],[Title]]&amp;" "&amp;Tableau1[[#This Row],[Journal]]&amp;". "&amp;Tableau1[[#This Row],[Year]]</f>
        <v>Kaido M, Ibrahim OM, Kawashima M, Ishida R, Sato EA, Tsubota K., Eyelid cleansing with ointment for obstructive meibomian gland dysfunction. Jpn J Ophthalmol. 2017</v>
      </c>
    </row>
    <row r="5111" spans="1:29" x14ac:dyDescent="0.3">
      <c r="A5111">
        <v>2277</v>
      </c>
      <c r="B5111" t="s">
        <v>5508</v>
      </c>
      <c r="C5111" t="s">
        <v>15753</v>
      </c>
      <c r="D5111" t="s">
        <v>25930</v>
      </c>
      <c r="E5111" t="s">
        <v>2468</v>
      </c>
      <c r="F5111" s="10"/>
      <c r="G5111">
        <v>2017</v>
      </c>
      <c r="J5111">
        <v>0.45500651609855969</v>
      </c>
      <c r="L5111" t="s">
        <v>36744</v>
      </c>
      <c r="M5111">
        <v>28777224</v>
      </c>
      <c r="Q5111" s="10"/>
      <c r="R5111" s="11">
        <f t="shared" si="158"/>
        <v>0</v>
      </c>
      <c r="U5111" s="11">
        <f t="shared" si="159"/>
        <v>0</v>
      </c>
      <c r="Y5111" s="11">
        <f>IF(SUM(Tableau1[[#This Row],[Other access]:[Sci-hub access]])&gt;=1,1,0)</f>
        <v>0</v>
      </c>
      <c r="Z5111" s="12">
        <f>IF(OR(Tableau1[[#This Row],[Access R1 + S1+ T1 ]]&gt;=1,Tableau1[[#This Row],[Access V1 +W1 + X1]]&gt;=1),1,0)</f>
        <v>0</v>
      </c>
      <c r="AB5111" s="10" t="str">
        <f>Tableau1[[#This Row],[DOI]]</f>
        <v>doi: 10.1097/IJG.0000000000000741</v>
      </c>
      <c r="AC5111" s="13" t="str">
        <f>Tableau1[[#This Row],[Authors]]&amp;", "&amp;Tableau1[[#This Row],[Title]]&amp;" "&amp;Tableau1[[#This Row],[Journal]]&amp;". "&amp;Tableau1[[#This Row],[Year]]</f>
        <v>Vahedian Z, Mafi M, Fakhraie G, Zarei R, Eslami Y, Ghadimi H, Mohebbi M., Short-term Results of Trabeculectomy Using Adjunctive Intracameral Bevacizumab Versus Mitomycin C: A Randomized Controlled Trial. J Glaucoma. 2017</v>
      </c>
    </row>
    <row r="5112" spans="1:29" x14ac:dyDescent="0.3">
      <c r="A5112">
        <v>7283</v>
      </c>
      <c r="B5112" t="s">
        <v>1292</v>
      </c>
      <c r="C5112" t="s">
        <v>1293</v>
      </c>
      <c r="D5112" t="s">
        <v>1294</v>
      </c>
      <c r="E5112" t="s">
        <v>2914</v>
      </c>
      <c r="F5112" s="10"/>
      <c r="G5112">
        <v>2017</v>
      </c>
      <c r="J5112">
        <v>0.45515344471049268</v>
      </c>
      <c r="L5112" t="s">
        <v>41639</v>
      </c>
      <c r="M5112">
        <v>28108991</v>
      </c>
      <c r="Q5112" s="10"/>
      <c r="R5112" s="11">
        <f t="shared" si="158"/>
        <v>0</v>
      </c>
      <c r="U5112" s="11">
        <f t="shared" si="159"/>
        <v>0</v>
      </c>
      <c r="Y5112" s="11">
        <f>IF(SUM(Tableau1[[#This Row],[Other access]:[Sci-hub access]])&gt;=1,1,0)</f>
        <v>0</v>
      </c>
      <c r="Z5112" s="12">
        <f>IF(OR(Tableau1[[#This Row],[Access R1 + S1+ T1 ]]&gt;=1,Tableau1[[#This Row],[Access V1 +W1 + X1]]&gt;=1),1,0)</f>
        <v>0</v>
      </c>
      <c r="AB5112" s="10" t="str">
        <f>Tableau1[[#This Row],[DOI]]</f>
        <v>doi: 10.1111/imm.12716</v>
      </c>
      <c r="AC5112" s="13" t="str">
        <f>Tableau1[[#This Row],[Authors]]&amp;", "&amp;Tableau1[[#This Row],[Title]]&amp;" "&amp;Tableau1[[#This Row],[Journal]]&amp;". "&amp;Tableau1[[#This Row],[Year]]</f>
        <v>Galletti JG, Guzmán M, Giordano MN., Mucosal immune tolerance at the ocular surface in health and disease. Immunology. 2017</v>
      </c>
    </row>
    <row r="5113" spans="1:29" x14ac:dyDescent="0.3">
      <c r="A5113">
        <v>4217</v>
      </c>
      <c r="B5113" t="s">
        <v>7354</v>
      </c>
      <c r="C5113" t="s">
        <v>17590</v>
      </c>
      <c r="D5113" t="s">
        <v>27782</v>
      </c>
      <c r="E5113" t="s">
        <v>2613</v>
      </c>
      <c r="F5113" s="10"/>
      <c r="G5113">
        <v>2017</v>
      </c>
      <c r="J5113">
        <v>0.45515390033049452</v>
      </c>
      <c r="L5113" t="s">
        <v>38648</v>
      </c>
      <c r="M5113">
        <v>28471101</v>
      </c>
      <c r="Q5113" s="10"/>
      <c r="R5113" s="11">
        <f t="shared" si="158"/>
        <v>0</v>
      </c>
      <c r="U5113" s="11">
        <f t="shared" si="159"/>
        <v>0</v>
      </c>
      <c r="Y5113" s="11">
        <f>IF(SUM(Tableau1[[#This Row],[Other access]:[Sci-hub access]])&gt;=1,1,0)</f>
        <v>0</v>
      </c>
      <c r="Z5113" s="12">
        <f>IF(OR(Tableau1[[#This Row],[Access R1 + S1+ T1 ]]&gt;=1,Tableau1[[#This Row],[Access V1 +W1 + X1]]&gt;=1),1,0)</f>
        <v>0</v>
      </c>
      <c r="AB5113" s="10" t="str">
        <f>Tableau1[[#This Row],[DOI]]</f>
        <v>doi: 10.3341/kjo.2015.0161</v>
      </c>
      <c r="AC5113" s="13" t="str">
        <f>Tableau1[[#This Row],[Authors]]&amp;", "&amp;Tableau1[[#This Row],[Title]]&amp;" "&amp;Tableau1[[#This Row],[Journal]]&amp;". "&amp;Tableau1[[#This Row],[Year]]</f>
        <v>Kim BH, Yu YS, Kim SJ., Ophthalmologic Features of Lennox-Gastaut Syndrome. Korean J Ophthalmol. 2017</v>
      </c>
    </row>
    <row r="5114" spans="1:29" x14ac:dyDescent="0.3">
      <c r="A5114">
        <v>3325</v>
      </c>
      <c r="B5114" t="s">
        <v>238</v>
      </c>
      <c r="C5114" t="s">
        <v>239</v>
      </c>
      <c r="D5114" t="s">
        <v>240</v>
      </c>
      <c r="E5114" t="s">
        <v>2782</v>
      </c>
      <c r="F5114" s="10"/>
      <c r="G5114">
        <v>2017</v>
      </c>
      <c r="J5114">
        <v>0.45529867527879553</v>
      </c>
      <c r="L5114" t="e">
        <v>#VALUE!</v>
      </c>
      <c r="M5114">
        <v>28601853</v>
      </c>
      <c r="Q5114" s="10"/>
      <c r="R5114" s="11">
        <f t="shared" si="158"/>
        <v>0</v>
      </c>
      <c r="U5114" s="11">
        <f t="shared" si="159"/>
        <v>0</v>
      </c>
      <c r="Y5114" s="11">
        <f>IF(SUM(Tableau1[[#This Row],[Other access]:[Sci-hub access]])&gt;=1,1,0)</f>
        <v>0</v>
      </c>
      <c r="Z5114" s="12">
        <f>IF(OR(Tableau1[[#This Row],[Access R1 + S1+ T1 ]]&gt;=1,Tableau1[[#This Row],[Access V1 +W1 + X1]]&gt;=1),1,0)</f>
        <v>0</v>
      </c>
      <c r="AB5114" s="10" t="e">
        <f>Tableau1[[#This Row],[DOI]]</f>
        <v>#VALUE!</v>
      </c>
      <c r="AC5114" s="13" t="str">
        <f>Tableau1[[#This Row],[Authors]]&amp;", "&amp;Tableau1[[#This Row],[Title]]&amp;" "&amp;Tableau1[[#This Row],[Journal]]&amp;". "&amp;Tableau1[[#This Row],[Year]]</f>
        <v>Özdemir ZC, Kar YD, Yarar C, Þaylýsoy S, Bör Ö., Incomplete Miller-Fisher Syndrome with Advanced Stage Burkitt Lymphoma. Indian Pediatr. 2017</v>
      </c>
    </row>
    <row r="5115" spans="1:29" x14ac:dyDescent="0.3">
      <c r="A5115">
        <v>10718</v>
      </c>
      <c r="B5115" t="s">
        <v>13180</v>
      </c>
      <c r="C5115" t="s">
        <v>23343</v>
      </c>
      <c r="D5115" t="s">
        <v>33633</v>
      </c>
      <c r="E5115" t="s">
        <v>2469</v>
      </c>
      <c r="F5115" s="10"/>
      <c r="G5115">
        <v>2017</v>
      </c>
      <c r="J5115">
        <v>0.45530664775771978</v>
      </c>
      <c r="L5115" t="s">
        <v>44965</v>
      </c>
      <c r="M5115">
        <v>27082703</v>
      </c>
      <c r="Q5115" s="10"/>
      <c r="R5115" s="11">
        <f t="shared" si="158"/>
        <v>0</v>
      </c>
      <c r="U5115" s="11">
        <f t="shared" si="159"/>
        <v>0</v>
      </c>
      <c r="Y5115" s="11">
        <f>IF(SUM(Tableau1[[#This Row],[Other access]:[Sci-hub access]])&gt;=1,1,0)</f>
        <v>0</v>
      </c>
      <c r="Z5115" s="12">
        <f>IF(OR(Tableau1[[#This Row],[Access R1 + S1+ T1 ]]&gt;=1,Tableau1[[#This Row],[Access V1 +W1 + X1]]&gt;=1),1,0)</f>
        <v>0</v>
      </c>
      <c r="AB5115" s="10" t="str">
        <f>Tableau1[[#This Row],[DOI]]</f>
        <v>doi: 10.3109/08820538.2015.1118136</v>
      </c>
      <c r="AC5115" s="13" t="str">
        <f>Tableau1[[#This Row],[Authors]]&amp;", "&amp;Tableau1[[#This Row],[Title]]&amp;" "&amp;Tableau1[[#This Row],[Journal]]&amp;". "&amp;Tableau1[[#This Row],[Year]]</f>
        <v>Yioti G, Stefaniotou M, Ziavrou I, Kotsis K, Hyphantis T., Illness Perceptions, Psychiatric Manifestations, and Quality of Life in Patients with Inherited Retinal Dystrophies. Semin Ophthalmol. 2017</v>
      </c>
    </row>
    <row r="5116" spans="1:29" ht="28.8" x14ac:dyDescent="0.3">
      <c r="A5116">
        <v>870</v>
      </c>
      <c r="B5116" t="s">
        <v>4133</v>
      </c>
      <c r="C5116" t="s">
        <v>14387</v>
      </c>
      <c r="D5116" t="s">
        <v>24553</v>
      </c>
      <c r="E5116" t="s">
        <v>2443</v>
      </c>
      <c r="F5116" s="10"/>
      <c r="G5116">
        <v>2017</v>
      </c>
      <c r="J5116">
        <v>0.45536371634958617</v>
      </c>
      <c r="L5116" t="s">
        <v>35358</v>
      </c>
      <c r="M5116">
        <v>29079858</v>
      </c>
      <c r="Q5116" s="10"/>
      <c r="R5116" s="11">
        <f t="shared" si="158"/>
        <v>0</v>
      </c>
      <c r="U5116" s="11">
        <f t="shared" si="159"/>
        <v>0</v>
      </c>
      <c r="Y5116" s="11">
        <f>IF(SUM(Tableau1[[#This Row],[Other access]:[Sci-hub access]])&gt;=1,1,0)</f>
        <v>0</v>
      </c>
      <c r="Z5116" s="12">
        <f>IF(OR(Tableau1[[#This Row],[Access R1 + S1+ T1 ]]&gt;=1,Tableau1[[#This Row],[Access V1 +W1 + X1]]&gt;=1),1,0)</f>
        <v>0</v>
      </c>
      <c r="AB5116" s="10" t="str">
        <f>Tableau1[[#This Row],[DOI]]</f>
        <v>doi: 10.1167/iovs.17-21934</v>
      </c>
      <c r="AC5116" s="13" t="str">
        <f>Tableau1[[#This Row],[Authors]]&amp;", "&amp;Tableau1[[#This Row],[Title]]&amp;" "&amp;Tableau1[[#This Row],[Journal]]&amp;". "&amp;Tableau1[[#This Row],[Year]]</f>
        <v>Blair NP, Wanek J, Felder AE, Joslin CE, Kresovich JK, Lim JI, Chau FY, Leiderman Y, Shahidi M., Retinal Oximetry and Vessel Diameter Measurements With a Commercially Available Scanning Laser Ophthalmoscope in Diabetic Retinopathy. Invest Ophthalmol Vis Sci. 2017</v>
      </c>
    </row>
    <row r="5117" spans="1:29" x14ac:dyDescent="0.3">
      <c r="A5117">
        <v>7567</v>
      </c>
      <c r="B5117" t="s">
        <v>10359</v>
      </c>
      <c r="C5117" t="s">
        <v>20559</v>
      </c>
      <c r="D5117" t="s">
        <v>30794</v>
      </c>
      <c r="E5117" t="s">
        <v>2479</v>
      </c>
      <c r="F5117" s="10"/>
      <c r="G5117">
        <v>2017</v>
      </c>
      <c r="J5117">
        <v>0.45544556853652618</v>
      </c>
      <c r="L5117" t="s">
        <v>41922</v>
      </c>
      <c r="M5117">
        <v>28079692</v>
      </c>
      <c r="Q5117" s="10"/>
      <c r="R5117" s="11">
        <f t="shared" si="158"/>
        <v>0</v>
      </c>
      <c r="U5117" s="11">
        <f t="shared" si="159"/>
        <v>0</v>
      </c>
      <c r="Y5117" s="11">
        <f>IF(SUM(Tableau1[[#This Row],[Other access]:[Sci-hub access]])&gt;=1,1,0)</f>
        <v>0</v>
      </c>
      <c r="Z5117" s="12">
        <f>IF(OR(Tableau1[[#This Row],[Access R1 + S1+ T1 ]]&gt;=1,Tableau1[[#This Row],[Access V1 +W1 + X1]]&gt;=1),1,0)</f>
        <v>0</v>
      </c>
      <c r="AB5117" s="10" t="str">
        <f>Tableau1[[#This Row],[DOI]]</f>
        <v>doi: 10.1097/ICO.0000000000001142</v>
      </c>
      <c r="AC5117" s="13" t="str">
        <f>Tableau1[[#This Row],[Authors]]&amp;", "&amp;Tableau1[[#This Row],[Title]]&amp;" "&amp;Tableau1[[#This Row],[Journal]]&amp;". "&amp;Tableau1[[#This Row],[Year]]</f>
        <v>Galvis V, Tello A, Carreño NI, Berrospi RD, Niño CA, Leiva F., Keratoconus and Bowman Layer Transplantation. Cornea. 2017</v>
      </c>
    </row>
    <row r="5118" spans="1:29" ht="28.8" x14ac:dyDescent="0.3">
      <c r="A5118">
        <v>10105</v>
      </c>
      <c r="B5118" t="s">
        <v>12617</v>
      </c>
      <c r="C5118" t="s">
        <v>22784</v>
      </c>
      <c r="D5118" t="s">
        <v>33066</v>
      </c>
      <c r="E5118" t="s">
        <v>2445</v>
      </c>
      <c r="F5118" s="10"/>
      <c r="G5118">
        <v>2017</v>
      </c>
      <c r="J5118">
        <v>0.45558215985745476</v>
      </c>
      <c r="L5118" t="s">
        <v>44361</v>
      </c>
      <c r="M5118">
        <v>27471825</v>
      </c>
      <c r="Q5118" s="10"/>
      <c r="R5118" s="11">
        <f t="shared" si="158"/>
        <v>0</v>
      </c>
      <c r="U5118" s="11">
        <f t="shared" si="159"/>
        <v>0</v>
      </c>
      <c r="Y5118" s="11">
        <f>IF(SUM(Tableau1[[#This Row],[Other access]:[Sci-hub access]])&gt;=1,1,0)</f>
        <v>0</v>
      </c>
      <c r="Z5118" s="12">
        <f>IF(OR(Tableau1[[#This Row],[Access R1 + S1+ T1 ]]&gt;=1,Tableau1[[#This Row],[Access V1 +W1 + X1]]&gt;=1),1,0)</f>
        <v>0</v>
      </c>
      <c r="AB5118" s="10" t="str">
        <f>Tableau1[[#This Row],[DOI]]</f>
        <v>doi: 10.1097/IAE.0000000000001210</v>
      </c>
      <c r="AC5118" s="13" t="str">
        <f>Tableau1[[#This Row],[Authors]]&amp;", "&amp;Tableau1[[#This Row],[Title]]&amp;" "&amp;Tableau1[[#This Row],[Journal]]&amp;". "&amp;Tableau1[[#This Row],[Year]]</f>
        <v>Hillier RJ, Ojaimi E, Wong DT, Mak MY, Berger AR, Kohly RP, Kertes PJ, Forooghian F, Boyd SR, Eng K, Altomare F, Giavedoni LR, Nisenbaum R, Muni RH., AQUEOUS HUMOR CYTOKINE LEVELS AS BIOMARKERS OF DISEASE SEVERITY IN DIABETIC MACULAR EDEMA. Retina. 2017</v>
      </c>
    </row>
    <row r="5119" spans="1:29" x14ac:dyDescent="0.3">
      <c r="A5119">
        <v>5536</v>
      </c>
      <c r="B5119" t="s">
        <v>8580</v>
      </c>
      <c r="C5119" t="s">
        <v>18801</v>
      </c>
      <c r="D5119" t="s">
        <v>29010</v>
      </c>
      <c r="E5119" t="s">
        <v>3158</v>
      </c>
      <c r="F5119" s="10"/>
      <c r="G5119">
        <v>2017</v>
      </c>
      <c r="J5119">
        <v>0.45562329043249727</v>
      </c>
      <c r="L5119" t="s">
        <v>39923</v>
      </c>
      <c r="M5119">
        <v>28323487</v>
      </c>
      <c r="Q5119" s="10"/>
      <c r="R5119" s="11">
        <f t="shared" si="158"/>
        <v>0</v>
      </c>
      <c r="U5119" s="11">
        <f t="shared" si="159"/>
        <v>0</v>
      </c>
      <c r="Y5119" s="11">
        <f>IF(SUM(Tableau1[[#This Row],[Other access]:[Sci-hub access]])&gt;=1,1,0)</f>
        <v>0</v>
      </c>
      <c r="Z5119" s="12">
        <f>IF(OR(Tableau1[[#This Row],[Access R1 + S1+ T1 ]]&gt;=1,Tableau1[[#This Row],[Access V1 +W1 + X1]]&gt;=1),1,0)</f>
        <v>0</v>
      </c>
      <c r="AB5119" s="10" t="str">
        <f>Tableau1[[#This Row],[DOI]]</f>
        <v>doi: 10.1080/00016489.2017.1286037</v>
      </c>
      <c r="AC5119" s="13" t="str">
        <f>Tableau1[[#This Row],[Authors]]&amp;", "&amp;Tableau1[[#This Row],[Title]]&amp;" "&amp;Tableau1[[#This Row],[Journal]]&amp;". "&amp;Tableau1[[#This Row],[Year]]</f>
        <v>Yang TH, Chen HL, Young YH., Pathological eye movements influence on the recordings of ocular vestibular-evoked myogenic potential. Acta Otolaryngol. 2017</v>
      </c>
    </row>
    <row r="5120" spans="1:29" x14ac:dyDescent="0.3">
      <c r="A5120">
        <v>6214</v>
      </c>
      <c r="B5120" t="s">
        <v>9175</v>
      </c>
      <c r="C5120" t="s">
        <v>19388</v>
      </c>
      <c r="D5120" t="s">
        <v>29606</v>
      </c>
      <c r="E5120" t="s">
        <v>2496</v>
      </c>
      <c r="F5120" s="10"/>
      <c r="G5120">
        <v>2017</v>
      </c>
      <c r="J5120">
        <v>0.45566736134928798</v>
      </c>
      <c r="L5120" t="s">
        <v>40584</v>
      </c>
      <c r="M5120">
        <v>28237157</v>
      </c>
      <c r="Q5120" s="10"/>
      <c r="R5120" s="11">
        <f t="shared" si="158"/>
        <v>0</v>
      </c>
      <c r="U5120" s="11">
        <f t="shared" si="159"/>
        <v>0</v>
      </c>
      <c r="Y5120" s="11">
        <f>IF(SUM(Tableau1[[#This Row],[Other access]:[Sci-hub access]])&gt;=1,1,0)</f>
        <v>0</v>
      </c>
      <c r="Z5120" s="12">
        <f>IF(OR(Tableau1[[#This Row],[Access R1 + S1+ T1 ]]&gt;=1,Tableau1[[#This Row],[Access V1 +W1 + X1]]&gt;=1),1,0)</f>
        <v>0</v>
      </c>
      <c r="AB5120" s="10" t="str">
        <f>Tableau1[[#This Row],[DOI]]</f>
        <v>doi: 10.1016/j.jcjo.2016.07.011</v>
      </c>
      <c r="AC5120" s="13" t="str">
        <f>Tableau1[[#This Row],[Authors]]&amp;", "&amp;Tableau1[[#This Row],[Title]]&amp;" "&amp;Tableau1[[#This Row],[Journal]]&amp;". "&amp;Tableau1[[#This Row],[Year]]</f>
        <v>Pahlitzsch M, Gonnermann J, Maier AB, Bertelmann E, Klamann MK, Erb C., Modified goniotomy as an alternative to trabectome in primary open angle glaucoma and pseudoexfoliation glaucoma: 1 year results. Can J Ophthalmol. 2017</v>
      </c>
    </row>
    <row r="5121" spans="1:29" ht="28.8" x14ac:dyDescent="0.3">
      <c r="A5121">
        <v>4674</v>
      </c>
      <c r="B5121" t="s">
        <v>7788</v>
      </c>
      <c r="C5121" t="s">
        <v>18020</v>
      </c>
      <c r="D5121" t="s">
        <v>28218</v>
      </c>
      <c r="E5121" t="s">
        <v>34156</v>
      </c>
      <c r="F5121" s="10"/>
      <c r="G5121">
        <v>2017</v>
      </c>
      <c r="J5121">
        <v>0.45582301730834085</v>
      </c>
      <c r="L5121" t="s">
        <v>39090</v>
      </c>
      <c r="M5121">
        <v>28420580</v>
      </c>
      <c r="Q5121" s="10"/>
      <c r="R5121" s="11">
        <f t="shared" si="158"/>
        <v>0</v>
      </c>
      <c r="U5121" s="11">
        <f t="shared" si="159"/>
        <v>0</v>
      </c>
      <c r="Y5121" s="11">
        <f>IF(SUM(Tableau1[[#This Row],[Other access]:[Sci-hub access]])&gt;=1,1,0)</f>
        <v>0</v>
      </c>
      <c r="Z5121" s="12">
        <f>IF(OR(Tableau1[[#This Row],[Access R1 + S1+ T1 ]]&gt;=1,Tableau1[[#This Row],[Access V1 +W1 + X1]]&gt;=1),1,0)</f>
        <v>0</v>
      </c>
      <c r="AB5121" s="10" t="str">
        <f>Tableau1[[#This Row],[DOI]]</f>
        <v>doi: 10.1016/j.jpba.2017.03.053</v>
      </c>
      <c r="AC5121" s="13" t="str">
        <f>Tableau1[[#This Row],[Authors]]&amp;", "&amp;Tableau1[[#This Row],[Title]]&amp;" "&amp;Tableau1[[#This Row],[Journal]]&amp;". "&amp;Tableau1[[#This Row],[Year]]</f>
        <v>Raczak-Gutknecht J, Nasal A, Frąckowiak T, Kornicka A, Sączewski F, Wawrzyniak R, Kubik Ł, Kaliszan R., Comparative pharmacodynamic analysis of imidazoline compounds using rat model of ocular mydriasis with a test of quantitative structure-activity relationships. J Pharm Biomed Anal. 2017</v>
      </c>
    </row>
    <row r="5122" spans="1:29" x14ac:dyDescent="0.3">
      <c r="A5122">
        <v>538</v>
      </c>
      <c r="B5122" t="s">
        <v>3801</v>
      </c>
      <c r="C5122" t="s">
        <v>14058</v>
      </c>
      <c r="D5122" t="s">
        <v>24221</v>
      </c>
      <c r="E5122" t="s">
        <v>2502</v>
      </c>
      <c r="F5122" s="10"/>
      <c r="G5122">
        <v>2018</v>
      </c>
      <c r="J5122">
        <v>0.45590577567511292</v>
      </c>
      <c r="L5122" t="s">
        <v>35037</v>
      </c>
      <c r="M5122">
        <v>29186723</v>
      </c>
      <c r="Q5122" s="10"/>
      <c r="R5122" s="11">
        <f t="shared" ref="R5122:R5185" si="160">IF(SUM(N5122:Q5122)&gt;0,1,0)</f>
        <v>0</v>
      </c>
      <c r="U5122" s="11">
        <f t="shared" ref="U5122:U5185" si="161">IF(SUM(R5122,T5122)&gt;0,1,0)</f>
        <v>0</v>
      </c>
      <c r="Y5122" s="11">
        <f>IF(SUM(Tableau1[[#This Row],[Other access]:[Sci-hub access]])&gt;=1,1,0)</f>
        <v>0</v>
      </c>
      <c r="Z5122" s="12">
        <f>IF(OR(Tableau1[[#This Row],[Access R1 + S1+ T1 ]]&gt;=1,Tableau1[[#This Row],[Access V1 +W1 + X1]]&gt;=1),1,0)</f>
        <v>0</v>
      </c>
      <c r="AB5122" s="10" t="str">
        <f>Tableau1[[#This Row],[DOI]]</f>
        <v>doi: 10.1159/000481889</v>
      </c>
      <c r="AC5122" s="13" t="str">
        <f>Tableau1[[#This Row],[Authors]]&amp;", "&amp;Tableau1[[#This Row],[Title]]&amp;" "&amp;Tableau1[[#This Row],[Journal]]&amp;". "&amp;Tableau1[[#This Row],[Year]]</f>
        <v>Cennamo G, Tebaldi S, Amoroso F, Arvanitis D, Breve M, Cennamo G., Optical Coherence Tomography Angiography in Optic Nerve Drusen. Ophthalmic Res. 2018</v>
      </c>
    </row>
    <row r="5123" spans="1:29" ht="28.8" x14ac:dyDescent="0.3">
      <c r="A5123">
        <v>7281</v>
      </c>
      <c r="B5123" t="s">
        <v>10102</v>
      </c>
      <c r="C5123" t="s">
        <v>20304</v>
      </c>
      <c r="D5123" t="s">
        <v>30536</v>
      </c>
      <c r="E5123" t="s">
        <v>2441</v>
      </c>
      <c r="F5123" s="10"/>
      <c r="G5123">
        <v>2017</v>
      </c>
      <c r="J5123">
        <v>0.45593821002671331</v>
      </c>
      <c r="L5123" t="s">
        <v>41637</v>
      </c>
      <c r="M5123">
        <v>28109563</v>
      </c>
      <c r="Q5123" s="10"/>
      <c r="R5123" s="11">
        <f t="shared" si="160"/>
        <v>0</v>
      </c>
      <c r="U5123" s="11">
        <f t="shared" si="161"/>
        <v>0</v>
      </c>
      <c r="Y5123" s="11">
        <f>IF(SUM(Tableau1[[#This Row],[Other access]:[Sci-hub access]])&gt;=1,1,0)</f>
        <v>0</v>
      </c>
      <c r="Z5123" s="12">
        <f>IF(OR(Tableau1[[#This Row],[Access R1 + S1+ T1 ]]&gt;=1,Tableau1[[#This Row],[Access V1 +W1 + X1]]&gt;=1),1,0)</f>
        <v>0</v>
      </c>
      <c r="AB5123" s="10" t="str">
        <f>Tableau1[[#This Row],[DOI]]</f>
        <v>doi: 10.1016/j.ophtha.2016.12.002</v>
      </c>
      <c r="AC5123" s="13" t="str">
        <f>Tableau1[[#This Row],[Authors]]&amp;", "&amp;Tableau1[[#This Row],[Title]]&amp;" "&amp;Tableau1[[#This Row],[Journal]]&amp;". "&amp;Tableau1[[#This Row],[Year]]</f>
        <v>Holz FG, Sadda SR, Staurenghi G, Lindner M, Bird AC, Blodi BA, Bottoni F, Chakravarthy U, Chew EY, Csaky K, Curcio CA, Danis R, Fleckenstein M, Freund KB, Grunwald J, Guymer R, Hoyng CB, Jaffe GJ, Liakopoulos S, Monés JM, Oishi A, Pauleikhoff D, et al., Imaging Protocols in Clinical Studies in Advanced Age-Related Macular Degeneration: Recommendations from Classification of Atrophy Consensus Meetings. Ophthalmology. 2017</v>
      </c>
    </row>
    <row r="5124" spans="1:29" x14ac:dyDescent="0.3">
      <c r="A5124">
        <v>5146</v>
      </c>
      <c r="B5124" t="s">
        <v>8223</v>
      </c>
      <c r="C5124" t="s">
        <v>18448</v>
      </c>
      <c r="D5124" t="s">
        <v>28653</v>
      </c>
      <c r="E5124" t="s">
        <v>2470</v>
      </c>
      <c r="F5124" s="10"/>
      <c r="G5124">
        <v>2017</v>
      </c>
      <c r="J5124">
        <v>0.45597622806460847</v>
      </c>
      <c r="L5124" t="s">
        <v>39550</v>
      </c>
      <c r="M5124">
        <v>28368444</v>
      </c>
      <c r="Q5124" s="10"/>
      <c r="R5124" s="11">
        <f t="shared" si="160"/>
        <v>0</v>
      </c>
      <c r="U5124" s="11">
        <f t="shared" si="161"/>
        <v>0</v>
      </c>
      <c r="Y5124" s="11">
        <f>IF(SUM(Tableau1[[#This Row],[Other access]:[Sci-hub access]])&gt;=1,1,0)</f>
        <v>0</v>
      </c>
      <c r="Z5124" s="12">
        <f>IF(OR(Tableau1[[#This Row],[Access R1 + S1+ T1 ]]&gt;=1,Tableau1[[#This Row],[Access V1 +W1 + X1]]&gt;=1),1,0)</f>
        <v>0</v>
      </c>
      <c r="AB5124" s="10" t="str">
        <f>Tableau1[[#This Row],[DOI]]</f>
        <v>doi: 10.1210/en.2016-1845</v>
      </c>
      <c r="AC5124" s="13" t="str">
        <f>Tableau1[[#This Row],[Authors]]&amp;", "&amp;Tableau1[[#This Row],[Title]]&amp;" "&amp;Tableau1[[#This Row],[Journal]]&amp;". "&amp;Tableau1[[#This Row],[Year]]</f>
        <v>Holthoff HP, Li Z, Faßbender J, Reimann A, Adler K, Münch G, Ungerer M., Cyclic Peptides for Effective Treatment in a Long-Term Model of Graves Disease and Orbitopathy in Female Mice. Endocrinology. 2017</v>
      </c>
    </row>
    <row r="5125" spans="1:29" ht="28.8" x14ac:dyDescent="0.3">
      <c r="A5125">
        <v>1982</v>
      </c>
      <c r="B5125" t="s">
        <v>5222</v>
      </c>
      <c r="C5125" t="s">
        <v>15468</v>
      </c>
      <c r="D5125" t="s">
        <v>25644</v>
      </c>
      <c r="E5125" t="s">
        <v>2532</v>
      </c>
      <c r="F5125" s="10"/>
      <c r="G5125">
        <v>2017</v>
      </c>
      <c r="J5125">
        <v>0.45600393810332496</v>
      </c>
      <c r="L5125" t="s">
        <v>36453</v>
      </c>
      <c r="M5125">
        <v>28836011</v>
      </c>
      <c r="Q5125" s="10"/>
      <c r="R5125" s="11">
        <f t="shared" si="160"/>
        <v>0</v>
      </c>
      <c r="U5125" s="11">
        <f t="shared" si="161"/>
        <v>0</v>
      </c>
      <c r="Y5125" s="11">
        <f>IF(SUM(Tableau1[[#This Row],[Other access]:[Sci-hub access]])&gt;=1,1,0)</f>
        <v>0</v>
      </c>
      <c r="Z5125" s="12">
        <f>IF(OR(Tableau1[[#This Row],[Access R1 + S1+ T1 ]]&gt;=1,Tableau1[[#This Row],[Access V1 +W1 + X1]]&gt;=1),1,0)</f>
        <v>0</v>
      </c>
      <c r="AB5125" s="10" t="str">
        <f>Tableau1[[#This Row],[DOI]]</f>
        <v>doi: 10.1007/s10384-017-0530-0</v>
      </c>
      <c r="AC5125" s="13" t="str">
        <f>Tableau1[[#This Row],[Authors]]&amp;", "&amp;Tableau1[[#This Row],[Title]]&amp;" "&amp;Tableau1[[#This Row],[Journal]]&amp;". "&amp;Tableau1[[#This Row],[Year]]</f>
        <v>Kimura S, Morizane Y, Matoba R, Hosokawa M, Shiode Y, Hirano M, Doi S, Toshima S, Takahashi K, Hosogi M, Fujiwara A, Shiraga F., Retinal sensitivity after displacement of submacular hemorrhage due to polypoidal choroidal vasculopathy: effectiveness and safety of subretinal tissue plasminogen activator. Jpn J Ophthalmol. 2017</v>
      </c>
    </row>
    <row r="5126" spans="1:29" x14ac:dyDescent="0.3">
      <c r="A5126">
        <v>10865</v>
      </c>
      <c r="B5126" t="s">
        <v>13312</v>
      </c>
      <c r="C5126" t="s">
        <v>23474</v>
      </c>
      <c r="D5126" t="s">
        <v>33766</v>
      </c>
      <c r="E5126" t="s">
        <v>2447</v>
      </c>
      <c r="F5126" s="10"/>
      <c r="G5126">
        <v>2017</v>
      </c>
      <c r="J5126">
        <v>0.45602116243761404</v>
      </c>
      <c r="L5126" t="s">
        <v>45110</v>
      </c>
      <c r="M5126">
        <v>26934564</v>
      </c>
      <c r="Q5126" s="10"/>
      <c r="R5126" s="11">
        <f t="shared" si="160"/>
        <v>0</v>
      </c>
      <c r="U5126" s="11">
        <f t="shared" si="161"/>
        <v>0</v>
      </c>
      <c r="Y5126" s="11">
        <f>IF(SUM(Tableau1[[#This Row],[Other access]:[Sci-hub access]])&gt;=1,1,0)</f>
        <v>0</v>
      </c>
      <c r="Z5126" s="12">
        <f>IF(OR(Tableau1[[#This Row],[Access R1 + S1+ T1 ]]&gt;=1,Tableau1[[#This Row],[Access V1 +W1 + X1]]&gt;=1),1,0)</f>
        <v>0</v>
      </c>
      <c r="AB5126" s="10" t="str">
        <f>Tableau1[[#This Row],[DOI]]</f>
        <v>doi: 10.1097/IOP.0000000000000662</v>
      </c>
      <c r="AC5126" s="13" t="str">
        <f>Tableau1[[#This Row],[Authors]]&amp;", "&amp;Tableau1[[#This Row],[Title]]&amp;" "&amp;Tableau1[[#This Row],[Journal]]&amp;". "&amp;Tableau1[[#This Row],[Year]]</f>
        <v>Radke PM, Maltry AC, Mokhtarzadeh A, Harrison AR., A Unique Ocular Presentation of Extragenital Lichen Sclerosus. Ophthal Plast Reconstr Surg. 2017</v>
      </c>
    </row>
    <row r="5127" spans="1:29" x14ac:dyDescent="0.3">
      <c r="A5127">
        <v>10574</v>
      </c>
      <c r="B5127" t="s">
        <v>13052</v>
      </c>
      <c r="C5127" t="s">
        <v>23217</v>
      </c>
      <c r="D5127" t="s">
        <v>33505</v>
      </c>
      <c r="E5127" t="s">
        <v>2469</v>
      </c>
      <c r="F5127" s="10"/>
      <c r="G5127">
        <v>2017</v>
      </c>
      <c r="J5127">
        <v>0.45605715075802833</v>
      </c>
      <c r="L5127" t="s">
        <v>44823</v>
      </c>
      <c r="M5127">
        <v>27192389</v>
      </c>
      <c r="Q5127" s="10"/>
      <c r="R5127" s="11">
        <f t="shared" si="160"/>
        <v>0</v>
      </c>
      <c r="U5127" s="11">
        <f t="shared" si="161"/>
        <v>0</v>
      </c>
      <c r="Y5127" s="11">
        <f>IF(SUM(Tableau1[[#This Row],[Other access]:[Sci-hub access]])&gt;=1,1,0)</f>
        <v>0</v>
      </c>
      <c r="Z5127" s="12">
        <f>IF(OR(Tableau1[[#This Row],[Access R1 + S1+ T1 ]]&gt;=1,Tableau1[[#This Row],[Access V1 +W1 + X1]]&gt;=1),1,0)</f>
        <v>0</v>
      </c>
      <c r="AB5127" s="10" t="str">
        <f>Tableau1[[#This Row],[DOI]]</f>
        <v>doi: 10.3109/08820538.2015.1123730</v>
      </c>
      <c r="AC5127" s="13" t="str">
        <f>Tableau1[[#This Row],[Authors]]&amp;", "&amp;Tableau1[[#This Row],[Title]]&amp;" "&amp;Tableau1[[#This Row],[Journal]]&amp;". "&amp;Tableau1[[#This Row],[Year]]</f>
        <v>Wang Y, Sheng Y, Wang M, Tao J., Management of Different Subtypes of Primary Angle Closure with Phacoemulsification and Viscogoniosynechialysis. Semin Ophthalmol. 2017</v>
      </c>
    </row>
    <row r="5128" spans="1:29" x14ac:dyDescent="0.3">
      <c r="A5128">
        <v>6269</v>
      </c>
      <c r="B5128" t="s">
        <v>9225</v>
      </c>
      <c r="C5128" t="s">
        <v>19436</v>
      </c>
      <c r="D5128" t="s">
        <v>29656</v>
      </c>
      <c r="E5128" t="s">
        <v>2463</v>
      </c>
      <c r="F5128" s="10"/>
      <c r="G5128">
        <v>2017</v>
      </c>
      <c r="J5128">
        <v>0.45608734178187937</v>
      </c>
      <c r="L5128" t="s">
        <v>40639</v>
      </c>
      <c r="M5128">
        <v>28233894</v>
      </c>
      <c r="Q5128" s="10"/>
      <c r="R5128" s="11">
        <f t="shared" si="160"/>
        <v>0</v>
      </c>
      <c r="U5128" s="11">
        <f t="shared" si="161"/>
        <v>0</v>
      </c>
      <c r="Y5128" s="11">
        <f>IF(SUM(Tableau1[[#This Row],[Other access]:[Sci-hub access]])&gt;=1,1,0)</f>
        <v>0</v>
      </c>
      <c r="Z5128" s="12">
        <f>IF(OR(Tableau1[[#This Row],[Access R1 + S1+ T1 ]]&gt;=1,Tableau1[[#This Row],[Access V1 +W1 + X1]]&gt;=1),1,0)</f>
        <v>0</v>
      </c>
      <c r="AB5128" s="10" t="str">
        <f>Tableau1[[#This Row],[DOI]]</f>
        <v>doi: 10.5301/ejo.5000901</v>
      </c>
      <c r="AC5128" s="13" t="str">
        <f>Tableau1[[#This Row],[Authors]]&amp;", "&amp;Tableau1[[#This Row],[Title]]&amp;" "&amp;Tableau1[[#This Row],[Journal]]&amp;". "&amp;Tableau1[[#This Row],[Year]]</f>
        <v>Mazzaferro A, Carnevali A, Zucchiatti I, Querques L, Bandello F, Querques G., Optical coherence tomography angiography features of intrachoroidal peripapillary cavitation. Eur J Ophthalmol. 2017</v>
      </c>
    </row>
    <row r="5129" spans="1:29" x14ac:dyDescent="0.3">
      <c r="A5129">
        <v>5407</v>
      </c>
      <c r="B5129" t="s">
        <v>8459</v>
      </c>
      <c r="C5129" t="s">
        <v>18682</v>
      </c>
      <c r="D5129" t="s">
        <v>28889</v>
      </c>
      <c r="E5129" t="s">
        <v>2523</v>
      </c>
      <c r="F5129" s="10"/>
      <c r="G5129">
        <v>2017</v>
      </c>
      <c r="J5129">
        <v>0.45618760411898884</v>
      </c>
      <c r="L5129" t="s">
        <v>39802</v>
      </c>
      <c r="M5129">
        <v>28338663</v>
      </c>
      <c r="Q5129" s="10"/>
      <c r="R5129" s="11">
        <f t="shared" si="160"/>
        <v>0</v>
      </c>
      <c r="U5129" s="11">
        <f t="shared" si="161"/>
        <v>0</v>
      </c>
      <c r="Y5129" s="11">
        <f>IF(SUM(Tableau1[[#This Row],[Other access]:[Sci-hub access]])&gt;=1,1,0)</f>
        <v>0</v>
      </c>
      <c r="Z5129" s="12">
        <f>IF(OR(Tableau1[[#This Row],[Access R1 + S1+ T1 ]]&gt;=1,Tableau1[[#This Row],[Access V1 +W1 + X1]]&gt;=1),1,0)</f>
        <v>0</v>
      </c>
      <c r="AB5129" s="10" t="str">
        <f>Tableau1[[#This Row],[DOI]]</f>
        <v>doi: 10.1038/eye.2017.43</v>
      </c>
      <c r="AC5129" s="13" t="str">
        <f>Tableau1[[#This Row],[Authors]]&amp;", "&amp;Tableau1[[#This Row],[Title]]&amp;" "&amp;Tableau1[[#This Row],[Journal]]&amp;". "&amp;Tableau1[[#This Row],[Year]]</f>
        <v>Kim MH, Cho J, Zhao D, Woo KI, Kim YD, Kim S, Yang SW., Prevalence and associated factors of blepharoptosis in Korean adult population: The Korea National Health and Nutrition Examination Survey 2008-2011. Eye (Lond). 2017</v>
      </c>
    </row>
    <row r="5130" spans="1:29" x14ac:dyDescent="0.3">
      <c r="A5130">
        <v>1292</v>
      </c>
      <c r="B5130" t="s">
        <v>4552</v>
      </c>
      <c r="C5130" t="s">
        <v>14804</v>
      </c>
      <c r="D5130" t="s">
        <v>24973</v>
      </c>
      <c r="E5130" t="s">
        <v>2462</v>
      </c>
      <c r="F5130" s="10"/>
      <c r="G5130">
        <v>2017</v>
      </c>
      <c r="J5130">
        <v>0.45629129210471497</v>
      </c>
      <c r="L5130" t="s">
        <v>35775</v>
      </c>
      <c r="M5130">
        <v>28978321</v>
      </c>
      <c r="Q5130" s="10"/>
      <c r="R5130" s="11">
        <f t="shared" si="160"/>
        <v>0</v>
      </c>
      <c r="U5130" s="11">
        <f t="shared" si="161"/>
        <v>0</v>
      </c>
      <c r="Y5130" s="11">
        <f>IF(SUM(Tableau1[[#This Row],[Other access]:[Sci-hub access]])&gt;=1,1,0)</f>
        <v>0</v>
      </c>
      <c r="Z5130" s="12">
        <f>IF(OR(Tableau1[[#This Row],[Access R1 + S1+ T1 ]]&gt;=1,Tableau1[[#This Row],[Access V1 +W1 + X1]]&gt;=1),1,0)</f>
        <v>0</v>
      </c>
      <c r="AB5130" s="10" t="str">
        <f>Tableau1[[#This Row],[DOI]]</f>
        <v>doi: 10.1186/s12886-017-0569-1</v>
      </c>
      <c r="AC5130" s="13" t="str">
        <f>Tableau1[[#This Row],[Authors]]&amp;", "&amp;Tableau1[[#This Row],[Title]]&amp;" "&amp;Tableau1[[#This Row],[Journal]]&amp;". "&amp;Tableau1[[#This Row],[Year]]</f>
        <v>Kakurai K, Hayashi M, Yamada K, Ishizaki N, Yonemoto Y, Morishita S, Kohmoto R, Sato T, Kida T, Ikeda T., A case of pseudoxanthoma elasticum with proliferative diabetic retinopathy. BMC Ophthalmol. 2017</v>
      </c>
    </row>
    <row r="5131" spans="1:29" x14ac:dyDescent="0.3">
      <c r="A5131">
        <v>8583</v>
      </c>
      <c r="B5131" t="s">
        <v>11247</v>
      </c>
      <c r="C5131" t="s">
        <v>21431</v>
      </c>
      <c r="D5131" t="s">
        <v>31686</v>
      </c>
      <c r="E5131" t="s">
        <v>2884</v>
      </c>
      <c r="F5131" s="10"/>
      <c r="G5131">
        <v>2017</v>
      </c>
      <c r="J5131">
        <v>0.45632533298030675</v>
      </c>
      <c r="L5131" t="s">
        <v>42919</v>
      </c>
      <c r="M5131">
        <v>27887853</v>
      </c>
      <c r="Q5131" s="10"/>
      <c r="R5131" s="11">
        <f t="shared" si="160"/>
        <v>0</v>
      </c>
      <c r="U5131" s="11">
        <f t="shared" si="161"/>
        <v>0</v>
      </c>
      <c r="Y5131" s="11">
        <f>IF(SUM(Tableau1[[#This Row],[Other access]:[Sci-hub access]])&gt;=1,1,0)</f>
        <v>0</v>
      </c>
      <c r="Z5131" s="12">
        <f>IF(OR(Tableau1[[#This Row],[Access R1 + S1+ T1 ]]&gt;=1,Tableau1[[#This Row],[Access V1 +W1 + X1]]&gt;=1),1,0)</f>
        <v>0</v>
      </c>
      <c r="AB5131" s="10" t="str">
        <f>Tableau1[[#This Row],[DOI]]</f>
        <v>doi: 10.1016/j.jvs.2016.08.109</v>
      </c>
      <c r="AC5131" s="13" t="str">
        <f>Tableau1[[#This Row],[Authors]]&amp;", "&amp;Tableau1[[#This Row],[Title]]&amp;" "&amp;Tableau1[[#This Row],[Journal]]&amp;". "&amp;Tableau1[[#This Row],[Year]]</f>
        <v>Yin H, Li S, Wang M, Hu Z, Wang J, Yao C, Chang G, Wang S., The value of endografts in the surgical management of arterial lesions secondary to Behçet disease. J Vasc Surg. 2017</v>
      </c>
    </row>
    <row r="5132" spans="1:29" x14ac:dyDescent="0.3">
      <c r="A5132">
        <v>6705</v>
      </c>
      <c r="B5132" t="s">
        <v>9603</v>
      </c>
      <c r="C5132" t="s">
        <v>19808</v>
      </c>
      <c r="D5132" t="s">
        <v>30036</v>
      </c>
      <c r="E5132" t="s">
        <v>2542</v>
      </c>
      <c r="F5132" s="10"/>
      <c r="G5132">
        <v>2017</v>
      </c>
      <c r="J5132">
        <v>0.45636082647913812</v>
      </c>
      <c r="L5132" t="s">
        <v>41066</v>
      </c>
      <c r="M5132">
        <v>28176172</v>
      </c>
      <c r="Q5132" s="10"/>
      <c r="R5132" s="11">
        <f t="shared" si="160"/>
        <v>0</v>
      </c>
      <c r="U5132" s="11">
        <f t="shared" si="161"/>
        <v>0</v>
      </c>
      <c r="Y5132" s="11">
        <f>IF(SUM(Tableau1[[#This Row],[Other access]:[Sci-hub access]])&gt;=1,1,0)</f>
        <v>0</v>
      </c>
      <c r="Z5132" s="12">
        <f>IF(OR(Tableau1[[#This Row],[Access R1 + S1+ T1 ]]&gt;=1,Tableau1[[#This Row],[Access V1 +W1 + X1]]&gt;=1),1,0)</f>
        <v>0</v>
      </c>
      <c r="AB5132" s="10" t="str">
        <f>Tableau1[[#This Row],[DOI]]</f>
        <v>doi: 10.1007/s10633-017-9575-0</v>
      </c>
      <c r="AC5132" s="13" t="str">
        <f>Tableau1[[#This Row],[Authors]]&amp;", "&amp;Tableau1[[#This Row],[Title]]&amp;" "&amp;Tableau1[[#This Row],[Journal]]&amp;". "&amp;Tableau1[[#This Row],[Year]]</f>
        <v>Karaśkiewicz J, Penkala K, Mularczyk M, Lubiński W., Evaluation of retinal ganglion cell function after intraocular pressure reduction measured by pattern electroretinogram in patients with primary open-angle glaucoma. Doc Ophthalmol. 2017</v>
      </c>
    </row>
    <row r="5133" spans="1:29" x14ac:dyDescent="0.3">
      <c r="A5133">
        <v>5749</v>
      </c>
      <c r="B5133" t="s">
        <v>8775</v>
      </c>
      <c r="C5133" t="s">
        <v>18993</v>
      </c>
      <c r="D5133" t="s">
        <v>29205</v>
      </c>
      <c r="E5133" t="s">
        <v>3004</v>
      </c>
      <c r="F5133" s="10"/>
      <c r="G5133">
        <v>2017</v>
      </c>
      <c r="J5133">
        <v>0.4564327129481407</v>
      </c>
      <c r="L5133" t="s">
        <v>40131</v>
      </c>
      <c r="M5133">
        <v>28290600</v>
      </c>
      <c r="Q5133" s="10"/>
      <c r="R5133" s="11">
        <f t="shared" si="160"/>
        <v>0</v>
      </c>
      <c r="U5133" s="11">
        <f t="shared" si="161"/>
        <v>0</v>
      </c>
      <c r="Y5133" s="11">
        <f>IF(SUM(Tableau1[[#This Row],[Other access]:[Sci-hub access]])&gt;=1,1,0)</f>
        <v>0</v>
      </c>
      <c r="Z5133" s="12">
        <f>IF(OR(Tableau1[[#This Row],[Access R1 + S1+ T1 ]]&gt;=1,Tableau1[[#This Row],[Access V1 +W1 + X1]]&gt;=1),1,0)</f>
        <v>0</v>
      </c>
      <c r="AB5133" s="10" t="str">
        <f>Tableau1[[#This Row],[DOI]]</f>
        <v>doi: 10.3892/ijmm.2017.2917</v>
      </c>
      <c r="AC5133" s="13" t="str">
        <f>Tableau1[[#This Row],[Authors]]&amp;", "&amp;Tableau1[[#This Row],[Title]]&amp;" "&amp;Tableau1[[#This Row],[Journal]]&amp;". "&amp;Tableau1[[#This Row],[Year]]</f>
        <v>D'Angelo R, Donato L, Venza I, Scimone C, Aragona P, Sidoti A., Possible protective role of the ABCA4 gene c.1268A&gt;G missense variant in Stargardt disease and syndromic retinitis pigmentosa in a Sicilian family: Preliminary data. Int J Mol Med. 2017</v>
      </c>
    </row>
    <row r="5134" spans="1:29" x14ac:dyDescent="0.3">
      <c r="A5134">
        <v>10529</v>
      </c>
      <c r="B5134" t="s">
        <v>2255</v>
      </c>
      <c r="C5134" t="s">
        <v>2256</v>
      </c>
      <c r="D5134" t="s">
        <v>2257</v>
      </c>
      <c r="E5134" t="s">
        <v>3186</v>
      </c>
      <c r="F5134" s="10"/>
      <c r="G5134">
        <v>2017</v>
      </c>
      <c r="J5134">
        <v>0.45658489355896115</v>
      </c>
      <c r="L5134" t="s">
        <v>44778</v>
      </c>
      <c r="M5134">
        <v>27233691</v>
      </c>
      <c r="Q5134" s="10"/>
      <c r="R5134" s="11">
        <f t="shared" si="160"/>
        <v>0</v>
      </c>
      <c r="U5134" s="11">
        <f t="shared" si="161"/>
        <v>0</v>
      </c>
      <c r="Y5134" s="11">
        <f>IF(SUM(Tableau1[[#This Row],[Other access]:[Sci-hub access]])&gt;=1,1,0)</f>
        <v>0</v>
      </c>
      <c r="Z5134" s="12">
        <f>IF(OR(Tableau1[[#This Row],[Access R1 + S1+ T1 ]]&gt;=1,Tableau1[[#This Row],[Access V1 +W1 + X1]]&gt;=1),1,0)</f>
        <v>0</v>
      </c>
      <c r="AB5134" s="10" t="str">
        <f>Tableau1[[#This Row],[DOI]]</f>
        <v>doi: 10.1016/j.bjorl.2016.04.006</v>
      </c>
      <c r="AC5134" s="13" t="str">
        <f>Tableau1[[#This Row],[Authors]]&amp;", "&amp;Tableau1[[#This Row],[Title]]&amp;" "&amp;Tableau1[[#This Row],[Journal]]&amp;". "&amp;Tableau1[[#This Row],[Year]]</f>
        <v>Seredyka-Burduk M, Burduk PK, Wierzchowska M, Kaluzny B, Malukiewicz G., Ophthalmic complications of endoscopic sinus surgery. Braz J Otorhinolaryngol. 2017</v>
      </c>
    </row>
    <row r="5135" spans="1:29" x14ac:dyDescent="0.3">
      <c r="A5135">
        <v>509</v>
      </c>
      <c r="B5135" t="s">
        <v>3772</v>
      </c>
      <c r="C5135" t="s">
        <v>14029</v>
      </c>
      <c r="D5135" t="s">
        <v>24192</v>
      </c>
      <c r="E5135" t="s">
        <v>2462</v>
      </c>
      <c r="F5135" s="10"/>
      <c r="G5135">
        <v>2017</v>
      </c>
      <c r="J5135">
        <v>0.45670310556540528</v>
      </c>
      <c r="L5135" t="s">
        <v>35010</v>
      </c>
      <c r="M5135">
        <v>29202760</v>
      </c>
      <c r="Q5135" s="10"/>
      <c r="R5135" s="11">
        <f t="shared" si="160"/>
        <v>0</v>
      </c>
      <c r="U5135" s="11">
        <f t="shared" si="161"/>
        <v>0</v>
      </c>
      <c r="Y5135" s="11">
        <f>IF(SUM(Tableau1[[#This Row],[Other access]:[Sci-hub access]])&gt;=1,1,0)</f>
        <v>0</v>
      </c>
      <c r="Z5135" s="12">
        <f>IF(OR(Tableau1[[#This Row],[Access R1 + S1+ T1 ]]&gt;=1,Tableau1[[#This Row],[Access V1 +W1 + X1]]&gt;=1),1,0)</f>
        <v>0</v>
      </c>
      <c r="AB5135" s="10" t="str">
        <f>Tableau1[[#This Row],[DOI]]</f>
        <v>doi: 10.1186/s12886-017-0617-x</v>
      </c>
      <c r="AC5135" s="13" t="str">
        <f>Tableau1[[#This Row],[Authors]]&amp;", "&amp;Tableau1[[#This Row],[Title]]&amp;" "&amp;Tableau1[[#This Row],[Journal]]&amp;". "&amp;Tableau1[[#This Row],[Year]]</f>
        <v>Reich O, Schmid MK, Rapold R, Bachmann LM, Blozik E., Injections frequency and health care costs in patients treated with aflibercept compared to ranibizumab: new real-life evidence from Switzerland. BMC Ophthalmol. 2017</v>
      </c>
    </row>
    <row r="5136" spans="1:29" x14ac:dyDescent="0.3">
      <c r="A5136">
        <v>7711</v>
      </c>
      <c r="B5136" t="s">
        <v>10479</v>
      </c>
      <c r="C5136" t="s">
        <v>20675</v>
      </c>
      <c r="D5136" t="s">
        <v>30915</v>
      </c>
      <c r="E5136" t="s">
        <v>34389</v>
      </c>
      <c r="F5136" s="10"/>
      <c r="G5136">
        <v>2017</v>
      </c>
      <c r="J5136">
        <v>0.4567165131603631</v>
      </c>
      <c r="L5136" t="s">
        <v>42062</v>
      </c>
      <c r="M5136">
        <v>28060526</v>
      </c>
      <c r="Q5136" s="10"/>
      <c r="R5136" s="11">
        <f t="shared" si="160"/>
        <v>0</v>
      </c>
      <c r="U5136" s="11">
        <f t="shared" si="161"/>
        <v>0</v>
      </c>
      <c r="Y5136" s="11">
        <f>IF(SUM(Tableau1[[#This Row],[Other access]:[Sci-hub access]])&gt;=1,1,0)</f>
        <v>0</v>
      </c>
      <c r="Z5136" s="12">
        <f>IF(OR(Tableau1[[#This Row],[Access R1 + S1+ T1 ]]&gt;=1,Tableau1[[#This Row],[Access V1 +W1 + X1]]&gt;=1),1,0)</f>
        <v>0</v>
      </c>
      <c r="AB5136" s="10" t="str">
        <f>Tableau1[[#This Row],[DOI]]</f>
        <v>doi: 10.1177/0018720816684690</v>
      </c>
      <c r="AC5136" s="13" t="str">
        <f>Tableau1[[#This Row],[Authors]]&amp;", "&amp;Tableau1[[#This Row],[Title]]&amp;" "&amp;Tableau1[[#This Row],[Journal]]&amp;". "&amp;Tableau1[[#This Row],[Year]]</f>
        <v>Farias Zuniga AM, Côté JN., Effects of Dual Monitor Computer Work Versus Laptop Work on Cervical Muscular and Proprioceptive Characteristics of Males and Females. Hum Factors. 2017</v>
      </c>
    </row>
    <row r="5137" spans="1:29" x14ac:dyDescent="0.3">
      <c r="A5137">
        <v>6529</v>
      </c>
      <c r="B5137" t="s">
        <v>9450</v>
      </c>
      <c r="C5137" t="s">
        <v>19658</v>
      </c>
      <c r="D5137" t="s">
        <v>29881</v>
      </c>
      <c r="E5137" t="s">
        <v>2590</v>
      </c>
      <c r="F5137" s="10"/>
      <c r="G5137">
        <v>2017</v>
      </c>
      <c r="J5137">
        <v>0.45689211180681366</v>
      </c>
      <c r="L5137" t="s">
        <v>40894</v>
      </c>
      <c r="M5137">
        <v>28197674</v>
      </c>
      <c r="Q5137" s="10"/>
      <c r="R5137" s="11">
        <f t="shared" si="160"/>
        <v>0</v>
      </c>
      <c r="U5137" s="11">
        <f t="shared" si="161"/>
        <v>0</v>
      </c>
      <c r="Y5137" s="11">
        <f>IF(SUM(Tableau1[[#This Row],[Other access]:[Sci-hub access]])&gt;=1,1,0)</f>
        <v>0</v>
      </c>
      <c r="Z5137" s="12">
        <f>IF(OR(Tableau1[[#This Row],[Access R1 + S1+ T1 ]]&gt;=1,Tableau1[[#This Row],[Access V1 +W1 + X1]]&gt;=1),1,0)</f>
        <v>0</v>
      </c>
      <c r="AB5137" s="10" t="str">
        <f>Tableau1[[#This Row],[DOI]]</f>
        <v>doi: 10.1007/s00221-017-4885-8</v>
      </c>
      <c r="AC5137" s="13" t="str">
        <f>Tableau1[[#This Row],[Authors]]&amp;", "&amp;Tableau1[[#This Row],[Title]]&amp;" "&amp;Tableau1[[#This Row],[Journal]]&amp;". "&amp;Tableau1[[#This Row],[Year]]</f>
        <v>Campayo-Piernas M, Caballero C, Barbado D, Reina R., Role of vision in sighted and blind soccer players in adapting to an unstable balance task. Exp Brain Res. 2017</v>
      </c>
    </row>
    <row r="5138" spans="1:29" ht="28.8" x14ac:dyDescent="0.3">
      <c r="A5138">
        <v>9345</v>
      </c>
      <c r="B5138" t="s">
        <v>11920</v>
      </c>
      <c r="C5138" t="s">
        <v>22097</v>
      </c>
      <c r="D5138" t="s">
        <v>32364</v>
      </c>
      <c r="E5138" t="s">
        <v>2529</v>
      </c>
      <c r="F5138" s="10"/>
      <c r="G5138">
        <v>2017</v>
      </c>
      <c r="J5138">
        <v>0.4569782830642497</v>
      </c>
      <c r="L5138" t="s">
        <v>43637</v>
      </c>
      <c r="M5138">
        <v>27732059</v>
      </c>
      <c r="Q5138" s="10"/>
      <c r="R5138" s="11">
        <f t="shared" si="160"/>
        <v>0</v>
      </c>
      <c r="U5138" s="11">
        <f t="shared" si="161"/>
        <v>0</v>
      </c>
      <c r="Y5138" s="11">
        <f>IF(SUM(Tableau1[[#This Row],[Other access]:[Sci-hub access]])&gt;=1,1,0)</f>
        <v>0</v>
      </c>
      <c r="Z5138" s="12">
        <f>IF(OR(Tableau1[[#This Row],[Access R1 + S1+ T1 ]]&gt;=1,Tableau1[[#This Row],[Access V1 +W1 + X1]]&gt;=1),1,0)</f>
        <v>0</v>
      </c>
      <c r="AB5138" s="10" t="str">
        <f>Tableau1[[#This Row],[DOI]]</f>
        <v>doi: 10.1080/02713683.2016.1225771</v>
      </c>
      <c r="AC5138" s="13" t="str">
        <f>Tableau1[[#This Row],[Authors]]&amp;", "&amp;Tableau1[[#This Row],[Title]]&amp;" "&amp;Tableau1[[#This Row],[Journal]]&amp;". "&amp;Tableau1[[#This Row],[Year]]</f>
        <v>Ogasawara S, Hashizume K, Okuno T, Imaizumi T, Inomata Y, Tezuka Y, Sanbe A, Kurosaka D., Effect of Geranylgeranylacetone on Ultraviolet Radiation Type B-Induced Cataract in Heat-Shock Transcription Factor 1 Heterozygous Mouse. Curr Eye Res. 2017</v>
      </c>
    </row>
    <row r="5139" spans="1:29" x14ac:dyDescent="0.3">
      <c r="A5139">
        <v>6115</v>
      </c>
      <c r="B5139" t="s">
        <v>9089</v>
      </c>
      <c r="C5139" t="s">
        <v>19302</v>
      </c>
      <c r="D5139" t="s">
        <v>29519</v>
      </c>
      <c r="E5139" t="s">
        <v>34303</v>
      </c>
      <c r="F5139" s="10"/>
      <c r="G5139">
        <v>2017</v>
      </c>
      <c r="J5139">
        <v>0.45702343267501888</v>
      </c>
      <c r="L5139" t="s">
        <v>40489</v>
      </c>
      <c r="M5139">
        <v>28247507</v>
      </c>
      <c r="Q5139" s="10"/>
      <c r="R5139" s="11">
        <f t="shared" si="160"/>
        <v>0</v>
      </c>
      <c r="U5139" s="11">
        <f t="shared" si="161"/>
        <v>0</v>
      </c>
      <c r="Y5139" s="11">
        <f>IF(SUM(Tableau1[[#This Row],[Other access]:[Sci-hub access]])&gt;=1,1,0)</f>
        <v>0</v>
      </c>
      <c r="Z5139" s="12">
        <f>IF(OR(Tableau1[[#This Row],[Access R1 + S1+ T1 ]]&gt;=1,Tableau1[[#This Row],[Access V1 +W1 + X1]]&gt;=1),1,0)</f>
        <v>0</v>
      </c>
      <c r="AB5139" s="10" t="str">
        <f>Tableau1[[#This Row],[DOI]]</f>
        <v>doi: 10.1111/xen.12276</v>
      </c>
      <c r="AC5139" s="13" t="str">
        <f>Tableau1[[#This Row],[Authors]]&amp;", "&amp;Tableau1[[#This Row],[Title]]&amp;" "&amp;Tableau1[[#This Row],[Journal]]&amp;". "&amp;Tableau1[[#This Row],[Year]]</f>
        <v>Lee W, Mammen A, Dhaliwal DK, Long C, Miyagawa Y, Ayares D, Cooper DK, Hara H., Development of retrocorneal membrane following pig-to-monkey penetrating keratoplasty. Xenotransplantation. 2017</v>
      </c>
    </row>
    <row r="5140" spans="1:29" x14ac:dyDescent="0.3">
      <c r="A5140">
        <v>5335</v>
      </c>
      <c r="B5140" t="s">
        <v>8391</v>
      </c>
      <c r="C5140" t="s">
        <v>18614</v>
      </c>
      <c r="D5140" t="s">
        <v>28821</v>
      </c>
      <c r="E5140" t="s">
        <v>2443</v>
      </c>
      <c r="F5140" s="10"/>
      <c r="G5140">
        <v>2017</v>
      </c>
      <c r="J5140">
        <v>0.45707220577934737</v>
      </c>
      <c r="L5140" t="s">
        <v>39730</v>
      </c>
      <c r="M5140">
        <v>28346616</v>
      </c>
      <c r="Q5140" s="10"/>
      <c r="R5140" s="11">
        <f t="shared" si="160"/>
        <v>0</v>
      </c>
      <c r="U5140" s="11">
        <f t="shared" si="161"/>
        <v>0</v>
      </c>
      <c r="Y5140" s="11">
        <f>IF(SUM(Tableau1[[#This Row],[Other access]:[Sci-hub access]])&gt;=1,1,0)</f>
        <v>0</v>
      </c>
      <c r="Z5140" s="12">
        <f>IF(OR(Tableau1[[#This Row],[Access R1 + S1+ T1 ]]&gt;=1,Tableau1[[#This Row],[Access V1 +W1 + X1]]&gt;=1),1,0)</f>
        <v>0</v>
      </c>
      <c r="AB5140" s="10" t="str">
        <f>Tableau1[[#This Row],[DOI]]</f>
        <v>doi: 10.1167/iovs.16-20964</v>
      </c>
      <c r="AC5140" s="13" t="str">
        <f>Tableau1[[#This Row],[Authors]]&amp;", "&amp;Tableau1[[#This Row],[Title]]&amp;" "&amp;Tableau1[[#This Row],[Journal]]&amp;". "&amp;Tableau1[[#This Row],[Year]]</f>
        <v>Meier K, Giaschi D., Unilateral Amblyopia Affects Two Eyes: Fellow Eye Deficits in Amblyopia. Invest Ophthalmol Vis Sci. 2017</v>
      </c>
    </row>
    <row r="5141" spans="1:29" ht="28.8" x14ac:dyDescent="0.3">
      <c r="A5141">
        <v>4999</v>
      </c>
      <c r="B5141" t="s">
        <v>8090</v>
      </c>
      <c r="C5141" t="s">
        <v>18318</v>
      </c>
      <c r="D5141" t="s">
        <v>28520</v>
      </c>
      <c r="E5141" t="s">
        <v>2443</v>
      </c>
      <c r="F5141" s="10"/>
      <c r="G5141">
        <v>2017</v>
      </c>
      <c r="J5141">
        <v>0.4572297997699718</v>
      </c>
      <c r="L5141" t="s">
        <v>39407</v>
      </c>
      <c r="M5141">
        <v>28384717</v>
      </c>
      <c r="Q5141" s="10"/>
      <c r="R5141" s="11">
        <f t="shared" si="160"/>
        <v>0</v>
      </c>
      <c r="U5141" s="11">
        <f t="shared" si="161"/>
        <v>0</v>
      </c>
      <c r="Y5141" s="11">
        <f>IF(SUM(Tableau1[[#This Row],[Other access]:[Sci-hub access]])&gt;=1,1,0)</f>
        <v>0</v>
      </c>
      <c r="Z5141" s="12">
        <f>IF(OR(Tableau1[[#This Row],[Access R1 + S1+ T1 ]]&gt;=1,Tableau1[[#This Row],[Access V1 +W1 + X1]]&gt;=1),1,0)</f>
        <v>0</v>
      </c>
      <c r="AB5141" s="10" t="str">
        <f>Tableau1[[#This Row],[DOI]]</f>
        <v>doi: 10.1167/iovs.16-21181</v>
      </c>
      <c r="AC5141" s="13" t="str">
        <f>Tableau1[[#This Row],[Authors]]&amp;", "&amp;Tableau1[[#This Row],[Title]]&amp;" "&amp;Tableau1[[#This Row],[Journal]]&amp;". "&amp;Tableau1[[#This Row],[Year]]</f>
        <v>Liu HH, Kenning MS, Jobling AI, McBrien NA, Gentle A., Reduced Scleral TIMP-2 Expression Is Associated With Myopia Development: TIMP-2 Supplementation Stabilizes Scleral Biomarkers of Myopia and Limits Myopia Development. Invest Ophthalmol Vis Sci. 2017</v>
      </c>
    </row>
    <row r="5142" spans="1:29" x14ac:dyDescent="0.3">
      <c r="A5142">
        <v>9995</v>
      </c>
      <c r="B5142" t="s">
        <v>12517</v>
      </c>
      <c r="C5142" t="s">
        <v>22686</v>
      </c>
      <c r="D5142" t="s">
        <v>32965</v>
      </c>
      <c r="E5142" t="s">
        <v>2525</v>
      </c>
      <c r="F5142" s="10"/>
      <c r="G5142">
        <v>2017</v>
      </c>
      <c r="J5142">
        <v>0.45729493972349655</v>
      </c>
      <c r="L5142" t="s">
        <v>44252</v>
      </c>
      <c r="M5142">
        <v>27505446</v>
      </c>
      <c r="Q5142" s="10"/>
      <c r="R5142" s="11">
        <f t="shared" si="160"/>
        <v>0</v>
      </c>
      <c r="U5142" s="11">
        <f t="shared" si="161"/>
        <v>0</v>
      </c>
      <c r="Y5142" s="11">
        <f>IF(SUM(Tableau1[[#This Row],[Other access]:[Sci-hub access]])&gt;=1,1,0)</f>
        <v>0</v>
      </c>
      <c r="Z5142" s="12">
        <f>IF(OR(Tableau1[[#This Row],[Access R1 + S1+ T1 ]]&gt;=1,Tableau1[[#This Row],[Access V1 +W1 + X1]]&gt;=1),1,0)</f>
        <v>0</v>
      </c>
      <c r="AB5142" s="10" t="str">
        <f>Tableau1[[#This Row],[DOI]]</f>
        <v>doi: 10.1111/ceo.12814</v>
      </c>
      <c r="AC5142" s="13" t="str">
        <f>Tableau1[[#This Row],[Authors]]&amp;", "&amp;Tableau1[[#This Row],[Title]]&amp;" "&amp;Tableau1[[#This Row],[Journal]]&amp;". "&amp;Tableau1[[#This Row],[Year]]</f>
        <v>Süsskind D, Hurst J, Rohrbach JM, Schnichels S., Novel mouse model for primary uveal melanoma: a pilot study. Clin Exp Ophthalmol. 2017</v>
      </c>
    </row>
    <row r="5143" spans="1:29" ht="28.8" x14ac:dyDescent="0.3">
      <c r="A5143">
        <v>958</v>
      </c>
      <c r="B5143" t="s">
        <v>4220</v>
      </c>
      <c r="C5143" t="s">
        <v>14474</v>
      </c>
      <c r="D5143" t="s">
        <v>24641</v>
      </c>
      <c r="E5143" t="s">
        <v>2650</v>
      </c>
      <c r="F5143" s="10"/>
      <c r="G5143">
        <v>2017</v>
      </c>
      <c r="J5143">
        <v>0.45741508453771684</v>
      </c>
      <c r="L5143" t="s">
        <v>35446</v>
      </c>
      <c r="M5143">
        <v>29053786</v>
      </c>
      <c r="Q5143" s="10"/>
      <c r="R5143" s="11">
        <f t="shared" si="160"/>
        <v>0</v>
      </c>
      <c r="U5143" s="11">
        <f t="shared" si="161"/>
        <v>0</v>
      </c>
      <c r="Y5143" s="11">
        <f>IF(SUM(Tableau1[[#This Row],[Other access]:[Sci-hub access]])&gt;=1,1,0)</f>
        <v>0</v>
      </c>
      <c r="Z5143" s="12">
        <f>IF(OR(Tableau1[[#This Row],[Access R1 + S1+ T1 ]]&gt;=1,Tableau1[[#This Row],[Access V1 +W1 + X1]]&gt;=1),1,0)</f>
        <v>0</v>
      </c>
      <c r="AB5143" s="10" t="str">
        <f>Tableau1[[#This Row],[DOI]]</f>
        <v>doi: 10.1093/brain/awx256</v>
      </c>
      <c r="AC5143" s="13" t="str">
        <f>Tableau1[[#This Row],[Authors]]&amp;", "&amp;Tableau1[[#This Row],[Title]]&amp;" "&amp;Tableau1[[#This Row],[Journal]]&amp;". "&amp;Tableau1[[#This Row],[Year]]</f>
        <v>Rodriguez-Rodriguez P, Sandebring-Matton A, Merino-Serrais P, Parrado-Fernandez C, Rabano A, Winblad B, Ávila J, Ferrer I, Cedazo-Minguez A., Tau hyperphosphorylation induces oligomeric insulin accumulation and insulin resistance in neurons. Brain. 2017</v>
      </c>
    </row>
    <row r="5144" spans="1:29" x14ac:dyDescent="0.3">
      <c r="A5144">
        <v>7457</v>
      </c>
      <c r="B5144" t="s">
        <v>10262</v>
      </c>
      <c r="C5144" t="s">
        <v>20464</v>
      </c>
      <c r="D5144" t="s">
        <v>30697</v>
      </c>
      <c r="E5144" t="s">
        <v>2566</v>
      </c>
      <c r="F5144" s="10"/>
      <c r="G5144">
        <v>2017</v>
      </c>
      <c r="J5144">
        <v>0.45742449171524702</v>
      </c>
      <c r="L5144" t="s">
        <v>41813</v>
      </c>
      <c r="M5144">
        <v>28091420</v>
      </c>
      <c r="Q5144" s="10"/>
      <c r="R5144" s="11">
        <f t="shared" si="160"/>
        <v>0</v>
      </c>
      <c r="U5144" s="11">
        <f t="shared" si="161"/>
        <v>0</v>
      </c>
      <c r="Y5144" s="11">
        <f>IF(SUM(Tableau1[[#This Row],[Other access]:[Sci-hub access]])&gt;=1,1,0)</f>
        <v>0</v>
      </c>
      <c r="Z5144" s="12">
        <f>IF(OR(Tableau1[[#This Row],[Access R1 + S1+ T1 ]]&gt;=1,Tableau1[[#This Row],[Access V1 +W1 + X1]]&gt;=1),1,0)</f>
        <v>0</v>
      </c>
      <c r="AB5144" s="10" t="str">
        <f>Tableau1[[#This Row],[DOI]]</f>
        <v>doi: 10.4103/0366-6999.198019</v>
      </c>
      <c r="AC5144" s="13" t="str">
        <f>Tableau1[[#This Row],[Authors]]&amp;", "&amp;Tableau1[[#This Row],[Title]]&amp;" "&amp;Tableau1[[#This Row],[Journal]]&amp;". "&amp;Tableau1[[#This Row],[Year]]</f>
        <v>Fang XJ, Zhang W, Lyu H, Wang ZX, Wang WW, Yuan Y., Compound Heterozygote Mutation of C12orf65 Causes Distal Motor Neuropathy and Optic Atrophy. Chin Med J (Engl). 2017</v>
      </c>
    </row>
    <row r="5145" spans="1:29" x14ac:dyDescent="0.3">
      <c r="A5145">
        <v>3272</v>
      </c>
      <c r="B5145" t="s">
        <v>6455</v>
      </c>
      <c r="C5145" t="s">
        <v>16698</v>
      </c>
      <c r="D5145" t="s">
        <v>26879</v>
      </c>
      <c r="E5145" t="s">
        <v>2462</v>
      </c>
      <c r="F5145" s="10"/>
      <c r="G5145">
        <v>2017</v>
      </c>
      <c r="J5145">
        <v>0.45743765349615173</v>
      </c>
      <c r="L5145" t="s">
        <v>37725</v>
      </c>
      <c r="M5145">
        <v>28610611</v>
      </c>
      <c r="Q5145" s="10"/>
      <c r="R5145" s="11">
        <f t="shared" si="160"/>
        <v>0</v>
      </c>
      <c r="U5145" s="11">
        <f t="shared" si="161"/>
        <v>0</v>
      </c>
      <c r="Y5145" s="11">
        <f>IF(SUM(Tableau1[[#This Row],[Other access]:[Sci-hub access]])&gt;=1,1,0)</f>
        <v>0</v>
      </c>
      <c r="Z5145" s="12">
        <f>IF(OR(Tableau1[[#This Row],[Access R1 + S1+ T1 ]]&gt;=1,Tableau1[[#This Row],[Access V1 +W1 + X1]]&gt;=1),1,0)</f>
        <v>0</v>
      </c>
      <c r="AB5145" s="10" t="str">
        <f>Tableau1[[#This Row],[DOI]]</f>
        <v>doi: 10.1186/s12886-017-0484-5</v>
      </c>
      <c r="AC5145" s="13" t="str">
        <f>Tableau1[[#This Row],[Authors]]&amp;", "&amp;Tableau1[[#This Row],[Title]]&amp;" "&amp;Tableau1[[#This Row],[Journal]]&amp;". "&amp;Tableau1[[#This Row],[Year]]</f>
        <v>Jin K, Lu H, Su Z, Cheng C, Ye J, Qian D., Telemedicine screening of retinal diseases with a handheld portable non-mydriatic fundus camera. BMC Ophthalmol. 2017</v>
      </c>
    </row>
    <row r="5146" spans="1:29" x14ac:dyDescent="0.3">
      <c r="A5146">
        <v>4465</v>
      </c>
      <c r="B5146" t="s">
        <v>7590</v>
      </c>
      <c r="C5146" t="s">
        <v>17825</v>
      </c>
      <c r="D5146" t="s">
        <v>28019</v>
      </c>
      <c r="E5146" t="s">
        <v>2451</v>
      </c>
      <c r="F5146" s="10"/>
      <c r="G5146">
        <v>2017</v>
      </c>
      <c r="J5146">
        <v>0.4574814905147665</v>
      </c>
      <c r="L5146" t="s">
        <v>38884</v>
      </c>
      <c r="M5146">
        <v>28441413</v>
      </c>
      <c r="Q5146" s="10"/>
      <c r="R5146" s="11">
        <f t="shared" si="160"/>
        <v>0</v>
      </c>
      <c r="U5146" s="11">
        <f t="shared" si="161"/>
        <v>0</v>
      </c>
      <c r="Y5146" s="11">
        <f>IF(SUM(Tableau1[[#This Row],[Other access]:[Sci-hub access]])&gt;=1,1,0)</f>
        <v>0</v>
      </c>
      <c r="Z5146" s="12">
        <f>IF(OR(Tableau1[[#This Row],[Access R1 + S1+ T1 ]]&gt;=1,Tableau1[[#This Row],[Access V1 +W1 + X1]]&gt;=1),1,0)</f>
        <v>0</v>
      </c>
      <c r="AB5146" s="10" t="str">
        <f>Tableau1[[#This Row],[DOI]]</f>
        <v>doi: 10.1371/journal.pone.0176153</v>
      </c>
      <c r="AC5146" s="13" t="str">
        <f>Tableau1[[#This Row],[Authors]]&amp;", "&amp;Tableau1[[#This Row],[Title]]&amp;" "&amp;Tableau1[[#This Row],[Journal]]&amp;". "&amp;Tableau1[[#This Row],[Year]]</f>
        <v>Choi EY, Kang HG, Lee CH, Yeo A, Noh HM, Gu N, Kim MJ, Song JS, Kim HC, Lee HK., Langerhans cells prevent subbasal nerve damage and upregulate neurotrophic factors in dry eye disease. PLoS One. 2017</v>
      </c>
    </row>
    <row r="5147" spans="1:29" x14ac:dyDescent="0.3">
      <c r="A5147">
        <v>10215</v>
      </c>
      <c r="B5147" t="s">
        <v>12720</v>
      </c>
      <c r="C5147" t="s">
        <v>22888</v>
      </c>
      <c r="D5147" t="s">
        <v>33172</v>
      </c>
      <c r="E5147" t="s">
        <v>34015</v>
      </c>
      <c r="F5147" s="10"/>
      <c r="G5147">
        <v>2017</v>
      </c>
      <c r="J5147">
        <v>0.45749424037179953</v>
      </c>
      <c r="L5147" t="s">
        <v>44470</v>
      </c>
      <c r="M5147">
        <v>27428514</v>
      </c>
      <c r="Q5147" s="10"/>
      <c r="R5147" s="11">
        <f t="shared" si="160"/>
        <v>0</v>
      </c>
      <c r="U5147" s="11">
        <f t="shared" si="161"/>
        <v>0</v>
      </c>
      <c r="Y5147" s="11">
        <f>IF(SUM(Tableau1[[#This Row],[Other access]:[Sci-hub access]])&gt;=1,1,0)</f>
        <v>0</v>
      </c>
      <c r="Z5147" s="12">
        <f>IF(OR(Tableau1[[#This Row],[Access R1 + S1+ T1 ]]&gt;=1,Tableau1[[#This Row],[Access V1 +W1 + X1]]&gt;=1),1,0)</f>
        <v>0</v>
      </c>
      <c r="AB5147" s="10" t="str">
        <f>Tableau1[[#This Row],[DOI]]</f>
        <v>doi: 10.1080/13816810.2016.1193876</v>
      </c>
      <c r="AC5147" s="13" t="str">
        <f>Tableau1[[#This Row],[Authors]]&amp;", "&amp;Tableau1[[#This Row],[Title]]&amp;" "&amp;Tableau1[[#This Row],[Journal]]&amp;". "&amp;Tableau1[[#This Row],[Year]]</f>
        <v>Dan H, Song X, Li J, Xing Y, Li T., Mutation screening of the LRIT3, CABP4, and GPR179 genes in Chinese patients with Schubert-Bornschein congenital stationary night blindness. Ophthalmic Genet. 2017</v>
      </c>
    </row>
    <row r="5148" spans="1:29" x14ac:dyDescent="0.3">
      <c r="A5148">
        <v>3772</v>
      </c>
      <c r="B5148" t="s">
        <v>6940</v>
      </c>
      <c r="C5148" t="s">
        <v>17180</v>
      </c>
      <c r="D5148" t="s">
        <v>27364</v>
      </c>
      <c r="E5148" t="s">
        <v>2443</v>
      </c>
      <c r="F5148" s="10"/>
      <c r="G5148">
        <v>2017</v>
      </c>
      <c r="J5148">
        <v>0.45752916420975698</v>
      </c>
      <c r="L5148" t="s">
        <v>38216</v>
      </c>
      <c r="M5148">
        <v>28535271</v>
      </c>
      <c r="Q5148" s="10"/>
      <c r="R5148" s="11">
        <f t="shared" si="160"/>
        <v>0</v>
      </c>
      <c r="U5148" s="11">
        <f t="shared" si="161"/>
        <v>0</v>
      </c>
      <c r="Y5148" s="11">
        <f>IF(SUM(Tableau1[[#This Row],[Other access]:[Sci-hub access]])&gt;=1,1,0)</f>
        <v>0</v>
      </c>
      <c r="Z5148" s="12">
        <f>IF(OR(Tableau1[[#This Row],[Access R1 + S1+ T1 ]]&gt;=1,Tableau1[[#This Row],[Access V1 +W1 + X1]]&gt;=1),1,0)</f>
        <v>0</v>
      </c>
      <c r="AB5148" s="10" t="str">
        <f>Tableau1[[#This Row],[DOI]]</f>
        <v>doi: 10.1167/iovs.16-20421</v>
      </c>
      <c r="AC5148" s="13" t="str">
        <f>Tableau1[[#This Row],[Authors]]&amp;", "&amp;Tableau1[[#This Row],[Title]]&amp;" "&amp;Tableau1[[#This Row],[Journal]]&amp;". "&amp;Tableau1[[#This Row],[Year]]</f>
        <v>Zambrano AI, Muñoz BE, Mkocha H, Dize L, Gaydos CA, Quinn T, West SK., Measuring Trachomatous Inflammation-Intense (TI) When Prevalence Is Low Provides Data on Infection With Chlamydia trachomatis. Invest Ophthalmol Vis Sci. 2017</v>
      </c>
    </row>
    <row r="5149" spans="1:29" x14ac:dyDescent="0.3">
      <c r="A5149">
        <v>6118</v>
      </c>
      <c r="B5149" t="s">
        <v>847</v>
      </c>
      <c r="C5149" t="s">
        <v>848</v>
      </c>
      <c r="D5149" t="s">
        <v>849</v>
      </c>
      <c r="E5149" t="s">
        <v>2809</v>
      </c>
      <c r="F5149" s="10"/>
      <c r="G5149">
        <v>2017</v>
      </c>
      <c r="J5149">
        <v>0.45765247251189123</v>
      </c>
      <c r="L5149" t="e">
        <v>#VALUE!</v>
      </c>
      <c r="M5149">
        <v>28246422</v>
      </c>
      <c r="Q5149" s="10"/>
      <c r="R5149" s="11">
        <f t="shared" si="160"/>
        <v>0</v>
      </c>
      <c r="U5149" s="11">
        <f t="shared" si="161"/>
        <v>0</v>
      </c>
      <c r="Y5149" s="11">
        <f>IF(SUM(Tableau1[[#This Row],[Other access]:[Sci-hub access]])&gt;=1,1,0)</f>
        <v>0</v>
      </c>
      <c r="Z5149" s="12">
        <f>IF(OR(Tableau1[[#This Row],[Access R1 + S1+ T1 ]]&gt;=1,Tableau1[[#This Row],[Access V1 +W1 + X1]]&gt;=1),1,0)</f>
        <v>0</v>
      </c>
      <c r="AB5149" s="10" t="e">
        <f>Tableau1[[#This Row],[DOI]]</f>
        <v>#VALUE!</v>
      </c>
      <c r="AC5149" s="13" t="str">
        <f>Tableau1[[#This Row],[Authors]]&amp;", "&amp;Tableau1[[#This Row],[Title]]&amp;" "&amp;Tableau1[[#This Row],[Journal]]&amp;". "&amp;Tableau1[[#This Row],[Year]]</f>
        <v>Finnie G., Severe unilateral buphthalmos in a 4-month-old kitten. Can Vet J. 2017</v>
      </c>
    </row>
    <row r="5150" spans="1:29" x14ac:dyDescent="0.3">
      <c r="A5150">
        <v>1933</v>
      </c>
      <c r="B5150" t="s">
        <v>5175</v>
      </c>
      <c r="C5150" t="s">
        <v>15421</v>
      </c>
      <c r="D5150" t="s">
        <v>25597</v>
      </c>
      <c r="E5150" t="s">
        <v>2443</v>
      </c>
      <c r="F5150" s="10"/>
      <c r="G5150">
        <v>2017</v>
      </c>
      <c r="J5150">
        <v>0.4579213803162876</v>
      </c>
      <c r="L5150" t="s">
        <v>36404</v>
      </c>
      <c r="M5150">
        <v>28846119</v>
      </c>
      <c r="Q5150" s="10"/>
      <c r="R5150" s="11">
        <f t="shared" si="160"/>
        <v>0</v>
      </c>
      <c r="U5150" s="11">
        <f t="shared" si="161"/>
        <v>0</v>
      </c>
      <c r="Y5150" s="11">
        <f>IF(SUM(Tableau1[[#This Row],[Other access]:[Sci-hub access]])&gt;=1,1,0)</f>
        <v>0</v>
      </c>
      <c r="Z5150" s="12">
        <f>IF(OR(Tableau1[[#This Row],[Access R1 + S1+ T1 ]]&gt;=1,Tableau1[[#This Row],[Access V1 +W1 + X1]]&gt;=1),1,0)</f>
        <v>0</v>
      </c>
      <c r="AB5150" s="10" t="str">
        <f>Tableau1[[#This Row],[DOI]]</f>
        <v>doi: 10.1167/iovs.17-21771</v>
      </c>
      <c r="AC5150" s="13" t="str">
        <f>Tableau1[[#This Row],[Authors]]&amp;", "&amp;Tableau1[[#This Row],[Title]]&amp;" "&amp;Tableau1[[#This Row],[Journal]]&amp;". "&amp;Tableau1[[#This Row],[Year]]</f>
        <v>Vemala R, Sivaprasad S, Barbur JL., Detection of Early Loss of Color Vision in Age-Related Macular Degeneration - With Emphasis on Drusen and Reticular Pseudodrusen. Invest Ophthalmol Vis Sci. 2017</v>
      </c>
    </row>
    <row r="5151" spans="1:29" x14ac:dyDescent="0.3">
      <c r="A5151">
        <v>10318</v>
      </c>
      <c r="B5151" t="s">
        <v>12818</v>
      </c>
      <c r="C5151" t="s">
        <v>22985</v>
      </c>
      <c r="D5151" t="s">
        <v>33271</v>
      </c>
      <c r="E5151" t="s">
        <v>2445</v>
      </c>
      <c r="F5151" s="10"/>
      <c r="G5151">
        <v>2017</v>
      </c>
      <c r="J5151">
        <v>0.45794607556320566</v>
      </c>
      <c r="L5151" t="s">
        <v>44569</v>
      </c>
      <c r="M5151">
        <v>27380428</v>
      </c>
      <c r="Q5151" s="10"/>
      <c r="R5151" s="11">
        <f t="shared" si="160"/>
        <v>0</v>
      </c>
      <c r="U5151" s="11">
        <f t="shared" si="161"/>
        <v>0</v>
      </c>
      <c r="Y5151" s="11">
        <f>IF(SUM(Tableau1[[#This Row],[Other access]:[Sci-hub access]])&gt;=1,1,0)</f>
        <v>0</v>
      </c>
      <c r="Z5151" s="12">
        <f>IF(OR(Tableau1[[#This Row],[Access R1 + S1+ T1 ]]&gt;=1,Tableau1[[#This Row],[Access V1 +W1 + X1]]&gt;=1),1,0)</f>
        <v>0</v>
      </c>
      <c r="AB5151" s="10" t="str">
        <f>Tableau1[[#This Row],[DOI]]</f>
        <v>doi: 10.1097/IAE.0000000000001122</v>
      </c>
      <c r="AC5151" s="13" t="str">
        <f>Tableau1[[#This Row],[Authors]]&amp;", "&amp;Tableau1[[#This Row],[Title]]&amp;" "&amp;Tableau1[[#This Row],[Journal]]&amp;". "&amp;Tableau1[[#This Row],[Year]]</f>
        <v>Yoo YS, Na KS, Shin JA, Park YH, Lee JW., POSTERIOR EYE SEGMENT COMPLICATIONS RELATED TO ALLOGENEIC HEMATOPOIETIC STEM CELL TRANSPLANTATION. Retina. 2017</v>
      </c>
    </row>
    <row r="5152" spans="1:29" x14ac:dyDescent="0.3">
      <c r="A5152">
        <v>4491</v>
      </c>
      <c r="B5152" t="s">
        <v>7615</v>
      </c>
      <c r="C5152" t="s">
        <v>17850</v>
      </c>
      <c r="D5152" t="s">
        <v>28044</v>
      </c>
      <c r="E5152" t="s">
        <v>2511</v>
      </c>
      <c r="F5152" s="10"/>
      <c r="G5152">
        <v>2017</v>
      </c>
      <c r="J5152">
        <v>0.45809137098239838</v>
      </c>
      <c r="L5152" t="s">
        <v>38910</v>
      </c>
      <c r="M5152">
        <v>28440251</v>
      </c>
      <c r="Q5152" s="10"/>
      <c r="R5152" s="11">
        <f t="shared" si="160"/>
        <v>0</v>
      </c>
      <c r="U5152" s="11">
        <f t="shared" si="161"/>
        <v>0</v>
      </c>
      <c r="Y5152" s="11">
        <f>IF(SUM(Tableau1[[#This Row],[Other access]:[Sci-hub access]])&gt;=1,1,0)</f>
        <v>0</v>
      </c>
      <c r="Z5152" s="12">
        <f>IF(OR(Tableau1[[#This Row],[Access R1 + S1+ T1 ]]&gt;=1,Tableau1[[#This Row],[Access V1 +W1 + X1]]&gt;=1),1,0)</f>
        <v>0</v>
      </c>
      <c r="AB5152" s="10" t="str">
        <f>Tableau1[[#This Row],[DOI]]</f>
        <v>doi: 10.4103/ijo.IJO_545_16</v>
      </c>
      <c r="AC5152" s="13" t="str">
        <f>Tableau1[[#This Row],[Authors]]&amp;", "&amp;Tableau1[[#This Row],[Title]]&amp;" "&amp;Tableau1[[#This Row],[Journal]]&amp;". "&amp;Tableau1[[#This Row],[Year]]</f>
        <v>Momeni-Moghaddam H, Ng JS, Cesana BM, Yekta AA, Sedaghat MR., Accommodative amplitude using the minus lens at different near distances. Indian J Ophthalmol. 2017</v>
      </c>
    </row>
    <row r="5153" spans="1:29" x14ac:dyDescent="0.3">
      <c r="A5153">
        <v>8153</v>
      </c>
      <c r="B5153" t="s">
        <v>1600</v>
      </c>
      <c r="C5153" t="s">
        <v>1601</v>
      </c>
      <c r="D5153" t="s">
        <v>1602</v>
      </c>
      <c r="E5153" t="s">
        <v>2491</v>
      </c>
      <c r="F5153" s="10"/>
      <c r="G5153">
        <v>2017</v>
      </c>
      <c r="J5153">
        <v>0.45818101305886927</v>
      </c>
      <c r="L5153" t="s">
        <v>42500</v>
      </c>
      <c r="M5153">
        <v>27987350</v>
      </c>
      <c r="Q5153" s="10"/>
      <c r="R5153" s="11">
        <f t="shared" si="160"/>
        <v>0</v>
      </c>
      <c r="U5153" s="11">
        <f t="shared" si="161"/>
        <v>0</v>
      </c>
      <c r="Y5153" s="11">
        <f>IF(SUM(Tableau1[[#This Row],[Other access]:[Sci-hub access]])&gt;=1,1,0)</f>
        <v>0</v>
      </c>
      <c r="Z5153" s="12">
        <f>IF(OR(Tableau1[[#This Row],[Access R1 + S1+ T1 ]]&gt;=1,Tableau1[[#This Row],[Access V1 +W1 + X1]]&gt;=1),1,0)</f>
        <v>0</v>
      </c>
      <c r="AB5153" s="10" t="str">
        <f>Tableau1[[#This Row],[DOI]]</f>
        <v>doi: 10.1111/jog.13237</v>
      </c>
      <c r="AC5153" s="13" t="str">
        <f>Tableau1[[#This Row],[Authors]]&amp;", "&amp;Tableau1[[#This Row],[Title]]&amp;" "&amp;Tableau1[[#This Row],[Journal]]&amp;". "&amp;Tableau1[[#This Row],[Year]]</f>
        <v>Yılmaz ZV, Türkmen GG, Yılmaz E, Dağlar K, Kırbaş A, Sanhal C, Yücel A, Uygur D., Influence of Behçet's disease on first and second trimester serum screening markers. J Obstet Gynaecol Res. 2017</v>
      </c>
    </row>
    <row r="5154" spans="1:29" x14ac:dyDescent="0.3">
      <c r="A5154">
        <v>6053</v>
      </c>
      <c r="B5154" t="s">
        <v>9037</v>
      </c>
      <c r="C5154" t="s">
        <v>19251</v>
      </c>
      <c r="D5154" t="s">
        <v>29467</v>
      </c>
      <c r="E5154" t="s">
        <v>2632</v>
      </c>
      <c r="F5154" s="10"/>
      <c r="G5154">
        <v>2017</v>
      </c>
      <c r="J5154">
        <v>0.45823798036073582</v>
      </c>
      <c r="L5154" t="s">
        <v>40430</v>
      </c>
      <c r="M5154">
        <v>28254603</v>
      </c>
      <c r="Q5154" s="10"/>
      <c r="R5154" s="11">
        <f t="shared" si="160"/>
        <v>0</v>
      </c>
      <c r="U5154" s="11">
        <f t="shared" si="161"/>
        <v>0</v>
      </c>
      <c r="Y5154" s="11">
        <f>IF(SUM(Tableau1[[#This Row],[Other access]:[Sci-hub access]])&gt;=1,1,0)</f>
        <v>0</v>
      </c>
      <c r="Z5154" s="12">
        <f>IF(OR(Tableau1[[#This Row],[Access R1 + S1+ T1 ]]&gt;=1,Tableau1[[#This Row],[Access V1 +W1 + X1]]&gt;=1),1,0)</f>
        <v>0</v>
      </c>
      <c r="AB5154" s="10" t="str">
        <f>Tableau1[[#This Row],[DOI]]</f>
        <v>doi: 10.1016/j.wneu.2017.02.095</v>
      </c>
      <c r="AC5154" s="13" t="str">
        <f>Tableau1[[#This Row],[Authors]]&amp;", "&amp;Tableau1[[#This Row],[Title]]&amp;" "&amp;Tableau1[[#This Row],[Journal]]&amp;". "&amp;Tableau1[[#This Row],[Year]]</f>
        <v>Shi X, Zhou Z, Wu B, Zhang Y, Qian H, Sun Y, Yang Y, Yu Z, Tang Z, Lu S., Outcome of Radical Surgical Resection for Craniopharyngioma with Hypothalamic Preservation: A Single-Center Retrospective Study of 1054 Patients. World Neurosurg. 2017</v>
      </c>
    </row>
    <row r="5155" spans="1:29" x14ac:dyDescent="0.3">
      <c r="A5155">
        <v>6231</v>
      </c>
      <c r="B5155" t="s">
        <v>9192</v>
      </c>
      <c r="C5155" t="s">
        <v>19405</v>
      </c>
      <c r="D5155" t="s">
        <v>29623</v>
      </c>
      <c r="E5155" t="s">
        <v>2496</v>
      </c>
      <c r="F5155" s="10"/>
      <c r="G5155">
        <v>2017</v>
      </c>
      <c r="J5155">
        <v>0.45855739159568432</v>
      </c>
      <c r="L5155" t="s">
        <v>40601</v>
      </c>
      <c r="M5155">
        <v>28237137</v>
      </c>
      <c r="Q5155" s="10"/>
      <c r="R5155" s="11">
        <f t="shared" si="160"/>
        <v>0</v>
      </c>
      <c r="U5155" s="11">
        <f t="shared" si="161"/>
        <v>0</v>
      </c>
      <c r="Y5155" s="11">
        <f>IF(SUM(Tableau1[[#This Row],[Other access]:[Sci-hub access]])&gt;=1,1,0)</f>
        <v>0</v>
      </c>
      <c r="Z5155" s="12">
        <f>IF(OR(Tableau1[[#This Row],[Access R1 + S1+ T1 ]]&gt;=1,Tableau1[[#This Row],[Access V1 +W1 + X1]]&gt;=1),1,0)</f>
        <v>0</v>
      </c>
      <c r="AB5155" s="10" t="str">
        <f>Tableau1[[#This Row],[DOI]]</f>
        <v>doi: 10.1016/j.jcjo.2016.07.013</v>
      </c>
      <c r="AC5155" s="13" t="str">
        <f>Tableau1[[#This Row],[Authors]]&amp;", "&amp;Tableau1[[#This Row],[Title]]&amp;" "&amp;Tableau1[[#This Row],[Journal]]&amp;". "&amp;Tableau1[[#This Row],[Year]]</f>
        <v>Conlon R, Saheb H, Ahmed II., Glaucoma treatment trends: a review. Can J Ophthalmol. 2017</v>
      </c>
    </row>
    <row r="5156" spans="1:29" x14ac:dyDescent="0.3">
      <c r="A5156">
        <v>1835</v>
      </c>
      <c r="B5156" t="s">
        <v>5080</v>
      </c>
      <c r="C5156" t="s">
        <v>15326</v>
      </c>
      <c r="D5156" t="s">
        <v>25502</v>
      </c>
      <c r="E5156" t="s">
        <v>2451</v>
      </c>
      <c r="F5156" s="10"/>
      <c r="G5156">
        <v>2017</v>
      </c>
      <c r="J5156">
        <v>0.45862816564476183</v>
      </c>
      <c r="L5156" t="s">
        <v>36307</v>
      </c>
      <c r="M5156">
        <v>28863158</v>
      </c>
      <c r="Q5156" s="10"/>
      <c r="R5156" s="11">
        <f t="shared" si="160"/>
        <v>0</v>
      </c>
      <c r="U5156" s="11">
        <f t="shared" si="161"/>
        <v>0</v>
      </c>
      <c r="Y5156" s="11">
        <f>IF(SUM(Tableau1[[#This Row],[Other access]:[Sci-hub access]])&gt;=1,1,0)</f>
        <v>0</v>
      </c>
      <c r="Z5156" s="12">
        <f>IF(OR(Tableau1[[#This Row],[Access R1 + S1+ T1 ]]&gt;=1,Tableau1[[#This Row],[Access V1 +W1 + X1]]&gt;=1),1,0)</f>
        <v>0</v>
      </c>
      <c r="AB5156" s="10" t="str">
        <f>Tableau1[[#This Row],[DOI]]</f>
        <v>doi: 10.1371/journal.pone.0184135</v>
      </c>
      <c r="AC5156" s="13" t="str">
        <f>Tableau1[[#This Row],[Authors]]&amp;", "&amp;Tableau1[[#This Row],[Title]]&amp;" "&amp;Tableau1[[#This Row],[Journal]]&amp;". "&amp;Tableau1[[#This Row],[Year]]</f>
        <v>Zhao X, Kong F, Wang L, Zhang H., c-FLIP and the NOXA/Mcl-1 axis participate in the synergistic effect of pemetrexed plus cisplatin in human choroidal melanoma cells. PLoS One. 2017</v>
      </c>
    </row>
    <row r="5157" spans="1:29" x14ac:dyDescent="0.3">
      <c r="A5157">
        <v>5976</v>
      </c>
      <c r="B5157" t="s">
        <v>8972</v>
      </c>
      <c r="C5157" t="s">
        <v>19186</v>
      </c>
      <c r="D5157" t="s">
        <v>29402</v>
      </c>
      <c r="E5157" t="s">
        <v>34299</v>
      </c>
      <c r="F5157" s="10"/>
      <c r="G5157">
        <v>2017</v>
      </c>
      <c r="J5157">
        <v>0.45863510071224833</v>
      </c>
      <c r="L5157" t="s">
        <v>40355</v>
      </c>
      <c r="M5157">
        <v>28263850</v>
      </c>
      <c r="Q5157" s="10"/>
      <c r="R5157" s="11">
        <f t="shared" si="160"/>
        <v>0</v>
      </c>
      <c r="U5157" s="11">
        <f t="shared" si="161"/>
        <v>0</v>
      </c>
      <c r="Y5157" s="11">
        <f>IF(SUM(Tableau1[[#This Row],[Other access]:[Sci-hub access]])&gt;=1,1,0)</f>
        <v>0</v>
      </c>
      <c r="Z5157" s="12">
        <f>IF(OR(Tableau1[[#This Row],[Access R1 + S1+ T1 ]]&gt;=1,Tableau1[[#This Row],[Access V1 +W1 + X1]]&gt;=1),1,0)</f>
        <v>0</v>
      </c>
      <c r="AB5157" s="10" t="str">
        <f>Tableau1[[#This Row],[DOI]]</f>
        <v>doi: 10.1016/j.heares.2017.02.017</v>
      </c>
      <c r="AC5157" s="13" t="str">
        <f>Tableau1[[#This Row],[Authors]]&amp;", "&amp;Tableau1[[#This Row],[Title]]&amp;" "&amp;Tableau1[[#This Row],[Journal]]&amp;". "&amp;Tableau1[[#This Row],[Year]]</f>
        <v>Nishio SY, Takumi Y, Usami SI., Laser-capture micro dissection combined with next-generation sequencing analysis of cell type-specific deafness gene expression in the mouse cochlea. Hear Res. 2017</v>
      </c>
    </row>
    <row r="5158" spans="1:29" x14ac:dyDescent="0.3">
      <c r="A5158">
        <v>1516</v>
      </c>
      <c r="B5158" t="s">
        <v>4771</v>
      </c>
      <c r="C5158" t="s">
        <v>15021</v>
      </c>
      <c r="D5158" t="s">
        <v>25192</v>
      </c>
      <c r="E5158" t="s">
        <v>2529</v>
      </c>
      <c r="F5158" s="10"/>
      <c r="G5158">
        <v>2017</v>
      </c>
      <c r="J5158">
        <v>0.45865880986898022</v>
      </c>
      <c r="L5158" t="s">
        <v>35996</v>
      </c>
      <c r="M5158">
        <v>28933958</v>
      </c>
      <c r="Q5158" s="10"/>
      <c r="R5158" s="11">
        <f t="shared" si="160"/>
        <v>0</v>
      </c>
      <c r="U5158" s="11">
        <f t="shared" si="161"/>
        <v>0</v>
      </c>
      <c r="Y5158" s="11">
        <f>IF(SUM(Tableau1[[#This Row],[Other access]:[Sci-hub access]])&gt;=1,1,0)</f>
        <v>0</v>
      </c>
      <c r="Z5158" s="12">
        <f>IF(OR(Tableau1[[#This Row],[Access R1 + S1+ T1 ]]&gt;=1,Tableau1[[#This Row],[Access V1 +W1 + X1]]&gt;=1),1,0)</f>
        <v>0</v>
      </c>
      <c r="AB5158" s="10" t="str">
        <f>Tableau1[[#This Row],[DOI]]</f>
        <v>doi: 10.1080/02713683.2017.1351568</v>
      </c>
      <c r="AC5158" s="13" t="str">
        <f>Tableau1[[#This Row],[Authors]]&amp;", "&amp;Tableau1[[#This Row],[Title]]&amp;" "&amp;Tableau1[[#This Row],[Journal]]&amp;". "&amp;Tableau1[[#This Row],[Year]]</f>
        <v>Yoshida J, Yokoo S, Oshikata-Miyazaki A, Amano S, Takezawa T, Yamagami S., Transplantation of Human Corneal Endothelial Cells Cultured on Bio-Engineered Collagen Vitrigel in a Rabbit Model of Corneal Endothelial Dysfunction. Curr Eye Res. 2017</v>
      </c>
    </row>
    <row r="5159" spans="1:29" x14ac:dyDescent="0.3">
      <c r="A5159">
        <v>6923</v>
      </c>
      <c r="B5159" t="s">
        <v>9794</v>
      </c>
      <c r="C5159" t="s">
        <v>19997</v>
      </c>
      <c r="D5159" t="s">
        <v>30228</v>
      </c>
      <c r="E5159" t="s">
        <v>2443</v>
      </c>
      <c r="F5159" s="10"/>
      <c r="G5159">
        <v>2017</v>
      </c>
      <c r="J5159">
        <v>0.45871124816625308</v>
      </c>
      <c r="L5159" t="s">
        <v>41282</v>
      </c>
      <c r="M5159">
        <v>28146239</v>
      </c>
      <c r="Q5159" s="10"/>
      <c r="R5159" s="11">
        <f t="shared" si="160"/>
        <v>0</v>
      </c>
      <c r="U5159" s="11">
        <f t="shared" si="161"/>
        <v>0</v>
      </c>
      <c r="Y5159" s="11">
        <f>IF(SUM(Tableau1[[#This Row],[Other access]:[Sci-hub access]])&gt;=1,1,0)</f>
        <v>0</v>
      </c>
      <c r="Z5159" s="12">
        <f>IF(OR(Tableau1[[#This Row],[Access R1 + S1+ T1 ]]&gt;=1,Tableau1[[#This Row],[Access V1 +W1 + X1]]&gt;=1),1,0)</f>
        <v>0</v>
      </c>
      <c r="AB5159" s="10" t="str">
        <f>Tableau1[[#This Row],[DOI]]</f>
        <v>doi: 10.1167/iovs.16-20817</v>
      </c>
      <c r="AC5159" s="13" t="str">
        <f>Tableau1[[#This Row],[Authors]]&amp;", "&amp;Tableau1[[#This Row],[Title]]&amp;" "&amp;Tableau1[[#This Row],[Journal]]&amp;". "&amp;Tableau1[[#This Row],[Year]]</f>
        <v>Sabater AL, Andreu EJ, García-Guzmán M, López T, Abizanda G, Perez VL, Moreno-Montañés J, Prósper F., Combined PI3K/Akt and Smad2 Activation Promotes Corneal Endothelial Cell Proliferation. Invest Ophthalmol Vis Sci. 2017</v>
      </c>
    </row>
    <row r="5160" spans="1:29" x14ac:dyDescent="0.3">
      <c r="A5160">
        <v>3564</v>
      </c>
      <c r="B5160" t="s">
        <v>6736</v>
      </c>
      <c r="C5160" t="s">
        <v>16978</v>
      </c>
      <c r="D5160" t="s">
        <v>27160</v>
      </c>
      <c r="E5160" t="s">
        <v>2443</v>
      </c>
      <c r="F5160" s="10"/>
      <c r="G5160">
        <v>2017</v>
      </c>
      <c r="J5160">
        <v>0.45871413328468902</v>
      </c>
      <c r="L5160" t="s">
        <v>38010</v>
      </c>
      <c r="M5160">
        <v>28570737</v>
      </c>
      <c r="Q5160" s="10"/>
      <c r="R5160" s="11">
        <f t="shared" si="160"/>
        <v>0</v>
      </c>
      <c r="U5160" s="11">
        <f t="shared" si="161"/>
        <v>0</v>
      </c>
      <c r="Y5160" s="11">
        <f>IF(SUM(Tableau1[[#This Row],[Other access]:[Sci-hub access]])&gt;=1,1,0)</f>
        <v>0</v>
      </c>
      <c r="Z5160" s="12">
        <f>IF(OR(Tableau1[[#This Row],[Access R1 + S1+ T1 ]]&gt;=1,Tableau1[[#This Row],[Access V1 +W1 + X1]]&gt;=1),1,0)</f>
        <v>0</v>
      </c>
      <c r="AB5160" s="10" t="str">
        <f>Tableau1[[#This Row],[DOI]]</f>
        <v>doi: 10.1167/iovs.16-20988</v>
      </c>
      <c r="AC5160" s="13" t="str">
        <f>Tableau1[[#This Row],[Authors]]&amp;", "&amp;Tableau1[[#This Row],[Title]]&amp;" "&amp;Tableau1[[#This Row],[Journal]]&amp;". "&amp;Tableau1[[#This Row],[Year]]</f>
        <v>Galan A, Barcelona PF, Nedev H, Sarunic MV, Jian Y, Saragovi HU., Subconjunctival Delivery of p75NTR Antagonists Reduces the Inflammatory, Vascular, and Neurodegenerative Pathologies of Diabetic Retinopathy. Invest Ophthalmol Vis Sci. 2017</v>
      </c>
    </row>
    <row r="5161" spans="1:29" x14ac:dyDescent="0.3">
      <c r="A5161">
        <v>2066</v>
      </c>
      <c r="B5161" t="s">
        <v>5305</v>
      </c>
      <c r="C5161" t="s">
        <v>15550</v>
      </c>
      <c r="D5161" t="s">
        <v>25727</v>
      </c>
      <c r="E5161" t="s">
        <v>34015</v>
      </c>
      <c r="F5161" s="10"/>
      <c r="G5161">
        <v>2018</v>
      </c>
      <c r="J5161">
        <v>0.45878821199169317</v>
      </c>
      <c r="L5161" t="s">
        <v>36537</v>
      </c>
      <c r="M5161">
        <v>28820625</v>
      </c>
      <c r="Q5161" s="10"/>
      <c r="R5161" s="11">
        <f t="shared" si="160"/>
        <v>0</v>
      </c>
      <c r="U5161" s="11">
        <f t="shared" si="161"/>
        <v>0</v>
      </c>
      <c r="Y5161" s="11">
        <f>IF(SUM(Tableau1[[#This Row],[Other access]:[Sci-hub access]])&gt;=1,1,0)</f>
        <v>0</v>
      </c>
      <c r="Z5161" s="12">
        <f>IF(OR(Tableau1[[#This Row],[Access R1 + S1+ T1 ]]&gt;=1,Tableau1[[#This Row],[Access V1 +W1 + X1]]&gt;=1),1,0)</f>
        <v>0</v>
      </c>
      <c r="AB5161" s="10" t="str">
        <f>Tableau1[[#This Row],[DOI]]</f>
        <v>doi: 10.1080/13816810.2017.1354383</v>
      </c>
      <c r="AC5161" s="13" t="str">
        <f>Tableau1[[#This Row],[Authors]]&amp;", "&amp;Tableau1[[#This Row],[Title]]&amp;" "&amp;Tableau1[[#This Row],[Journal]]&amp;". "&amp;Tableau1[[#This Row],[Year]]</f>
        <v>Salvucci IDM, Finzi S, Oyamada MK, Kim CA, Pimentel SLG., Multimodal image analysis of the retina in Hunter syndrome (mucopolysaccharidosis type II): Case report. Ophthalmic Genet. 2018</v>
      </c>
    </row>
    <row r="5162" spans="1:29" x14ac:dyDescent="0.3">
      <c r="A5162">
        <v>6787</v>
      </c>
      <c r="B5162" t="s">
        <v>9668</v>
      </c>
      <c r="C5162" t="s">
        <v>19873</v>
      </c>
      <c r="D5162" t="s">
        <v>30102</v>
      </c>
      <c r="E5162" t="s">
        <v>2562</v>
      </c>
      <c r="F5162" s="10"/>
      <c r="G5162">
        <v>2017</v>
      </c>
      <c r="J5162">
        <v>0.45899517404352363</v>
      </c>
      <c r="L5162" t="s">
        <v>41147</v>
      </c>
      <c r="M5162">
        <v>28161930</v>
      </c>
      <c r="Q5162" s="10"/>
      <c r="R5162" s="11">
        <f t="shared" si="160"/>
        <v>0</v>
      </c>
      <c r="U5162" s="11">
        <f t="shared" si="161"/>
        <v>0</v>
      </c>
      <c r="Y5162" s="11">
        <f>IF(SUM(Tableau1[[#This Row],[Other access]:[Sci-hub access]])&gt;=1,1,0)</f>
        <v>0</v>
      </c>
      <c r="Z5162" s="12">
        <f>IF(OR(Tableau1[[#This Row],[Access R1 + S1+ T1 ]]&gt;=1,Tableau1[[#This Row],[Access V1 +W1 + X1]]&gt;=1),1,0)</f>
        <v>0</v>
      </c>
      <c r="AB5162" s="10" t="str">
        <f>Tableau1[[#This Row],[DOI]]</f>
        <v>doi: 10.22608/APO.2016110</v>
      </c>
      <c r="AC5162" s="13" t="str">
        <f>Tableau1[[#This Row],[Authors]]&amp;", "&amp;Tableau1[[#This Row],[Title]]&amp;" "&amp;Tableau1[[#This Row],[Journal]]&amp;". "&amp;Tableau1[[#This Row],[Year]]</f>
        <v>Jeganathan VS, Hall HN, Sanders R., Electronic Referrals and Digital Imaging Systems in Ophthalmology: A Global Perspective. Asia Pac J Ophthalmol (Phila). 2017</v>
      </c>
    </row>
    <row r="5163" spans="1:29" x14ac:dyDescent="0.3">
      <c r="A5163">
        <v>9015</v>
      </c>
      <c r="B5163" t="s">
        <v>11629</v>
      </c>
      <c r="C5163" t="s">
        <v>21807</v>
      </c>
      <c r="D5163" t="s">
        <v>32070</v>
      </c>
      <c r="E5163" t="s">
        <v>2447</v>
      </c>
      <c r="F5163" s="10"/>
      <c r="G5163">
        <v>2017</v>
      </c>
      <c r="J5163">
        <v>0.45900753284499085</v>
      </c>
      <c r="L5163" t="s">
        <v>43337</v>
      </c>
      <c r="M5163">
        <v>27792049</v>
      </c>
      <c r="Q5163" s="10"/>
      <c r="R5163" s="11">
        <f t="shared" si="160"/>
        <v>0</v>
      </c>
      <c r="U5163" s="11">
        <f t="shared" si="161"/>
        <v>0</v>
      </c>
      <c r="Y5163" s="11">
        <f>IF(SUM(Tableau1[[#This Row],[Other access]:[Sci-hub access]])&gt;=1,1,0)</f>
        <v>0</v>
      </c>
      <c r="Z5163" s="12">
        <f>IF(OR(Tableau1[[#This Row],[Access R1 + S1+ T1 ]]&gt;=1,Tableau1[[#This Row],[Access V1 +W1 + X1]]&gt;=1),1,0)</f>
        <v>0</v>
      </c>
      <c r="AB5163" s="10" t="str">
        <f>Tableau1[[#This Row],[DOI]]</f>
        <v>doi: 10.1097/IOP.0000000000000801</v>
      </c>
      <c r="AC5163" s="13" t="str">
        <f>Tableau1[[#This Row],[Authors]]&amp;", "&amp;Tableau1[[#This Row],[Title]]&amp;" "&amp;Tableau1[[#This Row],[Journal]]&amp;". "&amp;Tableau1[[#This Row],[Year]]</f>
        <v>Silva MRL, Baccega A, Duarte AF, Chahud F, Cruz AAV., Tarsal Glandular Hyperplasia in Pachydermoperiostosis and Implications for Ptosis Correction. Ophthal Plast Reconstr Surg. 2017</v>
      </c>
    </row>
    <row r="5164" spans="1:29" ht="28.8" x14ac:dyDescent="0.3">
      <c r="A5164">
        <v>2043</v>
      </c>
      <c r="B5164" t="s">
        <v>5282</v>
      </c>
      <c r="C5164" t="s">
        <v>15528</v>
      </c>
      <c r="D5164" t="s">
        <v>25704</v>
      </c>
      <c r="E5164" t="s">
        <v>2440</v>
      </c>
      <c r="F5164" s="10"/>
      <c r="G5164">
        <v>2017</v>
      </c>
      <c r="J5164">
        <v>0.4592784941158039</v>
      </c>
      <c r="L5164" t="s">
        <v>36514</v>
      </c>
      <c r="M5164">
        <v>28827028</v>
      </c>
      <c r="Q5164" s="10"/>
      <c r="R5164" s="11">
        <f t="shared" si="160"/>
        <v>0</v>
      </c>
      <c r="U5164" s="11">
        <f t="shared" si="161"/>
        <v>0</v>
      </c>
      <c r="Y5164" s="11">
        <f>IF(SUM(Tableau1[[#This Row],[Other access]:[Sci-hub access]])&gt;=1,1,0)</f>
        <v>0</v>
      </c>
      <c r="Z5164" s="12">
        <f>IF(OR(Tableau1[[#This Row],[Access R1 + S1+ T1 ]]&gt;=1,Tableau1[[#This Row],[Access V1 +W1 + X1]]&gt;=1),1,0)</f>
        <v>0</v>
      </c>
      <c r="AB5164" s="10" t="str">
        <f>Tableau1[[#This Row],[DOI]]</f>
        <v>doi: 10.1016/j.exer.2017.08.005</v>
      </c>
      <c r="AC5164" s="13" t="str">
        <f>Tableau1[[#This Row],[Authors]]&amp;", "&amp;Tableau1[[#This Row],[Title]]&amp;" "&amp;Tableau1[[#This Row],[Journal]]&amp;". "&amp;Tableau1[[#This Row],[Year]]</f>
        <v>Blanco R, Martínez-Navarrete G, Valiente-Soriano FJ, Avilés-Trigueros M, Pérez-Rico C, Serrano-Puebla A, Boya P, Fernández E, Vidal-Sanz M, de la Villa P., The S1P1 receptor-selective agonist CYM-5442 protects retinal ganglion cells in endothelin-1 induced retinal ganglion cell loss. Exp Eye Res. 2017</v>
      </c>
    </row>
    <row r="5165" spans="1:29" x14ac:dyDescent="0.3">
      <c r="A5165">
        <v>8342</v>
      </c>
      <c r="B5165" t="s">
        <v>11037</v>
      </c>
      <c r="C5165" t="s">
        <v>21224</v>
      </c>
      <c r="D5165" t="s">
        <v>31475</v>
      </c>
      <c r="E5165" t="s">
        <v>2445</v>
      </c>
      <c r="F5165" s="10"/>
      <c r="G5165">
        <v>2017</v>
      </c>
      <c r="J5165">
        <v>0.45930572060575414</v>
      </c>
      <c r="L5165" t="s">
        <v>42685</v>
      </c>
      <c r="M5165">
        <v>27930459</v>
      </c>
      <c r="Q5165" s="10"/>
      <c r="R5165" s="11">
        <f t="shared" si="160"/>
        <v>0</v>
      </c>
      <c r="U5165" s="11">
        <f t="shared" si="161"/>
        <v>0</v>
      </c>
      <c r="Y5165" s="11">
        <f>IF(SUM(Tableau1[[#This Row],[Other access]:[Sci-hub access]])&gt;=1,1,0)</f>
        <v>0</v>
      </c>
      <c r="Z5165" s="12">
        <f>IF(OR(Tableau1[[#This Row],[Access R1 + S1+ T1 ]]&gt;=1,Tableau1[[#This Row],[Access V1 +W1 + X1]]&gt;=1),1,0)</f>
        <v>0</v>
      </c>
      <c r="AB5165" s="10" t="str">
        <f>Tableau1[[#This Row],[DOI]]</f>
        <v>doi: 10.1097/IAE.0000000000001416</v>
      </c>
      <c r="AC5165" s="13" t="str">
        <f>Tableau1[[#This Row],[Authors]]&amp;", "&amp;Tableau1[[#This Row],[Title]]&amp;" "&amp;Tableau1[[#This Row],[Journal]]&amp;". "&amp;Tableau1[[#This Row],[Year]]</f>
        <v>Jaisankar D, Raman R, Gondhale H, Chhablani J, Agarwal M., VISUAL FUNCTION CORRELATES OF FOVEAL SLOPE CHANGES ON OPTICAL COHERENCE TOMOGRAPHY IN MACULAR TELANGIECTASIA TYPE 2. Retina. 2017</v>
      </c>
    </row>
    <row r="5166" spans="1:29" x14ac:dyDescent="0.3">
      <c r="A5166">
        <v>1013</v>
      </c>
      <c r="B5166" t="s">
        <v>4275</v>
      </c>
      <c r="C5166" t="s">
        <v>14529</v>
      </c>
      <c r="D5166" t="s">
        <v>24696</v>
      </c>
      <c r="E5166" t="s">
        <v>2468</v>
      </c>
      <c r="F5166" s="10"/>
      <c r="G5166">
        <v>2017</v>
      </c>
      <c r="J5166">
        <v>0.45934865508723866</v>
      </c>
      <c r="L5166" t="s">
        <v>35501</v>
      </c>
      <c r="M5166">
        <v>29045333</v>
      </c>
      <c r="Q5166" s="10"/>
      <c r="R5166" s="11">
        <f t="shared" si="160"/>
        <v>0</v>
      </c>
      <c r="U5166" s="11">
        <f t="shared" si="161"/>
        <v>0</v>
      </c>
      <c r="Y5166" s="11">
        <f>IF(SUM(Tableau1[[#This Row],[Other access]:[Sci-hub access]])&gt;=1,1,0)</f>
        <v>0</v>
      </c>
      <c r="Z5166" s="12">
        <f>IF(OR(Tableau1[[#This Row],[Access R1 + S1+ T1 ]]&gt;=1,Tableau1[[#This Row],[Access V1 +W1 + X1]]&gt;=1),1,0)</f>
        <v>0</v>
      </c>
      <c r="AB5166" s="10" t="str">
        <f>Tableau1[[#This Row],[DOI]]</f>
        <v>doi: 10.1097/IJG.0000000000000783</v>
      </c>
      <c r="AC5166" s="13" t="str">
        <f>Tableau1[[#This Row],[Authors]]&amp;", "&amp;Tableau1[[#This Row],[Title]]&amp;" "&amp;Tableau1[[#This Row],[Journal]]&amp;". "&amp;Tableau1[[#This Row],[Year]]</f>
        <v>Skaat A, Muylaert S, Mogil RS, Furlanetto RL, Netto CF, Banik R, Liebmann JM, Ritch R, Park SC., Relationship Between Optic Nerve Head Drusen Volume and Structural and Functional Optic Nerve Damage. J Glaucoma. 2017</v>
      </c>
    </row>
    <row r="5167" spans="1:29" x14ac:dyDescent="0.3">
      <c r="A5167">
        <v>6193</v>
      </c>
      <c r="B5167" t="s">
        <v>874</v>
      </c>
      <c r="C5167" t="s">
        <v>875</v>
      </c>
      <c r="D5167" t="s">
        <v>876</v>
      </c>
      <c r="E5167" t="s">
        <v>2948</v>
      </c>
      <c r="F5167" s="10"/>
      <c r="G5167">
        <v>2017</v>
      </c>
      <c r="J5167">
        <v>0.45966471613330284</v>
      </c>
      <c r="L5167" t="s">
        <v>40563</v>
      </c>
      <c r="M5167">
        <v>28238066</v>
      </c>
      <c r="Q5167" s="10"/>
      <c r="R5167" s="11">
        <f t="shared" si="160"/>
        <v>0</v>
      </c>
      <c r="U5167" s="11">
        <f t="shared" si="161"/>
        <v>0</v>
      </c>
      <c r="Y5167" s="11">
        <f>IF(SUM(Tableau1[[#This Row],[Other access]:[Sci-hub access]])&gt;=1,1,0)</f>
        <v>0</v>
      </c>
      <c r="Z5167" s="12">
        <f>IF(OR(Tableau1[[#This Row],[Access R1 + S1+ T1 ]]&gt;=1,Tableau1[[#This Row],[Access V1 +W1 + X1]]&gt;=1),1,0)</f>
        <v>0</v>
      </c>
      <c r="AB5167" s="10" t="str">
        <f>Tableau1[[#This Row],[DOI]]</f>
        <v>doi: 10.1007/s12031-017-0899-8</v>
      </c>
      <c r="AC5167" s="13" t="str">
        <f>Tableau1[[#This Row],[Authors]]&amp;", "&amp;Tableau1[[#This Row],[Title]]&amp;" "&amp;Tableau1[[#This Row],[Journal]]&amp;". "&amp;Tableau1[[#This Row],[Year]]</f>
        <v>Yang X, Huo F, Liu B, Liu J, Chen T, Li J, Zhu Z, Lv B., Crocin Inhibits Oxidative Stress and Pro-inflammatory Response of Microglial Cells Associated with Diabetic Retinopathy Through the Activation of PI3K/Akt Signaling Pathway. J Mol Neurosci. 2017</v>
      </c>
    </row>
    <row r="5168" spans="1:29" ht="28.8" x14ac:dyDescent="0.3">
      <c r="A5168">
        <v>5437</v>
      </c>
      <c r="B5168" t="s">
        <v>8487</v>
      </c>
      <c r="C5168" t="s">
        <v>18709</v>
      </c>
      <c r="D5168" t="s">
        <v>28917</v>
      </c>
      <c r="E5168" t="s">
        <v>3012</v>
      </c>
      <c r="F5168" s="10"/>
      <c r="G5168">
        <v>2017</v>
      </c>
      <c r="J5168">
        <v>0.45976742124255654</v>
      </c>
      <c r="L5168" t="s">
        <v>39827</v>
      </c>
      <c r="M5168">
        <v>28335755</v>
      </c>
      <c r="Q5168" s="10"/>
      <c r="R5168" s="11">
        <f t="shared" si="160"/>
        <v>0</v>
      </c>
      <c r="U5168" s="11">
        <f t="shared" si="161"/>
        <v>0</v>
      </c>
      <c r="Y5168" s="11">
        <f>IF(SUM(Tableau1[[#This Row],[Other access]:[Sci-hub access]])&gt;=1,1,0)</f>
        <v>0</v>
      </c>
      <c r="Z5168" s="12">
        <f>IF(OR(Tableau1[[#This Row],[Access R1 + S1+ T1 ]]&gt;=1,Tableau1[[#This Row],[Access V1 +W1 + X1]]&gt;=1),1,0)</f>
        <v>0</v>
      </c>
      <c r="AB5168" s="10" t="str">
        <f>Tableau1[[#This Row],[DOI]]</f>
        <v>doi: 10.1186/s12902-017-0170-x</v>
      </c>
      <c r="AC5168" s="13" t="str">
        <f>Tableau1[[#This Row],[Authors]]&amp;", "&amp;Tableau1[[#This Row],[Title]]&amp;" "&amp;Tableau1[[#This Row],[Journal]]&amp;". "&amp;Tableau1[[#This Row],[Year]]</f>
        <v>Bastawrous A, Mathenge W, Wing K, Bastawrous M, Rono H, Weiss HA, Macleod D, Foster A, Peto T, Blows P, Burton M, Kuper H., The incidence of diabetes mellitus and diabetic retinopathy in a population-based cohort study of people age 50 years and over in Nakuru, Kenya. BMC Endocr Disord. 2017</v>
      </c>
    </row>
    <row r="5169" spans="1:29" x14ac:dyDescent="0.3">
      <c r="A5169">
        <v>6639</v>
      </c>
      <c r="B5169" t="s">
        <v>9548</v>
      </c>
      <c r="C5169" t="s">
        <v>19755</v>
      </c>
      <c r="D5169" t="s">
        <v>29981</v>
      </c>
      <c r="E5169" t="s">
        <v>2541</v>
      </c>
      <c r="F5169" s="10"/>
      <c r="G5169">
        <v>2017</v>
      </c>
      <c r="J5169">
        <v>0.45985134358893931</v>
      </c>
      <c r="L5169" t="s">
        <v>41002</v>
      </c>
      <c r="M5169">
        <v>28187082</v>
      </c>
      <c r="Q5169" s="10"/>
      <c r="R5169" s="11">
        <f t="shared" si="160"/>
        <v>0</v>
      </c>
      <c r="U5169" s="11">
        <f t="shared" si="161"/>
        <v>0</v>
      </c>
      <c r="Y5169" s="11">
        <f>IF(SUM(Tableau1[[#This Row],[Other access]:[Sci-hub access]])&gt;=1,1,0)</f>
        <v>0</v>
      </c>
      <c r="Z5169" s="12">
        <f>IF(OR(Tableau1[[#This Row],[Access R1 + S1+ T1 ]]&gt;=1,Tableau1[[#This Row],[Access V1 +W1 + X1]]&gt;=1),1,0)</f>
        <v>0</v>
      </c>
      <c r="AB5169" s="10" t="str">
        <f>Tableau1[[#This Row],[DOI]]</f>
        <v>doi: 10.1097/WNO.0000000000000476</v>
      </c>
      <c r="AC5169" s="13" t="str">
        <f>Tableau1[[#This Row],[Authors]]&amp;", "&amp;Tableau1[[#This Row],[Title]]&amp;" "&amp;Tableau1[[#This Row],[Journal]]&amp;". "&amp;Tableau1[[#This Row],[Year]]</f>
        <v>Yu-Wai-Man P., Harnessing the Power of Genetic Engineering for Patients With Mitochondrial Eye Diseases. J Neuroophthalmol. 2017</v>
      </c>
    </row>
    <row r="5170" spans="1:29" x14ac:dyDescent="0.3">
      <c r="A5170">
        <v>9746</v>
      </c>
      <c r="B5170" t="s">
        <v>12289</v>
      </c>
      <c r="C5170" t="s">
        <v>22463</v>
      </c>
      <c r="D5170" t="s">
        <v>32737</v>
      </c>
      <c r="E5170" t="s">
        <v>34301</v>
      </c>
      <c r="F5170" s="10"/>
      <c r="G5170">
        <v>2017</v>
      </c>
      <c r="J5170">
        <v>0.45989660000859356</v>
      </c>
      <c r="L5170" t="s">
        <v>44010</v>
      </c>
      <c r="M5170">
        <v>27599827</v>
      </c>
      <c r="Q5170" s="10"/>
      <c r="R5170" s="11">
        <f t="shared" si="160"/>
        <v>0</v>
      </c>
      <c r="U5170" s="11">
        <f t="shared" si="161"/>
        <v>0</v>
      </c>
      <c r="Y5170" s="11">
        <f>IF(SUM(Tableau1[[#This Row],[Other access]:[Sci-hub access]])&gt;=1,1,0)</f>
        <v>0</v>
      </c>
      <c r="Z5170" s="12">
        <f>IF(OR(Tableau1[[#This Row],[Access R1 + S1+ T1 ]]&gt;=1,Tableau1[[#This Row],[Access V1 +W1 + X1]]&gt;=1),1,0)</f>
        <v>0</v>
      </c>
      <c r="AB5170" s="10" t="str">
        <f>Tableau1[[#This Row],[DOI]]</f>
        <v>doi: 10.1007/s11060-016-2268-9</v>
      </c>
      <c r="AC5170" s="13" t="str">
        <f>Tableau1[[#This Row],[Authors]]&amp;", "&amp;Tableau1[[#This Row],[Title]]&amp;" "&amp;Tableau1[[#This Row],[Journal]]&amp;". "&amp;Tableau1[[#This Row],[Year]]</f>
        <v>Lee EJ, Cho YH, Yoon K, Cho B, Park ES, Kim CJ, Roh SW., Radiosurgical decompression for benign perioptic tumors causing compressive cranial neuropathies: a feasible alternative to microsurgery? J Neurooncol. 2017</v>
      </c>
    </row>
    <row r="5171" spans="1:29" x14ac:dyDescent="0.3">
      <c r="A5171">
        <v>331</v>
      </c>
      <c r="B5171" t="s">
        <v>3594</v>
      </c>
      <c r="C5171" t="s">
        <v>13855</v>
      </c>
      <c r="D5171" t="s">
        <v>24014</v>
      </c>
      <c r="E5171" t="s">
        <v>2771</v>
      </c>
      <c r="F5171" s="10"/>
      <c r="G5171">
        <v>2017</v>
      </c>
      <c r="J5171">
        <v>0.45991516577537805</v>
      </c>
      <c r="L5171" t="e">
        <v>#VALUE!</v>
      </c>
      <c r="M5171">
        <v>29254306</v>
      </c>
      <c r="Q5171" s="10"/>
      <c r="R5171" s="11">
        <f t="shared" si="160"/>
        <v>0</v>
      </c>
      <c r="U5171" s="11">
        <f t="shared" si="161"/>
        <v>0</v>
      </c>
      <c r="Y5171" s="11">
        <f>IF(SUM(Tableau1[[#This Row],[Other access]:[Sci-hub access]])&gt;=1,1,0)</f>
        <v>0</v>
      </c>
      <c r="Z5171" s="12">
        <f>IF(OR(Tableau1[[#This Row],[Access R1 + S1+ T1 ]]&gt;=1,Tableau1[[#This Row],[Access V1 +W1 + X1]]&gt;=1),1,0)</f>
        <v>0</v>
      </c>
      <c r="AB5171" s="10" t="e">
        <f>Tableau1[[#This Row],[DOI]]</f>
        <v>#VALUE!</v>
      </c>
      <c r="AC5171" s="13" t="str">
        <f>Tableau1[[#This Row],[Authors]]&amp;", "&amp;Tableau1[[#This Row],[Title]]&amp;" "&amp;Tableau1[[#This Row],[Journal]]&amp;". "&amp;Tableau1[[#This Row],[Year]]</f>
        <v>Lin Q, Hong XY, Zhang D, Jin HJ., Preoperative evaluation and surgical technique of functional and cosmetic aspects in zygomatic complex fracture patients. J Biol Regul Homeost Agents. 2017</v>
      </c>
    </row>
    <row r="5172" spans="1:29" x14ac:dyDescent="0.3">
      <c r="A5172">
        <v>841</v>
      </c>
      <c r="B5172" t="s">
        <v>4104</v>
      </c>
      <c r="C5172" t="s">
        <v>14358</v>
      </c>
      <c r="D5172" t="s">
        <v>24524</v>
      </c>
      <c r="E5172" t="s">
        <v>2939</v>
      </c>
      <c r="F5172" s="10"/>
      <c r="G5172">
        <v>2017</v>
      </c>
      <c r="J5172">
        <v>0.46004792930019256</v>
      </c>
      <c r="L5172" t="s">
        <v>35334</v>
      </c>
      <c r="M5172">
        <v>29092078</v>
      </c>
      <c r="Q5172" s="10"/>
      <c r="R5172" s="11">
        <f t="shared" si="160"/>
        <v>0</v>
      </c>
      <c r="U5172" s="11">
        <f t="shared" si="161"/>
        <v>0</v>
      </c>
      <c r="Y5172" s="11">
        <f>IF(SUM(Tableau1[[#This Row],[Other access]:[Sci-hub access]])&gt;=1,1,0)</f>
        <v>0</v>
      </c>
      <c r="Z5172" s="12">
        <f>IF(OR(Tableau1[[#This Row],[Access R1 + S1+ T1 ]]&gt;=1,Tableau1[[#This Row],[Access V1 +W1 + X1]]&gt;=1),1,0)</f>
        <v>0</v>
      </c>
      <c r="AB5172" s="10" t="str">
        <f>Tableau1[[#This Row],[DOI]]</f>
        <v>doi: 10.1210/jc.2017-01736</v>
      </c>
      <c r="AC5172" s="13" t="str">
        <f>Tableau1[[#This Row],[Authors]]&amp;", "&amp;Tableau1[[#This Row],[Title]]&amp;" "&amp;Tableau1[[#This Row],[Journal]]&amp;". "&amp;Tableau1[[#This Row],[Year]]</f>
        <v>Kahaly GJ, Riedl M, König J, Diana T, Schomburg L., Double-Blind, Placebo-Controlled, Randomized Trial of Selenium in Graves Hyperthyroidism. J Clin Endocrinol Metab. 2017</v>
      </c>
    </row>
    <row r="5173" spans="1:29" x14ac:dyDescent="0.3">
      <c r="A5173">
        <v>10616</v>
      </c>
      <c r="B5173" t="s">
        <v>13087</v>
      </c>
      <c r="C5173" t="s">
        <v>23252</v>
      </c>
      <c r="D5173" t="s">
        <v>33540</v>
      </c>
      <c r="E5173" t="s">
        <v>2438</v>
      </c>
      <c r="F5173" s="10"/>
      <c r="G5173">
        <v>2017</v>
      </c>
      <c r="J5173">
        <v>0.46025676355343126</v>
      </c>
      <c r="L5173" t="s">
        <v>44864</v>
      </c>
      <c r="M5173">
        <v>27162227</v>
      </c>
      <c r="Q5173" s="10"/>
      <c r="R5173" s="11">
        <f t="shared" si="160"/>
        <v>0</v>
      </c>
      <c r="U5173" s="11">
        <f t="shared" si="161"/>
        <v>0</v>
      </c>
      <c r="Y5173" s="11">
        <f>IF(SUM(Tableau1[[#This Row],[Other access]:[Sci-hub access]])&gt;=1,1,0)</f>
        <v>0</v>
      </c>
      <c r="Z5173" s="12">
        <f>IF(OR(Tableau1[[#This Row],[Access R1 + S1+ T1 ]]&gt;=1,Tableau1[[#This Row],[Access V1 +W1 + X1]]&gt;=1),1,0)</f>
        <v>0</v>
      </c>
      <c r="AB5173" s="10" t="str">
        <f>Tableau1[[#This Row],[DOI]]</f>
        <v>doi: 10.1136/bjophthalmol-2015-307945</v>
      </c>
      <c r="AC5173" s="13" t="str">
        <f>Tableau1[[#This Row],[Authors]]&amp;", "&amp;Tableau1[[#This Row],[Title]]&amp;" "&amp;Tableau1[[#This Row],[Journal]]&amp;". "&amp;Tableau1[[#This Row],[Year]]</f>
        <v>Rebolleda G, García-Montesinos J, De Dompablo E, Oblanca N, Muñoz-Negrete FJ, González-López JJ., Bruch's membrane opening changes and lamina cribrosa displacement in non-arteritic anterior ischaemic optic neuropathy. Br J Ophthalmol. 2017</v>
      </c>
    </row>
    <row r="5174" spans="1:29" x14ac:dyDescent="0.3">
      <c r="A5174">
        <v>1973</v>
      </c>
      <c r="B5174" t="s">
        <v>5213</v>
      </c>
      <c r="C5174" t="s">
        <v>15459</v>
      </c>
      <c r="D5174" t="s">
        <v>25635</v>
      </c>
      <c r="E5174" t="s">
        <v>2462</v>
      </c>
      <c r="F5174" s="10"/>
      <c r="G5174">
        <v>2017</v>
      </c>
      <c r="J5174">
        <v>0.46028697752830705</v>
      </c>
      <c r="L5174" t="s">
        <v>36444</v>
      </c>
      <c r="M5174">
        <v>28836961</v>
      </c>
      <c r="Q5174" s="10"/>
      <c r="R5174" s="11">
        <f t="shared" si="160"/>
        <v>0</v>
      </c>
      <c r="U5174" s="11">
        <f t="shared" si="161"/>
        <v>0</v>
      </c>
      <c r="Y5174" s="11">
        <f>IF(SUM(Tableau1[[#This Row],[Other access]:[Sci-hub access]])&gt;=1,1,0)</f>
        <v>0</v>
      </c>
      <c r="Z5174" s="12">
        <f>IF(OR(Tableau1[[#This Row],[Access R1 + S1+ T1 ]]&gt;=1,Tableau1[[#This Row],[Access V1 +W1 + X1]]&gt;=1),1,0)</f>
        <v>0</v>
      </c>
      <c r="AB5174" s="10" t="str">
        <f>Tableau1[[#This Row],[DOI]]</f>
        <v>doi: 10.1186/s12886-017-0543-y</v>
      </c>
      <c r="AC5174" s="13" t="str">
        <f>Tableau1[[#This Row],[Authors]]&amp;", "&amp;Tableau1[[#This Row],[Title]]&amp;" "&amp;Tableau1[[#This Row],[Journal]]&amp;". "&amp;Tableau1[[#This Row],[Year]]</f>
        <v>Keren S, Zanolli M, Dotan G., Visual outcome following bilateral non-arteritic anterior ischemic optic neuropathy: a systematic review and meta-analysis. BMC Ophthalmol. 2017</v>
      </c>
    </row>
    <row r="5175" spans="1:29" x14ac:dyDescent="0.3">
      <c r="A5175">
        <v>569</v>
      </c>
      <c r="B5175" t="s">
        <v>3832</v>
      </c>
      <c r="C5175" t="s">
        <v>14088</v>
      </c>
      <c r="D5175" t="s">
        <v>24252</v>
      </c>
      <c r="E5175" t="s">
        <v>34002</v>
      </c>
      <c r="F5175" s="10"/>
      <c r="G5175">
        <v>2017</v>
      </c>
      <c r="J5175">
        <v>0.4603540367257809</v>
      </c>
      <c r="L5175" t="s">
        <v>35068</v>
      </c>
      <c r="M5175">
        <v>29178648</v>
      </c>
      <c r="Q5175" s="10"/>
      <c r="R5175" s="11">
        <f t="shared" si="160"/>
        <v>0</v>
      </c>
      <c r="U5175" s="11">
        <f t="shared" si="161"/>
        <v>0</v>
      </c>
      <c r="Y5175" s="11">
        <f>IF(SUM(Tableau1[[#This Row],[Other access]:[Sci-hub access]])&gt;=1,1,0)</f>
        <v>0</v>
      </c>
      <c r="Z5175" s="12">
        <f>IF(OR(Tableau1[[#This Row],[Access R1 + S1+ T1 ]]&gt;=1,Tableau1[[#This Row],[Access V1 +W1 + X1]]&gt;=1),1,0)</f>
        <v>0</v>
      </c>
      <c r="AB5175" s="10" t="str">
        <f>Tableau1[[#This Row],[DOI]]</f>
        <v>doi: 10.1002/mgg3.329</v>
      </c>
      <c r="AC5175" s="13" t="str">
        <f>Tableau1[[#This Row],[Authors]]&amp;", "&amp;Tableau1[[#This Row],[Title]]&amp;" "&amp;Tableau1[[#This Row],[Journal]]&amp;". "&amp;Tableau1[[#This Row],[Year]]</f>
        <v>Riera M, Wert A, Nieto I, Pomares E., Panel-based whole exome sequencing identifies novel mutations in microphthalmia and anophthalmia patients showing complex Mendelian inheritance patterns. Mol Genet Genomic Med. 2017</v>
      </c>
    </row>
    <row r="5176" spans="1:29" x14ac:dyDescent="0.3">
      <c r="A5176">
        <v>6635</v>
      </c>
      <c r="B5176" t="s">
        <v>9544</v>
      </c>
      <c r="C5176" t="s">
        <v>19751</v>
      </c>
      <c r="D5176" t="s">
        <v>29977</v>
      </c>
      <c r="E5176" t="s">
        <v>2451</v>
      </c>
      <c r="F5176" s="10"/>
      <c r="G5176">
        <v>2017</v>
      </c>
      <c r="J5176">
        <v>0.46042602010039158</v>
      </c>
      <c r="L5176" t="s">
        <v>40998</v>
      </c>
      <c r="M5176">
        <v>28187180</v>
      </c>
      <c r="Q5176" s="10"/>
      <c r="R5176" s="11">
        <f t="shared" si="160"/>
        <v>0</v>
      </c>
      <c r="U5176" s="11">
        <f t="shared" si="161"/>
        <v>0</v>
      </c>
      <c r="Y5176" s="11">
        <f>IF(SUM(Tableau1[[#This Row],[Other access]:[Sci-hub access]])&gt;=1,1,0)</f>
        <v>0</v>
      </c>
      <c r="Z5176" s="12">
        <f>IF(OR(Tableau1[[#This Row],[Access R1 + S1+ T1 ]]&gt;=1,Tableau1[[#This Row],[Access V1 +W1 + X1]]&gt;=1),1,0)</f>
        <v>0</v>
      </c>
      <c r="AB5176" s="10" t="str">
        <f>Tableau1[[#This Row],[DOI]]</f>
        <v>doi: 10.1371/journal.pone.0171851</v>
      </c>
      <c r="AC5176" s="13" t="str">
        <f>Tableau1[[#This Row],[Authors]]&amp;", "&amp;Tableau1[[#This Row],[Title]]&amp;" "&amp;Tableau1[[#This Row],[Journal]]&amp;". "&amp;Tableau1[[#This Row],[Year]]</f>
        <v>Piao J, Li YJ, Whang WJ, Choi M, Kang MJ, Lee JH, Yoon G, Joo CK., Comparative evaluation of visual outcomes and corneal asphericity after laser-assisted in situ keratomileusis with the six-dimension Amaris excimer laser system. PLoS One. 2017</v>
      </c>
    </row>
    <row r="5177" spans="1:29" x14ac:dyDescent="0.3">
      <c r="A5177">
        <v>8488</v>
      </c>
      <c r="B5177" t="s">
        <v>11163</v>
      </c>
      <c r="C5177" t="s">
        <v>21348</v>
      </c>
      <c r="D5177" t="s">
        <v>31602</v>
      </c>
      <c r="E5177" t="s">
        <v>2468</v>
      </c>
      <c r="F5177" s="10"/>
      <c r="G5177">
        <v>2017</v>
      </c>
      <c r="J5177">
        <v>0.46058559124418386</v>
      </c>
      <c r="L5177" t="s">
        <v>42826</v>
      </c>
      <c r="M5177">
        <v>27906810</v>
      </c>
      <c r="Q5177" s="10"/>
      <c r="R5177" s="11">
        <f t="shared" si="160"/>
        <v>0</v>
      </c>
      <c r="U5177" s="11">
        <f t="shared" si="161"/>
        <v>0</v>
      </c>
      <c r="Y5177" s="11">
        <f>IF(SUM(Tableau1[[#This Row],[Other access]:[Sci-hub access]])&gt;=1,1,0)</f>
        <v>0</v>
      </c>
      <c r="Z5177" s="12">
        <f>IF(OR(Tableau1[[#This Row],[Access R1 + S1+ T1 ]]&gt;=1,Tableau1[[#This Row],[Access V1 +W1 + X1]]&gt;=1),1,0)</f>
        <v>0</v>
      </c>
      <c r="AB5177" s="10" t="str">
        <f>Tableau1[[#This Row],[DOI]]</f>
        <v>doi: 10.1097/IJG.0000000000000588</v>
      </c>
      <c r="AC5177" s="13" t="str">
        <f>Tableau1[[#This Row],[Authors]]&amp;", "&amp;Tableau1[[#This Row],[Title]]&amp;" "&amp;Tableau1[[#This Row],[Journal]]&amp;". "&amp;Tableau1[[#This Row],[Year]]</f>
        <v>Asejczyk-Widlicka M, Srodka W, Pierscionek BK., A Comparative Analysis of Goldmann Tonometry Correction. J Glaucoma. 2017</v>
      </c>
    </row>
    <row r="5178" spans="1:29" x14ac:dyDescent="0.3">
      <c r="A5178">
        <v>1143</v>
      </c>
      <c r="B5178" t="s">
        <v>4405</v>
      </c>
      <c r="C5178" t="s">
        <v>14658</v>
      </c>
      <c r="D5178" t="s">
        <v>24826</v>
      </c>
      <c r="E5178" t="s">
        <v>2465</v>
      </c>
      <c r="F5178" s="10"/>
      <c r="G5178">
        <v>2017</v>
      </c>
      <c r="J5178">
        <v>0.46068006838263009</v>
      </c>
      <c r="L5178" t="s">
        <v>35630</v>
      </c>
      <c r="M5178">
        <v>29019884</v>
      </c>
      <c r="Q5178" s="10"/>
      <c r="R5178" s="11">
        <f t="shared" si="160"/>
        <v>0</v>
      </c>
      <c r="U5178" s="11">
        <f t="shared" si="161"/>
        <v>0</v>
      </c>
      <c r="Y5178" s="11">
        <f>IF(SUM(Tableau1[[#This Row],[Other access]:[Sci-hub access]])&gt;=1,1,0)</f>
        <v>0</v>
      </c>
      <c r="Z5178" s="12">
        <f>IF(OR(Tableau1[[#This Row],[Access R1 + S1+ T1 ]]&gt;=1,Tableau1[[#This Row],[Access V1 +W1 + X1]]&gt;=1),1,0)</f>
        <v>0</v>
      </c>
      <c r="AB5178" s="10" t="str">
        <f>Tableau1[[#This Row],[DOI]]</f>
        <v>doi: 10.1097/MD.0000000000008188</v>
      </c>
      <c r="AC5178" s="13" t="str">
        <f>Tableau1[[#This Row],[Authors]]&amp;", "&amp;Tableau1[[#This Row],[Title]]&amp;" "&amp;Tableau1[[#This Row],[Journal]]&amp;". "&amp;Tableau1[[#This Row],[Year]]</f>
        <v>Hara D, Akiyama H, Nukui S, Shimizu T, Hoshikawa M, Hasegawa Y., Utility of osteosclerotic lesion biopsy in diagnosis of POEMS syndrome: A case report. Medicine (Baltimore). 2017</v>
      </c>
    </row>
    <row r="5179" spans="1:29" x14ac:dyDescent="0.3">
      <c r="A5179">
        <v>4</v>
      </c>
      <c r="B5179" t="s">
        <v>3267</v>
      </c>
      <c r="C5179" t="s">
        <v>13528</v>
      </c>
      <c r="D5179" t="s">
        <v>23687</v>
      </c>
      <c r="E5179" t="s">
        <v>2465</v>
      </c>
      <c r="G5179">
        <v>2018</v>
      </c>
      <c r="J5179">
        <v>0.46070008563793574</v>
      </c>
      <c r="L5179" t="s">
        <v>34523</v>
      </c>
      <c r="M5179">
        <v>29538202</v>
      </c>
      <c r="O5179">
        <v>1</v>
      </c>
      <c r="R5179" s="6">
        <f t="shared" si="160"/>
        <v>1</v>
      </c>
      <c r="U5179" s="6">
        <f t="shared" si="161"/>
        <v>1</v>
      </c>
      <c r="X5179">
        <v>1</v>
      </c>
      <c r="Y5179" s="6">
        <f>IF(SUM(Tableau1[[#This Row],[Other access]:[Sci-hub access]])&gt;=1,1,0)</f>
        <v>1</v>
      </c>
      <c r="Z5179" s="3">
        <f>IF(OR(Tableau1[[#This Row],[Access R1 + S1+ T1 ]]&gt;=1,Tableau1[[#This Row],[Access V1 +W1 + X1]]&gt;=1),1,0)</f>
        <v>1</v>
      </c>
      <c r="AB5179" t="str">
        <f>Tableau1[[#This Row],[DOI]]</f>
        <v>doi: 10.1097/MD.0000000000010104</v>
      </c>
      <c r="AC5179" s="1" t="str">
        <f>Tableau1[[#This Row],[Authors]]&amp;", "&amp;Tableau1[[#This Row],[Title]]&amp;" "&amp;Tableau1[[#This Row],[Journal]]&amp;". "&amp;Tableau1[[#This Row],[Year]]</f>
        <v>Lin Z, Zhu B, Jin X., Onset of HLA-B27-associated diseases in diabetic patient during a period of religious fasting: A case report. Medicine (Baltimore). 2018</v>
      </c>
    </row>
    <row r="5180" spans="1:29" ht="28.8" x14ac:dyDescent="0.3">
      <c r="A5180">
        <v>10570</v>
      </c>
      <c r="B5180" t="s">
        <v>13048</v>
      </c>
      <c r="C5180" t="s">
        <v>23213</v>
      </c>
      <c r="D5180" t="s">
        <v>33501</v>
      </c>
      <c r="E5180" t="s">
        <v>2557</v>
      </c>
      <c r="F5180" s="10"/>
      <c r="G5180">
        <v>2017</v>
      </c>
      <c r="J5180">
        <v>0.46080512910935889</v>
      </c>
      <c r="L5180" t="s">
        <v>44819</v>
      </c>
      <c r="M5180">
        <v>27196995</v>
      </c>
      <c r="Q5180" s="10"/>
      <c r="R5180" s="11">
        <f t="shared" si="160"/>
        <v>0</v>
      </c>
      <c r="U5180" s="11">
        <f t="shared" si="161"/>
        <v>0</v>
      </c>
      <c r="Y5180" s="11">
        <f>IF(SUM(Tableau1[[#This Row],[Other access]:[Sci-hub access]])&gt;=1,1,0)</f>
        <v>0</v>
      </c>
      <c r="Z5180" s="12">
        <f>IF(OR(Tableau1[[#This Row],[Access R1 + S1+ T1 ]]&gt;=1,Tableau1[[#This Row],[Access V1 +W1 + X1]]&gt;=1),1,0)</f>
        <v>0</v>
      </c>
      <c r="AB5180" s="10" t="str">
        <f>Tableau1[[#This Row],[DOI]]</f>
        <v>doi: 10.1097/ICL.0000000000000277</v>
      </c>
      <c r="AC5180" s="13" t="str">
        <f>Tableau1[[#This Row],[Authors]]&amp;", "&amp;Tableau1[[#This Row],[Title]]&amp;" "&amp;Tableau1[[#This Row],[Journal]]&amp;". "&amp;Tableau1[[#This Row],[Year]]</f>
        <v>Kamble N, Sharma N, Maharana PK, Bandivadekar P, Nagpal R, Agarwal T, Velpandian T, Mittal S, Vajpayee RB., Evaluation of the Role of Umbilical Cord Serum and Autologous Serum Therapy in Reepithelialization After Keratoplasty: A Randomized Controlled Clinical Trial. Eye Contact Lens. 2017</v>
      </c>
    </row>
    <row r="5181" spans="1:29" ht="28.8" x14ac:dyDescent="0.3">
      <c r="A5181">
        <v>8749</v>
      </c>
      <c r="B5181" t="s">
        <v>1811</v>
      </c>
      <c r="C5181" t="s">
        <v>1812</v>
      </c>
      <c r="D5181" t="s">
        <v>1813</v>
      </c>
      <c r="E5181" t="s">
        <v>3072</v>
      </c>
      <c r="F5181" s="10"/>
      <c r="G5181">
        <v>2017</v>
      </c>
      <c r="J5181">
        <v>0.46089119653490407</v>
      </c>
      <c r="L5181" t="s">
        <v>43085</v>
      </c>
      <c r="M5181">
        <v>27848185</v>
      </c>
      <c r="Q5181" s="10"/>
      <c r="R5181" s="11">
        <f t="shared" si="160"/>
        <v>0</v>
      </c>
      <c r="U5181" s="11">
        <f t="shared" si="161"/>
        <v>0</v>
      </c>
      <c r="Y5181" s="11">
        <f>IF(SUM(Tableau1[[#This Row],[Other access]:[Sci-hub access]])&gt;=1,1,0)</f>
        <v>0</v>
      </c>
      <c r="Z5181" s="12">
        <f>IF(OR(Tableau1[[#This Row],[Access R1 + S1+ T1 ]]&gt;=1,Tableau1[[#This Row],[Access V1 +W1 + X1]]&gt;=1),1,0)</f>
        <v>0</v>
      </c>
      <c r="AB5181" s="10" t="str">
        <f>Tableau1[[#This Row],[DOI]]</f>
        <v>doi: 10.1007/s12185-016-2127-7</v>
      </c>
      <c r="AC5181" s="13" t="str">
        <f>Tableau1[[#This Row],[Authors]]&amp;", "&amp;Tableau1[[#This Row],[Title]]&amp;" "&amp;Tableau1[[#This Row],[Journal]]&amp;". "&amp;Tableau1[[#This Row],[Year]]</f>
        <v>Kanamitsu K, Shimada A, Nishiuchi R, Shigemura T, Nakazawa Y, Koike K, Kodama Y, Shinkoda Y, Kawano Y, Yasui K, Sasaki K, Kajiwara R, Tsukahara H, Manabe A., Pediatric intestinal Behçet disease complicated by myeloid malignancies. Int J Hematol. 2017</v>
      </c>
    </row>
    <row r="5182" spans="1:29" x14ac:dyDescent="0.3">
      <c r="A5182">
        <v>7176</v>
      </c>
      <c r="B5182" t="s">
        <v>10017</v>
      </c>
      <c r="C5182" t="s">
        <v>20219</v>
      </c>
      <c r="D5182" t="s">
        <v>30451</v>
      </c>
      <c r="E5182" t="s">
        <v>2529</v>
      </c>
      <c r="F5182" s="10"/>
      <c r="G5182">
        <v>2017</v>
      </c>
      <c r="J5182">
        <v>0.46107029786266007</v>
      </c>
      <c r="L5182" t="s">
        <v>41532</v>
      </c>
      <c r="M5182">
        <v>28121176</v>
      </c>
      <c r="Q5182" s="10"/>
      <c r="R5182" s="11">
        <f t="shared" si="160"/>
        <v>0</v>
      </c>
      <c r="U5182" s="11">
        <f t="shared" si="161"/>
        <v>0</v>
      </c>
      <c r="Y5182" s="11">
        <f>IF(SUM(Tableau1[[#This Row],[Other access]:[Sci-hub access]])&gt;=1,1,0)</f>
        <v>0</v>
      </c>
      <c r="Z5182" s="12">
        <f>IF(OR(Tableau1[[#This Row],[Access R1 + S1+ T1 ]]&gt;=1,Tableau1[[#This Row],[Access V1 +W1 + X1]]&gt;=1),1,0)</f>
        <v>0</v>
      </c>
      <c r="AB5182" s="10" t="str">
        <f>Tableau1[[#This Row],[DOI]]</f>
        <v>doi: 10.1080/02713683.2016.1264606</v>
      </c>
      <c r="AC5182" s="13" t="str">
        <f>Tableau1[[#This Row],[Authors]]&amp;", "&amp;Tableau1[[#This Row],[Title]]&amp;" "&amp;Tableau1[[#This Row],[Journal]]&amp;". "&amp;Tableau1[[#This Row],[Year]]</f>
        <v>Yazgan S, Arpaci D, Celik HU, Dogan M, Isık I., Macular Choroidal Thickness May Be the Earliest Determiner to Detect the Onset of Diabetic Retinopathy in Patients with Prediabetes: A Prospective and Comparative Study. Curr Eye Res. 2017</v>
      </c>
    </row>
    <row r="5183" spans="1:29" x14ac:dyDescent="0.3">
      <c r="A5183">
        <v>4995</v>
      </c>
      <c r="B5183" t="s">
        <v>8086</v>
      </c>
      <c r="C5183" t="s">
        <v>18314</v>
      </c>
      <c r="D5183" t="s">
        <v>28516</v>
      </c>
      <c r="E5183" t="s">
        <v>2443</v>
      </c>
      <c r="F5183" s="10"/>
      <c r="G5183">
        <v>2017</v>
      </c>
      <c r="J5183">
        <v>0.46110958542381508</v>
      </c>
      <c r="L5183" t="s">
        <v>39403</v>
      </c>
      <c r="M5183">
        <v>28384721</v>
      </c>
      <c r="Q5183" s="10"/>
      <c r="R5183" s="11">
        <f t="shared" si="160"/>
        <v>0</v>
      </c>
      <c r="U5183" s="11">
        <f t="shared" si="161"/>
        <v>0</v>
      </c>
      <c r="Y5183" s="11">
        <f>IF(SUM(Tableau1[[#This Row],[Other access]:[Sci-hub access]])&gt;=1,1,0)</f>
        <v>0</v>
      </c>
      <c r="Z5183" s="12">
        <f>IF(OR(Tableau1[[#This Row],[Access R1 + S1+ T1 ]]&gt;=1,Tableau1[[#This Row],[Access V1 +W1 + X1]]&gt;=1),1,0)</f>
        <v>0</v>
      </c>
      <c r="AB5183" s="10" t="str">
        <f>Tableau1[[#This Row],[DOI]]</f>
        <v>doi: 10.1167/iovs.17-21417</v>
      </c>
      <c r="AC5183" s="13" t="str">
        <f>Tableau1[[#This Row],[Authors]]&amp;", "&amp;Tableau1[[#This Row],[Title]]&amp;" "&amp;Tableau1[[#This Row],[Journal]]&amp;". "&amp;Tableau1[[#This Row],[Year]]</f>
        <v>Nicolò M, Rosa R, Musetti D, Musolino M, Saccheggiani M, Traverso CE., Choroidal Vascular Flow Area in Central Serous Chorioretinopathy Using Swept-Source Optical Coherence Tomography Angiography. Invest Ophthalmol Vis Sci. 2017</v>
      </c>
    </row>
    <row r="5184" spans="1:29" x14ac:dyDescent="0.3">
      <c r="A5184">
        <v>4807</v>
      </c>
      <c r="B5184" t="s">
        <v>7911</v>
      </c>
      <c r="C5184" t="s">
        <v>18140</v>
      </c>
      <c r="D5184" t="s">
        <v>28341</v>
      </c>
      <c r="E5184" t="s">
        <v>2451</v>
      </c>
      <c r="F5184" s="10"/>
      <c r="G5184">
        <v>2017</v>
      </c>
      <c r="J5184">
        <v>0.46114014279537197</v>
      </c>
      <c r="L5184" t="s">
        <v>39220</v>
      </c>
      <c r="M5184">
        <v>28403185</v>
      </c>
      <c r="Q5184" s="10"/>
      <c r="R5184" s="11">
        <f t="shared" si="160"/>
        <v>0</v>
      </c>
      <c r="U5184" s="11">
        <f t="shared" si="161"/>
        <v>0</v>
      </c>
      <c r="Y5184" s="11">
        <f>IF(SUM(Tableau1[[#This Row],[Other access]:[Sci-hub access]])&gt;=1,1,0)</f>
        <v>0</v>
      </c>
      <c r="Z5184" s="12">
        <f>IF(OR(Tableau1[[#This Row],[Access R1 + S1+ T1 ]]&gt;=1,Tableau1[[#This Row],[Access V1 +W1 + X1]]&gt;=1),1,0)</f>
        <v>0</v>
      </c>
      <c r="AB5184" s="10" t="str">
        <f>Tableau1[[#This Row],[DOI]]</f>
        <v>doi: 10.1371/journal.pone.0174385</v>
      </c>
      <c r="AC5184" s="13" t="str">
        <f>Tableau1[[#This Row],[Authors]]&amp;", "&amp;Tableau1[[#This Row],[Title]]&amp;" "&amp;Tableau1[[#This Row],[Journal]]&amp;". "&amp;Tableau1[[#This Row],[Year]]</f>
        <v>Shao X, Zou C, Qin B., Correlation of choroidal thickness and ametropiain young adolescence. PLoS One. 2017</v>
      </c>
    </row>
    <row r="5185" spans="1:29" x14ac:dyDescent="0.3">
      <c r="A5185">
        <v>888</v>
      </c>
      <c r="B5185" t="s">
        <v>4151</v>
      </c>
      <c r="C5185" t="s">
        <v>14405</v>
      </c>
      <c r="D5185" t="s">
        <v>24571</v>
      </c>
      <c r="E5185" t="s">
        <v>2438</v>
      </c>
      <c r="F5185" s="10"/>
      <c r="G5185">
        <v>2018</v>
      </c>
      <c r="J5185">
        <v>0.46123625155204373</v>
      </c>
      <c r="L5185" t="s">
        <v>35376</v>
      </c>
      <c r="M5185">
        <v>29074494</v>
      </c>
      <c r="Q5185" s="10"/>
      <c r="R5185" s="11">
        <f t="shared" si="160"/>
        <v>0</v>
      </c>
      <c r="U5185" s="11">
        <f t="shared" si="161"/>
        <v>0</v>
      </c>
      <c r="Y5185" s="11">
        <f>IF(SUM(Tableau1[[#This Row],[Other access]:[Sci-hub access]])&gt;=1,1,0)</f>
        <v>0</v>
      </c>
      <c r="Z5185" s="12">
        <f>IF(OR(Tableau1[[#This Row],[Access R1 + S1+ T1 ]]&gt;=1,Tableau1[[#This Row],[Access V1 +W1 + X1]]&gt;=1),1,0)</f>
        <v>0</v>
      </c>
      <c r="AB5185" s="10" t="str">
        <f>Tableau1[[#This Row],[DOI]]</f>
        <v>doi: 10.1136/bjophthalmol-2017-310498</v>
      </c>
      <c r="AC5185" s="13" t="str">
        <f>Tableau1[[#This Row],[Authors]]&amp;", "&amp;Tableau1[[#This Row],[Title]]&amp;" "&amp;Tableau1[[#This Row],[Journal]]&amp;". "&amp;Tableau1[[#This Row],[Year]]</f>
        <v>Song H, Rossi EA, Stone E, Latchney L, Williams D, Dubra A, Chung M., Phenotypic diversity in autosomal-dominant cone-rod dystrophy elucidated by adaptive optics retinal imaging. Br J Ophthalmol. 2018</v>
      </c>
    </row>
    <row r="5186" spans="1:29" ht="28.8" x14ac:dyDescent="0.3">
      <c r="A5186">
        <v>6295</v>
      </c>
      <c r="B5186" t="s">
        <v>9250</v>
      </c>
      <c r="C5186" t="s">
        <v>19461</v>
      </c>
      <c r="D5186" t="s">
        <v>29681</v>
      </c>
      <c r="E5186" t="s">
        <v>2456</v>
      </c>
      <c r="F5186" s="10"/>
      <c r="G5186">
        <v>2017</v>
      </c>
      <c r="J5186">
        <v>0.46131453170367898</v>
      </c>
      <c r="L5186" t="s">
        <v>40665</v>
      </c>
      <c r="M5186">
        <v>28231566</v>
      </c>
      <c r="Q5186" s="10"/>
      <c r="R5186" s="11">
        <f t="shared" ref="R5186:R5249" si="162">IF(SUM(N5186:Q5186)&gt;0,1,0)</f>
        <v>0</v>
      </c>
      <c r="U5186" s="11">
        <f t="shared" ref="U5186:U5249" si="163">IF(SUM(R5186,T5186)&gt;0,1,0)</f>
        <v>0</v>
      </c>
      <c r="Y5186" s="11">
        <f>IF(SUM(Tableau1[[#This Row],[Other access]:[Sci-hub access]])&gt;=1,1,0)</f>
        <v>0</v>
      </c>
      <c r="Z5186" s="12">
        <f>IF(OR(Tableau1[[#This Row],[Access R1 + S1+ T1 ]]&gt;=1,Tableau1[[#This Row],[Access V1 +W1 + X1]]&gt;=1),1,0)</f>
        <v>0</v>
      </c>
      <c r="AB5186" s="10" t="str">
        <f>Tableau1[[#This Row],[DOI]]</f>
        <v>doi: 10.1159/000461785</v>
      </c>
      <c r="AC5186" s="13" t="str">
        <f>Tableau1[[#This Row],[Authors]]&amp;", "&amp;Tableau1[[#This Row],[Title]]&amp;" "&amp;Tableau1[[#This Row],[Journal]]&amp;". "&amp;Tableau1[[#This Row],[Year]]</f>
        <v>Takayama K, Kaneko H, Sugita T, Maruko R, Hattori K, Ra E, Kawano K, Kataoka K, Ito Y, Terasaki H., One-Year Outcomes of 1 + pro re nata versus 3 + pro re nata Intravitreal Aflibercept Injection for Neovascular Age-Related Macular Degeneration. Ophthalmologica. 2017</v>
      </c>
    </row>
    <row r="5187" spans="1:29" x14ac:dyDescent="0.3">
      <c r="A5187">
        <v>2966</v>
      </c>
      <c r="B5187" t="s">
        <v>6161</v>
      </c>
      <c r="C5187" t="s">
        <v>16406</v>
      </c>
      <c r="D5187" t="s">
        <v>26585</v>
      </c>
      <c r="E5187" t="s">
        <v>2485</v>
      </c>
      <c r="F5187" s="10"/>
      <c r="G5187">
        <v>2017</v>
      </c>
      <c r="J5187">
        <v>0.46147474382383447</v>
      </c>
      <c r="L5187" t="s">
        <v>37422</v>
      </c>
      <c r="M5187">
        <v>28657877</v>
      </c>
      <c r="Q5187" s="10"/>
      <c r="R5187" s="11">
        <f t="shared" si="162"/>
        <v>0</v>
      </c>
      <c r="U5187" s="11">
        <f t="shared" si="163"/>
        <v>0</v>
      </c>
      <c r="Y5187" s="11">
        <f>IF(SUM(Tableau1[[#This Row],[Other access]:[Sci-hub access]])&gt;=1,1,0)</f>
        <v>0</v>
      </c>
      <c r="Z5187" s="12">
        <f>IF(OR(Tableau1[[#This Row],[Access R1 + S1+ T1 ]]&gt;=1,Tableau1[[#This Row],[Access V1 +W1 + X1]]&gt;=1),1,0)</f>
        <v>0</v>
      </c>
      <c r="AB5187" s="10" t="str">
        <f>Tableau1[[#This Row],[DOI]]</f>
        <v>doi: 10.1056/NEJMicm1616104</v>
      </c>
      <c r="AC5187" s="13" t="str">
        <f>Tableau1[[#This Row],[Authors]]&amp;", "&amp;Tableau1[[#This Row],[Title]]&amp;" "&amp;Tableau1[[#This Row],[Journal]]&amp;". "&amp;Tableau1[[#This Row],[Year]]</f>
        <v>Gupta PC, Ram J., Eye Injury from a Firecracker. N Engl J Med. 2017</v>
      </c>
    </row>
    <row r="5188" spans="1:29" ht="28.8" x14ac:dyDescent="0.3">
      <c r="A5188">
        <v>9748</v>
      </c>
      <c r="B5188" t="s">
        <v>12291</v>
      </c>
      <c r="C5188" t="s">
        <v>22465</v>
      </c>
      <c r="D5188" t="s">
        <v>32739</v>
      </c>
      <c r="E5188" t="s">
        <v>2445</v>
      </c>
      <c r="F5188" s="10"/>
      <c r="G5188">
        <v>2017</v>
      </c>
      <c r="J5188">
        <v>0.46151770982273288</v>
      </c>
      <c r="L5188" t="s">
        <v>44012</v>
      </c>
      <c r="M5188">
        <v>27599212</v>
      </c>
      <c r="Q5188" s="10"/>
      <c r="R5188" s="11">
        <f t="shared" si="162"/>
        <v>0</v>
      </c>
      <c r="U5188" s="11">
        <f t="shared" si="163"/>
        <v>0</v>
      </c>
      <c r="Y5188" s="11">
        <f>IF(SUM(Tableau1[[#This Row],[Other access]:[Sci-hub access]])&gt;=1,1,0)</f>
        <v>0</v>
      </c>
      <c r="Z5188" s="12">
        <f>IF(OR(Tableau1[[#This Row],[Access R1 + S1+ T1 ]]&gt;=1,Tableau1[[#This Row],[Access V1 +W1 + X1]]&gt;=1),1,0)</f>
        <v>0</v>
      </c>
      <c r="AB5188" s="10" t="str">
        <f>Tableau1[[#This Row],[DOI]]</f>
        <v>doi: 10.1097/IAE.0000000000001300</v>
      </c>
      <c r="AC5188" s="13" t="str">
        <f>Tableau1[[#This Row],[Authors]]&amp;", "&amp;Tableau1[[#This Row],[Title]]&amp;" "&amp;Tableau1[[#This Row],[Journal]]&amp;". "&amp;Tableau1[[#This Row],[Year]]</f>
        <v>Bande MF, García-Garcés I, Paniagua L, Ruiz-Oliva F, Piñeiro A, Blanco-Teijeiro MJ., EVALUATION OF VITRECTOMY AND REIMPLANTATION FOLLOWING LATE DISLOCATION OF THE INTRAOCULAR LENS-CAPSULAR BAG COMPLEX: A 3-Year Follow-up Study. Retina. 2017</v>
      </c>
    </row>
    <row r="5189" spans="1:29" x14ac:dyDescent="0.3">
      <c r="A5189">
        <v>8028</v>
      </c>
      <c r="B5189" t="s">
        <v>10757</v>
      </c>
      <c r="C5189" t="s">
        <v>20951</v>
      </c>
      <c r="D5189" t="s">
        <v>31195</v>
      </c>
      <c r="E5189" t="s">
        <v>2673</v>
      </c>
      <c r="F5189" s="10"/>
      <c r="G5189">
        <v>2017</v>
      </c>
      <c r="J5189">
        <v>0.46157219887611178</v>
      </c>
      <c r="L5189" t="s">
        <v>42375</v>
      </c>
      <c r="M5189">
        <v>28007518</v>
      </c>
      <c r="Q5189" s="10"/>
      <c r="R5189" s="11">
        <f t="shared" si="162"/>
        <v>0</v>
      </c>
      <c r="U5189" s="11">
        <f t="shared" si="163"/>
        <v>0</v>
      </c>
      <c r="Y5189" s="11">
        <f>IF(SUM(Tableau1[[#This Row],[Other access]:[Sci-hub access]])&gt;=1,1,0)</f>
        <v>0</v>
      </c>
      <c r="Z5189" s="12">
        <f>IF(OR(Tableau1[[#This Row],[Access R1 + S1+ T1 ]]&gt;=1,Tableau1[[#This Row],[Access V1 +W1 + X1]]&gt;=1),1,0)</f>
        <v>0</v>
      </c>
      <c r="AB5189" s="10" t="str">
        <f>Tableau1[[#This Row],[DOI]]</f>
        <v>doi: 10.1016/j.parkreldis.2016.12.009</v>
      </c>
      <c r="AC5189" s="13" t="str">
        <f>Tableau1[[#This Row],[Authors]]&amp;", "&amp;Tableau1[[#This Row],[Title]]&amp;" "&amp;Tableau1[[#This Row],[Journal]]&amp;". "&amp;Tableau1[[#This Row],[Year]]</f>
        <v>Bluett B, Litvan I, Cheng S, Juncos J, Riley DE, Standaert DG, Reich SG, Hall DA, Kluger B, Shprecher D, Marras C, Jankovic J; ENGENE PSP study.., Understanding falls in progressive supranuclear palsy. Parkinsonism Relat Disord. 2017</v>
      </c>
    </row>
    <row r="5190" spans="1:29" x14ac:dyDescent="0.3">
      <c r="A5190">
        <v>10164</v>
      </c>
      <c r="B5190" t="s">
        <v>12672</v>
      </c>
      <c r="C5190" t="s">
        <v>22840</v>
      </c>
      <c r="D5190" t="s">
        <v>33122</v>
      </c>
      <c r="E5190" t="s">
        <v>2440</v>
      </c>
      <c r="F5190" s="10"/>
      <c r="G5190">
        <v>2017</v>
      </c>
      <c r="J5190">
        <v>0.46162428659217569</v>
      </c>
      <c r="L5190" t="s">
        <v>44419</v>
      </c>
      <c r="M5190">
        <v>27443501</v>
      </c>
      <c r="Q5190" s="10"/>
      <c r="R5190" s="11">
        <f t="shared" si="162"/>
        <v>0</v>
      </c>
      <c r="U5190" s="11">
        <f t="shared" si="163"/>
        <v>0</v>
      </c>
      <c r="Y5190" s="11">
        <f>IF(SUM(Tableau1[[#This Row],[Other access]:[Sci-hub access]])&gt;=1,1,0)</f>
        <v>0</v>
      </c>
      <c r="Z5190" s="12">
        <f>IF(OR(Tableau1[[#This Row],[Access R1 + S1+ T1 ]]&gt;=1,Tableau1[[#This Row],[Access V1 +W1 + X1]]&gt;=1),1,0)</f>
        <v>0</v>
      </c>
      <c r="AB5190" s="10" t="str">
        <f>Tableau1[[#This Row],[DOI]]</f>
        <v>doi: 10.1016/j.exer.2016.07.006</v>
      </c>
      <c r="AC5190" s="13" t="str">
        <f>Tableau1[[#This Row],[Authors]]&amp;", "&amp;Tableau1[[#This Row],[Title]]&amp;" "&amp;Tableau1[[#This Row],[Journal]]&amp;". "&amp;Tableau1[[#This Row],[Year]]</f>
        <v>Shaw PX, Sang A, Wang Y, Ho D, Douglas C, Dia L, Goldberg JL., Topical administration of a Rock/Net inhibitor promotes retinal ganglion cell survival and axon regeneration after optic nerve injury. Exp Eye Res. 2017</v>
      </c>
    </row>
    <row r="5191" spans="1:29" x14ac:dyDescent="0.3">
      <c r="A5191">
        <v>6126</v>
      </c>
      <c r="B5191" t="s">
        <v>9097</v>
      </c>
      <c r="C5191" t="s">
        <v>19311</v>
      </c>
      <c r="D5191" t="s">
        <v>29528</v>
      </c>
      <c r="E5191" t="s">
        <v>2700</v>
      </c>
      <c r="F5191" s="10"/>
      <c r="G5191">
        <v>2017</v>
      </c>
      <c r="J5191">
        <v>0.46169826273551695</v>
      </c>
      <c r="L5191" t="s">
        <v>40498</v>
      </c>
      <c r="M5191">
        <v>28245802</v>
      </c>
      <c r="Q5191" s="10"/>
      <c r="R5191" s="11">
        <f t="shared" si="162"/>
        <v>0</v>
      </c>
      <c r="U5191" s="11">
        <f t="shared" si="163"/>
        <v>0</v>
      </c>
      <c r="Y5191" s="11">
        <f>IF(SUM(Tableau1[[#This Row],[Other access]:[Sci-hub access]])&gt;=1,1,0)</f>
        <v>0</v>
      </c>
      <c r="Z5191" s="12">
        <f>IF(OR(Tableau1[[#This Row],[Access R1 + S1+ T1 ]]&gt;=1,Tableau1[[#This Row],[Access V1 +W1 + X1]]&gt;=1),1,0)</f>
        <v>0</v>
      </c>
      <c r="AB5191" s="10" t="str">
        <f>Tableau1[[#This Row],[DOI]]</f>
        <v>doi: 10.1186/s12881-017-0383-x</v>
      </c>
      <c r="AC5191" s="13" t="str">
        <f>Tableau1[[#This Row],[Authors]]&amp;", "&amp;Tableau1[[#This Row],[Title]]&amp;" "&amp;Tableau1[[#This Row],[Journal]]&amp;". "&amp;Tableau1[[#This Row],[Year]]</f>
        <v>Bolognini R, Gerth-Kahlert C, Abegg M, Bartholdi D, Mathis N, Sturm V, Gallati S, Schaller A., Characterization of two novel intronic OPA1 mutations resulting in aberrant pre-mRNA splicing. BMC Med Genet. 2017</v>
      </c>
    </row>
    <row r="5192" spans="1:29" x14ac:dyDescent="0.3">
      <c r="A5192">
        <v>4940</v>
      </c>
      <c r="B5192" t="s">
        <v>8035</v>
      </c>
      <c r="C5192" t="s">
        <v>18264</v>
      </c>
      <c r="D5192" t="s">
        <v>28465</v>
      </c>
      <c r="E5192" t="s">
        <v>2461</v>
      </c>
      <c r="F5192" s="10"/>
      <c r="G5192">
        <v>2017</v>
      </c>
      <c r="J5192">
        <v>0.46177786112841623</v>
      </c>
      <c r="L5192" t="s">
        <v>39348</v>
      </c>
      <c r="M5192">
        <v>28389066</v>
      </c>
      <c r="Q5192" s="10"/>
      <c r="R5192" s="11">
        <f t="shared" si="162"/>
        <v>0</v>
      </c>
      <c r="U5192" s="11">
        <f t="shared" si="163"/>
        <v>0</v>
      </c>
      <c r="Y5192" s="11">
        <f>IF(SUM(Tableau1[[#This Row],[Other access]:[Sci-hub access]])&gt;=1,1,0)</f>
        <v>0</v>
      </c>
      <c r="Z5192" s="12">
        <f>IF(OR(Tableau1[[#This Row],[Access R1 + S1+ T1 ]]&gt;=1,Tableau1[[#This Row],[Access V1 +W1 + X1]]&gt;=1),1,0)</f>
        <v>0</v>
      </c>
      <c r="AB5192" s="10" t="str">
        <f>Tableau1[[#This Row],[DOI]]</f>
        <v>doi: 10.1016/j.mayocp.2017.01.020</v>
      </c>
      <c r="AC5192" s="13" t="str">
        <f>Tableau1[[#This Row],[Authors]]&amp;", "&amp;Tableau1[[#This Row],[Title]]&amp;" "&amp;Tableau1[[#This Row],[Journal]]&amp;". "&amp;Tableau1[[#This Row],[Year]]</f>
        <v>Maciel G, Crowson CS, Matteson EL, Cornec D., Incidence and Mortality of Physician-Diagnosed Primary Sjögren Syndrome: Time Trends Over a 40-Year Period in a Population-Based US Cohort. Mayo Clin Proc. 2017</v>
      </c>
    </row>
    <row r="5193" spans="1:29" x14ac:dyDescent="0.3">
      <c r="A5193">
        <v>1309</v>
      </c>
      <c r="B5193" t="s">
        <v>4569</v>
      </c>
      <c r="C5193" t="s">
        <v>14821</v>
      </c>
      <c r="D5193" t="s">
        <v>24990</v>
      </c>
      <c r="E5193" t="s">
        <v>2462</v>
      </c>
      <c r="F5193" s="10"/>
      <c r="G5193">
        <v>2017</v>
      </c>
      <c r="J5193">
        <v>0.46195043687329951</v>
      </c>
      <c r="L5193" t="s">
        <v>35792</v>
      </c>
      <c r="M5193">
        <v>28974211</v>
      </c>
      <c r="Q5193" s="10"/>
      <c r="R5193" s="11">
        <f t="shared" si="162"/>
        <v>0</v>
      </c>
      <c r="U5193" s="11">
        <f t="shared" si="163"/>
        <v>0</v>
      </c>
      <c r="Y5193" s="11">
        <f>IF(SUM(Tableau1[[#This Row],[Other access]:[Sci-hub access]])&gt;=1,1,0)</f>
        <v>0</v>
      </c>
      <c r="Z5193" s="12">
        <f>IF(OR(Tableau1[[#This Row],[Access R1 + S1+ T1 ]]&gt;=1,Tableau1[[#This Row],[Access V1 +W1 + X1]]&gt;=1),1,0)</f>
        <v>0</v>
      </c>
      <c r="AB5193" s="10" t="str">
        <f>Tableau1[[#This Row],[DOI]]</f>
        <v>doi: 10.1186/s12886-017-0578-0</v>
      </c>
      <c r="AC5193" s="13" t="str">
        <f>Tableau1[[#This Row],[Authors]]&amp;", "&amp;Tableau1[[#This Row],[Title]]&amp;" "&amp;Tableau1[[#This Row],[Journal]]&amp;". "&amp;Tableau1[[#This Row],[Year]]</f>
        <v>Shin YU, Hong EH, Lim HW, Kang MH, Seong M, Cho H., Quantitative evaluation of hard exudates in diabetic macular edema after short-term intravitreal triamcinolone, dexamethasone implant or bevacizumab injections. BMC Ophthalmol. 2017</v>
      </c>
    </row>
    <row r="5194" spans="1:29" x14ac:dyDescent="0.3">
      <c r="A5194">
        <v>154</v>
      </c>
      <c r="B5194" t="s">
        <v>3417</v>
      </c>
      <c r="C5194" t="s">
        <v>13678</v>
      </c>
      <c r="D5194" t="s">
        <v>23837</v>
      </c>
      <c r="E5194" t="s">
        <v>2465</v>
      </c>
      <c r="F5194" s="10"/>
      <c r="G5194">
        <v>2018</v>
      </c>
      <c r="J5194">
        <v>0.46201617100683512</v>
      </c>
      <c r="L5194" t="s">
        <v>34670</v>
      </c>
      <c r="M5194">
        <v>29384857</v>
      </c>
      <c r="Q5194" s="10"/>
      <c r="R5194" s="11">
        <f t="shared" si="162"/>
        <v>0</v>
      </c>
      <c r="U5194" s="11">
        <f t="shared" si="163"/>
        <v>0</v>
      </c>
      <c r="Y5194" s="11">
        <f>IF(SUM(Tableau1[[#This Row],[Other access]:[Sci-hub access]])&gt;=1,1,0)</f>
        <v>0</v>
      </c>
      <c r="Z5194" s="12">
        <f>IF(OR(Tableau1[[#This Row],[Access R1 + S1+ T1 ]]&gt;=1,Tableau1[[#This Row],[Access V1 +W1 + X1]]&gt;=1),1,0)</f>
        <v>0</v>
      </c>
      <c r="AB5194" s="10" t="str">
        <f>Tableau1[[#This Row],[DOI]]</f>
        <v>doi: 10.1097/MD.0000000000009744</v>
      </c>
      <c r="AC5194" s="13" t="str">
        <f>Tableau1[[#This Row],[Authors]]&amp;", "&amp;Tableau1[[#This Row],[Title]]&amp;" "&amp;Tableau1[[#This Row],[Journal]]&amp;". "&amp;Tableau1[[#This Row],[Year]]</f>
        <v>Kurysheva NI, Shlapak VN, Ryabova TY., Heart rate variability in normal tension glaucoma: A case-control study. Medicine (Baltimore). 2018</v>
      </c>
    </row>
    <row r="5195" spans="1:29" x14ac:dyDescent="0.3">
      <c r="A5195">
        <v>8893</v>
      </c>
      <c r="B5195" t="s">
        <v>1859</v>
      </c>
      <c r="C5195" t="s">
        <v>1860</v>
      </c>
      <c r="D5195" t="s">
        <v>1861</v>
      </c>
      <c r="E5195" t="s">
        <v>2971</v>
      </c>
      <c r="F5195" s="10"/>
      <c r="G5195">
        <v>2017</v>
      </c>
      <c r="J5195">
        <v>0.46216122415563332</v>
      </c>
      <c r="L5195" t="s">
        <v>43225</v>
      </c>
      <c r="M5195">
        <v>27816937</v>
      </c>
      <c r="Q5195" s="10"/>
      <c r="R5195" s="11">
        <f t="shared" si="162"/>
        <v>0</v>
      </c>
      <c r="U5195" s="11">
        <f t="shared" si="163"/>
        <v>0</v>
      </c>
      <c r="Y5195" s="11">
        <f>IF(SUM(Tableau1[[#This Row],[Other access]:[Sci-hub access]])&gt;=1,1,0)</f>
        <v>0</v>
      </c>
      <c r="Z5195" s="12">
        <f>IF(OR(Tableau1[[#This Row],[Access R1 + S1+ T1 ]]&gt;=1,Tableau1[[#This Row],[Access V1 +W1 + X1]]&gt;=1),1,0)</f>
        <v>0</v>
      </c>
      <c r="AB5195" s="10" t="str">
        <f>Tableau1[[#This Row],[DOI]]</f>
        <v>doi: 10.1093/gerona/glw224</v>
      </c>
      <c r="AC5195" s="13" t="str">
        <f>Tableau1[[#This Row],[Authors]]&amp;", "&amp;Tableau1[[#This Row],[Title]]&amp;" "&amp;Tableau1[[#This Row],[Journal]]&amp;". "&amp;Tableau1[[#This Row],[Year]]</f>
        <v>Rosso AL, Studenski SA, Longstreth WT Jr, Brach JS, Boudreau RM, Rosano C., Contributors to Poor Mobility in Older Adults: Integrating White Matter Hyperintensities and Conditions Affecting Other Systems. J Gerontol A Biol Sci Med Sci. 2017</v>
      </c>
    </row>
    <row r="5196" spans="1:29" ht="28.8" x14ac:dyDescent="0.3">
      <c r="A5196">
        <v>10447</v>
      </c>
      <c r="B5196" t="s">
        <v>12934</v>
      </c>
      <c r="C5196" t="s">
        <v>23101</v>
      </c>
      <c r="D5196" t="s">
        <v>33387</v>
      </c>
      <c r="E5196" t="s">
        <v>2438</v>
      </c>
      <c r="F5196" s="10"/>
      <c r="G5196">
        <v>2017</v>
      </c>
      <c r="J5196">
        <v>0.46224434460698738</v>
      </c>
      <c r="L5196" t="s">
        <v>44697</v>
      </c>
      <c r="M5196">
        <v>27297218</v>
      </c>
      <c r="Q5196" s="10"/>
      <c r="R5196" s="11">
        <f t="shared" si="162"/>
        <v>0</v>
      </c>
      <c r="U5196" s="11">
        <f t="shared" si="163"/>
        <v>0</v>
      </c>
      <c r="Y5196" s="11">
        <f>IF(SUM(Tableau1[[#This Row],[Other access]:[Sci-hub access]])&gt;=1,1,0)</f>
        <v>0</v>
      </c>
      <c r="Z5196" s="12">
        <f>IF(OR(Tableau1[[#This Row],[Access R1 + S1+ T1 ]]&gt;=1,Tableau1[[#This Row],[Access V1 +W1 + X1]]&gt;=1),1,0)</f>
        <v>0</v>
      </c>
      <c r="AB5196" s="10" t="str">
        <f>Tableau1[[#This Row],[DOI]]</f>
        <v>doi: 10.1136/bjophthalmol-2016-308460</v>
      </c>
      <c r="AC5196" s="13" t="str">
        <f>Tableau1[[#This Row],[Authors]]&amp;", "&amp;Tableau1[[#This Row],[Title]]&amp;" "&amp;Tableau1[[#This Row],[Journal]]&amp;". "&amp;Tableau1[[#This Row],[Year]]</f>
        <v>Moore NA, Harris A, Wentz S, Verticchio Vercellin AC, Parekh P, Gross J, Hussain RM, Thieme C, Siesky B., Baseline retrobulbar blood flow is associated with both functional and structural glaucomatous progression after 4 years. Br J Ophthalmol. 2017</v>
      </c>
    </row>
    <row r="5197" spans="1:29" x14ac:dyDescent="0.3">
      <c r="A5197">
        <v>9385</v>
      </c>
      <c r="B5197" t="s">
        <v>11956</v>
      </c>
      <c r="C5197" t="s">
        <v>22131</v>
      </c>
      <c r="D5197" t="s">
        <v>32401</v>
      </c>
      <c r="E5197" t="s">
        <v>2469</v>
      </c>
      <c r="F5197" s="10"/>
      <c r="G5197">
        <v>2017</v>
      </c>
      <c r="J5197">
        <v>0.46231992776210629</v>
      </c>
      <c r="L5197" t="s">
        <v>43676</v>
      </c>
      <c r="M5197">
        <v>27715374</v>
      </c>
      <c r="Q5197" s="10"/>
      <c r="R5197" s="11">
        <f t="shared" si="162"/>
        <v>0</v>
      </c>
      <c r="U5197" s="11">
        <f t="shared" si="163"/>
        <v>0</v>
      </c>
      <c r="Y5197" s="11">
        <f>IF(SUM(Tableau1[[#This Row],[Other access]:[Sci-hub access]])&gt;=1,1,0)</f>
        <v>0</v>
      </c>
      <c r="Z5197" s="12">
        <f>IF(OR(Tableau1[[#This Row],[Access R1 + S1+ T1 ]]&gt;=1,Tableau1[[#This Row],[Access V1 +W1 + X1]]&gt;=1),1,0)</f>
        <v>0</v>
      </c>
      <c r="AB5197" s="10" t="str">
        <f>Tableau1[[#This Row],[DOI]]</f>
        <v>doi: 10.1080/08820538.2016.1177097</v>
      </c>
      <c r="AC5197" s="13" t="str">
        <f>Tableau1[[#This Row],[Authors]]&amp;", "&amp;Tableau1[[#This Row],[Title]]&amp;" "&amp;Tableau1[[#This Row],[Journal]]&amp;". "&amp;Tableau1[[#This Row],[Year]]</f>
        <v>Donati S, Caprani SM, Semeraro F, Vinciguerra R, Virgili G, Testa F, Simonelli F, Azzolini C., Morphological and Functional Retinal Assessment in Epiretinal Membrane Surgery. Semin Ophthalmol. 2017</v>
      </c>
    </row>
    <row r="5198" spans="1:29" x14ac:dyDescent="0.3">
      <c r="A5198">
        <v>2573</v>
      </c>
      <c r="B5198" t="s">
        <v>5791</v>
      </c>
      <c r="C5198" t="s">
        <v>16037</v>
      </c>
      <c r="D5198" t="s">
        <v>26214</v>
      </c>
      <c r="E5198" t="s">
        <v>2511</v>
      </c>
      <c r="F5198" s="10"/>
      <c r="G5198">
        <v>2017</v>
      </c>
      <c r="J5198">
        <v>0.4626593451899621</v>
      </c>
      <c r="L5198" t="s">
        <v>37036</v>
      </c>
      <c r="M5198">
        <v>28724829</v>
      </c>
      <c r="Q5198" s="10"/>
      <c r="R5198" s="11">
        <f t="shared" si="162"/>
        <v>0</v>
      </c>
      <c r="U5198" s="11">
        <f t="shared" si="163"/>
        <v>0</v>
      </c>
      <c r="Y5198" s="11">
        <f>IF(SUM(Tableau1[[#This Row],[Other access]:[Sci-hub access]])&gt;=1,1,0)</f>
        <v>0</v>
      </c>
      <c r="Z5198" s="12">
        <f>IF(OR(Tableau1[[#This Row],[Access R1 + S1+ T1 ]]&gt;=1,Tableau1[[#This Row],[Access V1 +W1 + X1]]&gt;=1),1,0)</f>
        <v>0</v>
      </c>
      <c r="AB5198" s="10" t="str">
        <f>Tableau1[[#This Row],[DOI]]</f>
        <v>doi: 10.4103/ijo.IJO_818_16</v>
      </c>
      <c r="AC5198" s="13" t="str">
        <f>Tableau1[[#This Row],[Authors]]&amp;", "&amp;Tableau1[[#This Row],[Title]]&amp;" "&amp;Tableau1[[#This Row],[Journal]]&amp;". "&amp;Tableau1[[#This Row],[Year]]</f>
        <v>Storch MW, Hoerauf H., Case report of a secondary macular hole closure after intravitreal bevacizumab therapy in a patient with retinal pigment epithelial detachment. Indian J Ophthalmol. 2017</v>
      </c>
    </row>
    <row r="5199" spans="1:29" ht="28.8" x14ac:dyDescent="0.3">
      <c r="A5199">
        <v>4185</v>
      </c>
      <c r="B5199" t="s">
        <v>7326</v>
      </c>
      <c r="C5199" t="s">
        <v>17562</v>
      </c>
      <c r="D5199" t="s">
        <v>27754</v>
      </c>
      <c r="E5199" t="s">
        <v>2567</v>
      </c>
      <c r="F5199" s="10"/>
      <c r="G5199">
        <v>2017</v>
      </c>
      <c r="J5199">
        <v>0.46267669078641904</v>
      </c>
      <c r="L5199" t="s">
        <v>38616</v>
      </c>
      <c r="M5199">
        <v>28473427</v>
      </c>
      <c r="Q5199" s="10"/>
      <c r="R5199" s="11">
        <f t="shared" si="162"/>
        <v>0</v>
      </c>
      <c r="U5199" s="11">
        <f t="shared" si="163"/>
        <v>0</v>
      </c>
      <c r="Y5199" s="11">
        <f>IF(SUM(Tableau1[[#This Row],[Other access]:[Sci-hub access]])&gt;=1,1,0)</f>
        <v>0</v>
      </c>
      <c r="Z5199" s="12">
        <f>IF(OR(Tableau1[[#This Row],[Access R1 + S1+ T1 ]]&gt;=1,Tableau1[[#This Row],[Access V1 +W1 + X1]]&gt;=1),1,0)</f>
        <v>0</v>
      </c>
      <c r="AB5199" s="10" t="str">
        <f>Tableau1[[#This Row],[DOI]]</f>
        <v>doi: 10.1136/bcr-2016-218364</v>
      </c>
      <c r="AC5199" s="13" t="str">
        <f>Tableau1[[#This Row],[Authors]]&amp;", "&amp;Tableau1[[#This Row],[Title]]&amp;" "&amp;Tableau1[[#This Row],[Journal]]&amp;". "&amp;Tableau1[[#This Row],[Year]]</f>
        <v>Saffra N, Seidman CJ, Rakhamimov A, Tsang SH., ERG and OCT findings of a patient with a clinical diagnosis of occult macular dystrophy in a patient of Ashkenazi Jewish descent associated with a novel mutation in the gene encoding RP1L1. BMJ Case Rep. 2017</v>
      </c>
    </row>
    <row r="5200" spans="1:29" x14ac:dyDescent="0.3">
      <c r="A5200">
        <v>9089</v>
      </c>
      <c r="B5200" t="s">
        <v>11698</v>
      </c>
      <c r="C5200" t="s">
        <v>21874</v>
      </c>
      <c r="D5200" t="s">
        <v>32139</v>
      </c>
      <c r="E5200" t="s">
        <v>2532</v>
      </c>
      <c r="F5200" s="10"/>
      <c r="G5200">
        <v>2017</v>
      </c>
      <c r="J5200">
        <v>0.46282134905073324</v>
      </c>
      <c r="L5200" t="s">
        <v>43410</v>
      </c>
      <c r="M5200">
        <v>27787641</v>
      </c>
      <c r="Q5200" s="10"/>
      <c r="R5200" s="11">
        <f t="shared" si="162"/>
        <v>0</v>
      </c>
      <c r="U5200" s="11">
        <f t="shared" si="163"/>
        <v>0</v>
      </c>
      <c r="Y5200" s="11">
        <f>IF(SUM(Tableau1[[#This Row],[Other access]:[Sci-hub access]])&gt;=1,1,0)</f>
        <v>0</v>
      </c>
      <c r="Z5200" s="12">
        <f>IF(OR(Tableau1[[#This Row],[Access R1 + S1+ T1 ]]&gt;=1,Tableau1[[#This Row],[Access V1 +W1 + X1]]&gt;=1),1,0)</f>
        <v>0</v>
      </c>
      <c r="AB5200" s="10" t="str">
        <f>Tableau1[[#This Row],[DOI]]</f>
        <v>doi: 10.1007/s10384-016-0474-9</v>
      </c>
      <c r="AC5200" s="13" t="str">
        <f>Tableau1[[#This Row],[Authors]]&amp;", "&amp;Tableau1[[#This Row],[Title]]&amp;" "&amp;Tableau1[[#This Row],[Journal]]&amp;". "&amp;Tableau1[[#This Row],[Year]]</f>
        <v>Mochizuki M, Sugita S, Kamoi K, Takase H., A new era of uveitis: impact of polymerase chain reaction in intraocular inflammatory diseases. Jpn J Ophthalmol. 2017</v>
      </c>
    </row>
    <row r="5201" spans="1:29" x14ac:dyDescent="0.3">
      <c r="A5201">
        <v>2981</v>
      </c>
      <c r="B5201" t="s">
        <v>6176</v>
      </c>
      <c r="C5201" t="s">
        <v>16421</v>
      </c>
      <c r="D5201" t="s">
        <v>26600</v>
      </c>
      <c r="E5201" t="s">
        <v>2663</v>
      </c>
      <c r="F5201" s="10"/>
      <c r="G5201">
        <v>2017</v>
      </c>
      <c r="J5201">
        <v>0.462913496247087</v>
      </c>
      <c r="L5201" t="e">
        <v>#VALUE!</v>
      </c>
      <c r="M5201">
        <v>28656012</v>
      </c>
      <c r="Q5201" s="10"/>
      <c r="R5201" s="11">
        <f t="shared" si="162"/>
        <v>0</v>
      </c>
      <c r="U5201" s="11">
        <f t="shared" si="163"/>
        <v>0</v>
      </c>
      <c r="Y5201" s="11">
        <f>IF(SUM(Tableau1[[#This Row],[Other access]:[Sci-hub access]])&gt;=1,1,0)</f>
        <v>0</v>
      </c>
      <c r="Z5201" s="12">
        <f>IF(OR(Tableau1[[#This Row],[Access R1 + S1+ T1 ]]&gt;=1,Tableau1[[#This Row],[Access V1 +W1 + X1]]&gt;=1),1,0)</f>
        <v>0</v>
      </c>
      <c r="AB5201" s="10" t="e">
        <f>Tableau1[[#This Row],[DOI]]</f>
        <v>#VALUE!</v>
      </c>
      <c r="AC5201" s="13" t="str">
        <f>Tableau1[[#This Row],[Authors]]&amp;", "&amp;Tableau1[[#This Row],[Title]]&amp;" "&amp;Tableau1[[#This Row],[Journal]]&amp;". "&amp;Tableau1[[#This Row],[Year]]</f>
        <v>Neelam S, Niederkorn JY., Pathobiology and Immunobiology of Acanthamoeba Keratitis: Insights from Animal Models . Yale J Biol Med. 2017</v>
      </c>
    </row>
    <row r="5202" spans="1:29" x14ac:dyDescent="0.3">
      <c r="A5202">
        <v>6811</v>
      </c>
      <c r="B5202" t="s">
        <v>9690</v>
      </c>
      <c r="C5202" t="s">
        <v>19894</v>
      </c>
      <c r="D5202" t="s">
        <v>30124</v>
      </c>
      <c r="E5202" t="s">
        <v>2490</v>
      </c>
      <c r="F5202" s="10"/>
      <c r="G5202">
        <v>2017</v>
      </c>
      <c r="J5202">
        <v>0.46311548421446203</v>
      </c>
      <c r="L5202" t="s">
        <v>41171</v>
      </c>
      <c r="M5202">
        <v>28161048</v>
      </c>
      <c r="Q5202" s="10"/>
      <c r="R5202" s="11">
        <f t="shared" si="162"/>
        <v>0</v>
      </c>
      <c r="U5202" s="11">
        <f t="shared" si="163"/>
        <v>0</v>
      </c>
      <c r="Y5202" s="11">
        <f>IF(SUM(Tableau1[[#This Row],[Other access]:[Sci-hub access]])&gt;=1,1,0)</f>
        <v>0</v>
      </c>
      <c r="Z5202" s="12">
        <f>IF(OR(Tableau1[[#This Row],[Access R1 + S1+ T1 ]]&gt;=1,Tableau1[[#This Row],[Access V1 +W1 + X1]]&gt;=1),1,0)</f>
        <v>0</v>
      </c>
      <c r="AB5202" s="10" t="str">
        <f>Tableau1[[#This Row],[DOI]]</f>
        <v>doi: 10.1016/j.ajo.2017.01.018</v>
      </c>
      <c r="AC5202" s="13" t="str">
        <f>Tableau1[[#This Row],[Authors]]&amp;", "&amp;Tableau1[[#This Row],[Title]]&amp;" "&amp;Tableau1[[#This Row],[Journal]]&amp;". "&amp;Tableau1[[#This Row],[Year]]</f>
        <v>Jiang X, Varma R, Torres M, Hsu C, McKean-Cowdin R; Chinese American Eye Study Group.., Self-reported Use of Eye Care Among Adult Chinese Americans: The Chinese American Eye Study. Am J Ophthalmol. 2017</v>
      </c>
    </row>
    <row r="5203" spans="1:29" x14ac:dyDescent="0.3">
      <c r="A5203">
        <v>5549</v>
      </c>
      <c r="B5203" t="s">
        <v>8592</v>
      </c>
      <c r="C5203" t="s">
        <v>18813</v>
      </c>
      <c r="D5203" t="s">
        <v>29022</v>
      </c>
      <c r="E5203" t="s">
        <v>2552</v>
      </c>
      <c r="F5203" s="10"/>
      <c r="G5203">
        <v>2017</v>
      </c>
      <c r="J5203">
        <v>0.46317519271595442</v>
      </c>
      <c r="L5203" t="s">
        <v>39936</v>
      </c>
      <c r="M5203">
        <v>28321568</v>
      </c>
      <c r="Q5203" s="10"/>
      <c r="R5203" s="11">
        <f t="shared" si="162"/>
        <v>0</v>
      </c>
      <c r="U5203" s="11">
        <f t="shared" si="163"/>
        <v>0</v>
      </c>
      <c r="Y5203" s="11">
        <f>IF(SUM(Tableau1[[#This Row],[Other access]:[Sci-hub access]])&gt;=1,1,0)</f>
        <v>0</v>
      </c>
      <c r="Z5203" s="12">
        <f>IF(OR(Tableau1[[#This Row],[Access R1 + S1+ T1 ]]&gt;=1,Tableau1[[#This Row],[Access V1 +W1 + X1]]&gt;=1),1,0)</f>
        <v>0</v>
      </c>
      <c r="AB5203" s="10" t="str">
        <f>Tableau1[[#This Row],[DOI]]</f>
        <v>doi: 10.1007/s10067-017-3599-4</v>
      </c>
      <c r="AC5203" s="13" t="str">
        <f>Tableau1[[#This Row],[Authors]]&amp;", "&amp;Tableau1[[#This Row],[Title]]&amp;" "&amp;Tableau1[[#This Row],[Journal]]&amp;". "&amp;Tableau1[[#This Row],[Year]]</f>
        <v>Kashiwagi Y, Hatsushika T, Tsutsumi N, Go S, Nishimata S, Kawashima H., Gastrointestinal and liver lesions in primary childhood Sjögren syndrome. Clin Rheumatol. 2017</v>
      </c>
    </row>
    <row r="5204" spans="1:29" x14ac:dyDescent="0.3">
      <c r="A5204">
        <v>1580</v>
      </c>
      <c r="B5204" t="s">
        <v>4834</v>
      </c>
      <c r="C5204" t="s">
        <v>15084</v>
      </c>
      <c r="D5204" t="s">
        <v>25255</v>
      </c>
      <c r="E5204" t="s">
        <v>2448</v>
      </c>
      <c r="F5204" s="10"/>
      <c r="G5204">
        <v>2017</v>
      </c>
      <c r="J5204">
        <v>0.46321419869528702</v>
      </c>
      <c r="L5204" t="s">
        <v>36059</v>
      </c>
      <c r="M5204">
        <v>28920158</v>
      </c>
      <c r="Q5204" s="10"/>
      <c r="R5204" s="11">
        <f t="shared" si="162"/>
        <v>0</v>
      </c>
      <c r="U5204" s="11">
        <f t="shared" si="163"/>
        <v>0</v>
      </c>
      <c r="Y5204" s="11">
        <f>IF(SUM(Tableau1[[#This Row],[Other access]:[Sci-hub access]])&gt;=1,1,0)</f>
        <v>0</v>
      </c>
      <c r="Z5204" s="12">
        <f>IF(OR(Tableau1[[#This Row],[Access R1 + S1+ T1 ]]&gt;=1,Tableau1[[#This Row],[Access V1 +W1 + X1]]&gt;=1),1,0)</f>
        <v>0</v>
      </c>
      <c r="AB5204" s="10" t="str">
        <f>Tableau1[[#This Row],[DOI]]</f>
        <v>doi: 10.1007/s00417-017-3802-y</v>
      </c>
      <c r="AC5204" s="13" t="str">
        <f>Tableau1[[#This Row],[Authors]]&amp;", "&amp;Tableau1[[#This Row],[Title]]&amp;" "&amp;Tableau1[[#This Row],[Journal]]&amp;". "&amp;Tableau1[[#This Row],[Year]]</f>
        <v>Choi SY, Hwang YS, Kim M, Choi SI, Park YH., Comparison of outcomes of scleral fixation with and without pars plana vitrectomy for the treatment of dislocated intraocular lens. Graefes Arch Clin Exp Ophthalmol. 2017</v>
      </c>
    </row>
    <row r="5205" spans="1:29" x14ac:dyDescent="0.3">
      <c r="A5205">
        <v>8279</v>
      </c>
      <c r="B5205" t="s">
        <v>10981</v>
      </c>
      <c r="C5205" t="s">
        <v>21168</v>
      </c>
      <c r="D5205" t="s">
        <v>31419</v>
      </c>
      <c r="E5205" t="s">
        <v>34272</v>
      </c>
      <c r="F5205" s="10"/>
      <c r="G5205">
        <v>2017</v>
      </c>
      <c r="J5205">
        <v>0.46322801668642488</v>
      </c>
      <c r="L5205" t="s">
        <v>42623</v>
      </c>
      <c r="M5205">
        <v>27941524</v>
      </c>
      <c r="Q5205" s="10"/>
      <c r="R5205" s="11">
        <f t="shared" si="162"/>
        <v>0</v>
      </c>
      <c r="U5205" s="11">
        <f t="shared" si="163"/>
        <v>0</v>
      </c>
      <c r="Y5205" s="11">
        <f>IF(SUM(Tableau1[[#This Row],[Other access]:[Sci-hub access]])&gt;=1,1,0)</f>
        <v>0</v>
      </c>
      <c r="Z5205" s="12">
        <f>IF(OR(Tableau1[[#This Row],[Access R1 + S1+ T1 ]]&gt;=1,Tableau1[[#This Row],[Access V1 +W1 + X1]]&gt;=1),1,0)</f>
        <v>0</v>
      </c>
      <c r="AB5205" s="10" t="str">
        <f>Tableau1[[#This Row],[DOI]]</f>
        <v>doi: 10.1097/WCO.0000000000000418</v>
      </c>
      <c r="AC5205" s="13" t="str">
        <f>Tableau1[[#This Row],[Authors]]&amp;", "&amp;Tableau1[[#This Row],[Title]]&amp;" "&amp;Tableau1[[#This Row],[Journal]]&amp;". "&amp;Tableau1[[#This Row],[Year]]</f>
        <v>Petzold A., Neuroprotection and visual function after optic neuritis. Curr Opin Neurol. 2017</v>
      </c>
    </row>
    <row r="5206" spans="1:29" ht="28.8" x14ac:dyDescent="0.3">
      <c r="A5206">
        <v>7242</v>
      </c>
      <c r="B5206" t="s">
        <v>10070</v>
      </c>
      <c r="C5206" t="s">
        <v>20272</v>
      </c>
      <c r="D5206" t="s">
        <v>30504</v>
      </c>
      <c r="E5206" t="s">
        <v>2443</v>
      </c>
      <c r="F5206" s="10"/>
      <c r="G5206">
        <v>2017</v>
      </c>
      <c r="J5206">
        <v>0.46325125176355597</v>
      </c>
      <c r="L5206" t="s">
        <v>41598</v>
      </c>
      <c r="M5206">
        <v>28114568</v>
      </c>
      <c r="Q5206" s="10"/>
      <c r="R5206" s="11">
        <f t="shared" si="162"/>
        <v>0</v>
      </c>
      <c r="U5206" s="11">
        <f t="shared" si="163"/>
        <v>0</v>
      </c>
      <c r="Y5206" s="11">
        <f>IF(SUM(Tableau1[[#This Row],[Other access]:[Sci-hub access]])&gt;=1,1,0)</f>
        <v>0</v>
      </c>
      <c r="Z5206" s="12">
        <f>IF(OR(Tableau1[[#This Row],[Access R1 + S1+ T1 ]]&gt;=1,Tableau1[[#This Row],[Access V1 +W1 + X1]]&gt;=1),1,0)</f>
        <v>0</v>
      </c>
      <c r="AB5206" s="10" t="str">
        <f>Tableau1[[#This Row],[DOI]]</f>
        <v>doi: 10.1167/iovs.16-20231</v>
      </c>
      <c r="AC5206" s="13" t="str">
        <f>Tableau1[[#This Row],[Authors]]&amp;", "&amp;Tableau1[[#This Row],[Title]]&amp;" "&amp;Tableau1[[#This Row],[Journal]]&amp;". "&amp;Tableau1[[#This Row],[Year]]</f>
        <v>Zhang H, Zhao F, Hutchinson DS, Sun W, Ajami NJ, Lai S, Wong MC, Petrosino JF, Fang J, Jiang J, Chen W, Reinach PS, Qu J, Zeng C, Zhang D, Zhou X., Conjunctival Microbiome Changes Associated With Soft Contact Lens and Orthokeratology Lens Wearing. Invest Ophthalmol Vis Sci. 2017</v>
      </c>
    </row>
    <row r="5207" spans="1:29" x14ac:dyDescent="0.3">
      <c r="A5207">
        <v>8813</v>
      </c>
      <c r="B5207" t="s">
        <v>11447</v>
      </c>
      <c r="C5207" t="s">
        <v>21631</v>
      </c>
      <c r="D5207" t="s">
        <v>31887</v>
      </c>
      <c r="E5207" t="s">
        <v>2523</v>
      </c>
      <c r="F5207" s="10"/>
      <c r="G5207">
        <v>2017</v>
      </c>
      <c r="J5207">
        <v>0.46333008000402509</v>
      </c>
      <c r="L5207" t="s">
        <v>43149</v>
      </c>
      <c r="M5207">
        <v>27834959</v>
      </c>
      <c r="Q5207" s="10"/>
      <c r="R5207" s="11">
        <f t="shared" si="162"/>
        <v>0</v>
      </c>
      <c r="U5207" s="11">
        <f t="shared" si="163"/>
        <v>0</v>
      </c>
      <c r="Y5207" s="11">
        <f>IF(SUM(Tableau1[[#This Row],[Other access]:[Sci-hub access]])&gt;=1,1,0)</f>
        <v>0</v>
      </c>
      <c r="Z5207" s="12">
        <f>IF(OR(Tableau1[[#This Row],[Access R1 + S1+ T1 ]]&gt;=1,Tableau1[[#This Row],[Access V1 +W1 + X1]]&gt;=1),1,0)</f>
        <v>0</v>
      </c>
      <c r="AB5207" s="10" t="str">
        <f>Tableau1[[#This Row],[DOI]]</f>
        <v>doi: 10.1038/eye.2016.254</v>
      </c>
      <c r="AC5207" s="13" t="str">
        <f>Tableau1[[#This Row],[Authors]]&amp;", "&amp;Tableau1[[#This Row],[Title]]&amp;" "&amp;Tableau1[[#This Row],[Journal]]&amp;". "&amp;Tableau1[[#This Row],[Year]]</f>
        <v>Ozturk BT, Yıldırım MS, Zamani A, Bozkurt B., K-ras oncogene mutation in pterygium. Eye (Lond). 2017</v>
      </c>
    </row>
    <row r="5208" spans="1:29" x14ac:dyDescent="0.3">
      <c r="A5208">
        <v>3202</v>
      </c>
      <c r="B5208" t="s">
        <v>6387</v>
      </c>
      <c r="C5208" t="s">
        <v>16630</v>
      </c>
      <c r="D5208" t="s">
        <v>26811</v>
      </c>
      <c r="E5208" t="s">
        <v>2447</v>
      </c>
      <c r="F5208" s="10"/>
      <c r="G5208">
        <v>2018</v>
      </c>
      <c r="J5208">
        <v>0.46334463329721742</v>
      </c>
      <c r="L5208" t="s">
        <v>37655</v>
      </c>
      <c r="M5208">
        <v>28622197</v>
      </c>
      <c r="Q5208" s="10"/>
      <c r="R5208" s="11">
        <f t="shared" si="162"/>
        <v>0</v>
      </c>
      <c r="U5208" s="11">
        <f t="shared" si="163"/>
        <v>0</v>
      </c>
      <c r="Y5208" s="11">
        <f>IF(SUM(Tableau1[[#This Row],[Other access]:[Sci-hub access]])&gt;=1,1,0)</f>
        <v>0</v>
      </c>
      <c r="Z5208" s="12">
        <f>IF(OR(Tableau1[[#This Row],[Access R1 + S1+ T1 ]]&gt;=1,Tableau1[[#This Row],[Access V1 +W1 + X1]]&gt;=1),1,0)</f>
        <v>0</v>
      </c>
      <c r="AB5208" s="10" t="str">
        <f>Tableau1[[#This Row],[DOI]]</f>
        <v>doi: 10.1097/IOP.0000000000000947</v>
      </c>
      <c r="AC5208" s="13" t="str">
        <f>Tableau1[[#This Row],[Authors]]&amp;", "&amp;Tableau1[[#This Row],[Title]]&amp;" "&amp;Tableau1[[#This Row],[Journal]]&amp;". "&amp;Tableau1[[#This Row],[Year]]</f>
        <v>George RS, Lewis DR, Archibald CW, Heathcote G., Bilateral HPV Positive Squamous Cell Carcinoma In Situ of Conjunctiva. Ophthal Plast Reconstr Surg. 2018</v>
      </c>
    </row>
    <row r="5209" spans="1:29" x14ac:dyDescent="0.3">
      <c r="A5209">
        <v>2079</v>
      </c>
      <c r="B5209" t="s">
        <v>5318</v>
      </c>
      <c r="C5209" t="s">
        <v>15563</v>
      </c>
      <c r="D5209" t="s">
        <v>25740</v>
      </c>
      <c r="E5209" t="s">
        <v>2511</v>
      </c>
      <c r="F5209" s="10"/>
      <c r="G5209">
        <v>2017</v>
      </c>
      <c r="J5209">
        <v>0.46335701539557173</v>
      </c>
      <c r="L5209" t="s">
        <v>36550</v>
      </c>
      <c r="M5209">
        <v>28820162</v>
      </c>
      <c r="Q5209" s="10"/>
      <c r="R5209" s="11">
        <f t="shared" si="162"/>
        <v>0</v>
      </c>
      <c r="U5209" s="11">
        <f t="shared" si="163"/>
        <v>0</v>
      </c>
      <c r="Y5209" s="11">
        <f>IF(SUM(Tableau1[[#This Row],[Other access]:[Sci-hub access]])&gt;=1,1,0)</f>
        <v>0</v>
      </c>
      <c r="Z5209" s="12">
        <f>IF(OR(Tableau1[[#This Row],[Access R1 + S1+ T1 ]]&gt;=1,Tableau1[[#This Row],[Access V1 +W1 + X1]]&gt;=1),1,0)</f>
        <v>0</v>
      </c>
      <c r="AB5209" s="10" t="str">
        <f>Tableau1[[#This Row],[DOI]]</f>
        <v>doi: 10.4103/ijo.IJO_849_16</v>
      </c>
      <c r="AC5209" s="13" t="str">
        <f>Tableau1[[#This Row],[Authors]]&amp;", "&amp;Tableau1[[#This Row],[Title]]&amp;" "&amp;Tableau1[[#This Row],[Journal]]&amp;". "&amp;Tableau1[[#This Row],[Year]]</f>
        <v>Kumar V., Nasal involvement in X-linked retinoschisis. Indian J Ophthalmol. 2017</v>
      </c>
    </row>
    <row r="5210" spans="1:29" ht="28.8" x14ac:dyDescent="0.3">
      <c r="A5210">
        <v>3858</v>
      </c>
      <c r="B5210" t="s">
        <v>7018</v>
      </c>
      <c r="C5210" t="s">
        <v>17257</v>
      </c>
      <c r="D5210" t="s">
        <v>27443</v>
      </c>
      <c r="E5210" t="s">
        <v>2617</v>
      </c>
      <c r="F5210" s="10"/>
      <c r="G5210">
        <v>2017</v>
      </c>
      <c r="J5210">
        <v>0.46341430079349244</v>
      </c>
      <c r="L5210" t="s">
        <v>38300</v>
      </c>
      <c r="M5210">
        <v>28516471</v>
      </c>
      <c r="Q5210" s="10"/>
      <c r="R5210" s="11">
        <f t="shared" si="162"/>
        <v>0</v>
      </c>
      <c r="U5210" s="11">
        <f t="shared" si="163"/>
        <v>0</v>
      </c>
      <c r="Y5210" s="11">
        <f>IF(SUM(Tableau1[[#This Row],[Other access]:[Sci-hub access]])&gt;=1,1,0)</f>
        <v>0</v>
      </c>
      <c r="Z5210" s="12">
        <f>IF(OR(Tableau1[[#This Row],[Access R1 + S1+ T1 ]]&gt;=1,Tableau1[[#This Row],[Access V1 +W1 + X1]]&gt;=1),1,0)</f>
        <v>0</v>
      </c>
      <c r="AB5210" s="10" t="str">
        <f>Tableau1[[#This Row],[DOI]]</f>
        <v>doi: 10.1002/14651858.CD009781.pub2</v>
      </c>
      <c r="AC5210" s="13" t="str">
        <f>Tableau1[[#This Row],[Authors]]&amp;", "&amp;Tableau1[[#This Row],[Title]]&amp;" "&amp;Tableau1[[#This Row],[Journal]]&amp;". "&amp;Tableau1[[#This Row],[Year]]</f>
        <v>Wakai A, Lawrenson JG, Lawrenson AL, Wang Y, Brown MD, Quirke M, Ghandour O, McCormick R, Walsh CD, Amayem A, Lang E, Harrison N., Topical non-steroidal anti-inflammatory drugs for analgesia in traumatic corneal abrasions. Cochrane Database Syst Rev. 2017</v>
      </c>
    </row>
    <row r="5211" spans="1:29" x14ac:dyDescent="0.3">
      <c r="A5211">
        <v>4367</v>
      </c>
      <c r="B5211" t="s">
        <v>7495</v>
      </c>
      <c r="C5211" t="s">
        <v>17731</v>
      </c>
      <c r="D5211" t="s">
        <v>27924</v>
      </c>
      <c r="E5211" t="s">
        <v>2438</v>
      </c>
      <c r="F5211" s="10"/>
      <c r="G5211">
        <v>2017</v>
      </c>
      <c r="J5211">
        <v>0.46367007040639141</v>
      </c>
      <c r="L5211" t="s">
        <v>38790</v>
      </c>
      <c r="M5211">
        <v>28450379</v>
      </c>
      <c r="Q5211" s="10"/>
      <c r="R5211" s="11">
        <f t="shared" si="162"/>
        <v>0</v>
      </c>
      <c r="U5211" s="11">
        <f t="shared" si="163"/>
        <v>0</v>
      </c>
      <c r="Y5211" s="11">
        <f>IF(SUM(Tableau1[[#This Row],[Other access]:[Sci-hub access]])&gt;=1,1,0)</f>
        <v>0</v>
      </c>
      <c r="Z5211" s="12">
        <f>IF(OR(Tableau1[[#This Row],[Access R1 + S1+ T1 ]]&gt;=1,Tableau1[[#This Row],[Access V1 +W1 + X1]]&gt;=1),1,0)</f>
        <v>0</v>
      </c>
      <c r="AB5211" s="10" t="str">
        <f>Tableau1[[#This Row],[DOI]]</f>
        <v>doi: 10.1136/bjophthalmol-2016-309863</v>
      </c>
      <c r="AC5211" s="13" t="str">
        <f>Tableau1[[#This Row],[Authors]]&amp;", "&amp;Tableau1[[#This Row],[Title]]&amp;" "&amp;Tableau1[[#This Row],[Journal]]&amp;". "&amp;Tableau1[[#This Row],[Year]]</f>
        <v>Jiang JH, Zhang SD, Dai ML, Yang JY, Xie YQ, Hu C, Mao GY, Lu F, Liang YB., Posner-Schlossman syndrome in Wenzhou, China: a retrospective review study. Br J Ophthalmol. 2017</v>
      </c>
    </row>
    <row r="5212" spans="1:29" x14ac:dyDescent="0.3">
      <c r="A5212">
        <v>7598</v>
      </c>
      <c r="B5212" t="s">
        <v>10385</v>
      </c>
      <c r="C5212" t="s">
        <v>20585</v>
      </c>
      <c r="D5212" t="s">
        <v>30820</v>
      </c>
      <c r="E5212" t="s">
        <v>2502</v>
      </c>
      <c r="F5212" s="10"/>
      <c r="G5212">
        <v>2017</v>
      </c>
      <c r="J5212">
        <v>0.46371449271962473</v>
      </c>
      <c r="L5212" t="s">
        <v>41953</v>
      </c>
      <c r="M5212">
        <v>28076855</v>
      </c>
      <c r="Q5212" s="10"/>
      <c r="R5212" s="11">
        <f t="shared" si="162"/>
        <v>0</v>
      </c>
      <c r="U5212" s="11">
        <f t="shared" si="163"/>
        <v>0</v>
      </c>
      <c r="Y5212" s="11">
        <f>IF(SUM(Tableau1[[#This Row],[Other access]:[Sci-hub access]])&gt;=1,1,0)</f>
        <v>0</v>
      </c>
      <c r="Z5212" s="12">
        <f>IF(OR(Tableau1[[#This Row],[Access R1 + S1+ T1 ]]&gt;=1,Tableau1[[#This Row],[Access V1 +W1 + X1]]&gt;=1),1,0)</f>
        <v>0</v>
      </c>
      <c r="AB5212" s="10" t="str">
        <f>Tableau1[[#This Row],[DOI]]</f>
        <v>doi: 10.1159/000454716</v>
      </c>
      <c r="AC5212" s="13" t="str">
        <f>Tableau1[[#This Row],[Authors]]&amp;", "&amp;Tableau1[[#This Row],[Title]]&amp;" "&amp;Tableau1[[#This Row],[Journal]]&amp;". "&amp;Tableau1[[#This Row],[Year]]</f>
        <v>Bai X, Luo J, Zhang X, Han J, Wang Z, Miao J, Bai Y., MicroRNA-126 Reduces Blood-Retina Barrier Breakdown via the Regulation of VCAM-1 and BCL2L11 in Ischemic Retinopathy. Ophthalmic Res. 2017</v>
      </c>
    </row>
    <row r="5213" spans="1:29" x14ac:dyDescent="0.3">
      <c r="A5213">
        <v>8938</v>
      </c>
      <c r="B5213" t="s">
        <v>11560</v>
      </c>
      <c r="C5213" t="s">
        <v>21741</v>
      </c>
      <c r="D5213" t="s">
        <v>32001</v>
      </c>
      <c r="E5213" t="s">
        <v>34444</v>
      </c>
      <c r="F5213" s="10"/>
      <c r="G5213">
        <v>2017</v>
      </c>
      <c r="J5213">
        <v>0.46382925347661952</v>
      </c>
      <c r="L5213" t="s">
        <v>43265</v>
      </c>
      <c r="M5213">
        <v>27811199</v>
      </c>
      <c r="Q5213" s="10"/>
      <c r="R5213" s="11">
        <f t="shared" si="162"/>
        <v>0</v>
      </c>
      <c r="U5213" s="11">
        <f t="shared" si="163"/>
        <v>0</v>
      </c>
      <c r="Y5213" s="11">
        <f>IF(SUM(Tableau1[[#This Row],[Other access]:[Sci-hub access]])&gt;=1,1,0)</f>
        <v>0</v>
      </c>
      <c r="Z5213" s="12">
        <f>IF(OR(Tableau1[[#This Row],[Access R1 + S1+ T1 ]]&gt;=1,Tableau1[[#This Row],[Access V1 +W1 + X1]]&gt;=1),1,0)</f>
        <v>0</v>
      </c>
      <c r="AB5213" s="10" t="str">
        <f>Tableau1[[#This Row],[DOI]]</f>
        <v>doi: 10.1093/jrr/rrw104</v>
      </c>
      <c r="AC5213" s="13" t="str">
        <f>Tableau1[[#This Row],[Authors]]&amp;", "&amp;Tableau1[[#This Row],[Title]]&amp;" "&amp;Tableau1[[#This Row],[Journal]]&amp;". "&amp;Tableau1[[#This Row],[Year]]</f>
        <v>Inoue T, Masai N, Shiomi H, Oh RJ, Uemoto K, Hashida N., Feasibility study of a non-invasive eye fixation and monitoring device using a right-angle prism mirror for intensity-modulated radiotherapy for choroidal melanoma. J Radiat Res. 2017</v>
      </c>
    </row>
    <row r="5214" spans="1:29" x14ac:dyDescent="0.3">
      <c r="A5214">
        <v>9326</v>
      </c>
      <c r="B5214" t="s">
        <v>11904</v>
      </c>
      <c r="C5214" t="s">
        <v>22081</v>
      </c>
      <c r="D5214" t="s">
        <v>32348</v>
      </c>
      <c r="E5214" t="s">
        <v>3219</v>
      </c>
      <c r="F5214" s="10"/>
      <c r="G5214">
        <v>2017</v>
      </c>
      <c r="J5214">
        <v>0.46389904155481809</v>
      </c>
      <c r="L5214" t="s">
        <v>43622</v>
      </c>
      <c r="M5214">
        <v>27742159</v>
      </c>
      <c r="Q5214" s="10"/>
      <c r="R5214" s="11">
        <f t="shared" si="162"/>
        <v>0</v>
      </c>
      <c r="U5214" s="11">
        <f t="shared" si="163"/>
        <v>0</v>
      </c>
      <c r="Y5214" s="11">
        <f>IF(SUM(Tableau1[[#This Row],[Other access]:[Sci-hub access]])&gt;=1,1,0)</f>
        <v>0</v>
      </c>
      <c r="Z5214" s="12">
        <f>IF(OR(Tableau1[[#This Row],[Access R1 + S1+ T1 ]]&gt;=1,Tableau1[[#This Row],[Access V1 +W1 + X1]]&gt;=1),1,0)</f>
        <v>0</v>
      </c>
      <c r="AB5214" s="10" t="str">
        <f>Tableau1[[#This Row],[DOI]]</f>
        <v>doi: 10.1016/j.jfma.2016.06.013</v>
      </c>
      <c r="AC5214" s="13" t="str">
        <f>Tableau1[[#This Row],[Authors]]&amp;", "&amp;Tableau1[[#This Row],[Title]]&amp;" "&amp;Tableau1[[#This Row],[Journal]]&amp;". "&amp;Tableau1[[#This Row],[Year]]</f>
        <v>Tsao WS, Hsieh HP, Chuang YT, Sheu MM., Ophthalmologic abnormalities among students with cognitive impairment in eastern Taiwan: The special group with undetected visual impairment. J Formos Med Assoc. 2017</v>
      </c>
    </row>
    <row r="5215" spans="1:29" x14ac:dyDescent="0.3">
      <c r="A5215">
        <v>4184</v>
      </c>
      <c r="B5215" t="s">
        <v>7325</v>
      </c>
      <c r="C5215" t="s">
        <v>15153</v>
      </c>
      <c r="D5215" t="s">
        <v>27753</v>
      </c>
      <c r="E5215" t="s">
        <v>2567</v>
      </c>
      <c r="F5215" s="10"/>
      <c r="G5215">
        <v>2017</v>
      </c>
      <c r="J5215">
        <v>0.4640884466147025</v>
      </c>
      <c r="L5215" t="s">
        <v>38615</v>
      </c>
      <c r="M5215">
        <v>28473428</v>
      </c>
      <c r="Q5215" s="10"/>
      <c r="R5215" s="11">
        <f t="shared" si="162"/>
        <v>0</v>
      </c>
      <c r="U5215" s="11">
        <f t="shared" si="163"/>
        <v>0</v>
      </c>
      <c r="Y5215" s="11">
        <f>IF(SUM(Tableau1[[#This Row],[Other access]:[Sci-hub access]])&gt;=1,1,0)</f>
        <v>0</v>
      </c>
      <c r="Z5215" s="12">
        <f>IF(OR(Tableau1[[#This Row],[Access R1 + S1+ T1 ]]&gt;=1,Tableau1[[#This Row],[Access V1 +W1 + X1]]&gt;=1),1,0)</f>
        <v>0</v>
      </c>
      <c r="AB5215" s="10" t="str">
        <f>Tableau1[[#This Row],[DOI]]</f>
        <v>doi: 10.1136/bcr-2016-218843</v>
      </c>
      <c r="AC5215" s="13" t="str">
        <f>Tableau1[[#This Row],[Authors]]&amp;", "&amp;Tableau1[[#This Row],[Title]]&amp;" "&amp;Tableau1[[#This Row],[Journal]]&amp;". "&amp;Tableau1[[#This Row],[Year]]</f>
        <v>Subudhi P, Khan Z, Subudhi BNR, Sitaram S., To show the efficacy of compressive sutures alone in the management of acute hydrops in a keratoconus patient. BMJ Case Rep. 2017</v>
      </c>
    </row>
    <row r="5216" spans="1:29" ht="28.8" x14ac:dyDescent="0.3">
      <c r="A5216">
        <v>8619</v>
      </c>
      <c r="B5216" t="s">
        <v>11281</v>
      </c>
      <c r="C5216" t="s">
        <v>21465</v>
      </c>
      <c r="D5216" t="s">
        <v>31720</v>
      </c>
      <c r="E5216" t="s">
        <v>2751</v>
      </c>
      <c r="F5216" s="10"/>
      <c r="G5216">
        <v>2017</v>
      </c>
      <c r="J5216">
        <v>0.46415497912332204</v>
      </c>
      <c r="L5216" t="s">
        <v>42955</v>
      </c>
      <c r="M5216">
        <v>27878435</v>
      </c>
      <c r="Q5216" s="10"/>
      <c r="R5216" s="11">
        <f t="shared" si="162"/>
        <v>0</v>
      </c>
      <c r="U5216" s="11">
        <f t="shared" si="163"/>
        <v>0</v>
      </c>
      <c r="Y5216" s="11">
        <f>IF(SUM(Tableau1[[#This Row],[Other access]:[Sci-hub access]])&gt;=1,1,0)</f>
        <v>0</v>
      </c>
      <c r="Z5216" s="12">
        <f>IF(OR(Tableau1[[#This Row],[Access R1 + S1+ T1 ]]&gt;=1,Tableau1[[#This Row],[Access V1 +W1 + X1]]&gt;=1),1,0)</f>
        <v>0</v>
      </c>
      <c r="AB5216" s="10" t="str">
        <f>Tableau1[[#This Row],[DOI]]</f>
        <v>doi: 10.1007/s00439-016-1747-6</v>
      </c>
      <c r="AC5216" s="13" t="str">
        <f>Tableau1[[#This Row],[Authors]]&amp;", "&amp;Tableau1[[#This Row],[Title]]&amp;" "&amp;Tableau1[[#This Row],[Journal]]&amp;". "&amp;Tableau1[[#This Row],[Year]]</f>
        <v>Patel N, Anand D, Monies D, Maddirevula S, Khan AO, Algoufi T, Alowain M, Faqeih E, Alshammari M, Qudair A, Alsharif H, Aljubran F, Alsaif HS, Ibrahim N, Abdulwahab FM, Hashem M, Alsedairy H, Aldahmesh MA, Lachke SA, Alkuraya FS., Novel phenotypes and loci identified through clinical genomics approaches to pediatric cataract. Hum Genet. 2017</v>
      </c>
    </row>
    <row r="5217" spans="1:29" x14ac:dyDescent="0.3">
      <c r="A5217">
        <v>8257</v>
      </c>
      <c r="B5217" t="s">
        <v>10961</v>
      </c>
      <c r="C5217" t="s">
        <v>21148</v>
      </c>
      <c r="D5217" t="s">
        <v>31399</v>
      </c>
      <c r="E5217" t="s">
        <v>2525</v>
      </c>
      <c r="F5217" s="10"/>
      <c r="G5217">
        <v>2017</v>
      </c>
      <c r="J5217">
        <v>0.46415733911129753</v>
      </c>
      <c r="L5217" t="s">
        <v>42602</v>
      </c>
      <c r="M5217">
        <v>27957797</v>
      </c>
      <c r="Q5217" s="10"/>
      <c r="R5217" s="11">
        <f t="shared" si="162"/>
        <v>0</v>
      </c>
      <c r="U5217" s="11">
        <f t="shared" si="163"/>
        <v>0</v>
      </c>
      <c r="Y5217" s="11">
        <f>IF(SUM(Tableau1[[#This Row],[Other access]:[Sci-hub access]])&gt;=1,1,0)</f>
        <v>0</v>
      </c>
      <c r="Z5217" s="12">
        <f>IF(OR(Tableau1[[#This Row],[Access R1 + S1+ T1 ]]&gt;=1,Tableau1[[#This Row],[Access V1 +W1 + X1]]&gt;=1),1,0)</f>
        <v>0</v>
      </c>
      <c r="AB5217" s="10" t="str">
        <f>Tableau1[[#This Row],[DOI]]</f>
        <v>doi: 10.1111/ceo.12898</v>
      </c>
      <c r="AC5217" s="13" t="str">
        <f>Tableau1[[#This Row],[Authors]]&amp;", "&amp;Tableau1[[#This Row],[Title]]&amp;" "&amp;Tableau1[[#This Row],[Journal]]&amp;". "&amp;Tableau1[[#This Row],[Year]]</f>
        <v>Levy O, Labbé A, Borderie V, Hamiche T, Dupas B, Laroche L, Baudouin C, Bouheraoua N., Increased corneal sub-basal nerve density in patients with Sjögren syndrome treated with topical cyclosporine A. Clin Exp Ophthalmol. 2017</v>
      </c>
    </row>
    <row r="5218" spans="1:29" x14ac:dyDescent="0.3">
      <c r="A5218">
        <v>2743</v>
      </c>
      <c r="B5218" t="s">
        <v>160</v>
      </c>
      <c r="C5218" t="s">
        <v>161</v>
      </c>
      <c r="D5218" t="s">
        <v>162</v>
      </c>
      <c r="E5218" t="s">
        <v>2994</v>
      </c>
      <c r="F5218" s="10"/>
      <c r="G5218">
        <v>2017</v>
      </c>
      <c r="J5218">
        <v>0.46437377425561621</v>
      </c>
      <c r="L5218" t="s">
        <v>37202</v>
      </c>
      <c r="M5218">
        <v>28693667</v>
      </c>
      <c r="Q5218" s="10"/>
      <c r="R5218" s="11">
        <f t="shared" si="162"/>
        <v>0</v>
      </c>
      <c r="U5218" s="11">
        <f t="shared" si="163"/>
        <v>0</v>
      </c>
      <c r="Y5218" s="11">
        <f>IF(SUM(Tableau1[[#This Row],[Other access]:[Sci-hub access]])&gt;=1,1,0)</f>
        <v>0</v>
      </c>
      <c r="Z5218" s="12">
        <f>IF(OR(Tableau1[[#This Row],[Access R1 + S1+ T1 ]]&gt;=1,Tableau1[[#This Row],[Access V1 +W1 + X1]]&gt;=1),1,0)</f>
        <v>0</v>
      </c>
      <c r="AB5218" s="10" t="str">
        <f>Tableau1[[#This Row],[DOI]]</f>
        <v>doi: 10.1099/jmm.0.000523</v>
      </c>
      <c r="AC5218" s="13" t="str">
        <f>Tableau1[[#This Row],[Authors]]&amp;", "&amp;Tableau1[[#This Row],[Title]]&amp;" "&amp;Tableau1[[#This Row],[Journal]]&amp;". "&amp;Tableau1[[#This Row],[Year]]</f>
        <v>Balla E, Petrovay F, Erdősi T, Balázs A, Henczkó J, Urbán E, Donders GGG., Distribution of Chlamydia trachomatis genotypes in neonatal conjunctivitis in Hungary. J Med Microbiol. 2017</v>
      </c>
    </row>
    <row r="5219" spans="1:29" x14ac:dyDescent="0.3">
      <c r="A5219">
        <v>3187</v>
      </c>
      <c r="B5219" t="s">
        <v>6372</v>
      </c>
      <c r="C5219" t="s">
        <v>16615</v>
      </c>
      <c r="D5219" t="s">
        <v>26796</v>
      </c>
      <c r="E5219" t="s">
        <v>2443</v>
      </c>
      <c r="F5219" s="10"/>
      <c r="G5219">
        <v>2017</v>
      </c>
      <c r="J5219">
        <v>0.46463619517334787</v>
      </c>
      <c r="L5219" t="s">
        <v>37640</v>
      </c>
      <c r="M5219">
        <v>28622396</v>
      </c>
      <c r="Q5219" s="10"/>
      <c r="R5219" s="11">
        <f t="shared" si="162"/>
        <v>0</v>
      </c>
      <c r="U5219" s="11">
        <f t="shared" si="163"/>
        <v>0</v>
      </c>
      <c r="Y5219" s="11">
        <f>IF(SUM(Tableau1[[#This Row],[Other access]:[Sci-hub access]])&gt;=1,1,0)</f>
        <v>0</v>
      </c>
      <c r="Z5219" s="12">
        <f>IF(OR(Tableau1[[#This Row],[Access R1 + S1+ T1 ]]&gt;=1,Tableau1[[#This Row],[Access V1 +W1 + X1]]&gt;=1),1,0)</f>
        <v>0</v>
      </c>
      <c r="AB5219" s="10" t="str">
        <f>Tableau1[[#This Row],[DOI]]</f>
        <v>doi: 10.1167/iovs.17-21720</v>
      </c>
      <c r="AC5219" s="13" t="str">
        <f>Tableau1[[#This Row],[Authors]]&amp;", "&amp;Tableau1[[#This Row],[Title]]&amp;" "&amp;Tableau1[[#This Row],[Journal]]&amp;". "&amp;Tableau1[[#This Row],[Year]]</f>
        <v>Zayas-Santiago A, Cross SD, Stanton JB, Marmorstein AD, Marmorstein LY., Mutant Fibulin-3 Causes Proteoglycan Accumulation and Impaired Diffusion Across Bruch's Membrane. Invest Ophthalmol Vis Sci. 2017</v>
      </c>
    </row>
    <row r="5220" spans="1:29" x14ac:dyDescent="0.3">
      <c r="A5220">
        <v>6766</v>
      </c>
      <c r="B5220" t="s">
        <v>9655</v>
      </c>
      <c r="C5220" t="s">
        <v>19859</v>
      </c>
      <c r="D5220" t="s">
        <v>30088</v>
      </c>
      <c r="E5220" t="s">
        <v>34050</v>
      </c>
      <c r="F5220" s="10"/>
      <c r="G5220">
        <v>2017</v>
      </c>
      <c r="J5220">
        <v>0.46469309229411571</v>
      </c>
      <c r="L5220" t="s">
        <v>41127</v>
      </c>
      <c r="M5220">
        <v>28165827</v>
      </c>
      <c r="Q5220" s="10"/>
      <c r="R5220" s="11">
        <f t="shared" si="162"/>
        <v>0</v>
      </c>
      <c r="U5220" s="11">
        <f t="shared" si="163"/>
        <v>0</v>
      </c>
      <c r="Y5220" s="11">
        <f>IF(SUM(Tableau1[[#This Row],[Other access]:[Sci-hub access]])&gt;=1,1,0)</f>
        <v>0</v>
      </c>
      <c r="Z5220" s="12">
        <f>IF(OR(Tableau1[[#This Row],[Access R1 + S1+ T1 ]]&gt;=1,Tableau1[[#This Row],[Access V1 +W1 + X1]]&gt;=1),1,0)</f>
        <v>0</v>
      </c>
      <c r="AB5220" s="10" t="str">
        <f>Tableau1[[#This Row],[DOI]]</f>
        <v>doi: 10.1080/09273972.2016.1276936</v>
      </c>
      <c r="AC5220" s="13" t="str">
        <f>Tableau1[[#This Row],[Authors]]&amp;", "&amp;Tableau1[[#This Row],[Title]]&amp;" "&amp;Tableau1[[#This Row],[Journal]]&amp;". "&amp;Tableau1[[#This Row],[Year]]</f>
        <v>Jarrín E, García-García Á, Hurtado-Ceña FJ, Rodríguez-Sánchez JM., Clinical Characteristics, Treatment, and Outcome of Trochleitis. Strabismus. 2017</v>
      </c>
    </row>
    <row r="5221" spans="1:29" x14ac:dyDescent="0.3">
      <c r="A5221">
        <v>1118</v>
      </c>
      <c r="B5221" t="s">
        <v>4380</v>
      </c>
      <c r="C5221" t="s">
        <v>14634</v>
      </c>
      <c r="D5221" t="s">
        <v>24801</v>
      </c>
      <c r="E5221" t="s">
        <v>2613</v>
      </c>
      <c r="F5221" s="10"/>
      <c r="G5221">
        <v>2017</v>
      </c>
      <c r="J5221">
        <v>0.46499523804957987</v>
      </c>
      <c r="L5221" t="s">
        <v>35606</v>
      </c>
      <c r="M5221">
        <v>29022297</v>
      </c>
      <c r="Q5221" s="10"/>
      <c r="R5221" s="11">
        <f t="shared" si="162"/>
        <v>0</v>
      </c>
      <c r="U5221" s="11">
        <f t="shared" si="163"/>
        <v>0</v>
      </c>
      <c r="Y5221" s="11">
        <f>IF(SUM(Tableau1[[#This Row],[Other access]:[Sci-hub access]])&gt;=1,1,0)</f>
        <v>0</v>
      </c>
      <c r="Z5221" s="12">
        <f>IF(OR(Tableau1[[#This Row],[Access R1 + S1+ T1 ]]&gt;=1,Tableau1[[#This Row],[Access V1 +W1 + X1]]&gt;=1),1,0)</f>
        <v>0</v>
      </c>
      <c r="AB5221" s="10" t="str">
        <f>Tableau1[[#This Row],[DOI]]</f>
        <v>doi: 10.3341/kjo.2016.0118</v>
      </c>
      <c r="AC5221" s="13" t="str">
        <f>Tableau1[[#This Row],[Authors]]&amp;", "&amp;Tableau1[[#This Row],[Title]]&amp;" "&amp;Tableau1[[#This Row],[Journal]]&amp;". "&amp;Tableau1[[#This Row],[Year]]</f>
        <v>Kwon JY, Yang JH, Han JS, Kim DG., Analysis of the Retinal Nerve Fiber Layer Thickness in Alzheimer Disease and Mild Cognitive Impairment. Korean J Ophthalmol. 2017</v>
      </c>
    </row>
    <row r="5222" spans="1:29" x14ac:dyDescent="0.3">
      <c r="A5222">
        <v>654</v>
      </c>
      <c r="B5222" t="s">
        <v>3917</v>
      </c>
      <c r="C5222" t="s">
        <v>14172</v>
      </c>
      <c r="D5222" t="s">
        <v>24337</v>
      </c>
      <c r="E5222" t="s">
        <v>2692</v>
      </c>
      <c r="F5222" s="10"/>
      <c r="G5222">
        <v>2017</v>
      </c>
      <c r="J5222">
        <v>0.46500775313093534</v>
      </c>
      <c r="L5222" t="e">
        <v>#VALUE!</v>
      </c>
      <c r="M5222">
        <v>29148418</v>
      </c>
      <c r="Q5222" s="10"/>
      <c r="R5222" s="11">
        <f t="shared" si="162"/>
        <v>0</v>
      </c>
      <c r="U5222" s="11">
        <f t="shared" si="163"/>
        <v>0</v>
      </c>
      <c r="Y5222" s="11">
        <f>IF(SUM(Tableau1[[#This Row],[Other access]:[Sci-hub access]])&gt;=1,1,0)</f>
        <v>0</v>
      </c>
      <c r="Z5222" s="12">
        <f>IF(OR(Tableau1[[#This Row],[Access R1 + S1+ T1 ]]&gt;=1,Tableau1[[#This Row],[Access V1 +W1 + X1]]&gt;=1),1,0)</f>
        <v>0</v>
      </c>
      <c r="AB5222" s="10" t="e">
        <f>Tableau1[[#This Row],[DOI]]</f>
        <v>#VALUE!</v>
      </c>
      <c r="AC5222" s="13" t="str">
        <f>Tableau1[[#This Row],[Authors]]&amp;", "&amp;Tableau1[[#This Row],[Title]]&amp;" "&amp;Tableau1[[#This Row],[Journal]]&amp;". "&amp;Tableau1[[#This Row],[Year]]</f>
        <v>Guzelant G, Ucar D, Esatoglu SN, Hatemi G, Ozyazgan Y, Yurdakul S, Seyahi E, Yazici H, Hamuryudan V., Infliximab for uveitis of Behçet's syndrome: a trend for earlier initiation. Clin Exp Rheumatol. 2017</v>
      </c>
    </row>
    <row r="5223" spans="1:29" x14ac:dyDescent="0.3">
      <c r="A5223">
        <v>1267</v>
      </c>
      <c r="B5223" t="s">
        <v>4528</v>
      </c>
      <c r="C5223" t="s">
        <v>14780</v>
      </c>
      <c r="D5223" t="s">
        <v>24949</v>
      </c>
      <c r="E5223" t="s">
        <v>2532</v>
      </c>
      <c r="F5223" s="10"/>
      <c r="G5223">
        <v>2017</v>
      </c>
      <c r="J5223">
        <v>0.4651003935436443</v>
      </c>
      <c r="L5223" t="s">
        <v>35753</v>
      </c>
      <c r="M5223">
        <v>28983803</v>
      </c>
      <c r="Q5223" s="10"/>
      <c r="R5223" s="11">
        <f t="shared" si="162"/>
        <v>0</v>
      </c>
      <c r="U5223" s="11">
        <f t="shared" si="163"/>
        <v>0</v>
      </c>
      <c r="Y5223" s="11">
        <f>IF(SUM(Tableau1[[#This Row],[Other access]:[Sci-hub access]])&gt;=1,1,0)</f>
        <v>0</v>
      </c>
      <c r="Z5223" s="12">
        <f>IF(OR(Tableau1[[#This Row],[Access R1 + S1+ T1 ]]&gt;=1,Tableau1[[#This Row],[Access V1 +W1 + X1]]&gt;=1),1,0)</f>
        <v>0</v>
      </c>
      <c r="AB5223" s="10" t="str">
        <f>Tableau1[[#This Row],[DOI]]</f>
        <v>doi: 10.1007/s10384-017-0532-y</v>
      </c>
      <c r="AC5223" s="13" t="str">
        <f>Tableau1[[#This Row],[Authors]]&amp;", "&amp;Tableau1[[#This Row],[Title]]&amp;" "&amp;Tableau1[[#This Row],[Journal]]&amp;". "&amp;Tableau1[[#This Row],[Year]]</f>
        <v>Liu Y, Cheng Y, Zhang Y, Zhang L, Zhao M, Wang K., Evaluating internal and ocular residual astigmatism in Chinese myopic children. Jpn J Ophthalmol. 2017</v>
      </c>
    </row>
    <row r="5224" spans="1:29" x14ac:dyDescent="0.3">
      <c r="A5224">
        <v>9969</v>
      </c>
      <c r="B5224" t="s">
        <v>2136</v>
      </c>
      <c r="C5224" t="s">
        <v>2137</v>
      </c>
      <c r="D5224" t="s">
        <v>2138</v>
      </c>
      <c r="E5224" t="s">
        <v>3231</v>
      </c>
      <c r="F5224" s="10"/>
      <c r="G5224">
        <v>2017</v>
      </c>
      <c r="J5224">
        <v>0.46562178932357368</v>
      </c>
      <c r="L5224" t="s">
        <v>44227</v>
      </c>
      <c r="M5224">
        <v>27521492</v>
      </c>
      <c r="Q5224" s="10"/>
      <c r="R5224" s="11">
        <f t="shared" si="162"/>
        <v>0</v>
      </c>
      <c r="U5224" s="11">
        <f t="shared" si="163"/>
        <v>0</v>
      </c>
      <c r="Y5224" s="11">
        <f>IF(SUM(Tableau1[[#This Row],[Other access]:[Sci-hub access]])&gt;=1,1,0)</f>
        <v>0</v>
      </c>
      <c r="Z5224" s="12">
        <f>IF(OR(Tableau1[[#This Row],[Access R1 + S1+ T1 ]]&gt;=1,Tableau1[[#This Row],[Access V1 +W1 + X1]]&gt;=1),1,0)</f>
        <v>0</v>
      </c>
      <c r="AB5224" s="10" t="str">
        <f>Tableau1[[#This Row],[DOI]]</f>
        <v>doi: 10.1111/jgh.13530</v>
      </c>
      <c r="AC5224" s="13" t="str">
        <f>Tableau1[[#This Row],[Authors]]&amp;", "&amp;Tableau1[[#This Row],[Title]]&amp;" "&amp;Tableau1[[#This Row],[Journal]]&amp;". "&amp;Tableau1[[#This Row],[Year]]</f>
        <v>Kim DH, Park Y, Kim B, Kim SW, Park SJ, Hong SP, Kim TI, Kim WH, Cheon JH., Fecal calprotectin as a non-invasive biomarker for intestinal involvement of Behçet's disease. J Gastroenterol Hepatol. 2017</v>
      </c>
    </row>
    <row r="5225" spans="1:29" x14ac:dyDescent="0.3">
      <c r="A5225">
        <v>7423</v>
      </c>
      <c r="B5225" t="s">
        <v>10230</v>
      </c>
      <c r="C5225" t="s">
        <v>20432</v>
      </c>
      <c r="D5225" t="s">
        <v>30665</v>
      </c>
      <c r="E5225" t="s">
        <v>2451</v>
      </c>
      <c r="F5225" s="10"/>
      <c r="G5225">
        <v>2017</v>
      </c>
      <c r="J5225">
        <v>0.46568056949456593</v>
      </c>
      <c r="L5225" t="s">
        <v>41779</v>
      </c>
      <c r="M5225">
        <v>28095478</v>
      </c>
      <c r="Q5225" s="10"/>
      <c r="R5225" s="11">
        <f t="shared" si="162"/>
        <v>0</v>
      </c>
      <c r="U5225" s="11">
        <f t="shared" si="163"/>
        <v>0</v>
      </c>
      <c r="Y5225" s="11">
        <f>IF(SUM(Tableau1[[#This Row],[Other access]:[Sci-hub access]])&gt;=1,1,0)</f>
        <v>0</v>
      </c>
      <c r="Z5225" s="12">
        <f>IF(OR(Tableau1[[#This Row],[Access R1 + S1+ T1 ]]&gt;=1,Tableau1[[#This Row],[Access V1 +W1 + X1]]&gt;=1),1,0)</f>
        <v>0</v>
      </c>
      <c r="AB5225" s="10" t="str">
        <f>Tableau1[[#This Row],[DOI]]</f>
        <v>doi: 10.1371/journal.pone.0170230</v>
      </c>
      <c r="AC5225" s="13" t="str">
        <f>Tableau1[[#This Row],[Authors]]&amp;", "&amp;Tableau1[[#This Row],[Title]]&amp;" "&amp;Tableau1[[#This Row],[Journal]]&amp;". "&amp;Tableau1[[#This Row],[Year]]</f>
        <v>Murata N, Miyamoto D, Togano T, Fukuchi T., Evaluating Silent Reading Performance with an Eye Tracking System in Patients with Glaucoma. PLoS One. 2017</v>
      </c>
    </row>
    <row r="5226" spans="1:29" ht="28.8" x14ac:dyDescent="0.3">
      <c r="A5226">
        <v>967</v>
      </c>
      <c r="B5226" t="s">
        <v>4229</v>
      </c>
      <c r="C5226" t="s">
        <v>14483</v>
      </c>
      <c r="D5226" t="s">
        <v>24650</v>
      </c>
      <c r="E5226" t="s">
        <v>2740</v>
      </c>
      <c r="F5226" s="10"/>
      <c r="G5226">
        <v>2017</v>
      </c>
      <c r="J5226">
        <v>0.46572437470105055</v>
      </c>
      <c r="L5226" t="s">
        <v>35455</v>
      </c>
      <c r="M5226">
        <v>29052317</v>
      </c>
      <c r="Q5226" s="10"/>
      <c r="R5226" s="11">
        <f t="shared" si="162"/>
        <v>0</v>
      </c>
      <c r="U5226" s="11">
        <f t="shared" si="163"/>
        <v>0</v>
      </c>
      <c r="Y5226" s="11">
        <f>IF(SUM(Tableau1[[#This Row],[Other access]:[Sci-hub access]])&gt;=1,1,0)</f>
        <v>0</v>
      </c>
      <c r="Z5226" s="12">
        <f>IF(OR(Tableau1[[#This Row],[Access R1 + S1+ T1 ]]&gt;=1,Tableau1[[#This Row],[Access V1 +W1 + X1]]&gt;=1),1,0)</f>
        <v>0</v>
      </c>
      <c r="AB5226" s="10" t="str">
        <f>Tableau1[[#This Row],[DOI]]</f>
        <v>doi: 10.1002/ajmg.a.38376</v>
      </c>
      <c r="AC5226" s="13" t="str">
        <f>Tableau1[[#This Row],[Authors]]&amp;", "&amp;Tableau1[[#This Row],[Title]]&amp;" "&amp;Tableau1[[#This Row],[Journal]]&amp;". "&amp;Tableau1[[#This Row],[Year]]</f>
        <v>Hardee I, Soldatos A, Davids M, Vilboux T, Toro C, David KL, Ferreira CR, Nehrebecky M, Snow J, Thurm A, Heller T, Macnamara EF, Gunay-Aygun M, Zein WM, Gahl WA, Malicdan MCV., Defective ciliogenesis in INPP5E-related Joubert syndrome. Am J Med Genet A. 2017</v>
      </c>
    </row>
    <row r="5227" spans="1:29" x14ac:dyDescent="0.3">
      <c r="A5227">
        <v>7941</v>
      </c>
      <c r="B5227" t="s">
        <v>10678</v>
      </c>
      <c r="C5227" t="s">
        <v>20874</v>
      </c>
      <c r="D5227" t="s">
        <v>31116</v>
      </c>
      <c r="E5227" t="s">
        <v>2471</v>
      </c>
      <c r="F5227" s="10"/>
      <c r="G5227">
        <v>2017</v>
      </c>
      <c r="J5227">
        <v>0.46593509549450141</v>
      </c>
      <c r="L5227" t="s">
        <v>42288</v>
      </c>
      <c r="M5227">
        <v>28025793</v>
      </c>
      <c r="Q5227" s="10"/>
      <c r="R5227" s="11">
        <f t="shared" si="162"/>
        <v>0</v>
      </c>
      <c r="U5227" s="11">
        <f t="shared" si="163"/>
        <v>0</v>
      </c>
      <c r="Y5227" s="11">
        <f>IF(SUM(Tableau1[[#This Row],[Other access]:[Sci-hub access]])&gt;=1,1,0)</f>
        <v>0</v>
      </c>
      <c r="Z5227" s="12">
        <f>IF(OR(Tableau1[[#This Row],[Access R1 + S1+ T1 ]]&gt;=1,Tableau1[[#This Row],[Access V1 +W1 + X1]]&gt;=1),1,0)</f>
        <v>0</v>
      </c>
      <c r="AB5227" s="10" t="str">
        <f>Tableau1[[#This Row],[DOI]]</f>
        <v>doi: 10.1007/s10792-016-0415-0</v>
      </c>
      <c r="AC5227" s="13" t="str">
        <f>Tableau1[[#This Row],[Authors]]&amp;", "&amp;Tableau1[[#This Row],[Title]]&amp;" "&amp;Tableau1[[#This Row],[Journal]]&amp;". "&amp;Tableau1[[#This Row],[Year]]</f>
        <v>Parihar JKS, Parihar AS, Jain VK, Kaushik J, Nath P., Allogenic cultivated limbal stem cell transplantation versus cadaveric keratolimbal allograft in ocular surface disorder: 1-year outcome. Int Ophthalmol. 2017</v>
      </c>
    </row>
    <row r="5228" spans="1:29" ht="28.8" x14ac:dyDescent="0.3">
      <c r="A5228">
        <v>4752</v>
      </c>
      <c r="B5228" t="s">
        <v>446</v>
      </c>
      <c r="C5228" t="s">
        <v>447</v>
      </c>
      <c r="D5228" t="s">
        <v>448</v>
      </c>
      <c r="E5228" t="s">
        <v>2848</v>
      </c>
      <c r="F5228" s="10"/>
      <c r="G5228">
        <v>2017</v>
      </c>
      <c r="J5228">
        <v>0.46606737688134003</v>
      </c>
      <c r="L5228" t="s">
        <v>39167</v>
      </c>
      <c r="M5228">
        <v>28410364</v>
      </c>
      <c r="Q5228" s="10"/>
      <c r="R5228" s="11">
        <f t="shared" si="162"/>
        <v>0</v>
      </c>
      <c r="U5228" s="11">
        <f t="shared" si="163"/>
        <v>0</v>
      </c>
      <c r="Y5228" s="11">
        <f>IF(SUM(Tableau1[[#This Row],[Other access]:[Sci-hub access]])&gt;=1,1,0)</f>
        <v>0</v>
      </c>
      <c r="Z5228" s="12">
        <f>IF(OR(Tableau1[[#This Row],[Access R1 + S1+ T1 ]]&gt;=1,Tableau1[[#This Row],[Access V1 +W1 + X1]]&gt;=1),1,0)</f>
        <v>0</v>
      </c>
      <c r="AB5228" s="10" t="str">
        <f>Tableau1[[#This Row],[DOI]]</f>
        <v>doi: 10.1371/journal.pgen.1006740</v>
      </c>
      <c r="AC5228" s="13" t="str">
        <f>Tableau1[[#This Row],[Authors]]&amp;", "&amp;Tableau1[[#This Row],[Title]]&amp;" "&amp;Tableau1[[#This Row],[Journal]]&amp;". "&amp;Tableau1[[#This Row],[Year]]</f>
        <v>Pearring JN, San Agustin JT, Lobanova ES, Gabriel CJ, Lieu EC, Monis WJ, Stuck MW, Strittmatter L, Jaber SM, Arshavsky VY, Pazour GJ., Loss of Arf4 causes severe degeneration of the exocrine pancreas but not cystic kidney disease or retinal degeneration. PLoS Genet. 2017</v>
      </c>
    </row>
    <row r="5229" spans="1:29" x14ac:dyDescent="0.3">
      <c r="A5229">
        <v>4682</v>
      </c>
      <c r="B5229" t="s">
        <v>7795</v>
      </c>
      <c r="C5229" t="s">
        <v>18027</v>
      </c>
      <c r="D5229" t="s">
        <v>28225</v>
      </c>
      <c r="E5229" t="s">
        <v>2467</v>
      </c>
      <c r="F5229" s="10"/>
      <c r="G5229">
        <v>2017</v>
      </c>
      <c r="J5229">
        <v>0.46608015144368842</v>
      </c>
      <c r="L5229" t="s">
        <v>39098</v>
      </c>
      <c r="M5229">
        <v>28419403</v>
      </c>
      <c r="Q5229" s="10"/>
      <c r="R5229" s="11">
        <f t="shared" si="162"/>
        <v>0</v>
      </c>
      <c r="U5229" s="11">
        <f t="shared" si="163"/>
        <v>0</v>
      </c>
      <c r="Y5229" s="11">
        <f>IF(SUM(Tableau1[[#This Row],[Other access]:[Sci-hub access]])&gt;=1,1,0)</f>
        <v>0</v>
      </c>
      <c r="Z5229" s="12">
        <f>IF(OR(Tableau1[[#This Row],[Access R1 + S1+ T1 ]]&gt;=1,Tableau1[[#This Row],[Access V1 +W1 + X1]]&gt;=1),1,0)</f>
        <v>0</v>
      </c>
      <c r="AB5229" s="10" t="str">
        <f>Tableau1[[#This Row],[DOI]]</f>
        <v>doi: 10.3928/23258160-20170329-12</v>
      </c>
      <c r="AC5229" s="13" t="str">
        <f>Tableau1[[#This Row],[Authors]]&amp;", "&amp;Tableau1[[#This Row],[Title]]&amp;" "&amp;Tableau1[[#This Row],[Journal]]&amp;". "&amp;Tableau1[[#This Row],[Year]]</f>
        <v>Rodrigues MW, Say EA, Shields CL, Jorge R., Adaptive Optics of Small Choroidal Melanoma. Ophthalmic Surg Lasers Imaging Retina. 2017</v>
      </c>
    </row>
    <row r="5230" spans="1:29" x14ac:dyDescent="0.3">
      <c r="A5230">
        <v>10982</v>
      </c>
      <c r="B5230" t="s">
        <v>13414</v>
      </c>
      <c r="C5230" t="s">
        <v>23576</v>
      </c>
      <c r="D5230" t="s">
        <v>33868</v>
      </c>
      <c r="E5230" t="s">
        <v>2447</v>
      </c>
      <c r="F5230" s="10"/>
      <c r="G5230">
        <v>2017</v>
      </c>
      <c r="J5230">
        <v>0.46613061638290143</v>
      </c>
      <c r="L5230" t="s">
        <v>45223</v>
      </c>
      <c r="M5230">
        <v>26730858</v>
      </c>
      <c r="Q5230" s="10"/>
      <c r="R5230" s="11">
        <f t="shared" si="162"/>
        <v>0</v>
      </c>
      <c r="U5230" s="11">
        <f t="shared" si="163"/>
        <v>0</v>
      </c>
      <c r="Y5230" s="11">
        <f>IF(SUM(Tableau1[[#This Row],[Other access]:[Sci-hub access]])&gt;=1,1,0)</f>
        <v>0</v>
      </c>
      <c r="Z5230" s="12">
        <f>IF(OR(Tableau1[[#This Row],[Access R1 + S1+ T1 ]]&gt;=1,Tableau1[[#This Row],[Access V1 +W1 + X1]]&gt;=1),1,0)</f>
        <v>0</v>
      </c>
      <c r="AB5230" s="10" t="str">
        <f>Tableau1[[#This Row],[DOI]]</f>
        <v>doi: 10.1097/IOP.0000000000000614</v>
      </c>
      <c r="AC5230" s="13" t="str">
        <f>Tableau1[[#This Row],[Authors]]&amp;", "&amp;Tableau1[[#This Row],[Title]]&amp;" "&amp;Tableau1[[#This Row],[Journal]]&amp;". "&amp;Tableau1[[#This Row],[Year]]</f>
        <v>Ganguly A, Pappuru RR, Ali MJ, Mishra DK, Naik MN., Ophthalmic Artery Occlusion Following Transconjunctival Orbitotomy. Ophthal Plast Reconstr Surg. 2017</v>
      </c>
    </row>
    <row r="5231" spans="1:29" x14ac:dyDescent="0.3">
      <c r="A5231">
        <v>1080</v>
      </c>
      <c r="B5231" t="s">
        <v>4342</v>
      </c>
      <c r="C5231" t="s">
        <v>14596</v>
      </c>
      <c r="D5231" t="s">
        <v>24763</v>
      </c>
      <c r="E5231" t="s">
        <v>2495</v>
      </c>
      <c r="F5231" s="10"/>
      <c r="G5231">
        <v>2017</v>
      </c>
      <c r="J5231">
        <v>0.46614890228969352</v>
      </c>
      <c r="L5231" t="s">
        <v>35568</v>
      </c>
      <c r="M5231">
        <v>29035923</v>
      </c>
      <c r="Q5231" s="10"/>
      <c r="R5231" s="11">
        <f t="shared" si="162"/>
        <v>0</v>
      </c>
      <c r="U5231" s="11">
        <f t="shared" si="163"/>
        <v>0</v>
      </c>
      <c r="Y5231" s="11">
        <f>IF(SUM(Tableau1[[#This Row],[Other access]:[Sci-hub access]])&gt;=1,1,0)</f>
        <v>0</v>
      </c>
      <c r="Z5231" s="12">
        <f>IF(OR(Tableau1[[#This Row],[Access R1 + S1+ T1 ]]&gt;=1,Tableau1[[#This Row],[Access V1 +W1 + X1]]&gt;=1),1,0)</f>
        <v>0</v>
      </c>
      <c r="AB5231" s="10" t="str">
        <f>Tableau1[[#This Row],[DOI]]</f>
        <v>doi: 10.1097/OPX.0000000000001136</v>
      </c>
      <c r="AC5231" s="13" t="str">
        <f>Tableau1[[#This Row],[Authors]]&amp;", "&amp;Tableau1[[#This Row],[Title]]&amp;" "&amp;Tableau1[[#This Row],[Journal]]&amp;". "&amp;Tableau1[[#This Row],[Year]]</f>
        <v>Wang MTM, Chan E, Ea L, Kam C, Lu Y, Misra SL, Craig JP., Randomized Trial of Desktop Humidifier for Dry Eye Relief in Computer Users. Optom Vis Sci. 2017</v>
      </c>
    </row>
    <row r="5232" spans="1:29" x14ac:dyDescent="0.3">
      <c r="A5232">
        <v>10339</v>
      </c>
      <c r="B5232" t="s">
        <v>12836</v>
      </c>
      <c r="C5232" t="s">
        <v>23003</v>
      </c>
      <c r="D5232" t="s">
        <v>33289</v>
      </c>
      <c r="E5232" t="s">
        <v>2469</v>
      </c>
      <c r="F5232" s="10"/>
      <c r="G5232">
        <v>2017</v>
      </c>
      <c r="J5232">
        <v>0.46620105785782062</v>
      </c>
      <c r="L5232" t="s">
        <v>44590</v>
      </c>
      <c r="M5232">
        <v>27367605</v>
      </c>
      <c r="Q5232" s="10"/>
      <c r="R5232" s="11">
        <f t="shared" si="162"/>
        <v>0</v>
      </c>
      <c r="U5232" s="11">
        <f t="shared" si="163"/>
        <v>0</v>
      </c>
      <c r="Y5232" s="11">
        <f>IF(SUM(Tableau1[[#This Row],[Other access]:[Sci-hub access]])&gt;=1,1,0)</f>
        <v>0</v>
      </c>
      <c r="Z5232" s="12">
        <f>IF(OR(Tableau1[[#This Row],[Access R1 + S1+ T1 ]]&gt;=1,Tableau1[[#This Row],[Access V1 +W1 + X1]]&gt;=1),1,0)</f>
        <v>0</v>
      </c>
      <c r="AB5232" s="10" t="str">
        <f>Tableau1[[#This Row],[DOI]]</f>
        <v>doi: 10.3109/08820538.2015.1131833</v>
      </c>
      <c r="AC5232" s="13" t="str">
        <f>Tableau1[[#This Row],[Authors]]&amp;", "&amp;Tableau1[[#This Row],[Title]]&amp;" "&amp;Tableau1[[#This Row],[Journal]]&amp;". "&amp;Tableau1[[#This Row],[Year]]</f>
        <v>Agraval U, Rogers NK., Bilateral Sequential Profound Visual Loss in Tuberous Sclerosis. Semin Ophthalmol. 2017</v>
      </c>
    </row>
    <row r="5233" spans="1:29" x14ac:dyDescent="0.3">
      <c r="A5233">
        <v>7725</v>
      </c>
      <c r="B5233" t="s">
        <v>10493</v>
      </c>
      <c r="C5233" t="s">
        <v>20689</v>
      </c>
      <c r="D5233" t="s">
        <v>30929</v>
      </c>
      <c r="E5233" t="s">
        <v>2523</v>
      </c>
      <c r="F5233" s="10"/>
      <c r="G5233">
        <v>2017</v>
      </c>
      <c r="J5233">
        <v>0.46621208988378526</v>
      </c>
      <c r="L5233" t="s">
        <v>42076</v>
      </c>
      <c r="M5233">
        <v>28060358</v>
      </c>
      <c r="Q5233" s="10"/>
      <c r="R5233" s="11">
        <f t="shared" si="162"/>
        <v>0</v>
      </c>
      <c r="U5233" s="11">
        <f t="shared" si="163"/>
        <v>0</v>
      </c>
      <c r="Y5233" s="11">
        <f>IF(SUM(Tableau1[[#This Row],[Other access]:[Sci-hub access]])&gt;=1,1,0)</f>
        <v>0</v>
      </c>
      <c r="Z5233" s="12">
        <f>IF(OR(Tableau1[[#This Row],[Access R1 + S1+ T1 ]]&gt;=1,Tableau1[[#This Row],[Access V1 +W1 + X1]]&gt;=1),1,0)</f>
        <v>0</v>
      </c>
      <c r="AB5233" s="10" t="str">
        <f>Tableau1[[#This Row],[DOI]]</f>
        <v>doi: 10.1038/eye.2016.280</v>
      </c>
      <c r="AC5233" s="13" t="str">
        <f>Tableau1[[#This Row],[Authors]]&amp;", "&amp;Tableau1[[#This Row],[Title]]&amp;" "&amp;Tableau1[[#This Row],[Journal]]&amp;". "&amp;Tableau1[[#This Row],[Year]]</f>
        <v>MacLaren RE., Electronic retinal implant surgery. Eye (Lond). 2017</v>
      </c>
    </row>
    <row r="5234" spans="1:29" x14ac:dyDescent="0.3">
      <c r="A5234">
        <v>3133</v>
      </c>
      <c r="B5234" t="s">
        <v>6322</v>
      </c>
      <c r="C5234" t="s">
        <v>16565</v>
      </c>
      <c r="D5234" t="s">
        <v>26746</v>
      </c>
      <c r="E5234" t="s">
        <v>2529</v>
      </c>
      <c r="F5234" s="10"/>
      <c r="G5234">
        <v>2017</v>
      </c>
      <c r="J5234">
        <v>0.46624233703799567</v>
      </c>
      <c r="L5234" t="s">
        <v>37587</v>
      </c>
      <c r="M5234">
        <v>28632411</v>
      </c>
      <c r="Q5234" s="10"/>
      <c r="R5234" s="11">
        <f t="shared" si="162"/>
        <v>0</v>
      </c>
      <c r="U5234" s="11">
        <f t="shared" si="163"/>
        <v>0</v>
      </c>
      <c r="Y5234" s="11">
        <f>IF(SUM(Tableau1[[#This Row],[Other access]:[Sci-hub access]])&gt;=1,1,0)</f>
        <v>0</v>
      </c>
      <c r="Z5234" s="12">
        <f>IF(OR(Tableau1[[#This Row],[Access R1 + S1+ T1 ]]&gt;=1,Tableau1[[#This Row],[Access V1 +W1 + X1]]&gt;=1),1,0)</f>
        <v>0</v>
      </c>
      <c r="AB5234" s="10" t="str">
        <f>Tableau1[[#This Row],[DOI]]</f>
        <v>doi: 10.1080/02713683.2017.1313430</v>
      </c>
      <c r="AC5234" s="13" t="str">
        <f>Tableau1[[#This Row],[Authors]]&amp;", "&amp;Tableau1[[#This Row],[Title]]&amp;" "&amp;Tableau1[[#This Row],[Journal]]&amp;". "&amp;Tableau1[[#This Row],[Year]]</f>
        <v>Ayar O, Alpay A, Koban Y, Akdemir MO, Yazgan S, Canturk Ugurbas S, Ugurbas SH., The Effect of Dexamethasone Intravitreal Implant on Retinal Nerve Fiber Layer in Patients Diagnosed with Branch Retinal Vein Occlusion. Curr Eye Res. 2017</v>
      </c>
    </row>
    <row r="5235" spans="1:29" ht="28.8" x14ac:dyDescent="0.3">
      <c r="A5235">
        <v>3966</v>
      </c>
      <c r="B5235" t="s">
        <v>7120</v>
      </c>
      <c r="C5235" t="s">
        <v>17357</v>
      </c>
      <c r="D5235" t="s">
        <v>27547</v>
      </c>
      <c r="E5235" t="s">
        <v>2490</v>
      </c>
      <c r="F5235" s="10"/>
      <c r="G5235">
        <v>2017</v>
      </c>
      <c r="J5235">
        <v>0.46624736658388533</v>
      </c>
      <c r="L5235" t="s">
        <v>38407</v>
      </c>
      <c r="M5235">
        <v>28499705</v>
      </c>
      <c r="Q5235" s="10"/>
      <c r="R5235" s="11">
        <f t="shared" si="162"/>
        <v>0</v>
      </c>
      <c r="U5235" s="11">
        <f t="shared" si="163"/>
        <v>0</v>
      </c>
      <c r="Y5235" s="11">
        <f>IF(SUM(Tableau1[[#This Row],[Other access]:[Sci-hub access]])&gt;=1,1,0)</f>
        <v>0</v>
      </c>
      <c r="Z5235" s="12">
        <f>IF(OR(Tableau1[[#This Row],[Access R1 + S1+ T1 ]]&gt;=1,Tableau1[[#This Row],[Access V1 +W1 + X1]]&gt;=1),1,0)</f>
        <v>0</v>
      </c>
      <c r="AB5235" s="10" t="str">
        <f>Tableau1[[#This Row],[DOI]]</f>
        <v>doi: 10.1016/j.ajo.2017.05.002</v>
      </c>
      <c r="AC5235" s="13" t="str">
        <f>Tableau1[[#This Row],[Authors]]&amp;", "&amp;Tableau1[[#This Row],[Title]]&amp;" "&amp;Tableau1[[#This Row],[Journal]]&amp;". "&amp;Tableau1[[#This Row],[Year]]</f>
        <v>Hariri AH, Velaga SB, Girach A, Ip MS, Le PV, Lam BL, Fischer MD, Sankila EM, Pennesi ME, Holz FG, MacLaren RE, Birch DG, Hoyng CB, MacDonald IM, Black GC, Tsang SH, Bressler NM, Larsen M, Gorin MB, Webster AR, Sadda SR; Natural History of the Progression of Choroideremia (NIGHT) Study Group.., Measurement and Reproducibility of Preserved Ellipsoid Zone Area and Preserved Retinal Pigment Epithelium Area in Eyes With Choroideremia. Am J Ophthalmol. 2017</v>
      </c>
    </row>
    <row r="5236" spans="1:29" x14ac:dyDescent="0.3">
      <c r="A5236">
        <v>5229</v>
      </c>
      <c r="B5236" t="s">
        <v>8297</v>
      </c>
      <c r="C5236" t="s">
        <v>18521</v>
      </c>
      <c r="D5236" t="s">
        <v>28727</v>
      </c>
      <c r="E5236" t="s">
        <v>2443</v>
      </c>
      <c r="F5236" s="10"/>
      <c r="G5236">
        <v>2017</v>
      </c>
      <c r="J5236">
        <v>0.46641663078293627</v>
      </c>
      <c r="L5236" t="s">
        <v>39630</v>
      </c>
      <c r="M5236">
        <v>28358960</v>
      </c>
      <c r="Q5236" s="10"/>
      <c r="R5236" s="11">
        <f t="shared" si="162"/>
        <v>0</v>
      </c>
      <c r="U5236" s="11">
        <f t="shared" si="163"/>
        <v>0</v>
      </c>
      <c r="Y5236" s="11">
        <f>IF(SUM(Tableau1[[#This Row],[Other access]:[Sci-hub access]])&gt;=1,1,0)</f>
        <v>0</v>
      </c>
      <c r="Z5236" s="12">
        <f>IF(OR(Tableau1[[#This Row],[Access R1 + S1+ T1 ]]&gt;=1,Tableau1[[#This Row],[Access V1 +W1 + X1]]&gt;=1),1,0)</f>
        <v>0</v>
      </c>
      <c r="AB5236" s="10" t="str">
        <f>Tableau1[[#This Row],[DOI]]</f>
        <v>doi: 10.1167/iovs.16-21122</v>
      </c>
      <c r="AC5236" s="13" t="str">
        <f>Tableau1[[#This Row],[Authors]]&amp;", "&amp;Tableau1[[#This Row],[Title]]&amp;" "&amp;Tableau1[[#This Row],[Journal]]&amp;". "&amp;Tableau1[[#This Row],[Year]]</f>
        <v>Taylor DJ, Smith ND, Crabb DP., Searching for Objects in Everyday Scenes: Measuring Performance in People With Dry Age-Related Macular Degeneration. Invest Ophthalmol Vis Sci. 2017</v>
      </c>
    </row>
    <row r="5237" spans="1:29" x14ac:dyDescent="0.3">
      <c r="A5237">
        <v>4087</v>
      </c>
      <c r="B5237" t="s">
        <v>7234</v>
      </c>
      <c r="C5237" t="s">
        <v>17472</v>
      </c>
      <c r="D5237" t="s">
        <v>27662</v>
      </c>
      <c r="E5237" t="s">
        <v>34176</v>
      </c>
      <c r="F5237" s="10"/>
      <c r="G5237">
        <v>2017</v>
      </c>
      <c r="J5237">
        <v>0.4664299617325639</v>
      </c>
      <c r="L5237" t="s">
        <v>38519</v>
      </c>
      <c r="M5237">
        <v>28486967</v>
      </c>
      <c r="Q5237" s="10"/>
      <c r="R5237" s="11">
        <f t="shared" si="162"/>
        <v>0</v>
      </c>
      <c r="U5237" s="11">
        <f t="shared" si="163"/>
        <v>0</v>
      </c>
      <c r="Y5237" s="11">
        <f>IF(SUM(Tableau1[[#This Row],[Other access]:[Sci-hub access]])&gt;=1,1,0)</f>
        <v>0</v>
      </c>
      <c r="Z5237" s="12">
        <f>IF(OR(Tableau1[[#This Row],[Access R1 + S1+ T1 ]]&gt;=1,Tableau1[[#This Row],[Access V1 +W1 + X1]]&gt;=1),1,0)</f>
        <v>0</v>
      </c>
      <c r="AB5237" s="10" t="str">
        <f>Tableau1[[#This Row],[DOI]]</f>
        <v>doi: 10.1186/s13023-017-0639-8</v>
      </c>
      <c r="AC5237" s="13" t="str">
        <f>Tableau1[[#This Row],[Authors]]&amp;", "&amp;Tableau1[[#This Row],[Title]]&amp;" "&amp;Tableau1[[#This Row],[Journal]]&amp;". "&amp;Tableau1[[#This Row],[Year]]</f>
        <v>Germain DP., Pseudoxanthoma elasticum. Orphanet J Rare Dis. 2017</v>
      </c>
    </row>
    <row r="5238" spans="1:29" ht="28.8" x14ac:dyDescent="0.3">
      <c r="A5238">
        <v>3582</v>
      </c>
      <c r="B5238" t="s">
        <v>6754</v>
      </c>
      <c r="C5238" t="s">
        <v>16996</v>
      </c>
      <c r="D5238" t="s">
        <v>27178</v>
      </c>
      <c r="E5238" t="s">
        <v>2862</v>
      </c>
      <c r="F5238" s="10"/>
      <c r="G5238">
        <v>2017</v>
      </c>
      <c r="J5238">
        <v>0.46648201386725385</v>
      </c>
      <c r="L5238" t="s">
        <v>38028</v>
      </c>
      <c r="M5238">
        <v>28566607</v>
      </c>
      <c r="Q5238" s="10"/>
      <c r="R5238" s="11">
        <f t="shared" si="162"/>
        <v>0</v>
      </c>
      <c r="U5238" s="11">
        <f t="shared" si="163"/>
        <v>0</v>
      </c>
      <c r="Y5238" s="11">
        <f>IF(SUM(Tableau1[[#This Row],[Other access]:[Sci-hub access]])&gt;=1,1,0)</f>
        <v>0</v>
      </c>
      <c r="Z5238" s="12">
        <f>IF(OR(Tableau1[[#This Row],[Access R1 + S1+ T1 ]]&gt;=1,Tableau1[[#This Row],[Access V1 +W1 + X1]]&gt;=1),1,0)</f>
        <v>0</v>
      </c>
      <c r="AB5238" s="10" t="str">
        <f>Tableau1[[#This Row],[DOI]]</f>
        <v>doi: 10.2169/internalmedicine.56.7573</v>
      </c>
      <c r="AC5238" s="13" t="str">
        <f>Tableau1[[#This Row],[Authors]]&amp;", "&amp;Tableau1[[#This Row],[Title]]&amp;" "&amp;Tableau1[[#This Row],[Journal]]&amp;". "&amp;Tableau1[[#This Row],[Year]]</f>
        <v>Imai A, Takase H, Imadome KI, Matsuda G, Ohnishi I, Yamamoto K, Kudo T, Tanaka Y, Maehara T, Miura O, Arai A., Development of Extranodal NK/T-cell Lymphoma Nasal Type in Cerebrum Following Epstein-Barr Virus-positive Uveitis. Intern Med. 2017</v>
      </c>
    </row>
    <row r="5239" spans="1:29" x14ac:dyDescent="0.3">
      <c r="A5239">
        <v>1753</v>
      </c>
      <c r="B5239" t="s">
        <v>5002</v>
      </c>
      <c r="C5239" t="s">
        <v>15250</v>
      </c>
      <c r="D5239" t="s">
        <v>25423</v>
      </c>
      <c r="E5239" t="s">
        <v>3019</v>
      </c>
      <c r="F5239" s="10"/>
      <c r="G5239">
        <v>2017</v>
      </c>
      <c r="J5239">
        <v>0.46664270778300732</v>
      </c>
      <c r="L5239" t="s">
        <v>36229</v>
      </c>
      <c r="M5239">
        <v>28885571</v>
      </c>
      <c r="Q5239" s="10"/>
      <c r="R5239" s="11">
        <f t="shared" si="162"/>
        <v>0</v>
      </c>
      <c r="U5239" s="11">
        <f t="shared" si="163"/>
        <v>0</v>
      </c>
      <c r="Y5239" s="11">
        <f>IF(SUM(Tableau1[[#This Row],[Other access]:[Sci-hub access]])&gt;=1,1,0)</f>
        <v>0</v>
      </c>
      <c r="Z5239" s="12">
        <f>IF(OR(Tableau1[[#This Row],[Access R1 + S1+ T1 ]]&gt;=1,Tableau1[[#This Row],[Access V1 +W1 + X1]]&gt;=1),1,0)</f>
        <v>0</v>
      </c>
      <c r="AB5239" s="10" t="str">
        <f>Tableau1[[#This Row],[DOI]]</f>
        <v>doi: 10.3390/ijerph14091034</v>
      </c>
      <c r="AC5239" s="13" t="str">
        <f>Tableau1[[#This Row],[Authors]]&amp;", "&amp;Tableau1[[#This Row],[Title]]&amp;" "&amp;Tableau1[[#This Row],[Journal]]&amp;". "&amp;Tableau1[[#This Row],[Year]]</f>
        <v>Guo C, Wang Z, He P, Chen G, Zheng X., Prevalence, Causes and Social Factors of Visual Impairment among Chinese Adults: Based on a National Survey. Int J Environ Res Public Health. 2017</v>
      </c>
    </row>
    <row r="5240" spans="1:29" x14ac:dyDescent="0.3">
      <c r="A5240">
        <v>3642</v>
      </c>
      <c r="B5240" t="s">
        <v>6814</v>
      </c>
      <c r="C5240" t="s">
        <v>17055</v>
      </c>
      <c r="D5240" t="s">
        <v>27238</v>
      </c>
      <c r="E5240" t="s">
        <v>2451</v>
      </c>
      <c r="F5240" s="10"/>
      <c r="G5240">
        <v>2017</v>
      </c>
      <c r="J5240">
        <v>0.46664765730984903</v>
      </c>
      <c r="L5240" t="s">
        <v>38088</v>
      </c>
      <c r="M5240">
        <v>28552951</v>
      </c>
      <c r="Q5240" s="10"/>
      <c r="R5240" s="11">
        <f t="shared" si="162"/>
        <v>0</v>
      </c>
      <c r="U5240" s="11">
        <f t="shared" si="163"/>
        <v>0</v>
      </c>
      <c r="Y5240" s="11">
        <f>IF(SUM(Tableau1[[#This Row],[Other access]:[Sci-hub access]])&gt;=1,1,0)</f>
        <v>0</v>
      </c>
      <c r="Z5240" s="12">
        <f>IF(OR(Tableau1[[#This Row],[Access R1 + S1+ T1 ]]&gt;=1,Tableau1[[#This Row],[Access V1 +W1 + X1]]&gt;=1),1,0)</f>
        <v>0</v>
      </c>
      <c r="AB5240" s="10" t="str">
        <f>Tableau1[[#This Row],[DOI]]</f>
        <v>doi: 10.1371/journal.pone.0177320</v>
      </c>
      <c r="AC5240" s="13" t="str">
        <f>Tableau1[[#This Row],[Authors]]&amp;", "&amp;Tableau1[[#This Row],[Title]]&amp;" "&amp;Tableau1[[#This Row],[Journal]]&amp;". "&amp;Tableau1[[#This Row],[Year]]</f>
        <v>Qu S, Du Y, Chang S, Guo L, Fang K, Li Y, Zhang F, Zhang K, Wang J., Common variants near IKZF1 are associated with primary Sjögren's syndrome in Han Chinese. PLoS One. 2017</v>
      </c>
    </row>
    <row r="5241" spans="1:29" x14ac:dyDescent="0.3">
      <c r="A5241">
        <v>8966</v>
      </c>
      <c r="B5241" t="s">
        <v>11586</v>
      </c>
      <c r="C5241" t="s">
        <v>21766</v>
      </c>
      <c r="D5241" t="s">
        <v>32027</v>
      </c>
      <c r="E5241" t="s">
        <v>3244</v>
      </c>
      <c r="F5241" s="10"/>
      <c r="G5241">
        <v>2017</v>
      </c>
      <c r="J5241">
        <v>0.46694441081910565</v>
      </c>
      <c r="L5241" t="s">
        <v>43293</v>
      </c>
      <c r="M5241">
        <v>27740698</v>
      </c>
      <c r="Q5241" s="10"/>
      <c r="R5241" s="11">
        <f t="shared" si="162"/>
        <v>0</v>
      </c>
      <c r="U5241" s="11">
        <f t="shared" si="163"/>
        <v>0</v>
      </c>
      <c r="Y5241" s="11">
        <f>IF(SUM(Tableau1[[#This Row],[Other access]:[Sci-hub access]])&gt;=1,1,0)</f>
        <v>0</v>
      </c>
      <c r="Z5241" s="12">
        <f>IF(OR(Tableau1[[#This Row],[Access R1 + S1+ T1 ]]&gt;=1,Tableau1[[#This Row],[Access V1 +W1 + X1]]&gt;=1),1,0)</f>
        <v>0</v>
      </c>
      <c r="AB5241" s="10" t="str">
        <f>Tableau1[[#This Row],[DOI]]</f>
        <v>doi: 10.1111/jdv.14012</v>
      </c>
      <c r="AC5241" s="13" t="str">
        <f>Tableau1[[#This Row],[Authors]]&amp;", "&amp;Tableau1[[#This Row],[Title]]&amp;" "&amp;Tableau1[[#This Row],[Journal]]&amp;". "&amp;Tableau1[[#This Row],[Year]]</f>
        <v>Tan E, Lin F, Sheck L, Salmon P, Ng S., A practical decision-tree model to predict complexity of reconstructive surgery after periocular basal cell carcinoma excision. J Eur Acad Dermatol Venereol. 2017</v>
      </c>
    </row>
    <row r="5242" spans="1:29" x14ac:dyDescent="0.3">
      <c r="A5242">
        <v>8614</v>
      </c>
      <c r="B5242" t="s">
        <v>11276</v>
      </c>
      <c r="C5242" t="s">
        <v>21460</v>
      </c>
      <c r="D5242" t="s">
        <v>31715</v>
      </c>
      <c r="E5242" t="s">
        <v>3098</v>
      </c>
      <c r="F5242" s="10"/>
      <c r="G5242">
        <v>2017</v>
      </c>
      <c r="J5242">
        <v>0.46702815281691235</v>
      </c>
      <c r="L5242" t="s">
        <v>42950</v>
      </c>
      <c r="M5242">
        <v>27879347</v>
      </c>
      <c r="Q5242" s="10"/>
      <c r="R5242" s="11">
        <f t="shared" si="162"/>
        <v>0</v>
      </c>
      <c r="U5242" s="11">
        <f t="shared" si="163"/>
        <v>0</v>
      </c>
      <c r="Y5242" s="11">
        <f>IF(SUM(Tableau1[[#This Row],[Other access]:[Sci-hub access]])&gt;=1,1,0)</f>
        <v>0</v>
      </c>
      <c r="Z5242" s="12">
        <f>IF(OR(Tableau1[[#This Row],[Access R1 + S1+ T1 ]]&gt;=1,Tableau1[[#This Row],[Access V1 +W1 + X1]]&gt;=1),1,0)</f>
        <v>0</v>
      </c>
      <c r="AB5242" s="10" t="str">
        <f>Tableau1[[#This Row],[DOI]]</f>
        <v>doi: 10.1534/genetics.116.195966</v>
      </c>
      <c r="AC5242" s="13" t="str">
        <f>Tableau1[[#This Row],[Authors]]&amp;", "&amp;Tableau1[[#This Row],[Title]]&amp;" "&amp;Tableau1[[#This Row],[Journal]]&amp;". "&amp;Tableau1[[#This Row],[Year]]</f>
        <v>Grassmann F, Heid IM, Weber BH; International AMD Genomics Consortium (IAMDGC).., Recombinant Haplotypes Narrow the ARMS2/HTRA1 Association Signal for Age-Related Macular Degeneration. Genetics. 2017</v>
      </c>
    </row>
    <row r="5243" spans="1:29" x14ac:dyDescent="0.3">
      <c r="A5243">
        <v>3184</v>
      </c>
      <c r="B5243" t="s">
        <v>223</v>
      </c>
      <c r="C5243" t="s">
        <v>224</v>
      </c>
      <c r="D5243" t="s">
        <v>225</v>
      </c>
      <c r="E5243" t="s">
        <v>3202</v>
      </c>
      <c r="F5243" s="10"/>
      <c r="G5243">
        <v>2017</v>
      </c>
      <c r="J5243">
        <v>0.46706087426579068</v>
      </c>
      <c r="L5243" t="s">
        <v>37637</v>
      </c>
      <c r="M5243">
        <v>28622488</v>
      </c>
      <c r="Q5243" s="10"/>
      <c r="R5243" s="11">
        <f t="shared" si="162"/>
        <v>0</v>
      </c>
      <c r="U5243" s="11">
        <f t="shared" si="163"/>
        <v>0</v>
      </c>
      <c r="Y5243" s="11">
        <f>IF(SUM(Tableau1[[#This Row],[Other access]:[Sci-hub access]])&gt;=1,1,0)</f>
        <v>0</v>
      </c>
      <c r="Z5243" s="12">
        <f>IF(OR(Tableau1[[#This Row],[Access R1 + S1+ T1 ]]&gt;=1,Tableau1[[#This Row],[Access V1 +W1 + X1]]&gt;=1),1,0)</f>
        <v>0</v>
      </c>
      <c r="AB5243" s="10" t="str">
        <f>Tableau1[[#This Row],[DOI]]</f>
        <v>doi: 10.2519/jospt.2017.7052</v>
      </c>
      <c r="AC5243" s="13" t="str">
        <f>Tableau1[[#This Row],[Authors]]&amp;", "&amp;Tableau1[[#This Row],[Title]]&amp;" "&amp;Tableau1[[#This Row],[Journal]]&amp;". "&amp;Tableau1[[#This Row],[Year]]</f>
        <v>Treleaven J., Dizziness, Unsteadiness, Visual Disturbances, and Sensorimotor Control in Traumatic Neck Pain. J Orthop Sports Phys Ther. 2017</v>
      </c>
    </row>
    <row r="5244" spans="1:29" x14ac:dyDescent="0.3">
      <c r="A5244">
        <v>7221</v>
      </c>
      <c r="B5244" t="s">
        <v>10049</v>
      </c>
      <c r="C5244" t="s">
        <v>20251</v>
      </c>
      <c r="D5244" t="s">
        <v>30483</v>
      </c>
      <c r="E5244" t="s">
        <v>2458</v>
      </c>
      <c r="F5244" s="10"/>
      <c r="G5244">
        <v>2017</v>
      </c>
      <c r="J5244">
        <v>0.46706523453973436</v>
      </c>
      <c r="L5244" t="s">
        <v>41577</v>
      </c>
      <c r="M5244">
        <v>28114645</v>
      </c>
      <c r="Q5244" s="10"/>
      <c r="R5244" s="11">
        <f t="shared" si="162"/>
        <v>0</v>
      </c>
      <c r="U5244" s="11">
        <f t="shared" si="163"/>
        <v>0</v>
      </c>
      <c r="Y5244" s="11">
        <f>IF(SUM(Tableau1[[#This Row],[Other access]:[Sci-hub access]])&gt;=1,1,0)</f>
        <v>0</v>
      </c>
      <c r="Z5244" s="12">
        <f>IF(OR(Tableau1[[#This Row],[Access R1 + S1+ T1 ]]&gt;=1,Tableau1[[#This Row],[Access V1 +W1 + X1]]&gt;=1),1,0)</f>
        <v>0</v>
      </c>
      <c r="AB5244" s="10" t="str">
        <f>Tableau1[[#This Row],[DOI]]</f>
        <v>doi: 10.1001/jamaophthalmol.2016.5406</v>
      </c>
      <c r="AC5244" s="13" t="str">
        <f>Tableau1[[#This Row],[Authors]]&amp;", "&amp;Tableau1[[#This Row],[Title]]&amp;" "&amp;Tableau1[[#This Row],[Journal]]&amp;". "&amp;Tableau1[[#This Row],[Year]]</f>
        <v>Talwar N, Musch DC, Stein JD., Association of Daily Dosage and Type of Statin Agent With Risk of Open-Angle Glaucoma. JAMA Ophthalmol. 2017</v>
      </c>
    </row>
    <row r="5245" spans="1:29" x14ac:dyDescent="0.3">
      <c r="A5245">
        <v>10951</v>
      </c>
      <c r="B5245" t="s">
        <v>13385</v>
      </c>
      <c r="C5245" t="s">
        <v>23547</v>
      </c>
      <c r="D5245" t="s">
        <v>33839</v>
      </c>
      <c r="E5245" t="s">
        <v>2469</v>
      </c>
      <c r="F5245" s="10"/>
      <c r="G5245">
        <v>2017</v>
      </c>
      <c r="J5245">
        <v>0.46711413912571165</v>
      </c>
      <c r="L5245" t="s">
        <v>45192</v>
      </c>
      <c r="M5245">
        <v>26795877</v>
      </c>
      <c r="Q5245" s="10"/>
      <c r="R5245" s="11">
        <f t="shared" si="162"/>
        <v>0</v>
      </c>
      <c r="U5245" s="11">
        <f t="shared" si="163"/>
        <v>0</v>
      </c>
      <c r="Y5245" s="11">
        <f>IF(SUM(Tableau1[[#This Row],[Other access]:[Sci-hub access]])&gt;=1,1,0)</f>
        <v>0</v>
      </c>
      <c r="Z5245" s="12">
        <f>IF(OR(Tableau1[[#This Row],[Access R1 + S1+ T1 ]]&gt;=1,Tableau1[[#This Row],[Access V1 +W1 + X1]]&gt;=1),1,0)</f>
        <v>0</v>
      </c>
      <c r="AB5245" s="10" t="str">
        <f>Tableau1[[#This Row],[DOI]]</f>
        <v>doi: 10.3109/08820538.2015.1053625</v>
      </c>
      <c r="AC5245" s="13" t="str">
        <f>Tableau1[[#This Row],[Authors]]&amp;", "&amp;Tableau1[[#This Row],[Title]]&amp;" "&amp;Tableau1[[#This Row],[Journal]]&amp;". "&amp;Tableau1[[#This Row],[Year]]</f>
        <v>Gürağaç FB, Totan Y, Güler E, Tenlik A, Ertuğrul İG., Normative Spectral Domain Optical Coherence Tomography Data in Healthy Turkish Children. Semin Ophthalmol. 2017</v>
      </c>
    </row>
    <row r="5246" spans="1:29" x14ac:dyDescent="0.3">
      <c r="A5246">
        <v>9944</v>
      </c>
      <c r="B5246" t="s">
        <v>12470</v>
      </c>
      <c r="C5246" t="s">
        <v>22639</v>
      </c>
      <c r="D5246" t="s">
        <v>32918</v>
      </c>
      <c r="E5246" t="s">
        <v>2457</v>
      </c>
      <c r="F5246" s="10"/>
      <c r="G5246">
        <v>2017</v>
      </c>
      <c r="J5246">
        <v>0.46722470923258475</v>
      </c>
      <c r="L5246" t="s">
        <v>44202</v>
      </c>
      <c r="M5246">
        <v>27533643</v>
      </c>
      <c r="Q5246" s="10"/>
      <c r="R5246" s="11">
        <f t="shared" si="162"/>
        <v>0</v>
      </c>
      <c r="U5246" s="11">
        <f t="shared" si="163"/>
        <v>0</v>
      </c>
      <c r="Y5246" s="11">
        <f>IF(SUM(Tableau1[[#This Row],[Other access]:[Sci-hub access]])&gt;=1,1,0)</f>
        <v>0</v>
      </c>
      <c r="Z5246" s="12">
        <f>IF(OR(Tableau1[[#This Row],[Access R1 + S1+ T1 ]]&gt;=1,Tableau1[[#This Row],[Access V1 +W1 + X1]]&gt;=1),1,0)</f>
        <v>0</v>
      </c>
      <c r="AB5246" s="10" t="str">
        <f>Tableau1[[#This Row],[DOI]]</f>
        <v>doi: 10.1097/ICB.0000000000000383</v>
      </c>
      <c r="AC5246" s="13" t="str">
        <f>Tableau1[[#This Row],[Authors]]&amp;", "&amp;Tableau1[[#This Row],[Title]]&amp;" "&amp;Tableau1[[#This Row],[Journal]]&amp;". "&amp;Tableau1[[#This Row],[Year]]</f>
        <v>Nagiel A, Rootman DB, McCannel TA., PARANEOPLASTIC VITELLIFORM MACULOPATHY IN THE SETTING OF CHOROIDAL MELANOMA: EVOLUTION OVER ONE YEAR. Retin Cases Brief Rep. 2017</v>
      </c>
    </row>
    <row r="5247" spans="1:29" x14ac:dyDescent="0.3">
      <c r="A5247">
        <v>6248</v>
      </c>
      <c r="B5247" t="s">
        <v>9205</v>
      </c>
      <c r="C5247" t="s">
        <v>19418</v>
      </c>
      <c r="D5247" t="s">
        <v>29636</v>
      </c>
      <c r="E5247" t="s">
        <v>2451</v>
      </c>
      <c r="F5247" s="10"/>
      <c r="G5247">
        <v>2017</v>
      </c>
      <c r="J5247">
        <v>0.4672263126303462</v>
      </c>
      <c r="L5247" t="s">
        <v>40618</v>
      </c>
      <c r="M5247">
        <v>28235010</v>
      </c>
      <c r="Q5247" s="10"/>
      <c r="R5247" s="11">
        <f t="shared" si="162"/>
        <v>0</v>
      </c>
      <c r="U5247" s="11">
        <f t="shared" si="163"/>
        <v>0</v>
      </c>
      <c r="Y5247" s="11">
        <f>IF(SUM(Tableau1[[#This Row],[Other access]:[Sci-hub access]])&gt;=1,1,0)</f>
        <v>0</v>
      </c>
      <c r="Z5247" s="12">
        <f>IF(OR(Tableau1[[#This Row],[Access R1 + S1+ T1 ]]&gt;=1,Tableau1[[#This Row],[Access V1 +W1 + X1]]&gt;=1),1,0)</f>
        <v>0</v>
      </c>
      <c r="AB5247" s="10" t="str">
        <f>Tableau1[[#This Row],[DOI]]</f>
        <v>doi: 10.1371/journal.pone.0172014</v>
      </c>
      <c r="AC5247" s="13" t="str">
        <f>Tableau1[[#This Row],[Authors]]&amp;", "&amp;Tableau1[[#This Row],[Title]]&amp;" "&amp;Tableau1[[#This Row],[Journal]]&amp;". "&amp;Tableau1[[#This Row],[Year]]</f>
        <v>Konstantopoulos A, Liu YC, Teo EP, Lwin NC, Yam GH, Mehta JS., Early wound healing and refractive response of different pocket configurations following presbyopic inlay implantation. PLoS One. 2017</v>
      </c>
    </row>
    <row r="5248" spans="1:29" ht="43.2" x14ac:dyDescent="0.3">
      <c r="A5248">
        <v>9843</v>
      </c>
      <c r="B5248" t="s">
        <v>2115</v>
      </c>
      <c r="C5248" t="s">
        <v>2116</v>
      </c>
      <c r="D5248" t="s">
        <v>2117</v>
      </c>
      <c r="E5248" t="s">
        <v>2772</v>
      </c>
      <c r="F5248" s="10"/>
      <c r="G5248">
        <v>2017</v>
      </c>
      <c r="J5248">
        <v>0.46723020495914469</v>
      </c>
      <c r="L5248" t="s">
        <v>44105</v>
      </c>
      <c r="M5248">
        <v>27564390</v>
      </c>
      <c r="Q5248" s="10"/>
      <c r="R5248" s="11">
        <f t="shared" si="162"/>
        <v>0</v>
      </c>
      <c r="U5248" s="11">
        <f t="shared" si="163"/>
        <v>0</v>
      </c>
      <c r="Y5248" s="11">
        <f>IF(SUM(Tableau1[[#This Row],[Other access]:[Sci-hub access]])&gt;=1,1,0)</f>
        <v>0</v>
      </c>
      <c r="Z5248" s="12">
        <f>IF(OR(Tableau1[[#This Row],[Access R1 + S1+ T1 ]]&gt;=1,Tableau1[[#This Row],[Access V1 +W1 + X1]]&gt;=1),1,0)</f>
        <v>0</v>
      </c>
      <c r="AB5248" s="10" t="str">
        <f>Tableau1[[#This Row],[DOI]]</f>
        <v>doi: 10.1002/acr.23015</v>
      </c>
      <c r="AC5248" s="13" t="str">
        <f>Tableau1[[#This Row],[Authors]]&amp;", "&amp;Tableau1[[#This Row],[Title]]&amp;" "&amp;Tableau1[[#This Row],[Journal]]&amp;". "&amp;Tableau1[[#This Row],[Year]]</f>
        <v>Rúa-Figueroa I, Fernández Castro M, Andreu JL, Sanchez-Piedra C, Martínez-Taboada V, Olivé A, López-Longo J, Rosas J, Galindo M, Calvo-Alén J, Fernández-Nebro A, Alonso F, Rodríguez-Lozano B, Alberto García Vadillo J, Menor R, Narváez FJ, Erausquin C, García-Aparicio Á, Tomero E, Manrique-Arija S, Horcada L, Uriarte E, et al., Comorbidities in Patients With Primary Sjögren's Syndrome and Systemic Lupus Erythematosus: A Comparative Registries-Based Study. Arthritis Care Res (Hoboken). 2017</v>
      </c>
    </row>
    <row r="5249" spans="1:29" x14ac:dyDescent="0.3">
      <c r="A5249">
        <v>6311</v>
      </c>
      <c r="B5249" t="s">
        <v>9265</v>
      </c>
      <c r="C5249" t="s">
        <v>19476</v>
      </c>
      <c r="D5249" t="s">
        <v>29696</v>
      </c>
      <c r="E5249" t="s">
        <v>34165</v>
      </c>
      <c r="F5249" s="10"/>
      <c r="G5249">
        <v>2017</v>
      </c>
      <c r="J5249">
        <v>0.46725451614220737</v>
      </c>
      <c r="L5249" t="s">
        <v>40680</v>
      </c>
      <c r="M5249">
        <v>28229405</v>
      </c>
      <c r="Q5249" s="10"/>
      <c r="R5249" s="11">
        <f t="shared" si="162"/>
        <v>0</v>
      </c>
      <c r="U5249" s="11">
        <f t="shared" si="163"/>
        <v>0</v>
      </c>
      <c r="Y5249" s="11">
        <f>IF(SUM(Tableau1[[#This Row],[Other access]:[Sci-hub access]])&gt;=1,1,0)</f>
        <v>0</v>
      </c>
      <c r="Z5249" s="12">
        <f>IF(OR(Tableau1[[#This Row],[Access R1 + S1+ T1 ]]&gt;=1,Tableau1[[#This Row],[Access V1 +W1 + X1]]&gt;=1),1,0)</f>
        <v>0</v>
      </c>
      <c r="AB5249" s="10" t="str">
        <f>Tableau1[[#This Row],[DOI]]</f>
        <v>doi: 10.1007/978-1-4939-6756-8_3</v>
      </c>
      <c r="AC5249" s="13" t="str">
        <f>Tableau1[[#This Row],[Authors]]&amp;", "&amp;Tableau1[[#This Row],[Title]]&amp;" "&amp;Tableau1[[#This Row],[Journal]]&amp;". "&amp;Tableau1[[#This Row],[Year]]</f>
        <v>Elghanam GA, Liu Y, Khalili S, Fang D, Tran SD., Compact Bone-Derived Multipotent Mesenchymal Stromal Cells (MSCs) for the Treatment of Sjogren's-like Disease in NOD Mice. Methods Mol Biol. 2017</v>
      </c>
    </row>
    <row r="5250" spans="1:29" x14ac:dyDescent="0.3">
      <c r="A5250">
        <v>10868</v>
      </c>
      <c r="B5250" t="s">
        <v>13315</v>
      </c>
      <c r="C5250" t="s">
        <v>23477</v>
      </c>
      <c r="D5250" t="s">
        <v>33769</v>
      </c>
      <c r="E5250" t="s">
        <v>2457</v>
      </c>
      <c r="F5250" s="10"/>
      <c r="G5250">
        <v>2017</v>
      </c>
      <c r="J5250">
        <v>0.4672737523302366</v>
      </c>
      <c r="L5250" t="s">
        <v>45113</v>
      </c>
      <c r="M5250">
        <v>26934302</v>
      </c>
      <c r="Q5250" s="10"/>
      <c r="R5250" s="11">
        <f t="shared" ref="R5250:R5313" si="164">IF(SUM(N5250:Q5250)&gt;0,1,0)</f>
        <v>0</v>
      </c>
      <c r="U5250" s="11">
        <f t="shared" ref="U5250:U5313" si="165">IF(SUM(R5250,T5250)&gt;0,1,0)</f>
        <v>0</v>
      </c>
      <c r="Y5250" s="11">
        <f>IF(SUM(Tableau1[[#This Row],[Other access]:[Sci-hub access]])&gt;=1,1,0)</f>
        <v>0</v>
      </c>
      <c r="Z5250" s="12">
        <f>IF(OR(Tableau1[[#This Row],[Access R1 + S1+ T1 ]]&gt;=1,Tableau1[[#This Row],[Access V1 +W1 + X1]]&gt;=1),1,0)</f>
        <v>0</v>
      </c>
      <c r="AB5250" s="10" t="str">
        <f>Tableau1[[#This Row],[DOI]]</f>
        <v>doi: 10.1097/ICB.0000000000000295</v>
      </c>
      <c r="AC5250" s="13" t="str">
        <f>Tableau1[[#This Row],[Authors]]&amp;", "&amp;Tableau1[[#This Row],[Title]]&amp;" "&amp;Tableau1[[#This Row],[Journal]]&amp;". "&amp;Tableau1[[#This Row],[Year]]</f>
        <v>Crawford C, Oshry LJ, Reichel E., ATYPICAL MACULOPATHY IN A PATIENT WITH LIGHT CHAIN DEPOSITION DISEASE MIMICKING ADVANCED GEOGRAPHIC ATROPHY. Retin Cases Brief Rep. 2017</v>
      </c>
    </row>
    <row r="5251" spans="1:29" ht="28.8" x14ac:dyDescent="0.3">
      <c r="A5251">
        <v>6375</v>
      </c>
      <c r="B5251" t="s">
        <v>9321</v>
      </c>
      <c r="C5251" t="s">
        <v>19531</v>
      </c>
      <c r="D5251" t="s">
        <v>29752</v>
      </c>
      <c r="E5251" t="s">
        <v>2507</v>
      </c>
      <c r="F5251" s="10"/>
      <c r="G5251">
        <v>2017</v>
      </c>
      <c r="J5251">
        <v>0.46730946452754007</v>
      </c>
      <c r="L5251" t="s">
        <v>40744</v>
      </c>
      <c r="M5251">
        <v>28221729</v>
      </c>
      <c r="Q5251" s="10"/>
      <c r="R5251" s="11">
        <f t="shared" si="164"/>
        <v>0</v>
      </c>
      <c r="U5251" s="11">
        <f t="shared" si="165"/>
        <v>0</v>
      </c>
      <c r="Y5251" s="11">
        <f>IF(SUM(Tableau1[[#This Row],[Other access]:[Sci-hub access]])&gt;=1,1,0)</f>
        <v>0</v>
      </c>
      <c r="Z5251" s="12">
        <f>IF(OR(Tableau1[[#This Row],[Access R1 + S1+ T1 ]]&gt;=1,Tableau1[[#This Row],[Access V1 +W1 + X1]]&gt;=1),1,0)</f>
        <v>0</v>
      </c>
      <c r="AB5251" s="10" t="str">
        <f>Tableau1[[#This Row],[DOI]]</f>
        <v>doi: 10.1002/pbc.26270</v>
      </c>
      <c r="AC5251" s="13" t="str">
        <f>Tableau1[[#This Row],[Authors]]&amp;", "&amp;Tableau1[[#This Row],[Title]]&amp;" "&amp;Tableau1[[#This Row],[Journal]]&amp;". "&amp;Tableau1[[#This Row],[Year]]</f>
        <v>Berry JL, Kogachi K, Aziz HA, McGovern K, Zolfaghari E, Murphree AL, Jubran R, Kim JW., Risk of metastasis and orbital recurrence in advanced retinoblastoma eyes treated with systemic chemoreduction versus primary enucleation. Pediatr Blood Cancer. 2017</v>
      </c>
    </row>
    <row r="5252" spans="1:29" x14ac:dyDescent="0.3">
      <c r="A5252">
        <v>6729</v>
      </c>
      <c r="B5252" t="s">
        <v>9624</v>
      </c>
      <c r="C5252" t="s">
        <v>19829</v>
      </c>
      <c r="D5252" t="s">
        <v>30057</v>
      </c>
      <c r="E5252" t="s">
        <v>2468</v>
      </c>
      <c r="F5252" s="10"/>
      <c r="G5252">
        <v>2017</v>
      </c>
      <c r="J5252">
        <v>0.46735879222272414</v>
      </c>
      <c r="L5252" t="s">
        <v>41090</v>
      </c>
      <c r="M5252">
        <v>28169924</v>
      </c>
      <c r="Q5252" s="10"/>
      <c r="R5252" s="11">
        <f t="shared" si="164"/>
        <v>0</v>
      </c>
      <c r="U5252" s="11">
        <f t="shared" si="165"/>
        <v>0</v>
      </c>
      <c r="Y5252" s="11">
        <f>IF(SUM(Tableau1[[#This Row],[Other access]:[Sci-hub access]])&gt;=1,1,0)</f>
        <v>0</v>
      </c>
      <c r="Z5252" s="12">
        <f>IF(OR(Tableau1[[#This Row],[Access R1 + S1+ T1 ]]&gt;=1,Tableau1[[#This Row],[Access V1 +W1 + X1]]&gt;=1),1,0)</f>
        <v>0</v>
      </c>
      <c r="AB5252" s="10" t="str">
        <f>Tableau1[[#This Row],[DOI]]</f>
        <v>doi: 10.1097/IJG.0000000000000633</v>
      </c>
      <c r="AC5252" s="13" t="str">
        <f>Tableau1[[#This Row],[Authors]]&amp;", "&amp;Tableau1[[#This Row],[Title]]&amp;" "&amp;Tableau1[[#This Row],[Journal]]&amp;". "&amp;Tableau1[[#This Row],[Year]]</f>
        <v>Brazerol J, Iliev ME, Höhn R, Fränkl S, Grabe H, Abegg M., Retrograde Maculopathy in Patients With Glaucoma. J Glaucoma. 2017</v>
      </c>
    </row>
    <row r="5253" spans="1:29" x14ac:dyDescent="0.3">
      <c r="A5253">
        <v>7955</v>
      </c>
      <c r="B5253" t="s">
        <v>10691</v>
      </c>
      <c r="C5253" t="s">
        <v>20887</v>
      </c>
      <c r="D5253" t="s">
        <v>31129</v>
      </c>
      <c r="E5253" t="s">
        <v>2441</v>
      </c>
      <c r="F5253" s="10"/>
      <c r="G5253">
        <v>2017</v>
      </c>
      <c r="J5253">
        <v>0.46745252461522446</v>
      </c>
      <c r="L5253" t="s">
        <v>42302</v>
      </c>
      <c r="M5253">
        <v>28017424</v>
      </c>
      <c r="Q5253" s="10"/>
      <c r="R5253" s="11">
        <f t="shared" si="164"/>
        <v>0</v>
      </c>
      <c r="U5253" s="11">
        <f t="shared" si="165"/>
        <v>0</v>
      </c>
      <c r="Y5253" s="11">
        <f>IF(SUM(Tableau1[[#This Row],[Other access]:[Sci-hub access]])&gt;=1,1,0)</f>
        <v>0</v>
      </c>
      <c r="Z5253" s="12">
        <f>IF(OR(Tableau1[[#This Row],[Access R1 + S1+ T1 ]]&gt;=1,Tableau1[[#This Row],[Access V1 +W1 + X1]]&gt;=1),1,0)</f>
        <v>0</v>
      </c>
      <c r="AB5253" s="10" t="str">
        <f>Tableau1[[#This Row],[DOI]]</f>
        <v>doi: 10.1016/j.ophtha.2016.11.013</v>
      </c>
      <c r="AC5253" s="13" t="str">
        <f>Tableau1[[#This Row],[Authors]]&amp;", "&amp;Tableau1[[#This Row],[Title]]&amp;" "&amp;Tableau1[[#This Row],[Journal]]&amp;". "&amp;Tableau1[[#This Row],[Year]]</f>
        <v>Niederer RL, Sharief L, Bar A, Lightman SL, Tomkins-Netzer O., Predictors of Long-Term Visual Outcome in Intermediate Uveitis. Ophthalmology. 2017</v>
      </c>
    </row>
    <row r="5254" spans="1:29" x14ac:dyDescent="0.3">
      <c r="A5254">
        <v>7629</v>
      </c>
      <c r="B5254" t="s">
        <v>10411</v>
      </c>
      <c r="C5254" t="s">
        <v>20610</v>
      </c>
      <c r="D5254" t="s">
        <v>30847</v>
      </c>
      <c r="E5254" t="s">
        <v>2499</v>
      </c>
      <c r="F5254" s="10"/>
      <c r="G5254">
        <v>2017</v>
      </c>
      <c r="J5254">
        <v>0.46745433035887374</v>
      </c>
      <c r="L5254" t="s">
        <v>41982</v>
      </c>
      <c r="M5254">
        <v>28070752</v>
      </c>
      <c r="Q5254" s="10"/>
      <c r="R5254" s="11">
        <f t="shared" si="164"/>
        <v>0</v>
      </c>
      <c r="U5254" s="11">
        <f t="shared" si="165"/>
        <v>0</v>
      </c>
      <c r="Y5254" s="11">
        <f>IF(SUM(Tableau1[[#This Row],[Other access]:[Sci-hub access]])&gt;=1,1,0)</f>
        <v>0</v>
      </c>
      <c r="Z5254" s="12">
        <f>IF(OR(Tableau1[[#This Row],[Access R1 + S1+ T1 ]]&gt;=1,Tableau1[[#This Row],[Access V1 +W1 + X1]]&gt;=1),1,0)</f>
        <v>0</v>
      </c>
      <c r="AB5254" s="10" t="str">
        <f>Tableau1[[#This Row],[DOI]]</f>
        <v>doi: 10.1007/s00592-016-0956-8</v>
      </c>
      <c r="AC5254" s="13" t="str">
        <f>Tableau1[[#This Row],[Authors]]&amp;", "&amp;Tableau1[[#This Row],[Title]]&amp;" "&amp;Tableau1[[#This Row],[Journal]]&amp;". "&amp;Tableau1[[#This Row],[Year]]</f>
        <v>Wang J, Lin J, Kaiser U, Wohlfart P, Hammes HP., Absence of macrophage migration inhibitory factor reduces proliferative retinopathy in a mouse model. Acta Diabetol. 2017</v>
      </c>
    </row>
    <row r="5255" spans="1:29" x14ac:dyDescent="0.3">
      <c r="A5255">
        <v>940</v>
      </c>
      <c r="B5255" t="s">
        <v>4202</v>
      </c>
      <c r="C5255" t="s">
        <v>14456</v>
      </c>
      <c r="D5255" t="s">
        <v>24623</v>
      </c>
      <c r="E5255" t="s">
        <v>2562</v>
      </c>
      <c r="F5255" s="10"/>
      <c r="G5255">
        <v>2017</v>
      </c>
      <c r="J5255">
        <v>0.46748850343142767</v>
      </c>
      <c r="L5255" t="s">
        <v>35428</v>
      </c>
      <c r="M5255">
        <v>29057640</v>
      </c>
      <c r="Q5255" s="10"/>
      <c r="R5255" s="11">
        <f t="shared" si="164"/>
        <v>0</v>
      </c>
      <c r="U5255" s="11">
        <f t="shared" si="165"/>
        <v>0</v>
      </c>
      <c r="Y5255" s="11">
        <f>IF(SUM(Tableau1[[#This Row],[Other access]:[Sci-hub access]])&gt;=1,1,0)</f>
        <v>0</v>
      </c>
      <c r="Z5255" s="12">
        <f>IF(OR(Tableau1[[#This Row],[Access R1 + S1+ T1 ]]&gt;=1,Tableau1[[#This Row],[Access V1 +W1 + X1]]&gt;=1),1,0)</f>
        <v>0</v>
      </c>
      <c r="AB5255" s="10" t="str">
        <f>Tableau1[[#This Row],[DOI]]</f>
        <v>doi: 10.22608/APO.2017125</v>
      </c>
      <c r="AC5255" s="13" t="str">
        <f>Tableau1[[#This Row],[Authors]]&amp;", "&amp;Tableau1[[#This Row],[Title]]&amp;" "&amp;Tableau1[[#This Row],[Journal]]&amp;". "&amp;Tableau1[[#This Row],[Year]]</f>
        <v>Jain N, Yadav NK, Jayadev C, Srinivasan P, Mohan A, Shetty BK., The ARMOUR Study: Anti-VEGF in Neovascular AMD--Our Understanding in a Real-World Indian Setting. Asia Pac J Ophthalmol (Phila). 2017</v>
      </c>
    </row>
    <row r="5256" spans="1:29" ht="28.8" x14ac:dyDescent="0.3">
      <c r="A5256">
        <v>4157</v>
      </c>
      <c r="B5256" t="s">
        <v>7299</v>
      </c>
      <c r="C5256" t="s">
        <v>17536</v>
      </c>
      <c r="D5256" t="s">
        <v>27727</v>
      </c>
      <c r="E5256" t="s">
        <v>2816</v>
      </c>
      <c r="F5256" s="10"/>
      <c r="G5256">
        <v>2017</v>
      </c>
      <c r="J5256">
        <v>0.46750449686990614</v>
      </c>
      <c r="L5256" t="s">
        <v>38588</v>
      </c>
      <c r="M5256">
        <v>28477440</v>
      </c>
      <c r="Q5256" s="10"/>
      <c r="R5256" s="11">
        <f t="shared" si="164"/>
        <v>0</v>
      </c>
      <c r="U5256" s="11">
        <f t="shared" si="165"/>
        <v>0</v>
      </c>
      <c r="Y5256" s="11">
        <f>IF(SUM(Tableau1[[#This Row],[Other access]:[Sci-hub access]])&gt;=1,1,0)</f>
        <v>0</v>
      </c>
      <c r="Z5256" s="12">
        <f>IF(OR(Tableau1[[#This Row],[Access R1 + S1+ T1 ]]&gt;=1,Tableau1[[#This Row],[Access V1 +W1 + X1]]&gt;=1),1,0)</f>
        <v>0</v>
      </c>
      <c r="AB5256" s="10" t="str">
        <f>Tableau1[[#This Row],[DOI]]</f>
        <v>doi: 10.1001/jama.2017.5103</v>
      </c>
      <c r="AC5256" s="13" t="str">
        <f>Tableau1[[#This Row],[Authors]]&amp;", "&amp;Tableau1[[#This Row],[Title]]&amp;" "&amp;Tableau1[[#This Row],[Journal]]&amp;". "&amp;Tableau1[[#This Row],[Year]]</f>
        <v>Writing Committee for the Multicenter Uveitis Steroid Treatment (MUST) Trial and Follow-up Study Research Group., Kempen JH, Altaweel MM, Holbrook JT, Sugar EA, Thorne JE, Jabs DA., Association Between Long-Lasting Intravitreous Fluocinolone Acetonide Implant vs Systemic Anti-inflammatory Therapy and Visual Acuity at 7 Years Among Patients With Intermediate, Posterior, or Panuveitis. JAMA. 2017</v>
      </c>
    </row>
    <row r="5257" spans="1:29" x14ac:dyDescent="0.3">
      <c r="A5257">
        <v>8838</v>
      </c>
      <c r="B5257" t="s">
        <v>11470</v>
      </c>
      <c r="C5257" t="s">
        <v>21654</v>
      </c>
      <c r="D5257" t="s">
        <v>31910</v>
      </c>
      <c r="E5257" t="s">
        <v>2457</v>
      </c>
      <c r="F5257" s="10"/>
      <c r="G5257">
        <v>2017</v>
      </c>
      <c r="J5257">
        <v>0.4675469395496572</v>
      </c>
      <c r="L5257" t="s">
        <v>43174</v>
      </c>
      <c r="M5257">
        <v>27828900</v>
      </c>
      <c r="Q5257" s="10"/>
      <c r="R5257" s="11">
        <f t="shared" si="164"/>
        <v>0</v>
      </c>
      <c r="U5257" s="11">
        <f t="shared" si="165"/>
        <v>0</v>
      </c>
      <c r="Y5257" s="11">
        <f>IF(SUM(Tableau1[[#This Row],[Other access]:[Sci-hub access]])&gt;=1,1,0)</f>
        <v>0</v>
      </c>
      <c r="Z5257" s="12">
        <f>IF(OR(Tableau1[[#This Row],[Access R1 + S1+ T1 ]]&gt;=1,Tableau1[[#This Row],[Access V1 +W1 + X1]]&gt;=1),1,0)</f>
        <v>0</v>
      </c>
      <c r="AB5257" s="10" t="str">
        <f>Tableau1[[#This Row],[DOI]]</f>
        <v>doi: 10.1097/ICB.0000000000000469</v>
      </c>
      <c r="AC5257" s="13" t="str">
        <f>Tableau1[[#This Row],[Authors]]&amp;", "&amp;Tableau1[[#This Row],[Title]]&amp;" "&amp;Tableau1[[#This Row],[Journal]]&amp;". "&amp;Tableau1[[#This Row],[Year]]</f>
        <v>Rivera-De La Parra D, Perez-Peralta L, Toldi J, Levine J, Fikhman M, Graue-Hernandez EO., MULTICOLOR SCANNING LASER IMAGING IN LIPEMIA RETINALIS. Retin Cases Brief Rep. 2017</v>
      </c>
    </row>
    <row r="5258" spans="1:29" x14ac:dyDescent="0.3">
      <c r="A5258">
        <v>8138</v>
      </c>
      <c r="B5258" t="s">
        <v>10854</v>
      </c>
      <c r="C5258" t="s">
        <v>21042</v>
      </c>
      <c r="D5258" t="s">
        <v>31292</v>
      </c>
      <c r="E5258" t="s">
        <v>3068</v>
      </c>
      <c r="F5258" s="10"/>
      <c r="G5258">
        <v>2017</v>
      </c>
      <c r="J5258">
        <v>0.46755594891977537</v>
      </c>
      <c r="L5258" t="s">
        <v>42485</v>
      </c>
      <c r="M5258">
        <v>27990593</v>
      </c>
      <c r="Q5258" s="10"/>
      <c r="R5258" s="11">
        <f t="shared" si="164"/>
        <v>0</v>
      </c>
      <c r="U5258" s="11">
        <f t="shared" si="165"/>
        <v>0</v>
      </c>
      <c r="Y5258" s="11">
        <f>IF(SUM(Tableau1[[#This Row],[Other access]:[Sci-hub access]])&gt;=1,1,0)</f>
        <v>0</v>
      </c>
      <c r="Z5258" s="12">
        <f>IF(OR(Tableau1[[#This Row],[Access R1 + S1+ T1 ]]&gt;=1,Tableau1[[#This Row],[Access V1 +W1 + X1]]&gt;=1),1,0)</f>
        <v>0</v>
      </c>
      <c r="AB5258" s="10" t="str">
        <f>Tableau1[[#This Row],[DOI]]</f>
        <v>doi: 10.1007/s10396-016-0762-5</v>
      </c>
      <c r="AC5258" s="13" t="str">
        <f>Tableau1[[#This Row],[Authors]]&amp;", "&amp;Tableau1[[#This Row],[Title]]&amp;" "&amp;Tableau1[[#This Row],[Journal]]&amp;". "&amp;Tableau1[[#This Row],[Year]]</f>
        <v>Erdem Toslak I, Erol MK, Toslak D, Cekic B, Barc Ergun M, Lim-Dunham JE., Is the unaffected eye really unaffected? Color Doppler ultrasound findings in unilaterally active central serous chorioretinopathy. J Med Ultrason (2001). 2017</v>
      </c>
    </row>
    <row r="5259" spans="1:29" x14ac:dyDescent="0.3">
      <c r="A5259">
        <v>2352</v>
      </c>
      <c r="B5259" t="s">
        <v>5580</v>
      </c>
      <c r="C5259" t="s">
        <v>15825</v>
      </c>
      <c r="D5259" t="s">
        <v>26002</v>
      </c>
      <c r="E5259" t="s">
        <v>2874</v>
      </c>
      <c r="F5259" s="10"/>
      <c r="G5259">
        <v>2017</v>
      </c>
      <c r="J5259">
        <v>0.46767230838187801</v>
      </c>
      <c r="L5259" t="s">
        <v>36817</v>
      </c>
      <c r="M5259">
        <v>28760867</v>
      </c>
      <c r="Q5259" s="10"/>
      <c r="R5259" s="11">
        <f t="shared" si="164"/>
        <v>0</v>
      </c>
      <c r="U5259" s="11">
        <f t="shared" si="165"/>
        <v>0</v>
      </c>
      <c r="Y5259" s="11">
        <f>IF(SUM(Tableau1[[#This Row],[Other access]:[Sci-hub access]])&gt;=1,1,0)</f>
        <v>0</v>
      </c>
      <c r="Z5259" s="12">
        <f>IF(OR(Tableau1[[#This Row],[Access R1 + S1+ T1 ]]&gt;=1,Tableau1[[#This Row],[Access V1 +W1 + X1]]&gt;=1),1,0)</f>
        <v>0</v>
      </c>
      <c r="AB5259" s="10" t="str">
        <f>Tableau1[[#This Row],[DOI]]</f>
        <v>doi: 10.1523/JNEUROSCI.1760-17.2017</v>
      </c>
      <c r="AC5259" s="13" t="str">
        <f>Tableau1[[#This Row],[Authors]]&amp;", "&amp;Tableau1[[#This Row],[Title]]&amp;" "&amp;Tableau1[[#This Row],[Journal]]&amp;". "&amp;Tableau1[[#This Row],[Year]]</f>
        <v>Shooner C, Hallum LE, Kumbhani RD, García-Marín V, Kelly JG, Majaj NJ, Movshon JA, Kiorpes L., Asymmetric Dichoptic Masking in Visual Cortex of Amblyopic Macaque Monkeys. J Neurosci. 2017</v>
      </c>
    </row>
    <row r="5260" spans="1:29" x14ac:dyDescent="0.3">
      <c r="A5260">
        <v>8786</v>
      </c>
      <c r="B5260" t="s">
        <v>11423</v>
      </c>
      <c r="C5260" t="s">
        <v>21607</v>
      </c>
      <c r="D5260" t="s">
        <v>31863</v>
      </c>
      <c r="E5260" t="s">
        <v>34439</v>
      </c>
      <c r="F5260" s="10"/>
      <c r="G5260">
        <v>2017</v>
      </c>
      <c r="J5260">
        <v>0.46797429524893908</v>
      </c>
      <c r="L5260" t="s">
        <v>43122</v>
      </c>
      <c r="M5260">
        <v>27838793</v>
      </c>
      <c r="Q5260" s="10"/>
      <c r="R5260" s="11">
        <f t="shared" si="164"/>
        <v>0</v>
      </c>
      <c r="U5260" s="11">
        <f t="shared" si="165"/>
        <v>0</v>
      </c>
      <c r="Y5260" s="11">
        <f>IF(SUM(Tableau1[[#This Row],[Other access]:[Sci-hub access]])&gt;=1,1,0)</f>
        <v>0</v>
      </c>
      <c r="Z5260" s="12">
        <f>IF(OR(Tableau1[[#This Row],[Access R1 + S1+ T1 ]]&gt;=1,Tableau1[[#This Row],[Access V1 +W1 + X1]]&gt;=1),1,0)</f>
        <v>0</v>
      </c>
      <c r="AB5260" s="10" t="str">
        <f>Tableau1[[#This Row],[DOI]]</f>
        <v>doi: 10.1007/s00455-016-9756-0</v>
      </c>
      <c r="AC5260" s="13" t="str">
        <f>Tableau1[[#This Row],[Authors]]&amp;", "&amp;Tableau1[[#This Row],[Title]]&amp;" "&amp;Tableau1[[#This Row],[Journal]]&amp;". "&amp;Tableau1[[#This Row],[Year]]</f>
        <v>Eyigör S, Sezgin B, Karabulut G, Öztürk K, Göde S, Kirazlı T., Evaluation of Swallowing Functions in Patients with Sjögren's Syndrome. Dysphagia. 2017</v>
      </c>
    </row>
    <row r="5261" spans="1:29" x14ac:dyDescent="0.3">
      <c r="A5261">
        <v>9804</v>
      </c>
      <c r="B5261" t="s">
        <v>12342</v>
      </c>
      <c r="C5261" t="s">
        <v>22514</v>
      </c>
      <c r="D5261" t="s">
        <v>32790</v>
      </c>
      <c r="E5261" t="s">
        <v>2445</v>
      </c>
      <c r="F5261" s="10"/>
      <c r="G5261">
        <v>2017</v>
      </c>
      <c r="J5261">
        <v>0.46811514303446211</v>
      </c>
      <c r="L5261" t="s">
        <v>44066</v>
      </c>
      <c r="M5261">
        <v>27575410</v>
      </c>
      <c r="Q5261" s="10"/>
      <c r="R5261" s="11">
        <f t="shared" si="164"/>
        <v>0</v>
      </c>
      <c r="U5261" s="11">
        <f t="shared" si="165"/>
        <v>0</v>
      </c>
      <c r="Y5261" s="11">
        <f>IF(SUM(Tableau1[[#This Row],[Other access]:[Sci-hub access]])&gt;=1,1,0)</f>
        <v>0</v>
      </c>
      <c r="Z5261" s="12">
        <f>IF(OR(Tableau1[[#This Row],[Access R1 + S1+ T1 ]]&gt;=1,Tableau1[[#This Row],[Access V1 +W1 + X1]]&gt;=1),1,0)</f>
        <v>0</v>
      </c>
      <c r="AB5261" s="10" t="str">
        <f>Tableau1[[#This Row],[DOI]]</f>
        <v>doi: 10.1097/IAE.0000000000001251</v>
      </c>
      <c r="AC5261" s="13" t="str">
        <f>Tableau1[[#This Row],[Authors]]&amp;", "&amp;Tableau1[[#This Row],[Title]]&amp;" "&amp;Tableau1[[#This Row],[Journal]]&amp;". "&amp;Tableau1[[#This Row],[Year]]</f>
        <v>Pak KY, Park KH, Kim KH, Park SW, Byon IS, Kim HW, Chung IY, Lee JE, Lee SJ, Lee JE., TOPOGRAPHIC CHANGES OF THE MACULA AFTER CLOSURE OF IDIOPATHIC MACULAR HOLE. Retina. 2017</v>
      </c>
    </row>
    <row r="5262" spans="1:29" x14ac:dyDescent="0.3">
      <c r="A5262">
        <v>3379</v>
      </c>
      <c r="B5262" t="s">
        <v>6557</v>
      </c>
      <c r="C5262" t="s">
        <v>16800</v>
      </c>
      <c r="D5262" t="s">
        <v>26981</v>
      </c>
      <c r="E5262" t="s">
        <v>2597</v>
      </c>
      <c r="F5262" s="10"/>
      <c r="G5262">
        <v>2017</v>
      </c>
      <c r="J5262">
        <v>0.46812231287891037</v>
      </c>
      <c r="L5262" t="s">
        <v>37829</v>
      </c>
      <c r="M5262">
        <v>28594301</v>
      </c>
      <c r="Q5262" s="10"/>
      <c r="R5262" s="11">
        <f t="shared" si="164"/>
        <v>0</v>
      </c>
      <c r="U5262" s="11">
        <f t="shared" si="165"/>
        <v>0</v>
      </c>
      <c r="Y5262" s="11">
        <f>IF(SUM(Tableau1[[#This Row],[Other access]:[Sci-hub access]])&gt;=1,1,0)</f>
        <v>0</v>
      </c>
      <c r="Z5262" s="12">
        <f>IF(OR(Tableau1[[#This Row],[Access R1 + S1+ T1 ]]&gt;=1,Tableau1[[#This Row],[Access V1 +W1 + X1]]&gt;=1),1,0)</f>
        <v>0</v>
      </c>
      <c r="AB5262" s="10" t="str">
        <f>Tableau1[[#This Row],[DOI]]</f>
        <v>doi: 10.1080/01676830.2017.1279668</v>
      </c>
      <c r="AC5262" s="13" t="str">
        <f>Tableau1[[#This Row],[Authors]]&amp;", "&amp;Tableau1[[#This Row],[Title]]&amp;" "&amp;Tableau1[[#This Row],[Journal]]&amp;". "&amp;Tableau1[[#This Row],[Year]]</f>
        <v>Rhatigan M, McAnena L, McElnea E, Connell P, Fulcher T., Orbital abscess following posterior subtenon injection of triamcinolone acetonide. Orbit. 2017</v>
      </c>
    </row>
    <row r="5263" spans="1:29" ht="28.8" x14ac:dyDescent="0.3">
      <c r="A5263">
        <v>1004</v>
      </c>
      <c r="B5263" t="s">
        <v>4266</v>
      </c>
      <c r="C5263" t="s">
        <v>14520</v>
      </c>
      <c r="D5263" t="s">
        <v>24687</v>
      </c>
      <c r="E5263" t="s">
        <v>2465</v>
      </c>
      <c r="F5263" s="10"/>
      <c r="G5263">
        <v>2017</v>
      </c>
      <c r="J5263">
        <v>0.4682103214300285</v>
      </c>
      <c r="L5263" t="s">
        <v>35492</v>
      </c>
      <c r="M5263">
        <v>29049193</v>
      </c>
      <c r="Q5263" s="10"/>
      <c r="R5263" s="11">
        <f t="shared" si="164"/>
        <v>0</v>
      </c>
      <c r="U5263" s="11">
        <f t="shared" si="165"/>
        <v>0</v>
      </c>
      <c r="Y5263" s="11">
        <f>IF(SUM(Tableau1[[#This Row],[Other access]:[Sci-hub access]])&gt;=1,1,0)</f>
        <v>0</v>
      </c>
      <c r="Z5263" s="12">
        <f>IF(OR(Tableau1[[#This Row],[Access R1 + S1+ T1 ]]&gt;=1,Tableau1[[#This Row],[Access V1 +W1 + X1]]&gt;=1),1,0)</f>
        <v>0</v>
      </c>
      <c r="AB5263" s="10" t="str">
        <f>Tableau1[[#This Row],[DOI]]</f>
        <v>doi: 10.1097/MD.0000000000008045</v>
      </c>
      <c r="AC5263" s="13" t="str">
        <f>Tableau1[[#This Row],[Authors]]&amp;", "&amp;Tableau1[[#This Row],[Title]]&amp;" "&amp;Tableau1[[#This Row],[Journal]]&amp;". "&amp;Tableau1[[#This Row],[Year]]</f>
        <v>Gómez-Gómez A, Loza E, Rosario MP, Espinosa G, Morales JMGR, Herreras JM, Muñoz-Fernández S, Cordero-Coma M., Efficacy and safety of immunomodulatory drugs in patients with anterior uveitis: A systematic literature review. Medicine (Baltimore). 2017</v>
      </c>
    </row>
    <row r="5264" spans="1:29" x14ac:dyDescent="0.3">
      <c r="A5264">
        <v>2248</v>
      </c>
      <c r="B5264" t="s">
        <v>5480</v>
      </c>
      <c r="C5264" t="s">
        <v>15725</v>
      </c>
      <c r="D5264" t="s">
        <v>25902</v>
      </c>
      <c r="E5264" t="s">
        <v>2451</v>
      </c>
      <c r="F5264" s="10"/>
      <c r="G5264">
        <v>2017</v>
      </c>
      <c r="J5264">
        <v>0.46821892252629427</v>
      </c>
      <c r="L5264" t="s">
        <v>36716</v>
      </c>
      <c r="M5264">
        <v>28783737</v>
      </c>
      <c r="Q5264" s="10"/>
      <c r="R5264" s="11">
        <f t="shared" si="164"/>
        <v>0</v>
      </c>
      <c r="U5264" s="11">
        <f t="shared" si="165"/>
        <v>0</v>
      </c>
      <c r="Y5264" s="11">
        <f>IF(SUM(Tableau1[[#This Row],[Other access]:[Sci-hub access]])&gt;=1,1,0)</f>
        <v>0</v>
      </c>
      <c r="Z5264" s="12">
        <f>IF(OR(Tableau1[[#This Row],[Access R1 + S1+ T1 ]]&gt;=1,Tableau1[[#This Row],[Access V1 +W1 + X1]]&gt;=1),1,0)</f>
        <v>0</v>
      </c>
      <c r="AB5264" s="10" t="str">
        <f>Tableau1[[#This Row],[DOI]]</f>
        <v>doi: 10.1371/journal.pone.0182287</v>
      </c>
      <c r="AC5264" s="13" t="str">
        <f>Tableau1[[#This Row],[Authors]]&amp;", "&amp;Tableau1[[#This Row],[Title]]&amp;" "&amp;Tableau1[[#This Row],[Journal]]&amp;". "&amp;Tableau1[[#This Row],[Year]]</f>
        <v>Fidelix T, Czapkowski A, Azjen S, Andriolo A, Trevisani VFM., Salivary gland ultrasonography as a predictor of clinical activity in Sjögren's syndrome. PLoS One. 2017</v>
      </c>
    </row>
    <row r="5265" spans="1:29" x14ac:dyDescent="0.3">
      <c r="A5265">
        <v>1048</v>
      </c>
      <c r="B5265" t="s">
        <v>4310</v>
      </c>
      <c r="C5265" t="s">
        <v>14564</v>
      </c>
      <c r="D5265" t="s">
        <v>24731</v>
      </c>
      <c r="E5265" t="s">
        <v>2511</v>
      </c>
      <c r="F5265" s="10"/>
      <c r="G5265">
        <v>2017</v>
      </c>
      <c r="J5265">
        <v>0.4684072057271822</v>
      </c>
      <c r="L5265" t="s">
        <v>35536</v>
      </c>
      <c r="M5265">
        <v>29044065</v>
      </c>
      <c r="Q5265" s="10"/>
      <c r="R5265" s="11">
        <f t="shared" si="164"/>
        <v>0</v>
      </c>
      <c r="U5265" s="11">
        <f t="shared" si="165"/>
        <v>0</v>
      </c>
      <c r="Y5265" s="11">
        <f>IF(SUM(Tableau1[[#This Row],[Other access]:[Sci-hub access]])&gt;=1,1,0)</f>
        <v>0</v>
      </c>
      <c r="Z5265" s="12">
        <f>IF(OR(Tableau1[[#This Row],[Access R1 + S1+ T1 ]]&gt;=1,Tableau1[[#This Row],[Access V1 +W1 + X1]]&gt;=1),1,0)</f>
        <v>0</v>
      </c>
      <c r="AB5265" s="10" t="str">
        <f>Tableau1[[#This Row],[DOI]]</f>
        <v>doi: 10.4103/ijo.IJO_978_16</v>
      </c>
      <c r="AC5265" s="13" t="str">
        <f>Tableau1[[#This Row],[Authors]]&amp;", "&amp;Tableau1[[#This Row],[Title]]&amp;" "&amp;Tableau1[[#This Row],[Journal]]&amp;". "&amp;Tableau1[[#This Row],[Year]]</f>
        <v>Totan Y, Güler E, Yüce A, Dervişogulları MS., The adverse effects of valproic acid on visual functions in the treatment of retinitis pigmentosa. Indian J Ophthalmol. 2017</v>
      </c>
    </row>
    <row r="5266" spans="1:29" x14ac:dyDescent="0.3">
      <c r="A5266">
        <v>6412</v>
      </c>
      <c r="B5266" t="s">
        <v>9353</v>
      </c>
      <c r="C5266" t="s">
        <v>19562</v>
      </c>
      <c r="D5266" t="s">
        <v>29784</v>
      </c>
      <c r="E5266" t="s">
        <v>2558</v>
      </c>
      <c r="F5266" s="10"/>
      <c r="G5266">
        <v>2017</v>
      </c>
      <c r="J5266">
        <v>0.46859548871647738</v>
      </c>
      <c r="L5266" t="s">
        <v>40781</v>
      </c>
      <c r="M5266">
        <v>28215459</v>
      </c>
      <c r="Q5266" s="10"/>
      <c r="R5266" s="11">
        <f t="shared" si="164"/>
        <v>0</v>
      </c>
      <c r="U5266" s="11">
        <f t="shared" si="165"/>
        <v>0</v>
      </c>
      <c r="Y5266" s="11">
        <f>IF(SUM(Tableau1[[#This Row],[Other access]:[Sci-hub access]])&gt;=1,1,0)</f>
        <v>0</v>
      </c>
      <c r="Z5266" s="12">
        <f>IF(OR(Tableau1[[#This Row],[Access R1 + S1+ T1 ]]&gt;=1,Tableau1[[#This Row],[Access V1 +W1 + X1]]&gt;=1),1,0)</f>
        <v>0</v>
      </c>
      <c r="AB5266" s="10" t="str">
        <f>Tableau1[[#This Row],[DOI]]</f>
        <v>doi: 10.1016/j.jocn.2017.01.024</v>
      </c>
      <c r="AC5266" s="13" t="str">
        <f>Tableau1[[#This Row],[Authors]]&amp;", "&amp;Tableau1[[#This Row],[Title]]&amp;" "&amp;Tableau1[[#This Row],[Journal]]&amp;". "&amp;Tableau1[[#This Row],[Year]]</f>
        <v>Mayer RR, Frankfort BJ, Strickland BA, Debnam JM, McCutcheon IE, Groves MD, Weinberg JS., Leptomeningeal metastases presenting exclusively with ocular disturbance in 34 patients: A tertiary care cancer hospital experience. J Clin Neurosci. 2017</v>
      </c>
    </row>
    <row r="5267" spans="1:29" x14ac:dyDescent="0.3">
      <c r="A5267">
        <v>3047</v>
      </c>
      <c r="B5267" t="s">
        <v>205</v>
      </c>
      <c r="C5267" t="s">
        <v>206</v>
      </c>
      <c r="D5267" t="s">
        <v>207</v>
      </c>
      <c r="E5267" t="s">
        <v>3237</v>
      </c>
      <c r="F5267" s="10"/>
      <c r="G5267">
        <v>2017</v>
      </c>
      <c r="J5267">
        <v>0.46862973038541889</v>
      </c>
      <c r="L5267" t="s">
        <v>37501</v>
      </c>
      <c r="M5267">
        <v>28644776</v>
      </c>
      <c r="Q5267" s="10"/>
      <c r="R5267" s="11">
        <f t="shared" si="164"/>
        <v>0</v>
      </c>
      <c r="U5267" s="11">
        <f t="shared" si="165"/>
        <v>0</v>
      </c>
      <c r="Y5267" s="11">
        <f>IF(SUM(Tableau1[[#This Row],[Other access]:[Sci-hub access]])&gt;=1,1,0)</f>
        <v>0</v>
      </c>
      <c r="Z5267" s="12">
        <f>IF(OR(Tableau1[[#This Row],[Access R1 + S1+ T1 ]]&gt;=1,Tableau1[[#This Row],[Access V1 +W1 + X1]]&gt;=1),1,0)</f>
        <v>0</v>
      </c>
      <c r="AB5267" s="10" t="str">
        <f>Tableau1[[#This Row],[DOI]]</f>
        <v>doi: 10.1177/1941738117712425</v>
      </c>
      <c r="AC5267" s="13" t="str">
        <f>Tableau1[[#This Row],[Authors]]&amp;", "&amp;Tableau1[[#This Row],[Title]]&amp;" "&amp;Tableau1[[#This Row],[Journal]]&amp;". "&amp;Tableau1[[#This Row],[Year]]</f>
        <v>Boden BP, Pierpoint LA, Boden RG, Comstock RD, Kerr ZY., Eye Injuries in High School and Collegiate Athletes. Sports Health. 2017</v>
      </c>
    </row>
    <row r="5268" spans="1:29" x14ac:dyDescent="0.3">
      <c r="A5268">
        <v>7901</v>
      </c>
      <c r="B5268" t="s">
        <v>10645</v>
      </c>
      <c r="C5268" t="s">
        <v>20842</v>
      </c>
      <c r="D5268" t="s">
        <v>31083</v>
      </c>
      <c r="E5268" t="s">
        <v>2544</v>
      </c>
      <c r="F5268" s="10"/>
      <c r="G5268">
        <v>2017</v>
      </c>
      <c r="J5268">
        <v>0.46888189958787563</v>
      </c>
      <c r="L5268" t="s">
        <v>42248</v>
      </c>
      <c r="M5268">
        <v>28032277</v>
      </c>
      <c r="Q5268" s="10"/>
      <c r="R5268" s="11">
        <f t="shared" si="164"/>
        <v>0</v>
      </c>
      <c r="U5268" s="11">
        <f t="shared" si="165"/>
        <v>0</v>
      </c>
      <c r="Y5268" s="11">
        <f>IF(SUM(Tableau1[[#This Row],[Other access]:[Sci-hub access]])&gt;=1,1,0)</f>
        <v>0</v>
      </c>
      <c r="Z5268" s="12">
        <f>IF(OR(Tableau1[[#This Row],[Access R1 + S1+ T1 ]]&gt;=1,Tableau1[[#This Row],[Access V1 +W1 + X1]]&gt;=1),1,0)</f>
        <v>0</v>
      </c>
      <c r="AB5268" s="10" t="str">
        <f>Tableau1[[#This Row],[DOI]]</f>
        <v>doi: 10.1007/s00438-016-1283-z</v>
      </c>
      <c r="AC5268" s="13" t="str">
        <f>Tableau1[[#This Row],[Authors]]&amp;", "&amp;Tableau1[[#This Row],[Title]]&amp;" "&amp;Tableau1[[#This Row],[Journal]]&amp;". "&amp;Tableau1[[#This Row],[Year]]</f>
        <v>Karolak JA, Gajecka M., Genomic strategies to understand causes of keratoconus. Mol Genet Genomics. 2017</v>
      </c>
    </row>
    <row r="5269" spans="1:29" x14ac:dyDescent="0.3">
      <c r="A5269">
        <v>2963</v>
      </c>
      <c r="B5269" t="s">
        <v>6158</v>
      </c>
      <c r="C5269" t="s">
        <v>16403</v>
      </c>
      <c r="D5269" t="s">
        <v>26582</v>
      </c>
      <c r="E5269" t="s">
        <v>2451</v>
      </c>
      <c r="F5269" s="10"/>
      <c r="G5269">
        <v>2017</v>
      </c>
      <c r="J5269">
        <v>0.46892210393574818</v>
      </c>
      <c r="L5269" t="s">
        <v>37419</v>
      </c>
      <c r="M5269">
        <v>28658289</v>
      </c>
      <c r="Q5269" s="10"/>
      <c r="R5269" s="11">
        <f t="shared" si="164"/>
        <v>0</v>
      </c>
      <c r="U5269" s="11">
        <f t="shared" si="165"/>
        <v>0</v>
      </c>
      <c r="Y5269" s="11">
        <f>IF(SUM(Tableau1[[#This Row],[Other access]:[Sci-hub access]])&gt;=1,1,0)</f>
        <v>0</v>
      </c>
      <c r="Z5269" s="12">
        <f>IF(OR(Tableau1[[#This Row],[Access R1 + S1+ T1 ]]&gt;=1,Tableau1[[#This Row],[Access V1 +W1 + X1]]&gt;=1),1,0)</f>
        <v>0</v>
      </c>
      <c r="AB5269" s="10" t="str">
        <f>Tableau1[[#This Row],[DOI]]</f>
        <v>doi: 10.1371/journal.pone.0180133</v>
      </c>
      <c r="AC5269" s="13" t="str">
        <f>Tableau1[[#This Row],[Authors]]&amp;", "&amp;Tableau1[[#This Row],[Title]]&amp;" "&amp;Tableau1[[#This Row],[Journal]]&amp;". "&amp;Tableau1[[#This Row],[Year]]</f>
        <v>Chang YS, Weng SF, Chang C, Wang JJ, Chen HI, Ko SY, Tu IT, Chien CC, Wang JJ, Wang CM, Jan RL., Risk of serous retinal detachment in patients with end-stage renal disease on dialysis. PLoS One. 2017</v>
      </c>
    </row>
    <row r="5270" spans="1:29" x14ac:dyDescent="0.3">
      <c r="A5270">
        <v>8575</v>
      </c>
      <c r="B5270" t="s">
        <v>11241</v>
      </c>
      <c r="C5270" t="s">
        <v>21425</v>
      </c>
      <c r="D5270" t="s">
        <v>31680</v>
      </c>
      <c r="E5270" t="s">
        <v>2490</v>
      </c>
      <c r="F5270" s="10"/>
      <c r="G5270">
        <v>2017</v>
      </c>
      <c r="J5270">
        <v>0.46901933106900628</v>
      </c>
      <c r="L5270" t="s">
        <v>42911</v>
      </c>
      <c r="M5270">
        <v>27889501</v>
      </c>
      <c r="Q5270" s="10"/>
      <c r="R5270" s="11">
        <f t="shared" si="164"/>
        <v>0</v>
      </c>
      <c r="U5270" s="11">
        <f t="shared" si="165"/>
        <v>0</v>
      </c>
      <c r="Y5270" s="11">
        <f>IF(SUM(Tableau1[[#This Row],[Other access]:[Sci-hub access]])&gt;=1,1,0)</f>
        <v>0</v>
      </c>
      <c r="Z5270" s="12">
        <f>IF(OR(Tableau1[[#This Row],[Access R1 + S1+ T1 ]]&gt;=1,Tableau1[[#This Row],[Access V1 +W1 + X1]]&gt;=1),1,0)</f>
        <v>0</v>
      </c>
      <c r="AB5270" s="10" t="str">
        <f>Tableau1[[#This Row],[DOI]]</f>
        <v>doi: 10.1016/j.ajo.2016.11.006</v>
      </c>
      <c r="AC5270" s="13" t="str">
        <f>Tableau1[[#This Row],[Authors]]&amp;", "&amp;Tableau1[[#This Row],[Title]]&amp;" "&amp;Tableau1[[#This Row],[Journal]]&amp;". "&amp;Tableau1[[#This Row],[Year]]</f>
        <v>Yannuzzi NA, Si N, Relhan N, Kuriyan AE, Albini TA, Berrocal AM, Davis JL, Smiddy WE, Townsend J, Miller D, Flynn HW Jr., Endophthalmitis After Clear Corneal Cataract Surgery: Outcomes Over Two Decades. Am J Ophthalmol. 2017</v>
      </c>
    </row>
    <row r="5271" spans="1:29" x14ac:dyDescent="0.3">
      <c r="A5271">
        <v>4062</v>
      </c>
      <c r="B5271" t="s">
        <v>329</v>
      </c>
      <c r="C5271" t="s">
        <v>330</v>
      </c>
      <c r="D5271" t="s">
        <v>331</v>
      </c>
      <c r="E5271" t="s">
        <v>2520</v>
      </c>
      <c r="F5271" s="10"/>
      <c r="G5271">
        <v>2017</v>
      </c>
      <c r="J5271">
        <v>0.46917626228643761</v>
      </c>
      <c r="L5271" t="s">
        <v>38499</v>
      </c>
      <c r="M5271">
        <v>28489917</v>
      </c>
      <c r="Q5271" s="10"/>
      <c r="R5271" s="11">
        <f t="shared" si="164"/>
        <v>0</v>
      </c>
      <c r="U5271" s="11">
        <f t="shared" si="165"/>
        <v>0</v>
      </c>
      <c r="Y5271" s="11">
        <f>IF(SUM(Tableau1[[#This Row],[Other access]:[Sci-hub access]])&gt;=1,1,0)</f>
        <v>0</v>
      </c>
      <c r="Z5271" s="12">
        <f>IF(OR(Tableau1[[#This Row],[Access R1 + S1+ T1 ]]&gt;=1,Tableau1[[#This Row],[Access V1 +W1 + X1]]&gt;=1),1,0)</f>
        <v>0</v>
      </c>
      <c r="AB5271" s="10" t="str">
        <f>Tableau1[[#This Row],[DOI]]</f>
        <v>doi: 10.1371/journal.ppat.1006392</v>
      </c>
      <c r="AC5271" s="13" t="str">
        <f>Tableau1[[#This Row],[Authors]]&amp;", "&amp;Tableau1[[#This Row],[Title]]&amp;" "&amp;Tableau1[[#This Row],[Journal]]&amp;". "&amp;Tableau1[[#This Row],[Year]]</f>
        <v>Li J, Metruccio MME, Evans DJ, Fleiszig SMJ., Mucosal fluid glycoprotein DMBT1 suppresses twitching motility and virulence of the opportunistic pathogen Pseudomonas aeruginosa. PLoS Pathog. 2017</v>
      </c>
    </row>
    <row r="5272" spans="1:29" x14ac:dyDescent="0.3">
      <c r="A5272">
        <v>4716</v>
      </c>
      <c r="B5272" t="s">
        <v>7827</v>
      </c>
      <c r="C5272" t="s">
        <v>18059</v>
      </c>
      <c r="D5272" t="s">
        <v>28257</v>
      </c>
      <c r="E5272" t="s">
        <v>2835</v>
      </c>
      <c r="F5272" s="10"/>
      <c r="G5272">
        <v>2017</v>
      </c>
      <c r="J5272">
        <v>0.46920003073458283</v>
      </c>
      <c r="L5272" t="s">
        <v>39132</v>
      </c>
      <c r="M5272">
        <v>28415674</v>
      </c>
      <c r="Q5272" s="10"/>
      <c r="R5272" s="11">
        <f t="shared" si="164"/>
        <v>0</v>
      </c>
      <c r="U5272" s="11">
        <f t="shared" si="165"/>
        <v>0</v>
      </c>
      <c r="Y5272" s="11">
        <f>IF(SUM(Tableau1[[#This Row],[Other access]:[Sci-hub access]])&gt;=1,1,0)</f>
        <v>0</v>
      </c>
      <c r="Z5272" s="12">
        <f>IF(OR(Tableau1[[#This Row],[Access R1 + S1+ T1 ]]&gt;=1,Tableau1[[#This Row],[Access V1 +W1 + X1]]&gt;=1),1,0)</f>
        <v>0</v>
      </c>
      <c r="AB5272" s="10" t="str">
        <f>Tableau1[[#This Row],[DOI]]</f>
        <v>doi: 10.18632/oncotarget.16010</v>
      </c>
      <c r="AC5272" s="13" t="str">
        <f>Tableau1[[#This Row],[Authors]]&amp;", "&amp;Tableau1[[#This Row],[Title]]&amp;" "&amp;Tableau1[[#This Row],[Journal]]&amp;". "&amp;Tableau1[[#This Row],[Year]]</f>
        <v>Liu X, Li H, Yin Y, Ma D, Qu Y., Primary Sjögren's syndrome with diffuse cystic lung changes developed systemic lupus erythematosus: a case report and literature review. Oncotarget. 2017</v>
      </c>
    </row>
    <row r="5273" spans="1:29" x14ac:dyDescent="0.3">
      <c r="A5273">
        <v>6179</v>
      </c>
      <c r="B5273" t="s">
        <v>9143</v>
      </c>
      <c r="C5273" t="s">
        <v>19356</v>
      </c>
      <c r="D5273" t="s">
        <v>29574</v>
      </c>
      <c r="E5273" t="s">
        <v>2451</v>
      </c>
      <c r="F5273" s="10"/>
      <c r="G5273">
        <v>2017</v>
      </c>
      <c r="J5273">
        <v>0.46931415249867603</v>
      </c>
      <c r="L5273" t="s">
        <v>40551</v>
      </c>
      <c r="M5273">
        <v>28241069</v>
      </c>
      <c r="Q5273" s="10"/>
      <c r="R5273" s="11">
        <f t="shared" si="164"/>
        <v>0</v>
      </c>
      <c r="U5273" s="11">
        <f t="shared" si="165"/>
        <v>0</v>
      </c>
      <c r="Y5273" s="11">
        <f>IF(SUM(Tableau1[[#This Row],[Other access]:[Sci-hub access]])&gt;=1,1,0)</f>
        <v>0</v>
      </c>
      <c r="Z5273" s="12">
        <f>IF(OR(Tableau1[[#This Row],[Access R1 + S1+ T1 ]]&gt;=1,Tableau1[[#This Row],[Access V1 +W1 + X1]]&gt;=1),1,0)</f>
        <v>0</v>
      </c>
      <c r="AB5273" s="10" t="str">
        <f>Tableau1[[#This Row],[DOI]]</f>
        <v>doi: 10.1371/journal.pone.0172612</v>
      </c>
      <c r="AC5273" s="13" t="str">
        <f>Tableau1[[#This Row],[Authors]]&amp;", "&amp;Tableau1[[#This Row],[Title]]&amp;" "&amp;Tableau1[[#This Row],[Journal]]&amp;". "&amp;Tableau1[[#This Row],[Year]]</f>
        <v>Hirooka K, Saito W, Namba K, Mizuuchi K, Iwata D, Hashimoto Y, Ishida S., Early post-treatment choroidal thickness to alert sunset glow fundus in patients with Vogt-Koyanagi-Harada disease treated with systemic corticosteroids. PLoS One. 2017</v>
      </c>
    </row>
    <row r="5274" spans="1:29" x14ac:dyDescent="0.3">
      <c r="A5274">
        <v>10095</v>
      </c>
      <c r="B5274" t="s">
        <v>12607</v>
      </c>
      <c r="C5274" t="s">
        <v>22774</v>
      </c>
      <c r="D5274" t="s">
        <v>33056</v>
      </c>
      <c r="E5274" t="s">
        <v>2457</v>
      </c>
      <c r="F5274" s="10"/>
      <c r="G5274">
        <v>2017</v>
      </c>
      <c r="J5274">
        <v>0.46939678846241772</v>
      </c>
      <c r="L5274" t="s">
        <v>44351</v>
      </c>
      <c r="M5274">
        <v>27472513</v>
      </c>
      <c r="Q5274" s="10"/>
      <c r="R5274" s="11">
        <f t="shared" si="164"/>
        <v>0</v>
      </c>
      <c r="U5274" s="11">
        <f t="shared" si="165"/>
        <v>0</v>
      </c>
      <c r="Y5274" s="11">
        <f>IF(SUM(Tableau1[[#This Row],[Other access]:[Sci-hub access]])&gt;=1,1,0)</f>
        <v>0</v>
      </c>
      <c r="Z5274" s="12">
        <f>IF(OR(Tableau1[[#This Row],[Access R1 + S1+ T1 ]]&gt;=1,Tableau1[[#This Row],[Access V1 +W1 + X1]]&gt;=1),1,0)</f>
        <v>0</v>
      </c>
      <c r="AB5274" s="10" t="str">
        <f>Tableau1[[#This Row],[DOI]]</f>
        <v>doi: 10.1097/ICB.0000000000000363</v>
      </c>
      <c r="AC5274" s="13" t="str">
        <f>Tableau1[[#This Row],[Authors]]&amp;", "&amp;Tableau1[[#This Row],[Title]]&amp;" "&amp;Tableau1[[#This Row],[Journal]]&amp;". "&amp;Tableau1[[#This Row],[Year]]</f>
        <v>Giannakopoulos M, Drimtzias E, Panteli V, Vasilakis P, Gartaganis SP., INTRAVITREAL RANIBIZUMAB AS AN ADJUNCTIVE TREATMENT FOR COATS DISEASE (6-YEAR FOLLOW-UP). Retin Cases Brief Rep. 2017</v>
      </c>
    </row>
    <row r="5275" spans="1:29" x14ac:dyDescent="0.3">
      <c r="A5275">
        <v>8941</v>
      </c>
      <c r="B5275" t="s">
        <v>11562</v>
      </c>
      <c r="C5275" t="s">
        <v>21743</v>
      </c>
      <c r="D5275" t="s">
        <v>32003</v>
      </c>
      <c r="E5275" t="s">
        <v>2508</v>
      </c>
      <c r="F5275" s="10"/>
      <c r="G5275">
        <v>2017</v>
      </c>
      <c r="J5275">
        <v>0.46939865757537336</v>
      </c>
      <c r="L5275" t="s">
        <v>43268</v>
      </c>
      <c r="M5275">
        <v>27810364</v>
      </c>
      <c r="Q5275" s="10"/>
      <c r="R5275" s="11">
        <f t="shared" si="164"/>
        <v>0</v>
      </c>
      <c r="U5275" s="11">
        <f t="shared" si="165"/>
        <v>0</v>
      </c>
      <c r="Y5275" s="11">
        <f>IF(SUM(Tableau1[[#This Row],[Other access]:[Sci-hub access]])&gt;=1,1,0)</f>
        <v>0</v>
      </c>
      <c r="Z5275" s="12">
        <f>IF(OR(Tableau1[[#This Row],[Access R1 + S1+ T1 ]]&gt;=1,Tableau1[[#This Row],[Access V1 +W1 + X1]]&gt;=1),1,0)</f>
        <v>0</v>
      </c>
      <c r="AB5275" s="10" t="str">
        <f>Tableau1[[#This Row],[DOI]]</f>
        <v>doi: 10.1016/j.bbrc.2016.10.140</v>
      </c>
      <c r="AC5275" s="13" t="str">
        <f>Tableau1[[#This Row],[Authors]]&amp;", "&amp;Tableau1[[#This Row],[Title]]&amp;" "&amp;Tableau1[[#This Row],[Journal]]&amp;". "&amp;Tableau1[[#This Row],[Year]]</f>
        <v>Carver KA, Lin CM, Bowes Rickman C, Yang D., Lack of the P2X(7) receptor protects against AMD-like defects and microparticle accumulation in a chronic oxidative stress-induced mouse model of AMD. Biochem Biophys Res Commun. 2017</v>
      </c>
    </row>
    <row r="5276" spans="1:29" x14ac:dyDescent="0.3">
      <c r="A5276">
        <v>6891</v>
      </c>
      <c r="B5276" t="s">
        <v>9765</v>
      </c>
      <c r="C5276" t="s">
        <v>19968</v>
      </c>
      <c r="D5276" t="s">
        <v>30199</v>
      </c>
      <c r="E5276" t="s">
        <v>2479</v>
      </c>
      <c r="F5276" s="10"/>
      <c r="G5276">
        <v>2017</v>
      </c>
      <c r="J5276">
        <v>0.46942375163109462</v>
      </c>
      <c r="L5276" t="s">
        <v>41250</v>
      </c>
      <c r="M5276">
        <v>28151811</v>
      </c>
      <c r="Q5276" s="10"/>
      <c r="R5276" s="11">
        <f t="shared" si="164"/>
        <v>0</v>
      </c>
      <c r="U5276" s="11">
        <f t="shared" si="165"/>
        <v>0</v>
      </c>
      <c r="Y5276" s="11">
        <f>IF(SUM(Tableau1[[#This Row],[Other access]:[Sci-hub access]])&gt;=1,1,0)</f>
        <v>0</v>
      </c>
      <c r="Z5276" s="12">
        <f>IF(OR(Tableau1[[#This Row],[Access R1 + S1+ T1 ]]&gt;=1,Tableau1[[#This Row],[Access V1 +W1 + X1]]&gt;=1),1,0)</f>
        <v>0</v>
      </c>
      <c r="AB5276" s="10" t="str">
        <f>Tableau1[[#This Row],[DOI]]</f>
        <v>doi: 10.1097/ICO.0000000000001088</v>
      </c>
      <c r="AC5276" s="13" t="str">
        <f>Tableau1[[#This Row],[Authors]]&amp;", "&amp;Tableau1[[#This Row],[Title]]&amp;" "&amp;Tableau1[[#This Row],[Journal]]&amp;". "&amp;Tableau1[[#This Row],[Year]]</f>
        <v>Kusakabe A, Okumura N, Wakimasu K, Kayukawa K, Kondo M, Koizumi N, Sotozono C, Kinoshita S, Mori K., Effect of Trabeculotomy on Corneal Endothelial Cell Loss in Cases of After Penetrating-Keratoplasty Glaucoma. Cornea. 2017</v>
      </c>
    </row>
    <row r="5277" spans="1:29" x14ac:dyDescent="0.3">
      <c r="A5277">
        <v>3203</v>
      </c>
      <c r="B5277" t="s">
        <v>6388</v>
      </c>
      <c r="C5277" t="s">
        <v>16631</v>
      </c>
      <c r="D5277" t="s">
        <v>26812</v>
      </c>
      <c r="E5277" t="s">
        <v>2529</v>
      </c>
      <c r="F5277" s="10"/>
      <c r="G5277">
        <v>2017</v>
      </c>
      <c r="J5277">
        <v>0.46951000433295975</v>
      </c>
      <c r="L5277" t="s">
        <v>37656</v>
      </c>
      <c r="M5277">
        <v>28622066</v>
      </c>
      <c r="Q5277" s="10"/>
      <c r="R5277" s="11">
        <f t="shared" si="164"/>
        <v>0</v>
      </c>
      <c r="U5277" s="11">
        <f t="shared" si="165"/>
        <v>0</v>
      </c>
      <c r="Y5277" s="11">
        <f>IF(SUM(Tableau1[[#This Row],[Other access]:[Sci-hub access]])&gt;=1,1,0)</f>
        <v>0</v>
      </c>
      <c r="Z5277" s="12">
        <f>IF(OR(Tableau1[[#This Row],[Access R1 + S1+ T1 ]]&gt;=1,Tableau1[[#This Row],[Access V1 +W1 + X1]]&gt;=1),1,0)</f>
        <v>0</v>
      </c>
      <c r="AB5277" s="10" t="str">
        <f>Tableau1[[#This Row],[DOI]]</f>
        <v>doi: 10.1080/02713683.2017.1324630</v>
      </c>
      <c r="AC5277" s="13" t="str">
        <f>Tableau1[[#This Row],[Authors]]&amp;", "&amp;Tableau1[[#This Row],[Title]]&amp;" "&amp;Tableau1[[#This Row],[Journal]]&amp;". "&amp;Tableau1[[#This Row],[Year]]</f>
        <v>Kakkassery V, Winterhalter S, Nick AC, Joachim SC, Joussen AM, Kociok N., Vascular-Associated Muc4/Vwf Co-Localization in Human Conjunctival Malignant Melanoma Specimens-Tumor Metastasis by Migration? Curr Eye Res. 2017</v>
      </c>
    </row>
    <row r="5278" spans="1:29" x14ac:dyDescent="0.3">
      <c r="A5278">
        <v>5617</v>
      </c>
      <c r="B5278" t="s">
        <v>8651</v>
      </c>
      <c r="C5278" t="s">
        <v>18871</v>
      </c>
      <c r="D5278" t="s">
        <v>29081</v>
      </c>
      <c r="E5278" t="s">
        <v>2529</v>
      </c>
      <c r="F5278" s="10"/>
      <c r="G5278">
        <v>2017</v>
      </c>
      <c r="J5278">
        <v>0.46952458099689287</v>
      </c>
      <c r="L5278" t="s">
        <v>40004</v>
      </c>
      <c r="M5278">
        <v>28306346</v>
      </c>
      <c r="Q5278" s="10"/>
      <c r="R5278" s="11">
        <f t="shared" si="164"/>
        <v>0</v>
      </c>
      <c r="U5278" s="11">
        <f t="shared" si="165"/>
        <v>0</v>
      </c>
      <c r="Y5278" s="11">
        <f>IF(SUM(Tableau1[[#This Row],[Other access]:[Sci-hub access]])&gt;=1,1,0)</f>
        <v>0</v>
      </c>
      <c r="Z5278" s="12">
        <f>IF(OR(Tableau1[[#This Row],[Access R1 + S1+ T1 ]]&gt;=1,Tableau1[[#This Row],[Access V1 +W1 + X1]]&gt;=1),1,0)</f>
        <v>0</v>
      </c>
      <c r="AB5278" s="10" t="str">
        <f>Tableau1[[#This Row],[DOI]]</f>
        <v>doi: 10.1080/02713683.2016.1276196</v>
      </c>
      <c r="AC5278" s="13" t="str">
        <f>Tableau1[[#This Row],[Authors]]&amp;", "&amp;Tableau1[[#This Row],[Title]]&amp;" "&amp;Tableau1[[#This Row],[Journal]]&amp;". "&amp;Tableau1[[#This Row],[Year]]</f>
        <v>Chatziralli I, Kabanarou SA, Parikakis E, Chatzirallis A, Xirou T, Mitropoulos P., Risk Factors for Central Serous Chorioretinopathy: Multivariate Approach in a Case-Control Study. Curr Eye Res. 2017</v>
      </c>
    </row>
    <row r="5279" spans="1:29" ht="28.8" x14ac:dyDescent="0.3">
      <c r="A5279">
        <v>9394</v>
      </c>
      <c r="B5279" t="s">
        <v>11965</v>
      </c>
      <c r="C5279" t="s">
        <v>22140</v>
      </c>
      <c r="D5279" t="s">
        <v>32410</v>
      </c>
      <c r="E5279" t="s">
        <v>3094</v>
      </c>
      <c r="F5279" s="10"/>
      <c r="G5279">
        <v>2017</v>
      </c>
      <c r="J5279">
        <v>0.46954170406100126</v>
      </c>
      <c r="L5279" t="s">
        <v>43685</v>
      </c>
      <c r="M5279">
        <v>27709685</v>
      </c>
      <c r="Q5279" s="10"/>
      <c r="R5279" s="11">
        <f t="shared" si="164"/>
        <v>0</v>
      </c>
      <c r="U5279" s="11">
        <f t="shared" si="165"/>
        <v>0</v>
      </c>
      <c r="Y5279" s="11">
        <f>IF(SUM(Tableau1[[#This Row],[Other access]:[Sci-hub access]])&gt;=1,1,0)</f>
        <v>0</v>
      </c>
      <c r="Z5279" s="12">
        <f>IF(OR(Tableau1[[#This Row],[Access R1 + S1+ T1 ]]&gt;=1,Tableau1[[#This Row],[Access V1 +W1 + X1]]&gt;=1),1,0)</f>
        <v>0</v>
      </c>
      <c r="AB5279" s="10" t="str">
        <f>Tableau1[[#This Row],[DOI]]</f>
        <v>doi: 10.1002/mds.26815</v>
      </c>
      <c r="AC5279" s="13" t="str">
        <f>Tableau1[[#This Row],[Authors]]&amp;", "&amp;Tableau1[[#This Row],[Title]]&amp;" "&amp;Tableau1[[#This Row],[Journal]]&amp;". "&amp;Tableau1[[#This Row],[Year]]</f>
        <v>Sanchez-Contreras M, Heckman MG, Tacik P, Diehl N, Brown PH, Soto-Ortolaza AI, Christopher EA, Walton RL, Ross OA, Golbe LI, Graff-Radford N, Wszolek ZK, Dickson DW, Rademakers R., Study of LRRK2 variation in tauopathy: Progressive supranuclear palsy and corticobasal degeneration. Mov Disord. 2017</v>
      </c>
    </row>
    <row r="5280" spans="1:29" x14ac:dyDescent="0.3">
      <c r="A5280">
        <v>10664</v>
      </c>
      <c r="B5280" t="s">
        <v>13131</v>
      </c>
      <c r="C5280" t="s">
        <v>23296</v>
      </c>
      <c r="D5280" t="s">
        <v>33584</v>
      </c>
      <c r="E5280" t="s">
        <v>2457</v>
      </c>
      <c r="F5280" s="10"/>
      <c r="G5280">
        <v>2017</v>
      </c>
      <c r="J5280">
        <v>0.46959893796754837</v>
      </c>
      <c r="L5280" t="s">
        <v>44912</v>
      </c>
      <c r="M5280">
        <v>27124794</v>
      </c>
      <c r="Q5280" s="10"/>
      <c r="R5280" s="11">
        <f t="shared" si="164"/>
        <v>0</v>
      </c>
      <c r="U5280" s="11">
        <f t="shared" si="165"/>
        <v>0</v>
      </c>
      <c r="Y5280" s="11">
        <f>IF(SUM(Tableau1[[#This Row],[Other access]:[Sci-hub access]])&gt;=1,1,0)</f>
        <v>0</v>
      </c>
      <c r="Z5280" s="12">
        <f>IF(OR(Tableau1[[#This Row],[Access R1 + S1+ T1 ]]&gt;=1,Tableau1[[#This Row],[Access V1 +W1 + X1]]&gt;=1),1,0)</f>
        <v>0</v>
      </c>
      <c r="AB5280" s="10" t="str">
        <f>Tableau1[[#This Row],[DOI]]</f>
        <v>doi: 10.1097/ICB.0000000000000317</v>
      </c>
      <c r="AC5280" s="13" t="str">
        <f>Tableau1[[#This Row],[Authors]]&amp;", "&amp;Tableau1[[#This Row],[Title]]&amp;" "&amp;Tableau1[[#This Row],[Journal]]&amp;". "&amp;Tableau1[[#This Row],[Year]]</f>
        <v>Yamasaki A, Tominaga T, Ishikura R, Ohmatsu H, Inoue Y., A CASE OF UNILATERAL RETINAL PIGMENT EPITHELIUM DYSGENESIS. Retin Cases Brief Rep. 2017</v>
      </c>
    </row>
    <row r="5281" spans="1:29" x14ac:dyDescent="0.3">
      <c r="A5281">
        <v>6304</v>
      </c>
      <c r="B5281" t="s">
        <v>9259</v>
      </c>
      <c r="C5281" t="s">
        <v>19470</v>
      </c>
      <c r="D5281" t="s">
        <v>29690</v>
      </c>
      <c r="E5281" t="s">
        <v>3053</v>
      </c>
      <c r="F5281" s="10"/>
      <c r="G5281">
        <v>2017</v>
      </c>
      <c r="J5281">
        <v>0.46966015049261756</v>
      </c>
      <c r="L5281" t="s">
        <v>40674</v>
      </c>
      <c r="M5281">
        <v>28230595</v>
      </c>
      <c r="Q5281" s="10"/>
      <c r="R5281" s="11">
        <f t="shared" si="164"/>
        <v>0</v>
      </c>
      <c r="U5281" s="11">
        <f t="shared" si="165"/>
        <v>0</v>
      </c>
      <c r="Y5281" s="11">
        <f>IF(SUM(Tableau1[[#This Row],[Other access]:[Sci-hub access]])&gt;=1,1,0)</f>
        <v>0</v>
      </c>
      <c r="Z5281" s="12">
        <f>IF(OR(Tableau1[[#This Row],[Access R1 + S1+ T1 ]]&gt;=1,Tableau1[[#This Row],[Access V1 +W1 + X1]]&gt;=1),1,0)</f>
        <v>0</v>
      </c>
      <c r="AB5281" s="10" t="str">
        <f>Tableau1[[#This Row],[DOI]]</f>
        <v>doi: 10.1097/SCS.0000000000003583</v>
      </c>
      <c r="AC5281" s="13" t="str">
        <f>Tableau1[[#This Row],[Authors]]&amp;", "&amp;Tableau1[[#This Row],[Title]]&amp;" "&amp;Tableau1[[#This Row],[Journal]]&amp;". "&amp;Tableau1[[#This Row],[Year]]</f>
        <v>Roul-Yvonnet F, Golmard JL, Goudot P, Schouman T., Evaluation of a Radiological Score in the Management of Pure Fractures of the Orbital Floor. J Craniofac Surg. 2017</v>
      </c>
    </row>
    <row r="5282" spans="1:29" x14ac:dyDescent="0.3">
      <c r="A5282">
        <v>7037</v>
      </c>
      <c r="B5282" t="s">
        <v>9892</v>
      </c>
      <c r="C5282" t="s">
        <v>20095</v>
      </c>
      <c r="D5282" t="s">
        <v>30326</v>
      </c>
      <c r="E5282" t="s">
        <v>3076</v>
      </c>
      <c r="F5282" s="10"/>
      <c r="G5282">
        <v>2017</v>
      </c>
      <c r="J5282">
        <v>0.46977458564714425</v>
      </c>
      <c r="L5282" t="s">
        <v>41393</v>
      </c>
      <c r="M5282">
        <v>28132833</v>
      </c>
      <c r="Q5282" s="10"/>
      <c r="R5282" s="11">
        <f t="shared" si="164"/>
        <v>0</v>
      </c>
      <c r="U5282" s="11">
        <f t="shared" si="165"/>
        <v>0</v>
      </c>
      <c r="Y5282" s="11">
        <f>IF(SUM(Tableau1[[#This Row],[Other access]:[Sci-hub access]])&gt;=1,1,0)</f>
        <v>0</v>
      </c>
      <c r="Z5282" s="12">
        <f>IF(OR(Tableau1[[#This Row],[Access R1 + S1+ T1 ]]&gt;=1,Tableau1[[#This Row],[Access V1 +W1 + X1]]&gt;=1),1,0)</f>
        <v>0</v>
      </c>
      <c r="AB5282" s="10" t="str">
        <f>Tableau1[[#This Row],[DOI]]</f>
        <v>doi: 10.1016/j.stem.2016.12.015</v>
      </c>
      <c r="AC5282" s="13" t="str">
        <f>Tableau1[[#This Row],[Authors]]&amp;", "&amp;Tableau1[[#This Row],[Title]]&amp;" "&amp;Tableau1[[#This Row],[Journal]]&amp;". "&amp;Tableau1[[#This Row],[Year]]</f>
        <v>Saini JS, Corneo B, Miller JD, Kiehl TR, Wang Q, Boles NC, Blenkinsop TA, Stern JH, Temple S., Nicotinamide Ameliorates Disease Phenotypes in a Human iPSC Model of Age-Related Macular Degeneration. Cell Stem Cell. 2017</v>
      </c>
    </row>
    <row r="5283" spans="1:29" x14ac:dyDescent="0.3">
      <c r="A5283">
        <v>6108</v>
      </c>
      <c r="B5283" t="s">
        <v>9082</v>
      </c>
      <c r="C5283" t="s">
        <v>19295</v>
      </c>
      <c r="D5283" t="s">
        <v>29512</v>
      </c>
      <c r="E5283" t="s">
        <v>2465</v>
      </c>
      <c r="F5283" s="10"/>
      <c r="G5283">
        <v>2017</v>
      </c>
      <c r="J5283">
        <v>0.46989464298469086</v>
      </c>
      <c r="L5283" t="s">
        <v>40482</v>
      </c>
      <c r="M5283">
        <v>28248874</v>
      </c>
      <c r="Q5283" s="10"/>
      <c r="R5283" s="11">
        <f t="shared" si="164"/>
        <v>0</v>
      </c>
      <c r="U5283" s="11">
        <f t="shared" si="165"/>
        <v>0</v>
      </c>
      <c r="Y5283" s="11">
        <f>IF(SUM(Tableau1[[#This Row],[Other access]:[Sci-hub access]])&gt;=1,1,0)</f>
        <v>0</v>
      </c>
      <c r="Z5283" s="12">
        <f>IF(OR(Tableau1[[#This Row],[Access R1 + S1+ T1 ]]&gt;=1,Tableau1[[#This Row],[Access V1 +W1 + X1]]&gt;=1),1,0)</f>
        <v>0</v>
      </c>
      <c r="AB5283" s="10" t="str">
        <f>Tableau1[[#This Row],[DOI]]</f>
        <v>doi: 10.1097/MD.0000000000006188</v>
      </c>
      <c r="AC5283" s="13" t="str">
        <f>Tableau1[[#This Row],[Authors]]&amp;", "&amp;Tableau1[[#This Row],[Title]]&amp;" "&amp;Tableau1[[#This Row],[Journal]]&amp;". "&amp;Tableau1[[#This Row],[Year]]</f>
        <v>Xiang S, Lin B, Pan Q, Zheng M, Qin X, Wang Y, Zhang Z., Clinical features and surgical outcomes of primary canaliculitis with concretions. Medicine (Baltimore). 2017</v>
      </c>
    </row>
    <row r="5284" spans="1:29" x14ac:dyDescent="0.3">
      <c r="A5284">
        <v>3335</v>
      </c>
      <c r="B5284" t="s">
        <v>6515</v>
      </c>
      <c r="C5284" t="s">
        <v>16758</v>
      </c>
      <c r="D5284" t="s">
        <v>26939</v>
      </c>
      <c r="E5284" t="s">
        <v>2683</v>
      </c>
      <c r="F5284" s="10"/>
      <c r="G5284">
        <v>2017</v>
      </c>
      <c r="J5284">
        <v>0.46993646364171004</v>
      </c>
      <c r="L5284" t="s">
        <v>37787</v>
      </c>
      <c r="M5284">
        <v>28600442</v>
      </c>
      <c r="Q5284" s="10"/>
      <c r="R5284" s="11">
        <f t="shared" si="164"/>
        <v>0</v>
      </c>
      <c r="U5284" s="11">
        <f t="shared" si="165"/>
        <v>0</v>
      </c>
      <c r="Y5284" s="11">
        <f>IF(SUM(Tableau1[[#This Row],[Other access]:[Sci-hub access]])&gt;=1,1,0)</f>
        <v>0</v>
      </c>
      <c r="Z5284" s="12">
        <f>IF(OR(Tableau1[[#This Row],[Access R1 + S1+ T1 ]]&gt;=1,Tableau1[[#This Row],[Access V1 +W1 + X1]]&gt;=1),1,0)</f>
        <v>0</v>
      </c>
      <c r="AB5284" s="10" t="str">
        <f>Tableau1[[#This Row],[DOI]]</f>
        <v>doi: 10.1136/jnnp-2017-315857</v>
      </c>
      <c r="AC5284" s="13" t="str">
        <f>Tableau1[[#This Row],[Authors]]&amp;", "&amp;Tableau1[[#This Row],[Title]]&amp;" "&amp;Tableau1[[#This Row],[Journal]]&amp;". "&amp;Tableau1[[#This Row],[Year]]</f>
        <v>Jabbari E, Zetterberg H, Morris HR., Tracking and predicting disease progression in progressive supranuclear palsy: CSF and blood biomarkers. J Neurol Neurosurg Psychiatry. 2017</v>
      </c>
    </row>
    <row r="5285" spans="1:29" x14ac:dyDescent="0.3">
      <c r="A5285">
        <v>10849</v>
      </c>
      <c r="B5285" t="s">
        <v>13297</v>
      </c>
      <c r="C5285" t="s">
        <v>23459</v>
      </c>
      <c r="D5285" t="s">
        <v>33751</v>
      </c>
      <c r="E5285" t="s">
        <v>2447</v>
      </c>
      <c r="F5285" s="10"/>
      <c r="G5285">
        <v>2017</v>
      </c>
      <c r="J5285">
        <v>0.47016637905353442</v>
      </c>
      <c r="L5285" t="s">
        <v>45094</v>
      </c>
      <c r="M5285">
        <v>26950474</v>
      </c>
      <c r="Q5285" s="10"/>
      <c r="R5285" s="11">
        <f t="shared" si="164"/>
        <v>0</v>
      </c>
      <c r="U5285" s="11">
        <f t="shared" si="165"/>
        <v>0</v>
      </c>
      <c r="Y5285" s="11">
        <f>IF(SUM(Tableau1[[#This Row],[Other access]:[Sci-hub access]])&gt;=1,1,0)</f>
        <v>0</v>
      </c>
      <c r="Z5285" s="12">
        <f>IF(OR(Tableau1[[#This Row],[Access R1 + S1+ T1 ]]&gt;=1,Tableau1[[#This Row],[Access V1 +W1 + X1]]&gt;=1),1,0)</f>
        <v>0</v>
      </c>
      <c r="AB5285" s="10" t="str">
        <f>Tableau1[[#This Row],[DOI]]</f>
        <v>doi: 10.1097/IOP.0000000000000665</v>
      </c>
      <c r="AC5285" s="13" t="str">
        <f>Tableau1[[#This Row],[Authors]]&amp;", "&amp;Tableau1[[#This Row],[Title]]&amp;" "&amp;Tableau1[[#This Row],[Journal]]&amp;". "&amp;Tableau1[[#This Row],[Year]]</f>
        <v>Burris CKH, Raven ML, Rodriguez ME, Potter HD, Lucarelli MJ, Albert DM., Bilateral Primary Mucinous Carcinoma of the Eyelid. Ophthal Plast Reconstr Surg. 2017</v>
      </c>
    </row>
    <row r="5286" spans="1:29" x14ac:dyDescent="0.3">
      <c r="A5286">
        <v>1116</v>
      </c>
      <c r="B5286" t="s">
        <v>4378</v>
      </c>
      <c r="C5286" t="s">
        <v>14632</v>
      </c>
      <c r="D5286" t="s">
        <v>24799</v>
      </c>
      <c r="E5286" t="s">
        <v>3236</v>
      </c>
      <c r="F5286" s="10"/>
      <c r="G5286">
        <v>2017</v>
      </c>
      <c r="J5286">
        <v>0.4702605982935727</v>
      </c>
      <c r="L5286" t="s">
        <v>35604</v>
      </c>
      <c r="M5286">
        <v>29022526</v>
      </c>
      <c r="Q5286" s="10"/>
      <c r="R5286" s="11">
        <f t="shared" si="164"/>
        <v>0</v>
      </c>
      <c r="U5286" s="11">
        <f t="shared" si="165"/>
        <v>0</v>
      </c>
      <c r="Y5286" s="11">
        <f>IF(SUM(Tableau1[[#This Row],[Other access]:[Sci-hub access]])&gt;=1,1,0)</f>
        <v>0</v>
      </c>
      <c r="Z5286" s="12">
        <f>IF(OR(Tableau1[[#This Row],[Access R1 + S1+ T1 ]]&gt;=1,Tableau1[[#This Row],[Access V1 +W1 + X1]]&gt;=1),1,0)</f>
        <v>0</v>
      </c>
      <c r="AB5286" s="10" t="str">
        <f>Tableau1[[#This Row],[DOI]]</f>
        <v>doi: 10.7196/SAMJ.2017.v107i10.12740</v>
      </c>
      <c r="AC5286" s="13" t="str">
        <f>Tableau1[[#This Row],[Authors]]&amp;", "&amp;Tableau1[[#This Row],[Title]]&amp;" "&amp;Tableau1[[#This Row],[Journal]]&amp;". "&amp;Tableau1[[#This Row],[Year]]</f>
        <v>Hassan-Moosa R, Chinappa T, Jeena L, Visser L, Naidoo K., Cytomegalovirus retinitis and HIV: Case reviews from KwaZulu-Natal Province, South Africa. S Afr Med J. 2017</v>
      </c>
    </row>
    <row r="5287" spans="1:29" x14ac:dyDescent="0.3">
      <c r="A5287">
        <v>1009</v>
      </c>
      <c r="B5287" t="s">
        <v>4271</v>
      </c>
      <c r="C5287" t="s">
        <v>14525</v>
      </c>
      <c r="D5287" t="s">
        <v>24692</v>
      </c>
      <c r="E5287" t="s">
        <v>2889</v>
      </c>
      <c r="F5287" s="10"/>
      <c r="G5287">
        <v>2017</v>
      </c>
      <c r="J5287">
        <v>0.4704078172403735</v>
      </c>
      <c r="L5287" t="s">
        <v>35497</v>
      </c>
      <c r="M5287">
        <v>29046180</v>
      </c>
      <c r="Q5287" s="10"/>
      <c r="R5287" s="11">
        <f t="shared" si="164"/>
        <v>0</v>
      </c>
      <c r="U5287" s="11">
        <f t="shared" si="165"/>
        <v>0</v>
      </c>
      <c r="Y5287" s="11">
        <f>IF(SUM(Tableau1[[#This Row],[Other access]:[Sci-hub access]])&gt;=1,1,0)</f>
        <v>0</v>
      </c>
      <c r="Z5287" s="12">
        <f>IF(OR(Tableau1[[#This Row],[Access R1 + S1+ T1 ]]&gt;=1,Tableau1[[#This Row],[Access V1 +W1 + X1]]&gt;=1),1,0)</f>
        <v>0</v>
      </c>
      <c r="AB5287" s="10" t="str">
        <f>Tableau1[[#This Row],[DOI]]</f>
        <v>doi: 10.3357/AMHP.4889.2017</v>
      </c>
      <c r="AC5287" s="13" t="str">
        <f>Tableau1[[#This Row],[Authors]]&amp;", "&amp;Tableau1[[#This Row],[Title]]&amp;" "&amp;Tableau1[[#This Row],[Journal]]&amp;". "&amp;Tableau1[[#This Row],[Year]]</f>
        <v>Dietrich KC., Aircrew and Handheld Laser Exposure. Aerosp Med Hum Perform. 2017</v>
      </c>
    </row>
    <row r="5288" spans="1:29" x14ac:dyDescent="0.3">
      <c r="A5288">
        <v>6234</v>
      </c>
      <c r="B5288" t="s">
        <v>9195</v>
      </c>
      <c r="C5288" t="s">
        <v>19408</v>
      </c>
      <c r="D5288" t="s">
        <v>29626</v>
      </c>
      <c r="E5288" t="s">
        <v>2673</v>
      </c>
      <c r="F5288" s="10"/>
      <c r="G5288">
        <v>2017</v>
      </c>
      <c r="J5288">
        <v>0.47048690965415019</v>
      </c>
      <c r="L5288" t="s">
        <v>40604</v>
      </c>
      <c r="M5288">
        <v>28236526</v>
      </c>
      <c r="Q5288" s="10"/>
      <c r="R5288" s="11">
        <f t="shared" si="164"/>
        <v>0</v>
      </c>
      <c r="U5288" s="11">
        <f t="shared" si="165"/>
        <v>0</v>
      </c>
      <c r="Y5288" s="11">
        <f>IF(SUM(Tableau1[[#This Row],[Other access]:[Sci-hub access]])&gt;=1,1,0)</f>
        <v>0</v>
      </c>
      <c r="Z5288" s="12">
        <f>IF(OR(Tableau1[[#This Row],[Access R1 + S1+ T1 ]]&gt;=1,Tableau1[[#This Row],[Access V1 +W1 + X1]]&gt;=1),1,0)</f>
        <v>0</v>
      </c>
      <c r="AB5288" s="10" t="str">
        <f>Tableau1[[#This Row],[DOI]]</f>
        <v>doi: 10.1016/j.parkreldis.2016.12.006</v>
      </c>
      <c r="AC5288" s="13" t="str">
        <f>Tableau1[[#This Row],[Authors]]&amp;", "&amp;Tableau1[[#This Row],[Title]]&amp;" "&amp;Tableau1[[#This Row],[Journal]]&amp;". "&amp;Tableau1[[#This Row],[Year]]</f>
        <v>Hirschbichler ST, Erro R, Ganos C, Stamelou M, Batla A, Balint B, Bhatia KP., Atypical" atypical parkinsonism: Critical appraisal of a cohort. Parkinsonism Relat Disord. 2017</v>
      </c>
    </row>
    <row r="5289" spans="1:29" x14ac:dyDescent="0.3">
      <c r="A5289">
        <v>314</v>
      </c>
      <c r="B5289" t="s">
        <v>3577</v>
      </c>
      <c r="C5289" t="s">
        <v>13838</v>
      </c>
      <c r="D5289" t="s">
        <v>23997</v>
      </c>
      <c r="E5289" t="s">
        <v>2443</v>
      </c>
      <c r="F5289" s="10"/>
      <c r="G5289">
        <v>2017</v>
      </c>
      <c r="J5289">
        <v>0.47104634381591681</v>
      </c>
      <c r="L5289" t="s">
        <v>34823</v>
      </c>
      <c r="M5289">
        <v>29260196</v>
      </c>
      <c r="Q5289" s="10"/>
      <c r="R5289" s="11">
        <f t="shared" si="164"/>
        <v>0</v>
      </c>
      <c r="U5289" s="11">
        <f t="shared" si="165"/>
        <v>0</v>
      </c>
      <c r="Y5289" s="11">
        <f>IF(SUM(Tableau1[[#This Row],[Other access]:[Sci-hub access]])&gt;=1,1,0)</f>
        <v>0</v>
      </c>
      <c r="Z5289" s="12">
        <f>IF(OR(Tableau1[[#This Row],[Access R1 + S1+ T1 ]]&gt;=1,Tableau1[[#This Row],[Access V1 +W1 + X1]]&gt;=1),1,0)</f>
        <v>0</v>
      </c>
      <c r="AB5289" s="10" t="str">
        <f>Tableau1[[#This Row],[DOI]]</f>
        <v>doi: 10.1167/iovs.17-21819</v>
      </c>
      <c r="AC5289" s="13" t="str">
        <f>Tableau1[[#This Row],[Authors]]&amp;", "&amp;Tableau1[[#This Row],[Title]]&amp;" "&amp;Tableau1[[#This Row],[Journal]]&amp;". "&amp;Tableau1[[#This Row],[Year]]</f>
        <v>Delcourt C, Souied E, Sanchez A, Bandello F; STARS Survey Group.., Development and Validation of a Risk Score for Age-Related Macular Degeneration: The STARS Questionnaire. Invest Ophthalmol Vis Sci. 2017</v>
      </c>
    </row>
    <row r="5290" spans="1:29" x14ac:dyDescent="0.3">
      <c r="A5290">
        <v>1628</v>
      </c>
      <c r="B5290" t="s">
        <v>4880</v>
      </c>
      <c r="C5290" t="s">
        <v>15130</v>
      </c>
      <c r="D5290" t="s">
        <v>25301</v>
      </c>
      <c r="E5290" t="s">
        <v>34015</v>
      </c>
      <c r="F5290" s="10"/>
      <c r="G5290">
        <v>2018</v>
      </c>
      <c r="J5290">
        <v>0.47107608711962679</v>
      </c>
      <c r="L5290" t="s">
        <v>36107</v>
      </c>
      <c r="M5290">
        <v>28910179</v>
      </c>
      <c r="Q5290" s="10"/>
      <c r="R5290" s="11">
        <f t="shared" si="164"/>
        <v>0</v>
      </c>
      <c r="U5290" s="11">
        <f t="shared" si="165"/>
        <v>0</v>
      </c>
      <c r="Y5290" s="11">
        <f>IF(SUM(Tableau1[[#This Row],[Other access]:[Sci-hub access]])&gt;=1,1,0)</f>
        <v>0</v>
      </c>
      <c r="Z5290" s="12">
        <f>IF(OR(Tableau1[[#This Row],[Access R1 + S1+ T1 ]]&gt;=1,Tableau1[[#This Row],[Access V1 +W1 + X1]]&gt;=1),1,0)</f>
        <v>0</v>
      </c>
      <c r="AB5290" s="10" t="str">
        <f>Tableau1[[#This Row],[DOI]]</f>
        <v>doi: 10.1080/13816810.2017.1368088</v>
      </c>
      <c r="AC5290" s="13" t="str">
        <f>Tableau1[[#This Row],[Authors]]&amp;", "&amp;Tableau1[[#This Row],[Title]]&amp;" "&amp;Tableau1[[#This Row],[Journal]]&amp;". "&amp;Tableau1[[#This Row],[Year]]</f>
        <v>Gupta V, Markan A, Somarajan BI, Sihota R, Gupta A, Gupta S, Sharma A., Phenotypic differences between familial versus non-familial Juvenile onset open angle glaucoma patients. Ophthalmic Genet. 2018</v>
      </c>
    </row>
    <row r="5291" spans="1:29" x14ac:dyDescent="0.3">
      <c r="A5291">
        <v>7106</v>
      </c>
      <c r="B5291" t="s">
        <v>9957</v>
      </c>
      <c r="C5291" t="s">
        <v>20160</v>
      </c>
      <c r="D5291" t="s">
        <v>30391</v>
      </c>
      <c r="E5291" t="s">
        <v>2523</v>
      </c>
      <c r="F5291" s="10"/>
      <c r="G5291">
        <v>2017</v>
      </c>
      <c r="J5291">
        <v>0.47111693227881046</v>
      </c>
      <c r="L5291" t="s">
        <v>41462</v>
      </c>
      <c r="M5291">
        <v>28128798</v>
      </c>
      <c r="Q5291" s="10"/>
      <c r="R5291" s="11">
        <f t="shared" si="164"/>
        <v>0</v>
      </c>
      <c r="U5291" s="11">
        <f t="shared" si="165"/>
        <v>0</v>
      </c>
      <c r="Y5291" s="11">
        <f>IF(SUM(Tableau1[[#This Row],[Other access]:[Sci-hub access]])&gt;=1,1,0)</f>
        <v>0</v>
      </c>
      <c r="Z5291" s="12">
        <f>IF(OR(Tableau1[[#This Row],[Access R1 + S1+ T1 ]]&gt;=1,Tableau1[[#This Row],[Access V1 +W1 + X1]]&gt;=1),1,0)</f>
        <v>0</v>
      </c>
      <c r="AB5291" s="10" t="str">
        <f>Tableau1[[#This Row],[DOI]]</f>
        <v>doi: 10.1038/eye.2016.294</v>
      </c>
      <c r="AC5291" s="13" t="str">
        <f>Tableau1[[#This Row],[Authors]]&amp;", "&amp;Tableau1[[#This Row],[Title]]&amp;" "&amp;Tableau1[[#This Row],[Journal]]&amp;". "&amp;Tableau1[[#This Row],[Year]]</f>
        <v>Warwick AN, Brooks AP, Osmond C, Krishnan R; Medscape.., Prevalence of referable, sight-threatening retinopathy in type 1 diabetes and its relationship to diabetes duration and systemic risk factors. Eye (Lond). 2017</v>
      </c>
    </row>
    <row r="5292" spans="1:29" x14ac:dyDescent="0.3">
      <c r="A5292">
        <v>1716</v>
      </c>
      <c r="B5292" t="s">
        <v>4966</v>
      </c>
      <c r="C5292" t="s">
        <v>15214</v>
      </c>
      <c r="D5292" t="s">
        <v>25387</v>
      </c>
      <c r="E5292" t="s">
        <v>2940</v>
      </c>
      <c r="F5292" s="10"/>
      <c r="G5292">
        <v>2017</v>
      </c>
      <c r="J5292">
        <v>0.47112491996444528</v>
      </c>
      <c r="L5292" t="s">
        <v>36194</v>
      </c>
      <c r="M5292">
        <v>28893104</v>
      </c>
      <c r="Q5292" s="10"/>
      <c r="R5292" s="11">
        <f t="shared" si="164"/>
        <v>0</v>
      </c>
      <c r="U5292" s="11">
        <f t="shared" si="165"/>
        <v>0</v>
      </c>
      <c r="Y5292" s="11">
        <f>IF(SUM(Tableau1[[#This Row],[Other access]:[Sci-hub access]])&gt;=1,1,0)</f>
        <v>0</v>
      </c>
      <c r="Z5292" s="12">
        <f>IF(OR(Tableau1[[#This Row],[Access R1 + S1+ T1 ]]&gt;=1,Tableau1[[#This Row],[Access V1 +W1 + X1]]&gt;=1),1,0)</f>
        <v>0</v>
      </c>
      <c r="AB5292" s="10" t="str">
        <f>Tableau1[[#This Row],[DOI]]</f>
        <v>doi: 10.1080/14656566.2017.1378344</v>
      </c>
      <c r="AC5292" s="13" t="str">
        <f>Tableau1[[#This Row],[Authors]]&amp;", "&amp;Tableau1[[#This Row],[Title]]&amp;" "&amp;Tableau1[[#This Row],[Journal]]&amp;". "&amp;Tableau1[[#This Row],[Year]]</f>
        <v>Inoue T, Tanihara H., Ripasudil hydrochloride hydrate: targeting Rho kinase in the treatment of glaucoma. Expert Opin Pharmacother. 2017</v>
      </c>
    </row>
    <row r="5293" spans="1:29" x14ac:dyDescent="0.3">
      <c r="A5293">
        <v>8652</v>
      </c>
      <c r="B5293" t="s">
        <v>11311</v>
      </c>
      <c r="C5293" t="s">
        <v>21495</v>
      </c>
      <c r="D5293" t="s">
        <v>31750</v>
      </c>
      <c r="E5293" t="s">
        <v>2495</v>
      </c>
      <c r="F5293" s="10"/>
      <c r="G5293">
        <v>2017</v>
      </c>
      <c r="J5293">
        <v>0.47115711161838347</v>
      </c>
      <c r="L5293" t="s">
        <v>42988</v>
      </c>
      <c r="M5293">
        <v>27870778</v>
      </c>
      <c r="Q5293" s="10"/>
      <c r="R5293" s="11">
        <f t="shared" si="164"/>
        <v>0</v>
      </c>
      <c r="U5293" s="11">
        <f t="shared" si="165"/>
        <v>0</v>
      </c>
      <c r="Y5293" s="11">
        <f>IF(SUM(Tableau1[[#This Row],[Other access]:[Sci-hub access]])&gt;=1,1,0)</f>
        <v>0</v>
      </c>
      <c r="Z5293" s="12">
        <f>IF(OR(Tableau1[[#This Row],[Access R1 + S1+ T1 ]]&gt;=1,Tableau1[[#This Row],[Access V1 +W1 + X1]]&gt;=1),1,0)</f>
        <v>0</v>
      </c>
      <c r="AB5293" s="10" t="str">
        <f>Tableau1[[#This Row],[DOI]]</f>
        <v>doi: 10.1097/OPX.0000000000001022</v>
      </c>
      <c r="AC5293" s="13" t="str">
        <f>Tableau1[[#This Row],[Authors]]&amp;", "&amp;Tableau1[[#This Row],[Title]]&amp;" "&amp;Tableau1[[#This Row],[Journal]]&amp;". "&amp;Tableau1[[#This Row],[Year]]</f>
        <v>Pearce JG, Maddess T., Inter-visit Test-Retest Variability of OCT in Glaucoma. Optom Vis Sci. 2017</v>
      </c>
    </row>
    <row r="5294" spans="1:29" x14ac:dyDescent="0.3">
      <c r="A5294">
        <v>4583</v>
      </c>
      <c r="B5294" t="s">
        <v>7704</v>
      </c>
      <c r="C5294" t="s">
        <v>17939</v>
      </c>
      <c r="D5294" t="s">
        <v>28133</v>
      </c>
      <c r="E5294" t="s">
        <v>34210</v>
      </c>
      <c r="F5294" s="10"/>
      <c r="G5294">
        <v>2017</v>
      </c>
      <c r="J5294">
        <v>0.4713985976910503</v>
      </c>
      <c r="L5294" t="s">
        <v>39001</v>
      </c>
      <c r="M5294">
        <v>28430289</v>
      </c>
      <c r="Q5294" s="10"/>
      <c r="R5294" s="11">
        <f t="shared" si="164"/>
        <v>0</v>
      </c>
      <c r="U5294" s="11">
        <f t="shared" si="165"/>
        <v>0</v>
      </c>
      <c r="Y5294" s="11">
        <f>IF(SUM(Tableau1[[#This Row],[Other access]:[Sci-hub access]])&gt;=1,1,0)</f>
        <v>0</v>
      </c>
      <c r="Z5294" s="12">
        <f>IF(OR(Tableau1[[#This Row],[Access R1 + S1+ T1 ]]&gt;=1,Tableau1[[#This Row],[Access V1 +W1 + X1]]&gt;=1),1,0)</f>
        <v>0</v>
      </c>
      <c r="AB5294" s="10" t="str">
        <f>Tableau1[[#This Row],[DOI]]</f>
        <v>doi: 10.5114/fn.2017.66710</v>
      </c>
      <c r="AC5294" s="13" t="str">
        <f>Tableau1[[#This Row],[Authors]]&amp;", "&amp;Tableau1[[#This Row],[Title]]&amp;" "&amp;Tableau1[[#This Row],[Journal]]&amp;". "&amp;Tableau1[[#This Row],[Year]]</f>
        <v>A Armstrong R., Evidence from spatial pattern analysis for the anatomical spread of α-synuclein pathology in Parkinson's disease dementia. Folia Neuropathol. 2017</v>
      </c>
    </row>
    <row r="5295" spans="1:29" x14ac:dyDescent="0.3">
      <c r="A5295">
        <v>10785</v>
      </c>
      <c r="B5295" t="s">
        <v>13240</v>
      </c>
      <c r="C5295" t="s">
        <v>23403</v>
      </c>
      <c r="D5295" t="s">
        <v>33694</v>
      </c>
      <c r="E5295" t="s">
        <v>2438</v>
      </c>
      <c r="F5295" s="10"/>
      <c r="G5295">
        <v>2017</v>
      </c>
      <c r="J5295">
        <v>0.47141133121702561</v>
      </c>
      <c r="L5295" t="s">
        <v>45032</v>
      </c>
      <c r="M5295">
        <v>27044342</v>
      </c>
      <c r="Q5295" s="10"/>
      <c r="R5295" s="11">
        <f t="shared" si="164"/>
        <v>0</v>
      </c>
      <c r="U5295" s="11">
        <f t="shared" si="165"/>
        <v>0</v>
      </c>
      <c r="Y5295" s="11">
        <f>IF(SUM(Tableau1[[#This Row],[Other access]:[Sci-hub access]])&gt;=1,1,0)</f>
        <v>0</v>
      </c>
      <c r="Z5295" s="12">
        <f>IF(OR(Tableau1[[#This Row],[Access R1 + S1+ T1 ]]&gt;=1,Tableau1[[#This Row],[Access V1 +W1 + X1]]&gt;=1),1,0)</f>
        <v>0</v>
      </c>
      <c r="AB5295" s="10" t="str">
        <f>Tableau1[[#This Row],[DOI]]</f>
        <v>doi: 10.1136/bjophthalmol-2015-308278</v>
      </c>
      <c r="AC5295" s="13" t="str">
        <f>Tableau1[[#This Row],[Authors]]&amp;", "&amp;Tableau1[[#This Row],[Title]]&amp;" "&amp;Tableau1[[#This Row],[Journal]]&amp;". "&amp;Tableau1[[#This Row],[Year]]</f>
        <v>Keenan TD, Goldacre R, Goldacre MJ., Associations between obstructive sleep apnoea, primary open angle glaucoma and age-related macular degeneration: record linkage study. Br J Ophthalmol. 2017</v>
      </c>
    </row>
    <row r="5296" spans="1:29" x14ac:dyDescent="0.3">
      <c r="A5296">
        <v>8106</v>
      </c>
      <c r="B5296" t="s">
        <v>10826</v>
      </c>
      <c r="C5296" t="s">
        <v>21014</v>
      </c>
      <c r="D5296" t="s">
        <v>31264</v>
      </c>
      <c r="E5296" t="s">
        <v>2659</v>
      </c>
      <c r="F5296" s="10"/>
      <c r="G5296">
        <v>2017</v>
      </c>
      <c r="J5296">
        <v>0.47143795591855986</v>
      </c>
      <c r="L5296" t="s">
        <v>42453</v>
      </c>
      <c r="M5296">
        <v>27997424</v>
      </c>
      <c r="Q5296" s="10"/>
      <c r="R5296" s="11">
        <f t="shared" si="164"/>
        <v>0</v>
      </c>
      <c r="U5296" s="11">
        <f t="shared" si="165"/>
        <v>0</v>
      </c>
      <c r="Y5296" s="11">
        <f>IF(SUM(Tableau1[[#This Row],[Other access]:[Sci-hub access]])&gt;=1,1,0)</f>
        <v>0</v>
      </c>
      <c r="Z5296" s="12">
        <f>IF(OR(Tableau1[[#This Row],[Access R1 + S1+ T1 ]]&gt;=1,Tableau1[[#This Row],[Access V1 +W1 + X1]]&gt;=1),1,0)</f>
        <v>0</v>
      </c>
      <c r="AB5296" s="10" t="str">
        <f>Tableau1[[#This Row],[DOI]]</f>
        <v>doi: 10.1097/RLU.0000000000001490</v>
      </c>
      <c r="AC5296" s="13" t="str">
        <f>Tableau1[[#This Row],[Authors]]&amp;", "&amp;Tableau1[[#This Row],[Title]]&amp;" "&amp;Tableau1[[#This Row],[Journal]]&amp;". "&amp;Tableau1[[#This Row],[Year]]</f>
        <v>Shayegani H, Khosravi S, Masoudi T, Divband G, Sadeghi R., Gastric Visualization in Dacryoscintigraphy: An Unequivocal Sign of Patent Nasolacrimal Duct. Clin Nucl Med. 2017</v>
      </c>
    </row>
    <row r="5297" spans="1:29" x14ac:dyDescent="0.3">
      <c r="A5297">
        <v>1892</v>
      </c>
      <c r="B5297" t="s">
        <v>5135</v>
      </c>
      <c r="C5297" t="s">
        <v>15381</v>
      </c>
      <c r="D5297" t="s">
        <v>25557</v>
      </c>
      <c r="E5297" t="s">
        <v>2499</v>
      </c>
      <c r="F5297" s="10"/>
      <c r="G5297">
        <v>2017</v>
      </c>
      <c r="J5297">
        <v>0.47144470782969683</v>
      </c>
      <c r="L5297" t="s">
        <v>36364</v>
      </c>
      <c r="M5297">
        <v>28856555</v>
      </c>
      <c r="Q5297" s="10"/>
      <c r="R5297" s="11">
        <f t="shared" si="164"/>
        <v>0</v>
      </c>
      <c r="U5297" s="11">
        <f t="shared" si="165"/>
        <v>0</v>
      </c>
      <c r="Y5297" s="11">
        <f>IF(SUM(Tableau1[[#This Row],[Other access]:[Sci-hub access]])&gt;=1,1,0)</f>
        <v>0</v>
      </c>
      <c r="Z5297" s="12">
        <f>IF(OR(Tableau1[[#This Row],[Access R1 + S1+ T1 ]]&gt;=1,Tableau1[[#This Row],[Access V1 +W1 + X1]]&gt;=1),1,0)</f>
        <v>0</v>
      </c>
      <c r="AB5297" s="10" t="str">
        <f>Tableau1[[#This Row],[DOI]]</f>
        <v>doi: 10.1007/s00592-017-1042-6</v>
      </c>
      <c r="AC5297" s="13" t="str">
        <f>Tableau1[[#This Row],[Authors]]&amp;", "&amp;Tableau1[[#This Row],[Title]]&amp;" "&amp;Tableau1[[#This Row],[Journal]]&amp;". "&amp;Tableau1[[#This Row],[Year]]</f>
        <v>Zmyslowska A, Fendler W, Waszczykowska A, Niwald A, Borowiec M, Jurowski P, Mlynarski W., Retinal thickness as a marker of disease progression in longitudinal observation of patients with Wolfram syndrome. Acta Diabetol. 2017</v>
      </c>
    </row>
    <row r="5298" spans="1:29" x14ac:dyDescent="0.3">
      <c r="A5298">
        <v>10531</v>
      </c>
      <c r="B5298" t="s">
        <v>13012</v>
      </c>
      <c r="C5298" t="s">
        <v>23178</v>
      </c>
      <c r="D5298" t="s">
        <v>33465</v>
      </c>
      <c r="E5298" t="s">
        <v>2791</v>
      </c>
      <c r="F5298" s="10"/>
      <c r="G5298">
        <v>2017</v>
      </c>
      <c r="J5298">
        <v>0.47148262777076289</v>
      </c>
      <c r="L5298" t="s">
        <v>44780</v>
      </c>
      <c r="M5298">
        <v>27233156</v>
      </c>
      <c r="Q5298" s="10"/>
      <c r="R5298" s="11">
        <f t="shared" si="164"/>
        <v>0</v>
      </c>
      <c r="U5298" s="11">
        <f t="shared" si="165"/>
        <v>0</v>
      </c>
      <c r="Y5298" s="11">
        <f>IF(SUM(Tableau1[[#This Row],[Other access]:[Sci-hub access]])&gt;=1,1,0)</f>
        <v>0</v>
      </c>
      <c r="Z5298" s="12">
        <f>IF(OR(Tableau1[[#This Row],[Access R1 + S1+ T1 ]]&gt;=1,Tableau1[[#This Row],[Access V1 +W1 + X1]]&gt;=1),1,0)</f>
        <v>0</v>
      </c>
      <c r="AB5298" s="10" t="str">
        <f>Tableau1[[#This Row],[DOI]]</f>
        <v>doi: 10.1016/j.optom.2016.04.006</v>
      </c>
      <c r="AC5298" s="13" t="str">
        <f>Tableau1[[#This Row],[Authors]]&amp;", "&amp;Tableau1[[#This Row],[Title]]&amp;" "&amp;Tableau1[[#This Row],[Journal]]&amp;". "&amp;Tableau1[[#This Row],[Year]]</f>
        <v>Ngo W, Srinivasan S, Keech A, Keir N, Jones L., Self versus examiner administration of the Ocular Surface Disease Index(©). J Optom. 2017</v>
      </c>
    </row>
    <row r="5299" spans="1:29" x14ac:dyDescent="0.3">
      <c r="A5299">
        <v>2026</v>
      </c>
      <c r="B5299" t="s">
        <v>5265</v>
      </c>
      <c r="C5299" t="s">
        <v>15511</v>
      </c>
      <c r="D5299" t="s">
        <v>25687</v>
      </c>
      <c r="E5299" t="s">
        <v>2462</v>
      </c>
      <c r="F5299" s="10"/>
      <c r="G5299">
        <v>2017</v>
      </c>
      <c r="J5299">
        <v>0.47155500151657292</v>
      </c>
      <c r="L5299" t="s">
        <v>36497</v>
      </c>
      <c r="M5299">
        <v>28830369</v>
      </c>
      <c r="Q5299" s="10"/>
      <c r="R5299" s="11">
        <f t="shared" si="164"/>
        <v>0</v>
      </c>
      <c r="U5299" s="11">
        <f t="shared" si="165"/>
        <v>0</v>
      </c>
      <c r="Y5299" s="11">
        <f>IF(SUM(Tableau1[[#This Row],[Other access]:[Sci-hub access]])&gt;=1,1,0)</f>
        <v>0</v>
      </c>
      <c r="Z5299" s="12">
        <f>IF(OR(Tableau1[[#This Row],[Access R1 + S1+ T1 ]]&gt;=1,Tableau1[[#This Row],[Access V1 +W1 + X1]]&gt;=1),1,0)</f>
        <v>0</v>
      </c>
      <c r="AB5299" s="10" t="str">
        <f>Tableau1[[#This Row],[DOI]]</f>
        <v>doi: 10.1186/s12886-017-0540-1</v>
      </c>
      <c r="AC5299" s="13" t="str">
        <f>Tableau1[[#This Row],[Authors]]&amp;", "&amp;Tableau1[[#This Row],[Title]]&amp;" "&amp;Tableau1[[#This Row],[Journal]]&amp;". "&amp;Tableau1[[#This Row],[Year]]</f>
        <v>Dervenis N, Mikropoulou AM, Dervenis P, Lewis A., Dislocation of a previously successful XEN glaucoma implant into the anterior chamber: a case report. BMC Ophthalmol. 2017</v>
      </c>
    </row>
    <row r="5300" spans="1:29" x14ac:dyDescent="0.3">
      <c r="A5300">
        <v>10013</v>
      </c>
      <c r="B5300" t="s">
        <v>12535</v>
      </c>
      <c r="C5300" t="s">
        <v>22703</v>
      </c>
      <c r="D5300" t="s">
        <v>32983</v>
      </c>
      <c r="E5300" t="s">
        <v>2471</v>
      </c>
      <c r="F5300" s="10"/>
      <c r="G5300">
        <v>2017</v>
      </c>
      <c r="J5300">
        <v>0.47157297385428221</v>
      </c>
      <c r="L5300" t="s">
        <v>44270</v>
      </c>
      <c r="M5300">
        <v>27495951</v>
      </c>
      <c r="Q5300" s="10"/>
      <c r="R5300" s="11">
        <f t="shared" si="164"/>
        <v>0</v>
      </c>
      <c r="U5300" s="11">
        <f t="shared" si="165"/>
        <v>0</v>
      </c>
      <c r="Y5300" s="11">
        <f>IF(SUM(Tableau1[[#This Row],[Other access]:[Sci-hub access]])&gt;=1,1,0)</f>
        <v>0</v>
      </c>
      <c r="Z5300" s="12">
        <f>IF(OR(Tableau1[[#This Row],[Access R1 + S1+ T1 ]]&gt;=1,Tableau1[[#This Row],[Access V1 +W1 + X1]]&gt;=1),1,0)</f>
        <v>0</v>
      </c>
      <c r="AB5300" s="10" t="str">
        <f>Tableau1[[#This Row],[DOI]]</f>
        <v>doi: 10.1007/s10792-016-0318-0</v>
      </c>
      <c r="AC5300" s="13" t="str">
        <f>Tableau1[[#This Row],[Authors]]&amp;", "&amp;Tableau1[[#This Row],[Title]]&amp;" "&amp;Tableau1[[#This Row],[Journal]]&amp;". "&amp;Tableau1[[#This Row],[Year]]</f>
        <v>Ozer MA, Polat N, Ozen S, Ogurel T, Parlakpinar H, Vardi N., Histopathological and ophthalmoscopic evaluation of apocynin on experimental proliferative vitreoretinopathy in rabbit eyes. Int Ophthalmol. 2017</v>
      </c>
    </row>
    <row r="5301" spans="1:29" x14ac:dyDescent="0.3">
      <c r="A5301">
        <v>9773</v>
      </c>
      <c r="B5301" t="s">
        <v>12313</v>
      </c>
      <c r="C5301" t="s">
        <v>22486</v>
      </c>
      <c r="D5301" t="s">
        <v>32761</v>
      </c>
      <c r="E5301" t="s">
        <v>2471</v>
      </c>
      <c r="F5301" s="10"/>
      <c r="G5301">
        <v>2017</v>
      </c>
      <c r="J5301">
        <v>0.47170765576354623</v>
      </c>
      <c r="L5301" t="s">
        <v>44037</v>
      </c>
      <c r="M5301">
        <v>27591785</v>
      </c>
      <c r="Q5301" s="10"/>
      <c r="R5301" s="11">
        <f t="shared" si="164"/>
        <v>0</v>
      </c>
      <c r="U5301" s="11">
        <f t="shared" si="165"/>
        <v>0</v>
      </c>
      <c r="Y5301" s="11">
        <f>IF(SUM(Tableau1[[#This Row],[Other access]:[Sci-hub access]])&gt;=1,1,0)</f>
        <v>0</v>
      </c>
      <c r="Z5301" s="12">
        <f>IF(OR(Tableau1[[#This Row],[Access R1 + S1+ T1 ]]&gt;=1,Tableau1[[#This Row],[Access V1 +W1 + X1]]&gt;=1),1,0)</f>
        <v>0</v>
      </c>
      <c r="AB5301" s="10" t="str">
        <f>Tableau1[[#This Row],[DOI]]</f>
        <v>doi: 10.1007/s10792-016-0331-3</v>
      </c>
      <c r="AC5301" s="13" t="str">
        <f>Tableau1[[#This Row],[Authors]]&amp;", "&amp;Tableau1[[#This Row],[Title]]&amp;" "&amp;Tableau1[[#This Row],[Journal]]&amp;". "&amp;Tableau1[[#This Row],[Year]]</f>
        <v>Toprak I, Yaylalı V, Yildirim C., Early deterioration in ellipsoid zone in eyes with non-neovascular age-related macular degeneration. Int Ophthalmol. 2017</v>
      </c>
    </row>
    <row r="5302" spans="1:29" x14ac:dyDescent="0.3">
      <c r="A5302">
        <v>7119</v>
      </c>
      <c r="B5302" t="s">
        <v>9967</v>
      </c>
      <c r="C5302" t="s">
        <v>20170</v>
      </c>
      <c r="D5302" t="s">
        <v>30401</v>
      </c>
      <c r="E5302" t="s">
        <v>2463</v>
      </c>
      <c r="F5302" s="10"/>
      <c r="G5302">
        <v>2017</v>
      </c>
      <c r="J5302">
        <v>0.47180891827963223</v>
      </c>
      <c r="L5302" t="s">
        <v>41475</v>
      </c>
      <c r="M5302">
        <v>28127731</v>
      </c>
      <c r="Q5302" s="10"/>
      <c r="R5302" s="11">
        <f t="shared" si="164"/>
        <v>0</v>
      </c>
      <c r="U5302" s="11">
        <f t="shared" si="165"/>
        <v>0</v>
      </c>
      <c r="Y5302" s="11">
        <f>IF(SUM(Tableau1[[#This Row],[Other access]:[Sci-hub access]])&gt;=1,1,0)</f>
        <v>0</v>
      </c>
      <c r="Z5302" s="12">
        <f>IF(OR(Tableau1[[#This Row],[Access R1 + S1+ T1 ]]&gt;=1,Tableau1[[#This Row],[Access V1 +W1 + X1]]&gt;=1),1,0)</f>
        <v>0</v>
      </c>
      <c r="AB5302" s="10" t="str">
        <f>Tableau1[[#This Row],[DOI]]</f>
        <v>doi: 10.5301/ejo.5000933</v>
      </c>
      <c r="AC5302" s="13" t="str">
        <f>Tableau1[[#This Row],[Authors]]&amp;", "&amp;Tableau1[[#This Row],[Title]]&amp;" "&amp;Tableau1[[#This Row],[Journal]]&amp;". "&amp;Tableau1[[#This Row],[Year]]</f>
        <v>Kornhauser T, Imtirat A, Levy J, Tsumi E., Sutureless extraocular muscle biopsy technique. Eur J Ophthalmol. 2017</v>
      </c>
    </row>
    <row r="5303" spans="1:29" ht="28.8" x14ac:dyDescent="0.3">
      <c r="A5303">
        <v>8125</v>
      </c>
      <c r="B5303" t="s">
        <v>10841</v>
      </c>
      <c r="C5303" t="s">
        <v>21029</v>
      </c>
      <c r="D5303" t="s">
        <v>31279</v>
      </c>
      <c r="E5303" t="s">
        <v>2441</v>
      </c>
      <c r="F5303" s="10"/>
      <c r="G5303">
        <v>2017</v>
      </c>
      <c r="J5303">
        <v>0.47185898920646807</v>
      </c>
      <c r="L5303" t="s">
        <v>42472</v>
      </c>
      <c r="M5303">
        <v>27993484</v>
      </c>
      <c r="Q5303" s="10"/>
      <c r="R5303" s="11">
        <f t="shared" si="164"/>
        <v>0</v>
      </c>
      <c r="U5303" s="11">
        <f t="shared" si="165"/>
        <v>0</v>
      </c>
      <c r="Y5303" s="11">
        <f>IF(SUM(Tableau1[[#This Row],[Other access]:[Sci-hub access]])&gt;=1,1,0)</f>
        <v>0</v>
      </c>
      <c r="Z5303" s="12">
        <f>IF(OR(Tableau1[[#This Row],[Access R1 + S1+ T1 ]]&gt;=1,Tableau1[[#This Row],[Access V1 +W1 + X1]]&gt;=1),1,0)</f>
        <v>0</v>
      </c>
      <c r="AB5303" s="10" t="str">
        <f>Tableau1[[#This Row],[DOI]]</f>
        <v>doi: 10.1016/j.ophtha.2016.11.011</v>
      </c>
      <c r="AC5303" s="13" t="str">
        <f>Tableau1[[#This Row],[Authors]]&amp;", "&amp;Tableau1[[#This Row],[Title]]&amp;" "&amp;Tableau1[[#This Row],[Journal]]&amp;". "&amp;Tableau1[[#This Row],[Year]]</f>
        <v>Souzeau E, Tram KH, Witney M, Ruddle JB, Graham SL, Healey PR, Goldberg I, Mackey DA, Hewitt AW, Burdon KP, Craig JE., Myocilin Predictive Genetic Testing for Primary Open-Angle Glaucoma Leads to Early Identification of At-Risk Individuals. Ophthalmology. 2017</v>
      </c>
    </row>
    <row r="5304" spans="1:29" x14ac:dyDescent="0.3">
      <c r="A5304">
        <v>5</v>
      </c>
      <c r="B5304" t="s">
        <v>3268</v>
      </c>
      <c r="C5304" t="s">
        <v>13529</v>
      </c>
      <c r="D5304" t="s">
        <v>23688</v>
      </c>
      <c r="E5304" t="s">
        <v>2465</v>
      </c>
      <c r="G5304">
        <v>2018</v>
      </c>
      <c r="J5304">
        <v>0.47188825526138889</v>
      </c>
      <c r="L5304" t="s">
        <v>34524</v>
      </c>
      <c r="M5304">
        <v>29538199</v>
      </c>
      <c r="R5304" s="6">
        <f t="shared" si="164"/>
        <v>0</v>
      </c>
      <c r="S5304" s="8">
        <v>1</v>
      </c>
      <c r="T5304">
        <v>0</v>
      </c>
      <c r="U5304" s="6">
        <f t="shared" si="165"/>
        <v>0</v>
      </c>
      <c r="W5304">
        <v>1</v>
      </c>
      <c r="X5304">
        <v>1</v>
      </c>
      <c r="Y5304" s="6">
        <f>IF(SUM(Tableau1[[#This Row],[Other access]:[Sci-hub access]])&gt;=1,1,0)</f>
        <v>1</v>
      </c>
      <c r="Z5304" s="3">
        <f>IF(OR(Tableau1[[#This Row],[Access R1 + S1+ T1 ]]&gt;=1,Tableau1[[#This Row],[Access V1 +W1 + X1]]&gt;=1),1,0)</f>
        <v>1</v>
      </c>
      <c r="AB5304" t="str">
        <f>Tableau1[[#This Row],[DOI]]</f>
        <v>doi: 10.1097/MD.0000000000010073</v>
      </c>
      <c r="AC5304" s="1" t="str">
        <f>Tableau1[[#This Row],[Authors]]&amp;", "&amp;Tableau1[[#This Row],[Title]]&amp;" "&amp;Tableau1[[#This Row],[Journal]]&amp;". "&amp;Tableau1[[#This Row],[Year]]</f>
        <v>Li J, Fan X, Wang Q., Hypertensive crisis with 2 target organ impairment induced by glycyrrhizin: A case report. Medicine (Baltimore). 2018</v>
      </c>
    </row>
    <row r="5305" spans="1:29" x14ac:dyDescent="0.3">
      <c r="A5305">
        <v>8634</v>
      </c>
      <c r="B5305" t="s">
        <v>11295</v>
      </c>
      <c r="C5305" t="s">
        <v>21479</v>
      </c>
      <c r="D5305" t="s">
        <v>31734</v>
      </c>
      <c r="E5305" t="s">
        <v>3142</v>
      </c>
      <c r="F5305" s="10"/>
      <c r="G5305">
        <v>2017</v>
      </c>
      <c r="J5305">
        <v>0.47195488691796306</v>
      </c>
      <c r="L5305" t="s">
        <v>42970</v>
      </c>
      <c r="M5305">
        <v>27875029</v>
      </c>
      <c r="Q5305" s="10"/>
      <c r="R5305" s="11">
        <f t="shared" si="164"/>
        <v>0</v>
      </c>
      <c r="U5305" s="11">
        <f t="shared" si="165"/>
        <v>0</v>
      </c>
      <c r="Y5305" s="11">
        <f>IF(SUM(Tableau1[[#This Row],[Other access]:[Sci-hub access]])&gt;=1,1,0)</f>
        <v>0</v>
      </c>
      <c r="Z5305" s="12">
        <f>IF(OR(Tableau1[[#This Row],[Access R1 + S1+ T1 ]]&gt;=1,Tableau1[[#This Row],[Access V1 +W1 + X1]]&gt;=1),1,0)</f>
        <v>0</v>
      </c>
      <c r="AB5305" s="10" t="str">
        <f>Tableau1[[#This Row],[DOI]]</f>
        <v>doi: 10.1111/bcpt.12710</v>
      </c>
      <c r="AC5305" s="13" t="str">
        <f>Tableau1[[#This Row],[Authors]]&amp;", "&amp;Tableau1[[#This Row],[Title]]&amp;" "&amp;Tableau1[[#This Row],[Journal]]&amp;". "&amp;Tableau1[[#This Row],[Year]]</f>
        <v>Goktas MT, Karaca RO, Kalkisim S, Cevik L, Kilic L, Akdogan A, Babaoglu MO, Bozkurt A, Bertilsson L, Yasar U., Decreased Activity and Genetic Polymorphisms of CYP2C19 in Behçet's Disease. Basic Clin Pharmacol Toxicol. 2017</v>
      </c>
    </row>
    <row r="5306" spans="1:29" x14ac:dyDescent="0.3">
      <c r="A5306">
        <v>8255</v>
      </c>
      <c r="B5306" t="s">
        <v>1627</v>
      </c>
      <c r="C5306" t="s">
        <v>1628</v>
      </c>
      <c r="D5306" t="s">
        <v>1629</v>
      </c>
      <c r="E5306" t="s">
        <v>3031</v>
      </c>
      <c r="F5306" s="10"/>
      <c r="G5306">
        <v>2017</v>
      </c>
      <c r="J5306">
        <v>0.47197003139981675</v>
      </c>
      <c r="L5306" t="s">
        <v>42600</v>
      </c>
      <c r="M5306">
        <v>27959629</v>
      </c>
      <c r="Q5306" s="10"/>
      <c r="R5306" s="11">
        <f t="shared" si="164"/>
        <v>0</v>
      </c>
      <c r="U5306" s="11">
        <f t="shared" si="165"/>
        <v>0</v>
      </c>
      <c r="Y5306" s="11">
        <f>IF(SUM(Tableau1[[#This Row],[Other access]:[Sci-hub access]])&gt;=1,1,0)</f>
        <v>0</v>
      </c>
      <c r="Z5306" s="12">
        <f>IF(OR(Tableau1[[#This Row],[Access R1 + S1+ T1 ]]&gt;=1,Tableau1[[#This Row],[Access V1 +W1 + X1]]&gt;=1),1,0)</f>
        <v>0</v>
      </c>
      <c r="AB5306" s="10" t="str">
        <f>Tableau1[[#This Row],[DOI]]</f>
        <v>doi: 10.1146/annurev-pathol-012615-044145</v>
      </c>
      <c r="AC5306" s="13" t="str">
        <f>Tableau1[[#This Row],[Authors]]&amp;", "&amp;Tableau1[[#This Row],[Title]]&amp;" "&amp;Tableau1[[#This Row],[Journal]]&amp;". "&amp;Tableau1[[#This Row],[Year]]</f>
        <v>Liszewski MK, Java A, Schramm EC, Atkinson JP., Complement Dysregulation and Disease: Insights from Contemporary Genetics. Annu Rev Pathol. 2017</v>
      </c>
    </row>
    <row r="5307" spans="1:29" ht="28.8" x14ac:dyDescent="0.3">
      <c r="A5307">
        <v>4654</v>
      </c>
      <c r="B5307" t="s">
        <v>7770</v>
      </c>
      <c r="C5307" t="s">
        <v>18003</v>
      </c>
      <c r="D5307" t="s">
        <v>28200</v>
      </c>
      <c r="E5307" t="s">
        <v>2465</v>
      </c>
      <c r="F5307" s="10"/>
      <c r="G5307">
        <v>2017</v>
      </c>
      <c r="J5307">
        <v>0.47209133104613732</v>
      </c>
      <c r="L5307" t="s">
        <v>39072</v>
      </c>
      <c r="M5307">
        <v>28422835</v>
      </c>
      <c r="Q5307" s="10"/>
      <c r="R5307" s="11">
        <f t="shared" si="164"/>
        <v>0</v>
      </c>
      <c r="U5307" s="11">
        <f t="shared" si="165"/>
        <v>0</v>
      </c>
      <c r="Y5307" s="11">
        <f>IF(SUM(Tableau1[[#This Row],[Other access]:[Sci-hub access]])&gt;=1,1,0)</f>
        <v>0</v>
      </c>
      <c r="Z5307" s="12">
        <f>IF(OR(Tableau1[[#This Row],[Access R1 + S1+ T1 ]]&gt;=1,Tableau1[[#This Row],[Access V1 +W1 + X1]]&gt;=1),1,0)</f>
        <v>0</v>
      </c>
      <c r="AB5307" s="10" t="str">
        <f>Tableau1[[#This Row],[DOI]]</f>
        <v>doi: 10.1097/MD.0000000000006459</v>
      </c>
      <c r="AC5307" s="13" t="str">
        <f>Tableau1[[#This Row],[Authors]]&amp;", "&amp;Tableau1[[#This Row],[Title]]&amp;" "&amp;Tableau1[[#This Row],[Journal]]&amp;". "&amp;Tableau1[[#This Row],[Year]]</f>
        <v>Sato S, Shinoda H, Nagai N, Suzuki M, Uchida A, Kurihara T, Kamoshita M, Tomita Y, Iyama C, Minami S, Yuki K, Tsubota K, Ozawa Y., Predictive factors of better outcomes by monotherapy of an antivascular endothelial growth factor drug, ranibizumab, for diabetic macular edema in clinical practice. Medicine (Baltimore). 2017</v>
      </c>
    </row>
    <row r="5308" spans="1:29" x14ac:dyDescent="0.3">
      <c r="A5308">
        <v>7443</v>
      </c>
      <c r="B5308" t="s">
        <v>10249</v>
      </c>
      <c r="C5308" t="s">
        <v>20451</v>
      </c>
      <c r="D5308" t="s">
        <v>30684</v>
      </c>
      <c r="E5308" t="s">
        <v>2514</v>
      </c>
      <c r="F5308" s="10"/>
      <c r="G5308">
        <v>2017</v>
      </c>
      <c r="J5308">
        <v>0.47216182732571177</v>
      </c>
      <c r="L5308" t="s">
        <v>41799</v>
      </c>
      <c r="M5308">
        <v>28093287</v>
      </c>
      <c r="Q5308" s="10"/>
      <c r="R5308" s="11">
        <f t="shared" si="164"/>
        <v>0</v>
      </c>
      <c r="U5308" s="11">
        <f t="shared" si="165"/>
        <v>0</v>
      </c>
      <c r="Y5308" s="11">
        <f>IF(SUM(Tableau1[[#This Row],[Other access]:[Sci-hub access]])&gt;=1,1,0)</f>
        <v>0</v>
      </c>
      <c r="Z5308" s="12">
        <f>IF(OR(Tableau1[[#This Row],[Access R1 + S1+ T1 ]]&gt;=1,Tableau1[[#This Row],[Access V1 +W1 + X1]]&gt;=1),1,0)</f>
        <v>0</v>
      </c>
      <c r="AB5308" s="10" t="str">
        <f>Tableau1[[#This Row],[DOI]]</f>
        <v>doi: 10.1016/j.survophthal.2017.01.001</v>
      </c>
      <c r="AC5308" s="13" t="str">
        <f>Tableau1[[#This Row],[Authors]]&amp;", "&amp;Tableau1[[#This Row],[Title]]&amp;" "&amp;Tableau1[[#This Row],[Journal]]&amp;". "&amp;Tableau1[[#This Row],[Year]]</f>
        <v>Fallon M, Valero O, Pazos M, Antón A., Diagnostic accuracy of imaging devices in glaucoma: A meta-analysis. Surv Ophthalmol. 2017</v>
      </c>
    </row>
    <row r="5309" spans="1:29" ht="28.8" x14ac:dyDescent="0.3">
      <c r="A5309">
        <v>6390</v>
      </c>
      <c r="B5309" t="s">
        <v>9335</v>
      </c>
      <c r="C5309" t="s">
        <v>19544</v>
      </c>
      <c r="D5309" t="s">
        <v>29766</v>
      </c>
      <c r="E5309" t="s">
        <v>2751</v>
      </c>
      <c r="F5309" s="10"/>
      <c r="G5309">
        <v>2017</v>
      </c>
      <c r="J5309">
        <v>0.47234021443380825</v>
      </c>
      <c r="L5309" t="s">
        <v>40759</v>
      </c>
      <c r="M5309">
        <v>28220259</v>
      </c>
      <c r="Q5309" s="10"/>
      <c r="R5309" s="11">
        <f t="shared" si="164"/>
        <v>0</v>
      </c>
      <c r="U5309" s="11">
        <f t="shared" si="165"/>
        <v>0</v>
      </c>
      <c r="Y5309" s="11">
        <f>IF(SUM(Tableau1[[#This Row],[Other access]:[Sci-hub access]])&gt;=1,1,0)</f>
        <v>0</v>
      </c>
      <c r="Z5309" s="12">
        <f>IF(OR(Tableau1[[#This Row],[Access R1 + S1+ T1 ]]&gt;=1,Tableau1[[#This Row],[Access V1 +W1 + X1]]&gt;=1),1,0)</f>
        <v>0</v>
      </c>
      <c r="AB5309" s="10" t="str">
        <f>Tableau1[[#This Row],[DOI]]</f>
        <v>doi: 10.1007/s00439-017-1765-z</v>
      </c>
      <c r="AC5309" s="13" t="str">
        <f>Tableau1[[#This Row],[Authors]]&amp;", "&amp;Tableau1[[#This Row],[Title]]&amp;" "&amp;Tableau1[[#This Row],[Journal]]&amp;". "&amp;Tableau1[[#This Row],[Year]]</f>
        <v>Stephen J, Vilboux T, Mian L, Kuptanon C, Sinclair CM, Yildirimli D, Maynard DM, Bryant J, Fischer R, Vemulapalli M, Mullikin JC; NISC Comparative Sequencing Program., Huizing M, Gahl WA, Malicdan MCV, Gunay-Aygun M., Mutations in KIAA0753 cause Joubert syndrome associated with growth hormone deficiency. Hum Genet. 2017</v>
      </c>
    </row>
    <row r="5310" spans="1:29" x14ac:dyDescent="0.3">
      <c r="A5310">
        <v>2792</v>
      </c>
      <c r="B5310" t="s">
        <v>166</v>
      </c>
      <c r="C5310" t="s">
        <v>167</v>
      </c>
      <c r="D5310" t="s">
        <v>168</v>
      </c>
      <c r="E5310" t="s">
        <v>2681</v>
      </c>
      <c r="F5310" s="10"/>
      <c r="G5310">
        <v>2017</v>
      </c>
      <c r="J5310">
        <v>0.47240111296035248</v>
      </c>
      <c r="L5310" t="s">
        <v>37251</v>
      </c>
      <c r="M5310">
        <v>28683847</v>
      </c>
      <c r="Q5310" s="10"/>
      <c r="R5310" s="11">
        <f t="shared" si="164"/>
        <v>0</v>
      </c>
      <c r="U5310" s="11">
        <f t="shared" si="165"/>
        <v>0</v>
      </c>
      <c r="Y5310" s="11">
        <f>IF(SUM(Tableau1[[#This Row],[Other access]:[Sci-hub access]])&gt;=1,1,0)</f>
        <v>0</v>
      </c>
      <c r="Z5310" s="12">
        <f>IF(OR(Tableau1[[#This Row],[Access R1 + S1+ T1 ]]&gt;=1,Tableau1[[#This Row],[Access V1 +W1 + X1]]&gt;=1),1,0)</f>
        <v>0</v>
      </c>
      <c r="AB5310" s="10" t="str">
        <f>Tableau1[[#This Row],[DOI]]</f>
        <v>doi: 10.1017/S0022215117001347</v>
      </c>
      <c r="AC5310" s="13" t="str">
        <f>Tableau1[[#This Row],[Authors]]&amp;", "&amp;Tableau1[[#This Row],[Title]]&amp;" "&amp;Tableau1[[#This Row],[Journal]]&amp;". "&amp;Tableau1[[#This Row],[Year]]</f>
        <v>Crosbie RA, Clement WA, Kubba H., Paediatric orbital cellulitis and the relationship to underlying sinonasal anatomy on computed tomography. J Laryngol Otol. 2017</v>
      </c>
    </row>
    <row r="5311" spans="1:29" x14ac:dyDescent="0.3">
      <c r="A5311">
        <v>5992</v>
      </c>
      <c r="B5311" t="s">
        <v>8986</v>
      </c>
      <c r="C5311" t="s">
        <v>19200</v>
      </c>
      <c r="D5311" t="s">
        <v>29416</v>
      </c>
      <c r="E5311" t="s">
        <v>2783</v>
      </c>
      <c r="F5311" s="10"/>
      <c r="G5311">
        <v>2017</v>
      </c>
      <c r="J5311">
        <v>0.47243421898590154</v>
      </c>
      <c r="L5311" t="s">
        <v>40371</v>
      </c>
      <c r="M5311">
        <v>28261971</v>
      </c>
      <c r="Q5311" s="10"/>
      <c r="R5311" s="11">
        <f t="shared" si="164"/>
        <v>0</v>
      </c>
      <c r="U5311" s="11">
        <f t="shared" si="165"/>
        <v>0</v>
      </c>
      <c r="Y5311" s="11">
        <f>IF(SUM(Tableau1[[#This Row],[Other access]:[Sci-hub access]])&gt;=1,1,0)</f>
        <v>0</v>
      </c>
      <c r="Z5311" s="12">
        <f>IF(OR(Tableau1[[#This Row],[Access R1 + S1+ T1 ]]&gt;=1,Tableau1[[#This Row],[Access V1 +W1 + X1]]&gt;=1),1,0)</f>
        <v>0</v>
      </c>
      <c r="AB5311" s="10" t="str">
        <f>Tableau1[[#This Row],[DOI]]</f>
        <v>doi: 10.1002/prca.201600184</v>
      </c>
      <c r="AC5311" s="13" t="str">
        <f>Tableau1[[#This Row],[Authors]]&amp;", "&amp;Tableau1[[#This Row],[Title]]&amp;" "&amp;Tableau1[[#This Row],[Journal]]&amp;". "&amp;Tableau1[[#This Row],[Year]]</f>
        <v>Feng Y, Yuan F., Proteomics: A new perspective for the understanding of pterygia. Proteomics Clin Appl. 2017</v>
      </c>
    </row>
    <row r="5312" spans="1:29" x14ac:dyDescent="0.3">
      <c r="A5312">
        <v>950</v>
      </c>
      <c r="B5312" t="s">
        <v>4212</v>
      </c>
      <c r="C5312" t="s">
        <v>14466</v>
      </c>
      <c r="D5312" t="s">
        <v>24633</v>
      </c>
      <c r="E5312" t="s">
        <v>2441</v>
      </c>
      <c r="F5312" s="10"/>
      <c r="G5312">
        <v>2017</v>
      </c>
      <c r="J5312">
        <v>0.47244255697864113</v>
      </c>
      <c r="L5312" t="s">
        <v>35438</v>
      </c>
      <c r="M5312">
        <v>29055357</v>
      </c>
      <c r="Q5312" s="10"/>
      <c r="R5312" s="11">
        <f t="shared" si="164"/>
        <v>0</v>
      </c>
      <c r="U5312" s="11">
        <f t="shared" si="165"/>
        <v>0</v>
      </c>
      <c r="Y5312" s="11">
        <f>IF(SUM(Tableau1[[#This Row],[Other access]:[Sci-hub access]])&gt;=1,1,0)</f>
        <v>0</v>
      </c>
      <c r="Z5312" s="12">
        <f>IF(OR(Tableau1[[#This Row],[Access R1 + S1+ T1 ]]&gt;=1,Tableau1[[#This Row],[Access V1 +W1 + X1]]&gt;=1),1,0)</f>
        <v>0</v>
      </c>
      <c r="AB5312" s="10" t="str">
        <f>Tableau1[[#This Row],[DOI]]</f>
        <v>doi: 10.1016/j.ophtha.2017.08.029</v>
      </c>
      <c r="AC5312" s="13" t="str">
        <f>Tableau1[[#This Row],[Authors]]&amp;", "&amp;Tableau1[[#This Row],[Title]]&amp;" "&amp;Tableau1[[#This Row],[Journal]]&amp;". "&amp;Tableau1[[#This Row],[Year]]</f>
        <v>Rhee MK, Mah FS., Inflammation in Dry Eye Disease: How Do We Break the Cycle? Ophthalmology. 2017</v>
      </c>
    </row>
    <row r="5313" spans="1:29" x14ac:dyDescent="0.3">
      <c r="A5313">
        <v>709</v>
      </c>
      <c r="B5313" t="s">
        <v>3972</v>
      </c>
      <c r="C5313" t="s">
        <v>14227</v>
      </c>
      <c r="D5313" t="s">
        <v>24392</v>
      </c>
      <c r="E5313" t="s">
        <v>2511</v>
      </c>
      <c r="F5313" s="10"/>
      <c r="G5313">
        <v>2017</v>
      </c>
      <c r="J5313">
        <v>0.47252100236161843</v>
      </c>
      <c r="L5313" t="s">
        <v>35202</v>
      </c>
      <c r="M5313">
        <v>29133650</v>
      </c>
      <c r="Q5313" s="10"/>
      <c r="R5313" s="11">
        <f t="shared" si="164"/>
        <v>0</v>
      </c>
      <c r="U5313" s="11">
        <f t="shared" si="165"/>
        <v>0</v>
      </c>
      <c r="Y5313" s="11">
        <f>IF(SUM(Tableau1[[#This Row],[Other access]:[Sci-hub access]])&gt;=1,1,0)</f>
        <v>0</v>
      </c>
      <c r="Z5313" s="12">
        <f>IF(OR(Tableau1[[#This Row],[Access R1 + S1+ T1 ]]&gt;=1,Tableau1[[#This Row],[Access V1 +W1 + X1]]&gt;=1),1,0)</f>
        <v>0</v>
      </c>
      <c r="AB5313" s="10" t="str">
        <f>Tableau1[[#This Row],[DOI]]</f>
        <v>doi: 10.4103/ijo.IJO_375_17</v>
      </c>
      <c r="AC5313" s="13" t="str">
        <f>Tableau1[[#This Row],[Authors]]&amp;", "&amp;Tableau1[[#This Row],[Title]]&amp;" "&amp;Tableau1[[#This Row],[Journal]]&amp;". "&amp;Tableau1[[#This Row],[Year]]</f>
        <v>Singh S, Sharma B, Kumar K, Dubey A, Ahirwar K., Epidemiology, clinical profile and factors, predicting final visual outcome of pediatric ocular trauma in a tertiary eye care center of Central India. Indian J Ophthalmol. 2017</v>
      </c>
    </row>
    <row r="5314" spans="1:29" x14ac:dyDescent="0.3">
      <c r="A5314">
        <v>3401</v>
      </c>
      <c r="B5314" t="s">
        <v>6578</v>
      </c>
      <c r="C5314" t="s">
        <v>16821</v>
      </c>
      <c r="D5314" t="s">
        <v>27002</v>
      </c>
      <c r="E5314" t="s">
        <v>2549</v>
      </c>
      <c r="F5314" s="10"/>
      <c r="G5314">
        <v>2017</v>
      </c>
      <c r="J5314">
        <v>0.47252462866856648</v>
      </c>
      <c r="L5314" t="s">
        <v>37851</v>
      </c>
      <c r="M5314">
        <v>28591276</v>
      </c>
      <c r="Q5314" s="10"/>
      <c r="R5314" s="11">
        <f t="shared" ref="R5314:R5377" si="166">IF(SUM(N5314:Q5314)&gt;0,1,0)</f>
        <v>0</v>
      </c>
      <c r="U5314" s="11">
        <f t="shared" ref="U5314:U5377" si="167">IF(SUM(R5314,T5314)&gt;0,1,0)</f>
        <v>0</v>
      </c>
      <c r="Y5314" s="11">
        <f>IF(SUM(Tableau1[[#This Row],[Other access]:[Sci-hub access]])&gt;=1,1,0)</f>
        <v>0</v>
      </c>
      <c r="Z5314" s="12">
        <f>IF(OR(Tableau1[[#This Row],[Access R1 + S1+ T1 ]]&gt;=1,Tableau1[[#This Row],[Access V1 +W1 + X1]]&gt;=1),1,0)</f>
        <v>0</v>
      </c>
      <c r="AB5314" s="10" t="str">
        <f>Tableau1[[#This Row],[DOI]]</f>
        <v>doi: 10.5935/0004-2749.20170018</v>
      </c>
      <c r="AC5314" s="13" t="str">
        <f>Tableau1[[#This Row],[Authors]]&amp;", "&amp;Tableau1[[#This Row],[Title]]&amp;" "&amp;Tableau1[[#This Row],[Journal]]&amp;". "&amp;Tableau1[[#This Row],[Year]]</f>
        <v>Karadag AS, Bilgin B, Soylu MB., Comparison of optical coherence tomographic findings between Behcet disease patients with and without ocular involvement and healthy subjects. Arq Bras Oftalmol. 2017</v>
      </c>
    </row>
    <row r="5315" spans="1:29" x14ac:dyDescent="0.3">
      <c r="A5315">
        <v>10345</v>
      </c>
      <c r="B5315" t="s">
        <v>12842</v>
      </c>
      <c r="C5315" t="s">
        <v>23009</v>
      </c>
      <c r="D5315" t="s">
        <v>33295</v>
      </c>
      <c r="E5315" t="s">
        <v>2469</v>
      </c>
      <c r="F5315" s="10"/>
      <c r="G5315">
        <v>2017</v>
      </c>
      <c r="J5315">
        <v>0.47261567150387995</v>
      </c>
      <c r="L5315" t="s">
        <v>44596</v>
      </c>
      <c r="M5315">
        <v>27367144</v>
      </c>
      <c r="Q5315" s="10"/>
      <c r="R5315" s="11">
        <f t="shared" si="166"/>
        <v>0</v>
      </c>
      <c r="U5315" s="11">
        <f t="shared" si="167"/>
        <v>0</v>
      </c>
      <c r="Y5315" s="11">
        <f>IF(SUM(Tableau1[[#This Row],[Other access]:[Sci-hub access]])&gt;=1,1,0)</f>
        <v>0</v>
      </c>
      <c r="Z5315" s="12">
        <f>IF(OR(Tableau1[[#This Row],[Access R1 + S1+ T1 ]]&gt;=1,Tableau1[[#This Row],[Access V1 +W1 + X1]]&gt;=1),1,0)</f>
        <v>0</v>
      </c>
      <c r="AB5315" s="10" t="str">
        <f>Tableau1[[#This Row],[DOI]]</f>
        <v>doi: 10.3109/08820538.2016.1139736</v>
      </c>
      <c r="AC5315" s="13" t="str">
        <f>Tableau1[[#This Row],[Authors]]&amp;", "&amp;Tableau1[[#This Row],[Title]]&amp;" "&amp;Tableau1[[#This Row],[Journal]]&amp;". "&amp;Tableau1[[#This Row],[Year]]</f>
        <v>Karahan E, Tuncer İ, Er D, Zengin MO., Correlation of Peripapillary Choroidal Thickness and Retinal Nerve Fiber Layer Thickness in Normal Subjects and in Patients with Glaucoma. Semin Ophthalmol. 2017</v>
      </c>
    </row>
    <row r="5316" spans="1:29" x14ac:dyDescent="0.3">
      <c r="A5316">
        <v>3257</v>
      </c>
      <c r="B5316" t="s">
        <v>6440</v>
      </c>
      <c r="C5316" t="s">
        <v>16683</v>
      </c>
      <c r="D5316" t="s">
        <v>26864</v>
      </c>
      <c r="E5316" t="s">
        <v>2467</v>
      </c>
      <c r="F5316" s="10"/>
      <c r="G5316">
        <v>2017</v>
      </c>
      <c r="J5316">
        <v>0.47271588776450812</v>
      </c>
      <c r="L5316" t="s">
        <v>37710</v>
      </c>
      <c r="M5316">
        <v>28613353</v>
      </c>
      <c r="Q5316" s="10"/>
      <c r="R5316" s="11">
        <f t="shared" si="166"/>
        <v>0</v>
      </c>
      <c r="U5316" s="11">
        <f t="shared" si="167"/>
        <v>0</v>
      </c>
      <c r="Y5316" s="11">
        <f>IF(SUM(Tableau1[[#This Row],[Other access]:[Sci-hub access]])&gt;=1,1,0)</f>
        <v>0</v>
      </c>
      <c r="Z5316" s="12">
        <f>IF(OR(Tableau1[[#This Row],[Access R1 + S1+ T1 ]]&gt;=1,Tableau1[[#This Row],[Access V1 +W1 + X1]]&gt;=1),1,0)</f>
        <v>0</v>
      </c>
      <c r="AB5316" s="10" t="str">
        <f>Tableau1[[#This Row],[DOI]]</f>
        <v>doi: 10.3928/23258160-20170601-05</v>
      </c>
      <c r="AC5316" s="13" t="str">
        <f>Tableau1[[#This Row],[Authors]]&amp;", "&amp;Tableau1[[#This Row],[Title]]&amp;" "&amp;Tableau1[[#This Row],[Journal]]&amp;". "&amp;Tableau1[[#This Row],[Year]]</f>
        <v>Karti O, Nalbantoglu O, Abali S, Ayhan Z, Tunc S, Kusbeci T, Ozkan B., Retinal Ganglion Cell Loss in Children With Type 1 Diabetes Mellitus Without Diabetic Retinopathy. Ophthalmic Surg Lasers Imaging Retina. 2017</v>
      </c>
    </row>
    <row r="5317" spans="1:29" x14ac:dyDescent="0.3">
      <c r="A5317">
        <v>8124</v>
      </c>
      <c r="B5317" t="s">
        <v>10840</v>
      </c>
      <c r="C5317" t="s">
        <v>21028</v>
      </c>
      <c r="D5317" t="s">
        <v>31278</v>
      </c>
      <c r="E5317" t="s">
        <v>2490</v>
      </c>
      <c r="F5317" s="10"/>
      <c r="G5317">
        <v>2017</v>
      </c>
      <c r="J5317">
        <v>0.47285744352137227</v>
      </c>
      <c r="L5317" t="s">
        <v>42471</v>
      </c>
      <c r="M5317">
        <v>27993589</v>
      </c>
      <c r="Q5317" s="10"/>
      <c r="R5317" s="11">
        <f t="shared" si="166"/>
        <v>0</v>
      </c>
      <c r="U5317" s="11">
        <f t="shared" si="167"/>
        <v>0</v>
      </c>
      <c r="Y5317" s="11">
        <f>IF(SUM(Tableau1[[#This Row],[Other access]:[Sci-hub access]])&gt;=1,1,0)</f>
        <v>0</v>
      </c>
      <c r="Z5317" s="12">
        <f>IF(OR(Tableau1[[#This Row],[Access R1 + S1+ T1 ]]&gt;=1,Tableau1[[#This Row],[Access V1 +W1 + X1]]&gt;=1),1,0)</f>
        <v>0</v>
      </c>
      <c r="AB5317" s="10" t="str">
        <f>Tableau1[[#This Row],[DOI]]</f>
        <v>doi: 10.1016/j.ajo.2016.12.002</v>
      </c>
      <c r="AC5317" s="13" t="str">
        <f>Tableau1[[#This Row],[Authors]]&amp;", "&amp;Tableau1[[#This Row],[Title]]&amp;" "&amp;Tableau1[[#This Row],[Journal]]&amp;". "&amp;Tableau1[[#This Row],[Year]]</f>
        <v>Barnebey HS, Robin AL., Adherence to Fixed-Combination Versus Unfixed Travoprost 0.004%/Timolol 0.5% for Glaucoma or Ocular Hypertension: A Randomized Trial. Am J Ophthalmol. 2017</v>
      </c>
    </row>
    <row r="5318" spans="1:29" x14ac:dyDescent="0.3">
      <c r="A5318">
        <v>8481</v>
      </c>
      <c r="B5318" t="s">
        <v>11156</v>
      </c>
      <c r="C5318" t="s">
        <v>21341</v>
      </c>
      <c r="D5318" t="s">
        <v>31595</v>
      </c>
      <c r="E5318" t="s">
        <v>2495</v>
      </c>
      <c r="F5318" s="10"/>
      <c r="G5318">
        <v>2017</v>
      </c>
      <c r="J5318">
        <v>0.47294636216582464</v>
      </c>
      <c r="L5318" t="s">
        <v>42819</v>
      </c>
      <c r="M5318">
        <v>27906862</v>
      </c>
      <c r="Q5318" s="10"/>
      <c r="R5318" s="11">
        <f t="shared" si="166"/>
        <v>0</v>
      </c>
      <c r="U5318" s="11">
        <f t="shared" si="167"/>
        <v>0</v>
      </c>
      <c r="Y5318" s="11">
        <f>IF(SUM(Tableau1[[#This Row],[Other access]:[Sci-hub access]])&gt;=1,1,0)</f>
        <v>0</v>
      </c>
      <c r="Z5318" s="12">
        <f>IF(OR(Tableau1[[#This Row],[Access R1 + S1+ T1 ]]&gt;=1,Tableau1[[#This Row],[Access V1 +W1 + X1]]&gt;=1),1,0)</f>
        <v>0</v>
      </c>
      <c r="AB5318" s="10" t="str">
        <f>Tableau1[[#This Row],[DOI]]</f>
        <v>doi: 10.1097/OPX.0000000000001025</v>
      </c>
      <c r="AC5318" s="13" t="str">
        <f>Tableau1[[#This Row],[Authors]]&amp;", "&amp;Tableau1[[#This Row],[Title]]&amp;" "&amp;Tableau1[[#This Row],[Journal]]&amp;". "&amp;Tableau1[[#This Row],[Year]]</f>
        <v>Ooley C, Jun W, Le K, Kim A, Rock N, Cardenal M, Kline R, Aldrich D, Hayes J., Correlational Study of Diabetic Retinopathy and Hearing Loss. Optom Vis Sci. 2017</v>
      </c>
    </row>
    <row r="5319" spans="1:29" x14ac:dyDescent="0.3">
      <c r="A5319">
        <v>5678</v>
      </c>
      <c r="B5319" t="s">
        <v>8709</v>
      </c>
      <c r="C5319" t="s">
        <v>18929</v>
      </c>
      <c r="D5319" t="s">
        <v>29139</v>
      </c>
      <c r="E5319" t="s">
        <v>34276</v>
      </c>
      <c r="F5319" s="10"/>
      <c r="G5319">
        <v>2017</v>
      </c>
      <c r="J5319">
        <v>0.47306718011422633</v>
      </c>
      <c r="L5319" t="s">
        <v>40061</v>
      </c>
      <c r="M5319">
        <v>28297139</v>
      </c>
      <c r="Q5319" s="10"/>
      <c r="R5319" s="11">
        <f t="shared" si="166"/>
        <v>0</v>
      </c>
      <c r="U5319" s="11">
        <f t="shared" si="167"/>
        <v>0</v>
      </c>
      <c r="Y5319" s="11">
        <f>IF(SUM(Tableau1[[#This Row],[Other access]:[Sci-hub access]])&gt;=1,1,0)</f>
        <v>0</v>
      </c>
      <c r="Z5319" s="12">
        <f>IF(OR(Tableau1[[#This Row],[Access R1 + S1+ T1 ]]&gt;=1,Tableau1[[#This Row],[Access V1 +W1 + X1]]&gt;=1),1,0)</f>
        <v>0</v>
      </c>
      <c r="AB5319" s="10" t="str">
        <f>Tableau1[[#This Row],[DOI]]</f>
        <v>doi: 10.1111/pde.13085</v>
      </c>
      <c r="AC5319" s="13" t="str">
        <f>Tableau1[[#This Row],[Authors]]&amp;", "&amp;Tableau1[[#This Row],[Title]]&amp;" "&amp;Tableau1[[#This Row],[Journal]]&amp;". "&amp;Tableau1[[#This Row],[Year]]</f>
        <v>Vázquez-Osorio I, Hernández-Martín A., Usefulness of Ultrasonography in the Diagnosis of Neonatal Dacryocystocele. Pediatr Dermatol. 2017</v>
      </c>
    </row>
    <row r="5320" spans="1:29" x14ac:dyDescent="0.3">
      <c r="A5320">
        <v>7572</v>
      </c>
      <c r="B5320" t="s">
        <v>10364</v>
      </c>
      <c r="C5320" t="s">
        <v>20564</v>
      </c>
      <c r="D5320" t="s">
        <v>30799</v>
      </c>
      <c r="E5320" t="s">
        <v>2479</v>
      </c>
      <c r="F5320" s="10"/>
      <c r="G5320">
        <v>2017</v>
      </c>
      <c r="J5320">
        <v>0.47307558493842961</v>
      </c>
      <c r="L5320" t="s">
        <v>41927</v>
      </c>
      <c r="M5320">
        <v>28079687</v>
      </c>
      <c r="Q5320" s="10"/>
      <c r="R5320" s="11">
        <f t="shared" si="166"/>
        <v>0</v>
      </c>
      <c r="U5320" s="11">
        <f t="shared" si="167"/>
        <v>0</v>
      </c>
      <c r="Y5320" s="11">
        <f>IF(SUM(Tableau1[[#This Row],[Other access]:[Sci-hub access]])&gt;=1,1,0)</f>
        <v>0</v>
      </c>
      <c r="Z5320" s="12">
        <f>IF(OR(Tableau1[[#This Row],[Access R1 + S1+ T1 ]]&gt;=1,Tableau1[[#This Row],[Access V1 +W1 + X1]]&gt;=1),1,0)</f>
        <v>0</v>
      </c>
      <c r="AB5320" s="10" t="str">
        <f>Tableau1[[#This Row],[DOI]]</f>
        <v>doi: 10.1097/ICO.0000000000001138</v>
      </c>
      <c r="AC5320" s="13" t="str">
        <f>Tableau1[[#This Row],[Authors]]&amp;", "&amp;Tableau1[[#This Row],[Title]]&amp;" "&amp;Tableau1[[#This Row],[Journal]]&amp;". "&amp;Tableau1[[#This Row],[Year]]</f>
        <v>Vahdani K, Thaller VT, Albanese G, Dean AF., Periocular Amyloidosis Manifesting as Pseudopemphigoid Treated With Mitomycin C. Cornea. 2017</v>
      </c>
    </row>
    <row r="5321" spans="1:29" x14ac:dyDescent="0.3">
      <c r="A5321">
        <v>11088</v>
      </c>
      <c r="B5321" t="s">
        <v>13509</v>
      </c>
      <c r="C5321" t="s">
        <v>23668</v>
      </c>
      <c r="D5321" t="s">
        <v>33963</v>
      </c>
      <c r="E5321" t="s">
        <v>2447</v>
      </c>
      <c r="F5321" s="10"/>
      <c r="G5321">
        <v>2017</v>
      </c>
      <c r="J5321">
        <v>0.4730823872207478</v>
      </c>
      <c r="L5321" t="s">
        <v>45329</v>
      </c>
      <c r="M5321">
        <v>25794032</v>
      </c>
      <c r="Q5321" s="10"/>
      <c r="R5321" s="11">
        <f t="shared" si="166"/>
        <v>0</v>
      </c>
      <c r="U5321" s="11">
        <f t="shared" si="167"/>
        <v>0</v>
      </c>
      <c r="Y5321" s="11">
        <f>IF(SUM(Tableau1[[#This Row],[Other access]:[Sci-hub access]])&gt;=1,1,0)</f>
        <v>0</v>
      </c>
      <c r="Z5321" s="12">
        <f>IF(OR(Tableau1[[#This Row],[Access R1 + S1+ T1 ]]&gt;=1,Tableau1[[#This Row],[Access V1 +W1 + X1]]&gt;=1),1,0)</f>
        <v>0</v>
      </c>
      <c r="AB5321" s="10" t="str">
        <f>Tableau1[[#This Row],[DOI]]</f>
        <v>doi: 10.1097/IOP.0000000000000448</v>
      </c>
      <c r="AC5321" s="13" t="str">
        <f>Tableau1[[#This Row],[Authors]]&amp;", "&amp;Tableau1[[#This Row],[Title]]&amp;" "&amp;Tableau1[[#This Row],[Journal]]&amp;". "&amp;Tableau1[[#This Row],[Year]]</f>
        <v>Davies BW, Smith JM, Hink EM, Durairaj VD., Increased Incidence of Rhino-Orbital-Cerebral Mucormycosis After Colorado Flooding. Ophthal Plast Reconstr Surg. 2017</v>
      </c>
    </row>
    <row r="5322" spans="1:29" x14ac:dyDescent="0.3">
      <c r="A5322">
        <v>6477</v>
      </c>
      <c r="B5322" t="s">
        <v>9405</v>
      </c>
      <c r="C5322" t="s">
        <v>19613</v>
      </c>
      <c r="D5322" t="s">
        <v>29836</v>
      </c>
      <c r="E5322" t="s">
        <v>2458</v>
      </c>
      <c r="F5322" s="10"/>
      <c r="G5322">
        <v>2017</v>
      </c>
      <c r="J5322">
        <v>0.473301603777743</v>
      </c>
      <c r="L5322" t="s">
        <v>40845</v>
      </c>
      <c r="M5322">
        <v>28208188</v>
      </c>
      <c r="Q5322" s="10"/>
      <c r="R5322" s="11">
        <f t="shared" si="166"/>
        <v>0</v>
      </c>
      <c r="U5322" s="11">
        <f t="shared" si="167"/>
        <v>0</v>
      </c>
      <c r="Y5322" s="11">
        <f>IF(SUM(Tableau1[[#This Row],[Other access]:[Sci-hub access]])&gt;=1,1,0)</f>
        <v>0</v>
      </c>
      <c r="Z5322" s="12">
        <f>IF(OR(Tableau1[[#This Row],[Access R1 + S1+ T1 ]]&gt;=1,Tableau1[[#This Row],[Access V1 +W1 + X1]]&gt;=1),1,0)</f>
        <v>0</v>
      </c>
      <c r="AB5322" s="10" t="str">
        <f>Tableau1[[#This Row],[DOI]]</f>
        <v>doi: 10.1001/jamaophthalmol.2016.5870</v>
      </c>
      <c r="AC5322" s="13" t="str">
        <f>Tableau1[[#This Row],[Authors]]&amp;", "&amp;Tableau1[[#This Row],[Title]]&amp;" "&amp;Tableau1[[#This Row],[Journal]]&amp;". "&amp;Tableau1[[#This Row],[Year]]</f>
        <v>Ali FS, Stein JD, Blachley TS, Ackley S, Stewart JM., Incidence of and Risk Factors for Developing Idiopathic Macular Hole Among a Diverse Group of Patients Throughout the United States. JAMA Ophthalmol. 2017</v>
      </c>
    </row>
    <row r="5323" spans="1:29" x14ac:dyDescent="0.3">
      <c r="A5323">
        <v>720</v>
      </c>
      <c r="B5323" t="s">
        <v>3983</v>
      </c>
      <c r="C5323" t="s">
        <v>14238</v>
      </c>
      <c r="D5323" t="s">
        <v>24403</v>
      </c>
      <c r="E5323" t="s">
        <v>2511</v>
      </c>
      <c r="F5323" s="10"/>
      <c r="G5323">
        <v>2017</v>
      </c>
      <c r="J5323">
        <v>0.47331146793358225</v>
      </c>
      <c r="L5323" t="s">
        <v>35213</v>
      </c>
      <c r="M5323">
        <v>29133638</v>
      </c>
      <c r="Q5323" s="10"/>
      <c r="R5323" s="11">
        <f t="shared" si="166"/>
        <v>0</v>
      </c>
      <c r="U5323" s="11">
        <f t="shared" si="167"/>
        <v>0</v>
      </c>
      <c r="Y5323" s="11">
        <f>IF(SUM(Tableau1[[#This Row],[Other access]:[Sci-hub access]])&gt;=1,1,0)</f>
        <v>0</v>
      </c>
      <c r="Z5323" s="12">
        <f>IF(OR(Tableau1[[#This Row],[Access R1 + S1+ T1 ]]&gt;=1,Tableau1[[#This Row],[Access V1 +W1 + X1]]&gt;=1),1,0)</f>
        <v>0</v>
      </c>
      <c r="AB5323" s="10" t="str">
        <f>Tableau1[[#This Row],[DOI]]</f>
        <v>doi: 10.4103/ijo.IJO_360_17</v>
      </c>
      <c r="AC5323" s="13" t="str">
        <f>Tableau1[[#This Row],[Authors]]&amp;", "&amp;Tableau1[[#This Row],[Title]]&amp;" "&amp;Tableau1[[#This Row],[Journal]]&amp;". "&amp;Tableau1[[#This Row],[Year]]</f>
        <v>Tsatsos M, Athanasiadis I, Kopsachilis N, Krishnan R, Hossain P, Anderson D., Comparison of the Endosaver with noninjector techniques in Descemet's stripping endothelial keratoplasty. Indian J Ophthalmol. 2017</v>
      </c>
    </row>
    <row r="5324" spans="1:29" x14ac:dyDescent="0.3">
      <c r="A5324">
        <v>8386</v>
      </c>
      <c r="B5324" t="s">
        <v>1687</v>
      </c>
      <c r="C5324" t="s">
        <v>1688</v>
      </c>
      <c r="D5324" t="s">
        <v>1689</v>
      </c>
      <c r="E5324" t="s">
        <v>2585</v>
      </c>
      <c r="F5324" s="10"/>
      <c r="G5324">
        <v>2017</v>
      </c>
      <c r="J5324">
        <v>0.4733652569097121</v>
      </c>
      <c r="L5324" t="s">
        <v>42727</v>
      </c>
      <c r="M5324">
        <v>27923908</v>
      </c>
      <c r="Q5324" s="10"/>
      <c r="R5324" s="11">
        <f t="shared" si="166"/>
        <v>0</v>
      </c>
      <c r="U5324" s="11">
        <f t="shared" si="167"/>
        <v>0</v>
      </c>
      <c r="Y5324" s="11">
        <f>IF(SUM(Tableau1[[#This Row],[Other access]:[Sci-hub access]])&gt;=1,1,0)</f>
        <v>0</v>
      </c>
      <c r="Z5324" s="12">
        <f>IF(OR(Tableau1[[#This Row],[Access R1 + S1+ T1 ]]&gt;=1,Tableau1[[#This Row],[Access V1 +W1 + X1]]&gt;=1),1,0)</f>
        <v>0</v>
      </c>
      <c r="AB5324" s="10" t="str">
        <f>Tableau1[[#This Row],[DOI]]</f>
        <v>doi: 10.1084/jem.20160447</v>
      </c>
      <c r="AC5324" s="13" t="str">
        <f>Tableau1[[#This Row],[Authors]]&amp;", "&amp;Tableau1[[#This Row],[Title]]&amp;" "&amp;Tableau1[[#This Row],[Journal]]&amp;". "&amp;Tableau1[[#This Row],[Year]]</f>
        <v>Toonen JA, Solga AC, Ma Y, Gutmann DH., Estrogen activation of microglia underlies the sexually dimorphic differences in Nf1 optic glioma-induced retinal pathology. J Exp Med. 2017</v>
      </c>
    </row>
    <row r="5325" spans="1:29" x14ac:dyDescent="0.3">
      <c r="A5325">
        <v>10452</v>
      </c>
      <c r="B5325" t="s">
        <v>12939</v>
      </c>
      <c r="C5325" t="s">
        <v>23106</v>
      </c>
      <c r="D5325" t="s">
        <v>33392</v>
      </c>
      <c r="E5325" t="s">
        <v>2486</v>
      </c>
      <c r="F5325" s="10"/>
      <c r="G5325">
        <v>2017</v>
      </c>
      <c r="J5325">
        <v>0.47351531583033979</v>
      </c>
      <c r="L5325" t="s">
        <v>44702</v>
      </c>
      <c r="M5325">
        <v>27288315</v>
      </c>
      <c r="Q5325" s="10"/>
      <c r="R5325" s="11">
        <f t="shared" si="166"/>
        <v>0</v>
      </c>
      <c r="U5325" s="11">
        <f t="shared" si="167"/>
        <v>0</v>
      </c>
      <c r="Y5325" s="11">
        <f>IF(SUM(Tableau1[[#This Row],[Other access]:[Sci-hub access]])&gt;=1,1,0)</f>
        <v>0</v>
      </c>
      <c r="Z5325" s="12">
        <f>IF(OR(Tableau1[[#This Row],[Access R1 + S1+ T1 ]]&gt;=1,Tableau1[[#This Row],[Access V1 +W1 + X1]]&gt;=1),1,0)</f>
        <v>0</v>
      </c>
      <c r="AB5325" s="10" t="str">
        <f>Tableau1[[#This Row],[DOI]]</f>
        <v>doi: 10.1111/aos.13103</v>
      </c>
      <c r="AC5325" s="13" t="str">
        <f>Tableau1[[#This Row],[Authors]]&amp;", "&amp;Tableau1[[#This Row],[Title]]&amp;" "&amp;Tableau1[[#This Row],[Journal]]&amp;". "&amp;Tableau1[[#This Row],[Year]]</f>
        <v>Wertheimer C, Kreutzer TC, Dirisamer M, Eibl-Lindner K, Kook D, Priglinger S, Mayer WJ., Effect of femtosecond laser-assisted lens surgery on posterior capsule opacification in the human capsular bag in vitro. Acta Ophthalmol. 2017</v>
      </c>
    </row>
    <row r="5326" spans="1:29" ht="28.8" x14ac:dyDescent="0.3">
      <c r="A5326">
        <v>7630</v>
      </c>
      <c r="B5326" t="s">
        <v>10412</v>
      </c>
      <c r="C5326" t="s">
        <v>20611</v>
      </c>
      <c r="D5326" t="s">
        <v>30848</v>
      </c>
      <c r="E5326" t="s">
        <v>34384</v>
      </c>
      <c r="F5326" s="10"/>
      <c r="G5326">
        <v>2017</v>
      </c>
      <c r="J5326">
        <v>0.47360438764144541</v>
      </c>
      <c r="L5326" t="s">
        <v>41983</v>
      </c>
      <c r="M5326">
        <v>28070718</v>
      </c>
      <c r="Q5326" s="10"/>
      <c r="R5326" s="11">
        <f t="shared" si="166"/>
        <v>0</v>
      </c>
      <c r="U5326" s="11">
        <f t="shared" si="167"/>
        <v>0</v>
      </c>
      <c r="Y5326" s="11">
        <f>IF(SUM(Tableau1[[#This Row],[Other access]:[Sci-hub access]])&gt;=1,1,0)</f>
        <v>0</v>
      </c>
      <c r="Z5326" s="12">
        <f>IF(OR(Tableau1[[#This Row],[Access R1 + S1+ T1 ]]&gt;=1,Tableau1[[#This Row],[Access V1 +W1 + X1]]&gt;=1),1,0)</f>
        <v>0</v>
      </c>
      <c r="AB5326" s="10" t="str">
        <f>Tableau1[[#This Row],[DOI]]</f>
        <v>doi: 10.1007/s10637-016-0419-7</v>
      </c>
      <c r="AC5326" s="13" t="str">
        <f>Tableau1[[#This Row],[Authors]]&amp;", "&amp;Tableau1[[#This Row],[Title]]&amp;" "&amp;Tableau1[[#This Row],[Journal]]&amp;". "&amp;Tableau1[[#This Row],[Year]]</f>
        <v>Shapiro GI, Vaishampayan UN, LoRusso P, Barton J, Hua S, Reich SD, Shazer R, Taylor CT, Xuan D, Borghaei H., First-in-human trial of an anti-5T4 antibody-monomethylauristatin conjugate, PF-06263507, in patients with advanced solid tumors. Invest New Drugs. 2017</v>
      </c>
    </row>
    <row r="5327" spans="1:29" x14ac:dyDescent="0.3">
      <c r="A5327">
        <v>7475</v>
      </c>
      <c r="B5327" t="s">
        <v>10277</v>
      </c>
      <c r="C5327" t="s">
        <v>20479</v>
      </c>
      <c r="D5327" t="s">
        <v>30712</v>
      </c>
      <c r="E5327" t="s">
        <v>2749</v>
      </c>
      <c r="F5327" s="10"/>
      <c r="G5327">
        <v>2017</v>
      </c>
      <c r="J5327">
        <v>0.47362798753536872</v>
      </c>
      <c r="L5327" t="s">
        <v>41830</v>
      </c>
      <c r="M5327">
        <v>28089002</v>
      </c>
      <c r="Q5327" s="10"/>
      <c r="R5327" s="11">
        <f t="shared" si="166"/>
        <v>0</v>
      </c>
      <c r="U5327" s="11">
        <f t="shared" si="167"/>
        <v>0</v>
      </c>
      <c r="Y5327" s="11">
        <f>IF(SUM(Tableau1[[#This Row],[Other access]:[Sci-hub access]])&gt;=1,1,0)</f>
        <v>0</v>
      </c>
      <c r="Z5327" s="12">
        <f>IF(OR(Tableau1[[#This Row],[Access R1 + S1+ T1 ]]&gt;=1,Tableau1[[#This Row],[Access V1 +W1 + X1]]&gt;=1),1,0)</f>
        <v>0</v>
      </c>
      <c r="AB5327" s="10" t="str">
        <f>Tableau1[[#This Row],[DOI]]</f>
        <v>doi: 10.1016/j.jaad.2016.06.058</v>
      </c>
      <c r="AC5327" s="13" t="str">
        <f>Tableau1[[#This Row],[Authors]]&amp;", "&amp;Tableau1[[#This Row],[Title]]&amp;" "&amp;Tableau1[[#This Row],[Journal]]&amp;". "&amp;Tableau1[[#This Row],[Year]]</f>
        <v>Forde KM, Glover MT, Chong WK, Kinsler VA., Segmental hemangioma of the head and neck: High prevalence of PHACE syndrome. J Am Acad Dermatol. 2017</v>
      </c>
    </row>
    <row r="5328" spans="1:29" ht="28.8" x14ac:dyDescent="0.3">
      <c r="A5328">
        <v>6953</v>
      </c>
      <c r="B5328" t="s">
        <v>1154</v>
      </c>
      <c r="C5328" t="s">
        <v>1155</v>
      </c>
      <c r="D5328" t="s">
        <v>1156</v>
      </c>
      <c r="E5328" t="s">
        <v>2938</v>
      </c>
      <c r="F5328" s="10"/>
      <c r="G5328">
        <v>2017</v>
      </c>
      <c r="J5328">
        <v>0.47374576339786634</v>
      </c>
      <c r="L5328" t="s">
        <v>41311</v>
      </c>
      <c r="M5328">
        <v>28142015</v>
      </c>
      <c r="Q5328" s="10"/>
      <c r="R5328" s="11">
        <f t="shared" si="166"/>
        <v>0</v>
      </c>
      <c r="U5328" s="11">
        <f t="shared" si="167"/>
        <v>0</v>
      </c>
      <c r="Y5328" s="11">
        <f>IF(SUM(Tableau1[[#This Row],[Other access]:[Sci-hub access]])&gt;=1,1,0)</f>
        <v>0</v>
      </c>
      <c r="Z5328" s="12">
        <f>IF(OR(Tableau1[[#This Row],[Access R1 + S1+ T1 ]]&gt;=1,Tableau1[[#This Row],[Access V1 +W1 + X1]]&gt;=1),1,0)</f>
        <v>0</v>
      </c>
      <c r="AB5328" s="10" t="str">
        <f>Tableau1[[#This Row],[DOI]]</f>
        <v>doi: 10.1016/j.je.2016.09.007</v>
      </c>
      <c r="AC5328" s="13" t="str">
        <f>Tableau1[[#This Row],[Authors]]&amp;", "&amp;Tableau1[[#This Row],[Title]]&amp;" "&amp;Tableau1[[#This Row],[Journal]]&amp;". "&amp;Tableau1[[#This Row],[Year]]</f>
        <v>Myojin T, Ojima T, Kikuchi K, Okada E, Shibata Y, Nakamura M, Hashimoto S., Orthopedic, ophthalmic, and psychiatric diseases primarily affect activity limitation for Japanese males and females: Based on the Comprehensive Survey of Living Conditions. J Epidemiol. 2017</v>
      </c>
    </row>
    <row r="5329" spans="1:29" x14ac:dyDescent="0.3">
      <c r="A5329">
        <v>9510</v>
      </c>
      <c r="B5329" t="s">
        <v>12074</v>
      </c>
      <c r="C5329" t="s">
        <v>22249</v>
      </c>
      <c r="D5329" t="s">
        <v>32520</v>
      </c>
      <c r="E5329" t="s">
        <v>34015</v>
      </c>
      <c r="F5329" s="10"/>
      <c r="G5329">
        <v>2017</v>
      </c>
      <c r="J5329">
        <v>0.47381250937359576</v>
      </c>
      <c r="L5329" t="s">
        <v>43793</v>
      </c>
      <c r="M5329">
        <v>27668459</v>
      </c>
      <c r="Q5329" s="10"/>
      <c r="R5329" s="11">
        <f t="shared" si="166"/>
        <v>0</v>
      </c>
      <c r="U5329" s="11">
        <f t="shared" si="167"/>
        <v>0</v>
      </c>
      <c r="Y5329" s="11">
        <f>IF(SUM(Tableau1[[#This Row],[Other access]:[Sci-hub access]])&gt;=1,1,0)</f>
        <v>0</v>
      </c>
      <c r="Z5329" s="12">
        <f>IF(OR(Tableau1[[#This Row],[Access R1 + S1+ T1 ]]&gt;=1,Tableau1[[#This Row],[Access V1 +W1 + X1]]&gt;=1),1,0)</f>
        <v>0</v>
      </c>
      <c r="AB5329" s="10" t="str">
        <f>Tableau1[[#This Row],[DOI]]</f>
        <v>doi: 10.1080/13816810.2016.1217551</v>
      </c>
      <c r="AC5329" s="13" t="str">
        <f>Tableau1[[#This Row],[Authors]]&amp;", "&amp;Tableau1[[#This Row],[Title]]&amp;" "&amp;Tableau1[[#This Row],[Journal]]&amp;". "&amp;Tableau1[[#This Row],[Year]]</f>
        <v>Khan AO, Lenzner S, Bolz HJ., A family harboring homozygous FZD4 deletion supports the existence of recessive FZD4-related familial exudative vitreoretinopathy. Ophthalmic Genet. 2017</v>
      </c>
    </row>
    <row r="5330" spans="1:29" x14ac:dyDescent="0.3">
      <c r="A5330">
        <v>49</v>
      </c>
      <c r="B5330" t="s">
        <v>3312</v>
      </c>
      <c r="C5330" t="s">
        <v>13573</v>
      </c>
      <c r="D5330" t="s">
        <v>23732</v>
      </c>
      <c r="E5330" t="s">
        <v>2462</v>
      </c>
      <c r="F5330" s="10"/>
      <c r="G5330">
        <v>2018</v>
      </c>
      <c r="J5330">
        <v>0.47383274725222868</v>
      </c>
      <c r="L5330" t="s">
        <v>34567</v>
      </c>
      <c r="M5330">
        <v>29454329</v>
      </c>
      <c r="Q5330" s="10"/>
      <c r="R5330" s="11">
        <f t="shared" si="166"/>
        <v>0</v>
      </c>
      <c r="U5330" s="11">
        <f t="shared" si="167"/>
        <v>0</v>
      </c>
      <c r="Y5330" s="11">
        <f>IF(SUM(Tableau1[[#This Row],[Other access]:[Sci-hub access]])&gt;=1,1,0)</f>
        <v>0</v>
      </c>
      <c r="Z5330" s="12">
        <f>IF(OR(Tableau1[[#This Row],[Access R1 + S1+ T1 ]]&gt;=1,Tableau1[[#This Row],[Access V1 +W1 + X1]]&gt;=1),1,0)</f>
        <v>0</v>
      </c>
      <c r="AB5330" s="10" t="str">
        <f>Tableau1[[#This Row],[DOI]]</f>
        <v>doi: 10.1186/s12886-018-0715-4</v>
      </c>
      <c r="AC5330" s="13" t="str">
        <f>Tableau1[[#This Row],[Authors]]&amp;", "&amp;Tableau1[[#This Row],[Title]]&amp;" "&amp;Tableau1[[#This Row],[Journal]]&amp;". "&amp;Tableau1[[#This Row],[Year]]</f>
        <v>Mahmoud A, Abid F, Ksiaa I, Zina S, Messaoud R, Khairallah M., Bilateral acute angle-closure glaucoma following tramadol subcutaneous administration. BMC Ophthalmol. 2018</v>
      </c>
    </row>
    <row r="5331" spans="1:29" x14ac:dyDescent="0.3">
      <c r="A5331">
        <v>1000</v>
      </c>
      <c r="B5331" t="s">
        <v>4262</v>
      </c>
      <c r="C5331" t="s">
        <v>14516</v>
      </c>
      <c r="D5331" t="s">
        <v>24683</v>
      </c>
      <c r="E5331" t="s">
        <v>2451</v>
      </c>
      <c r="F5331" s="10"/>
      <c r="G5331">
        <v>2017</v>
      </c>
      <c r="J5331">
        <v>0.47386669183704822</v>
      </c>
      <c r="L5331" t="s">
        <v>35488</v>
      </c>
      <c r="M5331">
        <v>29049370</v>
      </c>
      <c r="Q5331" s="10"/>
      <c r="R5331" s="11">
        <f t="shared" si="166"/>
        <v>0</v>
      </c>
      <c r="U5331" s="11">
        <f t="shared" si="167"/>
        <v>0</v>
      </c>
      <c r="Y5331" s="11">
        <f>IF(SUM(Tableau1[[#This Row],[Other access]:[Sci-hub access]])&gt;=1,1,0)</f>
        <v>0</v>
      </c>
      <c r="Z5331" s="12">
        <f>IF(OR(Tableau1[[#This Row],[Access R1 + S1+ T1 ]]&gt;=1,Tableau1[[#This Row],[Access V1 +W1 + X1]]&gt;=1),1,0)</f>
        <v>0</v>
      </c>
      <c r="AB5331" s="10" t="str">
        <f>Tableau1[[#This Row],[DOI]]</f>
        <v>doi: 10.1371/journal.pone.0186714</v>
      </c>
      <c r="AC5331" s="13" t="str">
        <f>Tableau1[[#This Row],[Authors]]&amp;", "&amp;Tableau1[[#This Row],[Title]]&amp;" "&amp;Tableau1[[#This Row],[Journal]]&amp;". "&amp;Tableau1[[#This Row],[Year]]</f>
        <v>Kawaguchi I, Kobayashi A, Higashide T, Takeji Y, Sakurai K, Kawaguchi C, Sugiyama K., Rebamipide protects against glaucoma eyedrop-induced ocular surface disorders in rabbits. PLoS One. 2017</v>
      </c>
    </row>
    <row r="5332" spans="1:29" ht="28.8" x14ac:dyDescent="0.3">
      <c r="A5332">
        <v>3474</v>
      </c>
      <c r="B5332" t="s">
        <v>6648</v>
      </c>
      <c r="C5332" t="s">
        <v>16890</v>
      </c>
      <c r="D5332" t="s">
        <v>27072</v>
      </c>
      <c r="E5332" t="s">
        <v>2490</v>
      </c>
      <c r="F5332" s="10"/>
      <c r="G5332">
        <v>2017</v>
      </c>
      <c r="J5332">
        <v>0.47386841690219306</v>
      </c>
      <c r="L5332" t="s">
        <v>37922</v>
      </c>
      <c r="M5332">
        <v>28579063</v>
      </c>
      <c r="Q5332" s="10"/>
      <c r="R5332" s="11">
        <f t="shared" si="166"/>
        <v>0</v>
      </c>
      <c r="U5332" s="11">
        <f t="shared" si="167"/>
        <v>0</v>
      </c>
      <c r="Y5332" s="11">
        <f>IF(SUM(Tableau1[[#This Row],[Other access]:[Sci-hub access]])&gt;=1,1,0)</f>
        <v>0</v>
      </c>
      <c r="Z5332" s="12">
        <f>IF(OR(Tableau1[[#This Row],[Access R1 + S1+ T1 ]]&gt;=1,Tableau1[[#This Row],[Access V1 +W1 + X1]]&gt;=1),1,0)</f>
        <v>0</v>
      </c>
      <c r="AB5332" s="10" t="str">
        <f>Tableau1[[#This Row],[DOI]]</f>
        <v>doi: 10.1016/j.ajo.2017.05.021</v>
      </c>
      <c r="AC5332" s="13" t="str">
        <f>Tableau1[[#This Row],[Authors]]&amp;", "&amp;Tableau1[[#This Row],[Title]]&amp;" "&amp;Tableau1[[#This Row],[Journal]]&amp;". "&amp;Tableau1[[#This Row],[Year]]</f>
        <v>Laíns I, Wang J, Providência J, Mach S, Gil P, Gil J, Marques M, Armstrong G, Garas S, Barreto P, Kim IK, Vavvas DG, Miller JW, Husain D, Silva R, Miller JB., Choroidal Changes Associated With Subretinal Drusenoid Deposits in Age-related Macular Degeneration Using Swept-source Optical Coherence Tomography. Am J Ophthalmol. 2017</v>
      </c>
    </row>
    <row r="5333" spans="1:29" x14ac:dyDescent="0.3">
      <c r="A5333">
        <v>234</v>
      </c>
      <c r="B5333" t="s">
        <v>3497</v>
      </c>
      <c r="C5333" t="s">
        <v>13758</v>
      </c>
      <c r="D5333" t="s">
        <v>23917</v>
      </c>
      <c r="E5333" t="s">
        <v>2465</v>
      </c>
      <c r="F5333" s="10"/>
      <c r="G5333">
        <v>2017</v>
      </c>
      <c r="J5333">
        <v>0.47413277285222044</v>
      </c>
      <c r="L5333" t="s">
        <v>34745</v>
      </c>
      <c r="M5333">
        <v>29310369</v>
      </c>
      <c r="Q5333" s="10"/>
      <c r="R5333" s="11">
        <f t="shared" si="166"/>
        <v>0</v>
      </c>
      <c r="U5333" s="11">
        <f t="shared" si="167"/>
        <v>0</v>
      </c>
      <c r="Y5333" s="11">
        <f>IF(SUM(Tableau1[[#This Row],[Other access]:[Sci-hub access]])&gt;=1,1,0)</f>
        <v>0</v>
      </c>
      <c r="Z5333" s="12">
        <f>IF(OR(Tableau1[[#This Row],[Access R1 + S1+ T1 ]]&gt;=1,Tableau1[[#This Row],[Access V1 +W1 + X1]]&gt;=1),1,0)</f>
        <v>0</v>
      </c>
      <c r="AB5333" s="10" t="str">
        <f>Tableau1[[#This Row],[DOI]]</f>
        <v>doi: 10.1097/MD.0000000000008869</v>
      </c>
      <c r="AC5333" s="13" t="str">
        <f>Tableau1[[#This Row],[Authors]]&amp;", "&amp;Tableau1[[#This Row],[Title]]&amp;" "&amp;Tableau1[[#This Row],[Journal]]&amp;". "&amp;Tableau1[[#This Row],[Year]]</f>
        <v>Lv ZY, Xu XM, Cao XF, Wang Q, Sun DF, Tian WJ, Yang Y, Wang YZ, Hao YL., Mitochondrial mutations in 12S rRNA and 16S rRNA presenting as chronic progressive external ophthalmoplegia (CPEO) plus: A case report. Medicine (Baltimore). 2017</v>
      </c>
    </row>
    <row r="5334" spans="1:29" ht="28.8" x14ac:dyDescent="0.3">
      <c r="A5334">
        <v>8319</v>
      </c>
      <c r="B5334" t="s">
        <v>11017</v>
      </c>
      <c r="C5334" t="s">
        <v>21204</v>
      </c>
      <c r="D5334" t="s">
        <v>31455</v>
      </c>
      <c r="E5334" t="s">
        <v>2523</v>
      </c>
      <c r="F5334" s="10"/>
      <c r="G5334">
        <v>2017</v>
      </c>
      <c r="J5334">
        <v>0.4742794966815479</v>
      </c>
      <c r="L5334" t="s">
        <v>42663</v>
      </c>
      <c r="M5334">
        <v>27935602</v>
      </c>
      <c r="Q5334" s="10"/>
      <c r="R5334" s="11">
        <f t="shared" si="166"/>
        <v>0</v>
      </c>
      <c r="U5334" s="11">
        <f t="shared" si="167"/>
        <v>0</v>
      </c>
      <c r="Y5334" s="11">
        <f>IF(SUM(Tableau1[[#This Row],[Other access]:[Sci-hub access]])&gt;=1,1,0)</f>
        <v>0</v>
      </c>
      <c r="Z5334" s="12">
        <f>IF(OR(Tableau1[[#This Row],[Access R1 + S1+ T1 ]]&gt;=1,Tableau1[[#This Row],[Access V1 +W1 + X1]]&gt;=1),1,0)</f>
        <v>0</v>
      </c>
      <c r="AB5334" s="10" t="str">
        <f>Tableau1[[#This Row],[DOI]]</f>
        <v>doi: 10.1038/eye.2016.286</v>
      </c>
      <c r="AC5334" s="13" t="str">
        <f>Tableau1[[#This Row],[Authors]]&amp;", "&amp;Tableau1[[#This Row],[Title]]&amp;" "&amp;Tableau1[[#This Row],[Journal]]&amp;". "&amp;Tableau1[[#This Row],[Year]]</f>
        <v>Brito-García N, Del Pino-Sedeño T, Trujillo-Martín MM, Coco RM, Rodríguez de la Rúa E, Del Cura-González I, Serrano-Aguilar P., Effectiveness and safety of nutritional supplements in the treatment of hereditary retinal dystrophies: a systematic review. Eye (Lond). 2017</v>
      </c>
    </row>
    <row r="5335" spans="1:29" ht="28.8" x14ac:dyDescent="0.3">
      <c r="A5335">
        <v>7438</v>
      </c>
      <c r="B5335" t="s">
        <v>1333</v>
      </c>
      <c r="C5335" t="s">
        <v>1334</v>
      </c>
      <c r="D5335" t="s">
        <v>1335</v>
      </c>
      <c r="E5335" t="s">
        <v>2694</v>
      </c>
      <c r="F5335" s="10"/>
      <c r="G5335">
        <v>2017</v>
      </c>
      <c r="J5335">
        <v>0.47433403413686259</v>
      </c>
      <c r="L5335" t="s">
        <v>41794</v>
      </c>
      <c r="M5335">
        <v>28094208</v>
      </c>
      <c r="Q5335" s="10"/>
      <c r="R5335" s="11">
        <f t="shared" si="166"/>
        <v>0</v>
      </c>
      <c r="U5335" s="11">
        <f t="shared" si="167"/>
        <v>0</v>
      </c>
      <c r="Y5335" s="11">
        <f>IF(SUM(Tableau1[[#This Row],[Other access]:[Sci-hub access]])&gt;=1,1,0)</f>
        <v>0</v>
      </c>
      <c r="Z5335" s="12">
        <f>IF(OR(Tableau1[[#This Row],[Access R1 + S1+ T1 ]]&gt;=1,Tableau1[[#This Row],[Access V1 +W1 + X1]]&gt;=1),1,0)</f>
        <v>0</v>
      </c>
      <c r="AB5335" s="10" t="str">
        <f>Tableau1[[#This Row],[DOI]]</f>
        <v>doi: 10.1016/S1473-3099(16)30516-3</v>
      </c>
      <c r="AC5335" s="13" t="str">
        <f>Tableau1[[#This Row],[Authors]]&amp;", "&amp;Tableau1[[#This Row],[Title]]&amp;" "&amp;Tableau1[[#This Row],[Journal]]&amp;". "&amp;Tableau1[[#This Row],[Year]]</f>
        <v>Etard JF, Sow MS, Leroy S, Touré A, Taverne B, Keita AK, Msellati P, Magassouba N, Baize S, Raoul H, Izard S, Kpamou C, March L, Savane I, Barry M, Delaporte E; Postebogui Study Group.., Multidisciplinary assessment of post-Ebola sequelae in Guinea (Postebogui): an observational cohort study. Lancet Infect Dis. 2017</v>
      </c>
    </row>
    <row r="5336" spans="1:29" x14ac:dyDescent="0.3">
      <c r="A5336">
        <v>11012</v>
      </c>
      <c r="B5336" t="s">
        <v>2420</v>
      </c>
      <c r="C5336" t="s">
        <v>2421</v>
      </c>
      <c r="D5336" t="s">
        <v>2422</v>
      </c>
      <c r="E5336" t="s">
        <v>2735</v>
      </c>
      <c r="F5336" s="10"/>
      <c r="G5336">
        <v>2017</v>
      </c>
      <c r="J5336">
        <v>0.47441341712717533</v>
      </c>
      <c r="L5336" t="s">
        <v>45253</v>
      </c>
      <c r="M5336">
        <v>26526674</v>
      </c>
      <c r="Q5336" s="10"/>
      <c r="R5336" s="11">
        <f t="shared" si="166"/>
        <v>0</v>
      </c>
      <c r="U5336" s="11">
        <f t="shared" si="167"/>
        <v>0</v>
      </c>
      <c r="Y5336" s="11">
        <f>IF(SUM(Tableau1[[#This Row],[Other access]:[Sci-hub access]])&gt;=1,1,0)</f>
        <v>0</v>
      </c>
      <c r="Z5336" s="12">
        <f>IF(OR(Tableau1[[#This Row],[Access R1 + S1+ T1 ]]&gt;=1,Tableau1[[#This Row],[Access V1 +W1 + X1]]&gt;=1),1,0)</f>
        <v>0</v>
      </c>
      <c r="AB5336" s="10" t="str">
        <f>Tableau1[[#This Row],[DOI]]</f>
        <v>doi: 10.1016/j.nrl.2015.06.013</v>
      </c>
      <c r="AC5336" s="13" t="str">
        <f>Tableau1[[#This Row],[Authors]]&amp;", "&amp;Tableau1[[#This Row],[Title]]&amp;" "&amp;Tableau1[[#This Row],[Journal]]&amp;". "&amp;Tableau1[[#This Row],[Year]]</f>
        <v>Carnero Contentti E, Hryb JP, Leguizamón F, Di Pace JL, Celso J, Knorre E, Perassolo MB., Differential diagnosis and prognosis for longitudinally extensive myelitis in Buenos Aires, Argentina. Neurologia. 2017</v>
      </c>
    </row>
    <row r="5337" spans="1:29" x14ac:dyDescent="0.3">
      <c r="A5337">
        <v>7094</v>
      </c>
      <c r="B5337" t="s">
        <v>9945</v>
      </c>
      <c r="C5337" t="s">
        <v>20148</v>
      </c>
      <c r="D5337" t="s">
        <v>30379</v>
      </c>
      <c r="E5337" t="s">
        <v>34015</v>
      </c>
      <c r="F5337" s="10"/>
      <c r="G5337">
        <v>2017</v>
      </c>
      <c r="J5337">
        <v>0.47446890500434924</v>
      </c>
      <c r="L5337" t="s">
        <v>41450</v>
      </c>
      <c r="M5337">
        <v>28129017</v>
      </c>
      <c r="Q5337" s="10"/>
      <c r="R5337" s="11">
        <f t="shared" si="166"/>
        <v>0</v>
      </c>
      <c r="U5337" s="11">
        <f t="shared" si="167"/>
        <v>0</v>
      </c>
      <c r="Y5337" s="11">
        <f>IF(SUM(Tableau1[[#This Row],[Other access]:[Sci-hub access]])&gt;=1,1,0)</f>
        <v>0</v>
      </c>
      <c r="Z5337" s="12">
        <f>IF(OR(Tableau1[[#This Row],[Access R1 + S1+ T1 ]]&gt;=1,Tableau1[[#This Row],[Access V1 +W1 + X1]]&gt;=1),1,0)</f>
        <v>0</v>
      </c>
      <c r="AB5337" s="10" t="str">
        <f>Tableau1[[#This Row],[DOI]]</f>
        <v>doi: 10.1080/13816810.2017.1281966</v>
      </c>
      <c r="AC5337" s="13" t="str">
        <f>Tableau1[[#This Row],[Authors]]&amp;", "&amp;Tableau1[[#This Row],[Title]]&amp;" "&amp;Tableau1[[#This Row],[Journal]]&amp;". "&amp;Tableau1[[#This Row],[Year]]</f>
        <v>Murro V, Mucciolo DP, Sodi A, Vannozzi L, De Libero C, Simonini G, Rizzo S., Retinal capillaritis in a CRB1-associated retinal dystrophy. Ophthalmic Genet. 2017</v>
      </c>
    </row>
    <row r="5338" spans="1:29" x14ac:dyDescent="0.3">
      <c r="A5338">
        <v>9533</v>
      </c>
      <c r="B5338" t="s">
        <v>12095</v>
      </c>
      <c r="C5338" t="s">
        <v>22270</v>
      </c>
      <c r="D5338" t="s">
        <v>32541</v>
      </c>
      <c r="E5338" t="s">
        <v>2457</v>
      </c>
      <c r="F5338" s="10"/>
      <c r="G5338">
        <v>2017</v>
      </c>
      <c r="J5338">
        <v>0.47468738521491138</v>
      </c>
      <c r="L5338" t="s">
        <v>43815</v>
      </c>
      <c r="M5338">
        <v>27662234</v>
      </c>
      <c r="Q5338" s="10"/>
      <c r="R5338" s="11">
        <f t="shared" si="166"/>
        <v>0</v>
      </c>
      <c r="U5338" s="11">
        <f t="shared" si="167"/>
        <v>0</v>
      </c>
      <c r="Y5338" s="11">
        <f>IF(SUM(Tableau1[[#This Row],[Other access]:[Sci-hub access]])&gt;=1,1,0)</f>
        <v>0</v>
      </c>
      <c r="Z5338" s="12">
        <f>IF(OR(Tableau1[[#This Row],[Access R1 + S1+ T1 ]]&gt;=1,Tableau1[[#This Row],[Access V1 +W1 + X1]]&gt;=1),1,0)</f>
        <v>0</v>
      </c>
      <c r="AB5338" s="10" t="str">
        <f>Tableau1[[#This Row],[DOI]]</f>
        <v>doi: 10.1097/ICB.0000000000000427</v>
      </c>
      <c r="AC5338" s="13" t="str">
        <f>Tableau1[[#This Row],[Authors]]&amp;", "&amp;Tableau1[[#This Row],[Title]]&amp;" "&amp;Tableau1[[#This Row],[Journal]]&amp;". "&amp;Tableau1[[#This Row],[Year]]</f>
        <v>Su D, Robson AG, Xu D, Lightman S, Sarraf D., QUININE TOXICITY: MULTIMODAL RETINAL IMAGING AND ELECTRORETINOGRAPHY FINDINGS. Retin Cases Brief Rep. 2017</v>
      </c>
    </row>
    <row r="5339" spans="1:29" x14ac:dyDescent="0.3">
      <c r="A5339">
        <v>2841</v>
      </c>
      <c r="B5339" t="s">
        <v>6042</v>
      </c>
      <c r="C5339" t="s">
        <v>16288</v>
      </c>
      <c r="D5339" t="s">
        <v>26466</v>
      </c>
      <c r="E5339" t="s">
        <v>2448</v>
      </c>
      <c r="F5339" s="10"/>
      <c r="G5339">
        <v>2017</v>
      </c>
      <c r="J5339">
        <v>0.47469673369987209</v>
      </c>
      <c r="L5339" t="s">
        <v>37300</v>
      </c>
      <c r="M5339">
        <v>28674835</v>
      </c>
      <c r="Q5339" s="10"/>
      <c r="R5339" s="11">
        <f t="shared" si="166"/>
        <v>0</v>
      </c>
      <c r="U5339" s="11">
        <f t="shared" si="167"/>
        <v>0</v>
      </c>
      <c r="Y5339" s="11">
        <f>IF(SUM(Tableau1[[#This Row],[Other access]:[Sci-hub access]])&gt;=1,1,0)</f>
        <v>0</v>
      </c>
      <c r="Z5339" s="12">
        <f>IF(OR(Tableau1[[#This Row],[Access R1 + S1+ T1 ]]&gt;=1,Tableau1[[#This Row],[Access V1 +W1 + X1]]&gt;=1),1,0)</f>
        <v>0</v>
      </c>
      <c r="AB5339" s="10" t="str">
        <f>Tableau1[[#This Row],[DOI]]</f>
        <v>doi: 10.1007/s00417-017-3720-z</v>
      </c>
      <c r="AC5339" s="13" t="str">
        <f>Tableau1[[#This Row],[Authors]]&amp;", "&amp;Tableau1[[#This Row],[Title]]&amp;" "&amp;Tableau1[[#This Row],[Journal]]&amp;". "&amp;Tableau1[[#This Row],[Year]]</f>
        <v>van Dijk EHC, Dijkman G, Boon CJF., Photodynamic therapy in chronic central serous chorioretinopathy with subretinal fluid outside the fovea. Graefes Arch Clin Exp Ophthalmol. 2017</v>
      </c>
    </row>
    <row r="5340" spans="1:29" x14ac:dyDescent="0.3">
      <c r="A5340">
        <v>7164</v>
      </c>
      <c r="B5340" t="s">
        <v>10005</v>
      </c>
      <c r="C5340" t="s">
        <v>20207</v>
      </c>
      <c r="D5340" t="s">
        <v>30439</v>
      </c>
      <c r="E5340" t="s">
        <v>2451</v>
      </c>
      <c r="F5340" s="10"/>
      <c r="G5340">
        <v>2017</v>
      </c>
      <c r="J5340">
        <v>0.47480476534003446</v>
      </c>
      <c r="L5340" t="s">
        <v>41520</v>
      </c>
      <c r="M5340">
        <v>28122025</v>
      </c>
      <c r="Q5340" s="10"/>
      <c r="R5340" s="11">
        <f t="shared" si="166"/>
        <v>0</v>
      </c>
      <c r="U5340" s="11">
        <f t="shared" si="167"/>
        <v>0</v>
      </c>
      <c r="Y5340" s="11">
        <f>IF(SUM(Tableau1[[#This Row],[Other access]:[Sci-hub access]])&gt;=1,1,0)</f>
        <v>0</v>
      </c>
      <c r="Z5340" s="12">
        <f>IF(OR(Tableau1[[#This Row],[Access R1 + S1+ T1 ]]&gt;=1,Tableau1[[#This Row],[Access V1 +W1 + X1]]&gt;=1),1,0)</f>
        <v>0</v>
      </c>
      <c r="AB5340" s="10" t="str">
        <f>Tableau1[[#This Row],[DOI]]</f>
        <v>doi: 10.1371/journal.pone.0170598</v>
      </c>
      <c r="AC5340" s="13" t="str">
        <f>Tableau1[[#This Row],[Authors]]&amp;", "&amp;Tableau1[[#This Row],[Title]]&amp;" "&amp;Tableau1[[#This Row],[Journal]]&amp;". "&amp;Tableau1[[#This Row],[Year]]</f>
        <v>Li S, Li P, Gong H, Jiang F, Liu D, Cai F, Pei C, Zhou F, Zeng X., Intrinsic Functional Connectivity Alterations of the Primary Visual Cortex in Primary Angle-Closure Glaucoma Patients before and after Surgery: A Resting-State fMRI Study. PLoS One. 2017</v>
      </c>
    </row>
    <row r="5341" spans="1:29" ht="28.8" x14ac:dyDescent="0.3">
      <c r="A5341">
        <v>7700</v>
      </c>
      <c r="B5341" t="s">
        <v>10468</v>
      </c>
      <c r="C5341" t="s">
        <v>20664</v>
      </c>
      <c r="D5341" t="s">
        <v>30904</v>
      </c>
      <c r="E5341" t="s">
        <v>2700</v>
      </c>
      <c r="F5341" s="10"/>
      <c r="G5341">
        <v>2017</v>
      </c>
      <c r="J5341">
        <v>0.47480905015802155</v>
      </c>
      <c r="L5341" t="s">
        <v>42051</v>
      </c>
      <c r="M5341">
        <v>28061825</v>
      </c>
      <c r="Q5341" s="10"/>
      <c r="R5341" s="11">
        <f t="shared" si="166"/>
        <v>0</v>
      </c>
      <c r="U5341" s="11">
        <f t="shared" si="167"/>
        <v>0</v>
      </c>
      <c r="Y5341" s="11">
        <f>IF(SUM(Tableau1[[#This Row],[Other access]:[Sci-hub access]])&gt;=1,1,0)</f>
        <v>0</v>
      </c>
      <c r="Z5341" s="12">
        <f>IF(OR(Tableau1[[#This Row],[Access R1 + S1+ T1 ]]&gt;=1,Tableau1[[#This Row],[Access V1 +W1 + X1]]&gt;=1),1,0)</f>
        <v>0</v>
      </c>
      <c r="AB5341" s="10" t="str">
        <f>Tableau1[[#This Row],[DOI]]</f>
        <v>doi: 10.1186/s12881-016-0364-5</v>
      </c>
      <c r="AC5341" s="13" t="str">
        <f>Tableau1[[#This Row],[Authors]]&amp;", "&amp;Tableau1[[#This Row],[Title]]&amp;" "&amp;Tableau1[[#This Row],[Journal]]&amp;". "&amp;Tableau1[[#This Row],[Year]]</f>
        <v>Blanco-Kelly F, Rodrigues-Jacy da Silva L, Sanchez-Navarro I, Riveiro-Alvarez R, Lopez-Martinez MA, Corton M, Ayuso C., New CDH3 mutation in the first Spanish case of hypotrichosis with juvenile macular dystrophy, a case report. BMC Med Genet. 2017</v>
      </c>
    </row>
    <row r="5342" spans="1:29" x14ac:dyDescent="0.3">
      <c r="A5342">
        <v>10087</v>
      </c>
      <c r="B5342" t="s">
        <v>12599</v>
      </c>
      <c r="C5342" t="s">
        <v>22767</v>
      </c>
      <c r="D5342" t="s">
        <v>33048</v>
      </c>
      <c r="E5342" t="s">
        <v>2525</v>
      </c>
      <c r="F5342" s="10"/>
      <c r="G5342">
        <v>2017</v>
      </c>
      <c r="J5342">
        <v>0.47483123264283411</v>
      </c>
      <c r="L5342" t="s">
        <v>44343</v>
      </c>
      <c r="M5342">
        <v>27473509</v>
      </c>
      <c r="Q5342" s="10"/>
      <c r="R5342" s="11">
        <f t="shared" si="166"/>
        <v>0</v>
      </c>
      <c r="U5342" s="11">
        <f t="shared" si="167"/>
        <v>0</v>
      </c>
      <c r="Y5342" s="11">
        <f>IF(SUM(Tableau1[[#This Row],[Other access]:[Sci-hub access]])&gt;=1,1,0)</f>
        <v>0</v>
      </c>
      <c r="Z5342" s="12">
        <f>IF(OR(Tableau1[[#This Row],[Access R1 + S1+ T1 ]]&gt;=1,Tableau1[[#This Row],[Access V1 +W1 + X1]]&gt;=1),1,0)</f>
        <v>0</v>
      </c>
      <c r="AB5342" s="10" t="str">
        <f>Tableau1[[#This Row],[DOI]]</f>
        <v>doi: 10.1111/ceo.12810</v>
      </c>
      <c r="AC5342" s="13" t="str">
        <f>Tableau1[[#This Row],[Authors]]&amp;", "&amp;Tableau1[[#This Row],[Title]]&amp;" "&amp;Tableau1[[#This Row],[Journal]]&amp;". "&amp;Tableau1[[#This Row],[Year]]</f>
        <v>Watters GA, Turnbull PR, Swift S, Petty A, Craig JP., Ocular surface microbiome in meibomian gland dysfunction. Clin Exp Ophthalmol. 2017</v>
      </c>
    </row>
    <row r="5343" spans="1:29" x14ac:dyDescent="0.3">
      <c r="A5343">
        <v>80</v>
      </c>
      <c r="B5343" t="s">
        <v>3343</v>
      </c>
      <c r="C5343" t="s">
        <v>13604</v>
      </c>
      <c r="D5343" t="s">
        <v>23763</v>
      </c>
      <c r="E5343" t="s">
        <v>2538</v>
      </c>
      <c r="F5343" s="10"/>
      <c r="G5343">
        <v>2017</v>
      </c>
      <c r="J5343">
        <v>0.47483180990819862</v>
      </c>
      <c r="L5343" t="s">
        <v>34598</v>
      </c>
      <c r="M5343">
        <v>29422756</v>
      </c>
      <c r="Q5343" s="10"/>
      <c r="R5343" s="11">
        <f t="shared" si="166"/>
        <v>0</v>
      </c>
      <c r="U5343" s="11">
        <f t="shared" si="167"/>
        <v>0</v>
      </c>
      <c r="Y5343" s="11">
        <f>IF(SUM(Tableau1[[#This Row],[Other access]:[Sci-hub access]])&gt;=1,1,0)</f>
        <v>0</v>
      </c>
      <c r="Z5343" s="12">
        <f>IF(OR(Tableau1[[#This Row],[Access R1 + S1+ T1 ]]&gt;=1,Tableau1[[#This Row],[Access V1 +W1 + X1]]&gt;=1),1,0)</f>
        <v>0</v>
      </c>
      <c r="AB5343" s="10" t="str">
        <f>Tableau1[[#This Row],[DOI]]</f>
        <v>doi: 10.4103/meajo.MEAJO_19_16</v>
      </c>
      <c r="AC5343" s="13" t="str">
        <f>Tableau1[[#This Row],[Authors]]&amp;", "&amp;Tableau1[[#This Row],[Title]]&amp;" "&amp;Tableau1[[#This Row],[Journal]]&amp;". "&amp;Tableau1[[#This Row],[Year]]</f>
        <v>Hatef E, Alexander M, Vanderver BG, Fagan P, Albert M., Assessment of Annual Diabetic Eye Examination Using Telemedicine Technology Among Underserved Patients in Primary Care Setting. Middle East Afr J Ophthalmol. 2017</v>
      </c>
    </row>
    <row r="5344" spans="1:29" x14ac:dyDescent="0.3">
      <c r="A5344">
        <v>7820</v>
      </c>
      <c r="B5344" t="s">
        <v>1462</v>
      </c>
      <c r="C5344" t="s">
        <v>1463</v>
      </c>
      <c r="D5344" t="s">
        <v>1464</v>
      </c>
      <c r="E5344" t="s">
        <v>2763</v>
      </c>
      <c r="F5344" s="10"/>
      <c r="G5344">
        <v>2017</v>
      </c>
      <c r="J5344">
        <v>0.4749056240999443</v>
      </c>
      <c r="L5344" t="s">
        <v>42170</v>
      </c>
      <c r="M5344">
        <v>28052210</v>
      </c>
      <c r="Q5344" s="10"/>
      <c r="R5344" s="11">
        <f t="shared" si="166"/>
        <v>0</v>
      </c>
      <c r="U5344" s="11">
        <f t="shared" si="167"/>
        <v>0</v>
      </c>
      <c r="Y5344" s="11">
        <f>IF(SUM(Tableau1[[#This Row],[Other access]:[Sci-hub access]])&gt;=1,1,0)</f>
        <v>0</v>
      </c>
      <c r="Z5344" s="12">
        <f>IF(OR(Tableau1[[#This Row],[Access R1 + S1+ T1 ]]&gt;=1,Tableau1[[#This Row],[Access V1 +W1 + X1]]&gt;=1),1,0)</f>
        <v>0</v>
      </c>
      <c r="AB5344" s="10" t="str">
        <f>Tableau1[[#This Row],[DOI]]</f>
        <v>doi: 10.17796/1053-4628-41.1.66</v>
      </c>
      <c r="AC5344" s="13" t="str">
        <f>Tableau1[[#This Row],[Authors]]&amp;", "&amp;Tableau1[[#This Row],[Title]]&amp;" "&amp;Tableau1[[#This Row],[Journal]]&amp;". "&amp;Tableau1[[#This Row],[Year]]</f>
        <v>Mowafy YN, Wahba NA, Sharaf AA., Joubert Plus Syndrome with Self-Mutilation: A Case report. J Clin Pediatr Dent. 2017</v>
      </c>
    </row>
    <row r="5345" spans="1:29" x14ac:dyDescent="0.3">
      <c r="A5345">
        <v>4923</v>
      </c>
      <c r="B5345" t="s">
        <v>8021</v>
      </c>
      <c r="C5345" t="s">
        <v>18250</v>
      </c>
      <c r="D5345" t="s">
        <v>28451</v>
      </c>
      <c r="E5345" t="s">
        <v>2514</v>
      </c>
      <c r="F5345" s="10"/>
      <c r="G5345">
        <v>2017</v>
      </c>
      <c r="J5345">
        <v>0.47501865965352652</v>
      </c>
      <c r="L5345" t="s">
        <v>39332</v>
      </c>
      <c r="M5345">
        <v>28390855</v>
      </c>
      <c r="Q5345" s="10"/>
      <c r="R5345" s="11">
        <f t="shared" si="166"/>
        <v>0</v>
      </c>
      <c r="U5345" s="11">
        <f t="shared" si="167"/>
        <v>0</v>
      </c>
      <c r="Y5345" s="11">
        <f>IF(SUM(Tableau1[[#This Row],[Other access]:[Sci-hub access]])&gt;=1,1,0)</f>
        <v>0</v>
      </c>
      <c r="Z5345" s="12">
        <f>IF(OR(Tableau1[[#This Row],[Access R1 + S1+ T1 ]]&gt;=1,Tableau1[[#This Row],[Access V1 +W1 + X1]]&gt;=1),1,0)</f>
        <v>0</v>
      </c>
      <c r="AB5345" s="10" t="str">
        <f>Tableau1[[#This Row],[DOI]]</f>
        <v>doi: 10.1016/j.survophthal.2017.03.008</v>
      </c>
      <c r="AC5345" s="13" t="str">
        <f>Tableau1[[#This Row],[Authors]]&amp;", "&amp;Tableau1[[#This Row],[Title]]&amp;" "&amp;Tableau1[[#This Row],[Journal]]&amp;". "&amp;Tableau1[[#This Row],[Year]]</f>
        <v>Wright HE, Brodsky MC, Chacko JG, Ramakrishnaiah RH, Phillips PH., Diplopia is better than no plopia! Surv Ophthalmol. 2017</v>
      </c>
    </row>
    <row r="5346" spans="1:29" x14ac:dyDescent="0.3">
      <c r="A5346">
        <v>2609</v>
      </c>
      <c r="B5346" t="s">
        <v>5826</v>
      </c>
      <c r="C5346" t="s">
        <v>16072</v>
      </c>
      <c r="D5346" t="s">
        <v>26249</v>
      </c>
      <c r="E5346" t="s">
        <v>2494</v>
      </c>
      <c r="F5346" s="10"/>
      <c r="G5346">
        <v>2017</v>
      </c>
      <c r="J5346">
        <v>0.47511266134663321</v>
      </c>
      <c r="L5346" t="s">
        <v>37072</v>
      </c>
      <c r="M5346">
        <v>28721695</v>
      </c>
      <c r="Q5346" s="10"/>
      <c r="R5346" s="11">
        <f t="shared" si="166"/>
        <v>0</v>
      </c>
      <c r="U5346" s="11">
        <f t="shared" si="167"/>
        <v>0</v>
      </c>
      <c r="Y5346" s="11">
        <f>IF(SUM(Tableau1[[#This Row],[Other access]:[Sci-hub access]])&gt;=1,1,0)</f>
        <v>0</v>
      </c>
      <c r="Z5346" s="12">
        <f>IF(OR(Tableau1[[#This Row],[Access R1 + S1+ T1 ]]&gt;=1,Tableau1[[#This Row],[Access V1 +W1 + X1]]&gt;=1),1,0)</f>
        <v>0</v>
      </c>
      <c r="AB5346" s="10" t="str">
        <f>Tableau1[[#This Row],[DOI]]</f>
        <v>doi: 10.1111/opo.12396</v>
      </c>
      <c r="AC5346" s="13" t="str">
        <f>Tableau1[[#This Row],[Authors]]&amp;", "&amp;Tableau1[[#This Row],[Title]]&amp;" "&amp;Tableau1[[#This Row],[Journal]]&amp;". "&amp;Tableau1[[#This Row],[Year]]</f>
        <v>Kearney S, O'Donoghue L, Pourshahidi LK, Cobice D, Saunders KJ., Myopes have significantly higher serum melatonin concentrations than non-myopes. Ophthalmic Physiol Opt. 2017</v>
      </c>
    </row>
    <row r="5347" spans="1:29" x14ac:dyDescent="0.3">
      <c r="A5347">
        <v>1167</v>
      </c>
      <c r="B5347" t="s">
        <v>4429</v>
      </c>
      <c r="C5347" t="s">
        <v>14682</v>
      </c>
      <c r="D5347" t="s">
        <v>24850</v>
      </c>
      <c r="E5347" t="s">
        <v>34032</v>
      </c>
      <c r="F5347" s="10"/>
      <c r="G5347">
        <v>2017</v>
      </c>
      <c r="J5347">
        <v>0.47518515848517184</v>
      </c>
      <c r="L5347" t="s">
        <v>35654</v>
      </c>
      <c r="M5347">
        <v>28992871</v>
      </c>
      <c r="Q5347" s="10"/>
      <c r="R5347" s="11">
        <f t="shared" si="166"/>
        <v>0</v>
      </c>
      <c r="U5347" s="11">
        <f t="shared" si="167"/>
        <v>0</v>
      </c>
      <c r="Y5347" s="11">
        <f>IF(SUM(Tableau1[[#This Row],[Other access]:[Sci-hub access]])&gt;=1,1,0)</f>
        <v>0</v>
      </c>
      <c r="Z5347" s="12">
        <f>IF(OR(Tableau1[[#This Row],[Access R1 + S1+ T1 ]]&gt;=1,Tableau1[[#This Row],[Access V1 +W1 + X1]]&gt;=1),1,0)</f>
        <v>0</v>
      </c>
      <c r="AB5347" s="10" t="str">
        <f>Tableau1[[#This Row],[DOI]]</f>
        <v>doi: 10.1016/j.jemermed.2016.10.021</v>
      </c>
      <c r="AC5347" s="13" t="str">
        <f>Tableau1[[#This Row],[Authors]]&amp;", "&amp;Tableau1[[#This Row],[Title]]&amp;" "&amp;Tableau1[[#This Row],[Journal]]&amp;". "&amp;Tableau1[[#This Row],[Year]]</f>
        <v>Shameer A, Pushker N, Lokdarshi G, Basheer S, Bajaj MS., Emergency Decompression of Orbital Emphysema with Elevated Intraorbital Pressure. J Emerg Med. 2017</v>
      </c>
    </row>
    <row r="5348" spans="1:29" x14ac:dyDescent="0.3">
      <c r="A5348">
        <v>3388</v>
      </c>
      <c r="B5348" t="s">
        <v>6565</v>
      </c>
      <c r="C5348" t="s">
        <v>16808</v>
      </c>
      <c r="D5348" t="s">
        <v>26989</v>
      </c>
      <c r="E5348" t="s">
        <v>2569</v>
      </c>
      <c r="F5348" s="10"/>
      <c r="G5348">
        <v>2017</v>
      </c>
      <c r="J5348">
        <v>0.47527318924655104</v>
      </c>
      <c r="L5348" t="s">
        <v>37838</v>
      </c>
      <c r="M5348">
        <v>28592408</v>
      </c>
      <c r="Q5348" s="10"/>
      <c r="R5348" s="11">
        <f t="shared" si="166"/>
        <v>0</v>
      </c>
      <c r="U5348" s="11">
        <f t="shared" si="167"/>
        <v>0</v>
      </c>
      <c r="Y5348" s="11">
        <f>IF(SUM(Tableau1[[#This Row],[Other access]:[Sci-hub access]])&gt;=1,1,0)</f>
        <v>0</v>
      </c>
      <c r="Z5348" s="12">
        <f>IF(OR(Tableau1[[#This Row],[Access R1 + S1+ T1 ]]&gt;=1,Tableau1[[#This Row],[Access V1 +W1 + X1]]&gt;=1),1,0)</f>
        <v>0</v>
      </c>
      <c r="AB5348" s="10" t="str">
        <f>Tableau1[[#This Row],[DOI]]</f>
        <v>doi: 10.2337/db17-0249</v>
      </c>
      <c r="AC5348" s="13" t="str">
        <f>Tableau1[[#This Row],[Authors]]&amp;", "&amp;Tableau1[[#This Row],[Title]]&amp;" "&amp;Tableau1[[#This Row],[Journal]]&amp;". "&amp;Tableau1[[#This Row],[Year]]</f>
        <v>He J, Pham TL, Kakazu A, Bazan HEP., Recovery of Corneal Sensitivity and Increase in Nerve Density and Wound Healing in Diabetic Mice After PEDF Plus DHA Treatment. Diabetes. 2017</v>
      </c>
    </row>
    <row r="5349" spans="1:29" x14ac:dyDescent="0.3">
      <c r="A5349">
        <v>1150</v>
      </c>
      <c r="B5349" t="s">
        <v>4412</v>
      </c>
      <c r="C5349" t="s">
        <v>14665</v>
      </c>
      <c r="D5349" t="s">
        <v>24833</v>
      </c>
      <c r="E5349" t="s">
        <v>2462</v>
      </c>
      <c r="F5349" s="10"/>
      <c r="G5349">
        <v>2017</v>
      </c>
      <c r="J5349">
        <v>0.47547666898491547</v>
      </c>
      <c r="L5349" t="s">
        <v>35637</v>
      </c>
      <c r="M5349">
        <v>29017515</v>
      </c>
      <c r="Q5349" s="10"/>
      <c r="R5349" s="11">
        <f t="shared" si="166"/>
        <v>0</v>
      </c>
      <c r="U5349" s="11">
        <f t="shared" si="167"/>
        <v>0</v>
      </c>
      <c r="Y5349" s="11">
        <f>IF(SUM(Tableau1[[#This Row],[Other access]:[Sci-hub access]])&gt;=1,1,0)</f>
        <v>0</v>
      </c>
      <c r="Z5349" s="12">
        <f>IF(OR(Tableau1[[#This Row],[Access R1 + S1+ T1 ]]&gt;=1,Tableau1[[#This Row],[Access V1 +W1 + X1]]&gt;=1),1,0)</f>
        <v>0</v>
      </c>
      <c r="AB5349" s="10" t="str">
        <f>Tableau1[[#This Row],[DOI]]</f>
        <v>doi: 10.1186/s12886-017-0587-z</v>
      </c>
      <c r="AC5349" s="13" t="str">
        <f>Tableau1[[#This Row],[Authors]]&amp;", "&amp;Tableau1[[#This Row],[Title]]&amp;" "&amp;Tableau1[[#This Row],[Journal]]&amp;". "&amp;Tableau1[[#This Row],[Year]]</f>
        <v>Kim DJ, Lee JK, Chuck RS, Park CY., Low recurrence rate of anchored conjunctival rotation flap technique in pterygium surgery. BMC Ophthalmol. 2017</v>
      </c>
    </row>
    <row r="5350" spans="1:29" x14ac:dyDescent="0.3">
      <c r="A5350">
        <v>5167</v>
      </c>
      <c r="B5350" t="s">
        <v>8241</v>
      </c>
      <c r="C5350" t="s">
        <v>18466</v>
      </c>
      <c r="D5350" t="s">
        <v>28671</v>
      </c>
      <c r="E5350" t="s">
        <v>2667</v>
      </c>
      <c r="F5350" s="10"/>
      <c r="G5350">
        <v>2017</v>
      </c>
      <c r="J5350">
        <v>0.47548651961746735</v>
      </c>
      <c r="L5350" t="s">
        <v>39571</v>
      </c>
      <c r="M5350">
        <v>28366677</v>
      </c>
      <c r="Q5350" s="10"/>
      <c r="R5350" s="11">
        <f t="shared" si="166"/>
        <v>0</v>
      </c>
      <c r="U5350" s="11">
        <f t="shared" si="167"/>
        <v>0</v>
      </c>
      <c r="Y5350" s="11">
        <f>IF(SUM(Tableau1[[#This Row],[Other access]:[Sci-hub access]])&gt;=1,1,0)</f>
        <v>0</v>
      </c>
      <c r="Z5350" s="12">
        <f>IF(OR(Tableau1[[#This Row],[Access R1 + S1+ T1 ]]&gt;=1,Tableau1[[#This Row],[Access V1 +W1 + X1]]&gt;=1),1,0)</f>
        <v>0</v>
      </c>
      <c r="AB5350" s="10" t="str">
        <f>Tableau1[[#This Row],[DOI]]</f>
        <v>doi: 10.1016/j.clae.2017.03.008</v>
      </c>
      <c r="AC5350" s="13" t="str">
        <f>Tableau1[[#This Row],[Authors]]&amp;", "&amp;Tableau1[[#This Row],[Title]]&amp;" "&amp;Tableau1[[#This Row],[Journal]]&amp;". "&amp;Tableau1[[#This Row],[Year]]</f>
        <v>Rathi VM, Mandathara PS, Dumpati S, Sangwan VS., Change in vault during scleral lens trials assessed with anterior segment optical coherence tomography. Cont Lens Anterior Eye. 2017</v>
      </c>
    </row>
    <row r="5351" spans="1:29" x14ac:dyDescent="0.3">
      <c r="A5351">
        <v>1295</v>
      </c>
      <c r="B5351" t="s">
        <v>4555</v>
      </c>
      <c r="C5351" t="s">
        <v>14807</v>
      </c>
      <c r="D5351" t="s">
        <v>24976</v>
      </c>
      <c r="E5351" t="s">
        <v>2451</v>
      </c>
      <c r="F5351" s="10"/>
      <c r="G5351">
        <v>2017</v>
      </c>
      <c r="J5351">
        <v>0.47571870867492305</v>
      </c>
      <c r="L5351" t="s">
        <v>35778</v>
      </c>
      <c r="M5351">
        <v>28977017</v>
      </c>
      <c r="Q5351" s="10"/>
      <c r="R5351" s="11">
        <f t="shared" si="166"/>
        <v>0</v>
      </c>
      <c r="U5351" s="11">
        <f t="shared" si="167"/>
        <v>0</v>
      </c>
      <c r="Y5351" s="11">
        <f>IF(SUM(Tableau1[[#This Row],[Other access]:[Sci-hub access]])&gt;=1,1,0)</f>
        <v>0</v>
      </c>
      <c r="Z5351" s="12">
        <f>IF(OR(Tableau1[[#This Row],[Access R1 + S1+ T1 ]]&gt;=1,Tableau1[[#This Row],[Access V1 +W1 + X1]]&gt;=1),1,0)</f>
        <v>0</v>
      </c>
      <c r="AB5351" s="10" t="str">
        <f>Tableau1[[#This Row],[DOI]]</f>
        <v>doi: 10.1371/journal.pone.0184824</v>
      </c>
      <c r="AC5351" s="13" t="str">
        <f>Tableau1[[#This Row],[Authors]]&amp;", "&amp;Tableau1[[#This Row],[Title]]&amp;" "&amp;Tableau1[[#This Row],[Journal]]&amp;". "&amp;Tableau1[[#This Row],[Year]]</f>
        <v>Bhogal M, Lwin CN, Seah XY, Murugan E, Adnan K, Lin SJ, Peh G, Mehta JS., Real-time assessment of corneal endothelial cell damage following graft preparation and donor insertion for DMEK. PLoS One. 2017</v>
      </c>
    </row>
    <row r="5352" spans="1:29" x14ac:dyDescent="0.3">
      <c r="A5352">
        <v>4071</v>
      </c>
      <c r="B5352" t="s">
        <v>7219</v>
      </c>
      <c r="C5352" t="s">
        <v>17456</v>
      </c>
      <c r="D5352" t="s">
        <v>27646</v>
      </c>
      <c r="E5352" t="s">
        <v>34181</v>
      </c>
      <c r="F5352" s="10"/>
      <c r="G5352">
        <v>2017</v>
      </c>
      <c r="J5352">
        <v>0.47579163971899807</v>
      </c>
      <c r="L5352" t="s">
        <v>38508</v>
      </c>
      <c r="M5352">
        <v>28489275</v>
      </c>
      <c r="Q5352" s="10"/>
      <c r="R5352" s="11">
        <f t="shared" si="166"/>
        <v>0</v>
      </c>
      <c r="U5352" s="11">
        <f t="shared" si="167"/>
        <v>0</v>
      </c>
      <c r="Y5352" s="11">
        <f>IF(SUM(Tableau1[[#This Row],[Other access]:[Sci-hub access]])&gt;=1,1,0)</f>
        <v>0</v>
      </c>
      <c r="Z5352" s="12">
        <f>IF(OR(Tableau1[[#This Row],[Access R1 + S1+ T1 ]]&gt;=1,Tableau1[[#This Row],[Access V1 +W1 + X1]]&gt;=1),1,0)</f>
        <v>0</v>
      </c>
      <c r="AB5352" s="10" t="str">
        <f>Tableau1[[#This Row],[DOI]]</f>
        <v>doi: 10.1111/cbdd.13018</v>
      </c>
      <c r="AC5352" s="13" t="str">
        <f>Tableau1[[#This Row],[Authors]]&amp;", "&amp;Tableau1[[#This Row],[Title]]&amp;" "&amp;Tableau1[[#This Row],[Journal]]&amp;". "&amp;Tableau1[[#This Row],[Year]]</f>
        <v>Liu X, Wang S, Wang X, Liang J, Zhang Y., Recent drug therapies for corneal neovascularization. Chem Biol Drug Des. 2017</v>
      </c>
    </row>
    <row r="5353" spans="1:29" x14ac:dyDescent="0.3">
      <c r="A5353">
        <v>6994</v>
      </c>
      <c r="B5353" t="s">
        <v>1175</v>
      </c>
      <c r="C5353" t="s">
        <v>1176</v>
      </c>
      <c r="D5353" t="s">
        <v>1177</v>
      </c>
      <c r="E5353" t="s">
        <v>2759</v>
      </c>
      <c r="F5353" s="10"/>
      <c r="G5353">
        <v>2017</v>
      </c>
      <c r="J5353">
        <v>0.47611483942511201</v>
      </c>
      <c r="L5353" t="s">
        <v>41352</v>
      </c>
      <c r="M5353">
        <v>28138811</v>
      </c>
      <c r="Q5353" s="10"/>
      <c r="R5353" s="11">
        <f t="shared" si="166"/>
        <v>0</v>
      </c>
      <c r="U5353" s="11">
        <f t="shared" si="167"/>
        <v>0</v>
      </c>
      <c r="Y5353" s="11">
        <f>IF(SUM(Tableau1[[#This Row],[Other access]:[Sci-hub access]])&gt;=1,1,0)</f>
        <v>0</v>
      </c>
      <c r="Z5353" s="12">
        <f>IF(OR(Tableau1[[#This Row],[Access R1 + S1+ T1 ]]&gt;=1,Tableau1[[#This Row],[Access V1 +W1 + X1]]&gt;=1),1,0)</f>
        <v>0</v>
      </c>
      <c r="AB5353" s="10" t="str">
        <f>Tableau1[[#This Row],[DOI]]</f>
        <v>doi: 10.1007/s10103-017-2152-7</v>
      </c>
      <c r="AC5353" s="13" t="str">
        <f>Tableau1[[#This Row],[Authors]]&amp;", "&amp;Tableau1[[#This Row],[Title]]&amp;" "&amp;Tableau1[[#This Row],[Journal]]&amp;". "&amp;Tableau1[[#This Row],[Year]]</f>
        <v>Zhou C, Zheng Z, Qiu Q., Pars plana vitrectomy with 360° versus localized laser retinopexy in the management of retinal detachment with undetected breaks intraoperatively: a retrospective, comparative, interventional study. Lasers Med Sci. 2017</v>
      </c>
    </row>
    <row r="5354" spans="1:29" x14ac:dyDescent="0.3">
      <c r="A5354">
        <v>7776</v>
      </c>
      <c r="B5354" t="s">
        <v>10541</v>
      </c>
      <c r="C5354" t="s">
        <v>20737</v>
      </c>
      <c r="D5354" t="s">
        <v>30978</v>
      </c>
      <c r="E5354" t="s">
        <v>34311</v>
      </c>
      <c r="F5354" s="10"/>
      <c r="G5354">
        <v>2017</v>
      </c>
      <c r="J5354">
        <v>0.47613490564445193</v>
      </c>
      <c r="L5354" t="s">
        <v>42127</v>
      </c>
      <c r="M5354">
        <v>28057602</v>
      </c>
      <c r="Q5354" s="10"/>
      <c r="R5354" s="11">
        <f t="shared" si="166"/>
        <v>0</v>
      </c>
      <c r="U5354" s="11">
        <f t="shared" si="167"/>
        <v>0</v>
      </c>
      <c r="Y5354" s="11">
        <f>IF(SUM(Tableau1[[#This Row],[Other access]:[Sci-hub access]])&gt;=1,1,0)</f>
        <v>0</v>
      </c>
      <c r="Z5354" s="12">
        <f>IF(OR(Tableau1[[#This Row],[Access R1 + S1+ T1 ]]&gt;=1,Tableau1[[#This Row],[Access V1 +W1 + X1]]&gt;=1),1,0)</f>
        <v>0</v>
      </c>
      <c r="AB5354" s="10" t="str">
        <f>Tableau1[[#This Row],[DOI]]</f>
        <v>doi: 10.1016/j.jprot.2016.12.015</v>
      </c>
      <c r="AC5354" s="13" t="str">
        <f>Tableau1[[#This Row],[Authors]]&amp;", "&amp;Tableau1[[#This Row],[Title]]&amp;" "&amp;Tableau1[[#This Row],[Journal]]&amp;". "&amp;Tableau1[[#This Row],[Year]]</f>
        <v>Degroote RL, Uhl PB, Amann B, Krackhardt AM, Ueffing M, Hauck SM, Deeg CA., Formin like 1 expression is increased on CD4+ T lymphocytes in spontaneous autoimmune uveitis. J Proteomics. 2017</v>
      </c>
    </row>
    <row r="5355" spans="1:29" x14ac:dyDescent="0.3">
      <c r="A5355">
        <v>5521</v>
      </c>
      <c r="B5355" t="s">
        <v>8566</v>
      </c>
      <c r="C5355" t="s">
        <v>18787</v>
      </c>
      <c r="D5355" t="s">
        <v>28996</v>
      </c>
      <c r="E5355" t="s">
        <v>3140</v>
      </c>
      <c r="F5355" s="10"/>
      <c r="G5355">
        <v>2017</v>
      </c>
      <c r="J5355">
        <v>0.47624795212894822</v>
      </c>
      <c r="L5355" t="s">
        <v>39908</v>
      </c>
      <c r="M5355">
        <v>28324243</v>
      </c>
      <c r="Q5355" s="10"/>
      <c r="R5355" s="11">
        <f t="shared" si="166"/>
        <v>0</v>
      </c>
      <c r="U5355" s="11">
        <f t="shared" si="167"/>
        <v>0</v>
      </c>
      <c r="Y5355" s="11">
        <f>IF(SUM(Tableau1[[#This Row],[Other access]:[Sci-hub access]])&gt;=1,1,0)</f>
        <v>0</v>
      </c>
      <c r="Z5355" s="12">
        <f>IF(OR(Tableau1[[#This Row],[Access R1 + S1+ T1 ]]&gt;=1,Tableau1[[#This Row],[Access V1 +W1 + X1]]&gt;=1),1,0)</f>
        <v>0</v>
      </c>
      <c r="AB5355" s="10" t="str">
        <f>Tableau1[[#This Row],[DOI]]</f>
        <v>doi: 10.1007/s11046-017-0128-6</v>
      </c>
      <c r="AC5355" s="13" t="str">
        <f>Tableau1[[#This Row],[Authors]]&amp;", "&amp;Tableau1[[#This Row],[Title]]&amp;" "&amp;Tableau1[[#This Row],[Journal]]&amp;". "&amp;Tableau1[[#This Row],[Year]]</f>
        <v>Hardin JS, Sutton DA, Wiederhold NP, Mele J, Goyal S., Fungal Keratitis Secondary to Trametes betulina: A Case Report and Review of Literature. Mycopathologia. 2017</v>
      </c>
    </row>
    <row r="5356" spans="1:29" x14ac:dyDescent="0.3">
      <c r="A5356">
        <v>9946</v>
      </c>
      <c r="B5356" t="s">
        <v>12472</v>
      </c>
      <c r="C5356" t="s">
        <v>22641</v>
      </c>
      <c r="D5356" t="s">
        <v>32920</v>
      </c>
      <c r="E5356" t="s">
        <v>2457</v>
      </c>
      <c r="F5356" s="10"/>
      <c r="G5356">
        <v>2018</v>
      </c>
      <c r="J5356">
        <v>0.4763597183171383</v>
      </c>
      <c r="L5356" t="s">
        <v>44204</v>
      </c>
      <c r="M5356">
        <v>27533641</v>
      </c>
      <c r="Q5356" s="10"/>
      <c r="R5356" s="11">
        <f t="shared" si="166"/>
        <v>0</v>
      </c>
      <c r="U5356" s="11">
        <f t="shared" si="167"/>
        <v>0</v>
      </c>
      <c r="Y5356" s="11">
        <f>IF(SUM(Tableau1[[#This Row],[Other access]:[Sci-hub access]])&gt;=1,1,0)</f>
        <v>0</v>
      </c>
      <c r="Z5356" s="12">
        <f>IF(OR(Tableau1[[#This Row],[Access R1 + S1+ T1 ]]&gt;=1,Tableau1[[#This Row],[Access V1 +W1 + X1]]&gt;=1),1,0)</f>
        <v>0</v>
      </c>
      <c r="AB5356" s="10" t="str">
        <f>Tableau1[[#This Row],[DOI]]</f>
        <v>doi: 10.1097/ICB.0000000000000381</v>
      </c>
      <c r="AC5356" s="13" t="str">
        <f>Tableau1[[#This Row],[Authors]]&amp;", "&amp;Tableau1[[#This Row],[Title]]&amp;" "&amp;Tableau1[[#This Row],[Journal]]&amp;". "&amp;Tableau1[[#This Row],[Year]]</f>
        <v>Franklin ML, Day S., BILATERAL CHOROIDAL EXCAVATION IN JUVENILE LOCALIZED SCLERODERMA. Retin Cases Brief Rep. 2018</v>
      </c>
    </row>
    <row r="5357" spans="1:29" x14ac:dyDescent="0.3">
      <c r="A5357">
        <v>1199</v>
      </c>
      <c r="B5357" t="s">
        <v>4461</v>
      </c>
      <c r="C5357" t="s">
        <v>14714</v>
      </c>
      <c r="D5357" t="s">
        <v>24882</v>
      </c>
      <c r="E5357" t="s">
        <v>2632</v>
      </c>
      <c r="F5357" s="10"/>
      <c r="G5357">
        <v>2018</v>
      </c>
      <c r="J5357">
        <v>0.47662521526711965</v>
      </c>
      <c r="L5357" t="s">
        <v>35686</v>
      </c>
      <c r="M5357">
        <v>28987847</v>
      </c>
      <c r="Q5357" s="10"/>
      <c r="R5357" s="11">
        <f t="shared" si="166"/>
        <v>0</v>
      </c>
      <c r="U5357" s="11">
        <f t="shared" si="167"/>
        <v>0</v>
      </c>
      <c r="Y5357" s="11">
        <f>IF(SUM(Tableau1[[#This Row],[Other access]:[Sci-hub access]])&gt;=1,1,0)</f>
        <v>0</v>
      </c>
      <c r="Z5357" s="12">
        <f>IF(OR(Tableau1[[#This Row],[Access R1 + S1+ T1 ]]&gt;=1,Tableau1[[#This Row],[Access V1 +W1 + X1]]&gt;=1),1,0)</f>
        <v>0</v>
      </c>
      <c r="AB5357" s="10" t="str">
        <f>Tableau1[[#This Row],[DOI]]</f>
        <v>doi: 10.1016/j.wneu.2017.09.173</v>
      </c>
      <c r="AC5357" s="13" t="str">
        <f>Tableau1[[#This Row],[Authors]]&amp;", "&amp;Tableau1[[#This Row],[Title]]&amp;" "&amp;Tableau1[[#This Row],[Journal]]&amp;". "&amp;Tableau1[[#This Row],[Year]]</f>
        <v>Murai S, Kuriyama M, Terasaka K., Mikulicz Disease Mimicking Intraorbital Tumors. World Neurosurg. 2018</v>
      </c>
    </row>
    <row r="5358" spans="1:29" x14ac:dyDescent="0.3">
      <c r="A5358">
        <v>391</v>
      </c>
      <c r="B5358" t="s">
        <v>3654</v>
      </c>
      <c r="C5358" t="s">
        <v>13914</v>
      </c>
      <c r="D5358" t="s">
        <v>24074</v>
      </c>
      <c r="E5358" t="s">
        <v>2613</v>
      </c>
      <c r="F5358" s="10"/>
      <c r="G5358">
        <v>2017</v>
      </c>
      <c r="J5358">
        <v>0.47663722841479206</v>
      </c>
      <c r="L5358" t="s">
        <v>34897</v>
      </c>
      <c r="M5358">
        <v>29230977</v>
      </c>
      <c r="Q5358" s="10"/>
      <c r="R5358" s="11">
        <f t="shared" si="166"/>
        <v>0</v>
      </c>
      <c r="U5358" s="11">
        <f t="shared" si="167"/>
        <v>0</v>
      </c>
      <c r="Y5358" s="11">
        <f>IF(SUM(Tableau1[[#This Row],[Other access]:[Sci-hub access]])&gt;=1,1,0)</f>
        <v>0</v>
      </c>
      <c r="Z5358" s="12">
        <f>IF(OR(Tableau1[[#This Row],[Access R1 + S1+ T1 ]]&gt;=1,Tableau1[[#This Row],[Access V1 +W1 + X1]]&gt;=1),1,0)</f>
        <v>0</v>
      </c>
      <c r="AB5358" s="10" t="str">
        <f>Tableau1[[#This Row],[DOI]]</f>
        <v>doi: 10.3341/kjo.2017.0044</v>
      </c>
      <c r="AC5358" s="13" t="str">
        <f>Tableau1[[#This Row],[Authors]]&amp;", "&amp;Tableau1[[#This Row],[Title]]&amp;" "&amp;Tableau1[[#This Row],[Journal]]&amp;". "&amp;Tableau1[[#This Row],[Year]]</f>
        <v>Jo J, Moon BG, Lee JY., Scleral Buckling Using a Non-contact Wide-Angle Viewing System with a 25-Gauge Chandelier Endoilluminator. Korean J Ophthalmol. 2017</v>
      </c>
    </row>
    <row r="5359" spans="1:29" ht="28.8" x14ac:dyDescent="0.3">
      <c r="A5359">
        <v>3701</v>
      </c>
      <c r="B5359" t="s">
        <v>6872</v>
      </c>
      <c r="C5359" t="s">
        <v>17113</v>
      </c>
      <c r="D5359" t="s">
        <v>27296</v>
      </c>
      <c r="E5359" t="s">
        <v>2438</v>
      </c>
      <c r="F5359" s="10"/>
      <c r="G5359">
        <v>2017</v>
      </c>
      <c r="J5359">
        <v>0.47676407099989915</v>
      </c>
      <c r="L5359" t="s">
        <v>38145</v>
      </c>
      <c r="M5359">
        <v>28546151</v>
      </c>
      <c r="Q5359" s="10"/>
      <c r="R5359" s="11">
        <f t="shared" si="166"/>
        <v>0</v>
      </c>
      <c r="U5359" s="11">
        <f t="shared" si="167"/>
        <v>0</v>
      </c>
      <c r="Y5359" s="11">
        <f>IF(SUM(Tableau1[[#This Row],[Other access]:[Sci-hub access]])&gt;=1,1,0)</f>
        <v>0</v>
      </c>
      <c r="Z5359" s="12">
        <f>IF(OR(Tableau1[[#This Row],[Access R1 + S1+ T1 ]]&gt;=1,Tableau1[[#This Row],[Access V1 +W1 + X1]]&gt;=1),1,0)</f>
        <v>0</v>
      </c>
      <c r="AB5359" s="10" t="str">
        <f>Tableau1[[#This Row],[DOI]]</f>
        <v>doi: 10.1136/bjophthalmol-2016-309890</v>
      </c>
      <c r="AC5359" s="13" t="str">
        <f>Tableau1[[#This Row],[Authors]]&amp;", "&amp;Tableau1[[#This Row],[Title]]&amp;" "&amp;Tableau1[[#This Row],[Journal]]&amp;". "&amp;Tableau1[[#This Row],[Year]]</f>
        <v>Ebner M, Mariacher S, Januschowski K, Boden K, Seuthe AM, Szurman P, Boden KT., Comparison of intraocular pressure during the application of a liquid patient interface (FEMTO LDV Z8) for femtosecond laser-assisted cataract surgery using two different vacuum levels. Br J Ophthalmol. 2017</v>
      </c>
    </row>
    <row r="5360" spans="1:29" x14ac:dyDescent="0.3">
      <c r="A5360">
        <v>10590</v>
      </c>
      <c r="B5360" t="s">
        <v>2270</v>
      </c>
      <c r="C5360" t="s">
        <v>2271</v>
      </c>
      <c r="D5360" t="s">
        <v>2272</v>
      </c>
      <c r="E5360" t="s">
        <v>3149</v>
      </c>
      <c r="F5360" s="10"/>
      <c r="G5360">
        <v>2017</v>
      </c>
      <c r="J5360">
        <v>0.47677946300767471</v>
      </c>
      <c r="L5360" t="s">
        <v>44839</v>
      </c>
      <c r="M5360">
        <v>27183043</v>
      </c>
      <c r="Q5360" s="10"/>
      <c r="R5360" s="11">
        <f t="shared" si="166"/>
        <v>0</v>
      </c>
      <c r="U5360" s="11">
        <f t="shared" si="167"/>
        <v>0</v>
      </c>
      <c r="Y5360" s="11">
        <f>IF(SUM(Tableau1[[#This Row],[Other access]:[Sci-hub access]])&gt;=1,1,0)</f>
        <v>0</v>
      </c>
      <c r="Z5360" s="12">
        <f>IF(OR(Tableau1[[#This Row],[Access R1 + S1+ T1 ]]&gt;=1,Tableau1[[#This Row],[Access V1 +W1 + X1]]&gt;=1),1,0)</f>
        <v>0</v>
      </c>
      <c r="AB5360" s="10" t="str">
        <f>Tableau1[[#This Row],[DOI]]</f>
        <v>doi: 10.1037/pas0000341</v>
      </c>
      <c r="AC5360" s="13" t="str">
        <f>Tableau1[[#This Row],[Authors]]&amp;", "&amp;Tableau1[[#This Row],[Title]]&amp;" "&amp;Tableau1[[#This Row],[Journal]]&amp;". "&amp;Tableau1[[#This Row],[Year]]</f>
        <v>Morash VS, McKerracher A., Low reliability of sighted-normed verbal assessment scores when administered to children with visual impairments. Psychol Assess. 2017</v>
      </c>
    </row>
    <row r="5361" spans="1:29" ht="28.8" x14ac:dyDescent="0.3">
      <c r="A5361">
        <v>3113</v>
      </c>
      <c r="B5361" t="s">
        <v>211</v>
      </c>
      <c r="C5361" t="s">
        <v>212</v>
      </c>
      <c r="D5361" t="s">
        <v>213</v>
      </c>
      <c r="E5361" t="s">
        <v>3194</v>
      </c>
      <c r="F5361" s="10"/>
      <c r="G5361">
        <v>2017</v>
      </c>
      <c r="J5361">
        <v>0.4770376664255932</v>
      </c>
      <c r="L5361" t="s">
        <v>37567</v>
      </c>
      <c r="M5361">
        <v>28634110</v>
      </c>
      <c r="Q5361" s="10"/>
      <c r="R5361" s="11">
        <f t="shared" si="166"/>
        <v>0</v>
      </c>
      <c r="U5361" s="11">
        <f t="shared" si="167"/>
        <v>0</v>
      </c>
      <c r="Y5361" s="11">
        <f>IF(SUM(Tableau1[[#This Row],[Other access]:[Sci-hub access]])&gt;=1,1,0)</f>
        <v>0</v>
      </c>
      <c r="Z5361" s="12">
        <f>IF(OR(Tableau1[[#This Row],[Access R1 + S1+ T1 ]]&gt;=1,Tableau1[[#This Row],[Access V1 +W1 + X1]]&gt;=1),1,0)</f>
        <v>0</v>
      </c>
      <c r="AB5361" s="10" t="str">
        <f>Tableau1[[#This Row],[DOI]]</f>
        <v>doi: 10.1053/j.gastro.2017.06.011</v>
      </c>
      <c r="AC5361" s="13" t="str">
        <f>Tableau1[[#This Row],[Authors]]&amp;", "&amp;Tableau1[[#This Row],[Title]]&amp;" "&amp;Tableau1[[#This Row],[Journal]]&amp;". "&amp;Tableau1[[#This Row],[Year]]</f>
        <v>Zeng M, Szymczak M, Ahuja M, Zheng C, Yin H, Swaim W, Chiorini JA, Bridges RJ, Muallem S., Restoration of CFTR Activity in Ducts Rescues Acinar Cell Function and Reduces Inflammation in Pancreatic and Salivary Glands of Mice. Gastroenterology. 2017</v>
      </c>
    </row>
    <row r="5362" spans="1:29" x14ac:dyDescent="0.3">
      <c r="A5362">
        <v>3853</v>
      </c>
      <c r="B5362" t="s">
        <v>7015</v>
      </c>
      <c r="C5362" t="s">
        <v>17254</v>
      </c>
      <c r="D5362" t="s">
        <v>27439</v>
      </c>
      <c r="E5362" t="s">
        <v>2541</v>
      </c>
      <c r="F5362" s="10"/>
      <c r="G5362">
        <v>2017</v>
      </c>
      <c r="J5362">
        <v>0.47709985630483964</v>
      </c>
      <c r="L5362" t="s">
        <v>38295</v>
      </c>
      <c r="M5362">
        <v>28520583</v>
      </c>
      <c r="Q5362" s="10"/>
      <c r="R5362" s="11">
        <f t="shared" si="166"/>
        <v>0</v>
      </c>
      <c r="U5362" s="11">
        <f t="shared" si="167"/>
        <v>0</v>
      </c>
      <c r="Y5362" s="11">
        <f>IF(SUM(Tableau1[[#This Row],[Other access]:[Sci-hub access]])&gt;=1,1,0)</f>
        <v>0</v>
      </c>
      <c r="Z5362" s="12">
        <f>IF(OR(Tableau1[[#This Row],[Access R1 + S1+ T1 ]]&gt;=1,Tableau1[[#This Row],[Access V1 +W1 + X1]]&gt;=1),1,0)</f>
        <v>0</v>
      </c>
      <c r="AB5362" s="10" t="str">
        <f>Tableau1[[#This Row],[DOI]]</f>
        <v>doi: 10.1097/WNO.0000000000000502</v>
      </c>
      <c r="AC5362" s="13" t="str">
        <f>Tableau1[[#This Row],[Authors]]&amp;", "&amp;Tableau1[[#This Row],[Title]]&amp;" "&amp;Tableau1[[#This Row],[Journal]]&amp;". "&amp;Tableau1[[#This Row],[Year]]</f>
        <v>Gaier ED, Rizzo JF 3rd, Miller JB, Cestari DM., Focal Capillary Dropout Associated With Optic Disc Drusen Using Optical Coherence Tomographic Angiography. J Neuroophthalmol. 2017</v>
      </c>
    </row>
    <row r="5363" spans="1:29" x14ac:dyDescent="0.3">
      <c r="A5363">
        <v>882</v>
      </c>
      <c r="B5363" t="s">
        <v>4145</v>
      </c>
      <c r="C5363" t="s">
        <v>14399</v>
      </c>
      <c r="D5363" t="s">
        <v>24565</v>
      </c>
      <c r="E5363" t="s">
        <v>2443</v>
      </c>
      <c r="F5363" s="10"/>
      <c r="G5363">
        <v>2017</v>
      </c>
      <c r="J5363">
        <v>0.47712730378848112</v>
      </c>
      <c r="L5363" t="s">
        <v>35370</v>
      </c>
      <c r="M5363">
        <v>29075764</v>
      </c>
      <c r="Q5363" s="10"/>
      <c r="R5363" s="11">
        <f t="shared" si="166"/>
        <v>0</v>
      </c>
      <c r="U5363" s="11">
        <f t="shared" si="167"/>
        <v>0</v>
      </c>
      <c r="Y5363" s="11">
        <f>IF(SUM(Tableau1[[#This Row],[Other access]:[Sci-hub access]])&gt;=1,1,0)</f>
        <v>0</v>
      </c>
      <c r="Z5363" s="12">
        <f>IF(OR(Tableau1[[#This Row],[Access R1 + S1+ T1 ]]&gt;=1,Tableau1[[#This Row],[Access V1 +W1 + X1]]&gt;=1),1,0)</f>
        <v>0</v>
      </c>
      <c r="AB5363" s="10" t="str">
        <f>Tableau1[[#This Row],[DOI]]</f>
        <v>doi: 10.1167/iovs.17-22412</v>
      </c>
      <c r="AC5363" s="13" t="str">
        <f>Tableau1[[#This Row],[Authors]]&amp;", "&amp;Tableau1[[#This Row],[Title]]&amp;" "&amp;Tableau1[[#This Row],[Journal]]&amp;". "&amp;Tableau1[[#This Row],[Year]]</f>
        <v>Tan B, MacLellan B, Mason E, Bizheva KK., The Effect of Acutely Elevated Intraocular Pressure on the Functional and Blood Flow Responses of the Rat Retina to Flicker Stimulation. Invest Ophthalmol Vis Sci. 2017</v>
      </c>
    </row>
    <row r="5364" spans="1:29" ht="28.8" x14ac:dyDescent="0.3">
      <c r="A5364">
        <v>544</v>
      </c>
      <c r="B5364" t="s">
        <v>3807</v>
      </c>
      <c r="C5364" t="s">
        <v>14064</v>
      </c>
      <c r="D5364" t="s">
        <v>24227</v>
      </c>
      <c r="E5364" t="s">
        <v>2448</v>
      </c>
      <c r="F5364" s="10"/>
      <c r="G5364">
        <v>2018</v>
      </c>
      <c r="J5364">
        <v>0.47719827292431005</v>
      </c>
      <c r="L5364" t="s">
        <v>35043</v>
      </c>
      <c r="M5364">
        <v>29185099</v>
      </c>
      <c r="Q5364" s="10"/>
      <c r="R5364" s="11">
        <f t="shared" si="166"/>
        <v>0</v>
      </c>
      <c r="U5364" s="11">
        <f t="shared" si="167"/>
        <v>0</v>
      </c>
      <c r="Y5364" s="11">
        <f>IF(SUM(Tableau1[[#This Row],[Other access]:[Sci-hub access]])&gt;=1,1,0)</f>
        <v>0</v>
      </c>
      <c r="Z5364" s="12">
        <f>IF(OR(Tableau1[[#This Row],[Access R1 + S1+ T1 ]]&gt;=1,Tableau1[[#This Row],[Access V1 +W1 + X1]]&gt;=1),1,0)</f>
        <v>0</v>
      </c>
      <c r="AB5364" s="10" t="str">
        <f>Tableau1[[#This Row],[DOI]]</f>
        <v>doi: 10.1007/s00417-017-3852-1</v>
      </c>
      <c r="AC5364" s="13" t="str">
        <f>Tableau1[[#This Row],[Authors]]&amp;", "&amp;Tableau1[[#This Row],[Title]]&amp;" "&amp;Tableau1[[#This Row],[Journal]]&amp;". "&amp;Tableau1[[#This Row],[Year]]</f>
        <v>Winterhalter S, Eckert A, Vom Brocke GA, Schneider A, Pohlmann D, Pilger D, Joussen AM, Rehak M, Grittner U., Real-life clinical data for dexamethasone and ranibizumab in the treatment of branch or central retinal vein occlusion over a period of six months. Graefes Arch Clin Exp Ophthalmol. 2018</v>
      </c>
    </row>
    <row r="5365" spans="1:29" x14ac:dyDescent="0.3">
      <c r="A5365">
        <v>4466</v>
      </c>
      <c r="B5365" t="s">
        <v>7591</v>
      </c>
      <c r="C5365" t="s">
        <v>17826</v>
      </c>
      <c r="D5365" t="s">
        <v>28020</v>
      </c>
      <c r="E5365" t="s">
        <v>2451</v>
      </c>
      <c r="F5365" s="10"/>
      <c r="G5365">
        <v>2017</v>
      </c>
      <c r="J5365">
        <v>0.47720524867670833</v>
      </c>
      <c r="L5365" t="s">
        <v>38885</v>
      </c>
      <c r="M5365">
        <v>28441398</v>
      </c>
      <c r="Q5365" s="10"/>
      <c r="R5365" s="11">
        <f t="shared" si="166"/>
        <v>0</v>
      </c>
      <c r="U5365" s="11">
        <f t="shared" si="167"/>
        <v>0</v>
      </c>
      <c r="Y5365" s="11">
        <f>IF(SUM(Tableau1[[#This Row],[Other access]:[Sci-hub access]])&gt;=1,1,0)</f>
        <v>0</v>
      </c>
      <c r="Z5365" s="12">
        <f>IF(OR(Tableau1[[#This Row],[Access R1 + S1+ T1 ]]&gt;=1,Tableau1[[#This Row],[Access V1 +W1 + X1]]&gt;=1),1,0)</f>
        <v>0</v>
      </c>
      <c r="AB5365" s="10" t="str">
        <f>Tableau1[[#This Row],[DOI]]</f>
        <v>doi: 10.1371/journal.pone.0175522</v>
      </c>
      <c r="AC5365" s="13" t="str">
        <f>Tableau1[[#This Row],[Authors]]&amp;", "&amp;Tableau1[[#This Row],[Title]]&amp;" "&amp;Tableau1[[#This Row],[Journal]]&amp;". "&amp;Tableau1[[#This Row],[Year]]</f>
        <v>He T, Mortensen X, Wang P, Tian N., The effects of immune protein CD3ζ development and degeneration of retinal neurons after optic nerve injury. PLoS One. 2017</v>
      </c>
    </row>
    <row r="5366" spans="1:29" x14ac:dyDescent="0.3">
      <c r="A5366">
        <v>3226</v>
      </c>
      <c r="B5366" t="s">
        <v>6410</v>
      </c>
      <c r="C5366" t="s">
        <v>16653</v>
      </c>
      <c r="D5366" t="s">
        <v>26834</v>
      </c>
      <c r="E5366" t="s">
        <v>2557</v>
      </c>
      <c r="F5366" s="10"/>
      <c r="G5366">
        <v>2017</v>
      </c>
      <c r="J5366">
        <v>0.47729760179760961</v>
      </c>
      <c r="L5366" t="s">
        <v>37679</v>
      </c>
      <c r="M5366">
        <v>28617724</v>
      </c>
      <c r="Q5366" s="10"/>
      <c r="R5366" s="11">
        <f t="shared" si="166"/>
        <v>0</v>
      </c>
      <c r="U5366" s="11">
        <f t="shared" si="167"/>
        <v>0</v>
      </c>
      <c r="Y5366" s="11">
        <f>IF(SUM(Tableau1[[#This Row],[Other access]:[Sci-hub access]])&gt;=1,1,0)</f>
        <v>0</v>
      </c>
      <c r="Z5366" s="12">
        <f>IF(OR(Tableau1[[#This Row],[Access R1 + S1+ T1 ]]&gt;=1,Tableau1[[#This Row],[Access V1 +W1 + X1]]&gt;=1),1,0)</f>
        <v>0</v>
      </c>
      <c r="AB5366" s="10" t="str">
        <f>Tableau1[[#This Row],[DOI]]</f>
        <v>doi: 10.1097/ICL.0000000000000381</v>
      </c>
      <c r="AC5366" s="13" t="str">
        <f>Tableau1[[#This Row],[Authors]]&amp;", "&amp;Tableau1[[#This Row],[Title]]&amp;" "&amp;Tableau1[[#This Row],[Journal]]&amp;". "&amp;Tableau1[[#This Row],[Year]]</f>
        <v>Binder PS., Intracorneal Inlays for the Correction of Presbyopia. Eye Contact Lens. 2017</v>
      </c>
    </row>
    <row r="5367" spans="1:29" x14ac:dyDescent="0.3">
      <c r="A5367">
        <v>5402</v>
      </c>
      <c r="B5367" t="s">
        <v>8454</v>
      </c>
      <c r="C5367" t="s">
        <v>18677</v>
      </c>
      <c r="D5367" t="s">
        <v>28884</v>
      </c>
      <c r="E5367" t="s">
        <v>2640</v>
      </c>
      <c r="F5367" s="10"/>
      <c r="G5367">
        <v>2017</v>
      </c>
      <c r="J5367">
        <v>0.47733702757890739</v>
      </c>
      <c r="L5367" t="s">
        <v>39797</v>
      </c>
      <c r="M5367">
        <v>28339073</v>
      </c>
      <c r="Q5367" s="10"/>
      <c r="R5367" s="11">
        <f t="shared" si="166"/>
        <v>0</v>
      </c>
      <c r="U5367" s="11">
        <f t="shared" si="167"/>
        <v>0</v>
      </c>
      <c r="Y5367" s="11">
        <f>IF(SUM(Tableau1[[#This Row],[Other access]:[Sci-hub access]])&gt;=1,1,0)</f>
        <v>0</v>
      </c>
      <c r="Z5367" s="12">
        <f>IF(OR(Tableau1[[#This Row],[Access R1 + S1+ T1 ]]&gt;=1,Tableau1[[#This Row],[Access V1 +W1 + X1]]&gt;=1),1,0)</f>
        <v>0</v>
      </c>
      <c r="AB5367" s="10" t="str">
        <f>Tableau1[[#This Row],[DOI]]</f>
        <v>doi: 10.3892/mmr.2017.6345</v>
      </c>
      <c r="AC5367" s="13" t="str">
        <f>Tableau1[[#This Row],[Authors]]&amp;", "&amp;Tableau1[[#This Row],[Title]]&amp;" "&amp;Tableau1[[#This Row],[Journal]]&amp;". "&amp;Tableau1[[#This Row],[Year]]</f>
        <v>Xiang M, Zhang X, Li Q, Wang H, Zhang Z, Han Z, Ke M, Chen X., Identification of proteins in the aqueous humor associated with cataract development using iTRAQ methodology. Mol Med Rep. 2017</v>
      </c>
    </row>
    <row r="5368" spans="1:29" ht="28.8" x14ac:dyDescent="0.3">
      <c r="A5368">
        <v>1339</v>
      </c>
      <c r="B5368" t="s">
        <v>4599</v>
      </c>
      <c r="C5368" t="s">
        <v>14851</v>
      </c>
      <c r="D5368" t="s">
        <v>25020</v>
      </c>
      <c r="E5368" t="s">
        <v>2458</v>
      </c>
      <c r="F5368" s="10"/>
      <c r="G5368">
        <v>2017</v>
      </c>
      <c r="J5368">
        <v>0.4774117707888712</v>
      </c>
      <c r="L5368" t="s">
        <v>35822</v>
      </c>
      <c r="M5368">
        <v>28973295</v>
      </c>
      <c r="Q5368" s="10"/>
      <c r="R5368" s="11">
        <f t="shared" si="166"/>
        <v>0</v>
      </c>
      <c r="U5368" s="11">
        <f t="shared" si="167"/>
        <v>0</v>
      </c>
      <c r="Y5368" s="11">
        <f>IF(SUM(Tableau1[[#This Row],[Other access]:[Sci-hub access]])&gt;=1,1,0)</f>
        <v>0</v>
      </c>
      <c r="Z5368" s="12">
        <f>IF(OR(Tableau1[[#This Row],[Access R1 + S1+ T1 ]]&gt;=1,Tableau1[[#This Row],[Access V1 +W1 + X1]]&gt;=1),1,0)</f>
        <v>0</v>
      </c>
      <c r="AB5368" s="10" t="str">
        <f>Tableau1[[#This Row],[DOI]]</f>
        <v>doi: 10.1001/jamaophthalmol.2017.3062</v>
      </c>
      <c r="AC5368" s="13" t="str">
        <f>Tableau1[[#This Row],[Authors]]&amp;", "&amp;Tableau1[[#This Row],[Title]]&amp;" "&amp;Tableau1[[#This Row],[Journal]]&amp;". "&amp;Tableau1[[#This Row],[Year]]</f>
        <v>West SK, Zambrano AI, Sharma S, Mishra SK, Muñoz BE, Dize L, Crowley K, Gaydos CA, Rotondo LA., Surveillance Surveys for Reemergent Trachoma in Formerly Endemic Districts in Nepal From 2 to 10 Years After Mass Drug Administration Cessation. JAMA Ophthalmol. 2017</v>
      </c>
    </row>
    <row r="5369" spans="1:29" x14ac:dyDescent="0.3">
      <c r="A5369">
        <v>2376</v>
      </c>
      <c r="B5369" t="s">
        <v>5602</v>
      </c>
      <c r="C5369" t="s">
        <v>15847</v>
      </c>
      <c r="D5369" t="s">
        <v>26024</v>
      </c>
      <c r="E5369" t="s">
        <v>34090</v>
      </c>
      <c r="F5369" s="10"/>
      <c r="G5369">
        <v>2017</v>
      </c>
      <c r="J5369">
        <v>0.47772151412823038</v>
      </c>
      <c r="L5369" t="s">
        <v>36841</v>
      </c>
      <c r="M5369">
        <v>28756186</v>
      </c>
      <c r="Q5369" s="10"/>
      <c r="R5369" s="11">
        <f t="shared" si="166"/>
        <v>0</v>
      </c>
      <c r="U5369" s="11">
        <f t="shared" si="167"/>
        <v>0</v>
      </c>
      <c r="Y5369" s="11">
        <f>IF(SUM(Tableau1[[#This Row],[Other access]:[Sci-hub access]])&gt;=1,1,0)</f>
        <v>0</v>
      </c>
      <c r="Z5369" s="12">
        <f>IF(OR(Tableau1[[#This Row],[Access R1 + S1+ T1 ]]&gt;=1,Tableau1[[#This Row],[Access V1 +W1 + X1]]&gt;=1),1,0)</f>
        <v>0</v>
      </c>
      <c r="AB5369" s="10" t="str">
        <f>Tableau1[[#This Row],[DOI]]</f>
        <v>doi: 10.1016/j.dcn.2017.07.003</v>
      </c>
      <c r="AC5369" s="13" t="str">
        <f>Tableau1[[#This Row],[Authors]]&amp;", "&amp;Tableau1[[#This Row],[Title]]&amp;" "&amp;Tableau1[[#This Row],[Journal]]&amp;". "&amp;Tableau1[[#This Row],[Year]]</f>
        <v>Bathelt J, Dale N, de Haan M., Event-related potential response to auditory social stimuli, parent-reported social communicative deficits and autism risk in school-aged children with congenital visual impairment. Dev Cogn Neurosci. 2017</v>
      </c>
    </row>
    <row r="5370" spans="1:29" x14ac:dyDescent="0.3">
      <c r="A5370">
        <v>5891</v>
      </c>
      <c r="B5370" t="s">
        <v>8898</v>
      </c>
      <c r="C5370" t="s">
        <v>19113</v>
      </c>
      <c r="D5370" t="s">
        <v>29328</v>
      </c>
      <c r="E5370" t="s">
        <v>2478</v>
      </c>
      <c r="F5370" s="10"/>
      <c r="G5370">
        <v>2017</v>
      </c>
      <c r="J5370">
        <v>0.47772838643560256</v>
      </c>
      <c r="L5370" t="s">
        <v>40272</v>
      </c>
      <c r="M5370">
        <v>28273882</v>
      </c>
      <c r="Q5370" s="10"/>
      <c r="R5370" s="11">
        <f t="shared" si="166"/>
        <v>0</v>
      </c>
      <c r="U5370" s="11">
        <f t="shared" si="167"/>
        <v>0</v>
      </c>
      <c r="Y5370" s="11">
        <f>IF(SUM(Tableau1[[#This Row],[Other access]:[Sci-hub access]])&gt;=1,1,0)</f>
        <v>0</v>
      </c>
      <c r="Z5370" s="12">
        <f>IF(OR(Tableau1[[#This Row],[Access R1 + S1+ T1 ]]&gt;=1,Tableau1[[#This Row],[Access V1 +W1 + X1]]&gt;=1),1,0)</f>
        <v>0</v>
      </c>
      <c r="AB5370" s="10" t="str">
        <f>Tableau1[[#This Row],[DOI]]</f>
        <v>doi: 10.3390/ijms18030562</v>
      </c>
      <c r="AC5370" s="13" t="str">
        <f>Tableau1[[#This Row],[Authors]]&amp;", "&amp;Tableau1[[#This Row],[Title]]&amp;" "&amp;Tableau1[[#This Row],[Journal]]&amp;". "&amp;Tableau1[[#This Row],[Year]]</f>
        <v>Bian F, Xiao Y, Zaheer M, Volpe EA, Pflugfelder SC, Li DQ, de Paiva CS., Inhibition of NLRP3 Inflammasome Pathway by Butyrate Improves Corneal Wound Healing in Corneal Alkali Burn. Int J Mol Sci. 2017</v>
      </c>
    </row>
    <row r="5371" spans="1:29" x14ac:dyDescent="0.3">
      <c r="A5371">
        <v>6915</v>
      </c>
      <c r="B5371" t="s">
        <v>9786</v>
      </c>
      <c r="C5371" t="s">
        <v>19989</v>
      </c>
      <c r="D5371" t="s">
        <v>30220</v>
      </c>
      <c r="E5371" t="s">
        <v>2599</v>
      </c>
      <c r="F5371" s="10"/>
      <c r="G5371">
        <v>2017</v>
      </c>
      <c r="J5371">
        <v>0.47797135988062733</v>
      </c>
      <c r="L5371" t="s">
        <v>41274</v>
      </c>
      <c r="M5371">
        <v>28147400</v>
      </c>
      <c r="Q5371" s="10"/>
      <c r="R5371" s="11">
        <f t="shared" si="166"/>
        <v>0</v>
      </c>
      <c r="U5371" s="11">
        <f t="shared" si="167"/>
        <v>0</v>
      </c>
      <c r="Y5371" s="11">
        <f>IF(SUM(Tableau1[[#This Row],[Other access]:[Sci-hub access]])&gt;=1,1,0)</f>
        <v>0</v>
      </c>
      <c r="Z5371" s="12">
        <f>IF(OR(Tableau1[[#This Row],[Access R1 + S1+ T1 ]]&gt;=1,Tableau1[[#This Row],[Access V1 +W1 + X1]]&gt;=1),1,0)</f>
        <v>0</v>
      </c>
      <c r="AB5371" s="10" t="str">
        <f>Tableau1[[#This Row],[DOI]]</f>
        <v>doi: 10.1055/s-0042-119694</v>
      </c>
      <c r="AC5371" s="13" t="str">
        <f>Tableau1[[#This Row],[Authors]]&amp;", "&amp;Tableau1[[#This Row],[Title]]&amp;" "&amp;Tableau1[[#This Row],[Journal]]&amp;". "&amp;Tableau1[[#This Row],[Year]]</f>
        <v>Guber J, Lang C, Valmaggia C., Internal Limiting Membrane Flap Techniques for the Repair of Large Macular Holes: a Short-Term Follow-up of Anatomical and Functional Outcomes. Klin Monbl Augenheilkd. 2017</v>
      </c>
    </row>
    <row r="5372" spans="1:29" x14ac:dyDescent="0.3">
      <c r="A5372">
        <v>806</v>
      </c>
      <c r="B5372" t="s">
        <v>4069</v>
      </c>
      <c r="C5372" t="s">
        <v>14323</v>
      </c>
      <c r="D5372" t="s">
        <v>24489</v>
      </c>
      <c r="E5372" t="s">
        <v>2443</v>
      </c>
      <c r="F5372" s="10"/>
      <c r="G5372">
        <v>2017</v>
      </c>
      <c r="J5372">
        <v>0.47821599010922067</v>
      </c>
      <c r="L5372" t="s">
        <v>35299</v>
      </c>
      <c r="M5372">
        <v>29101408</v>
      </c>
      <c r="Q5372" s="10"/>
      <c r="R5372" s="11">
        <f t="shared" si="166"/>
        <v>0</v>
      </c>
      <c r="U5372" s="11">
        <f t="shared" si="167"/>
        <v>0</v>
      </c>
      <c r="Y5372" s="11">
        <f>IF(SUM(Tableau1[[#This Row],[Other access]:[Sci-hub access]])&gt;=1,1,0)</f>
        <v>0</v>
      </c>
      <c r="Z5372" s="12">
        <f>IF(OR(Tableau1[[#This Row],[Access R1 + S1+ T1 ]]&gt;=1,Tableau1[[#This Row],[Access V1 +W1 + X1]]&gt;=1),1,0)</f>
        <v>0</v>
      </c>
      <c r="AB5372" s="10" t="str">
        <f>Tableau1[[#This Row],[DOI]]</f>
        <v>doi: 10.1167/iovs.17-22864</v>
      </c>
      <c r="AC5372" s="13" t="str">
        <f>Tableau1[[#This Row],[Authors]]&amp;", "&amp;Tableau1[[#This Row],[Title]]&amp;" "&amp;Tableau1[[#This Row],[Journal]]&amp;". "&amp;Tableau1[[#This Row],[Year]]</f>
        <v>Shetty R, Francis M, Shroff R, Pahuja N, Khamar P, Girrish M, Nuijts RMMA, Sinha Roy A., Corneal Biomechanical Changes and Tissue Remodeling After SMILE and LASIK. Invest Ophthalmol Vis Sci. 2017</v>
      </c>
    </row>
    <row r="5373" spans="1:29" x14ac:dyDescent="0.3">
      <c r="A5373">
        <v>5805</v>
      </c>
      <c r="B5373" t="s">
        <v>8825</v>
      </c>
      <c r="C5373" t="s">
        <v>19042</v>
      </c>
      <c r="D5373" t="s">
        <v>29255</v>
      </c>
      <c r="E5373" t="s">
        <v>2583</v>
      </c>
      <c r="F5373" s="10"/>
      <c r="G5373">
        <v>2017</v>
      </c>
      <c r="J5373">
        <v>0.47827149956306625</v>
      </c>
      <c r="L5373" t="s">
        <v>40187</v>
      </c>
      <c r="M5373">
        <v>28283891</v>
      </c>
      <c r="Q5373" s="10"/>
      <c r="R5373" s="11">
        <f t="shared" si="166"/>
        <v>0</v>
      </c>
      <c r="U5373" s="11">
        <f t="shared" si="167"/>
        <v>0</v>
      </c>
      <c r="Y5373" s="11">
        <f>IF(SUM(Tableau1[[#This Row],[Other access]:[Sci-hub access]])&gt;=1,1,0)</f>
        <v>0</v>
      </c>
      <c r="Z5373" s="12">
        <f>IF(OR(Tableau1[[#This Row],[Access R1 + S1+ T1 ]]&gt;=1,Tableau1[[#This Row],[Access V1 +W1 + X1]]&gt;=1),1,0)</f>
        <v>0</v>
      </c>
      <c r="AB5373" s="10" t="str">
        <f>Tableau1[[#This Row],[DOI]]</f>
        <v>doi: 10.1007/s12325-017-0501-3</v>
      </c>
      <c r="AC5373" s="13" t="str">
        <f>Tableau1[[#This Row],[Authors]]&amp;", "&amp;Tableau1[[#This Row],[Title]]&amp;" "&amp;Tableau1[[#This Row],[Journal]]&amp;". "&amp;Tableau1[[#This Row],[Year]]</f>
        <v>Beckman KA, Luchs J, Milner MS, Ambrus JL Jr., The Potential Role for Early Biomarker Testing as Part of a Modern, Multidisciplinary Approach to Sjögren's Syndrome Diagnosis. Adv Ther. 2017</v>
      </c>
    </row>
    <row r="5374" spans="1:29" x14ac:dyDescent="0.3">
      <c r="A5374">
        <v>6112</v>
      </c>
      <c r="B5374" t="s">
        <v>9086</v>
      </c>
      <c r="C5374" t="s">
        <v>19299</v>
      </c>
      <c r="D5374" t="s">
        <v>29516</v>
      </c>
      <c r="E5374" t="s">
        <v>34272</v>
      </c>
      <c r="F5374" s="10"/>
      <c r="G5374">
        <v>2017</v>
      </c>
      <c r="J5374">
        <v>0.47830775709380058</v>
      </c>
      <c r="L5374" t="s">
        <v>40486</v>
      </c>
      <c r="M5374">
        <v>28248700</v>
      </c>
      <c r="Q5374" s="10"/>
      <c r="R5374" s="11">
        <f t="shared" si="166"/>
        <v>0</v>
      </c>
      <c r="U5374" s="11">
        <f t="shared" si="167"/>
        <v>0</v>
      </c>
      <c r="Y5374" s="11">
        <f>IF(SUM(Tableau1[[#This Row],[Other access]:[Sci-hub access]])&gt;=1,1,0)</f>
        <v>0</v>
      </c>
      <c r="Z5374" s="12">
        <f>IF(OR(Tableau1[[#This Row],[Access R1 + S1+ T1 ]]&gt;=1,Tableau1[[#This Row],[Access V1 +W1 + X1]]&gt;=1),1,0)</f>
        <v>0</v>
      </c>
      <c r="AB5374" s="10" t="str">
        <f>Tableau1[[#This Row],[DOI]]</f>
        <v>doi: 10.1097/WCO.0000000000000446</v>
      </c>
      <c r="AC5374" s="13" t="str">
        <f>Tableau1[[#This Row],[Authors]]&amp;", "&amp;Tableau1[[#This Row],[Title]]&amp;" "&amp;Tableau1[[#This Row],[Journal]]&amp;". "&amp;Tableau1[[#This Row],[Year]]</f>
        <v>Reindl M, Jarius S, Rostasy K, Berger T., Myelin oligodendrocyte glycoprotein antibodies: How clinically useful are they? Curr Opin Neurol. 2017</v>
      </c>
    </row>
    <row r="5375" spans="1:29" x14ac:dyDescent="0.3">
      <c r="A5375">
        <v>8260</v>
      </c>
      <c r="B5375" t="s">
        <v>10964</v>
      </c>
      <c r="C5375" t="s">
        <v>21151</v>
      </c>
      <c r="D5375" t="s">
        <v>31402</v>
      </c>
      <c r="E5375" t="s">
        <v>2704</v>
      </c>
      <c r="F5375" s="10"/>
      <c r="G5375">
        <v>2017</v>
      </c>
      <c r="J5375">
        <v>0.47845882092377179</v>
      </c>
      <c r="L5375" t="e">
        <v>#VALUE!</v>
      </c>
      <c r="M5375">
        <v>27956729</v>
      </c>
      <c r="Q5375" s="10"/>
      <c r="R5375" s="11">
        <f t="shared" si="166"/>
        <v>0</v>
      </c>
      <c r="U5375" s="11">
        <f t="shared" si="167"/>
        <v>0</v>
      </c>
      <c r="Y5375" s="11">
        <f>IF(SUM(Tableau1[[#This Row],[Other access]:[Sci-hub access]])&gt;=1,1,0)</f>
        <v>0</v>
      </c>
      <c r="Z5375" s="12">
        <f>IF(OR(Tableau1[[#This Row],[Access R1 + S1+ T1 ]]&gt;=1,Tableau1[[#This Row],[Access V1 +W1 + X1]]&gt;=1),1,0)</f>
        <v>0</v>
      </c>
      <c r="AB5375" s="10" t="e">
        <f>Tableau1[[#This Row],[DOI]]</f>
        <v>#VALUE!</v>
      </c>
      <c r="AC5375" s="13" t="str">
        <f>Tableau1[[#This Row],[Authors]]&amp;", "&amp;Tableau1[[#This Row],[Title]]&amp;" "&amp;Tableau1[[#This Row],[Journal]]&amp;". "&amp;Tableau1[[#This Row],[Year]]</f>
        <v>Ruman-Colombier M, Crisinel PA, Cohen-Dumani N, Ceschi G, Rochat Guignard I., Bilateral Dacryoadenitis: Don't Forget Tuberculosis! Pediatr Infect Dis J. 2017</v>
      </c>
    </row>
    <row r="5376" spans="1:29" x14ac:dyDescent="0.3">
      <c r="A5376">
        <v>3583</v>
      </c>
      <c r="B5376" t="s">
        <v>6755</v>
      </c>
      <c r="C5376" t="s">
        <v>16997</v>
      </c>
      <c r="D5376" t="s">
        <v>27179</v>
      </c>
      <c r="E5376" t="s">
        <v>2450</v>
      </c>
      <c r="F5376" s="10"/>
      <c r="G5376">
        <v>2017</v>
      </c>
      <c r="J5376">
        <v>0.47857159187753984</v>
      </c>
      <c r="L5376" t="s">
        <v>38029</v>
      </c>
      <c r="M5376">
        <v>28566174</v>
      </c>
      <c r="Q5376" s="10"/>
      <c r="R5376" s="11">
        <f t="shared" si="166"/>
        <v>0</v>
      </c>
      <c r="U5376" s="11">
        <f t="shared" si="167"/>
        <v>0</v>
      </c>
      <c r="Y5376" s="11">
        <f>IF(SUM(Tableau1[[#This Row],[Other access]:[Sci-hub access]])&gt;=1,1,0)</f>
        <v>0</v>
      </c>
      <c r="Z5376" s="12">
        <f>IF(OR(Tableau1[[#This Row],[Access R1 + S1+ T1 ]]&gt;=1,Tableau1[[#This Row],[Access V1 +W1 + X1]]&gt;=1),1,0)</f>
        <v>0</v>
      </c>
      <c r="AB5376" s="10" t="str">
        <f>Tableau1[[#This Row],[DOI]]</f>
        <v>doi: 10.1016/j.jns.2017.04.036</v>
      </c>
      <c r="AC5376" s="13" t="str">
        <f>Tableau1[[#This Row],[Authors]]&amp;", "&amp;Tableau1[[#This Row],[Title]]&amp;" "&amp;Tableau1[[#This Row],[Journal]]&amp;". "&amp;Tableau1[[#This Row],[Year]]</f>
        <v>Varanda S, Rocha S, Rodrigues M, Machado Á, Carneiro G., Role of the "other Babinski sign" in hyperkinetic facial disorders. J Neurol Sci. 2017</v>
      </c>
    </row>
    <row r="5377" spans="1:29" ht="28.8" x14ac:dyDescent="0.3">
      <c r="A5377">
        <v>9383</v>
      </c>
      <c r="B5377" t="s">
        <v>11954</v>
      </c>
      <c r="C5377" t="s">
        <v>22129</v>
      </c>
      <c r="D5377" t="s">
        <v>32399</v>
      </c>
      <c r="E5377" t="s">
        <v>2469</v>
      </c>
      <c r="F5377" s="10"/>
      <c r="G5377">
        <v>2017</v>
      </c>
      <c r="J5377">
        <v>0.47863150031446566</v>
      </c>
      <c r="L5377" t="s">
        <v>43674</v>
      </c>
      <c r="M5377">
        <v>27715380</v>
      </c>
      <c r="Q5377" s="10"/>
      <c r="R5377" s="11">
        <f t="shared" si="166"/>
        <v>0</v>
      </c>
      <c r="U5377" s="11">
        <f t="shared" si="167"/>
        <v>0</v>
      </c>
      <c r="Y5377" s="11">
        <f>IF(SUM(Tableau1[[#This Row],[Other access]:[Sci-hub access]])&gt;=1,1,0)</f>
        <v>0</v>
      </c>
      <c r="Z5377" s="12">
        <f>IF(OR(Tableau1[[#This Row],[Access R1 + S1+ T1 ]]&gt;=1,Tableau1[[#This Row],[Access V1 +W1 + X1]]&gt;=1),1,0)</f>
        <v>0</v>
      </c>
      <c r="AB5377" s="10" t="str">
        <f>Tableau1[[#This Row],[DOI]]</f>
        <v>doi: 10.1080/08820538.2016.1178310</v>
      </c>
      <c r="AC5377" s="13" t="str">
        <f>Tableau1[[#This Row],[Authors]]&amp;", "&amp;Tableau1[[#This Row],[Title]]&amp;" "&amp;Tableau1[[#This Row],[Journal]]&amp;". "&amp;Tableau1[[#This Row],[Year]]</f>
        <v>Bazvand F, Zarei M, Ebrahimiadib N, Karkhaneh R, Davoudi S, Soleimanzadeh M, Sharifian E, Roohipoor R, Modjtahedi BS., Ocular Manifestations, Conventional Fundus Fluorescein Angiographic Findings, and Relationship Between Angiographic Findings and Visual Acuity in Behçet's Disease. Semin Ophthalmol. 2017</v>
      </c>
    </row>
    <row r="5378" spans="1:29" x14ac:dyDescent="0.3">
      <c r="A5378">
        <v>6606</v>
      </c>
      <c r="B5378" t="s">
        <v>9521</v>
      </c>
      <c r="C5378" t="s">
        <v>19728</v>
      </c>
      <c r="D5378" t="s">
        <v>29953</v>
      </c>
      <c r="E5378" t="s">
        <v>3178</v>
      </c>
      <c r="F5378" s="10"/>
      <c r="G5378">
        <v>2017</v>
      </c>
      <c r="J5378">
        <v>0.47875508430455338</v>
      </c>
      <c r="L5378" t="s">
        <v>40971</v>
      </c>
      <c r="M5378">
        <v>28192136</v>
      </c>
      <c r="Q5378" s="10"/>
      <c r="R5378" s="11">
        <f t="shared" ref="R5378:R5441" si="168">IF(SUM(N5378:Q5378)&gt;0,1,0)</f>
        <v>0</v>
      </c>
      <c r="U5378" s="11">
        <f t="shared" ref="U5378:U5441" si="169">IF(SUM(R5378,T5378)&gt;0,1,0)</f>
        <v>0</v>
      </c>
      <c r="Y5378" s="11">
        <f>IF(SUM(Tableau1[[#This Row],[Other access]:[Sci-hub access]])&gt;=1,1,0)</f>
        <v>0</v>
      </c>
      <c r="Z5378" s="12">
        <f>IF(OR(Tableau1[[#This Row],[Access R1 + S1+ T1 ]]&gt;=1,Tableau1[[#This Row],[Access V1 +W1 + X1]]&gt;=1),1,0)</f>
        <v>0</v>
      </c>
      <c r="AB5378" s="10" t="str">
        <f>Tableau1[[#This Row],[DOI]]</f>
        <v>doi: 10.1016/j.ijbiomac.2017.01.129</v>
      </c>
      <c r="AC5378" s="13" t="str">
        <f>Tableau1[[#This Row],[Authors]]&amp;", "&amp;Tableau1[[#This Row],[Title]]&amp;" "&amp;Tableau1[[#This Row],[Journal]]&amp;". "&amp;Tableau1[[#This Row],[Year]]</f>
        <v>Patil KK, Gacche RN., Inhibition of glycation and aldose reductase activity using dietary flavonoids: A lens organ culture studies. Int J Biol Macromol. 2017</v>
      </c>
    </row>
    <row r="5379" spans="1:29" ht="28.8" x14ac:dyDescent="0.3">
      <c r="A5379">
        <v>8336</v>
      </c>
      <c r="B5379" t="s">
        <v>1654</v>
      </c>
      <c r="C5379" t="s">
        <v>1655</v>
      </c>
      <c r="D5379" t="s">
        <v>1656</v>
      </c>
      <c r="E5379" t="s">
        <v>3141</v>
      </c>
      <c r="F5379" s="10"/>
      <c r="G5379">
        <v>2017</v>
      </c>
      <c r="J5379">
        <v>0.47880172558967937</v>
      </c>
      <c r="L5379" t="s">
        <v>42679</v>
      </c>
      <c r="M5379">
        <v>27931130</v>
      </c>
      <c r="Q5379" s="10"/>
      <c r="R5379" s="11">
        <f t="shared" si="168"/>
        <v>0</v>
      </c>
      <c r="U5379" s="11">
        <f t="shared" si="169"/>
        <v>0</v>
      </c>
      <c r="Y5379" s="11">
        <f>IF(SUM(Tableau1[[#This Row],[Other access]:[Sci-hub access]])&gt;=1,1,0)</f>
        <v>0</v>
      </c>
      <c r="Z5379" s="12">
        <f>IF(OR(Tableau1[[#This Row],[Access R1 + S1+ T1 ]]&gt;=1,Tableau1[[#This Row],[Access V1 +W1 + X1]]&gt;=1),1,0)</f>
        <v>0</v>
      </c>
      <c r="AB5379" s="10" t="str">
        <f>Tableau1[[#This Row],[DOI]]</f>
        <v>doi: 10.1080/15563650.2016.1264588</v>
      </c>
      <c r="AC5379" s="13" t="str">
        <f>Tableau1[[#This Row],[Authors]]&amp;", "&amp;Tableau1[[#This Row],[Title]]&amp;" "&amp;Tableau1[[#This Row],[Journal]]&amp;". "&amp;Tableau1[[#This Row],[Year]]</f>
        <v>Day R, Eddleston M, Thomas SH, Thompson JP, Vale JA., Exposures to traditional automatic dishwashing tablets and a comparison with exposures to soluble film tablets reported to the United Kingdom National Poisons Information Service 2008-2015. Clin Toxicol (Phila). 2017</v>
      </c>
    </row>
    <row r="5380" spans="1:29" ht="28.8" x14ac:dyDescent="0.3">
      <c r="A5380">
        <v>8103</v>
      </c>
      <c r="B5380" t="s">
        <v>10823</v>
      </c>
      <c r="C5380" t="s">
        <v>21011</v>
      </c>
      <c r="D5380" t="s">
        <v>31261</v>
      </c>
      <c r="E5380" t="s">
        <v>2445</v>
      </c>
      <c r="F5380" s="10"/>
      <c r="G5380">
        <v>2017</v>
      </c>
      <c r="J5380">
        <v>0.47892025370490932</v>
      </c>
      <c r="L5380" t="s">
        <v>42450</v>
      </c>
      <c r="M5380">
        <v>27997511</v>
      </c>
      <c r="Q5380" s="10"/>
      <c r="R5380" s="11">
        <f t="shared" si="168"/>
        <v>0</v>
      </c>
      <c r="U5380" s="11">
        <f t="shared" si="169"/>
        <v>0</v>
      </c>
      <c r="Y5380" s="11">
        <f>IF(SUM(Tableau1[[#This Row],[Other access]:[Sci-hub access]])&gt;=1,1,0)</f>
        <v>0</v>
      </c>
      <c r="Z5380" s="12">
        <f>IF(OR(Tableau1[[#This Row],[Access R1 + S1+ T1 ]]&gt;=1,Tableau1[[#This Row],[Access V1 +W1 + X1]]&gt;=1),1,0)</f>
        <v>0</v>
      </c>
      <c r="AB5380" s="10" t="str">
        <f>Tableau1[[#This Row],[DOI]]</f>
        <v>doi: 10.1097/IAE.0000000000001421</v>
      </c>
      <c r="AC5380" s="13" t="str">
        <f>Tableau1[[#This Row],[Authors]]&amp;", "&amp;Tableau1[[#This Row],[Title]]&amp;" "&amp;Tableau1[[#This Row],[Journal]]&amp;". "&amp;Tableau1[[#This Row],[Year]]</f>
        <v>Kang EC, Seo JG, Kim BR, Koh HJ., CLINICAL OUTCOMES OF INTRAVITREAL BEVACIZUMAB VERSUS PHOTODYNAMIC THERAPY WITH OR WITHOUT BEVACIZUMAB FOR MYOPIC CHOROIDAL NEOVASCULARIZATION: A 7-Year Follow-up Study. Retina. 2017</v>
      </c>
    </row>
    <row r="5381" spans="1:29" x14ac:dyDescent="0.3">
      <c r="A5381">
        <v>10104</v>
      </c>
      <c r="B5381" t="s">
        <v>12616</v>
      </c>
      <c r="C5381" t="s">
        <v>22783</v>
      </c>
      <c r="D5381" t="s">
        <v>33065</v>
      </c>
      <c r="E5381" t="s">
        <v>2445</v>
      </c>
      <c r="F5381" s="10"/>
      <c r="G5381">
        <v>2017</v>
      </c>
      <c r="J5381">
        <v>0.47904683270916826</v>
      </c>
      <c r="L5381" t="s">
        <v>44360</v>
      </c>
      <c r="M5381">
        <v>27471826</v>
      </c>
      <c r="Q5381" s="10"/>
      <c r="R5381" s="11">
        <f t="shared" si="168"/>
        <v>0</v>
      </c>
      <c r="U5381" s="11">
        <f t="shared" si="169"/>
        <v>0</v>
      </c>
      <c r="Y5381" s="11">
        <f>IF(SUM(Tableau1[[#This Row],[Other access]:[Sci-hub access]])&gt;=1,1,0)</f>
        <v>0</v>
      </c>
      <c r="Z5381" s="12">
        <f>IF(OR(Tableau1[[#This Row],[Access R1 + S1+ T1 ]]&gt;=1,Tableau1[[#This Row],[Access V1 +W1 + X1]]&gt;=1),1,0)</f>
        <v>0</v>
      </c>
      <c r="AB5381" s="10" t="str">
        <f>Tableau1[[#This Row],[DOI]]</f>
        <v>doi: 10.1097/IAE.0000000000001234</v>
      </c>
      <c r="AC5381" s="13" t="str">
        <f>Tableau1[[#This Row],[Authors]]&amp;", "&amp;Tableau1[[#This Row],[Title]]&amp;" "&amp;Tableau1[[#This Row],[Journal]]&amp;". "&amp;Tableau1[[#This Row],[Year]]</f>
        <v>Malclès A, Dot C, Voirin N, Agard É, Vié AL, Bellocq D, Denis P, Kodjikian L., REAL-LIFE STUDY IN DIABETIC MACULAR EDEMA TREATED WITH DEXAMETHASONE IMPLANT: The Reldex Study. Retina. 2017</v>
      </c>
    </row>
    <row r="5382" spans="1:29" x14ac:dyDescent="0.3">
      <c r="A5382">
        <v>11087</v>
      </c>
      <c r="B5382" t="s">
        <v>13508</v>
      </c>
      <c r="C5382" t="s">
        <v>23667</v>
      </c>
      <c r="D5382" t="s">
        <v>33962</v>
      </c>
      <c r="E5382" t="s">
        <v>2447</v>
      </c>
      <c r="F5382" s="10"/>
      <c r="G5382">
        <v>2017</v>
      </c>
      <c r="J5382">
        <v>0.47913596032111572</v>
      </c>
      <c r="L5382" t="s">
        <v>45328</v>
      </c>
      <c r="M5382">
        <v>25811163</v>
      </c>
      <c r="Q5382" s="10"/>
      <c r="R5382" s="11">
        <f t="shared" si="168"/>
        <v>0</v>
      </c>
      <c r="U5382" s="11">
        <f t="shared" si="169"/>
        <v>0</v>
      </c>
      <c r="Y5382" s="11">
        <f>IF(SUM(Tableau1[[#This Row],[Other access]:[Sci-hub access]])&gt;=1,1,0)</f>
        <v>0</v>
      </c>
      <c r="Z5382" s="12">
        <f>IF(OR(Tableau1[[#This Row],[Access R1 + S1+ T1 ]]&gt;=1,Tableau1[[#This Row],[Access V1 +W1 + X1]]&gt;=1),1,0)</f>
        <v>0</v>
      </c>
      <c r="AB5382" s="10" t="str">
        <f>Tableau1[[#This Row],[DOI]]</f>
        <v>doi: 10.1097/IOP.0000000000000450</v>
      </c>
      <c r="AC5382" s="13" t="str">
        <f>Tableau1[[#This Row],[Authors]]&amp;", "&amp;Tableau1[[#This Row],[Title]]&amp;" "&amp;Tableau1[[#This Row],[Journal]]&amp;". "&amp;Tableau1[[#This Row],[Year]]</f>
        <v>Tran AQ, Lee BW, Alameddine RM, Korn BS, Kikkawa DO., Reconstruction of Unilateral Incomplete Cryptophthalmos in Fraser Syndrome. Ophthal Plast Reconstr Surg. 2017</v>
      </c>
    </row>
    <row r="5383" spans="1:29" x14ac:dyDescent="0.3">
      <c r="A5383">
        <v>10769</v>
      </c>
      <c r="B5383" t="s">
        <v>13226</v>
      </c>
      <c r="C5383" t="s">
        <v>23389</v>
      </c>
      <c r="D5383" t="s">
        <v>33679</v>
      </c>
      <c r="E5383" t="s">
        <v>34015</v>
      </c>
      <c r="F5383" s="10"/>
      <c r="G5383">
        <v>2017</v>
      </c>
      <c r="J5383">
        <v>0.47924914925561768</v>
      </c>
      <c r="L5383" t="s">
        <v>45016</v>
      </c>
      <c r="M5383">
        <v>27054527</v>
      </c>
      <c r="Q5383" s="10"/>
      <c r="R5383" s="11">
        <f t="shared" si="168"/>
        <v>0</v>
      </c>
      <c r="U5383" s="11">
        <f t="shared" si="169"/>
        <v>0</v>
      </c>
      <c r="Y5383" s="11">
        <f>IF(SUM(Tableau1[[#This Row],[Other access]:[Sci-hub access]])&gt;=1,1,0)</f>
        <v>0</v>
      </c>
      <c r="Z5383" s="12">
        <f>IF(OR(Tableau1[[#This Row],[Access R1 + S1+ T1 ]]&gt;=1,Tableau1[[#This Row],[Access V1 +W1 + X1]]&gt;=1),1,0)</f>
        <v>0</v>
      </c>
      <c r="AB5383" s="10" t="str">
        <f>Tableau1[[#This Row],[DOI]]</f>
        <v>doi: 10.3109/13816810.2015.1137326</v>
      </c>
      <c r="AC5383" s="13" t="str">
        <f>Tableau1[[#This Row],[Authors]]&amp;", "&amp;Tableau1[[#This Row],[Title]]&amp;" "&amp;Tableau1[[#This Row],[Journal]]&amp;". "&amp;Tableau1[[#This Row],[Year]]</f>
        <v>Agresta A, Fasciani R, Padua L, Petroni S, La Torraca I, Dickmann A, Zampino G, Caporossi A., Corneal alterations in Crisponi/CISS1 syndrome: A slit-lamp biomicroscopy and in vivo confocal microscopy corneal report. Ophthalmic Genet. 2017</v>
      </c>
    </row>
    <row r="5384" spans="1:29" x14ac:dyDescent="0.3">
      <c r="A5384">
        <v>3845</v>
      </c>
      <c r="B5384" t="s">
        <v>7007</v>
      </c>
      <c r="C5384" t="s">
        <v>17246</v>
      </c>
      <c r="D5384" t="s">
        <v>27431</v>
      </c>
      <c r="E5384" t="s">
        <v>2564</v>
      </c>
      <c r="F5384" s="10"/>
      <c r="G5384">
        <v>2017</v>
      </c>
      <c r="J5384">
        <v>0.47925530208634504</v>
      </c>
      <c r="L5384" t="s">
        <v>38287</v>
      </c>
      <c r="M5384">
        <v>28521845</v>
      </c>
      <c r="Q5384" s="10"/>
      <c r="R5384" s="11">
        <f t="shared" si="168"/>
        <v>0</v>
      </c>
      <c r="U5384" s="11">
        <f t="shared" si="169"/>
        <v>0</v>
      </c>
      <c r="Y5384" s="11">
        <f>IF(SUM(Tableau1[[#This Row],[Other access]:[Sci-hub access]])&gt;=1,1,0)</f>
        <v>0</v>
      </c>
      <c r="Z5384" s="12">
        <f>IF(OR(Tableau1[[#This Row],[Access R1 + S1+ T1 ]]&gt;=1,Tableau1[[#This Row],[Access V1 +W1 + X1]]&gt;=1),1,0)</f>
        <v>0</v>
      </c>
      <c r="AB5384" s="10" t="str">
        <f>Tableau1[[#This Row],[DOI]]</f>
        <v>doi: 10.1017/S0950268817000978</v>
      </c>
      <c r="AC5384" s="13" t="str">
        <f>Tableau1[[#This Row],[Authors]]&amp;", "&amp;Tableau1[[#This Row],[Title]]&amp;" "&amp;Tableau1[[#This Row],[Journal]]&amp;". "&amp;Tableau1[[#This Row],[Year]]</f>
        <v>Schaftenaar E, Khosa NS, Baarsma GS, Meenken C, McINTYRE JA, Osterhaus ADME, Verjans GMGM, Peters RPH., HIV-infected individuals on long-term antiretroviral therapy are at higher risk for ocular disease. Epidemiol Infect. 2017</v>
      </c>
    </row>
    <row r="5385" spans="1:29" x14ac:dyDescent="0.3">
      <c r="A5385">
        <v>5748</v>
      </c>
      <c r="B5385" t="s">
        <v>8774</v>
      </c>
      <c r="C5385" t="s">
        <v>18992</v>
      </c>
      <c r="D5385" t="s">
        <v>29204</v>
      </c>
      <c r="E5385" t="s">
        <v>34278</v>
      </c>
      <c r="F5385" s="10"/>
      <c r="G5385">
        <v>2017</v>
      </c>
      <c r="J5385">
        <v>0.47948117999364759</v>
      </c>
      <c r="L5385" t="s">
        <v>40130</v>
      </c>
      <c r="M5385">
        <v>28290963</v>
      </c>
      <c r="Q5385" s="10"/>
      <c r="R5385" s="11">
        <f t="shared" si="168"/>
        <v>0</v>
      </c>
      <c r="U5385" s="11">
        <f t="shared" si="169"/>
        <v>0</v>
      </c>
      <c r="Y5385" s="11">
        <f>IF(SUM(Tableau1[[#This Row],[Other access]:[Sci-hub access]])&gt;=1,1,0)</f>
        <v>0</v>
      </c>
      <c r="Z5385" s="12">
        <f>IF(OR(Tableau1[[#This Row],[Access R1 + S1+ T1 ]]&gt;=1,Tableau1[[#This Row],[Access V1 +W1 + X1]]&gt;=1),1,0)</f>
        <v>0</v>
      </c>
      <c r="AB5385" s="10" t="str">
        <f>Tableau1[[#This Row],[DOI]]</f>
        <v>doi: 10.7205/MILMED-D-16-00111</v>
      </c>
      <c r="AC5385" s="13" t="str">
        <f>Tableau1[[#This Row],[Authors]]&amp;", "&amp;Tableau1[[#This Row],[Title]]&amp;" "&amp;Tableau1[[#This Row],[Journal]]&amp;". "&amp;Tableau1[[#This Row],[Year]]</f>
        <v>Andrus DE, Haynes JT, Wright ST., Longitudinal Outcomes of U.S. Air Force Pilot Applicants With Waivered Astigmatism. Mil Med. 2017</v>
      </c>
    </row>
    <row r="5386" spans="1:29" x14ac:dyDescent="0.3">
      <c r="A5386">
        <v>4228</v>
      </c>
      <c r="B5386" t="s">
        <v>7364</v>
      </c>
      <c r="C5386" t="s">
        <v>17600</v>
      </c>
      <c r="D5386" t="s">
        <v>27792</v>
      </c>
      <c r="E5386" t="s">
        <v>2702</v>
      </c>
      <c r="F5386" s="10"/>
      <c r="G5386">
        <v>2017</v>
      </c>
      <c r="J5386">
        <v>0.47984873338887402</v>
      </c>
      <c r="L5386" t="s">
        <v>38659</v>
      </c>
      <c r="M5386">
        <v>28468639</v>
      </c>
      <c r="Q5386" s="10"/>
      <c r="R5386" s="11">
        <f t="shared" si="168"/>
        <v>0</v>
      </c>
      <c r="U5386" s="11">
        <f t="shared" si="169"/>
        <v>0</v>
      </c>
      <c r="Y5386" s="11">
        <f>IF(SUM(Tableau1[[#This Row],[Other access]:[Sci-hub access]])&gt;=1,1,0)</f>
        <v>0</v>
      </c>
      <c r="Z5386" s="12">
        <f>IF(OR(Tableau1[[#This Row],[Access R1 + S1+ T1 ]]&gt;=1,Tableau1[[#This Row],[Access V1 +W1 + X1]]&gt;=1),1,0)</f>
        <v>0</v>
      </c>
      <c r="AB5386" s="10" t="str">
        <f>Tableau1[[#This Row],[DOI]]</f>
        <v>doi: 10.1186/s13256-017-1288-1</v>
      </c>
      <c r="AC5386" s="13" t="str">
        <f>Tableau1[[#This Row],[Authors]]&amp;", "&amp;Tableau1[[#This Row],[Title]]&amp;" "&amp;Tableau1[[#This Row],[Journal]]&amp;". "&amp;Tableau1[[#This Row],[Year]]</f>
        <v>Sasajima H, Yagi S, Osada H, Zako M., Botulinum toxin-induced acute anterior uveitis in a patient with Behçet's disease under infliximab treatment: a case report. J Med Case Rep. 2017</v>
      </c>
    </row>
    <row r="5387" spans="1:29" x14ac:dyDescent="0.3">
      <c r="A5387">
        <v>5737</v>
      </c>
      <c r="B5387" t="s">
        <v>8764</v>
      </c>
      <c r="C5387" t="s">
        <v>18982</v>
      </c>
      <c r="D5387" t="s">
        <v>29194</v>
      </c>
      <c r="E5387" t="s">
        <v>2443</v>
      </c>
      <c r="F5387" s="10"/>
      <c r="G5387">
        <v>2017</v>
      </c>
      <c r="J5387">
        <v>0.47992143385187769</v>
      </c>
      <c r="L5387" t="s">
        <v>40119</v>
      </c>
      <c r="M5387">
        <v>28291868</v>
      </c>
      <c r="Q5387" s="10"/>
      <c r="R5387" s="11">
        <f t="shared" si="168"/>
        <v>0</v>
      </c>
      <c r="U5387" s="11">
        <f t="shared" si="169"/>
        <v>0</v>
      </c>
      <c r="Y5387" s="11">
        <f>IF(SUM(Tableau1[[#This Row],[Other access]:[Sci-hub access]])&gt;=1,1,0)</f>
        <v>0</v>
      </c>
      <c r="Z5387" s="12">
        <f>IF(OR(Tableau1[[#This Row],[Access R1 + S1+ T1 ]]&gt;=1,Tableau1[[#This Row],[Access V1 +W1 + X1]]&gt;=1),1,0)</f>
        <v>0</v>
      </c>
      <c r="AB5387" s="10" t="str">
        <f>Tableau1[[#This Row],[DOI]]</f>
        <v>doi: 10.1167/iovs.16-19093</v>
      </c>
      <c r="AC5387" s="13" t="str">
        <f>Tableau1[[#This Row],[Authors]]&amp;", "&amp;Tableau1[[#This Row],[Title]]&amp;" "&amp;Tableau1[[#This Row],[Journal]]&amp;". "&amp;Tableau1[[#This Row],[Year]]</f>
        <v>Mutti DO, Mitchell GL, Jones-Jordan LA, Cotter SA, Kleinstein RN, Manny RE, Twelker JD, Zadnik K; CLEERE Study Group.., The Response AC/A Ratio Before and After the Onset of Myopia. Invest Ophthalmol Vis Sci. 2017</v>
      </c>
    </row>
    <row r="5388" spans="1:29" x14ac:dyDescent="0.3">
      <c r="A5388">
        <v>10282</v>
      </c>
      <c r="B5388" t="s">
        <v>2198</v>
      </c>
      <c r="C5388" t="s">
        <v>2199</v>
      </c>
      <c r="D5388" t="s">
        <v>2200</v>
      </c>
      <c r="E5388" t="s">
        <v>2722</v>
      </c>
      <c r="F5388" s="10"/>
      <c r="G5388">
        <v>2017</v>
      </c>
      <c r="J5388">
        <v>0.47994963457706452</v>
      </c>
      <c r="L5388" t="s">
        <v>44534</v>
      </c>
      <c r="M5388">
        <v>27401686</v>
      </c>
      <c r="Q5388" s="10"/>
      <c r="R5388" s="11">
        <f t="shared" si="168"/>
        <v>0</v>
      </c>
      <c r="U5388" s="11">
        <f t="shared" si="169"/>
        <v>0</v>
      </c>
      <c r="Y5388" s="11">
        <f>IF(SUM(Tableau1[[#This Row],[Other access]:[Sci-hub access]])&gt;=1,1,0)</f>
        <v>0</v>
      </c>
      <c r="Z5388" s="12">
        <f>IF(OR(Tableau1[[#This Row],[Access R1 + S1+ T1 ]]&gt;=1,Tableau1[[#This Row],[Access V1 +W1 + X1]]&gt;=1),1,0)</f>
        <v>0</v>
      </c>
      <c r="AB5388" s="10" t="str">
        <f>Tableau1[[#This Row],[DOI]]</f>
        <v>doi: 10.1681/ASN.2015080906</v>
      </c>
      <c r="AC5388" s="13" t="str">
        <f>Tableau1[[#This Row],[Authors]]&amp;", "&amp;Tableau1[[#This Row],[Title]]&amp;" "&amp;Tableau1[[#This Row],[Journal]]&amp;". "&amp;Tableau1[[#This Row],[Year]]</f>
        <v>Xu W, Jin M, Hu R, Wang H, Zhang F, Yuan S, Cao Y., The Joubert Syndrome Protein Inpp5e Controls Ciliogenesis by Regulating Phosphoinositides at the Apical Membrane. J Am Soc Nephrol. 2017</v>
      </c>
    </row>
    <row r="5389" spans="1:29" ht="28.8" x14ac:dyDescent="0.3">
      <c r="A5389">
        <v>1742</v>
      </c>
      <c r="B5389" t="s">
        <v>4992</v>
      </c>
      <c r="C5389" t="s">
        <v>15240</v>
      </c>
      <c r="D5389" t="s">
        <v>25413</v>
      </c>
      <c r="E5389" t="s">
        <v>2490</v>
      </c>
      <c r="F5389" s="10"/>
      <c r="G5389">
        <v>2017</v>
      </c>
      <c r="J5389">
        <v>0.48001870385213719</v>
      </c>
      <c r="L5389" t="s">
        <v>36218</v>
      </c>
      <c r="M5389">
        <v>28887113</v>
      </c>
      <c r="Q5389" s="10"/>
      <c r="R5389" s="11">
        <f t="shared" si="168"/>
        <v>0</v>
      </c>
      <c r="U5389" s="11">
        <f t="shared" si="169"/>
        <v>0</v>
      </c>
      <c r="Y5389" s="11">
        <f>IF(SUM(Tableau1[[#This Row],[Other access]:[Sci-hub access]])&gt;=1,1,0)</f>
        <v>0</v>
      </c>
      <c r="Z5389" s="12">
        <f>IF(OR(Tableau1[[#This Row],[Access R1 + S1+ T1 ]]&gt;=1,Tableau1[[#This Row],[Access V1 +W1 + X1]]&gt;=1),1,0)</f>
        <v>0</v>
      </c>
      <c r="AB5389" s="10" t="str">
        <f>Tableau1[[#This Row],[DOI]]</f>
        <v>doi: 10.1016/j.ajo.2017.08.019</v>
      </c>
      <c r="AC5389" s="13" t="str">
        <f>Tableau1[[#This Row],[Authors]]&amp;", "&amp;Tableau1[[#This Row],[Title]]&amp;" "&amp;Tableau1[[#This Row],[Journal]]&amp;". "&amp;Tableau1[[#This Row],[Year]]</f>
        <v>Sepah YJ, Sadiq MA, Chu DS, Dacey M, Gallemore R, Dayani P, Hanout M, Hassan M, Afridi R, Agarwal A, Halim MS, Do DV, Nguyen QD., Primary (Month-6) Outcomes of the STOP-Uveitis Study: Evaluating the Safety, Tolerability, and Efficacy of Tocilizumab in Patients With Noninfectious Uveitis. Am J Ophthalmol. 2017</v>
      </c>
    </row>
    <row r="5390" spans="1:29" x14ac:dyDescent="0.3">
      <c r="A5390">
        <v>6210</v>
      </c>
      <c r="B5390" t="s">
        <v>9171</v>
      </c>
      <c r="C5390" t="s">
        <v>19384</v>
      </c>
      <c r="D5390" t="s">
        <v>29602</v>
      </c>
      <c r="E5390" t="s">
        <v>2496</v>
      </c>
      <c r="F5390" s="10"/>
      <c r="G5390">
        <v>2017</v>
      </c>
      <c r="J5390">
        <v>0.48007349276176781</v>
      </c>
      <c r="L5390" t="s">
        <v>40580</v>
      </c>
      <c r="M5390">
        <v>28237165</v>
      </c>
      <c r="Q5390" s="10"/>
      <c r="R5390" s="11">
        <f t="shared" si="168"/>
        <v>0</v>
      </c>
      <c r="U5390" s="11">
        <f t="shared" si="169"/>
        <v>0</v>
      </c>
      <c r="Y5390" s="11">
        <f>IF(SUM(Tableau1[[#This Row],[Other access]:[Sci-hub access]])&gt;=1,1,0)</f>
        <v>0</v>
      </c>
      <c r="Z5390" s="12">
        <f>IF(OR(Tableau1[[#This Row],[Access R1 + S1+ T1 ]]&gt;=1,Tableau1[[#This Row],[Access V1 +W1 + X1]]&gt;=1),1,0)</f>
        <v>0</v>
      </c>
      <c r="AB5390" s="10" t="str">
        <f>Tableau1[[#This Row],[DOI]]</f>
        <v>doi: 10.1016/j.jcjo.2016.09.010</v>
      </c>
      <c r="AC5390" s="13" t="str">
        <f>Tableau1[[#This Row],[Authors]]&amp;", "&amp;Tableau1[[#This Row],[Title]]&amp;" "&amp;Tableau1[[#This Row],[Journal]]&amp;". "&amp;Tableau1[[#This Row],[Year]]</f>
        <v>Maskell D, Geropantas K, Kouroupis M, Glenn A, Ajithkumar T., Treatment of choice for patients with EGFR mutation-positive non-small cell lung carcinoma presenting with choroidal metastases: radiotherapy or TKIs? Can J Ophthalmol. 2017</v>
      </c>
    </row>
    <row r="5391" spans="1:29" x14ac:dyDescent="0.3">
      <c r="A5391">
        <v>478</v>
      </c>
      <c r="B5391" t="s">
        <v>3741</v>
      </c>
      <c r="C5391" t="s">
        <v>13999</v>
      </c>
      <c r="D5391" t="s">
        <v>24161</v>
      </c>
      <c r="E5391" t="s">
        <v>2511</v>
      </c>
      <c r="F5391" s="10"/>
      <c r="G5391">
        <v>2017</v>
      </c>
      <c r="J5391">
        <v>0.48010575203664418</v>
      </c>
      <c r="L5391" t="s">
        <v>34982</v>
      </c>
      <c r="M5391">
        <v>29208819</v>
      </c>
      <c r="Q5391" s="10"/>
      <c r="R5391" s="11">
        <f t="shared" si="168"/>
        <v>0</v>
      </c>
      <c r="U5391" s="11">
        <f t="shared" si="169"/>
        <v>0</v>
      </c>
      <c r="Y5391" s="11">
        <f>IF(SUM(Tableau1[[#This Row],[Other access]:[Sci-hub access]])&gt;=1,1,0)</f>
        <v>0</v>
      </c>
      <c r="Z5391" s="12">
        <f>IF(OR(Tableau1[[#This Row],[Access R1 + S1+ T1 ]]&gt;=1,Tableau1[[#This Row],[Access V1 +W1 + X1]]&gt;=1),1,0)</f>
        <v>0</v>
      </c>
      <c r="AB5391" s="10" t="str">
        <f>Tableau1[[#This Row],[DOI]]</f>
        <v>doi: 10.4103/ijo.IJO_961_17</v>
      </c>
      <c r="AC5391" s="13" t="str">
        <f>Tableau1[[#This Row],[Authors]]&amp;", "&amp;Tableau1[[#This Row],[Title]]&amp;" "&amp;Tableau1[[#This Row],[Journal]]&amp;". "&amp;Tableau1[[#This Row],[Year]]</f>
        <v>Haripriya A., Antibiotic prophylaxis in cataract surgery - An evidence-based approach. Indian J Ophthalmol. 2017</v>
      </c>
    </row>
    <row r="5392" spans="1:29" x14ac:dyDescent="0.3">
      <c r="A5392">
        <v>11099</v>
      </c>
      <c r="B5392" t="s">
        <v>13520</v>
      </c>
      <c r="C5392" t="s">
        <v>23679</v>
      </c>
      <c r="D5392" t="s">
        <v>33974</v>
      </c>
      <c r="E5392" t="s">
        <v>2447</v>
      </c>
      <c r="F5392" s="10"/>
      <c r="G5392">
        <v>2017</v>
      </c>
      <c r="J5392">
        <v>0.48013769759685998</v>
      </c>
      <c r="L5392" t="s">
        <v>45340</v>
      </c>
      <c r="M5392">
        <v>25564256</v>
      </c>
      <c r="Q5392" s="10"/>
      <c r="R5392" s="11">
        <f t="shared" si="168"/>
        <v>0</v>
      </c>
      <c r="U5392" s="11">
        <f t="shared" si="169"/>
        <v>0</v>
      </c>
      <c r="Y5392" s="11">
        <f>IF(SUM(Tableau1[[#This Row],[Other access]:[Sci-hub access]])&gt;=1,1,0)</f>
        <v>0</v>
      </c>
      <c r="Z5392" s="12">
        <f>IF(OR(Tableau1[[#This Row],[Access R1 + S1+ T1 ]]&gt;=1,Tableau1[[#This Row],[Access V1 +W1 + X1]]&gt;=1),1,0)</f>
        <v>0</v>
      </c>
      <c r="AB5392" s="10" t="str">
        <f>Tableau1[[#This Row],[DOI]]</f>
        <v>doi: 10.1097/IOP.0000000000000358</v>
      </c>
      <c r="AC5392" s="13" t="str">
        <f>Tableau1[[#This Row],[Authors]]&amp;", "&amp;Tableau1[[#This Row],[Title]]&amp;" "&amp;Tableau1[[#This Row],[Journal]]&amp;". "&amp;Tableau1[[#This Row],[Year]]</f>
        <v>Jakobiec FA, Grob SR, Stagner AM, Curtin H, Massoud V, Fay A., Orbital Conjunctival Cyst Associated With the Superior Rectus-Levator Muscles: A Clinicopathologic Study. Ophthal Plast Reconstr Surg. 2017</v>
      </c>
    </row>
    <row r="5393" spans="1:29" x14ac:dyDescent="0.3">
      <c r="A5393">
        <v>6424</v>
      </c>
      <c r="B5393" t="s">
        <v>9362</v>
      </c>
      <c r="C5393" t="s">
        <v>19571</v>
      </c>
      <c r="D5393" t="s">
        <v>29793</v>
      </c>
      <c r="E5393" t="s">
        <v>2441</v>
      </c>
      <c r="F5393" s="10"/>
      <c r="G5393">
        <v>2017</v>
      </c>
      <c r="J5393">
        <v>0.48013771673584238</v>
      </c>
      <c r="L5393" t="s">
        <v>40793</v>
      </c>
      <c r="M5393">
        <v>28214102</v>
      </c>
      <c r="Q5393" s="10"/>
      <c r="R5393" s="11">
        <f t="shared" si="168"/>
        <v>0</v>
      </c>
      <c r="U5393" s="11">
        <f t="shared" si="169"/>
        <v>0</v>
      </c>
      <c r="Y5393" s="11">
        <f>IF(SUM(Tableau1[[#This Row],[Other access]:[Sci-hub access]])&gt;=1,1,0)</f>
        <v>0</v>
      </c>
      <c r="Z5393" s="12">
        <f>IF(OR(Tableau1[[#This Row],[Access R1 + S1+ T1 ]]&gt;=1,Tableau1[[#This Row],[Access V1 +W1 + X1]]&gt;=1),1,0)</f>
        <v>0</v>
      </c>
      <c r="AB5393" s="10" t="str">
        <f>Tableau1[[#This Row],[DOI]]</f>
        <v>doi: 10.1016/j.ophtha.2017.01.018</v>
      </c>
      <c r="AC5393" s="13" t="str">
        <f>Tableau1[[#This Row],[Authors]]&amp;", "&amp;Tableau1[[#This Row],[Title]]&amp;" "&amp;Tableau1[[#This Row],[Journal]]&amp;". "&amp;Tableau1[[#This Row],[Year]]</f>
        <v>Maggio E, Polito A, Guerriero M, Prigione G, Parolini B, Pertile G., Vitreomacular Adhesion and the Risk of Neovascular Age-Related Macular Degeneration. Ophthalmology. 2017</v>
      </c>
    </row>
    <row r="5394" spans="1:29" x14ac:dyDescent="0.3">
      <c r="A5394">
        <v>5049</v>
      </c>
      <c r="B5394" t="s">
        <v>8137</v>
      </c>
      <c r="C5394" t="s">
        <v>18364</v>
      </c>
      <c r="D5394" t="s">
        <v>28567</v>
      </c>
      <c r="E5394" t="s">
        <v>2562</v>
      </c>
      <c r="F5394" s="10"/>
      <c r="G5394">
        <v>2017</v>
      </c>
      <c r="J5394">
        <v>0.48025633892601183</v>
      </c>
      <c r="L5394" t="s">
        <v>39457</v>
      </c>
      <c r="M5394">
        <v>28379651</v>
      </c>
      <c r="Q5394" s="10"/>
      <c r="R5394" s="11">
        <f t="shared" si="168"/>
        <v>0</v>
      </c>
      <c r="U5394" s="11">
        <f t="shared" si="169"/>
        <v>0</v>
      </c>
      <c r="Y5394" s="11">
        <f>IF(SUM(Tableau1[[#This Row],[Other access]:[Sci-hub access]])&gt;=1,1,0)</f>
        <v>0</v>
      </c>
      <c r="Z5394" s="12">
        <f>IF(OR(Tableau1[[#This Row],[Access R1 + S1+ T1 ]]&gt;=1,Tableau1[[#This Row],[Access V1 +W1 + X1]]&gt;=1),1,0)</f>
        <v>0</v>
      </c>
      <c r="AB5394" s="10" t="str">
        <f>Tableau1[[#This Row],[DOI]]</f>
        <v>doi: 10.22608/APO.2016171</v>
      </c>
      <c r="AC5394" s="13" t="str">
        <f>Tableau1[[#This Row],[Authors]]&amp;", "&amp;Tableau1[[#This Row],[Title]]&amp;" "&amp;Tableau1[[#This Row],[Journal]]&amp;". "&amp;Tableau1[[#This Row],[Year]]</f>
        <v>Miao H, Han T, Tian M, Wang X, Zhou X., Visual Quality After Femtosecond Laser Small Incision Lenticule Extraction. Asia Pac J Ophthalmol (Phila). 2017</v>
      </c>
    </row>
    <row r="5395" spans="1:29" x14ac:dyDescent="0.3">
      <c r="A5395">
        <v>8119</v>
      </c>
      <c r="B5395" t="s">
        <v>10835</v>
      </c>
      <c r="C5395" t="s">
        <v>21023</v>
      </c>
      <c r="D5395" t="s">
        <v>31273</v>
      </c>
      <c r="E5395" t="s">
        <v>34364</v>
      </c>
      <c r="F5395" s="10"/>
      <c r="G5395">
        <v>2017</v>
      </c>
      <c r="J5395">
        <v>0.48032984880236562</v>
      </c>
      <c r="L5395" t="s">
        <v>42466</v>
      </c>
      <c r="M5395">
        <v>27993731</v>
      </c>
      <c r="Q5395" s="10"/>
      <c r="R5395" s="11">
        <f t="shared" si="168"/>
        <v>0</v>
      </c>
      <c r="U5395" s="11">
        <f t="shared" si="169"/>
        <v>0</v>
      </c>
      <c r="Y5395" s="11">
        <f>IF(SUM(Tableau1[[#This Row],[Other access]:[Sci-hub access]])&gt;=1,1,0)</f>
        <v>0</v>
      </c>
      <c r="Z5395" s="12">
        <f>IF(OR(Tableau1[[#This Row],[Access R1 + S1+ T1 ]]&gt;=1,Tableau1[[#This Row],[Access V1 +W1 + X1]]&gt;=1),1,0)</f>
        <v>0</v>
      </c>
      <c r="AB5395" s="10" t="str">
        <f>Tableau1[[#This Row],[DOI]]</f>
        <v>doi: 10.1016/j.jaapos.2016.08.020</v>
      </c>
      <c r="AC5395" s="13" t="str">
        <f>Tableau1[[#This Row],[Authors]]&amp;", "&amp;Tableau1[[#This Row],[Title]]&amp;" "&amp;Tableau1[[#This Row],[Journal]]&amp;". "&amp;Tableau1[[#This Row],[Year]]</f>
        <v>Hoang A, Maugans T, Ngo T, Ikeda J., Nontraumatic orbital roof encephalocele. J AAPOS. 2017</v>
      </c>
    </row>
    <row r="5396" spans="1:29" x14ac:dyDescent="0.3">
      <c r="A5396">
        <v>1296</v>
      </c>
      <c r="B5396" t="s">
        <v>4556</v>
      </c>
      <c r="C5396" t="s">
        <v>14808</v>
      </c>
      <c r="D5396" t="s">
        <v>24977</v>
      </c>
      <c r="E5396" t="s">
        <v>2451</v>
      </c>
      <c r="F5396" s="10"/>
      <c r="G5396">
        <v>2017</v>
      </c>
      <c r="J5396">
        <v>0.48033657048304668</v>
      </c>
      <c r="L5396" t="s">
        <v>35779</v>
      </c>
      <c r="M5396">
        <v>28977004</v>
      </c>
      <c r="Q5396" s="10"/>
      <c r="R5396" s="11">
        <f t="shared" si="168"/>
        <v>0</v>
      </c>
      <c r="U5396" s="11">
        <f t="shared" si="169"/>
        <v>0</v>
      </c>
      <c r="Y5396" s="11">
        <f>IF(SUM(Tableau1[[#This Row],[Other access]:[Sci-hub access]])&gt;=1,1,0)</f>
        <v>0</v>
      </c>
      <c r="Z5396" s="12">
        <f>IF(OR(Tableau1[[#This Row],[Access R1 + S1+ T1 ]]&gt;=1,Tableau1[[#This Row],[Access V1 +W1 + X1]]&gt;=1),1,0)</f>
        <v>0</v>
      </c>
      <c r="AB5396" s="10" t="str">
        <f>Tableau1[[#This Row],[DOI]]</f>
        <v>doi: 10.1371/journal.pone.0185246</v>
      </c>
      <c r="AC5396" s="13" t="str">
        <f>Tableau1[[#This Row],[Authors]]&amp;", "&amp;Tableau1[[#This Row],[Title]]&amp;" "&amp;Tableau1[[#This Row],[Journal]]&amp;". "&amp;Tableau1[[#This Row],[Year]]</f>
        <v>Wasielica-Poslednik J, Schmeisser J, Hoffmann EM, Weyer-Elberich V, Bell K, Lorenz K, Pfeiffer N., Fluctuation of intraocular pressure in glaucoma patients before and after trabeculectomy with mitomycin C. PLoS One. 2017</v>
      </c>
    </row>
    <row r="5397" spans="1:29" x14ac:dyDescent="0.3">
      <c r="A5397">
        <v>2554</v>
      </c>
      <c r="B5397" t="s">
        <v>5774</v>
      </c>
      <c r="C5397" t="s">
        <v>16020</v>
      </c>
      <c r="D5397" t="s">
        <v>26197</v>
      </c>
      <c r="E5397" t="s">
        <v>2458</v>
      </c>
      <c r="F5397" s="10"/>
      <c r="G5397">
        <v>2017</v>
      </c>
      <c r="J5397">
        <v>0.4803808496861437</v>
      </c>
      <c r="L5397" t="s">
        <v>37018</v>
      </c>
      <c r="M5397">
        <v>28727859</v>
      </c>
      <c r="Q5397" s="10"/>
      <c r="R5397" s="11">
        <f t="shared" si="168"/>
        <v>0</v>
      </c>
      <c r="U5397" s="11">
        <f t="shared" si="169"/>
        <v>0</v>
      </c>
      <c r="Y5397" s="11">
        <f>IF(SUM(Tableau1[[#This Row],[Other access]:[Sci-hub access]])&gt;=1,1,0)</f>
        <v>0</v>
      </c>
      <c r="Z5397" s="12">
        <f>IF(OR(Tableau1[[#This Row],[Access R1 + S1+ T1 ]]&gt;=1,Tableau1[[#This Row],[Access V1 +W1 + X1]]&gt;=1),1,0)</f>
        <v>0</v>
      </c>
      <c r="AB5397" s="10" t="str">
        <f>Tableau1[[#This Row],[DOI]]</f>
        <v>doi: 10.1001/jamaophthalmol.2017.2396</v>
      </c>
      <c r="AC5397" s="13" t="str">
        <f>Tableau1[[#This Row],[Authors]]&amp;", "&amp;Tableau1[[#This Row],[Title]]&amp;" "&amp;Tableau1[[#This Row],[Journal]]&amp;". "&amp;Tableau1[[#This Row],[Year]]</f>
        <v>Lee AG, Mader TH, Gibson CR, Tarver W., Space Flight-Associated Neuro-ocular Syndrome. JAMA Ophthalmol. 2017</v>
      </c>
    </row>
    <row r="5398" spans="1:29" x14ac:dyDescent="0.3">
      <c r="A5398">
        <v>9672</v>
      </c>
      <c r="B5398" t="s">
        <v>12222</v>
      </c>
      <c r="C5398" t="s">
        <v>22396</v>
      </c>
      <c r="D5398" t="s">
        <v>32670</v>
      </c>
      <c r="E5398" t="s">
        <v>34469</v>
      </c>
      <c r="F5398" s="10"/>
      <c r="G5398">
        <v>2017</v>
      </c>
      <c r="J5398">
        <v>0.48067370686094069</v>
      </c>
      <c r="L5398" t="s">
        <v>43940</v>
      </c>
      <c r="M5398">
        <v>27625332</v>
      </c>
      <c r="Q5398" s="10"/>
      <c r="R5398" s="11">
        <f t="shared" si="168"/>
        <v>0</v>
      </c>
      <c r="U5398" s="11">
        <f t="shared" si="169"/>
        <v>0</v>
      </c>
      <c r="Y5398" s="11">
        <f>IF(SUM(Tableau1[[#This Row],[Other access]:[Sci-hub access]])&gt;=1,1,0)</f>
        <v>0</v>
      </c>
      <c r="Z5398" s="12">
        <f>IF(OR(Tableau1[[#This Row],[Access R1 + S1+ T1 ]]&gt;=1,Tableau1[[#This Row],[Access V1 +W1 + X1]]&gt;=1),1,0)</f>
        <v>0</v>
      </c>
      <c r="AB5398" s="10" t="str">
        <f>Tableau1[[#This Row],[DOI]]</f>
        <v>doi: 10.3727/096504016X14721217330657</v>
      </c>
      <c r="AC5398" s="13" t="str">
        <f>Tableau1[[#This Row],[Authors]]&amp;", "&amp;Tableau1[[#This Row],[Title]]&amp;" "&amp;Tableau1[[#This Row],[Journal]]&amp;". "&amp;Tableau1[[#This Row],[Year]]</f>
        <v>Kouzegaran S, Shahraki K, Makateb A, Shahri F, Hatami N, Behnod V, Tanha AS., Prognostic Investigations of Expression Level of Two Genes FasL and Ki-67 as Independent Prognostic Markers of Human Retinoblastoma. Oncol Res. 2017</v>
      </c>
    </row>
    <row r="5399" spans="1:29" x14ac:dyDescent="0.3">
      <c r="A5399">
        <v>8385</v>
      </c>
      <c r="B5399" t="s">
        <v>11070</v>
      </c>
      <c r="C5399" t="s">
        <v>21256</v>
      </c>
      <c r="D5399" t="s">
        <v>31508</v>
      </c>
      <c r="E5399" t="s">
        <v>2448</v>
      </c>
      <c r="F5399" s="10"/>
      <c r="G5399">
        <v>2017</v>
      </c>
      <c r="J5399">
        <v>0.48105071872423188</v>
      </c>
      <c r="L5399" t="s">
        <v>42726</v>
      </c>
      <c r="M5399">
        <v>27924359</v>
      </c>
      <c r="Q5399" s="10"/>
      <c r="R5399" s="11">
        <f t="shared" si="168"/>
        <v>0</v>
      </c>
      <c r="U5399" s="11">
        <f t="shared" si="169"/>
        <v>0</v>
      </c>
      <c r="Y5399" s="11">
        <f>IF(SUM(Tableau1[[#This Row],[Other access]:[Sci-hub access]])&gt;=1,1,0)</f>
        <v>0</v>
      </c>
      <c r="Z5399" s="12">
        <f>IF(OR(Tableau1[[#This Row],[Access R1 + S1+ T1 ]]&gt;=1,Tableau1[[#This Row],[Access V1 +W1 + X1]]&gt;=1),1,0)</f>
        <v>0</v>
      </c>
      <c r="AB5399" s="10" t="str">
        <f>Tableau1[[#This Row],[DOI]]</f>
        <v>doi: 10.1007/s00417-016-3561-1</v>
      </c>
      <c r="AC5399" s="13" t="str">
        <f>Tableau1[[#This Row],[Authors]]&amp;", "&amp;Tableau1[[#This Row],[Title]]&amp;" "&amp;Tableau1[[#This Row],[Journal]]&amp;". "&amp;Tableau1[[#This Row],[Year]]</f>
        <v>Li F, Hao P, Liu G, Wang W, Han R, Jiang Z, Li X., Effects of 4-methylumbelliferone and high molecular weight hyaluronic acid on the inflammation of corneal stromal cells induced by LPS. Graefes Arch Clin Exp Ophthalmol. 2017</v>
      </c>
    </row>
    <row r="5400" spans="1:29" x14ac:dyDescent="0.3">
      <c r="A5400">
        <v>6312</v>
      </c>
      <c r="B5400" t="s">
        <v>9266</v>
      </c>
      <c r="C5400" t="s">
        <v>19477</v>
      </c>
      <c r="D5400" t="s">
        <v>29697</v>
      </c>
      <c r="E5400" t="s">
        <v>34247</v>
      </c>
      <c r="F5400" s="10"/>
      <c r="G5400">
        <v>2017</v>
      </c>
      <c r="J5400">
        <v>0.48130568632365467</v>
      </c>
      <c r="L5400" t="s">
        <v>40681</v>
      </c>
      <c r="M5400">
        <v>28229379</v>
      </c>
      <c r="Q5400" s="10"/>
      <c r="R5400" s="11">
        <f t="shared" si="168"/>
        <v>0</v>
      </c>
      <c r="U5400" s="11">
        <f t="shared" si="169"/>
        <v>0</v>
      </c>
      <c r="Y5400" s="11">
        <f>IF(SUM(Tableau1[[#This Row],[Other access]:[Sci-hub access]])&gt;=1,1,0)</f>
        <v>0</v>
      </c>
      <c r="Z5400" s="12">
        <f>IF(OR(Tableau1[[#This Row],[Access R1 + S1+ T1 ]]&gt;=1,Tableau1[[#This Row],[Access V1 +W1 + X1]]&gt;=1),1,0)</f>
        <v>0</v>
      </c>
      <c r="AB5400" s="10" t="str">
        <f>Tableau1[[#This Row],[DOI]]</f>
        <v>doi: 10.1007/s11011-017-9971-x</v>
      </c>
      <c r="AC5400" s="13" t="str">
        <f>Tableau1[[#This Row],[Authors]]&amp;", "&amp;Tableau1[[#This Row],[Title]]&amp;" "&amp;Tableau1[[#This Row],[Journal]]&amp;". "&amp;Tableau1[[#This Row],[Year]]</f>
        <v>Abdel-Hamid MS, Issa MY, Otaify GA, Zaki MS., A novel frameshift mutation in the sterol 27-hydroxylase gene in an Egyptian family with cerebrotendinous xanthomatosis without cataract. Metab Brain Dis. 2017</v>
      </c>
    </row>
    <row r="5401" spans="1:29" x14ac:dyDescent="0.3">
      <c r="A5401">
        <v>9359</v>
      </c>
      <c r="B5401" t="s">
        <v>11934</v>
      </c>
      <c r="C5401" t="s">
        <v>22109</v>
      </c>
      <c r="D5401" t="s">
        <v>32378</v>
      </c>
      <c r="E5401" t="s">
        <v>3179</v>
      </c>
      <c r="F5401" s="10"/>
      <c r="G5401">
        <v>2017</v>
      </c>
      <c r="J5401">
        <v>0.48134510488638926</v>
      </c>
      <c r="L5401" t="s">
        <v>43650</v>
      </c>
      <c r="M5401">
        <v>27723428</v>
      </c>
      <c r="Q5401" s="10"/>
      <c r="R5401" s="11">
        <f t="shared" si="168"/>
        <v>0</v>
      </c>
      <c r="U5401" s="11">
        <f t="shared" si="169"/>
        <v>0</v>
      </c>
      <c r="Y5401" s="11">
        <f>IF(SUM(Tableau1[[#This Row],[Other access]:[Sci-hub access]])&gt;=1,1,0)</f>
        <v>0</v>
      </c>
      <c r="Z5401" s="12">
        <f>IF(OR(Tableau1[[#This Row],[Access R1 + S1+ T1 ]]&gt;=1,Tableau1[[#This Row],[Access V1 +W1 + X1]]&gt;=1),1,0)</f>
        <v>0</v>
      </c>
      <c r="AB5401" s="10" t="str">
        <f>Tableau1[[#This Row],[DOI]]</f>
        <v>doi: 10.1645/16-85</v>
      </c>
      <c r="AC5401" s="13" t="str">
        <f>Tableau1[[#This Row],[Authors]]&amp;", "&amp;Tableau1[[#This Row],[Title]]&amp;" "&amp;Tableau1[[#This Row],[Journal]]&amp;". "&amp;Tableau1[[#This Row],[Year]]</f>
        <v>Griffin SL, Carpenter N, Smith-Herron A, Herrmann KK., Microhabitat Selection and Eyefluke Infection Levels in the Western Mosquitofish (Gambusia affinis). J Parasitol. 2017</v>
      </c>
    </row>
    <row r="5402" spans="1:29" x14ac:dyDescent="0.3">
      <c r="A5402">
        <v>4432</v>
      </c>
      <c r="B5402" t="s">
        <v>7558</v>
      </c>
      <c r="C5402" t="s">
        <v>17794</v>
      </c>
      <c r="D5402" t="s">
        <v>27987</v>
      </c>
      <c r="E5402" t="s">
        <v>34031</v>
      </c>
      <c r="F5402" s="10"/>
      <c r="G5402">
        <v>2017</v>
      </c>
      <c r="J5402">
        <v>0.48148783864630451</v>
      </c>
      <c r="L5402" t="s">
        <v>38854</v>
      </c>
      <c r="M5402">
        <v>28445077</v>
      </c>
      <c r="Q5402" s="10"/>
      <c r="R5402" s="11">
        <f t="shared" si="168"/>
        <v>0</v>
      </c>
      <c r="U5402" s="11">
        <f t="shared" si="169"/>
        <v>0</v>
      </c>
      <c r="Y5402" s="11">
        <f>IF(SUM(Tableau1[[#This Row],[Other access]:[Sci-hub access]])&gt;=1,1,0)</f>
        <v>0</v>
      </c>
      <c r="Z5402" s="12">
        <f>IF(OR(Tableau1[[#This Row],[Access R1 + S1+ T1 ]]&gt;=1,Tableau1[[#This Row],[Access V1 +W1 + X1]]&gt;=1),1,0)</f>
        <v>0</v>
      </c>
      <c r="AB5402" s="10" t="str">
        <f>Tableau1[[#This Row],[DOI]]</f>
        <v>doi: 10.1089/jop.2016.0178</v>
      </c>
      <c r="AC5402" s="13" t="str">
        <f>Tableau1[[#This Row],[Authors]]&amp;", "&amp;Tableau1[[#This Row],[Title]]&amp;" "&amp;Tableau1[[#This Row],[Journal]]&amp;". "&amp;Tableau1[[#This Row],[Year]]</f>
        <v>Cho HJ, Kim JM, Kim HS, Lee DW, Kim CG, Kim JW., Effect of Epiretinal Membranes on Antivascular Endothelial Growth Factor Treatment for Neovascular Age-Related Macular Degeneration. J Ocul Pharmacol Ther. 2017</v>
      </c>
    </row>
    <row r="5403" spans="1:29" ht="28.8" x14ac:dyDescent="0.3">
      <c r="A5403">
        <v>5385</v>
      </c>
      <c r="B5403" t="s">
        <v>8438</v>
      </c>
      <c r="C5403" t="s">
        <v>18661</v>
      </c>
      <c r="D5403" t="s">
        <v>28868</v>
      </c>
      <c r="E5403" t="s">
        <v>2441</v>
      </c>
      <c r="F5403" s="10"/>
      <c r="G5403">
        <v>2017</v>
      </c>
      <c r="J5403">
        <v>0.48157858141563814</v>
      </c>
      <c r="L5403" t="s">
        <v>39780</v>
      </c>
      <c r="M5403">
        <v>28341476</v>
      </c>
      <c r="Q5403" s="10"/>
      <c r="R5403" s="11">
        <f t="shared" si="168"/>
        <v>0</v>
      </c>
      <c r="U5403" s="11">
        <f t="shared" si="169"/>
        <v>0</v>
      </c>
      <c r="Y5403" s="11">
        <f>IF(SUM(Tableau1[[#This Row],[Other access]:[Sci-hub access]])&gt;=1,1,0)</f>
        <v>0</v>
      </c>
      <c r="Z5403" s="12">
        <f>IF(OR(Tableau1[[#This Row],[Access R1 + S1+ T1 ]]&gt;=1,Tableau1[[#This Row],[Access V1 +W1 + X1]]&gt;=1),1,0)</f>
        <v>0</v>
      </c>
      <c r="AB5403" s="10" t="str">
        <f>Tableau1[[#This Row],[DOI]]</f>
        <v>doi: 10.1016/j.ophtha.2017.02.005</v>
      </c>
      <c r="AC5403" s="13" t="str">
        <f>Tableau1[[#This Row],[Authors]]&amp;", "&amp;Tableau1[[#This Row],[Title]]&amp;" "&amp;Tableau1[[#This Row],[Journal]]&amp;". "&amp;Tableau1[[#This Row],[Year]]</f>
        <v>Taylor RL, Parry NRA, Barton SJ, Campbell C, Delaney CM, Ellingford JM, Hall G, Hardcastle C, Morarji J, Nichol EJ, Williams LC, Douzgou S, Clayton-Smith J, Ramsden SC, Sharma V, Biswas S, Lloyd IC, Ashworth JL, Black GC, Sergouniotis PI., Panel-Based Clinical Genetic Testing in 85 Children with Inherited Retinal Disease. Ophthalmology. 2017</v>
      </c>
    </row>
    <row r="5404" spans="1:29" x14ac:dyDescent="0.3">
      <c r="A5404">
        <v>4998</v>
      </c>
      <c r="B5404" t="s">
        <v>8089</v>
      </c>
      <c r="C5404" t="s">
        <v>18317</v>
      </c>
      <c r="D5404" t="s">
        <v>28519</v>
      </c>
      <c r="E5404" t="s">
        <v>2443</v>
      </c>
      <c r="F5404" s="10"/>
      <c r="G5404">
        <v>2017</v>
      </c>
      <c r="J5404">
        <v>0.48161501218663338</v>
      </c>
      <c r="L5404" t="s">
        <v>39406</v>
      </c>
      <c r="M5404">
        <v>28384718</v>
      </c>
      <c r="Q5404" s="10"/>
      <c r="R5404" s="11">
        <f t="shared" si="168"/>
        <v>0</v>
      </c>
      <c r="U5404" s="11">
        <f t="shared" si="169"/>
        <v>0</v>
      </c>
      <c r="Y5404" s="11">
        <f>IF(SUM(Tableau1[[#This Row],[Other access]:[Sci-hub access]])&gt;=1,1,0)</f>
        <v>0</v>
      </c>
      <c r="Z5404" s="12">
        <f>IF(OR(Tableau1[[#This Row],[Access R1 + S1+ T1 ]]&gt;=1,Tableau1[[#This Row],[Access V1 +W1 + X1]]&gt;=1),1,0)</f>
        <v>0</v>
      </c>
      <c r="AB5404" s="10" t="str">
        <f>Tableau1[[#This Row],[DOI]]</f>
        <v>doi: 10.1167/iovs.16-20957</v>
      </c>
      <c r="AC5404" s="13" t="str">
        <f>Tableau1[[#This Row],[Authors]]&amp;", "&amp;Tableau1[[#This Row],[Title]]&amp;" "&amp;Tableau1[[#This Row],[Journal]]&amp;". "&amp;Tableau1[[#This Row],[Year]]</f>
        <v>Tabernero J, Hervella L, Benito A, Colodro-Conde L, Ordoñana JR, Ruiz-Sanchez M, Marín JM, Artal P., Micrometric Control of the Optics of the Human Eye: Environment or Genes? Invest Ophthalmol Vis Sci. 2017</v>
      </c>
    </row>
    <row r="5405" spans="1:29" x14ac:dyDescent="0.3">
      <c r="A5405">
        <v>4046</v>
      </c>
      <c r="B5405" t="s">
        <v>7197</v>
      </c>
      <c r="C5405" t="s">
        <v>17434</v>
      </c>
      <c r="D5405" t="s">
        <v>27624</v>
      </c>
      <c r="E5405" t="s">
        <v>2541</v>
      </c>
      <c r="F5405" s="10"/>
      <c r="G5405">
        <v>2017</v>
      </c>
      <c r="J5405">
        <v>0.48176520296552861</v>
      </c>
      <c r="L5405" t="s">
        <v>38485</v>
      </c>
      <c r="M5405">
        <v>28492464</v>
      </c>
      <c r="Q5405" s="10"/>
      <c r="R5405" s="11">
        <f t="shared" si="168"/>
        <v>0</v>
      </c>
      <c r="U5405" s="11">
        <f t="shared" si="169"/>
        <v>0</v>
      </c>
      <c r="Y5405" s="11">
        <f>IF(SUM(Tableau1[[#This Row],[Other access]:[Sci-hub access]])&gt;=1,1,0)</f>
        <v>0</v>
      </c>
      <c r="Z5405" s="12">
        <f>IF(OR(Tableau1[[#This Row],[Access R1 + S1+ T1 ]]&gt;=1,Tableau1[[#This Row],[Access V1 +W1 + X1]]&gt;=1),1,0)</f>
        <v>0</v>
      </c>
      <c r="AB5405" s="10" t="str">
        <f>Tableau1[[#This Row],[DOI]]</f>
        <v>doi: 10.1097/WNO.0000000000000514</v>
      </c>
      <c r="AC5405" s="13" t="str">
        <f>Tableau1[[#This Row],[Authors]]&amp;", "&amp;Tableau1[[#This Row],[Title]]&amp;" "&amp;Tableau1[[#This Row],[Journal]]&amp;". "&amp;Tableau1[[#This Row],[Year]]</f>
        <v>Apinyawasisuk S, Zhou X, Tian JJ, Garcia GA, Karanjia R, Sadun AA., Validity of Forced Eyelid Closure Test: A Novel Clinical Screening Test for Ocular Myasthenia Gravis. J Neuroophthalmol. 2017</v>
      </c>
    </row>
    <row r="5406" spans="1:29" x14ac:dyDescent="0.3">
      <c r="A5406">
        <v>4911</v>
      </c>
      <c r="B5406" t="s">
        <v>8010</v>
      </c>
      <c r="C5406" t="s">
        <v>18239</v>
      </c>
      <c r="D5406" t="s">
        <v>28440</v>
      </c>
      <c r="E5406" t="s">
        <v>2448</v>
      </c>
      <c r="F5406" s="10"/>
      <c r="G5406">
        <v>2017</v>
      </c>
      <c r="J5406">
        <v>0.4817777608653967</v>
      </c>
      <c r="L5406" t="s">
        <v>39321</v>
      </c>
      <c r="M5406">
        <v>28391369</v>
      </c>
      <c r="Q5406" s="10"/>
      <c r="R5406" s="11">
        <f t="shared" si="168"/>
        <v>0</v>
      </c>
      <c r="U5406" s="11">
        <f t="shared" si="169"/>
        <v>0</v>
      </c>
      <c r="Y5406" s="11">
        <f>IF(SUM(Tableau1[[#This Row],[Other access]:[Sci-hub access]])&gt;=1,1,0)</f>
        <v>0</v>
      </c>
      <c r="Z5406" s="12">
        <f>IF(OR(Tableau1[[#This Row],[Access R1 + S1+ T1 ]]&gt;=1,Tableau1[[#This Row],[Access V1 +W1 + X1]]&gt;=1),1,0)</f>
        <v>0</v>
      </c>
      <c r="AB5406" s="10" t="str">
        <f>Tableau1[[#This Row],[DOI]]</f>
        <v>doi: 10.1007/s00417-017-3661-6</v>
      </c>
      <c r="AC5406" s="13" t="str">
        <f>Tableau1[[#This Row],[Authors]]&amp;", "&amp;Tableau1[[#This Row],[Title]]&amp;" "&amp;Tableau1[[#This Row],[Journal]]&amp;". "&amp;Tableau1[[#This Row],[Year]]</f>
        <v>García-Montesinos J, Muñoz-Negrete FJ, de Juan V, Rebolleda G., Relationship between lamina cribrosa displacement and trans-laminar pressure difference in papilledema. Graefes Arch Clin Exp Ophthalmol. 2017</v>
      </c>
    </row>
    <row r="5407" spans="1:29" x14ac:dyDescent="0.3">
      <c r="A5407">
        <v>1917</v>
      </c>
      <c r="B5407" t="s">
        <v>5160</v>
      </c>
      <c r="C5407" t="s">
        <v>15406</v>
      </c>
      <c r="D5407" t="s">
        <v>25582</v>
      </c>
      <c r="E5407" t="s">
        <v>3211</v>
      </c>
      <c r="F5407" s="10"/>
      <c r="G5407">
        <v>2017</v>
      </c>
      <c r="J5407">
        <v>0.48178378871564076</v>
      </c>
      <c r="L5407" t="s">
        <v>36388</v>
      </c>
      <c r="M5407">
        <v>28849710</v>
      </c>
      <c r="Q5407" s="10"/>
      <c r="R5407" s="11">
        <f t="shared" si="168"/>
        <v>0</v>
      </c>
      <c r="U5407" s="11">
        <f t="shared" si="169"/>
        <v>0</v>
      </c>
      <c r="Y5407" s="11">
        <f>IF(SUM(Tableau1[[#This Row],[Other access]:[Sci-hub access]])&gt;=1,1,0)</f>
        <v>0</v>
      </c>
      <c r="Z5407" s="12">
        <f>IF(OR(Tableau1[[#This Row],[Access R1 + S1+ T1 ]]&gt;=1,Tableau1[[#This Row],[Access V1 +W1 + X1]]&gt;=1),1,0)</f>
        <v>0</v>
      </c>
      <c r="AB5407" s="10" t="str">
        <f>Tableau1[[#This Row],[DOI]]</f>
        <v>doi: 10.1177/0194599817728490</v>
      </c>
      <c r="AC5407" s="13" t="str">
        <f>Tableau1[[#This Row],[Authors]]&amp;", "&amp;Tableau1[[#This Row],[Title]]&amp;" "&amp;Tableau1[[#This Row],[Journal]]&amp;". "&amp;Tableau1[[#This Row],[Year]]</f>
        <v>Nation J, Lopez A, Grover N, Carvalho D, Vinocur D, Jiang W., Management of Large-Volume Subperiosteal Abscesses of the Orbit: Medical vs Surgical Outcomes. Otolaryngol Head Neck Surg. 2017</v>
      </c>
    </row>
    <row r="5408" spans="1:29" x14ac:dyDescent="0.3">
      <c r="A5408">
        <v>9727</v>
      </c>
      <c r="B5408" t="s">
        <v>2070</v>
      </c>
      <c r="C5408" t="s">
        <v>2071</v>
      </c>
      <c r="D5408" t="s">
        <v>2072</v>
      </c>
      <c r="E5408" t="s">
        <v>3240</v>
      </c>
      <c r="F5408" s="10"/>
      <c r="G5408">
        <v>2017</v>
      </c>
      <c r="J5408">
        <v>0.48179137571933395</v>
      </c>
      <c r="L5408" t="s">
        <v>43991</v>
      </c>
      <c r="M5408">
        <v>27609339</v>
      </c>
      <c r="Q5408" s="10"/>
      <c r="R5408" s="11">
        <f t="shared" si="168"/>
        <v>0</v>
      </c>
      <c r="U5408" s="11">
        <f t="shared" si="169"/>
        <v>0</v>
      </c>
      <c r="Y5408" s="11">
        <f>IF(SUM(Tableau1[[#This Row],[Other access]:[Sci-hub access]])&gt;=1,1,0)</f>
        <v>0</v>
      </c>
      <c r="Z5408" s="12">
        <f>IF(OR(Tableau1[[#This Row],[Access R1 + S1+ T1 ]]&gt;=1,Tableau1[[#This Row],[Access V1 +W1 + X1]]&gt;=1),1,0)</f>
        <v>0</v>
      </c>
      <c r="AB5408" s="10" t="str">
        <f>Tableau1[[#This Row],[DOI]]</f>
        <v>doi: 10.1080/10255842.2016.1228907</v>
      </c>
      <c r="AC5408" s="13" t="str">
        <f>Tableau1[[#This Row],[Authors]]&amp;", "&amp;Tableau1[[#This Row],[Title]]&amp;" "&amp;Tableau1[[#This Row],[Journal]]&amp;". "&amp;Tableau1[[#This Row],[Year]]</f>
        <v>David G, Pedrigi RM, Humphrey JD., Accommodation of the human lens capsule using a finite element model based on nonlinear regionally anisotropic biomembranes. Comput Methods Biomech Biomed Engin. 2017</v>
      </c>
    </row>
    <row r="5409" spans="1:29" x14ac:dyDescent="0.3">
      <c r="A5409">
        <v>3331</v>
      </c>
      <c r="B5409" t="s">
        <v>6511</v>
      </c>
      <c r="C5409" t="s">
        <v>16754</v>
      </c>
      <c r="D5409" t="s">
        <v>26935</v>
      </c>
      <c r="E5409" t="s">
        <v>2466</v>
      </c>
      <c r="F5409" s="10"/>
      <c r="G5409">
        <v>2017</v>
      </c>
      <c r="J5409">
        <v>0.48190777487507486</v>
      </c>
      <c r="L5409" t="s">
        <v>37783</v>
      </c>
      <c r="M5409">
        <v>28601281</v>
      </c>
      <c r="Q5409" s="10"/>
      <c r="R5409" s="11">
        <f t="shared" si="168"/>
        <v>0</v>
      </c>
      <c r="U5409" s="11">
        <f t="shared" si="169"/>
        <v>0</v>
      </c>
      <c r="Y5409" s="11">
        <f>IF(SUM(Tableau1[[#This Row],[Other access]:[Sci-hub access]])&gt;=1,1,0)</f>
        <v>0</v>
      </c>
      <c r="Z5409" s="12">
        <f>IF(OR(Tableau1[[#This Row],[Access R1 + S1+ T1 ]]&gt;=1,Tableau1[[#This Row],[Access V1 +W1 + X1]]&gt;=1),1,0)</f>
        <v>0</v>
      </c>
      <c r="AB5409" s="10" t="str">
        <f>Tableau1[[#This Row],[DOI]]</f>
        <v>doi: 10.1016/j.jneuroim.2017.05.003</v>
      </c>
      <c r="AC5409" s="13" t="str">
        <f>Tableau1[[#This Row],[Authors]]&amp;", "&amp;Tableau1[[#This Row],[Title]]&amp;" "&amp;Tableau1[[#This Row],[Journal]]&amp;". "&amp;Tableau1[[#This Row],[Year]]</f>
        <v>Liu J, Shi Z, Lian Z, Chen H, Zhang Q, Feng H, Miao X, Du Q, Zhou H., Association of CD58 gene polymorphisms with NMO spectrum disorders in a Han Chinese population. J Neuroimmunol. 2017</v>
      </c>
    </row>
    <row r="5410" spans="1:29" x14ac:dyDescent="0.3">
      <c r="A5410">
        <v>3483</v>
      </c>
      <c r="B5410" t="s">
        <v>6657</v>
      </c>
      <c r="C5410" t="s">
        <v>16899</v>
      </c>
      <c r="D5410" t="s">
        <v>27081</v>
      </c>
      <c r="E5410" t="s">
        <v>34142</v>
      </c>
      <c r="F5410" s="10"/>
      <c r="G5410">
        <v>2017</v>
      </c>
      <c r="J5410">
        <v>0.48197667971910219</v>
      </c>
      <c r="L5410" t="s">
        <v>37931</v>
      </c>
      <c r="M5410">
        <v>28577559</v>
      </c>
      <c r="Q5410" s="10"/>
      <c r="R5410" s="11">
        <f t="shared" si="168"/>
        <v>0</v>
      </c>
      <c r="U5410" s="11">
        <f t="shared" si="169"/>
        <v>0</v>
      </c>
      <c r="Y5410" s="11">
        <f>IF(SUM(Tableau1[[#This Row],[Other access]:[Sci-hub access]])&gt;=1,1,0)</f>
        <v>0</v>
      </c>
      <c r="Z5410" s="12">
        <f>IF(OR(Tableau1[[#This Row],[Access R1 + S1+ T1 ]]&gt;=1,Tableau1[[#This Row],[Access V1 +W1 + X1]]&gt;=1),1,0)</f>
        <v>0</v>
      </c>
      <c r="AB5410" s="10" t="str">
        <f>Tableau1[[#This Row],[DOI]]</f>
        <v>doi: 10.1186/s13075-017-1317-x</v>
      </c>
      <c r="AC5410" s="13" t="str">
        <f>Tableau1[[#This Row],[Authors]]&amp;", "&amp;Tableau1[[#This Row],[Title]]&amp;" "&amp;Tableau1[[#This Row],[Journal]]&amp;". "&amp;Tableau1[[#This Row],[Year]]</f>
        <v>Wang J, Wen Y, Zhou M, Shi X, Jiang L, Li M, Yu Y, Li X, Li X, Zhang W, Lundquist AL, Chen L., Ectopic germinal center and megalin defect in primary Sjogren syndrome with renal Fanconi syndrome. Arthritis Res Ther. 2017</v>
      </c>
    </row>
    <row r="5411" spans="1:29" x14ac:dyDescent="0.3">
      <c r="A5411">
        <v>5825</v>
      </c>
      <c r="B5411" t="s">
        <v>8843</v>
      </c>
      <c r="C5411" t="s">
        <v>19060</v>
      </c>
      <c r="D5411" t="s">
        <v>29273</v>
      </c>
      <c r="E5411" t="s">
        <v>2443</v>
      </c>
      <c r="F5411" s="10"/>
      <c r="G5411">
        <v>2017</v>
      </c>
      <c r="J5411">
        <v>0.48236145944047493</v>
      </c>
      <c r="L5411" t="s">
        <v>40207</v>
      </c>
      <c r="M5411">
        <v>28282488</v>
      </c>
      <c r="Q5411" s="10"/>
      <c r="R5411" s="11">
        <f t="shared" si="168"/>
        <v>0</v>
      </c>
      <c r="U5411" s="11">
        <f t="shared" si="169"/>
        <v>0</v>
      </c>
      <c r="Y5411" s="11">
        <f>IF(SUM(Tableau1[[#This Row],[Other access]:[Sci-hub access]])&gt;=1,1,0)</f>
        <v>0</v>
      </c>
      <c r="Z5411" s="12">
        <f>IF(OR(Tableau1[[#This Row],[Access R1 + S1+ T1 ]]&gt;=1,Tableau1[[#This Row],[Access V1 +W1 + X1]]&gt;=1),1,0)</f>
        <v>0</v>
      </c>
      <c r="AB5411" s="10" t="str">
        <f>Tableau1[[#This Row],[DOI]]</f>
        <v>doi: 10.1167/iovs.16-20273</v>
      </c>
      <c r="AC5411" s="13" t="str">
        <f>Tableau1[[#This Row],[Authors]]&amp;", "&amp;Tableau1[[#This Row],[Title]]&amp;" "&amp;Tableau1[[#This Row],[Journal]]&amp;". "&amp;Tableau1[[#This Row],[Year]]</f>
        <v>Pardhan S, Scarfe A, Bourne R, Timmis M., A Comparison of Reach-to-Grasp and Transport-to-Place Performance in Participants With Age-Related Macular Degeneration and Glaucoma. Invest Ophthalmol Vis Sci. 2017</v>
      </c>
    </row>
    <row r="5412" spans="1:29" x14ac:dyDescent="0.3">
      <c r="A5412">
        <v>6405</v>
      </c>
      <c r="B5412" t="s">
        <v>9347</v>
      </c>
      <c r="C5412" t="s">
        <v>19556</v>
      </c>
      <c r="D5412" t="s">
        <v>29778</v>
      </c>
      <c r="E5412" t="s">
        <v>2566</v>
      </c>
      <c r="F5412" s="10"/>
      <c r="G5412">
        <v>2017</v>
      </c>
      <c r="J5412">
        <v>0.48237319252351507</v>
      </c>
      <c r="L5412" t="s">
        <v>40774</v>
      </c>
      <c r="M5412">
        <v>28218219</v>
      </c>
      <c r="Q5412" s="10"/>
      <c r="R5412" s="11">
        <f t="shared" si="168"/>
        <v>0</v>
      </c>
      <c r="U5412" s="11">
        <f t="shared" si="169"/>
        <v>0</v>
      </c>
      <c r="Y5412" s="11">
        <f>IF(SUM(Tableau1[[#This Row],[Other access]:[Sci-hub access]])&gt;=1,1,0)</f>
        <v>0</v>
      </c>
      <c r="Z5412" s="12">
        <f>IF(OR(Tableau1[[#This Row],[Access R1 + S1+ T1 ]]&gt;=1,Tableau1[[#This Row],[Access V1 +W1 + X1]]&gt;=1),1,0)</f>
        <v>0</v>
      </c>
      <c r="AB5412" s="10" t="str">
        <f>Tableau1[[#This Row],[DOI]]</f>
        <v>doi: 10.4103/0366-6999.199844</v>
      </c>
      <c r="AC5412" s="13" t="str">
        <f>Tableau1[[#This Row],[Authors]]&amp;", "&amp;Tableau1[[#This Row],[Title]]&amp;" "&amp;Tableau1[[#This Row],[Journal]]&amp;". "&amp;Tableau1[[#This Row],[Year]]</f>
        <v>Fan H, Chen HY, Ma HJ, Chang Z, Yin HQ, Ng DS, Cheung CY, Hu S, Xiang X, Tang SB, Li SN., Reduced Macular Vascular Density in Myopic Eyes. Chin Med J (Engl). 2017</v>
      </c>
    </row>
    <row r="5413" spans="1:29" x14ac:dyDescent="0.3">
      <c r="A5413">
        <v>3094</v>
      </c>
      <c r="B5413" t="s">
        <v>6285</v>
      </c>
      <c r="C5413" t="s">
        <v>16528</v>
      </c>
      <c r="D5413" t="s">
        <v>26709</v>
      </c>
      <c r="E5413" t="s">
        <v>2723</v>
      </c>
      <c r="F5413" s="10"/>
      <c r="G5413">
        <v>2017</v>
      </c>
      <c r="J5413">
        <v>0.48239771458949521</v>
      </c>
      <c r="L5413" t="s">
        <v>37548</v>
      </c>
      <c r="M5413">
        <v>28638179</v>
      </c>
      <c r="Q5413" s="10"/>
      <c r="R5413" s="11">
        <f t="shared" si="168"/>
        <v>0</v>
      </c>
      <c r="U5413" s="11">
        <f t="shared" si="169"/>
        <v>0</v>
      </c>
      <c r="Y5413" s="11">
        <f>IF(SUM(Tableau1[[#This Row],[Other access]:[Sci-hub access]])&gt;=1,1,0)</f>
        <v>0</v>
      </c>
      <c r="Z5413" s="12">
        <f>IF(OR(Tableau1[[#This Row],[Access R1 + S1+ T1 ]]&gt;=1,Tableau1[[#This Row],[Access V1 +W1 + X1]]&gt;=1),1,0)</f>
        <v>0</v>
      </c>
      <c r="AB5413" s="10" t="str">
        <f>Tableau1[[#This Row],[DOI]]</f>
        <v>doi: 10.1155/2017/3059763</v>
      </c>
      <c r="AC5413" s="13" t="str">
        <f>Tableau1[[#This Row],[Authors]]&amp;", "&amp;Tableau1[[#This Row],[Title]]&amp;" "&amp;Tableau1[[#This Row],[Journal]]&amp;". "&amp;Tableau1[[#This Row],[Year]]</f>
        <v>Chen W, Yao X, Zhou C, Zhang Z, Gui G, Lin B., Danhong Huayu Koufuye Prevents Diabetic Retinopathy in Streptozotocin-Induced Diabetic Rats via Antioxidation and Anti-Inflammation. Mediators Inflamm. 2017</v>
      </c>
    </row>
    <row r="5414" spans="1:29" x14ac:dyDescent="0.3">
      <c r="A5414">
        <v>6840</v>
      </c>
      <c r="B5414" t="s">
        <v>9717</v>
      </c>
      <c r="C5414" t="s">
        <v>19921</v>
      </c>
      <c r="D5414" t="s">
        <v>30151</v>
      </c>
      <c r="E5414" t="s">
        <v>2880</v>
      </c>
      <c r="F5414" s="10"/>
      <c r="G5414">
        <v>2017</v>
      </c>
      <c r="J5414">
        <v>0.48242973926334642</v>
      </c>
      <c r="L5414" t="s">
        <v>41200</v>
      </c>
      <c r="M5414">
        <v>28157257</v>
      </c>
      <c r="Q5414" s="10"/>
      <c r="R5414" s="11">
        <f t="shared" si="168"/>
        <v>0</v>
      </c>
      <c r="U5414" s="11">
        <f t="shared" si="169"/>
        <v>0</v>
      </c>
      <c r="Y5414" s="11">
        <f>IF(SUM(Tableau1[[#This Row],[Other access]:[Sci-hub access]])&gt;=1,1,0)</f>
        <v>0</v>
      </c>
      <c r="Z5414" s="12">
        <f>IF(OR(Tableau1[[#This Row],[Access R1 + S1+ T1 ]]&gt;=1,Tableau1[[#This Row],[Access V1 +W1 + X1]]&gt;=1),1,0)</f>
        <v>0</v>
      </c>
      <c r="AB5414" s="10" t="str">
        <f>Tableau1[[#This Row],[DOI]]</f>
        <v>doi: 10.1111/jcmm.13068</v>
      </c>
      <c r="AC5414" s="13" t="str">
        <f>Tableau1[[#This Row],[Authors]]&amp;", "&amp;Tableau1[[#This Row],[Title]]&amp;" "&amp;Tableau1[[#This Row],[Journal]]&amp;". "&amp;Tableau1[[#This Row],[Year]]</f>
        <v>Hu P, Wu S, Yuan L, Lin Q, Zheng W, Xia H, Xu H, Guan L, Deng H., Compound heterozygous POMT1 mutations in a Chinese family with autosomal recessive muscular dystrophy-dystroglycanopathy C1. J Cell Mol Med. 2017</v>
      </c>
    </row>
    <row r="5415" spans="1:29" ht="28.8" x14ac:dyDescent="0.3">
      <c r="A5415">
        <v>10303</v>
      </c>
      <c r="B5415" t="s">
        <v>12803</v>
      </c>
      <c r="C5415" t="s">
        <v>22970</v>
      </c>
      <c r="D5415" t="s">
        <v>33256</v>
      </c>
      <c r="E5415" t="s">
        <v>2438</v>
      </c>
      <c r="F5415" s="10"/>
      <c r="G5415">
        <v>2017</v>
      </c>
      <c r="J5415">
        <v>0.48243326118415641</v>
      </c>
      <c r="L5415" t="s">
        <v>44554</v>
      </c>
      <c r="M5415">
        <v>27388251</v>
      </c>
      <c r="Q5415" s="10"/>
      <c r="R5415" s="11">
        <f t="shared" si="168"/>
        <v>0</v>
      </c>
      <c r="U5415" s="11">
        <f t="shared" si="169"/>
        <v>0</v>
      </c>
      <c r="Y5415" s="11">
        <f>IF(SUM(Tableau1[[#This Row],[Other access]:[Sci-hub access]])&gt;=1,1,0)</f>
        <v>0</v>
      </c>
      <c r="Z5415" s="12">
        <f>IF(OR(Tableau1[[#This Row],[Access R1 + S1+ T1 ]]&gt;=1,Tableau1[[#This Row],[Access V1 +W1 + X1]]&gt;=1),1,0)</f>
        <v>0</v>
      </c>
      <c r="AB5415" s="10" t="str">
        <f>Tableau1[[#This Row],[DOI]]</f>
        <v>doi: 10.1136/bjophthalmol-2016-308617</v>
      </c>
      <c r="AC5415" s="13" t="str">
        <f>Tableau1[[#This Row],[Authors]]&amp;", "&amp;Tableau1[[#This Row],[Title]]&amp;" "&amp;Tableau1[[#This Row],[Journal]]&amp;". "&amp;Tableau1[[#This Row],[Year]]</f>
        <v>Pollack A, Staurenghi G, Sager D, Mukesh B, Reiser H, Singh RP., Prospective randomised clinical trial to evaluate the safety and efficacy of nepafenac 0.1% treatment for the prevention of macular oedema associated with cataract surgery in patients with diabetic retinopathy. Br J Ophthalmol. 2017</v>
      </c>
    </row>
    <row r="5416" spans="1:29" ht="28.8" x14ac:dyDescent="0.3">
      <c r="A5416">
        <v>3157</v>
      </c>
      <c r="B5416" t="s">
        <v>6345</v>
      </c>
      <c r="C5416" t="s">
        <v>16588</v>
      </c>
      <c r="D5416" t="s">
        <v>26769</v>
      </c>
      <c r="E5416" t="s">
        <v>2537</v>
      </c>
      <c r="F5416" s="10"/>
      <c r="G5416">
        <v>2017</v>
      </c>
      <c r="J5416">
        <v>0.48246056474009336</v>
      </c>
      <c r="L5416" t="s">
        <v>37611</v>
      </c>
      <c r="M5416">
        <v>28628761</v>
      </c>
      <c r="Q5416" s="10"/>
      <c r="R5416" s="11">
        <f t="shared" si="168"/>
        <v>0</v>
      </c>
      <c r="U5416" s="11">
        <f t="shared" si="169"/>
        <v>0</v>
      </c>
      <c r="Y5416" s="11">
        <f>IF(SUM(Tableau1[[#This Row],[Other access]:[Sci-hub access]])&gt;=1,1,0)</f>
        <v>0</v>
      </c>
      <c r="Z5416" s="12">
        <f>IF(OR(Tableau1[[#This Row],[Access R1 + S1+ T1 ]]&gt;=1,Tableau1[[#This Row],[Access V1 +W1 + X1]]&gt;=1),1,0)</f>
        <v>0</v>
      </c>
      <c r="AB5416" s="10" t="str">
        <f>Tableau1[[#This Row],[DOI]]</f>
        <v>doi: 10.1016/j.ajpath.2017.04.016</v>
      </c>
      <c r="AC5416" s="13" t="str">
        <f>Tableau1[[#This Row],[Authors]]&amp;", "&amp;Tableau1[[#This Row],[Title]]&amp;" "&amp;Tableau1[[#This Row],[Journal]]&amp;". "&amp;Tableau1[[#This Row],[Year]]</f>
        <v>Vessey KA, Gu BJ, Jobling AI, Phipps JA, Greferath U, Tran MX, Dixon MA, Baird PN, Guymer RH, Wiley JS, Fletcher EL., Loss of Function of P2X7 Receptor Scavenger Activity in Aging Mice: A Novel Model for Investigating the Early Pathogenesis of Age-Related Macular Degeneration. Am J Pathol. 2017</v>
      </c>
    </row>
    <row r="5417" spans="1:29" x14ac:dyDescent="0.3">
      <c r="A5417">
        <v>10249</v>
      </c>
      <c r="B5417" t="s">
        <v>12751</v>
      </c>
      <c r="C5417" t="s">
        <v>22919</v>
      </c>
      <c r="D5417" t="s">
        <v>33203</v>
      </c>
      <c r="E5417" t="s">
        <v>2529</v>
      </c>
      <c r="F5417" s="10"/>
      <c r="G5417">
        <v>2017</v>
      </c>
      <c r="J5417">
        <v>0.48248228743329302</v>
      </c>
      <c r="L5417" t="s">
        <v>44502</v>
      </c>
      <c r="M5417">
        <v>27419859</v>
      </c>
      <c r="Q5417" s="10"/>
      <c r="R5417" s="11">
        <f t="shared" si="168"/>
        <v>0</v>
      </c>
      <c r="U5417" s="11">
        <f t="shared" si="169"/>
        <v>0</v>
      </c>
      <c r="Y5417" s="11">
        <f>IF(SUM(Tableau1[[#This Row],[Other access]:[Sci-hub access]])&gt;=1,1,0)</f>
        <v>0</v>
      </c>
      <c r="Z5417" s="12">
        <f>IF(OR(Tableau1[[#This Row],[Access R1 + S1+ T1 ]]&gt;=1,Tableau1[[#This Row],[Access V1 +W1 + X1]]&gt;=1),1,0)</f>
        <v>0</v>
      </c>
      <c r="AB5417" s="10" t="str">
        <f>Tableau1[[#This Row],[DOI]]</f>
        <v>doi: 10.1080/02713683.2016.1190848</v>
      </c>
      <c r="AC5417" s="13" t="str">
        <f>Tableau1[[#This Row],[Authors]]&amp;", "&amp;Tableau1[[#This Row],[Title]]&amp;" "&amp;Tableau1[[#This Row],[Journal]]&amp;". "&amp;Tableau1[[#This Row],[Year]]</f>
        <v>Reznicek L, Muth D, Vogel M, Hirneiß C., Structure-Function Relationship between Flicker-Defined Form Perimetry and Spectral-Domain Optical Coherence Tomography in Glaucoma Suspects. Curr Eye Res. 2017</v>
      </c>
    </row>
    <row r="5418" spans="1:29" x14ac:dyDescent="0.3">
      <c r="A5418">
        <v>7830</v>
      </c>
      <c r="B5418" t="s">
        <v>10589</v>
      </c>
      <c r="C5418" t="s">
        <v>20785</v>
      </c>
      <c r="D5418" t="s">
        <v>31026</v>
      </c>
      <c r="E5418" t="s">
        <v>2691</v>
      </c>
      <c r="F5418" s="10"/>
      <c r="G5418">
        <v>2017</v>
      </c>
      <c r="J5418">
        <v>0.48249229930876669</v>
      </c>
      <c r="L5418" t="s">
        <v>42180</v>
      </c>
      <c r="M5418">
        <v>28049248</v>
      </c>
      <c r="Q5418" s="10"/>
      <c r="R5418" s="11">
        <f t="shared" si="168"/>
        <v>0</v>
      </c>
      <c r="U5418" s="11">
        <f t="shared" si="169"/>
        <v>0</v>
      </c>
      <c r="Y5418" s="11">
        <f>IF(SUM(Tableau1[[#This Row],[Other access]:[Sci-hub access]])&gt;=1,1,0)</f>
        <v>0</v>
      </c>
      <c r="Z5418" s="12">
        <f>IF(OR(Tableau1[[#This Row],[Access R1 + S1+ T1 ]]&gt;=1,Tableau1[[#This Row],[Access V1 +W1 + X1]]&gt;=1),1,0)</f>
        <v>0</v>
      </c>
      <c r="AB5418" s="10" t="str">
        <f>Tableau1[[#This Row],[DOI]]</f>
        <v>doi: 10.3346/jkms.2017.32.2.343</v>
      </c>
      <c r="AC5418" s="13" t="str">
        <f>Tableau1[[#This Row],[Authors]]&amp;", "&amp;Tableau1[[#This Row],[Title]]&amp;" "&amp;Tableau1[[#This Row],[Journal]]&amp;". "&amp;Tableau1[[#This Row],[Year]]</f>
        <v>Moon CH, Cho H, Kim YK, Park TK., Nestin Expression in the Adult Mouse Retina with Pharmaceutically Induced Retinal Degeneration. J Korean Med Sci. 2017</v>
      </c>
    </row>
    <row r="5419" spans="1:29" x14ac:dyDescent="0.3">
      <c r="A5419">
        <v>6246</v>
      </c>
      <c r="B5419" t="s">
        <v>9204</v>
      </c>
      <c r="C5419" t="s">
        <v>19417</v>
      </c>
      <c r="D5419" t="s">
        <v>29635</v>
      </c>
      <c r="E5419" t="s">
        <v>2451</v>
      </c>
      <c r="F5419" s="10"/>
      <c r="G5419">
        <v>2017</v>
      </c>
      <c r="J5419">
        <v>0.48268326089750635</v>
      </c>
      <c r="L5419" t="s">
        <v>40616</v>
      </c>
      <c r="M5419">
        <v>28235055</v>
      </c>
      <c r="Q5419" s="10"/>
      <c r="R5419" s="11">
        <f t="shared" si="168"/>
        <v>0</v>
      </c>
      <c r="U5419" s="11">
        <f t="shared" si="169"/>
        <v>0</v>
      </c>
      <c r="Y5419" s="11">
        <f>IF(SUM(Tableau1[[#This Row],[Other access]:[Sci-hub access]])&gt;=1,1,0)</f>
        <v>0</v>
      </c>
      <c r="Z5419" s="12">
        <f>IF(OR(Tableau1[[#This Row],[Access R1 + S1+ T1 ]]&gt;=1,Tableau1[[#This Row],[Access V1 +W1 + X1]]&gt;=1),1,0)</f>
        <v>0</v>
      </c>
      <c r="AB5419" s="10" t="str">
        <f>Tableau1[[#This Row],[DOI]]</f>
        <v>doi: 10.1371/journal.pone.0172635</v>
      </c>
      <c r="AC5419" s="13" t="str">
        <f>Tableau1[[#This Row],[Authors]]&amp;", "&amp;Tableau1[[#This Row],[Title]]&amp;" "&amp;Tableau1[[#This Row],[Journal]]&amp;". "&amp;Tableau1[[#This Row],[Year]]</f>
        <v>Teussink MM, Lambertus S, de Mul FF, Rozanowska MB, Hoyng CB, Klevering BJ, Theelen T., Lipofuscin-associated photo-oxidative stress during fundus autofluorescence imaging. PLoS One. 2017</v>
      </c>
    </row>
    <row r="5420" spans="1:29" ht="28.8" x14ac:dyDescent="0.3">
      <c r="A5420">
        <v>2789</v>
      </c>
      <c r="B5420" t="s">
        <v>5994</v>
      </c>
      <c r="C5420" t="s">
        <v>16240</v>
      </c>
      <c r="D5420" t="s">
        <v>26418</v>
      </c>
      <c r="E5420" t="s">
        <v>2486</v>
      </c>
      <c r="F5420" s="10"/>
      <c r="G5420">
        <v>2017</v>
      </c>
      <c r="J5420">
        <v>0.48275075353713426</v>
      </c>
      <c r="L5420" t="s">
        <v>37248</v>
      </c>
      <c r="M5420">
        <v>28686003</v>
      </c>
      <c r="Q5420" s="10"/>
      <c r="R5420" s="11">
        <f t="shared" si="168"/>
        <v>0</v>
      </c>
      <c r="U5420" s="11">
        <f t="shared" si="169"/>
        <v>0</v>
      </c>
      <c r="Y5420" s="11">
        <f>IF(SUM(Tableau1[[#This Row],[Other access]:[Sci-hub access]])&gt;=1,1,0)</f>
        <v>0</v>
      </c>
      <c r="Z5420" s="12">
        <f>IF(OR(Tableau1[[#This Row],[Access R1 + S1+ T1 ]]&gt;=1,Tableau1[[#This Row],[Access V1 +W1 + X1]]&gt;=1),1,0)</f>
        <v>0</v>
      </c>
      <c r="AB5420" s="10" t="str">
        <f>Tableau1[[#This Row],[DOI]]</f>
        <v>doi: 10.1111/aos.13501</v>
      </c>
      <c r="AC5420" s="13" t="str">
        <f>Tableau1[[#This Row],[Authors]]&amp;", "&amp;Tableau1[[#This Row],[Title]]&amp;" "&amp;Tableau1[[#This Row],[Journal]]&amp;". "&amp;Tableau1[[#This Row],[Year]]</f>
        <v>Tuuminen R, Uusitalo-Järvinen H, Aaltonen V, Hautala N, Kaipiainen S, Laitamäki N, Ollila M, Rantanen J, Välimäki S, Sipilä R, Laukkala T, Komulainen J, Tommila P, Immonen I, Tuulonen A, Kaarniranta K., The Finnish national guideline for diagnosis, treatment and follow-up of patients with wet age-related macular degeneration. Acta Ophthalmol. 2017</v>
      </c>
    </row>
    <row r="5421" spans="1:29" x14ac:dyDescent="0.3">
      <c r="A5421">
        <v>9975</v>
      </c>
      <c r="B5421" t="s">
        <v>2139</v>
      </c>
      <c r="C5421" t="s">
        <v>2140</v>
      </c>
      <c r="D5421" t="s">
        <v>2141</v>
      </c>
      <c r="E5421" t="s">
        <v>2571</v>
      </c>
      <c r="F5421" s="10"/>
      <c r="G5421">
        <v>2017</v>
      </c>
      <c r="J5421">
        <v>0.4828027581743668</v>
      </c>
      <c r="L5421" t="s">
        <v>44233</v>
      </c>
      <c r="M5421">
        <v>27519610</v>
      </c>
      <c r="Q5421" s="10"/>
      <c r="R5421" s="11">
        <f t="shared" si="168"/>
        <v>0</v>
      </c>
      <c r="U5421" s="11">
        <f t="shared" si="169"/>
        <v>0</v>
      </c>
      <c r="Y5421" s="11">
        <f>IF(SUM(Tableau1[[#This Row],[Other access]:[Sci-hub access]])&gt;=1,1,0)</f>
        <v>0</v>
      </c>
      <c r="Z5421" s="12">
        <f>IF(OR(Tableau1[[#This Row],[Access R1 + S1+ T1 ]]&gt;=1,Tableau1[[#This Row],[Access V1 +W1 + X1]]&gt;=1),1,0)</f>
        <v>0</v>
      </c>
      <c r="AB5421" s="10" t="str">
        <f>Tableau1[[#This Row],[DOI]]</f>
        <v>doi: 10.1002/lary.26105</v>
      </c>
      <c r="AC5421" s="13" t="str">
        <f>Tableau1[[#This Row],[Authors]]&amp;", "&amp;Tableau1[[#This Row],[Title]]&amp;" "&amp;Tableau1[[#This Row],[Journal]]&amp;". "&amp;Tableau1[[#This Row],[Year]]</f>
        <v>Low Choy NL, Lucey MM, Lewandowski SL, Panizza BJ., Impacts of small vestibular schwannoma on community ambulation, postural, and ocular control. Laryngoscope. 2017</v>
      </c>
    </row>
    <row r="5422" spans="1:29" x14ac:dyDescent="0.3">
      <c r="A5422">
        <v>6058</v>
      </c>
      <c r="B5422" t="s">
        <v>9041</v>
      </c>
      <c r="C5422" t="s">
        <v>19255</v>
      </c>
      <c r="D5422" t="s">
        <v>29471</v>
      </c>
      <c r="E5422" t="s">
        <v>34246</v>
      </c>
      <c r="F5422" s="10"/>
      <c r="G5422">
        <v>2017</v>
      </c>
      <c r="J5422">
        <v>0.48287289609329753</v>
      </c>
      <c r="L5422" t="s">
        <v>40435</v>
      </c>
      <c r="M5422">
        <v>28254450</v>
      </c>
      <c r="Q5422" s="10"/>
      <c r="R5422" s="11">
        <f t="shared" si="168"/>
        <v>0</v>
      </c>
      <c r="U5422" s="11">
        <f t="shared" si="169"/>
        <v>0</v>
      </c>
      <c r="Y5422" s="11">
        <f>IF(SUM(Tableau1[[#This Row],[Other access]:[Sci-hub access]])&gt;=1,1,0)</f>
        <v>0</v>
      </c>
      <c r="Z5422" s="12">
        <f>IF(OR(Tableau1[[#This Row],[Access R1 + S1+ T1 ]]&gt;=1,Tableau1[[#This Row],[Access V1 +W1 + X1]]&gt;=1),1,0)</f>
        <v>0</v>
      </c>
      <c r="AB5422" s="10" t="str">
        <f>Tableau1[[#This Row],[DOI]]</f>
        <v>doi: 10.1016/j.jdiacomp.2017.01.025</v>
      </c>
      <c r="AC5422" s="13" t="str">
        <f>Tableau1[[#This Row],[Authors]]&amp;", "&amp;Tableau1[[#This Row],[Title]]&amp;" "&amp;Tableau1[[#This Row],[Journal]]&amp;". "&amp;Tableau1[[#This Row],[Year]]</f>
        <v>Umeyama K, Nakajima M, Yokoo T, Nagaya M, Nagashima H., Diabetic phenotype of transgenic pigs introduced by dominant-negative mutant hepatocyte nuclear factor 1α. J Diabetes Complications. 2017</v>
      </c>
    </row>
    <row r="5423" spans="1:29" x14ac:dyDescent="0.3">
      <c r="A5423">
        <v>5161</v>
      </c>
      <c r="B5423" t="s">
        <v>8237</v>
      </c>
      <c r="C5423" t="s">
        <v>18462</v>
      </c>
      <c r="D5423" t="s">
        <v>28667</v>
      </c>
      <c r="E5423" t="s">
        <v>2613</v>
      </c>
      <c r="F5423" s="10"/>
      <c r="G5423">
        <v>2017</v>
      </c>
      <c r="J5423">
        <v>0.48288883901963497</v>
      </c>
      <c r="L5423" t="s">
        <v>39565</v>
      </c>
      <c r="M5423">
        <v>28367036</v>
      </c>
      <c r="Q5423" s="10"/>
      <c r="R5423" s="11">
        <f t="shared" si="168"/>
        <v>0</v>
      </c>
      <c r="U5423" s="11">
        <f t="shared" si="169"/>
        <v>0</v>
      </c>
      <c r="Y5423" s="11">
        <f>IF(SUM(Tableau1[[#This Row],[Other access]:[Sci-hub access]])&gt;=1,1,0)</f>
        <v>0</v>
      </c>
      <c r="Z5423" s="12">
        <f>IF(OR(Tableau1[[#This Row],[Access R1 + S1+ T1 ]]&gt;=1,Tableau1[[#This Row],[Access V1 +W1 + X1]]&gt;=1),1,0)</f>
        <v>0</v>
      </c>
      <c r="AB5423" s="10" t="str">
        <f>Tableau1[[#This Row],[DOI]]</f>
        <v>doi: 10.3341/kjo.2017.31.2.95</v>
      </c>
      <c r="AC5423" s="13" t="str">
        <f>Tableau1[[#This Row],[Authors]]&amp;", "&amp;Tableau1[[#This Row],[Title]]&amp;" "&amp;Tableau1[[#This Row],[Journal]]&amp;". "&amp;Tableau1[[#This Row],[Year]]</f>
        <v>Yoo SJ, Kim JH, Lee TG, Kim JW, Cho SW, Han JI., Natural Short-term Course of Recurrent Macular Edema Following Intravitreal Bevacizumab Therapy in Branch Retinal Vein Occlusion. Korean J Ophthalmol. 2017</v>
      </c>
    </row>
    <row r="5424" spans="1:29" x14ac:dyDescent="0.3">
      <c r="A5424">
        <v>7836</v>
      </c>
      <c r="B5424" t="s">
        <v>10594</v>
      </c>
      <c r="C5424" t="s">
        <v>20790</v>
      </c>
      <c r="D5424" t="s">
        <v>31031</v>
      </c>
      <c r="E5424" t="s">
        <v>2451</v>
      </c>
      <c r="F5424" s="10"/>
      <c r="G5424">
        <v>2017</v>
      </c>
      <c r="J5424">
        <v>0.4829067533066248</v>
      </c>
      <c r="L5424" t="s">
        <v>42186</v>
      </c>
      <c r="M5424">
        <v>28046031</v>
      </c>
      <c r="Q5424" s="10"/>
      <c r="R5424" s="11">
        <f t="shared" si="168"/>
        <v>0</v>
      </c>
      <c r="U5424" s="11">
        <f t="shared" si="169"/>
        <v>0</v>
      </c>
      <c r="Y5424" s="11">
        <f>IF(SUM(Tableau1[[#This Row],[Other access]:[Sci-hub access]])&gt;=1,1,0)</f>
        <v>0</v>
      </c>
      <c r="Z5424" s="12">
        <f>IF(OR(Tableau1[[#This Row],[Access R1 + S1+ T1 ]]&gt;=1,Tableau1[[#This Row],[Access V1 +W1 + X1]]&gt;=1),1,0)</f>
        <v>0</v>
      </c>
      <c r="AB5424" s="10" t="str">
        <f>Tableau1[[#This Row],[DOI]]</f>
        <v>doi: 10.1371/journal.pone.0169215</v>
      </c>
      <c r="AC5424" s="13" t="str">
        <f>Tableau1[[#This Row],[Authors]]&amp;", "&amp;Tableau1[[#This Row],[Title]]&amp;" "&amp;Tableau1[[#This Row],[Journal]]&amp;". "&amp;Tableau1[[#This Row],[Year]]</f>
        <v>Chung DD, Frausto RF, Cervantes AE, Gee KM, Zakharevich M, Hanser EM, Stone EM, Heon E, Aldave AJ., Confirmation of the OVOL2 Promoter Mutation c.-307T&gt;C in Posterior Polymorphous Corneal Dystrophy 1. PLoS One. 2017</v>
      </c>
    </row>
    <row r="5425" spans="1:29" x14ac:dyDescent="0.3">
      <c r="A5425">
        <v>1353</v>
      </c>
      <c r="B5425" t="s">
        <v>4613</v>
      </c>
      <c r="C5425" t="s">
        <v>14864</v>
      </c>
      <c r="D5425" t="s">
        <v>25034</v>
      </c>
      <c r="E5425" t="s">
        <v>2448</v>
      </c>
      <c r="F5425" s="10"/>
      <c r="G5425">
        <v>2018</v>
      </c>
      <c r="J5425">
        <v>0.48292750948379581</v>
      </c>
      <c r="L5425" t="s">
        <v>35836</v>
      </c>
      <c r="M5425">
        <v>28971288</v>
      </c>
      <c r="Q5425" s="10"/>
      <c r="R5425" s="11">
        <f t="shared" si="168"/>
        <v>0</v>
      </c>
      <c r="U5425" s="11">
        <f t="shared" si="169"/>
        <v>0</v>
      </c>
      <c r="Y5425" s="11">
        <f>IF(SUM(Tableau1[[#This Row],[Other access]:[Sci-hub access]])&gt;=1,1,0)</f>
        <v>0</v>
      </c>
      <c r="Z5425" s="12">
        <f>IF(OR(Tableau1[[#This Row],[Access R1 + S1+ T1 ]]&gt;=1,Tableau1[[#This Row],[Access V1 +W1 + X1]]&gt;=1),1,0)</f>
        <v>0</v>
      </c>
      <c r="AB5425" s="10" t="str">
        <f>Tableau1[[#This Row],[DOI]]</f>
        <v>doi: 10.1007/s00417-017-3815-6</v>
      </c>
      <c r="AC5425" s="13" t="str">
        <f>Tableau1[[#This Row],[Authors]]&amp;", "&amp;Tableau1[[#This Row],[Title]]&amp;" "&amp;Tableau1[[#This Row],[Journal]]&amp;". "&amp;Tableau1[[#This Row],[Year]]</f>
        <v>Treder M, Lauermann JL, Alnawaiseh M, Heiduschka P, Eter N., Quantitative changes in flow density in patients with adult-onset foveomacular vitelliform dystrophy: an OCT angiography study. Graefes Arch Clin Exp Ophthalmol. 2018</v>
      </c>
    </row>
    <row r="5426" spans="1:29" x14ac:dyDescent="0.3">
      <c r="A5426">
        <v>6255</v>
      </c>
      <c r="B5426" t="s">
        <v>9212</v>
      </c>
      <c r="C5426" t="s">
        <v>19424</v>
      </c>
      <c r="D5426" t="s">
        <v>29643</v>
      </c>
      <c r="E5426" t="s">
        <v>2468</v>
      </c>
      <c r="F5426" s="10"/>
      <c r="G5426">
        <v>2017</v>
      </c>
      <c r="J5426">
        <v>0.48305416379807753</v>
      </c>
      <c r="L5426" t="s">
        <v>40625</v>
      </c>
      <c r="M5426">
        <v>28234683</v>
      </c>
      <c r="Q5426" s="10"/>
      <c r="R5426" s="11">
        <f t="shared" si="168"/>
        <v>0</v>
      </c>
      <c r="U5426" s="11">
        <f t="shared" si="169"/>
        <v>0</v>
      </c>
      <c r="Y5426" s="11">
        <f>IF(SUM(Tableau1[[#This Row],[Other access]:[Sci-hub access]])&gt;=1,1,0)</f>
        <v>0</v>
      </c>
      <c r="Z5426" s="12">
        <f>IF(OR(Tableau1[[#This Row],[Access R1 + S1+ T1 ]]&gt;=1,Tableau1[[#This Row],[Access V1 +W1 + X1]]&gt;=1),1,0)</f>
        <v>0</v>
      </c>
      <c r="AB5426" s="10" t="str">
        <f>Tableau1[[#This Row],[DOI]]</f>
        <v>doi: 10.1097/IJG.0000000000000644</v>
      </c>
      <c r="AC5426" s="13" t="str">
        <f>Tableau1[[#This Row],[Authors]]&amp;", "&amp;Tableau1[[#This Row],[Title]]&amp;" "&amp;Tableau1[[#This Row],[Journal]]&amp;". "&amp;Tableau1[[#This Row],[Year]]</f>
        <v>Sriram A, Tania Tai TY., Resolution of Chronic Corneal Edema After Surgical Treatment for Ocular Hypotony. J Glaucoma. 2017</v>
      </c>
    </row>
    <row r="5427" spans="1:29" x14ac:dyDescent="0.3">
      <c r="A5427">
        <v>2247</v>
      </c>
      <c r="B5427" t="s">
        <v>5479</v>
      </c>
      <c r="C5427" t="s">
        <v>15724</v>
      </c>
      <c r="D5427" t="s">
        <v>25901</v>
      </c>
      <c r="E5427" t="s">
        <v>2462</v>
      </c>
      <c r="F5427" s="10"/>
      <c r="G5427">
        <v>2017</v>
      </c>
      <c r="J5427">
        <v>0.48311093462370713</v>
      </c>
      <c r="L5427" t="s">
        <v>36715</v>
      </c>
      <c r="M5427">
        <v>28784098</v>
      </c>
      <c r="Q5427" s="10"/>
      <c r="R5427" s="11">
        <f t="shared" si="168"/>
        <v>0</v>
      </c>
      <c r="U5427" s="11">
        <f t="shared" si="169"/>
        <v>0</v>
      </c>
      <c r="Y5427" s="11">
        <f>IF(SUM(Tableau1[[#This Row],[Other access]:[Sci-hub access]])&gt;=1,1,0)</f>
        <v>0</v>
      </c>
      <c r="Z5427" s="12">
        <f>IF(OR(Tableau1[[#This Row],[Access R1 + S1+ T1 ]]&gt;=1,Tableau1[[#This Row],[Access V1 +W1 + X1]]&gt;=1),1,0)</f>
        <v>0</v>
      </c>
      <c r="AB5427" s="10" t="str">
        <f>Tableau1[[#This Row],[DOI]]</f>
        <v>doi: 10.1186/s12886-017-0539-7</v>
      </c>
      <c r="AC5427" s="13" t="str">
        <f>Tableau1[[#This Row],[Authors]]&amp;", "&amp;Tableau1[[#This Row],[Title]]&amp;" "&amp;Tableau1[[#This Row],[Journal]]&amp;". "&amp;Tableau1[[#This Row],[Year]]</f>
        <v>Wu S, Xu T, Fan B, Xiao D., Endoscopic dacryocystorhinostomy with an otologic T-type ventilation tube in repeated revision cases. BMC Ophthalmol. 2017</v>
      </c>
    </row>
    <row r="5428" spans="1:29" x14ac:dyDescent="0.3">
      <c r="A5428">
        <v>1052</v>
      </c>
      <c r="B5428" t="s">
        <v>4314</v>
      </c>
      <c r="C5428" t="s">
        <v>14568</v>
      </c>
      <c r="D5428" t="s">
        <v>24735</v>
      </c>
      <c r="E5428" t="s">
        <v>2511</v>
      </c>
      <c r="F5428" s="10"/>
      <c r="G5428">
        <v>2017</v>
      </c>
      <c r="J5428">
        <v>0.48315303322321002</v>
      </c>
      <c r="L5428" t="s">
        <v>35540</v>
      </c>
      <c r="M5428">
        <v>29044061</v>
      </c>
      <c r="Q5428" s="10"/>
      <c r="R5428" s="11">
        <f t="shared" si="168"/>
        <v>0</v>
      </c>
      <c r="U5428" s="11">
        <f t="shared" si="169"/>
        <v>0</v>
      </c>
      <c r="Y5428" s="11">
        <f>IF(SUM(Tableau1[[#This Row],[Other access]:[Sci-hub access]])&gt;=1,1,0)</f>
        <v>0</v>
      </c>
      <c r="Z5428" s="12">
        <f>IF(OR(Tableau1[[#This Row],[Access R1 + S1+ T1 ]]&gt;=1,Tableau1[[#This Row],[Access V1 +W1 + X1]]&gt;=1),1,0)</f>
        <v>0</v>
      </c>
      <c r="AB5428" s="10" t="str">
        <f>Tableau1[[#This Row],[DOI]]</f>
        <v>doi: 10.4103/0301-4738.216734</v>
      </c>
      <c r="AC5428" s="13" t="str">
        <f>Tableau1[[#This Row],[Authors]]&amp;", "&amp;Tableau1[[#This Row],[Title]]&amp;" "&amp;Tableau1[[#This Row],[Journal]]&amp;". "&amp;Tableau1[[#This Row],[Year]]</f>
        <v>Sihota R, Rao A, Srinivasan G, Gupta V, Sharma A, Dada T, Kalaiwani M., Long-term scanning laser ophthalmoscopy and perimetry in different severities of primary open and chronic angle closure glaucoma eyes. Indian J Ophthalmol. 2017</v>
      </c>
    </row>
    <row r="5429" spans="1:29" x14ac:dyDescent="0.3">
      <c r="A5429">
        <v>4314</v>
      </c>
      <c r="B5429" t="s">
        <v>7444</v>
      </c>
      <c r="C5429" t="s">
        <v>17680</v>
      </c>
      <c r="D5429" t="s">
        <v>27873</v>
      </c>
      <c r="E5429" t="s">
        <v>2496</v>
      </c>
      <c r="F5429" s="10"/>
      <c r="G5429">
        <v>2017</v>
      </c>
      <c r="J5429">
        <v>0.48321195701352626</v>
      </c>
      <c r="L5429" t="s">
        <v>38740</v>
      </c>
      <c r="M5429">
        <v>28457284</v>
      </c>
      <c r="Q5429" s="10"/>
      <c r="R5429" s="11">
        <f t="shared" si="168"/>
        <v>0</v>
      </c>
      <c r="U5429" s="11">
        <f t="shared" si="169"/>
        <v>0</v>
      </c>
      <c r="Y5429" s="11">
        <f>IF(SUM(Tableau1[[#This Row],[Other access]:[Sci-hub access]])&gt;=1,1,0)</f>
        <v>0</v>
      </c>
      <c r="Z5429" s="12">
        <f>IF(OR(Tableau1[[#This Row],[Access R1 + S1+ T1 ]]&gt;=1,Tableau1[[#This Row],[Access V1 +W1 + X1]]&gt;=1),1,0)</f>
        <v>0</v>
      </c>
      <c r="AB5429" s="10" t="str">
        <f>Tableau1[[#This Row],[DOI]]</f>
        <v>doi: 10.1016/j.jcjo.2016.11.002</v>
      </c>
      <c r="AC5429" s="13" t="str">
        <f>Tableau1[[#This Row],[Authors]]&amp;", "&amp;Tableau1[[#This Row],[Title]]&amp;" "&amp;Tableau1[[#This Row],[Journal]]&amp;". "&amp;Tableau1[[#This Row],[Year]]</f>
        <v>Hussain Farooqui J, Sharifi E, Gomaa A., Corneal surgery in the flying eye hospital: characteristics and visual outcome. Can J Ophthalmol. 2017</v>
      </c>
    </row>
    <row r="5430" spans="1:29" ht="28.8" x14ac:dyDescent="0.3">
      <c r="A5430">
        <v>6724</v>
      </c>
      <c r="B5430" t="s">
        <v>9619</v>
      </c>
      <c r="C5430" t="s">
        <v>19824</v>
      </c>
      <c r="D5430" t="s">
        <v>30052</v>
      </c>
      <c r="E5430" t="s">
        <v>2443</v>
      </c>
      <c r="F5430" s="10"/>
      <c r="G5430">
        <v>2017</v>
      </c>
      <c r="J5430">
        <v>0.48326690812567474</v>
      </c>
      <c r="L5430" t="s">
        <v>41085</v>
      </c>
      <c r="M5430">
        <v>28170537</v>
      </c>
      <c r="Q5430" s="10"/>
      <c r="R5430" s="11">
        <f t="shared" si="168"/>
        <v>0</v>
      </c>
      <c r="U5430" s="11">
        <f t="shared" si="169"/>
        <v>0</v>
      </c>
      <c r="Y5430" s="11">
        <f>IF(SUM(Tableau1[[#This Row],[Other access]:[Sci-hub access]])&gt;=1,1,0)</f>
        <v>0</v>
      </c>
      <c r="Z5430" s="12">
        <f>IF(OR(Tableau1[[#This Row],[Access R1 + S1+ T1 ]]&gt;=1,Tableau1[[#This Row],[Access V1 +W1 + X1]]&gt;=1),1,0)</f>
        <v>0</v>
      </c>
      <c r="AB5430" s="10" t="str">
        <f>Tableau1[[#This Row],[DOI]]</f>
        <v>doi: 10.1167/iovs.16-19782</v>
      </c>
      <c r="AC5430" s="13" t="str">
        <f>Tableau1[[#This Row],[Authors]]&amp;", "&amp;Tableau1[[#This Row],[Title]]&amp;" "&amp;Tableau1[[#This Row],[Journal]]&amp;". "&amp;Tableau1[[#This Row],[Year]]</f>
        <v>Samra YA, Saleh HM, Hussein KA, Elsherbiny NM, Ibrahim AS, Elmasry K, Fulzele S, El-Shishtawy MM, Eissa LA, Al-Shabrawey M, Liou GI., Adenosine Deaminase-2-Induced Hyperpermeability in Human Retinal Vascular Endothelial Cells Is Suppressed by MicroRNA-146b-3p. Invest Ophthalmol Vis Sci. 2017</v>
      </c>
    </row>
    <row r="5431" spans="1:29" x14ac:dyDescent="0.3">
      <c r="A5431">
        <v>7841</v>
      </c>
      <c r="B5431" t="s">
        <v>10599</v>
      </c>
      <c r="C5431" t="s">
        <v>20795</v>
      </c>
      <c r="D5431" t="s">
        <v>31036</v>
      </c>
      <c r="E5431" t="s">
        <v>2861</v>
      </c>
      <c r="F5431" s="10"/>
      <c r="G5431">
        <v>2017</v>
      </c>
      <c r="J5431">
        <v>0.48338182016139941</v>
      </c>
      <c r="L5431" t="s">
        <v>42191</v>
      </c>
      <c r="M5431">
        <v>28045721</v>
      </c>
      <c r="Q5431" s="10"/>
      <c r="R5431" s="11">
        <f t="shared" si="168"/>
        <v>0</v>
      </c>
      <c r="U5431" s="11">
        <f t="shared" si="169"/>
        <v>0</v>
      </c>
      <c r="Y5431" s="11">
        <f>IF(SUM(Tableau1[[#This Row],[Other access]:[Sci-hub access]])&gt;=1,1,0)</f>
        <v>0</v>
      </c>
      <c r="Z5431" s="12">
        <f>IF(OR(Tableau1[[#This Row],[Access R1 + S1+ T1 ]]&gt;=1,Tableau1[[#This Row],[Access V1 +W1 + X1]]&gt;=1),1,0)</f>
        <v>0</v>
      </c>
      <c r="AB5431" s="10" t="str">
        <f>Tableau1[[#This Row],[DOI]]</f>
        <v>doi: 10.1213/XAA.0000000000000430</v>
      </c>
      <c r="AC5431" s="13" t="str">
        <f>Tableau1[[#This Row],[Authors]]&amp;", "&amp;Tableau1[[#This Row],[Title]]&amp;" "&amp;Tableau1[[#This Row],[Journal]]&amp;". "&amp;Tableau1[[#This Row],[Year]]</f>
        <v>Caroline P, Marie-Cécile N, Demet Y, Francis V., Case Report: Red Urine After Day Care Strabismus Surgery. A A Case Rep. 2017</v>
      </c>
    </row>
    <row r="5432" spans="1:29" x14ac:dyDescent="0.3">
      <c r="A5432">
        <v>944</v>
      </c>
      <c r="B5432" t="s">
        <v>4206</v>
      </c>
      <c r="C5432" t="s">
        <v>14460</v>
      </c>
      <c r="D5432" t="s">
        <v>24627</v>
      </c>
      <c r="E5432" t="s">
        <v>2589</v>
      </c>
      <c r="F5432" s="10"/>
      <c r="G5432">
        <v>2017</v>
      </c>
      <c r="J5432">
        <v>0.48352217474684522</v>
      </c>
      <c r="L5432" t="s">
        <v>35432</v>
      </c>
      <c r="M5432">
        <v>29055475</v>
      </c>
      <c r="Q5432" s="10"/>
      <c r="R5432" s="11">
        <f t="shared" si="168"/>
        <v>0</v>
      </c>
      <c r="U5432" s="11">
        <f t="shared" si="169"/>
        <v>0</v>
      </c>
      <c r="Y5432" s="11">
        <f>IF(SUM(Tableau1[[#This Row],[Other access]:[Sci-hub access]])&gt;=1,1,0)</f>
        <v>0</v>
      </c>
      <c r="Z5432" s="12">
        <f>IF(OR(Tableau1[[#This Row],[Access R1 + S1+ T1 ]]&gt;=1,Tableau1[[#This Row],[Access V1 +W1 + X1]]&gt;=1),1,0)</f>
        <v>0</v>
      </c>
      <c r="AB5432" s="10" t="str">
        <f>Tableau1[[#This Row],[DOI]]</f>
        <v>doi: 10.1016/j.msard.2017.06.009</v>
      </c>
      <c r="AC5432" s="13" t="str">
        <f>Tableau1[[#This Row],[Authors]]&amp;", "&amp;Tableau1[[#This Row],[Title]]&amp;" "&amp;Tableau1[[#This Row],[Journal]]&amp;". "&amp;Tableau1[[#This Row],[Year]]</f>
        <v>van Rooij LC, Wattjes MP, de Jong BA, van Oosten BW., Neuromyelitis optica spectrum disorder mimicking multiple sclerosis. Mult Scler Relat Disord. 2017</v>
      </c>
    </row>
    <row r="5433" spans="1:29" x14ac:dyDescent="0.3">
      <c r="A5433">
        <v>553</v>
      </c>
      <c r="B5433" t="s">
        <v>3816</v>
      </c>
      <c r="C5433" t="s">
        <v>14073</v>
      </c>
      <c r="D5433" t="s">
        <v>24236</v>
      </c>
      <c r="E5433" t="s">
        <v>2443</v>
      </c>
      <c r="F5433" s="10"/>
      <c r="G5433">
        <v>2017</v>
      </c>
      <c r="J5433">
        <v>0.4835281602995013</v>
      </c>
      <c r="L5433" t="s">
        <v>35052</v>
      </c>
      <c r="M5433">
        <v>29183044</v>
      </c>
      <c r="Q5433" s="10"/>
      <c r="R5433" s="11">
        <f t="shared" si="168"/>
        <v>0</v>
      </c>
      <c r="U5433" s="11">
        <f t="shared" si="169"/>
        <v>0</v>
      </c>
      <c r="Y5433" s="11">
        <f>IF(SUM(Tableau1[[#This Row],[Other access]:[Sci-hub access]])&gt;=1,1,0)</f>
        <v>0</v>
      </c>
      <c r="Z5433" s="12">
        <f>IF(OR(Tableau1[[#This Row],[Access R1 + S1+ T1 ]]&gt;=1,Tableau1[[#This Row],[Access V1 +W1 + X1]]&gt;=1),1,0)</f>
        <v>0</v>
      </c>
      <c r="AB5433" s="10" t="str">
        <f>Tableau1[[#This Row],[DOI]]</f>
        <v>doi: 10.1167/iovs.17-22252</v>
      </c>
      <c r="AC5433" s="13" t="str">
        <f>Tableau1[[#This Row],[Authors]]&amp;", "&amp;Tableau1[[#This Row],[Title]]&amp;" "&amp;Tableau1[[#This Row],[Journal]]&amp;". "&amp;Tableau1[[#This Row],[Year]]</f>
        <v>Blokhuis C, Doeleman S, Cohen S, Demirkaya N, Scherpbier HJ, Kootstra NA, Kuhle J, Teunissen CE, Verbraak FD, Pajkrt D., Inflammatory and Neuronal Biomarkers Associated With Retinal Thinning in Pediatric HIV. Invest Ophthalmol Vis Sci. 2017</v>
      </c>
    </row>
    <row r="5434" spans="1:29" x14ac:dyDescent="0.3">
      <c r="A5434">
        <v>8542</v>
      </c>
      <c r="B5434" t="s">
        <v>11211</v>
      </c>
      <c r="C5434" t="s">
        <v>21395</v>
      </c>
      <c r="D5434" t="s">
        <v>31650</v>
      </c>
      <c r="E5434" t="s">
        <v>2445</v>
      </c>
      <c r="F5434" s="10"/>
      <c r="G5434">
        <v>2017</v>
      </c>
      <c r="J5434">
        <v>0.48352957845674771</v>
      </c>
      <c r="L5434" t="s">
        <v>42878</v>
      </c>
      <c r="M5434">
        <v>27893623</v>
      </c>
      <c r="Q5434" s="10"/>
      <c r="R5434" s="11">
        <f t="shared" si="168"/>
        <v>0</v>
      </c>
      <c r="U5434" s="11">
        <f t="shared" si="169"/>
        <v>0</v>
      </c>
      <c r="Y5434" s="11">
        <f>IF(SUM(Tableau1[[#This Row],[Other access]:[Sci-hub access]])&gt;=1,1,0)</f>
        <v>0</v>
      </c>
      <c r="Z5434" s="12">
        <f>IF(OR(Tableau1[[#This Row],[Access R1 + S1+ T1 ]]&gt;=1,Tableau1[[#This Row],[Access V1 +W1 + X1]]&gt;=1),1,0)</f>
        <v>0</v>
      </c>
      <c r="AB5434" s="10" t="str">
        <f>Tableau1[[#This Row],[DOI]]</f>
        <v>doi: 10.1097/IAE.0000000000001404</v>
      </c>
      <c r="AC5434" s="13" t="str">
        <f>Tableau1[[#This Row],[Authors]]&amp;", "&amp;Tableau1[[#This Row],[Title]]&amp;" "&amp;Tableau1[[#This Row],[Journal]]&amp;". "&amp;Tableau1[[#This Row],[Year]]</f>
        <v>Sun Z, Zhou H, Lin B, Jiao X, Luo Y, Zhang F, Tao S, Wu Q, Ke Z, Liu X., EFFICACY AND SAFETY OF INTRAVITREAL CONBERCEPT INJECTIONS IN MACULAR EDEMA SECONDARY TO RETINAL VEIN OCCLUSION. Retina. 2017</v>
      </c>
    </row>
    <row r="5435" spans="1:29" x14ac:dyDescent="0.3">
      <c r="A5435">
        <v>10112</v>
      </c>
      <c r="B5435" t="s">
        <v>12624</v>
      </c>
      <c r="C5435" t="s">
        <v>22791</v>
      </c>
      <c r="D5435" t="s">
        <v>33073</v>
      </c>
      <c r="E5435" t="s">
        <v>2471</v>
      </c>
      <c r="F5435" s="10"/>
      <c r="G5435">
        <v>2017</v>
      </c>
      <c r="J5435">
        <v>0.48358765136430892</v>
      </c>
      <c r="L5435" t="s">
        <v>44368</v>
      </c>
      <c r="M5435">
        <v>27469194</v>
      </c>
      <c r="Q5435" s="10"/>
      <c r="R5435" s="11">
        <f t="shared" si="168"/>
        <v>0</v>
      </c>
      <c r="U5435" s="11">
        <f t="shared" si="169"/>
        <v>0</v>
      </c>
      <c r="Y5435" s="11">
        <f>IF(SUM(Tableau1[[#This Row],[Other access]:[Sci-hub access]])&gt;=1,1,0)</f>
        <v>0</v>
      </c>
      <c r="Z5435" s="12">
        <f>IF(OR(Tableau1[[#This Row],[Access R1 + S1+ T1 ]]&gt;=1,Tableau1[[#This Row],[Access V1 +W1 + X1]]&gt;=1),1,0)</f>
        <v>0</v>
      </c>
      <c r="AB5435" s="10" t="str">
        <f>Tableau1[[#This Row],[DOI]]</f>
        <v>doi: 10.1007/s10792-016-0291-7</v>
      </c>
      <c r="AC5435" s="13" t="str">
        <f>Tableau1[[#This Row],[Authors]]&amp;", "&amp;Tableau1[[#This Row],[Title]]&amp;" "&amp;Tableau1[[#This Row],[Journal]]&amp;". "&amp;Tableau1[[#This Row],[Year]]</f>
        <v>Mostafa EM., Comparison between corneal elevation maps using different reference surfaces with Scheimpflug-Placido topographer. Int Ophthalmol. 2017</v>
      </c>
    </row>
    <row r="5436" spans="1:29" x14ac:dyDescent="0.3">
      <c r="A5436">
        <v>6324</v>
      </c>
      <c r="B5436" t="s">
        <v>9277</v>
      </c>
      <c r="C5436" t="s">
        <v>19488</v>
      </c>
      <c r="D5436" t="s">
        <v>29708</v>
      </c>
      <c r="E5436" t="s">
        <v>2438</v>
      </c>
      <c r="F5436" s="10"/>
      <c r="G5436">
        <v>2017</v>
      </c>
      <c r="J5436">
        <v>0.48397112397167974</v>
      </c>
      <c r="L5436" t="s">
        <v>40693</v>
      </c>
      <c r="M5436">
        <v>28228409</v>
      </c>
      <c r="Q5436" s="10"/>
      <c r="R5436" s="11">
        <f t="shared" si="168"/>
        <v>0</v>
      </c>
      <c r="U5436" s="11">
        <f t="shared" si="169"/>
        <v>0</v>
      </c>
      <c r="Y5436" s="11">
        <f>IF(SUM(Tableau1[[#This Row],[Other access]:[Sci-hub access]])&gt;=1,1,0)</f>
        <v>0</v>
      </c>
      <c r="Z5436" s="12">
        <f>IF(OR(Tableau1[[#This Row],[Access R1 + S1+ T1 ]]&gt;=1,Tableau1[[#This Row],[Access V1 +W1 + X1]]&gt;=1),1,0)</f>
        <v>0</v>
      </c>
      <c r="AB5436" s="10" t="str">
        <f>Tableau1[[#This Row],[DOI]]</f>
        <v>doi: 10.1136/bjophthalmol-2016-309845</v>
      </c>
      <c r="AC5436" s="13" t="str">
        <f>Tableau1[[#This Row],[Authors]]&amp;", "&amp;Tableau1[[#This Row],[Title]]&amp;" "&amp;Tableau1[[#This Row],[Journal]]&amp;". "&amp;Tableau1[[#This Row],[Year]]</f>
        <v>Agashe R, Radhakrishnan N, Pradhan S, Srinivasan M, Prajna VN, Lalitha P., Clinical and demographic study of microsporidial keratoconjunctivitis in South India: a 3-year study (2013-2015). Br J Ophthalmol. 2017</v>
      </c>
    </row>
    <row r="5437" spans="1:29" x14ac:dyDescent="0.3">
      <c r="A5437">
        <v>8232</v>
      </c>
      <c r="B5437" t="s">
        <v>10937</v>
      </c>
      <c r="C5437" t="s">
        <v>21124</v>
      </c>
      <c r="D5437" t="s">
        <v>31375</v>
      </c>
      <c r="E5437" t="s">
        <v>2486</v>
      </c>
      <c r="F5437" s="10"/>
      <c r="G5437">
        <v>2017</v>
      </c>
      <c r="J5437">
        <v>0.48408887440025483</v>
      </c>
      <c r="L5437" t="s">
        <v>42577</v>
      </c>
      <c r="M5437">
        <v>27966834</v>
      </c>
      <c r="Q5437" s="10"/>
      <c r="R5437" s="11">
        <f t="shared" si="168"/>
        <v>0</v>
      </c>
      <c r="U5437" s="11">
        <f t="shared" si="169"/>
        <v>0</v>
      </c>
      <c r="Y5437" s="11">
        <f>IF(SUM(Tableau1[[#This Row],[Other access]:[Sci-hub access]])&gt;=1,1,0)</f>
        <v>0</v>
      </c>
      <c r="Z5437" s="12">
        <f>IF(OR(Tableau1[[#This Row],[Access R1 + S1+ T1 ]]&gt;=1,Tableau1[[#This Row],[Access V1 +W1 + X1]]&gt;=1),1,0)</f>
        <v>0</v>
      </c>
      <c r="AB5437" s="10" t="str">
        <f>Tableau1[[#This Row],[DOI]]</f>
        <v>doi: 10.1111/aos.13326</v>
      </c>
      <c r="AC5437" s="13" t="str">
        <f>Tableau1[[#This Row],[Authors]]&amp;", "&amp;Tableau1[[#This Row],[Title]]&amp;" "&amp;Tableau1[[#This Row],[Journal]]&amp;". "&amp;Tableau1[[#This Row],[Year]]</f>
        <v>Hu Y, Si S, Xu K, Chen H, Han L, Wang X, Ma Z., Outcomes of scleral buckling using chandelier endoillumination. Acta Ophthalmol. 2017</v>
      </c>
    </row>
    <row r="5438" spans="1:29" x14ac:dyDescent="0.3">
      <c r="A5438">
        <v>2413</v>
      </c>
      <c r="B5438" t="s">
        <v>5638</v>
      </c>
      <c r="C5438" t="s">
        <v>15883</v>
      </c>
      <c r="D5438" t="s">
        <v>26060</v>
      </c>
      <c r="E5438" t="s">
        <v>2458</v>
      </c>
      <c r="F5438" s="10"/>
      <c r="G5438">
        <v>2017</v>
      </c>
      <c r="J5438">
        <v>0.48411613998867675</v>
      </c>
      <c r="L5438" t="s">
        <v>36878</v>
      </c>
      <c r="M5438">
        <v>28750122</v>
      </c>
      <c r="Q5438" s="10"/>
      <c r="R5438" s="11">
        <f t="shared" si="168"/>
        <v>0</v>
      </c>
      <c r="U5438" s="11">
        <f t="shared" si="169"/>
        <v>0</v>
      </c>
      <c r="Y5438" s="11">
        <f>IF(SUM(Tableau1[[#This Row],[Other access]:[Sci-hub access]])&gt;=1,1,0)</f>
        <v>0</v>
      </c>
      <c r="Z5438" s="12">
        <f>IF(OR(Tableau1[[#This Row],[Access R1 + S1+ T1 ]]&gt;=1,Tableau1[[#This Row],[Access V1 +W1 + X1]]&gt;=1),1,0)</f>
        <v>0</v>
      </c>
      <c r="AB5438" s="10" t="str">
        <f>Tableau1[[#This Row],[DOI]]</f>
        <v>doi: 10.1001/jamaophthalmol.2017.2553</v>
      </c>
      <c r="AC5438" s="13" t="str">
        <f>Tableau1[[#This Row],[Authors]]&amp;", "&amp;Tableau1[[#This Row],[Title]]&amp;" "&amp;Tableau1[[#This Row],[Journal]]&amp;". "&amp;Tableau1[[#This Row],[Year]]</f>
        <v>Willis JR, Doan QV, Gleeson M, Haskova Z, Ramulu P, Morse L, Cantrell RA., Vision-Related Functional Burden of Diabetic Retinopathy Across Severity Levels in the United States. JAMA Ophthalmol. 2017</v>
      </c>
    </row>
    <row r="5439" spans="1:29" x14ac:dyDescent="0.3">
      <c r="A5439">
        <v>2190</v>
      </c>
      <c r="B5439" t="s">
        <v>5424</v>
      </c>
      <c r="C5439" t="s">
        <v>15669</v>
      </c>
      <c r="D5439" t="s">
        <v>25846</v>
      </c>
      <c r="E5439" t="s">
        <v>2448</v>
      </c>
      <c r="F5439" s="10"/>
      <c r="G5439">
        <v>2017</v>
      </c>
      <c r="J5439">
        <v>0.48430446125175697</v>
      </c>
      <c r="L5439" t="s">
        <v>36661</v>
      </c>
      <c r="M5439">
        <v>28803326</v>
      </c>
      <c r="Q5439" s="10"/>
      <c r="R5439" s="11">
        <f t="shared" si="168"/>
        <v>0</v>
      </c>
      <c r="U5439" s="11">
        <f t="shared" si="169"/>
        <v>0</v>
      </c>
      <c r="Y5439" s="11">
        <f>IF(SUM(Tableau1[[#This Row],[Other access]:[Sci-hub access]])&gt;=1,1,0)</f>
        <v>0</v>
      </c>
      <c r="Z5439" s="12">
        <f>IF(OR(Tableau1[[#This Row],[Access R1 + S1+ T1 ]]&gt;=1,Tableau1[[#This Row],[Access V1 +W1 + X1]]&gt;=1),1,0)</f>
        <v>0</v>
      </c>
      <c r="AB5439" s="10" t="str">
        <f>Tableau1[[#This Row],[DOI]]</f>
        <v>doi: 10.1007/s00417-017-3763-1</v>
      </c>
      <c r="AC5439" s="13" t="str">
        <f>Tableau1[[#This Row],[Authors]]&amp;", "&amp;Tableau1[[#This Row],[Title]]&amp;" "&amp;Tableau1[[#This Row],[Journal]]&amp;". "&amp;Tableau1[[#This Row],[Year]]</f>
        <v>Ishida M, Abe S, Nakagawa T, Hayashi A., Short-term results of endovascular surgery with tissue plasminogen activator injection for central retinal vein occlusion. Graefes Arch Clin Exp Ophthalmol. 2017</v>
      </c>
    </row>
    <row r="5440" spans="1:29" x14ac:dyDescent="0.3">
      <c r="A5440">
        <v>10024</v>
      </c>
      <c r="B5440" t="s">
        <v>12545</v>
      </c>
      <c r="C5440" t="s">
        <v>22712</v>
      </c>
      <c r="D5440" t="s">
        <v>32993</v>
      </c>
      <c r="E5440" t="s">
        <v>2471</v>
      </c>
      <c r="F5440" s="10"/>
      <c r="G5440">
        <v>2017</v>
      </c>
      <c r="J5440">
        <v>0.48435869700299694</v>
      </c>
      <c r="L5440" t="s">
        <v>44281</v>
      </c>
      <c r="M5440">
        <v>27492730</v>
      </c>
      <c r="Q5440" s="10"/>
      <c r="R5440" s="11">
        <f t="shared" si="168"/>
        <v>0</v>
      </c>
      <c r="U5440" s="11">
        <f t="shared" si="169"/>
        <v>0</v>
      </c>
      <c r="Y5440" s="11">
        <f>IF(SUM(Tableau1[[#This Row],[Other access]:[Sci-hub access]])&gt;=1,1,0)</f>
        <v>0</v>
      </c>
      <c r="Z5440" s="12">
        <f>IF(OR(Tableau1[[#This Row],[Access R1 + S1+ T1 ]]&gt;=1,Tableau1[[#This Row],[Access V1 +W1 + X1]]&gt;=1),1,0)</f>
        <v>0</v>
      </c>
      <c r="AB5440" s="10" t="str">
        <f>Tableau1[[#This Row],[DOI]]</f>
        <v>doi: 10.1007/s10792-016-0309-1</v>
      </c>
      <c r="AC5440" s="13" t="str">
        <f>Tableau1[[#This Row],[Authors]]&amp;", "&amp;Tableau1[[#This Row],[Title]]&amp;" "&amp;Tableau1[[#This Row],[Journal]]&amp;". "&amp;Tableau1[[#This Row],[Year]]</f>
        <v>Dhalla K, Kapesa I, Odouard C., Incidence and risk factors associated with retinal redetachment after silicone oil removal in the African population. Int Ophthalmol. 2017</v>
      </c>
    </row>
    <row r="5441" spans="1:29" x14ac:dyDescent="0.3">
      <c r="A5441">
        <v>2787</v>
      </c>
      <c r="B5441" t="s">
        <v>5992</v>
      </c>
      <c r="C5441" t="s">
        <v>16238</v>
      </c>
      <c r="D5441" t="s">
        <v>26416</v>
      </c>
      <c r="E5441" t="s">
        <v>2451</v>
      </c>
      <c r="F5441" s="10"/>
      <c r="G5441">
        <v>2017</v>
      </c>
      <c r="J5441">
        <v>0.48445090226255305</v>
      </c>
      <c r="L5441" t="s">
        <v>37246</v>
      </c>
      <c r="M5441">
        <v>28686709</v>
      </c>
      <c r="Q5441" s="10"/>
      <c r="R5441" s="11">
        <f t="shared" si="168"/>
        <v>0</v>
      </c>
      <c r="U5441" s="11">
        <f t="shared" si="169"/>
        <v>0</v>
      </c>
      <c r="Y5441" s="11">
        <f>IF(SUM(Tableau1[[#This Row],[Other access]:[Sci-hub access]])&gt;=1,1,0)</f>
        <v>0</v>
      </c>
      <c r="Z5441" s="12">
        <f>IF(OR(Tableau1[[#This Row],[Access R1 + S1+ T1 ]]&gt;=1,Tableau1[[#This Row],[Access V1 +W1 + X1]]&gt;=1),1,0)</f>
        <v>0</v>
      </c>
      <c r="AB5441" s="10" t="str">
        <f>Tableau1[[#This Row],[DOI]]</f>
        <v>doi: 10.1371/journal.pone.0180851</v>
      </c>
      <c r="AC5441" s="13" t="str">
        <f>Tableau1[[#This Row],[Authors]]&amp;", "&amp;Tableau1[[#This Row],[Title]]&amp;" "&amp;Tableau1[[#This Row],[Journal]]&amp;". "&amp;Tableau1[[#This Row],[Year]]</f>
        <v>Ohsugi H, Ikuno Y, Shoujou T, Oshima K, Ohsugi E, Tabuchi H., Axial length changes in highly myopic eyes and influence of myopic macular complications in Japanese adults. PLoS One. 2017</v>
      </c>
    </row>
    <row r="5442" spans="1:29" x14ac:dyDescent="0.3">
      <c r="A5442">
        <v>9070</v>
      </c>
      <c r="B5442" t="s">
        <v>11680</v>
      </c>
      <c r="C5442" t="s">
        <v>21856</v>
      </c>
      <c r="D5442" t="s">
        <v>32121</v>
      </c>
      <c r="E5442" t="s">
        <v>2463</v>
      </c>
      <c r="F5442" s="10"/>
      <c r="G5442">
        <v>2017</v>
      </c>
      <c r="J5442">
        <v>0.48454957516363972</v>
      </c>
      <c r="L5442" t="s">
        <v>43392</v>
      </c>
      <c r="M5442">
        <v>27445064</v>
      </c>
      <c r="Q5442" s="10"/>
      <c r="R5442" s="11">
        <f t="shared" ref="R5442:R5505" si="170">IF(SUM(N5442:Q5442)&gt;0,1,0)</f>
        <v>0</v>
      </c>
      <c r="U5442" s="11">
        <f t="shared" ref="U5442:U5505" si="171">IF(SUM(R5442,T5442)&gt;0,1,0)</f>
        <v>0</v>
      </c>
      <c r="Y5442" s="11">
        <f>IF(SUM(Tableau1[[#This Row],[Other access]:[Sci-hub access]])&gt;=1,1,0)</f>
        <v>0</v>
      </c>
      <c r="Z5442" s="12">
        <f>IF(OR(Tableau1[[#This Row],[Access R1 + S1+ T1 ]]&gt;=1,Tableau1[[#This Row],[Access V1 +W1 + X1]]&gt;=1),1,0)</f>
        <v>0</v>
      </c>
      <c r="AB5442" s="10" t="str">
        <f>Tableau1[[#This Row],[DOI]]</f>
        <v>doi: 10.5301/ejo.5000848</v>
      </c>
      <c r="AC5442" s="13" t="str">
        <f>Tableau1[[#This Row],[Authors]]&amp;", "&amp;Tableau1[[#This Row],[Title]]&amp;" "&amp;Tableau1[[#This Row],[Journal]]&amp;". "&amp;Tableau1[[#This Row],[Year]]</f>
        <v>Ulusoy DM, Göktaş E, Duru N, Özköse A, Ataş M, Yuvacı İ, Arifoğlu HB, Zararsız G., Accelerated corneal crosslinking for treatment of progressive keratoconus in pediatric patients. Eur J Ophthalmol. 2017</v>
      </c>
    </row>
    <row r="5443" spans="1:29" x14ac:dyDescent="0.3">
      <c r="A5443">
        <v>8914</v>
      </c>
      <c r="B5443" t="s">
        <v>11536</v>
      </c>
      <c r="C5443" t="s">
        <v>21718</v>
      </c>
      <c r="D5443" t="s">
        <v>31977</v>
      </c>
      <c r="E5443" t="s">
        <v>2449</v>
      </c>
      <c r="F5443" s="10"/>
      <c r="G5443">
        <v>2017</v>
      </c>
      <c r="J5443">
        <v>0.48458428249875196</v>
      </c>
      <c r="L5443" t="s">
        <v>43245</v>
      </c>
      <c r="M5443">
        <v>27813202</v>
      </c>
      <c r="Q5443" s="10"/>
      <c r="R5443" s="11">
        <f t="shared" si="170"/>
        <v>0</v>
      </c>
      <c r="U5443" s="11">
        <f t="shared" si="171"/>
        <v>0</v>
      </c>
      <c r="Y5443" s="11">
        <f>IF(SUM(Tableau1[[#This Row],[Other access]:[Sci-hub access]])&gt;=1,1,0)</f>
        <v>0</v>
      </c>
      <c r="Z5443" s="12">
        <f>IF(OR(Tableau1[[#This Row],[Access R1 + S1+ T1 ]]&gt;=1,Tableau1[[#This Row],[Access V1 +W1 + X1]]&gt;=1),1,0)</f>
        <v>0</v>
      </c>
      <c r="AB5443" s="10" t="str">
        <f>Tableau1[[#This Row],[DOI]]</f>
        <v>doi: 10.1111/cxo.12491</v>
      </c>
      <c r="AC5443" s="13" t="str">
        <f>Tableau1[[#This Row],[Authors]]&amp;", "&amp;Tableau1[[#This Row],[Title]]&amp;" "&amp;Tableau1[[#This Row],[Journal]]&amp;". "&amp;Tableau1[[#This Row],[Year]]</f>
        <v>Kumar V, Goel N, Bhaskaran UK, Garg I., Mizuo-Nakamura phenomenon in cone-rod dystrophy. Clin Exp Optom. 2017</v>
      </c>
    </row>
    <row r="5444" spans="1:29" x14ac:dyDescent="0.3">
      <c r="A5444">
        <v>910</v>
      </c>
      <c r="B5444" t="s">
        <v>4172</v>
      </c>
      <c r="C5444" t="s">
        <v>14426</v>
      </c>
      <c r="D5444" t="s">
        <v>24593</v>
      </c>
      <c r="E5444" t="s">
        <v>2465</v>
      </c>
      <c r="F5444" s="10"/>
      <c r="G5444">
        <v>2017</v>
      </c>
      <c r="J5444">
        <v>0.48469297864680672</v>
      </c>
      <c r="L5444" t="s">
        <v>35398</v>
      </c>
      <c r="M5444">
        <v>29068979</v>
      </c>
      <c r="Q5444" s="10"/>
      <c r="R5444" s="11">
        <f t="shared" si="170"/>
        <v>0</v>
      </c>
      <c r="U5444" s="11">
        <f t="shared" si="171"/>
        <v>0</v>
      </c>
      <c r="Y5444" s="11">
        <f>IF(SUM(Tableau1[[#This Row],[Other access]:[Sci-hub access]])&gt;=1,1,0)</f>
        <v>0</v>
      </c>
      <c r="Z5444" s="12">
        <f>IF(OR(Tableau1[[#This Row],[Access R1 + S1+ T1 ]]&gt;=1,Tableau1[[#This Row],[Access V1 +W1 + X1]]&gt;=1),1,0)</f>
        <v>0</v>
      </c>
      <c r="AB5444" s="10" t="str">
        <f>Tableau1[[#This Row],[DOI]]</f>
        <v>doi: 10.1097/MD.0000000000007936</v>
      </c>
      <c r="AC5444" s="13" t="str">
        <f>Tableau1[[#This Row],[Authors]]&amp;", "&amp;Tableau1[[#This Row],[Title]]&amp;" "&amp;Tableau1[[#This Row],[Journal]]&amp;". "&amp;Tableau1[[#This Row],[Year]]</f>
        <v>Den Beste KA, Okeke C., Trabeculotomy ab interno with Trabectome as surgical management for systemic fluoroquinolone-induced pigmentary glaucoma: A case report. Medicine (Baltimore). 2017</v>
      </c>
    </row>
    <row r="5445" spans="1:29" x14ac:dyDescent="0.3">
      <c r="A5445">
        <v>2298</v>
      </c>
      <c r="B5445" t="s">
        <v>5529</v>
      </c>
      <c r="C5445" t="s">
        <v>15774</v>
      </c>
      <c r="D5445" t="s">
        <v>25951</v>
      </c>
      <c r="E5445" t="s">
        <v>2496</v>
      </c>
      <c r="F5445" s="10"/>
      <c r="G5445">
        <v>2017</v>
      </c>
      <c r="J5445">
        <v>0.48470789753796462</v>
      </c>
      <c r="L5445" t="s">
        <v>36765</v>
      </c>
      <c r="M5445">
        <v>28774512</v>
      </c>
      <c r="Q5445" s="10"/>
      <c r="R5445" s="11">
        <f t="shared" si="170"/>
        <v>0</v>
      </c>
      <c r="U5445" s="11">
        <f t="shared" si="171"/>
        <v>0</v>
      </c>
      <c r="Y5445" s="11">
        <f>IF(SUM(Tableau1[[#This Row],[Other access]:[Sci-hub access]])&gt;=1,1,0)</f>
        <v>0</v>
      </c>
      <c r="Z5445" s="12">
        <f>IF(OR(Tableau1[[#This Row],[Access R1 + S1+ T1 ]]&gt;=1,Tableau1[[#This Row],[Access V1 +W1 + X1]]&gt;=1),1,0)</f>
        <v>0</v>
      </c>
      <c r="AB5445" s="10" t="str">
        <f>Tableau1[[#This Row],[DOI]]</f>
        <v>doi: 10.1016/j.jcjo.2017.01.004</v>
      </c>
      <c r="AC5445" s="13" t="str">
        <f>Tableau1[[#This Row],[Authors]]&amp;", "&amp;Tableau1[[#This Row],[Title]]&amp;" "&amp;Tableau1[[#This Row],[Journal]]&amp;". "&amp;Tableau1[[#This Row],[Year]]</f>
        <v>Al-Khateeb G, Shajari M, Vunnava K, Petermann K, Kohnen T., Impact of lens densitometry on phacoemulsification parameters and usage of ultrasound energy in femtosecond laser-assisted lens surgery. Can J Ophthalmol. 2017</v>
      </c>
    </row>
    <row r="5446" spans="1:29" x14ac:dyDescent="0.3">
      <c r="A5446">
        <v>10781</v>
      </c>
      <c r="B5446" t="s">
        <v>13236</v>
      </c>
      <c r="C5446" t="s">
        <v>23399</v>
      </c>
      <c r="D5446" t="s">
        <v>33690</v>
      </c>
      <c r="E5446" t="s">
        <v>2447</v>
      </c>
      <c r="F5446" s="10"/>
      <c r="G5446">
        <v>2017</v>
      </c>
      <c r="J5446">
        <v>0.48478575809641611</v>
      </c>
      <c r="L5446" t="s">
        <v>45028</v>
      </c>
      <c r="M5446">
        <v>27046035</v>
      </c>
      <c r="Q5446" s="10"/>
      <c r="R5446" s="11">
        <f t="shared" si="170"/>
        <v>0</v>
      </c>
      <c r="U5446" s="11">
        <f t="shared" si="171"/>
        <v>0</v>
      </c>
      <c r="Y5446" s="11">
        <f>IF(SUM(Tableau1[[#This Row],[Other access]:[Sci-hub access]])&gt;=1,1,0)</f>
        <v>0</v>
      </c>
      <c r="Z5446" s="12">
        <f>IF(OR(Tableau1[[#This Row],[Access R1 + S1+ T1 ]]&gt;=1,Tableau1[[#This Row],[Access V1 +W1 + X1]]&gt;=1),1,0)</f>
        <v>0</v>
      </c>
      <c r="AB5446" s="10" t="str">
        <f>Tableau1[[#This Row],[DOI]]</f>
        <v>doi: 10.1097/IOP.0000000000000681</v>
      </c>
      <c r="AC5446" s="13" t="str">
        <f>Tableau1[[#This Row],[Authors]]&amp;", "&amp;Tableau1[[#This Row],[Title]]&amp;" "&amp;Tableau1[[#This Row],[Journal]]&amp;". "&amp;Tableau1[[#This Row],[Year]]</f>
        <v>Kauh CY, Gentry LR, Hartig GK, Lucarelli MJ., Aspergillus Mycetoma Causing Epiphora and Ipsilateral Facial Pain. Ophthal Plast Reconstr Surg. 2017</v>
      </c>
    </row>
    <row r="5447" spans="1:29" x14ac:dyDescent="0.3">
      <c r="A5447">
        <v>4786</v>
      </c>
      <c r="B5447" t="s">
        <v>7892</v>
      </c>
      <c r="C5447" t="s">
        <v>18122</v>
      </c>
      <c r="D5447" t="s">
        <v>28322</v>
      </c>
      <c r="E5447" t="s">
        <v>2448</v>
      </c>
      <c r="F5447" s="10"/>
      <c r="G5447">
        <v>2017</v>
      </c>
      <c r="J5447">
        <v>0.48478972232002737</v>
      </c>
      <c r="L5447" t="s">
        <v>39199</v>
      </c>
      <c r="M5447">
        <v>28405744</v>
      </c>
      <c r="Q5447" s="10"/>
      <c r="R5447" s="11">
        <f t="shared" si="170"/>
        <v>0</v>
      </c>
      <c r="U5447" s="11">
        <f t="shared" si="171"/>
        <v>0</v>
      </c>
      <c r="Y5447" s="11">
        <f>IF(SUM(Tableau1[[#This Row],[Other access]:[Sci-hub access]])&gt;=1,1,0)</f>
        <v>0</v>
      </c>
      <c r="Z5447" s="12">
        <f>IF(OR(Tableau1[[#This Row],[Access R1 + S1+ T1 ]]&gt;=1,Tableau1[[#This Row],[Access V1 +W1 + X1]]&gt;=1),1,0)</f>
        <v>0</v>
      </c>
      <c r="AB5447" s="10" t="str">
        <f>Tableau1[[#This Row],[DOI]]</f>
        <v>doi: 10.1007/s00417-017-3652-7</v>
      </c>
      <c r="AC5447" s="13" t="str">
        <f>Tableau1[[#This Row],[Authors]]&amp;", "&amp;Tableau1[[#This Row],[Title]]&amp;" "&amp;Tableau1[[#This Row],[Journal]]&amp;". "&amp;Tableau1[[#This Row],[Year]]</f>
        <v>Nava U, Cereda MG, Bottoni F, Preziosa C, Pellegrini M, Giani A, Staurenghi G., Long-term follow-up of fellow eye in patients with lamellar macular hole. Graefes Arch Clin Exp Ophthalmol. 2017</v>
      </c>
    </row>
    <row r="5448" spans="1:29" x14ac:dyDescent="0.3">
      <c r="A5448">
        <v>2174</v>
      </c>
      <c r="B5448" t="s">
        <v>5409</v>
      </c>
      <c r="C5448" t="s">
        <v>15654</v>
      </c>
      <c r="D5448" t="s">
        <v>25831</v>
      </c>
      <c r="E5448" t="s">
        <v>2443</v>
      </c>
      <c r="F5448" s="10"/>
      <c r="G5448">
        <v>2017</v>
      </c>
      <c r="J5448">
        <v>0.48485517300771275</v>
      </c>
      <c r="L5448" t="s">
        <v>36645</v>
      </c>
      <c r="M5448">
        <v>28806446</v>
      </c>
      <c r="Q5448" s="10"/>
      <c r="R5448" s="11">
        <f t="shared" si="170"/>
        <v>0</v>
      </c>
      <c r="U5448" s="11">
        <f t="shared" si="171"/>
        <v>0</v>
      </c>
      <c r="Y5448" s="11">
        <f>IF(SUM(Tableau1[[#This Row],[Other access]:[Sci-hub access]])&gt;=1,1,0)</f>
        <v>0</v>
      </c>
      <c r="Z5448" s="12">
        <f>IF(OR(Tableau1[[#This Row],[Access R1 + S1+ T1 ]]&gt;=1,Tableau1[[#This Row],[Access V1 +W1 + X1]]&gt;=1),1,0)</f>
        <v>0</v>
      </c>
      <c r="AB5448" s="10" t="str">
        <f>Tableau1[[#This Row],[DOI]]</f>
        <v>doi: 10.1167/iovs.16-21075</v>
      </c>
      <c r="AC5448" s="13" t="str">
        <f>Tableau1[[#This Row],[Authors]]&amp;", "&amp;Tableau1[[#This Row],[Title]]&amp;" "&amp;Tableau1[[#This Row],[Journal]]&amp;". "&amp;Tableau1[[#This Row],[Year]]</f>
        <v>Kung F, Wang W, Tran TS, Townes-Anderson E., Sema3A Reduces Sprouting of Adult Rod Photoreceptors In Vitro. Invest Ophthalmol Vis Sci. 2017</v>
      </c>
    </row>
    <row r="5449" spans="1:29" ht="28.8" x14ac:dyDescent="0.3">
      <c r="A5449">
        <v>3988</v>
      </c>
      <c r="B5449" t="s">
        <v>7141</v>
      </c>
      <c r="C5449" t="s">
        <v>17378</v>
      </c>
      <c r="D5449" t="s">
        <v>27568</v>
      </c>
      <c r="E5449" t="s">
        <v>2523</v>
      </c>
      <c r="F5449" s="10"/>
      <c r="G5449">
        <v>2017</v>
      </c>
      <c r="J5449">
        <v>0.48486694130638819</v>
      </c>
      <c r="L5449" t="s">
        <v>38428</v>
      </c>
      <c r="M5449">
        <v>28498374</v>
      </c>
      <c r="Q5449" s="10"/>
      <c r="R5449" s="11">
        <f t="shared" si="170"/>
        <v>0</v>
      </c>
      <c r="U5449" s="11">
        <f t="shared" si="171"/>
        <v>0</v>
      </c>
      <c r="Y5449" s="11">
        <f>IF(SUM(Tableau1[[#This Row],[Other access]:[Sci-hub access]])&gt;=1,1,0)</f>
        <v>0</v>
      </c>
      <c r="Z5449" s="12">
        <f>IF(OR(Tableau1[[#This Row],[Access R1 + S1+ T1 ]]&gt;=1,Tableau1[[#This Row],[Access V1 +W1 + X1]]&gt;=1),1,0)</f>
        <v>0</v>
      </c>
      <c r="AB5449" s="10" t="str">
        <f>Tableau1[[#This Row],[DOI]]</f>
        <v>doi: 10.1038/eye.2017.75</v>
      </c>
      <c r="AC5449" s="13" t="str">
        <f>Tableau1[[#This Row],[Authors]]&amp;", "&amp;Tableau1[[#This Row],[Title]]&amp;" "&amp;Tableau1[[#This Row],[Journal]]&amp;". "&amp;Tableau1[[#This Row],[Year]]</f>
        <v>Comyn O, Wickham L, Charteris DG, Sullivan PM, Ezra E, Gregor Z, Aylward GW, da Cruz L, Fabinyi D, Peto T, Restori M, Xing W, Bunce C, Hykin PG, Bainbridge JW., Ranibizumab pretreatment in diabetic vitrectomy: a pilot randomised controlled trial (the RaDiVit study). Eye (Lond). 2017</v>
      </c>
    </row>
    <row r="5450" spans="1:29" x14ac:dyDescent="0.3">
      <c r="A5450">
        <v>7152</v>
      </c>
      <c r="B5450" t="s">
        <v>9994</v>
      </c>
      <c r="C5450" t="s">
        <v>20196</v>
      </c>
      <c r="D5450" t="s">
        <v>30428</v>
      </c>
      <c r="E5450" t="s">
        <v>2874</v>
      </c>
      <c r="F5450" s="10"/>
      <c r="G5450">
        <v>2017</v>
      </c>
      <c r="J5450">
        <v>0.48505158826157069</v>
      </c>
      <c r="L5450" t="s">
        <v>41508</v>
      </c>
      <c r="M5450">
        <v>28123026</v>
      </c>
      <c r="Q5450" s="10"/>
      <c r="R5450" s="11">
        <f t="shared" si="170"/>
        <v>0</v>
      </c>
      <c r="U5450" s="11">
        <f t="shared" si="171"/>
        <v>0</v>
      </c>
      <c r="Y5450" s="11">
        <f>IF(SUM(Tableau1[[#This Row],[Other access]:[Sci-hub access]])&gt;=1,1,0)</f>
        <v>0</v>
      </c>
      <c r="Z5450" s="12">
        <f>IF(OR(Tableau1[[#This Row],[Access R1 + S1+ T1 ]]&gt;=1,Tableau1[[#This Row],[Access V1 +W1 + X1]]&gt;=1),1,0)</f>
        <v>0</v>
      </c>
      <c r="AB5450" s="10" t="str">
        <f>Tableau1[[#This Row],[DOI]]</f>
        <v>doi: 10.1523/JNEUROSCI.3178-16.2016</v>
      </c>
      <c r="AC5450" s="13" t="str">
        <f>Tableau1[[#This Row],[Authors]]&amp;", "&amp;Tableau1[[#This Row],[Title]]&amp;" "&amp;Tableau1[[#This Row],[Journal]]&amp;". "&amp;Tableau1[[#This Row],[Year]]</f>
        <v>Wang Y, Zhang B, Tao X, Wensveen JM, Smith EL Rd, Chino YM., Noisy Spiking in Visual Area V2 of Amblyopic Monkeys. J Neurosci. 2017</v>
      </c>
    </row>
    <row r="5451" spans="1:29" x14ac:dyDescent="0.3">
      <c r="A5451">
        <v>4670</v>
      </c>
      <c r="B5451" t="s">
        <v>7786</v>
      </c>
      <c r="C5451" t="s">
        <v>17279</v>
      </c>
      <c r="D5451" t="s">
        <v>28216</v>
      </c>
      <c r="E5451" t="s">
        <v>3024</v>
      </c>
      <c r="F5451" s="10"/>
      <c r="G5451">
        <v>2017</v>
      </c>
      <c r="J5451">
        <v>0.48510626034218551</v>
      </c>
      <c r="L5451" t="s">
        <v>39086</v>
      </c>
      <c r="M5451">
        <v>28421125</v>
      </c>
      <c r="Q5451" s="10"/>
      <c r="R5451" s="11">
        <f t="shared" si="170"/>
        <v>0</v>
      </c>
      <c r="U5451" s="11">
        <f t="shared" si="171"/>
        <v>0</v>
      </c>
      <c r="Y5451" s="11">
        <f>IF(SUM(Tableau1[[#This Row],[Other access]:[Sci-hub access]])&gt;=1,1,0)</f>
        <v>0</v>
      </c>
      <c r="Z5451" s="12">
        <f>IF(OR(Tableau1[[#This Row],[Access R1 + S1+ T1 ]]&gt;=1,Tableau1[[#This Row],[Access V1 +W1 + X1]]&gt;=1),1,0)</f>
        <v>0</v>
      </c>
      <c r="AB5451" s="10" t="str">
        <f>Tableau1[[#This Row],[DOI]]</f>
        <v>doi: 10.1155/2017/2483137</v>
      </c>
      <c r="AC5451" s="13" t="str">
        <f>Tableau1[[#This Row],[Authors]]&amp;", "&amp;Tableau1[[#This Row],[Title]]&amp;" "&amp;Tableau1[[#This Row],[Journal]]&amp;". "&amp;Tableau1[[#This Row],[Year]]</f>
        <v>Zhou W, Wu C, Chen D, Wang Z, Yi Y, Du W., Automatic Microaneurysms Detection Based on Multifeature Fusion Dictionary Learning. Comput Math Methods Med. 2017</v>
      </c>
    </row>
    <row r="5452" spans="1:29" x14ac:dyDescent="0.3">
      <c r="A5452">
        <v>1276</v>
      </c>
      <c r="B5452" t="s">
        <v>4536</v>
      </c>
      <c r="C5452" t="s">
        <v>14788</v>
      </c>
      <c r="D5452" t="s">
        <v>24957</v>
      </c>
      <c r="E5452" t="s">
        <v>2462</v>
      </c>
      <c r="F5452" s="10"/>
      <c r="G5452">
        <v>2017</v>
      </c>
      <c r="J5452">
        <v>0.48513169117355026</v>
      </c>
      <c r="L5452" t="s">
        <v>35761</v>
      </c>
      <c r="M5452">
        <v>28982354</v>
      </c>
      <c r="Q5452" s="10"/>
      <c r="R5452" s="11">
        <f t="shared" si="170"/>
        <v>0</v>
      </c>
      <c r="U5452" s="11">
        <f t="shared" si="171"/>
        <v>0</v>
      </c>
      <c r="Y5452" s="11">
        <f>IF(SUM(Tableau1[[#This Row],[Other access]:[Sci-hub access]])&gt;=1,1,0)</f>
        <v>0</v>
      </c>
      <c r="Z5452" s="12">
        <f>IF(OR(Tableau1[[#This Row],[Access R1 + S1+ T1 ]]&gt;=1,Tableau1[[#This Row],[Access V1 +W1 + X1]]&gt;=1),1,0)</f>
        <v>0</v>
      </c>
      <c r="AB5452" s="10" t="str">
        <f>Tableau1[[#This Row],[DOI]]</f>
        <v>doi: 10.1186/s12886-017-0581-5</v>
      </c>
      <c r="AC5452" s="13" t="str">
        <f>Tableau1[[#This Row],[Authors]]&amp;", "&amp;Tableau1[[#This Row],[Title]]&amp;" "&amp;Tableau1[[#This Row],[Journal]]&amp;". "&amp;Tableau1[[#This Row],[Year]]</f>
        <v>Guo C, Zhu R, Qiu J, Zhu L, Yang L., Subretinal echinococcosis: a case report. BMC Ophthalmol. 2017</v>
      </c>
    </row>
    <row r="5453" spans="1:29" x14ac:dyDescent="0.3">
      <c r="A5453">
        <v>5204</v>
      </c>
      <c r="B5453" t="s">
        <v>8275</v>
      </c>
      <c r="C5453" t="s">
        <v>18499</v>
      </c>
      <c r="D5453" t="s">
        <v>28705</v>
      </c>
      <c r="E5453" t="s">
        <v>2523</v>
      </c>
      <c r="F5453" s="10"/>
      <c r="G5453">
        <v>2017</v>
      </c>
      <c r="J5453">
        <v>0.48523636506539802</v>
      </c>
      <c r="L5453" t="s">
        <v>39607</v>
      </c>
      <c r="M5453">
        <v>28362425</v>
      </c>
      <c r="Q5453" s="10"/>
      <c r="R5453" s="11">
        <f t="shared" si="170"/>
        <v>0</v>
      </c>
      <c r="U5453" s="11">
        <f t="shared" si="171"/>
        <v>0</v>
      </c>
      <c r="Y5453" s="11">
        <f>IF(SUM(Tableau1[[#This Row],[Other access]:[Sci-hub access]])&gt;=1,1,0)</f>
        <v>0</v>
      </c>
      <c r="Z5453" s="12">
        <f>IF(OR(Tableau1[[#This Row],[Access R1 + S1+ T1 ]]&gt;=1,Tableau1[[#This Row],[Access V1 +W1 + X1]]&gt;=1),1,0)</f>
        <v>0</v>
      </c>
      <c r="AB5453" s="10" t="str">
        <f>Tableau1[[#This Row],[DOI]]</f>
        <v>doi: 10.1038/eye.2017.48</v>
      </c>
      <c r="AC5453" s="13" t="str">
        <f>Tableau1[[#This Row],[Authors]]&amp;", "&amp;Tableau1[[#This Row],[Title]]&amp;" "&amp;Tableau1[[#This Row],[Journal]]&amp;". "&amp;Tableau1[[#This Row],[Year]]</f>
        <v>Maiolo C, Fresina M, Campos EC., Role of magnetic resonance imaging in heavy eye syndrome. Eye (Lond). 2017</v>
      </c>
    </row>
    <row r="5454" spans="1:29" x14ac:dyDescent="0.3">
      <c r="A5454">
        <v>5276</v>
      </c>
      <c r="B5454" t="s">
        <v>8340</v>
      </c>
      <c r="C5454" t="s">
        <v>18564</v>
      </c>
      <c r="D5454" t="s">
        <v>28770</v>
      </c>
      <c r="E5454" t="s">
        <v>34031</v>
      </c>
      <c r="F5454" s="10"/>
      <c r="G5454">
        <v>2017</v>
      </c>
      <c r="J5454">
        <v>0.48535682784560097</v>
      </c>
      <c r="L5454" t="s">
        <v>39671</v>
      </c>
      <c r="M5454">
        <v>28355091</v>
      </c>
      <c r="Q5454" s="10"/>
      <c r="R5454" s="11">
        <f t="shared" si="170"/>
        <v>0</v>
      </c>
      <c r="U5454" s="11">
        <f t="shared" si="171"/>
        <v>0</v>
      </c>
      <c r="Y5454" s="11">
        <f>IF(SUM(Tableau1[[#This Row],[Other access]:[Sci-hub access]])&gt;=1,1,0)</f>
        <v>0</v>
      </c>
      <c r="Z5454" s="12">
        <f>IF(OR(Tableau1[[#This Row],[Access R1 + S1+ T1 ]]&gt;=1,Tableau1[[#This Row],[Access V1 +W1 + X1]]&gt;=1),1,0)</f>
        <v>0</v>
      </c>
      <c r="AB5454" s="10" t="str">
        <f>Tableau1[[#This Row],[DOI]]</f>
        <v>doi: 10.1089/jop.2016.0140</v>
      </c>
      <c r="AC5454" s="13" t="str">
        <f>Tableau1[[#This Row],[Authors]]&amp;", "&amp;Tableau1[[#This Row],[Title]]&amp;" "&amp;Tableau1[[#This Row],[Journal]]&amp;". "&amp;Tableau1[[#This Row],[Year]]</f>
        <v>Port AD, Orlin A, Kiss S, Patel S, D'Amico DJ, Gupta MP., Cytomegalovirus Retinitis: A Review. J Ocul Pharmacol Ther. 2017</v>
      </c>
    </row>
    <row r="5455" spans="1:29" x14ac:dyDescent="0.3">
      <c r="A5455">
        <v>6648</v>
      </c>
      <c r="B5455" t="s">
        <v>9556</v>
      </c>
      <c r="C5455" t="s">
        <v>19763</v>
      </c>
      <c r="D5455" t="s">
        <v>29989</v>
      </c>
      <c r="E5455" t="s">
        <v>2523</v>
      </c>
      <c r="F5455" s="10"/>
      <c r="G5455">
        <v>2017</v>
      </c>
      <c r="J5455">
        <v>0.48538569275110088</v>
      </c>
      <c r="L5455" t="s">
        <v>41011</v>
      </c>
      <c r="M5455">
        <v>28186507</v>
      </c>
      <c r="Q5455" s="10"/>
      <c r="R5455" s="11">
        <f t="shared" si="170"/>
        <v>0</v>
      </c>
      <c r="U5455" s="11">
        <f t="shared" si="171"/>
        <v>0</v>
      </c>
      <c r="Y5455" s="11">
        <f>IF(SUM(Tableau1[[#This Row],[Other access]:[Sci-hub access]])&gt;=1,1,0)</f>
        <v>0</v>
      </c>
      <c r="Z5455" s="12">
        <f>IF(OR(Tableau1[[#This Row],[Access R1 + S1+ T1 ]]&gt;=1,Tableau1[[#This Row],[Access V1 +W1 + X1]]&gt;=1),1,0)</f>
        <v>0</v>
      </c>
      <c r="AB5455" s="10" t="str">
        <f>Tableau1[[#This Row],[DOI]]</f>
        <v>doi: 10.1038/eye.2017.6</v>
      </c>
      <c r="AC5455" s="13" t="str">
        <f>Tableau1[[#This Row],[Authors]]&amp;", "&amp;Tableau1[[#This Row],[Title]]&amp;" "&amp;Tableau1[[#This Row],[Journal]]&amp;". "&amp;Tableau1[[#This Row],[Year]]</f>
        <v>Almuhtaseb H, Kanavati S, Rufai SR, Lotery AJ., One-year real-world outcomes in patients receiving fixed-dosing aflibercept for neovascular age-related macular degeneration. Eye (Lond). 2017</v>
      </c>
    </row>
    <row r="5456" spans="1:29" x14ac:dyDescent="0.3">
      <c r="A5456">
        <v>5032</v>
      </c>
      <c r="B5456" t="s">
        <v>8121</v>
      </c>
      <c r="C5456" t="s">
        <v>18348</v>
      </c>
      <c r="D5456" t="s">
        <v>28551</v>
      </c>
      <c r="E5456" t="s">
        <v>2549</v>
      </c>
      <c r="F5456" s="10"/>
      <c r="G5456">
        <v>2017</v>
      </c>
      <c r="J5456">
        <v>0.48539998819436103</v>
      </c>
      <c r="L5456" t="s">
        <v>39440</v>
      </c>
      <c r="M5456">
        <v>28380099</v>
      </c>
      <c r="Q5456" s="10"/>
      <c r="R5456" s="11">
        <f t="shared" si="170"/>
        <v>0</v>
      </c>
      <c r="U5456" s="11">
        <f t="shared" si="171"/>
        <v>0</v>
      </c>
      <c r="Y5456" s="11">
        <f>IF(SUM(Tableau1[[#This Row],[Other access]:[Sci-hub access]])&gt;=1,1,0)</f>
        <v>0</v>
      </c>
      <c r="Z5456" s="12">
        <f>IF(OR(Tableau1[[#This Row],[Access R1 + S1+ T1 ]]&gt;=1,Tableau1[[#This Row],[Access V1 +W1 + X1]]&gt;=1),1,0)</f>
        <v>0</v>
      </c>
      <c r="AB5456" s="10" t="str">
        <f>Tableau1[[#This Row],[DOI]]</f>
        <v>doi: 10.5935/0004-2749.20170009</v>
      </c>
      <c r="AC5456" s="13" t="str">
        <f>Tableau1[[#This Row],[Authors]]&amp;", "&amp;Tableau1[[#This Row],[Title]]&amp;" "&amp;Tableau1[[#This Row],[Journal]]&amp;". "&amp;Tableau1[[#This Row],[Year]]</f>
        <v>Sukgen EA, Koçluk Y., The vascularization process after intravitreal ranibizumab injections for aggressive posterior retinopathy of prematurity. Arq Bras Oftalmol. 2017</v>
      </c>
    </row>
    <row r="5457" spans="1:29" x14ac:dyDescent="0.3">
      <c r="A5457">
        <v>7657</v>
      </c>
      <c r="B5457" t="s">
        <v>10435</v>
      </c>
      <c r="C5457" t="s">
        <v>20632</v>
      </c>
      <c r="D5457" t="s">
        <v>30871</v>
      </c>
      <c r="E5457" t="s">
        <v>2451</v>
      </c>
      <c r="F5457" s="10"/>
      <c r="G5457">
        <v>2017</v>
      </c>
      <c r="J5457">
        <v>0.48560707506181222</v>
      </c>
      <c r="L5457" t="s">
        <v>42010</v>
      </c>
      <c r="M5457">
        <v>28068365</v>
      </c>
      <c r="Q5457" s="10"/>
      <c r="R5457" s="11">
        <f t="shared" si="170"/>
        <v>0</v>
      </c>
      <c r="U5457" s="11">
        <f t="shared" si="171"/>
        <v>0</v>
      </c>
      <c r="Y5457" s="11">
        <f>IF(SUM(Tableau1[[#This Row],[Other access]:[Sci-hub access]])&gt;=1,1,0)</f>
        <v>0</v>
      </c>
      <c r="Z5457" s="12">
        <f>IF(OR(Tableau1[[#This Row],[Access R1 + S1+ T1 ]]&gt;=1,Tableau1[[#This Row],[Access V1 +W1 + X1]]&gt;=1),1,0)</f>
        <v>0</v>
      </c>
      <c r="AB5457" s="10" t="str">
        <f>Tableau1[[#This Row],[DOI]]</f>
        <v>doi: 10.1371/journal.pone.0169438</v>
      </c>
      <c r="AC5457" s="13" t="str">
        <f>Tableau1[[#This Row],[Authors]]&amp;", "&amp;Tableau1[[#This Row],[Title]]&amp;" "&amp;Tableau1[[#This Row],[Journal]]&amp;". "&amp;Tableau1[[#This Row],[Year]]</f>
        <v>Zimmermann M, Pitz S, Schmidtmann I, Pfeiffer N, Wasielica-Poslednik J., Tonographic Effect of Ocular Response Analyzer in Comparison to Goldmann Applanation Tonometry. PLoS One. 2017</v>
      </c>
    </row>
    <row r="5458" spans="1:29" x14ac:dyDescent="0.3">
      <c r="A5458">
        <v>3773</v>
      </c>
      <c r="B5458" t="s">
        <v>6941</v>
      </c>
      <c r="C5458" t="s">
        <v>17181</v>
      </c>
      <c r="D5458" t="s">
        <v>27365</v>
      </c>
      <c r="E5458" t="s">
        <v>2443</v>
      </c>
      <c r="F5458" s="10"/>
      <c r="G5458">
        <v>2017</v>
      </c>
      <c r="J5458">
        <v>0.48566323700525049</v>
      </c>
      <c r="L5458" t="s">
        <v>38217</v>
      </c>
      <c r="M5458">
        <v>28535270</v>
      </c>
      <c r="Q5458" s="10"/>
      <c r="R5458" s="11">
        <f t="shared" si="170"/>
        <v>0</v>
      </c>
      <c r="U5458" s="11">
        <f t="shared" si="171"/>
        <v>0</v>
      </c>
      <c r="Y5458" s="11">
        <f>IF(SUM(Tableau1[[#This Row],[Other access]:[Sci-hub access]])&gt;=1,1,0)</f>
        <v>0</v>
      </c>
      <c r="Z5458" s="12">
        <f>IF(OR(Tableau1[[#This Row],[Access R1 + S1+ T1 ]]&gt;=1,Tableau1[[#This Row],[Access V1 +W1 + X1]]&gt;=1),1,0)</f>
        <v>0</v>
      </c>
      <c r="AB5458" s="10" t="str">
        <f>Tableau1[[#This Row],[DOI]]</f>
        <v>doi: 10.1167/iovs.16-20659</v>
      </c>
      <c r="AC5458" s="13" t="str">
        <f>Tableau1[[#This Row],[Authors]]&amp;", "&amp;Tableau1[[#This Row],[Title]]&amp;" "&amp;Tableau1[[#This Row],[Journal]]&amp;". "&amp;Tableau1[[#This Row],[Year]]</f>
        <v>Maynard ML, Zele AJ, Kwan AS, Feigl B., Intrinsically Photosensitive Retinal Ganglion Cell Function, Sleep Efficiency and Depression in Advanced Age-Related Macular Degeneration. Invest Ophthalmol Vis Sci. 2017</v>
      </c>
    </row>
    <row r="5459" spans="1:29" x14ac:dyDescent="0.3">
      <c r="A5459">
        <v>2417</v>
      </c>
      <c r="B5459" t="s">
        <v>5642</v>
      </c>
      <c r="C5459" t="s">
        <v>15887</v>
      </c>
      <c r="D5459" t="s">
        <v>26064</v>
      </c>
      <c r="E5459" t="s">
        <v>2451</v>
      </c>
      <c r="F5459" s="10"/>
      <c r="G5459">
        <v>2017</v>
      </c>
      <c r="J5459">
        <v>0.48573091394866419</v>
      </c>
      <c r="L5459" t="s">
        <v>36882</v>
      </c>
      <c r="M5459">
        <v>28749981</v>
      </c>
      <c r="Q5459" s="10"/>
      <c r="R5459" s="11">
        <f t="shared" si="170"/>
        <v>0</v>
      </c>
      <c r="U5459" s="11">
        <f t="shared" si="171"/>
        <v>0</v>
      </c>
      <c r="Y5459" s="11">
        <f>IF(SUM(Tableau1[[#This Row],[Other access]:[Sci-hub access]])&gt;=1,1,0)</f>
        <v>0</v>
      </c>
      <c r="Z5459" s="12">
        <f>IF(OR(Tableau1[[#This Row],[Access R1 + S1+ T1 ]]&gt;=1,Tableau1[[#This Row],[Access V1 +W1 + X1]]&gt;=1),1,0)</f>
        <v>0</v>
      </c>
      <c r="AB5459" s="10" t="str">
        <f>Tableau1[[#This Row],[DOI]]</f>
        <v>doi: 10.1371/journal.pone.0181565</v>
      </c>
      <c r="AC5459" s="13" t="str">
        <f>Tableau1[[#This Row],[Authors]]&amp;", "&amp;Tableau1[[#This Row],[Title]]&amp;" "&amp;Tableau1[[#This Row],[Journal]]&amp;". "&amp;Tableau1[[#This Row],[Year]]</f>
        <v>Erskine N, Tran H, Levin L, Ulbricht C, Fingeroth J, Kiefe C, Goldberg RJ, Singh S., A systematic review and meta-analysis on herpes zoster and the risk of cardiac and cerebrovascular events. PLoS One. 2017</v>
      </c>
    </row>
    <row r="5460" spans="1:29" x14ac:dyDescent="0.3">
      <c r="A5460">
        <v>7014</v>
      </c>
      <c r="B5460" t="s">
        <v>9870</v>
      </c>
      <c r="C5460" t="s">
        <v>20073</v>
      </c>
      <c r="D5460" t="s">
        <v>30304</v>
      </c>
      <c r="E5460" t="s">
        <v>2443</v>
      </c>
      <c r="F5460" s="10"/>
      <c r="G5460">
        <v>2017</v>
      </c>
      <c r="J5460">
        <v>0.48582971151702736</v>
      </c>
      <c r="L5460" t="s">
        <v>41371</v>
      </c>
      <c r="M5460">
        <v>28135362</v>
      </c>
      <c r="Q5460" s="10"/>
      <c r="R5460" s="11">
        <f t="shared" si="170"/>
        <v>0</v>
      </c>
      <c r="U5460" s="11">
        <f t="shared" si="171"/>
        <v>0</v>
      </c>
      <c r="Y5460" s="11">
        <f>IF(SUM(Tableau1[[#This Row],[Other access]:[Sci-hub access]])&gt;=1,1,0)</f>
        <v>0</v>
      </c>
      <c r="Z5460" s="12">
        <f>IF(OR(Tableau1[[#This Row],[Access R1 + S1+ T1 ]]&gt;=1,Tableau1[[#This Row],[Access V1 +W1 + X1]]&gt;=1),1,0)</f>
        <v>0</v>
      </c>
      <c r="AB5460" s="10" t="str">
        <f>Tableau1[[#This Row],[DOI]]</f>
        <v>doi: 10.1167/iovs.16-20880</v>
      </c>
      <c r="AC5460" s="13" t="str">
        <f>Tableau1[[#This Row],[Authors]]&amp;", "&amp;Tableau1[[#This Row],[Title]]&amp;" "&amp;Tableau1[[#This Row],[Journal]]&amp;". "&amp;Tableau1[[#This Row],[Year]]</f>
        <v>De Roo AK, Wouters J, Govaere O, Foets B, van den Oord JJ., Identification of Circulating Fibrocytes and Dendritic Derivatives in Corneal Endothelium of Patients With Fuchs' Dystrophy. Invest Ophthalmol Vis Sci. 2017</v>
      </c>
    </row>
    <row r="5461" spans="1:29" ht="28.8" x14ac:dyDescent="0.3">
      <c r="A5461">
        <v>9511</v>
      </c>
      <c r="B5461" t="s">
        <v>12075</v>
      </c>
      <c r="C5461" t="s">
        <v>22250</v>
      </c>
      <c r="D5461" t="s">
        <v>32521</v>
      </c>
      <c r="E5461" t="s">
        <v>34015</v>
      </c>
      <c r="F5461" s="10"/>
      <c r="G5461">
        <v>2017</v>
      </c>
      <c r="J5461">
        <v>0.48593896063704189</v>
      </c>
      <c r="L5461" t="s">
        <v>43794</v>
      </c>
      <c r="M5461">
        <v>27668351</v>
      </c>
      <c r="Q5461" s="10"/>
      <c r="R5461" s="11">
        <f t="shared" si="170"/>
        <v>0</v>
      </c>
      <c r="U5461" s="11">
        <f t="shared" si="171"/>
        <v>0</v>
      </c>
      <c r="Y5461" s="11">
        <f>IF(SUM(Tableau1[[#This Row],[Other access]:[Sci-hub access]])&gt;=1,1,0)</f>
        <v>0</v>
      </c>
      <c r="Z5461" s="12">
        <f>IF(OR(Tableau1[[#This Row],[Access R1 + S1+ T1 ]]&gt;=1,Tableau1[[#This Row],[Access V1 +W1 + X1]]&gt;=1),1,0)</f>
        <v>0</v>
      </c>
      <c r="AB5461" s="10" t="str">
        <f>Tableau1[[#This Row],[DOI]]</f>
        <v>doi: 10.1080/13816810.2016.1217548</v>
      </c>
      <c r="AC5461" s="13" t="str">
        <f>Tableau1[[#This Row],[Authors]]&amp;", "&amp;Tableau1[[#This Row],[Title]]&amp;" "&amp;Tableau1[[#This Row],[Journal]]&amp;". "&amp;Tableau1[[#This Row],[Year]]</f>
        <v>López-Valverde G, Garcia-Martin E, Fernández-Mateos J, Cruz-González F, Larrosa-Povés JM, Polo-Llorens V, Pablo-Júlvez LE, González-Sarmiento R., Study of association between pre-senile cataracts and rs11615 of ERCC1, rs13181 of ERCC2, and rs25487 of XRCC1 polymorphisms in a Spanish population. Ophthalmic Genet. 2017</v>
      </c>
    </row>
    <row r="5462" spans="1:29" x14ac:dyDescent="0.3">
      <c r="A5462">
        <v>3547</v>
      </c>
      <c r="B5462" t="s">
        <v>6720</v>
      </c>
      <c r="C5462" t="s">
        <v>16962</v>
      </c>
      <c r="D5462" t="s">
        <v>27144</v>
      </c>
      <c r="E5462" t="s">
        <v>34144</v>
      </c>
      <c r="F5462" s="10"/>
      <c r="G5462">
        <v>2017</v>
      </c>
      <c r="J5462">
        <v>0.48593918499840338</v>
      </c>
      <c r="L5462" t="s">
        <v>37994</v>
      </c>
      <c r="M5462">
        <v>28573330</v>
      </c>
      <c r="Q5462" s="10"/>
      <c r="R5462" s="11">
        <f t="shared" si="170"/>
        <v>0</v>
      </c>
      <c r="U5462" s="11">
        <f t="shared" si="171"/>
        <v>0</v>
      </c>
      <c r="Y5462" s="11">
        <f>IF(SUM(Tableau1[[#This Row],[Other access]:[Sci-hub access]])&gt;=1,1,0)</f>
        <v>0</v>
      </c>
      <c r="Z5462" s="12">
        <f>IF(OR(Tableau1[[#This Row],[Access R1 + S1+ T1 ]]&gt;=1,Tableau1[[#This Row],[Access V1 +W1 + X1]]&gt;=1),1,0)</f>
        <v>0</v>
      </c>
      <c r="AB5462" s="10" t="str">
        <f>Tableau1[[#This Row],[DOI]]</f>
        <v>doi: 10.1007/s00259-017-3735-z</v>
      </c>
      <c r="AC5462" s="13" t="str">
        <f>Tableau1[[#This Row],[Authors]]&amp;", "&amp;Tableau1[[#This Row],[Title]]&amp;" "&amp;Tableau1[[#This Row],[Journal]]&amp;". "&amp;Tableau1[[#This Row],[Year]]</f>
        <v>Higashiyama A, Komori T, Inada Y, Nishizawa M, Nakajima H, Narumi Y., Diffuse (18)F-FDG uptake throughout the spinal cord in the acute phase of Neuromyelitis Optica Spectrum disorder. Eur J Nucl Med Mol Imaging. 2017</v>
      </c>
    </row>
    <row r="5463" spans="1:29" ht="28.8" x14ac:dyDescent="0.3">
      <c r="A5463">
        <v>4714</v>
      </c>
      <c r="B5463" t="s">
        <v>428</v>
      </c>
      <c r="C5463" t="s">
        <v>429</v>
      </c>
      <c r="D5463" t="s">
        <v>430</v>
      </c>
      <c r="E5463" t="s">
        <v>2899</v>
      </c>
      <c r="F5463" s="10"/>
      <c r="G5463">
        <v>2017</v>
      </c>
      <c r="J5463">
        <v>0.4859854334465894</v>
      </c>
      <c r="L5463" t="s">
        <v>39130</v>
      </c>
      <c r="M5463">
        <v>28416003</v>
      </c>
      <c r="Q5463" s="10"/>
      <c r="R5463" s="11">
        <f t="shared" si="170"/>
        <v>0</v>
      </c>
      <c r="U5463" s="11">
        <f t="shared" si="171"/>
        <v>0</v>
      </c>
      <c r="Y5463" s="11">
        <f>IF(SUM(Tableau1[[#This Row],[Other access]:[Sci-hub access]])&gt;=1,1,0)</f>
        <v>0</v>
      </c>
      <c r="Z5463" s="12">
        <f>IF(OR(Tableau1[[#This Row],[Access R1 + S1+ T1 ]]&gt;=1,Tableau1[[#This Row],[Access V1 +W1 + X1]]&gt;=1),1,0)</f>
        <v>0</v>
      </c>
      <c r="AB5463" s="10" t="str">
        <f>Tableau1[[#This Row],[DOI]]</f>
        <v>doi: 10.1186/s13045-017-0464-5</v>
      </c>
      <c r="AC5463" s="13" t="str">
        <f>Tableau1[[#This Row],[Authors]]&amp;", "&amp;Tableau1[[#This Row],[Title]]&amp;" "&amp;Tableau1[[#This Row],[Journal]]&amp;". "&amp;Tableau1[[#This Row],[Year]]</f>
        <v>Brito-Zerón P, Kostov B, Fraile G, Caravia-Durán D, Maure B, Rascón FJ, Zamora M, Casanovas A, Lopez-Dupla M, Ripoll M, Pinilla B, Fonseca E, Akasbi M, de la Red G, Duarte-Millán MA, Fanlo P, Guisado-Vasco P, Pérez-Alvarez R, Chamorro AJ, Morcillo C, Jiménez-Heredia I, Sánchez-Berná I, et al., Characterization and risk estimate of cancer in patients with primary Sjögren syndrome. J Hematol Oncol. 2017</v>
      </c>
    </row>
    <row r="5464" spans="1:29" x14ac:dyDescent="0.3">
      <c r="A5464">
        <v>9215</v>
      </c>
      <c r="B5464" t="s">
        <v>11805</v>
      </c>
      <c r="C5464" t="s">
        <v>21979</v>
      </c>
      <c r="D5464" t="s">
        <v>32246</v>
      </c>
      <c r="E5464" t="s">
        <v>2448</v>
      </c>
      <c r="F5464" s="10"/>
      <c r="G5464">
        <v>2017</v>
      </c>
      <c r="J5464">
        <v>0.48627253611962162</v>
      </c>
      <c r="L5464" t="s">
        <v>43528</v>
      </c>
      <c r="M5464">
        <v>27761704</v>
      </c>
      <c r="Q5464" s="10"/>
      <c r="R5464" s="11">
        <f t="shared" si="170"/>
        <v>0</v>
      </c>
      <c r="U5464" s="11">
        <f t="shared" si="171"/>
        <v>0</v>
      </c>
      <c r="Y5464" s="11">
        <f>IF(SUM(Tableau1[[#This Row],[Other access]:[Sci-hub access]])&gt;=1,1,0)</f>
        <v>0</v>
      </c>
      <c r="Z5464" s="12">
        <f>IF(OR(Tableau1[[#This Row],[Access R1 + S1+ T1 ]]&gt;=1,Tableau1[[#This Row],[Access V1 +W1 + X1]]&gt;=1),1,0)</f>
        <v>0</v>
      </c>
      <c r="AB5464" s="10" t="str">
        <f>Tableau1[[#This Row],[DOI]]</f>
        <v>doi: 10.1007/s00417-016-3509-5</v>
      </c>
      <c r="AC5464" s="13" t="str">
        <f>Tableau1[[#This Row],[Authors]]&amp;", "&amp;Tableau1[[#This Row],[Title]]&amp;" "&amp;Tableau1[[#This Row],[Journal]]&amp;". "&amp;Tableau1[[#This Row],[Year]]</f>
        <v>Chen R, Huang G, Liu S, Ma W, Yin X, Zhou S., Limbal conjunctival versus amniotic membrane in the intraoperative application of mitomycin C for recurrent pterygium: a randomized controlled trial. Graefes Arch Clin Exp Ophthalmol. 2017</v>
      </c>
    </row>
    <row r="5465" spans="1:29" x14ac:dyDescent="0.3">
      <c r="A5465">
        <v>3573</v>
      </c>
      <c r="B5465" t="s">
        <v>6745</v>
      </c>
      <c r="C5465" t="s">
        <v>16987</v>
      </c>
      <c r="D5465" t="s">
        <v>27169</v>
      </c>
      <c r="E5465" t="s">
        <v>2451</v>
      </c>
      <c r="F5465" s="10"/>
      <c r="G5465">
        <v>2017</v>
      </c>
      <c r="J5465">
        <v>0.48628016293476861</v>
      </c>
      <c r="L5465" t="s">
        <v>38019</v>
      </c>
      <c r="M5465">
        <v>28570621</v>
      </c>
      <c r="Q5465" s="10"/>
      <c r="R5465" s="11">
        <f t="shared" si="170"/>
        <v>0</v>
      </c>
      <c r="U5465" s="11">
        <f t="shared" si="171"/>
        <v>0</v>
      </c>
      <c r="Y5465" s="11">
        <f>IF(SUM(Tableau1[[#This Row],[Other access]:[Sci-hub access]])&gt;=1,1,0)</f>
        <v>0</v>
      </c>
      <c r="Z5465" s="12">
        <f>IF(OR(Tableau1[[#This Row],[Access R1 + S1+ T1 ]]&gt;=1,Tableau1[[#This Row],[Access V1 +W1 + X1]]&gt;=1),1,0)</f>
        <v>0</v>
      </c>
      <c r="AB5465" s="10" t="str">
        <f>Tableau1[[#This Row],[DOI]]</f>
        <v>doi: 10.1371/journal.pone.0178876</v>
      </c>
      <c r="AC5465" s="13" t="str">
        <f>Tableau1[[#This Row],[Authors]]&amp;", "&amp;Tableau1[[#This Row],[Title]]&amp;" "&amp;Tableau1[[#This Row],[Journal]]&amp;". "&amp;Tableau1[[#This Row],[Year]]</f>
        <v>Lee SS, Black AA, Wood JM., Effect of glaucoma on eye movement patterns and laboratory-based hazard detection ability. PLoS One. 2017</v>
      </c>
    </row>
    <row r="5466" spans="1:29" x14ac:dyDescent="0.3">
      <c r="A5466">
        <v>3577</v>
      </c>
      <c r="B5466" t="s">
        <v>6749</v>
      </c>
      <c r="C5466" t="s">
        <v>16991</v>
      </c>
      <c r="D5466" t="s">
        <v>27173</v>
      </c>
      <c r="E5466" t="s">
        <v>34145</v>
      </c>
      <c r="F5466" s="10"/>
      <c r="G5466">
        <v>2017</v>
      </c>
      <c r="J5466">
        <v>0.48634648387709467</v>
      </c>
      <c r="L5466" t="s">
        <v>38023</v>
      </c>
      <c r="M5466">
        <v>28569783</v>
      </c>
      <c r="Q5466" s="10"/>
      <c r="R5466" s="11">
        <f t="shared" si="170"/>
        <v>0</v>
      </c>
      <c r="U5466" s="11">
        <f t="shared" si="171"/>
        <v>0</v>
      </c>
      <c r="Y5466" s="11">
        <f>IF(SUM(Tableau1[[#This Row],[Other access]:[Sci-hub access]])&gt;=1,1,0)</f>
        <v>0</v>
      </c>
      <c r="Z5466" s="12">
        <f>IF(OR(Tableau1[[#This Row],[Access R1 + S1+ T1 ]]&gt;=1,Tableau1[[#This Row],[Access V1 +W1 + X1]]&gt;=1),1,0)</f>
        <v>0</v>
      </c>
      <c r="AB5466" s="10" t="str">
        <f>Tableau1[[#This Row],[DOI]]</f>
        <v>doi: 10.1038/cddis.2017.212</v>
      </c>
      <c r="AC5466" s="13" t="str">
        <f>Tableau1[[#This Row],[Authors]]&amp;", "&amp;Tableau1[[#This Row],[Title]]&amp;" "&amp;Tableau1[[#This Row],[Journal]]&amp;". "&amp;Tableau1[[#This Row],[Year]]</f>
        <v>Kaneko A, Kiryu-Seo S, Matsumoto S, Kiyama H., Damage-induced neuronal endopeptidase (DINE) enhances axonal regeneration potential of retinal ganglion cells after optic nerve injury. Cell Death Dis. 2017</v>
      </c>
    </row>
    <row r="5467" spans="1:29" ht="28.8" x14ac:dyDescent="0.3">
      <c r="A5467">
        <v>4798</v>
      </c>
      <c r="B5467" t="s">
        <v>7903</v>
      </c>
      <c r="C5467" t="s">
        <v>18132</v>
      </c>
      <c r="D5467" t="s">
        <v>28333</v>
      </c>
      <c r="E5467" t="s">
        <v>34084</v>
      </c>
      <c r="F5467" s="10"/>
      <c r="G5467">
        <v>2017</v>
      </c>
      <c r="J5467">
        <v>0.48649421043675145</v>
      </c>
      <c r="L5467" t="s">
        <v>39211</v>
      </c>
      <c r="M5467">
        <v>28404658</v>
      </c>
      <c r="Q5467" s="10"/>
      <c r="R5467" s="11">
        <f t="shared" si="170"/>
        <v>0</v>
      </c>
      <c r="U5467" s="11">
        <f t="shared" si="171"/>
        <v>0</v>
      </c>
      <c r="Y5467" s="11">
        <f>IF(SUM(Tableau1[[#This Row],[Other access]:[Sci-hub access]])&gt;=1,1,0)</f>
        <v>0</v>
      </c>
      <c r="Z5467" s="12">
        <f>IF(OR(Tableau1[[#This Row],[Access R1 + S1+ T1 ]]&gt;=1,Tableau1[[#This Row],[Access V1 +W1 + X1]]&gt;=1),1,0)</f>
        <v>0</v>
      </c>
      <c r="AB5467" s="10" t="str">
        <f>Tableau1[[#This Row],[DOI]]</f>
        <v>doi: 10.2337/dc16-2426</v>
      </c>
      <c r="AC5467" s="13" t="str">
        <f>Tableau1[[#This Row],[Authors]]&amp;", "&amp;Tableau1[[#This Row],[Title]]&amp;" "&amp;Tableau1[[#This Row],[Journal]]&amp;". "&amp;Tableau1[[#This Row],[Year]]</f>
        <v>Lachin JM, Bebu I, Bergenstal RM, Pop-Busui R, Service FJ, Zinman B, Nathan DM; DCCT/EDIC Research Group.., Association of Glycemic Variability in Type 1 Diabetes With Progression of Microvascular Outcomes in the Diabetes Control and Complications Trial. Diabetes Care. 2017</v>
      </c>
    </row>
    <row r="5468" spans="1:29" x14ac:dyDescent="0.3">
      <c r="A5468">
        <v>8467</v>
      </c>
      <c r="B5468" t="s">
        <v>11145</v>
      </c>
      <c r="C5468" t="s">
        <v>21330</v>
      </c>
      <c r="D5468" t="s">
        <v>31584</v>
      </c>
      <c r="E5468" t="s">
        <v>2523</v>
      </c>
      <c r="F5468" s="10"/>
      <c r="G5468">
        <v>2017</v>
      </c>
      <c r="J5468">
        <v>0.48670625899132747</v>
      </c>
      <c r="L5468" t="s">
        <v>42806</v>
      </c>
      <c r="M5468">
        <v>27911444</v>
      </c>
      <c r="Q5468" s="10"/>
      <c r="R5468" s="11">
        <f t="shared" si="170"/>
        <v>0</v>
      </c>
      <c r="U5468" s="11">
        <f t="shared" si="171"/>
        <v>0</v>
      </c>
      <c r="Y5468" s="11">
        <f>IF(SUM(Tableau1[[#This Row],[Other access]:[Sci-hub access]])&gt;=1,1,0)</f>
        <v>0</v>
      </c>
      <c r="Z5468" s="12">
        <f>IF(OR(Tableau1[[#This Row],[Access R1 + S1+ T1 ]]&gt;=1,Tableau1[[#This Row],[Access V1 +W1 + X1]]&gt;=1),1,0)</f>
        <v>0</v>
      </c>
      <c r="AB5468" s="10" t="str">
        <f>Tableau1[[#This Row],[DOI]]</f>
        <v>doi: 10.1038/eye.2016.260</v>
      </c>
      <c r="AC5468" s="13" t="str">
        <f>Tableau1[[#This Row],[Authors]]&amp;", "&amp;Tableau1[[#This Row],[Title]]&amp;" "&amp;Tableau1[[#This Row],[Journal]]&amp;". "&amp;Tableau1[[#This Row],[Year]]</f>
        <v>Velaga SB, Nittala MG, Konduru RK, Heussen F, Keane PA, Sadda SR., Impact of optical coherence tomography scanning density on quantitative analyses in neovascular age-related macular degeneration. Eye (Lond). 2017</v>
      </c>
    </row>
    <row r="5469" spans="1:29" ht="28.8" x14ac:dyDescent="0.3">
      <c r="A5469">
        <v>4036</v>
      </c>
      <c r="B5469" t="s">
        <v>7187</v>
      </c>
      <c r="C5469" t="s">
        <v>17424</v>
      </c>
      <c r="D5469" t="s">
        <v>27614</v>
      </c>
      <c r="E5469" t="s">
        <v>2458</v>
      </c>
      <c r="F5469" s="10"/>
      <c r="G5469">
        <v>2017</v>
      </c>
      <c r="J5469">
        <v>0.48675049609315102</v>
      </c>
      <c r="L5469" t="s">
        <v>38476</v>
      </c>
      <c r="M5469">
        <v>28492920</v>
      </c>
      <c r="Q5469" s="10"/>
      <c r="R5469" s="11">
        <f t="shared" si="170"/>
        <v>0</v>
      </c>
      <c r="U5469" s="11">
        <f t="shared" si="171"/>
        <v>0</v>
      </c>
      <c r="Y5469" s="11">
        <f>IF(SUM(Tableau1[[#This Row],[Other access]:[Sci-hub access]])&gt;=1,1,0)</f>
        <v>0</v>
      </c>
      <c r="Z5469" s="12">
        <f>IF(OR(Tableau1[[#This Row],[Access R1 + S1+ T1 ]]&gt;=1,Tableau1[[#This Row],[Access V1 +W1 + X1]]&gt;=1),1,0)</f>
        <v>0</v>
      </c>
      <c r="AB5469" s="10" t="str">
        <f>Tableau1[[#This Row],[DOI]]</f>
        <v>doi: 10.1001/jamaophthalmol.2017.0837</v>
      </c>
      <c r="AC5469" s="13" t="str">
        <f>Tableau1[[#This Row],[Authors]]&amp;", "&amp;Tableau1[[#This Row],[Title]]&amp;" "&amp;Tableau1[[#This Row],[Journal]]&amp;". "&amp;Tableau1[[#This Row],[Year]]</f>
        <v>Hutton DW, Stein JD, Bressler NM, Jampol LM, Browning D, Glassman AR; Diabetic Retinopathy Clinical Research Network.., Cost-effectiveness of Intravitreous Ranibizumab Compared With Panretinal Photocoagulation for Proliferative Diabetic Retinopathy: Secondary Analysis From a Diabetic Retinopathy Clinical Research Network Randomized Clinical Trial. JAMA Ophthalmol. 2017</v>
      </c>
    </row>
    <row r="5470" spans="1:29" x14ac:dyDescent="0.3">
      <c r="A5470">
        <v>1955</v>
      </c>
      <c r="B5470" t="s">
        <v>5196</v>
      </c>
      <c r="C5470" t="s">
        <v>15442</v>
      </c>
      <c r="D5470" t="s">
        <v>25618</v>
      </c>
      <c r="E5470" t="s">
        <v>2617</v>
      </c>
      <c r="F5470" s="10"/>
      <c r="G5470">
        <v>2017</v>
      </c>
      <c r="J5470">
        <v>0.48693456452976358</v>
      </c>
      <c r="L5470" t="s">
        <v>36426</v>
      </c>
      <c r="M5470">
        <v>28838031</v>
      </c>
      <c r="Q5470" s="10"/>
      <c r="R5470" s="11">
        <f t="shared" si="170"/>
        <v>0</v>
      </c>
      <c r="U5470" s="11">
        <f t="shared" si="171"/>
        <v>0</v>
      </c>
      <c r="Y5470" s="11">
        <f>IF(SUM(Tableau1[[#This Row],[Other access]:[Sci-hub access]])&gt;=1,1,0)</f>
        <v>0</v>
      </c>
      <c r="Z5470" s="12">
        <f>IF(OR(Tableau1[[#This Row],[Access R1 + S1+ T1 ]]&gt;=1,Tableau1[[#This Row],[Access V1 +W1 + X1]]&gt;=1),1,0)</f>
        <v>0</v>
      </c>
      <c r="AB5470" s="10" t="str">
        <f>Tableau1[[#This Row],[DOI]]</f>
        <v>doi: 10.1002/14651858.CD011908.pub2</v>
      </c>
      <c r="AC5470" s="13" t="str">
        <f>Tableau1[[#This Row],[Authors]]&amp;", "&amp;Tableau1[[#This Row],[Title]]&amp;" "&amp;Tableau1[[#This Row],[Journal]]&amp;". "&amp;Tableau1[[#This Row],[Year]]</f>
        <v>Anshu A, Tan D, Chee SP, Mehta JS, Htoon HM., Interventions for the management of CMV-associated anterior segment inflammation. Cochrane Database Syst Rev. 2017</v>
      </c>
    </row>
    <row r="5471" spans="1:29" x14ac:dyDescent="0.3">
      <c r="A5471">
        <v>7561</v>
      </c>
      <c r="B5471" t="s">
        <v>10353</v>
      </c>
      <c r="C5471" t="s">
        <v>20553</v>
      </c>
      <c r="D5471" t="s">
        <v>30788</v>
      </c>
      <c r="E5471" t="s">
        <v>2541</v>
      </c>
      <c r="F5471" s="10"/>
      <c r="G5471">
        <v>2017</v>
      </c>
      <c r="J5471">
        <v>0.48699234327213758</v>
      </c>
      <c r="L5471" t="s">
        <v>41916</v>
      </c>
      <c r="M5471">
        <v>28079760</v>
      </c>
      <c r="Q5471" s="10"/>
      <c r="R5471" s="11">
        <f t="shared" si="170"/>
        <v>0</v>
      </c>
      <c r="U5471" s="11">
        <f t="shared" si="171"/>
        <v>0</v>
      </c>
      <c r="Y5471" s="11">
        <f>IF(SUM(Tableau1[[#This Row],[Other access]:[Sci-hub access]])&gt;=1,1,0)</f>
        <v>0</v>
      </c>
      <c r="Z5471" s="12">
        <f>IF(OR(Tableau1[[#This Row],[Access R1 + S1+ T1 ]]&gt;=1,Tableau1[[#This Row],[Access V1 +W1 + X1]]&gt;=1),1,0)</f>
        <v>0</v>
      </c>
      <c r="AB5471" s="10" t="str">
        <f>Tableau1[[#This Row],[DOI]]</f>
        <v>doi: 10.1097/WNO.0000000000000469</v>
      </c>
      <c r="AC5471" s="13" t="str">
        <f>Tableau1[[#This Row],[Authors]]&amp;", "&amp;Tableau1[[#This Row],[Title]]&amp;" "&amp;Tableau1[[#This Row],[Journal]]&amp;". "&amp;Tableau1[[#This Row],[Year]]</f>
        <v>Riley CS, Roth LA, Sampson JB, Radhakrishnan J, Herlitz LC, Blitz AM, Moazami G., A 31-Year-Old Man With a Ring-Enhancing Brain Lesion. J Neuroophthalmol. 2017</v>
      </c>
    </row>
    <row r="5472" spans="1:29" ht="28.8" x14ac:dyDescent="0.3">
      <c r="A5472">
        <v>3435</v>
      </c>
      <c r="B5472" t="s">
        <v>6610</v>
      </c>
      <c r="C5472" t="s">
        <v>16853</v>
      </c>
      <c r="D5472" t="s">
        <v>27034</v>
      </c>
      <c r="E5472" t="s">
        <v>2443</v>
      </c>
      <c r="F5472" s="10"/>
      <c r="G5472">
        <v>2017</v>
      </c>
      <c r="J5472">
        <v>0.48712886223007279</v>
      </c>
      <c r="L5472" t="s">
        <v>37884</v>
      </c>
      <c r="M5472">
        <v>28586910</v>
      </c>
      <c r="Q5472" s="10"/>
      <c r="R5472" s="11">
        <f t="shared" si="170"/>
        <v>0</v>
      </c>
      <c r="U5472" s="11">
        <f t="shared" si="171"/>
        <v>0</v>
      </c>
      <c r="Y5472" s="11">
        <f>IF(SUM(Tableau1[[#This Row],[Other access]:[Sci-hub access]])&gt;=1,1,0)</f>
        <v>0</v>
      </c>
      <c r="Z5472" s="12">
        <f>IF(OR(Tableau1[[#This Row],[Access R1 + S1+ T1 ]]&gt;=1,Tableau1[[#This Row],[Access V1 +W1 + X1]]&gt;=1),1,0)</f>
        <v>0</v>
      </c>
      <c r="AB5472" s="10" t="str">
        <f>Tableau1[[#This Row],[DOI]]</f>
        <v>doi: 10.1167/iovs.16-20726</v>
      </c>
      <c r="AC5472" s="13" t="str">
        <f>Tableau1[[#This Row],[Authors]]&amp;", "&amp;Tableau1[[#This Row],[Title]]&amp;" "&amp;Tableau1[[#This Row],[Journal]]&amp;". "&amp;Tableau1[[#This Row],[Year]]</f>
        <v>Derafshi Z, Kunzer BE, Mugler EM, Rokhmanova N, Park DW, Tajalli H, Shetty K, Ma Z, Williams JC, Hetling JR., Corneal Potential Maps Measured With Multi-Electrode Electroretinography in Rat Eyes With Experimental Lesions. Invest Ophthalmol Vis Sci. 2017</v>
      </c>
    </row>
    <row r="5473" spans="1:29" x14ac:dyDescent="0.3">
      <c r="A5473">
        <v>776</v>
      </c>
      <c r="B5473" t="s">
        <v>4039</v>
      </c>
      <c r="C5473" t="s">
        <v>14294</v>
      </c>
      <c r="D5473" t="s">
        <v>24459</v>
      </c>
      <c r="E5473" t="s">
        <v>2940</v>
      </c>
      <c r="F5473" s="10"/>
      <c r="G5473">
        <v>2017</v>
      </c>
      <c r="J5473">
        <v>0.48723304211628515</v>
      </c>
      <c r="L5473" t="s">
        <v>35269</v>
      </c>
      <c r="M5473">
        <v>29115899</v>
      </c>
      <c r="Q5473" s="10"/>
      <c r="R5473" s="11">
        <f t="shared" si="170"/>
        <v>0</v>
      </c>
      <c r="U5473" s="11">
        <f t="shared" si="171"/>
        <v>0</v>
      </c>
      <c r="Y5473" s="11">
        <f>IF(SUM(Tableau1[[#This Row],[Other access]:[Sci-hub access]])&gt;=1,1,0)</f>
        <v>0</v>
      </c>
      <c r="Z5473" s="12">
        <f>IF(OR(Tableau1[[#This Row],[Access R1 + S1+ T1 ]]&gt;=1,Tableau1[[#This Row],[Access V1 +W1 + X1]]&gt;=1),1,0)</f>
        <v>0</v>
      </c>
      <c r="AB5473" s="10" t="str">
        <f>Tableau1[[#This Row],[DOI]]</f>
        <v>doi: 10.1080/14656566.2017.1403584</v>
      </c>
      <c r="AC5473" s="13" t="str">
        <f>Tableau1[[#This Row],[Authors]]&amp;", "&amp;Tableau1[[#This Row],[Title]]&amp;" "&amp;Tableau1[[#This Row],[Journal]]&amp;". "&amp;Tableau1[[#This Row],[Year]]</f>
        <v>Rodríguez-Pomar C, Pintor J, Colligris B, Carracedo G., Therapeutic inhibitors for the treatment of dry eye syndrome. Expert Opin Pharmacother. 2017</v>
      </c>
    </row>
    <row r="5474" spans="1:29" x14ac:dyDescent="0.3">
      <c r="A5474">
        <v>8515</v>
      </c>
      <c r="B5474" t="s">
        <v>11186</v>
      </c>
      <c r="C5474" t="s">
        <v>21370</v>
      </c>
      <c r="D5474" t="s">
        <v>31625</v>
      </c>
      <c r="E5474" t="s">
        <v>2560</v>
      </c>
      <c r="F5474" s="10"/>
      <c r="G5474">
        <v>2017</v>
      </c>
      <c r="J5474">
        <v>0.48723595407443432</v>
      </c>
      <c r="L5474" t="s">
        <v>42851</v>
      </c>
      <c r="M5474">
        <v>27899256</v>
      </c>
      <c r="Q5474" s="10"/>
      <c r="R5474" s="11">
        <f t="shared" si="170"/>
        <v>0</v>
      </c>
      <c r="U5474" s="11">
        <f t="shared" si="171"/>
        <v>0</v>
      </c>
      <c r="Y5474" s="11">
        <f>IF(SUM(Tableau1[[#This Row],[Other access]:[Sci-hub access]])&gt;=1,1,0)</f>
        <v>0</v>
      </c>
      <c r="Z5474" s="12">
        <f>IF(OR(Tableau1[[#This Row],[Access R1 + S1+ T1 ]]&gt;=1,Tableau1[[#This Row],[Access V1 +W1 + X1]]&gt;=1),1,0)</f>
        <v>0</v>
      </c>
      <c r="AB5474" s="10" t="str">
        <f>Tableau1[[#This Row],[DOI]]</f>
        <v>doi: 10.1016/j.biopha.2016.11.054</v>
      </c>
      <c r="AC5474" s="13" t="str">
        <f>Tableau1[[#This Row],[Authors]]&amp;", "&amp;Tableau1[[#This Row],[Title]]&amp;" "&amp;Tableau1[[#This Row],[Journal]]&amp;". "&amp;Tableau1[[#This Row],[Year]]</f>
        <v>Shao Y, Yu Y, Zong R, Quyang L, He H, Zhou Q, Pei C., Erlotinib has tumor inhibitory effect in human retinoblastoma cells. Biomed Pharmacother. 2017</v>
      </c>
    </row>
    <row r="5475" spans="1:29" x14ac:dyDescent="0.3">
      <c r="A5475">
        <v>6711</v>
      </c>
      <c r="B5475" t="s">
        <v>9608</v>
      </c>
      <c r="C5475" t="s">
        <v>19813</v>
      </c>
      <c r="D5475" t="s">
        <v>30041</v>
      </c>
      <c r="E5475" t="s">
        <v>34336</v>
      </c>
      <c r="F5475" s="10"/>
      <c r="G5475">
        <v>2017</v>
      </c>
      <c r="J5475">
        <v>0.48727307601295533</v>
      </c>
      <c r="L5475" t="s">
        <v>41072</v>
      </c>
      <c r="M5475">
        <v>28174014</v>
      </c>
      <c r="Q5475" s="10"/>
      <c r="R5475" s="11">
        <f t="shared" si="170"/>
        <v>0</v>
      </c>
      <c r="U5475" s="11">
        <f t="shared" si="171"/>
        <v>0</v>
      </c>
      <c r="Y5475" s="11">
        <f>IF(SUM(Tableau1[[#This Row],[Other access]:[Sci-hub access]])&gt;=1,1,0)</f>
        <v>0</v>
      </c>
      <c r="Z5475" s="12">
        <f>IF(OR(Tableau1[[#This Row],[Access R1 + S1+ T1 ]]&gt;=1,Tableau1[[#This Row],[Access V1 +W1 + X1]]&gt;=1),1,0)</f>
        <v>0</v>
      </c>
      <c r="AB5475" s="10" t="str">
        <f>Tableau1[[#This Row],[DOI]]</f>
        <v>doi: 10.1016/j.jaip.2016.12.025</v>
      </c>
      <c r="AC5475" s="13" t="str">
        <f>Tableau1[[#This Row],[Authors]]&amp;", "&amp;Tableau1[[#This Row],[Title]]&amp;" "&amp;Tableau1[[#This Row],[Journal]]&amp;". "&amp;Tableau1[[#This Row],[Year]]</f>
        <v>Han YY, Forno E, Badellino HA, Celedón JC., Antibiotic Use in Early Life, Rural Residence, and Allergic Diseases in Argentinean Children. J Allergy Clin Immunol Pract. 2017</v>
      </c>
    </row>
    <row r="5476" spans="1:29" x14ac:dyDescent="0.3">
      <c r="A5476">
        <v>5313</v>
      </c>
      <c r="B5476" t="s">
        <v>8372</v>
      </c>
      <c r="C5476" t="s">
        <v>18595</v>
      </c>
      <c r="D5476" t="s">
        <v>28802</v>
      </c>
      <c r="E5476" t="s">
        <v>2807</v>
      </c>
      <c r="F5476" s="10"/>
      <c r="G5476">
        <v>2017</v>
      </c>
      <c r="J5476">
        <v>0.48728341721462742</v>
      </c>
      <c r="L5476" t="s">
        <v>39708</v>
      </c>
      <c r="M5476">
        <v>28350678</v>
      </c>
      <c r="Q5476" s="10"/>
      <c r="R5476" s="11">
        <f t="shared" si="170"/>
        <v>0</v>
      </c>
      <c r="U5476" s="11">
        <f t="shared" si="171"/>
        <v>0</v>
      </c>
      <c r="Y5476" s="11">
        <f>IF(SUM(Tableau1[[#This Row],[Other access]:[Sci-hub access]])&gt;=1,1,0)</f>
        <v>0</v>
      </c>
      <c r="Z5476" s="12">
        <f>IF(OR(Tableau1[[#This Row],[Access R1 + S1+ T1 ]]&gt;=1,Tableau1[[#This Row],[Access V1 +W1 + X1]]&gt;=1),1,0)</f>
        <v>0</v>
      </c>
      <c r="AB5476" s="10" t="str">
        <f>Tableau1[[#This Row],[DOI]]</f>
        <v>doi: 10.1097/PRS.0000000000003178</v>
      </c>
      <c r="AC5476" s="13" t="str">
        <f>Tableau1[[#This Row],[Authors]]&amp;", "&amp;Tableau1[[#This Row],[Title]]&amp;" "&amp;Tableau1[[#This Row],[Journal]]&amp;". "&amp;Tableau1[[#This Row],[Year]]</f>
        <v>Glass GE, Hon KA, Schweibert K, Bowman R, Jones BM, Dunaway DJ, Britto JA., Ocular Morbidity in the Correction of Orbital Hypertelorism and Dystopia: A 15-Year Experience. Plast Reconstr Surg. 2017</v>
      </c>
    </row>
    <row r="5477" spans="1:29" ht="28.8" x14ac:dyDescent="0.3">
      <c r="A5477">
        <v>7203</v>
      </c>
      <c r="B5477" t="s">
        <v>10041</v>
      </c>
      <c r="C5477" t="s">
        <v>20243</v>
      </c>
      <c r="D5477" t="s">
        <v>30475</v>
      </c>
      <c r="E5477" t="s">
        <v>34313</v>
      </c>
      <c r="F5477" s="10"/>
      <c r="G5477">
        <v>2017</v>
      </c>
      <c r="J5477">
        <v>0.48731828957148693</v>
      </c>
      <c r="L5477" t="s">
        <v>41559</v>
      </c>
      <c r="M5477">
        <v>28118269</v>
      </c>
      <c r="Q5477" s="10"/>
      <c r="R5477" s="11">
        <f t="shared" si="170"/>
        <v>0</v>
      </c>
      <c r="U5477" s="11">
        <f t="shared" si="171"/>
        <v>0</v>
      </c>
      <c r="Y5477" s="11">
        <f>IF(SUM(Tableau1[[#This Row],[Other access]:[Sci-hub access]])&gt;=1,1,0)</f>
        <v>0</v>
      </c>
      <c r="Z5477" s="12">
        <f>IF(OR(Tableau1[[#This Row],[Access R1 + S1+ T1 ]]&gt;=1,Tableau1[[#This Row],[Access V1 +W1 + X1]]&gt;=1),1,0)</f>
        <v>0</v>
      </c>
      <c r="AB5477" s="10" t="str">
        <f>Tableau1[[#This Row],[DOI]]</f>
        <v>doi: 10.1097/CMR.0000000000000329</v>
      </c>
      <c r="AC5477" s="13" t="str">
        <f>Tableau1[[#This Row],[Authors]]&amp;", "&amp;Tableau1[[#This Row],[Title]]&amp;" "&amp;Tableau1[[#This Row],[Journal]]&amp;". "&amp;Tableau1[[#This Row],[Year]]</f>
        <v>Oba J, Esmaeli B, Ellerhorst JA, Lyons GR, Milton DR, Wang WL, Macedo MP, Lazar AJ, Grimm EA, Chattopadhyay C., Trends in hepatocyte growth factor, insulin-like growth factor 1, thyroid-stimulating hormone, and leptin expression levels in uveal melanoma patient serum and tumor tissues: correlation to disease progression. Melanoma Res. 2017</v>
      </c>
    </row>
    <row r="5478" spans="1:29" x14ac:dyDescent="0.3">
      <c r="A5478">
        <v>4112</v>
      </c>
      <c r="B5478" t="s">
        <v>7258</v>
      </c>
      <c r="C5478" t="s">
        <v>17495</v>
      </c>
      <c r="D5478" t="s">
        <v>27686</v>
      </c>
      <c r="E5478" t="s">
        <v>2490</v>
      </c>
      <c r="F5478" s="10"/>
      <c r="G5478">
        <v>2017</v>
      </c>
      <c r="J5478">
        <v>0.48741762582496251</v>
      </c>
      <c r="L5478" t="s">
        <v>38543</v>
      </c>
      <c r="M5478">
        <v>28483495</v>
      </c>
      <c r="Q5478" s="10"/>
      <c r="R5478" s="11">
        <f t="shared" si="170"/>
        <v>0</v>
      </c>
      <c r="U5478" s="11">
        <f t="shared" si="171"/>
        <v>0</v>
      </c>
      <c r="Y5478" s="11">
        <f>IF(SUM(Tableau1[[#This Row],[Other access]:[Sci-hub access]])&gt;=1,1,0)</f>
        <v>0</v>
      </c>
      <c r="Z5478" s="12">
        <f>IF(OR(Tableau1[[#This Row],[Access R1 + S1+ T1 ]]&gt;=1,Tableau1[[#This Row],[Access V1 +W1 + X1]]&gt;=1),1,0)</f>
        <v>0</v>
      </c>
      <c r="AB5478" s="10" t="str">
        <f>Tableau1[[#This Row],[DOI]]</f>
        <v>doi: 10.1016/j.ajo.2017.04.024</v>
      </c>
      <c r="AC5478" s="13" t="str">
        <f>Tableau1[[#This Row],[Authors]]&amp;", "&amp;Tableau1[[#This Row],[Title]]&amp;" "&amp;Tableau1[[#This Row],[Journal]]&amp;". "&amp;Tableau1[[#This Row],[Year]]</f>
        <v>Schrittenlocher S, Penier M, Schaub F, Bock F, Cursiefen C, Bachmann B., Intraocular Lens Calcifications After (Triple-) Descemet Membrane Endothelial Keratoplasty. Am J Ophthalmol. 2017</v>
      </c>
    </row>
    <row r="5479" spans="1:29" x14ac:dyDescent="0.3">
      <c r="A5479">
        <v>8489</v>
      </c>
      <c r="B5479" t="s">
        <v>1715</v>
      </c>
      <c r="C5479" t="s">
        <v>1716</v>
      </c>
      <c r="D5479" t="s">
        <v>1717</v>
      </c>
      <c r="E5479" t="s">
        <v>2444</v>
      </c>
      <c r="F5479" s="10"/>
      <c r="G5479">
        <v>2017</v>
      </c>
      <c r="J5479">
        <v>0.48744498404705927</v>
      </c>
      <c r="L5479" t="e">
        <v>#VALUE!</v>
      </c>
      <c r="M5479">
        <v>27906783</v>
      </c>
      <c r="Q5479" s="10"/>
      <c r="R5479" s="11">
        <f t="shared" si="170"/>
        <v>0</v>
      </c>
      <c r="U5479" s="11">
        <f t="shared" si="171"/>
        <v>0</v>
      </c>
      <c r="Y5479" s="11">
        <f>IF(SUM(Tableau1[[#This Row],[Other access]:[Sci-hub access]])&gt;=1,1,0)</f>
        <v>0</v>
      </c>
      <c r="Z5479" s="12">
        <f>IF(OR(Tableau1[[#This Row],[Access R1 + S1+ T1 ]]&gt;=1,Tableau1[[#This Row],[Access V1 +W1 + X1]]&gt;=1),1,0)</f>
        <v>0</v>
      </c>
      <c r="AB5479" s="10" t="e">
        <f>Tableau1[[#This Row],[DOI]]</f>
        <v>#VALUE!</v>
      </c>
      <c r="AC5479" s="13" t="str">
        <f>Tableau1[[#This Row],[Authors]]&amp;", "&amp;Tableau1[[#This Row],[Title]]&amp;" "&amp;Tableau1[[#This Row],[Journal]]&amp;". "&amp;Tableau1[[#This Row],[Year]]</f>
        <v>James RH, Landry RJ, Walker BN, Ilev IK., Evaluation of the Potential Optical Radiation Hazards with Led Lamps Intended for Home Use. Health Phys. 2017</v>
      </c>
    </row>
    <row r="5480" spans="1:29" x14ac:dyDescent="0.3">
      <c r="A5480">
        <v>8026</v>
      </c>
      <c r="B5480" t="s">
        <v>10755</v>
      </c>
      <c r="C5480" t="s">
        <v>20949</v>
      </c>
      <c r="D5480" t="s">
        <v>31193</v>
      </c>
      <c r="E5480" t="s">
        <v>34395</v>
      </c>
      <c r="F5480" s="10"/>
      <c r="G5480">
        <v>2017</v>
      </c>
      <c r="J5480">
        <v>0.48757181320707677</v>
      </c>
      <c r="L5480" t="s">
        <v>42373</v>
      </c>
      <c r="M5480">
        <v>28007643</v>
      </c>
      <c r="Q5480" s="10"/>
      <c r="R5480" s="11">
        <f t="shared" si="170"/>
        <v>0</v>
      </c>
      <c r="U5480" s="11">
        <f t="shared" si="171"/>
        <v>0</v>
      </c>
      <c r="Y5480" s="11">
        <f>IF(SUM(Tableau1[[#This Row],[Other access]:[Sci-hub access]])&gt;=1,1,0)</f>
        <v>0</v>
      </c>
      <c r="Z5480" s="12">
        <f>IF(OR(Tableau1[[#This Row],[Access R1 + S1+ T1 ]]&gt;=1,Tableau1[[#This Row],[Access V1 +W1 + X1]]&gt;=1),1,0)</f>
        <v>0</v>
      </c>
      <c r="AB5480" s="10" t="str">
        <f>Tableau1[[#This Row],[DOI]]</f>
        <v>doi: 10.1016/j.neulet.2016.12.042</v>
      </c>
      <c r="AC5480" s="13" t="str">
        <f>Tableau1[[#This Row],[Authors]]&amp;", "&amp;Tableau1[[#This Row],[Title]]&amp;" "&amp;Tableau1[[#This Row],[Journal]]&amp;". "&amp;Tableau1[[#This Row],[Year]]</f>
        <v>Wang YH, Yin ZQ, Wang Y., Synergistic effect of olfactory ensheathing cells and alpha-crystallin on restoration of adult rat optic nerve injury. Neurosci Lett. 2017</v>
      </c>
    </row>
    <row r="5481" spans="1:29" x14ac:dyDescent="0.3">
      <c r="A5481">
        <v>2636</v>
      </c>
      <c r="B5481" t="s">
        <v>5851</v>
      </c>
      <c r="C5481" t="s">
        <v>16097</v>
      </c>
      <c r="D5481" t="s">
        <v>26274</v>
      </c>
      <c r="E5481" t="s">
        <v>34049</v>
      </c>
      <c r="F5481" s="10"/>
      <c r="G5481">
        <v>2017</v>
      </c>
      <c r="J5481">
        <v>0.48765694060605091</v>
      </c>
      <c r="L5481" t="s">
        <v>37099</v>
      </c>
      <c r="M5481">
        <v>28715957</v>
      </c>
      <c r="Q5481" s="10"/>
      <c r="R5481" s="11">
        <f t="shared" si="170"/>
        <v>0</v>
      </c>
      <c r="U5481" s="11">
        <f t="shared" si="171"/>
        <v>0</v>
      </c>
      <c r="Y5481" s="11">
        <f>IF(SUM(Tableau1[[#This Row],[Other access]:[Sci-hub access]])&gt;=1,1,0)</f>
        <v>0</v>
      </c>
      <c r="Z5481" s="12">
        <f>IF(OR(Tableau1[[#This Row],[Access R1 + S1+ T1 ]]&gt;=1,Tableau1[[#This Row],[Access V1 +W1 + X1]]&gt;=1),1,0)</f>
        <v>0</v>
      </c>
      <c r="AB5481" s="10" t="str">
        <f>Tableau1[[#This Row],[DOI]]</f>
        <v>doi: 10.1146/annurev-vision-102016-061338</v>
      </c>
      <c r="AC5481" s="13" t="str">
        <f>Tableau1[[#This Row],[Authors]]&amp;", "&amp;Tableau1[[#This Row],[Title]]&amp;" "&amp;Tableau1[[#This Row],[Journal]]&amp;". "&amp;Tableau1[[#This Row],[Year]]</f>
        <v>Martemyanov KA, Sampath AP., The Transduction Cascade in Retinal ON-Bipolar Cells: Signal Processing and Disease. Annu Rev Vis Sci. 2017</v>
      </c>
    </row>
    <row r="5482" spans="1:29" x14ac:dyDescent="0.3">
      <c r="A5482">
        <v>3721</v>
      </c>
      <c r="B5482" t="s">
        <v>6891</v>
      </c>
      <c r="C5482" t="s">
        <v>17131</v>
      </c>
      <c r="D5482" t="s">
        <v>27315</v>
      </c>
      <c r="E5482" t="s">
        <v>2451</v>
      </c>
      <c r="F5482" s="10"/>
      <c r="G5482">
        <v>2017</v>
      </c>
      <c r="J5482">
        <v>0.48766706881010247</v>
      </c>
      <c r="L5482" t="s">
        <v>38165</v>
      </c>
      <c r="M5482">
        <v>28542418</v>
      </c>
      <c r="Q5482" s="10"/>
      <c r="R5482" s="11">
        <f t="shared" si="170"/>
        <v>0</v>
      </c>
      <c r="U5482" s="11">
        <f t="shared" si="171"/>
        <v>0</v>
      </c>
      <c r="Y5482" s="11">
        <f>IF(SUM(Tableau1[[#This Row],[Other access]:[Sci-hub access]])&gt;=1,1,0)</f>
        <v>0</v>
      </c>
      <c r="Z5482" s="12">
        <f>IF(OR(Tableau1[[#This Row],[Access R1 + S1+ T1 ]]&gt;=1,Tableau1[[#This Row],[Access V1 +W1 + X1]]&gt;=1),1,0)</f>
        <v>0</v>
      </c>
      <c r="AB5482" s="10" t="str">
        <f>Tableau1[[#This Row],[DOI]]</f>
        <v>doi: 10.1371/journal.pone.0178030</v>
      </c>
      <c r="AC5482" s="13" t="str">
        <f>Tableau1[[#This Row],[Authors]]&amp;", "&amp;Tableau1[[#This Row],[Title]]&amp;" "&amp;Tableau1[[#This Row],[Journal]]&amp;". "&amp;Tableau1[[#This Row],[Year]]</f>
        <v>Shah D, Ali M, Shukla D, Jain S, Aakalu VK., Effects of histatin-1 peptide on human corneal epithelial cells. PLoS One. 2017</v>
      </c>
    </row>
    <row r="5483" spans="1:29" x14ac:dyDescent="0.3">
      <c r="A5483">
        <v>6727</v>
      </c>
      <c r="B5483" t="s">
        <v>9622</v>
      </c>
      <c r="C5483" t="s">
        <v>19827</v>
      </c>
      <c r="D5483" t="s">
        <v>30055</v>
      </c>
      <c r="E5483" t="s">
        <v>2758</v>
      </c>
      <c r="F5483" s="10"/>
      <c r="G5483">
        <v>2017</v>
      </c>
      <c r="J5483">
        <v>0.48775100653948633</v>
      </c>
      <c r="L5483" t="s">
        <v>41088</v>
      </c>
      <c r="M5483">
        <v>28170096</v>
      </c>
      <c r="Q5483" s="10"/>
      <c r="R5483" s="11">
        <f t="shared" si="170"/>
        <v>0</v>
      </c>
      <c r="U5483" s="11">
        <f t="shared" si="171"/>
        <v>0</v>
      </c>
      <c r="Y5483" s="11">
        <f>IF(SUM(Tableau1[[#This Row],[Other access]:[Sci-hub access]])&gt;=1,1,0)</f>
        <v>0</v>
      </c>
      <c r="Z5483" s="12">
        <f>IF(OR(Tableau1[[#This Row],[Access R1 + S1+ T1 ]]&gt;=1,Tableau1[[#This Row],[Access V1 +W1 + X1]]&gt;=1),1,0)</f>
        <v>0</v>
      </c>
      <c r="AB5483" s="10" t="str">
        <f>Tableau1[[#This Row],[DOI]]</f>
        <v>doi: 10.1111/cei.12939</v>
      </c>
      <c r="AC5483" s="13" t="str">
        <f>Tableau1[[#This Row],[Authors]]&amp;", "&amp;Tableau1[[#This Row],[Title]]&amp;" "&amp;Tableau1[[#This Row],[Journal]]&amp;". "&amp;Tableau1[[#This Row],[Year]]</f>
        <v>Hasan MS, Ryan PL, Bergmeier LA, Fortune F., Circulating NK cells and their subsets in Behçet's disease. Clin Exp Immunol. 2017</v>
      </c>
    </row>
    <row r="5484" spans="1:29" x14ac:dyDescent="0.3">
      <c r="A5484">
        <v>6962</v>
      </c>
      <c r="B5484" t="s">
        <v>9827</v>
      </c>
      <c r="C5484" t="s">
        <v>20030</v>
      </c>
      <c r="D5484" t="s">
        <v>30261</v>
      </c>
      <c r="E5484" t="s">
        <v>2445</v>
      </c>
      <c r="F5484" s="10"/>
      <c r="G5484">
        <v>2017</v>
      </c>
      <c r="J5484">
        <v>0.48780206891713418</v>
      </c>
      <c r="L5484" t="s">
        <v>41320</v>
      </c>
      <c r="M5484">
        <v>28141752</v>
      </c>
      <c r="Q5484" s="10"/>
      <c r="R5484" s="11">
        <f t="shared" si="170"/>
        <v>0</v>
      </c>
      <c r="U5484" s="11">
        <f t="shared" si="171"/>
        <v>0</v>
      </c>
      <c r="Y5484" s="11">
        <f>IF(SUM(Tableau1[[#This Row],[Other access]:[Sci-hub access]])&gt;=1,1,0)</f>
        <v>0</v>
      </c>
      <c r="Z5484" s="12">
        <f>IF(OR(Tableau1[[#This Row],[Access R1 + S1+ T1 ]]&gt;=1,Tableau1[[#This Row],[Access V1 +W1 + X1]]&gt;=1),1,0)</f>
        <v>0</v>
      </c>
      <c r="AB5484" s="10" t="str">
        <f>Tableau1[[#This Row],[DOI]]</f>
        <v>doi: 10.1097/IAE.0000000000001521</v>
      </c>
      <c r="AC5484" s="13" t="str">
        <f>Tableau1[[#This Row],[Authors]]&amp;", "&amp;Tableau1[[#This Row],[Title]]&amp;" "&amp;Tableau1[[#This Row],[Journal]]&amp;". "&amp;Tableau1[[#This Row],[Year]]</f>
        <v>Ozgonul C, Dedania VS, Cohen SR, Besirli CG., Scleral Surgery for Uveal Effusion. Retina. 2017</v>
      </c>
    </row>
    <row r="5485" spans="1:29" x14ac:dyDescent="0.3">
      <c r="A5485">
        <v>9780</v>
      </c>
      <c r="B5485" t="s">
        <v>12320</v>
      </c>
      <c r="C5485" t="s">
        <v>22492</v>
      </c>
      <c r="D5485" t="s">
        <v>32768</v>
      </c>
      <c r="E5485" t="s">
        <v>2438</v>
      </c>
      <c r="F5485" s="10"/>
      <c r="G5485">
        <v>2017</v>
      </c>
      <c r="J5485">
        <v>0.48790422789319088</v>
      </c>
      <c r="L5485" t="s">
        <v>44044</v>
      </c>
      <c r="M5485">
        <v>27587716</v>
      </c>
      <c r="Q5485" s="10"/>
      <c r="R5485" s="11">
        <f t="shared" si="170"/>
        <v>0</v>
      </c>
      <c r="U5485" s="11">
        <f t="shared" si="171"/>
        <v>0</v>
      </c>
      <c r="Y5485" s="11">
        <f>IF(SUM(Tableau1[[#This Row],[Other access]:[Sci-hub access]])&gt;=1,1,0)</f>
        <v>0</v>
      </c>
      <c r="Z5485" s="12">
        <f>IF(OR(Tableau1[[#This Row],[Access R1 + S1+ T1 ]]&gt;=1,Tableau1[[#This Row],[Access V1 +W1 + X1]]&gt;=1),1,0)</f>
        <v>0</v>
      </c>
      <c r="AB5485" s="10" t="str">
        <f>Tableau1[[#This Row],[DOI]]</f>
        <v>doi: 10.1136/bjophthalmol-2016-309281</v>
      </c>
      <c r="AC5485" s="13" t="str">
        <f>Tableau1[[#This Row],[Authors]]&amp;", "&amp;Tableau1[[#This Row],[Title]]&amp;" "&amp;Tableau1[[#This Row],[Journal]]&amp;". "&amp;Tableau1[[#This Row],[Year]]</f>
        <v>Govetto A, Sarraf D, Figueroa MS, Pierro L, Ippolito M, Risser G, Bandello F, Hubschman JP., Choroidal thickness in non-neovascular versus neovascular age-related macular degeneration: a fellow eye comparative study. Br J Ophthalmol. 2017</v>
      </c>
    </row>
    <row r="5486" spans="1:29" x14ac:dyDescent="0.3">
      <c r="A5486">
        <v>926</v>
      </c>
      <c r="B5486" t="s">
        <v>4188</v>
      </c>
      <c r="C5486" t="s">
        <v>14442</v>
      </c>
      <c r="D5486" t="s">
        <v>24609</v>
      </c>
      <c r="E5486" t="s">
        <v>2759</v>
      </c>
      <c r="F5486" s="10"/>
      <c r="G5486">
        <v>2017</v>
      </c>
      <c r="J5486">
        <v>0.48799097224471999</v>
      </c>
      <c r="L5486" t="s">
        <v>35414</v>
      </c>
      <c r="M5486">
        <v>29063473</v>
      </c>
      <c r="Q5486" s="10"/>
      <c r="R5486" s="11">
        <f t="shared" si="170"/>
        <v>0</v>
      </c>
      <c r="U5486" s="11">
        <f t="shared" si="171"/>
        <v>0</v>
      </c>
      <c r="Y5486" s="11">
        <f>IF(SUM(Tableau1[[#This Row],[Other access]:[Sci-hub access]])&gt;=1,1,0)</f>
        <v>0</v>
      </c>
      <c r="Z5486" s="12">
        <f>IF(OR(Tableau1[[#This Row],[Access R1 + S1+ T1 ]]&gt;=1,Tableau1[[#This Row],[Access V1 +W1 + X1]]&gt;=1),1,0)</f>
        <v>0</v>
      </c>
      <c r="AB5486" s="10" t="str">
        <f>Tableau1[[#This Row],[DOI]]</f>
        <v>doi: 10.1007/s10103-017-2357-9</v>
      </c>
      <c r="AC5486" s="13" t="str">
        <f>Tableau1[[#This Row],[Authors]]&amp;", "&amp;Tableau1[[#This Row],[Title]]&amp;" "&amp;Tableau1[[#This Row],[Journal]]&amp;". "&amp;Tableau1[[#This Row],[Year]]</f>
        <v>Ghoreishi M, Naderi Beni A, Naderi Beni Z, Zandi A, Kianersi F., Comparing aspheric ablation profile with standard corneal ablation for correction of myopia and myopic astigmatism, a contralateral eye study. Lasers Med Sci. 2017</v>
      </c>
    </row>
    <row r="5487" spans="1:29" x14ac:dyDescent="0.3">
      <c r="A5487">
        <v>9077</v>
      </c>
      <c r="B5487" t="s">
        <v>11687</v>
      </c>
      <c r="C5487" t="s">
        <v>21863</v>
      </c>
      <c r="D5487" t="s">
        <v>32128</v>
      </c>
      <c r="E5487" t="s">
        <v>2463</v>
      </c>
      <c r="F5487" s="10"/>
      <c r="G5487">
        <v>2017</v>
      </c>
      <c r="J5487">
        <v>0.48809350243032235</v>
      </c>
      <c r="L5487" t="s">
        <v>43399</v>
      </c>
      <c r="M5487">
        <v>27312209</v>
      </c>
      <c r="Q5487" s="10"/>
      <c r="R5487" s="11">
        <f t="shared" si="170"/>
        <v>0</v>
      </c>
      <c r="U5487" s="11">
        <f t="shared" si="171"/>
        <v>0</v>
      </c>
      <c r="Y5487" s="11">
        <f>IF(SUM(Tableau1[[#This Row],[Other access]:[Sci-hub access]])&gt;=1,1,0)</f>
        <v>0</v>
      </c>
      <c r="Z5487" s="12">
        <f>IF(OR(Tableau1[[#This Row],[Access R1 + S1+ T1 ]]&gt;=1,Tableau1[[#This Row],[Access V1 +W1 + X1]]&gt;=1),1,0)</f>
        <v>0</v>
      </c>
      <c r="AB5487" s="10" t="str">
        <f>Tableau1[[#This Row],[DOI]]</f>
        <v>doi: 10.5301/ejo.5000815</v>
      </c>
      <c r="AC5487" s="13" t="str">
        <f>Tableau1[[#This Row],[Authors]]&amp;", "&amp;Tableau1[[#This Row],[Title]]&amp;" "&amp;Tableau1[[#This Row],[Journal]]&amp;". "&amp;Tableau1[[#This Row],[Year]]</f>
        <v>Hejsek L, Stepanov A, Dusova J, Marak J, Nekolova J, Jiraskova N, Codenotti M., Microincision 25G pars plana vitrectomy with peeling of the inner limiting membrane and air tamponade in idiopathic macular hole. Eur J Ophthalmol. 2017</v>
      </c>
    </row>
    <row r="5488" spans="1:29" x14ac:dyDescent="0.3">
      <c r="A5488">
        <v>4383</v>
      </c>
      <c r="B5488" t="s">
        <v>7511</v>
      </c>
      <c r="C5488" t="s">
        <v>17747</v>
      </c>
      <c r="D5488" t="s">
        <v>27940</v>
      </c>
      <c r="E5488" t="s">
        <v>2502</v>
      </c>
      <c r="F5488" s="10"/>
      <c r="G5488">
        <v>2017</v>
      </c>
      <c r="J5488">
        <v>0.48813649377211188</v>
      </c>
      <c r="L5488" t="s">
        <v>38806</v>
      </c>
      <c r="M5488">
        <v>28449000</v>
      </c>
      <c r="Q5488" s="10"/>
      <c r="R5488" s="11">
        <f t="shared" si="170"/>
        <v>0</v>
      </c>
      <c r="U5488" s="11">
        <f t="shared" si="171"/>
        <v>0</v>
      </c>
      <c r="Y5488" s="11">
        <f>IF(SUM(Tableau1[[#This Row],[Other access]:[Sci-hub access]])&gt;=1,1,0)</f>
        <v>0</v>
      </c>
      <c r="Z5488" s="12">
        <f>IF(OR(Tableau1[[#This Row],[Access R1 + S1+ T1 ]]&gt;=1,Tableau1[[#This Row],[Access V1 +W1 + X1]]&gt;=1),1,0)</f>
        <v>0</v>
      </c>
      <c r="AB5488" s="10" t="str">
        <f>Tableau1[[#This Row],[DOI]]</f>
        <v>doi: 10.1159/000464446</v>
      </c>
      <c r="AC5488" s="13" t="str">
        <f>Tableau1[[#This Row],[Authors]]&amp;", "&amp;Tableau1[[#This Row],[Title]]&amp;" "&amp;Tableau1[[#This Row],[Journal]]&amp;". "&amp;Tableau1[[#This Row],[Year]]</f>
        <v>Lindemann F, Plange N, Kuerten D, Schimitzek H, Koutsonas A., Three-Year Follow-Up of Trabeculectomy with 5-Fluorouracil. Ophthalmic Res. 2017</v>
      </c>
    </row>
    <row r="5489" spans="1:29" x14ac:dyDescent="0.3">
      <c r="A5489">
        <v>5034</v>
      </c>
      <c r="B5489" t="s">
        <v>8123</v>
      </c>
      <c r="C5489" t="s">
        <v>18350</v>
      </c>
      <c r="D5489" t="s">
        <v>28553</v>
      </c>
      <c r="E5489" t="s">
        <v>2549</v>
      </c>
      <c r="F5489" s="10"/>
      <c r="G5489">
        <v>2017</v>
      </c>
      <c r="J5489">
        <v>0.48834377220075098</v>
      </c>
      <c r="L5489" t="s">
        <v>39442</v>
      </c>
      <c r="M5489">
        <v>28380096</v>
      </c>
      <c r="Q5489" s="10"/>
      <c r="R5489" s="11">
        <f t="shared" si="170"/>
        <v>0</v>
      </c>
      <c r="U5489" s="11">
        <f t="shared" si="171"/>
        <v>0</v>
      </c>
      <c r="Y5489" s="11">
        <f>IF(SUM(Tableau1[[#This Row],[Other access]:[Sci-hub access]])&gt;=1,1,0)</f>
        <v>0</v>
      </c>
      <c r="Z5489" s="12">
        <f>IF(OR(Tableau1[[#This Row],[Access R1 + S1+ T1 ]]&gt;=1,Tableau1[[#This Row],[Access V1 +W1 + X1]]&gt;=1),1,0)</f>
        <v>0</v>
      </c>
      <c r="AB5489" s="10" t="str">
        <f>Tableau1[[#This Row],[DOI]]</f>
        <v>doi: 10.5935/0004-2749.20170006</v>
      </c>
      <c r="AC5489" s="13" t="str">
        <f>Tableau1[[#This Row],[Authors]]&amp;", "&amp;Tableau1[[#This Row],[Title]]&amp;" "&amp;Tableau1[[#This Row],[Journal]]&amp;". "&amp;Tableau1[[#This Row],[Year]]</f>
        <v>Rocha GA, Miziara PO, Castro AC, Rocha AA., Visual rehabilitation using mini-scleral contact lenses after penetrating keratoplasty. Arq Bras Oftalmol. 2017</v>
      </c>
    </row>
    <row r="5490" spans="1:29" x14ac:dyDescent="0.3">
      <c r="A5490">
        <v>5118</v>
      </c>
      <c r="B5490" t="s">
        <v>8196</v>
      </c>
      <c r="C5490" t="s">
        <v>18422</v>
      </c>
      <c r="D5490" t="s">
        <v>28626</v>
      </c>
      <c r="E5490" t="s">
        <v>2486</v>
      </c>
      <c r="F5490" s="10"/>
      <c r="G5490">
        <v>2017</v>
      </c>
      <c r="J5490">
        <v>0.48839267353191762</v>
      </c>
      <c r="L5490" t="s">
        <v>39522</v>
      </c>
      <c r="M5490">
        <v>28371281</v>
      </c>
      <c r="Q5490" s="10"/>
      <c r="R5490" s="11">
        <f t="shared" si="170"/>
        <v>0</v>
      </c>
      <c r="U5490" s="11">
        <f t="shared" si="171"/>
        <v>0</v>
      </c>
      <c r="Y5490" s="11">
        <f>IF(SUM(Tableau1[[#This Row],[Other access]:[Sci-hub access]])&gt;=1,1,0)</f>
        <v>0</v>
      </c>
      <c r="Z5490" s="12">
        <f>IF(OR(Tableau1[[#This Row],[Access R1 + S1+ T1 ]]&gt;=1,Tableau1[[#This Row],[Access V1 +W1 + X1]]&gt;=1),1,0)</f>
        <v>0</v>
      </c>
      <c r="AB5490" s="10" t="str">
        <f>Tableau1[[#This Row],[DOI]]</f>
        <v>doi: 10.1111/aos.13435</v>
      </c>
      <c r="AC5490" s="13" t="str">
        <f>Tableau1[[#This Row],[Authors]]&amp;", "&amp;Tableau1[[#This Row],[Title]]&amp;" "&amp;Tableau1[[#This Row],[Journal]]&amp;". "&amp;Tableau1[[#This Row],[Year]]</f>
        <v>Knaapi L, Lehtonen T, Vesti E., The effect of cataract surgery and IOL implantation on the magnification of a fundus photograph: a pilot study. Acta Ophthalmol. 2017</v>
      </c>
    </row>
    <row r="5491" spans="1:29" ht="28.8" x14ac:dyDescent="0.3">
      <c r="A5491">
        <v>1270</v>
      </c>
      <c r="B5491" t="s">
        <v>4531</v>
      </c>
      <c r="C5491" t="s">
        <v>14783</v>
      </c>
      <c r="D5491" t="s">
        <v>24952</v>
      </c>
      <c r="E5491" t="s">
        <v>2458</v>
      </c>
      <c r="F5491" s="10"/>
      <c r="G5491">
        <v>2017</v>
      </c>
      <c r="J5491">
        <v>0.48843607911323894</v>
      </c>
      <c r="L5491" t="s">
        <v>35756</v>
      </c>
      <c r="M5491">
        <v>28983556</v>
      </c>
      <c r="Q5491" s="10"/>
      <c r="R5491" s="11">
        <f t="shared" si="170"/>
        <v>0</v>
      </c>
      <c r="U5491" s="11">
        <f t="shared" si="171"/>
        <v>0</v>
      </c>
      <c r="Y5491" s="11">
        <f>IF(SUM(Tableau1[[#This Row],[Other access]:[Sci-hub access]])&gt;=1,1,0)</f>
        <v>0</v>
      </c>
      <c r="Z5491" s="12">
        <f>IF(OR(Tableau1[[#This Row],[Access R1 + S1+ T1 ]]&gt;=1,Tableau1[[#This Row],[Access V1 +W1 + X1]]&gt;=1),1,0)</f>
        <v>0</v>
      </c>
      <c r="AB5491" s="10" t="str">
        <f>Tableau1[[#This Row],[DOI]]</f>
        <v>doi: 10.1001/jamaophthalmol.2017.4030</v>
      </c>
      <c r="AC5491" s="13" t="str">
        <f>Tableau1[[#This Row],[Authors]]&amp;", "&amp;Tableau1[[#This Row],[Title]]&amp;" "&amp;Tableau1[[#This Row],[Journal]]&amp;". "&amp;Tableau1[[#This Row],[Year]]</f>
        <v>Koh A, Lai TYY, Takahashi K, Wong TY, Chen LJ, Ruamviboonsuk P, Tan CS, Feller C, Margaron P, Lim TH, Lee WK; EVEREST II study group.., Efficacy and Safety of Ranibizumab With or Without Verteporfin Photodynamic Therapy for Polypoidal Choroidal Vasculopathy: A Randomized Clinical Trial. JAMA Ophthalmol. 2017</v>
      </c>
    </row>
    <row r="5492" spans="1:29" x14ac:dyDescent="0.3">
      <c r="A5492">
        <v>10739</v>
      </c>
      <c r="B5492" t="s">
        <v>2321</v>
      </c>
      <c r="C5492" t="s">
        <v>2322</v>
      </c>
      <c r="D5492" t="s">
        <v>2323</v>
      </c>
      <c r="E5492" t="s">
        <v>2871</v>
      </c>
      <c r="F5492" s="10"/>
      <c r="G5492">
        <v>2017</v>
      </c>
      <c r="J5492">
        <v>0.48850987432758786</v>
      </c>
      <c r="L5492" t="s">
        <v>44986</v>
      </c>
      <c r="M5492">
        <v>27072607</v>
      </c>
      <c r="Q5492" s="10"/>
      <c r="R5492" s="11">
        <f t="shared" si="170"/>
        <v>0</v>
      </c>
      <c r="U5492" s="11">
        <f t="shared" si="171"/>
        <v>0</v>
      </c>
      <c r="Y5492" s="11">
        <f>IF(SUM(Tableau1[[#This Row],[Other access]:[Sci-hub access]])&gt;=1,1,0)</f>
        <v>0</v>
      </c>
      <c r="Z5492" s="12">
        <f>IF(OR(Tableau1[[#This Row],[Access R1 + S1+ T1 ]]&gt;=1,Tableau1[[#This Row],[Access V1 +W1 + X1]]&gt;=1),1,0)</f>
        <v>0</v>
      </c>
      <c r="AB5492" s="10" t="str">
        <f>Tableau1[[#This Row],[DOI]]</f>
        <v>doi: 10.1038/mi.2016.33</v>
      </c>
      <c r="AC5492" s="13" t="str">
        <f>Tableau1[[#This Row],[Authors]]&amp;", "&amp;Tableau1[[#This Row],[Title]]&amp;" "&amp;Tableau1[[#This Row],[Journal]]&amp;". "&amp;Tableau1[[#This Row],[Year]]</f>
        <v>Hodges RR, Li D, Shatos MA, Bair JA, Lippestad M, Serhan CN, Dartt DA., Lipoxin A(4) activates ALX/FPR2 receptor to regulate conjunctival goblet cell secretion. Mucosal Immunol. 2017</v>
      </c>
    </row>
    <row r="5493" spans="1:29" x14ac:dyDescent="0.3">
      <c r="A5493">
        <v>428</v>
      </c>
      <c r="B5493" t="s">
        <v>3691</v>
      </c>
      <c r="C5493" t="s">
        <v>13951</v>
      </c>
      <c r="D5493" t="s">
        <v>24111</v>
      </c>
      <c r="E5493" t="s">
        <v>2496</v>
      </c>
      <c r="F5493" s="10"/>
      <c r="G5493">
        <v>2017</v>
      </c>
      <c r="J5493">
        <v>0.48855805052881662</v>
      </c>
      <c r="L5493" t="s">
        <v>34933</v>
      </c>
      <c r="M5493">
        <v>29217022</v>
      </c>
      <c r="Q5493" s="10"/>
      <c r="R5493" s="11">
        <f t="shared" si="170"/>
        <v>0</v>
      </c>
      <c r="U5493" s="11">
        <f t="shared" si="171"/>
        <v>0</v>
      </c>
      <c r="Y5493" s="11">
        <f>IF(SUM(Tableau1[[#This Row],[Other access]:[Sci-hub access]])&gt;=1,1,0)</f>
        <v>0</v>
      </c>
      <c r="Z5493" s="12">
        <f>IF(OR(Tableau1[[#This Row],[Access R1 + S1+ T1 ]]&gt;=1,Tableau1[[#This Row],[Access V1 +W1 + X1]]&gt;=1),1,0)</f>
        <v>0</v>
      </c>
      <c r="AB5493" s="10" t="str">
        <f>Tableau1[[#This Row],[DOI]]</f>
        <v>doi: 10.1016/j.jcjo.2017.03.017</v>
      </c>
      <c r="AC5493" s="13" t="str">
        <f>Tableau1[[#This Row],[Authors]]&amp;", "&amp;Tableau1[[#This Row],[Title]]&amp;" "&amp;Tableau1[[#This Row],[Journal]]&amp;". "&amp;Tableau1[[#This Row],[Year]]</f>
        <v>Termote K, Schendel S, Moloney G, Holland SP, Lange AP., Focal limbal stem cell deficiency associated with soft contact lens wear. Can J Ophthalmol. 2017</v>
      </c>
    </row>
    <row r="5494" spans="1:29" ht="28.8" x14ac:dyDescent="0.3">
      <c r="A5494">
        <v>8880</v>
      </c>
      <c r="B5494" t="s">
        <v>11507</v>
      </c>
      <c r="C5494" t="s">
        <v>21690</v>
      </c>
      <c r="D5494" t="s">
        <v>31947</v>
      </c>
      <c r="E5494" t="s">
        <v>34150</v>
      </c>
      <c r="F5494" s="10"/>
      <c r="G5494">
        <v>2017</v>
      </c>
      <c r="J5494">
        <v>0.48856114005749984</v>
      </c>
      <c r="L5494" t="s">
        <v>43212</v>
      </c>
      <c r="M5494">
        <v>27818010</v>
      </c>
      <c r="Q5494" s="10"/>
      <c r="R5494" s="11">
        <f t="shared" si="170"/>
        <v>0</v>
      </c>
      <c r="U5494" s="11">
        <f t="shared" si="171"/>
        <v>0</v>
      </c>
      <c r="Y5494" s="11">
        <f>IF(SUM(Tableau1[[#This Row],[Other access]:[Sci-hub access]])&gt;=1,1,0)</f>
        <v>0</v>
      </c>
      <c r="Z5494" s="12">
        <f>IF(OR(Tableau1[[#This Row],[Access R1 + S1+ T1 ]]&gt;=1,Tableau1[[#This Row],[Access V1 +W1 + X1]]&gt;=1),1,0)</f>
        <v>0</v>
      </c>
      <c r="AB5494" s="10" t="str">
        <f>Tableau1[[#This Row],[DOI]]</f>
        <v>doi: 10.1016/j.nmd.2016.09.014</v>
      </c>
      <c r="AC5494" s="13" t="str">
        <f>Tableau1[[#This Row],[Authors]]&amp;", "&amp;Tableau1[[#This Row],[Title]]&amp;" "&amp;Tableau1[[#This Row],[Journal]]&amp;". "&amp;Tableau1[[#This Row],[Year]]</f>
        <v>Sato T, Adachi M, Nakamura K, Zushi M, Goto K, Murakami T, Ishiguro K, Shichiji M, Saito K, Ikai T, Osawa M, Kondo I, Nagata S, Ishigaki K., The gross motor function measure is valid for Fukuyama congenital muscular dystrophy. Neuromuscul Disord. 2017</v>
      </c>
    </row>
    <row r="5495" spans="1:29" x14ac:dyDescent="0.3">
      <c r="A5495">
        <v>10399</v>
      </c>
      <c r="B5495" t="s">
        <v>12891</v>
      </c>
      <c r="C5495" t="s">
        <v>23058</v>
      </c>
      <c r="D5495" t="s">
        <v>33344</v>
      </c>
      <c r="E5495" t="s">
        <v>2457</v>
      </c>
      <c r="F5495" s="10"/>
      <c r="G5495">
        <v>2017</v>
      </c>
      <c r="J5495">
        <v>0.48858043737939949</v>
      </c>
      <c r="L5495" t="s">
        <v>44649</v>
      </c>
      <c r="M5495">
        <v>27337704</v>
      </c>
      <c r="Q5495" s="10"/>
      <c r="R5495" s="11">
        <f t="shared" si="170"/>
        <v>0</v>
      </c>
      <c r="U5495" s="11">
        <f t="shared" si="171"/>
        <v>0</v>
      </c>
      <c r="Y5495" s="11">
        <f>IF(SUM(Tableau1[[#This Row],[Other access]:[Sci-hub access]])&gt;=1,1,0)</f>
        <v>0</v>
      </c>
      <c r="Z5495" s="12">
        <f>IF(OR(Tableau1[[#This Row],[Access R1 + S1+ T1 ]]&gt;=1,Tableau1[[#This Row],[Access V1 +W1 + X1]]&gt;=1),1,0)</f>
        <v>0</v>
      </c>
      <c r="AB5495" s="10" t="str">
        <f>Tableau1[[#This Row],[DOI]]</f>
        <v>doi: 10.1097/ICB.0000000000000334</v>
      </c>
      <c r="AC5495" s="13" t="str">
        <f>Tableau1[[#This Row],[Authors]]&amp;", "&amp;Tableau1[[#This Row],[Title]]&amp;" "&amp;Tableau1[[#This Row],[Journal]]&amp;". "&amp;Tableau1[[#This Row],[Year]]</f>
        <v>Greven MA, Moshfeghi DM., STRANGULATION-INDUCED CENTRAL RETINAL ARTERY OCCLUSION: CASE REPORT AND REVIEW OF THE LITERATURE. Retin Cases Brief Rep. 2017</v>
      </c>
    </row>
    <row r="5496" spans="1:29" x14ac:dyDescent="0.3">
      <c r="A5496">
        <v>9371</v>
      </c>
      <c r="B5496" t="s">
        <v>11943</v>
      </c>
      <c r="C5496" t="s">
        <v>22118</v>
      </c>
      <c r="D5496" t="s">
        <v>32387</v>
      </c>
      <c r="E5496" t="s">
        <v>2471</v>
      </c>
      <c r="F5496" s="10"/>
      <c r="G5496">
        <v>2017</v>
      </c>
      <c r="J5496">
        <v>0.48879928797248795</v>
      </c>
      <c r="L5496" t="s">
        <v>43662</v>
      </c>
      <c r="M5496">
        <v>27718081</v>
      </c>
      <c r="Q5496" s="10"/>
      <c r="R5496" s="11">
        <f t="shared" si="170"/>
        <v>0</v>
      </c>
      <c r="U5496" s="11">
        <f t="shared" si="171"/>
        <v>0</v>
      </c>
      <c r="Y5496" s="11">
        <f>IF(SUM(Tableau1[[#This Row],[Other access]:[Sci-hub access]])&gt;=1,1,0)</f>
        <v>0</v>
      </c>
      <c r="Z5496" s="12">
        <f>IF(OR(Tableau1[[#This Row],[Access R1 + S1+ T1 ]]&gt;=1,Tableau1[[#This Row],[Access V1 +W1 + X1]]&gt;=1),1,0)</f>
        <v>0</v>
      </c>
      <c r="AB5496" s="10" t="str">
        <f>Tableau1[[#This Row],[DOI]]</f>
        <v>doi: 10.1007/s10792-016-0371-8</v>
      </c>
      <c r="AC5496" s="13" t="str">
        <f>Tableau1[[#This Row],[Authors]]&amp;", "&amp;Tableau1[[#This Row],[Title]]&amp;" "&amp;Tableau1[[#This Row],[Journal]]&amp;". "&amp;Tableau1[[#This Row],[Year]]</f>
        <v>Karti O, Nalbantoglu O, Abali S, Tunc S, Ozkan B., The assessment of peripapillary retinal nerve fiber layer and macular ganglion cell layer changes in obese children: a cross-sectional study using optical coherence tomography. Int Ophthalmol. 2017</v>
      </c>
    </row>
    <row r="5497" spans="1:29" x14ac:dyDescent="0.3">
      <c r="A5497">
        <v>9605</v>
      </c>
      <c r="B5497" t="s">
        <v>12160</v>
      </c>
      <c r="C5497" t="s">
        <v>22335</v>
      </c>
      <c r="D5497" t="s">
        <v>32607</v>
      </c>
      <c r="E5497" t="s">
        <v>34280</v>
      </c>
      <c r="F5497" s="10"/>
      <c r="G5497">
        <v>2017</v>
      </c>
      <c r="J5497">
        <v>0.48881110149807772</v>
      </c>
      <c r="L5497" t="s">
        <v>43876</v>
      </c>
      <c r="M5497">
        <v>27644440</v>
      </c>
      <c r="Q5497" s="10"/>
      <c r="R5497" s="11">
        <f t="shared" si="170"/>
        <v>0</v>
      </c>
      <c r="U5497" s="11">
        <f t="shared" si="171"/>
        <v>0</v>
      </c>
      <c r="Y5497" s="11">
        <f>IF(SUM(Tableau1[[#This Row],[Other access]:[Sci-hub access]])&gt;=1,1,0)</f>
        <v>0</v>
      </c>
      <c r="Z5497" s="12">
        <f>IF(OR(Tableau1[[#This Row],[Access R1 + S1+ T1 ]]&gt;=1,Tableau1[[#This Row],[Access V1 +W1 + X1]]&gt;=1),1,0)</f>
        <v>0</v>
      </c>
      <c r="AB5497" s="10" t="str">
        <f>Tableau1[[#This Row],[DOI]]</f>
        <v>doi: 10.1007/s10237-016-0830-1</v>
      </c>
      <c r="AC5497" s="13" t="str">
        <f>Tableau1[[#This Row],[Authors]]&amp;", "&amp;Tableau1[[#This Row],[Title]]&amp;" "&amp;Tableau1[[#This Row],[Journal]]&amp;". "&amp;Tableau1[[#This Row],[Year]]</f>
        <v>Weaver AA, Stitzel SM, Stitzel JD., Injury risk prediction from computational simulations of ocular blast loading. Biomech Model Mechanobiol. 2017</v>
      </c>
    </row>
    <row r="5498" spans="1:29" x14ac:dyDescent="0.3">
      <c r="A5498">
        <v>7923</v>
      </c>
      <c r="B5498" t="s">
        <v>10664</v>
      </c>
      <c r="C5498" t="s">
        <v>20860</v>
      </c>
      <c r="D5498" t="s">
        <v>31102</v>
      </c>
      <c r="E5498" t="s">
        <v>2860</v>
      </c>
      <c r="F5498" s="10"/>
      <c r="G5498">
        <v>2017</v>
      </c>
      <c r="J5498">
        <v>0.48922177550910673</v>
      </c>
      <c r="L5498" t="s">
        <v>42270</v>
      </c>
      <c r="M5498">
        <v>28028614</v>
      </c>
      <c r="Q5498" s="10"/>
      <c r="R5498" s="11">
        <f t="shared" si="170"/>
        <v>0</v>
      </c>
      <c r="U5498" s="11">
        <f t="shared" si="171"/>
        <v>0</v>
      </c>
      <c r="Y5498" s="11">
        <f>IF(SUM(Tableau1[[#This Row],[Other access]:[Sci-hub access]])&gt;=1,1,0)</f>
        <v>0</v>
      </c>
      <c r="Z5498" s="12">
        <f>IF(OR(Tableau1[[#This Row],[Access R1 + S1+ T1 ]]&gt;=1,Tableau1[[#This Row],[Access V1 +W1 + X1]]&gt;=1),1,0)</f>
        <v>0</v>
      </c>
      <c r="AB5498" s="10" t="str">
        <f>Tableau1[[#This Row],[DOI]]</f>
        <v>doi: 10.1007/s00384-016-2743-y</v>
      </c>
      <c r="AC5498" s="13" t="str">
        <f>Tableau1[[#This Row],[Authors]]&amp;", "&amp;Tableau1[[#This Row],[Title]]&amp;" "&amp;Tableau1[[#This Row],[Journal]]&amp;". "&amp;Tableau1[[#This Row],[Year]]</f>
        <v>Park YE, Cheon JH, Park J, Lee JH, Lee HJ, Park SJ, Kim TI, Kim WH., The outcomes and risk factors of early reoperation after initial intestinal resective surgery in patients with intestinal Behçet's disease. Int J Colorectal Dis. 2017</v>
      </c>
    </row>
    <row r="5499" spans="1:29" x14ac:dyDescent="0.3">
      <c r="A5499">
        <v>9782</v>
      </c>
      <c r="B5499" t="s">
        <v>12322</v>
      </c>
      <c r="C5499" t="s">
        <v>22494</v>
      </c>
      <c r="D5499" t="s">
        <v>32770</v>
      </c>
      <c r="E5499" t="s">
        <v>2471</v>
      </c>
      <c r="F5499" s="10"/>
      <c r="G5499">
        <v>2017</v>
      </c>
      <c r="J5499">
        <v>0.4892228155438324</v>
      </c>
      <c r="L5499" t="s">
        <v>44046</v>
      </c>
      <c r="M5499">
        <v>27586671</v>
      </c>
      <c r="Q5499" s="10"/>
      <c r="R5499" s="11">
        <f t="shared" si="170"/>
        <v>0</v>
      </c>
      <c r="U5499" s="11">
        <f t="shared" si="171"/>
        <v>0</v>
      </c>
      <c r="Y5499" s="11">
        <f>IF(SUM(Tableau1[[#This Row],[Other access]:[Sci-hub access]])&gt;=1,1,0)</f>
        <v>0</v>
      </c>
      <c r="Z5499" s="12">
        <f>IF(OR(Tableau1[[#This Row],[Access R1 + S1+ T1 ]]&gt;=1,Tableau1[[#This Row],[Access V1 +W1 + X1]]&gt;=1),1,0)</f>
        <v>0</v>
      </c>
      <c r="AB5499" s="10" t="str">
        <f>Tableau1[[#This Row],[DOI]]</f>
        <v>doi: 10.1007/s10792-016-0307-3</v>
      </c>
      <c r="AC5499" s="13" t="str">
        <f>Tableau1[[#This Row],[Authors]]&amp;", "&amp;Tableau1[[#This Row],[Title]]&amp;" "&amp;Tableau1[[#This Row],[Journal]]&amp;". "&amp;Tableau1[[#This Row],[Year]]</f>
        <v>Piscitello S, Vadalà M., Postoperative endophthalmitis incidence after intravitreal therapy: a comparison of two different preoperative antibiotic prophylaxis. Int Ophthalmol. 2017</v>
      </c>
    </row>
    <row r="5500" spans="1:29" x14ac:dyDescent="0.3">
      <c r="A5500">
        <v>10437</v>
      </c>
      <c r="B5500" t="s">
        <v>12924</v>
      </c>
      <c r="C5500" t="s">
        <v>23091</v>
      </c>
      <c r="D5500" t="s">
        <v>33377</v>
      </c>
      <c r="E5500" t="s">
        <v>2445</v>
      </c>
      <c r="F5500" s="10"/>
      <c r="G5500">
        <v>2017</v>
      </c>
      <c r="J5500">
        <v>0.48923618102617927</v>
      </c>
      <c r="L5500" t="s">
        <v>44687</v>
      </c>
      <c r="M5500">
        <v>27306115</v>
      </c>
      <c r="Q5500" s="10"/>
      <c r="R5500" s="11">
        <f t="shared" si="170"/>
        <v>0</v>
      </c>
      <c r="U5500" s="11">
        <f t="shared" si="171"/>
        <v>0</v>
      </c>
      <c r="Y5500" s="11">
        <f>IF(SUM(Tableau1[[#This Row],[Other access]:[Sci-hub access]])&gt;=1,1,0)</f>
        <v>0</v>
      </c>
      <c r="Z5500" s="12">
        <f>IF(OR(Tableau1[[#This Row],[Access R1 + S1+ T1 ]]&gt;=1,Tableau1[[#This Row],[Access V1 +W1 + X1]]&gt;=1),1,0)</f>
        <v>0</v>
      </c>
      <c r="AB5500" s="10" t="str">
        <f>Tableau1[[#This Row],[DOI]]</f>
        <v>doi: 10.1097/IAE.0000000000001115</v>
      </c>
      <c r="AC5500" s="13" t="str">
        <f>Tableau1[[#This Row],[Authors]]&amp;", "&amp;Tableau1[[#This Row],[Title]]&amp;" "&amp;Tableau1[[#This Row],[Journal]]&amp;". "&amp;Tableau1[[#This Row],[Year]]</f>
        <v>Palacio AC, Gupta A, Nesmith BL, Jadav PR, Schaal Y, Schaal S., VITREOMACULAR ADHESION EVOLUTION WITH AGE IN HEALTHY HUMAN EYES. Retina. 2017</v>
      </c>
    </row>
    <row r="5501" spans="1:29" ht="28.8" x14ac:dyDescent="0.3">
      <c r="A5501">
        <v>5651</v>
      </c>
      <c r="B5501" t="s">
        <v>8683</v>
      </c>
      <c r="C5501" t="s">
        <v>18903</v>
      </c>
      <c r="D5501" t="s">
        <v>29113</v>
      </c>
      <c r="E5501" t="s">
        <v>34191</v>
      </c>
      <c r="F5501" s="10"/>
      <c r="G5501">
        <v>2017</v>
      </c>
      <c r="J5501">
        <v>0.48925039080199884</v>
      </c>
      <c r="L5501" t="s">
        <v>40037</v>
      </c>
      <c r="M5501">
        <v>28301218</v>
      </c>
      <c r="Q5501" s="10"/>
      <c r="R5501" s="11">
        <f t="shared" si="170"/>
        <v>0</v>
      </c>
      <c r="U5501" s="11">
        <f t="shared" si="171"/>
        <v>0</v>
      </c>
      <c r="Y5501" s="11">
        <f>IF(SUM(Tableau1[[#This Row],[Other access]:[Sci-hub access]])&gt;=1,1,0)</f>
        <v>0</v>
      </c>
      <c r="Z5501" s="12">
        <f>IF(OR(Tableau1[[#This Row],[Access R1 + S1+ T1 ]]&gt;=1,Tableau1[[#This Row],[Access V1 +W1 + X1]]&gt;=1),1,0)</f>
        <v>0</v>
      </c>
      <c r="AB5501" s="10" t="str">
        <f>Tableau1[[#This Row],[DOI]]</f>
        <v>doi: 10.1177/1479164116683149</v>
      </c>
      <c r="AC5501" s="13" t="str">
        <f>Tableau1[[#This Row],[Authors]]&amp;", "&amp;Tableau1[[#This Row],[Title]]&amp;" "&amp;Tableau1[[#This Row],[Journal]]&amp;". "&amp;Tableau1[[#This Row],[Year]]</f>
        <v>Acharya NK, Qi X, Goldwaser EL, Godsey GA, Wu H, Kosciuk MC, Freeman TA, Macphee CH, Wilensky RL, Venkataraman V, Nagele RG., Retinal pathology is associated with increased blood-retina barrier permeability in a diabetic and hypercholesterolaemic pig model: Beneficial effects of the LpPLA(2) inhibitor Darapladib. Diab Vasc Dis Res. 2017</v>
      </c>
    </row>
    <row r="5502" spans="1:29" x14ac:dyDescent="0.3">
      <c r="A5502">
        <v>7535</v>
      </c>
      <c r="B5502" t="s">
        <v>10333</v>
      </c>
      <c r="C5502" t="s">
        <v>20533</v>
      </c>
      <c r="D5502" t="s">
        <v>30768</v>
      </c>
      <c r="E5502" t="s">
        <v>2448</v>
      </c>
      <c r="F5502" s="10"/>
      <c r="G5502">
        <v>2017</v>
      </c>
      <c r="J5502">
        <v>0.4893058308067415</v>
      </c>
      <c r="L5502" t="s">
        <v>41890</v>
      </c>
      <c r="M5502">
        <v>28083679</v>
      </c>
      <c r="Q5502" s="10"/>
      <c r="R5502" s="11">
        <f t="shared" si="170"/>
        <v>0</v>
      </c>
      <c r="U5502" s="11">
        <f t="shared" si="171"/>
        <v>0</v>
      </c>
      <c r="Y5502" s="11">
        <f>IF(SUM(Tableau1[[#This Row],[Other access]:[Sci-hub access]])&gt;=1,1,0)</f>
        <v>0</v>
      </c>
      <c r="Z5502" s="12">
        <f>IF(OR(Tableau1[[#This Row],[Access R1 + S1+ T1 ]]&gt;=1,Tableau1[[#This Row],[Access V1 +W1 + X1]]&gt;=1),1,0)</f>
        <v>0</v>
      </c>
      <c r="AB5502" s="10" t="str">
        <f>Tableau1[[#This Row],[DOI]]</f>
        <v>doi: 10.1007/s00417-016-3582-9</v>
      </c>
      <c r="AC5502" s="13" t="str">
        <f>Tableau1[[#This Row],[Authors]]&amp;", "&amp;Tableau1[[#This Row],[Title]]&amp;" "&amp;Tableau1[[#This Row],[Journal]]&amp;". "&amp;Tableau1[[#This Row],[Year]]</f>
        <v>Ding X, Bai Y, Zhu X, Li T, Jin E, Huang L, Yu W, Zhao M., The effects of pleiotrophin in proliferative vitreoretinopathy. Graefes Arch Clin Exp Ophthalmol. 2017</v>
      </c>
    </row>
    <row r="5503" spans="1:29" x14ac:dyDescent="0.3">
      <c r="A5503">
        <v>586</v>
      </c>
      <c r="B5503" t="s">
        <v>3849</v>
      </c>
      <c r="C5503" t="s">
        <v>14105</v>
      </c>
      <c r="D5503" t="s">
        <v>24269</v>
      </c>
      <c r="E5503" t="s">
        <v>2462</v>
      </c>
      <c r="F5503" s="10"/>
      <c r="G5503">
        <v>2017</v>
      </c>
      <c r="J5503">
        <v>0.48931628387322401</v>
      </c>
      <c r="L5503" t="s">
        <v>35085</v>
      </c>
      <c r="M5503">
        <v>29169345</v>
      </c>
      <c r="Q5503" s="10"/>
      <c r="R5503" s="11">
        <f t="shared" si="170"/>
        <v>0</v>
      </c>
      <c r="U5503" s="11">
        <f t="shared" si="171"/>
        <v>0</v>
      </c>
      <c r="Y5503" s="11">
        <f>IF(SUM(Tableau1[[#This Row],[Other access]:[Sci-hub access]])&gt;=1,1,0)</f>
        <v>0</v>
      </c>
      <c r="Z5503" s="12">
        <f>IF(OR(Tableau1[[#This Row],[Access R1 + S1+ T1 ]]&gt;=1,Tableau1[[#This Row],[Access V1 +W1 + X1]]&gt;=1),1,0)</f>
        <v>0</v>
      </c>
      <c r="AB5503" s="10" t="str">
        <f>Tableau1[[#This Row],[DOI]]</f>
        <v>doi: 10.1186/s12886-017-0614-0</v>
      </c>
      <c r="AC5503" s="13" t="str">
        <f>Tableau1[[#This Row],[Authors]]&amp;", "&amp;Tableau1[[#This Row],[Title]]&amp;" "&amp;Tableau1[[#This Row],[Journal]]&amp;". "&amp;Tableau1[[#This Row],[Year]]</f>
        <v>Shen C, Ma W, Zheng W, Huang H, Xia R, Li C, Zhu X., The antioxidant effects of riluzole on the APRE-19 celll model injury-induced by t-BHP. BMC Ophthalmol. 2017</v>
      </c>
    </row>
    <row r="5504" spans="1:29" x14ac:dyDescent="0.3">
      <c r="A5504">
        <v>9275</v>
      </c>
      <c r="B5504" t="s">
        <v>11858</v>
      </c>
      <c r="C5504" t="s">
        <v>22033</v>
      </c>
      <c r="D5504" t="s">
        <v>32300</v>
      </c>
      <c r="E5504" t="s">
        <v>2541</v>
      </c>
      <c r="F5504" s="10"/>
      <c r="G5504">
        <v>2017</v>
      </c>
      <c r="J5504">
        <v>0.48936489700374852</v>
      </c>
      <c r="L5504" t="s">
        <v>43580</v>
      </c>
      <c r="M5504">
        <v>27749786</v>
      </c>
      <c r="Q5504" s="10"/>
      <c r="R5504" s="11">
        <f t="shared" si="170"/>
        <v>0</v>
      </c>
      <c r="U5504" s="11">
        <f t="shared" si="171"/>
        <v>0</v>
      </c>
      <c r="Y5504" s="11">
        <f>IF(SUM(Tableau1[[#This Row],[Other access]:[Sci-hub access]])&gt;=1,1,0)</f>
        <v>0</v>
      </c>
      <c r="Z5504" s="12">
        <f>IF(OR(Tableau1[[#This Row],[Access R1 + S1+ T1 ]]&gt;=1,Tableau1[[#This Row],[Access V1 +W1 + X1]]&gt;=1),1,0)</f>
        <v>0</v>
      </c>
      <c r="AB5504" s="10" t="str">
        <f>Tableau1[[#This Row],[DOI]]</f>
        <v>doi: 10.1097/WNO.0000000000000454</v>
      </c>
      <c r="AC5504" s="13" t="str">
        <f>Tableau1[[#This Row],[Authors]]&amp;", "&amp;Tableau1[[#This Row],[Title]]&amp;" "&amp;Tableau1[[#This Row],[Journal]]&amp;". "&amp;Tableau1[[#This Row],[Year]]</f>
        <v>Zhao S, Zhou H, Peng X, Tan S, Liu Z, Chen T, Xu Q, Wei S., Detection of Thyroid Abnormalities in Aquaporin-4 Antibody-Seropositive Optic Neuritis Patients. J Neuroophthalmol. 2017</v>
      </c>
    </row>
    <row r="5505" spans="1:29" x14ac:dyDescent="0.3">
      <c r="A5505">
        <v>116</v>
      </c>
      <c r="B5505" t="s">
        <v>3379</v>
      </c>
      <c r="C5505" t="s">
        <v>13640</v>
      </c>
      <c r="D5505" t="s">
        <v>23799</v>
      </c>
      <c r="E5505" t="s">
        <v>2462</v>
      </c>
      <c r="F5505" s="10"/>
      <c r="G5505">
        <v>2018</v>
      </c>
      <c r="J5505">
        <v>0.48956257395886738</v>
      </c>
      <c r="L5505" t="s">
        <v>34634</v>
      </c>
      <c r="M5505">
        <v>29394916</v>
      </c>
      <c r="Q5505" s="10"/>
      <c r="R5505" s="11">
        <f t="shared" si="170"/>
        <v>0</v>
      </c>
      <c r="U5505" s="11">
        <f t="shared" si="171"/>
        <v>0</v>
      </c>
      <c r="Y5505" s="11">
        <f>IF(SUM(Tableau1[[#This Row],[Other access]:[Sci-hub access]])&gt;=1,1,0)</f>
        <v>0</v>
      </c>
      <c r="Z5505" s="12">
        <f>IF(OR(Tableau1[[#This Row],[Access R1 + S1+ T1 ]]&gt;=1,Tableau1[[#This Row],[Access V1 +W1 + X1]]&gt;=1),1,0)</f>
        <v>0</v>
      </c>
      <c r="AB5505" s="10" t="str">
        <f>Tableau1[[#This Row],[DOI]]</f>
        <v>doi: 10.1186/s12886-018-0681-x</v>
      </c>
      <c r="AC5505" s="13" t="str">
        <f>Tableau1[[#This Row],[Authors]]&amp;", "&amp;Tableau1[[#This Row],[Title]]&amp;" "&amp;Tableau1[[#This Row],[Journal]]&amp;". "&amp;Tableau1[[#This Row],[Year]]</f>
        <v>Chen Y, Ma X, Hua R., Multi-modality imaging findings of huge intrachoroidal cavitation and myopic peripapillary sinkhole. BMC Ophthalmol. 2018</v>
      </c>
    </row>
    <row r="5506" spans="1:29" x14ac:dyDescent="0.3">
      <c r="A5506">
        <v>9966</v>
      </c>
      <c r="B5506" t="s">
        <v>12492</v>
      </c>
      <c r="C5506" t="s">
        <v>22661</v>
      </c>
      <c r="D5506" t="s">
        <v>32940</v>
      </c>
      <c r="E5506" t="s">
        <v>2730</v>
      </c>
      <c r="F5506" s="10"/>
      <c r="G5506">
        <v>2017</v>
      </c>
      <c r="J5506">
        <v>0.48960824301056416</v>
      </c>
      <c r="L5506" t="s">
        <v>44224</v>
      </c>
      <c r="M5506">
        <v>27527560</v>
      </c>
      <c r="Q5506" s="10"/>
      <c r="R5506" s="11">
        <f t="shared" ref="R5506:R5569" si="172">IF(SUM(N5506:Q5506)&gt;0,1,0)</f>
        <v>0</v>
      </c>
      <c r="U5506" s="11">
        <f t="shared" ref="U5506:U5569" si="173">IF(SUM(R5506,T5506)&gt;0,1,0)</f>
        <v>0</v>
      </c>
      <c r="Y5506" s="11">
        <f>IF(SUM(Tableau1[[#This Row],[Other access]:[Sci-hub access]])&gt;=1,1,0)</f>
        <v>0</v>
      </c>
      <c r="Z5506" s="12">
        <f>IF(OR(Tableau1[[#This Row],[Access R1 + S1+ T1 ]]&gt;=1,Tableau1[[#This Row],[Access V1 +W1 + X1]]&gt;=1),1,0)</f>
        <v>0</v>
      </c>
      <c r="AB5506" s="10" t="str">
        <f>Tableau1[[#This Row],[DOI]]</f>
        <v>doi: 10.1177/1098612X16662310</v>
      </c>
      <c r="AC5506" s="13" t="str">
        <f>Tableau1[[#This Row],[Authors]]&amp;", "&amp;Tableau1[[#This Row],[Title]]&amp;" "&amp;Tableau1[[#This Row],[Journal]]&amp;". "&amp;Tableau1[[#This Row],[Year]]</f>
        <v>Smith KM, Strom AR, Gilmour MA, LaDouceur E, Reilly CM, Byrne BA, Affolter VK, Sykes JE, Maggs DJ., Utility of antigen testing for the diagnosis of ocular histoplasmosis in four cats: a case series and literature review. J Feline Med Surg. 2017</v>
      </c>
    </row>
    <row r="5507" spans="1:29" x14ac:dyDescent="0.3">
      <c r="A5507">
        <v>2231</v>
      </c>
      <c r="B5507" t="s">
        <v>5464</v>
      </c>
      <c r="C5507" t="s">
        <v>15709</v>
      </c>
      <c r="D5507" t="s">
        <v>25886</v>
      </c>
      <c r="E5507" t="s">
        <v>2852</v>
      </c>
      <c r="F5507" s="10"/>
      <c r="G5507">
        <v>2017</v>
      </c>
      <c r="J5507">
        <v>0.48965648057914457</v>
      </c>
      <c r="L5507" t="s">
        <v>36699</v>
      </c>
      <c r="M5507">
        <v>28791829</v>
      </c>
      <c r="Q5507" s="10"/>
      <c r="R5507" s="11">
        <f t="shared" si="172"/>
        <v>0</v>
      </c>
      <c r="U5507" s="11">
        <f t="shared" si="173"/>
        <v>0</v>
      </c>
      <c r="Y5507" s="11">
        <f>IF(SUM(Tableau1[[#This Row],[Other access]:[Sci-hub access]])&gt;=1,1,0)</f>
        <v>0</v>
      </c>
      <c r="Z5507" s="12">
        <f>IF(OR(Tableau1[[#This Row],[Access R1 + S1+ T1 ]]&gt;=1,Tableau1[[#This Row],[Access V1 +W1 + X1]]&gt;=1),1,0)</f>
        <v>0</v>
      </c>
      <c r="AB5507" s="10" t="str">
        <f>Tableau1[[#This Row],[DOI]]</f>
        <v>doi: 10.17219/acem/62122</v>
      </c>
      <c r="AC5507" s="13" t="str">
        <f>Tableau1[[#This Row],[Authors]]&amp;", "&amp;Tableau1[[#This Row],[Title]]&amp;" "&amp;Tableau1[[#This Row],[Journal]]&amp;". "&amp;Tableau1[[#This Row],[Year]]</f>
        <v>Mec-Słomska AE, Adamiec-Mroczek J, Kuźmicz E, Misiuk-Hojło M., Intravitreal ocriplasmin: A breakthrough in the treatment of vitreomacular traction? Adv Clin Exp Med. 2017</v>
      </c>
    </row>
    <row r="5508" spans="1:29" x14ac:dyDescent="0.3">
      <c r="A5508">
        <v>5607</v>
      </c>
      <c r="B5508" t="s">
        <v>661</v>
      </c>
      <c r="C5508" t="s">
        <v>662</v>
      </c>
      <c r="D5508" t="s">
        <v>663</v>
      </c>
      <c r="E5508" t="s">
        <v>2693</v>
      </c>
      <c r="F5508" s="10"/>
      <c r="G5508">
        <v>2017</v>
      </c>
      <c r="J5508">
        <v>0.48970407299948004</v>
      </c>
      <c r="L5508" t="s">
        <v>39994</v>
      </c>
      <c r="M5508">
        <v>28314415</v>
      </c>
      <c r="Q5508" s="10"/>
      <c r="R5508" s="11">
        <f t="shared" si="172"/>
        <v>0</v>
      </c>
      <c r="U5508" s="11">
        <f t="shared" si="173"/>
        <v>0</v>
      </c>
      <c r="Y5508" s="11">
        <f>IF(SUM(Tableau1[[#This Row],[Other access]:[Sci-hub access]])&gt;=1,1,0)</f>
        <v>0</v>
      </c>
      <c r="Z5508" s="12">
        <f>IF(OR(Tableau1[[#This Row],[Access R1 + S1+ T1 ]]&gt;=1,Tableau1[[#This Row],[Access V1 +W1 + X1]]&gt;=1),1,0)</f>
        <v>0</v>
      </c>
      <c r="AB5508" s="10" t="str">
        <f>Tableau1[[#This Row],[DOI]]</f>
        <v>doi: 10.1016/j.csm.2016.11.001</v>
      </c>
      <c r="AC5508" s="13" t="str">
        <f>Tableau1[[#This Row],[Authors]]&amp;", "&amp;Tableau1[[#This Row],[Title]]&amp;" "&amp;Tableau1[[#This Row],[Journal]]&amp;". "&amp;Tableau1[[#This Row],[Year]]</f>
        <v>Black AM, Eliason PH, Patton DA, Emery CA., Epidemiology of Facial Injuries in Sport. Clin Sports Med. 2017</v>
      </c>
    </row>
    <row r="5509" spans="1:29" x14ac:dyDescent="0.3">
      <c r="A5509">
        <v>7833</v>
      </c>
      <c r="B5509" t="s">
        <v>10591</v>
      </c>
      <c r="C5509" t="s">
        <v>20787</v>
      </c>
      <c r="D5509" t="s">
        <v>31028</v>
      </c>
      <c r="E5509" t="s">
        <v>2490</v>
      </c>
      <c r="F5509" s="10"/>
      <c r="G5509">
        <v>2017</v>
      </c>
      <c r="J5509">
        <v>0.48979063387692112</v>
      </c>
      <c r="L5509" t="s">
        <v>42183</v>
      </c>
      <c r="M5509">
        <v>28048975</v>
      </c>
      <c r="Q5509" s="10"/>
      <c r="R5509" s="11">
        <f t="shared" si="172"/>
        <v>0</v>
      </c>
      <c r="U5509" s="11">
        <f t="shared" si="173"/>
        <v>0</v>
      </c>
      <c r="Y5509" s="11">
        <f>IF(SUM(Tableau1[[#This Row],[Other access]:[Sci-hub access]])&gt;=1,1,0)</f>
        <v>0</v>
      </c>
      <c r="Z5509" s="12">
        <f>IF(OR(Tableau1[[#This Row],[Access R1 + S1+ T1 ]]&gt;=1,Tableau1[[#This Row],[Access V1 +W1 + X1]]&gt;=1),1,0)</f>
        <v>0</v>
      </c>
      <c r="AB5509" s="10" t="str">
        <f>Tableau1[[#This Row],[DOI]]</f>
        <v>doi: 10.1016/j.ajo.2016.12.021</v>
      </c>
      <c r="AC5509" s="13" t="str">
        <f>Tableau1[[#This Row],[Authors]]&amp;", "&amp;Tableau1[[#This Row],[Title]]&amp;" "&amp;Tableau1[[#This Row],[Journal]]&amp;". "&amp;Tableau1[[#This Row],[Year]]</f>
        <v>Ehrlich JR, Ojeda LV, Wicker D, Day S, Howson A, Lakshminarayanan V, Moroi SE., Head-Mounted Display Technology for Low-Vision Rehabilitation and Vision Enhancement. Am J Ophthalmol. 2017</v>
      </c>
    </row>
    <row r="5510" spans="1:29" x14ac:dyDescent="0.3">
      <c r="A5510">
        <v>3286</v>
      </c>
      <c r="B5510" t="s">
        <v>6469</v>
      </c>
      <c r="C5510" t="s">
        <v>16712</v>
      </c>
      <c r="D5510" t="s">
        <v>26893</v>
      </c>
      <c r="E5510" t="s">
        <v>2607</v>
      </c>
      <c r="F5510" s="10"/>
      <c r="G5510">
        <v>2017</v>
      </c>
      <c r="J5510">
        <v>0.48997913186851316</v>
      </c>
      <c r="L5510" t="s">
        <v>37739</v>
      </c>
      <c r="M5510">
        <v>28606978</v>
      </c>
      <c r="Q5510" s="10"/>
      <c r="R5510" s="11">
        <f t="shared" si="172"/>
        <v>0</v>
      </c>
      <c r="U5510" s="11">
        <f t="shared" si="173"/>
        <v>0</v>
      </c>
      <c r="Y5510" s="11">
        <f>IF(SUM(Tableau1[[#This Row],[Other access]:[Sci-hub access]])&gt;=1,1,0)</f>
        <v>0</v>
      </c>
      <c r="Z5510" s="12">
        <f>IF(OR(Tableau1[[#This Row],[Access R1 + S1+ T1 ]]&gt;=1,Tableau1[[#This Row],[Access V1 +W1 + X1]]&gt;=1),1,0)</f>
        <v>0</v>
      </c>
      <c r="AB5510" s="10" t="str">
        <f>Tableau1[[#This Row],[DOI]]</f>
        <v>doi: 10.1503/cmaj.160459</v>
      </c>
      <c r="AC5510" s="13" t="str">
        <f>Tableau1[[#This Row],[Authors]]&amp;", "&amp;Tableau1[[#This Row],[Title]]&amp;" "&amp;Tableau1[[#This Row],[Journal]]&amp;". "&amp;Tableau1[[#This Row],[Year]]</f>
        <v>Hung JH, Chang YS., Ocular ischemic syndrome. CMAJ. 2017</v>
      </c>
    </row>
    <row r="5511" spans="1:29" x14ac:dyDescent="0.3">
      <c r="A5511">
        <v>7858</v>
      </c>
      <c r="B5511" t="s">
        <v>10610</v>
      </c>
      <c r="C5511" t="s">
        <v>20807</v>
      </c>
      <c r="D5511" t="s">
        <v>31048</v>
      </c>
      <c r="E5511" t="s">
        <v>2596</v>
      </c>
      <c r="F5511" s="10"/>
      <c r="G5511">
        <v>2017</v>
      </c>
      <c r="J5511">
        <v>0.48999543234546061</v>
      </c>
      <c r="L5511" t="s">
        <v>42207</v>
      </c>
      <c r="M5511">
        <v>28041652</v>
      </c>
      <c r="Q5511" s="10"/>
      <c r="R5511" s="11">
        <f t="shared" si="172"/>
        <v>0</v>
      </c>
      <c r="U5511" s="11">
        <f t="shared" si="173"/>
        <v>0</v>
      </c>
      <c r="Y5511" s="11">
        <f>IF(SUM(Tableau1[[#This Row],[Other access]:[Sci-hub access]])&gt;=1,1,0)</f>
        <v>0</v>
      </c>
      <c r="Z5511" s="12">
        <f>IF(OR(Tableau1[[#This Row],[Access R1 + S1+ T1 ]]&gt;=1,Tableau1[[#This Row],[Access V1 +W1 + X1]]&gt;=1),1,0)</f>
        <v>0</v>
      </c>
      <c r="AB5511" s="10" t="str">
        <f>Tableau1[[#This Row],[DOI]]</f>
        <v>doi: 10.1016/j.crad.2016.11.012</v>
      </c>
      <c r="AC5511" s="13" t="str">
        <f>Tableau1[[#This Row],[Authors]]&amp;", "&amp;Tableau1[[#This Row],[Title]]&amp;" "&amp;Tableau1[[#This Row],[Journal]]&amp;". "&amp;Tableau1[[#This Row],[Year]]</f>
        <v>Wang ZL, Zou L, Lu ZW, Xie XQ, Jia ZZ, Pan CJ, Zhang GX, Ge XM., Abnormal spontaneous brain activity in type 2 diabetic retinopathy revealed by amplitude of low-frequency fluctuations: a resting-state fMRI study. Clin Radiol. 2017</v>
      </c>
    </row>
    <row r="5512" spans="1:29" x14ac:dyDescent="0.3">
      <c r="A5512">
        <v>4454</v>
      </c>
      <c r="B5512" t="s">
        <v>7580</v>
      </c>
      <c r="C5512" t="s">
        <v>17815</v>
      </c>
      <c r="D5512" t="s">
        <v>28009</v>
      </c>
      <c r="E5512" t="s">
        <v>2488</v>
      </c>
      <c r="F5512" s="10"/>
      <c r="G5512">
        <v>2017</v>
      </c>
      <c r="J5512">
        <v>0.48999579265638216</v>
      </c>
      <c r="L5512" t="s">
        <v>38874</v>
      </c>
      <c r="M5512">
        <v>28442687</v>
      </c>
      <c r="Q5512" s="10"/>
      <c r="R5512" s="11">
        <f t="shared" si="172"/>
        <v>0</v>
      </c>
      <c r="U5512" s="11">
        <f t="shared" si="173"/>
        <v>0</v>
      </c>
      <c r="Y5512" s="11">
        <f>IF(SUM(Tableau1[[#This Row],[Other access]:[Sci-hub access]])&gt;=1,1,0)</f>
        <v>0</v>
      </c>
      <c r="Z5512" s="12">
        <f>IF(OR(Tableau1[[#This Row],[Access R1 + S1+ T1 ]]&gt;=1,Tableau1[[#This Row],[Access V1 +W1 + X1]]&gt;=1),1,0)</f>
        <v>0</v>
      </c>
      <c r="AB5512" s="10" t="str">
        <f>Tableau1[[#This Row],[DOI]]</f>
        <v>doi: 10.1159/000458486</v>
      </c>
      <c r="AC5512" s="13" t="str">
        <f>Tableau1[[#This Row],[Authors]]&amp;", "&amp;Tableau1[[#This Row],[Title]]&amp;" "&amp;Tableau1[[#This Row],[Journal]]&amp;". "&amp;Tableau1[[#This Row],[Year]]</f>
        <v>Bettin P, Di Matteo F., Postoperative Management of Penetrating and Nonpenetrating External Filtering Procedures. Dev Ophthalmol. 2017</v>
      </c>
    </row>
    <row r="5513" spans="1:29" x14ac:dyDescent="0.3">
      <c r="A5513">
        <v>1065</v>
      </c>
      <c r="B5513" t="s">
        <v>4327</v>
      </c>
      <c r="C5513" t="s">
        <v>14581</v>
      </c>
      <c r="D5513" t="s">
        <v>24748</v>
      </c>
      <c r="E5513" t="s">
        <v>2495</v>
      </c>
      <c r="F5513" s="10"/>
      <c r="G5513">
        <v>2017</v>
      </c>
      <c r="J5513">
        <v>0.49000180173323593</v>
      </c>
      <c r="L5513" t="s">
        <v>35553</v>
      </c>
      <c r="M5513">
        <v>29040199</v>
      </c>
      <c r="Q5513" s="10"/>
      <c r="R5513" s="11">
        <f t="shared" si="172"/>
        <v>0</v>
      </c>
      <c r="U5513" s="11">
        <f t="shared" si="173"/>
        <v>0</v>
      </c>
      <c r="Y5513" s="11">
        <f>IF(SUM(Tableau1[[#This Row],[Other access]:[Sci-hub access]])&gt;=1,1,0)</f>
        <v>0</v>
      </c>
      <c r="Z5513" s="12">
        <f>IF(OR(Tableau1[[#This Row],[Access R1 + S1+ T1 ]]&gt;=1,Tableau1[[#This Row],[Access V1 +W1 + X1]]&gt;=1),1,0)</f>
        <v>0</v>
      </c>
      <c r="AB5513" s="10" t="str">
        <f>Tableau1[[#This Row],[DOI]]</f>
        <v>doi: 10.1097/OPX.0000000000001137</v>
      </c>
      <c r="AC5513" s="13" t="str">
        <f>Tableau1[[#This Row],[Authors]]&amp;", "&amp;Tableau1[[#This Row],[Title]]&amp;" "&amp;Tableau1[[#This Row],[Journal]]&amp;". "&amp;Tableau1[[#This Row],[Year]]</f>
        <v>Babaei Omali N, Subbaraman LN, Heynen M, Fadli Z, Coles-Brennan C, Jones LW., In Vitro Effect of Lysozyme on Albumin Deposition to Hydrogel Contact Lens Materials. Optom Vis Sci. 2017</v>
      </c>
    </row>
    <row r="5514" spans="1:29" x14ac:dyDescent="0.3">
      <c r="A5514">
        <v>3375</v>
      </c>
      <c r="B5514" t="s">
        <v>6554</v>
      </c>
      <c r="C5514" t="s">
        <v>16797</v>
      </c>
      <c r="D5514" t="s">
        <v>26978</v>
      </c>
      <c r="E5514" t="s">
        <v>2464</v>
      </c>
      <c r="F5514" s="10"/>
      <c r="G5514">
        <v>2017</v>
      </c>
      <c r="J5514">
        <v>0.49036818371209101</v>
      </c>
      <c r="L5514" t="s">
        <v>37825</v>
      </c>
      <c r="M5514">
        <v>28594648</v>
      </c>
      <c r="Q5514" s="10"/>
      <c r="R5514" s="11">
        <f t="shared" si="172"/>
        <v>0</v>
      </c>
      <c r="U5514" s="11">
        <f t="shared" si="173"/>
        <v>0</v>
      </c>
      <c r="Y5514" s="11">
        <f>IF(SUM(Tableau1[[#This Row],[Other access]:[Sci-hub access]])&gt;=1,1,0)</f>
        <v>0</v>
      </c>
      <c r="Z5514" s="12">
        <f>IF(OR(Tableau1[[#This Row],[Access R1 + S1+ T1 ]]&gt;=1,Tableau1[[#This Row],[Access V1 +W1 + X1]]&gt;=1),1,0)</f>
        <v>0</v>
      </c>
      <c r="AB5514" s="10" t="str">
        <f>Tableau1[[#This Row],[DOI]]</f>
        <v>doi: 10.1097/ICU.0000000000000383</v>
      </c>
      <c r="AC5514" s="13" t="str">
        <f>Tableau1[[#This Row],[Authors]]&amp;", "&amp;Tableau1[[#This Row],[Title]]&amp;" "&amp;Tableau1[[#This Row],[Journal]]&amp;". "&amp;Tableau1[[#This Row],[Year]]</f>
        <v>Giri P, Azar DT., Risk profiles of ectasia after keratorefractive surgery. Curr Opin Ophthalmol. 2017</v>
      </c>
    </row>
    <row r="5515" spans="1:29" x14ac:dyDescent="0.3">
      <c r="A5515">
        <v>4453</v>
      </c>
      <c r="B5515" t="s">
        <v>7579</v>
      </c>
      <c r="C5515" t="s">
        <v>17814</v>
      </c>
      <c r="D5515" t="s">
        <v>28008</v>
      </c>
      <c r="E5515" t="s">
        <v>2488</v>
      </c>
      <c r="F5515" s="10"/>
      <c r="G5515">
        <v>2017</v>
      </c>
      <c r="J5515">
        <v>0.49038119140888037</v>
      </c>
      <c r="L5515" t="s">
        <v>38873</v>
      </c>
      <c r="M5515">
        <v>28442688</v>
      </c>
      <c r="Q5515" s="10"/>
      <c r="R5515" s="11">
        <f t="shared" si="172"/>
        <v>0</v>
      </c>
      <c r="U5515" s="11">
        <f t="shared" si="173"/>
        <v>0</v>
      </c>
      <c r="Y5515" s="11">
        <f>IF(SUM(Tableau1[[#This Row],[Other access]:[Sci-hub access]])&gt;=1,1,0)</f>
        <v>0</v>
      </c>
      <c r="Z5515" s="12">
        <f>IF(OR(Tableau1[[#This Row],[Access R1 + S1+ T1 ]]&gt;=1,Tableau1[[#This Row],[Access V1 +W1 + X1]]&gt;=1),1,0)</f>
        <v>0</v>
      </c>
      <c r="AB5515" s="10" t="str">
        <f>Tableau1[[#This Row],[DOI]]</f>
        <v>doi: 10.1159/000458487</v>
      </c>
      <c r="AC5515" s="13" t="str">
        <f>Tableau1[[#This Row],[Authors]]&amp;", "&amp;Tableau1[[#This Row],[Title]]&amp;" "&amp;Tableau1[[#This Row],[Journal]]&amp;". "&amp;Tableau1[[#This Row],[Year]]</f>
        <v>Baudouin C., Ocular Surface and External Filtration Surgery: Mutual Relationships. Dev Ophthalmol. 2017</v>
      </c>
    </row>
    <row r="5516" spans="1:29" x14ac:dyDescent="0.3">
      <c r="A5516">
        <v>501</v>
      </c>
      <c r="B5516" t="s">
        <v>3764</v>
      </c>
      <c r="C5516" t="s">
        <v>14021</v>
      </c>
      <c r="D5516" t="s">
        <v>24184</v>
      </c>
      <c r="E5516" t="s">
        <v>2448</v>
      </c>
      <c r="F5516" s="10"/>
      <c r="G5516">
        <v>2018</v>
      </c>
      <c r="J5516">
        <v>0.49040122543987585</v>
      </c>
      <c r="L5516" t="s">
        <v>35002</v>
      </c>
      <c r="M5516">
        <v>29204689</v>
      </c>
      <c r="Q5516" s="10"/>
      <c r="R5516" s="11">
        <f t="shared" si="172"/>
        <v>0</v>
      </c>
      <c r="U5516" s="11">
        <f t="shared" si="173"/>
        <v>0</v>
      </c>
      <c r="Y5516" s="11">
        <f>IF(SUM(Tableau1[[#This Row],[Other access]:[Sci-hub access]])&gt;=1,1,0)</f>
        <v>0</v>
      </c>
      <c r="Z5516" s="12">
        <f>IF(OR(Tableau1[[#This Row],[Access R1 + S1+ T1 ]]&gt;=1,Tableau1[[#This Row],[Access V1 +W1 + X1]]&gt;=1),1,0)</f>
        <v>0</v>
      </c>
      <c r="AB5516" s="10" t="str">
        <f>Tableau1[[#This Row],[DOI]]</f>
        <v>doi: 10.1007/s00417-017-3851-2</v>
      </c>
      <c r="AC5516" s="13" t="str">
        <f>Tableau1[[#This Row],[Authors]]&amp;", "&amp;Tableau1[[#This Row],[Title]]&amp;" "&amp;Tableau1[[#This Row],[Journal]]&amp;". "&amp;Tableau1[[#This Row],[Year]]</f>
        <v>Kim SJ, Jeon H, Jung JH, Lee KM, Choi HY., Comparison between over-glasses patching and adhesive patching for children with moderate amblyopia: a prospective randomized clinical trial. Graefes Arch Clin Exp Ophthalmol. 2018</v>
      </c>
    </row>
    <row r="5517" spans="1:29" x14ac:dyDescent="0.3">
      <c r="A5517">
        <v>8115</v>
      </c>
      <c r="B5517" t="s">
        <v>1585</v>
      </c>
      <c r="C5517" t="s">
        <v>1586</v>
      </c>
      <c r="D5517" t="s">
        <v>1587</v>
      </c>
      <c r="E5517" t="s">
        <v>2880</v>
      </c>
      <c r="F5517" s="10"/>
      <c r="G5517">
        <v>2017</v>
      </c>
      <c r="J5517">
        <v>0.49050681727872236</v>
      </c>
      <c r="L5517" t="s">
        <v>42462</v>
      </c>
      <c r="M5517">
        <v>27995734</v>
      </c>
      <c r="Q5517" s="10"/>
      <c r="R5517" s="11">
        <f t="shared" si="172"/>
        <v>0</v>
      </c>
      <c r="U5517" s="11">
        <f t="shared" si="173"/>
        <v>0</v>
      </c>
      <c r="Y5517" s="11">
        <f>IF(SUM(Tableau1[[#This Row],[Other access]:[Sci-hub access]])&gt;=1,1,0)</f>
        <v>0</v>
      </c>
      <c r="Z5517" s="12">
        <f>IF(OR(Tableau1[[#This Row],[Access R1 + S1+ T1 ]]&gt;=1,Tableau1[[#This Row],[Access V1 +W1 + X1]]&gt;=1),1,0)</f>
        <v>0</v>
      </c>
      <c r="AB5517" s="10" t="str">
        <f>Tableau1[[#This Row],[DOI]]</f>
        <v>doi: 10.1111/jcmm.13019</v>
      </c>
      <c r="AC5517" s="13" t="str">
        <f>Tableau1[[#This Row],[Authors]]&amp;", "&amp;Tableau1[[#This Row],[Title]]&amp;" "&amp;Tableau1[[#This Row],[Journal]]&amp;". "&amp;Tableau1[[#This Row],[Year]]</f>
        <v>Plössl K, Weber BH, Friedrich U., The X-linked juvenile retinoschisis protein retinoschisin is a novel regulator of mitogen-activated protein kinase signalling and apoptosis in the retina. J Cell Mol Med. 2017</v>
      </c>
    </row>
    <row r="5518" spans="1:29" x14ac:dyDescent="0.3">
      <c r="A5518">
        <v>1587</v>
      </c>
      <c r="B5518" t="s">
        <v>30</v>
      </c>
      <c r="C5518" t="s">
        <v>31</v>
      </c>
      <c r="D5518" t="s">
        <v>32</v>
      </c>
      <c r="E5518" t="s">
        <v>3061</v>
      </c>
      <c r="F5518" s="10"/>
      <c r="G5518">
        <v>2017</v>
      </c>
      <c r="J5518">
        <v>0.49073159780693587</v>
      </c>
      <c r="L5518" t="s">
        <v>36066</v>
      </c>
      <c r="M5518">
        <v>28918741</v>
      </c>
      <c r="Q5518" s="10"/>
      <c r="R5518" s="11">
        <f t="shared" si="172"/>
        <v>0</v>
      </c>
      <c r="U5518" s="11">
        <f t="shared" si="173"/>
        <v>0</v>
      </c>
      <c r="Y5518" s="11">
        <f>IF(SUM(Tableau1[[#This Row],[Other access]:[Sci-hub access]])&gt;=1,1,0)</f>
        <v>0</v>
      </c>
      <c r="Z5518" s="12">
        <f>IF(OR(Tableau1[[#This Row],[Access R1 + S1+ T1 ]]&gt;=1,Tableau1[[#This Row],[Access V1 +W1 + X1]]&gt;=1),1,0)</f>
        <v>0</v>
      </c>
      <c r="AB5518" s="10" t="str">
        <f>Tableau1[[#This Row],[DOI]]</f>
        <v>doi: 10.1134/S0006297917070021</v>
      </c>
      <c r="AC5518" s="13" t="str">
        <f>Tableau1[[#This Row],[Authors]]&amp;", "&amp;Tableau1[[#This Row],[Title]]&amp;" "&amp;Tableau1[[#This Row],[Journal]]&amp;". "&amp;Tableau1[[#This Row],[Year]]</f>
        <v>Korshunova GA, Shishkina AV, Skulachev MV., Design, Synthesis, and Some Aspects of the Biological Activity of Mitochondria-Targeted Antioxidants. Biochemistry (Mosc). 2017</v>
      </c>
    </row>
    <row r="5519" spans="1:29" x14ac:dyDescent="0.3">
      <c r="A5519">
        <v>5578</v>
      </c>
      <c r="B5519" t="s">
        <v>8616</v>
      </c>
      <c r="C5519" t="s">
        <v>18837</v>
      </c>
      <c r="D5519" t="s">
        <v>29046</v>
      </c>
      <c r="E5519" t="s">
        <v>34271</v>
      </c>
      <c r="F5519" s="10"/>
      <c r="G5519">
        <v>2017</v>
      </c>
      <c r="J5519">
        <v>0.49074650198277536</v>
      </c>
      <c r="L5519" t="s">
        <v>39965</v>
      </c>
      <c r="M5519">
        <v>28318351</v>
      </c>
      <c r="Q5519" s="10"/>
      <c r="R5519" s="11">
        <f t="shared" si="172"/>
        <v>0</v>
      </c>
      <c r="U5519" s="11">
        <f t="shared" si="173"/>
        <v>0</v>
      </c>
      <c r="Y5519" s="11">
        <f>IF(SUM(Tableau1[[#This Row],[Other access]:[Sci-hub access]])&gt;=1,1,0)</f>
        <v>0</v>
      </c>
      <c r="Z5519" s="12">
        <f>IF(OR(Tableau1[[#This Row],[Access R1 + S1+ T1 ]]&gt;=1,Tableau1[[#This Row],[Access V1 +W1 + X1]]&gt;=1),1,0)</f>
        <v>0</v>
      </c>
      <c r="AB5519" s="10" t="str">
        <f>Tableau1[[#This Row],[DOI]]</f>
        <v>doi: 10.1080/09546634.2017.1309349</v>
      </c>
      <c r="AC5519" s="13" t="str">
        <f>Tableau1[[#This Row],[Authors]]&amp;", "&amp;Tableau1[[#This Row],[Title]]&amp;" "&amp;Tableau1[[#This Row],[Journal]]&amp;". "&amp;Tableau1[[#This Row],[Year]]</f>
        <v>Khalil S, Bardawil T, Stephan C, Darwiche N, Abbas O, Kibbi AG, Nemer G, Kurban M., Retinoids: a journey from the molecular structures and mechanisms of action to clinical uses in dermatology and adverse effects. J Dermatolog Treat. 2017</v>
      </c>
    </row>
    <row r="5520" spans="1:29" x14ac:dyDescent="0.3">
      <c r="A5520">
        <v>9720</v>
      </c>
      <c r="B5520" t="s">
        <v>12268</v>
      </c>
      <c r="C5520" t="s">
        <v>22442</v>
      </c>
      <c r="D5520" t="s">
        <v>32716</v>
      </c>
      <c r="E5520" t="s">
        <v>2523</v>
      </c>
      <c r="F5520" s="10"/>
      <c r="G5520">
        <v>2017</v>
      </c>
      <c r="J5520">
        <v>0.49086937774211459</v>
      </c>
      <c r="L5520" t="s">
        <v>43984</v>
      </c>
      <c r="M5520">
        <v>27612183</v>
      </c>
      <c r="Q5520" s="10"/>
      <c r="R5520" s="11">
        <f t="shared" si="172"/>
        <v>0</v>
      </c>
      <c r="U5520" s="11">
        <f t="shared" si="173"/>
        <v>0</v>
      </c>
      <c r="Y5520" s="11">
        <f>IF(SUM(Tableau1[[#This Row],[Other access]:[Sci-hub access]])&gt;=1,1,0)</f>
        <v>0</v>
      </c>
      <c r="Z5520" s="12">
        <f>IF(OR(Tableau1[[#This Row],[Access R1 + S1+ T1 ]]&gt;=1,Tableau1[[#This Row],[Access V1 +W1 + X1]]&gt;=1),1,0)</f>
        <v>0</v>
      </c>
      <c r="AB5520" s="10" t="str">
        <f>Tableau1[[#This Row],[DOI]]</f>
        <v>doi: 10.1038/eye.2016.182</v>
      </c>
      <c r="AC5520" s="13" t="str">
        <f>Tableau1[[#This Row],[Authors]]&amp;", "&amp;Tableau1[[#This Row],[Title]]&amp;" "&amp;Tableau1[[#This Row],[Journal]]&amp;". "&amp;Tableau1[[#This Row],[Year]]</f>
        <v>Olson JL, Groman-Lupa S., Design and performance of a large lumen glaucoma drainage device. Eye (Lond). 2017</v>
      </c>
    </row>
    <row r="5521" spans="1:29" x14ac:dyDescent="0.3">
      <c r="A5521">
        <v>4284</v>
      </c>
      <c r="B5521" t="s">
        <v>7417</v>
      </c>
      <c r="C5521" t="s">
        <v>17653</v>
      </c>
      <c r="D5521" t="s">
        <v>27845</v>
      </c>
      <c r="E5521" t="s">
        <v>3107</v>
      </c>
      <c r="F5521" s="10"/>
      <c r="G5521">
        <v>2017</v>
      </c>
      <c r="J5521">
        <v>0.49117793582095381</v>
      </c>
      <c r="L5521" t="s">
        <v>38711</v>
      </c>
      <c r="M5521">
        <v>28458520</v>
      </c>
      <c r="Q5521" s="10"/>
      <c r="R5521" s="11">
        <f t="shared" si="172"/>
        <v>0</v>
      </c>
      <c r="U5521" s="11">
        <f t="shared" si="173"/>
        <v>0</v>
      </c>
      <c r="Y5521" s="11">
        <f>IF(SUM(Tableau1[[#This Row],[Other access]:[Sci-hub access]])&gt;=1,1,0)</f>
        <v>0</v>
      </c>
      <c r="Z5521" s="12">
        <f>IF(OR(Tableau1[[#This Row],[Access R1 + S1+ T1 ]]&gt;=1,Tableau1[[#This Row],[Access V1 +W1 + X1]]&gt;=1),1,0)</f>
        <v>0</v>
      </c>
      <c r="AB5521" s="10" t="str">
        <f>Tableau1[[#This Row],[DOI]]</f>
        <v>doi: 10.2147/DDDT.S131582</v>
      </c>
      <c r="AC5521" s="13" t="str">
        <f>Tableau1[[#This Row],[Authors]]&amp;", "&amp;Tableau1[[#This Row],[Title]]&amp;" "&amp;Tableau1[[#This Row],[Journal]]&amp;". "&amp;Tableau1[[#This Row],[Year]]</f>
        <v>Moschos MM, Moustafa GA, Papakonstantinou VD, Tsatsos M, Laios K, Antonopoulou S., Anti-platelet effects of anti-glaucomatous eye drops: an in vitro study on human platelets. Drug Des Devel Ther. 2017</v>
      </c>
    </row>
    <row r="5522" spans="1:29" x14ac:dyDescent="0.3">
      <c r="A5522">
        <v>3130</v>
      </c>
      <c r="B5522" t="s">
        <v>6319</v>
      </c>
      <c r="C5522" t="s">
        <v>16562</v>
      </c>
      <c r="D5522" t="s">
        <v>26743</v>
      </c>
      <c r="E5522" t="s">
        <v>2451</v>
      </c>
      <c r="F5522" s="10"/>
      <c r="G5522">
        <v>2017</v>
      </c>
      <c r="J5522">
        <v>0.49118957267031771</v>
      </c>
      <c r="L5522" t="s">
        <v>37584</v>
      </c>
      <c r="M5522">
        <v>28632765</v>
      </c>
      <c r="Q5522" s="10"/>
      <c r="R5522" s="11">
        <f t="shared" si="172"/>
        <v>0</v>
      </c>
      <c r="U5522" s="11">
        <f t="shared" si="173"/>
        <v>0</v>
      </c>
      <c r="Y5522" s="11">
        <f>IF(SUM(Tableau1[[#This Row],[Other access]:[Sci-hub access]])&gt;=1,1,0)</f>
        <v>0</v>
      </c>
      <c r="Z5522" s="12">
        <f>IF(OR(Tableau1[[#This Row],[Access R1 + S1+ T1 ]]&gt;=1,Tableau1[[#This Row],[Access V1 +W1 + X1]]&gt;=1),1,0)</f>
        <v>0</v>
      </c>
      <c r="AB5522" s="10" t="str">
        <f>Tableau1[[#This Row],[DOI]]</f>
        <v>doi: 10.1371/journal.pone.0178253</v>
      </c>
      <c r="AC5522" s="13" t="str">
        <f>Tableau1[[#This Row],[Authors]]&amp;", "&amp;Tableau1[[#This Row],[Title]]&amp;" "&amp;Tableau1[[#This Row],[Journal]]&amp;". "&amp;Tableau1[[#This Row],[Year]]</f>
        <v>Yan Z, Zhao J, Gan L, Zhang Y, Guo R, Cao X, Lau WB, Ma X, Wang Y., CTRP3 is a novel biomarker for diabetic retinopathy and inhibits HGHL-induced VCAM-1 expression in an AMPK-dependent manner. PLoS One. 2017</v>
      </c>
    </row>
    <row r="5523" spans="1:29" x14ac:dyDescent="0.3">
      <c r="A5523">
        <v>3623</v>
      </c>
      <c r="B5523" t="s">
        <v>6795</v>
      </c>
      <c r="C5523" t="s">
        <v>17036</v>
      </c>
      <c r="D5523" t="s">
        <v>27219</v>
      </c>
      <c r="E5523" t="s">
        <v>2529</v>
      </c>
      <c r="F5523" s="10"/>
      <c r="G5523">
        <v>2017</v>
      </c>
      <c r="J5523">
        <v>0.49136334325026931</v>
      </c>
      <c r="L5523" t="s">
        <v>38069</v>
      </c>
      <c r="M5523">
        <v>28557584</v>
      </c>
      <c r="Q5523" s="10"/>
      <c r="R5523" s="11">
        <f t="shared" si="172"/>
        <v>0</v>
      </c>
      <c r="U5523" s="11">
        <f t="shared" si="173"/>
        <v>0</v>
      </c>
      <c r="Y5523" s="11">
        <f>IF(SUM(Tableau1[[#This Row],[Other access]:[Sci-hub access]])&gt;=1,1,0)</f>
        <v>0</v>
      </c>
      <c r="Z5523" s="12">
        <f>IF(OR(Tableau1[[#This Row],[Access R1 + S1+ T1 ]]&gt;=1,Tableau1[[#This Row],[Access V1 +W1 + X1]]&gt;=1),1,0)</f>
        <v>0</v>
      </c>
      <c r="AB5523" s="10" t="str">
        <f>Tableau1[[#This Row],[DOI]]</f>
        <v>doi: 10.1080/02713683.2017.1304560</v>
      </c>
      <c r="AC5523" s="13" t="str">
        <f>Tableau1[[#This Row],[Authors]]&amp;", "&amp;Tableau1[[#This Row],[Title]]&amp;" "&amp;Tableau1[[#This Row],[Journal]]&amp;". "&amp;Tableau1[[#This Row],[Year]]</f>
        <v>Shoshany N, Avni I, Morad Y, Weiner C, Einan-Lifshitz A, Pras E., NHS Gene Mutations in Ashkenazi Jewish Families with Nance-Horan Syndrome. Curr Eye Res. 2017</v>
      </c>
    </row>
    <row r="5524" spans="1:29" x14ac:dyDescent="0.3">
      <c r="A5524">
        <v>6013</v>
      </c>
      <c r="B5524" t="s">
        <v>9000</v>
      </c>
      <c r="C5524" t="s">
        <v>19215</v>
      </c>
      <c r="D5524" t="s">
        <v>29430</v>
      </c>
      <c r="E5524" t="s">
        <v>2750</v>
      </c>
      <c r="F5524" s="10"/>
      <c r="G5524">
        <v>2017</v>
      </c>
      <c r="J5524">
        <v>0.49138966922909799</v>
      </c>
      <c r="L5524" t="s">
        <v>40390</v>
      </c>
      <c r="M5524">
        <v>28258132</v>
      </c>
      <c r="Q5524" s="10"/>
      <c r="R5524" s="11">
        <f t="shared" si="172"/>
        <v>0</v>
      </c>
      <c r="U5524" s="11">
        <f t="shared" si="173"/>
        <v>0</v>
      </c>
      <c r="Y5524" s="11">
        <f>IF(SUM(Tableau1[[#This Row],[Other access]:[Sci-hub access]])&gt;=1,1,0)</f>
        <v>0</v>
      </c>
      <c r="Z5524" s="12">
        <f>IF(OR(Tableau1[[#This Row],[Access R1 + S1+ T1 ]]&gt;=1,Tableau1[[#This Row],[Access V1 +W1 + X1]]&gt;=1),1,0)</f>
        <v>0</v>
      </c>
      <c r="AB5524" s="10" t="str">
        <f>Tableau1[[#This Row],[DOI]]</f>
        <v>doi: 10.1530/EJE-16-0954</v>
      </c>
      <c r="AC5524" s="13" t="str">
        <f>Tableau1[[#This Row],[Authors]]&amp;", "&amp;Tableau1[[#This Row],[Title]]&amp;" "&amp;Tableau1[[#This Row],[Journal]]&amp;". "&amp;Tableau1[[#This Row],[Year]]</f>
        <v>Schwensen CF, Brandt F, Hegedüs L, Brix TH., Mortality in Graves' orbitopathy is increased and influenced by gender, age and pre-existing morbidity: a nationwide Danish register study. Eur J Endocrinol. 2017</v>
      </c>
    </row>
    <row r="5525" spans="1:29" x14ac:dyDescent="0.3">
      <c r="A5525">
        <v>4240</v>
      </c>
      <c r="B5525" t="s">
        <v>7376</v>
      </c>
      <c r="C5525" t="s">
        <v>17612</v>
      </c>
      <c r="D5525" t="s">
        <v>27804</v>
      </c>
      <c r="E5525" t="s">
        <v>34192</v>
      </c>
      <c r="F5525" s="10"/>
      <c r="G5525">
        <v>2017</v>
      </c>
      <c r="J5525">
        <v>0.49139023187052733</v>
      </c>
      <c r="L5525" t="s">
        <v>38671</v>
      </c>
      <c r="M5525">
        <v>28466444</v>
      </c>
      <c r="Q5525" s="10"/>
      <c r="R5525" s="11">
        <f t="shared" si="172"/>
        <v>0</v>
      </c>
      <c r="U5525" s="11">
        <f t="shared" si="173"/>
        <v>0</v>
      </c>
      <c r="Y5525" s="11">
        <f>IF(SUM(Tableau1[[#This Row],[Other access]:[Sci-hub access]])&gt;=1,1,0)</f>
        <v>0</v>
      </c>
      <c r="Z5525" s="12">
        <f>IF(OR(Tableau1[[#This Row],[Access R1 + S1+ T1 ]]&gt;=1,Tableau1[[#This Row],[Access V1 +W1 + X1]]&gt;=1),1,0)</f>
        <v>0</v>
      </c>
      <c r="AB5525" s="10" t="str">
        <f>Tableau1[[#This Row],[DOI]]</f>
        <v>doi: 10.1007/s13246-017-0551-5</v>
      </c>
      <c r="AC5525" s="13" t="str">
        <f>Tableau1[[#This Row],[Authors]]&amp;", "&amp;Tableau1[[#This Row],[Title]]&amp;" "&amp;Tableau1[[#This Row],[Journal]]&amp;". "&amp;Tableau1[[#This Row],[Year]]</f>
        <v>Antony R, Herschtal A, Todd S, Phillips C, Haworth A., A pilot study on geometrical uncertainties for intra ocular cancers in radiotherapy. Australas Phys Eng Sci Med. 2017</v>
      </c>
    </row>
    <row r="5526" spans="1:29" x14ac:dyDescent="0.3">
      <c r="A5526">
        <v>10950</v>
      </c>
      <c r="B5526" t="s">
        <v>13384</v>
      </c>
      <c r="C5526" t="s">
        <v>23546</v>
      </c>
      <c r="D5526" t="s">
        <v>33838</v>
      </c>
      <c r="E5526" t="s">
        <v>2719</v>
      </c>
      <c r="F5526" s="10"/>
      <c r="G5526">
        <v>2017</v>
      </c>
      <c r="J5526">
        <v>0.49150869906262162</v>
      </c>
      <c r="L5526" t="s">
        <v>45191</v>
      </c>
      <c r="M5526">
        <v>26799307</v>
      </c>
      <c r="Q5526" s="10"/>
      <c r="R5526" s="11">
        <f t="shared" si="172"/>
        <v>0</v>
      </c>
      <c r="U5526" s="11">
        <f t="shared" si="173"/>
        <v>0</v>
      </c>
      <c r="Y5526" s="11">
        <f>IF(SUM(Tableau1[[#This Row],[Other access]:[Sci-hub access]])&gt;=1,1,0)</f>
        <v>0</v>
      </c>
      <c r="Z5526" s="12">
        <f>IF(OR(Tableau1[[#This Row],[Access R1 + S1+ T1 ]]&gt;=1,Tableau1[[#This Row],[Access V1 +W1 + X1]]&gt;=1),1,0)</f>
        <v>0</v>
      </c>
      <c r="AB5526" s="10" t="str">
        <f>Tableau1[[#This Row],[DOI]]</f>
        <v>doi: 10.3109/09273948.2015.1092559</v>
      </c>
      <c r="AC5526" s="13" t="str">
        <f>Tableau1[[#This Row],[Authors]]&amp;", "&amp;Tableau1[[#This Row],[Title]]&amp;" "&amp;Tableau1[[#This Row],[Journal]]&amp;". "&amp;Tableau1[[#This Row],[Year]]</f>
        <v>Takeuchi M, Kanda T, Taguchi M, Shibata M, Mine I, Sakurai Y., Evaluation of Efficacy and Safety of Latanoprost/Timolol versus Travoprost/Timolol Fixed Combinations for Ocular Hypertension Associated with Uveitis. Ocul Immunol Inflamm. 2017</v>
      </c>
    </row>
    <row r="5527" spans="1:29" ht="28.8" x14ac:dyDescent="0.3">
      <c r="A5527">
        <v>4288</v>
      </c>
      <c r="B5527" t="s">
        <v>7421</v>
      </c>
      <c r="C5527" t="s">
        <v>17657</v>
      </c>
      <c r="D5527" t="s">
        <v>27849</v>
      </c>
      <c r="E5527" t="s">
        <v>2942</v>
      </c>
      <c r="F5527" s="10"/>
      <c r="G5527">
        <v>2017</v>
      </c>
      <c r="J5527">
        <v>0.49160567999652383</v>
      </c>
      <c r="L5527" t="s">
        <v>38714</v>
      </c>
      <c r="M5527">
        <v>28457789</v>
      </c>
      <c r="Q5527" s="10"/>
      <c r="R5527" s="11">
        <f t="shared" si="172"/>
        <v>0</v>
      </c>
      <c r="U5527" s="11">
        <f t="shared" si="173"/>
        <v>0</v>
      </c>
      <c r="Y5527" s="11">
        <f>IF(SUM(Tableau1[[#This Row],[Other access]:[Sci-hub access]])&gt;=1,1,0)</f>
        <v>0</v>
      </c>
      <c r="Z5527" s="12">
        <f>IF(OR(Tableau1[[#This Row],[Access R1 + S1+ T1 ]]&gt;=1,Tableau1[[#This Row],[Access V1 +W1 + X1]]&gt;=1),1,0)</f>
        <v>0</v>
      </c>
      <c r="AB5527" s="10" t="str">
        <f>Tableau1[[#This Row],[DOI]]</f>
        <v>doi: 10.1016/j.preteyeres.2017.04.003</v>
      </c>
      <c r="AC5527" s="13" t="str">
        <f>Tableau1[[#This Row],[Authors]]&amp;", "&amp;Tableau1[[#This Row],[Title]]&amp;" "&amp;Tableau1[[#This Row],[Journal]]&amp;". "&amp;Tableau1[[#This Row],[Year]]</f>
        <v>Cameron JR, Megaw RD, Tatham AJ, McGrory S, MacGillivray TJ, Doubal FN, Wardlaw JM, Trucco E, Chandran S, Dhillon B., Lateral thinking - Interocular symmetry and asymmetry in neurovascular patterning, in health and disease. Prog Retin Eye Res. 2017</v>
      </c>
    </row>
    <row r="5528" spans="1:29" x14ac:dyDescent="0.3">
      <c r="A5528">
        <v>5520</v>
      </c>
      <c r="B5528" t="s">
        <v>8565</v>
      </c>
      <c r="C5528" t="s">
        <v>18786</v>
      </c>
      <c r="D5528" t="s">
        <v>28995</v>
      </c>
      <c r="E5528" t="s">
        <v>2456</v>
      </c>
      <c r="F5528" s="10"/>
      <c r="G5528">
        <v>2017</v>
      </c>
      <c r="J5528">
        <v>0.49163186974130246</v>
      </c>
      <c r="L5528" t="s">
        <v>39907</v>
      </c>
      <c r="M5528">
        <v>28324878</v>
      </c>
      <c r="Q5528" s="10"/>
      <c r="R5528" s="11">
        <f t="shared" si="172"/>
        <v>0</v>
      </c>
      <c r="U5528" s="11">
        <f t="shared" si="173"/>
        <v>0</v>
      </c>
      <c r="Y5528" s="11">
        <f>IF(SUM(Tableau1[[#This Row],[Other access]:[Sci-hub access]])&gt;=1,1,0)</f>
        <v>0</v>
      </c>
      <c r="Z5528" s="12">
        <f>IF(OR(Tableau1[[#This Row],[Access R1 + S1+ T1 ]]&gt;=1,Tableau1[[#This Row],[Access V1 +W1 + X1]]&gt;=1),1,0)</f>
        <v>0</v>
      </c>
      <c r="AB5528" s="10" t="str">
        <f>Tableau1[[#This Row],[DOI]]</f>
        <v>doi: 10.1159/000455273</v>
      </c>
      <c r="AC5528" s="13" t="str">
        <f>Tableau1[[#This Row],[Authors]]&amp;", "&amp;Tableau1[[#This Row],[Title]]&amp;" "&amp;Tableau1[[#This Row],[Journal]]&amp;". "&amp;Tableau1[[#This Row],[Year]]</f>
        <v>Nakai S, Honda S, Miki A, Matsumiya W, Nakamura M., Comparison of the 12-Month Outcomes of Intravitreal Ranibizumab between Two Angiographic Subtypes of Polypoidal Choroidal Vasculopathy. Ophthalmologica. 2017</v>
      </c>
    </row>
    <row r="5529" spans="1:29" x14ac:dyDescent="0.3">
      <c r="A5529">
        <v>2987</v>
      </c>
      <c r="B5529" t="s">
        <v>6182</v>
      </c>
      <c r="C5529" t="s">
        <v>16427</v>
      </c>
      <c r="D5529" t="s">
        <v>26606</v>
      </c>
      <c r="E5529" t="s">
        <v>2441</v>
      </c>
      <c r="F5529" s="10"/>
      <c r="G5529">
        <v>2017</v>
      </c>
      <c r="J5529">
        <v>0.49163494372587124</v>
      </c>
      <c r="L5529" t="s">
        <v>37442</v>
      </c>
      <c r="M5529">
        <v>28655539</v>
      </c>
      <c r="Q5529" s="10"/>
      <c r="R5529" s="11">
        <f t="shared" si="172"/>
        <v>0</v>
      </c>
      <c r="U5529" s="11">
        <f t="shared" si="173"/>
        <v>0</v>
      </c>
      <c r="Y5529" s="11">
        <f>IF(SUM(Tableau1[[#This Row],[Other access]:[Sci-hub access]])&gt;=1,1,0)</f>
        <v>0</v>
      </c>
      <c r="Z5529" s="12">
        <f>IF(OR(Tableau1[[#This Row],[Access R1 + S1+ T1 ]]&gt;=1,Tableau1[[#This Row],[Access V1 +W1 + X1]]&gt;=1),1,0)</f>
        <v>0</v>
      </c>
      <c r="AB5529" s="10" t="str">
        <f>Tableau1[[#This Row],[DOI]]</f>
        <v>doi: 10.1016/j.ophtha.2017.04.028</v>
      </c>
      <c r="AC5529" s="13" t="str">
        <f>Tableau1[[#This Row],[Authors]]&amp;", "&amp;Tableau1[[#This Row],[Title]]&amp;" "&amp;Tableau1[[#This Row],[Journal]]&amp;". "&amp;Tableau1[[#This Row],[Year]]</f>
        <v>Cheung CMG, Arnold JJ, Holz FG, Park KH, Lai TYY, Larsen M, Mitchell P, Ohno-Matsui K, Chen SJ, Wolf S, Wong TY., Myopic Choroidal Neovascularization: Review, Guidance, and Consensus Statement on Management. Ophthalmology. 2017</v>
      </c>
    </row>
    <row r="5530" spans="1:29" x14ac:dyDescent="0.3">
      <c r="A5530">
        <v>4357</v>
      </c>
      <c r="B5530" t="s">
        <v>7485</v>
      </c>
      <c r="C5530" t="s">
        <v>17721</v>
      </c>
      <c r="D5530" t="s">
        <v>27914</v>
      </c>
      <c r="E5530" t="s">
        <v>2495</v>
      </c>
      <c r="F5530" s="10"/>
      <c r="G5530">
        <v>2017</v>
      </c>
      <c r="J5530">
        <v>0.49175163413524603</v>
      </c>
      <c r="L5530" t="s">
        <v>38780</v>
      </c>
      <c r="M5530">
        <v>28452808</v>
      </c>
      <c r="Q5530" s="10"/>
      <c r="R5530" s="11">
        <f t="shared" si="172"/>
        <v>0</v>
      </c>
      <c r="U5530" s="11">
        <f t="shared" si="173"/>
        <v>0</v>
      </c>
      <c r="Y5530" s="11">
        <f>IF(SUM(Tableau1[[#This Row],[Other access]:[Sci-hub access]])&gt;=1,1,0)</f>
        <v>0</v>
      </c>
      <c r="Z5530" s="12">
        <f>IF(OR(Tableau1[[#This Row],[Access R1 + S1+ T1 ]]&gt;=1,Tableau1[[#This Row],[Access V1 +W1 + X1]]&gt;=1),1,0)</f>
        <v>0</v>
      </c>
      <c r="AB5530" s="10" t="str">
        <f>Tableau1[[#This Row],[DOI]]</f>
        <v>doi: 10.1097/OPX.0000000000001077</v>
      </c>
      <c r="AC5530" s="13" t="str">
        <f>Tableau1[[#This Row],[Authors]]&amp;", "&amp;Tableau1[[#This Row],[Title]]&amp;" "&amp;Tableau1[[#This Row],[Journal]]&amp;". "&amp;Tableau1[[#This Row],[Year]]</f>
        <v>Yoo YC, Kim JM, Park HS, Yoo C, Shim SH, Won YS, Park KH, Chang RT., Specific Location of Disc Hemorrhage is Linked to Nerve Fiber Layer Defects. Optom Vis Sci. 2017</v>
      </c>
    </row>
    <row r="5531" spans="1:29" x14ac:dyDescent="0.3">
      <c r="A5531">
        <v>10818</v>
      </c>
      <c r="B5531" t="s">
        <v>13270</v>
      </c>
      <c r="C5531" t="s">
        <v>23432</v>
      </c>
      <c r="D5531" t="s">
        <v>33724</v>
      </c>
      <c r="E5531" t="s">
        <v>34381</v>
      </c>
      <c r="F5531" s="10"/>
      <c r="G5531">
        <v>2017</v>
      </c>
      <c r="J5531">
        <v>0.49176055034585786</v>
      </c>
      <c r="L5531" t="s">
        <v>45065</v>
      </c>
      <c r="M5531">
        <v>26996048</v>
      </c>
      <c r="Q5531" s="10"/>
      <c r="R5531" s="11">
        <f t="shared" si="172"/>
        <v>0</v>
      </c>
      <c r="U5531" s="11">
        <f t="shared" si="173"/>
        <v>0</v>
      </c>
      <c r="Y5531" s="11">
        <f>IF(SUM(Tableau1[[#This Row],[Other access]:[Sci-hub access]])&gt;=1,1,0)</f>
        <v>0</v>
      </c>
      <c r="Z5531" s="12">
        <f>IF(OR(Tableau1[[#This Row],[Access R1 + S1+ T1 ]]&gt;=1,Tableau1[[#This Row],[Access V1 +W1 + X1]]&gt;=1),1,0)</f>
        <v>0</v>
      </c>
      <c r="AB5531" s="10" t="str">
        <f>Tableau1[[#This Row],[DOI]]</f>
        <v>doi: 10.1016/j.oftal.2016.02.003</v>
      </c>
      <c r="AC5531" s="13" t="str">
        <f>Tableau1[[#This Row],[Authors]]&amp;", "&amp;Tableau1[[#This Row],[Title]]&amp;" "&amp;Tableau1[[#This Row],[Journal]]&amp;". "&amp;Tableau1[[#This Row],[Year]]</f>
        <v>Galindo-Bocero J, Sánchez-García S, Álvarez-Coronado M, Rozas-Reyes P., Parinaud's oculoglandular syndrome: A case report. Arch Soc Esp Oftalmol. 2017</v>
      </c>
    </row>
    <row r="5532" spans="1:29" x14ac:dyDescent="0.3">
      <c r="A5532">
        <v>1770</v>
      </c>
      <c r="B5532" t="s">
        <v>5019</v>
      </c>
      <c r="C5532" t="s">
        <v>15266</v>
      </c>
      <c r="D5532" t="s">
        <v>25440</v>
      </c>
      <c r="E5532" t="s">
        <v>2449</v>
      </c>
      <c r="F5532" s="10"/>
      <c r="G5532">
        <v>2018</v>
      </c>
      <c r="J5532">
        <v>0.49185997307307339</v>
      </c>
      <c r="L5532" t="s">
        <v>36246</v>
      </c>
      <c r="M5532">
        <v>28879667</v>
      </c>
      <c r="Q5532" s="10"/>
      <c r="R5532" s="11">
        <f t="shared" si="172"/>
        <v>0</v>
      </c>
      <c r="U5532" s="11">
        <f t="shared" si="173"/>
        <v>0</v>
      </c>
      <c r="Y5532" s="11">
        <f>IF(SUM(Tableau1[[#This Row],[Other access]:[Sci-hub access]])&gt;=1,1,0)</f>
        <v>0</v>
      </c>
      <c r="Z5532" s="12">
        <f>IF(OR(Tableau1[[#This Row],[Access R1 + S1+ T1 ]]&gt;=1,Tableau1[[#This Row],[Access V1 +W1 + X1]]&gt;=1),1,0)</f>
        <v>0</v>
      </c>
      <c r="AB5532" s="10" t="str">
        <f>Tableau1[[#This Row],[DOI]]</f>
        <v>doi: 10.1111/cxo.12579</v>
      </c>
      <c r="AC5532" s="13" t="str">
        <f>Tableau1[[#This Row],[Authors]]&amp;", "&amp;Tableau1[[#This Row],[Title]]&amp;" "&amp;Tableau1[[#This Row],[Journal]]&amp;". "&amp;Tableau1[[#This Row],[Year]]</f>
        <v>Naderan M, Jahanrad A, Farjadnia M., Clinical biomicroscopy and retinoscopy findings of keratoconus in a Middle Eastern population. Clin Exp Optom. 2018</v>
      </c>
    </row>
    <row r="5533" spans="1:29" x14ac:dyDescent="0.3">
      <c r="A5533">
        <v>4773</v>
      </c>
      <c r="B5533" t="s">
        <v>7879</v>
      </c>
      <c r="C5533" t="s">
        <v>18109</v>
      </c>
      <c r="D5533" t="s">
        <v>28309</v>
      </c>
      <c r="E5533" t="s">
        <v>2740</v>
      </c>
      <c r="F5533" s="10"/>
      <c r="G5533">
        <v>2017</v>
      </c>
      <c r="J5533">
        <v>0.49188618418203489</v>
      </c>
      <c r="L5533" t="s">
        <v>39188</v>
      </c>
      <c r="M5533">
        <v>28407396</v>
      </c>
      <c r="Q5533" s="10"/>
      <c r="R5533" s="11">
        <f t="shared" si="172"/>
        <v>0</v>
      </c>
      <c r="U5533" s="11">
        <f t="shared" si="173"/>
        <v>0</v>
      </c>
      <c r="Y5533" s="11">
        <f>IF(SUM(Tableau1[[#This Row],[Other access]:[Sci-hub access]])&gt;=1,1,0)</f>
        <v>0</v>
      </c>
      <c r="Z5533" s="12">
        <f>IF(OR(Tableau1[[#This Row],[Access R1 + S1+ T1 ]]&gt;=1,Tableau1[[#This Row],[Access V1 +W1 + X1]]&gt;=1),1,0)</f>
        <v>0</v>
      </c>
      <c r="AB5533" s="10" t="str">
        <f>Tableau1[[#This Row],[DOI]]</f>
        <v>doi: 10.1002/ajmg.a.38173</v>
      </c>
      <c r="AC5533" s="13" t="str">
        <f>Tableau1[[#This Row],[Authors]]&amp;", "&amp;Tableau1[[#This Row],[Title]]&amp;" "&amp;Tableau1[[#This Row],[Journal]]&amp;". "&amp;Tableau1[[#This Row],[Year]]</f>
        <v>Ozkinay F, Atik T, Isik E, Gormez Z, Sagiroglu M, Sahin OA, Corduk N, Onay H., A further family of Stromme syndrome carrying CENPF mutation. Am J Med Genet A. 2017</v>
      </c>
    </row>
    <row r="5534" spans="1:29" x14ac:dyDescent="0.3">
      <c r="A5534">
        <v>4494</v>
      </c>
      <c r="B5534" t="s">
        <v>7618</v>
      </c>
      <c r="C5534" t="s">
        <v>17853</v>
      </c>
      <c r="D5534" t="s">
        <v>28047</v>
      </c>
      <c r="E5534" t="s">
        <v>2511</v>
      </c>
      <c r="F5534" s="10"/>
      <c r="G5534">
        <v>2017</v>
      </c>
      <c r="J5534">
        <v>0.49189366269723478</v>
      </c>
      <c r="L5534" t="s">
        <v>38913</v>
      </c>
      <c r="M5534">
        <v>28440248</v>
      </c>
      <c r="Q5534" s="10"/>
      <c r="R5534" s="11">
        <f t="shared" si="172"/>
        <v>0</v>
      </c>
      <c r="U5534" s="11">
        <f t="shared" si="173"/>
        <v>0</v>
      </c>
      <c r="Y5534" s="11">
        <f>IF(SUM(Tableau1[[#This Row],[Other access]:[Sci-hub access]])&gt;=1,1,0)</f>
        <v>0</v>
      </c>
      <c r="Z5534" s="12">
        <f>IF(OR(Tableau1[[#This Row],[Access R1 + S1+ T1 ]]&gt;=1,Tableau1[[#This Row],[Access V1 +W1 + X1]]&gt;=1),1,0)</f>
        <v>0</v>
      </c>
      <c r="AB5534" s="10" t="str">
        <f>Tableau1[[#This Row],[DOI]]</f>
        <v>doi: 10.4103/ijo.IJO_874_16</v>
      </c>
      <c r="AC5534" s="13" t="str">
        <f>Tableau1[[#This Row],[Authors]]&amp;", "&amp;Tableau1[[#This Row],[Title]]&amp;" "&amp;Tableau1[[#This Row],[Journal]]&amp;". "&amp;Tableau1[[#This Row],[Year]]</f>
        <v>Sharma N, Maharana PK, Singhi S, Aron N, Patil M., Descemet stripping automated endothelial keratoplasty. Indian J Ophthalmol. 2017</v>
      </c>
    </row>
    <row r="5535" spans="1:29" x14ac:dyDescent="0.3">
      <c r="A5535">
        <v>7998</v>
      </c>
      <c r="B5535" t="s">
        <v>114</v>
      </c>
      <c r="C5535" t="s">
        <v>1550</v>
      </c>
      <c r="D5535" t="s">
        <v>1551</v>
      </c>
      <c r="E5535" t="s">
        <v>2785</v>
      </c>
      <c r="F5535" s="10"/>
      <c r="G5535">
        <v>2017</v>
      </c>
      <c r="J5535">
        <v>0.49189425525434405</v>
      </c>
      <c r="L5535" t="s">
        <v>42345</v>
      </c>
      <c r="M5535">
        <v>28009679</v>
      </c>
      <c r="Q5535" s="10"/>
      <c r="R5535" s="11">
        <f t="shared" si="172"/>
        <v>0</v>
      </c>
      <c r="U5535" s="11">
        <f t="shared" si="173"/>
        <v>0</v>
      </c>
      <c r="Y5535" s="11">
        <f>IF(SUM(Tableau1[[#This Row],[Other access]:[Sci-hub access]])&gt;=1,1,0)</f>
        <v>0</v>
      </c>
      <c r="Z5535" s="12">
        <f>IF(OR(Tableau1[[#This Row],[Access R1 + S1+ T1 ]]&gt;=1,Tableau1[[#This Row],[Access V1 +W1 + X1]]&gt;=1),1,0)</f>
        <v>0</v>
      </c>
      <c r="AB5535" s="10" t="str">
        <f>Tableau1[[#This Row],[DOI]]</f>
        <v>doi: 10.1097/DSS.0000000000000978</v>
      </c>
      <c r="AC5535" s="13" t="str">
        <f>Tableau1[[#This Row],[Authors]]&amp;", "&amp;Tableau1[[#This Row],[Title]]&amp;" "&amp;Tableau1[[#This Row],[Journal]]&amp;". "&amp;Tableau1[[#This Row],[Year]]</f>
        <v>Biesman B., Commentary on Chlorhexidine Keratitis. Dermatol Surg. 2017</v>
      </c>
    </row>
    <row r="5536" spans="1:29" x14ac:dyDescent="0.3">
      <c r="A5536">
        <v>7617</v>
      </c>
      <c r="B5536" t="s">
        <v>10402</v>
      </c>
      <c r="C5536" t="s">
        <v>20601</v>
      </c>
      <c r="D5536" t="s">
        <v>30837</v>
      </c>
      <c r="E5536" t="s">
        <v>2465</v>
      </c>
      <c r="F5536" s="10"/>
      <c r="G5536">
        <v>2017</v>
      </c>
      <c r="J5536">
        <v>0.49196414556855861</v>
      </c>
      <c r="L5536" t="s">
        <v>41970</v>
      </c>
      <c r="M5536">
        <v>28072720</v>
      </c>
      <c r="Q5536" s="10"/>
      <c r="R5536" s="11">
        <f t="shared" si="172"/>
        <v>0</v>
      </c>
      <c r="U5536" s="11">
        <f t="shared" si="173"/>
        <v>0</v>
      </c>
      <c r="Y5536" s="11">
        <f>IF(SUM(Tableau1[[#This Row],[Other access]:[Sci-hub access]])&gt;=1,1,0)</f>
        <v>0</v>
      </c>
      <c r="Z5536" s="12">
        <f>IF(OR(Tableau1[[#This Row],[Access R1 + S1+ T1 ]]&gt;=1,Tableau1[[#This Row],[Access V1 +W1 + X1]]&gt;=1),1,0)</f>
        <v>0</v>
      </c>
      <c r="AB5536" s="10" t="str">
        <f>Tableau1[[#This Row],[DOI]]</f>
        <v>doi: 10.1097/MD.0000000000005761</v>
      </c>
      <c r="AC5536" s="13" t="str">
        <f>Tableau1[[#This Row],[Authors]]&amp;", "&amp;Tableau1[[#This Row],[Title]]&amp;" "&amp;Tableau1[[#This Row],[Journal]]&amp;". "&amp;Tableau1[[#This Row],[Year]]</f>
        <v>Pérez-de-Arcelus M, Toledo E, Martínez-González MÁ, Martín-Calvo N, Fernández-Montero A, Moreno-Montañés J., Smoking and incidence of glaucoma: The SUN Cohort. Medicine (Baltimore). 2017</v>
      </c>
    </row>
    <row r="5537" spans="1:29" x14ac:dyDescent="0.3">
      <c r="A5537">
        <v>2289</v>
      </c>
      <c r="B5537" t="s">
        <v>5520</v>
      </c>
      <c r="C5537" t="s">
        <v>15765</v>
      </c>
      <c r="D5537" t="s">
        <v>25942</v>
      </c>
      <c r="E5537" t="s">
        <v>2496</v>
      </c>
      <c r="F5537" s="10"/>
      <c r="G5537">
        <v>2017</v>
      </c>
      <c r="J5537">
        <v>0.49199453750150324</v>
      </c>
      <c r="L5537" t="s">
        <v>36756</v>
      </c>
      <c r="M5537">
        <v>28774525</v>
      </c>
      <c r="Q5537" s="10"/>
      <c r="R5537" s="11">
        <f t="shared" si="172"/>
        <v>0</v>
      </c>
      <c r="U5537" s="11">
        <f t="shared" si="173"/>
        <v>0</v>
      </c>
      <c r="Y5537" s="11">
        <f>IF(SUM(Tableau1[[#This Row],[Other access]:[Sci-hub access]])&gt;=1,1,0)</f>
        <v>0</v>
      </c>
      <c r="Z5537" s="12">
        <f>IF(OR(Tableau1[[#This Row],[Access R1 + S1+ T1 ]]&gt;=1,Tableau1[[#This Row],[Access V1 +W1 + X1]]&gt;=1),1,0)</f>
        <v>0</v>
      </c>
      <c r="AB5537" s="10" t="str">
        <f>Tableau1[[#This Row],[DOI]]</f>
        <v>doi: 10.1016/j.jcjo.2017.01.005</v>
      </c>
      <c r="AC5537" s="13" t="str">
        <f>Tableau1[[#This Row],[Authors]]&amp;", "&amp;Tableau1[[#This Row],[Title]]&amp;" "&amp;Tableau1[[#This Row],[Journal]]&amp;". "&amp;Tableau1[[#This Row],[Year]]</f>
        <v>Eissa SA, El-Deeb MW, Hendawi MS., V4B implantable collamer lens versus Intacs corneal rings to manage anisometropic myopic amblyopia in children. Can J Ophthalmol. 2017</v>
      </c>
    </row>
    <row r="5538" spans="1:29" x14ac:dyDescent="0.3">
      <c r="A5538">
        <v>8210</v>
      </c>
      <c r="B5538" t="s">
        <v>10918</v>
      </c>
      <c r="C5538" t="s">
        <v>21105</v>
      </c>
      <c r="D5538" t="s">
        <v>31356</v>
      </c>
      <c r="E5538" t="s">
        <v>2468</v>
      </c>
      <c r="F5538" s="10"/>
      <c r="G5538">
        <v>2017</v>
      </c>
      <c r="J5538">
        <v>0.49199666328435787</v>
      </c>
      <c r="L5538" t="s">
        <v>42556</v>
      </c>
      <c r="M5538">
        <v>27977474</v>
      </c>
      <c r="Q5538" s="10"/>
      <c r="R5538" s="11">
        <f t="shared" si="172"/>
        <v>0</v>
      </c>
      <c r="U5538" s="11">
        <f t="shared" si="173"/>
        <v>0</v>
      </c>
      <c r="Y5538" s="11">
        <f>IF(SUM(Tableau1[[#This Row],[Other access]:[Sci-hub access]])&gt;=1,1,0)</f>
        <v>0</v>
      </c>
      <c r="Z5538" s="12">
        <f>IF(OR(Tableau1[[#This Row],[Access R1 + S1+ T1 ]]&gt;=1,Tableau1[[#This Row],[Access V1 +W1 + X1]]&gt;=1),1,0)</f>
        <v>0</v>
      </c>
      <c r="AB5538" s="10" t="str">
        <f>Tableau1[[#This Row],[DOI]]</f>
        <v>doi: 10.1097/IJG.0000000000000600</v>
      </c>
      <c r="AC5538" s="13" t="str">
        <f>Tableau1[[#This Row],[Authors]]&amp;", "&amp;Tableau1[[#This Row],[Title]]&amp;" "&amp;Tableau1[[#This Row],[Journal]]&amp;". "&amp;Tableau1[[#This Row],[Year]]</f>
        <v>Kaleem MA, West SK, Im LT, Swenor BK., Referral to Low Vision Services for Glaucoma Patients: Referral Patterns and Characteristics of Those Who Refer. J Glaucoma. 2017</v>
      </c>
    </row>
    <row r="5539" spans="1:29" x14ac:dyDescent="0.3">
      <c r="A5539">
        <v>7773</v>
      </c>
      <c r="B5539" t="s">
        <v>10538</v>
      </c>
      <c r="C5539" t="s">
        <v>20734</v>
      </c>
      <c r="D5539" t="s">
        <v>30975</v>
      </c>
      <c r="E5539" t="s">
        <v>2438</v>
      </c>
      <c r="F5539" s="10"/>
      <c r="G5539">
        <v>2017</v>
      </c>
      <c r="J5539">
        <v>0.49219320213209583</v>
      </c>
      <c r="L5539" t="s">
        <v>42124</v>
      </c>
      <c r="M5539">
        <v>28057644</v>
      </c>
      <c r="Q5539" s="10"/>
      <c r="R5539" s="11">
        <f t="shared" si="172"/>
        <v>0</v>
      </c>
      <c r="U5539" s="11">
        <f t="shared" si="173"/>
        <v>0</v>
      </c>
      <c r="Y5539" s="11">
        <f>IF(SUM(Tableau1[[#This Row],[Other access]:[Sci-hub access]])&gt;=1,1,0)</f>
        <v>0</v>
      </c>
      <c r="Z5539" s="12">
        <f>IF(OR(Tableau1[[#This Row],[Access R1 + S1+ T1 ]]&gt;=1,Tableau1[[#This Row],[Access V1 +W1 + X1]]&gt;=1),1,0)</f>
        <v>0</v>
      </c>
      <c r="AB5539" s="10" t="str">
        <f>Tableau1[[#This Row],[DOI]]</f>
        <v>doi: 10.1136/bjophthalmol-2016-309278</v>
      </c>
      <c r="AC5539" s="13" t="str">
        <f>Tableau1[[#This Row],[Authors]]&amp;", "&amp;Tableau1[[#This Row],[Title]]&amp;" "&amp;Tableau1[[#This Row],[Journal]]&amp;". "&amp;Tableau1[[#This Row],[Year]]</f>
        <v>Al-Hemidan A, Shoughy SS, Kozak I, Tabbara KF., Efficacy of topical cysteamine in nephropathic cystinosis. Br J Ophthalmol. 2017</v>
      </c>
    </row>
    <row r="5540" spans="1:29" x14ac:dyDescent="0.3">
      <c r="A5540">
        <v>3006</v>
      </c>
      <c r="B5540" t="s">
        <v>6199</v>
      </c>
      <c r="C5540" t="s">
        <v>16444</v>
      </c>
      <c r="D5540" t="s">
        <v>26623</v>
      </c>
      <c r="E5540" t="s">
        <v>3211</v>
      </c>
      <c r="F5540" s="10"/>
      <c r="G5540">
        <v>2017</v>
      </c>
      <c r="J5540">
        <v>0.49220913537450572</v>
      </c>
      <c r="L5540" t="s">
        <v>37461</v>
      </c>
      <c r="M5540">
        <v>28653555</v>
      </c>
      <c r="Q5540" s="10"/>
      <c r="R5540" s="11">
        <f t="shared" si="172"/>
        <v>0</v>
      </c>
      <c r="U5540" s="11">
        <f t="shared" si="173"/>
        <v>0</v>
      </c>
      <c r="Y5540" s="11">
        <f>IF(SUM(Tableau1[[#This Row],[Other access]:[Sci-hub access]])&gt;=1,1,0)</f>
        <v>0</v>
      </c>
      <c r="Z5540" s="12">
        <f>IF(OR(Tableau1[[#This Row],[Access R1 + S1+ T1 ]]&gt;=1,Tableau1[[#This Row],[Access V1 +W1 + X1]]&gt;=1),1,0)</f>
        <v>0</v>
      </c>
      <c r="AB5540" s="10" t="str">
        <f>Tableau1[[#This Row],[DOI]]</f>
        <v>doi: 10.1177/0194599817715235</v>
      </c>
      <c r="AC5540" s="13" t="str">
        <f>Tableau1[[#This Row],[Authors]]&amp;", "&amp;Tableau1[[#This Row],[Title]]&amp;" "&amp;Tableau1[[#This Row],[Journal]]&amp;". "&amp;Tableau1[[#This Row],[Year]]</f>
        <v>Magliulo G, Iannella G, Gagliardi S, Iozzo N, Plateroti R, Mariottini A, Torricelli F., Usher's Syndrome Type II: A Comparative Study of Genetic Mutations and Vestibular System Evaluation. Otolaryngol Head Neck Surg. 2017</v>
      </c>
    </row>
    <row r="5541" spans="1:29" x14ac:dyDescent="0.3">
      <c r="A5541">
        <v>9990</v>
      </c>
      <c r="B5541" t="s">
        <v>12513</v>
      </c>
      <c r="C5541" t="s">
        <v>22682</v>
      </c>
      <c r="D5541" t="s">
        <v>32961</v>
      </c>
      <c r="E5541" t="s">
        <v>2457</v>
      </c>
      <c r="F5541" s="10"/>
      <c r="G5541">
        <v>2017</v>
      </c>
      <c r="J5541">
        <v>0.49226259381752491</v>
      </c>
      <c r="L5541" t="s">
        <v>44247</v>
      </c>
      <c r="M5541">
        <v>27508424</v>
      </c>
      <c r="Q5541" s="10"/>
      <c r="R5541" s="11">
        <f t="shared" si="172"/>
        <v>0</v>
      </c>
      <c r="U5541" s="11">
        <f t="shared" si="173"/>
        <v>0</v>
      </c>
      <c r="Y5541" s="11">
        <f>IF(SUM(Tableau1[[#This Row],[Other access]:[Sci-hub access]])&gt;=1,1,0)</f>
        <v>0</v>
      </c>
      <c r="Z5541" s="12">
        <f>IF(OR(Tableau1[[#This Row],[Access R1 + S1+ T1 ]]&gt;=1,Tableau1[[#This Row],[Access V1 +W1 + X1]]&gt;=1),1,0)</f>
        <v>0</v>
      </c>
      <c r="AB5541" s="10" t="str">
        <f>Tableau1[[#This Row],[DOI]]</f>
        <v>doi: 10.1097/ICB.0000000000000376</v>
      </c>
      <c r="AC5541" s="13" t="str">
        <f>Tableau1[[#This Row],[Authors]]&amp;", "&amp;Tableau1[[#This Row],[Title]]&amp;" "&amp;Tableau1[[#This Row],[Journal]]&amp;". "&amp;Tableau1[[#This Row],[Year]]</f>
        <v>Jusufbegovic D, Schaal S., QUIESCENT HERPES SIMPLEX KERATITIS REACTIVATION AFTER INTRAVITREAL INJECTION OF DEXAMETHASONE IMPLANT. Retin Cases Brief Rep. 2017</v>
      </c>
    </row>
    <row r="5542" spans="1:29" ht="28.8" x14ac:dyDescent="0.3">
      <c r="A5542">
        <v>2779</v>
      </c>
      <c r="B5542" t="s">
        <v>5984</v>
      </c>
      <c r="C5542" t="s">
        <v>16230</v>
      </c>
      <c r="D5542" t="s">
        <v>26408</v>
      </c>
      <c r="E5542" t="s">
        <v>2443</v>
      </c>
      <c r="F5542" s="10"/>
      <c r="G5542">
        <v>2017</v>
      </c>
      <c r="J5542">
        <v>0.49228511667650354</v>
      </c>
      <c r="L5542" t="s">
        <v>37238</v>
      </c>
      <c r="M5542">
        <v>28687847</v>
      </c>
      <c r="Q5542" s="10"/>
      <c r="R5542" s="11">
        <f t="shared" si="172"/>
        <v>0</v>
      </c>
      <c r="U5542" s="11">
        <f t="shared" si="173"/>
        <v>0</v>
      </c>
      <c r="Y5542" s="11">
        <f>IF(SUM(Tableau1[[#This Row],[Other access]:[Sci-hub access]])&gt;=1,1,0)</f>
        <v>0</v>
      </c>
      <c r="Z5542" s="12">
        <f>IF(OR(Tableau1[[#This Row],[Access R1 + S1+ T1 ]]&gt;=1,Tableau1[[#This Row],[Access V1 +W1 + X1]]&gt;=1),1,0)</f>
        <v>0</v>
      </c>
      <c r="AB5542" s="10" t="str">
        <f>Tableau1[[#This Row],[DOI]]</f>
        <v>doi: 10.1167/iovs.17-21797</v>
      </c>
      <c r="AC5542" s="13" t="str">
        <f>Tableau1[[#This Row],[Authors]]&amp;", "&amp;Tableau1[[#This Row],[Title]]&amp;" "&amp;Tableau1[[#This Row],[Journal]]&amp;". "&amp;Tableau1[[#This Row],[Year]]</f>
        <v>Vázquez N, Rodríguez-Barrientos CA, Aznar-Cervantes SD, Chacón M, Cenis JL, Riestra AC, Sánchez-Avila RM, Persinal M, Brea-Pastor A, Fernández-Vega Cueto L, Meana Á, Merayo-Lloves J., Silk Fibroin Films for Corneal Endothelial Regeneration: Transplant in a Rabbit Descemet Membrane Endothelial Keratoplasty. Invest Ophthalmol Vis Sci. 2017</v>
      </c>
    </row>
    <row r="5543" spans="1:29" x14ac:dyDescent="0.3">
      <c r="A5543">
        <v>1260</v>
      </c>
      <c r="B5543" t="s">
        <v>4521</v>
      </c>
      <c r="C5543" t="s">
        <v>14774</v>
      </c>
      <c r="D5543" t="s">
        <v>24942</v>
      </c>
      <c r="E5543" t="s">
        <v>2468</v>
      </c>
      <c r="F5543" s="10"/>
      <c r="G5543">
        <v>2017</v>
      </c>
      <c r="J5543">
        <v>0.4923610856880406</v>
      </c>
      <c r="L5543" t="s">
        <v>35747</v>
      </c>
      <c r="M5543">
        <v>28984715</v>
      </c>
      <c r="Q5543" s="10"/>
      <c r="R5543" s="11">
        <f t="shared" si="172"/>
        <v>0</v>
      </c>
      <c r="U5543" s="11">
        <f t="shared" si="173"/>
        <v>0</v>
      </c>
      <c r="Y5543" s="11">
        <f>IF(SUM(Tableau1[[#This Row],[Other access]:[Sci-hub access]])&gt;=1,1,0)</f>
        <v>0</v>
      </c>
      <c r="Z5543" s="12">
        <f>IF(OR(Tableau1[[#This Row],[Access R1 + S1+ T1 ]]&gt;=1,Tableau1[[#This Row],[Access V1 +W1 + X1]]&gt;=1),1,0)</f>
        <v>0</v>
      </c>
      <c r="AB5543" s="10" t="str">
        <f>Tableau1[[#This Row],[DOI]]</f>
        <v>doi: 10.1097/IJG.0000000000000795</v>
      </c>
      <c r="AC5543" s="13" t="str">
        <f>Tableau1[[#This Row],[Authors]]&amp;", "&amp;Tableau1[[#This Row],[Title]]&amp;" "&amp;Tableau1[[#This Row],[Journal]]&amp;". "&amp;Tableau1[[#This Row],[Year]]</f>
        <v>Prokosch-Willing V, Vossmerbaeumer U, Hoffmann E, Pfeiffer N., Suprachoroidal Bleeding After XEN Gel Implantation. J Glaucoma. 2017</v>
      </c>
    </row>
    <row r="5544" spans="1:29" x14ac:dyDescent="0.3">
      <c r="A5544">
        <v>4586</v>
      </c>
      <c r="B5544" t="s">
        <v>7707</v>
      </c>
      <c r="C5544" t="s">
        <v>17942</v>
      </c>
      <c r="D5544" t="s">
        <v>28136</v>
      </c>
      <c r="E5544" t="s">
        <v>2523</v>
      </c>
      <c r="F5544" s="10"/>
      <c r="G5544">
        <v>2017</v>
      </c>
      <c r="J5544">
        <v>0.49260435477326714</v>
      </c>
      <c r="L5544" t="s">
        <v>39004</v>
      </c>
      <c r="M5544">
        <v>28430177</v>
      </c>
      <c r="Q5544" s="10"/>
      <c r="R5544" s="11">
        <f t="shared" si="172"/>
        <v>0</v>
      </c>
      <c r="U5544" s="11">
        <f t="shared" si="173"/>
        <v>0</v>
      </c>
      <c r="Y5544" s="11">
        <f>IF(SUM(Tableau1[[#This Row],[Other access]:[Sci-hub access]])&gt;=1,1,0)</f>
        <v>0</v>
      </c>
      <c r="Z5544" s="12">
        <f>IF(OR(Tableau1[[#This Row],[Access R1 + S1+ T1 ]]&gt;=1,Tableau1[[#This Row],[Access V1 +W1 + X1]]&gt;=1),1,0)</f>
        <v>0</v>
      </c>
      <c r="AB5544" s="10" t="str">
        <f>Tableau1[[#This Row],[DOI]]</f>
        <v>doi: 10.1038/eye.2017.68</v>
      </c>
      <c r="AC5544" s="13" t="str">
        <f>Tableau1[[#This Row],[Authors]]&amp;", "&amp;Tableau1[[#This Row],[Title]]&amp;" "&amp;Tableau1[[#This Row],[Journal]]&amp;". "&amp;Tableau1[[#This Row],[Year]]</f>
        <v>Hashemi H, Yekta A, Jafarzadehpur E, Doostdar A, Ostadimoghaddam H, Khabazkhoob M., The prevalence of visual impairment and blindness in underserved rural areas: a crucial issue for future. Eye (Lond). 2017</v>
      </c>
    </row>
    <row r="5545" spans="1:29" x14ac:dyDescent="0.3">
      <c r="A5545">
        <v>2001</v>
      </c>
      <c r="B5545" t="s">
        <v>5241</v>
      </c>
      <c r="C5545" t="s">
        <v>15487</v>
      </c>
      <c r="D5545" t="s">
        <v>25663</v>
      </c>
      <c r="E5545" t="s">
        <v>2549</v>
      </c>
      <c r="F5545" s="10"/>
      <c r="G5545">
        <v>2017</v>
      </c>
      <c r="J5545">
        <v>0.49269895775837802</v>
      </c>
      <c r="L5545" t="s">
        <v>36472</v>
      </c>
      <c r="M5545">
        <v>28832744</v>
      </c>
      <c r="Q5545" s="10"/>
      <c r="R5545" s="11">
        <f t="shared" si="172"/>
        <v>0</v>
      </c>
      <c r="U5545" s="11">
        <f t="shared" si="173"/>
        <v>0</v>
      </c>
      <c r="Y5545" s="11">
        <f>IF(SUM(Tableau1[[#This Row],[Other access]:[Sci-hub access]])&gt;=1,1,0)</f>
        <v>0</v>
      </c>
      <c r="Z5545" s="12">
        <f>IF(OR(Tableau1[[#This Row],[Access R1 + S1+ T1 ]]&gt;=1,Tableau1[[#This Row],[Access V1 +W1 + X1]]&gt;=1),1,0)</f>
        <v>0</v>
      </c>
      <c r="AB5545" s="10" t="str">
        <f>Tableau1[[#This Row],[DOI]]</f>
        <v>doi: 10.5935/0004-2749.20170049</v>
      </c>
      <c r="AC5545" s="13" t="str">
        <f>Tableau1[[#This Row],[Authors]]&amp;", "&amp;Tableau1[[#This Row],[Title]]&amp;" "&amp;Tableau1[[#This Row],[Journal]]&amp;". "&amp;Tableau1[[#This Row],[Year]]</f>
        <v>Marques FF, Marques DMV, Matsumoto FK., Posterior argentinean flag-like sign during primary posterior continuous curvilinear capsulorhexis. Arq Bras Oftalmol. 2017</v>
      </c>
    </row>
    <row r="5546" spans="1:29" ht="28.8" x14ac:dyDescent="0.3">
      <c r="A5546">
        <v>10701</v>
      </c>
      <c r="B5546" t="s">
        <v>13165</v>
      </c>
      <c r="C5546" t="s">
        <v>23328</v>
      </c>
      <c r="D5546" t="s">
        <v>33618</v>
      </c>
      <c r="E5546" t="s">
        <v>2468</v>
      </c>
      <c r="F5546" s="10"/>
      <c r="G5546">
        <v>2017</v>
      </c>
      <c r="J5546">
        <v>0.49274639124116937</v>
      </c>
      <c r="L5546" t="s">
        <v>44948</v>
      </c>
      <c r="M5546">
        <v>27096722</v>
      </c>
      <c r="Q5546" s="10"/>
      <c r="R5546" s="11">
        <f t="shared" si="172"/>
        <v>0</v>
      </c>
      <c r="U5546" s="11">
        <f t="shared" si="173"/>
        <v>0</v>
      </c>
      <c r="Y5546" s="11">
        <f>IF(SUM(Tableau1[[#This Row],[Other access]:[Sci-hub access]])&gt;=1,1,0)</f>
        <v>0</v>
      </c>
      <c r="Z5546" s="12">
        <f>IF(OR(Tableau1[[#This Row],[Access R1 + S1+ T1 ]]&gt;=1,Tableau1[[#This Row],[Access V1 +W1 + X1]]&gt;=1),1,0)</f>
        <v>0</v>
      </c>
      <c r="AB5546" s="10" t="str">
        <f>Tableau1[[#This Row],[DOI]]</f>
        <v>doi: 10.1097/IJG.0000000000000429</v>
      </c>
      <c r="AC5546" s="13" t="str">
        <f>Tableau1[[#This Row],[Authors]]&amp;", "&amp;Tableau1[[#This Row],[Title]]&amp;" "&amp;Tableau1[[#This Row],[Journal]]&amp;". "&amp;Tableau1[[#This Row],[Year]]</f>
        <v>Moss EB, Buys YM, Low SA, Yuen D, Jin YP, Chapman KR, Trope GE., A Randomized Controlled Trial to Determine the Effect of Inhaled Corticosteroid on Intraocular Pressure in Open-Angle Glaucoma and Ocular Hypertension: The ICOUGH Study. J Glaucoma. 2017</v>
      </c>
    </row>
    <row r="5547" spans="1:29" x14ac:dyDescent="0.3">
      <c r="A5547">
        <v>1548</v>
      </c>
      <c r="B5547" t="s">
        <v>4802</v>
      </c>
      <c r="C5547" t="s">
        <v>15052</v>
      </c>
      <c r="D5547" t="s">
        <v>25223</v>
      </c>
      <c r="E5547" t="s">
        <v>2486</v>
      </c>
      <c r="F5547" s="10"/>
      <c r="G5547">
        <v>2017</v>
      </c>
      <c r="J5547">
        <v>0.49288947702293218</v>
      </c>
      <c r="L5547" t="s">
        <v>36027</v>
      </c>
      <c r="M5547">
        <v>28926190</v>
      </c>
      <c r="Q5547" s="10"/>
      <c r="R5547" s="11">
        <f t="shared" si="172"/>
        <v>0</v>
      </c>
      <c r="U5547" s="11">
        <f t="shared" si="173"/>
        <v>0</v>
      </c>
      <c r="Y5547" s="11">
        <f>IF(SUM(Tableau1[[#This Row],[Other access]:[Sci-hub access]])&gt;=1,1,0)</f>
        <v>0</v>
      </c>
      <c r="Z5547" s="12">
        <f>IF(OR(Tableau1[[#This Row],[Access R1 + S1+ T1 ]]&gt;=1,Tableau1[[#This Row],[Access V1 +W1 + X1]]&gt;=1),1,0)</f>
        <v>0</v>
      </c>
      <c r="AB5547" s="10" t="str">
        <f>Tableau1[[#This Row],[DOI]]</f>
        <v>doi: 10.1111/aos.13522</v>
      </c>
      <c r="AC5547" s="13" t="str">
        <f>Tableau1[[#This Row],[Authors]]&amp;", "&amp;Tableau1[[#This Row],[Title]]&amp;" "&amp;Tableau1[[#This Row],[Journal]]&amp;". "&amp;Tableau1[[#This Row],[Year]]</f>
        <v>Berg K, Roald AB, Navaratnam J, Bragadóttir R., An 8-year follow-up of anti-vascular endothelial growth factor treatment with a treat-and-extend modality for neovascular age-related macular degeneration. Acta Ophthalmol. 2017</v>
      </c>
    </row>
    <row r="5548" spans="1:29" x14ac:dyDescent="0.3">
      <c r="A5548">
        <v>1708</v>
      </c>
      <c r="B5548" t="s">
        <v>4958</v>
      </c>
      <c r="C5548" t="s">
        <v>15207</v>
      </c>
      <c r="D5548" t="s">
        <v>25379</v>
      </c>
      <c r="E5548" t="s">
        <v>2456</v>
      </c>
      <c r="F5548" s="10"/>
      <c r="G5548">
        <v>2017</v>
      </c>
      <c r="J5548">
        <v>0.49290062335425855</v>
      </c>
      <c r="L5548" t="s">
        <v>36186</v>
      </c>
      <c r="M5548">
        <v>28898873</v>
      </c>
      <c r="Q5548" s="10"/>
      <c r="R5548" s="11">
        <f t="shared" si="172"/>
        <v>0</v>
      </c>
      <c r="U5548" s="11">
        <f t="shared" si="173"/>
        <v>0</v>
      </c>
      <c r="Y5548" s="11">
        <f>IF(SUM(Tableau1[[#This Row],[Other access]:[Sci-hub access]])&gt;=1,1,0)</f>
        <v>0</v>
      </c>
      <c r="Z5548" s="12">
        <f>IF(OR(Tableau1[[#This Row],[Access R1 + S1+ T1 ]]&gt;=1,Tableau1[[#This Row],[Access V1 +W1 + X1]]&gt;=1),1,0)</f>
        <v>0</v>
      </c>
      <c r="AB5548" s="10" t="str">
        <f>Tableau1[[#This Row],[DOI]]</f>
        <v>doi: 10.1159/000479937</v>
      </c>
      <c r="AC5548" s="13" t="str">
        <f>Tableau1[[#This Row],[Authors]]&amp;", "&amp;Tableau1[[#This Row],[Title]]&amp;" "&amp;Tableau1[[#This Row],[Journal]]&amp;". "&amp;Tableau1[[#This Row],[Year]]</f>
        <v>Ito A, Matsumoto H, Morimoto M, Mimura K, Akiyama H., Two-Year Outcomes of a Treat-and-Extend Regimen Using Intravitreal Aflibercept Injections for Typical Age-Related Macular Degeneration. Ophthalmologica. 2017</v>
      </c>
    </row>
    <row r="5549" spans="1:29" x14ac:dyDescent="0.3">
      <c r="A5549">
        <v>236</v>
      </c>
      <c r="B5549" t="s">
        <v>3499</v>
      </c>
      <c r="C5549" t="s">
        <v>13760</v>
      </c>
      <c r="D5549" t="s">
        <v>23919</v>
      </c>
      <c r="E5549" t="s">
        <v>2617</v>
      </c>
      <c r="F5549" s="10"/>
      <c r="G5549">
        <v>2018</v>
      </c>
      <c r="J5549">
        <v>0.4929992325168413</v>
      </c>
      <c r="L5549" t="s">
        <v>34747</v>
      </c>
      <c r="M5549">
        <v>29308602</v>
      </c>
      <c r="Q5549" s="10"/>
      <c r="R5549" s="11">
        <f t="shared" si="172"/>
        <v>0</v>
      </c>
      <c r="U5549" s="11">
        <f t="shared" si="173"/>
        <v>0</v>
      </c>
      <c r="Y5549" s="11">
        <f>IF(SUM(Tableau1[[#This Row],[Other access]:[Sci-hub access]])&gt;=1,1,0)</f>
        <v>0</v>
      </c>
      <c r="Z5549" s="12">
        <f>IF(OR(Tableau1[[#This Row],[Access R1 + S1+ T1 ]]&gt;=1,Tableau1[[#This Row],[Access V1 +W1 + X1]]&gt;=1),1,0)</f>
        <v>0</v>
      </c>
      <c r="AB5549" s="10" t="str">
        <f>Tableau1[[#This Row],[DOI]]</f>
        <v>doi: 10.1002/14651858.CD009734.pub3</v>
      </c>
      <c r="AC5549" s="13" t="str">
        <f>Tableau1[[#This Row],[Authors]]&amp;", "&amp;Tableau1[[#This Row],[Title]]&amp;" "&amp;Tableau1[[#This Row],[Journal]]&amp;". "&amp;Tableau1[[#This Row],[Year]]</f>
        <v>Sankar MJ, Sankar J, Chandra P., Anti-vascular endothelial growth factor (VEGF) drugs for treatment of retinopathy of prematurity. Cochrane Database Syst Rev. 2018</v>
      </c>
    </row>
    <row r="5550" spans="1:29" x14ac:dyDescent="0.3">
      <c r="A5550">
        <v>7916</v>
      </c>
      <c r="B5550" t="s">
        <v>10659</v>
      </c>
      <c r="C5550" t="s">
        <v>13703</v>
      </c>
      <c r="D5550" t="s">
        <v>31097</v>
      </c>
      <c r="E5550" t="s">
        <v>2856</v>
      </c>
      <c r="F5550" s="10"/>
      <c r="G5550">
        <v>2017</v>
      </c>
      <c r="J5550">
        <v>0.49301537515968175</v>
      </c>
      <c r="L5550" t="s">
        <v>42263</v>
      </c>
      <c r="M5550">
        <v>28030412</v>
      </c>
      <c r="Q5550" s="10"/>
      <c r="R5550" s="11">
        <f t="shared" si="172"/>
        <v>0</v>
      </c>
      <c r="U5550" s="11">
        <f t="shared" si="173"/>
        <v>0</v>
      </c>
      <c r="Y5550" s="11">
        <f>IF(SUM(Tableau1[[#This Row],[Other access]:[Sci-hub access]])&gt;=1,1,0)</f>
        <v>0</v>
      </c>
      <c r="Z5550" s="12">
        <f>IF(OR(Tableau1[[#This Row],[Access R1 + S1+ T1 ]]&gt;=1,Tableau1[[#This Row],[Access V1 +W1 + X1]]&gt;=1),1,0)</f>
        <v>0</v>
      </c>
      <c r="AB5550" s="10" t="str">
        <f>Tableau1[[#This Row],[DOI]]</f>
        <v>doi: 10.1097/01.NAJ.0000511570.42940.9e</v>
      </c>
      <c r="AC5550" s="13" t="str">
        <f>Tableau1[[#This Row],[Authors]]&amp;", "&amp;Tableau1[[#This Row],[Title]]&amp;" "&amp;Tableau1[[#This Row],[Journal]]&amp;". "&amp;Tableau1[[#This Row],[Year]]</f>
        <v>Rosenberg K., Omega-3 Fatty Acid Intake Lowers Risk of Diabetic Retinopathy. Am J Nurs. 2017</v>
      </c>
    </row>
    <row r="5551" spans="1:29" x14ac:dyDescent="0.3">
      <c r="A5551">
        <v>9731</v>
      </c>
      <c r="B5551" t="s">
        <v>12277</v>
      </c>
      <c r="C5551" t="s">
        <v>22451</v>
      </c>
      <c r="D5551" t="s">
        <v>32725</v>
      </c>
      <c r="E5551" t="s">
        <v>2447</v>
      </c>
      <c r="F5551" s="10"/>
      <c r="G5551">
        <v>2017</v>
      </c>
      <c r="J5551">
        <v>0.49307025192485554</v>
      </c>
      <c r="L5551" t="s">
        <v>43995</v>
      </c>
      <c r="M5551">
        <v>27608285</v>
      </c>
      <c r="Q5551" s="10"/>
      <c r="R5551" s="11">
        <f t="shared" si="172"/>
        <v>0</v>
      </c>
      <c r="U5551" s="11">
        <f t="shared" si="173"/>
        <v>0</v>
      </c>
      <c r="Y5551" s="11">
        <f>IF(SUM(Tableau1[[#This Row],[Other access]:[Sci-hub access]])&gt;=1,1,0)</f>
        <v>0</v>
      </c>
      <c r="Z5551" s="12">
        <f>IF(OR(Tableau1[[#This Row],[Access R1 + S1+ T1 ]]&gt;=1,Tableau1[[#This Row],[Access V1 +W1 + X1]]&gt;=1),1,0)</f>
        <v>0</v>
      </c>
      <c r="AB5551" s="10" t="str">
        <f>Tableau1[[#This Row],[DOI]]</f>
        <v>doi: 10.1097/IOP.0000000000000784</v>
      </c>
      <c r="AC5551" s="13" t="str">
        <f>Tableau1[[#This Row],[Authors]]&amp;", "&amp;Tableau1[[#This Row],[Title]]&amp;" "&amp;Tableau1[[#This Row],[Journal]]&amp;". "&amp;Tableau1[[#This Row],[Year]]</f>
        <v>Verhoekx JSN, Rengifo Coolman A, Tse WHW, Paridaens D., A Single- Versus Double-Layered Closure Technique in Anophthalmic Surgery. Ophthal Plast Reconstr Surg. 2017</v>
      </c>
    </row>
    <row r="5552" spans="1:29" x14ac:dyDescent="0.3">
      <c r="A5552">
        <v>8455</v>
      </c>
      <c r="B5552" t="s">
        <v>11134</v>
      </c>
      <c r="C5552" t="s">
        <v>21319</v>
      </c>
      <c r="D5552" t="s">
        <v>31573</v>
      </c>
      <c r="E5552" t="s">
        <v>2438</v>
      </c>
      <c r="F5552" s="10"/>
      <c r="G5552">
        <v>2017</v>
      </c>
      <c r="J5552">
        <v>0.49313117552912367</v>
      </c>
      <c r="L5552" t="s">
        <v>42794</v>
      </c>
      <c r="M5552">
        <v>27913440</v>
      </c>
      <c r="Q5552" s="10"/>
      <c r="R5552" s="11">
        <f t="shared" si="172"/>
        <v>0</v>
      </c>
      <c r="U5552" s="11">
        <f t="shared" si="173"/>
        <v>0</v>
      </c>
      <c r="Y5552" s="11">
        <f>IF(SUM(Tableau1[[#This Row],[Other access]:[Sci-hub access]])&gt;=1,1,0)</f>
        <v>0</v>
      </c>
      <c r="Z5552" s="12">
        <f>IF(OR(Tableau1[[#This Row],[Access R1 + S1+ T1 ]]&gt;=1,Tableau1[[#This Row],[Access V1 +W1 + X1]]&gt;=1),1,0)</f>
        <v>0</v>
      </c>
      <c r="AB5552" s="10" t="str">
        <f>Tableau1[[#This Row],[DOI]]</f>
        <v>doi: 10.1136/bjophthalmol-2016-309094</v>
      </c>
      <c r="AC5552" s="13" t="str">
        <f>Tableau1[[#This Row],[Authors]]&amp;", "&amp;Tableau1[[#This Row],[Title]]&amp;" "&amp;Tableau1[[#This Row],[Journal]]&amp;". "&amp;Tableau1[[#This Row],[Year]]</f>
        <v>Malihi M, Jia Y, Gao SS, Flaxel C, Lauer AK, Hwang T, Wilson DJ, Huang D, Bailey ST., Optical coherence tomographic angiography of choroidal neovascularization ill-defined with fluorescein angiography. Br J Ophthalmol. 2017</v>
      </c>
    </row>
    <row r="5553" spans="1:29" x14ac:dyDescent="0.3">
      <c r="A5553">
        <v>10726</v>
      </c>
      <c r="B5553" t="s">
        <v>13187</v>
      </c>
      <c r="C5553" t="s">
        <v>23350</v>
      </c>
      <c r="D5553" t="s">
        <v>33640</v>
      </c>
      <c r="E5553" t="s">
        <v>2457</v>
      </c>
      <c r="F5553" s="10"/>
      <c r="G5553">
        <v>2017</v>
      </c>
      <c r="J5553">
        <v>0.49330648881927863</v>
      </c>
      <c r="L5553" t="s">
        <v>44973</v>
      </c>
      <c r="M5553">
        <v>27078612</v>
      </c>
      <c r="Q5553" s="10"/>
      <c r="R5553" s="11">
        <f t="shared" si="172"/>
        <v>0</v>
      </c>
      <c r="U5553" s="11">
        <f t="shared" si="173"/>
        <v>0</v>
      </c>
      <c r="Y5553" s="11">
        <f>IF(SUM(Tableau1[[#This Row],[Other access]:[Sci-hub access]])&gt;=1,1,0)</f>
        <v>0</v>
      </c>
      <c r="Z5553" s="12">
        <f>IF(OR(Tableau1[[#This Row],[Access R1 + S1+ T1 ]]&gt;=1,Tableau1[[#This Row],[Access V1 +W1 + X1]]&gt;=1),1,0)</f>
        <v>0</v>
      </c>
      <c r="AB5553" s="10" t="str">
        <f>Tableau1[[#This Row],[DOI]]</f>
        <v>doi: 10.1097/ICB.0000000000000309</v>
      </c>
      <c r="AC5553" s="13" t="str">
        <f>Tableau1[[#This Row],[Authors]]&amp;", "&amp;Tableau1[[#This Row],[Title]]&amp;" "&amp;Tableau1[[#This Row],[Journal]]&amp;". "&amp;Tableau1[[#This Row],[Year]]</f>
        <v>Ghasemi Falavarjani K, Modarres M., DOUBLE PSEUDOHYPOPYON FROM EMULSIFIED HEAVY SILICONE OIL. Retin Cases Brief Rep. 2017</v>
      </c>
    </row>
    <row r="5554" spans="1:29" x14ac:dyDescent="0.3">
      <c r="A5554">
        <v>813</v>
      </c>
      <c r="B5554" t="s">
        <v>4076</v>
      </c>
      <c r="C5554" t="s">
        <v>14330</v>
      </c>
      <c r="D5554" t="s">
        <v>24496</v>
      </c>
      <c r="E5554" t="s">
        <v>2490</v>
      </c>
      <c r="F5554" s="10"/>
      <c r="G5554">
        <v>2018</v>
      </c>
      <c r="J5554">
        <v>0.49353933389715576</v>
      </c>
      <c r="L5554" t="s">
        <v>35306</v>
      </c>
      <c r="M5554">
        <v>29101006</v>
      </c>
      <c r="Q5554" s="10"/>
      <c r="R5554" s="11">
        <f t="shared" si="172"/>
        <v>0</v>
      </c>
      <c r="U5554" s="11">
        <f t="shared" si="173"/>
        <v>0</v>
      </c>
      <c r="Y5554" s="11">
        <f>IF(SUM(Tableau1[[#This Row],[Other access]:[Sci-hub access]])&gt;=1,1,0)</f>
        <v>0</v>
      </c>
      <c r="Z5554" s="12">
        <f>IF(OR(Tableau1[[#This Row],[Access R1 + S1+ T1 ]]&gt;=1,Tableau1[[#This Row],[Access V1 +W1 + X1]]&gt;=1),1,0)</f>
        <v>0</v>
      </c>
      <c r="AB5554" s="10" t="str">
        <f>Tableau1[[#This Row],[DOI]]</f>
        <v>doi: 10.1016/j.ajo.2017.10.017</v>
      </c>
      <c r="AC5554" s="13" t="str">
        <f>Tableau1[[#This Row],[Authors]]&amp;", "&amp;Tableau1[[#This Row],[Title]]&amp;" "&amp;Tableau1[[#This Row],[Journal]]&amp;". "&amp;Tableau1[[#This Row],[Year]]</f>
        <v>Lee HK, Kim MK, Oh JY., Corneal Abnormalities in Congenital Aniridia: Congenital Central Corneal Opacity Versus Aniridia-associated Keratopathy. Am J Ophthalmol. 2018</v>
      </c>
    </row>
    <row r="5555" spans="1:29" x14ac:dyDescent="0.3">
      <c r="A5555">
        <v>7229</v>
      </c>
      <c r="B5555" t="s">
        <v>10057</v>
      </c>
      <c r="C5555" t="s">
        <v>20259</v>
      </c>
      <c r="D5555" t="s">
        <v>30491</v>
      </c>
      <c r="E5555" t="s">
        <v>2443</v>
      </c>
      <c r="F5555" s="10"/>
      <c r="G5555">
        <v>2017</v>
      </c>
      <c r="J5555">
        <v>0.49357382451190568</v>
      </c>
      <c r="L5555" t="s">
        <v>41585</v>
      </c>
      <c r="M5555">
        <v>28114586</v>
      </c>
      <c r="Q5555" s="10"/>
      <c r="R5555" s="11">
        <f t="shared" si="172"/>
        <v>0</v>
      </c>
      <c r="U5555" s="11">
        <f t="shared" si="173"/>
        <v>0</v>
      </c>
      <c r="Y5555" s="11">
        <f>IF(SUM(Tableau1[[#This Row],[Other access]:[Sci-hub access]])&gt;=1,1,0)</f>
        <v>0</v>
      </c>
      <c r="Z5555" s="12">
        <f>IF(OR(Tableau1[[#This Row],[Access R1 + S1+ T1 ]]&gt;=1,Tableau1[[#This Row],[Access V1 +W1 + X1]]&gt;=1),1,0)</f>
        <v>0</v>
      </c>
      <c r="AB5555" s="10" t="str">
        <f>Tableau1[[#This Row],[DOI]]</f>
        <v>doi: 10.1167/iovs.16-20717</v>
      </c>
      <c r="AC5555" s="13" t="str">
        <f>Tableau1[[#This Row],[Authors]]&amp;", "&amp;Tableau1[[#This Row],[Title]]&amp;" "&amp;Tableau1[[#This Row],[Journal]]&amp;". "&amp;Tableau1[[#This Row],[Year]]</f>
        <v>Matsumura N, Goto S, Uchio E, Nakajima K, Fujita T, Kadonosono K., Cytokine Profiles of Tear Fluid From Patients With Pediatric Lacrimal Duct Obstruction. Invest Ophthalmol Vis Sci. 2017</v>
      </c>
    </row>
    <row r="5556" spans="1:29" x14ac:dyDescent="0.3">
      <c r="A5556">
        <v>3457</v>
      </c>
      <c r="B5556" t="s">
        <v>6632</v>
      </c>
      <c r="C5556" t="s">
        <v>16874</v>
      </c>
      <c r="D5556" t="s">
        <v>27056</v>
      </c>
      <c r="E5556" t="s">
        <v>2441</v>
      </c>
      <c r="F5556" s="10"/>
      <c r="G5556">
        <v>2017</v>
      </c>
      <c r="J5556">
        <v>0.49372502222748227</v>
      </c>
      <c r="L5556" t="s">
        <v>37906</v>
      </c>
      <c r="M5556">
        <v>28583710</v>
      </c>
      <c r="Q5556" s="10"/>
      <c r="R5556" s="11">
        <f t="shared" si="172"/>
        <v>0</v>
      </c>
      <c r="U5556" s="11">
        <f t="shared" si="173"/>
        <v>0</v>
      </c>
      <c r="Y5556" s="11">
        <f>IF(SUM(Tableau1[[#This Row],[Other access]:[Sci-hub access]])&gt;=1,1,0)</f>
        <v>0</v>
      </c>
      <c r="Z5556" s="12">
        <f>IF(OR(Tableau1[[#This Row],[Access R1 + S1+ T1 ]]&gt;=1,Tableau1[[#This Row],[Access V1 +W1 + X1]]&gt;=1),1,0)</f>
        <v>0</v>
      </c>
      <c r="AB5556" s="10" t="str">
        <f>Tableau1[[#This Row],[DOI]]</f>
        <v>doi: 10.1016/j.ophtha.2017.05.003</v>
      </c>
      <c r="AC5556" s="13" t="str">
        <f>Tableau1[[#This Row],[Authors]]&amp;", "&amp;Tableau1[[#This Row],[Title]]&amp;" "&amp;Tableau1[[#This Row],[Journal]]&amp;". "&amp;Tableau1[[#This Row],[Year]]</f>
        <v>Elam AR, Andrews C, Musch DC, Lee PP, Stein JD., Large Disparities in Receipt of Glaucoma Care between Enrollees in Medicaid and Those with Commercial Health Insurance. Ophthalmology. 2017</v>
      </c>
    </row>
    <row r="5557" spans="1:29" x14ac:dyDescent="0.3">
      <c r="A5557">
        <v>5973</v>
      </c>
      <c r="B5557" t="s">
        <v>8969</v>
      </c>
      <c r="C5557" t="s">
        <v>19183</v>
      </c>
      <c r="D5557" t="s">
        <v>29399</v>
      </c>
      <c r="E5557" t="s">
        <v>2451</v>
      </c>
      <c r="F5557" s="10"/>
      <c r="G5557">
        <v>2017</v>
      </c>
      <c r="J5557">
        <v>0.49385679596626508</v>
      </c>
      <c r="L5557" t="s">
        <v>40352</v>
      </c>
      <c r="M5557">
        <v>28264049</v>
      </c>
      <c r="Q5557" s="10"/>
      <c r="R5557" s="11">
        <f t="shared" si="172"/>
        <v>0</v>
      </c>
      <c r="U5557" s="11">
        <f t="shared" si="173"/>
        <v>0</v>
      </c>
      <c r="Y5557" s="11">
        <f>IF(SUM(Tableau1[[#This Row],[Other access]:[Sci-hub access]])&gt;=1,1,0)</f>
        <v>0</v>
      </c>
      <c r="Z5557" s="12">
        <f>IF(OR(Tableau1[[#This Row],[Access R1 + S1+ T1 ]]&gt;=1,Tableau1[[#This Row],[Access V1 +W1 + X1]]&gt;=1),1,0)</f>
        <v>0</v>
      </c>
      <c r="AB5557" s="10" t="str">
        <f>Tableau1[[#This Row],[DOI]]</f>
        <v>doi: 10.1371/journal.pone.0173379</v>
      </c>
      <c r="AC5557" s="13" t="str">
        <f>Tableau1[[#This Row],[Authors]]&amp;", "&amp;Tableau1[[#This Row],[Title]]&amp;" "&amp;Tableau1[[#This Row],[Journal]]&amp;". "&amp;Tableau1[[#This Row],[Year]]</f>
        <v>Fokkens BT, Mulder DJ, Schalkwijk CG, Scheijen JL, Smit AJ, Los LI., Vitreous advanced glycation endproducts and α-dicarbonyls in retinal detachment patients with type 2 diabetes mellitus and non-diabetic controls. PLoS One. 2017</v>
      </c>
    </row>
    <row r="5558" spans="1:29" ht="28.8" x14ac:dyDescent="0.3">
      <c r="A5558">
        <v>9728</v>
      </c>
      <c r="B5558" t="s">
        <v>12275</v>
      </c>
      <c r="C5558" t="s">
        <v>22449</v>
      </c>
      <c r="D5558" t="s">
        <v>32723</v>
      </c>
      <c r="E5558" t="s">
        <v>34202</v>
      </c>
      <c r="F5558" s="10"/>
      <c r="G5558">
        <v>2017</v>
      </c>
      <c r="J5558">
        <v>0.49401163927045744</v>
      </c>
      <c r="L5558" t="s">
        <v>43992</v>
      </c>
      <c r="M5558">
        <v>27609017</v>
      </c>
      <c r="Q5558" s="10"/>
      <c r="R5558" s="11">
        <f t="shared" si="172"/>
        <v>0</v>
      </c>
      <c r="U5558" s="11">
        <f t="shared" si="173"/>
        <v>0</v>
      </c>
      <c r="Y5558" s="11">
        <f>IF(SUM(Tableau1[[#This Row],[Other access]:[Sci-hub access]])&gt;=1,1,0)</f>
        <v>0</v>
      </c>
      <c r="Z5558" s="12">
        <f>IF(OR(Tableau1[[#This Row],[Access R1 + S1+ T1 ]]&gt;=1,Tableau1[[#This Row],[Access V1 +W1 + X1]]&gt;=1),1,0)</f>
        <v>0</v>
      </c>
      <c r="AB5558" s="10" t="str">
        <f>Tableau1[[#This Row],[DOI]]</f>
        <v>doi: 10.1136/jmedgenet-2016-104144</v>
      </c>
      <c r="AC5558" s="13" t="str">
        <f>Tableau1[[#This Row],[Authors]]&amp;", "&amp;Tableau1[[#This Row],[Title]]&amp;" "&amp;Tableau1[[#This Row],[Journal]]&amp;". "&amp;Tableau1[[#This Row],[Year]]</f>
        <v>Márquez A, Cordero-Coma M, Martín-Villa JM, Gorroño-Echebarría MB, Blanco R, Díaz Valle D, Del Rio MJ, Blanco A, Olea JL, Cordero Y, Capella MJ, Díaz-Llopis M, Ortego-Centeno N, Ruiz-Arruza I, Llorenç V, Adán A, Fonollosa A, Ten Berge J, Atan D, Dick AD, De Boer JH, Kuiper J, et al., New insights into the genetic component of non-infectious uveitis through an Immunochip strategy. J Med Genet. 2017</v>
      </c>
    </row>
    <row r="5559" spans="1:29" x14ac:dyDescent="0.3">
      <c r="A5559">
        <v>6777</v>
      </c>
      <c r="B5559" t="s">
        <v>1103</v>
      </c>
      <c r="C5559" t="s">
        <v>1104</v>
      </c>
      <c r="D5559" t="s">
        <v>1105</v>
      </c>
      <c r="E5559" t="s">
        <v>2957</v>
      </c>
      <c r="F5559" s="10"/>
      <c r="G5559">
        <v>2017</v>
      </c>
      <c r="J5559">
        <v>0.49401873613621106</v>
      </c>
      <c r="L5559" t="s">
        <v>41137</v>
      </c>
      <c r="M5559">
        <v>28164472</v>
      </c>
      <c r="Q5559" s="10"/>
      <c r="R5559" s="11">
        <f t="shared" si="172"/>
        <v>0</v>
      </c>
      <c r="U5559" s="11">
        <f t="shared" si="173"/>
        <v>0</v>
      </c>
      <c r="Y5559" s="11">
        <f>IF(SUM(Tableau1[[#This Row],[Other access]:[Sci-hub access]])&gt;=1,1,0)</f>
        <v>0</v>
      </c>
      <c r="Z5559" s="12">
        <f>IF(OR(Tableau1[[#This Row],[Access R1 + S1+ T1 ]]&gt;=1,Tableau1[[#This Row],[Access V1 +W1 + X1]]&gt;=1),1,0)</f>
        <v>0</v>
      </c>
      <c r="AB5559" s="10" t="str">
        <f>Tableau1[[#This Row],[DOI]]</f>
        <v>doi: 10.1111/iji.12305</v>
      </c>
      <c r="AC5559" s="13" t="str">
        <f>Tableau1[[#This Row],[Authors]]&amp;", "&amp;Tableau1[[#This Row],[Title]]&amp;" "&amp;Tableau1[[#This Row],[Journal]]&amp;". "&amp;Tableau1[[#This Row],[Year]]</f>
        <v>Arakawa Y, Watanabe M, Takemura K, Inoue N, Hidaka Y, Iwatani Y., The IL15 +96522 A&gt;T functional polymorphism is related to the differentiation of Th17 cells and the severity of Hashimoto's disease. Int J Immunogenet. 2017</v>
      </c>
    </row>
    <row r="5560" spans="1:29" x14ac:dyDescent="0.3">
      <c r="A5560">
        <v>3148</v>
      </c>
      <c r="B5560" t="s">
        <v>6337</v>
      </c>
      <c r="C5560" t="s">
        <v>16580</v>
      </c>
      <c r="D5560" t="s">
        <v>26761</v>
      </c>
      <c r="E5560" t="s">
        <v>34118</v>
      </c>
      <c r="F5560" s="10"/>
      <c r="G5560">
        <v>2017</v>
      </c>
      <c r="J5560">
        <v>0.49404684496544815</v>
      </c>
      <c r="L5560" t="s">
        <v>37602</v>
      </c>
      <c r="M5560">
        <v>28631638</v>
      </c>
      <c r="Q5560" s="10"/>
      <c r="R5560" s="11">
        <f t="shared" si="172"/>
        <v>0</v>
      </c>
      <c r="U5560" s="11">
        <f t="shared" si="173"/>
        <v>0</v>
      </c>
      <c r="Y5560" s="11">
        <f>IF(SUM(Tableau1[[#This Row],[Other access]:[Sci-hub access]])&gt;=1,1,0)</f>
        <v>0</v>
      </c>
      <c r="Z5560" s="12">
        <f>IF(OR(Tableau1[[#This Row],[Access R1 + S1+ T1 ]]&gt;=1,Tableau1[[#This Row],[Access V1 +W1 + X1]]&gt;=1),1,0)</f>
        <v>0</v>
      </c>
      <c r="AB5560" s="10" t="str">
        <f>Tableau1[[#This Row],[DOI]]</f>
        <v>doi: 10.4103/IJPM.IJPM_794_15</v>
      </c>
      <c r="AC5560" s="13" t="str">
        <f>Tableau1[[#This Row],[Authors]]&amp;", "&amp;Tableau1[[#This Row],[Title]]&amp;" "&amp;Tableau1[[#This Row],[Journal]]&amp;". "&amp;Tableau1[[#This Row],[Year]]</f>
        <v>Satpathy G, Nayak N, Wadhwani M, Venkwatesh P, Kumar A, Sharma Y, Sreenivas V., Clinicomicrobiological profile of endophthalmitis: A 10 year experience in a Tertiary Care Center in North India. Indian J Pathol Microbiol. 2017</v>
      </c>
    </row>
    <row r="5561" spans="1:29" x14ac:dyDescent="0.3">
      <c r="A5561">
        <v>7000</v>
      </c>
      <c r="B5561" t="s">
        <v>9857</v>
      </c>
      <c r="C5561" t="s">
        <v>20060</v>
      </c>
      <c r="D5561" t="s">
        <v>30291</v>
      </c>
      <c r="E5561" t="s">
        <v>2609</v>
      </c>
      <c r="F5561" s="10"/>
      <c r="G5561">
        <v>2017</v>
      </c>
      <c r="J5561">
        <v>0.49405943051899404</v>
      </c>
      <c r="L5561" t="s">
        <v>41358</v>
      </c>
      <c r="M5561">
        <v>28137943</v>
      </c>
      <c r="Q5561" s="10"/>
      <c r="R5561" s="11">
        <f t="shared" si="172"/>
        <v>0</v>
      </c>
      <c r="U5561" s="11">
        <f t="shared" si="173"/>
        <v>0</v>
      </c>
      <c r="Y5561" s="11">
        <f>IF(SUM(Tableau1[[#This Row],[Other access]:[Sci-hub access]])&gt;=1,1,0)</f>
        <v>0</v>
      </c>
      <c r="Z5561" s="12">
        <f>IF(OR(Tableau1[[#This Row],[Access R1 + S1+ T1 ]]&gt;=1,Tableau1[[#This Row],[Access V1 +W1 + X1]]&gt;=1),1,0)</f>
        <v>0</v>
      </c>
      <c r="AB5561" s="10" t="str">
        <f>Tableau1[[#This Row],[DOI]]</f>
        <v>doi: 10.1093/hmg/ddx027</v>
      </c>
      <c r="AC5561" s="13" t="str">
        <f>Tableau1[[#This Row],[Authors]]&amp;", "&amp;Tableau1[[#This Row],[Title]]&amp;" "&amp;Tableau1[[#This Row],[Journal]]&amp;". "&amp;Tableau1[[#This Row],[Year]]</f>
        <v>Sorusch N, Bauß K, Plutniok J, Samanta A, Knapp B, Nagel-Wolfrum K, Wolfrum U., Characterization of the ternary Usher syndrome SANS/ush2a/whirlin protein complex. Hum Mol Genet. 2017</v>
      </c>
    </row>
    <row r="5562" spans="1:29" x14ac:dyDescent="0.3">
      <c r="A5562">
        <v>8816</v>
      </c>
      <c r="B5562" t="s">
        <v>11450</v>
      </c>
      <c r="C5562" t="s">
        <v>21634</v>
      </c>
      <c r="D5562" t="s">
        <v>31890</v>
      </c>
      <c r="E5562" t="s">
        <v>2463</v>
      </c>
      <c r="F5562" s="10"/>
      <c r="G5562">
        <v>2017</v>
      </c>
      <c r="J5562">
        <v>0.49431863086010686</v>
      </c>
      <c r="L5562" t="s">
        <v>43152</v>
      </c>
      <c r="M5562">
        <v>27834465</v>
      </c>
      <c r="Q5562" s="10"/>
      <c r="R5562" s="11">
        <f t="shared" si="172"/>
        <v>0</v>
      </c>
      <c r="U5562" s="11">
        <f t="shared" si="173"/>
        <v>0</v>
      </c>
      <c r="Y5562" s="11">
        <f>IF(SUM(Tableau1[[#This Row],[Other access]:[Sci-hub access]])&gt;=1,1,0)</f>
        <v>0</v>
      </c>
      <c r="Z5562" s="12">
        <f>IF(OR(Tableau1[[#This Row],[Access R1 + S1+ T1 ]]&gt;=1,Tableau1[[#This Row],[Access V1 +W1 + X1]]&gt;=1),1,0)</f>
        <v>0</v>
      </c>
      <c r="AB5562" s="10" t="str">
        <f>Tableau1[[#This Row],[DOI]]</f>
        <v>doi: 10.5301/ejo.5000904</v>
      </c>
      <c r="AC5562" s="13" t="str">
        <f>Tableau1[[#This Row],[Authors]]&amp;", "&amp;Tableau1[[#This Row],[Title]]&amp;" "&amp;Tableau1[[#This Row],[Journal]]&amp;". "&amp;Tableau1[[#This Row],[Year]]</f>
        <v>Vingolo EM, De Rosa V, Rigoni E., Clinical correlation between retinal sensitivity and foveal thickness in retinitis pigmentosa patients. Eur J Ophthalmol. 2017</v>
      </c>
    </row>
    <row r="5563" spans="1:29" x14ac:dyDescent="0.3">
      <c r="A5563">
        <v>10564</v>
      </c>
      <c r="B5563" t="s">
        <v>13042</v>
      </c>
      <c r="C5563" t="s">
        <v>23207</v>
      </c>
      <c r="D5563" t="s">
        <v>33495</v>
      </c>
      <c r="E5563" t="s">
        <v>2447</v>
      </c>
      <c r="F5563" s="10"/>
      <c r="G5563">
        <v>2017</v>
      </c>
      <c r="J5563">
        <v>0.49443358149875949</v>
      </c>
      <c r="L5563" t="s">
        <v>44813</v>
      </c>
      <c r="M5563">
        <v>27203613</v>
      </c>
      <c r="Q5563" s="10"/>
      <c r="R5563" s="11">
        <f t="shared" si="172"/>
        <v>0</v>
      </c>
      <c r="U5563" s="11">
        <f t="shared" si="173"/>
        <v>0</v>
      </c>
      <c r="Y5563" s="11">
        <f>IF(SUM(Tableau1[[#This Row],[Other access]:[Sci-hub access]])&gt;=1,1,0)</f>
        <v>0</v>
      </c>
      <c r="Z5563" s="12">
        <f>IF(OR(Tableau1[[#This Row],[Access R1 + S1+ T1 ]]&gt;=1,Tableau1[[#This Row],[Access V1 +W1 + X1]]&gt;=1),1,0)</f>
        <v>0</v>
      </c>
      <c r="AB5563" s="10" t="str">
        <f>Tableau1[[#This Row],[DOI]]</f>
        <v>doi: 10.1097/IOP.0000000000000716</v>
      </c>
      <c r="AC5563" s="13" t="str">
        <f>Tableau1[[#This Row],[Authors]]&amp;", "&amp;Tableau1[[#This Row],[Title]]&amp;" "&amp;Tableau1[[#This Row],[Journal]]&amp;". "&amp;Tableau1[[#This Row],[Year]]</f>
        <v>Hudson LE, Craven CM, Wojno TH, Grossniklaus HE., Giant Chondroid Syringoma of the Lower Eyelid. Ophthal Plast Reconstr Surg. 2017</v>
      </c>
    </row>
    <row r="5564" spans="1:29" x14ac:dyDescent="0.3">
      <c r="A5564">
        <v>2880</v>
      </c>
      <c r="B5564" t="s">
        <v>6079</v>
      </c>
      <c r="C5564" t="s">
        <v>16325</v>
      </c>
      <c r="D5564" t="s">
        <v>26503</v>
      </c>
      <c r="E5564" t="s">
        <v>2490</v>
      </c>
      <c r="F5564" s="10"/>
      <c r="G5564">
        <v>2017</v>
      </c>
      <c r="J5564">
        <v>0.49444296818855538</v>
      </c>
      <c r="L5564" t="s">
        <v>37338</v>
      </c>
      <c r="M5564">
        <v>28669780</v>
      </c>
      <c r="Q5564" s="10"/>
      <c r="R5564" s="11">
        <f t="shared" si="172"/>
        <v>0</v>
      </c>
      <c r="U5564" s="11">
        <f t="shared" si="173"/>
        <v>0</v>
      </c>
      <c r="Y5564" s="11">
        <f>IF(SUM(Tableau1[[#This Row],[Other access]:[Sci-hub access]])&gt;=1,1,0)</f>
        <v>0</v>
      </c>
      <c r="Z5564" s="12">
        <f>IF(OR(Tableau1[[#This Row],[Access R1 + S1+ T1 ]]&gt;=1,Tableau1[[#This Row],[Access V1 +W1 + X1]]&gt;=1),1,0)</f>
        <v>0</v>
      </c>
      <c r="AB5564" s="10" t="str">
        <f>Tableau1[[#This Row],[DOI]]</f>
        <v>doi: 10.1016/j.ajo.2017.06.017</v>
      </c>
      <c r="AC5564" s="13" t="str">
        <f>Tableau1[[#This Row],[Authors]]&amp;", "&amp;Tableau1[[#This Row],[Title]]&amp;" "&amp;Tableau1[[#This Row],[Journal]]&amp;". "&amp;Tableau1[[#This Row],[Year]]</f>
        <v>Wu Z, Saunders LJ, Zangwill LM, Daga FB, Crowston JG, Medeiros FA., Impact of Normal Aging and Progression Definitions on the Specificity of Detecting Retinal Nerve Fiber Layer Thinning. Am J Ophthalmol. 2017</v>
      </c>
    </row>
    <row r="5565" spans="1:29" x14ac:dyDescent="0.3">
      <c r="A5565">
        <v>8612</v>
      </c>
      <c r="B5565" t="s">
        <v>11274</v>
      </c>
      <c r="C5565" t="s">
        <v>21458</v>
      </c>
      <c r="D5565" t="s">
        <v>31713</v>
      </c>
      <c r="E5565" t="s">
        <v>2457</v>
      </c>
      <c r="F5565" s="10"/>
      <c r="G5565">
        <v>2018</v>
      </c>
      <c r="J5565">
        <v>0.49459016464991135</v>
      </c>
      <c r="L5565" t="s">
        <v>42948</v>
      </c>
      <c r="M5565">
        <v>27879553</v>
      </c>
      <c r="Q5565" s="10"/>
      <c r="R5565" s="11">
        <f t="shared" si="172"/>
        <v>0</v>
      </c>
      <c r="U5565" s="11">
        <f t="shared" si="173"/>
        <v>0</v>
      </c>
      <c r="Y5565" s="11">
        <f>IF(SUM(Tableau1[[#This Row],[Other access]:[Sci-hub access]])&gt;=1,1,0)</f>
        <v>0</v>
      </c>
      <c r="Z5565" s="12">
        <f>IF(OR(Tableau1[[#This Row],[Access R1 + S1+ T1 ]]&gt;=1,Tableau1[[#This Row],[Access V1 +W1 + X1]]&gt;=1),1,0)</f>
        <v>0</v>
      </c>
      <c r="AB5565" s="10" t="str">
        <f>Tableau1[[#This Row],[DOI]]</f>
        <v>doi: 10.1097/ICB.0000000000000378</v>
      </c>
      <c r="AC5565" s="13" t="str">
        <f>Tableau1[[#This Row],[Authors]]&amp;", "&amp;Tableau1[[#This Row],[Title]]&amp;" "&amp;Tableau1[[#This Row],[Journal]]&amp;". "&amp;Tableau1[[#This Row],[Year]]</f>
        <v>Cerdà-Ibáñez M, Bayo-Calduch P, Manfreda-Domínguez L, Duch-Samper A., ACUTE VISION LOSS AS THE ONLY SIGN OF LEUKEMIA RELAPSE. Retin Cases Brief Rep. 2018</v>
      </c>
    </row>
    <row r="5566" spans="1:29" x14ac:dyDescent="0.3">
      <c r="A5566">
        <v>7559</v>
      </c>
      <c r="B5566" t="s">
        <v>10351</v>
      </c>
      <c r="C5566" t="s">
        <v>20551</v>
      </c>
      <c r="D5566" t="s">
        <v>30786</v>
      </c>
      <c r="E5566" t="s">
        <v>2465</v>
      </c>
      <c r="F5566" s="10"/>
      <c r="G5566">
        <v>2017</v>
      </c>
      <c r="J5566">
        <v>0.49467115101449277</v>
      </c>
      <c r="L5566" t="s">
        <v>41914</v>
      </c>
      <c r="M5566">
        <v>28079804</v>
      </c>
      <c r="Q5566" s="10"/>
      <c r="R5566" s="11">
        <f t="shared" si="172"/>
        <v>0</v>
      </c>
      <c r="U5566" s="11">
        <f t="shared" si="173"/>
        <v>0</v>
      </c>
      <c r="Y5566" s="11">
        <f>IF(SUM(Tableau1[[#This Row],[Other access]:[Sci-hub access]])&gt;=1,1,0)</f>
        <v>0</v>
      </c>
      <c r="Z5566" s="12">
        <f>IF(OR(Tableau1[[#This Row],[Access R1 + S1+ T1 ]]&gt;=1,Tableau1[[#This Row],[Access V1 +W1 + X1]]&gt;=1),1,0)</f>
        <v>0</v>
      </c>
      <c r="AB5566" s="10" t="str">
        <f>Tableau1[[#This Row],[DOI]]</f>
        <v>doi: 10.1097/MD.0000000000005792</v>
      </c>
      <c r="AC5566" s="13" t="str">
        <f>Tableau1[[#This Row],[Authors]]&amp;", "&amp;Tableau1[[#This Row],[Title]]&amp;" "&amp;Tableau1[[#This Row],[Journal]]&amp;". "&amp;Tableau1[[#This Row],[Year]]</f>
        <v>Wang Y, Gong Q, Zhu M, Lu C, Sun L, Feng J, Zhang H., Aquaporin-4 positive neuromyelitis optica spectrum disorders secondary to thrombopenic purpura: A case report. Medicine (Baltimore). 2017</v>
      </c>
    </row>
    <row r="5567" spans="1:29" x14ac:dyDescent="0.3">
      <c r="A5567">
        <v>3222</v>
      </c>
      <c r="B5567" t="s">
        <v>6406</v>
      </c>
      <c r="C5567" t="s">
        <v>16649</v>
      </c>
      <c r="D5567" t="s">
        <v>26830</v>
      </c>
      <c r="E5567" t="s">
        <v>2660</v>
      </c>
      <c r="F5567" s="10"/>
      <c r="G5567">
        <v>2017</v>
      </c>
      <c r="J5567">
        <v>0.49467862556930231</v>
      </c>
      <c r="L5567" t="s">
        <v>37675</v>
      </c>
      <c r="M5567">
        <v>28619012</v>
      </c>
      <c r="Q5567" s="10"/>
      <c r="R5567" s="11">
        <f t="shared" si="172"/>
        <v>0</v>
      </c>
      <c r="U5567" s="11">
        <f t="shared" si="173"/>
        <v>0</v>
      </c>
      <c r="Y5567" s="11">
        <f>IF(SUM(Tableau1[[#This Row],[Other access]:[Sci-hub access]])&gt;=1,1,0)</f>
        <v>0</v>
      </c>
      <c r="Z5567" s="12">
        <f>IF(OR(Tableau1[[#This Row],[Access R1 + S1+ T1 ]]&gt;=1,Tableau1[[#This Row],[Access V1 +W1 + X1]]&gt;=1),1,0)</f>
        <v>0</v>
      </c>
      <c r="AB5567" s="10" t="str">
        <f>Tableau1[[#This Row],[DOI]]</f>
        <v>doi: 10.1186/s12879-017-2518-2</v>
      </c>
      <c r="AC5567" s="13" t="str">
        <f>Tableau1[[#This Row],[Authors]]&amp;", "&amp;Tableau1[[#This Row],[Title]]&amp;" "&amp;Tableau1[[#This Row],[Journal]]&amp;". "&amp;Tableau1[[#This Row],[Year]]</f>
        <v>Hosogai M, Nakatani Y, Mimura K, Kishi S, Akiyama H., Genetic analysis of varicella-zoster virus in the aqueous humor in uveitis with severe hyphema. BMC Infect Dis. 2017</v>
      </c>
    </row>
    <row r="5568" spans="1:29" x14ac:dyDescent="0.3">
      <c r="A5568">
        <v>7905</v>
      </c>
      <c r="B5568" t="s">
        <v>10649</v>
      </c>
      <c r="C5568" t="s">
        <v>20846</v>
      </c>
      <c r="D5568" t="s">
        <v>31087</v>
      </c>
      <c r="E5568" t="s">
        <v>34310</v>
      </c>
      <c r="F5568" s="10"/>
      <c r="G5568">
        <v>2017</v>
      </c>
      <c r="J5568">
        <v>0.49474541190562238</v>
      </c>
      <c r="L5568" t="s">
        <v>42252</v>
      </c>
      <c r="M5568">
        <v>28032150</v>
      </c>
      <c r="Q5568" s="10"/>
      <c r="R5568" s="11">
        <f t="shared" si="172"/>
        <v>0</v>
      </c>
      <c r="U5568" s="11">
        <f t="shared" si="173"/>
        <v>0</v>
      </c>
      <c r="Y5568" s="11">
        <f>IF(SUM(Tableau1[[#This Row],[Other access]:[Sci-hub access]])&gt;=1,1,0)</f>
        <v>0</v>
      </c>
      <c r="Z5568" s="12">
        <f>IF(OR(Tableau1[[#This Row],[Access R1 + S1+ T1 ]]&gt;=1,Tableau1[[#This Row],[Access V1 +W1 + X1]]&gt;=1),1,0)</f>
        <v>0</v>
      </c>
      <c r="AB5568" s="10" t="str">
        <f>Tableau1[[#This Row],[DOI]]</f>
        <v>doi: 10.1007/s00266-016-0728-4</v>
      </c>
      <c r="AC5568" s="13" t="str">
        <f>Tableau1[[#This Row],[Authors]]&amp;", "&amp;Tableau1[[#This Row],[Title]]&amp;" "&amp;Tableau1[[#This Row],[Journal]]&amp;". "&amp;Tableau1[[#This Row],[Year]]</f>
        <v>Prado G, Rodríguez-Feliz J., Ocular Pain and Impending Blindness During Facial Cosmetic Injections: Is Your Office Prepared? Aesthetic Plast Surg. 2017</v>
      </c>
    </row>
    <row r="5569" spans="1:29" x14ac:dyDescent="0.3">
      <c r="A5569">
        <v>2120</v>
      </c>
      <c r="B5569" t="s">
        <v>5355</v>
      </c>
      <c r="C5569" t="s">
        <v>15600</v>
      </c>
      <c r="D5569" t="s">
        <v>25777</v>
      </c>
      <c r="E5569" t="s">
        <v>2740</v>
      </c>
      <c r="F5569" s="10"/>
      <c r="G5569">
        <v>2017</v>
      </c>
      <c r="J5569">
        <v>0.49477825769747508</v>
      </c>
      <c r="L5569" t="s">
        <v>36591</v>
      </c>
      <c r="M5569">
        <v>28815864</v>
      </c>
      <c r="Q5569" s="10"/>
      <c r="R5569" s="11">
        <f t="shared" si="172"/>
        <v>0</v>
      </c>
      <c r="U5569" s="11">
        <f t="shared" si="173"/>
        <v>0</v>
      </c>
      <c r="Y5569" s="11">
        <f>IF(SUM(Tableau1[[#This Row],[Other access]:[Sci-hub access]])&gt;=1,1,0)</f>
        <v>0</v>
      </c>
      <c r="Z5569" s="12">
        <f>IF(OR(Tableau1[[#This Row],[Access R1 + S1+ T1 ]]&gt;=1,Tableau1[[#This Row],[Access V1 +W1 + X1]]&gt;=1),1,0)</f>
        <v>0</v>
      </c>
      <c r="AB5569" s="10" t="str">
        <f>Tableau1[[#This Row],[DOI]]</f>
        <v>doi: 10.1002/ajmg.a.38386</v>
      </c>
      <c r="AC5569" s="13" t="str">
        <f>Tableau1[[#This Row],[Authors]]&amp;", "&amp;Tableau1[[#This Row],[Title]]&amp;" "&amp;Tableau1[[#This Row],[Journal]]&amp;". "&amp;Tableau1[[#This Row],[Year]]</f>
        <v>Balta B, Erdogan M, Ergul AB, Sahin Y, Ozcan A., Interstitial deletion 5p14.1-p15.2 and 5q14.3-q23.2 in a patient with clubfoot, blepharophimosis, arthrogryposis, and multiple congenital abnormalities. Am J Med Genet A. 2017</v>
      </c>
    </row>
    <row r="5570" spans="1:29" x14ac:dyDescent="0.3">
      <c r="A5570">
        <v>5046</v>
      </c>
      <c r="B5570" t="s">
        <v>8134</v>
      </c>
      <c r="C5570" t="s">
        <v>18361</v>
      </c>
      <c r="D5570" t="s">
        <v>28564</v>
      </c>
      <c r="E5570" t="s">
        <v>2562</v>
      </c>
      <c r="F5570" s="10"/>
      <c r="G5570">
        <v>2017</v>
      </c>
      <c r="J5570">
        <v>0.49482545230177466</v>
      </c>
      <c r="L5570" t="s">
        <v>39454</v>
      </c>
      <c r="M5570">
        <v>28379654</v>
      </c>
      <c r="Q5570" s="10"/>
      <c r="R5570" s="11">
        <f t="shared" ref="R5570:R5633" si="174">IF(SUM(N5570:Q5570)&gt;0,1,0)</f>
        <v>0</v>
      </c>
      <c r="U5570" s="11">
        <f t="shared" ref="U5570:U5633" si="175">IF(SUM(R5570,T5570)&gt;0,1,0)</f>
        <v>0</v>
      </c>
      <c r="Y5570" s="11">
        <f>IF(SUM(Tableau1[[#This Row],[Other access]:[Sci-hub access]])&gt;=1,1,0)</f>
        <v>0</v>
      </c>
      <c r="Z5570" s="12">
        <f>IF(OR(Tableau1[[#This Row],[Access R1 + S1+ T1 ]]&gt;=1,Tableau1[[#This Row],[Access V1 +W1 + X1]]&gt;=1),1,0)</f>
        <v>0</v>
      </c>
      <c r="AB5570" s="10" t="str">
        <f>Tableau1[[#This Row],[DOI]]</f>
        <v>doi: 10.22608/APO.2016197</v>
      </c>
      <c r="AC5570" s="13" t="str">
        <f>Tableau1[[#This Row],[Authors]]&amp;", "&amp;Tableau1[[#This Row],[Title]]&amp;" "&amp;Tableau1[[#This Row],[Journal]]&amp;". "&amp;Tableau1[[#This Row],[Year]]</f>
        <v>Tong JY, Viswanathan D, Hodge C, Sutton G, Chan C, Males JJ., Corneal Collagen Crosslinking for Post-LASIK Ectasia: An Australian Study. Asia Pac J Ophthalmol (Phila). 2017</v>
      </c>
    </row>
    <row r="5571" spans="1:29" x14ac:dyDescent="0.3">
      <c r="A5571">
        <v>9832</v>
      </c>
      <c r="B5571" t="s">
        <v>2103</v>
      </c>
      <c r="C5571" t="s">
        <v>2104</v>
      </c>
      <c r="D5571" t="s">
        <v>2105</v>
      </c>
      <c r="E5571" t="s">
        <v>2684</v>
      </c>
      <c r="F5571" s="10"/>
      <c r="G5571">
        <v>2017</v>
      </c>
      <c r="J5571">
        <v>0.4948697148350959</v>
      </c>
      <c r="L5571" t="s">
        <v>44094</v>
      </c>
      <c r="M5571">
        <v>27568184</v>
      </c>
      <c r="Q5571" s="10"/>
      <c r="R5571" s="11">
        <f t="shared" si="174"/>
        <v>0</v>
      </c>
      <c r="U5571" s="11">
        <f t="shared" si="175"/>
        <v>0</v>
      </c>
      <c r="Y5571" s="11">
        <f>IF(SUM(Tableau1[[#This Row],[Other access]:[Sci-hub access]])&gt;=1,1,0)</f>
        <v>0</v>
      </c>
      <c r="Z5571" s="12">
        <f>IF(OR(Tableau1[[#This Row],[Access R1 + S1+ T1 ]]&gt;=1,Tableau1[[#This Row],[Access V1 +W1 + X1]]&gt;=1),1,0)</f>
        <v>0</v>
      </c>
      <c r="AB5571" s="10" t="str">
        <f>Tableau1[[#This Row],[DOI]]</f>
        <v>doi: 10.1007/s40618-016-0532-7</v>
      </c>
      <c r="AC5571" s="13" t="str">
        <f>Tableau1[[#This Row],[Authors]]&amp;", "&amp;Tableau1[[#This Row],[Title]]&amp;" "&amp;Tableau1[[#This Row],[Journal]]&amp;". "&amp;Tableau1[[#This Row],[Year]]</f>
        <v>Liu Z, Chen Y, Lin Z, Shi X., Ophthalmic clues to the endocrine disorders. J Endocrinol Invest. 2017</v>
      </c>
    </row>
    <row r="5572" spans="1:29" x14ac:dyDescent="0.3">
      <c r="A5572">
        <v>9807</v>
      </c>
      <c r="B5572" t="s">
        <v>12345</v>
      </c>
      <c r="C5572" t="s">
        <v>22517</v>
      </c>
      <c r="D5572" t="s">
        <v>32793</v>
      </c>
      <c r="E5572" t="s">
        <v>2438</v>
      </c>
      <c r="F5572" s="10"/>
      <c r="G5572">
        <v>2017</v>
      </c>
      <c r="J5572">
        <v>0.49492709280891811</v>
      </c>
      <c r="L5572" t="s">
        <v>44069</v>
      </c>
      <c r="M5572">
        <v>27574177</v>
      </c>
      <c r="Q5572" s="10"/>
      <c r="R5572" s="11">
        <f t="shared" si="174"/>
        <v>0</v>
      </c>
      <c r="U5572" s="11">
        <f t="shared" si="175"/>
        <v>0</v>
      </c>
      <c r="Y5572" s="11">
        <f>IF(SUM(Tableau1[[#This Row],[Other access]:[Sci-hub access]])&gt;=1,1,0)</f>
        <v>0</v>
      </c>
      <c r="Z5572" s="12">
        <f>IF(OR(Tableau1[[#This Row],[Access R1 + S1+ T1 ]]&gt;=1,Tableau1[[#This Row],[Access V1 +W1 + X1]]&gt;=1),1,0)</f>
        <v>0</v>
      </c>
      <c r="AB5572" s="10" t="str">
        <f>Tableau1[[#This Row],[DOI]]</f>
        <v>doi: 10.1136/bjophthalmol-2016-309005</v>
      </c>
      <c r="AC5572" s="13" t="str">
        <f>Tableau1[[#This Row],[Authors]]&amp;", "&amp;Tableau1[[#This Row],[Title]]&amp;" "&amp;Tableau1[[#This Row],[Journal]]&amp;". "&amp;Tableau1[[#This Row],[Year]]</f>
        <v>Koo EH, Haddock LJ, Bhardwaj N, Fortun JA., Cataracts induced by neodymium-yttrium-aluminium-garnet laser lysis of vitreous floaters. Br J Ophthalmol. 2017</v>
      </c>
    </row>
    <row r="5573" spans="1:29" x14ac:dyDescent="0.3">
      <c r="A5573">
        <v>8594</v>
      </c>
      <c r="B5573" t="s">
        <v>11257</v>
      </c>
      <c r="C5573" t="s">
        <v>21441</v>
      </c>
      <c r="D5573" t="s">
        <v>31696</v>
      </c>
      <c r="E5573" t="s">
        <v>34429</v>
      </c>
      <c r="F5573" s="10"/>
      <c r="G5573">
        <v>2017</v>
      </c>
      <c r="J5573">
        <v>0.49507393689878576</v>
      </c>
      <c r="L5573" t="s">
        <v>42930</v>
      </c>
      <c r="M5573">
        <v>27886700</v>
      </c>
      <c r="Q5573" s="10"/>
      <c r="R5573" s="11">
        <f t="shared" si="174"/>
        <v>0</v>
      </c>
      <c r="U5573" s="11">
        <f t="shared" si="175"/>
        <v>0</v>
      </c>
      <c r="Y5573" s="11">
        <f>IF(SUM(Tableau1[[#This Row],[Other access]:[Sci-hub access]])&gt;=1,1,0)</f>
        <v>0</v>
      </c>
      <c r="Z5573" s="12">
        <f>IF(OR(Tableau1[[#This Row],[Access R1 + S1+ T1 ]]&gt;=1,Tableau1[[#This Row],[Access V1 +W1 + X1]]&gt;=1),1,0)</f>
        <v>0</v>
      </c>
      <c r="AB5573" s="10" t="str">
        <f>Tableau1[[#This Row],[DOI]]</f>
        <v>doi: 10.1016/j.cger.2016.08.007</v>
      </c>
      <c r="AC5573" s="13" t="str">
        <f>Tableau1[[#This Row],[Authors]]&amp;", "&amp;Tableau1[[#This Row],[Title]]&amp;" "&amp;Tableau1[[#This Row],[Journal]]&amp;". "&amp;Tableau1[[#This Row],[Year]]</f>
        <v>Baer AN, Walitt B., Sjögren Syndrome and Other Causes of Sicca in Older Adults. Clin Geriatr Med. 2017</v>
      </c>
    </row>
    <row r="5574" spans="1:29" x14ac:dyDescent="0.3">
      <c r="A5574">
        <v>6890</v>
      </c>
      <c r="B5574" t="s">
        <v>9764</v>
      </c>
      <c r="C5574" t="s">
        <v>19967</v>
      </c>
      <c r="D5574" t="s">
        <v>30198</v>
      </c>
      <c r="E5574" t="s">
        <v>2445</v>
      </c>
      <c r="F5574" s="10"/>
      <c r="G5574">
        <v>2017</v>
      </c>
      <c r="J5574">
        <v>0.4950766512186705</v>
      </c>
      <c r="L5574" t="s">
        <v>41249</v>
      </c>
      <c r="M5574">
        <v>28151840</v>
      </c>
      <c r="Q5574" s="10"/>
      <c r="R5574" s="11">
        <f t="shared" si="174"/>
        <v>0</v>
      </c>
      <c r="U5574" s="11">
        <f t="shared" si="175"/>
        <v>0</v>
      </c>
      <c r="Y5574" s="11">
        <f>IF(SUM(Tableau1[[#This Row],[Other access]:[Sci-hub access]])&gt;=1,1,0)</f>
        <v>0</v>
      </c>
      <c r="Z5574" s="12">
        <f>IF(OR(Tableau1[[#This Row],[Access R1 + S1+ T1 ]]&gt;=1,Tableau1[[#This Row],[Access V1 +W1 + X1]]&gt;=1),1,0)</f>
        <v>0</v>
      </c>
      <c r="AB5574" s="10" t="str">
        <f>Tableau1[[#This Row],[DOI]]</f>
        <v>doi: 10.1097/IAE.0000000000001487</v>
      </c>
      <c r="AC5574" s="13" t="str">
        <f>Tableau1[[#This Row],[Authors]]&amp;", "&amp;Tableau1[[#This Row],[Title]]&amp;" "&amp;Tableau1[[#This Row],[Journal]]&amp;". "&amp;Tableau1[[#This Row],[Year]]</f>
        <v>Heiferman MJ, Rahmani S, Jampol LM, Nesper PL, Skondra D, Kim LA, Fawzi AA., ACUTE POSTERIOR MULTIFOCAL PLACOID PIGMENT EPITHELIOPATHY ON OPTICAL COHERENCE TOMOGRAPHY ANGIOGRAPHY. Retina. 2017</v>
      </c>
    </row>
    <row r="5575" spans="1:29" x14ac:dyDescent="0.3">
      <c r="A5575">
        <v>11076</v>
      </c>
      <c r="B5575" t="s">
        <v>13497</v>
      </c>
      <c r="C5575" t="s">
        <v>23657</v>
      </c>
      <c r="D5575" t="s">
        <v>33951</v>
      </c>
      <c r="E5575" t="s">
        <v>2447</v>
      </c>
      <c r="F5575" s="10"/>
      <c r="G5575">
        <v>2017</v>
      </c>
      <c r="J5575">
        <v>0.49517284715842758</v>
      </c>
      <c r="L5575" t="s">
        <v>45317</v>
      </c>
      <c r="M5575">
        <v>26017060</v>
      </c>
      <c r="Q5575" s="10"/>
      <c r="R5575" s="11">
        <f t="shared" si="174"/>
        <v>0</v>
      </c>
      <c r="U5575" s="11">
        <f t="shared" si="175"/>
        <v>0</v>
      </c>
      <c r="Y5575" s="11">
        <f>IF(SUM(Tableau1[[#This Row],[Other access]:[Sci-hub access]])&gt;=1,1,0)</f>
        <v>0</v>
      </c>
      <c r="Z5575" s="12">
        <f>IF(OR(Tableau1[[#This Row],[Access R1 + S1+ T1 ]]&gt;=1,Tableau1[[#This Row],[Access V1 +W1 + X1]]&gt;=1),1,0)</f>
        <v>0</v>
      </c>
      <c r="AB5575" s="10" t="str">
        <f>Tableau1[[#This Row],[DOI]]</f>
        <v>doi: 10.1097/IOP.0000000000000492</v>
      </c>
      <c r="AC5575" s="13" t="str">
        <f>Tableau1[[#This Row],[Authors]]&amp;", "&amp;Tableau1[[#This Row],[Title]]&amp;" "&amp;Tableau1[[#This Row],[Journal]]&amp;". "&amp;Tableau1[[#This Row],[Year]]</f>
        <v>Charles NC, Belinsky I., Low Fat" Spindle Cell Lipoma of the Eyelid: A Diagnostic Challenge. Ophthal Plast Reconstr Surg. 2017</v>
      </c>
    </row>
    <row r="5576" spans="1:29" x14ac:dyDescent="0.3">
      <c r="A5576">
        <v>5674</v>
      </c>
      <c r="B5576" t="s">
        <v>670</v>
      </c>
      <c r="C5576" t="s">
        <v>671</v>
      </c>
      <c r="D5576" t="s">
        <v>672</v>
      </c>
      <c r="E5576" t="s">
        <v>2700</v>
      </c>
      <c r="F5576" s="10"/>
      <c r="G5576">
        <v>2017</v>
      </c>
      <c r="J5576">
        <v>0.49518954792025704</v>
      </c>
      <c r="L5576" t="s">
        <v>40057</v>
      </c>
      <c r="M5576">
        <v>28298193</v>
      </c>
      <c r="Q5576" s="10"/>
      <c r="R5576" s="11">
        <f t="shared" si="174"/>
        <v>0</v>
      </c>
      <c r="U5576" s="11">
        <f t="shared" si="175"/>
        <v>0</v>
      </c>
      <c r="Y5576" s="11">
        <f>IF(SUM(Tableau1[[#This Row],[Other access]:[Sci-hub access]])&gt;=1,1,0)</f>
        <v>0</v>
      </c>
      <c r="Z5576" s="12">
        <f>IF(OR(Tableau1[[#This Row],[Access R1 + S1+ T1 ]]&gt;=1,Tableau1[[#This Row],[Access V1 +W1 + X1]]&gt;=1),1,0)</f>
        <v>0</v>
      </c>
      <c r="AB5576" s="10" t="str">
        <f>Tableau1[[#This Row],[DOI]]</f>
        <v>doi: 10.1186/s12881-017-0386-7</v>
      </c>
      <c r="AC5576" s="13" t="str">
        <f>Tableau1[[#This Row],[Authors]]&amp;", "&amp;Tableau1[[#This Row],[Title]]&amp;" "&amp;Tableau1[[#This Row],[Journal]]&amp;". "&amp;Tableau1[[#This Row],[Year]]</f>
        <v>Tóth L, Fábos B, Farkas K, Sulák A, Tripolszki K, Széll M, Nagy N., Identification of two novel mutations in the SLC45A2 gene in a Hungarian pedigree affected by unusual OCA type 4. BMC Med Genet. 2017</v>
      </c>
    </row>
    <row r="5577" spans="1:29" x14ac:dyDescent="0.3">
      <c r="A5577">
        <v>1053</v>
      </c>
      <c r="B5577" t="s">
        <v>4315</v>
      </c>
      <c r="C5577" t="s">
        <v>14569</v>
      </c>
      <c r="D5577" t="s">
        <v>24736</v>
      </c>
      <c r="E5577" t="s">
        <v>2511</v>
      </c>
      <c r="F5577" s="10"/>
      <c r="G5577">
        <v>2017</v>
      </c>
      <c r="J5577">
        <v>0.49525123583231545</v>
      </c>
      <c r="L5577" t="s">
        <v>35541</v>
      </c>
      <c r="M5577">
        <v>29044059</v>
      </c>
      <c r="Q5577" s="10"/>
      <c r="R5577" s="11">
        <f t="shared" si="174"/>
        <v>0</v>
      </c>
      <c r="U5577" s="11">
        <f t="shared" si="175"/>
        <v>0</v>
      </c>
      <c r="Y5577" s="11">
        <f>IF(SUM(Tableau1[[#This Row],[Other access]:[Sci-hub access]])&gt;=1,1,0)</f>
        <v>0</v>
      </c>
      <c r="Z5577" s="12">
        <f>IF(OR(Tableau1[[#This Row],[Access R1 + S1+ T1 ]]&gt;=1,Tableau1[[#This Row],[Access V1 +W1 + X1]]&gt;=1),1,0)</f>
        <v>0</v>
      </c>
      <c r="AB5577" s="10" t="str">
        <f>Tableau1[[#This Row],[DOI]]</f>
        <v>doi: 10.4103/ijo.IJO_790_16</v>
      </c>
      <c r="AC5577" s="13" t="str">
        <f>Tableau1[[#This Row],[Authors]]&amp;", "&amp;Tableau1[[#This Row],[Title]]&amp;" "&amp;Tableau1[[#This Row],[Journal]]&amp;". "&amp;Tableau1[[#This Row],[Year]]</f>
        <v>Bhattacharjee H, Bhattacharjee K, Das D, Singh M, Sukumar P, Misra DK., Pathology and immunohistochemistry of capsular bag in spontaneously late dislocated capsular bag-intraocular lens complex. Indian J Ophthalmol. 2017</v>
      </c>
    </row>
    <row r="5578" spans="1:29" x14ac:dyDescent="0.3">
      <c r="A5578">
        <v>3448</v>
      </c>
      <c r="B5578" t="s">
        <v>6623</v>
      </c>
      <c r="C5578" t="s">
        <v>16866</v>
      </c>
      <c r="D5578" t="s">
        <v>27047</v>
      </c>
      <c r="E5578" t="s">
        <v>2740</v>
      </c>
      <c r="F5578" s="10"/>
      <c r="G5578">
        <v>2017</v>
      </c>
      <c r="J5578">
        <v>0.49528495232741909</v>
      </c>
      <c r="L5578" t="s">
        <v>37897</v>
      </c>
      <c r="M5578">
        <v>28586151</v>
      </c>
      <c r="Q5578" s="10"/>
      <c r="R5578" s="11">
        <f t="shared" si="174"/>
        <v>0</v>
      </c>
      <c r="U5578" s="11">
        <f t="shared" si="175"/>
        <v>0</v>
      </c>
      <c r="Y5578" s="11">
        <f>IF(SUM(Tableau1[[#This Row],[Other access]:[Sci-hub access]])&gt;=1,1,0)</f>
        <v>0</v>
      </c>
      <c r="Z5578" s="12">
        <f>IF(OR(Tableau1[[#This Row],[Access R1 + S1+ T1 ]]&gt;=1,Tableau1[[#This Row],[Access V1 +W1 + X1]]&gt;=1),1,0)</f>
        <v>0</v>
      </c>
      <c r="AB5578" s="10" t="str">
        <f>Tableau1[[#This Row],[DOI]]</f>
        <v>doi: 10.1002/ajmg.a.38306</v>
      </c>
      <c r="AC5578" s="13" t="str">
        <f>Tableau1[[#This Row],[Authors]]&amp;", "&amp;Tableau1[[#This Row],[Title]]&amp;" "&amp;Tableau1[[#This Row],[Journal]]&amp;". "&amp;Tableau1[[#This Row],[Year]]</f>
        <v>Parsons SJH, Wright NB, Burkitt-Wright E, Skae MS, Murray PG., A heterozygous microdeletion of 20p12.2-3 encompassing PROKR2 and BMP2 in a patient with congenital hypopituitarism and growth hormone deficiency. Am J Med Genet A. 2017</v>
      </c>
    </row>
    <row r="5579" spans="1:29" x14ac:dyDescent="0.3">
      <c r="A5579">
        <v>9813</v>
      </c>
      <c r="B5579" t="s">
        <v>12351</v>
      </c>
      <c r="C5579" t="s">
        <v>22523</v>
      </c>
      <c r="D5579" t="s">
        <v>32799</v>
      </c>
      <c r="E5579" t="s">
        <v>2471</v>
      </c>
      <c r="F5579" s="10"/>
      <c r="G5579">
        <v>2017</v>
      </c>
      <c r="J5579">
        <v>0.49549314585280524</v>
      </c>
      <c r="L5579" t="s">
        <v>44075</v>
      </c>
      <c r="M5579">
        <v>27573450</v>
      </c>
      <c r="Q5579" s="10"/>
      <c r="R5579" s="11">
        <f t="shared" si="174"/>
        <v>0</v>
      </c>
      <c r="U5579" s="11">
        <f t="shared" si="175"/>
        <v>0</v>
      </c>
      <c r="Y5579" s="11">
        <f>IF(SUM(Tableau1[[#This Row],[Other access]:[Sci-hub access]])&gt;=1,1,0)</f>
        <v>0</v>
      </c>
      <c r="Z5579" s="12">
        <f>IF(OR(Tableau1[[#This Row],[Access R1 + S1+ T1 ]]&gt;=1,Tableau1[[#This Row],[Access V1 +W1 + X1]]&gt;=1),1,0)</f>
        <v>0</v>
      </c>
      <c r="AB5579" s="10" t="str">
        <f>Tableau1[[#This Row],[DOI]]</f>
        <v>doi: 10.1007/s10792-016-0328-y</v>
      </c>
      <c r="AC5579" s="13" t="str">
        <f>Tableau1[[#This Row],[Authors]]&amp;", "&amp;Tableau1[[#This Row],[Title]]&amp;" "&amp;Tableau1[[#This Row],[Journal]]&amp;". "&amp;Tableau1[[#This Row],[Year]]</f>
        <v>Mimura T, Iida M, Oshima R, Noma H, Kamei Y, Goto M, Kondo A, Matsubara M., Changes of conjunctivochalasis after cataract surgery via a superior transconjunctival sclerocorneal incision. Int Ophthalmol. 2017</v>
      </c>
    </row>
    <row r="5580" spans="1:29" x14ac:dyDescent="0.3">
      <c r="A5580">
        <v>10789</v>
      </c>
      <c r="B5580" t="s">
        <v>13244</v>
      </c>
      <c r="C5580" t="s">
        <v>23407</v>
      </c>
      <c r="D5580" t="s">
        <v>33698</v>
      </c>
      <c r="E5580" t="s">
        <v>2481</v>
      </c>
      <c r="F5580" s="10"/>
      <c r="G5580">
        <v>2017</v>
      </c>
      <c r="J5580">
        <v>0.4957281138402363</v>
      </c>
      <c r="L5580" t="s">
        <v>45036</v>
      </c>
      <c r="M5580">
        <v>27043025</v>
      </c>
      <c r="Q5580" s="10"/>
      <c r="R5580" s="11">
        <f t="shared" si="174"/>
        <v>0</v>
      </c>
      <c r="U5580" s="11">
        <f t="shared" si="175"/>
        <v>0</v>
      </c>
      <c r="Y5580" s="11">
        <f>IF(SUM(Tableau1[[#This Row],[Other access]:[Sci-hub access]])&gt;=1,1,0)</f>
        <v>0</v>
      </c>
      <c r="Z5580" s="12">
        <f>IF(OR(Tableau1[[#This Row],[Access R1 + S1+ T1 ]]&gt;=1,Tableau1[[#This Row],[Access V1 +W1 + X1]]&gt;=1),1,0)</f>
        <v>0</v>
      </c>
      <c r="AB5580" s="10" t="str">
        <f>Tableau1[[#This Row],[DOI]]</f>
        <v>doi: 10.1111/1753-0407.12403</v>
      </c>
      <c r="AC5580" s="13" t="str">
        <f>Tableau1[[#This Row],[Authors]]&amp;", "&amp;Tableau1[[#This Row],[Title]]&amp;" "&amp;Tableau1[[#This Row],[Journal]]&amp;". "&amp;Tableau1[[#This Row],[Year]]</f>
        <v>Foo V, Quah J, Cheung G, Tan NC, Ma Zar KL, Chan CM, Lamoureux E, Tien Yin W, Tan G, Sabanayagam C., HbA1c, systolic blood pressure variability and diabetic retinopathy in Asian type 2 diabetics. J Diabetes. 2017</v>
      </c>
    </row>
    <row r="5581" spans="1:29" x14ac:dyDescent="0.3">
      <c r="A5581">
        <v>6869</v>
      </c>
      <c r="B5581" t="s">
        <v>9743</v>
      </c>
      <c r="C5581" t="s">
        <v>19947</v>
      </c>
      <c r="D5581" t="s">
        <v>30177</v>
      </c>
      <c r="E5581" t="s">
        <v>34222</v>
      </c>
      <c r="F5581" s="10"/>
      <c r="G5581">
        <v>2017</v>
      </c>
      <c r="J5581">
        <v>0.49573275299567232</v>
      </c>
      <c r="L5581" t="s">
        <v>41228</v>
      </c>
      <c r="M5581">
        <v>28152571</v>
      </c>
      <c r="Q5581" s="10"/>
      <c r="R5581" s="11">
        <f t="shared" si="174"/>
        <v>0</v>
      </c>
      <c r="U5581" s="11">
        <f t="shared" si="175"/>
        <v>0</v>
      </c>
      <c r="Y5581" s="11">
        <f>IF(SUM(Tableau1[[#This Row],[Other access]:[Sci-hub access]])&gt;=1,1,0)</f>
        <v>0</v>
      </c>
      <c r="Z5581" s="12">
        <f>IF(OR(Tableau1[[#This Row],[Access R1 + S1+ T1 ]]&gt;=1,Tableau1[[#This Row],[Access V1 +W1 + X1]]&gt;=1),1,0)</f>
        <v>0</v>
      </c>
      <c r="AB5581" s="10" t="str">
        <f>Tableau1[[#This Row],[DOI]]</f>
        <v>doi: 10.1002/sim.7235</v>
      </c>
      <c r="AC5581" s="13" t="str">
        <f>Tableau1[[#This Row],[Authors]]&amp;", "&amp;Tableau1[[#This Row],[Title]]&amp;" "&amp;Tableau1[[#This Row],[Journal]]&amp;". "&amp;Tableau1[[#This Row],[Year]]</f>
        <v>Bryan SR, Eilers PHC, Rosmalen JV, Rizopoulos D, Vermeer KA, Lemij HG, Lesaffre EMEH., Bayesian hierarchical modeling of longitudinal glaucomatous visual fields using a two-stage approach. Stat Med. 2017</v>
      </c>
    </row>
    <row r="5582" spans="1:29" ht="28.8" x14ac:dyDescent="0.3">
      <c r="A5582">
        <v>7223</v>
      </c>
      <c r="B5582" t="s">
        <v>10051</v>
      </c>
      <c r="C5582" t="s">
        <v>20253</v>
      </c>
      <c r="D5582" t="s">
        <v>30485</v>
      </c>
      <c r="E5582" t="s">
        <v>2443</v>
      </c>
      <c r="F5582" s="10"/>
      <c r="G5582">
        <v>2017</v>
      </c>
      <c r="J5582">
        <v>0.49585046862082083</v>
      </c>
      <c r="L5582" t="s">
        <v>41579</v>
      </c>
      <c r="M5582">
        <v>28114593</v>
      </c>
      <c r="Q5582" s="10"/>
      <c r="R5582" s="11">
        <f t="shared" si="174"/>
        <v>0</v>
      </c>
      <c r="U5582" s="11">
        <f t="shared" si="175"/>
        <v>0</v>
      </c>
      <c r="Y5582" s="11">
        <f>IF(SUM(Tableau1[[#This Row],[Other access]:[Sci-hub access]])&gt;=1,1,0)</f>
        <v>0</v>
      </c>
      <c r="Z5582" s="12">
        <f>IF(OR(Tableau1[[#This Row],[Access R1 + S1+ T1 ]]&gt;=1,Tableau1[[#This Row],[Access V1 +W1 + X1]]&gt;=1),1,0)</f>
        <v>0</v>
      </c>
      <c r="AB5582" s="10" t="str">
        <f>Tableau1[[#This Row],[DOI]]</f>
        <v>doi: 10.1167/iovs.16-20419</v>
      </c>
      <c r="AC5582" s="13" t="str">
        <f>Tableau1[[#This Row],[Authors]]&amp;", "&amp;Tableau1[[#This Row],[Title]]&amp;" "&amp;Tableau1[[#This Row],[Journal]]&amp;". "&amp;Tableau1[[#This Row],[Year]]</f>
        <v>Stojic A, Fairless R, Beck SC, Sothilingam V, Weissgerber P, Wissenbach U, Gimmy V, Seeliger MW, Flockerzi V, Diem R, Williams SK., Murine Autoimmune Optic Neuritis Is Not Phenotypically Altered by the Retinal Degeneration 8 Mutation. Invest Ophthalmol Vis Sci. 2017</v>
      </c>
    </row>
    <row r="5583" spans="1:29" x14ac:dyDescent="0.3">
      <c r="A5583">
        <v>1921</v>
      </c>
      <c r="B5583" t="s">
        <v>5163</v>
      </c>
      <c r="C5583" t="s">
        <v>15409</v>
      </c>
      <c r="D5583" t="s">
        <v>25585</v>
      </c>
      <c r="E5583" t="s">
        <v>2516</v>
      </c>
      <c r="F5583" s="10"/>
      <c r="G5583">
        <v>2017</v>
      </c>
      <c r="J5583">
        <v>0.49590275342068235</v>
      </c>
      <c r="L5583" t="s">
        <v>36392</v>
      </c>
      <c r="M5583">
        <v>28847716</v>
      </c>
      <c r="Q5583" s="10"/>
      <c r="R5583" s="11">
        <f t="shared" si="174"/>
        <v>0</v>
      </c>
      <c r="U5583" s="11">
        <f t="shared" si="175"/>
        <v>0</v>
      </c>
      <c r="Y5583" s="11">
        <f>IF(SUM(Tableau1[[#This Row],[Other access]:[Sci-hub access]])&gt;=1,1,0)</f>
        <v>0</v>
      </c>
      <c r="Z5583" s="12">
        <f>IF(OR(Tableau1[[#This Row],[Access R1 + S1+ T1 ]]&gt;=1,Tableau1[[#This Row],[Access V1 +W1 + X1]]&gt;=1),1,0)</f>
        <v>0</v>
      </c>
      <c r="AB5583" s="10" t="str">
        <f>Tableau1[[#This Row],[DOI]]</f>
        <v>doi: 10.1016/j.gene.2017.08.018</v>
      </c>
      <c r="AC5583" s="13" t="str">
        <f>Tableau1[[#This Row],[Authors]]&amp;", "&amp;Tableau1[[#This Row],[Title]]&amp;" "&amp;Tableau1[[#This Row],[Journal]]&amp;". "&amp;Tableau1[[#This Row],[Year]]</f>
        <v>Jia C, Zhang F, Zhu Y, Qi X, Wang Y., Public data mining plus domestic experimental study defined involvement of the old-yet-uncharacterized gene matrix-remodeling associated 7 (MXRA7) in physiopathology of the eye. Gene. 2017</v>
      </c>
    </row>
    <row r="5584" spans="1:29" x14ac:dyDescent="0.3">
      <c r="A5584">
        <v>5575</v>
      </c>
      <c r="B5584" t="s">
        <v>8613</v>
      </c>
      <c r="C5584" t="s">
        <v>18834</v>
      </c>
      <c r="D5584" t="s">
        <v>29043</v>
      </c>
      <c r="E5584" t="s">
        <v>2441</v>
      </c>
      <c r="F5584" s="10"/>
      <c r="G5584">
        <v>2017</v>
      </c>
      <c r="J5584">
        <v>0.49591057379722525</v>
      </c>
      <c r="L5584" t="s">
        <v>39962</v>
      </c>
      <c r="M5584">
        <v>28318639</v>
      </c>
      <c r="Q5584" s="10"/>
      <c r="R5584" s="11">
        <f t="shared" si="174"/>
        <v>0</v>
      </c>
      <c r="U5584" s="11">
        <f t="shared" si="175"/>
        <v>0</v>
      </c>
      <c r="Y5584" s="11">
        <f>IF(SUM(Tableau1[[#This Row],[Other access]:[Sci-hub access]])&gt;=1,1,0)</f>
        <v>0</v>
      </c>
      <c r="Z5584" s="12">
        <f>IF(OR(Tableau1[[#This Row],[Access R1 + S1+ T1 ]]&gt;=1,Tableau1[[#This Row],[Access V1 +W1 + X1]]&gt;=1),1,0)</f>
        <v>0</v>
      </c>
      <c r="AB5584" s="10" t="str">
        <f>Tableau1[[#This Row],[DOI]]</f>
        <v>doi: 10.1016/j.ophtha.2017.01.053</v>
      </c>
      <c r="AC5584" s="13" t="str">
        <f>Tableau1[[#This Row],[Authors]]&amp;", "&amp;Tableau1[[#This Row],[Title]]&amp;" "&amp;Tableau1[[#This Row],[Journal]]&amp;". "&amp;Tableau1[[#This Row],[Year]]</f>
        <v>Liu YC, Rosman M, Mehta JS., Enhancement after Small-Incision Lenticule Extraction: Incidence, Risk Factors, and Outcomes. Ophthalmology. 2017</v>
      </c>
    </row>
    <row r="5585" spans="1:29" x14ac:dyDescent="0.3">
      <c r="A5585">
        <v>9874</v>
      </c>
      <c r="B5585" t="s">
        <v>12405</v>
      </c>
      <c r="C5585" t="s">
        <v>22575</v>
      </c>
      <c r="D5585" t="s">
        <v>32853</v>
      </c>
      <c r="E5585" t="s">
        <v>2468</v>
      </c>
      <c r="F5585" s="10"/>
      <c r="G5585">
        <v>2017</v>
      </c>
      <c r="J5585">
        <v>0.49596863690959136</v>
      </c>
      <c r="L5585" t="s">
        <v>44133</v>
      </c>
      <c r="M5585">
        <v>27552518</v>
      </c>
      <c r="Q5585" s="10"/>
      <c r="R5585" s="11">
        <f t="shared" si="174"/>
        <v>0</v>
      </c>
      <c r="U5585" s="11">
        <f t="shared" si="175"/>
        <v>0</v>
      </c>
      <c r="Y5585" s="11">
        <f>IF(SUM(Tableau1[[#This Row],[Other access]:[Sci-hub access]])&gt;=1,1,0)</f>
        <v>0</v>
      </c>
      <c r="Z5585" s="12">
        <f>IF(OR(Tableau1[[#This Row],[Access R1 + S1+ T1 ]]&gt;=1,Tableau1[[#This Row],[Access V1 +W1 + X1]]&gt;=1),1,0)</f>
        <v>0</v>
      </c>
      <c r="AB5585" s="10" t="str">
        <f>Tableau1[[#This Row],[DOI]]</f>
        <v>doi: 10.1097/IJG.0000000000000528</v>
      </c>
      <c r="AC5585" s="13" t="str">
        <f>Tableau1[[#This Row],[Authors]]&amp;", "&amp;Tableau1[[#This Row],[Title]]&amp;" "&amp;Tableau1[[#This Row],[Journal]]&amp;". "&amp;Tableau1[[#This Row],[Year]]</f>
        <v>Lee JE, Lee J, Lee JY, Kook MS., Patterns of Damage in Young Myopic Glaucomatous-appearing Patients With Different Optic Disc Tilt Direction. J Glaucoma. 2017</v>
      </c>
    </row>
    <row r="5586" spans="1:29" x14ac:dyDescent="0.3">
      <c r="A5586">
        <v>10413</v>
      </c>
      <c r="B5586" t="s">
        <v>12905</v>
      </c>
      <c r="C5586" t="s">
        <v>23072</v>
      </c>
      <c r="D5586" t="s">
        <v>33358</v>
      </c>
      <c r="E5586" t="s">
        <v>2514</v>
      </c>
      <c r="F5586" s="10"/>
      <c r="G5586">
        <v>2017</v>
      </c>
      <c r="J5586">
        <v>0.49600855502676888</v>
      </c>
      <c r="L5586" t="s">
        <v>44663</v>
      </c>
      <c r="M5586">
        <v>27321895</v>
      </c>
      <c r="Q5586" s="10"/>
      <c r="R5586" s="11">
        <f t="shared" si="174"/>
        <v>0</v>
      </c>
      <c r="U5586" s="11">
        <f t="shared" si="175"/>
        <v>0</v>
      </c>
      <c r="Y5586" s="11">
        <f>IF(SUM(Tableau1[[#This Row],[Other access]:[Sci-hub access]])&gt;=1,1,0)</f>
        <v>0</v>
      </c>
      <c r="Z5586" s="12">
        <f>IF(OR(Tableau1[[#This Row],[Access R1 + S1+ T1 ]]&gt;=1,Tableau1[[#This Row],[Access V1 +W1 + X1]]&gt;=1),1,0)</f>
        <v>0</v>
      </c>
      <c r="AB5586" s="10" t="str">
        <f>Tableau1[[#This Row],[DOI]]</f>
        <v>doi: 10.1016/j.survophthal.2016.06.001</v>
      </c>
      <c r="AC5586" s="13" t="str">
        <f>Tableau1[[#This Row],[Authors]]&amp;", "&amp;Tableau1[[#This Row],[Title]]&amp;" "&amp;Tableau1[[#This Row],[Journal]]&amp;". "&amp;Tableau1[[#This Row],[Year]]</f>
        <v>Vora GK, Demirci H, Marr B, Mruthyunjaya P., Advances in the management of conjunctival melanoma. Surv Ophthalmol. 2017</v>
      </c>
    </row>
    <row r="5587" spans="1:29" x14ac:dyDescent="0.3">
      <c r="A5587">
        <v>3920</v>
      </c>
      <c r="B5587" t="s">
        <v>7078</v>
      </c>
      <c r="C5587" t="s">
        <v>17315</v>
      </c>
      <c r="D5587" t="s">
        <v>27503</v>
      </c>
      <c r="E5587" t="s">
        <v>2456</v>
      </c>
      <c r="F5587" s="10"/>
      <c r="G5587">
        <v>2017</v>
      </c>
      <c r="J5587">
        <v>0.49615371714728362</v>
      </c>
      <c r="L5587" t="s">
        <v>38361</v>
      </c>
      <c r="M5587">
        <v>28505617</v>
      </c>
      <c r="Q5587" s="10"/>
      <c r="R5587" s="11">
        <f t="shared" si="174"/>
        <v>0</v>
      </c>
      <c r="U5587" s="11">
        <f t="shared" si="175"/>
        <v>0</v>
      </c>
      <c r="Y5587" s="11">
        <f>IF(SUM(Tableau1[[#This Row],[Other access]:[Sci-hub access]])&gt;=1,1,0)</f>
        <v>0</v>
      </c>
      <c r="Z5587" s="12">
        <f>IF(OR(Tableau1[[#This Row],[Access R1 + S1+ T1 ]]&gt;=1,Tableau1[[#This Row],[Access V1 +W1 + X1]]&gt;=1),1,0)</f>
        <v>0</v>
      </c>
      <c r="AB5587" s="10" t="str">
        <f>Tableau1[[#This Row],[DOI]]</f>
        <v>doi: 10.1159/000468965</v>
      </c>
      <c r="AC5587" s="13" t="str">
        <f>Tableau1[[#This Row],[Authors]]&amp;", "&amp;Tableau1[[#This Row],[Title]]&amp;" "&amp;Tableau1[[#This Row],[Journal]]&amp;". "&amp;Tableau1[[#This Row],[Year]]</f>
        <v>Camacho P, Dutra-Medeiros M, Páris L., Ganglion Cell Complex in Early and Intermediate Age-Related Macular Degeneration: Evidence by SD-OCT Manual Segmentation. Ophthalmologica. 2017</v>
      </c>
    </row>
    <row r="5588" spans="1:29" x14ac:dyDescent="0.3">
      <c r="A5588">
        <v>9895</v>
      </c>
      <c r="B5588" t="s">
        <v>12423</v>
      </c>
      <c r="C5588" t="s">
        <v>22593</v>
      </c>
      <c r="D5588" t="s">
        <v>32871</v>
      </c>
      <c r="E5588" t="s">
        <v>2445</v>
      </c>
      <c r="F5588" s="10"/>
      <c r="G5588">
        <v>2017</v>
      </c>
      <c r="J5588">
        <v>0.49619474252820195</v>
      </c>
      <c r="L5588" t="s">
        <v>44154</v>
      </c>
      <c r="M5588">
        <v>27548352</v>
      </c>
      <c r="Q5588" s="10"/>
      <c r="R5588" s="11">
        <f t="shared" si="174"/>
        <v>0</v>
      </c>
      <c r="U5588" s="11">
        <f t="shared" si="175"/>
        <v>0</v>
      </c>
      <c r="Y5588" s="11">
        <f>IF(SUM(Tableau1[[#This Row],[Other access]:[Sci-hub access]])&gt;=1,1,0)</f>
        <v>0</v>
      </c>
      <c r="Z5588" s="12">
        <f>IF(OR(Tableau1[[#This Row],[Access R1 + S1+ T1 ]]&gt;=1,Tableau1[[#This Row],[Access V1 +W1 + X1]]&gt;=1),1,0)</f>
        <v>0</v>
      </c>
      <c r="AB5588" s="10" t="str">
        <f>Tableau1[[#This Row],[DOI]]</f>
        <v>doi: 10.1097/IAE.0000000000001261</v>
      </c>
      <c r="AC5588" s="13" t="str">
        <f>Tableau1[[#This Row],[Authors]]&amp;", "&amp;Tableau1[[#This Row],[Title]]&amp;" "&amp;Tableau1[[#This Row],[Journal]]&amp;". "&amp;Tableau1[[#This Row],[Year]]</f>
        <v>Makrygiannis G, Vahdani K, Antoniou E, Bailey C., Retinal Arterioarterial Anastomosis After Embolic Branch Retinal Artery Occlusion. Retina. 2017</v>
      </c>
    </row>
    <row r="5589" spans="1:29" x14ac:dyDescent="0.3">
      <c r="A5589">
        <v>10547</v>
      </c>
      <c r="B5589" t="s">
        <v>13025</v>
      </c>
      <c r="C5589" t="s">
        <v>23191</v>
      </c>
      <c r="D5589" t="s">
        <v>33478</v>
      </c>
      <c r="E5589" t="s">
        <v>2447</v>
      </c>
      <c r="F5589" s="10"/>
      <c r="G5589">
        <v>2017</v>
      </c>
      <c r="J5589">
        <v>0.49621949276811395</v>
      </c>
      <c r="L5589" t="s">
        <v>44796</v>
      </c>
      <c r="M5589">
        <v>27218813</v>
      </c>
      <c r="Q5589" s="10"/>
      <c r="R5589" s="11">
        <f t="shared" si="174"/>
        <v>0</v>
      </c>
      <c r="U5589" s="11">
        <f t="shared" si="175"/>
        <v>0</v>
      </c>
      <c r="Y5589" s="11">
        <f>IF(SUM(Tableau1[[#This Row],[Other access]:[Sci-hub access]])&gt;=1,1,0)</f>
        <v>0</v>
      </c>
      <c r="Z5589" s="12">
        <f>IF(OR(Tableau1[[#This Row],[Access R1 + S1+ T1 ]]&gt;=1,Tableau1[[#This Row],[Access V1 +W1 + X1]]&gt;=1),1,0)</f>
        <v>0</v>
      </c>
      <c r="AB5589" s="10" t="str">
        <f>Tableau1[[#This Row],[DOI]]</f>
        <v>doi: 10.1097/IOP.0000000000000717</v>
      </c>
      <c r="AC5589" s="13" t="str">
        <f>Tableau1[[#This Row],[Authors]]&amp;", "&amp;Tableau1[[#This Row],[Title]]&amp;" "&amp;Tableau1[[#This Row],[Journal]]&amp;". "&amp;Tableau1[[#This Row],[Year]]</f>
        <v>Vicinanzo MG, Allamneni C, Deitz LW, Elsas FJ., Autogenous Fascia Lata Graft Fixation to Treat Exotropia Resulting From Iatrogenic Medial Rectus Transection. Ophthal Plast Reconstr Surg. 2017</v>
      </c>
    </row>
    <row r="5590" spans="1:29" x14ac:dyDescent="0.3">
      <c r="A5590">
        <v>8483</v>
      </c>
      <c r="B5590" t="s">
        <v>11158</v>
      </c>
      <c r="C5590" t="s">
        <v>21343</v>
      </c>
      <c r="D5590" t="s">
        <v>31597</v>
      </c>
      <c r="E5590" t="s">
        <v>3053</v>
      </c>
      <c r="F5590" s="10"/>
      <c r="G5590">
        <v>2017</v>
      </c>
      <c r="J5590">
        <v>0.49631588920701386</v>
      </c>
      <c r="L5590" t="s">
        <v>42821</v>
      </c>
      <c r="M5590">
        <v>27906852</v>
      </c>
      <c r="Q5590" s="10"/>
      <c r="R5590" s="11">
        <f t="shared" si="174"/>
        <v>0</v>
      </c>
      <c r="U5590" s="11">
        <f t="shared" si="175"/>
        <v>0</v>
      </c>
      <c r="Y5590" s="11">
        <f>IF(SUM(Tableau1[[#This Row],[Other access]:[Sci-hub access]])&gt;=1,1,0)</f>
        <v>0</v>
      </c>
      <c r="Z5590" s="12">
        <f>IF(OR(Tableau1[[#This Row],[Access R1 + S1+ T1 ]]&gt;=1,Tableau1[[#This Row],[Access V1 +W1 + X1]]&gt;=1),1,0)</f>
        <v>0</v>
      </c>
      <c r="AB5590" s="10" t="str">
        <f>Tableau1[[#This Row],[DOI]]</f>
        <v>doi: 10.1097/SCS.0000000000003238</v>
      </c>
      <c r="AC5590" s="13" t="str">
        <f>Tableau1[[#This Row],[Authors]]&amp;", "&amp;Tableau1[[#This Row],[Title]]&amp;" "&amp;Tableau1[[#This Row],[Journal]]&amp;". "&amp;Tableau1[[#This Row],[Year]]</f>
        <v>Farber SJ, Yu JL, Nguyen DC, Woo AS., Fenestration of Solid Orbital Implants: Reducing Retrobulbar Hematoma Rate. J Craniofac Surg. 2017</v>
      </c>
    </row>
    <row r="5591" spans="1:29" x14ac:dyDescent="0.3">
      <c r="A5591">
        <v>7754</v>
      </c>
      <c r="B5591" t="s">
        <v>10520</v>
      </c>
      <c r="C5591" t="s">
        <v>20716</v>
      </c>
      <c r="D5591" t="s">
        <v>30957</v>
      </c>
      <c r="E5591" t="s">
        <v>2479</v>
      </c>
      <c r="F5591" s="10"/>
      <c r="G5591">
        <v>2017</v>
      </c>
      <c r="J5591">
        <v>0.49632016477815899</v>
      </c>
      <c r="L5591" t="s">
        <v>42105</v>
      </c>
      <c r="M5591">
        <v>28060027</v>
      </c>
      <c r="Q5591" s="10"/>
      <c r="R5591" s="11">
        <f t="shared" si="174"/>
        <v>0</v>
      </c>
      <c r="U5591" s="11">
        <f t="shared" si="175"/>
        <v>0</v>
      </c>
      <c r="Y5591" s="11">
        <f>IF(SUM(Tableau1[[#This Row],[Other access]:[Sci-hub access]])&gt;=1,1,0)</f>
        <v>0</v>
      </c>
      <c r="Z5591" s="12">
        <f>IF(OR(Tableau1[[#This Row],[Access R1 + S1+ T1 ]]&gt;=1,Tableau1[[#This Row],[Access V1 +W1 + X1]]&gt;=1),1,0)</f>
        <v>0</v>
      </c>
      <c r="AB5591" s="10" t="str">
        <f>Tableau1[[#This Row],[DOI]]</f>
        <v>doi: 10.1097/ICO.0000000000001126</v>
      </c>
      <c r="AC5591" s="13" t="str">
        <f>Tableau1[[#This Row],[Authors]]&amp;", "&amp;Tableau1[[#This Row],[Title]]&amp;" "&amp;Tableau1[[#This Row],[Journal]]&amp;". "&amp;Tableau1[[#This Row],[Year]]</f>
        <v>Sridhar MS., Advantages of Anterior Segment Optical Coherence Tomography Evaluation of the Kayser-Fleischer Ring in Wilson Disease. Cornea. 2017</v>
      </c>
    </row>
    <row r="5592" spans="1:29" x14ac:dyDescent="0.3">
      <c r="A5592">
        <v>4136</v>
      </c>
      <c r="B5592" t="s">
        <v>7281</v>
      </c>
      <c r="C5592" t="s">
        <v>17518</v>
      </c>
      <c r="D5592" t="s">
        <v>27709</v>
      </c>
      <c r="E5592" t="s">
        <v>34015</v>
      </c>
      <c r="F5592" s="10"/>
      <c r="G5592">
        <v>2017</v>
      </c>
      <c r="J5592">
        <v>0.49657360684309304</v>
      </c>
      <c r="L5592" t="s">
        <v>38567</v>
      </c>
      <c r="M5592">
        <v>28481155</v>
      </c>
      <c r="Q5592" s="10"/>
      <c r="R5592" s="11">
        <f t="shared" si="174"/>
        <v>0</v>
      </c>
      <c r="U5592" s="11">
        <f t="shared" si="175"/>
        <v>0</v>
      </c>
      <c r="Y5592" s="11">
        <f>IF(SUM(Tableau1[[#This Row],[Other access]:[Sci-hub access]])&gt;=1,1,0)</f>
        <v>0</v>
      </c>
      <c r="Z5592" s="12">
        <f>IF(OR(Tableau1[[#This Row],[Access R1 + S1+ T1 ]]&gt;=1,Tableau1[[#This Row],[Access V1 +W1 + X1]]&gt;=1),1,0)</f>
        <v>0</v>
      </c>
      <c r="AB5592" s="10" t="str">
        <f>Tableau1[[#This Row],[DOI]]</f>
        <v>doi: 10.1080/13816810.2017.1318926</v>
      </c>
      <c r="AC5592" s="13" t="str">
        <f>Tableau1[[#This Row],[Authors]]&amp;", "&amp;Tableau1[[#This Row],[Title]]&amp;" "&amp;Tableau1[[#This Row],[Journal]]&amp;". "&amp;Tableau1[[#This Row],[Year]]</f>
        <v>Hardin JS, Schaefer GB, Sallam AB, Williams MK, Uwaydat S., A unique case series of autosomal recessive bestrophinopathy exhibiting multigenerational inheritance. Ophthalmic Genet. 2017</v>
      </c>
    </row>
    <row r="5593" spans="1:29" x14ac:dyDescent="0.3">
      <c r="A5593">
        <v>1952</v>
      </c>
      <c r="B5593" t="s">
        <v>5193</v>
      </c>
      <c r="C5593" t="s">
        <v>15439</v>
      </c>
      <c r="D5593" t="s">
        <v>25615</v>
      </c>
      <c r="E5593" t="s">
        <v>2499</v>
      </c>
      <c r="F5593" s="10"/>
      <c r="G5593">
        <v>2017</v>
      </c>
      <c r="J5593">
        <v>0.49658400092277832</v>
      </c>
      <c r="L5593" t="s">
        <v>36423</v>
      </c>
      <c r="M5593">
        <v>28840407</v>
      </c>
      <c r="Q5593" s="10"/>
      <c r="R5593" s="11">
        <f t="shared" si="174"/>
        <v>0</v>
      </c>
      <c r="U5593" s="11">
        <f t="shared" si="175"/>
        <v>0</v>
      </c>
      <c r="Y5593" s="11">
        <f>IF(SUM(Tableau1[[#This Row],[Other access]:[Sci-hub access]])&gt;=1,1,0)</f>
        <v>0</v>
      </c>
      <c r="Z5593" s="12">
        <f>IF(OR(Tableau1[[#This Row],[Access R1 + S1+ T1 ]]&gt;=1,Tableau1[[#This Row],[Access V1 +W1 + X1]]&gt;=1),1,0)</f>
        <v>0</v>
      </c>
      <c r="AB5593" s="10" t="str">
        <f>Tableau1[[#This Row],[DOI]]</f>
        <v>doi: 10.1007/s00592-017-1043-5</v>
      </c>
      <c r="AC5593" s="13" t="str">
        <f>Tableau1[[#This Row],[Authors]]&amp;", "&amp;Tableau1[[#This Row],[Title]]&amp;" "&amp;Tableau1[[#This Row],[Journal]]&amp;". "&amp;Tableau1[[#This Row],[Year]]</f>
        <v>Kim K, Kim ES, Rhee SY, Chon S, Woo JT, Yu SY., Clinical characteristics and risk factors for retinal diabetic neurodegeneration in type 2 diabetes. Acta Diabetol. 2017</v>
      </c>
    </row>
    <row r="5594" spans="1:29" x14ac:dyDescent="0.3">
      <c r="A5594">
        <v>6566</v>
      </c>
      <c r="B5594" t="s">
        <v>9486</v>
      </c>
      <c r="C5594" t="s">
        <v>19694</v>
      </c>
      <c r="D5594" t="s">
        <v>29917</v>
      </c>
      <c r="E5594" t="s">
        <v>2467</v>
      </c>
      <c r="F5594" s="10"/>
      <c r="G5594">
        <v>2017</v>
      </c>
      <c r="J5594">
        <v>0.49661428806057173</v>
      </c>
      <c r="L5594" t="s">
        <v>40931</v>
      </c>
      <c r="M5594">
        <v>28195613</v>
      </c>
      <c r="Q5594" s="10"/>
      <c r="R5594" s="11">
        <f t="shared" si="174"/>
        <v>0</v>
      </c>
      <c r="U5594" s="11">
        <f t="shared" si="175"/>
        <v>0</v>
      </c>
      <c r="Y5594" s="11">
        <f>IF(SUM(Tableau1[[#This Row],[Other access]:[Sci-hub access]])&gt;=1,1,0)</f>
        <v>0</v>
      </c>
      <c r="Z5594" s="12">
        <f>IF(OR(Tableau1[[#This Row],[Access R1 + S1+ T1 ]]&gt;=1,Tableau1[[#This Row],[Access V1 +W1 + X1]]&gt;=1),1,0)</f>
        <v>0</v>
      </c>
      <c r="AB5594" s="10" t="str">
        <f>Tableau1[[#This Row],[DOI]]</f>
        <v>doi: 10.3928/23258160-20170130-04</v>
      </c>
      <c r="AC5594" s="13" t="str">
        <f>Tableau1[[#This Row],[Authors]]&amp;", "&amp;Tableau1[[#This Row],[Title]]&amp;" "&amp;Tableau1[[#This Row],[Journal]]&amp;". "&amp;Tableau1[[#This Row],[Year]]</f>
        <v>Boss JD, Tosi J, Glybina I, Tewari A, Abrams GW., Functional and Morphological Evaluation of Traumatized Eyes With Berlin's Edema Affecting the Macula Using mfERG, Microperimetry, and SD-OCT. Ophthalmic Surg Lasers Imaging Retina. 2017</v>
      </c>
    </row>
    <row r="5595" spans="1:29" x14ac:dyDescent="0.3">
      <c r="A5595">
        <v>6346</v>
      </c>
      <c r="B5595" t="s">
        <v>9295</v>
      </c>
      <c r="C5595" t="s">
        <v>19506</v>
      </c>
      <c r="D5595" t="s">
        <v>29726</v>
      </c>
      <c r="E5595" t="s">
        <v>2465</v>
      </c>
      <c r="F5595" s="10"/>
      <c r="G5595">
        <v>2017</v>
      </c>
      <c r="J5595">
        <v>0.49677590943388372</v>
      </c>
      <c r="L5595" t="s">
        <v>40715</v>
      </c>
      <c r="M5595">
        <v>28225492</v>
      </c>
      <c r="Q5595" s="10"/>
      <c r="R5595" s="11">
        <f t="shared" si="174"/>
        <v>0</v>
      </c>
      <c r="U5595" s="11">
        <f t="shared" si="175"/>
        <v>0</v>
      </c>
      <c r="Y5595" s="11">
        <f>IF(SUM(Tableau1[[#This Row],[Other access]:[Sci-hub access]])&gt;=1,1,0)</f>
        <v>0</v>
      </c>
      <c r="Z5595" s="12">
        <f>IF(OR(Tableau1[[#This Row],[Access R1 + S1+ T1 ]]&gt;=1,Tableau1[[#This Row],[Access V1 +W1 + X1]]&gt;=1),1,0)</f>
        <v>0</v>
      </c>
      <c r="AB5595" s="10" t="str">
        <f>Tableau1[[#This Row],[DOI]]</f>
        <v>doi: 10.1097/MD.0000000000006118</v>
      </c>
      <c r="AC5595" s="13" t="str">
        <f>Tableau1[[#This Row],[Authors]]&amp;", "&amp;Tableau1[[#This Row],[Title]]&amp;" "&amp;Tableau1[[#This Row],[Journal]]&amp;". "&amp;Tableau1[[#This Row],[Year]]</f>
        <v>Qin Q, Yang L, He Z, Huang Z., Clinical application of TICL implantation for ametropia following deep anterior lamellar keratoplasty for keratoconus: A CONSORT-compliant article. Medicine (Baltimore). 2017</v>
      </c>
    </row>
    <row r="5596" spans="1:29" ht="28.8" x14ac:dyDescent="0.3">
      <c r="A5596">
        <v>4085</v>
      </c>
      <c r="B5596" t="s">
        <v>7232</v>
      </c>
      <c r="C5596" t="s">
        <v>17470</v>
      </c>
      <c r="D5596" t="s">
        <v>27660</v>
      </c>
      <c r="E5596" t="s">
        <v>34183</v>
      </c>
      <c r="F5596" s="10"/>
      <c r="G5596">
        <v>2017</v>
      </c>
      <c r="J5596">
        <v>0.49691694469880665</v>
      </c>
      <c r="L5596" t="s">
        <v>38517</v>
      </c>
      <c r="M5596">
        <v>28487054</v>
      </c>
      <c r="Q5596" s="10"/>
      <c r="R5596" s="11">
        <f t="shared" si="174"/>
        <v>0</v>
      </c>
      <c r="U5596" s="11">
        <f t="shared" si="175"/>
        <v>0</v>
      </c>
      <c r="Y5596" s="11">
        <f>IF(SUM(Tableau1[[#This Row],[Other access]:[Sci-hub access]])&gt;=1,1,0)</f>
        <v>0</v>
      </c>
      <c r="Z5596" s="12">
        <f>IF(OR(Tableau1[[#This Row],[Access R1 + S1+ T1 ]]&gt;=1,Tableau1[[#This Row],[Access V1 +W1 + X1]]&gt;=1),1,0)</f>
        <v>0</v>
      </c>
      <c r="AB5596" s="10" t="str">
        <f>Tableau1[[#This Row],[DOI]]</f>
        <v>doi: 10.1016/j.mimet.2017.04.010</v>
      </c>
      <c r="AC5596" s="13" t="str">
        <f>Tableau1[[#This Row],[Authors]]&amp;", "&amp;Tableau1[[#This Row],[Title]]&amp;" "&amp;Tableau1[[#This Row],[Journal]]&amp;". "&amp;Tableau1[[#This Row],[Year]]</f>
        <v>Butcher R, Houghton J, Derrick T, Ramadhani A, Herrera B, Last AR, Massae PA, Burton MJ, Holland MJ, Roberts CH., Reduced-cost Chlamydia trachomatis-specific multiplex real-time PCR diagnostic assay evaluated for ocular swabs and use by trachoma research programmes. J Microbiol Methods. 2017</v>
      </c>
    </row>
    <row r="5597" spans="1:29" x14ac:dyDescent="0.3">
      <c r="A5597">
        <v>2497</v>
      </c>
      <c r="B5597" t="s">
        <v>118</v>
      </c>
      <c r="C5597" t="s">
        <v>119</v>
      </c>
      <c r="D5597" t="s">
        <v>120</v>
      </c>
      <c r="E5597" t="s">
        <v>3091</v>
      </c>
      <c r="F5597" s="10"/>
      <c r="G5597">
        <v>2017</v>
      </c>
      <c r="J5597">
        <v>0.49693304167214203</v>
      </c>
      <c r="L5597" t="s">
        <v>36961</v>
      </c>
      <c r="M5597">
        <v>28737247</v>
      </c>
      <c r="Q5597" s="10"/>
      <c r="R5597" s="11">
        <f t="shared" si="174"/>
        <v>0</v>
      </c>
      <c r="U5597" s="11">
        <f t="shared" si="175"/>
        <v>0</v>
      </c>
      <c r="Y5597" s="11">
        <f>IF(SUM(Tableau1[[#This Row],[Other access]:[Sci-hub access]])&gt;=1,1,0)</f>
        <v>0</v>
      </c>
      <c r="Z5597" s="12">
        <f>IF(OR(Tableau1[[#This Row],[Access R1 + S1+ T1 ]]&gt;=1,Tableau1[[#This Row],[Access V1 +W1 + X1]]&gt;=1),1,0)</f>
        <v>0</v>
      </c>
      <c r="AB5597" s="10" t="str">
        <f>Tableau1[[#This Row],[DOI]]</f>
        <v>doi: 10.1111/age.12582</v>
      </c>
      <c r="AC5597" s="13" t="str">
        <f>Tableau1[[#This Row],[Authors]]&amp;", "&amp;Tableau1[[#This Row],[Title]]&amp;" "&amp;Tableau1[[#This Row],[Journal]]&amp;". "&amp;Tableau1[[#This Row],[Year]]</f>
        <v>Caduff M, Bauer A, Jagannathan V, Leeb T., A single base deletion in the SLC45A2 gene in a Bullmastiff with oculocutaneous albinism. Anim Genet. 2017</v>
      </c>
    </row>
    <row r="5598" spans="1:29" ht="28.8" x14ac:dyDescent="0.3">
      <c r="A5598">
        <v>3745</v>
      </c>
      <c r="B5598" t="s">
        <v>6915</v>
      </c>
      <c r="C5598" t="s">
        <v>17155</v>
      </c>
      <c r="D5598" t="s">
        <v>27339</v>
      </c>
      <c r="E5598" t="s">
        <v>2445</v>
      </c>
      <c r="F5598" s="10"/>
      <c r="G5598">
        <v>2017</v>
      </c>
      <c r="J5598">
        <v>0.49713758137698105</v>
      </c>
      <c r="L5598" t="s">
        <v>38189</v>
      </c>
      <c r="M5598">
        <v>28538613</v>
      </c>
      <c r="Q5598" s="10"/>
      <c r="R5598" s="11">
        <f t="shared" si="174"/>
        <v>0</v>
      </c>
      <c r="U5598" s="11">
        <f t="shared" si="175"/>
        <v>0</v>
      </c>
      <c r="Y5598" s="11">
        <f>IF(SUM(Tableau1[[#This Row],[Other access]:[Sci-hub access]])&gt;=1,1,0)</f>
        <v>0</v>
      </c>
      <c r="Z5598" s="12">
        <f>IF(OR(Tableau1[[#This Row],[Access R1 + S1+ T1 ]]&gt;=1,Tableau1[[#This Row],[Access V1 +W1 + X1]]&gt;=1),1,0)</f>
        <v>0</v>
      </c>
      <c r="AB5598" s="10" t="str">
        <f>Tableau1[[#This Row],[DOI]]</f>
        <v>doi: 10.1097/IAE.0000000000001680</v>
      </c>
      <c r="AC5598" s="13" t="str">
        <f>Tableau1[[#This Row],[Authors]]&amp;", "&amp;Tableau1[[#This Row],[Title]]&amp;" "&amp;Tableau1[[#This Row],[Journal]]&amp;". "&amp;Tableau1[[#This Row],[Year]]</f>
        <v>Pastor JC, Coco RM, Fernandez-Bueno I, Alonso-Alonso ML, Medina J, Sanz-Arranz A, Rull F, Gayoso MJ, Dueñas A, Garcia-Gutierrez MT, Gonzalez-Buendia L, Delgado-Tirado S, Abecia E, Ruiz-Miguel M, Serrano MA, Ruiz-Moreno JM, Srivastava GK., ACUTE RETINAL DAMAGE AFTER USING A TOXIC PERFLUORO-OCTANE FOR VITREO-RETINAL SURGERY. Retina. 2017</v>
      </c>
    </row>
    <row r="5599" spans="1:29" x14ac:dyDescent="0.3">
      <c r="A5599">
        <v>11059</v>
      </c>
      <c r="B5599" t="s">
        <v>13480</v>
      </c>
      <c r="C5599" t="s">
        <v>23642</v>
      </c>
      <c r="D5599" t="s">
        <v>33934</v>
      </c>
      <c r="E5599" t="s">
        <v>2469</v>
      </c>
      <c r="F5599" s="10"/>
      <c r="G5599">
        <v>2017</v>
      </c>
      <c r="J5599">
        <v>0.49744756276749358</v>
      </c>
      <c r="L5599" t="s">
        <v>45300</v>
      </c>
      <c r="M5599">
        <v>26161915</v>
      </c>
      <c r="Q5599" s="10"/>
      <c r="R5599" s="11">
        <f t="shared" si="174"/>
        <v>0</v>
      </c>
      <c r="U5599" s="11">
        <f t="shared" si="175"/>
        <v>0</v>
      </c>
      <c r="Y5599" s="11">
        <f>IF(SUM(Tableau1[[#This Row],[Other access]:[Sci-hub access]])&gt;=1,1,0)</f>
        <v>0</v>
      </c>
      <c r="Z5599" s="12">
        <f>IF(OR(Tableau1[[#This Row],[Access R1 + S1+ T1 ]]&gt;=1,Tableau1[[#This Row],[Access V1 +W1 + X1]]&gt;=1),1,0)</f>
        <v>0</v>
      </c>
      <c r="AB5599" s="10" t="str">
        <f>Tableau1[[#This Row],[DOI]]</f>
        <v>doi: 10.3109/08820538.2015.1045301</v>
      </c>
      <c r="AC5599" s="13" t="str">
        <f>Tableau1[[#This Row],[Authors]]&amp;", "&amp;Tableau1[[#This Row],[Title]]&amp;" "&amp;Tableau1[[#This Row],[Journal]]&amp;". "&amp;Tableau1[[#This Row],[Year]]</f>
        <v>Rai RR, Gonzalez-Gonzalez LA, Papakostas TD, Siracuse-Lee D, Dunphy R, Fanciullo L, Cakiner-Egilmez T, Daly MK., Management of Corneal Bee Sting Injuries. Semin Ophthalmol. 2017</v>
      </c>
    </row>
    <row r="5600" spans="1:29" x14ac:dyDescent="0.3">
      <c r="A5600">
        <v>5150</v>
      </c>
      <c r="B5600" t="s">
        <v>536</v>
      </c>
      <c r="C5600" t="s">
        <v>537</v>
      </c>
      <c r="D5600" t="s">
        <v>538</v>
      </c>
      <c r="E5600" t="s">
        <v>2576</v>
      </c>
      <c r="F5600" s="10"/>
      <c r="G5600">
        <v>2017</v>
      </c>
      <c r="J5600">
        <v>0.49750231854841576</v>
      </c>
      <c r="L5600" t="s">
        <v>39554</v>
      </c>
      <c r="M5600">
        <v>28367079</v>
      </c>
      <c r="Q5600" s="10"/>
      <c r="R5600" s="11">
        <f t="shared" si="174"/>
        <v>0</v>
      </c>
      <c r="U5600" s="11">
        <f t="shared" si="175"/>
        <v>0</v>
      </c>
      <c r="Y5600" s="11">
        <f>IF(SUM(Tableau1[[#This Row],[Other access]:[Sci-hub access]])&gt;=1,1,0)</f>
        <v>0</v>
      </c>
      <c r="Z5600" s="12">
        <f>IF(OR(Tableau1[[#This Row],[Access R1 + S1+ T1 ]]&gt;=1,Tableau1[[#This Row],[Access V1 +W1 + X1]]&gt;=1),1,0)</f>
        <v>0</v>
      </c>
      <c r="AB5600" s="10" t="str">
        <f>Tableau1[[#This Row],[DOI]]</f>
        <v>doi: 10.7150/ijms.17718</v>
      </c>
      <c r="AC5600" s="13" t="str">
        <f>Tableau1[[#This Row],[Authors]]&amp;", "&amp;Tableau1[[#This Row],[Title]]&amp;" "&amp;Tableau1[[#This Row],[Journal]]&amp;". "&amp;Tableau1[[#This Row],[Year]]</f>
        <v>Both T, Dalm VA, van Hagen PM, van Daele PL., Reviewing primary Sjögren's syndrome: beyond the dryness - From pathophysiology to diagnosis and treatment. Int J Med Sci. 2017</v>
      </c>
    </row>
    <row r="5601" spans="1:29" x14ac:dyDescent="0.3">
      <c r="A5601">
        <v>9816</v>
      </c>
      <c r="B5601" t="s">
        <v>12354</v>
      </c>
      <c r="C5601" t="s">
        <v>22526</v>
      </c>
      <c r="D5601" t="s">
        <v>32802</v>
      </c>
      <c r="E5601" t="s">
        <v>2486</v>
      </c>
      <c r="F5601" s="10"/>
      <c r="G5601">
        <v>2017</v>
      </c>
      <c r="J5601">
        <v>0.49764891238023179</v>
      </c>
      <c r="L5601" t="s">
        <v>44078</v>
      </c>
      <c r="M5601">
        <v>27572851</v>
      </c>
      <c r="Q5601" s="10"/>
      <c r="R5601" s="11">
        <f t="shared" si="174"/>
        <v>0</v>
      </c>
      <c r="U5601" s="11">
        <f t="shared" si="175"/>
        <v>0</v>
      </c>
      <c r="Y5601" s="11">
        <f>IF(SUM(Tableau1[[#This Row],[Other access]:[Sci-hub access]])&gt;=1,1,0)</f>
        <v>0</v>
      </c>
      <c r="Z5601" s="12">
        <f>IF(OR(Tableau1[[#This Row],[Access R1 + S1+ T1 ]]&gt;=1,Tableau1[[#This Row],[Access V1 +W1 + X1]]&gt;=1),1,0)</f>
        <v>0</v>
      </c>
      <c r="AB5601" s="10" t="str">
        <f>Tableau1[[#This Row],[DOI]]</f>
        <v>doi: 10.1111/aos.13195</v>
      </c>
      <c r="AC5601" s="13" t="str">
        <f>Tableau1[[#This Row],[Authors]]&amp;", "&amp;Tableau1[[#This Row],[Title]]&amp;" "&amp;Tableau1[[#This Row],[Journal]]&amp;". "&amp;Tableau1[[#This Row],[Year]]</f>
        <v>Steel DH, Dinah C, White K, Avery PJ., The relationship between a dissociated optic nerve fibre layer appearance after macular hole surgery and Muller cell debris on peeled internal limiting membrane. Acta Ophthalmol. 2017</v>
      </c>
    </row>
    <row r="5602" spans="1:29" x14ac:dyDescent="0.3">
      <c r="A5602">
        <v>10230</v>
      </c>
      <c r="B5602" t="s">
        <v>12734</v>
      </c>
      <c r="C5602" t="s">
        <v>22902</v>
      </c>
      <c r="D5602" t="s">
        <v>33186</v>
      </c>
      <c r="E5602" t="s">
        <v>2486</v>
      </c>
      <c r="F5602" s="10"/>
      <c r="G5602">
        <v>2017</v>
      </c>
      <c r="J5602">
        <v>0.49771249758567804</v>
      </c>
      <c r="L5602" t="s">
        <v>44484</v>
      </c>
      <c r="M5602">
        <v>27422358</v>
      </c>
      <c r="Q5602" s="10"/>
      <c r="R5602" s="11">
        <f t="shared" si="174"/>
        <v>0</v>
      </c>
      <c r="U5602" s="11">
        <f t="shared" si="175"/>
        <v>0</v>
      </c>
      <c r="Y5602" s="11">
        <f>IF(SUM(Tableau1[[#This Row],[Other access]:[Sci-hub access]])&gt;=1,1,0)</f>
        <v>0</v>
      </c>
      <c r="Z5602" s="12">
        <f>IF(OR(Tableau1[[#This Row],[Access R1 + S1+ T1 ]]&gt;=1,Tableau1[[#This Row],[Access V1 +W1 + X1]]&gt;=1),1,0)</f>
        <v>0</v>
      </c>
      <c r="AB5602" s="10" t="str">
        <f>Tableau1[[#This Row],[DOI]]</f>
        <v>doi: 10.1111/aos.13158</v>
      </c>
      <c r="AC5602" s="13" t="str">
        <f>Tableau1[[#This Row],[Authors]]&amp;", "&amp;Tableau1[[#This Row],[Title]]&amp;" "&amp;Tableau1[[#This Row],[Journal]]&amp;". "&amp;Tableau1[[#This Row],[Year]]</f>
        <v>Ma DJ, Yang HK, Hwang JM., Surgical responses and outcomes of bilateral lateral rectus recession in exotropia with cerebral palsy. Acta Ophthalmol. 2017</v>
      </c>
    </row>
    <row r="5603" spans="1:29" x14ac:dyDescent="0.3">
      <c r="A5603">
        <v>7359</v>
      </c>
      <c r="B5603" t="s">
        <v>10170</v>
      </c>
      <c r="C5603" t="s">
        <v>20372</v>
      </c>
      <c r="D5603" t="s">
        <v>30604</v>
      </c>
      <c r="E5603" t="s">
        <v>2567</v>
      </c>
      <c r="F5603" s="10"/>
      <c r="G5603">
        <v>2017</v>
      </c>
      <c r="J5603">
        <v>0.49774350845654358</v>
      </c>
      <c r="L5603" t="s">
        <v>41715</v>
      </c>
      <c r="M5603">
        <v>28100575</v>
      </c>
      <c r="Q5603" s="10"/>
      <c r="R5603" s="11">
        <f t="shared" si="174"/>
        <v>0</v>
      </c>
      <c r="U5603" s="11">
        <f t="shared" si="175"/>
        <v>0</v>
      </c>
      <c r="Y5603" s="11">
        <f>IF(SUM(Tableau1[[#This Row],[Other access]:[Sci-hub access]])&gt;=1,1,0)</f>
        <v>0</v>
      </c>
      <c r="Z5603" s="12">
        <f>IF(OR(Tableau1[[#This Row],[Access R1 + S1+ T1 ]]&gt;=1,Tableau1[[#This Row],[Access V1 +W1 + X1]]&gt;=1),1,0)</f>
        <v>0</v>
      </c>
      <c r="AB5603" s="10" t="str">
        <f>Tableau1[[#This Row],[DOI]]</f>
        <v>doi: 10.1136/bcr-2016-218108</v>
      </c>
      <c r="AC5603" s="13" t="str">
        <f>Tableau1[[#This Row],[Authors]]&amp;", "&amp;Tableau1[[#This Row],[Title]]&amp;" "&amp;Tableau1[[#This Row],[Journal]]&amp;". "&amp;Tableau1[[#This Row],[Year]]</f>
        <v>Marinello E, Piaserico S, Alaibac M., Atrophic pityriasis versicolor occurring in a patient with Sjögren's syndrome. BMJ Case Rep. 2017</v>
      </c>
    </row>
    <row r="5604" spans="1:29" x14ac:dyDescent="0.3">
      <c r="A5604">
        <v>4427</v>
      </c>
      <c r="B5604" t="s">
        <v>7553</v>
      </c>
      <c r="C5604" t="s">
        <v>17789</v>
      </c>
      <c r="D5604" t="s">
        <v>27982</v>
      </c>
      <c r="E5604" t="s">
        <v>2464</v>
      </c>
      <c r="F5604" s="10"/>
      <c r="G5604">
        <v>2017</v>
      </c>
      <c r="J5604">
        <v>0.49785614675286738</v>
      </c>
      <c r="L5604" t="s">
        <v>38849</v>
      </c>
      <c r="M5604">
        <v>28445204</v>
      </c>
      <c r="Q5604" s="10"/>
      <c r="R5604" s="11">
        <f t="shared" si="174"/>
        <v>0</v>
      </c>
      <c r="U5604" s="11">
        <f t="shared" si="175"/>
        <v>0</v>
      </c>
      <c r="Y5604" s="11">
        <f>IF(SUM(Tableau1[[#This Row],[Other access]:[Sci-hub access]])&gt;=1,1,0)</f>
        <v>0</v>
      </c>
      <c r="Z5604" s="12">
        <f>IF(OR(Tableau1[[#This Row],[Access R1 + S1+ T1 ]]&gt;=1,Tableau1[[#This Row],[Access V1 +W1 + X1]]&gt;=1),1,0)</f>
        <v>0</v>
      </c>
      <c r="AB5604" s="10" t="str">
        <f>Tableau1[[#This Row],[DOI]]</f>
        <v>doi: 10.1097/ICU.0000000000000384</v>
      </c>
      <c r="AC5604" s="13" t="str">
        <f>Tableau1[[#This Row],[Authors]]&amp;", "&amp;Tableau1[[#This Row],[Title]]&amp;" "&amp;Tableau1[[#This Row],[Journal]]&amp;". "&amp;Tableau1[[#This Row],[Year]]</f>
        <v>Stahl ED., Pediatric refractive surgery. Curr Opin Ophthalmol. 2017</v>
      </c>
    </row>
    <row r="5605" spans="1:29" ht="28.8" x14ac:dyDescent="0.3">
      <c r="A5605">
        <v>2735</v>
      </c>
      <c r="B5605" t="s">
        <v>5942</v>
      </c>
      <c r="C5605" t="s">
        <v>16189</v>
      </c>
      <c r="D5605" t="s">
        <v>26366</v>
      </c>
      <c r="E5605" t="s">
        <v>34101</v>
      </c>
      <c r="F5605" s="10"/>
      <c r="G5605">
        <v>2017</v>
      </c>
      <c r="J5605">
        <v>0.49807021809427476</v>
      </c>
      <c r="L5605" t="s">
        <v>37195</v>
      </c>
      <c r="M5605">
        <v>28696183</v>
      </c>
      <c r="Q5605" s="10"/>
      <c r="R5605" s="11">
        <f t="shared" si="174"/>
        <v>0</v>
      </c>
      <c r="U5605" s="11">
        <f t="shared" si="175"/>
        <v>0</v>
      </c>
      <c r="Y5605" s="11">
        <f>IF(SUM(Tableau1[[#This Row],[Other access]:[Sci-hub access]])&gt;=1,1,0)</f>
        <v>0</v>
      </c>
      <c r="Z5605" s="12">
        <f>IF(OR(Tableau1[[#This Row],[Access R1 + S1+ T1 ]]&gt;=1,Tableau1[[#This Row],[Access V1 +W1 + X1]]&gt;=1),1,0)</f>
        <v>0</v>
      </c>
      <c r="AB5605" s="10" t="str">
        <f>Tableau1[[#This Row],[DOI]]</f>
        <v>doi: 10.1148/radiol.2017161732</v>
      </c>
      <c r="AC5605" s="13" t="str">
        <f>Tableau1[[#This Row],[Authors]]&amp;", "&amp;Tableau1[[#This Row],[Title]]&amp;" "&amp;Tableau1[[#This Row],[Journal]]&amp;". "&amp;Tableau1[[#This Row],[Year]]</f>
        <v>Arrigo A, Calamuneri A, Milardi D, Mormina E, Rania L, Postorino E, Marino S, Di Lorenzo G, Anastasi GP, Ghilardi MF, Aragona P, Quartarone A, Gaeta M., Visual System Involvement in Patients with Newly Diagnosed Parkinson Disease. Radiology. 2017</v>
      </c>
    </row>
    <row r="5606" spans="1:29" x14ac:dyDescent="0.3">
      <c r="A5606">
        <v>6767</v>
      </c>
      <c r="B5606" t="s">
        <v>1091</v>
      </c>
      <c r="C5606" t="s">
        <v>1092</v>
      </c>
      <c r="D5606" t="s">
        <v>1093</v>
      </c>
      <c r="E5606" t="s">
        <v>3083</v>
      </c>
      <c r="F5606" s="10"/>
      <c r="G5606">
        <v>2017</v>
      </c>
      <c r="J5606">
        <v>0.49809437288299163</v>
      </c>
      <c r="L5606" t="s">
        <v>41128</v>
      </c>
      <c r="M5606">
        <v>28165780</v>
      </c>
      <c r="Q5606" s="10"/>
      <c r="R5606" s="11">
        <f t="shared" si="174"/>
        <v>0</v>
      </c>
      <c r="U5606" s="11">
        <f t="shared" si="175"/>
        <v>0</v>
      </c>
      <c r="Y5606" s="11">
        <f>IF(SUM(Tableau1[[#This Row],[Other access]:[Sci-hub access]])&gt;=1,1,0)</f>
        <v>0</v>
      </c>
      <c r="Z5606" s="12">
        <f>IF(OR(Tableau1[[#This Row],[Access R1 + S1+ T1 ]]&gt;=1,Tableau1[[#This Row],[Access V1 +W1 + X1]]&gt;=1),1,0)</f>
        <v>0</v>
      </c>
      <c r="AB5606" s="10" t="str">
        <f>Tableau1[[#This Row],[DOI]]</f>
        <v>doi: 10.12968/hmed.2017.78.2.C28</v>
      </c>
      <c r="AC5606" s="13" t="str">
        <f>Tableau1[[#This Row],[Authors]]&amp;", "&amp;Tableau1[[#This Row],[Title]]&amp;" "&amp;Tableau1[[#This Row],[Journal]]&amp;". "&amp;Tableau1[[#This Row],[Year]]</f>
        <v>Ramsamy G, Arunakirinathan M, Coombes A., The essentials of fundoscopy. Br J Hosp Med (Lond). 2017</v>
      </c>
    </row>
    <row r="5607" spans="1:29" x14ac:dyDescent="0.3">
      <c r="A5607">
        <v>9490</v>
      </c>
      <c r="B5607" t="s">
        <v>12055</v>
      </c>
      <c r="C5607" t="s">
        <v>22230</v>
      </c>
      <c r="D5607" t="s">
        <v>32501</v>
      </c>
      <c r="E5607" t="s">
        <v>2490</v>
      </c>
      <c r="F5607" s="10"/>
      <c r="G5607">
        <v>2017</v>
      </c>
      <c r="J5607">
        <v>0.49820051164315515</v>
      </c>
      <c r="L5607" t="s">
        <v>43773</v>
      </c>
      <c r="M5607">
        <v>27670622</v>
      </c>
      <c r="Q5607" s="10"/>
      <c r="R5607" s="11">
        <f t="shared" si="174"/>
        <v>0</v>
      </c>
      <c r="U5607" s="11">
        <f t="shared" si="175"/>
        <v>0</v>
      </c>
      <c r="Y5607" s="11">
        <f>IF(SUM(Tableau1[[#This Row],[Other access]:[Sci-hub access]])&gt;=1,1,0)</f>
        <v>0</v>
      </c>
      <c r="Z5607" s="12">
        <f>IF(OR(Tableau1[[#This Row],[Access R1 + S1+ T1 ]]&gt;=1,Tableau1[[#This Row],[Access V1 +W1 + X1]]&gt;=1),1,0)</f>
        <v>0</v>
      </c>
      <c r="AB5607" s="10" t="str">
        <f>Tableau1[[#This Row],[DOI]]</f>
        <v>doi: 10.1016/j.ajo.2016.09.022</v>
      </c>
      <c r="AC5607" s="13" t="str">
        <f>Tableau1[[#This Row],[Authors]]&amp;", "&amp;Tableau1[[#This Row],[Title]]&amp;" "&amp;Tableau1[[#This Row],[Journal]]&amp;". "&amp;Tableau1[[#This Row],[Year]]</f>
        <v>Chen Y, Tu Y, Chen B, Shi J, Yu B, Wu W., Endoscopic Transnasal Removal of Cavernous Hemangiomas of the Optic Canal. Am J Ophthalmol. 2017</v>
      </c>
    </row>
    <row r="5608" spans="1:29" x14ac:dyDescent="0.3">
      <c r="A5608">
        <v>1344</v>
      </c>
      <c r="B5608" t="s">
        <v>4604</v>
      </c>
      <c r="C5608" t="s">
        <v>14856</v>
      </c>
      <c r="D5608" t="s">
        <v>25025</v>
      </c>
      <c r="E5608" t="s">
        <v>2451</v>
      </c>
      <c r="F5608" s="10"/>
      <c r="G5608">
        <v>2017</v>
      </c>
      <c r="J5608">
        <v>0.49820906671927356</v>
      </c>
      <c r="L5608" t="s">
        <v>35827</v>
      </c>
      <c r="M5608">
        <v>28973045</v>
      </c>
      <c r="Q5608" s="10"/>
      <c r="R5608" s="11">
        <f t="shared" si="174"/>
        <v>0</v>
      </c>
      <c r="U5608" s="11">
        <f t="shared" si="175"/>
        <v>0</v>
      </c>
      <c r="Y5608" s="11">
        <f>IF(SUM(Tableau1[[#This Row],[Other access]:[Sci-hub access]])&gt;=1,1,0)</f>
        <v>0</v>
      </c>
      <c r="Z5608" s="12">
        <f>IF(OR(Tableau1[[#This Row],[Access R1 + S1+ T1 ]]&gt;=1,Tableau1[[#This Row],[Access V1 +W1 + X1]]&gt;=1),1,0)</f>
        <v>0</v>
      </c>
      <c r="AB5608" s="10" t="str">
        <f>Tableau1[[#This Row],[DOI]]</f>
        <v>doi: 10.1371/journal.pone.0185795</v>
      </c>
      <c r="AC5608" s="13" t="str">
        <f>Tableau1[[#This Row],[Authors]]&amp;", "&amp;Tableau1[[#This Row],[Title]]&amp;" "&amp;Tableau1[[#This Row],[Journal]]&amp;". "&amp;Tableau1[[#This Row],[Year]]</f>
        <v>Zhou W, Wang H, Yu W, Xie W, Zhao M, Huang L, Li X., The expression of the Slit-Robo signal in the retina of diabetic rats and the vitreous or fibrovascular retinal membranes of patients with proliferative diabetic retinopathy. PLoS One. 2017</v>
      </c>
    </row>
    <row r="5609" spans="1:29" x14ac:dyDescent="0.3">
      <c r="A5609">
        <v>6150</v>
      </c>
      <c r="B5609" t="s">
        <v>9116</v>
      </c>
      <c r="C5609" t="s">
        <v>19330</v>
      </c>
      <c r="D5609" t="s">
        <v>29547</v>
      </c>
      <c r="E5609" t="s">
        <v>2613</v>
      </c>
      <c r="F5609" s="10"/>
      <c r="G5609">
        <v>2017</v>
      </c>
      <c r="J5609">
        <v>0.49825159475173297</v>
      </c>
      <c r="L5609" t="s">
        <v>40522</v>
      </c>
      <c r="M5609">
        <v>28243024</v>
      </c>
      <c r="Q5609" s="10"/>
      <c r="R5609" s="11">
        <f t="shared" si="174"/>
        <v>0</v>
      </c>
      <c r="U5609" s="11">
        <f t="shared" si="175"/>
        <v>0</v>
      </c>
      <c r="Y5609" s="11">
        <f>IF(SUM(Tableau1[[#This Row],[Other access]:[Sci-hub access]])&gt;=1,1,0)</f>
        <v>0</v>
      </c>
      <c r="Z5609" s="12">
        <f>IF(OR(Tableau1[[#This Row],[Access R1 + S1+ T1 ]]&gt;=1,Tableau1[[#This Row],[Access V1 +W1 + X1]]&gt;=1),1,0)</f>
        <v>0</v>
      </c>
      <c r="AB5609" s="10" t="str">
        <f>Tableau1[[#This Row],[DOI]]</f>
        <v>doi: 10.3341/kjo.2017.31.1.52</v>
      </c>
      <c r="AC5609" s="13" t="str">
        <f>Tableau1[[#This Row],[Authors]]&amp;", "&amp;Tableau1[[#This Row],[Title]]&amp;" "&amp;Tableau1[[#This Row],[Journal]]&amp;". "&amp;Tableau1[[#This Row],[Year]]</f>
        <v>Kim HM, Lee BJ, Kim JH, Yu YS., Outcomes of Cataract Surgery Following Treatment for Retinoblastoma. Korean J Ophthalmol. 2017</v>
      </c>
    </row>
    <row r="5610" spans="1:29" x14ac:dyDescent="0.3">
      <c r="A5610">
        <v>8097</v>
      </c>
      <c r="B5610" t="s">
        <v>10818</v>
      </c>
      <c r="C5610" t="s">
        <v>18264</v>
      </c>
      <c r="D5610" t="s">
        <v>31256</v>
      </c>
      <c r="E5610" t="s">
        <v>2772</v>
      </c>
      <c r="F5610" s="10"/>
      <c r="G5610">
        <v>2017</v>
      </c>
      <c r="J5610">
        <v>0.49827463191585997</v>
      </c>
      <c r="L5610" t="s">
        <v>42444</v>
      </c>
      <c r="M5610">
        <v>27998024</v>
      </c>
      <c r="Q5610" s="10"/>
      <c r="R5610" s="11">
        <f t="shared" si="174"/>
        <v>0</v>
      </c>
      <c r="U5610" s="11">
        <f t="shared" si="175"/>
        <v>0</v>
      </c>
      <c r="Y5610" s="11">
        <f>IF(SUM(Tableau1[[#This Row],[Other access]:[Sci-hub access]])&gt;=1,1,0)</f>
        <v>0</v>
      </c>
      <c r="Z5610" s="12">
        <f>IF(OR(Tableau1[[#This Row],[Access R1 + S1+ T1 ]]&gt;=1,Tableau1[[#This Row],[Access V1 +W1 + X1]]&gt;=1),1,0)</f>
        <v>0</v>
      </c>
      <c r="AB5610" s="10" t="str">
        <f>Tableau1[[#This Row],[DOI]]</f>
        <v>doi: 10.1002/acr.23173</v>
      </c>
      <c r="AC5610" s="13" t="str">
        <f>Tableau1[[#This Row],[Authors]]&amp;", "&amp;Tableau1[[#This Row],[Title]]&amp;" "&amp;Tableau1[[#This Row],[Journal]]&amp;". "&amp;Tableau1[[#This Row],[Year]]</f>
        <v>Maciel G, Crowson CS, Matteson EL, Cornec D., Prevalence of Primary Sjögren's Syndrome in a US Population-Based Cohort. Arthritis Care Res (Hoboken). 2017</v>
      </c>
    </row>
    <row r="5611" spans="1:29" ht="28.8" x14ac:dyDescent="0.3">
      <c r="A5611">
        <v>6928</v>
      </c>
      <c r="B5611" t="s">
        <v>9798</v>
      </c>
      <c r="C5611" t="s">
        <v>20001</v>
      </c>
      <c r="D5611" t="s">
        <v>30232</v>
      </c>
      <c r="E5611" t="s">
        <v>2445</v>
      </c>
      <c r="F5611" s="10"/>
      <c r="G5611">
        <v>2018</v>
      </c>
      <c r="J5611">
        <v>0.49835211285423087</v>
      </c>
      <c r="L5611" t="s">
        <v>41287</v>
      </c>
      <c r="M5611">
        <v>28145976</v>
      </c>
      <c r="Q5611" s="10"/>
      <c r="R5611" s="11">
        <f t="shared" si="174"/>
        <v>0</v>
      </c>
      <c r="U5611" s="11">
        <f t="shared" si="175"/>
        <v>0</v>
      </c>
      <c r="Y5611" s="11">
        <f>IF(SUM(Tableau1[[#This Row],[Other access]:[Sci-hub access]])&gt;=1,1,0)</f>
        <v>0</v>
      </c>
      <c r="Z5611" s="12">
        <f>IF(OR(Tableau1[[#This Row],[Access R1 + S1+ T1 ]]&gt;=1,Tableau1[[#This Row],[Access V1 +W1 + X1]]&gt;=1),1,0)</f>
        <v>0</v>
      </c>
      <c r="AB5611" s="10" t="str">
        <f>Tableau1[[#This Row],[DOI]]</f>
        <v>doi: 10.1097/IAE.0000000000001496</v>
      </c>
      <c r="AC5611" s="13" t="str">
        <f>Tableau1[[#This Row],[Authors]]&amp;", "&amp;Tableau1[[#This Row],[Title]]&amp;" "&amp;Tableau1[[#This Row],[Journal]]&amp;". "&amp;Tableau1[[#This Row],[Year]]</f>
        <v>Barthelmes D, Nguyen V, Daien V, Campain A, Walton R, Guymer R, Morlet N, Hunyor AP, Essex RW, Arnold JJ, Gillies MC; Fight Retinal Blindness Study Group.., TWO YEAR OUTCOMES OF "TREAT AND EXTEND" INTRAVITREAL THERAPY USING AFLIBERCEPT PREFERENTIALLY FOR NEOVASCULAR AGE-RELATED MACULAR DEGENERATION. Retina. 2018</v>
      </c>
    </row>
    <row r="5612" spans="1:29" x14ac:dyDescent="0.3">
      <c r="A5612">
        <v>1695</v>
      </c>
      <c r="B5612" t="s">
        <v>4946</v>
      </c>
      <c r="C5612" t="s">
        <v>15195</v>
      </c>
      <c r="D5612" t="s">
        <v>25367</v>
      </c>
      <c r="E5612" t="s">
        <v>2467</v>
      </c>
      <c r="F5612" s="10"/>
      <c r="G5612">
        <v>2017</v>
      </c>
      <c r="J5612">
        <v>0.49846155509008694</v>
      </c>
      <c r="L5612" t="s">
        <v>36174</v>
      </c>
      <c r="M5612">
        <v>28902333</v>
      </c>
      <c r="Q5612" s="10"/>
      <c r="R5612" s="11">
        <f t="shared" si="174"/>
        <v>0</v>
      </c>
      <c r="U5612" s="11">
        <f t="shared" si="175"/>
        <v>0</v>
      </c>
      <c r="Y5612" s="11">
        <f>IF(SUM(Tableau1[[#This Row],[Other access]:[Sci-hub access]])&gt;=1,1,0)</f>
        <v>0</v>
      </c>
      <c r="Z5612" s="12">
        <f>IF(OR(Tableau1[[#This Row],[Access R1 + S1+ T1 ]]&gt;=1,Tableau1[[#This Row],[Access V1 +W1 + X1]]&gt;=1),1,0)</f>
        <v>0</v>
      </c>
      <c r="AB5612" s="10" t="str">
        <f>Tableau1[[#This Row],[DOI]]</f>
        <v>doi: 10.3928/23258160-20170829-07</v>
      </c>
      <c r="AC5612" s="13" t="str">
        <f>Tableau1[[#This Row],[Authors]]&amp;", "&amp;Tableau1[[#This Row],[Title]]&amp;" "&amp;Tableau1[[#This Row],[Journal]]&amp;". "&amp;Tableau1[[#This Row],[Year]]</f>
        <v>Werner JU, Enders C, Lang GK, Lang GE., Multi-Modal Imaging Including Optical Coherence Tomography Angiography in Patients With Posterior Multifocal Placoid Pigment Epitheliopathy. Ophthalmic Surg Lasers Imaging Retina. 2017</v>
      </c>
    </row>
    <row r="5613" spans="1:29" x14ac:dyDescent="0.3">
      <c r="A5613">
        <v>1385</v>
      </c>
      <c r="B5613" t="s">
        <v>4644</v>
      </c>
      <c r="C5613" t="s">
        <v>14895</v>
      </c>
      <c r="D5613" t="s">
        <v>25065</v>
      </c>
      <c r="E5613" t="s">
        <v>2464</v>
      </c>
      <c r="F5613" s="10"/>
      <c r="G5613">
        <v>2018</v>
      </c>
      <c r="J5613">
        <v>0.49869669006402717</v>
      </c>
      <c r="L5613" t="s">
        <v>35868</v>
      </c>
      <c r="M5613">
        <v>28961565</v>
      </c>
      <c r="Q5613" s="10"/>
      <c r="R5613" s="11">
        <f t="shared" si="174"/>
        <v>0</v>
      </c>
      <c r="U5613" s="11">
        <f t="shared" si="175"/>
        <v>0</v>
      </c>
      <c r="Y5613" s="11">
        <f>IF(SUM(Tableau1[[#This Row],[Other access]:[Sci-hub access]])&gt;=1,1,0)</f>
        <v>0</v>
      </c>
      <c r="Z5613" s="12">
        <f>IF(OR(Tableau1[[#This Row],[Access R1 + S1+ T1 ]]&gt;=1,Tableau1[[#This Row],[Access V1 +W1 + X1]]&gt;=1),1,0)</f>
        <v>0</v>
      </c>
      <c r="AB5613" s="10" t="str">
        <f>Tableau1[[#This Row],[DOI]]</f>
        <v>doi: 10.1097/ICU.0000000000000440</v>
      </c>
      <c r="AC5613" s="13" t="str">
        <f>Tableau1[[#This Row],[Authors]]&amp;", "&amp;Tableau1[[#This Row],[Title]]&amp;" "&amp;Tableau1[[#This Row],[Journal]]&amp;". "&amp;Tableau1[[#This Row],[Year]]</f>
        <v>Moshirfar M, Walker BD, Birdsong OC., Cataract surgery in eyes with keratoconus: a review of the current literature. Curr Opin Ophthalmol. 2018</v>
      </c>
    </row>
    <row r="5614" spans="1:29" ht="28.8" x14ac:dyDescent="0.3">
      <c r="A5614">
        <v>9457</v>
      </c>
      <c r="B5614" t="s">
        <v>12024</v>
      </c>
      <c r="C5614" t="s">
        <v>22200</v>
      </c>
      <c r="D5614" t="s">
        <v>32470</v>
      </c>
      <c r="E5614" t="s">
        <v>2486</v>
      </c>
      <c r="F5614" s="10"/>
      <c r="G5614">
        <v>2017</v>
      </c>
      <c r="J5614">
        <v>0.49902838391851967</v>
      </c>
      <c r="L5614" t="s">
        <v>43740</v>
      </c>
      <c r="M5614">
        <v>27682985</v>
      </c>
      <c r="Q5614" s="10"/>
      <c r="R5614" s="11">
        <f t="shared" si="174"/>
        <v>0</v>
      </c>
      <c r="U5614" s="11">
        <f t="shared" si="175"/>
        <v>0</v>
      </c>
      <c r="Y5614" s="11">
        <f>IF(SUM(Tableau1[[#This Row],[Other access]:[Sci-hub access]])&gt;=1,1,0)</f>
        <v>0</v>
      </c>
      <c r="Z5614" s="12">
        <f>IF(OR(Tableau1[[#This Row],[Access R1 + S1+ T1 ]]&gt;=1,Tableau1[[#This Row],[Access V1 +W1 + X1]]&gt;=1),1,0)</f>
        <v>0</v>
      </c>
      <c r="AB5614" s="10" t="str">
        <f>Tableau1[[#This Row],[DOI]]</f>
        <v>doi: 10.1111/aos.13255</v>
      </c>
      <c r="AC5614" s="13" t="str">
        <f>Tableau1[[#This Row],[Authors]]&amp;", "&amp;Tableau1[[#This Row],[Title]]&amp;" "&amp;Tableau1[[#This Row],[Journal]]&amp;". "&amp;Tableau1[[#This Row],[Year]]</f>
        <v>Bray N, Brand A, Taylor J, Hoare Z, Dickinson C, Edwards RT., Portable electronic vision enhancement systems in comparison with optical magnifiers for near vision activities: an economic evaluation alongside a randomized crossover trial. Acta Ophthalmol. 2017</v>
      </c>
    </row>
    <row r="5615" spans="1:29" x14ac:dyDescent="0.3">
      <c r="A5615">
        <v>5766</v>
      </c>
      <c r="B5615" t="s">
        <v>8789</v>
      </c>
      <c r="C5615" t="s">
        <v>19006</v>
      </c>
      <c r="D5615" t="s">
        <v>29219</v>
      </c>
      <c r="E5615" t="s">
        <v>2502</v>
      </c>
      <c r="F5615" s="10"/>
      <c r="G5615">
        <v>2017</v>
      </c>
      <c r="J5615">
        <v>0.49906993225150054</v>
      </c>
      <c r="L5615" t="s">
        <v>40148</v>
      </c>
      <c r="M5615">
        <v>28288454</v>
      </c>
      <c r="Q5615" s="10"/>
      <c r="R5615" s="11">
        <f t="shared" si="174"/>
        <v>0</v>
      </c>
      <c r="U5615" s="11">
        <f t="shared" si="175"/>
        <v>0</v>
      </c>
      <c r="Y5615" s="11">
        <f>IF(SUM(Tableau1[[#This Row],[Other access]:[Sci-hub access]])&gt;=1,1,0)</f>
        <v>0</v>
      </c>
      <c r="Z5615" s="12">
        <f>IF(OR(Tableau1[[#This Row],[Access R1 + S1+ T1 ]]&gt;=1,Tableau1[[#This Row],[Access V1 +W1 + X1]]&gt;=1),1,0)</f>
        <v>0</v>
      </c>
      <c r="AB5615" s="10" t="str">
        <f>Tableau1[[#This Row],[DOI]]</f>
        <v>doi: 10.1159/000456720</v>
      </c>
      <c r="AC5615" s="13" t="str">
        <f>Tableau1[[#This Row],[Authors]]&amp;", "&amp;Tableau1[[#This Row],[Title]]&amp;" "&amp;Tableau1[[#This Row],[Journal]]&amp;". "&amp;Tableau1[[#This Row],[Year]]</f>
        <v>Barraquer RI, Pinilla Cortés L, Allende MJ, Montenegro GA, Ivankovic B, D'Antin JC, Martínez Osorio H, Michael R., Validation of the Nuclear Cataract Grading System BCN 10. Ophthalmic Res. 2017</v>
      </c>
    </row>
    <row r="5616" spans="1:29" ht="28.8" x14ac:dyDescent="0.3">
      <c r="A5616">
        <v>5377</v>
      </c>
      <c r="B5616" t="s">
        <v>8430</v>
      </c>
      <c r="C5616" t="s">
        <v>18653</v>
      </c>
      <c r="D5616" t="s">
        <v>28860</v>
      </c>
      <c r="E5616" t="s">
        <v>2486</v>
      </c>
      <c r="F5616" s="10"/>
      <c r="G5616">
        <v>2017</v>
      </c>
      <c r="J5616">
        <v>0.49938984926423069</v>
      </c>
      <c r="L5616" t="s">
        <v>39772</v>
      </c>
      <c r="M5616">
        <v>28342227</v>
      </c>
      <c r="Q5616" s="10"/>
      <c r="R5616" s="11">
        <f t="shared" si="174"/>
        <v>0</v>
      </c>
      <c r="U5616" s="11">
        <f t="shared" si="175"/>
        <v>0</v>
      </c>
      <c r="Y5616" s="11">
        <f>IF(SUM(Tableau1[[#This Row],[Other access]:[Sci-hub access]])&gt;=1,1,0)</f>
        <v>0</v>
      </c>
      <c r="Z5616" s="12">
        <f>IF(OR(Tableau1[[#This Row],[Access R1 + S1+ T1 ]]&gt;=1,Tableau1[[#This Row],[Access V1 +W1 + X1]]&gt;=1),1,0)</f>
        <v>0</v>
      </c>
      <c r="AB5616" s="10" t="str">
        <f>Tableau1[[#This Row],[DOI]]</f>
        <v>doi: 10.1111/aos.13416</v>
      </c>
      <c r="AC5616" s="13" t="str">
        <f>Tableau1[[#This Row],[Authors]]&amp;", "&amp;Tableau1[[#This Row],[Title]]&amp;" "&amp;Tableau1[[#This Row],[Journal]]&amp;". "&amp;Tableau1[[#This Row],[Year]]</f>
        <v>Kovalyuk N, Kaiserman I, Mimouni M, Cohen O, Levartovsky S, Sherbany H, Mandelboim M., Treatment of adenoviral keratoconjunctivitis with a combination of povidone-iodine 1.0% and dexamethasone 0.1% drops: a clinical prospective controlled randomized study. Acta Ophthalmol. 2017</v>
      </c>
    </row>
    <row r="5617" spans="1:29" x14ac:dyDescent="0.3">
      <c r="A5617">
        <v>1593</v>
      </c>
      <c r="B5617" t="s">
        <v>4845</v>
      </c>
      <c r="C5617" t="s">
        <v>15095</v>
      </c>
      <c r="D5617" t="s">
        <v>25266</v>
      </c>
      <c r="E5617" t="s">
        <v>2490</v>
      </c>
      <c r="F5617" s="10"/>
      <c r="G5617">
        <v>2017</v>
      </c>
      <c r="J5617">
        <v>0.49953130057379502</v>
      </c>
      <c r="L5617" t="s">
        <v>36072</v>
      </c>
      <c r="M5617">
        <v>28916480</v>
      </c>
      <c r="Q5617" s="10"/>
      <c r="R5617" s="11">
        <f t="shared" si="174"/>
        <v>0</v>
      </c>
      <c r="U5617" s="11">
        <f t="shared" si="175"/>
        <v>0</v>
      </c>
      <c r="Y5617" s="11">
        <f>IF(SUM(Tableau1[[#This Row],[Other access]:[Sci-hub access]])&gt;=1,1,0)</f>
        <v>0</v>
      </c>
      <c r="Z5617" s="12">
        <f>IF(OR(Tableau1[[#This Row],[Access R1 + S1+ T1 ]]&gt;=1,Tableau1[[#This Row],[Access V1 +W1 + X1]]&gt;=1),1,0)</f>
        <v>0</v>
      </c>
      <c r="AB5617" s="10" t="str">
        <f>Tableau1[[#This Row],[DOI]]</f>
        <v>doi: 10.1016/j.ajo.2017.09.003</v>
      </c>
      <c r="AC5617" s="13" t="str">
        <f>Tableau1[[#This Row],[Authors]]&amp;", "&amp;Tableau1[[#This Row],[Title]]&amp;" "&amp;Tableau1[[#This Row],[Journal]]&amp;". "&amp;Tableau1[[#This Row],[Year]]</f>
        <v>Kwon J, Sung KR., Factors Associated With Zonular Instability During Cataract Surgery in Eyes With Acute Angle Closure Attack. Am J Ophthalmol. 2017</v>
      </c>
    </row>
    <row r="5618" spans="1:29" x14ac:dyDescent="0.3">
      <c r="A5618">
        <v>3071</v>
      </c>
      <c r="B5618" t="s">
        <v>6262</v>
      </c>
      <c r="C5618" t="s">
        <v>13986</v>
      </c>
      <c r="D5618" t="s">
        <v>26686</v>
      </c>
      <c r="E5618" t="s">
        <v>2511</v>
      </c>
      <c r="F5618" s="10"/>
      <c r="G5618">
        <v>2017</v>
      </c>
      <c r="J5618">
        <v>0.49961222744007805</v>
      </c>
      <c r="L5618" t="s">
        <v>37525</v>
      </c>
      <c r="M5618">
        <v>28643707</v>
      </c>
      <c r="Q5618" s="10"/>
      <c r="R5618" s="11">
        <f t="shared" si="174"/>
        <v>0</v>
      </c>
      <c r="U5618" s="11">
        <f t="shared" si="175"/>
        <v>0</v>
      </c>
      <c r="Y5618" s="11">
        <f>IF(SUM(Tableau1[[#This Row],[Other access]:[Sci-hub access]])&gt;=1,1,0)</f>
        <v>0</v>
      </c>
      <c r="Z5618" s="12">
        <f>IF(OR(Tableau1[[#This Row],[Access R1 + S1+ T1 ]]&gt;=1,Tableau1[[#This Row],[Access V1 +W1 + X1]]&gt;=1),1,0)</f>
        <v>0</v>
      </c>
      <c r="AB5618" s="10" t="str">
        <f>Tableau1[[#This Row],[DOI]]</f>
        <v>doi: 10.4103/ijo.IJO_324_17</v>
      </c>
      <c r="AC5618" s="13" t="str">
        <f>Tableau1[[#This Row],[Authors]]&amp;", "&amp;Tableau1[[#This Row],[Title]]&amp;" "&amp;Tableau1[[#This Row],[Journal]]&amp;". "&amp;Tableau1[[#This Row],[Year]]</f>
        <v>Narang P, Agarwal A., Pre-Descemet's endothelial keratoplasty. Indian J Ophthalmol. 2017</v>
      </c>
    </row>
    <row r="5619" spans="1:29" x14ac:dyDescent="0.3">
      <c r="A5619">
        <v>5115</v>
      </c>
      <c r="B5619" t="s">
        <v>530</v>
      </c>
      <c r="C5619" t="s">
        <v>531</v>
      </c>
      <c r="D5619" t="s">
        <v>532</v>
      </c>
      <c r="E5619" t="s">
        <v>2740</v>
      </c>
      <c r="F5619" s="10"/>
      <c r="G5619">
        <v>2017</v>
      </c>
      <c r="J5619">
        <v>0.49965472338075856</v>
      </c>
      <c r="L5619" t="s">
        <v>39519</v>
      </c>
      <c r="M5619">
        <v>28371402</v>
      </c>
      <c r="Q5619" s="10"/>
      <c r="R5619" s="11">
        <f t="shared" si="174"/>
        <v>0</v>
      </c>
      <c r="U5619" s="11">
        <f t="shared" si="175"/>
        <v>0</v>
      </c>
      <c r="Y5619" s="11">
        <f>IF(SUM(Tableau1[[#This Row],[Other access]:[Sci-hub access]])&gt;=1,1,0)</f>
        <v>0</v>
      </c>
      <c r="Z5619" s="12">
        <f>IF(OR(Tableau1[[#This Row],[Access R1 + S1+ T1 ]]&gt;=1,Tableau1[[#This Row],[Access V1 +W1 + X1]]&gt;=1),1,0)</f>
        <v>0</v>
      </c>
      <c r="AB5619" s="10" t="str">
        <f>Tableau1[[#This Row],[DOI]]</f>
        <v>doi: 10.1002/ajmg.a.38158</v>
      </c>
      <c r="AC5619" s="13" t="str">
        <f>Tableau1[[#This Row],[Authors]]&amp;", "&amp;Tableau1[[#This Row],[Title]]&amp;" "&amp;Tableau1[[#This Row],[Journal]]&amp;". "&amp;Tableau1[[#This Row],[Year]]</f>
        <v>Dempsey JC, Phelps IG, Bachmann-Gagescu R, Glass IA, Tully HM, Doherty D., Mortality in Joubert syndrome. Am J Med Genet A. 2017</v>
      </c>
    </row>
    <row r="5620" spans="1:29" x14ac:dyDescent="0.3">
      <c r="A5620">
        <v>10981</v>
      </c>
      <c r="B5620" t="s">
        <v>13413</v>
      </c>
      <c r="C5620" t="s">
        <v>23575</v>
      </c>
      <c r="D5620" t="s">
        <v>33867</v>
      </c>
      <c r="E5620" t="s">
        <v>2447</v>
      </c>
      <c r="F5620" s="10"/>
      <c r="G5620">
        <v>2017</v>
      </c>
      <c r="J5620">
        <v>0.49968027382932034</v>
      </c>
      <c r="L5620" t="s">
        <v>45222</v>
      </c>
      <c r="M5620">
        <v>26730860</v>
      </c>
      <c r="Q5620" s="10"/>
      <c r="R5620" s="11">
        <f t="shared" si="174"/>
        <v>0</v>
      </c>
      <c r="U5620" s="11">
        <f t="shared" si="175"/>
        <v>0</v>
      </c>
      <c r="Y5620" s="11">
        <f>IF(SUM(Tableau1[[#This Row],[Other access]:[Sci-hub access]])&gt;=1,1,0)</f>
        <v>0</v>
      </c>
      <c r="Z5620" s="12">
        <f>IF(OR(Tableau1[[#This Row],[Access R1 + S1+ T1 ]]&gt;=1,Tableau1[[#This Row],[Access V1 +W1 + X1]]&gt;=1),1,0)</f>
        <v>0</v>
      </c>
      <c r="AB5620" s="10" t="str">
        <f>Tableau1[[#This Row],[DOI]]</f>
        <v>doi: 10.1097/IOP.0000000000000617</v>
      </c>
      <c r="AC5620" s="13" t="str">
        <f>Tableau1[[#This Row],[Authors]]&amp;", "&amp;Tableau1[[#This Row],[Title]]&amp;" "&amp;Tableau1[[#This Row],[Journal]]&amp;". "&amp;Tableau1[[#This Row],[Year]]</f>
        <v>Neimkin MG, Reggie S, Holds JB., Proptosis and Anterior Dislocation as a Late Noninflammatory Complication of Failure of Tissue Integration in the Alphasphere Implant. Ophthal Plast Reconstr Surg. 2017</v>
      </c>
    </row>
    <row r="5621" spans="1:29" x14ac:dyDescent="0.3">
      <c r="A5621">
        <v>10978</v>
      </c>
      <c r="B5621" t="s">
        <v>13410</v>
      </c>
      <c r="C5621" t="s">
        <v>23572</v>
      </c>
      <c r="D5621" t="s">
        <v>33864</v>
      </c>
      <c r="E5621" t="s">
        <v>2719</v>
      </c>
      <c r="F5621" s="10"/>
      <c r="G5621">
        <v>2017</v>
      </c>
      <c r="J5621">
        <v>0.49970411938880976</v>
      </c>
      <c r="L5621" t="s">
        <v>45219</v>
      </c>
      <c r="M5621">
        <v>26731514</v>
      </c>
      <c r="Q5621" s="10"/>
      <c r="R5621" s="11">
        <f t="shared" si="174"/>
        <v>0</v>
      </c>
      <c r="U5621" s="11">
        <f t="shared" si="175"/>
        <v>0</v>
      </c>
      <c r="Y5621" s="11">
        <f>IF(SUM(Tableau1[[#This Row],[Other access]:[Sci-hub access]])&gt;=1,1,0)</f>
        <v>0</v>
      </c>
      <c r="Z5621" s="12">
        <f>IF(OR(Tableau1[[#This Row],[Access R1 + S1+ T1 ]]&gt;=1,Tableau1[[#This Row],[Access V1 +W1 + X1]]&gt;=1),1,0)</f>
        <v>0</v>
      </c>
      <c r="AB5621" s="10" t="str">
        <f>Tableau1[[#This Row],[DOI]]</f>
        <v>doi: 10.3109/09273948.2015.1099680</v>
      </c>
      <c r="AC5621" s="13" t="str">
        <f>Tableau1[[#This Row],[Authors]]&amp;", "&amp;Tableau1[[#This Row],[Title]]&amp;" "&amp;Tableau1[[#This Row],[Journal]]&amp;". "&amp;Tableau1[[#This Row],[Year]]</f>
        <v>Deuter CME, Zierhut M, Igney-Oertel A, Xenitidis T, Feidt A, Sobolewska B, Stuebiger N, Doycheva D., Tocilizumab in Uveitic Macular Edema Refractory to Previous Immunomodulatory Treatment. Ocul Immunol Inflamm. 2017</v>
      </c>
    </row>
    <row r="5622" spans="1:29" x14ac:dyDescent="0.3">
      <c r="A5622">
        <v>4514</v>
      </c>
      <c r="B5622" t="s">
        <v>7637</v>
      </c>
      <c r="C5622" t="s">
        <v>17872</v>
      </c>
      <c r="D5622" t="s">
        <v>28066</v>
      </c>
      <c r="E5622" t="s">
        <v>2462</v>
      </c>
      <c r="F5622" s="10"/>
      <c r="G5622">
        <v>2017</v>
      </c>
      <c r="J5622">
        <v>0.49974517780502725</v>
      </c>
      <c r="L5622" t="s">
        <v>38932</v>
      </c>
      <c r="M5622">
        <v>28438142</v>
      </c>
      <c r="Q5622" s="10"/>
      <c r="R5622" s="11">
        <f t="shared" si="174"/>
        <v>0</v>
      </c>
      <c r="U5622" s="11">
        <f t="shared" si="175"/>
        <v>0</v>
      </c>
      <c r="Y5622" s="11">
        <f>IF(SUM(Tableau1[[#This Row],[Other access]:[Sci-hub access]])&gt;=1,1,0)</f>
        <v>0</v>
      </c>
      <c r="Z5622" s="12">
        <f>IF(OR(Tableau1[[#This Row],[Access R1 + S1+ T1 ]]&gt;=1,Tableau1[[#This Row],[Access V1 +W1 + X1]]&gt;=1),1,0)</f>
        <v>0</v>
      </c>
      <c r="AB5622" s="10" t="str">
        <f>Tableau1[[#This Row],[DOI]]</f>
        <v>doi: 10.1186/s12886-017-0447-x</v>
      </c>
      <c r="AC5622" s="13" t="str">
        <f>Tableau1[[#This Row],[Authors]]&amp;", "&amp;Tableau1[[#This Row],[Title]]&amp;" "&amp;Tableau1[[#This Row],[Journal]]&amp;". "&amp;Tableau1[[#This Row],[Year]]</f>
        <v>Balasopoulou A, Κokkinos P, Pagoulatos D, Plotas P, Makri OE, Georgakopoulos CD, Vantarakis A., Α molecular epidemiological analysis of adenoviruses from excess conjunctivitis cases. BMC Ophthalmol. 2017</v>
      </c>
    </row>
    <row r="5623" spans="1:29" x14ac:dyDescent="0.3">
      <c r="A5623">
        <v>9429</v>
      </c>
      <c r="B5623" t="s">
        <v>11998</v>
      </c>
      <c r="C5623" t="s">
        <v>22174</v>
      </c>
      <c r="D5623" t="s">
        <v>32444</v>
      </c>
      <c r="E5623" t="s">
        <v>34460</v>
      </c>
      <c r="F5623" s="10"/>
      <c r="G5623">
        <v>2017</v>
      </c>
      <c r="J5623">
        <v>0.49989282573825422</v>
      </c>
      <c r="L5623" t="s">
        <v>43717</v>
      </c>
      <c r="M5623">
        <v>27694424</v>
      </c>
      <c r="Q5623" s="10"/>
      <c r="R5623" s="11">
        <f t="shared" si="174"/>
        <v>0</v>
      </c>
      <c r="U5623" s="11">
        <f t="shared" si="175"/>
        <v>0</v>
      </c>
      <c r="Y5623" s="11">
        <f>IF(SUM(Tableau1[[#This Row],[Other access]:[Sci-hub access]])&gt;=1,1,0)</f>
        <v>0</v>
      </c>
      <c r="Z5623" s="12">
        <f>IF(OR(Tableau1[[#This Row],[Access R1 + S1+ T1 ]]&gt;=1,Tableau1[[#This Row],[Access V1 +W1 + X1]]&gt;=1),1,0)</f>
        <v>0</v>
      </c>
      <c r="AB5623" s="10" t="str">
        <f>Tableau1[[#This Row],[DOI]]</f>
        <v>doi: 10.1177/0300985816669404</v>
      </c>
      <c r="AC5623" s="13" t="str">
        <f>Tableau1[[#This Row],[Authors]]&amp;", "&amp;Tableau1[[#This Row],[Title]]&amp;" "&amp;Tableau1[[#This Row],[Journal]]&amp;". "&amp;Tableau1[[#This Row],[Year]]</f>
        <v>Wünschmann A, Armién AG, Khatri M, Martinez LC, Willette M, Glaser A, Alvarez J, Redig P., Ocular Lesions in Red-Tailed Hawks ( Buteo jamaicensis) With Naturally Acquired West Nile Disease. Vet Pathol. 2017</v>
      </c>
    </row>
    <row r="5624" spans="1:29" ht="28.8" x14ac:dyDescent="0.3">
      <c r="A5624">
        <v>5514</v>
      </c>
      <c r="B5624" t="s">
        <v>8559</v>
      </c>
      <c r="C5624" t="s">
        <v>18780</v>
      </c>
      <c r="D5624" t="s">
        <v>28989</v>
      </c>
      <c r="E5624" t="s">
        <v>2750</v>
      </c>
      <c r="F5624" s="10"/>
      <c r="G5624">
        <v>2017</v>
      </c>
      <c r="J5624">
        <v>0.5000443768598859</v>
      </c>
      <c r="L5624" t="s">
        <v>39901</v>
      </c>
      <c r="M5624">
        <v>28325825</v>
      </c>
      <c r="Q5624" s="10"/>
      <c r="R5624" s="11">
        <f t="shared" si="174"/>
        <v>0</v>
      </c>
      <c r="U5624" s="11">
        <f t="shared" si="175"/>
        <v>0</v>
      </c>
      <c r="Y5624" s="11">
        <f>IF(SUM(Tableau1[[#This Row],[Other access]:[Sci-hub access]])&gt;=1,1,0)</f>
        <v>0</v>
      </c>
      <c r="Z5624" s="12">
        <f>IF(OR(Tableau1[[#This Row],[Access R1 + S1+ T1 ]]&gt;=1,Tableau1[[#This Row],[Access V1 +W1 + X1]]&gt;=1),1,0)</f>
        <v>0</v>
      </c>
      <c r="AB5624" s="10" t="str">
        <f>Tableau1[[#This Row],[DOI]]</f>
        <v>doi: 10.1530/EJE-17-0044</v>
      </c>
      <c r="AC5624" s="13" t="str">
        <f>Tableau1[[#This Row],[Authors]]&amp;", "&amp;Tableau1[[#This Row],[Title]]&amp;" "&amp;Tableau1[[#This Row],[Journal]]&amp;". "&amp;Tableau1[[#This Row],[Year]]</f>
        <v>Wijnen M, van den Heuvel-Eibrink MM, Janssen JAMJL, Catsman-Berrevoets CE, Michiels EMC, van Veelen-Vincent MC, Dallenga AHG, van den Berge JH, van Rij CM, van der Lely AJ, Neggers SJCMM., Very long-term sequelae of craniopharyngioma. Eur J Endocrinol. 2017</v>
      </c>
    </row>
    <row r="5625" spans="1:29" x14ac:dyDescent="0.3">
      <c r="A5625">
        <v>1558</v>
      </c>
      <c r="B5625" t="s">
        <v>4812</v>
      </c>
      <c r="C5625" t="s">
        <v>15062</v>
      </c>
      <c r="D5625" t="s">
        <v>25233</v>
      </c>
      <c r="E5625" t="s">
        <v>33981</v>
      </c>
      <c r="F5625" s="10"/>
      <c r="G5625">
        <v>2017</v>
      </c>
      <c r="J5625">
        <v>0.50008638652567194</v>
      </c>
      <c r="L5625" t="s">
        <v>36037</v>
      </c>
      <c r="M5625">
        <v>28924418</v>
      </c>
      <c r="Q5625" s="10"/>
      <c r="R5625" s="11">
        <f t="shared" si="174"/>
        <v>0</v>
      </c>
      <c r="U5625" s="11">
        <f t="shared" si="175"/>
        <v>0</v>
      </c>
      <c r="Y5625" s="11">
        <f>IF(SUM(Tableau1[[#This Row],[Other access]:[Sci-hub access]])&gt;=1,1,0)</f>
        <v>0</v>
      </c>
      <c r="Z5625" s="12">
        <f>IF(OR(Tableau1[[#This Row],[Access R1 + S1+ T1 ]]&gt;=1,Tableau1[[#This Row],[Access V1 +W1 + X1]]&gt;=1),1,0)</f>
        <v>0</v>
      </c>
      <c r="AB5625" s="10" t="str">
        <f>Tableau1[[#This Row],[DOI]]</f>
        <v>doi: 10.5693/djo.02.2017.01.002</v>
      </c>
      <c r="AC5625" s="13" t="str">
        <f>Tableau1[[#This Row],[Authors]]&amp;", "&amp;Tableau1[[#This Row],[Title]]&amp;" "&amp;Tableau1[[#This Row],[Journal]]&amp;". "&amp;Tableau1[[#This Row],[Year]]</f>
        <v>Ebrahimiadib N, Modjtahedi BS, Ferenchak K, Papakostas TD, Mantagos JS, Vavvas DG., Optical coherence tomography findings and successful repair of retina detachment in Knobloch syndrome. Digit J Ophthalmol. 2017</v>
      </c>
    </row>
    <row r="5626" spans="1:29" x14ac:dyDescent="0.3">
      <c r="A5626">
        <v>2151</v>
      </c>
      <c r="B5626" t="s">
        <v>5386</v>
      </c>
      <c r="C5626" t="s">
        <v>15631</v>
      </c>
      <c r="D5626" t="s">
        <v>25808</v>
      </c>
      <c r="E5626" t="s">
        <v>2467</v>
      </c>
      <c r="F5626" s="10"/>
      <c r="G5626">
        <v>2017</v>
      </c>
      <c r="J5626">
        <v>0.50009415988536399</v>
      </c>
      <c r="L5626" t="s">
        <v>36622</v>
      </c>
      <c r="M5626">
        <v>28810045</v>
      </c>
      <c r="Q5626" s="10"/>
      <c r="R5626" s="11">
        <f t="shared" si="174"/>
        <v>0</v>
      </c>
      <c r="U5626" s="11">
        <f t="shared" si="175"/>
        <v>0</v>
      </c>
      <c r="Y5626" s="11">
        <f>IF(SUM(Tableau1[[#This Row],[Other access]:[Sci-hub access]])&gt;=1,1,0)</f>
        <v>0</v>
      </c>
      <c r="Z5626" s="12">
        <f>IF(OR(Tableau1[[#This Row],[Access R1 + S1+ T1 ]]&gt;=1,Tableau1[[#This Row],[Access V1 +W1 + X1]]&gt;=1),1,0)</f>
        <v>0</v>
      </c>
      <c r="AB5626" s="10" t="str">
        <f>Tableau1[[#This Row],[DOI]]</f>
        <v>doi: 10.3928/23258160-20170802-12</v>
      </c>
      <c r="AC5626" s="13" t="str">
        <f>Tableau1[[#This Row],[Authors]]&amp;", "&amp;Tableau1[[#This Row],[Title]]&amp;" "&amp;Tableau1[[#This Row],[Journal]]&amp;". "&amp;Tableau1[[#This Row],[Year]]</f>
        <v>Law JC, Breazzano MP, Eliott D., Scleral Buckle Infection With Pseudallescheria boydii. Ophthalmic Surg Lasers Imaging Retina. 2017</v>
      </c>
    </row>
    <row r="5627" spans="1:29" x14ac:dyDescent="0.3">
      <c r="A5627">
        <v>5778</v>
      </c>
      <c r="B5627" t="s">
        <v>8801</v>
      </c>
      <c r="C5627" t="s">
        <v>19018</v>
      </c>
      <c r="D5627" t="s">
        <v>29231</v>
      </c>
      <c r="E5627" t="s">
        <v>2543</v>
      </c>
      <c r="F5627" s="10"/>
      <c r="G5627">
        <v>2017</v>
      </c>
      <c r="J5627">
        <v>0.50023638277863047</v>
      </c>
      <c r="L5627" t="s">
        <v>40160</v>
      </c>
      <c r="M5627">
        <v>28286756</v>
      </c>
      <c r="Q5627" s="10"/>
      <c r="R5627" s="11">
        <f t="shared" si="174"/>
        <v>0</v>
      </c>
      <c r="U5627" s="11">
        <f t="shared" si="175"/>
        <v>0</v>
      </c>
      <c r="Y5627" s="11">
        <f>IF(SUM(Tableau1[[#This Row],[Other access]:[Sci-hub access]])&gt;=1,1,0)</f>
        <v>0</v>
      </c>
      <c r="Z5627" s="12">
        <f>IF(OR(Tableau1[[#This Row],[Access R1 + S1+ T1 ]]&gt;=1,Tableau1[[#This Row],[Access V1 +W1 + X1]]&gt;=1),1,0)</f>
        <v>0</v>
      </c>
      <c r="AB5627" s="10" t="str">
        <f>Tableau1[[#This Row],[DOI]]</f>
        <v>doi: 10.1155/2017/1704623</v>
      </c>
      <c r="AC5627" s="13" t="str">
        <f>Tableau1[[#This Row],[Authors]]&amp;", "&amp;Tableau1[[#This Row],[Title]]&amp;" "&amp;Tableau1[[#This Row],[Journal]]&amp;". "&amp;Tableau1[[#This Row],[Year]]</f>
        <v>Hu QR, Huang LZ, Chen XL, Xia HK, Li TQ, Li XX., X-Linked Retinoschisis in Juveniles: Follow-Up by Optical Coherence Tomography. Biomed Res Int. 2017</v>
      </c>
    </row>
    <row r="5628" spans="1:29" x14ac:dyDescent="0.3">
      <c r="A5628">
        <v>8135</v>
      </c>
      <c r="B5628" t="s">
        <v>10851</v>
      </c>
      <c r="C5628" t="s">
        <v>21039</v>
      </c>
      <c r="D5628" t="s">
        <v>31289</v>
      </c>
      <c r="E5628" t="s">
        <v>2525</v>
      </c>
      <c r="F5628" s="10"/>
      <c r="G5628">
        <v>2017</v>
      </c>
      <c r="J5628">
        <v>0.50025007055941428</v>
      </c>
      <c r="L5628" t="s">
        <v>42482</v>
      </c>
      <c r="M5628">
        <v>27990744</v>
      </c>
      <c r="Q5628" s="10"/>
      <c r="R5628" s="11">
        <f t="shared" si="174"/>
        <v>0</v>
      </c>
      <c r="U5628" s="11">
        <f t="shared" si="175"/>
        <v>0</v>
      </c>
      <c r="Y5628" s="11">
        <f>IF(SUM(Tableau1[[#This Row],[Other access]:[Sci-hub access]])&gt;=1,1,0)</f>
        <v>0</v>
      </c>
      <c r="Z5628" s="12">
        <f>IF(OR(Tableau1[[#This Row],[Access R1 + S1+ T1 ]]&gt;=1,Tableau1[[#This Row],[Access V1 +W1 + X1]]&gt;=1),1,0)</f>
        <v>0</v>
      </c>
      <c r="AB5628" s="10" t="str">
        <f>Tableau1[[#This Row],[DOI]]</f>
        <v>doi: 10.1111/ceo.12904</v>
      </c>
      <c r="AC5628" s="13" t="str">
        <f>Tableau1[[#This Row],[Authors]]&amp;", "&amp;Tableau1[[#This Row],[Title]]&amp;" "&amp;Tableau1[[#This Row],[Journal]]&amp;". "&amp;Tableau1[[#This Row],[Year]]</f>
        <v>Espinasse M, Cinotti E, Grivet D, Labeille B, Prade V, Douchet C, Cambazard F, Thuret G, Gain P, Perrot JL., 'En face' ex vivo reflectance confocal microscopy to help the surgery of basal cell carcinoma of the eyelid. Clin Exp Ophthalmol. 2017</v>
      </c>
    </row>
    <row r="5629" spans="1:29" x14ac:dyDescent="0.3">
      <c r="A5629">
        <v>6658</v>
      </c>
      <c r="B5629" t="s">
        <v>9563</v>
      </c>
      <c r="C5629" t="s">
        <v>19770</v>
      </c>
      <c r="D5629" t="s">
        <v>29996</v>
      </c>
      <c r="E5629" t="s">
        <v>2438</v>
      </c>
      <c r="F5629" s="10"/>
      <c r="G5629">
        <v>2017</v>
      </c>
      <c r="J5629">
        <v>0.50030058762146967</v>
      </c>
      <c r="L5629" t="s">
        <v>41021</v>
      </c>
      <c r="M5629">
        <v>28183830</v>
      </c>
      <c r="Q5629" s="10"/>
      <c r="R5629" s="11">
        <f t="shared" si="174"/>
        <v>0</v>
      </c>
      <c r="U5629" s="11">
        <f t="shared" si="175"/>
        <v>0</v>
      </c>
      <c r="Y5629" s="11">
        <f>IF(SUM(Tableau1[[#This Row],[Other access]:[Sci-hub access]])&gt;=1,1,0)</f>
        <v>0</v>
      </c>
      <c r="Z5629" s="12">
        <f>IF(OR(Tableau1[[#This Row],[Access R1 + S1+ T1 ]]&gt;=1,Tableau1[[#This Row],[Access V1 +W1 + X1]]&gt;=1),1,0)</f>
        <v>0</v>
      </c>
      <c r="AB5629" s="10" t="str">
        <f>Tableau1[[#This Row],[DOI]]</f>
        <v>doi: 10.1136/bjophthalmol-2016-309899</v>
      </c>
      <c r="AC5629" s="13" t="str">
        <f>Tableau1[[#This Row],[Authors]]&amp;", "&amp;Tableau1[[#This Row],[Title]]&amp;" "&amp;Tableau1[[#This Row],[Journal]]&amp;". "&amp;Tableau1[[#This Row],[Year]]</f>
        <v>Fabian ID, Puccinelli F, Gaillard MC, Beck-Popovic M, Munier FL., Diagnosis and management of secondary epipapillary retinoblastoma. Br J Ophthalmol. 2017</v>
      </c>
    </row>
    <row r="5630" spans="1:29" x14ac:dyDescent="0.3">
      <c r="A5630">
        <v>1679</v>
      </c>
      <c r="B5630" t="s">
        <v>4930</v>
      </c>
      <c r="C5630" t="s">
        <v>15179</v>
      </c>
      <c r="D5630" t="s">
        <v>25351</v>
      </c>
      <c r="E5630" t="s">
        <v>2451</v>
      </c>
      <c r="F5630" s="10"/>
      <c r="G5630">
        <v>2017</v>
      </c>
      <c r="J5630">
        <v>0.50033698506165902</v>
      </c>
      <c r="L5630" t="s">
        <v>36158</v>
      </c>
      <c r="M5630">
        <v>28902881</v>
      </c>
      <c r="Q5630" s="10"/>
      <c r="R5630" s="11">
        <f t="shared" si="174"/>
        <v>0</v>
      </c>
      <c r="U5630" s="11">
        <f t="shared" si="175"/>
        <v>0</v>
      </c>
      <c r="Y5630" s="11">
        <f>IF(SUM(Tableau1[[#This Row],[Other access]:[Sci-hub access]])&gt;=1,1,0)</f>
        <v>0</v>
      </c>
      <c r="Z5630" s="12">
        <f>IF(OR(Tableau1[[#This Row],[Access R1 + S1+ T1 ]]&gt;=1,Tableau1[[#This Row],[Access V1 +W1 + X1]]&gt;=1),1,0)</f>
        <v>0</v>
      </c>
      <c r="AB5630" s="10" t="str">
        <f>Tableau1[[#This Row],[DOI]]</f>
        <v>doi: 10.1371/journal.pone.0184783</v>
      </c>
      <c r="AC5630" s="13" t="str">
        <f>Tableau1[[#This Row],[Authors]]&amp;", "&amp;Tableau1[[#This Row],[Title]]&amp;" "&amp;Tableau1[[#This Row],[Journal]]&amp;". "&amp;Tableau1[[#This Row],[Year]]</f>
        <v>Kobayashi M, Iwase T, Yamamoto K, Ra E, Murotani K, Terasaki H., Perioperative factors that are significantly correlated with final visual acuity in eyes after successful rhegmatogenous retinal detachment surgery. PLoS One. 2017</v>
      </c>
    </row>
    <row r="5631" spans="1:29" x14ac:dyDescent="0.3">
      <c r="A5631">
        <v>10381</v>
      </c>
      <c r="B5631" t="s">
        <v>12875</v>
      </c>
      <c r="C5631" t="s">
        <v>23042</v>
      </c>
      <c r="D5631" t="s">
        <v>33328</v>
      </c>
      <c r="E5631" t="s">
        <v>2529</v>
      </c>
      <c r="F5631" s="10"/>
      <c r="G5631">
        <v>2017</v>
      </c>
      <c r="J5631">
        <v>0.50035661407891274</v>
      </c>
      <c r="L5631" t="s">
        <v>44631</v>
      </c>
      <c r="M5631">
        <v>27348130</v>
      </c>
      <c r="Q5631" s="10"/>
      <c r="R5631" s="11">
        <f t="shared" si="174"/>
        <v>0</v>
      </c>
      <c r="U5631" s="11">
        <f t="shared" si="175"/>
        <v>0</v>
      </c>
      <c r="Y5631" s="11">
        <f>IF(SUM(Tableau1[[#This Row],[Other access]:[Sci-hub access]])&gt;=1,1,0)</f>
        <v>0</v>
      </c>
      <c r="Z5631" s="12">
        <f>IF(OR(Tableau1[[#This Row],[Access R1 + S1+ T1 ]]&gt;=1,Tableau1[[#This Row],[Access V1 +W1 + X1]]&gt;=1),1,0)</f>
        <v>0</v>
      </c>
      <c r="AB5631" s="10" t="str">
        <f>Tableau1[[#This Row],[DOI]]</f>
        <v>doi: 10.1080/02713683.2016.1185129</v>
      </c>
      <c r="AC5631" s="13" t="str">
        <f>Tableau1[[#This Row],[Authors]]&amp;", "&amp;Tableau1[[#This Row],[Title]]&amp;" "&amp;Tableau1[[#This Row],[Journal]]&amp;". "&amp;Tableau1[[#This Row],[Year]]</f>
        <v>Chen J, Zhou J, Wu J, Zhang G, Kang L, Ben J, Wang Y, Qin B, Guan H., Aberrant Epigenetic Alterations of Glutathione-S-Transferase P1 in Age-Related Nuclear Cataract. Curr Eye Res. 2017</v>
      </c>
    </row>
    <row r="5632" spans="1:29" x14ac:dyDescent="0.3">
      <c r="A5632">
        <v>551</v>
      </c>
      <c r="B5632" t="s">
        <v>3814</v>
      </c>
      <c r="C5632" t="s">
        <v>14071</v>
      </c>
      <c r="D5632" t="s">
        <v>24234</v>
      </c>
      <c r="E5632" t="s">
        <v>2443</v>
      </c>
      <c r="F5632" s="10"/>
      <c r="G5632">
        <v>2017</v>
      </c>
      <c r="J5632">
        <v>0.50050711656532154</v>
      </c>
      <c r="L5632" t="s">
        <v>35050</v>
      </c>
      <c r="M5632">
        <v>29183046</v>
      </c>
      <c r="Q5632" s="10"/>
      <c r="R5632" s="11">
        <f t="shared" si="174"/>
        <v>0</v>
      </c>
      <c r="U5632" s="11">
        <f t="shared" si="175"/>
        <v>0</v>
      </c>
      <c r="Y5632" s="11">
        <f>IF(SUM(Tableau1[[#This Row],[Other access]:[Sci-hub access]])&gt;=1,1,0)</f>
        <v>0</v>
      </c>
      <c r="Z5632" s="12">
        <f>IF(OR(Tableau1[[#This Row],[Access R1 + S1+ T1 ]]&gt;=1,Tableau1[[#This Row],[Access V1 +W1 + X1]]&gt;=1),1,0)</f>
        <v>0</v>
      </c>
      <c r="AB5632" s="10" t="str">
        <f>Tableau1[[#This Row],[DOI]]</f>
        <v>doi: 10.1167/iovs.17-22695</v>
      </c>
      <c r="AC5632" s="13" t="str">
        <f>Tableau1[[#This Row],[Authors]]&amp;", "&amp;Tableau1[[#This Row],[Title]]&amp;" "&amp;Tableau1[[#This Row],[Journal]]&amp;". "&amp;Tableau1[[#This Row],[Year]]</f>
        <v>Gupta V, Chaurasia AK, Gupta S, Gorimanipalli B, Sharma A, Gupta A., In Vivo Analysis of Angle Dysgenesis in Primary Congenital, Juvenile, and Adult-Onset Open Angle Glaucoma. Invest Ophthalmol Vis Sci. 2017</v>
      </c>
    </row>
    <row r="5633" spans="1:29" x14ac:dyDescent="0.3">
      <c r="A5633">
        <v>2053</v>
      </c>
      <c r="B5633" t="s">
        <v>5292</v>
      </c>
      <c r="C5633" t="s">
        <v>15538</v>
      </c>
      <c r="D5633" t="s">
        <v>25714</v>
      </c>
      <c r="E5633" t="s">
        <v>2448</v>
      </c>
      <c r="F5633" s="10"/>
      <c r="G5633">
        <v>2017</v>
      </c>
      <c r="J5633">
        <v>0.50052127043148087</v>
      </c>
      <c r="L5633" t="s">
        <v>36524</v>
      </c>
      <c r="M5633">
        <v>28823062</v>
      </c>
      <c r="Q5633" s="10"/>
      <c r="R5633" s="11">
        <f t="shared" si="174"/>
        <v>0</v>
      </c>
      <c r="U5633" s="11">
        <f t="shared" si="175"/>
        <v>0</v>
      </c>
      <c r="Y5633" s="11">
        <f>IF(SUM(Tableau1[[#This Row],[Other access]:[Sci-hub access]])&gt;=1,1,0)</f>
        <v>0</v>
      </c>
      <c r="Z5633" s="12">
        <f>IF(OR(Tableau1[[#This Row],[Access R1 + S1+ T1 ]]&gt;=1,Tableau1[[#This Row],[Access V1 +W1 + X1]]&gt;=1),1,0)</f>
        <v>0</v>
      </c>
      <c r="AB5633" s="10" t="str">
        <f>Tableau1[[#This Row],[DOI]]</f>
        <v>doi: 10.1007/s00417-017-3777-8</v>
      </c>
      <c r="AC5633" s="13" t="str">
        <f>Tableau1[[#This Row],[Authors]]&amp;", "&amp;Tableau1[[#This Row],[Title]]&amp;" "&amp;Tableau1[[#This Row],[Journal]]&amp;". "&amp;Tableau1[[#This Row],[Year]]</f>
        <v>Man V, Hecht I, Talitman M, Hilely A, Midlij M, Burgansky-Eliash Z, Achiron A., Treatment of retinal artery occlusion using transluminal Nd:YAG laser: a systematic review and meta-analysis. Graefes Arch Clin Exp Ophthalmol. 2017</v>
      </c>
    </row>
    <row r="5634" spans="1:29" x14ac:dyDescent="0.3">
      <c r="A5634">
        <v>9535</v>
      </c>
      <c r="B5634" t="s">
        <v>12097</v>
      </c>
      <c r="C5634" t="s">
        <v>22272</v>
      </c>
      <c r="D5634" t="s">
        <v>32543</v>
      </c>
      <c r="E5634" t="s">
        <v>2447</v>
      </c>
      <c r="F5634" s="10"/>
      <c r="G5634">
        <v>2017</v>
      </c>
      <c r="J5634">
        <v>0.50058671612910199</v>
      </c>
      <c r="L5634" t="s">
        <v>43817</v>
      </c>
      <c r="M5634">
        <v>27662199</v>
      </c>
      <c r="Q5634" s="10"/>
      <c r="R5634" s="11">
        <f t="shared" ref="R5634:R5697" si="176">IF(SUM(N5634:Q5634)&gt;0,1,0)</f>
        <v>0</v>
      </c>
      <c r="U5634" s="11">
        <f t="shared" ref="U5634:U5697" si="177">IF(SUM(R5634,T5634)&gt;0,1,0)</f>
        <v>0</v>
      </c>
      <c r="Y5634" s="11">
        <f>IF(SUM(Tableau1[[#This Row],[Other access]:[Sci-hub access]])&gt;=1,1,0)</f>
        <v>0</v>
      </c>
      <c r="Z5634" s="12">
        <f>IF(OR(Tableau1[[#This Row],[Access R1 + S1+ T1 ]]&gt;=1,Tableau1[[#This Row],[Access V1 +W1 + X1]]&gt;=1),1,0)</f>
        <v>0</v>
      </c>
      <c r="AB5634" s="10" t="str">
        <f>Tableau1[[#This Row],[DOI]]</f>
        <v>doi: 10.1097/IOP.0000000000000791</v>
      </c>
      <c r="AC5634" s="13" t="str">
        <f>Tableau1[[#This Row],[Authors]]&amp;", "&amp;Tableau1[[#This Row],[Title]]&amp;" "&amp;Tableau1[[#This Row],[Journal]]&amp;". "&amp;Tableau1[[#This Row],[Year]]</f>
        <v>Levine MR, Seipel SB, Plesec TP, Costin BR., Amyloid Pseudo-Dacryolith and Nasolacrimal Obstruction in a 67-Year-Old Male. Ophthal Plast Reconstr Surg. 2017</v>
      </c>
    </row>
    <row r="5635" spans="1:29" x14ac:dyDescent="0.3">
      <c r="A5635">
        <v>1384</v>
      </c>
      <c r="B5635" t="s">
        <v>4643</v>
      </c>
      <c r="C5635" t="s">
        <v>14894</v>
      </c>
      <c r="D5635" t="s">
        <v>25064</v>
      </c>
      <c r="E5635" t="s">
        <v>2445</v>
      </c>
      <c r="F5635" s="10"/>
      <c r="G5635">
        <v>2017</v>
      </c>
      <c r="J5635">
        <v>0.50063966340489896</v>
      </c>
      <c r="L5635" t="s">
        <v>35867</v>
      </c>
      <c r="M5635">
        <v>28961673</v>
      </c>
      <c r="Q5635" s="10"/>
      <c r="R5635" s="11">
        <f t="shared" si="176"/>
        <v>0</v>
      </c>
      <c r="U5635" s="11">
        <f t="shared" si="177"/>
        <v>0</v>
      </c>
      <c r="Y5635" s="11">
        <f>IF(SUM(Tableau1[[#This Row],[Other access]:[Sci-hub access]])&gt;=1,1,0)</f>
        <v>0</v>
      </c>
      <c r="Z5635" s="12">
        <f>IF(OR(Tableau1[[#This Row],[Access R1 + S1+ T1 ]]&gt;=1,Tableau1[[#This Row],[Access V1 +W1 + X1]]&gt;=1),1,0)</f>
        <v>0</v>
      </c>
      <c r="AB5635" s="10" t="str">
        <f>Tableau1[[#This Row],[DOI]]</f>
        <v>doi: 10.1097/IAE.0000000000001857</v>
      </c>
      <c r="AC5635" s="13" t="str">
        <f>Tableau1[[#This Row],[Authors]]&amp;", "&amp;Tableau1[[#This Row],[Title]]&amp;" "&amp;Tableau1[[#This Row],[Journal]]&amp;". "&amp;Tableau1[[#This Row],[Year]]</f>
        <v>Jhaj G, Jhaj R, Shrier EM., Gemcitabine-Induced Retinopathy. Retina. 2017</v>
      </c>
    </row>
    <row r="5636" spans="1:29" x14ac:dyDescent="0.3">
      <c r="A5636">
        <v>9978</v>
      </c>
      <c r="B5636" t="s">
        <v>12502</v>
      </c>
      <c r="C5636" t="s">
        <v>22671</v>
      </c>
      <c r="D5636" t="s">
        <v>32950</v>
      </c>
      <c r="E5636" t="s">
        <v>3112</v>
      </c>
      <c r="F5636" s="10"/>
      <c r="G5636">
        <v>2017</v>
      </c>
      <c r="J5636">
        <v>0.50093762978002365</v>
      </c>
      <c r="L5636" t="s">
        <v>44236</v>
      </c>
      <c r="M5636">
        <v>27515671</v>
      </c>
      <c r="Q5636" s="10"/>
      <c r="R5636" s="11">
        <f t="shared" si="176"/>
        <v>0</v>
      </c>
      <c r="U5636" s="11">
        <f t="shared" si="177"/>
        <v>0</v>
      </c>
      <c r="Y5636" s="11">
        <f>IF(SUM(Tableau1[[#This Row],[Other access]:[Sci-hub access]])&gt;=1,1,0)</f>
        <v>0</v>
      </c>
      <c r="Z5636" s="12">
        <f>IF(OR(Tableau1[[#This Row],[Access R1 + S1+ T1 ]]&gt;=1,Tableau1[[#This Row],[Access V1 +W1 + X1]]&gt;=1),1,0)</f>
        <v>0</v>
      </c>
      <c r="AB5636" s="10" t="str">
        <f>Tableau1[[#This Row],[DOI]]</f>
        <v>doi: 10.1007/s12016-016-8582-3</v>
      </c>
      <c r="AC5636" s="13" t="str">
        <f>Tableau1[[#This Row],[Authors]]&amp;", "&amp;Tableau1[[#This Row],[Title]]&amp;" "&amp;Tableau1[[#This Row],[Journal]]&amp;". "&amp;Tableau1[[#This Row],[Year]]</f>
        <v>Chighizola CB, Ong VH, Meroni PL., The Use of Cyclosporine A in Rheumatology: a 2016 Comprehensive Review. Clin Rev Allergy Immunol. 2017</v>
      </c>
    </row>
    <row r="5637" spans="1:29" x14ac:dyDescent="0.3">
      <c r="A5637">
        <v>4702</v>
      </c>
      <c r="B5637" t="s">
        <v>7815</v>
      </c>
      <c r="C5637" t="s">
        <v>18047</v>
      </c>
      <c r="D5637" t="s">
        <v>28245</v>
      </c>
      <c r="E5637" t="s">
        <v>2443</v>
      </c>
      <c r="F5637" s="10"/>
      <c r="G5637">
        <v>2017</v>
      </c>
      <c r="J5637">
        <v>0.50104901717839512</v>
      </c>
      <c r="L5637" t="s">
        <v>39118</v>
      </c>
      <c r="M5637">
        <v>28418497</v>
      </c>
      <c r="Q5637" s="10"/>
      <c r="R5637" s="11">
        <f t="shared" si="176"/>
        <v>0</v>
      </c>
      <c r="U5637" s="11">
        <f t="shared" si="177"/>
        <v>0</v>
      </c>
      <c r="Y5637" s="11">
        <f>IF(SUM(Tableau1[[#This Row],[Other access]:[Sci-hub access]])&gt;=1,1,0)</f>
        <v>0</v>
      </c>
      <c r="Z5637" s="12">
        <f>IF(OR(Tableau1[[#This Row],[Access R1 + S1+ T1 ]]&gt;=1,Tableau1[[#This Row],[Access V1 +W1 + X1]]&gt;=1),1,0)</f>
        <v>0</v>
      </c>
      <c r="AB5637" s="10" t="str">
        <f>Tableau1[[#This Row],[DOI]]</f>
        <v>doi: 10.1167/iovs.16-21255</v>
      </c>
      <c r="AC5637" s="13" t="str">
        <f>Tableau1[[#This Row],[Authors]]&amp;", "&amp;Tableau1[[#This Row],[Title]]&amp;" "&amp;Tableau1[[#This Row],[Journal]]&amp;". "&amp;Tableau1[[#This Row],[Year]]</f>
        <v>Chowers G, Cohen M, Marks-Ohana D, Stika S, Eijzenberg A, Banin E, Obolensky A., Course of Sodium Iodate-Induced Retinal Degeneration in Albino and Pigmented Mice. Invest Ophthalmol Vis Sci. 2017</v>
      </c>
    </row>
    <row r="5638" spans="1:29" x14ac:dyDescent="0.3">
      <c r="A5638">
        <v>5270</v>
      </c>
      <c r="B5638" t="s">
        <v>8334</v>
      </c>
      <c r="C5638" t="s">
        <v>18558</v>
      </c>
      <c r="D5638" t="s">
        <v>28764</v>
      </c>
      <c r="E5638" t="s">
        <v>2468</v>
      </c>
      <c r="F5638" s="10"/>
      <c r="G5638">
        <v>2017</v>
      </c>
      <c r="J5638">
        <v>0.50111752783410157</v>
      </c>
      <c r="L5638" t="s">
        <v>39666</v>
      </c>
      <c r="M5638">
        <v>28355174</v>
      </c>
      <c r="Q5638" s="10"/>
      <c r="R5638" s="11">
        <f t="shared" si="176"/>
        <v>0</v>
      </c>
      <c r="U5638" s="11">
        <f t="shared" si="177"/>
        <v>0</v>
      </c>
      <c r="Y5638" s="11">
        <f>IF(SUM(Tableau1[[#This Row],[Other access]:[Sci-hub access]])&gt;=1,1,0)</f>
        <v>0</v>
      </c>
      <c r="Z5638" s="12">
        <f>IF(OR(Tableau1[[#This Row],[Access R1 + S1+ T1 ]]&gt;=1,Tableau1[[#This Row],[Access V1 +W1 + X1]]&gt;=1),1,0)</f>
        <v>0</v>
      </c>
      <c r="AB5638" s="10" t="str">
        <f>Tableau1[[#This Row],[DOI]]</f>
        <v>doi: 10.1097/IJG.0000000000000619</v>
      </c>
      <c r="AC5638" s="13" t="str">
        <f>Tableau1[[#This Row],[Authors]]&amp;", "&amp;Tableau1[[#This Row],[Title]]&amp;" "&amp;Tableau1[[#This Row],[Journal]]&amp;". "&amp;Tableau1[[#This Row],[Year]]</f>
        <v>Schehlein EM, Im LT, Robin AL, Onukwugha E, Saeedi OJ., Nonmedical Out-of-Pocket Patient and Companion Expenditures Associated With Glaucoma Care. J Glaucoma. 2017</v>
      </c>
    </row>
    <row r="5639" spans="1:29" x14ac:dyDescent="0.3">
      <c r="A5639">
        <v>5018</v>
      </c>
      <c r="B5639" t="s">
        <v>8108</v>
      </c>
      <c r="C5639" t="s">
        <v>18335</v>
      </c>
      <c r="D5639" t="s">
        <v>28538</v>
      </c>
      <c r="E5639" t="s">
        <v>2465</v>
      </c>
      <c r="F5639" s="10"/>
      <c r="G5639">
        <v>2017</v>
      </c>
      <c r="J5639">
        <v>0.50117481001413777</v>
      </c>
      <c r="L5639" t="s">
        <v>39426</v>
      </c>
      <c r="M5639">
        <v>28383403</v>
      </c>
      <c r="Q5639" s="10"/>
      <c r="R5639" s="11">
        <f t="shared" si="176"/>
        <v>0</v>
      </c>
      <c r="U5639" s="11">
        <f t="shared" si="177"/>
        <v>0</v>
      </c>
      <c r="Y5639" s="11">
        <f>IF(SUM(Tableau1[[#This Row],[Other access]:[Sci-hub access]])&gt;=1,1,0)</f>
        <v>0</v>
      </c>
      <c r="Z5639" s="12">
        <f>IF(OR(Tableau1[[#This Row],[Access R1 + S1+ T1 ]]&gt;=1,Tableau1[[#This Row],[Access V1 +W1 + X1]]&gt;=1),1,0)</f>
        <v>0</v>
      </c>
      <c r="AB5639" s="10" t="str">
        <f>Tableau1[[#This Row],[DOI]]</f>
        <v>doi: 10.1097/MD.0000000000006295</v>
      </c>
      <c r="AC5639" s="13" t="str">
        <f>Tableau1[[#This Row],[Authors]]&amp;", "&amp;Tableau1[[#This Row],[Title]]&amp;" "&amp;Tableau1[[#This Row],[Journal]]&amp;". "&amp;Tableau1[[#This Row],[Year]]</f>
        <v>Park HL, Kim SI, Park CK., Influence of the lamina cribrosa on the rate of global and localized retinal nerve fiber layer thinning in open-angle glaucoma. Medicine (Baltimore). 2017</v>
      </c>
    </row>
    <row r="5640" spans="1:29" x14ac:dyDescent="0.3">
      <c r="A5640">
        <v>2873</v>
      </c>
      <c r="B5640" t="s">
        <v>6073</v>
      </c>
      <c r="C5640" t="s">
        <v>16319</v>
      </c>
      <c r="D5640" t="s">
        <v>26497</v>
      </c>
      <c r="E5640" t="s">
        <v>2486</v>
      </c>
      <c r="F5640" s="10"/>
      <c r="G5640">
        <v>2017</v>
      </c>
      <c r="J5640">
        <v>0.5011990911409977</v>
      </c>
      <c r="L5640" t="s">
        <v>37331</v>
      </c>
      <c r="M5640">
        <v>28671322</v>
      </c>
      <c r="Q5640" s="10"/>
      <c r="R5640" s="11">
        <f t="shared" si="176"/>
        <v>0</v>
      </c>
      <c r="U5640" s="11">
        <f t="shared" si="177"/>
        <v>0</v>
      </c>
      <c r="Y5640" s="11">
        <f>IF(SUM(Tableau1[[#This Row],[Other access]:[Sci-hub access]])&gt;=1,1,0)</f>
        <v>0</v>
      </c>
      <c r="Z5640" s="12">
        <f>IF(OR(Tableau1[[#This Row],[Access R1 + S1+ T1 ]]&gt;=1,Tableau1[[#This Row],[Access V1 +W1 + X1]]&gt;=1),1,0)</f>
        <v>0</v>
      </c>
      <c r="AB5640" s="10" t="str">
        <f>Tableau1[[#This Row],[DOI]]</f>
        <v>doi: 10.1111/aos.13515</v>
      </c>
      <c r="AC5640" s="13" t="str">
        <f>Tableau1[[#This Row],[Authors]]&amp;", "&amp;Tableau1[[#This Row],[Title]]&amp;" "&amp;Tableau1[[#This Row],[Journal]]&amp;". "&amp;Tableau1[[#This Row],[Year]]</f>
        <v>Pu Q, Li P, Jiang H, Wang H, Zhou Q, Liu J, Zhong W, Huang H., Factors related to retinal haemorrhage in infants born at high risk. Acta Ophthalmol. 2017</v>
      </c>
    </row>
    <row r="5641" spans="1:29" x14ac:dyDescent="0.3">
      <c r="A5641">
        <v>2409</v>
      </c>
      <c r="B5641" t="s">
        <v>5634</v>
      </c>
      <c r="C5641" t="s">
        <v>15879</v>
      </c>
      <c r="D5641" t="s">
        <v>26056</v>
      </c>
      <c r="E5641" t="s">
        <v>2443</v>
      </c>
      <c r="F5641" s="10"/>
      <c r="G5641">
        <v>2017</v>
      </c>
      <c r="J5641">
        <v>0.50140299512511921</v>
      </c>
      <c r="L5641" t="s">
        <v>36874</v>
      </c>
      <c r="M5641">
        <v>28750414</v>
      </c>
      <c r="Q5641" s="10"/>
      <c r="R5641" s="11">
        <f t="shared" si="176"/>
        <v>0</v>
      </c>
      <c r="U5641" s="11">
        <f t="shared" si="177"/>
        <v>0</v>
      </c>
      <c r="Y5641" s="11">
        <f>IF(SUM(Tableau1[[#This Row],[Other access]:[Sci-hub access]])&gt;=1,1,0)</f>
        <v>0</v>
      </c>
      <c r="Z5641" s="12">
        <f>IF(OR(Tableau1[[#This Row],[Access R1 + S1+ T1 ]]&gt;=1,Tableau1[[#This Row],[Access V1 +W1 + X1]]&gt;=1),1,0)</f>
        <v>0</v>
      </c>
      <c r="AB5641" s="10" t="str">
        <f>Tableau1[[#This Row],[DOI]]</f>
        <v>doi: 10.1167/iovs.17-21699</v>
      </c>
      <c r="AC5641" s="13" t="str">
        <f>Tableau1[[#This Row],[Authors]]&amp;", "&amp;Tableau1[[#This Row],[Title]]&amp;" "&amp;Tableau1[[#This Row],[Journal]]&amp;". "&amp;Tableau1[[#This Row],[Year]]</f>
        <v>Lim LS, Chee ML, Cheung CY, Wong TY., Retinal Vessel Geometry and the Incidence and Progression of Diabetic Retinopathy. Invest Ophthalmol Vis Sci. 2017</v>
      </c>
    </row>
    <row r="5642" spans="1:29" x14ac:dyDescent="0.3">
      <c r="A5642">
        <v>1002</v>
      </c>
      <c r="B5642" t="s">
        <v>4264</v>
      </c>
      <c r="C5642" t="s">
        <v>14518</v>
      </c>
      <c r="D5642" t="s">
        <v>24685</v>
      </c>
      <c r="E5642" t="s">
        <v>2465</v>
      </c>
      <c r="F5642" s="10"/>
      <c r="G5642">
        <v>2017</v>
      </c>
      <c r="J5642">
        <v>0.50140815993674037</v>
      </c>
      <c r="L5642" t="s">
        <v>35490</v>
      </c>
      <c r="M5642">
        <v>29049230</v>
      </c>
      <c r="Q5642" s="10"/>
      <c r="R5642" s="11">
        <f t="shared" si="176"/>
        <v>0</v>
      </c>
      <c r="U5642" s="11">
        <f t="shared" si="177"/>
        <v>0</v>
      </c>
      <c r="Y5642" s="11">
        <f>IF(SUM(Tableau1[[#This Row],[Other access]:[Sci-hub access]])&gt;=1,1,0)</f>
        <v>0</v>
      </c>
      <c r="Z5642" s="12">
        <f>IF(OR(Tableau1[[#This Row],[Access R1 + S1+ T1 ]]&gt;=1,Tableau1[[#This Row],[Access V1 +W1 + X1]]&gt;=1),1,0)</f>
        <v>0</v>
      </c>
      <c r="AB5642" s="10" t="str">
        <f>Tableau1[[#This Row],[DOI]]</f>
        <v>doi: 10.1097/MD.0000000000008295</v>
      </c>
      <c r="AC5642" s="13" t="str">
        <f>Tableau1[[#This Row],[Authors]]&amp;", "&amp;Tableau1[[#This Row],[Title]]&amp;" "&amp;Tableau1[[#This Row],[Journal]]&amp;". "&amp;Tableau1[[#This Row],[Year]]</f>
        <v>You Z, Qin Y, Li G, Shi K., Goniosynechialysis combined with cataract extraction for iridoschisis: A case report. Medicine (Baltimore). 2017</v>
      </c>
    </row>
    <row r="5643" spans="1:29" x14ac:dyDescent="0.3">
      <c r="A5643">
        <v>4776</v>
      </c>
      <c r="B5643" t="s">
        <v>7882</v>
      </c>
      <c r="C5643" t="s">
        <v>18112</v>
      </c>
      <c r="D5643" t="s">
        <v>28312</v>
      </c>
      <c r="E5643" t="s">
        <v>2451</v>
      </c>
      <c r="F5643" s="10"/>
      <c r="G5643">
        <v>2017</v>
      </c>
      <c r="J5643">
        <v>0.50142117593107749</v>
      </c>
      <c r="L5643" t="s">
        <v>39191</v>
      </c>
      <c r="M5643">
        <v>28407000</v>
      </c>
      <c r="Q5643" s="10"/>
      <c r="R5643" s="11">
        <f t="shared" si="176"/>
        <v>0</v>
      </c>
      <c r="U5643" s="11">
        <f t="shared" si="177"/>
        <v>0</v>
      </c>
      <c r="Y5643" s="11">
        <f>IF(SUM(Tableau1[[#This Row],[Other access]:[Sci-hub access]])&gt;=1,1,0)</f>
        <v>0</v>
      </c>
      <c r="Z5643" s="12">
        <f>IF(OR(Tableau1[[#This Row],[Access R1 + S1+ T1 ]]&gt;=1,Tableau1[[#This Row],[Access V1 +W1 + X1]]&gt;=1),1,0)</f>
        <v>0</v>
      </c>
      <c r="AB5643" s="10" t="str">
        <f>Tableau1[[#This Row],[DOI]]</f>
        <v>doi: 10.1371/journal.pone.0175750</v>
      </c>
      <c r="AC5643" s="13" t="str">
        <f>Tableau1[[#This Row],[Authors]]&amp;", "&amp;Tableau1[[#This Row],[Title]]&amp;" "&amp;Tableau1[[#This Row],[Journal]]&amp;". "&amp;Tableau1[[#This Row],[Year]]</f>
        <v>Kolarik AJ, Scarfe AC, Moore BC, Pardhan S., Blindness enhances auditory obstacle circumvention: Assessing echolocation, sensory substitution, and visual-based navigation. PLoS One. 2017</v>
      </c>
    </row>
    <row r="5644" spans="1:29" x14ac:dyDescent="0.3">
      <c r="A5644">
        <v>8808</v>
      </c>
      <c r="B5644" t="s">
        <v>11442</v>
      </c>
      <c r="C5644" t="s">
        <v>21626</v>
      </c>
      <c r="D5644" t="s">
        <v>31882</v>
      </c>
      <c r="E5644" t="s">
        <v>2523</v>
      </c>
      <c r="F5644" s="10"/>
      <c r="G5644">
        <v>2017</v>
      </c>
      <c r="J5644">
        <v>0.50143218217165808</v>
      </c>
      <c r="L5644" t="s">
        <v>43144</v>
      </c>
      <c r="M5644">
        <v>27834967</v>
      </c>
      <c r="Q5644" s="10"/>
      <c r="R5644" s="11">
        <f t="shared" si="176"/>
        <v>0</v>
      </c>
      <c r="U5644" s="11">
        <f t="shared" si="177"/>
        <v>0</v>
      </c>
      <c r="Y5644" s="11">
        <f>IF(SUM(Tableau1[[#This Row],[Other access]:[Sci-hub access]])&gt;=1,1,0)</f>
        <v>0</v>
      </c>
      <c r="Z5644" s="12">
        <f>IF(OR(Tableau1[[#This Row],[Access R1 + S1+ T1 ]]&gt;=1,Tableau1[[#This Row],[Access V1 +W1 + X1]]&gt;=1),1,0)</f>
        <v>0</v>
      </c>
      <c r="AB5644" s="10" t="str">
        <f>Tableau1[[#This Row],[DOI]]</f>
        <v>doi: 10.1038/eye.2016.235</v>
      </c>
      <c r="AC5644" s="13" t="str">
        <f>Tableau1[[#This Row],[Authors]]&amp;", "&amp;Tableau1[[#This Row],[Title]]&amp;" "&amp;Tableau1[[#This Row],[Journal]]&amp;". "&amp;Tableau1[[#This Row],[Year]]</f>
        <v>Dhingra N, Manoharan R, Gill S, Nagar M., Peripapillary schisis in open-angle glaucoma. Eye (Lond). 2017</v>
      </c>
    </row>
    <row r="5645" spans="1:29" x14ac:dyDescent="0.3">
      <c r="A5645">
        <v>9504</v>
      </c>
      <c r="B5645" t="s">
        <v>12068</v>
      </c>
      <c r="C5645" t="s">
        <v>22243</v>
      </c>
      <c r="D5645" t="s">
        <v>32514</v>
      </c>
      <c r="E5645" t="s">
        <v>2495</v>
      </c>
      <c r="F5645" s="10"/>
      <c r="G5645">
        <v>2017</v>
      </c>
      <c r="J5645">
        <v>0.50148728093981398</v>
      </c>
      <c r="L5645" t="s">
        <v>43787</v>
      </c>
      <c r="M5645">
        <v>27668639</v>
      </c>
      <c r="Q5645" s="10"/>
      <c r="R5645" s="11">
        <f t="shared" si="176"/>
        <v>0</v>
      </c>
      <c r="U5645" s="11">
        <f t="shared" si="177"/>
        <v>0</v>
      </c>
      <c r="Y5645" s="11">
        <f>IF(SUM(Tableau1[[#This Row],[Other access]:[Sci-hub access]])&gt;=1,1,0)</f>
        <v>0</v>
      </c>
      <c r="Z5645" s="12">
        <f>IF(OR(Tableau1[[#This Row],[Access R1 + S1+ T1 ]]&gt;=1,Tableau1[[#This Row],[Access V1 +W1 + X1]]&gt;=1),1,0)</f>
        <v>0</v>
      </c>
      <c r="AB5645" s="10" t="str">
        <f>Tableau1[[#This Row],[DOI]]</f>
        <v>doi: 10.1097/OPX.0000000000000997</v>
      </c>
      <c r="AC5645" s="13" t="str">
        <f>Tableau1[[#This Row],[Authors]]&amp;", "&amp;Tableau1[[#This Row],[Title]]&amp;" "&amp;Tableau1[[#This Row],[Journal]]&amp;". "&amp;Tableau1[[#This Row],[Year]]</f>
        <v>Ly A, Nivison-Smith L, Assaad N, Kalloniatis M., Fundus Autofluorescence in Age-related Macular Degeneration. Optom Vis Sci. 2017</v>
      </c>
    </row>
    <row r="5646" spans="1:29" x14ac:dyDescent="0.3">
      <c r="A5646">
        <v>2846</v>
      </c>
      <c r="B5646" t="s">
        <v>6047</v>
      </c>
      <c r="C5646" t="s">
        <v>16293</v>
      </c>
      <c r="D5646" t="s">
        <v>26471</v>
      </c>
      <c r="E5646" t="s">
        <v>2490</v>
      </c>
      <c r="F5646" s="10"/>
      <c r="G5646">
        <v>2017</v>
      </c>
      <c r="J5646">
        <v>0.50156904312498052</v>
      </c>
      <c r="L5646" t="s">
        <v>37305</v>
      </c>
      <c r="M5646">
        <v>28673750</v>
      </c>
      <c r="Q5646" s="10"/>
      <c r="R5646" s="11">
        <f t="shared" si="176"/>
        <v>0</v>
      </c>
      <c r="U5646" s="11">
        <f t="shared" si="177"/>
        <v>0</v>
      </c>
      <c r="Y5646" s="11">
        <f>IF(SUM(Tableau1[[#This Row],[Other access]:[Sci-hub access]])&gt;=1,1,0)</f>
        <v>0</v>
      </c>
      <c r="Z5646" s="12">
        <f>IF(OR(Tableau1[[#This Row],[Access R1 + S1+ T1 ]]&gt;=1,Tableau1[[#This Row],[Access V1 +W1 + X1]]&gt;=1),1,0)</f>
        <v>0</v>
      </c>
      <c r="AB5646" s="10" t="str">
        <f>Tableau1[[#This Row],[DOI]]</f>
        <v>doi: 10.1016/j.ajo.2017.06.022</v>
      </c>
      <c r="AC5646" s="13" t="str">
        <f>Tableau1[[#This Row],[Authors]]&amp;", "&amp;Tableau1[[#This Row],[Title]]&amp;" "&amp;Tableau1[[#This Row],[Journal]]&amp;". "&amp;Tableau1[[#This Row],[Year]]</f>
        <v>Koh S, Inoue Y, Ochi S, Takai Y, Maeda N, Nishida K., Quality of Vision in Eyes With Epiphora Undergoing Lacrimal Passage Intubation. Am J Ophthalmol. 2017</v>
      </c>
    </row>
    <row r="5647" spans="1:29" ht="28.8" x14ac:dyDescent="0.3">
      <c r="A5647">
        <v>2396</v>
      </c>
      <c r="B5647" t="s">
        <v>5622</v>
      </c>
      <c r="C5647" t="s">
        <v>15867</v>
      </c>
      <c r="D5647" t="s">
        <v>26044</v>
      </c>
      <c r="E5647" t="s">
        <v>2613</v>
      </c>
      <c r="F5647" s="10"/>
      <c r="G5647">
        <v>2017</v>
      </c>
      <c r="J5647">
        <v>0.50165054803564035</v>
      </c>
      <c r="L5647" t="s">
        <v>36861</v>
      </c>
      <c r="M5647">
        <v>28752695</v>
      </c>
      <c r="Q5647" s="10"/>
      <c r="R5647" s="11">
        <f t="shared" si="176"/>
        <v>0</v>
      </c>
      <c r="U5647" s="11">
        <f t="shared" si="177"/>
        <v>0</v>
      </c>
      <c r="Y5647" s="11">
        <f>IF(SUM(Tableau1[[#This Row],[Other access]:[Sci-hub access]])&gt;=1,1,0)</f>
        <v>0</v>
      </c>
      <c r="Z5647" s="12">
        <f>IF(OR(Tableau1[[#This Row],[Access R1 + S1+ T1 ]]&gt;=1,Tableau1[[#This Row],[Access V1 +W1 + X1]]&gt;=1),1,0)</f>
        <v>0</v>
      </c>
      <c r="AB5647" s="10" t="str">
        <f>Tableau1[[#This Row],[DOI]]</f>
        <v>doi: 10.3341/kjo.2016.0056</v>
      </c>
      <c r="AC5647" s="13" t="str">
        <f>Tableau1[[#This Row],[Authors]]&amp;", "&amp;Tableau1[[#This Row],[Title]]&amp;" "&amp;Tableau1[[#This Row],[Journal]]&amp;". "&amp;Tableau1[[#This Row],[Year]]</f>
        <v>Lee KB, Koh KM, Kwon YA, Song SW, Kim BY, Chung JL., Changes in Tear Volume after 3% Diquafosol Treatment in Patients with Dry Eye Syndrome: An Anterior Segment Spectral-domain Optical Coherence Tomography Study. Korean J Ophthalmol. 2017</v>
      </c>
    </row>
    <row r="5648" spans="1:29" x14ac:dyDescent="0.3">
      <c r="A5648">
        <v>442</v>
      </c>
      <c r="B5648" t="s">
        <v>3705</v>
      </c>
      <c r="C5648" t="s">
        <v>13965</v>
      </c>
      <c r="D5648" t="s">
        <v>24125</v>
      </c>
      <c r="E5648" t="s">
        <v>2702</v>
      </c>
      <c r="F5648" s="10"/>
      <c r="G5648">
        <v>2017</v>
      </c>
      <c r="J5648">
        <v>0.50172543994989161</v>
      </c>
      <c r="L5648" t="s">
        <v>34946</v>
      </c>
      <c r="M5648">
        <v>29212524</v>
      </c>
      <c r="Q5648" s="10"/>
      <c r="R5648" s="11">
        <f t="shared" si="176"/>
        <v>0</v>
      </c>
      <c r="U5648" s="11">
        <f t="shared" si="177"/>
        <v>0</v>
      </c>
      <c r="Y5648" s="11">
        <f>IF(SUM(Tableau1[[#This Row],[Other access]:[Sci-hub access]])&gt;=1,1,0)</f>
        <v>0</v>
      </c>
      <c r="Z5648" s="12">
        <f>IF(OR(Tableau1[[#This Row],[Access R1 + S1+ T1 ]]&gt;=1,Tableau1[[#This Row],[Access V1 +W1 + X1]]&gt;=1),1,0)</f>
        <v>0</v>
      </c>
      <c r="AB5648" s="10" t="str">
        <f>Tableau1[[#This Row],[DOI]]</f>
        <v>doi: 10.1186/s13256-017-1501-2</v>
      </c>
      <c r="AC5648" s="13" t="str">
        <f>Tableau1[[#This Row],[Authors]]&amp;", "&amp;Tableau1[[#This Row],[Title]]&amp;" "&amp;Tableau1[[#This Row],[Journal]]&amp;". "&amp;Tableau1[[#This Row],[Year]]</f>
        <v>Essadi I, Lalya I, Kriet M, El Omrani A, Belbaraka R, Khouchani M., Successful management of retinal metastasis from renal cancer with everolimus in a monophthalmic patient: a case report. J Med Case Rep. 2017</v>
      </c>
    </row>
    <row r="5649" spans="1:29" ht="43.2" x14ac:dyDescent="0.3">
      <c r="A5649">
        <v>7470</v>
      </c>
      <c r="B5649" t="s">
        <v>10272</v>
      </c>
      <c r="C5649" t="s">
        <v>20474</v>
      </c>
      <c r="D5649" t="s">
        <v>30707</v>
      </c>
      <c r="E5649" t="s">
        <v>2441</v>
      </c>
      <c r="F5649" s="10"/>
      <c r="G5649">
        <v>2017</v>
      </c>
      <c r="J5649">
        <v>0.50174944759596385</v>
      </c>
      <c r="L5649" t="s">
        <v>41825</v>
      </c>
      <c r="M5649">
        <v>28089680</v>
      </c>
      <c r="Q5649" s="10"/>
      <c r="R5649" s="11">
        <f t="shared" si="176"/>
        <v>0</v>
      </c>
      <c r="U5649" s="11">
        <f t="shared" si="177"/>
        <v>0</v>
      </c>
      <c r="Y5649" s="11">
        <f>IF(SUM(Tableau1[[#This Row],[Other access]:[Sci-hub access]])&gt;=1,1,0)</f>
        <v>0</v>
      </c>
      <c r="Z5649" s="12">
        <f>IF(OR(Tableau1[[#This Row],[Access R1 + S1+ T1 ]]&gt;=1,Tableau1[[#This Row],[Access V1 +W1 + X1]]&gt;=1),1,0)</f>
        <v>0</v>
      </c>
      <c r="AB5649" s="10" t="str">
        <f>Tableau1[[#This Row],[DOI]]</f>
        <v>doi: 10.1016/j.ophtha.2016.12.004</v>
      </c>
      <c r="AC5649" s="13" t="str">
        <f>Tableau1[[#This Row],[Authors]]&amp;", "&amp;Tableau1[[#This Row],[Title]]&amp;" "&amp;Tableau1[[#This Row],[Journal]]&amp;". "&amp;Tableau1[[#This Row],[Year]]</f>
        <v>Writing Committee for the OPTOS PEripheral RetinA (OPERA) study (Ancillary Study of Age-Related Eye Disease Study 2)., Domalpally A, Clemons TE, Danis RP, Sadda SR, Cukras CA, Toth CA, Friberg TR, Chew EY., Peripheral Retinal Changes Associated with Age-Related Macular Degeneration in the Age-Related Eye Disease Study 2: Age-Related Eye Disease Study 2 Report Number 12 by the Age-Related Eye Disease Study 2 Optos PEripheral RetinA (OPERA) Study Research Group. Ophthalmology. 2017</v>
      </c>
    </row>
    <row r="5650" spans="1:29" x14ac:dyDescent="0.3">
      <c r="A5650">
        <v>5757</v>
      </c>
      <c r="B5650" t="s">
        <v>694</v>
      </c>
      <c r="C5650" t="s">
        <v>695</v>
      </c>
      <c r="D5650" t="s">
        <v>696</v>
      </c>
      <c r="E5650" t="s">
        <v>3227</v>
      </c>
      <c r="F5650" s="10"/>
      <c r="G5650">
        <v>2017</v>
      </c>
      <c r="J5650">
        <v>0.50183362501353801</v>
      </c>
      <c r="L5650" t="s">
        <v>40139</v>
      </c>
      <c r="M5650">
        <v>28288672</v>
      </c>
      <c r="Q5650" s="10"/>
      <c r="R5650" s="11">
        <f t="shared" si="176"/>
        <v>0</v>
      </c>
      <c r="U5650" s="11">
        <f t="shared" si="177"/>
        <v>0</v>
      </c>
      <c r="Y5650" s="11">
        <f>IF(SUM(Tableau1[[#This Row],[Other access]:[Sci-hub access]])&gt;=1,1,0)</f>
        <v>0</v>
      </c>
      <c r="Z5650" s="12">
        <f>IF(OR(Tableau1[[#This Row],[Access R1 + S1+ T1 ]]&gt;=1,Tableau1[[#This Row],[Access V1 +W1 + X1]]&gt;=1),1,0)</f>
        <v>0</v>
      </c>
      <c r="AB5650" s="10" t="str">
        <f>Tableau1[[#This Row],[DOI]]</f>
        <v>doi: 10.1186/s13071-017-2078-8</v>
      </c>
      <c r="AC5650" s="13" t="str">
        <f>Tableau1[[#This Row],[Authors]]&amp;", "&amp;Tableau1[[#This Row],[Title]]&amp;" "&amp;Tableau1[[#This Row],[Journal]]&amp;". "&amp;Tableau1[[#This Row],[Year]]</f>
        <v>Pickering H, Burr SE, Derrick T, Makalo P, Joof H, Hayward RD, Holland MJ., Profiling and validation of individual and patterns of Chlamydia trachomatis-specific antibody responses in trachomatous trichiasis. Parasit Vectors. 2017</v>
      </c>
    </row>
    <row r="5651" spans="1:29" x14ac:dyDescent="0.3">
      <c r="A5651">
        <v>2136</v>
      </c>
      <c r="B5651" t="s">
        <v>5371</v>
      </c>
      <c r="C5651" t="s">
        <v>15616</v>
      </c>
      <c r="D5651" t="s">
        <v>25793</v>
      </c>
      <c r="E5651" t="s">
        <v>2451</v>
      </c>
      <c r="F5651" s="10"/>
      <c r="G5651">
        <v>2017</v>
      </c>
      <c r="J5651">
        <v>0.50193914852781918</v>
      </c>
      <c r="L5651" t="s">
        <v>36607</v>
      </c>
      <c r="M5651">
        <v>28813424</v>
      </c>
      <c r="Q5651" s="10"/>
      <c r="R5651" s="11">
        <f t="shared" si="176"/>
        <v>0</v>
      </c>
      <c r="U5651" s="11">
        <f t="shared" si="177"/>
        <v>0</v>
      </c>
      <c r="Y5651" s="11">
        <f>IF(SUM(Tableau1[[#This Row],[Other access]:[Sci-hub access]])&gt;=1,1,0)</f>
        <v>0</v>
      </c>
      <c r="Z5651" s="12">
        <f>IF(OR(Tableau1[[#This Row],[Access R1 + S1+ T1 ]]&gt;=1,Tableau1[[#This Row],[Access V1 +W1 + X1]]&gt;=1),1,0)</f>
        <v>0</v>
      </c>
      <c r="AB5651" s="10" t="str">
        <f>Tableau1[[#This Row],[DOI]]</f>
        <v>doi: 10.1371/journal.pone.0181343</v>
      </c>
      <c r="AC5651" s="13" t="str">
        <f>Tableau1[[#This Row],[Authors]]&amp;", "&amp;Tableau1[[#This Row],[Title]]&amp;" "&amp;Tableau1[[#This Row],[Journal]]&amp;". "&amp;Tableau1[[#This Row],[Year]]</f>
        <v>Stapleton F, Naduvilath T, Keay L, Radford C, Dart J, Edwards K, Carnt N, Minassian D, Holden B., Risk factors and causative organisms in microbial keratitis in daily disposable contact lens wear. PLoS One. 2017</v>
      </c>
    </row>
    <row r="5652" spans="1:29" ht="28.8" x14ac:dyDescent="0.3">
      <c r="A5652">
        <v>7834</v>
      </c>
      <c r="B5652" t="s">
        <v>10592</v>
      </c>
      <c r="C5652" t="s">
        <v>20788</v>
      </c>
      <c r="D5652" t="s">
        <v>31029</v>
      </c>
      <c r="E5652" t="s">
        <v>34031</v>
      </c>
      <c r="F5652" s="10"/>
      <c r="G5652">
        <v>2017</v>
      </c>
      <c r="J5652">
        <v>0.50194546975465892</v>
      </c>
      <c r="L5652" t="s">
        <v>42184</v>
      </c>
      <c r="M5652">
        <v>28048946</v>
      </c>
      <c r="Q5652" s="10"/>
      <c r="R5652" s="11">
        <f t="shared" si="176"/>
        <v>0</v>
      </c>
      <c r="U5652" s="11">
        <f t="shared" si="177"/>
        <v>0</v>
      </c>
      <c r="Y5652" s="11">
        <f>IF(SUM(Tableau1[[#This Row],[Other access]:[Sci-hub access]])&gt;=1,1,0)</f>
        <v>0</v>
      </c>
      <c r="Z5652" s="12">
        <f>IF(OR(Tableau1[[#This Row],[Access R1 + S1+ T1 ]]&gt;=1,Tableau1[[#This Row],[Access V1 +W1 + X1]]&gt;=1),1,0)</f>
        <v>0</v>
      </c>
      <c r="AB5652" s="10" t="str">
        <f>Tableau1[[#This Row],[DOI]]</f>
        <v>doi: 10.1089/jop.2016.0091</v>
      </c>
      <c r="AC5652" s="13" t="str">
        <f>Tableau1[[#This Row],[Authors]]&amp;", "&amp;Tableau1[[#This Row],[Title]]&amp;" "&amp;Tableau1[[#This Row],[Journal]]&amp;". "&amp;Tableau1[[#This Row],[Year]]</f>
        <v>Parodi MB, Donati S, Semeraro F, Danzi P, Introini U, Viola F, Bottoni F, Pucci V, Musig A, Pece A, Azzolini C., Intravitreal Anti-Vascular Endothelial Growth Factor Drugs for Retinal Angiomatous Proliferation in Real-Life Practice. J Ocul Pharmacol Ther. 2017</v>
      </c>
    </row>
    <row r="5653" spans="1:29" x14ac:dyDescent="0.3">
      <c r="A5653">
        <v>4160</v>
      </c>
      <c r="B5653" t="s">
        <v>7301</v>
      </c>
      <c r="C5653" t="s">
        <v>17538</v>
      </c>
      <c r="D5653" t="s">
        <v>27729</v>
      </c>
      <c r="E5653" t="s">
        <v>2567</v>
      </c>
      <c r="F5653" s="10"/>
      <c r="G5653">
        <v>2017</v>
      </c>
      <c r="J5653">
        <v>0.50211022083589374</v>
      </c>
      <c r="L5653" t="s">
        <v>38591</v>
      </c>
      <c r="M5653">
        <v>28476917</v>
      </c>
      <c r="Q5653" s="10"/>
      <c r="R5653" s="11">
        <f t="shared" si="176"/>
        <v>0</v>
      </c>
      <c r="U5653" s="11">
        <f t="shared" si="177"/>
        <v>0</v>
      </c>
      <c r="Y5653" s="11">
        <f>IF(SUM(Tableau1[[#This Row],[Other access]:[Sci-hub access]])&gt;=1,1,0)</f>
        <v>0</v>
      </c>
      <c r="Z5653" s="12">
        <f>IF(OR(Tableau1[[#This Row],[Access R1 + S1+ T1 ]]&gt;=1,Tableau1[[#This Row],[Access V1 +W1 + X1]]&gt;=1),1,0)</f>
        <v>0</v>
      </c>
      <c r="AB5653" s="10" t="str">
        <f>Tableau1[[#This Row],[DOI]]</f>
        <v>doi: 10.1136/bcr-2017-220007</v>
      </c>
      <c r="AC5653" s="13" t="str">
        <f>Tableau1[[#This Row],[Authors]]&amp;", "&amp;Tableau1[[#This Row],[Title]]&amp;" "&amp;Tableau1[[#This Row],[Journal]]&amp;". "&amp;Tableau1[[#This Row],[Year]]</f>
        <v>Rathi A, Takkar B, Gaur N, Maharana PK., Optical coherence tomography of the Kayser-Fleischer ring: an ancillary diagnostic tool for Wilson's disease in children. BMJ Case Rep. 2017</v>
      </c>
    </row>
    <row r="5654" spans="1:29" x14ac:dyDescent="0.3">
      <c r="A5654">
        <v>1875</v>
      </c>
      <c r="B5654" t="s">
        <v>5119</v>
      </c>
      <c r="C5654" t="s">
        <v>15365</v>
      </c>
      <c r="D5654" t="s">
        <v>25541</v>
      </c>
      <c r="E5654" t="s">
        <v>2468</v>
      </c>
      <c r="F5654" s="10"/>
      <c r="G5654">
        <v>2017</v>
      </c>
      <c r="J5654">
        <v>0.50227373789636187</v>
      </c>
      <c r="L5654" t="s">
        <v>36347</v>
      </c>
      <c r="M5654">
        <v>28858151</v>
      </c>
      <c r="Q5654" s="10"/>
      <c r="R5654" s="11">
        <f t="shared" si="176"/>
        <v>0</v>
      </c>
      <c r="U5654" s="11">
        <f t="shared" si="177"/>
        <v>0</v>
      </c>
      <c r="Y5654" s="11">
        <f>IF(SUM(Tableau1[[#This Row],[Other access]:[Sci-hub access]])&gt;=1,1,0)</f>
        <v>0</v>
      </c>
      <c r="Z5654" s="12">
        <f>IF(OR(Tableau1[[#This Row],[Access R1 + S1+ T1 ]]&gt;=1,Tableau1[[#This Row],[Access V1 +W1 + X1]]&gt;=1),1,0)</f>
        <v>0</v>
      </c>
      <c r="AB5654" s="10" t="str">
        <f>Tableau1[[#This Row],[DOI]]</f>
        <v>doi: 10.1097/IJG.0000000000000770</v>
      </c>
      <c r="AC5654" s="13" t="str">
        <f>Tableau1[[#This Row],[Authors]]&amp;", "&amp;Tableau1[[#This Row],[Title]]&amp;" "&amp;Tableau1[[#This Row],[Journal]]&amp;". "&amp;Tableau1[[#This Row],[Year]]</f>
        <v>Sobeih DH, Cotran PR., Posterior Surgical Revision of Failed Fornix-based Trabeculectomy. J Glaucoma. 2017</v>
      </c>
    </row>
    <row r="5655" spans="1:29" x14ac:dyDescent="0.3">
      <c r="A5655">
        <v>2747</v>
      </c>
      <c r="B5655" t="s">
        <v>5953</v>
      </c>
      <c r="C5655" t="s">
        <v>16200</v>
      </c>
      <c r="D5655" t="s">
        <v>26377</v>
      </c>
      <c r="E5655" t="s">
        <v>2462</v>
      </c>
      <c r="F5655" s="10"/>
      <c r="G5655">
        <v>2017</v>
      </c>
      <c r="J5655">
        <v>0.50233920411386934</v>
      </c>
      <c r="L5655" t="s">
        <v>37206</v>
      </c>
      <c r="M5655">
        <v>28693452</v>
      </c>
      <c r="Q5655" s="10"/>
      <c r="R5655" s="11">
        <f t="shared" si="176"/>
        <v>0</v>
      </c>
      <c r="U5655" s="11">
        <f t="shared" si="177"/>
        <v>0</v>
      </c>
      <c r="Y5655" s="11">
        <f>IF(SUM(Tableau1[[#This Row],[Other access]:[Sci-hub access]])&gt;=1,1,0)</f>
        <v>0</v>
      </c>
      <c r="Z5655" s="12">
        <f>IF(OR(Tableau1[[#This Row],[Access R1 + S1+ T1 ]]&gt;=1,Tableau1[[#This Row],[Access V1 +W1 + X1]]&gt;=1),1,0)</f>
        <v>0</v>
      </c>
      <c r="AB5655" s="10" t="str">
        <f>Tableau1[[#This Row],[DOI]]</f>
        <v>doi: 10.1186/s12886-017-0515-2</v>
      </c>
      <c r="AC5655" s="13" t="str">
        <f>Tableau1[[#This Row],[Authors]]&amp;", "&amp;Tableau1[[#This Row],[Title]]&amp;" "&amp;Tableau1[[#This Row],[Journal]]&amp;". "&amp;Tableau1[[#This Row],[Year]]</f>
        <v>Hah YS, Chung HJ, Sontakke SB, Chung IY, Ju S, Seo SW, Yoo JM, Kim SJ., Ascorbic acid concentrations in aqueous humor after systemic vitamin C supplementation in patients with cataract: pilot study. BMC Ophthalmol. 2017</v>
      </c>
    </row>
    <row r="5656" spans="1:29" ht="28.8" x14ac:dyDescent="0.3">
      <c r="A5656">
        <v>8130</v>
      </c>
      <c r="B5656" t="s">
        <v>10846</v>
      </c>
      <c r="C5656" t="s">
        <v>21034</v>
      </c>
      <c r="D5656" t="s">
        <v>31284</v>
      </c>
      <c r="E5656" t="s">
        <v>2772</v>
      </c>
      <c r="F5656" s="10"/>
      <c r="G5656">
        <v>2017</v>
      </c>
      <c r="J5656">
        <v>0.50241901329958649</v>
      </c>
      <c r="L5656" t="s">
        <v>42477</v>
      </c>
      <c r="M5656">
        <v>27992710</v>
      </c>
      <c r="Q5656" s="10"/>
      <c r="R5656" s="11">
        <f t="shared" si="176"/>
        <v>0</v>
      </c>
      <c r="U5656" s="11">
        <f t="shared" si="177"/>
        <v>0</v>
      </c>
      <c r="Y5656" s="11">
        <f>IF(SUM(Tableau1[[#This Row],[Other access]:[Sci-hub access]])&gt;=1,1,0)</f>
        <v>0</v>
      </c>
      <c r="Z5656" s="12">
        <f>IF(OR(Tableau1[[#This Row],[Access R1 + S1+ T1 ]]&gt;=1,Tableau1[[#This Row],[Access V1 +W1 + X1]]&gt;=1),1,0)</f>
        <v>0</v>
      </c>
      <c r="AB5656" s="10" t="str">
        <f>Tableau1[[#This Row],[DOI]]</f>
        <v>doi: 10.1002/acr.23165</v>
      </c>
      <c r="AC5656" s="13" t="str">
        <f>Tableau1[[#This Row],[Authors]]&amp;", "&amp;Tableau1[[#This Row],[Title]]&amp;" "&amp;Tableau1[[#This Row],[Journal]]&amp;". "&amp;Tableau1[[#This Row],[Year]]</f>
        <v>Bezzina OM, Gallagher P, Mitchell S, Bowman SJ, Griffiths B, Hindmarsh V, Hargreaves B, Price EJ, Pease CT, Emery P, Lanyon P, Bombardieri M, Sutcliffe N, Pitzalis C, Hunter J, Gupta M, McLaren J, Cooper AM, Regan M, Giles IP, Isenberg DA, Saravanan V, et al., Subjective and Objective Measures of Dryness Symptoms in Primary Sjögren's Syndrome: Capturing the Discrepancy. Arthritis Care Res (Hoboken). 2017</v>
      </c>
    </row>
    <row r="5657" spans="1:29" x14ac:dyDescent="0.3">
      <c r="A5657">
        <v>6670</v>
      </c>
      <c r="B5657" t="s">
        <v>1043</v>
      </c>
      <c r="C5657" t="s">
        <v>1044</v>
      </c>
      <c r="D5657" t="s">
        <v>1045</v>
      </c>
      <c r="E5657" t="s">
        <v>2669</v>
      </c>
      <c r="F5657" s="10"/>
      <c r="G5657">
        <v>2017</v>
      </c>
      <c r="J5657">
        <v>0.50243235922669816</v>
      </c>
      <c r="L5657" t="s">
        <v>41033</v>
      </c>
      <c r="M5657">
        <v>28181909</v>
      </c>
      <c r="Q5657" s="10"/>
      <c r="R5657" s="11">
        <f t="shared" si="176"/>
        <v>0</v>
      </c>
      <c r="U5657" s="11">
        <f t="shared" si="177"/>
        <v>0</v>
      </c>
      <c r="Y5657" s="11">
        <f>IF(SUM(Tableau1[[#This Row],[Other access]:[Sci-hub access]])&gt;=1,1,0)</f>
        <v>0</v>
      </c>
      <c r="Z5657" s="12">
        <f>IF(OR(Tableau1[[#This Row],[Access R1 + S1+ T1 ]]&gt;=1,Tableau1[[#This Row],[Access V1 +W1 + X1]]&gt;=1),1,0)</f>
        <v>0</v>
      </c>
      <c r="AB5657" s="10" t="str">
        <f>Tableau1[[#This Row],[DOI]]</f>
        <v>doi: 10.5604/17322693.1229345</v>
      </c>
      <c r="AC5657" s="13" t="str">
        <f>Tableau1[[#This Row],[Authors]]&amp;", "&amp;Tableau1[[#This Row],[Title]]&amp;" "&amp;Tableau1[[#This Row],[Journal]]&amp;". "&amp;Tableau1[[#This Row],[Year]]</f>
        <v>Jurys M, Sirek S, Kolonko A, Pojda-Wilczek D., Visual evoked potentials in diagnostics of optic neuropathy associated with renal failure. Postepy Hig Med Dosw (Online). 2017</v>
      </c>
    </row>
    <row r="5658" spans="1:29" x14ac:dyDescent="0.3">
      <c r="A5658">
        <v>1108</v>
      </c>
      <c r="B5658" t="s">
        <v>4370</v>
      </c>
      <c r="C5658" t="s">
        <v>14624</v>
      </c>
      <c r="D5658" t="s">
        <v>24791</v>
      </c>
      <c r="E5658" t="s">
        <v>2451</v>
      </c>
      <c r="F5658" s="10"/>
      <c r="G5658">
        <v>2017</v>
      </c>
      <c r="J5658">
        <v>0.50268705321702845</v>
      </c>
      <c r="L5658" t="s">
        <v>35596</v>
      </c>
      <c r="M5658">
        <v>29023557</v>
      </c>
      <c r="Q5658" s="10"/>
      <c r="R5658" s="11">
        <f t="shared" si="176"/>
        <v>0</v>
      </c>
      <c r="U5658" s="11">
        <f t="shared" si="177"/>
        <v>0</v>
      </c>
      <c r="Y5658" s="11">
        <f>IF(SUM(Tableau1[[#This Row],[Other access]:[Sci-hub access]])&gt;=1,1,0)</f>
        <v>0</v>
      </c>
      <c r="Z5658" s="12">
        <f>IF(OR(Tableau1[[#This Row],[Access R1 + S1+ T1 ]]&gt;=1,Tableau1[[#This Row],[Access V1 +W1 + X1]]&gt;=1),1,0)</f>
        <v>0</v>
      </c>
      <c r="AB5658" s="10" t="str">
        <f>Tableau1[[#This Row],[DOI]]</f>
        <v>doi: 10.1371/journal.pone.0186209</v>
      </c>
      <c r="AC5658" s="13" t="str">
        <f>Tableau1[[#This Row],[Authors]]&amp;", "&amp;Tableau1[[#This Row],[Title]]&amp;" "&amp;Tableau1[[#This Row],[Journal]]&amp;". "&amp;Tableau1[[#This Row],[Year]]</f>
        <v>Virgili G, Michelessi M, Miele A, Oddone F, Crescioli G, Fameli V, Lucenteforte E., STARD 2015 was reproducible in a large set of studies on glaucoma. PLoS One. 2017</v>
      </c>
    </row>
    <row r="5659" spans="1:29" x14ac:dyDescent="0.3">
      <c r="A5659">
        <v>2211</v>
      </c>
      <c r="B5659" t="s">
        <v>5444</v>
      </c>
      <c r="C5659" t="s">
        <v>15689</v>
      </c>
      <c r="D5659" t="s">
        <v>25866</v>
      </c>
      <c r="E5659" t="s">
        <v>2462</v>
      </c>
      <c r="F5659" s="10"/>
      <c r="G5659">
        <v>2017</v>
      </c>
      <c r="J5659">
        <v>0.50275320990074035</v>
      </c>
      <c r="L5659" t="s">
        <v>36681</v>
      </c>
      <c r="M5659">
        <v>28797227</v>
      </c>
      <c r="Q5659" s="10"/>
      <c r="R5659" s="11">
        <f t="shared" si="176"/>
        <v>0</v>
      </c>
      <c r="U5659" s="11">
        <f t="shared" si="177"/>
        <v>0</v>
      </c>
      <c r="Y5659" s="11">
        <f>IF(SUM(Tableau1[[#This Row],[Other access]:[Sci-hub access]])&gt;=1,1,0)</f>
        <v>0</v>
      </c>
      <c r="Z5659" s="12">
        <f>IF(OR(Tableau1[[#This Row],[Access R1 + S1+ T1 ]]&gt;=1,Tableau1[[#This Row],[Access V1 +W1 + X1]]&gt;=1),1,0)</f>
        <v>0</v>
      </c>
      <c r="AB5659" s="10" t="str">
        <f>Tableau1[[#This Row],[DOI]]</f>
        <v>doi: 10.1186/s12886-017-0535-y</v>
      </c>
      <c r="AC5659" s="13" t="str">
        <f>Tableau1[[#This Row],[Authors]]&amp;", "&amp;Tableau1[[#This Row],[Title]]&amp;" "&amp;Tableau1[[#This Row],[Journal]]&amp;". "&amp;Tableau1[[#This Row],[Year]]</f>
        <v>Atik A, Hu Y, Yu H, Yang C, Cai B, Tao Y, Li D, Chen Y, Lu L, Li G, Yuan L., Changes in macular sensitivity after half-dose photodynamic therapy for chronic central serous chorioretinopathy. BMC Ophthalmol. 2017</v>
      </c>
    </row>
    <row r="5660" spans="1:29" x14ac:dyDescent="0.3">
      <c r="A5660">
        <v>10584</v>
      </c>
      <c r="B5660" t="s">
        <v>13062</v>
      </c>
      <c r="C5660" t="s">
        <v>23227</v>
      </c>
      <c r="D5660" t="s">
        <v>33515</v>
      </c>
      <c r="E5660" t="s">
        <v>2438</v>
      </c>
      <c r="F5660" s="10"/>
      <c r="G5660">
        <v>2017</v>
      </c>
      <c r="J5660">
        <v>0.50282467171771872</v>
      </c>
      <c r="L5660" t="s">
        <v>44833</v>
      </c>
      <c r="M5660">
        <v>27190127</v>
      </c>
      <c r="Q5660" s="10"/>
      <c r="R5660" s="11">
        <f t="shared" si="176"/>
        <v>0</v>
      </c>
      <c r="U5660" s="11">
        <f t="shared" si="177"/>
        <v>0</v>
      </c>
      <c r="Y5660" s="11">
        <f>IF(SUM(Tableau1[[#This Row],[Other access]:[Sci-hub access]])&gt;=1,1,0)</f>
        <v>0</v>
      </c>
      <c r="Z5660" s="12">
        <f>IF(OR(Tableau1[[#This Row],[Access R1 + S1+ T1 ]]&gt;=1,Tableau1[[#This Row],[Access V1 +W1 + X1]]&gt;=1),1,0)</f>
        <v>0</v>
      </c>
      <c r="AB5660" s="10" t="str">
        <f>Tableau1[[#This Row],[DOI]]</f>
        <v>doi: 10.1136/bjophthalmol-2016-308679</v>
      </c>
      <c r="AC5660" s="13" t="str">
        <f>Tableau1[[#This Row],[Authors]]&amp;", "&amp;Tableau1[[#This Row],[Title]]&amp;" "&amp;Tableau1[[#This Row],[Journal]]&amp;". "&amp;Tableau1[[#This Row],[Year]]</f>
        <v>Mansour AM, Dedhia C, Chhablani J., Three-month outcome of intravitreal ziv-aflibercept in eyes with diabetic macular oedema. Br J Ophthalmol. 2017</v>
      </c>
    </row>
    <row r="5661" spans="1:29" x14ac:dyDescent="0.3">
      <c r="A5661">
        <v>6001</v>
      </c>
      <c r="B5661" t="s">
        <v>8991</v>
      </c>
      <c r="C5661" t="s">
        <v>19205</v>
      </c>
      <c r="D5661" t="s">
        <v>29421</v>
      </c>
      <c r="E5661" t="s">
        <v>2456</v>
      </c>
      <c r="F5661" s="10"/>
      <c r="G5661">
        <v>2017</v>
      </c>
      <c r="J5661">
        <v>0.50284648539726606</v>
      </c>
      <c r="L5661" t="s">
        <v>40378</v>
      </c>
      <c r="M5661">
        <v>28259869</v>
      </c>
      <c r="Q5661" s="10"/>
      <c r="R5661" s="11">
        <f t="shared" si="176"/>
        <v>0</v>
      </c>
      <c r="U5661" s="11">
        <f t="shared" si="177"/>
        <v>0</v>
      </c>
      <c r="Y5661" s="11">
        <f>IF(SUM(Tableau1[[#This Row],[Other access]:[Sci-hub access]])&gt;=1,1,0)</f>
        <v>0</v>
      </c>
      <c r="Z5661" s="12">
        <f>IF(OR(Tableau1[[#This Row],[Access R1 + S1+ T1 ]]&gt;=1,Tableau1[[#This Row],[Access V1 +W1 + X1]]&gt;=1),1,0)</f>
        <v>0</v>
      </c>
      <c r="AB5661" s="10" t="str">
        <f>Tableau1[[#This Row],[DOI]]</f>
        <v>doi: 10.1159/000458538</v>
      </c>
      <c r="AC5661" s="13" t="str">
        <f>Tableau1[[#This Row],[Authors]]&amp;", "&amp;Tableau1[[#This Row],[Title]]&amp;" "&amp;Tableau1[[#This Row],[Journal]]&amp;". "&amp;Tableau1[[#This Row],[Year]]</f>
        <v>Yamamoto A, Okada AA, Nakayama M, Yoshida Y, Kobayashi H., One-Year Outcomes of a Treat-and-Extend Regimen of Aflibercept for Exudative Age-Related Macular Degeneration. Ophthalmologica. 2017</v>
      </c>
    </row>
    <row r="5662" spans="1:29" x14ac:dyDescent="0.3">
      <c r="A5662">
        <v>2865</v>
      </c>
      <c r="B5662" t="s">
        <v>6066</v>
      </c>
      <c r="C5662" t="s">
        <v>16312</v>
      </c>
      <c r="D5662" t="s">
        <v>26490</v>
      </c>
      <c r="E5662" t="s">
        <v>2468</v>
      </c>
      <c r="F5662" s="10"/>
      <c r="G5662">
        <v>2017</v>
      </c>
      <c r="J5662">
        <v>0.5028476446951291</v>
      </c>
      <c r="L5662" t="s">
        <v>37324</v>
      </c>
      <c r="M5662">
        <v>28671924</v>
      </c>
      <c r="Q5662" s="10"/>
      <c r="R5662" s="11">
        <f t="shared" si="176"/>
        <v>0</v>
      </c>
      <c r="U5662" s="11">
        <f t="shared" si="177"/>
        <v>0</v>
      </c>
      <c r="Y5662" s="11">
        <f>IF(SUM(Tableau1[[#This Row],[Other access]:[Sci-hub access]])&gt;=1,1,0)</f>
        <v>0</v>
      </c>
      <c r="Z5662" s="12">
        <f>IF(OR(Tableau1[[#This Row],[Access R1 + S1+ T1 ]]&gt;=1,Tableau1[[#This Row],[Access V1 +W1 + X1]]&gt;=1),1,0)</f>
        <v>0</v>
      </c>
      <c r="AB5662" s="10" t="str">
        <f>Tableau1[[#This Row],[DOI]]</f>
        <v>doi: 10.1097/IJG.0000000000000718</v>
      </c>
      <c r="AC5662" s="13" t="str">
        <f>Tableau1[[#This Row],[Authors]]&amp;", "&amp;Tableau1[[#This Row],[Title]]&amp;" "&amp;Tableau1[[#This Row],[Journal]]&amp;". "&amp;Tableau1[[#This Row],[Year]]</f>
        <v>Torres LA, Vianna JR, Nicolela MT., Long-term Outcome of Surgical Treatment for Late Intraocular Lens Dislocation Associated With High Intraocular Pressure: A Case Series. J Glaucoma. 2017</v>
      </c>
    </row>
    <row r="5663" spans="1:29" x14ac:dyDescent="0.3">
      <c r="A5663">
        <v>1165</v>
      </c>
      <c r="B5663" t="s">
        <v>4427</v>
      </c>
      <c r="C5663" t="s">
        <v>14680</v>
      </c>
      <c r="D5663" t="s">
        <v>24848</v>
      </c>
      <c r="E5663" t="s">
        <v>3216</v>
      </c>
      <c r="F5663" s="10"/>
      <c r="G5663">
        <v>2017</v>
      </c>
      <c r="J5663">
        <v>0.50289166861856738</v>
      </c>
      <c r="L5663" t="s">
        <v>35652</v>
      </c>
      <c r="M5663">
        <v>28993186</v>
      </c>
      <c r="Q5663" s="10"/>
      <c r="R5663" s="11">
        <f t="shared" si="176"/>
        <v>0</v>
      </c>
      <c r="U5663" s="11">
        <f t="shared" si="177"/>
        <v>0</v>
      </c>
      <c r="Y5663" s="11">
        <f>IF(SUM(Tableau1[[#This Row],[Other access]:[Sci-hub access]])&gt;=1,1,0)</f>
        <v>0</v>
      </c>
      <c r="Z5663" s="12">
        <f>IF(OR(Tableau1[[#This Row],[Access R1 + S1+ T1 ]]&gt;=1,Tableau1[[#This Row],[Access V1 +W1 + X1]]&gt;=1),1,0)</f>
        <v>0</v>
      </c>
      <c r="AB5663" s="10" t="str">
        <f>Tableau1[[#This Row],[DOI]]</f>
        <v>doi: 10.1016/j.tox.2017.10.005</v>
      </c>
      <c r="AC5663" s="13" t="str">
        <f>Tableau1[[#This Row],[Authors]]&amp;", "&amp;Tableau1[[#This Row],[Title]]&amp;" "&amp;Tableau1[[#This Row],[Journal]]&amp;". "&amp;Tableau1[[#This Row],[Year]]</f>
        <v>Kumar P, Nag TC, Jha KA, Dey SK, Kathpalia P, Maurya M, Gupta CL, Bhatia J, Roy TS, Wadhwa S., Experimental oral iron administration: Histological investigations and expressions of iron handling proteins in rat retina with aging. Toxicology. 2017</v>
      </c>
    </row>
    <row r="5664" spans="1:29" x14ac:dyDescent="0.3">
      <c r="A5664">
        <v>10110</v>
      </c>
      <c r="B5664" t="s">
        <v>12622</v>
      </c>
      <c r="C5664" t="s">
        <v>22789</v>
      </c>
      <c r="D5664" t="s">
        <v>33071</v>
      </c>
      <c r="E5664" t="s">
        <v>3252</v>
      </c>
      <c r="F5664" s="10"/>
      <c r="G5664">
        <v>2017</v>
      </c>
      <c r="J5664">
        <v>0.50289407891731752</v>
      </c>
      <c r="L5664" t="s">
        <v>44366</v>
      </c>
      <c r="M5664">
        <v>27469220</v>
      </c>
      <c r="Q5664" s="10"/>
      <c r="R5664" s="11">
        <f t="shared" si="176"/>
        <v>0</v>
      </c>
      <c r="U5664" s="11">
        <f t="shared" si="177"/>
        <v>0</v>
      </c>
      <c r="Y5664" s="11">
        <f>IF(SUM(Tableau1[[#This Row],[Other access]:[Sci-hub access]])&gt;=1,1,0)</f>
        <v>0</v>
      </c>
      <c r="Z5664" s="12">
        <f>IF(OR(Tableau1[[#This Row],[Access R1 + S1+ T1 ]]&gt;=1,Tableau1[[#This Row],[Access V1 +W1 + X1]]&gt;=1),1,0)</f>
        <v>0</v>
      </c>
      <c r="AB5664" s="10" t="str">
        <f>Tableau1[[#This Row],[DOI]]</f>
        <v>doi: 10.1208/s12249-016-0589-9</v>
      </c>
      <c r="AC5664" s="13" t="str">
        <f>Tableau1[[#This Row],[Authors]]&amp;", "&amp;Tableau1[[#This Row],[Title]]&amp;" "&amp;Tableau1[[#This Row],[Journal]]&amp;". "&amp;Tableau1[[#This Row],[Year]]</f>
        <v>Soliman OAE, Mohamed EAM, El-Dahan MS, Khatera NAA., Potential Use of Cyclodextrin Complexes for Enhanced Stability, Anti-inflammatory Efficacy, and Ocular Bioavailability of Loteprednol Etabonate. AAPS PharmSciTech. 2017</v>
      </c>
    </row>
    <row r="5665" spans="1:29" x14ac:dyDescent="0.3">
      <c r="A5665">
        <v>6158</v>
      </c>
      <c r="B5665" t="s">
        <v>9123</v>
      </c>
      <c r="C5665" t="s">
        <v>19337</v>
      </c>
      <c r="D5665" t="s">
        <v>29554</v>
      </c>
      <c r="E5665" t="s">
        <v>34305</v>
      </c>
      <c r="F5665" s="10"/>
      <c r="G5665">
        <v>2017</v>
      </c>
      <c r="J5665">
        <v>0.50291353230015334</v>
      </c>
      <c r="L5665" t="s">
        <v>40530</v>
      </c>
      <c r="M5665">
        <v>28242733</v>
      </c>
      <c r="Q5665" s="10"/>
      <c r="R5665" s="11">
        <f t="shared" si="176"/>
        <v>0</v>
      </c>
      <c r="U5665" s="11">
        <f t="shared" si="177"/>
        <v>0</v>
      </c>
      <c r="Y5665" s="11">
        <f>IF(SUM(Tableau1[[#This Row],[Other access]:[Sci-hub access]])&gt;=1,1,0)</f>
        <v>0</v>
      </c>
      <c r="Z5665" s="12">
        <f>IF(OR(Tableau1[[#This Row],[Access R1 + S1+ T1 ]]&gt;=1,Tableau1[[#This Row],[Access V1 +W1 + X1]]&gt;=1),1,0)</f>
        <v>0</v>
      </c>
      <c r="AB5665" s="10" t="str">
        <f>Tableau1[[#This Row],[DOI]]</f>
        <v>doi: 10.1098/rstb.2016.0199</v>
      </c>
      <c r="AC5665" s="13" t="str">
        <f>Tableau1[[#This Row],[Authors]]&amp;", "&amp;Tableau1[[#This Row],[Title]]&amp;" "&amp;Tableau1[[#This Row],[Journal]]&amp;". "&amp;Tableau1[[#This Row],[Year]]</f>
        <v>Zee DS, Jareonsettasin P, Leigh RJ., Ocular stability and set-point adaptation. Philos Trans R Soc Lond B Biol Sci. 2017</v>
      </c>
    </row>
    <row r="5666" spans="1:29" x14ac:dyDescent="0.3">
      <c r="A5666">
        <v>5322</v>
      </c>
      <c r="B5666" t="s">
        <v>8380</v>
      </c>
      <c r="C5666" t="s">
        <v>18603</v>
      </c>
      <c r="D5666" t="s">
        <v>28810</v>
      </c>
      <c r="E5666" t="s">
        <v>34254</v>
      </c>
      <c r="F5666" s="10"/>
      <c r="G5666">
        <v>2017</v>
      </c>
      <c r="J5666">
        <v>0.50291639134454957</v>
      </c>
      <c r="L5666" t="s">
        <v>39717</v>
      </c>
      <c r="M5666">
        <v>28349329</v>
      </c>
      <c r="Q5666" s="10"/>
      <c r="R5666" s="11">
        <f t="shared" si="176"/>
        <v>0</v>
      </c>
      <c r="U5666" s="11">
        <f t="shared" si="177"/>
        <v>0</v>
      </c>
      <c r="Y5666" s="11">
        <f>IF(SUM(Tableau1[[#This Row],[Other access]:[Sci-hub access]])&gt;=1,1,0)</f>
        <v>0</v>
      </c>
      <c r="Z5666" s="12">
        <f>IF(OR(Tableau1[[#This Row],[Access R1 + S1+ T1 ]]&gt;=1,Tableau1[[#This Row],[Access V1 +W1 + X1]]&gt;=1),1,0)</f>
        <v>0</v>
      </c>
      <c r="AB5666" s="10" t="str">
        <f>Tableau1[[#This Row],[DOI]]</f>
        <v>doi: 10.1007/s40261-017-0509-0</v>
      </c>
      <c r="AC5666" s="13" t="str">
        <f>Tableau1[[#This Row],[Authors]]&amp;", "&amp;Tableau1[[#This Row],[Title]]&amp;" "&amp;Tableau1[[#This Row],[Journal]]&amp;". "&amp;Tableau1[[#This Row],[Year]]</f>
        <v>Matsumura R, Inoue T, Matsumura A, Tanihara H., Efficacy of Ripasudil as a Second-line Medication in Addition to a Prostaglandin Analog in Patients with Exfoliation Glaucoma: A Pilot Study. Clin Drug Investig. 2017</v>
      </c>
    </row>
    <row r="5667" spans="1:29" x14ac:dyDescent="0.3">
      <c r="A5667">
        <v>5503</v>
      </c>
      <c r="B5667" t="s">
        <v>8548</v>
      </c>
      <c r="C5667" t="s">
        <v>18769</v>
      </c>
      <c r="D5667" t="s">
        <v>28978</v>
      </c>
      <c r="E5667" t="s">
        <v>2861</v>
      </c>
      <c r="F5667" s="10"/>
      <c r="G5667">
        <v>2017</v>
      </c>
      <c r="J5667">
        <v>0.50294172226157674</v>
      </c>
      <c r="L5667" t="s">
        <v>39890</v>
      </c>
      <c r="M5667">
        <v>28328584</v>
      </c>
      <c r="Q5667" s="10"/>
      <c r="R5667" s="11">
        <f t="shared" si="176"/>
        <v>0</v>
      </c>
      <c r="U5667" s="11">
        <f t="shared" si="177"/>
        <v>0</v>
      </c>
      <c r="Y5667" s="11">
        <f>IF(SUM(Tableau1[[#This Row],[Other access]:[Sci-hub access]])&gt;=1,1,0)</f>
        <v>0</v>
      </c>
      <c r="Z5667" s="12">
        <f>IF(OR(Tableau1[[#This Row],[Access R1 + S1+ T1 ]]&gt;=1,Tableau1[[#This Row],[Access V1 +W1 + X1]]&gt;=1),1,0)</f>
        <v>0</v>
      </c>
      <c r="AB5667" s="10" t="str">
        <f>Tableau1[[#This Row],[DOI]]</f>
        <v>doi: 10.1213/XAA.0000000000000486</v>
      </c>
      <c r="AC5667" s="13" t="str">
        <f>Tableau1[[#This Row],[Authors]]&amp;", "&amp;Tableau1[[#This Row],[Title]]&amp;" "&amp;Tableau1[[#This Row],[Journal]]&amp;". "&amp;Tableau1[[#This Row],[Year]]</f>
        <v>Bryskin RB, Shillingford M, Hunter L, Maryak BN., Spontaneous Hyphema in a Pediatric Patient After Tetralogy of Fallot Repair: A Case Report. A A Case Rep. 2017</v>
      </c>
    </row>
    <row r="5668" spans="1:29" x14ac:dyDescent="0.3">
      <c r="A5668">
        <v>10124</v>
      </c>
      <c r="B5668" t="s">
        <v>12634</v>
      </c>
      <c r="C5668" t="s">
        <v>22802</v>
      </c>
      <c r="D5668" t="s">
        <v>33084</v>
      </c>
      <c r="E5668" t="s">
        <v>2445</v>
      </c>
      <c r="F5668" s="10"/>
      <c r="G5668">
        <v>2017</v>
      </c>
      <c r="J5668">
        <v>0.50297488624424158</v>
      </c>
      <c r="L5668" t="s">
        <v>44379</v>
      </c>
      <c r="M5668">
        <v>27465571</v>
      </c>
      <c r="Q5668" s="10"/>
      <c r="R5668" s="11">
        <f t="shared" si="176"/>
        <v>0</v>
      </c>
      <c r="U5668" s="11">
        <f t="shared" si="177"/>
        <v>0</v>
      </c>
      <c r="Y5668" s="11">
        <f>IF(SUM(Tableau1[[#This Row],[Other access]:[Sci-hub access]])&gt;=1,1,0)</f>
        <v>0</v>
      </c>
      <c r="Z5668" s="12">
        <f>IF(OR(Tableau1[[#This Row],[Access R1 + S1+ T1 ]]&gt;=1,Tableau1[[#This Row],[Access V1 +W1 + X1]]&gt;=1),1,0)</f>
        <v>0</v>
      </c>
      <c r="AB5668" s="10" t="str">
        <f>Tableau1[[#This Row],[DOI]]</f>
        <v>doi: 10.1097/IAE.0000000000001219</v>
      </c>
      <c r="AC5668" s="13" t="str">
        <f>Tableau1[[#This Row],[Authors]]&amp;", "&amp;Tableau1[[#This Row],[Title]]&amp;" "&amp;Tableau1[[#This Row],[Journal]]&amp;". "&amp;Tableau1[[#This Row],[Year]]</f>
        <v>van Deemter M, Bank RA, Vehof J, Hooymans JM, Los LI., FACTORS ASSOCIATED WITH PENTOSIDINE ACCUMULATION IN THE HUMAN VITREOUS. Retina. 2017</v>
      </c>
    </row>
    <row r="5669" spans="1:29" x14ac:dyDescent="0.3">
      <c r="A5669">
        <v>572</v>
      </c>
      <c r="B5669" t="s">
        <v>3835</v>
      </c>
      <c r="C5669" t="s">
        <v>14091</v>
      </c>
      <c r="D5669" t="s">
        <v>24255</v>
      </c>
      <c r="E5669" t="s">
        <v>2486</v>
      </c>
      <c r="F5669" s="10"/>
      <c r="G5669">
        <v>2018</v>
      </c>
      <c r="J5669">
        <v>0.50306494059980267</v>
      </c>
      <c r="L5669" t="s">
        <v>35071</v>
      </c>
      <c r="M5669">
        <v>29178249</v>
      </c>
      <c r="Q5669" s="10"/>
      <c r="R5669" s="11">
        <f t="shared" si="176"/>
        <v>0</v>
      </c>
      <c r="U5669" s="11">
        <f t="shared" si="177"/>
        <v>0</v>
      </c>
      <c r="Y5669" s="11">
        <f>IF(SUM(Tableau1[[#This Row],[Other access]:[Sci-hub access]])&gt;=1,1,0)</f>
        <v>0</v>
      </c>
      <c r="Z5669" s="12">
        <f>IF(OR(Tableau1[[#This Row],[Access R1 + S1+ T1 ]]&gt;=1,Tableau1[[#This Row],[Access V1 +W1 + X1]]&gt;=1),1,0)</f>
        <v>0</v>
      </c>
      <c r="AB5669" s="10" t="str">
        <f>Tableau1[[#This Row],[DOI]]</f>
        <v>doi: 10.1111/aos.13613</v>
      </c>
      <c r="AC5669" s="13" t="str">
        <f>Tableau1[[#This Row],[Authors]]&amp;", "&amp;Tableau1[[#This Row],[Title]]&amp;" "&amp;Tableau1[[#This Row],[Journal]]&amp;". "&amp;Tableau1[[#This Row],[Year]]</f>
        <v>van der Heijden AA, Abramoff MD, Verbraak F, van Hecke MV, Liem A, Nijpels G., Validation of automated screening for referable diabetic retinopathy with the IDx-DR device in the Hoorn Diabetes Care System. Acta Ophthalmol. 2018</v>
      </c>
    </row>
    <row r="5670" spans="1:29" x14ac:dyDescent="0.3">
      <c r="A5670">
        <v>7269</v>
      </c>
      <c r="B5670" t="s">
        <v>10091</v>
      </c>
      <c r="C5670" t="s">
        <v>20293</v>
      </c>
      <c r="D5670" t="s">
        <v>30525</v>
      </c>
      <c r="E5670" t="s">
        <v>2528</v>
      </c>
      <c r="F5670" s="10"/>
      <c r="G5670">
        <v>2017</v>
      </c>
      <c r="J5670">
        <v>0.50327727996937677</v>
      </c>
      <c r="L5670" t="s">
        <v>41625</v>
      </c>
      <c r="M5670">
        <v>28111184</v>
      </c>
      <c r="Q5670" s="10"/>
      <c r="R5670" s="11">
        <f t="shared" si="176"/>
        <v>0</v>
      </c>
      <c r="U5670" s="11">
        <f t="shared" si="177"/>
        <v>0</v>
      </c>
      <c r="Y5670" s="11">
        <f>IF(SUM(Tableau1[[#This Row],[Other access]:[Sci-hub access]])&gt;=1,1,0)</f>
        <v>0</v>
      </c>
      <c r="Z5670" s="12">
        <f>IF(OR(Tableau1[[#This Row],[Access R1 + S1+ T1 ]]&gt;=1,Tableau1[[#This Row],[Access V1 +W1 + X1]]&gt;=1),1,0)</f>
        <v>0</v>
      </c>
      <c r="AB5670" s="10" t="str">
        <f>Tableau1[[#This Row],[DOI]]</f>
        <v>doi: 10.1016/j.ejmg.2017.01.007</v>
      </c>
      <c r="AC5670" s="13" t="str">
        <f>Tableau1[[#This Row],[Authors]]&amp;", "&amp;Tableau1[[#This Row],[Title]]&amp;" "&amp;Tableau1[[#This Row],[Journal]]&amp;". "&amp;Tableau1[[#This Row],[Year]]</f>
        <v>Ergun SG, Akay GG, Ergun MA, Perçin EF., LRP5-linked osteoporosis-pseudoglioma syndrome mimicking isolated microphthalmia. Eur J Med Genet. 2017</v>
      </c>
    </row>
    <row r="5671" spans="1:29" x14ac:dyDescent="0.3">
      <c r="A5671">
        <v>9137</v>
      </c>
      <c r="B5671" t="s">
        <v>1937</v>
      </c>
      <c r="C5671" t="s">
        <v>1938</v>
      </c>
      <c r="D5671" t="s">
        <v>1939</v>
      </c>
      <c r="E5671" t="s">
        <v>3249</v>
      </c>
      <c r="F5671" s="10"/>
      <c r="G5671">
        <v>2017</v>
      </c>
      <c r="J5671">
        <v>0.50327949345737766</v>
      </c>
      <c r="L5671" t="s">
        <v>43453</v>
      </c>
      <c r="M5671">
        <v>27776949</v>
      </c>
      <c r="Q5671" s="10"/>
      <c r="R5671" s="11">
        <f t="shared" si="176"/>
        <v>0</v>
      </c>
      <c r="U5671" s="11">
        <f t="shared" si="177"/>
        <v>0</v>
      </c>
      <c r="Y5671" s="11">
        <f>IF(SUM(Tableau1[[#This Row],[Other access]:[Sci-hub access]])&gt;=1,1,0)</f>
        <v>0</v>
      </c>
      <c r="Z5671" s="12">
        <f>IF(OR(Tableau1[[#This Row],[Access R1 + S1+ T1 ]]&gt;=1,Tableau1[[#This Row],[Access V1 +W1 + X1]]&gt;=1),1,0)</f>
        <v>0</v>
      </c>
      <c r="AB5671" s="10" t="str">
        <f>Tableau1[[#This Row],[DOI]]</f>
        <v>doi: 10.1016/j.ejim.2016.10.011</v>
      </c>
      <c r="AC5671" s="13" t="str">
        <f>Tableau1[[#This Row],[Authors]]&amp;", "&amp;Tableau1[[#This Row],[Title]]&amp;" "&amp;Tableau1[[#This Row],[Journal]]&amp;". "&amp;Tableau1[[#This Row],[Year]]</f>
        <v>Watad A, Tiosano S, Yahav D, Comaneshter D, Shoenfeld Y, Cohen AD, Amital H., Behçet's disease‬ and familial Mediterranean fever: Two sides of the same coin or just an association? A cross-sectional study‬. Eur J Intern Med. 2017</v>
      </c>
    </row>
    <row r="5672" spans="1:29" x14ac:dyDescent="0.3">
      <c r="A5672">
        <v>2070</v>
      </c>
      <c r="B5672" t="s">
        <v>5309</v>
      </c>
      <c r="C5672" t="s">
        <v>15554</v>
      </c>
      <c r="D5672" t="s">
        <v>25731</v>
      </c>
      <c r="E5672" t="s">
        <v>2511</v>
      </c>
      <c r="F5672" s="10"/>
      <c r="G5672">
        <v>2017</v>
      </c>
      <c r="J5672">
        <v>0.50338524030769549</v>
      </c>
      <c r="L5672" t="s">
        <v>36541</v>
      </c>
      <c r="M5672">
        <v>28820172</v>
      </c>
      <c r="Q5672" s="10"/>
      <c r="R5672" s="11">
        <f t="shared" si="176"/>
        <v>0</v>
      </c>
      <c r="U5672" s="11">
        <f t="shared" si="177"/>
        <v>0</v>
      </c>
      <c r="Y5672" s="11">
        <f>IF(SUM(Tableau1[[#This Row],[Other access]:[Sci-hub access]])&gt;=1,1,0)</f>
        <v>0</v>
      </c>
      <c r="Z5672" s="12">
        <f>IF(OR(Tableau1[[#This Row],[Access R1 + S1+ T1 ]]&gt;=1,Tableau1[[#This Row],[Access V1 +W1 + X1]]&gt;=1),1,0)</f>
        <v>0</v>
      </c>
      <c r="AB5672" s="10" t="str">
        <f>Tableau1[[#This Row],[DOI]]</f>
        <v>doi: 10.4103/ijo.IJO_221_17</v>
      </c>
      <c r="AC5672" s="13" t="str">
        <f>Tableau1[[#This Row],[Authors]]&amp;", "&amp;Tableau1[[#This Row],[Title]]&amp;" "&amp;Tableau1[[#This Row],[Journal]]&amp;". "&amp;Tableau1[[#This Row],[Year]]</f>
        <v>Alam MS, Noronha OV, Mukherjee B., Timing of surgery in traumatic globe dislocation. Indian J Ophthalmol. 2017</v>
      </c>
    </row>
    <row r="5673" spans="1:29" x14ac:dyDescent="0.3">
      <c r="A5673">
        <v>9100</v>
      </c>
      <c r="B5673" t="s">
        <v>1916</v>
      </c>
      <c r="C5673" t="s">
        <v>1917</v>
      </c>
      <c r="D5673" t="s">
        <v>1918</v>
      </c>
      <c r="E5673" t="s">
        <v>3068</v>
      </c>
      <c r="F5673" s="10"/>
      <c r="G5673">
        <v>2017</v>
      </c>
      <c r="J5673">
        <v>0.50341342106602283</v>
      </c>
      <c r="L5673" t="s">
        <v>43421</v>
      </c>
      <c r="M5673">
        <v>27785575</v>
      </c>
      <c r="Q5673" s="10"/>
      <c r="R5673" s="11">
        <f t="shared" si="176"/>
        <v>0</v>
      </c>
      <c r="U5673" s="11">
        <f t="shared" si="177"/>
        <v>0</v>
      </c>
      <c r="Y5673" s="11">
        <f>IF(SUM(Tableau1[[#This Row],[Other access]:[Sci-hub access]])&gt;=1,1,0)</f>
        <v>0</v>
      </c>
      <c r="Z5673" s="12">
        <f>IF(OR(Tableau1[[#This Row],[Access R1 + S1+ T1 ]]&gt;=1,Tableau1[[#This Row],[Access V1 +W1 + X1]]&gt;=1),1,0)</f>
        <v>0</v>
      </c>
      <c r="AB5673" s="10" t="str">
        <f>Tableau1[[#This Row],[DOI]]</f>
        <v>doi: 10.1007/s10396-016-0751-8</v>
      </c>
      <c r="AC5673" s="13" t="str">
        <f>Tableau1[[#This Row],[Authors]]&amp;", "&amp;Tableau1[[#This Row],[Title]]&amp;" "&amp;Tableau1[[#This Row],[Journal]]&amp;". "&amp;Tableau1[[#This Row],[Year]]</f>
        <v>Buke B, Canverenler E, İpek G, Canverenler S, Akkaya H., Diagnosis of Joubert syndrome via ultrasonography. J Med Ultrason (2001). 2017</v>
      </c>
    </row>
    <row r="5674" spans="1:29" x14ac:dyDescent="0.3">
      <c r="A5674">
        <v>5623</v>
      </c>
      <c r="B5674" t="s">
        <v>664</v>
      </c>
      <c r="C5674" t="s">
        <v>665</v>
      </c>
      <c r="D5674" t="s">
        <v>666</v>
      </c>
      <c r="E5674" t="s">
        <v>2646</v>
      </c>
      <c r="F5674" s="10"/>
      <c r="G5674">
        <v>2017</v>
      </c>
      <c r="J5674">
        <v>0.50365202350823157</v>
      </c>
      <c r="L5674" t="s">
        <v>40010</v>
      </c>
      <c r="M5674">
        <v>28304244</v>
      </c>
      <c r="Q5674" s="10"/>
      <c r="R5674" s="11">
        <f t="shared" si="176"/>
        <v>0</v>
      </c>
      <c r="U5674" s="11">
        <f t="shared" si="177"/>
        <v>0</v>
      </c>
      <c r="Y5674" s="11">
        <f>IF(SUM(Tableau1[[#This Row],[Other access]:[Sci-hub access]])&gt;=1,1,0)</f>
        <v>0</v>
      </c>
      <c r="Z5674" s="12">
        <f>IF(OR(Tableau1[[#This Row],[Access R1 + S1+ T1 ]]&gt;=1,Tableau1[[#This Row],[Access V1 +W1 + X1]]&gt;=1),1,0)</f>
        <v>0</v>
      </c>
      <c r="AB5674" s="10" t="str">
        <f>Tableau1[[#This Row],[DOI]]</f>
        <v>doi: 10.1017/S0952523816000195</v>
      </c>
      <c r="AC5674" s="13" t="str">
        <f>Tableau1[[#This Row],[Authors]]&amp;", "&amp;Tableau1[[#This Row],[Title]]&amp;" "&amp;Tableau1[[#This Row],[Journal]]&amp;". "&amp;Tableau1[[#This Row],[Year]]</f>
        <v>Ward AH, Siegwart JT, Frost MR, Norton TT., Intravitreally-administered dopamine D2-like (and D4), but not D1-like, receptor agonists reduce form-deprivation myopia in tree shrews. Vis Neurosci. 2017</v>
      </c>
    </row>
    <row r="5675" spans="1:29" ht="28.8" x14ac:dyDescent="0.3">
      <c r="A5675">
        <v>5858</v>
      </c>
      <c r="B5675" t="s">
        <v>8873</v>
      </c>
      <c r="C5675" t="s">
        <v>19089</v>
      </c>
      <c r="D5675" t="s">
        <v>29303</v>
      </c>
      <c r="E5675" t="s">
        <v>34246</v>
      </c>
      <c r="F5675" s="10"/>
      <c r="G5675">
        <v>2017</v>
      </c>
      <c r="J5675">
        <v>0.50382275460092807</v>
      </c>
      <c r="L5675" t="s">
        <v>40240</v>
      </c>
      <c r="M5675">
        <v>28279572</v>
      </c>
      <c r="Q5675" s="10"/>
      <c r="R5675" s="11">
        <f t="shared" si="176"/>
        <v>0</v>
      </c>
      <c r="U5675" s="11">
        <f t="shared" si="177"/>
        <v>0</v>
      </c>
      <c r="Y5675" s="11">
        <f>IF(SUM(Tableau1[[#This Row],[Other access]:[Sci-hub access]])&gt;=1,1,0)</f>
        <v>0</v>
      </c>
      <c r="Z5675" s="12">
        <f>IF(OR(Tableau1[[#This Row],[Access R1 + S1+ T1 ]]&gt;=1,Tableau1[[#This Row],[Access V1 +W1 + X1]]&gt;=1),1,0)</f>
        <v>0</v>
      </c>
      <c r="AB5675" s="10" t="str">
        <f>Tableau1[[#This Row],[DOI]]</f>
        <v>doi: 10.1016/j.jdiacomp.2017.02.011</v>
      </c>
      <c r="AC5675" s="13" t="str">
        <f>Tableau1[[#This Row],[Authors]]&amp;", "&amp;Tableau1[[#This Row],[Title]]&amp;" "&amp;Tableau1[[#This Row],[Journal]]&amp;". "&amp;Tableau1[[#This Row],[Year]]</f>
        <v>Sinha S, Saxena S, Prasad S, Mahdi AA, Bhasker SK, Das S, Krasnik V, Caprnda M, Opatrilova R, Kruzliak P., Association of serum levels of anti-myeloperoxidase antibody with retinal photoreceptor ellipsoid zone disruption in diabetic retinopathy. J Diabetes Complications. 2017</v>
      </c>
    </row>
    <row r="5676" spans="1:29" ht="28.8" x14ac:dyDescent="0.3">
      <c r="A5676">
        <v>6133</v>
      </c>
      <c r="B5676" t="s">
        <v>9102</v>
      </c>
      <c r="C5676" t="s">
        <v>19316</v>
      </c>
      <c r="D5676" t="s">
        <v>29533</v>
      </c>
      <c r="E5676" t="s">
        <v>2456</v>
      </c>
      <c r="F5676" s="10"/>
      <c r="G5676">
        <v>2017</v>
      </c>
      <c r="J5676">
        <v>0.50420361028172467</v>
      </c>
      <c r="L5676" t="s">
        <v>40505</v>
      </c>
      <c r="M5676">
        <v>28245442</v>
      </c>
      <c r="Q5676" s="10"/>
      <c r="R5676" s="11">
        <f t="shared" si="176"/>
        <v>0</v>
      </c>
      <c r="U5676" s="11">
        <f t="shared" si="177"/>
        <v>0</v>
      </c>
      <c r="Y5676" s="11">
        <f>IF(SUM(Tableau1[[#This Row],[Other access]:[Sci-hub access]])&gt;=1,1,0)</f>
        <v>0</v>
      </c>
      <c r="Z5676" s="12">
        <f>IF(OR(Tableau1[[#This Row],[Access R1 + S1+ T1 ]]&gt;=1,Tableau1[[#This Row],[Access V1 +W1 + X1]]&gt;=1),1,0)</f>
        <v>0</v>
      </c>
      <c r="AB5676" s="10" t="str">
        <f>Tableau1[[#This Row],[DOI]]</f>
        <v>doi: 10.1159/000452769</v>
      </c>
      <c r="AC5676" s="13" t="str">
        <f>Tableau1[[#This Row],[Authors]]&amp;", "&amp;Tableau1[[#This Row],[Title]]&amp;" "&amp;Tableau1[[#This Row],[Journal]]&amp;". "&amp;Tableau1[[#This Row],[Year]]</f>
        <v>Casini G, Loiudice P, Lazzeri S, Pellegrini M, Ripandelli G, Figus M, Dalle Lucche F, Cirmi G, Nardi M., Analysis of Choroidal Thickness Change after 25-Gauge Vitrectomy for Idiopathic Epiretinal Membrane with or without Phacoemulsification and Intraocular Lens Implantation. Ophthalmologica. 2017</v>
      </c>
    </row>
    <row r="5677" spans="1:29" ht="28.8" x14ac:dyDescent="0.3">
      <c r="A5677">
        <v>2334</v>
      </c>
      <c r="B5677" t="s">
        <v>5563</v>
      </c>
      <c r="C5677" t="s">
        <v>15808</v>
      </c>
      <c r="D5677" t="s">
        <v>25985</v>
      </c>
      <c r="E5677" t="s">
        <v>34085</v>
      </c>
      <c r="F5677" s="10"/>
      <c r="G5677">
        <v>2017</v>
      </c>
      <c r="J5677">
        <v>0.50446848952601553</v>
      </c>
      <c r="L5677" t="s">
        <v>36799</v>
      </c>
      <c r="M5677">
        <v>28766925</v>
      </c>
      <c r="Q5677" s="10"/>
      <c r="R5677" s="11">
        <f t="shared" si="176"/>
        <v>0</v>
      </c>
      <c r="U5677" s="11">
        <f t="shared" si="177"/>
        <v>0</v>
      </c>
      <c r="Y5677" s="11">
        <f>IF(SUM(Tableau1[[#This Row],[Other access]:[Sci-hub access]])&gt;=1,1,0)</f>
        <v>0</v>
      </c>
      <c r="Z5677" s="12">
        <f>IF(OR(Tableau1[[#This Row],[Access R1 + S1+ T1 ]]&gt;=1,Tableau1[[#This Row],[Access V1 +W1 + X1]]&gt;=1),1,0)</f>
        <v>0</v>
      </c>
      <c r="AB5677" s="10" t="str">
        <f>Tableau1[[#This Row],[DOI]]</f>
        <v>doi: 10.1002/ajmg.b.32570</v>
      </c>
      <c r="AC5677" s="13" t="str">
        <f>Tableau1[[#This Row],[Authors]]&amp;", "&amp;Tableau1[[#This Row],[Title]]&amp;" "&amp;Tableau1[[#This Row],[Journal]]&amp;". "&amp;Tableau1[[#This Row],[Year]]</f>
        <v>Castori M, Morlino S, Ungelenk M, Pareyson D, Salsano E, Grammatico P, Tolosano E, Kurth I, Chiabrando D., Posterior column ataxia with retinitis pigmentosa coexisting with sensory-autonomic neuropathy and leukemia due to the homozygous p.Pro221Ser FLVCR1 mutation. Am J Med Genet B Neuropsychiatr Genet. 2017</v>
      </c>
    </row>
    <row r="5678" spans="1:29" x14ac:dyDescent="0.3">
      <c r="A5678">
        <v>7092</v>
      </c>
      <c r="B5678" t="s">
        <v>9943</v>
      </c>
      <c r="C5678" t="s">
        <v>20146</v>
      </c>
      <c r="D5678" t="s">
        <v>30377</v>
      </c>
      <c r="E5678" t="s">
        <v>2597</v>
      </c>
      <c r="F5678" s="10"/>
      <c r="G5678">
        <v>2017</v>
      </c>
      <c r="J5678">
        <v>0.50447843865097941</v>
      </c>
      <c r="L5678" t="s">
        <v>41448</v>
      </c>
      <c r="M5678">
        <v>28129025</v>
      </c>
      <c r="Q5678" s="10"/>
      <c r="R5678" s="11">
        <f t="shared" si="176"/>
        <v>0</v>
      </c>
      <c r="U5678" s="11">
        <f t="shared" si="177"/>
        <v>0</v>
      </c>
      <c r="Y5678" s="11">
        <f>IF(SUM(Tableau1[[#This Row],[Other access]:[Sci-hub access]])&gt;=1,1,0)</f>
        <v>0</v>
      </c>
      <c r="Z5678" s="12">
        <f>IF(OR(Tableau1[[#This Row],[Access R1 + S1+ T1 ]]&gt;=1,Tableau1[[#This Row],[Access V1 +W1 + X1]]&gt;=1),1,0)</f>
        <v>0</v>
      </c>
      <c r="AB5678" s="10" t="str">
        <f>Tableau1[[#This Row],[DOI]]</f>
        <v>doi: 10.1080/01676830.2017.1279650</v>
      </c>
      <c r="AC5678" s="13" t="str">
        <f>Tableau1[[#This Row],[Authors]]&amp;", "&amp;Tableau1[[#This Row],[Title]]&amp;" "&amp;Tableau1[[#This Row],[Journal]]&amp;". "&amp;Tableau1[[#This Row],[Year]]</f>
        <v>Thomas GN, Chan J, Sundar G, Amrith S., Outcomes of levator advancement and Müller muscle-conjunctiva resection for the repair of upper eyelid ptosis. Orbit. 2017</v>
      </c>
    </row>
    <row r="5679" spans="1:29" x14ac:dyDescent="0.3">
      <c r="A5679">
        <v>10751</v>
      </c>
      <c r="B5679" t="s">
        <v>13210</v>
      </c>
      <c r="C5679" t="s">
        <v>23373</v>
      </c>
      <c r="D5679" t="s">
        <v>33663</v>
      </c>
      <c r="E5679" t="s">
        <v>2447</v>
      </c>
      <c r="F5679" s="10"/>
      <c r="G5679">
        <v>2017</v>
      </c>
      <c r="J5679">
        <v>0.50467141311960484</v>
      </c>
      <c r="L5679" t="s">
        <v>44998</v>
      </c>
      <c r="M5679">
        <v>27065428</v>
      </c>
      <c r="Q5679" s="10"/>
      <c r="R5679" s="11">
        <f t="shared" si="176"/>
        <v>0</v>
      </c>
      <c r="U5679" s="11">
        <f t="shared" si="177"/>
        <v>0</v>
      </c>
      <c r="Y5679" s="11">
        <f>IF(SUM(Tableau1[[#This Row],[Other access]:[Sci-hub access]])&gt;=1,1,0)</f>
        <v>0</v>
      </c>
      <c r="Z5679" s="12">
        <f>IF(OR(Tableau1[[#This Row],[Access R1 + S1+ T1 ]]&gt;=1,Tableau1[[#This Row],[Access V1 +W1 + X1]]&gt;=1),1,0)</f>
        <v>0</v>
      </c>
      <c r="AB5679" s="10" t="str">
        <f>Tableau1[[#This Row],[DOI]]</f>
        <v>doi: 10.1097/IOP.0000000000000693</v>
      </c>
      <c r="AC5679" s="13" t="str">
        <f>Tableau1[[#This Row],[Authors]]&amp;", "&amp;Tableau1[[#This Row],[Title]]&amp;" "&amp;Tableau1[[#This Row],[Journal]]&amp;". "&amp;Tableau1[[#This Row],[Year]]</f>
        <v>Joos ZP, Patel BCK., Reversible Blindness Following Orbital Fracture Repair. Ophthal Plast Reconstr Surg. 2017</v>
      </c>
    </row>
    <row r="5680" spans="1:29" x14ac:dyDescent="0.3">
      <c r="A5680">
        <v>3620</v>
      </c>
      <c r="B5680" t="s">
        <v>6792</v>
      </c>
      <c r="C5680" t="s">
        <v>17033</v>
      </c>
      <c r="D5680" t="s">
        <v>27216</v>
      </c>
      <c r="E5680" t="s">
        <v>2468</v>
      </c>
      <c r="F5680" s="10"/>
      <c r="G5680">
        <v>2017</v>
      </c>
      <c r="J5680">
        <v>0.50499775555502702</v>
      </c>
      <c r="L5680" t="s">
        <v>38066</v>
      </c>
      <c r="M5680">
        <v>28557823</v>
      </c>
      <c r="Q5680" s="10"/>
      <c r="R5680" s="11">
        <f t="shared" si="176"/>
        <v>0</v>
      </c>
      <c r="U5680" s="11">
        <f t="shared" si="177"/>
        <v>0</v>
      </c>
      <c r="Y5680" s="11">
        <f>IF(SUM(Tableau1[[#This Row],[Other access]:[Sci-hub access]])&gt;=1,1,0)</f>
        <v>0</v>
      </c>
      <c r="Z5680" s="12">
        <f>IF(OR(Tableau1[[#This Row],[Access R1 + S1+ T1 ]]&gt;=1,Tableau1[[#This Row],[Access V1 +W1 + X1]]&gt;=1),1,0)</f>
        <v>0</v>
      </c>
      <c r="AB5680" s="10" t="str">
        <f>Tableau1[[#This Row],[DOI]]</f>
        <v>doi: 10.1097/IJG.0000000000000690</v>
      </c>
      <c r="AC5680" s="13" t="str">
        <f>Tableau1[[#This Row],[Authors]]&amp;", "&amp;Tableau1[[#This Row],[Title]]&amp;" "&amp;Tableau1[[#This Row],[Journal]]&amp;". "&amp;Tableau1[[#This Row],[Year]]</f>
        <v>Abadia B, Ferreras A, Calvo P, Fogagnolo P, Figus M, Pajarin AB., Effect of the Eye Tracking System on the Reproducibility of Measurements Obtained With Spectral-domain Optical Coherence Tomography in Glaucoma. J Glaucoma. 2017</v>
      </c>
    </row>
    <row r="5681" spans="1:29" x14ac:dyDescent="0.3">
      <c r="A5681">
        <v>2445</v>
      </c>
      <c r="B5681" t="s">
        <v>5667</v>
      </c>
      <c r="C5681" t="s">
        <v>15913</v>
      </c>
      <c r="D5681" t="s">
        <v>26090</v>
      </c>
      <c r="E5681" t="s">
        <v>34097</v>
      </c>
      <c r="F5681" s="10"/>
      <c r="G5681">
        <v>2017</v>
      </c>
      <c r="J5681">
        <v>0.50527770215502288</v>
      </c>
      <c r="L5681" t="s">
        <v>36910</v>
      </c>
      <c r="M5681">
        <v>28746079</v>
      </c>
      <c r="Q5681" s="10"/>
      <c r="R5681" s="11">
        <f t="shared" si="176"/>
        <v>0</v>
      </c>
      <c r="U5681" s="11">
        <f t="shared" si="177"/>
        <v>0</v>
      </c>
      <c r="Y5681" s="11">
        <f>IF(SUM(Tableau1[[#This Row],[Other access]:[Sci-hub access]])&gt;=1,1,0)</f>
        <v>0</v>
      </c>
      <c r="Z5681" s="12">
        <f>IF(OR(Tableau1[[#This Row],[Access R1 + S1+ T1 ]]&gt;=1,Tableau1[[#This Row],[Access V1 +W1 + X1]]&gt;=1),1,0)</f>
        <v>0</v>
      </c>
      <c r="AB5681" s="10" t="str">
        <f>Tableau1[[#This Row],[DOI]]</f>
        <v>doi: 10.1097/MCG.0000000000000894</v>
      </c>
      <c r="AC5681" s="13" t="str">
        <f>Tableau1[[#This Row],[Authors]]&amp;", "&amp;Tableau1[[#This Row],[Title]]&amp;" "&amp;Tableau1[[#This Row],[Journal]]&amp;". "&amp;Tableau1[[#This Row],[Year]]</f>
        <v>George NS, Rangan V, Geng Z, Khan F, Kichler A, Gabbard S, Ganocy S, Fass R., Distribution of Esophageal Motor Disorders in Diabetic Patients With Dysphagia. J Clin Gastroenterol. 2017</v>
      </c>
    </row>
    <row r="5682" spans="1:29" x14ac:dyDescent="0.3">
      <c r="A5682">
        <v>3240</v>
      </c>
      <c r="B5682" t="s">
        <v>6424</v>
      </c>
      <c r="C5682" t="s">
        <v>16667</v>
      </c>
      <c r="D5682" t="s">
        <v>26848</v>
      </c>
      <c r="E5682" t="s">
        <v>2462</v>
      </c>
      <c r="F5682" s="10"/>
      <c r="G5682">
        <v>2017</v>
      </c>
      <c r="J5682">
        <v>0.50540372142012091</v>
      </c>
      <c r="L5682" t="s">
        <v>37693</v>
      </c>
      <c r="M5682">
        <v>28615013</v>
      </c>
      <c r="Q5682" s="10"/>
      <c r="R5682" s="11">
        <f t="shared" si="176"/>
        <v>0</v>
      </c>
      <c r="U5682" s="11">
        <f t="shared" si="177"/>
        <v>0</v>
      </c>
      <c r="Y5682" s="11">
        <f>IF(SUM(Tableau1[[#This Row],[Other access]:[Sci-hub access]])&gt;=1,1,0)</f>
        <v>0</v>
      </c>
      <c r="Z5682" s="12">
        <f>IF(OR(Tableau1[[#This Row],[Access R1 + S1+ T1 ]]&gt;=1,Tableau1[[#This Row],[Access V1 +W1 + X1]]&gt;=1),1,0)</f>
        <v>0</v>
      </c>
      <c r="AB5682" s="10" t="str">
        <f>Tableau1[[#This Row],[DOI]]</f>
        <v>doi: 10.1186/s12886-017-0449-8</v>
      </c>
      <c r="AC5682" s="13" t="str">
        <f>Tableau1[[#This Row],[Authors]]&amp;", "&amp;Tableau1[[#This Row],[Title]]&amp;" "&amp;Tableau1[[#This Row],[Journal]]&amp;". "&amp;Tableau1[[#This Row],[Year]]</f>
        <v>Li LJ, Lamoureux E, Wong TY, Lek N., Short-term poor glycemic control and retinal microvascular changes in pediatric Type 1 Diabetes patients in Singapore: a pilot study. BMC Ophthalmol. 2017</v>
      </c>
    </row>
    <row r="5683" spans="1:29" x14ac:dyDescent="0.3">
      <c r="A5683">
        <v>4545</v>
      </c>
      <c r="B5683" t="s">
        <v>7667</v>
      </c>
      <c r="C5683" t="s">
        <v>17902</v>
      </c>
      <c r="D5683" t="s">
        <v>28096</v>
      </c>
      <c r="E5683" t="s">
        <v>3151</v>
      </c>
      <c r="F5683" s="10"/>
      <c r="G5683">
        <v>2017</v>
      </c>
      <c r="J5683">
        <v>0.50544218033730004</v>
      </c>
      <c r="L5683" t="s">
        <v>38963</v>
      </c>
      <c r="M5683">
        <v>28433576</v>
      </c>
      <c r="Q5683" s="10"/>
      <c r="R5683" s="11">
        <f t="shared" si="176"/>
        <v>0</v>
      </c>
      <c r="U5683" s="11">
        <f t="shared" si="177"/>
        <v>0</v>
      </c>
      <c r="Y5683" s="11">
        <f>IF(SUM(Tableau1[[#This Row],[Other access]:[Sci-hub access]])&gt;=1,1,0)</f>
        <v>0</v>
      </c>
      <c r="Z5683" s="12">
        <f>IF(OR(Tableau1[[#This Row],[Access R1 + S1+ T1 ]]&gt;=1,Tableau1[[#This Row],[Access V1 +W1 + X1]]&gt;=1),1,0)</f>
        <v>0</v>
      </c>
      <c r="AB5683" s="10" t="str">
        <f>Tableau1[[#This Row],[DOI]]</f>
        <v>doi: 10.1016/j.anai.2017.03.008</v>
      </c>
      <c r="AC5683" s="13" t="str">
        <f>Tableau1[[#This Row],[Authors]]&amp;", "&amp;Tableau1[[#This Row],[Title]]&amp;" "&amp;Tableau1[[#This Row],[Journal]]&amp;". "&amp;Tableau1[[#This Row],[Year]]</f>
        <v>Bobart SA, Dimov V, Sider D, Gallego E., Proptosis and vision loss as grave complications of allergic fungal sinusitis and polyposis. Ann Allergy Asthma Immunol. 2017</v>
      </c>
    </row>
    <row r="5684" spans="1:29" x14ac:dyDescent="0.3">
      <c r="A5684">
        <v>5700</v>
      </c>
      <c r="B5684" t="s">
        <v>8731</v>
      </c>
      <c r="C5684" t="s">
        <v>18950</v>
      </c>
      <c r="D5684" t="s">
        <v>29161</v>
      </c>
      <c r="E5684" t="s">
        <v>2465</v>
      </c>
      <c r="F5684" s="10"/>
      <c r="G5684">
        <v>2017</v>
      </c>
      <c r="J5684">
        <v>0.50548090852969052</v>
      </c>
      <c r="L5684" t="s">
        <v>40083</v>
      </c>
      <c r="M5684">
        <v>28296722</v>
      </c>
      <c r="Q5684" s="10"/>
      <c r="R5684" s="11">
        <f t="shared" si="176"/>
        <v>0</v>
      </c>
      <c r="U5684" s="11">
        <f t="shared" si="177"/>
        <v>0</v>
      </c>
      <c r="Y5684" s="11">
        <f>IF(SUM(Tableau1[[#This Row],[Other access]:[Sci-hub access]])&gt;=1,1,0)</f>
        <v>0</v>
      </c>
      <c r="Z5684" s="12">
        <f>IF(OR(Tableau1[[#This Row],[Access R1 + S1+ T1 ]]&gt;=1,Tableau1[[#This Row],[Access V1 +W1 + X1]]&gt;=1),1,0)</f>
        <v>0</v>
      </c>
      <c r="AB5684" s="10" t="str">
        <f>Tableau1[[#This Row],[DOI]]</f>
        <v>doi: 10.1097/MD.0000000000006069</v>
      </c>
      <c r="AC5684" s="13" t="str">
        <f>Tableau1[[#This Row],[Authors]]&amp;", "&amp;Tableau1[[#This Row],[Title]]&amp;" "&amp;Tableau1[[#This Row],[Journal]]&amp;". "&amp;Tableau1[[#This Row],[Year]]</f>
        <v>Yu X, Zhang B, Bao J, Zhang J, Wu G, Xu J, Zheng J, Drobe B, Chen H., Design, methodology, and baseline data of the Personalized Addition Lenses Clinical Trial (PACT). Medicine (Baltimore). 2017</v>
      </c>
    </row>
    <row r="5685" spans="1:29" x14ac:dyDescent="0.3">
      <c r="A5685">
        <v>7397</v>
      </c>
      <c r="B5685" t="s">
        <v>10206</v>
      </c>
      <c r="C5685" t="s">
        <v>20408</v>
      </c>
      <c r="D5685" t="s">
        <v>30640</v>
      </c>
      <c r="E5685" t="s">
        <v>2445</v>
      </c>
      <c r="F5685" s="10"/>
      <c r="G5685">
        <v>2018</v>
      </c>
      <c r="J5685">
        <v>0.50562267128799521</v>
      </c>
      <c r="L5685" t="s">
        <v>41753</v>
      </c>
      <c r="M5685">
        <v>28098732</v>
      </c>
      <c r="Q5685" s="10"/>
      <c r="R5685" s="11">
        <f t="shared" si="176"/>
        <v>0</v>
      </c>
      <c r="U5685" s="11">
        <f t="shared" si="177"/>
        <v>0</v>
      </c>
      <c r="Y5685" s="11">
        <f>IF(SUM(Tableau1[[#This Row],[Other access]:[Sci-hub access]])&gt;=1,1,0)</f>
        <v>0</v>
      </c>
      <c r="Z5685" s="12">
        <f>IF(OR(Tableau1[[#This Row],[Access R1 + S1+ T1 ]]&gt;=1,Tableau1[[#This Row],[Access V1 +W1 + X1]]&gt;=1),1,0)</f>
        <v>0</v>
      </c>
      <c r="AB5685" s="10" t="str">
        <f>Tableau1[[#This Row],[DOI]]</f>
        <v>doi: 10.1097/IAE.0000000000001495</v>
      </c>
      <c r="AC5685" s="13" t="str">
        <f>Tableau1[[#This Row],[Authors]]&amp;", "&amp;Tableau1[[#This Row],[Title]]&amp;" "&amp;Tableau1[[#This Row],[Journal]]&amp;". "&amp;Tableau1[[#This Row],[Year]]</f>
        <v>Kang HM, Choi JH, Koh HJ, Lee CS, Lee SC., SIGNIFICANT REDUCTION OF PERIPAPILLARY CHOROIDAL THICKNESS IN PATIENTS WITH UNILATERAL BRANCH RETINAL VEIN OCCLUSION. Retina. 2018</v>
      </c>
    </row>
    <row r="5686" spans="1:29" ht="28.8" x14ac:dyDescent="0.3">
      <c r="A5686">
        <v>6925</v>
      </c>
      <c r="B5686" t="s">
        <v>9796</v>
      </c>
      <c r="C5686" t="s">
        <v>19999</v>
      </c>
      <c r="D5686" t="s">
        <v>30230</v>
      </c>
      <c r="E5686" t="s">
        <v>2443</v>
      </c>
      <c r="F5686" s="10"/>
      <c r="G5686">
        <v>2017</v>
      </c>
      <c r="J5686">
        <v>0.50571844845331659</v>
      </c>
      <c r="L5686" t="s">
        <v>41284</v>
      </c>
      <c r="M5686">
        <v>28146236</v>
      </c>
      <c r="Q5686" s="10"/>
      <c r="R5686" s="11">
        <f t="shared" si="176"/>
        <v>0</v>
      </c>
      <c r="U5686" s="11">
        <f t="shared" si="177"/>
        <v>0</v>
      </c>
      <c r="Y5686" s="11">
        <f>IF(SUM(Tableau1[[#This Row],[Other access]:[Sci-hub access]])&gt;=1,1,0)</f>
        <v>0</v>
      </c>
      <c r="Z5686" s="12">
        <f>IF(OR(Tableau1[[#This Row],[Access R1 + S1+ T1 ]]&gt;=1,Tableau1[[#This Row],[Access V1 +W1 + X1]]&gt;=1),1,0)</f>
        <v>0</v>
      </c>
      <c r="AB5686" s="10" t="str">
        <f>Tableau1[[#This Row],[DOI]]</f>
        <v>doi: 10.1167/iovs.16-21060</v>
      </c>
      <c r="AC5686" s="13" t="str">
        <f>Tableau1[[#This Row],[Authors]]&amp;", "&amp;Tableau1[[#This Row],[Title]]&amp;" "&amp;Tableau1[[#This Row],[Journal]]&amp;". "&amp;Tableau1[[#This Row],[Year]]</f>
        <v>Pilgrim MG, Lengyel I, Lanzirotti A, Newville M, Fearn S, Emri E, Knowles JC, Messinger JD, Read RW, Guidry C, Curcio CA., Subretinal Pigment Epithelial Deposition of Drusen Components Including Hydroxyapatite in a Primary Cell Culture Model. Invest Ophthalmol Vis Sci. 2017</v>
      </c>
    </row>
    <row r="5687" spans="1:29" x14ac:dyDescent="0.3">
      <c r="A5687">
        <v>8238</v>
      </c>
      <c r="B5687" t="s">
        <v>10943</v>
      </c>
      <c r="C5687" t="s">
        <v>21130</v>
      </c>
      <c r="D5687" t="s">
        <v>31381</v>
      </c>
      <c r="E5687" t="s">
        <v>2438</v>
      </c>
      <c r="F5687" s="10"/>
      <c r="G5687">
        <v>2017</v>
      </c>
      <c r="J5687">
        <v>0.50586141927863026</v>
      </c>
      <c r="L5687" t="s">
        <v>42583</v>
      </c>
      <c r="M5687">
        <v>27965263</v>
      </c>
      <c r="Q5687" s="10"/>
      <c r="R5687" s="11">
        <f t="shared" si="176"/>
        <v>0</v>
      </c>
      <c r="U5687" s="11">
        <f t="shared" si="177"/>
        <v>0</v>
      </c>
      <c r="Y5687" s="11">
        <f>IF(SUM(Tableau1[[#This Row],[Other access]:[Sci-hub access]])&gt;=1,1,0)</f>
        <v>0</v>
      </c>
      <c r="Z5687" s="12">
        <f>IF(OR(Tableau1[[#This Row],[Access R1 + S1+ T1 ]]&gt;=1,Tableau1[[#This Row],[Access V1 +W1 + X1]]&gt;=1),1,0)</f>
        <v>0</v>
      </c>
      <c r="AB5687" s="10" t="str">
        <f>Tableau1[[#This Row],[DOI]]</f>
        <v>doi: 10.1136/bjophthalmol-2016-309710</v>
      </c>
      <c r="AC5687" s="13" t="str">
        <f>Tableau1[[#This Row],[Authors]]&amp;", "&amp;Tableau1[[#This Row],[Title]]&amp;" "&amp;Tableau1[[#This Row],[Journal]]&amp;". "&amp;Tableau1[[#This Row],[Year]]</f>
        <v>Fabian ID, Stacey AW, Johnson KP, Onadim Z, Chowdhury T, Duncan C, Reddy MA, Sagoo MS., Primary intravenous chemotherapy for group D retinoblastoma: a 13-year retrospective analysis. Br J Ophthalmol. 2017</v>
      </c>
    </row>
    <row r="5688" spans="1:29" x14ac:dyDescent="0.3">
      <c r="A5688">
        <v>10841</v>
      </c>
      <c r="B5688" t="s">
        <v>13290</v>
      </c>
      <c r="C5688" t="s">
        <v>23452</v>
      </c>
      <c r="D5688" t="s">
        <v>33744</v>
      </c>
      <c r="E5688" t="s">
        <v>2457</v>
      </c>
      <c r="F5688" s="10"/>
      <c r="G5688">
        <v>2017</v>
      </c>
      <c r="J5688">
        <v>0.50594792097033547</v>
      </c>
      <c r="L5688" t="s">
        <v>45087</v>
      </c>
      <c r="M5688">
        <v>26967963</v>
      </c>
      <c r="Q5688" s="10"/>
      <c r="R5688" s="11">
        <f t="shared" si="176"/>
        <v>0</v>
      </c>
      <c r="U5688" s="11">
        <f t="shared" si="177"/>
        <v>0</v>
      </c>
      <c r="Y5688" s="11">
        <f>IF(SUM(Tableau1[[#This Row],[Other access]:[Sci-hub access]])&gt;=1,1,0)</f>
        <v>0</v>
      </c>
      <c r="Z5688" s="12">
        <f>IF(OR(Tableau1[[#This Row],[Access R1 + S1+ T1 ]]&gt;=1,Tableau1[[#This Row],[Access V1 +W1 + X1]]&gt;=1),1,0)</f>
        <v>0</v>
      </c>
      <c r="AB5688" s="10" t="str">
        <f>Tableau1[[#This Row],[DOI]]</f>
        <v>doi: 10.1097/ICB.0000000000000290</v>
      </c>
      <c r="AC5688" s="13" t="str">
        <f>Tableau1[[#This Row],[Authors]]&amp;", "&amp;Tableau1[[#This Row],[Title]]&amp;" "&amp;Tableau1[[#This Row],[Journal]]&amp;". "&amp;Tableau1[[#This Row],[Year]]</f>
        <v>Biancardi AL, Freitas DF, Valviesse VR, Andrade HB, de Oliveira MM, do Valle AC, Zancope-Oliveira RM, Galhardo MC, Curi AL., MULTIFOCAL CHOROIDITIS IN DISSEMINATED SPOROTRICHOSIS IN PATIENTS WITH HIV/AIDS. Retin Cases Brief Rep. 2017</v>
      </c>
    </row>
    <row r="5689" spans="1:29" x14ac:dyDescent="0.3">
      <c r="A5689">
        <v>3684</v>
      </c>
      <c r="B5689" t="s">
        <v>6855</v>
      </c>
      <c r="C5689" t="s">
        <v>17096</v>
      </c>
      <c r="D5689" t="s">
        <v>27279</v>
      </c>
      <c r="E5689" t="s">
        <v>2523</v>
      </c>
      <c r="F5689" s="10"/>
      <c r="G5689">
        <v>2017</v>
      </c>
      <c r="J5689">
        <v>0.50597917701845341</v>
      </c>
      <c r="L5689" t="s">
        <v>38128</v>
      </c>
      <c r="M5689">
        <v>28548649</v>
      </c>
      <c r="Q5689" s="10"/>
      <c r="R5689" s="11">
        <f t="shared" si="176"/>
        <v>0</v>
      </c>
      <c r="U5689" s="11">
        <f t="shared" si="177"/>
        <v>0</v>
      </c>
      <c r="Y5689" s="11">
        <f>IF(SUM(Tableau1[[#This Row],[Other access]:[Sci-hub access]])&gt;=1,1,0)</f>
        <v>0</v>
      </c>
      <c r="Z5689" s="12">
        <f>IF(OR(Tableau1[[#This Row],[Access R1 + S1+ T1 ]]&gt;=1,Tableau1[[#This Row],[Access V1 +W1 + X1]]&gt;=1),1,0)</f>
        <v>0</v>
      </c>
      <c r="AB5689" s="10" t="str">
        <f>Tableau1[[#This Row],[DOI]]</f>
        <v>doi: 10.1038/eye.2017.74</v>
      </c>
      <c r="AC5689" s="13" t="str">
        <f>Tableau1[[#This Row],[Authors]]&amp;", "&amp;Tableau1[[#This Row],[Title]]&amp;" "&amp;Tableau1[[#This Row],[Journal]]&amp;". "&amp;Tableau1[[#This Row],[Year]]</f>
        <v>Khuu LA, Tayyari F, Sivak JM, Flanagan JG, Singer S, Brent MH, Huang D, Tan O, Hudson C., Aqueous humor endothelin-1 and total retinal blood flow in patients with non-proliferative diabetic retinopathy. Eye (Lond). 2017</v>
      </c>
    </row>
    <row r="5690" spans="1:29" ht="28.8" x14ac:dyDescent="0.3">
      <c r="A5690">
        <v>8159</v>
      </c>
      <c r="B5690" t="s">
        <v>10871</v>
      </c>
      <c r="C5690" t="s">
        <v>21059</v>
      </c>
      <c r="D5690" t="s">
        <v>31309</v>
      </c>
      <c r="E5690" t="s">
        <v>2755</v>
      </c>
      <c r="F5690" s="10"/>
      <c r="G5690">
        <v>2017</v>
      </c>
      <c r="J5690">
        <v>0.50602892306251479</v>
      </c>
      <c r="L5690" t="s">
        <v>42505</v>
      </c>
      <c r="M5690">
        <v>27986527</v>
      </c>
      <c r="Q5690" s="10"/>
      <c r="R5690" s="11">
        <f t="shared" si="176"/>
        <v>0</v>
      </c>
      <c r="U5690" s="11">
        <f t="shared" si="177"/>
        <v>0</v>
      </c>
      <c r="Y5690" s="11">
        <f>IF(SUM(Tableau1[[#This Row],[Other access]:[Sci-hub access]])&gt;=1,1,0)</f>
        <v>0</v>
      </c>
      <c r="Z5690" s="12">
        <f>IF(OR(Tableau1[[#This Row],[Access R1 + S1+ T1 ]]&gt;=1,Tableau1[[#This Row],[Access V1 +W1 + X1]]&gt;=1),1,0)</f>
        <v>0</v>
      </c>
      <c r="AB5690" s="10" t="str">
        <f>Tableau1[[#This Row],[DOI]]</f>
        <v>doi: 10.1016/j.bjps.2016.10.019</v>
      </c>
      <c r="AC5690" s="13" t="str">
        <f>Tableau1[[#This Row],[Authors]]&amp;", "&amp;Tableau1[[#This Row],[Title]]&amp;" "&amp;Tableau1[[#This Row],[Journal]]&amp;". "&amp;Tableau1[[#This Row],[Year]]</f>
        <v>Innocenti A, Mori F, Melita D, Dreassi E, Innocenti M., Effects of orbicularis oculi flap anchorage to the periosteum of the upper orbital rim on the lower eyelid position after transcutaneous blepharoplasty: Statistical analysis of clinical outcomes. J Plast Reconstr Aesthet Surg. 2017</v>
      </c>
    </row>
    <row r="5691" spans="1:29" x14ac:dyDescent="0.3">
      <c r="A5691">
        <v>5490</v>
      </c>
      <c r="B5691" t="s">
        <v>8536</v>
      </c>
      <c r="C5691" t="s">
        <v>18757</v>
      </c>
      <c r="D5691" t="s">
        <v>28966</v>
      </c>
      <c r="E5691" t="s">
        <v>2904</v>
      </c>
      <c r="F5691" s="10"/>
      <c r="G5691">
        <v>2017</v>
      </c>
      <c r="J5691">
        <v>0.50614766241571552</v>
      </c>
      <c r="L5691" t="e">
        <v>#VALUE!</v>
      </c>
      <c r="M5691">
        <v>28329493</v>
      </c>
      <c r="Q5691" s="10"/>
      <c r="R5691" s="11">
        <f t="shared" si="176"/>
        <v>0</v>
      </c>
      <c r="U5691" s="11">
        <f t="shared" si="177"/>
        <v>0</v>
      </c>
      <c r="Y5691" s="11">
        <f>IF(SUM(Tableau1[[#This Row],[Other access]:[Sci-hub access]])&gt;=1,1,0)</f>
        <v>0</v>
      </c>
      <c r="Z5691" s="12">
        <f>IF(OR(Tableau1[[#This Row],[Access R1 + S1+ T1 ]]&gt;=1,Tableau1[[#This Row],[Access V1 +W1 + X1]]&gt;=1),1,0)</f>
        <v>0</v>
      </c>
      <c r="AB5691" s="10" t="e">
        <f>Tableau1[[#This Row],[DOI]]</f>
        <v>#VALUE!</v>
      </c>
      <c r="AC5691" s="13" t="str">
        <f>Tableau1[[#This Row],[Authors]]&amp;", "&amp;Tableau1[[#This Row],[Title]]&amp;" "&amp;Tableau1[[#This Row],[Journal]]&amp;". "&amp;Tableau1[[#This Row],[Year]]</f>
        <v>Ferrari B, Morita L, Choate K, Hu RH., Ichthyosis follicularis with alopecia and photophobia syndrome (IFAP): A Case Report. Dermatol Online J. 2017</v>
      </c>
    </row>
    <row r="5692" spans="1:29" ht="28.8" x14ac:dyDescent="0.3">
      <c r="A5692">
        <v>1781</v>
      </c>
      <c r="B5692" t="s">
        <v>5029</v>
      </c>
      <c r="C5692" t="s">
        <v>15276</v>
      </c>
      <c r="D5692" t="s">
        <v>25451</v>
      </c>
      <c r="E5692" t="s">
        <v>2507</v>
      </c>
      <c r="F5692" s="10"/>
      <c r="G5692">
        <v>2018</v>
      </c>
      <c r="J5692">
        <v>0.50619186527109961</v>
      </c>
      <c r="L5692" t="s">
        <v>36255</v>
      </c>
      <c r="M5692">
        <v>28876531</v>
      </c>
      <c r="Q5692" s="10"/>
      <c r="R5692" s="11">
        <f t="shared" si="176"/>
        <v>0</v>
      </c>
      <c r="U5692" s="11">
        <f t="shared" si="177"/>
        <v>0</v>
      </c>
      <c r="Y5692" s="11">
        <f>IF(SUM(Tableau1[[#This Row],[Other access]:[Sci-hub access]])&gt;=1,1,0)</f>
        <v>0</v>
      </c>
      <c r="Z5692" s="12">
        <f>IF(OR(Tableau1[[#This Row],[Access R1 + S1+ T1 ]]&gt;=1,Tableau1[[#This Row],[Access V1 +W1 + X1]]&gt;=1),1,0)</f>
        <v>0</v>
      </c>
      <c r="AB5692" s="10" t="str">
        <f>Tableau1[[#This Row],[DOI]]</f>
        <v>doi: 10.1002/pbc.26779</v>
      </c>
      <c r="AC5692" s="13" t="str">
        <f>Tableau1[[#This Row],[Authors]]&amp;", "&amp;Tableau1[[#This Row],[Title]]&amp;" "&amp;Tableau1[[#This Row],[Journal]]&amp;". "&amp;Tableau1[[#This Row],[Year]]</f>
        <v>Kızılocak H, Ozdemir N, Dikme G, Koç B, Atabek AA, Çokuğraş H, İskeleli G, Dönmez-Demir B, Christiansen NM, Ziegler M, Ozdağ H, Schuster V, Celkan T., Treatment of plasminogen deficiency patients with fresh frozen plasma. Pediatr Blood Cancer. 2018</v>
      </c>
    </row>
    <row r="5693" spans="1:29" x14ac:dyDescent="0.3">
      <c r="A5693">
        <v>1327</v>
      </c>
      <c r="B5693" t="s">
        <v>4587</v>
      </c>
      <c r="C5693" t="s">
        <v>14839</v>
      </c>
      <c r="D5693" t="s">
        <v>25008</v>
      </c>
      <c r="E5693" t="s">
        <v>2443</v>
      </c>
      <c r="F5693" s="10"/>
      <c r="G5693">
        <v>2017</v>
      </c>
      <c r="J5693">
        <v>0.50620550795373409</v>
      </c>
      <c r="L5693" t="s">
        <v>35810</v>
      </c>
      <c r="M5693">
        <v>28973331</v>
      </c>
      <c r="Q5693" s="10"/>
      <c r="R5693" s="11">
        <f t="shared" si="176"/>
        <v>0</v>
      </c>
      <c r="U5693" s="11">
        <f t="shared" si="177"/>
        <v>0</v>
      </c>
      <c r="Y5693" s="11">
        <f>IF(SUM(Tableau1[[#This Row],[Other access]:[Sci-hub access]])&gt;=1,1,0)</f>
        <v>0</v>
      </c>
      <c r="Z5693" s="12">
        <f>IF(OR(Tableau1[[#This Row],[Access R1 + S1+ T1 ]]&gt;=1,Tableau1[[#This Row],[Access V1 +W1 + X1]]&gt;=1),1,0)</f>
        <v>0</v>
      </c>
      <c r="AB5693" s="10" t="str">
        <f>Tableau1[[#This Row],[DOI]]</f>
        <v>doi: 10.1167/iovs.17-21756</v>
      </c>
      <c r="AC5693" s="13" t="str">
        <f>Tableau1[[#This Row],[Authors]]&amp;", "&amp;Tableau1[[#This Row],[Title]]&amp;" "&amp;Tableau1[[#This Row],[Journal]]&amp;". "&amp;Tableau1[[#This Row],[Year]]</f>
        <v>Shiode Y, Morizane Y, Matoba R, Hirano M, Doi S, Toshima S, Takahashi K, Araki R, Kanzaki Y, Hosogi M, Yonezawa T, Yoshida A, Shiraga F., The Role of Inverted Internal Limiting Membrane Flap in Macular Hole Closure. Invest Ophthalmol Vis Sci. 2017</v>
      </c>
    </row>
    <row r="5694" spans="1:29" x14ac:dyDescent="0.3">
      <c r="A5694">
        <v>2960</v>
      </c>
      <c r="B5694" t="s">
        <v>6155</v>
      </c>
      <c r="C5694" t="s">
        <v>16400</v>
      </c>
      <c r="D5694" t="s">
        <v>26579</v>
      </c>
      <c r="E5694" t="s">
        <v>2443</v>
      </c>
      <c r="F5694" s="10"/>
      <c r="G5694">
        <v>2017</v>
      </c>
      <c r="J5694">
        <v>0.50622362531279408</v>
      </c>
      <c r="L5694" t="s">
        <v>37416</v>
      </c>
      <c r="M5694">
        <v>28658477</v>
      </c>
      <c r="Q5694" s="10"/>
      <c r="R5694" s="11">
        <f t="shared" si="176"/>
        <v>0</v>
      </c>
      <c r="U5694" s="11">
        <f t="shared" si="177"/>
        <v>0</v>
      </c>
      <c r="Y5694" s="11">
        <f>IF(SUM(Tableau1[[#This Row],[Other access]:[Sci-hub access]])&gt;=1,1,0)</f>
        <v>0</v>
      </c>
      <c r="Z5694" s="12">
        <f>IF(OR(Tableau1[[#This Row],[Access R1 + S1+ T1 ]]&gt;=1,Tableau1[[#This Row],[Access V1 +W1 + X1]]&gt;=1),1,0)</f>
        <v>0</v>
      </c>
      <c r="AB5694" s="10" t="str">
        <f>Tableau1[[#This Row],[DOI]]</f>
        <v>doi: 10.1167/iovs.17-21789</v>
      </c>
      <c r="AC5694" s="13" t="str">
        <f>Tableau1[[#This Row],[Authors]]&amp;", "&amp;Tableau1[[#This Row],[Title]]&amp;" "&amp;Tableau1[[#This Row],[Journal]]&amp;". "&amp;Tableau1[[#This Row],[Year]]</f>
        <v>Bogunovic H, Montuoro A, Baratsits M, Karantonis MG, Waldstein SM, Schlanitz F, Schmidt-Erfurth U., Machine Learning of the Progression of Intermediate Age-Related Macular Degeneration Based on OCT Imaging. Invest Ophthalmol Vis Sci. 2017</v>
      </c>
    </row>
    <row r="5695" spans="1:29" x14ac:dyDescent="0.3">
      <c r="A5695">
        <v>4348</v>
      </c>
      <c r="B5695" t="s">
        <v>7476</v>
      </c>
      <c r="C5695" t="s">
        <v>17712</v>
      </c>
      <c r="D5695" t="s">
        <v>27905</v>
      </c>
      <c r="E5695" t="s">
        <v>2523</v>
      </c>
      <c r="F5695" s="10"/>
      <c r="G5695">
        <v>2017</v>
      </c>
      <c r="J5695">
        <v>0.5063104431071872</v>
      </c>
      <c r="L5695" t="s">
        <v>38771</v>
      </c>
      <c r="M5695">
        <v>28452995</v>
      </c>
      <c r="Q5695" s="10"/>
      <c r="R5695" s="11">
        <f t="shared" si="176"/>
        <v>0</v>
      </c>
      <c r="U5695" s="11">
        <f t="shared" si="177"/>
        <v>0</v>
      </c>
      <c r="Y5695" s="11">
        <f>IF(SUM(Tableau1[[#This Row],[Other access]:[Sci-hub access]])&gt;=1,1,0)</f>
        <v>0</v>
      </c>
      <c r="Z5695" s="12">
        <f>IF(OR(Tableau1[[#This Row],[Access R1 + S1+ T1 ]]&gt;=1,Tableau1[[#This Row],[Access V1 +W1 + X1]]&gt;=1),1,0)</f>
        <v>0</v>
      </c>
      <c r="AB5695" s="10" t="str">
        <f>Tableau1[[#This Row],[DOI]]</f>
        <v>doi: 10.1038/eye.2017.55</v>
      </c>
      <c r="AC5695" s="13" t="str">
        <f>Tableau1[[#This Row],[Authors]]&amp;", "&amp;Tableau1[[#This Row],[Title]]&amp;" "&amp;Tableau1[[#This Row],[Journal]]&amp;". "&amp;Tableau1[[#This Row],[Year]]</f>
        <v>Tan SZ, Walkden A, Au L, Fullwood C, Hamilton A, Qamruddin A, Armstrong M, Brahma AK, Carley F., Twelve-year analysis of microbial keratitis trends at a UK tertiary hospital. Eye (Lond). 2017</v>
      </c>
    </row>
    <row r="5696" spans="1:29" x14ac:dyDescent="0.3">
      <c r="A5696">
        <v>4487</v>
      </c>
      <c r="B5696" t="s">
        <v>7611</v>
      </c>
      <c r="C5696" t="s">
        <v>17846</v>
      </c>
      <c r="D5696" t="s">
        <v>28040</v>
      </c>
      <c r="E5696" t="s">
        <v>2511</v>
      </c>
      <c r="F5696" s="10"/>
      <c r="G5696">
        <v>2017</v>
      </c>
      <c r="J5696">
        <v>0.50632690868008423</v>
      </c>
      <c r="L5696" t="s">
        <v>38906</v>
      </c>
      <c r="M5696">
        <v>28440255</v>
      </c>
      <c r="Q5696" s="10"/>
      <c r="R5696" s="11">
        <f t="shared" si="176"/>
        <v>0</v>
      </c>
      <c r="U5696" s="11">
        <f t="shared" si="177"/>
        <v>0</v>
      </c>
      <c r="Y5696" s="11">
        <f>IF(SUM(Tableau1[[#This Row],[Other access]:[Sci-hub access]])&gt;=1,1,0)</f>
        <v>0</v>
      </c>
      <c r="Z5696" s="12">
        <f>IF(OR(Tableau1[[#This Row],[Access R1 + S1+ T1 ]]&gt;=1,Tableau1[[#This Row],[Access V1 +W1 + X1]]&gt;=1),1,0)</f>
        <v>0</v>
      </c>
      <c r="AB5696" s="10" t="str">
        <f>Tableau1[[#This Row],[DOI]]</f>
        <v>doi: 10.4103/ijo.IJO_939_16</v>
      </c>
      <c r="AC5696" s="13" t="str">
        <f>Tableau1[[#This Row],[Authors]]&amp;", "&amp;Tableau1[[#This Row],[Title]]&amp;" "&amp;Tableau1[[#This Row],[Journal]]&amp;". "&amp;Tableau1[[#This Row],[Year]]</f>
        <v>Khadse R, Ravindran M, Pawar N, Maharajan P, Rengappa R., Clinical profile and neuroimaging in pediatric optic neuritis in Indian population: A case series. Indian J Ophthalmol. 2017</v>
      </c>
    </row>
    <row r="5697" spans="1:29" ht="28.8" x14ac:dyDescent="0.3">
      <c r="A5697">
        <v>7668</v>
      </c>
      <c r="B5697" t="s">
        <v>10443</v>
      </c>
      <c r="C5697" t="s">
        <v>20640</v>
      </c>
      <c r="D5697" t="s">
        <v>30879</v>
      </c>
      <c r="E5697" t="s">
        <v>34386</v>
      </c>
      <c r="F5697" s="10"/>
      <c r="G5697">
        <v>2017</v>
      </c>
      <c r="J5697">
        <v>0.50674251365976075</v>
      </c>
      <c r="L5697" t="s">
        <v>42021</v>
      </c>
      <c r="M5697">
        <v>28067616</v>
      </c>
      <c r="Q5697" s="10"/>
      <c r="R5697" s="11">
        <f t="shared" si="176"/>
        <v>0</v>
      </c>
      <c r="U5697" s="11">
        <f t="shared" si="177"/>
        <v>0</v>
      </c>
      <c r="Y5697" s="11">
        <f>IF(SUM(Tableau1[[#This Row],[Other access]:[Sci-hub access]])&gt;=1,1,0)</f>
        <v>0</v>
      </c>
      <c r="Z5697" s="12">
        <f>IF(OR(Tableau1[[#This Row],[Access R1 + S1+ T1 ]]&gt;=1,Tableau1[[#This Row],[Access V1 +W1 + X1]]&gt;=1),1,0)</f>
        <v>0</v>
      </c>
      <c r="AB5697" s="10" t="str">
        <f>Tableau1[[#This Row],[DOI]]</f>
        <v>doi: 10.1177/1747493016687578</v>
      </c>
      <c r="AC5697" s="13" t="str">
        <f>Tableau1[[#This Row],[Authors]]&amp;", "&amp;Tableau1[[#This Row],[Title]]&amp;" "&amp;Tableau1[[#This Row],[Journal]]&amp;". "&amp;Tableau1[[#This Row],[Year]]</f>
        <v>Préterre C, Godeneche G, Vandamme X, Ronzière T, Lamy M, Breuilly C, Urbanczyk C, Wolff V, Lebranchu P, Sevin-Allouet M, Guillon B., Management of acute central retinal artery occlusion: Intravenous thrombolysis is feasible and safe. Int J Stroke. 2017</v>
      </c>
    </row>
    <row r="5698" spans="1:29" x14ac:dyDescent="0.3">
      <c r="A5698">
        <v>10874</v>
      </c>
      <c r="B5698" t="s">
        <v>13320</v>
      </c>
      <c r="C5698" t="s">
        <v>23482</v>
      </c>
      <c r="D5698" t="s">
        <v>33774</v>
      </c>
      <c r="E5698" t="s">
        <v>2514</v>
      </c>
      <c r="F5698" s="10"/>
      <c r="G5698">
        <v>2017</v>
      </c>
      <c r="J5698">
        <v>0.50674446397432393</v>
      </c>
      <c r="L5698" t="s">
        <v>45119</v>
      </c>
      <c r="M5698">
        <v>26921808</v>
      </c>
      <c r="Q5698" s="10"/>
      <c r="R5698" s="11">
        <f t="shared" ref="R5698:R5761" si="178">IF(SUM(N5698:Q5698)&gt;0,1,0)</f>
        <v>0</v>
      </c>
      <c r="U5698" s="11">
        <f t="shared" ref="U5698:U5761" si="179">IF(SUM(R5698,T5698)&gt;0,1,0)</f>
        <v>0</v>
      </c>
      <c r="Y5698" s="11">
        <f>IF(SUM(Tableau1[[#This Row],[Other access]:[Sci-hub access]])&gt;=1,1,0)</f>
        <v>0</v>
      </c>
      <c r="Z5698" s="12">
        <f>IF(OR(Tableau1[[#This Row],[Access R1 + S1+ T1 ]]&gt;=1,Tableau1[[#This Row],[Access V1 +W1 + X1]]&gt;=1),1,0)</f>
        <v>0</v>
      </c>
      <c r="AB5698" s="10" t="str">
        <f>Tableau1[[#This Row],[DOI]]</f>
        <v>doi: 10.1016/j.survophthal.2016.02.004</v>
      </c>
      <c r="AC5698" s="13" t="str">
        <f>Tableau1[[#This Row],[Authors]]&amp;", "&amp;Tableau1[[#This Row],[Title]]&amp;" "&amp;Tableau1[[#This Row],[Journal]]&amp;". "&amp;Tableau1[[#This Row],[Year]]</f>
        <v>Kinori M, Ben Simon GJ, Zehavi-Dorin T, Robbins SL, Siatkowski RM., Ptosis Shmosis. Surv Ophthalmol. 2017</v>
      </c>
    </row>
    <row r="5699" spans="1:29" x14ac:dyDescent="0.3">
      <c r="A5699">
        <v>5040</v>
      </c>
      <c r="B5699" t="s">
        <v>8129</v>
      </c>
      <c r="C5699" t="s">
        <v>18356</v>
      </c>
      <c r="D5699" t="s">
        <v>28559</v>
      </c>
      <c r="E5699" t="s">
        <v>2451</v>
      </c>
      <c r="F5699" s="10"/>
      <c r="G5699">
        <v>2017</v>
      </c>
      <c r="J5699">
        <v>0.50679041556069959</v>
      </c>
      <c r="L5699" t="s">
        <v>39448</v>
      </c>
      <c r="M5699">
        <v>28379971</v>
      </c>
      <c r="Q5699" s="10"/>
      <c r="R5699" s="11">
        <f t="shared" si="178"/>
        <v>0</v>
      </c>
      <c r="U5699" s="11">
        <f t="shared" si="179"/>
        <v>0</v>
      </c>
      <c r="Y5699" s="11">
        <f>IF(SUM(Tableau1[[#This Row],[Other access]:[Sci-hub access]])&gt;=1,1,0)</f>
        <v>0</v>
      </c>
      <c r="Z5699" s="12">
        <f>IF(OR(Tableau1[[#This Row],[Access R1 + S1+ T1 ]]&gt;=1,Tableau1[[#This Row],[Access V1 +W1 + X1]]&gt;=1),1,0)</f>
        <v>0</v>
      </c>
      <c r="AB5699" s="10" t="str">
        <f>Tableau1[[#This Row],[DOI]]</f>
        <v>doi: 10.1371/journal.pone.0173301</v>
      </c>
      <c r="AC5699" s="13" t="str">
        <f>Tableau1[[#This Row],[Authors]]&amp;", "&amp;Tableau1[[#This Row],[Title]]&amp;" "&amp;Tableau1[[#This Row],[Journal]]&amp;". "&amp;Tableau1[[#This Row],[Year]]</f>
        <v>Liu R, Gao C, Chen H, Li Y, Jin Y, Qi H., Analysis of Th17-associated cytokines and clinical correlations in patients with dry eye disease. PLoS One. 2017</v>
      </c>
    </row>
    <row r="5700" spans="1:29" x14ac:dyDescent="0.3">
      <c r="A5700">
        <v>8063</v>
      </c>
      <c r="B5700" t="s">
        <v>10789</v>
      </c>
      <c r="C5700" t="s">
        <v>20982</v>
      </c>
      <c r="D5700" t="s">
        <v>31227</v>
      </c>
      <c r="E5700" t="s">
        <v>2445</v>
      </c>
      <c r="F5700" s="10"/>
      <c r="G5700">
        <v>2017</v>
      </c>
      <c r="J5700">
        <v>0.50680768405173826</v>
      </c>
      <c r="L5700" t="s">
        <v>42410</v>
      </c>
      <c r="M5700">
        <v>28002270</v>
      </c>
      <c r="Q5700" s="10"/>
      <c r="R5700" s="11">
        <f t="shared" si="178"/>
        <v>0</v>
      </c>
      <c r="U5700" s="11">
        <f t="shared" si="179"/>
        <v>0</v>
      </c>
      <c r="Y5700" s="11">
        <f>IF(SUM(Tableau1[[#This Row],[Other access]:[Sci-hub access]])&gt;=1,1,0)</f>
        <v>0</v>
      </c>
      <c r="Z5700" s="12">
        <f>IF(OR(Tableau1[[#This Row],[Access R1 + S1+ T1 ]]&gt;=1,Tableau1[[#This Row],[Access V1 +W1 + X1]]&gt;=1),1,0)</f>
        <v>0</v>
      </c>
      <c r="AB5700" s="10" t="str">
        <f>Tableau1[[#This Row],[DOI]]</f>
        <v>doi: 10.1097/IAE.0000000000001418</v>
      </c>
      <c r="AC5700" s="13" t="str">
        <f>Tableau1[[#This Row],[Authors]]&amp;", "&amp;Tableau1[[#This Row],[Title]]&amp;" "&amp;Tableau1[[#This Row],[Journal]]&amp;". "&amp;Tableau1[[#This Row],[Year]]</f>
        <v>Khairallah M, Abroug N, Khochtali S, Mahmoud A, Jelliti B, Coscas G, Lupidi M, Kahloun R, Ben Yahia S., OPTICAL COHERENCE TOMOGRAPHY ANGIOGRAPHY IN PATIENTS WITH BEHÇET UVEITIS. Retina. 2017</v>
      </c>
    </row>
    <row r="5701" spans="1:29" ht="28.8" x14ac:dyDescent="0.3">
      <c r="A5701">
        <v>9498</v>
      </c>
      <c r="B5701" t="s">
        <v>12062</v>
      </c>
      <c r="C5701" t="s">
        <v>22237</v>
      </c>
      <c r="D5701" t="s">
        <v>32508</v>
      </c>
      <c r="E5701" t="s">
        <v>2445</v>
      </c>
      <c r="F5701" s="10"/>
      <c r="G5701">
        <v>2017</v>
      </c>
      <c r="J5701">
        <v>0.50694238353937615</v>
      </c>
      <c r="L5701" t="s">
        <v>43781</v>
      </c>
      <c r="M5701">
        <v>27668928</v>
      </c>
      <c r="Q5701" s="10"/>
      <c r="R5701" s="11">
        <f t="shared" si="178"/>
        <v>0</v>
      </c>
      <c r="U5701" s="11">
        <f t="shared" si="179"/>
        <v>0</v>
      </c>
      <c r="Y5701" s="11">
        <f>IF(SUM(Tableau1[[#This Row],[Other access]:[Sci-hub access]])&gt;=1,1,0)</f>
        <v>0</v>
      </c>
      <c r="Z5701" s="12">
        <f>IF(OR(Tableau1[[#This Row],[Access R1 + S1+ T1 ]]&gt;=1,Tableau1[[#This Row],[Access V1 +W1 + X1]]&gt;=1),1,0)</f>
        <v>0</v>
      </c>
      <c r="AB5701" s="10" t="str">
        <f>Tableau1[[#This Row],[DOI]]</f>
        <v>doi: 10.1097/IAE.0000000000001316</v>
      </c>
      <c r="AC5701" s="13" t="str">
        <f>Tableau1[[#This Row],[Authors]]&amp;", "&amp;Tableau1[[#This Row],[Title]]&amp;" "&amp;Tableau1[[#This Row],[Journal]]&amp;". "&amp;Tableau1[[#This Row],[Year]]</f>
        <v>Suñer IJ, Bressler NM, Varma R, Dolan CM, Ward J, Turpcu A., RESPONSIVENESS OF THE NATIONAL EYE INSTITUTE VISUAL FUNCTION QUESTIONNAIRE-25 TO VISUAL ACUITY GAINS IN PATIENTS WITH DIABETIC MACULAR EDEMA: Evidence From the RIDE and RISE Trials. Retina. 2017</v>
      </c>
    </row>
    <row r="5702" spans="1:29" x14ac:dyDescent="0.3">
      <c r="A5702">
        <v>5126</v>
      </c>
      <c r="B5702" t="s">
        <v>533</v>
      </c>
      <c r="C5702" t="s">
        <v>534</v>
      </c>
      <c r="D5702" t="s">
        <v>535</v>
      </c>
      <c r="E5702" t="s">
        <v>3156</v>
      </c>
      <c r="F5702" s="10"/>
      <c r="G5702">
        <v>2017</v>
      </c>
      <c r="J5702">
        <v>0.50695891842005147</v>
      </c>
      <c r="L5702" t="s">
        <v>39530</v>
      </c>
      <c r="M5702">
        <v>28369862</v>
      </c>
      <c r="Q5702" s="10"/>
      <c r="R5702" s="11">
        <f t="shared" si="178"/>
        <v>0</v>
      </c>
      <c r="U5702" s="11">
        <f t="shared" si="179"/>
        <v>0</v>
      </c>
      <c r="Y5702" s="11">
        <f>IF(SUM(Tableau1[[#This Row],[Other access]:[Sci-hub access]])&gt;=1,1,0)</f>
        <v>0</v>
      </c>
      <c r="Z5702" s="12">
        <f>IF(OR(Tableau1[[#This Row],[Access R1 + S1+ T1 ]]&gt;=1,Tableau1[[#This Row],[Access V1 +W1 + X1]]&gt;=1),1,0)</f>
        <v>0</v>
      </c>
      <c r="AB5702" s="10" t="str">
        <f>Tableau1[[#This Row],[DOI]]</f>
        <v>doi: 10.1002/1873-3468.12637</v>
      </c>
      <c r="AC5702" s="13" t="str">
        <f>Tableau1[[#This Row],[Authors]]&amp;", "&amp;Tableau1[[#This Row],[Title]]&amp;" "&amp;Tableau1[[#This Row],[Journal]]&amp;". "&amp;Tableau1[[#This Row],[Year]]</f>
        <v>Morrow JM, Castiglione GM, Dungan SZ, Tang PL, Bhattacharyya N, Hauser FE, Chang BSW., An experimental comparison of human and bovine rhodopsin provides insight into the molecular basis of retinal disease. FEBS Lett. 2017</v>
      </c>
    </row>
    <row r="5703" spans="1:29" x14ac:dyDescent="0.3">
      <c r="A5703">
        <v>4025</v>
      </c>
      <c r="B5703" t="s">
        <v>7176</v>
      </c>
      <c r="C5703" t="s">
        <v>17413</v>
      </c>
      <c r="D5703" t="s">
        <v>27603</v>
      </c>
      <c r="E5703" t="s">
        <v>2529</v>
      </c>
      <c r="F5703" s="10"/>
      <c r="G5703">
        <v>2017</v>
      </c>
      <c r="J5703">
        <v>0.50699565059623097</v>
      </c>
      <c r="L5703" t="s">
        <v>38465</v>
      </c>
      <c r="M5703">
        <v>28494163</v>
      </c>
      <c r="Q5703" s="10"/>
      <c r="R5703" s="11">
        <f t="shared" si="178"/>
        <v>0</v>
      </c>
      <c r="U5703" s="11">
        <f t="shared" si="179"/>
        <v>0</v>
      </c>
      <c r="Y5703" s="11">
        <f>IF(SUM(Tableau1[[#This Row],[Other access]:[Sci-hub access]])&gt;=1,1,0)</f>
        <v>0</v>
      </c>
      <c r="Z5703" s="12">
        <f>IF(OR(Tableau1[[#This Row],[Access R1 + S1+ T1 ]]&gt;=1,Tableau1[[#This Row],[Access V1 +W1 + X1]]&gt;=1),1,0)</f>
        <v>0</v>
      </c>
      <c r="AB5703" s="10" t="str">
        <f>Tableau1[[#This Row],[DOI]]</f>
        <v>doi: 10.1080/02713683.2017.1284242</v>
      </c>
      <c r="AC5703" s="13" t="str">
        <f>Tableau1[[#This Row],[Authors]]&amp;", "&amp;Tableau1[[#This Row],[Title]]&amp;" "&amp;Tableau1[[#This Row],[Journal]]&amp;". "&amp;Tableau1[[#This Row],[Year]]</f>
        <v>Liu Q, Ye Y, Lin X, Yang Y, Wu K, Yu M., Expression of 14-3-3 Zeta Protein in Dexamethasone-Treated Mice and Human TM-1 Cells. Curr Eye Res. 2017</v>
      </c>
    </row>
    <row r="5704" spans="1:29" x14ac:dyDescent="0.3">
      <c r="A5704">
        <v>4910</v>
      </c>
      <c r="B5704" t="s">
        <v>8009</v>
      </c>
      <c r="C5704" t="s">
        <v>18238</v>
      </c>
      <c r="D5704" t="s">
        <v>28439</v>
      </c>
      <c r="E5704" t="s">
        <v>2448</v>
      </c>
      <c r="F5704" s="10"/>
      <c r="G5704">
        <v>2017</v>
      </c>
      <c r="J5704">
        <v>0.50709298482228315</v>
      </c>
      <c r="L5704" t="s">
        <v>39320</v>
      </c>
      <c r="M5704">
        <v>28391370</v>
      </c>
      <c r="Q5704" s="10"/>
      <c r="R5704" s="11">
        <f t="shared" si="178"/>
        <v>0</v>
      </c>
      <c r="U5704" s="11">
        <f t="shared" si="179"/>
        <v>0</v>
      </c>
      <c r="Y5704" s="11">
        <f>IF(SUM(Tableau1[[#This Row],[Other access]:[Sci-hub access]])&gt;=1,1,0)</f>
        <v>0</v>
      </c>
      <c r="Z5704" s="12">
        <f>IF(OR(Tableau1[[#This Row],[Access R1 + S1+ T1 ]]&gt;=1,Tableau1[[#This Row],[Access V1 +W1 + X1]]&gt;=1),1,0)</f>
        <v>0</v>
      </c>
      <c r="AB5704" s="10" t="str">
        <f>Tableau1[[#This Row],[DOI]]</f>
        <v>doi: 10.1007/s00417-017-3668-z</v>
      </c>
      <c r="AC5704" s="13" t="str">
        <f>Tableau1[[#This Row],[Authors]]&amp;", "&amp;Tableau1[[#This Row],[Title]]&amp;" "&amp;Tableau1[[#This Row],[Journal]]&amp;". "&amp;Tableau1[[#This Row],[Year]]</f>
        <v>Treder M, Alnawaiseh M, Eter N., Descemet membrane endothelial keratoplasty (DMEK) early stage graft failure in eyes with preexisting glaucoma. Graefes Arch Clin Exp Ophthalmol. 2017</v>
      </c>
    </row>
    <row r="5705" spans="1:29" x14ac:dyDescent="0.3">
      <c r="A5705">
        <v>9356</v>
      </c>
      <c r="B5705" t="s">
        <v>11931</v>
      </c>
      <c r="C5705" t="s">
        <v>1524</v>
      </c>
      <c r="D5705" t="s">
        <v>32375</v>
      </c>
      <c r="E5705" t="s">
        <v>34434</v>
      </c>
      <c r="F5705" s="10"/>
      <c r="G5705">
        <v>2017</v>
      </c>
      <c r="J5705">
        <v>0.50710768150794006</v>
      </c>
      <c r="L5705" t="s">
        <v>43648</v>
      </c>
      <c r="M5705">
        <v>27726238</v>
      </c>
      <c r="Q5705" s="10"/>
      <c r="R5705" s="11">
        <f t="shared" si="178"/>
        <v>0</v>
      </c>
      <c r="U5705" s="11">
        <f t="shared" si="179"/>
        <v>0</v>
      </c>
      <c r="Y5705" s="11">
        <f>IF(SUM(Tableau1[[#This Row],[Other access]:[Sci-hub access]])&gt;=1,1,0)</f>
        <v>0</v>
      </c>
      <c r="Z5705" s="12">
        <f>IF(OR(Tableau1[[#This Row],[Access R1 + S1+ T1 ]]&gt;=1,Tableau1[[#This Row],[Access V1 +W1 + X1]]&gt;=1),1,0)</f>
        <v>0</v>
      </c>
      <c r="AB5705" s="10" t="str">
        <f>Tableau1[[#This Row],[DOI]]</f>
        <v>doi: 10.1002/jmri.25494</v>
      </c>
      <c r="AC5705" s="13" t="str">
        <f>Tableau1[[#This Row],[Authors]]&amp;", "&amp;Tableau1[[#This Row],[Title]]&amp;" "&amp;Tableau1[[#This Row],[Journal]]&amp;". "&amp;Tableau1[[#This Row],[Year]]</f>
        <v>Chu C, Zhou N, Zhang H, Dou X, Li M, Liu S, Zhu Y, Chen W, Chan Q, He J, Sun L, Zhou Z., Use of T1ρMR imaging in Sjögren's syndrome with normal appearing parotid glands: Initial findings. J Magn Reson Imaging. 2017</v>
      </c>
    </row>
    <row r="5706" spans="1:29" x14ac:dyDescent="0.3">
      <c r="A5706">
        <v>3504</v>
      </c>
      <c r="B5706" t="s">
        <v>6678</v>
      </c>
      <c r="C5706" t="s">
        <v>16920</v>
      </c>
      <c r="D5706" t="s">
        <v>27102</v>
      </c>
      <c r="E5706" t="s">
        <v>2496</v>
      </c>
      <c r="F5706" s="10"/>
      <c r="G5706">
        <v>2017</v>
      </c>
      <c r="J5706">
        <v>0.50714580272899101</v>
      </c>
      <c r="L5706" t="s">
        <v>37951</v>
      </c>
      <c r="M5706">
        <v>28576201</v>
      </c>
      <c r="Q5706" s="10"/>
      <c r="R5706" s="11">
        <f t="shared" si="178"/>
        <v>0</v>
      </c>
      <c r="U5706" s="11">
        <f t="shared" si="179"/>
        <v>0</v>
      </c>
      <c r="Y5706" s="11">
        <f>IF(SUM(Tableau1[[#This Row],[Other access]:[Sci-hub access]])&gt;=1,1,0)</f>
        <v>0</v>
      </c>
      <c r="Z5706" s="12">
        <f>IF(OR(Tableau1[[#This Row],[Access R1 + S1+ T1 ]]&gt;=1,Tableau1[[#This Row],[Access V1 +W1 + X1]]&gt;=1),1,0)</f>
        <v>0</v>
      </c>
      <c r="AB5706" s="10" t="str">
        <f>Tableau1[[#This Row],[DOI]]</f>
        <v>doi: 10.1016/j.jcjo.2016.08.017</v>
      </c>
      <c r="AC5706" s="13" t="str">
        <f>Tableau1[[#This Row],[Authors]]&amp;", "&amp;Tableau1[[#This Row],[Title]]&amp;" "&amp;Tableau1[[#This Row],[Journal]]&amp;". "&amp;Tableau1[[#This Row],[Year]]</f>
        <v>Kim H, Kim DH, Ahn H, Lim HT., Proposing a new scoring system in intermittent exotropia: towards a better assessment of control. Can J Ophthalmol. 2017</v>
      </c>
    </row>
    <row r="5707" spans="1:29" x14ac:dyDescent="0.3">
      <c r="A5707">
        <v>5530</v>
      </c>
      <c r="B5707" t="s">
        <v>8575</v>
      </c>
      <c r="C5707" t="s">
        <v>18796</v>
      </c>
      <c r="D5707" t="s">
        <v>29005</v>
      </c>
      <c r="E5707" t="s">
        <v>2470</v>
      </c>
      <c r="F5707" s="10"/>
      <c r="G5707">
        <v>2017</v>
      </c>
      <c r="J5707">
        <v>0.50720676670022125</v>
      </c>
      <c r="L5707" t="s">
        <v>39917</v>
      </c>
      <c r="M5707">
        <v>28324012</v>
      </c>
      <c r="Q5707" s="10"/>
      <c r="R5707" s="11">
        <f t="shared" si="178"/>
        <v>0</v>
      </c>
      <c r="U5707" s="11">
        <f t="shared" si="179"/>
        <v>0</v>
      </c>
      <c r="Y5707" s="11">
        <f>IF(SUM(Tableau1[[#This Row],[Other access]:[Sci-hub access]])&gt;=1,1,0)</f>
        <v>0</v>
      </c>
      <c r="Z5707" s="12">
        <f>IF(OR(Tableau1[[#This Row],[Access R1 + S1+ T1 ]]&gt;=1,Tableau1[[#This Row],[Access V1 +W1 + X1]]&gt;=1),1,0)</f>
        <v>0</v>
      </c>
      <c r="AB5707" s="10" t="str">
        <f>Tableau1[[#This Row],[DOI]]</f>
        <v>doi: 10.1210/en.2017-00055</v>
      </c>
      <c r="AC5707" s="13" t="str">
        <f>Tableau1[[#This Row],[Authors]]&amp;", "&amp;Tableau1[[#This Row],[Title]]&amp;" "&amp;Tableau1[[#This Row],[Journal]]&amp;". "&amp;Tableau1[[#This Row],[Year]]</f>
        <v>Ng L, Liu H, St Germain DL, Hernandez A, Forrest D., Deletion of the Thyroid Hormone-Activating Type 2 Deiodinase Rescues Cone Photoreceptor Degeneration but Not Deafness in Mice Lacking Type 3 Deiodinase. Endocrinology. 2017</v>
      </c>
    </row>
    <row r="5708" spans="1:29" x14ac:dyDescent="0.3">
      <c r="A5708">
        <v>7675</v>
      </c>
      <c r="B5708" t="s">
        <v>10450</v>
      </c>
      <c r="C5708" t="s">
        <v>20647</v>
      </c>
      <c r="D5708" t="s">
        <v>30886</v>
      </c>
      <c r="E5708" t="s">
        <v>2505</v>
      </c>
      <c r="F5708" s="10"/>
      <c r="G5708">
        <v>2017</v>
      </c>
      <c r="J5708">
        <v>0.5072928753293634</v>
      </c>
      <c r="L5708" t="s">
        <v>42028</v>
      </c>
      <c r="M5708">
        <v>28064358</v>
      </c>
      <c r="Q5708" s="10"/>
      <c r="R5708" s="11">
        <f t="shared" si="178"/>
        <v>0</v>
      </c>
      <c r="U5708" s="11">
        <f t="shared" si="179"/>
        <v>0</v>
      </c>
      <c r="Y5708" s="11">
        <f>IF(SUM(Tableau1[[#This Row],[Other access]:[Sci-hub access]])&gt;=1,1,0)</f>
        <v>0</v>
      </c>
      <c r="Z5708" s="12">
        <f>IF(OR(Tableau1[[#This Row],[Access R1 + S1+ T1 ]]&gt;=1,Tableau1[[#This Row],[Access V1 +W1 + X1]]&gt;=1),1,0)</f>
        <v>0</v>
      </c>
      <c r="AB5708" s="10" t="str">
        <f>Tableau1[[#This Row],[DOI]]</f>
        <v>doi: 10.1007/s00401-016-1665-7</v>
      </c>
      <c r="AC5708" s="13" t="str">
        <f>Tableau1[[#This Row],[Authors]]&amp;", "&amp;Tableau1[[#This Row],[Title]]&amp;" "&amp;Tableau1[[#This Row],[Journal]]&amp;". "&amp;Tableau1[[#This Row],[Year]]</f>
        <v>Yoshida K, Hata Y, Kinoshita K, Takashima S, Tanaka K, Nishida N., Incipient progressive supranuclear palsy is more common than expected and may comprise clinicopathological subtypes: a forensic autopsy series. Acta Neuropathol. 2017</v>
      </c>
    </row>
    <row r="5709" spans="1:29" x14ac:dyDescent="0.3">
      <c r="A5709">
        <v>2268</v>
      </c>
      <c r="B5709" t="s">
        <v>5500</v>
      </c>
      <c r="C5709" t="s">
        <v>15745</v>
      </c>
      <c r="D5709" t="s">
        <v>25922</v>
      </c>
      <c r="E5709" t="s">
        <v>2767</v>
      </c>
      <c r="F5709" s="10"/>
      <c r="G5709">
        <v>2017</v>
      </c>
      <c r="J5709">
        <v>0.50729760498165621</v>
      </c>
      <c r="L5709" t="s">
        <v>36735</v>
      </c>
      <c r="M5709">
        <v>28778705</v>
      </c>
      <c r="Q5709" s="10"/>
      <c r="R5709" s="11">
        <f t="shared" si="178"/>
        <v>0</v>
      </c>
      <c r="U5709" s="11">
        <f t="shared" si="179"/>
        <v>0</v>
      </c>
      <c r="Y5709" s="11">
        <f>IF(SUM(Tableau1[[#This Row],[Other access]:[Sci-hub access]])&gt;=1,1,0)</f>
        <v>0</v>
      </c>
      <c r="Z5709" s="12">
        <f>IF(OR(Tableau1[[#This Row],[Access R1 + S1+ T1 ]]&gt;=1,Tableau1[[#This Row],[Access V1 +W1 + X1]]&gt;=1),1,0)</f>
        <v>0</v>
      </c>
      <c r="AB5709" s="10" t="str">
        <f>Tableau1[[#This Row],[DOI]]</f>
        <v>doi: 10.1016/j.autrev.2017.08.002</v>
      </c>
      <c r="AC5709" s="13" t="str">
        <f>Tableau1[[#This Row],[Authors]]&amp;", "&amp;Tableau1[[#This Row],[Title]]&amp;" "&amp;Tableau1[[#This Row],[Journal]]&amp;". "&amp;Tableau1[[#This Row],[Year]]</f>
        <v>Mesquida M, Molins B, Llorenç V, de la Maza MS, Adán A., Targeting interleukin-6 in autoimmune uveitis. Autoimmun Rev. 2017</v>
      </c>
    </row>
    <row r="5710" spans="1:29" x14ac:dyDescent="0.3">
      <c r="A5710">
        <v>9915</v>
      </c>
      <c r="B5710" t="s">
        <v>12443</v>
      </c>
      <c r="C5710" t="s">
        <v>22613</v>
      </c>
      <c r="D5710" t="s">
        <v>32891</v>
      </c>
      <c r="E5710" t="s">
        <v>34381</v>
      </c>
      <c r="F5710" s="10"/>
      <c r="G5710">
        <v>2017</v>
      </c>
      <c r="J5710">
        <v>0.50743858108811646</v>
      </c>
      <c r="L5710" t="s">
        <v>44174</v>
      </c>
      <c r="M5710">
        <v>27542521</v>
      </c>
      <c r="Q5710" s="10"/>
      <c r="R5710" s="11">
        <f t="shared" si="178"/>
        <v>0</v>
      </c>
      <c r="U5710" s="11">
        <f t="shared" si="179"/>
        <v>0</v>
      </c>
      <c r="Y5710" s="11">
        <f>IF(SUM(Tableau1[[#This Row],[Other access]:[Sci-hub access]])&gt;=1,1,0)</f>
        <v>0</v>
      </c>
      <c r="Z5710" s="12">
        <f>IF(OR(Tableau1[[#This Row],[Access R1 + S1+ T1 ]]&gt;=1,Tableau1[[#This Row],[Access V1 +W1 + X1]]&gt;=1),1,0)</f>
        <v>0</v>
      </c>
      <c r="AB5710" s="10" t="str">
        <f>Tableau1[[#This Row],[DOI]]</f>
        <v>doi: 10.1016/j.oftal.2016.06.006</v>
      </c>
      <c r="AC5710" s="13" t="str">
        <f>Tableau1[[#This Row],[Authors]]&amp;", "&amp;Tableau1[[#This Row],[Title]]&amp;" "&amp;Tableau1[[#This Row],[Journal]]&amp;". "&amp;Tableau1[[#This Row],[Year]]</f>
        <v>Sánchez-Barahona C, González-Martín-Moro J, Zarallo-Gallardo J, Lozano Escobar I, Cobo-Soriano R., Early changes in optic coherence tomography in a child with laser pointer maculopathy. Arch Soc Esp Oftalmol. 2017</v>
      </c>
    </row>
    <row r="5711" spans="1:29" x14ac:dyDescent="0.3">
      <c r="A5711">
        <v>9271</v>
      </c>
      <c r="B5711" t="s">
        <v>1979</v>
      </c>
      <c r="C5711" t="s">
        <v>1980</v>
      </c>
      <c r="D5711" t="s">
        <v>1981</v>
      </c>
      <c r="E5711" t="s">
        <v>2556</v>
      </c>
      <c r="F5711" s="10"/>
      <c r="G5711">
        <v>2017</v>
      </c>
      <c r="J5711">
        <v>0.50745854182233385</v>
      </c>
      <c r="L5711" t="s">
        <v>43576</v>
      </c>
      <c r="M5711">
        <v>27750461</v>
      </c>
      <c r="Q5711" s="10"/>
      <c r="R5711" s="11">
        <f t="shared" si="178"/>
        <v>0</v>
      </c>
      <c r="U5711" s="11">
        <f t="shared" si="179"/>
        <v>0</v>
      </c>
      <c r="Y5711" s="11">
        <f>IF(SUM(Tableau1[[#This Row],[Other access]:[Sci-hub access]])&gt;=1,1,0)</f>
        <v>0</v>
      </c>
      <c r="Z5711" s="12">
        <f>IF(OR(Tableau1[[#This Row],[Access R1 + S1+ T1 ]]&gt;=1,Tableau1[[#This Row],[Access V1 +W1 + X1]]&gt;=1),1,0)</f>
        <v>0</v>
      </c>
      <c r="AB5711" s="10" t="str">
        <f>Tableau1[[#This Row],[DOI]]</f>
        <v>doi: 10.1089/hum.2016.111</v>
      </c>
      <c r="AC5711" s="13" t="str">
        <f>Tableau1[[#This Row],[Authors]]&amp;", "&amp;Tableau1[[#This Row],[Title]]&amp;" "&amp;Tableau1[[#This Row],[Journal]]&amp;". "&amp;Tableau1[[#This Row],[Year]]</f>
        <v>Ramachandran PS, Lee V, Wei Z, Song JY, Casal G, Cronin T, Willett K, Huckfeldt R, Morgan JI, Aleman TS, Maguire AM, Bennett J., Evaluation of Dose and Safety of AAV7m8 and AAV8BP2 in the Non-Human Primate Retina. Hum Gene Ther. 2017</v>
      </c>
    </row>
    <row r="5712" spans="1:29" x14ac:dyDescent="0.3">
      <c r="A5712">
        <v>4218</v>
      </c>
      <c r="B5712" t="s">
        <v>7355</v>
      </c>
      <c r="C5712" t="s">
        <v>17591</v>
      </c>
      <c r="D5712" t="s">
        <v>27783</v>
      </c>
      <c r="E5712" t="s">
        <v>2613</v>
      </c>
      <c r="F5712" s="10"/>
      <c r="G5712">
        <v>2017</v>
      </c>
      <c r="J5712">
        <v>0.50746072990900348</v>
      </c>
      <c r="L5712" t="s">
        <v>38649</v>
      </c>
      <c r="M5712">
        <v>28471100</v>
      </c>
      <c r="Q5712" s="10"/>
      <c r="R5712" s="11">
        <f t="shared" si="178"/>
        <v>0</v>
      </c>
      <c r="U5712" s="11">
        <f t="shared" si="179"/>
        <v>0</v>
      </c>
      <c r="Y5712" s="11">
        <f>IF(SUM(Tableau1[[#This Row],[Other access]:[Sci-hub access]])&gt;=1,1,0)</f>
        <v>0</v>
      </c>
      <c r="Z5712" s="12">
        <f>IF(OR(Tableau1[[#This Row],[Access R1 + S1+ T1 ]]&gt;=1,Tableau1[[#This Row],[Access V1 +W1 + X1]]&gt;=1),1,0)</f>
        <v>0</v>
      </c>
      <c r="AB5712" s="10" t="str">
        <f>Tableau1[[#This Row],[DOI]]</f>
        <v>doi: 10.3341/kjo.2016.0026</v>
      </c>
      <c r="AC5712" s="13" t="str">
        <f>Tableau1[[#This Row],[Authors]]&amp;", "&amp;Tableau1[[#This Row],[Title]]&amp;" "&amp;Tableau1[[#This Row],[Journal]]&amp;". "&amp;Tableau1[[#This Row],[Year]]</f>
        <v>Kim JM, Kim JH, Chang YS, Kim JW, Kim CG, Lee DW., Treatment of Bilateral Retinal Angiomatous Proliferation with Anti-vascular Endothelial Growth Factor: 12-Month Outcome. Korean J Ophthalmol. 2017</v>
      </c>
    </row>
    <row r="5713" spans="1:29" x14ac:dyDescent="0.3">
      <c r="A5713">
        <v>8821</v>
      </c>
      <c r="B5713" t="s">
        <v>11455</v>
      </c>
      <c r="C5713" t="s">
        <v>21639</v>
      </c>
      <c r="D5713" t="s">
        <v>31895</v>
      </c>
      <c r="E5713" t="s">
        <v>2471</v>
      </c>
      <c r="F5713" s="10"/>
      <c r="G5713">
        <v>2017</v>
      </c>
      <c r="J5713">
        <v>0.50746205366575514</v>
      </c>
      <c r="L5713" t="s">
        <v>43157</v>
      </c>
      <c r="M5713">
        <v>27832429</v>
      </c>
      <c r="Q5713" s="10"/>
      <c r="R5713" s="11">
        <f t="shared" si="178"/>
        <v>0</v>
      </c>
      <c r="U5713" s="11">
        <f t="shared" si="179"/>
        <v>0</v>
      </c>
      <c r="Y5713" s="11">
        <f>IF(SUM(Tableau1[[#This Row],[Other access]:[Sci-hub access]])&gt;=1,1,0)</f>
        <v>0</v>
      </c>
      <c r="Z5713" s="12">
        <f>IF(OR(Tableau1[[#This Row],[Access R1 + S1+ T1 ]]&gt;=1,Tableau1[[#This Row],[Access V1 +W1 + X1]]&gt;=1),1,0)</f>
        <v>0</v>
      </c>
      <c r="AB5713" s="10" t="str">
        <f>Tableau1[[#This Row],[DOI]]</f>
        <v>doi: 10.1007/s10792-016-0394-1</v>
      </c>
      <c r="AC5713" s="13" t="str">
        <f>Tableau1[[#This Row],[Authors]]&amp;", "&amp;Tableau1[[#This Row],[Title]]&amp;" "&amp;Tableau1[[#This Row],[Journal]]&amp;". "&amp;Tableau1[[#This Row],[Year]]</f>
        <v>Soto JL, Vrcek I, Ozgur O, Mancini R., Evaluating the growth of eyelid lesions: comparison of clinical evaluation and a software-based model. Int Ophthalmol. 2017</v>
      </c>
    </row>
    <row r="5714" spans="1:29" ht="28.8" x14ac:dyDescent="0.3">
      <c r="A5714">
        <v>6122</v>
      </c>
      <c r="B5714" t="s">
        <v>9093</v>
      </c>
      <c r="C5714" t="s">
        <v>19307</v>
      </c>
      <c r="D5714" t="s">
        <v>29524</v>
      </c>
      <c r="E5714" t="s">
        <v>34079</v>
      </c>
      <c r="F5714" s="10"/>
      <c r="G5714">
        <v>2017</v>
      </c>
      <c r="J5714">
        <v>0.50756537746294805</v>
      </c>
      <c r="L5714" t="s">
        <v>40494</v>
      </c>
      <c r="M5714">
        <v>28246144</v>
      </c>
      <c r="Q5714" s="10"/>
      <c r="R5714" s="11">
        <f t="shared" si="178"/>
        <v>0</v>
      </c>
      <c r="U5714" s="11">
        <f t="shared" si="179"/>
        <v>0</v>
      </c>
      <c r="Y5714" s="11">
        <f>IF(SUM(Tableau1[[#This Row],[Other access]:[Sci-hub access]])&gt;=1,1,0)</f>
        <v>0</v>
      </c>
      <c r="Z5714" s="12">
        <f>IF(OR(Tableau1[[#This Row],[Access R1 + S1+ T1 ]]&gt;=1,Tableau1[[#This Row],[Access V1 +W1 + X1]]&gt;=1),1,0)</f>
        <v>0</v>
      </c>
      <c r="AB5714" s="10" t="str">
        <f>Tableau1[[#This Row],[DOI]]</f>
        <v>doi: 10.1136/bmjopen-2016-014444</v>
      </c>
      <c r="AC5714" s="13" t="str">
        <f>Tableau1[[#This Row],[Authors]]&amp;", "&amp;Tableau1[[#This Row],[Title]]&amp;" "&amp;Tableau1[[#This Row],[Journal]]&amp;". "&amp;Tableau1[[#This Row],[Year]]</f>
        <v>Mathur R, Bhaskaran K, Edwards E, Lee H, Chaturvedi N, Smeeth L, Douglas I., Population trends in the 10-year incidence and prevalence of diabetic retinopathy in the UK: a cohort study in the Clinical Practice Research Datalink 2004-2014. BMJ Open. 2017</v>
      </c>
    </row>
    <row r="5715" spans="1:29" ht="28.8" x14ac:dyDescent="0.3">
      <c r="A5715">
        <v>5228</v>
      </c>
      <c r="B5715" t="s">
        <v>8296</v>
      </c>
      <c r="C5715" t="s">
        <v>18520</v>
      </c>
      <c r="D5715" t="s">
        <v>28726</v>
      </c>
      <c r="E5715" t="s">
        <v>2443</v>
      </c>
      <c r="F5715" s="10"/>
      <c r="G5715">
        <v>2017</v>
      </c>
      <c r="J5715">
        <v>0.50765920941972575</v>
      </c>
      <c r="L5715" t="s">
        <v>39629</v>
      </c>
      <c r="M5715">
        <v>28358961</v>
      </c>
      <c r="Q5715" s="10"/>
      <c r="R5715" s="11">
        <f t="shared" si="178"/>
        <v>0</v>
      </c>
      <c r="U5715" s="11">
        <f t="shared" si="179"/>
        <v>0</v>
      </c>
      <c r="Y5715" s="11">
        <f>IF(SUM(Tableau1[[#This Row],[Other access]:[Sci-hub access]])&gt;=1,1,0)</f>
        <v>0</v>
      </c>
      <c r="Z5715" s="12">
        <f>IF(OR(Tableau1[[#This Row],[Access R1 + S1+ T1 ]]&gt;=1,Tableau1[[#This Row],[Access V1 +W1 + X1]]&gt;=1),1,0)</f>
        <v>0</v>
      </c>
      <c r="AB5715" s="10" t="str">
        <f>Tableau1[[#This Row],[DOI]]</f>
        <v>doi: 10.1167/iovs.16-20786</v>
      </c>
      <c r="AC5715" s="13" t="str">
        <f>Tableau1[[#This Row],[Authors]]&amp;", "&amp;Tableau1[[#This Row],[Title]]&amp;" "&amp;Tableau1[[#This Row],[Journal]]&amp;". "&amp;Tableau1[[#This Row],[Year]]</f>
        <v>Wen JC, Reina-Torres E, Sherwood JM, Challa P, Liu KC, Li G, Chang JY, Cousins SW, Schuman SG, Mettu PS, Stamer WD, Overby DR, Allingham RR., Intravitreal Anti-VEGF Injections Reduce Aqueous Outflow Facility in Patients With Neovascular Age-Related Macular Degeneration. Invest Ophthalmol Vis Sci. 2017</v>
      </c>
    </row>
    <row r="5716" spans="1:29" ht="28.8" x14ac:dyDescent="0.3">
      <c r="A5716">
        <v>1891</v>
      </c>
      <c r="B5716" t="s">
        <v>54</v>
      </c>
      <c r="C5716" t="s">
        <v>55</v>
      </c>
      <c r="D5716" t="s">
        <v>56</v>
      </c>
      <c r="E5716" t="s">
        <v>3087</v>
      </c>
      <c r="F5716" s="10"/>
      <c r="G5716">
        <v>2017</v>
      </c>
      <c r="J5716">
        <v>0.50775951961679278</v>
      </c>
      <c r="L5716" t="s">
        <v>36363</v>
      </c>
      <c r="M5716">
        <v>28857179</v>
      </c>
      <c r="Q5716" s="10"/>
      <c r="R5716" s="11">
        <f t="shared" si="178"/>
        <v>0</v>
      </c>
      <c r="U5716" s="11">
        <f t="shared" si="179"/>
        <v>0</v>
      </c>
      <c r="Y5716" s="11">
        <f>IF(SUM(Tableau1[[#This Row],[Other access]:[Sci-hub access]])&gt;=1,1,0)</f>
        <v>0</v>
      </c>
      <c r="Z5716" s="12">
        <f>IF(OR(Tableau1[[#This Row],[Access R1 + S1+ T1 ]]&gt;=1,Tableau1[[#This Row],[Access V1 +W1 + X1]]&gt;=1),1,0)</f>
        <v>0</v>
      </c>
      <c r="AB5716" s="10" t="str">
        <f>Tableau1[[#This Row],[DOI]]</f>
        <v>doi: 10.1111/epi.13871</v>
      </c>
      <c r="AC5716" s="13" t="str">
        <f>Tableau1[[#This Row],[Authors]]&amp;", "&amp;Tableau1[[#This Row],[Title]]&amp;" "&amp;Tableau1[[#This Row],[Journal]]&amp;". "&amp;Tableau1[[#This Row],[Year]]</f>
        <v>Androsova G, Krause R, Borghei M, Wassenaar M, Auce P, Avbersek A, Becker F, Berghuis B, Campbell E, Coppola A, Francis B, Wolking S, Cavalleri GL, Craig J, Delanty N, Koeleman BPC, Kunz WS, Lerche H, Marson AG, Sander JW, Sills GJ, Striano P, et al., Comparative effectiveness of antiepileptic drugs in patients with mesial temporal lobe epilepsy with hippocampal sclerosis. Epilepsia. 2017</v>
      </c>
    </row>
    <row r="5717" spans="1:29" x14ac:dyDescent="0.3">
      <c r="A5717">
        <v>4086</v>
      </c>
      <c r="B5717" t="s">
        <v>7233</v>
      </c>
      <c r="C5717" t="s">
        <v>17471</v>
      </c>
      <c r="D5717" t="s">
        <v>27661</v>
      </c>
      <c r="E5717" t="s">
        <v>34113</v>
      </c>
      <c r="F5717" s="10"/>
      <c r="G5717">
        <v>2017</v>
      </c>
      <c r="J5717">
        <v>0.50781105358088074</v>
      </c>
      <c r="L5717" t="s">
        <v>38518</v>
      </c>
      <c r="M5717">
        <v>28486987</v>
      </c>
      <c r="Q5717" s="10"/>
      <c r="R5717" s="11">
        <f t="shared" si="178"/>
        <v>0</v>
      </c>
      <c r="U5717" s="11">
        <f t="shared" si="179"/>
        <v>0</v>
      </c>
      <c r="Y5717" s="11">
        <f>IF(SUM(Tableau1[[#This Row],[Other access]:[Sci-hub access]])&gt;=1,1,0)</f>
        <v>0</v>
      </c>
      <c r="Z5717" s="12">
        <f>IF(OR(Tableau1[[#This Row],[Access R1 + S1+ T1 ]]&gt;=1,Tableau1[[#This Row],[Access V1 +W1 + X1]]&gt;=1),1,0)</f>
        <v>0</v>
      </c>
      <c r="AB5717" s="10" t="str">
        <f>Tableau1[[#This Row],[DOI]]</f>
        <v>doi: 10.1186/s12967-017-1183-y</v>
      </c>
      <c r="AC5717" s="13" t="str">
        <f>Tableau1[[#This Row],[Authors]]&amp;", "&amp;Tableau1[[#This Row],[Title]]&amp;" "&amp;Tableau1[[#This Row],[Journal]]&amp;". "&amp;Tableau1[[#This Row],[Year]]</f>
        <v>Tang Z, Zhang Y, Wang Y, Zhang D, Shen B, Luo M, Gu P., Progress of stem/progenitor cell-based therapy for retinal degeneration. J Transl Med. 2017</v>
      </c>
    </row>
    <row r="5718" spans="1:29" x14ac:dyDescent="0.3">
      <c r="A5718">
        <v>3328</v>
      </c>
      <c r="B5718" t="s">
        <v>6508</v>
      </c>
      <c r="C5718" t="s">
        <v>16751</v>
      </c>
      <c r="D5718" t="s">
        <v>26932</v>
      </c>
      <c r="E5718" t="s">
        <v>2749</v>
      </c>
      <c r="F5718" s="10"/>
      <c r="G5718">
        <v>2017</v>
      </c>
      <c r="J5718">
        <v>0.50781858109084266</v>
      </c>
      <c r="L5718" t="s">
        <v>37780</v>
      </c>
      <c r="M5718">
        <v>28601391</v>
      </c>
      <c r="Q5718" s="10"/>
      <c r="R5718" s="11">
        <f t="shared" si="178"/>
        <v>0</v>
      </c>
      <c r="U5718" s="11">
        <f t="shared" si="179"/>
        <v>0</v>
      </c>
      <c r="Y5718" s="11">
        <f>IF(SUM(Tableau1[[#This Row],[Other access]:[Sci-hub access]])&gt;=1,1,0)</f>
        <v>0</v>
      </c>
      <c r="Z5718" s="12">
        <f>IF(OR(Tableau1[[#This Row],[Access R1 + S1+ T1 ]]&gt;=1,Tableau1[[#This Row],[Access V1 +W1 + X1]]&gt;=1),1,0)</f>
        <v>0</v>
      </c>
      <c r="AB5718" s="10" t="str">
        <f>Tableau1[[#This Row],[DOI]]</f>
        <v>doi: 10.1016/j.jaad.2017.03.003</v>
      </c>
      <c r="AC5718" s="13" t="str">
        <f>Tableau1[[#This Row],[Authors]]&amp;", "&amp;Tableau1[[#This Row],[Title]]&amp;" "&amp;Tableau1[[#This Row],[Journal]]&amp;". "&amp;Tableau1[[#This Row],[Year]]</f>
        <v>Thyssen JP, Toft PB, Halling-Overgaard AS, Gislason GH, Skov L, Egeberg A., Incidence, prevalence, and risk of selected ocular disease in adults with atopic dermatitis. J Am Acad Dermatol. 2017</v>
      </c>
    </row>
    <row r="5719" spans="1:29" x14ac:dyDescent="0.3">
      <c r="A5719">
        <v>9788</v>
      </c>
      <c r="B5719" t="s">
        <v>12328</v>
      </c>
      <c r="C5719" t="s">
        <v>22500</v>
      </c>
      <c r="D5719" t="s">
        <v>32776</v>
      </c>
      <c r="E5719" t="s">
        <v>2449</v>
      </c>
      <c r="F5719" s="10"/>
      <c r="G5719">
        <v>2017</v>
      </c>
      <c r="J5719">
        <v>0.50809261499741598</v>
      </c>
      <c r="L5719" t="s">
        <v>44050</v>
      </c>
      <c r="M5719">
        <v>27582310</v>
      </c>
      <c r="Q5719" s="10"/>
      <c r="R5719" s="11">
        <f t="shared" si="178"/>
        <v>0</v>
      </c>
      <c r="U5719" s="11">
        <f t="shared" si="179"/>
        <v>0</v>
      </c>
      <c r="Y5719" s="11">
        <f>IF(SUM(Tableau1[[#This Row],[Other access]:[Sci-hub access]])&gt;=1,1,0)</f>
        <v>0</v>
      </c>
      <c r="Z5719" s="12">
        <f>IF(OR(Tableau1[[#This Row],[Access R1 + S1+ T1 ]]&gt;=1,Tableau1[[#This Row],[Access V1 +W1 + X1]]&gt;=1),1,0)</f>
        <v>0</v>
      </c>
      <c r="AB5719" s="10" t="str">
        <f>Tableau1[[#This Row],[DOI]]</f>
        <v>doi: 10.1111/cxo.12446</v>
      </c>
      <c r="AC5719" s="13" t="str">
        <f>Tableau1[[#This Row],[Authors]]&amp;", "&amp;Tableau1[[#This Row],[Title]]&amp;" "&amp;Tableau1[[#This Row],[Journal]]&amp;". "&amp;Tableau1[[#This Row],[Year]]</f>
        <v>Marella M, Yu M, Paudel P, Michael A, Ryan K, Yasmin S, Minto H., The situation of low vision services in Papua New Guinea: an exploratory study. Clin Exp Optom. 2017</v>
      </c>
    </row>
    <row r="5720" spans="1:29" x14ac:dyDescent="0.3">
      <c r="A5720">
        <v>10752</v>
      </c>
      <c r="B5720" t="s">
        <v>2324</v>
      </c>
      <c r="C5720" t="s">
        <v>2325</v>
      </c>
      <c r="D5720" t="s">
        <v>2326</v>
      </c>
      <c r="E5720" t="s">
        <v>3020</v>
      </c>
      <c r="F5720" s="10"/>
      <c r="G5720">
        <v>2017</v>
      </c>
      <c r="J5720">
        <v>0.50817648259687187</v>
      </c>
      <c r="L5720" t="s">
        <v>44999</v>
      </c>
      <c r="M5720">
        <v>27065052</v>
      </c>
      <c r="Q5720" s="10"/>
      <c r="R5720" s="11">
        <f t="shared" si="178"/>
        <v>0</v>
      </c>
      <c r="U5720" s="11">
        <f t="shared" si="179"/>
        <v>0</v>
      </c>
      <c r="Y5720" s="11">
        <f>IF(SUM(Tableau1[[#This Row],[Other access]:[Sci-hub access]])&gt;=1,1,0)</f>
        <v>0</v>
      </c>
      <c r="Z5720" s="12">
        <f>IF(OR(Tableau1[[#This Row],[Access R1 + S1+ T1 ]]&gt;=1,Tableau1[[#This Row],[Access V1 +W1 + X1]]&gt;=1),1,0)</f>
        <v>0</v>
      </c>
      <c r="AB5720" s="10" t="str">
        <f>Tableau1[[#This Row],[DOI]]</f>
        <v>doi: 10.1080/00140139.2016.1171403</v>
      </c>
      <c r="AC5720" s="13" t="str">
        <f>Tableau1[[#This Row],[Authors]]&amp;", "&amp;Tableau1[[#This Row],[Title]]&amp;" "&amp;Tableau1[[#This Row],[Journal]]&amp;". "&amp;Tableau1[[#This Row],[Year]]</f>
        <v>Kim DS, Wall Emerson R, Naghshineh K, Auer A., Drop-off detection with the long cane: effect of cane shaft weight and rigidity on performance. Ergonomics. 2017</v>
      </c>
    </row>
    <row r="5721" spans="1:29" x14ac:dyDescent="0.3">
      <c r="A5721">
        <v>8627</v>
      </c>
      <c r="B5721" t="s">
        <v>11289</v>
      </c>
      <c r="C5721" t="s">
        <v>21473</v>
      </c>
      <c r="D5721" t="s">
        <v>31728</v>
      </c>
      <c r="E5721" t="s">
        <v>2440</v>
      </c>
      <c r="F5721" s="10"/>
      <c r="G5721">
        <v>2017</v>
      </c>
      <c r="J5721">
        <v>0.50829368781690065</v>
      </c>
      <c r="L5721" t="s">
        <v>42963</v>
      </c>
      <c r="M5721">
        <v>27876485</v>
      </c>
      <c r="Q5721" s="10"/>
      <c r="R5721" s="11">
        <f t="shared" si="178"/>
        <v>0</v>
      </c>
      <c r="U5721" s="11">
        <f t="shared" si="179"/>
        <v>0</v>
      </c>
      <c r="Y5721" s="11">
        <f>IF(SUM(Tableau1[[#This Row],[Other access]:[Sci-hub access]])&gt;=1,1,0)</f>
        <v>0</v>
      </c>
      <c r="Z5721" s="12">
        <f>IF(OR(Tableau1[[#This Row],[Access R1 + S1+ T1 ]]&gt;=1,Tableau1[[#This Row],[Access V1 +W1 + X1]]&gt;=1),1,0)</f>
        <v>0</v>
      </c>
      <c r="AB5721" s="10" t="str">
        <f>Tableau1[[#This Row],[DOI]]</f>
        <v>doi: 10.1016/j.exer.2016.11.015</v>
      </c>
      <c r="AC5721" s="13" t="str">
        <f>Tableau1[[#This Row],[Authors]]&amp;", "&amp;Tableau1[[#This Row],[Title]]&amp;" "&amp;Tableau1[[#This Row],[Journal]]&amp;". "&amp;Tableau1[[#This Row],[Year]]</f>
        <v>Araújo DSM, Miya-Coreixas VS, Pandolfo P, Calaza KC., Cannabinoid receptors and TRPA1 on neuroprotection in a model of retinal ischemia. Exp Eye Res. 2017</v>
      </c>
    </row>
    <row r="5722" spans="1:29" x14ac:dyDescent="0.3">
      <c r="A5722">
        <v>7446</v>
      </c>
      <c r="B5722" t="s">
        <v>10251</v>
      </c>
      <c r="C5722" t="s">
        <v>20453</v>
      </c>
      <c r="D5722" t="s">
        <v>30686</v>
      </c>
      <c r="E5722" t="s">
        <v>2456</v>
      </c>
      <c r="F5722" s="10"/>
      <c r="G5722">
        <v>2017</v>
      </c>
      <c r="J5722">
        <v>0.5083992069304516</v>
      </c>
      <c r="L5722" t="s">
        <v>41802</v>
      </c>
      <c r="M5722">
        <v>28092911</v>
      </c>
      <c r="Q5722" s="10"/>
      <c r="R5722" s="11">
        <f t="shared" si="178"/>
        <v>0</v>
      </c>
      <c r="U5722" s="11">
        <f t="shared" si="179"/>
        <v>0</v>
      </c>
      <c r="Y5722" s="11">
        <f>IF(SUM(Tableau1[[#This Row],[Other access]:[Sci-hub access]])&gt;=1,1,0)</f>
        <v>0</v>
      </c>
      <c r="Z5722" s="12">
        <f>IF(OR(Tableau1[[#This Row],[Access R1 + S1+ T1 ]]&gt;=1,Tableau1[[#This Row],[Access V1 +W1 + X1]]&gt;=1),1,0)</f>
        <v>0</v>
      </c>
      <c r="AB5722" s="10" t="str">
        <f>Tableau1[[#This Row],[DOI]]</f>
        <v>doi: 10.1159/000453550</v>
      </c>
      <c r="AC5722" s="13" t="str">
        <f>Tableau1[[#This Row],[Authors]]&amp;", "&amp;Tableau1[[#This Row],[Title]]&amp;" "&amp;Tableau1[[#This Row],[Journal]]&amp;". "&amp;Tableau1[[#This Row],[Year]]</f>
        <v>Li L, Heiduschka P, Alex AF, Niekämper D, Eter N., Behaviour of CD11b-Positive Cells in an Animal Model of Laser-Induced Choroidal Neovascularisation. Ophthalmologica. 2017</v>
      </c>
    </row>
    <row r="5723" spans="1:29" x14ac:dyDescent="0.3">
      <c r="A5723">
        <v>3711</v>
      </c>
      <c r="B5723" t="s">
        <v>6881</v>
      </c>
      <c r="C5723" t="s">
        <v>17121</v>
      </c>
      <c r="D5723" t="s">
        <v>27305</v>
      </c>
      <c r="E5723" t="s">
        <v>2449</v>
      </c>
      <c r="F5723" s="10"/>
      <c r="G5723">
        <v>2018</v>
      </c>
      <c r="J5723">
        <v>0.50847966842333281</v>
      </c>
      <c r="L5723" t="s">
        <v>38155</v>
      </c>
      <c r="M5723">
        <v>28543741</v>
      </c>
      <c r="Q5723" s="10"/>
      <c r="R5723" s="11">
        <f t="shared" si="178"/>
        <v>0</v>
      </c>
      <c r="U5723" s="11">
        <f t="shared" si="179"/>
        <v>0</v>
      </c>
      <c r="Y5723" s="11">
        <f>IF(SUM(Tableau1[[#This Row],[Other access]:[Sci-hub access]])&gt;=1,1,0)</f>
        <v>0</v>
      </c>
      <c r="Z5723" s="12">
        <f>IF(OR(Tableau1[[#This Row],[Access R1 + S1+ T1 ]]&gt;=1,Tableau1[[#This Row],[Access V1 +W1 + X1]]&gt;=1),1,0)</f>
        <v>0</v>
      </c>
      <c r="AB5723" s="10" t="str">
        <f>Tableau1[[#This Row],[DOI]]</f>
        <v>doi: 10.1111/cxo.12556</v>
      </c>
      <c r="AC5723" s="13" t="str">
        <f>Tableau1[[#This Row],[Authors]]&amp;", "&amp;Tableau1[[#This Row],[Title]]&amp;" "&amp;Tableau1[[#This Row],[Journal]]&amp;". "&amp;Tableau1[[#This Row],[Year]]</f>
        <v>Hwang YH, Kim MK, Wi JM, Chung JK, Lee KB., Detection of progression of glaucomatous retinal nerve fibre layer defects using optical coherence tomography-guided progression analysis. Clin Exp Optom. 2018</v>
      </c>
    </row>
    <row r="5724" spans="1:29" x14ac:dyDescent="0.3">
      <c r="A5724">
        <v>10348</v>
      </c>
      <c r="B5724" t="s">
        <v>12845</v>
      </c>
      <c r="C5724" t="s">
        <v>23012</v>
      </c>
      <c r="D5724" t="s">
        <v>33298</v>
      </c>
      <c r="E5724" t="s">
        <v>2469</v>
      </c>
      <c r="F5724" s="10"/>
      <c r="G5724">
        <v>2017</v>
      </c>
      <c r="J5724">
        <v>0.5085632595088917</v>
      </c>
      <c r="L5724" t="s">
        <v>44599</v>
      </c>
      <c r="M5724">
        <v>27366832</v>
      </c>
      <c r="Q5724" s="10"/>
      <c r="R5724" s="11">
        <f t="shared" si="178"/>
        <v>0</v>
      </c>
      <c r="U5724" s="11">
        <f t="shared" si="179"/>
        <v>0</v>
      </c>
      <c r="Y5724" s="11">
        <f>IF(SUM(Tableau1[[#This Row],[Other access]:[Sci-hub access]])&gt;=1,1,0)</f>
        <v>0</v>
      </c>
      <c r="Z5724" s="12">
        <f>IF(OR(Tableau1[[#This Row],[Access R1 + S1+ T1 ]]&gt;=1,Tableau1[[#This Row],[Access V1 +W1 + X1]]&gt;=1),1,0)</f>
        <v>0</v>
      </c>
      <c r="AB5724" s="10" t="str">
        <f>Tableau1[[#This Row],[DOI]]</f>
        <v>doi: 10.3109/08820538.2016.1143517</v>
      </c>
      <c r="AC5724" s="13" t="str">
        <f>Tableau1[[#This Row],[Authors]]&amp;", "&amp;Tableau1[[#This Row],[Title]]&amp;" "&amp;Tableau1[[#This Row],[Journal]]&amp;". "&amp;Tableau1[[#This Row],[Year]]</f>
        <v>Galindo-Ferreiro A, Akaishi PS, Al-Aliwi M, Niespodzany E, Gálvez-Ruiz A, Cruz AAV., Five Years' Experience with Tenon-Conjunctival Flaps in Phthisical Eyes. Semin Ophthalmol. 2017</v>
      </c>
    </row>
    <row r="5725" spans="1:29" x14ac:dyDescent="0.3">
      <c r="A5725">
        <v>10065</v>
      </c>
      <c r="B5725" t="s">
        <v>12581</v>
      </c>
      <c r="C5725" t="s">
        <v>22749</v>
      </c>
      <c r="D5725" t="s">
        <v>33030</v>
      </c>
      <c r="E5725" t="s">
        <v>2445</v>
      </c>
      <c r="F5725" s="10"/>
      <c r="G5725">
        <v>2017</v>
      </c>
      <c r="J5725">
        <v>0.50858549957958232</v>
      </c>
      <c r="L5725" t="s">
        <v>44321</v>
      </c>
      <c r="M5725">
        <v>27482642</v>
      </c>
      <c r="Q5725" s="10"/>
      <c r="R5725" s="11">
        <f t="shared" si="178"/>
        <v>0</v>
      </c>
      <c r="U5725" s="11">
        <f t="shared" si="179"/>
        <v>0</v>
      </c>
      <c r="Y5725" s="11">
        <f>IF(SUM(Tableau1[[#This Row],[Other access]:[Sci-hub access]])&gt;=1,1,0)</f>
        <v>0</v>
      </c>
      <c r="Z5725" s="12">
        <f>IF(OR(Tableau1[[#This Row],[Access R1 + S1+ T1 ]]&gt;=1,Tableau1[[#This Row],[Access V1 +W1 + X1]]&gt;=1),1,0)</f>
        <v>0</v>
      </c>
      <c r="AB5725" s="10" t="str">
        <f>Tableau1[[#This Row],[DOI]]</f>
        <v>doi: 10.1097/IAE.0000000000001214</v>
      </c>
      <c r="AC5725" s="13" t="str">
        <f>Tableau1[[#This Row],[Authors]]&amp;", "&amp;Tableau1[[#This Row],[Title]]&amp;" "&amp;Tableau1[[#This Row],[Journal]]&amp;". "&amp;Tableau1[[#This Row],[Year]]</f>
        <v>El Rayes EN, Mikhail M, El Cheweiky H, Elsawah K, Maia A., SUPRACHOROIDAL BUCKLING FOR THE MANAGEMENT OF RHEGMATOGENOUS RETINAL DETACHMENTS SECONDARY TO PERIPHERAL RETINAL BREAKS. Retina. 2017</v>
      </c>
    </row>
    <row r="5726" spans="1:29" x14ac:dyDescent="0.3">
      <c r="A5726">
        <v>106</v>
      </c>
      <c r="B5726" t="s">
        <v>3369</v>
      </c>
      <c r="C5726" t="s">
        <v>13630</v>
      </c>
      <c r="D5726" t="s">
        <v>23789</v>
      </c>
      <c r="E5726" t="s">
        <v>33981</v>
      </c>
      <c r="F5726" s="10"/>
      <c r="G5726">
        <v>2017</v>
      </c>
      <c r="J5726">
        <v>0.50871995036812634</v>
      </c>
      <c r="L5726" t="s">
        <v>34624</v>
      </c>
      <c r="M5726">
        <v>29403334</v>
      </c>
      <c r="Q5726" s="10"/>
      <c r="R5726" s="11">
        <f t="shared" si="178"/>
        <v>0</v>
      </c>
      <c r="U5726" s="11">
        <f t="shared" si="179"/>
        <v>0</v>
      </c>
      <c r="Y5726" s="11">
        <f>IF(SUM(Tableau1[[#This Row],[Other access]:[Sci-hub access]])&gt;=1,1,0)</f>
        <v>0</v>
      </c>
      <c r="Z5726" s="12">
        <f>IF(OR(Tableau1[[#This Row],[Access R1 + S1+ T1 ]]&gt;=1,Tableau1[[#This Row],[Access V1 +W1 + X1]]&gt;=1),1,0)</f>
        <v>0</v>
      </c>
      <c r="AB5726" s="10" t="str">
        <f>Tableau1[[#This Row],[DOI]]</f>
        <v>doi: 10.5693/djo.01.2016.11.001</v>
      </c>
      <c r="AC5726" s="13" t="str">
        <f>Tableau1[[#This Row],[Authors]]&amp;", "&amp;Tableau1[[#This Row],[Title]]&amp;" "&amp;Tableau1[[#This Row],[Journal]]&amp;". "&amp;Tableau1[[#This Row],[Year]]</f>
        <v>Clark J, Randolph J, Sokol JA, Moore NA, Lee HBH, Nunery WR., Surgical approach to limiting skin contracture following protractor myectomy for essential blepharospasm. Digit J Ophthalmol. 2017</v>
      </c>
    </row>
    <row r="5727" spans="1:29" x14ac:dyDescent="0.3">
      <c r="A5727">
        <v>2933</v>
      </c>
      <c r="B5727" t="s">
        <v>6129</v>
      </c>
      <c r="C5727" t="s">
        <v>16374</v>
      </c>
      <c r="D5727" t="s">
        <v>26553</v>
      </c>
      <c r="E5727" t="s">
        <v>2458</v>
      </c>
      <c r="F5727" s="10"/>
      <c r="G5727">
        <v>2017</v>
      </c>
      <c r="J5727">
        <v>0.50874802729914137</v>
      </c>
      <c r="L5727" t="s">
        <v>37389</v>
      </c>
      <c r="M5727">
        <v>28662245</v>
      </c>
      <c r="Q5727" s="10"/>
      <c r="R5727" s="11">
        <f t="shared" si="178"/>
        <v>0</v>
      </c>
      <c r="U5727" s="11">
        <f t="shared" si="179"/>
        <v>0</v>
      </c>
      <c r="Y5727" s="11">
        <f>IF(SUM(Tableau1[[#This Row],[Other access]:[Sci-hub access]])&gt;=1,1,0)</f>
        <v>0</v>
      </c>
      <c r="Z5727" s="12">
        <f>IF(OR(Tableau1[[#This Row],[Access R1 + S1+ T1 ]]&gt;=1,Tableau1[[#This Row],[Access V1 +W1 + X1]]&gt;=1),1,0)</f>
        <v>0</v>
      </c>
      <c r="AB5727" s="10" t="str">
        <f>Tableau1[[#This Row],[DOI]]</f>
        <v>doi: 10.1001/jamaophthalmol.2017.2069</v>
      </c>
      <c r="AC5727" s="13" t="str">
        <f>Tableau1[[#This Row],[Authors]]&amp;", "&amp;Tableau1[[#This Row],[Title]]&amp;" "&amp;Tableau1[[#This Row],[Journal]]&amp;". "&amp;Tableau1[[#This Row],[Year]]</f>
        <v>Molnar AEC, Andréasson SO, Larsson EKB, Åkerblom HM, Holmström GE., Reduction of Rod and Cone Function in 6.5-Year-Old Children Born Extremely Preterm. JAMA Ophthalmol. 2017</v>
      </c>
    </row>
    <row r="5728" spans="1:29" x14ac:dyDescent="0.3">
      <c r="A5728">
        <v>449</v>
      </c>
      <c r="B5728" t="s">
        <v>3712</v>
      </c>
      <c r="C5728" t="s">
        <v>13972</v>
      </c>
      <c r="D5728" t="s">
        <v>24132</v>
      </c>
      <c r="E5728" t="s">
        <v>2479</v>
      </c>
      <c r="F5728" s="10"/>
      <c r="G5728">
        <v>2018</v>
      </c>
      <c r="J5728">
        <v>0.50885911129790962</v>
      </c>
      <c r="L5728" t="s">
        <v>34953</v>
      </c>
      <c r="M5728">
        <v>29211701</v>
      </c>
      <c r="Q5728" s="10"/>
      <c r="R5728" s="11">
        <f t="shared" si="178"/>
        <v>0</v>
      </c>
      <c r="U5728" s="11">
        <f t="shared" si="179"/>
        <v>0</v>
      </c>
      <c r="Y5728" s="11">
        <f>IF(SUM(Tableau1[[#This Row],[Other access]:[Sci-hub access]])&gt;=1,1,0)</f>
        <v>0</v>
      </c>
      <c r="Z5728" s="12">
        <f>IF(OR(Tableau1[[#This Row],[Access R1 + S1+ T1 ]]&gt;=1,Tableau1[[#This Row],[Access V1 +W1 + X1]]&gt;=1),1,0)</f>
        <v>0</v>
      </c>
      <c r="AB5728" s="10" t="str">
        <f>Tableau1[[#This Row],[DOI]]</f>
        <v>doi: 10.1097/ICO.0000000000001429</v>
      </c>
      <c r="AC5728" s="13" t="str">
        <f>Tableau1[[#This Row],[Authors]]&amp;", "&amp;Tableau1[[#This Row],[Title]]&amp;" "&amp;Tableau1[[#This Row],[Journal]]&amp;". "&amp;Tableau1[[#This Row],[Year]]</f>
        <v>Zhong J, Deng Y, Zhang P, Li S, Huang H, Wang B, Zhang H, Peng L, Yang R, Xu J, Yuan J., New Grading System for Limbal Dermoid: A Retrospective Analysis of 261 Cases Over a 10-Year Period. Cornea. 2018</v>
      </c>
    </row>
    <row r="5729" spans="1:29" x14ac:dyDescent="0.3">
      <c r="A5729">
        <v>7622</v>
      </c>
      <c r="B5729" t="s">
        <v>10407</v>
      </c>
      <c r="C5729" t="s">
        <v>20606</v>
      </c>
      <c r="D5729" t="s">
        <v>30842</v>
      </c>
      <c r="E5729" t="s">
        <v>34031</v>
      </c>
      <c r="F5729" s="10"/>
      <c r="G5729">
        <v>2017</v>
      </c>
      <c r="J5729">
        <v>0.50896078270527623</v>
      </c>
      <c r="L5729" t="s">
        <v>41975</v>
      </c>
      <c r="M5729">
        <v>28072552</v>
      </c>
      <c r="Q5729" s="10"/>
      <c r="R5729" s="11">
        <f t="shared" si="178"/>
        <v>0</v>
      </c>
      <c r="U5729" s="11">
        <f t="shared" si="179"/>
        <v>0</v>
      </c>
      <c r="Y5729" s="11">
        <f>IF(SUM(Tableau1[[#This Row],[Other access]:[Sci-hub access]])&gt;=1,1,0)</f>
        <v>0</v>
      </c>
      <c r="Z5729" s="12">
        <f>IF(OR(Tableau1[[#This Row],[Access R1 + S1+ T1 ]]&gt;=1,Tableau1[[#This Row],[Access V1 +W1 + X1]]&gt;=1),1,0)</f>
        <v>0</v>
      </c>
      <c r="AB5729" s="10" t="str">
        <f>Tableau1[[#This Row],[DOI]]</f>
        <v>doi: 10.1089/jop.2016.0154</v>
      </c>
      <c r="AC5729" s="13" t="str">
        <f>Tableau1[[#This Row],[Authors]]&amp;", "&amp;Tableau1[[#This Row],[Title]]&amp;" "&amp;Tableau1[[#This Row],[Journal]]&amp;". "&amp;Tableau1[[#This Row],[Year]]</f>
        <v>Torkildsen G, Abelson MB, Gomes PJ, McLaurin E, Potts SL, Mah FS., Vehicle-Controlled, Phase 2 Clinical Trial of a Sustained-Release Dexamethasone Intracanalicular Insert in a Chronic Allergen Challenge Model. J Ocul Pharmacol Ther. 2017</v>
      </c>
    </row>
    <row r="5730" spans="1:29" x14ac:dyDescent="0.3">
      <c r="A5730">
        <v>1678</v>
      </c>
      <c r="B5730" t="s">
        <v>4929</v>
      </c>
      <c r="C5730" t="s">
        <v>15178</v>
      </c>
      <c r="D5730" t="s">
        <v>25350</v>
      </c>
      <c r="E5730" t="s">
        <v>2451</v>
      </c>
      <c r="F5730" s="10"/>
      <c r="G5730">
        <v>2017</v>
      </c>
      <c r="J5730">
        <v>0.50899956397196255</v>
      </c>
      <c r="L5730" t="s">
        <v>36157</v>
      </c>
      <c r="M5730">
        <v>28902914</v>
      </c>
      <c r="Q5730" s="10"/>
      <c r="R5730" s="11">
        <f t="shared" si="178"/>
        <v>0</v>
      </c>
      <c r="U5730" s="11">
        <f t="shared" si="179"/>
        <v>0</v>
      </c>
      <c r="Y5730" s="11">
        <f>IF(SUM(Tableau1[[#This Row],[Other access]:[Sci-hub access]])&gt;=1,1,0)</f>
        <v>0</v>
      </c>
      <c r="Z5730" s="12">
        <f>IF(OR(Tableau1[[#This Row],[Access R1 + S1+ T1 ]]&gt;=1,Tableau1[[#This Row],[Access V1 +W1 + X1]]&gt;=1),1,0)</f>
        <v>0</v>
      </c>
      <c r="AB5730" s="10" t="str">
        <f>Tableau1[[#This Row],[DOI]]</f>
        <v>doi: 10.1371/journal.pone.0184628</v>
      </c>
      <c r="AC5730" s="13" t="str">
        <f>Tableau1[[#This Row],[Authors]]&amp;", "&amp;Tableau1[[#This Row],[Title]]&amp;" "&amp;Tableau1[[#This Row],[Journal]]&amp;". "&amp;Tableau1[[#This Row],[Year]]</f>
        <v>Shetty R, Sharma A, Pahuja N, Chevour P, Padmajan N, Dhamodaran K, Jayadev C, M M A Nuijts R, Ghosh A, Nallathambi J., Oxidative stress induces dysregulated autophagy in corneal epithelium of keratoconus patients. PLoS One. 2017</v>
      </c>
    </row>
    <row r="5731" spans="1:29" x14ac:dyDescent="0.3">
      <c r="A5731">
        <v>3358</v>
      </c>
      <c r="B5731" t="s">
        <v>6537</v>
      </c>
      <c r="C5731" t="s">
        <v>16780</v>
      </c>
      <c r="D5731" t="s">
        <v>26961</v>
      </c>
      <c r="E5731" t="s">
        <v>2532</v>
      </c>
      <c r="F5731" s="10"/>
      <c r="G5731">
        <v>2017</v>
      </c>
      <c r="J5731">
        <v>0.50903013404800557</v>
      </c>
      <c r="L5731" t="s">
        <v>37808</v>
      </c>
      <c r="M5731">
        <v>28597192</v>
      </c>
      <c r="Q5731" s="10"/>
      <c r="R5731" s="11">
        <f t="shared" si="178"/>
        <v>0</v>
      </c>
      <c r="U5731" s="11">
        <f t="shared" si="179"/>
        <v>0</v>
      </c>
      <c r="Y5731" s="11">
        <f>IF(SUM(Tableau1[[#This Row],[Other access]:[Sci-hub access]])&gt;=1,1,0)</f>
        <v>0</v>
      </c>
      <c r="Z5731" s="12">
        <f>IF(OR(Tableau1[[#This Row],[Access R1 + S1+ T1 ]]&gt;=1,Tableau1[[#This Row],[Access V1 +W1 + X1]]&gt;=1),1,0)</f>
        <v>0</v>
      </c>
      <c r="AB5731" s="10" t="str">
        <f>Tableau1[[#This Row],[DOI]]</f>
        <v>doi: 10.1007/s10384-017-0521-1</v>
      </c>
      <c r="AC5731" s="13" t="str">
        <f>Tableau1[[#This Row],[Authors]]&amp;", "&amp;Tableau1[[#This Row],[Title]]&amp;" "&amp;Tableau1[[#This Row],[Journal]]&amp;". "&amp;Tableau1[[#This Row],[Year]]</f>
        <v>Inomata T, Ono K, Matsuba T, Shiang T, Di Zazzo A, Nakatani S, Yamaguchi M, Ebihara N, Murakami A., Pre-banking microbial contamination of donor conjunctiva and storage medium for penetrating keratoplasty. Jpn J Ophthalmol. 2017</v>
      </c>
    </row>
    <row r="5732" spans="1:29" x14ac:dyDescent="0.3">
      <c r="A5732">
        <v>4758</v>
      </c>
      <c r="B5732" t="s">
        <v>7864</v>
      </c>
      <c r="C5732" t="s">
        <v>18095</v>
      </c>
      <c r="D5732" t="s">
        <v>28294</v>
      </c>
      <c r="E5732" t="s">
        <v>2479</v>
      </c>
      <c r="F5732" s="10"/>
      <c r="G5732">
        <v>2017</v>
      </c>
      <c r="J5732">
        <v>0.50918157836530542</v>
      </c>
      <c r="L5732" t="s">
        <v>39173</v>
      </c>
      <c r="M5732">
        <v>28410355</v>
      </c>
      <c r="Q5732" s="10"/>
      <c r="R5732" s="11">
        <f t="shared" si="178"/>
        <v>0</v>
      </c>
      <c r="U5732" s="11">
        <f t="shared" si="179"/>
        <v>0</v>
      </c>
      <c r="Y5732" s="11">
        <f>IF(SUM(Tableau1[[#This Row],[Other access]:[Sci-hub access]])&gt;=1,1,0)</f>
        <v>0</v>
      </c>
      <c r="Z5732" s="12">
        <f>IF(OR(Tableau1[[#This Row],[Access R1 + S1+ T1 ]]&gt;=1,Tableau1[[#This Row],[Access V1 +W1 + X1]]&gt;=1),1,0)</f>
        <v>0</v>
      </c>
      <c r="AB5732" s="10" t="str">
        <f>Tableau1[[#This Row],[DOI]]</f>
        <v>doi: 10.1097/ICO.0000000000001202</v>
      </c>
      <c r="AC5732" s="13" t="str">
        <f>Tableau1[[#This Row],[Authors]]&amp;", "&amp;Tableau1[[#This Row],[Title]]&amp;" "&amp;Tableau1[[#This Row],[Journal]]&amp;". "&amp;Tableau1[[#This Row],[Year]]</f>
        <v>Iovieno A, Neri A, Soldani AM, Adani C, Fontana L., Descemetorhexis Without Graft Placement for the Treatment of Fuchs Endothelial Dystrophy: Preliminary Results and Review of the Literature. Cornea. 2017</v>
      </c>
    </row>
    <row r="5733" spans="1:29" ht="28.8" x14ac:dyDescent="0.3">
      <c r="A5733">
        <v>4409</v>
      </c>
      <c r="B5733" t="s">
        <v>7536</v>
      </c>
      <c r="C5733" t="s">
        <v>17772</v>
      </c>
      <c r="D5733" t="s">
        <v>27965</v>
      </c>
      <c r="E5733" t="s">
        <v>34202</v>
      </c>
      <c r="F5733" s="10"/>
      <c r="G5733">
        <v>2017</v>
      </c>
      <c r="J5733">
        <v>0.50935723716643988</v>
      </c>
      <c r="L5733" t="s">
        <v>38831</v>
      </c>
      <c r="M5733">
        <v>28446513</v>
      </c>
      <c r="Q5733" s="10"/>
      <c r="R5733" s="11">
        <f t="shared" si="178"/>
        <v>0</v>
      </c>
      <c r="U5733" s="11">
        <f t="shared" si="179"/>
        <v>0</v>
      </c>
      <c r="Y5733" s="11">
        <f>IF(SUM(Tableau1[[#This Row],[Other access]:[Sci-hub access]])&gt;=1,1,0)</f>
        <v>0</v>
      </c>
      <c r="Z5733" s="12">
        <f>IF(OR(Tableau1[[#This Row],[Access R1 + S1+ T1 ]]&gt;=1,Tableau1[[#This Row],[Access V1 +W1 + X1]]&gt;=1),1,0)</f>
        <v>0</v>
      </c>
      <c r="AB5733" s="10" t="str">
        <f>Tableau1[[#This Row],[DOI]]</f>
        <v>doi: 10.1136/jmedgenet-2017-104540</v>
      </c>
      <c r="AC5733" s="13" t="str">
        <f>Tableau1[[#This Row],[Authors]]&amp;", "&amp;Tableau1[[#This Row],[Title]]&amp;" "&amp;Tableau1[[#This Row],[Journal]]&amp;". "&amp;Tableau1[[#This Row],[Year]]</f>
        <v>Zernant J, Lee W, Collison FT, Fishman GA, Sergeev YV, Schuerch K, Sparrow JR, Tsang SH, Allikmets R., Frequent hypomorphic alleles account for a significant fraction of ABCA4 disease and distinguish it from age-related macular degeneration. J Med Genet. 2017</v>
      </c>
    </row>
    <row r="5734" spans="1:29" x14ac:dyDescent="0.3">
      <c r="A5734">
        <v>9273</v>
      </c>
      <c r="B5734" t="s">
        <v>11856</v>
      </c>
      <c r="C5734" t="s">
        <v>22031</v>
      </c>
      <c r="D5734" t="s">
        <v>32298</v>
      </c>
      <c r="E5734" t="s">
        <v>2457</v>
      </c>
      <c r="F5734" s="10"/>
      <c r="G5734">
        <v>2018</v>
      </c>
      <c r="J5734">
        <v>0.50949608470218444</v>
      </c>
      <c r="L5734" t="s">
        <v>43578</v>
      </c>
      <c r="M5734">
        <v>27749792</v>
      </c>
      <c r="Q5734" s="10"/>
      <c r="R5734" s="11">
        <f t="shared" si="178"/>
        <v>0</v>
      </c>
      <c r="U5734" s="11">
        <f t="shared" si="179"/>
        <v>0</v>
      </c>
      <c r="Y5734" s="11">
        <f>IF(SUM(Tableau1[[#This Row],[Other access]:[Sci-hub access]])&gt;=1,1,0)</f>
        <v>0</v>
      </c>
      <c r="Z5734" s="12">
        <f>IF(OR(Tableau1[[#This Row],[Access R1 + S1+ T1 ]]&gt;=1,Tableau1[[#This Row],[Access V1 +W1 + X1]]&gt;=1),1,0)</f>
        <v>0</v>
      </c>
      <c r="AB5734" s="10" t="str">
        <f>Tableau1[[#This Row],[DOI]]</f>
        <v>doi: 10.1097/ICB.0000000000000432</v>
      </c>
      <c r="AC5734" s="13" t="str">
        <f>Tableau1[[#This Row],[Authors]]&amp;", "&amp;Tableau1[[#This Row],[Title]]&amp;" "&amp;Tableau1[[#This Row],[Journal]]&amp;". "&amp;Tableau1[[#This Row],[Year]]</f>
        <v>Rao R, Pointdujour-Lim R, Ganguly A, Shields CL., MULTIFOCAL CHOROIDAL MELANOMA IN A PATIENT WITH GERM LINE BRCA-ASSOCIATED PROTEIN 1 MUTATION. Retin Cases Brief Rep. 2018</v>
      </c>
    </row>
    <row r="5735" spans="1:29" x14ac:dyDescent="0.3">
      <c r="A5735">
        <v>3880</v>
      </c>
      <c r="B5735" t="s">
        <v>7040</v>
      </c>
      <c r="C5735" t="s">
        <v>17279</v>
      </c>
      <c r="D5735" t="s">
        <v>27465</v>
      </c>
      <c r="E5735" t="s">
        <v>3024</v>
      </c>
      <c r="F5735" s="10"/>
      <c r="G5735">
        <v>2017</v>
      </c>
      <c r="J5735">
        <v>0.50962565611824218</v>
      </c>
      <c r="L5735" t="s">
        <v>38322</v>
      </c>
      <c r="M5735">
        <v>28512511</v>
      </c>
      <c r="Q5735" s="10"/>
      <c r="R5735" s="11">
        <f t="shared" si="178"/>
        <v>0</v>
      </c>
      <c r="U5735" s="11">
        <f t="shared" si="179"/>
        <v>0</v>
      </c>
      <c r="Y5735" s="11">
        <f>IF(SUM(Tableau1[[#This Row],[Other access]:[Sci-hub access]])&gt;=1,1,0)</f>
        <v>0</v>
      </c>
      <c r="Z5735" s="12">
        <f>IF(OR(Tableau1[[#This Row],[Access R1 + S1+ T1 ]]&gt;=1,Tableau1[[#This Row],[Access V1 +W1 + X1]]&gt;=1),1,0)</f>
        <v>0</v>
      </c>
      <c r="AB5735" s="10" t="str">
        <f>Tableau1[[#This Row],[DOI]]</f>
        <v>doi: 10.1155/2017/9854825</v>
      </c>
      <c r="AC5735" s="13" t="str">
        <f>Tableau1[[#This Row],[Authors]]&amp;", "&amp;Tableau1[[#This Row],[Title]]&amp;" "&amp;Tableau1[[#This Row],[Journal]]&amp;". "&amp;Tableau1[[#This Row],[Year]]</f>
        <v>Zhou W, Wu C, Chen D, Wang Z, Yi Y, Du W., Automated Detection of Red Lesions Using Superpixel Multichannel Multifeature. Comput Math Methods Med. 2017</v>
      </c>
    </row>
    <row r="5736" spans="1:29" x14ac:dyDescent="0.3">
      <c r="A5736">
        <v>531</v>
      </c>
      <c r="B5736" t="s">
        <v>3794</v>
      </c>
      <c r="C5736" t="s">
        <v>14051</v>
      </c>
      <c r="D5736" t="s">
        <v>24214</v>
      </c>
      <c r="E5736" t="s">
        <v>2462</v>
      </c>
      <c r="F5736" s="10"/>
      <c r="G5736">
        <v>2017</v>
      </c>
      <c r="J5736">
        <v>0.50965189594924987</v>
      </c>
      <c r="L5736" t="s">
        <v>35031</v>
      </c>
      <c r="M5736">
        <v>29191218</v>
      </c>
      <c r="Q5736" s="10"/>
      <c r="R5736" s="11">
        <f t="shared" si="178"/>
        <v>0</v>
      </c>
      <c r="U5736" s="11">
        <f t="shared" si="179"/>
        <v>0</v>
      </c>
      <c r="Y5736" s="11">
        <f>IF(SUM(Tableau1[[#This Row],[Other access]:[Sci-hub access]])&gt;=1,1,0)</f>
        <v>0</v>
      </c>
      <c r="Z5736" s="12">
        <f>IF(OR(Tableau1[[#This Row],[Access R1 + S1+ T1 ]]&gt;=1,Tableau1[[#This Row],[Access V1 +W1 + X1]]&gt;=1),1,0)</f>
        <v>0</v>
      </c>
      <c r="AB5736" s="10" t="str">
        <f>Tableau1[[#This Row],[DOI]]</f>
        <v>doi: 10.1186/s12886-017-0628-7</v>
      </c>
      <c r="AC5736" s="13" t="str">
        <f>Tableau1[[#This Row],[Authors]]&amp;", "&amp;Tableau1[[#This Row],[Title]]&amp;" "&amp;Tableau1[[#This Row],[Journal]]&amp;". "&amp;Tableau1[[#This Row],[Year]]</f>
        <v>Kim M, Choi SY, Park YH., Analysis of choroidal and central foveal thicknesses in acute anterior uveitis by enhanced-depth imaging optical coherence tomography. BMC Ophthalmol. 2017</v>
      </c>
    </row>
    <row r="5737" spans="1:29" x14ac:dyDescent="0.3">
      <c r="A5737">
        <v>5395</v>
      </c>
      <c r="B5737" t="s">
        <v>8447</v>
      </c>
      <c r="C5737" t="s">
        <v>18670</v>
      </c>
      <c r="D5737" t="s">
        <v>28877</v>
      </c>
      <c r="E5737" t="s">
        <v>2536</v>
      </c>
      <c r="F5737" s="10"/>
      <c r="G5737">
        <v>2017</v>
      </c>
      <c r="J5737">
        <v>0.50983950534453915</v>
      </c>
      <c r="L5737" t="s">
        <v>39790</v>
      </c>
      <c r="M5737">
        <v>28339625</v>
      </c>
      <c r="Q5737" s="10"/>
      <c r="R5737" s="11">
        <f t="shared" si="178"/>
        <v>0</v>
      </c>
      <c r="U5737" s="11">
        <f t="shared" si="179"/>
        <v>0</v>
      </c>
      <c r="Y5737" s="11">
        <f>IF(SUM(Tableau1[[#This Row],[Other access]:[Sci-hub access]])&gt;=1,1,0)</f>
        <v>0</v>
      </c>
      <c r="Z5737" s="12">
        <f>IF(OR(Tableau1[[#This Row],[Access R1 + S1+ T1 ]]&gt;=1,Tableau1[[#This Row],[Access V1 +W1 + X1]]&gt;=1),1,0)</f>
        <v>0</v>
      </c>
      <c r="AB5737" s="10" t="str">
        <f>Tableau1[[#This Row],[DOI]]</f>
        <v>doi: 10.1093/rheumatology/kew501</v>
      </c>
      <c r="AC5737" s="13" t="str">
        <f>Tableau1[[#This Row],[Authors]]&amp;", "&amp;Tableau1[[#This Row],[Title]]&amp;" "&amp;Tableau1[[#This Row],[Journal]]&amp;". "&amp;Tableau1[[#This Row],[Year]]</f>
        <v>Martini D, Gallo A, Vella S, Sernissi F, Cecchettini A, Luciano N, Polizzi E, Conaldi PG, Mosca M, Baldini C., Cystatin S-a candidate biomarker for severity of submandibular gland involvement in Sjögren's syndrome. Rheumatology (Oxford). 2017</v>
      </c>
    </row>
    <row r="5738" spans="1:29" ht="28.8" x14ac:dyDescent="0.3">
      <c r="A5738">
        <v>6399</v>
      </c>
      <c r="B5738" t="s">
        <v>9342</v>
      </c>
      <c r="C5738" t="s">
        <v>19551</v>
      </c>
      <c r="D5738" t="s">
        <v>29773</v>
      </c>
      <c r="E5738" t="s">
        <v>34319</v>
      </c>
      <c r="F5738" s="10"/>
      <c r="G5738">
        <v>2017</v>
      </c>
      <c r="J5738">
        <v>0.50987343705141852</v>
      </c>
      <c r="L5738" t="s">
        <v>40768</v>
      </c>
      <c r="M5738">
        <v>28218751</v>
      </c>
      <c r="Q5738" s="10"/>
      <c r="R5738" s="11">
        <f t="shared" si="178"/>
        <v>0</v>
      </c>
      <c r="U5738" s="11">
        <f t="shared" si="179"/>
        <v>0</v>
      </c>
      <c r="Y5738" s="11">
        <f>IF(SUM(Tableau1[[#This Row],[Other access]:[Sci-hub access]])&gt;=1,1,0)</f>
        <v>0</v>
      </c>
      <c r="Z5738" s="12">
        <f>IF(OR(Tableau1[[#This Row],[Access R1 + S1+ T1 ]]&gt;=1,Tableau1[[#This Row],[Access V1 +W1 + X1]]&gt;=1),1,0)</f>
        <v>0</v>
      </c>
      <c r="AB5738" s="10" t="str">
        <f>Tableau1[[#This Row],[DOI]]</f>
        <v>doi: 10.1038/bmt.2017.9</v>
      </c>
      <c r="AC5738" s="13" t="str">
        <f>Tableau1[[#This Row],[Authors]]&amp;", "&amp;Tableau1[[#This Row],[Title]]&amp;" "&amp;Tableau1[[#This Row],[Journal]]&amp;". "&amp;Tableau1[[#This Row],[Year]]</f>
        <v>Magro L, Gauthier J, Richet M, Robin M, Nguyen S, Suarez F, Dalle JH, Fagot T, Huynh A, Rubio MT, Oumadely R, Vigouroux S, Milpied N, Delcampe A, Yakoub-Agha I., Scleral lenses for severe chronic GvHD-related keratoconjunctivitis sicca: a retrospective study by the SFGM-TC. Bone Marrow Transplant. 2017</v>
      </c>
    </row>
    <row r="5739" spans="1:29" x14ac:dyDescent="0.3">
      <c r="A5739">
        <v>10914</v>
      </c>
      <c r="B5739" t="s">
        <v>13353</v>
      </c>
      <c r="C5739" t="s">
        <v>23515</v>
      </c>
      <c r="D5739" t="s">
        <v>33807</v>
      </c>
      <c r="E5739" t="s">
        <v>2557</v>
      </c>
      <c r="F5739" s="10"/>
      <c r="G5739">
        <v>2017</v>
      </c>
      <c r="J5739">
        <v>0.51003196001820095</v>
      </c>
      <c r="L5739" t="s">
        <v>45157</v>
      </c>
      <c r="M5739">
        <v>26859742</v>
      </c>
      <c r="Q5739" s="10"/>
      <c r="R5739" s="11">
        <f t="shared" si="178"/>
        <v>0</v>
      </c>
      <c r="U5739" s="11">
        <f t="shared" si="179"/>
        <v>0</v>
      </c>
      <c r="Y5739" s="11">
        <f>IF(SUM(Tableau1[[#This Row],[Other access]:[Sci-hub access]])&gt;=1,1,0)</f>
        <v>0</v>
      </c>
      <c r="Z5739" s="12">
        <f>IF(OR(Tableau1[[#This Row],[Access R1 + S1+ T1 ]]&gt;=1,Tableau1[[#This Row],[Access V1 +W1 + X1]]&gt;=1),1,0)</f>
        <v>0</v>
      </c>
      <c r="AB5739" s="10" t="str">
        <f>Tableau1[[#This Row],[DOI]]</f>
        <v>doi: 10.1097/ICL.0000000000000252</v>
      </c>
      <c r="AC5739" s="13" t="str">
        <f>Tableau1[[#This Row],[Authors]]&amp;", "&amp;Tableau1[[#This Row],[Title]]&amp;" "&amp;Tableau1[[#This Row],[Journal]]&amp;". "&amp;Tableau1[[#This Row],[Year]]</f>
        <v>Fang PC, Lo J, Chang TC, Chien CC, Hsiao CC, Tseng SL, Lai YH, Kuo MT., Bacterial Bioburden Decrease in Orthokeratology Lens Storage Cases After Forewarning: Assessment by the DNA Dot Hybridization Assay. Eye Contact Lens. 2017</v>
      </c>
    </row>
    <row r="5740" spans="1:29" x14ac:dyDescent="0.3">
      <c r="A5740">
        <v>2029</v>
      </c>
      <c r="B5740" t="s">
        <v>5268</v>
      </c>
      <c r="C5740" t="s">
        <v>15514</v>
      </c>
      <c r="D5740" t="s">
        <v>25690</v>
      </c>
      <c r="E5740" t="s">
        <v>2816</v>
      </c>
      <c r="F5740" s="10"/>
      <c r="G5740">
        <v>2017</v>
      </c>
      <c r="J5740">
        <v>0.51007214213063734</v>
      </c>
      <c r="L5740" t="s">
        <v>36500</v>
      </c>
      <c r="M5740">
        <v>28829854</v>
      </c>
      <c r="Q5740" s="10"/>
      <c r="R5740" s="11">
        <f t="shared" si="178"/>
        <v>0</v>
      </c>
      <c r="U5740" s="11">
        <f t="shared" si="179"/>
        <v>0</v>
      </c>
      <c r="Y5740" s="11">
        <f>IF(SUM(Tableau1[[#This Row],[Other access]:[Sci-hub access]])&gt;=1,1,0)</f>
        <v>0</v>
      </c>
      <c r="Z5740" s="12">
        <f>IF(OR(Tableau1[[#This Row],[Access R1 + S1+ T1 ]]&gt;=1,Tableau1[[#This Row],[Access V1 +W1 + X1]]&gt;=1),1,0)</f>
        <v>0</v>
      </c>
      <c r="AB5740" s="10" t="str">
        <f>Tableau1[[#This Row],[DOI]]</f>
        <v>doi: 10.1001/jama.2017.10585</v>
      </c>
      <c r="AC5740" s="13" t="str">
        <f>Tableau1[[#This Row],[Authors]]&amp;", "&amp;Tableau1[[#This Row],[Title]]&amp;" "&amp;Tableau1[[#This Row],[Journal]]&amp;". "&amp;Tableau1[[#This Row],[Year]]</f>
        <v>Relhan N, Schwartz SG, Flynn HW Jr., Endogenous Fungal Endophthalmitis: An Increasing Problem Among Intravenous Drug Users. JAMA. 2017</v>
      </c>
    </row>
    <row r="5741" spans="1:29" x14ac:dyDescent="0.3">
      <c r="A5741">
        <v>6313</v>
      </c>
      <c r="B5741" t="s">
        <v>9267</v>
      </c>
      <c r="C5741" t="s">
        <v>19478</v>
      </c>
      <c r="D5741" t="s">
        <v>29698</v>
      </c>
      <c r="E5741" t="s">
        <v>2532</v>
      </c>
      <c r="F5741" s="10"/>
      <c r="G5741">
        <v>2017</v>
      </c>
      <c r="J5741">
        <v>0.51031936775522568</v>
      </c>
      <c r="L5741" t="s">
        <v>40682</v>
      </c>
      <c r="M5741">
        <v>28229342</v>
      </c>
      <c r="Q5741" s="10"/>
      <c r="R5741" s="11">
        <f t="shared" si="178"/>
        <v>0</v>
      </c>
      <c r="U5741" s="11">
        <f t="shared" si="179"/>
        <v>0</v>
      </c>
      <c r="Y5741" s="11">
        <f>IF(SUM(Tableau1[[#This Row],[Other access]:[Sci-hub access]])&gt;=1,1,0)</f>
        <v>0</v>
      </c>
      <c r="Z5741" s="12">
        <f>IF(OR(Tableau1[[#This Row],[Access R1 + S1+ T1 ]]&gt;=1,Tableau1[[#This Row],[Access V1 +W1 + X1]]&gt;=1),1,0)</f>
        <v>0</v>
      </c>
      <c r="AB5741" s="10" t="str">
        <f>Tableau1[[#This Row],[DOI]]</f>
        <v>doi: 10.1007/s10384-017-0505-1</v>
      </c>
      <c r="AC5741" s="13" t="str">
        <f>Tableau1[[#This Row],[Authors]]&amp;", "&amp;Tableau1[[#This Row],[Title]]&amp;" "&amp;Tableau1[[#This Row],[Journal]]&amp;". "&amp;Tableau1[[#This Row],[Year]]</f>
        <v>Goseki T, Ishikawa H., The prevalence and types of strabismus, and average of stereopsis in Japanese adults. Jpn J Ophthalmol. 2017</v>
      </c>
    </row>
    <row r="5742" spans="1:29" x14ac:dyDescent="0.3">
      <c r="A5742">
        <v>9642</v>
      </c>
      <c r="B5742" t="s">
        <v>12194</v>
      </c>
      <c r="C5742" t="s">
        <v>22368</v>
      </c>
      <c r="D5742" t="s">
        <v>32642</v>
      </c>
      <c r="E5742" t="s">
        <v>2457</v>
      </c>
      <c r="F5742" s="10"/>
      <c r="G5742">
        <v>2017</v>
      </c>
      <c r="J5742">
        <v>0.51040509001108259</v>
      </c>
      <c r="L5742" t="s">
        <v>43913</v>
      </c>
      <c r="M5742">
        <v>27632585</v>
      </c>
      <c r="Q5742" s="10"/>
      <c r="R5742" s="11">
        <f t="shared" si="178"/>
        <v>0</v>
      </c>
      <c r="U5742" s="11">
        <f t="shared" si="179"/>
        <v>0</v>
      </c>
      <c r="Y5742" s="11">
        <f>IF(SUM(Tableau1[[#This Row],[Other access]:[Sci-hub access]])&gt;=1,1,0)</f>
        <v>0</v>
      </c>
      <c r="Z5742" s="12">
        <f>IF(OR(Tableau1[[#This Row],[Access R1 + S1+ T1 ]]&gt;=1,Tableau1[[#This Row],[Access V1 +W1 + X1]]&gt;=1),1,0)</f>
        <v>0</v>
      </c>
      <c r="AB5742" s="10" t="str">
        <f>Tableau1[[#This Row],[DOI]]</f>
        <v>doi: 10.1097/ICB.0000000000000423</v>
      </c>
      <c r="AC5742" s="13" t="str">
        <f>Tableau1[[#This Row],[Authors]]&amp;", "&amp;Tableau1[[#This Row],[Title]]&amp;" "&amp;Tableau1[[#This Row],[Journal]]&amp;". "&amp;Tableau1[[#This Row],[Year]]</f>
        <v>Yip G, Henao M, Huang LL., RETINAL MANIFESTATIONS OF SPINOCEREBELLAR ATAXIA TYPE 7 IN TWO CONSECUTIVE GENERATIONS. Retin Cases Brief Rep. 2017</v>
      </c>
    </row>
    <row r="5743" spans="1:29" x14ac:dyDescent="0.3">
      <c r="A5743">
        <v>6686</v>
      </c>
      <c r="B5743" t="s">
        <v>9588</v>
      </c>
      <c r="C5743" t="s">
        <v>19794</v>
      </c>
      <c r="D5743" t="s">
        <v>30021</v>
      </c>
      <c r="E5743" t="s">
        <v>2462</v>
      </c>
      <c r="F5743" s="10"/>
      <c r="G5743">
        <v>2017</v>
      </c>
      <c r="J5743">
        <v>0.51062782431410136</v>
      </c>
      <c r="L5743" t="s">
        <v>41049</v>
      </c>
      <c r="M5743">
        <v>28178925</v>
      </c>
      <c r="Q5743" s="10"/>
      <c r="R5743" s="11">
        <f t="shared" si="178"/>
        <v>0</v>
      </c>
      <c r="U5743" s="11">
        <f t="shared" si="179"/>
        <v>0</v>
      </c>
      <c r="Y5743" s="11">
        <f>IF(SUM(Tableau1[[#This Row],[Other access]:[Sci-hub access]])&gt;=1,1,0)</f>
        <v>0</v>
      </c>
      <c r="Z5743" s="12">
        <f>IF(OR(Tableau1[[#This Row],[Access R1 + S1+ T1 ]]&gt;=1,Tableau1[[#This Row],[Access V1 +W1 + X1]]&gt;=1),1,0)</f>
        <v>0</v>
      </c>
      <c r="AB5743" s="10" t="str">
        <f>Tableau1[[#This Row],[DOI]]</f>
        <v>doi: 10.1186/s12886-017-0399-1</v>
      </c>
      <c r="AC5743" s="13" t="str">
        <f>Tableau1[[#This Row],[Authors]]&amp;", "&amp;Tableau1[[#This Row],[Title]]&amp;" "&amp;Tableau1[[#This Row],[Journal]]&amp;". "&amp;Tableau1[[#This Row],[Year]]</f>
        <v>Park Y, Kim HS., Torsional and flattening effect on corneal astigmatism after cataract surgery: a retrospective analysis. BMC Ophthalmol. 2017</v>
      </c>
    </row>
    <row r="5744" spans="1:29" x14ac:dyDescent="0.3">
      <c r="A5744">
        <v>2517</v>
      </c>
      <c r="B5744" t="s">
        <v>5738</v>
      </c>
      <c r="C5744" t="s">
        <v>15984</v>
      </c>
      <c r="D5744" t="s">
        <v>26161</v>
      </c>
      <c r="E5744" t="s">
        <v>2468</v>
      </c>
      <c r="F5744" s="10"/>
      <c r="G5744">
        <v>2017</v>
      </c>
      <c r="J5744">
        <v>0.51076307637527496</v>
      </c>
      <c r="L5744" t="s">
        <v>36981</v>
      </c>
      <c r="M5744">
        <v>28731936</v>
      </c>
      <c r="Q5744" s="10"/>
      <c r="R5744" s="11">
        <f t="shared" si="178"/>
        <v>0</v>
      </c>
      <c r="U5744" s="11">
        <f t="shared" si="179"/>
        <v>0</v>
      </c>
      <c r="Y5744" s="11">
        <f>IF(SUM(Tableau1[[#This Row],[Other access]:[Sci-hub access]])&gt;=1,1,0)</f>
        <v>0</v>
      </c>
      <c r="Z5744" s="12">
        <f>IF(OR(Tableau1[[#This Row],[Access R1 + S1+ T1 ]]&gt;=1,Tableau1[[#This Row],[Access V1 +W1 + X1]]&gt;=1),1,0)</f>
        <v>0</v>
      </c>
      <c r="AB5744" s="10" t="str">
        <f>Tableau1[[#This Row],[DOI]]</f>
        <v>doi: 10.1097/IJG.0000000000000714</v>
      </c>
      <c r="AC5744" s="13" t="str">
        <f>Tableau1[[#This Row],[Authors]]&amp;", "&amp;Tableau1[[#This Row],[Title]]&amp;" "&amp;Tableau1[[#This Row],[Journal]]&amp;". "&amp;Tableau1[[#This Row],[Year]]</f>
        <v>Ahmed SF, Schmutz M, Mosaed S., Case Series: Keratolimbal Allograft as a Patch Graft for Glaucoma Drainage Devices. J Glaucoma. 2017</v>
      </c>
    </row>
    <row r="5745" spans="1:29" x14ac:dyDescent="0.3">
      <c r="A5745">
        <v>5302</v>
      </c>
      <c r="B5745" t="s">
        <v>8361</v>
      </c>
      <c r="C5745" t="s">
        <v>18584</v>
      </c>
      <c r="D5745" t="s">
        <v>28791</v>
      </c>
      <c r="E5745" t="s">
        <v>2488</v>
      </c>
      <c r="F5745" s="10"/>
      <c r="G5745">
        <v>2017</v>
      </c>
      <c r="J5745">
        <v>0.51089808687964899</v>
      </c>
      <c r="L5745" t="s">
        <v>39697</v>
      </c>
      <c r="M5745">
        <v>28351046</v>
      </c>
      <c r="Q5745" s="10"/>
      <c r="R5745" s="11">
        <f t="shared" si="178"/>
        <v>0</v>
      </c>
      <c r="U5745" s="11">
        <f t="shared" si="179"/>
        <v>0</v>
      </c>
      <c r="Y5745" s="11">
        <f>IF(SUM(Tableau1[[#This Row],[Other access]:[Sci-hub access]])&gt;=1,1,0)</f>
        <v>0</v>
      </c>
      <c r="Z5745" s="12">
        <f>IF(OR(Tableau1[[#This Row],[Access R1 + S1+ T1 ]]&gt;=1,Tableau1[[#This Row],[Access V1 +W1 + X1]]&gt;=1),1,0)</f>
        <v>0</v>
      </c>
      <c r="AB5745" s="10" t="str">
        <f>Tableau1[[#This Row],[DOI]]</f>
        <v>doi: 10.1159/000455278</v>
      </c>
      <c r="AC5745" s="13" t="str">
        <f>Tableau1[[#This Row],[Authors]]&amp;", "&amp;Tableau1[[#This Row],[Title]]&amp;" "&amp;Tableau1[[#This Row],[Journal]]&amp;". "&amp;Tableau1[[#This Row],[Year]]</f>
        <v>Jonas JB, Monés J, Glacet-Bernard A, Coscas G., Retinal Vein Occlusions. Dev Ophthalmol. 2017</v>
      </c>
    </row>
    <row r="5746" spans="1:29" x14ac:dyDescent="0.3">
      <c r="A5746">
        <v>6364</v>
      </c>
      <c r="B5746" t="s">
        <v>9313</v>
      </c>
      <c r="C5746" t="s">
        <v>19523</v>
      </c>
      <c r="D5746" t="s">
        <v>29744</v>
      </c>
      <c r="E5746" t="s">
        <v>2462</v>
      </c>
      <c r="F5746" s="10"/>
      <c r="G5746">
        <v>2017</v>
      </c>
      <c r="J5746">
        <v>0.51089998158569438</v>
      </c>
      <c r="L5746" t="s">
        <v>40733</v>
      </c>
      <c r="M5746">
        <v>28222711</v>
      </c>
      <c r="Q5746" s="10"/>
      <c r="R5746" s="11">
        <f t="shared" si="178"/>
        <v>0</v>
      </c>
      <c r="U5746" s="11">
        <f t="shared" si="179"/>
        <v>0</v>
      </c>
      <c r="Y5746" s="11">
        <f>IF(SUM(Tableau1[[#This Row],[Other access]:[Sci-hub access]])&gt;=1,1,0)</f>
        <v>0</v>
      </c>
      <c r="Z5746" s="12">
        <f>IF(OR(Tableau1[[#This Row],[Access R1 + S1+ T1 ]]&gt;=1,Tableau1[[#This Row],[Access V1 +W1 + X1]]&gt;=1),1,0)</f>
        <v>0</v>
      </c>
      <c r="AB5746" s="10" t="str">
        <f>Tableau1[[#This Row],[DOI]]</f>
        <v>doi: 10.1186/s12886-017-0414-6</v>
      </c>
      <c r="AC5746" s="13" t="str">
        <f>Tableau1[[#This Row],[Authors]]&amp;", "&amp;Tableau1[[#This Row],[Title]]&amp;" "&amp;Tableau1[[#This Row],[Journal]]&amp;". "&amp;Tableau1[[#This Row],[Year]]</f>
        <v>Chen X, Wang X, Zhou X., Pseudophakic ametropia management with toric implantable collamer lens with a central hole (case report). BMC Ophthalmol. 2017</v>
      </c>
    </row>
    <row r="5747" spans="1:29" x14ac:dyDescent="0.3">
      <c r="A5747">
        <v>5087</v>
      </c>
      <c r="B5747" t="s">
        <v>8168</v>
      </c>
      <c r="C5747" t="s">
        <v>18394</v>
      </c>
      <c r="D5747" t="s">
        <v>28598</v>
      </c>
      <c r="E5747" t="s">
        <v>34031</v>
      </c>
      <c r="F5747" s="10"/>
      <c r="G5747">
        <v>2017</v>
      </c>
      <c r="J5747">
        <v>0.51100355540290676</v>
      </c>
      <c r="L5747" t="s">
        <v>39495</v>
      </c>
      <c r="M5747">
        <v>28375792</v>
      </c>
      <c r="Q5747" s="10"/>
      <c r="R5747" s="11">
        <f t="shared" si="178"/>
        <v>0</v>
      </c>
      <c r="U5747" s="11">
        <f t="shared" si="179"/>
        <v>0</v>
      </c>
      <c r="Y5747" s="11">
        <f>IF(SUM(Tableau1[[#This Row],[Other access]:[Sci-hub access]])&gt;=1,1,0)</f>
        <v>0</v>
      </c>
      <c r="Z5747" s="12">
        <f>IF(OR(Tableau1[[#This Row],[Access R1 + S1+ T1 ]]&gt;=1,Tableau1[[#This Row],[Access V1 +W1 + X1]]&gt;=1),1,0)</f>
        <v>0</v>
      </c>
      <c r="AB5747" s="10" t="str">
        <f>Tableau1[[#This Row],[DOI]]</f>
        <v>doi: 10.1089/jop.2016.0147</v>
      </c>
      <c r="AC5747" s="13" t="str">
        <f>Tableau1[[#This Row],[Authors]]&amp;", "&amp;Tableau1[[#This Row],[Title]]&amp;" "&amp;Tableau1[[#This Row],[Journal]]&amp;". "&amp;Tableau1[[#This Row],[Year]]</f>
        <v>Rolando M, Vagge A., Safety and Efficacy of Cortisol Phosphate in Hyaluronic Acid Vehicle in the Treatment of Dry Eye in Sjogren Syndrome. J Ocul Pharmacol Ther. 2017</v>
      </c>
    </row>
    <row r="5748" spans="1:29" x14ac:dyDescent="0.3">
      <c r="A5748">
        <v>1924</v>
      </c>
      <c r="B5748" t="s">
        <v>5166</v>
      </c>
      <c r="C5748" t="s">
        <v>15412</v>
      </c>
      <c r="D5748" t="s">
        <v>25588</v>
      </c>
      <c r="E5748" t="s">
        <v>2443</v>
      </c>
      <c r="F5748" s="10"/>
      <c r="G5748">
        <v>2017</v>
      </c>
      <c r="J5748">
        <v>0.51103361414537518</v>
      </c>
      <c r="L5748" t="s">
        <v>36395</v>
      </c>
      <c r="M5748">
        <v>28846777</v>
      </c>
      <c r="Q5748" s="10"/>
      <c r="R5748" s="11">
        <f t="shared" si="178"/>
        <v>0</v>
      </c>
      <c r="U5748" s="11">
        <f t="shared" si="179"/>
        <v>0</v>
      </c>
      <c r="Y5748" s="11">
        <f>IF(SUM(Tableau1[[#This Row],[Other access]:[Sci-hub access]])&gt;=1,1,0)</f>
        <v>0</v>
      </c>
      <c r="Z5748" s="12">
        <f>IF(OR(Tableau1[[#This Row],[Access R1 + S1+ T1 ]]&gt;=1,Tableau1[[#This Row],[Access V1 +W1 + X1]]&gt;=1),1,0)</f>
        <v>0</v>
      </c>
      <c r="AB5748" s="10" t="str">
        <f>Tableau1[[#This Row],[DOI]]</f>
        <v>doi: 10.1167/iovs.17-22047</v>
      </c>
      <c r="AC5748" s="13" t="str">
        <f>Tableau1[[#This Row],[Authors]]&amp;", "&amp;Tableau1[[#This Row],[Title]]&amp;" "&amp;Tableau1[[#This Row],[Journal]]&amp;". "&amp;Tableau1[[#This Row],[Year]]</f>
        <v>Blanco AR, Nostro A, D'Angelo V, D'Arrigo M, Mazzone MG, Marino A., Efficacy of a Fixed Combination of Tetracycline, Chloramphenicol, and Colistimethate Sodium for Treatment of Candida albicans Keratitis. Invest Ophthalmol Vis Sci. 2017</v>
      </c>
    </row>
    <row r="5749" spans="1:29" ht="28.8" x14ac:dyDescent="0.3">
      <c r="A5749">
        <v>4111</v>
      </c>
      <c r="B5749" t="s">
        <v>7257</v>
      </c>
      <c r="C5749" t="s">
        <v>17494</v>
      </c>
      <c r="D5749" t="s">
        <v>27685</v>
      </c>
      <c r="E5749" t="s">
        <v>2490</v>
      </c>
      <c r="F5749" s="10"/>
      <c r="G5749">
        <v>2017</v>
      </c>
      <c r="J5749">
        <v>0.51113373465440348</v>
      </c>
      <c r="L5749" t="s">
        <v>38542</v>
      </c>
      <c r="M5749">
        <v>28483496</v>
      </c>
      <c r="Q5749" s="10"/>
      <c r="R5749" s="11">
        <f t="shared" si="178"/>
        <v>0</v>
      </c>
      <c r="U5749" s="11">
        <f t="shared" si="179"/>
        <v>0</v>
      </c>
      <c r="Y5749" s="11">
        <f>IF(SUM(Tableau1[[#This Row],[Other access]:[Sci-hub access]])&gt;=1,1,0)</f>
        <v>0</v>
      </c>
      <c r="Z5749" s="12">
        <f>IF(OR(Tableau1[[#This Row],[Access R1 + S1+ T1 ]]&gt;=1,Tableau1[[#This Row],[Access V1 +W1 + X1]]&gt;=1),1,0)</f>
        <v>0</v>
      </c>
      <c r="AB5749" s="10" t="str">
        <f>Tableau1[[#This Row],[DOI]]</f>
        <v>doi: 10.1016/j.ajo.2017.04.021</v>
      </c>
      <c r="AC5749" s="13" t="str">
        <f>Tableau1[[#This Row],[Authors]]&amp;", "&amp;Tableau1[[#This Row],[Title]]&amp;" "&amp;Tableau1[[#This Row],[Journal]]&amp;". "&amp;Tableau1[[#This Row],[Year]]</f>
        <v>Parravano M, De Geronimo D, Scarinci F, Querques L, Virgili G, Simonett JM, Varano M, Bandello F, Querques G., Diabetic Microaneurysms Internal Reflectivity on Spectral-Domain Optical Coherence Tomography and Optical Coherence Tomography Angiography Detection. Am J Ophthalmol. 2017</v>
      </c>
    </row>
    <row r="5750" spans="1:29" x14ac:dyDescent="0.3">
      <c r="A5750">
        <v>5411</v>
      </c>
      <c r="B5750" t="s">
        <v>8462</v>
      </c>
      <c r="C5750" t="s">
        <v>18685</v>
      </c>
      <c r="D5750" t="s">
        <v>28892</v>
      </c>
      <c r="E5750" t="s">
        <v>2692</v>
      </c>
      <c r="F5750" s="10"/>
      <c r="G5750">
        <v>2017</v>
      </c>
      <c r="J5750">
        <v>0.51125527276942029</v>
      </c>
      <c r="L5750" t="e">
        <v>#VALUE!</v>
      </c>
      <c r="M5750">
        <v>28337967</v>
      </c>
      <c r="Q5750" s="10"/>
      <c r="R5750" s="11">
        <f t="shared" si="178"/>
        <v>0</v>
      </c>
      <c r="U5750" s="11">
        <f t="shared" si="179"/>
        <v>0</v>
      </c>
      <c r="Y5750" s="11">
        <f>IF(SUM(Tableau1[[#This Row],[Other access]:[Sci-hub access]])&gt;=1,1,0)</f>
        <v>0</v>
      </c>
      <c r="Z5750" s="12">
        <f>IF(OR(Tableau1[[#This Row],[Access R1 + S1+ T1 ]]&gt;=1,Tableau1[[#This Row],[Access V1 +W1 + X1]]&gt;=1),1,0)</f>
        <v>0</v>
      </c>
      <c r="AB5750" s="10" t="e">
        <f>Tableau1[[#This Row],[DOI]]</f>
        <v>#VALUE!</v>
      </c>
      <c r="AC5750" s="13" t="str">
        <f>Tableau1[[#This Row],[Authors]]&amp;", "&amp;Tableau1[[#This Row],[Title]]&amp;" "&amp;Tableau1[[#This Row],[Journal]]&amp;". "&amp;Tableau1[[#This Row],[Year]]</f>
        <v>Ferro F, Marcucci E, Orlandi M, Baldini C, Bartoloni-Bocci E., One year in review 2017: primary Sjögren's syndrome. Clin Exp Rheumatol. 2017</v>
      </c>
    </row>
    <row r="5751" spans="1:29" x14ac:dyDescent="0.3">
      <c r="A5751">
        <v>10479</v>
      </c>
      <c r="B5751" t="s">
        <v>12964</v>
      </c>
      <c r="C5751" t="s">
        <v>23130</v>
      </c>
      <c r="D5751" t="s">
        <v>33417</v>
      </c>
      <c r="E5751" t="s">
        <v>2438</v>
      </c>
      <c r="F5751" s="10"/>
      <c r="G5751">
        <v>2017</v>
      </c>
      <c r="J5751">
        <v>0.51135607663819249</v>
      </c>
      <c r="L5751" t="s">
        <v>44729</v>
      </c>
      <c r="M5751">
        <v>27267448</v>
      </c>
      <c r="Q5751" s="10"/>
      <c r="R5751" s="11">
        <f t="shared" si="178"/>
        <v>0</v>
      </c>
      <c r="U5751" s="11">
        <f t="shared" si="179"/>
        <v>0</v>
      </c>
      <c r="Y5751" s="11">
        <f>IF(SUM(Tableau1[[#This Row],[Other access]:[Sci-hub access]])&gt;=1,1,0)</f>
        <v>0</v>
      </c>
      <c r="Z5751" s="12">
        <f>IF(OR(Tableau1[[#This Row],[Access R1 + S1+ T1 ]]&gt;=1,Tableau1[[#This Row],[Access V1 +W1 + X1]]&gt;=1),1,0)</f>
        <v>0</v>
      </c>
      <c r="AB5751" s="10" t="str">
        <f>Tableau1[[#This Row],[DOI]]</f>
        <v>doi: 10.1136/bjophthalmol-2015-308043</v>
      </c>
      <c r="AC5751" s="13" t="str">
        <f>Tableau1[[#This Row],[Authors]]&amp;", "&amp;Tableau1[[#This Row],[Title]]&amp;" "&amp;Tableau1[[#This Row],[Journal]]&amp;". "&amp;Tableau1[[#This Row],[Year]]</f>
        <v>Yan W, Chen Y, Qian Z, Selva D, Pelaez D, Tu Y, Wu W., Incidence of optic canal fracture in the traumatic optic neuropathy and its effect on the visual outcome. Br J Ophthalmol. 2017</v>
      </c>
    </row>
    <row r="5752" spans="1:29" x14ac:dyDescent="0.3">
      <c r="A5752">
        <v>4838</v>
      </c>
      <c r="B5752" t="s">
        <v>7941</v>
      </c>
      <c r="C5752" t="s">
        <v>18170</v>
      </c>
      <c r="D5752" t="s">
        <v>28371</v>
      </c>
      <c r="E5752" t="s">
        <v>2502</v>
      </c>
      <c r="F5752" s="10"/>
      <c r="G5752">
        <v>2017</v>
      </c>
      <c r="J5752">
        <v>0.51143823879765327</v>
      </c>
      <c r="L5752" t="s">
        <v>39248</v>
      </c>
      <c r="M5752">
        <v>28399536</v>
      </c>
      <c r="Q5752" s="10"/>
      <c r="R5752" s="11">
        <f t="shared" si="178"/>
        <v>0</v>
      </c>
      <c r="U5752" s="11">
        <f t="shared" si="179"/>
        <v>0</v>
      </c>
      <c r="Y5752" s="11">
        <f>IF(SUM(Tableau1[[#This Row],[Other access]:[Sci-hub access]])&gt;=1,1,0)</f>
        <v>0</v>
      </c>
      <c r="Z5752" s="12">
        <f>IF(OR(Tableau1[[#This Row],[Access R1 + S1+ T1 ]]&gt;=1,Tableau1[[#This Row],[Access V1 +W1 + X1]]&gt;=1),1,0)</f>
        <v>0</v>
      </c>
      <c r="AB5752" s="10" t="str">
        <f>Tableau1[[#This Row],[DOI]]</f>
        <v>doi: 10.1159/000464448</v>
      </c>
      <c r="AC5752" s="13" t="str">
        <f>Tableau1[[#This Row],[Authors]]&amp;", "&amp;Tableau1[[#This Row],[Title]]&amp;" "&amp;Tableau1[[#This Row],[Journal]]&amp;". "&amp;Tableau1[[#This Row],[Year]]</f>
        <v>Moschos MM, Chatziralli I, Sioziou A, Gazouli M., Receptor of Advanced Glycation End Products Gene Polymorphism and Primary Open-Angle Glaucoma. Ophthalmic Res. 2017</v>
      </c>
    </row>
    <row r="5753" spans="1:29" x14ac:dyDescent="0.3">
      <c r="A5753">
        <v>10634</v>
      </c>
      <c r="B5753" t="s">
        <v>13103</v>
      </c>
      <c r="C5753" t="s">
        <v>23268</v>
      </c>
      <c r="D5753" t="s">
        <v>33556</v>
      </c>
      <c r="E5753" t="s">
        <v>2457</v>
      </c>
      <c r="F5753" s="10"/>
      <c r="G5753">
        <v>2017</v>
      </c>
      <c r="J5753">
        <v>0.51147893174905412</v>
      </c>
      <c r="L5753" t="s">
        <v>44882</v>
      </c>
      <c r="M5753">
        <v>27145172</v>
      </c>
      <c r="Q5753" s="10"/>
      <c r="R5753" s="11">
        <f t="shared" si="178"/>
        <v>0</v>
      </c>
      <c r="U5753" s="11">
        <f t="shared" si="179"/>
        <v>0</v>
      </c>
      <c r="Y5753" s="11">
        <f>IF(SUM(Tableau1[[#This Row],[Other access]:[Sci-hub access]])&gt;=1,1,0)</f>
        <v>0</v>
      </c>
      <c r="Z5753" s="12">
        <f>IF(OR(Tableau1[[#This Row],[Access R1 + S1+ T1 ]]&gt;=1,Tableau1[[#This Row],[Access V1 +W1 + X1]]&gt;=1),1,0)</f>
        <v>0</v>
      </c>
      <c r="AB5753" s="10" t="str">
        <f>Tableau1[[#This Row],[DOI]]</f>
        <v>doi: 10.1097/ICB.0000000000000319</v>
      </c>
      <c r="AC5753" s="13" t="str">
        <f>Tableau1[[#This Row],[Authors]]&amp;", "&amp;Tableau1[[#This Row],[Title]]&amp;" "&amp;Tableau1[[#This Row],[Journal]]&amp;". "&amp;Tableau1[[#This Row],[Year]]</f>
        <v>Sridhar J, Townsend JH, Rachitskaya AV., RAPID MACULAR HOLE FORMATION, SPONTANEOUS CLOSURE, AND REOPENING AFTER PARS PLANA VITRECTOMY FOR MACULA-SPARING RETINAL DETACHMENT. Retin Cases Brief Rep. 2017</v>
      </c>
    </row>
    <row r="5754" spans="1:29" x14ac:dyDescent="0.3">
      <c r="A5754">
        <v>687</v>
      </c>
      <c r="B5754" t="s">
        <v>3950</v>
      </c>
      <c r="C5754" t="s">
        <v>14205</v>
      </c>
      <c r="D5754" t="s">
        <v>24370</v>
      </c>
      <c r="E5754" t="s">
        <v>2511</v>
      </c>
      <c r="F5754" s="10"/>
      <c r="G5754">
        <v>2017</v>
      </c>
      <c r="J5754">
        <v>0.51149072876958002</v>
      </c>
      <c r="L5754" t="s">
        <v>35180</v>
      </c>
      <c r="M5754">
        <v>29133672</v>
      </c>
      <c r="Q5754" s="10"/>
      <c r="R5754" s="11">
        <f t="shared" si="178"/>
        <v>0</v>
      </c>
      <c r="U5754" s="11">
        <f t="shared" si="179"/>
        <v>0</v>
      </c>
      <c r="Y5754" s="11">
        <f>IF(SUM(Tableau1[[#This Row],[Other access]:[Sci-hub access]])&gt;=1,1,0)</f>
        <v>0</v>
      </c>
      <c r="Z5754" s="12">
        <f>IF(OR(Tableau1[[#This Row],[Access R1 + S1+ T1 ]]&gt;=1,Tableau1[[#This Row],[Access V1 +W1 + X1]]&gt;=1),1,0)</f>
        <v>0</v>
      </c>
      <c r="AB5754" s="10" t="str">
        <f>Tableau1[[#This Row],[DOI]]</f>
        <v>doi: 10.4103/ijo.IJO_536_17</v>
      </c>
      <c r="AC5754" s="13" t="str">
        <f>Tableau1[[#This Row],[Authors]]&amp;", "&amp;Tableau1[[#This Row],[Title]]&amp;" "&amp;Tableau1[[#This Row],[Journal]]&amp;". "&amp;Tableau1[[#This Row],[Year]]</f>
        <v>Ranjan R, Manayath GJ, Dsouza P, Narendran V., Spontaneous anatomical and functional recovery of bilateral electric shock maculopathy. Indian J Ophthalmol. 2017</v>
      </c>
    </row>
    <row r="5755" spans="1:29" x14ac:dyDescent="0.3">
      <c r="A5755">
        <v>9709</v>
      </c>
      <c r="B5755" t="s">
        <v>12258</v>
      </c>
      <c r="C5755" t="s">
        <v>22432</v>
      </c>
      <c r="D5755" t="s">
        <v>32706</v>
      </c>
      <c r="E5755" t="s">
        <v>2441</v>
      </c>
      <c r="F5755" s="10"/>
      <c r="G5755">
        <v>2017</v>
      </c>
      <c r="J5755">
        <v>0.51159183887363091</v>
      </c>
      <c r="L5755" t="s">
        <v>43973</v>
      </c>
      <c r="M5755">
        <v>27614591</v>
      </c>
      <c r="Q5755" s="10"/>
      <c r="R5755" s="11">
        <f t="shared" si="178"/>
        <v>0</v>
      </c>
      <c r="U5755" s="11">
        <f t="shared" si="179"/>
        <v>0</v>
      </c>
      <c r="Y5755" s="11">
        <f>IF(SUM(Tableau1[[#This Row],[Other access]:[Sci-hub access]])&gt;=1,1,0)</f>
        <v>0</v>
      </c>
      <c r="Z5755" s="12">
        <f>IF(OR(Tableau1[[#This Row],[Access R1 + S1+ T1 ]]&gt;=1,Tableau1[[#This Row],[Access V1 +W1 + X1]]&gt;=1),1,0)</f>
        <v>0</v>
      </c>
      <c r="AB5755" s="10" t="str">
        <f>Tableau1[[#This Row],[DOI]]</f>
        <v>doi: 10.1016/j.ophtha.2016.08.003</v>
      </c>
      <c r="AC5755" s="13" t="str">
        <f>Tableau1[[#This Row],[Authors]]&amp;", "&amp;Tableau1[[#This Row],[Title]]&amp;" "&amp;Tableau1[[#This Row],[Journal]]&amp;". "&amp;Tableau1[[#This Row],[Year]]</f>
        <v>Lenis TL, Chiu SY, Law SK, Yu F, Aldave AJ., Safety of Concurrent Boston Type I Keratoprosthesis and Glaucoma Drainage Device Implantation. Ophthalmology. 2017</v>
      </c>
    </row>
    <row r="5756" spans="1:29" ht="28.8" x14ac:dyDescent="0.3">
      <c r="A5756">
        <v>7926</v>
      </c>
      <c r="B5756" t="s">
        <v>10667</v>
      </c>
      <c r="C5756" t="s">
        <v>20863</v>
      </c>
      <c r="D5756" t="s">
        <v>31105</v>
      </c>
      <c r="E5756" t="s">
        <v>2528</v>
      </c>
      <c r="F5756" s="10"/>
      <c r="G5756">
        <v>2017</v>
      </c>
      <c r="J5756">
        <v>0.51164316921234732</v>
      </c>
      <c r="L5756" t="s">
        <v>42273</v>
      </c>
      <c r="M5756">
        <v>28027978</v>
      </c>
      <c r="Q5756" s="10"/>
      <c r="R5756" s="11">
        <f t="shared" si="178"/>
        <v>0</v>
      </c>
      <c r="U5756" s="11">
        <f t="shared" si="179"/>
        <v>0</v>
      </c>
      <c r="Y5756" s="11">
        <f>IF(SUM(Tableau1[[#This Row],[Other access]:[Sci-hub access]])&gt;=1,1,0)</f>
        <v>0</v>
      </c>
      <c r="Z5756" s="12">
        <f>IF(OR(Tableau1[[#This Row],[Access R1 + S1+ T1 ]]&gt;=1,Tableau1[[#This Row],[Access V1 +W1 + X1]]&gt;=1),1,0)</f>
        <v>0</v>
      </c>
      <c r="AB5756" s="10" t="str">
        <f>Tableau1[[#This Row],[DOI]]</f>
        <v>doi: 10.1016/j.ejmg.2016.12.009</v>
      </c>
      <c r="AC5756" s="13" t="str">
        <f>Tableau1[[#This Row],[Authors]]&amp;", "&amp;Tableau1[[#This Row],[Title]]&amp;" "&amp;Tableau1[[#This Row],[Journal]]&amp;". "&amp;Tableau1[[#This Row],[Year]]</f>
        <v>Bacalhau M, Pratas J, Simões M, Mendes C, Ribeiro C, Santos MJ, Diogo L, Macário MC, Grazina M., In silico analysis for predicting pathogenicity of five unclassified mitochondrial DNA mutations associated with mitochondrial cytopathies' phenotypes. Eur J Med Genet. 2017</v>
      </c>
    </row>
    <row r="5757" spans="1:29" x14ac:dyDescent="0.3">
      <c r="A5757">
        <v>9302</v>
      </c>
      <c r="B5757" t="s">
        <v>11881</v>
      </c>
      <c r="C5757" t="s">
        <v>22058</v>
      </c>
      <c r="D5757" t="s">
        <v>32325</v>
      </c>
      <c r="E5757" t="s">
        <v>2495</v>
      </c>
      <c r="F5757" s="10"/>
      <c r="G5757">
        <v>2017</v>
      </c>
      <c r="J5757">
        <v>0.51177565029443484</v>
      </c>
      <c r="L5757" t="s">
        <v>43601</v>
      </c>
      <c r="M5757">
        <v>27748699</v>
      </c>
      <c r="Q5757" s="10"/>
      <c r="R5757" s="11">
        <f t="shared" si="178"/>
        <v>0</v>
      </c>
      <c r="U5757" s="11">
        <f t="shared" si="179"/>
        <v>0</v>
      </c>
      <c r="Y5757" s="11">
        <f>IF(SUM(Tableau1[[#This Row],[Other access]:[Sci-hub access]])&gt;=1,1,0)</f>
        <v>0</v>
      </c>
      <c r="Z5757" s="12">
        <f>IF(OR(Tableau1[[#This Row],[Access R1 + S1+ T1 ]]&gt;=1,Tableau1[[#This Row],[Access V1 +W1 + X1]]&gt;=1),1,0)</f>
        <v>0</v>
      </c>
      <c r="AB5757" s="10" t="str">
        <f>Tableau1[[#This Row],[DOI]]</f>
        <v>doi: 10.1097/OPX.0000000000000998</v>
      </c>
      <c r="AC5757" s="13" t="str">
        <f>Tableau1[[#This Row],[Authors]]&amp;", "&amp;Tableau1[[#This Row],[Title]]&amp;" "&amp;Tableau1[[#This Row],[Journal]]&amp;". "&amp;Tableau1[[#This Row],[Year]]</f>
        <v>Kim E, Bakaraju RC, Ehrmann K., Power Profiles of Commercial Multifocal Soft Contact Lenses. Optom Vis Sci. 2017</v>
      </c>
    </row>
    <row r="5758" spans="1:29" x14ac:dyDescent="0.3">
      <c r="A5758">
        <v>9254</v>
      </c>
      <c r="B5758" t="s">
        <v>11839</v>
      </c>
      <c r="C5758" t="s">
        <v>22014</v>
      </c>
      <c r="D5758" t="s">
        <v>32281</v>
      </c>
      <c r="E5758" t="s">
        <v>2479</v>
      </c>
      <c r="F5758" s="10"/>
      <c r="G5758">
        <v>2017</v>
      </c>
      <c r="J5758">
        <v>0.51188651926103224</v>
      </c>
      <c r="L5758" t="e">
        <v>#VALUE!</v>
      </c>
      <c r="M5758">
        <v>27755191</v>
      </c>
      <c r="Q5758" s="10"/>
      <c r="R5758" s="11">
        <f t="shared" si="178"/>
        <v>0</v>
      </c>
      <c r="U5758" s="11">
        <f t="shared" si="179"/>
        <v>0</v>
      </c>
      <c r="Y5758" s="11">
        <f>IF(SUM(Tableau1[[#This Row],[Other access]:[Sci-hub access]])&gt;=1,1,0)</f>
        <v>0</v>
      </c>
      <c r="Z5758" s="12">
        <f>IF(OR(Tableau1[[#This Row],[Access R1 + S1+ T1 ]]&gt;=1,Tableau1[[#This Row],[Access V1 +W1 + X1]]&gt;=1),1,0)</f>
        <v>0</v>
      </c>
      <c r="AB5758" s="10" t="e">
        <f>Tableau1[[#This Row],[DOI]]</f>
        <v>#VALUE!</v>
      </c>
      <c r="AC5758" s="13" t="str">
        <f>Tableau1[[#This Row],[Authors]]&amp;", "&amp;Tableau1[[#This Row],[Title]]&amp;" "&amp;Tableau1[[#This Row],[Journal]]&amp;". "&amp;Tableau1[[#This Row],[Year]]</f>
        <v>Eghrari AO, Vasanth S, Wang J, Vahedi F, Riazuddin SA, Gottsch JD., CTG18.1 Expansion in TCF4 Increases Likelihood of Transplantation in Fuchs Corneal Dystrophy. Cornea. 2017</v>
      </c>
    </row>
    <row r="5759" spans="1:29" x14ac:dyDescent="0.3">
      <c r="A5759">
        <v>1483</v>
      </c>
      <c r="B5759" t="s">
        <v>4740</v>
      </c>
      <c r="C5759" t="s">
        <v>14990</v>
      </c>
      <c r="D5759" t="s">
        <v>25161</v>
      </c>
      <c r="E5759" t="s">
        <v>2529</v>
      </c>
      <c r="F5759" s="10"/>
      <c r="G5759">
        <v>2017</v>
      </c>
      <c r="J5759">
        <v>0.51188985422223487</v>
      </c>
      <c r="L5759" t="s">
        <v>35964</v>
      </c>
      <c r="M5759">
        <v>28937859</v>
      </c>
      <c r="Q5759" s="10"/>
      <c r="R5759" s="11">
        <f t="shared" si="178"/>
        <v>0</v>
      </c>
      <c r="U5759" s="11">
        <f t="shared" si="179"/>
        <v>0</v>
      </c>
      <c r="Y5759" s="11">
        <f>IF(SUM(Tableau1[[#This Row],[Other access]:[Sci-hub access]])&gt;=1,1,0)</f>
        <v>0</v>
      </c>
      <c r="Z5759" s="12">
        <f>IF(OR(Tableau1[[#This Row],[Access R1 + S1+ T1 ]]&gt;=1,Tableau1[[#This Row],[Access V1 +W1 + X1]]&gt;=1),1,0)</f>
        <v>0</v>
      </c>
      <c r="AB5759" s="10" t="str">
        <f>Tableau1[[#This Row],[DOI]]</f>
        <v>doi: 10.1080/02713683.2017.1358374</v>
      </c>
      <c r="AC5759" s="13" t="str">
        <f>Tableau1[[#This Row],[Authors]]&amp;", "&amp;Tableau1[[#This Row],[Title]]&amp;" "&amp;Tableau1[[#This Row],[Journal]]&amp;". "&amp;Tableau1[[#This Row],[Year]]</f>
        <v>Lee JY, Eo DR, Park KA, Oh SY., Choroidal thickness in traumatic optic neuropathy. Curr Eye Res. 2017</v>
      </c>
    </row>
    <row r="5760" spans="1:29" ht="28.8" x14ac:dyDescent="0.3">
      <c r="A5760">
        <v>4912</v>
      </c>
      <c r="B5760" t="s">
        <v>470</v>
      </c>
      <c r="C5760" t="s">
        <v>471</v>
      </c>
      <c r="D5760" t="s">
        <v>472</v>
      </c>
      <c r="E5760" t="s">
        <v>2945</v>
      </c>
      <c r="F5760" s="10"/>
      <c r="G5760">
        <v>2017</v>
      </c>
      <c r="J5760">
        <v>0.51194087047152781</v>
      </c>
      <c r="L5760" t="s">
        <v>39322</v>
      </c>
      <c r="M5760">
        <v>28391358</v>
      </c>
      <c r="Q5760" s="10"/>
      <c r="R5760" s="11">
        <f t="shared" si="178"/>
        <v>0</v>
      </c>
      <c r="U5760" s="11">
        <f t="shared" si="179"/>
        <v>0</v>
      </c>
      <c r="Y5760" s="11">
        <f>IF(SUM(Tableau1[[#This Row],[Other access]:[Sci-hub access]])&gt;=1,1,0)</f>
        <v>0</v>
      </c>
      <c r="Z5760" s="12">
        <f>IF(OR(Tableau1[[#This Row],[Access R1 + S1+ T1 ]]&gt;=1,Tableau1[[#This Row],[Access V1 +W1 + X1]]&gt;=1),1,0)</f>
        <v>0</v>
      </c>
      <c r="AB5760" s="10" t="str">
        <f>Tableau1[[#This Row],[DOI]]</f>
        <v>doi: 10.1007/s00262-017-1991-1</v>
      </c>
      <c r="AC5760" s="13" t="str">
        <f>Tableau1[[#This Row],[Authors]]&amp;", "&amp;Tableau1[[#This Row],[Title]]&amp;" "&amp;Tableau1[[#This Row],[Journal]]&amp;". "&amp;Tableau1[[#This Row],[Year]]</f>
        <v>Gezgin G, Dogrusöz M, van Essen TH, Kroes WGM, Luyten GPM, van der Velden PA, Walter V, Verdijk RM, van Hall T, van der Burg SH, Jager MJ., Genetic evolution of uveal melanoma guides the development of an inflammatory microenvironment. Cancer Immunol Immunother. 2017</v>
      </c>
    </row>
    <row r="5761" spans="1:29" ht="28.8" x14ac:dyDescent="0.3">
      <c r="A5761">
        <v>8943</v>
      </c>
      <c r="B5761" t="s">
        <v>11564</v>
      </c>
      <c r="C5761" t="s">
        <v>21745</v>
      </c>
      <c r="D5761" t="s">
        <v>32005</v>
      </c>
      <c r="E5761" t="s">
        <v>2939</v>
      </c>
      <c r="F5761" s="10"/>
      <c r="G5761">
        <v>2017</v>
      </c>
      <c r="J5761">
        <v>0.51204014387416019</v>
      </c>
      <c r="L5761" t="s">
        <v>43270</v>
      </c>
      <c r="M5761">
        <v>27809695</v>
      </c>
      <c r="Q5761" s="10"/>
      <c r="R5761" s="11">
        <f t="shared" si="178"/>
        <v>0</v>
      </c>
      <c r="U5761" s="11">
        <f t="shared" si="179"/>
        <v>0</v>
      </c>
      <c r="Y5761" s="11">
        <f>IF(SUM(Tableau1[[#This Row],[Other access]:[Sci-hub access]])&gt;=1,1,0)</f>
        <v>0</v>
      </c>
      <c r="Z5761" s="12">
        <f>IF(OR(Tableau1[[#This Row],[Access R1 + S1+ T1 ]]&gt;=1,Tableau1[[#This Row],[Access V1 +W1 + X1]]&gt;=1),1,0)</f>
        <v>0</v>
      </c>
      <c r="AB5761" s="10" t="str">
        <f>Tableau1[[#This Row],[DOI]]</f>
        <v>doi: 10.1210/jc.2016-2625</v>
      </c>
      <c r="AC5761" s="13" t="str">
        <f>Tableau1[[#This Row],[Authors]]&amp;", "&amp;Tableau1[[#This Row],[Title]]&amp;" "&amp;Tableau1[[#This Row],[Journal]]&amp;". "&amp;Tableau1[[#This Row],[Year]]</f>
        <v>Ye XP, Yuan FF, Zhang LL, Ma YR, Zhang MM, Liu W, Sun F, Wu J, Lu M, Xue LQ, Shi JY, Zhao SX, Song HD, Liang J, Zheng CX; China Consortium for the Genetics of Autoimmune Thyroid Disease.., ITM2A Expands Evidence for Genetic and Environmental Interaction in Graves Disease Pathogenesis. J Clin Endocrinol Metab. 2017</v>
      </c>
    </row>
    <row r="5762" spans="1:29" x14ac:dyDescent="0.3">
      <c r="A5762">
        <v>4950</v>
      </c>
      <c r="B5762" t="s">
        <v>8045</v>
      </c>
      <c r="C5762" t="s">
        <v>18274</v>
      </c>
      <c r="D5762" t="s">
        <v>28475</v>
      </c>
      <c r="E5762" t="s">
        <v>2451</v>
      </c>
      <c r="F5762" s="10"/>
      <c r="G5762">
        <v>2017</v>
      </c>
      <c r="J5762">
        <v>0.51210085655525861</v>
      </c>
      <c r="L5762" t="s">
        <v>39358</v>
      </c>
      <c r="M5762">
        <v>28388642</v>
      </c>
      <c r="Q5762" s="10"/>
      <c r="R5762" s="11">
        <f t="shared" ref="R5762:R5825" si="180">IF(SUM(N5762:Q5762)&gt;0,1,0)</f>
        <v>0</v>
      </c>
      <c r="U5762" s="11">
        <f t="shared" ref="U5762:U5825" si="181">IF(SUM(R5762,T5762)&gt;0,1,0)</f>
        <v>0</v>
      </c>
      <c r="Y5762" s="11">
        <f>IF(SUM(Tableau1[[#This Row],[Other access]:[Sci-hub access]])&gt;=1,1,0)</f>
        <v>0</v>
      </c>
      <c r="Z5762" s="12">
        <f>IF(OR(Tableau1[[#This Row],[Access R1 + S1+ T1 ]]&gt;=1,Tableau1[[#This Row],[Access V1 +W1 + X1]]&gt;=1),1,0)</f>
        <v>0</v>
      </c>
      <c r="AB5762" s="10" t="str">
        <f>Tableau1[[#This Row],[DOI]]</f>
        <v>doi: 10.1371/journal.pone.0175374</v>
      </c>
      <c r="AC5762" s="13" t="str">
        <f>Tableau1[[#This Row],[Authors]]&amp;", "&amp;Tableau1[[#This Row],[Title]]&amp;" "&amp;Tableau1[[#This Row],[Journal]]&amp;". "&amp;Tableau1[[#This Row],[Year]]</f>
        <v>Zhu T, Zhang L, Zhao F, Qu Y, Mu D., Association of maternal hypertensive disorders with retinopathy of prematurity: A systematic review and meta-analysis. PLoS One. 2017</v>
      </c>
    </row>
    <row r="5763" spans="1:29" ht="28.8" x14ac:dyDescent="0.3">
      <c r="A5763">
        <v>362</v>
      </c>
      <c r="B5763" t="s">
        <v>3625</v>
      </c>
      <c r="C5763" t="s">
        <v>13886</v>
      </c>
      <c r="D5763" t="s">
        <v>24045</v>
      </c>
      <c r="E5763" t="s">
        <v>2443</v>
      </c>
      <c r="F5763" s="10"/>
      <c r="G5763">
        <v>2017</v>
      </c>
      <c r="J5763">
        <v>0.51219717392643027</v>
      </c>
      <c r="L5763" t="s">
        <v>34869</v>
      </c>
      <c r="M5763">
        <v>29242908</v>
      </c>
      <c r="Q5763" s="10"/>
      <c r="R5763" s="11">
        <f t="shared" si="180"/>
        <v>0</v>
      </c>
      <c r="U5763" s="11">
        <f t="shared" si="181"/>
        <v>0</v>
      </c>
      <c r="Y5763" s="11">
        <f>IF(SUM(Tableau1[[#This Row],[Other access]:[Sci-hub access]])&gt;=1,1,0)</f>
        <v>0</v>
      </c>
      <c r="Z5763" s="12">
        <f>IF(OR(Tableau1[[#This Row],[Access R1 + S1+ T1 ]]&gt;=1,Tableau1[[#This Row],[Access V1 +W1 + X1]]&gt;=1),1,0)</f>
        <v>0</v>
      </c>
      <c r="AB5763" s="10" t="str">
        <f>Tableau1[[#This Row],[DOI]]</f>
        <v>doi: 10.1167/iovs.17-22687</v>
      </c>
      <c r="AC5763" s="13" t="str">
        <f>Tableau1[[#This Row],[Authors]]&amp;", "&amp;Tableau1[[#This Row],[Title]]&amp;" "&amp;Tableau1[[#This Row],[Journal]]&amp;". "&amp;Tableau1[[#This Row],[Year]]</f>
        <v>Kim SJ, Campbell JP, Ostmo S, Jonas KE, Chan RVP, Chiang MF; Imaging and Informatics in Retinopathy of Prematurity (i-ROP) Research Consortium.., Changes in Relative Position of Choroidal Versus Retinal Vessels in Preterm Infants. Invest Ophthalmol Vis Sci. 2017</v>
      </c>
    </row>
    <row r="5764" spans="1:29" x14ac:dyDescent="0.3">
      <c r="A5764">
        <v>8885</v>
      </c>
      <c r="B5764" t="s">
        <v>11512</v>
      </c>
      <c r="C5764" t="s">
        <v>21695</v>
      </c>
      <c r="D5764" t="s">
        <v>31952</v>
      </c>
      <c r="E5764" t="s">
        <v>2441</v>
      </c>
      <c r="F5764" s="10"/>
      <c r="G5764">
        <v>2017</v>
      </c>
      <c r="J5764">
        <v>0.51228760166073783</v>
      </c>
      <c r="L5764" t="s">
        <v>43217</v>
      </c>
      <c r="M5764">
        <v>27817915</v>
      </c>
      <c r="Q5764" s="10"/>
      <c r="R5764" s="11">
        <f t="shared" si="180"/>
        <v>0</v>
      </c>
      <c r="U5764" s="11">
        <f t="shared" si="181"/>
        <v>0</v>
      </c>
      <c r="Y5764" s="11">
        <f>IF(SUM(Tableau1[[#This Row],[Other access]:[Sci-hub access]])&gt;=1,1,0)</f>
        <v>0</v>
      </c>
      <c r="Z5764" s="12">
        <f>IF(OR(Tableau1[[#This Row],[Access R1 + S1+ T1 ]]&gt;=1,Tableau1[[#This Row],[Access V1 +W1 + X1]]&gt;=1),1,0)</f>
        <v>0</v>
      </c>
      <c r="AB5764" s="10" t="str">
        <f>Tableau1[[#This Row],[DOI]]</f>
        <v>doi: 10.1016/j.ophtha.2016.09.010</v>
      </c>
      <c r="AC5764" s="13" t="str">
        <f>Tableau1[[#This Row],[Authors]]&amp;", "&amp;Tableau1[[#This Row],[Title]]&amp;" "&amp;Tableau1[[#This Row],[Journal]]&amp;". "&amp;Tableau1[[#This Row],[Year]]</f>
        <v>Zloto O, Greenbaum E, Fabian ID, Ben Simon GJ., Evicel versus Tisseel versus Sutures for Attaching Conjunctival Autograft in Pterygium Surgery: A Prospective Comparative Clinical Study. Ophthalmology. 2017</v>
      </c>
    </row>
    <row r="5765" spans="1:29" x14ac:dyDescent="0.3">
      <c r="A5765">
        <v>1334</v>
      </c>
      <c r="B5765" t="s">
        <v>4594</v>
      </c>
      <c r="C5765" t="s">
        <v>14846</v>
      </c>
      <c r="D5765" t="s">
        <v>25015</v>
      </c>
      <c r="E5765" t="s">
        <v>2443</v>
      </c>
      <c r="F5765" s="10"/>
      <c r="G5765">
        <v>2017</v>
      </c>
      <c r="J5765">
        <v>0.51246659457055854</v>
      </c>
      <c r="L5765" t="s">
        <v>35817</v>
      </c>
      <c r="M5765">
        <v>28973318</v>
      </c>
      <c r="Q5765" s="10"/>
      <c r="R5765" s="11">
        <f t="shared" si="180"/>
        <v>0</v>
      </c>
      <c r="U5765" s="11">
        <f t="shared" si="181"/>
        <v>0</v>
      </c>
      <c r="Y5765" s="11">
        <f>IF(SUM(Tableau1[[#This Row],[Other access]:[Sci-hub access]])&gt;=1,1,0)</f>
        <v>0</v>
      </c>
      <c r="Z5765" s="12">
        <f>IF(OR(Tableau1[[#This Row],[Access R1 + S1+ T1 ]]&gt;=1,Tableau1[[#This Row],[Access V1 +W1 + X1]]&gt;=1),1,0)</f>
        <v>0</v>
      </c>
      <c r="AB5765" s="10" t="str">
        <f>Tableau1[[#This Row],[DOI]]</f>
        <v>doi: 10.1167/iovs.17-22723</v>
      </c>
      <c r="AC5765" s="13" t="str">
        <f>Tableau1[[#This Row],[Authors]]&amp;", "&amp;Tableau1[[#This Row],[Title]]&amp;" "&amp;Tableau1[[#This Row],[Journal]]&amp;". "&amp;Tableau1[[#This Row],[Year]]</f>
        <v>Kristianslund O, Østern AE, Drolsum L., Astigmatism and Refractive Outcome After Late In-The-Bag Intraocular Lens Dislocation Surgery: A Randomized Clinical Trial. Invest Ophthalmol Vis Sci. 2017</v>
      </c>
    </row>
    <row r="5766" spans="1:29" x14ac:dyDescent="0.3">
      <c r="A5766">
        <v>3887</v>
      </c>
      <c r="B5766" t="s">
        <v>7046</v>
      </c>
      <c r="C5766" t="s">
        <v>17285</v>
      </c>
      <c r="D5766" t="s">
        <v>27471</v>
      </c>
      <c r="E5766" t="s">
        <v>2446</v>
      </c>
      <c r="F5766" s="10"/>
      <c r="G5766">
        <v>2017</v>
      </c>
      <c r="J5766">
        <v>0.51249372840058682</v>
      </c>
      <c r="L5766" t="s">
        <v>38329</v>
      </c>
      <c r="M5766">
        <v>28510777</v>
      </c>
      <c r="Q5766" s="10"/>
      <c r="R5766" s="11">
        <f t="shared" si="180"/>
        <v>0</v>
      </c>
      <c r="U5766" s="11">
        <f t="shared" si="181"/>
        <v>0</v>
      </c>
      <c r="Y5766" s="11">
        <f>IF(SUM(Tableau1[[#This Row],[Other access]:[Sci-hub access]])&gt;=1,1,0)</f>
        <v>0</v>
      </c>
      <c r="Z5766" s="12">
        <f>IF(OR(Tableau1[[#This Row],[Access R1 + S1+ T1 ]]&gt;=1,Tableau1[[#This Row],[Access V1 +W1 + X1]]&gt;=1),1,0)</f>
        <v>0</v>
      </c>
      <c r="AB5766" s="10" t="str">
        <f>Tableau1[[#This Row],[DOI]]</f>
        <v>doi: 10.3928/01913913-20170320-07</v>
      </c>
      <c r="AC5766" s="13" t="str">
        <f>Tableau1[[#This Row],[Authors]]&amp;", "&amp;Tableau1[[#This Row],[Title]]&amp;" "&amp;Tableau1[[#This Row],[Journal]]&amp;". "&amp;Tableau1[[#This Row],[Year]]</f>
        <v>Zhang C, Yu G, Cui Y, Wu Q, Wei W., Anatomical Characterization of the Nasolacrimal Canal Based on Computed Tomography in Children With Complex Congenital Nasolacrimal Duct Obstruction. J Pediatr Ophthalmol Strabismus. 2017</v>
      </c>
    </row>
    <row r="5767" spans="1:29" ht="28.8" x14ac:dyDescent="0.3">
      <c r="A5767">
        <v>8245</v>
      </c>
      <c r="B5767" t="s">
        <v>10950</v>
      </c>
      <c r="C5767" t="s">
        <v>21137</v>
      </c>
      <c r="D5767" t="s">
        <v>31388</v>
      </c>
      <c r="E5767" t="s">
        <v>2460</v>
      </c>
      <c r="F5767" s="10"/>
      <c r="G5767">
        <v>2017</v>
      </c>
      <c r="J5767">
        <v>0.51250540192514393</v>
      </c>
      <c r="L5767" t="s">
        <v>42590</v>
      </c>
      <c r="M5767">
        <v>27960638</v>
      </c>
      <c r="Q5767" s="10"/>
      <c r="R5767" s="11">
        <f t="shared" si="180"/>
        <v>0</v>
      </c>
      <c r="U5767" s="11">
        <f t="shared" si="181"/>
        <v>0</v>
      </c>
      <c r="Y5767" s="11">
        <f>IF(SUM(Tableau1[[#This Row],[Other access]:[Sci-hub access]])&gt;=1,1,0)</f>
        <v>0</v>
      </c>
      <c r="Z5767" s="12">
        <f>IF(OR(Tableau1[[#This Row],[Access R1 + S1+ T1 ]]&gt;=1,Tableau1[[#This Row],[Access V1 +W1 + X1]]&gt;=1),1,0)</f>
        <v>0</v>
      </c>
      <c r="AB5767" s="10" t="str">
        <f>Tableau1[[#This Row],[DOI]]</f>
        <v>doi: 10.1080/09286586.2016.1254806</v>
      </c>
      <c r="AC5767" s="13" t="str">
        <f>Tableau1[[#This Row],[Authors]]&amp;", "&amp;Tableau1[[#This Row],[Title]]&amp;" "&amp;Tableau1[[#This Row],[Journal]]&amp;". "&amp;Tableau1[[#This Row],[Year]]</f>
        <v>Kyari F, Gilbert C; Nigeria National Blindness and Visual Impairment Study Group.., Agreement in Measurement of Optic Cup-to-Disc Ratio with Stereo Biomicroscope Funduscopy and Digital Image Analysis: Results from the Nigeria National Blindness and Visual Impairment Survey. Ophthalmic Epidemiol. 2017</v>
      </c>
    </row>
    <row r="5768" spans="1:29" x14ac:dyDescent="0.3">
      <c r="A5768">
        <v>579</v>
      </c>
      <c r="B5768" t="s">
        <v>3842</v>
      </c>
      <c r="C5768" t="s">
        <v>14098</v>
      </c>
      <c r="D5768" t="s">
        <v>24262</v>
      </c>
      <c r="E5768" t="s">
        <v>2451</v>
      </c>
      <c r="F5768" s="10"/>
      <c r="G5768">
        <v>2017</v>
      </c>
      <c r="J5768">
        <v>0.51259348035745445</v>
      </c>
      <c r="L5768" t="s">
        <v>35078</v>
      </c>
      <c r="M5768">
        <v>29176786</v>
      </c>
      <c r="Q5768" s="10"/>
      <c r="R5768" s="11">
        <f t="shared" si="180"/>
        <v>0</v>
      </c>
      <c r="U5768" s="11">
        <f t="shared" si="181"/>
        <v>0</v>
      </c>
      <c r="Y5768" s="11">
        <f>IF(SUM(Tableau1[[#This Row],[Other access]:[Sci-hub access]])&gt;=1,1,0)</f>
        <v>0</v>
      </c>
      <c r="Z5768" s="12">
        <f>IF(OR(Tableau1[[#This Row],[Access R1 + S1+ T1 ]]&gt;=1,Tableau1[[#This Row],[Access V1 +W1 + X1]]&gt;=1),1,0)</f>
        <v>0</v>
      </c>
      <c r="AB5768" s="10" t="str">
        <f>Tableau1[[#This Row],[DOI]]</f>
        <v>doi: 10.1371/journal.pone.0187864</v>
      </c>
      <c r="AC5768" s="13" t="str">
        <f>Tableau1[[#This Row],[Authors]]&amp;", "&amp;Tableau1[[#This Row],[Title]]&amp;" "&amp;Tableau1[[#This Row],[Journal]]&amp;". "&amp;Tableau1[[#This Row],[Year]]</f>
        <v>Ghouali W, Tahiri Joutei Hassani R, Djerada Z, Liang H, El Sanharawi M, Labbé A, Baudouin C., In vivo imaging of palisades of Vogt in dry eye versus normal subjects using en-face spectral-domain optical coherence tomography. PLoS One. 2017</v>
      </c>
    </row>
    <row r="5769" spans="1:29" x14ac:dyDescent="0.3">
      <c r="A5769">
        <v>9942</v>
      </c>
      <c r="B5769" t="s">
        <v>12468</v>
      </c>
      <c r="C5769" t="s">
        <v>22637</v>
      </c>
      <c r="D5769" t="s">
        <v>32916</v>
      </c>
      <c r="E5769" t="s">
        <v>2457</v>
      </c>
      <c r="F5769" s="10"/>
      <c r="G5769">
        <v>2017</v>
      </c>
      <c r="J5769">
        <v>0.51282639102458127</v>
      </c>
      <c r="L5769" t="s">
        <v>44200</v>
      </c>
      <c r="M5769">
        <v>27533645</v>
      </c>
      <c r="Q5769" s="10"/>
      <c r="R5769" s="11">
        <f t="shared" si="180"/>
        <v>0</v>
      </c>
      <c r="U5769" s="11">
        <f t="shared" si="181"/>
        <v>0</v>
      </c>
      <c r="Y5769" s="11">
        <f>IF(SUM(Tableau1[[#This Row],[Other access]:[Sci-hub access]])&gt;=1,1,0)</f>
        <v>0</v>
      </c>
      <c r="Z5769" s="12">
        <f>IF(OR(Tableau1[[#This Row],[Access R1 + S1+ T1 ]]&gt;=1,Tableau1[[#This Row],[Access V1 +W1 + X1]]&gt;=1),1,0)</f>
        <v>0</v>
      </c>
      <c r="AB5769" s="10" t="str">
        <f>Tableau1[[#This Row],[DOI]]</f>
        <v>doi: 10.1097/ICB.0000000000000387</v>
      </c>
      <c r="AC5769" s="13" t="str">
        <f>Tableau1[[#This Row],[Authors]]&amp;", "&amp;Tableau1[[#This Row],[Title]]&amp;" "&amp;Tableau1[[#This Row],[Journal]]&amp;". "&amp;Tableau1[[#This Row],[Year]]</f>
        <v>Kalevar A, Patel KH, Fu AD., ACUTE MACULAR NEURORETINOPATHY WITHOUT NEAR-INFRARED REFLECTANCE-AN ATYPICAL CASE PRESENTATION. Retin Cases Brief Rep. 2017</v>
      </c>
    </row>
    <row r="5770" spans="1:29" x14ac:dyDescent="0.3">
      <c r="A5770">
        <v>4397</v>
      </c>
      <c r="B5770" t="s">
        <v>7524</v>
      </c>
      <c r="C5770" t="s">
        <v>17760</v>
      </c>
      <c r="D5770" t="s">
        <v>27953</v>
      </c>
      <c r="E5770" t="s">
        <v>2856</v>
      </c>
      <c r="F5770" s="10"/>
      <c r="G5770">
        <v>2017</v>
      </c>
      <c r="J5770">
        <v>0.51301647146425655</v>
      </c>
      <c r="L5770" t="s">
        <v>38820</v>
      </c>
      <c r="M5770">
        <v>28448352</v>
      </c>
      <c r="Q5770" s="10"/>
      <c r="R5770" s="11">
        <f t="shared" si="180"/>
        <v>0</v>
      </c>
      <c r="U5770" s="11">
        <f t="shared" si="181"/>
        <v>0</v>
      </c>
      <c r="Y5770" s="11">
        <f>IF(SUM(Tableau1[[#This Row],[Other access]:[Sci-hub access]])&gt;=1,1,0)</f>
        <v>0</v>
      </c>
      <c r="Z5770" s="12">
        <f>IF(OR(Tableau1[[#This Row],[Access R1 + S1+ T1 ]]&gt;=1,Tableau1[[#This Row],[Access V1 +W1 + X1]]&gt;=1),1,0)</f>
        <v>0</v>
      </c>
      <c r="AB5770" s="10" t="str">
        <f>Tableau1[[#This Row],[DOI]]</f>
        <v>doi: 10.1097/01.NAJ.0000516261.55850.a4</v>
      </c>
      <c r="AC5770" s="13" t="str">
        <f>Tableau1[[#This Row],[Authors]]&amp;", "&amp;Tableau1[[#This Row],[Title]]&amp;" "&amp;Tableau1[[#This Row],[Journal]]&amp;". "&amp;Tableau1[[#This Row],[Year]]</f>
        <v>Halpern LW., Laundry Detergent Pods Linked to Increased Eye Injuries in Children. Am J Nurs. 2017</v>
      </c>
    </row>
    <row r="5771" spans="1:29" ht="28.8" x14ac:dyDescent="0.3">
      <c r="A5771">
        <v>6429</v>
      </c>
      <c r="B5771" t="s">
        <v>9366</v>
      </c>
      <c r="C5771" t="s">
        <v>19575</v>
      </c>
      <c r="D5771" t="s">
        <v>29797</v>
      </c>
      <c r="E5771" t="s">
        <v>2439</v>
      </c>
      <c r="F5771" s="10"/>
      <c r="G5771">
        <v>2017</v>
      </c>
      <c r="J5771">
        <v>0.51309636843840989</v>
      </c>
      <c r="L5771" t="s">
        <v>40798</v>
      </c>
      <c r="M5771">
        <v>28212982</v>
      </c>
      <c r="Q5771" s="10"/>
      <c r="R5771" s="11">
        <f t="shared" si="180"/>
        <v>0</v>
      </c>
      <c r="U5771" s="11">
        <f t="shared" si="181"/>
        <v>0</v>
      </c>
      <c r="Y5771" s="11">
        <f>IF(SUM(Tableau1[[#This Row],[Other access]:[Sci-hub access]])&gt;=1,1,0)</f>
        <v>0</v>
      </c>
      <c r="Z5771" s="12">
        <f>IF(OR(Tableau1[[#This Row],[Access R1 + S1+ T1 ]]&gt;=1,Tableau1[[#This Row],[Access V1 +W1 + X1]]&gt;=1),1,0)</f>
        <v>0</v>
      </c>
      <c r="AB5771" s="10" t="str">
        <f>Tableau1[[#This Row],[DOI]]</f>
        <v>doi: 10.1016/j.visres.2017.01.006</v>
      </c>
      <c r="AC5771" s="13" t="str">
        <f>Tableau1[[#This Row],[Authors]]&amp;", "&amp;Tableau1[[#This Row],[Title]]&amp;" "&amp;Tableau1[[#This Row],[Journal]]&amp;". "&amp;Tableau1[[#This Row],[Year]]</f>
        <v>Marcos S, Werner JS, Burns SA, Merigan WH, Artal P, Atchison DA, Hampson KM, Legras R, Lundstrom L, Yoon G, Carroll J, Choi SS, Doble N, Dubis AM, Dubra A, Elsner A, Jonnal R, Miller DT, Paques M, Smithson HE, Young LK, Zhang Y, et al., Vision science and adaptive optics, the state of the field. Vision Res. 2017</v>
      </c>
    </row>
    <row r="5772" spans="1:29" x14ac:dyDescent="0.3">
      <c r="A5772">
        <v>4292</v>
      </c>
      <c r="B5772" t="s">
        <v>7424</v>
      </c>
      <c r="C5772" t="s">
        <v>17660</v>
      </c>
      <c r="D5772" t="s">
        <v>27852</v>
      </c>
      <c r="E5772" t="s">
        <v>34196</v>
      </c>
      <c r="F5772" s="10"/>
      <c r="G5772">
        <v>2017</v>
      </c>
      <c r="J5772">
        <v>0.51313134551927386</v>
      </c>
      <c r="L5772" t="s">
        <v>38718</v>
      </c>
      <c r="M5772">
        <v>28457383</v>
      </c>
      <c r="Q5772" s="10"/>
      <c r="R5772" s="11">
        <f t="shared" si="180"/>
        <v>0</v>
      </c>
      <c r="U5772" s="11">
        <f t="shared" si="181"/>
        <v>0</v>
      </c>
      <c r="Y5772" s="11">
        <f>IF(SUM(Tableau1[[#This Row],[Other access]:[Sci-hub access]])&gt;=1,1,0)</f>
        <v>0</v>
      </c>
      <c r="Z5772" s="12">
        <f>IF(OR(Tableau1[[#This Row],[Access R1 + S1+ T1 ]]&gt;=1,Tableau1[[#This Row],[Access V1 +W1 + X1]]&gt;=1),1,0)</f>
        <v>0</v>
      </c>
      <c r="AB5772" s="10" t="str">
        <f>Tableau1[[#This Row],[DOI]]</f>
        <v>doi: 10.1016/j.transproceed.2017.02.018</v>
      </c>
      <c r="AC5772" s="13" t="str">
        <f>Tableau1[[#This Row],[Authors]]&amp;", "&amp;Tableau1[[#This Row],[Title]]&amp;" "&amp;Tableau1[[#This Row],[Journal]]&amp;". "&amp;Tableau1[[#This Row],[Year]]</f>
        <v>Poli L, Arroyo G, Garofalo M, Choppin de Janvry E, Intini G, Saracino A, Pretagostini R, Della Pietra F, Berloco PB., Kidney Transplantation in Alström Syndrome: Case Report. Transplant Proc. 2017</v>
      </c>
    </row>
    <row r="5773" spans="1:29" ht="28.8" x14ac:dyDescent="0.3">
      <c r="A5773">
        <v>1346</v>
      </c>
      <c r="B5773" t="s">
        <v>4606</v>
      </c>
      <c r="C5773" t="s">
        <v>14857</v>
      </c>
      <c r="D5773" t="s">
        <v>25027</v>
      </c>
      <c r="E5773" t="s">
        <v>2451</v>
      </c>
      <c r="F5773" s="10"/>
      <c r="G5773">
        <v>2017</v>
      </c>
      <c r="J5773">
        <v>0.51313365923820409</v>
      </c>
      <c r="L5773" t="s">
        <v>35829</v>
      </c>
      <c r="M5773">
        <v>28973002</v>
      </c>
      <c r="Q5773" s="10"/>
      <c r="R5773" s="11">
        <f t="shared" si="180"/>
        <v>0</v>
      </c>
      <c r="U5773" s="11">
        <f t="shared" si="181"/>
        <v>0</v>
      </c>
      <c r="Y5773" s="11">
        <f>IF(SUM(Tableau1[[#This Row],[Other access]:[Sci-hub access]])&gt;=1,1,0)</f>
        <v>0</v>
      </c>
      <c r="Z5773" s="12">
        <f>IF(OR(Tableau1[[#This Row],[Access R1 + S1+ T1 ]]&gt;=1,Tableau1[[#This Row],[Access V1 +W1 + X1]]&gt;=1),1,0)</f>
        <v>0</v>
      </c>
      <c r="AB5773" s="10" t="str">
        <f>Tableau1[[#This Row],[DOI]]</f>
        <v>doi: 10.1371/journal.pone.0185649</v>
      </c>
      <c r="AC5773" s="13" t="str">
        <f>Tableau1[[#This Row],[Authors]]&amp;", "&amp;Tableau1[[#This Row],[Title]]&amp;" "&amp;Tableau1[[#This Row],[Journal]]&amp;". "&amp;Tableau1[[#This Row],[Year]]</f>
        <v>Omodaka K, Kikawa T, Shiga Y, Tsuda S, Yokoyama Y, Sato H, Ohuchi J, Matsumoto A, Takahashi H, Akiba M, Nakazawa T., Usefulness of axonal tract-dependent OCT macular sectors for evaluating structural change in normal-tension glaucoma. PLoS One. 2017</v>
      </c>
    </row>
    <row r="5774" spans="1:29" x14ac:dyDescent="0.3">
      <c r="A5774">
        <v>10085</v>
      </c>
      <c r="B5774" t="s">
        <v>12597</v>
      </c>
      <c r="C5774" t="s">
        <v>22765</v>
      </c>
      <c r="D5774" t="s">
        <v>33046</v>
      </c>
      <c r="E5774" t="s">
        <v>2486</v>
      </c>
      <c r="F5774" s="10"/>
      <c r="G5774">
        <v>2017</v>
      </c>
      <c r="J5774">
        <v>0.51314201267694193</v>
      </c>
      <c r="L5774" t="s">
        <v>44341</v>
      </c>
      <c r="M5774">
        <v>27473575</v>
      </c>
      <c r="Q5774" s="10"/>
      <c r="R5774" s="11">
        <f t="shared" si="180"/>
        <v>0</v>
      </c>
      <c r="U5774" s="11">
        <f t="shared" si="181"/>
        <v>0</v>
      </c>
      <c r="Y5774" s="11">
        <f>IF(SUM(Tableau1[[#This Row],[Other access]:[Sci-hub access]])&gt;=1,1,0)</f>
        <v>0</v>
      </c>
      <c r="Z5774" s="12">
        <f>IF(OR(Tableau1[[#This Row],[Access R1 + S1+ T1 ]]&gt;=1,Tableau1[[#This Row],[Access V1 +W1 + X1]]&gt;=1),1,0)</f>
        <v>0</v>
      </c>
      <c r="AB5774" s="10" t="str">
        <f>Tableau1[[#This Row],[DOI]]</f>
        <v>doi: 10.1111/aos.13169</v>
      </c>
      <c r="AC5774" s="13" t="str">
        <f>Tableau1[[#This Row],[Authors]]&amp;", "&amp;Tableau1[[#This Row],[Title]]&amp;" "&amp;Tableau1[[#This Row],[Journal]]&amp;". "&amp;Tableau1[[#This Row],[Year]]</f>
        <v>Jee D, Keum N, Kang S, Arroyo JG., Sleep and diabetic retinopathy. Acta Ophthalmol. 2017</v>
      </c>
    </row>
    <row r="5775" spans="1:29" ht="28.8" x14ac:dyDescent="0.3">
      <c r="A5775">
        <v>6662</v>
      </c>
      <c r="B5775" t="s">
        <v>9567</v>
      </c>
      <c r="C5775" t="s">
        <v>19773</v>
      </c>
      <c r="D5775" t="s">
        <v>30000</v>
      </c>
      <c r="E5775" t="s">
        <v>2451</v>
      </c>
      <c r="F5775" s="10"/>
      <c r="G5775">
        <v>2017</v>
      </c>
      <c r="J5775">
        <v>0.51315047075724363</v>
      </c>
      <c r="L5775" t="s">
        <v>41025</v>
      </c>
      <c r="M5775">
        <v>28182787</v>
      </c>
      <c r="Q5775" s="10"/>
      <c r="R5775" s="11">
        <f t="shared" si="180"/>
        <v>0</v>
      </c>
      <c r="U5775" s="11">
        <f t="shared" si="181"/>
        <v>0</v>
      </c>
      <c r="Y5775" s="11">
        <f>IF(SUM(Tableau1[[#This Row],[Other access]:[Sci-hub access]])&gt;=1,1,0)</f>
        <v>0</v>
      </c>
      <c r="Z5775" s="12">
        <f>IF(OR(Tableau1[[#This Row],[Access R1 + S1+ T1 ]]&gt;=1,Tableau1[[#This Row],[Access V1 +W1 + X1]]&gt;=1),1,0)</f>
        <v>0</v>
      </c>
      <c r="AB5775" s="10" t="str">
        <f>Tableau1[[#This Row],[DOI]]</f>
        <v>doi: 10.1371/journal.pone.0172056</v>
      </c>
      <c r="AC5775" s="13" t="str">
        <f>Tableau1[[#This Row],[Authors]]&amp;", "&amp;Tableau1[[#This Row],[Title]]&amp;" "&amp;Tableau1[[#This Row],[Journal]]&amp;". "&amp;Tableau1[[#This Row],[Year]]</f>
        <v>Lackner A, Ficjan A, Stradner MH, Hermann J, Unger J, Stamm T, Stummvoll G, Dür M, Graninger WB, Dejaco C., It's more than dryness and fatigue: The patient perspective on health-related quality of life in Primary Sjögren's Syndrome - A qualitative study. PLoS One. 2017</v>
      </c>
    </row>
    <row r="5776" spans="1:29" x14ac:dyDescent="0.3">
      <c r="A5776">
        <v>2443</v>
      </c>
      <c r="B5776" t="s">
        <v>5665</v>
      </c>
      <c r="C5776" t="s">
        <v>15911</v>
      </c>
      <c r="D5776" t="s">
        <v>26088</v>
      </c>
      <c r="E5776" t="s">
        <v>2465</v>
      </c>
      <c r="F5776" s="10"/>
      <c r="G5776">
        <v>2017</v>
      </c>
      <c r="J5776">
        <v>0.51317736964949245</v>
      </c>
      <c r="L5776" t="s">
        <v>36908</v>
      </c>
      <c r="M5776">
        <v>28746181</v>
      </c>
      <c r="Q5776" s="10"/>
      <c r="R5776" s="11">
        <f t="shared" si="180"/>
        <v>0</v>
      </c>
      <c r="U5776" s="11">
        <f t="shared" si="181"/>
        <v>0</v>
      </c>
      <c r="Y5776" s="11">
        <f>IF(SUM(Tableau1[[#This Row],[Other access]:[Sci-hub access]])&gt;=1,1,0)</f>
        <v>0</v>
      </c>
      <c r="Z5776" s="12">
        <f>IF(OR(Tableau1[[#This Row],[Access R1 + S1+ T1 ]]&gt;=1,Tableau1[[#This Row],[Access V1 +W1 + X1]]&gt;=1),1,0)</f>
        <v>0</v>
      </c>
      <c r="AB5776" s="10" t="str">
        <f>Tableau1[[#This Row],[DOI]]</f>
        <v>doi: 10.1097/MD.0000000000007353</v>
      </c>
      <c r="AC5776" s="13" t="str">
        <f>Tableau1[[#This Row],[Authors]]&amp;", "&amp;Tableau1[[#This Row],[Title]]&amp;" "&amp;Tableau1[[#This Row],[Journal]]&amp;". "&amp;Tableau1[[#This Row],[Year]]</f>
        <v>Zhang Y, Zhu X, He W, Jiang Y, Lu Y., Efficacy of cataract surgery in patients with uveitis: A STROBE-compliant article. Medicine (Baltimore). 2017</v>
      </c>
    </row>
    <row r="5777" spans="1:29" x14ac:dyDescent="0.3">
      <c r="A5777">
        <v>2986</v>
      </c>
      <c r="B5777" t="s">
        <v>6181</v>
      </c>
      <c r="C5777" t="s">
        <v>16426</v>
      </c>
      <c r="D5777" t="s">
        <v>26605</v>
      </c>
      <c r="E5777" t="s">
        <v>2710</v>
      </c>
      <c r="F5777" s="10"/>
      <c r="G5777">
        <v>2017</v>
      </c>
      <c r="J5777">
        <v>0.51320129281058657</v>
      </c>
      <c r="L5777" t="s">
        <v>37441</v>
      </c>
      <c r="M5777">
        <v>28655639</v>
      </c>
      <c r="Q5777" s="10"/>
      <c r="R5777" s="11">
        <f t="shared" si="180"/>
        <v>0</v>
      </c>
      <c r="U5777" s="11">
        <f t="shared" si="181"/>
        <v>0</v>
      </c>
      <c r="Y5777" s="11">
        <f>IF(SUM(Tableau1[[#This Row],[Other access]:[Sci-hub access]])&gt;=1,1,0)</f>
        <v>0</v>
      </c>
      <c r="Z5777" s="12">
        <f>IF(OR(Tableau1[[#This Row],[Access R1 + S1+ T1 ]]&gt;=1,Tableau1[[#This Row],[Access V1 +W1 + X1]]&gt;=1),1,0)</f>
        <v>0</v>
      </c>
      <c r="AB5777" s="10" t="str">
        <f>Tableau1[[#This Row],[DOI]]</f>
        <v>doi: 10.1016/j.humpath.2017.06.005</v>
      </c>
      <c r="AC5777" s="13" t="str">
        <f>Tableau1[[#This Row],[Authors]]&amp;", "&amp;Tableau1[[#This Row],[Title]]&amp;" "&amp;Tableau1[[#This Row],[Journal]]&amp;". "&amp;Tableau1[[#This Row],[Year]]</f>
        <v>Krishna Y, McCarthy C, Kalirai H, Coupland SE., Inflammatory cell infiltrates in advanced metastatic uveal melanoma. Hum Pathol. 2017</v>
      </c>
    </row>
    <row r="5778" spans="1:29" x14ac:dyDescent="0.3">
      <c r="A5778">
        <v>2675</v>
      </c>
      <c r="B5778" t="s">
        <v>5887</v>
      </c>
      <c r="C5778" t="s">
        <v>16133</v>
      </c>
      <c r="D5778" t="s">
        <v>26310</v>
      </c>
      <c r="E5778" t="s">
        <v>2541</v>
      </c>
      <c r="F5778" s="10"/>
      <c r="G5778">
        <v>2017</v>
      </c>
      <c r="J5778">
        <v>0.51329624846233302</v>
      </c>
      <c r="L5778" t="s">
        <v>37138</v>
      </c>
      <c r="M5778">
        <v>28708670</v>
      </c>
      <c r="Q5778" s="10"/>
      <c r="R5778" s="11">
        <f t="shared" si="180"/>
        <v>0</v>
      </c>
      <c r="U5778" s="11">
        <f t="shared" si="181"/>
        <v>0</v>
      </c>
      <c r="Y5778" s="11">
        <f>IF(SUM(Tableau1[[#This Row],[Other access]:[Sci-hub access]])&gt;=1,1,0)</f>
        <v>0</v>
      </c>
      <c r="Z5778" s="12">
        <f>IF(OR(Tableau1[[#This Row],[Access R1 + S1+ T1 ]]&gt;=1,Tableau1[[#This Row],[Access V1 +W1 + X1]]&gt;=1),1,0)</f>
        <v>0</v>
      </c>
      <c r="AB5778" s="10" t="str">
        <f>Tableau1[[#This Row],[DOI]]</f>
        <v>doi: 10.1097/WNO.0000000000000527</v>
      </c>
      <c r="AC5778" s="13" t="str">
        <f>Tableau1[[#This Row],[Authors]]&amp;", "&amp;Tableau1[[#This Row],[Title]]&amp;" "&amp;Tableau1[[#This Row],[Journal]]&amp;". "&amp;Tableau1[[#This Row],[Year]]</f>
        <v>Kelbsch CB, Maeda F, Strasser T, Peters TM, Wilhelm BJC, Wilhelm HM., Color Pupillography in Dorsal Midbrain Syndrome. J Neuroophthalmol. 2017</v>
      </c>
    </row>
    <row r="5779" spans="1:29" x14ac:dyDescent="0.3">
      <c r="A5779">
        <v>2942</v>
      </c>
      <c r="B5779" t="s">
        <v>6138</v>
      </c>
      <c r="C5779" t="s">
        <v>16383</v>
      </c>
      <c r="D5779" t="s">
        <v>26562</v>
      </c>
      <c r="E5779" t="s">
        <v>2468</v>
      </c>
      <c r="F5779" s="10"/>
      <c r="G5779">
        <v>2017</v>
      </c>
      <c r="J5779">
        <v>0.51330652892002349</v>
      </c>
      <c r="L5779" t="s">
        <v>37398</v>
      </c>
      <c r="M5779">
        <v>28662002</v>
      </c>
      <c r="Q5779" s="10"/>
      <c r="R5779" s="11">
        <f t="shared" si="180"/>
        <v>0</v>
      </c>
      <c r="U5779" s="11">
        <f t="shared" si="181"/>
        <v>0</v>
      </c>
      <c r="Y5779" s="11">
        <f>IF(SUM(Tableau1[[#This Row],[Other access]:[Sci-hub access]])&gt;=1,1,0)</f>
        <v>0</v>
      </c>
      <c r="Z5779" s="12">
        <f>IF(OR(Tableau1[[#This Row],[Access R1 + S1+ T1 ]]&gt;=1,Tableau1[[#This Row],[Access V1 +W1 + X1]]&gt;=1),1,0)</f>
        <v>0</v>
      </c>
      <c r="AB5779" s="10" t="str">
        <f>Tableau1[[#This Row],[DOI]]</f>
        <v>doi: 10.1097/IJG.0000000000000666</v>
      </c>
      <c r="AC5779" s="13" t="str">
        <f>Tableau1[[#This Row],[Authors]]&amp;", "&amp;Tableau1[[#This Row],[Title]]&amp;" "&amp;Tableau1[[#This Row],[Journal]]&amp;". "&amp;Tableau1[[#This Row],[Year]]</f>
        <v>Vieira GM, Vieira FJ, Ritch R., Urrets-Zavalia Syndrome After Diode Laser Transscleral Cyclophotocoagulation. J Glaucoma. 2017</v>
      </c>
    </row>
    <row r="5780" spans="1:29" ht="28.8" x14ac:dyDescent="0.3">
      <c r="A5780">
        <v>7667</v>
      </c>
      <c r="B5780" t="s">
        <v>10442</v>
      </c>
      <c r="C5780" t="s">
        <v>20639</v>
      </c>
      <c r="D5780" t="s">
        <v>30878</v>
      </c>
      <c r="E5780" t="s">
        <v>34300</v>
      </c>
      <c r="F5780" s="10"/>
      <c r="G5780">
        <v>2017</v>
      </c>
      <c r="J5780">
        <v>0.51348129867833558</v>
      </c>
      <c r="L5780" t="s">
        <v>42020</v>
      </c>
      <c r="M5780">
        <v>28067622</v>
      </c>
      <c r="Q5780" s="10"/>
      <c r="R5780" s="11">
        <f t="shared" si="180"/>
        <v>0</v>
      </c>
      <c r="U5780" s="11">
        <f t="shared" si="181"/>
        <v>0</v>
      </c>
      <c r="Y5780" s="11">
        <f>IF(SUM(Tableau1[[#This Row],[Other access]:[Sci-hub access]])&gt;=1,1,0)</f>
        <v>0</v>
      </c>
      <c r="Z5780" s="12">
        <f>IF(OR(Tableau1[[#This Row],[Access R1 + S1+ T1 ]]&gt;=1,Tableau1[[#This Row],[Access V1 +W1 + X1]]&gt;=1),1,0)</f>
        <v>0</v>
      </c>
      <c r="AB5780" s="10" t="str">
        <f>Tableau1[[#This Row],[DOI]]</f>
        <v>doi: 10.1242/dmm.026476</v>
      </c>
      <c r="AC5780" s="13" t="str">
        <f>Tableau1[[#This Row],[Authors]]&amp;", "&amp;Tableau1[[#This Row],[Title]]&amp;" "&amp;Tableau1[[#This Row],[Journal]]&amp;". "&amp;Tableau1[[#This Row],[Year]]</f>
        <v>Zazo Seco C, Castells-Nobau A, Joo SH, Schraders M, Foo JN, van der Voet M, Velan SS, Nijhof B, Oostrik J, de Vrieze E, Katana R, Mansoor A, Huynen M, Szklarczyk R, Oti M, Tranebjærg L, van Wijk E, Scheffer-de Gooyert JM, Siddique S, Baets J, de Jonghe P, Kazmi SA, et al., A homozygous FITM2 mutation causes a deafness-dystonia syndrome with motor regression and signs of ichthyosis and sensory neuropathy. Dis Model Mech. 2017</v>
      </c>
    </row>
    <row r="5781" spans="1:29" x14ac:dyDescent="0.3">
      <c r="A5781">
        <v>10457</v>
      </c>
      <c r="B5781" t="s">
        <v>12944</v>
      </c>
      <c r="C5781" t="s">
        <v>23111</v>
      </c>
      <c r="D5781" t="s">
        <v>33397</v>
      </c>
      <c r="E5781" t="s">
        <v>2438</v>
      </c>
      <c r="F5781" s="10"/>
      <c r="G5781">
        <v>2017</v>
      </c>
      <c r="J5781">
        <v>0.5135326212388549</v>
      </c>
      <c r="L5781" t="s">
        <v>44707</v>
      </c>
      <c r="M5781">
        <v>27281754</v>
      </c>
      <c r="Q5781" s="10"/>
      <c r="R5781" s="11">
        <f t="shared" si="180"/>
        <v>0</v>
      </c>
      <c r="U5781" s="11">
        <f t="shared" si="181"/>
        <v>0</v>
      </c>
      <c r="Y5781" s="11">
        <f>IF(SUM(Tableau1[[#This Row],[Other access]:[Sci-hub access]])&gt;=1,1,0)</f>
        <v>0</v>
      </c>
      <c r="Z5781" s="12">
        <f>IF(OR(Tableau1[[#This Row],[Access R1 + S1+ T1 ]]&gt;=1,Tableau1[[#This Row],[Access V1 +W1 + X1]]&gt;=1),1,0)</f>
        <v>0</v>
      </c>
      <c r="AB5781" s="10" t="str">
        <f>Tableau1[[#This Row],[DOI]]</f>
        <v>doi: 10.1136/bjophthalmol-2016-308601</v>
      </c>
      <c r="AC5781" s="13" t="str">
        <f>Tableau1[[#This Row],[Authors]]&amp;", "&amp;Tableau1[[#This Row],[Title]]&amp;" "&amp;Tableau1[[#This Row],[Journal]]&amp;". "&amp;Tableau1[[#This Row],[Year]]</f>
        <v>Moghimi S, Johari M, Mahmoudi A, Chen R, Mazloumi M, He M, Lin SC., Predictors of intraocular pressure change after phacoemulsification in patients with pseudoexfoliation syndrome. Br J Ophthalmol. 2017</v>
      </c>
    </row>
    <row r="5782" spans="1:29" x14ac:dyDescent="0.3">
      <c r="A5782">
        <v>4853</v>
      </c>
      <c r="B5782" t="s">
        <v>7956</v>
      </c>
      <c r="C5782" t="s">
        <v>18185</v>
      </c>
      <c r="D5782" t="s">
        <v>28386</v>
      </c>
      <c r="E5782" t="s">
        <v>2443</v>
      </c>
      <c r="F5782" s="10"/>
      <c r="G5782">
        <v>2017</v>
      </c>
      <c r="J5782">
        <v>0.51355912962757944</v>
      </c>
      <c r="L5782" t="s">
        <v>39263</v>
      </c>
      <c r="M5782">
        <v>28399267</v>
      </c>
      <c r="Q5782" s="10"/>
      <c r="R5782" s="11">
        <f t="shared" si="180"/>
        <v>0</v>
      </c>
      <c r="U5782" s="11">
        <f t="shared" si="181"/>
        <v>0</v>
      </c>
      <c r="Y5782" s="11">
        <f>IF(SUM(Tableau1[[#This Row],[Other access]:[Sci-hub access]])&gt;=1,1,0)</f>
        <v>0</v>
      </c>
      <c r="Z5782" s="12">
        <f>IF(OR(Tableau1[[#This Row],[Access R1 + S1+ T1 ]]&gt;=1,Tableau1[[#This Row],[Access V1 +W1 + X1]]&gt;=1),1,0)</f>
        <v>0</v>
      </c>
      <c r="AB5782" s="10" t="str">
        <f>Tableau1[[#This Row],[DOI]]</f>
        <v>doi: 10.1167/iovs.16-20757</v>
      </c>
      <c r="AC5782" s="13" t="str">
        <f>Tableau1[[#This Row],[Authors]]&amp;", "&amp;Tableau1[[#This Row],[Title]]&amp;" "&amp;Tableau1[[#This Row],[Journal]]&amp;". "&amp;Tableau1[[#This Row],[Year]]</f>
        <v>Adelli GR, Bhagav P, Taskar P, Hingorani T, Pettaway S, Gul W, ElSohly MA, Repka MA, Majumdar S., Development of a Δ9-Tetrahydrocannabinol Amino Acid-Dicarboxylate Prodrug With Improved Ocular Bioavailability. Invest Ophthalmol Vis Sci. 2017</v>
      </c>
    </row>
    <row r="5783" spans="1:29" ht="28.8" x14ac:dyDescent="0.3">
      <c r="A5783">
        <v>8988</v>
      </c>
      <c r="B5783" t="s">
        <v>11603</v>
      </c>
      <c r="C5783" t="s">
        <v>21783</v>
      </c>
      <c r="D5783" t="s">
        <v>32044</v>
      </c>
      <c r="E5783" t="s">
        <v>34447</v>
      </c>
      <c r="F5783" s="10"/>
      <c r="G5783">
        <v>2017</v>
      </c>
      <c r="J5783">
        <v>0.51360433748623724</v>
      </c>
      <c r="L5783" t="s">
        <v>43311</v>
      </c>
      <c r="M5783">
        <v>27797641</v>
      </c>
      <c r="Q5783" s="10"/>
      <c r="R5783" s="11">
        <f t="shared" si="180"/>
        <v>0</v>
      </c>
      <c r="U5783" s="11">
        <f t="shared" si="181"/>
        <v>0</v>
      </c>
      <c r="Y5783" s="11">
        <f>IF(SUM(Tableau1[[#This Row],[Other access]:[Sci-hub access]])&gt;=1,1,0)</f>
        <v>0</v>
      </c>
      <c r="Z5783" s="12">
        <f>IF(OR(Tableau1[[#This Row],[Access R1 + S1+ T1 ]]&gt;=1,Tableau1[[#This Row],[Access V1 +W1 + X1]]&gt;=1),1,0)</f>
        <v>0</v>
      </c>
      <c r="AB5783" s="10" t="str">
        <f>Tableau1[[#This Row],[DOI]]</f>
        <v>doi: 10.1080/07315724.2016.1170643</v>
      </c>
      <c r="AC5783" s="13" t="str">
        <f>Tableau1[[#This Row],[Authors]]&amp;", "&amp;Tableau1[[#This Row],[Title]]&amp;" "&amp;Tableau1[[#This Row],[Journal]]&amp;". "&amp;Tableau1[[#This Row],[Year]]</f>
        <v>Georgakopoulos CD, Makri OE, Pagoulatos D, Vasilakis P, Peristeropoulou P, Kouli V, Eliopoulou MI, Psachoulia C., Effect of Omega-3 Fatty Acids Dietary Supplementation on Ocular Surface and Tear Film in Diabetic Patients with Dry Eye. J Am Coll Nutr. 2017</v>
      </c>
    </row>
    <row r="5784" spans="1:29" x14ac:dyDescent="0.3">
      <c r="A5784">
        <v>10749</v>
      </c>
      <c r="B5784" t="s">
        <v>13208</v>
      </c>
      <c r="C5784" t="s">
        <v>23371</v>
      </c>
      <c r="D5784" t="s">
        <v>33661</v>
      </c>
      <c r="E5784" t="s">
        <v>2447</v>
      </c>
      <c r="F5784" s="10"/>
      <c r="G5784">
        <v>2017</v>
      </c>
      <c r="J5784">
        <v>0.51363420311975716</v>
      </c>
      <c r="L5784" t="s">
        <v>44996</v>
      </c>
      <c r="M5784">
        <v>27065430</v>
      </c>
      <c r="Q5784" s="10"/>
      <c r="R5784" s="11">
        <f t="shared" si="180"/>
        <v>0</v>
      </c>
      <c r="U5784" s="11">
        <f t="shared" si="181"/>
        <v>0</v>
      </c>
      <c r="Y5784" s="11">
        <f>IF(SUM(Tableau1[[#This Row],[Other access]:[Sci-hub access]])&gt;=1,1,0)</f>
        <v>0</v>
      </c>
      <c r="Z5784" s="12">
        <f>IF(OR(Tableau1[[#This Row],[Access R1 + S1+ T1 ]]&gt;=1,Tableau1[[#This Row],[Access V1 +W1 + X1]]&gt;=1),1,0)</f>
        <v>0</v>
      </c>
      <c r="AB5784" s="10" t="str">
        <f>Tableau1[[#This Row],[DOI]]</f>
        <v>doi: 10.1097/IOP.0000000000000692</v>
      </c>
      <c r="AC5784" s="13" t="str">
        <f>Tableau1[[#This Row],[Authors]]&amp;", "&amp;Tableau1[[#This Row],[Title]]&amp;" "&amp;Tableau1[[#This Row],[Journal]]&amp;". "&amp;Tableau1[[#This Row],[Year]]</f>
        <v>Gildener-Leapman JR, Rosenberg JB, Barmettler A., Proptosis Reduction Using Sirolimus in a Child With an Orbital Vascular Malformation and Blue Rubber Bleb Nevus Syndrome. Ophthal Plast Reconstr Surg. 2017</v>
      </c>
    </row>
    <row r="5785" spans="1:29" x14ac:dyDescent="0.3">
      <c r="A5785">
        <v>1500</v>
      </c>
      <c r="B5785" t="s">
        <v>4757</v>
      </c>
      <c r="C5785" t="s">
        <v>15007</v>
      </c>
      <c r="D5785" t="s">
        <v>25178</v>
      </c>
      <c r="E5785" t="s">
        <v>2538</v>
      </c>
      <c r="F5785" s="10"/>
      <c r="G5785">
        <v>2017</v>
      </c>
      <c r="J5785">
        <v>0.51366912890110905</v>
      </c>
      <c r="L5785" t="s">
        <v>35981</v>
      </c>
      <c r="M5785">
        <v>28936052</v>
      </c>
      <c r="Q5785" s="10"/>
      <c r="R5785" s="11">
        <f t="shared" si="180"/>
        <v>0</v>
      </c>
      <c r="U5785" s="11">
        <f t="shared" si="181"/>
        <v>0</v>
      </c>
      <c r="Y5785" s="11">
        <f>IF(SUM(Tableau1[[#This Row],[Other access]:[Sci-hub access]])&gt;=1,1,0)</f>
        <v>0</v>
      </c>
      <c r="Z5785" s="12">
        <f>IF(OR(Tableau1[[#This Row],[Access R1 + S1+ T1 ]]&gt;=1,Tableau1[[#This Row],[Access V1 +W1 + X1]]&gt;=1),1,0)</f>
        <v>0</v>
      </c>
      <c r="AB5785" s="10" t="str">
        <f>Tableau1[[#This Row],[DOI]]</f>
        <v>doi: 10.4103/meajo.MEAJO_248_15</v>
      </c>
      <c r="AC5785" s="13" t="str">
        <f>Tableau1[[#This Row],[Authors]]&amp;", "&amp;Tableau1[[#This Row],[Title]]&amp;" "&amp;Tableau1[[#This Row],[Journal]]&amp;". "&amp;Tableau1[[#This Row],[Year]]</f>
        <v>Khairallah AS., Outcome of Descemet Stripping Automated Endothelial Keratoplasty in Failed Penetrating Keratoplasty. Middle East Afr J Ophthalmol. 2017</v>
      </c>
    </row>
    <row r="5786" spans="1:29" ht="28.8" x14ac:dyDescent="0.3">
      <c r="A5786">
        <v>1681</v>
      </c>
      <c r="B5786" t="s">
        <v>4932</v>
      </c>
      <c r="C5786" t="s">
        <v>15181</v>
      </c>
      <c r="D5786" t="s">
        <v>25353</v>
      </c>
      <c r="E5786" t="s">
        <v>2495</v>
      </c>
      <c r="F5786" s="10"/>
      <c r="G5786">
        <v>2017</v>
      </c>
      <c r="J5786">
        <v>0.51388418987848761</v>
      </c>
      <c r="L5786" t="s">
        <v>36160</v>
      </c>
      <c r="M5786">
        <v>28902771</v>
      </c>
      <c r="Q5786" s="10"/>
      <c r="R5786" s="11">
        <f t="shared" si="180"/>
        <v>0</v>
      </c>
      <c r="U5786" s="11">
        <f t="shared" si="181"/>
        <v>0</v>
      </c>
      <c r="Y5786" s="11">
        <f>IF(SUM(Tableau1[[#This Row],[Other access]:[Sci-hub access]])&gt;=1,1,0)</f>
        <v>0</v>
      </c>
      <c r="Z5786" s="12">
        <f>IF(OR(Tableau1[[#This Row],[Access R1 + S1+ T1 ]]&gt;=1,Tableau1[[#This Row],[Access V1 +W1 + X1]]&gt;=1),1,0)</f>
        <v>0</v>
      </c>
      <c r="AB5786" s="10" t="str">
        <f>Tableau1[[#This Row],[DOI]]</f>
        <v>doi: 10.1097/OPX.0000000000001123</v>
      </c>
      <c r="AC5786" s="13" t="str">
        <f>Tableau1[[#This Row],[Authors]]&amp;", "&amp;Tableau1[[#This Row],[Title]]&amp;" "&amp;Tableau1[[#This Row],[Journal]]&amp;". "&amp;Tableau1[[#This Row],[Year]]</f>
        <v>Kulp MT, Ciner E, Maguire M, Pistilli M, Candy TR, Ying GS, Quinn G, Cyert L, Moore B; Vision in Preschoolers-Hyperopia in Preschoolers Study Group.., Attention and Visual Motor Integration in Young Children with Uncorrected Hyperopia. Optom Vis Sci. 2017</v>
      </c>
    </row>
    <row r="5787" spans="1:29" x14ac:dyDescent="0.3">
      <c r="A5787">
        <v>9248</v>
      </c>
      <c r="B5787" t="s">
        <v>11833</v>
      </c>
      <c r="C5787" t="s">
        <v>22008</v>
      </c>
      <c r="D5787" t="s">
        <v>32275</v>
      </c>
      <c r="E5787" t="s">
        <v>2445</v>
      </c>
      <c r="F5787" s="10"/>
      <c r="G5787">
        <v>2017</v>
      </c>
      <c r="J5787">
        <v>0.51395788389089048</v>
      </c>
      <c r="L5787" t="s">
        <v>43557</v>
      </c>
      <c r="M5787">
        <v>27755373</v>
      </c>
      <c r="Q5787" s="10"/>
      <c r="R5787" s="11">
        <f t="shared" si="180"/>
        <v>0</v>
      </c>
      <c r="U5787" s="11">
        <f t="shared" si="181"/>
        <v>0</v>
      </c>
      <c r="Y5787" s="11">
        <f>IF(SUM(Tableau1[[#This Row],[Other access]:[Sci-hub access]])&gt;=1,1,0)</f>
        <v>0</v>
      </c>
      <c r="Z5787" s="12">
        <f>IF(OR(Tableau1[[#This Row],[Access R1 + S1+ T1 ]]&gt;=1,Tableau1[[#This Row],[Access V1 +W1 + X1]]&gt;=1),1,0)</f>
        <v>0</v>
      </c>
      <c r="AB5787" s="10" t="str">
        <f>Tableau1[[#This Row],[DOI]]</f>
        <v>doi: 10.1097/IAE.0000000000001367</v>
      </c>
      <c r="AC5787" s="13" t="str">
        <f>Tableau1[[#This Row],[Authors]]&amp;", "&amp;Tableau1[[#This Row],[Title]]&amp;" "&amp;Tableau1[[#This Row],[Journal]]&amp;". "&amp;Tableau1[[#This Row],[Year]]</f>
        <v>Vaiano AS, Coronado Quitllet E, Zinzanella G, De Benedetti G, Caramello G., ULTRASOUND MEASUREMENTS OF THE DISTANCE BETWEEN LIMBUS AND RETINAL BREAK IN EYES WITH MEDIA OPACITIES. Retina. 2017</v>
      </c>
    </row>
    <row r="5788" spans="1:29" x14ac:dyDescent="0.3">
      <c r="A5788">
        <v>7942</v>
      </c>
      <c r="B5788" t="s">
        <v>10679</v>
      </c>
      <c r="C5788" t="s">
        <v>20875</v>
      </c>
      <c r="D5788" t="s">
        <v>31117</v>
      </c>
      <c r="E5788" t="s">
        <v>2609</v>
      </c>
      <c r="F5788" s="10"/>
      <c r="G5788">
        <v>2017</v>
      </c>
      <c r="J5788">
        <v>0.51396706031637396</v>
      </c>
      <c r="L5788" t="s">
        <v>42289</v>
      </c>
      <c r="M5788">
        <v>28025332</v>
      </c>
      <c r="Q5788" s="10"/>
      <c r="R5788" s="11">
        <f t="shared" si="180"/>
        <v>0</v>
      </c>
      <c r="U5788" s="11">
        <f t="shared" si="181"/>
        <v>0</v>
      </c>
      <c r="Y5788" s="11">
        <f>IF(SUM(Tableau1[[#This Row],[Other access]:[Sci-hub access]])&gt;=1,1,0)</f>
        <v>0</v>
      </c>
      <c r="Z5788" s="12">
        <f>IF(OR(Tableau1[[#This Row],[Access R1 + S1+ T1 ]]&gt;=1,Tableau1[[#This Row],[Access V1 +W1 + X1]]&gt;=1),1,0)</f>
        <v>0</v>
      </c>
      <c r="AB5788" s="10" t="str">
        <f>Tableau1[[#This Row],[DOI]]</f>
        <v>doi: 10.1093/hmg/ddw372</v>
      </c>
      <c r="AC5788" s="13" t="str">
        <f>Tableau1[[#This Row],[Authors]]&amp;", "&amp;Tableau1[[#This Row],[Title]]&amp;" "&amp;Tableau1[[#This Row],[Journal]]&amp;". "&amp;Tableau1[[#This Row],[Year]]</f>
        <v>Fingert JH, Miller K, Hedberg-Buenz A, Roos BR, Lewis CJ, Mullins RF, Anderson MG., Transgenic TBK1 mice have features of normal tension glaucoma. Hum Mol Genet. 2017</v>
      </c>
    </row>
    <row r="5789" spans="1:29" ht="28.8" x14ac:dyDescent="0.3">
      <c r="A5789">
        <v>2550</v>
      </c>
      <c r="B5789" t="s">
        <v>5770</v>
      </c>
      <c r="C5789" t="s">
        <v>16016</v>
      </c>
      <c r="D5789" t="s">
        <v>26193</v>
      </c>
      <c r="E5789" t="s">
        <v>2443</v>
      </c>
      <c r="F5789" s="10"/>
      <c r="G5789">
        <v>2017</v>
      </c>
      <c r="J5789">
        <v>0.51409559628762602</v>
      </c>
      <c r="L5789" t="s">
        <v>37014</v>
      </c>
      <c r="M5789">
        <v>28727885</v>
      </c>
      <c r="Q5789" s="10"/>
      <c r="R5789" s="11">
        <f t="shared" si="180"/>
        <v>0</v>
      </c>
      <c r="U5789" s="11">
        <f t="shared" si="181"/>
        <v>0</v>
      </c>
      <c r="Y5789" s="11">
        <f>IF(SUM(Tableau1[[#This Row],[Other access]:[Sci-hub access]])&gt;=1,1,0)</f>
        <v>0</v>
      </c>
      <c r="Z5789" s="12">
        <f>IF(OR(Tableau1[[#This Row],[Access R1 + S1+ T1 ]]&gt;=1,Tableau1[[#This Row],[Access V1 +W1 + X1]]&gt;=1),1,0)</f>
        <v>0</v>
      </c>
      <c r="AB5789" s="10" t="str">
        <f>Tableau1[[#This Row],[DOI]]</f>
        <v>doi: 10.1167/iovs.16-21023</v>
      </c>
      <c r="AC5789" s="13" t="str">
        <f>Tableau1[[#This Row],[Authors]]&amp;", "&amp;Tableau1[[#This Row],[Title]]&amp;" "&amp;Tableau1[[#This Row],[Journal]]&amp;". "&amp;Tableau1[[#This Row],[Year]]</f>
        <v>Okumura N, Kitahara M, Okuda H, Hashimoto K, Ueda E, Nakahara M, Kinoshita S, Young RD, Quantock AJ, Tourtas T, Schlötzer-Schrehardt U, Kruse F, Koizumi N., Sustained Activation of the Unfolded Protein Response Induces Cell Death in Fuchs' Endothelial Corneal Dystrophy. Invest Ophthalmol Vis Sci. 2017</v>
      </c>
    </row>
    <row r="5790" spans="1:29" x14ac:dyDescent="0.3">
      <c r="A5790">
        <v>2482</v>
      </c>
      <c r="B5790" t="s">
        <v>5704</v>
      </c>
      <c r="C5790" t="s">
        <v>15950</v>
      </c>
      <c r="D5790" t="s">
        <v>26127</v>
      </c>
      <c r="E5790" t="s">
        <v>34099</v>
      </c>
      <c r="F5790" s="10"/>
      <c r="G5790">
        <v>2017</v>
      </c>
      <c r="J5790">
        <v>0.51411641969379518</v>
      </c>
      <c r="L5790" t="s">
        <v>36946</v>
      </c>
      <c r="M5790">
        <v>28738841</v>
      </c>
      <c r="Q5790" s="10"/>
      <c r="R5790" s="11">
        <f t="shared" si="180"/>
        <v>0</v>
      </c>
      <c r="U5790" s="11">
        <f t="shared" si="181"/>
        <v>0</v>
      </c>
      <c r="Y5790" s="11">
        <f>IF(SUM(Tableau1[[#This Row],[Other access]:[Sci-hub access]])&gt;=1,1,0)</f>
        <v>0</v>
      </c>
      <c r="Z5790" s="12">
        <f>IF(OR(Tableau1[[#This Row],[Access R1 + S1+ T1 ]]&gt;=1,Tableau1[[#This Row],[Access V1 +W1 + X1]]&gt;=1),1,0)</f>
        <v>0</v>
      </c>
      <c r="AB5790" s="10" t="str">
        <f>Tableau1[[#This Row],[DOI]]</f>
        <v>doi: 10.1186/s12859-017-1756-z</v>
      </c>
      <c r="AC5790" s="13" t="str">
        <f>Tableau1[[#This Row],[Authors]]&amp;", "&amp;Tableau1[[#This Row],[Title]]&amp;" "&amp;Tableau1[[#This Row],[Journal]]&amp;". "&amp;Tableau1[[#This Row],[Year]]</f>
        <v>Tom JA, Reeder J, Forrest WF, Graham RR, Hunkapiller J, Behrens TW, Bhangale TR., Identifying and mitigating batch effects in whole genome sequencing data. BMC Bioinformatics. 2017</v>
      </c>
    </row>
    <row r="5791" spans="1:29" x14ac:dyDescent="0.3">
      <c r="A5791">
        <v>8779</v>
      </c>
      <c r="B5791" t="s">
        <v>11416</v>
      </c>
      <c r="C5791" t="s">
        <v>21601</v>
      </c>
      <c r="D5791" t="s">
        <v>31856</v>
      </c>
      <c r="E5791" t="s">
        <v>2479</v>
      </c>
      <c r="F5791" s="10"/>
      <c r="G5791">
        <v>2017</v>
      </c>
      <c r="J5791">
        <v>0.51414624372591067</v>
      </c>
      <c r="L5791" t="s">
        <v>43115</v>
      </c>
      <c r="M5791">
        <v>27841786</v>
      </c>
      <c r="Q5791" s="10"/>
      <c r="R5791" s="11">
        <f t="shared" si="180"/>
        <v>0</v>
      </c>
      <c r="U5791" s="11">
        <f t="shared" si="181"/>
        <v>0</v>
      </c>
      <c r="Y5791" s="11">
        <f>IF(SUM(Tableau1[[#This Row],[Other access]:[Sci-hub access]])&gt;=1,1,0)</f>
        <v>0</v>
      </c>
      <c r="Z5791" s="12">
        <f>IF(OR(Tableau1[[#This Row],[Access R1 + S1+ T1 ]]&gt;=1,Tableau1[[#This Row],[Access V1 +W1 + X1]]&gt;=1),1,0)</f>
        <v>0</v>
      </c>
      <c r="AB5791" s="10" t="str">
        <f>Tableau1[[#This Row],[DOI]]</f>
        <v>doi: 10.1097/ICO.0000000000001078</v>
      </c>
      <c r="AC5791" s="13" t="str">
        <f>Tableau1[[#This Row],[Authors]]&amp;", "&amp;Tableau1[[#This Row],[Title]]&amp;" "&amp;Tableau1[[#This Row],[Journal]]&amp;". "&amp;Tableau1[[#This Row],[Year]]</f>
        <v>Enders P, Holtick U, Schaub F, Tuchscherer A, Hermann MM, Scheid C, Cursiefen C, Bachmann BO., Corneal Densitometry for Quantification of Corneal Deposits in Monoclonal Gammopathies. Cornea. 2017</v>
      </c>
    </row>
    <row r="5792" spans="1:29" ht="28.8" x14ac:dyDescent="0.3">
      <c r="A5792">
        <v>3743</v>
      </c>
      <c r="B5792" t="s">
        <v>6913</v>
      </c>
      <c r="C5792" t="s">
        <v>17153</v>
      </c>
      <c r="D5792" t="s">
        <v>27337</v>
      </c>
      <c r="E5792" t="s">
        <v>2443</v>
      </c>
      <c r="F5792" s="10"/>
      <c r="G5792">
        <v>2017</v>
      </c>
      <c r="J5792">
        <v>0.51437348540862959</v>
      </c>
      <c r="L5792" t="s">
        <v>38187</v>
      </c>
      <c r="M5792">
        <v>28538979</v>
      </c>
      <c r="Q5792" s="10"/>
      <c r="R5792" s="11">
        <f t="shared" si="180"/>
        <v>0</v>
      </c>
      <c r="U5792" s="11">
        <f t="shared" si="181"/>
        <v>0</v>
      </c>
      <c r="Y5792" s="11">
        <f>IF(SUM(Tableau1[[#This Row],[Other access]:[Sci-hub access]])&gt;=1,1,0)</f>
        <v>0</v>
      </c>
      <c r="Z5792" s="12">
        <f>IF(OR(Tableau1[[#This Row],[Access R1 + S1+ T1 ]]&gt;=1,Tableau1[[#This Row],[Access V1 +W1 + X1]]&gt;=1),1,0)</f>
        <v>0</v>
      </c>
      <c r="AB5792" s="10" t="str">
        <f>Tableau1[[#This Row],[DOI]]</f>
        <v>doi: 10.1167/iovs.16-21004</v>
      </c>
      <c r="AC5792" s="13" t="str">
        <f>Tableau1[[#This Row],[Authors]]&amp;", "&amp;Tableau1[[#This Row],[Title]]&amp;" "&amp;Tableau1[[#This Row],[Journal]]&amp;". "&amp;Tableau1[[#This Row],[Year]]</f>
        <v>Roddy GW, Viker KB, Winkler NS, Bahler CK, Holman BH, Sheikh-Hamad D, Roy Chowdhury U, Stamer WD, Fautsch MP., Stanniocalcin-1 Is an Ocular Hypotensive Agent and a Downstream Effector Molecule That Is Necessary for the Intraocular Pressure-Lowering Effects of Latanoprost. Invest Ophthalmol Vis Sci. 2017</v>
      </c>
    </row>
    <row r="5793" spans="1:29" x14ac:dyDescent="0.3">
      <c r="A5793">
        <v>3206</v>
      </c>
      <c r="B5793" t="s">
        <v>6391</v>
      </c>
      <c r="C5793" t="s">
        <v>16634</v>
      </c>
      <c r="D5793" t="s">
        <v>26815</v>
      </c>
      <c r="E5793" t="s">
        <v>2758</v>
      </c>
      <c r="F5793" s="10"/>
      <c r="G5793">
        <v>2017</v>
      </c>
      <c r="J5793">
        <v>0.51446914669583654</v>
      </c>
      <c r="L5793" t="s">
        <v>37659</v>
      </c>
      <c r="M5793">
        <v>28621822</v>
      </c>
      <c r="Q5793" s="10"/>
      <c r="R5793" s="11">
        <f t="shared" si="180"/>
        <v>0</v>
      </c>
      <c r="U5793" s="11">
        <f t="shared" si="181"/>
        <v>0</v>
      </c>
      <c r="Y5793" s="11">
        <f>IF(SUM(Tableau1[[#This Row],[Other access]:[Sci-hub access]])&gt;=1,1,0)</f>
        <v>0</v>
      </c>
      <c r="Z5793" s="12">
        <f>IF(OR(Tableau1[[#This Row],[Access R1 + S1+ T1 ]]&gt;=1,Tableau1[[#This Row],[Access V1 +W1 + X1]]&gt;=1),1,0)</f>
        <v>0</v>
      </c>
      <c r="AB5793" s="10" t="str">
        <f>Tableau1[[#This Row],[DOI]]</f>
        <v>doi: 10.1111/cei.13000</v>
      </c>
      <c r="AC5793" s="13" t="str">
        <f>Tableau1[[#This Row],[Authors]]&amp;", "&amp;Tableau1[[#This Row],[Title]]&amp;" "&amp;Tableau1[[#This Row],[Journal]]&amp;". "&amp;Tableau1[[#This Row],[Year]]</f>
        <v>Takahashi H, Tsuboi H, Asashima H, Hirota T, Kondo Y, Moriyama M, Matsumoto I, Nakamura S, Sumida T., cDNA microarray analysis identifies NR4A2 as a novel molecule involved in the pathogenesis of Sjögren's syndrome. Clin Exp Immunol. 2017</v>
      </c>
    </row>
    <row r="5794" spans="1:29" x14ac:dyDescent="0.3">
      <c r="A5794">
        <v>8682</v>
      </c>
      <c r="B5794" t="s">
        <v>1772</v>
      </c>
      <c r="C5794" t="s">
        <v>1773</v>
      </c>
      <c r="D5794" t="s">
        <v>1774</v>
      </c>
      <c r="E5794" t="s">
        <v>3047</v>
      </c>
      <c r="F5794" s="10"/>
      <c r="G5794">
        <v>2017</v>
      </c>
      <c r="J5794">
        <v>0.51449349336427497</v>
      </c>
      <c r="L5794" t="s">
        <v>43018</v>
      </c>
      <c r="M5794">
        <v>27863789</v>
      </c>
      <c r="Q5794" s="10"/>
      <c r="R5794" s="11">
        <f t="shared" si="180"/>
        <v>0</v>
      </c>
      <c r="U5794" s="11">
        <f t="shared" si="181"/>
        <v>0</v>
      </c>
      <c r="Y5794" s="11">
        <f>IF(SUM(Tableau1[[#This Row],[Other access]:[Sci-hub access]])&gt;=1,1,0)</f>
        <v>0</v>
      </c>
      <c r="Z5794" s="12">
        <f>IF(OR(Tableau1[[#This Row],[Access R1 + S1+ T1 ]]&gt;=1,Tableau1[[#This Row],[Access V1 +W1 + X1]]&gt;=1),1,0)</f>
        <v>0</v>
      </c>
      <c r="AB5794" s="10" t="str">
        <f>Tableau1[[#This Row],[DOI]]</f>
        <v>doi: 10.1016/j.surg.2016.06.066</v>
      </c>
      <c r="AC5794" s="13" t="str">
        <f>Tableau1[[#This Row],[Authors]]&amp;", "&amp;Tableau1[[#This Row],[Title]]&amp;" "&amp;Tableau1[[#This Row],[Journal]]&amp;". "&amp;Tableau1[[#This Row],[Year]]</f>
        <v>Wu VT, Lorenzen AW, Beck AC, Reid VJ, Sugg SL, Howe JR, Pollard JH, Lal G, Weigel RJ., Comparative analysis of radioactive iodine versus thyroidectomy for definitive treatment of Graves disease. Surgery. 2017</v>
      </c>
    </row>
    <row r="5795" spans="1:29" x14ac:dyDescent="0.3">
      <c r="A5795">
        <v>9664</v>
      </c>
      <c r="B5795" t="s">
        <v>12214</v>
      </c>
      <c r="C5795" t="s">
        <v>22388</v>
      </c>
      <c r="D5795" t="s">
        <v>32662</v>
      </c>
      <c r="E5795" t="s">
        <v>2445</v>
      </c>
      <c r="F5795" s="10"/>
      <c r="G5795">
        <v>2017</v>
      </c>
      <c r="J5795">
        <v>0.51459583086454441</v>
      </c>
      <c r="L5795" t="s">
        <v>43933</v>
      </c>
      <c r="M5795">
        <v>27627750</v>
      </c>
      <c r="Q5795" s="10"/>
      <c r="R5795" s="11">
        <f t="shared" si="180"/>
        <v>0</v>
      </c>
      <c r="U5795" s="11">
        <f t="shared" si="181"/>
        <v>0</v>
      </c>
      <c r="Y5795" s="11">
        <f>IF(SUM(Tableau1[[#This Row],[Other access]:[Sci-hub access]])&gt;=1,1,0)</f>
        <v>0</v>
      </c>
      <c r="Z5795" s="12">
        <f>IF(OR(Tableau1[[#This Row],[Access R1 + S1+ T1 ]]&gt;=1,Tableau1[[#This Row],[Access V1 +W1 + X1]]&gt;=1),1,0)</f>
        <v>0</v>
      </c>
      <c r="AB5795" s="10" t="str">
        <f>Tableau1[[#This Row],[DOI]]</f>
        <v>doi: 10.1097/IAE.0000000000001320</v>
      </c>
      <c r="AC5795" s="13" t="str">
        <f>Tableau1[[#This Row],[Authors]]&amp;", "&amp;Tableau1[[#This Row],[Title]]&amp;" "&amp;Tableau1[[#This Row],[Journal]]&amp;". "&amp;Tableau1[[#This Row],[Year]]</f>
        <v>Todisco L, Capuano V, Souied EH, Querques G., In Vivo Visualization of Large Choroidal Vessels Obliteration in Geographic Atrophy. Retina. 2017</v>
      </c>
    </row>
    <row r="5796" spans="1:29" x14ac:dyDescent="0.3">
      <c r="A5796">
        <v>2918</v>
      </c>
      <c r="B5796" t="s">
        <v>6116</v>
      </c>
      <c r="C5796" t="s">
        <v>16362</v>
      </c>
      <c r="D5796" t="s">
        <v>26540</v>
      </c>
      <c r="E5796" t="s">
        <v>2446</v>
      </c>
      <c r="F5796" s="10"/>
      <c r="G5796">
        <v>2017</v>
      </c>
      <c r="J5796">
        <v>0.51460672854381773</v>
      </c>
      <c r="L5796" t="s">
        <v>37375</v>
      </c>
      <c r="M5796">
        <v>28665440</v>
      </c>
      <c r="Q5796" s="10"/>
      <c r="R5796" s="11">
        <f t="shared" si="180"/>
        <v>0</v>
      </c>
      <c r="U5796" s="11">
        <f t="shared" si="181"/>
        <v>0</v>
      </c>
      <c r="Y5796" s="11">
        <f>IF(SUM(Tableau1[[#This Row],[Other access]:[Sci-hub access]])&gt;=1,1,0)</f>
        <v>0</v>
      </c>
      <c r="Z5796" s="12">
        <f>IF(OR(Tableau1[[#This Row],[Access R1 + S1+ T1 ]]&gt;=1,Tableau1[[#This Row],[Access V1 +W1 + X1]]&gt;=1),1,0)</f>
        <v>0</v>
      </c>
      <c r="AB5796" s="10" t="str">
        <f>Tableau1[[#This Row],[DOI]]</f>
        <v>doi: 10.3928/01913913-20170531-05</v>
      </c>
      <c r="AC5796" s="13" t="str">
        <f>Tableau1[[#This Row],[Authors]]&amp;", "&amp;Tableau1[[#This Row],[Title]]&amp;" "&amp;Tableau1[[#This Row],[Journal]]&amp;". "&amp;Tableau1[[#This Row],[Year]]</f>
        <v>Mahdjoubi A, Desjardins L, Bergès O, Couprie J, Cassoux N., Detection of an Iris Pigmented Epithelium Cyst in a Child by High Frequency Ultrasonography. J Pediatr Ophthalmol Strabismus. 2017</v>
      </c>
    </row>
    <row r="5797" spans="1:29" x14ac:dyDescent="0.3">
      <c r="A5797">
        <v>8866</v>
      </c>
      <c r="B5797" t="s">
        <v>11493</v>
      </c>
      <c r="C5797" t="s">
        <v>21677</v>
      </c>
      <c r="D5797" t="s">
        <v>31933</v>
      </c>
      <c r="E5797" t="s">
        <v>2464</v>
      </c>
      <c r="F5797" s="10"/>
      <c r="G5797">
        <v>2017</v>
      </c>
      <c r="J5797">
        <v>0.51477475462276978</v>
      </c>
      <c r="L5797" t="e">
        <v>#VALUE!</v>
      </c>
      <c r="M5797">
        <v>27820750</v>
      </c>
      <c r="Q5797" s="10"/>
      <c r="R5797" s="11">
        <f t="shared" si="180"/>
        <v>0</v>
      </c>
      <c r="U5797" s="11">
        <f t="shared" si="181"/>
        <v>0</v>
      </c>
      <c r="Y5797" s="11">
        <f>IF(SUM(Tableau1[[#This Row],[Other access]:[Sci-hub access]])&gt;=1,1,0)</f>
        <v>0</v>
      </c>
      <c r="Z5797" s="12">
        <f>IF(OR(Tableau1[[#This Row],[Access R1 + S1+ T1 ]]&gt;=1,Tableau1[[#This Row],[Access V1 +W1 + X1]]&gt;=1),1,0)</f>
        <v>0</v>
      </c>
      <c r="AB5797" s="10" t="e">
        <f>Tableau1[[#This Row],[DOI]]</f>
        <v>#VALUE!</v>
      </c>
      <c r="AC5797" s="13" t="str">
        <f>Tableau1[[#This Row],[Authors]]&amp;", "&amp;Tableau1[[#This Row],[Title]]&amp;" "&amp;Tableau1[[#This Row],[Journal]]&amp;". "&amp;Tableau1[[#This Row],[Year]]</f>
        <v>Lee CM, Afshari NA., The global state of cataract blindness. Curr Opin Ophthalmol. 2017</v>
      </c>
    </row>
    <row r="5798" spans="1:29" x14ac:dyDescent="0.3">
      <c r="A5798">
        <v>1842</v>
      </c>
      <c r="B5798" t="s">
        <v>5087</v>
      </c>
      <c r="C5798" t="s">
        <v>15333</v>
      </c>
      <c r="D5798" t="s">
        <v>25509</v>
      </c>
      <c r="E5798" t="s">
        <v>3160</v>
      </c>
      <c r="F5798" s="10"/>
      <c r="G5798">
        <v>2017</v>
      </c>
      <c r="J5798">
        <v>0.51479065278980429</v>
      </c>
      <c r="L5798" t="s">
        <v>36314</v>
      </c>
      <c r="M5798">
        <v>28860733</v>
      </c>
      <c r="Q5798" s="10"/>
      <c r="R5798" s="11">
        <f t="shared" si="180"/>
        <v>0</v>
      </c>
      <c r="U5798" s="11">
        <f t="shared" si="181"/>
        <v>0</v>
      </c>
      <c r="Y5798" s="11">
        <f>IF(SUM(Tableau1[[#This Row],[Other access]:[Sci-hub access]])&gt;=1,1,0)</f>
        <v>0</v>
      </c>
      <c r="Z5798" s="12">
        <f>IF(OR(Tableau1[[#This Row],[Access R1 + S1+ T1 ]]&gt;=1,Tableau1[[#This Row],[Access V1 +W1 + X1]]&gt;=1),1,0)</f>
        <v>0</v>
      </c>
      <c r="AB5798" s="10" t="str">
        <f>Tableau1[[#This Row],[DOI]]</f>
        <v>doi: 10.2147/CIA.S143508</v>
      </c>
      <c r="AC5798" s="13" t="str">
        <f>Tableau1[[#This Row],[Authors]]&amp;", "&amp;Tableau1[[#This Row],[Title]]&amp;" "&amp;Tableau1[[#This Row],[Journal]]&amp;". "&amp;Tableau1[[#This Row],[Year]]</f>
        <v>Al-Zamil WM, Yassin SA., Recent developments in age-related macular degeneration: a review. Clin Interv Aging. 2017</v>
      </c>
    </row>
    <row r="5799" spans="1:29" x14ac:dyDescent="0.3">
      <c r="A5799">
        <v>3214</v>
      </c>
      <c r="B5799" t="s">
        <v>6398</v>
      </c>
      <c r="C5799" t="s">
        <v>16641</v>
      </c>
      <c r="D5799" t="s">
        <v>26822</v>
      </c>
      <c r="E5799" t="s">
        <v>2567</v>
      </c>
      <c r="F5799" s="10"/>
      <c r="G5799">
        <v>2017</v>
      </c>
      <c r="J5799">
        <v>0.51488063961145358</v>
      </c>
      <c r="L5799" t="s">
        <v>37667</v>
      </c>
      <c r="M5799">
        <v>28619972</v>
      </c>
      <c r="Q5799" s="10"/>
      <c r="R5799" s="11">
        <f t="shared" si="180"/>
        <v>0</v>
      </c>
      <c r="U5799" s="11">
        <f t="shared" si="181"/>
        <v>0</v>
      </c>
      <c r="Y5799" s="11">
        <f>IF(SUM(Tableau1[[#This Row],[Other access]:[Sci-hub access]])&gt;=1,1,0)</f>
        <v>0</v>
      </c>
      <c r="Z5799" s="12">
        <f>IF(OR(Tableau1[[#This Row],[Access R1 + S1+ T1 ]]&gt;=1,Tableau1[[#This Row],[Access V1 +W1 + X1]]&gt;=1),1,0)</f>
        <v>0</v>
      </c>
      <c r="AB5799" s="10" t="str">
        <f>Tableau1[[#This Row],[DOI]]</f>
        <v>doi: 10.1136/bcr-2017-219662</v>
      </c>
      <c r="AC5799" s="13" t="str">
        <f>Tableau1[[#This Row],[Authors]]&amp;", "&amp;Tableau1[[#This Row],[Title]]&amp;" "&amp;Tableau1[[#This Row],[Journal]]&amp;". "&amp;Tableau1[[#This Row],[Year]]</f>
        <v>Bender MT, Lin LM, Coon AL, Colby GP., Staged curative treatment of a complex direct carotid-cavernous fistula with a large arterial defect and an 'oversized' internal carotid artery. BMJ Case Rep. 2017</v>
      </c>
    </row>
    <row r="5800" spans="1:29" x14ac:dyDescent="0.3">
      <c r="A5800">
        <v>9030</v>
      </c>
      <c r="B5800" t="s">
        <v>11642</v>
      </c>
      <c r="C5800" t="s">
        <v>1899</v>
      </c>
      <c r="D5800" t="s">
        <v>32083</v>
      </c>
      <c r="E5800" t="s">
        <v>2641</v>
      </c>
      <c r="F5800" s="10"/>
      <c r="G5800">
        <v>2017</v>
      </c>
      <c r="J5800">
        <v>0.51488424748742101</v>
      </c>
      <c r="L5800" t="s">
        <v>43352</v>
      </c>
      <c r="M5800">
        <v>27789359</v>
      </c>
      <c r="Q5800" s="10"/>
      <c r="R5800" s="11">
        <f t="shared" si="180"/>
        <v>0</v>
      </c>
      <c r="U5800" s="11">
        <f t="shared" si="181"/>
        <v>0</v>
      </c>
      <c r="Y5800" s="11">
        <f>IF(SUM(Tableau1[[#This Row],[Other access]:[Sci-hub access]])&gt;=1,1,0)</f>
        <v>0</v>
      </c>
      <c r="Z5800" s="12">
        <f>IF(OR(Tableau1[[#This Row],[Access R1 + S1+ T1 ]]&gt;=1,Tableau1[[#This Row],[Access V1 +W1 + X1]]&gt;=1),1,0)</f>
        <v>0</v>
      </c>
      <c r="AB5800" s="10" t="str">
        <f>Tableau1[[#This Row],[DOI]]</f>
        <v>doi: 10.1016/j.ejpb.2016.10.013</v>
      </c>
      <c r="AC5800" s="13" t="str">
        <f>Tableau1[[#This Row],[Authors]]&amp;", "&amp;Tableau1[[#This Row],[Title]]&amp;" "&amp;Tableau1[[#This Row],[Journal]]&amp;". "&amp;Tableau1[[#This Row],[Year]]</f>
        <v>Sánchez-López E, Espina M, Doktorovova S, Souto EB, García ML., Lipid nanoparticles (SLN, NLC): Overcoming the anatomical and physiological barriers of the eye - Part II - Ocular drug-loaded lipid nanoparticles. Eur J Pharm Biopharm. 2017</v>
      </c>
    </row>
    <row r="5801" spans="1:29" x14ac:dyDescent="0.3">
      <c r="A5801">
        <v>3731</v>
      </c>
      <c r="B5801" t="s">
        <v>6901</v>
      </c>
      <c r="C5801" t="s">
        <v>17141</v>
      </c>
      <c r="D5801" t="s">
        <v>27325</v>
      </c>
      <c r="E5801" t="s">
        <v>2541</v>
      </c>
      <c r="F5801" s="10"/>
      <c r="G5801">
        <v>2017</v>
      </c>
      <c r="J5801">
        <v>0.51495693482895299</v>
      </c>
      <c r="L5801" t="s">
        <v>38175</v>
      </c>
      <c r="M5801">
        <v>28542028</v>
      </c>
      <c r="Q5801" s="10"/>
      <c r="R5801" s="11">
        <f t="shared" si="180"/>
        <v>0</v>
      </c>
      <c r="U5801" s="11">
        <f t="shared" si="181"/>
        <v>0</v>
      </c>
      <c r="Y5801" s="11">
        <f>IF(SUM(Tableau1[[#This Row],[Other access]:[Sci-hub access]])&gt;=1,1,0)</f>
        <v>0</v>
      </c>
      <c r="Z5801" s="12">
        <f>IF(OR(Tableau1[[#This Row],[Access R1 + S1+ T1 ]]&gt;=1,Tableau1[[#This Row],[Access V1 +W1 + X1]]&gt;=1),1,0)</f>
        <v>0</v>
      </c>
      <c r="AB5801" s="10" t="str">
        <f>Tableau1[[#This Row],[DOI]]</f>
        <v>doi: 10.1097/WNO.0000000000000528</v>
      </c>
      <c r="AC5801" s="13" t="str">
        <f>Tableau1[[#This Row],[Authors]]&amp;", "&amp;Tableau1[[#This Row],[Title]]&amp;" "&amp;Tableau1[[#This Row],[Journal]]&amp;". "&amp;Tableau1[[#This Row],[Year]]</f>
        <v>Horton JC, Barkovich AJ., Bilateral Optic Disc Pits With Posterior Pituitary Ectopia. J Neuroophthalmol. 2017</v>
      </c>
    </row>
    <row r="5802" spans="1:29" x14ac:dyDescent="0.3">
      <c r="A5802">
        <v>6238</v>
      </c>
      <c r="B5802" t="s">
        <v>9198</v>
      </c>
      <c r="C5802" t="s">
        <v>19411</v>
      </c>
      <c r="D5802" t="s">
        <v>29629</v>
      </c>
      <c r="E5802" t="s">
        <v>2448</v>
      </c>
      <c r="F5802" s="10"/>
      <c r="G5802">
        <v>2017</v>
      </c>
      <c r="J5802">
        <v>0.51505771431015168</v>
      </c>
      <c r="L5802" t="s">
        <v>40608</v>
      </c>
      <c r="M5802">
        <v>28236003</v>
      </c>
      <c r="Q5802" s="10"/>
      <c r="R5802" s="11">
        <f t="shared" si="180"/>
        <v>0</v>
      </c>
      <c r="U5802" s="11">
        <f t="shared" si="181"/>
        <v>0</v>
      </c>
      <c r="Y5802" s="11">
        <f>IF(SUM(Tableau1[[#This Row],[Other access]:[Sci-hub access]])&gt;=1,1,0)</f>
        <v>0</v>
      </c>
      <c r="Z5802" s="12">
        <f>IF(OR(Tableau1[[#This Row],[Access R1 + S1+ T1 ]]&gt;=1,Tableau1[[#This Row],[Access V1 +W1 + X1]]&gt;=1),1,0)</f>
        <v>0</v>
      </c>
      <c r="AB5802" s="10" t="str">
        <f>Tableau1[[#This Row],[DOI]]</f>
        <v>doi: 10.1007/s00417-017-3586-0</v>
      </c>
      <c r="AC5802" s="13" t="str">
        <f>Tableau1[[#This Row],[Authors]]&amp;", "&amp;Tableau1[[#This Row],[Title]]&amp;" "&amp;Tableau1[[#This Row],[Journal]]&amp;". "&amp;Tableau1[[#This Row],[Year]]</f>
        <v>Teng Y, Yu M, Wang Y, Liu X, You Q, Liu W., OCT angiography quantifying choriocapillary circulation in idiopathic macular hole before and after surgery. Graefes Arch Clin Exp Ophthalmol. 2017</v>
      </c>
    </row>
    <row r="5803" spans="1:29" x14ac:dyDescent="0.3">
      <c r="A5803">
        <v>9688</v>
      </c>
      <c r="B5803" t="s">
        <v>12238</v>
      </c>
      <c r="C5803" t="s">
        <v>22412</v>
      </c>
      <c r="D5803" t="s">
        <v>32686</v>
      </c>
      <c r="E5803" t="s">
        <v>34170</v>
      </c>
      <c r="F5803" s="10"/>
      <c r="G5803">
        <v>2017</v>
      </c>
      <c r="J5803">
        <v>0.51507014221049641</v>
      </c>
      <c r="L5803" t="s">
        <v>43955</v>
      </c>
      <c r="M5803">
        <v>27619405</v>
      </c>
      <c r="Q5803" s="10"/>
      <c r="R5803" s="11">
        <f t="shared" si="180"/>
        <v>0</v>
      </c>
      <c r="U5803" s="11">
        <f t="shared" si="181"/>
        <v>0</v>
      </c>
      <c r="Y5803" s="11">
        <f>IF(SUM(Tableau1[[#This Row],[Other access]:[Sci-hub access]])&gt;=1,1,0)</f>
        <v>0</v>
      </c>
      <c r="Z5803" s="12">
        <f>IF(OR(Tableau1[[#This Row],[Access R1 + S1+ T1 ]]&gt;=1,Tableau1[[#This Row],[Access V1 +W1 + X1]]&gt;=1),1,0)</f>
        <v>0</v>
      </c>
      <c r="AB5803" s="10" t="str">
        <f>Tableau1[[#This Row],[DOI]]</f>
        <v>doi: 10.1016/j.mce.2016.09.009</v>
      </c>
      <c r="AC5803" s="13" t="str">
        <f>Tableau1[[#This Row],[Authors]]&amp;", "&amp;Tableau1[[#This Row],[Title]]&amp;" "&amp;Tableau1[[#This Row],[Journal]]&amp;". "&amp;Tableau1[[#This Row],[Year]]</f>
        <v>Słomiński B, Ławrynowicz U, Myśliwska J, Ryba-Stanisławowska M, Skrzypkowska M, Brandt A., CCR5-Δ32 gene polymorphism is associated with retinopathy in patients with type 1 diabetes. Mol Cell Endocrinol. 2017</v>
      </c>
    </row>
    <row r="5804" spans="1:29" x14ac:dyDescent="0.3">
      <c r="A5804">
        <v>6687</v>
      </c>
      <c r="B5804" t="s">
        <v>1052</v>
      </c>
      <c r="C5804" t="s">
        <v>1053</v>
      </c>
      <c r="D5804" t="s">
        <v>1054</v>
      </c>
      <c r="E5804" t="s">
        <v>2612</v>
      </c>
      <c r="F5804" s="10"/>
      <c r="G5804">
        <v>2017</v>
      </c>
      <c r="J5804">
        <v>0.51510063927484262</v>
      </c>
      <c r="L5804" t="s">
        <v>41050</v>
      </c>
      <c r="M5804">
        <v>28178777</v>
      </c>
      <c r="Q5804" s="10"/>
      <c r="R5804" s="11">
        <f t="shared" si="180"/>
        <v>0</v>
      </c>
      <c r="U5804" s="11">
        <f t="shared" si="181"/>
        <v>0</v>
      </c>
      <c r="Y5804" s="11">
        <f>IF(SUM(Tableau1[[#This Row],[Other access]:[Sci-hub access]])&gt;=1,1,0)</f>
        <v>0</v>
      </c>
      <c r="Z5804" s="12">
        <f>IF(OR(Tableau1[[#This Row],[Access R1 + S1+ T1 ]]&gt;=1,Tableau1[[#This Row],[Access V1 +W1 + X1]]&gt;=1),1,0)</f>
        <v>0</v>
      </c>
      <c r="AB5804" s="10" t="str">
        <f>Tableau1[[#This Row],[DOI]]</f>
        <v>doi: 10.23736/S0026-4946.16.04332-2</v>
      </c>
      <c r="AC5804" s="13" t="str">
        <f>Tableau1[[#This Row],[Authors]]&amp;", "&amp;Tableau1[[#This Row],[Title]]&amp;" "&amp;Tableau1[[#This Row],[Journal]]&amp;". "&amp;Tableau1[[#This Row],[Year]]</f>
        <v>Avina Fierro JA, Hernandez Avina DA., Pediatric Lambert-Eaton Myasthenic Syndrome. Minerva Pediatr. 2017</v>
      </c>
    </row>
    <row r="5805" spans="1:29" x14ac:dyDescent="0.3">
      <c r="A5805">
        <v>8904</v>
      </c>
      <c r="B5805" t="s">
        <v>11528</v>
      </c>
      <c r="C5805" t="s">
        <v>21711</v>
      </c>
      <c r="D5805" t="s">
        <v>31968</v>
      </c>
      <c r="E5805" t="s">
        <v>2523</v>
      </c>
      <c r="F5805" s="10"/>
      <c r="G5805">
        <v>2017</v>
      </c>
      <c r="J5805">
        <v>0.51510251801126727</v>
      </c>
      <c r="L5805" t="s">
        <v>43235</v>
      </c>
      <c r="M5805">
        <v>27813529</v>
      </c>
      <c r="Q5805" s="10"/>
      <c r="R5805" s="11">
        <f t="shared" si="180"/>
        <v>0</v>
      </c>
      <c r="U5805" s="11">
        <f t="shared" si="181"/>
        <v>0</v>
      </c>
      <c r="Y5805" s="11">
        <f>IF(SUM(Tableau1[[#This Row],[Other access]:[Sci-hub access]])&gt;=1,1,0)</f>
        <v>0</v>
      </c>
      <c r="Z5805" s="12">
        <f>IF(OR(Tableau1[[#This Row],[Access R1 + S1+ T1 ]]&gt;=1,Tableau1[[#This Row],[Access V1 +W1 + X1]]&gt;=1),1,0)</f>
        <v>0</v>
      </c>
      <c r="AB5805" s="10" t="str">
        <f>Tableau1[[#This Row],[DOI]]</f>
        <v>doi: 10.1038/eye.2016.226</v>
      </c>
      <c r="AC5805" s="13" t="str">
        <f>Tableau1[[#This Row],[Authors]]&amp;", "&amp;Tableau1[[#This Row],[Title]]&amp;" "&amp;Tableau1[[#This Row],[Journal]]&amp;". "&amp;Tableau1[[#This Row],[Year]]</f>
        <v>Nabie R, Andalib D., Augmented vertical recti transposition with intraoperative botulinum toxin for complete and chronic sixth nerve palsy. Eye (Lond). 2017</v>
      </c>
    </row>
    <row r="5806" spans="1:29" x14ac:dyDescent="0.3">
      <c r="A5806">
        <v>2856</v>
      </c>
      <c r="B5806" t="s">
        <v>6057</v>
      </c>
      <c r="C5806" t="s">
        <v>16303</v>
      </c>
      <c r="D5806" t="s">
        <v>26481</v>
      </c>
      <c r="E5806" t="s">
        <v>2443</v>
      </c>
      <c r="F5806" s="10"/>
      <c r="G5806">
        <v>2017</v>
      </c>
      <c r="J5806">
        <v>0.51529872352686268</v>
      </c>
      <c r="L5806" t="s">
        <v>37315</v>
      </c>
      <c r="M5806">
        <v>28672400</v>
      </c>
      <c r="Q5806" s="10"/>
      <c r="R5806" s="11">
        <f t="shared" si="180"/>
        <v>0</v>
      </c>
      <c r="U5806" s="11">
        <f t="shared" si="181"/>
        <v>0</v>
      </c>
      <c r="Y5806" s="11">
        <f>IF(SUM(Tableau1[[#This Row],[Other access]:[Sci-hub access]])&gt;=1,1,0)</f>
        <v>0</v>
      </c>
      <c r="Z5806" s="12">
        <f>IF(OR(Tableau1[[#This Row],[Access R1 + S1+ T1 ]]&gt;=1,Tableau1[[#This Row],[Access V1 +W1 + X1]]&gt;=1),1,0)</f>
        <v>0</v>
      </c>
      <c r="AB5806" s="10" t="str">
        <f>Tableau1[[#This Row],[DOI]]</f>
        <v>doi: 10.1167/iovs.16-20465</v>
      </c>
      <c r="AC5806" s="13" t="str">
        <f>Tableau1[[#This Row],[Authors]]&amp;", "&amp;Tableau1[[#This Row],[Title]]&amp;" "&amp;Tableau1[[#This Row],[Journal]]&amp;". "&amp;Tableau1[[#This Row],[Year]]</f>
        <v>Skinner CC, Augsburger JJ, Augsburger BD, Correa ZM., Comparison of Alternative Tumor Size Classifications for Posterior Uveal Melanomas. Invest Ophthalmol Vis Sci. 2017</v>
      </c>
    </row>
    <row r="5807" spans="1:29" x14ac:dyDescent="0.3">
      <c r="A5807">
        <v>6451</v>
      </c>
      <c r="B5807" t="s">
        <v>9386</v>
      </c>
      <c r="C5807" t="s">
        <v>19594</v>
      </c>
      <c r="D5807" t="s">
        <v>29817</v>
      </c>
      <c r="E5807" t="s">
        <v>2494</v>
      </c>
      <c r="F5807" s="10"/>
      <c r="G5807">
        <v>2017</v>
      </c>
      <c r="J5807">
        <v>0.51535054709444128</v>
      </c>
      <c r="L5807" t="s">
        <v>40820</v>
      </c>
      <c r="M5807">
        <v>28211179</v>
      </c>
      <c r="Q5807" s="10"/>
      <c r="R5807" s="11">
        <f t="shared" si="180"/>
        <v>0</v>
      </c>
      <c r="U5807" s="11">
        <f t="shared" si="181"/>
        <v>0</v>
      </c>
      <c r="Y5807" s="11">
        <f>IF(SUM(Tableau1[[#This Row],[Other access]:[Sci-hub access]])&gt;=1,1,0)</f>
        <v>0</v>
      </c>
      <c r="Z5807" s="12">
        <f>IF(OR(Tableau1[[#This Row],[Access R1 + S1+ T1 ]]&gt;=1,Tableau1[[#This Row],[Access V1 +W1 + X1]]&gt;=1),1,0)</f>
        <v>0</v>
      </c>
      <c r="AB5807" s="10" t="str">
        <f>Tableau1[[#This Row],[DOI]]</f>
        <v>doi: 10.1111/opo.12353</v>
      </c>
      <c r="AC5807" s="13" t="str">
        <f>Tableau1[[#This Row],[Authors]]&amp;", "&amp;Tableau1[[#This Row],[Title]]&amp;" "&amp;Tableau1[[#This Row],[Journal]]&amp;". "&amp;Tableau1[[#This Row],[Year]]</f>
        <v>Downie LE, Douglass A, Guest D, Keller PR., What do patients think about the role of optometrists in providing advice about smoking and nutrition? Ophthalmic Physiol Opt. 2017</v>
      </c>
    </row>
    <row r="5808" spans="1:29" x14ac:dyDescent="0.3">
      <c r="A5808">
        <v>2600</v>
      </c>
      <c r="B5808" t="s">
        <v>5817</v>
      </c>
      <c r="C5808" t="s">
        <v>16063</v>
      </c>
      <c r="D5808" t="s">
        <v>26240</v>
      </c>
      <c r="E5808" t="s">
        <v>2465</v>
      </c>
      <c r="F5808" s="10"/>
      <c r="G5808">
        <v>2017</v>
      </c>
      <c r="J5808">
        <v>0.51544589386548478</v>
      </c>
      <c r="L5808" t="s">
        <v>37063</v>
      </c>
      <c r="M5808">
        <v>28723787</v>
      </c>
      <c r="Q5808" s="10"/>
      <c r="R5808" s="11">
        <f t="shared" si="180"/>
        <v>0</v>
      </c>
      <c r="U5808" s="11">
        <f t="shared" si="181"/>
        <v>0</v>
      </c>
      <c r="Y5808" s="11">
        <f>IF(SUM(Tableau1[[#This Row],[Other access]:[Sci-hub access]])&gt;=1,1,0)</f>
        <v>0</v>
      </c>
      <c r="Z5808" s="12">
        <f>IF(OR(Tableau1[[#This Row],[Access R1 + S1+ T1 ]]&gt;=1,Tableau1[[#This Row],[Access V1 +W1 + X1]]&gt;=1),1,0)</f>
        <v>0</v>
      </c>
      <c r="AB5808" s="10" t="str">
        <f>Tableau1[[#This Row],[DOI]]</f>
        <v>doi: 10.1097/MD.0000000000007567</v>
      </c>
      <c r="AC5808" s="13" t="str">
        <f>Tableau1[[#This Row],[Authors]]&amp;", "&amp;Tableau1[[#This Row],[Title]]&amp;" "&amp;Tableau1[[#This Row],[Journal]]&amp;". "&amp;Tableau1[[#This Row],[Year]]</f>
        <v>Shin HY, Kim SH, Lee MY, Kim SY, Lee YC., Late emergence of macular sparing in a stroke patient: Clinical Case Report. Medicine (Baltimore). 2017</v>
      </c>
    </row>
    <row r="5809" spans="1:29" x14ac:dyDescent="0.3">
      <c r="A5809">
        <v>5370</v>
      </c>
      <c r="B5809" t="s">
        <v>8424</v>
      </c>
      <c r="C5809" t="s">
        <v>18647</v>
      </c>
      <c r="D5809" t="s">
        <v>28854</v>
      </c>
      <c r="E5809" t="s">
        <v>34252</v>
      </c>
      <c r="F5809" s="10"/>
      <c r="G5809">
        <v>2017</v>
      </c>
      <c r="J5809">
        <v>0.51547481016398966</v>
      </c>
      <c r="L5809" t="s">
        <v>39765</v>
      </c>
      <c r="M5809">
        <v>28343061</v>
      </c>
      <c r="Q5809" s="10"/>
      <c r="R5809" s="11">
        <f t="shared" si="180"/>
        <v>0</v>
      </c>
      <c r="U5809" s="11">
        <f t="shared" si="181"/>
        <v>0</v>
      </c>
      <c r="Y5809" s="11">
        <f>IF(SUM(Tableau1[[#This Row],[Other access]:[Sci-hub access]])&gt;=1,1,0)</f>
        <v>0</v>
      </c>
      <c r="Z5809" s="12">
        <f>IF(OR(Tableau1[[#This Row],[Access R1 + S1+ T1 ]]&gt;=1,Tableau1[[#This Row],[Access V1 +W1 + X1]]&gt;=1),1,0)</f>
        <v>0</v>
      </c>
      <c r="AB5809" s="10" t="str">
        <f>Tableau1[[#This Row],[DOI]]</f>
        <v>doi: 10.1016/j.compbiomed.2017.03.016</v>
      </c>
      <c r="AC5809" s="13" t="str">
        <f>Tableau1[[#This Row],[Authors]]&amp;", "&amp;Tableau1[[#This Row],[Title]]&amp;" "&amp;Tableau1[[#This Row],[Journal]]&amp;". "&amp;Tableau1[[#This Row],[Year]]</f>
        <v>Acharya UR, Mookiah MRK, Koh JEW, Tan JH, Bhandary SV, Rao AK, Hagiwara Y, Chua CK, Laude A., Automated diabetic macular edema (DME) grading system using DWT, DCT Features and maculopathy index. Comput Biol Med. 2017</v>
      </c>
    </row>
    <row r="5810" spans="1:29" x14ac:dyDescent="0.3">
      <c r="A5810">
        <v>10281</v>
      </c>
      <c r="B5810" t="s">
        <v>12782</v>
      </c>
      <c r="C5810" t="s">
        <v>22949</v>
      </c>
      <c r="D5810" t="s">
        <v>33235</v>
      </c>
      <c r="E5810" t="s">
        <v>34297</v>
      </c>
      <c r="F5810" s="10"/>
      <c r="G5810">
        <v>2017</v>
      </c>
      <c r="J5810">
        <v>0.51558163078933616</v>
      </c>
      <c r="L5810" t="s">
        <v>44533</v>
      </c>
      <c r="M5810">
        <v>27402242</v>
      </c>
      <c r="Q5810" s="10"/>
      <c r="R5810" s="11">
        <f t="shared" si="180"/>
        <v>0</v>
      </c>
      <c r="U5810" s="11">
        <f t="shared" si="181"/>
        <v>0</v>
      </c>
      <c r="Y5810" s="11">
        <f>IF(SUM(Tableau1[[#This Row],[Other access]:[Sci-hub access]])&gt;=1,1,0)</f>
        <v>0</v>
      </c>
      <c r="Z5810" s="12">
        <f>IF(OR(Tableau1[[#This Row],[Access R1 + S1+ T1 ]]&gt;=1,Tableau1[[#This Row],[Access V1 +W1 + X1]]&gt;=1),1,0)</f>
        <v>0</v>
      </c>
      <c r="AB5810" s="10" t="str">
        <f>Tableau1[[#This Row],[DOI]]</f>
        <v>doi: 10.1177/1932296816658902</v>
      </c>
      <c r="AC5810" s="13" t="str">
        <f>Tableau1[[#This Row],[Authors]]&amp;", "&amp;Tableau1[[#This Row],[Title]]&amp;" "&amp;Tableau1[[#This Row],[Journal]]&amp;". "&amp;Tableau1[[#This Row],[Year]]</f>
        <v>Zhang W, Nicholas P, Schuman SG, Allingham MJ, Faridi A, Suthar T, Cousins SW, Prakalapakorn SG., Screening for Diabetic Retinopathy Using a Portable, Noncontact, Nonmydriatic Handheld Retinal Camera. J Diabetes Sci Technol. 2017</v>
      </c>
    </row>
    <row r="5811" spans="1:29" x14ac:dyDescent="0.3">
      <c r="A5811">
        <v>2618</v>
      </c>
      <c r="B5811" t="s">
        <v>5834</v>
      </c>
      <c r="C5811" t="s">
        <v>16080</v>
      </c>
      <c r="D5811" t="s">
        <v>26257</v>
      </c>
      <c r="E5811" t="s">
        <v>2468</v>
      </c>
      <c r="F5811" s="10"/>
      <c r="G5811">
        <v>2017</v>
      </c>
      <c r="J5811">
        <v>0.51563741501599125</v>
      </c>
      <c r="L5811" t="s">
        <v>37081</v>
      </c>
      <c r="M5811">
        <v>28719418</v>
      </c>
      <c r="Q5811" s="10"/>
      <c r="R5811" s="11">
        <f t="shared" si="180"/>
        <v>0</v>
      </c>
      <c r="U5811" s="11">
        <f t="shared" si="181"/>
        <v>0</v>
      </c>
      <c r="Y5811" s="11">
        <f>IF(SUM(Tableau1[[#This Row],[Other access]:[Sci-hub access]])&gt;=1,1,0)</f>
        <v>0</v>
      </c>
      <c r="Z5811" s="12">
        <f>IF(OR(Tableau1[[#This Row],[Access R1 + S1+ T1 ]]&gt;=1,Tableau1[[#This Row],[Access V1 +W1 + X1]]&gt;=1),1,0)</f>
        <v>0</v>
      </c>
      <c r="AB5811" s="10" t="str">
        <f>Tableau1[[#This Row],[DOI]]</f>
        <v>doi: 10.1097/IJG.0000000000000727</v>
      </c>
      <c r="AC5811" s="13" t="str">
        <f>Tableau1[[#This Row],[Authors]]&amp;", "&amp;Tableau1[[#This Row],[Title]]&amp;" "&amp;Tableau1[[#This Row],[Journal]]&amp;". "&amp;Tableau1[[#This Row],[Year]]</f>
        <v>Seol BR, Kim YK, Jeoung JW, Park KH., Comparison of Glaucoma Progression Between Unilateral and Bilateral Disc Hemorrhage Eyes and Associated Risk Factors for Progression. J Glaucoma. 2017</v>
      </c>
    </row>
    <row r="5812" spans="1:29" x14ac:dyDescent="0.3">
      <c r="A5812">
        <v>653</v>
      </c>
      <c r="B5812" t="s">
        <v>3916</v>
      </c>
      <c r="C5812" t="s">
        <v>14171</v>
      </c>
      <c r="D5812" t="s">
        <v>24336</v>
      </c>
      <c r="E5812" t="s">
        <v>2692</v>
      </c>
      <c r="F5812" s="10"/>
      <c r="G5812">
        <v>2017</v>
      </c>
      <c r="J5812">
        <v>0.51566791542149093</v>
      </c>
      <c r="L5812" t="e">
        <v>#VALUE!</v>
      </c>
      <c r="M5812">
        <v>29148422</v>
      </c>
      <c r="Q5812" s="10"/>
      <c r="R5812" s="11">
        <f t="shared" si="180"/>
        <v>0</v>
      </c>
      <c r="U5812" s="11">
        <f t="shared" si="181"/>
        <v>0</v>
      </c>
      <c r="Y5812" s="11">
        <f>IF(SUM(Tableau1[[#This Row],[Other access]:[Sci-hub access]])&gt;=1,1,0)</f>
        <v>0</v>
      </c>
      <c r="Z5812" s="12">
        <f>IF(OR(Tableau1[[#This Row],[Access R1 + S1+ T1 ]]&gt;=1,Tableau1[[#This Row],[Access V1 +W1 + X1]]&gt;=1),1,0)</f>
        <v>0</v>
      </c>
      <c r="AB5812" s="10" t="e">
        <f>Tableau1[[#This Row],[DOI]]</f>
        <v>#VALUE!</v>
      </c>
      <c r="AC5812" s="13" t="str">
        <f>Tableau1[[#This Row],[Authors]]&amp;", "&amp;Tableau1[[#This Row],[Title]]&amp;" "&amp;Tableau1[[#This Row],[Journal]]&amp;". "&amp;Tableau1[[#This Row],[Year]]</f>
        <v>Leinonen ST, Aalto K, Kotaniemi KM, Kivelä TT., Anti-adalimumab antibodies in juvenile idiopathic arthritis-related uveitis. Clin Exp Rheumatol. 2017</v>
      </c>
    </row>
    <row r="5813" spans="1:29" x14ac:dyDescent="0.3">
      <c r="A5813">
        <v>3330</v>
      </c>
      <c r="B5813" t="s">
        <v>6510</v>
      </c>
      <c r="C5813" t="s">
        <v>16753</v>
      </c>
      <c r="D5813" t="s">
        <v>26934</v>
      </c>
      <c r="E5813" t="s">
        <v>2466</v>
      </c>
      <c r="F5813" s="10"/>
      <c r="G5813">
        <v>2017</v>
      </c>
      <c r="J5813">
        <v>0.51588623987051807</v>
      </c>
      <c r="L5813" t="s">
        <v>37782</v>
      </c>
      <c r="M5813">
        <v>28601284</v>
      </c>
      <c r="Q5813" s="10"/>
      <c r="R5813" s="11">
        <f t="shared" si="180"/>
        <v>0</v>
      </c>
      <c r="U5813" s="11">
        <f t="shared" si="181"/>
        <v>0</v>
      </c>
      <c r="Y5813" s="11">
        <f>IF(SUM(Tableau1[[#This Row],[Other access]:[Sci-hub access]])&gt;=1,1,0)</f>
        <v>0</v>
      </c>
      <c r="Z5813" s="12">
        <f>IF(OR(Tableau1[[#This Row],[Access R1 + S1+ T1 ]]&gt;=1,Tableau1[[#This Row],[Access V1 +W1 + X1]]&gt;=1),1,0)</f>
        <v>0</v>
      </c>
      <c r="AB5813" s="10" t="str">
        <f>Tableau1[[#This Row],[DOI]]</f>
        <v>doi: 10.1016/j.jneuroim.2017.05.009</v>
      </c>
      <c r="AC5813" s="13" t="str">
        <f>Tableau1[[#This Row],[Authors]]&amp;", "&amp;Tableau1[[#This Row],[Title]]&amp;" "&amp;Tableau1[[#This Row],[Journal]]&amp;". "&amp;Tableau1[[#This Row],[Year]]</f>
        <v>Kon T, Ueno T, Suzuki C, Nunomura J, Igarashi S, Sato T, Tomiyama M., Aquaporin-4 antibody positive neuromyelitis optica spectrum disorder associated with esophageal cancer. J Neuroimmunol. 2017</v>
      </c>
    </row>
    <row r="5814" spans="1:29" x14ac:dyDescent="0.3">
      <c r="A5814">
        <v>7615</v>
      </c>
      <c r="B5814" t="s">
        <v>10401</v>
      </c>
      <c r="C5814" t="s">
        <v>20600</v>
      </c>
      <c r="D5814" t="s">
        <v>30836</v>
      </c>
      <c r="E5814" t="s">
        <v>2502</v>
      </c>
      <c r="F5814" s="10"/>
      <c r="G5814">
        <v>2017</v>
      </c>
      <c r="J5814">
        <v>0.51603079602768565</v>
      </c>
      <c r="L5814" t="s">
        <v>41969</v>
      </c>
      <c r="M5814">
        <v>28073110</v>
      </c>
      <c r="Q5814" s="10"/>
      <c r="R5814" s="11">
        <f t="shared" si="180"/>
        <v>0</v>
      </c>
      <c r="U5814" s="11">
        <f t="shared" si="181"/>
        <v>0</v>
      </c>
      <c r="Y5814" s="11">
        <f>IF(SUM(Tableau1[[#This Row],[Other access]:[Sci-hub access]])&gt;=1,1,0)</f>
        <v>0</v>
      </c>
      <c r="Z5814" s="12">
        <f>IF(OR(Tableau1[[#This Row],[Access R1 + S1+ T1 ]]&gt;=1,Tableau1[[#This Row],[Access V1 +W1 + X1]]&gt;=1),1,0)</f>
        <v>0</v>
      </c>
      <c r="AB5814" s="10" t="str">
        <f>Tableau1[[#This Row],[DOI]]</f>
        <v>doi: 10.1159/000450957</v>
      </c>
      <c r="AC5814" s="13" t="str">
        <f>Tableau1[[#This Row],[Authors]]&amp;", "&amp;Tableau1[[#This Row],[Title]]&amp;" "&amp;Tableau1[[#This Row],[Journal]]&amp;". "&amp;Tableau1[[#This Row],[Year]]</f>
        <v>Guo R, Shen W, Su C, Jiang S, Wang J., Relationship between the Pathogenesis of Glaucoma and miRNA. Ophthalmic Res. 2017</v>
      </c>
    </row>
    <row r="5815" spans="1:29" x14ac:dyDescent="0.3">
      <c r="A5815">
        <v>9849</v>
      </c>
      <c r="B5815" t="s">
        <v>12380</v>
      </c>
      <c r="C5815" t="s">
        <v>21200</v>
      </c>
      <c r="D5815" t="s">
        <v>32828</v>
      </c>
      <c r="E5815" t="s">
        <v>2479</v>
      </c>
      <c r="F5815" s="10"/>
      <c r="G5815">
        <v>2017</v>
      </c>
      <c r="J5815">
        <v>0.51616350569059888</v>
      </c>
      <c r="L5815" t="e">
        <v>#VALUE!</v>
      </c>
      <c r="M5815">
        <v>27560032</v>
      </c>
      <c r="Q5815" s="10"/>
      <c r="R5815" s="11">
        <f t="shared" si="180"/>
        <v>0</v>
      </c>
      <c r="U5815" s="11">
        <f t="shared" si="181"/>
        <v>0</v>
      </c>
      <c r="Y5815" s="11">
        <f>IF(SUM(Tableau1[[#This Row],[Other access]:[Sci-hub access]])&gt;=1,1,0)</f>
        <v>0</v>
      </c>
      <c r="Z5815" s="12">
        <f>IF(OR(Tableau1[[#This Row],[Access R1 + S1+ T1 ]]&gt;=1,Tableau1[[#This Row],[Access V1 +W1 + X1]]&gt;=1),1,0)</f>
        <v>0</v>
      </c>
      <c r="AB5815" s="10" t="e">
        <f>Tableau1[[#This Row],[DOI]]</f>
        <v>#VALUE!</v>
      </c>
      <c r="AC5815" s="13" t="str">
        <f>Tableau1[[#This Row],[Authors]]&amp;", "&amp;Tableau1[[#This Row],[Title]]&amp;" "&amp;Tableau1[[#This Row],[Journal]]&amp;". "&amp;Tableau1[[#This Row],[Year]]</f>
        <v>Kobashi H, Kamiya K, Shimizu K., Dry Eye After Small Incision Lenticule Extraction and Femtosecond Laser-Assisted LASIK: Meta-Analysis. Cornea. 2017</v>
      </c>
    </row>
    <row r="5816" spans="1:29" x14ac:dyDescent="0.3">
      <c r="A5816">
        <v>5044</v>
      </c>
      <c r="B5816" t="s">
        <v>8132</v>
      </c>
      <c r="C5816" t="s">
        <v>18359</v>
      </c>
      <c r="D5816" t="s">
        <v>28562</v>
      </c>
      <c r="E5816" t="s">
        <v>2562</v>
      </c>
      <c r="F5816" s="10"/>
      <c r="G5816">
        <v>2017</v>
      </c>
      <c r="J5816">
        <v>0.51627178329761392</v>
      </c>
      <c r="L5816" t="s">
        <v>39452</v>
      </c>
      <c r="M5816">
        <v>28379656</v>
      </c>
      <c r="Q5816" s="10"/>
      <c r="R5816" s="11">
        <f t="shared" si="180"/>
        <v>0</v>
      </c>
      <c r="U5816" s="11">
        <f t="shared" si="181"/>
        <v>0</v>
      </c>
      <c r="Y5816" s="11">
        <f>IF(SUM(Tableau1[[#This Row],[Other access]:[Sci-hub access]])&gt;=1,1,0)</f>
        <v>0</v>
      </c>
      <c r="Z5816" s="12">
        <f>IF(OR(Tableau1[[#This Row],[Access R1 + S1+ T1 ]]&gt;=1,Tableau1[[#This Row],[Access V1 +W1 + X1]]&gt;=1),1,0)</f>
        <v>0</v>
      </c>
      <c r="AB5816" s="10" t="str">
        <f>Tableau1[[#This Row],[DOI]]</f>
        <v>doi: 10.22608/APO.2015127</v>
      </c>
      <c r="AC5816" s="13" t="str">
        <f>Tableau1[[#This Row],[Authors]]&amp;", "&amp;Tableau1[[#This Row],[Title]]&amp;" "&amp;Tableau1[[#This Row],[Journal]]&amp;". "&amp;Tableau1[[#This Row],[Year]]</f>
        <v>Ormsby GM, Mörchen M, Fotis K, Skiba DG, Chim C, Keeffe JE., Barriers to the Uptake of Cataract Surgery and Eye Care After Community Outreach Screening in Takeo Province, Cambodia. Asia Pac J Ophthalmol (Phila). 2017</v>
      </c>
    </row>
    <row r="5817" spans="1:29" x14ac:dyDescent="0.3">
      <c r="A5817">
        <v>6219</v>
      </c>
      <c r="B5817" t="s">
        <v>9180</v>
      </c>
      <c r="C5817" t="s">
        <v>19393</v>
      </c>
      <c r="D5817" t="s">
        <v>29611</v>
      </c>
      <c r="E5817" t="s">
        <v>2496</v>
      </c>
      <c r="F5817" s="10"/>
      <c r="G5817">
        <v>2017</v>
      </c>
      <c r="J5817">
        <v>0.51635202078259945</v>
      </c>
      <c r="L5817" t="s">
        <v>40589</v>
      </c>
      <c r="M5817">
        <v>28237152</v>
      </c>
      <c r="Q5817" s="10"/>
      <c r="R5817" s="11">
        <f t="shared" si="180"/>
        <v>0</v>
      </c>
      <c r="U5817" s="11">
        <f t="shared" si="181"/>
        <v>0</v>
      </c>
      <c r="Y5817" s="11">
        <f>IF(SUM(Tableau1[[#This Row],[Other access]:[Sci-hub access]])&gt;=1,1,0)</f>
        <v>0</v>
      </c>
      <c r="Z5817" s="12">
        <f>IF(OR(Tableau1[[#This Row],[Access R1 + S1+ T1 ]]&gt;=1,Tableau1[[#This Row],[Access V1 +W1 + X1]]&gt;=1),1,0)</f>
        <v>0</v>
      </c>
      <c r="AB5817" s="10" t="str">
        <f>Tableau1[[#This Row],[DOI]]</f>
        <v>doi: 10.1016/j.jcjo.2016.07.008</v>
      </c>
      <c r="AC5817" s="13" t="str">
        <f>Tableau1[[#This Row],[Authors]]&amp;", "&amp;Tableau1[[#This Row],[Title]]&amp;" "&amp;Tableau1[[#This Row],[Journal]]&amp;". "&amp;Tableau1[[#This Row],[Year]]</f>
        <v>Yan P, Kapasi M, Conlon R, Teichman JC, Yeung S, Yang Y, Ziai S, Baig K., Patient comfort and visual outcomes of mini-scleral contact lenses. Can J Ophthalmol. 2017</v>
      </c>
    </row>
    <row r="5818" spans="1:29" ht="28.8" x14ac:dyDescent="0.3">
      <c r="A5818">
        <v>3518</v>
      </c>
      <c r="B5818" t="s">
        <v>6692</v>
      </c>
      <c r="C5818" t="s">
        <v>16934</v>
      </c>
      <c r="D5818" t="s">
        <v>27116</v>
      </c>
      <c r="E5818" t="s">
        <v>2523</v>
      </c>
      <c r="F5818" s="10"/>
      <c r="G5818">
        <v>2017</v>
      </c>
      <c r="J5818">
        <v>0.51648158527997723</v>
      </c>
      <c r="L5818" t="s">
        <v>37965</v>
      </c>
      <c r="M5818">
        <v>28574495</v>
      </c>
      <c r="Q5818" s="10"/>
      <c r="R5818" s="11">
        <f t="shared" si="180"/>
        <v>0</v>
      </c>
      <c r="U5818" s="11">
        <f t="shared" si="181"/>
        <v>0</v>
      </c>
      <c r="Y5818" s="11">
        <f>IF(SUM(Tableau1[[#This Row],[Other access]:[Sci-hub access]])&gt;=1,1,0)</f>
        <v>0</v>
      </c>
      <c r="Z5818" s="12">
        <f>IF(OR(Tableau1[[#This Row],[Access R1 + S1+ T1 ]]&gt;=1,Tableau1[[#This Row],[Access V1 +W1 + X1]]&gt;=1),1,0)</f>
        <v>0</v>
      </c>
      <c r="AB5818" s="10" t="str">
        <f>Tableau1[[#This Row],[DOI]]</f>
        <v>doi: 10.1038/eye.2017.95</v>
      </c>
      <c r="AC5818" s="13" t="str">
        <f>Tableau1[[#This Row],[Authors]]&amp;", "&amp;Tableau1[[#This Row],[Title]]&amp;" "&amp;Tableau1[[#This Row],[Journal]]&amp;". "&amp;Tableau1[[#This Row],[Year]]</f>
        <v>Mastropasqua R, Luo YH, Cheah YS, Egan C, Lewis JJ, da Cruz L., Black patients sustain vision loss while White and South Asian patients gain vision following delamination or segmentation surgery for tractional complications associated with proliferative diabetic retinopathy. Eye (Lond). 2017</v>
      </c>
    </row>
    <row r="5819" spans="1:29" x14ac:dyDescent="0.3">
      <c r="A5819">
        <v>5157</v>
      </c>
      <c r="B5819" t="s">
        <v>8233</v>
      </c>
      <c r="C5819" t="s">
        <v>18458</v>
      </c>
      <c r="D5819" t="s">
        <v>28663</v>
      </c>
      <c r="E5819" t="s">
        <v>2613</v>
      </c>
      <c r="F5819" s="10"/>
      <c r="G5819">
        <v>2017</v>
      </c>
      <c r="J5819">
        <v>0.51649499604676286</v>
      </c>
      <c r="L5819" t="s">
        <v>39561</v>
      </c>
      <c r="M5819">
        <v>28367040</v>
      </c>
      <c r="Q5819" s="10"/>
      <c r="R5819" s="11">
        <f t="shared" si="180"/>
        <v>0</v>
      </c>
      <c r="U5819" s="11">
        <f t="shared" si="181"/>
        <v>0</v>
      </c>
      <c r="Y5819" s="11">
        <f>IF(SUM(Tableau1[[#This Row],[Other access]:[Sci-hub access]])&gt;=1,1,0)</f>
        <v>0</v>
      </c>
      <c r="Z5819" s="12">
        <f>IF(OR(Tableau1[[#This Row],[Access R1 + S1+ T1 ]]&gt;=1,Tableau1[[#This Row],[Access V1 +W1 + X1]]&gt;=1),1,0)</f>
        <v>0</v>
      </c>
      <c r="AB5819" s="10" t="str">
        <f>Tableau1[[#This Row],[DOI]]</f>
        <v>doi: 10.3341/kjo.2017.31.2.123</v>
      </c>
      <c r="AC5819" s="13" t="str">
        <f>Tableau1[[#This Row],[Authors]]&amp;", "&amp;Tableau1[[#This Row],[Title]]&amp;" "&amp;Tableau1[[#This Row],[Journal]]&amp;". "&amp;Tableau1[[#This Row],[Year]]</f>
        <v>Hwang DJ, Shin JY, Yu HG., Oral Administration of Cilostazol Increases Ocular Blood Flow in Patients with Diabetic Retinopathy. Korean J Ophthalmol. 2017</v>
      </c>
    </row>
    <row r="5820" spans="1:29" x14ac:dyDescent="0.3">
      <c r="A5820">
        <v>6861</v>
      </c>
      <c r="B5820" t="s">
        <v>9735</v>
      </c>
      <c r="C5820" t="s">
        <v>19939</v>
      </c>
      <c r="D5820" t="s">
        <v>30169</v>
      </c>
      <c r="E5820" t="s">
        <v>2440</v>
      </c>
      <c r="F5820" s="10"/>
      <c r="G5820">
        <v>2017</v>
      </c>
      <c r="J5820">
        <v>0.51654636865663983</v>
      </c>
      <c r="L5820" t="s">
        <v>41220</v>
      </c>
      <c r="M5820">
        <v>28153738</v>
      </c>
      <c r="Q5820" s="10"/>
      <c r="R5820" s="11">
        <f t="shared" si="180"/>
        <v>0</v>
      </c>
      <c r="U5820" s="11">
        <f t="shared" si="181"/>
        <v>0</v>
      </c>
      <c r="Y5820" s="11">
        <f>IF(SUM(Tableau1[[#This Row],[Other access]:[Sci-hub access]])&gt;=1,1,0)</f>
        <v>0</v>
      </c>
      <c r="Z5820" s="12">
        <f>IF(OR(Tableau1[[#This Row],[Access R1 + S1+ T1 ]]&gt;=1,Tableau1[[#This Row],[Access V1 +W1 + X1]]&gt;=1),1,0)</f>
        <v>0</v>
      </c>
      <c r="AB5820" s="10" t="str">
        <f>Tableau1[[#This Row],[DOI]]</f>
        <v>doi: 10.1016/j.exer.2017.01.006</v>
      </c>
      <c r="AC5820" s="13" t="str">
        <f>Tableau1[[#This Row],[Authors]]&amp;", "&amp;Tableau1[[#This Row],[Title]]&amp;" "&amp;Tableau1[[#This Row],[Journal]]&amp;". "&amp;Tableau1[[#This Row],[Year]]</f>
        <v>Prat C, Belville C, Comptour A, Marceau G, Clairefond G, Chiambaretta F, Sapin V, Blanchon L., Myocilin expression is regulated by retinoic acid in the trabecular meshwork-derived cellular environment. Exp Eye Res. 2017</v>
      </c>
    </row>
    <row r="5821" spans="1:29" x14ac:dyDescent="0.3">
      <c r="A5821">
        <v>7504</v>
      </c>
      <c r="B5821" t="s">
        <v>10302</v>
      </c>
      <c r="C5821" t="s">
        <v>5</v>
      </c>
      <c r="D5821" t="s">
        <v>30737</v>
      </c>
      <c r="E5821" t="s">
        <v>2460</v>
      </c>
      <c r="F5821" s="10"/>
      <c r="G5821">
        <v>2017</v>
      </c>
      <c r="J5821">
        <v>0.51656062502244349</v>
      </c>
      <c r="L5821" t="s">
        <v>41859</v>
      </c>
      <c r="M5821">
        <v>28085561</v>
      </c>
      <c r="Q5821" s="10"/>
      <c r="R5821" s="11">
        <f t="shared" si="180"/>
        <v>0</v>
      </c>
      <c r="U5821" s="11">
        <f t="shared" si="181"/>
        <v>0</v>
      </c>
      <c r="Y5821" s="11">
        <f>IF(SUM(Tableau1[[#This Row],[Other access]:[Sci-hub access]])&gt;=1,1,0)</f>
        <v>0</v>
      </c>
      <c r="Z5821" s="12">
        <f>IF(OR(Tableau1[[#This Row],[Access R1 + S1+ T1 ]]&gt;=1,Tableau1[[#This Row],[Access V1 +W1 + X1]]&gt;=1),1,0)</f>
        <v>0</v>
      </c>
      <c r="AB5821" s="10" t="str">
        <f>Tableau1[[#This Row],[DOI]]</f>
        <v>doi: 10.1080/09286586.2017.1280358</v>
      </c>
      <c r="AC5821" s="13" t="str">
        <f>Tableau1[[#This Row],[Authors]]&amp;", "&amp;Tableau1[[#This Row],[Title]]&amp;" "&amp;Tableau1[[#This Row],[Journal]]&amp;". "&amp;Tableau1[[#This Row],[Year]]</f>
        <v>[No authors listed], Focal Issue on Gender and Eye Care. Ophthalmic Epidemiol. 2017</v>
      </c>
    </row>
    <row r="5822" spans="1:29" x14ac:dyDescent="0.3">
      <c r="A5822">
        <v>5974</v>
      </c>
      <c r="B5822" t="s">
        <v>8970</v>
      </c>
      <c r="C5822" t="s">
        <v>19184</v>
      </c>
      <c r="D5822" t="s">
        <v>29400</v>
      </c>
      <c r="E5822" t="s">
        <v>2451</v>
      </c>
      <c r="F5822" s="10"/>
      <c r="G5822">
        <v>2017</v>
      </c>
      <c r="J5822">
        <v>0.51667134471778786</v>
      </c>
      <c r="L5822" t="s">
        <v>40353</v>
      </c>
      <c r="M5822">
        <v>28264004</v>
      </c>
      <c r="Q5822" s="10"/>
      <c r="R5822" s="11">
        <f t="shared" si="180"/>
        <v>0</v>
      </c>
      <c r="U5822" s="11">
        <f t="shared" si="181"/>
        <v>0</v>
      </c>
      <c r="Y5822" s="11">
        <f>IF(SUM(Tableau1[[#This Row],[Other access]:[Sci-hub access]])&gt;=1,1,0)</f>
        <v>0</v>
      </c>
      <c r="Z5822" s="12">
        <f>IF(OR(Tableau1[[#This Row],[Access R1 + S1+ T1 ]]&gt;=1,Tableau1[[#This Row],[Access V1 +W1 + X1]]&gt;=1),1,0)</f>
        <v>0</v>
      </c>
      <c r="AB5822" s="10" t="str">
        <f>Tableau1[[#This Row],[DOI]]</f>
        <v>doi: 10.1371/journal.pone.0173125</v>
      </c>
      <c r="AC5822" s="13" t="str">
        <f>Tableau1[[#This Row],[Authors]]&amp;", "&amp;Tableau1[[#This Row],[Title]]&amp;" "&amp;Tableau1[[#This Row],[Journal]]&amp;". "&amp;Tableau1[[#This Row],[Year]]</f>
        <v>Lin SY, Lin CL, Ju SW, Wang IK, Lin CC, Lin CH, Hsu WH, Liang JA., Increasing risk of cataract in HCV patients receiving anti-HCV therapy: A nationwide cohort study. PLoS One. 2017</v>
      </c>
    </row>
    <row r="5823" spans="1:29" x14ac:dyDescent="0.3">
      <c r="A5823">
        <v>7638</v>
      </c>
      <c r="B5823" t="s">
        <v>1405</v>
      </c>
      <c r="C5823" t="s">
        <v>1406</v>
      </c>
      <c r="D5823" t="s">
        <v>1407</v>
      </c>
      <c r="E5823" t="s">
        <v>2596</v>
      </c>
      <c r="F5823" s="10"/>
      <c r="G5823">
        <v>2017</v>
      </c>
      <c r="J5823">
        <v>0.51672275362895215</v>
      </c>
      <c r="L5823" t="s">
        <v>41991</v>
      </c>
      <c r="M5823">
        <v>28069157</v>
      </c>
      <c r="Q5823" s="10"/>
      <c r="R5823" s="11">
        <f t="shared" si="180"/>
        <v>0</v>
      </c>
      <c r="U5823" s="11">
        <f t="shared" si="181"/>
        <v>0</v>
      </c>
      <c r="Y5823" s="11">
        <f>IF(SUM(Tableau1[[#This Row],[Other access]:[Sci-hub access]])&gt;=1,1,0)</f>
        <v>0</v>
      </c>
      <c r="Z5823" s="12">
        <f>IF(OR(Tableau1[[#This Row],[Access R1 + S1+ T1 ]]&gt;=1,Tableau1[[#This Row],[Access V1 +W1 + X1]]&gt;=1),1,0)</f>
        <v>0</v>
      </c>
      <c r="AB5823" s="10" t="str">
        <f>Tableau1[[#This Row],[DOI]]</f>
        <v>doi: 10.1016/j.crad.2016.11.011</v>
      </c>
      <c r="AC5823" s="13" t="str">
        <f>Tableau1[[#This Row],[Authors]]&amp;", "&amp;Tableau1[[#This Row],[Title]]&amp;" "&amp;Tableau1[[#This Row],[Journal]]&amp;". "&amp;Tableau1[[#This Row],[Year]]</f>
        <v>Woischneck D, Schmitz B, Kapapa T., MRI detection of cerebral lesions in post-traumatic anisocoria: specificity and prognostic significance. Clin Radiol. 2017</v>
      </c>
    </row>
    <row r="5824" spans="1:29" x14ac:dyDescent="0.3">
      <c r="A5824">
        <v>8883</v>
      </c>
      <c r="B5824" t="s">
        <v>11510</v>
      </c>
      <c r="C5824" t="s">
        <v>21693</v>
      </c>
      <c r="D5824" t="s">
        <v>31950</v>
      </c>
      <c r="E5824" t="s">
        <v>2441</v>
      </c>
      <c r="F5824" s="10"/>
      <c r="G5824">
        <v>2017</v>
      </c>
      <c r="J5824">
        <v>0.51673309863727412</v>
      </c>
      <c r="L5824" t="s">
        <v>43215</v>
      </c>
      <c r="M5824">
        <v>27817917</v>
      </c>
      <c r="Q5824" s="10"/>
      <c r="R5824" s="11">
        <f t="shared" si="180"/>
        <v>0</v>
      </c>
      <c r="U5824" s="11">
        <f t="shared" si="181"/>
        <v>0</v>
      </c>
      <c r="Y5824" s="11">
        <f>IF(SUM(Tableau1[[#This Row],[Other access]:[Sci-hub access]])&gt;=1,1,0)</f>
        <v>0</v>
      </c>
      <c r="Z5824" s="12">
        <f>IF(OR(Tableau1[[#This Row],[Access R1 + S1+ T1 ]]&gt;=1,Tableau1[[#This Row],[Access V1 +W1 + X1]]&gt;=1),1,0)</f>
        <v>0</v>
      </c>
      <c r="AB5824" s="10" t="str">
        <f>Tableau1[[#This Row],[DOI]]</f>
        <v>doi: 10.1016/j.ophtha.2016.09.009</v>
      </c>
      <c r="AC5824" s="13" t="str">
        <f>Tableau1[[#This Row],[Authors]]&amp;", "&amp;Tableau1[[#This Row],[Title]]&amp;" "&amp;Tableau1[[#This Row],[Journal]]&amp;". "&amp;Tableau1[[#This Row],[Year]]</f>
        <v>Narayanan R, Taylor SC, Nayaka A, Deshpande R, St Aubin D, Hrisomalos FN, Hu J, Rajagopal R, Tewari A, Apte RS., Visual Outcomes after Vitrectomy for Terson Syndrome Secondary to Traumatic Brain Injury. Ophthalmology. 2017</v>
      </c>
    </row>
    <row r="5825" spans="1:29" ht="28.8" x14ac:dyDescent="0.3">
      <c r="A5825">
        <v>3933</v>
      </c>
      <c r="B5825" t="s">
        <v>309</v>
      </c>
      <c r="C5825" t="s">
        <v>310</v>
      </c>
      <c r="D5825" t="s">
        <v>311</v>
      </c>
      <c r="E5825" t="s">
        <v>2494</v>
      </c>
      <c r="F5825" s="10"/>
      <c r="G5825">
        <v>2017</v>
      </c>
      <c r="J5825">
        <v>0.51704799642549959</v>
      </c>
      <c r="L5825" t="s">
        <v>38374</v>
      </c>
      <c r="M5825">
        <v>28503812</v>
      </c>
      <c r="Q5825" s="10"/>
      <c r="R5825" s="11">
        <f t="shared" si="180"/>
        <v>0</v>
      </c>
      <c r="U5825" s="11">
        <f t="shared" si="181"/>
        <v>0</v>
      </c>
      <c r="Y5825" s="11">
        <f>IF(SUM(Tableau1[[#This Row],[Other access]:[Sci-hub access]])&gt;=1,1,0)</f>
        <v>0</v>
      </c>
      <c r="Z5825" s="12">
        <f>IF(OR(Tableau1[[#This Row],[Access R1 + S1+ T1 ]]&gt;=1,Tableau1[[#This Row],[Access V1 +W1 + X1]]&gt;=1),1,0)</f>
        <v>0</v>
      </c>
      <c r="AB5825" s="10" t="str">
        <f>Tableau1[[#This Row],[DOI]]</f>
        <v>doi: 10.1111/opo.12381</v>
      </c>
      <c r="AC5825" s="13" t="str">
        <f>Tableau1[[#This Row],[Authors]]&amp;", "&amp;Tableau1[[#This Row],[Title]]&amp;" "&amp;Tableau1[[#This Row],[Journal]]&amp;". "&amp;Tableau1[[#This Row],[Year]]</f>
        <v>Lin Z, Vasudevan B, Ciuffreda KJ, Zhou HJ, Mao GY, Wang NL, Liang YB., The difference between cycloplegic and non-cycloplegic autorefraction and its association with progression of refractive error in Beijing urban children. Ophthalmic Physiol Opt. 2017</v>
      </c>
    </row>
    <row r="5826" spans="1:29" x14ac:dyDescent="0.3">
      <c r="A5826">
        <v>6090</v>
      </c>
      <c r="B5826" t="s">
        <v>9068</v>
      </c>
      <c r="C5826" t="s">
        <v>19281</v>
      </c>
      <c r="D5826" t="s">
        <v>29498</v>
      </c>
      <c r="E5826" t="s">
        <v>2631</v>
      </c>
      <c r="F5826" s="10"/>
      <c r="G5826">
        <v>2017</v>
      </c>
      <c r="J5826">
        <v>0.51715289796554598</v>
      </c>
      <c r="L5826" t="s">
        <v>40465</v>
      </c>
      <c r="M5826">
        <v>28251314</v>
      </c>
      <c r="Q5826" s="10"/>
      <c r="R5826" s="11">
        <f t="shared" ref="R5826:R5889" si="182">IF(SUM(N5826:Q5826)&gt;0,1,0)</f>
        <v>0</v>
      </c>
      <c r="U5826" s="11">
        <f t="shared" ref="U5826:U5889" si="183">IF(SUM(R5826,T5826)&gt;0,1,0)</f>
        <v>0</v>
      </c>
      <c r="Y5826" s="11">
        <f>IF(SUM(Tableau1[[#This Row],[Other access]:[Sci-hub access]])&gt;=1,1,0)</f>
        <v>0</v>
      </c>
      <c r="Z5826" s="12">
        <f>IF(OR(Tableau1[[#This Row],[Access R1 + S1+ T1 ]]&gt;=1,Tableau1[[#This Row],[Access V1 +W1 + X1]]&gt;=1),1,0)</f>
        <v>0</v>
      </c>
      <c r="AB5826" s="10" t="str">
        <f>Tableau1[[#This Row],[DOI]]</f>
        <v>doi: 10.1007/s00436-017-5411-4</v>
      </c>
      <c r="AC5826" s="13" t="str">
        <f>Tableau1[[#This Row],[Authors]]&amp;", "&amp;Tableau1[[#This Row],[Title]]&amp;" "&amp;Tableau1[[#This Row],[Journal]]&amp;". "&amp;Tableau1[[#This Row],[Year]]</f>
        <v>Costa AO, Furst C, Rocha LO, Cirelli C, Cardoso CN, Neiva FS, Possamai CO, de Assis Santos D, Thomaz-Soccol V., Molecular diagnosis of Acanthamoeba keratitis: evaluation in rat model and application in suspected human cases. Parasitol Res. 2017</v>
      </c>
    </row>
    <row r="5827" spans="1:29" x14ac:dyDescent="0.3">
      <c r="A5827">
        <v>1044</v>
      </c>
      <c r="B5827" t="s">
        <v>4306</v>
      </c>
      <c r="C5827" t="s">
        <v>14560</v>
      </c>
      <c r="D5827" t="s">
        <v>24727</v>
      </c>
      <c r="E5827" t="s">
        <v>2511</v>
      </c>
      <c r="F5827" s="10"/>
      <c r="G5827">
        <v>2017</v>
      </c>
      <c r="J5827">
        <v>0.5171821912974236</v>
      </c>
      <c r="L5827" t="s">
        <v>35532</v>
      </c>
      <c r="M5827">
        <v>29044070</v>
      </c>
      <c r="Q5827" s="10"/>
      <c r="R5827" s="11">
        <f t="shared" si="182"/>
        <v>0</v>
      </c>
      <c r="U5827" s="11">
        <f t="shared" si="183"/>
        <v>0</v>
      </c>
      <c r="Y5827" s="11">
        <f>IF(SUM(Tableau1[[#This Row],[Other access]:[Sci-hub access]])&gt;=1,1,0)</f>
        <v>0</v>
      </c>
      <c r="Z5827" s="12">
        <f>IF(OR(Tableau1[[#This Row],[Access R1 + S1+ T1 ]]&gt;=1,Tableau1[[#This Row],[Access V1 +W1 + X1]]&gt;=1),1,0)</f>
        <v>0</v>
      </c>
      <c r="AB5827" s="10" t="str">
        <f>Tableau1[[#This Row],[DOI]]</f>
        <v>doi: 10.4103/ijo.IJO_696_17</v>
      </c>
      <c r="AC5827" s="13" t="str">
        <f>Tableau1[[#This Row],[Authors]]&amp;", "&amp;Tableau1[[#This Row],[Title]]&amp;" "&amp;Tableau1[[#This Row],[Journal]]&amp;". "&amp;Tableau1[[#This Row],[Year]]</f>
        <v>Ali MJ., Pediatric dacryocystorhinostomy. Indian J Ophthalmol. 2017</v>
      </c>
    </row>
    <row r="5828" spans="1:29" x14ac:dyDescent="0.3">
      <c r="A5828">
        <v>714</v>
      </c>
      <c r="B5828" t="s">
        <v>3977</v>
      </c>
      <c r="C5828" t="s">
        <v>14232</v>
      </c>
      <c r="D5828" t="s">
        <v>24397</v>
      </c>
      <c r="E5828" t="s">
        <v>2511</v>
      </c>
      <c r="F5828" s="10"/>
      <c r="G5828">
        <v>2017</v>
      </c>
      <c r="J5828">
        <v>0.51729173689668306</v>
      </c>
      <c r="L5828" t="s">
        <v>35207</v>
      </c>
      <c r="M5828">
        <v>29133645</v>
      </c>
      <c r="Q5828" s="10"/>
      <c r="R5828" s="11">
        <f t="shared" si="182"/>
        <v>0</v>
      </c>
      <c r="U5828" s="11">
        <f t="shared" si="183"/>
        <v>0</v>
      </c>
      <c r="Y5828" s="11">
        <f>IF(SUM(Tableau1[[#This Row],[Other access]:[Sci-hub access]])&gt;=1,1,0)</f>
        <v>0</v>
      </c>
      <c r="Z5828" s="12">
        <f>IF(OR(Tableau1[[#This Row],[Access R1 + S1+ T1 ]]&gt;=1,Tableau1[[#This Row],[Access V1 +W1 + X1]]&gt;=1),1,0)</f>
        <v>0</v>
      </c>
      <c r="AB5828" s="10" t="str">
        <f>Tableau1[[#This Row],[DOI]]</f>
        <v>doi: 10.4103/ijo.IJO_481_17</v>
      </c>
      <c r="AC5828" s="13" t="str">
        <f>Tableau1[[#This Row],[Authors]]&amp;", "&amp;Tableau1[[#This Row],[Title]]&amp;" "&amp;Tableau1[[#This Row],[Journal]]&amp;". "&amp;Tableau1[[#This Row],[Year]]</f>
        <v>Takkar B, Temkar S, Gaur N, Venkatesh P, Chawla R, Kumar A., Retinal shortening: Ultrasonic evaluation of proliferative vitreoretinopathy. Indian J Ophthalmol. 2017</v>
      </c>
    </row>
    <row r="5829" spans="1:29" x14ac:dyDescent="0.3">
      <c r="A5829">
        <v>6154</v>
      </c>
      <c r="B5829" t="s">
        <v>9119</v>
      </c>
      <c r="C5829" t="s">
        <v>19333</v>
      </c>
      <c r="D5829" t="s">
        <v>29550</v>
      </c>
      <c r="E5829" t="s">
        <v>2613</v>
      </c>
      <c r="F5829" s="10"/>
      <c r="G5829">
        <v>2017</v>
      </c>
      <c r="J5829">
        <v>0.51733982510028786</v>
      </c>
      <c r="L5829" t="s">
        <v>40526</v>
      </c>
      <c r="M5829">
        <v>28243020</v>
      </c>
      <c r="Q5829" s="10"/>
      <c r="R5829" s="11">
        <f t="shared" si="182"/>
        <v>0</v>
      </c>
      <c r="U5829" s="11">
        <f t="shared" si="183"/>
        <v>0</v>
      </c>
      <c r="Y5829" s="11">
        <f>IF(SUM(Tableau1[[#This Row],[Other access]:[Sci-hub access]])&gt;=1,1,0)</f>
        <v>0</v>
      </c>
      <c r="Z5829" s="12">
        <f>IF(OR(Tableau1[[#This Row],[Access R1 + S1+ T1 ]]&gt;=1,Tableau1[[#This Row],[Access V1 +W1 + X1]]&gt;=1),1,0)</f>
        <v>0</v>
      </c>
      <c r="AB5829" s="10" t="str">
        <f>Tableau1[[#This Row],[DOI]]</f>
        <v>doi: 10.3341/kjo.2017.31.1.25</v>
      </c>
      <c r="AC5829" s="13" t="str">
        <f>Tableau1[[#This Row],[Authors]]&amp;", "&amp;Tableau1[[#This Row],[Title]]&amp;" "&amp;Tableau1[[#This Row],[Journal]]&amp;". "&amp;Tableau1[[#This Row],[Year]]</f>
        <v>Kim M, Kim HS, Na KS., Correlation between Tear Osmolarity and Other Ocular Surface Parameters in Primary Sjögren's Syndrome. Korean J Ophthalmol. 2017</v>
      </c>
    </row>
    <row r="5830" spans="1:29" ht="28.8" x14ac:dyDescent="0.3">
      <c r="A5830">
        <v>9851</v>
      </c>
      <c r="B5830" t="s">
        <v>12382</v>
      </c>
      <c r="C5830" t="s">
        <v>22552</v>
      </c>
      <c r="D5830" t="s">
        <v>32830</v>
      </c>
      <c r="E5830" t="s">
        <v>2449</v>
      </c>
      <c r="F5830" s="10"/>
      <c r="G5830">
        <v>2017</v>
      </c>
      <c r="J5830">
        <v>0.51750275933272594</v>
      </c>
      <c r="L5830" t="s">
        <v>44112</v>
      </c>
      <c r="M5830">
        <v>27558213</v>
      </c>
      <c r="Q5830" s="10"/>
      <c r="R5830" s="11">
        <f t="shared" si="182"/>
        <v>0</v>
      </c>
      <c r="U5830" s="11">
        <f t="shared" si="183"/>
        <v>0</v>
      </c>
      <c r="Y5830" s="11">
        <f>IF(SUM(Tableau1[[#This Row],[Other access]:[Sci-hub access]])&gt;=1,1,0)</f>
        <v>0</v>
      </c>
      <c r="Z5830" s="12">
        <f>IF(OR(Tableau1[[#This Row],[Access R1 + S1+ T1 ]]&gt;=1,Tableau1[[#This Row],[Access V1 +W1 + X1]]&gt;=1),1,0)</f>
        <v>0</v>
      </c>
      <c r="AB5830" s="10" t="str">
        <f>Tableau1[[#This Row],[DOI]]</f>
        <v>doi: 10.1111/cxo.12444</v>
      </c>
      <c r="AC5830" s="13" t="str">
        <f>Tableau1[[#This Row],[Authors]]&amp;", "&amp;Tableau1[[#This Row],[Title]]&amp;" "&amp;Tableau1[[#This Row],[Journal]]&amp;". "&amp;Tableau1[[#This Row],[Year]]</f>
        <v>Duncan JL, Richards TP, Arditi A, da Cruz L, Dagnelie G, Dorn JD, Ho AC, Olmos de Koo LC, Barale PO, Stanga PE, Thumann G, Wang Y, Greenberg RJ., Improvements in vision-related quality of life in blind patients implanted with the Argus II Epiretinal Prosthesis. Clin Exp Optom. 2017</v>
      </c>
    </row>
    <row r="5831" spans="1:29" ht="28.8" x14ac:dyDescent="0.3">
      <c r="A5831">
        <v>10259</v>
      </c>
      <c r="B5831" t="s">
        <v>12761</v>
      </c>
      <c r="C5831" t="s">
        <v>22929</v>
      </c>
      <c r="D5831" t="s">
        <v>33213</v>
      </c>
      <c r="E5831" t="s">
        <v>2448</v>
      </c>
      <c r="F5831" s="10"/>
      <c r="G5831">
        <v>2017</v>
      </c>
      <c r="J5831">
        <v>0.51774489690633052</v>
      </c>
      <c r="L5831" t="s">
        <v>44512</v>
      </c>
      <c r="M5831">
        <v>27416933</v>
      </c>
      <c r="Q5831" s="10"/>
      <c r="R5831" s="11">
        <f t="shared" si="182"/>
        <v>0</v>
      </c>
      <c r="U5831" s="11">
        <f t="shared" si="183"/>
        <v>0</v>
      </c>
      <c r="Y5831" s="11">
        <f>IF(SUM(Tableau1[[#This Row],[Other access]:[Sci-hub access]])&gt;=1,1,0)</f>
        <v>0</v>
      </c>
      <c r="Z5831" s="12">
        <f>IF(OR(Tableau1[[#This Row],[Access R1 + S1+ T1 ]]&gt;=1,Tableau1[[#This Row],[Access V1 +W1 + X1]]&gt;=1),1,0)</f>
        <v>0</v>
      </c>
      <c r="AB5831" s="10" t="str">
        <f>Tableau1[[#This Row],[DOI]]</f>
        <v>doi: 10.1007/s00417-016-3415-x</v>
      </c>
      <c r="AC5831" s="13" t="str">
        <f>Tableau1[[#This Row],[Authors]]&amp;", "&amp;Tableau1[[#This Row],[Title]]&amp;" "&amp;Tableau1[[#This Row],[Journal]]&amp;". "&amp;Tableau1[[#This Row],[Year]]</f>
        <v>Lyu J, Zhang Q, Wang SY, Chen YY, Xu Y, Zhao PQ., Ultra-wide-field scanning laser ophthalmoscopy assists in the clinical detection and evaluation of asymptomatic early-stage familial exudative vitreoretinopathy. Graefes Arch Clin Exp Ophthalmol. 2017</v>
      </c>
    </row>
    <row r="5832" spans="1:29" x14ac:dyDescent="0.3">
      <c r="A5832">
        <v>5960</v>
      </c>
      <c r="B5832" t="s">
        <v>8958</v>
      </c>
      <c r="C5832" t="s">
        <v>19172</v>
      </c>
      <c r="D5832" t="s">
        <v>29388</v>
      </c>
      <c r="E5832" t="s">
        <v>34296</v>
      </c>
      <c r="F5832" s="10"/>
      <c r="G5832">
        <v>2017</v>
      </c>
      <c r="J5832">
        <v>0.51801670411787548</v>
      </c>
      <c r="L5832" t="s">
        <v>40339</v>
      </c>
      <c r="M5832">
        <v>28265963</v>
      </c>
      <c r="Q5832" s="10"/>
      <c r="R5832" s="11">
        <f t="shared" si="182"/>
        <v>0</v>
      </c>
      <c r="U5832" s="11">
        <f t="shared" si="183"/>
        <v>0</v>
      </c>
      <c r="Y5832" s="11">
        <f>IF(SUM(Tableau1[[#This Row],[Other access]:[Sci-hub access]])&gt;=1,1,0)</f>
        <v>0</v>
      </c>
      <c r="Z5832" s="12">
        <f>IF(OR(Tableau1[[#This Row],[Access R1 + S1+ T1 ]]&gt;=1,Tableau1[[#This Row],[Access V1 +W1 + X1]]&gt;=1),1,0)</f>
        <v>0</v>
      </c>
      <c r="AB5832" s="10" t="str">
        <f>Tableau1[[#This Row],[DOI]]</f>
        <v>doi: 10.3758/s13415-017-0499-7</v>
      </c>
      <c r="AC5832" s="13" t="str">
        <f>Tableau1[[#This Row],[Authors]]&amp;", "&amp;Tableau1[[#This Row],[Title]]&amp;" "&amp;Tableau1[[#This Row],[Journal]]&amp;". "&amp;Tableau1[[#This Row],[Year]]</f>
        <v>MacLeod J, Stewart BM, Newman AJ, Arnell KM., Do emotion-induced blindness and the attentional blink share underlying mechanisms? An event-related potential study of emotionally-arousing words. Cogn Affect Behav Neurosci. 2017</v>
      </c>
    </row>
    <row r="5833" spans="1:29" x14ac:dyDescent="0.3">
      <c r="A5833">
        <v>2627</v>
      </c>
      <c r="B5833" t="s">
        <v>5843</v>
      </c>
      <c r="C5833" t="s">
        <v>16089</v>
      </c>
      <c r="D5833" t="s">
        <v>26266</v>
      </c>
      <c r="E5833" t="s">
        <v>2597</v>
      </c>
      <c r="F5833" s="10"/>
      <c r="G5833">
        <v>2017</v>
      </c>
      <c r="J5833">
        <v>0.51805539240873932</v>
      </c>
      <c r="L5833" t="s">
        <v>37090</v>
      </c>
      <c r="M5833">
        <v>28718689</v>
      </c>
      <c r="Q5833" s="10"/>
      <c r="R5833" s="11">
        <f t="shared" si="182"/>
        <v>0</v>
      </c>
      <c r="U5833" s="11">
        <f t="shared" si="183"/>
        <v>0</v>
      </c>
      <c r="Y5833" s="11">
        <f>IF(SUM(Tableau1[[#This Row],[Other access]:[Sci-hub access]])&gt;=1,1,0)</f>
        <v>0</v>
      </c>
      <c r="Z5833" s="12">
        <f>IF(OR(Tableau1[[#This Row],[Access R1 + S1+ T1 ]]&gt;=1,Tableau1[[#This Row],[Access V1 +W1 + X1]]&gt;=1),1,0)</f>
        <v>0</v>
      </c>
      <c r="AB5833" s="10" t="str">
        <f>Tableau1[[#This Row],[DOI]]</f>
        <v>doi: 10.1080/01676830.2017.1337170</v>
      </c>
      <c r="AC5833" s="13" t="str">
        <f>Tableau1[[#This Row],[Authors]]&amp;", "&amp;Tableau1[[#This Row],[Title]]&amp;" "&amp;Tableau1[[#This Row],[Journal]]&amp;". "&amp;Tableau1[[#This Row],[Year]]</f>
        <v>Parikh VS, Jagadeesh D, Fernandez JM, Hsi ED, Singh AD., Orbital diffuse large B-cell lymphoma with combined variable immunodeficiency. Orbit. 2017</v>
      </c>
    </row>
    <row r="5834" spans="1:29" ht="28.8" x14ac:dyDescent="0.3">
      <c r="A5834">
        <v>6756</v>
      </c>
      <c r="B5834" t="s">
        <v>9647</v>
      </c>
      <c r="C5834" t="s">
        <v>19851</v>
      </c>
      <c r="D5834" t="s">
        <v>30080</v>
      </c>
      <c r="E5834" t="s">
        <v>2504</v>
      </c>
      <c r="F5834" s="10"/>
      <c r="G5834">
        <v>2017</v>
      </c>
      <c r="J5834">
        <v>0.51808812589223341</v>
      </c>
      <c r="L5834" t="s">
        <v>41117</v>
      </c>
      <c r="M5834">
        <v>28166214</v>
      </c>
      <c r="Q5834" s="10"/>
      <c r="R5834" s="11">
        <f t="shared" si="182"/>
        <v>0</v>
      </c>
      <c r="U5834" s="11">
        <f t="shared" si="183"/>
        <v>0</v>
      </c>
      <c r="Y5834" s="11">
        <f>IF(SUM(Tableau1[[#This Row],[Other access]:[Sci-hub access]])&gt;=1,1,0)</f>
        <v>0</v>
      </c>
      <c r="Z5834" s="12">
        <f>IF(OR(Tableau1[[#This Row],[Access R1 + S1+ T1 ]]&gt;=1,Tableau1[[#This Row],[Access V1 +W1 + X1]]&gt;=1),1,0)</f>
        <v>0</v>
      </c>
      <c r="AB5834" s="10" t="str">
        <f>Tableau1[[#This Row],[DOI]]</f>
        <v>doi: 10.1038/ng.3786</v>
      </c>
      <c r="AC5834" s="13" t="str">
        <f>Tableau1[[#This Row],[Authors]]&amp;", "&amp;Tableau1[[#This Row],[Title]]&amp;" "&amp;Tableau1[[#This Row],[Journal]]&amp;". "&amp;Tableau1[[#This Row],[Year]]</f>
        <v>Takeuchi M, Mizuki N, Meguro A, Ombrello MJ, Kirino Y, Satorius C, Le J, Blake M, Erer B, Kawagoe T, Ustek D, Tugal-Tutkun I, Seyahi E, Ozyazgan Y, Sousa I, Davatchi F, Francisco V, Shahram F, Abdollahi BS, Nadji A, Shafiee NM, Ghaderibarmi F, et al., Dense genotyping of immune-related loci implicates host responses to microbial exposure in Behçet's disease susceptibility. Nat Genet. 2017</v>
      </c>
    </row>
    <row r="5835" spans="1:29" x14ac:dyDescent="0.3">
      <c r="A5835">
        <v>205</v>
      </c>
      <c r="B5835" t="s">
        <v>3468</v>
      </c>
      <c r="C5835" t="s">
        <v>13729</v>
      </c>
      <c r="D5835" t="s">
        <v>23888</v>
      </c>
      <c r="E5835" t="s">
        <v>2462</v>
      </c>
      <c r="F5835" s="10"/>
      <c r="G5835">
        <v>2018</v>
      </c>
      <c r="J5835">
        <v>0.51809542454172097</v>
      </c>
      <c r="L5835" t="s">
        <v>34717</v>
      </c>
      <c r="M5835">
        <v>29343222</v>
      </c>
      <c r="Q5835" s="10"/>
      <c r="R5835" s="11">
        <f t="shared" si="182"/>
        <v>0</v>
      </c>
      <c r="U5835" s="11">
        <f t="shared" si="183"/>
        <v>0</v>
      </c>
      <c r="Y5835" s="11">
        <f>IF(SUM(Tableau1[[#This Row],[Other access]:[Sci-hub access]])&gt;=1,1,0)</f>
        <v>0</v>
      </c>
      <c r="Z5835" s="12">
        <f>IF(OR(Tableau1[[#This Row],[Access R1 + S1+ T1 ]]&gt;=1,Tableau1[[#This Row],[Access V1 +W1 + X1]]&gt;=1),1,0)</f>
        <v>0</v>
      </c>
      <c r="AB5835" s="10" t="str">
        <f>Tableau1[[#This Row],[DOI]]</f>
        <v>doi: 10.1186/s12886-018-0677-6</v>
      </c>
      <c r="AC5835" s="13" t="str">
        <f>Tableau1[[#This Row],[Authors]]&amp;", "&amp;Tableau1[[#This Row],[Title]]&amp;" "&amp;Tableau1[[#This Row],[Journal]]&amp;". "&amp;Tableau1[[#This Row],[Year]]</f>
        <v>Liu B, Li Y, Li T, Lin Y, Ma W, Lu L., Transscleral tunnel incision related arterial hemorrhage in 23-gauge Vitrectomy: case report. BMC Ophthalmol. 2018</v>
      </c>
    </row>
    <row r="5836" spans="1:29" x14ac:dyDescent="0.3">
      <c r="A5836">
        <v>9927</v>
      </c>
      <c r="B5836" t="s">
        <v>12454</v>
      </c>
      <c r="C5836" t="s">
        <v>22624</v>
      </c>
      <c r="D5836" t="s">
        <v>32902</v>
      </c>
      <c r="E5836" t="s">
        <v>2479</v>
      </c>
      <c r="F5836" s="10"/>
      <c r="G5836">
        <v>2017</v>
      </c>
      <c r="J5836">
        <v>0.51817468126895616</v>
      </c>
      <c r="L5836" t="e">
        <v>#VALUE!</v>
      </c>
      <c r="M5836">
        <v>27538195</v>
      </c>
      <c r="Q5836" s="10"/>
      <c r="R5836" s="11">
        <f t="shared" si="182"/>
        <v>0</v>
      </c>
      <c r="U5836" s="11">
        <f t="shared" si="183"/>
        <v>0</v>
      </c>
      <c r="Y5836" s="11">
        <f>IF(SUM(Tableau1[[#This Row],[Other access]:[Sci-hub access]])&gt;=1,1,0)</f>
        <v>0</v>
      </c>
      <c r="Z5836" s="12">
        <f>IF(OR(Tableau1[[#This Row],[Access R1 + S1+ T1 ]]&gt;=1,Tableau1[[#This Row],[Access V1 +W1 + X1]]&gt;=1),1,0)</f>
        <v>0</v>
      </c>
      <c r="AB5836" s="10" t="e">
        <f>Tableau1[[#This Row],[DOI]]</f>
        <v>#VALUE!</v>
      </c>
      <c r="AC5836" s="13" t="str">
        <f>Tableau1[[#This Row],[Authors]]&amp;", "&amp;Tableau1[[#This Row],[Title]]&amp;" "&amp;Tableau1[[#This Row],[Journal]]&amp;". "&amp;Tableau1[[#This Row],[Year]]</f>
        <v>López-Miguel A, Gutiérrez-Gutiérrez S, García-Vázquez C, Enríquez-de-Salamanca A., RNA Collection From Human Conjunctival Epithelial Cells Obtained With a New Device for Impression Cytology. Cornea. 2017</v>
      </c>
    </row>
    <row r="5837" spans="1:29" ht="28.8" x14ac:dyDescent="0.3">
      <c r="A5837">
        <v>3783</v>
      </c>
      <c r="B5837" t="s">
        <v>6951</v>
      </c>
      <c r="C5837" t="s">
        <v>17191</v>
      </c>
      <c r="D5837" t="s">
        <v>27375</v>
      </c>
      <c r="E5837" t="s">
        <v>2662</v>
      </c>
      <c r="F5837" s="10"/>
      <c r="G5837">
        <v>2017</v>
      </c>
      <c r="J5837">
        <v>0.51820005529850854</v>
      </c>
      <c r="L5837" t="s">
        <v>38227</v>
      </c>
      <c r="M5837">
        <v>28533443</v>
      </c>
      <c r="Q5837" s="10"/>
      <c r="R5837" s="11">
        <f t="shared" si="182"/>
        <v>0</v>
      </c>
      <c r="U5837" s="11">
        <f t="shared" si="183"/>
        <v>0</v>
      </c>
      <c r="Y5837" s="11">
        <f>IF(SUM(Tableau1[[#This Row],[Other access]:[Sci-hub access]])&gt;=1,1,0)</f>
        <v>0</v>
      </c>
      <c r="Z5837" s="12">
        <f>IF(OR(Tableau1[[#This Row],[Access R1 + S1+ T1 ]]&gt;=1,Tableau1[[#This Row],[Access V1 +W1 + X1]]&gt;=1),1,0)</f>
        <v>0</v>
      </c>
      <c r="AB5837" s="10" t="str">
        <f>Tableau1[[#This Row],[DOI]]</f>
        <v>doi: 10.4049/jimmunol.1600483</v>
      </c>
      <c r="AC5837" s="13" t="str">
        <f>Tableau1[[#This Row],[Authors]]&amp;", "&amp;Tableau1[[#This Row],[Title]]&amp;" "&amp;Tableau1[[#This Row],[Journal]]&amp;". "&amp;Tableau1[[#This Row],[Year]]</f>
        <v>Csincsi ÁI, Szabó Z, Bánlaki Z, Uzonyi B, Cserhalmi M, Kárpáti É, Tortajada A, Caesar JJE, Prohászka Z, Jokiranta TS, Lea SM, Rodríguez de Córdoba S, Józsi M., FHR-1 Binds to C-Reactive Protein and Enhances Rather than Inhibits Complement Activation. J Immunol. 2017</v>
      </c>
    </row>
    <row r="5838" spans="1:29" x14ac:dyDescent="0.3">
      <c r="A5838">
        <v>10455</v>
      </c>
      <c r="B5838" t="s">
        <v>12942</v>
      </c>
      <c r="C5838" t="s">
        <v>23109</v>
      </c>
      <c r="D5838" t="s">
        <v>33395</v>
      </c>
      <c r="E5838" t="s">
        <v>2457</v>
      </c>
      <c r="F5838" s="10"/>
      <c r="G5838">
        <v>2017</v>
      </c>
      <c r="J5838">
        <v>0.51838010907405441</v>
      </c>
      <c r="L5838" t="s">
        <v>44705</v>
      </c>
      <c r="M5838">
        <v>27285287</v>
      </c>
      <c r="Q5838" s="10"/>
      <c r="R5838" s="11">
        <f t="shared" si="182"/>
        <v>0</v>
      </c>
      <c r="U5838" s="11">
        <f t="shared" si="183"/>
        <v>0</v>
      </c>
      <c r="Y5838" s="11">
        <f>IF(SUM(Tableau1[[#This Row],[Other access]:[Sci-hub access]])&gt;=1,1,0)</f>
        <v>0</v>
      </c>
      <c r="Z5838" s="12">
        <f>IF(OR(Tableau1[[#This Row],[Access R1 + S1+ T1 ]]&gt;=1,Tableau1[[#This Row],[Access V1 +W1 + X1]]&gt;=1),1,0)</f>
        <v>0</v>
      </c>
      <c r="AB5838" s="10" t="str">
        <f>Tableau1[[#This Row],[DOI]]</f>
        <v>doi: 10.1097/ICB.0000000000000347</v>
      </c>
      <c r="AC5838" s="13" t="str">
        <f>Tableau1[[#This Row],[Authors]]&amp;", "&amp;Tableau1[[#This Row],[Title]]&amp;" "&amp;Tableau1[[#This Row],[Journal]]&amp;". "&amp;Tableau1[[#This Row],[Year]]</f>
        <v>Russell-Hermanns DS, Newman DK., RHEGMATOGENOUS RETINAL DETACHMENT: A RARE OCULAR MANIFESTATION OF PROTEUS SYNDROME. Retin Cases Brief Rep. 2017</v>
      </c>
    </row>
    <row r="5839" spans="1:29" x14ac:dyDescent="0.3">
      <c r="A5839">
        <v>7169</v>
      </c>
      <c r="B5839" t="s">
        <v>10010</v>
      </c>
      <c r="C5839" t="s">
        <v>20212</v>
      </c>
      <c r="D5839" t="s">
        <v>30444</v>
      </c>
      <c r="E5839" t="s">
        <v>2447</v>
      </c>
      <c r="F5839" s="10"/>
      <c r="G5839">
        <v>2018</v>
      </c>
      <c r="J5839">
        <v>0.51841399894808227</v>
      </c>
      <c r="L5839" t="s">
        <v>41525</v>
      </c>
      <c r="M5839">
        <v>28121718</v>
      </c>
      <c r="Q5839" s="10"/>
      <c r="R5839" s="11">
        <f t="shared" si="182"/>
        <v>0</v>
      </c>
      <c r="U5839" s="11">
        <f t="shared" si="183"/>
        <v>0</v>
      </c>
      <c r="Y5839" s="11">
        <f>IF(SUM(Tableau1[[#This Row],[Other access]:[Sci-hub access]])&gt;=1,1,0)</f>
        <v>0</v>
      </c>
      <c r="Z5839" s="12">
        <f>IF(OR(Tableau1[[#This Row],[Access R1 + S1+ T1 ]]&gt;=1,Tableau1[[#This Row],[Access V1 +W1 + X1]]&gt;=1),1,0)</f>
        <v>0</v>
      </c>
      <c r="AB5839" s="10" t="str">
        <f>Tableau1[[#This Row],[DOI]]</f>
        <v>doi: 10.1097/IOP.0000000000000859</v>
      </c>
      <c r="AC5839" s="13" t="str">
        <f>Tableau1[[#This Row],[Authors]]&amp;", "&amp;Tableau1[[#This Row],[Title]]&amp;" "&amp;Tableau1[[#This Row],[Journal]]&amp;". "&amp;Tableau1[[#This Row],[Year]]</f>
        <v>Starks V, Durand M, Ryan E, Lefebvre D., Human Bot Fly Infestation of the Eyelid. Ophthal Plast Reconstr Surg. 2018</v>
      </c>
    </row>
    <row r="5840" spans="1:29" x14ac:dyDescent="0.3">
      <c r="A5840">
        <v>5703</v>
      </c>
      <c r="B5840" t="s">
        <v>8734</v>
      </c>
      <c r="C5840" t="s">
        <v>18953</v>
      </c>
      <c r="D5840" t="s">
        <v>29164</v>
      </c>
      <c r="E5840" t="s">
        <v>2485</v>
      </c>
      <c r="F5840" s="10"/>
      <c r="G5840">
        <v>2017</v>
      </c>
      <c r="J5840">
        <v>0.5185819175877816</v>
      </c>
      <c r="L5840" t="s">
        <v>40086</v>
      </c>
      <c r="M5840">
        <v>28296615</v>
      </c>
      <c r="Q5840" s="10"/>
      <c r="R5840" s="11">
        <f t="shared" si="182"/>
        <v>0</v>
      </c>
      <c r="U5840" s="11">
        <f t="shared" si="183"/>
        <v>0</v>
      </c>
      <c r="Y5840" s="11">
        <f>IF(SUM(Tableau1[[#This Row],[Other access]:[Sci-hub access]])&gt;=1,1,0)</f>
        <v>0</v>
      </c>
      <c r="Z5840" s="12">
        <f>IF(OR(Tableau1[[#This Row],[Access R1 + S1+ T1 ]]&gt;=1,Tableau1[[#This Row],[Access V1 +W1 + X1]]&gt;=1),1,0)</f>
        <v>0</v>
      </c>
      <c r="AB5840" s="10" t="str">
        <f>Tableau1[[#This Row],[DOI]]</f>
        <v>doi: 10.1056/NEJMicm1516330</v>
      </c>
      <c r="AC5840" s="13" t="str">
        <f>Tableau1[[#This Row],[Authors]]&amp;", "&amp;Tableau1[[#This Row],[Title]]&amp;" "&amp;Tableau1[[#This Row],[Journal]]&amp;". "&amp;Tableau1[[#This Row],[Year]]</f>
        <v>Li S, Liang L., Protruding Iris Collarette. N Engl J Med. 2017</v>
      </c>
    </row>
    <row r="5841" spans="1:29" x14ac:dyDescent="0.3">
      <c r="A5841">
        <v>5741</v>
      </c>
      <c r="B5841" t="s">
        <v>8768</v>
      </c>
      <c r="C5841" t="s">
        <v>18986</v>
      </c>
      <c r="D5841" t="s">
        <v>29198</v>
      </c>
      <c r="E5841" t="s">
        <v>34278</v>
      </c>
      <c r="F5841" s="10"/>
      <c r="G5841">
        <v>2017</v>
      </c>
      <c r="J5841">
        <v>0.51858269193881923</v>
      </c>
      <c r="L5841" t="s">
        <v>40123</v>
      </c>
      <c r="M5841">
        <v>28291478</v>
      </c>
      <c r="Q5841" s="10"/>
      <c r="R5841" s="11">
        <f t="shared" si="182"/>
        <v>0</v>
      </c>
      <c r="U5841" s="11">
        <f t="shared" si="183"/>
        <v>0</v>
      </c>
      <c r="Y5841" s="11">
        <f>IF(SUM(Tableau1[[#This Row],[Other access]:[Sci-hub access]])&gt;=1,1,0)</f>
        <v>0</v>
      </c>
      <c r="Z5841" s="12">
        <f>IF(OR(Tableau1[[#This Row],[Access R1 + S1+ T1 ]]&gt;=1,Tableau1[[#This Row],[Access V1 +W1 + X1]]&gt;=1),1,0)</f>
        <v>0</v>
      </c>
      <c r="AB5841" s="10" t="str">
        <f>Tableau1[[#This Row],[DOI]]</f>
        <v>doi: 10.7205/MILMED-D-16-00042</v>
      </c>
      <c r="AC5841" s="13" t="str">
        <f>Tableau1[[#This Row],[Authors]]&amp;", "&amp;Tableau1[[#This Row],[Title]]&amp;" "&amp;Tableau1[[#This Row],[Journal]]&amp;". "&amp;Tableau1[[#This Row],[Year]]</f>
        <v>Williams ST, Harding TH, Statz JK, Martin JS., Blast Wave Dynamics at the Cornea as a Function of Eye Protection Form and Fit. Mil Med. 2017</v>
      </c>
    </row>
    <row r="5842" spans="1:29" x14ac:dyDescent="0.3">
      <c r="A5842">
        <v>2833</v>
      </c>
      <c r="B5842" t="s">
        <v>6036</v>
      </c>
      <c r="C5842" t="s">
        <v>16282</v>
      </c>
      <c r="D5842" t="s">
        <v>26460</v>
      </c>
      <c r="E5842" t="s">
        <v>2441</v>
      </c>
      <c r="F5842" s="10"/>
      <c r="G5842">
        <v>2017</v>
      </c>
      <c r="J5842">
        <v>0.51862232846464729</v>
      </c>
      <c r="L5842" t="s">
        <v>37292</v>
      </c>
      <c r="M5842">
        <v>28676280</v>
      </c>
      <c r="Q5842" s="10"/>
      <c r="R5842" s="11">
        <f t="shared" si="182"/>
        <v>0</v>
      </c>
      <c r="U5842" s="11">
        <f t="shared" si="183"/>
        <v>0</v>
      </c>
      <c r="Y5842" s="11">
        <f>IF(SUM(Tableau1[[#This Row],[Other access]:[Sci-hub access]])&gt;=1,1,0)</f>
        <v>0</v>
      </c>
      <c r="Z5842" s="12">
        <f>IF(OR(Tableau1[[#This Row],[Access R1 + S1+ T1 ]]&gt;=1,Tableau1[[#This Row],[Access V1 +W1 + X1]]&gt;=1),1,0)</f>
        <v>0</v>
      </c>
      <c r="AB5842" s="10" t="str">
        <f>Tableau1[[#This Row],[DOI]]</f>
        <v>doi: 10.1016/j.ophtha.2017.04.035</v>
      </c>
      <c r="AC5842" s="13" t="str">
        <f>Tableau1[[#This Row],[Authors]]&amp;", "&amp;Tableau1[[#This Row],[Title]]&amp;" "&amp;Tableau1[[#This Row],[Journal]]&amp;". "&amp;Tableau1[[#This Row],[Year]]</f>
        <v>Yohannan J, Wang J, Brown J, Chauhan BC, Boland MV, Friedman DS, Ramulu PY., Evidence-based Criteria for Assessment of Visual Field Reliability. Ophthalmology. 2017</v>
      </c>
    </row>
    <row r="5843" spans="1:29" ht="28.8" x14ac:dyDescent="0.3">
      <c r="A5843">
        <v>4396</v>
      </c>
      <c r="B5843" t="s">
        <v>386</v>
      </c>
      <c r="C5843" t="s">
        <v>387</v>
      </c>
      <c r="D5843" t="s">
        <v>388</v>
      </c>
      <c r="E5843" t="s">
        <v>2688</v>
      </c>
      <c r="F5843" s="10"/>
      <c r="G5843">
        <v>2017</v>
      </c>
      <c r="J5843">
        <v>0.5186225052663157</v>
      </c>
      <c r="L5843" t="s">
        <v>38819</v>
      </c>
      <c r="M5843">
        <v>28448404</v>
      </c>
      <c r="Q5843" s="10"/>
      <c r="R5843" s="11">
        <f t="shared" si="182"/>
        <v>0</v>
      </c>
      <c r="U5843" s="11">
        <f t="shared" si="183"/>
        <v>0</v>
      </c>
      <c r="Y5843" s="11">
        <f>IF(SUM(Tableau1[[#This Row],[Other access]:[Sci-hub access]])&gt;=1,1,0)</f>
        <v>0</v>
      </c>
      <c r="Z5843" s="12">
        <f>IF(OR(Tableau1[[#This Row],[Access R1 + S1+ T1 ]]&gt;=1,Tableau1[[#This Row],[Access V1 +W1 + X1]]&gt;=1),1,0)</f>
        <v>0</v>
      </c>
      <c r="AB5843" s="10" t="str">
        <f>Tableau1[[#This Row],[DOI]]</f>
        <v>doi: 10.1097/RCT.0000000000000598</v>
      </c>
      <c r="AC5843" s="13" t="str">
        <f>Tableau1[[#This Row],[Authors]]&amp;", "&amp;Tableau1[[#This Row],[Title]]&amp;" "&amp;Tableau1[[#This Row],[Journal]]&amp;". "&amp;Tableau1[[#This Row],[Year]]</f>
        <v>Wei W, Jia G, von Tengg-Kobligk H, Heverhagen JT, Abdel-Rahman M, Wei L, Christoforidis JB, Davidorf F, Knopp MV., Dynamic Contrast-Enhanced Magnetic Resonance Imaging of Ocular Melanoma as a Tool to Predict Metastatic Potential. J Comput Assist Tomogr. 2017</v>
      </c>
    </row>
    <row r="5844" spans="1:29" x14ac:dyDescent="0.3">
      <c r="A5844">
        <v>6844</v>
      </c>
      <c r="B5844" t="s">
        <v>9721</v>
      </c>
      <c r="C5844" t="s">
        <v>19925</v>
      </c>
      <c r="D5844" t="s">
        <v>30155</v>
      </c>
      <c r="E5844" t="s">
        <v>2523</v>
      </c>
      <c r="F5844" s="10"/>
      <c r="G5844">
        <v>2017</v>
      </c>
      <c r="J5844">
        <v>0.51875704873028838</v>
      </c>
      <c r="L5844" t="s">
        <v>41204</v>
      </c>
      <c r="M5844">
        <v>28157222</v>
      </c>
      <c r="Q5844" s="10"/>
      <c r="R5844" s="11">
        <f t="shared" si="182"/>
        <v>0</v>
      </c>
      <c r="U5844" s="11">
        <f t="shared" si="183"/>
        <v>0</v>
      </c>
      <c r="Y5844" s="11">
        <f>IF(SUM(Tableau1[[#This Row],[Other access]:[Sci-hub access]])&gt;=1,1,0)</f>
        <v>0</v>
      </c>
      <c r="Z5844" s="12">
        <f>IF(OR(Tableau1[[#This Row],[Access R1 + S1+ T1 ]]&gt;=1,Tableau1[[#This Row],[Access V1 +W1 + X1]]&gt;=1),1,0)</f>
        <v>0</v>
      </c>
      <c r="AB5844" s="10" t="str">
        <f>Tableau1[[#This Row],[DOI]]</f>
        <v>doi: 10.1038/eye.2016.309</v>
      </c>
      <c r="AC5844" s="13" t="str">
        <f>Tableau1[[#This Row],[Authors]]&amp;", "&amp;Tableau1[[#This Row],[Title]]&amp;" "&amp;Tableau1[[#This Row],[Journal]]&amp;". "&amp;Tableau1[[#This Row],[Year]]</f>
        <v>Morrice E, Johnson AP, Marinier JA, Wittich W., Assessment of the Apple iPad as a low-vision reading aid. Eye (Lond). 2017</v>
      </c>
    </row>
    <row r="5845" spans="1:29" x14ac:dyDescent="0.3">
      <c r="A5845">
        <v>3430</v>
      </c>
      <c r="B5845" t="s">
        <v>6605</v>
      </c>
      <c r="C5845" t="s">
        <v>16848</v>
      </c>
      <c r="D5845" t="s">
        <v>27029</v>
      </c>
      <c r="E5845" t="s">
        <v>2443</v>
      </c>
      <c r="F5845" s="10"/>
      <c r="G5845">
        <v>2017</v>
      </c>
      <c r="J5845">
        <v>0.5188912016667202</v>
      </c>
      <c r="L5845" t="s">
        <v>37879</v>
      </c>
      <c r="M5845">
        <v>28586916</v>
      </c>
      <c r="Q5845" s="10"/>
      <c r="R5845" s="11">
        <f t="shared" si="182"/>
        <v>0</v>
      </c>
      <c r="U5845" s="11">
        <f t="shared" si="183"/>
        <v>0</v>
      </c>
      <c r="Y5845" s="11">
        <f>IF(SUM(Tableau1[[#This Row],[Other access]:[Sci-hub access]])&gt;=1,1,0)</f>
        <v>0</v>
      </c>
      <c r="Z5845" s="12">
        <f>IF(OR(Tableau1[[#This Row],[Access R1 + S1+ T1 ]]&gt;=1,Tableau1[[#This Row],[Access V1 +W1 + X1]]&gt;=1),1,0)</f>
        <v>0</v>
      </c>
      <c r="AB5845" s="10" t="str">
        <f>Tableau1[[#This Row],[DOI]]</f>
        <v>doi: 10.1167/iovs.16-21355</v>
      </c>
      <c r="AC5845" s="13" t="str">
        <f>Tableau1[[#This Row],[Authors]]&amp;", "&amp;Tableau1[[#This Row],[Title]]&amp;" "&amp;Tableau1[[#This Row],[Journal]]&amp;". "&amp;Tableau1[[#This Row],[Year]]</f>
        <v>Tien T, Zhang J, Muto T, Kim D, Sarthy VP, Roy S., High Glucose Induces Mitochondrial Dysfunction in Retinal Müller Cells: Implications for Diabetic Retinopathy. Invest Ophthalmol Vis Sci. 2017</v>
      </c>
    </row>
    <row r="5846" spans="1:29" x14ac:dyDescent="0.3">
      <c r="A5846">
        <v>2397</v>
      </c>
      <c r="B5846" t="s">
        <v>5623</v>
      </c>
      <c r="C5846" t="s">
        <v>15868</v>
      </c>
      <c r="D5846" t="s">
        <v>26045</v>
      </c>
      <c r="E5846" t="s">
        <v>2613</v>
      </c>
      <c r="F5846" s="10"/>
      <c r="G5846">
        <v>2017</v>
      </c>
      <c r="J5846">
        <v>0.51893907710566389</v>
      </c>
      <c r="L5846" t="s">
        <v>36862</v>
      </c>
      <c r="M5846">
        <v>28752694</v>
      </c>
      <c r="Q5846" s="10"/>
      <c r="R5846" s="11">
        <f t="shared" si="182"/>
        <v>0</v>
      </c>
      <c r="U5846" s="11">
        <f t="shared" si="183"/>
        <v>0</v>
      </c>
      <c r="Y5846" s="11">
        <f>IF(SUM(Tableau1[[#This Row],[Other access]:[Sci-hub access]])&gt;=1,1,0)</f>
        <v>0</v>
      </c>
      <c r="Z5846" s="12">
        <f>IF(OR(Tableau1[[#This Row],[Access R1 + S1+ T1 ]]&gt;=1,Tableau1[[#This Row],[Access V1 +W1 + X1]]&gt;=1),1,0)</f>
        <v>0</v>
      </c>
      <c r="AB5846" s="10" t="str">
        <f>Tableau1[[#This Row],[DOI]]</f>
        <v>doi: 10.3341/kjo.2016.0024</v>
      </c>
      <c r="AC5846" s="13" t="str">
        <f>Tableau1[[#This Row],[Authors]]&amp;", "&amp;Tableau1[[#This Row],[Title]]&amp;" "&amp;Tableau1[[#This Row],[Journal]]&amp;". "&amp;Tableau1[[#This Row],[Year]]</f>
        <v>Park SW, Kwon HJ, Byon IS, Lee JE, Oum BS., Impact of Age on Scleral Buckling Surgery for Rhegmatogenous Retinal Detachment. Korean J Ophthalmol. 2017</v>
      </c>
    </row>
    <row r="5847" spans="1:29" x14ac:dyDescent="0.3">
      <c r="A5847">
        <v>2071</v>
      </c>
      <c r="B5847" t="s">
        <v>5310</v>
      </c>
      <c r="C5847" t="s">
        <v>15555</v>
      </c>
      <c r="D5847" t="s">
        <v>25732</v>
      </c>
      <c r="E5847" t="s">
        <v>2511</v>
      </c>
      <c r="F5847" s="10"/>
      <c r="G5847">
        <v>2017</v>
      </c>
      <c r="J5847">
        <v>0.51912381979069111</v>
      </c>
      <c r="L5847" t="s">
        <v>36542</v>
      </c>
      <c r="M5847">
        <v>28820171</v>
      </c>
      <c r="Q5847" s="10"/>
      <c r="R5847" s="11">
        <f t="shared" si="182"/>
        <v>0</v>
      </c>
      <c r="U5847" s="11">
        <f t="shared" si="183"/>
        <v>0</v>
      </c>
      <c r="Y5847" s="11">
        <f>IF(SUM(Tableau1[[#This Row],[Other access]:[Sci-hub access]])&gt;=1,1,0)</f>
        <v>0</v>
      </c>
      <c r="Z5847" s="12">
        <f>IF(OR(Tableau1[[#This Row],[Access R1 + S1+ T1 ]]&gt;=1,Tableau1[[#This Row],[Access V1 +W1 + X1]]&gt;=1),1,0)</f>
        <v>0</v>
      </c>
      <c r="AB5847" s="10" t="str">
        <f>Tableau1[[#This Row],[DOI]]</f>
        <v>doi: 10.4103/ijo.IJO_316_16</v>
      </c>
      <c r="AC5847" s="13" t="str">
        <f>Tableau1[[#This Row],[Authors]]&amp;", "&amp;Tableau1[[#This Row],[Title]]&amp;" "&amp;Tableau1[[#This Row],[Journal]]&amp;". "&amp;Tableau1[[#This Row],[Year]]</f>
        <v>Das D, Deka P, Bhattacharjee K, Barman MJ, Bhattacharjee H, Misra D, Saxena RK, Bhattacharyya A, Deka A., Molecular pathologic interpretation of new retinoblastoma rosettes. Indian J Ophthalmol. 2017</v>
      </c>
    </row>
    <row r="5848" spans="1:29" x14ac:dyDescent="0.3">
      <c r="A5848">
        <v>9949</v>
      </c>
      <c r="B5848" t="s">
        <v>12475</v>
      </c>
      <c r="C5848" t="s">
        <v>22644</v>
      </c>
      <c r="D5848" t="s">
        <v>32923</v>
      </c>
      <c r="E5848" t="s">
        <v>2447</v>
      </c>
      <c r="F5848" s="10"/>
      <c r="G5848">
        <v>2017</v>
      </c>
      <c r="J5848">
        <v>0.51935763105929023</v>
      </c>
      <c r="L5848" t="s">
        <v>44207</v>
      </c>
      <c r="M5848">
        <v>27533513</v>
      </c>
      <c r="Q5848" s="10"/>
      <c r="R5848" s="11">
        <f t="shared" si="182"/>
        <v>0</v>
      </c>
      <c r="U5848" s="11">
        <f t="shared" si="183"/>
        <v>0</v>
      </c>
      <c r="Y5848" s="11">
        <f>IF(SUM(Tableau1[[#This Row],[Other access]:[Sci-hub access]])&gt;=1,1,0)</f>
        <v>0</v>
      </c>
      <c r="Z5848" s="12">
        <f>IF(OR(Tableau1[[#This Row],[Access R1 + S1+ T1 ]]&gt;=1,Tableau1[[#This Row],[Access V1 +W1 + X1]]&gt;=1),1,0)</f>
        <v>0</v>
      </c>
      <c r="AB5848" s="10" t="str">
        <f>Tableau1[[#This Row],[DOI]]</f>
        <v>doi: 10.1097/IOP.0000000000000769</v>
      </c>
      <c r="AC5848" s="13" t="str">
        <f>Tableau1[[#This Row],[Authors]]&amp;", "&amp;Tableau1[[#This Row],[Title]]&amp;" "&amp;Tableau1[[#This Row],[Journal]]&amp;". "&amp;Tableau1[[#This Row],[Year]]</f>
        <v>Mishra K, Hu KY, Kamal S, Andron A, Della Rocca RC, Ali MJ, Nair AG., Dacryolithiasis: A Review. Ophthal Plast Reconstr Surg. 2017</v>
      </c>
    </row>
    <row r="5849" spans="1:29" x14ac:dyDescent="0.3">
      <c r="A5849">
        <v>8147</v>
      </c>
      <c r="B5849" t="s">
        <v>10862</v>
      </c>
      <c r="C5849" t="s">
        <v>21050</v>
      </c>
      <c r="D5849" t="s">
        <v>31300</v>
      </c>
      <c r="E5849" t="s">
        <v>2769</v>
      </c>
      <c r="F5849" s="10"/>
      <c r="G5849">
        <v>2017</v>
      </c>
      <c r="J5849">
        <v>0.51950205200873034</v>
      </c>
      <c r="L5849" t="s">
        <v>42494</v>
      </c>
      <c r="M5849">
        <v>27988882</v>
      </c>
      <c r="Q5849" s="10"/>
      <c r="R5849" s="11">
        <f t="shared" si="182"/>
        <v>0</v>
      </c>
      <c r="U5849" s="11">
        <f t="shared" si="183"/>
        <v>0</v>
      </c>
      <c r="Y5849" s="11">
        <f>IF(SUM(Tableau1[[#This Row],[Other access]:[Sci-hub access]])&gt;=1,1,0)</f>
        <v>0</v>
      </c>
      <c r="Z5849" s="12">
        <f>IF(OR(Tableau1[[#This Row],[Access R1 + S1+ T1 ]]&gt;=1,Tableau1[[#This Row],[Access V1 +W1 + X1]]&gt;=1),1,0)</f>
        <v>0</v>
      </c>
      <c r="AB5849" s="10" t="str">
        <f>Tableau1[[#This Row],[DOI]]</f>
        <v>doi: 10.1007/s12272-016-0872-z</v>
      </c>
      <c r="AC5849" s="13" t="str">
        <f>Tableau1[[#This Row],[Authors]]&amp;", "&amp;Tableau1[[#This Row],[Title]]&amp;" "&amp;Tableau1[[#This Row],[Journal]]&amp;". "&amp;Tableau1[[#This Row],[Year]]</f>
        <v>Kim SR, Suh W., Beneficial effects of the Src inhibitor, dasatinib, on breakdown of the blood-retinal barrier. Arch Pharm Res. 2017</v>
      </c>
    </row>
    <row r="5850" spans="1:29" ht="28.8" x14ac:dyDescent="0.3">
      <c r="A5850">
        <v>8674</v>
      </c>
      <c r="B5850" t="s">
        <v>1769</v>
      </c>
      <c r="C5850" t="s">
        <v>1770</v>
      </c>
      <c r="D5850" t="s">
        <v>1771</v>
      </c>
      <c r="E5850" t="s">
        <v>3039</v>
      </c>
      <c r="F5850" s="10"/>
      <c r="G5850">
        <v>2017</v>
      </c>
      <c r="J5850">
        <v>0.51987083480006968</v>
      </c>
      <c r="L5850" t="s">
        <v>43010</v>
      </c>
      <c r="M5850">
        <v>27864740</v>
      </c>
      <c r="Q5850" s="10"/>
      <c r="R5850" s="11">
        <f t="shared" si="182"/>
        <v>0</v>
      </c>
      <c r="U5850" s="11">
        <f t="shared" si="183"/>
        <v>0</v>
      </c>
      <c r="Y5850" s="11">
        <f>IF(SUM(Tableau1[[#This Row],[Other access]:[Sci-hub access]])&gt;=1,1,0)</f>
        <v>0</v>
      </c>
      <c r="Z5850" s="12">
        <f>IF(OR(Tableau1[[#This Row],[Access R1 + S1+ T1 ]]&gt;=1,Tableau1[[#This Row],[Access V1 +W1 + X1]]&gt;=1),1,0)</f>
        <v>0</v>
      </c>
      <c r="AB5850" s="10" t="str">
        <f>Tableau1[[#This Row],[DOI]]</f>
        <v>doi: 10.1007/s12253-016-0151-9</v>
      </c>
      <c r="AC5850" s="13" t="str">
        <f>Tableau1[[#This Row],[Authors]]&amp;", "&amp;Tableau1[[#This Row],[Title]]&amp;" "&amp;Tableau1[[#This Row],[Journal]]&amp;". "&amp;Tableau1[[#This Row],[Year]]</f>
        <v>Gaál Z, Oláh É, Rejtő L, Bálint BL, Csernoch L., Expression Levels of Warburg-Effect Related microRNAs Correlate with each Other and that of Histone Deacetylase Enzymes in Adult Hematological Malignancies with Emphasis on Acute Myeloid Leukemia. Pathol Oncol Res. 2017</v>
      </c>
    </row>
    <row r="5851" spans="1:29" x14ac:dyDescent="0.3">
      <c r="A5851">
        <v>4764</v>
      </c>
      <c r="B5851" t="s">
        <v>7870</v>
      </c>
      <c r="C5851" t="s">
        <v>18100</v>
      </c>
      <c r="D5851" t="s">
        <v>28300</v>
      </c>
      <c r="E5851" t="s">
        <v>2468</v>
      </c>
      <c r="F5851" s="10"/>
      <c r="G5851">
        <v>2017</v>
      </c>
      <c r="J5851">
        <v>0.52008838685270042</v>
      </c>
      <c r="L5851" t="s">
        <v>39179</v>
      </c>
      <c r="M5851">
        <v>28410253</v>
      </c>
      <c r="Q5851" s="10"/>
      <c r="R5851" s="11">
        <f t="shared" si="182"/>
        <v>0</v>
      </c>
      <c r="U5851" s="11">
        <f t="shared" si="183"/>
        <v>0</v>
      </c>
      <c r="Y5851" s="11">
        <f>IF(SUM(Tableau1[[#This Row],[Other access]:[Sci-hub access]])&gt;=1,1,0)</f>
        <v>0</v>
      </c>
      <c r="Z5851" s="12">
        <f>IF(OR(Tableau1[[#This Row],[Access R1 + S1+ T1 ]]&gt;=1,Tableau1[[#This Row],[Access V1 +W1 + X1]]&gt;=1),1,0)</f>
        <v>0</v>
      </c>
      <c r="AB5851" s="10" t="str">
        <f>Tableau1[[#This Row],[DOI]]</f>
        <v>doi: 10.1097/IJG.0000000000000680</v>
      </c>
      <c r="AC5851" s="13" t="str">
        <f>Tableau1[[#This Row],[Authors]]&amp;", "&amp;Tableau1[[#This Row],[Title]]&amp;" "&amp;Tableau1[[#This Row],[Journal]]&amp;". "&amp;Tableau1[[#This Row],[Year]]</f>
        <v>Shin JW, Sung KR, Lee J, Kwon J., Factors Associated With Visual Field Progression in Cirrus Optical Coherence Tomography-guided Progression Analysis: A Topographic Approach. J Glaucoma. 2017</v>
      </c>
    </row>
    <row r="5852" spans="1:29" ht="28.8" x14ac:dyDescent="0.3">
      <c r="A5852">
        <v>9310</v>
      </c>
      <c r="B5852" t="s">
        <v>11889</v>
      </c>
      <c r="C5852" t="s">
        <v>22066</v>
      </c>
      <c r="D5852" t="s">
        <v>32333</v>
      </c>
      <c r="E5852" t="s">
        <v>2490</v>
      </c>
      <c r="F5852" s="10"/>
      <c r="G5852">
        <v>2017</v>
      </c>
      <c r="J5852">
        <v>0.52011049255482344</v>
      </c>
      <c r="L5852" t="s">
        <v>43607</v>
      </c>
      <c r="M5852">
        <v>27746298</v>
      </c>
      <c r="Q5852" s="10"/>
      <c r="R5852" s="11">
        <f t="shared" si="182"/>
        <v>0</v>
      </c>
      <c r="U5852" s="11">
        <f t="shared" si="183"/>
        <v>0</v>
      </c>
      <c r="Y5852" s="11">
        <f>IF(SUM(Tableau1[[#This Row],[Other access]:[Sci-hub access]])&gt;=1,1,0)</f>
        <v>0</v>
      </c>
      <c r="Z5852" s="12">
        <f>IF(OR(Tableau1[[#This Row],[Access R1 + S1+ T1 ]]&gt;=1,Tableau1[[#This Row],[Access V1 +W1 + X1]]&gt;=1),1,0)</f>
        <v>0</v>
      </c>
      <c r="AB5852" s="10" t="str">
        <f>Tableau1[[#This Row],[DOI]]</f>
        <v>doi: 10.1016/j.ajo.2016.09.038</v>
      </c>
      <c r="AC5852" s="13" t="str">
        <f>Tableau1[[#This Row],[Authors]]&amp;", "&amp;Tableau1[[#This Row],[Title]]&amp;" "&amp;Tableau1[[#This Row],[Journal]]&amp;". "&amp;Tableau1[[#This Row],[Year]]</f>
        <v>Eleftheriadou M, Vazquez-Alfageme C, Citu CM, Crosby-Nwaobi R, Sivaprasad S, Hykin P, Hamilton RD, Patel PJ., Long-Term Outcomes of Aflibercept Treatment for Neovascular Age-Related Macular Degeneration in a Clinical Setting. Am J Ophthalmol. 2017</v>
      </c>
    </row>
    <row r="5853" spans="1:29" x14ac:dyDescent="0.3">
      <c r="A5853">
        <v>459</v>
      </c>
      <c r="B5853" t="s">
        <v>3722</v>
      </c>
      <c r="C5853" t="s">
        <v>13982</v>
      </c>
      <c r="D5853" t="s">
        <v>24142</v>
      </c>
      <c r="E5853" t="s">
        <v>2511</v>
      </c>
      <c r="F5853" s="10"/>
      <c r="G5853">
        <v>2017</v>
      </c>
      <c r="J5853">
        <v>0.52019739106605933</v>
      </c>
      <c r="L5853" t="s">
        <v>34963</v>
      </c>
      <c r="M5853">
        <v>29208841</v>
      </c>
      <c r="Q5853" s="10"/>
      <c r="R5853" s="11">
        <f t="shared" si="182"/>
        <v>0</v>
      </c>
      <c r="U5853" s="11">
        <f t="shared" si="183"/>
        <v>0</v>
      </c>
      <c r="Y5853" s="11">
        <f>IF(SUM(Tableau1[[#This Row],[Other access]:[Sci-hub access]])&gt;=1,1,0)</f>
        <v>0</v>
      </c>
      <c r="Z5853" s="12">
        <f>IF(OR(Tableau1[[#This Row],[Access R1 + S1+ T1 ]]&gt;=1,Tableau1[[#This Row],[Access V1 +W1 + X1]]&gt;=1),1,0)</f>
        <v>0</v>
      </c>
      <c r="AB5853" s="10" t="str">
        <f>Tableau1[[#This Row],[DOI]]</f>
        <v>doi: 10.4103/ijo.IJO_913_17</v>
      </c>
      <c r="AC5853" s="13" t="str">
        <f>Tableau1[[#This Row],[Authors]]&amp;", "&amp;Tableau1[[#This Row],[Title]]&amp;" "&amp;Tableau1[[#This Row],[Journal]]&amp;". "&amp;Tableau1[[#This Row],[Year]]</f>
        <v>Bhattacharjee H, Deshmukh S., Soemmering's ring. Indian J Ophthalmol. 2017</v>
      </c>
    </row>
    <row r="5854" spans="1:29" x14ac:dyDescent="0.3">
      <c r="A5854">
        <v>3538</v>
      </c>
      <c r="B5854" t="s">
        <v>6711</v>
      </c>
      <c r="C5854" t="s">
        <v>16953</v>
      </c>
      <c r="D5854" t="s">
        <v>27135</v>
      </c>
      <c r="E5854" t="s">
        <v>2511</v>
      </c>
      <c r="F5854" s="10"/>
      <c r="G5854">
        <v>2017</v>
      </c>
      <c r="J5854">
        <v>0.52024151971513299</v>
      </c>
      <c r="L5854" t="s">
        <v>37985</v>
      </c>
      <c r="M5854">
        <v>28573995</v>
      </c>
      <c r="Q5854" s="10"/>
      <c r="R5854" s="11">
        <f t="shared" si="182"/>
        <v>0</v>
      </c>
      <c r="U5854" s="11">
        <f t="shared" si="183"/>
        <v>0</v>
      </c>
      <c r="Y5854" s="11">
        <f>IF(SUM(Tableau1[[#This Row],[Other access]:[Sci-hub access]])&gt;=1,1,0)</f>
        <v>0</v>
      </c>
      <c r="Z5854" s="12">
        <f>IF(OR(Tableau1[[#This Row],[Access R1 + S1+ T1 ]]&gt;=1,Tableau1[[#This Row],[Access V1 +W1 + X1]]&gt;=1),1,0)</f>
        <v>0</v>
      </c>
      <c r="AB5854" s="10" t="str">
        <f>Tableau1[[#This Row],[DOI]]</f>
        <v>doi: 10.4103/ijo.IJO_211_17</v>
      </c>
      <c r="AC5854" s="13" t="str">
        <f>Tableau1[[#This Row],[Authors]]&amp;", "&amp;Tableau1[[#This Row],[Title]]&amp;" "&amp;Tableau1[[#This Row],[Journal]]&amp;". "&amp;Tableau1[[#This Row],[Year]]</f>
        <v>Vinekar A, Mangalesh S, Jayadev C, Gilbert C, Dogra M, Shetty B., Impact of expansion of telemedicine screening for retinopathy of prematurity in India. Indian J Ophthalmol. 2017</v>
      </c>
    </row>
    <row r="5855" spans="1:29" x14ac:dyDescent="0.3">
      <c r="A5855">
        <v>896</v>
      </c>
      <c r="B5855" t="s">
        <v>4158</v>
      </c>
      <c r="C5855" t="s">
        <v>14412</v>
      </c>
      <c r="D5855" t="s">
        <v>24579</v>
      </c>
      <c r="E5855" t="s">
        <v>2451</v>
      </c>
      <c r="F5855" s="10"/>
      <c r="G5855">
        <v>2017</v>
      </c>
      <c r="J5855">
        <v>0.52027402077550344</v>
      </c>
      <c r="L5855" t="s">
        <v>35384</v>
      </c>
      <c r="M5855">
        <v>29073261</v>
      </c>
      <c r="Q5855" s="10"/>
      <c r="R5855" s="11">
        <f t="shared" si="182"/>
        <v>0</v>
      </c>
      <c r="U5855" s="11">
        <f t="shared" si="183"/>
        <v>0</v>
      </c>
      <c r="Y5855" s="11">
        <f>IF(SUM(Tableau1[[#This Row],[Other access]:[Sci-hub access]])&gt;=1,1,0)</f>
        <v>0</v>
      </c>
      <c r="Z5855" s="12">
        <f>IF(OR(Tableau1[[#This Row],[Access R1 + S1+ T1 ]]&gt;=1,Tableau1[[#This Row],[Access V1 +W1 + X1]]&gt;=1),1,0)</f>
        <v>0</v>
      </c>
      <c r="AB5855" s="10" t="str">
        <f>Tableau1[[#This Row],[DOI]]</f>
        <v>doi: 10.1371/journal.pone.0187093</v>
      </c>
      <c r="AC5855" s="13" t="str">
        <f>Tableau1[[#This Row],[Authors]]&amp;", "&amp;Tableau1[[#This Row],[Title]]&amp;" "&amp;Tableau1[[#This Row],[Journal]]&amp;". "&amp;Tableau1[[#This Row],[Year]]</f>
        <v>Lee YH, Kim KN, Heo DW, Kang TS, Lee SB, Kim CS., Difference in patterns of retinal ganglion cell damage between primary open-angle glaucoma and non-arteritic anterior ischaemic optic neuropathy. PLoS One. 2017</v>
      </c>
    </row>
    <row r="5856" spans="1:29" x14ac:dyDescent="0.3">
      <c r="A5856">
        <v>9551</v>
      </c>
      <c r="B5856" t="s">
        <v>12113</v>
      </c>
      <c r="C5856" t="s">
        <v>22287</v>
      </c>
      <c r="D5856" t="s">
        <v>32559</v>
      </c>
      <c r="E5856" t="s">
        <v>2479</v>
      </c>
      <c r="F5856" s="10"/>
      <c r="G5856">
        <v>2017</v>
      </c>
      <c r="J5856">
        <v>0.52029186474903599</v>
      </c>
      <c r="L5856" t="e">
        <v>#VALUE!</v>
      </c>
      <c r="M5856">
        <v>27661075</v>
      </c>
      <c r="Q5856" s="10"/>
      <c r="R5856" s="11">
        <f t="shared" si="182"/>
        <v>0</v>
      </c>
      <c r="U5856" s="11">
        <f t="shared" si="183"/>
        <v>0</v>
      </c>
      <c r="Y5856" s="11">
        <f>IF(SUM(Tableau1[[#This Row],[Other access]:[Sci-hub access]])&gt;=1,1,0)</f>
        <v>0</v>
      </c>
      <c r="Z5856" s="12">
        <f>IF(OR(Tableau1[[#This Row],[Access R1 + S1+ T1 ]]&gt;=1,Tableau1[[#This Row],[Access V1 +W1 + X1]]&gt;=1),1,0)</f>
        <v>0</v>
      </c>
      <c r="AB5856" s="10" t="e">
        <f>Tableau1[[#This Row],[DOI]]</f>
        <v>#VALUE!</v>
      </c>
      <c r="AC5856" s="13" t="str">
        <f>Tableau1[[#This Row],[Authors]]&amp;", "&amp;Tableau1[[#This Row],[Title]]&amp;" "&amp;Tableau1[[#This Row],[Journal]]&amp;". "&amp;Tableau1[[#This Row],[Year]]</f>
        <v>Kayat KV, Correa Dantas PE, Felberg S, Galvão MA, Saieg MA., Exfoliative Cytology in the Diagnosis of Ocular Surface Squamous Neoplasms. Cornea. 2017</v>
      </c>
    </row>
    <row r="5857" spans="1:29" x14ac:dyDescent="0.3">
      <c r="A5857">
        <v>1091</v>
      </c>
      <c r="B5857" t="s">
        <v>4353</v>
      </c>
      <c r="C5857" t="s">
        <v>14607</v>
      </c>
      <c r="D5857" t="s">
        <v>24774</v>
      </c>
      <c r="E5857" t="s">
        <v>2508</v>
      </c>
      <c r="F5857" s="10"/>
      <c r="G5857">
        <v>2017</v>
      </c>
      <c r="J5857">
        <v>0.52043786710563145</v>
      </c>
      <c r="L5857" t="s">
        <v>35579</v>
      </c>
      <c r="M5857">
        <v>29032201</v>
      </c>
      <c r="Q5857" s="10"/>
      <c r="R5857" s="11">
        <f t="shared" si="182"/>
        <v>0</v>
      </c>
      <c r="U5857" s="11">
        <f t="shared" si="183"/>
        <v>0</v>
      </c>
      <c r="Y5857" s="11">
        <f>IF(SUM(Tableau1[[#This Row],[Other access]:[Sci-hub access]])&gt;=1,1,0)</f>
        <v>0</v>
      </c>
      <c r="Z5857" s="12">
        <f>IF(OR(Tableau1[[#This Row],[Access R1 + S1+ T1 ]]&gt;=1,Tableau1[[#This Row],[Access V1 +W1 + X1]]&gt;=1),1,0)</f>
        <v>0</v>
      </c>
      <c r="AB5857" s="10" t="str">
        <f>Tableau1[[#This Row],[DOI]]</f>
        <v>doi: 10.1016/j.bbrc.2017.10.049</v>
      </c>
      <c r="AC5857" s="13" t="str">
        <f>Tableau1[[#This Row],[Authors]]&amp;", "&amp;Tableau1[[#This Row],[Title]]&amp;" "&amp;Tableau1[[#This Row],[Journal]]&amp;". "&amp;Tableau1[[#This Row],[Year]]</f>
        <v>Kim J, Tsuruta F, Okajima T, Yano S, Sato B, Chiba T., KLHL7 promotes TUT1 ubiquitination associated with nucleolar integrity: Implications for retinitis pigmentosa. Biochem Biophys Res Commun. 2017</v>
      </c>
    </row>
    <row r="5858" spans="1:29" x14ac:dyDescent="0.3">
      <c r="A5858">
        <v>8789</v>
      </c>
      <c r="B5858" t="s">
        <v>11426</v>
      </c>
      <c r="C5858" t="s">
        <v>21610</v>
      </c>
      <c r="D5858" t="s">
        <v>31866</v>
      </c>
      <c r="E5858" t="s">
        <v>34440</v>
      </c>
      <c r="F5858" s="10"/>
      <c r="G5858">
        <v>2017</v>
      </c>
      <c r="J5858">
        <v>0.52066492831855038</v>
      </c>
      <c r="L5858" t="s">
        <v>43125</v>
      </c>
      <c r="M5858">
        <v>27838510</v>
      </c>
      <c r="Q5858" s="10"/>
      <c r="R5858" s="11">
        <f t="shared" si="182"/>
        <v>0</v>
      </c>
      <c r="U5858" s="11">
        <f t="shared" si="183"/>
        <v>0</v>
      </c>
      <c r="Y5858" s="11">
        <f>IF(SUM(Tableau1[[#This Row],[Other access]:[Sci-hub access]])&gt;=1,1,0)</f>
        <v>0</v>
      </c>
      <c r="Z5858" s="12">
        <f>IF(OR(Tableau1[[#This Row],[Access R1 + S1+ T1 ]]&gt;=1,Tableau1[[#This Row],[Access V1 +W1 + X1]]&gt;=1),1,0)</f>
        <v>0</v>
      </c>
      <c r="AB5858" s="10" t="str">
        <f>Tableau1[[#This Row],[DOI]]</f>
        <v>doi: 10.1016/j.phrs.2016.10.031</v>
      </c>
      <c r="AC5858" s="13" t="str">
        <f>Tableau1[[#This Row],[Authors]]&amp;", "&amp;Tableau1[[#This Row],[Title]]&amp;" "&amp;Tableau1[[#This Row],[Journal]]&amp;". "&amp;Tableau1[[#This Row],[Year]]</f>
        <v>Chen Y, Brooks MJ, Gieser L, Swaroop A, Palczewski K., Transcriptome profiling of NIH3T3 cell lines expressing opsin and the P23H opsin mutant identifies candidate drugs for the treatment of retinitis pigmentosa. Pharmacol Res. 2017</v>
      </c>
    </row>
    <row r="5859" spans="1:29" ht="28.8" x14ac:dyDescent="0.3">
      <c r="A5859">
        <v>3591</v>
      </c>
      <c r="B5859" t="s">
        <v>6763</v>
      </c>
      <c r="C5859" t="s">
        <v>17005</v>
      </c>
      <c r="D5859" t="s">
        <v>27187</v>
      </c>
      <c r="E5859" t="s">
        <v>2658</v>
      </c>
      <c r="F5859" s="10"/>
      <c r="G5859">
        <v>2017</v>
      </c>
      <c r="J5859">
        <v>0.52074819838784936</v>
      </c>
      <c r="L5859" t="s">
        <v>38037</v>
      </c>
      <c r="M5859">
        <v>28564491</v>
      </c>
      <c r="Q5859" s="10"/>
      <c r="R5859" s="11">
        <f t="shared" si="182"/>
        <v>0</v>
      </c>
      <c r="U5859" s="11">
        <f t="shared" si="183"/>
        <v>0</v>
      </c>
      <c r="Y5859" s="11">
        <f>IF(SUM(Tableau1[[#This Row],[Other access]:[Sci-hub access]])&gt;=1,1,0)</f>
        <v>0</v>
      </c>
      <c r="Z5859" s="12">
        <f>IF(OR(Tableau1[[#This Row],[Access R1 + S1+ T1 ]]&gt;=1,Tableau1[[#This Row],[Access V1 +W1 + X1]]&gt;=1),1,0)</f>
        <v>0</v>
      </c>
      <c r="AB5859" s="10" t="str">
        <f>Tableau1[[#This Row],[DOI]]</f>
        <v>doi: 10.1002/art.40165</v>
      </c>
      <c r="AC5859" s="13" t="str">
        <f>Tableau1[[#This Row],[Authors]]&amp;", "&amp;Tableau1[[#This Row],[Title]]&amp;" "&amp;Tableau1[[#This Row],[Journal]]&amp;". "&amp;Tableau1[[#This Row],[Year]]</f>
        <v>Verstappen GM, Meiners PM, Corneth OBJ, Visser A, Arends S, Abdulahad WH, Hendriks RW, Vissink A, Kroese FGM, Bootsma H., Attenuation of Follicular Helper T Cell-Dependent B Cell Hyperactivity by Abatacept Treatment in Primary Sjögren's Syndrome. Arthritis Rheumatol. 2017</v>
      </c>
    </row>
    <row r="5860" spans="1:29" x14ac:dyDescent="0.3">
      <c r="A5860">
        <v>1038</v>
      </c>
      <c r="B5860" t="s">
        <v>4300</v>
      </c>
      <c r="C5860" t="s">
        <v>14554</v>
      </c>
      <c r="D5860" t="s">
        <v>24721</v>
      </c>
      <c r="E5860" t="s">
        <v>2511</v>
      </c>
      <c r="F5860" s="10"/>
      <c r="G5860">
        <v>2017</v>
      </c>
      <c r="J5860">
        <v>0.52094540620266949</v>
      </c>
      <c r="L5860" t="s">
        <v>35526</v>
      </c>
      <c r="M5860">
        <v>29044076</v>
      </c>
      <c r="Q5860" s="10"/>
      <c r="R5860" s="11">
        <f t="shared" si="182"/>
        <v>0</v>
      </c>
      <c r="U5860" s="11">
        <f t="shared" si="183"/>
        <v>0</v>
      </c>
      <c r="Y5860" s="11">
        <f>IF(SUM(Tableau1[[#This Row],[Other access]:[Sci-hub access]])&gt;=1,1,0)</f>
        <v>0</v>
      </c>
      <c r="Z5860" s="12">
        <f>IF(OR(Tableau1[[#This Row],[Access R1 + S1+ T1 ]]&gt;=1,Tableau1[[#This Row],[Access V1 +W1 + X1]]&gt;=1),1,0)</f>
        <v>0</v>
      </c>
      <c r="AB5860" s="10" t="str">
        <f>Tableau1[[#This Row],[DOI]]</f>
        <v>doi: 10.4103/ijo.IJO_538_17</v>
      </c>
      <c r="AC5860" s="13" t="str">
        <f>Tableau1[[#This Row],[Authors]]&amp;", "&amp;Tableau1[[#This Row],[Title]]&amp;" "&amp;Tableau1[[#This Row],[Journal]]&amp;". "&amp;Tableau1[[#This Row],[Year]]</f>
        <v>Konana VK, Shanmugam PM, Ramanjulu R, Divyansh Mishra KC., Vitreous opacities causing artifacts in optical coherence tomography angiography. Indian J Ophthalmol. 2017</v>
      </c>
    </row>
    <row r="5861" spans="1:29" x14ac:dyDescent="0.3">
      <c r="A5861">
        <v>1106</v>
      </c>
      <c r="B5861" t="s">
        <v>4368</v>
      </c>
      <c r="C5861" t="s">
        <v>14622</v>
      </c>
      <c r="D5861" t="s">
        <v>24789</v>
      </c>
      <c r="E5861" t="s">
        <v>2728</v>
      </c>
      <c r="F5861" s="10"/>
      <c r="G5861">
        <v>2017</v>
      </c>
      <c r="J5861">
        <v>0.52111815363917569</v>
      </c>
      <c r="L5861" t="s">
        <v>35594</v>
      </c>
      <c r="M5861">
        <v>29025399</v>
      </c>
      <c r="Q5861" s="10"/>
      <c r="R5861" s="11">
        <f t="shared" si="182"/>
        <v>0</v>
      </c>
      <c r="U5861" s="11">
        <f t="shared" si="183"/>
        <v>0</v>
      </c>
      <c r="Y5861" s="11">
        <f>IF(SUM(Tableau1[[#This Row],[Other access]:[Sci-hub access]])&gt;=1,1,0)</f>
        <v>0</v>
      </c>
      <c r="Z5861" s="12">
        <f>IF(OR(Tableau1[[#This Row],[Access R1 + S1+ T1 ]]&gt;=1,Tableau1[[#This Row],[Access V1 +W1 + X1]]&gt;=1),1,0)</f>
        <v>0</v>
      </c>
      <c r="AB5861" s="10" t="str">
        <f>Tableau1[[#This Row],[DOI]]</f>
        <v>doi: 10.1186/s12916-017-0945-y</v>
      </c>
      <c r="AC5861" s="13" t="str">
        <f>Tableau1[[#This Row],[Authors]]&amp;", "&amp;Tableau1[[#This Row],[Title]]&amp;" "&amp;Tableau1[[#This Row],[Journal]]&amp;". "&amp;Tableau1[[#This Row],[Year]]</f>
        <v>Shabani E, Hanisch B, Opoka RO, Lavstsen T, John CC., Plasmodium falciparum EPCR-binding PfEMP1 expression increases with malaria disease severity and is elevated in retinopathy negative cerebral malaria. BMC Med. 2017</v>
      </c>
    </row>
    <row r="5862" spans="1:29" ht="28.8" x14ac:dyDescent="0.3">
      <c r="A5862">
        <v>359</v>
      </c>
      <c r="B5862" t="s">
        <v>3622</v>
      </c>
      <c r="C5862" t="s">
        <v>13883</v>
      </c>
      <c r="D5862" t="s">
        <v>24042</v>
      </c>
      <c r="E5862" t="s">
        <v>2451</v>
      </c>
      <c r="F5862" s="10"/>
      <c r="G5862">
        <v>2017</v>
      </c>
      <c r="J5862">
        <v>0.52115141766677153</v>
      </c>
      <c r="L5862" t="s">
        <v>34866</v>
      </c>
      <c r="M5862">
        <v>29244855</v>
      </c>
      <c r="Q5862" s="10"/>
      <c r="R5862" s="11">
        <f t="shared" si="182"/>
        <v>0</v>
      </c>
      <c r="U5862" s="11">
        <f t="shared" si="183"/>
        <v>0</v>
      </c>
      <c r="Y5862" s="11">
        <f>IF(SUM(Tableau1[[#This Row],[Other access]:[Sci-hub access]])&gt;=1,1,0)</f>
        <v>0</v>
      </c>
      <c r="Z5862" s="12">
        <f>IF(OR(Tableau1[[#This Row],[Access R1 + S1+ T1 ]]&gt;=1,Tableau1[[#This Row],[Access V1 +W1 + X1]]&gt;=1),1,0)</f>
        <v>0</v>
      </c>
      <c r="AB5862" s="10" t="str">
        <f>Tableau1[[#This Row],[DOI]]</f>
        <v>doi: 10.1371/journal.pone.0189194</v>
      </c>
      <c r="AC5862" s="13" t="str">
        <f>Tableau1[[#This Row],[Authors]]&amp;", "&amp;Tableau1[[#This Row],[Title]]&amp;" "&amp;Tableau1[[#This Row],[Journal]]&amp;". "&amp;Tableau1[[#This Row],[Year]]</f>
        <v>Glatz W, Steinwender G, Tarmann L, Malle EM, Schörkhuber M, Wackernagel W, Petrovski G, Wedrich A, Ivastinovic D., Vitreous hyper-reflective dots in pseudophakic cystoid macular edema assessed with optical coherence tomography. PLoS One. 2017</v>
      </c>
    </row>
    <row r="5863" spans="1:29" x14ac:dyDescent="0.3">
      <c r="A5863">
        <v>3945</v>
      </c>
      <c r="B5863" t="s">
        <v>7099</v>
      </c>
      <c r="C5863" t="s">
        <v>17336</v>
      </c>
      <c r="D5863" t="s">
        <v>27526</v>
      </c>
      <c r="E5863" t="s">
        <v>2667</v>
      </c>
      <c r="F5863" s="10"/>
      <c r="G5863">
        <v>2017</v>
      </c>
      <c r="J5863">
        <v>0.52123954780736492</v>
      </c>
      <c r="L5863" t="s">
        <v>38386</v>
      </c>
      <c r="M5863">
        <v>28501443</v>
      </c>
      <c r="Q5863" s="10"/>
      <c r="R5863" s="11">
        <f t="shared" si="182"/>
        <v>0</v>
      </c>
      <c r="U5863" s="11">
        <f t="shared" si="183"/>
        <v>0</v>
      </c>
      <c r="Y5863" s="11">
        <f>IF(SUM(Tableau1[[#This Row],[Other access]:[Sci-hub access]])&gt;=1,1,0)</f>
        <v>0</v>
      </c>
      <c r="Z5863" s="12">
        <f>IF(OR(Tableau1[[#This Row],[Access R1 + S1+ T1 ]]&gt;=1,Tableau1[[#This Row],[Access V1 +W1 + X1]]&gt;=1),1,0)</f>
        <v>0</v>
      </c>
      <c r="AB5863" s="10" t="str">
        <f>Tableau1[[#This Row],[DOI]]</f>
        <v>doi: 10.1016/j.clae.2017.05.003</v>
      </c>
      <c r="AC5863" s="13" t="str">
        <f>Tableau1[[#This Row],[Authors]]&amp;", "&amp;Tableau1[[#This Row],[Title]]&amp;" "&amp;Tableau1[[#This Row],[Journal]]&amp;". "&amp;Tableau1[[#This Row],[Year]]</f>
        <v>Hashemi H, Rastad H, Emamian MH, Fotouhi A., Meibomian gland dysfunction and its determinants in Iranian adults: A population-based study. Cont Lens Anterior Eye. 2017</v>
      </c>
    </row>
    <row r="5864" spans="1:29" ht="28.8" x14ac:dyDescent="0.3">
      <c r="A5864">
        <v>3919</v>
      </c>
      <c r="B5864" t="s">
        <v>7077</v>
      </c>
      <c r="C5864" t="s">
        <v>17314</v>
      </c>
      <c r="D5864" t="s">
        <v>27502</v>
      </c>
      <c r="E5864" t="s">
        <v>2529</v>
      </c>
      <c r="F5864" s="10"/>
      <c r="G5864">
        <v>2017</v>
      </c>
      <c r="J5864">
        <v>0.52136481242106059</v>
      </c>
      <c r="L5864" t="s">
        <v>38360</v>
      </c>
      <c r="M5864">
        <v>28506091</v>
      </c>
      <c r="Q5864" s="10"/>
      <c r="R5864" s="11">
        <f t="shared" si="182"/>
        <v>0</v>
      </c>
      <c r="U5864" s="11">
        <f t="shared" si="183"/>
        <v>0</v>
      </c>
      <c r="Y5864" s="11">
        <f>IF(SUM(Tableau1[[#This Row],[Other access]:[Sci-hub access]])&gt;=1,1,0)</f>
        <v>0</v>
      </c>
      <c r="Z5864" s="12">
        <f>IF(OR(Tableau1[[#This Row],[Access R1 + S1+ T1 ]]&gt;=1,Tableau1[[#This Row],[Access V1 +W1 + X1]]&gt;=1),1,0)</f>
        <v>0</v>
      </c>
      <c r="AB5864" s="10" t="str">
        <f>Tableau1[[#This Row],[DOI]]</f>
        <v>doi: 10.1080/02713683.2017.1297463</v>
      </c>
      <c r="AC5864" s="13" t="str">
        <f>Tableau1[[#This Row],[Authors]]&amp;", "&amp;Tableau1[[#This Row],[Title]]&amp;" "&amp;Tableau1[[#This Row],[Journal]]&amp;". "&amp;Tableau1[[#This Row],[Year]]</f>
        <v>Murchison AP, Haller JA, Mayro E, Hark L, Gower E, Huisingh C, Rhodes L, Friedman DS, Lee DJ, Lam BL; Innovative Network for Sight (INSIGHT) Research Group.., Reaching the Unreachable: Novel Approaches to Telemedicine Screening of Underserved Populations for Vitreoretinal Disease. Curr Eye Res. 2017</v>
      </c>
    </row>
    <row r="5865" spans="1:29" x14ac:dyDescent="0.3">
      <c r="A5865">
        <v>7986</v>
      </c>
      <c r="B5865" t="s">
        <v>10720</v>
      </c>
      <c r="C5865" t="s">
        <v>20915</v>
      </c>
      <c r="D5865" t="s">
        <v>31158</v>
      </c>
      <c r="E5865" t="s">
        <v>2471</v>
      </c>
      <c r="F5865" s="10"/>
      <c r="G5865">
        <v>2017</v>
      </c>
      <c r="J5865">
        <v>0.52137586364383881</v>
      </c>
      <c r="L5865" t="s">
        <v>42333</v>
      </c>
      <c r="M5865">
        <v>28012017</v>
      </c>
      <c r="Q5865" s="10"/>
      <c r="R5865" s="11">
        <f t="shared" si="182"/>
        <v>0</v>
      </c>
      <c r="U5865" s="11">
        <f t="shared" si="183"/>
        <v>0</v>
      </c>
      <c r="Y5865" s="11">
        <f>IF(SUM(Tableau1[[#This Row],[Other access]:[Sci-hub access]])&gt;=1,1,0)</f>
        <v>0</v>
      </c>
      <c r="Z5865" s="12">
        <f>IF(OR(Tableau1[[#This Row],[Access R1 + S1+ T1 ]]&gt;=1,Tableau1[[#This Row],[Access V1 +W1 + X1]]&gt;=1),1,0)</f>
        <v>0</v>
      </c>
      <c r="AB5865" s="10" t="str">
        <f>Tableau1[[#This Row],[DOI]]</f>
        <v>doi: 10.1007/s10792-016-0416-z</v>
      </c>
      <c r="AC5865" s="13" t="str">
        <f>Tableau1[[#This Row],[Authors]]&amp;", "&amp;Tableau1[[#This Row],[Title]]&amp;" "&amp;Tableau1[[#This Row],[Journal]]&amp;". "&amp;Tableau1[[#This Row],[Year]]</f>
        <v>Koc F., Surgical exploration in persistent inferior oblique overactions. Int Ophthalmol. 2017</v>
      </c>
    </row>
    <row r="5866" spans="1:29" x14ac:dyDescent="0.3">
      <c r="A5866">
        <v>8235</v>
      </c>
      <c r="B5866" t="s">
        <v>10940</v>
      </c>
      <c r="C5866" t="s">
        <v>21127</v>
      </c>
      <c r="D5866" t="s">
        <v>31378</v>
      </c>
      <c r="E5866" t="s">
        <v>34219</v>
      </c>
      <c r="F5866" s="10"/>
      <c r="G5866">
        <v>2017</v>
      </c>
      <c r="J5866">
        <v>0.52149371231522201</v>
      </c>
      <c r="L5866" t="s">
        <v>42580</v>
      </c>
      <c r="M5866">
        <v>27966779</v>
      </c>
      <c r="Q5866" s="10"/>
      <c r="R5866" s="11">
        <f t="shared" si="182"/>
        <v>0</v>
      </c>
      <c r="U5866" s="11">
        <f t="shared" si="183"/>
        <v>0</v>
      </c>
      <c r="Y5866" s="11">
        <f>IF(SUM(Tableau1[[#This Row],[Other access]:[Sci-hub access]])&gt;=1,1,0)</f>
        <v>0</v>
      </c>
      <c r="Z5866" s="12">
        <f>IF(OR(Tableau1[[#This Row],[Access R1 + S1+ T1 ]]&gt;=1,Tableau1[[#This Row],[Access V1 +W1 + X1]]&gt;=1),1,0)</f>
        <v>0</v>
      </c>
      <c r="AB5866" s="10" t="str">
        <f>Tableau1[[#This Row],[DOI]]</f>
        <v>doi: 10.1002/jcb.25837</v>
      </c>
      <c r="AC5866" s="13" t="str">
        <f>Tableau1[[#This Row],[Authors]]&amp;", "&amp;Tableau1[[#This Row],[Title]]&amp;" "&amp;Tableau1[[#This Row],[Journal]]&amp;". "&amp;Tableau1[[#This Row],[Year]]</f>
        <v>Sharma K, Tyagi R, Singh R, Sharma SK, Anand A., Serum Levels of TIMP-3, LIPC, IER3, and SLC16A8 in CFH-Negative AMD Cases. J Cell Biochem. 2017</v>
      </c>
    </row>
    <row r="5867" spans="1:29" ht="28.8" x14ac:dyDescent="0.3">
      <c r="A5867">
        <v>2466</v>
      </c>
      <c r="B5867" t="s">
        <v>5688</v>
      </c>
      <c r="C5867" t="s">
        <v>15934</v>
      </c>
      <c r="D5867" t="s">
        <v>26111</v>
      </c>
      <c r="E5867" t="s">
        <v>2740</v>
      </c>
      <c r="F5867" s="10"/>
      <c r="G5867">
        <v>2017</v>
      </c>
      <c r="J5867">
        <v>0.52153561853336938</v>
      </c>
      <c r="L5867" t="s">
        <v>36931</v>
      </c>
      <c r="M5867">
        <v>28742278</v>
      </c>
      <c r="Q5867" s="10"/>
      <c r="R5867" s="11">
        <f t="shared" si="182"/>
        <v>0</v>
      </c>
      <c r="U5867" s="11">
        <f t="shared" si="183"/>
        <v>0</v>
      </c>
      <c r="Y5867" s="11">
        <f>IF(SUM(Tableau1[[#This Row],[Other access]:[Sci-hub access]])&gt;=1,1,0)</f>
        <v>0</v>
      </c>
      <c r="Z5867" s="12">
        <f>IF(OR(Tableau1[[#This Row],[Access R1 + S1+ T1 ]]&gt;=1,Tableau1[[#This Row],[Access V1 +W1 + X1]]&gt;=1),1,0)</f>
        <v>0</v>
      </c>
      <c r="AB5867" s="10" t="str">
        <f>Tableau1[[#This Row],[DOI]]</f>
        <v>doi: 10.1002/ajmg.a.38321</v>
      </c>
      <c r="AC5867" s="13" t="str">
        <f>Tableau1[[#This Row],[Authors]]&amp;", "&amp;Tableau1[[#This Row],[Title]]&amp;" "&amp;Tableau1[[#This Row],[Journal]]&amp;". "&amp;Tableau1[[#This Row],[Year]]</f>
        <v>Chaudhry A, Chung BH, Stavropoulos DJ, Araya MP, Ali A, Heon E, Chitayat D., Agenesis of the corpus callosum, developmental delay, autism spectrum disorder, facial dysmorphism, and posterior polymorphous corneal dystrophy associated with ZEB1 gene deletion. Am J Med Genet A. 2017</v>
      </c>
    </row>
    <row r="5868" spans="1:29" x14ac:dyDescent="0.3">
      <c r="A5868">
        <v>2905</v>
      </c>
      <c r="B5868" t="s">
        <v>6104</v>
      </c>
      <c r="C5868" t="s">
        <v>16350</v>
      </c>
      <c r="D5868" t="s">
        <v>26528</v>
      </c>
      <c r="E5868" t="s">
        <v>2443</v>
      </c>
      <c r="F5868" s="10"/>
      <c r="G5868">
        <v>2017</v>
      </c>
      <c r="J5868">
        <v>0.52156286646737826</v>
      </c>
      <c r="L5868" t="s">
        <v>37363</v>
      </c>
      <c r="M5868">
        <v>28666278</v>
      </c>
      <c r="Q5868" s="10"/>
      <c r="R5868" s="11">
        <f t="shared" si="182"/>
        <v>0</v>
      </c>
      <c r="U5868" s="11">
        <f t="shared" si="183"/>
        <v>0</v>
      </c>
      <c r="Y5868" s="11">
        <f>IF(SUM(Tableau1[[#This Row],[Other access]:[Sci-hub access]])&gt;=1,1,0)</f>
        <v>0</v>
      </c>
      <c r="Z5868" s="12">
        <f>IF(OR(Tableau1[[#This Row],[Access R1 + S1+ T1 ]]&gt;=1,Tableau1[[#This Row],[Access V1 +W1 + X1]]&gt;=1),1,0)</f>
        <v>0</v>
      </c>
      <c r="AB5868" s="10" t="str">
        <f>Tableau1[[#This Row],[DOI]]</f>
        <v>doi: 10.1167/iovs.17-21598</v>
      </c>
      <c r="AC5868" s="13" t="str">
        <f>Tableau1[[#This Row],[Authors]]&amp;", "&amp;Tableau1[[#This Row],[Title]]&amp;" "&amp;Tableau1[[#This Row],[Journal]]&amp;". "&amp;Tableau1[[#This Row],[Year]]</f>
        <v>Zhang X, Cole E, Pillar A, Lane M, Waheed N, Adhi M, Magder L, Quigley H, Saeedi O., The Effect of Change in Intraocular Pressure on Choroidal Structure in Glaucomatous Eyes. Invest Ophthalmol Vis Sci. 2017</v>
      </c>
    </row>
    <row r="5869" spans="1:29" x14ac:dyDescent="0.3">
      <c r="A5869">
        <v>985</v>
      </c>
      <c r="B5869" t="s">
        <v>4247</v>
      </c>
      <c r="C5869" t="s">
        <v>14501</v>
      </c>
      <c r="D5869" t="s">
        <v>24668</v>
      </c>
      <c r="E5869" t="s">
        <v>2443</v>
      </c>
      <c r="F5869" s="10"/>
      <c r="G5869">
        <v>2017</v>
      </c>
      <c r="J5869">
        <v>0.52160669841154916</v>
      </c>
      <c r="L5869" t="s">
        <v>35473</v>
      </c>
      <c r="M5869">
        <v>29049726</v>
      </c>
      <c r="Q5869" s="10"/>
      <c r="R5869" s="11">
        <f t="shared" si="182"/>
        <v>0</v>
      </c>
      <c r="U5869" s="11">
        <f t="shared" si="183"/>
        <v>0</v>
      </c>
      <c r="Y5869" s="11">
        <f>IF(SUM(Tableau1[[#This Row],[Other access]:[Sci-hub access]])&gt;=1,1,0)</f>
        <v>0</v>
      </c>
      <c r="Z5869" s="12">
        <f>IF(OR(Tableau1[[#This Row],[Access R1 + S1+ T1 ]]&gt;=1,Tableau1[[#This Row],[Access V1 +W1 + X1]]&gt;=1),1,0)</f>
        <v>0</v>
      </c>
      <c r="AB5869" s="10" t="str">
        <f>Tableau1[[#This Row],[DOI]]</f>
        <v>doi: 10.1167/iovs.17-21955</v>
      </c>
      <c r="AC5869" s="13" t="str">
        <f>Tableau1[[#This Row],[Authors]]&amp;", "&amp;Tableau1[[#This Row],[Title]]&amp;" "&amp;Tableau1[[#This Row],[Journal]]&amp;". "&amp;Tableau1[[#This Row],[Year]]</f>
        <v>Sakaguchi K, Higashide T, Udagawa S, Ohkubo S, Sugiyama K., Comparison of Sectoral Structure-Function Relationships in Glaucoma: Vessel Density Versus Thickness in the Peripapillary Retinal Nerve Fiber Layer. Invest Ophthalmol Vis Sci. 2017</v>
      </c>
    </row>
    <row r="5870" spans="1:29" ht="28.8" x14ac:dyDescent="0.3">
      <c r="A5870">
        <v>7337</v>
      </c>
      <c r="B5870" t="s">
        <v>1304</v>
      </c>
      <c r="C5870" t="s">
        <v>1305</v>
      </c>
      <c r="D5870" t="s">
        <v>1306</v>
      </c>
      <c r="E5870" t="s">
        <v>2589</v>
      </c>
      <c r="F5870" s="10"/>
      <c r="G5870">
        <v>2017</v>
      </c>
      <c r="J5870">
        <v>0.52163485197562276</v>
      </c>
      <c r="L5870" t="s">
        <v>41693</v>
      </c>
      <c r="M5870">
        <v>28104256</v>
      </c>
      <c r="Q5870" s="10"/>
      <c r="R5870" s="11">
        <f t="shared" si="182"/>
        <v>0</v>
      </c>
      <c r="U5870" s="11">
        <f t="shared" si="183"/>
        <v>0</v>
      </c>
      <c r="Y5870" s="11">
        <f>IF(SUM(Tableau1[[#This Row],[Other access]:[Sci-hub access]])&gt;=1,1,0)</f>
        <v>0</v>
      </c>
      <c r="Z5870" s="12">
        <f>IF(OR(Tableau1[[#This Row],[Access R1 + S1+ T1 ]]&gt;=1,Tableau1[[#This Row],[Access V1 +W1 + X1]]&gt;=1),1,0)</f>
        <v>0</v>
      </c>
      <c r="AB5870" s="10" t="str">
        <f>Tableau1[[#This Row],[DOI]]</f>
        <v>doi: 10.1016/j.msard.2016.11.008</v>
      </c>
      <c r="AC5870" s="13" t="str">
        <f>Tableau1[[#This Row],[Authors]]&amp;", "&amp;Tableau1[[#This Row],[Title]]&amp;" "&amp;Tableau1[[#This Row],[Journal]]&amp;". "&amp;Tableau1[[#This Row],[Year]]</f>
        <v>Schmidt F, Zimmermann H, Mikolajczak J, Oertel FC, Pache F, Weinhold M, Schinzel J, Bellmann-Strobl J, Ruprecht K, Paul F, Brandt AU., Severe structural and functional visual system damage leads to profound loss of vision-related quality of life in patients with neuromyelitis optica spectrum disorders. Mult Scler Relat Disord. 2017</v>
      </c>
    </row>
    <row r="5871" spans="1:29" x14ac:dyDescent="0.3">
      <c r="A5871">
        <v>6575</v>
      </c>
      <c r="B5871" t="s">
        <v>9492</v>
      </c>
      <c r="C5871" t="s">
        <v>19700</v>
      </c>
      <c r="D5871" t="s">
        <v>29924</v>
      </c>
      <c r="E5871" t="s">
        <v>2449</v>
      </c>
      <c r="F5871" s="10"/>
      <c r="G5871">
        <v>2017</v>
      </c>
      <c r="J5871">
        <v>0.52191499620040405</v>
      </c>
      <c r="L5871" t="s">
        <v>40940</v>
      </c>
      <c r="M5871">
        <v>28194876</v>
      </c>
      <c r="Q5871" s="10"/>
      <c r="R5871" s="11">
        <f t="shared" si="182"/>
        <v>0</v>
      </c>
      <c r="U5871" s="11">
        <f t="shared" si="183"/>
        <v>0</v>
      </c>
      <c r="Y5871" s="11">
        <f>IF(SUM(Tableau1[[#This Row],[Other access]:[Sci-hub access]])&gt;=1,1,0)</f>
        <v>0</v>
      </c>
      <c r="Z5871" s="12">
        <f>IF(OR(Tableau1[[#This Row],[Access R1 + S1+ T1 ]]&gt;=1,Tableau1[[#This Row],[Access V1 +W1 + X1]]&gt;=1),1,0)</f>
        <v>0</v>
      </c>
      <c r="AB5871" s="10" t="str">
        <f>Tableau1[[#This Row],[DOI]]</f>
        <v>doi: 10.1111/cxo.12509</v>
      </c>
      <c r="AC5871" s="13" t="str">
        <f>Tableau1[[#This Row],[Authors]]&amp;", "&amp;Tableau1[[#This Row],[Title]]&amp;" "&amp;Tableau1[[#This Row],[Journal]]&amp;". "&amp;Tableau1[[#This Row],[Year]]</f>
        <v>Callahan D, Kovacs C, Lynch S, Rah M., Biocidal efficacy of multipurpose solutions against Gram-negative organisms associated with corneal infiltrative events. Clin Exp Optom. 2017</v>
      </c>
    </row>
    <row r="5872" spans="1:29" x14ac:dyDescent="0.3">
      <c r="A5872">
        <v>8299</v>
      </c>
      <c r="B5872" t="s">
        <v>11000</v>
      </c>
      <c r="C5872" t="s">
        <v>21187</v>
      </c>
      <c r="D5872" t="s">
        <v>31438</v>
      </c>
      <c r="E5872" t="s">
        <v>2536</v>
      </c>
      <c r="F5872" s="10"/>
      <c r="G5872">
        <v>2017</v>
      </c>
      <c r="J5872">
        <v>0.52207636015640224</v>
      </c>
      <c r="L5872" t="s">
        <v>42643</v>
      </c>
      <c r="M5872">
        <v>27940595</v>
      </c>
      <c r="Q5872" s="10"/>
      <c r="R5872" s="11">
        <f t="shared" si="182"/>
        <v>0</v>
      </c>
      <c r="U5872" s="11">
        <f t="shared" si="183"/>
        <v>0</v>
      </c>
      <c r="Y5872" s="11">
        <f>IF(SUM(Tableau1[[#This Row],[Other access]:[Sci-hub access]])&gt;=1,1,0)</f>
        <v>0</v>
      </c>
      <c r="Z5872" s="12">
        <f>IF(OR(Tableau1[[#This Row],[Access R1 + S1+ T1 ]]&gt;=1,Tableau1[[#This Row],[Access V1 +W1 + X1]]&gt;=1),1,0)</f>
        <v>0</v>
      </c>
      <c r="AB5872" s="10" t="str">
        <f>Tableau1[[#This Row],[DOI]]</f>
        <v>doi: 10.1093/rheumatology/kew397</v>
      </c>
      <c r="AC5872" s="13" t="str">
        <f>Tableau1[[#This Row],[Authors]]&amp;", "&amp;Tableau1[[#This Row],[Title]]&amp;" "&amp;Tableau1[[#This Row],[Journal]]&amp;". "&amp;Tableau1[[#This Row],[Year]]</f>
        <v>Yates M, MacGregor AJ, Robson J, Craven A, Merkel PA, Luqmani RA, Watts RA., The association of vascular risk factors with visual loss in giant cell arteritis. Rheumatology (Oxford). 2017</v>
      </c>
    </row>
    <row r="5873" spans="1:29" ht="28.8" x14ac:dyDescent="0.3">
      <c r="A5873">
        <v>6075</v>
      </c>
      <c r="B5873" t="s">
        <v>9057</v>
      </c>
      <c r="C5873" t="s">
        <v>19270</v>
      </c>
      <c r="D5873" t="s">
        <v>29487</v>
      </c>
      <c r="E5873" t="s">
        <v>2458</v>
      </c>
      <c r="F5873" s="10"/>
      <c r="G5873">
        <v>2017</v>
      </c>
      <c r="J5873">
        <v>0.5222883567439508</v>
      </c>
      <c r="L5873" t="s">
        <v>40452</v>
      </c>
      <c r="M5873">
        <v>28253385</v>
      </c>
      <c r="Q5873" s="10"/>
      <c r="R5873" s="11">
        <f t="shared" si="182"/>
        <v>0</v>
      </c>
      <c r="U5873" s="11">
        <f t="shared" si="183"/>
        <v>0</v>
      </c>
      <c r="Y5873" s="11">
        <f>IF(SUM(Tableau1[[#This Row],[Other access]:[Sci-hub access]])&gt;=1,1,0)</f>
        <v>0</v>
      </c>
      <c r="Z5873" s="12">
        <f>IF(OR(Tableau1[[#This Row],[Access R1 + S1+ T1 ]]&gt;=1,Tableau1[[#This Row],[Access V1 +W1 + X1]]&gt;=1),1,0)</f>
        <v>0</v>
      </c>
      <c r="AB5873" s="10" t="str">
        <f>Tableau1[[#This Row],[DOI]]</f>
        <v>doi: 10.1001/jamaophthalmol.2017.0046</v>
      </c>
      <c r="AC5873" s="13" t="str">
        <f>Tableau1[[#This Row],[Authors]]&amp;", "&amp;Tableau1[[#This Row],[Title]]&amp;" "&amp;Tableau1[[#This Row],[Journal]]&amp;". "&amp;Tableau1[[#This Row],[Year]]</f>
        <v>Taylor RL, Arno G, Poulter JA, Khan KN, Morarji J, Hull S, Pontikos N, Rueda Martin A, Smith KR, Ali M, Toomes C, McKibbin M, Clayton-Smith J, Grunewald S, Michaelides M, Moore AT, Hardcastle AJ, Inglehearn CF, Webster AR, Black GC; UK Inherited Retinal Disease Consortium and the 100,000 Genomes Project.., Association of Steroid 5α-Reductase Type 3 Congenital Disorder of Glycosylation With Early-Onset Retinal Dystrophy. JAMA Ophthalmol. 2017</v>
      </c>
    </row>
    <row r="5874" spans="1:29" x14ac:dyDescent="0.3">
      <c r="A5874">
        <v>2769</v>
      </c>
      <c r="B5874" t="s">
        <v>5974</v>
      </c>
      <c r="C5874" t="s">
        <v>15563</v>
      </c>
      <c r="D5874" t="s">
        <v>26398</v>
      </c>
      <c r="E5874" t="s">
        <v>2448</v>
      </c>
      <c r="F5874" s="10"/>
      <c r="G5874">
        <v>2017</v>
      </c>
      <c r="J5874">
        <v>0.52248768034028692</v>
      </c>
      <c r="L5874" t="s">
        <v>37228</v>
      </c>
      <c r="M5874">
        <v>28689222</v>
      </c>
      <c r="Q5874" s="10"/>
      <c r="R5874" s="11">
        <f t="shared" si="182"/>
        <v>0</v>
      </c>
      <c r="U5874" s="11">
        <f t="shared" si="183"/>
        <v>0</v>
      </c>
      <c r="Y5874" s="11">
        <f>IF(SUM(Tableau1[[#This Row],[Other access]:[Sci-hub access]])&gt;=1,1,0)</f>
        <v>0</v>
      </c>
      <c r="Z5874" s="12">
        <f>IF(OR(Tableau1[[#This Row],[Access R1 + S1+ T1 ]]&gt;=1,Tableau1[[#This Row],[Access V1 +W1 + X1]]&gt;=1),1,0)</f>
        <v>0</v>
      </c>
      <c r="AB5874" s="10" t="str">
        <f>Tableau1[[#This Row],[DOI]]</f>
        <v>doi: 10.1007/s00417-017-3736-4</v>
      </c>
      <c r="AC5874" s="13" t="str">
        <f>Tableau1[[#This Row],[Authors]]&amp;", "&amp;Tableau1[[#This Row],[Title]]&amp;" "&amp;Tableau1[[#This Row],[Journal]]&amp;". "&amp;Tableau1[[#This Row],[Year]]</f>
        <v>Kumar V., Insights into autofluorescence patterns in Stargardt macular dystrophy using ultra-wide-field imaging. Graefes Arch Clin Exp Ophthalmol. 2017</v>
      </c>
    </row>
    <row r="5875" spans="1:29" x14ac:dyDescent="0.3">
      <c r="A5875">
        <v>6325</v>
      </c>
      <c r="B5875" t="s">
        <v>9278</v>
      </c>
      <c r="C5875" t="s">
        <v>19489</v>
      </c>
      <c r="D5875" t="s">
        <v>29709</v>
      </c>
      <c r="E5875" t="s">
        <v>2438</v>
      </c>
      <c r="F5875" s="10"/>
      <c r="G5875">
        <v>2017</v>
      </c>
      <c r="J5875">
        <v>0.52254939930976252</v>
      </c>
      <c r="L5875" t="s">
        <v>40694</v>
      </c>
      <c r="M5875">
        <v>28228407</v>
      </c>
      <c r="Q5875" s="10"/>
      <c r="R5875" s="11">
        <f t="shared" si="182"/>
        <v>0</v>
      </c>
      <c r="U5875" s="11">
        <f t="shared" si="183"/>
        <v>0</v>
      </c>
      <c r="Y5875" s="11">
        <f>IF(SUM(Tableau1[[#This Row],[Other access]:[Sci-hub access]])&gt;=1,1,0)</f>
        <v>0</v>
      </c>
      <c r="Z5875" s="12">
        <f>IF(OR(Tableau1[[#This Row],[Access R1 + S1+ T1 ]]&gt;=1,Tableau1[[#This Row],[Access V1 +W1 + X1]]&gt;=1),1,0)</f>
        <v>0</v>
      </c>
      <c r="AB5875" s="10" t="str">
        <f>Tableau1[[#This Row],[DOI]]</f>
        <v>doi: 10.1136/bjophthalmol-2016-310056</v>
      </c>
      <c r="AC5875" s="13" t="str">
        <f>Tableau1[[#This Row],[Authors]]&amp;", "&amp;Tableau1[[#This Row],[Title]]&amp;" "&amp;Tableau1[[#This Row],[Journal]]&amp;". "&amp;Tableau1[[#This Row],[Year]]</f>
        <v>Xue K, Liu A, Hui R, Zhang J, Qian J., Retrobulbar ocular blood flow changes measured by colour Doppler imaging after intra-arterial chemotherapy in retinoblastoma. Br J Ophthalmol. 2017</v>
      </c>
    </row>
    <row r="5876" spans="1:29" ht="28.8" x14ac:dyDescent="0.3">
      <c r="A5876">
        <v>6052</v>
      </c>
      <c r="B5876" t="s">
        <v>9036</v>
      </c>
      <c r="C5876" t="s">
        <v>19250</v>
      </c>
      <c r="D5876" t="s">
        <v>29466</v>
      </c>
      <c r="E5876" t="s">
        <v>2490</v>
      </c>
      <c r="F5876" s="10"/>
      <c r="G5876">
        <v>2017</v>
      </c>
      <c r="J5876">
        <v>0.52267550692372777</v>
      </c>
      <c r="L5876" t="s">
        <v>40429</v>
      </c>
      <c r="M5876">
        <v>28254626</v>
      </c>
      <c r="Q5876" s="10"/>
      <c r="R5876" s="11">
        <f t="shared" si="182"/>
        <v>0</v>
      </c>
      <c r="U5876" s="11">
        <f t="shared" si="183"/>
        <v>0</v>
      </c>
      <c r="Y5876" s="11">
        <f>IF(SUM(Tableau1[[#This Row],[Other access]:[Sci-hub access]])&gt;=1,1,0)</f>
        <v>0</v>
      </c>
      <c r="Z5876" s="12">
        <f>IF(OR(Tableau1[[#This Row],[Access R1 + S1+ T1 ]]&gt;=1,Tableau1[[#This Row],[Access V1 +W1 + X1]]&gt;=1),1,0)</f>
        <v>0</v>
      </c>
      <c r="AB5876" s="10" t="str">
        <f>Tableau1[[#This Row],[DOI]]</f>
        <v>doi: 10.1016/j.ajo.2017.02.020</v>
      </c>
      <c r="AC5876" s="13" t="str">
        <f>Tableau1[[#This Row],[Authors]]&amp;", "&amp;Tableau1[[#This Row],[Title]]&amp;" "&amp;Tableau1[[#This Row],[Journal]]&amp;". "&amp;Tableau1[[#This Row],[Year]]</f>
        <v>Rao HL, Pradhan ZS, Weinreb RN, Riyazuddin M, Dasari S, Venugopal JP, Puttaiah NK, Rao DAS, Devi S, Mansouri K, Webers CAB., Vessel Density and Structural Measurements of Optical Coherence Tomography in Primary Angle Closure and Primary Angle Closure Glaucoma. Am J Ophthalmol. 2017</v>
      </c>
    </row>
    <row r="5877" spans="1:29" x14ac:dyDescent="0.3">
      <c r="A5877">
        <v>5006</v>
      </c>
      <c r="B5877" t="s">
        <v>8097</v>
      </c>
      <c r="C5877" t="s">
        <v>18325</v>
      </c>
      <c r="D5877" t="s">
        <v>28527</v>
      </c>
      <c r="E5877" t="s">
        <v>2458</v>
      </c>
      <c r="F5877" s="10"/>
      <c r="G5877">
        <v>2017</v>
      </c>
      <c r="J5877">
        <v>0.52269896088453016</v>
      </c>
      <c r="L5877" t="s">
        <v>39414</v>
      </c>
      <c r="M5877">
        <v>28384671</v>
      </c>
      <c r="Q5877" s="10"/>
      <c r="R5877" s="11">
        <f t="shared" si="182"/>
        <v>0</v>
      </c>
      <c r="U5877" s="11">
        <f t="shared" si="183"/>
        <v>0</v>
      </c>
      <c r="Y5877" s="11">
        <f>IF(SUM(Tableau1[[#This Row],[Other access]:[Sci-hub access]])&gt;=1,1,0)</f>
        <v>0</v>
      </c>
      <c r="Z5877" s="12">
        <f>IF(OR(Tableau1[[#This Row],[Access R1 + S1+ T1 ]]&gt;=1,Tableau1[[#This Row],[Access V1 +W1 + X1]]&gt;=1),1,0)</f>
        <v>0</v>
      </c>
      <c r="AB5877" s="10" t="str">
        <f>Tableau1[[#This Row],[DOI]]</f>
        <v>doi: 10.1001/jamaophthalmol.2017.0451</v>
      </c>
      <c r="AC5877" s="13" t="str">
        <f>Tableau1[[#This Row],[Authors]]&amp;", "&amp;Tableau1[[#This Row],[Title]]&amp;" "&amp;Tableau1[[#This Row],[Journal]]&amp;". "&amp;Tableau1[[#This Row],[Year]]</f>
        <v>Aleman TS, Sandhu HS, Serrano LW, Traband A, Lau MK, Adamus G, Avery RA., Acute Zonal Cone Photoreceptor Outer Segment Loss. JAMA Ophthalmol. 2017</v>
      </c>
    </row>
    <row r="5878" spans="1:29" x14ac:dyDescent="0.3">
      <c r="A5878">
        <v>5038</v>
      </c>
      <c r="B5878" t="s">
        <v>8127</v>
      </c>
      <c r="C5878" t="s">
        <v>18354</v>
      </c>
      <c r="D5878" t="s">
        <v>28557</v>
      </c>
      <c r="E5878" t="s">
        <v>2549</v>
      </c>
      <c r="F5878" s="10"/>
      <c r="G5878">
        <v>2017</v>
      </c>
      <c r="J5878">
        <v>0.52279546529431564</v>
      </c>
      <c r="L5878" t="s">
        <v>39446</v>
      </c>
      <c r="M5878">
        <v>28380091</v>
      </c>
      <c r="Q5878" s="10"/>
      <c r="R5878" s="11">
        <f t="shared" si="182"/>
        <v>0</v>
      </c>
      <c r="U5878" s="11">
        <f t="shared" si="183"/>
        <v>0</v>
      </c>
      <c r="Y5878" s="11">
        <f>IF(SUM(Tableau1[[#This Row],[Other access]:[Sci-hub access]])&gt;=1,1,0)</f>
        <v>0</v>
      </c>
      <c r="Z5878" s="12">
        <f>IF(OR(Tableau1[[#This Row],[Access R1 + S1+ T1 ]]&gt;=1,Tableau1[[#This Row],[Access V1 +W1 + X1]]&gt;=1),1,0)</f>
        <v>0</v>
      </c>
      <c r="AB5878" s="10" t="str">
        <f>Tableau1[[#This Row],[DOI]]</f>
        <v>doi: 10.5935/0004-2749.20170002</v>
      </c>
      <c r="AC5878" s="13" t="str">
        <f>Tableau1[[#This Row],[Authors]]&amp;", "&amp;Tableau1[[#This Row],[Title]]&amp;" "&amp;Tableau1[[#This Row],[Journal]]&amp;". "&amp;Tableau1[[#This Row],[Year]]</f>
        <v>Demirci G, Erdur SK, Aydin R, Balevi A, Eliacik M, Ozsutcu M, Olmuscelik O., Tear osmolarity and ocular surface parameters in patients with psoriasis. Arq Bras Oftalmol. 2017</v>
      </c>
    </row>
    <row r="5879" spans="1:29" x14ac:dyDescent="0.3">
      <c r="A5879">
        <v>139</v>
      </c>
      <c r="B5879" t="s">
        <v>3402</v>
      </c>
      <c r="C5879" t="s">
        <v>13663</v>
      </c>
      <c r="D5879" t="s">
        <v>23822</v>
      </c>
      <c r="E5879" t="s">
        <v>2465</v>
      </c>
      <c r="F5879" s="10"/>
      <c r="G5879">
        <v>2017</v>
      </c>
      <c r="J5879">
        <v>0.52289678975819343</v>
      </c>
      <c r="L5879" t="s">
        <v>34655</v>
      </c>
      <c r="M5879">
        <v>29390337</v>
      </c>
      <c r="Q5879" s="10"/>
      <c r="R5879" s="11">
        <f t="shared" si="182"/>
        <v>0</v>
      </c>
      <c r="U5879" s="11">
        <f t="shared" si="183"/>
        <v>0</v>
      </c>
      <c r="Y5879" s="11">
        <f>IF(SUM(Tableau1[[#This Row],[Other access]:[Sci-hub access]])&gt;=1,1,0)</f>
        <v>0</v>
      </c>
      <c r="Z5879" s="12">
        <f>IF(OR(Tableau1[[#This Row],[Access R1 + S1+ T1 ]]&gt;=1,Tableau1[[#This Row],[Access V1 +W1 + X1]]&gt;=1),1,0)</f>
        <v>0</v>
      </c>
      <c r="AB5879" s="10" t="str">
        <f>Tableau1[[#This Row],[DOI]]</f>
        <v>doi: 10.1097/MD.0000000000009200</v>
      </c>
      <c r="AC5879" s="13" t="str">
        <f>Tableau1[[#This Row],[Authors]]&amp;", "&amp;Tableau1[[#This Row],[Title]]&amp;" "&amp;Tableau1[[#This Row],[Journal]]&amp;". "&amp;Tableau1[[#This Row],[Year]]</f>
        <v>González Saldaña N, Galvis Trujillo DM, Borbolla Pertierra AM, Mondragón Pineda AI, Juárez Olguín H., Linezolid-associated optic neuropathy in a pediatric patient with Mycobacterium nonchromogenicum: A case report. Medicine (Baltimore). 2017</v>
      </c>
    </row>
    <row r="5880" spans="1:29" x14ac:dyDescent="0.3">
      <c r="A5880">
        <v>2623</v>
      </c>
      <c r="B5880" t="s">
        <v>5839</v>
      </c>
      <c r="C5880" t="s">
        <v>16085</v>
      </c>
      <c r="D5880" t="s">
        <v>26262</v>
      </c>
      <c r="E5880" t="s">
        <v>2709</v>
      </c>
      <c r="F5880" s="10"/>
      <c r="G5880">
        <v>2017</v>
      </c>
      <c r="J5880">
        <v>0.5232045314540148</v>
      </c>
      <c r="L5880" t="s">
        <v>37086</v>
      </c>
      <c r="M5880">
        <v>28719271</v>
      </c>
      <c r="Q5880" s="10"/>
      <c r="R5880" s="11">
        <f t="shared" si="182"/>
        <v>0</v>
      </c>
      <c r="U5880" s="11">
        <f t="shared" si="183"/>
        <v>0</v>
      </c>
      <c r="Y5880" s="11">
        <f>IF(SUM(Tableau1[[#This Row],[Other access]:[Sci-hub access]])&gt;=1,1,0)</f>
        <v>0</v>
      </c>
      <c r="Z5880" s="12">
        <f>IF(OR(Tableau1[[#This Row],[Access R1 + S1+ T1 ]]&gt;=1,Tableau1[[#This Row],[Access V1 +W1 + X1]]&gt;=1),1,0)</f>
        <v>0</v>
      </c>
      <c r="AB5880" s="10" t="str">
        <f>Tableau1[[#This Row],[DOI]]</f>
        <v>doi: 10.4269/ajtmh.16-0958</v>
      </c>
      <c r="AC5880" s="13" t="str">
        <f>Tableau1[[#This Row],[Authors]]&amp;", "&amp;Tableau1[[#This Row],[Title]]&amp;" "&amp;Tableau1[[#This Row],[Journal]]&amp;". "&amp;Tableau1[[#This Row],[Year]]</f>
        <v>Baldwin A, Ryner AM, Tadesse Z, Shiferaw A, Callahan K, Fry DM, Zhou Z, Lietman TM, Keenan JD., Trachomatous Scar Ranking: A Novel Outcome for Trachoma Studies. Am J Trop Med Hyg. 2017</v>
      </c>
    </row>
    <row r="5881" spans="1:29" x14ac:dyDescent="0.3">
      <c r="A5881">
        <v>10314</v>
      </c>
      <c r="B5881" t="s">
        <v>12814</v>
      </c>
      <c r="C5881" t="s">
        <v>22981</v>
      </c>
      <c r="D5881" t="s">
        <v>33267</v>
      </c>
      <c r="E5881" t="s">
        <v>2786</v>
      </c>
      <c r="F5881" s="10"/>
      <c r="G5881">
        <v>2017</v>
      </c>
      <c r="J5881">
        <v>0.5232443682792951</v>
      </c>
      <c r="L5881" t="s">
        <v>44565</v>
      </c>
      <c r="M5881">
        <v>27380960</v>
      </c>
      <c r="Q5881" s="10"/>
      <c r="R5881" s="11">
        <f t="shared" si="182"/>
        <v>0</v>
      </c>
      <c r="U5881" s="11">
        <f t="shared" si="183"/>
        <v>0</v>
      </c>
      <c r="Y5881" s="11">
        <f>IF(SUM(Tableau1[[#This Row],[Other access]:[Sci-hub access]])&gt;=1,1,0)</f>
        <v>0</v>
      </c>
      <c r="Z5881" s="12">
        <f>IF(OR(Tableau1[[#This Row],[Access R1 + S1+ T1 ]]&gt;=1,Tableau1[[#This Row],[Access V1 +W1 + X1]]&gt;=1),1,0)</f>
        <v>0</v>
      </c>
      <c r="AB5881" s="10" t="str">
        <f>Tableau1[[#This Row],[DOI]]</f>
        <v>doi: 10.1080/15569527.2016.1209770</v>
      </c>
      <c r="AC5881" s="13" t="str">
        <f>Tableau1[[#This Row],[Authors]]&amp;", "&amp;Tableau1[[#This Row],[Title]]&amp;" "&amp;Tableau1[[#This Row],[Journal]]&amp;". "&amp;Tableau1[[#This Row],[Year]]</f>
        <v>Azari AA, Karadag R, Kanavi MR, Nehls S, Barney N, Kim K, Longo W, Hematti P, Juckett M., Safety and efficacy of autologous serum eye drop for treatment of dry eyes in graft-versus-host disease. Cutan Ocul Toxicol. 2017</v>
      </c>
    </row>
    <row r="5882" spans="1:29" ht="28.8" x14ac:dyDescent="0.3">
      <c r="A5882">
        <v>3173</v>
      </c>
      <c r="B5882" t="s">
        <v>6360</v>
      </c>
      <c r="C5882" t="s">
        <v>16603</v>
      </c>
      <c r="D5882" t="s">
        <v>26784</v>
      </c>
      <c r="E5882" t="s">
        <v>2441</v>
      </c>
      <c r="F5882" s="10"/>
      <c r="G5882">
        <v>2017</v>
      </c>
      <c r="J5882">
        <v>0.52335043413610527</v>
      </c>
      <c r="L5882" t="s">
        <v>37626</v>
      </c>
      <c r="M5882">
        <v>28625685</v>
      </c>
      <c r="Q5882" s="10"/>
      <c r="R5882" s="11">
        <f t="shared" si="182"/>
        <v>0</v>
      </c>
      <c r="U5882" s="11">
        <f t="shared" si="183"/>
        <v>0</v>
      </c>
      <c r="Y5882" s="11">
        <f>IF(SUM(Tableau1[[#This Row],[Other access]:[Sci-hub access]])&gt;=1,1,0)</f>
        <v>0</v>
      </c>
      <c r="Z5882" s="12">
        <f>IF(OR(Tableau1[[#This Row],[Access R1 + S1+ T1 ]]&gt;=1,Tableau1[[#This Row],[Access V1 +W1 + X1]]&gt;=1),1,0)</f>
        <v>0</v>
      </c>
      <c r="AB5882" s="10" t="str">
        <f>Tableau1[[#This Row],[DOI]]</f>
        <v>doi: 10.1016/j.ophtha.2017.05.013</v>
      </c>
      <c r="AC5882" s="13" t="str">
        <f>Tableau1[[#This Row],[Authors]]&amp;", "&amp;Tableau1[[#This Row],[Title]]&amp;" "&amp;Tableau1[[#This Row],[Journal]]&amp;". "&amp;Tableau1[[#This Row],[Year]]</f>
        <v>Invernizzi A, Marchi S, Aldigeri R, Mastrofilippo V, Viscogliosi F, Soldani A, Adani C, Garoli E, Viola F, Fontana L, McCluskey P, Cimino L., Objective Quantification of Anterior Chamber Inflammation: Measuring Cells and Flare by Anterior Segment Optical Coherence Tomography. Ophthalmology. 2017</v>
      </c>
    </row>
    <row r="5883" spans="1:29" x14ac:dyDescent="0.3">
      <c r="A5883">
        <v>10328</v>
      </c>
      <c r="B5883" t="s">
        <v>12827</v>
      </c>
      <c r="C5883" t="s">
        <v>22994</v>
      </c>
      <c r="D5883" t="s">
        <v>33280</v>
      </c>
      <c r="E5883" t="s">
        <v>2440</v>
      </c>
      <c r="F5883" s="10"/>
      <c r="G5883">
        <v>2017</v>
      </c>
      <c r="J5883">
        <v>0.52339765874862287</v>
      </c>
      <c r="L5883" t="s">
        <v>44579</v>
      </c>
      <c r="M5883">
        <v>27373973</v>
      </c>
      <c r="Q5883" s="10"/>
      <c r="R5883" s="11">
        <f t="shared" si="182"/>
        <v>0</v>
      </c>
      <c r="U5883" s="11">
        <f t="shared" si="183"/>
        <v>0</v>
      </c>
      <c r="Y5883" s="11">
        <f>IF(SUM(Tableau1[[#This Row],[Other access]:[Sci-hub access]])&gt;=1,1,0)</f>
        <v>0</v>
      </c>
      <c r="Z5883" s="12">
        <f>IF(OR(Tableau1[[#This Row],[Access R1 + S1+ T1 ]]&gt;=1,Tableau1[[#This Row],[Access V1 +W1 + X1]]&gt;=1),1,0)</f>
        <v>0</v>
      </c>
      <c r="AB5883" s="10" t="str">
        <f>Tableau1[[#This Row],[DOI]]</f>
        <v>doi: 10.1016/j.exer.2016.06.018</v>
      </c>
      <c r="AC5883" s="13" t="str">
        <f>Tableau1[[#This Row],[Authors]]&amp;", "&amp;Tableau1[[#This Row],[Title]]&amp;" "&amp;Tableau1[[#This Row],[Journal]]&amp;". "&amp;Tableau1[[#This Row],[Year]]</f>
        <v>Fan X, Monnier VM, Whitson J., Lens glutathione homeostasis: Discrepancies and gaps in knowledge standing in the way of novel therapeutic approaches. Exp Eye Res. 2017</v>
      </c>
    </row>
    <row r="5884" spans="1:29" x14ac:dyDescent="0.3">
      <c r="A5884">
        <v>10804</v>
      </c>
      <c r="B5884" t="s">
        <v>13259</v>
      </c>
      <c r="C5884" t="s">
        <v>23421</v>
      </c>
      <c r="D5884" t="s">
        <v>33713</v>
      </c>
      <c r="E5884" t="s">
        <v>2471</v>
      </c>
      <c r="F5884" s="10"/>
      <c r="G5884">
        <v>2017</v>
      </c>
      <c r="J5884">
        <v>0.52342474509384951</v>
      </c>
      <c r="L5884" t="s">
        <v>45051</v>
      </c>
      <c r="M5884">
        <v>27016938</v>
      </c>
      <c r="Q5884" s="10"/>
      <c r="R5884" s="11">
        <f t="shared" si="182"/>
        <v>0</v>
      </c>
      <c r="U5884" s="11">
        <f t="shared" si="183"/>
        <v>0</v>
      </c>
      <c r="Y5884" s="11">
        <f>IF(SUM(Tableau1[[#This Row],[Other access]:[Sci-hub access]])&gt;=1,1,0)</f>
        <v>0</v>
      </c>
      <c r="Z5884" s="12">
        <f>IF(OR(Tableau1[[#This Row],[Access R1 + S1+ T1 ]]&gt;=1,Tableau1[[#This Row],[Access V1 +W1 + X1]]&gt;=1),1,0)</f>
        <v>0</v>
      </c>
      <c r="AB5884" s="10" t="str">
        <f>Tableau1[[#This Row],[DOI]]</f>
        <v>doi: 10.1007/s10792-016-0222-7</v>
      </c>
      <c r="AC5884" s="13" t="str">
        <f>Tableau1[[#This Row],[Authors]]&amp;", "&amp;Tableau1[[#This Row],[Title]]&amp;" "&amp;Tableau1[[#This Row],[Journal]]&amp;". "&amp;Tableau1[[#This Row],[Year]]</f>
        <v>Wolz J, Audebert H, Laumeier I, Ahmadi M, Steinicke M, Ferse C, Michelson G., Telemedical assessment of optic nerve head and retina in patients after recent minor stroke or TIA. Int Ophthalmol. 2017</v>
      </c>
    </row>
    <row r="5885" spans="1:29" x14ac:dyDescent="0.3">
      <c r="A5885">
        <v>7063</v>
      </c>
      <c r="B5885" t="s">
        <v>9915</v>
      </c>
      <c r="C5885" t="s">
        <v>20118</v>
      </c>
      <c r="D5885" t="s">
        <v>30349</v>
      </c>
      <c r="E5885" t="s">
        <v>2490</v>
      </c>
      <c r="F5885" s="10"/>
      <c r="G5885">
        <v>2017</v>
      </c>
      <c r="J5885">
        <v>0.52343851447264644</v>
      </c>
      <c r="L5885" t="s">
        <v>41419</v>
      </c>
      <c r="M5885">
        <v>28130042</v>
      </c>
      <c r="Q5885" s="10"/>
      <c r="R5885" s="11">
        <f t="shared" si="182"/>
        <v>0</v>
      </c>
      <c r="U5885" s="11">
        <f t="shared" si="183"/>
        <v>0</v>
      </c>
      <c r="Y5885" s="11">
        <f>IF(SUM(Tableau1[[#This Row],[Other access]:[Sci-hub access]])&gt;=1,1,0)</f>
        <v>0</v>
      </c>
      <c r="Z5885" s="12">
        <f>IF(OR(Tableau1[[#This Row],[Access R1 + S1+ T1 ]]&gt;=1,Tableau1[[#This Row],[Access V1 +W1 + X1]]&gt;=1),1,0)</f>
        <v>0</v>
      </c>
      <c r="AB5885" s="10" t="str">
        <f>Tableau1[[#This Row],[DOI]]</f>
        <v>doi: 10.1016/j.ajo.2017.01.010</v>
      </c>
      <c r="AC5885" s="13" t="str">
        <f>Tableau1[[#This Row],[Authors]]&amp;", "&amp;Tableau1[[#This Row],[Title]]&amp;" "&amp;Tableau1[[#This Row],[Journal]]&amp;". "&amp;Tableau1[[#This Row],[Year]]</f>
        <v>Parikh RN, Traband A, Kolomeyer AM, VanderBeek BL, Kim BJ, Maguire AM, Brucker AJ., Intravitreal Bevacizumab for the Treatment of Vitreous Hemorrhage Due to Proliferative Diabetic Retinopathy. Am J Ophthalmol. 2017</v>
      </c>
    </row>
    <row r="5886" spans="1:29" x14ac:dyDescent="0.3">
      <c r="A5886">
        <v>6800</v>
      </c>
      <c r="B5886" t="s">
        <v>9680</v>
      </c>
      <c r="C5886" t="s">
        <v>19884</v>
      </c>
      <c r="D5886" t="s">
        <v>30114</v>
      </c>
      <c r="E5886" t="s">
        <v>2562</v>
      </c>
      <c r="F5886" s="10"/>
      <c r="G5886">
        <v>2017</v>
      </c>
      <c r="J5886">
        <v>0.52346909214962534</v>
      </c>
      <c r="L5886" t="s">
        <v>41160</v>
      </c>
      <c r="M5886">
        <v>28161916</v>
      </c>
      <c r="Q5886" s="10"/>
      <c r="R5886" s="11">
        <f t="shared" si="182"/>
        <v>0</v>
      </c>
      <c r="U5886" s="11">
        <f t="shared" si="183"/>
        <v>0</v>
      </c>
      <c r="Y5886" s="11">
        <f>IF(SUM(Tableau1[[#This Row],[Other access]:[Sci-hub access]])&gt;=1,1,0)</f>
        <v>0</v>
      </c>
      <c r="Z5886" s="12">
        <f>IF(OR(Tableau1[[#This Row],[Access R1 + S1+ T1 ]]&gt;=1,Tableau1[[#This Row],[Access V1 +W1 + X1]]&gt;=1),1,0)</f>
        <v>0</v>
      </c>
      <c r="AB5886" s="10" t="str">
        <f>Tableau1[[#This Row],[DOI]]</f>
        <v>doi: 10.22608/APO.2016126</v>
      </c>
      <c r="AC5886" s="13" t="str">
        <f>Tableau1[[#This Row],[Authors]]&amp;", "&amp;Tableau1[[#This Row],[Title]]&amp;" "&amp;Tableau1[[#This Row],[Journal]]&amp;". "&amp;Tableau1[[#This Row],[Year]]</f>
        <v>Borrás T., The Pathway From Genes to Gene Therapy in Glaucoma: A Review of Possibilities for Using Genes as Glaucoma Drugs. Asia Pac J Ophthalmol (Phila). 2017</v>
      </c>
    </row>
    <row r="5887" spans="1:29" x14ac:dyDescent="0.3">
      <c r="A5887">
        <v>8346</v>
      </c>
      <c r="B5887" t="s">
        <v>11041</v>
      </c>
      <c r="C5887" t="s">
        <v>21228</v>
      </c>
      <c r="D5887" t="s">
        <v>31479</v>
      </c>
      <c r="E5887" t="s">
        <v>34416</v>
      </c>
      <c r="F5887" s="10"/>
      <c r="G5887">
        <v>2017</v>
      </c>
      <c r="J5887">
        <v>0.52350824112204275</v>
      </c>
      <c r="L5887" t="s">
        <v>42689</v>
      </c>
      <c r="M5887">
        <v>27930426</v>
      </c>
      <c r="Q5887" s="10"/>
      <c r="R5887" s="11">
        <f t="shared" si="182"/>
        <v>0</v>
      </c>
      <c r="U5887" s="11">
        <f t="shared" si="183"/>
        <v>0</v>
      </c>
      <c r="Y5887" s="11">
        <f>IF(SUM(Tableau1[[#This Row],[Other access]:[Sci-hub access]])&gt;=1,1,0)</f>
        <v>0</v>
      </c>
      <c r="Z5887" s="12">
        <f>IF(OR(Tableau1[[#This Row],[Access R1 + S1+ T1 ]]&gt;=1,Tableau1[[#This Row],[Access V1 +W1 + X1]]&gt;=1),1,0)</f>
        <v>0</v>
      </c>
      <c r="AB5887" s="10" t="str">
        <f>Tableau1[[#This Row],[DOI]]</f>
        <v>doi: 10.1097/YCT.0000000000000375</v>
      </c>
      <c r="AC5887" s="13" t="str">
        <f>Tableau1[[#This Row],[Authors]]&amp;", "&amp;Tableau1[[#This Row],[Title]]&amp;" "&amp;Tableau1[[#This Row],[Journal]]&amp;". "&amp;Tableau1[[#This Row],[Year]]</f>
        <v>Arias LM, Gligorovic P, Bohan EA, OʼBrien JJ., Catatonic Pupil in the Setting of Electroconvulsive Therapy. J ECT. 2017</v>
      </c>
    </row>
    <row r="5888" spans="1:29" x14ac:dyDescent="0.3">
      <c r="A5888">
        <v>3179</v>
      </c>
      <c r="B5888" t="s">
        <v>6365</v>
      </c>
      <c r="C5888" t="s">
        <v>16608</v>
      </c>
      <c r="D5888" t="s">
        <v>26789</v>
      </c>
      <c r="E5888" t="s">
        <v>2490</v>
      </c>
      <c r="F5888" s="10"/>
      <c r="G5888">
        <v>2017</v>
      </c>
      <c r="J5888">
        <v>0.52352022452855063</v>
      </c>
      <c r="L5888" t="s">
        <v>37632</v>
      </c>
      <c r="M5888">
        <v>28624324</v>
      </c>
      <c r="Q5888" s="10"/>
      <c r="R5888" s="11">
        <f t="shared" si="182"/>
        <v>0</v>
      </c>
      <c r="U5888" s="11">
        <f t="shared" si="183"/>
        <v>0</v>
      </c>
      <c r="Y5888" s="11">
        <f>IF(SUM(Tableau1[[#This Row],[Other access]:[Sci-hub access]])&gt;=1,1,0)</f>
        <v>0</v>
      </c>
      <c r="Z5888" s="12">
        <f>IF(OR(Tableau1[[#This Row],[Access R1 + S1+ T1 ]]&gt;=1,Tableau1[[#This Row],[Access V1 +W1 + X1]]&gt;=1),1,0)</f>
        <v>0</v>
      </c>
      <c r="AB5888" s="10" t="str">
        <f>Tableau1[[#This Row],[DOI]]</f>
        <v>doi: 10.1016/j.ajo.2017.06.003</v>
      </c>
      <c r="AC5888" s="13" t="str">
        <f>Tableau1[[#This Row],[Authors]]&amp;", "&amp;Tableau1[[#This Row],[Title]]&amp;" "&amp;Tableau1[[#This Row],[Journal]]&amp;". "&amp;Tableau1[[#This Row],[Year]]</f>
        <v>Chan TCW, Bala C, Siu A, Wan F, White A., Risk Factors for Rapid Glaucoma Disease Progression. Am J Ophthalmol. 2017</v>
      </c>
    </row>
    <row r="5889" spans="1:29" x14ac:dyDescent="0.3">
      <c r="A5889">
        <v>830</v>
      </c>
      <c r="B5889" t="s">
        <v>4093</v>
      </c>
      <c r="C5889" t="s">
        <v>14347</v>
      </c>
      <c r="D5889" t="s">
        <v>24513</v>
      </c>
      <c r="E5889" t="s">
        <v>2541</v>
      </c>
      <c r="F5889" s="10"/>
      <c r="G5889">
        <v>2017</v>
      </c>
      <c r="J5889">
        <v>0.52372451764952432</v>
      </c>
      <c r="L5889" t="s">
        <v>35323</v>
      </c>
      <c r="M5889">
        <v>29095770</v>
      </c>
      <c r="Q5889" s="10"/>
      <c r="R5889" s="11">
        <f t="shared" si="182"/>
        <v>0</v>
      </c>
      <c r="U5889" s="11">
        <f t="shared" si="183"/>
        <v>0</v>
      </c>
      <c r="Y5889" s="11">
        <f>IF(SUM(Tableau1[[#This Row],[Other access]:[Sci-hub access]])&gt;=1,1,0)</f>
        <v>0</v>
      </c>
      <c r="Z5889" s="12">
        <f>IF(OR(Tableau1[[#This Row],[Access R1 + S1+ T1 ]]&gt;=1,Tableau1[[#This Row],[Access V1 +W1 + X1]]&gt;=1),1,0)</f>
        <v>0</v>
      </c>
      <c r="AB5889" s="10" t="str">
        <f>Tableau1[[#This Row],[DOI]]</f>
        <v>doi: 10.1097/WNO.0000000000000602</v>
      </c>
      <c r="AC5889" s="13" t="str">
        <f>Tableau1[[#This Row],[Authors]]&amp;", "&amp;Tableau1[[#This Row],[Title]]&amp;" "&amp;Tableau1[[#This Row],[Journal]]&amp;". "&amp;Tableau1[[#This Row],[Year]]</f>
        <v>Digre K., EUNOS Meeting, September 10-13, 2017, Budapest, Hungary. J Neuroophthalmol. 2017</v>
      </c>
    </row>
    <row r="5890" spans="1:29" x14ac:dyDescent="0.3">
      <c r="A5890">
        <v>7366</v>
      </c>
      <c r="B5890" t="s">
        <v>10177</v>
      </c>
      <c r="C5890" t="s">
        <v>20379</v>
      </c>
      <c r="D5890" t="s">
        <v>30611</v>
      </c>
      <c r="E5890" t="s">
        <v>2466</v>
      </c>
      <c r="F5890" s="10"/>
      <c r="G5890">
        <v>2017</v>
      </c>
      <c r="J5890">
        <v>0.52386117508766117</v>
      </c>
      <c r="L5890" t="s">
        <v>41722</v>
      </c>
      <c r="M5890">
        <v>28100408</v>
      </c>
      <c r="Q5890" s="10"/>
      <c r="R5890" s="11">
        <f t="shared" ref="R5890:R5953" si="184">IF(SUM(N5890:Q5890)&gt;0,1,0)</f>
        <v>0</v>
      </c>
      <c r="U5890" s="11">
        <f t="shared" ref="U5890:U5953" si="185">IF(SUM(R5890,T5890)&gt;0,1,0)</f>
        <v>0</v>
      </c>
      <c r="Y5890" s="11">
        <f>IF(SUM(Tableau1[[#This Row],[Other access]:[Sci-hub access]])&gt;=1,1,0)</f>
        <v>0</v>
      </c>
      <c r="Z5890" s="12">
        <f>IF(OR(Tableau1[[#This Row],[Access R1 + S1+ T1 ]]&gt;=1,Tableau1[[#This Row],[Access V1 +W1 + X1]]&gt;=1),1,0)</f>
        <v>0</v>
      </c>
      <c r="AB5890" s="10" t="str">
        <f>Tableau1[[#This Row],[DOI]]</f>
        <v>doi: 10.1016/j.jneuroim.2017.01.006</v>
      </c>
      <c r="AC5890" s="13" t="str">
        <f>Tableau1[[#This Row],[Authors]]&amp;", "&amp;Tableau1[[#This Row],[Title]]&amp;" "&amp;Tableau1[[#This Row],[Journal]]&amp;". "&amp;Tableau1[[#This Row],[Year]]</f>
        <v>Kimura A, Takemura M, Saito K, Serrero G, Yoshikura N, Hayashi Y, Inuzuka T., Increased cerebrospinal fluid progranulin correlates with interleukin-6 in the acute phase of neuromyelitis optica spectrum disorder. J Neuroimmunol. 2017</v>
      </c>
    </row>
    <row r="5891" spans="1:29" ht="28.8" x14ac:dyDescent="0.3">
      <c r="A5891">
        <v>1325</v>
      </c>
      <c r="B5891" t="s">
        <v>4585</v>
      </c>
      <c r="C5891" t="s">
        <v>14837</v>
      </c>
      <c r="D5891" t="s">
        <v>25006</v>
      </c>
      <c r="E5891" t="s">
        <v>2443</v>
      </c>
      <c r="F5891" s="10"/>
      <c r="G5891">
        <v>2017</v>
      </c>
      <c r="J5891">
        <v>0.52386510329615699</v>
      </c>
      <c r="L5891" t="s">
        <v>35808</v>
      </c>
      <c r="M5891">
        <v>28973333</v>
      </c>
      <c r="Q5891" s="10"/>
      <c r="R5891" s="11">
        <f t="shared" si="184"/>
        <v>0</v>
      </c>
      <c r="U5891" s="11">
        <f t="shared" si="185"/>
        <v>0</v>
      </c>
      <c r="Y5891" s="11">
        <f>IF(SUM(Tableau1[[#This Row],[Other access]:[Sci-hub access]])&gt;=1,1,0)</f>
        <v>0</v>
      </c>
      <c r="Z5891" s="12">
        <f>IF(OR(Tableau1[[#This Row],[Access R1 + S1+ T1 ]]&gt;=1,Tableau1[[#This Row],[Access V1 +W1 + X1]]&gt;=1),1,0)</f>
        <v>0</v>
      </c>
      <c r="AB5891" s="10" t="str">
        <f>Tableau1[[#This Row],[DOI]]</f>
        <v>doi: 10.1167/iovs.17-22371</v>
      </c>
      <c r="AC5891" s="13" t="str">
        <f>Tableau1[[#This Row],[Authors]]&amp;", "&amp;Tableau1[[#This Row],[Title]]&amp;" "&amp;Tableau1[[#This Row],[Journal]]&amp;". "&amp;Tableau1[[#This Row],[Year]]</f>
        <v>Phu J, Khuu SK, Nivison-Smith L, Zangerl B, Choi AYJ, Jones BW, Pfeiffer RL, Marc RE, Kalloniatis M., Pattern Recognition Analysis Reveals Unique Contrast Sensitivity Isocontours Using Static Perimetry Thresholds Across the Visual Field. Invest Ophthalmol Vis Sci. 2017</v>
      </c>
    </row>
    <row r="5892" spans="1:29" x14ac:dyDescent="0.3">
      <c r="A5892">
        <v>51</v>
      </c>
      <c r="B5892" t="s">
        <v>3314</v>
      </c>
      <c r="C5892" t="s">
        <v>13575</v>
      </c>
      <c r="D5892" t="s">
        <v>23734</v>
      </c>
      <c r="E5892" t="s">
        <v>2462</v>
      </c>
      <c r="F5892" s="10"/>
      <c r="G5892">
        <v>2018</v>
      </c>
      <c r="J5892">
        <v>0.52393236198388871</v>
      </c>
      <c r="L5892" t="s">
        <v>34569</v>
      </c>
      <c r="M5892">
        <v>29454324</v>
      </c>
      <c r="Q5892" s="10"/>
      <c r="R5892" s="11">
        <f t="shared" si="184"/>
        <v>0</v>
      </c>
      <c r="U5892" s="11">
        <f t="shared" si="185"/>
        <v>0</v>
      </c>
      <c r="Y5892" s="11">
        <f>IF(SUM(Tableau1[[#This Row],[Other access]:[Sci-hub access]])&gt;=1,1,0)</f>
        <v>0</v>
      </c>
      <c r="Z5892" s="12">
        <f>IF(OR(Tableau1[[#This Row],[Access R1 + S1+ T1 ]]&gt;=1,Tableau1[[#This Row],[Access V1 +W1 + X1]]&gt;=1),1,0)</f>
        <v>0</v>
      </c>
      <c r="AB5892" s="10" t="str">
        <f>Tableau1[[#This Row],[DOI]]</f>
        <v>doi: 10.1186/s12886-018-0711-8</v>
      </c>
      <c r="AC5892" s="13" t="str">
        <f>Tableau1[[#This Row],[Authors]]&amp;", "&amp;Tableau1[[#This Row],[Title]]&amp;" "&amp;Tableau1[[#This Row],[Journal]]&amp;". "&amp;Tableau1[[#This Row],[Year]]</f>
        <v>Cao J, Wang T, Wang M., Investigation of the anti-cataractogenic mechanisms of curcumin through in vivo and in vitro studies. BMC Ophthalmol. 2018</v>
      </c>
    </row>
    <row r="5893" spans="1:29" x14ac:dyDescent="0.3">
      <c r="A5893">
        <v>4164</v>
      </c>
      <c r="B5893" t="s">
        <v>7305</v>
      </c>
      <c r="C5893" t="s">
        <v>17542</v>
      </c>
      <c r="D5893" t="s">
        <v>27733</v>
      </c>
      <c r="E5893" t="s">
        <v>2522</v>
      </c>
      <c r="F5893" s="10"/>
      <c r="G5893">
        <v>2017</v>
      </c>
      <c r="J5893">
        <v>0.52393375926268726</v>
      </c>
      <c r="L5893" t="s">
        <v>38595</v>
      </c>
      <c r="M5893">
        <v>28476060</v>
      </c>
      <c r="Q5893" s="10"/>
      <c r="R5893" s="11">
        <f t="shared" si="184"/>
        <v>0</v>
      </c>
      <c r="U5893" s="11">
        <f t="shared" si="185"/>
        <v>0</v>
      </c>
      <c r="Y5893" s="11">
        <f>IF(SUM(Tableau1[[#This Row],[Other access]:[Sci-hub access]])&gt;=1,1,0)</f>
        <v>0</v>
      </c>
      <c r="Z5893" s="12">
        <f>IF(OR(Tableau1[[#This Row],[Access R1 + S1+ T1 ]]&gt;=1,Tableau1[[#This Row],[Access V1 +W1 + X1]]&gt;=1),1,0)</f>
        <v>0</v>
      </c>
      <c r="AB5893" s="10" t="str">
        <f>Tableau1[[#This Row],[DOI]]</f>
        <v>doi: 10.1167/17.5.3</v>
      </c>
      <c r="AC5893" s="13" t="str">
        <f>Tableau1[[#This Row],[Authors]]&amp;", "&amp;Tableau1[[#This Row],[Title]]&amp;" "&amp;Tableau1[[#This Row],[Journal]]&amp;". "&amp;Tableau1[[#This Row],[Year]]</f>
        <v>Maiello G, Walker L, Bex PJ, Vera-Diaz FA., Blur perception throughout the visual field in myopia and emmetropia. J Vis. 2017</v>
      </c>
    </row>
    <row r="5894" spans="1:29" x14ac:dyDescent="0.3">
      <c r="A5894">
        <v>9681</v>
      </c>
      <c r="B5894" t="s">
        <v>12231</v>
      </c>
      <c r="C5894" t="s">
        <v>22405</v>
      </c>
      <c r="D5894" t="s">
        <v>32679</v>
      </c>
      <c r="E5894" t="s">
        <v>34246</v>
      </c>
      <c r="F5894" s="10"/>
      <c r="G5894">
        <v>2017</v>
      </c>
      <c r="J5894">
        <v>0.52407329733363972</v>
      </c>
      <c r="L5894" t="s">
        <v>43949</v>
      </c>
      <c r="M5894">
        <v>27623389</v>
      </c>
      <c r="Q5894" s="10"/>
      <c r="R5894" s="11">
        <f t="shared" si="184"/>
        <v>0</v>
      </c>
      <c r="U5894" s="11">
        <f t="shared" si="185"/>
        <v>0</v>
      </c>
      <c r="Y5894" s="11">
        <f>IF(SUM(Tableau1[[#This Row],[Other access]:[Sci-hub access]])&gt;=1,1,0)</f>
        <v>0</v>
      </c>
      <c r="Z5894" s="12">
        <f>IF(OR(Tableau1[[#This Row],[Access R1 + S1+ T1 ]]&gt;=1,Tableau1[[#This Row],[Access V1 +W1 + X1]]&gt;=1),1,0)</f>
        <v>0</v>
      </c>
      <c r="AB5894" s="10" t="str">
        <f>Tableau1[[#This Row],[DOI]]</f>
        <v>doi: 10.1016/j.jdiacomp.2016.08.024</v>
      </c>
      <c r="AC5894" s="13" t="str">
        <f>Tableau1[[#This Row],[Authors]]&amp;", "&amp;Tableau1[[#This Row],[Title]]&amp;" "&amp;Tableau1[[#This Row],[Journal]]&amp;". "&amp;Tableau1[[#This Row],[Year]]</f>
        <v>Sanchis-Gimeno JA, Alonso L, Rahhal M, Bastir M, Perez-Bermejo M, Belda-Salmeron L., Corneal thickness differences between type 2 diabetes and non-diabetes subjects during preoperative laser surgery examination. J Diabetes Complications. 2017</v>
      </c>
    </row>
    <row r="5895" spans="1:29" x14ac:dyDescent="0.3">
      <c r="A5895">
        <v>178</v>
      </c>
      <c r="B5895" t="s">
        <v>3441</v>
      </c>
      <c r="C5895" t="s">
        <v>13702</v>
      </c>
      <c r="D5895" t="s">
        <v>23861</v>
      </c>
      <c r="E5895" t="s">
        <v>2451</v>
      </c>
      <c r="F5895" s="10"/>
      <c r="G5895">
        <v>2018</v>
      </c>
      <c r="J5895">
        <v>0.52408895043182968</v>
      </c>
      <c r="L5895" t="s">
        <v>34693</v>
      </c>
      <c r="M5895">
        <v>29370195</v>
      </c>
      <c r="Q5895" s="10"/>
      <c r="R5895" s="11">
        <f t="shared" si="184"/>
        <v>0</v>
      </c>
      <c r="U5895" s="11">
        <f t="shared" si="185"/>
        <v>0</v>
      </c>
      <c r="Y5895" s="11">
        <f>IF(SUM(Tableau1[[#This Row],[Other access]:[Sci-hub access]])&gt;=1,1,0)</f>
        <v>0</v>
      </c>
      <c r="Z5895" s="12">
        <f>IF(OR(Tableau1[[#This Row],[Access R1 + S1+ T1 ]]&gt;=1,Tableau1[[#This Row],[Access V1 +W1 + X1]]&gt;=1),1,0)</f>
        <v>0</v>
      </c>
      <c r="AB5895" s="10" t="str">
        <f>Tableau1[[#This Row],[DOI]]</f>
        <v>doi: 10.1371/journal.pone.0191007</v>
      </c>
      <c r="AC5895" s="13" t="str">
        <f>Tableau1[[#This Row],[Authors]]&amp;", "&amp;Tableau1[[#This Row],[Title]]&amp;" "&amp;Tableau1[[#This Row],[Journal]]&amp;". "&amp;Tableau1[[#This Row],[Year]]</f>
        <v>Le Jeune C, Chebli F, Leon L, Anthoine E, Weber M, Péchereau A, Lebranchu P., Reliability and reproducibility of disc-foveal angle measurements by non-mydriatic fundus photography. PLoS One. 2018</v>
      </c>
    </row>
    <row r="5896" spans="1:29" x14ac:dyDescent="0.3">
      <c r="A5896">
        <v>4472</v>
      </c>
      <c r="B5896" t="s">
        <v>7597</v>
      </c>
      <c r="C5896" t="s">
        <v>17832</v>
      </c>
      <c r="D5896" t="s">
        <v>28026</v>
      </c>
      <c r="E5896" t="s">
        <v>34031</v>
      </c>
      <c r="F5896" s="10"/>
      <c r="G5896">
        <v>2017</v>
      </c>
      <c r="J5896">
        <v>0.52409194642345225</v>
      </c>
      <c r="L5896" t="s">
        <v>38891</v>
      </c>
      <c r="M5896">
        <v>28441076</v>
      </c>
      <c r="Q5896" s="10"/>
      <c r="R5896" s="11">
        <f t="shared" si="184"/>
        <v>0</v>
      </c>
      <c r="U5896" s="11">
        <f t="shared" si="185"/>
        <v>0</v>
      </c>
      <c r="Y5896" s="11">
        <f>IF(SUM(Tableau1[[#This Row],[Other access]:[Sci-hub access]])&gt;=1,1,0)</f>
        <v>0</v>
      </c>
      <c r="Z5896" s="12">
        <f>IF(OR(Tableau1[[#This Row],[Access R1 + S1+ T1 ]]&gt;=1,Tableau1[[#This Row],[Access V1 +W1 + X1]]&gt;=1),1,0)</f>
        <v>0</v>
      </c>
      <c r="AB5896" s="10" t="str">
        <f>Tableau1[[#This Row],[DOI]]</f>
        <v>doi: 10.1089/jop.2016.0121</v>
      </c>
      <c r="AC5896" s="13" t="str">
        <f>Tableau1[[#This Row],[Authors]]&amp;", "&amp;Tableau1[[#This Row],[Title]]&amp;" "&amp;Tableau1[[#This Row],[Journal]]&amp;". "&amp;Tableau1[[#This Row],[Year]]</f>
        <v>Baranov P, Lin H, McCabe K, Gale D, Cai S, Lieppman B, Morrow D, Lei P, Liao J, Young M., A Novel Neuroprotective Small Molecule for Glial Cell Derived Neurotrophic Factor Induction and Photoreceptor Rescue. J Ocul Pharmacol Ther. 2017</v>
      </c>
    </row>
    <row r="5897" spans="1:29" x14ac:dyDescent="0.3">
      <c r="A5897">
        <v>3915</v>
      </c>
      <c r="B5897" t="s">
        <v>7073</v>
      </c>
      <c r="C5897" t="s">
        <v>17310</v>
      </c>
      <c r="D5897" t="s">
        <v>27498</v>
      </c>
      <c r="E5897" t="s">
        <v>2514</v>
      </c>
      <c r="F5897" s="10"/>
      <c r="G5897">
        <v>2017</v>
      </c>
      <c r="J5897">
        <v>0.52429720849096539</v>
      </c>
      <c r="L5897" t="s">
        <v>38356</v>
      </c>
      <c r="M5897">
        <v>28506604</v>
      </c>
      <c r="Q5897" s="10"/>
      <c r="R5897" s="11">
        <f t="shared" si="184"/>
        <v>0</v>
      </c>
      <c r="U5897" s="11">
        <f t="shared" si="185"/>
        <v>0</v>
      </c>
      <c r="Y5897" s="11">
        <f>IF(SUM(Tableau1[[#This Row],[Other access]:[Sci-hub access]])&gt;=1,1,0)</f>
        <v>0</v>
      </c>
      <c r="Z5897" s="12">
        <f>IF(OR(Tableau1[[#This Row],[Access R1 + S1+ T1 ]]&gt;=1,Tableau1[[#This Row],[Access V1 +W1 + X1]]&gt;=1),1,0)</f>
        <v>0</v>
      </c>
      <c r="AB5897" s="10" t="str">
        <f>Tableau1[[#This Row],[DOI]]</f>
        <v>doi: 10.1016/j.survophthal.2017.05.002</v>
      </c>
      <c r="AC5897" s="13" t="str">
        <f>Tableau1[[#This Row],[Authors]]&amp;", "&amp;Tableau1[[#This Row],[Title]]&amp;" "&amp;Tableau1[[#This Row],[Journal]]&amp;". "&amp;Tableau1[[#This Row],[Year]]</f>
        <v>Figus M, Posarelli C, Passani A, Albert TG, Oddone F, Sframeli AT, Nardi M., The supraciliary space as a suitable pathway for glaucoma surgery: Ho-hum or home run? Surv Ophthalmol. 2017</v>
      </c>
    </row>
    <row r="5898" spans="1:29" x14ac:dyDescent="0.3">
      <c r="A5898">
        <v>3566</v>
      </c>
      <c r="B5898" t="s">
        <v>6738</v>
      </c>
      <c r="C5898" t="s">
        <v>16980</v>
      </c>
      <c r="D5898" t="s">
        <v>27162</v>
      </c>
      <c r="E5898" t="s">
        <v>2458</v>
      </c>
      <c r="F5898" s="10"/>
      <c r="G5898">
        <v>2017</v>
      </c>
      <c r="J5898">
        <v>0.52439676127103907</v>
      </c>
      <c r="L5898" t="s">
        <v>38012</v>
      </c>
      <c r="M5898">
        <v>28570735</v>
      </c>
      <c r="Q5898" s="10"/>
      <c r="R5898" s="11">
        <f t="shared" si="184"/>
        <v>0</v>
      </c>
      <c r="U5898" s="11">
        <f t="shared" si="185"/>
        <v>0</v>
      </c>
      <c r="Y5898" s="11">
        <f>IF(SUM(Tableau1[[#This Row],[Other access]:[Sci-hub access]])&gt;=1,1,0)</f>
        <v>0</v>
      </c>
      <c r="Z5898" s="12">
        <f>IF(OR(Tableau1[[#This Row],[Access R1 + S1+ T1 ]]&gt;=1,Tableau1[[#This Row],[Access V1 +W1 + X1]]&gt;=1),1,0)</f>
        <v>0</v>
      </c>
      <c r="AB5898" s="10" t="str">
        <f>Tableau1[[#This Row],[DOI]]</f>
        <v>doi: 10.1001/jamaophthalmol.2017.1595</v>
      </c>
      <c r="AC5898" s="13" t="str">
        <f>Tableau1[[#This Row],[Authors]]&amp;", "&amp;Tableau1[[#This Row],[Title]]&amp;" "&amp;Tableau1[[#This Row],[Journal]]&amp;". "&amp;Tableau1[[#This Row],[Year]]</f>
        <v>Lau M, Prenner JL, Brucker AJ, VanderBeek BL., Accuracy of Billing Codes Used in the Therapeutic Care of Diabetic Retinopathy. JAMA Ophthalmol. 2017</v>
      </c>
    </row>
    <row r="5899" spans="1:29" x14ac:dyDescent="0.3">
      <c r="A5899">
        <v>5538</v>
      </c>
      <c r="B5899" t="s">
        <v>8582</v>
      </c>
      <c r="C5899" t="s">
        <v>18803</v>
      </c>
      <c r="D5899" t="s">
        <v>29012</v>
      </c>
      <c r="E5899" t="s">
        <v>34028</v>
      </c>
      <c r="F5899" s="10"/>
      <c r="G5899">
        <v>2017</v>
      </c>
      <c r="J5899">
        <v>0.52441036231574878</v>
      </c>
      <c r="L5899" t="s">
        <v>39925</v>
      </c>
      <c r="M5899">
        <v>28323178</v>
      </c>
      <c r="Q5899" s="10"/>
      <c r="R5899" s="11">
        <f t="shared" si="184"/>
        <v>0</v>
      </c>
      <c r="U5899" s="11">
        <f t="shared" si="185"/>
        <v>0</v>
      </c>
      <c r="Y5899" s="11">
        <f>IF(SUM(Tableau1[[#This Row],[Other access]:[Sci-hub access]])&gt;=1,1,0)</f>
        <v>0</v>
      </c>
      <c r="Z5899" s="12">
        <f>IF(OR(Tableau1[[#This Row],[Access R1 + S1+ T1 ]]&gt;=1,Tableau1[[#This Row],[Access V1 +W1 + X1]]&gt;=1),1,0)</f>
        <v>0</v>
      </c>
      <c r="AB5899" s="10" t="str">
        <f>Tableau1[[#This Row],[DOI]]</f>
        <v>doi: 10.1016/j.actbio.2017.03.028</v>
      </c>
      <c r="AC5899" s="13" t="str">
        <f>Tableau1[[#This Row],[Authors]]&amp;", "&amp;Tableau1[[#This Row],[Title]]&amp;" "&amp;Tableau1[[#This Row],[Journal]]&amp;". "&amp;Tableau1[[#This Row],[Year]]</f>
        <v>Tian H, Li L, Song F., Study on the deformations of the lamina cribrosa during glaucoma. Acta Biomater. 2017</v>
      </c>
    </row>
    <row r="5900" spans="1:29" x14ac:dyDescent="0.3">
      <c r="A5900">
        <v>6893</v>
      </c>
      <c r="B5900" t="s">
        <v>9767</v>
      </c>
      <c r="C5900" t="s">
        <v>19970</v>
      </c>
      <c r="D5900" t="s">
        <v>30201</v>
      </c>
      <c r="E5900" t="s">
        <v>2464</v>
      </c>
      <c r="F5900" s="10"/>
      <c r="G5900">
        <v>2017</v>
      </c>
      <c r="J5900">
        <v>0.52464319913359958</v>
      </c>
      <c r="L5900" t="s">
        <v>41252</v>
      </c>
      <c r="M5900">
        <v>28151747</v>
      </c>
      <c r="Q5900" s="10"/>
      <c r="R5900" s="11">
        <f t="shared" si="184"/>
        <v>0</v>
      </c>
      <c r="U5900" s="11">
        <f t="shared" si="185"/>
        <v>0</v>
      </c>
      <c r="Y5900" s="11">
        <f>IF(SUM(Tableau1[[#This Row],[Other access]:[Sci-hub access]])&gt;=1,1,0)</f>
        <v>0</v>
      </c>
      <c r="Z5900" s="12">
        <f>IF(OR(Tableau1[[#This Row],[Access R1 + S1+ T1 ]]&gt;=1,Tableau1[[#This Row],[Access V1 +W1 + X1]]&gt;=1),1,0)</f>
        <v>0</v>
      </c>
      <c r="AB5900" s="10" t="str">
        <f>Tableau1[[#This Row],[DOI]]</f>
        <v>doi: 10.1097/ICU.0000000000000362</v>
      </c>
      <c r="AC5900" s="13" t="str">
        <f>Tableau1[[#This Row],[Authors]]&amp;", "&amp;Tableau1[[#This Row],[Title]]&amp;" "&amp;Tableau1[[#This Row],[Journal]]&amp;". "&amp;Tableau1[[#This Row],[Year]]</f>
        <v>Relhan N, Flynn HW Jr., The Early Treatment Diabetic Retinopathy Study historical review and relevance to today's management of diabetic macular edema. Curr Opin Ophthalmol. 2017</v>
      </c>
    </row>
    <row r="5901" spans="1:29" x14ac:dyDescent="0.3">
      <c r="A5901">
        <v>1630</v>
      </c>
      <c r="B5901" t="s">
        <v>4882</v>
      </c>
      <c r="C5901" t="s">
        <v>15132</v>
      </c>
      <c r="D5901" t="s">
        <v>25303</v>
      </c>
      <c r="E5901" t="s">
        <v>2529</v>
      </c>
      <c r="F5901" s="10"/>
      <c r="G5901">
        <v>2017</v>
      </c>
      <c r="J5901">
        <v>0.52480048678057867</v>
      </c>
      <c r="L5901" t="s">
        <v>36109</v>
      </c>
      <c r="M5901">
        <v>28910167</v>
      </c>
      <c r="Q5901" s="10"/>
      <c r="R5901" s="11">
        <f t="shared" si="184"/>
        <v>0</v>
      </c>
      <c r="U5901" s="11">
        <f t="shared" si="185"/>
        <v>0</v>
      </c>
      <c r="Y5901" s="11">
        <f>IF(SUM(Tableau1[[#This Row],[Other access]:[Sci-hub access]])&gt;=1,1,0)</f>
        <v>0</v>
      </c>
      <c r="Z5901" s="12">
        <f>IF(OR(Tableau1[[#This Row],[Access R1 + S1+ T1 ]]&gt;=1,Tableau1[[#This Row],[Access V1 +W1 + X1]]&gt;=1),1,0)</f>
        <v>0</v>
      </c>
      <c r="AB5901" s="10" t="str">
        <f>Tableau1[[#This Row],[DOI]]</f>
        <v>doi: 10.1080/02713683.2017.1339806</v>
      </c>
      <c r="AC5901" s="13" t="str">
        <f>Tableau1[[#This Row],[Authors]]&amp;", "&amp;Tableau1[[#This Row],[Title]]&amp;" "&amp;Tableau1[[#This Row],[Journal]]&amp;". "&amp;Tableau1[[#This Row],[Year]]</f>
        <v>Manarang JC, Otteson DC, McDermott AM., Expression of Antimicrobial Peptides by Uveal and Cutaneous Melanoma Cells and Investigation of Their Role in Tumor Cell Migration and Vasculogenic Mimicry. Curr Eye Res. 2017</v>
      </c>
    </row>
    <row r="5902" spans="1:29" x14ac:dyDescent="0.3">
      <c r="A5902">
        <v>5169</v>
      </c>
      <c r="B5902" t="s">
        <v>8243</v>
      </c>
      <c r="C5902" t="s">
        <v>18468</v>
      </c>
      <c r="D5902" t="s">
        <v>28673</v>
      </c>
      <c r="E5902" t="s">
        <v>2490</v>
      </c>
      <c r="F5902" s="10"/>
      <c r="G5902">
        <v>2017</v>
      </c>
      <c r="J5902">
        <v>0.52484328335218389</v>
      </c>
      <c r="L5902" t="s">
        <v>39573</v>
      </c>
      <c r="M5902">
        <v>28366647</v>
      </c>
      <c r="Q5902" s="10"/>
      <c r="R5902" s="11">
        <f t="shared" si="184"/>
        <v>0</v>
      </c>
      <c r="U5902" s="11">
        <f t="shared" si="185"/>
        <v>0</v>
      </c>
      <c r="Y5902" s="11">
        <f>IF(SUM(Tableau1[[#This Row],[Other access]:[Sci-hub access]])&gt;=1,1,0)</f>
        <v>0</v>
      </c>
      <c r="Z5902" s="12">
        <f>IF(OR(Tableau1[[#This Row],[Access R1 + S1+ T1 ]]&gt;=1,Tableau1[[#This Row],[Access V1 +W1 + X1]]&gt;=1),1,0)</f>
        <v>0</v>
      </c>
      <c r="AB5902" s="10" t="str">
        <f>Tableau1[[#This Row],[DOI]]</f>
        <v>doi: 10.1016/j.ajo.2017.03.028</v>
      </c>
      <c r="AC5902" s="13" t="str">
        <f>Tableau1[[#This Row],[Authors]]&amp;", "&amp;Tableau1[[#This Row],[Title]]&amp;" "&amp;Tableau1[[#This Row],[Journal]]&amp;". "&amp;Tableau1[[#This Row],[Year]]</f>
        <v>Bata BM, Leske DA, Holmes JM., Adjustable Bilateral Superior Oblique Tendon Advancement for Bilateral Fourth Nerve Palsy. Am J Ophthalmol. 2017</v>
      </c>
    </row>
    <row r="5903" spans="1:29" x14ac:dyDescent="0.3">
      <c r="A5903">
        <v>1468</v>
      </c>
      <c r="B5903" t="s">
        <v>4726</v>
      </c>
      <c r="C5903" t="s">
        <v>14976</v>
      </c>
      <c r="D5903" t="s">
        <v>25147</v>
      </c>
      <c r="E5903" t="s">
        <v>2449</v>
      </c>
      <c r="F5903" s="10"/>
      <c r="G5903">
        <v>2017</v>
      </c>
      <c r="J5903">
        <v>0.52493494473827373</v>
      </c>
      <c r="L5903" t="s">
        <v>35949</v>
      </c>
      <c r="M5903">
        <v>28940529</v>
      </c>
      <c r="Q5903" s="10"/>
      <c r="R5903" s="11">
        <f t="shared" si="184"/>
        <v>0</v>
      </c>
      <c r="U5903" s="11">
        <f t="shared" si="185"/>
        <v>0</v>
      </c>
      <c r="Y5903" s="11">
        <f>IF(SUM(Tableau1[[#This Row],[Other access]:[Sci-hub access]])&gt;=1,1,0)</f>
        <v>0</v>
      </c>
      <c r="Z5903" s="12">
        <f>IF(OR(Tableau1[[#This Row],[Access R1 + S1+ T1 ]]&gt;=1,Tableau1[[#This Row],[Access V1 +W1 + X1]]&gt;=1),1,0)</f>
        <v>0</v>
      </c>
      <c r="AB5903" s="10" t="str">
        <f>Tableau1[[#This Row],[DOI]]</f>
        <v>doi: 10.1111/cxo.12577</v>
      </c>
      <c r="AC5903" s="13" t="str">
        <f>Tableau1[[#This Row],[Authors]]&amp;", "&amp;Tableau1[[#This Row],[Title]]&amp;" "&amp;Tableau1[[#This Row],[Journal]]&amp;". "&amp;Tableau1[[#This Row],[Year]]</f>
        <v>Efron N, Lindsay R., Contact lenses continue to evolve. Clin Exp Optom. 2017</v>
      </c>
    </row>
    <row r="5904" spans="1:29" ht="28.8" x14ac:dyDescent="0.3">
      <c r="A5904">
        <v>8897</v>
      </c>
      <c r="B5904" t="s">
        <v>11522</v>
      </c>
      <c r="C5904" t="s">
        <v>21705</v>
      </c>
      <c r="D5904" t="s">
        <v>31962</v>
      </c>
      <c r="E5904" t="s">
        <v>2696</v>
      </c>
      <c r="F5904" s="10"/>
      <c r="G5904">
        <v>2017</v>
      </c>
      <c r="J5904">
        <v>0.5250669748715624</v>
      </c>
      <c r="L5904" t="s">
        <v>43229</v>
      </c>
      <c r="M5904">
        <v>27815703</v>
      </c>
      <c r="Q5904" s="10"/>
      <c r="R5904" s="11">
        <f t="shared" si="184"/>
        <v>0</v>
      </c>
      <c r="U5904" s="11">
        <f t="shared" si="185"/>
        <v>0</v>
      </c>
      <c r="Y5904" s="11">
        <f>IF(SUM(Tableau1[[#This Row],[Other access]:[Sci-hub access]])&gt;=1,1,0)</f>
        <v>0</v>
      </c>
      <c r="Z5904" s="12">
        <f>IF(OR(Tableau1[[#This Row],[Access R1 + S1+ T1 ]]&gt;=1,Tableau1[[#This Row],[Access V1 +W1 + X1]]&gt;=1),1,0)</f>
        <v>0</v>
      </c>
      <c r="AB5904" s="10" t="str">
        <f>Tableau1[[#This Row],[DOI]]</f>
        <v>doi: 10.1007/s00296-016-3593-1</v>
      </c>
      <c r="AC5904" s="13" t="str">
        <f>Tableau1[[#This Row],[Authors]]&amp;", "&amp;Tableau1[[#This Row],[Title]]&amp;" "&amp;Tableau1[[#This Row],[Journal]]&amp;". "&amp;Tableau1[[#This Row],[Year]]</f>
        <v>Pato E, Martin-Martinez MA, Castelló A, Méndez-Fernandez R, Muñoz-Fernández S, Cordero-Coma M, Martinez-Costa L, Valls E, Reyes M, Francisco F, Esteban M, Fonollosa A, Sanchez-Alonso F, Fernández-Espartero C, Diaz-Valle T, Carrasco JM, Beltran-Catalán E, Hernández-Garfella M, Hernández MV, Pelegrin L, Blanco R, Diaz-Valle D., Development of an activity disease score in patients with uveitis (UVEDAI). Rheumatol Int. 2017</v>
      </c>
    </row>
    <row r="5905" spans="1:29" x14ac:dyDescent="0.3">
      <c r="A5905">
        <v>8513</v>
      </c>
      <c r="B5905" t="s">
        <v>11184</v>
      </c>
      <c r="C5905" t="s">
        <v>21368</v>
      </c>
      <c r="D5905" t="s">
        <v>31623</v>
      </c>
      <c r="E5905" t="s">
        <v>2438</v>
      </c>
      <c r="F5905" s="10"/>
      <c r="G5905">
        <v>2017</v>
      </c>
      <c r="J5905">
        <v>0.52519593532736497</v>
      </c>
      <c r="L5905" t="s">
        <v>42849</v>
      </c>
      <c r="M5905">
        <v>27899366</v>
      </c>
      <c r="Q5905" s="10"/>
      <c r="R5905" s="11">
        <f t="shared" si="184"/>
        <v>0</v>
      </c>
      <c r="U5905" s="11">
        <f t="shared" si="185"/>
        <v>0</v>
      </c>
      <c r="Y5905" s="11">
        <f>IF(SUM(Tableau1[[#This Row],[Other access]:[Sci-hub access]])&gt;=1,1,0)</f>
        <v>0</v>
      </c>
      <c r="Z5905" s="12">
        <f>IF(OR(Tableau1[[#This Row],[Access R1 + S1+ T1 ]]&gt;=1,Tableau1[[#This Row],[Access V1 +W1 + X1]]&gt;=1),1,0)</f>
        <v>0</v>
      </c>
      <c r="AB5905" s="10" t="str">
        <f>Tableau1[[#This Row],[DOI]]</f>
        <v>doi: 10.1136/bjophthalmol-2016-309200</v>
      </c>
      <c r="AC5905" s="13" t="str">
        <f>Tableau1[[#This Row],[Authors]]&amp;", "&amp;Tableau1[[#This Row],[Title]]&amp;" "&amp;Tableau1[[#This Row],[Journal]]&amp;". "&amp;Tableau1[[#This Row],[Year]]</f>
        <v>Pakzad-Vaezi K, Keane PA, Cardoso JN, Egan C, Tufail A., Optical coherence tomography angiography of foveal hypoplasia. Br J Ophthalmol. 2017</v>
      </c>
    </row>
    <row r="5906" spans="1:29" x14ac:dyDescent="0.3">
      <c r="A5906">
        <v>8994</v>
      </c>
      <c r="B5906" t="s">
        <v>11609</v>
      </c>
      <c r="C5906" t="s">
        <v>21788</v>
      </c>
      <c r="D5906" t="s">
        <v>32050</v>
      </c>
      <c r="E5906" t="s">
        <v>2448</v>
      </c>
      <c r="F5906" s="10"/>
      <c r="G5906">
        <v>2017</v>
      </c>
      <c r="J5906">
        <v>0.52522113158862815</v>
      </c>
      <c r="L5906" t="s">
        <v>43317</v>
      </c>
      <c r="M5906">
        <v>27796668</v>
      </c>
      <c r="Q5906" s="10"/>
      <c r="R5906" s="11">
        <f t="shared" si="184"/>
        <v>0</v>
      </c>
      <c r="U5906" s="11">
        <f t="shared" si="185"/>
        <v>0</v>
      </c>
      <c r="Y5906" s="11">
        <f>IF(SUM(Tableau1[[#This Row],[Other access]:[Sci-hub access]])&gt;=1,1,0)</f>
        <v>0</v>
      </c>
      <c r="Z5906" s="12">
        <f>IF(OR(Tableau1[[#This Row],[Access R1 + S1+ T1 ]]&gt;=1,Tableau1[[#This Row],[Access V1 +W1 + X1]]&gt;=1),1,0)</f>
        <v>0</v>
      </c>
      <c r="AB5906" s="10" t="str">
        <f>Tableau1[[#This Row],[DOI]]</f>
        <v>doi: 10.1007/s00417-016-3516-6</v>
      </c>
      <c r="AC5906" s="13" t="str">
        <f>Tableau1[[#This Row],[Authors]]&amp;", "&amp;Tableau1[[#This Row],[Title]]&amp;" "&amp;Tableau1[[#This Row],[Journal]]&amp;". "&amp;Tableau1[[#This Row],[Year]]</f>
        <v>Li Z, Wei C, Wang S, Liu T, Zhai H, Shi W., Upregulation of NLRP3 inflammasome components in Mooren's ulcer. Graefes Arch Clin Exp Ophthalmol. 2017</v>
      </c>
    </row>
    <row r="5907" spans="1:29" x14ac:dyDescent="0.3">
      <c r="A5907">
        <v>74</v>
      </c>
      <c r="B5907" t="s">
        <v>3337</v>
      </c>
      <c r="C5907" t="s">
        <v>13598</v>
      </c>
      <c r="D5907" t="s">
        <v>23757</v>
      </c>
      <c r="E5907" t="s">
        <v>2462</v>
      </c>
      <c r="F5907" s="10"/>
      <c r="G5907">
        <v>2018</v>
      </c>
      <c r="J5907">
        <v>0.52523748687496996</v>
      </c>
      <c r="L5907" t="s">
        <v>34592</v>
      </c>
      <c r="M5907">
        <v>29426303</v>
      </c>
      <c r="Q5907" s="10"/>
      <c r="R5907" s="11">
        <f t="shared" si="184"/>
        <v>0</v>
      </c>
      <c r="U5907" s="11">
        <f t="shared" si="185"/>
        <v>0</v>
      </c>
      <c r="Y5907" s="11">
        <f>IF(SUM(Tableau1[[#This Row],[Other access]:[Sci-hub access]])&gt;=1,1,0)</f>
        <v>0</v>
      </c>
      <c r="Z5907" s="12">
        <f>IF(OR(Tableau1[[#This Row],[Access R1 + S1+ T1 ]]&gt;=1,Tableau1[[#This Row],[Access V1 +W1 + X1]]&gt;=1),1,0)</f>
        <v>0</v>
      </c>
      <c r="AB5907" s="10" t="str">
        <f>Tableau1[[#This Row],[DOI]]</f>
        <v>doi: 10.1186/s12886-018-0695-4</v>
      </c>
      <c r="AC5907" s="13" t="str">
        <f>Tableau1[[#This Row],[Authors]]&amp;", "&amp;Tableau1[[#This Row],[Title]]&amp;" "&amp;Tableau1[[#This Row],[Journal]]&amp;". "&amp;Tableau1[[#This Row],[Year]]</f>
        <v>Singh S, Shrivastav A, Agarwal M, Gandhi A, Mayor R, Paul L., A rare case of scleral buckle infection with Curvularia species. BMC Ophthalmol. 2018</v>
      </c>
    </row>
    <row r="5908" spans="1:29" x14ac:dyDescent="0.3">
      <c r="A5908">
        <v>10823</v>
      </c>
      <c r="B5908" t="s">
        <v>13275</v>
      </c>
      <c r="C5908" t="s">
        <v>23437</v>
      </c>
      <c r="D5908" t="s">
        <v>33729</v>
      </c>
      <c r="E5908" t="s">
        <v>2610</v>
      </c>
      <c r="F5908" s="10"/>
      <c r="G5908">
        <v>2017</v>
      </c>
      <c r="J5908">
        <v>0.52527299491518376</v>
      </c>
      <c r="L5908" t="e">
        <v>#VALUE!</v>
      </c>
      <c r="M5908">
        <v>26987670</v>
      </c>
      <c r="Q5908" s="10"/>
      <c r="R5908" s="11">
        <f t="shared" si="184"/>
        <v>0</v>
      </c>
      <c r="U5908" s="11">
        <f t="shared" si="185"/>
        <v>0</v>
      </c>
      <c r="Y5908" s="11">
        <f>IF(SUM(Tableau1[[#This Row],[Other access]:[Sci-hub access]])&gt;=1,1,0)</f>
        <v>0</v>
      </c>
      <c r="Z5908" s="12">
        <f>IF(OR(Tableau1[[#This Row],[Access R1 + S1+ T1 ]]&gt;=1,Tableau1[[#This Row],[Access V1 +W1 + X1]]&gt;=1),1,0)</f>
        <v>0</v>
      </c>
      <c r="AB5908" s="10" t="e">
        <f>Tableau1[[#This Row],[DOI]]</f>
        <v>#VALUE!</v>
      </c>
      <c r="AC5908" s="13" t="str">
        <f>Tableau1[[#This Row],[Authors]]&amp;", "&amp;Tableau1[[#This Row],[Title]]&amp;" "&amp;Tableau1[[#This Row],[Journal]]&amp;". "&amp;Tableau1[[#This Row],[Year]]</f>
        <v>Xu X, Su G, Hu H, Wang Y, Hong X, Shi H, Wu F., Effects of regions of interest methods on apparent coefficient measurement of the parotid gland in early Sjögren's syndrome at 3T MRI. Acta Radiol. 2017</v>
      </c>
    </row>
    <row r="5909" spans="1:29" x14ac:dyDescent="0.3">
      <c r="A5909">
        <v>4841</v>
      </c>
      <c r="B5909" t="s">
        <v>7944</v>
      </c>
      <c r="C5909" t="s">
        <v>18173</v>
      </c>
      <c r="D5909" t="s">
        <v>28374</v>
      </c>
      <c r="E5909" t="s">
        <v>2562</v>
      </c>
      <c r="F5909" s="10"/>
      <c r="G5909">
        <v>2017</v>
      </c>
      <c r="J5909">
        <v>0.52529247797381262</v>
      </c>
      <c r="L5909" t="s">
        <v>39251</v>
      </c>
      <c r="M5909">
        <v>28399345</v>
      </c>
      <c r="Q5909" s="10"/>
      <c r="R5909" s="11">
        <f t="shared" si="184"/>
        <v>0</v>
      </c>
      <c r="U5909" s="11">
        <f t="shared" si="185"/>
        <v>0</v>
      </c>
      <c r="Y5909" s="11">
        <f>IF(SUM(Tableau1[[#This Row],[Other access]:[Sci-hub access]])&gt;=1,1,0)</f>
        <v>0</v>
      </c>
      <c r="Z5909" s="12">
        <f>IF(OR(Tableau1[[#This Row],[Access R1 + S1+ T1 ]]&gt;=1,Tableau1[[#This Row],[Access V1 +W1 + X1]]&gt;=1),1,0)</f>
        <v>0</v>
      </c>
      <c r="AB5909" s="10" t="str">
        <f>Tableau1[[#This Row],[DOI]]</f>
        <v>doi: 10.22608/APO.201712</v>
      </c>
      <c r="AC5909" s="13" t="str">
        <f>Tableau1[[#This Row],[Authors]]&amp;", "&amp;Tableau1[[#This Row],[Title]]&amp;" "&amp;Tableau1[[#This Row],[Journal]]&amp;". "&amp;Tableau1[[#This Row],[Year]]</f>
        <v>Konstantinidis L, Damato B., Intraocular Metastases--A Review. Asia Pac J Ophthalmol (Phila). 2017</v>
      </c>
    </row>
    <row r="5910" spans="1:29" x14ac:dyDescent="0.3">
      <c r="A5910">
        <v>3188</v>
      </c>
      <c r="B5910" t="s">
        <v>6373</v>
      </c>
      <c r="C5910" t="s">
        <v>16616</v>
      </c>
      <c r="D5910" t="s">
        <v>26797</v>
      </c>
      <c r="E5910" t="s">
        <v>2451</v>
      </c>
      <c r="F5910" s="10"/>
      <c r="G5910">
        <v>2017</v>
      </c>
      <c r="J5910">
        <v>0.5253219878835681</v>
      </c>
      <c r="L5910" t="s">
        <v>37641</v>
      </c>
      <c r="M5910">
        <v>28622372</v>
      </c>
      <c r="Q5910" s="10"/>
      <c r="R5910" s="11">
        <f t="shared" si="184"/>
        <v>0</v>
      </c>
      <c r="U5910" s="11">
        <f t="shared" si="185"/>
        <v>0</v>
      </c>
      <c r="Y5910" s="11">
        <f>IF(SUM(Tableau1[[#This Row],[Other access]:[Sci-hub access]])&gt;=1,1,0)</f>
        <v>0</v>
      </c>
      <c r="Z5910" s="12">
        <f>IF(OR(Tableau1[[#This Row],[Access R1 + S1+ T1 ]]&gt;=1,Tableau1[[#This Row],[Access V1 +W1 + X1]]&gt;=1),1,0)</f>
        <v>0</v>
      </c>
      <c r="AB5910" s="10" t="str">
        <f>Tableau1[[#This Row],[DOI]]</f>
        <v>doi: 10.1371/journal.pone.0179105</v>
      </c>
      <c r="AC5910" s="13" t="str">
        <f>Tableau1[[#This Row],[Authors]]&amp;", "&amp;Tableau1[[#This Row],[Title]]&amp;" "&amp;Tableau1[[#This Row],[Journal]]&amp;". "&amp;Tableau1[[#This Row],[Year]]</f>
        <v>Chang WC, Lin C, Lee CH, Sung TL, Tung TH, Liu JH., Vitrectomy with or without internal limiting membrane peeling for idiopathic epiretinal membrane: A meta-analysis. PLoS One. 2017</v>
      </c>
    </row>
    <row r="5911" spans="1:29" ht="28.8" x14ac:dyDescent="0.3">
      <c r="A5911">
        <v>2463</v>
      </c>
      <c r="B5911" t="s">
        <v>5685</v>
      </c>
      <c r="C5911" t="s">
        <v>15931</v>
      </c>
      <c r="D5911" t="s">
        <v>26108</v>
      </c>
      <c r="E5911" t="s">
        <v>2479</v>
      </c>
      <c r="F5911" s="10"/>
      <c r="G5911">
        <v>2017</v>
      </c>
      <c r="J5911">
        <v>0.52557104102381358</v>
      </c>
      <c r="L5911" t="s">
        <v>36928</v>
      </c>
      <c r="M5911">
        <v>28742618</v>
      </c>
      <c r="Q5911" s="10"/>
      <c r="R5911" s="11">
        <f t="shared" si="184"/>
        <v>0</v>
      </c>
      <c r="U5911" s="11">
        <f t="shared" si="185"/>
        <v>0</v>
      </c>
      <c r="Y5911" s="11">
        <f>IF(SUM(Tableau1[[#This Row],[Other access]:[Sci-hub access]])&gt;=1,1,0)</f>
        <v>0</v>
      </c>
      <c r="Z5911" s="12">
        <f>IF(OR(Tableau1[[#This Row],[Access R1 + S1+ T1 ]]&gt;=1,Tableau1[[#This Row],[Access V1 +W1 + X1]]&gt;=1),1,0)</f>
        <v>0</v>
      </c>
      <c r="AB5911" s="10" t="str">
        <f>Tableau1[[#This Row],[DOI]]</f>
        <v>doi: 10.1097/ICO.0000000000001296</v>
      </c>
      <c r="AC5911" s="13" t="str">
        <f>Tableau1[[#This Row],[Authors]]&amp;", "&amp;Tableau1[[#This Row],[Title]]&amp;" "&amp;Tableau1[[#This Row],[Journal]]&amp;". "&amp;Tableau1[[#This Row],[Year]]</f>
        <v>Kepez Yildiz B, Urvasizoglu S, Yildirim Y, Agca A, K Besek N, Fazil K, Eris E, Aygit ED, Taskapili M, Demirok A., Changes in Higher-Order Aberrations After Phototherapeutic Keratectomy for Subepithelial Corneal Infiltrates After Epidemic Keratoconjunctivitis. Cornea. 2017</v>
      </c>
    </row>
    <row r="5912" spans="1:29" x14ac:dyDescent="0.3">
      <c r="A5912">
        <v>3800</v>
      </c>
      <c r="B5912" t="s">
        <v>283</v>
      </c>
      <c r="C5912" t="s">
        <v>284</v>
      </c>
      <c r="D5912" t="s">
        <v>285</v>
      </c>
      <c r="E5912" t="s">
        <v>3016</v>
      </c>
      <c r="F5912" s="10"/>
      <c r="G5912">
        <v>2017</v>
      </c>
      <c r="J5912">
        <v>0.52560018493720018</v>
      </c>
      <c r="L5912" t="s">
        <v>38243</v>
      </c>
      <c r="M5912">
        <v>28529232</v>
      </c>
      <c r="Q5912" s="10"/>
      <c r="R5912" s="11">
        <f t="shared" si="184"/>
        <v>0</v>
      </c>
      <c r="U5912" s="11">
        <f t="shared" si="185"/>
        <v>0</v>
      </c>
      <c r="Y5912" s="11">
        <f>IF(SUM(Tableau1[[#This Row],[Other access]:[Sci-hub access]])&gt;=1,1,0)</f>
        <v>0</v>
      </c>
      <c r="Z5912" s="12">
        <f>IF(OR(Tableau1[[#This Row],[Access R1 + S1+ T1 ]]&gt;=1,Tableau1[[#This Row],[Access V1 +W1 + X1]]&gt;=1),1,0)</f>
        <v>0</v>
      </c>
      <c r="AB5912" s="10" t="str">
        <f>Tableau1[[#This Row],[DOI]]</f>
        <v>doi: 10.1353/lm.2017.0004</v>
      </c>
      <c r="AC5912" s="13" t="str">
        <f>Tableau1[[#This Row],[Authors]]&amp;", "&amp;Tableau1[[#This Row],[Title]]&amp;" "&amp;Tableau1[[#This Row],[Journal]]&amp;". "&amp;Tableau1[[#This Row],[Year]]</f>
        <v>Scherger DG., Backwards Medicine: Female Atavism, Whiteness, and the Medical Profession in "The Pineal Eye". Lit Med. 2017</v>
      </c>
    </row>
    <row r="5913" spans="1:29" x14ac:dyDescent="0.3">
      <c r="A5913">
        <v>3631</v>
      </c>
      <c r="B5913" t="s">
        <v>6803</v>
      </c>
      <c r="C5913" t="s">
        <v>17044</v>
      </c>
      <c r="D5913" t="s">
        <v>27227</v>
      </c>
      <c r="E5913" t="s">
        <v>2486</v>
      </c>
      <c r="F5913" s="10"/>
      <c r="G5913">
        <v>2017</v>
      </c>
      <c r="J5913">
        <v>0.52586522419801496</v>
      </c>
      <c r="L5913" t="s">
        <v>38077</v>
      </c>
      <c r="M5913">
        <v>28556512</v>
      </c>
      <c r="Q5913" s="10"/>
      <c r="R5913" s="11">
        <f t="shared" si="184"/>
        <v>0</v>
      </c>
      <c r="U5913" s="11">
        <f t="shared" si="185"/>
        <v>0</v>
      </c>
      <c r="Y5913" s="11">
        <f>IF(SUM(Tableau1[[#This Row],[Other access]:[Sci-hub access]])&gt;=1,1,0)</f>
        <v>0</v>
      </c>
      <c r="Z5913" s="12">
        <f>IF(OR(Tableau1[[#This Row],[Access R1 + S1+ T1 ]]&gt;=1,Tableau1[[#This Row],[Access V1 +W1 + X1]]&gt;=1),1,0)</f>
        <v>0</v>
      </c>
      <c r="AB5913" s="10" t="str">
        <f>Tableau1[[#This Row],[DOI]]</f>
        <v>doi: 10.1111/aos.13450</v>
      </c>
      <c r="AC5913" s="13" t="str">
        <f>Tableau1[[#This Row],[Authors]]&amp;", "&amp;Tableau1[[#This Row],[Title]]&amp;" "&amp;Tableau1[[#This Row],[Journal]]&amp;". "&amp;Tableau1[[#This Row],[Year]]</f>
        <v>Cho HK, Kee C, Yang H, Huh HD, Kim SJ, Park YM, Park JM., Comparison of circumferential peripheral angle closure using iridotrabecular contact index after laser iridotomy versus combined laser iridotomy and iridoplasty. Acta Ophthalmol. 2017</v>
      </c>
    </row>
    <row r="5914" spans="1:29" x14ac:dyDescent="0.3">
      <c r="A5914">
        <v>6956</v>
      </c>
      <c r="B5914" t="s">
        <v>9821</v>
      </c>
      <c r="C5914" t="s">
        <v>20024</v>
      </c>
      <c r="D5914" t="s">
        <v>30255</v>
      </c>
      <c r="E5914" t="s">
        <v>2617</v>
      </c>
      <c r="F5914" s="10"/>
      <c r="G5914">
        <v>2017</v>
      </c>
      <c r="J5914">
        <v>0.52592950046114695</v>
      </c>
      <c r="L5914" t="s">
        <v>41314</v>
      </c>
      <c r="M5914">
        <v>28141913</v>
      </c>
      <c r="Q5914" s="10"/>
      <c r="R5914" s="11">
        <f t="shared" si="184"/>
        <v>0</v>
      </c>
      <c r="U5914" s="11">
        <f t="shared" si="185"/>
        <v>0</v>
      </c>
      <c r="Y5914" s="11">
        <f>IF(SUM(Tableau1[[#This Row],[Other access]:[Sci-hub access]])&gt;=1,1,0)</f>
        <v>0</v>
      </c>
      <c r="Z5914" s="12">
        <f>IF(OR(Tableau1[[#This Row],[Access R1 + S1+ T1 ]]&gt;=1,Tableau1[[#This Row],[Access V1 +W1 + X1]]&gt;=1),1,0)</f>
        <v>0</v>
      </c>
      <c r="AB5914" s="10" t="str">
        <f>Tableau1[[#This Row],[DOI]]</f>
        <v>doi: 10.1002/14651858.CD010941.pub2</v>
      </c>
      <c r="AC5914" s="13" t="str">
        <f>Tableau1[[#This Row],[Authors]]&amp;", "&amp;Tableau1[[#This Row],[Title]]&amp;" "&amp;Tableau1[[#This Row],[Journal]]&amp;". "&amp;Tableau1[[#This Row],[Year]]</f>
        <v>Onland W, De Jaegere AP, Offringa M, van Kaam A., Systemic corticosteroid regimens for prevention of bronchopulmonary dysplasia in preterm infants. Cochrane Database Syst Rev. 2017</v>
      </c>
    </row>
    <row r="5915" spans="1:29" x14ac:dyDescent="0.3">
      <c r="A5915">
        <v>1349</v>
      </c>
      <c r="B5915" t="s">
        <v>4609</v>
      </c>
      <c r="C5915" t="s">
        <v>14860</v>
      </c>
      <c r="D5915" t="s">
        <v>25030</v>
      </c>
      <c r="E5915" t="s">
        <v>2438</v>
      </c>
      <c r="F5915" s="10"/>
      <c r="G5915">
        <v>2018</v>
      </c>
      <c r="J5915">
        <v>0.52630076095736966</v>
      </c>
      <c r="L5915" t="s">
        <v>35832</v>
      </c>
      <c r="M5915">
        <v>28972028</v>
      </c>
      <c r="Q5915" s="10"/>
      <c r="R5915" s="11">
        <f t="shared" si="184"/>
        <v>0</v>
      </c>
      <c r="U5915" s="11">
        <f t="shared" si="185"/>
        <v>0</v>
      </c>
      <c r="Y5915" s="11">
        <f>IF(SUM(Tableau1[[#This Row],[Other access]:[Sci-hub access]])&gt;=1,1,0)</f>
        <v>0</v>
      </c>
      <c r="Z5915" s="12">
        <f>IF(OR(Tableau1[[#This Row],[Access R1 + S1+ T1 ]]&gt;=1,Tableau1[[#This Row],[Access V1 +W1 + X1]]&gt;=1),1,0)</f>
        <v>0</v>
      </c>
      <c r="AB5915" s="10" t="str">
        <f>Tableau1[[#This Row],[DOI]]</f>
        <v>doi: 10.1136/bjophthalmol-2017-311079</v>
      </c>
      <c r="AC5915" s="13" t="str">
        <f>Tableau1[[#This Row],[Authors]]&amp;", "&amp;Tableau1[[#This Row],[Title]]&amp;" "&amp;Tableau1[[#This Row],[Journal]]&amp;". "&amp;Tableau1[[#This Row],[Year]]</f>
        <v>Chang R, Yi S, Tan X, Huang Y, Wang Q, Su G, Zhou C, Cao Q, Yuan G, Kijlstra A, Yang P., MicroRNA-20a-5p suppresses IL-17 production by targeting OSM and CCL1 in patients with Vogt-Koyanagi-Harada disease. Br J Ophthalmol. 2018</v>
      </c>
    </row>
    <row r="5916" spans="1:29" x14ac:dyDescent="0.3">
      <c r="A5916">
        <v>9159</v>
      </c>
      <c r="B5916" t="s">
        <v>11756</v>
      </c>
      <c r="C5916" t="s">
        <v>21931</v>
      </c>
      <c r="D5916" t="s">
        <v>32197</v>
      </c>
      <c r="E5916" t="s">
        <v>2755</v>
      </c>
      <c r="F5916" s="10"/>
      <c r="G5916">
        <v>2017</v>
      </c>
      <c r="J5916">
        <v>0.52650601553507237</v>
      </c>
      <c r="L5916" t="s">
        <v>43475</v>
      </c>
      <c r="M5916">
        <v>27773564</v>
      </c>
      <c r="Q5916" s="10"/>
      <c r="R5916" s="11">
        <f t="shared" si="184"/>
        <v>0</v>
      </c>
      <c r="U5916" s="11">
        <f t="shared" si="185"/>
        <v>0</v>
      </c>
      <c r="Y5916" s="11">
        <f>IF(SUM(Tableau1[[#This Row],[Other access]:[Sci-hub access]])&gt;=1,1,0)</f>
        <v>0</v>
      </c>
      <c r="Z5916" s="12">
        <f>IF(OR(Tableau1[[#This Row],[Access R1 + S1+ T1 ]]&gt;=1,Tableau1[[#This Row],[Access V1 +W1 + X1]]&gt;=1),1,0)</f>
        <v>0</v>
      </c>
      <c r="AB5916" s="10" t="str">
        <f>Tableau1[[#This Row],[DOI]]</f>
        <v>doi: 10.1016/j.bjps.2016.09.025</v>
      </c>
      <c r="AC5916" s="13" t="str">
        <f>Tableau1[[#This Row],[Authors]]&amp;", "&amp;Tableau1[[#This Row],[Title]]&amp;" "&amp;Tableau1[[#This Row],[Journal]]&amp;". "&amp;Tableau1[[#This Row],[Year]]</f>
        <v>Kokubo K, Katori N, Hayashi K, Sugawara J, Fujii A, Maegawa J., Evaluation of the eyebrow position after levator resection. J Plast Reconstr Aesthet Surg. 2017</v>
      </c>
    </row>
    <row r="5917" spans="1:29" x14ac:dyDescent="0.3">
      <c r="A5917">
        <v>3244</v>
      </c>
      <c r="B5917" t="s">
        <v>6427</v>
      </c>
      <c r="C5917" t="s">
        <v>16670</v>
      </c>
      <c r="D5917" t="s">
        <v>26851</v>
      </c>
      <c r="E5917" t="s">
        <v>2465</v>
      </c>
      <c r="F5917" s="10"/>
      <c r="G5917">
        <v>2017</v>
      </c>
      <c r="J5917">
        <v>0.52650627250182425</v>
      </c>
      <c r="L5917" t="s">
        <v>37697</v>
      </c>
      <c r="M5917">
        <v>28614238</v>
      </c>
      <c r="Q5917" s="10"/>
      <c r="R5917" s="11">
        <f t="shared" si="184"/>
        <v>0</v>
      </c>
      <c r="U5917" s="11">
        <f t="shared" si="185"/>
        <v>0</v>
      </c>
      <c r="Y5917" s="11">
        <f>IF(SUM(Tableau1[[#This Row],[Other access]:[Sci-hub access]])&gt;=1,1,0)</f>
        <v>0</v>
      </c>
      <c r="Z5917" s="12">
        <f>IF(OR(Tableau1[[#This Row],[Access R1 + S1+ T1 ]]&gt;=1,Tableau1[[#This Row],[Access V1 +W1 + X1]]&gt;=1),1,0)</f>
        <v>0</v>
      </c>
      <c r="AB5917" s="10" t="str">
        <f>Tableau1[[#This Row],[DOI]]</f>
        <v>doi: 10.1097/MD.0000000000007138</v>
      </c>
      <c r="AC5917" s="13" t="str">
        <f>Tableau1[[#This Row],[Authors]]&amp;", "&amp;Tableau1[[#This Row],[Title]]&amp;" "&amp;Tableau1[[#This Row],[Journal]]&amp;". "&amp;Tableau1[[#This Row],[Year]]</f>
        <v>Feng L, Zhou D, Zhang Z, He L, Liu Y, Yang Y., Exome sequencing identifies a novel UNC5D mutation in a severe myopic anisometropia family: A case report. Medicine (Baltimore). 2017</v>
      </c>
    </row>
    <row r="5918" spans="1:29" x14ac:dyDescent="0.3">
      <c r="A5918">
        <v>665</v>
      </c>
      <c r="B5918" t="s">
        <v>3928</v>
      </c>
      <c r="C5918" t="s">
        <v>14183</v>
      </c>
      <c r="D5918" t="s">
        <v>24348</v>
      </c>
      <c r="E5918" t="s">
        <v>2469</v>
      </c>
      <c r="F5918" s="10"/>
      <c r="G5918">
        <v>2018</v>
      </c>
      <c r="J5918">
        <v>0.52651002953113601</v>
      </c>
      <c r="L5918" t="s">
        <v>35158</v>
      </c>
      <c r="M5918">
        <v>29144832</v>
      </c>
      <c r="Q5918" s="10"/>
      <c r="R5918" s="11">
        <f t="shared" si="184"/>
        <v>0</v>
      </c>
      <c r="U5918" s="11">
        <f t="shared" si="185"/>
        <v>0</v>
      </c>
      <c r="Y5918" s="11">
        <f>IF(SUM(Tableau1[[#This Row],[Other access]:[Sci-hub access]])&gt;=1,1,0)</f>
        <v>0</v>
      </c>
      <c r="Z5918" s="12">
        <f>IF(OR(Tableau1[[#This Row],[Access R1 + S1+ T1 ]]&gt;=1,Tableau1[[#This Row],[Access V1 +W1 + X1]]&gt;=1),1,0)</f>
        <v>0</v>
      </c>
      <c r="AB5918" s="10" t="str">
        <f>Tableau1[[#This Row],[DOI]]</f>
        <v>doi: 10.1080/08820538.2017.1353830</v>
      </c>
      <c r="AC5918" s="13" t="str">
        <f>Tableau1[[#This Row],[Authors]]&amp;", "&amp;Tableau1[[#This Row],[Title]]&amp;" "&amp;Tableau1[[#This Row],[Journal]]&amp;". "&amp;Tableau1[[#This Row],[Year]]</f>
        <v>Starks V, Freitag SK., Postoperative Complications of Dermis-Fat Autografts in the Anophthalmic Socket. Semin Ophthalmol. 2018</v>
      </c>
    </row>
    <row r="5919" spans="1:29" x14ac:dyDescent="0.3">
      <c r="A5919">
        <v>9993</v>
      </c>
      <c r="B5919" t="s">
        <v>12515</v>
      </c>
      <c r="C5919" t="s">
        <v>22684</v>
      </c>
      <c r="D5919" t="s">
        <v>32963</v>
      </c>
      <c r="E5919" t="s">
        <v>2471</v>
      </c>
      <c r="F5919" s="10"/>
      <c r="G5919">
        <v>2017</v>
      </c>
      <c r="J5919">
        <v>0.52670988133479957</v>
      </c>
      <c r="L5919" t="s">
        <v>44250</v>
      </c>
      <c r="M5919">
        <v>27506567</v>
      </c>
      <c r="Q5919" s="10"/>
      <c r="R5919" s="11">
        <f t="shared" si="184"/>
        <v>0</v>
      </c>
      <c r="U5919" s="11">
        <f t="shared" si="185"/>
        <v>0</v>
      </c>
      <c r="Y5919" s="11">
        <f>IF(SUM(Tableau1[[#This Row],[Other access]:[Sci-hub access]])&gt;=1,1,0)</f>
        <v>0</v>
      </c>
      <c r="Z5919" s="12">
        <f>IF(OR(Tableau1[[#This Row],[Access R1 + S1+ T1 ]]&gt;=1,Tableau1[[#This Row],[Access V1 +W1 + X1]]&gt;=1),1,0)</f>
        <v>0</v>
      </c>
      <c r="AB5919" s="10" t="str">
        <f>Tableau1[[#This Row],[DOI]]</f>
        <v>doi: 10.1007/s10792-016-0315-3</v>
      </c>
      <c r="AC5919" s="13" t="str">
        <f>Tableau1[[#This Row],[Authors]]&amp;", "&amp;Tableau1[[#This Row],[Title]]&amp;" "&amp;Tableau1[[#This Row],[Journal]]&amp;". "&amp;Tableau1[[#This Row],[Year]]</f>
        <v>Kara C, Şen EM, Elgin KU, Serdar K, Yilmazbaş P., Does the intraocular pressure-lowering effect of prostaglandin analogues continue over the long term? Int Ophthalmol. 2017</v>
      </c>
    </row>
    <row r="5920" spans="1:29" x14ac:dyDescent="0.3">
      <c r="A5920">
        <v>904</v>
      </c>
      <c r="B5920" t="s">
        <v>4166</v>
      </c>
      <c r="C5920" t="s">
        <v>14420</v>
      </c>
      <c r="D5920" t="s">
        <v>24587</v>
      </c>
      <c r="E5920" t="s">
        <v>2462</v>
      </c>
      <c r="F5920" s="10"/>
      <c r="G5920">
        <v>2017</v>
      </c>
      <c r="J5920">
        <v>0.5267607363318727</v>
      </c>
      <c r="L5920" t="s">
        <v>35392</v>
      </c>
      <c r="M5920">
        <v>29070018</v>
      </c>
      <c r="Q5920" s="10"/>
      <c r="R5920" s="11">
        <f t="shared" si="184"/>
        <v>0</v>
      </c>
      <c r="U5920" s="11">
        <f t="shared" si="185"/>
        <v>0</v>
      </c>
      <c r="Y5920" s="11">
        <f>IF(SUM(Tableau1[[#This Row],[Other access]:[Sci-hub access]])&gt;=1,1,0)</f>
        <v>0</v>
      </c>
      <c r="Z5920" s="12">
        <f>IF(OR(Tableau1[[#This Row],[Access R1 + S1+ T1 ]]&gt;=1,Tableau1[[#This Row],[Access V1 +W1 + X1]]&gt;=1),1,0)</f>
        <v>0</v>
      </c>
      <c r="AB5920" s="10" t="str">
        <f>Tableau1[[#This Row],[DOI]]</f>
        <v>doi: 10.1186/s12886-017-0591-3</v>
      </c>
      <c r="AC5920" s="13" t="str">
        <f>Tableau1[[#This Row],[Authors]]&amp;", "&amp;Tableau1[[#This Row],[Title]]&amp;" "&amp;Tableau1[[#This Row],[Journal]]&amp;". "&amp;Tableau1[[#This Row],[Year]]</f>
        <v>Winegarner A, Hashida N, Koh S, Nishida K., Hemorrhagic hypopyon as presenting feature of intravascular lymphoma, a case report. BMC Ophthalmol. 2017</v>
      </c>
    </row>
    <row r="5921" spans="1:29" x14ac:dyDescent="0.3">
      <c r="A5921">
        <v>8687</v>
      </c>
      <c r="B5921" t="s">
        <v>11340</v>
      </c>
      <c r="C5921" t="s">
        <v>21525</v>
      </c>
      <c r="D5921" t="s">
        <v>31780</v>
      </c>
      <c r="E5921" t="s">
        <v>3094</v>
      </c>
      <c r="F5921" s="10"/>
      <c r="G5921">
        <v>2017</v>
      </c>
      <c r="J5921">
        <v>0.52677319763172825</v>
      </c>
      <c r="L5921" t="s">
        <v>43023</v>
      </c>
      <c r="M5921">
        <v>27862284</v>
      </c>
      <c r="Q5921" s="10"/>
      <c r="R5921" s="11">
        <f t="shared" si="184"/>
        <v>0</v>
      </c>
      <c r="U5921" s="11">
        <f t="shared" si="185"/>
        <v>0</v>
      </c>
      <c r="Y5921" s="11">
        <f>IF(SUM(Tableau1[[#This Row],[Other access]:[Sci-hub access]])&gt;=1,1,0)</f>
        <v>0</v>
      </c>
      <c r="Z5921" s="12">
        <f>IF(OR(Tableau1[[#This Row],[Access R1 + S1+ T1 ]]&gt;=1,Tableau1[[#This Row],[Access V1 +W1 + X1]]&gt;=1),1,0)</f>
        <v>0</v>
      </c>
      <c r="AB5921" s="10" t="str">
        <f>Tableau1[[#This Row],[DOI]]</f>
        <v>doi: 10.1002/mds.26842</v>
      </c>
      <c r="AC5921" s="13" t="str">
        <f>Tableau1[[#This Row],[Authors]]&amp;", "&amp;Tableau1[[#This Row],[Title]]&amp;" "&amp;Tableau1[[#This Row],[Journal]]&amp;". "&amp;Tableau1[[#This Row],[Year]]</f>
        <v>Eggink H, van Egmond ME, Verschuuren-Bemelmans CC, Schönherr MC, de Koning TJ, Oterdoom DL, van Dijk JM, Tijssen MA., Dystonia-deafness syndrome caused by a β-actin gene mutation and response to deep brain stimulation. Mov Disord. 2017</v>
      </c>
    </row>
    <row r="5922" spans="1:29" ht="28.8" x14ac:dyDescent="0.3">
      <c r="A5922">
        <v>8413</v>
      </c>
      <c r="B5922" t="s">
        <v>11096</v>
      </c>
      <c r="C5922" t="s">
        <v>21282</v>
      </c>
      <c r="D5922" t="s">
        <v>31534</v>
      </c>
      <c r="E5922" t="s">
        <v>2479</v>
      </c>
      <c r="F5922" s="10"/>
      <c r="G5922">
        <v>2017</v>
      </c>
      <c r="J5922">
        <v>0.52684561526200824</v>
      </c>
      <c r="L5922" t="s">
        <v>42754</v>
      </c>
      <c r="M5922">
        <v>27918355</v>
      </c>
      <c r="Q5922" s="10"/>
      <c r="R5922" s="11">
        <f t="shared" si="184"/>
        <v>0</v>
      </c>
      <c r="U5922" s="11">
        <f t="shared" si="185"/>
        <v>0</v>
      </c>
      <c r="Y5922" s="11">
        <f>IF(SUM(Tableau1[[#This Row],[Other access]:[Sci-hub access]])&gt;=1,1,0)</f>
        <v>0</v>
      </c>
      <c r="Z5922" s="12">
        <f>IF(OR(Tableau1[[#This Row],[Access R1 + S1+ T1 ]]&gt;=1,Tableau1[[#This Row],[Access V1 +W1 + X1]]&gt;=1),1,0)</f>
        <v>0</v>
      </c>
      <c r="AB5922" s="10" t="str">
        <f>Tableau1[[#This Row],[DOI]]</f>
        <v>doi: 10.1097/ICO.0000000000001069</v>
      </c>
      <c r="AC5922" s="13" t="str">
        <f>Tableau1[[#This Row],[Authors]]&amp;", "&amp;Tableau1[[#This Row],[Title]]&amp;" "&amp;Tableau1[[#This Row],[Journal]]&amp;". "&amp;Tableau1[[#This Row],[Year]]</f>
        <v>Phillips PM, Phillips LJ, Muthappan V, Maloney CM, Carver CN., Experienced DSAEK Surgeon's Transition to DMEK: Outcomes Comparing the Last 100 DSAEK Surgeries With the First 100 DMEK Surgeries Exclusively Using Previously Published Techniques. Cornea. 2017</v>
      </c>
    </row>
    <row r="5923" spans="1:29" x14ac:dyDescent="0.3">
      <c r="A5923">
        <v>9556</v>
      </c>
      <c r="B5923" t="s">
        <v>12118</v>
      </c>
      <c r="C5923" t="s">
        <v>22292</v>
      </c>
      <c r="D5923" t="s">
        <v>32564</v>
      </c>
      <c r="E5923" t="s">
        <v>2532</v>
      </c>
      <c r="F5923" s="10"/>
      <c r="G5923">
        <v>2017</v>
      </c>
      <c r="J5923">
        <v>0.52687264428120195</v>
      </c>
      <c r="L5923" t="s">
        <v>43834</v>
      </c>
      <c r="M5923">
        <v>27660163</v>
      </c>
      <c r="Q5923" s="10"/>
      <c r="R5923" s="11">
        <f t="shared" si="184"/>
        <v>0</v>
      </c>
      <c r="U5923" s="11">
        <f t="shared" si="185"/>
        <v>0</v>
      </c>
      <c r="Y5923" s="11">
        <f>IF(SUM(Tableau1[[#This Row],[Other access]:[Sci-hub access]])&gt;=1,1,0)</f>
        <v>0</v>
      </c>
      <c r="Z5923" s="12">
        <f>IF(OR(Tableau1[[#This Row],[Access R1 + S1+ T1 ]]&gt;=1,Tableau1[[#This Row],[Access V1 +W1 + X1]]&gt;=1),1,0)</f>
        <v>0</v>
      </c>
      <c r="AB5923" s="10" t="str">
        <f>Tableau1[[#This Row],[DOI]]</f>
        <v>doi: 10.1007/s10384-016-0476-7</v>
      </c>
      <c r="AC5923" s="13" t="str">
        <f>Tableau1[[#This Row],[Authors]]&amp;", "&amp;Tableau1[[#This Row],[Title]]&amp;" "&amp;Tableau1[[#This Row],[Journal]]&amp;". "&amp;Tableau1[[#This Row],[Year]]</f>
        <v>Saishin Y, Ito Y, Fujikawa M, Sawada T, Ohji M., Comparison between ranibizumab and aflibercept for macular edema associated with central retinal vein occlusion. Jpn J Ophthalmol. 2017</v>
      </c>
    </row>
    <row r="5924" spans="1:29" x14ac:dyDescent="0.3">
      <c r="A5924">
        <v>4452</v>
      </c>
      <c r="B5924" t="s">
        <v>7578</v>
      </c>
      <c r="C5924" t="s">
        <v>17029</v>
      </c>
      <c r="D5924" t="s">
        <v>28007</v>
      </c>
      <c r="E5924" t="s">
        <v>2488</v>
      </c>
      <c r="F5924" s="10"/>
      <c r="G5924">
        <v>2017</v>
      </c>
      <c r="J5924">
        <v>0.52698482313684447</v>
      </c>
      <c r="L5924" t="s">
        <v>38872</v>
      </c>
      <c r="M5924">
        <v>28442689</v>
      </c>
      <c r="Q5924" s="10"/>
      <c r="R5924" s="11">
        <f t="shared" si="184"/>
        <v>0</v>
      </c>
      <c r="U5924" s="11">
        <f t="shared" si="185"/>
        <v>0</v>
      </c>
      <c r="Y5924" s="11">
        <f>IF(SUM(Tableau1[[#This Row],[Other access]:[Sci-hub access]])&gt;=1,1,0)</f>
        <v>0</v>
      </c>
      <c r="Z5924" s="12">
        <f>IF(OR(Tableau1[[#This Row],[Access R1 + S1+ T1 ]]&gt;=1,Tableau1[[#This Row],[Access V1 +W1 + X1]]&gt;=1),1,0)</f>
        <v>0</v>
      </c>
      <c r="AB5924" s="10" t="str">
        <f>Tableau1[[#This Row],[DOI]]</f>
        <v>doi: 10.1159/000458488</v>
      </c>
      <c r="AC5924" s="13" t="str">
        <f>Tableau1[[#This Row],[Authors]]&amp;", "&amp;Tableau1[[#This Row],[Title]]&amp;" "&amp;Tableau1[[#This Row],[Journal]]&amp;". "&amp;Tableau1[[#This Row],[Year]]</f>
        <v>Holló G., Wound Healing and Glaucoma Surgery: Modulating the Scarring Process with Conventional Antimetabolites and New Molecules. Dev Ophthalmol. 2017</v>
      </c>
    </row>
    <row r="5925" spans="1:29" x14ac:dyDescent="0.3">
      <c r="A5925">
        <v>10638</v>
      </c>
      <c r="B5925" t="s">
        <v>13107</v>
      </c>
      <c r="C5925" t="s">
        <v>23272</v>
      </c>
      <c r="D5925" t="s">
        <v>33560</v>
      </c>
      <c r="E5925" t="s">
        <v>2469</v>
      </c>
      <c r="F5925" s="10"/>
      <c r="G5925">
        <v>2017</v>
      </c>
      <c r="J5925">
        <v>0.52712141931264078</v>
      </c>
      <c r="L5925" t="s">
        <v>44886</v>
      </c>
      <c r="M5925">
        <v>27142192</v>
      </c>
      <c r="Q5925" s="10"/>
      <c r="R5925" s="11">
        <f t="shared" si="184"/>
        <v>0</v>
      </c>
      <c r="U5925" s="11">
        <f t="shared" si="185"/>
        <v>0</v>
      </c>
      <c r="Y5925" s="11">
        <f>IF(SUM(Tableau1[[#This Row],[Other access]:[Sci-hub access]])&gt;=1,1,0)</f>
        <v>0</v>
      </c>
      <c r="Z5925" s="12">
        <f>IF(OR(Tableau1[[#This Row],[Access R1 + S1+ T1 ]]&gt;=1,Tableau1[[#This Row],[Access V1 +W1 + X1]]&gt;=1),1,0)</f>
        <v>0</v>
      </c>
      <c r="AB5925" s="10" t="str">
        <f>Tableau1[[#This Row],[DOI]]</f>
        <v>doi: 10.3109/08820538.2015.1118135</v>
      </c>
      <c r="AC5925" s="13" t="str">
        <f>Tableau1[[#This Row],[Authors]]&amp;", "&amp;Tableau1[[#This Row],[Title]]&amp;" "&amp;Tableau1[[#This Row],[Journal]]&amp;". "&amp;Tableau1[[#This Row],[Year]]</f>
        <v>Yalcın E, Sultan P, Yılmaz S, Pallikaris IG., A Comparison of Refraction Defects in Childhood Measured Using Plusoptix S09, 2WIN Photorefractometer, Benchtop Autorefractometer, and Cycloplegic Retinoscopy. Semin Ophthalmol. 2017</v>
      </c>
    </row>
    <row r="5926" spans="1:29" x14ac:dyDescent="0.3">
      <c r="A5926">
        <v>4902</v>
      </c>
      <c r="B5926" t="s">
        <v>8001</v>
      </c>
      <c r="C5926" t="s">
        <v>18230</v>
      </c>
      <c r="D5926" t="s">
        <v>28431</v>
      </c>
      <c r="E5926" t="s">
        <v>34151</v>
      </c>
      <c r="F5926" s="10"/>
      <c r="G5926">
        <v>2017</v>
      </c>
      <c r="J5926">
        <v>0.52715503044072221</v>
      </c>
      <c r="L5926" t="s">
        <v>39312</v>
      </c>
      <c r="M5926">
        <v>28392220</v>
      </c>
      <c r="Q5926" s="10"/>
      <c r="R5926" s="11">
        <f t="shared" si="184"/>
        <v>0</v>
      </c>
      <c r="U5926" s="11">
        <f t="shared" si="185"/>
        <v>0</v>
      </c>
      <c r="Y5926" s="11">
        <f>IF(SUM(Tableau1[[#This Row],[Other access]:[Sci-hub access]])&gt;=1,1,0)</f>
        <v>0</v>
      </c>
      <c r="Z5926" s="12">
        <f>IF(OR(Tableau1[[#This Row],[Access R1 + S1+ T1 ]]&gt;=1,Tableau1[[#This Row],[Access V1 +W1 + X1]]&gt;=1),1,0)</f>
        <v>0</v>
      </c>
      <c r="AB5926" s="10" t="str">
        <f>Tableau1[[#This Row],[DOI]]</f>
        <v>doi: 10.1016/j.stemcr.2017.03.005</v>
      </c>
      <c r="AC5926" s="13" t="str">
        <f>Tableau1[[#This Row],[Authors]]&amp;", "&amp;Tableau1[[#This Row],[Title]]&amp;" "&amp;Tableau1[[#This Row],[Journal]]&amp;". "&amp;Tableau1[[#This Row],[Year]]</f>
        <v>Avior Y, Lezmi E, Yanuka D, Benvenisty N., Modeling Developmental and Tumorigenic Aspects of Trilateral Retinoblastoma via Human Embryonic Stem Cells. Stem Cell Reports. 2017</v>
      </c>
    </row>
    <row r="5927" spans="1:29" ht="28.8" x14ac:dyDescent="0.3">
      <c r="A5927">
        <v>1837</v>
      </c>
      <c r="B5927" t="s">
        <v>5082</v>
      </c>
      <c r="C5927" t="s">
        <v>15328</v>
      </c>
      <c r="D5927" t="s">
        <v>25504</v>
      </c>
      <c r="E5927" t="s">
        <v>2448</v>
      </c>
      <c r="F5927" s="10"/>
      <c r="G5927">
        <v>2017</v>
      </c>
      <c r="J5927">
        <v>0.52727887331022016</v>
      </c>
      <c r="L5927" t="s">
        <v>36309</v>
      </c>
      <c r="M5927">
        <v>28861697</v>
      </c>
      <c r="Q5927" s="10"/>
      <c r="R5927" s="11">
        <f t="shared" si="184"/>
        <v>0</v>
      </c>
      <c r="U5927" s="11">
        <f t="shared" si="185"/>
        <v>0</v>
      </c>
      <c r="Y5927" s="11">
        <f>IF(SUM(Tableau1[[#This Row],[Other access]:[Sci-hub access]])&gt;=1,1,0)</f>
        <v>0</v>
      </c>
      <c r="Z5927" s="12">
        <f>IF(OR(Tableau1[[#This Row],[Access R1 + S1+ T1 ]]&gt;=1,Tableau1[[#This Row],[Access V1 +W1 + X1]]&gt;=1),1,0)</f>
        <v>0</v>
      </c>
      <c r="AB5927" s="10" t="str">
        <f>Tableau1[[#This Row],[DOI]]</f>
        <v>doi: 10.1007/s00417-017-3774-y</v>
      </c>
      <c r="AC5927" s="13" t="str">
        <f>Tableau1[[#This Row],[Authors]]&amp;", "&amp;Tableau1[[#This Row],[Title]]&amp;" "&amp;Tableau1[[#This Row],[Journal]]&amp;". "&amp;Tableau1[[#This Row],[Year]]</f>
        <v>Balducci N, Morara M, Veronese C, Barboni P, Casadei NL, Savini G, Parisi V, Sadun AA, Ciardella A., Optical coherence tomography angiography in acute arteritic and non-arteritic anterior ischemic optic neuropathy. Graefes Arch Clin Exp Ophthalmol. 2017</v>
      </c>
    </row>
    <row r="5928" spans="1:29" x14ac:dyDescent="0.3">
      <c r="A5928">
        <v>1078</v>
      </c>
      <c r="B5928" t="s">
        <v>4340</v>
      </c>
      <c r="C5928" t="s">
        <v>14594</v>
      </c>
      <c r="D5928" t="s">
        <v>24761</v>
      </c>
      <c r="E5928" t="s">
        <v>2451</v>
      </c>
      <c r="F5928" s="10"/>
      <c r="G5928">
        <v>2017</v>
      </c>
      <c r="J5928">
        <v>0.52738164368846951</v>
      </c>
      <c r="L5928" t="s">
        <v>35566</v>
      </c>
      <c r="M5928">
        <v>29036175</v>
      </c>
      <c r="Q5928" s="10"/>
      <c r="R5928" s="11">
        <f t="shared" si="184"/>
        <v>0</v>
      </c>
      <c r="U5928" s="11">
        <f t="shared" si="185"/>
        <v>0</v>
      </c>
      <c r="Y5928" s="11">
        <f>IF(SUM(Tableau1[[#This Row],[Other access]:[Sci-hub access]])&gt;=1,1,0)</f>
        <v>0</v>
      </c>
      <c r="Z5928" s="12">
        <f>IF(OR(Tableau1[[#This Row],[Access R1 + S1+ T1 ]]&gt;=1,Tableau1[[#This Row],[Access V1 +W1 + X1]]&gt;=1),1,0)</f>
        <v>0</v>
      </c>
      <c r="AB5928" s="10" t="str">
        <f>Tableau1[[#This Row],[DOI]]</f>
        <v>doi: 10.1371/journal.pone.0182606</v>
      </c>
      <c r="AC5928" s="13" t="str">
        <f>Tableau1[[#This Row],[Authors]]&amp;", "&amp;Tableau1[[#This Row],[Title]]&amp;" "&amp;Tableau1[[#This Row],[Journal]]&amp;". "&amp;Tableau1[[#This Row],[Year]]</f>
        <v>Whang WJ, Piao J, Yoo YS, Joo CK, Yoon G., The efficiency of aspheric intraocular lens according to biometric measurements. PLoS One. 2017</v>
      </c>
    </row>
    <row r="5929" spans="1:29" x14ac:dyDescent="0.3">
      <c r="A5929">
        <v>2754</v>
      </c>
      <c r="B5929" t="s">
        <v>5960</v>
      </c>
      <c r="C5929" t="s">
        <v>16207</v>
      </c>
      <c r="D5929" t="s">
        <v>26384</v>
      </c>
      <c r="E5929" t="s">
        <v>2443</v>
      </c>
      <c r="F5929" s="10"/>
      <c r="G5929">
        <v>2017</v>
      </c>
      <c r="J5929">
        <v>0.52741180007223287</v>
      </c>
      <c r="L5929" t="s">
        <v>37213</v>
      </c>
      <c r="M5929">
        <v>28692735</v>
      </c>
      <c r="Q5929" s="10"/>
      <c r="R5929" s="11">
        <f t="shared" si="184"/>
        <v>0</v>
      </c>
      <c r="U5929" s="11">
        <f t="shared" si="185"/>
        <v>0</v>
      </c>
      <c r="Y5929" s="11">
        <f>IF(SUM(Tableau1[[#This Row],[Other access]:[Sci-hub access]])&gt;=1,1,0)</f>
        <v>0</v>
      </c>
      <c r="Z5929" s="12">
        <f>IF(OR(Tableau1[[#This Row],[Access R1 + S1+ T1 ]]&gt;=1,Tableau1[[#This Row],[Access V1 +W1 + X1]]&gt;=1),1,0)</f>
        <v>0</v>
      </c>
      <c r="AB5929" s="10" t="str">
        <f>Tableau1[[#This Row],[DOI]]</f>
        <v>doi: 10.1167/iovs.16-21343</v>
      </c>
      <c r="AC5929" s="13" t="str">
        <f>Tableau1[[#This Row],[Authors]]&amp;", "&amp;Tableau1[[#This Row],[Title]]&amp;" "&amp;Tableau1[[#This Row],[Journal]]&amp;". "&amp;Tableau1[[#This Row],[Year]]</f>
        <v>Irani YD, Scotney PD, Klebe S, Mortimer LA, Nash AD, Williams KA., An Anti-VEGF-B Antibody Fragment Induces Regression of Pre-Existing Blood Vessels in the Rat Cornea. Invest Ophthalmol Vis Sci. 2017</v>
      </c>
    </row>
    <row r="5930" spans="1:29" x14ac:dyDescent="0.3">
      <c r="A5930">
        <v>6747</v>
      </c>
      <c r="B5930" t="s">
        <v>1079</v>
      </c>
      <c r="C5930" t="s">
        <v>1080</v>
      </c>
      <c r="D5930" t="s">
        <v>1081</v>
      </c>
      <c r="E5930" t="s">
        <v>2598</v>
      </c>
      <c r="F5930" s="10"/>
      <c r="G5930">
        <v>2017</v>
      </c>
      <c r="J5930">
        <v>0.52779132942155116</v>
      </c>
      <c r="L5930" t="s">
        <v>41108</v>
      </c>
      <c r="M5930">
        <v>28166877</v>
      </c>
      <c r="Q5930" s="10"/>
      <c r="R5930" s="11">
        <f t="shared" si="184"/>
        <v>0</v>
      </c>
      <c r="U5930" s="11">
        <f t="shared" si="185"/>
        <v>0</v>
      </c>
      <c r="Y5930" s="11">
        <f>IF(SUM(Tableau1[[#This Row],[Other access]:[Sci-hub access]])&gt;=1,1,0)</f>
        <v>0</v>
      </c>
      <c r="Z5930" s="12">
        <f>IF(OR(Tableau1[[#This Row],[Access R1 + S1+ T1 ]]&gt;=1,Tableau1[[#This Row],[Access V1 +W1 + X1]]&gt;=1),1,0)</f>
        <v>0</v>
      </c>
      <c r="AB5930" s="10" t="str">
        <f>Tableau1[[#This Row],[DOI]]</f>
        <v>doi: 10.1016/j.apergo.2016.11.012</v>
      </c>
      <c r="AC5930" s="13" t="str">
        <f>Tableau1[[#This Row],[Authors]]&amp;", "&amp;Tableau1[[#This Row],[Title]]&amp;" "&amp;Tableau1[[#This Row],[Journal]]&amp;". "&amp;Tableau1[[#This Row],[Year]]</f>
        <v>Park S, Choi D, Yi J, Lee S, Lee JE, Choi B, Lee S, Kyung G., Effects of display curvature, display zone, and task duration on legibility and visual fatigue during visual search task. Appl Ergon. 2017</v>
      </c>
    </row>
    <row r="5931" spans="1:29" x14ac:dyDescent="0.3">
      <c r="A5931">
        <v>3544</v>
      </c>
      <c r="B5931" t="s">
        <v>6717</v>
      </c>
      <c r="C5931" t="s">
        <v>16959</v>
      </c>
      <c r="D5931" t="s">
        <v>27141</v>
      </c>
      <c r="E5931" t="s">
        <v>2511</v>
      </c>
      <c r="F5931" s="10"/>
      <c r="G5931">
        <v>2017</v>
      </c>
      <c r="J5931">
        <v>0.52792306054336402</v>
      </c>
      <c r="L5931" t="s">
        <v>37991</v>
      </c>
      <c r="M5931">
        <v>28573988</v>
      </c>
      <c r="Q5931" s="10"/>
      <c r="R5931" s="11">
        <f t="shared" si="184"/>
        <v>0</v>
      </c>
      <c r="U5931" s="11">
        <f t="shared" si="185"/>
        <v>0</v>
      </c>
      <c r="Y5931" s="11">
        <f>IF(SUM(Tableau1[[#This Row],[Other access]:[Sci-hub access]])&gt;=1,1,0)</f>
        <v>0</v>
      </c>
      <c r="Z5931" s="12">
        <f>IF(OR(Tableau1[[#This Row],[Access R1 + S1+ T1 ]]&gt;=1,Tableau1[[#This Row],[Access V1 +W1 + X1]]&gt;=1),1,0)</f>
        <v>0</v>
      </c>
      <c r="AB5931" s="10" t="str">
        <f>Tableau1[[#This Row],[DOI]]</f>
        <v>doi: 10.4103/ijo.IJO_49_16</v>
      </c>
      <c r="AC5931" s="13" t="str">
        <f>Tableau1[[#This Row],[Authors]]&amp;", "&amp;Tableau1[[#This Row],[Title]]&amp;" "&amp;Tableau1[[#This Row],[Journal]]&amp;". "&amp;Tableau1[[#This Row],[Year]]</f>
        <v>Mendoza PR, Grossniklaus HE., Updates in ophthalmic pathology. Indian J Ophthalmol. 2017</v>
      </c>
    </row>
    <row r="5932" spans="1:29" x14ac:dyDescent="0.3">
      <c r="A5932">
        <v>10075</v>
      </c>
      <c r="B5932" t="s">
        <v>12589</v>
      </c>
      <c r="C5932" t="s">
        <v>22757</v>
      </c>
      <c r="D5932" t="s">
        <v>33038</v>
      </c>
      <c r="E5932" t="s">
        <v>2765</v>
      </c>
      <c r="F5932" s="10"/>
      <c r="G5932">
        <v>2017</v>
      </c>
      <c r="J5932">
        <v>0.52796859830936538</v>
      </c>
      <c r="L5932" t="s">
        <v>44331</v>
      </c>
      <c r="M5932">
        <v>27479288</v>
      </c>
      <c r="Q5932" s="10"/>
      <c r="R5932" s="11">
        <f t="shared" si="184"/>
        <v>0</v>
      </c>
      <c r="U5932" s="11">
        <f t="shared" si="185"/>
        <v>0</v>
      </c>
      <c r="Y5932" s="11">
        <f>IF(SUM(Tableau1[[#This Row],[Other access]:[Sci-hub access]])&gt;=1,1,0)</f>
        <v>0</v>
      </c>
      <c r="Z5932" s="12">
        <f>IF(OR(Tableau1[[#This Row],[Access R1 + S1+ T1 ]]&gt;=1,Tableau1[[#This Row],[Access V1 +W1 + X1]]&gt;=1),1,0)</f>
        <v>0</v>
      </c>
      <c r="AB5932" s="10" t="str">
        <f>Tableau1[[#This Row],[DOI]]</f>
        <v>doi: 10.1002/dneu.22426</v>
      </c>
      <c r="AC5932" s="13" t="str">
        <f>Tableau1[[#This Row],[Authors]]&amp;", "&amp;Tableau1[[#This Row],[Title]]&amp;" "&amp;Tableau1[[#This Row],[Journal]]&amp;". "&amp;Tableau1[[#This Row],[Year]]</f>
        <v>Hagan MA, Rosa MG, Lui LL., Neural plasticity following lesions of the primate occipital lobe: The marmoset as an animal model for studies of blindsight. Dev Neurobiol. 2017</v>
      </c>
    </row>
    <row r="5933" spans="1:29" x14ac:dyDescent="0.3">
      <c r="A5933">
        <v>8788</v>
      </c>
      <c r="B5933" t="s">
        <v>11425</v>
      </c>
      <c r="C5933" t="s">
        <v>21609</v>
      </c>
      <c r="D5933" t="s">
        <v>31865</v>
      </c>
      <c r="E5933" t="s">
        <v>34112</v>
      </c>
      <c r="F5933" s="10"/>
      <c r="G5933">
        <v>2017</v>
      </c>
      <c r="J5933">
        <v>0.52802638574069283</v>
      </c>
      <c r="L5933" t="s">
        <v>43124</v>
      </c>
      <c r="M5933">
        <v>27838594</v>
      </c>
      <c r="Q5933" s="10"/>
      <c r="R5933" s="11">
        <f t="shared" si="184"/>
        <v>0</v>
      </c>
      <c r="U5933" s="11">
        <f t="shared" si="185"/>
        <v>0</v>
      </c>
      <c r="Y5933" s="11">
        <f>IF(SUM(Tableau1[[#This Row],[Other access]:[Sci-hub access]])&gt;=1,1,0)</f>
        <v>0</v>
      </c>
      <c r="Z5933" s="12">
        <f>IF(OR(Tableau1[[#This Row],[Access R1 + S1+ T1 ]]&gt;=1,Tableau1[[#This Row],[Access V1 +W1 + X1]]&gt;=1),1,0)</f>
        <v>0</v>
      </c>
      <c r="AB5933" s="10" t="str">
        <f>Tableau1[[#This Row],[DOI]]</f>
        <v>doi: 10.1016/j.jmbbm.2016.11.004</v>
      </c>
      <c r="AC5933" s="13" t="str">
        <f>Tableau1[[#This Row],[Authors]]&amp;", "&amp;Tableau1[[#This Row],[Title]]&amp;" "&amp;Tableau1[[#This Row],[Journal]]&amp;". "&amp;Tableau1[[#This Row],[Year]]</f>
        <v>Han Z, Li J, Singh M, Wu C, Liu CH, Raghunathan R, Aglyamov SR, Vantipalli S, Twa MD, Larin KV., Optical coherence elastography assessment of corneal viscoelasticity with a modified Rayleigh-Lamb wave model. J Mech Behav Biomed Mater. 2017</v>
      </c>
    </row>
    <row r="5934" spans="1:29" x14ac:dyDescent="0.3">
      <c r="A5934">
        <v>4536</v>
      </c>
      <c r="B5934" t="s">
        <v>7659</v>
      </c>
      <c r="C5934" t="s">
        <v>17894</v>
      </c>
      <c r="D5934" t="s">
        <v>28088</v>
      </c>
      <c r="E5934" t="s">
        <v>2770</v>
      </c>
      <c r="F5934" s="10"/>
      <c r="G5934">
        <v>2017</v>
      </c>
      <c r="J5934">
        <v>0.5281421038223294</v>
      </c>
      <c r="L5934" t="s">
        <v>38954</v>
      </c>
      <c r="M5934">
        <v>28436278</v>
      </c>
      <c r="Q5934" s="10"/>
      <c r="R5934" s="11">
        <f t="shared" si="184"/>
        <v>0</v>
      </c>
      <c r="U5934" s="11">
        <f t="shared" si="185"/>
        <v>0</v>
      </c>
      <c r="Y5934" s="11">
        <f>IF(SUM(Tableau1[[#This Row],[Other access]:[Sci-hub access]])&gt;=1,1,0)</f>
        <v>0</v>
      </c>
      <c r="Z5934" s="12">
        <f>IF(OR(Tableau1[[#This Row],[Access R1 + S1+ T1 ]]&gt;=1,Tableau1[[#This Row],[Access V1 +W1 + X1]]&gt;=1),1,0)</f>
        <v>0</v>
      </c>
      <c r="AB5934" s="10" t="str">
        <f>Tableau1[[#This Row],[DOI]]</f>
        <v>doi: 10.1080/03007995.2017.1322570</v>
      </c>
      <c r="AC5934" s="13" t="str">
        <f>Tableau1[[#This Row],[Authors]]&amp;", "&amp;Tableau1[[#This Row],[Title]]&amp;" "&amp;Tableau1[[#This Row],[Journal]]&amp;". "&amp;Tableau1[[#This Row],[Year]]</f>
        <v>Lai SW, Lin CL, Liao KF., Glaucoma correlates with increased risk of Parkinson's disease in the elderly: a national-based cohort study in Taiwan. Curr Med Res Opin. 2017</v>
      </c>
    </row>
    <row r="5935" spans="1:29" x14ac:dyDescent="0.3">
      <c r="A5935">
        <v>6525</v>
      </c>
      <c r="B5935" t="s">
        <v>9446</v>
      </c>
      <c r="C5935" t="s">
        <v>19654</v>
      </c>
      <c r="D5935" t="s">
        <v>29877</v>
      </c>
      <c r="E5935" t="s">
        <v>34326</v>
      </c>
      <c r="F5935" s="10"/>
      <c r="G5935">
        <v>2017</v>
      </c>
      <c r="J5935">
        <v>0.52833165194124532</v>
      </c>
      <c r="L5935" t="s">
        <v>40890</v>
      </c>
      <c r="M5935">
        <v>28197771</v>
      </c>
      <c r="Q5935" s="10"/>
      <c r="R5935" s="11">
        <f t="shared" si="184"/>
        <v>0</v>
      </c>
      <c r="U5935" s="11">
        <f t="shared" si="185"/>
        <v>0</v>
      </c>
      <c r="Y5935" s="11">
        <f>IF(SUM(Tableau1[[#This Row],[Other access]:[Sci-hub access]])&gt;=1,1,0)</f>
        <v>0</v>
      </c>
      <c r="Z5935" s="12">
        <f>IF(OR(Tableau1[[#This Row],[Access R1 + S1+ T1 ]]&gt;=1,Tableau1[[#This Row],[Access V1 +W1 + X1]]&gt;=1),1,0)</f>
        <v>0</v>
      </c>
      <c r="AB5935" s="10" t="str">
        <f>Tableau1[[#This Row],[DOI]]</f>
        <v>doi: 10.1007/s00393-017-0269-5</v>
      </c>
      <c r="AC5935" s="13" t="str">
        <f>Tableau1[[#This Row],[Authors]]&amp;", "&amp;Tableau1[[#This Row],[Title]]&amp;" "&amp;Tableau1[[#This Row],[Journal]]&amp;". "&amp;Tableau1[[#This Row],[Year]]</f>
        <v>Bitik B, Gonul II, Haznedaroglu S, Goker B, Tufan A., Granulomatous interstitial nephritis associated with Primary Sjögren's syndrome. Z Rheumatol. 2017</v>
      </c>
    </row>
    <row r="5936" spans="1:29" x14ac:dyDescent="0.3">
      <c r="A5936">
        <v>10134</v>
      </c>
      <c r="B5936" t="s">
        <v>12644</v>
      </c>
      <c r="C5936" t="s">
        <v>22812</v>
      </c>
      <c r="D5936" t="s">
        <v>33094</v>
      </c>
      <c r="E5936" t="s">
        <v>2447</v>
      </c>
      <c r="F5936" s="10"/>
      <c r="G5936">
        <v>2017</v>
      </c>
      <c r="J5936">
        <v>0.5285806203354837</v>
      </c>
      <c r="L5936" t="s">
        <v>44389</v>
      </c>
      <c r="M5936">
        <v>27464455</v>
      </c>
      <c r="Q5936" s="10"/>
      <c r="R5936" s="11">
        <f t="shared" si="184"/>
        <v>0</v>
      </c>
      <c r="U5936" s="11">
        <f t="shared" si="185"/>
        <v>0</v>
      </c>
      <c r="Y5936" s="11">
        <f>IF(SUM(Tableau1[[#This Row],[Other access]:[Sci-hub access]])&gt;=1,1,0)</f>
        <v>0</v>
      </c>
      <c r="Z5936" s="12">
        <f>IF(OR(Tableau1[[#This Row],[Access R1 + S1+ T1 ]]&gt;=1,Tableau1[[#This Row],[Access V1 +W1 + X1]]&gt;=1),1,0)</f>
        <v>0</v>
      </c>
      <c r="AB5936" s="10" t="str">
        <f>Tableau1[[#This Row],[DOI]]</f>
        <v>doi: 10.1097/IOP.0000000000000754</v>
      </c>
      <c r="AC5936" s="13" t="str">
        <f>Tableau1[[#This Row],[Authors]]&amp;", "&amp;Tableau1[[#This Row],[Title]]&amp;" "&amp;Tableau1[[#This Row],[Journal]]&amp;". "&amp;Tableau1[[#This Row],[Year]]</f>
        <v>Yazici B, Orucov N, Ibrahimzade G., Neonatal Orbital Abscess Secondary to Pseudomonas Aeruginosa Conjunctivitis. Ophthal Plast Reconstr Surg. 2017</v>
      </c>
    </row>
    <row r="5937" spans="1:29" x14ac:dyDescent="0.3">
      <c r="A5937">
        <v>5202</v>
      </c>
      <c r="B5937" t="s">
        <v>8273</v>
      </c>
      <c r="C5937" t="s">
        <v>18497</v>
      </c>
      <c r="D5937" t="s">
        <v>28703</v>
      </c>
      <c r="E5937" t="s">
        <v>2597</v>
      </c>
      <c r="F5937" s="10"/>
      <c r="G5937">
        <v>2017</v>
      </c>
      <c r="J5937">
        <v>0.52887879872838062</v>
      </c>
      <c r="L5937" t="s">
        <v>39605</v>
      </c>
      <c r="M5937">
        <v>28362560</v>
      </c>
      <c r="Q5937" s="10"/>
      <c r="R5937" s="11">
        <f t="shared" si="184"/>
        <v>0</v>
      </c>
      <c r="U5937" s="11">
        <f t="shared" si="185"/>
        <v>0</v>
      </c>
      <c r="Y5937" s="11">
        <f>IF(SUM(Tableau1[[#This Row],[Other access]:[Sci-hub access]])&gt;=1,1,0)</f>
        <v>0</v>
      </c>
      <c r="Z5937" s="12">
        <f>IF(OR(Tableau1[[#This Row],[Access R1 + S1+ T1 ]]&gt;=1,Tableau1[[#This Row],[Access V1 +W1 + X1]]&gt;=1),1,0)</f>
        <v>0</v>
      </c>
      <c r="AB5937" s="10" t="str">
        <f>Tableau1[[#This Row],[DOI]]</f>
        <v>doi: 10.1080/01676830.2017.1287743</v>
      </c>
      <c r="AC5937" s="13" t="str">
        <f>Tableau1[[#This Row],[Authors]]&amp;", "&amp;Tableau1[[#This Row],[Title]]&amp;" "&amp;Tableau1[[#This Row],[Journal]]&amp;". "&amp;Tableau1[[#This Row],[Year]]</f>
        <v>Limbu B, Katwal S, Lim NS, Faierman ML, Gushchin AG, Saiju R., Comparing outcomes of pediatric and adult external dacryocystorhinostomy in Nepal: Is age a prognostic factor? Orbit. 2017</v>
      </c>
    </row>
    <row r="5938" spans="1:29" x14ac:dyDescent="0.3">
      <c r="A5938">
        <v>288</v>
      </c>
      <c r="B5938" t="s">
        <v>3551</v>
      </c>
      <c r="C5938" t="s">
        <v>13812</v>
      </c>
      <c r="D5938" t="s">
        <v>23971</v>
      </c>
      <c r="E5938" t="s">
        <v>33990</v>
      </c>
      <c r="F5938" s="10"/>
      <c r="G5938">
        <v>2017</v>
      </c>
      <c r="J5938">
        <v>0.52887926031024624</v>
      </c>
      <c r="L5938" t="s">
        <v>34797</v>
      </c>
      <c r="M5938">
        <v>29274209</v>
      </c>
      <c r="Q5938" s="10"/>
      <c r="R5938" s="11">
        <f t="shared" si="184"/>
        <v>0</v>
      </c>
      <c r="U5938" s="11">
        <f t="shared" si="185"/>
        <v>0</v>
      </c>
      <c r="Y5938" s="11">
        <f>IF(SUM(Tableau1[[#This Row],[Other access]:[Sci-hub access]])&gt;=1,1,0)</f>
        <v>0</v>
      </c>
      <c r="Z5938" s="12">
        <f>IF(OR(Tableau1[[#This Row],[Access R1 + S1+ T1 ]]&gt;=1,Tableau1[[#This Row],[Access V1 +W1 + X1]]&gt;=1),1,0)</f>
        <v>0</v>
      </c>
      <c r="AB5938" s="10" t="str">
        <f>Tableau1[[#This Row],[DOI]]</f>
        <v>doi: 10.17420/ap6303.102</v>
      </c>
      <c r="AC5938" s="13" t="str">
        <f>Tableau1[[#This Row],[Authors]]&amp;", "&amp;Tableau1[[#This Row],[Title]]&amp;" "&amp;Tableau1[[#This Row],[Journal]]&amp;". "&amp;Tableau1[[#This Row],[Year]]</f>
        <v>Baltaza W, Padzik M, Szaflik JP, Dybicz M, Hendiger E, Chomicz L., Amoebicidal or amoebostatic influence of disinfectants used in health facilities and laboratories on corneal strains of Acanthamoeba Ann Parasitol. 2017</v>
      </c>
    </row>
    <row r="5939" spans="1:29" x14ac:dyDescent="0.3">
      <c r="A5939">
        <v>159</v>
      </c>
      <c r="B5939" t="s">
        <v>3422</v>
      </c>
      <c r="C5939" t="s">
        <v>13683</v>
      </c>
      <c r="D5939" t="s">
        <v>23842</v>
      </c>
      <c r="E5939" t="s">
        <v>2465</v>
      </c>
      <c r="F5939" s="10"/>
      <c r="G5939">
        <v>2017</v>
      </c>
      <c r="J5939">
        <v>0.52912928960331662</v>
      </c>
      <c r="L5939" t="s">
        <v>34675</v>
      </c>
      <c r="M5939">
        <v>29381976</v>
      </c>
      <c r="Q5939" s="10"/>
      <c r="R5939" s="11">
        <f t="shared" si="184"/>
        <v>0</v>
      </c>
      <c r="U5939" s="11">
        <f t="shared" si="185"/>
        <v>0</v>
      </c>
      <c r="Y5939" s="11">
        <f>IF(SUM(Tableau1[[#This Row],[Other access]:[Sci-hub access]])&gt;=1,1,0)</f>
        <v>0</v>
      </c>
      <c r="Z5939" s="12">
        <f>IF(OR(Tableau1[[#This Row],[Access R1 + S1+ T1 ]]&gt;=1,Tableau1[[#This Row],[Access V1 +W1 + X1]]&gt;=1),1,0)</f>
        <v>0</v>
      </c>
      <c r="AB5939" s="10" t="str">
        <f>Tableau1[[#This Row],[DOI]]</f>
        <v>doi: 10.1097/MD.0000000000008768</v>
      </c>
      <c r="AC5939" s="13" t="str">
        <f>Tableau1[[#This Row],[Authors]]&amp;", "&amp;Tableau1[[#This Row],[Title]]&amp;" "&amp;Tableau1[[#This Row],[Journal]]&amp;". "&amp;Tableau1[[#This Row],[Year]]</f>
        <v>Yu P, Liu S, Zhou X, Huang T, Li Y, Wang H, Yuan G., Thyroid-associated orbitopathy in patients with thyroid carcinoma: A case report of 5 cases. Medicine (Baltimore). 2017</v>
      </c>
    </row>
    <row r="5940" spans="1:29" x14ac:dyDescent="0.3">
      <c r="A5940">
        <v>2578</v>
      </c>
      <c r="B5940" t="s">
        <v>5796</v>
      </c>
      <c r="C5940" t="s">
        <v>16042</v>
      </c>
      <c r="D5940" t="s">
        <v>26219</v>
      </c>
      <c r="E5940" t="s">
        <v>2511</v>
      </c>
      <c r="F5940" s="10"/>
      <c r="G5940">
        <v>2017</v>
      </c>
      <c r="J5940">
        <v>0.52928272135174859</v>
      </c>
      <c r="L5940" t="s">
        <v>37041</v>
      </c>
      <c r="M5940">
        <v>28724824</v>
      </c>
      <c r="Q5940" s="10"/>
      <c r="R5940" s="11">
        <f t="shared" si="184"/>
        <v>0</v>
      </c>
      <c r="U5940" s="11">
        <f t="shared" si="185"/>
        <v>0</v>
      </c>
      <c r="Y5940" s="11">
        <f>IF(SUM(Tableau1[[#This Row],[Other access]:[Sci-hub access]])&gt;=1,1,0)</f>
        <v>0</v>
      </c>
      <c r="Z5940" s="12">
        <f>IF(OR(Tableau1[[#This Row],[Access R1 + S1+ T1 ]]&gt;=1,Tableau1[[#This Row],[Access V1 +W1 + X1]]&gt;=1),1,0)</f>
        <v>0</v>
      </c>
      <c r="AB5940" s="10" t="str">
        <f>Tableau1[[#This Row],[DOI]]</f>
        <v>doi: 10.4103/ijo.IJO_828_16</v>
      </c>
      <c r="AC5940" s="13" t="str">
        <f>Tableau1[[#This Row],[Authors]]&amp;", "&amp;Tableau1[[#This Row],[Title]]&amp;" "&amp;Tableau1[[#This Row],[Journal]]&amp;". "&amp;Tableau1[[#This Row],[Year]]</f>
        <v>D'Souza S, Solanki N, Sushma KR, Solanki P., Late onset Descemet's membrane detachment 20 years after penetrating keratoplasty. Indian J Ophthalmol. 2017</v>
      </c>
    </row>
    <row r="5941" spans="1:29" x14ac:dyDescent="0.3">
      <c r="A5941">
        <v>495</v>
      </c>
      <c r="B5941" t="s">
        <v>3758</v>
      </c>
      <c r="C5941" t="s">
        <v>14015</v>
      </c>
      <c r="D5941" t="s">
        <v>24178</v>
      </c>
      <c r="E5941" t="s">
        <v>33998</v>
      </c>
      <c r="F5941" s="10"/>
      <c r="G5941">
        <v>2017</v>
      </c>
      <c r="J5941">
        <v>0.52933917547226905</v>
      </c>
      <c r="L5941" t="e">
        <v>#VALUE!</v>
      </c>
      <c r="M5941">
        <v>29205980</v>
      </c>
      <c r="Q5941" s="10"/>
      <c r="R5941" s="11">
        <f t="shared" si="184"/>
        <v>0</v>
      </c>
      <c r="U5941" s="11">
        <f t="shared" si="185"/>
        <v>0</v>
      </c>
      <c r="Y5941" s="11">
        <f>IF(SUM(Tableau1[[#This Row],[Other access]:[Sci-hub access]])&gt;=1,1,0)</f>
        <v>0</v>
      </c>
      <c r="Z5941" s="12">
        <f>IF(OR(Tableau1[[#This Row],[Access R1 + S1+ T1 ]]&gt;=1,Tableau1[[#This Row],[Access V1 +W1 + X1]]&gt;=1),1,0)</f>
        <v>0</v>
      </c>
      <c r="AB5941" s="10" t="e">
        <f>Tableau1[[#This Row],[DOI]]</f>
        <v>#VALUE!</v>
      </c>
      <c r="AC5941" s="13" t="str">
        <f>Tableau1[[#This Row],[Authors]]&amp;", "&amp;Tableau1[[#This Row],[Title]]&amp;" "&amp;Tableau1[[#This Row],[Journal]]&amp;". "&amp;Tableau1[[#This Row],[Year]]</f>
        <v>Fagerholm R, Vesti E., Retinopathy of prematurity - from recognition of risk factors to treatment recommendations. Duodecim. 2017</v>
      </c>
    </row>
    <row r="5942" spans="1:29" ht="28.8" x14ac:dyDescent="0.3">
      <c r="A5942">
        <v>6569</v>
      </c>
      <c r="B5942" t="s">
        <v>9489</v>
      </c>
      <c r="C5942" t="s">
        <v>19697</v>
      </c>
      <c r="D5942" t="s">
        <v>29920</v>
      </c>
      <c r="E5942" t="s">
        <v>2443</v>
      </c>
      <c r="F5942" s="10"/>
      <c r="G5942">
        <v>2017</v>
      </c>
      <c r="J5942">
        <v>0.52945399242076285</v>
      </c>
      <c r="L5942" t="s">
        <v>40934</v>
      </c>
      <c r="M5942">
        <v>28195603</v>
      </c>
      <c r="Q5942" s="10"/>
      <c r="R5942" s="11">
        <f t="shared" si="184"/>
        <v>0</v>
      </c>
      <c r="U5942" s="11">
        <f t="shared" si="185"/>
        <v>0</v>
      </c>
      <c r="Y5942" s="11">
        <f>IF(SUM(Tableau1[[#This Row],[Other access]:[Sci-hub access]])&gt;=1,1,0)</f>
        <v>0</v>
      </c>
      <c r="Z5942" s="12">
        <f>IF(OR(Tableau1[[#This Row],[Access R1 + S1+ T1 ]]&gt;=1,Tableau1[[#This Row],[Access V1 +W1 + X1]]&gt;=1),1,0)</f>
        <v>0</v>
      </c>
      <c r="AB5942" s="10" t="str">
        <f>Tableau1[[#This Row],[DOI]]</f>
        <v>doi: 10.1167/iovs.16-20519</v>
      </c>
      <c r="AC5942" s="13" t="str">
        <f>Tableau1[[#This Row],[Authors]]&amp;", "&amp;Tableau1[[#This Row],[Title]]&amp;" "&amp;Tableau1[[#This Row],[Journal]]&amp;". "&amp;Tableau1[[#This Row],[Year]]</f>
        <v>Ng DS, Bakthavatsalam M, Lai FH, Cheung CY, Cheung GC, Tang FY, Tsang CW, Lai TY, Wong TY, Brelén ME., Classification of Exudative Age-Related Macular Degeneration With Pachyvessels on En Face Swept-Source Optical Coherence Tomography. Invest Ophthalmol Vis Sci. 2017</v>
      </c>
    </row>
    <row r="5943" spans="1:29" x14ac:dyDescent="0.3">
      <c r="A5943">
        <v>3669</v>
      </c>
      <c r="B5943" t="s">
        <v>6841</v>
      </c>
      <c r="C5943" t="s">
        <v>17082</v>
      </c>
      <c r="D5943" t="s">
        <v>27265</v>
      </c>
      <c r="E5943" t="s">
        <v>2522</v>
      </c>
      <c r="F5943" s="10"/>
      <c r="G5943">
        <v>2017</v>
      </c>
      <c r="J5943">
        <v>0.52959227321444446</v>
      </c>
      <c r="L5943" t="s">
        <v>38113</v>
      </c>
      <c r="M5943">
        <v>28549352</v>
      </c>
      <c r="Q5943" s="10"/>
      <c r="R5943" s="11">
        <f t="shared" si="184"/>
        <v>0</v>
      </c>
      <c r="U5943" s="11">
        <f t="shared" si="185"/>
        <v>0</v>
      </c>
      <c r="Y5943" s="11">
        <f>IF(SUM(Tableau1[[#This Row],[Other access]:[Sci-hub access]])&gt;=1,1,0)</f>
        <v>0</v>
      </c>
      <c r="Z5943" s="12">
        <f>IF(OR(Tableau1[[#This Row],[Access R1 + S1+ T1 ]]&gt;=1,Tableau1[[#This Row],[Access V1 +W1 + X1]]&gt;=1),1,0)</f>
        <v>0</v>
      </c>
      <c r="AB5943" s="10" t="str">
        <f>Tableau1[[#This Row],[DOI]]</f>
        <v>doi: 10.1167/17.5.15</v>
      </c>
      <c r="AC5943" s="13" t="str">
        <f>Tableau1[[#This Row],[Authors]]&amp;", "&amp;Tableau1[[#This Row],[Title]]&amp;" "&amp;Tableau1[[#This Row],[Journal]]&amp;". "&amp;Tableau1[[#This Row],[Year]]</f>
        <v>Boon PJ, Theeuwes J, Belopolsky AV., Eye abduction reduces but does not eliminate competition in the oculomotor system. J Vis. 2017</v>
      </c>
    </row>
    <row r="5944" spans="1:29" ht="28.8" x14ac:dyDescent="0.3">
      <c r="A5944">
        <v>8990</v>
      </c>
      <c r="B5944" t="s">
        <v>11605</v>
      </c>
      <c r="C5944" t="s">
        <v>21785</v>
      </c>
      <c r="D5944" t="s">
        <v>32046</v>
      </c>
      <c r="E5944" t="s">
        <v>2977</v>
      </c>
      <c r="F5944" s="10"/>
      <c r="G5944">
        <v>2017</v>
      </c>
      <c r="J5944">
        <v>0.52966375364436913</v>
      </c>
      <c r="L5944" t="s">
        <v>43313</v>
      </c>
      <c r="M5944">
        <v>27797408</v>
      </c>
      <c r="Q5944" s="10"/>
      <c r="R5944" s="11">
        <f t="shared" si="184"/>
        <v>0</v>
      </c>
      <c r="U5944" s="11">
        <f t="shared" si="185"/>
        <v>0</v>
      </c>
      <c r="Y5944" s="11">
        <f>IF(SUM(Tableau1[[#This Row],[Other access]:[Sci-hub access]])&gt;=1,1,0)</f>
        <v>0</v>
      </c>
      <c r="Z5944" s="12">
        <f>IF(OR(Tableau1[[#This Row],[Access R1 + S1+ T1 ]]&gt;=1,Tableau1[[#This Row],[Access V1 +W1 + X1]]&gt;=1),1,0)</f>
        <v>0</v>
      </c>
      <c r="AB5944" s="10" t="str">
        <f>Tableau1[[#This Row],[DOI]]</f>
        <v>doi: 10.1111/apa.13650</v>
      </c>
      <c r="AC5944" s="13" t="str">
        <f>Tableau1[[#This Row],[Authors]]&amp;", "&amp;Tableau1[[#This Row],[Title]]&amp;" "&amp;Tableau1[[#This Row],[Journal]]&amp;". "&amp;Tableau1[[#This Row],[Year]]</f>
        <v>Schollin Ask L, Hultman Dennison S, Stjärne P, Granath A, Srivastava S, Eriksson M, Lindstrand A, Ryd Rinder M., Most preschool children hospitalised for acute rhinosinusitis had orbital complications, more common in the youngest and among boys. Acta Paediatr. 2017</v>
      </c>
    </row>
    <row r="5945" spans="1:29" ht="28.8" x14ac:dyDescent="0.3">
      <c r="A5945">
        <v>5467</v>
      </c>
      <c r="B5945" t="s">
        <v>8516</v>
      </c>
      <c r="C5945" t="s">
        <v>18738</v>
      </c>
      <c r="D5945" t="s">
        <v>28946</v>
      </c>
      <c r="E5945" t="s">
        <v>34260</v>
      </c>
      <c r="F5945" s="10"/>
      <c r="G5945">
        <v>2017</v>
      </c>
      <c r="J5945">
        <v>0.52969422760168383</v>
      </c>
      <c r="L5945" t="s">
        <v>39857</v>
      </c>
      <c r="M5945">
        <v>28333576</v>
      </c>
      <c r="Q5945" s="10"/>
      <c r="R5945" s="11">
        <f t="shared" si="184"/>
        <v>0</v>
      </c>
      <c r="U5945" s="11">
        <f t="shared" si="185"/>
        <v>0</v>
      </c>
      <c r="Y5945" s="11">
        <f>IF(SUM(Tableau1[[#This Row],[Other access]:[Sci-hub access]])&gt;=1,1,0)</f>
        <v>0</v>
      </c>
      <c r="Z5945" s="12">
        <f>IF(OR(Tableau1[[#This Row],[Access R1 + S1+ T1 ]]&gt;=1,Tableau1[[#This Row],[Access V1 +W1 + X1]]&gt;=1),1,0)</f>
        <v>0</v>
      </c>
      <c r="AB5945" s="10" t="str">
        <f>Tableau1[[#This Row],[DOI]]</f>
        <v>doi: 10.1089/vim.2016.0179</v>
      </c>
      <c r="AC5945" s="13" t="str">
        <f>Tableau1[[#This Row],[Authors]]&amp;", "&amp;Tableau1[[#This Row],[Title]]&amp;" "&amp;Tableau1[[#This Row],[Journal]]&amp;". "&amp;Tableau1[[#This Row],[Year]]</f>
        <v>Nagata K, Kumata K, Nakayama Y, Satoh Y, Sugihara H, Hara S, Matsushita M, Kuwamoto S, Kato M, Murakami I, Hayashi K., Epstein-Barr Virus Lytic Reactivation Activates B Cells Polyclonally and Induces Activation-Induced Cytidine Deaminase Expression: A Mechanism Underlying Autoimmunity and Its Contribution to Graves' Disease. Viral Immunol. 2017</v>
      </c>
    </row>
    <row r="5946" spans="1:29" x14ac:dyDescent="0.3">
      <c r="A5946">
        <v>7485</v>
      </c>
      <c r="B5946" t="s">
        <v>10287</v>
      </c>
      <c r="C5946" t="s">
        <v>20489</v>
      </c>
      <c r="D5946" t="s">
        <v>30722</v>
      </c>
      <c r="E5946" t="s">
        <v>2783</v>
      </c>
      <c r="F5946" s="10"/>
      <c r="G5946">
        <v>2017</v>
      </c>
      <c r="J5946">
        <v>0.52980809217030289</v>
      </c>
      <c r="L5946" t="s">
        <v>41840</v>
      </c>
      <c r="M5946">
        <v>28087900</v>
      </c>
      <c r="Q5946" s="10"/>
      <c r="R5946" s="11">
        <f t="shared" si="184"/>
        <v>0</v>
      </c>
      <c r="U5946" s="11">
        <f t="shared" si="185"/>
        <v>0</v>
      </c>
      <c r="Y5946" s="11">
        <f>IF(SUM(Tableau1[[#This Row],[Other access]:[Sci-hub access]])&gt;=1,1,0)</f>
        <v>0</v>
      </c>
      <c r="Z5946" s="12">
        <f>IF(OR(Tableau1[[#This Row],[Access R1 + S1+ T1 ]]&gt;=1,Tableau1[[#This Row],[Access V1 +W1 + X1]]&gt;=1),1,0)</f>
        <v>0</v>
      </c>
      <c r="AB5946" s="10" t="str">
        <f>Tableau1[[#This Row],[DOI]]</f>
        <v>doi: 10.1002/prca.201600094</v>
      </c>
      <c r="AC5946" s="13" t="str">
        <f>Tableau1[[#This Row],[Authors]]&amp;", "&amp;Tableau1[[#This Row],[Title]]&amp;" "&amp;Tableau1[[#This Row],[Journal]]&amp;". "&amp;Tableau1[[#This Row],[Year]]</f>
        <v>Linghu D, Guo L, Zhao Y, Liu Z, Zhao M, Huang L, Li X., iTRAQ-based quantitative proteomic analysis and bioinformatics study of proteins in pterygia. Proteomics Clin Appl. 2017</v>
      </c>
    </row>
    <row r="5947" spans="1:29" x14ac:dyDescent="0.3">
      <c r="A5947">
        <v>6696</v>
      </c>
      <c r="B5947" t="s">
        <v>9595</v>
      </c>
      <c r="C5947" t="s">
        <v>19801</v>
      </c>
      <c r="D5947" t="s">
        <v>30028</v>
      </c>
      <c r="E5947" t="s">
        <v>2465</v>
      </c>
      <c r="F5947" s="10"/>
      <c r="G5947">
        <v>2017</v>
      </c>
      <c r="J5947">
        <v>0.52998193065364663</v>
      </c>
      <c r="L5947" t="s">
        <v>41057</v>
      </c>
      <c r="M5947">
        <v>28178132</v>
      </c>
      <c r="Q5947" s="10"/>
      <c r="R5947" s="11">
        <f t="shared" si="184"/>
        <v>0</v>
      </c>
      <c r="U5947" s="11">
        <f t="shared" si="185"/>
        <v>0</v>
      </c>
      <c r="Y5947" s="11">
        <f>IF(SUM(Tableau1[[#This Row],[Other access]:[Sci-hub access]])&gt;=1,1,0)</f>
        <v>0</v>
      </c>
      <c r="Z5947" s="12">
        <f>IF(OR(Tableau1[[#This Row],[Access R1 + S1+ T1 ]]&gt;=1,Tableau1[[#This Row],[Access V1 +W1 + X1]]&gt;=1),1,0)</f>
        <v>0</v>
      </c>
      <c r="AB5947" s="10" t="str">
        <f>Tableau1[[#This Row],[DOI]]</f>
        <v>doi: 10.1097/MD.0000000000005919</v>
      </c>
      <c r="AC5947" s="13" t="str">
        <f>Tableau1[[#This Row],[Authors]]&amp;", "&amp;Tableau1[[#This Row],[Title]]&amp;" "&amp;Tableau1[[#This Row],[Journal]]&amp;". "&amp;Tableau1[[#This Row],[Year]]</f>
        <v>Liu Y, Liu B, Liu RL, Jiang H, Huang ZN, Huang Y., A new method of subtotal thyroidectomy for Graves' disease leaving a unilateral remnant based on the upper pole. Medicine (Baltimore). 2017</v>
      </c>
    </row>
    <row r="5948" spans="1:29" x14ac:dyDescent="0.3">
      <c r="A5948">
        <v>2875</v>
      </c>
      <c r="B5948" t="s">
        <v>6074</v>
      </c>
      <c r="C5948" t="s">
        <v>16320</v>
      </c>
      <c r="D5948" t="s">
        <v>26498</v>
      </c>
      <c r="E5948" t="s">
        <v>2622</v>
      </c>
      <c r="F5948" s="10"/>
      <c r="G5948">
        <v>2017</v>
      </c>
      <c r="J5948">
        <v>0.52998543622666949</v>
      </c>
      <c r="L5948" t="s">
        <v>37333</v>
      </c>
      <c r="M5948">
        <v>28671075</v>
      </c>
      <c r="Q5948" s="10"/>
      <c r="R5948" s="11">
        <f t="shared" si="184"/>
        <v>0</v>
      </c>
      <c r="U5948" s="11">
        <f t="shared" si="185"/>
        <v>0</v>
      </c>
      <c r="Y5948" s="11">
        <f>IF(SUM(Tableau1[[#This Row],[Other access]:[Sci-hub access]])&gt;=1,1,0)</f>
        <v>0</v>
      </c>
      <c r="Z5948" s="12">
        <f>IF(OR(Tableau1[[#This Row],[Access R1 + S1+ T1 ]]&gt;=1,Tableau1[[#This Row],[Access V1 +W1 + X1]]&gt;=1),1,0)</f>
        <v>0</v>
      </c>
      <c r="AB5948" s="10" t="str">
        <f>Tableau1[[#This Row],[DOI]]</f>
        <v>doi: 10.1016/j.tvjl.2017.04.013</v>
      </c>
      <c r="AC5948" s="13" t="str">
        <f>Tableau1[[#This Row],[Authors]]&amp;", "&amp;Tableau1[[#This Row],[Title]]&amp;" "&amp;Tableau1[[#This Row],[Journal]]&amp;". "&amp;Tableau1[[#This Row],[Year]]</f>
        <v>Chiavaccini L, Micieli F, Meomartino L, Duffee LR, Vesce G., A novel supra-temporal approach to retrobulbar anaesthesia in dogs: Preliminary study in cadavers. Vet J. 2017</v>
      </c>
    </row>
    <row r="5949" spans="1:29" x14ac:dyDescent="0.3">
      <c r="A5949">
        <v>3269</v>
      </c>
      <c r="B5949" t="s">
        <v>6452</v>
      </c>
      <c r="C5949" t="s">
        <v>16695</v>
      </c>
      <c r="D5949" t="s">
        <v>26876</v>
      </c>
      <c r="E5949" t="s">
        <v>2438</v>
      </c>
      <c r="F5949" s="10"/>
      <c r="G5949">
        <v>2018</v>
      </c>
      <c r="J5949">
        <v>0.5300632847155714</v>
      </c>
      <c r="L5949" t="s">
        <v>37722</v>
      </c>
      <c r="M5949">
        <v>28611133</v>
      </c>
      <c r="Q5949" s="10"/>
      <c r="R5949" s="11">
        <f t="shared" si="184"/>
        <v>0</v>
      </c>
      <c r="U5949" s="11">
        <f t="shared" si="185"/>
        <v>0</v>
      </c>
      <c r="Y5949" s="11">
        <f>IF(SUM(Tableau1[[#This Row],[Other access]:[Sci-hub access]])&gt;=1,1,0)</f>
        <v>0</v>
      </c>
      <c r="Z5949" s="12">
        <f>IF(OR(Tableau1[[#This Row],[Access R1 + S1+ T1 ]]&gt;=1,Tableau1[[#This Row],[Access V1 +W1 + X1]]&gt;=1),1,0)</f>
        <v>0</v>
      </c>
      <c r="AB5949" s="10" t="str">
        <f>Tableau1[[#This Row],[DOI]]</f>
        <v>doi: 10.1136/bjophthalmol-2017-310189</v>
      </c>
      <c r="AC5949" s="13" t="str">
        <f>Tableau1[[#This Row],[Authors]]&amp;", "&amp;Tableau1[[#This Row],[Title]]&amp;" "&amp;Tableau1[[#This Row],[Journal]]&amp;". "&amp;Tableau1[[#This Row],[Year]]</f>
        <v>Lee J, Kim JH, Lee D, Chang JW, Shin JY, Seo JW, Seo MH, Moon NJ., Long-term clinical outcome of femtosecond laser-assisted lamellar keratectomy with phototherapeutic keratectomy in anterior corneal stromal dystrophy. Br J Ophthalmol. 2018</v>
      </c>
    </row>
    <row r="5950" spans="1:29" x14ac:dyDescent="0.3">
      <c r="A5950">
        <v>2867</v>
      </c>
      <c r="B5950" t="s">
        <v>6068</v>
      </c>
      <c r="C5950" t="s">
        <v>16314</v>
      </c>
      <c r="D5950" t="s">
        <v>26492</v>
      </c>
      <c r="E5950" t="s">
        <v>2468</v>
      </c>
      <c r="F5950" s="10"/>
      <c r="G5950">
        <v>2017</v>
      </c>
      <c r="J5950">
        <v>0.53019090779913924</v>
      </c>
      <c r="L5950" t="s">
        <v>37326</v>
      </c>
      <c r="M5950">
        <v>28671921</v>
      </c>
      <c r="Q5950" s="10"/>
      <c r="R5950" s="11">
        <f t="shared" si="184"/>
        <v>0</v>
      </c>
      <c r="U5950" s="11">
        <f t="shared" si="185"/>
        <v>0</v>
      </c>
      <c r="Y5950" s="11">
        <f>IF(SUM(Tableau1[[#This Row],[Other access]:[Sci-hub access]])&gt;=1,1,0)</f>
        <v>0</v>
      </c>
      <c r="Z5950" s="12">
        <f>IF(OR(Tableau1[[#This Row],[Access R1 + S1+ T1 ]]&gt;=1,Tableau1[[#This Row],[Access V1 +W1 + X1]]&gt;=1),1,0)</f>
        <v>0</v>
      </c>
      <c r="AB5950" s="10" t="str">
        <f>Tableau1[[#This Row],[DOI]]</f>
        <v>doi: 10.1097/IJG.0000000000000706</v>
      </c>
      <c r="AC5950" s="13" t="str">
        <f>Tableau1[[#This Row],[Authors]]&amp;", "&amp;Tableau1[[#This Row],[Title]]&amp;" "&amp;Tableau1[[#This Row],[Journal]]&amp;". "&amp;Tableau1[[#This Row],[Year]]</f>
        <v>Osman L, Deol S, Mather D, Mukherji S., Papilloschisis: A Case Report. J Glaucoma. 2017</v>
      </c>
    </row>
    <row r="5951" spans="1:29" x14ac:dyDescent="0.3">
      <c r="A5951">
        <v>6360</v>
      </c>
      <c r="B5951" t="s">
        <v>9309</v>
      </c>
      <c r="C5951" t="s">
        <v>19519</v>
      </c>
      <c r="D5951" t="s">
        <v>29740</v>
      </c>
      <c r="E5951" t="s">
        <v>2440</v>
      </c>
      <c r="F5951" s="10"/>
      <c r="G5951">
        <v>2017</v>
      </c>
      <c r="J5951">
        <v>0.53023190633265327</v>
      </c>
      <c r="L5951" t="s">
        <v>40729</v>
      </c>
      <c r="M5951">
        <v>28223180</v>
      </c>
      <c r="Q5951" s="10"/>
      <c r="R5951" s="11">
        <f t="shared" si="184"/>
        <v>0</v>
      </c>
      <c r="U5951" s="11">
        <f t="shared" si="185"/>
        <v>0</v>
      </c>
      <c r="Y5951" s="11">
        <f>IF(SUM(Tableau1[[#This Row],[Other access]:[Sci-hub access]])&gt;=1,1,0)</f>
        <v>0</v>
      </c>
      <c r="Z5951" s="12">
        <f>IF(OR(Tableau1[[#This Row],[Access R1 + S1+ T1 ]]&gt;=1,Tableau1[[#This Row],[Access V1 +W1 + X1]]&gt;=1),1,0)</f>
        <v>0</v>
      </c>
      <c r="AB5951" s="10" t="str">
        <f>Tableau1[[#This Row],[DOI]]</f>
        <v>doi: 10.1016/j.exer.2017.02.005</v>
      </c>
      <c r="AC5951" s="13" t="str">
        <f>Tableau1[[#This Row],[Authors]]&amp;", "&amp;Tableau1[[#This Row],[Title]]&amp;" "&amp;Tableau1[[#This Row],[Journal]]&amp;". "&amp;Tableau1[[#This Row],[Year]]</f>
        <v>Stowell C, Burgoyne CF, Tamm ER, Ethier CR; Lasker/IRRF Initiative on Astrocytes and Glaucomatous Neurodegeneration Participants.., Biomechanical aspects of axonal damage in glaucoma: A brief review. Exp Eye Res. 2017</v>
      </c>
    </row>
    <row r="5952" spans="1:29" x14ac:dyDescent="0.3">
      <c r="A5952">
        <v>8953</v>
      </c>
      <c r="B5952" t="s">
        <v>11573</v>
      </c>
      <c r="C5952" t="s">
        <v>16018</v>
      </c>
      <c r="D5952" t="s">
        <v>32014</v>
      </c>
      <c r="E5952" t="s">
        <v>2449</v>
      </c>
      <c r="F5952" s="10"/>
      <c r="G5952">
        <v>2017</v>
      </c>
      <c r="J5952">
        <v>0.53023270051849802</v>
      </c>
      <c r="L5952" t="s">
        <v>43280</v>
      </c>
      <c r="M5952">
        <v>27806431</v>
      </c>
      <c r="Q5952" s="10"/>
      <c r="R5952" s="11">
        <f t="shared" si="184"/>
        <v>0</v>
      </c>
      <c r="U5952" s="11">
        <f t="shared" si="185"/>
        <v>0</v>
      </c>
      <c r="Y5952" s="11">
        <f>IF(SUM(Tableau1[[#This Row],[Other access]:[Sci-hub access]])&gt;=1,1,0)</f>
        <v>0</v>
      </c>
      <c r="Z5952" s="12">
        <f>IF(OR(Tableau1[[#This Row],[Access R1 + S1+ T1 ]]&gt;=1,Tableau1[[#This Row],[Access V1 +W1 + X1]]&gt;=1),1,0)</f>
        <v>0</v>
      </c>
      <c r="AB5952" s="10" t="str">
        <f>Tableau1[[#This Row],[DOI]]</f>
        <v>doi: 10.1111/cxo.12487</v>
      </c>
      <c r="AC5952" s="13" t="str">
        <f>Tableau1[[#This Row],[Authors]]&amp;", "&amp;Tableau1[[#This Row],[Title]]&amp;" "&amp;Tableau1[[#This Row],[Journal]]&amp;". "&amp;Tableau1[[#This Row],[Year]]</f>
        <v>Efron N., Contact lens wear is intrinsically inflammatory. Clin Exp Optom. 2017</v>
      </c>
    </row>
    <row r="5953" spans="1:29" x14ac:dyDescent="0.3">
      <c r="A5953">
        <v>9768</v>
      </c>
      <c r="B5953" t="s">
        <v>12309</v>
      </c>
      <c r="C5953" t="s">
        <v>22483</v>
      </c>
      <c r="D5953" t="s">
        <v>32757</v>
      </c>
      <c r="E5953" t="s">
        <v>2440</v>
      </c>
      <c r="F5953" s="10"/>
      <c r="G5953">
        <v>2017</v>
      </c>
      <c r="J5953">
        <v>0.53053363951417132</v>
      </c>
      <c r="L5953" t="s">
        <v>44032</v>
      </c>
      <c r="M5953">
        <v>27593914</v>
      </c>
      <c r="Q5953" s="10"/>
      <c r="R5953" s="11">
        <f t="shared" si="184"/>
        <v>0</v>
      </c>
      <c r="U5953" s="11">
        <f t="shared" si="185"/>
        <v>0</v>
      </c>
      <c r="Y5953" s="11">
        <f>IF(SUM(Tableau1[[#This Row],[Other access]:[Sci-hub access]])&gt;=1,1,0)</f>
        <v>0</v>
      </c>
      <c r="Z5953" s="12">
        <f>IF(OR(Tableau1[[#This Row],[Access R1 + S1+ T1 ]]&gt;=1,Tableau1[[#This Row],[Access V1 +W1 + X1]]&gt;=1),1,0)</f>
        <v>0</v>
      </c>
      <c r="AB5953" s="10" t="str">
        <f>Tableau1[[#This Row],[DOI]]</f>
        <v>doi: 10.1016/j.exer.2016.08.023</v>
      </c>
      <c r="AC5953" s="13" t="str">
        <f>Tableau1[[#This Row],[Authors]]&amp;", "&amp;Tableau1[[#This Row],[Title]]&amp;" "&amp;Tableau1[[#This Row],[Journal]]&amp;". "&amp;Tableau1[[#This Row],[Year]]</f>
        <v>Rao PV, Pattabiraman PP, Kopczynski C., Role of the Rho GTPase/Rho kinase signaling pathway in pathogenesis and treatment of glaucoma: Bench to bedside research. Exp Eye Res. 2017</v>
      </c>
    </row>
    <row r="5954" spans="1:29" x14ac:dyDescent="0.3">
      <c r="A5954">
        <v>860</v>
      </c>
      <c r="B5954" t="s">
        <v>4123</v>
      </c>
      <c r="C5954" t="s">
        <v>14377</v>
      </c>
      <c r="D5954" t="s">
        <v>24543</v>
      </c>
      <c r="E5954" t="s">
        <v>2443</v>
      </c>
      <c r="F5954" s="10"/>
      <c r="G5954">
        <v>2017</v>
      </c>
      <c r="J5954">
        <v>0.53059804353965523</v>
      </c>
      <c r="L5954" t="s">
        <v>35348</v>
      </c>
      <c r="M5954">
        <v>29084330</v>
      </c>
      <c r="Q5954" s="10"/>
      <c r="R5954" s="11">
        <f t="shared" ref="R5954:R6017" si="186">IF(SUM(N5954:Q5954)&gt;0,1,0)</f>
        <v>0</v>
      </c>
      <c r="U5954" s="11">
        <f t="shared" ref="U5954:U6017" si="187">IF(SUM(R5954,T5954)&gt;0,1,0)</f>
        <v>0</v>
      </c>
      <c r="Y5954" s="11">
        <f>IF(SUM(Tableau1[[#This Row],[Other access]:[Sci-hub access]])&gt;=1,1,0)</f>
        <v>0</v>
      </c>
      <c r="Z5954" s="12">
        <f>IF(OR(Tableau1[[#This Row],[Access R1 + S1+ T1 ]]&gt;=1,Tableau1[[#This Row],[Access V1 +W1 + X1]]&gt;=1),1,0)</f>
        <v>0</v>
      </c>
      <c r="AB5954" s="10" t="str">
        <f>Tableau1[[#This Row],[DOI]]</f>
        <v>doi: 10.1167/iovs.17-22486</v>
      </c>
      <c r="AC5954" s="13" t="str">
        <f>Tableau1[[#This Row],[Authors]]&amp;", "&amp;Tableau1[[#This Row],[Title]]&amp;" "&amp;Tableau1[[#This Row],[Journal]]&amp;". "&amp;Tableau1[[#This Row],[Year]]</f>
        <v>Jolly JK, Xue K, Edwards TL, Groppe M, MacLaren RE., Characterizing the Natural History of Visual Function in Choroideremia Using Microperimetry and Multimodal Retinal Imaging. Invest Ophthalmol Vis Sci. 2017</v>
      </c>
    </row>
    <row r="5955" spans="1:29" x14ac:dyDescent="0.3">
      <c r="A5955">
        <v>762</v>
      </c>
      <c r="B5955" t="s">
        <v>4025</v>
      </c>
      <c r="C5955" t="s">
        <v>14280</v>
      </c>
      <c r="D5955" t="s">
        <v>24445</v>
      </c>
      <c r="E5955" t="s">
        <v>2529</v>
      </c>
      <c r="F5955" s="10"/>
      <c r="G5955">
        <v>2017</v>
      </c>
      <c r="J5955">
        <v>0.53061989046612701</v>
      </c>
      <c r="L5955" t="s">
        <v>35255</v>
      </c>
      <c r="M5955">
        <v>29120248</v>
      </c>
      <c r="Q5955" s="10"/>
      <c r="R5955" s="11">
        <f t="shared" si="186"/>
        <v>0</v>
      </c>
      <c r="U5955" s="11">
        <f t="shared" si="187"/>
        <v>0</v>
      </c>
      <c r="Y5955" s="11">
        <f>IF(SUM(Tableau1[[#This Row],[Other access]:[Sci-hub access]])&gt;=1,1,0)</f>
        <v>0</v>
      </c>
      <c r="Z5955" s="12">
        <f>IF(OR(Tableau1[[#This Row],[Access R1 + S1+ T1 ]]&gt;=1,Tableau1[[#This Row],[Access V1 +W1 + X1]]&gt;=1),1,0)</f>
        <v>0</v>
      </c>
      <c r="AB5955" s="10" t="str">
        <f>Tableau1[[#This Row],[DOI]]</f>
        <v>doi: 10.1080/02713683.2017.1349153</v>
      </c>
      <c r="AC5955" s="13" t="str">
        <f>Tableau1[[#This Row],[Authors]]&amp;", "&amp;Tableau1[[#This Row],[Title]]&amp;" "&amp;Tableau1[[#This Row],[Journal]]&amp;". "&amp;Tableau1[[#This Row],[Year]]</f>
        <v>Kusbeci T, Karti O, Karahan E, Oguztoreli M., The Evaluation of Anatomic and Functional Changes in Unilateral Moderate Amblyopic Eyes Using Optical Coherence Tomography and Pupil Cycle Time. Curr Eye Res. 2017</v>
      </c>
    </row>
    <row r="5956" spans="1:29" ht="28.8" x14ac:dyDescent="0.3">
      <c r="A5956">
        <v>8685</v>
      </c>
      <c r="B5956" t="s">
        <v>11339</v>
      </c>
      <c r="C5956" t="s">
        <v>21524</v>
      </c>
      <c r="D5956" t="s">
        <v>31779</v>
      </c>
      <c r="E5956" t="s">
        <v>2740</v>
      </c>
      <c r="F5956" s="10"/>
      <c r="G5956">
        <v>2017</v>
      </c>
      <c r="J5956">
        <v>0.53086818525234847</v>
      </c>
      <c r="L5956" t="s">
        <v>43021</v>
      </c>
      <c r="M5956">
        <v>27862890</v>
      </c>
      <c r="Q5956" s="10"/>
      <c r="R5956" s="11">
        <f t="shared" si="186"/>
        <v>0</v>
      </c>
      <c r="U5956" s="11">
        <f t="shared" si="187"/>
        <v>0</v>
      </c>
      <c r="Y5956" s="11">
        <f>IF(SUM(Tableau1[[#This Row],[Other access]:[Sci-hub access]])&gt;=1,1,0)</f>
        <v>0</v>
      </c>
      <c r="Z5956" s="12">
        <f>IF(OR(Tableau1[[#This Row],[Access R1 + S1+ T1 ]]&gt;=1,Tableau1[[#This Row],[Access V1 +W1 + X1]]&gt;=1),1,0)</f>
        <v>0</v>
      </c>
      <c r="AB5956" s="10" t="str">
        <f>Tableau1[[#This Row],[DOI]]</f>
        <v>doi: 10.1002/ajmg.a.38034</v>
      </c>
      <c r="AC5956" s="13" t="str">
        <f>Tableau1[[#This Row],[Authors]]&amp;", "&amp;Tableau1[[#This Row],[Title]]&amp;" "&amp;Tableau1[[#This Row],[Journal]]&amp;". "&amp;Tableau1[[#This Row],[Year]]</f>
        <v>Dennert N, Engels H, Cremer K, Becker J, Wohlleber E, Albrecht B, Ehret JK, Lüdecke HJ, Suri M, Carignani G, Renieri A, Kukuk GM, Wieland T, Andrieux J, Strom TM, Wieczorek D, Dieux-Coëslier A, Zink AM., De novo microdeletions and point mutations affecting SOX2 in three individuals with intellectual disability but without major eye malformations. Am J Med Genet A. 2017</v>
      </c>
    </row>
    <row r="5957" spans="1:29" x14ac:dyDescent="0.3">
      <c r="A5957">
        <v>2154</v>
      </c>
      <c r="B5957" t="s">
        <v>5389</v>
      </c>
      <c r="C5957" t="s">
        <v>15634</v>
      </c>
      <c r="D5957" t="s">
        <v>25811</v>
      </c>
      <c r="E5957" t="s">
        <v>2467</v>
      </c>
      <c r="F5957" s="10"/>
      <c r="G5957">
        <v>2017</v>
      </c>
      <c r="J5957">
        <v>0.5309538828768916</v>
      </c>
      <c r="L5957" t="s">
        <v>36625</v>
      </c>
      <c r="M5957">
        <v>28810042</v>
      </c>
      <c r="Q5957" s="10"/>
      <c r="R5957" s="11">
        <f t="shared" si="186"/>
        <v>0</v>
      </c>
      <c r="U5957" s="11">
        <f t="shared" si="187"/>
        <v>0</v>
      </c>
      <c r="Y5957" s="11">
        <f>IF(SUM(Tableau1[[#This Row],[Other access]:[Sci-hub access]])&gt;=1,1,0)</f>
        <v>0</v>
      </c>
      <c r="Z5957" s="12">
        <f>IF(OR(Tableau1[[#This Row],[Access R1 + S1+ T1 ]]&gt;=1,Tableau1[[#This Row],[Access V1 +W1 + X1]]&gt;=1),1,0)</f>
        <v>0</v>
      </c>
      <c r="AB5957" s="10" t="str">
        <f>Tableau1[[#This Row],[DOI]]</f>
        <v>doi: 10.3928/23258160-20170802-09</v>
      </c>
      <c r="AC5957" s="13" t="str">
        <f>Tableau1[[#This Row],[Authors]]&amp;", "&amp;Tableau1[[#This Row],[Title]]&amp;" "&amp;Tableau1[[#This Row],[Journal]]&amp;". "&amp;Tableau1[[#This Row],[Year]]</f>
        <v>Jiang S, Choudhry N., OCT Angiographic Findings in Glucose-6-Phosphate Dehydrogenase Deficiency. Ophthalmic Surg Lasers Imaging Retina. 2017</v>
      </c>
    </row>
    <row r="5958" spans="1:29" x14ac:dyDescent="0.3">
      <c r="A5958">
        <v>5084</v>
      </c>
      <c r="B5958" t="s">
        <v>8165</v>
      </c>
      <c r="C5958" t="s">
        <v>18391</v>
      </c>
      <c r="D5958" t="s">
        <v>28595</v>
      </c>
      <c r="E5958" t="s">
        <v>2541</v>
      </c>
      <c r="F5958" s="10"/>
      <c r="G5958">
        <v>2017</v>
      </c>
      <c r="J5958">
        <v>0.53108702778969497</v>
      </c>
      <c r="L5958" t="s">
        <v>39492</v>
      </c>
      <c r="M5958">
        <v>28376023</v>
      </c>
      <c r="Q5958" s="10"/>
      <c r="R5958" s="11">
        <f t="shared" si="186"/>
        <v>0</v>
      </c>
      <c r="U5958" s="11">
        <f t="shared" si="187"/>
        <v>0</v>
      </c>
      <c r="Y5958" s="11">
        <f>IF(SUM(Tableau1[[#This Row],[Other access]:[Sci-hub access]])&gt;=1,1,0)</f>
        <v>0</v>
      </c>
      <c r="Z5958" s="12">
        <f>IF(OR(Tableau1[[#This Row],[Access R1 + S1+ T1 ]]&gt;=1,Tableau1[[#This Row],[Access V1 +W1 + X1]]&gt;=1),1,0)</f>
        <v>0</v>
      </c>
      <c r="AB5958" s="10" t="str">
        <f>Tableau1[[#This Row],[DOI]]</f>
        <v>doi: 10.1097/WNO.0000000000000513</v>
      </c>
      <c r="AC5958" s="13" t="str">
        <f>Tableau1[[#This Row],[Authors]]&amp;", "&amp;Tableau1[[#This Row],[Title]]&amp;" "&amp;Tableau1[[#This Row],[Journal]]&amp;". "&amp;Tableau1[[#This Row],[Year]]</f>
        <v>Kaufman DI, Friedman DI., Should Acetazolamide Be the First-Line Treatment for Patients With Idiopathic Intracranial Hypertension? J Neuroophthalmol. 2017</v>
      </c>
    </row>
    <row r="5959" spans="1:29" x14ac:dyDescent="0.3">
      <c r="A5959">
        <v>7173</v>
      </c>
      <c r="B5959" t="s">
        <v>10014</v>
      </c>
      <c r="C5959" t="s">
        <v>20216</v>
      </c>
      <c r="D5959" t="s">
        <v>30448</v>
      </c>
      <c r="E5959" t="s">
        <v>34015</v>
      </c>
      <c r="F5959" s="10"/>
      <c r="G5959">
        <v>2017</v>
      </c>
      <c r="J5959">
        <v>0.53113147316724563</v>
      </c>
      <c r="L5959" t="s">
        <v>41529</v>
      </c>
      <c r="M5959">
        <v>28121212</v>
      </c>
      <c r="Q5959" s="10"/>
      <c r="R5959" s="11">
        <f t="shared" si="186"/>
        <v>0</v>
      </c>
      <c r="U5959" s="11">
        <f t="shared" si="187"/>
        <v>0</v>
      </c>
      <c r="Y5959" s="11">
        <f>IF(SUM(Tableau1[[#This Row],[Other access]:[Sci-hub access]])&gt;=1,1,0)</f>
        <v>0</v>
      </c>
      <c r="Z5959" s="12">
        <f>IF(OR(Tableau1[[#This Row],[Access R1 + S1+ T1 ]]&gt;=1,Tableau1[[#This Row],[Access V1 +W1 + X1]]&gt;=1),1,0)</f>
        <v>0</v>
      </c>
      <c r="AB5959" s="10" t="str">
        <f>Tableau1[[#This Row],[DOI]]</f>
        <v>doi: 10.1080/13816810.2016.1266666</v>
      </c>
      <c r="AC5959" s="13" t="str">
        <f>Tableau1[[#This Row],[Authors]]&amp;", "&amp;Tableau1[[#This Row],[Title]]&amp;" "&amp;Tableau1[[#This Row],[Journal]]&amp;". "&amp;Tableau1[[#This Row],[Year]]</f>
        <v>Rizzo S, Mucciolo DP, Bacherini D, Murro V, Vannozzi L, Virgili G, Bani D, Sodi A., Macular hole in Stargardt disease: Clinical and ultra-structural observation. Ophthalmic Genet. 2017</v>
      </c>
    </row>
    <row r="5960" spans="1:29" x14ac:dyDescent="0.3">
      <c r="A5960">
        <v>510</v>
      </c>
      <c r="B5960" t="s">
        <v>3773</v>
      </c>
      <c r="C5960" t="s">
        <v>14030</v>
      </c>
      <c r="D5960" t="s">
        <v>24193</v>
      </c>
      <c r="E5960" t="s">
        <v>2462</v>
      </c>
      <c r="F5960" s="10"/>
      <c r="G5960">
        <v>2017</v>
      </c>
      <c r="J5960">
        <v>0.53119106652749881</v>
      </c>
      <c r="L5960" t="s">
        <v>35011</v>
      </c>
      <c r="M5960">
        <v>29202721</v>
      </c>
      <c r="Q5960" s="10"/>
      <c r="R5960" s="11">
        <f t="shared" si="186"/>
        <v>0</v>
      </c>
      <c r="U5960" s="11">
        <f t="shared" si="187"/>
        <v>0</v>
      </c>
      <c r="Y5960" s="11">
        <f>IF(SUM(Tableau1[[#This Row],[Other access]:[Sci-hub access]])&gt;=1,1,0)</f>
        <v>0</v>
      </c>
      <c r="Z5960" s="12">
        <f>IF(OR(Tableau1[[#This Row],[Access R1 + S1+ T1 ]]&gt;=1,Tableau1[[#This Row],[Access V1 +W1 + X1]]&gt;=1),1,0)</f>
        <v>0</v>
      </c>
      <c r="AB5960" s="10" t="str">
        <f>Tableau1[[#This Row],[DOI]]</f>
        <v>doi: 10.1186/s12886-017-0624-y</v>
      </c>
      <c r="AC5960" s="13" t="str">
        <f>Tableau1[[#This Row],[Authors]]&amp;", "&amp;Tableau1[[#This Row],[Title]]&amp;" "&amp;Tableau1[[#This Row],[Journal]]&amp;". "&amp;Tableau1[[#This Row],[Year]]</f>
        <v>Tsao Wu M, Armitage MD, Trujillo C, Trujillo A, Arnold LE, Tsao Wu L, Arnold RW., Portable acuity screening for any school: validation of patched HOTV with amblyopic patients and Bangerter normals. BMC Ophthalmol. 2017</v>
      </c>
    </row>
    <row r="5961" spans="1:29" x14ac:dyDescent="0.3">
      <c r="A5961">
        <v>7609</v>
      </c>
      <c r="B5961" t="s">
        <v>10395</v>
      </c>
      <c r="C5961" t="s">
        <v>20595</v>
      </c>
      <c r="D5961" t="s">
        <v>30830</v>
      </c>
      <c r="E5961" t="s">
        <v>2448</v>
      </c>
      <c r="F5961" s="10"/>
      <c r="G5961">
        <v>2017</v>
      </c>
      <c r="J5961">
        <v>0.53125257465783604</v>
      </c>
      <c r="L5961" t="s">
        <v>41963</v>
      </c>
      <c r="M5961">
        <v>28074262</v>
      </c>
      <c r="Q5961" s="10"/>
      <c r="R5961" s="11">
        <f t="shared" si="186"/>
        <v>0</v>
      </c>
      <c r="U5961" s="11">
        <f t="shared" si="187"/>
        <v>0</v>
      </c>
      <c r="Y5961" s="11">
        <f>IF(SUM(Tableau1[[#This Row],[Other access]:[Sci-hub access]])&gt;=1,1,0)</f>
        <v>0</v>
      </c>
      <c r="Z5961" s="12">
        <f>IF(OR(Tableau1[[#This Row],[Access R1 + S1+ T1 ]]&gt;=1,Tableau1[[#This Row],[Access V1 +W1 + X1]]&gt;=1),1,0)</f>
        <v>0</v>
      </c>
      <c r="AB5961" s="10" t="str">
        <f>Tableau1[[#This Row],[DOI]]</f>
        <v>doi: 10.1007/s00417-016-3578-5</v>
      </c>
      <c r="AC5961" s="13" t="str">
        <f>Tableau1[[#This Row],[Authors]]&amp;", "&amp;Tableau1[[#This Row],[Title]]&amp;" "&amp;Tableau1[[#This Row],[Journal]]&amp;". "&amp;Tableau1[[#This Row],[Year]]</f>
        <v>Ding X, Zhang M, Gu R, Xu G, Wu H., Activated microglia induce the production of reactive oxygen species and promote apoptosis of co-cultured retinal microvascular pericytes. Graefes Arch Clin Exp Ophthalmol. 2017</v>
      </c>
    </row>
    <row r="5962" spans="1:29" x14ac:dyDescent="0.3">
      <c r="A5962">
        <v>3374</v>
      </c>
      <c r="B5962" t="s">
        <v>6553</v>
      </c>
      <c r="C5962" t="s">
        <v>16796</v>
      </c>
      <c r="D5962" t="s">
        <v>26977</v>
      </c>
      <c r="E5962" t="s">
        <v>2464</v>
      </c>
      <c r="F5962" s="10"/>
      <c r="G5962">
        <v>2017</v>
      </c>
      <c r="J5962">
        <v>0.53140253033242579</v>
      </c>
      <c r="L5962" t="s">
        <v>37824</v>
      </c>
      <c r="M5962">
        <v>28594649</v>
      </c>
      <c r="Q5962" s="10"/>
      <c r="R5962" s="11">
        <f t="shared" si="186"/>
        <v>0</v>
      </c>
      <c r="U5962" s="11">
        <f t="shared" si="187"/>
        <v>0</v>
      </c>
      <c r="Y5962" s="11">
        <f>IF(SUM(Tableau1[[#This Row],[Other access]:[Sci-hub access]])&gt;=1,1,0)</f>
        <v>0</v>
      </c>
      <c r="Z5962" s="12">
        <f>IF(OR(Tableau1[[#This Row],[Access R1 + S1+ T1 ]]&gt;=1,Tableau1[[#This Row],[Access V1 +W1 + X1]]&gt;=1),1,0)</f>
        <v>0</v>
      </c>
      <c r="AB5962" s="10" t="str">
        <f>Tableau1[[#This Row],[DOI]]</f>
        <v>doi: 10.1097/ICU.0000000000000375</v>
      </c>
      <c r="AC5962" s="13" t="str">
        <f>Tableau1[[#This Row],[Authors]]&amp;", "&amp;Tableau1[[#This Row],[Title]]&amp;" "&amp;Tableau1[[#This Row],[Journal]]&amp;". "&amp;Tableau1[[#This Row],[Year]]</f>
        <v>Kymionis GD, Kontadakis GA, Hashemi KK., Accelerated versus conventional corneal crosslinking for refractive instability: an update. Curr Opin Ophthalmol. 2017</v>
      </c>
    </row>
    <row r="5963" spans="1:29" x14ac:dyDescent="0.3">
      <c r="A5963">
        <v>2717</v>
      </c>
      <c r="B5963" t="s">
        <v>5927</v>
      </c>
      <c r="C5963" t="s">
        <v>16173</v>
      </c>
      <c r="D5963" t="s">
        <v>26350</v>
      </c>
      <c r="E5963" t="s">
        <v>2597</v>
      </c>
      <c r="F5963" s="10"/>
      <c r="G5963">
        <v>2017</v>
      </c>
      <c r="J5963">
        <v>0.53141915089047609</v>
      </c>
      <c r="L5963" t="s">
        <v>37180</v>
      </c>
      <c r="M5963">
        <v>28700257</v>
      </c>
      <c r="Q5963" s="10"/>
      <c r="R5963" s="11">
        <f t="shared" si="186"/>
        <v>0</v>
      </c>
      <c r="U5963" s="11">
        <f t="shared" si="187"/>
        <v>0</v>
      </c>
      <c r="Y5963" s="11">
        <f>IF(SUM(Tableau1[[#This Row],[Other access]:[Sci-hub access]])&gt;=1,1,0)</f>
        <v>0</v>
      </c>
      <c r="Z5963" s="12">
        <f>IF(OR(Tableau1[[#This Row],[Access R1 + S1+ T1 ]]&gt;=1,Tableau1[[#This Row],[Access V1 +W1 + X1]]&gt;=1),1,0)</f>
        <v>0</v>
      </c>
      <c r="AB5963" s="10" t="str">
        <f>Tableau1[[#This Row],[DOI]]</f>
        <v>doi: 10.1080/01676830.2017.1337165</v>
      </c>
      <c r="AC5963" s="13" t="str">
        <f>Tableau1[[#This Row],[Authors]]&amp;", "&amp;Tableau1[[#This Row],[Title]]&amp;" "&amp;Tableau1[[#This Row],[Journal]]&amp;". "&amp;Tableau1[[#This Row],[Year]]</f>
        <v>Jamshidian-Tehrani M, Amini A, Asadi Amoli F, Kashkouli MB, Abdi N, Aghsaei Fard M., Orbital basal cell adenoma: A case report. Orbit. 2017</v>
      </c>
    </row>
    <row r="5964" spans="1:29" x14ac:dyDescent="0.3">
      <c r="A5964">
        <v>4202</v>
      </c>
      <c r="B5964" t="s">
        <v>7341</v>
      </c>
      <c r="C5964" t="s">
        <v>17577</v>
      </c>
      <c r="D5964" t="s">
        <v>27769</v>
      </c>
      <c r="E5964" t="s">
        <v>2451</v>
      </c>
      <c r="F5964" s="10"/>
      <c r="G5964">
        <v>2017</v>
      </c>
      <c r="J5964">
        <v>0.53142145510410399</v>
      </c>
      <c r="L5964" t="s">
        <v>38633</v>
      </c>
      <c r="M5964">
        <v>28472062</v>
      </c>
      <c r="Q5964" s="10"/>
      <c r="R5964" s="11">
        <f t="shared" si="186"/>
        <v>0</v>
      </c>
      <c r="U5964" s="11">
        <f t="shared" si="187"/>
        <v>0</v>
      </c>
      <c r="Y5964" s="11">
        <f>IF(SUM(Tableau1[[#This Row],[Other access]:[Sci-hub access]])&gt;=1,1,0)</f>
        <v>0</v>
      </c>
      <c r="Z5964" s="12">
        <f>IF(OR(Tableau1[[#This Row],[Access R1 + S1+ T1 ]]&gt;=1,Tableau1[[#This Row],[Access V1 +W1 + X1]]&gt;=1),1,0)</f>
        <v>0</v>
      </c>
      <c r="AB5964" s="10" t="str">
        <f>Tableau1[[#This Row],[DOI]]</f>
        <v>doi: 10.1371/journal.pone.0176380</v>
      </c>
      <c r="AC5964" s="13" t="str">
        <f>Tableau1[[#This Row],[Authors]]&amp;", "&amp;Tableau1[[#This Row],[Title]]&amp;" "&amp;Tableau1[[#This Row],[Journal]]&amp;". "&amp;Tableau1[[#This Row],[Year]]</f>
        <v>Matsuura M, Hirasawa K, Murata H, Nakakura S, Kiuchi Y, Asaoka R., Using CorvisST tonometry to assess glaucoma progression. PLoS One. 2017</v>
      </c>
    </row>
    <row r="5965" spans="1:29" x14ac:dyDescent="0.3">
      <c r="A5965">
        <v>5679</v>
      </c>
      <c r="B5965" t="s">
        <v>8710</v>
      </c>
      <c r="C5965" t="s">
        <v>18930</v>
      </c>
      <c r="D5965" t="s">
        <v>29140</v>
      </c>
      <c r="E5965" t="s">
        <v>2467</v>
      </c>
      <c r="F5965" s="10"/>
      <c r="G5965">
        <v>2017</v>
      </c>
      <c r="J5965">
        <v>0.53147642295509223</v>
      </c>
      <c r="L5965" t="s">
        <v>40062</v>
      </c>
      <c r="M5965">
        <v>28297043</v>
      </c>
      <c r="Q5965" s="10"/>
      <c r="R5965" s="11">
        <f t="shared" si="186"/>
        <v>0</v>
      </c>
      <c r="U5965" s="11">
        <f t="shared" si="187"/>
        <v>0</v>
      </c>
      <c r="Y5965" s="11">
        <f>IF(SUM(Tableau1[[#This Row],[Other access]:[Sci-hub access]])&gt;=1,1,0)</f>
        <v>0</v>
      </c>
      <c r="Z5965" s="12">
        <f>IF(OR(Tableau1[[#This Row],[Access R1 + S1+ T1 ]]&gt;=1,Tableau1[[#This Row],[Access V1 +W1 + X1]]&gt;=1),1,0)</f>
        <v>0</v>
      </c>
      <c r="AB5965" s="10" t="str">
        <f>Tableau1[[#This Row],[DOI]]</f>
        <v>doi: 10.3928/23258160-20170301-14</v>
      </c>
      <c r="AC5965" s="13" t="str">
        <f>Tableau1[[#This Row],[Authors]]&amp;", "&amp;Tableau1[[#This Row],[Title]]&amp;" "&amp;Tableau1[[#This Row],[Journal]]&amp;". "&amp;Tableau1[[#This Row],[Year]]</f>
        <v>Hua HT, Tran KD, Medina CA, Fallas B, Negron C, Berrocal AM., Avascular Retinal Findings in a Child With Achondroplasia. Ophthalmic Surg Lasers Imaging Retina. 2017</v>
      </c>
    </row>
    <row r="5966" spans="1:29" x14ac:dyDescent="0.3">
      <c r="A5966">
        <v>5971</v>
      </c>
      <c r="B5966" t="s">
        <v>8967</v>
      </c>
      <c r="C5966" t="s">
        <v>19181</v>
      </c>
      <c r="D5966" t="s">
        <v>29397</v>
      </c>
      <c r="E5966" t="s">
        <v>2443</v>
      </c>
      <c r="F5966" s="10"/>
      <c r="G5966">
        <v>2017</v>
      </c>
      <c r="J5966">
        <v>0.53149424279484281</v>
      </c>
      <c r="L5966" t="s">
        <v>40350</v>
      </c>
      <c r="M5966">
        <v>28264099</v>
      </c>
      <c r="Q5966" s="10"/>
      <c r="R5966" s="11">
        <f t="shared" si="186"/>
        <v>0</v>
      </c>
      <c r="U5966" s="11">
        <f t="shared" si="187"/>
        <v>0</v>
      </c>
      <c r="Y5966" s="11">
        <f>IF(SUM(Tableau1[[#This Row],[Other access]:[Sci-hub access]])&gt;=1,1,0)</f>
        <v>0</v>
      </c>
      <c r="Z5966" s="12">
        <f>IF(OR(Tableau1[[#This Row],[Access R1 + S1+ T1 ]]&gt;=1,Tableau1[[#This Row],[Access V1 +W1 + X1]]&gt;=1),1,0)</f>
        <v>0</v>
      </c>
      <c r="AB5966" s="10" t="str">
        <f>Tableau1[[#This Row],[DOI]]</f>
        <v>doi: 10.1167/iovs.16-21258</v>
      </c>
      <c r="AC5966" s="13" t="str">
        <f>Tableau1[[#This Row],[Authors]]&amp;", "&amp;Tableau1[[#This Row],[Title]]&amp;" "&amp;Tableau1[[#This Row],[Journal]]&amp;". "&amp;Tableau1[[#This Row],[Year]]</f>
        <v>Narinesingh C, Goltz HC, Wong AM., Temporal Binding Window of the Sound-Induced Flash Illusion in Amblyopia. Invest Ophthalmol Vis Sci. 2017</v>
      </c>
    </row>
    <row r="5967" spans="1:29" x14ac:dyDescent="0.3">
      <c r="A5967">
        <v>3134</v>
      </c>
      <c r="B5967" t="s">
        <v>6323</v>
      </c>
      <c r="C5967" t="s">
        <v>16566</v>
      </c>
      <c r="D5967" t="s">
        <v>26747</v>
      </c>
      <c r="E5967" t="s">
        <v>2529</v>
      </c>
      <c r="F5967" s="10"/>
      <c r="G5967">
        <v>2017</v>
      </c>
      <c r="J5967">
        <v>0.53152693217005331</v>
      </c>
      <c r="L5967" t="s">
        <v>37588</v>
      </c>
      <c r="M5967">
        <v>28632410</v>
      </c>
      <c r="Q5967" s="10"/>
      <c r="R5967" s="11">
        <f t="shared" si="186"/>
        <v>0</v>
      </c>
      <c r="U5967" s="11">
        <f t="shared" si="187"/>
        <v>0</v>
      </c>
      <c r="Y5967" s="11">
        <f>IF(SUM(Tableau1[[#This Row],[Other access]:[Sci-hub access]])&gt;=1,1,0)</f>
        <v>0</v>
      </c>
      <c r="Z5967" s="12">
        <f>IF(OR(Tableau1[[#This Row],[Access R1 + S1+ T1 ]]&gt;=1,Tableau1[[#This Row],[Access V1 +W1 + X1]]&gt;=1),1,0)</f>
        <v>0</v>
      </c>
      <c r="AB5967" s="10" t="str">
        <f>Tableau1[[#This Row],[DOI]]</f>
        <v>doi: 10.1080/02713683.2017.1313432</v>
      </c>
      <c r="AC5967" s="13" t="str">
        <f>Tableau1[[#This Row],[Authors]]&amp;", "&amp;Tableau1[[#This Row],[Title]]&amp;" "&amp;Tableau1[[#This Row],[Journal]]&amp;". "&amp;Tableau1[[#This Row],[Year]]</f>
        <v>Ehrlich R, Zahavi A, Axer-Siegel R, Budnik I, Dreznik A, Dahbash M, Nisgav Y, Megiddo E, Kenet G, Weinberger D, Livnat T., Correlation between Interleukin-6 and Thrombin-Antithrombin III Complex Levels in Retinal Diseases. Curr Eye Res. 2017</v>
      </c>
    </row>
    <row r="5968" spans="1:29" x14ac:dyDescent="0.3">
      <c r="A5968">
        <v>4492</v>
      </c>
      <c r="B5968" t="s">
        <v>7616</v>
      </c>
      <c r="C5968" t="s">
        <v>17851</v>
      </c>
      <c r="D5968" t="s">
        <v>28045</v>
      </c>
      <c r="E5968" t="s">
        <v>2511</v>
      </c>
      <c r="F5968" s="10"/>
      <c r="G5968">
        <v>2017</v>
      </c>
      <c r="J5968">
        <v>0.5317171570145327</v>
      </c>
      <c r="L5968" t="s">
        <v>38911</v>
      </c>
      <c r="M5968">
        <v>28440250</v>
      </c>
      <c r="Q5968" s="10"/>
      <c r="R5968" s="11">
        <f t="shared" si="186"/>
        <v>0</v>
      </c>
      <c r="U5968" s="11">
        <f t="shared" si="187"/>
        <v>0</v>
      </c>
      <c r="Y5968" s="11">
        <f>IF(SUM(Tableau1[[#This Row],[Other access]:[Sci-hub access]])&gt;=1,1,0)</f>
        <v>0</v>
      </c>
      <c r="Z5968" s="12">
        <f>IF(OR(Tableau1[[#This Row],[Access R1 + S1+ T1 ]]&gt;=1,Tableau1[[#This Row],[Access V1 +W1 + X1]]&gt;=1),1,0)</f>
        <v>0</v>
      </c>
      <c r="AB5968" s="10" t="str">
        <f>Tableau1[[#This Row],[DOI]]</f>
        <v>doi: 10.4103/ijo.IJO_880_16</v>
      </c>
      <c r="AC5968" s="13" t="str">
        <f>Tableau1[[#This Row],[Authors]]&amp;", "&amp;Tableau1[[#This Row],[Title]]&amp;" "&amp;Tableau1[[#This Row],[Journal]]&amp;". "&amp;Tableau1[[#This Row],[Year]]</f>
        <v>Singh D, Vanathi M, Gupta C, Gupta N, Tandon R., Outcomes of deep anterior lamellar keratoplasty following autologous simple limbal epithelial transplant in pediatric unilateral severe chemical injury. Indian J Ophthalmol. 2017</v>
      </c>
    </row>
    <row r="5969" spans="1:29" x14ac:dyDescent="0.3">
      <c r="A5969">
        <v>2471</v>
      </c>
      <c r="B5969" t="s">
        <v>5693</v>
      </c>
      <c r="C5969" t="s">
        <v>15939</v>
      </c>
      <c r="D5969" t="s">
        <v>26116</v>
      </c>
      <c r="E5969" t="s">
        <v>2455</v>
      </c>
      <c r="F5969" s="10"/>
      <c r="G5969">
        <v>2017</v>
      </c>
      <c r="J5969">
        <v>0.53178065029228794</v>
      </c>
      <c r="L5969" t="e">
        <v>#VALUE!</v>
      </c>
      <c r="M5969">
        <v>28740387</v>
      </c>
      <c r="Q5969" s="10"/>
      <c r="R5969" s="11">
        <f t="shared" si="186"/>
        <v>0</v>
      </c>
      <c r="U5969" s="11">
        <f t="shared" si="187"/>
        <v>0</v>
      </c>
      <c r="Y5969" s="11">
        <f>IF(SUM(Tableau1[[#This Row],[Other access]:[Sci-hub access]])&gt;=1,1,0)</f>
        <v>0</v>
      </c>
      <c r="Z5969" s="12">
        <f>IF(OR(Tableau1[[#This Row],[Access R1 + S1+ T1 ]]&gt;=1,Tableau1[[#This Row],[Access V1 +W1 + X1]]&gt;=1),1,0)</f>
        <v>0</v>
      </c>
      <c r="AB5969" s="10" t="e">
        <f>Tableau1[[#This Row],[DOI]]</f>
        <v>#VALUE!</v>
      </c>
      <c r="AC5969" s="13" t="str">
        <f>Tableau1[[#This Row],[Authors]]&amp;", "&amp;Tableau1[[#This Row],[Title]]&amp;" "&amp;Tableau1[[#This Row],[Journal]]&amp;". "&amp;Tableau1[[#This Row],[Year]]</f>
        <v>Lee JE, Kim KL, Kim D, Yeo Y, Han H, Kim MG, Kim SH, Kim H, Jeong JH, Suh W., Apatinib-loaded nanoparticles suppress vascular endothelial growth factor-induced angiogenesis and experimental corneal neovascularization. Int J Nanomedicine. 2017</v>
      </c>
    </row>
    <row r="5970" spans="1:29" x14ac:dyDescent="0.3">
      <c r="A5970">
        <v>9600</v>
      </c>
      <c r="B5970" t="s">
        <v>12156</v>
      </c>
      <c r="C5970" t="s">
        <v>22331</v>
      </c>
      <c r="D5970" t="s">
        <v>32603</v>
      </c>
      <c r="E5970" t="s">
        <v>2486</v>
      </c>
      <c r="F5970" s="10"/>
      <c r="G5970">
        <v>2017</v>
      </c>
      <c r="J5970">
        <v>0.53179702198711376</v>
      </c>
      <c r="L5970" t="s">
        <v>43872</v>
      </c>
      <c r="M5970">
        <v>27647708</v>
      </c>
      <c r="Q5970" s="10"/>
      <c r="R5970" s="11">
        <f t="shared" si="186"/>
        <v>0</v>
      </c>
      <c r="U5970" s="11">
        <f t="shared" si="187"/>
        <v>0</v>
      </c>
      <c r="Y5970" s="11">
        <f>IF(SUM(Tableau1[[#This Row],[Other access]:[Sci-hub access]])&gt;=1,1,0)</f>
        <v>0</v>
      </c>
      <c r="Z5970" s="12">
        <f>IF(OR(Tableau1[[#This Row],[Access R1 + S1+ T1 ]]&gt;=1,Tableau1[[#This Row],[Access V1 +W1 + X1]]&gt;=1),1,0)</f>
        <v>0</v>
      </c>
      <c r="AB5970" s="10" t="str">
        <f>Tableau1[[#This Row],[DOI]]</f>
        <v>doi: 10.1111/aos.13245</v>
      </c>
      <c r="AC5970" s="13" t="str">
        <f>Tableau1[[#This Row],[Authors]]&amp;", "&amp;Tableau1[[#This Row],[Title]]&amp;" "&amp;Tableau1[[#This Row],[Journal]]&amp;". "&amp;Tableau1[[#This Row],[Year]]</f>
        <v>Ko J, Kim GA, Lee SC, Lee J, Koh HJ, Kim SS, Byeon SH, Lee CS., Surgical outcomes of lamellar macular holes with and without lamellar hole-associated epiretinal proliferation. Acta Ophthalmol. 2017</v>
      </c>
    </row>
    <row r="5971" spans="1:29" x14ac:dyDescent="0.3">
      <c r="A5971">
        <v>239</v>
      </c>
      <c r="B5971" t="s">
        <v>3502</v>
      </c>
      <c r="C5971" t="s">
        <v>13763</v>
      </c>
      <c r="D5971" t="s">
        <v>23922</v>
      </c>
      <c r="E5971" t="s">
        <v>2451</v>
      </c>
      <c r="F5971" s="10"/>
      <c r="G5971">
        <v>2018</v>
      </c>
      <c r="J5971">
        <v>0.53182577831856281</v>
      </c>
      <c r="L5971" t="s">
        <v>34750</v>
      </c>
      <c r="M5971">
        <v>29304089</v>
      </c>
      <c r="Q5971" s="10"/>
      <c r="R5971" s="11">
        <f t="shared" si="186"/>
        <v>0</v>
      </c>
      <c r="U5971" s="11">
        <f t="shared" si="187"/>
        <v>0</v>
      </c>
      <c r="Y5971" s="11">
        <f>IF(SUM(Tableau1[[#This Row],[Other access]:[Sci-hub access]])&gt;=1,1,0)</f>
        <v>0</v>
      </c>
      <c r="Z5971" s="12">
        <f>IF(OR(Tableau1[[#This Row],[Access R1 + S1+ T1 ]]&gt;=1,Tableau1[[#This Row],[Access V1 +W1 + X1]]&gt;=1),1,0)</f>
        <v>0</v>
      </c>
      <c r="AB5971" s="10" t="str">
        <f>Tableau1[[#This Row],[DOI]]</f>
        <v>doi: 10.1371/journal.pone.0186475</v>
      </c>
      <c r="AC5971" s="13" t="str">
        <f>Tableau1[[#This Row],[Authors]]&amp;", "&amp;Tableau1[[#This Row],[Title]]&amp;" "&amp;Tableau1[[#This Row],[Journal]]&amp;". "&amp;Tableau1[[#This Row],[Year]]</f>
        <v>Lin TM, Chen WS, Sheu JJ, Chen YH, Chen JH, Chang CC., Autoimmune rheumatic diseases increase dementia risk in middle-aged patients: A nationwide cohort study. PLoS One. 2018</v>
      </c>
    </row>
    <row r="5972" spans="1:29" x14ac:dyDescent="0.3">
      <c r="A5972">
        <v>7409</v>
      </c>
      <c r="B5972" t="s">
        <v>10218</v>
      </c>
      <c r="C5972" t="s">
        <v>20420</v>
      </c>
      <c r="D5972" t="s">
        <v>30652</v>
      </c>
      <c r="E5972" t="s">
        <v>2525</v>
      </c>
      <c r="F5972" s="10"/>
      <c r="G5972">
        <v>2017</v>
      </c>
      <c r="J5972">
        <v>0.53183144392035919</v>
      </c>
      <c r="L5972" t="s">
        <v>41765</v>
      </c>
      <c r="M5972">
        <v>28098418</v>
      </c>
      <c r="Q5972" s="10"/>
      <c r="R5972" s="11">
        <f t="shared" si="186"/>
        <v>0</v>
      </c>
      <c r="U5972" s="11">
        <f t="shared" si="187"/>
        <v>0</v>
      </c>
      <c r="Y5972" s="11">
        <f>IF(SUM(Tableau1[[#This Row],[Other access]:[Sci-hub access]])&gt;=1,1,0)</f>
        <v>0</v>
      </c>
      <c r="Z5972" s="12">
        <f>IF(OR(Tableau1[[#This Row],[Access R1 + S1+ T1 ]]&gt;=1,Tableau1[[#This Row],[Access V1 +W1 + X1]]&gt;=1),1,0)</f>
        <v>0</v>
      </c>
      <c r="AB5972" s="10" t="str">
        <f>Tableau1[[#This Row],[DOI]]</f>
        <v>doi: 10.1111/ceo.12913</v>
      </c>
      <c r="AC5972" s="13" t="str">
        <f>Tableau1[[#This Row],[Authors]]&amp;", "&amp;Tableau1[[#This Row],[Title]]&amp;" "&amp;Tableau1[[#This Row],[Journal]]&amp;". "&amp;Tableau1[[#This Row],[Year]]</f>
        <v>Tun TA, Tan SS, Atalay E, Verma S, Nongpiur ME, Baskaran M, Aung T, Husain R., Investigation of the variability of anterior chamber scan protocol with Cirrus high definition optical coherence tomography. Clin Exp Ophthalmol. 2017</v>
      </c>
    </row>
    <row r="5973" spans="1:29" x14ac:dyDescent="0.3">
      <c r="A5973">
        <v>1951</v>
      </c>
      <c r="B5973" t="s">
        <v>5192</v>
      </c>
      <c r="C5973" t="s">
        <v>15438</v>
      </c>
      <c r="D5973" t="s">
        <v>25614</v>
      </c>
      <c r="E5973" t="s">
        <v>2940</v>
      </c>
      <c r="F5973" s="10"/>
      <c r="G5973">
        <v>2017</v>
      </c>
      <c r="J5973">
        <v>0.53195672102198366</v>
      </c>
      <c r="L5973" t="s">
        <v>36422</v>
      </c>
      <c r="M5973">
        <v>28841079</v>
      </c>
      <c r="Q5973" s="10"/>
      <c r="R5973" s="11">
        <f t="shared" si="186"/>
        <v>0</v>
      </c>
      <c r="U5973" s="11">
        <f t="shared" si="187"/>
        <v>0</v>
      </c>
      <c r="Y5973" s="11">
        <f>IF(SUM(Tableau1[[#This Row],[Other access]:[Sci-hub access]])&gt;=1,1,0)</f>
        <v>0</v>
      </c>
      <c r="Z5973" s="12">
        <f>IF(OR(Tableau1[[#This Row],[Access R1 + S1+ T1 ]]&gt;=1,Tableau1[[#This Row],[Access V1 +W1 + X1]]&gt;=1),1,0)</f>
        <v>0</v>
      </c>
      <c r="AB5973" s="10" t="str">
        <f>Tableau1[[#This Row],[DOI]]</f>
        <v>doi: 10.1080/14656566.2017.1372748</v>
      </c>
      <c r="AC5973" s="13" t="str">
        <f>Tableau1[[#This Row],[Authors]]&amp;", "&amp;Tableau1[[#This Row],[Title]]&amp;" "&amp;Tableau1[[#This Row],[Journal]]&amp;". "&amp;Tableau1[[#This Row],[Year]]</f>
        <v>Donnenfeld ED, Perry HD, Nattis AS, Rosenberg ED., Lifitegrast for the treatment of dry eye disease in adults. Expert Opin Pharmacother. 2017</v>
      </c>
    </row>
    <row r="5974" spans="1:29" x14ac:dyDescent="0.3">
      <c r="A5974">
        <v>6802</v>
      </c>
      <c r="B5974" t="s">
        <v>9682</v>
      </c>
      <c r="C5974" t="s">
        <v>19886</v>
      </c>
      <c r="D5974" t="s">
        <v>30116</v>
      </c>
      <c r="E5974" t="s">
        <v>2448</v>
      </c>
      <c r="F5974" s="10"/>
      <c r="G5974">
        <v>2017</v>
      </c>
      <c r="J5974">
        <v>0.5320656412339968</v>
      </c>
      <c r="L5974" t="s">
        <v>41162</v>
      </c>
      <c r="M5974">
        <v>28161831</v>
      </c>
      <c r="Q5974" s="10"/>
      <c r="R5974" s="11">
        <f t="shared" si="186"/>
        <v>0</v>
      </c>
      <c r="U5974" s="11">
        <f t="shared" si="187"/>
        <v>0</v>
      </c>
      <c r="Y5974" s="11">
        <f>IF(SUM(Tableau1[[#This Row],[Other access]:[Sci-hub access]])&gt;=1,1,0)</f>
        <v>0</v>
      </c>
      <c r="Z5974" s="12">
        <f>IF(OR(Tableau1[[#This Row],[Access R1 + S1+ T1 ]]&gt;=1,Tableau1[[#This Row],[Access V1 +W1 + X1]]&gt;=1),1,0)</f>
        <v>0</v>
      </c>
      <c r="AB5974" s="10" t="str">
        <f>Tableau1[[#This Row],[DOI]]</f>
        <v>doi: 10.1007/s00417-017-3593-1</v>
      </c>
      <c r="AC5974" s="13" t="str">
        <f>Tableau1[[#This Row],[Authors]]&amp;", "&amp;Tableau1[[#This Row],[Title]]&amp;" "&amp;Tableau1[[#This Row],[Journal]]&amp;". "&amp;Tableau1[[#This Row],[Year]]</f>
        <v>Wang X, Jiang C, Kong X, Yu X, Sun X., Peripapillary retinal vessel density in eyes with acute primary angle closure: an optical coherence tomography angiography study. Graefes Arch Clin Exp Ophthalmol. 2017</v>
      </c>
    </row>
    <row r="5975" spans="1:29" x14ac:dyDescent="0.3">
      <c r="A5975">
        <v>4796</v>
      </c>
      <c r="B5975" t="s">
        <v>7901</v>
      </c>
      <c r="C5975" t="s">
        <v>18130</v>
      </c>
      <c r="D5975" t="s">
        <v>28331</v>
      </c>
      <c r="E5975" t="s">
        <v>2438</v>
      </c>
      <c r="F5975" s="10"/>
      <c r="G5975">
        <v>2017</v>
      </c>
      <c r="J5975">
        <v>0.53215307779710685</v>
      </c>
      <c r="L5975" t="s">
        <v>39209</v>
      </c>
      <c r="M5975">
        <v>28404667</v>
      </c>
      <c r="Q5975" s="10"/>
      <c r="R5975" s="11">
        <f t="shared" si="186"/>
        <v>0</v>
      </c>
      <c r="U5975" s="11">
        <f t="shared" si="187"/>
        <v>0</v>
      </c>
      <c r="Y5975" s="11">
        <f>IF(SUM(Tableau1[[#This Row],[Other access]:[Sci-hub access]])&gt;=1,1,0)</f>
        <v>0</v>
      </c>
      <c r="Z5975" s="12">
        <f>IF(OR(Tableau1[[#This Row],[Access R1 + S1+ T1 ]]&gt;=1,Tableau1[[#This Row],[Access V1 +W1 + X1]]&gt;=1),1,0)</f>
        <v>0</v>
      </c>
      <c r="AB5975" s="10" t="str">
        <f>Tableau1[[#This Row],[DOI]]</f>
        <v>doi: 10.1136/bjophthalmol-2017-310157</v>
      </c>
      <c r="AC5975" s="13" t="str">
        <f>Tableau1[[#This Row],[Authors]]&amp;", "&amp;Tableau1[[#This Row],[Title]]&amp;" "&amp;Tableau1[[#This Row],[Journal]]&amp;". "&amp;Tableau1[[#This Row],[Year]]</f>
        <v>Zhou H, Xu Q, Zhao S, Wang W, Wang J, Chen Z, Lin D, Li X, Peng C, Ai N, Wei S., Distinct clinical characteristics of atypical optic neuritis with seronegative aquaporin-4 antibody among Chinese patients. Br J Ophthalmol. 2017</v>
      </c>
    </row>
    <row r="5976" spans="1:29" x14ac:dyDescent="0.3">
      <c r="A5976">
        <v>10879</v>
      </c>
      <c r="B5976" t="s">
        <v>2363</v>
      </c>
      <c r="C5976" t="s">
        <v>2364</v>
      </c>
      <c r="D5976" t="s">
        <v>2365</v>
      </c>
      <c r="E5976" t="s">
        <v>2719</v>
      </c>
      <c r="F5976" s="10"/>
      <c r="G5976">
        <v>2017</v>
      </c>
      <c r="J5976">
        <v>0.53215719854989718</v>
      </c>
      <c r="L5976" t="s">
        <v>45124</v>
      </c>
      <c r="M5976">
        <v>26910383</v>
      </c>
      <c r="Q5976" s="10"/>
      <c r="R5976" s="11">
        <f t="shared" si="186"/>
        <v>0</v>
      </c>
      <c r="U5976" s="11">
        <f t="shared" si="187"/>
        <v>0</v>
      </c>
      <c r="Y5976" s="11">
        <f>IF(SUM(Tableau1[[#This Row],[Other access]:[Sci-hub access]])&gt;=1,1,0)</f>
        <v>0</v>
      </c>
      <c r="Z5976" s="12">
        <f>IF(OR(Tableau1[[#This Row],[Access R1 + S1+ T1 ]]&gt;=1,Tableau1[[#This Row],[Access V1 +W1 + X1]]&gt;=1),1,0)</f>
        <v>0</v>
      </c>
      <c r="AB5976" s="10" t="str">
        <f>Tableau1[[#This Row],[DOI]]</f>
        <v>doi: 10.3109/09273948.2015.1133835</v>
      </c>
      <c r="AC5976" s="13" t="str">
        <f>Tableau1[[#This Row],[Authors]]&amp;", "&amp;Tableau1[[#This Row],[Title]]&amp;" "&amp;Tableau1[[#This Row],[Journal]]&amp;". "&amp;Tableau1[[#This Row],[Year]]</f>
        <v>Hasanreisoglu M, Cubuk MO, Ozdek S, Gurelik G, Aktas Z, Hasanreisoglu B., Interferon Alpha-2a Therapy in Patients with Refractory Behçet Uveitis. Ocul Immunol Inflamm. 2017</v>
      </c>
    </row>
    <row r="5977" spans="1:29" ht="28.8" x14ac:dyDescent="0.3">
      <c r="A5977">
        <v>6387</v>
      </c>
      <c r="B5977" t="s">
        <v>9333</v>
      </c>
      <c r="C5977" t="s">
        <v>19542</v>
      </c>
      <c r="D5977" t="s">
        <v>29764</v>
      </c>
      <c r="E5977" t="s">
        <v>2656</v>
      </c>
      <c r="F5977" s="10"/>
      <c r="G5977">
        <v>2017</v>
      </c>
      <c r="J5977">
        <v>0.53218971658855996</v>
      </c>
      <c r="L5977" t="s">
        <v>40756</v>
      </c>
      <c r="M5977">
        <v>28220562</v>
      </c>
      <c r="Q5977" s="10"/>
      <c r="R5977" s="11">
        <f t="shared" si="186"/>
        <v>0</v>
      </c>
      <c r="U5977" s="11">
        <f t="shared" si="187"/>
        <v>0</v>
      </c>
      <c r="Y5977" s="11">
        <f>IF(SUM(Tableau1[[#This Row],[Other access]:[Sci-hub access]])&gt;=1,1,0)</f>
        <v>0</v>
      </c>
      <c r="Z5977" s="12">
        <f>IF(OR(Tableau1[[#This Row],[Access R1 + S1+ T1 ]]&gt;=1,Tableau1[[#This Row],[Access V1 +W1 + X1]]&gt;=1),1,0)</f>
        <v>0</v>
      </c>
      <c r="AB5977" s="10" t="str">
        <f>Tableau1[[#This Row],[DOI]]</f>
        <v>doi: 10.1111/cod.12703</v>
      </c>
      <c r="AC5977" s="13" t="str">
        <f>Tableau1[[#This Row],[Authors]]&amp;", "&amp;Tableau1[[#This Row],[Title]]&amp;" "&amp;Tableau1[[#This Row],[Journal]]&amp;". "&amp;Tableau1[[#This Row],[Year]]</f>
        <v>Al Malki A, Marguery MC, Giordano-Labadie F, Konstantinou MP, Mokeddem L, Lamant L, Paul C, Maza A, Mazereeuw-Hautier J., Systemic allergic contact dermatitis caused by methyl aminolaevulinate in a patient with keratosis-ichthyosis-deafness syndrome. Contact Dermatitis. 2017</v>
      </c>
    </row>
    <row r="5978" spans="1:29" ht="28.8" x14ac:dyDescent="0.3">
      <c r="A5978">
        <v>1396</v>
      </c>
      <c r="B5978" t="s">
        <v>4655</v>
      </c>
      <c r="C5978" t="s">
        <v>14906</v>
      </c>
      <c r="D5978" t="s">
        <v>25076</v>
      </c>
      <c r="E5978" t="s">
        <v>2536</v>
      </c>
      <c r="F5978" s="10"/>
      <c r="G5978">
        <v>2017</v>
      </c>
      <c r="J5978">
        <v>0.53233469698696023</v>
      </c>
      <c r="L5978" t="s">
        <v>35879</v>
      </c>
      <c r="M5978">
        <v>28957561</v>
      </c>
      <c r="Q5978" s="10"/>
      <c r="R5978" s="11">
        <f t="shared" si="186"/>
        <v>0</v>
      </c>
      <c r="U5978" s="11">
        <f t="shared" si="187"/>
        <v>0</v>
      </c>
      <c r="Y5978" s="11">
        <f>IF(SUM(Tableau1[[#This Row],[Other access]:[Sci-hub access]])&gt;=1,1,0)</f>
        <v>0</v>
      </c>
      <c r="Z5978" s="12">
        <f>IF(OR(Tableau1[[#This Row],[Access R1 + S1+ T1 ]]&gt;=1,Tableau1[[#This Row],[Access V1 +W1 + X1]]&gt;=1),1,0)</f>
        <v>0</v>
      </c>
      <c r="AB5978" s="10" t="str">
        <f>Tableau1[[#This Row],[DOI]]</f>
        <v>doi: 10.1093/rheumatology/kex261</v>
      </c>
      <c r="AC5978" s="13" t="str">
        <f>Tableau1[[#This Row],[Authors]]&amp;", "&amp;Tableau1[[#This Row],[Title]]&amp;" "&amp;Tableau1[[#This Row],[Journal]]&amp;". "&amp;Tableau1[[#This Row],[Year]]</f>
        <v>Ungprasert P, Crowson CS, Cartin-Ceba R, Garrity JA, Smith WM, Specks U, Matteson EL, Makol A., Clinical characteristics of inflammatory ocular disease in anti-neutrophil cytoplasmic antibody associated vasculitis: a retrospective cohort study. Rheumatology (Oxford). 2017</v>
      </c>
    </row>
    <row r="5979" spans="1:29" x14ac:dyDescent="0.3">
      <c r="A5979">
        <v>5519</v>
      </c>
      <c r="B5979" t="s">
        <v>8564</v>
      </c>
      <c r="C5979" t="s">
        <v>18785</v>
      </c>
      <c r="D5979" t="s">
        <v>28994</v>
      </c>
      <c r="E5979" t="s">
        <v>2502</v>
      </c>
      <c r="F5979" s="10"/>
      <c r="G5979">
        <v>2017</v>
      </c>
      <c r="J5979">
        <v>0.53235172003254594</v>
      </c>
      <c r="L5979" t="s">
        <v>39906</v>
      </c>
      <c r="M5979">
        <v>28324879</v>
      </c>
      <c r="Q5979" s="10"/>
      <c r="R5979" s="11">
        <f t="shared" si="186"/>
        <v>0</v>
      </c>
      <c r="U5979" s="11">
        <f t="shared" si="187"/>
        <v>0</v>
      </c>
      <c r="Y5979" s="11">
        <f>IF(SUM(Tableau1[[#This Row],[Other access]:[Sci-hub access]])&gt;=1,1,0)</f>
        <v>0</v>
      </c>
      <c r="Z5979" s="12">
        <f>IF(OR(Tableau1[[#This Row],[Access R1 + S1+ T1 ]]&gt;=1,Tableau1[[#This Row],[Access V1 +W1 + X1]]&gt;=1),1,0)</f>
        <v>0</v>
      </c>
      <c r="AB5979" s="10" t="str">
        <f>Tableau1[[#This Row],[DOI]]</f>
        <v>doi: 10.1159/000458157</v>
      </c>
      <c r="AC5979" s="13" t="str">
        <f>Tableau1[[#This Row],[Authors]]&amp;", "&amp;Tableau1[[#This Row],[Title]]&amp;" "&amp;Tableau1[[#This Row],[Journal]]&amp;". "&amp;Tableau1[[#This Row],[Year]]</f>
        <v>Jovanović S, Šarenac Vulović T, Radotić F, Tončić Z, Živković M, Petrović N., Quantitative Analysis of Uveitis Macular Edema in Multiple Sclerosis Patients Receiving Deep Posterior Sub-Tenon Triamcinolone Acetonide Injection. Ophthalmic Res. 2017</v>
      </c>
    </row>
    <row r="5980" spans="1:29" x14ac:dyDescent="0.3">
      <c r="A5980">
        <v>1786</v>
      </c>
      <c r="B5980" t="s">
        <v>5034</v>
      </c>
      <c r="C5980" t="s">
        <v>15281</v>
      </c>
      <c r="D5980" t="s">
        <v>25456</v>
      </c>
      <c r="E5980" t="s">
        <v>2448</v>
      </c>
      <c r="F5980" s="10"/>
      <c r="G5980">
        <v>2017</v>
      </c>
      <c r="J5980">
        <v>0.5325244183012634</v>
      </c>
      <c r="L5980" t="s">
        <v>36260</v>
      </c>
      <c r="M5980">
        <v>28875282</v>
      </c>
      <c r="Q5980" s="10"/>
      <c r="R5980" s="11">
        <f t="shared" si="186"/>
        <v>0</v>
      </c>
      <c r="U5980" s="11">
        <f t="shared" si="187"/>
        <v>0</v>
      </c>
      <c r="Y5980" s="11">
        <f>IF(SUM(Tableau1[[#This Row],[Other access]:[Sci-hub access]])&gt;=1,1,0)</f>
        <v>0</v>
      </c>
      <c r="Z5980" s="12">
        <f>IF(OR(Tableau1[[#This Row],[Access R1 + S1+ T1 ]]&gt;=1,Tableau1[[#This Row],[Access V1 +W1 + X1]]&gt;=1),1,0)</f>
        <v>0</v>
      </c>
      <c r="AB5980" s="10" t="str">
        <f>Tableau1[[#This Row],[DOI]]</f>
        <v>doi: 10.1007/s00417-017-3794-7</v>
      </c>
      <c r="AC5980" s="13" t="str">
        <f>Tableau1[[#This Row],[Authors]]&amp;", "&amp;Tableau1[[#This Row],[Title]]&amp;" "&amp;Tableau1[[#This Row],[Journal]]&amp;". "&amp;Tableau1[[#This Row],[Year]]</f>
        <v>Rabiolo A, Marchese A, Sacconi R, Cicinelli MV, Grosso A, Querques L, Querques G, Bandello F., Refining Coats' disease by ultra-widefield imaging and optical coherence tomography angiography. Graefes Arch Clin Exp Ophthalmol. 2017</v>
      </c>
    </row>
    <row r="5981" spans="1:29" x14ac:dyDescent="0.3">
      <c r="A5981">
        <v>6798</v>
      </c>
      <c r="B5981" t="s">
        <v>9678</v>
      </c>
      <c r="C5981" t="s">
        <v>18172</v>
      </c>
      <c r="D5981" t="s">
        <v>30112</v>
      </c>
      <c r="E5981" t="s">
        <v>2562</v>
      </c>
      <c r="F5981" s="10"/>
      <c r="G5981">
        <v>2017</v>
      </c>
      <c r="J5981">
        <v>0.53282004464473653</v>
      </c>
      <c r="L5981" t="s">
        <v>41158</v>
      </c>
      <c r="M5981">
        <v>28161919</v>
      </c>
      <c r="Q5981" s="10"/>
      <c r="R5981" s="11">
        <f t="shared" si="186"/>
        <v>0</v>
      </c>
      <c r="U5981" s="11">
        <f t="shared" si="187"/>
        <v>0</v>
      </c>
      <c r="Y5981" s="11">
        <f>IF(SUM(Tableau1[[#This Row],[Other access]:[Sci-hub access]])&gt;=1,1,0)</f>
        <v>0</v>
      </c>
      <c r="Z5981" s="12">
        <f>IF(OR(Tableau1[[#This Row],[Access R1 + S1+ T1 ]]&gt;=1,Tableau1[[#This Row],[Access V1 +W1 + X1]]&gt;=1),1,0)</f>
        <v>0</v>
      </c>
      <c r="AB5981" s="10" t="str">
        <f>Tableau1[[#This Row],[DOI]]</f>
        <v>doi: 10.22608/APO.201613</v>
      </c>
      <c r="AC5981" s="13" t="str">
        <f>Tableau1[[#This Row],[Authors]]&amp;", "&amp;Tableau1[[#This Row],[Title]]&amp;" "&amp;Tableau1[[#This Row],[Journal]]&amp;". "&amp;Tableau1[[#This Row],[Year]]</f>
        <v>Shields JA, Shields CL., Cysts of the Iris Pigment Epithelium. What Is New and Interesting? The 2016 Jose Rizal International Medal Lecture. Asia Pac J Ophthalmol (Phila). 2017</v>
      </c>
    </row>
    <row r="5982" spans="1:29" ht="28.8" x14ac:dyDescent="0.3">
      <c r="A5982">
        <v>2032</v>
      </c>
      <c r="B5982" t="s">
        <v>5271</v>
      </c>
      <c r="C5982" t="s">
        <v>15517</v>
      </c>
      <c r="D5982" t="s">
        <v>25693</v>
      </c>
      <c r="E5982" t="s">
        <v>2443</v>
      </c>
      <c r="F5982" s="10"/>
      <c r="G5982">
        <v>2017</v>
      </c>
      <c r="J5982">
        <v>0.5329908050484542</v>
      </c>
      <c r="L5982" t="s">
        <v>36503</v>
      </c>
      <c r="M5982">
        <v>28829843</v>
      </c>
      <c r="Q5982" s="10"/>
      <c r="R5982" s="11">
        <f t="shared" si="186"/>
        <v>0</v>
      </c>
      <c r="U5982" s="11">
        <f t="shared" si="187"/>
        <v>0</v>
      </c>
      <c r="Y5982" s="11">
        <f>IF(SUM(Tableau1[[#This Row],[Other access]:[Sci-hub access]])&gt;=1,1,0)</f>
        <v>0</v>
      </c>
      <c r="Z5982" s="12">
        <f>IF(OR(Tableau1[[#This Row],[Access R1 + S1+ T1 ]]&gt;=1,Tableau1[[#This Row],[Access V1 +W1 + X1]]&gt;=1),1,0)</f>
        <v>0</v>
      </c>
      <c r="AB5982" s="10" t="str">
        <f>Tableau1[[#This Row],[DOI]]</f>
        <v>doi: 10.1167/iovs.17-22093</v>
      </c>
      <c r="AC5982" s="13" t="str">
        <f>Tableau1[[#This Row],[Authors]]&amp;", "&amp;Tableau1[[#This Row],[Title]]&amp;" "&amp;Tableau1[[#This Row],[Journal]]&amp;". "&amp;Tableau1[[#This Row],[Year]]</f>
        <v>Demer JL, Clark RA, Suh SY, Giaconi JA, Nouri-Mahdavi K, Law SK, Bonelli L, Coleman AL, Caprioli J., Magnetic Resonance Imaging of Optic Nerve Traction During Adduction in Primary Open-Angle Glaucoma With Normal Intraocular Pressure. Invest Ophthalmol Vis Sci. 2017</v>
      </c>
    </row>
    <row r="5983" spans="1:29" x14ac:dyDescent="0.3">
      <c r="A5983">
        <v>9227</v>
      </c>
      <c r="B5983" t="s">
        <v>1964</v>
      </c>
      <c r="C5983" t="s">
        <v>1965</v>
      </c>
      <c r="D5983" t="s">
        <v>1966</v>
      </c>
      <c r="E5983" t="s">
        <v>2541</v>
      </c>
      <c r="F5983" s="10"/>
      <c r="G5983">
        <v>2017</v>
      </c>
      <c r="J5983">
        <v>0.53303209661407103</v>
      </c>
      <c r="L5983" t="s">
        <v>43539</v>
      </c>
      <c r="M5983">
        <v>27759576</v>
      </c>
      <c r="Q5983" s="10"/>
      <c r="R5983" s="11">
        <f t="shared" si="186"/>
        <v>0</v>
      </c>
      <c r="U5983" s="11">
        <f t="shared" si="187"/>
        <v>0</v>
      </c>
      <c r="Y5983" s="11">
        <f>IF(SUM(Tableau1[[#This Row],[Other access]:[Sci-hub access]])&gt;=1,1,0)</f>
        <v>0</v>
      </c>
      <c r="Z5983" s="12">
        <f>IF(OR(Tableau1[[#This Row],[Access R1 + S1+ T1 ]]&gt;=1,Tableau1[[#This Row],[Access V1 +W1 + X1]]&gt;=1),1,0)</f>
        <v>0</v>
      </c>
      <c r="AB5983" s="10" t="str">
        <f>Tableau1[[#This Row],[DOI]]</f>
        <v>doi: 10.1097/WNO.0000000000000458</v>
      </c>
      <c r="AC5983" s="13" t="str">
        <f>Tableau1[[#This Row],[Authors]]&amp;", "&amp;Tableau1[[#This Row],[Title]]&amp;" "&amp;Tableau1[[#This Row],[Journal]]&amp;". "&amp;Tableau1[[#This Row],[Year]]</f>
        <v>Micieli JA, Margolin EA., Paraneoplastic Optic Neuropathy Associated With Purkinje Cell Antibody-2 in a Patient With Small Cell Lung Cancer. J Neuroophthalmol. 2017</v>
      </c>
    </row>
    <row r="5984" spans="1:29" ht="28.8" x14ac:dyDescent="0.3">
      <c r="A5984">
        <v>10247</v>
      </c>
      <c r="B5984" t="s">
        <v>12749</v>
      </c>
      <c r="C5984" t="s">
        <v>22917</v>
      </c>
      <c r="D5984" t="s">
        <v>33201</v>
      </c>
      <c r="E5984" t="s">
        <v>2469</v>
      </c>
      <c r="F5984" s="10"/>
      <c r="G5984">
        <v>2017</v>
      </c>
      <c r="J5984">
        <v>0.5331923047157805</v>
      </c>
      <c r="L5984" t="s">
        <v>44500</v>
      </c>
      <c r="M5984">
        <v>27420114</v>
      </c>
      <c r="Q5984" s="10"/>
      <c r="R5984" s="11">
        <f t="shared" si="186"/>
        <v>0</v>
      </c>
      <c r="U5984" s="11">
        <f t="shared" si="187"/>
        <v>0</v>
      </c>
      <c r="Y5984" s="11">
        <f>IF(SUM(Tableau1[[#This Row],[Other access]:[Sci-hub access]])&gt;=1,1,0)</f>
        <v>0</v>
      </c>
      <c r="Z5984" s="12">
        <f>IF(OR(Tableau1[[#This Row],[Access R1 + S1+ T1 ]]&gt;=1,Tableau1[[#This Row],[Access V1 +W1 + X1]]&gt;=1),1,0)</f>
        <v>0</v>
      </c>
      <c r="AB5984" s="10" t="str">
        <f>Tableau1[[#This Row],[DOI]]</f>
        <v>doi: 10.3109/08820538.2016.1170160</v>
      </c>
      <c r="AC5984" s="13" t="str">
        <f>Tableau1[[#This Row],[Authors]]&amp;", "&amp;Tableau1[[#This Row],[Title]]&amp;" "&amp;Tableau1[[#This Row],[Journal]]&amp;". "&amp;Tableau1[[#This Row],[Year]]</f>
        <v>Bruscolini A, Amorelli GM, Rama P, Lambiase A, La Cava M, Abbouda A., Involvement of the Anterior Segment of the Eye in Patients with Mucopolysaccharidoses: A Review of Reported Cases and Updates on the Latest Diagnostic Instrumentation. Semin Ophthalmol. 2017</v>
      </c>
    </row>
    <row r="5985" spans="1:29" x14ac:dyDescent="0.3">
      <c r="A5985">
        <v>7680</v>
      </c>
      <c r="B5985" t="s">
        <v>10454</v>
      </c>
      <c r="C5985" t="s">
        <v>20651</v>
      </c>
      <c r="D5985" t="s">
        <v>30890</v>
      </c>
      <c r="E5985" t="s">
        <v>2652</v>
      </c>
      <c r="F5985" s="10"/>
      <c r="G5985">
        <v>2017</v>
      </c>
      <c r="J5985">
        <v>0.53321388945737602</v>
      </c>
      <c r="L5985" t="s">
        <v>42031</v>
      </c>
      <c r="M5985">
        <v>28064027</v>
      </c>
      <c r="Q5985" s="10"/>
      <c r="R5985" s="11">
        <f t="shared" si="186"/>
        <v>0</v>
      </c>
      <c r="U5985" s="11">
        <f t="shared" si="187"/>
        <v>0</v>
      </c>
      <c r="Y5985" s="11">
        <f>IF(SUM(Tableau1[[#This Row],[Other access]:[Sci-hub access]])&gt;=1,1,0)</f>
        <v>0</v>
      </c>
      <c r="Z5985" s="12">
        <f>IF(OR(Tableau1[[#This Row],[Access R1 + S1+ T1 ]]&gt;=1,Tableau1[[#This Row],[Access V1 +W1 + X1]]&gt;=1),1,0)</f>
        <v>0</v>
      </c>
      <c r="AB5985" s="10" t="str">
        <f>Tableau1[[#This Row],[DOI]]</f>
        <v>doi: 10.1016/j.ridd.2016.12.017</v>
      </c>
      <c r="AC5985" s="13" t="str">
        <f>Tableau1[[#This Row],[Authors]]&amp;", "&amp;Tableau1[[#This Row],[Title]]&amp;" "&amp;Tableau1[[#This Row],[Journal]]&amp;". "&amp;Tableau1[[#This Row],[Year]]</f>
        <v>Hanzen G, van Nispen RM, van der Putten AA, Waninge A., Participation of adults with visual and severe or profound intellectual disabilities: Definition and operationalization. Res Dev Disabil. 2017</v>
      </c>
    </row>
    <row r="5986" spans="1:29" x14ac:dyDescent="0.3">
      <c r="A5986">
        <v>8887</v>
      </c>
      <c r="B5986" t="s">
        <v>11514</v>
      </c>
      <c r="C5986" t="s">
        <v>21697</v>
      </c>
      <c r="D5986" t="s">
        <v>31954</v>
      </c>
      <c r="E5986" t="s">
        <v>2448</v>
      </c>
      <c r="F5986" s="10"/>
      <c r="G5986">
        <v>2017</v>
      </c>
      <c r="J5986">
        <v>0.53321825174497495</v>
      </c>
      <c r="L5986" t="s">
        <v>43219</v>
      </c>
      <c r="M5986">
        <v>27817116</v>
      </c>
      <c r="Q5986" s="10"/>
      <c r="R5986" s="11">
        <f t="shared" si="186"/>
        <v>0</v>
      </c>
      <c r="U5986" s="11">
        <f t="shared" si="187"/>
        <v>0</v>
      </c>
      <c r="Y5986" s="11">
        <f>IF(SUM(Tableau1[[#This Row],[Other access]:[Sci-hub access]])&gt;=1,1,0)</f>
        <v>0</v>
      </c>
      <c r="Z5986" s="12">
        <f>IF(OR(Tableau1[[#This Row],[Access R1 + S1+ T1 ]]&gt;=1,Tableau1[[#This Row],[Access V1 +W1 + X1]]&gt;=1),1,0)</f>
        <v>0</v>
      </c>
      <c r="AB5986" s="10" t="str">
        <f>Tableau1[[#This Row],[DOI]]</f>
        <v>doi: 10.1007/s00417-016-3536-2</v>
      </c>
      <c r="AC5986" s="13" t="str">
        <f>Tableau1[[#This Row],[Authors]]&amp;", "&amp;Tableau1[[#This Row],[Title]]&amp;" "&amp;Tableau1[[#This Row],[Journal]]&amp;". "&amp;Tableau1[[#This Row],[Year]]</f>
        <v>López-García JS, García-Lozano I, Giménez-Vallejo C, Jiménez B, Sánchez Á, de Juan IE., Modified lateral tarsal strip for involutional entropion and ectropion surgery. Graefes Arch Clin Exp Ophthalmol. 2017</v>
      </c>
    </row>
    <row r="5987" spans="1:29" x14ac:dyDescent="0.3">
      <c r="A5987">
        <v>3956</v>
      </c>
      <c r="B5987" t="s">
        <v>7110</v>
      </c>
      <c r="C5987" t="s">
        <v>17347</v>
      </c>
      <c r="D5987" t="s">
        <v>27537</v>
      </c>
      <c r="E5987" t="s">
        <v>2567</v>
      </c>
      <c r="F5987" s="10"/>
      <c r="G5987">
        <v>2017</v>
      </c>
      <c r="J5987">
        <v>0.53323459838447529</v>
      </c>
      <c r="L5987" t="s">
        <v>38397</v>
      </c>
      <c r="M5987">
        <v>28500127</v>
      </c>
      <c r="Q5987" s="10"/>
      <c r="R5987" s="11">
        <f t="shared" si="186"/>
        <v>0</v>
      </c>
      <c r="U5987" s="11">
        <f t="shared" si="187"/>
        <v>0</v>
      </c>
      <c r="Y5987" s="11">
        <f>IF(SUM(Tableau1[[#This Row],[Other access]:[Sci-hub access]])&gt;=1,1,0)</f>
        <v>0</v>
      </c>
      <c r="Z5987" s="12">
        <f>IF(OR(Tableau1[[#This Row],[Access R1 + S1+ T1 ]]&gt;=1,Tableau1[[#This Row],[Access V1 +W1 + X1]]&gt;=1),1,0)</f>
        <v>0</v>
      </c>
      <c r="AB5987" s="10" t="str">
        <f>Tableau1[[#This Row],[DOI]]</f>
        <v>doi: 10.1136/bcr-2017-220113</v>
      </c>
      <c r="AC5987" s="13" t="str">
        <f>Tableau1[[#This Row],[Authors]]&amp;", "&amp;Tableau1[[#This Row],[Title]]&amp;" "&amp;Tableau1[[#This Row],[Journal]]&amp;". "&amp;Tableau1[[#This Row],[Year]]</f>
        <v>Soares A, Gomes NL, Mendonça L, Ferreira C., The efficacy of hyperbaric oxygen therapy in the treatment of central retinal artery occlusion. BMJ Case Rep. 2017</v>
      </c>
    </row>
    <row r="5988" spans="1:29" x14ac:dyDescent="0.3">
      <c r="A5988">
        <v>4593</v>
      </c>
      <c r="B5988" t="s">
        <v>7713</v>
      </c>
      <c r="C5988" t="s">
        <v>17948</v>
      </c>
      <c r="D5988" t="s">
        <v>28142</v>
      </c>
      <c r="E5988" t="s">
        <v>2685</v>
      </c>
      <c r="F5988" s="10"/>
      <c r="G5988">
        <v>2017</v>
      </c>
      <c r="J5988">
        <v>0.53324015473294473</v>
      </c>
      <c r="L5988" t="s">
        <v>39011</v>
      </c>
      <c r="M5988">
        <v>28428095</v>
      </c>
      <c r="Q5988" s="10"/>
      <c r="R5988" s="11">
        <f t="shared" si="186"/>
        <v>0</v>
      </c>
      <c r="U5988" s="11">
        <f t="shared" si="187"/>
        <v>0</v>
      </c>
      <c r="Y5988" s="11">
        <f>IF(SUM(Tableau1[[#This Row],[Other access]:[Sci-hub access]])&gt;=1,1,0)</f>
        <v>0</v>
      </c>
      <c r="Z5988" s="12">
        <f>IF(OR(Tableau1[[#This Row],[Access R1 + S1+ T1 ]]&gt;=1,Tableau1[[#This Row],[Access V1 +W1 + X1]]&gt;=1),1,0)</f>
        <v>0</v>
      </c>
      <c r="AB5988" s="10" t="str">
        <f>Tableau1[[#This Row],[DOI]]</f>
        <v>doi: 10.1016/j.clim.2017.04.005</v>
      </c>
      <c r="AC5988" s="13" t="str">
        <f>Tableau1[[#This Row],[Authors]]&amp;", "&amp;Tableau1[[#This Row],[Title]]&amp;" "&amp;Tableau1[[#This Row],[Journal]]&amp;". "&amp;Tableau1[[#This Row],[Year]]</f>
        <v>Vivino FB., Sjogren's syndrome: Clinical aspects. Clin Immunol. 2017</v>
      </c>
    </row>
    <row r="5989" spans="1:29" x14ac:dyDescent="0.3">
      <c r="A5989">
        <v>8237</v>
      </c>
      <c r="B5989" t="s">
        <v>10942</v>
      </c>
      <c r="C5989" t="s">
        <v>21129</v>
      </c>
      <c r="D5989" t="s">
        <v>31380</v>
      </c>
      <c r="E5989" t="s">
        <v>2535</v>
      </c>
      <c r="F5989" s="10"/>
      <c r="G5989">
        <v>2017</v>
      </c>
      <c r="J5989">
        <v>0.53335168316422299</v>
      </c>
      <c r="L5989" t="s">
        <v>42582</v>
      </c>
      <c r="M5989">
        <v>27965359</v>
      </c>
      <c r="Q5989" s="10"/>
      <c r="R5989" s="11">
        <f t="shared" si="186"/>
        <v>0</v>
      </c>
      <c r="U5989" s="11">
        <f t="shared" si="187"/>
        <v>0</v>
      </c>
      <c r="Y5989" s="11">
        <f>IF(SUM(Tableau1[[#This Row],[Other access]:[Sci-hub access]])&gt;=1,1,0)</f>
        <v>0</v>
      </c>
      <c r="Z5989" s="12">
        <f>IF(OR(Tableau1[[#This Row],[Access R1 + S1+ T1 ]]&gt;=1,Tableau1[[#This Row],[Access V1 +W1 + X1]]&gt;=1),1,0)</f>
        <v>0</v>
      </c>
      <c r="AB5989" s="10" t="str">
        <f>Tableau1[[#This Row],[DOI]]</f>
        <v>doi: 10.1074/jbc.M116.760868</v>
      </c>
      <c r="AC5989" s="13" t="str">
        <f>Tableau1[[#This Row],[Authors]]&amp;", "&amp;Tableau1[[#This Row],[Title]]&amp;" "&amp;Tableau1[[#This Row],[Journal]]&amp;". "&amp;Tableau1[[#This Row],[Year]]</f>
        <v>Miller WP, Ravi S, Martin TD, Kimball SR, Dennis MD., Activation of the Stress Response Kinase JNK (c-Jun N-terminal Kinase) Attenuates Insulin Action in Retina through a p70S6K1-dependent Mechanism. J Biol Chem. 2017</v>
      </c>
    </row>
    <row r="5990" spans="1:29" x14ac:dyDescent="0.3">
      <c r="A5990">
        <v>2936</v>
      </c>
      <c r="B5990" t="s">
        <v>6132</v>
      </c>
      <c r="C5990" t="s">
        <v>16377</v>
      </c>
      <c r="D5990" t="s">
        <v>26556</v>
      </c>
      <c r="E5990" t="s">
        <v>2443</v>
      </c>
      <c r="F5990" s="10"/>
      <c r="G5990">
        <v>2017</v>
      </c>
      <c r="J5990">
        <v>0.53364260300889421</v>
      </c>
      <c r="L5990" t="s">
        <v>37392</v>
      </c>
      <c r="M5990">
        <v>28662231</v>
      </c>
      <c r="Q5990" s="10"/>
      <c r="R5990" s="11">
        <f t="shared" si="186"/>
        <v>0</v>
      </c>
      <c r="U5990" s="11">
        <f t="shared" si="187"/>
        <v>0</v>
      </c>
      <c r="Y5990" s="11">
        <f>IF(SUM(Tableau1[[#This Row],[Other access]:[Sci-hub access]])&gt;=1,1,0)</f>
        <v>0</v>
      </c>
      <c r="Z5990" s="12">
        <f>IF(OR(Tableau1[[#This Row],[Access R1 + S1+ T1 ]]&gt;=1,Tableau1[[#This Row],[Access V1 +W1 + X1]]&gt;=1),1,0)</f>
        <v>0</v>
      </c>
      <c r="AB5990" s="10" t="str">
        <f>Tableau1[[#This Row],[DOI]]</f>
        <v>doi: 10.1167/iovs.17-21930</v>
      </c>
      <c r="AC5990" s="13" t="str">
        <f>Tableau1[[#This Row],[Authors]]&amp;", "&amp;Tableau1[[#This Row],[Title]]&amp;" "&amp;Tableau1[[#This Row],[Journal]]&amp;". "&amp;Tableau1[[#This Row],[Year]]</f>
        <v>Mowat FM, Gervais KJ, Occelli LM, Annear MJ, Querubin J, Bainbridge JW, Smith AJ, Ali RR, Petersen-Jones SM., Early-Onset Progressive Degeneration of the Area Centralis in RPE65-Deficient Dogs. Invest Ophthalmol Vis Sci. 2017</v>
      </c>
    </row>
    <row r="5991" spans="1:29" x14ac:dyDescent="0.3">
      <c r="A5991">
        <v>7958</v>
      </c>
      <c r="B5991" t="s">
        <v>10694</v>
      </c>
      <c r="C5991" t="s">
        <v>20890</v>
      </c>
      <c r="D5991" t="s">
        <v>31132</v>
      </c>
      <c r="E5991" t="s">
        <v>2441</v>
      </c>
      <c r="F5991" s="10"/>
      <c r="G5991">
        <v>2017</v>
      </c>
      <c r="J5991">
        <v>0.53379565246059923</v>
      </c>
      <c r="L5991" t="s">
        <v>42305</v>
      </c>
      <c r="M5991">
        <v>28017420</v>
      </c>
      <c r="Q5991" s="10"/>
      <c r="R5991" s="11">
        <f t="shared" si="186"/>
        <v>0</v>
      </c>
      <c r="U5991" s="11">
        <f t="shared" si="187"/>
        <v>0</v>
      </c>
      <c r="Y5991" s="11">
        <f>IF(SUM(Tableau1[[#This Row],[Other access]:[Sci-hub access]])&gt;=1,1,0)</f>
        <v>0</v>
      </c>
      <c r="Z5991" s="12">
        <f>IF(OR(Tableau1[[#This Row],[Access R1 + S1+ T1 ]]&gt;=1,Tableau1[[#This Row],[Access V1 +W1 + X1]]&gt;=1),1,0)</f>
        <v>0</v>
      </c>
      <c r="AB5991" s="10" t="str">
        <f>Tableau1[[#This Row],[DOI]]</f>
        <v>doi: 10.1016/j.ophtha.2016.11.029</v>
      </c>
      <c r="AC5991" s="13" t="str">
        <f>Tableau1[[#This Row],[Authors]]&amp;", "&amp;Tableau1[[#This Row],[Title]]&amp;" "&amp;Tableau1[[#This Row],[Journal]]&amp;". "&amp;Tableau1[[#This Row],[Year]]</f>
        <v>Sharma S, Kwan S, Fallano KA, Wang J, Miller NR, Subramanian PS., Comparison of Visual Outcomes of Nonarteritic Anterior Ischemic Optic Neuropathy in Patients with and without Diabetes Mellitus. Ophthalmology. 2017</v>
      </c>
    </row>
    <row r="5992" spans="1:29" x14ac:dyDescent="0.3">
      <c r="A5992">
        <v>7158</v>
      </c>
      <c r="B5992" t="s">
        <v>1229</v>
      </c>
      <c r="C5992" t="s">
        <v>1230</v>
      </c>
      <c r="D5992" t="s">
        <v>1231</v>
      </c>
      <c r="E5992" t="s">
        <v>3117</v>
      </c>
      <c r="F5992" s="10"/>
      <c r="G5992">
        <v>2017</v>
      </c>
      <c r="J5992">
        <v>0.53381331546922661</v>
      </c>
      <c r="L5992" t="s">
        <v>41514</v>
      </c>
      <c r="M5992">
        <v>28122376</v>
      </c>
      <c r="Q5992" s="10"/>
      <c r="R5992" s="11">
        <f t="shared" si="186"/>
        <v>0</v>
      </c>
      <c r="U5992" s="11">
        <f t="shared" si="187"/>
        <v>0</v>
      </c>
      <c r="Y5992" s="11">
        <f>IF(SUM(Tableau1[[#This Row],[Other access]:[Sci-hub access]])&gt;=1,1,0)</f>
        <v>0</v>
      </c>
      <c r="Z5992" s="12">
        <f>IF(OR(Tableau1[[#This Row],[Access R1 + S1+ T1 ]]&gt;=1,Tableau1[[#This Row],[Access V1 +W1 + X1]]&gt;=1),1,0)</f>
        <v>0</v>
      </c>
      <c r="AB5992" s="10" t="str">
        <f>Tableau1[[#This Row],[DOI]]</f>
        <v>doi: 10.1159/000452152</v>
      </c>
      <c r="AC5992" s="13" t="str">
        <f>Tableau1[[#This Row],[Authors]]&amp;", "&amp;Tableau1[[#This Row],[Title]]&amp;" "&amp;Tableau1[[#This Row],[Journal]]&amp;". "&amp;Tableau1[[#This Row],[Year]]</f>
        <v>Richters RJ, Falcone D, Uzunbajakava NE, Varghese B, Caspers PJ, Puppels GJ, van Erp PE, van de Kerkhof PC., Sensitive Skin: Assessment of the Skin Barrier Using Confocal Raman Microspectroscopy. Skin Pharmacol Physiol. 2017</v>
      </c>
    </row>
    <row r="5993" spans="1:29" x14ac:dyDescent="0.3">
      <c r="A5993">
        <v>3068</v>
      </c>
      <c r="B5993" t="s">
        <v>6259</v>
      </c>
      <c r="C5993" t="s">
        <v>16504</v>
      </c>
      <c r="D5993" t="s">
        <v>26683</v>
      </c>
      <c r="E5993" t="s">
        <v>2511</v>
      </c>
      <c r="F5993" s="10"/>
      <c r="G5993">
        <v>2017</v>
      </c>
      <c r="J5993">
        <v>0.53383433498692234</v>
      </c>
      <c r="L5993" t="s">
        <v>37522</v>
      </c>
      <c r="M5993">
        <v>28643712</v>
      </c>
      <c r="Q5993" s="10"/>
      <c r="R5993" s="11">
        <f t="shared" si="186"/>
        <v>0</v>
      </c>
      <c r="U5993" s="11">
        <f t="shared" si="187"/>
        <v>0</v>
      </c>
      <c r="Y5993" s="11">
        <f>IF(SUM(Tableau1[[#This Row],[Other access]:[Sci-hub access]])&gt;=1,1,0)</f>
        <v>0</v>
      </c>
      <c r="Z5993" s="12">
        <f>IF(OR(Tableau1[[#This Row],[Access R1 + S1+ T1 ]]&gt;=1,Tableau1[[#This Row],[Access V1 +W1 + X1]]&gt;=1),1,0)</f>
        <v>0</v>
      </c>
      <c r="AB5993" s="10" t="str">
        <f>Tableau1[[#This Row],[DOI]]</f>
        <v>doi: 10.4103/ijo.IJO_365_16</v>
      </c>
      <c r="AC5993" s="13" t="str">
        <f>Tableau1[[#This Row],[Authors]]&amp;", "&amp;Tableau1[[#This Row],[Title]]&amp;" "&amp;Tableau1[[#This Row],[Journal]]&amp;". "&amp;Tableau1[[#This Row],[Year]]</f>
        <v>Ozyurt A, Kocak N, Akan P, Calan OG, Ozturk T, Kaya M, Karahan E, Kaynak S., Comparison of macular pigment optical density in patients with dry and wet age-related macular degeneration. Indian J Ophthalmol. 2017</v>
      </c>
    </row>
    <row r="5994" spans="1:29" x14ac:dyDescent="0.3">
      <c r="A5994">
        <v>115</v>
      </c>
      <c r="B5994" t="s">
        <v>3378</v>
      </c>
      <c r="C5994" t="s">
        <v>13639</v>
      </c>
      <c r="D5994" t="s">
        <v>23798</v>
      </c>
      <c r="E5994" t="s">
        <v>2462</v>
      </c>
      <c r="F5994" s="10"/>
      <c r="G5994">
        <v>2018</v>
      </c>
      <c r="J5994">
        <v>0.53393745677103666</v>
      </c>
      <c r="L5994" t="s">
        <v>34633</v>
      </c>
      <c r="M5994">
        <v>29394920</v>
      </c>
      <c r="Q5994" s="10"/>
      <c r="R5994" s="11">
        <f t="shared" si="186"/>
        <v>0</v>
      </c>
      <c r="U5994" s="11">
        <f t="shared" si="187"/>
        <v>0</v>
      </c>
      <c r="Y5994" s="11">
        <f>IF(SUM(Tableau1[[#This Row],[Other access]:[Sci-hub access]])&gt;=1,1,0)</f>
        <v>0</v>
      </c>
      <c r="Z5994" s="12">
        <f>IF(OR(Tableau1[[#This Row],[Access R1 + S1+ T1 ]]&gt;=1,Tableau1[[#This Row],[Access V1 +W1 + X1]]&gt;=1),1,0)</f>
        <v>0</v>
      </c>
      <c r="AB5994" s="10" t="str">
        <f>Tableau1[[#This Row],[DOI]]</f>
        <v>doi: 10.1186/s12886-018-0687-4</v>
      </c>
      <c r="AC5994" s="13" t="str">
        <f>Tableau1[[#This Row],[Authors]]&amp;", "&amp;Tableau1[[#This Row],[Title]]&amp;" "&amp;Tableau1[[#This Row],[Journal]]&amp;". "&amp;Tableau1[[#This Row],[Year]]</f>
        <v>Vanikieti K, Poonyathalang A, Jindahra P, Cheecharoen P, Chokthaweesak W., Occipital lobe infarction: a rare presentation of bilateral giant cavernous carotid aneurysms: a case report. BMC Ophthalmol. 2018</v>
      </c>
    </row>
    <row r="5995" spans="1:29" ht="28.8" x14ac:dyDescent="0.3">
      <c r="A5995">
        <v>8986</v>
      </c>
      <c r="B5995" t="s">
        <v>11601</v>
      </c>
      <c r="C5995" t="s">
        <v>21781</v>
      </c>
      <c r="D5995" t="s">
        <v>32042</v>
      </c>
      <c r="E5995" t="s">
        <v>2708</v>
      </c>
      <c r="F5995" s="10"/>
      <c r="G5995">
        <v>2017</v>
      </c>
      <c r="J5995">
        <v>0.53414808504328581</v>
      </c>
      <c r="L5995" t="s">
        <v>43310</v>
      </c>
      <c r="M5995">
        <v>27798360</v>
      </c>
      <c r="Q5995" s="10"/>
      <c r="R5995" s="11">
        <f t="shared" si="186"/>
        <v>0</v>
      </c>
      <c r="U5995" s="11">
        <f t="shared" si="187"/>
        <v>0</v>
      </c>
      <c r="Y5995" s="11">
        <f>IF(SUM(Tableau1[[#This Row],[Other access]:[Sci-hub access]])&gt;=1,1,0)</f>
        <v>0</v>
      </c>
      <c r="Z5995" s="12">
        <f>IF(OR(Tableau1[[#This Row],[Access R1 + S1+ T1 ]]&gt;=1,Tableau1[[#This Row],[Access V1 +W1 + X1]]&gt;=1),1,0)</f>
        <v>0</v>
      </c>
      <c r="AB5995" s="10" t="str">
        <f>Tableau1[[#This Row],[DOI]]</f>
        <v>doi: 10.1177/0961203316674819</v>
      </c>
      <c r="AC5995" s="13" t="str">
        <f>Tableau1[[#This Row],[Authors]]&amp;", "&amp;Tableau1[[#This Row],[Title]]&amp;" "&amp;Tableau1[[#This Row],[Journal]]&amp;". "&amp;Tableau1[[#This Row],[Year]]</f>
        <v>Dassouki T, Benatti FB, Pinto AJ, Roschel H, Lima FR, Augusto K, Pasoto S, Pereira RMR, Gualano B, de Sá Pinto AL., Objectively measured physical activity and its influence on physical capacity and clinical parameters in patients with primary Sjögren's syndrome. Lupus. 2017</v>
      </c>
    </row>
    <row r="5996" spans="1:29" x14ac:dyDescent="0.3">
      <c r="A5996">
        <v>10944</v>
      </c>
      <c r="B5996" t="s">
        <v>13379</v>
      </c>
      <c r="C5996" t="s">
        <v>23541</v>
      </c>
      <c r="D5996" t="s">
        <v>33833</v>
      </c>
      <c r="E5996" t="s">
        <v>2447</v>
      </c>
      <c r="F5996" s="10"/>
      <c r="G5996">
        <v>2017</v>
      </c>
      <c r="J5996">
        <v>0.53417501977299087</v>
      </c>
      <c r="L5996" t="s">
        <v>45185</v>
      </c>
      <c r="M5996">
        <v>26808175</v>
      </c>
      <c r="Q5996" s="10"/>
      <c r="R5996" s="11">
        <f t="shared" si="186"/>
        <v>0</v>
      </c>
      <c r="U5996" s="11">
        <f t="shared" si="187"/>
        <v>0</v>
      </c>
      <c r="Y5996" s="11">
        <f>IF(SUM(Tableau1[[#This Row],[Other access]:[Sci-hub access]])&gt;=1,1,0)</f>
        <v>0</v>
      </c>
      <c r="Z5996" s="12">
        <f>IF(OR(Tableau1[[#This Row],[Access R1 + S1+ T1 ]]&gt;=1,Tableau1[[#This Row],[Access V1 +W1 + X1]]&gt;=1),1,0)</f>
        <v>0</v>
      </c>
      <c r="AB5996" s="10" t="str">
        <f>Tableau1[[#This Row],[DOI]]</f>
        <v>doi: 10.1097/IOP.0000000000000621</v>
      </c>
      <c r="AC5996" s="13" t="str">
        <f>Tableau1[[#This Row],[Authors]]&amp;", "&amp;Tableau1[[#This Row],[Title]]&amp;" "&amp;Tableau1[[#This Row],[Journal]]&amp;". "&amp;Tableau1[[#This Row],[Year]]</f>
        <v>Kwon KA, Shipley RJ, Edirisinghe M, Best SM, Cameron RE, Poitelea C, Rose GE, Ezra DG., The Mechanics of Brow-Suspension Ptosis Repair: A Comparative Study of Fox Pentagon and Crawford Triangle Techniques. Ophthal Plast Reconstr Surg. 2017</v>
      </c>
    </row>
    <row r="5997" spans="1:29" ht="28.8" x14ac:dyDescent="0.3">
      <c r="A5997">
        <v>1754</v>
      </c>
      <c r="B5997" t="s">
        <v>5003</v>
      </c>
      <c r="C5997" t="s">
        <v>15251</v>
      </c>
      <c r="D5997" t="s">
        <v>25424</v>
      </c>
      <c r="E5997" t="s">
        <v>2465</v>
      </c>
      <c r="F5997" s="10"/>
      <c r="G5997">
        <v>2017</v>
      </c>
      <c r="J5997">
        <v>0.5341814350927464</v>
      </c>
      <c r="L5997" t="s">
        <v>36230</v>
      </c>
      <c r="M5997">
        <v>28885362</v>
      </c>
      <c r="Q5997" s="10"/>
      <c r="R5997" s="11">
        <f t="shared" si="186"/>
        <v>0</v>
      </c>
      <c r="U5997" s="11">
        <f t="shared" si="187"/>
        <v>0</v>
      </c>
      <c r="Y5997" s="11">
        <f>IF(SUM(Tableau1[[#This Row],[Other access]:[Sci-hub access]])&gt;=1,1,0)</f>
        <v>0</v>
      </c>
      <c r="Z5997" s="12">
        <f>IF(OR(Tableau1[[#This Row],[Access R1 + S1+ T1 ]]&gt;=1,Tableau1[[#This Row],[Access V1 +W1 + X1]]&gt;=1),1,0)</f>
        <v>0</v>
      </c>
      <c r="AB5997" s="10" t="str">
        <f>Tableau1[[#This Row],[DOI]]</f>
        <v>doi: 10.1097/MD.0000000000008003</v>
      </c>
      <c r="AC5997" s="13" t="str">
        <f>Tableau1[[#This Row],[Authors]]&amp;", "&amp;Tableau1[[#This Row],[Title]]&amp;" "&amp;Tableau1[[#This Row],[Journal]]&amp;". "&amp;Tableau1[[#This Row],[Year]]</f>
        <v>Chen L, Pi L, Ke N, Chen X, Liu Q., The protective efficacy and safety of bandage contact lenses in children aged 5 to 11 after frontalis muscle flap suspension for congenital blepharoptosis: A single-center randomized controlled trial. Medicine (Baltimore). 2017</v>
      </c>
    </row>
    <row r="5998" spans="1:29" x14ac:dyDescent="0.3">
      <c r="A5998">
        <v>3752</v>
      </c>
      <c r="B5998" t="s">
        <v>6921</v>
      </c>
      <c r="C5998" t="s">
        <v>17161</v>
      </c>
      <c r="D5998" t="s">
        <v>27345</v>
      </c>
      <c r="E5998" t="s">
        <v>2495</v>
      </c>
      <c r="F5998" s="10"/>
      <c r="G5998">
        <v>2017</v>
      </c>
      <c r="J5998">
        <v>0.53419488509954616</v>
      </c>
      <c r="L5998" t="s">
        <v>38196</v>
      </c>
      <c r="M5998">
        <v>28538335</v>
      </c>
      <c r="Q5998" s="10"/>
      <c r="R5998" s="11">
        <f t="shared" si="186"/>
        <v>0</v>
      </c>
      <c r="U5998" s="11">
        <f t="shared" si="187"/>
        <v>0</v>
      </c>
      <c r="Y5998" s="11">
        <f>IF(SUM(Tableau1[[#This Row],[Other access]:[Sci-hub access]])&gt;=1,1,0)</f>
        <v>0</v>
      </c>
      <c r="Z5998" s="12">
        <f>IF(OR(Tableau1[[#This Row],[Access R1 + S1+ T1 ]]&gt;=1,Tableau1[[#This Row],[Access V1 +W1 + X1]]&gt;=1),1,0)</f>
        <v>0</v>
      </c>
      <c r="AB5998" s="10" t="str">
        <f>Tableau1[[#This Row],[DOI]]</f>
        <v>doi: 10.1097/OPX.0000000000001075</v>
      </c>
      <c r="AC5998" s="13" t="str">
        <f>Tableau1[[#This Row],[Authors]]&amp;", "&amp;Tableau1[[#This Row],[Title]]&amp;" "&amp;Tableau1[[#This Row],[Journal]]&amp;". "&amp;Tableau1[[#This Row],[Year]]</f>
        <v>Rozema JJ, Rodríguez P, Navarro R, Koppen C., Bigaussian Wavefront Model for Normal and Keratoconic Eyes. Optom Vis Sci. 2017</v>
      </c>
    </row>
    <row r="5999" spans="1:29" x14ac:dyDescent="0.3">
      <c r="A5999">
        <v>10130</v>
      </c>
      <c r="B5999" t="s">
        <v>12640</v>
      </c>
      <c r="C5999" t="s">
        <v>22808</v>
      </c>
      <c r="D5999" t="s">
        <v>33090</v>
      </c>
      <c r="E5999" t="s">
        <v>2592</v>
      </c>
      <c r="F5999" s="10"/>
      <c r="G5999">
        <v>2017</v>
      </c>
      <c r="J5999">
        <v>0.53422255725227163</v>
      </c>
      <c r="L5999" t="s">
        <v>44385</v>
      </c>
      <c r="M5999">
        <v>27464962</v>
      </c>
      <c r="Q5999" s="10"/>
      <c r="R5999" s="11">
        <f t="shared" si="186"/>
        <v>0</v>
      </c>
      <c r="U5999" s="11">
        <f t="shared" si="187"/>
        <v>0</v>
      </c>
      <c r="Y5999" s="11">
        <f>IF(SUM(Tableau1[[#This Row],[Other access]:[Sci-hub access]])&gt;=1,1,0)</f>
        <v>0</v>
      </c>
      <c r="Z5999" s="12">
        <f>IF(OR(Tableau1[[#This Row],[Access R1 + S1+ T1 ]]&gt;=1,Tableau1[[#This Row],[Access V1 +W1 + X1]]&gt;=1),1,0)</f>
        <v>0</v>
      </c>
      <c r="AB5999" s="10" t="str">
        <f>Tableau1[[#This Row],[DOI]]</f>
        <v>doi: 10.1016/j.jaci.2016.05.024</v>
      </c>
      <c r="AC5999" s="13" t="str">
        <f>Tableau1[[#This Row],[Authors]]&amp;", "&amp;Tableau1[[#This Row],[Title]]&amp;" "&amp;Tableau1[[#This Row],[Journal]]&amp;". "&amp;Tableau1[[#This Row],[Year]]</f>
        <v>Yu H, Zheng M, Zhang L, Li H, Zhu Y, Cheng L, Li L, Deng B, Kijlstra A, Yang P., Identification of susceptibility SNPs in IL10 and IL23R-IL12RB2 for Behçet's disease in Han Chinese. J Allergy Clin Immunol. 2017</v>
      </c>
    </row>
    <row r="6000" spans="1:29" x14ac:dyDescent="0.3">
      <c r="A6000">
        <v>8996</v>
      </c>
      <c r="B6000" t="s">
        <v>11611</v>
      </c>
      <c r="C6000" t="s">
        <v>21790</v>
      </c>
      <c r="D6000" t="s">
        <v>32052</v>
      </c>
      <c r="E6000" t="s">
        <v>2449</v>
      </c>
      <c r="F6000" s="10"/>
      <c r="G6000">
        <v>2017</v>
      </c>
      <c r="J6000">
        <v>0.53425293532684381</v>
      </c>
      <c r="L6000" t="s">
        <v>43318</v>
      </c>
      <c r="M6000">
        <v>27796049</v>
      </c>
      <c r="Q6000" s="10"/>
      <c r="R6000" s="11">
        <f t="shared" si="186"/>
        <v>0</v>
      </c>
      <c r="U6000" s="11">
        <f t="shared" si="187"/>
        <v>0</v>
      </c>
      <c r="Y6000" s="11">
        <f>IF(SUM(Tableau1[[#This Row],[Other access]:[Sci-hub access]])&gt;=1,1,0)</f>
        <v>0</v>
      </c>
      <c r="Z6000" s="12">
        <f>IF(OR(Tableau1[[#This Row],[Access R1 + S1+ T1 ]]&gt;=1,Tableau1[[#This Row],[Access V1 +W1 + X1]]&gt;=1),1,0)</f>
        <v>0</v>
      </c>
      <c r="AB6000" s="10" t="str">
        <f>Tableau1[[#This Row],[DOI]]</f>
        <v>doi: 10.1111/cxo.12475</v>
      </c>
      <c r="AC6000" s="13" t="str">
        <f>Tableau1[[#This Row],[Authors]]&amp;", "&amp;Tableau1[[#This Row],[Title]]&amp;" "&amp;Tableau1[[#This Row],[Journal]]&amp;". "&amp;Tableau1[[#This Row],[Year]]</f>
        <v>Hussaindeen JR, Rakshit A, Singh NK, Swaminathan M, George R, Kapur S, Scheiman M, Ramani KK., Binocular vision anomalies and normative data (BAND) in Tamil Nadu: report 1. Clin Exp Optom. 2017</v>
      </c>
    </row>
    <row r="6001" spans="1:29" x14ac:dyDescent="0.3">
      <c r="A6001">
        <v>3342</v>
      </c>
      <c r="B6001" t="s">
        <v>6522</v>
      </c>
      <c r="C6001" t="s">
        <v>16765</v>
      </c>
      <c r="D6001" t="s">
        <v>26946</v>
      </c>
      <c r="E6001" t="s">
        <v>2438</v>
      </c>
      <c r="F6001" s="10"/>
      <c r="G6001">
        <v>2017</v>
      </c>
      <c r="J6001">
        <v>0.53431770920126598</v>
      </c>
      <c r="L6001" t="s">
        <v>37794</v>
      </c>
      <c r="M6001">
        <v>28600298</v>
      </c>
      <c r="Q6001" s="10"/>
      <c r="R6001" s="11">
        <f t="shared" si="186"/>
        <v>0</v>
      </c>
      <c r="U6001" s="11">
        <f t="shared" si="187"/>
        <v>0</v>
      </c>
      <c r="Y6001" s="11">
        <f>IF(SUM(Tableau1[[#This Row],[Other access]:[Sci-hub access]])&gt;=1,1,0)</f>
        <v>0</v>
      </c>
      <c r="Z6001" s="12">
        <f>IF(OR(Tableau1[[#This Row],[Access R1 + S1+ T1 ]]&gt;=1,Tableau1[[#This Row],[Access V1 +W1 + X1]]&gt;=1),1,0)</f>
        <v>0</v>
      </c>
      <c r="AB6001" s="10" t="str">
        <f>Tableau1[[#This Row],[DOI]]</f>
        <v>doi: 10.1136/bjophthalmol-2017-310259</v>
      </c>
      <c r="AC6001" s="13" t="str">
        <f>Tableau1[[#This Row],[Authors]]&amp;", "&amp;Tableau1[[#This Row],[Title]]&amp;" "&amp;Tableau1[[#This Row],[Journal]]&amp;". "&amp;Tableau1[[#This Row],[Year]]</f>
        <v>Amin RM, Goweida MB, El Goweini HF, Bedda AM, Lotfy WM, Gaballah AH, Nadar AA, Radwan AE., Trematodal granulomatous uveitis in paediatric Egyptian patients: a case series. Br J Ophthalmol. 2017</v>
      </c>
    </row>
    <row r="6002" spans="1:29" x14ac:dyDescent="0.3">
      <c r="A6002">
        <v>11078</v>
      </c>
      <c r="B6002" t="s">
        <v>13499</v>
      </c>
      <c r="C6002" t="s">
        <v>23659</v>
      </c>
      <c r="D6002" t="s">
        <v>33953</v>
      </c>
      <c r="E6002" t="s">
        <v>2447</v>
      </c>
      <c r="F6002" s="10"/>
      <c r="G6002">
        <v>2017</v>
      </c>
      <c r="J6002">
        <v>0.53439046852660299</v>
      </c>
      <c r="L6002" t="s">
        <v>45319</v>
      </c>
      <c r="M6002">
        <v>25906333</v>
      </c>
      <c r="Q6002" s="10"/>
      <c r="R6002" s="11">
        <f t="shared" si="186"/>
        <v>0</v>
      </c>
      <c r="U6002" s="11">
        <f t="shared" si="187"/>
        <v>0</v>
      </c>
      <c r="Y6002" s="11">
        <f>IF(SUM(Tableau1[[#This Row],[Other access]:[Sci-hub access]])&gt;=1,1,0)</f>
        <v>0</v>
      </c>
      <c r="Z6002" s="12">
        <f>IF(OR(Tableau1[[#This Row],[Access R1 + S1+ T1 ]]&gt;=1,Tableau1[[#This Row],[Access V1 +W1 + X1]]&gt;=1),1,0)</f>
        <v>0</v>
      </c>
      <c r="AB6002" s="10" t="str">
        <f>Tableau1[[#This Row],[DOI]]</f>
        <v>doi: 10.1097/IOP.0000000000000487</v>
      </c>
      <c r="AC6002" s="13" t="str">
        <f>Tableau1[[#This Row],[Authors]]&amp;", "&amp;Tableau1[[#This Row],[Title]]&amp;" "&amp;Tableau1[[#This Row],[Journal]]&amp;". "&amp;Tableau1[[#This Row],[Year]]</f>
        <v>Teo AA, Mokhtarzadeh A, Cameron JD, Harrison AR., Late Presentation of Enlarging Lower Eyelid Mass and Muscle Degeneration Secondary to Hyaluronic Acid Filler. Ophthal Plast Reconstr Surg. 2017</v>
      </c>
    </row>
    <row r="6003" spans="1:29" x14ac:dyDescent="0.3">
      <c r="A6003">
        <v>9384</v>
      </c>
      <c r="B6003" t="s">
        <v>11955</v>
      </c>
      <c r="C6003" t="s">
        <v>22130</v>
      </c>
      <c r="D6003" t="s">
        <v>32400</v>
      </c>
      <c r="E6003" t="s">
        <v>2469</v>
      </c>
      <c r="F6003" s="10"/>
      <c r="G6003">
        <v>2017</v>
      </c>
      <c r="J6003">
        <v>0.53440098028165883</v>
      </c>
      <c r="L6003" t="s">
        <v>43675</v>
      </c>
      <c r="M6003">
        <v>27715375</v>
      </c>
      <c r="Q6003" s="10"/>
      <c r="R6003" s="11">
        <f t="shared" si="186"/>
        <v>0</v>
      </c>
      <c r="U6003" s="11">
        <f t="shared" si="187"/>
        <v>0</v>
      </c>
      <c r="Y6003" s="11">
        <f>IF(SUM(Tableau1[[#This Row],[Other access]:[Sci-hub access]])&gt;=1,1,0)</f>
        <v>0</v>
      </c>
      <c r="Z6003" s="12">
        <f>IF(OR(Tableau1[[#This Row],[Access R1 + S1+ T1 ]]&gt;=1,Tableau1[[#This Row],[Access V1 +W1 + X1]]&gt;=1),1,0)</f>
        <v>0</v>
      </c>
      <c r="AB6003" s="10" t="str">
        <f>Tableau1[[#This Row],[DOI]]</f>
        <v>doi: 10.1080/08820538.2016.1177098</v>
      </c>
      <c r="AC6003" s="13" t="str">
        <f>Tableau1[[#This Row],[Authors]]&amp;", "&amp;Tableau1[[#This Row],[Title]]&amp;" "&amp;Tableau1[[#This Row],[Journal]]&amp;". "&amp;Tableau1[[#This Row],[Year]]</f>
        <v>Demirok G, Kocamaz MF, Topalak Y, Altay Y, Tabakci B, Şengün A., Changes in the Macular Ganglion Cell Complex Thickness and Central Macular Thickness after Argon Laser Panretinal Photocoagulation. Semin Ophthalmol. 2017</v>
      </c>
    </row>
    <row r="6004" spans="1:29" x14ac:dyDescent="0.3">
      <c r="A6004">
        <v>7246</v>
      </c>
      <c r="B6004" t="s">
        <v>10074</v>
      </c>
      <c r="C6004" t="s">
        <v>20276</v>
      </c>
      <c r="D6004" t="s">
        <v>30508</v>
      </c>
      <c r="E6004" t="s">
        <v>2451</v>
      </c>
      <c r="F6004" s="10"/>
      <c r="G6004">
        <v>2017</v>
      </c>
      <c r="J6004">
        <v>0.53456292895184843</v>
      </c>
      <c r="L6004" t="s">
        <v>41602</v>
      </c>
      <c r="M6004">
        <v>28114373</v>
      </c>
      <c r="Q6004" s="10"/>
      <c r="R6004" s="11">
        <f t="shared" si="186"/>
        <v>0</v>
      </c>
      <c r="U6004" s="11">
        <f t="shared" si="187"/>
        <v>0</v>
      </c>
      <c r="Y6004" s="11">
        <f>IF(SUM(Tableau1[[#This Row],[Other access]:[Sci-hub access]])&gt;=1,1,0)</f>
        <v>0</v>
      </c>
      <c r="Z6004" s="12">
        <f>IF(OR(Tableau1[[#This Row],[Access R1 + S1+ T1 ]]&gt;=1,Tableau1[[#This Row],[Access V1 +W1 + X1]]&gt;=1),1,0)</f>
        <v>0</v>
      </c>
      <c r="AB6004" s="10" t="str">
        <f>Tableau1[[#This Row],[DOI]]</f>
        <v>doi: 10.1371/journal.pone.0170743</v>
      </c>
      <c r="AC6004" s="13" t="str">
        <f>Tableau1[[#This Row],[Authors]]&amp;", "&amp;Tableau1[[#This Row],[Title]]&amp;" "&amp;Tableau1[[#This Row],[Journal]]&amp;". "&amp;Tableau1[[#This Row],[Year]]</f>
        <v>Calabrèse A, Liu T, Legge GE., Does Vertical Reading Help People with Macular Degeneration: An Exploratory Study. PLoS One. 2017</v>
      </c>
    </row>
    <row r="6005" spans="1:29" ht="28.8" x14ac:dyDescent="0.3">
      <c r="A6005">
        <v>4731</v>
      </c>
      <c r="B6005" t="s">
        <v>7841</v>
      </c>
      <c r="C6005" t="s">
        <v>18073</v>
      </c>
      <c r="D6005" t="s">
        <v>28271</v>
      </c>
      <c r="E6005" t="s">
        <v>2490</v>
      </c>
      <c r="F6005" s="10"/>
      <c r="G6005">
        <v>2017</v>
      </c>
      <c r="J6005">
        <v>0.53459685869235696</v>
      </c>
      <c r="L6005" t="s">
        <v>39147</v>
      </c>
      <c r="M6005">
        <v>28414043</v>
      </c>
      <c r="Q6005" s="10"/>
      <c r="R6005" s="11">
        <f t="shared" si="186"/>
        <v>0</v>
      </c>
      <c r="U6005" s="11">
        <f t="shared" si="187"/>
        <v>0</v>
      </c>
      <c r="Y6005" s="11">
        <f>IF(SUM(Tableau1[[#This Row],[Other access]:[Sci-hub access]])&gt;=1,1,0)</f>
        <v>0</v>
      </c>
      <c r="Z6005" s="12">
        <f>IF(OR(Tableau1[[#This Row],[Access R1 + S1+ T1 ]]&gt;=1,Tableau1[[#This Row],[Access V1 +W1 + X1]]&gt;=1),1,0)</f>
        <v>0</v>
      </c>
      <c r="AB6005" s="10" t="str">
        <f>Tableau1[[#This Row],[DOI]]</f>
        <v>doi: 10.1016/j.ajo.2017.04.003</v>
      </c>
      <c r="AC6005" s="13" t="str">
        <f>Tableau1[[#This Row],[Authors]]&amp;", "&amp;Tableau1[[#This Row],[Title]]&amp;" "&amp;Tableau1[[#This Row],[Journal]]&amp;". "&amp;Tableau1[[#This Row],[Year]]</f>
        <v>Niemeyer KM, Gonzales JA, Rathinam SR, Babu M, Thundikandy R, Kanakath A, Porco TC, Browne EN, Rao MM, Acharya NR., Quality-of-Life Outcomes From a Randomized Clinical Trial Comparing Antimetabolites for Intermediate, Posterior, and Panuveitis. Am J Ophthalmol. 2017</v>
      </c>
    </row>
    <row r="6006" spans="1:29" x14ac:dyDescent="0.3">
      <c r="A6006">
        <v>3089</v>
      </c>
      <c r="B6006" t="s">
        <v>6280</v>
      </c>
      <c r="C6006" t="s">
        <v>16523</v>
      </c>
      <c r="D6006" t="s">
        <v>26704</v>
      </c>
      <c r="E6006" t="s">
        <v>2465</v>
      </c>
      <c r="F6006" s="10"/>
      <c r="G6006">
        <v>2017</v>
      </c>
      <c r="J6006">
        <v>0.53476183267463506</v>
      </c>
      <c r="L6006" t="s">
        <v>37543</v>
      </c>
      <c r="M6006">
        <v>28640138</v>
      </c>
      <c r="Q6006" s="10"/>
      <c r="R6006" s="11">
        <f t="shared" si="186"/>
        <v>0</v>
      </c>
      <c r="U6006" s="11">
        <f t="shared" si="187"/>
        <v>0</v>
      </c>
      <c r="Y6006" s="11">
        <f>IF(SUM(Tableau1[[#This Row],[Other access]:[Sci-hub access]])&gt;=1,1,0)</f>
        <v>0</v>
      </c>
      <c r="Z6006" s="12">
        <f>IF(OR(Tableau1[[#This Row],[Access R1 + S1+ T1 ]]&gt;=1,Tableau1[[#This Row],[Access V1 +W1 + X1]]&gt;=1),1,0)</f>
        <v>0</v>
      </c>
      <c r="AB6006" s="10" t="str">
        <f>Tableau1[[#This Row],[DOI]]</f>
        <v>doi: 10.1097/MD.0000000000007277</v>
      </c>
      <c r="AC6006" s="13" t="str">
        <f>Tableau1[[#This Row],[Authors]]&amp;", "&amp;Tableau1[[#This Row],[Title]]&amp;" "&amp;Tableau1[[#This Row],[Journal]]&amp;". "&amp;Tableau1[[#This Row],[Year]]</f>
        <v>Wu PW, Lee TJ, Chen JR, Huang CC., An unusual presentation of multiple myeloma with unilateral sudden vision loss: A case report. Medicine (Baltimore). 2017</v>
      </c>
    </row>
    <row r="6007" spans="1:29" x14ac:dyDescent="0.3">
      <c r="A6007">
        <v>100</v>
      </c>
      <c r="B6007" t="s">
        <v>3363</v>
      </c>
      <c r="C6007" t="s">
        <v>13624</v>
      </c>
      <c r="D6007" t="s">
        <v>23783</v>
      </c>
      <c r="E6007" t="s">
        <v>2562</v>
      </c>
      <c r="F6007" s="10"/>
      <c r="G6007">
        <v>2018</v>
      </c>
      <c r="J6007">
        <v>0.53477806053318444</v>
      </c>
      <c r="L6007" t="s">
        <v>34618</v>
      </c>
      <c r="M6007">
        <v>29405046</v>
      </c>
      <c r="Q6007" s="10"/>
      <c r="R6007" s="11">
        <f t="shared" si="186"/>
        <v>0</v>
      </c>
      <c r="U6007" s="11">
        <f t="shared" si="187"/>
        <v>0</v>
      </c>
      <c r="Y6007" s="11">
        <f>IF(SUM(Tableau1[[#This Row],[Other access]:[Sci-hub access]])&gt;=1,1,0)</f>
        <v>0</v>
      </c>
      <c r="Z6007" s="12">
        <f>IF(OR(Tableau1[[#This Row],[Access R1 + S1+ T1 ]]&gt;=1,Tableau1[[#This Row],[Access V1 +W1 + X1]]&gt;=1),1,0)</f>
        <v>0</v>
      </c>
      <c r="AB6007" s="10" t="str">
        <f>Tableau1[[#This Row],[DOI]]</f>
        <v>doi: 10.22608/APO.2017495</v>
      </c>
      <c r="AC6007" s="13" t="str">
        <f>Tableau1[[#This Row],[Authors]]&amp;", "&amp;Tableau1[[#This Row],[Title]]&amp;" "&amp;Tableau1[[#This Row],[Journal]]&amp;". "&amp;Tableau1[[#This Row],[Year]]</f>
        <v>Zarbin MA., Anti-VEGF Agents and the Risk of Arteriothrombotic Events. Asia Pac J Ophthalmol (Phila). 2018</v>
      </c>
    </row>
    <row r="6008" spans="1:29" ht="28.8" x14ac:dyDescent="0.3">
      <c r="A6008">
        <v>10264</v>
      </c>
      <c r="B6008" t="s">
        <v>12766</v>
      </c>
      <c r="C6008" t="s">
        <v>22933</v>
      </c>
      <c r="D6008" t="s">
        <v>33218</v>
      </c>
      <c r="E6008" t="s">
        <v>34487</v>
      </c>
      <c r="F6008" s="10"/>
      <c r="G6008">
        <v>2017</v>
      </c>
      <c r="J6008">
        <v>0.53490542329273294</v>
      </c>
      <c r="L6008" t="s">
        <v>44517</v>
      </c>
      <c r="M6008">
        <v>27412098</v>
      </c>
      <c r="Q6008" s="10"/>
      <c r="R6008" s="11">
        <f t="shared" si="186"/>
        <v>0</v>
      </c>
      <c r="U6008" s="11">
        <f t="shared" si="187"/>
        <v>0</v>
      </c>
      <c r="Y6008" s="11">
        <f>IF(SUM(Tableau1[[#This Row],[Other access]:[Sci-hub access]])&gt;=1,1,0)</f>
        <v>0</v>
      </c>
      <c r="Z6008" s="12">
        <f>IF(OR(Tableau1[[#This Row],[Access R1 + S1+ T1 ]]&gt;=1,Tableau1[[#This Row],[Access V1 +W1 + X1]]&gt;=1),1,0)</f>
        <v>0</v>
      </c>
      <c r="AB6008" s="10" t="str">
        <f>Tableau1[[#This Row],[DOI]]</f>
        <v>doi: 10.1111/ajt.13926</v>
      </c>
      <c r="AC6008" s="13" t="str">
        <f>Tableau1[[#This Row],[Authors]]&amp;", "&amp;Tableau1[[#This Row],[Title]]&amp;" "&amp;Tableau1[[#This Row],[Journal]]&amp;". "&amp;Tableau1[[#This Row],[Year]]</f>
        <v>Hopkinson CL, Romano V, Kaye RA, Steger B, Stewart RM, Tsagkataki M, Jones MN, Larkin DF, Kaye SB; National Health Service Blood Transplant Ocular Tissue Advisory Group and Contributing Ophthalmologists (OTAG Study 20).., The Influence of Donor and Recipient Gender Incompatibility on Corneal Transplant Rejection and Failure. Am J Transplant. 2017</v>
      </c>
    </row>
    <row r="6009" spans="1:29" x14ac:dyDescent="0.3">
      <c r="A6009">
        <v>7253</v>
      </c>
      <c r="B6009" t="s">
        <v>10081</v>
      </c>
      <c r="C6009" t="s">
        <v>20283</v>
      </c>
      <c r="D6009" t="s">
        <v>30515</v>
      </c>
      <c r="E6009" t="s">
        <v>3217</v>
      </c>
      <c r="F6009" s="10"/>
      <c r="G6009">
        <v>2017</v>
      </c>
      <c r="J6009">
        <v>0.53496733954846554</v>
      </c>
      <c r="L6009" t="s">
        <v>41609</v>
      </c>
      <c r="M6009">
        <v>28113862</v>
      </c>
      <c r="Q6009" s="10"/>
      <c r="R6009" s="11">
        <f t="shared" si="186"/>
        <v>0</v>
      </c>
      <c r="U6009" s="11">
        <f t="shared" si="187"/>
        <v>0</v>
      </c>
      <c r="Y6009" s="11">
        <f>IF(SUM(Tableau1[[#This Row],[Other access]:[Sci-hub access]])&gt;=1,1,0)</f>
        <v>0</v>
      </c>
      <c r="Z6009" s="12">
        <f>IF(OR(Tableau1[[#This Row],[Access R1 + S1+ T1 ]]&gt;=1,Tableau1[[#This Row],[Access V1 +W1 + X1]]&gt;=1),1,0)</f>
        <v>0</v>
      </c>
      <c r="AB6009" s="10" t="str">
        <f>Tableau1[[#This Row],[DOI]]</f>
        <v>doi: 10.1109/TNSRE.2016.2546062</v>
      </c>
      <c r="AC6009" s="13" t="str">
        <f>Tableau1[[#This Row],[Authors]]&amp;", "&amp;Tableau1[[#This Row],[Title]]&amp;" "&amp;Tableau1[[#This Row],[Journal]]&amp;". "&amp;Tableau1[[#This Row],[Year]]</f>
        <v>Pundlik S, HuaQi Yi, Rui Liu, Peli E, Gang Luo., Magnifying Smartphone Screen Using Google Glass for Low-Vision Users. IEEE Trans Neural Syst Rehabil Eng. 2017</v>
      </c>
    </row>
    <row r="6010" spans="1:29" x14ac:dyDescent="0.3">
      <c r="A6010">
        <v>5112</v>
      </c>
      <c r="B6010" t="s">
        <v>8191</v>
      </c>
      <c r="C6010" t="s">
        <v>18417</v>
      </c>
      <c r="D6010" t="s">
        <v>28621</v>
      </c>
      <c r="E6010" t="s">
        <v>2486</v>
      </c>
      <c r="F6010" s="10"/>
      <c r="G6010">
        <v>2018</v>
      </c>
      <c r="J6010">
        <v>0.53523622423416206</v>
      </c>
      <c r="L6010" t="s">
        <v>39516</v>
      </c>
      <c r="M6010">
        <v>28371427</v>
      </c>
      <c r="Q6010" s="10"/>
      <c r="R6010" s="11">
        <f t="shared" si="186"/>
        <v>0</v>
      </c>
      <c r="U6010" s="11">
        <f t="shared" si="187"/>
        <v>0</v>
      </c>
      <c r="Y6010" s="11">
        <f>IF(SUM(Tableau1[[#This Row],[Other access]:[Sci-hub access]])&gt;=1,1,0)</f>
        <v>0</v>
      </c>
      <c r="Z6010" s="12">
        <f>IF(OR(Tableau1[[#This Row],[Access R1 + S1+ T1 ]]&gt;=1,Tableau1[[#This Row],[Access V1 +W1 + X1]]&gt;=1),1,0)</f>
        <v>0</v>
      </c>
      <c r="AB6010" s="10" t="str">
        <f>Tableau1[[#This Row],[DOI]]</f>
        <v>doi: 10.1111/aos.13439</v>
      </c>
      <c r="AC6010" s="13" t="str">
        <f>Tableau1[[#This Row],[Authors]]&amp;", "&amp;Tableau1[[#This Row],[Title]]&amp;" "&amp;Tableau1[[#This Row],[Journal]]&amp;". "&amp;Tableau1[[#This Row],[Year]]</f>
        <v>Weingessel B, Wahl M, Vécsei-Marlovits PV., Patients' maximum acceptable waiting time for cataract surgery: a comparison at two time-points 7 years apart. Acta Ophthalmol. 2018</v>
      </c>
    </row>
    <row r="6011" spans="1:29" ht="28.8" x14ac:dyDescent="0.3">
      <c r="A6011">
        <v>6192</v>
      </c>
      <c r="B6011" t="s">
        <v>9155</v>
      </c>
      <c r="C6011" t="s">
        <v>19368</v>
      </c>
      <c r="D6011" t="s">
        <v>29586</v>
      </c>
      <c r="E6011" t="s">
        <v>2499</v>
      </c>
      <c r="F6011" s="10"/>
      <c r="G6011">
        <v>2017</v>
      </c>
      <c r="J6011">
        <v>0.53524600774663755</v>
      </c>
      <c r="L6011" t="s">
        <v>40562</v>
      </c>
      <c r="M6011">
        <v>28238189</v>
      </c>
      <c r="Q6011" s="10"/>
      <c r="R6011" s="11">
        <f t="shared" si="186"/>
        <v>0</v>
      </c>
      <c r="U6011" s="11">
        <f t="shared" si="187"/>
        <v>0</v>
      </c>
      <c r="Y6011" s="11">
        <f>IF(SUM(Tableau1[[#This Row],[Other access]:[Sci-hub access]])&gt;=1,1,0)</f>
        <v>0</v>
      </c>
      <c r="Z6011" s="12">
        <f>IF(OR(Tableau1[[#This Row],[Access R1 + S1+ T1 ]]&gt;=1,Tableau1[[#This Row],[Access V1 +W1 + X1]]&gt;=1),1,0)</f>
        <v>0</v>
      </c>
      <c r="AB6011" s="10" t="str">
        <f>Tableau1[[#This Row],[DOI]]</f>
        <v>doi: 10.1007/s00592-017-0971-4</v>
      </c>
      <c r="AC6011" s="13" t="str">
        <f>Tableau1[[#This Row],[Authors]]&amp;", "&amp;Tableau1[[#This Row],[Title]]&amp;" "&amp;Tableau1[[#This Row],[Journal]]&amp;". "&amp;Tableau1[[#This Row],[Year]]</f>
        <v>Picconi F, Parravano M, Ylli D, Pasqualetti P, Coluzzi S, Giordani I, Malandrucco I, Lauro D, Scarinci F, Giorno P, Varano M, Frontoni S., Retinal neurodegeneration in patients with type 1 diabetes mellitus: the role of glycemic variability. Acta Diabetol. 2017</v>
      </c>
    </row>
    <row r="6012" spans="1:29" x14ac:dyDescent="0.3">
      <c r="A6012">
        <v>8457</v>
      </c>
      <c r="B6012" t="s">
        <v>1704</v>
      </c>
      <c r="C6012" t="s">
        <v>554</v>
      </c>
      <c r="D6012" t="s">
        <v>1705</v>
      </c>
      <c r="E6012" t="s">
        <v>2891</v>
      </c>
      <c r="F6012" s="10"/>
      <c r="G6012">
        <v>2017</v>
      </c>
      <c r="J6012">
        <v>0.53551965215547714</v>
      </c>
      <c r="L6012" t="s">
        <v>42796</v>
      </c>
      <c r="M6012">
        <v>27913110</v>
      </c>
      <c r="Q6012" s="10"/>
      <c r="R6012" s="11">
        <f t="shared" si="186"/>
        <v>0</v>
      </c>
      <c r="U6012" s="11">
        <f t="shared" si="187"/>
        <v>0</v>
      </c>
      <c r="Y6012" s="11">
        <f>IF(SUM(Tableau1[[#This Row],[Other access]:[Sci-hub access]])&gt;=1,1,0)</f>
        <v>0</v>
      </c>
      <c r="Z6012" s="12">
        <f>IF(OR(Tableau1[[#This Row],[Access R1 + S1+ T1 ]]&gt;=1,Tableau1[[#This Row],[Access V1 +W1 + X1]]&gt;=1),1,0)</f>
        <v>0</v>
      </c>
      <c r="AB6012" s="10" t="str">
        <f>Tableau1[[#This Row],[DOI]]</f>
        <v>doi: 10.1016/j.jcjd.2016.08.228</v>
      </c>
      <c r="AC6012" s="13" t="str">
        <f>Tableau1[[#This Row],[Authors]]&amp;", "&amp;Tableau1[[#This Row],[Title]]&amp;" "&amp;Tableau1[[#This Row],[Journal]]&amp;". "&amp;Tableau1[[#This Row],[Year]]</f>
        <v>Behl T, Kotwani A., Downregulated Brain-Derived Neurotrophic Factor-Induced Oxidative Stress in the Pathophysiology of Diabetic Retinopathy. Can J Diabetes. 2017</v>
      </c>
    </row>
    <row r="6013" spans="1:29" x14ac:dyDescent="0.3">
      <c r="A6013">
        <v>3749</v>
      </c>
      <c r="B6013" t="s">
        <v>6918</v>
      </c>
      <c r="C6013" t="s">
        <v>17158</v>
      </c>
      <c r="D6013" t="s">
        <v>27342</v>
      </c>
      <c r="E6013" t="s">
        <v>2465</v>
      </c>
      <c r="F6013" s="10"/>
      <c r="G6013">
        <v>2017</v>
      </c>
      <c r="J6013">
        <v>0.53564975027438699</v>
      </c>
      <c r="L6013" t="s">
        <v>38193</v>
      </c>
      <c r="M6013">
        <v>28538403</v>
      </c>
      <c r="Q6013" s="10"/>
      <c r="R6013" s="11">
        <f t="shared" si="186"/>
        <v>0</v>
      </c>
      <c r="U6013" s="11">
        <f t="shared" si="187"/>
        <v>0</v>
      </c>
      <c r="Y6013" s="11">
        <f>IF(SUM(Tableau1[[#This Row],[Other access]:[Sci-hub access]])&gt;=1,1,0)</f>
        <v>0</v>
      </c>
      <c r="Z6013" s="12">
        <f>IF(OR(Tableau1[[#This Row],[Access R1 + S1+ T1 ]]&gt;=1,Tableau1[[#This Row],[Access V1 +W1 + X1]]&gt;=1),1,0)</f>
        <v>0</v>
      </c>
      <c r="AB6013" s="10" t="str">
        <f>Tableau1[[#This Row],[DOI]]</f>
        <v>doi: 10.1097/MD.0000000000006981</v>
      </c>
      <c r="AC6013" s="13" t="str">
        <f>Tableau1[[#This Row],[Authors]]&amp;", "&amp;Tableau1[[#This Row],[Title]]&amp;" "&amp;Tableau1[[#This Row],[Journal]]&amp;". "&amp;Tableau1[[#This Row],[Year]]</f>
        <v>Jiang Y, Zang M, Li S., Serum PLR and LMR in Behçet's disease: Can they show the disease activity? Medicine (Baltimore). 2017</v>
      </c>
    </row>
    <row r="6014" spans="1:29" ht="28.8" x14ac:dyDescent="0.3">
      <c r="A6014">
        <v>7962</v>
      </c>
      <c r="B6014" t="s">
        <v>10698</v>
      </c>
      <c r="C6014" t="s">
        <v>20894</v>
      </c>
      <c r="D6014" t="s">
        <v>31136</v>
      </c>
      <c r="E6014" t="s">
        <v>2450</v>
      </c>
      <c r="F6014" s="10"/>
      <c r="G6014">
        <v>2017</v>
      </c>
      <c r="J6014">
        <v>0.5356774015496174</v>
      </c>
      <c r="L6014" t="s">
        <v>42309</v>
      </c>
      <c r="M6014">
        <v>28017209</v>
      </c>
      <c r="Q6014" s="10"/>
      <c r="R6014" s="11">
        <f t="shared" si="186"/>
        <v>0</v>
      </c>
      <c r="U6014" s="11">
        <f t="shared" si="187"/>
        <v>0</v>
      </c>
      <c r="Y6014" s="11">
        <f>IF(SUM(Tableau1[[#This Row],[Other access]:[Sci-hub access]])&gt;=1,1,0)</f>
        <v>0</v>
      </c>
      <c r="Z6014" s="12">
        <f>IF(OR(Tableau1[[#This Row],[Access R1 + S1+ T1 ]]&gt;=1,Tableau1[[#This Row],[Access V1 +W1 + X1]]&gt;=1),1,0)</f>
        <v>0</v>
      </c>
      <c r="AB6014" s="10" t="str">
        <f>Tableau1[[#This Row],[DOI]]</f>
        <v>doi: 10.1016/j.jns.2016.11.012</v>
      </c>
      <c r="AC6014" s="13" t="str">
        <f>Tableau1[[#This Row],[Authors]]&amp;", "&amp;Tableau1[[#This Row],[Title]]&amp;" "&amp;Tableau1[[#This Row],[Journal]]&amp;". "&amp;Tableau1[[#This Row],[Year]]</f>
        <v>Beh SC, Kildebeck E, Narayan R, Desena A, Schell D, Rowe ES, Rowe V, Burns D, Whitworth L, Frohman TC, Greenberg B, Frohman EM., High-dose methotrexate with leucovorin rescue: For monumentally severe CNS inflammatory syndromes. J Neurol Sci. 2017</v>
      </c>
    </row>
    <row r="6015" spans="1:29" ht="28.8" x14ac:dyDescent="0.3">
      <c r="A6015">
        <v>10188</v>
      </c>
      <c r="B6015" t="s">
        <v>12693</v>
      </c>
      <c r="C6015" t="s">
        <v>22863</v>
      </c>
      <c r="D6015" t="s">
        <v>33145</v>
      </c>
      <c r="E6015" t="s">
        <v>34382</v>
      </c>
      <c r="F6015" s="10"/>
      <c r="G6015">
        <v>2017</v>
      </c>
      <c r="J6015">
        <v>0.53593143076429983</v>
      </c>
      <c r="L6015" t="s">
        <v>44443</v>
      </c>
      <c r="M6015">
        <v>27430124</v>
      </c>
      <c r="Q6015" s="10"/>
      <c r="R6015" s="11">
        <f t="shared" si="186"/>
        <v>0</v>
      </c>
      <c r="U6015" s="11">
        <f t="shared" si="187"/>
        <v>0</v>
      </c>
      <c r="Y6015" s="11">
        <f>IF(SUM(Tableau1[[#This Row],[Other access]:[Sci-hub access]])&gt;=1,1,0)</f>
        <v>0</v>
      </c>
      <c r="Z6015" s="12">
        <f>IF(OR(Tableau1[[#This Row],[Access R1 + S1+ T1 ]]&gt;=1,Tableau1[[#This Row],[Access V1 +W1 + X1]]&gt;=1),1,0)</f>
        <v>0</v>
      </c>
      <c r="AB6015" s="10" t="str">
        <f>Tableau1[[#This Row],[DOI]]</f>
        <v>doi: 10.1111/all.12986</v>
      </c>
      <c r="AC6015" s="13" t="str">
        <f>Tableau1[[#This Row],[Authors]]&amp;", "&amp;Tableau1[[#This Row],[Title]]&amp;" "&amp;Tableau1[[#This Row],[Journal]]&amp;". "&amp;Tableau1[[#This Row],[Year]]</f>
        <v>Fauquert JL, Jedrzejczak-Czechowicz M, Rondon C, Calder V, Silva D, Kvenshagen BK, Callebaut I, Allegri P, Santos N, Doan S, Perez Formigo D, Chiambaretta F, Delgado L, Leonardi A; Interest Group on Ocular Allergy (IGOA) from the European Academy of Allergy and Clinical Immunology.., Conjunctival allergen provocation test : guidelines for daily practice. Allergy. 2017</v>
      </c>
    </row>
    <row r="6016" spans="1:29" x14ac:dyDescent="0.3">
      <c r="A6016">
        <v>10155</v>
      </c>
      <c r="B6016" t="s">
        <v>12664</v>
      </c>
      <c r="C6016" t="s">
        <v>22832</v>
      </c>
      <c r="D6016" t="s">
        <v>33114</v>
      </c>
      <c r="E6016" t="s">
        <v>2525</v>
      </c>
      <c r="F6016" s="10"/>
      <c r="G6016">
        <v>2017</v>
      </c>
      <c r="J6016">
        <v>0.5360868571995262</v>
      </c>
      <c r="L6016" t="s">
        <v>44410</v>
      </c>
      <c r="M6016">
        <v>27449314</v>
      </c>
      <c r="Q6016" s="10"/>
      <c r="R6016" s="11">
        <f t="shared" si="186"/>
        <v>0</v>
      </c>
      <c r="U6016" s="11">
        <f t="shared" si="187"/>
        <v>0</v>
      </c>
      <c r="Y6016" s="11">
        <f>IF(SUM(Tableau1[[#This Row],[Other access]:[Sci-hub access]])&gt;=1,1,0)</f>
        <v>0</v>
      </c>
      <c r="Z6016" s="12">
        <f>IF(OR(Tableau1[[#This Row],[Access R1 + S1+ T1 ]]&gt;=1,Tableau1[[#This Row],[Access V1 +W1 + X1]]&gt;=1),1,0)</f>
        <v>0</v>
      </c>
      <c r="AB6016" s="10" t="str">
        <f>Tableau1[[#This Row],[DOI]]</f>
        <v>doi: 10.1111/ceo.12804</v>
      </c>
      <c r="AC6016" s="13" t="str">
        <f>Tableau1[[#This Row],[Authors]]&amp;", "&amp;Tableau1[[#This Row],[Title]]&amp;" "&amp;Tableau1[[#This Row],[Journal]]&amp;". "&amp;Tableau1[[#This Row],[Year]]</f>
        <v>Finger RP, Xie J, Fotis K, Parikh S, Cummins R, Mitchell P, Guymer RH., Disparities in access to anti-vascular endothelial growth factor treatment for neovascular age-related macular degeneration. Clin Exp Ophthalmol. 2017</v>
      </c>
    </row>
    <row r="6017" spans="1:29" x14ac:dyDescent="0.3">
      <c r="A6017">
        <v>6228</v>
      </c>
      <c r="B6017" t="s">
        <v>9189</v>
      </c>
      <c r="C6017" t="s">
        <v>19402</v>
      </c>
      <c r="D6017" t="s">
        <v>29620</v>
      </c>
      <c r="E6017" t="s">
        <v>2496</v>
      </c>
      <c r="F6017" s="10"/>
      <c r="G6017">
        <v>2017</v>
      </c>
      <c r="J6017">
        <v>0.53612846753181986</v>
      </c>
      <c r="L6017" t="s">
        <v>40598</v>
      </c>
      <c r="M6017">
        <v>28237143</v>
      </c>
      <c r="Q6017" s="10"/>
      <c r="R6017" s="11">
        <f t="shared" si="186"/>
        <v>0</v>
      </c>
      <c r="U6017" s="11">
        <f t="shared" si="187"/>
        <v>0</v>
      </c>
      <c r="Y6017" s="11">
        <f>IF(SUM(Tableau1[[#This Row],[Other access]:[Sci-hub access]])&gt;=1,1,0)</f>
        <v>0</v>
      </c>
      <c r="Z6017" s="12">
        <f>IF(OR(Tableau1[[#This Row],[Access R1 + S1+ T1 ]]&gt;=1,Tableau1[[#This Row],[Access V1 +W1 + X1]]&gt;=1),1,0)</f>
        <v>0</v>
      </c>
      <c r="AB6017" s="10" t="str">
        <f>Tableau1[[#This Row],[DOI]]</f>
        <v>doi: 10.1016/j.jcjo.2016.07.025</v>
      </c>
      <c r="AC6017" s="13" t="str">
        <f>Tableau1[[#This Row],[Authors]]&amp;", "&amp;Tableau1[[#This Row],[Title]]&amp;" "&amp;Tableau1[[#This Row],[Journal]]&amp;". "&amp;Tableau1[[#This Row],[Year]]</f>
        <v>Çerman E, Akkaya Turhan S, Eraslan M, Kahraman Koytak P, Kilinç Ö, Tanrıdağ T., Topiramate and accommodation: Does topiramate cause accommodative dysfunction? Can J Ophthalmol. 2017</v>
      </c>
    </row>
    <row r="6018" spans="1:29" x14ac:dyDescent="0.3">
      <c r="A6018">
        <v>10892</v>
      </c>
      <c r="B6018" t="s">
        <v>13333</v>
      </c>
      <c r="C6018" t="s">
        <v>23495</v>
      </c>
      <c r="D6018" t="s">
        <v>33787</v>
      </c>
      <c r="E6018" t="s">
        <v>2447</v>
      </c>
      <c r="F6018" s="10"/>
      <c r="G6018">
        <v>2017</v>
      </c>
      <c r="J6018">
        <v>0.53618152902518346</v>
      </c>
      <c r="L6018" t="s">
        <v>45135</v>
      </c>
      <c r="M6018">
        <v>26882061</v>
      </c>
      <c r="Q6018" s="10"/>
      <c r="R6018" s="11">
        <f t="shared" ref="R6018:R6081" si="188">IF(SUM(N6018:Q6018)&gt;0,1,0)</f>
        <v>0</v>
      </c>
      <c r="U6018" s="11">
        <f t="shared" ref="U6018:U6081" si="189">IF(SUM(R6018,T6018)&gt;0,1,0)</f>
        <v>0</v>
      </c>
      <c r="Y6018" s="11">
        <f>IF(SUM(Tableau1[[#This Row],[Other access]:[Sci-hub access]])&gt;=1,1,0)</f>
        <v>0</v>
      </c>
      <c r="Z6018" s="12">
        <f>IF(OR(Tableau1[[#This Row],[Access R1 + S1+ T1 ]]&gt;=1,Tableau1[[#This Row],[Access V1 +W1 + X1]]&gt;=1),1,0)</f>
        <v>0</v>
      </c>
      <c r="AB6018" s="10" t="str">
        <f>Tableau1[[#This Row],[DOI]]</f>
        <v>doi: 10.1097/IOP.0000000000000663</v>
      </c>
      <c r="AC6018" s="13" t="str">
        <f>Tableau1[[#This Row],[Authors]]&amp;", "&amp;Tableau1[[#This Row],[Title]]&amp;" "&amp;Tableau1[[#This Row],[Journal]]&amp;". "&amp;Tableau1[[#This Row],[Year]]</f>
        <v>Garcia GA, Ngai P, Vemuri S, Tao JP., Upper Eyelid and Pupillary Effects of Topical Dilute Epinephrine. Ophthal Plast Reconstr Surg. 2017</v>
      </c>
    </row>
    <row r="6019" spans="1:29" x14ac:dyDescent="0.3">
      <c r="A6019">
        <v>7137</v>
      </c>
      <c r="B6019" t="s">
        <v>9983</v>
      </c>
      <c r="C6019" t="s">
        <v>20186</v>
      </c>
      <c r="D6019" t="s">
        <v>30417</v>
      </c>
      <c r="E6019" t="s">
        <v>2458</v>
      </c>
      <c r="F6019" s="10"/>
      <c r="G6019">
        <v>2017</v>
      </c>
      <c r="J6019">
        <v>0.53622460582554687</v>
      </c>
      <c r="L6019" t="s">
        <v>41493</v>
      </c>
      <c r="M6019">
        <v>28125759</v>
      </c>
      <c r="Q6019" s="10"/>
      <c r="R6019" s="11">
        <f t="shared" si="188"/>
        <v>0</v>
      </c>
      <c r="U6019" s="11">
        <f t="shared" si="189"/>
        <v>0</v>
      </c>
      <c r="Y6019" s="11">
        <f>IF(SUM(Tableau1[[#This Row],[Other access]:[Sci-hub access]])&gt;=1,1,0)</f>
        <v>0</v>
      </c>
      <c r="Z6019" s="12">
        <f>IF(OR(Tableau1[[#This Row],[Access R1 + S1+ T1 ]]&gt;=1,Tableau1[[#This Row],[Access V1 +W1 + X1]]&gt;=1),1,0)</f>
        <v>0</v>
      </c>
      <c r="AB6019" s="10" t="str">
        <f>Tableau1[[#This Row],[DOI]]</f>
        <v>doi: 10.1001/jamaophthalmol.2016.5544</v>
      </c>
      <c r="AC6019" s="13" t="str">
        <f>Tableau1[[#This Row],[Authors]]&amp;", "&amp;Tableau1[[#This Row],[Title]]&amp;" "&amp;Tableau1[[#This Row],[Journal]]&amp;". "&amp;Tableau1[[#This Row],[Year]]</f>
        <v>Shields CL, Sioufi K, Alset AE, Boal NS, Casey MG, Knapp AN, Sugarman JA, Schoen MA, Gordon PS, Say EA, Shields JA., Clinical Features Differentiating Benign From Malignant Conjunctival Tumors in Children. JAMA Ophthalmol. 2017</v>
      </c>
    </row>
    <row r="6020" spans="1:29" x14ac:dyDescent="0.3">
      <c r="A6020">
        <v>6734</v>
      </c>
      <c r="B6020" t="s">
        <v>9629</v>
      </c>
      <c r="C6020" t="s">
        <v>19833</v>
      </c>
      <c r="D6020" t="s">
        <v>30062</v>
      </c>
      <c r="E6020" t="s">
        <v>2468</v>
      </c>
      <c r="F6020" s="10"/>
      <c r="G6020">
        <v>2017</v>
      </c>
      <c r="J6020">
        <v>0.53624811010268847</v>
      </c>
      <c r="L6020" t="s">
        <v>41095</v>
      </c>
      <c r="M6020">
        <v>28169917</v>
      </c>
      <c r="Q6020" s="10"/>
      <c r="R6020" s="11">
        <f t="shared" si="188"/>
        <v>0</v>
      </c>
      <c r="U6020" s="11">
        <f t="shared" si="189"/>
        <v>0</v>
      </c>
      <c r="Y6020" s="11">
        <f>IF(SUM(Tableau1[[#This Row],[Other access]:[Sci-hub access]])&gt;=1,1,0)</f>
        <v>0</v>
      </c>
      <c r="Z6020" s="12">
        <f>IF(OR(Tableau1[[#This Row],[Access R1 + S1+ T1 ]]&gt;=1,Tableau1[[#This Row],[Access V1 +W1 + X1]]&gt;=1),1,0)</f>
        <v>0</v>
      </c>
      <c r="AB6020" s="10" t="str">
        <f>Tableau1[[#This Row],[DOI]]</f>
        <v>doi: 10.1097/IJG.0000000000000627</v>
      </c>
      <c r="AC6020" s="13" t="str">
        <f>Tableau1[[#This Row],[Authors]]&amp;", "&amp;Tableau1[[#This Row],[Title]]&amp;" "&amp;Tableau1[[#This Row],[Journal]]&amp;". "&amp;Tableau1[[#This Row],[Year]]</f>
        <v>Wang J, Harris A, Prendes MA, Alshawa L, Gross JC, Wentz SM, Rao AB, Kim NJ, Synder A, Siesky B., Targeting Transforming Growth Factor-β Signaling in Primary Open-Angle Glaucoma. J Glaucoma. 2017</v>
      </c>
    </row>
    <row r="6021" spans="1:29" x14ac:dyDescent="0.3">
      <c r="A6021">
        <v>9491</v>
      </c>
      <c r="B6021" t="s">
        <v>12056</v>
      </c>
      <c r="C6021" t="s">
        <v>22231</v>
      </c>
      <c r="D6021" t="s">
        <v>32502</v>
      </c>
      <c r="E6021" t="s">
        <v>2490</v>
      </c>
      <c r="F6021" s="10"/>
      <c r="G6021">
        <v>2017</v>
      </c>
      <c r="J6021">
        <v>0.53626704452213225</v>
      </c>
      <c r="L6021" t="s">
        <v>43774</v>
      </c>
      <c r="M6021">
        <v>27670621</v>
      </c>
      <c r="Q6021" s="10"/>
      <c r="R6021" s="11">
        <f t="shared" si="188"/>
        <v>0</v>
      </c>
      <c r="U6021" s="11">
        <f t="shared" si="189"/>
        <v>0</v>
      </c>
      <c r="Y6021" s="11">
        <f>IF(SUM(Tableau1[[#This Row],[Other access]:[Sci-hub access]])&gt;=1,1,0)</f>
        <v>0</v>
      </c>
      <c r="Z6021" s="12">
        <f>IF(OR(Tableau1[[#This Row],[Access R1 + S1+ T1 ]]&gt;=1,Tableau1[[#This Row],[Access V1 +W1 + X1]]&gt;=1),1,0)</f>
        <v>0</v>
      </c>
      <c r="AB6021" s="10" t="str">
        <f>Tableau1[[#This Row],[DOI]]</f>
        <v>doi: 10.1016/j.ajo.2016.09.021</v>
      </c>
      <c r="AC6021" s="13" t="str">
        <f>Tableau1[[#This Row],[Authors]]&amp;", "&amp;Tableau1[[#This Row],[Title]]&amp;" "&amp;Tableau1[[#This Row],[Journal]]&amp;". "&amp;Tableau1[[#This Row],[Year]]</f>
        <v>Chee SP, Wong MH, Jap A., Management of Severely Subluxated Cataracts Using Femtosecond Laser-Assisted Cataract Surgery. Am J Ophthalmol. 2017</v>
      </c>
    </row>
    <row r="6022" spans="1:29" x14ac:dyDescent="0.3">
      <c r="A6022">
        <v>8155</v>
      </c>
      <c r="B6022" t="s">
        <v>10868</v>
      </c>
      <c r="C6022" t="s">
        <v>21056</v>
      </c>
      <c r="D6022" t="s">
        <v>31306</v>
      </c>
      <c r="E6022" t="s">
        <v>34410</v>
      </c>
      <c r="F6022" s="10"/>
      <c r="G6022">
        <v>2017</v>
      </c>
      <c r="J6022">
        <v>0.53632954113430509</v>
      </c>
      <c r="L6022" t="s">
        <v>42502</v>
      </c>
      <c r="M6022">
        <v>27987211</v>
      </c>
      <c r="Q6022" s="10"/>
      <c r="R6022" s="11">
        <f t="shared" si="188"/>
        <v>0</v>
      </c>
      <c r="U6022" s="11">
        <f t="shared" si="189"/>
        <v>0</v>
      </c>
      <c r="Y6022" s="11">
        <f>IF(SUM(Tableau1[[#This Row],[Other access]:[Sci-hub access]])&gt;=1,1,0)</f>
        <v>0</v>
      </c>
      <c r="Z6022" s="12">
        <f>IF(OR(Tableau1[[#This Row],[Access R1 + S1+ T1 ]]&gt;=1,Tableau1[[#This Row],[Access V1 +W1 + X1]]&gt;=1),1,0)</f>
        <v>0</v>
      </c>
      <c r="AB6022" s="10" t="str">
        <f>Tableau1[[#This Row],[DOI]]</f>
        <v>doi: 10.1111/bph.13693</v>
      </c>
      <c r="AC6022" s="13" t="str">
        <f>Tableau1[[#This Row],[Authors]]&amp;", "&amp;Tableau1[[#This Row],[Title]]&amp;" "&amp;Tableau1[[#This Row],[Journal]]&amp;". "&amp;Tableau1[[#This Row],[Year]]</f>
        <v>Place RF, Krieger CC, Neumann S, Gershengorn MC., Inhibiting thyrotropin/insulin-like growth factor 1 receptor crosstalk to treat Graves' ophthalmopathy: studies in orbital fibroblasts in vitro. Br J Pharmacol. 2017</v>
      </c>
    </row>
    <row r="6023" spans="1:29" x14ac:dyDescent="0.3">
      <c r="A6023">
        <v>2853</v>
      </c>
      <c r="B6023" t="s">
        <v>6054</v>
      </c>
      <c r="C6023" t="s">
        <v>16300</v>
      </c>
      <c r="D6023" t="s">
        <v>26478</v>
      </c>
      <c r="E6023" t="s">
        <v>2462</v>
      </c>
      <c r="F6023" s="10"/>
      <c r="G6023">
        <v>2017</v>
      </c>
      <c r="J6023">
        <v>0.53654474978414768</v>
      </c>
      <c r="L6023" t="s">
        <v>37312</v>
      </c>
      <c r="M6023">
        <v>28673264</v>
      </c>
      <c r="Q6023" s="10"/>
      <c r="R6023" s="11">
        <f t="shared" si="188"/>
        <v>0</v>
      </c>
      <c r="U6023" s="11">
        <f t="shared" si="189"/>
        <v>0</v>
      </c>
      <c r="Y6023" s="11">
        <f>IF(SUM(Tableau1[[#This Row],[Other access]:[Sci-hub access]])&gt;=1,1,0)</f>
        <v>0</v>
      </c>
      <c r="Z6023" s="12">
        <f>IF(OR(Tableau1[[#This Row],[Access R1 + S1+ T1 ]]&gt;=1,Tableau1[[#This Row],[Access V1 +W1 + X1]]&gt;=1),1,0)</f>
        <v>0</v>
      </c>
      <c r="AB6023" s="10" t="str">
        <f>Tableau1[[#This Row],[DOI]]</f>
        <v>doi: 10.1186/s12886-017-0508-1</v>
      </c>
      <c r="AC6023" s="13" t="str">
        <f>Tableau1[[#This Row],[Authors]]&amp;", "&amp;Tableau1[[#This Row],[Title]]&amp;" "&amp;Tableau1[[#This Row],[Journal]]&amp;". "&amp;Tableau1[[#This Row],[Year]]</f>
        <v>Zhang Y, Jin G, Cao Q, Lin J, Lin J, Wang Y, Poh SE, Young CA, Zheng D., Distribution of axial length in Chinese congenital ectopia lentis patients: a retrospective study. BMC Ophthalmol. 2017</v>
      </c>
    </row>
    <row r="6024" spans="1:29" ht="28.8" x14ac:dyDescent="0.3">
      <c r="A6024">
        <v>3280</v>
      </c>
      <c r="B6024" t="s">
        <v>6463</v>
      </c>
      <c r="C6024" t="s">
        <v>16706</v>
      </c>
      <c r="D6024" t="s">
        <v>26887</v>
      </c>
      <c r="E6024" t="s">
        <v>2583</v>
      </c>
      <c r="F6024" s="10"/>
      <c r="G6024">
        <v>2017</v>
      </c>
      <c r="J6024">
        <v>0.5365663484791019</v>
      </c>
      <c r="L6024" t="s">
        <v>37733</v>
      </c>
      <c r="M6024">
        <v>28608143</v>
      </c>
      <c r="Q6024" s="10"/>
      <c r="R6024" s="11">
        <f t="shared" si="188"/>
        <v>0</v>
      </c>
      <c r="U6024" s="11">
        <f t="shared" si="189"/>
        <v>0</v>
      </c>
      <c r="Y6024" s="11">
        <f>IF(SUM(Tableau1[[#This Row],[Other access]:[Sci-hub access]])&gt;=1,1,0)</f>
        <v>0</v>
      </c>
      <c r="Z6024" s="12">
        <f>IF(OR(Tableau1[[#This Row],[Access R1 + S1+ T1 ]]&gt;=1,Tableau1[[#This Row],[Access V1 +W1 + X1]]&gt;=1),1,0)</f>
        <v>0</v>
      </c>
      <c r="AB6024" s="10" t="str">
        <f>Tableau1[[#This Row],[DOI]]</f>
        <v>doi: 10.1007/s12325-017-0541-8</v>
      </c>
      <c r="AC6024" s="13" t="str">
        <f>Tableau1[[#This Row],[Authors]]&amp;", "&amp;Tableau1[[#This Row],[Title]]&amp;" "&amp;Tableau1[[#This Row],[Journal]]&amp;". "&amp;Tableau1[[#This Row],[Year]]</f>
        <v>Viswanathan A, Spera C, Mullins A, Covert D, Banhazi J, McDwyer P, Hudson E, Ferreira A., Resource Utilization Among Glaucoma Patients in the UK Treated with Beta-Blocker and Non-Beta-Blocker Adjunctive Therapy: A Retrospective Cohort Analysis. Adv Ther. 2017</v>
      </c>
    </row>
    <row r="6025" spans="1:29" x14ac:dyDescent="0.3">
      <c r="A6025">
        <v>2567</v>
      </c>
      <c r="B6025" t="s">
        <v>5786</v>
      </c>
      <c r="C6025" t="s">
        <v>16032</v>
      </c>
      <c r="D6025" t="s">
        <v>26209</v>
      </c>
      <c r="E6025" t="s">
        <v>2583</v>
      </c>
      <c r="F6025" s="10"/>
      <c r="G6025">
        <v>2017</v>
      </c>
      <c r="J6025">
        <v>0.53658973146486066</v>
      </c>
      <c r="L6025" t="s">
        <v>37030</v>
      </c>
      <c r="M6025">
        <v>28726170</v>
      </c>
      <c r="Q6025" s="10"/>
      <c r="R6025" s="11">
        <f t="shared" si="188"/>
        <v>0</v>
      </c>
      <c r="U6025" s="11">
        <f t="shared" si="189"/>
        <v>0</v>
      </c>
      <c r="Y6025" s="11">
        <f>IF(SUM(Tableau1[[#This Row],[Other access]:[Sci-hub access]])&gt;=1,1,0)</f>
        <v>0</v>
      </c>
      <c r="Z6025" s="12">
        <f>IF(OR(Tableau1[[#This Row],[Access R1 + S1+ T1 ]]&gt;=1,Tableau1[[#This Row],[Access V1 +W1 + X1]]&gt;=1),1,0)</f>
        <v>0</v>
      </c>
      <c r="AB6025" s="10" t="str">
        <f>Tableau1[[#This Row],[DOI]]</f>
        <v>doi: 10.1007/s12325-017-0593-9</v>
      </c>
      <c r="AC6025" s="13" t="str">
        <f>Tableau1[[#This Row],[Authors]]&amp;", "&amp;Tableau1[[#This Row],[Title]]&amp;" "&amp;Tableau1[[#This Row],[Journal]]&amp;". "&amp;Tableau1[[#This Row],[Year]]</f>
        <v>Fajgenbaum M, Ansari E., Prescribing Trends in a Glaucoma Clinic and Adherence to EGS Guidelines: A Retrospective, Non-Interventional, Single-Center UK Study. Adv Ther. 2017</v>
      </c>
    </row>
    <row r="6026" spans="1:29" x14ac:dyDescent="0.3">
      <c r="A6026">
        <v>2984</v>
      </c>
      <c r="B6026" t="s">
        <v>6179</v>
      </c>
      <c r="C6026" t="s">
        <v>16424</v>
      </c>
      <c r="D6026" t="s">
        <v>26603</v>
      </c>
      <c r="E6026" t="s">
        <v>2438</v>
      </c>
      <c r="F6026" s="10"/>
      <c r="G6026">
        <v>2018</v>
      </c>
      <c r="J6026">
        <v>0.53665610833251409</v>
      </c>
      <c r="L6026" t="s">
        <v>37439</v>
      </c>
      <c r="M6026">
        <v>28655730</v>
      </c>
      <c r="Q6026" s="10"/>
      <c r="R6026" s="11">
        <f t="shared" si="188"/>
        <v>0</v>
      </c>
      <c r="U6026" s="11">
        <f t="shared" si="189"/>
        <v>0</v>
      </c>
      <c r="Y6026" s="11">
        <f>IF(SUM(Tableau1[[#This Row],[Other access]:[Sci-hub access]])&gt;=1,1,0)</f>
        <v>0</v>
      </c>
      <c r="Z6026" s="12">
        <f>IF(OR(Tableau1[[#This Row],[Access R1 + S1+ T1 ]]&gt;=1,Tableau1[[#This Row],[Access V1 +W1 + X1]]&gt;=1),1,0)</f>
        <v>0</v>
      </c>
      <c r="AB6026" s="10" t="str">
        <f>Tableau1[[#This Row],[DOI]]</f>
        <v>doi: 10.1136/bjophthalmol-2016-310078</v>
      </c>
      <c r="AC6026" s="13" t="str">
        <f>Tableau1[[#This Row],[Authors]]&amp;", "&amp;Tableau1[[#This Row],[Title]]&amp;" "&amp;Tableau1[[#This Row],[Journal]]&amp;". "&amp;Tableau1[[#This Row],[Year]]</f>
        <v>Pizzi LT, Waisbourd M, Hark L, Sembhi H, Lee P, Crews JE, Saaddine JB, Steele D, Katz LJ., Costs of a community-based glaucoma detection programme: analysis of the Philadelphia Glaucoma Detection and Treatment Project. Br J Ophthalmol. 2018</v>
      </c>
    </row>
    <row r="6027" spans="1:29" x14ac:dyDescent="0.3">
      <c r="A6027">
        <v>2439</v>
      </c>
      <c r="B6027" t="s">
        <v>5662</v>
      </c>
      <c r="C6027" t="s">
        <v>15908</v>
      </c>
      <c r="D6027" t="s">
        <v>26085</v>
      </c>
      <c r="E6027" t="s">
        <v>2447</v>
      </c>
      <c r="F6027" s="10"/>
      <c r="G6027">
        <v>2018</v>
      </c>
      <c r="J6027">
        <v>0.53682082353547522</v>
      </c>
      <c r="L6027" t="s">
        <v>36904</v>
      </c>
      <c r="M6027">
        <v>28746251</v>
      </c>
      <c r="Q6027" s="10"/>
      <c r="R6027" s="11">
        <f t="shared" si="188"/>
        <v>0</v>
      </c>
      <c r="U6027" s="11">
        <f t="shared" si="189"/>
        <v>0</v>
      </c>
      <c r="Y6027" s="11">
        <f>IF(SUM(Tableau1[[#This Row],[Other access]:[Sci-hub access]])&gt;=1,1,0)</f>
        <v>0</v>
      </c>
      <c r="Z6027" s="12">
        <f>IF(OR(Tableau1[[#This Row],[Access R1 + S1+ T1 ]]&gt;=1,Tableau1[[#This Row],[Access V1 +W1 + X1]]&gt;=1),1,0)</f>
        <v>0</v>
      </c>
      <c r="AB6027" s="10" t="str">
        <f>Tableau1[[#This Row],[DOI]]</f>
        <v>doi: 10.1097/IOP.0000000000000964</v>
      </c>
      <c r="AC6027" s="13" t="str">
        <f>Tableau1[[#This Row],[Authors]]&amp;", "&amp;Tableau1[[#This Row],[Title]]&amp;" "&amp;Tableau1[[#This Row],[Journal]]&amp;". "&amp;Tableau1[[#This Row],[Year]]</f>
        <v>Siapno DLP, Woo KI, Kim YD., A Case of Lacrimal Sac Septum Presenting With Dacryocystocele. Ophthal Plast Reconstr Surg. 2018</v>
      </c>
    </row>
    <row r="6028" spans="1:29" x14ac:dyDescent="0.3">
      <c r="A6028">
        <v>8930</v>
      </c>
      <c r="B6028" t="s">
        <v>11552</v>
      </c>
      <c r="C6028" t="s">
        <v>21733</v>
      </c>
      <c r="D6028" t="s">
        <v>31993</v>
      </c>
      <c r="E6028" t="s">
        <v>2479</v>
      </c>
      <c r="F6028" s="10"/>
      <c r="G6028">
        <v>2017</v>
      </c>
      <c r="J6028">
        <v>0.53694049125095866</v>
      </c>
      <c r="L6028" t="e">
        <v>#VALUE!</v>
      </c>
      <c r="M6028">
        <v>27811564</v>
      </c>
      <c r="Q6028" s="10"/>
      <c r="R6028" s="11">
        <f t="shared" si="188"/>
        <v>0</v>
      </c>
      <c r="U6028" s="11">
        <f t="shared" si="189"/>
        <v>0</v>
      </c>
      <c r="Y6028" s="11">
        <f>IF(SUM(Tableau1[[#This Row],[Other access]:[Sci-hub access]])&gt;=1,1,0)</f>
        <v>0</v>
      </c>
      <c r="Z6028" s="12">
        <f>IF(OR(Tableau1[[#This Row],[Access R1 + S1+ T1 ]]&gt;=1,Tableau1[[#This Row],[Access V1 +W1 + X1]]&gt;=1),1,0)</f>
        <v>0</v>
      </c>
      <c r="AB6028" s="10" t="e">
        <f>Tableau1[[#This Row],[DOI]]</f>
        <v>#VALUE!</v>
      </c>
      <c r="AC6028" s="13" t="str">
        <f>Tableau1[[#This Row],[Authors]]&amp;", "&amp;Tableau1[[#This Row],[Title]]&amp;" "&amp;Tableau1[[#This Row],[Journal]]&amp;". "&amp;Tableau1[[#This Row],[Year]]</f>
        <v>Debellemanière G, Guilbert E, Courtin R, Panthier C, Sabatier P, Gatinel D, Saad A., Impact of Surgical Learning Curve in Descemet Membrane Endothelial Keratoplasty on Visual Acuity Gain. Cornea. 2017</v>
      </c>
    </row>
    <row r="6029" spans="1:29" x14ac:dyDescent="0.3">
      <c r="A6029">
        <v>9602</v>
      </c>
      <c r="B6029" t="s">
        <v>12158</v>
      </c>
      <c r="C6029" t="s">
        <v>22333</v>
      </c>
      <c r="D6029" t="s">
        <v>32605</v>
      </c>
      <c r="E6029" t="s">
        <v>2525</v>
      </c>
      <c r="F6029" s="10"/>
      <c r="G6029">
        <v>2017</v>
      </c>
      <c r="J6029">
        <v>0.53698675140757357</v>
      </c>
      <c r="L6029" t="s">
        <v>43874</v>
      </c>
      <c r="M6029">
        <v>27647547</v>
      </c>
      <c r="Q6029" s="10"/>
      <c r="R6029" s="11">
        <f t="shared" si="188"/>
        <v>0</v>
      </c>
      <c r="U6029" s="11">
        <f t="shared" si="189"/>
        <v>0</v>
      </c>
      <c r="Y6029" s="11">
        <f>IF(SUM(Tableau1[[#This Row],[Other access]:[Sci-hub access]])&gt;=1,1,0)</f>
        <v>0</v>
      </c>
      <c r="Z6029" s="12">
        <f>IF(OR(Tableau1[[#This Row],[Access R1 + S1+ T1 ]]&gt;=1,Tableau1[[#This Row],[Access V1 +W1 + X1]]&gt;=1),1,0)</f>
        <v>0</v>
      </c>
      <c r="AB6029" s="10" t="str">
        <f>Tableau1[[#This Row],[DOI]]</f>
        <v>doi: 10.1111/ceo.12838</v>
      </c>
      <c r="AC6029" s="13" t="str">
        <f>Tableau1[[#This Row],[Authors]]&amp;", "&amp;Tableau1[[#This Row],[Title]]&amp;" "&amp;Tableau1[[#This Row],[Journal]]&amp;". "&amp;Tableau1[[#This Row],[Year]]</f>
        <v>Schwermer M, Dreesmann S, Eggert A, Althoff K, Steenpass L, Schramm A, Schulte JH, Temming P., Pharmaceutically inhibiting polo-like kinase 1 exerts a broad anti-tumour activity in retinoblastoma cell lines. Clin Exp Ophthalmol. 2017</v>
      </c>
    </row>
    <row r="6030" spans="1:29" x14ac:dyDescent="0.3">
      <c r="A6030">
        <v>7</v>
      </c>
      <c r="B6030" t="s">
        <v>3270</v>
      </c>
      <c r="C6030" t="s">
        <v>13531</v>
      </c>
      <c r="D6030" t="s">
        <v>23690</v>
      </c>
      <c r="E6030" t="s">
        <v>2465</v>
      </c>
      <c r="G6030">
        <v>2018</v>
      </c>
      <c r="J6030">
        <v>0.53702072415599222</v>
      </c>
      <c r="L6030" t="s">
        <v>34526</v>
      </c>
      <c r="M6030">
        <v>29517673</v>
      </c>
      <c r="O6030">
        <v>1</v>
      </c>
      <c r="R6030" s="6">
        <f t="shared" si="188"/>
        <v>1</v>
      </c>
      <c r="U6030" s="6">
        <f t="shared" si="189"/>
        <v>1</v>
      </c>
      <c r="Y6030" s="6">
        <f>IF(SUM(Tableau1[[#This Row],[Other access]:[Sci-hub access]])&gt;=1,1,0)</f>
        <v>0</v>
      </c>
      <c r="Z6030" s="3">
        <f>IF(OR(Tableau1[[#This Row],[Access R1 + S1+ T1 ]]&gt;=1,Tableau1[[#This Row],[Access V1 +W1 + X1]]&gt;=1),1,0)</f>
        <v>1</v>
      </c>
      <c r="AB6030" t="str">
        <f>Tableau1[[#This Row],[DOI]]</f>
        <v>doi: 10.1097/MD.0000000000010083</v>
      </c>
      <c r="AC6030" s="1" t="str">
        <f>Tableau1[[#This Row],[Authors]]&amp;", "&amp;Tableau1[[#This Row],[Title]]&amp;" "&amp;Tableau1[[#This Row],[Journal]]&amp;". "&amp;Tableau1[[#This Row],[Year]]</f>
        <v>Fu Y, Zhou W, Li W, Lin X, Dai Q., Late-onset descemet membrane detachment and corneal decompensation after laser peripheral iridotomy: A case report. Medicine (Baltimore). 2018</v>
      </c>
    </row>
    <row r="6031" spans="1:29" x14ac:dyDescent="0.3">
      <c r="A6031">
        <v>8388</v>
      </c>
      <c r="B6031" t="s">
        <v>11072</v>
      </c>
      <c r="C6031" t="s">
        <v>21258</v>
      </c>
      <c r="D6031" t="s">
        <v>31510</v>
      </c>
      <c r="E6031" t="s">
        <v>2984</v>
      </c>
      <c r="F6031" s="10"/>
      <c r="G6031">
        <v>2017</v>
      </c>
      <c r="J6031">
        <v>0.53703988012131643</v>
      </c>
      <c r="L6031" t="s">
        <v>42729</v>
      </c>
      <c r="M6031">
        <v>27923630</v>
      </c>
      <c r="Q6031" s="10"/>
      <c r="R6031" s="11">
        <f t="shared" si="188"/>
        <v>0</v>
      </c>
      <c r="U6031" s="11">
        <f t="shared" si="189"/>
        <v>0</v>
      </c>
      <c r="Y6031" s="11">
        <f>IF(SUM(Tableau1[[#This Row],[Other access]:[Sci-hub access]])&gt;=1,1,0)</f>
        <v>0</v>
      </c>
      <c r="Z6031" s="12">
        <f>IF(OR(Tableau1[[#This Row],[Access R1 + S1+ T1 ]]&gt;=1,Tableau1[[#This Row],[Access V1 +W1 + X1]]&gt;=1),1,0)</f>
        <v>0</v>
      </c>
      <c r="AB6031" s="10" t="str">
        <f>Tableau1[[#This Row],[DOI]]</f>
        <v>doi: 10.1016/j.clinbiochem.2016.11.032</v>
      </c>
      <c r="AC6031" s="13" t="str">
        <f>Tableau1[[#This Row],[Authors]]&amp;", "&amp;Tableau1[[#This Row],[Title]]&amp;" "&amp;Tableau1[[#This Row],[Journal]]&amp;". "&amp;Tableau1[[#This Row],[Year]]</f>
        <v>Umayahara Y, Fujita Y, Watanabe H, Kasai N, Fujiki N, Hatazaki M, Koga M., Association of glycated albumin to HbA1c ratio with diabetic retinopathy but not diabetic nephropathy in patients with type 2 diabetes. Clin Biochem. 2017</v>
      </c>
    </row>
    <row r="6032" spans="1:29" x14ac:dyDescent="0.3">
      <c r="A6032">
        <v>858</v>
      </c>
      <c r="B6032" t="s">
        <v>4121</v>
      </c>
      <c r="C6032" t="s">
        <v>14375</v>
      </c>
      <c r="D6032" t="s">
        <v>24541</v>
      </c>
      <c r="E6032" t="s">
        <v>2443</v>
      </c>
      <c r="F6032" s="10"/>
      <c r="G6032">
        <v>2017</v>
      </c>
      <c r="J6032">
        <v>0.53707273762775243</v>
      </c>
      <c r="L6032" t="s">
        <v>35346</v>
      </c>
      <c r="M6032">
        <v>29084332</v>
      </c>
      <c r="Q6032" s="10"/>
      <c r="R6032" s="11">
        <f t="shared" si="188"/>
        <v>0</v>
      </c>
      <c r="U6032" s="11">
        <f t="shared" si="189"/>
        <v>0</v>
      </c>
      <c r="Y6032" s="11">
        <f>IF(SUM(Tableau1[[#This Row],[Other access]:[Sci-hub access]])&gt;=1,1,0)</f>
        <v>0</v>
      </c>
      <c r="Z6032" s="12">
        <f>IF(OR(Tableau1[[#This Row],[Access R1 + S1+ T1 ]]&gt;=1,Tableau1[[#This Row],[Access V1 +W1 + X1]]&gt;=1),1,0)</f>
        <v>0</v>
      </c>
      <c r="AB6032" s="10" t="str">
        <f>Tableau1[[#This Row],[DOI]]</f>
        <v>doi: 10.1167/iovs.17-21973</v>
      </c>
      <c r="AC6032" s="13" t="str">
        <f>Tableau1[[#This Row],[Authors]]&amp;", "&amp;Tableau1[[#This Row],[Title]]&amp;" "&amp;Tableau1[[#This Row],[Journal]]&amp;". "&amp;Tableau1[[#This Row],[Year]]</f>
        <v>Boss JD, Singh PK, Pandya HK, Tosi J, Kim C, Tewari A, Juzych MS, Abrams GW, Kumar A., Assessment of Neurotrophins and Inflammatory Mediators in Vitreous of Patients With Diabetic Retinopathy. Invest Ophthalmol Vis Sci. 2017</v>
      </c>
    </row>
    <row r="6033" spans="1:29" x14ac:dyDescent="0.3">
      <c r="A6033">
        <v>3796</v>
      </c>
      <c r="B6033" t="s">
        <v>280</v>
      </c>
      <c r="C6033" t="s">
        <v>281</v>
      </c>
      <c r="D6033" t="s">
        <v>282</v>
      </c>
      <c r="E6033" t="s">
        <v>3028</v>
      </c>
      <c r="F6033" s="10"/>
      <c r="G6033">
        <v>2017</v>
      </c>
      <c r="J6033">
        <v>0.53708757147704567</v>
      </c>
      <c r="L6033" t="e">
        <v>#VALUE!</v>
      </c>
      <c r="M6033">
        <v>28530383</v>
      </c>
      <c r="Q6033" s="10"/>
      <c r="R6033" s="11">
        <f t="shared" si="188"/>
        <v>0</v>
      </c>
      <c r="U6033" s="11">
        <f t="shared" si="189"/>
        <v>0</v>
      </c>
      <c r="Y6033" s="11">
        <f>IF(SUM(Tableau1[[#This Row],[Other access]:[Sci-hub access]])&gt;=1,1,0)</f>
        <v>0</v>
      </c>
      <c r="Z6033" s="12">
        <f>IF(OR(Tableau1[[#This Row],[Access R1 + S1+ T1 ]]&gt;=1,Tableau1[[#This Row],[Access V1 +W1 + X1]]&gt;=1),1,0)</f>
        <v>0</v>
      </c>
      <c r="AB6033" s="10" t="e">
        <f>Tableau1[[#This Row],[DOI]]</f>
        <v>#VALUE!</v>
      </c>
      <c r="AC6033" s="13" t="str">
        <f>Tableau1[[#This Row],[Authors]]&amp;", "&amp;Tableau1[[#This Row],[Title]]&amp;" "&amp;Tableau1[[#This Row],[Journal]]&amp;". "&amp;Tableau1[[#This Row],[Year]]</f>
        <v>Choby B., Diabetes Update: Prevention and Management of Diabetes Complications. FP Essent. 2017</v>
      </c>
    </row>
    <row r="6034" spans="1:29" x14ac:dyDescent="0.3">
      <c r="A6034">
        <v>7078</v>
      </c>
      <c r="B6034" t="s">
        <v>9929</v>
      </c>
      <c r="C6034" t="s">
        <v>20132</v>
      </c>
      <c r="D6034" t="s">
        <v>30363</v>
      </c>
      <c r="E6034" t="s">
        <v>2479</v>
      </c>
      <c r="F6034" s="10"/>
      <c r="G6034">
        <v>2017</v>
      </c>
      <c r="J6034">
        <v>0.53719841547730474</v>
      </c>
      <c r="L6034" t="s">
        <v>41434</v>
      </c>
      <c r="M6034">
        <v>28129301</v>
      </c>
      <c r="Q6034" s="10"/>
      <c r="R6034" s="11">
        <f t="shared" si="188"/>
        <v>0</v>
      </c>
      <c r="U6034" s="11">
        <f t="shared" si="189"/>
        <v>0</v>
      </c>
      <c r="Y6034" s="11">
        <f>IF(SUM(Tableau1[[#This Row],[Other access]:[Sci-hub access]])&gt;=1,1,0)</f>
        <v>0</v>
      </c>
      <c r="Z6034" s="12">
        <f>IF(OR(Tableau1[[#This Row],[Access R1 + S1+ T1 ]]&gt;=1,Tableau1[[#This Row],[Access V1 +W1 + X1]]&gt;=1),1,0)</f>
        <v>0</v>
      </c>
      <c r="AB6034" s="10" t="str">
        <f>Tableau1[[#This Row],[DOI]]</f>
        <v>doi: 10.1097/ICO.0000000000001153</v>
      </c>
      <c r="AC6034" s="13" t="str">
        <f>Tableau1[[#This Row],[Authors]]&amp;", "&amp;Tableau1[[#This Row],[Title]]&amp;" "&amp;Tableau1[[#This Row],[Journal]]&amp;". "&amp;Tableau1[[#This Row],[Year]]</f>
        <v>Ashkenazy N, Karp CL, Wang G, Acosta CM, Galor A., Immunosuppression as a Possible Risk Factor for Interferon Nonresponse in Ocular Surface Squamous Neoplasia. Cornea. 2017</v>
      </c>
    </row>
    <row r="6035" spans="1:29" x14ac:dyDescent="0.3">
      <c r="A6035">
        <v>1675</v>
      </c>
      <c r="B6035" t="s">
        <v>4927</v>
      </c>
      <c r="C6035" t="s">
        <v>15176</v>
      </c>
      <c r="D6035" t="s">
        <v>25348</v>
      </c>
      <c r="E6035" t="s">
        <v>2443</v>
      </c>
      <c r="F6035" s="10"/>
      <c r="G6035">
        <v>2017</v>
      </c>
      <c r="J6035">
        <v>0.53740049270899881</v>
      </c>
      <c r="L6035" t="s">
        <v>36154</v>
      </c>
      <c r="M6035">
        <v>28903151</v>
      </c>
      <c r="Q6035" s="10"/>
      <c r="R6035" s="11">
        <f t="shared" si="188"/>
        <v>0</v>
      </c>
      <c r="U6035" s="11">
        <f t="shared" si="189"/>
        <v>0</v>
      </c>
      <c r="Y6035" s="11">
        <f>IF(SUM(Tableau1[[#This Row],[Other access]:[Sci-hub access]])&gt;=1,1,0)</f>
        <v>0</v>
      </c>
      <c r="Z6035" s="12">
        <f>IF(OR(Tableau1[[#This Row],[Access R1 + S1+ T1 ]]&gt;=1,Tableau1[[#This Row],[Access V1 +W1 + X1]]&gt;=1),1,0)</f>
        <v>0</v>
      </c>
      <c r="AB6035" s="10" t="str">
        <f>Tableau1[[#This Row],[DOI]]</f>
        <v>doi: 10.1167/iovs.17-22111</v>
      </c>
      <c r="AC6035" s="13" t="str">
        <f>Tableau1[[#This Row],[Authors]]&amp;", "&amp;Tableau1[[#This Row],[Title]]&amp;" "&amp;Tableau1[[#This Row],[Journal]]&amp;". "&amp;Tableau1[[#This Row],[Year]]</f>
        <v>Sreelakshmi KV, Chandra A, Krishnakumar S, Natarajan V, Khetan V., Anterior Chamber Invasion in Retinoblastoma: Not an Indication for Adjuvant Chemotherapy. Invest Ophthalmol Vis Sci. 2017</v>
      </c>
    </row>
    <row r="6036" spans="1:29" x14ac:dyDescent="0.3">
      <c r="A6036">
        <v>6410</v>
      </c>
      <c r="B6036" t="s">
        <v>936</v>
      </c>
      <c r="C6036" t="s">
        <v>937</v>
      </c>
      <c r="D6036" t="s">
        <v>938</v>
      </c>
      <c r="E6036" t="s">
        <v>2959</v>
      </c>
      <c r="F6036" s="10"/>
      <c r="G6036">
        <v>2017</v>
      </c>
      <c r="J6036">
        <v>0.53742065340758094</v>
      </c>
      <c r="L6036" t="s">
        <v>40779</v>
      </c>
      <c r="M6036">
        <v>28215504</v>
      </c>
      <c r="Q6036" s="10"/>
      <c r="R6036" s="11">
        <f t="shared" si="188"/>
        <v>0</v>
      </c>
      <c r="U6036" s="11">
        <f t="shared" si="189"/>
        <v>0</v>
      </c>
      <c r="Y6036" s="11">
        <f>IF(SUM(Tableau1[[#This Row],[Other access]:[Sci-hub access]])&gt;=1,1,0)</f>
        <v>0</v>
      </c>
      <c r="Z6036" s="12">
        <f>IF(OR(Tableau1[[#This Row],[Access R1 + S1+ T1 ]]&gt;=1,Tableau1[[#This Row],[Access V1 +W1 + X1]]&gt;=1),1,0)</f>
        <v>0</v>
      </c>
      <c r="AB6036" s="10" t="str">
        <f>Tableau1[[#This Row],[DOI]]</f>
        <v>doi: 10.1016/j.acthis.2017.02.001</v>
      </c>
      <c r="AC6036" s="13" t="str">
        <f>Tableau1[[#This Row],[Authors]]&amp;", "&amp;Tableau1[[#This Row],[Title]]&amp;" "&amp;Tableau1[[#This Row],[Journal]]&amp;". "&amp;Tableau1[[#This Row],[Year]]</f>
        <v>Manetti M, Favuzza E, Sgambati E, Mencucci R, Marini M., A case of in vivo iontophoresis-assisted corneal collagen cross-linking for keratoconus: An immunohistochemical study. Acta Histochem. 2017</v>
      </c>
    </row>
    <row r="6037" spans="1:29" x14ac:dyDescent="0.3">
      <c r="A6037">
        <v>230</v>
      </c>
      <c r="B6037" t="s">
        <v>3493</v>
      </c>
      <c r="C6037" t="s">
        <v>13754</v>
      </c>
      <c r="D6037" t="s">
        <v>23913</v>
      </c>
      <c r="E6037" t="s">
        <v>2462</v>
      </c>
      <c r="F6037" s="10"/>
      <c r="G6037">
        <v>2018</v>
      </c>
      <c r="J6037">
        <v>0.53754179309195105</v>
      </c>
      <c r="L6037" t="s">
        <v>34741</v>
      </c>
      <c r="M6037">
        <v>29310612</v>
      </c>
      <c r="Q6037" s="10"/>
      <c r="R6037" s="11">
        <f t="shared" si="188"/>
        <v>0</v>
      </c>
      <c r="U6037" s="11">
        <f t="shared" si="189"/>
        <v>0</v>
      </c>
      <c r="Y6037" s="11">
        <f>IF(SUM(Tableau1[[#This Row],[Other access]:[Sci-hub access]])&gt;=1,1,0)</f>
        <v>0</v>
      </c>
      <c r="Z6037" s="12">
        <f>IF(OR(Tableau1[[#This Row],[Access R1 + S1+ T1 ]]&gt;=1,Tableau1[[#This Row],[Access V1 +W1 + X1]]&gt;=1),1,0)</f>
        <v>0</v>
      </c>
      <c r="AB6037" s="10" t="str">
        <f>Tableau1[[#This Row],[DOI]]</f>
        <v>doi: 10.1186/s12886-017-0665-2</v>
      </c>
      <c r="AC6037" s="13" t="str">
        <f>Tableau1[[#This Row],[Authors]]&amp;", "&amp;Tableau1[[#This Row],[Title]]&amp;" "&amp;Tableau1[[#This Row],[Journal]]&amp;". "&amp;Tableau1[[#This Row],[Year]]</f>
        <v>Song YJ, Kim S, Yoon GJ., Impending extrusion of Ex-PRESS shunt treated by shunt-position adjustment: a case report. BMC Ophthalmol. 2018</v>
      </c>
    </row>
    <row r="6038" spans="1:29" x14ac:dyDescent="0.3">
      <c r="A6038">
        <v>4605</v>
      </c>
      <c r="B6038" t="s">
        <v>7725</v>
      </c>
      <c r="C6038" t="s">
        <v>17960</v>
      </c>
      <c r="D6038" t="s">
        <v>28154</v>
      </c>
      <c r="E6038" t="s">
        <v>2502</v>
      </c>
      <c r="F6038" s="10"/>
      <c r="G6038">
        <v>2017</v>
      </c>
      <c r="J6038">
        <v>0.53758896615436358</v>
      </c>
      <c r="L6038" t="s">
        <v>39023</v>
      </c>
      <c r="M6038">
        <v>28427081</v>
      </c>
      <c r="Q6038" s="10"/>
      <c r="R6038" s="11">
        <f t="shared" si="188"/>
        <v>0</v>
      </c>
      <c r="U6038" s="11">
        <f t="shared" si="189"/>
        <v>0</v>
      </c>
      <c r="Y6038" s="11">
        <f>IF(SUM(Tableau1[[#This Row],[Other access]:[Sci-hub access]])&gt;=1,1,0)</f>
        <v>0</v>
      </c>
      <c r="Z6038" s="12">
        <f>IF(OR(Tableau1[[#This Row],[Access R1 + S1+ T1 ]]&gt;=1,Tableau1[[#This Row],[Access V1 +W1 + X1]]&gt;=1),1,0)</f>
        <v>0</v>
      </c>
      <c r="AB6038" s="10" t="str">
        <f>Tableau1[[#This Row],[DOI]]</f>
        <v>doi: 10.1159/000464447</v>
      </c>
      <c r="AC6038" s="13" t="str">
        <f>Tableau1[[#This Row],[Authors]]&amp;", "&amp;Tableau1[[#This Row],[Title]]&amp;" "&amp;Tableau1[[#This Row],[Journal]]&amp;". "&amp;Tableau1[[#This Row],[Year]]</f>
        <v>Broadhead GK, Hong T, McCluskey P, Grigg JR, Schlub TE, Chang AA., Choroidal Thickness and Microperimetry Sensitivity in Age-Related Macular Degeneration. Ophthalmic Res. 2017</v>
      </c>
    </row>
    <row r="6039" spans="1:29" x14ac:dyDescent="0.3">
      <c r="A6039">
        <v>1489</v>
      </c>
      <c r="B6039" t="s">
        <v>4746</v>
      </c>
      <c r="C6039" t="s">
        <v>14996</v>
      </c>
      <c r="D6039" t="s">
        <v>25167</v>
      </c>
      <c r="E6039" t="s">
        <v>2529</v>
      </c>
      <c r="F6039" s="10"/>
      <c r="G6039">
        <v>2017</v>
      </c>
      <c r="J6039">
        <v>0.53764285453793692</v>
      </c>
      <c r="L6039" t="s">
        <v>35970</v>
      </c>
      <c r="M6039">
        <v>28937823</v>
      </c>
      <c r="Q6039" s="10"/>
      <c r="R6039" s="11">
        <f t="shared" si="188"/>
        <v>0</v>
      </c>
      <c r="U6039" s="11">
        <f t="shared" si="189"/>
        <v>0</v>
      </c>
      <c r="Y6039" s="11">
        <f>IF(SUM(Tableau1[[#This Row],[Other access]:[Sci-hub access]])&gt;=1,1,0)</f>
        <v>0</v>
      </c>
      <c r="Z6039" s="12">
        <f>IF(OR(Tableau1[[#This Row],[Access R1 + S1+ T1 ]]&gt;=1,Tableau1[[#This Row],[Access V1 +W1 + X1]]&gt;=1),1,0)</f>
        <v>0</v>
      </c>
      <c r="AB6039" s="10" t="str">
        <f>Tableau1[[#This Row],[DOI]]</f>
        <v>doi: 10.1080/02713683.2017.1359846</v>
      </c>
      <c r="AC6039" s="13" t="str">
        <f>Tableau1[[#This Row],[Authors]]&amp;", "&amp;Tableau1[[#This Row],[Title]]&amp;" "&amp;Tableau1[[#This Row],[Journal]]&amp;". "&amp;Tableau1[[#This Row],[Year]]</f>
        <v>Chan LW, Hsieh YT, Hsu WC, Cheng HC, Shen EP., Optic Disc Parameters of Myopic Children with Atropine Treatment. Curr Eye Res. 2017</v>
      </c>
    </row>
    <row r="6040" spans="1:29" x14ac:dyDescent="0.3">
      <c r="A6040">
        <v>5983</v>
      </c>
      <c r="B6040" t="s">
        <v>8979</v>
      </c>
      <c r="C6040" t="s">
        <v>19193</v>
      </c>
      <c r="D6040" t="s">
        <v>29409</v>
      </c>
      <c r="E6040" t="s">
        <v>2468</v>
      </c>
      <c r="F6040" s="10"/>
      <c r="G6040">
        <v>2017</v>
      </c>
      <c r="J6040">
        <v>0.53773044185392671</v>
      </c>
      <c r="L6040" t="s">
        <v>40362</v>
      </c>
      <c r="M6040">
        <v>28263262</v>
      </c>
      <c r="Q6040" s="10"/>
      <c r="R6040" s="11">
        <f t="shared" si="188"/>
        <v>0</v>
      </c>
      <c r="U6040" s="11">
        <f t="shared" si="189"/>
        <v>0</v>
      </c>
      <c r="Y6040" s="11">
        <f>IF(SUM(Tableau1[[#This Row],[Other access]:[Sci-hub access]])&gt;=1,1,0)</f>
        <v>0</v>
      </c>
      <c r="Z6040" s="12">
        <f>IF(OR(Tableau1[[#This Row],[Access R1 + S1+ T1 ]]&gt;=1,Tableau1[[#This Row],[Access V1 +W1 + X1]]&gt;=1),1,0)</f>
        <v>0</v>
      </c>
      <c r="AB6040" s="10" t="str">
        <f>Tableau1[[#This Row],[DOI]]</f>
        <v>doi: 10.1097/IJG.0000000000000656</v>
      </c>
      <c r="AC6040" s="13" t="str">
        <f>Tableau1[[#This Row],[Authors]]&amp;", "&amp;Tableau1[[#This Row],[Title]]&amp;" "&amp;Tableau1[[#This Row],[Journal]]&amp;". "&amp;Tableau1[[#This Row],[Year]]</f>
        <v>Heisler M, Quong WL, Lee S, Han S, Beg MF, Sarunic MV, Mackenzie PJ., Anterior Segment Optical Coherence Tomography for Targeted Transconjunctival Suture Placement in Overfiltering Trabeculectomy Blebs. J Glaucoma. 2017</v>
      </c>
    </row>
    <row r="6041" spans="1:29" x14ac:dyDescent="0.3">
      <c r="A6041">
        <v>2321</v>
      </c>
      <c r="B6041" t="s">
        <v>5551</v>
      </c>
      <c r="C6041" t="s">
        <v>15796</v>
      </c>
      <c r="D6041" t="s">
        <v>25973</v>
      </c>
      <c r="E6041" t="s">
        <v>2462</v>
      </c>
      <c r="F6041" s="10"/>
      <c r="G6041">
        <v>2017</v>
      </c>
      <c r="J6041">
        <v>0.53777127301595851</v>
      </c>
      <c r="L6041" t="s">
        <v>36786</v>
      </c>
      <c r="M6041">
        <v>28768500</v>
      </c>
      <c r="Q6041" s="10"/>
      <c r="R6041" s="11">
        <f t="shared" si="188"/>
        <v>0</v>
      </c>
      <c r="U6041" s="11">
        <f t="shared" si="189"/>
        <v>0</v>
      </c>
      <c r="Y6041" s="11">
        <f>IF(SUM(Tableau1[[#This Row],[Other access]:[Sci-hub access]])&gt;=1,1,0)</f>
        <v>0</v>
      </c>
      <c r="Z6041" s="12">
        <f>IF(OR(Tableau1[[#This Row],[Access R1 + S1+ T1 ]]&gt;=1,Tableau1[[#This Row],[Access V1 +W1 + X1]]&gt;=1),1,0)</f>
        <v>0</v>
      </c>
      <c r="AB6041" s="10" t="str">
        <f>Tableau1[[#This Row],[DOI]]</f>
        <v>doi: 10.1186/s12886-017-0534-z</v>
      </c>
      <c r="AC6041" s="13" t="str">
        <f>Tableau1[[#This Row],[Authors]]&amp;", "&amp;Tableau1[[#This Row],[Title]]&amp;" "&amp;Tableau1[[#This Row],[Journal]]&amp;". "&amp;Tableau1[[#This Row],[Year]]</f>
        <v>Rolle T, Spinetta R, Nuzzi R., Long term safety and tolerability of Tafluprost 0.0015% vs Timolol 0.1% preservative-free in ocular hypertensive and in primary open-angle glaucoma patients: a cross sectional study. BMC Ophthalmol. 2017</v>
      </c>
    </row>
    <row r="6042" spans="1:29" x14ac:dyDescent="0.3">
      <c r="A6042">
        <v>8465</v>
      </c>
      <c r="B6042" t="s">
        <v>11143</v>
      </c>
      <c r="C6042" t="s">
        <v>21328</v>
      </c>
      <c r="D6042" t="s">
        <v>31582</v>
      </c>
      <c r="E6042" t="s">
        <v>2523</v>
      </c>
      <c r="F6042" s="10"/>
      <c r="G6042">
        <v>2017</v>
      </c>
      <c r="J6042">
        <v>0.53779357684683471</v>
      </c>
      <c r="L6042" t="s">
        <v>42804</v>
      </c>
      <c r="M6042">
        <v>27911446</v>
      </c>
      <c r="Q6042" s="10"/>
      <c r="R6042" s="11">
        <f t="shared" si="188"/>
        <v>0</v>
      </c>
      <c r="U6042" s="11">
        <f t="shared" si="189"/>
        <v>0</v>
      </c>
      <c r="Y6042" s="11">
        <f>IF(SUM(Tableau1[[#This Row],[Other access]:[Sci-hub access]])&gt;=1,1,0)</f>
        <v>0</v>
      </c>
      <c r="Z6042" s="12">
        <f>IF(OR(Tableau1[[#This Row],[Access R1 + S1+ T1 ]]&gt;=1,Tableau1[[#This Row],[Access V1 +W1 + X1]]&gt;=1),1,0)</f>
        <v>0</v>
      </c>
      <c r="AB6042" s="10" t="str">
        <f>Tableau1[[#This Row],[DOI]]</f>
        <v>doi: 10.1038/eye.2016.269</v>
      </c>
      <c r="AC6042" s="13" t="str">
        <f>Tableau1[[#This Row],[Authors]]&amp;", "&amp;Tableau1[[#This Row],[Title]]&amp;" "&amp;Tableau1[[#This Row],[Journal]]&amp;". "&amp;Tableau1[[#This Row],[Year]]</f>
        <v>Nghiem-Buffet S, Baillif S, Regnier S, Skelly A, Yu N, Sodi A., Treatment patterns of ranibizumab intravitreal injection and dexamethasone intravitreal implant for retinal vein occlusion in the USA. Eye (Lond). 2017</v>
      </c>
    </row>
    <row r="6043" spans="1:29" ht="28.8" x14ac:dyDescent="0.3">
      <c r="A6043">
        <v>10292</v>
      </c>
      <c r="B6043" t="s">
        <v>12792</v>
      </c>
      <c r="C6043" t="s">
        <v>22959</v>
      </c>
      <c r="D6043" t="s">
        <v>33245</v>
      </c>
      <c r="E6043" t="s">
        <v>2471</v>
      </c>
      <c r="F6043" s="10"/>
      <c r="G6043">
        <v>2017</v>
      </c>
      <c r="J6043">
        <v>0.53784312567071946</v>
      </c>
      <c r="L6043" t="s">
        <v>44544</v>
      </c>
      <c r="M6043">
        <v>27392913</v>
      </c>
      <c r="Q6043" s="10"/>
      <c r="R6043" s="11">
        <f t="shared" si="188"/>
        <v>0</v>
      </c>
      <c r="U6043" s="11">
        <f t="shared" si="189"/>
        <v>0</v>
      </c>
      <c r="Y6043" s="11">
        <f>IF(SUM(Tableau1[[#This Row],[Other access]:[Sci-hub access]])&gt;=1,1,0)</f>
        <v>0</v>
      </c>
      <c r="Z6043" s="12">
        <f>IF(OR(Tableau1[[#This Row],[Access R1 + S1+ T1 ]]&gt;=1,Tableau1[[#This Row],[Access V1 +W1 + X1]]&gt;=1),1,0)</f>
        <v>0</v>
      </c>
      <c r="AB6043" s="10" t="str">
        <f>Tableau1[[#This Row],[DOI]]</f>
        <v>doi: 10.1007/s10792-016-0286-4</v>
      </c>
      <c r="AC6043" s="13" t="str">
        <f>Tableau1[[#This Row],[Authors]]&amp;", "&amp;Tableau1[[#This Row],[Title]]&amp;" "&amp;Tableau1[[#This Row],[Journal]]&amp;". "&amp;Tableau1[[#This Row],[Year]]</f>
        <v>Arf S, Hocaoglu M, Sayman Muslubas I, Karacorlu M., Efficacy of reduced-fluence photodynamic therapy for central serous chorioretinopathy associated with combined serous retinal detachment and fovea-involving pigment epithelial detachment. Int Ophthalmol. 2017</v>
      </c>
    </row>
    <row r="6044" spans="1:29" x14ac:dyDescent="0.3">
      <c r="A6044">
        <v>10620</v>
      </c>
      <c r="B6044" t="s">
        <v>2291</v>
      </c>
      <c r="C6044" t="s">
        <v>2292</v>
      </c>
      <c r="D6044" t="s">
        <v>2293</v>
      </c>
      <c r="E6044" t="s">
        <v>2786</v>
      </c>
      <c r="F6044" s="10"/>
      <c r="G6044">
        <v>2017</v>
      </c>
      <c r="J6044">
        <v>0.5380432597564625</v>
      </c>
      <c r="L6044" t="s">
        <v>44868</v>
      </c>
      <c r="M6044">
        <v>27160797</v>
      </c>
      <c r="Q6044" s="10"/>
      <c r="R6044" s="11">
        <f t="shared" si="188"/>
        <v>0</v>
      </c>
      <c r="U6044" s="11">
        <f t="shared" si="189"/>
        <v>0</v>
      </c>
      <c r="Y6044" s="11">
        <f>IF(SUM(Tableau1[[#This Row],[Other access]:[Sci-hub access]])&gt;=1,1,0)</f>
        <v>0</v>
      </c>
      <c r="Z6044" s="12">
        <f>IF(OR(Tableau1[[#This Row],[Access R1 + S1+ T1 ]]&gt;=1,Tableau1[[#This Row],[Access V1 +W1 + X1]]&gt;=1),1,0)</f>
        <v>0</v>
      </c>
      <c r="AB6044" s="10" t="str">
        <f>Tableau1[[#This Row],[DOI]]</f>
        <v>doi: 10.3109/15569527.2016.1144610</v>
      </c>
      <c r="AC6044" s="13" t="str">
        <f>Tableau1[[#This Row],[Authors]]&amp;", "&amp;Tableau1[[#This Row],[Title]]&amp;" "&amp;Tableau1[[#This Row],[Journal]]&amp;". "&amp;Tableau1[[#This Row],[Year]]</f>
        <v>Kilari EK, Putta S., Delayed progression of diabetic cataractogenesis and retinopathy by Litchi chinensis in STZ-induced diabetic rats. Cutan Ocul Toxicol. 2017</v>
      </c>
    </row>
    <row r="6045" spans="1:29" x14ac:dyDescent="0.3">
      <c r="A6045">
        <v>8956</v>
      </c>
      <c r="B6045" t="s">
        <v>11576</v>
      </c>
      <c r="C6045" t="s">
        <v>21756</v>
      </c>
      <c r="D6045" t="s">
        <v>32017</v>
      </c>
      <c r="E6045" t="s">
        <v>2469</v>
      </c>
      <c r="F6045" s="10"/>
      <c r="G6045">
        <v>2017</v>
      </c>
      <c r="J6045">
        <v>0.53813162198841336</v>
      </c>
      <c r="L6045" t="s">
        <v>43283</v>
      </c>
      <c r="M6045">
        <v>27805468</v>
      </c>
      <c r="Q6045" s="10"/>
      <c r="R6045" s="11">
        <f t="shared" si="188"/>
        <v>0</v>
      </c>
      <c r="U6045" s="11">
        <f t="shared" si="189"/>
        <v>0</v>
      </c>
      <c r="Y6045" s="11">
        <f>IF(SUM(Tableau1[[#This Row],[Other access]:[Sci-hub access]])&gt;=1,1,0)</f>
        <v>0</v>
      </c>
      <c r="Z6045" s="12">
        <f>IF(OR(Tableau1[[#This Row],[Access R1 + S1+ T1 ]]&gt;=1,Tableau1[[#This Row],[Access V1 +W1 + X1]]&gt;=1),1,0)</f>
        <v>0</v>
      </c>
      <c r="AB6045" s="10" t="str">
        <f>Tableau1[[#This Row],[DOI]]</f>
        <v>doi: 10.1080/08820538.2016.1228412</v>
      </c>
      <c r="AC6045" s="13" t="str">
        <f>Tableau1[[#This Row],[Authors]]&amp;", "&amp;Tableau1[[#This Row],[Title]]&amp;" "&amp;Tableau1[[#This Row],[Journal]]&amp;". "&amp;Tableau1[[#This Row],[Year]]</f>
        <v>Pillai C, Gittinger JW Jr., Vision Testing in the Evaluation of Concussion. Semin Ophthalmol. 2017</v>
      </c>
    </row>
    <row r="6046" spans="1:29" ht="28.8" x14ac:dyDescent="0.3">
      <c r="A6046">
        <v>4533</v>
      </c>
      <c r="B6046" t="s">
        <v>7656</v>
      </c>
      <c r="C6046" t="s">
        <v>17891</v>
      </c>
      <c r="D6046" t="s">
        <v>28085</v>
      </c>
      <c r="E6046" t="s">
        <v>2775</v>
      </c>
      <c r="F6046" s="10"/>
      <c r="G6046">
        <v>2017</v>
      </c>
      <c r="J6046">
        <v>0.5382335865739909</v>
      </c>
      <c r="L6046" t="s">
        <v>38951</v>
      </c>
      <c r="M6046">
        <v>28437154</v>
      </c>
      <c r="Q6046" s="10"/>
      <c r="R6046" s="11">
        <f t="shared" si="188"/>
        <v>0</v>
      </c>
      <c r="U6046" s="11">
        <f t="shared" si="189"/>
        <v>0</v>
      </c>
      <c r="Y6046" s="11">
        <f>IF(SUM(Tableau1[[#This Row],[Other access]:[Sci-hub access]])&gt;=1,1,0)</f>
        <v>0</v>
      </c>
      <c r="Z6046" s="12">
        <f>IF(OR(Tableau1[[#This Row],[Access R1 + S1+ T1 ]]&gt;=1,Tableau1[[#This Row],[Access V1 +W1 + X1]]&gt;=1),1,0)</f>
        <v>0</v>
      </c>
      <c r="AB6046" s="10" t="str">
        <f>Tableau1[[#This Row],[DOI]]</f>
        <v>doi: 10.4158/EP161523.OR</v>
      </c>
      <c r="AC6046" s="13" t="str">
        <f>Tableau1[[#This Row],[Authors]]&amp;", "&amp;Tableau1[[#This Row],[Title]]&amp;" "&amp;Tableau1[[#This Row],[Journal]]&amp;". "&amp;Tableau1[[#This Row],[Year]]</f>
        <v>Nakhjavani M, Abdollahi S, Farzanefar S, Abousaidi M, Esteghamati A, Naseri M, Eftekhari M, Abbasi M., PREDICTION OF RELAPSE FROM HYPERTHYROIDISM FOLLOWING ANTITHYROID MEDICATION WITHDRAWAL USING TECHNETIUM THYROID UPTAKE SCANNING. Endocr Pract. 2017</v>
      </c>
    </row>
    <row r="6047" spans="1:29" ht="28.8" x14ac:dyDescent="0.3">
      <c r="A6047">
        <v>4469</v>
      </c>
      <c r="B6047" t="s">
        <v>7594</v>
      </c>
      <c r="C6047" t="s">
        <v>17829</v>
      </c>
      <c r="D6047" t="s">
        <v>28023</v>
      </c>
      <c r="E6047" t="s">
        <v>2529</v>
      </c>
      <c r="F6047" s="10"/>
      <c r="G6047">
        <v>2017</v>
      </c>
      <c r="J6047">
        <v>0.53829859115857592</v>
      </c>
      <c r="L6047" t="s">
        <v>38888</v>
      </c>
      <c r="M6047">
        <v>28441081</v>
      </c>
      <c r="Q6047" s="10"/>
      <c r="R6047" s="11">
        <f t="shared" si="188"/>
        <v>0</v>
      </c>
      <c r="U6047" s="11">
        <f t="shared" si="189"/>
        <v>0</v>
      </c>
      <c r="Y6047" s="11">
        <f>IF(SUM(Tableau1[[#This Row],[Other access]:[Sci-hub access]])&gt;=1,1,0)</f>
        <v>0</v>
      </c>
      <c r="Z6047" s="12">
        <f>IF(OR(Tableau1[[#This Row],[Access R1 + S1+ T1 ]]&gt;=1,Tableau1[[#This Row],[Access V1 +W1 + X1]]&gt;=1),1,0)</f>
        <v>0</v>
      </c>
      <c r="AB6047" s="10" t="str">
        <f>Tableau1[[#This Row],[DOI]]</f>
        <v>doi: 10.1080/02713683.2017.1293114</v>
      </c>
      <c r="AC6047" s="13" t="str">
        <f>Tableau1[[#This Row],[Authors]]&amp;", "&amp;Tableau1[[#This Row],[Title]]&amp;" "&amp;Tableau1[[#This Row],[Journal]]&amp;". "&amp;Tableau1[[#This Row],[Year]]</f>
        <v>Hirasawa K, Takahashi N, Satou T, Kasahara M, Matsumura K, Shoji N., Comparison of Size Modulation Standard Automated Perimetry and Conventional Standard Automated Perimetry with a 10-2 Test Program in Glaucoma Patients. Curr Eye Res. 2017</v>
      </c>
    </row>
    <row r="6048" spans="1:29" x14ac:dyDescent="0.3">
      <c r="A6048">
        <v>5278</v>
      </c>
      <c r="B6048" t="s">
        <v>8342</v>
      </c>
      <c r="C6048" t="s">
        <v>18566</v>
      </c>
      <c r="D6048" t="s">
        <v>28772</v>
      </c>
      <c r="E6048" t="s">
        <v>2465</v>
      </c>
      <c r="F6048" s="10"/>
      <c r="G6048">
        <v>2017</v>
      </c>
      <c r="J6048">
        <v>0.53834490854650774</v>
      </c>
      <c r="L6048" t="s">
        <v>39673</v>
      </c>
      <c r="M6048">
        <v>28353596</v>
      </c>
      <c r="Q6048" s="10"/>
      <c r="R6048" s="11">
        <f t="shared" si="188"/>
        <v>0</v>
      </c>
      <c r="U6048" s="11">
        <f t="shared" si="189"/>
        <v>0</v>
      </c>
      <c r="Y6048" s="11">
        <f>IF(SUM(Tableau1[[#This Row],[Other access]:[Sci-hub access]])&gt;=1,1,0)</f>
        <v>0</v>
      </c>
      <c r="Z6048" s="12">
        <f>IF(OR(Tableau1[[#This Row],[Access R1 + S1+ T1 ]]&gt;=1,Tableau1[[#This Row],[Access V1 +W1 + X1]]&gt;=1),1,0)</f>
        <v>0</v>
      </c>
      <c r="AB6048" s="10" t="str">
        <f>Tableau1[[#This Row],[DOI]]</f>
        <v>doi: 10.1097/MD.0000000000006493</v>
      </c>
      <c r="AC6048" s="13" t="str">
        <f>Tableau1[[#This Row],[Authors]]&amp;", "&amp;Tableau1[[#This Row],[Title]]&amp;" "&amp;Tableau1[[#This Row],[Journal]]&amp;". "&amp;Tableau1[[#This Row],[Year]]</f>
        <v>Shen G, Zhang Y, Hu S, Liu B, Kuang A., Adult-onset hypophosphatemic osteomalacia associated with Sjogren syndrome: Clinical case report. Medicine (Baltimore). 2017</v>
      </c>
    </row>
    <row r="6049" spans="1:29" x14ac:dyDescent="0.3">
      <c r="A6049">
        <v>9269</v>
      </c>
      <c r="B6049" t="s">
        <v>11853</v>
      </c>
      <c r="C6049" t="s">
        <v>22028</v>
      </c>
      <c r="D6049" t="s">
        <v>32295</v>
      </c>
      <c r="E6049" t="s">
        <v>34455</v>
      </c>
      <c r="F6049" s="10"/>
      <c r="G6049">
        <v>2017</v>
      </c>
      <c r="J6049">
        <v>0.5383920706024129</v>
      </c>
      <c r="L6049" t="s">
        <v>43574</v>
      </c>
      <c r="M6049">
        <v>27751696</v>
      </c>
      <c r="Q6049" s="10"/>
      <c r="R6049" s="11">
        <f t="shared" si="188"/>
        <v>0</v>
      </c>
      <c r="U6049" s="11">
        <f t="shared" si="189"/>
        <v>0</v>
      </c>
      <c r="Y6049" s="11">
        <f>IF(SUM(Tableau1[[#This Row],[Other access]:[Sci-hub access]])&gt;=1,1,0)</f>
        <v>0</v>
      </c>
      <c r="Z6049" s="12">
        <f>IF(OR(Tableau1[[#This Row],[Access R1 + S1+ T1 ]]&gt;=1,Tableau1[[#This Row],[Access V1 +W1 + X1]]&gt;=1),1,0)</f>
        <v>0</v>
      </c>
      <c r="AB6049" s="10" t="str">
        <f>Tableau1[[#This Row],[DOI]]</f>
        <v>doi: 10.1016/j.anorl.2016.09.001</v>
      </c>
      <c r="AC6049" s="13" t="str">
        <f>Tableau1[[#This Row],[Authors]]&amp;", "&amp;Tableau1[[#This Row],[Title]]&amp;" "&amp;Tableau1[[#This Row],[Journal]]&amp;". "&amp;Tableau1[[#This Row],[Year]]</f>
        <v>Hermann R, Debeaupte M, Durbec M., Headache and diplopia. Eur Ann Otorhinolaryngol Head Neck Dis. 2017</v>
      </c>
    </row>
    <row r="6050" spans="1:29" x14ac:dyDescent="0.3">
      <c r="A6050">
        <v>10435</v>
      </c>
      <c r="B6050" t="s">
        <v>2237</v>
      </c>
      <c r="C6050" t="s">
        <v>2238</v>
      </c>
      <c r="D6050" t="s">
        <v>2239</v>
      </c>
      <c r="E6050" t="s">
        <v>3105</v>
      </c>
      <c r="F6050" s="10"/>
      <c r="G6050">
        <v>2017</v>
      </c>
      <c r="J6050">
        <v>0.53859221812257552</v>
      </c>
      <c r="L6050" t="s">
        <v>44685</v>
      </c>
      <c r="M6050">
        <v>27306760</v>
      </c>
      <c r="Q6050" s="10"/>
      <c r="R6050" s="11">
        <f t="shared" si="188"/>
        <v>0</v>
      </c>
      <c r="U6050" s="11">
        <f t="shared" si="189"/>
        <v>0</v>
      </c>
      <c r="Y6050" s="11">
        <f>IF(SUM(Tableau1[[#This Row],[Other access]:[Sci-hub access]])&gt;=1,1,0)</f>
        <v>0</v>
      </c>
      <c r="Z6050" s="12">
        <f>IF(OR(Tableau1[[#This Row],[Access R1 + S1+ T1 ]]&gt;=1,Tableau1[[#This Row],[Access V1 +W1 + X1]]&gt;=1),1,0)</f>
        <v>0</v>
      </c>
      <c r="AB6050" s="10" t="str">
        <f>Tableau1[[#This Row],[DOI]]</f>
        <v>doi: 10.1007/s10571-016-0393-9</v>
      </c>
      <c r="AC6050" s="13" t="str">
        <f>Tableau1[[#This Row],[Authors]]&amp;", "&amp;Tableau1[[#This Row],[Title]]&amp;" "&amp;Tableau1[[#This Row],[Journal]]&amp;". "&amp;Tableau1[[#This Row],[Year]]</f>
        <v>Wang Y, Zhang G, Kang L, Guan H., Expression Profiling of DNA Methylation and Transcriptional Repression Associated Genes in Lens Epithelium Cells of Age-Related Cataract. Cell Mol Neurobiol. 2017</v>
      </c>
    </row>
    <row r="6051" spans="1:29" x14ac:dyDescent="0.3">
      <c r="A6051">
        <v>2613</v>
      </c>
      <c r="B6051" t="s">
        <v>5830</v>
      </c>
      <c r="C6051" t="s">
        <v>16076</v>
      </c>
      <c r="D6051" t="s">
        <v>26253</v>
      </c>
      <c r="E6051" t="s">
        <v>2502</v>
      </c>
      <c r="F6051" s="10"/>
      <c r="G6051">
        <v>2018</v>
      </c>
      <c r="J6051">
        <v>0.5386221279941612</v>
      </c>
      <c r="L6051" t="s">
        <v>37076</v>
      </c>
      <c r="M6051">
        <v>28719889</v>
      </c>
      <c r="Q6051" s="10"/>
      <c r="R6051" s="11">
        <f t="shared" si="188"/>
        <v>0</v>
      </c>
      <c r="U6051" s="11">
        <f t="shared" si="189"/>
        <v>0</v>
      </c>
      <c r="Y6051" s="11">
        <f>IF(SUM(Tableau1[[#This Row],[Other access]:[Sci-hub access]])&gt;=1,1,0)</f>
        <v>0</v>
      </c>
      <c r="Z6051" s="12">
        <f>IF(OR(Tableau1[[#This Row],[Access R1 + S1+ T1 ]]&gt;=1,Tableau1[[#This Row],[Access V1 +W1 + X1]]&gt;=1),1,0)</f>
        <v>0</v>
      </c>
      <c r="AB6051" s="10" t="str">
        <f>Tableau1[[#This Row],[DOI]]</f>
        <v>doi: 10.1159/000477620</v>
      </c>
      <c r="AC6051" s="13" t="str">
        <f>Tableau1[[#This Row],[Authors]]&amp;", "&amp;Tableau1[[#This Row],[Title]]&amp;" "&amp;Tableau1[[#This Row],[Journal]]&amp;". "&amp;Tableau1[[#This Row],[Year]]</f>
        <v>Zhang Z, Zhang S, Jiang X, Wei Y., Combined 23-G Pars Plana Vitrectomy and Lensectomy in the Management of Glaucoma Associated with Nanophthalmos. Ophthalmic Res. 2018</v>
      </c>
    </row>
    <row r="6052" spans="1:29" x14ac:dyDescent="0.3">
      <c r="A6052">
        <v>59</v>
      </c>
      <c r="B6052" t="s">
        <v>3322</v>
      </c>
      <c r="C6052" t="s">
        <v>13583</v>
      </c>
      <c r="D6052" t="s">
        <v>23742</v>
      </c>
      <c r="E6052" t="s">
        <v>2462</v>
      </c>
      <c r="F6052" s="10"/>
      <c r="G6052">
        <v>2018</v>
      </c>
      <c r="J6052">
        <v>0.53872661008681511</v>
      </c>
      <c r="L6052" t="s">
        <v>34577</v>
      </c>
      <c r="M6052">
        <v>29444655</v>
      </c>
      <c r="Q6052" s="10"/>
      <c r="R6052" s="11">
        <f t="shared" si="188"/>
        <v>0</v>
      </c>
      <c r="U6052" s="11">
        <f t="shared" si="189"/>
        <v>0</v>
      </c>
      <c r="Y6052" s="11">
        <f>IF(SUM(Tableau1[[#This Row],[Other access]:[Sci-hub access]])&gt;=1,1,0)</f>
        <v>0</v>
      </c>
      <c r="Z6052" s="12">
        <f>IF(OR(Tableau1[[#This Row],[Access R1 + S1+ T1 ]]&gt;=1,Tableau1[[#This Row],[Access V1 +W1 + X1]]&gt;=1),1,0)</f>
        <v>0</v>
      </c>
      <c r="AB6052" s="10" t="str">
        <f>Tableau1[[#This Row],[DOI]]</f>
        <v>doi: 10.1186/s12886-018-0708-3</v>
      </c>
      <c r="AC6052" s="13" t="str">
        <f>Tableau1[[#This Row],[Authors]]&amp;", "&amp;Tableau1[[#This Row],[Title]]&amp;" "&amp;Tableau1[[#This Row],[Journal]]&amp;". "&amp;Tableau1[[#This Row],[Year]]</f>
        <v>Xu S, Liang Z, Du Q, Li Z, Tan G, Nie C, Yang Y, Lv X, Zhang C, Luo X., A systematic study on the prevention and treatment of retinopathy of prematurity in China. BMC Ophthalmol. 2018</v>
      </c>
    </row>
    <row r="6053" spans="1:29" x14ac:dyDescent="0.3">
      <c r="A6053">
        <v>6558</v>
      </c>
      <c r="B6053" t="s">
        <v>9478</v>
      </c>
      <c r="C6053" t="s">
        <v>19686</v>
      </c>
      <c r="D6053" t="s">
        <v>29909</v>
      </c>
      <c r="E6053" t="s">
        <v>2467</v>
      </c>
      <c r="F6053" s="10"/>
      <c r="G6053">
        <v>2017</v>
      </c>
      <c r="J6053">
        <v>0.53877375277968831</v>
      </c>
      <c r="L6053" t="s">
        <v>40923</v>
      </c>
      <c r="M6053">
        <v>28195621</v>
      </c>
      <c r="Q6053" s="10"/>
      <c r="R6053" s="11">
        <f t="shared" si="188"/>
        <v>0</v>
      </c>
      <c r="U6053" s="11">
        <f t="shared" si="189"/>
        <v>0</v>
      </c>
      <c r="Y6053" s="11">
        <f>IF(SUM(Tableau1[[#This Row],[Other access]:[Sci-hub access]])&gt;=1,1,0)</f>
        <v>0</v>
      </c>
      <c r="Z6053" s="12">
        <f>IF(OR(Tableau1[[#This Row],[Access R1 + S1+ T1 ]]&gt;=1,Tableau1[[#This Row],[Access V1 +W1 + X1]]&gt;=1),1,0)</f>
        <v>0</v>
      </c>
      <c r="AB6053" s="10" t="str">
        <f>Tableau1[[#This Row],[DOI]]</f>
        <v>doi: 10.3928/23258160-20170130-12</v>
      </c>
      <c r="AC6053" s="13" t="str">
        <f>Tableau1[[#This Row],[Authors]]&amp;", "&amp;Tableau1[[#This Row],[Title]]&amp;" "&amp;Tableau1[[#This Row],[Journal]]&amp;". "&amp;Tableau1[[#This Row],[Year]]</f>
        <v>Giovinazzo JV, Giovinazzo VJ, Iacob C, Rosen RB, Finger PT., Histopathologic Analysis of the Posterior Segment for Terson's Syndrome: The GioBiopsy Technique. Ophthalmic Surg Lasers Imaging Retina. 2017</v>
      </c>
    </row>
    <row r="6054" spans="1:29" ht="28.8" x14ac:dyDescent="0.3">
      <c r="A6054">
        <v>3705</v>
      </c>
      <c r="B6054" t="s">
        <v>6875</v>
      </c>
      <c r="C6054" t="s">
        <v>17116</v>
      </c>
      <c r="D6054" t="s">
        <v>27299</v>
      </c>
      <c r="E6054" t="s">
        <v>2441</v>
      </c>
      <c r="F6054" s="10"/>
      <c r="G6054">
        <v>2017</v>
      </c>
      <c r="J6054">
        <v>0.53887705698497868</v>
      </c>
      <c r="L6054" t="s">
        <v>38149</v>
      </c>
      <c r="M6054">
        <v>28545735</v>
      </c>
      <c r="Q6054" s="10"/>
      <c r="R6054" s="11">
        <f t="shared" si="188"/>
        <v>0</v>
      </c>
      <c r="U6054" s="11">
        <f t="shared" si="189"/>
        <v>0</v>
      </c>
      <c r="Y6054" s="11">
        <f>IF(SUM(Tableau1[[#This Row],[Other access]:[Sci-hub access]])&gt;=1,1,0)</f>
        <v>0</v>
      </c>
      <c r="Z6054" s="12">
        <f>IF(OR(Tableau1[[#This Row],[Access R1 + S1+ T1 ]]&gt;=1,Tableau1[[#This Row],[Access V1 +W1 + X1]]&gt;=1),1,0)</f>
        <v>0</v>
      </c>
      <c r="AB6054" s="10" t="str">
        <f>Tableau1[[#This Row],[DOI]]</f>
        <v>doi: 10.1016/j.ophtha.2017.04.010</v>
      </c>
      <c r="AC6054" s="13" t="str">
        <f>Tableau1[[#This Row],[Authors]]&amp;", "&amp;Tableau1[[#This Row],[Title]]&amp;" "&amp;Tableau1[[#This Row],[Journal]]&amp;". "&amp;Tableau1[[#This Row],[Year]]</f>
        <v>Francis JH, Iyer S, Gobin YP, Brodie SE, Abramson DH., Retinoblastoma Vitreous Seed Clouds (Class 3): A Comparison of Treatment with Ophthalmic Artery Chemosurgery with or without Intravitreous and Periocular Chemotherapy. Ophthalmology. 2017</v>
      </c>
    </row>
    <row r="6055" spans="1:29" x14ac:dyDescent="0.3">
      <c r="A6055">
        <v>126</v>
      </c>
      <c r="B6055" t="s">
        <v>3389</v>
      </c>
      <c r="C6055" t="s">
        <v>13650</v>
      </c>
      <c r="D6055" t="s">
        <v>23809</v>
      </c>
      <c r="E6055" t="s">
        <v>2465</v>
      </c>
      <c r="F6055" s="10"/>
      <c r="G6055">
        <v>2017</v>
      </c>
      <c r="J6055">
        <v>0.53901681655093736</v>
      </c>
      <c r="L6055" t="s">
        <v>34642</v>
      </c>
      <c r="M6055">
        <v>29390462</v>
      </c>
      <c r="Q6055" s="10"/>
      <c r="R6055" s="11">
        <f t="shared" si="188"/>
        <v>0</v>
      </c>
      <c r="U6055" s="11">
        <f t="shared" si="189"/>
        <v>0</v>
      </c>
      <c r="Y6055" s="11">
        <f>IF(SUM(Tableau1[[#This Row],[Other access]:[Sci-hub access]])&gt;=1,1,0)</f>
        <v>0</v>
      </c>
      <c r="Z6055" s="12">
        <f>IF(OR(Tableau1[[#This Row],[Access R1 + S1+ T1 ]]&gt;=1,Tableau1[[#This Row],[Access V1 +W1 + X1]]&gt;=1),1,0)</f>
        <v>0</v>
      </c>
      <c r="AB6055" s="10" t="str">
        <f>Tableau1[[#This Row],[DOI]]</f>
        <v>doi: 10.1097/MD.0000000000009193</v>
      </c>
      <c r="AC6055" s="13" t="str">
        <f>Tableau1[[#This Row],[Authors]]&amp;", "&amp;Tableau1[[#This Row],[Title]]&amp;" "&amp;Tableau1[[#This Row],[Journal]]&amp;". "&amp;Tableau1[[#This Row],[Year]]</f>
        <v>Liu Y, Gao F, Hao H, Sun W, Huang Y., Anaplastic astrocytoma with aquaporin-4 positive in CSF: A case report. Medicine (Baltimore). 2017</v>
      </c>
    </row>
    <row r="6056" spans="1:29" x14ac:dyDescent="0.3">
      <c r="A6056">
        <v>624</v>
      </c>
      <c r="B6056" t="s">
        <v>3887</v>
      </c>
      <c r="C6056" t="s">
        <v>14143</v>
      </c>
      <c r="D6056" t="s">
        <v>24307</v>
      </c>
      <c r="E6056" t="s">
        <v>34007</v>
      </c>
      <c r="F6056" s="10"/>
      <c r="G6056">
        <v>2017</v>
      </c>
      <c r="J6056">
        <v>0.5390403661065527</v>
      </c>
      <c r="L6056" t="s">
        <v>35122</v>
      </c>
      <c r="M6056">
        <v>29160383</v>
      </c>
      <c r="Q6056" s="10"/>
      <c r="R6056" s="11">
        <f t="shared" si="188"/>
        <v>0</v>
      </c>
      <c r="U6056" s="11">
        <f t="shared" si="189"/>
        <v>0</v>
      </c>
      <c r="Y6056" s="11">
        <f>IF(SUM(Tableau1[[#This Row],[Other access]:[Sci-hub access]])&gt;=1,1,0)</f>
        <v>0</v>
      </c>
      <c r="Z6056" s="12">
        <f>IF(OR(Tableau1[[#This Row],[Access R1 + S1+ T1 ]]&gt;=1,Tableau1[[#This Row],[Access V1 +W1 + X1]]&gt;=1),1,0)</f>
        <v>0</v>
      </c>
      <c r="AB6056" s="10" t="str">
        <f>Tableau1[[#This Row],[DOI]]</f>
        <v>doi: 10.1590/S1806-37562016000000255</v>
      </c>
      <c r="AC6056" s="13" t="str">
        <f>Tableau1[[#This Row],[Authors]]&amp;", "&amp;Tableau1[[#This Row],[Title]]&amp;" "&amp;Tableau1[[#This Row],[Journal]]&amp;". "&amp;Tableau1[[#This Row],[Year]]</f>
        <v>Fernandes SSC, Andrade CR, Alvim CG, Camargos PAM, Ibiapina CDC., Epidemiological trends of allergic diseases in adolescents. J Bras Pneumol. 2017</v>
      </c>
    </row>
    <row r="6057" spans="1:29" x14ac:dyDescent="0.3">
      <c r="A6057">
        <v>5432</v>
      </c>
      <c r="B6057" t="s">
        <v>8482</v>
      </c>
      <c r="C6057" t="s">
        <v>18704</v>
      </c>
      <c r="D6057" t="s">
        <v>28912</v>
      </c>
      <c r="E6057" t="s">
        <v>2514</v>
      </c>
      <c r="F6057" s="10"/>
      <c r="G6057">
        <v>2017</v>
      </c>
      <c r="J6057">
        <v>0.53910338319638484</v>
      </c>
      <c r="L6057" t="s">
        <v>39822</v>
      </c>
      <c r="M6057">
        <v>28336128</v>
      </c>
      <c r="Q6057" s="10"/>
      <c r="R6057" s="11">
        <f t="shared" si="188"/>
        <v>0</v>
      </c>
      <c r="U6057" s="11">
        <f t="shared" si="189"/>
        <v>0</v>
      </c>
      <c r="Y6057" s="11">
        <f>IF(SUM(Tableau1[[#This Row],[Other access]:[Sci-hub access]])&gt;=1,1,0)</f>
        <v>0</v>
      </c>
      <c r="Z6057" s="12">
        <f>IF(OR(Tableau1[[#This Row],[Access R1 + S1+ T1 ]]&gt;=1,Tableau1[[#This Row],[Access V1 +W1 + X1]]&gt;=1),1,0)</f>
        <v>0</v>
      </c>
      <c r="AB6057" s="10" t="str">
        <f>Tableau1[[#This Row],[DOI]]</f>
        <v>doi: 10.1016/j.survophthal.2017.03.004</v>
      </c>
      <c r="AC6057" s="13" t="str">
        <f>Tableau1[[#This Row],[Authors]]&amp;", "&amp;Tableau1[[#This Row],[Title]]&amp;" "&amp;Tableau1[[#This Row],[Journal]]&amp;". "&amp;Tableau1[[#This Row],[Year]]</f>
        <v>Ersoz MG, Karacorlu M, Arf S, Sayman Muslubas I, Hocaoglu M., Retinal pigment epithelium tears: Classification, pathogenesis, predictors, and management. Surv Ophthalmol. 2017</v>
      </c>
    </row>
    <row r="6058" spans="1:29" x14ac:dyDescent="0.3">
      <c r="A6058">
        <v>7871</v>
      </c>
      <c r="B6058" t="s">
        <v>10620</v>
      </c>
      <c r="C6058" t="s">
        <v>20817</v>
      </c>
      <c r="D6058" t="s">
        <v>31058</v>
      </c>
      <c r="E6058" t="s">
        <v>2499</v>
      </c>
      <c r="F6058" s="10"/>
      <c r="G6058">
        <v>2017</v>
      </c>
      <c r="J6058">
        <v>0.5391175692896808</v>
      </c>
      <c r="L6058" t="s">
        <v>42220</v>
      </c>
      <c r="M6058">
        <v>28039584</v>
      </c>
      <c r="Q6058" s="10"/>
      <c r="R6058" s="11">
        <f t="shared" si="188"/>
        <v>0</v>
      </c>
      <c r="U6058" s="11">
        <f t="shared" si="189"/>
        <v>0</v>
      </c>
      <c r="Y6058" s="11">
        <f>IF(SUM(Tableau1[[#This Row],[Other access]:[Sci-hub access]])&gt;=1,1,0)</f>
        <v>0</v>
      </c>
      <c r="Z6058" s="12">
        <f>IF(OR(Tableau1[[#This Row],[Access R1 + S1+ T1 ]]&gt;=1,Tableau1[[#This Row],[Access V1 +W1 + X1]]&gt;=1),1,0)</f>
        <v>0</v>
      </c>
      <c r="AB6058" s="10" t="str">
        <f>Tableau1[[#This Row],[DOI]]</f>
        <v>doi: 10.1007/s00592-016-0953-y</v>
      </c>
      <c r="AC6058" s="13" t="str">
        <f>Tableau1[[#This Row],[Authors]]&amp;", "&amp;Tableau1[[#This Row],[Title]]&amp;" "&amp;Tableau1[[#This Row],[Journal]]&amp;". "&amp;Tableau1[[#This Row],[Year]]</f>
        <v>Blindbæk SL, Schlosser A, Green A, Holmskov U, Sorensen GL, Grauslund J., Association between microfibrillar-associated protein 4 (MFAP4) and micro- and macrovascular complications in long-term type 1 diabetes mellitus. Acta Diabetol. 2017</v>
      </c>
    </row>
    <row r="6059" spans="1:29" x14ac:dyDescent="0.3">
      <c r="A6059">
        <v>8774</v>
      </c>
      <c r="B6059" t="s">
        <v>11411</v>
      </c>
      <c r="C6059" t="s">
        <v>21596</v>
      </c>
      <c r="D6059" t="s">
        <v>31851</v>
      </c>
      <c r="E6059" t="s">
        <v>2447</v>
      </c>
      <c r="F6059" s="10"/>
      <c r="G6059">
        <v>2017</v>
      </c>
      <c r="J6059">
        <v>0.53914203256239401</v>
      </c>
      <c r="L6059" t="s">
        <v>43110</v>
      </c>
      <c r="M6059">
        <v>27841830</v>
      </c>
      <c r="Q6059" s="10"/>
      <c r="R6059" s="11">
        <f t="shared" si="188"/>
        <v>0</v>
      </c>
      <c r="U6059" s="11">
        <f t="shared" si="189"/>
        <v>0</v>
      </c>
      <c r="Y6059" s="11">
        <f>IF(SUM(Tableau1[[#This Row],[Other access]:[Sci-hub access]])&gt;=1,1,0)</f>
        <v>0</v>
      </c>
      <c r="Z6059" s="12">
        <f>IF(OR(Tableau1[[#This Row],[Access R1 + S1+ T1 ]]&gt;=1,Tableau1[[#This Row],[Access V1 +W1 + X1]]&gt;=1),1,0)</f>
        <v>0</v>
      </c>
      <c r="AB6059" s="10" t="str">
        <f>Tableau1[[#This Row],[DOI]]</f>
        <v>doi: 10.1097/IOP.0000000000000828</v>
      </c>
      <c r="AC6059" s="13" t="str">
        <f>Tableau1[[#This Row],[Authors]]&amp;", "&amp;Tableau1[[#This Row],[Title]]&amp;" "&amp;Tableau1[[#This Row],[Journal]]&amp;". "&amp;Tableau1[[#This Row],[Year]]</f>
        <v>Leung VC, Hussain A, Krings T, DeAngelis D., Endovascular Management of a Traumatic Infraorbital Pseudoaneurysm Causing Orbital Compartment Syndrome. Ophthal Plast Reconstr Surg. 2017</v>
      </c>
    </row>
    <row r="6060" spans="1:29" x14ac:dyDescent="0.3">
      <c r="A6060">
        <v>9539</v>
      </c>
      <c r="B6060" t="s">
        <v>12101</v>
      </c>
      <c r="C6060" t="s">
        <v>22276</v>
      </c>
      <c r="D6060" t="s">
        <v>32547</v>
      </c>
      <c r="E6060" t="s">
        <v>2468</v>
      </c>
      <c r="F6060" s="10"/>
      <c r="G6060">
        <v>2017</v>
      </c>
      <c r="J6060">
        <v>0.53927955908310166</v>
      </c>
      <c r="L6060" t="s">
        <v>43821</v>
      </c>
      <c r="M6060">
        <v>27661994</v>
      </c>
      <c r="Q6060" s="10"/>
      <c r="R6060" s="11">
        <f t="shared" si="188"/>
        <v>0</v>
      </c>
      <c r="U6060" s="11">
        <f t="shared" si="189"/>
        <v>0</v>
      </c>
      <c r="Y6060" s="11">
        <f>IF(SUM(Tableau1[[#This Row],[Other access]:[Sci-hub access]])&gt;=1,1,0)</f>
        <v>0</v>
      </c>
      <c r="Z6060" s="12">
        <f>IF(OR(Tableau1[[#This Row],[Access R1 + S1+ T1 ]]&gt;=1,Tableau1[[#This Row],[Access V1 +W1 + X1]]&gt;=1),1,0)</f>
        <v>0</v>
      </c>
      <c r="AB6060" s="10" t="str">
        <f>Tableau1[[#This Row],[DOI]]</f>
        <v>doi: 10.1097/IJG.0000000000000561</v>
      </c>
      <c r="AC6060" s="13" t="str">
        <f>Tableau1[[#This Row],[Authors]]&amp;", "&amp;Tableau1[[#This Row],[Title]]&amp;" "&amp;Tableau1[[#This Row],[Journal]]&amp;". "&amp;Tableau1[[#This Row],[Year]]</f>
        <v>Kim BH, Lee EJ., Optic Disc Swelling After Intraocular Pressure Lowering Treatment in Acute Primary Angle Closure. J Glaucoma. 2017</v>
      </c>
    </row>
    <row r="6061" spans="1:29" x14ac:dyDescent="0.3">
      <c r="A6061">
        <v>4345</v>
      </c>
      <c r="B6061" t="s">
        <v>7473</v>
      </c>
      <c r="C6061" t="s">
        <v>17709</v>
      </c>
      <c r="D6061" t="s">
        <v>27902</v>
      </c>
      <c r="E6061" t="s">
        <v>2446</v>
      </c>
      <c r="F6061" s="10"/>
      <c r="G6061">
        <v>2017</v>
      </c>
      <c r="J6061">
        <v>0.53975782099140268</v>
      </c>
      <c r="L6061" t="s">
        <v>38768</v>
      </c>
      <c r="M6061">
        <v>28453164</v>
      </c>
      <c r="Q6061" s="10"/>
      <c r="R6061" s="11">
        <f t="shared" si="188"/>
        <v>0</v>
      </c>
      <c r="U6061" s="11">
        <f t="shared" si="189"/>
        <v>0</v>
      </c>
      <c r="Y6061" s="11">
        <f>IF(SUM(Tableau1[[#This Row],[Other access]:[Sci-hub access]])&gt;=1,1,0)</f>
        <v>0</v>
      </c>
      <c r="Z6061" s="12">
        <f>IF(OR(Tableau1[[#This Row],[Access R1 + S1+ T1 ]]&gt;=1,Tableau1[[#This Row],[Access V1 +W1 + X1]]&gt;=1),1,0)</f>
        <v>0</v>
      </c>
      <c r="AB6061" s="10" t="str">
        <f>Tableau1[[#This Row],[DOI]]</f>
        <v>doi: 10.3928/01913913-20170201-08</v>
      </c>
      <c r="AC6061" s="13" t="str">
        <f>Tableau1[[#This Row],[Authors]]&amp;", "&amp;Tableau1[[#This Row],[Title]]&amp;" "&amp;Tableau1[[#This Row],[Journal]]&amp;". "&amp;Tableau1[[#This Row],[Year]]</f>
        <v>Saxena R, Sharma M, Singh D, Sharma P., Managing Flap Tears of the Rectus Muscles. J Pediatr Ophthalmol Strabismus. 2017</v>
      </c>
    </row>
    <row r="6062" spans="1:29" x14ac:dyDescent="0.3">
      <c r="A6062">
        <v>1241</v>
      </c>
      <c r="B6062" t="s">
        <v>4503</v>
      </c>
      <c r="C6062" t="s">
        <v>14756</v>
      </c>
      <c r="D6062" t="s">
        <v>24924</v>
      </c>
      <c r="E6062" t="s">
        <v>2496</v>
      </c>
      <c r="F6062" s="10"/>
      <c r="G6062">
        <v>2017</v>
      </c>
      <c r="J6062">
        <v>0.53986503129823715</v>
      </c>
      <c r="L6062" t="s">
        <v>35728</v>
      </c>
      <c r="M6062">
        <v>28985800</v>
      </c>
      <c r="Q6062" s="10"/>
      <c r="R6062" s="11">
        <f t="shared" si="188"/>
        <v>0</v>
      </c>
      <c r="U6062" s="11">
        <f t="shared" si="189"/>
        <v>0</v>
      </c>
      <c r="Y6062" s="11">
        <f>IF(SUM(Tableau1[[#This Row],[Other access]:[Sci-hub access]])&gt;=1,1,0)</f>
        <v>0</v>
      </c>
      <c r="Z6062" s="12">
        <f>IF(OR(Tableau1[[#This Row],[Access R1 + S1+ T1 ]]&gt;=1,Tableau1[[#This Row],[Access V1 +W1 + X1]]&gt;=1),1,0)</f>
        <v>0</v>
      </c>
      <c r="AB6062" s="10" t="str">
        <f>Tableau1[[#This Row],[DOI]]</f>
        <v>doi: 10.1016/j.jcjo.2017.02.017</v>
      </c>
      <c r="AC6062" s="13" t="str">
        <f>Tableau1[[#This Row],[Authors]]&amp;", "&amp;Tableau1[[#This Row],[Title]]&amp;" "&amp;Tableau1[[#This Row],[Journal]]&amp;". "&amp;Tableau1[[#This Row],[Year]]</f>
        <v>Nazarali S, Rayat J, Salmonson H, Moss T, Mathura P, Damji KF., The application of a "6S Lean" initiative to improve workflow for emergency eye examination rooms. Can J Ophthalmol. 2017</v>
      </c>
    </row>
    <row r="6063" spans="1:29" x14ac:dyDescent="0.3">
      <c r="A6063">
        <v>10976</v>
      </c>
      <c r="B6063" t="s">
        <v>13408</v>
      </c>
      <c r="C6063" t="s">
        <v>23570</v>
      </c>
      <c r="D6063" t="s">
        <v>33862</v>
      </c>
      <c r="E6063" t="s">
        <v>34510</v>
      </c>
      <c r="F6063" s="10"/>
      <c r="G6063">
        <v>2017</v>
      </c>
      <c r="J6063">
        <v>0.53995704923058085</v>
      </c>
      <c r="L6063" t="s">
        <v>45217</v>
      </c>
      <c r="M6063">
        <v>26733322</v>
      </c>
      <c r="Q6063" s="10"/>
      <c r="R6063" s="11">
        <f t="shared" si="188"/>
        <v>0</v>
      </c>
      <c r="U6063" s="11">
        <f t="shared" si="189"/>
        <v>0</v>
      </c>
      <c r="Y6063" s="11">
        <f>IF(SUM(Tableau1[[#This Row],[Other access]:[Sci-hub access]])&gt;=1,1,0)</f>
        <v>0</v>
      </c>
      <c r="Z6063" s="12">
        <f>IF(OR(Tableau1[[#This Row],[Access R1 + S1+ T1 ]]&gt;=1,Tableau1[[#This Row],[Access V1 +W1 + X1]]&gt;=1),1,0)</f>
        <v>0</v>
      </c>
      <c r="AB6063" s="10" t="str">
        <f>Tableau1[[#This Row],[DOI]]</f>
        <v>doi: 10.1111/hsc.12317</v>
      </c>
      <c r="AC6063" s="13" t="str">
        <f>Tableau1[[#This Row],[Authors]]&amp;", "&amp;Tableau1[[#This Row],[Title]]&amp;" "&amp;Tableau1[[#This Row],[Journal]]&amp;". "&amp;Tableau1[[#This Row],[Year]]</f>
        <v>Simcock P., One of society's most vulnerable groups? A systematically conducted literature review exploring the vulnerability of deafblind people. Health Soc Care Community. 2017</v>
      </c>
    </row>
    <row r="6064" spans="1:29" x14ac:dyDescent="0.3">
      <c r="A6064">
        <v>8176</v>
      </c>
      <c r="B6064" t="s">
        <v>10888</v>
      </c>
      <c r="C6064" t="s">
        <v>21076</v>
      </c>
      <c r="D6064" t="s">
        <v>31326</v>
      </c>
      <c r="E6064" t="s">
        <v>2447</v>
      </c>
      <c r="F6064" s="10"/>
      <c r="G6064">
        <v>2018</v>
      </c>
      <c r="J6064">
        <v>0.53996468501862127</v>
      </c>
      <c r="L6064" t="s">
        <v>42522</v>
      </c>
      <c r="M6064">
        <v>27984360</v>
      </c>
      <c r="Q6064" s="10"/>
      <c r="R6064" s="11">
        <f t="shared" si="188"/>
        <v>0</v>
      </c>
      <c r="U6064" s="11">
        <f t="shared" si="189"/>
        <v>0</v>
      </c>
      <c r="Y6064" s="11">
        <f>IF(SUM(Tableau1[[#This Row],[Other access]:[Sci-hub access]])&gt;=1,1,0)</f>
        <v>0</v>
      </c>
      <c r="Z6064" s="12">
        <f>IF(OR(Tableau1[[#This Row],[Access R1 + S1+ T1 ]]&gt;=1,Tableau1[[#This Row],[Access V1 +W1 + X1]]&gt;=1),1,0)</f>
        <v>0</v>
      </c>
      <c r="AB6064" s="10" t="str">
        <f>Tableau1[[#This Row],[DOI]]</f>
        <v>doi: 10.1097/IOP.0000000000000843</v>
      </c>
      <c r="AC6064" s="13" t="str">
        <f>Tableau1[[#This Row],[Authors]]&amp;", "&amp;Tableau1[[#This Row],[Title]]&amp;" "&amp;Tableau1[[#This Row],[Journal]]&amp;". "&amp;Tableau1[[#This Row],[Year]]</f>
        <v>Kirkpatrick CA, Shriver EM, Clark TJE, Kardon RH., Upper Eyelid Response to Topical 0.5% Apraclonidine. Ophthal Plast Reconstr Surg. 2018</v>
      </c>
    </row>
    <row r="6065" spans="1:29" x14ac:dyDescent="0.3">
      <c r="A6065">
        <v>6689</v>
      </c>
      <c r="B6065" t="s">
        <v>1058</v>
      </c>
      <c r="C6065" t="s">
        <v>1059</v>
      </c>
      <c r="D6065" t="s">
        <v>1060</v>
      </c>
      <c r="E6065" t="s">
        <v>3250</v>
      </c>
      <c r="F6065" s="10"/>
      <c r="G6065">
        <v>2017</v>
      </c>
      <c r="J6065">
        <v>0.53997358344085333</v>
      </c>
      <c r="L6065" t="e">
        <v>#VALUE!</v>
      </c>
      <c r="M6065">
        <v>28178721</v>
      </c>
      <c r="Q6065" s="10"/>
      <c r="R6065" s="11">
        <f t="shared" si="188"/>
        <v>0</v>
      </c>
      <c r="U6065" s="11">
        <f t="shared" si="189"/>
        <v>0</v>
      </c>
      <c r="Y6065" s="11">
        <f>IF(SUM(Tableau1[[#This Row],[Other access]:[Sci-hub access]])&gt;=1,1,0)</f>
        <v>0</v>
      </c>
      <c r="Z6065" s="12">
        <f>IF(OR(Tableau1[[#This Row],[Access R1 + S1+ T1 ]]&gt;=1,Tableau1[[#This Row],[Access V1 +W1 + X1]]&gt;=1),1,0)</f>
        <v>0</v>
      </c>
      <c r="AB6065" s="10" t="e">
        <f>Tableau1[[#This Row],[DOI]]</f>
        <v>#VALUE!</v>
      </c>
      <c r="AC6065" s="13" t="str">
        <f>Tableau1[[#This Row],[Authors]]&amp;", "&amp;Tableau1[[#This Row],[Title]]&amp;" "&amp;Tableau1[[#This Row],[Journal]]&amp;". "&amp;Tableau1[[#This Row],[Year]]</f>
        <v>Glazer ES, Zager JS., Chemosaturation With Percutaneous Hepatic Perfusion in Unresectable Hepatic Metastases. Cancer Control. 2017</v>
      </c>
    </row>
    <row r="6066" spans="1:29" x14ac:dyDescent="0.3">
      <c r="A6066">
        <v>1635</v>
      </c>
      <c r="B6066" t="s">
        <v>4887</v>
      </c>
      <c r="C6066" t="s">
        <v>15137</v>
      </c>
      <c r="D6066" t="s">
        <v>25308</v>
      </c>
      <c r="E6066" t="s">
        <v>2529</v>
      </c>
      <c r="F6066" s="10"/>
      <c r="G6066">
        <v>2017</v>
      </c>
      <c r="J6066">
        <v>0.54045290373413779</v>
      </c>
      <c r="L6066" t="s">
        <v>36114</v>
      </c>
      <c r="M6066">
        <v>28910159</v>
      </c>
      <c r="Q6066" s="10"/>
      <c r="R6066" s="11">
        <f t="shared" si="188"/>
        <v>0</v>
      </c>
      <c r="U6066" s="11">
        <f t="shared" si="189"/>
        <v>0</v>
      </c>
      <c r="Y6066" s="11">
        <f>IF(SUM(Tableau1[[#This Row],[Other access]:[Sci-hub access]])&gt;=1,1,0)</f>
        <v>0</v>
      </c>
      <c r="Z6066" s="12">
        <f>IF(OR(Tableau1[[#This Row],[Access R1 + S1+ T1 ]]&gt;=1,Tableau1[[#This Row],[Access V1 +W1 + X1]]&gt;=1),1,0)</f>
        <v>0</v>
      </c>
      <c r="AB6066" s="10" t="str">
        <f>Tableau1[[#This Row],[DOI]]</f>
        <v>doi: 10.1080/02713683.2017.1337157</v>
      </c>
      <c r="AC6066" s="13" t="str">
        <f>Tableau1[[#This Row],[Authors]]&amp;", "&amp;Tableau1[[#This Row],[Title]]&amp;" "&amp;Tableau1[[#This Row],[Journal]]&amp;". "&amp;Tableau1[[#This Row],[Year]]</f>
        <v>Chung JK, Hwang YH, Wi JM, Kim M, Jung JJ., Glaucoma Diagnostic Ability of the Optical Coherence Tomography Angiography Vessel Density Parameters. Curr Eye Res. 2017</v>
      </c>
    </row>
    <row r="6067" spans="1:29" x14ac:dyDescent="0.3">
      <c r="A6067">
        <v>456</v>
      </c>
      <c r="B6067" t="s">
        <v>3719</v>
      </c>
      <c r="C6067" t="s">
        <v>13979</v>
      </c>
      <c r="D6067" t="s">
        <v>24139</v>
      </c>
      <c r="E6067" t="s">
        <v>2511</v>
      </c>
      <c r="F6067" s="10"/>
      <c r="G6067">
        <v>2017</v>
      </c>
      <c r="J6067">
        <v>0.54058528321646426</v>
      </c>
      <c r="L6067" t="s">
        <v>34960</v>
      </c>
      <c r="M6067">
        <v>29208844</v>
      </c>
      <c r="Q6067" s="10"/>
      <c r="R6067" s="11">
        <f t="shared" si="188"/>
        <v>0</v>
      </c>
      <c r="U6067" s="11">
        <f t="shared" si="189"/>
        <v>0</v>
      </c>
      <c r="Y6067" s="11">
        <f>IF(SUM(Tableau1[[#This Row],[Other access]:[Sci-hub access]])&gt;=1,1,0)</f>
        <v>0</v>
      </c>
      <c r="Z6067" s="12">
        <f>IF(OR(Tableau1[[#This Row],[Access R1 + S1+ T1 ]]&gt;=1,Tableau1[[#This Row],[Access V1 +W1 + X1]]&gt;=1),1,0)</f>
        <v>0</v>
      </c>
      <c r="AB6067" s="10" t="str">
        <f>Tableau1[[#This Row],[DOI]]</f>
        <v>doi: 10.4103/ijo.IJO_613_17</v>
      </c>
      <c r="AC6067" s="13" t="str">
        <f>Tableau1[[#This Row],[Authors]]&amp;", "&amp;Tableau1[[#This Row],[Title]]&amp;" "&amp;Tableau1[[#This Row],[Journal]]&amp;". "&amp;Tableau1[[#This Row],[Year]]</f>
        <v>Bawankar P, Das D, Agarwal B, Bhattacharjee K, Tayab S, Deka P, Singh A, Borah E, Dhar S., A rare case of traumatic subretinal migration of crystalline lens, corroborated histologically. Indian J Ophthalmol. 2017</v>
      </c>
    </row>
    <row r="6068" spans="1:29" x14ac:dyDescent="0.3">
      <c r="A6068">
        <v>1054</v>
      </c>
      <c r="B6068" t="s">
        <v>4316</v>
      </c>
      <c r="C6068" t="s">
        <v>14570</v>
      </c>
      <c r="D6068" t="s">
        <v>24737</v>
      </c>
      <c r="E6068" t="s">
        <v>2511</v>
      </c>
      <c r="F6068" s="10"/>
      <c r="G6068">
        <v>2017</v>
      </c>
      <c r="J6068">
        <v>0.54074265641317187</v>
      </c>
      <c r="L6068" t="s">
        <v>35542</v>
      </c>
      <c r="M6068">
        <v>29044058</v>
      </c>
      <c r="Q6068" s="10"/>
      <c r="R6068" s="11">
        <f t="shared" si="188"/>
        <v>0</v>
      </c>
      <c r="U6068" s="11">
        <f t="shared" si="189"/>
        <v>0</v>
      </c>
      <c r="Y6068" s="11">
        <f>IF(SUM(Tableau1[[#This Row],[Other access]:[Sci-hub access]])&gt;=1,1,0)</f>
        <v>0</v>
      </c>
      <c r="Z6068" s="12">
        <f>IF(OR(Tableau1[[#This Row],[Access R1 + S1+ T1 ]]&gt;=1,Tableau1[[#This Row],[Access V1 +W1 + X1]]&gt;=1),1,0)</f>
        <v>0</v>
      </c>
      <c r="AB6068" s="10" t="str">
        <f>Tableau1[[#This Row],[DOI]]</f>
        <v>doi: 10.4103/ijo.IJO_152_17</v>
      </c>
      <c r="AC6068" s="13" t="str">
        <f>Tableau1[[#This Row],[Authors]]&amp;", "&amp;Tableau1[[#This Row],[Title]]&amp;" "&amp;Tableau1[[#This Row],[Journal]]&amp;". "&amp;Tableau1[[#This Row],[Year]]</f>
        <v>Ranjini H, Murthy PR, Murthy GJ, Murthy VR., Femtosecond laser-assisted cataract surgery versus 2.2 mm clear corneal phacoemulsification. Indian J Ophthalmol. 2017</v>
      </c>
    </row>
    <row r="6069" spans="1:29" x14ac:dyDescent="0.3">
      <c r="A6069">
        <v>755</v>
      </c>
      <c r="B6069" t="s">
        <v>4018</v>
      </c>
      <c r="C6069" t="s">
        <v>14273</v>
      </c>
      <c r="D6069" t="s">
        <v>24438</v>
      </c>
      <c r="E6069" t="s">
        <v>2522</v>
      </c>
      <c r="F6069" s="10"/>
      <c r="G6069">
        <v>2017</v>
      </c>
      <c r="J6069">
        <v>0.54080859622184108</v>
      </c>
      <c r="L6069" t="s">
        <v>35248</v>
      </c>
      <c r="M6069">
        <v>29121156</v>
      </c>
      <c r="Q6069" s="10"/>
      <c r="R6069" s="11">
        <f t="shared" si="188"/>
        <v>0</v>
      </c>
      <c r="U6069" s="11">
        <f t="shared" si="189"/>
        <v>0</v>
      </c>
      <c r="Y6069" s="11">
        <f>IF(SUM(Tableau1[[#This Row],[Other access]:[Sci-hub access]])&gt;=1,1,0)</f>
        <v>0</v>
      </c>
      <c r="Z6069" s="12">
        <f>IF(OR(Tableau1[[#This Row],[Access R1 + S1+ T1 ]]&gt;=1,Tableau1[[#This Row],[Access V1 +W1 + X1]]&gt;=1),1,0)</f>
        <v>0</v>
      </c>
      <c r="AB6069" s="10" t="str">
        <f>Tableau1[[#This Row],[DOI]]</f>
        <v>doi: 10.1167/17.13.9</v>
      </c>
      <c r="AC6069" s="13" t="str">
        <f>Tableau1[[#This Row],[Authors]]&amp;", "&amp;Tableau1[[#This Row],[Title]]&amp;" "&amp;Tableau1[[#This Row],[Journal]]&amp;". "&amp;Tableau1[[#This Row],[Year]]</f>
        <v>Shepard TG, Lahlaf SI, Eskew RT Jr., Labeling the lines: A test of a six-mechanism model of chromatic detection. J Vis. 2017</v>
      </c>
    </row>
    <row r="6070" spans="1:29" ht="28.8" x14ac:dyDescent="0.3">
      <c r="A6070">
        <v>4082</v>
      </c>
      <c r="B6070" t="s">
        <v>7229</v>
      </c>
      <c r="C6070" t="s">
        <v>17467</v>
      </c>
      <c r="D6070" t="s">
        <v>27657</v>
      </c>
      <c r="E6070" t="s">
        <v>2535</v>
      </c>
      <c r="F6070" s="10"/>
      <c r="G6070">
        <v>2017</v>
      </c>
      <c r="J6070">
        <v>0.54085629314869155</v>
      </c>
      <c r="L6070" t="s">
        <v>38514</v>
      </c>
      <c r="M6070">
        <v>28487361</v>
      </c>
      <c r="Q6070" s="10"/>
      <c r="R6070" s="11">
        <f t="shared" si="188"/>
        <v>0</v>
      </c>
      <c r="U6070" s="11">
        <f t="shared" si="189"/>
        <v>0</v>
      </c>
      <c r="Y6070" s="11">
        <f>IF(SUM(Tableau1[[#This Row],[Other access]:[Sci-hub access]])&gt;=1,1,0)</f>
        <v>0</v>
      </c>
      <c r="Z6070" s="12">
        <f>IF(OR(Tableau1[[#This Row],[Access R1 + S1+ T1 ]]&gt;=1,Tableau1[[#This Row],[Access V1 +W1 + X1]]&gt;=1),1,0)</f>
        <v>0</v>
      </c>
      <c r="AB6070" s="10" t="str">
        <f>Tableau1[[#This Row],[DOI]]</f>
        <v>doi: 10.1074/jbc.M117.784025</v>
      </c>
      <c r="AC6070" s="13" t="str">
        <f>Tableau1[[#This Row],[Authors]]&amp;", "&amp;Tableau1[[#This Row],[Title]]&amp;" "&amp;Tableau1[[#This Row],[Journal]]&amp;". "&amp;Tableau1[[#This Row],[Year]]</f>
        <v>Ivanova AA, Caspary T, Seyfried NT, Duong DM, West AB, Liu Z, Kahn RA., Biochemical characterization of purified mammalian ARL13B protein indicates that it is an atypical GTPase and ARL3 guanine nucleotide exchange factor (GEF). J Biol Chem. 2017</v>
      </c>
    </row>
    <row r="6071" spans="1:29" x14ac:dyDescent="0.3">
      <c r="A6071">
        <v>1987</v>
      </c>
      <c r="B6071" t="s">
        <v>5227</v>
      </c>
      <c r="C6071" t="s">
        <v>15473</v>
      </c>
      <c r="D6071" t="s">
        <v>25649</v>
      </c>
      <c r="E6071" t="s">
        <v>2465</v>
      </c>
      <c r="F6071" s="10"/>
      <c r="G6071">
        <v>2017</v>
      </c>
      <c r="J6071">
        <v>0.54092828332070897</v>
      </c>
      <c r="L6071" t="s">
        <v>36458</v>
      </c>
      <c r="M6071">
        <v>28834895</v>
      </c>
      <c r="Q6071" s="10"/>
      <c r="R6071" s="11">
        <f t="shared" si="188"/>
        <v>0</v>
      </c>
      <c r="U6071" s="11">
        <f t="shared" si="189"/>
        <v>0</v>
      </c>
      <c r="Y6071" s="11">
        <f>IF(SUM(Tableau1[[#This Row],[Other access]:[Sci-hub access]])&gt;=1,1,0)</f>
        <v>0</v>
      </c>
      <c r="Z6071" s="12">
        <f>IF(OR(Tableau1[[#This Row],[Access R1 + S1+ T1 ]]&gt;=1,Tableau1[[#This Row],[Access V1 +W1 + X1]]&gt;=1),1,0)</f>
        <v>0</v>
      </c>
      <c r="AB6071" s="10" t="str">
        <f>Tableau1[[#This Row],[DOI]]</f>
        <v>doi: 10.1097/MD.0000000000007849</v>
      </c>
      <c r="AC6071" s="13" t="str">
        <f>Tableau1[[#This Row],[Authors]]&amp;", "&amp;Tableau1[[#This Row],[Title]]&amp;" "&amp;Tableau1[[#This Row],[Journal]]&amp;". "&amp;Tableau1[[#This Row],[Year]]</f>
        <v>Im DH, Yang YS, Choi H, Choi S, Shin JE, Kim CH., Pseudo-spontaneous nystagmus in horizontal semicircular canal canalolithiasis. Medicine (Baltimore). 2017</v>
      </c>
    </row>
    <row r="6072" spans="1:29" x14ac:dyDescent="0.3">
      <c r="A6072">
        <v>8541</v>
      </c>
      <c r="B6072" t="s">
        <v>11210</v>
      </c>
      <c r="C6072" t="s">
        <v>21394</v>
      </c>
      <c r="D6072" t="s">
        <v>31649</v>
      </c>
      <c r="E6072" t="s">
        <v>2445</v>
      </c>
      <c r="F6072" s="10"/>
      <c r="G6072">
        <v>2017</v>
      </c>
      <c r="J6072">
        <v>0.54103540748134082</v>
      </c>
      <c r="L6072" t="s">
        <v>42877</v>
      </c>
      <c r="M6072">
        <v>27893624</v>
      </c>
      <c r="Q6072" s="10"/>
      <c r="R6072" s="11">
        <f t="shared" si="188"/>
        <v>0</v>
      </c>
      <c r="U6072" s="11">
        <f t="shared" si="189"/>
        <v>0</v>
      </c>
      <c r="Y6072" s="11">
        <f>IF(SUM(Tableau1[[#This Row],[Other access]:[Sci-hub access]])&gt;=1,1,0)</f>
        <v>0</v>
      </c>
      <c r="Z6072" s="12">
        <f>IF(OR(Tableau1[[#This Row],[Access R1 + S1+ T1 ]]&gt;=1,Tableau1[[#This Row],[Access V1 +W1 + X1]]&gt;=1),1,0)</f>
        <v>0</v>
      </c>
      <c r="AB6072" s="10" t="str">
        <f>Tableau1[[#This Row],[DOI]]</f>
        <v>doi: 10.1097/IAE.0000000000001406</v>
      </c>
      <c r="AC6072" s="13" t="str">
        <f>Tableau1[[#This Row],[Authors]]&amp;", "&amp;Tableau1[[#This Row],[Title]]&amp;" "&amp;Tableau1[[#This Row],[Journal]]&amp;". "&amp;Tableau1[[#This Row],[Year]]</f>
        <v>Khurana RN, Bansal AS, Chang LK, Palmer JD, Wu C, Wieland MR., PROSPECTIVE EVALUATION OF A SUSTAINED-RELEASE DEXAMETHASONE INTRAVITREAL IMPLANT FOR CYSTOID MACULAR EDEMA IN QUIESCENT UVEITIS. Retina. 2017</v>
      </c>
    </row>
    <row r="6073" spans="1:29" x14ac:dyDescent="0.3">
      <c r="A6073">
        <v>401</v>
      </c>
      <c r="B6073" t="s">
        <v>3664</v>
      </c>
      <c r="C6073" t="s">
        <v>13924</v>
      </c>
      <c r="D6073" t="s">
        <v>24084</v>
      </c>
      <c r="E6073" t="s">
        <v>2524</v>
      </c>
      <c r="F6073" s="10"/>
      <c r="G6073">
        <v>2017</v>
      </c>
      <c r="J6073">
        <v>0.54109504792809693</v>
      </c>
      <c r="L6073" t="s">
        <v>34907</v>
      </c>
      <c r="M6073">
        <v>29227514</v>
      </c>
      <c r="Q6073" s="10"/>
      <c r="R6073" s="11">
        <f t="shared" si="188"/>
        <v>0</v>
      </c>
      <c r="U6073" s="11">
        <f t="shared" si="189"/>
        <v>0</v>
      </c>
      <c r="Y6073" s="11">
        <f>IF(SUM(Tableau1[[#This Row],[Other access]:[Sci-hub access]])&gt;=1,1,0)</f>
        <v>0</v>
      </c>
      <c r="Z6073" s="12">
        <f>IF(OR(Tableau1[[#This Row],[Access R1 + S1+ T1 ]]&gt;=1,Tableau1[[#This Row],[Access V1 +W1 + X1]]&gt;=1),1,0)</f>
        <v>0</v>
      </c>
      <c r="AB6073" s="10" t="str">
        <f>Tableau1[[#This Row],[DOI]]</f>
        <v>doi: 10.3928/1081597X-20171004-01</v>
      </c>
      <c r="AC6073" s="13" t="str">
        <f>Tableau1[[#This Row],[Authors]]&amp;", "&amp;Tableau1[[#This Row],[Title]]&amp;" "&amp;Tableau1[[#This Row],[Journal]]&amp;". "&amp;Tableau1[[#This Row],[Year]]</f>
        <v>Ganesh S, Brar S, Lazaridis A., Management and Outcomes of Retained Lenticules and Lenticule Fragments Removal After Failed Primary SMILE: A Case Series. J Refract Surg. 2017</v>
      </c>
    </row>
    <row r="6074" spans="1:29" x14ac:dyDescent="0.3">
      <c r="A6074">
        <v>9458</v>
      </c>
      <c r="B6074" t="s">
        <v>12025</v>
      </c>
      <c r="C6074" t="s">
        <v>22201</v>
      </c>
      <c r="D6074" t="s">
        <v>32471</v>
      </c>
      <c r="E6074" t="s">
        <v>2767</v>
      </c>
      <c r="F6074" s="10"/>
      <c r="G6074">
        <v>2017</v>
      </c>
      <c r="J6074">
        <v>0.54118199651203047</v>
      </c>
      <c r="L6074" t="s">
        <v>43741</v>
      </c>
      <c r="M6074">
        <v>27682894</v>
      </c>
      <c r="Q6074" s="10"/>
      <c r="R6074" s="11">
        <f t="shared" si="188"/>
        <v>0</v>
      </c>
      <c r="U6074" s="11">
        <f t="shared" si="189"/>
        <v>0</v>
      </c>
      <c r="Y6074" s="11">
        <f>IF(SUM(Tableau1[[#This Row],[Other access]:[Sci-hub access]])&gt;=1,1,0)</f>
        <v>0</v>
      </c>
      <c r="Z6074" s="12">
        <f>IF(OR(Tableau1[[#This Row],[Access R1 + S1+ T1 ]]&gt;=1,Tableau1[[#This Row],[Access V1 +W1 + X1]]&gt;=1),1,0)</f>
        <v>0</v>
      </c>
      <c r="AB6074" s="10" t="str">
        <f>Tableau1[[#This Row],[DOI]]</f>
        <v>doi: 10.1016/j.autrev.2016.09.017</v>
      </c>
      <c r="AC6074" s="13" t="str">
        <f>Tableau1[[#This Row],[Authors]]&amp;", "&amp;Tableau1[[#This Row],[Title]]&amp;" "&amp;Tableau1[[#This Row],[Journal]]&amp;". "&amp;Tableau1[[#This Row],[Year]]</f>
        <v>Roca F, Dominique S, Schmidt J, Smail A, Duhaut P, Lévesque H, Marie I., Interstitial lung disease in primary Sjögren's syndrome. Autoimmun Rev. 2017</v>
      </c>
    </row>
    <row r="6075" spans="1:29" x14ac:dyDescent="0.3">
      <c r="A6075">
        <v>7582</v>
      </c>
      <c r="B6075" t="s">
        <v>1378</v>
      </c>
      <c r="C6075" t="s">
        <v>1379</v>
      </c>
      <c r="D6075" t="s">
        <v>1380</v>
      </c>
      <c r="E6075" t="s">
        <v>3075</v>
      </c>
      <c r="F6075" s="10"/>
      <c r="G6075">
        <v>2017</v>
      </c>
      <c r="J6075">
        <v>0.54130534223996107</v>
      </c>
      <c r="L6075" t="s">
        <v>41937</v>
      </c>
      <c r="M6075">
        <v>28079243</v>
      </c>
      <c r="Q6075" s="10"/>
      <c r="R6075" s="11">
        <f t="shared" si="188"/>
        <v>0</v>
      </c>
      <c r="U6075" s="11">
        <f t="shared" si="189"/>
        <v>0</v>
      </c>
      <c r="Y6075" s="11">
        <f>IF(SUM(Tableau1[[#This Row],[Other access]:[Sci-hub access]])&gt;=1,1,0)</f>
        <v>0</v>
      </c>
      <c r="Z6075" s="12">
        <f>IF(OR(Tableau1[[#This Row],[Access R1 + S1+ T1 ]]&gt;=1,Tableau1[[#This Row],[Access V1 +W1 + X1]]&gt;=1),1,0)</f>
        <v>0</v>
      </c>
      <c r="AB6075" s="10" t="str">
        <f>Tableau1[[#This Row],[DOI]]</f>
        <v>doi: 10.1590/S0004-2803.2017v54n1-13</v>
      </c>
      <c r="AC6075" s="13" t="str">
        <f>Tableau1[[#This Row],[Authors]]&amp;", "&amp;Tableau1[[#This Row],[Title]]&amp;" "&amp;Tableau1[[#This Row],[Journal]]&amp;". "&amp;Tableau1[[#This Row],[Year]]</f>
        <v>Brandão LP, Vilar L, Cavalcanti BM, Brandão PH, Arantes TE, Campos JM., Serum levels of vitamin A, visual function and ocular surface after bariatric surgery. Arq Gastroenterol. 2017</v>
      </c>
    </row>
    <row r="6076" spans="1:29" x14ac:dyDescent="0.3">
      <c r="A6076">
        <v>3027</v>
      </c>
      <c r="B6076" t="s">
        <v>6220</v>
      </c>
      <c r="C6076" t="s">
        <v>16465</v>
      </c>
      <c r="D6076" t="s">
        <v>26644</v>
      </c>
      <c r="E6076" t="s">
        <v>34112</v>
      </c>
      <c r="F6076" s="10"/>
      <c r="G6076">
        <v>2017</v>
      </c>
      <c r="J6076">
        <v>0.5413817019371806</v>
      </c>
      <c r="L6076" t="s">
        <v>37481</v>
      </c>
      <c r="M6076">
        <v>28648990</v>
      </c>
      <c r="Q6076" s="10"/>
      <c r="R6076" s="11">
        <f t="shared" si="188"/>
        <v>0</v>
      </c>
      <c r="U6076" s="11">
        <f t="shared" si="189"/>
        <v>0</v>
      </c>
      <c r="Y6076" s="11">
        <f>IF(SUM(Tableau1[[#This Row],[Other access]:[Sci-hub access]])&gt;=1,1,0)</f>
        <v>0</v>
      </c>
      <c r="Z6076" s="12">
        <f>IF(OR(Tableau1[[#This Row],[Access R1 + S1+ T1 ]]&gt;=1,Tableau1[[#This Row],[Access V1 +W1 + X1]]&gt;=1),1,0)</f>
        <v>0</v>
      </c>
      <c r="AB6076" s="10" t="str">
        <f>Tableau1[[#This Row],[DOI]]</f>
        <v>doi: 10.1016/j.jmbbm.2017.06.017</v>
      </c>
      <c r="AC6076" s="13" t="str">
        <f>Tableau1[[#This Row],[Authors]]&amp;", "&amp;Tableau1[[#This Row],[Title]]&amp;" "&amp;Tableau1[[#This Row],[Journal]]&amp;". "&amp;Tableau1[[#This Row],[Year]]</f>
        <v>Ariza-Gracia MÁ, Ortillés Á, Cristóbal JÁ, Rodríguez Matas JF, Calvo B., A numerical-experimental protocol to characterize corneal tissue with an application to predict astigmatic keratotomy surgery. J Mech Behav Biomed Mater. 2017</v>
      </c>
    </row>
    <row r="6077" spans="1:29" x14ac:dyDescent="0.3">
      <c r="A6077">
        <v>5355</v>
      </c>
      <c r="B6077" t="s">
        <v>8409</v>
      </c>
      <c r="C6077" t="s">
        <v>18632</v>
      </c>
      <c r="D6077" t="s">
        <v>28839</v>
      </c>
      <c r="E6077" t="s">
        <v>2511</v>
      </c>
      <c r="F6077" s="10"/>
      <c r="G6077">
        <v>2017</v>
      </c>
      <c r="J6077">
        <v>0.54139362904468058</v>
      </c>
      <c r="L6077" t="s">
        <v>39750</v>
      </c>
      <c r="M6077">
        <v>28345568</v>
      </c>
      <c r="Q6077" s="10"/>
      <c r="R6077" s="11">
        <f t="shared" si="188"/>
        <v>0</v>
      </c>
      <c r="U6077" s="11">
        <f t="shared" si="189"/>
        <v>0</v>
      </c>
      <c r="Y6077" s="11">
        <f>IF(SUM(Tableau1[[#This Row],[Other access]:[Sci-hub access]])&gt;=1,1,0)</f>
        <v>0</v>
      </c>
      <c r="Z6077" s="12">
        <f>IF(OR(Tableau1[[#This Row],[Access R1 + S1+ T1 ]]&gt;=1,Tableau1[[#This Row],[Access V1 +W1 + X1]]&gt;=1),1,0)</f>
        <v>0</v>
      </c>
      <c r="AB6077" s="10" t="str">
        <f>Tableau1[[#This Row],[DOI]]</f>
        <v>doi: 10.4103/ijo.IJO_875_16</v>
      </c>
      <c r="AC6077" s="13" t="str">
        <f>Tableau1[[#This Row],[Authors]]&amp;", "&amp;Tableau1[[#This Row],[Title]]&amp;" "&amp;Tableau1[[#This Row],[Journal]]&amp;". "&amp;Tableau1[[#This Row],[Year]]</f>
        <v>Sihota R, Midha N, Selvan H, Sidhu T, Swamy DR, Sharma A, Gupta A, Gupta V, Dada T, Chaudhary S., Prognosis of different glaucomas seen at a tertiary center: A 10-year overview. Indian J Ophthalmol. 2017</v>
      </c>
    </row>
    <row r="6078" spans="1:29" x14ac:dyDescent="0.3">
      <c r="A6078">
        <v>90</v>
      </c>
      <c r="B6078" t="s">
        <v>3353</v>
      </c>
      <c r="C6078" t="s">
        <v>13614</v>
      </c>
      <c r="D6078" t="s">
        <v>23773</v>
      </c>
      <c r="E6078" t="s">
        <v>2469</v>
      </c>
      <c r="F6078" s="10"/>
      <c r="G6078">
        <v>2018</v>
      </c>
      <c r="J6078">
        <v>0.54147812638334625</v>
      </c>
      <c r="L6078" t="s">
        <v>34608</v>
      </c>
      <c r="M6078">
        <v>29420144</v>
      </c>
      <c r="Q6078" s="10"/>
      <c r="R6078" s="11">
        <f t="shared" si="188"/>
        <v>0</v>
      </c>
      <c r="U6078" s="11">
        <f t="shared" si="189"/>
        <v>0</v>
      </c>
      <c r="Y6078" s="11">
        <f>IF(SUM(Tableau1[[#This Row],[Other access]:[Sci-hub access]])&gt;=1,1,0)</f>
        <v>0</v>
      </c>
      <c r="Z6078" s="12">
        <f>IF(OR(Tableau1[[#This Row],[Access R1 + S1+ T1 ]]&gt;=1,Tableau1[[#This Row],[Access V1 +W1 + X1]]&gt;=1),1,0)</f>
        <v>0</v>
      </c>
      <c r="AB6078" s="10" t="str">
        <f>Tableau1[[#This Row],[DOI]]</f>
        <v>doi: 10.1080/08820538.2017.1353810</v>
      </c>
      <c r="AC6078" s="13" t="str">
        <f>Tableau1[[#This Row],[Authors]]&amp;", "&amp;Tableau1[[#This Row],[Title]]&amp;" "&amp;Tableau1[[#This Row],[Journal]]&amp;". "&amp;Tableau1[[#This Row],[Year]]</f>
        <v>Gilbert AL, Chwalisz B, Mallery R., Complications of Optic Nerve Sheath Fenestration as a Treatment for Idiopathic Intracranial Hypertension. Semin Ophthalmol. 2018</v>
      </c>
    </row>
    <row r="6079" spans="1:29" x14ac:dyDescent="0.3">
      <c r="A6079">
        <v>6322</v>
      </c>
      <c r="B6079" t="s">
        <v>9275</v>
      </c>
      <c r="C6079" t="s">
        <v>19486</v>
      </c>
      <c r="D6079" t="s">
        <v>29706</v>
      </c>
      <c r="E6079" t="s">
        <v>2438</v>
      </c>
      <c r="F6079" s="10"/>
      <c r="G6079">
        <v>2017</v>
      </c>
      <c r="J6079">
        <v>0.54159422185728967</v>
      </c>
      <c r="L6079" t="s">
        <v>40691</v>
      </c>
      <c r="M6079">
        <v>28228412</v>
      </c>
      <c r="Q6079" s="10"/>
      <c r="R6079" s="11">
        <f t="shared" si="188"/>
        <v>0</v>
      </c>
      <c r="U6079" s="11">
        <f t="shared" si="189"/>
        <v>0</v>
      </c>
      <c r="Y6079" s="11">
        <f>IF(SUM(Tableau1[[#This Row],[Other access]:[Sci-hub access]])&gt;=1,1,0)</f>
        <v>0</v>
      </c>
      <c r="Z6079" s="12">
        <f>IF(OR(Tableau1[[#This Row],[Access R1 + S1+ T1 ]]&gt;=1,Tableau1[[#This Row],[Access V1 +W1 + X1]]&gt;=1),1,0)</f>
        <v>0</v>
      </c>
      <c r="AB6079" s="10" t="str">
        <f>Tableau1[[#This Row],[DOI]]</f>
        <v>doi: 10.1136/bjophthalmol-2016-309691</v>
      </c>
      <c r="AC6079" s="13" t="str">
        <f>Tableau1[[#This Row],[Authors]]&amp;", "&amp;Tableau1[[#This Row],[Title]]&amp;" "&amp;Tableau1[[#This Row],[Journal]]&amp;". "&amp;Tableau1[[#This Row],[Year]]</f>
        <v>Ramke J, Zwi AB, Lee AC, Blignault I, Gilbert CE., Inequality in cataract blindness and services: moving beyond unidimensional analyses of social position. Br J Ophthalmol. 2017</v>
      </c>
    </row>
    <row r="6080" spans="1:29" x14ac:dyDescent="0.3">
      <c r="A6080">
        <v>1936</v>
      </c>
      <c r="B6080" t="s">
        <v>5178</v>
      </c>
      <c r="C6080" t="s">
        <v>15424</v>
      </c>
      <c r="D6080" t="s">
        <v>25600</v>
      </c>
      <c r="E6080" t="s">
        <v>2632</v>
      </c>
      <c r="F6080" s="10"/>
      <c r="G6080">
        <v>2017</v>
      </c>
      <c r="J6080">
        <v>0.54162281319786298</v>
      </c>
      <c r="L6080" t="s">
        <v>36407</v>
      </c>
      <c r="M6080">
        <v>28844923</v>
      </c>
      <c r="Q6080" s="10"/>
      <c r="R6080" s="11">
        <f t="shared" si="188"/>
        <v>0</v>
      </c>
      <c r="U6080" s="11">
        <f t="shared" si="189"/>
        <v>0</v>
      </c>
      <c r="Y6080" s="11">
        <f>IF(SUM(Tableau1[[#This Row],[Other access]:[Sci-hub access]])&gt;=1,1,0)</f>
        <v>0</v>
      </c>
      <c r="Z6080" s="12">
        <f>IF(OR(Tableau1[[#This Row],[Access R1 + S1+ T1 ]]&gt;=1,Tableau1[[#This Row],[Access V1 +W1 + X1]]&gt;=1),1,0)</f>
        <v>0</v>
      </c>
      <c r="AB6080" s="10" t="str">
        <f>Tableau1[[#This Row],[DOI]]</f>
        <v>doi: 10.1016/j.wneu.2017.08.110</v>
      </c>
      <c r="AC6080" s="13" t="str">
        <f>Tableau1[[#This Row],[Authors]]&amp;", "&amp;Tableau1[[#This Row],[Title]]&amp;" "&amp;Tableau1[[#This Row],[Journal]]&amp;". "&amp;Tableau1[[#This Row],[Year]]</f>
        <v>Ben Nsir A, Thai QA, Hmida B., Posttraumatic Uncal Herniation in a Conscious Patient. World Neurosurg. 2017</v>
      </c>
    </row>
    <row r="6081" spans="1:29" x14ac:dyDescent="0.3">
      <c r="A6081">
        <v>405</v>
      </c>
      <c r="B6081" t="s">
        <v>3668</v>
      </c>
      <c r="C6081" t="s">
        <v>13928</v>
      </c>
      <c r="D6081" t="s">
        <v>24088</v>
      </c>
      <c r="E6081" t="s">
        <v>2524</v>
      </c>
      <c r="F6081" s="10"/>
      <c r="G6081">
        <v>2017</v>
      </c>
      <c r="J6081">
        <v>0.54170728336172225</v>
      </c>
      <c r="L6081" t="s">
        <v>34911</v>
      </c>
      <c r="M6081">
        <v>29227510</v>
      </c>
      <c r="Q6081" s="10"/>
      <c r="R6081" s="11">
        <f t="shared" si="188"/>
        <v>0</v>
      </c>
      <c r="U6081" s="11">
        <f t="shared" si="189"/>
        <v>0</v>
      </c>
      <c r="Y6081" s="11">
        <f>IF(SUM(Tableau1[[#This Row],[Other access]:[Sci-hub access]])&gt;=1,1,0)</f>
        <v>0</v>
      </c>
      <c r="Z6081" s="12">
        <f>IF(OR(Tableau1[[#This Row],[Access R1 + S1+ T1 ]]&gt;=1,Tableau1[[#This Row],[Access V1 +W1 + X1]]&gt;=1),1,0)</f>
        <v>0</v>
      </c>
      <c r="AB6081" s="10" t="str">
        <f>Tableau1[[#This Row],[DOI]]</f>
        <v>doi: 10.3928/1081597X-20170920-02</v>
      </c>
      <c r="AC6081" s="13" t="str">
        <f>Tableau1[[#This Row],[Authors]]&amp;", "&amp;Tableau1[[#This Row],[Title]]&amp;" "&amp;Tableau1[[#This Row],[Journal]]&amp;". "&amp;Tableau1[[#This Row],[Year]]</f>
        <v>Lin DTC, Holland SP, Verma S, Hogden J, Arba-Mosquera S., Postoperative Corneal Asphericity in Low, Moderate, and High Myopic Eyes After Transepithelial PRK Using a New Pulse Allocation. J Refract Surg. 2017</v>
      </c>
    </row>
    <row r="6082" spans="1:29" x14ac:dyDescent="0.3">
      <c r="A6082">
        <v>639</v>
      </c>
      <c r="B6082" t="s">
        <v>3902</v>
      </c>
      <c r="C6082" t="s">
        <v>14157</v>
      </c>
      <c r="D6082" t="s">
        <v>24322</v>
      </c>
      <c r="E6082" t="s">
        <v>2446</v>
      </c>
      <c r="F6082" s="10"/>
      <c r="G6082">
        <v>2017</v>
      </c>
      <c r="J6082">
        <v>0.54173298514307444</v>
      </c>
      <c r="L6082" t="s">
        <v>35137</v>
      </c>
      <c r="M6082">
        <v>29156060</v>
      </c>
      <c r="Q6082" s="10"/>
      <c r="R6082" s="11">
        <f t="shared" ref="R6082:R6145" si="190">IF(SUM(N6082:Q6082)&gt;0,1,0)</f>
        <v>0</v>
      </c>
      <c r="U6082" s="11">
        <f t="shared" ref="U6082:U6145" si="191">IF(SUM(R6082,T6082)&gt;0,1,0)</f>
        <v>0</v>
      </c>
      <c r="Y6082" s="11">
        <f>IF(SUM(Tableau1[[#This Row],[Other access]:[Sci-hub access]])&gt;=1,1,0)</f>
        <v>0</v>
      </c>
      <c r="Z6082" s="12">
        <f>IF(OR(Tableau1[[#This Row],[Access R1 + S1+ T1 ]]&gt;=1,Tableau1[[#This Row],[Access V1 +W1 + X1]]&gt;=1),1,0)</f>
        <v>0</v>
      </c>
      <c r="AB6082" s="10" t="str">
        <f>Tableau1[[#This Row],[DOI]]</f>
        <v>doi: 10.3928/01913913-20170907-06</v>
      </c>
      <c r="AC6082" s="13" t="str">
        <f>Tableau1[[#This Row],[Authors]]&amp;", "&amp;Tableau1[[#This Row],[Title]]&amp;" "&amp;Tableau1[[#This Row],[Journal]]&amp;". "&amp;Tableau1[[#This Row],[Year]]</f>
        <v>Khokhar S, Takkar B, Pillay G, Venkatesh P., Three Cases of Associated Persistent Fetal Vasculature and Ocular Coloboma: Posterior Segment Dysgenesis. J Pediatr Ophthalmol Strabismus. 2017</v>
      </c>
    </row>
    <row r="6083" spans="1:29" x14ac:dyDescent="0.3">
      <c r="A6083">
        <v>3944</v>
      </c>
      <c r="B6083" t="s">
        <v>7098</v>
      </c>
      <c r="C6083" t="s">
        <v>17335</v>
      </c>
      <c r="D6083" t="s">
        <v>27525</v>
      </c>
      <c r="E6083" t="s">
        <v>2667</v>
      </c>
      <c r="F6083" s="10"/>
      <c r="G6083">
        <v>2017</v>
      </c>
      <c r="J6083">
        <v>0.54187326735547614</v>
      </c>
      <c r="L6083" t="s">
        <v>38385</v>
      </c>
      <c r="M6083">
        <v>28501444</v>
      </c>
      <c r="Q6083" s="10"/>
      <c r="R6083" s="11">
        <f t="shared" si="190"/>
        <v>0</v>
      </c>
      <c r="U6083" s="11">
        <f t="shared" si="191"/>
        <v>0</v>
      </c>
      <c r="Y6083" s="11">
        <f>IF(SUM(Tableau1[[#This Row],[Other access]:[Sci-hub access]])&gt;=1,1,0)</f>
        <v>0</v>
      </c>
      <c r="Z6083" s="12">
        <f>IF(OR(Tableau1[[#This Row],[Access R1 + S1+ T1 ]]&gt;=1,Tableau1[[#This Row],[Access V1 +W1 + X1]]&gt;=1),1,0)</f>
        <v>0</v>
      </c>
      <c r="AB6083" s="10" t="str">
        <f>Tableau1[[#This Row],[DOI]]</f>
        <v>doi: 10.1016/j.clae.2017.04.003</v>
      </c>
      <c r="AC6083" s="13" t="str">
        <f>Tableau1[[#This Row],[Authors]]&amp;", "&amp;Tableau1[[#This Row],[Title]]&amp;" "&amp;Tableau1[[#This Row],[Journal]]&amp;". "&amp;Tableau1[[#This Row],[Year]]</f>
        <v>Fadel D., Modern scleral lenses: Mini versus large. Cont Lens Anterior Eye. 2017</v>
      </c>
    </row>
    <row r="6084" spans="1:29" x14ac:dyDescent="0.3">
      <c r="A6084">
        <v>7614</v>
      </c>
      <c r="B6084" t="s">
        <v>10400</v>
      </c>
      <c r="C6084" t="s">
        <v>20599</v>
      </c>
      <c r="D6084" t="s">
        <v>30835</v>
      </c>
      <c r="E6084" t="s">
        <v>2462</v>
      </c>
      <c r="F6084" s="10"/>
      <c r="G6084">
        <v>2017</v>
      </c>
      <c r="J6084">
        <v>0.54198934991446357</v>
      </c>
      <c r="L6084" t="s">
        <v>41968</v>
      </c>
      <c r="M6084">
        <v>28073365</v>
      </c>
      <c r="Q6084" s="10"/>
      <c r="R6084" s="11">
        <f t="shared" si="190"/>
        <v>0</v>
      </c>
      <c r="U6084" s="11">
        <f t="shared" si="191"/>
        <v>0</v>
      </c>
      <c r="Y6084" s="11">
        <f>IF(SUM(Tableau1[[#This Row],[Other access]:[Sci-hub access]])&gt;=1,1,0)</f>
        <v>0</v>
      </c>
      <c r="Z6084" s="12">
        <f>IF(OR(Tableau1[[#This Row],[Access R1 + S1+ T1 ]]&gt;=1,Tableau1[[#This Row],[Access V1 +W1 + X1]]&gt;=1),1,0)</f>
        <v>0</v>
      </c>
      <c r="AB6084" s="10" t="str">
        <f>Tableau1[[#This Row],[DOI]]</f>
        <v>doi: 10.1186/s12886-016-0395-x</v>
      </c>
      <c r="AC6084" s="13" t="str">
        <f>Tableau1[[#This Row],[Authors]]&amp;", "&amp;Tableau1[[#This Row],[Title]]&amp;" "&amp;Tableau1[[#This Row],[Journal]]&amp;". "&amp;Tableau1[[#This Row],[Year]]</f>
        <v>Dias DT, Ushida M, Battistella R, Dorairaj S, Prata TS., Neurophthalmological conditions mimicking glaucomatous optic neuropathy: analysis of the most common causes of misdiagnosis. BMC Ophthalmol. 2017</v>
      </c>
    </row>
    <row r="6085" spans="1:29" x14ac:dyDescent="0.3">
      <c r="A6085">
        <v>7801</v>
      </c>
      <c r="B6085" t="s">
        <v>10565</v>
      </c>
      <c r="C6085" t="s">
        <v>20761</v>
      </c>
      <c r="D6085" t="s">
        <v>31002</v>
      </c>
      <c r="E6085" t="s">
        <v>2643</v>
      </c>
      <c r="F6085" s="10"/>
      <c r="G6085">
        <v>2017</v>
      </c>
      <c r="J6085">
        <v>0.54209164545181387</v>
      </c>
      <c r="L6085" t="s">
        <v>42152</v>
      </c>
      <c r="M6085">
        <v>28054988</v>
      </c>
      <c r="Q6085" s="10"/>
      <c r="R6085" s="11">
        <f t="shared" si="190"/>
        <v>0</v>
      </c>
      <c r="U6085" s="11">
        <f t="shared" si="191"/>
        <v>0</v>
      </c>
      <c r="Y6085" s="11">
        <f>IF(SUM(Tableau1[[#This Row],[Other access]:[Sci-hub access]])&gt;=1,1,0)</f>
        <v>0</v>
      </c>
      <c r="Z6085" s="12">
        <f>IF(OR(Tableau1[[#This Row],[Access R1 + S1+ T1 ]]&gt;=1,Tableau1[[#This Row],[Access V1 +W1 + X1]]&gt;=1),1,0)</f>
        <v>0</v>
      </c>
      <c r="AB6085" s="10" t="str">
        <f>Tableau1[[#This Row],[DOI]]</f>
        <v>doi: 10.3390/molecules22010076</v>
      </c>
      <c r="AC6085" s="13" t="str">
        <f>Tableau1[[#This Row],[Authors]]&amp;", "&amp;Tableau1[[#This Row],[Title]]&amp;" "&amp;Tableau1[[#This Row],[Journal]]&amp;". "&amp;Tableau1[[#This Row],[Year]]</f>
        <v>Vasant More S, Kim IS, Choi DK., Recent Update on the Role of Chinese Material Medica and Formulations in Diabetic Retinopathy. Molecules. 2017</v>
      </c>
    </row>
    <row r="6086" spans="1:29" x14ac:dyDescent="0.3">
      <c r="A6086">
        <v>5684</v>
      </c>
      <c r="B6086" t="s">
        <v>8715</v>
      </c>
      <c r="C6086" t="s">
        <v>18935</v>
      </c>
      <c r="D6086" t="s">
        <v>29145</v>
      </c>
      <c r="E6086" t="s">
        <v>2467</v>
      </c>
      <c r="F6086" s="10"/>
      <c r="G6086">
        <v>2017</v>
      </c>
      <c r="J6086">
        <v>0.54216148033850953</v>
      </c>
      <c r="L6086" t="s">
        <v>40067</v>
      </c>
      <c r="M6086">
        <v>28297036</v>
      </c>
      <c r="Q6086" s="10"/>
      <c r="R6086" s="11">
        <f t="shared" si="190"/>
        <v>0</v>
      </c>
      <c r="U6086" s="11">
        <f t="shared" si="191"/>
        <v>0</v>
      </c>
      <c r="Y6086" s="11">
        <f>IF(SUM(Tableau1[[#This Row],[Other access]:[Sci-hub access]])&gt;=1,1,0)</f>
        <v>0</v>
      </c>
      <c r="Z6086" s="12">
        <f>IF(OR(Tableau1[[#This Row],[Access R1 + S1+ T1 ]]&gt;=1,Tableau1[[#This Row],[Access V1 +W1 + X1]]&gt;=1),1,0)</f>
        <v>0</v>
      </c>
      <c r="AB6086" s="10" t="str">
        <f>Tableau1[[#This Row],[DOI]]</f>
        <v>doi: 10.3928/23258160-20170301-07</v>
      </c>
      <c r="AC6086" s="13" t="str">
        <f>Tableau1[[#This Row],[Authors]]&amp;", "&amp;Tableau1[[#This Row],[Title]]&amp;" "&amp;Tableau1[[#This Row],[Journal]]&amp;". "&amp;Tableau1[[#This Row],[Year]]</f>
        <v>Kapran Z, Ozkaya A, Erdogan G, Karakucuk Y, Gezginaslan TA, Perente I, Taskapili M., Wide-Field Landers Keratoprothesis in Various Combined Corneal and Vitreoretinal Problems: Twelve-Month Results. Ophthalmic Surg Lasers Imaging Retina. 2017</v>
      </c>
    </row>
    <row r="6087" spans="1:29" x14ac:dyDescent="0.3">
      <c r="A6087">
        <v>7747</v>
      </c>
      <c r="B6087" t="s">
        <v>10513</v>
      </c>
      <c r="C6087" t="s">
        <v>20709</v>
      </c>
      <c r="D6087" t="s">
        <v>30950</v>
      </c>
      <c r="E6087" t="s">
        <v>2479</v>
      </c>
      <c r="F6087" s="10"/>
      <c r="G6087">
        <v>2017</v>
      </c>
      <c r="J6087">
        <v>0.5422934238343492</v>
      </c>
      <c r="L6087" t="s">
        <v>42098</v>
      </c>
      <c r="M6087">
        <v>28060060</v>
      </c>
      <c r="Q6087" s="10"/>
      <c r="R6087" s="11">
        <f t="shared" si="190"/>
        <v>0</v>
      </c>
      <c r="U6087" s="11">
        <f t="shared" si="191"/>
        <v>0</v>
      </c>
      <c r="Y6087" s="11">
        <f>IF(SUM(Tableau1[[#This Row],[Other access]:[Sci-hub access]])&gt;=1,1,0)</f>
        <v>0</v>
      </c>
      <c r="Z6087" s="12">
        <f>IF(OR(Tableau1[[#This Row],[Access R1 + S1+ T1 ]]&gt;=1,Tableau1[[#This Row],[Access V1 +W1 + X1]]&gt;=1),1,0)</f>
        <v>0</v>
      </c>
      <c r="AB6087" s="10" t="str">
        <f>Tableau1[[#This Row],[DOI]]</f>
        <v>doi: 10.1097/ICO.0000000000001085</v>
      </c>
      <c r="AC6087" s="13" t="str">
        <f>Tableau1[[#This Row],[Authors]]&amp;", "&amp;Tableau1[[#This Row],[Title]]&amp;" "&amp;Tableau1[[#This Row],[Journal]]&amp;". "&amp;Tableau1[[#This Row],[Year]]</f>
        <v>Recalde JI, Acera A, Rodríguez-Agirretxe I, Sánchez-Tena MA, San-Cristóbal J, Durán JA., Ocular Surface Disease Parameters After Collagen Cross-Linking for Keratoconus. Cornea. 2017</v>
      </c>
    </row>
    <row r="6088" spans="1:29" ht="28.8" x14ac:dyDescent="0.3">
      <c r="A6088">
        <v>6631</v>
      </c>
      <c r="B6088" t="s">
        <v>9541</v>
      </c>
      <c r="C6088" t="s">
        <v>19748</v>
      </c>
      <c r="D6088" t="s">
        <v>29974</v>
      </c>
      <c r="E6088" t="s">
        <v>2897</v>
      </c>
      <c r="F6088" s="10"/>
      <c r="G6088">
        <v>2017</v>
      </c>
      <c r="J6088">
        <v>0.54229878135286735</v>
      </c>
      <c r="L6088" t="s">
        <v>40994</v>
      </c>
      <c r="M6088">
        <v>28187882</v>
      </c>
      <c r="Q6088" s="10"/>
      <c r="R6088" s="11">
        <f t="shared" si="190"/>
        <v>0</v>
      </c>
      <c r="U6088" s="11">
        <f t="shared" si="191"/>
        <v>0</v>
      </c>
      <c r="Y6088" s="11">
        <f>IF(SUM(Tableau1[[#This Row],[Other access]:[Sci-hub access]])&gt;=1,1,0)</f>
        <v>0</v>
      </c>
      <c r="Z6088" s="12">
        <f>IF(OR(Tableau1[[#This Row],[Access R1 + S1+ T1 ]]&gt;=1,Tableau1[[#This Row],[Access V1 +W1 + X1]]&gt;=1),1,0)</f>
        <v>0</v>
      </c>
      <c r="AB6088" s="10" t="str">
        <f>Tableau1[[#This Row],[DOI]]</f>
        <v>doi: 10.1016/j.cmpb.2016.11.001</v>
      </c>
      <c r="AC6088" s="13" t="str">
        <f>Tableau1[[#This Row],[Authors]]&amp;", "&amp;Tableau1[[#This Row],[Title]]&amp;" "&amp;Tableau1[[#This Row],[Journal]]&amp;". "&amp;Tableau1[[#This Row],[Year]]</f>
        <v>Sidibé D, Sankar S, Lemaître G, Rastgoo M, Massich J, Cheung CY, Tan GSW, Milea D, Lamoureux E, Wong TY, Mériaudeau F., An anomaly detection approach for the identification of DME patients using spectral domain optical coherence tomography images. Comput Methods Programs Biomed. 2017</v>
      </c>
    </row>
    <row r="6089" spans="1:29" ht="28.8" x14ac:dyDescent="0.3">
      <c r="A6089">
        <v>9240</v>
      </c>
      <c r="B6089" t="s">
        <v>1973</v>
      </c>
      <c r="C6089" t="s">
        <v>1974</v>
      </c>
      <c r="D6089" t="s">
        <v>1975</v>
      </c>
      <c r="E6089" t="s">
        <v>2781</v>
      </c>
      <c r="F6089" s="10"/>
      <c r="G6089">
        <v>2017</v>
      </c>
      <c r="J6089">
        <v>0.54239840267259143</v>
      </c>
      <c r="L6089" t="e">
        <v>#VALUE!</v>
      </c>
      <c r="M6089">
        <v>27750267</v>
      </c>
      <c r="Q6089" s="10"/>
      <c r="R6089" s="11">
        <f t="shared" si="190"/>
        <v>0</v>
      </c>
      <c r="U6089" s="11">
        <f t="shared" si="191"/>
        <v>0</v>
      </c>
      <c r="Y6089" s="11">
        <f>IF(SUM(Tableau1[[#This Row],[Other access]:[Sci-hub access]])&gt;=1,1,0)</f>
        <v>0</v>
      </c>
      <c r="Z6089" s="12">
        <f>IF(OR(Tableau1[[#This Row],[Access R1 + S1+ T1 ]]&gt;=1,Tableau1[[#This Row],[Access V1 +W1 + X1]]&gt;=1),1,0)</f>
        <v>0</v>
      </c>
      <c r="AB6089" s="10" t="e">
        <f>Tableau1[[#This Row],[DOI]]</f>
        <v>#VALUE!</v>
      </c>
      <c r="AC6089" s="13" t="str">
        <f>Tableau1[[#This Row],[Authors]]&amp;", "&amp;Tableau1[[#This Row],[Title]]&amp;" "&amp;Tableau1[[#This Row],[Journal]]&amp;". "&amp;Tableau1[[#This Row],[Year]]</f>
        <v>Córdova-Fletes C, Rivera H, Garza-Villarreal EA, Vázquéz-Cárdenas NA, Martínez-Jacobo LA, Moreno-Andrade T., A del(13)(q21.32q31.2)dn refined to 21.9 Mb in a female toddler with irides heterochromia and hypopigmentation: appraisal of interstitial mid-13q deletions. Clin Dysmorphol. 2017</v>
      </c>
    </row>
    <row r="6090" spans="1:29" ht="28.8" x14ac:dyDescent="0.3">
      <c r="A6090">
        <v>7401</v>
      </c>
      <c r="B6090" t="s">
        <v>10210</v>
      </c>
      <c r="C6090" t="s">
        <v>20412</v>
      </c>
      <c r="D6090" t="s">
        <v>30644</v>
      </c>
      <c r="E6090" t="s">
        <v>2445</v>
      </c>
      <c r="F6090" s="10"/>
      <c r="G6090">
        <v>2017</v>
      </c>
      <c r="J6090">
        <v>0.54277406164141195</v>
      </c>
      <c r="L6090" t="s">
        <v>41757</v>
      </c>
      <c r="M6090">
        <v>28098728</v>
      </c>
      <c r="Q6090" s="10"/>
      <c r="R6090" s="11">
        <f t="shared" si="190"/>
        <v>0</v>
      </c>
      <c r="U6090" s="11">
        <f t="shared" si="191"/>
        <v>0</v>
      </c>
      <c r="Y6090" s="11">
        <f>IF(SUM(Tableau1[[#This Row],[Other access]:[Sci-hub access]])&gt;=1,1,0)</f>
        <v>0</v>
      </c>
      <c r="Z6090" s="12">
        <f>IF(OR(Tableau1[[#This Row],[Access R1 + S1+ T1 ]]&gt;=1,Tableau1[[#This Row],[Access V1 +W1 + X1]]&gt;=1),1,0)</f>
        <v>0</v>
      </c>
      <c r="AB6090" s="10" t="str">
        <f>Tableau1[[#This Row],[DOI]]</f>
        <v>doi: 10.1097/IAE.0000000000001474</v>
      </c>
      <c r="AC6090" s="13" t="str">
        <f>Tableau1[[#This Row],[Authors]]&amp;", "&amp;Tableau1[[#This Row],[Title]]&amp;" "&amp;Tableau1[[#This Row],[Journal]]&amp;". "&amp;Tableau1[[#This Row],[Year]]</f>
        <v>Mariotti C, Nicolai M, Longo A, Viti F, Bambini E, Saitta A, Pirani V, Orsini E, Baruffa D, Reibaldi M., PERIPAPILLARY RETINAL NERVE FIBER THICKNESS CHANGES AFTER VITRECTOMY FOR EPIRETINAL MEMBRANE IN EYES WITH AND WITHOUT VITREOUS DETACHMENT. Retina. 2017</v>
      </c>
    </row>
    <row r="6091" spans="1:29" x14ac:dyDescent="0.3">
      <c r="A6091">
        <v>9836</v>
      </c>
      <c r="B6091" t="s">
        <v>12370</v>
      </c>
      <c r="C6091" t="s">
        <v>22541</v>
      </c>
      <c r="D6091" t="s">
        <v>32818</v>
      </c>
      <c r="E6091" t="s">
        <v>2441</v>
      </c>
      <c r="F6091" s="10"/>
      <c r="G6091">
        <v>2017</v>
      </c>
      <c r="J6091">
        <v>0.54287261508051099</v>
      </c>
      <c r="L6091" t="s">
        <v>44098</v>
      </c>
      <c r="M6091">
        <v>27566854</v>
      </c>
      <c r="Q6091" s="10"/>
      <c r="R6091" s="11">
        <f t="shared" si="190"/>
        <v>0</v>
      </c>
      <c r="U6091" s="11">
        <f t="shared" si="191"/>
        <v>0</v>
      </c>
      <c r="Y6091" s="11">
        <f>IF(SUM(Tableau1[[#This Row],[Other access]:[Sci-hub access]])&gt;=1,1,0)</f>
        <v>0</v>
      </c>
      <c r="Z6091" s="12">
        <f>IF(OR(Tableau1[[#This Row],[Access R1 + S1+ T1 ]]&gt;=1,Tableau1[[#This Row],[Access V1 +W1 + X1]]&gt;=1),1,0)</f>
        <v>0</v>
      </c>
      <c r="AB6091" s="10" t="str">
        <f>Tableau1[[#This Row],[DOI]]</f>
        <v>doi: 10.1016/j.ophtha.2016.07.019</v>
      </c>
      <c r="AC6091" s="13" t="str">
        <f>Tableau1[[#This Row],[Authors]]&amp;", "&amp;Tableau1[[#This Row],[Title]]&amp;" "&amp;Tableau1[[#This Row],[Journal]]&amp;". "&amp;Tableau1[[#This Row],[Year]]</f>
        <v>Muzychuk AK, Robert MC, Dao S, Harissi-Dagher M., Boston Keratoprosthesis Type 1: A Randomized Controlled Trial of Fresh versus Frozen Corneal Donor Carriers with Long-Term Follow-up. Ophthalmology. 2017</v>
      </c>
    </row>
    <row r="6092" spans="1:29" x14ac:dyDescent="0.3">
      <c r="A6092">
        <v>3344</v>
      </c>
      <c r="B6092" t="s">
        <v>6524</v>
      </c>
      <c r="C6092" t="s">
        <v>16767</v>
      </c>
      <c r="D6092" t="s">
        <v>26948</v>
      </c>
      <c r="E6092" t="s">
        <v>34136</v>
      </c>
      <c r="F6092" s="10"/>
      <c r="G6092">
        <v>2017</v>
      </c>
      <c r="J6092">
        <v>0.54302262358487763</v>
      </c>
      <c r="L6092" t="s">
        <v>37796</v>
      </c>
      <c r="M6092">
        <v>28599690</v>
      </c>
      <c r="Q6092" s="10"/>
      <c r="R6092" s="11">
        <f t="shared" si="190"/>
        <v>0</v>
      </c>
      <c r="U6092" s="11">
        <f t="shared" si="191"/>
        <v>0</v>
      </c>
      <c r="Y6092" s="11">
        <f>IF(SUM(Tableau1[[#This Row],[Other access]:[Sci-hub access]])&gt;=1,1,0)</f>
        <v>0</v>
      </c>
      <c r="Z6092" s="12">
        <f>IF(OR(Tableau1[[#This Row],[Access R1 + S1+ T1 ]]&gt;=1,Tableau1[[#This Row],[Access V1 +W1 + X1]]&gt;=1),1,0)</f>
        <v>0</v>
      </c>
      <c r="AB6092" s="10" t="str">
        <f>Tableau1[[#This Row],[DOI]]</f>
        <v>doi: 2614</v>
      </c>
      <c r="AC6092" s="13" t="str">
        <f>Tableau1[[#This Row],[Authors]]&amp;", "&amp;Tableau1[[#This Row],[Title]]&amp;" "&amp;Tableau1[[#This Row],[Journal]]&amp;". "&amp;Tableau1[[#This Row],[Year]]</f>
        <v>Mukhtar MA, Mehboob MA, Islam QU, Ishaq M., Comparison of Clinical Characteristics of Rhegmatogenous Retinal Detachment in Pseudophakic and Phakic Eyes. J Coll Physicians Surg Pak. 2017</v>
      </c>
    </row>
    <row r="6093" spans="1:29" x14ac:dyDescent="0.3">
      <c r="A6093">
        <v>2022</v>
      </c>
      <c r="B6093" t="s">
        <v>5261</v>
      </c>
      <c r="C6093" t="s">
        <v>15507</v>
      </c>
      <c r="D6093" t="s">
        <v>25683</v>
      </c>
      <c r="E6093" t="s">
        <v>2448</v>
      </c>
      <c r="F6093" s="10"/>
      <c r="G6093">
        <v>2017</v>
      </c>
      <c r="J6093">
        <v>0.54306412019720407</v>
      </c>
      <c r="L6093" t="s">
        <v>36493</v>
      </c>
      <c r="M6093">
        <v>28831547</v>
      </c>
      <c r="Q6093" s="10"/>
      <c r="R6093" s="11">
        <f t="shared" si="190"/>
        <v>0</v>
      </c>
      <c r="U6093" s="11">
        <f t="shared" si="191"/>
        <v>0</v>
      </c>
      <c r="Y6093" s="11">
        <f>IF(SUM(Tableau1[[#This Row],[Other access]:[Sci-hub access]])&gt;=1,1,0)</f>
        <v>0</v>
      </c>
      <c r="Z6093" s="12">
        <f>IF(OR(Tableau1[[#This Row],[Access R1 + S1+ T1 ]]&gt;=1,Tableau1[[#This Row],[Access V1 +W1 + X1]]&gt;=1),1,0)</f>
        <v>0</v>
      </c>
      <c r="AB6093" s="10" t="str">
        <f>Tableau1[[#This Row],[DOI]]</f>
        <v>doi: 10.1007/s00417-017-3780-0</v>
      </c>
      <c r="AC6093" s="13" t="str">
        <f>Tableau1[[#This Row],[Authors]]&amp;", "&amp;Tableau1[[#This Row],[Title]]&amp;" "&amp;Tableau1[[#This Row],[Journal]]&amp;". "&amp;Tableau1[[#This Row],[Year]]</f>
        <v>Esposito Veneruso P, Ziccardi L, Magli G, Parisi V, Falsini B, Magli A., Developmental visual deprivation: long term effects on human cone driven retinal function. Graefes Arch Clin Exp Ophthalmol. 2017</v>
      </c>
    </row>
    <row r="6094" spans="1:29" x14ac:dyDescent="0.3">
      <c r="A6094">
        <v>1170</v>
      </c>
      <c r="B6094" t="s">
        <v>4432</v>
      </c>
      <c r="C6094" t="s">
        <v>14685</v>
      </c>
      <c r="D6094" t="s">
        <v>24853</v>
      </c>
      <c r="E6094" t="s">
        <v>2445</v>
      </c>
      <c r="F6094" s="10"/>
      <c r="G6094">
        <v>2017</v>
      </c>
      <c r="J6094">
        <v>0.54323827008692938</v>
      </c>
      <c r="L6094" t="s">
        <v>35657</v>
      </c>
      <c r="M6094">
        <v>28991862</v>
      </c>
      <c r="Q6094" s="10"/>
      <c r="R6094" s="11">
        <f t="shared" si="190"/>
        <v>0</v>
      </c>
      <c r="U6094" s="11">
        <f t="shared" si="191"/>
        <v>0</v>
      </c>
      <c r="Y6094" s="11">
        <f>IF(SUM(Tableau1[[#This Row],[Other access]:[Sci-hub access]])&gt;=1,1,0)</f>
        <v>0</v>
      </c>
      <c r="Z6094" s="12">
        <f>IF(OR(Tableau1[[#This Row],[Access R1 + S1+ T1 ]]&gt;=1,Tableau1[[#This Row],[Access V1 +W1 + X1]]&gt;=1),1,0)</f>
        <v>0</v>
      </c>
      <c r="AB6094" s="10" t="str">
        <f>Tableau1[[#This Row],[DOI]]</f>
        <v>doi: 10.1097/IAE.0000000000001843</v>
      </c>
      <c r="AC6094" s="13" t="str">
        <f>Tableau1[[#This Row],[Authors]]&amp;", "&amp;Tableau1[[#This Row],[Title]]&amp;" "&amp;Tableau1[[#This Row],[Journal]]&amp;". "&amp;Tableau1[[#This Row],[Year]]</f>
        <v>Correa de Mello P, Brasil OFM., Isolated Retinal Metastasis From Breast Cancer. Retina. 2017</v>
      </c>
    </row>
    <row r="6095" spans="1:29" x14ac:dyDescent="0.3">
      <c r="A6095">
        <v>10821</v>
      </c>
      <c r="B6095" t="s">
        <v>13273</v>
      </c>
      <c r="C6095" t="s">
        <v>23435</v>
      </c>
      <c r="D6095" t="s">
        <v>33727</v>
      </c>
      <c r="E6095" t="s">
        <v>2440</v>
      </c>
      <c r="F6095" s="10"/>
      <c r="G6095">
        <v>2017</v>
      </c>
      <c r="J6095">
        <v>0.54335352190906927</v>
      </c>
      <c r="L6095" t="s">
        <v>45068</v>
      </c>
      <c r="M6095">
        <v>26992779</v>
      </c>
      <c r="Q6095" s="10"/>
      <c r="R6095" s="11">
        <f t="shared" si="190"/>
        <v>0</v>
      </c>
      <c r="U6095" s="11">
        <f t="shared" si="191"/>
        <v>0</v>
      </c>
      <c r="Y6095" s="11">
        <f>IF(SUM(Tableau1[[#This Row],[Other access]:[Sci-hub access]])&gt;=1,1,0)</f>
        <v>0</v>
      </c>
      <c r="Z6095" s="12">
        <f>IF(OR(Tableau1[[#This Row],[Access R1 + S1+ T1 ]]&gt;=1,Tableau1[[#This Row],[Access V1 +W1 + X1]]&gt;=1),1,0)</f>
        <v>0</v>
      </c>
      <c r="AB6095" s="10" t="str">
        <f>Tableau1[[#This Row],[DOI]]</f>
        <v>doi: 10.1016/j.exer.2016.03.010</v>
      </c>
      <c r="AC6095" s="13" t="str">
        <f>Tableau1[[#This Row],[Authors]]&amp;", "&amp;Tableau1[[#This Row],[Title]]&amp;" "&amp;Tableau1[[#This Row],[Journal]]&amp;". "&amp;Tableau1[[#This Row],[Year]]</f>
        <v>Anand D, Lachke SA., Systems biology of lens development: A paradigm for disease gene discovery in the eye. Exp Eye Res. 2017</v>
      </c>
    </row>
    <row r="6096" spans="1:29" x14ac:dyDescent="0.3">
      <c r="A6096">
        <v>10371</v>
      </c>
      <c r="B6096" t="s">
        <v>12866</v>
      </c>
      <c r="C6096" t="s">
        <v>23033</v>
      </c>
      <c r="D6096" t="s">
        <v>33319</v>
      </c>
      <c r="E6096" t="s">
        <v>2486</v>
      </c>
      <c r="F6096" s="10"/>
      <c r="G6096">
        <v>2017</v>
      </c>
      <c r="J6096">
        <v>0.54353860050738689</v>
      </c>
      <c r="L6096" t="s">
        <v>44621</v>
      </c>
      <c r="M6096">
        <v>27350144</v>
      </c>
      <c r="Q6096" s="10"/>
      <c r="R6096" s="11">
        <f t="shared" si="190"/>
        <v>0</v>
      </c>
      <c r="U6096" s="11">
        <f t="shared" si="191"/>
        <v>0</v>
      </c>
      <c r="Y6096" s="11">
        <f>IF(SUM(Tableau1[[#This Row],[Other access]:[Sci-hub access]])&gt;=1,1,0)</f>
        <v>0</v>
      </c>
      <c r="Z6096" s="12">
        <f>IF(OR(Tableau1[[#This Row],[Access R1 + S1+ T1 ]]&gt;=1,Tableau1[[#This Row],[Access V1 +W1 + X1]]&gt;=1),1,0)</f>
        <v>0</v>
      </c>
      <c r="AB6096" s="10" t="str">
        <f>Tableau1[[#This Row],[DOI]]</f>
        <v>doi: 10.1111/aos.13140</v>
      </c>
      <c r="AC6096" s="13" t="str">
        <f>Tableau1[[#This Row],[Authors]]&amp;", "&amp;Tableau1[[#This Row],[Title]]&amp;" "&amp;Tableau1[[#This Row],[Journal]]&amp;". "&amp;Tableau1[[#This Row],[Year]]</f>
        <v>Serna-Ojeda JC, Nava-Castaneda A., Paralysis of the orbicularis muscle of the eye using botulinum toxin type A in the treatment for dry eye. Acta Ophthalmol. 2017</v>
      </c>
    </row>
    <row r="6097" spans="1:29" x14ac:dyDescent="0.3">
      <c r="A6097">
        <v>8646</v>
      </c>
      <c r="B6097" t="s">
        <v>11307</v>
      </c>
      <c r="C6097" t="s">
        <v>21491</v>
      </c>
      <c r="D6097" t="s">
        <v>31746</v>
      </c>
      <c r="E6097" t="s">
        <v>34431</v>
      </c>
      <c r="F6097" s="10"/>
      <c r="G6097">
        <v>2017</v>
      </c>
      <c r="J6097">
        <v>0.54363274761481639</v>
      </c>
      <c r="L6097" t="s">
        <v>42982</v>
      </c>
      <c r="M6097">
        <v>27871941</v>
      </c>
      <c r="Q6097" s="10"/>
      <c r="R6097" s="11">
        <f t="shared" si="190"/>
        <v>0</v>
      </c>
      <c r="U6097" s="11">
        <f t="shared" si="191"/>
        <v>0</v>
      </c>
      <c r="Y6097" s="11">
        <f>IF(SUM(Tableau1[[#This Row],[Other access]:[Sci-hub access]])&gt;=1,1,0)</f>
        <v>0</v>
      </c>
      <c r="Z6097" s="12">
        <f>IF(OR(Tableau1[[#This Row],[Access R1 + S1+ T1 ]]&gt;=1,Tableau1[[#This Row],[Access V1 +W1 + X1]]&gt;=1),1,0)</f>
        <v>0</v>
      </c>
      <c r="AB6097" s="10" t="str">
        <f>Tableau1[[#This Row],[DOI]]</f>
        <v>doi: 10.1016/j.drudis.2016.11.012</v>
      </c>
      <c r="AC6097" s="13" t="str">
        <f>Tableau1[[#This Row],[Authors]]&amp;", "&amp;Tableau1[[#This Row],[Title]]&amp;" "&amp;Tableau1[[#This Row],[Journal]]&amp;". "&amp;Tableau1[[#This Row],[Year]]</f>
        <v>Dulull NK, Thrimawithana TR, Kwa FAA., Mimicking the ocular environment for the study of inflammatory posterior eye disorders. Drug Discov Today. 2017</v>
      </c>
    </row>
    <row r="6098" spans="1:29" x14ac:dyDescent="0.3">
      <c r="A6098">
        <v>7821</v>
      </c>
      <c r="B6098" t="s">
        <v>10582</v>
      </c>
      <c r="C6098" t="s">
        <v>20778</v>
      </c>
      <c r="D6098" t="s">
        <v>31019</v>
      </c>
      <c r="E6098" t="s">
        <v>2752</v>
      </c>
      <c r="F6098" s="10"/>
      <c r="G6098">
        <v>2017</v>
      </c>
      <c r="J6098">
        <v>0.54372009405334709</v>
      </c>
      <c r="L6098" t="s">
        <v>42171</v>
      </c>
      <c r="M6098">
        <v>28052070</v>
      </c>
      <c r="Q6098" s="10"/>
      <c r="R6098" s="11">
        <f t="shared" si="190"/>
        <v>0</v>
      </c>
      <c r="U6098" s="11">
        <f t="shared" si="191"/>
        <v>0</v>
      </c>
      <c r="Y6098" s="11">
        <f>IF(SUM(Tableau1[[#This Row],[Other access]:[Sci-hub access]])&gt;=1,1,0)</f>
        <v>0</v>
      </c>
      <c r="Z6098" s="12">
        <f>IF(OR(Tableau1[[#This Row],[Access R1 + S1+ T1 ]]&gt;=1,Tableau1[[#This Row],[Access V1 +W1 + X1]]&gt;=1),1,0)</f>
        <v>0</v>
      </c>
      <c r="AB6098" s="10" t="str">
        <f>Tableau1[[#This Row],[DOI]]</f>
        <v>doi: 10.1371/journal.pntd.0005211</v>
      </c>
      <c r="AC6098" s="13" t="str">
        <f>Tableau1[[#This Row],[Authors]]&amp;", "&amp;Tableau1[[#This Row],[Title]]&amp;" "&amp;Tableau1[[#This Row],[Journal]]&amp;". "&amp;Tableau1[[#This Row],[Year]]</f>
        <v>Bickley RJ, Mkocha H, Munoz B, West S., Identifying Patient Perceived Barriers to Trichiasis Surgery in Kongwa District, Tanzania. PLoS Negl Trop Dis. 2017</v>
      </c>
    </row>
    <row r="6099" spans="1:29" ht="28.8" x14ac:dyDescent="0.3">
      <c r="A6099">
        <v>6931</v>
      </c>
      <c r="B6099" t="s">
        <v>9801</v>
      </c>
      <c r="C6099" t="s">
        <v>20004</v>
      </c>
      <c r="D6099" t="s">
        <v>30235</v>
      </c>
      <c r="E6099" t="s">
        <v>2445</v>
      </c>
      <c r="F6099" s="10"/>
      <c r="G6099">
        <v>2017</v>
      </c>
      <c r="J6099">
        <v>0.54407505801661316</v>
      </c>
      <c r="L6099" t="s">
        <v>41290</v>
      </c>
      <c r="M6099">
        <v>28145972</v>
      </c>
      <c r="Q6099" s="10"/>
      <c r="R6099" s="11">
        <f t="shared" si="190"/>
        <v>0</v>
      </c>
      <c r="U6099" s="11">
        <f t="shared" si="191"/>
        <v>0</v>
      </c>
      <c r="Y6099" s="11">
        <f>IF(SUM(Tableau1[[#This Row],[Other access]:[Sci-hub access]])&gt;=1,1,0)</f>
        <v>0</v>
      </c>
      <c r="Z6099" s="12">
        <f>IF(OR(Tableau1[[#This Row],[Access R1 + S1+ T1 ]]&gt;=1,Tableau1[[#This Row],[Access V1 +W1 + X1]]&gt;=1),1,0)</f>
        <v>0</v>
      </c>
      <c r="AB6099" s="10" t="str">
        <f>Tableau1[[#This Row],[DOI]]</f>
        <v>doi: 10.1097/IAE.0000000000001481</v>
      </c>
      <c r="AC6099" s="13" t="str">
        <f>Tableau1[[#This Row],[Authors]]&amp;", "&amp;Tableau1[[#This Row],[Title]]&amp;" "&amp;Tableau1[[#This Row],[Journal]]&amp;". "&amp;Tableau1[[#This Row],[Year]]</f>
        <v>Gupta P, Ting DSW, Thakku SG, Wong TY, Cheng CY, Wong E, Mathur R, Wong D, Yeo I, Gemmy Cheung CM., DETAILED CHARACTERIZATION OF CHOROIDAL MORPHOLOGIC AND VASCULAR FEATURES IN AGE-RELATED MACULAR DEGENERATION AND POLYPOIDAL CHOROIDAL VASCULOPATHY. Retina. 2017</v>
      </c>
    </row>
    <row r="6100" spans="1:29" ht="28.8" x14ac:dyDescent="0.3">
      <c r="A6100">
        <v>2528</v>
      </c>
      <c r="B6100" t="s">
        <v>5749</v>
      </c>
      <c r="C6100" t="s">
        <v>15995</v>
      </c>
      <c r="D6100" t="s">
        <v>26172</v>
      </c>
      <c r="E6100" t="s">
        <v>2523</v>
      </c>
      <c r="F6100" s="10"/>
      <c r="G6100">
        <v>2017</v>
      </c>
      <c r="J6100">
        <v>0.54415191258800732</v>
      </c>
      <c r="L6100" t="s">
        <v>36992</v>
      </c>
      <c r="M6100">
        <v>28731053</v>
      </c>
      <c r="Q6100" s="10"/>
      <c r="R6100" s="11">
        <f t="shared" si="190"/>
        <v>0</v>
      </c>
      <c r="U6100" s="11">
        <f t="shared" si="191"/>
        <v>0</v>
      </c>
      <c r="Y6100" s="11">
        <f>IF(SUM(Tableau1[[#This Row],[Other access]:[Sci-hub access]])&gt;=1,1,0)</f>
        <v>0</v>
      </c>
      <c r="Z6100" s="12">
        <f>IF(OR(Tableau1[[#This Row],[Access R1 + S1+ T1 ]]&gt;=1,Tableau1[[#This Row],[Access V1 +W1 + X1]]&gt;=1),1,0)</f>
        <v>0</v>
      </c>
      <c r="AB6100" s="10" t="str">
        <f>Tableau1[[#This Row],[DOI]]</f>
        <v>doi: 10.1038/eye.2017.137</v>
      </c>
      <c r="AC6100" s="13" t="str">
        <f>Tableau1[[#This Row],[Authors]]&amp;", "&amp;Tableau1[[#This Row],[Title]]&amp;" "&amp;Tableau1[[#This Row],[Journal]]&amp;". "&amp;Tableau1[[#This Row],[Year]]</f>
        <v>Veckeneer M, Augustinus C, Feron E, Schauwvlieghe PP, Ruys J, Cosemans I, Van Meurs J., OCT angiography documented reperfusion of translocated autologous full thickness RPE-choroid graft for complicated neovascular age-related macular degeneration. Eye (Lond). 2017</v>
      </c>
    </row>
    <row r="6101" spans="1:29" ht="28.8" x14ac:dyDescent="0.3">
      <c r="A6101">
        <v>2348</v>
      </c>
      <c r="B6101" t="s">
        <v>5576</v>
      </c>
      <c r="C6101" t="s">
        <v>15821</v>
      </c>
      <c r="D6101" t="s">
        <v>25998</v>
      </c>
      <c r="E6101" t="s">
        <v>2443</v>
      </c>
      <c r="F6101" s="10"/>
      <c r="G6101">
        <v>2017</v>
      </c>
      <c r="J6101">
        <v>0.54422300166061921</v>
      </c>
      <c r="L6101" t="s">
        <v>36813</v>
      </c>
      <c r="M6101">
        <v>28763557</v>
      </c>
      <c r="Q6101" s="10"/>
      <c r="R6101" s="11">
        <f t="shared" si="190"/>
        <v>0</v>
      </c>
      <c r="U6101" s="11">
        <f t="shared" si="191"/>
        <v>0</v>
      </c>
      <c r="Y6101" s="11">
        <f>IF(SUM(Tableau1[[#This Row],[Other access]:[Sci-hub access]])&gt;=1,1,0)</f>
        <v>0</v>
      </c>
      <c r="Z6101" s="12">
        <f>IF(OR(Tableau1[[#This Row],[Access R1 + S1+ T1 ]]&gt;=1,Tableau1[[#This Row],[Access V1 +W1 + X1]]&gt;=1),1,0)</f>
        <v>0</v>
      </c>
      <c r="AB6101" s="10" t="str">
        <f>Tableau1[[#This Row],[DOI]]</f>
        <v>doi: 10.1167/iovs.17-21597</v>
      </c>
      <c r="AC6101" s="13" t="str">
        <f>Tableau1[[#This Row],[Authors]]&amp;", "&amp;Tableau1[[#This Row],[Title]]&amp;" "&amp;Tableau1[[#This Row],[Journal]]&amp;". "&amp;Tableau1[[#This Row],[Year]]</f>
        <v>Gerth-Kahlert C, Tiwari A, Hanson JVM, Batmanabane V, Traboulsi E, Pennesi ME, Al-Qahtani AA, Lam BL, Heckenlively J, Zweifel SA, Vincent A, Fierz F, Barthelmes D, Branham K, Khan N, Bahr A, Baehr L, Magyar I, Koller S, Azzarello-Burri S, Niedrist D, Heon E, et al., C2orf71 Mutations as a Frequent Cause of Autosomal-Recessive Retinitis Pigmentosa: Clinical Analysis and Presentation of 8 Novel Mutations. Invest Ophthalmol Vis Sci. 2017</v>
      </c>
    </row>
    <row r="6102" spans="1:29" x14ac:dyDescent="0.3">
      <c r="A6102">
        <v>10062</v>
      </c>
      <c r="B6102" t="s">
        <v>12578</v>
      </c>
      <c r="C6102" t="s">
        <v>22746</v>
      </c>
      <c r="D6102" t="s">
        <v>33027</v>
      </c>
      <c r="E6102" t="s">
        <v>34015</v>
      </c>
      <c r="F6102" s="10"/>
      <c r="G6102">
        <v>2017</v>
      </c>
      <c r="J6102">
        <v>0.54442902563485174</v>
      </c>
      <c r="L6102" t="s">
        <v>44318</v>
      </c>
      <c r="M6102">
        <v>27484132</v>
      </c>
      <c r="Q6102" s="10"/>
      <c r="R6102" s="11">
        <f t="shared" si="190"/>
        <v>0</v>
      </c>
      <c r="U6102" s="11">
        <f t="shared" si="191"/>
        <v>0</v>
      </c>
      <c r="Y6102" s="11">
        <f>IF(SUM(Tableau1[[#This Row],[Other access]:[Sci-hub access]])&gt;=1,1,0)</f>
        <v>0</v>
      </c>
      <c r="Z6102" s="12">
        <f>IF(OR(Tableau1[[#This Row],[Access R1 + S1+ T1 ]]&gt;=1,Tableau1[[#This Row],[Access V1 +W1 + X1]]&gt;=1),1,0)</f>
        <v>0</v>
      </c>
      <c r="AB6102" s="10" t="str">
        <f>Tableau1[[#This Row],[DOI]]</f>
        <v>doi: 10.1080/13816810.2016.1210650</v>
      </c>
      <c r="AC6102" s="13" t="str">
        <f>Tableau1[[#This Row],[Authors]]&amp;", "&amp;Tableau1[[#This Row],[Title]]&amp;" "&amp;Tableau1[[#This Row],[Journal]]&amp;". "&amp;Tableau1[[#This Row],[Year]]</f>
        <v>Shuai P, Ye Z, Liu Y, Qu C, Liu X, Luo H, Feng X, Li X, Shi Y, Gong B., Association between SKIV2L polymorphism rs429608 and age-related macular degeneration: A meta-analysis. Ophthalmic Genet. 2017</v>
      </c>
    </row>
    <row r="6103" spans="1:29" x14ac:dyDescent="0.3">
      <c r="A6103">
        <v>6788</v>
      </c>
      <c r="B6103" t="s">
        <v>9669</v>
      </c>
      <c r="C6103" t="s">
        <v>19874</v>
      </c>
      <c r="D6103" t="s">
        <v>30103</v>
      </c>
      <c r="E6103" t="s">
        <v>2562</v>
      </c>
      <c r="F6103" s="10"/>
      <c r="G6103">
        <v>2017</v>
      </c>
      <c r="J6103">
        <v>0.54451925245479349</v>
      </c>
      <c r="L6103" t="s">
        <v>41148</v>
      </c>
      <c r="M6103">
        <v>28161929</v>
      </c>
      <c r="Q6103" s="10"/>
      <c r="R6103" s="11">
        <f t="shared" si="190"/>
        <v>0</v>
      </c>
      <c r="U6103" s="11">
        <f t="shared" si="191"/>
        <v>0</v>
      </c>
      <c r="Y6103" s="11">
        <f>IF(SUM(Tableau1[[#This Row],[Other access]:[Sci-hub access]])&gt;=1,1,0)</f>
        <v>0</v>
      </c>
      <c r="Z6103" s="12">
        <f>IF(OR(Tableau1[[#This Row],[Access R1 + S1+ T1 ]]&gt;=1,Tableau1[[#This Row],[Access V1 +W1 + X1]]&gt;=1),1,0)</f>
        <v>0</v>
      </c>
      <c r="AB6103" s="10" t="str">
        <f>Tableau1[[#This Row],[DOI]]</f>
        <v>doi: 10.1097/APO.0000000000000194</v>
      </c>
      <c r="AC6103" s="13" t="str">
        <f>Tableau1[[#This Row],[Authors]]&amp;", "&amp;Tableau1[[#This Row],[Title]]&amp;" "&amp;Tableau1[[#This Row],[Journal]]&amp;". "&amp;Tableau1[[#This Row],[Year]]</f>
        <v>Fong AH, Chan CK., Presumed Sterile Endophthalmitis Afer Intravitreal Triamcinolone (Kenalog)-More Common and Less Benign Than We Thought? Asia Pac J Ophthalmol (Phila). 2017</v>
      </c>
    </row>
    <row r="6104" spans="1:29" ht="28.8" x14ac:dyDescent="0.3">
      <c r="A6104">
        <v>9165</v>
      </c>
      <c r="B6104" t="s">
        <v>11760</v>
      </c>
      <c r="C6104" t="s">
        <v>21935</v>
      </c>
      <c r="D6104" t="s">
        <v>32201</v>
      </c>
      <c r="E6104" t="s">
        <v>2867</v>
      </c>
      <c r="F6104" s="10"/>
      <c r="G6104">
        <v>2017</v>
      </c>
      <c r="J6104">
        <v>0.54452142443198337</v>
      </c>
      <c r="L6104" t="s">
        <v>43481</v>
      </c>
      <c r="M6104">
        <v>27771048</v>
      </c>
      <c r="Q6104" s="10"/>
      <c r="R6104" s="11">
        <f t="shared" si="190"/>
        <v>0</v>
      </c>
      <c r="U6104" s="11">
        <f t="shared" si="191"/>
        <v>0</v>
      </c>
      <c r="Y6104" s="11">
        <f>IF(SUM(Tableau1[[#This Row],[Other access]:[Sci-hub access]])&gt;=1,1,0)</f>
        <v>0</v>
      </c>
      <c r="Z6104" s="12">
        <f>IF(OR(Tableau1[[#This Row],[Access R1 + S1+ T1 ]]&gt;=1,Tableau1[[#This Row],[Access V1 +W1 + X1]]&gt;=1),1,0)</f>
        <v>0</v>
      </c>
      <c r="AB6104" s="10" t="str">
        <f>Tableau1[[#This Row],[DOI]]</f>
        <v>doi: 10.1016/j.jid.2016.08.022</v>
      </c>
      <c r="AC6104" s="13" t="str">
        <f>Tableau1[[#This Row],[Authors]]&amp;", "&amp;Tableau1[[#This Row],[Title]]&amp;" "&amp;Tableau1[[#This Row],[Journal]]&amp;". "&amp;Tableau1[[#This Row],[Year]]</f>
        <v>Brunner PM, Silverberg JI, Guttman-Yassky E, Paller AS, Kabashima K, Amagai M, Luger TA, Deleuran M, Werfel T, Eyerich K, Stingl G; Councilors of the International Eczema Council.., Increasing Comorbidities Suggest that Atopic Dermatitis Is a Systemic Disorder. J Invest Dermatol. 2017</v>
      </c>
    </row>
    <row r="6105" spans="1:29" x14ac:dyDescent="0.3">
      <c r="A6105">
        <v>8395</v>
      </c>
      <c r="B6105" t="s">
        <v>11079</v>
      </c>
      <c r="C6105" t="s">
        <v>21265</v>
      </c>
      <c r="D6105" t="s">
        <v>31517</v>
      </c>
      <c r="E6105" t="s">
        <v>2541</v>
      </c>
      <c r="F6105" s="10"/>
      <c r="G6105">
        <v>2017</v>
      </c>
      <c r="J6105">
        <v>0.54459287053025651</v>
      </c>
      <c r="L6105" t="s">
        <v>42736</v>
      </c>
      <c r="M6105">
        <v>27922461</v>
      </c>
      <c r="Q6105" s="10"/>
      <c r="R6105" s="11">
        <f t="shared" si="190"/>
        <v>0</v>
      </c>
      <c r="U6105" s="11">
        <f t="shared" si="191"/>
        <v>0</v>
      </c>
      <c r="Y6105" s="11">
        <f>IF(SUM(Tableau1[[#This Row],[Other access]:[Sci-hub access]])&gt;=1,1,0)</f>
        <v>0</v>
      </c>
      <c r="Z6105" s="12">
        <f>IF(OR(Tableau1[[#This Row],[Access R1 + S1+ T1 ]]&gt;=1,Tableau1[[#This Row],[Access V1 +W1 + X1]]&gt;=1),1,0)</f>
        <v>0</v>
      </c>
      <c r="AB6105" s="10" t="str">
        <f>Tableau1[[#This Row],[DOI]]</f>
        <v>doi: 10.1097/WNO.0000000000000459</v>
      </c>
      <c r="AC6105" s="13" t="str">
        <f>Tableau1[[#This Row],[Authors]]&amp;", "&amp;Tableau1[[#This Row],[Title]]&amp;" "&amp;Tableau1[[#This Row],[Journal]]&amp;". "&amp;Tableau1[[#This Row],[Year]]</f>
        <v>Ragam A, Agemy SA, Dave SB, Khorsandi AS, Banik R., Ipsilateral Ophthalmic and Cerebral Infarctions After Cosmetic Polylactic Acid Injection Into the Forehead. J Neuroophthalmol. 2017</v>
      </c>
    </row>
    <row r="6106" spans="1:29" x14ac:dyDescent="0.3">
      <c r="A6106">
        <v>10746</v>
      </c>
      <c r="B6106" t="s">
        <v>13205</v>
      </c>
      <c r="C6106" t="s">
        <v>23368</v>
      </c>
      <c r="D6106" t="s">
        <v>33658</v>
      </c>
      <c r="E6106" t="s">
        <v>2471</v>
      </c>
      <c r="F6106" s="10"/>
      <c r="G6106">
        <v>2017</v>
      </c>
      <c r="J6106">
        <v>0.54467169236835145</v>
      </c>
      <c r="L6106" t="s">
        <v>44993</v>
      </c>
      <c r="M6106">
        <v>27068828</v>
      </c>
      <c r="Q6106" s="10"/>
      <c r="R6106" s="11">
        <f t="shared" si="190"/>
        <v>0</v>
      </c>
      <c r="U6106" s="11">
        <f t="shared" si="191"/>
        <v>0</v>
      </c>
      <c r="Y6106" s="11">
        <f>IF(SUM(Tableau1[[#This Row],[Other access]:[Sci-hub access]])&gt;=1,1,0)</f>
        <v>0</v>
      </c>
      <c r="Z6106" s="12">
        <f>IF(OR(Tableau1[[#This Row],[Access R1 + S1+ T1 ]]&gt;=1,Tableau1[[#This Row],[Access V1 +W1 + X1]]&gt;=1),1,0)</f>
        <v>0</v>
      </c>
      <c r="AB6106" s="10" t="str">
        <f>Tableau1[[#This Row],[DOI]]</f>
        <v>doi: 10.1007/s10792-016-0229-0</v>
      </c>
      <c r="AC6106" s="13" t="str">
        <f>Tableau1[[#This Row],[Authors]]&amp;", "&amp;Tableau1[[#This Row],[Title]]&amp;" "&amp;Tableau1[[#This Row],[Journal]]&amp;". "&amp;Tableau1[[#This Row],[Year]]</f>
        <v>Altıntaş Ö, Gümüştaş S, Cinik R, Anık Y, Özkan B, Karabaş L., Correlation of the measurements of optical coherence tomography and diffuse tension imaging of optic pathways in amblyopia. Int Ophthalmol. 2017</v>
      </c>
    </row>
    <row r="6107" spans="1:29" ht="28.8" x14ac:dyDescent="0.3">
      <c r="A6107">
        <v>7186</v>
      </c>
      <c r="B6107" t="s">
        <v>10025</v>
      </c>
      <c r="C6107" t="s">
        <v>20227</v>
      </c>
      <c r="D6107" t="s">
        <v>30459</v>
      </c>
      <c r="E6107" t="s">
        <v>2438</v>
      </c>
      <c r="F6107" s="10"/>
      <c r="G6107">
        <v>2017</v>
      </c>
      <c r="J6107">
        <v>0.54468921808138338</v>
      </c>
      <c r="L6107" t="s">
        <v>41542</v>
      </c>
      <c r="M6107">
        <v>28119292</v>
      </c>
      <c r="Q6107" s="10"/>
      <c r="R6107" s="11">
        <f t="shared" si="190"/>
        <v>0</v>
      </c>
      <c r="U6107" s="11">
        <f t="shared" si="191"/>
        <v>0</v>
      </c>
      <c r="Y6107" s="11">
        <f>IF(SUM(Tableau1[[#This Row],[Other access]:[Sci-hub access]])&gt;=1,1,0)</f>
        <v>0</v>
      </c>
      <c r="Z6107" s="12">
        <f>IF(OR(Tableau1[[#This Row],[Access R1 + S1+ T1 ]]&gt;=1,Tableau1[[#This Row],[Access V1 +W1 + X1]]&gt;=1),1,0)</f>
        <v>0</v>
      </c>
      <c r="AB6107" s="10" t="str">
        <f>Tableau1[[#This Row],[DOI]]</f>
        <v>doi: 10.1136/bjophthalmol-2016-309994</v>
      </c>
      <c r="AC6107" s="13" t="str">
        <f>Tableau1[[#This Row],[Authors]]&amp;", "&amp;Tableau1[[#This Row],[Title]]&amp;" "&amp;Tableau1[[#This Row],[Journal]]&amp;". "&amp;Tableau1[[#This Row],[Year]]</f>
        <v>Braimah IZ, Stewart M, Videkar C, Dedhia CJ, Chhablani J; ‘Ziv-aflibercept study group’.., Intravitreal ziv-aflibercept for the treatment of choroidal neovascularisation associated with conditions other than age-related macular degeneration. Br J Ophthalmol. 2017</v>
      </c>
    </row>
    <row r="6108" spans="1:29" x14ac:dyDescent="0.3">
      <c r="A6108">
        <v>10798</v>
      </c>
      <c r="B6108" t="s">
        <v>13253</v>
      </c>
      <c r="C6108" t="s">
        <v>23416</v>
      </c>
      <c r="D6108" t="s">
        <v>33707</v>
      </c>
      <c r="E6108" t="s">
        <v>34015</v>
      </c>
      <c r="F6108" s="10"/>
      <c r="G6108">
        <v>2017</v>
      </c>
      <c r="J6108">
        <v>0.54473754689275922</v>
      </c>
      <c r="L6108" t="s">
        <v>45045</v>
      </c>
      <c r="M6108">
        <v>27028480</v>
      </c>
      <c r="Q6108" s="10"/>
      <c r="R6108" s="11">
        <f t="shared" si="190"/>
        <v>0</v>
      </c>
      <c r="U6108" s="11">
        <f t="shared" si="191"/>
        <v>0</v>
      </c>
      <c r="Y6108" s="11">
        <f>IF(SUM(Tableau1[[#This Row],[Other access]:[Sci-hub access]])&gt;=1,1,0)</f>
        <v>0</v>
      </c>
      <c r="Z6108" s="12">
        <f>IF(OR(Tableau1[[#This Row],[Access R1 + S1+ T1 ]]&gt;=1,Tableau1[[#This Row],[Access V1 +W1 + X1]]&gt;=1),1,0)</f>
        <v>0</v>
      </c>
      <c r="AB6108" s="10" t="str">
        <f>Tableau1[[#This Row],[DOI]]</f>
        <v>doi: 10.3109/13816810.2015.1136336</v>
      </c>
      <c r="AC6108" s="13" t="str">
        <f>Tableau1[[#This Row],[Authors]]&amp;", "&amp;Tableau1[[#This Row],[Title]]&amp;" "&amp;Tableau1[[#This Row],[Journal]]&amp;". "&amp;Tableau1[[#This Row],[Year]]</f>
        <v>Sugahara M, Oishi M, Oishi A, Ogino K, Morooka S, Gotoh N, Kang I, Yoshimura N., Screening for SLC7A14 gene mutations in patients with autosomal recessive or sporadic retinitis pigmentosa. Ophthalmic Genet. 2017</v>
      </c>
    </row>
    <row r="6109" spans="1:29" x14ac:dyDescent="0.3">
      <c r="A6109">
        <v>9026</v>
      </c>
      <c r="B6109" t="s">
        <v>11640</v>
      </c>
      <c r="C6109" t="s">
        <v>21818</v>
      </c>
      <c r="D6109" t="s">
        <v>32081</v>
      </c>
      <c r="E6109" t="s">
        <v>2463</v>
      </c>
      <c r="F6109" s="10"/>
      <c r="G6109">
        <v>2017</v>
      </c>
      <c r="J6109">
        <v>0.54482257313639482</v>
      </c>
      <c r="L6109" t="s">
        <v>43348</v>
      </c>
      <c r="M6109">
        <v>27791246</v>
      </c>
      <c r="Q6109" s="10"/>
      <c r="R6109" s="11">
        <f t="shared" si="190"/>
        <v>0</v>
      </c>
      <c r="U6109" s="11">
        <f t="shared" si="191"/>
        <v>0</v>
      </c>
      <c r="Y6109" s="11">
        <f>IF(SUM(Tableau1[[#This Row],[Other access]:[Sci-hub access]])&gt;=1,1,0)</f>
        <v>0</v>
      </c>
      <c r="Z6109" s="12">
        <f>IF(OR(Tableau1[[#This Row],[Access R1 + S1+ T1 ]]&gt;=1,Tableau1[[#This Row],[Access V1 +W1 + X1]]&gt;=1),1,0)</f>
        <v>0</v>
      </c>
      <c r="AB6109" s="10" t="str">
        <f>Tableau1[[#This Row],[DOI]]</f>
        <v>doi: 10.5301/ejo.5000881</v>
      </c>
      <c r="AC6109" s="13" t="str">
        <f>Tableau1[[#This Row],[Authors]]&amp;", "&amp;Tableau1[[#This Row],[Title]]&amp;" "&amp;Tableau1[[#This Row],[Journal]]&amp;". "&amp;Tableau1[[#This Row],[Year]]</f>
        <v>von Sonnleithner C, Pilger D, Homburg D, Brockmann T, Torun N, Bertelmann E., Corneal higher-order aberrations after phacoemulsification: a comparison of 3 different incision sizes. Eur J Ophthalmol. 2017</v>
      </c>
    </row>
    <row r="6110" spans="1:29" x14ac:dyDescent="0.3">
      <c r="A6110">
        <v>3302</v>
      </c>
      <c r="B6110" t="s">
        <v>6484</v>
      </c>
      <c r="C6110" t="s">
        <v>16727</v>
      </c>
      <c r="D6110" t="s">
        <v>26908</v>
      </c>
      <c r="E6110" t="s">
        <v>34110</v>
      </c>
      <c r="F6110" s="10"/>
      <c r="G6110">
        <v>2017</v>
      </c>
      <c r="J6110">
        <v>0.54484683062628025</v>
      </c>
      <c r="L6110" t="s">
        <v>37755</v>
      </c>
      <c r="M6110">
        <v>28604944</v>
      </c>
      <c r="Q6110" s="10"/>
      <c r="R6110" s="11">
        <f t="shared" si="190"/>
        <v>0</v>
      </c>
      <c r="U6110" s="11">
        <f t="shared" si="191"/>
        <v>0</v>
      </c>
      <c r="Y6110" s="11">
        <f>IF(SUM(Tableau1[[#This Row],[Other access]:[Sci-hub access]])&gt;=1,1,0)</f>
        <v>0</v>
      </c>
      <c r="Z6110" s="12">
        <f>IF(OR(Tableau1[[#This Row],[Access R1 + S1+ T1 ]]&gt;=1,Tableau1[[#This Row],[Access V1 +W1 + X1]]&gt;=1),1,0)</f>
        <v>0</v>
      </c>
      <c r="AB6110" s="10" t="str">
        <f>Tableau1[[#This Row],[DOI]]</f>
        <v>doi: 10.5603/EP.a2017.0036</v>
      </c>
      <c r="AC6110" s="13" t="str">
        <f>Tableau1[[#This Row],[Authors]]&amp;", "&amp;Tableau1[[#This Row],[Title]]&amp;" "&amp;Tableau1[[#This Row],[Journal]]&amp;". "&amp;Tableau1[[#This Row],[Year]]</f>
        <v>Ambroziak U, Bluszcz G, Bednarczuk T, Miśkiewicz P., The influence of Graves' orbitopathy treatment with intravenous glucocorticoids on adrenal function. Endokrynol Pol. 2017</v>
      </c>
    </row>
    <row r="6111" spans="1:29" x14ac:dyDescent="0.3">
      <c r="A6111">
        <v>5689</v>
      </c>
      <c r="B6111" t="s">
        <v>8720</v>
      </c>
      <c r="C6111" t="s">
        <v>18940</v>
      </c>
      <c r="D6111" t="s">
        <v>29150</v>
      </c>
      <c r="E6111" t="s">
        <v>2467</v>
      </c>
      <c r="F6111" s="10"/>
      <c r="G6111">
        <v>2017</v>
      </c>
      <c r="J6111">
        <v>0.54517310429686239</v>
      </c>
      <c r="L6111" t="s">
        <v>40072</v>
      </c>
      <c r="M6111">
        <v>28297031</v>
      </c>
      <c r="Q6111" s="10"/>
      <c r="R6111" s="11">
        <f t="shared" si="190"/>
        <v>0</v>
      </c>
      <c r="U6111" s="11">
        <f t="shared" si="191"/>
        <v>0</v>
      </c>
      <c r="Y6111" s="11">
        <f>IF(SUM(Tableau1[[#This Row],[Other access]:[Sci-hub access]])&gt;=1,1,0)</f>
        <v>0</v>
      </c>
      <c r="Z6111" s="12">
        <f>IF(OR(Tableau1[[#This Row],[Access R1 + S1+ T1 ]]&gt;=1,Tableau1[[#This Row],[Access V1 +W1 + X1]]&gt;=1),1,0)</f>
        <v>0</v>
      </c>
      <c r="AB6111" s="10" t="str">
        <f>Tableau1[[#This Row],[DOI]]</f>
        <v>doi: 10.3928/23258160-20170301-02</v>
      </c>
      <c r="AC6111" s="13" t="str">
        <f>Tableau1[[#This Row],[Authors]]&amp;", "&amp;Tableau1[[#This Row],[Title]]&amp;" "&amp;Tableau1[[#This Row],[Journal]]&amp;". "&amp;Tableau1[[#This Row],[Year]]</f>
        <v>Alshareef RA, Khuthaila MK, Goud A, Vupparaboina KK, Jana S, Chhablani J., Subfoveal Choroidal Vascularity in Myopia: Evidence From Spectral-Domain Optical Coherence Tomography. Ophthalmic Surg Lasers Imaging Retina. 2017</v>
      </c>
    </row>
    <row r="6112" spans="1:29" x14ac:dyDescent="0.3">
      <c r="A6112">
        <v>4428</v>
      </c>
      <c r="B6112" t="s">
        <v>7554</v>
      </c>
      <c r="C6112" t="s">
        <v>17790</v>
      </c>
      <c r="D6112" t="s">
        <v>27983</v>
      </c>
      <c r="E6112" t="s">
        <v>2464</v>
      </c>
      <c r="F6112" s="10"/>
      <c r="G6112">
        <v>2017</v>
      </c>
      <c r="J6112">
        <v>0.5452309815463241</v>
      </c>
      <c r="L6112" t="s">
        <v>38850</v>
      </c>
      <c r="M6112">
        <v>28445203</v>
      </c>
      <c r="Q6112" s="10"/>
      <c r="R6112" s="11">
        <f t="shared" si="190"/>
        <v>0</v>
      </c>
      <c r="U6112" s="11">
        <f t="shared" si="191"/>
        <v>0</v>
      </c>
      <c r="Y6112" s="11">
        <f>IF(SUM(Tableau1[[#This Row],[Other access]:[Sci-hub access]])&gt;=1,1,0)</f>
        <v>0</v>
      </c>
      <c r="Z6112" s="12">
        <f>IF(OR(Tableau1[[#This Row],[Access R1 + S1+ T1 ]]&gt;=1,Tableau1[[#This Row],[Access V1 +W1 + X1]]&gt;=1),1,0)</f>
        <v>0</v>
      </c>
      <c r="AB6112" s="10" t="str">
        <f>Tableau1[[#This Row],[DOI]]</f>
        <v>doi: 10.1097/ICU.0000000000000381</v>
      </c>
      <c r="AC6112" s="13" t="str">
        <f>Tableau1[[#This Row],[Authors]]&amp;", "&amp;Tableau1[[#This Row],[Title]]&amp;" "&amp;Tableau1[[#This Row],[Journal]]&amp;". "&amp;Tableau1[[#This Row],[Year]]</f>
        <v>Ahmad M, Chocron I, Shrivastava A., Considerations for refractive surgery in the glaucoma patient. Curr Opin Ophthalmol. 2017</v>
      </c>
    </row>
    <row r="6113" spans="1:29" x14ac:dyDescent="0.3">
      <c r="A6113">
        <v>7659</v>
      </c>
      <c r="B6113" t="s">
        <v>1417</v>
      </c>
      <c r="C6113" t="s">
        <v>1418</v>
      </c>
      <c r="D6113" t="s">
        <v>1419</v>
      </c>
      <c r="E6113" t="s">
        <v>2559</v>
      </c>
      <c r="F6113" s="10"/>
      <c r="G6113">
        <v>2017</v>
      </c>
      <c r="J6113">
        <v>0.54525653929503171</v>
      </c>
      <c r="L6113" t="s">
        <v>42012</v>
      </c>
      <c r="M6113">
        <v>28068300</v>
      </c>
      <c r="Q6113" s="10"/>
      <c r="R6113" s="11">
        <f t="shared" si="190"/>
        <v>0</v>
      </c>
      <c r="U6113" s="11">
        <f t="shared" si="191"/>
        <v>0</v>
      </c>
      <c r="Y6113" s="11">
        <f>IF(SUM(Tableau1[[#This Row],[Other access]:[Sci-hub access]])&gt;=1,1,0)</f>
        <v>0</v>
      </c>
      <c r="Z6113" s="12">
        <f>IF(OR(Tableau1[[#This Row],[Access R1 + S1+ T1 ]]&gt;=1,Tableau1[[#This Row],[Access V1 +W1 + X1]]&gt;=1),1,0)</f>
        <v>0</v>
      </c>
      <c r="AB6113" s="10" t="str">
        <f>Tableau1[[#This Row],[DOI]]</f>
        <v>doi: 10.1097/MAO.0000000000001306</v>
      </c>
      <c r="AC6113" s="13" t="str">
        <f>Tableau1[[#This Row],[Authors]]&amp;", "&amp;Tableau1[[#This Row],[Title]]&amp;" "&amp;Tableau1[[#This Row],[Journal]]&amp;". "&amp;Tableau1[[#This Row],[Year]]</f>
        <v>Vandevoorde A, Williams MT, Ukkola-Pons E, Daval M, Ayache D., Early Postoperative Imaging of the Labyrinth by Cone Beam CT After Stapes Surgery for Otosclerosis With Correlation to Audiovestibular Outcome. Otol Neurotol. 2017</v>
      </c>
    </row>
    <row r="6114" spans="1:29" x14ac:dyDescent="0.3">
      <c r="A6114">
        <v>2590</v>
      </c>
      <c r="B6114" t="s">
        <v>5808</v>
      </c>
      <c r="C6114" t="s">
        <v>16054</v>
      </c>
      <c r="D6114" t="s">
        <v>26231</v>
      </c>
      <c r="E6114" t="s">
        <v>2511</v>
      </c>
      <c r="F6114" s="10"/>
      <c r="G6114">
        <v>2017</v>
      </c>
      <c r="J6114">
        <v>0.54534842245817439</v>
      </c>
      <c r="L6114" t="s">
        <v>37053</v>
      </c>
      <c r="M6114">
        <v>28724812</v>
      </c>
      <c r="Q6114" s="10"/>
      <c r="R6114" s="11">
        <f t="shared" si="190"/>
        <v>0</v>
      </c>
      <c r="U6114" s="11">
        <f t="shared" si="191"/>
        <v>0</v>
      </c>
      <c r="Y6114" s="11">
        <f>IF(SUM(Tableau1[[#This Row],[Other access]:[Sci-hub access]])&gt;=1,1,0)</f>
        <v>0</v>
      </c>
      <c r="Z6114" s="12">
        <f>IF(OR(Tableau1[[#This Row],[Access R1 + S1+ T1 ]]&gt;=1,Tableau1[[#This Row],[Access V1 +W1 + X1]]&gt;=1),1,0)</f>
        <v>0</v>
      </c>
      <c r="AB6114" s="10" t="str">
        <f>Tableau1[[#This Row],[DOI]]</f>
        <v>doi: 10.4103/ijo.IJO_56_17</v>
      </c>
      <c r="AC6114" s="13" t="str">
        <f>Tableau1[[#This Row],[Authors]]&amp;", "&amp;Tableau1[[#This Row],[Title]]&amp;" "&amp;Tableau1[[#This Row],[Journal]]&amp;". "&amp;Tableau1[[#This Row],[Year]]</f>
        <v>Gupta N, Upadhyay P., Use of glycerol-preserved corneas for corneal transplants. Indian J Ophthalmol. 2017</v>
      </c>
    </row>
    <row r="6115" spans="1:29" x14ac:dyDescent="0.3">
      <c r="A6115">
        <v>4719</v>
      </c>
      <c r="B6115" t="s">
        <v>7830</v>
      </c>
      <c r="C6115" t="s">
        <v>18062</v>
      </c>
      <c r="D6115" t="s">
        <v>28260</v>
      </c>
      <c r="E6115" t="s">
        <v>2451</v>
      </c>
      <c r="F6115" s="10"/>
      <c r="G6115">
        <v>2017</v>
      </c>
      <c r="J6115">
        <v>0.54545562564614258</v>
      </c>
      <c r="L6115" t="s">
        <v>39135</v>
      </c>
      <c r="M6115">
        <v>28414805</v>
      </c>
      <c r="Q6115" s="10"/>
      <c r="R6115" s="11">
        <f t="shared" si="190"/>
        <v>0</v>
      </c>
      <c r="U6115" s="11">
        <f t="shared" si="191"/>
        <v>0</v>
      </c>
      <c r="Y6115" s="11">
        <f>IF(SUM(Tableau1[[#This Row],[Other access]:[Sci-hub access]])&gt;=1,1,0)</f>
        <v>0</v>
      </c>
      <c r="Z6115" s="12">
        <f>IF(OR(Tableau1[[#This Row],[Access R1 + S1+ T1 ]]&gt;=1,Tableau1[[#This Row],[Access V1 +W1 + X1]]&gt;=1),1,0)</f>
        <v>0</v>
      </c>
      <c r="AB6115" s="10" t="str">
        <f>Tableau1[[#This Row],[DOI]]</f>
        <v>doi: 10.1371/journal.pone.0175347</v>
      </c>
      <c r="AC6115" s="13" t="str">
        <f>Tableau1[[#This Row],[Authors]]&amp;", "&amp;Tableau1[[#This Row],[Title]]&amp;" "&amp;Tableau1[[#This Row],[Journal]]&amp;". "&amp;Tableau1[[#This Row],[Year]]</f>
        <v>Miki A, Ikuno Y, Weinreb RN, Yokoyama J, Asai T, Usui S, Nishida K., Measurements of the parapapillary atrophy zones in en face optical coherence tomography images. PLoS One. 2017</v>
      </c>
    </row>
    <row r="6116" spans="1:29" x14ac:dyDescent="0.3">
      <c r="A6116">
        <v>1740</v>
      </c>
      <c r="B6116" t="s">
        <v>4990</v>
      </c>
      <c r="C6116" t="s">
        <v>15238</v>
      </c>
      <c r="D6116" t="s">
        <v>25411</v>
      </c>
      <c r="E6116" t="s">
        <v>2490</v>
      </c>
      <c r="F6116" s="10"/>
      <c r="G6116">
        <v>2017</v>
      </c>
      <c r="J6116">
        <v>0.54548404340038337</v>
      </c>
      <c r="L6116" t="s">
        <v>36216</v>
      </c>
      <c r="M6116">
        <v>28887116</v>
      </c>
      <c r="Q6116" s="10"/>
      <c r="R6116" s="11">
        <f t="shared" si="190"/>
        <v>0</v>
      </c>
      <c r="U6116" s="11">
        <f t="shared" si="191"/>
        <v>0</v>
      </c>
      <c r="Y6116" s="11">
        <f>IF(SUM(Tableau1[[#This Row],[Other access]:[Sci-hub access]])&gt;=1,1,0)</f>
        <v>0</v>
      </c>
      <c r="Z6116" s="12">
        <f>IF(OR(Tableau1[[#This Row],[Access R1 + S1+ T1 ]]&gt;=1,Tableau1[[#This Row],[Access V1 +W1 + X1]]&gt;=1),1,0)</f>
        <v>0</v>
      </c>
      <c r="AB6116" s="10" t="str">
        <f>Tableau1[[#This Row],[DOI]]</f>
        <v>doi: 10.1016/j.ajo.2017.08.016</v>
      </c>
      <c r="AC6116" s="13" t="str">
        <f>Tableau1[[#This Row],[Authors]]&amp;", "&amp;Tableau1[[#This Row],[Title]]&amp;" "&amp;Tableau1[[#This Row],[Journal]]&amp;". "&amp;Tableau1[[#This Row],[Year]]</f>
        <v>Baskaran M, Yang E, Trikha S, Kumar RS, Wong HT, He M, Chew PTK, Foster PJ, Friedman D, Aung T., Residual Angle Closure One Year After Laser Peripheral Iridotomy in Primary Angle Closure Suspects. Am J Ophthalmol. 2017</v>
      </c>
    </row>
    <row r="6117" spans="1:29" x14ac:dyDescent="0.3">
      <c r="A6117">
        <v>8070</v>
      </c>
      <c r="B6117" t="s">
        <v>10796</v>
      </c>
      <c r="C6117" t="s">
        <v>17030</v>
      </c>
      <c r="D6117" t="s">
        <v>31234</v>
      </c>
      <c r="E6117" t="s">
        <v>2468</v>
      </c>
      <c r="F6117" s="10"/>
      <c r="G6117">
        <v>2017</v>
      </c>
      <c r="J6117">
        <v>0.54555913841513615</v>
      </c>
      <c r="L6117" t="s">
        <v>42417</v>
      </c>
      <c r="M6117">
        <v>28002192</v>
      </c>
      <c r="Q6117" s="10"/>
      <c r="R6117" s="11">
        <f t="shared" si="190"/>
        <v>0</v>
      </c>
      <c r="U6117" s="11">
        <f t="shared" si="191"/>
        <v>0</v>
      </c>
      <c r="Y6117" s="11">
        <f>IF(SUM(Tableau1[[#This Row],[Other access]:[Sci-hub access]])&gt;=1,1,0)</f>
        <v>0</v>
      </c>
      <c r="Z6117" s="12">
        <f>IF(OR(Tableau1[[#This Row],[Access R1 + S1+ T1 ]]&gt;=1,Tableau1[[#This Row],[Access V1 +W1 + X1]]&gt;=1),1,0)</f>
        <v>0</v>
      </c>
      <c r="AB6117" s="10" t="str">
        <f>Tableau1[[#This Row],[DOI]]</f>
        <v>doi: 10.1097/IJG.0000000000000611</v>
      </c>
      <c r="AC6117" s="13" t="str">
        <f>Tableau1[[#This Row],[Authors]]&amp;", "&amp;Tableau1[[#This Row],[Title]]&amp;" "&amp;Tableau1[[#This Row],[Journal]]&amp;". "&amp;Tableau1[[#This Row],[Year]]</f>
        <v>Vinod K, Panarelli JF, Gentile RC, Sidoti PA., Long-term Outcomes and Complications of Pars Plana Baerveldt Implantation in Children. J Glaucoma. 2017</v>
      </c>
    </row>
    <row r="6118" spans="1:29" ht="28.8" x14ac:dyDescent="0.3">
      <c r="A6118">
        <v>1908</v>
      </c>
      <c r="B6118" t="s">
        <v>5151</v>
      </c>
      <c r="C6118" t="s">
        <v>15397</v>
      </c>
      <c r="D6118" t="s">
        <v>25573</v>
      </c>
      <c r="E6118" t="s">
        <v>2446</v>
      </c>
      <c r="F6118" s="10"/>
      <c r="G6118">
        <v>2017</v>
      </c>
      <c r="J6118">
        <v>0.5457595998018292</v>
      </c>
      <c r="L6118" t="s">
        <v>36380</v>
      </c>
      <c r="M6118">
        <v>28850641</v>
      </c>
      <c r="Q6118" s="10"/>
      <c r="R6118" s="11">
        <f t="shared" si="190"/>
        <v>0</v>
      </c>
      <c r="U6118" s="11">
        <f t="shared" si="191"/>
        <v>0</v>
      </c>
      <c r="Y6118" s="11">
        <f>IF(SUM(Tableau1[[#This Row],[Other access]:[Sci-hub access]])&gt;=1,1,0)</f>
        <v>0</v>
      </c>
      <c r="Z6118" s="12">
        <f>IF(OR(Tableau1[[#This Row],[Access R1 + S1+ T1 ]]&gt;=1,Tableau1[[#This Row],[Access V1 +W1 + X1]]&gt;=1),1,0)</f>
        <v>0</v>
      </c>
      <c r="AB6118" s="10" t="str">
        <f>Tableau1[[#This Row],[DOI]]</f>
        <v>doi: 10.3928/01913913-20170801-02</v>
      </c>
      <c r="AC6118" s="13" t="str">
        <f>Tableau1[[#This Row],[Authors]]&amp;", "&amp;Tableau1[[#This Row],[Title]]&amp;" "&amp;Tableau1[[#This Row],[Journal]]&amp;". "&amp;Tableau1[[#This Row],[Year]]</f>
        <v>Perucho-González L, Méndez-Hernández CD, González-de-la-Rosa M, Fernández-Pérez C, Sáez-Francés F, Andrés-Guerrero V, García-Feijoó J., Preliminary Study of the Differences in Optic Nerve Head Hemoglobin Measures Between Patients With and Without Childhood Glaucoma. J Pediatr Ophthalmol Strabismus. 2017</v>
      </c>
    </row>
    <row r="6119" spans="1:29" x14ac:dyDescent="0.3">
      <c r="A6119">
        <v>3869</v>
      </c>
      <c r="B6119" t="s">
        <v>7029</v>
      </c>
      <c r="C6119" t="s">
        <v>17268</v>
      </c>
      <c r="D6119" t="s">
        <v>27454</v>
      </c>
      <c r="E6119" t="s">
        <v>2511</v>
      </c>
      <c r="F6119" s="10"/>
      <c r="G6119">
        <v>2017</v>
      </c>
      <c r="J6119">
        <v>0.54585416190429559</v>
      </c>
      <c r="L6119" t="s">
        <v>38311</v>
      </c>
      <c r="M6119">
        <v>28513500</v>
      </c>
      <c r="Q6119" s="10"/>
      <c r="R6119" s="11">
        <f t="shared" si="190"/>
        <v>0</v>
      </c>
      <c r="U6119" s="11">
        <f t="shared" si="191"/>
        <v>0</v>
      </c>
      <c r="Y6119" s="11">
        <f>IF(SUM(Tableau1[[#This Row],[Other access]:[Sci-hub access]])&gt;=1,1,0)</f>
        <v>0</v>
      </c>
      <c r="Z6119" s="12">
        <f>IF(OR(Tableau1[[#This Row],[Access R1 + S1+ T1 ]]&gt;=1,Tableau1[[#This Row],[Access V1 +W1 + X1]]&gt;=1),1,0)</f>
        <v>0</v>
      </c>
      <c r="AB6119" s="10" t="str">
        <f>Tableau1[[#This Row],[DOI]]</f>
        <v>doi: 10.4103/ijo.IJO_698_16</v>
      </c>
      <c r="AC6119" s="13" t="str">
        <f>Tableau1[[#This Row],[Authors]]&amp;", "&amp;Tableau1[[#This Row],[Title]]&amp;" "&amp;Tableau1[[#This Row],[Journal]]&amp;". "&amp;Tableau1[[#This Row],[Year]]</f>
        <v>Lin CJ, Su CW, Chen HS, Chen WL, Lin JM, Tsai YY., Rescue vitrectomy with blocked artery massage and bloodletting for branch retinal artery occlusion. Indian J Ophthalmol. 2017</v>
      </c>
    </row>
    <row r="6120" spans="1:29" x14ac:dyDescent="0.3">
      <c r="A6120">
        <v>1795</v>
      </c>
      <c r="B6120" t="s">
        <v>5042</v>
      </c>
      <c r="C6120" t="s">
        <v>15289</v>
      </c>
      <c r="D6120" t="s">
        <v>25464</v>
      </c>
      <c r="E6120" t="s">
        <v>2816</v>
      </c>
      <c r="F6120" s="10"/>
      <c r="G6120">
        <v>2017</v>
      </c>
      <c r="J6120">
        <v>0.54592873259069064</v>
      </c>
      <c r="L6120" t="s">
        <v>36269</v>
      </c>
      <c r="M6120">
        <v>28873167</v>
      </c>
      <c r="Q6120" s="10"/>
      <c r="R6120" s="11">
        <f t="shared" si="190"/>
        <v>0</v>
      </c>
      <c r="U6120" s="11">
        <f t="shared" si="191"/>
        <v>0</v>
      </c>
      <c r="Y6120" s="11">
        <f>IF(SUM(Tableau1[[#This Row],[Other access]:[Sci-hub access]])&gt;=1,1,0)</f>
        <v>0</v>
      </c>
      <c r="Z6120" s="12">
        <f>IF(OR(Tableau1[[#This Row],[Access R1 + S1+ T1 ]]&gt;=1,Tableau1[[#This Row],[Access V1 +W1 + X1]]&gt;=1),1,0)</f>
        <v>0</v>
      </c>
      <c r="AB6120" s="10" t="str">
        <f>Tableau1[[#This Row],[DOI]]</f>
        <v>doi: 10.1001/jama.2017.9900</v>
      </c>
      <c r="AC6120" s="13" t="str">
        <f>Tableau1[[#This Row],[Authors]]&amp;", "&amp;Tableau1[[#This Row],[Title]]&amp;" "&amp;Tableau1[[#This Row],[Journal]]&amp;". "&amp;Tableau1[[#This Row],[Year]]</f>
        <v>Jonas DE, Amick HR, Wallace IF, Feltner C, Vander Schaaf EB, Brown CL, Baker C., Vision Screening in Children Aged 6 Months to 5 Years: Evidence Report and Systematic Review for the US Preventive Services Task Force. JAMA. 2017</v>
      </c>
    </row>
    <row r="6121" spans="1:29" ht="28.8" x14ac:dyDescent="0.3">
      <c r="A6121">
        <v>6327</v>
      </c>
      <c r="B6121" t="s">
        <v>903</v>
      </c>
      <c r="C6121" t="s">
        <v>904</v>
      </c>
      <c r="D6121" t="s">
        <v>905</v>
      </c>
      <c r="E6121" t="s">
        <v>2995</v>
      </c>
      <c r="F6121" s="10"/>
      <c r="G6121">
        <v>2017</v>
      </c>
      <c r="J6121">
        <v>0.54599491080066231</v>
      </c>
      <c r="L6121" t="s">
        <v>40696</v>
      </c>
      <c r="M6121">
        <v>28228282</v>
      </c>
      <c r="Q6121" s="10"/>
      <c r="R6121" s="11">
        <f t="shared" si="190"/>
        <v>0</v>
      </c>
      <c r="U6121" s="11">
        <f t="shared" si="191"/>
        <v>0</v>
      </c>
      <c r="Y6121" s="11">
        <f>IF(SUM(Tableau1[[#This Row],[Other access]:[Sci-hub access]])&gt;=1,1,0)</f>
        <v>0</v>
      </c>
      <c r="Z6121" s="12">
        <f>IF(OR(Tableau1[[#This Row],[Access R1 + S1+ T1 ]]&gt;=1,Tableau1[[#This Row],[Access V1 +W1 + X1]]&gt;=1),1,0)</f>
        <v>0</v>
      </c>
      <c r="AB6121" s="10" t="str">
        <f>Tableau1[[#This Row],[DOI]]</f>
        <v>doi: 10.1016/j.immuni.2017.01.006</v>
      </c>
      <c r="AC6121" s="13" t="str">
        <f>Tableau1[[#This Row],[Authors]]&amp;", "&amp;Tableau1[[#This Row],[Title]]&amp;" "&amp;Tableau1[[#This Row],[Journal]]&amp;". "&amp;Tableau1[[#This Row],[Year]]</f>
        <v>Calippe B, Augustin S, Beguier F, Charles-Messance H, Poupel L, Conart JB, Hu SJ, Lavalette S, Fauvet A, Rayes J, Levy O, Raoul W, Fitting C, Denèfle T, Pickering MC, Harris C, Jorieux S, Sullivan PM, Sahel JA, Karoyan P, Sapieha P, Guillonneau X, et al., Complement Factor H Inhibits CD47-Mediated Resolution of Inflammation. Immunity. 2017</v>
      </c>
    </row>
    <row r="6122" spans="1:29" x14ac:dyDescent="0.3">
      <c r="A6122">
        <v>1731</v>
      </c>
      <c r="B6122" t="s">
        <v>4981</v>
      </c>
      <c r="C6122" t="s">
        <v>15229</v>
      </c>
      <c r="D6122" t="s">
        <v>25402</v>
      </c>
      <c r="E6122" t="s">
        <v>2440</v>
      </c>
      <c r="F6122" s="10"/>
      <c r="G6122">
        <v>2017</v>
      </c>
      <c r="J6122">
        <v>0.54611610919948583</v>
      </c>
      <c r="L6122" t="s">
        <v>36207</v>
      </c>
      <c r="M6122">
        <v>28888911</v>
      </c>
      <c r="Q6122" s="10"/>
      <c r="R6122" s="11">
        <f t="shared" si="190"/>
        <v>0</v>
      </c>
      <c r="U6122" s="11">
        <f t="shared" si="191"/>
        <v>0</v>
      </c>
      <c r="Y6122" s="11">
        <f>IF(SUM(Tableau1[[#This Row],[Other access]:[Sci-hub access]])&gt;=1,1,0)</f>
        <v>0</v>
      </c>
      <c r="Z6122" s="12">
        <f>IF(OR(Tableau1[[#This Row],[Access R1 + S1+ T1 ]]&gt;=1,Tableau1[[#This Row],[Access V1 +W1 + X1]]&gt;=1),1,0)</f>
        <v>0</v>
      </c>
      <c r="AB6122" s="10" t="str">
        <f>Tableau1[[#This Row],[DOI]]</f>
        <v>doi: 10.1016/j.exer.2017.09.002</v>
      </c>
      <c r="AC6122" s="13" t="str">
        <f>Tableau1[[#This Row],[Authors]]&amp;", "&amp;Tableau1[[#This Row],[Title]]&amp;" "&amp;Tableau1[[#This Row],[Journal]]&amp;". "&amp;Tableau1[[#This Row],[Year]]</f>
        <v>Lu YZ, Natoli R, Madigan M, Fernando N, Saxena K, Aggio-Bruce R, Jiao H, Provis J, Valter K., Photobiomodulation with 670 nm light ameliorates Müller cell-mediated activation of microglia and macrophages in retinal degeneration. Exp Eye Res. 2017</v>
      </c>
    </row>
    <row r="6123" spans="1:29" x14ac:dyDescent="0.3">
      <c r="A6123">
        <v>9167</v>
      </c>
      <c r="B6123" t="s">
        <v>11761</v>
      </c>
      <c r="C6123" t="s">
        <v>21936</v>
      </c>
      <c r="D6123" t="s">
        <v>32202</v>
      </c>
      <c r="E6123" t="s">
        <v>2510</v>
      </c>
      <c r="F6123" s="10"/>
      <c r="G6123">
        <v>2017</v>
      </c>
      <c r="J6123">
        <v>0.54637221322602614</v>
      </c>
      <c r="L6123" t="s">
        <v>43483</v>
      </c>
      <c r="M6123">
        <v>27637598</v>
      </c>
      <c r="Q6123" s="10"/>
      <c r="R6123" s="11">
        <f t="shared" si="190"/>
        <v>0</v>
      </c>
      <c r="U6123" s="11">
        <f t="shared" si="191"/>
        <v>0</v>
      </c>
      <c r="Y6123" s="11">
        <f>IF(SUM(Tableau1[[#This Row],[Other access]:[Sci-hub access]])&gt;=1,1,0)</f>
        <v>0</v>
      </c>
      <c r="Z6123" s="12">
        <f>IF(OR(Tableau1[[#This Row],[Access R1 + S1+ T1 ]]&gt;=1,Tableau1[[#This Row],[Access V1 +W1 + X1]]&gt;=1),1,0)</f>
        <v>0</v>
      </c>
      <c r="AB6123" s="10" t="str">
        <f>Tableau1[[#This Row],[DOI]]</f>
        <v>doi: 10.1016/j.amjmed.2016.08.029</v>
      </c>
      <c r="AC6123" s="13" t="str">
        <f>Tableau1[[#This Row],[Authors]]&amp;", "&amp;Tableau1[[#This Row],[Title]]&amp;" "&amp;Tableau1[[#This Row],[Journal]]&amp;". "&amp;Tableau1[[#This Row],[Year]]</f>
        <v>Dugdale C, Brown S, Davila C, Wolkow N, Fishbein G, Sun J, Barkoudah E, Rawizza H., Out of Sight: Culture-Negative Endocarditis and Endophthalmitis. Am J Med. 2017</v>
      </c>
    </row>
    <row r="6124" spans="1:29" x14ac:dyDescent="0.3">
      <c r="A6124">
        <v>1461</v>
      </c>
      <c r="B6124" t="s">
        <v>4719</v>
      </c>
      <c r="C6124" t="s">
        <v>14969</v>
      </c>
      <c r="D6124" t="s">
        <v>25140</v>
      </c>
      <c r="E6124" t="s">
        <v>34048</v>
      </c>
      <c r="F6124" s="10"/>
      <c r="G6124">
        <v>2017</v>
      </c>
      <c r="J6124">
        <v>0.54642091221493738</v>
      </c>
      <c r="L6124" t="s">
        <v>35942</v>
      </c>
      <c r="M6124">
        <v>28942485</v>
      </c>
      <c r="Q6124" s="10"/>
      <c r="R6124" s="11">
        <f t="shared" si="190"/>
        <v>0</v>
      </c>
      <c r="U6124" s="11">
        <f t="shared" si="191"/>
        <v>0</v>
      </c>
      <c r="Y6124" s="11">
        <f>IF(SUM(Tableau1[[#This Row],[Other access]:[Sci-hub access]])&gt;=1,1,0)</f>
        <v>0</v>
      </c>
      <c r="Z6124" s="12">
        <f>IF(OR(Tableau1[[#This Row],[Access R1 + S1+ T1 ]]&gt;=1,Tableau1[[#This Row],[Access V1 +W1 + X1]]&gt;=1),1,0)</f>
        <v>0</v>
      </c>
      <c r="AB6124" s="10" t="str">
        <f>Tableau1[[#This Row],[DOI]]</f>
        <v>doi: 10.1007/s11892-017-0940-x</v>
      </c>
      <c r="AC6124" s="13" t="str">
        <f>Tableau1[[#This Row],[Authors]]&amp;", "&amp;Tableau1[[#This Row],[Title]]&amp;" "&amp;Tableau1[[#This Row],[Journal]]&amp;". "&amp;Tableau1[[#This Row],[Year]]</f>
        <v>Mudie LI, Wang X, Friedman DS, Brady CJ., Crowdsourcing and Automated Retinal Image Analysis for Diabetic Retinopathy. Curr Diab Rep. 2017</v>
      </c>
    </row>
    <row r="6125" spans="1:29" x14ac:dyDescent="0.3">
      <c r="A6125">
        <v>5836</v>
      </c>
      <c r="B6125" t="s">
        <v>8854</v>
      </c>
      <c r="C6125" t="s">
        <v>19071</v>
      </c>
      <c r="D6125" t="s">
        <v>29284</v>
      </c>
      <c r="E6125" t="s">
        <v>2523</v>
      </c>
      <c r="F6125" s="10"/>
      <c r="G6125">
        <v>2017</v>
      </c>
      <c r="J6125">
        <v>0.54643539160573784</v>
      </c>
      <c r="L6125" t="s">
        <v>40218</v>
      </c>
      <c r="M6125">
        <v>28282066</v>
      </c>
      <c r="Q6125" s="10"/>
      <c r="R6125" s="11">
        <f t="shared" si="190"/>
        <v>0</v>
      </c>
      <c r="U6125" s="11">
        <f t="shared" si="191"/>
        <v>0</v>
      </c>
      <c r="Y6125" s="11">
        <f>IF(SUM(Tableau1[[#This Row],[Other access]:[Sci-hub access]])&gt;=1,1,0)</f>
        <v>0</v>
      </c>
      <c r="Z6125" s="12">
        <f>IF(OR(Tableau1[[#This Row],[Access R1 + S1+ T1 ]]&gt;=1,Tableau1[[#This Row],[Access V1 +W1 + X1]]&gt;=1),1,0)</f>
        <v>0</v>
      </c>
      <c r="AB6125" s="10" t="str">
        <f>Tableau1[[#This Row],[DOI]]</f>
        <v>doi: 10.1038/eye.2017.37</v>
      </c>
      <c r="AC6125" s="13" t="str">
        <f>Tableau1[[#This Row],[Authors]]&amp;", "&amp;Tableau1[[#This Row],[Title]]&amp;" "&amp;Tableau1[[#This Row],[Journal]]&amp;". "&amp;Tableau1[[#This Row],[Year]]</f>
        <v>Daniel MC, Coughtrey A, Heyman I, Dahlmann-Noor AH., Medically unexplained visual loss in children and young people: an observational single site study of incidence and outcomes. Eye (Lond). 2017</v>
      </c>
    </row>
    <row r="6126" spans="1:29" x14ac:dyDescent="0.3">
      <c r="A6126">
        <v>2579</v>
      </c>
      <c r="B6126" t="s">
        <v>5797</v>
      </c>
      <c r="C6126" t="s">
        <v>16043</v>
      </c>
      <c r="D6126" t="s">
        <v>26220</v>
      </c>
      <c r="E6126" t="s">
        <v>2511</v>
      </c>
      <c r="F6126" s="10"/>
      <c r="G6126">
        <v>2017</v>
      </c>
      <c r="J6126">
        <v>0.54649145730144322</v>
      </c>
      <c r="L6126" t="s">
        <v>37042</v>
      </c>
      <c r="M6126">
        <v>28724823</v>
      </c>
      <c r="Q6126" s="10"/>
      <c r="R6126" s="11">
        <f t="shared" si="190"/>
        <v>0</v>
      </c>
      <c r="U6126" s="11">
        <f t="shared" si="191"/>
        <v>0</v>
      </c>
      <c r="Y6126" s="11">
        <f>IF(SUM(Tableau1[[#This Row],[Other access]:[Sci-hub access]])&gt;=1,1,0)</f>
        <v>0</v>
      </c>
      <c r="Z6126" s="12">
        <f>IF(OR(Tableau1[[#This Row],[Access R1 + S1+ T1 ]]&gt;=1,Tableau1[[#This Row],[Access V1 +W1 + X1]]&gt;=1),1,0)</f>
        <v>0</v>
      </c>
      <c r="AB6126" s="10" t="str">
        <f>Tableau1[[#This Row],[DOI]]</f>
        <v>doi: 10.4103/ijo.IJO_66_17</v>
      </c>
      <c r="AC6126" s="13" t="str">
        <f>Tableau1[[#This Row],[Authors]]&amp;", "&amp;Tableau1[[#This Row],[Title]]&amp;" "&amp;Tableau1[[#This Row],[Journal]]&amp;". "&amp;Tableau1[[#This Row],[Year]]</f>
        <v>Shetty R, Shroff R, Grover T, Roshan T, Jayadev C., Topography-guided neutralization technique for the management of flap complication in laser in situ keratomileusis. Indian J Ophthalmol. 2017</v>
      </c>
    </row>
    <row r="6127" spans="1:29" x14ac:dyDescent="0.3">
      <c r="A6127">
        <v>389</v>
      </c>
      <c r="B6127" t="s">
        <v>3652</v>
      </c>
      <c r="C6127" t="s">
        <v>13912</v>
      </c>
      <c r="D6127" t="s">
        <v>24072</v>
      </c>
      <c r="E6127" t="s">
        <v>33996</v>
      </c>
      <c r="F6127" s="10"/>
      <c r="G6127">
        <v>2017</v>
      </c>
      <c r="J6127">
        <v>0.54672491105546495</v>
      </c>
      <c r="L6127" t="s">
        <v>34895</v>
      </c>
      <c r="M6127">
        <v>29231925</v>
      </c>
      <c r="Q6127" s="10"/>
      <c r="R6127" s="11">
        <f t="shared" si="190"/>
        <v>0</v>
      </c>
      <c r="U6127" s="11">
        <f t="shared" si="191"/>
        <v>0</v>
      </c>
      <c r="Y6127" s="11">
        <f>IF(SUM(Tableau1[[#This Row],[Other access]:[Sci-hub access]])&gt;=1,1,0)</f>
        <v>0</v>
      </c>
      <c r="Z6127" s="12">
        <f>IF(OR(Tableau1[[#This Row],[Access R1 + S1+ T1 ]]&gt;=1,Tableau1[[#This Row],[Access V1 +W1 + X1]]&gt;=1),1,0)</f>
        <v>0</v>
      </c>
      <c r="AB6127" s="10" t="str">
        <f>Tableau1[[#This Row],[DOI]]</f>
        <v>doi: 10.1038/sdata.2017.182</v>
      </c>
      <c r="AC6127" s="13" t="str">
        <f>Tableau1[[#This Row],[Authors]]&amp;", "&amp;Tableau1[[#This Row],[Title]]&amp;" "&amp;Tableau1[[#This Row],[Journal]]&amp;". "&amp;Tableau1[[#This Row],[Year]]</f>
        <v>Zhang L, Zhang X, Zhang G, Pang CP, Leung YF, Zhang M, Zhong W., Expression profiling of the retina of pde6c, a zebrafish model of retinal degeneration. Sci Data. 2017</v>
      </c>
    </row>
    <row r="6128" spans="1:29" x14ac:dyDescent="0.3">
      <c r="A6128">
        <v>7044</v>
      </c>
      <c r="B6128" t="s">
        <v>9898</v>
      </c>
      <c r="C6128" t="s">
        <v>20101</v>
      </c>
      <c r="D6128" t="s">
        <v>30332</v>
      </c>
      <c r="E6128" t="s">
        <v>2514</v>
      </c>
      <c r="F6128" s="10"/>
      <c r="G6128">
        <v>2017</v>
      </c>
      <c r="J6128">
        <v>0.54680194151147565</v>
      </c>
      <c r="L6128" t="s">
        <v>41400</v>
      </c>
      <c r="M6128">
        <v>28131871</v>
      </c>
      <c r="Q6128" s="10"/>
      <c r="R6128" s="11">
        <f t="shared" si="190"/>
        <v>0</v>
      </c>
      <c r="U6128" s="11">
        <f t="shared" si="191"/>
        <v>0</v>
      </c>
      <c r="Y6128" s="11">
        <f>IF(SUM(Tableau1[[#This Row],[Other access]:[Sci-hub access]])&gt;=1,1,0)</f>
        <v>0</v>
      </c>
      <c r="Z6128" s="12">
        <f>IF(OR(Tableau1[[#This Row],[Access R1 + S1+ T1 ]]&gt;=1,Tableau1[[#This Row],[Access V1 +W1 + X1]]&gt;=1),1,0)</f>
        <v>0</v>
      </c>
      <c r="AB6128" s="10" t="str">
        <f>Tableau1[[#This Row],[DOI]]</f>
        <v>doi: 10.1016/j.survophthal.2017.01.004</v>
      </c>
      <c r="AC6128" s="13" t="str">
        <f>Tableau1[[#This Row],[Authors]]&amp;", "&amp;Tableau1[[#This Row],[Title]]&amp;" "&amp;Tableau1[[#This Row],[Journal]]&amp;". "&amp;Tableau1[[#This Row],[Year]]</f>
        <v>Calandriello L, Grimaldi G, Petrone G, Rigante M, Petroni S, Riso M, Savino G., Cavernous venous malformation (cavernous hemangioma) of the orbit: Current concepts and a review of the literature. Surv Ophthalmol. 2017</v>
      </c>
    </row>
    <row r="6129" spans="1:29" x14ac:dyDescent="0.3">
      <c r="A6129">
        <v>6978</v>
      </c>
      <c r="B6129" t="s">
        <v>9838</v>
      </c>
      <c r="C6129" t="s">
        <v>20041</v>
      </c>
      <c r="D6129" t="s">
        <v>30272</v>
      </c>
      <c r="E6129" t="s">
        <v>2441</v>
      </c>
      <c r="F6129" s="10"/>
      <c r="G6129">
        <v>2017</v>
      </c>
      <c r="J6129">
        <v>0.54711034300319916</v>
      </c>
      <c r="L6129" t="s">
        <v>41336</v>
      </c>
      <c r="M6129">
        <v>28139245</v>
      </c>
      <c r="Q6129" s="10"/>
      <c r="R6129" s="11">
        <f t="shared" si="190"/>
        <v>0</v>
      </c>
      <c r="U6129" s="11">
        <f t="shared" si="191"/>
        <v>0</v>
      </c>
      <c r="Y6129" s="11">
        <f>IF(SUM(Tableau1[[#This Row],[Other access]:[Sci-hub access]])&gt;=1,1,0)</f>
        <v>0</v>
      </c>
      <c r="Z6129" s="12">
        <f>IF(OR(Tableau1[[#This Row],[Access R1 + S1+ T1 ]]&gt;=1,Tableau1[[#This Row],[Access V1 +W1 + X1]]&gt;=1),1,0)</f>
        <v>0</v>
      </c>
      <c r="AB6129" s="10" t="str">
        <f>Tableau1[[#This Row],[DOI]]</f>
        <v>doi: 10.1016/j.ophtha.2016.12.011</v>
      </c>
      <c r="AC6129" s="13" t="str">
        <f>Tableau1[[#This Row],[Authors]]&amp;", "&amp;Tableau1[[#This Row],[Title]]&amp;" "&amp;Tableau1[[#This Row],[Journal]]&amp;". "&amp;Tableau1[[#This Row],[Year]]</f>
        <v>Vehof J, Hysi PG, Hammond CJ., A Metabolome-Wide Study of Dry Eye Disease Reveals Serum Androgens as Biomarkers. Ophthalmology. 2017</v>
      </c>
    </row>
    <row r="6130" spans="1:29" x14ac:dyDescent="0.3">
      <c r="A6130">
        <v>1586</v>
      </c>
      <c r="B6130" t="s">
        <v>27</v>
      </c>
      <c r="C6130" t="s">
        <v>28</v>
      </c>
      <c r="D6130" t="s">
        <v>29</v>
      </c>
      <c r="E6130" t="s">
        <v>2574</v>
      </c>
      <c r="F6130" s="10"/>
      <c r="G6130">
        <v>2017</v>
      </c>
      <c r="J6130">
        <v>0.54711364852180178</v>
      </c>
      <c r="L6130" t="s">
        <v>36065</v>
      </c>
      <c r="M6130">
        <v>28918831</v>
      </c>
      <c r="Q6130" s="10"/>
      <c r="R6130" s="11">
        <f t="shared" si="190"/>
        <v>0</v>
      </c>
      <c r="U6130" s="11">
        <f t="shared" si="191"/>
        <v>0</v>
      </c>
      <c r="Y6130" s="11">
        <f>IF(SUM(Tableau1[[#This Row],[Other access]:[Sci-hub access]])&gt;=1,1,0)</f>
        <v>0</v>
      </c>
      <c r="Z6130" s="12">
        <f>IF(OR(Tableau1[[#This Row],[Access R1 + S1+ T1 ]]&gt;=1,Tableau1[[#This Row],[Access V1 +W1 + X1]]&gt;=1),1,0)</f>
        <v>0</v>
      </c>
      <c r="AB6130" s="10" t="str">
        <f>Tableau1[[#This Row],[DOI]]</f>
        <v>doi: 10.1016/j.amjms.2017.05.009</v>
      </c>
      <c r="AC6130" s="13" t="str">
        <f>Tableau1[[#This Row],[Authors]]&amp;", "&amp;Tableau1[[#This Row],[Title]]&amp;" "&amp;Tableau1[[#This Row],[Journal]]&amp;". "&amp;Tableau1[[#This Row],[Year]]</f>
        <v>Wang L, Chu X, Ma Y, Zhang M, Wang X, Jin L, Tan Z, Li X, Li X., A Comparative Analysis of Serum IgG4 Levels in Patients With IgG4-Related Disease and Other Disorders. Am J Med Sci. 2017</v>
      </c>
    </row>
    <row r="6131" spans="1:29" x14ac:dyDescent="0.3">
      <c r="A6131">
        <v>6377</v>
      </c>
      <c r="B6131" t="s">
        <v>9323</v>
      </c>
      <c r="C6131" t="s">
        <v>19533</v>
      </c>
      <c r="D6131" t="s">
        <v>29754</v>
      </c>
      <c r="E6131" t="s">
        <v>2468</v>
      </c>
      <c r="F6131" s="10"/>
      <c r="G6131">
        <v>2017</v>
      </c>
      <c r="J6131">
        <v>0.54732482225068191</v>
      </c>
      <c r="L6131" t="s">
        <v>40746</v>
      </c>
      <c r="M6131">
        <v>28221332</v>
      </c>
      <c r="Q6131" s="10"/>
      <c r="R6131" s="11">
        <f t="shared" si="190"/>
        <v>0</v>
      </c>
      <c r="U6131" s="11">
        <f t="shared" si="191"/>
        <v>0</v>
      </c>
      <c r="Y6131" s="11">
        <f>IF(SUM(Tableau1[[#This Row],[Other access]:[Sci-hub access]])&gt;=1,1,0)</f>
        <v>0</v>
      </c>
      <c r="Z6131" s="12">
        <f>IF(OR(Tableau1[[#This Row],[Access R1 + S1+ T1 ]]&gt;=1,Tableau1[[#This Row],[Access V1 +W1 + X1]]&gt;=1),1,0)</f>
        <v>0</v>
      </c>
      <c r="AB6131" s="10" t="str">
        <f>Tableau1[[#This Row],[DOI]]</f>
        <v>doi: 10.1097/IJG.0000000000000632</v>
      </c>
      <c r="AC6131" s="13" t="str">
        <f>Tableau1[[#This Row],[Authors]]&amp;", "&amp;Tableau1[[#This Row],[Title]]&amp;" "&amp;Tableau1[[#This Row],[Journal]]&amp;". "&amp;Tableau1[[#This Row],[Year]]</f>
        <v>Woo R, Akil H, Koulisis N, Olmos de Koo LC, Tan JCH., Sustained Resolution of Macular Retinoschisis After Trabeculectomy in a Patient With Progressive Glaucoma. J Glaucoma. 2017</v>
      </c>
    </row>
    <row r="6132" spans="1:29" ht="28.8" x14ac:dyDescent="0.3">
      <c r="A6132">
        <v>10094</v>
      </c>
      <c r="B6132" t="s">
        <v>12606</v>
      </c>
      <c r="C6132" t="s">
        <v>22773</v>
      </c>
      <c r="D6132" t="s">
        <v>33055</v>
      </c>
      <c r="E6132" t="s">
        <v>2457</v>
      </c>
      <c r="F6132" s="10"/>
      <c r="G6132">
        <v>2017</v>
      </c>
      <c r="J6132">
        <v>0.54744853444483288</v>
      </c>
      <c r="L6132" t="s">
        <v>44350</v>
      </c>
      <c r="M6132">
        <v>27472514</v>
      </c>
      <c r="Q6132" s="10"/>
      <c r="R6132" s="11">
        <f t="shared" si="190"/>
        <v>0</v>
      </c>
      <c r="U6132" s="11">
        <f t="shared" si="191"/>
        <v>0</v>
      </c>
      <c r="Y6132" s="11">
        <f>IF(SUM(Tableau1[[#This Row],[Other access]:[Sci-hub access]])&gt;=1,1,0)</f>
        <v>0</v>
      </c>
      <c r="Z6132" s="12">
        <f>IF(OR(Tableau1[[#This Row],[Access R1 + S1+ T1 ]]&gt;=1,Tableau1[[#This Row],[Access V1 +W1 + X1]]&gt;=1),1,0)</f>
        <v>0</v>
      </c>
      <c r="AB6132" s="10" t="str">
        <f>Tableau1[[#This Row],[DOI]]</f>
        <v>doi: 10.1097/ICB.0000000000000369</v>
      </c>
      <c r="AC6132" s="13" t="str">
        <f>Tableau1[[#This Row],[Authors]]&amp;", "&amp;Tableau1[[#This Row],[Title]]&amp;" "&amp;Tableau1[[#This Row],[Journal]]&amp;". "&amp;Tableau1[[#This Row],[Year]]</f>
        <v>Ho M, Yip WWK, Chan VCK, Young AL., SUCCESSFUL TREATMENT OF REFRACTORY PROLIFERATIVE RETINOPATHY OF INCONTINENTIA PIGMENTI BY INTRAVITREAL RANIBIZUMAB AS ADJUNCT THERAPY IN A 4-YEAR-OLD CHILD. Retin Cases Brief Rep. 2017</v>
      </c>
    </row>
    <row r="6133" spans="1:29" x14ac:dyDescent="0.3">
      <c r="A6133">
        <v>2241</v>
      </c>
      <c r="B6133" t="s">
        <v>5473</v>
      </c>
      <c r="C6133" t="s">
        <v>15718</v>
      </c>
      <c r="D6133" t="s">
        <v>25895</v>
      </c>
      <c r="E6133" t="s">
        <v>2448</v>
      </c>
      <c r="F6133" s="10"/>
      <c r="G6133">
        <v>2017</v>
      </c>
      <c r="J6133">
        <v>0.54744893343432333</v>
      </c>
      <c r="L6133" t="s">
        <v>36709</v>
      </c>
      <c r="M6133">
        <v>28786024</v>
      </c>
      <c r="Q6133" s="10"/>
      <c r="R6133" s="11">
        <f t="shared" si="190"/>
        <v>0</v>
      </c>
      <c r="U6133" s="11">
        <f t="shared" si="191"/>
        <v>0</v>
      </c>
      <c r="Y6133" s="11">
        <f>IF(SUM(Tableau1[[#This Row],[Other access]:[Sci-hub access]])&gt;=1,1,0)</f>
        <v>0</v>
      </c>
      <c r="Z6133" s="12">
        <f>IF(OR(Tableau1[[#This Row],[Access R1 + S1+ T1 ]]&gt;=1,Tableau1[[#This Row],[Access V1 +W1 + X1]]&gt;=1),1,0)</f>
        <v>0</v>
      </c>
      <c r="AB6133" s="10" t="str">
        <f>Tableau1[[#This Row],[DOI]]</f>
        <v>doi: 10.1007/s00417-017-3753-3</v>
      </c>
      <c r="AC6133" s="13" t="str">
        <f>Tableau1[[#This Row],[Authors]]&amp;", "&amp;Tableau1[[#This Row],[Title]]&amp;" "&amp;Tableau1[[#This Row],[Journal]]&amp;". "&amp;Tableau1[[#This Row],[Year]]</f>
        <v>Takako H, Hideki C, Nobuhisa NI., Evaluation of optic nerve head blood flow in normal rats and a rodent model of non-arteritic ischemic optic neuropathy using laser speckle flowgraphy. Graefes Arch Clin Exp Ophthalmol. 2017</v>
      </c>
    </row>
    <row r="6134" spans="1:29" x14ac:dyDescent="0.3">
      <c r="A6134">
        <v>37</v>
      </c>
      <c r="B6134" t="s">
        <v>3300</v>
      </c>
      <c r="C6134" t="s">
        <v>13561</v>
      </c>
      <c r="D6134" t="s">
        <v>23720</v>
      </c>
      <c r="E6134" t="s">
        <v>2462</v>
      </c>
      <c r="F6134" s="10"/>
      <c r="G6134">
        <v>2018</v>
      </c>
      <c r="J6134">
        <v>0.54753496545885072</v>
      </c>
      <c r="L6134" t="s">
        <v>34555</v>
      </c>
      <c r="M6134">
        <v>29471807</v>
      </c>
      <c r="Q6134" s="10"/>
      <c r="R6134" s="11">
        <f t="shared" si="190"/>
        <v>0</v>
      </c>
      <c r="U6134" s="11">
        <f t="shared" si="191"/>
        <v>0</v>
      </c>
      <c r="Y6134" s="11">
        <f>IF(SUM(Tableau1[[#This Row],[Other access]:[Sci-hub access]])&gt;=1,1,0)</f>
        <v>0</v>
      </c>
      <c r="Z6134" s="12">
        <f>IF(OR(Tableau1[[#This Row],[Access R1 + S1+ T1 ]]&gt;=1,Tableau1[[#This Row],[Access V1 +W1 + X1]]&gt;=1),1,0)</f>
        <v>0</v>
      </c>
      <c r="AB6134" s="10" t="str">
        <f>Tableau1[[#This Row],[DOI]]</f>
        <v>doi: 10.1186/s12886-018-0714-5</v>
      </c>
      <c r="AC6134" s="13" t="str">
        <f>Tableau1[[#This Row],[Authors]]&amp;", "&amp;Tableau1[[#This Row],[Title]]&amp;" "&amp;Tableau1[[#This Row],[Journal]]&amp;". "&amp;Tableau1[[#This Row],[Year]]</f>
        <v>Wang J, Du E, Tang J., The treatment of malignant glaucoma in nanophthalmos: a case report. BMC Ophthalmol. 2018</v>
      </c>
    </row>
    <row r="6135" spans="1:29" x14ac:dyDescent="0.3">
      <c r="A6135">
        <v>1830</v>
      </c>
      <c r="B6135" t="s">
        <v>5075</v>
      </c>
      <c r="C6135" t="s">
        <v>15321</v>
      </c>
      <c r="D6135" t="s">
        <v>25497</v>
      </c>
      <c r="E6135" t="s">
        <v>34067</v>
      </c>
      <c r="F6135" s="10"/>
      <c r="G6135">
        <v>2017</v>
      </c>
      <c r="J6135">
        <v>0.5476225876313201</v>
      </c>
      <c r="L6135" t="s">
        <v>36302</v>
      </c>
      <c r="M6135">
        <v>28863931</v>
      </c>
      <c r="Q6135" s="10"/>
      <c r="R6135" s="11">
        <f t="shared" si="190"/>
        <v>0</v>
      </c>
      <c r="U6135" s="11">
        <f t="shared" si="191"/>
        <v>0</v>
      </c>
      <c r="Y6135" s="11">
        <f>IF(SUM(Tableau1[[#This Row],[Other access]:[Sci-hub access]])&gt;=1,1,0)</f>
        <v>0</v>
      </c>
      <c r="Z6135" s="12">
        <f>IF(OR(Tableau1[[#This Row],[Access R1 + S1+ T1 ]]&gt;=1,Tableau1[[#This Row],[Access V1 +W1 + X1]]&gt;=1),1,0)</f>
        <v>0</v>
      </c>
      <c r="AB6135" s="10" t="str">
        <f>Tableau1[[#This Row],[DOI]]</f>
        <v>doi: 10.1016/j.vaa.2016.07.011</v>
      </c>
      <c r="AC6135" s="13" t="str">
        <f>Tableau1[[#This Row],[Authors]]&amp;", "&amp;Tableau1[[#This Row],[Title]]&amp;" "&amp;Tableau1[[#This Row],[Journal]]&amp;". "&amp;Tableau1[[#This Row],[Year]]</f>
        <v>Leece EA, Clark L., Diabetes mellitus does not affect the neuromuscular blocking action of atracurium in dogs. Vet Anaesth Analg. 2017</v>
      </c>
    </row>
    <row r="6136" spans="1:29" x14ac:dyDescent="0.3">
      <c r="A6136">
        <v>10876</v>
      </c>
      <c r="B6136" t="s">
        <v>13321</v>
      </c>
      <c r="C6136" t="s">
        <v>23483</v>
      </c>
      <c r="D6136" t="s">
        <v>33775</v>
      </c>
      <c r="E6136" t="s">
        <v>2786</v>
      </c>
      <c r="F6136" s="10"/>
      <c r="G6136">
        <v>2017</v>
      </c>
      <c r="J6136">
        <v>0.54764582311735865</v>
      </c>
      <c r="L6136" t="s">
        <v>45121</v>
      </c>
      <c r="M6136">
        <v>26912022</v>
      </c>
      <c r="Q6136" s="10"/>
      <c r="R6136" s="11">
        <f t="shared" si="190"/>
        <v>0</v>
      </c>
      <c r="U6136" s="11">
        <f t="shared" si="191"/>
        <v>0</v>
      </c>
      <c r="Y6136" s="11">
        <f>IF(SUM(Tableau1[[#This Row],[Other access]:[Sci-hub access]])&gt;=1,1,0)</f>
        <v>0</v>
      </c>
      <c r="Z6136" s="12">
        <f>IF(OR(Tableau1[[#This Row],[Access R1 + S1+ T1 ]]&gt;=1,Tableau1[[#This Row],[Access V1 +W1 + X1]]&gt;=1),1,0)</f>
        <v>0</v>
      </c>
      <c r="AB6136" s="10" t="str">
        <f>Tableau1[[#This Row],[DOI]]</f>
        <v>doi: 10.3109/15569527.2016.1141420</v>
      </c>
      <c r="AC6136" s="13" t="str">
        <f>Tableau1[[#This Row],[Authors]]&amp;", "&amp;Tableau1[[#This Row],[Title]]&amp;" "&amp;Tableau1[[#This Row],[Journal]]&amp;". "&amp;Tableau1[[#This Row],[Year]]</f>
        <v>Aktaş S, Tetikoğlu M, İnan S, Aktaş H, Özcura F., Unilateral hemorrhagic macular infarction associated with marijuana, alcohol and antiepileptic drug intake. Cutan Ocul Toxicol. 2017</v>
      </c>
    </row>
    <row r="6137" spans="1:29" x14ac:dyDescent="0.3">
      <c r="A6137">
        <v>10332</v>
      </c>
      <c r="B6137" t="s">
        <v>12830</v>
      </c>
      <c r="C6137" t="s">
        <v>22997</v>
      </c>
      <c r="D6137" t="s">
        <v>33283</v>
      </c>
      <c r="E6137" t="s">
        <v>34460</v>
      </c>
      <c r="F6137" s="10"/>
      <c r="G6137">
        <v>2017</v>
      </c>
      <c r="J6137">
        <v>0.54766220123548648</v>
      </c>
      <c r="L6137" t="s">
        <v>44583</v>
      </c>
      <c r="M6137">
        <v>27371540</v>
      </c>
      <c r="Q6137" s="10"/>
      <c r="R6137" s="11">
        <f t="shared" si="190"/>
        <v>0</v>
      </c>
      <c r="U6137" s="11">
        <f t="shared" si="191"/>
        <v>0</v>
      </c>
      <c r="Y6137" s="11">
        <f>IF(SUM(Tableau1[[#This Row],[Other access]:[Sci-hub access]])&gt;=1,1,0)</f>
        <v>0</v>
      </c>
      <c r="Z6137" s="12">
        <f>IF(OR(Tableau1[[#This Row],[Access R1 + S1+ T1 ]]&gt;=1,Tableau1[[#This Row],[Access V1 +W1 + X1]]&gt;=1),1,0)</f>
        <v>0</v>
      </c>
      <c r="AB6137" s="10" t="str">
        <f>Tableau1[[#This Row],[DOI]]</f>
        <v>doi: 10.1177/0300985816653793</v>
      </c>
      <c r="AC6137" s="13" t="str">
        <f>Tableau1[[#This Row],[Authors]]&amp;", "&amp;Tableau1[[#This Row],[Title]]&amp;" "&amp;Tableau1[[#This Row],[Journal]]&amp;". "&amp;Tableau1[[#This Row],[Year]]</f>
        <v>Beckwith-Cohen B, Dubielzig RR, Maggs DJ, Teixeira LB., Feline Epitheliotropic Mastocytic Conjunctivitis in 15 Cats. Vet Pathol. 2017</v>
      </c>
    </row>
    <row r="6138" spans="1:29" x14ac:dyDescent="0.3">
      <c r="A6138">
        <v>1175</v>
      </c>
      <c r="B6138" t="s">
        <v>4437</v>
      </c>
      <c r="C6138" t="s">
        <v>14690</v>
      </c>
      <c r="D6138" t="s">
        <v>24858</v>
      </c>
      <c r="E6138" t="s">
        <v>2446</v>
      </c>
      <c r="F6138" s="10"/>
      <c r="G6138">
        <v>2017</v>
      </c>
      <c r="J6138">
        <v>0.54782705292679434</v>
      </c>
      <c r="L6138" t="s">
        <v>35662</v>
      </c>
      <c r="M6138">
        <v>28991355</v>
      </c>
      <c r="Q6138" s="10"/>
      <c r="R6138" s="11">
        <f t="shared" si="190"/>
        <v>0</v>
      </c>
      <c r="U6138" s="11">
        <f t="shared" si="191"/>
        <v>0</v>
      </c>
      <c r="Y6138" s="11">
        <f>IF(SUM(Tableau1[[#This Row],[Other access]:[Sci-hub access]])&gt;=1,1,0)</f>
        <v>0</v>
      </c>
      <c r="Z6138" s="12">
        <f>IF(OR(Tableau1[[#This Row],[Access R1 + S1+ T1 ]]&gt;=1,Tableau1[[#This Row],[Access V1 +W1 + X1]]&gt;=1),1,0)</f>
        <v>0</v>
      </c>
      <c r="AB6138" s="10" t="str">
        <f>Tableau1[[#This Row],[DOI]]</f>
        <v>doi: 10.3928/01913913-20170907-04</v>
      </c>
      <c r="AC6138" s="13" t="str">
        <f>Tableau1[[#This Row],[Authors]]&amp;", "&amp;Tableau1[[#This Row],[Title]]&amp;" "&amp;Tableau1[[#This Row],[Journal]]&amp;". "&amp;Tableau1[[#This Row],[Year]]</f>
        <v>Hwang S, Kim JW, Shin SA, Siapno DL, Suh YL, Woo KI, Kim YD., A Case of Orbital Lipoblastoma: Temporal Evolution of Imaging Findings. J Pediatr Ophthalmol Strabismus. 2017</v>
      </c>
    </row>
    <row r="6139" spans="1:29" ht="28.8" x14ac:dyDescent="0.3">
      <c r="A6139">
        <v>952</v>
      </c>
      <c r="B6139" t="s">
        <v>4214</v>
      </c>
      <c r="C6139" t="s">
        <v>14468</v>
      </c>
      <c r="D6139" t="s">
        <v>24635</v>
      </c>
      <c r="E6139" t="s">
        <v>2516</v>
      </c>
      <c r="F6139" s="10"/>
      <c r="G6139">
        <v>2018</v>
      </c>
      <c r="J6139">
        <v>0.54785418385723295</v>
      </c>
      <c r="L6139" t="s">
        <v>35440</v>
      </c>
      <c r="M6139">
        <v>29054766</v>
      </c>
      <c r="Q6139" s="10"/>
      <c r="R6139" s="11">
        <f t="shared" si="190"/>
        <v>0</v>
      </c>
      <c r="U6139" s="11">
        <f t="shared" si="191"/>
        <v>0</v>
      </c>
      <c r="Y6139" s="11">
        <f>IF(SUM(Tableau1[[#This Row],[Other access]:[Sci-hub access]])&gt;=1,1,0)</f>
        <v>0</v>
      </c>
      <c r="Z6139" s="12">
        <f>IF(OR(Tableau1[[#This Row],[Access R1 + S1+ T1 ]]&gt;=1,Tableau1[[#This Row],[Access V1 +W1 + X1]]&gt;=1),1,0)</f>
        <v>0</v>
      </c>
      <c r="AB6139" s="10" t="str">
        <f>Tableau1[[#This Row],[DOI]]</f>
        <v>doi: 10.1016/j.gene.2017.10.050</v>
      </c>
      <c r="AC6139" s="13" t="str">
        <f>Tableau1[[#This Row],[Authors]]&amp;", "&amp;Tableau1[[#This Row],[Title]]&amp;" "&amp;Tableau1[[#This Row],[Journal]]&amp;". "&amp;Tableau1[[#This Row],[Year]]</f>
        <v>Liu J, Wang P, Huang J, Yu Z., Rethinking genotype-phenotype correlations in papillorenal syndrome: a case report on an unusual congenital camptodactyly and skeletal deformity with a heterogeneous PAX2 mutation of hexanucleotide duplication. Gene. 2018</v>
      </c>
    </row>
    <row r="6140" spans="1:29" x14ac:dyDescent="0.3">
      <c r="A6140">
        <v>1611</v>
      </c>
      <c r="B6140" t="s">
        <v>4863</v>
      </c>
      <c r="C6140" t="s">
        <v>15113</v>
      </c>
      <c r="D6140" t="s">
        <v>25284</v>
      </c>
      <c r="E6140" t="s">
        <v>34059</v>
      </c>
      <c r="F6140" s="10"/>
      <c r="G6140">
        <v>2017</v>
      </c>
      <c r="J6140">
        <v>0.54787863328463826</v>
      </c>
      <c r="L6140" t="s">
        <v>36090</v>
      </c>
      <c r="M6140">
        <v>28913545</v>
      </c>
      <c r="Q6140" s="10"/>
      <c r="R6140" s="11">
        <f t="shared" si="190"/>
        <v>0</v>
      </c>
      <c r="U6140" s="11">
        <f t="shared" si="191"/>
        <v>0</v>
      </c>
      <c r="Y6140" s="11">
        <f>IF(SUM(Tableau1[[#This Row],[Other access]:[Sci-hub access]])&gt;=1,1,0)</f>
        <v>0</v>
      </c>
      <c r="Z6140" s="12">
        <f>IF(OR(Tableau1[[#This Row],[Access R1 + S1+ T1 ]]&gt;=1,Tableau1[[#This Row],[Access V1 +W1 + X1]]&gt;=1),1,0)</f>
        <v>0</v>
      </c>
      <c r="AB6140" s="10" t="str">
        <f>Tableau1[[#This Row],[DOI]]</f>
        <v>doi: 10.1007/s00018-017-2651-5</v>
      </c>
      <c r="AC6140" s="13" t="str">
        <f>Tableau1[[#This Row],[Authors]]&amp;", "&amp;Tableau1[[#This Row],[Title]]&amp;" "&amp;Tableau1[[#This Row],[Journal]]&amp;". "&amp;Tableau1[[#This Row],[Year]]</f>
        <v>Yoshida S, Nakama T, Ishikawa K, Nakao S, Sonoda KH, Ishibashi T., Periostin in vitreoretinal diseases. Cell Mol Life Sci. 2017</v>
      </c>
    </row>
    <row r="6141" spans="1:29" x14ac:dyDescent="0.3">
      <c r="A6141">
        <v>6082</v>
      </c>
      <c r="B6141" t="s">
        <v>9061</v>
      </c>
      <c r="C6141" t="s">
        <v>19274</v>
      </c>
      <c r="D6141" t="s">
        <v>29491</v>
      </c>
      <c r="E6141" t="s">
        <v>2541</v>
      </c>
      <c r="F6141" s="10"/>
      <c r="G6141">
        <v>2017</v>
      </c>
      <c r="J6141">
        <v>0.54794161129517027</v>
      </c>
      <c r="L6141" t="s">
        <v>40457</v>
      </c>
      <c r="M6141">
        <v>28252457</v>
      </c>
      <c r="Q6141" s="10"/>
      <c r="R6141" s="11">
        <f t="shared" si="190"/>
        <v>0</v>
      </c>
      <c r="U6141" s="11">
        <f t="shared" si="191"/>
        <v>0</v>
      </c>
      <c r="Y6141" s="11">
        <f>IF(SUM(Tableau1[[#This Row],[Other access]:[Sci-hub access]])&gt;=1,1,0)</f>
        <v>0</v>
      </c>
      <c r="Z6141" s="12">
        <f>IF(OR(Tableau1[[#This Row],[Access R1 + S1+ T1 ]]&gt;=1,Tableau1[[#This Row],[Access V1 +W1 + X1]]&gt;=1),1,0)</f>
        <v>0</v>
      </c>
      <c r="AB6141" s="10" t="str">
        <f>Tableau1[[#This Row],[DOI]]</f>
        <v>doi: 10.1097/WNO.0000000000000494</v>
      </c>
      <c r="AC6141" s="13" t="str">
        <f>Tableau1[[#This Row],[Authors]]&amp;", "&amp;Tableau1[[#This Row],[Title]]&amp;" "&amp;Tableau1[[#This Row],[Journal]]&amp;". "&amp;Tableau1[[#This Row],[Year]]</f>
        <v>Wang JC, Finn AP, Grotting LA, Sobrin L., Acute Zonal Occult Outer Retinopathy Associated With Retrobulbar Optic Neuritis. J Neuroophthalmol. 2017</v>
      </c>
    </row>
    <row r="6142" spans="1:29" x14ac:dyDescent="0.3">
      <c r="A6142">
        <v>1789</v>
      </c>
      <c r="B6142" t="s">
        <v>5037</v>
      </c>
      <c r="C6142" t="s">
        <v>15284</v>
      </c>
      <c r="D6142" t="s">
        <v>25459</v>
      </c>
      <c r="E6142" t="s">
        <v>2462</v>
      </c>
      <c r="F6142" s="10"/>
      <c r="G6142">
        <v>2017</v>
      </c>
      <c r="J6142">
        <v>0.54798381298477372</v>
      </c>
      <c r="L6142" t="s">
        <v>36263</v>
      </c>
      <c r="M6142">
        <v>28874192</v>
      </c>
      <c r="Q6142" s="10"/>
      <c r="R6142" s="11">
        <f t="shared" si="190"/>
        <v>0</v>
      </c>
      <c r="U6142" s="11">
        <f t="shared" si="191"/>
        <v>0</v>
      </c>
      <c r="Y6142" s="11">
        <f>IF(SUM(Tableau1[[#This Row],[Other access]:[Sci-hub access]])&gt;=1,1,0)</f>
        <v>0</v>
      </c>
      <c r="Z6142" s="12">
        <f>IF(OR(Tableau1[[#This Row],[Access R1 + S1+ T1 ]]&gt;=1,Tableau1[[#This Row],[Access V1 +W1 + X1]]&gt;=1),1,0)</f>
        <v>0</v>
      </c>
      <c r="AB6142" s="10" t="str">
        <f>Tableau1[[#This Row],[DOI]]</f>
        <v>doi: 10.1186/s12886-017-0555-7</v>
      </c>
      <c r="AC6142" s="13" t="str">
        <f>Tableau1[[#This Row],[Authors]]&amp;", "&amp;Tableau1[[#This Row],[Title]]&amp;" "&amp;Tableau1[[#This Row],[Journal]]&amp;". "&amp;Tableau1[[#This Row],[Year]]</f>
        <v>Luo D, Deng T, Yuan W, Deng H, Jin M., Plasma metabolomic study in Chinese patients with wet age-related macular degeneration. BMC Ophthalmol. 2017</v>
      </c>
    </row>
    <row r="6143" spans="1:29" x14ac:dyDescent="0.3">
      <c r="A6143">
        <v>8333</v>
      </c>
      <c r="B6143" t="s">
        <v>11029</v>
      </c>
      <c r="C6143" t="s">
        <v>21216</v>
      </c>
      <c r="D6143" t="s">
        <v>31467</v>
      </c>
      <c r="E6143" t="s">
        <v>34373</v>
      </c>
      <c r="F6143" s="10"/>
      <c r="G6143">
        <v>2017</v>
      </c>
      <c r="J6143">
        <v>0.54799440061665172</v>
      </c>
      <c r="L6143" t="s">
        <v>42676</v>
      </c>
      <c r="M6143">
        <v>27932076</v>
      </c>
      <c r="Q6143" s="10"/>
      <c r="R6143" s="11">
        <f t="shared" si="190"/>
        <v>0</v>
      </c>
      <c r="U6143" s="11">
        <f t="shared" si="191"/>
        <v>0</v>
      </c>
      <c r="Y6143" s="11">
        <f>IF(SUM(Tableau1[[#This Row],[Other access]:[Sci-hub access]])&gt;=1,1,0)</f>
        <v>0</v>
      </c>
      <c r="Z6143" s="12">
        <f>IF(OR(Tableau1[[#This Row],[Access R1 + S1+ T1 ]]&gt;=1,Tableau1[[#This Row],[Access V1 +W1 + X1]]&gt;=1),1,0)</f>
        <v>0</v>
      </c>
      <c r="AB6143" s="10" t="str">
        <f>Tableau1[[#This Row],[DOI]]</f>
        <v>doi: 10.1016/j.freeradbiomed.2016.12.002</v>
      </c>
      <c r="AC6143" s="13" t="str">
        <f>Tableau1[[#This Row],[Authors]]&amp;", "&amp;Tableau1[[#This Row],[Title]]&amp;" "&amp;Tableau1[[#This Row],[Journal]]&amp;". "&amp;Tableau1[[#This Row],[Year]]</f>
        <v>D'Errico M, Parlanti E, Pascucci B, Fortini P, Baccarini S, Simonelli V, Dogliotti E., Single nucleotide polymorphisms in DNA glycosylases: From function to disease. Free Radic Biol Med. 2017</v>
      </c>
    </row>
    <row r="6144" spans="1:29" ht="28.8" x14ac:dyDescent="0.3">
      <c r="A6144">
        <v>7709</v>
      </c>
      <c r="B6144" t="s">
        <v>10477</v>
      </c>
      <c r="C6144" t="s">
        <v>20673</v>
      </c>
      <c r="D6144" t="s">
        <v>30913</v>
      </c>
      <c r="E6144" t="s">
        <v>2451</v>
      </c>
      <c r="F6144" s="10"/>
      <c r="G6144">
        <v>2017</v>
      </c>
      <c r="J6144">
        <v>0.54806231025586849</v>
      </c>
      <c r="L6144" t="s">
        <v>42060</v>
      </c>
      <c r="M6144">
        <v>28060936</v>
      </c>
      <c r="Q6144" s="10"/>
      <c r="R6144" s="11">
        <f t="shared" si="190"/>
        <v>0</v>
      </c>
      <c r="U6144" s="11">
        <f t="shared" si="191"/>
        <v>0</v>
      </c>
      <c r="Y6144" s="11">
        <f>IF(SUM(Tableau1[[#This Row],[Other access]:[Sci-hub access]])&gt;=1,1,0)</f>
        <v>0</v>
      </c>
      <c r="Z6144" s="12">
        <f>IF(OR(Tableau1[[#This Row],[Access R1 + S1+ T1 ]]&gt;=1,Tableau1[[#This Row],[Access V1 +W1 + X1]]&gt;=1),1,0)</f>
        <v>0</v>
      </c>
      <c r="AB6144" s="10" t="str">
        <f>Tableau1[[#This Row],[DOI]]</f>
        <v>doi: 10.1371/journal.pone.0169069</v>
      </c>
      <c r="AC6144" s="13" t="str">
        <f>Tableau1[[#This Row],[Authors]]&amp;", "&amp;Tableau1[[#This Row],[Title]]&amp;" "&amp;Tableau1[[#This Row],[Journal]]&amp;". "&amp;Tableau1[[#This Row],[Year]]</f>
        <v>Inoue S, Kawashima M, Hisamura R, Imada T, Izuta Y, Nakamura S, Ito M, Tsubota K., Clinical Evaluation of a Royal Jelly Supplementation for the Restoration of Dry Eye: A Prospective Randomized Double Blind Placebo Controlled Study and an Experimental Mouse Model. PLoS One. 2017</v>
      </c>
    </row>
    <row r="6145" spans="1:29" x14ac:dyDescent="0.3">
      <c r="A6145">
        <v>260</v>
      </c>
      <c r="B6145" t="s">
        <v>3523</v>
      </c>
      <c r="C6145" t="s">
        <v>13784</v>
      </c>
      <c r="D6145" t="s">
        <v>23943</v>
      </c>
      <c r="E6145" t="s">
        <v>2462</v>
      </c>
      <c r="F6145" s="10"/>
      <c r="G6145">
        <v>2017</v>
      </c>
      <c r="J6145">
        <v>0.54806306795601745</v>
      </c>
      <c r="L6145" t="s">
        <v>34770</v>
      </c>
      <c r="M6145">
        <v>29284427</v>
      </c>
      <c r="Q6145" s="10"/>
      <c r="R6145" s="11">
        <f t="shared" si="190"/>
        <v>0</v>
      </c>
      <c r="U6145" s="11">
        <f t="shared" si="191"/>
        <v>0</v>
      </c>
      <c r="Y6145" s="11">
        <f>IF(SUM(Tableau1[[#This Row],[Other access]:[Sci-hub access]])&gt;=1,1,0)</f>
        <v>0</v>
      </c>
      <c r="Z6145" s="12">
        <f>IF(OR(Tableau1[[#This Row],[Access R1 + S1+ T1 ]]&gt;=1,Tableau1[[#This Row],[Access V1 +W1 + X1]]&gt;=1),1,0)</f>
        <v>0</v>
      </c>
      <c r="AB6145" s="10" t="str">
        <f>Tableau1[[#This Row],[DOI]]</f>
        <v>doi: 10.1186/s12886-017-0646-5</v>
      </c>
      <c r="AC6145" s="13" t="str">
        <f>Tableau1[[#This Row],[Authors]]&amp;", "&amp;Tableau1[[#This Row],[Title]]&amp;" "&amp;Tableau1[[#This Row],[Journal]]&amp;". "&amp;Tableau1[[#This Row],[Year]]</f>
        <v>McDonnell PJ, Pflugfelder SC, Stern ME, Hardten DR, Conway T, Villanueva L, Hollander DA., Study design and baseline findings from the progression of ocular findings (PROOF) natural history study of dry eye. BMC Ophthalmol. 2017</v>
      </c>
    </row>
    <row r="6146" spans="1:29" x14ac:dyDescent="0.3">
      <c r="A6146">
        <v>7909</v>
      </c>
      <c r="B6146" t="s">
        <v>10652</v>
      </c>
      <c r="C6146" t="s">
        <v>20849</v>
      </c>
      <c r="D6146" t="s">
        <v>31090</v>
      </c>
      <c r="E6146" t="s">
        <v>2609</v>
      </c>
      <c r="F6146" s="10"/>
      <c r="G6146">
        <v>2017</v>
      </c>
      <c r="J6146">
        <v>0.54819096135653189</v>
      </c>
      <c r="L6146" t="s">
        <v>42256</v>
      </c>
      <c r="M6146">
        <v>28031293</v>
      </c>
      <c r="Q6146" s="10"/>
      <c r="R6146" s="11">
        <f t="shared" ref="R6146:R6209" si="192">IF(SUM(N6146:Q6146)&gt;0,1,0)</f>
        <v>0</v>
      </c>
      <c r="U6146" s="11">
        <f t="shared" ref="U6146:U6209" si="193">IF(SUM(R6146,T6146)&gt;0,1,0)</f>
        <v>0</v>
      </c>
      <c r="Y6146" s="11">
        <f>IF(SUM(Tableau1[[#This Row],[Other access]:[Sci-hub access]])&gt;=1,1,0)</f>
        <v>0</v>
      </c>
      <c r="Z6146" s="12">
        <f>IF(OR(Tableau1[[#This Row],[Access R1 + S1+ T1 ]]&gt;=1,Tableau1[[#This Row],[Access V1 +W1 + X1]]&gt;=1),1,0)</f>
        <v>0</v>
      </c>
      <c r="AB6146" s="10" t="str">
        <f>Tableau1[[#This Row],[DOI]]</f>
        <v>doi: 10.1093/hmg/ddw421</v>
      </c>
      <c r="AC6146" s="13" t="str">
        <f>Tableau1[[#This Row],[Authors]]&amp;", "&amp;Tableau1[[#This Row],[Title]]&amp;" "&amp;Tableau1[[#This Row],[Journal]]&amp;". "&amp;Tableau1[[#This Row],[Year]]</f>
        <v>Zou J, Chen Q, Almishaal A, Mathur PD, Zheng T, Tian C, Zheng QY, Yang J., The roles of USH1 proteins and PDZ domain-containing USH proteins in USH2 complex integrity in cochlear hair cells. Hum Mol Genet. 2017</v>
      </c>
    </row>
    <row r="6147" spans="1:29" x14ac:dyDescent="0.3">
      <c r="A6147">
        <v>2249</v>
      </c>
      <c r="B6147" t="s">
        <v>5481</v>
      </c>
      <c r="C6147" t="s">
        <v>15726</v>
      </c>
      <c r="D6147" t="s">
        <v>25903</v>
      </c>
      <c r="E6147" t="s">
        <v>2440</v>
      </c>
      <c r="F6147" s="10"/>
      <c r="G6147">
        <v>2017</v>
      </c>
      <c r="J6147">
        <v>0.54866497302392092</v>
      </c>
      <c r="L6147" t="s">
        <v>36717</v>
      </c>
      <c r="M6147">
        <v>28782506</v>
      </c>
      <c r="Q6147" s="10"/>
      <c r="R6147" s="11">
        <f t="shared" si="192"/>
        <v>0</v>
      </c>
      <c r="U6147" s="11">
        <f t="shared" si="193"/>
        <v>0</v>
      </c>
      <c r="Y6147" s="11">
        <f>IF(SUM(Tableau1[[#This Row],[Other access]:[Sci-hub access]])&gt;=1,1,0)</f>
        <v>0</v>
      </c>
      <c r="Z6147" s="12">
        <f>IF(OR(Tableau1[[#This Row],[Access R1 + S1+ T1 ]]&gt;=1,Tableau1[[#This Row],[Access V1 +W1 + X1]]&gt;=1),1,0)</f>
        <v>0</v>
      </c>
      <c r="AB6147" s="10" t="str">
        <f>Tableau1[[#This Row],[DOI]]</f>
        <v>doi: 10.1016/j.exer.2017.08.001</v>
      </c>
      <c r="AC6147" s="13" t="str">
        <f>Tableau1[[#This Row],[Authors]]&amp;", "&amp;Tableau1[[#This Row],[Title]]&amp;" "&amp;Tableau1[[#This Row],[Journal]]&amp;". "&amp;Tableau1[[#This Row],[Year]]</f>
        <v>Vu KT, Hulleman JD., An inducible form of Nrf2 confers enhanced protection against acute oxidative stresses in RPE cells. Exp Eye Res. 2017</v>
      </c>
    </row>
    <row r="6148" spans="1:29" x14ac:dyDescent="0.3">
      <c r="A6148">
        <v>4346</v>
      </c>
      <c r="B6148" t="s">
        <v>7474</v>
      </c>
      <c r="C6148" t="s">
        <v>17710</v>
      </c>
      <c r="D6148" t="s">
        <v>27903</v>
      </c>
      <c r="E6148" t="s">
        <v>2446</v>
      </c>
      <c r="F6148" s="10"/>
      <c r="G6148">
        <v>2017</v>
      </c>
      <c r="J6148">
        <v>0.54878427072524372</v>
      </c>
      <c r="L6148" t="s">
        <v>38769</v>
      </c>
      <c r="M6148">
        <v>28453163</v>
      </c>
      <c r="Q6148" s="10"/>
      <c r="R6148" s="11">
        <f t="shared" si="192"/>
        <v>0</v>
      </c>
      <c r="U6148" s="11">
        <f t="shared" si="193"/>
        <v>0</v>
      </c>
      <c r="Y6148" s="11">
        <f>IF(SUM(Tableau1[[#This Row],[Other access]:[Sci-hub access]])&gt;=1,1,0)</f>
        <v>0</v>
      </c>
      <c r="Z6148" s="12">
        <f>IF(OR(Tableau1[[#This Row],[Access R1 + S1+ T1 ]]&gt;=1,Tableau1[[#This Row],[Access V1 +W1 + X1]]&gt;=1),1,0)</f>
        <v>0</v>
      </c>
      <c r="AB6148" s="10" t="str">
        <f>Tableau1[[#This Row],[DOI]]</f>
        <v>doi: 10.3928/01913913-20170201-05</v>
      </c>
      <c r="AC6148" s="13" t="str">
        <f>Tableau1[[#This Row],[Authors]]&amp;", "&amp;Tableau1[[#This Row],[Title]]&amp;" "&amp;Tableau1[[#This Row],[Journal]]&amp;". "&amp;Tableau1[[#This Row],[Year]]</f>
        <v>Ho YF, Tsai YJ, Wu SY., Malignant Ciliary Body Medulloepithelioma With Brain and Parotid Metastasis. J Pediatr Ophthalmol Strabismus. 2017</v>
      </c>
    </row>
    <row r="6149" spans="1:29" x14ac:dyDescent="0.3">
      <c r="A6149">
        <v>3715</v>
      </c>
      <c r="B6149" t="s">
        <v>6885</v>
      </c>
      <c r="C6149" t="s">
        <v>17125</v>
      </c>
      <c r="D6149" t="s">
        <v>27309</v>
      </c>
      <c r="E6149" t="s">
        <v>2458</v>
      </c>
      <c r="F6149" s="10"/>
      <c r="G6149">
        <v>2017</v>
      </c>
      <c r="J6149">
        <v>0.54878507715799163</v>
      </c>
      <c r="L6149" t="s">
        <v>38159</v>
      </c>
      <c r="M6149">
        <v>28542692</v>
      </c>
      <c r="Q6149" s="10"/>
      <c r="R6149" s="11">
        <f t="shared" si="192"/>
        <v>0</v>
      </c>
      <c r="U6149" s="11">
        <f t="shared" si="193"/>
        <v>0</v>
      </c>
      <c r="Y6149" s="11">
        <f>IF(SUM(Tableau1[[#This Row],[Other access]:[Sci-hub access]])&gt;=1,1,0)</f>
        <v>0</v>
      </c>
      <c r="Z6149" s="12">
        <f>IF(OR(Tableau1[[#This Row],[Access R1 + S1+ T1 ]]&gt;=1,Tableau1[[#This Row],[Access V1 +W1 + X1]]&gt;=1),1,0)</f>
        <v>0</v>
      </c>
      <c r="AB6149" s="10" t="str">
        <f>Tableau1[[#This Row],[DOI]]</f>
        <v>doi: 10.1001/jamaophthalmol.2017.1396</v>
      </c>
      <c r="AC6149" s="13" t="str">
        <f>Tableau1[[#This Row],[Authors]]&amp;", "&amp;Tableau1[[#This Row],[Title]]&amp;" "&amp;Tableau1[[#This Row],[Journal]]&amp;". "&amp;Tableau1[[#This Row],[Year]]</f>
        <v>Blumberg DM, De Moraes CG, Prager AJ, Yu Q, Al-Aswad L, Cioffi GA, Liebmann JM, Hood DC., Association Between Undetected 10-2 Visual Field Damage and Vision-Related Quality of Life in Patients With Glaucoma. JAMA Ophthalmol. 2017</v>
      </c>
    </row>
    <row r="6150" spans="1:29" x14ac:dyDescent="0.3">
      <c r="A6150">
        <v>1096</v>
      </c>
      <c r="B6150" t="s">
        <v>4358</v>
      </c>
      <c r="C6150" t="s">
        <v>14612</v>
      </c>
      <c r="D6150" t="s">
        <v>24779</v>
      </c>
      <c r="E6150" t="s">
        <v>2448</v>
      </c>
      <c r="F6150" s="10"/>
      <c r="G6150">
        <v>2018</v>
      </c>
      <c r="J6150">
        <v>0.54883358418485029</v>
      </c>
      <c r="L6150" t="s">
        <v>35584</v>
      </c>
      <c r="M6150">
        <v>29030692</v>
      </c>
      <c r="Q6150" s="10"/>
      <c r="R6150" s="11">
        <f t="shared" si="192"/>
        <v>0</v>
      </c>
      <c r="U6150" s="11">
        <f t="shared" si="193"/>
        <v>0</v>
      </c>
      <c r="Y6150" s="11">
        <f>IF(SUM(Tableau1[[#This Row],[Other access]:[Sci-hub access]])&gt;=1,1,0)</f>
        <v>0</v>
      </c>
      <c r="Z6150" s="12">
        <f>IF(OR(Tableau1[[#This Row],[Access R1 + S1+ T1 ]]&gt;=1,Tableau1[[#This Row],[Access V1 +W1 + X1]]&gt;=1),1,0)</f>
        <v>0</v>
      </c>
      <c r="AB6150" s="10" t="str">
        <f>Tableau1[[#This Row],[DOI]]</f>
        <v>doi: 10.1007/s00417-017-3819-2</v>
      </c>
      <c r="AC6150" s="13" t="str">
        <f>Tableau1[[#This Row],[Authors]]&amp;", "&amp;Tableau1[[#This Row],[Title]]&amp;" "&amp;Tableau1[[#This Row],[Journal]]&amp;". "&amp;Tableau1[[#This Row],[Year]]</f>
        <v>Yu SY, Nam DH, Lee DY., Changes in aqueous concentrations of various cytokines after intravitreal bevacizumab and subtenon triamcinolone injection for diabetic macular edema. Graefes Arch Clin Exp Ophthalmol. 2018</v>
      </c>
    </row>
    <row r="6151" spans="1:29" ht="28.8" x14ac:dyDescent="0.3">
      <c r="A6151">
        <v>10099</v>
      </c>
      <c r="B6151" t="s">
        <v>12611</v>
      </c>
      <c r="C6151" t="s">
        <v>22778</v>
      </c>
      <c r="D6151" t="s">
        <v>33060</v>
      </c>
      <c r="E6151" t="s">
        <v>34483</v>
      </c>
      <c r="F6151" s="10"/>
      <c r="G6151">
        <v>2017</v>
      </c>
      <c r="J6151">
        <v>0.54897317167051873</v>
      </c>
      <c r="L6151" t="s">
        <v>44355</v>
      </c>
      <c r="M6151">
        <v>27472261</v>
      </c>
      <c r="Q6151" s="10"/>
      <c r="R6151" s="11">
        <f t="shared" si="192"/>
        <v>0</v>
      </c>
      <c r="U6151" s="11">
        <f t="shared" si="193"/>
        <v>0</v>
      </c>
      <c r="Y6151" s="11">
        <f>IF(SUM(Tableau1[[#This Row],[Other access]:[Sci-hub access]])&gt;=1,1,0)</f>
        <v>0</v>
      </c>
      <c r="Z6151" s="12">
        <f>IF(OR(Tableau1[[#This Row],[Access R1 + S1+ T1 ]]&gt;=1,Tableau1[[#This Row],[Access V1 +W1 + X1]]&gt;=1),1,0)</f>
        <v>0</v>
      </c>
      <c r="AB6151" s="10" t="str">
        <f>Tableau1[[#This Row],[DOI]]</f>
        <v>doi: 10.1080/07391102.2016.1194230</v>
      </c>
      <c r="AC6151" s="13" t="str">
        <f>Tableau1[[#This Row],[Authors]]&amp;", "&amp;Tableau1[[#This Row],[Title]]&amp;" "&amp;Tableau1[[#This Row],[Journal]]&amp;". "&amp;Tableau1[[#This Row],[Year]]</f>
        <v>Javadi S, Yousefi R, Hosseinkhani S, Tamaddon AM, Uversky VN., Protective effects of carnosine on dehydroascorbate-induced structural alteration and opacity of lens crystallins: important implications of carnosine pleiotropic functions to combat cataractogenesis. J Biomol Struct Dyn. 2017</v>
      </c>
    </row>
    <row r="6152" spans="1:29" x14ac:dyDescent="0.3">
      <c r="A6152">
        <v>6378</v>
      </c>
      <c r="B6152" t="s">
        <v>9324</v>
      </c>
      <c r="C6152" t="s">
        <v>19534</v>
      </c>
      <c r="D6152" t="s">
        <v>29755</v>
      </c>
      <c r="E6152" t="s">
        <v>2468</v>
      </c>
      <c r="F6152" s="10"/>
      <c r="G6152">
        <v>2017</v>
      </c>
      <c r="J6152">
        <v>0.54939194500334743</v>
      </c>
      <c r="L6152" t="s">
        <v>40747</v>
      </c>
      <c r="M6152">
        <v>28221330</v>
      </c>
      <c r="Q6152" s="10"/>
      <c r="R6152" s="11">
        <f t="shared" si="192"/>
        <v>0</v>
      </c>
      <c r="U6152" s="11">
        <f t="shared" si="193"/>
        <v>0</v>
      </c>
      <c r="Y6152" s="11">
        <f>IF(SUM(Tableau1[[#This Row],[Other access]:[Sci-hub access]])&gt;=1,1,0)</f>
        <v>0</v>
      </c>
      <c r="Z6152" s="12">
        <f>IF(OR(Tableau1[[#This Row],[Access R1 + S1+ T1 ]]&gt;=1,Tableau1[[#This Row],[Access V1 +W1 + X1]]&gt;=1),1,0)</f>
        <v>0</v>
      </c>
      <c r="AB6152" s="10" t="str">
        <f>Tableau1[[#This Row],[DOI]]</f>
        <v>doi: 10.1097/IJG.0000000000000636</v>
      </c>
      <c r="AC6152" s="13" t="str">
        <f>Tableau1[[#This Row],[Authors]]&amp;", "&amp;Tableau1[[#This Row],[Title]]&amp;" "&amp;Tableau1[[#This Row],[Journal]]&amp;". "&amp;Tableau1[[#This Row],[Year]]</f>
        <v>Wen JC, Stinnett SS, Asrani S., Comparison of Anterior Segment Optical Coherence Tomography Bleb Grading, Moorfields Bleb Grading System, and Intraocular Pressure After Trabeculectomy. J Glaucoma. 2017</v>
      </c>
    </row>
    <row r="6153" spans="1:29" x14ac:dyDescent="0.3">
      <c r="A6153">
        <v>2503</v>
      </c>
      <c r="B6153" t="s">
        <v>5724</v>
      </c>
      <c r="C6153" t="s">
        <v>15970</v>
      </c>
      <c r="D6153" t="s">
        <v>26147</v>
      </c>
      <c r="E6153" t="s">
        <v>2490</v>
      </c>
      <c r="F6153" s="10"/>
      <c r="G6153">
        <v>2017</v>
      </c>
      <c r="J6153">
        <v>0.54957449356521271</v>
      </c>
      <c r="L6153" t="s">
        <v>36967</v>
      </c>
      <c r="M6153">
        <v>28734817</v>
      </c>
      <c r="Q6153" s="10"/>
      <c r="R6153" s="11">
        <f t="shared" si="192"/>
        <v>0</v>
      </c>
      <c r="U6153" s="11">
        <f t="shared" si="193"/>
        <v>0</v>
      </c>
      <c r="Y6153" s="11">
        <f>IF(SUM(Tableau1[[#This Row],[Other access]:[Sci-hub access]])&gt;=1,1,0)</f>
        <v>0</v>
      </c>
      <c r="Z6153" s="12">
        <f>IF(OR(Tableau1[[#This Row],[Access R1 + S1+ T1 ]]&gt;=1,Tableau1[[#This Row],[Access V1 +W1 + X1]]&gt;=1),1,0)</f>
        <v>0</v>
      </c>
      <c r="AB6153" s="10" t="str">
        <f>Tableau1[[#This Row],[DOI]]</f>
        <v>doi: 10.1016/j.ajo.2017.07.007</v>
      </c>
      <c r="AC6153" s="13" t="str">
        <f>Tableau1[[#This Row],[Authors]]&amp;", "&amp;Tableau1[[#This Row],[Title]]&amp;" "&amp;Tableau1[[#This Row],[Journal]]&amp;". "&amp;Tableau1[[#This Row],[Year]]</f>
        <v>Jung KI, Park CK., Detection of Functional Change in Preperimetric and Perimetric Glaucoma Using 10-2 Matrix Perimetry. Am J Ophthalmol. 2017</v>
      </c>
    </row>
    <row r="6154" spans="1:29" x14ac:dyDescent="0.3">
      <c r="A6154">
        <v>10886</v>
      </c>
      <c r="B6154" t="s">
        <v>13327</v>
      </c>
      <c r="C6154" t="s">
        <v>23489</v>
      </c>
      <c r="D6154" t="s">
        <v>33781</v>
      </c>
      <c r="E6154" t="s">
        <v>2438</v>
      </c>
      <c r="F6154" s="10"/>
      <c r="G6154">
        <v>2017</v>
      </c>
      <c r="J6154">
        <v>0.54968089605635306</v>
      </c>
      <c r="L6154" t="s">
        <v>45130</v>
      </c>
      <c r="M6154">
        <v>26892634</v>
      </c>
      <c r="Q6154" s="10"/>
      <c r="R6154" s="11">
        <f t="shared" si="192"/>
        <v>0</v>
      </c>
      <c r="U6154" s="11">
        <f t="shared" si="193"/>
        <v>0</v>
      </c>
      <c r="Y6154" s="11">
        <f>IF(SUM(Tableau1[[#This Row],[Other access]:[Sci-hub access]])&gt;=1,1,0)</f>
        <v>0</v>
      </c>
      <c r="Z6154" s="12">
        <f>IF(OR(Tableau1[[#This Row],[Access R1 + S1+ T1 ]]&gt;=1,Tableau1[[#This Row],[Access V1 +W1 + X1]]&gt;=1),1,0)</f>
        <v>0</v>
      </c>
      <c r="AB6154" s="10" t="str">
        <f>Tableau1[[#This Row],[DOI]]</f>
        <v>doi: 10.1136/bjophthalmol-2015-307594</v>
      </c>
      <c r="AC6154" s="13" t="str">
        <f>Tableau1[[#This Row],[Authors]]&amp;", "&amp;Tableau1[[#This Row],[Title]]&amp;" "&amp;Tableau1[[#This Row],[Journal]]&amp;". "&amp;Tableau1[[#This Row],[Year]]</f>
        <v>Huelle JO, Druchkiv V, Habib NE, Richard G, Katz T, Linke SJ., Intraoperative aberrometry-based aphakia refraction in patients with cataract: status and options. Br J Ophthalmol. 2017</v>
      </c>
    </row>
    <row r="6155" spans="1:29" x14ac:dyDescent="0.3">
      <c r="A6155">
        <v>4294</v>
      </c>
      <c r="B6155" t="s">
        <v>7426</v>
      </c>
      <c r="C6155" t="s">
        <v>17662</v>
      </c>
      <c r="D6155" t="s">
        <v>27854</v>
      </c>
      <c r="E6155" t="s">
        <v>2496</v>
      </c>
      <c r="F6155" s="10"/>
      <c r="G6155">
        <v>2017</v>
      </c>
      <c r="J6155">
        <v>0.54976799894909523</v>
      </c>
      <c r="L6155" t="s">
        <v>38720</v>
      </c>
      <c r="M6155">
        <v>28457312</v>
      </c>
      <c r="Q6155" s="10"/>
      <c r="R6155" s="11">
        <f t="shared" si="192"/>
        <v>0</v>
      </c>
      <c r="U6155" s="11">
        <f t="shared" si="193"/>
        <v>0</v>
      </c>
      <c r="Y6155" s="11">
        <f>IF(SUM(Tableau1[[#This Row],[Other access]:[Sci-hub access]])&gt;=1,1,0)</f>
        <v>0</v>
      </c>
      <c r="Z6155" s="12">
        <f>IF(OR(Tableau1[[#This Row],[Access R1 + S1+ T1 ]]&gt;=1,Tableau1[[#This Row],[Access V1 +W1 + X1]]&gt;=1),1,0)</f>
        <v>0</v>
      </c>
      <c r="AB6155" s="10" t="str">
        <f>Tableau1[[#This Row],[DOI]]</f>
        <v>doi: 10.1016/j.jcjo.2016.09.005</v>
      </c>
      <c r="AC6155" s="13" t="str">
        <f>Tableau1[[#This Row],[Authors]]&amp;", "&amp;Tableau1[[#This Row],[Title]]&amp;" "&amp;Tableau1[[#This Row],[Journal]]&amp;". "&amp;Tableau1[[#This Row],[Year]]</f>
        <v>Skorin L Jr, Turpin S., Minocycline-induced hyperpigmentation of the skin, sclera, and palpebral conjunctiva. Can J Ophthalmol. 2017</v>
      </c>
    </row>
    <row r="6156" spans="1:29" x14ac:dyDescent="0.3">
      <c r="A6156">
        <v>986</v>
      </c>
      <c r="B6156" t="s">
        <v>4248</v>
      </c>
      <c r="C6156" t="s">
        <v>14502</v>
      </c>
      <c r="D6156" t="s">
        <v>24669</v>
      </c>
      <c r="E6156" t="s">
        <v>2443</v>
      </c>
      <c r="F6156" s="10"/>
      <c r="G6156">
        <v>2017</v>
      </c>
      <c r="J6156">
        <v>0.54977986672251544</v>
      </c>
      <c r="L6156" t="s">
        <v>35474</v>
      </c>
      <c r="M6156">
        <v>29049725</v>
      </c>
      <c r="Q6156" s="10"/>
      <c r="R6156" s="11">
        <f t="shared" si="192"/>
        <v>0</v>
      </c>
      <c r="U6156" s="11">
        <f t="shared" si="193"/>
        <v>0</v>
      </c>
      <c r="Y6156" s="11">
        <f>IF(SUM(Tableau1[[#This Row],[Other access]:[Sci-hub access]])&gt;=1,1,0)</f>
        <v>0</v>
      </c>
      <c r="Z6156" s="12">
        <f>IF(OR(Tableau1[[#This Row],[Access R1 + S1+ T1 ]]&gt;=1,Tableau1[[#This Row],[Access V1 +W1 + X1]]&gt;=1),1,0)</f>
        <v>0</v>
      </c>
      <c r="AB6156" s="10" t="str">
        <f>Tableau1[[#This Row],[DOI]]</f>
        <v>doi: 10.1167/iovs.17-22479</v>
      </c>
      <c r="AC6156" s="13" t="str">
        <f>Tableau1[[#This Row],[Authors]]&amp;", "&amp;Tableau1[[#This Row],[Title]]&amp;" "&amp;Tableau1[[#This Row],[Journal]]&amp;". "&amp;Tableau1[[#This Row],[Year]]</f>
        <v>Subhi Y, Krogh Nielsen M, Molbech CR, Oishi A, Singh A, Nissen MH, Sørensen TL., CD11b and CD200 on Circulating Monocytes Differentiate Two Angiographic Subtypes of Polypoidal Choroidal Vasculopathy. Invest Ophthalmol Vis Sci. 2017</v>
      </c>
    </row>
    <row r="6157" spans="1:29" x14ac:dyDescent="0.3">
      <c r="A6157">
        <v>5788</v>
      </c>
      <c r="B6157" t="s">
        <v>8811</v>
      </c>
      <c r="C6157" t="s">
        <v>19028</v>
      </c>
      <c r="D6157" t="s">
        <v>29241</v>
      </c>
      <c r="E6157" t="s">
        <v>2440</v>
      </c>
      <c r="F6157" s="10"/>
      <c r="G6157">
        <v>2017</v>
      </c>
      <c r="J6157">
        <v>0.54988175605511957</v>
      </c>
      <c r="L6157" t="s">
        <v>40170</v>
      </c>
      <c r="M6157">
        <v>28284957</v>
      </c>
      <c r="Q6157" s="10"/>
      <c r="R6157" s="11">
        <f t="shared" si="192"/>
        <v>0</v>
      </c>
      <c r="U6157" s="11">
        <f t="shared" si="193"/>
        <v>0</v>
      </c>
      <c r="Y6157" s="11">
        <f>IF(SUM(Tableau1[[#This Row],[Other access]:[Sci-hub access]])&gt;=1,1,0)</f>
        <v>0</v>
      </c>
      <c r="Z6157" s="12">
        <f>IF(OR(Tableau1[[#This Row],[Access R1 + S1+ T1 ]]&gt;=1,Tableau1[[#This Row],[Access V1 +W1 + X1]]&gt;=1),1,0)</f>
        <v>0</v>
      </c>
      <c r="AB6157" s="10" t="str">
        <f>Tableau1[[#This Row],[DOI]]</f>
        <v>doi: 10.1016/j.exer.2017.03.001</v>
      </c>
      <c r="AC6157" s="13" t="str">
        <f>Tableau1[[#This Row],[Authors]]&amp;", "&amp;Tableau1[[#This Row],[Title]]&amp;" "&amp;Tableau1[[#This Row],[Journal]]&amp;". "&amp;Tableau1[[#This Row],[Year]]</f>
        <v>Argüeso P., Proteolytic activity in the meibomian gland: Implications to health and disease. Exp Eye Res. 2017</v>
      </c>
    </row>
    <row r="6158" spans="1:29" x14ac:dyDescent="0.3">
      <c r="A6158">
        <v>1332</v>
      </c>
      <c r="B6158" t="s">
        <v>4592</v>
      </c>
      <c r="C6158" t="s">
        <v>14844</v>
      </c>
      <c r="D6158" t="s">
        <v>25013</v>
      </c>
      <c r="E6158" t="s">
        <v>2443</v>
      </c>
      <c r="F6158" s="10"/>
      <c r="G6158">
        <v>2017</v>
      </c>
      <c r="J6158">
        <v>0.55007852004789803</v>
      </c>
      <c r="L6158" t="s">
        <v>35815</v>
      </c>
      <c r="M6158">
        <v>28973322</v>
      </c>
      <c r="Q6158" s="10"/>
      <c r="R6158" s="11">
        <f t="shared" si="192"/>
        <v>0</v>
      </c>
      <c r="U6158" s="11">
        <f t="shared" si="193"/>
        <v>0</v>
      </c>
      <c r="Y6158" s="11">
        <f>IF(SUM(Tableau1[[#This Row],[Other access]:[Sci-hub access]])&gt;=1,1,0)</f>
        <v>0</v>
      </c>
      <c r="Z6158" s="12">
        <f>IF(OR(Tableau1[[#This Row],[Access R1 + S1+ T1 ]]&gt;=1,Tableau1[[#This Row],[Access V1 +W1 + X1]]&gt;=1),1,0)</f>
        <v>0</v>
      </c>
      <c r="AB6158" s="10" t="str">
        <f>Tableau1[[#This Row],[DOI]]</f>
        <v>doi: 10.1167/iovs.17-22338</v>
      </c>
      <c r="AC6158" s="13" t="str">
        <f>Tableau1[[#This Row],[Authors]]&amp;", "&amp;Tableau1[[#This Row],[Title]]&amp;" "&amp;Tableau1[[#This Row],[Journal]]&amp;". "&amp;Tableau1[[#This Row],[Year]]</f>
        <v>Paavo M, Lee W, Merriam J, Bearelly S, Tsang S, Chang S, Sparrow JR., Intraretinal Correlates of Reticular Pseudodrusen Revealed by Autofluorescence and En Face OCT. Invest Ophthalmol Vis Sci. 2017</v>
      </c>
    </row>
    <row r="6159" spans="1:29" x14ac:dyDescent="0.3">
      <c r="A6159">
        <v>9479</v>
      </c>
      <c r="B6159" t="s">
        <v>12044</v>
      </c>
      <c r="C6159" t="s">
        <v>22219</v>
      </c>
      <c r="D6159" t="s">
        <v>32490</v>
      </c>
      <c r="E6159" t="s">
        <v>2471</v>
      </c>
      <c r="F6159" s="10"/>
      <c r="G6159">
        <v>2017</v>
      </c>
      <c r="J6159">
        <v>0.55012496680575629</v>
      </c>
      <c r="L6159" t="s">
        <v>43762</v>
      </c>
      <c r="M6159">
        <v>27677614</v>
      </c>
      <c r="Q6159" s="10"/>
      <c r="R6159" s="11">
        <f t="shared" si="192"/>
        <v>0</v>
      </c>
      <c r="U6159" s="11">
        <f t="shared" si="193"/>
        <v>0</v>
      </c>
      <c r="Y6159" s="11">
        <f>IF(SUM(Tableau1[[#This Row],[Other access]:[Sci-hub access]])&gt;=1,1,0)</f>
        <v>0</v>
      </c>
      <c r="Z6159" s="12">
        <f>IF(OR(Tableau1[[#This Row],[Access R1 + S1+ T1 ]]&gt;=1,Tableau1[[#This Row],[Access V1 +W1 + X1]]&gt;=1),1,0)</f>
        <v>0</v>
      </c>
      <c r="AB6159" s="10" t="str">
        <f>Tableau1[[#This Row],[DOI]]</f>
        <v>doi: 10.1007/s10792-016-0342-0</v>
      </c>
      <c r="AC6159" s="13" t="str">
        <f>Tableau1[[#This Row],[Authors]]&amp;", "&amp;Tableau1[[#This Row],[Title]]&amp;" "&amp;Tableau1[[#This Row],[Journal]]&amp;". "&amp;Tableau1[[#This Row],[Year]]</f>
        <v>Mehta A, Naik M, Abrol S, Garg P, Joshi M., Granuloma after sling surgery: an attempt to answer the 'why' and 'what to do next'. Int Ophthalmol. 2017</v>
      </c>
    </row>
    <row r="6160" spans="1:29" x14ac:dyDescent="0.3">
      <c r="A6160">
        <v>4045</v>
      </c>
      <c r="B6160" t="s">
        <v>7196</v>
      </c>
      <c r="C6160" t="s">
        <v>17433</v>
      </c>
      <c r="D6160" t="s">
        <v>27623</v>
      </c>
      <c r="E6160" t="s">
        <v>34145</v>
      </c>
      <c r="F6160" s="10"/>
      <c r="G6160">
        <v>2017</v>
      </c>
      <c r="J6160">
        <v>0.55024334099662342</v>
      </c>
      <c r="L6160" t="s">
        <v>38484</v>
      </c>
      <c r="M6160">
        <v>28492550</v>
      </c>
      <c r="Q6160" s="10"/>
      <c r="R6160" s="11">
        <f t="shared" si="192"/>
        <v>0</v>
      </c>
      <c r="U6160" s="11">
        <f t="shared" si="193"/>
        <v>0</v>
      </c>
      <c r="Y6160" s="11">
        <f>IF(SUM(Tableau1[[#This Row],[Other access]:[Sci-hub access]])&gt;=1,1,0)</f>
        <v>0</v>
      </c>
      <c r="Z6160" s="12">
        <f>IF(OR(Tableau1[[#This Row],[Access R1 + S1+ T1 ]]&gt;=1,Tableau1[[#This Row],[Access V1 +W1 + X1]]&gt;=1),1,0)</f>
        <v>0</v>
      </c>
      <c r="AB6160" s="10" t="str">
        <f>Tableau1[[#This Row],[DOI]]</f>
        <v>doi: 10.1038/cddis.2017.190</v>
      </c>
      <c r="AC6160" s="13" t="str">
        <f>Tableau1[[#This Row],[Authors]]&amp;", "&amp;Tableau1[[#This Row],[Title]]&amp;" "&amp;Tableau1[[#This Row],[Journal]]&amp;". "&amp;Tableau1[[#This Row],[Year]]</f>
        <v>Devi TS, Somayajulu M, Kowluru RA, Singh LP., TXNIP regulates mitophagy in retinal Müller cells under high-glucose conditions: implications for diabetic retinopathy. Cell Death Dis. 2017</v>
      </c>
    </row>
    <row r="6161" spans="1:29" ht="28.8" x14ac:dyDescent="0.3">
      <c r="A6161">
        <v>7232</v>
      </c>
      <c r="B6161" t="s">
        <v>10060</v>
      </c>
      <c r="C6161" t="s">
        <v>20262</v>
      </c>
      <c r="D6161" t="s">
        <v>30494</v>
      </c>
      <c r="E6161" t="s">
        <v>2443</v>
      </c>
      <c r="F6161" s="10"/>
      <c r="G6161">
        <v>2017</v>
      </c>
      <c r="J6161">
        <v>0.55056719101992202</v>
      </c>
      <c r="L6161" t="s">
        <v>41588</v>
      </c>
      <c r="M6161">
        <v>28114583</v>
      </c>
      <c r="Q6161" s="10"/>
      <c r="R6161" s="11">
        <f t="shared" si="192"/>
        <v>0</v>
      </c>
      <c r="U6161" s="11">
        <f t="shared" si="193"/>
        <v>0</v>
      </c>
      <c r="Y6161" s="11">
        <f>IF(SUM(Tableau1[[#This Row],[Other access]:[Sci-hub access]])&gt;=1,1,0)</f>
        <v>0</v>
      </c>
      <c r="Z6161" s="12">
        <f>IF(OR(Tableau1[[#This Row],[Access R1 + S1+ T1 ]]&gt;=1,Tableau1[[#This Row],[Access V1 +W1 + X1]]&gt;=1),1,0)</f>
        <v>0</v>
      </c>
      <c r="AB6161" s="10" t="str">
        <f>Tableau1[[#This Row],[DOI]]</f>
        <v>doi: 10.1167/iovs.16-20513</v>
      </c>
      <c r="AC6161" s="13" t="str">
        <f>Tableau1[[#This Row],[Authors]]&amp;", "&amp;Tableau1[[#This Row],[Title]]&amp;" "&amp;Tableau1[[#This Row],[Journal]]&amp;". "&amp;Tableau1[[#This Row],[Year]]</f>
        <v>Nagasaka Y, Kaneko H, Ye F, Kachi S, Asami T, Kato S, Takayama K, Hwang SJ, Kataoka K, Shimizu H, Iwase T, Funahashi Y, Higuchi A, Senga T, Terasaki H., Role of Caveolin-1 for Blocking the Epithelial-Mesenchymal Transition in Proliferative Vitreoretinopathy. Invest Ophthalmol Vis Sci. 2017</v>
      </c>
    </row>
    <row r="6162" spans="1:29" ht="28.8" x14ac:dyDescent="0.3">
      <c r="A6162">
        <v>5533</v>
      </c>
      <c r="B6162" t="s">
        <v>632</v>
      </c>
      <c r="C6162" t="s">
        <v>633</v>
      </c>
      <c r="D6162" t="s">
        <v>634</v>
      </c>
      <c r="E6162" t="s">
        <v>3082</v>
      </c>
      <c r="F6162" s="10"/>
      <c r="G6162">
        <v>2017</v>
      </c>
      <c r="J6162">
        <v>0.5505727289150022</v>
      </c>
      <c r="L6162" t="s">
        <v>39920</v>
      </c>
      <c r="M6162">
        <v>28323778</v>
      </c>
      <c r="Q6162" s="10"/>
      <c r="R6162" s="11">
        <f t="shared" si="192"/>
        <v>0</v>
      </c>
      <c r="U6162" s="11">
        <f t="shared" si="193"/>
        <v>0</v>
      </c>
      <c r="Y6162" s="11">
        <f>IF(SUM(Tableau1[[#This Row],[Other access]:[Sci-hub access]])&gt;=1,1,0)</f>
        <v>0</v>
      </c>
      <c r="Z6162" s="12">
        <f>IF(OR(Tableau1[[#This Row],[Access R1 + S1+ T1 ]]&gt;=1,Tableau1[[#This Row],[Access V1 +W1 + X1]]&gt;=1),1,0)</f>
        <v>0</v>
      </c>
      <c r="AB6162" s="10" t="str">
        <f>Tableau1[[#This Row],[DOI]]</f>
        <v>doi: 10.1097/DAD.0000000000000651</v>
      </c>
      <c r="AC6162" s="13" t="str">
        <f>Tableau1[[#This Row],[Authors]]&amp;", "&amp;Tableau1[[#This Row],[Title]]&amp;" "&amp;Tableau1[[#This Row],[Journal]]&amp;". "&amp;Tableau1[[#This Row],[Year]]</f>
        <v>Broekaert SM, Flux K, Kyrpychova L, Kacerovska D, Ivan D, Schön MP, Ströbel P, Michal M, Denisjuk N, Kerl K, Kazakov DV., Squared-Off Nuclei and "Appliqué" Pattern as a Histopathological Clue to Periocular Sebaceous Carcinoma: A Clinicopathological Study of 50 Neoplasms From 46 Patients. Am J Dermatopathol. 2017</v>
      </c>
    </row>
    <row r="6163" spans="1:29" x14ac:dyDescent="0.3">
      <c r="A6163">
        <v>3540</v>
      </c>
      <c r="B6163" t="s">
        <v>6713</v>
      </c>
      <c r="C6163" t="s">
        <v>16955</v>
      </c>
      <c r="D6163" t="s">
        <v>27137</v>
      </c>
      <c r="E6163" t="s">
        <v>2511</v>
      </c>
      <c r="F6163" s="10"/>
      <c r="G6163">
        <v>2017</v>
      </c>
      <c r="J6163">
        <v>0.55066093555896145</v>
      </c>
      <c r="L6163" t="s">
        <v>37987</v>
      </c>
      <c r="M6163">
        <v>28573993</v>
      </c>
      <c r="Q6163" s="10"/>
      <c r="R6163" s="11">
        <f t="shared" si="192"/>
        <v>0</v>
      </c>
      <c r="U6163" s="11">
        <f t="shared" si="193"/>
        <v>0</v>
      </c>
      <c r="Y6163" s="11">
        <f>IF(SUM(Tableau1[[#This Row],[Other access]:[Sci-hub access]])&gt;=1,1,0)</f>
        <v>0</v>
      </c>
      <c r="Z6163" s="12">
        <f>IF(OR(Tableau1[[#This Row],[Access R1 + S1+ T1 ]]&gt;=1,Tableau1[[#This Row],[Access V1 +W1 + X1]]&gt;=1),1,0)</f>
        <v>0</v>
      </c>
      <c r="AB6163" s="10" t="str">
        <f>Tableau1[[#This Row],[DOI]]</f>
        <v>doi: 10.4103/ijo.IJO_620_16</v>
      </c>
      <c r="AC6163" s="13" t="str">
        <f>Tableau1[[#This Row],[Authors]]&amp;", "&amp;Tableau1[[#This Row],[Title]]&amp;" "&amp;Tableau1[[#This Row],[Journal]]&amp;". "&amp;Tableau1[[#This Row],[Year]]</f>
        <v>Vengadesan N, Ahmad M, Sindal MD, Sengupta S., Delayed follow-up in patients with diabetic retinopathy in South India: Social factors and impact on disease progression. Indian J Ophthalmol. 2017</v>
      </c>
    </row>
    <row r="6164" spans="1:29" x14ac:dyDescent="0.3">
      <c r="A6164">
        <v>9878</v>
      </c>
      <c r="B6164" t="s">
        <v>12409</v>
      </c>
      <c r="C6164" t="s">
        <v>22579</v>
      </c>
      <c r="D6164" t="s">
        <v>32857</v>
      </c>
      <c r="E6164" t="s">
        <v>2468</v>
      </c>
      <c r="F6164" s="10"/>
      <c r="G6164">
        <v>2017</v>
      </c>
      <c r="J6164">
        <v>0.55080440907723605</v>
      </c>
      <c r="L6164" t="s">
        <v>44137</v>
      </c>
      <c r="M6164">
        <v>27552499</v>
      </c>
      <c r="Q6164" s="10"/>
      <c r="R6164" s="11">
        <f t="shared" si="192"/>
        <v>0</v>
      </c>
      <c r="U6164" s="11">
        <f t="shared" si="193"/>
        <v>0</v>
      </c>
      <c r="Y6164" s="11">
        <f>IF(SUM(Tableau1[[#This Row],[Other access]:[Sci-hub access]])&gt;=1,1,0)</f>
        <v>0</v>
      </c>
      <c r="Z6164" s="12">
        <f>IF(OR(Tableau1[[#This Row],[Access R1 + S1+ T1 ]]&gt;=1,Tableau1[[#This Row],[Access V1 +W1 + X1]]&gt;=1),1,0)</f>
        <v>0</v>
      </c>
      <c r="AB6164" s="10" t="str">
        <f>Tableau1[[#This Row],[DOI]]</f>
        <v>doi: 10.1097/IJG.0000000000000523</v>
      </c>
      <c r="AC6164" s="13" t="str">
        <f>Tableau1[[#This Row],[Authors]]&amp;", "&amp;Tableau1[[#This Row],[Title]]&amp;" "&amp;Tableau1[[#This Row],[Journal]]&amp;". "&amp;Tableau1[[#This Row],[Year]]</f>
        <v>Lin Z, Wu R, Moonasar N, Zhou Y., Acute Primary Angle Closure in the Fellow Eye as a Complication of Facedown Position After Vitrectomy Surgery. J Glaucoma. 2017</v>
      </c>
    </row>
    <row r="6165" spans="1:29" x14ac:dyDescent="0.3">
      <c r="A6165">
        <v>3927</v>
      </c>
      <c r="B6165" t="s">
        <v>7085</v>
      </c>
      <c r="C6165" t="s">
        <v>17322</v>
      </c>
      <c r="D6165" t="s">
        <v>27510</v>
      </c>
      <c r="E6165" t="s">
        <v>2464</v>
      </c>
      <c r="F6165" s="10"/>
      <c r="G6165">
        <v>2017</v>
      </c>
      <c r="J6165">
        <v>0.5511462495426781</v>
      </c>
      <c r="L6165" t="s">
        <v>38368</v>
      </c>
      <c r="M6165">
        <v>28505034</v>
      </c>
      <c r="Q6165" s="10"/>
      <c r="R6165" s="11">
        <f t="shared" si="192"/>
        <v>0</v>
      </c>
      <c r="U6165" s="11">
        <f t="shared" si="193"/>
        <v>0</v>
      </c>
      <c r="Y6165" s="11">
        <f>IF(SUM(Tableau1[[#This Row],[Other access]:[Sci-hub access]])&gt;=1,1,0)</f>
        <v>0</v>
      </c>
      <c r="Z6165" s="12">
        <f>IF(OR(Tableau1[[#This Row],[Access R1 + S1+ T1 ]]&gt;=1,Tableau1[[#This Row],[Access V1 +W1 + X1]]&gt;=1),1,0)</f>
        <v>0</v>
      </c>
      <c r="AB6165" s="10" t="str">
        <f>Tableau1[[#This Row],[DOI]]</f>
        <v>doi: 10.1097/ICU.0000000000000393</v>
      </c>
      <c r="AC6165" s="13" t="str">
        <f>Tableau1[[#This Row],[Authors]]&amp;", "&amp;Tableau1[[#This Row],[Title]]&amp;" "&amp;Tableau1[[#This Row],[Journal]]&amp;". "&amp;Tableau1[[#This Row],[Year]]</f>
        <v>Trief D, Marquezan MC, Rapuano CJ, Prescott CR., Pediatric corneal transplants. Curr Opin Ophthalmol. 2017</v>
      </c>
    </row>
    <row r="6166" spans="1:29" x14ac:dyDescent="0.3">
      <c r="A6166">
        <v>9102</v>
      </c>
      <c r="B6166" t="s">
        <v>1919</v>
      </c>
      <c r="C6166" t="s">
        <v>1920</v>
      </c>
      <c r="D6166" t="s">
        <v>1921</v>
      </c>
      <c r="E6166" t="s">
        <v>2787</v>
      </c>
      <c r="F6166" s="10"/>
      <c r="G6166">
        <v>2017</v>
      </c>
      <c r="J6166">
        <v>0.55138790633965795</v>
      </c>
      <c r="L6166" t="s">
        <v>43423</v>
      </c>
      <c r="M6166">
        <v>27785530</v>
      </c>
      <c r="Q6166" s="10"/>
      <c r="R6166" s="11">
        <f t="shared" si="192"/>
        <v>0</v>
      </c>
      <c r="U6166" s="11">
        <f t="shared" si="193"/>
        <v>0</v>
      </c>
      <c r="Y6166" s="11">
        <f>IF(SUM(Tableau1[[#This Row],[Other access]:[Sci-hub access]])&gt;=1,1,0)</f>
        <v>0</v>
      </c>
      <c r="Z6166" s="12">
        <f>IF(OR(Tableau1[[#This Row],[Access R1 + S1+ T1 ]]&gt;=1,Tableau1[[#This Row],[Access V1 +W1 + X1]]&gt;=1),1,0)</f>
        <v>0</v>
      </c>
      <c r="AB6166" s="10" t="str">
        <f>Tableau1[[#This Row],[DOI]]</f>
        <v>doi: 10.1007/s00011-016-1002-6</v>
      </c>
      <c r="AC6166" s="13" t="str">
        <f>Tableau1[[#This Row],[Authors]]&amp;", "&amp;Tableau1[[#This Row],[Title]]&amp;" "&amp;Tableau1[[#This Row],[Journal]]&amp;". "&amp;Tableau1[[#This Row],[Year]]</f>
        <v>Chen W, Zhao M, Zhao S, Lu Q, Ni L, Zou C, Lu L, Xu X, Guan H, Zheng Z, Qiu Q., Activation of the TXNIP/NLRP3 inflammasome pathway contributes to inflammation in diabetic retinopathy: a novel inhibitory effect of minocycline. Inflamm Res. 2017</v>
      </c>
    </row>
    <row r="6167" spans="1:29" x14ac:dyDescent="0.3">
      <c r="A6167">
        <v>4442</v>
      </c>
      <c r="B6167" t="s">
        <v>7568</v>
      </c>
      <c r="C6167" t="s">
        <v>17804</v>
      </c>
      <c r="D6167" t="s">
        <v>27997</v>
      </c>
      <c r="E6167" t="s">
        <v>34193</v>
      </c>
      <c r="F6167" s="10"/>
      <c r="G6167">
        <v>2017</v>
      </c>
      <c r="J6167">
        <v>0.55149781634715844</v>
      </c>
      <c r="L6167" t="e">
        <v>#VALUE!</v>
      </c>
      <c r="M6167">
        <v>28442885</v>
      </c>
      <c r="Q6167" s="10"/>
      <c r="R6167" s="11">
        <f t="shared" si="192"/>
        <v>0</v>
      </c>
      <c r="U6167" s="11">
        <f t="shared" si="193"/>
        <v>0</v>
      </c>
      <c r="Y6167" s="11">
        <f>IF(SUM(Tableau1[[#This Row],[Other access]:[Sci-hub access]])&gt;=1,1,0)</f>
        <v>0</v>
      </c>
      <c r="Z6167" s="12">
        <f>IF(OR(Tableau1[[#This Row],[Access R1 + S1+ T1 ]]&gt;=1,Tableau1[[#This Row],[Access V1 +W1 + X1]]&gt;=1),1,0)</f>
        <v>0</v>
      </c>
      <c r="AB6167" s="10" t="e">
        <f>Tableau1[[#This Row],[DOI]]</f>
        <v>#VALUE!</v>
      </c>
      <c r="AC6167" s="13" t="str">
        <f>Tableau1[[#This Row],[Authors]]&amp;", "&amp;Tableau1[[#This Row],[Title]]&amp;" "&amp;Tableau1[[#This Row],[Journal]]&amp;". "&amp;Tableau1[[#This Row],[Year]]</f>
        <v>Song D, Sulewski ME Jr, Wang C, Song J, Bhuyan R, Sterling J, Clark E, Song WC, Dunaief JL., Complement C5a receptor knockout has diminished light-induced microglia/macrophage retinal migration. Mol Vis. 2017</v>
      </c>
    </row>
    <row r="6168" spans="1:29" x14ac:dyDescent="0.3">
      <c r="A6168">
        <v>118</v>
      </c>
      <c r="B6168" t="s">
        <v>3381</v>
      </c>
      <c r="C6168" t="s">
        <v>13642</v>
      </c>
      <c r="D6168" t="s">
        <v>23801</v>
      </c>
      <c r="E6168" t="s">
        <v>33983</v>
      </c>
      <c r="F6168" s="10"/>
      <c r="G6168">
        <v>2018</v>
      </c>
      <c r="J6168">
        <v>0.55150774671756653</v>
      </c>
      <c r="L6168" t="e">
        <v>#VALUE!</v>
      </c>
      <c r="M6168">
        <v>29393309</v>
      </c>
      <c r="Q6168" s="10"/>
      <c r="R6168" s="11">
        <f t="shared" si="192"/>
        <v>0</v>
      </c>
      <c r="U6168" s="11">
        <f t="shared" si="193"/>
        <v>0</v>
      </c>
      <c r="Y6168" s="11">
        <f>IF(SUM(Tableau1[[#This Row],[Other access]:[Sci-hub access]])&gt;=1,1,0)</f>
        <v>0</v>
      </c>
      <c r="Z6168" s="12">
        <f>IF(OR(Tableau1[[#This Row],[Access R1 + S1+ T1 ]]&gt;=1,Tableau1[[#This Row],[Access V1 +W1 + X1]]&gt;=1),1,0)</f>
        <v>0</v>
      </c>
      <c r="AB6168" s="10" t="e">
        <f>Tableau1[[#This Row],[DOI]]</f>
        <v>#VALUE!</v>
      </c>
      <c r="AC6168" s="13" t="str">
        <f>Tableau1[[#This Row],[Authors]]&amp;", "&amp;Tableau1[[#This Row],[Title]]&amp;" "&amp;Tableau1[[#This Row],[Journal]]&amp;". "&amp;Tableau1[[#This Row],[Year]]</f>
        <v>Ali S, Ranney ML, Jarman AF., Transient Orbital Compartment Syndrome Caused by Spontaneous Lamina Papyracea Dehiscence. R I Med J (2013). 2018</v>
      </c>
    </row>
    <row r="6169" spans="1:29" x14ac:dyDescent="0.3">
      <c r="A6169">
        <v>7796</v>
      </c>
      <c r="B6169" t="s">
        <v>10560</v>
      </c>
      <c r="C6169" t="s">
        <v>20756</v>
      </c>
      <c r="D6169" t="s">
        <v>30997</v>
      </c>
      <c r="E6169" t="s">
        <v>2443</v>
      </c>
      <c r="F6169" s="10"/>
      <c r="G6169">
        <v>2017</v>
      </c>
      <c r="J6169">
        <v>0.55154373861458394</v>
      </c>
      <c r="L6169" t="s">
        <v>42147</v>
      </c>
      <c r="M6169">
        <v>28055098</v>
      </c>
      <c r="Q6169" s="10"/>
      <c r="R6169" s="11">
        <f t="shared" si="192"/>
        <v>0</v>
      </c>
      <c r="U6169" s="11">
        <f t="shared" si="193"/>
        <v>0</v>
      </c>
      <c r="Y6169" s="11">
        <f>IF(SUM(Tableau1[[#This Row],[Other access]:[Sci-hub access]])&gt;=1,1,0)</f>
        <v>0</v>
      </c>
      <c r="Z6169" s="12">
        <f>IF(OR(Tableau1[[#This Row],[Access R1 + S1+ T1 ]]&gt;=1,Tableau1[[#This Row],[Access V1 +W1 + X1]]&gt;=1),1,0)</f>
        <v>0</v>
      </c>
      <c r="AB6169" s="10" t="str">
        <f>Tableau1[[#This Row],[DOI]]</f>
        <v>doi: 10.1167/iovs.16-20804</v>
      </c>
      <c r="AC6169" s="13" t="str">
        <f>Tableau1[[#This Row],[Authors]]&amp;", "&amp;Tableau1[[#This Row],[Title]]&amp;" "&amp;Tableau1[[#This Row],[Journal]]&amp;". "&amp;Tableau1[[#This Row],[Year]]</f>
        <v>Li H, Bui BV, Cull G, Wang F, Wang L., Glial Cell Contribution to Basal Vessel Diameter and Pressure-Initiated Vascular Responses in Rat Retina. Invest Ophthalmol Vis Sci. 2017</v>
      </c>
    </row>
    <row r="6170" spans="1:29" x14ac:dyDescent="0.3">
      <c r="A6170">
        <v>10204</v>
      </c>
      <c r="B6170" t="s">
        <v>12709</v>
      </c>
      <c r="C6170" t="s">
        <v>22877</v>
      </c>
      <c r="D6170" t="s">
        <v>33161</v>
      </c>
      <c r="E6170" t="s">
        <v>2447</v>
      </c>
      <c r="F6170" s="10"/>
      <c r="G6170">
        <v>2017</v>
      </c>
      <c r="J6170">
        <v>0.5516175427152552</v>
      </c>
      <c r="L6170" t="s">
        <v>44459</v>
      </c>
      <c r="M6170">
        <v>27429231</v>
      </c>
      <c r="Q6170" s="10"/>
      <c r="R6170" s="11">
        <f t="shared" si="192"/>
        <v>0</v>
      </c>
      <c r="U6170" s="11">
        <f t="shared" si="193"/>
        <v>0</v>
      </c>
      <c r="Y6170" s="11">
        <f>IF(SUM(Tableau1[[#This Row],[Other access]:[Sci-hub access]])&gt;=1,1,0)</f>
        <v>0</v>
      </c>
      <c r="Z6170" s="12">
        <f>IF(OR(Tableau1[[#This Row],[Access R1 + S1+ T1 ]]&gt;=1,Tableau1[[#This Row],[Access V1 +W1 + X1]]&gt;=1),1,0)</f>
        <v>0</v>
      </c>
      <c r="AB6170" s="10" t="str">
        <f>Tableau1[[#This Row],[DOI]]</f>
        <v>doi: 10.1097/IOP.0000000000000740</v>
      </c>
      <c r="AC6170" s="13" t="str">
        <f>Tableau1[[#This Row],[Authors]]&amp;", "&amp;Tableau1[[#This Row],[Title]]&amp;" "&amp;Tableau1[[#This Row],[Journal]]&amp;". "&amp;Tableau1[[#This Row],[Year]]</f>
        <v>Ma KK, Callahan AB, Wang SJ, Goldman JE, Kazim M., Atypical Rapidly Enlarging Orbital Schwannoma. Ophthal Plast Reconstr Surg. 2017</v>
      </c>
    </row>
    <row r="6171" spans="1:29" ht="28.8" x14ac:dyDescent="0.3">
      <c r="A6171">
        <v>1817</v>
      </c>
      <c r="B6171" t="s">
        <v>5062</v>
      </c>
      <c r="C6171" t="s">
        <v>15309</v>
      </c>
      <c r="D6171" t="s">
        <v>25484</v>
      </c>
      <c r="E6171" t="s">
        <v>2456</v>
      </c>
      <c r="F6171" s="10"/>
      <c r="G6171">
        <v>2017</v>
      </c>
      <c r="J6171">
        <v>0.5516341496278454</v>
      </c>
      <c r="L6171" t="s">
        <v>36289</v>
      </c>
      <c r="M6171">
        <v>28866675</v>
      </c>
      <c r="Q6171" s="10"/>
      <c r="R6171" s="11">
        <f t="shared" si="192"/>
        <v>0</v>
      </c>
      <c r="U6171" s="11">
        <f t="shared" si="193"/>
        <v>0</v>
      </c>
      <c r="Y6171" s="11">
        <f>IF(SUM(Tableau1[[#This Row],[Other access]:[Sci-hub access]])&gt;=1,1,0)</f>
        <v>0</v>
      </c>
      <c r="Z6171" s="12">
        <f>IF(OR(Tableau1[[#This Row],[Access R1 + S1+ T1 ]]&gt;=1,Tableau1[[#This Row],[Access V1 +W1 + X1]]&gt;=1),1,0)</f>
        <v>0</v>
      </c>
      <c r="AB6171" s="10" t="str">
        <f>Tableau1[[#This Row],[DOI]]</f>
        <v>doi: 10.1159/000478665</v>
      </c>
      <c r="AC6171" s="13" t="str">
        <f>Tableau1[[#This Row],[Authors]]&amp;", "&amp;Tableau1[[#This Row],[Title]]&amp;" "&amp;Tableau1[[#This Row],[Journal]]&amp;". "&amp;Tableau1[[#This Row],[Year]]</f>
        <v>Enseleit F, Michels S, Sudano I, Stahel M, Zweifel S, Schlager O, Becker M, Winnik S, Nägele M, Flammer AJ, Neidhart M, Graf N, Matter CM, Seifert B, Lüscher TF, Ruschitzka F., SAVE-AMD: Safety of VEGF Inhibitors in Age-Related Macular Degeneration. Ophthalmologica. 2017</v>
      </c>
    </row>
    <row r="6172" spans="1:29" x14ac:dyDescent="0.3">
      <c r="A6172">
        <v>4362</v>
      </c>
      <c r="B6172" t="s">
        <v>7490</v>
      </c>
      <c r="C6172" t="s">
        <v>17726</v>
      </c>
      <c r="D6172" t="s">
        <v>27919</v>
      </c>
      <c r="E6172" t="s">
        <v>2448</v>
      </c>
      <c r="F6172" s="10"/>
      <c r="G6172">
        <v>2017</v>
      </c>
      <c r="J6172">
        <v>0.55228915524386557</v>
      </c>
      <c r="L6172" t="s">
        <v>38785</v>
      </c>
      <c r="M6172">
        <v>28451758</v>
      </c>
      <c r="Q6172" s="10"/>
      <c r="R6172" s="11">
        <f t="shared" si="192"/>
        <v>0</v>
      </c>
      <c r="U6172" s="11">
        <f t="shared" si="193"/>
        <v>0</v>
      </c>
      <c r="Y6172" s="11">
        <f>IF(SUM(Tableau1[[#This Row],[Other access]:[Sci-hub access]])&gt;=1,1,0)</f>
        <v>0</v>
      </c>
      <c r="Z6172" s="12">
        <f>IF(OR(Tableau1[[#This Row],[Access R1 + S1+ T1 ]]&gt;=1,Tableau1[[#This Row],[Access V1 +W1 + X1]]&gt;=1),1,0)</f>
        <v>0</v>
      </c>
      <c r="AB6172" s="10" t="str">
        <f>Tableau1[[#This Row],[DOI]]</f>
        <v>doi: 10.1007/s00417-017-3653-6</v>
      </c>
      <c r="AC6172" s="13" t="str">
        <f>Tableau1[[#This Row],[Authors]]&amp;", "&amp;Tableau1[[#This Row],[Title]]&amp;" "&amp;Tableau1[[#This Row],[Journal]]&amp;". "&amp;Tableau1[[#This Row],[Year]]</f>
        <v>Qiu J, Huang F, Wang Z, Xu J, Zhang C., The evaluation of diagnostic efficiency for stromal herpes simplex keratitis by the combination of tear HSV-sIgA and HSV-DNA. Graefes Arch Clin Exp Ophthalmol. 2017</v>
      </c>
    </row>
    <row r="6173" spans="1:29" x14ac:dyDescent="0.3">
      <c r="A6173">
        <v>7261</v>
      </c>
      <c r="B6173" t="s">
        <v>1277</v>
      </c>
      <c r="C6173" t="s">
        <v>1278</v>
      </c>
      <c r="D6173" t="s">
        <v>1279</v>
      </c>
      <c r="E6173" t="s">
        <v>3208</v>
      </c>
      <c r="F6173" s="10"/>
      <c r="G6173">
        <v>2017</v>
      </c>
      <c r="J6173">
        <v>0.55240552687340305</v>
      </c>
      <c r="L6173" t="s">
        <v>41617</v>
      </c>
      <c r="M6173">
        <v>28112531</v>
      </c>
      <c r="Q6173" s="10"/>
      <c r="R6173" s="11">
        <f t="shared" si="192"/>
        <v>0</v>
      </c>
      <c r="U6173" s="11">
        <f t="shared" si="193"/>
        <v>0</v>
      </c>
      <c r="Y6173" s="11">
        <f>IF(SUM(Tableau1[[#This Row],[Other access]:[Sci-hub access]])&gt;=1,1,0)</f>
        <v>0</v>
      </c>
      <c r="Z6173" s="12">
        <f>IF(OR(Tableau1[[#This Row],[Access R1 + S1+ T1 ]]&gt;=1,Tableau1[[#This Row],[Access V1 +W1 + X1]]&gt;=1),1,0)</f>
        <v>0</v>
      </c>
      <c r="AB6173" s="10" t="str">
        <f>Tableau1[[#This Row],[DOI]]</f>
        <v>doi: 0172001/AIM.0010</v>
      </c>
      <c r="AC6173" s="13" t="str">
        <f>Tableau1[[#This Row],[Authors]]&amp;", "&amp;Tableau1[[#This Row],[Title]]&amp;" "&amp;Tableau1[[#This Row],[Journal]]&amp;". "&amp;Tableau1[[#This Row],[Year]]</f>
        <v>Katibeh M, Rajavi Z, Yaseri M, Hosseini S, Hosseini S, Akbarian S, Sehat M., Association of Socio-Economic Status and Visual Impairment: A Population-Based Study in Iran. Arch Iran Med. 2017</v>
      </c>
    </row>
    <row r="6174" spans="1:29" ht="28.8" x14ac:dyDescent="0.3">
      <c r="A6174">
        <v>7247</v>
      </c>
      <c r="B6174" t="s">
        <v>10075</v>
      </c>
      <c r="C6174" t="s">
        <v>20277</v>
      </c>
      <c r="D6174" t="s">
        <v>30509</v>
      </c>
      <c r="E6174" t="s">
        <v>2752</v>
      </c>
      <c r="F6174" s="10"/>
      <c r="G6174">
        <v>2017</v>
      </c>
      <c r="J6174">
        <v>0.55241162509951613</v>
      </c>
      <c r="L6174" t="s">
        <v>41603</v>
      </c>
      <c r="M6174">
        <v>28114364</v>
      </c>
      <c r="Q6174" s="10"/>
      <c r="R6174" s="11">
        <f t="shared" si="192"/>
        <v>0</v>
      </c>
      <c r="U6174" s="11">
        <f t="shared" si="193"/>
        <v>0</v>
      </c>
      <c r="Y6174" s="11">
        <f>IF(SUM(Tableau1[[#This Row],[Other access]:[Sci-hub access]])&gt;=1,1,0)</f>
        <v>0</v>
      </c>
      <c r="Z6174" s="12">
        <f>IF(OR(Tableau1[[#This Row],[Access R1 + S1+ T1 ]]&gt;=1,Tableau1[[#This Row],[Access V1 +W1 + X1]]&gt;=1),1,0)</f>
        <v>0</v>
      </c>
      <c r="AB6174" s="10" t="str">
        <f>Tableau1[[#This Row],[DOI]]</f>
        <v>doi: 10.1371/journal.pntd.0005277</v>
      </c>
      <c r="AC6174" s="13" t="str">
        <f>Tableau1[[#This Row],[Authors]]&amp;", "&amp;Tableau1[[#This Row],[Title]]&amp;" "&amp;Tableau1[[#This Row],[Journal]]&amp;". "&amp;Tableau1[[#This Row],[Year]]</f>
        <v>Macleod C, Yalen C, Butcher R, Mudaliar U, Natutusau K, Rainima-Qaniuci M, Haffenden C, Watson C, Cocks N, Cikamatana L, Roberts CH, Marks M, Rafai E, Mabey DC, Kama M, Solomon AW., Eyelash Epilation in the Absence of Trichiasis: Results of a Population-Based Prevalence Survey in the Western Division of Fiji. PLoS Negl Trop Dis. 2017</v>
      </c>
    </row>
    <row r="6175" spans="1:29" x14ac:dyDescent="0.3">
      <c r="A6175">
        <v>4603</v>
      </c>
      <c r="B6175" t="s">
        <v>7723</v>
      </c>
      <c r="C6175" t="s">
        <v>17958</v>
      </c>
      <c r="D6175" t="s">
        <v>28152</v>
      </c>
      <c r="E6175" t="s">
        <v>2462</v>
      </c>
      <c r="F6175" s="10"/>
      <c r="G6175">
        <v>2017</v>
      </c>
      <c r="J6175">
        <v>0.55242172486798313</v>
      </c>
      <c r="L6175" t="s">
        <v>39021</v>
      </c>
      <c r="M6175">
        <v>28427356</v>
      </c>
      <c r="Q6175" s="10"/>
      <c r="R6175" s="11">
        <f t="shared" si="192"/>
        <v>0</v>
      </c>
      <c r="U6175" s="11">
        <f t="shared" si="193"/>
        <v>0</v>
      </c>
      <c r="Y6175" s="11">
        <f>IF(SUM(Tableau1[[#This Row],[Other access]:[Sci-hub access]])&gt;=1,1,0)</f>
        <v>0</v>
      </c>
      <c r="Z6175" s="12">
        <f>IF(OR(Tableau1[[#This Row],[Access R1 + S1+ T1 ]]&gt;=1,Tableau1[[#This Row],[Access V1 +W1 + X1]]&gt;=1),1,0)</f>
        <v>0</v>
      </c>
      <c r="AB6175" s="10" t="str">
        <f>Tableau1[[#This Row],[DOI]]</f>
        <v>doi: 10.1186/s12886-017-0441-3</v>
      </c>
      <c r="AC6175" s="13" t="str">
        <f>Tableau1[[#This Row],[Authors]]&amp;", "&amp;Tableau1[[#This Row],[Title]]&amp;" "&amp;Tableau1[[#This Row],[Journal]]&amp;". "&amp;Tableau1[[#This Row],[Year]]</f>
        <v>Yang JM, Park SW, Ji YS, Kim J, Yoo C, Heo H., Postural effects on intraocular pressure and ocular perfusion pressure in patients with non-arteritic anterior ischemic optic neuropathy. BMC Ophthalmol. 2017</v>
      </c>
    </row>
    <row r="6176" spans="1:29" ht="28.8" x14ac:dyDescent="0.3">
      <c r="A6176">
        <v>2750</v>
      </c>
      <c r="B6176" t="s">
        <v>5956</v>
      </c>
      <c r="C6176" t="s">
        <v>16203</v>
      </c>
      <c r="D6176" t="s">
        <v>26380</v>
      </c>
      <c r="E6176" t="s">
        <v>2658</v>
      </c>
      <c r="F6176" s="10"/>
      <c r="G6176">
        <v>2017</v>
      </c>
      <c r="J6176">
        <v>0.55245332164899263</v>
      </c>
      <c r="L6176" t="s">
        <v>37209</v>
      </c>
      <c r="M6176">
        <v>28692792</v>
      </c>
      <c r="Q6176" s="10"/>
      <c r="R6176" s="11">
        <f t="shared" si="192"/>
        <v>0</v>
      </c>
      <c r="U6176" s="11">
        <f t="shared" si="193"/>
        <v>0</v>
      </c>
      <c r="Y6176" s="11">
        <f>IF(SUM(Tableau1[[#This Row],[Other access]:[Sci-hub access]])&gt;=1,1,0)</f>
        <v>0</v>
      </c>
      <c r="Z6176" s="12">
        <f>IF(OR(Tableau1[[#This Row],[Access R1 + S1+ T1 ]]&gt;=1,Tableau1[[#This Row],[Access V1 +W1 + X1]]&gt;=1),1,0)</f>
        <v>0</v>
      </c>
      <c r="AB6176" s="10" t="str">
        <f>Tableau1[[#This Row],[DOI]]</f>
        <v>doi: 10.1002/art.40208</v>
      </c>
      <c r="AC6176" s="13" t="str">
        <f>Tableau1[[#This Row],[Authors]]&amp;", "&amp;Tableau1[[#This Row],[Title]]&amp;" "&amp;Tableau1[[#This Row],[Journal]]&amp;". "&amp;Tableau1[[#This Row],[Year]]</f>
        <v>Kuemmerle-Deschner JB, Verma D, Endres T, Broderick L, de Jesus AA, Hofer F, Blank N, Krause K, Rietschel C, Horneff G, Aksentijevich I, Lohse P, Goldbach-Mansky R, Hoffman HM, Benseler SM., Clinical and Molecular Phenotypes of Low-Penetrance Variants of NLRP3: Diagnostic and Therapeutic Challenges. Arthritis Rheumatol. 2017</v>
      </c>
    </row>
    <row r="6177" spans="1:29" x14ac:dyDescent="0.3">
      <c r="A6177">
        <v>4553</v>
      </c>
      <c r="B6177" t="s">
        <v>7675</v>
      </c>
      <c r="C6177" t="s">
        <v>17910</v>
      </c>
      <c r="D6177" t="s">
        <v>28104</v>
      </c>
      <c r="E6177" t="s">
        <v>2567</v>
      </c>
      <c r="F6177" s="10"/>
      <c r="G6177">
        <v>2017</v>
      </c>
      <c r="J6177">
        <v>0.5525305785625817</v>
      </c>
      <c r="L6177" t="s">
        <v>38971</v>
      </c>
      <c r="M6177">
        <v>28432174</v>
      </c>
      <c r="Q6177" s="10"/>
      <c r="R6177" s="11">
        <f t="shared" si="192"/>
        <v>0</v>
      </c>
      <c r="U6177" s="11">
        <f t="shared" si="193"/>
        <v>0</v>
      </c>
      <c r="Y6177" s="11">
        <f>IF(SUM(Tableau1[[#This Row],[Other access]:[Sci-hub access]])&gt;=1,1,0)</f>
        <v>0</v>
      </c>
      <c r="Z6177" s="12">
        <f>IF(OR(Tableau1[[#This Row],[Access R1 + S1+ T1 ]]&gt;=1,Tableau1[[#This Row],[Access V1 +W1 + X1]]&gt;=1),1,0)</f>
        <v>0</v>
      </c>
      <c r="AB6177" s="10" t="str">
        <f>Tableau1[[#This Row],[DOI]]</f>
        <v>doi: 10.1136/bcr-2017-219859</v>
      </c>
      <c r="AC6177" s="13" t="str">
        <f>Tableau1[[#This Row],[Authors]]&amp;", "&amp;Tableau1[[#This Row],[Title]]&amp;" "&amp;Tableau1[[#This Row],[Journal]]&amp;". "&amp;Tableau1[[#This Row],[Year]]</f>
        <v>Aquilina A, Dingli N, Aquilina J., Postintervention acute opsoclonus myoclonus syndrome. BMJ Case Rep. 2017</v>
      </c>
    </row>
    <row r="6178" spans="1:29" x14ac:dyDescent="0.3">
      <c r="A6178">
        <v>7759</v>
      </c>
      <c r="B6178" t="s">
        <v>10525</v>
      </c>
      <c r="C6178" t="s">
        <v>20721</v>
      </c>
      <c r="D6178" t="s">
        <v>30962</v>
      </c>
      <c r="E6178" t="s">
        <v>2639</v>
      </c>
      <c r="F6178" s="10"/>
      <c r="G6178">
        <v>2017</v>
      </c>
      <c r="J6178">
        <v>0.55270235436512938</v>
      </c>
      <c r="L6178" t="s">
        <v>42110</v>
      </c>
      <c r="M6178">
        <v>28058958</v>
      </c>
      <c r="Q6178" s="10"/>
      <c r="R6178" s="11">
        <f t="shared" si="192"/>
        <v>0</v>
      </c>
      <c r="U6178" s="11">
        <f t="shared" si="193"/>
        <v>0</v>
      </c>
      <c r="Y6178" s="11">
        <f>IF(SUM(Tableau1[[#This Row],[Other access]:[Sci-hub access]])&gt;=1,1,0)</f>
        <v>0</v>
      </c>
      <c r="Z6178" s="12">
        <f>IF(OR(Tableau1[[#This Row],[Access R1 + S1+ T1 ]]&gt;=1,Tableau1[[#This Row],[Access V1 +W1 + X1]]&gt;=1),1,0)</f>
        <v>0</v>
      </c>
      <c r="AB6178" s="10" t="str">
        <f>Tableau1[[#This Row],[DOI]]</f>
        <v>doi: 10.2460/javma.250.2.161</v>
      </c>
      <c r="AC6178" s="13" t="str">
        <f>Tableau1[[#This Row],[Authors]]&amp;", "&amp;Tableau1[[#This Row],[Title]]&amp;" "&amp;Tableau1[[#This Row],[Journal]]&amp;". "&amp;Tableau1[[#This Row],[Year]]</f>
        <v>Sheahan B, Whitton S, Lascola K, Joslyn S, Austin S., What Is Your Diagnosis? J Am Vet Med Assoc. 2017</v>
      </c>
    </row>
    <row r="6179" spans="1:29" x14ac:dyDescent="0.3">
      <c r="A6179">
        <v>2817</v>
      </c>
      <c r="B6179" t="s">
        <v>6020</v>
      </c>
      <c r="C6179" t="s">
        <v>16266</v>
      </c>
      <c r="D6179" t="s">
        <v>26444</v>
      </c>
      <c r="E6179" t="s">
        <v>2485</v>
      </c>
      <c r="F6179" s="10"/>
      <c r="G6179">
        <v>2017</v>
      </c>
      <c r="J6179">
        <v>0.55297122015530931</v>
      </c>
      <c r="L6179" t="s">
        <v>37276</v>
      </c>
      <c r="M6179">
        <v>28679097</v>
      </c>
      <c r="Q6179" s="10"/>
      <c r="R6179" s="11">
        <f t="shared" si="192"/>
        <v>0</v>
      </c>
      <c r="U6179" s="11">
        <f t="shared" si="193"/>
        <v>0</v>
      </c>
      <c r="Y6179" s="11">
        <f>IF(SUM(Tableau1[[#This Row],[Other access]:[Sci-hub access]])&gt;=1,1,0)</f>
        <v>0</v>
      </c>
      <c r="Z6179" s="12">
        <f>IF(OR(Tableau1[[#This Row],[Access R1 + S1+ T1 ]]&gt;=1,Tableau1[[#This Row],[Access V1 +W1 + X1]]&gt;=1),1,0)</f>
        <v>0</v>
      </c>
      <c r="AB6179" s="10" t="str">
        <f>Tableau1[[#This Row],[DOI]]</f>
        <v>doi: 10.1056/NEJMicm1611978</v>
      </c>
      <c r="AC6179" s="13" t="str">
        <f>Tableau1[[#This Row],[Authors]]&amp;", "&amp;Tableau1[[#This Row],[Title]]&amp;" "&amp;Tableau1[[#This Row],[Journal]]&amp;". "&amp;Tableau1[[#This Row],[Year]]</f>
        <v>Kumar S, Sharma VK., Unmasking Ptosis in Both Eyes. N Engl J Med. 2017</v>
      </c>
    </row>
    <row r="6180" spans="1:29" x14ac:dyDescent="0.3">
      <c r="A6180">
        <v>2903</v>
      </c>
      <c r="B6180" t="s">
        <v>6102</v>
      </c>
      <c r="C6180" t="s">
        <v>16348</v>
      </c>
      <c r="D6180" t="s">
        <v>26526</v>
      </c>
      <c r="E6180" t="s">
        <v>2443</v>
      </c>
      <c r="F6180" s="10"/>
      <c r="G6180">
        <v>2017</v>
      </c>
      <c r="J6180">
        <v>0.5531886218851586</v>
      </c>
      <c r="L6180" t="s">
        <v>37361</v>
      </c>
      <c r="M6180">
        <v>28666280</v>
      </c>
      <c r="Q6180" s="10"/>
      <c r="R6180" s="11">
        <f t="shared" si="192"/>
        <v>0</v>
      </c>
      <c r="U6180" s="11">
        <f t="shared" si="193"/>
        <v>0</v>
      </c>
      <c r="Y6180" s="11">
        <f>IF(SUM(Tableau1[[#This Row],[Other access]:[Sci-hub access]])&gt;=1,1,0)</f>
        <v>0</v>
      </c>
      <c r="Z6180" s="12">
        <f>IF(OR(Tableau1[[#This Row],[Access R1 + S1+ T1 ]]&gt;=1,Tableau1[[#This Row],[Access V1 +W1 + X1]]&gt;=1),1,0)</f>
        <v>0</v>
      </c>
      <c r="AB6180" s="10" t="str">
        <f>Tableau1[[#This Row],[DOI]]</f>
        <v>doi: 10.1167/iovs.17-22065</v>
      </c>
      <c r="AC6180" s="13" t="str">
        <f>Tableau1[[#This Row],[Authors]]&amp;", "&amp;Tableau1[[#This Row],[Title]]&amp;" "&amp;Tableau1[[#This Row],[Journal]]&amp;". "&amp;Tableau1[[#This Row],[Year]]</f>
        <v>Nagai N, Mano Y, Otake H, Shibata T, Kubo E, Sasaki H., Amyloid β1-43 Accumulates in the Lens Epithelium of Cortical Opacification in Japanese Patients. Invest Ophthalmol Vis Sci. 2017</v>
      </c>
    </row>
    <row r="6181" spans="1:29" x14ac:dyDescent="0.3">
      <c r="A6181">
        <v>6831</v>
      </c>
      <c r="B6181" t="s">
        <v>9709</v>
      </c>
      <c r="C6181" t="s">
        <v>19913</v>
      </c>
      <c r="D6181" t="s">
        <v>30143</v>
      </c>
      <c r="E6181" t="s">
        <v>34343</v>
      </c>
      <c r="F6181" s="10"/>
      <c r="G6181">
        <v>2017</v>
      </c>
      <c r="J6181">
        <v>0.55328369708362035</v>
      </c>
      <c r="L6181" t="s">
        <v>41191</v>
      </c>
      <c r="M6181">
        <v>28159208</v>
      </c>
      <c r="Q6181" s="10"/>
      <c r="R6181" s="11">
        <f t="shared" si="192"/>
        <v>0</v>
      </c>
      <c r="U6181" s="11">
        <f t="shared" si="193"/>
        <v>0</v>
      </c>
      <c r="Y6181" s="11">
        <f>IF(SUM(Tableau1[[#This Row],[Other access]:[Sci-hub access]])&gt;=1,1,0)</f>
        <v>0</v>
      </c>
      <c r="Z6181" s="12">
        <f>IF(OR(Tableau1[[#This Row],[Access R1 + S1+ T1 ]]&gt;=1,Tableau1[[#This Row],[Access V1 +W1 + X1]]&gt;=1),1,0)</f>
        <v>0</v>
      </c>
      <c r="AB6181" s="10" t="str">
        <f>Tableau1[[#This Row],[DOI]]</f>
        <v>doi: 10.1016/j.clp.2016.11.008</v>
      </c>
      <c r="AC6181" s="13" t="str">
        <f>Tableau1[[#This Row],[Authors]]&amp;", "&amp;Tableau1[[#This Row],[Title]]&amp;" "&amp;Tableau1[[#This Row],[Journal]]&amp;". "&amp;Tableau1[[#This Row],[Year]]</f>
        <v>Lewis ED, Richard C, Larsen BM, Field CJ., The Importance of Human Milk for Immunity in Preterm Infants. Clin Perinatol. 2017</v>
      </c>
    </row>
    <row r="6182" spans="1:29" x14ac:dyDescent="0.3">
      <c r="A6182">
        <v>6888</v>
      </c>
      <c r="B6182" t="s">
        <v>9762</v>
      </c>
      <c r="C6182" t="s">
        <v>19965</v>
      </c>
      <c r="D6182" t="s">
        <v>30196</v>
      </c>
      <c r="E6182" t="s">
        <v>2465</v>
      </c>
      <c r="F6182" s="10"/>
      <c r="G6182">
        <v>2017</v>
      </c>
      <c r="J6182">
        <v>0.55376477373467725</v>
      </c>
      <c r="L6182" t="s">
        <v>41247</v>
      </c>
      <c r="M6182">
        <v>28151861</v>
      </c>
      <c r="Q6182" s="10"/>
      <c r="R6182" s="11">
        <f t="shared" si="192"/>
        <v>0</v>
      </c>
      <c r="U6182" s="11">
        <f t="shared" si="193"/>
        <v>0</v>
      </c>
      <c r="Y6182" s="11">
        <f>IF(SUM(Tableau1[[#This Row],[Other access]:[Sci-hub access]])&gt;=1,1,0)</f>
        <v>0</v>
      </c>
      <c r="Z6182" s="12">
        <f>IF(OR(Tableau1[[#This Row],[Access R1 + S1+ T1 ]]&gt;=1,Tableau1[[#This Row],[Access V1 +W1 + X1]]&gt;=1),1,0)</f>
        <v>0</v>
      </c>
      <c r="AB6182" s="10" t="str">
        <f>Tableau1[[#This Row],[DOI]]</f>
        <v>doi: 10.1097/MD.0000000000005864</v>
      </c>
      <c r="AC6182" s="13" t="str">
        <f>Tableau1[[#This Row],[Authors]]&amp;", "&amp;Tableau1[[#This Row],[Title]]&amp;" "&amp;Tableau1[[#This Row],[Journal]]&amp;". "&amp;Tableau1[[#This Row],[Year]]</f>
        <v>Chen HC, Lee CY, Lin HY, Ma DH, Chen PY, Hsiao CH, Lin HC, Yeh LK, Tan HY., Shifting trends in microbial keratitis following penetrating keratoplasty in Taiwan. Medicine (Baltimore). 2017</v>
      </c>
    </row>
    <row r="6183" spans="1:29" ht="28.8" x14ac:dyDescent="0.3">
      <c r="A6183">
        <v>9962</v>
      </c>
      <c r="B6183" t="s">
        <v>12488</v>
      </c>
      <c r="C6183" t="s">
        <v>22657</v>
      </c>
      <c r="D6183" t="s">
        <v>32936</v>
      </c>
      <c r="E6183" t="s">
        <v>2445</v>
      </c>
      <c r="F6183" s="10"/>
      <c r="G6183">
        <v>2017</v>
      </c>
      <c r="J6183">
        <v>0.5537786371809672</v>
      </c>
      <c r="L6183" t="s">
        <v>44220</v>
      </c>
      <c r="M6183">
        <v>27529839</v>
      </c>
      <c r="Q6183" s="10"/>
      <c r="R6183" s="11">
        <f t="shared" si="192"/>
        <v>0</v>
      </c>
      <c r="U6183" s="11">
        <f t="shared" si="193"/>
        <v>0</v>
      </c>
      <c r="Y6183" s="11">
        <f>IF(SUM(Tableau1[[#This Row],[Other access]:[Sci-hub access]])&gt;=1,1,0)</f>
        <v>0</v>
      </c>
      <c r="Z6183" s="12">
        <f>IF(OR(Tableau1[[#This Row],[Access R1 + S1+ T1 ]]&gt;=1,Tableau1[[#This Row],[Access V1 +W1 + X1]]&gt;=1),1,0)</f>
        <v>0</v>
      </c>
      <c r="AB6183" s="10" t="str">
        <f>Tableau1[[#This Row],[DOI]]</f>
        <v>doi: 10.1097/IAE.0000000000001241</v>
      </c>
      <c r="AC6183" s="13" t="str">
        <f>Tableau1[[#This Row],[Authors]]&amp;", "&amp;Tableau1[[#This Row],[Title]]&amp;" "&amp;Tableau1[[#This Row],[Journal]]&amp;". "&amp;Tableau1[[#This Row],[Year]]</f>
        <v>Zhang G, Yang M, Zeng J, Vakros G, Su K, Chen M, Li H, Tian R, Li N, Tang S, He H, Tan W, Song X, Zhuang R; Shenzhen Screening for Retinopathy of Prematurity Cooperative Group.., COMPARISON OF INTRAVITREAL INJECTION OF RANIBIZUMAB VERSUS LASER THERAPY FOR ZONE II TREATMENT-REQUIRING RETINOPATHY OF PREMATURITY. Retina. 2017</v>
      </c>
    </row>
    <row r="6184" spans="1:29" x14ac:dyDescent="0.3">
      <c r="A6184">
        <v>8436</v>
      </c>
      <c r="B6184" t="s">
        <v>11117</v>
      </c>
      <c r="C6184" t="s">
        <v>21302</v>
      </c>
      <c r="D6184" t="s">
        <v>31555</v>
      </c>
      <c r="E6184" t="s">
        <v>2441</v>
      </c>
      <c r="F6184" s="10"/>
      <c r="G6184">
        <v>2017</v>
      </c>
      <c r="J6184">
        <v>0.55378271018535397</v>
      </c>
      <c r="L6184" t="s">
        <v>42776</v>
      </c>
      <c r="M6184">
        <v>27914831</v>
      </c>
      <c r="Q6184" s="10"/>
      <c r="R6184" s="11">
        <f t="shared" si="192"/>
        <v>0</v>
      </c>
      <c r="U6184" s="11">
        <f t="shared" si="193"/>
        <v>0</v>
      </c>
      <c r="Y6184" s="11">
        <f>IF(SUM(Tableau1[[#This Row],[Other access]:[Sci-hub access]])&gt;=1,1,0)</f>
        <v>0</v>
      </c>
      <c r="Z6184" s="12">
        <f>IF(OR(Tableau1[[#This Row],[Access R1 + S1+ T1 ]]&gt;=1,Tableau1[[#This Row],[Access V1 +W1 + X1]]&gt;=1),1,0)</f>
        <v>0</v>
      </c>
      <c r="AB6184" s="10" t="str">
        <f>Tableau1[[#This Row],[DOI]]</f>
        <v>doi: 10.1016/j.ophtha.2016.10.035</v>
      </c>
      <c r="AC6184" s="13" t="str">
        <f>Tableau1[[#This Row],[Authors]]&amp;", "&amp;Tableau1[[#This Row],[Title]]&amp;" "&amp;Tableau1[[#This Row],[Journal]]&amp;". "&amp;Tableau1[[#This Row],[Year]]</f>
        <v>Ghassibi MP, Chien JL, Abumasmah RK, Liebmann JM, Ritch R, Park SC., Optic Nerve Head Drusen Prevalence and Associated Factors in Clinically Normal Subjects Measured Using Optical Coherence Tomography. Ophthalmology. 2017</v>
      </c>
    </row>
    <row r="6185" spans="1:29" ht="28.8" x14ac:dyDescent="0.3">
      <c r="A6185">
        <v>2345</v>
      </c>
      <c r="B6185" t="s">
        <v>5573</v>
      </c>
      <c r="C6185" t="s">
        <v>15818</v>
      </c>
      <c r="D6185" t="s">
        <v>25995</v>
      </c>
      <c r="E6185" t="s">
        <v>2443</v>
      </c>
      <c r="F6185" s="10"/>
      <c r="G6185">
        <v>2017</v>
      </c>
      <c r="J6185">
        <v>0.55402470303376083</v>
      </c>
      <c r="L6185" t="s">
        <v>36810</v>
      </c>
      <c r="M6185">
        <v>28763560</v>
      </c>
      <c r="Q6185" s="10"/>
      <c r="R6185" s="11">
        <f t="shared" si="192"/>
        <v>0</v>
      </c>
      <c r="U6185" s="11">
        <f t="shared" si="193"/>
        <v>0</v>
      </c>
      <c r="Y6185" s="11">
        <f>IF(SUM(Tableau1[[#This Row],[Other access]:[Sci-hub access]])&gt;=1,1,0)</f>
        <v>0</v>
      </c>
      <c r="Z6185" s="12">
        <f>IF(OR(Tableau1[[#This Row],[Access R1 + S1+ T1 ]]&gt;=1,Tableau1[[#This Row],[Access V1 +W1 + X1]]&gt;=1),1,0)</f>
        <v>0</v>
      </c>
      <c r="AB6185" s="10" t="str">
        <f>Tableau1[[#This Row],[DOI]]</f>
        <v>doi: 10.1167/iovs.17-21515</v>
      </c>
      <c r="AC6185" s="13" t="str">
        <f>Tableau1[[#This Row],[Authors]]&amp;", "&amp;Tableau1[[#This Row],[Title]]&amp;" "&amp;Tableau1[[#This Row],[Journal]]&amp;". "&amp;Tableau1[[#This Row],[Year]]</f>
        <v>Hirashima T, Miyata M, Ishihara K, Hasegawa T, Sugahara M, Ogino K, Yoshikawa M, Hata M, Kuroda Y, Muraoka Y, Ooto S, Yoshimura N., Choroidal Vasculature in Bietti Crystalline Dystrophy With CYP4V2 Mutations and in Retinitis Pigmentosa With EYS Mutations. Invest Ophthalmol Vis Sci. 2017</v>
      </c>
    </row>
    <row r="6186" spans="1:29" x14ac:dyDescent="0.3">
      <c r="A6186">
        <v>1021</v>
      </c>
      <c r="B6186" t="s">
        <v>4283</v>
      </c>
      <c r="C6186" t="s">
        <v>14537</v>
      </c>
      <c r="D6186" t="s">
        <v>24704</v>
      </c>
      <c r="E6186" t="s">
        <v>34022</v>
      </c>
      <c r="F6186" s="10"/>
      <c r="G6186">
        <v>2017</v>
      </c>
      <c r="J6186">
        <v>0.55407842952432562</v>
      </c>
      <c r="L6186" t="s">
        <v>35509</v>
      </c>
      <c r="M6186">
        <v>29044359</v>
      </c>
      <c r="Q6186" s="10"/>
      <c r="R6186" s="11">
        <f t="shared" si="192"/>
        <v>0</v>
      </c>
      <c r="U6186" s="11">
        <f t="shared" si="193"/>
        <v>0</v>
      </c>
      <c r="Y6186" s="11">
        <f>IF(SUM(Tableau1[[#This Row],[Other access]:[Sci-hub access]])&gt;=1,1,0)</f>
        <v>0</v>
      </c>
      <c r="Z6186" s="12">
        <f>IF(OR(Tableau1[[#This Row],[Access R1 + S1+ T1 ]]&gt;=1,Tableau1[[#This Row],[Access V1 +W1 + X1]]&gt;=1),1,0)</f>
        <v>0</v>
      </c>
      <c r="AB6186" s="10" t="str">
        <f>Tableau1[[#This Row],[DOI]]</f>
        <v>doi: 10.7417/T.2017.2032</v>
      </c>
      <c r="AC6186" s="13" t="str">
        <f>Tableau1[[#This Row],[Authors]]&amp;", "&amp;Tableau1[[#This Row],[Title]]&amp;" "&amp;Tableau1[[#This Row],[Journal]]&amp;". "&amp;Tableau1[[#This Row],[Year]]</f>
        <v>Turchetti P, Librando A, Angelucci F, Carlesimo SC, Migliorini R., Management della retinopatia diabetica e dell'edema maculare diabetico: linee guida "Euretina 2017". Clin Ter. 2017</v>
      </c>
    </row>
    <row r="6187" spans="1:29" x14ac:dyDescent="0.3">
      <c r="A6187">
        <v>9288</v>
      </c>
      <c r="B6187" t="s">
        <v>9880</v>
      </c>
      <c r="C6187" t="s">
        <v>22046</v>
      </c>
      <c r="D6187" t="s">
        <v>32313</v>
      </c>
      <c r="E6187" t="s">
        <v>2445</v>
      </c>
      <c r="F6187" s="10"/>
      <c r="G6187">
        <v>2017</v>
      </c>
      <c r="J6187">
        <v>0.55415674067635901</v>
      </c>
      <c r="L6187" t="s">
        <v>43593</v>
      </c>
      <c r="M6187">
        <v>27749496</v>
      </c>
      <c r="Q6187" s="10"/>
      <c r="R6187" s="11">
        <f t="shared" si="192"/>
        <v>0</v>
      </c>
      <c r="U6187" s="11">
        <f t="shared" si="193"/>
        <v>0</v>
      </c>
      <c r="Y6187" s="11">
        <f>IF(SUM(Tableau1[[#This Row],[Other access]:[Sci-hub access]])&gt;=1,1,0)</f>
        <v>0</v>
      </c>
      <c r="Z6187" s="12">
        <f>IF(OR(Tableau1[[#This Row],[Access R1 + S1+ T1 ]]&gt;=1,Tableau1[[#This Row],[Access V1 +W1 + X1]]&gt;=1),1,0)</f>
        <v>0</v>
      </c>
      <c r="AB6187" s="10" t="str">
        <f>Tableau1[[#This Row],[DOI]]</f>
        <v>doi: 10.1097/IAE.0000000000001321</v>
      </c>
      <c r="AC6187" s="13" t="str">
        <f>Tableau1[[#This Row],[Authors]]&amp;", "&amp;Tableau1[[#This Row],[Title]]&amp;" "&amp;Tableau1[[#This Row],[Journal]]&amp;". "&amp;Tableau1[[#This Row],[Year]]</f>
        <v>Liu H, Luo Y, Duan M, Zhang J, Cantrill HL., Diagnostic and Therapeutic Challenges. Retina. 2017</v>
      </c>
    </row>
    <row r="6188" spans="1:29" ht="28.8" x14ac:dyDescent="0.3">
      <c r="A6188">
        <v>10291</v>
      </c>
      <c r="B6188" t="s">
        <v>12791</v>
      </c>
      <c r="C6188" t="s">
        <v>22958</v>
      </c>
      <c r="D6188" t="s">
        <v>33244</v>
      </c>
      <c r="E6188" t="s">
        <v>34246</v>
      </c>
      <c r="F6188" s="10"/>
      <c r="G6188">
        <v>2017</v>
      </c>
      <c r="J6188">
        <v>0.55427968086912693</v>
      </c>
      <c r="L6188" t="s">
        <v>44543</v>
      </c>
      <c r="M6188">
        <v>27396240</v>
      </c>
      <c r="Q6188" s="10"/>
      <c r="R6188" s="11">
        <f t="shared" si="192"/>
        <v>0</v>
      </c>
      <c r="U6188" s="11">
        <f t="shared" si="193"/>
        <v>0</v>
      </c>
      <c r="Y6188" s="11">
        <f>IF(SUM(Tableau1[[#This Row],[Other access]:[Sci-hub access]])&gt;=1,1,0)</f>
        <v>0</v>
      </c>
      <c r="Z6188" s="12">
        <f>IF(OR(Tableau1[[#This Row],[Access R1 + S1+ T1 ]]&gt;=1,Tableau1[[#This Row],[Access V1 +W1 + X1]]&gt;=1),1,0)</f>
        <v>0</v>
      </c>
      <c r="AB6188" s="10" t="str">
        <f>Tableau1[[#This Row],[DOI]]</f>
        <v>doi: 10.1016/j.jdiacomp.2016.06.020</v>
      </c>
      <c r="AC6188" s="13" t="str">
        <f>Tableau1[[#This Row],[Authors]]&amp;", "&amp;Tableau1[[#This Row],[Title]]&amp;" "&amp;Tableau1[[#This Row],[Journal]]&amp;". "&amp;Tableau1[[#This Row],[Year]]</f>
        <v>Moriya T, Tanaka S, Sone H, Ishibashi S, Matsunaga S, Ohashi Y, Akanuma Y, Haneda M, Katayama S., Patients with type 2 diabetes having higher glomerular filtration rate showed rapid renal function decline followed by impaired glomerular filtration rate: Japan Diabetes Complications Study. J Diabetes Complications. 2017</v>
      </c>
    </row>
    <row r="6189" spans="1:29" ht="28.8" x14ac:dyDescent="0.3">
      <c r="A6189">
        <v>7925</v>
      </c>
      <c r="B6189" t="s">
        <v>10666</v>
      </c>
      <c r="C6189" t="s">
        <v>20862</v>
      </c>
      <c r="D6189" t="s">
        <v>31104</v>
      </c>
      <c r="E6189" t="s">
        <v>2942</v>
      </c>
      <c r="F6189" s="10"/>
      <c r="G6189">
        <v>2017</v>
      </c>
      <c r="J6189">
        <v>0.55429875831331921</v>
      </c>
      <c r="L6189" t="s">
        <v>42272</v>
      </c>
      <c r="M6189">
        <v>28028001</v>
      </c>
      <c r="Q6189" s="10"/>
      <c r="R6189" s="11">
        <f t="shared" si="192"/>
        <v>0</v>
      </c>
      <c r="U6189" s="11">
        <f t="shared" si="193"/>
        <v>0</v>
      </c>
      <c r="Y6189" s="11">
        <f>IF(SUM(Tableau1[[#This Row],[Other access]:[Sci-hub access]])&gt;=1,1,0)</f>
        <v>0</v>
      </c>
      <c r="Z6189" s="12">
        <f>IF(OR(Tableau1[[#This Row],[Access R1 + S1+ T1 ]]&gt;=1,Tableau1[[#This Row],[Access V1 +W1 + X1]]&gt;=1),1,0)</f>
        <v>0</v>
      </c>
      <c r="AB6189" s="10" t="str">
        <f>Tableau1[[#This Row],[DOI]]</f>
        <v>doi: 10.1016/j.preteyeres.2016.12.001</v>
      </c>
      <c r="AC6189" s="13" t="str">
        <f>Tableau1[[#This Row],[Authors]]&amp;", "&amp;Tableau1[[#This Row],[Title]]&amp;" "&amp;Tableau1[[#This Row],[Journal]]&amp;". "&amp;Tableau1[[#This Row],[Year]]</f>
        <v>Del Amo EM, Rimpelä AK, Heikkinen E, Kari OK, Ramsay E, Lajunen T, Schmitt M, Pelkonen L, Bhattacharya M, Richardson D, Subrizi A, Turunen T, Reinisalo M, Itkonen J, Toropainen E, Casteleijn M, Kidron H, Antopolsky M, Vellonen KS, Ruponen M, Urtti A., Pharmacokinetic aspects of retinal drug delivery. Prog Retin Eye Res. 2017</v>
      </c>
    </row>
    <row r="6190" spans="1:29" x14ac:dyDescent="0.3">
      <c r="A6190">
        <v>3666</v>
      </c>
      <c r="B6190" t="s">
        <v>6838</v>
      </c>
      <c r="C6190" t="s">
        <v>17079</v>
      </c>
      <c r="D6190" t="s">
        <v>27262</v>
      </c>
      <c r="E6190" t="s">
        <v>2441</v>
      </c>
      <c r="F6190" s="10"/>
      <c r="G6190">
        <v>2017</v>
      </c>
      <c r="J6190">
        <v>0.55439043738637461</v>
      </c>
      <c r="L6190" t="s">
        <v>38110</v>
      </c>
      <c r="M6190">
        <v>28549518</v>
      </c>
      <c r="Q6190" s="10"/>
      <c r="R6190" s="11">
        <f t="shared" si="192"/>
        <v>0</v>
      </c>
      <c r="U6190" s="11">
        <f t="shared" si="193"/>
        <v>0</v>
      </c>
      <c r="Y6190" s="11">
        <f>IF(SUM(Tableau1[[#This Row],[Other access]:[Sci-hub access]])&gt;=1,1,0)</f>
        <v>0</v>
      </c>
      <c r="Z6190" s="12">
        <f>IF(OR(Tableau1[[#This Row],[Access R1 + S1+ T1 ]]&gt;=1,Tableau1[[#This Row],[Access V1 +W1 + X1]]&gt;=1),1,0)</f>
        <v>0</v>
      </c>
      <c r="AB6190" s="10" t="str">
        <f>Tableau1[[#This Row],[DOI]]</f>
        <v>doi: 10.1016/j.ophtha.2017.04.023</v>
      </c>
      <c r="AC6190" s="13" t="str">
        <f>Tableau1[[#This Row],[Authors]]&amp;", "&amp;Tableau1[[#This Row],[Title]]&amp;" "&amp;Tableau1[[#This Row],[Journal]]&amp;". "&amp;Tableau1[[#This Row],[Year]]</f>
        <v>Shin JW, Sung KR, Lee GC, Durbin MK, Cheng D., Ganglion Cell-Inner Plexiform Layer Change Detected by Optical Coherence Tomography Indicates Progression in Advanced Glaucoma. Ophthalmology. 2017</v>
      </c>
    </row>
    <row r="6191" spans="1:29" x14ac:dyDescent="0.3">
      <c r="A6191">
        <v>4933</v>
      </c>
      <c r="B6191" t="s">
        <v>8028</v>
      </c>
      <c r="C6191" t="s">
        <v>18257</v>
      </c>
      <c r="D6191" t="s">
        <v>28458</v>
      </c>
      <c r="E6191" t="s">
        <v>2448</v>
      </c>
      <c r="F6191" s="10"/>
      <c r="G6191">
        <v>2017</v>
      </c>
      <c r="J6191">
        <v>0.55463863599985352</v>
      </c>
      <c r="L6191" t="s">
        <v>39342</v>
      </c>
      <c r="M6191">
        <v>28389703</v>
      </c>
      <c r="Q6191" s="10"/>
      <c r="R6191" s="11">
        <f t="shared" si="192"/>
        <v>0</v>
      </c>
      <c r="U6191" s="11">
        <f t="shared" si="193"/>
        <v>0</v>
      </c>
      <c r="Y6191" s="11">
        <f>IF(SUM(Tableau1[[#This Row],[Other access]:[Sci-hub access]])&gt;=1,1,0)</f>
        <v>0</v>
      </c>
      <c r="Z6191" s="12">
        <f>IF(OR(Tableau1[[#This Row],[Access R1 + S1+ T1 ]]&gt;=1,Tableau1[[#This Row],[Access V1 +W1 + X1]]&gt;=1),1,0)</f>
        <v>0</v>
      </c>
      <c r="AB6191" s="10" t="str">
        <f>Tableau1[[#This Row],[DOI]]</f>
        <v>doi: 10.1007/s00417-017-3649-2</v>
      </c>
      <c r="AC6191" s="13" t="str">
        <f>Tableau1[[#This Row],[Authors]]&amp;", "&amp;Tableau1[[#This Row],[Title]]&amp;" "&amp;Tableau1[[#This Row],[Journal]]&amp;". "&amp;Tableau1[[#This Row],[Year]]</f>
        <v>Kaplowitz K, Khodadadeh S, Wang S, Lee D, Tsai JC., Use of subconjunctival injections of 5-fluorouracil to rescue and prolong intraocular pressure reduction for a failing Ahmed glaucoma implant. Graefes Arch Clin Exp Ophthalmol. 2017</v>
      </c>
    </row>
    <row r="6192" spans="1:29" x14ac:dyDescent="0.3">
      <c r="A6192">
        <v>2419</v>
      </c>
      <c r="B6192" t="s">
        <v>5644</v>
      </c>
      <c r="C6192" t="s">
        <v>15889</v>
      </c>
      <c r="D6192" t="s">
        <v>26066</v>
      </c>
      <c r="E6192" t="s">
        <v>2479</v>
      </c>
      <c r="F6192" s="10"/>
      <c r="G6192">
        <v>2017</v>
      </c>
      <c r="J6192">
        <v>0.55473538461689242</v>
      </c>
      <c r="L6192" t="s">
        <v>36884</v>
      </c>
      <c r="M6192">
        <v>28749898</v>
      </c>
      <c r="Q6192" s="10"/>
      <c r="R6192" s="11">
        <f t="shared" si="192"/>
        <v>0</v>
      </c>
      <c r="U6192" s="11">
        <f t="shared" si="193"/>
        <v>0</v>
      </c>
      <c r="Y6192" s="11">
        <f>IF(SUM(Tableau1[[#This Row],[Other access]:[Sci-hub access]])&gt;=1,1,0)</f>
        <v>0</v>
      </c>
      <c r="Z6192" s="12">
        <f>IF(OR(Tableau1[[#This Row],[Access R1 + S1+ T1 ]]&gt;=1,Tableau1[[#This Row],[Access V1 +W1 + X1]]&gt;=1),1,0)</f>
        <v>0</v>
      </c>
      <c r="AB6192" s="10" t="str">
        <f>Tableau1[[#This Row],[DOI]]</f>
        <v>doi: 10.1097/ICO.0000000000001303</v>
      </c>
      <c r="AC6192" s="13" t="str">
        <f>Tableau1[[#This Row],[Authors]]&amp;", "&amp;Tableau1[[#This Row],[Title]]&amp;" "&amp;Tableau1[[#This Row],[Journal]]&amp;". "&amp;Tableau1[[#This Row],[Year]]</f>
        <v>Lewis DR, Price MO, Feng MT, Price FW Jr., Recurrence of Granular Corneal Dystrophy Type 1 After Phototherapeutic Keratectomy, Lamellar Keratoplasty, and Penetrating Keratoplasty in a Single Population. Cornea. 2017</v>
      </c>
    </row>
    <row r="6193" spans="1:29" x14ac:dyDescent="0.3">
      <c r="A6193">
        <v>792</v>
      </c>
      <c r="B6193" t="s">
        <v>4055</v>
      </c>
      <c r="C6193" t="s">
        <v>14309</v>
      </c>
      <c r="D6193" t="s">
        <v>24475</v>
      </c>
      <c r="E6193" t="s">
        <v>2448</v>
      </c>
      <c r="F6193" s="10"/>
      <c r="G6193">
        <v>2018</v>
      </c>
      <c r="J6193">
        <v>0.5547438207278006</v>
      </c>
      <c r="L6193" t="s">
        <v>35285</v>
      </c>
      <c r="M6193">
        <v>29110086</v>
      </c>
      <c r="Q6193" s="10"/>
      <c r="R6193" s="11">
        <f t="shared" si="192"/>
        <v>0</v>
      </c>
      <c r="U6193" s="11">
        <f t="shared" si="193"/>
        <v>0</v>
      </c>
      <c r="Y6193" s="11">
        <f>IF(SUM(Tableau1[[#This Row],[Other access]:[Sci-hub access]])&gt;=1,1,0)</f>
        <v>0</v>
      </c>
      <c r="Z6193" s="12">
        <f>IF(OR(Tableau1[[#This Row],[Access R1 + S1+ T1 ]]&gt;=1,Tableau1[[#This Row],[Access V1 +W1 + X1]]&gt;=1),1,0)</f>
        <v>0</v>
      </c>
      <c r="AB6193" s="10" t="str">
        <f>Tableau1[[#This Row],[DOI]]</f>
        <v>doi: 10.1007/s00417-017-3837-0</v>
      </c>
      <c r="AC6193" s="13" t="str">
        <f>Tableau1[[#This Row],[Authors]]&amp;", "&amp;Tableau1[[#This Row],[Title]]&amp;" "&amp;Tableau1[[#This Row],[Journal]]&amp;". "&amp;Tableau1[[#This Row],[Year]]</f>
        <v>Grzybowski A, Kanclerz P., Acute and chronic fluid misdirection syndrome: pathophysiology and treatment. Graefes Arch Clin Exp Ophthalmol. 2018</v>
      </c>
    </row>
    <row r="6194" spans="1:29" x14ac:dyDescent="0.3">
      <c r="A6194">
        <v>34</v>
      </c>
      <c r="B6194" t="s">
        <v>3297</v>
      </c>
      <c r="C6194" t="s">
        <v>13558</v>
      </c>
      <c r="D6194" t="s">
        <v>23717</v>
      </c>
      <c r="E6194" t="s">
        <v>2465</v>
      </c>
      <c r="F6194" s="10"/>
      <c r="G6194">
        <v>2018</v>
      </c>
      <c r="J6194">
        <v>0.55488103971216785</v>
      </c>
      <c r="L6194" t="s">
        <v>34552</v>
      </c>
      <c r="M6194">
        <v>29480837</v>
      </c>
      <c r="Q6194" s="10"/>
      <c r="R6194" s="11">
        <f t="shared" si="192"/>
        <v>0</v>
      </c>
      <c r="U6194" s="11">
        <f t="shared" si="193"/>
        <v>0</v>
      </c>
      <c r="Y6194" s="11">
        <f>IF(SUM(Tableau1[[#This Row],[Other access]:[Sci-hub access]])&gt;=1,1,0)</f>
        <v>0</v>
      </c>
      <c r="Z6194" s="12">
        <f>IF(OR(Tableau1[[#This Row],[Access R1 + S1+ T1 ]]&gt;=1,Tableau1[[#This Row],[Access V1 +W1 + X1]]&gt;=1),1,0)</f>
        <v>0</v>
      </c>
      <c r="AB6194" s="10" t="str">
        <f>Tableau1[[#This Row],[DOI]]</f>
        <v>doi: 10.1097/MD.0000000000009491</v>
      </c>
      <c r="AC6194" s="13" t="str">
        <f>Tableau1[[#This Row],[Authors]]&amp;", "&amp;Tableau1[[#This Row],[Title]]&amp;" "&amp;Tableau1[[#This Row],[Journal]]&amp;". "&amp;Tableau1[[#This Row],[Year]]</f>
        <v>Sato T, Kinoshita R, Taguchi M, Sugita S, Kaburaki T, Sakurai Y, Takeuchi M., Assessment of diagnostic and therapeutic vitrectomy for vitreous opacity associated with uveitis with various etiologies. Medicine (Baltimore). 2018</v>
      </c>
    </row>
    <row r="6195" spans="1:29" x14ac:dyDescent="0.3">
      <c r="A6195">
        <v>7953</v>
      </c>
      <c r="B6195" t="s">
        <v>10689</v>
      </c>
      <c r="C6195" t="s">
        <v>20885</v>
      </c>
      <c r="D6195" t="s">
        <v>31127</v>
      </c>
      <c r="E6195" t="s">
        <v>34400</v>
      </c>
      <c r="F6195" s="10"/>
      <c r="G6195">
        <v>2017</v>
      </c>
      <c r="J6195">
        <v>0.55491185951243904</v>
      </c>
      <c r="L6195" t="s">
        <v>42300</v>
      </c>
      <c r="M6195">
        <v>28017711</v>
      </c>
      <c r="Q6195" s="10"/>
      <c r="R6195" s="11">
        <f t="shared" si="192"/>
        <v>0</v>
      </c>
      <c r="U6195" s="11">
        <f t="shared" si="193"/>
        <v>0</v>
      </c>
      <c r="Y6195" s="11">
        <f>IF(SUM(Tableau1[[#This Row],[Other access]:[Sci-hub access]])&gt;=1,1,0)</f>
        <v>0</v>
      </c>
      <c r="Z6195" s="12">
        <f>IF(OR(Tableau1[[#This Row],[Access R1 + S1+ T1 ]]&gt;=1,Tableau1[[#This Row],[Access V1 +W1 + X1]]&gt;=1),1,0)</f>
        <v>0</v>
      </c>
      <c r="AB6195" s="10" t="str">
        <f>Tableau1[[#This Row],[DOI]]</f>
        <v>doi: 10.1016/j.acap.2016.10.002</v>
      </c>
      <c r="AC6195" s="13" t="str">
        <f>Tableau1[[#This Row],[Authors]]&amp;", "&amp;Tableau1[[#This Row],[Title]]&amp;" "&amp;Tableau1[[#This Row],[Journal]]&amp;". "&amp;Tableau1[[#This Row],[Year]]</f>
        <v>Hansen JB, Frazier T, Moffatt M, Zinkus T, Anderst JD., Evaluation of the Hypothesis That Choking/ALTE May Mimic Abusive Head Trauma. Acad Pediatr. 2017</v>
      </c>
    </row>
    <row r="6196" spans="1:29" x14ac:dyDescent="0.3">
      <c r="A6196">
        <v>3371</v>
      </c>
      <c r="B6196" t="s">
        <v>6550</v>
      </c>
      <c r="C6196" t="s">
        <v>16793</v>
      </c>
      <c r="D6196" t="s">
        <v>26974</v>
      </c>
      <c r="E6196" t="s">
        <v>2451</v>
      </c>
      <c r="F6196" s="10"/>
      <c r="G6196">
        <v>2017</v>
      </c>
      <c r="J6196">
        <v>0.55506090812467557</v>
      </c>
      <c r="L6196" t="s">
        <v>37821</v>
      </c>
      <c r="M6196">
        <v>28594895</v>
      </c>
      <c r="Q6196" s="10"/>
      <c r="R6196" s="11">
        <f t="shared" si="192"/>
        <v>0</v>
      </c>
      <c r="U6196" s="11">
        <f t="shared" si="193"/>
        <v>0</v>
      </c>
      <c r="Y6196" s="11">
        <f>IF(SUM(Tableau1[[#This Row],[Other access]:[Sci-hub access]])&gt;=1,1,0)</f>
        <v>0</v>
      </c>
      <c r="Z6196" s="12">
        <f>IF(OR(Tableau1[[#This Row],[Access R1 + S1+ T1 ]]&gt;=1,Tableau1[[#This Row],[Access V1 +W1 + X1]]&gt;=1),1,0)</f>
        <v>0</v>
      </c>
      <c r="AB6196" s="10" t="str">
        <f>Tableau1[[#This Row],[DOI]]</f>
        <v>doi: 10.1371/journal.pone.0179345</v>
      </c>
      <c r="AC6196" s="13" t="str">
        <f>Tableau1[[#This Row],[Authors]]&amp;", "&amp;Tableau1[[#This Row],[Title]]&amp;" "&amp;Tableau1[[#This Row],[Journal]]&amp;". "&amp;Tableau1[[#This Row],[Year]]</f>
        <v>Roy Chowdhury U, Bahler CK, Holman BH, Fautsch MP., ATP-sensitive potassium (KATP) channel openers diazoxide and nicorandil lower intraocular pressure by activating the Erk1/2 signaling pathway. PLoS One. 2017</v>
      </c>
    </row>
    <row r="6197" spans="1:29" x14ac:dyDescent="0.3">
      <c r="A6197">
        <v>2327</v>
      </c>
      <c r="B6197" t="s">
        <v>5556</v>
      </c>
      <c r="C6197" t="s">
        <v>15801</v>
      </c>
      <c r="D6197" t="s">
        <v>25978</v>
      </c>
      <c r="E6197" t="s">
        <v>2451</v>
      </c>
      <c r="F6197" s="10"/>
      <c r="G6197">
        <v>2017</v>
      </c>
      <c r="J6197">
        <v>0.55510010315184843</v>
      </c>
      <c r="L6197" t="s">
        <v>36792</v>
      </c>
      <c r="M6197">
        <v>28767669</v>
      </c>
      <c r="Q6197" s="10"/>
      <c r="R6197" s="11">
        <f t="shared" si="192"/>
        <v>0</v>
      </c>
      <c r="U6197" s="11">
        <f t="shared" si="193"/>
        <v>0</v>
      </c>
      <c r="Y6197" s="11">
        <f>IF(SUM(Tableau1[[#This Row],[Other access]:[Sci-hub access]])&gt;=1,1,0)</f>
        <v>0</v>
      </c>
      <c r="Z6197" s="12">
        <f>IF(OR(Tableau1[[#This Row],[Access R1 + S1+ T1 ]]&gt;=1,Tableau1[[#This Row],[Access V1 +W1 + X1]]&gt;=1),1,0)</f>
        <v>0</v>
      </c>
      <c r="AB6197" s="10" t="str">
        <f>Tableau1[[#This Row],[DOI]]</f>
        <v>doi: 10.1371/journal.pone.0181359</v>
      </c>
      <c r="AC6197" s="13" t="str">
        <f>Tableau1[[#This Row],[Authors]]&amp;", "&amp;Tableau1[[#This Row],[Title]]&amp;" "&amp;Tableau1[[#This Row],[Journal]]&amp;". "&amp;Tableau1[[#This Row],[Year]]</f>
        <v>Burgess PI, Harding SP, García-Fiñana M, Beare NAV, Glover S, Cohen DB, Msukwa G, Allain TJ., Incidence and progression of diabetic retinopathy in Sub-Saharan Africa: A five year cohort study. PLoS One. 2017</v>
      </c>
    </row>
    <row r="6198" spans="1:29" x14ac:dyDescent="0.3">
      <c r="A6198">
        <v>11098</v>
      </c>
      <c r="B6198" t="s">
        <v>13519</v>
      </c>
      <c r="C6198" t="s">
        <v>23678</v>
      </c>
      <c r="D6198" t="s">
        <v>33973</v>
      </c>
      <c r="E6198" t="s">
        <v>2447</v>
      </c>
      <c r="F6198" s="10"/>
      <c r="G6198">
        <v>2017</v>
      </c>
      <c r="J6198">
        <v>0.55511232599505567</v>
      </c>
      <c r="L6198" t="s">
        <v>45339</v>
      </c>
      <c r="M6198">
        <v>25564259</v>
      </c>
      <c r="Q6198" s="10"/>
      <c r="R6198" s="11">
        <f t="shared" si="192"/>
        <v>0</v>
      </c>
      <c r="U6198" s="11">
        <f t="shared" si="193"/>
        <v>0</v>
      </c>
      <c r="Y6198" s="11">
        <f>IF(SUM(Tableau1[[#This Row],[Other access]:[Sci-hub access]])&gt;=1,1,0)</f>
        <v>0</v>
      </c>
      <c r="Z6198" s="12">
        <f>IF(OR(Tableau1[[#This Row],[Access R1 + S1+ T1 ]]&gt;=1,Tableau1[[#This Row],[Access V1 +W1 + X1]]&gt;=1),1,0)</f>
        <v>0</v>
      </c>
      <c r="AB6198" s="10" t="str">
        <f>Tableau1[[#This Row],[DOI]]</f>
        <v>doi: 10.1097/IOP.0000000000000362</v>
      </c>
      <c r="AC6198" s="13" t="str">
        <f>Tableau1[[#This Row],[Authors]]&amp;", "&amp;Tableau1[[#This Row],[Title]]&amp;" "&amp;Tableau1[[#This Row],[Journal]]&amp;". "&amp;Tableau1[[#This Row],[Year]]</f>
        <v>Singh S, Mittal R, Padhan P, Tripathy D., Unilateral Migratory Relapsing Orbital Myositis While on Immunosuppressant Therapy: An Uncommon Entity. Ophthal Plast Reconstr Surg. 2017</v>
      </c>
    </row>
    <row r="6199" spans="1:29" x14ac:dyDescent="0.3">
      <c r="A6199">
        <v>94</v>
      </c>
      <c r="B6199" t="s">
        <v>3357</v>
      </c>
      <c r="C6199" t="s">
        <v>13618</v>
      </c>
      <c r="D6199" t="s">
        <v>23777</v>
      </c>
      <c r="E6199" t="s">
        <v>2462</v>
      </c>
      <c r="F6199" s="10"/>
      <c r="G6199">
        <v>2018</v>
      </c>
      <c r="J6199">
        <v>0.55515967815999001</v>
      </c>
      <c r="L6199" t="s">
        <v>34612</v>
      </c>
      <c r="M6199">
        <v>29415667</v>
      </c>
      <c r="Q6199" s="10"/>
      <c r="R6199" s="11">
        <f t="shared" si="192"/>
        <v>0</v>
      </c>
      <c r="U6199" s="11">
        <f t="shared" si="193"/>
        <v>0</v>
      </c>
      <c r="Y6199" s="11">
        <f>IF(SUM(Tableau1[[#This Row],[Other access]:[Sci-hub access]])&gt;=1,1,0)</f>
        <v>0</v>
      </c>
      <c r="Z6199" s="12">
        <f>IF(OR(Tableau1[[#This Row],[Access R1 + S1+ T1 ]]&gt;=1,Tableau1[[#This Row],[Access V1 +W1 + X1]]&gt;=1),1,0)</f>
        <v>0</v>
      </c>
      <c r="AB6199" s="10" t="str">
        <f>Tableau1[[#This Row],[DOI]]</f>
        <v>doi: 10.1186/s12886-018-0700-y</v>
      </c>
      <c r="AC6199" s="13" t="str">
        <f>Tableau1[[#This Row],[Authors]]&amp;", "&amp;Tableau1[[#This Row],[Title]]&amp;" "&amp;Tableau1[[#This Row],[Journal]]&amp;". "&amp;Tableau1[[#This Row],[Year]]</f>
        <v>Ren Y, Chen J, Zheng Q, Chen W., Short-term effect of a developed warming moist chamber goggle for video display terminal-associated dry eye. BMC Ophthalmol. 2018</v>
      </c>
    </row>
    <row r="6200" spans="1:29" x14ac:dyDescent="0.3">
      <c r="A6200">
        <v>5969</v>
      </c>
      <c r="B6200" t="s">
        <v>8965</v>
      </c>
      <c r="C6200" t="s">
        <v>19179</v>
      </c>
      <c r="D6200" t="s">
        <v>29395</v>
      </c>
      <c r="E6200" t="s">
        <v>2443</v>
      </c>
      <c r="F6200" s="10"/>
      <c r="G6200">
        <v>2017</v>
      </c>
      <c r="J6200">
        <v>0.5555244131439101</v>
      </c>
      <c r="L6200" t="s">
        <v>40348</v>
      </c>
      <c r="M6200">
        <v>28264102</v>
      </c>
      <c r="Q6200" s="10"/>
      <c r="R6200" s="11">
        <f t="shared" si="192"/>
        <v>0</v>
      </c>
      <c r="U6200" s="11">
        <f t="shared" si="193"/>
        <v>0</v>
      </c>
      <c r="Y6200" s="11">
        <f>IF(SUM(Tableau1[[#This Row],[Other access]:[Sci-hub access]])&gt;=1,1,0)</f>
        <v>0</v>
      </c>
      <c r="Z6200" s="12">
        <f>IF(OR(Tableau1[[#This Row],[Access R1 + S1+ T1 ]]&gt;=1,Tableau1[[#This Row],[Access V1 +W1 + X1]]&gt;=1),1,0)</f>
        <v>0</v>
      </c>
      <c r="AB6200" s="10" t="str">
        <f>Tableau1[[#This Row],[DOI]]</f>
        <v>doi: 10.1167/iovs.16-20710</v>
      </c>
      <c r="AC6200" s="13" t="str">
        <f>Tableau1[[#This Row],[Authors]]&amp;", "&amp;Tableau1[[#This Row],[Title]]&amp;" "&amp;Tableau1[[#This Row],[Journal]]&amp;". "&amp;Tableau1[[#This Row],[Year]]</f>
        <v>Gulati V, Fan S, Gardner BJ, Havens SJ, Schaaf MT, Neely DG, Toris CB., Mechanism of Action of Selective Laser Trabeculoplasty and Predictors of Response. Invest Ophthalmol Vis Sci. 2017</v>
      </c>
    </row>
    <row r="6201" spans="1:29" x14ac:dyDescent="0.3">
      <c r="A6201">
        <v>10568</v>
      </c>
      <c r="B6201" t="s">
        <v>13046</v>
      </c>
      <c r="C6201" t="s">
        <v>23211</v>
      </c>
      <c r="D6201" t="s">
        <v>33499</v>
      </c>
      <c r="E6201" t="s">
        <v>2457</v>
      </c>
      <c r="F6201" s="10"/>
      <c r="G6201">
        <v>2017</v>
      </c>
      <c r="J6201">
        <v>0.55554848347867691</v>
      </c>
      <c r="L6201" t="s">
        <v>44817</v>
      </c>
      <c r="M6201">
        <v>27203560</v>
      </c>
      <c r="Q6201" s="10"/>
      <c r="R6201" s="11">
        <f t="shared" si="192"/>
        <v>0</v>
      </c>
      <c r="U6201" s="11">
        <f t="shared" si="193"/>
        <v>0</v>
      </c>
      <c r="Y6201" s="11">
        <f>IF(SUM(Tableau1[[#This Row],[Other access]:[Sci-hub access]])&gt;=1,1,0)</f>
        <v>0</v>
      </c>
      <c r="Z6201" s="12">
        <f>IF(OR(Tableau1[[#This Row],[Access R1 + S1+ T1 ]]&gt;=1,Tableau1[[#This Row],[Access V1 +W1 + X1]]&gt;=1),1,0)</f>
        <v>0</v>
      </c>
      <c r="AB6201" s="10" t="str">
        <f>Tableau1[[#This Row],[DOI]]</f>
        <v>doi: 10.1097/ICB.0000000000000332</v>
      </c>
      <c r="AC6201" s="13" t="str">
        <f>Tableau1[[#This Row],[Authors]]&amp;", "&amp;Tableau1[[#This Row],[Title]]&amp;" "&amp;Tableau1[[#This Row],[Journal]]&amp;". "&amp;Tableau1[[#This Row],[Year]]</f>
        <v>Stein GE, Lee SE, Chen RWS, Yannuzzi L, Chang S., SURGICAL TREATMENT OF A MACULAR HOLE IN X-LINKED RETINOSCHISIS. Retin Cases Brief Rep. 2017</v>
      </c>
    </row>
    <row r="6202" spans="1:29" ht="43.2" x14ac:dyDescent="0.3">
      <c r="A6202">
        <v>9423</v>
      </c>
      <c r="B6202" t="s">
        <v>11993</v>
      </c>
      <c r="C6202" t="s">
        <v>22168</v>
      </c>
      <c r="D6202" t="s">
        <v>32438</v>
      </c>
      <c r="E6202" t="s">
        <v>2658</v>
      </c>
      <c r="F6202" s="10"/>
      <c r="G6202">
        <v>2017</v>
      </c>
      <c r="J6202">
        <v>0.55566647066187858</v>
      </c>
      <c r="L6202" t="s">
        <v>43712</v>
      </c>
      <c r="M6202">
        <v>27696756</v>
      </c>
      <c r="Q6202" s="10"/>
      <c r="R6202" s="11">
        <f t="shared" si="192"/>
        <v>0</v>
      </c>
      <c r="U6202" s="11">
        <f t="shared" si="193"/>
        <v>0</v>
      </c>
      <c r="Y6202" s="11">
        <f>IF(SUM(Tableau1[[#This Row],[Other access]:[Sci-hub access]])&gt;=1,1,0)</f>
        <v>0</v>
      </c>
      <c r="Z6202" s="12">
        <f>IF(OR(Tableau1[[#This Row],[Access R1 + S1+ T1 ]]&gt;=1,Tableau1[[#This Row],[Access V1 +W1 + X1]]&gt;=1),1,0)</f>
        <v>0</v>
      </c>
      <c r="AB6202" s="10" t="str">
        <f>Tableau1[[#This Row],[DOI]]</f>
        <v>doi: 10.1002/art.39940</v>
      </c>
      <c r="AC6202" s="13" t="str">
        <f>Tableau1[[#This Row],[Authors]]&amp;", "&amp;Tableau1[[#This Row],[Title]]&amp;" "&amp;Tableau1[[#This Row],[Journal]]&amp;". "&amp;Tableau1[[#This Row],[Year]]</f>
        <v>Calvo-Río V, Santos-Gómez M, Calvo I, González-Fernández MI, López-Montesinos B, Mesquida M, Adán A, Hernández MV, Maíz O, Atanes A, Bravo B, Modesto C, Díaz-Cordovés G, Palmou-Fontana N, Loricera J, González-Vela MC, Demetrio-Pablo R, Hernández JL, González-Gay MA, Blanco R., Anti-Interleukin-6 Receptor Tocilizumab for Severe Juvenile Idiopathic Arthritis-Associated Uveitis Refractory to Anti-Tumor Necrosis Factor Therapy: A Multicenter Study of Twenty-Five Patients. Arthritis Rheumatol. 2017</v>
      </c>
    </row>
    <row r="6203" spans="1:29" x14ac:dyDescent="0.3">
      <c r="A6203">
        <v>3742</v>
      </c>
      <c r="B6203" t="s">
        <v>6912</v>
      </c>
      <c r="C6203" t="s">
        <v>17152</v>
      </c>
      <c r="D6203" t="s">
        <v>27336</v>
      </c>
      <c r="E6203" t="s">
        <v>2443</v>
      </c>
      <c r="F6203" s="10"/>
      <c r="G6203">
        <v>2017</v>
      </c>
      <c r="J6203">
        <v>0.55570285971868272</v>
      </c>
      <c r="L6203" t="s">
        <v>38186</v>
      </c>
      <c r="M6203">
        <v>28538980</v>
      </c>
      <c r="Q6203" s="10"/>
      <c r="R6203" s="11">
        <f t="shared" si="192"/>
        <v>0</v>
      </c>
      <c r="U6203" s="11">
        <f t="shared" si="193"/>
        <v>0</v>
      </c>
      <c r="Y6203" s="11">
        <f>IF(SUM(Tableau1[[#This Row],[Other access]:[Sci-hub access]])&gt;=1,1,0)</f>
        <v>0</v>
      </c>
      <c r="Z6203" s="12">
        <f>IF(OR(Tableau1[[#This Row],[Access R1 + S1+ T1 ]]&gt;=1,Tableau1[[#This Row],[Access V1 +W1 + X1]]&gt;=1),1,0)</f>
        <v>0</v>
      </c>
      <c r="AB6203" s="10" t="str">
        <f>Tableau1[[#This Row],[DOI]]</f>
        <v>doi: 10.1167/iovs.16-21340</v>
      </c>
      <c r="AC6203" s="13" t="str">
        <f>Tableau1[[#This Row],[Authors]]&amp;", "&amp;Tableau1[[#This Row],[Title]]&amp;" "&amp;Tableau1[[#This Row],[Journal]]&amp;". "&amp;Tableau1[[#This Row],[Year]]</f>
        <v>Kim D, Mecham RP, Trackman PC, Roy S., Downregulation of Lysyl Oxidase Protects Retinal Endothelial Cells From High Glucose-Induced Apoptosis. Invest Ophthalmol Vis Sci. 2017</v>
      </c>
    </row>
    <row r="6204" spans="1:29" x14ac:dyDescent="0.3">
      <c r="A6204">
        <v>306</v>
      </c>
      <c r="B6204" t="s">
        <v>3569</v>
      </c>
      <c r="C6204" t="s">
        <v>13830</v>
      </c>
      <c r="D6204" t="s">
        <v>23989</v>
      </c>
      <c r="E6204" t="s">
        <v>2443</v>
      </c>
      <c r="F6204" s="10"/>
      <c r="G6204">
        <v>2017</v>
      </c>
      <c r="J6204">
        <v>0.5557604130846443</v>
      </c>
      <c r="L6204" t="s">
        <v>34815</v>
      </c>
      <c r="M6204">
        <v>29261844</v>
      </c>
      <c r="Q6204" s="10"/>
      <c r="R6204" s="11">
        <f t="shared" si="192"/>
        <v>0</v>
      </c>
      <c r="U6204" s="11">
        <f t="shared" si="193"/>
        <v>0</v>
      </c>
      <c r="Y6204" s="11">
        <f>IF(SUM(Tableau1[[#This Row],[Other access]:[Sci-hub access]])&gt;=1,1,0)</f>
        <v>0</v>
      </c>
      <c r="Z6204" s="12">
        <f>IF(OR(Tableau1[[#This Row],[Access R1 + S1+ T1 ]]&gt;=1,Tableau1[[#This Row],[Access V1 +W1 + X1]]&gt;=1),1,0)</f>
        <v>0</v>
      </c>
      <c r="AB6204" s="10" t="str">
        <f>Tableau1[[#This Row],[DOI]]</f>
        <v>doi: 10.1167/iovs.17-22706</v>
      </c>
      <c r="AC6204" s="13" t="str">
        <f>Tableau1[[#This Row],[Authors]]&amp;", "&amp;Tableau1[[#This Row],[Title]]&amp;" "&amp;Tableau1[[#This Row],[Journal]]&amp;". "&amp;Tableau1[[#This Row],[Year]]</f>
        <v>Duraisamy AJ, Mishra M, Kowluru RA., Crosstalk Between Histone and DNA Methylation in Regulation of Retinal Matrix Metalloproteinase-9 in Diabetes. Invest Ophthalmol Vis Sci. 2017</v>
      </c>
    </row>
    <row r="6205" spans="1:29" x14ac:dyDescent="0.3">
      <c r="A6205">
        <v>10562</v>
      </c>
      <c r="B6205" t="s">
        <v>13040</v>
      </c>
      <c r="C6205" t="s">
        <v>23205</v>
      </c>
      <c r="D6205" t="s">
        <v>33493</v>
      </c>
      <c r="E6205" t="s">
        <v>2557</v>
      </c>
      <c r="F6205" s="10"/>
      <c r="G6205">
        <v>2017</v>
      </c>
      <c r="J6205">
        <v>0.55585077859506482</v>
      </c>
      <c r="L6205" t="s">
        <v>44811</v>
      </c>
      <c r="M6205">
        <v>27203795</v>
      </c>
      <c r="Q6205" s="10"/>
      <c r="R6205" s="11">
        <f t="shared" si="192"/>
        <v>0</v>
      </c>
      <c r="U6205" s="11">
        <f t="shared" si="193"/>
        <v>0</v>
      </c>
      <c r="Y6205" s="11">
        <f>IF(SUM(Tableau1[[#This Row],[Other access]:[Sci-hub access]])&gt;=1,1,0)</f>
        <v>0</v>
      </c>
      <c r="Z6205" s="12">
        <f>IF(OR(Tableau1[[#This Row],[Access R1 + S1+ T1 ]]&gt;=1,Tableau1[[#This Row],[Access V1 +W1 + X1]]&gt;=1),1,0)</f>
        <v>0</v>
      </c>
      <c r="AB6205" s="10" t="str">
        <f>Tableau1[[#This Row],[DOI]]</f>
        <v>doi: 10.1097/ICL.0000000000000273</v>
      </c>
      <c r="AC6205" s="13" t="str">
        <f>Tableau1[[#This Row],[Authors]]&amp;", "&amp;Tableau1[[#This Row],[Title]]&amp;" "&amp;Tableau1[[#This Row],[Journal]]&amp;". "&amp;Tableau1[[#This Row],[Year]]</f>
        <v>Carracedo G, Wang Z, Serramito-Blanco M, Martin-Gil A, Carballo-Alvarez J, Pintor J., Ocular Surface Temperature During Scleral Lens Wearing in Patients With Keratoconus. Eye Contact Lens. 2017</v>
      </c>
    </row>
    <row r="6206" spans="1:29" x14ac:dyDescent="0.3">
      <c r="A6206">
        <v>9468</v>
      </c>
      <c r="B6206" t="s">
        <v>12035</v>
      </c>
      <c r="C6206" t="s">
        <v>22211</v>
      </c>
      <c r="D6206" t="s">
        <v>32481</v>
      </c>
      <c r="E6206" t="s">
        <v>2457</v>
      </c>
      <c r="F6206" s="10"/>
      <c r="G6206">
        <v>2017</v>
      </c>
      <c r="J6206">
        <v>0.55585124309938749</v>
      </c>
      <c r="L6206" t="s">
        <v>43751</v>
      </c>
      <c r="M6206">
        <v>27680778</v>
      </c>
      <c r="Q6206" s="10"/>
      <c r="R6206" s="11">
        <f t="shared" si="192"/>
        <v>0</v>
      </c>
      <c r="U6206" s="11">
        <f t="shared" si="193"/>
        <v>0</v>
      </c>
      <c r="Y6206" s="11">
        <f>IF(SUM(Tableau1[[#This Row],[Other access]:[Sci-hub access]])&gt;=1,1,0)</f>
        <v>0</v>
      </c>
      <c r="Z6206" s="12">
        <f>IF(OR(Tableau1[[#This Row],[Access R1 + S1+ T1 ]]&gt;=1,Tableau1[[#This Row],[Access V1 +W1 + X1]]&gt;=1),1,0)</f>
        <v>0</v>
      </c>
      <c r="AB6206" s="10" t="str">
        <f>Tableau1[[#This Row],[DOI]]</f>
        <v>doi: 10.1097/ICB.0000000000000444</v>
      </c>
      <c r="AC6206" s="13" t="str">
        <f>Tableau1[[#This Row],[Authors]]&amp;", "&amp;Tableau1[[#This Row],[Title]]&amp;" "&amp;Tableau1[[#This Row],[Journal]]&amp;". "&amp;Tableau1[[#This Row],[Year]]</f>
        <v>Savoie BT, Ferrone PJ., COMPLICATED CONGENITAL RETINOSCHISIS. Retin Cases Brief Rep. 2017</v>
      </c>
    </row>
    <row r="6207" spans="1:29" x14ac:dyDescent="0.3">
      <c r="A6207">
        <v>5145</v>
      </c>
      <c r="B6207" t="s">
        <v>8222</v>
      </c>
      <c r="C6207" t="s">
        <v>18447</v>
      </c>
      <c r="D6207" t="s">
        <v>28652</v>
      </c>
      <c r="E6207" t="s">
        <v>34243</v>
      </c>
      <c r="F6207" s="10"/>
      <c r="G6207">
        <v>2017</v>
      </c>
      <c r="J6207">
        <v>0.55589355935818596</v>
      </c>
      <c r="L6207" t="s">
        <v>39549</v>
      </c>
      <c r="M6207">
        <v>28368694</v>
      </c>
      <c r="Q6207" s="10"/>
      <c r="R6207" s="11">
        <f t="shared" si="192"/>
        <v>0</v>
      </c>
      <c r="U6207" s="11">
        <f t="shared" si="193"/>
        <v>0</v>
      </c>
      <c r="Y6207" s="11">
        <f>IF(SUM(Tableau1[[#This Row],[Other access]:[Sci-hub access]])&gt;=1,1,0)</f>
        <v>0</v>
      </c>
      <c r="Z6207" s="12">
        <f>IF(OR(Tableau1[[#This Row],[Access R1 + S1+ T1 ]]&gt;=1,Tableau1[[#This Row],[Access V1 +W1 + X1]]&gt;=1),1,0)</f>
        <v>0</v>
      </c>
      <c r="AB6207" s="10" t="str">
        <f>Tableau1[[#This Row],[DOI]]</f>
        <v>doi: 10.1080/15504263.2017.1296212</v>
      </c>
      <c r="AC6207" s="13" t="str">
        <f>Tableau1[[#This Row],[Authors]]&amp;", "&amp;Tableau1[[#This Row],[Title]]&amp;" "&amp;Tableau1[[#This Row],[Journal]]&amp;". "&amp;Tableau1[[#This Row],[Year]]</f>
        <v>Barrio P, Balcells M, La Puma D, Gaig C., Autoimmune-Mediated Psychosis: A Case of Susac Syndrome in a Drug User. J Dual Diagn. 2017</v>
      </c>
    </row>
    <row r="6208" spans="1:29" x14ac:dyDescent="0.3">
      <c r="A6208">
        <v>5875</v>
      </c>
      <c r="B6208" t="s">
        <v>733</v>
      </c>
      <c r="C6208" t="s">
        <v>734</v>
      </c>
      <c r="D6208" t="s">
        <v>735</v>
      </c>
      <c r="E6208" t="s">
        <v>3166</v>
      </c>
      <c r="F6208" s="10"/>
      <c r="G6208">
        <v>2017</v>
      </c>
      <c r="J6208">
        <v>0.55590002368773372</v>
      </c>
      <c r="L6208" t="s">
        <v>40257</v>
      </c>
      <c r="M6208">
        <v>28276957</v>
      </c>
      <c r="Q6208" s="10"/>
      <c r="R6208" s="11">
        <f t="shared" si="192"/>
        <v>0</v>
      </c>
      <c r="U6208" s="11">
        <f t="shared" si="193"/>
        <v>0</v>
      </c>
      <c r="Y6208" s="11">
        <f>IF(SUM(Tableau1[[#This Row],[Other access]:[Sci-hub access]])&gt;=1,1,0)</f>
        <v>0</v>
      </c>
      <c r="Z6208" s="12">
        <f>IF(OR(Tableau1[[#This Row],[Access R1 + S1+ T1 ]]&gt;=1,Tableau1[[#This Row],[Access V1 +W1 + X1]]&gt;=1),1,0)</f>
        <v>0</v>
      </c>
      <c r="AB6208" s="10" t="str">
        <f>Tableau1[[#This Row],[DOI]]</f>
        <v>doi: 10.1080/03009742.2016.1249942</v>
      </c>
      <c r="AC6208" s="13" t="str">
        <f>Tableau1[[#This Row],[Authors]]&amp;", "&amp;Tableau1[[#This Row],[Title]]&amp;" "&amp;Tableau1[[#This Row],[Journal]]&amp;". "&amp;Tableau1[[#This Row],[Year]]</f>
        <v>Doino M, Yokoyama M, Sasaki Y, Kondo K, Yasuda Y, Arakawa S., Evaluation of the relationship between salivary concentration of anti-heat shock protein immunoglobulin and clinical manifestations of Behçet's disease. Scand J Rheumatol. 2017</v>
      </c>
    </row>
    <row r="6209" spans="1:29" x14ac:dyDescent="0.3">
      <c r="A6209">
        <v>11021</v>
      </c>
      <c r="B6209" t="s">
        <v>13445</v>
      </c>
      <c r="C6209" t="s">
        <v>23607</v>
      </c>
      <c r="D6209" t="s">
        <v>33899</v>
      </c>
      <c r="E6209" t="s">
        <v>34362</v>
      </c>
      <c r="F6209" s="10"/>
      <c r="G6209">
        <v>2017</v>
      </c>
      <c r="J6209">
        <v>0.55630342782836018</v>
      </c>
      <c r="L6209" t="s">
        <v>45262</v>
      </c>
      <c r="M6209">
        <v>26469792</v>
      </c>
      <c r="Q6209" s="10"/>
      <c r="R6209" s="11">
        <f t="shared" si="192"/>
        <v>0</v>
      </c>
      <c r="U6209" s="11">
        <f t="shared" si="193"/>
        <v>0</v>
      </c>
      <c r="Y6209" s="11">
        <f>IF(SUM(Tableau1[[#This Row],[Other access]:[Sci-hub access]])&gt;=1,1,0)</f>
        <v>0</v>
      </c>
      <c r="Z6209" s="12">
        <f>IF(OR(Tableau1[[#This Row],[Access R1 + S1+ T1 ]]&gt;=1,Tableau1[[#This Row],[Access V1 +W1 + X1]]&gt;=1),1,0)</f>
        <v>0</v>
      </c>
      <c r="AB6209" s="10" t="str">
        <f>Tableau1[[#This Row],[DOI]]</f>
        <v>doi: 10.1109/JBHI.2015.2490798</v>
      </c>
      <c r="AC6209" s="13" t="str">
        <f>Tableau1[[#This Row],[Authors]]&amp;", "&amp;Tableau1[[#This Row],[Title]]&amp;" "&amp;Tableau1[[#This Row],[Journal]]&amp;". "&amp;Tableau1[[#This Row],[Year]]</f>
        <v>Morales S, Engan K, Naranjo V, Colomer A., Retinal Disease Screening Through Local Binary Patterns. IEEE J Biomed Health Inform. 2017</v>
      </c>
    </row>
    <row r="6210" spans="1:29" x14ac:dyDescent="0.3">
      <c r="A6210">
        <v>2679</v>
      </c>
      <c r="B6210" t="s">
        <v>5891</v>
      </c>
      <c r="C6210" t="s">
        <v>16137</v>
      </c>
      <c r="D6210" t="s">
        <v>26314</v>
      </c>
      <c r="E6210" t="s">
        <v>2657</v>
      </c>
      <c r="F6210" s="10"/>
      <c r="G6210">
        <v>2017</v>
      </c>
      <c r="J6210">
        <v>0.55638291857240385</v>
      </c>
      <c r="L6210" t="s">
        <v>37142</v>
      </c>
      <c r="M6210">
        <v>28705744</v>
      </c>
      <c r="Q6210" s="10"/>
      <c r="R6210" s="11">
        <f t="shared" ref="R6210:R6273" si="194">IF(SUM(N6210:Q6210)&gt;0,1,0)</f>
        <v>0</v>
      </c>
      <c r="U6210" s="11">
        <f t="shared" ref="U6210:U6273" si="195">IF(SUM(R6210,T6210)&gt;0,1,0)</f>
        <v>0</v>
      </c>
      <c r="Y6210" s="11">
        <f>IF(SUM(Tableau1[[#This Row],[Other access]:[Sci-hub access]])&gt;=1,1,0)</f>
        <v>0</v>
      </c>
      <c r="Z6210" s="12">
        <f>IF(OR(Tableau1[[#This Row],[Access R1 + S1+ T1 ]]&gt;=1,Tableau1[[#This Row],[Access V1 +W1 + X1]]&gt;=1),1,0)</f>
        <v>0</v>
      </c>
      <c r="AB6210" s="10" t="str">
        <f>Tableau1[[#This Row],[DOI]]</f>
        <v>doi: 10.1016/j.ajem.2017.07.015</v>
      </c>
      <c r="AC6210" s="13" t="str">
        <f>Tableau1[[#This Row],[Authors]]&amp;", "&amp;Tableau1[[#This Row],[Title]]&amp;" "&amp;Tableau1[[#This Row],[Journal]]&amp;". "&amp;Tableau1[[#This Row],[Year]]</f>
        <v>Chang SL, Patel V, Giltner J, Lee R, Marco CA., The relationship between ocular trauma and substance abuse in emergency department patients. Am J Emerg Med. 2017</v>
      </c>
    </row>
    <row r="6211" spans="1:29" ht="28.8" x14ac:dyDescent="0.3">
      <c r="A6211">
        <v>5409</v>
      </c>
      <c r="B6211" t="s">
        <v>8461</v>
      </c>
      <c r="C6211" t="s">
        <v>18684</v>
      </c>
      <c r="D6211" t="s">
        <v>28891</v>
      </c>
      <c r="E6211" t="s">
        <v>34031</v>
      </c>
      <c r="F6211" s="10"/>
      <c r="G6211">
        <v>2017</v>
      </c>
      <c r="J6211">
        <v>0.55659841585977754</v>
      </c>
      <c r="L6211" t="s">
        <v>39804</v>
      </c>
      <c r="M6211">
        <v>28338404</v>
      </c>
      <c r="Q6211" s="10"/>
      <c r="R6211" s="11">
        <f t="shared" si="194"/>
        <v>0</v>
      </c>
      <c r="U6211" s="11">
        <f t="shared" si="195"/>
        <v>0</v>
      </c>
      <c r="Y6211" s="11">
        <f>IF(SUM(Tableau1[[#This Row],[Other access]:[Sci-hub access]])&gt;=1,1,0)</f>
        <v>0</v>
      </c>
      <c r="Z6211" s="12">
        <f>IF(OR(Tableau1[[#This Row],[Access R1 + S1+ T1 ]]&gt;=1,Tableau1[[#This Row],[Access V1 +W1 + X1]]&gt;=1),1,0)</f>
        <v>0</v>
      </c>
      <c r="AB6211" s="10" t="str">
        <f>Tableau1[[#This Row],[DOI]]</f>
        <v>doi: 10.1089/jop.2016.0017</v>
      </c>
      <c r="AC6211" s="13" t="str">
        <f>Tableau1[[#This Row],[Authors]]&amp;", "&amp;Tableau1[[#This Row],[Title]]&amp;" "&amp;Tableau1[[#This Row],[Journal]]&amp;". "&amp;Tableau1[[#This Row],[Year]]</f>
        <v>Schaap-Fogler M, Bahar I, Rephaeli A, Dahbash M, Nudelman A, Livny E, Barliya T, Nisgav Y, Livnat T., Effect of Histone Deacetylase Inhibitor, Butyroyloxymethyl-Diethyl Phosphate (AN-7), on Corneal Neovascularization in a Mouse Model. J Ocul Pharmacol Ther. 2017</v>
      </c>
    </row>
    <row r="6212" spans="1:29" x14ac:dyDescent="0.3">
      <c r="A6212">
        <v>5671</v>
      </c>
      <c r="B6212" t="s">
        <v>8703</v>
      </c>
      <c r="C6212" t="s">
        <v>18923</v>
      </c>
      <c r="D6212" t="s">
        <v>29133</v>
      </c>
      <c r="E6212" t="s">
        <v>34275</v>
      </c>
      <c r="F6212" s="10"/>
      <c r="G6212">
        <v>2017</v>
      </c>
      <c r="J6212">
        <v>0.55700290833514077</v>
      </c>
      <c r="L6212" t="e">
        <v>#VALUE!</v>
      </c>
      <c r="M6212">
        <v>28298709</v>
      </c>
      <c r="Q6212" s="10"/>
      <c r="R6212" s="11">
        <f t="shared" si="194"/>
        <v>0</v>
      </c>
      <c r="U6212" s="11">
        <f t="shared" si="195"/>
        <v>0</v>
      </c>
      <c r="Y6212" s="11">
        <f>IF(SUM(Tableau1[[#This Row],[Other access]:[Sci-hub access]])&gt;=1,1,0)</f>
        <v>0</v>
      </c>
      <c r="Z6212" s="12">
        <f>IF(OR(Tableau1[[#This Row],[Access R1 + S1+ T1 ]]&gt;=1,Tableau1[[#This Row],[Access V1 +W1 + X1]]&gt;=1),1,0)</f>
        <v>0</v>
      </c>
      <c r="AB6212" s="10" t="e">
        <f>Tableau1[[#This Row],[DOI]]</f>
        <v>#VALUE!</v>
      </c>
      <c r="AC6212" s="13" t="str">
        <f>Tableau1[[#This Row],[Authors]]&amp;", "&amp;Tableau1[[#This Row],[Title]]&amp;" "&amp;Tableau1[[#This Row],[Journal]]&amp;". "&amp;Tableau1[[#This Row],[Year]]</f>
        <v>Curragh DS, Hassett P., Prevalence of Corneal Astigmatism in an NHS Cataract Surgery Practice in Northern Ireland. Ulster Med J. 2017</v>
      </c>
    </row>
    <row r="6213" spans="1:29" x14ac:dyDescent="0.3">
      <c r="A6213">
        <v>3553</v>
      </c>
      <c r="B6213" t="s">
        <v>262</v>
      </c>
      <c r="C6213" t="s">
        <v>263</v>
      </c>
      <c r="D6213" t="s">
        <v>264</v>
      </c>
      <c r="E6213" t="s">
        <v>2830</v>
      </c>
      <c r="F6213" s="10"/>
      <c r="G6213">
        <v>2017</v>
      </c>
      <c r="J6213">
        <v>0.55706628715553663</v>
      </c>
      <c r="L6213" t="s">
        <v>38000</v>
      </c>
      <c r="M6213">
        <v>28572231</v>
      </c>
      <c r="Q6213" s="10"/>
      <c r="R6213" s="11">
        <f t="shared" si="194"/>
        <v>0</v>
      </c>
      <c r="U6213" s="11">
        <f t="shared" si="195"/>
        <v>0</v>
      </c>
      <c r="Y6213" s="11">
        <f>IF(SUM(Tableau1[[#This Row],[Other access]:[Sci-hub access]])&gt;=1,1,0)</f>
        <v>0</v>
      </c>
      <c r="Z6213" s="12">
        <f>IF(OR(Tableau1[[#This Row],[Access R1 + S1+ T1 ]]&gt;=1,Tableau1[[#This Row],[Access V1 +W1 + X1]]&gt;=1),1,0)</f>
        <v>0</v>
      </c>
      <c r="AB6213" s="10" t="str">
        <f>Tableau1[[#This Row],[DOI]]</f>
        <v>doi: 10.7861/clinmedicine.17-3-274</v>
      </c>
      <c r="AC6213" s="13" t="str">
        <f>Tableau1[[#This Row],[Authors]]&amp;", "&amp;Tableau1[[#This Row],[Title]]&amp;" "&amp;Tableau1[[#This Row],[Journal]]&amp;". "&amp;Tableau1[[#This Row],[Year]]</f>
        <v>Gilbert J., Thyrotoxicosis - investigation and management . Clin Med (Lond). 2017</v>
      </c>
    </row>
    <row r="6214" spans="1:29" ht="28.8" x14ac:dyDescent="0.3">
      <c r="A6214">
        <v>10542</v>
      </c>
      <c r="B6214" t="s">
        <v>2261</v>
      </c>
      <c r="C6214" t="s">
        <v>2262</v>
      </c>
      <c r="D6214" t="s">
        <v>2263</v>
      </c>
      <c r="E6214" t="s">
        <v>3252</v>
      </c>
      <c r="F6214" s="10"/>
      <c r="G6214">
        <v>2017</v>
      </c>
      <c r="J6214">
        <v>0.55751955155365651</v>
      </c>
      <c r="L6214" t="s">
        <v>44791</v>
      </c>
      <c r="M6214">
        <v>27225384</v>
      </c>
      <c r="Q6214" s="10"/>
      <c r="R6214" s="11">
        <f t="shared" si="194"/>
        <v>0</v>
      </c>
      <c r="U6214" s="11">
        <f t="shared" si="195"/>
        <v>0</v>
      </c>
      <c r="Y6214" s="11">
        <f>IF(SUM(Tableau1[[#This Row],[Other access]:[Sci-hub access]])&gt;=1,1,0)</f>
        <v>0</v>
      </c>
      <c r="Z6214" s="12">
        <f>IF(OR(Tableau1[[#This Row],[Access R1 + S1+ T1 ]]&gt;=1,Tableau1[[#This Row],[Access V1 +W1 + X1]]&gt;=1),1,0)</f>
        <v>0</v>
      </c>
      <c r="AB6214" s="10" t="str">
        <f>Tableau1[[#This Row],[DOI]]</f>
        <v>doi: 10.1208/s12249-016-0550-y</v>
      </c>
      <c r="AC6214" s="13" t="str">
        <f>Tableau1[[#This Row],[Authors]]&amp;", "&amp;Tableau1[[#This Row],[Title]]&amp;" "&amp;Tableau1[[#This Row],[Journal]]&amp;". "&amp;Tableau1[[#This Row],[Year]]</f>
        <v>Panatieri LF, Brazil NT, Faber K, Medeiros-Neves B, von Poser GL, Rott MB, Zorzi GK, Teixeira HF., Nanoemulsions Containing a Coumarin-Rich Extract from Pterocaulon balansae (Asteraceae) for the Treatment of Ocular Acanthamoeba Keratitis. AAPS PharmSciTech. 2017</v>
      </c>
    </row>
    <row r="6215" spans="1:29" x14ac:dyDescent="0.3">
      <c r="A6215">
        <v>1943</v>
      </c>
      <c r="B6215" t="s">
        <v>5185</v>
      </c>
      <c r="C6215" t="s">
        <v>15431</v>
      </c>
      <c r="D6215" t="s">
        <v>25607</v>
      </c>
      <c r="E6215" t="s">
        <v>2438</v>
      </c>
      <c r="F6215" s="10"/>
      <c r="G6215">
        <v>2017</v>
      </c>
      <c r="J6215">
        <v>0.55760274416512767</v>
      </c>
      <c r="L6215" t="s">
        <v>36414</v>
      </c>
      <c r="M6215">
        <v>28844046</v>
      </c>
      <c r="Q6215" s="10"/>
      <c r="R6215" s="11">
        <f t="shared" si="194"/>
        <v>0</v>
      </c>
      <c r="U6215" s="11">
        <f t="shared" si="195"/>
        <v>0</v>
      </c>
      <c r="Y6215" s="11">
        <f>IF(SUM(Tableau1[[#This Row],[Other access]:[Sci-hub access]])&gt;=1,1,0)</f>
        <v>0</v>
      </c>
      <c r="Z6215" s="12">
        <f>IF(OR(Tableau1[[#This Row],[Access R1 + S1+ T1 ]]&gt;=1,Tableau1[[#This Row],[Access V1 +W1 + X1]]&gt;=1),1,0)</f>
        <v>0</v>
      </c>
      <c r="AB6215" s="10" t="str">
        <f>Tableau1[[#This Row],[DOI]]</f>
        <v>doi: 10.1136/bjophthalmol-2016-310012</v>
      </c>
      <c r="AC6215" s="13" t="str">
        <f>Tableau1[[#This Row],[Authors]]&amp;", "&amp;Tableau1[[#This Row],[Title]]&amp;" "&amp;Tableau1[[#This Row],[Journal]]&amp;". "&amp;Tableau1[[#This Row],[Year]]</f>
        <v>Jiang Z, Liu G, Meng F, Wang W, Hao P, Xiang Y, Wang Y, Han R, Li F, Wang L, Li X., Paracrine effects of mesenchymal stem cells on the activation of keratocytes. Br J Ophthalmol. 2017</v>
      </c>
    </row>
    <row r="6216" spans="1:29" x14ac:dyDescent="0.3">
      <c r="A6216">
        <v>2332</v>
      </c>
      <c r="B6216" t="s">
        <v>5561</v>
      </c>
      <c r="C6216" t="s">
        <v>15806</v>
      </c>
      <c r="D6216" t="s">
        <v>25983</v>
      </c>
      <c r="E6216" t="s">
        <v>2468</v>
      </c>
      <c r="F6216" s="10"/>
      <c r="G6216">
        <v>2017</v>
      </c>
      <c r="J6216">
        <v>0.55776508203127673</v>
      </c>
      <c r="L6216" t="s">
        <v>36797</v>
      </c>
      <c r="M6216">
        <v>28767461</v>
      </c>
      <c r="Q6216" s="10"/>
      <c r="R6216" s="11">
        <f t="shared" si="194"/>
        <v>0</v>
      </c>
      <c r="U6216" s="11">
        <f t="shared" si="195"/>
        <v>0</v>
      </c>
      <c r="Y6216" s="11">
        <f>IF(SUM(Tableau1[[#This Row],[Other access]:[Sci-hub access]])&gt;=1,1,0)</f>
        <v>0</v>
      </c>
      <c r="Z6216" s="12">
        <f>IF(OR(Tableau1[[#This Row],[Access R1 + S1+ T1 ]]&gt;=1,Tableau1[[#This Row],[Access V1 +W1 + X1]]&gt;=1),1,0)</f>
        <v>0</v>
      </c>
      <c r="AB6216" s="10" t="str">
        <f>Tableau1[[#This Row],[DOI]]</f>
        <v>doi: 10.1097/IJG.0000000000000731</v>
      </c>
      <c r="AC6216" s="13" t="str">
        <f>Tableau1[[#This Row],[Authors]]&amp;", "&amp;Tableau1[[#This Row],[Title]]&amp;" "&amp;Tableau1[[#This Row],[Journal]]&amp;". "&amp;Tableau1[[#This Row],[Year]]</f>
        <v>Peterson JR, Anderson JW, Blieden LS, Chuang AZ, Feldman RM, Bell NP., Long-term Outcome of Argon Laser Peripheral Iridoplasty in the Management of Plateau Iris Syndrome Eyes. J Glaucoma. 2017</v>
      </c>
    </row>
    <row r="6217" spans="1:29" x14ac:dyDescent="0.3">
      <c r="A6217">
        <v>10986</v>
      </c>
      <c r="B6217" t="s">
        <v>13418</v>
      </c>
      <c r="C6217" t="s">
        <v>23580</v>
      </c>
      <c r="D6217" t="s">
        <v>33872</v>
      </c>
      <c r="E6217" t="s">
        <v>2557</v>
      </c>
      <c r="F6217" s="10"/>
      <c r="G6217">
        <v>2017</v>
      </c>
      <c r="J6217">
        <v>0.5578780017580357</v>
      </c>
      <c r="L6217" t="s">
        <v>45227</v>
      </c>
      <c r="M6217">
        <v>26709983</v>
      </c>
      <c r="Q6217" s="10"/>
      <c r="R6217" s="11">
        <f t="shared" si="194"/>
        <v>0</v>
      </c>
      <c r="U6217" s="11">
        <f t="shared" si="195"/>
        <v>0</v>
      </c>
      <c r="Y6217" s="11">
        <f>IF(SUM(Tableau1[[#This Row],[Other access]:[Sci-hub access]])&gt;=1,1,0)</f>
        <v>0</v>
      </c>
      <c r="Z6217" s="12">
        <f>IF(OR(Tableau1[[#This Row],[Access R1 + S1+ T1 ]]&gt;=1,Tableau1[[#This Row],[Access V1 +W1 + X1]]&gt;=1),1,0)</f>
        <v>0</v>
      </c>
      <c r="AB6217" s="10" t="str">
        <f>Tableau1[[#This Row],[DOI]]</f>
        <v>doi: 10.1097/ICL.0000000000000231</v>
      </c>
      <c r="AC6217" s="13" t="str">
        <f>Tableau1[[#This Row],[Authors]]&amp;", "&amp;Tableau1[[#This Row],[Title]]&amp;" "&amp;Tableau1[[#This Row],[Journal]]&amp;". "&amp;Tableau1[[#This Row],[Year]]</f>
        <v>Porcar E, España E, Montalt JC, Benlloch-Fornés JI, Peris-Martínez C., Post-LASIK Visual Quality With a Corneoscleral Contact Lens to Treat Irregular Corneas. Eye Contact Lens. 2017</v>
      </c>
    </row>
    <row r="6218" spans="1:29" x14ac:dyDescent="0.3">
      <c r="A6218">
        <v>6697</v>
      </c>
      <c r="B6218" t="s">
        <v>9596</v>
      </c>
      <c r="C6218" t="s">
        <v>14106</v>
      </c>
      <c r="D6218" t="s">
        <v>30029</v>
      </c>
      <c r="E6218" t="s">
        <v>3053</v>
      </c>
      <c r="F6218" s="10"/>
      <c r="G6218">
        <v>2017</v>
      </c>
      <c r="J6218">
        <v>0.55794973277773197</v>
      </c>
      <c r="L6218" t="s">
        <v>41058</v>
      </c>
      <c r="M6218">
        <v>28178100</v>
      </c>
      <c r="Q6218" s="10"/>
      <c r="R6218" s="11">
        <f t="shared" si="194"/>
        <v>0</v>
      </c>
      <c r="U6218" s="11">
        <f t="shared" si="195"/>
        <v>0</v>
      </c>
      <c r="Y6218" s="11">
        <f>IF(SUM(Tableau1[[#This Row],[Other access]:[Sci-hub access]])&gt;=1,1,0)</f>
        <v>0</v>
      </c>
      <c r="Z6218" s="12">
        <f>IF(OR(Tableau1[[#This Row],[Access R1 + S1+ T1 ]]&gt;=1,Tableau1[[#This Row],[Access V1 +W1 + X1]]&gt;=1),1,0)</f>
        <v>0</v>
      </c>
      <c r="AB6218" s="10" t="str">
        <f>Tableau1[[#This Row],[DOI]]</f>
        <v>doi: 10.1097/SCS.0000000000003502</v>
      </c>
      <c r="AC6218" s="13" t="str">
        <f>Tableau1[[#This Row],[Authors]]&amp;", "&amp;Tableau1[[#This Row],[Title]]&amp;" "&amp;Tableau1[[#This Row],[Journal]]&amp;". "&amp;Tableau1[[#This Row],[Year]]</f>
        <v>Bayraktar C, Şimşek A., Increased Concomitant Nasal Procedure Frequency in Bilateral Endoscopic Dacryocystorhinostomy. J Craniofac Surg. 2017</v>
      </c>
    </row>
    <row r="6219" spans="1:29" ht="28.8" x14ac:dyDescent="0.3">
      <c r="A6219">
        <v>2091</v>
      </c>
      <c r="B6219" t="s">
        <v>72</v>
      </c>
      <c r="C6219" t="s">
        <v>73</v>
      </c>
      <c r="D6219" t="s">
        <v>74</v>
      </c>
      <c r="E6219" t="s">
        <v>2616</v>
      </c>
      <c r="F6219" s="10"/>
      <c r="G6219">
        <v>2017</v>
      </c>
      <c r="J6219">
        <v>0.55795770860524208</v>
      </c>
      <c r="L6219" t="s">
        <v>36562</v>
      </c>
      <c r="M6219">
        <v>28819505</v>
      </c>
      <c r="Q6219" s="10"/>
      <c r="R6219" s="11">
        <f t="shared" si="194"/>
        <v>0</v>
      </c>
      <c r="U6219" s="11">
        <f t="shared" si="195"/>
        <v>0</v>
      </c>
      <c r="Y6219" s="11">
        <f>IF(SUM(Tableau1[[#This Row],[Other access]:[Sci-hub access]])&gt;=1,1,0)</f>
        <v>0</v>
      </c>
      <c r="Z6219" s="12">
        <f>IF(OR(Tableau1[[#This Row],[Access R1 + S1+ T1 ]]&gt;=1,Tableau1[[#This Row],[Access V1 +W1 + X1]]&gt;=1),1,0)</f>
        <v>0</v>
      </c>
      <c r="AB6219" s="10" t="str">
        <f>Tableau1[[#This Row],[DOI]]</f>
        <v>doi: 10.11604/pamj.2017.27.84.11266</v>
      </c>
      <c r="AC6219" s="13" t="str">
        <f>Tableau1[[#This Row],[Authors]]&amp;", "&amp;Tableau1[[#This Row],[Title]]&amp;" "&amp;Tableau1[[#This Row],[Journal]]&amp;". "&amp;Tableau1[[#This Row],[Year]]</f>
        <v>Karimurio J, Rono H, Njomo D, Sironka J, Kareko C, Gichangi M, Barasa E, Mwangi A, Ronald K, Kiio F., Use of validated community-based trachoma trichiasis (TT) case finders to measure the total backlog and detect when elimination threshold is achieved: a TT methodology paper. Pan Afr Med J. 2017</v>
      </c>
    </row>
    <row r="6220" spans="1:29" x14ac:dyDescent="0.3">
      <c r="A6220">
        <v>2175</v>
      </c>
      <c r="B6220" t="s">
        <v>5410</v>
      </c>
      <c r="C6220" t="s">
        <v>15655</v>
      </c>
      <c r="D6220" t="s">
        <v>25832</v>
      </c>
      <c r="E6220" t="s">
        <v>2451</v>
      </c>
      <c r="F6220" s="10"/>
      <c r="G6220">
        <v>2017</v>
      </c>
      <c r="J6220">
        <v>0.5580033960230909</v>
      </c>
      <c r="L6220" t="s">
        <v>36646</v>
      </c>
      <c r="M6220">
        <v>28806400</v>
      </c>
      <c r="Q6220" s="10"/>
      <c r="R6220" s="11">
        <f t="shared" si="194"/>
        <v>0</v>
      </c>
      <c r="U6220" s="11">
        <f t="shared" si="195"/>
        <v>0</v>
      </c>
      <c r="Y6220" s="11">
        <f>IF(SUM(Tableau1[[#This Row],[Other access]:[Sci-hub access]])&gt;=1,1,0)</f>
        <v>0</v>
      </c>
      <c r="Z6220" s="12">
        <f>IF(OR(Tableau1[[#This Row],[Access R1 + S1+ T1 ]]&gt;=1,Tableau1[[#This Row],[Access V1 +W1 + X1]]&gt;=1),1,0)</f>
        <v>0</v>
      </c>
      <c r="AB6220" s="10" t="str">
        <f>Tableau1[[#This Row],[DOI]]</f>
        <v>doi: 10.1371/journal.pone.0183378</v>
      </c>
      <c r="AC6220" s="13" t="str">
        <f>Tableau1[[#This Row],[Authors]]&amp;", "&amp;Tableau1[[#This Row],[Title]]&amp;" "&amp;Tableau1[[#This Row],[Journal]]&amp;". "&amp;Tableau1[[#This Row],[Year]]</f>
        <v>Higashiyama T, Iwasa M, Ohji M., Changes in the anterior segment after cycloplegia with a biometer using swept-source optical coherence tomography. PLoS One. 2017</v>
      </c>
    </row>
    <row r="6221" spans="1:29" x14ac:dyDescent="0.3">
      <c r="A6221">
        <v>7717</v>
      </c>
      <c r="B6221" t="s">
        <v>10485</v>
      </c>
      <c r="C6221" t="s">
        <v>20681</v>
      </c>
      <c r="D6221" t="s">
        <v>30921</v>
      </c>
      <c r="E6221" t="s">
        <v>2467</v>
      </c>
      <c r="F6221" s="10"/>
      <c r="G6221">
        <v>2017</v>
      </c>
      <c r="J6221">
        <v>0.55806630541829183</v>
      </c>
      <c r="L6221" t="s">
        <v>42068</v>
      </c>
      <c r="M6221">
        <v>28060394</v>
      </c>
      <c r="Q6221" s="10"/>
      <c r="R6221" s="11">
        <f t="shared" si="194"/>
        <v>0</v>
      </c>
      <c r="U6221" s="11">
        <f t="shared" si="195"/>
        <v>0</v>
      </c>
      <c r="Y6221" s="11">
        <f>IF(SUM(Tableau1[[#This Row],[Other access]:[Sci-hub access]])&gt;=1,1,0)</f>
        <v>0</v>
      </c>
      <c r="Z6221" s="12">
        <f>IF(OR(Tableau1[[#This Row],[Access R1 + S1+ T1 ]]&gt;=1,Tableau1[[#This Row],[Access V1 +W1 + X1]]&gt;=1),1,0)</f>
        <v>0</v>
      </c>
      <c r="AB6221" s="10" t="str">
        <f>Tableau1[[#This Row],[DOI]]</f>
        <v>doi: 10.3928/23258160-20161219-07</v>
      </c>
      <c r="AC6221" s="13" t="str">
        <f>Tableau1[[#This Row],[Authors]]&amp;", "&amp;Tableau1[[#This Row],[Title]]&amp;" "&amp;Tableau1[[#This Row],[Journal]]&amp;". "&amp;Tableau1[[#This Row],[Year]]</f>
        <v>Altan T, Ozbilen KT, Cetin T, Kapran Z., Results of Peripheral Vitrectomy Under Air in Rhegmatogenous Retinal Detachment. Ophthalmic Surg Lasers Imaging Retina. 2017</v>
      </c>
    </row>
    <row r="6222" spans="1:29" x14ac:dyDescent="0.3">
      <c r="A6222">
        <v>8437</v>
      </c>
      <c r="B6222" t="s">
        <v>11118</v>
      </c>
      <c r="C6222" t="s">
        <v>21303</v>
      </c>
      <c r="D6222" t="s">
        <v>31556</v>
      </c>
      <c r="E6222" t="s">
        <v>34336</v>
      </c>
      <c r="F6222" s="10"/>
      <c r="G6222">
        <v>2017</v>
      </c>
      <c r="J6222">
        <v>0.55808286741679425</v>
      </c>
      <c r="L6222" t="s">
        <v>42777</v>
      </c>
      <c r="M6222">
        <v>27914815</v>
      </c>
      <c r="Q6222" s="10"/>
      <c r="R6222" s="11">
        <f t="shared" si="194"/>
        <v>0</v>
      </c>
      <c r="U6222" s="11">
        <f t="shared" si="195"/>
        <v>0</v>
      </c>
      <c r="Y6222" s="11">
        <f>IF(SUM(Tableau1[[#This Row],[Other access]:[Sci-hub access]])&gt;=1,1,0)</f>
        <v>0</v>
      </c>
      <c r="Z6222" s="12">
        <f>IF(OR(Tableau1[[#This Row],[Access R1 + S1+ T1 ]]&gt;=1,Tableau1[[#This Row],[Access V1 +W1 + X1]]&gt;=1),1,0)</f>
        <v>0</v>
      </c>
      <c r="AB6222" s="10" t="str">
        <f>Tableau1[[#This Row],[DOI]]</f>
        <v>doi: 10.1016/j.jaip.2016.10.010</v>
      </c>
      <c r="AC6222" s="13" t="str">
        <f>Tableau1[[#This Row],[Authors]]&amp;", "&amp;Tableau1[[#This Row],[Title]]&amp;" "&amp;Tableau1[[#This Row],[Journal]]&amp;". "&amp;Tableau1[[#This Row],[Year]]</f>
        <v>Meltzer EO, Farrar JR, Sennett C., Findings from an Online Survey Assessing the Burden and Management of Seasonal Allergic Rhinoconjunctivitis in US Patients. J Allergy Clin Immunol Pract. 2017</v>
      </c>
    </row>
    <row r="6223" spans="1:29" x14ac:dyDescent="0.3">
      <c r="A6223">
        <v>1069</v>
      </c>
      <c r="B6223" t="s">
        <v>4331</v>
      </c>
      <c r="C6223" t="s">
        <v>14585</v>
      </c>
      <c r="D6223" t="s">
        <v>24752</v>
      </c>
      <c r="E6223" t="s">
        <v>2632</v>
      </c>
      <c r="F6223" s="10"/>
      <c r="G6223">
        <v>2018</v>
      </c>
      <c r="J6223">
        <v>0.55817191836540569</v>
      </c>
      <c r="L6223" t="s">
        <v>35557</v>
      </c>
      <c r="M6223">
        <v>29038079</v>
      </c>
      <c r="Q6223" s="10"/>
      <c r="R6223" s="11">
        <f t="shared" si="194"/>
        <v>0</v>
      </c>
      <c r="U6223" s="11">
        <f t="shared" si="195"/>
        <v>0</v>
      </c>
      <c r="Y6223" s="11">
        <f>IF(SUM(Tableau1[[#This Row],[Other access]:[Sci-hub access]])&gt;=1,1,0)</f>
        <v>0</v>
      </c>
      <c r="Z6223" s="12">
        <f>IF(OR(Tableau1[[#This Row],[Access R1 + S1+ T1 ]]&gt;=1,Tableau1[[#This Row],[Access V1 +W1 + X1]]&gt;=1),1,0)</f>
        <v>0</v>
      </c>
      <c r="AB6223" s="10" t="str">
        <f>Tableau1[[#This Row],[DOI]]</f>
        <v>doi: 10.1016/j.wneu.2017.10.018</v>
      </c>
      <c r="AC6223" s="13" t="str">
        <f>Tableau1[[#This Row],[Authors]]&amp;", "&amp;Tableau1[[#This Row],[Title]]&amp;" "&amp;Tableau1[[#This Row],[Journal]]&amp;". "&amp;Tableau1[[#This Row],[Year]]</f>
        <v>Loewenstern J, Hernandez CM, Chadwick C, Doshi A, Banik R, Sarkiss CA, Bederson J, Shrivastava RK., Optical Coherence Tomography in the Management of Skull Base Fibrous Dysplasia with Optic Nerve Involvement. World Neurosurg. 2018</v>
      </c>
    </row>
    <row r="6224" spans="1:29" ht="28.8" x14ac:dyDescent="0.3">
      <c r="A6224">
        <v>3431</v>
      </c>
      <c r="B6224" t="s">
        <v>6606</v>
      </c>
      <c r="C6224" t="s">
        <v>16849</v>
      </c>
      <c r="D6224" t="s">
        <v>27030</v>
      </c>
      <c r="E6224" t="s">
        <v>2443</v>
      </c>
      <c r="F6224" s="10"/>
      <c r="G6224">
        <v>2017</v>
      </c>
      <c r="J6224">
        <v>0.55848427807603995</v>
      </c>
      <c r="L6224" t="s">
        <v>37880</v>
      </c>
      <c r="M6224">
        <v>28586915</v>
      </c>
      <c r="Q6224" s="10"/>
      <c r="R6224" s="11">
        <f t="shared" si="194"/>
        <v>0</v>
      </c>
      <c r="U6224" s="11">
        <f t="shared" si="195"/>
        <v>0</v>
      </c>
      <c r="Y6224" s="11">
        <f>IF(SUM(Tableau1[[#This Row],[Other access]:[Sci-hub access]])&gt;=1,1,0)</f>
        <v>0</v>
      </c>
      <c r="Z6224" s="12">
        <f>IF(OR(Tableau1[[#This Row],[Access R1 + S1+ T1 ]]&gt;=1,Tableau1[[#This Row],[Access V1 +W1 + X1]]&gt;=1),1,0)</f>
        <v>0</v>
      </c>
      <c r="AB6224" s="10" t="str">
        <f>Tableau1[[#This Row],[DOI]]</f>
        <v>doi: 10.1167/iovs.16-20608</v>
      </c>
      <c r="AC6224" s="13" t="str">
        <f>Tableau1[[#This Row],[Authors]]&amp;", "&amp;Tableau1[[#This Row],[Title]]&amp;" "&amp;Tableau1[[#This Row],[Journal]]&amp;". "&amp;Tableau1[[#This Row],[Year]]</f>
        <v>Khan KN, El-Asrag ME, Ku CA, Holder GE, McKibbin M, Arno G, Poulter JA, Carss K, Bommireddy T, Bagheri S, Bakall B, Scholl HP, Raymond FL, Toomes C, Inglehearn CF, Pennesi ME, Moore AT, Michaelides M, Webster AR, Ali M; for NIHR BioResource-Rare Diseases and UK Inherited Retinal Disease Consortium.., Specific Alleles of CLN7/MFSD8, a Protein That Localizes to Photoreceptor Synaptic Terminals, Cause a Spectrum of Nonsyndromic Retinal Dystrophy. Invest Ophthalmol Vis Sci. 2017</v>
      </c>
    </row>
    <row r="6225" spans="1:29" x14ac:dyDescent="0.3">
      <c r="A6225">
        <v>1886</v>
      </c>
      <c r="B6225" t="s">
        <v>5130</v>
      </c>
      <c r="C6225" t="s">
        <v>15376</v>
      </c>
      <c r="D6225" t="s">
        <v>25552</v>
      </c>
      <c r="E6225" t="s">
        <v>2468</v>
      </c>
      <c r="F6225" s="10"/>
      <c r="G6225">
        <v>2017</v>
      </c>
      <c r="J6225">
        <v>0.55848933233575104</v>
      </c>
      <c r="L6225" t="s">
        <v>36358</v>
      </c>
      <c r="M6225">
        <v>28857945</v>
      </c>
      <c r="Q6225" s="10"/>
      <c r="R6225" s="11">
        <f t="shared" si="194"/>
        <v>0</v>
      </c>
      <c r="U6225" s="11">
        <f t="shared" si="195"/>
        <v>0</v>
      </c>
      <c r="Y6225" s="11">
        <f>IF(SUM(Tableau1[[#This Row],[Other access]:[Sci-hub access]])&gt;=1,1,0)</f>
        <v>0</v>
      </c>
      <c r="Z6225" s="12">
        <f>IF(OR(Tableau1[[#This Row],[Access R1 + S1+ T1 ]]&gt;=1,Tableau1[[#This Row],[Access V1 +W1 + X1]]&gt;=1),1,0)</f>
        <v>0</v>
      </c>
      <c r="AB6225" s="10" t="str">
        <f>Tableau1[[#This Row],[DOI]]</f>
        <v>doi: 10.1097/IJG.0000000000000729</v>
      </c>
      <c r="AC6225" s="13" t="str">
        <f>Tableau1[[#This Row],[Authors]]&amp;", "&amp;Tableau1[[#This Row],[Title]]&amp;" "&amp;Tableau1[[#This Row],[Journal]]&amp;". "&amp;Tableau1[[#This Row],[Year]]</f>
        <v>Abdull MM, McCambridge J, Evans J, Muazu F, Gilbert C., Can Adapted Motivational Interviewing Improve Uptake of Surgical or Laser Treatment for Glaucoma in Nigeria: Randomized Controlled Trial. J Glaucoma. 2017</v>
      </c>
    </row>
    <row r="6226" spans="1:29" ht="28.8" x14ac:dyDescent="0.3">
      <c r="A6226">
        <v>7664</v>
      </c>
      <c r="B6226" t="s">
        <v>10439</v>
      </c>
      <c r="C6226" t="s">
        <v>20636</v>
      </c>
      <c r="D6226" t="s">
        <v>30875</v>
      </c>
      <c r="E6226" t="s">
        <v>2445</v>
      </c>
      <c r="F6226" s="10"/>
      <c r="G6226">
        <v>2017</v>
      </c>
      <c r="J6226">
        <v>0.55861497404718996</v>
      </c>
      <c r="L6226" t="s">
        <v>42017</v>
      </c>
      <c r="M6226">
        <v>28067725</v>
      </c>
      <c r="Q6226" s="10"/>
      <c r="R6226" s="11">
        <f t="shared" si="194"/>
        <v>0</v>
      </c>
      <c r="U6226" s="11">
        <f t="shared" si="195"/>
        <v>0</v>
      </c>
      <c r="Y6226" s="11">
        <f>IF(SUM(Tableau1[[#This Row],[Other access]:[Sci-hub access]])&gt;=1,1,0)</f>
        <v>0</v>
      </c>
      <c r="Z6226" s="12">
        <f>IF(OR(Tableau1[[#This Row],[Access R1 + S1+ T1 ]]&gt;=1,Tableau1[[#This Row],[Access V1 +W1 + X1]]&gt;=1),1,0)</f>
        <v>0</v>
      </c>
      <c r="AB6226" s="10" t="str">
        <f>Tableau1[[#This Row],[DOI]]</f>
        <v>doi: 10.1097/IAE.0000000000001444</v>
      </c>
      <c r="AC6226" s="13" t="str">
        <f>Tableau1[[#This Row],[Authors]]&amp;", "&amp;Tableau1[[#This Row],[Title]]&amp;" "&amp;Tableau1[[#This Row],[Journal]]&amp;". "&amp;Tableau1[[#This Row],[Year]]</f>
        <v>Abouammoh MA, Alsulaiman SM, Gupta VS, Younis A, Chhablani J, Hussein A, Casella AM, Banker AS, Arevalo JF; King Khaled Eye Specialist Hospital (KKESH) International Collaborative Retina Study Group.., SURGICAL OUTCOMES AND COMPLICATIONS OF RHEGMATOGENOUS RETINAL DETACHMENT IN EYES WITH CHORIORETINAL COLOBOMA: The Results of the KKESH International Collaborative Retina Study Group. Retina. 2017</v>
      </c>
    </row>
    <row r="6227" spans="1:29" x14ac:dyDescent="0.3">
      <c r="A6227">
        <v>4355</v>
      </c>
      <c r="B6227" t="s">
        <v>7483</v>
      </c>
      <c r="C6227" t="s">
        <v>17719</v>
      </c>
      <c r="D6227" t="s">
        <v>27912</v>
      </c>
      <c r="E6227" t="s">
        <v>2478</v>
      </c>
      <c r="F6227" s="10"/>
      <c r="G6227">
        <v>2017</v>
      </c>
      <c r="J6227">
        <v>0.55887842611624006</v>
      </c>
      <c r="L6227" t="s">
        <v>38778</v>
      </c>
      <c r="M6227">
        <v>28452939</v>
      </c>
      <c r="Q6227" s="10"/>
      <c r="R6227" s="11">
        <f t="shared" si="194"/>
        <v>0</v>
      </c>
      <c r="U6227" s="11">
        <f t="shared" si="195"/>
        <v>0</v>
      </c>
      <c r="Y6227" s="11">
        <f>IF(SUM(Tableau1[[#This Row],[Other access]:[Sci-hub access]])&gt;=1,1,0)</f>
        <v>0</v>
      </c>
      <c r="Z6227" s="12">
        <f>IF(OR(Tableau1[[#This Row],[Access R1 + S1+ T1 ]]&gt;=1,Tableau1[[#This Row],[Access V1 +W1 + X1]]&gt;=1),1,0)</f>
        <v>0</v>
      </c>
      <c r="AB6227" s="10" t="str">
        <f>Tableau1[[#This Row],[DOI]]</f>
        <v>doi: 10.3390/ijms18050907</v>
      </c>
      <c r="AC6227" s="13" t="str">
        <f>Tableau1[[#This Row],[Authors]]&amp;", "&amp;Tableau1[[#This Row],[Title]]&amp;" "&amp;Tableau1[[#This Row],[Journal]]&amp;". "&amp;Tableau1[[#This Row],[Year]]</f>
        <v>Cehofski LJ, Honoré B, Vorum H., A Review: Proteomics in Retinal Artery Occlusion, Retinal Vein Occlusion, Diabetic Retinopathy and Acquired Macular Disorders. Int J Mol Sci. 2017</v>
      </c>
    </row>
    <row r="6228" spans="1:29" ht="28.8" x14ac:dyDescent="0.3">
      <c r="A6228">
        <v>3908</v>
      </c>
      <c r="B6228" t="s">
        <v>7067</v>
      </c>
      <c r="C6228" t="s">
        <v>17304</v>
      </c>
      <c r="D6228" t="s">
        <v>27492</v>
      </c>
      <c r="E6228" t="s">
        <v>2583</v>
      </c>
      <c r="F6228" s="10"/>
      <c r="G6228">
        <v>2017</v>
      </c>
      <c r="J6228">
        <v>0.55894489385592827</v>
      </c>
      <c r="L6228" t="s">
        <v>38350</v>
      </c>
      <c r="M6228">
        <v>28508306</v>
      </c>
      <c r="Q6228" s="10"/>
      <c r="R6228" s="11">
        <f t="shared" si="194"/>
        <v>0</v>
      </c>
      <c r="U6228" s="11">
        <f t="shared" si="195"/>
        <v>0</v>
      </c>
      <c r="Y6228" s="11">
        <f>IF(SUM(Tableau1[[#This Row],[Other access]:[Sci-hub access]])&gt;=1,1,0)</f>
        <v>0</v>
      </c>
      <c r="Z6228" s="12">
        <f>IF(OR(Tableau1[[#This Row],[Access R1 + S1+ T1 ]]&gt;=1,Tableau1[[#This Row],[Access V1 +W1 + X1]]&gt;=1),1,0)</f>
        <v>0</v>
      </c>
      <c r="AB6228" s="10" t="str">
        <f>Tableau1[[#This Row],[DOI]]</f>
        <v>doi: 10.1007/s12325-017-0552-5</v>
      </c>
      <c r="AC6228" s="13" t="str">
        <f>Tableau1[[#This Row],[Authors]]&amp;", "&amp;Tableau1[[#This Row],[Title]]&amp;" "&amp;Tableau1[[#This Row],[Journal]]&amp;". "&amp;Tableau1[[#This Row],[Year]]</f>
        <v>Mizoue S, Nitta K, Shirakashi M, Nitta A, Yamabayashi S, Kimura T, Ueda T, Takeda R, Matsumoto S, Yoshikawa K., Multicenter, Randomized, Investigator-Masked Study Comparing Brimonidine Tartrate 0.1% and Timolol Maleate 0.5% as Adjunctive Therapies to Prostaglandin Analogues in Normal-Tension Glaucoma. Adv Ther. 2017</v>
      </c>
    </row>
    <row r="6229" spans="1:29" x14ac:dyDescent="0.3">
      <c r="A6229">
        <v>3615</v>
      </c>
      <c r="B6229" t="s">
        <v>6787</v>
      </c>
      <c r="C6229" t="s">
        <v>17028</v>
      </c>
      <c r="D6229" t="s">
        <v>27211</v>
      </c>
      <c r="E6229" t="s">
        <v>2451</v>
      </c>
      <c r="F6229" s="10"/>
      <c r="G6229">
        <v>2017</v>
      </c>
      <c r="J6229">
        <v>0.55896475781045896</v>
      </c>
      <c r="L6229" t="s">
        <v>38061</v>
      </c>
      <c r="M6229">
        <v>28558009</v>
      </c>
      <c r="Q6229" s="10"/>
      <c r="R6229" s="11">
        <f t="shared" si="194"/>
        <v>0</v>
      </c>
      <c r="U6229" s="11">
        <f t="shared" si="195"/>
        <v>0</v>
      </c>
      <c r="Y6229" s="11">
        <f>IF(SUM(Tableau1[[#This Row],[Other access]:[Sci-hub access]])&gt;=1,1,0)</f>
        <v>0</v>
      </c>
      <c r="Z6229" s="12">
        <f>IF(OR(Tableau1[[#This Row],[Access R1 + S1+ T1 ]]&gt;=1,Tableau1[[#This Row],[Access V1 +W1 + X1]]&gt;=1),1,0)</f>
        <v>0</v>
      </c>
      <c r="AB6229" s="10" t="str">
        <f>Tableau1[[#This Row],[DOI]]</f>
        <v>doi: 10.1371/journal.pone.0178230</v>
      </c>
      <c r="AC6229" s="13" t="str">
        <f>Tableau1[[#This Row],[Authors]]&amp;", "&amp;Tableau1[[#This Row],[Title]]&amp;" "&amp;Tableau1[[#This Row],[Journal]]&amp;". "&amp;Tableau1[[#This Row],[Year]]</f>
        <v>Takeuchi M, Sato T, Sakurai Y, Taguchi M, Harimoto K, Karasawa Y, Ito M., Association between aqueous humor and vitreous fluid levels of Th17 cell-related cytokines in patients with proliferative diabetic retinopathy. PLoS One. 2017</v>
      </c>
    </row>
    <row r="6230" spans="1:29" ht="28.8" x14ac:dyDescent="0.3">
      <c r="A6230">
        <v>7878</v>
      </c>
      <c r="B6230" t="s">
        <v>10627</v>
      </c>
      <c r="C6230" t="s">
        <v>20824</v>
      </c>
      <c r="D6230" t="s">
        <v>31065</v>
      </c>
      <c r="E6230" t="s">
        <v>2441</v>
      </c>
      <c r="F6230" s="10"/>
      <c r="G6230">
        <v>2017</v>
      </c>
      <c r="J6230">
        <v>0.55905642783634646</v>
      </c>
      <c r="L6230" t="s">
        <v>42227</v>
      </c>
      <c r="M6230">
        <v>28038983</v>
      </c>
      <c r="Q6230" s="10"/>
      <c r="R6230" s="11">
        <f t="shared" si="194"/>
        <v>0</v>
      </c>
      <c r="U6230" s="11">
        <f t="shared" si="195"/>
        <v>0</v>
      </c>
      <c r="Y6230" s="11">
        <f>IF(SUM(Tableau1[[#This Row],[Other access]:[Sci-hub access]])&gt;=1,1,0)</f>
        <v>0</v>
      </c>
      <c r="Z6230" s="12">
        <f>IF(OR(Tableau1[[#This Row],[Access R1 + S1+ T1 ]]&gt;=1,Tableau1[[#This Row],[Access V1 +W1 + X1]]&gt;=1),1,0)</f>
        <v>0</v>
      </c>
      <c r="AB6230" s="10" t="str">
        <f>Tableau1[[#This Row],[DOI]]</f>
        <v>doi: 10.1016/j.ophtha.2016.11.018</v>
      </c>
      <c r="AC6230" s="13" t="str">
        <f>Tableau1[[#This Row],[Authors]]&amp;", "&amp;Tableau1[[#This Row],[Title]]&amp;" "&amp;Tableau1[[#This Row],[Journal]]&amp;". "&amp;Tableau1[[#This Row],[Year]]</f>
        <v>Nag A, Lu H, Arno M, Iglesias AI, Bonnemaijer P, Broer L, Uitterlinden AG, Klaver CC, van Duijn C, Hysi PG, Hammond CJ., Evaluation of the Myocilin Mutation Gln368Stop Demonstrates Reduced Penetrance for Glaucoma in European Populations. Ophthalmology. 2017</v>
      </c>
    </row>
    <row r="6231" spans="1:29" x14ac:dyDescent="0.3">
      <c r="A6231">
        <v>8365</v>
      </c>
      <c r="B6231" t="s">
        <v>1660</v>
      </c>
      <c r="C6231" t="s">
        <v>1661</v>
      </c>
      <c r="D6231" t="s">
        <v>1662</v>
      </c>
      <c r="E6231" t="s">
        <v>3145</v>
      </c>
      <c r="F6231" s="10"/>
      <c r="G6231">
        <v>2017</v>
      </c>
      <c r="J6231">
        <v>0.55934851567202015</v>
      </c>
      <c r="L6231" t="s">
        <v>42708</v>
      </c>
      <c r="M6231">
        <v>27927777</v>
      </c>
      <c r="Q6231" s="10"/>
      <c r="R6231" s="11">
        <f t="shared" si="194"/>
        <v>0</v>
      </c>
      <c r="U6231" s="11">
        <f t="shared" si="195"/>
        <v>0</v>
      </c>
      <c r="Y6231" s="11">
        <f>IF(SUM(Tableau1[[#This Row],[Other access]:[Sci-hub access]])&gt;=1,1,0)</f>
        <v>0</v>
      </c>
      <c r="Z6231" s="12">
        <f>IF(OR(Tableau1[[#This Row],[Access R1 + S1+ T1 ]]&gt;=1,Tableau1[[#This Row],[Access V1 +W1 + X1]]&gt;=1),1,0)</f>
        <v>0</v>
      </c>
      <c r="AB6231" s="10" t="str">
        <f>Tableau1[[#This Row],[DOI]]</f>
        <v>doi: 10.1136/practneurol-2016-001428</v>
      </c>
      <c r="AC6231" s="13" t="str">
        <f>Tableau1[[#This Row],[Authors]]&amp;", "&amp;Tableau1[[#This Row],[Title]]&amp;" "&amp;Tableau1[[#This Row],[Journal]]&amp;". "&amp;Tableau1[[#This Row],[Year]]</f>
        <v>Virgo JD, Plant GT., Internuclear ophthalmoplegia. Pract Neurol. 2017</v>
      </c>
    </row>
    <row r="6232" spans="1:29" x14ac:dyDescent="0.3">
      <c r="A6232">
        <v>9779</v>
      </c>
      <c r="B6232" t="s">
        <v>12319</v>
      </c>
      <c r="C6232" t="s">
        <v>22491</v>
      </c>
      <c r="D6232" t="s">
        <v>32767</v>
      </c>
      <c r="E6232" t="s">
        <v>2523</v>
      </c>
      <c r="F6232" s="10"/>
      <c r="G6232">
        <v>2017</v>
      </c>
      <c r="J6232">
        <v>0.55939358309925724</v>
      </c>
      <c r="L6232" t="s">
        <v>44043</v>
      </c>
      <c r="M6232">
        <v>27589049</v>
      </c>
      <c r="Q6232" s="10"/>
      <c r="R6232" s="11">
        <f t="shared" si="194"/>
        <v>0</v>
      </c>
      <c r="U6232" s="11">
        <f t="shared" si="195"/>
        <v>0</v>
      </c>
      <c r="Y6232" s="11">
        <f>IF(SUM(Tableau1[[#This Row],[Other access]:[Sci-hub access]])&gt;=1,1,0)</f>
        <v>0</v>
      </c>
      <c r="Z6232" s="12">
        <f>IF(OR(Tableau1[[#This Row],[Access R1 + S1+ T1 ]]&gt;=1,Tableau1[[#This Row],[Access V1 +W1 + X1]]&gt;=1),1,0)</f>
        <v>0</v>
      </c>
      <c r="AB6232" s="10" t="str">
        <f>Tableau1[[#This Row],[DOI]]</f>
        <v>doi: 10.1038/eye.2016.195</v>
      </c>
      <c r="AC6232" s="13" t="str">
        <f>Tableau1[[#This Row],[Authors]]&amp;", "&amp;Tableau1[[#This Row],[Title]]&amp;" "&amp;Tableau1[[#This Row],[Journal]]&amp;". "&amp;Tableau1[[#This Row],[Year]]</f>
        <v>Haynes RJ, Yorston D, Laidlaw DA, Keller J, Steel DH., Real world outcomes of ocriplasmin use by members of the British and Eire Association of Vitreoretinal Surgeons. Eye (Lond). 2017</v>
      </c>
    </row>
    <row r="6233" spans="1:29" x14ac:dyDescent="0.3">
      <c r="A6233">
        <v>1463</v>
      </c>
      <c r="B6233" t="s">
        <v>4721</v>
      </c>
      <c r="C6233" t="s">
        <v>14971</v>
      </c>
      <c r="D6233" t="s">
        <v>25142</v>
      </c>
      <c r="E6233" t="s">
        <v>2502</v>
      </c>
      <c r="F6233" s="10"/>
      <c r="G6233">
        <v>2018</v>
      </c>
      <c r="J6233">
        <v>0.5594466032128762</v>
      </c>
      <c r="L6233" t="s">
        <v>35944</v>
      </c>
      <c r="M6233">
        <v>28942445</v>
      </c>
      <c r="Q6233" s="10"/>
      <c r="R6233" s="11">
        <f t="shared" si="194"/>
        <v>0</v>
      </c>
      <c r="U6233" s="11">
        <f t="shared" si="195"/>
        <v>0</v>
      </c>
      <c r="Y6233" s="11">
        <f>IF(SUM(Tableau1[[#This Row],[Other access]:[Sci-hub access]])&gt;=1,1,0)</f>
        <v>0</v>
      </c>
      <c r="Z6233" s="12">
        <f>IF(OR(Tableau1[[#This Row],[Access R1 + S1+ T1 ]]&gt;=1,Tableau1[[#This Row],[Access V1 +W1 + X1]]&gt;=1),1,0)</f>
        <v>0</v>
      </c>
      <c r="AB6233" s="10" t="str">
        <f>Tableau1[[#This Row],[DOI]]</f>
        <v>doi: 10.1159/000450553</v>
      </c>
      <c r="AC6233" s="13" t="str">
        <f>Tableau1[[#This Row],[Authors]]&amp;", "&amp;Tableau1[[#This Row],[Title]]&amp;" "&amp;Tableau1[[#This Row],[Journal]]&amp;". "&amp;Tableau1[[#This Row],[Year]]</f>
        <v>Zhang J, Zhou N, Zhang B, Ma J., Effect of Biodegradable Scleral Plugs Containing Curcumin on Proliferative Vitreoretinopathy. Ophthalmic Res. 2018</v>
      </c>
    </row>
    <row r="6234" spans="1:29" x14ac:dyDescent="0.3">
      <c r="A6234">
        <v>6849</v>
      </c>
      <c r="B6234" t="s">
        <v>9725</v>
      </c>
      <c r="C6234" t="s">
        <v>19929</v>
      </c>
      <c r="D6234" t="s">
        <v>30159</v>
      </c>
      <c r="E6234" t="s">
        <v>2597</v>
      </c>
      <c r="F6234" s="10"/>
      <c r="G6234">
        <v>2017</v>
      </c>
      <c r="J6234">
        <v>0.55962272209249331</v>
      </c>
      <c r="L6234" t="s">
        <v>41208</v>
      </c>
      <c r="M6234">
        <v>28156180</v>
      </c>
      <c r="Q6234" s="10"/>
      <c r="R6234" s="11">
        <f t="shared" si="194"/>
        <v>0</v>
      </c>
      <c r="U6234" s="11">
        <f t="shared" si="195"/>
        <v>0</v>
      </c>
      <c r="Y6234" s="11">
        <f>IF(SUM(Tableau1[[#This Row],[Other access]:[Sci-hub access]])&gt;=1,1,0)</f>
        <v>0</v>
      </c>
      <c r="Z6234" s="12">
        <f>IF(OR(Tableau1[[#This Row],[Access R1 + S1+ T1 ]]&gt;=1,Tableau1[[#This Row],[Access V1 +W1 + X1]]&gt;=1),1,0)</f>
        <v>0</v>
      </c>
      <c r="AB6234" s="10" t="str">
        <f>Tableau1[[#This Row],[DOI]]</f>
        <v>doi: 10.1080/01676830.2017.1279648</v>
      </c>
      <c r="AC6234" s="13" t="str">
        <f>Tableau1[[#This Row],[Authors]]&amp;", "&amp;Tableau1[[#This Row],[Title]]&amp;" "&amp;Tableau1[[#This Row],[Journal]]&amp;". "&amp;Tableau1[[#This Row],[Year]]</f>
        <v>Meeker AR, Ko MW, Carruth BP, Strumpf KB, Bersani TA., Diagnosis of optic nerve sheath meningioma during optic nerve sheath decompression. Orbit. 2017</v>
      </c>
    </row>
    <row r="6235" spans="1:29" ht="28.8" x14ac:dyDescent="0.3">
      <c r="A6235">
        <v>4539</v>
      </c>
      <c r="B6235" t="s">
        <v>7662</v>
      </c>
      <c r="C6235" t="s">
        <v>17897</v>
      </c>
      <c r="D6235" t="s">
        <v>28091</v>
      </c>
      <c r="E6235" t="s">
        <v>2595</v>
      </c>
      <c r="F6235" s="10"/>
      <c r="G6235">
        <v>2018</v>
      </c>
      <c r="J6235">
        <v>0.55995258691186356</v>
      </c>
      <c r="L6235" t="s">
        <v>38957</v>
      </c>
      <c r="M6235">
        <v>28436035</v>
      </c>
      <c r="Q6235" s="10"/>
      <c r="R6235" s="11">
        <f t="shared" si="194"/>
        <v>0</v>
      </c>
      <c r="U6235" s="11">
        <f t="shared" si="195"/>
        <v>0</v>
      </c>
      <c r="Y6235" s="11">
        <f>IF(SUM(Tableau1[[#This Row],[Other access]:[Sci-hub access]])&gt;=1,1,0)</f>
        <v>0</v>
      </c>
      <c r="Z6235" s="12">
        <f>IF(OR(Tableau1[[#This Row],[Access R1 + S1+ T1 ]]&gt;=1,Tableau1[[#This Row],[Access V1 +W1 + X1]]&gt;=1),1,0)</f>
        <v>0</v>
      </c>
      <c r="AB6235" s="10" t="str">
        <f>Tableau1[[#This Row],[DOI]]</f>
        <v>doi: 10.1002/jcp.25971</v>
      </c>
      <c r="AC6235" s="13" t="str">
        <f>Tableau1[[#This Row],[Authors]]&amp;", "&amp;Tableau1[[#This Row],[Title]]&amp;" "&amp;Tableau1[[#This Row],[Journal]]&amp;". "&amp;Tableau1[[#This Row],[Year]]</f>
        <v>D'Amico AG, Maugeri G, Rasà DM, La Cognata V, Saccone S, Federico C, Cavallaro S, D'Agata V., NAP counteracts hyperglycemia/hypoxia induced retinal pigment epithelial barrier breakdown through modulation of HIFs and VEGF expression. J Cell Physiol. 2018</v>
      </c>
    </row>
    <row r="6236" spans="1:29" ht="28.8" x14ac:dyDescent="0.3">
      <c r="A6236">
        <v>3730</v>
      </c>
      <c r="B6236" t="s">
        <v>6900</v>
      </c>
      <c r="C6236" t="s">
        <v>17140</v>
      </c>
      <c r="D6236" t="s">
        <v>27324</v>
      </c>
      <c r="E6236" t="s">
        <v>2752</v>
      </c>
      <c r="F6236" s="10"/>
      <c r="G6236">
        <v>2017</v>
      </c>
      <c r="J6236">
        <v>0.56021103537388939</v>
      </c>
      <c r="L6236" t="s">
        <v>38174</v>
      </c>
      <c r="M6236">
        <v>28542225</v>
      </c>
      <c r="Q6236" s="10"/>
      <c r="R6236" s="11">
        <f t="shared" si="194"/>
        <v>0</v>
      </c>
      <c r="U6236" s="11">
        <f t="shared" si="195"/>
        <v>0</v>
      </c>
      <c r="Y6236" s="11">
        <f>IF(SUM(Tableau1[[#This Row],[Other access]:[Sci-hub access]])&gt;=1,1,0)</f>
        <v>0</v>
      </c>
      <c r="Z6236" s="12">
        <f>IF(OR(Tableau1[[#This Row],[Access R1 + S1+ T1 ]]&gt;=1,Tableau1[[#This Row],[Access V1 +W1 + X1]]&gt;=1),1,0)</f>
        <v>0</v>
      </c>
      <c r="AB6236" s="10" t="str">
        <f>Tableau1[[#This Row],[DOI]]</f>
        <v>doi: 10.1371/journal.pntd.0005503</v>
      </c>
      <c r="AC6236" s="13" t="str">
        <f>Tableau1[[#This Row],[Authors]]&amp;", "&amp;Tableau1[[#This Row],[Title]]&amp;" "&amp;Tableau1[[#This Row],[Journal]]&amp;". "&amp;Tableau1[[#This Row],[Year]]</f>
        <v>Lange FD, Jones K, Ritte R, Brown HE, Taylor HR., The impact of health promotion on trachoma knowledge, attitudes and practice (KAP) of staff in three work settings in remote Indigenous communities in the Northern Territory. PLoS Negl Trop Dis. 2017</v>
      </c>
    </row>
    <row r="6237" spans="1:29" ht="28.8" x14ac:dyDescent="0.3">
      <c r="A6237">
        <v>54</v>
      </c>
      <c r="B6237" t="s">
        <v>3317</v>
      </c>
      <c r="C6237" t="s">
        <v>13578</v>
      </c>
      <c r="D6237" t="s">
        <v>23737</v>
      </c>
      <c r="E6237" t="s">
        <v>2620</v>
      </c>
      <c r="F6237" s="10"/>
      <c r="G6237">
        <v>2018</v>
      </c>
      <c r="J6237">
        <v>0.56022947001944301</v>
      </c>
      <c r="L6237" t="s">
        <v>34572</v>
      </c>
      <c r="M6237">
        <v>29447883</v>
      </c>
      <c r="Q6237" s="10"/>
      <c r="R6237" s="11">
        <f t="shared" si="194"/>
        <v>0</v>
      </c>
      <c r="U6237" s="11">
        <f t="shared" si="195"/>
        <v>0</v>
      </c>
      <c r="Y6237" s="11">
        <f>IF(SUM(Tableau1[[#This Row],[Other access]:[Sci-hub access]])&gt;=1,1,0)</f>
        <v>0</v>
      </c>
      <c r="Z6237" s="12">
        <f>IF(OR(Tableau1[[#This Row],[Access R1 + S1+ T1 ]]&gt;=1,Tableau1[[#This Row],[Access V1 +W1 + X1]]&gt;=1),1,0)</f>
        <v>0</v>
      </c>
      <c r="AB6237" s="10" t="str">
        <f>Tableau1[[#This Row],[DOI]]</f>
        <v>doi: 10.1016/j.ijporl.2018.01.005</v>
      </c>
      <c r="AC6237" s="13" t="str">
        <f>Tableau1[[#This Row],[Authors]]&amp;", "&amp;Tableau1[[#This Row],[Title]]&amp;" "&amp;Tableau1[[#This Row],[Journal]]&amp;". "&amp;Tableau1[[#This Row],[Year]]</f>
        <v>Cheng H, Zhang Q, Wang W, Meng Q, Wang F, Liu M, Mao J, Shi Y, Wang W, Li H., Whole exome sequencing identifies a pathogenic mutation in WFS1 in two large Chinese families with autosomal dominant all-frequency hearing loss and prenatal counseling. Int J Pediatr Otorhinolaryngol. 2018</v>
      </c>
    </row>
    <row r="6238" spans="1:29" x14ac:dyDescent="0.3">
      <c r="A6238">
        <v>2993</v>
      </c>
      <c r="B6238" t="s">
        <v>6187</v>
      </c>
      <c r="C6238" t="s">
        <v>16432</v>
      </c>
      <c r="D6238" t="s">
        <v>26611</v>
      </c>
      <c r="E6238" t="s">
        <v>2458</v>
      </c>
      <c r="F6238" s="10"/>
      <c r="G6238">
        <v>2017</v>
      </c>
      <c r="J6238">
        <v>0.56029207980408424</v>
      </c>
      <c r="L6238" t="s">
        <v>37448</v>
      </c>
      <c r="M6238">
        <v>28655032</v>
      </c>
      <c r="Q6238" s="10"/>
      <c r="R6238" s="11">
        <f t="shared" si="194"/>
        <v>0</v>
      </c>
      <c r="U6238" s="11">
        <f t="shared" si="195"/>
        <v>0</v>
      </c>
      <c r="Y6238" s="11">
        <f>IF(SUM(Tableau1[[#This Row],[Other access]:[Sci-hub access]])&gt;=1,1,0)</f>
        <v>0</v>
      </c>
      <c r="Z6238" s="12">
        <f>IF(OR(Tableau1[[#This Row],[Access R1 + S1+ T1 ]]&gt;=1,Tableau1[[#This Row],[Access V1 +W1 + X1]]&gt;=1),1,0)</f>
        <v>0</v>
      </c>
      <c r="AB6238" s="10" t="str">
        <f>Tableau1[[#This Row],[DOI]]</f>
        <v>doi: 10.1001/jamaophthalmol.2017.2011</v>
      </c>
      <c r="AC6238" s="13" t="str">
        <f>Tableau1[[#This Row],[Authors]]&amp;", "&amp;Tableau1[[#This Row],[Title]]&amp;" "&amp;Tableau1[[#This Row],[Journal]]&amp;". "&amp;Tableau1[[#This Row],[Year]]</f>
        <v>Bak M, Sørensen TL, Flachs EM, Zwisler AD, Juel K, Frederiksen H, Hasselbalch HC., Age-Related Macular Degeneration in Patients With Chronic Myeloproliferative Neoplasms. JAMA Ophthalmol. 2017</v>
      </c>
    </row>
    <row r="6239" spans="1:29" x14ac:dyDescent="0.3">
      <c r="A6239">
        <v>5308</v>
      </c>
      <c r="B6239" t="s">
        <v>8367</v>
      </c>
      <c r="C6239" t="s">
        <v>18590</v>
      </c>
      <c r="D6239" t="s">
        <v>28797</v>
      </c>
      <c r="E6239" t="s">
        <v>2488</v>
      </c>
      <c r="F6239" s="10"/>
      <c r="G6239">
        <v>2017</v>
      </c>
      <c r="J6239">
        <v>0.56037010953432798</v>
      </c>
      <c r="L6239" t="s">
        <v>39703</v>
      </c>
      <c r="M6239">
        <v>28351040</v>
      </c>
      <c r="Q6239" s="10"/>
      <c r="R6239" s="11">
        <f t="shared" si="194"/>
        <v>0</v>
      </c>
      <c r="U6239" s="11">
        <f t="shared" si="195"/>
        <v>0</v>
      </c>
      <c r="Y6239" s="11">
        <f>IF(SUM(Tableau1[[#This Row],[Other access]:[Sci-hub access]])&gt;=1,1,0)</f>
        <v>0</v>
      </c>
      <c r="Z6239" s="12">
        <f>IF(OR(Tableau1[[#This Row],[Access R1 + S1+ T1 ]]&gt;=1,Tableau1[[#This Row],[Access V1 +W1 + X1]]&gt;=1),1,0)</f>
        <v>0</v>
      </c>
      <c r="AB6239" s="10" t="str">
        <f>Tableau1[[#This Row],[DOI]]</f>
        <v>doi: 10.1159/000455264</v>
      </c>
      <c r="AC6239" s="13" t="str">
        <f>Tableau1[[#This Row],[Authors]]&amp;", "&amp;Tableau1[[#This Row],[Title]]&amp;" "&amp;Tableau1[[#This Row],[Journal]]&amp;". "&amp;Tableau1[[#This Row],[Year]]</f>
        <v>Coscas G, Cunha-Vaz J, Soubrane G., Macular Edema: Definition and Basic Concepts. Dev Ophthalmol. 2017</v>
      </c>
    </row>
    <row r="6240" spans="1:29" x14ac:dyDescent="0.3">
      <c r="A6240">
        <v>4904</v>
      </c>
      <c r="B6240" t="s">
        <v>8003</v>
      </c>
      <c r="C6240" t="s">
        <v>18232</v>
      </c>
      <c r="D6240" t="s">
        <v>28433</v>
      </c>
      <c r="E6240" t="s">
        <v>2600</v>
      </c>
      <c r="F6240" s="10"/>
      <c r="G6240">
        <v>2017</v>
      </c>
      <c r="J6240">
        <v>0.56039482346764269</v>
      </c>
      <c r="L6240" t="s">
        <v>39314</v>
      </c>
      <c r="M6240">
        <v>28391961</v>
      </c>
      <c r="Q6240" s="10"/>
      <c r="R6240" s="11">
        <f t="shared" si="194"/>
        <v>0</v>
      </c>
      <c r="U6240" s="11">
        <f t="shared" si="195"/>
        <v>0</v>
      </c>
      <c r="Y6240" s="11">
        <f>IF(SUM(Tableau1[[#This Row],[Other access]:[Sci-hub access]])&gt;=1,1,0)</f>
        <v>0</v>
      </c>
      <c r="Z6240" s="12">
        <f>IF(OR(Tableau1[[#This Row],[Access R1 + S1+ T1 ]]&gt;=1,Tableau1[[#This Row],[Access V1 +W1 + X1]]&gt;=1),1,0)</f>
        <v>0</v>
      </c>
      <c r="AB6240" s="10" t="str">
        <f>Tableau1[[#This Row],[DOI]]</f>
        <v>doi: 10.1016/j.ymthe.2017.03.008</v>
      </c>
      <c r="AC6240" s="13" t="str">
        <f>Tableau1[[#This Row],[Authors]]&amp;", "&amp;Tableau1[[#This Row],[Title]]&amp;" "&amp;Tableau1[[#This Row],[Journal]]&amp;". "&amp;Tableau1[[#This Row],[Year]]</f>
        <v>Bennett J., Taking Stock of Retinal Gene Therapy: Looking Back and Moving Forward. Mol Ther. 2017</v>
      </c>
    </row>
    <row r="6241" spans="1:29" x14ac:dyDescent="0.3">
      <c r="A6241">
        <v>5633</v>
      </c>
      <c r="B6241" t="s">
        <v>8665</v>
      </c>
      <c r="C6241" t="s">
        <v>18885</v>
      </c>
      <c r="D6241" t="s">
        <v>29095</v>
      </c>
      <c r="E6241" t="s">
        <v>2490</v>
      </c>
      <c r="F6241" s="10"/>
      <c r="G6241">
        <v>2017</v>
      </c>
      <c r="J6241">
        <v>0.56061306183395576</v>
      </c>
      <c r="L6241" t="s">
        <v>40020</v>
      </c>
      <c r="M6241">
        <v>28302534</v>
      </c>
      <c r="Q6241" s="10"/>
      <c r="R6241" s="11">
        <f t="shared" si="194"/>
        <v>0</v>
      </c>
      <c r="U6241" s="11">
        <f t="shared" si="195"/>
        <v>0</v>
      </c>
      <c r="Y6241" s="11">
        <f>IF(SUM(Tableau1[[#This Row],[Other access]:[Sci-hub access]])&gt;=1,1,0)</f>
        <v>0</v>
      </c>
      <c r="Z6241" s="12">
        <f>IF(OR(Tableau1[[#This Row],[Access R1 + S1+ T1 ]]&gt;=1,Tableau1[[#This Row],[Access V1 +W1 + X1]]&gt;=1),1,0)</f>
        <v>0</v>
      </c>
      <c r="AB6241" s="10" t="str">
        <f>Tableau1[[#This Row],[DOI]]</f>
        <v>doi: 10.1016/j.ajo.2017.03.005</v>
      </c>
      <c r="AC6241" s="13" t="str">
        <f>Tableau1[[#This Row],[Authors]]&amp;", "&amp;Tableau1[[#This Row],[Title]]&amp;" "&amp;Tableau1[[#This Row],[Journal]]&amp;". "&amp;Tableau1[[#This Row],[Year]]</f>
        <v>Senra H, Balaskas K, Mahmoodi N, Aslam T., Experience of Anti-VEGF Treatment and Clinical Levels of Depression and Anxiety in Patients With Wet Age-Related Macular Degeneration. Am J Ophthalmol. 2017</v>
      </c>
    </row>
    <row r="6242" spans="1:29" x14ac:dyDescent="0.3">
      <c r="A6242">
        <v>7695</v>
      </c>
      <c r="B6242" t="s">
        <v>10466</v>
      </c>
      <c r="C6242" t="s">
        <v>20515</v>
      </c>
      <c r="D6242" t="s">
        <v>30902</v>
      </c>
      <c r="E6242" t="s">
        <v>2514</v>
      </c>
      <c r="F6242" s="10"/>
      <c r="G6242">
        <v>2017</v>
      </c>
      <c r="J6242">
        <v>0.56063828551763406</v>
      </c>
      <c r="L6242" t="s">
        <v>42046</v>
      </c>
      <c r="M6242">
        <v>28062197</v>
      </c>
      <c r="Q6242" s="10"/>
      <c r="R6242" s="11">
        <f t="shared" si="194"/>
        <v>0</v>
      </c>
      <c r="U6242" s="11">
        <f t="shared" si="195"/>
        <v>0</v>
      </c>
      <c r="Y6242" s="11">
        <f>IF(SUM(Tableau1[[#This Row],[Other access]:[Sci-hub access]])&gt;=1,1,0)</f>
        <v>0</v>
      </c>
      <c r="Z6242" s="12">
        <f>IF(OR(Tableau1[[#This Row],[Access R1 + S1+ T1 ]]&gt;=1,Tableau1[[#This Row],[Access V1 +W1 + X1]]&gt;=1),1,0)</f>
        <v>0</v>
      </c>
      <c r="AB6242" s="10" t="str">
        <f>Tableau1[[#This Row],[DOI]]</f>
        <v>doi: 10.1016/j.survophthal.2016.12.011</v>
      </c>
      <c r="AC6242" s="13" t="str">
        <f>Tableau1[[#This Row],[Authors]]&amp;", "&amp;Tableau1[[#This Row],[Title]]&amp;" "&amp;Tableau1[[#This Row],[Journal]]&amp;". "&amp;Tableau1[[#This Row],[Year]]</f>
        <v>Prem Senthil M, Khadka J, Pesudovs K., Assessment of patient-reported outcomes in retinal diseases: a systematic review. Surv Ophthalmol. 2017</v>
      </c>
    </row>
    <row r="6243" spans="1:29" x14ac:dyDescent="0.3">
      <c r="A6243">
        <v>408</v>
      </c>
      <c r="B6243" t="s">
        <v>3671</v>
      </c>
      <c r="C6243" t="s">
        <v>13931</v>
      </c>
      <c r="D6243" t="s">
        <v>24091</v>
      </c>
      <c r="E6243" t="s">
        <v>2524</v>
      </c>
      <c r="F6243" s="10"/>
      <c r="G6243">
        <v>2017</v>
      </c>
      <c r="J6243">
        <v>0.56078804861236897</v>
      </c>
      <c r="L6243" t="s">
        <v>34914</v>
      </c>
      <c r="M6243">
        <v>29227507</v>
      </c>
      <c r="Q6243" s="10"/>
      <c r="R6243" s="11">
        <f t="shared" si="194"/>
        <v>0</v>
      </c>
      <c r="U6243" s="11">
        <f t="shared" si="195"/>
        <v>0</v>
      </c>
      <c r="Y6243" s="11">
        <f>IF(SUM(Tableau1[[#This Row],[Other access]:[Sci-hub access]])&gt;=1,1,0)</f>
        <v>0</v>
      </c>
      <c r="Z6243" s="12">
        <f>IF(OR(Tableau1[[#This Row],[Access R1 + S1+ T1 ]]&gt;=1,Tableau1[[#This Row],[Access V1 +W1 + X1]]&gt;=1),1,0)</f>
        <v>0</v>
      </c>
      <c r="AB6243" s="10" t="str">
        <f>Tableau1[[#This Row],[DOI]]</f>
        <v>doi: 10.3928/1081597X-20170829-02</v>
      </c>
      <c r="AC6243" s="13" t="str">
        <f>Tableau1[[#This Row],[Authors]]&amp;", "&amp;Tableau1[[#This Row],[Title]]&amp;" "&amp;Tableau1[[#This Row],[Journal]]&amp;". "&amp;Tableau1[[#This Row],[Year]]</f>
        <v>Nistad K, Göransson F, Støle E, Shams H, Gjerdrum B., The Use of Capsular Tension Rings to Reduce Refractive Shift in Patients With Implantation of Trifocal Intraocular Lenses. J Refract Surg. 2017</v>
      </c>
    </row>
    <row r="6244" spans="1:29" x14ac:dyDescent="0.3">
      <c r="A6244">
        <v>6842</v>
      </c>
      <c r="B6244" t="s">
        <v>9719</v>
      </c>
      <c r="C6244" t="s">
        <v>19923</v>
      </c>
      <c r="D6244" t="s">
        <v>30153</v>
      </c>
      <c r="E6244" t="s">
        <v>2523</v>
      </c>
      <c r="F6244" s="10"/>
      <c r="G6244">
        <v>2017</v>
      </c>
      <c r="J6244">
        <v>0.56087092710934749</v>
      </c>
      <c r="L6244" t="s">
        <v>41202</v>
      </c>
      <c r="M6244">
        <v>28157224</v>
      </c>
      <c r="Q6244" s="10"/>
      <c r="R6244" s="11">
        <f t="shared" si="194"/>
        <v>0</v>
      </c>
      <c r="U6244" s="11">
        <f t="shared" si="195"/>
        <v>0</v>
      </c>
      <c r="Y6244" s="11">
        <f>IF(SUM(Tableau1[[#This Row],[Other access]:[Sci-hub access]])&gt;=1,1,0)</f>
        <v>0</v>
      </c>
      <c r="Z6244" s="12">
        <f>IF(OR(Tableau1[[#This Row],[Access R1 + S1+ T1 ]]&gt;=1,Tableau1[[#This Row],[Access V1 +W1 + X1]]&gt;=1),1,0)</f>
        <v>0</v>
      </c>
      <c r="AB6244" s="10" t="str">
        <f>Tableau1[[#This Row],[DOI]]</f>
        <v>doi: 10.1038/eye.2017.4</v>
      </c>
      <c r="AC6244" s="13" t="str">
        <f>Tableau1[[#This Row],[Authors]]&amp;", "&amp;Tableau1[[#This Row],[Title]]&amp;" "&amp;Tableau1[[#This Row],[Journal]]&amp;". "&amp;Tableau1[[#This Row],[Year]]</f>
        <v>Asena L, Şıngar Özdemir E, Burcu A, Ercan E, Çolak M, Altınörs DD., Comparison of clinical outcome with different treatment regimens in acute adenoviral keratoconjunctivitis. Eye (Lond). 2017</v>
      </c>
    </row>
    <row r="6245" spans="1:29" ht="28.8" x14ac:dyDescent="0.3">
      <c r="A6245">
        <v>1154</v>
      </c>
      <c r="B6245" t="s">
        <v>4416</v>
      </c>
      <c r="C6245" t="s">
        <v>14669</v>
      </c>
      <c r="D6245" t="s">
        <v>24837</v>
      </c>
      <c r="E6245" t="s">
        <v>2609</v>
      </c>
      <c r="F6245" s="10"/>
      <c r="G6245">
        <v>2017</v>
      </c>
      <c r="J6245">
        <v>0.56098238341656126</v>
      </c>
      <c r="L6245" t="s">
        <v>35641</v>
      </c>
      <c r="M6245">
        <v>29016860</v>
      </c>
      <c r="Q6245" s="10"/>
      <c r="R6245" s="11">
        <f t="shared" si="194"/>
        <v>0</v>
      </c>
      <c r="U6245" s="11">
        <f t="shared" si="195"/>
        <v>0</v>
      </c>
      <c r="Y6245" s="11">
        <f>IF(SUM(Tableau1[[#This Row],[Other access]:[Sci-hub access]])&gt;=1,1,0)</f>
        <v>0</v>
      </c>
      <c r="Z6245" s="12">
        <f>IF(OR(Tableau1[[#This Row],[Access R1 + S1+ T1 ]]&gt;=1,Tableau1[[#This Row],[Access V1 +W1 + X1]]&gt;=1),1,0)</f>
        <v>0</v>
      </c>
      <c r="AB6245" s="10" t="str">
        <f>Tableau1[[#This Row],[DOI]]</f>
        <v>doi: 10.1093/hmg/ddx292</v>
      </c>
      <c r="AC6245" s="13" t="str">
        <f>Tableau1[[#This Row],[Authors]]&amp;", "&amp;Tableau1[[#This Row],[Title]]&amp;" "&amp;Tableau1[[#This Row],[Journal]]&amp;". "&amp;Tableau1[[#This Row],[Year]]</f>
        <v>Lee MC, Shei W, Chan AS, Chua BT, Goh SR, Chong YF, Hilmy MH, Nongpiur ME, Baskaran M, Khor CC, Aung T, Hunziker W, Vithana EN., Primary angle closure glaucoma (PACG) susceptibility gene PLEKHA7 encodes a novel Rac1/Cdc42 GAP that modulates cell migration and blood-aqueous barrier function. Hum Mol Genet. 2017</v>
      </c>
    </row>
    <row r="6246" spans="1:29" x14ac:dyDescent="0.3">
      <c r="A6246">
        <v>6613</v>
      </c>
      <c r="B6246" t="s">
        <v>9528</v>
      </c>
      <c r="C6246" t="s">
        <v>19735</v>
      </c>
      <c r="D6246" t="s">
        <v>29960</v>
      </c>
      <c r="E6246" t="s">
        <v>34329</v>
      </c>
      <c r="F6246" s="10"/>
      <c r="G6246">
        <v>2017</v>
      </c>
      <c r="J6246">
        <v>0.56103179336369036</v>
      </c>
      <c r="L6246" t="s">
        <v>40978</v>
      </c>
      <c r="M6246">
        <v>28189794</v>
      </c>
      <c r="Q6246" s="10"/>
      <c r="R6246" s="11">
        <f t="shared" si="194"/>
        <v>0</v>
      </c>
      <c r="U6246" s="11">
        <f t="shared" si="195"/>
        <v>0</v>
      </c>
      <c r="Y6246" s="11">
        <f>IF(SUM(Tableau1[[#This Row],[Other access]:[Sci-hub access]])&gt;=1,1,0)</f>
        <v>0</v>
      </c>
      <c r="Z6246" s="12">
        <f>IF(OR(Tableau1[[#This Row],[Access R1 + S1+ T1 ]]&gt;=1,Tableau1[[#This Row],[Access V1 +W1 + X1]]&gt;=1),1,0)</f>
        <v>0</v>
      </c>
      <c r="AB6246" s="10" t="str">
        <f>Tableau1[[#This Row],[DOI]]</f>
        <v>doi: 10.1016/j.sbi.2017.01.005</v>
      </c>
      <c r="AC6246" s="13" t="str">
        <f>Tableau1[[#This Row],[Authors]]&amp;", "&amp;Tableau1[[#This Row],[Title]]&amp;" "&amp;Tableau1[[#This Row],[Journal]]&amp;". "&amp;Tableau1[[#This Row],[Year]]</f>
        <v>Blaum BS., The lectin self of complement factor H. Curr Opin Struct Biol. 2017</v>
      </c>
    </row>
    <row r="6247" spans="1:29" x14ac:dyDescent="0.3">
      <c r="A6247">
        <v>7159</v>
      </c>
      <c r="B6247" t="s">
        <v>10000</v>
      </c>
      <c r="C6247" t="s">
        <v>20202</v>
      </c>
      <c r="D6247" t="s">
        <v>30434</v>
      </c>
      <c r="E6247" t="s">
        <v>2617</v>
      </c>
      <c r="F6247" s="10"/>
      <c r="G6247">
        <v>2017</v>
      </c>
      <c r="J6247">
        <v>0.56105176274211721</v>
      </c>
      <c r="L6247" t="s">
        <v>41515</v>
      </c>
      <c r="M6247">
        <v>28122126</v>
      </c>
      <c r="Q6247" s="10"/>
      <c r="R6247" s="11">
        <f t="shared" si="194"/>
        <v>0</v>
      </c>
      <c r="U6247" s="11">
        <f t="shared" si="195"/>
        <v>0</v>
      </c>
      <c r="Y6247" s="11">
        <f>IF(SUM(Tableau1[[#This Row],[Other access]:[Sci-hub access]])&gt;=1,1,0)</f>
        <v>0</v>
      </c>
      <c r="Z6247" s="12">
        <f>IF(OR(Tableau1[[#This Row],[Access R1 + S1+ T1 ]]&gt;=1,Tableau1[[#This Row],[Access V1 +W1 + X1]]&gt;=1),1,0)</f>
        <v>0</v>
      </c>
      <c r="AB6247" s="10" t="str">
        <f>Tableau1[[#This Row],[DOI]]</f>
        <v>doi: 10.1002/14651858.CD006539.pub4</v>
      </c>
      <c r="AC6247" s="13" t="str">
        <f>Tableau1[[#This Row],[Authors]]&amp;", "&amp;Tableau1[[#This Row],[Title]]&amp;" "&amp;Tableau1[[#This Row],[Journal]]&amp;". "&amp;Tableau1[[#This Row],[Year]]</f>
        <v>Sena DF, Lindsley K., Neuroprotection for treatment of glaucoma in adults. Cochrane Database Syst Rev. 2017</v>
      </c>
    </row>
    <row r="6248" spans="1:29" ht="28.8" x14ac:dyDescent="0.3">
      <c r="A6248">
        <v>4919</v>
      </c>
      <c r="B6248" t="s">
        <v>8017</v>
      </c>
      <c r="C6248" t="s">
        <v>18246</v>
      </c>
      <c r="D6248" t="s">
        <v>28447</v>
      </c>
      <c r="E6248" t="s">
        <v>33993</v>
      </c>
      <c r="F6248" s="10"/>
      <c r="G6248">
        <v>2017</v>
      </c>
      <c r="J6248">
        <v>0.56122694742474688</v>
      </c>
      <c r="L6248" t="s">
        <v>39328</v>
      </c>
      <c r="M6248">
        <v>28390992</v>
      </c>
      <c r="Q6248" s="10"/>
      <c r="R6248" s="11">
        <f t="shared" si="194"/>
        <v>0</v>
      </c>
      <c r="U6248" s="11">
        <f t="shared" si="195"/>
        <v>0</v>
      </c>
      <c r="Y6248" s="11">
        <f>IF(SUM(Tableau1[[#This Row],[Other access]:[Sci-hub access]])&gt;=1,1,0)</f>
        <v>0</v>
      </c>
      <c r="Z6248" s="12">
        <f>IF(OR(Tableau1[[#This Row],[Access R1 + S1+ T1 ]]&gt;=1,Tableau1[[#This Row],[Access V1 +W1 + X1]]&gt;=1),1,0)</f>
        <v>0</v>
      </c>
      <c r="AB6248" s="10" t="str">
        <f>Tableau1[[#This Row],[DOI]]</f>
        <v>doi: 10.1016/j.scr.2017.03.005</v>
      </c>
      <c r="AC6248" s="13" t="str">
        <f>Tableau1[[#This Row],[Authors]]&amp;", "&amp;Tableau1[[#This Row],[Title]]&amp;" "&amp;Tableau1[[#This Row],[Journal]]&amp;". "&amp;Tableau1[[#This Row],[Year]]</f>
        <v>Sharma TP, Wiley LA, Whitmore SS, Anfinson KR, Cranston CM, Oppedal DJ, Daggett HT, Mullins RF, Tucker BA, Stone EM., Patient-specific induced pluripotent stem cells to evaluate the pathophysiology of TRNT1-associated Retinitis pigmentosa. Stem Cell Res. 2017</v>
      </c>
    </row>
    <row r="6249" spans="1:29" ht="28.8" x14ac:dyDescent="0.3">
      <c r="A6249">
        <v>4596</v>
      </c>
      <c r="B6249" t="s">
        <v>7716</v>
      </c>
      <c r="C6249" t="s">
        <v>17951</v>
      </c>
      <c r="D6249" t="s">
        <v>28145</v>
      </c>
      <c r="E6249" t="s">
        <v>2589</v>
      </c>
      <c r="F6249" s="10"/>
      <c r="G6249">
        <v>2017</v>
      </c>
      <c r="J6249">
        <v>0.56126051139359079</v>
      </c>
      <c r="L6249" t="s">
        <v>39014</v>
      </c>
      <c r="M6249">
        <v>28427710</v>
      </c>
      <c r="Q6249" s="10"/>
      <c r="R6249" s="11">
        <f t="shared" si="194"/>
        <v>0</v>
      </c>
      <c r="U6249" s="11">
        <f t="shared" si="195"/>
        <v>0</v>
      </c>
      <c r="Y6249" s="11">
        <f>IF(SUM(Tableau1[[#This Row],[Other access]:[Sci-hub access]])&gt;=1,1,0)</f>
        <v>0</v>
      </c>
      <c r="Z6249" s="12">
        <f>IF(OR(Tableau1[[#This Row],[Access R1 + S1+ T1 ]]&gt;=1,Tableau1[[#This Row],[Access V1 +W1 + X1]]&gt;=1),1,0)</f>
        <v>0</v>
      </c>
      <c r="AB6249" s="10" t="str">
        <f>Tableau1[[#This Row],[DOI]]</f>
        <v>doi: 10.1016/j.msard.2017.02.015</v>
      </c>
      <c r="AC6249" s="13" t="str">
        <f>Tableau1[[#This Row],[Authors]]&amp;", "&amp;Tableau1[[#This Row],[Title]]&amp;" "&amp;Tableau1[[#This Row],[Journal]]&amp;". "&amp;Tableau1[[#This Row],[Year]]</f>
        <v>Aungsumart S, Apiwattanakul M., Clinical outcomes and predictive factors related to good outcomes in plasma exchange in severe attack of NMOSD and long extensive transverse myelitis: Case series and review of the literature. Mult Scler Relat Disord. 2017</v>
      </c>
    </row>
    <row r="6250" spans="1:29" x14ac:dyDescent="0.3">
      <c r="A6250">
        <v>1639</v>
      </c>
      <c r="B6250" t="s">
        <v>4891</v>
      </c>
      <c r="C6250" t="s">
        <v>15141</v>
      </c>
      <c r="D6250" t="s">
        <v>25312</v>
      </c>
      <c r="E6250" t="s">
        <v>2968</v>
      </c>
      <c r="F6250" s="10"/>
      <c r="G6250">
        <v>2017</v>
      </c>
      <c r="J6250">
        <v>0.56129057887766098</v>
      </c>
      <c r="L6250" t="s">
        <v>36118</v>
      </c>
      <c r="M6250">
        <v>28906008</v>
      </c>
      <c r="Q6250" s="10"/>
      <c r="R6250" s="11">
        <f t="shared" si="194"/>
        <v>0</v>
      </c>
      <c r="U6250" s="11">
        <f t="shared" si="195"/>
        <v>0</v>
      </c>
      <c r="Y6250" s="11">
        <f>IF(SUM(Tableau1[[#This Row],[Other access]:[Sci-hub access]])&gt;=1,1,0)</f>
        <v>0</v>
      </c>
      <c r="Z6250" s="12">
        <f>IF(OR(Tableau1[[#This Row],[Access R1 + S1+ T1 ]]&gt;=1,Tableau1[[#This Row],[Access V1 +W1 + X1]]&gt;=1),1,0)</f>
        <v>0</v>
      </c>
      <c r="AB6250" s="10" t="str">
        <f>Tableau1[[#This Row],[DOI]]</f>
        <v>doi: 10.1002/cbf.3292</v>
      </c>
      <c r="AC6250" s="13" t="str">
        <f>Tableau1[[#This Row],[Authors]]&amp;", "&amp;Tableau1[[#This Row],[Title]]&amp;" "&amp;Tableau1[[#This Row],[Journal]]&amp;". "&amp;Tableau1[[#This Row],[Year]]</f>
        <v>Ko JA, Sotani Y, Ibrahim DG, Kiuchi Y., Role of macrophage migration inhibitory factor (MIF) in the effects of oxidative stress on human retinal pigment epithelial cells. Cell Biochem Funct. 2017</v>
      </c>
    </row>
    <row r="6251" spans="1:29" x14ac:dyDescent="0.3">
      <c r="A6251">
        <v>8902</v>
      </c>
      <c r="B6251" t="s">
        <v>11526</v>
      </c>
      <c r="C6251" t="s">
        <v>21709</v>
      </c>
      <c r="D6251" t="s">
        <v>31966</v>
      </c>
      <c r="E6251" t="s">
        <v>34443</v>
      </c>
      <c r="F6251" s="10"/>
      <c r="G6251">
        <v>2017</v>
      </c>
      <c r="J6251">
        <v>0.56175586366000219</v>
      </c>
      <c r="L6251" t="e">
        <v>#VALUE!</v>
      </c>
      <c r="M6251">
        <v>27814598</v>
      </c>
      <c r="Q6251" s="10"/>
      <c r="R6251" s="11">
        <f t="shared" si="194"/>
        <v>0</v>
      </c>
      <c r="U6251" s="11">
        <f t="shared" si="195"/>
        <v>0</v>
      </c>
      <c r="Y6251" s="11">
        <f>IF(SUM(Tableau1[[#This Row],[Other access]:[Sci-hub access]])&gt;=1,1,0)</f>
        <v>0</v>
      </c>
      <c r="Z6251" s="12">
        <f>IF(OR(Tableau1[[#This Row],[Access R1 + S1+ T1 ]]&gt;=1,Tableau1[[#This Row],[Access V1 +W1 + X1]]&gt;=1),1,0)</f>
        <v>0</v>
      </c>
      <c r="AB6251" s="10" t="e">
        <f>Tableau1[[#This Row],[DOI]]</f>
        <v>#VALUE!</v>
      </c>
      <c r="AC6251" s="13" t="str">
        <f>Tableau1[[#This Row],[Authors]]&amp;", "&amp;Tableau1[[#This Row],[Title]]&amp;" "&amp;Tableau1[[#This Row],[Journal]]&amp;". "&amp;Tableau1[[#This Row],[Year]]</f>
        <v>Biscetti L, Luchetti E, Vergaro A, Menduno P, Cagini C, Parnetti L., Associations of Alzheimer's disease with macular degeneration. Front Biosci (Elite Ed). 2017</v>
      </c>
    </row>
    <row r="6252" spans="1:29" x14ac:dyDescent="0.3">
      <c r="A6252">
        <v>5394</v>
      </c>
      <c r="B6252" t="s">
        <v>8446</v>
      </c>
      <c r="C6252" t="s">
        <v>18669</v>
      </c>
      <c r="D6252" t="s">
        <v>28876</v>
      </c>
      <c r="E6252" t="s">
        <v>2536</v>
      </c>
      <c r="F6252" s="10"/>
      <c r="G6252">
        <v>2018</v>
      </c>
      <c r="J6252">
        <v>0.56179265870935047</v>
      </c>
      <c r="L6252" t="s">
        <v>39789</v>
      </c>
      <c r="M6252">
        <v>28339670</v>
      </c>
      <c r="Q6252" s="10"/>
      <c r="R6252" s="11">
        <f t="shared" si="194"/>
        <v>0</v>
      </c>
      <c r="U6252" s="11">
        <f t="shared" si="195"/>
        <v>0</v>
      </c>
      <c r="Y6252" s="11">
        <f>IF(SUM(Tableau1[[#This Row],[Other access]:[Sci-hub access]])&gt;=1,1,0)</f>
        <v>0</v>
      </c>
      <c r="Z6252" s="12">
        <f>IF(OR(Tableau1[[#This Row],[Access R1 + S1+ T1 ]]&gt;=1,Tableau1[[#This Row],[Access V1 +W1 + X1]]&gt;=1),1,0)</f>
        <v>0</v>
      </c>
      <c r="AB6252" s="10" t="str">
        <f>Tableau1[[#This Row],[DOI]]</f>
        <v>doi: 10.1093/rheumatology/kew486</v>
      </c>
      <c r="AC6252" s="13" t="str">
        <f>Tableau1[[#This Row],[Authors]]&amp;", "&amp;Tableau1[[#This Row],[Title]]&amp;" "&amp;Tableau1[[#This Row],[Journal]]&amp;". "&amp;Tableau1[[#This Row],[Year]]</f>
        <v>Maldini C, Druce K, Basu N, LaValley MP, Mahr A., Exploring the variability in Behçet's disease prevalence: a meta-analytical approach. Rheumatology (Oxford). 2018</v>
      </c>
    </row>
    <row r="6253" spans="1:29" x14ac:dyDescent="0.3">
      <c r="A6253">
        <v>8518</v>
      </c>
      <c r="B6253" t="s">
        <v>11189</v>
      </c>
      <c r="C6253" t="s">
        <v>21373</v>
      </c>
      <c r="D6253" t="s">
        <v>31628</v>
      </c>
      <c r="E6253" t="s">
        <v>2745</v>
      </c>
      <c r="F6253" s="10"/>
      <c r="G6253">
        <v>2017</v>
      </c>
      <c r="J6253">
        <v>0.5618263281769017</v>
      </c>
      <c r="L6253" t="s">
        <v>42854</v>
      </c>
      <c r="M6253">
        <v>27899021</v>
      </c>
      <c r="Q6253" s="10"/>
      <c r="R6253" s="11">
        <f t="shared" si="194"/>
        <v>0</v>
      </c>
      <c r="U6253" s="11">
        <f t="shared" si="195"/>
        <v>0</v>
      </c>
      <c r="Y6253" s="11">
        <f>IF(SUM(Tableau1[[#This Row],[Other access]:[Sci-hub access]])&gt;=1,1,0)</f>
        <v>0</v>
      </c>
      <c r="Z6253" s="12">
        <f>IF(OR(Tableau1[[#This Row],[Access R1 + S1+ T1 ]]&gt;=1,Tableau1[[#This Row],[Access V1 +W1 + X1]]&gt;=1),1,0)</f>
        <v>0</v>
      </c>
      <c r="AB6253" s="10" t="str">
        <f>Tableau1[[#This Row],[DOI]]</f>
        <v>doi: 10.1016/j.joms.2016.10.036</v>
      </c>
      <c r="AC6253" s="13" t="str">
        <f>Tableau1[[#This Row],[Authors]]&amp;", "&amp;Tableau1[[#This Row],[Title]]&amp;" "&amp;Tableau1[[#This Row],[Journal]]&amp;". "&amp;Tableau1[[#This Row],[Year]]</f>
        <v>Ramphul A, Hoffman G., Does Preoperative Diplopia Determine the Incidence of Postoperative Diplopia After Repair of Orbital Floor Fracture? An Institutional Review. J Oral Maxillofac Surg. 2017</v>
      </c>
    </row>
    <row r="6254" spans="1:29" x14ac:dyDescent="0.3">
      <c r="A6254">
        <v>6851</v>
      </c>
      <c r="B6254" t="s">
        <v>9727</v>
      </c>
      <c r="C6254" t="s">
        <v>19931</v>
      </c>
      <c r="D6254" t="s">
        <v>30161</v>
      </c>
      <c r="E6254" t="s">
        <v>34345</v>
      </c>
      <c r="F6254" s="10"/>
      <c r="G6254">
        <v>2017</v>
      </c>
      <c r="J6254">
        <v>0.56207833470894131</v>
      </c>
      <c r="L6254" t="s">
        <v>41210</v>
      </c>
      <c r="M6254">
        <v>28155848</v>
      </c>
      <c r="Q6254" s="10"/>
      <c r="R6254" s="11">
        <f t="shared" si="194"/>
        <v>0</v>
      </c>
      <c r="U6254" s="11">
        <f t="shared" si="195"/>
        <v>0</v>
      </c>
      <c r="Y6254" s="11">
        <f>IF(SUM(Tableau1[[#This Row],[Other access]:[Sci-hub access]])&gt;=1,1,0)</f>
        <v>0</v>
      </c>
      <c r="Z6254" s="12">
        <f>IF(OR(Tableau1[[#This Row],[Access R1 + S1+ T1 ]]&gt;=1,Tableau1[[#This Row],[Access V1 +W1 + X1]]&gt;=1),1,0)</f>
        <v>0</v>
      </c>
      <c r="AB6254" s="10" t="str">
        <f>Tableau1[[#This Row],[DOI]]</f>
        <v>doi: 10.1088/1741-2552/14/2/026004</v>
      </c>
      <c r="AC6254" s="13" t="str">
        <f>Tableau1[[#This Row],[Authors]]&amp;", "&amp;Tableau1[[#This Row],[Title]]&amp;" "&amp;Tableau1[[#This Row],[Journal]]&amp;". "&amp;Tableau1[[#This Row],[Year]]</f>
        <v>Jalligampala A, Sekhar S, Zrenner E, Rathbun DL., Optimal voltage stimulation parameters for network-mediated responses in wild type and rd10 mouse retinal ganglion cells. J Neural Eng. 2017</v>
      </c>
    </row>
    <row r="6255" spans="1:29" x14ac:dyDescent="0.3">
      <c r="A6255">
        <v>5175</v>
      </c>
      <c r="B6255" t="s">
        <v>545</v>
      </c>
      <c r="C6255" t="s">
        <v>546</v>
      </c>
      <c r="D6255" t="s">
        <v>547</v>
      </c>
      <c r="E6255" t="s">
        <v>2690</v>
      </c>
      <c r="F6255" s="10"/>
      <c r="G6255">
        <v>2017</v>
      </c>
      <c r="J6255">
        <v>0.56208234618197606</v>
      </c>
      <c r="L6255" t="s">
        <v>39579</v>
      </c>
      <c r="M6255">
        <v>28365905</v>
      </c>
      <c r="Q6255" s="10"/>
      <c r="R6255" s="11">
        <f t="shared" si="194"/>
        <v>0</v>
      </c>
      <c r="U6255" s="11">
        <f t="shared" si="195"/>
        <v>0</v>
      </c>
      <c r="Y6255" s="11">
        <f>IF(SUM(Tableau1[[#This Row],[Other access]:[Sci-hub access]])&gt;=1,1,0)</f>
        <v>0</v>
      </c>
      <c r="Z6255" s="12">
        <f>IF(OR(Tableau1[[#This Row],[Access R1 + S1+ T1 ]]&gt;=1,Tableau1[[#This Row],[Access V1 +W1 + X1]]&gt;=1),1,0)</f>
        <v>0</v>
      </c>
      <c r="AB6255" s="10" t="str">
        <f>Tableau1[[#This Row],[DOI]]</f>
        <v>doi: 10.1007/s40266-017-0458-6</v>
      </c>
      <c r="AC6255" s="13" t="str">
        <f>Tableau1[[#This Row],[Authors]]&amp;", "&amp;Tableau1[[#This Row],[Title]]&amp;" "&amp;Tableau1[[#This Row],[Journal]]&amp;". "&amp;Tableau1[[#This Row],[Year]]</f>
        <v>Hoy SM., Aflibercept: A Review in Macular Oedema Secondary to Branch Retinal Vein Occlusion. Drugs Aging. 2017</v>
      </c>
    </row>
    <row r="6256" spans="1:29" x14ac:dyDescent="0.3">
      <c r="A6256">
        <v>10826</v>
      </c>
      <c r="B6256" t="s">
        <v>13277</v>
      </c>
      <c r="C6256" t="s">
        <v>23439</v>
      </c>
      <c r="D6256" t="s">
        <v>33731</v>
      </c>
      <c r="E6256" t="s">
        <v>2457</v>
      </c>
      <c r="F6256" s="10"/>
      <c r="G6256">
        <v>2017</v>
      </c>
      <c r="J6256">
        <v>0.56215573291476428</v>
      </c>
      <c r="L6256" t="s">
        <v>45072</v>
      </c>
      <c r="M6256">
        <v>26982208</v>
      </c>
      <c r="Q6256" s="10"/>
      <c r="R6256" s="11">
        <f t="shared" si="194"/>
        <v>0</v>
      </c>
      <c r="U6256" s="11">
        <f t="shared" si="195"/>
        <v>0</v>
      </c>
      <c r="Y6256" s="11">
        <f>IF(SUM(Tableau1[[#This Row],[Other access]:[Sci-hub access]])&gt;=1,1,0)</f>
        <v>0</v>
      </c>
      <c r="Z6256" s="12">
        <f>IF(OR(Tableau1[[#This Row],[Access R1 + S1+ T1 ]]&gt;=1,Tableau1[[#This Row],[Access V1 +W1 + X1]]&gt;=1),1,0)</f>
        <v>0</v>
      </c>
      <c r="AB6256" s="10" t="str">
        <f>Tableau1[[#This Row],[DOI]]</f>
        <v>doi: 10.1097/ICB.0000000000000293</v>
      </c>
      <c r="AC6256" s="13" t="str">
        <f>Tableau1[[#This Row],[Authors]]&amp;", "&amp;Tableau1[[#This Row],[Title]]&amp;" "&amp;Tableau1[[#This Row],[Journal]]&amp;". "&amp;Tableau1[[#This Row],[Year]]</f>
        <v>Ozdek S, Ozdemir HB., A NEW TECHNIQUE WITH AUTOLOGOUS FIBRIN FOR THE TREATMENT OF PERSISTENT OPTIC PIT MACULOPATHY. Retin Cases Brief Rep. 2017</v>
      </c>
    </row>
    <row r="6257" spans="1:29" x14ac:dyDescent="0.3">
      <c r="A6257">
        <v>10005</v>
      </c>
      <c r="B6257" t="s">
        <v>12527</v>
      </c>
      <c r="C6257" t="s">
        <v>22696</v>
      </c>
      <c r="D6257" t="s">
        <v>32975</v>
      </c>
      <c r="E6257" t="s">
        <v>2447</v>
      </c>
      <c r="F6257" s="10"/>
      <c r="G6257">
        <v>2017</v>
      </c>
      <c r="J6257">
        <v>0.56221990105993169</v>
      </c>
      <c r="L6257" t="s">
        <v>44262</v>
      </c>
      <c r="M6257">
        <v>27500427</v>
      </c>
      <c r="Q6257" s="10"/>
      <c r="R6257" s="11">
        <f t="shared" si="194"/>
        <v>0</v>
      </c>
      <c r="U6257" s="11">
        <f t="shared" si="195"/>
        <v>0</v>
      </c>
      <c r="Y6257" s="11">
        <f>IF(SUM(Tableau1[[#This Row],[Other access]:[Sci-hub access]])&gt;=1,1,0)</f>
        <v>0</v>
      </c>
      <c r="Z6257" s="12">
        <f>IF(OR(Tableau1[[#This Row],[Access R1 + S1+ T1 ]]&gt;=1,Tableau1[[#This Row],[Access V1 +W1 + X1]]&gt;=1),1,0)</f>
        <v>0</v>
      </c>
      <c r="AB6257" s="10" t="str">
        <f>Tableau1[[#This Row],[DOI]]</f>
        <v>doi: 10.1097/IOP.0000000000000764</v>
      </c>
      <c r="AC6257" s="13" t="str">
        <f>Tableau1[[#This Row],[Authors]]&amp;", "&amp;Tableau1[[#This Row],[Title]]&amp;" "&amp;Tableau1[[#This Row],[Journal]]&amp;". "&amp;Tableau1[[#This Row],[Year]]</f>
        <v>Ahn ES, Dailey RA, Radmall B., The Effectiveness and Long-Term Outcome of Conjunctivodacryocystorhinostomy With Frosted Jones Tubes. Ophthal Plast Reconstr Surg. 2017</v>
      </c>
    </row>
    <row r="6258" spans="1:29" x14ac:dyDescent="0.3">
      <c r="A6258">
        <v>10004</v>
      </c>
      <c r="B6258" t="s">
        <v>12526</v>
      </c>
      <c r="C6258" t="s">
        <v>22695</v>
      </c>
      <c r="D6258" t="s">
        <v>32974</v>
      </c>
      <c r="E6258" t="s">
        <v>3244</v>
      </c>
      <c r="F6258" s="10"/>
      <c r="G6258">
        <v>2017</v>
      </c>
      <c r="J6258">
        <v>0.56231046623691772</v>
      </c>
      <c r="L6258" t="s">
        <v>44261</v>
      </c>
      <c r="M6258">
        <v>27503253</v>
      </c>
      <c r="Q6258" s="10"/>
      <c r="R6258" s="11">
        <f t="shared" si="194"/>
        <v>0</v>
      </c>
      <c r="U6258" s="11">
        <f t="shared" si="195"/>
        <v>0</v>
      </c>
      <c r="Y6258" s="11">
        <f>IF(SUM(Tableau1[[#This Row],[Other access]:[Sci-hub access]])&gt;=1,1,0)</f>
        <v>0</v>
      </c>
      <c r="Z6258" s="12">
        <f>IF(OR(Tableau1[[#This Row],[Access R1 + S1+ T1 ]]&gt;=1,Tableau1[[#This Row],[Access V1 +W1 + X1]]&gt;=1),1,0)</f>
        <v>0</v>
      </c>
      <c r="AB6258" s="10" t="str">
        <f>Tableau1[[#This Row],[DOI]]</f>
        <v>doi: 10.1111/jdv.13897</v>
      </c>
      <c r="AC6258" s="13" t="str">
        <f>Tableau1[[#This Row],[Authors]]&amp;", "&amp;Tableau1[[#This Row],[Title]]&amp;" "&amp;Tableau1[[#This Row],[Journal]]&amp;". "&amp;Tableau1[[#This Row],[Year]]</f>
        <v>Şenel E, Demir E, Alkan RM., Bibliometric analysis on global Behçet disease publications during 1980-2014: is there a Silk Road in the literature? J Eur Acad Dermatol Venereol. 2017</v>
      </c>
    </row>
    <row r="6259" spans="1:29" x14ac:dyDescent="0.3">
      <c r="A6259">
        <v>1272</v>
      </c>
      <c r="B6259" t="s">
        <v>4533</v>
      </c>
      <c r="C6259" t="s">
        <v>14785</v>
      </c>
      <c r="D6259" t="s">
        <v>24954</v>
      </c>
      <c r="E6259" t="s">
        <v>2438</v>
      </c>
      <c r="F6259" s="10"/>
      <c r="G6259">
        <v>2018</v>
      </c>
      <c r="J6259">
        <v>0.562324621157263</v>
      </c>
      <c r="L6259" t="s">
        <v>35758</v>
      </c>
      <c r="M6259">
        <v>28982955</v>
      </c>
      <c r="Q6259" s="10"/>
      <c r="R6259" s="11">
        <f t="shared" si="194"/>
        <v>0</v>
      </c>
      <c r="U6259" s="11">
        <f t="shared" si="195"/>
        <v>0</v>
      </c>
      <c r="Y6259" s="11">
        <f>IF(SUM(Tableau1[[#This Row],[Other access]:[Sci-hub access]])&gt;=1,1,0)</f>
        <v>0</v>
      </c>
      <c r="Z6259" s="12">
        <f>IF(OR(Tableau1[[#This Row],[Access R1 + S1+ T1 ]]&gt;=1,Tableau1[[#This Row],[Access V1 +W1 + X1]]&gt;=1),1,0)</f>
        <v>0</v>
      </c>
      <c r="AB6259" s="10" t="str">
        <f>Tableau1[[#This Row],[DOI]]</f>
        <v>doi: 10.1136/bjophthalmol-2017-310958</v>
      </c>
      <c r="AC6259" s="13" t="str">
        <f>Tableau1[[#This Row],[Authors]]&amp;", "&amp;Tableau1[[#This Row],[Title]]&amp;" "&amp;Tableau1[[#This Row],[Journal]]&amp;". "&amp;Tableau1[[#This Row],[Year]]</f>
        <v>Rathi S, Jalali S, Musada GR, Patnaik S, Balakrishnan D, Hussain A, Kaur I., Mutation spectrum of NDP, FZD4 and TSPAN12 genes in Indian patients with retinopathy of prematurity. Br J Ophthalmol. 2018</v>
      </c>
    </row>
    <row r="6260" spans="1:29" x14ac:dyDescent="0.3">
      <c r="A6260">
        <v>1927</v>
      </c>
      <c r="B6260" t="s">
        <v>5169</v>
      </c>
      <c r="C6260" t="s">
        <v>15415</v>
      </c>
      <c r="D6260" t="s">
        <v>25591</v>
      </c>
      <c r="E6260" t="s">
        <v>2443</v>
      </c>
      <c r="F6260" s="10"/>
      <c r="G6260">
        <v>2017</v>
      </c>
      <c r="J6260">
        <v>0.56238885769240854</v>
      </c>
      <c r="L6260" t="s">
        <v>36398</v>
      </c>
      <c r="M6260">
        <v>28846772</v>
      </c>
      <c r="Q6260" s="10"/>
      <c r="R6260" s="11">
        <f t="shared" si="194"/>
        <v>0</v>
      </c>
      <c r="U6260" s="11">
        <f t="shared" si="195"/>
        <v>0</v>
      </c>
      <c r="Y6260" s="11">
        <f>IF(SUM(Tableau1[[#This Row],[Other access]:[Sci-hub access]])&gt;=1,1,0)</f>
        <v>0</v>
      </c>
      <c r="Z6260" s="12">
        <f>IF(OR(Tableau1[[#This Row],[Access R1 + S1+ T1 ]]&gt;=1,Tableau1[[#This Row],[Access V1 +W1 + X1]]&gt;=1),1,0)</f>
        <v>0</v>
      </c>
      <c r="AB6260" s="10" t="str">
        <f>Tableau1[[#This Row],[DOI]]</f>
        <v>doi: 10.1167/iovs.17-21743</v>
      </c>
      <c r="AC6260" s="13" t="str">
        <f>Tableau1[[#This Row],[Authors]]&amp;", "&amp;Tableau1[[#This Row],[Title]]&amp;" "&amp;Tableau1[[#This Row],[Journal]]&amp;". "&amp;Tableau1[[#This Row],[Year]]</f>
        <v>Baumann B, Sterling J, Song Y, Song D, Fruttiger M, Gillies M, Shen W, Dunaief JL., Conditional Müller Cell Ablation Leads to Retinal Iron Accumulation. Invest Ophthalmol Vis Sci. 2017</v>
      </c>
    </row>
    <row r="6261" spans="1:29" x14ac:dyDescent="0.3">
      <c r="A6261">
        <v>4726</v>
      </c>
      <c r="B6261" t="s">
        <v>7837</v>
      </c>
      <c r="C6261" t="s">
        <v>18069</v>
      </c>
      <c r="D6261" t="s">
        <v>28267</v>
      </c>
      <c r="E6261" t="s">
        <v>34031</v>
      </c>
      <c r="F6261" s="10"/>
      <c r="G6261">
        <v>2017</v>
      </c>
      <c r="J6261">
        <v>0.56260988483777707</v>
      </c>
      <c r="L6261" t="s">
        <v>39142</v>
      </c>
      <c r="M6261">
        <v>28414561</v>
      </c>
      <c r="Q6261" s="10"/>
      <c r="R6261" s="11">
        <f t="shared" si="194"/>
        <v>0</v>
      </c>
      <c r="U6261" s="11">
        <f t="shared" si="195"/>
        <v>0</v>
      </c>
      <c r="Y6261" s="11">
        <f>IF(SUM(Tableau1[[#This Row],[Other access]:[Sci-hub access]])&gt;=1,1,0)</f>
        <v>0</v>
      </c>
      <c r="Z6261" s="12">
        <f>IF(OR(Tableau1[[#This Row],[Access R1 + S1+ T1 ]]&gt;=1,Tableau1[[#This Row],[Access V1 +W1 + X1]]&gt;=1),1,0)</f>
        <v>0</v>
      </c>
      <c r="AB6261" s="10" t="str">
        <f>Tableau1[[#This Row],[DOI]]</f>
        <v>doi: 10.1089/jop.2016.0097</v>
      </c>
      <c r="AC6261" s="13" t="str">
        <f>Tableau1[[#This Row],[Authors]]&amp;", "&amp;Tableau1[[#This Row],[Title]]&amp;" "&amp;Tableau1[[#This Row],[Journal]]&amp;". "&amp;Tableau1[[#This Row],[Year]]</f>
        <v>Oray M, Onal S, Uludag G, Akbay AK, Tugal-Tutkun I., Interferon Alpha for the Treatment of Cystoid Macular Edema Associated with Presumed Ocular Tuberculosis. J Ocul Pharmacol Ther. 2017</v>
      </c>
    </row>
    <row r="6262" spans="1:29" x14ac:dyDescent="0.3">
      <c r="A6262">
        <v>9451</v>
      </c>
      <c r="B6262" t="s">
        <v>12019</v>
      </c>
      <c r="C6262" t="s">
        <v>22195</v>
      </c>
      <c r="D6262" t="s">
        <v>32465</v>
      </c>
      <c r="E6262" t="s">
        <v>34016</v>
      </c>
      <c r="F6262" s="10"/>
      <c r="G6262">
        <v>2017</v>
      </c>
      <c r="J6262">
        <v>0.56264763003146789</v>
      </c>
      <c r="L6262" t="s">
        <v>43737</v>
      </c>
      <c r="M6262">
        <v>27684406</v>
      </c>
      <c r="Q6262" s="10"/>
      <c r="R6262" s="11">
        <f t="shared" si="194"/>
        <v>0</v>
      </c>
      <c r="U6262" s="11">
        <f t="shared" si="195"/>
        <v>0</v>
      </c>
      <c r="Y6262" s="11">
        <f>IF(SUM(Tableau1[[#This Row],[Other access]:[Sci-hub access]])&gt;=1,1,0)</f>
        <v>0</v>
      </c>
      <c r="Z6262" s="12">
        <f>IF(OR(Tableau1[[#This Row],[Access R1 + S1+ T1 ]]&gt;=1,Tableau1[[#This Row],[Access V1 +W1 + X1]]&gt;=1),1,0)</f>
        <v>0</v>
      </c>
      <c r="AB6262" s="10" t="str">
        <f>Tableau1[[#This Row],[DOI]]</f>
        <v>doi: 10.1002/hbm.23414</v>
      </c>
      <c r="AC6262" s="13" t="str">
        <f>Tableau1[[#This Row],[Authors]]&amp;", "&amp;Tableau1[[#This Row],[Title]]&amp;" "&amp;Tableau1[[#This Row],[Journal]]&amp;". "&amp;Tableau1[[#This Row],[Year]]</f>
        <v>Welton T, Ather S, Proudlock FA, Gottlob I, Dineen RA., Altered whole-brain connectivity in albinism. Hum Brain Mapp. 2017</v>
      </c>
    </row>
    <row r="6263" spans="1:29" x14ac:dyDescent="0.3">
      <c r="A6263">
        <v>7291</v>
      </c>
      <c r="B6263" t="s">
        <v>10111</v>
      </c>
      <c r="C6263" t="s">
        <v>20313</v>
      </c>
      <c r="D6263" t="s">
        <v>30545</v>
      </c>
      <c r="E6263" t="s">
        <v>34028</v>
      </c>
      <c r="F6263" s="10"/>
      <c r="G6263">
        <v>2017</v>
      </c>
      <c r="J6263">
        <v>0.56267683161910009</v>
      </c>
      <c r="L6263" t="s">
        <v>41647</v>
      </c>
      <c r="M6263">
        <v>28108378</v>
      </c>
      <c r="Q6263" s="10"/>
      <c r="R6263" s="11">
        <f t="shared" si="194"/>
        <v>0</v>
      </c>
      <c r="U6263" s="11">
        <f t="shared" si="195"/>
        <v>0</v>
      </c>
      <c r="Y6263" s="11">
        <f>IF(SUM(Tableau1[[#This Row],[Other access]:[Sci-hub access]])&gt;=1,1,0)</f>
        <v>0</v>
      </c>
      <c r="Z6263" s="12">
        <f>IF(OR(Tableau1[[#This Row],[Access R1 + S1+ T1 ]]&gt;=1,Tableau1[[#This Row],[Access V1 +W1 + X1]]&gt;=1),1,0)</f>
        <v>0</v>
      </c>
      <c r="AB6263" s="10" t="str">
        <f>Tableau1[[#This Row],[DOI]]</f>
        <v>doi: 10.1016/j.actbio.2016.12.054</v>
      </c>
      <c r="AC6263" s="13" t="str">
        <f>Tableau1[[#This Row],[Authors]]&amp;", "&amp;Tableau1[[#This Row],[Title]]&amp;" "&amp;Tableau1[[#This Row],[Journal]]&amp;". "&amp;Tableau1[[#This Row],[Year]]</f>
        <v>Midgett DE, Pease ME, Jefferys JL, Patel M, Franck C, Quigley HA, Nguyen TD., The pressure-induced deformation response of the human lamina cribrosa: Analysis of regional variations. Acta Biomater. 2017</v>
      </c>
    </row>
    <row r="6264" spans="1:29" x14ac:dyDescent="0.3">
      <c r="A6264">
        <v>10840</v>
      </c>
      <c r="B6264" t="s">
        <v>13289</v>
      </c>
      <c r="C6264" t="s">
        <v>23451</v>
      </c>
      <c r="D6264" t="s">
        <v>33743</v>
      </c>
      <c r="E6264" t="s">
        <v>2457</v>
      </c>
      <c r="F6264" s="10"/>
      <c r="G6264">
        <v>2017</v>
      </c>
      <c r="J6264">
        <v>0.56271136955747325</v>
      </c>
      <c r="L6264" t="s">
        <v>45086</v>
      </c>
      <c r="M6264">
        <v>26967964</v>
      </c>
      <c r="Q6264" s="10"/>
      <c r="R6264" s="11">
        <f t="shared" si="194"/>
        <v>0</v>
      </c>
      <c r="U6264" s="11">
        <f t="shared" si="195"/>
        <v>0</v>
      </c>
      <c r="Y6264" s="11">
        <f>IF(SUM(Tableau1[[#This Row],[Other access]:[Sci-hub access]])&gt;=1,1,0)</f>
        <v>0</v>
      </c>
      <c r="Z6264" s="12">
        <f>IF(OR(Tableau1[[#This Row],[Access R1 + S1+ T1 ]]&gt;=1,Tableau1[[#This Row],[Access V1 +W1 + X1]]&gt;=1),1,0)</f>
        <v>0</v>
      </c>
      <c r="AB6264" s="10" t="str">
        <f>Tableau1[[#This Row],[DOI]]</f>
        <v>doi: 10.1097/ICB.0000000000000294</v>
      </c>
      <c r="AC6264" s="13" t="str">
        <f>Tableau1[[#This Row],[Authors]]&amp;", "&amp;Tableau1[[#This Row],[Title]]&amp;" "&amp;Tableau1[[#This Row],[Journal]]&amp;". "&amp;Tableau1[[#This Row],[Year]]</f>
        <v>Wise J, Toygar O, Corrêa ZM, Miller DM, Sisk RA., SUBRETINAL CANNULATION AS A COMPLICATION OF SUTURE TRABECULOTOMY SURGERY IN A PEDIATRIC PATIENT. Retin Cases Brief Rep. 2017</v>
      </c>
    </row>
    <row r="6265" spans="1:29" ht="28.8" x14ac:dyDescent="0.3">
      <c r="A6265">
        <v>2119</v>
      </c>
      <c r="B6265" t="s">
        <v>5354</v>
      </c>
      <c r="C6265" t="s">
        <v>15599</v>
      </c>
      <c r="D6265" t="s">
        <v>25776</v>
      </c>
      <c r="E6265" t="s">
        <v>2740</v>
      </c>
      <c r="F6265" s="10"/>
      <c r="G6265">
        <v>2017</v>
      </c>
      <c r="J6265">
        <v>0.56278986265767372</v>
      </c>
      <c r="L6265" t="s">
        <v>36590</v>
      </c>
      <c r="M6265">
        <v>28815891</v>
      </c>
      <c r="Q6265" s="10"/>
      <c r="R6265" s="11">
        <f t="shared" si="194"/>
        <v>0</v>
      </c>
      <c r="U6265" s="11">
        <f t="shared" si="195"/>
        <v>0</v>
      </c>
      <c r="Y6265" s="11">
        <f>IF(SUM(Tableau1[[#This Row],[Other access]:[Sci-hub access]])&gt;=1,1,0)</f>
        <v>0</v>
      </c>
      <c r="Z6265" s="12">
        <f>IF(OR(Tableau1[[#This Row],[Access R1 + S1+ T1 ]]&gt;=1,Tableau1[[#This Row],[Access V1 +W1 + X1]]&gt;=1),1,0)</f>
        <v>0</v>
      </c>
      <c r="AB6265" s="10" t="str">
        <f>Tableau1[[#This Row],[DOI]]</f>
        <v>doi: 10.1002/ajmg.a.38393</v>
      </c>
      <c r="AC6265" s="13" t="str">
        <f>Tableau1[[#This Row],[Authors]]&amp;", "&amp;Tableau1[[#This Row],[Title]]&amp;" "&amp;Tableau1[[#This Row],[Journal]]&amp;". "&amp;Tableau1[[#This Row],[Year]]</f>
        <v>Nabhan MM, ElKhateeb N, Braun DA, Eun S, Saleem SN, YungGee H, Hildebrandt F, Soliman NA., Cystic kidneys in fetal Walker-Warburg syndrome with POMT2 mutation: Intrafamilial phenotypic variability in four siblings and review of literature. Am J Med Genet A. 2017</v>
      </c>
    </row>
    <row r="6266" spans="1:29" x14ac:dyDescent="0.3">
      <c r="A6266">
        <v>8497</v>
      </c>
      <c r="B6266" t="s">
        <v>11171</v>
      </c>
      <c r="C6266" t="s">
        <v>5</v>
      </c>
      <c r="D6266" t="s">
        <v>31610</v>
      </c>
      <c r="E6266" t="s">
        <v>2502</v>
      </c>
      <c r="F6266" s="10"/>
      <c r="G6266">
        <v>2017</v>
      </c>
      <c r="J6266">
        <v>0.56284763000724758</v>
      </c>
      <c r="L6266" t="e">
        <v>#VALUE!</v>
      </c>
      <c r="M6266">
        <v>27902987</v>
      </c>
      <c r="Q6266" s="10"/>
      <c r="R6266" s="11">
        <f t="shared" si="194"/>
        <v>0</v>
      </c>
      <c r="U6266" s="11">
        <f t="shared" si="195"/>
        <v>0</v>
      </c>
      <c r="Y6266" s="11">
        <f>IF(SUM(Tableau1[[#This Row],[Other access]:[Sci-hub access]])&gt;=1,1,0)</f>
        <v>0</v>
      </c>
      <c r="Z6266" s="12">
        <f>IF(OR(Tableau1[[#This Row],[Access R1 + S1+ T1 ]]&gt;=1,Tableau1[[#This Row],[Access V1 +W1 + X1]]&gt;=1),1,0)</f>
        <v>0</v>
      </c>
      <c r="AB6266" s="10" t="e">
        <f>Tableau1[[#This Row],[DOI]]</f>
        <v>#VALUE!</v>
      </c>
      <c r="AC6266" s="13" t="str">
        <f>Tableau1[[#This Row],[Authors]]&amp;", "&amp;Tableau1[[#This Row],[Title]]&amp;" "&amp;Tableau1[[#This Row],[Journal]]&amp;". "&amp;Tableau1[[#This Row],[Year]]</f>
        <v>[No authors listed], SIRCOVA-OFTARED Joined Congress Abstracts. Valencia (Spain), June 30-July 2, 2016: Abstracts. Ophthalmic Res. 2017</v>
      </c>
    </row>
    <row r="6267" spans="1:29" x14ac:dyDescent="0.3">
      <c r="A6267">
        <v>2857</v>
      </c>
      <c r="B6267" t="s">
        <v>6058</v>
      </c>
      <c r="C6267" t="s">
        <v>16304</v>
      </c>
      <c r="D6267" t="s">
        <v>26482</v>
      </c>
      <c r="E6267" t="s">
        <v>2443</v>
      </c>
      <c r="F6267" s="10"/>
      <c r="G6267">
        <v>2017</v>
      </c>
      <c r="J6267">
        <v>0.56292969461884201</v>
      </c>
      <c r="L6267" t="s">
        <v>37316</v>
      </c>
      <c r="M6267">
        <v>28672398</v>
      </c>
      <c r="Q6267" s="10"/>
      <c r="R6267" s="11">
        <f t="shared" si="194"/>
        <v>0</v>
      </c>
      <c r="U6267" s="11">
        <f t="shared" si="195"/>
        <v>0</v>
      </c>
      <c r="Y6267" s="11">
        <f>IF(SUM(Tableau1[[#This Row],[Other access]:[Sci-hub access]])&gt;=1,1,0)</f>
        <v>0</v>
      </c>
      <c r="Z6267" s="12">
        <f>IF(OR(Tableau1[[#This Row],[Access R1 + S1+ T1 ]]&gt;=1,Tableau1[[#This Row],[Access V1 +W1 + X1]]&gt;=1),1,0)</f>
        <v>0</v>
      </c>
      <c r="AB6267" s="10" t="str">
        <f>Tableau1[[#This Row],[DOI]]</f>
        <v>doi: 10.1167/iovs.17-21589</v>
      </c>
      <c r="AC6267" s="13" t="str">
        <f>Tableau1[[#This Row],[Authors]]&amp;", "&amp;Tableau1[[#This Row],[Title]]&amp;" "&amp;Tableau1[[#This Row],[Journal]]&amp;". "&amp;Tableau1[[#This Row],[Year]]</f>
        <v>Schilling T, Ohlendorf A, Varnas SR, Wahl S., Peripheral Design of Progressive Addition Lenses and the Lag of Accommodation in Myopes. Invest Ophthalmol Vis Sci. 2017</v>
      </c>
    </row>
    <row r="6268" spans="1:29" x14ac:dyDescent="0.3">
      <c r="A6268">
        <v>4571</v>
      </c>
      <c r="B6268" t="s">
        <v>7692</v>
      </c>
      <c r="C6268" t="s">
        <v>17927</v>
      </c>
      <c r="D6268" t="s">
        <v>28121</v>
      </c>
      <c r="E6268" t="s">
        <v>2443</v>
      </c>
      <c r="F6268" s="10"/>
      <c r="G6268">
        <v>2017</v>
      </c>
      <c r="J6268">
        <v>0.56298264443485058</v>
      </c>
      <c r="L6268" t="s">
        <v>38989</v>
      </c>
      <c r="M6268">
        <v>28431433</v>
      </c>
      <c r="Q6268" s="10"/>
      <c r="R6268" s="11">
        <f t="shared" si="194"/>
        <v>0</v>
      </c>
      <c r="U6268" s="11">
        <f t="shared" si="195"/>
        <v>0</v>
      </c>
      <c r="Y6268" s="11">
        <f>IF(SUM(Tableau1[[#This Row],[Other access]:[Sci-hub access]])&gt;=1,1,0)</f>
        <v>0</v>
      </c>
      <c r="Z6268" s="12">
        <f>IF(OR(Tableau1[[#This Row],[Access R1 + S1+ T1 ]]&gt;=1,Tableau1[[#This Row],[Access V1 +W1 + X1]]&gt;=1),1,0)</f>
        <v>0</v>
      </c>
      <c r="AB6268" s="10" t="str">
        <f>Tableau1[[#This Row],[DOI]]</f>
        <v>doi: 10.1167/iovs.16-20308</v>
      </c>
      <c r="AC6268" s="13" t="str">
        <f>Tableau1[[#This Row],[Authors]]&amp;", "&amp;Tableau1[[#This Row],[Title]]&amp;" "&amp;Tableau1[[#This Row],[Journal]]&amp;". "&amp;Tableau1[[#This Row],[Year]]</f>
        <v>Sun MH, Shariati MA, Liao YJ., Experimental Anterior Ischemic Optic Neuropathy in Diabetic Mice Exhibited Severe Retinal Swelling Associated With VEGF Elevation. Invest Ophthalmol Vis Sci. 2017</v>
      </c>
    </row>
    <row r="6269" spans="1:29" x14ac:dyDescent="0.3">
      <c r="A6269">
        <v>8699</v>
      </c>
      <c r="B6269" t="s">
        <v>11347</v>
      </c>
      <c r="C6269" t="s">
        <v>21532</v>
      </c>
      <c r="D6269" t="s">
        <v>31787</v>
      </c>
      <c r="E6269" t="s">
        <v>2447</v>
      </c>
      <c r="F6269" s="10"/>
      <c r="G6269">
        <v>2017</v>
      </c>
      <c r="J6269">
        <v>0.56299613997963383</v>
      </c>
      <c r="L6269" t="s">
        <v>43035</v>
      </c>
      <c r="M6269">
        <v>27861401</v>
      </c>
      <c r="Q6269" s="10"/>
      <c r="R6269" s="11">
        <f t="shared" si="194"/>
        <v>0</v>
      </c>
      <c r="U6269" s="11">
        <f t="shared" si="195"/>
        <v>0</v>
      </c>
      <c r="Y6269" s="11">
        <f>IF(SUM(Tableau1[[#This Row],[Other access]:[Sci-hub access]])&gt;=1,1,0)</f>
        <v>0</v>
      </c>
      <c r="Z6269" s="12">
        <f>IF(OR(Tableau1[[#This Row],[Access R1 + S1+ T1 ]]&gt;=1,Tableau1[[#This Row],[Access V1 +W1 + X1]]&gt;=1),1,0)</f>
        <v>0</v>
      </c>
      <c r="AB6269" s="10" t="str">
        <f>Tableau1[[#This Row],[DOI]]</f>
        <v>doi: 10.1097/IOP.0000000000000822</v>
      </c>
      <c r="AC6269" s="13" t="str">
        <f>Tableau1[[#This Row],[Authors]]&amp;", "&amp;Tableau1[[#This Row],[Title]]&amp;" "&amp;Tableau1[[#This Row],[Journal]]&amp;". "&amp;Tableau1[[#This Row],[Year]]</f>
        <v>Cho WK, Ko AC, Korn BS, Kikkawa DO., Orbitocutaneous Fistula Secondary to Buried Polyethylene Mesh Implant 12 Years After Injury. Ophthal Plast Reconstr Surg. 2017</v>
      </c>
    </row>
    <row r="6270" spans="1:29" ht="28.8" x14ac:dyDescent="0.3">
      <c r="A6270">
        <v>2902</v>
      </c>
      <c r="B6270" t="s">
        <v>6101</v>
      </c>
      <c r="C6270" t="s">
        <v>16347</v>
      </c>
      <c r="D6270" t="s">
        <v>26525</v>
      </c>
      <c r="E6270" t="s">
        <v>2443</v>
      </c>
      <c r="F6270" s="10"/>
      <c r="G6270">
        <v>2017</v>
      </c>
      <c r="J6270">
        <v>0.56310229196844208</v>
      </c>
      <c r="L6270" t="s">
        <v>37360</v>
      </c>
      <c r="M6270">
        <v>28666281</v>
      </c>
      <c r="Q6270" s="10"/>
      <c r="R6270" s="11">
        <f t="shared" si="194"/>
        <v>0</v>
      </c>
      <c r="U6270" s="11">
        <f t="shared" si="195"/>
        <v>0</v>
      </c>
      <c r="Y6270" s="11">
        <f>IF(SUM(Tableau1[[#This Row],[Other access]:[Sci-hub access]])&gt;=1,1,0)</f>
        <v>0</v>
      </c>
      <c r="Z6270" s="12">
        <f>IF(OR(Tableau1[[#This Row],[Access R1 + S1+ T1 ]]&gt;=1,Tableau1[[#This Row],[Access V1 +W1 + X1]]&gt;=1),1,0)</f>
        <v>0</v>
      </c>
      <c r="AB6270" s="10" t="str">
        <f>Tableau1[[#This Row],[DOI]]</f>
        <v>doi: 10.1167/iovs.17-21498</v>
      </c>
      <c r="AC6270" s="13" t="str">
        <f>Tableau1[[#This Row],[Authors]]&amp;", "&amp;Tableau1[[#This Row],[Title]]&amp;" "&amp;Tableau1[[#This Row],[Journal]]&amp;". "&amp;Tableau1[[#This Row],[Year]]</f>
        <v>Oishi M, Oishi A, Lindner M, Pfau M, Schmitz-Valckenberg S, Holz FG, Fleckenstein M., Structural Changes in Optical Coherence Tomography Underlying Spots of Increased Autofluorescence in the Perilesional Zone of Geographic Atrophy. Invest Ophthalmol Vis Sci. 2017</v>
      </c>
    </row>
    <row r="6271" spans="1:29" ht="28.8" x14ac:dyDescent="0.3">
      <c r="A6271">
        <v>403</v>
      </c>
      <c r="B6271" t="s">
        <v>3666</v>
      </c>
      <c r="C6271" t="s">
        <v>13926</v>
      </c>
      <c r="D6271" t="s">
        <v>24086</v>
      </c>
      <c r="E6271" t="s">
        <v>2524</v>
      </c>
      <c r="F6271" s="10"/>
      <c r="G6271">
        <v>2017</v>
      </c>
      <c r="J6271">
        <v>0.56313890543445932</v>
      </c>
      <c r="L6271" t="s">
        <v>34909</v>
      </c>
      <c r="M6271">
        <v>29227512</v>
      </c>
      <c r="Q6271" s="10"/>
      <c r="R6271" s="11">
        <f t="shared" si="194"/>
        <v>0</v>
      </c>
      <c r="U6271" s="11">
        <f t="shared" si="195"/>
        <v>0</v>
      </c>
      <c r="Y6271" s="11">
        <f>IF(SUM(Tableau1[[#This Row],[Other access]:[Sci-hub access]])&gt;=1,1,0)</f>
        <v>0</v>
      </c>
      <c r="Z6271" s="12">
        <f>IF(OR(Tableau1[[#This Row],[Access R1 + S1+ T1 ]]&gt;=1,Tableau1[[#This Row],[Access V1 +W1 + X1]]&gt;=1),1,0)</f>
        <v>0</v>
      </c>
      <c r="AB6271" s="10" t="str">
        <f>Tableau1[[#This Row],[DOI]]</f>
        <v>doi: 10.3928/1081597X-20170921-02</v>
      </c>
      <c r="AC6271" s="13" t="str">
        <f>Tableau1[[#This Row],[Authors]]&amp;", "&amp;Tableau1[[#This Row],[Title]]&amp;" "&amp;Tableau1[[#This Row],[Journal]]&amp;". "&amp;Tableau1[[#This Row],[Year]]</f>
        <v>Anumanthan G, Sharma A, Waggoner M, Hamm CW, Gupta S, Hesemann NP, Mohan RR., Efficacy and Safety Comparison Between Suberoylanilide Hydroxamic Acid and Mitomycin C in Reducing the Risk of Corneal Haze After PRK Treatment In Vivo. J Refract Surg. 2017</v>
      </c>
    </row>
    <row r="6272" spans="1:29" x14ac:dyDescent="0.3">
      <c r="A6272">
        <v>7565</v>
      </c>
      <c r="B6272" t="s">
        <v>10357</v>
      </c>
      <c r="C6272" t="s">
        <v>20557</v>
      </c>
      <c r="D6272" t="s">
        <v>30792</v>
      </c>
      <c r="E6272" t="s">
        <v>2479</v>
      </c>
      <c r="F6272" s="10"/>
      <c r="G6272">
        <v>2017</v>
      </c>
      <c r="J6272">
        <v>0.56317098355620498</v>
      </c>
      <c r="L6272" t="s">
        <v>41920</v>
      </c>
      <c r="M6272">
        <v>28079694</v>
      </c>
      <c r="Q6272" s="10"/>
      <c r="R6272" s="11">
        <f t="shared" si="194"/>
        <v>0</v>
      </c>
      <c r="U6272" s="11">
        <f t="shared" si="195"/>
        <v>0</v>
      </c>
      <c r="Y6272" s="11">
        <f>IF(SUM(Tableau1[[#This Row],[Other access]:[Sci-hub access]])&gt;=1,1,0)</f>
        <v>0</v>
      </c>
      <c r="Z6272" s="12">
        <f>IF(OR(Tableau1[[#This Row],[Access R1 + S1+ T1 ]]&gt;=1,Tableau1[[#This Row],[Access V1 +W1 + X1]]&gt;=1),1,0)</f>
        <v>0</v>
      </c>
      <c r="AB6272" s="10" t="str">
        <f>Tableau1[[#This Row],[DOI]]</f>
        <v>doi: 10.1097/ICO.0000000000001146</v>
      </c>
      <c r="AC6272" s="13" t="str">
        <f>Tableau1[[#This Row],[Authors]]&amp;", "&amp;Tableau1[[#This Row],[Title]]&amp;" "&amp;Tableau1[[#This Row],[Journal]]&amp;". "&amp;Tableau1[[#This Row],[Year]]</f>
        <v>Hayashi T, Oyakawa I, Kato N., Eventual Endothelial Failure After Initial Corneal Clearing After a Detached Endothelial Graft in Fuchs Dystrophy. Cornea. 2017</v>
      </c>
    </row>
    <row r="6273" spans="1:29" x14ac:dyDescent="0.3">
      <c r="A6273">
        <v>9842</v>
      </c>
      <c r="B6273" t="s">
        <v>12375</v>
      </c>
      <c r="C6273" t="s">
        <v>22546</v>
      </c>
      <c r="D6273" t="s">
        <v>32823</v>
      </c>
      <c r="E6273" t="s">
        <v>2525</v>
      </c>
      <c r="F6273" s="10"/>
      <c r="G6273">
        <v>2017</v>
      </c>
      <c r="J6273">
        <v>0.56331157722231895</v>
      </c>
      <c r="L6273" t="s">
        <v>44104</v>
      </c>
      <c r="M6273">
        <v>27564396</v>
      </c>
      <c r="Q6273" s="10"/>
      <c r="R6273" s="11">
        <f t="shared" si="194"/>
        <v>0</v>
      </c>
      <c r="U6273" s="11">
        <f t="shared" si="195"/>
        <v>0</v>
      </c>
      <c r="Y6273" s="11">
        <f>IF(SUM(Tableau1[[#This Row],[Other access]:[Sci-hub access]])&gt;=1,1,0)</f>
        <v>0</v>
      </c>
      <c r="Z6273" s="12">
        <f>IF(OR(Tableau1[[#This Row],[Access R1 + S1+ T1 ]]&gt;=1,Tableau1[[#This Row],[Access V1 +W1 + X1]]&gt;=1),1,0)</f>
        <v>0</v>
      </c>
      <c r="AB6273" s="10" t="str">
        <f>Tableau1[[#This Row],[DOI]]</f>
        <v>doi: 10.1111/ceo.12827</v>
      </c>
      <c r="AC6273" s="13" t="str">
        <f>Tableau1[[#This Row],[Authors]]&amp;", "&amp;Tableau1[[#This Row],[Title]]&amp;" "&amp;Tableau1[[#This Row],[Journal]]&amp;". "&amp;Tableau1[[#This Row],[Year]]</f>
        <v>Odouard C, Ong D, Shah PR, Gin T, Allen PJ, Downie J, Lim LL, McCluskey P., Rising trends of endogenous Klebsiella pneumoniae endophthalmitis in Australia. Clin Exp Ophthalmol. 2017</v>
      </c>
    </row>
    <row r="6274" spans="1:29" ht="28.8" x14ac:dyDescent="0.3">
      <c r="A6274">
        <v>11045</v>
      </c>
      <c r="B6274" t="s">
        <v>13467</v>
      </c>
      <c r="C6274" t="s">
        <v>23629</v>
      </c>
      <c r="D6274" t="s">
        <v>33921</v>
      </c>
      <c r="E6274" t="s">
        <v>34148</v>
      </c>
      <c r="F6274" s="10"/>
      <c r="G6274">
        <v>2017</v>
      </c>
      <c r="J6274">
        <v>0.56337692639007997</v>
      </c>
      <c r="L6274" t="s">
        <v>45286</v>
      </c>
      <c r="M6274">
        <v>26284332</v>
      </c>
      <c r="Q6274" s="10"/>
      <c r="R6274" s="11">
        <f t="shared" ref="R6274:R6337" si="196">IF(SUM(N6274:Q6274)&gt;0,1,0)</f>
        <v>0</v>
      </c>
      <c r="U6274" s="11">
        <f t="shared" ref="U6274:U6337" si="197">IF(SUM(R6274,T6274)&gt;0,1,0)</f>
        <v>0</v>
      </c>
      <c r="Y6274" s="11">
        <f>IF(SUM(Tableau1[[#This Row],[Other access]:[Sci-hub access]])&gt;=1,1,0)</f>
        <v>0</v>
      </c>
      <c r="Z6274" s="12">
        <f>IF(OR(Tableau1[[#This Row],[Access R1 + S1+ T1 ]]&gt;=1,Tableau1[[#This Row],[Access V1 +W1 + X1]]&gt;=1),1,0)</f>
        <v>0</v>
      </c>
      <c r="AB6274" s="10" t="str">
        <f>Tableau1[[#This Row],[DOI]]</f>
        <v>doi: 10.1111/1756-185X.12732</v>
      </c>
      <c r="AC6274" s="13" t="str">
        <f>Tableau1[[#This Row],[Authors]]&amp;", "&amp;Tableau1[[#This Row],[Title]]&amp;" "&amp;Tableau1[[#This Row],[Journal]]&amp;". "&amp;Tableau1[[#This Row],[Year]]</f>
        <v>Cantarini L, Talarico R, Generali E, Emmi G, Lopalco G, Costa L, Silvestri E, Caso F, Franceschini R, Cimaz R, Iannone F, Galeazzi M, Selmi C., Safety profile of biologic agents for Behçet's disease in a multicenter observational cohort study. Int J Rheum Dis. 2017</v>
      </c>
    </row>
    <row r="6275" spans="1:29" x14ac:dyDescent="0.3">
      <c r="A6275">
        <v>10054</v>
      </c>
      <c r="B6275" t="s">
        <v>12571</v>
      </c>
      <c r="C6275" t="s">
        <v>22739</v>
      </c>
      <c r="D6275" t="s">
        <v>33020</v>
      </c>
      <c r="E6275" t="s">
        <v>34015</v>
      </c>
      <c r="F6275" s="10"/>
      <c r="G6275">
        <v>2017</v>
      </c>
      <c r="J6275">
        <v>0.56343392942782111</v>
      </c>
      <c r="L6275" t="s">
        <v>44310</v>
      </c>
      <c r="M6275">
        <v>27486012</v>
      </c>
      <c r="Q6275" s="10"/>
      <c r="R6275" s="11">
        <f t="shared" si="196"/>
        <v>0</v>
      </c>
      <c r="U6275" s="11">
        <f t="shared" si="197"/>
        <v>0</v>
      </c>
      <c r="Y6275" s="11">
        <f>IF(SUM(Tableau1[[#This Row],[Other access]:[Sci-hub access]])&gt;=1,1,0)</f>
        <v>0</v>
      </c>
      <c r="Z6275" s="12">
        <f>IF(OR(Tableau1[[#This Row],[Access R1 + S1+ T1 ]]&gt;=1,Tableau1[[#This Row],[Access V1 +W1 + X1]]&gt;=1),1,0)</f>
        <v>0</v>
      </c>
      <c r="AB6275" s="10" t="str">
        <f>Tableau1[[#This Row],[DOI]]</f>
        <v>doi: 10.1080/13816810.2016.1210651</v>
      </c>
      <c r="AC6275" s="13" t="str">
        <f>Tableau1[[#This Row],[Authors]]&amp;", "&amp;Tableau1[[#This Row],[Title]]&amp;" "&amp;Tableau1[[#This Row],[Journal]]&amp;". "&amp;Tableau1[[#This Row],[Year]]</f>
        <v>Preising MN, Abura M, Jäger M, Wassill KH, Lorenz B., Ocular morphology and function in juvenile neuronal ceroid lipofuscinosis (CLN3) in the first decade of life. Ophthalmic Genet. 2017</v>
      </c>
    </row>
    <row r="6276" spans="1:29" x14ac:dyDescent="0.3">
      <c r="A6276">
        <v>10244</v>
      </c>
      <c r="B6276" t="s">
        <v>12746</v>
      </c>
      <c r="C6276" t="s">
        <v>22914</v>
      </c>
      <c r="D6276" t="s">
        <v>33198</v>
      </c>
      <c r="E6276" t="s">
        <v>2529</v>
      </c>
      <c r="F6276" s="10"/>
      <c r="G6276">
        <v>2017</v>
      </c>
      <c r="J6276">
        <v>0.5635516210518462</v>
      </c>
      <c r="L6276" t="s">
        <v>44497</v>
      </c>
      <c r="M6276">
        <v>27420338</v>
      </c>
      <c r="Q6276" s="10"/>
      <c r="R6276" s="11">
        <f t="shared" si="196"/>
        <v>0</v>
      </c>
      <c r="U6276" s="11">
        <f t="shared" si="197"/>
        <v>0</v>
      </c>
      <c r="Y6276" s="11">
        <f>IF(SUM(Tableau1[[#This Row],[Other access]:[Sci-hub access]])&gt;=1,1,0)</f>
        <v>0</v>
      </c>
      <c r="Z6276" s="12">
        <f>IF(OR(Tableau1[[#This Row],[Access R1 + S1+ T1 ]]&gt;=1,Tableau1[[#This Row],[Access V1 +W1 + X1]]&gt;=1),1,0)</f>
        <v>0</v>
      </c>
      <c r="AB6276" s="10" t="str">
        <f>Tableau1[[#This Row],[DOI]]</f>
        <v>doi: 10.1080/02713683.2016.1190847</v>
      </c>
      <c r="AC6276" s="13" t="str">
        <f>Tableau1[[#This Row],[Authors]]&amp;", "&amp;Tableau1[[#This Row],[Title]]&amp;" "&amp;Tableau1[[#This Row],[Journal]]&amp;". "&amp;Tableau1[[#This Row],[Year]]</f>
        <v>Marion KM, Dastiridou A, Niemeyer M, Francis BA, Sadda SR, Chopra V., Anterior Chamber Angle Morphometry Measurement Changes to Ambient Illumination Scaling in Visante Time Domain Optical Coherence Tomography. Curr Eye Res. 2017</v>
      </c>
    </row>
    <row r="6277" spans="1:29" x14ac:dyDescent="0.3">
      <c r="A6277">
        <v>8525</v>
      </c>
      <c r="B6277" t="s">
        <v>11196</v>
      </c>
      <c r="C6277" t="s">
        <v>21380</v>
      </c>
      <c r="D6277" t="s">
        <v>31635</v>
      </c>
      <c r="E6277" t="s">
        <v>2464</v>
      </c>
      <c r="F6277" s="10"/>
      <c r="G6277">
        <v>2017</v>
      </c>
      <c r="J6277">
        <v>0.56355214128190745</v>
      </c>
      <c r="L6277" t="s">
        <v>42861</v>
      </c>
      <c r="M6277">
        <v>27898466</v>
      </c>
      <c r="Q6277" s="10"/>
      <c r="R6277" s="11">
        <f t="shared" si="196"/>
        <v>0</v>
      </c>
      <c r="U6277" s="11">
        <f t="shared" si="197"/>
        <v>0</v>
      </c>
      <c r="Y6277" s="11">
        <f>IF(SUM(Tableau1[[#This Row],[Other access]:[Sci-hub access]])&gt;=1,1,0)</f>
        <v>0</v>
      </c>
      <c r="Z6277" s="12">
        <f>IF(OR(Tableau1[[#This Row],[Access R1 + S1+ T1 ]]&gt;=1,Tableau1[[#This Row],[Access V1 +W1 + X1]]&gt;=1),1,0)</f>
        <v>0</v>
      </c>
      <c r="AB6277" s="10" t="str">
        <f>Tableau1[[#This Row],[DOI]]</f>
        <v>doi: 10.1097/ICU.0000000000000344</v>
      </c>
      <c r="AC6277" s="13" t="str">
        <f>Tableau1[[#This Row],[Authors]]&amp;", "&amp;Tableau1[[#This Row],[Title]]&amp;" "&amp;Tableau1[[#This Row],[Journal]]&amp;". "&amp;Tableau1[[#This Row],[Year]]</f>
        <v>Miller MA, Fingert JH, Bettis DI., Genetics and genetic testing for glaucoma. Curr Opin Ophthalmol. 2017</v>
      </c>
    </row>
    <row r="6278" spans="1:29" x14ac:dyDescent="0.3">
      <c r="A6278">
        <v>10854</v>
      </c>
      <c r="B6278" t="s">
        <v>13301</v>
      </c>
      <c r="C6278" t="s">
        <v>23463</v>
      </c>
      <c r="D6278" t="s">
        <v>33755</v>
      </c>
      <c r="E6278" t="s">
        <v>34381</v>
      </c>
      <c r="F6278" s="10"/>
      <c r="G6278">
        <v>2017</v>
      </c>
      <c r="J6278">
        <v>0.5635556417022517</v>
      </c>
      <c r="L6278" t="s">
        <v>45099</v>
      </c>
      <c r="M6278">
        <v>26948459</v>
      </c>
      <c r="Q6278" s="10"/>
      <c r="R6278" s="11">
        <f t="shared" si="196"/>
        <v>0</v>
      </c>
      <c r="U6278" s="11">
        <f t="shared" si="197"/>
        <v>0</v>
      </c>
      <c r="Y6278" s="11">
        <f>IF(SUM(Tableau1[[#This Row],[Other access]:[Sci-hub access]])&gt;=1,1,0)</f>
        <v>0</v>
      </c>
      <c r="Z6278" s="12">
        <f>IF(OR(Tableau1[[#This Row],[Access R1 + S1+ T1 ]]&gt;=1,Tableau1[[#This Row],[Access V1 +W1 + X1]]&gt;=1),1,0)</f>
        <v>0</v>
      </c>
      <c r="AB6278" s="10" t="str">
        <f>Tableau1[[#This Row],[DOI]]</f>
        <v>doi: 10.1016/j.oftal.2016.01.035</v>
      </c>
      <c r="AC6278" s="13" t="str">
        <f>Tableau1[[#This Row],[Authors]]&amp;", "&amp;Tableau1[[#This Row],[Title]]&amp;" "&amp;Tableau1[[#This Row],[Journal]]&amp;". "&amp;Tableau1[[#This Row],[Year]]</f>
        <v>Bugallo A, Sampedro A., Our Lady of the Big Eyes of Lugo. Arch Soc Esp Oftalmol. 2017</v>
      </c>
    </row>
    <row r="6279" spans="1:29" ht="28.8" x14ac:dyDescent="0.3">
      <c r="A6279">
        <v>4562</v>
      </c>
      <c r="B6279" t="s">
        <v>7683</v>
      </c>
      <c r="C6279" t="s">
        <v>17918</v>
      </c>
      <c r="D6279" t="s">
        <v>28112</v>
      </c>
      <c r="E6279" t="s">
        <v>2450</v>
      </c>
      <c r="F6279" s="10"/>
      <c r="G6279">
        <v>2017</v>
      </c>
      <c r="J6279">
        <v>0.56360633249086922</v>
      </c>
      <c r="L6279" t="s">
        <v>38980</v>
      </c>
      <c r="M6279">
        <v>28431631</v>
      </c>
      <c r="Q6279" s="10"/>
      <c r="R6279" s="11">
        <f t="shared" si="196"/>
        <v>0</v>
      </c>
      <c r="U6279" s="11">
        <f t="shared" si="197"/>
        <v>0</v>
      </c>
      <c r="Y6279" s="11">
        <f>IF(SUM(Tableau1[[#This Row],[Other access]:[Sci-hub access]])&gt;=1,1,0)</f>
        <v>0</v>
      </c>
      <c r="Z6279" s="12">
        <f>IF(OR(Tableau1[[#This Row],[Access R1 + S1+ T1 ]]&gt;=1,Tableau1[[#This Row],[Access V1 +W1 + X1]]&gt;=1),1,0)</f>
        <v>0</v>
      </c>
      <c r="AB6279" s="10" t="str">
        <f>Tableau1[[#This Row],[DOI]]</f>
        <v>doi: 10.1016/j.jns.2017.02.065</v>
      </c>
      <c r="AC6279" s="13" t="str">
        <f>Tableau1[[#This Row],[Authors]]&amp;", "&amp;Tableau1[[#This Row],[Title]]&amp;" "&amp;Tableau1[[#This Row],[Journal]]&amp;". "&amp;Tableau1[[#This Row],[Year]]</f>
        <v>Enokizono M, Aida N, Niwa T, Osaka H, Naruto T, Kurosawa K, Ohba C, Suzuki T, Saitsu H, Goto T, Matsumoto N., Neuroimaging findings in Joubert syndrome with C5orf42 gene mutations: A milder form of molar tooth sign and vermian hypoplasia. J Neurol Sci. 2017</v>
      </c>
    </row>
    <row r="6280" spans="1:29" x14ac:dyDescent="0.3">
      <c r="A6280">
        <v>6527</v>
      </c>
      <c r="B6280" t="s">
        <v>9448</v>
      </c>
      <c r="C6280" t="s">
        <v>19656</v>
      </c>
      <c r="D6280" t="s">
        <v>29879</v>
      </c>
      <c r="E6280" t="s">
        <v>2532</v>
      </c>
      <c r="F6280" s="10"/>
      <c r="G6280">
        <v>2017</v>
      </c>
      <c r="J6280">
        <v>0.56362924409849258</v>
      </c>
      <c r="L6280" t="s">
        <v>40892</v>
      </c>
      <c r="M6280">
        <v>28197741</v>
      </c>
      <c r="Q6280" s="10"/>
      <c r="R6280" s="11">
        <f t="shared" si="196"/>
        <v>0</v>
      </c>
      <c r="U6280" s="11">
        <f t="shared" si="197"/>
        <v>0</v>
      </c>
      <c r="Y6280" s="11">
        <f>IF(SUM(Tableau1[[#This Row],[Other access]:[Sci-hub access]])&gt;=1,1,0)</f>
        <v>0</v>
      </c>
      <c r="Z6280" s="12">
        <f>IF(OR(Tableau1[[#This Row],[Access R1 + S1+ T1 ]]&gt;=1,Tableau1[[#This Row],[Access V1 +W1 + X1]]&gt;=1),1,0)</f>
        <v>0</v>
      </c>
      <c r="AB6280" s="10" t="str">
        <f>Tableau1[[#This Row],[DOI]]</f>
        <v>doi: 10.1007/s10384-017-0503-3</v>
      </c>
      <c r="AC6280" s="13" t="str">
        <f>Tableau1[[#This Row],[Authors]]&amp;", "&amp;Tableau1[[#This Row],[Title]]&amp;" "&amp;Tableau1[[#This Row],[Journal]]&amp;". "&amp;Tableau1[[#This Row],[Year]]</f>
        <v>Saravani R, Yari D, Saravani S, Hasanian-Langroudi F., Correlation between the COL4A3, MMP-9, and TIMP-1 polymorphisms and risk of keratoconus. Jpn J Ophthalmol. 2017</v>
      </c>
    </row>
    <row r="6281" spans="1:29" x14ac:dyDescent="0.3">
      <c r="A6281">
        <v>7705</v>
      </c>
      <c r="B6281" t="s">
        <v>10473</v>
      </c>
      <c r="C6281" t="s">
        <v>20669</v>
      </c>
      <c r="D6281" t="s">
        <v>30909</v>
      </c>
      <c r="E6281" t="s">
        <v>2443</v>
      </c>
      <c r="F6281" s="10"/>
      <c r="G6281">
        <v>2017</v>
      </c>
      <c r="J6281">
        <v>0.56366276450260688</v>
      </c>
      <c r="L6281" t="s">
        <v>42056</v>
      </c>
      <c r="M6281">
        <v>28061513</v>
      </c>
      <c r="Q6281" s="10"/>
      <c r="R6281" s="11">
        <f t="shared" si="196"/>
        <v>0</v>
      </c>
      <c r="U6281" s="11">
        <f t="shared" si="197"/>
        <v>0</v>
      </c>
      <c r="Y6281" s="11">
        <f>IF(SUM(Tableau1[[#This Row],[Other access]:[Sci-hub access]])&gt;=1,1,0)</f>
        <v>0</v>
      </c>
      <c r="Z6281" s="12">
        <f>IF(OR(Tableau1[[#This Row],[Access R1 + S1+ T1 ]]&gt;=1,Tableau1[[#This Row],[Access V1 +W1 + X1]]&gt;=1),1,0)</f>
        <v>0</v>
      </c>
      <c r="AB6281" s="10" t="str">
        <f>Tableau1[[#This Row],[DOI]]</f>
        <v>doi: 10.1167/iovs.16-20485</v>
      </c>
      <c r="AC6281" s="13" t="str">
        <f>Tableau1[[#This Row],[Authors]]&amp;", "&amp;Tableau1[[#This Row],[Title]]&amp;" "&amp;Tableau1[[#This Row],[Journal]]&amp;". "&amp;Tableau1[[#This Row],[Year]]</f>
        <v>Zhang L, Li G, Sessa R, Kang GJ, Shi M, Ge S, Gong AJ, Wen Y, Chintharlapalli S, Chen L., Angiopoietin-2 Blockade Promotes Survival of Corneal Transplants. Invest Ophthalmol Vis Sci. 2017</v>
      </c>
    </row>
    <row r="6282" spans="1:29" x14ac:dyDescent="0.3">
      <c r="A6282">
        <v>6595</v>
      </c>
      <c r="B6282" t="s">
        <v>9510</v>
      </c>
      <c r="C6282" t="s">
        <v>19717</v>
      </c>
      <c r="D6282" t="s">
        <v>29942</v>
      </c>
      <c r="E6282" t="s">
        <v>2524</v>
      </c>
      <c r="F6282" s="10"/>
      <c r="G6282">
        <v>2017</v>
      </c>
      <c r="J6282">
        <v>0.56373147191627193</v>
      </c>
      <c r="L6282" t="s">
        <v>40960</v>
      </c>
      <c r="M6282">
        <v>28192591</v>
      </c>
      <c r="Q6282" s="10"/>
      <c r="R6282" s="11">
        <f t="shared" si="196"/>
        <v>0</v>
      </c>
      <c r="U6282" s="11">
        <f t="shared" si="197"/>
        <v>0</v>
      </c>
      <c r="Y6282" s="11">
        <f>IF(SUM(Tableau1[[#This Row],[Other access]:[Sci-hub access]])&gt;=1,1,0)</f>
        <v>0</v>
      </c>
      <c r="Z6282" s="12">
        <f>IF(OR(Tableau1[[#This Row],[Access R1 + S1+ T1 ]]&gt;=1,Tableau1[[#This Row],[Access V1 +W1 + X1]]&gt;=1),1,0)</f>
        <v>0</v>
      </c>
      <c r="AB6282" s="10" t="str">
        <f>Tableau1[[#This Row],[DOI]]</f>
        <v>doi: 10.3928/1081597X-20161202-01</v>
      </c>
      <c r="AC6282" s="13" t="str">
        <f>Tableau1[[#This Row],[Authors]]&amp;", "&amp;Tableau1[[#This Row],[Title]]&amp;" "&amp;Tableau1[[#This Row],[Journal]]&amp;". "&amp;Tableau1[[#This Row],[Year]]</f>
        <v>Moshirfar M, Jehangir N, Fenzl CR, McCaughey M., LASIK Enhancement: Clinical and Surgical Management. J Refract Surg. 2017</v>
      </c>
    </row>
    <row r="6283" spans="1:29" x14ac:dyDescent="0.3">
      <c r="A6283">
        <v>61</v>
      </c>
      <c r="B6283" t="s">
        <v>3324</v>
      </c>
      <c r="C6283" t="s">
        <v>13585</v>
      </c>
      <c r="D6283" t="s">
        <v>23744</v>
      </c>
      <c r="E6283" t="s">
        <v>2465</v>
      </c>
      <c r="F6283" s="10"/>
      <c r="G6283">
        <v>2018</v>
      </c>
      <c r="J6283">
        <v>0.56389969080409375</v>
      </c>
      <c r="L6283" t="s">
        <v>34579</v>
      </c>
      <c r="M6283">
        <v>29443780</v>
      </c>
      <c r="Q6283" s="10"/>
      <c r="R6283" s="11">
        <f t="shared" si="196"/>
        <v>0</v>
      </c>
      <c r="U6283" s="11">
        <f t="shared" si="197"/>
        <v>0</v>
      </c>
      <c r="Y6283" s="11">
        <f>IF(SUM(Tableau1[[#This Row],[Other access]:[Sci-hub access]])&gt;=1,1,0)</f>
        <v>0</v>
      </c>
      <c r="Z6283" s="12">
        <f>IF(OR(Tableau1[[#This Row],[Access R1 + S1+ T1 ]]&gt;=1,Tableau1[[#This Row],[Access V1 +W1 + X1]]&gt;=1),1,0)</f>
        <v>0</v>
      </c>
      <c r="AB6283" s="10" t="str">
        <f>Tableau1[[#This Row],[DOI]]</f>
        <v>doi: 10.1097/MD.0000000000009940</v>
      </c>
      <c r="AC6283" s="13" t="str">
        <f>Tableau1[[#This Row],[Authors]]&amp;", "&amp;Tableau1[[#This Row],[Title]]&amp;" "&amp;Tableau1[[#This Row],[Journal]]&amp;". "&amp;Tableau1[[#This Row],[Year]]</f>
        <v>Lyu S, Zhang M, Wang RK, Gao Y, Zhang Q, Min X., Analysis of the characteristics of optical coherence tomography angiography for retinal cavernous hemangioma: A case report. Medicine (Baltimore). 2018</v>
      </c>
    </row>
    <row r="6284" spans="1:29" ht="28.8" x14ac:dyDescent="0.3">
      <c r="A6284">
        <v>2997</v>
      </c>
      <c r="B6284" t="s">
        <v>6191</v>
      </c>
      <c r="C6284" t="s">
        <v>16436</v>
      </c>
      <c r="D6284" t="s">
        <v>26615</v>
      </c>
      <c r="E6284" t="s">
        <v>2443</v>
      </c>
      <c r="F6284" s="10"/>
      <c r="G6284">
        <v>2017</v>
      </c>
      <c r="J6284">
        <v>0.56401317070742762</v>
      </c>
      <c r="L6284" t="s">
        <v>37452</v>
      </c>
      <c r="M6284">
        <v>28654982</v>
      </c>
      <c r="Q6284" s="10"/>
      <c r="R6284" s="11">
        <f t="shared" si="196"/>
        <v>0</v>
      </c>
      <c r="U6284" s="11">
        <f t="shared" si="197"/>
        <v>0</v>
      </c>
      <c r="Y6284" s="11">
        <f>IF(SUM(Tableau1[[#This Row],[Other access]:[Sci-hub access]])&gt;=1,1,0)</f>
        <v>0</v>
      </c>
      <c r="Z6284" s="12">
        <f>IF(OR(Tableau1[[#This Row],[Access R1 + S1+ T1 ]]&gt;=1,Tableau1[[#This Row],[Access V1 +W1 + X1]]&gt;=1),1,0)</f>
        <v>0</v>
      </c>
      <c r="AB6284" s="10" t="str">
        <f>Tableau1[[#This Row],[DOI]]</f>
        <v>doi: 10.1167/iovs.17-21716</v>
      </c>
      <c r="AC6284" s="13" t="str">
        <f>Tableau1[[#This Row],[Authors]]&amp;", "&amp;Tableau1[[#This Row],[Title]]&amp;" "&amp;Tableau1[[#This Row],[Journal]]&amp;". "&amp;Tableau1[[#This Row],[Year]]</f>
        <v>Bonnemaijer PWM, Cook C, Nag A, Hammond CJ, van Duijn CM, Lemij HG, Klaver CCW, Thiadens AAHJ., Genetic African Ancestry Is Associated With Central Corneal Thickness and Intraocular Pressure in Primary Open-Angle Glaucoma. Invest Ophthalmol Vis Sci. 2017</v>
      </c>
    </row>
    <row r="6285" spans="1:29" ht="28.8" x14ac:dyDescent="0.3">
      <c r="A6285">
        <v>2479</v>
      </c>
      <c r="B6285" t="s">
        <v>5701</v>
      </c>
      <c r="C6285" t="s">
        <v>15947</v>
      </c>
      <c r="D6285" t="s">
        <v>26124</v>
      </c>
      <c r="E6285" t="s">
        <v>2537</v>
      </c>
      <c r="F6285" s="10"/>
      <c r="G6285">
        <v>2017</v>
      </c>
      <c r="J6285">
        <v>0.56418304840504352</v>
      </c>
      <c r="L6285" t="s">
        <v>36943</v>
      </c>
      <c r="M6285">
        <v>28739342</v>
      </c>
      <c r="Q6285" s="10"/>
      <c r="R6285" s="11">
        <f t="shared" si="196"/>
        <v>0</v>
      </c>
      <c r="U6285" s="11">
        <f t="shared" si="197"/>
        <v>0</v>
      </c>
      <c r="Y6285" s="11">
        <f>IF(SUM(Tableau1[[#This Row],[Other access]:[Sci-hub access]])&gt;=1,1,0)</f>
        <v>0</v>
      </c>
      <c r="Z6285" s="12">
        <f>IF(OR(Tableau1[[#This Row],[Access R1 + S1+ T1 ]]&gt;=1,Tableau1[[#This Row],[Access V1 +W1 + X1]]&gt;=1),1,0)</f>
        <v>0</v>
      </c>
      <c r="AB6285" s="10" t="str">
        <f>Tableau1[[#This Row],[DOI]]</f>
        <v>doi: 10.1016/j.ajpath.2017.06.015</v>
      </c>
      <c r="AC6285" s="13" t="str">
        <f>Tableau1[[#This Row],[Authors]]&amp;", "&amp;Tableau1[[#This Row],[Title]]&amp;" "&amp;Tableau1[[#This Row],[Journal]]&amp;". "&amp;Tableau1[[#This Row],[Year]]</f>
        <v>Feng L, Ju M, Lee KYV, Mackey A, Evangelista M, Iwata D, Adamson P, Lashkari K, Foxton R, Shima D, Ng YS., A Proinflammatory Function of Toll-Like Receptor 2 in the Retinal Pigment Epithelium as a Novel Target for Reducing Choroidal Neovascularization in Age-Related Macular Degeneration. Am J Pathol. 2017</v>
      </c>
    </row>
    <row r="6286" spans="1:29" ht="28.8" x14ac:dyDescent="0.3">
      <c r="A6286">
        <v>1373</v>
      </c>
      <c r="B6286" t="s">
        <v>4633</v>
      </c>
      <c r="C6286" t="s">
        <v>14884</v>
      </c>
      <c r="D6286" t="s">
        <v>25054</v>
      </c>
      <c r="E6286" t="s">
        <v>2490</v>
      </c>
      <c r="F6286" s="10"/>
      <c r="G6286">
        <v>2017</v>
      </c>
      <c r="J6286">
        <v>0.56422210629961522</v>
      </c>
      <c r="L6286" t="s">
        <v>35856</v>
      </c>
      <c r="M6286">
        <v>28964806</v>
      </c>
      <c r="Q6286" s="10"/>
      <c r="R6286" s="11">
        <f t="shared" si="196"/>
        <v>0</v>
      </c>
      <c r="U6286" s="11">
        <f t="shared" si="197"/>
        <v>0</v>
      </c>
      <c r="Y6286" s="11">
        <f>IF(SUM(Tableau1[[#This Row],[Other access]:[Sci-hub access]])&gt;=1,1,0)</f>
        <v>0</v>
      </c>
      <c r="Z6286" s="12">
        <f>IF(OR(Tableau1[[#This Row],[Access R1 + S1+ T1 ]]&gt;=1,Tableau1[[#This Row],[Access V1 +W1 + X1]]&gt;=1),1,0)</f>
        <v>0</v>
      </c>
      <c r="AB6286" s="10" t="str">
        <f>Tableau1[[#This Row],[DOI]]</f>
        <v>doi: 10.1016/j.ajo.2017.09.020</v>
      </c>
      <c r="AC6286" s="13" t="str">
        <f>Tableau1[[#This Row],[Authors]]&amp;", "&amp;Tableau1[[#This Row],[Title]]&amp;" "&amp;Tableau1[[#This Row],[Journal]]&amp;". "&amp;Tableau1[[#This Row],[Year]]</f>
        <v>Zhang X, Dastiridou A, Francis BA, Tan O, Varma R, Greenfield DS, Schuman JS, Huang D; Advanced Imaging for Glaucoma Study Group.., Comparison of Glaucoma Progression Detection by Optical Coherence Tomography and Visual Field. Am J Ophthalmol. 2017</v>
      </c>
    </row>
    <row r="6287" spans="1:29" x14ac:dyDescent="0.3">
      <c r="A6287">
        <v>453</v>
      </c>
      <c r="B6287" t="s">
        <v>3716</v>
      </c>
      <c r="C6287" t="s">
        <v>13976</v>
      </c>
      <c r="D6287" t="s">
        <v>24136</v>
      </c>
      <c r="E6287" t="s">
        <v>2464</v>
      </c>
      <c r="F6287" s="10"/>
      <c r="G6287">
        <v>2018</v>
      </c>
      <c r="J6287">
        <v>0.56423358873941798</v>
      </c>
      <c r="L6287" t="s">
        <v>34957</v>
      </c>
      <c r="M6287">
        <v>29210839</v>
      </c>
      <c r="Q6287" s="10"/>
      <c r="R6287" s="11">
        <f t="shared" si="196"/>
        <v>0</v>
      </c>
      <c r="U6287" s="11">
        <f t="shared" si="197"/>
        <v>0</v>
      </c>
      <c r="Y6287" s="11">
        <f>IF(SUM(Tableau1[[#This Row],[Other access]:[Sci-hub access]])&gt;=1,1,0)</f>
        <v>0</v>
      </c>
      <c r="Z6287" s="12">
        <f>IF(OR(Tableau1[[#This Row],[Access R1 + S1+ T1 ]]&gt;=1,Tableau1[[#This Row],[Access V1 +W1 + X1]]&gt;=1),1,0)</f>
        <v>0</v>
      </c>
      <c r="AB6287" s="10" t="str">
        <f>Tableau1[[#This Row],[DOI]]</f>
        <v>doi: 10.1097/ICU.0000000000000441</v>
      </c>
      <c r="AC6287" s="13" t="str">
        <f>Tableau1[[#This Row],[Authors]]&amp;", "&amp;Tableau1[[#This Row],[Title]]&amp;" "&amp;Tableau1[[#This Row],[Journal]]&amp;". "&amp;Tableau1[[#This Row],[Year]]</f>
        <v>Sangwan VS, Gupta S, Das S., Cataract surgery in ocular surface diseases: clinical challenges and outcomes. Curr Opin Ophthalmol. 2018</v>
      </c>
    </row>
    <row r="6288" spans="1:29" x14ac:dyDescent="0.3">
      <c r="A6288">
        <v>206</v>
      </c>
      <c r="B6288" t="s">
        <v>3469</v>
      </c>
      <c r="C6288" t="s">
        <v>13730</v>
      </c>
      <c r="D6288" t="s">
        <v>23889</v>
      </c>
      <c r="E6288" t="s">
        <v>2485</v>
      </c>
      <c r="F6288" s="10"/>
      <c r="G6288">
        <v>2018</v>
      </c>
      <c r="J6288">
        <v>0.564275241629146</v>
      </c>
      <c r="L6288" t="s">
        <v>34718</v>
      </c>
      <c r="M6288">
        <v>29342391</v>
      </c>
      <c r="Q6288" s="10"/>
      <c r="R6288" s="11">
        <f t="shared" si="196"/>
        <v>0</v>
      </c>
      <c r="U6288" s="11">
        <f t="shared" si="197"/>
        <v>0</v>
      </c>
      <c r="Y6288" s="11">
        <f>IF(SUM(Tableau1[[#This Row],[Other access]:[Sci-hub access]])&gt;=1,1,0)</f>
        <v>0</v>
      </c>
      <c r="Z6288" s="12">
        <f>IF(OR(Tableau1[[#This Row],[Access R1 + S1+ T1 ]]&gt;=1,Tableau1[[#This Row],[Access V1 +W1 + X1]]&gt;=1),1,0)</f>
        <v>0</v>
      </c>
      <c r="AB6288" s="10" t="str">
        <f>Tableau1[[#This Row],[DOI]]</f>
        <v>doi: 10.1056/NEJMcpc1701763</v>
      </c>
      <c r="AC6288" s="13" t="str">
        <f>Tableau1[[#This Row],[Authors]]&amp;", "&amp;Tableau1[[#This Row],[Title]]&amp;" "&amp;Tableau1[[#This Row],[Journal]]&amp;". "&amp;Tableau1[[#This Row],[Year]]</f>
        <v>Cestari DM, Cunnane ME, Rizzo JF 3rd, Stone JH., Case 2-2018. A 41-Year-Old Woman with Vision Disturbances and Headache. N Engl J Med. 2018</v>
      </c>
    </row>
    <row r="6289" spans="1:29" ht="28.8" x14ac:dyDescent="0.3">
      <c r="A6289">
        <v>8254</v>
      </c>
      <c r="B6289" t="s">
        <v>10959</v>
      </c>
      <c r="C6289" t="s">
        <v>21146</v>
      </c>
      <c r="D6289" t="s">
        <v>31397</v>
      </c>
      <c r="E6289" t="s">
        <v>2537</v>
      </c>
      <c r="F6289" s="10"/>
      <c r="G6289">
        <v>2017</v>
      </c>
      <c r="J6289">
        <v>0.56433930095329388</v>
      </c>
      <c r="L6289" t="s">
        <v>42599</v>
      </c>
      <c r="M6289">
        <v>27960090</v>
      </c>
      <c r="Q6289" s="10"/>
      <c r="R6289" s="11">
        <f t="shared" si="196"/>
        <v>0</v>
      </c>
      <c r="U6289" s="11">
        <f t="shared" si="197"/>
        <v>0</v>
      </c>
      <c r="Y6289" s="11">
        <f>IF(SUM(Tableau1[[#This Row],[Other access]:[Sci-hub access]])&gt;=1,1,0)</f>
        <v>0</v>
      </c>
      <c r="Z6289" s="12">
        <f>IF(OR(Tableau1[[#This Row],[Access R1 + S1+ T1 ]]&gt;=1,Tableau1[[#This Row],[Access V1 +W1 + X1]]&gt;=1),1,0)</f>
        <v>0</v>
      </c>
      <c r="AB6289" s="10" t="str">
        <f>Tableau1[[#This Row],[DOI]]</f>
        <v>doi: 10.1016/j.ajpath.2016.10.009</v>
      </c>
      <c r="AC6289" s="13" t="str">
        <f>Tableau1[[#This Row],[Authors]]&amp;", "&amp;Tableau1[[#This Row],[Title]]&amp;" "&amp;Tableau1[[#This Row],[Journal]]&amp;". "&amp;Tableau1[[#This Row],[Year]]</f>
        <v>Ha Y, Liu H, Zhu S, Yi P, Liu W, Nathanson J, Kayed R, Loucas B, Sun J, Frishman LJ, Motamedi M, Zhang W., Critical Role of the CXCL10/C-X-C Chemokine Receptor 3 Axis in Promoting Leukocyte Recruitment and Neuronal Injury during Traumatic Optic Neuropathy Induced by Optic Nerve Crush. Am J Pathol. 2017</v>
      </c>
    </row>
    <row r="6290" spans="1:29" x14ac:dyDescent="0.3">
      <c r="A6290">
        <v>4650</v>
      </c>
      <c r="B6290" t="s">
        <v>7767</v>
      </c>
      <c r="C6290" t="s">
        <v>18001</v>
      </c>
      <c r="D6290" t="s">
        <v>28197</v>
      </c>
      <c r="E6290" t="s">
        <v>2485</v>
      </c>
      <c r="F6290" s="10"/>
      <c r="G6290">
        <v>2017</v>
      </c>
      <c r="J6290">
        <v>0.56454410866946625</v>
      </c>
      <c r="L6290" t="s">
        <v>39068</v>
      </c>
      <c r="M6290">
        <v>28423305</v>
      </c>
      <c r="Q6290" s="10"/>
      <c r="R6290" s="11">
        <f t="shared" si="196"/>
        <v>0</v>
      </c>
      <c r="U6290" s="11">
        <f t="shared" si="197"/>
        <v>0</v>
      </c>
      <c r="Y6290" s="11">
        <f>IF(SUM(Tableau1[[#This Row],[Other access]:[Sci-hub access]])&gt;=1,1,0)</f>
        <v>0</v>
      </c>
      <c r="Z6290" s="12">
        <f>IF(OR(Tableau1[[#This Row],[Access R1 + S1+ T1 ]]&gt;=1,Tableau1[[#This Row],[Access V1 +W1 + X1]]&gt;=1),1,0)</f>
        <v>0</v>
      </c>
      <c r="AB6290" s="10" t="str">
        <f>Tableau1[[#This Row],[DOI]]</f>
        <v>doi: 10.1056/NEJMoa1612836</v>
      </c>
      <c r="AC6290" s="13" t="str">
        <f>Tableau1[[#This Row],[Authors]]&amp;", "&amp;Tableau1[[#This Row],[Title]]&amp;" "&amp;Tableau1[[#This Row],[Journal]]&amp;". "&amp;Tableau1[[#This Row],[Year]]</f>
        <v>DCCT/EDIC Research Group., Nathan DM, Bebu I, Hainsworth D, Klein R, Tamborlane W, Lorenzi G, Gubitosi-Klug R, Lachin JM., Frequency of Evidence-Based Screening for Retinopathy in Type 1 Diabetes. N Engl J Med. 2017</v>
      </c>
    </row>
    <row r="6291" spans="1:29" x14ac:dyDescent="0.3">
      <c r="A6291">
        <v>10485</v>
      </c>
      <c r="B6291" t="s">
        <v>12970</v>
      </c>
      <c r="C6291" t="s">
        <v>23136</v>
      </c>
      <c r="D6291" t="s">
        <v>33423</v>
      </c>
      <c r="E6291" t="s">
        <v>2447</v>
      </c>
      <c r="F6291" s="10"/>
      <c r="G6291">
        <v>2017</v>
      </c>
      <c r="J6291">
        <v>0.56458537517123797</v>
      </c>
      <c r="L6291" t="s">
        <v>44734</v>
      </c>
      <c r="M6291">
        <v>27262144</v>
      </c>
      <c r="Q6291" s="10"/>
      <c r="R6291" s="11">
        <f t="shared" si="196"/>
        <v>0</v>
      </c>
      <c r="U6291" s="11">
        <f t="shared" si="197"/>
        <v>0</v>
      </c>
      <c r="Y6291" s="11">
        <f>IF(SUM(Tableau1[[#This Row],[Other access]:[Sci-hub access]])&gt;=1,1,0)</f>
        <v>0</v>
      </c>
      <c r="Z6291" s="12">
        <f>IF(OR(Tableau1[[#This Row],[Access R1 + S1+ T1 ]]&gt;=1,Tableau1[[#This Row],[Access V1 +W1 + X1]]&gt;=1),1,0)</f>
        <v>0</v>
      </c>
      <c r="AB6291" s="10" t="str">
        <f>Tableau1[[#This Row],[DOI]]</f>
        <v>doi: 10.1097/IOP.0000000000000720</v>
      </c>
      <c r="AC6291" s="13" t="str">
        <f>Tableau1[[#This Row],[Authors]]&amp;", "&amp;Tableau1[[#This Row],[Title]]&amp;" "&amp;Tableau1[[#This Row],[Journal]]&amp;". "&amp;Tableau1[[#This Row],[Year]]</f>
        <v>Sharma M, Sundar D, Vanathi M, Meel R, Kashyap S, Chawla R, Tandon R., Invasive Ocular Surface Squamous Neoplasia Masquerading as Nodular Scleritis. Ophthal Plast Reconstr Surg. 2017</v>
      </c>
    </row>
    <row r="6292" spans="1:29" x14ac:dyDescent="0.3">
      <c r="A6292">
        <v>1807</v>
      </c>
      <c r="B6292" t="s">
        <v>5053</v>
      </c>
      <c r="C6292" t="s">
        <v>15300</v>
      </c>
      <c r="D6292" t="s">
        <v>25475</v>
      </c>
      <c r="E6292" t="s">
        <v>2829</v>
      </c>
      <c r="F6292" s="10"/>
      <c r="G6292">
        <v>2017</v>
      </c>
      <c r="J6292">
        <v>0.5646831008810691</v>
      </c>
      <c r="L6292" t="s">
        <v>36280</v>
      </c>
      <c r="M6292">
        <v>28869970</v>
      </c>
      <c r="Q6292" s="10"/>
      <c r="R6292" s="11">
        <f t="shared" si="196"/>
        <v>0</v>
      </c>
      <c r="U6292" s="11">
        <f t="shared" si="197"/>
        <v>0</v>
      </c>
      <c r="Y6292" s="11">
        <f>IF(SUM(Tableau1[[#This Row],[Other access]:[Sci-hub access]])&gt;=1,1,0)</f>
        <v>0</v>
      </c>
      <c r="Z6292" s="12">
        <f>IF(OR(Tableau1[[#This Row],[Access R1 + S1+ T1 ]]&gt;=1,Tableau1[[#This Row],[Access V1 +W1 + X1]]&gt;=1),1,0)</f>
        <v>0</v>
      </c>
      <c r="AB6292" s="10" t="str">
        <f>Tableau1[[#This Row],[DOI]]</f>
        <v>doi: 10.1038/nature23880</v>
      </c>
      <c r="AC6292" s="13" t="str">
        <f>Tableau1[[#This Row],[Authors]]&amp;", "&amp;Tableau1[[#This Row],[Title]]&amp;" "&amp;Tableau1[[#This Row],[Journal]]&amp;". "&amp;Tableau1[[#This Row],[Year]]</f>
        <v>Yang HW, Chung M, Kudo T, Meyer T., Competing memories of mitogen and p53 signalling control cell-cycle entry. Nature. 2017</v>
      </c>
    </row>
    <row r="6293" spans="1:29" x14ac:dyDescent="0.3">
      <c r="A6293">
        <v>4665</v>
      </c>
      <c r="B6293" t="s">
        <v>7781</v>
      </c>
      <c r="C6293" t="s">
        <v>18014</v>
      </c>
      <c r="D6293" t="s">
        <v>28211</v>
      </c>
      <c r="E6293" t="s">
        <v>2525</v>
      </c>
      <c r="F6293" s="10"/>
      <c r="G6293">
        <v>2017</v>
      </c>
      <c r="J6293">
        <v>0.564783993611218</v>
      </c>
      <c r="L6293" t="s">
        <v>39081</v>
      </c>
      <c r="M6293">
        <v>28421654</v>
      </c>
      <c r="Q6293" s="10"/>
      <c r="R6293" s="11">
        <f t="shared" si="196"/>
        <v>0</v>
      </c>
      <c r="U6293" s="11">
        <f t="shared" si="197"/>
        <v>0</v>
      </c>
      <c r="Y6293" s="11">
        <f>IF(SUM(Tableau1[[#This Row],[Other access]:[Sci-hub access]])&gt;=1,1,0)</f>
        <v>0</v>
      </c>
      <c r="Z6293" s="12">
        <f>IF(OR(Tableau1[[#This Row],[Access R1 + S1+ T1 ]]&gt;=1,Tableau1[[#This Row],[Access V1 +W1 + X1]]&gt;=1),1,0)</f>
        <v>0</v>
      </c>
      <c r="AB6293" s="10" t="str">
        <f>Tableau1[[#This Row],[DOI]]</f>
        <v>doi: 10.1111/ceo.12965</v>
      </c>
      <c r="AC6293" s="13" t="str">
        <f>Tableau1[[#This Row],[Authors]]&amp;", "&amp;Tableau1[[#This Row],[Title]]&amp;" "&amp;Tableau1[[#This Row],[Journal]]&amp;". "&amp;Tableau1[[#This Row],[Year]]</f>
        <v>Bhikoo R, Vellara H, Lolokabaira S, Murray N, Sikivou B, McGhee C., Short-term outcomes of small incision cataract surgery provided by a regional population in the Pacific. Clin Exp Ophthalmol. 2017</v>
      </c>
    </row>
    <row r="6294" spans="1:29" x14ac:dyDescent="0.3">
      <c r="A6294">
        <v>6261</v>
      </c>
      <c r="B6294" t="s">
        <v>9218</v>
      </c>
      <c r="C6294" t="s">
        <v>19423</v>
      </c>
      <c r="D6294" t="s">
        <v>29649</v>
      </c>
      <c r="E6294" t="s">
        <v>2468</v>
      </c>
      <c r="F6294" s="10"/>
      <c r="G6294">
        <v>2017</v>
      </c>
      <c r="J6294">
        <v>0.56500421590708882</v>
      </c>
      <c r="L6294" t="s">
        <v>40631</v>
      </c>
      <c r="M6294">
        <v>28234676</v>
      </c>
      <c r="Q6294" s="10"/>
      <c r="R6294" s="11">
        <f t="shared" si="196"/>
        <v>0</v>
      </c>
      <c r="U6294" s="11">
        <f t="shared" si="197"/>
        <v>0</v>
      </c>
      <c r="Y6294" s="11">
        <f>IF(SUM(Tableau1[[#This Row],[Other access]:[Sci-hub access]])&gt;=1,1,0)</f>
        <v>0</v>
      </c>
      <c r="Z6294" s="12">
        <f>IF(OR(Tableau1[[#This Row],[Access R1 + S1+ T1 ]]&gt;=1,Tableau1[[#This Row],[Access V1 +W1 + X1]]&gt;=1),1,0)</f>
        <v>0</v>
      </c>
      <c r="AB6294" s="10" t="str">
        <f>Tableau1[[#This Row],[DOI]]</f>
        <v>doi: 10.1097/IJG.0000000000000646</v>
      </c>
      <c r="AC6294" s="13" t="str">
        <f>Tableau1[[#This Row],[Authors]]&amp;", "&amp;Tableau1[[#This Row],[Title]]&amp;" "&amp;Tableau1[[#This Row],[Journal]]&amp;". "&amp;Tableau1[[#This Row],[Year]]</f>
        <v>Almobarak FA, Alharbi AH, Morales J, Aljadaan I., The Influence of Phacoemulsification on Intraocular Pressure Control and Trabeculectomy Survival in Uveitic Glaucoma. J Glaucoma. 2017</v>
      </c>
    </row>
    <row r="6295" spans="1:29" x14ac:dyDescent="0.3">
      <c r="A6295">
        <v>10851</v>
      </c>
      <c r="B6295" t="s">
        <v>13299</v>
      </c>
      <c r="C6295" t="s">
        <v>23461</v>
      </c>
      <c r="D6295" t="s">
        <v>33753</v>
      </c>
      <c r="E6295" t="s">
        <v>2447</v>
      </c>
      <c r="F6295" s="10"/>
      <c r="G6295">
        <v>2017</v>
      </c>
      <c r="J6295">
        <v>0.56502263535891406</v>
      </c>
      <c r="L6295" t="s">
        <v>45096</v>
      </c>
      <c r="M6295">
        <v>26950472</v>
      </c>
      <c r="Q6295" s="10"/>
      <c r="R6295" s="11">
        <f t="shared" si="196"/>
        <v>0</v>
      </c>
      <c r="U6295" s="11">
        <f t="shared" si="197"/>
        <v>0</v>
      </c>
      <c r="Y6295" s="11">
        <f>IF(SUM(Tableau1[[#This Row],[Other access]:[Sci-hub access]])&gt;=1,1,0)</f>
        <v>0</v>
      </c>
      <c r="Z6295" s="12">
        <f>IF(OR(Tableau1[[#This Row],[Access R1 + S1+ T1 ]]&gt;=1,Tableau1[[#This Row],[Access V1 +W1 + X1]]&gt;=1),1,0)</f>
        <v>0</v>
      </c>
      <c r="AB6295" s="10" t="str">
        <f>Tableau1[[#This Row],[DOI]]</f>
        <v>doi: 10.1097/IOP.0000000000000664</v>
      </c>
      <c r="AC6295" s="13" t="str">
        <f>Tableau1[[#This Row],[Authors]]&amp;", "&amp;Tableau1[[#This Row],[Title]]&amp;" "&amp;Tableau1[[#This Row],[Journal]]&amp;". "&amp;Tableau1[[#This Row],[Year]]</f>
        <v>Ni J, Shao C, Wang K, Chen X, Zhou S, Lin H., Modified Hotz Procedure Combined With Modified Z-Epicanthoplasty Versus Modified Hotz Procedure Alone for Epiblepharon Repair. Ophthal Plast Reconstr Surg. 2017</v>
      </c>
    </row>
    <row r="6296" spans="1:29" x14ac:dyDescent="0.3">
      <c r="A6296">
        <v>10850</v>
      </c>
      <c r="B6296" t="s">
        <v>13298</v>
      </c>
      <c r="C6296" t="s">
        <v>23460</v>
      </c>
      <c r="D6296" t="s">
        <v>33752</v>
      </c>
      <c r="E6296" t="s">
        <v>2447</v>
      </c>
      <c r="F6296" s="10"/>
      <c r="G6296">
        <v>2017</v>
      </c>
      <c r="J6296">
        <v>0.56504852439080111</v>
      </c>
      <c r="L6296" t="s">
        <v>45095</v>
      </c>
      <c r="M6296">
        <v>26950473</v>
      </c>
      <c r="Q6296" s="10"/>
      <c r="R6296" s="11">
        <f t="shared" si="196"/>
        <v>0</v>
      </c>
      <c r="U6296" s="11">
        <f t="shared" si="197"/>
        <v>0</v>
      </c>
      <c r="Y6296" s="11">
        <f>IF(SUM(Tableau1[[#This Row],[Other access]:[Sci-hub access]])&gt;=1,1,0)</f>
        <v>0</v>
      </c>
      <c r="Z6296" s="12">
        <f>IF(OR(Tableau1[[#This Row],[Access R1 + S1+ T1 ]]&gt;=1,Tableau1[[#This Row],[Access V1 +W1 + X1]]&gt;=1),1,0)</f>
        <v>0</v>
      </c>
      <c r="AB6296" s="10" t="str">
        <f>Tableau1[[#This Row],[DOI]]</f>
        <v>doi: 10.1097/IOP.0000000000000672</v>
      </c>
      <c r="AC6296" s="13" t="str">
        <f>Tableau1[[#This Row],[Authors]]&amp;", "&amp;Tableau1[[#This Row],[Title]]&amp;" "&amp;Tableau1[[#This Row],[Journal]]&amp;". "&amp;Tableau1[[#This Row],[Year]]</f>
        <v>Vahdani K, Konstantinidis A, Thaller VT., A Simple New Technique for Treatment of Tarsal Kink Syndrome. Ophthal Plast Reconstr Surg. 2017</v>
      </c>
    </row>
    <row r="6297" spans="1:29" x14ac:dyDescent="0.3">
      <c r="A6297">
        <v>9259</v>
      </c>
      <c r="B6297" t="s">
        <v>11843</v>
      </c>
      <c r="C6297" t="s">
        <v>22018</v>
      </c>
      <c r="D6297" t="s">
        <v>32285</v>
      </c>
      <c r="E6297" t="s">
        <v>2529</v>
      </c>
      <c r="F6297" s="10"/>
      <c r="G6297">
        <v>2017</v>
      </c>
      <c r="J6297">
        <v>0.56507770997839923</v>
      </c>
      <c r="L6297" t="s">
        <v>43564</v>
      </c>
      <c r="M6297">
        <v>27754717</v>
      </c>
      <c r="Q6297" s="10"/>
      <c r="R6297" s="11">
        <f t="shared" si="196"/>
        <v>0</v>
      </c>
      <c r="U6297" s="11">
        <f t="shared" si="197"/>
        <v>0</v>
      </c>
      <c r="Y6297" s="11">
        <f>IF(SUM(Tableau1[[#This Row],[Other access]:[Sci-hub access]])&gt;=1,1,0)</f>
        <v>0</v>
      </c>
      <c r="Z6297" s="12">
        <f>IF(OR(Tableau1[[#This Row],[Access R1 + S1+ T1 ]]&gt;=1,Tableau1[[#This Row],[Access V1 +W1 + X1]]&gt;=1),1,0)</f>
        <v>0</v>
      </c>
      <c r="AB6297" s="10" t="str">
        <f>Tableau1[[#This Row],[DOI]]</f>
        <v>doi: 10.1080/02713683.2016.1220591</v>
      </c>
      <c r="AC6297" s="13" t="str">
        <f>Tableau1[[#This Row],[Authors]]&amp;", "&amp;Tableau1[[#This Row],[Title]]&amp;" "&amp;Tableau1[[#This Row],[Journal]]&amp;". "&amp;Tableau1[[#This Row],[Year]]</f>
        <v>Fu L, Aspinall P, Bennett G, Magidson J, Tatham AJ., The Influence of Optical Coherence Tomography Measurements of Retinal Nerve Fiber Layer on Decision-Making in Glaucoma Diagnosis. Curr Eye Res. 2017</v>
      </c>
    </row>
    <row r="6298" spans="1:29" x14ac:dyDescent="0.3">
      <c r="A6298">
        <v>6708</v>
      </c>
      <c r="B6298" t="s">
        <v>9606</v>
      </c>
      <c r="C6298" t="s">
        <v>19811</v>
      </c>
      <c r="D6298" t="s">
        <v>30039</v>
      </c>
      <c r="E6298" t="s">
        <v>2448</v>
      </c>
      <c r="F6298" s="10"/>
      <c r="G6298">
        <v>2017</v>
      </c>
      <c r="J6298">
        <v>0.56535616355274776</v>
      </c>
      <c r="L6298" t="s">
        <v>41069</v>
      </c>
      <c r="M6298">
        <v>28176011</v>
      </c>
      <c r="Q6298" s="10"/>
      <c r="R6298" s="11">
        <f t="shared" si="196"/>
        <v>0</v>
      </c>
      <c r="U6298" s="11">
        <f t="shared" si="197"/>
        <v>0</v>
      </c>
      <c r="Y6298" s="11">
        <f>IF(SUM(Tableau1[[#This Row],[Other access]:[Sci-hub access]])&gt;=1,1,0)</f>
        <v>0</v>
      </c>
      <c r="Z6298" s="12">
        <f>IF(OR(Tableau1[[#This Row],[Access R1 + S1+ T1 ]]&gt;=1,Tableau1[[#This Row],[Access V1 +W1 + X1]]&gt;=1),1,0)</f>
        <v>0</v>
      </c>
      <c r="AB6298" s="10" t="str">
        <f>Tableau1[[#This Row],[DOI]]</f>
        <v>doi: 10.1007/s00417-017-3596-y</v>
      </c>
      <c r="AC6298" s="13" t="str">
        <f>Tableau1[[#This Row],[Authors]]&amp;", "&amp;Tableau1[[#This Row],[Title]]&amp;" "&amp;Tableau1[[#This Row],[Journal]]&amp;". "&amp;Tableau1[[#This Row],[Year]]</f>
        <v>Francis BA, Fernandes RAB, Akil H, Chopra V, Diniz B, Tan J, Huang A., Implantation of a second glaucoma drainage device. Graefes Arch Clin Exp Ophthalmol. 2017</v>
      </c>
    </row>
    <row r="6299" spans="1:29" x14ac:dyDescent="0.3">
      <c r="A6299">
        <v>6933</v>
      </c>
      <c r="B6299" t="s">
        <v>9803</v>
      </c>
      <c r="C6299" t="s">
        <v>20006</v>
      </c>
      <c r="D6299" t="s">
        <v>30237</v>
      </c>
      <c r="E6299" t="s">
        <v>3053</v>
      </c>
      <c r="F6299" s="10"/>
      <c r="G6299">
        <v>2017</v>
      </c>
      <c r="J6299">
        <v>0.56539868208828059</v>
      </c>
      <c r="L6299" t="s">
        <v>41292</v>
      </c>
      <c r="M6299">
        <v>28145930</v>
      </c>
      <c r="Q6299" s="10"/>
      <c r="R6299" s="11">
        <f t="shared" si="196"/>
        <v>0</v>
      </c>
      <c r="U6299" s="11">
        <f t="shared" si="197"/>
        <v>0</v>
      </c>
      <c r="Y6299" s="11">
        <f>IF(SUM(Tableau1[[#This Row],[Other access]:[Sci-hub access]])&gt;=1,1,0)</f>
        <v>0</v>
      </c>
      <c r="Z6299" s="12">
        <f>IF(OR(Tableau1[[#This Row],[Access R1 + S1+ T1 ]]&gt;=1,Tableau1[[#This Row],[Access V1 +W1 + X1]]&gt;=1),1,0)</f>
        <v>0</v>
      </c>
      <c r="AB6299" s="10" t="str">
        <f>Tableau1[[#This Row],[DOI]]</f>
        <v>doi: 10.1097/SCS.0000000000003421</v>
      </c>
      <c r="AC6299" s="13" t="str">
        <f>Tableau1[[#This Row],[Authors]]&amp;", "&amp;Tableau1[[#This Row],[Title]]&amp;" "&amp;Tableau1[[#This Row],[Journal]]&amp;". "&amp;Tableau1[[#This Row],[Year]]</f>
        <v>Tieghi R, Malagutti N, Valente L, Carnevali G, Clauser LC., Combined Endoscopic and Trans Palpebral Orbital Reconstruction for Silent Sinus Syndrome. J Craniofac Surg. 2017</v>
      </c>
    </row>
    <row r="6300" spans="1:29" x14ac:dyDescent="0.3">
      <c r="A6300">
        <v>8186</v>
      </c>
      <c r="B6300" t="s">
        <v>10898</v>
      </c>
      <c r="C6300" t="s">
        <v>21086</v>
      </c>
      <c r="D6300" t="s">
        <v>31336</v>
      </c>
      <c r="E6300" t="s">
        <v>2523</v>
      </c>
      <c r="F6300" s="10"/>
      <c r="G6300">
        <v>2017</v>
      </c>
      <c r="J6300">
        <v>0.56543474525761017</v>
      </c>
      <c r="L6300" t="s">
        <v>42532</v>
      </c>
      <c r="M6300">
        <v>27983731</v>
      </c>
      <c r="Q6300" s="10"/>
      <c r="R6300" s="11">
        <f t="shared" si="196"/>
        <v>0</v>
      </c>
      <c r="U6300" s="11">
        <f t="shared" si="197"/>
        <v>0</v>
      </c>
      <c r="Y6300" s="11">
        <f>IF(SUM(Tableau1[[#This Row],[Other access]:[Sci-hub access]])&gt;=1,1,0)</f>
        <v>0</v>
      </c>
      <c r="Z6300" s="12">
        <f>IF(OR(Tableau1[[#This Row],[Access R1 + S1+ T1 ]]&gt;=1,Tableau1[[#This Row],[Access V1 +W1 + X1]]&gt;=1),1,0)</f>
        <v>0</v>
      </c>
      <c r="AB6300" s="10" t="str">
        <f>Tableau1[[#This Row],[DOI]]</f>
        <v>doi: 10.1038/eye.2016.272</v>
      </c>
      <c r="AC6300" s="13" t="str">
        <f>Tableau1[[#This Row],[Authors]]&amp;", "&amp;Tableau1[[#This Row],[Title]]&amp;" "&amp;Tableau1[[#This Row],[Journal]]&amp;". "&amp;Tableau1[[#This Row],[Year]]</f>
        <v>Bourne D, Li Y, Komatsu C, Miller MR, Davidson EH, He L, Rosner IA, Tang H, Chen W, Solari MG, Schuman JS, Washington KM., Whole-eye transplantation: a look into the past and vision for the future. Eye (Lond). 2017</v>
      </c>
    </row>
    <row r="6301" spans="1:29" x14ac:dyDescent="0.3">
      <c r="A6301">
        <v>176</v>
      </c>
      <c r="B6301" t="s">
        <v>3439</v>
      </c>
      <c r="C6301" t="s">
        <v>13700</v>
      </c>
      <c r="D6301" t="s">
        <v>23859</v>
      </c>
      <c r="E6301" t="s">
        <v>33984</v>
      </c>
      <c r="F6301" s="10"/>
      <c r="G6301">
        <v>2017</v>
      </c>
      <c r="J6301">
        <v>0.56561053704578867</v>
      </c>
      <c r="L6301" t="e">
        <v>#VALUE!</v>
      </c>
      <c r="M6301">
        <v>29373002</v>
      </c>
      <c r="Q6301" s="10"/>
      <c r="R6301" s="11">
        <f t="shared" si="196"/>
        <v>0</v>
      </c>
      <c r="U6301" s="11">
        <f t="shared" si="197"/>
        <v>0</v>
      </c>
      <c r="Y6301" s="11">
        <f>IF(SUM(Tableau1[[#This Row],[Other access]:[Sci-hub access]])&gt;=1,1,0)</f>
        <v>0</v>
      </c>
      <c r="Z6301" s="12">
        <f>IF(OR(Tableau1[[#This Row],[Access R1 + S1+ T1 ]]&gt;=1,Tableau1[[#This Row],[Access V1 +W1 + X1]]&gt;=1),1,0)</f>
        <v>0</v>
      </c>
      <c r="AB6301" s="10" t="e">
        <f>Tableau1[[#This Row],[DOI]]</f>
        <v>#VALUE!</v>
      </c>
      <c r="AC6301" s="13" t="str">
        <f>Tableau1[[#This Row],[Authors]]&amp;", "&amp;Tableau1[[#This Row],[Title]]&amp;" "&amp;Tableau1[[#This Row],[Journal]]&amp;". "&amp;Tableau1[[#This Row],[Year]]</f>
        <v>Franks AM, Guzzo R, Barker S, King-Mallory R., Progressive Supranuclear Palsy - A Case Study from the Perspective of a Primary Care Physician Son. W V Med J. 2017</v>
      </c>
    </row>
    <row r="6302" spans="1:29" x14ac:dyDescent="0.3">
      <c r="A6302">
        <v>10373</v>
      </c>
      <c r="B6302" t="s">
        <v>2216</v>
      </c>
      <c r="C6302" t="s">
        <v>2217</v>
      </c>
      <c r="D6302" t="s">
        <v>2218</v>
      </c>
      <c r="E6302" t="s">
        <v>2993</v>
      </c>
      <c r="F6302" s="10"/>
      <c r="G6302">
        <v>2017</v>
      </c>
      <c r="J6302">
        <v>0.56569349275200509</v>
      </c>
      <c r="L6302" t="s">
        <v>44623</v>
      </c>
      <c r="M6302">
        <v>27349743</v>
      </c>
      <c r="Q6302" s="10"/>
      <c r="R6302" s="11">
        <f t="shared" si="196"/>
        <v>0</v>
      </c>
      <c r="U6302" s="11">
        <f t="shared" si="197"/>
        <v>0</v>
      </c>
      <c r="Y6302" s="11">
        <f>IF(SUM(Tableau1[[#This Row],[Other access]:[Sci-hub access]])&gt;=1,1,0)</f>
        <v>0</v>
      </c>
      <c r="Z6302" s="12">
        <f>IF(OR(Tableau1[[#This Row],[Access R1 + S1+ T1 ]]&gt;=1,Tableau1[[#This Row],[Access V1 +W1 + X1]]&gt;=1),1,0)</f>
        <v>0</v>
      </c>
      <c r="AB6302" s="10" t="str">
        <f>Tableau1[[#This Row],[DOI]]</f>
        <v>doi: 10.1111/ane.12632</v>
      </c>
      <c r="AC6302" s="13" t="str">
        <f>Tableau1[[#This Row],[Authors]]&amp;", "&amp;Tableau1[[#This Row],[Title]]&amp;" "&amp;Tableau1[[#This Row],[Journal]]&amp;". "&amp;Tableau1[[#This Row],[Year]]</f>
        <v>Brostigen CS, Meling TR, Marthinsen PB, Scheie D, Aarhus M, Helseth E., Surgical management of colloid cyst of the third ventricle. Acta Neurol Scand. 2017</v>
      </c>
    </row>
    <row r="6303" spans="1:29" x14ac:dyDescent="0.3">
      <c r="A6303">
        <v>1887</v>
      </c>
      <c r="B6303" t="s">
        <v>5131</v>
      </c>
      <c r="C6303" t="s">
        <v>15377</v>
      </c>
      <c r="D6303" t="s">
        <v>25553</v>
      </c>
      <c r="E6303" t="s">
        <v>2468</v>
      </c>
      <c r="F6303" s="10"/>
      <c r="G6303">
        <v>2017</v>
      </c>
      <c r="J6303">
        <v>0.56577914744973101</v>
      </c>
      <c r="L6303" t="s">
        <v>36359</v>
      </c>
      <c r="M6303">
        <v>28857944</v>
      </c>
      <c r="Q6303" s="10"/>
      <c r="R6303" s="11">
        <f t="shared" si="196"/>
        <v>0</v>
      </c>
      <c r="U6303" s="11">
        <f t="shared" si="197"/>
        <v>0</v>
      </c>
      <c r="Y6303" s="11">
        <f>IF(SUM(Tableau1[[#This Row],[Other access]:[Sci-hub access]])&gt;=1,1,0)</f>
        <v>0</v>
      </c>
      <c r="Z6303" s="12">
        <f>IF(OR(Tableau1[[#This Row],[Access R1 + S1+ T1 ]]&gt;=1,Tableau1[[#This Row],[Access V1 +W1 + X1]]&gt;=1),1,0)</f>
        <v>0</v>
      </c>
      <c r="AB6303" s="10" t="str">
        <f>Tableau1[[#This Row],[DOI]]</f>
        <v>doi: 10.1097/IJG.0000000000000707</v>
      </c>
      <c r="AC6303" s="13" t="str">
        <f>Tableau1[[#This Row],[Authors]]&amp;", "&amp;Tableau1[[#This Row],[Title]]&amp;" "&amp;Tableau1[[#This Row],[Journal]]&amp;". "&amp;Tableau1[[#This Row],[Year]]</f>
        <v>Tsikata E, Verticchio Vercellin AC, Falkenstein I, Poon LY, Brauner S, Khoueir Z, Miller JB, Chen TC., Volumetric Measurement of Optic Nerve Head Drusen Using Swept-Source Optical Coherence Tomography. J Glaucoma. 2017</v>
      </c>
    </row>
    <row r="6304" spans="1:29" x14ac:dyDescent="0.3">
      <c r="A6304">
        <v>4508</v>
      </c>
      <c r="B6304" t="s">
        <v>7631</v>
      </c>
      <c r="C6304" t="s">
        <v>17866</v>
      </c>
      <c r="D6304" t="s">
        <v>28060</v>
      </c>
      <c r="E6304" t="s">
        <v>2514</v>
      </c>
      <c r="F6304" s="10"/>
      <c r="G6304">
        <v>2017</v>
      </c>
      <c r="J6304">
        <v>0.56581777571821634</v>
      </c>
      <c r="L6304" t="s">
        <v>38926</v>
      </c>
      <c r="M6304">
        <v>28438590</v>
      </c>
      <c r="Q6304" s="10"/>
      <c r="R6304" s="11">
        <f t="shared" si="196"/>
        <v>0</v>
      </c>
      <c r="U6304" s="11">
        <f t="shared" si="197"/>
        <v>0</v>
      </c>
      <c r="Y6304" s="11">
        <f>IF(SUM(Tableau1[[#This Row],[Other access]:[Sci-hub access]])&gt;=1,1,0)</f>
        <v>0</v>
      </c>
      <c r="Z6304" s="12">
        <f>IF(OR(Tableau1[[#This Row],[Access R1 + S1+ T1 ]]&gt;=1,Tableau1[[#This Row],[Access V1 +W1 + X1]]&gt;=1),1,0)</f>
        <v>0</v>
      </c>
      <c r="AB6304" s="10" t="str">
        <f>Tableau1[[#This Row],[DOI]]</f>
        <v>doi: 10.1016/j.survophthal.2017.04.004</v>
      </c>
      <c r="AC6304" s="13" t="str">
        <f>Tableau1[[#This Row],[Authors]]&amp;", "&amp;Tableau1[[#This Row],[Title]]&amp;" "&amp;Tableau1[[#This Row],[Journal]]&amp;". "&amp;Tableau1[[#This Row],[Year]]</f>
        <v>LaHood BR, Andrew NH, Goggin M., Antibiotic prophylaxis in cataract surgery in the setting of penicillin allergy: A decision-making algorithm. Surv Ophthalmol. 2017</v>
      </c>
    </row>
    <row r="6305" spans="1:29" x14ac:dyDescent="0.3">
      <c r="A6305">
        <v>7191</v>
      </c>
      <c r="B6305" t="s">
        <v>10029</v>
      </c>
      <c r="C6305" t="s">
        <v>20231</v>
      </c>
      <c r="D6305" t="s">
        <v>30463</v>
      </c>
      <c r="E6305" t="s">
        <v>2667</v>
      </c>
      <c r="F6305" s="10"/>
      <c r="G6305">
        <v>2017</v>
      </c>
      <c r="J6305">
        <v>0.56584778626118193</v>
      </c>
      <c r="L6305" t="s">
        <v>41547</v>
      </c>
      <c r="M6305">
        <v>28118996</v>
      </c>
      <c r="Q6305" s="10"/>
      <c r="R6305" s="11">
        <f t="shared" si="196"/>
        <v>0</v>
      </c>
      <c r="U6305" s="11">
        <f t="shared" si="197"/>
        <v>0</v>
      </c>
      <c r="Y6305" s="11">
        <f>IF(SUM(Tableau1[[#This Row],[Other access]:[Sci-hub access]])&gt;=1,1,0)</f>
        <v>0</v>
      </c>
      <c r="Z6305" s="12">
        <f>IF(OR(Tableau1[[#This Row],[Access R1 + S1+ T1 ]]&gt;=1,Tableau1[[#This Row],[Access V1 +W1 + X1]]&gt;=1),1,0)</f>
        <v>0</v>
      </c>
      <c r="AB6305" s="10" t="str">
        <f>Tableau1[[#This Row],[DOI]]</f>
        <v>doi: 10.1016/j.clae.2017.01.002</v>
      </c>
      <c r="AC6305" s="13" t="str">
        <f>Tableau1[[#This Row],[Authors]]&amp;", "&amp;Tableau1[[#This Row],[Title]]&amp;" "&amp;Tableau1[[#This Row],[Journal]]&amp;". "&amp;Tableau1[[#This Row],[Year]]</f>
        <v>Dutta D, Zhao T, Cheah KB, Holmlund L, Willcox MDP., Activity of a melimine derived peptide Mel4 against Stenotrophomonas, Delftia, Elizabethkingia, Burkholderia and biocompatibility as a contact lens coating. Cont Lens Anterior Eye. 2017</v>
      </c>
    </row>
    <row r="6306" spans="1:29" x14ac:dyDescent="0.3">
      <c r="A6306">
        <v>6051</v>
      </c>
      <c r="B6306" t="s">
        <v>9035</v>
      </c>
      <c r="C6306" t="s">
        <v>19249</v>
      </c>
      <c r="D6306" t="s">
        <v>29465</v>
      </c>
      <c r="E6306" t="s">
        <v>2490</v>
      </c>
      <c r="F6306" s="10"/>
      <c r="G6306">
        <v>2017</v>
      </c>
      <c r="J6306">
        <v>0.56616889401721215</v>
      </c>
      <c r="L6306" t="s">
        <v>40428</v>
      </c>
      <c r="M6306">
        <v>28254627</v>
      </c>
      <c r="Q6306" s="10"/>
      <c r="R6306" s="11">
        <f t="shared" si="196"/>
        <v>0</v>
      </c>
      <c r="U6306" s="11">
        <f t="shared" si="197"/>
        <v>0</v>
      </c>
      <c r="Y6306" s="11">
        <f>IF(SUM(Tableau1[[#This Row],[Other access]:[Sci-hub access]])&gt;=1,1,0)</f>
        <v>0</v>
      </c>
      <c r="Z6306" s="12">
        <f>IF(OR(Tableau1[[#This Row],[Access R1 + S1+ T1 ]]&gt;=1,Tableau1[[#This Row],[Access V1 +W1 + X1]]&gt;=1),1,0)</f>
        <v>0</v>
      </c>
      <c r="AB6306" s="10" t="str">
        <f>Tableau1[[#This Row],[DOI]]</f>
        <v>doi: 10.1016/j.ajo.2017.02.021</v>
      </c>
      <c r="AC6306" s="13" t="str">
        <f>Tableau1[[#This Row],[Authors]]&amp;", "&amp;Tableau1[[#This Row],[Title]]&amp;" "&amp;Tableau1[[#This Row],[Journal]]&amp;". "&amp;Tableau1[[#This Row],[Year]]</f>
        <v>Velez FG, Chang MY, Pineles SL., Inferior Rectus Transposition: A Novel Procedure for Abducens Palsy. Am J Ophthalmol. 2017</v>
      </c>
    </row>
    <row r="6307" spans="1:29" x14ac:dyDescent="0.3">
      <c r="A6307">
        <v>7192</v>
      </c>
      <c r="B6307" t="s">
        <v>10030</v>
      </c>
      <c r="C6307" t="s">
        <v>20232</v>
      </c>
      <c r="D6307" t="s">
        <v>30464</v>
      </c>
      <c r="E6307" t="s">
        <v>2443</v>
      </c>
      <c r="F6307" s="10"/>
      <c r="G6307">
        <v>2017</v>
      </c>
      <c r="J6307">
        <v>0.56628071563424087</v>
      </c>
      <c r="L6307" t="s">
        <v>41548</v>
      </c>
      <c r="M6307">
        <v>28118668</v>
      </c>
      <c r="Q6307" s="10"/>
      <c r="R6307" s="11">
        <f t="shared" si="196"/>
        <v>0</v>
      </c>
      <c r="U6307" s="11">
        <f t="shared" si="197"/>
        <v>0</v>
      </c>
      <c r="Y6307" s="11">
        <f>IF(SUM(Tableau1[[#This Row],[Other access]:[Sci-hub access]])&gt;=1,1,0)</f>
        <v>0</v>
      </c>
      <c r="Z6307" s="12">
        <f>IF(OR(Tableau1[[#This Row],[Access R1 + S1+ T1 ]]&gt;=1,Tableau1[[#This Row],[Access V1 +W1 + X1]]&gt;=1),1,0)</f>
        <v>0</v>
      </c>
      <c r="AB6307" s="10" t="str">
        <f>Tableau1[[#This Row],[DOI]]</f>
        <v>doi: 10.1167/iovs.16-20663</v>
      </c>
      <c r="AC6307" s="13" t="str">
        <f>Tableau1[[#This Row],[Authors]]&amp;", "&amp;Tableau1[[#This Row],[Title]]&amp;" "&amp;Tableau1[[#This Row],[Journal]]&amp;". "&amp;Tableau1[[#This Row],[Year]]</f>
        <v>Lin JB, Gerratt BW, Bassi CJ, Apte RS., Short-Wavelength Light-Blocking Eyeglasses Attenuate Symptoms of Eye Fatigue. Invest Ophthalmol Vis Sci. 2017</v>
      </c>
    </row>
    <row r="6308" spans="1:29" x14ac:dyDescent="0.3">
      <c r="A6308">
        <v>9176</v>
      </c>
      <c r="B6308" t="s">
        <v>11770</v>
      </c>
      <c r="C6308" t="s">
        <v>21945</v>
      </c>
      <c r="D6308" t="s">
        <v>32211</v>
      </c>
      <c r="E6308" t="s">
        <v>34381</v>
      </c>
      <c r="F6308" s="10"/>
      <c r="G6308">
        <v>2017</v>
      </c>
      <c r="J6308">
        <v>0.56641190358996396</v>
      </c>
      <c r="L6308" t="s">
        <v>43492</v>
      </c>
      <c r="M6308">
        <v>27769554</v>
      </c>
      <c r="Q6308" s="10"/>
      <c r="R6308" s="11">
        <f t="shared" si="196"/>
        <v>0</v>
      </c>
      <c r="U6308" s="11">
        <f t="shared" si="197"/>
        <v>0</v>
      </c>
      <c r="Y6308" s="11">
        <f>IF(SUM(Tableau1[[#This Row],[Other access]:[Sci-hub access]])&gt;=1,1,0)</f>
        <v>0</v>
      </c>
      <c r="Z6308" s="12">
        <f>IF(OR(Tableau1[[#This Row],[Access R1 + S1+ T1 ]]&gt;=1,Tableau1[[#This Row],[Access V1 +W1 + X1]]&gt;=1),1,0)</f>
        <v>0</v>
      </c>
      <c r="AB6308" s="10" t="str">
        <f>Tableau1[[#This Row],[DOI]]</f>
        <v>doi: 10.1016/j.oftal.2016.08.004</v>
      </c>
      <c r="AC6308" s="13" t="str">
        <f>Tableau1[[#This Row],[Authors]]&amp;", "&amp;Tableau1[[#This Row],[Title]]&amp;" "&amp;Tableau1[[#This Row],[Journal]]&amp;". "&amp;Tableau1[[#This Row],[Year]]</f>
        <v>Porrúa L, Oblanca N, González-López JJ., Spontaneous closure of a blue laser induced full thickness macular hole. Arch Soc Esp Oftalmol. 2017</v>
      </c>
    </row>
    <row r="6309" spans="1:29" x14ac:dyDescent="0.3">
      <c r="A6309">
        <v>8471</v>
      </c>
      <c r="B6309" t="s">
        <v>11148</v>
      </c>
      <c r="C6309" t="s">
        <v>21333</v>
      </c>
      <c r="D6309" t="s">
        <v>31587</v>
      </c>
      <c r="E6309" t="s">
        <v>2529</v>
      </c>
      <c r="F6309" s="10"/>
      <c r="G6309">
        <v>2017</v>
      </c>
      <c r="J6309">
        <v>0.56643196899798853</v>
      </c>
      <c r="L6309" t="s">
        <v>42810</v>
      </c>
      <c r="M6309">
        <v>27911111</v>
      </c>
      <c r="Q6309" s="10"/>
      <c r="R6309" s="11">
        <f t="shared" si="196"/>
        <v>0</v>
      </c>
      <c r="U6309" s="11">
        <f t="shared" si="197"/>
        <v>0</v>
      </c>
      <c r="Y6309" s="11">
        <f>IF(SUM(Tableau1[[#This Row],[Other access]:[Sci-hub access]])&gt;=1,1,0)</f>
        <v>0</v>
      </c>
      <c r="Z6309" s="12">
        <f>IF(OR(Tableau1[[#This Row],[Access R1 + S1+ T1 ]]&gt;=1,Tableau1[[#This Row],[Access V1 +W1 + X1]]&gt;=1),1,0)</f>
        <v>0</v>
      </c>
      <c r="AB6309" s="10" t="str">
        <f>Tableau1[[#This Row],[DOI]]</f>
        <v>doi: 10.1080/02713683.2016.1245423</v>
      </c>
      <c r="AC6309" s="13" t="str">
        <f>Tableau1[[#This Row],[Authors]]&amp;", "&amp;Tableau1[[#This Row],[Title]]&amp;" "&amp;Tableau1[[#This Row],[Journal]]&amp;". "&amp;Tableau1[[#This Row],[Year]]</f>
        <v>Moisseiev E, Fogel M, Fabian ID, Barak A, Moisseiev J, Alhalel A., Outcomes of Scleral Buckle Removal: Experience from the Last Decade. Curr Eye Res. 2017</v>
      </c>
    </row>
    <row r="6310" spans="1:29" x14ac:dyDescent="0.3">
      <c r="A6310">
        <v>4146</v>
      </c>
      <c r="B6310" t="s">
        <v>7288</v>
      </c>
      <c r="C6310" t="s">
        <v>17525</v>
      </c>
      <c r="D6310" t="s">
        <v>27716</v>
      </c>
      <c r="E6310" t="s">
        <v>2579</v>
      </c>
      <c r="F6310" s="10"/>
      <c r="G6310">
        <v>2017</v>
      </c>
      <c r="J6310">
        <v>0.56647972589660922</v>
      </c>
      <c r="L6310" t="s">
        <v>38577</v>
      </c>
      <c r="M6310">
        <v>28478488</v>
      </c>
      <c r="Q6310" s="10"/>
      <c r="R6310" s="11">
        <f t="shared" si="196"/>
        <v>0</v>
      </c>
      <c r="U6310" s="11">
        <f t="shared" si="197"/>
        <v>0</v>
      </c>
      <c r="Y6310" s="11">
        <f>IF(SUM(Tableau1[[#This Row],[Other access]:[Sci-hub access]])&gt;=1,1,0)</f>
        <v>0</v>
      </c>
      <c r="Z6310" s="12">
        <f>IF(OR(Tableau1[[#This Row],[Access R1 + S1+ T1 ]]&gt;=1,Tableau1[[#This Row],[Access V1 +W1 + X1]]&gt;=1),1,0)</f>
        <v>0</v>
      </c>
      <c r="AB6310" s="10" t="str">
        <f>Tableau1[[#This Row],[DOI]]</f>
        <v>doi: 10.1007/s12020-017-1306-5</v>
      </c>
      <c r="AC6310" s="13" t="str">
        <f>Tableau1[[#This Row],[Authors]]&amp;", "&amp;Tableau1[[#This Row],[Title]]&amp;" "&amp;Tableau1[[#This Row],[Journal]]&amp;". "&amp;Tableau1[[#This Row],[Year]]</f>
        <v>Hussain YS, Hookham JC, Allahabadia A, Balasubramanian SP., Epidemiology, management and outcomes of Graves' disease-real life data. Endocrine. 2017</v>
      </c>
    </row>
    <row r="6311" spans="1:29" x14ac:dyDescent="0.3">
      <c r="A6311">
        <v>5947</v>
      </c>
      <c r="B6311" t="s">
        <v>8946</v>
      </c>
      <c r="C6311" t="s">
        <v>19160</v>
      </c>
      <c r="D6311" t="s">
        <v>29376</v>
      </c>
      <c r="E6311" t="s">
        <v>2451</v>
      </c>
      <c r="F6311" s="10"/>
      <c r="G6311">
        <v>2017</v>
      </c>
      <c r="J6311">
        <v>0.56648090514077243</v>
      </c>
      <c r="L6311" t="s">
        <v>40326</v>
      </c>
      <c r="M6311">
        <v>28267762</v>
      </c>
      <c r="Q6311" s="10"/>
      <c r="R6311" s="11">
        <f t="shared" si="196"/>
        <v>0</v>
      </c>
      <c r="U6311" s="11">
        <f t="shared" si="197"/>
        <v>0</v>
      </c>
      <c r="Y6311" s="11">
        <f>IF(SUM(Tableau1[[#This Row],[Other access]:[Sci-hub access]])&gt;=1,1,0)</f>
        <v>0</v>
      </c>
      <c r="Z6311" s="12">
        <f>IF(OR(Tableau1[[#This Row],[Access R1 + S1+ T1 ]]&gt;=1,Tableau1[[#This Row],[Access V1 +W1 + X1]]&gt;=1),1,0)</f>
        <v>0</v>
      </c>
      <c r="AB6311" s="10" t="str">
        <f>Tableau1[[#This Row],[DOI]]</f>
        <v>doi: 10.1371/journal.pone.0173351</v>
      </c>
      <c r="AC6311" s="13" t="str">
        <f>Tableau1[[#This Row],[Authors]]&amp;", "&amp;Tableau1[[#This Row],[Title]]&amp;" "&amp;Tableau1[[#This Row],[Journal]]&amp;". "&amp;Tableau1[[#This Row],[Year]]</f>
        <v>Dale ML, Horak FB, Wright WG, Schoneburg BM, Nutt JG, Mancini M., Impaired perception of surface tilt in progressive supranuclear palsy. PLoS One. 2017</v>
      </c>
    </row>
    <row r="6312" spans="1:29" x14ac:dyDescent="0.3">
      <c r="A6312">
        <v>7788</v>
      </c>
      <c r="B6312" t="s">
        <v>10553</v>
      </c>
      <c r="C6312" t="s">
        <v>20749</v>
      </c>
      <c r="D6312" t="s">
        <v>30990</v>
      </c>
      <c r="E6312" t="s">
        <v>2451</v>
      </c>
      <c r="F6312" s="10"/>
      <c r="G6312">
        <v>2017</v>
      </c>
      <c r="J6312">
        <v>0.56654001405627719</v>
      </c>
      <c r="L6312" t="s">
        <v>42139</v>
      </c>
      <c r="M6312">
        <v>28056109</v>
      </c>
      <c r="Q6312" s="10"/>
      <c r="R6312" s="11">
        <f t="shared" si="196"/>
        <v>0</v>
      </c>
      <c r="U6312" s="11">
        <f t="shared" si="197"/>
        <v>0</v>
      </c>
      <c r="Y6312" s="11">
        <f>IF(SUM(Tableau1[[#This Row],[Other access]:[Sci-hub access]])&gt;=1,1,0)</f>
        <v>0</v>
      </c>
      <c r="Z6312" s="12">
        <f>IF(OR(Tableau1[[#This Row],[Access R1 + S1+ T1 ]]&gt;=1,Tableau1[[#This Row],[Access V1 +W1 + X1]]&gt;=1),1,0)</f>
        <v>0</v>
      </c>
      <c r="AB6312" s="10" t="str">
        <f>Tableau1[[#This Row],[DOI]]</f>
        <v>doi: 10.1371/journal.pone.0168808</v>
      </c>
      <c r="AC6312" s="13" t="str">
        <f>Tableau1[[#This Row],[Authors]]&amp;", "&amp;Tableau1[[#This Row],[Title]]&amp;" "&amp;Tableau1[[#This Row],[Journal]]&amp;". "&amp;Tableau1[[#This Row],[Year]]</f>
        <v>Helmchen C, Kirchhoff JB, Göttlich M, Sprenger A., Postural Ataxia in Cerebellar Downbeat Nystagmus: Its Relation to Visual, Proprioceptive and Vestibular Signals and Cerebellar Atrophy. PLoS One. 2017</v>
      </c>
    </row>
    <row r="6313" spans="1:29" x14ac:dyDescent="0.3">
      <c r="A6313">
        <v>4880</v>
      </c>
      <c r="B6313" t="s">
        <v>7980</v>
      </c>
      <c r="C6313" t="s">
        <v>18209</v>
      </c>
      <c r="D6313" t="s">
        <v>28410</v>
      </c>
      <c r="E6313" t="s">
        <v>2443</v>
      </c>
      <c r="F6313" s="10"/>
      <c r="G6313">
        <v>2017</v>
      </c>
      <c r="J6313">
        <v>0.56660778658056221</v>
      </c>
      <c r="L6313" t="s">
        <v>39290</v>
      </c>
      <c r="M6313">
        <v>28395299</v>
      </c>
      <c r="Q6313" s="10"/>
      <c r="R6313" s="11">
        <f t="shared" si="196"/>
        <v>0</v>
      </c>
      <c r="U6313" s="11">
        <f t="shared" si="197"/>
        <v>0</v>
      </c>
      <c r="Y6313" s="11">
        <f>IF(SUM(Tableau1[[#This Row],[Other access]:[Sci-hub access]])&gt;=1,1,0)</f>
        <v>0</v>
      </c>
      <c r="Z6313" s="12">
        <f>IF(OR(Tableau1[[#This Row],[Access R1 + S1+ T1 ]]&gt;=1,Tableau1[[#This Row],[Access V1 +W1 + X1]]&gt;=1),1,0)</f>
        <v>0</v>
      </c>
      <c r="AB6313" s="10" t="str">
        <f>Tableau1[[#This Row],[DOI]]</f>
        <v>doi: 10.1167/iovs.17-21557</v>
      </c>
      <c r="AC6313" s="13" t="str">
        <f>Tableau1[[#This Row],[Authors]]&amp;", "&amp;Tableau1[[#This Row],[Title]]&amp;" "&amp;Tableau1[[#This Row],[Journal]]&amp;". "&amp;Tableau1[[#This Row],[Year]]</f>
        <v>Zhao J, Kim HJ, Sparrow JR., Multimodal Fundus Imaging of Sodium Iodate-Treated Mice Informs RPE Susceptibility and Origins of Increased Fundus Autofluorescence. Invest Ophthalmol Vis Sci. 2017</v>
      </c>
    </row>
    <row r="6314" spans="1:29" x14ac:dyDescent="0.3">
      <c r="A6314">
        <v>7308</v>
      </c>
      <c r="B6314" t="s">
        <v>10127</v>
      </c>
      <c r="C6314" t="s">
        <v>20329</v>
      </c>
      <c r="D6314" t="s">
        <v>30561</v>
      </c>
      <c r="E6314" t="s">
        <v>2445</v>
      </c>
      <c r="F6314" s="10"/>
      <c r="G6314">
        <v>2018</v>
      </c>
      <c r="J6314">
        <v>0.56661402155266116</v>
      </c>
      <c r="L6314" t="s">
        <v>41664</v>
      </c>
      <c r="M6314">
        <v>28106708</v>
      </c>
      <c r="Q6314" s="10"/>
      <c r="R6314" s="11">
        <f t="shared" si="196"/>
        <v>0</v>
      </c>
      <c r="U6314" s="11">
        <f t="shared" si="197"/>
        <v>0</v>
      </c>
      <c r="Y6314" s="11">
        <f>IF(SUM(Tableau1[[#This Row],[Other access]:[Sci-hub access]])&gt;=1,1,0)</f>
        <v>0</v>
      </c>
      <c r="Z6314" s="12">
        <f>IF(OR(Tableau1[[#This Row],[Access R1 + S1+ T1 ]]&gt;=1,Tableau1[[#This Row],[Access V1 +W1 + X1]]&gt;=1),1,0)</f>
        <v>0</v>
      </c>
      <c r="AB6314" s="10" t="str">
        <f>Tableau1[[#This Row],[DOI]]</f>
        <v>doi: 10.1097/IAE.0000000000001502</v>
      </c>
      <c r="AC6314" s="13" t="str">
        <f>Tableau1[[#This Row],[Authors]]&amp;", "&amp;Tableau1[[#This Row],[Title]]&amp;" "&amp;Tableau1[[#This Row],[Journal]]&amp;". "&amp;Tableau1[[#This Row],[Year]]</f>
        <v>Chung YR, Kim JW, Choi SY, Park SW, Kim JH, Lee K., SUBFOVEAL CHOROIDAL THICKNESS AND VASCULAR DIAMETER IN ACTIVE AND RESOLVED CENTRAL SEROUS CHORIORETINOPATHY. Retina. 2018</v>
      </c>
    </row>
    <row r="6315" spans="1:29" x14ac:dyDescent="0.3">
      <c r="A6315">
        <v>3976</v>
      </c>
      <c r="B6315" t="s">
        <v>7130</v>
      </c>
      <c r="C6315" t="s">
        <v>17367</v>
      </c>
      <c r="D6315" t="s">
        <v>27557</v>
      </c>
      <c r="E6315" t="s">
        <v>2467</v>
      </c>
      <c r="F6315" s="10"/>
      <c r="G6315">
        <v>2017</v>
      </c>
      <c r="J6315">
        <v>0.56663420467949865</v>
      </c>
      <c r="L6315" t="s">
        <v>38417</v>
      </c>
      <c r="M6315">
        <v>28499055</v>
      </c>
      <c r="Q6315" s="10"/>
      <c r="R6315" s="11">
        <f t="shared" si="196"/>
        <v>0</v>
      </c>
      <c r="U6315" s="11">
        <f t="shared" si="197"/>
        <v>0</v>
      </c>
      <c r="Y6315" s="11">
        <f>IF(SUM(Tableau1[[#This Row],[Other access]:[Sci-hub access]])&gt;=1,1,0)</f>
        <v>0</v>
      </c>
      <c r="Z6315" s="12">
        <f>IF(OR(Tableau1[[#This Row],[Access R1 + S1+ T1 ]]&gt;=1,Tableau1[[#This Row],[Access V1 +W1 + X1]]&gt;=1),1,0)</f>
        <v>0</v>
      </c>
      <c r="AB6315" s="10" t="str">
        <f>Tableau1[[#This Row],[DOI]]</f>
        <v>doi: 10.3928/23258160-20170428-10</v>
      </c>
      <c r="AC6315" s="13" t="str">
        <f>Tableau1[[#This Row],[Authors]]&amp;", "&amp;Tableau1[[#This Row],[Title]]&amp;" "&amp;Tableau1[[#This Row],[Journal]]&amp;". "&amp;Tableau1[[#This Row],[Year]]</f>
        <v>Grewal DS, Schwartz T, Fekrat S., Sequential Sterile Intraocular Inflammation Associated With Consecutive Intravitreal Injections of Aflibercept and Ranibizumab. Ophthalmic Surg Lasers Imaging Retina. 2017</v>
      </c>
    </row>
    <row r="6316" spans="1:29" x14ac:dyDescent="0.3">
      <c r="A6316">
        <v>10538</v>
      </c>
      <c r="B6316" t="s">
        <v>13018</v>
      </c>
      <c r="C6316" t="s">
        <v>23184</v>
      </c>
      <c r="D6316" t="s">
        <v>33471</v>
      </c>
      <c r="E6316" t="s">
        <v>2486</v>
      </c>
      <c r="F6316" s="10"/>
      <c r="G6316">
        <v>2017</v>
      </c>
      <c r="J6316">
        <v>0.56671044842290952</v>
      </c>
      <c r="L6316" t="s">
        <v>44787</v>
      </c>
      <c r="M6316">
        <v>27229756</v>
      </c>
      <c r="Q6316" s="10"/>
      <c r="R6316" s="11">
        <f t="shared" si="196"/>
        <v>0</v>
      </c>
      <c r="U6316" s="11">
        <f t="shared" si="197"/>
        <v>0</v>
      </c>
      <c r="Y6316" s="11">
        <f>IF(SUM(Tableau1[[#This Row],[Other access]:[Sci-hub access]])&gt;=1,1,0)</f>
        <v>0</v>
      </c>
      <c r="Z6316" s="12">
        <f>IF(OR(Tableau1[[#This Row],[Access R1 + S1+ T1 ]]&gt;=1,Tableau1[[#This Row],[Access V1 +W1 + X1]]&gt;=1),1,0)</f>
        <v>0</v>
      </c>
      <c r="AB6316" s="10" t="str">
        <f>Tableau1[[#This Row],[DOI]]</f>
        <v>doi: 10.1111/aos.13097</v>
      </c>
      <c r="AC6316" s="13" t="str">
        <f>Tableau1[[#This Row],[Authors]]&amp;", "&amp;Tableau1[[#This Row],[Title]]&amp;" "&amp;Tableau1[[#This Row],[Journal]]&amp;". "&amp;Tableau1[[#This Row],[Year]]</f>
        <v>Kang EC, Lee KH, Koh HJ., Changes in choroidal thickness after vitrectomy for epiretinal membrane combined with vitreomacular traction. Acta Ophthalmol. 2017</v>
      </c>
    </row>
    <row r="6317" spans="1:29" x14ac:dyDescent="0.3">
      <c r="A6317">
        <v>79</v>
      </c>
      <c r="B6317" t="s">
        <v>3342</v>
      </c>
      <c r="C6317" t="s">
        <v>13603</v>
      </c>
      <c r="D6317" t="s">
        <v>23762</v>
      </c>
      <c r="E6317" t="s">
        <v>2538</v>
      </c>
      <c r="F6317" s="10"/>
      <c r="G6317">
        <v>2017</v>
      </c>
      <c r="J6317">
        <v>0.56678890628018241</v>
      </c>
      <c r="L6317" t="s">
        <v>34597</v>
      </c>
      <c r="M6317">
        <v>29422757</v>
      </c>
      <c r="Q6317" s="10"/>
      <c r="R6317" s="11">
        <f t="shared" si="196"/>
        <v>0</v>
      </c>
      <c r="U6317" s="11">
        <f t="shared" si="197"/>
        <v>0</v>
      </c>
      <c r="Y6317" s="11">
        <f>IF(SUM(Tableau1[[#This Row],[Other access]:[Sci-hub access]])&gt;=1,1,0)</f>
        <v>0</v>
      </c>
      <c r="Z6317" s="12">
        <f>IF(OR(Tableau1[[#This Row],[Access R1 + S1+ T1 ]]&gt;=1,Tableau1[[#This Row],[Access V1 +W1 + X1]]&gt;=1),1,0)</f>
        <v>0</v>
      </c>
      <c r="AB6317" s="10" t="str">
        <f>Tableau1[[#This Row],[DOI]]</f>
        <v>doi: 10.4103/meajo.MEAJO_238_17</v>
      </c>
      <c r="AC6317" s="13" t="str">
        <f>Tableau1[[#This Row],[Authors]]&amp;", "&amp;Tableau1[[#This Row],[Title]]&amp;" "&amp;Tableau1[[#This Row],[Journal]]&amp;". "&amp;Tableau1[[#This Row],[Year]]</f>
        <v>Varshney A, Das M, Chaudhary P, Kumari R, Yadav K., Aeromonas Salmonicida as a Causative Agent for Postoperative Endophthalmitis. Middle East Afr J Ophthalmol. 2017</v>
      </c>
    </row>
    <row r="6318" spans="1:29" x14ac:dyDescent="0.3">
      <c r="A6318">
        <v>6986</v>
      </c>
      <c r="B6318" t="s">
        <v>9846</v>
      </c>
      <c r="C6318" t="s">
        <v>20049</v>
      </c>
      <c r="D6318" t="s">
        <v>30280</v>
      </c>
      <c r="E6318" t="s">
        <v>2529</v>
      </c>
      <c r="F6318" s="10"/>
      <c r="G6318">
        <v>2017</v>
      </c>
      <c r="J6318">
        <v>0.56681877370480127</v>
      </c>
      <c r="L6318" t="s">
        <v>41344</v>
      </c>
      <c r="M6318">
        <v>28139142</v>
      </c>
      <c r="Q6318" s="10"/>
      <c r="R6318" s="11">
        <f t="shared" si="196"/>
        <v>0</v>
      </c>
      <c r="U6318" s="11">
        <f t="shared" si="197"/>
        <v>0</v>
      </c>
      <c r="Y6318" s="11">
        <f>IF(SUM(Tableau1[[#This Row],[Other access]:[Sci-hub access]])&gt;=1,1,0)</f>
        <v>0</v>
      </c>
      <c r="Z6318" s="12">
        <f>IF(OR(Tableau1[[#This Row],[Access R1 + S1+ T1 ]]&gt;=1,Tableau1[[#This Row],[Access V1 +W1 + X1]]&gt;=1),1,0)</f>
        <v>0</v>
      </c>
      <c r="AB6318" s="10" t="str">
        <f>Tableau1[[#This Row],[DOI]]</f>
        <v>doi: 10.1080/02713683.2016.1255338</v>
      </c>
      <c r="AC6318" s="13" t="str">
        <f>Tableau1[[#This Row],[Authors]]&amp;", "&amp;Tableau1[[#This Row],[Title]]&amp;" "&amp;Tableau1[[#This Row],[Journal]]&amp;". "&amp;Tableau1[[#This Row],[Year]]</f>
        <v>Masoudi S, Zhao Z, Willcox M., Relation between Ocular Comfort, Arachidonic Acid Mediators, and Histamine. Curr Eye Res. 2017</v>
      </c>
    </row>
    <row r="6319" spans="1:29" x14ac:dyDescent="0.3">
      <c r="A6319">
        <v>105</v>
      </c>
      <c r="B6319" t="s">
        <v>3368</v>
      </c>
      <c r="C6319" t="s">
        <v>13629</v>
      </c>
      <c r="D6319" t="s">
        <v>23788</v>
      </c>
      <c r="E6319" t="s">
        <v>33981</v>
      </c>
      <c r="F6319" s="10"/>
      <c r="G6319">
        <v>2017</v>
      </c>
      <c r="J6319">
        <v>0.56725218969489122</v>
      </c>
      <c r="L6319" t="s">
        <v>34623</v>
      </c>
      <c r="M6319">
        <v>29403335</v>
      </c>
      <c r="Q6319" s="10"/>
      <c r="R6319" s="11">
        <f t="shared" si="196"/>
        <v>0</v>
      </c>
      <c r="U6319" s="11">
        <f t="shared" si="197"/>
        <v>0</v>
      </c>
      <c r="Y6319" s="11">
        <f>IF(SUM(Tableau1[[#This Row],[Other access]:[Sci-hub access]])&gt;=1,1,0)</f>
        <v>0</v>
      </c>
      <c r="Z6319" s="12">
        <f>IF(OR(Tableau1[[#This Row],[Access R1 + S1+ T1 ]]&gt;=1,Tableau1[[#This Row],[Access V1 +W1 + X1]]&gt;=1),1,0)</f>
        <v>0</v>
      </c>
      <c r="AB6319" s="10" t="str">
        <f>Tableau1[[#This Row],[DOI]]</f>
        <v>doi: 10.5693/djo.02.2017.09.002</v>
      </c>
      <c r="AC6319" s="13" t="str">
        <f>Tableau1[[#This Row],[Authors]]&amp;", "&amp;Tableau1[[#This Row],[Title]]&amp;" "&amp;Tableau1[[#This Row],[Journal]]&amp;". "&amp;Tableau1[[#This Row],[Year]]</f>
        <v>Wong SH, Turbin RE, Frohman LP., Takayasu arteritis-related photic and postprandial amaurosis. Digit J Ophthalmol. 2017</v>
      </c>
    </row>
    <row r="6320" spans="1:29" x14ac:dyDescent="0.3">
      <c r="A6320">
        <v>5919</v>
      </c>
      <c r="B6320" t="s">
        <v>8924</v>
      </c>
      <c r="C6320" t="s">
        <v>19139</v>
      </c>
      <c r="D6320" t="s">
        <v>29354</v>
      </c>
      <c r="E6320" t="s">
        <v>34295</v>
      </c>
      <c r="F6320" s="10"/>
      <c r="G6320">
        <v>2017</v>
      </c>
      <c r="J6320">
        <v>0.56730653010071497</v>
      </c>
      <c r="L6320" t="s">
        <v>40299</v>
      </c>
      <c r="M6320">
        <v>28271586</v>
      </c>
      <c r="Q6320" s="10"/>
      <c r="R6320" s="11">
        <f t="shared" si="196"/>
        <v>0</v>
      </c>
      <c r="U6320" s="11">
        <f t="shared" si="197"/>
        <v>0</v>
      </c>
      <c r="Y6320" s="11">
        <f>IF(SUM(Tableau1[[#This Row],[Other access]:[Sci-hub access]])&gt;=1,1,0)</f>
        <v>0</v>
      </c>
      <c r="Z6320" s="12">
        <f>IF(OR(Tableau1[[#This Row],[Access R1 + S1+ T1 ]]&gt;=1,Tableau1[[#This Row],[Access V1 +W1 + X1]]&gt;=1),1,0)</f>
        <v>0</v>
      </c>
      <c r="AB6320" s="10" t="str">
        <f>Tableau1[[#This Row],[DOI]]</f>
        <v>doi: 10.1002/humu.23212</v>
      </c>
      <c r="AC6320" s="13" t="str">
        <f>Tableau1[[#This Row],[Authors]]&amp;", "&amp;Tableau1[[#This Row],[Title]]&amp;" "&amp;Tableau1[[#This Row],[Journal]]&amp;". "&amp;Tableau1[[#This Row],[Year]]</f>
        <v>Radziwon A, Arno G, K Wheaton D, McDonagh EM, Baple EL, Webb-Jones K, G Birch D, Webster AR, MacDonald IM., Single-base substitutions in the CHM promoter as a cause of choroideremia. Hum Mutat. 2017</v>
      </c>
    </row>
    <row r="6321" spans="1:29" x14ac:dyDescent="0.3">
      <c r="A6321">
        <v>4007</v>
      </c>
      <c r="B6321" t="s">
        <v>7159</v>
      </c>
      <c r="C6321" t="s">
        <v>17396</v>
      </c>
      <c r="D6321" t="s">
        <v>27586</v>
      </c>
      <c r="E6321" t="s">
        <v>2441</v>
      </c>
      <c r="F6321" s="10"/>
      <c r="G6321">
        <v>2017</v>
      </c>
      <c r="J6321">
        <v>0.5673843700528316</v>
      </c>
      <c r="L6321" t="s">
        <v>38447</v>
      </c>
      <c r="M6321">
        <v>28495149</v>
      </c>
      <c r="Q6321" s="10"/>
      <c r="R6321" s="11">
        <f t="shared" si="196"/>
        <v>0</v>
      </c>
      <c r="U6321" s="11">
        <f t="shared" si="197"/>
        <v>0</v>
      </c>
      <c r="Y6321" s="11">
        <f>IF(SUM(Tableau1[[#This Row],[Other access]:[Sci-hub access]])&gt;=1,1,0)</f>
        <v>0</v>
      </c>
      <c r="Z6321" s="12">
        <f>IF(OR(Tableau1[[#This Row],[Access R1 + S1+ T1 ]]&gt;=1,Tableau1[[#This Row],[Access V1 +W1 + X1]]&gt;=1),1,0)</f>
        <v>0</v>
      </c>
      <c r="AB6321" s="10" t="str">
        <f>Tableau1[[#This Row],[DOI]]</f>
        <v>doi: 10.1016/j.ophtha.2017.03.052</v>
      </c>
      <c r="AC6321" s="13" t="str">
        <f>Tableau1[[#This Row],[Authors]]&amp;", "&amp;Tableau1[[#This Row],[Title]]&amp;" "&amp;Tableau1[[#This Row],[Journal]]&amp;". "&amp;Tableau1[[#This Row],[Year]]</f>
        <v>Hersh PS, Stulting RD, Muller D, Durrie DS, Rajpal RK; United States Crosslinking Study Group.., United States Multicenter Clinical Trial of Corneal Collagen Crosslinking for Keratoconus Treatment. Ophthalmology. 2017</v>
      </c>
    </row>
    <row r="6322" spans="1:29" x14ac:dyDescent="0.3">
      <c r="A6322">
        <v>9375</v>
      </c>
      <c r="B6322" t="s">
        <v>11947</v>
      </c>
      <c r="C6322" t="s">
        <v>22122</v>
      </c>
      <c r="D6322" t="s">
        <v>32391</v>
      </c>
      <c r="E6322" t="s">
        <v>2514</v>
      </c>
      <c r="F6322" s="10"/>
      <c r="G6322">
        <v>2017</v>
      </c>
      <c r="J6322">
        <v>0.56750811269577806</v>
      </c>
      <c r="L6322" t="s">
        <v>43666</v>
      </c>
      <c r="M6322">
        <v>27717892</v>
      </c>
      <c r="Q6322" s="10"/>
      <c r="R6322" s="11">
        <f t="shared" si="196"/>
        <v>0</v>
      </c>
      <c r="U6322" s="11">
        <f t="shared" si="197"/>
        <v>0</v>
      </c>
      <c r="Y6322" s="11">
        <f>IF(SUM(Tableau1[[#This Row],[Other access]:[Sci-hub access]])&gt;=1,1,0)</f>
        <v>0</v>
      </c>
      <c r="Z6322" s="12">
        <f>IF(OR(Tableau1[[#This Row],[Access R1 + S1+ T1 ]]&gt;=1,Tableau1[[#This Row],[Access V1 +W1 + X1]]&gt;=1),1,0)</f>
        <v>0</v>
      </c>
      <c r="AB6322" s="10" t="str">
        <f>Tableau1[[#This Row],[DOI]]</f>
        <v>doi: 10.1016/j.survophthal.2016.09.004</v>
      </c>
      <c r="AC6322" s="13" t="str">
        <f>Tableau1[[#This Row],[Authors]]&amp;", "&amp;Tableau1[[#This Row],[Title]]&amp;" "&amp;Tableau1[[#This Row],[Journal]]&amp;". "&amp;Tableau1[[#This Row],[Year]]</f>
        <v>Cohen A, Wong SH, Patel S, Tsai JC., Endoscopic cyclophotocoagulation for the treatment of glaucoma. Surv Ophthalmol. 2017</v>
      </c>
    </row>
    <row r="6323" spans="1:29" ht="28.8" x14ac:dyDescent="0.3">
      <c r="A6323">
        <v>2270</v>
      </c>
      <c r="B6323" t="s">
        <v>5501</v>
      </c>
      <c r="C6323" t="s">
        <v>15746</v>
      </c>
      <c r="D6323" t="s">
        <v>25923</v>
      </c>
      <c r="E6323" t="s">
        <v>2466</v>
      </c>
      <c r="F6323" s="10"/>
      <c r="G6323">
        <v>2017</v>
      </c>
      <c r="J6323">
        <v>0.56762332388199044</v>
      </c>
      <c r="L6323" t="s">
        <v>36737</v>
      </c>
      <c r="M6323">
        <v>28778431</v>
      </c>
      <c r="Q6323" s="10"/>
      <c r="R6323" s="11">
        <f t="shared" si="196"/>
        <v>0</v>
      </c>
      <c r="U6323" s="11">
        <f t="shared" si="197"/>
        <v>0</v>
      </c>
      <c r="Y6323" s="11">
        <f>IF(SUM(Tableau1[[#This Row],[Other access]:[Sci-hub access]])&gt;=1,1,0)</f>
        <v>0</v>
      </c>
      <c r="Z6323" s="12">
        <f>IF(OR(Tableau1[[#This Row],[Access R1 + S1+ T1 ]]&gt;=1,Tableau1[[#This Row],[Access V1 +W1 + X1]]&gt;=1),1,0)</f>
        <v>0</v>
      </c>
      <c r="AB6323" s="10" t="str">
        <f>Tableau1[[#This Row],[DOI]]</f>
        <v>doi: 10.1016/j.jneuroim.2017.05.018</v>
      </c>
      <c r="AC6323" s="13" t="str">
        <f>Tableau1[[#This Row],[Authors]]&amp;", "&amp;Tableau1[[#This Row],[Title]]&amp;" "&amp;Tableau1[[#This Row],[Journal]]&amp;". "&amp;Tableau1[[#This Row],[Year]]</f>
        <v>Alvarenga MP, Fernandez O, Leyva L, Campanella L, Vasconcelos CF, Alvarenga M, Papais Alvarenga RM., The HLA DRB1*03:01 allele is associated with NMO regardless of the NMO-IgG status in Brazilian patients from Rio de Janeiro. J Neuroimmunol. 2017</v>
      </c>
    </row>
    <row r="6324" spans="1:29" x14ac:dyDescent="0.3">
      <c r="A6324">
        <v>98</v>
      </c>
      <c r="B6324" t="s">
        <v>3361</v>
      </c>
      <c r="C6324" t="s">
        <v>13622</v>
      </c>
      <c r="D6324" t="s">
        <v>23781</v>
      </c>
      <c r="E6324" t="s">
        <v>2462</v>
      </c>
      <c r="F6324" s="10"/>
      <c r="G6324">
        <v>2018</v>
      </c>
      <c r="J6324">
        <v>0.56765054296619533</v>
      </c>
      <c r="L6324" t="s">
        <v>34616</v>
      </c>
      <c r="M6324">
        <v>29409483</v>
      </c>
      <c r="Q6324" s="10"/>
      <c r="R6324" s="11">
        <f t="shared" si="196"/>
        <v>0</v>
      </c>
      <c r="U6324" s="11">
        <f t="shared" si="197"/>
        <v>0</v>
      </c>
      <c r="Y6324" s="11">
        <f>IF(SUM(Tableau1[[#This Row],[Other access]:[Sci-hub access]])&gt;=1,1,0)</f>
        <v>0</v>
      </c>
      <c r="Z6324" s="12">
        <f>IF(OR(Tableau1[[#This Row],[Access R1 + S1+ T1 ]]&gt;=1,Tableau1[[#This Row],[Access V1 +W1 + X1]]&gt;=1),1,0)</f>
        <v>0</v>
      </c>
      <c r="AB6324" s="10" t="str">
        <f>Tableau1[[#This Row],[DOI]]</f>
        <v>doi: 10.1186/s12886-018-0692-7</v>
      </c>
      <c r="AC6324" s="13" t="str">
        <f>Tableau1[[#This Row],[Authors]]&amp;", "&amp;Tableau1[[#This Row],[Title]]&amp;" "&amp;Tableau1[[#This Row],[Journal]]&amp;". "&amp;Tableau1[[#This Row],[Year]]</f>
        <v>Xue K, Jolly JK, Mall SP, Haldar S, Rosen PH, MacLaren RE., Real-world refractive outcomes of toric intraocular lens implantation in a United Kingdom National Health Service setting. BMC Ophthalmol. 2018</v>
      </c>
    </row>
    <row r="6325" spans="1:29" x14ac:dyDescent="0.3">
      <c r="A6325">
        <v>5147</v>
      </c>
      <c r="B6325" t="s">
        <v>8224</v>
      </c>
      <c r="C6325" t="s">
        <v>18449</v>
      </c>
      <c r="D6325" t="s">
        <v>28654</v>
      </c>
      <c r="E6325" t="s">
        <v>2664</v>
      </c>
      <c r="F6325" s="10"/>
      <c r="G6325">
        <v>2017</v>
      </c>
      <c r="J6325">
        <v>0.56784704689142529</v>
      </c>
      <c r="L6325" t="s">
        <v>39551</v>
      </c>
      <c r="M6325">
        <v>28367670</v>
      </c>
      <c r="Q6325" s="10"/>
      <c r="R6325" s="11">
        <f t="shared" si="196"/>
        <v>0</v>
      </c>
      <c r="U6325" s="11">
        <f t="shared" si="197"/>
        <v>0</v>
      </c>
      <c r="Y6325" s="11">
        <f>IF(SUM(Tableau1[[#This Row],[Other access]:[Sci-hub access]])&gt;=1,1,0)</f>
        <v>0</v>
      </c>
      <c r="Z6325" s="12">
        <f>IF(OR(Tableau1[[#This Row],[Access R1 + S1+ T1 ]]&gt;=1,Tableau1[[#This Row],[Access V1 +W1 + X1]]&gt;=1),1,0)</f>
        <v>0</v>
      </c>
      <c r="AB6325" s="10" t="str">
        <f>Tableau1[[#This Row],[DOI]]</f>
        <v>doi: 10.1177/0300060517701290</v>
      </c>
      <c r="AC6325" s="13" t="str">
        <f>Tableau1[[#This Row],[Authors]]&amp;", "&amp;Tableau1[[#This Row],[Title]]&amp;" "&amp;Tableau1[[#This Row],[Journal]]&amp;". "&amp;Tableau1[[#This Row],[Year]]</f>
        <v>Zeng Y, Fan L, Lu P., Use of the chop hook to stabilize the capsular bag in patients with crystalline lens dislocations and cataracts. J Int Med Res. 2017</v>
      </c>
    </row>
    <row r="6326" spans="1:29" ht="28.8" x14ac:dyDescent="0.3">
      <c r="A6326">
        <v>3491</v>
      </c>
      <c r="B6326" t="s">
        <v>6665</v>
      </c>
      <c r="C6326" t="s">
        <v>16907</v>
      </c>
      <c r="D6326" t="s">
        <v>27089</v>
      </c>
      <c r="E6326" t="s">
        <v>34143</v>
      </c>
      <c r="F6326" s="10"/>
      <c r="G6326">
        <v>2017</v>
      </c>
      <c r="J6326">
        <v>0.56787102604938844</v>
      </c>
      <c r="L6326" t="s">
        <v>37938</v>
      </c>
      <c r="M6326">
        <v>28576383</v>
      </c>
      <c r="Q6326" s="10"/>
      <c r="R6326" s="11">
        <f t="shared" si="196"/>
        <v>0</v>
      </c>
      <c r="U6326" s="11">
        <f t="shared" si="197"/>
        <v>0</v>
      </c>
      <c r="Y6326" s="11">
        <f>IF(SUM(Tableau1[[#This Row],[Other access]:[Sci-hub access]])&gt;=1,1,0)</f>
        <v>0</v>
      </c>
      <c r="Z6326" s="12">
        <f>IF(OR(Tableau1[[#This Row],[Access R1 + S1+ T1 ]]&gt;=1,Tableau1[[#This Row],[Access V1 +W1 + X1]]&gt;=1),1,0)</f>
        <v>0</v>
      </c>
      <c r="AB6326" s="10" t="str">
        <f>Tableau1[[#This Row],[DOI]]</f>
        <v>doi: 10.1016/j.chemphyslip.2017.05.007</v>
      </c>
      <c r="AC6326" s="13" t="str">
        <f>Tableau1[[#This Row],[Authors]]&amp;", "&amp;Tableau1[[#This Row],[Title]]&amp;" "&amp;Tableau1[[#This Row],[Journal]]&amp;". "&amp;Tableau1[[#This Row],[Year]]</f>
        <v>Gambert S, Gabrielle PH, Masson E, Leger-Charnay E, Ferrerro A, Vannier A, Gendrault C, Lachot M, Creuzot-Garcher C, Bron A, Gregoire S, Leclere L, Martine L, Lucchi G, Truntzer C, Pecqueur D, Bretillon L., Cholesterol metabolism and glaucoma: Modulation of Muller cell membrane organization by 24S-hydroxycholesterol. Chem Phys Lipids. 2017</v>
      </c>
    </row>
    <row r="6327" spans="1:29" x14ac:dyDescent="0.3">
      <c r="A6327">
        <v>441</v>
      </c>
      <c r="B6327" t="s">
        <v>3704</v>
      </c>
      <c r="C6327" t="s">
        <v>13964</v>
      </c>
      <c r="D6327" t="s">
        <v>24124</v>
      </c>
      <c r="E6327" t="s">
        <v>2462</v>
      </c>
      <c r="F6327" s="10"/>
      <c r="G6327">
        <v>2017</v>
      </c>
      <c r="J6327">
        <v>0.56795655236413178</v>
      </c>
      <c r="L6327" t="s">
        <v>34945</v>
      </c>
      <c r="M6327">
        <v>29212537</v>
      </c>
      <c r="Q6327" s="10"/>
      <c r="R6327" s="11">
        <f t="shared" si="196"/>
        <v>0</v>
      </c>
      <c r="U6327" s="11">
        <f t="shared" si="197"/>
        <v>0</v>
      </c>
      <c r="Y6327" s="11">
        <f>IF(SUM(Tableau1[[#This Row],[Other access]:[Sci-hub access]])&gt;=1,1,0)</f>
        <v>0</v>
      </c>
      <c r="Z6327" s="12">
        <f>IF(OR(Tableau1[[#This Row],[Access R1 + S1+ T1 ]]&gt;=1,Tableau1[[#This Row],[Access V1 +W1 + X1]]&gt;=1),1,0)</f>
        <v>0</v>
      </c>
      <c r="AB6327" s="10" t="str">
        <f>Tableau1[[#This Row],[DOI]]</f>
        <v>doi: 10.1186/s12886-017-0631-z</v>
      </c>
      <c r="AC6327" s="13" t="str">
        <f>Tableau1[[#This Row],[Authors]]&amp;", "&amp;Tableau1[[#This Row],[Title]]&amp;" "&amp;Tableau1[[#This Row],[Journal]]&amp;". "&amp;Tableau1[[#This Row],[Year]]</f>
        <v>Park UC, Shin JY, Chung H, Yu HG., Association of ARMS2 genotype with response to anti-vascular endothelial growth factor treatment in polypoidal choroidal vasculopathy. BMC Ophthalmol. 2017</v>
      </c>
    </row>
    <row r="6328" spans="1:29" x14ac:dyDescent="0.3">
      <c r="A6328">
        <v>4690</v>
      </c>
      <c r="B6328" t="s">
        <v>7803</v>
      </c>
      <c r="C6328" t="s">
        <v>18035</v>
      </c>
      <c r="D6328" t="s">
        <v>28233</v>
      </c>
      <c r="E6328" t="s">
        <v>2467</v>
      </c>
      <c r="F6328" s="10"/>
      <c r="G6328">
        <v>2017</v>
      </c>
      <c r="J6328">
        <v>0.56802304240373758</v>
      </c>
      <c r="L6328" t="s">
        <v>39106</v>
      </c>
      <c r="M6328">
        <v>28419395</v>
      </c>
      <c r="Q6328" s="10"/>
      <c r="R6328" s="11">
        <f t="shared" si="196"/>
        <v>0</v>
      </c>
      <c r="U6328" s="11">
        <f t="shared" si="197"/>
        <v>0</v>
      </c>
      <c r="Y6328" s="11">
        <f>IF(SUM(Tableau1[[#This Row],[Other access]:[Sci-hub access]])&gt;=1,1,0)</f>
        <v>0</v>
      </c>
      <c r="Z6328" s="12">
        <f>IF(OR(Tableau1[[#This Row],[Access R1 + S1+ T1 ]]&gt;=1,Tableau1[[#This Row],[Access V1 +W1 + X1]]&gt;=1),1,0)</f>
        <v>0</v>
      </c>
      <c r="AB6328" s="10" t="str">
        <f>Tableau1[[#This Row],[DOI]]</f>
        <v>doi: 10.3928/23258160-20170329-04</v>
      </c>
      <c r="AC6328" s="13" t="str">
        <f>Tableau1[[#This Row],[Authors]]&amp;", "&amp;Tableau1[[#This Row],[Title]]&amp;" "&amp;Tableau1[[#This Row],[Journal]]&amp;". "&amp;Tableau1[[#This Row],[Year]]</f>
        <v>Fujita K, Kawamura A, Yuzawa M., Choriocapillaris Changes Imaged by OCT Angiography After Half-Dose Photodynamic Therapy for Chronic Central Serous Chorioretinopathy. Ophthalmic Surg Lasers Imaging Retina. 2017</v>
      </c>
    </row>
    <row r="6329" spans="1:29" x14ac:dyDescent="0.3">
      <c r="A6329">
        <v>73</v>
      </c>
      <c r="B6329" t="s">
        <v>3336</v>
      </c>
      <c r="C6329" t="s">
        <v>13597</v>
      </c>
      <c r="D6329" t="s">
        <v>23756</v>
      </c>
      <c r="E6329" t="s">
        <v>2602</v>
      </c>
      <c r="F6329" s="10"/>
      <c r="G6329">
        <v>2018</v>
      </c>
      <c r="J6329">
        <v>0.56817222817010915</v>
      </c>
      <c r="L6329" t="s">
        <v>34591</v>
      </c>
      <c r="M6329">
        <v>29428935</v>
      </c>
      <c r="Q6329" s="10"/>
      <c r="R6329" s="11">
        <f t="shared" si="196"/>
        <v>0</v>
      </c>
      <c r="U6329" s="11">
        <f t="shared" si="197"/>
        <v>0</v>
      </c>
      <c r="Y6329" s="11">
        <f>IF(SUM(Tableau1[[#This Row],[Other access]:[Sci-hub access]])&gt;=1,1,0)</f>
        <v>0</v>
      </c>
      <c r="Z6329" s="12">
        <f>IF(OR(Tableau1[[#This Row],[Access R1 + S1+ T1 ]]&gt;=1,Tableau1[[#This Row],[Access V1 +W1 + X1]]&gt;=1),1,0)</f>
        <v>0</v>
      </c>
      <c r="AB6329" s="10" t="str">
        <f>Tableau1[[#This Row],[DOI]]</f>
        <v>doi: 10.1159/000487292</v>
      </c>
      <c r="AC6329" s="13" t="str">
        <f>Tableau1[[#This Row],[Authors]]&amp;", "&amp;Tableau1[[#This Row],[Title]]&amp;" "&amp;Tableau1[[#This Row],[Journal]]&amp;". "&amp;Tableau1[[#This Row],[Year]]</f>
        <v>He Y, Li HB, Li X, Zhou Y, Xia XB, Song WT., MiR-124 Promotes the Growth of Retinal Ganglion Cells Derived from Müller Cells. Cell Physiol Biochem. 2018</v>
      </c>
    </row>
    <row r="6330" spans="1:29" x14ac:dyDescent="0.3">
      <c r="A6330">
        <v>2542</v>
      </c>
      <c r="B6330" t="s">
        <v>5762</v>
      </c>
      <c r="C6330" t="s">
        <v>16008</v>
      </c>
      <c r="D6330" t="s">
        <v>26185</v>
      </c>
      <c r="E6330" t="s">
        <v>2467</v>
      </c>
      <c r="F6330" s="10"/>
      <c r="G6330">
        <v>2017</v>
      </c>
      <c r="J6330">
        <v>0.56836928876253534</v>
      </c>
      <c r="L6330" t="s">
        <v>37006</v>
      </c>
      <c r="M6330">
        <v>28728181</v>
      </c>
      <c r="Q6330" s="10"/>
      <c r="R6330" s="11">
        <f t="shared" si="196"/>
        <v>0</v>
      </c>
      <c r="U6330" s="11">
        <f t="shared" si="197"/>
        <v>0</v>
      </c>
      <c r="Y6330" s="11">
        <f>IF(SUM(Tableau1[[#This Row],[Other access]:[Sci-hub access]])&gt;=1,1,0)</f>
        <v>0</v>
      </c>
      <c r="Z6330" s="12">
        <f>IF(OR(Tableau1[[#This Row],[Access R1 + S1+ T1 ]]&gt;=1,Tableau1[[#This Row],[Access V1 +W1 + X1]]&gt;=1),1,0)</f>
        <v>0</v>
      </c>
      <c r="AB6330" s="10" t="str">
        <f>Tableau1[[#This Row],[DOI]]</f>
        <v>doi: 10.3928/23258160-20170630-04</v>
      </c>
      <c r="AC6330" s="13" t="str">
        <f>Tableau1[[#This Row],[Authors]]&amp;", "&amp;Tableau1[[#This Row],[Title]]&amp;" "&amp;Tableau1[[#This Row],[Journal]]&amp;". "&amp;Tableau1[[#This Row],[Year]]</f>
        <v>Palejwala NV, Sawhney G, Raecker M, Flaxel CJ, Yeh S., The Value of Diagnostic Work-Up in the Evaluation of White Dot Syndromes. Ophthalmic Surg Lasers Imaging Retina. 2017</v>
      </c>
    </row>
    <row r="6331" spans="1:29" x14ac:dyDescent="0.3">
      <c r="A6331">
        <v>9390</v>
      </c>
      <c r="B6331" t="s">
        <v>11961</v>
      </c>
      <c r="C6331" t="s">
        <v>22136</v>
      </c>
      <c r="D6331" t="s">
        <v>32406</v>
      </c>
      <c r="E6331" t="s">
        <v>2457</v>
      </c>
      <c r="F6331" s="10"/>
      <c r="G6331">
        <v>2017</v>
      </c>
      <c r="J6331">
        <v>0.56842760561688555</v>
      </c>
      <c r="L6331" t="s">
        <v>43681</v>
      </c>
      <c r="M6331">
        <v>27711003</v>
      </c>
      <c r="Q6331" s="10"/>
      <c r="R6331" s="11">
        <f t="shared" si="196"/>
        <v>0</v>
      </c>
      <c r="U6331" s="11">
        <f t="shared" si="197"/>
        <v>0</v>
      </c>
      <c r="Y6331" s="11">
        <f>IF(SUM(Tableau1[[#This Row],[Other access]:[Sci-hub access]])&gt;=1,1,0)</f>
        <v>0</v>
      </c>
      <c r="Z6331" s="12">
        <f>IF(OR(Tableau1[[#This Row],[Access R1 + S1+ T1 ]]&gt;=1,Tableau1[[#This Row],[Access V1 +W1 + X1]]&gt;=1),1,0)</f>
        <v>0</v>
      </c>
      <c r="AB6331" s="10" t="str">
        <f>Tableau1[[#This Row],[DOI]]</f>
        <v>doi: 10.1097/ICB.0000000000000401</v>
      </c>
      <c r="AC6331" s="13" t="str">
        <f>Tableau1[[#This Row],[Authors]]&amp;", "&amp;Tableau1[[#This Row],[Title]]&amp;" "&amp;Tableau1[[#This Row],[Journal]]&amp;". "&amp;Tableau1[[#This Row],[Year]]</f>
        <v>Ghadiali Q, Tan A, Freund KB., UNUSUAL POSTERIOR VARIX OF A VORTEX VEIN AMPULLA. Retin Cases Brief Rep. 2017</v>
      </c>
    </row>
    <row r="6332" spans="1:29" x14ac:dyDescent="0.3">
      <c r="A6332">
        <v>3630</v>
      </c>
      <c r="B6332" t="s">
        <v>6802</v>
      </c>
      <c r="C6332" t="s">
        <v>17043</v>
      </c>
      <c r="D6332" t="s">
        <v>27226</v>
      </c>
      <c r="E6332" t="s">
        <v>34148</v>
      </c>
      <c r="F6332" s="10"/>
      <c r="G6332">
        <v>2017</v>
      </c>
      <c r="J6332">
        <v>0.56859651631014407</v>
      </c>
      <c r="L6332" t="s">
        <v>38076</v>
      </c>
      <c r="M6332">
        <v>28556615</v>
      </c>
      <c r="Q6332" s="10"/>
      <c r="R6332" s="11">
        <f t="shared" si="196"/>
        <v>0</v>
      </c>
      <c r="U6332" s="11">
        <f t="shared" si="197"/>
        <v>0</v>
      </c>
      <c r="Y6332" s="11">
        <f>IF(SUM(Tableau1[[#This Row],[Other access]:[Sci-hub access]])&gt;=1,1,0)</f>
        <v>0</v>
      </c>
      <c r="Z6332" s="12">
        <f>IF(OR(Tableau1[[#This Row],[Access R1 + S1+ T1 ]]&gt;=1,Tableau1[[#This Row],[Access V1 +W1 + X1]]&gt;=1),1,0)</f>
        <v>0</v>
      </c>
      <c r="AB6332" s="10" t="str">
        <f>Tableau1[[#This Row],[DOI]]</f>
        <v>doi: 10.1111/1756-185X.12856</v>
      </c>
      <c r="AC6332" s="13" t="str">
        <f>Tableau1[[#This Row],[Authors]]&amp;", "&amp;Tableau1[[#This Row],[Title]]&amp;" "&amp;Tableau1[[#This Row],[Journal]]&amp;". "&amp;Tableau1[[#This Row],[Year]]</f>
        <v>He J, Jin Y, Zhang X, Zhou Y, Li R, Dai Y, Sun X, Zhao J, Guo J, Li Z., Characteristics of germinal center-like structures in patients with Sjögren's syndrome. Int J Rheum Dis. 2017</v>
      </c>
    </row>
    <row r="6333" spans="1:29" x14ac:dyDescent="0.3">
      <c r="A6333">
        <v>3095</v>
      </c>
      <c r="B6333" t="s">
        <v>6286</v>
      </c>
      <c r="C6333" t="s">
        <v>16529</v>
      </c>
      <c r="D6333" t="s">
        <v>26710</v>
      </c>
      <c r="E6333" t="s">
        <v>2662</v>
      </c>
      <c r="F6333" s="10"/>
      <c r="G6333">
        <v>2017</v>
      </c>
      <c r="J6333">
        <v>0.56871814939866017</v>
      </c>
      <c r="L6333" t="s">
        <v>37549</v>
      </c>
      <c r="M6333">
        <v>28637904</v>
      </c>
      <c r="Q6333" s="10"/>
      <c r="R6333" s="11">
        <f t="shared" si="196"/>
        <v>0</v>
      </c>
      <c r="U6333" s="11">
        <f t="shared" si="197"/>
        <v>0</v>
      </c>
      <c r="Y6333" s="11">
        <f>IF(SUM(Tableau1[[#This Row],[Other access]:[Sci-hub access]])&gt;=1,1,0)</f>
        <v>0</v>
      </c>
      <c r="Z6333" s="12">
        <f>IF(OR(Tableau1[[#This Row],[Access R1 + S1+ T1 ]]&gt;=1,Tableau1[[#This Row],[Access V1 +W1 + X1]]&gt;=1),1,0)</f>
        <v>0</v>
      </c>
      <c r="AB6333" s="10" t="str">
        <f>Tableau1[[#This Row],[DOI]]</f>
        <v>doi: 10.4049/jimmunol.1602144</v>
      </c>
      <c r="AC6333" s="13" t="str">
        <f>Tableau1[[#This Row],[Authors]]&amp;", "&amp;Tableau1[[#This Row],[Title]]&amp;" "&amp;Tableau1[[#This Row],[Journal]]&amp;". "&amp;Tableau1[[#This Row],[Year]]</f>
        <v>Chen Y, Chauhan SK, Shao C, Omoto M, Inomata T, Dana R., IFN-γ-Expressing Th17 Cells Are Required for Development of Severe Ocular Surface Autoimmunity. J Immunol. 2017</v>
      </c>
    </row>
    <row r="6334" spans="1:29" x14ac:dyDescent="0.3">
      <c r="A6334">
        <v>388</v>
      </c>
      <c r="B6334" t="s">
        <v>3651</v>
      </c>
      <c r="C6334" t="s">
        <v>13911</v>
      </c>
      <c r="D6334" t="s">
        <v>24071</v>
      </c>
      <c r="E6334" t="s">
        <v>2752</v>
      </c>
      <c r="F6334" s="10"/>
      <c r="G6334">
        <v>2017</v>
      </c>
      <c r="J6334">
        <v>0.56882928071134564</v>
      </c>
      <c r="L6334" t="s">
        <v>34894</v>
      </c>
      <c r="M6334">
        <v>29232692</v>
      </c>
      <c r="Q6334" s="10"/>
      <c r="R6334" s="11">
        <f t="shared" si="196"/>
        <v>0</v>
      </c>
      <c r="U6334" s="11">
        <f t="shared" si="197"/>
        <v>0</v>
      </c>
      <c r="Y6334" s="11">
        <f>IF(SUM(Tableau1[[#This Row],[Other access]:[Sci-hub access]])&gt;=1,1,0)</f>
        <v>0</v>
      </c>
      <c r="Z6334" s="12">
        <f>IF(OR(Tableau1[[#This Row],[Access R1 + S1+ T1 ]]&gt;=1,Tableau1[[#This Row],[Access V1 +W1 + X1]]&gt;=1),1,0)</f>
        <v>0</v>
      </c>
      <c r="AB6334" s="10" t="str">
        <f>Tableau1[[#This Row],[DOI]]</f>
        <v>doi: 10.1371/journal.pntd.0006085</v>
      </c>
      <c r="AC6334" s="13" t="str">
        <f>Tableau1[[#This Row],[Authors]]&amp;", "&amp;Tableau1[[#This Row],[Title]]&amp;" "&amp;Tableau1[[#This Row],[Journal]]&amp;". "&amp;Tableau1[[#This Row],[Year]]</f>
        <v>Cox JT, Mkocha H, Munoz B, West SK., Trachomatous scarring among children in a formerly hyper-endemic district of Tanzania. PLoS Negl Trop Dis. 2017</v>
      </c>
    </row>
    <row r="6335" spans="1:29" x14ac:dyDescent="0.3">
      <c r="A6335">
        <v>3274</v>
      </c>
      <c r="B6335" t="s">
        <v>6457</v>
      </c>
      <c r="C6335" t="s">
        <v>16700</v>
      </c>
      <c r="D6335" t="s">
        <v>26881</v>
      </c>
      <c r="E6335" t="s">
        <v>2495</v>
      </c>
      <c r="F6335" s="10"/>
      <c r="G6335">
        <v>2017</v>
      </c>
      <c r="J6335">
        <v>0.56896789862978525</v>
      </c>
      <c r="L6335" t="s">
        <v>37727</v>
      </c>
      <c r="M6335">
        <v>28609419</v>
      </c>
      <c r="Q6335" s="10"/>
      <c r="R6335" s="11">
        <f t="shared" si="196"/>
        <v>0</v>
      </c>
      <c r="U6335" s="11">
        <f t="shared" si="197"/>
        <v>0</v>
      </c>
      <c r="Y6335" s="11">
        <f>IF(SUM(Tableau1[[#This Row],[Other access]:[Sci-hub access]])&gt;=1,1,0)</f>
        <v>0</v>
      </c>
      <c r="Z6335" s="12">
        <f>IF(OR(Tableau1[[#This Row],[Access R1 + S1+ T1 ]]&gt;=1,Tableau1[[#This Row],[Access V1 +W1 + X1]]&gt;=1),1,0)</f>
        <v>0</v>
      </c>
      <c r="AB6335" s="10" t="str">
        <f>Tableau1[[#This Row],[DOI]]</f>
        <v>doi: 10.1097/OPX.0000000000001095</v>
      </c>
      <c r="AC6335" s="13" t="str">
        <f>Tableau1[[#This Row],[Authors]]&amp;", "&amp;Tableau1[[#This Row],[Title]]&amp;" "&amp;Tableau1[[#This Row],[Journal]]&amp;". "&amp;Tableau1[[#This Row],[Year]]</f>
        <v>Kumar V, Agarwal R, Chandra P., Retinal Macroaneurysm Associated with Congenital Anomalous Retinal Artery. Optom Vis Sci. 2017</v>
      </c>
    </row>
    <row r="6336" spans="1:29" x14ac:dyDescent="0.3">
      <c r="A6336">
        <v>9871</v>
      </c>
      <c r="B6336" t="s">
        <v>12402</v>
      </c>
      <c r="C6336" t="s">
        <v>22572</v>
      </c>
      <c r="D6336" t="s">
        <v>32850</v>
      </c>
      <c r="E6336" t="s">
        <v>2699</v>
      </c>
      <c r="F6336" s="10"/>
      <c r="G6336">
        <v>2017</v>
      </c>
      <c r="J6336">
        <v>0.56900316039359466</v>
      </c>
      <c r="L6336" t="s">
        <v>44130</v>
      </c>
      <c r="M6336">
        <v>27553618</v>
      </c>
      <c r="Q6336" s="10"/>
      <c r="R6336" s="11">
        <f t="shared" si="196"/>
        <v>0</v>
      </c>
      <c r="U6336" s="11">
        <f t="shared" si="197"/>
        <v>0</v>
      </c>
      <c r="Y6336" s="11">
        <f>IF(SUM(Tableau1[[#This Row],[Other access]:[Sci-hub access]])&gt;=1,1,0)</f>
        <v>0</v>
      </c>
      <c r="Z6336" s="12">
        <f>IF(OR(Tableau1[[#This Row],[Access R1 + S1+ T1 ]]&gt;=1,Tableau1[[#This Row],[Access V1 +W1 + X1]]&gt;=1),1,0)</f>
        <v>0</v>
      </c>
      <c r="AB6336" s="10" t="str">
        <f>Tableau1[[#This Row],[DOI]]</f>
        <v>doi: 10.1177/1352458516663853</v>
      </c>
      <c r="AC6336" s="13" t="str">
        <f>Tableau1[[#This Row],[Authors]]&amp;", "&amp;Tableau1[[#This Row],[Title]]&amp;" "&amp;Tableau1[[#This Row],[Journal]]&amp;". "&amp;Tableau1[[#This Row],[Year]]</f>
        <v>Hamid SH, Elsone L, Mutch K, Solomon T, Jacob A., The impact of 2015 neuromyelitis optica spectrum disorders criteria on diagnostic rates. Mult Scler. 2017</v>
      </c>
    </row>
    <row r="6337" spans="1:29" x14ac:dyDescent="0.3">
      <c r="A6337">
        <v>6274</v>
      </c>
      <c r="B6337" t="s">
        <v>9230</v>
      </c>
      <c r="C6337" t="s">
        <v>19441</v>
      </c>
      <c r="D6337" t="s">
        <v>29661</v>
      </c>
      <c r="E6337" t="s">
        <v>2463</v>
      </c>
      <c r="F6337" s="10"/>
      <c r="G6337">
        <v>2017</v>
      </c>
      <c r="J6337">
        <v>0.56907489202700212</v>
      </c>
      <c r="L6337" t="s">
        <v>40644</v>
      </c>
      <c r="M6337">
        <v>28233889</v>
      </c>
      <c r="Q6337" s="10"/>
      <c r="R6337" s="11">
        <f t="shared" si="196"/>
        <v>0</v>
      </c>
      <c r="U6337" s="11">
        <f t="shared" si="197"/>
        <v>0</v>
      </c>
      <c r="Y6337" s="11">
        <f>IF(SUM(Tableau1[[#This Row],[Other access]:[Sci-hub access]])&gt;=1,1,0)</f>
        <v>0</v>
      </c>
      <c r="Z6337" s="12">
        <f>IF(OR(Tableau1[[#This Row],[Access R1 + S1+ T1 ]]&gt;=1,Tableau1[[#This Row],[Access V1 +W1 + X1]]&gt;=1),1,0)</f>
        <v>0</v>
      </c>
      <c r="AB6337" s="10" t="str">
        <f>Tableau1[[#This Row],[DOI]]</f>
        <v>doi: 10.5301/ejo.5000873</v>
      </c>
      <c r="AC6337" s="13" t="str">
        <f>Tableau1[[#This Row],[Authors]]&amp;", "&amp;Tableau1[[#This Row],[Title]]&amp;" "&amp;Tableau1[[#This Row],[Journal]]&amp;". "&amp;Tableau1[[#This Row],[Year]]</f>
        <v>De Vitis LA, Marchese A, Giuffrè C, Carnevali A, Querques L, Tomasso L, Baldin G, Maestranzi G, Lattanzio R, Querques G, Bandello F., Sudden visual loss after cardiac resynchronization therapy device implantation. Eur J Ophthalmol. 2017</v>
      </c>
    </row>
    <row r="6338" spans="1:29" x14ac:dyDescent="0.3">
      <c r="A6338">
        <v>5730</v>
      </c>
      <c r="B6338" t="s">
        <v>8759</v>
      </c>
      <c r="C6338" t="s">
        <v>18978</v>
      </c>
      <c r="D6338" t="s">
        <v>29189</v>
      </c>
      <c r="E6338" t="s">
        <v>34277</v>
      </c>
      <c r="F6338" s="10"/>
      <c r="G6338">
        <v>2017</v>
      </c>
      <c r="J6338">
        <v>0.56909437602545987</v>
      </c>
      <c r="L6338" t="s">
        <v>40112</v>
      </c>
      <c r="M6338">
        <v>28292283</v>
      </c>
      <c r="Q6338" s="10"/>
      <c r="R6338" s="11">
        <f t="shared" ref="R6338:R6401" si="198">IF(SUM(N6338:Q6338)&gt;0,1,0)</f>
        <v>0</v>
      </c>
      <c r="U6338" s="11">
        <f t="shared" ref="U6338:U6401" si="199">IF(SUM(R6338,T6338)&gt;0,1,0)</f>
        <v>0</v>
      </c>
      <c r="Y6338" s="11">
        <f>IF(SUM(Tableau1[[#This Row],[Other access]:[Sci-hub access]])&gt;=1,1,0)</f>
        <v>0</v>
      </c>
      <c r="Z6338" s="12">
        <f>IF(OR(Tableau1[[#This Row],[Access R1 + S1+ T1 ]]&gt;=1,Tableau1[[#This Row],[Access V1 +W1 + X1]]&gt;=1),1,0)</f>
        <v>0</v>
      </c>
      <c r="AB6338" s="10" t="str">
        <f>Tableau1[[#This Row],[DOI]]</f>
        <v>doi: 10.1186/s12887-017-0835-7</v>
      </c>
      <c r="AC6338" s="13" t="str">
        <f>Tableau1[[#This Row],[Authors]]&amp;", "&amp;Tableau1[[#This Row],[Title]]&amp;" "&amp;Tableau1[[#This Row],[Journal]]&amp;". "&amp;Tableau1[[#This Row],[Year]]</f>
        <v>Ito M, Fukuda M, Suzuki Y, Wakamoto H, Ishii E., Carnitine-related hypoglycemia caused by 3 days of pivalate antibiotic therapy in a patient with severe muscular dystrophy: a case report. BMC Pediatr. 2017</v>
      </c>
    </row>
    <row r="6339" spans="1:29" x14ac:dyDescent="0.3">
      <c r="A6339">
        <v>7483</v>
      </c>
      <c r="B6339" t="s">
        <v>10285</v>
      </c>
      <c r="C6339" t="s">
        <v>20487</v>
      </c>
      <c r="D6339" t="s">
        <v>30720</v>
      </c>
      <c r="E6339" t="s">
        <v>2490</v>
      </c>
      <c r="F6339" s="10"/>
      <c r="G6339">
        <v>2017</v>
      </c>
      <c r="J6339">
        <v>0.56936111553891366</v>
      </c>
      <c r="L6339" t="s">
        <v>41838</v>
      </c>
      <c r="M6339">
        <v>28088508</v>
      </c>
      <c r="Q6339" s="10"/>
      <c r="R6339" s="11">
        <f t="shared" si="198"/>
        <v>0</v>
      </c>
      <c r="U6339" s="11">
        <f t="shared" si="199"/>
        <v>0</v>
      </c>
      <c r="Y6339" s="11">
        <f>IF(SUM(Tableau1[[#This Row],[Other access]:[Sci-hub access]])&gt;=1,1,0)</f>
        <v>0</v>
      </c>
      <c r="Z6339" s="12">
        <f>IF(OR(Tableau1[[#This Row],[Access R1 + S1+ T1 ]]&gt;=1,Tableau1[[#This Row],[Access V1 +W1 + X1]]&gt;=1),1,0)</f>
        <v>0</v>
      </c>
      <c r="AB6339" s="10" t="str">
        <f>Tableau1[[#This Row],[DOI]]</f>
        <v>doi: 10.1016/j.ajo.2017.01.001</v>
      </c>
      <c r="AC6339" s="13" t="str">
        <f>Tableau1[[#This Row],[Authors]]&amp;", "&amp;Tableau1[[#This Row],[Title]]&amp;" "&amp;Tableau1[[#This Row],[Journal]]&amp;". "&amp;Tableau1[[#This Row],[Year]]</f>
        <v>Wang M, Wang H, Pasquale LR, Baniasadi N, Shen LQ, Bex PJ, Elze T., Relationship Between Central Retinal Vessel Trunk Location and Visual Field Loss in Glaucoma. Am J Ophthalmol. 2017</v>
      </c>
    </row>
    <row r="6340" spans="1:29" x14ac:dyDescent="0.3">
      <c r="A6340">
        <v>4956</v>
      </c>
      <c r="B6340" t="s">
        <v>8051</v>
      </c>
      <c r="C6340" t="s">
        <v>18280</v>
      </c>
      <c r="D6340" t="s">
        <v>28481</v>
      </c>
      <c r="E6340" t="s">
        <v>2597</v>
      </c>
      <c r="F6340" s="10"/>
      <c r="G6340">
        <v>2017</v>
      </c>
      <c r="J6340">
        <v>0.56937412835353063</v>
      </c>
      <c r="L6340" t="s">
        <v>39364</v>
      </c>
      <c r="M6340">
        <v>28388345</v>
      </c>
      <c r="Q6340" s="10"/>
      <c r="R6340" s="11">
        <f t="shared" si="198"/>
        <v>0</v>
      </c>
      <c r="U6340" s="11">
        <f t="shared" si="199"/>
        <v>0</v>
      </c>
      <c r="Y6340" s="11">
        <f>IF(SUM(Tableau1[[#This Row],[Other access]:[Sci-hub access]])&gt;=1,1,0)</f>
        <v>0</v>
      </c>
      <c r="Z6340" s="12">
        <f>IF(OR(Tableau1[[#This Row],[Access R1 + S1+ T1 ]]&gt;=1,Tableau1[[#This Row],[Access V1 +W1 + X1]]&gt;=1),1,0)</f>
        <v>0</v>
      </c>
      <c r="AB6340" s="10" t="str">
        <f>Tableau1[[#This Row],[DOI]]</f>
        <v>doi: 10.1080/01676830.2017.1279651</v>
      </c>
      <c r="AC6340" s="13" t="str">
        <f>Tableau1[[#This Row],[Authors]]&amp;", "&amp;Tableau1[[#This Row],[Title]]&amp;" "&amp;Tableau1[[#This Row],[Journal]]&amp;". "&amp;Tableau1[[#This Row],[Year]]</f>
        <v>Brent AJ, Mota PM, Saldanha G, Vaidhyanath R, Sampath R., A new cause of lacrimal gland calcification: Retained metallic foreign bodies. Orbit. 2017</v>
      </c>
    </row>
    <row r="6341" spans="1:29" x14ac:dyDescent="0.3">
      <c r="A6341">
        <v>9850</v>
      </c>
      <c r="B6341" t="s">
        <v>12381</v>
      </c>
      <c r="C6341" t="s">
        <v>22551</v>
      </c>
      <c r="D6341" t="s">
        <v>32829</v>
      </c>
      <c r="E6341" t="s">
        <v>34249</v>
      </c>
      <c r="F6341" s="10"/>
      <c r="G6341">
        <v>2017</v>
      </c>
      <c r="J6341">
        <v>0.569387083240525</v>
      </c>
      <c r="L6341" t="s">
        <v>44111</v>
      </c>
      <c r="M6341">
        <v>27558785</v>
      </c>
      <c r="Q6341" s="10"/>
      <c r="R6341" s="11">
        <f t="shared" si="198"/>
        <v>0</v>
      </c>
      <c r="U6341" s="11">
        <f t="shared" si="199"/>
        <v>0</v>
      </c>
      <c r="Y6341" s="11">
        <f>IF(SUM(Tableau1[[#This Row],[Other access]:[Sci-hub access]])&gt;=1,1,0)</f>
        <v>0</v>
      </c>
      <c r="Z6341" s="12">
        <f>IF(OR(Tableau1[[#This Row],[Access R1 + S1+ T1 ]]&gt;=1,Tableau1[[#This Row],[Access V1 +W1 + X1]]&gt;=1),1,0)</f>
        <v>0</v>
      </c>
      <c r="AB6341" s="10" t="str">
        <f>Tableau1[[#This Row],[DOI]]</f>
        <v>doi: 10.1007/s11136-016-1395-2</v>
      </c>
      <c r="AC6341" s="13" t="str">
        <f>Tableau1[[#This Row],[Authors]]&amp;", "&amp;Tableau1[[#This Row],[Title]]&amp;" "&amp;Tableau1[[#This Row],[Journal]]&amp;". "&amp;Tableau1[[#This Row],[Year]]</f>
        <v>Fenwick EK, Man RE, Rees G, Keeffe J, Wong TY, Lamoureux EL., Reducing respondent burden: validation of the Brief Impact of Vision Impairment questionnaire. Qual Life Res. 2017</v>
      </c>
    </row>
    <row r="6342" spans="1:29" x14ac:dyDescent="0.3">
      <c r="A6342">
        <v>4751</v>
      </c>
      <c r="B6342" t="s">
        <v>7858</v>
      </c>
      <c r="C6342" t="s">
        <v>18089</v>
      </c>
      <c r="D6342" t="s">
        <v>28288</v>
      </c>
      <c r="E6342" t="s">
        <v>2479</v>
      </c>
      <c r="F6342" s="10"/>
      <c r="G6342">
        <v>2017</v>
      </c>
      <c r="J6342">
        <v>0.56948085107734248</v>
      </c>
      <c r="L6342" t="s">
        <v>39166</v>
      </c>
      <c r="M6342">
        <v>28410547</v>
      </c>
      <c r="Q6342" s="10"/>
      <c r="R6342" s="11">
        <f t="shared" si="198"/>
        <v>0</v>
      </c>
      <c r="U6342" s="11">
        <f t="shared" si="199"/>
        <v>0</v>
      </c>
      <c r="Y6342" s="11">
        <f>IF(SUM(Tableau1[[#This Row],[Other access]:[Sci-hub access]])&gt;=1,1,0)</f>
        <v>0</v>
      </c>
      <c r="Z6342" s="12">
        <f>IF(OR(Tableau1[[#This Row],[Access R1 + S1+ T1 ]]&gt;=1,Tableau1[[#This Row],[Access V1 +W1 + X1]]&gt;=1),1,0)</f>
        <v>0</v>
      </c>
      <c r="AB6342" s="10" t="str">
        <f>Tableau1[[#This Row],[DOI]]</f>
        <v>doi: 10.1097/ICO.0000000000001183</v>
      </c>
      <c r="AC6342" s="13" t="str">
        <f>Tableau1[[#This Row],[Authors]]&amp;", "&amp;Tableau1[[#This Row],[Title]]&amp;" "&amp;Tableau1[[#This Row],[Journal]]&amp;". "&amp;Tableau1[[#This Row],[Year]]</f>
        <v>Kiliç R, Kurt A, Tad M, Taşdemir S., Endocan Overexpression in Pterygium. Cornea. 2017</v>
      </c>
    </row>
    <row r="6343" spans="1:29" x14ac:dyDescent="0.3">
      <c r="A6343">
        <v>5509</v>
      </c>
      <c r="B6343" t="s">
        <v>8554</v>
      </c>
      <c r="C6343" t="s">
        <v>18775</v>
      </c>
      <c r="D6343" t="s">
        <v>28984</v>
      </c>
      <c r="E6343" t="s">
        <v>2482</v>
      </c>
      <c r="F6343" s="10"/>
      <c r="G6343">
        <v>2017</v>
      </c>
      <c r="J6343">
        <v>0.56971091728074108</v>
      </c>
      <c r="L6343" t="s">
        <v>39896</v>
      </c>
      <c r="M6343">
        <v>28327576</v>
      </c>
      <c r="Q6343" s="10"/>
      <c r="R6343" s="11">
        <f t="shared" si="198"/>
        <v>0</v>
      </c>
      <c r="U6343" s="11">
        <f t="shared" si="199"/>
        <v>0</v>
      </c>
      <c r="Y6343" s="11">
        <f>IF(SUM(Tableau1[[#This Row],[Other access]:[Sci-hub access]])&gt;=1,1,0)</f>
        <v>0</v>
      </c>
      <c r="Z6343" s="12">
        <f>IF(OR(Tableau1[[#This Row],[Access R1 + S1+ T1 ]]&gt;=1,Tableau1[[#This Row],[Access V1 +W1 + X1]]&gt;=1),1,0)</f>
        <v>0</v>
      </c>
      <c r="AB6343" s="10" t="str">
        <f>Tableau1[[#This Row],[DOI]]</f>
        <v>doi: 10.1038/ejhg.2017.13</v>
      </c>
      <c r="AC6343" s="13" t="str">
        <f>Tableau1[[#This Row],[Authors]]&amp;", "&amp;Tableau1[[#This Row],[Title]]&amp;" "&amp;Tableau1[[#This Row],[Journal]]&amp;". "&amp;Tableau1[[#This Row],[Year]]</f>
        <v>Lee W, Schuerch K, Zernant J, Collison FT, Bearelly S, Fishman GA, Tsang SH, Sparrow JR, Allikmets R., Genotypic spectrum and phenotype correlations of ABCA4-associated disease in patients of south Asian descent. Eur J Hum Genet. 2017</v>
      </c>
    </row>
    <row r="6344" spans="1:29" x14ac:dyDescent="0.3">
      <c r="A6344">
        <v>6790</v>
      </c>
      <c r="B6344" t="s">
        <v>9671</v>
      </c>
      <c r="C6344" t="s">
        <v>19876</v>
      </c>
      <c r="D6344" t="s">
        <v>30105</v>
      </c>
      <c r="E6344" t="s">
        <v>2562</v>
      </c>
      <c r="F6344" s="10"/>
      <c r="G6344">
        <v>2017</v>
      </c>
      <c r="J6344">
        <v>0.56974888992048689</v>
      </c>
      <c r="L6344" t="s">
        <v>41150</v>
      </c>
      <c r="M6344">
        <v>28161927</v>
      </c>
      <c r="Q6344" s="10"/>
      <c r="R6344" s="11">
        <f t="shared" si="198"/>
        <v>0</v>
      </c>
      <c r="U6344" s="11">
        <f t="shared" si="199"/>
        <v>0</v>
      </c>
      <c r="Y6344" s="11">
        <f>IF(SUM(Tableau1[[#This Row],[Other access]:[Sci-hub access]])&gt;=1,1,0)</f>
        <v>0</v>
      </c>
      <c r="Z6344" s="12">
        <f>IF(OR(Tableau1[[#This Row],[Access R1 + S1+ T1 ]]&gt;=1,Tableau1[[#This Row],[Access V1 +W1 + X1]]&gt;=1),1,0)</f>
        <v>0</v>
      </c>
      <c r="AB6344" s="10" t="str">
        <f>Tableau1[[#This Row],[DOI]]</f>
        <v>doi: 10.22608/APO.2015197</v>
      </c>
      <c r="AC6344" s="13" t="str">
        <f>Tableau1[[#This Row],[Authors]]&amp;", "&amp;Tableau1[[#This Row],[Title]]&amp;" "&amp;Tableau1[[#This Row],[Journal]]&amp;". "&amp;Tableau1[[#This Row],[Year]]</f>
        <v>Li X, Liang X, Tang L, Zhang J, Shen L, Su G, Li X., Optimal Duration for the Use of 0.5% LevofloxacinEye Drops Before Vitreoretinal Surgery. Asia Pac J Ophthalmol (Phila). 2017</v>
      </c>
    </row>
    <row r="6345" spans="1:29" ht="28.8" x14ac:dyDescent="0.3">
      <c r="A6345">
        <v>2502</v>
      </c>
      <c r="B6345" t="s">
        <v>5723</v>
      </c>
      <c r="C6345" t="s">
        <v>15969</v>
      </c>
      <c r="D6345" t="s">
        <v>26146</v>
      </c>
      <c r="E6345" t="s">
        <v>2490</v>
      </c>
      <c r="F6345" s="10"/>
      <c r="G6345">
        <v>2017</v>
      </c>
      <c r="J6345">
        <v>0.56993388759739139</v>
      </c>
      <c r="L6345" t="s">
        <v>36966</v>
      </c>
      <c r="M6345">
        <v>28734818</v>
      </c>
      <c r="Q6345" s="10"/>
      <c r="R6345" s="11">
        <f t="shared" si="198"/>
        <v>0</v>
      </c>
      <c r="U6345" s="11">
        <f t="shared" si="199"/>
        <v>0</v>
      </c>
      <c r="Y6345" s="11">
        <f>IF(SUM(Tableau1[[#This Row],[Other access]:[Sci-hub access]])&gt;=1,1,0)</f>
        <v>0</v>
      </c>
      <c r="Z6345" s="12">
        <f>IF(OR(Tableau1[[#This Row],[Access R1 + S1+ T1 ]]&gt;=1,Tableau1[[#This Row],[Access V1 +W1 + X1]]&gt;=1),1,0)</f>
        <v>0</v>
      </c>
      <c r="AB6345" s="10" t="str">
        <f>Tableau1[[#This Row],[DOI]]</f>
        <v>doi: 10.1016/j.ajo.2017.07.005</v>
      </c>
      <c r="AC6345" s="13" t="str">
        <f>Tableau1[[#This Row],[Authors]]&amp;", "&amp;Tableau1[[#This Row],[Title]]&amp;" "&amp;Tableau1[[#This Row],[Journal]]&amp;". "&amp;Tableau1[[#This Row],[Year]]</f>
        <v>Yagi-Yaguchi Y, Yamaguchi T, Higa K, Suzuki T, Yazu H, Aketa N, Satake Y, Tsubota K, Shimazaki J., Preoperative Aqueous Cytokine Levels Are Associated With a Rapid Reduction in Endothelial Cells After Penetrating Keratoplasty. Am J Ophthalmol. 2017</v>
      </c>
    </row>
    <row r="6346" spans="1:29" x14ac:dyDescent="0.3">
      <c r="A6346">
        <v>1546</v>
      </c>
      <c r="B6346" t="s">
        <v>4800</v>
      </c>
      <c r="C6346" t="s">
        <v>15050</v>
      </c>
      <c r="D6346" t="s">
        <v>25221</v>
      </c>
      <c r="E6346" t="s">
        <v>34056</v>
      </c>
      <c r="F6346" s="10"/>
      <c r="G6346">
        <v>2017</v>
      </c>
      <c r="J6346">
        <v>0.56999005802426539</v>
      </c>
      <c r="L6346" t="s">
        <v>36025</v>
      </c>
      <c r="M6346">
        <v>28926419</v>
      </c>
      <c r="Q6346" s="10"/>
      <c r="R6346" s="11">
        <f t="shared" si="198"/>
        <v>0</v>
      </c>
      <c r="U6346" s="11">
        <f t="shared" si="199"/>
        <v>0</v>
      </c>
      <c r="Y6346" s="11">
        <f>IF(SUM(Tableau1[[#This Row],[Other access]:[Sci-hub access]])&gt;=1,1,0)</f>
        <v>0</v>
      </c>
      <c r="Z6346" s="12">
        <f>IF(OR(Tableau1[[#This Row],[Access R1 + S1+ T1 ]]&gt;=1,Tableau1[[#This Row],[Access V1 +W1 + X1]]&gt;=1),1,0)</f>
        <v>0</v>
      </c>
      <c r="AB6346" s="10" t="str">
        <f>Tableau1[[#This Row],[DOI]]</f>
        <v>doi: 10.1097/WNN.0000000000000132</v>
      </c>
      <c r="AC6346" s="13" t="str">
        <f>Tableau1[[#This Row],[Authors]]&amp;", "&amp;Tableau1[[#This Row],[Title]]&amp;" "&amp;Tableau1[[#This Row],[Journal]]&amp;". "&amp;Tableau1[[#This Row],[Year]]</f>
        <v>Berry R, Panegyres PK., Peduncular Hallucinosis and Autonomic Dysfunction in Anti-Aquaporin-4 Antibody Syndrome. Cogn Behav Neurol. 2017</v>
      </c>
    </row>
    <row r="6347" spans="1:29" x14ac:dyDescent="0.3">
      <c r="A6347">
        <v>6907</v>
      </c>
      <c r="B6347" t="s">
        <v>1139</v>
      </c>
      <c r="C6347" t="s">
        <v>1140</v>
      </c>
      <c r="D6347" t="s">
        <v>1141</v>
      </c>
      <c r="E6347" t="s">
        <v>2757</v>
      </c>
      <c r="F6347" s="10"/>
      <c r="G6347">
        <v>2017</v>
      </c>
      <c r="J6347">
        <v>0.5699937598216227</v>
      </c>
      <c r="L6347" t="s">
        <v>41266</v>
      </c>
      <c r="M6347">
        <v>28147897</v>
      </c>
      <c r="Q6347" s="10"/>
      <c r="R6347" s="11">
        <f t="shared" si="198"/>
        <v>0</v>
      </c>
      <c r="U6347" s="11">
        <f t="shared" si="199"/>
        <v>0</v>
      </c>
      <c r="Y6347" s="11">
        <f>IF(SUM(Tableau1[[#This Row],[Other access]:[Sci-hub access]])&gt;=1,1,0)</f>
        <v>0</v>
      </c>
      <c r="Z6347" s="12">
        <f>IF(OR(Tableau1[[#This Row],[Access R1 + S1+ T1 ]]&gt;=1,Tableau1[[#This Row],[Access V1 +W1 + X1]]&gt;=1),1,0)</f>
        <v>0</v>
      </c>
      <c r="AB6347" s="10" t="str">
        <f>Tableau1[[#This Row],[DOI]]</f>
        <v>doi: 10.1177/1538574417689982</v>
      </c>
      <c r="AC6347" s="13" t="str">
        <f>Tableau1[[#This Row],[Authors]]&amp;", "&amp;Tableau1[[#This Row],[Title]]&amp;" "&amp;Tableau1[[#This Row],[Journal]]&amp;". "&amp;Tableau1[[#This Row],[Year]]</f>
        <v>Ali O, Nicholl P, Carruthers D, Geoghegan J, Tiwari A., Multiple Aneurysms and a Transplanted Kidney in Behçet Disease. Vasc Endovascular Surg. 2017</v>
      </c>
    </row>
    <row r="6348" spans="1:29" x14ac:dyDescent="0.3">
      <c r="A6348">
        <v>7081</v>
      </c>
      <c r="B6348" t="s">
        <v>9932</v>
      </c>
      <c r="C6348" t="s">
        <v>20135</v>
      </c>
      <c r="D6348" t="s">
        <v>30366</v>
      </c>
      <c r="E6348" t="s">
        <v>2479</v>
      </c>
      <c r="F6348" s="10"/>
      <c r="G6348">
        <v>2017</v>
      </c>
      <c r="J6348">
        <v>0.57017750562546088</v>
      </c>
      <c r="L6348" t="s">
        <v>41437</v>
      </c>
      <c r="M6348">
        <v>28129298</v>
      </c>
      <c r="Q6348" s="10"/>
      <c r="R6348" s="11">
        <f t="shared" si="198"/>
        <v>0</v>
      </c>
      <c r="U6348" s="11">
        <f t="shared" si="199"/>
        <v>0</v>
      </c>
      <c r="Y6348" s="11">
        <f>IF(SUM(Tableau1[[#This Row],[Other access]:[Sci-hub access]])&gt;=1,1,0)</f>
        <v>0</v>
      </c>
      <c r="Z6348" s="12">
        <f>IF(OR(Tableau1[[#This Row],[Access R1 + S1+ T1 ]]&gt;=1,Tableau1[[#This Row],[Access V1 +W1 + X1]]&gt;=1),1,0)</f>
        <v>0</v>
      </c>
      <c r="AB6348" s="10" t="str">
        <f>Tableau1[[#This Row],[DOI]]</f>
        <v>doi: 10.1097/ICO.0000000000001155</v>
      </c>
      <c r="AC6348" s="13" t="str">
        <f>Tableau1[[#This Row],[Authors]]&amp;", "&amp;Tableau1[[#This Row],[Title]]&amp;" "&amp;Tableau1[[#This Row],[Journal]]&amp;". "&amp;Tableau1[[#This Row],[Year]]</f>
        <v>Dudakova L, Evans CJ, Liskova P., Copper in Keratoconic Corneas. Cornea. 2017</v>
      </c>
    </row>
    <row r="6349" spans="1:29" x14ac:dyDescent="0.3">
      <c r="A6349">
        <v>8212</v>
      </c>
      <c r="B6349" t="s">
        <v>10920</v>
      </c>
      <c r="C6349" t="s">
        <v>21107</v>
      </c>
      <c r="D6349" t="s">
        <v>31358</v>
      </c>
      <c r="E6349" t="s">
        <v>2446</v>
      </c>
      <c r="F6349" s="10"/>
      <c r="G6349">
        <v>2017</v>
      </c>
      <c r="J6349">
        <v>0.57036187964273022</v>
      </c>
      <c r="L6349" t="s">
        <v>42558</v>
      </c>
      <c r="M6349">
        <v>27977037</v>
      </c>
      <c r="Q6349" s="10"/>
      <c r="R6349" s="11">
        <f t="shared" si="198"/>
        <v>0</v>
      </c>
      <c r="U6349" s="11">
        <f t="shared" si="199"/>
        <v>0</v>
      </c>
      <c r="Y6349" s="11">
        <f>IF(SUM(Tableau1[[#This Row],[Other access]:[Sci-hub access]])&gt;=1,1,0)</f>
        <v>0</v>
      </c>
      <c r="Z6349" s="12">
        <f>IF(OR(Tableau1[[#This Row],[Access R1 + S1+ T1 ]]&gt;=1,Tableau1[[#This Row],[Access V1 +W1 + X1]]&gt;=1),1,0)</f>
        <v>0</v>
      </c>
      <c r="AB6349" s="10" t="str">
        <f>Tableau1[[#This Row],[DOI]]</f>
        <v>doi: 10.3928/01913913-20161013-03</v>
      </c>
      <c r="AC6349" s="13" t="str">
        <f>Tableau1[[#This Row],[Authors]]&amp;", "&amp;Tableau1[[#This Row],[Title]]&amp;" "&amp;Tableau1[[#This Row],[Journal]]&amp;". "&amp;Tableau1[[#This Row],[Year]]</f>
        <v>Bhate M, Sachdeva V, Kekunnaya R., A High Prevalence of Exotropia in Patients With Duane Retraction Syndrome in a Tertiary Eye Care Center in South India. J Pediatr Ophthalmol Strabismus. 2017</v>
      </c>
    </row>
    <row r="6350" spans="1:29" ht="28.8" x14ac:dyDescent="0.3">
      <c r="A6350">
        <v>7591</v>
      </c>
      <c r="B6350" t="s">
        <v>10379</v>
      </c>
      <c r="C6350" t="s">
        <v>20579</v>
      </c>
      <c r="D6350" t="s">
        <v>30814</v>
      </c>
      <c r="E6350" t="s">
        <v>34379</v>
      </c>
      <c r="F6350" s="10"/>
      <c r="G6350">
        <v>2017</v>
      </c>
      <c r="J6350">
        <v>0.57058167510502689</v>
      </c>
      <c r="L6350" t="s">
        <v>41946</v>
      </c>
      <c r="M6350">
        <v>28077570</v>
      </c>
      <c r="Q6350" s="10"/>
      <c r="R6350" s="11">
        <f t="shared" si="198"/>
        <v>0</v>
      </c>
      <c r="U6350" s="11">
        <f t="shared" si="199"/>
        <v>0</v>
      </c>
      <c r="Y6350" s="11">
        <f>IF(SUM(Tableau1[[#This Row],[Other access]:[Sci-hub access]])&gt;=1,1,0)</f>
        <v>0</v>
      </c>
      <c r="Z6350" s="12">
        <f>IF(OR(Tableau1[[#This Row],[Access R1 + S1+ T1 ]]&gt;=1,Tableau1[[#This Row],[Access V1 +W1 + X1]]&gt;=1),1,0)</f>
        <v>0</v>
      </c>
      <c r="AB6350" s="10" t="str">
        <f>Tableau1[[#This Row],[DOI]]</f>
        <v>doi: 10.1093/database/baw168</v>
      </c>
      <c r="AC6350" s="13" t="str">
        <f>Tableau1[[#This Row],[Authors]]&amp;", "&amp;Tableau1[[#This Row],[Title]]&amp;" "&amp;Tableau1[[#This Row],[Journal]]&amp;". "&amp;Tableau1[[#This Row],[Year]]</f>
        <v>Szczesniak MW, Kabza M, Karolak JA, Rydzanicz M, Nowak DM, Ginter-Matuszewska B, Polakowski P, Ploski R, Szaflik JP, Gajecka M., KTCNlncDB-a first platform to investigate lncRNAs expressed in human keratoconus and non-keratoconus corneas. Database (Oxford). 2017</v>
      </c>
    </row>
    <row r="6351" spans="1:29" x14ac:dyDescent="0.3">
      <c r="A6351">
        <v>53</v>
      </c>
      <c r="B6351" t="s">
        <v>3316</v>
      </c>
      <c r="C6351" t="s">
        <v>13577</v>
      </c>
      <c r="D6351" t="s">
        <v>23736</v>
      </c>
      <c r="E6351" t="s">
        <v>2620</v>
      </c>
      <c r="F6351" s="10"/>
      <c r="G6351">
        <v>2018</v>
      </c>
      <c r="J6351">
        <v>0.57074552219964525</v>
      </c>
      <c r="L6351" t="s">
        <v>34571</v>
      </c>
      <c r="M6351">
        <v>29447900</v>
      </c>
      <c r="Q6351" s="10"/>
      <c r="R6351" s="11">
        <f t="shared" si="198"/>
        <v>0</v>
      </c>
      <c r="U6351" s="11">
        <f t="shared" si="199"/>
        <v>0</v>
      </c>
      <c r="Y6351" s="11">
        <f>IF(SUM(Tableau1[[#This Row],[Other access]:[Sci-hub access]])&gt;=1,1,0)</f>
        <v>0</v>
      </c>
      <c r="Z6351" s="12">
        <f>IF(OR(Tableau1[[#This Row],[Access R1 + S1+ T1 ]]&gt;=1,Tableau1[[#This Row],[Access V1 +W1 + X1]]&gt;=1),1,0)</f>
        <v>0</v>
      </c>
      <c r="AB6351" s="10" t="str">
        <f>Tableau1[[#This Row],[DOI]]</f>
        <v>doi: 10.1016/j.ijporl.2018.01.021</v>
      </c>
      <c r="AC6351" s="13" t="str">
        <f>Tableau1[[#This Row],[Authors]]&amp;", "&amp;Tableau1[[#This Row],[Title]]&amp;" "&amp;Tableau1[[#This Row],[Journal]]&amp;". "&amp;Tableau1[[#This Row],[Year]]</f>
        <v>Coudert A, Ayari-Khalfallah S, Suy P, Truy E., Microbiology and antibiotic therapy of subperiosteal orbital abscess in children with acute ethmoiditis. Int J Pediatr Otorhinolaryngol. 2018</v>
      </c>
    </row>
    <row r="6352" spans="1:29" x14ac:dyDescent="0.3">
      <c r="A6352">
        <v>237</v>
      </c>
      <c r="B6352" t="s">
        <v>3500</v>
      </c>
      <c r="C6352" t="s">
        <v>13761</v>
      </c>
      <c r="D6352" t="s">
        <v>23920</v>
      </c>
      <c r="E6352" t="s">
        <v>2497</v>
      </c>
      <c r="F6352" s="10"/>
      <c r="G6352">
        <v>2018</v>
      </c>
      <c r="J6352">
        <v>0.57077399086536396</v>
      </c>
      <c r="L6352" t="s">
        <v>34748</v>
      </c>
      <c r="M6352">
        <v>29305474</v>
      </c>
      <c r="Q6352" s="10"/>
      <c r="R6352" s="11">
        <f t="shared" si="198"/>
        <v>0</v>
      </c>
      <c r="U6352" s="11">
        <f t="shared" si="199"/>
        <v>0</v>
      </c>
      <c r="Y6352" s="11">
        <f>IF(SUM(Tableau1[[#This Row],[Other access]:[Sci-hub access]])&gt;=1,1,0)</f>
        <v>0</v>
      </c>
      <c r="Z6352" s="12">
        <f>IF(OR(Tableau1[[#This Row],[Access R1 + S1+ T1 ]]&gt;=1,Tableau1[[#This Row],[Access V1 +W1 + X1]]&gt;=1),1,0)</f>
        <v>0</v>
      </c>
      <c r="AB6352" s="10" t="str">
        <f>Tableau1[[#This Row],[DOI]]</f>
        <v>doi: 10.1136/vr.k5</v>
      </c>
      <c r="AC6352" s="13" t="str">
        <f>Tableau1[[#This Row],[Authors]]&amp;", "&amp;Tableau1[[#This Row],[Title]]&amp;" "&amp;Tableau1[[#This Row],[Journal]]&amp;". "&amp;Tableau1[[#This Row],[Year]]</f>
        <v>Montiani-Ferreira F., Investigating the decision-making processes of vets: keratoconjuctivitis sicca and glaucoma. Vet Rec. 2018</v>
      </c>
    </row>
    <row r="6353" spans="1:29" x14ac:dyDescent="0.3">
      <c r="A6353">
        <v>3736</v>
      </c>
      <c r="B6353" t="s">
        <v>6906</v>
      </c>
      <c r="C6353" t="s">
        <v>17146</v>
      </c>
      <c r="D6353" t="s">
        <v>27330</v>
      </c>
      <c r="E6353" t="s">
        <v>2583</v>
      </c>
      <c r="F6353" s="10"/>
      <c r="G6353">
        <v>2017</v>
      </c>
      <c r="J6353">
        <v>0.57093873531537909</v>
      </c>
      <c r="L6353" t="s">
        <v>38180</v>
      </c>
      <c r="M6353">
        <v>28540655</v>
      </c>
      <c r="Q6353" s="10"/>
      <c r="R6353" s="11">
        <f t="shared" si="198"/>
        <v>0</v>
      </c>
      <c r="U6353" s="11">
        <f t="shared" si="199"/>
        <v>0</v>
      </c>
      <c r="Y6353" s="11">
        <f>IF(SUM(Tableau1[[#This Row],[Other access]:[Sci-hub access]])&gt;=1,1,0)</f>
        <v>0</v>
      </c>
      <c r="Z6353" s="12">
        <f>IF(OR(Tableau1[[#This Row],[Access R1 + S1+ T1 ]]&gt;=1,Tableau1[[#This Row],[Access V1 +W1 + X1]]&gt;=1),1,0)</f>
        <v>0</v>
      </c>
      <c r="AB6353" s="10" t="str">
        <f>Tableau1[[#This Row],[DOI]]</f>
        <v>doi: 10.1007/s12325-017-0559-y</v>
      </c>
      <c r="AC6353" s="13" t="str">
        <f>Tableau1[[#This Row],[Authors]]&amp;", "&amp;Tableau1[[#This Row],[Title]]&amp;" "&amp;Tableau1[[#This Row],[Journal]]&amp;". "&amp;Tableau1[[#This Row],[Year]]</f>
        <v>Scholz P, Altay L, Fauser S., A Review of Subthreshold Micropulse Laser for Treatment of Macular Disorders. Adv Ther. 2017</v>
      </c>
    </row>
    <row r="6354" spans="1:29" x14ac:dyDescent="0.3">
      <c r="A6354">
        <v>4441</v>
      </c>
      <c r="B6354" t="s">
        <v>7567</v>
      </c>
      <c r="C6354" t="s">
        <v>17803</v>
      </c>
      <c r="D6354" t="s">
        <v>27996</v>
      </c>
      <c r="E6354" t="s">
        <v>2609</v>
      </c>
      <c r="F6354" s="10"/>
      <c r="G6354">
        <v>2017</v>
      </c>
      <c r="J6354">
        <v>0.57101337594612678</v>
      </c>
      <c r="L6354" t="s">
        <v>38863</v>
      </c>
      <c r="M6354">
        <v>28444310</v>
      </c>
      <c r="Q6354" s="10"/>
      <c r="R6354" s="11">
        <f t="shared" si="198"/>
        <v>0</v>
      </c>
      <c r="U6354" s="11">
        <f t="shared" si="199"/>
        <v>0</v>
      </c>
      <c r="Y6354" s="11">
        <f>IF(SUM(Tableau1[[#This Row],[Other access]:[Sci-hub access]])&gt;=1,1,0)</f>
        <v>0</v>
      </c>
      <c r="Z6354" s="12">
        <f>IF(OR(Tableau1[[#This Row],[Access R1 + S1+ T1 ]]&gt;=1,Tableau1[[#This Row],[Access V1 +W1 + X1]]&gt;=1),1,0)</f>
        <v>0</v>
      </c>
      <c r="AB6354" s="10" t="str">
        <f>Tableau1[[#This Row],[DOI]]</f>
        <v>doi: 10.1093/hmg/ddx143</v>
      </c>
      <c r="AC6354" s="13" t="str">
        <f>Tableau1[[#This Row],[Authors]]&amp;", "&amp;Tableau1[[#This Row],[Title]]&amp;" "&amp;Tableau1[[#This Row],[Journal]]&amp;". "&amp;Tableau1[[#This Row],[Year]]</f>
        <v>Schwarz N, Lane A, Jovanovic K, Parfitt DA, Aguila M, Thompson CL, da Cruz L, Coffey PJ, Chapple JP, Hardcastle AJ, Cheetham ME., Arl3 and RP2 regulate the trafficking of ciliary tip kinesins. Hum Mol Genet. 2017</v>
      </c>
    </row>
    <row r="6355" spans="1:29" x14ac:dyDescent="0.3">
      <c r="A6355">
        <v>1914</v>
      </c>
      <c r="B6355" t="s">
        <v>5157</v>
      </c>
      <c r="C6355" t="s">
        <v>15403</v>
      </c>
      <c r="D6355" t="s">
        <v>25579</v>
      </c>
      <c r="E6355" t="s">
        <v>2451</v>
      </c>
      <c r="F6355" s="10"/>
      <c r="G6355">
        <v>2017</v>
      </c>
      <c r="J6355">
        <v>0.57115182056393088</v>
      </c>
      <c r="L6355" t="s">
        <v>36386</v>
      </c>
      <c r="M6355">
        <v>28850595</v>
      </c>
      <c r="Q6355" s="10"/>
      <c r="R6355" s="11">
        <f t="shared" si="198"/>
        <v>0</v>
      </c>
      <c r="U6355" s="11">
        <f t="shared" si="199"/>
        <v>0</v>
      </c>
      <c r="Y6355" s="11">
        <f>IF(SUM(Tableau1[[#This Row],[Other access]:[Sci-hub access]])&gt;=1,1,0)</f>
        <v>0</v>
      </c>
      <c r="Z6355" s="12">
        <f>IF(OR(Tableau1[[#This Row],[Access R1 + S1+ T1 ]]&gt;=1,Tableau1[[#This Row],[Access V1 +W1 + X1]]&gt;=1),1,0)</f>
        <v>0</v>
      </c>
      <c r="AB6355" s="10" t="str">
        <f>Tableau1[[#This Row],[DOI]]</f>
        <v>doi: 10.1371/journal.pone.0184112</v>
      </c>
      <c r="AC6355" s="13" t="str">
        <f>Tableau1[[#This Row],[Authors]]&amp;", "&amp;Tableau1[[#This Row],[Title]]&amp;" "&amp;Tableau1[[#This Row],[Journal]]&amp;". "&amp;Tableau1[[#This Row],[Year]]</f>
        <v>Maruko I, Koizumi H, Hasegawa T, Arakawa H, Iida T., Subthreshold 577 nm micropulse laser treatment for central serous chorioretinopathy. PLoS One. 2017</v>
      </c>
    </row>
    <row r="6356" spans="1:29" x14ac:dyDescent="0.3">
      <c r="A6356">
        <v>2976</v>
      </c>
      <c r="B6356" t="s">
        <v>6171</v>
      </c>
      <c r="C6356" t="s">
        <v>16416</v>
      </c>
      <c r="D6356" t="s">
        <v>26595</v>
      </c>
      <c r="E6356" t="s">
        <v>2494</v>
      </c>
      <c r="F6356" s="10"/>
      <c r="G6356">
        <v>2017</v>
      </c>
      <c r="J6356">
        <v>0.57141176266309524</v>
      </c>
      <c r="L6356" t="s">
        <v>37432</v>
      </c>
      <c r="M6356">
        <v>28656670</v>
      </c>
      <c r="Q6356" s="10"/>
      <c r="R6356" s="11">
        <f t="shared" si="198"/>
        <v>0</v>
      </c>
      <c r="U6356" s="11">
        <f t="shared" si="199"/>
        <v>0</v>
      </c>
      <c r="Y6356" s="11">
        <f>IF(SUM(Tableau1[[#This Row],[Other access]:[Sci-hub access]])&gt;=1,1,0)</f>
        <v>0</v>
      </c>
      <c r="Z6356" s="12">
        <f>IF(OR(Tableau1[[#This Row],[Access R1 + S1+ T1 ]]&gt;=1,Tableau1[[#This Row],[Access V1 +W1 + X1]]&gt;=1),1,0)</f>
        <v>0</v>
      </c>
      <c r="AB6356" s="10" t="str">
        <f>Tableau1[[#This Row],[DOI]]</f>
        <v>doi: 10.1111/opo.12366</v>
      </c>
      <c r="AC6356" s="13" t="str">
        <f>Tableau1[[#This Row],[Authors]]&amp;", "&amp;Tableau1[[#This Row],[Title]]&amp;" "&amp;Tableau1[[#This Row],[Journal]]&amp;". "&amp;Tableau1[[#This Row],[Year]]</f>
        <v>Harrison WW, Putnam NM, Shukis C, Nguyen E, Reinard K, Hundelt E, Vardanyan G, Gabai C, Yevseyenkov V., The corneal nerve density in the sub-basal plexus decreases with increasing myopia: a pilot study. Ophthalmic Physiol Opt. 2017</v>
      </c>
    </row>
    <row r="6357" spans="1:29" x14ac:dyDescent="0.3">
      <c r="A6357">
        <v>6874</v>
      </c>
      <c r="B6357" t="s">
        <v>9748</v>
      </c>
      <c r="C6357" t="s">
        <v>19952</v>
      </c>
      <c r="D6357" t="s">
        <v>30182</v>
      </c>
      <c r="E6357" t="s">
        <v>2458</v>
      </c>
      <c r="F6357" s="10"/>
      <c r="G6357">
        <v>2017</v>
      </c>
      <c r="J6357">
        <v>0.57156751452006949</v>
      </c>
      <c r="L6357" t="s">
        <v>41233</v>
      </c>
      <c r="M6357">
        <v>28152147</v>
      </c>
      <c r="Q6357" s="10"/>
      <c r="R6357" s="11">
        <f t="shared" si="198"/>
        <v>0</v>
      </c>
      <c r="U6357" s="11">
        <f t="shared" si="199"/>
        <v>0</v>
      </c>
      <c r="Y6357" s="11">
        <f>IF(SUM(Tableau1[[#This Row],[Other access]:[Sci-hub access]])&gt;=1,1,0)</f>
        <v>0</v>
      </c>
      <c r="Z6357" s="12">
        <f>IF(OR(Tableau1[[#This Row],[Access R1 + S1+ T1 ]]&gt;=1,Tableau1[[#This Row],[Access V1 +W1 + X1]]&gt;=1),1,0)</f>
        <v>0</v>
      </c>
      <c r="AB6357" s="10" t="str">
        <f>Tableau1[[#This Row],[DOI]]</f>
        <v>doi: 10.1001/jamaophthalmol.2016.5111</v>
      </c>
      <c r="AC6357" s="13" t="str">
        <f>Tableau1[[#This Row],[Authors]]&amp;", "&amp;Tableau1[[#This Row],[Title]]&amp;" "&amp;Tableau1[[#This Row],[Journal]]&amp;". "&amp;Tableau1[[#This Row],[Year]]</f>
        <v>Lin C, Mak H, Yu M, Leung CK., Trend-Based Progression Analysis for Examination of the Topography of Rates of Retinal Nerve Fiber Layer Thinning in Glaucoma. JAMA Ophthalmol. 2017</v>
      </c>
    </row>
    <row r="6358" spans="1:29" x14ac:dyDescent="0.3">
      <c r="A6358">
        <v>7937</v>
      </c>
      <c r="B6358" t="s">
        <v>10675</v>
      </c>
      <c r="C6358" t="s">
        <v>20871</v>
      </c>
      <c r="D6358" t="s">
        <v>31113</v>
      </c>
      <c r="E6358" t="s">
        <v>3053</v>
      </c>
      <c r="F6358" s="10"/>
      <c r="G6358">
        <v>2017</v>
      </c>
      <c r="J6358">
        <v>0.57163300982964915</v>
      </c>
      <c r="L6358" t="s">
        <v>42284</v>
      </c>
      <c r="M6358">
        <v>28027188</v>
      </c>
      <c r="Q6358" s="10"/>
      <c r="R6358" s="11">
        <f t="shared" si="198"/>
        <v>0</v>
      </c>
      <c r="U6358" s="11">
        <f t="shared" si="199"/>
        <v>0</v>
      </c>
      <c r="Y6358" s="11">
        <f>IF(SUM(Tableau1[[#This Row],[Other access]:[Sci-hub access]])&gt;=1,1,0)</f>
        <v>0</v>
      </c>
      <c r="Z6358" s="12">
        <f>IF(OR(Tableau1[[#This Row],[Access R1 + S1+ T1 ]]&gt;=1,Tableau1[[#This Row],[Access V1 +W1 + X1]]&gt;=1),1,0)</f>
        <v>0</v>
      </c>
      <c r="AB6358" s="10" t="str">
        <f>Tableau1[[#This Row],[DOI]]</f>
        <v>doi: 10.1097/SCS.0000000000003314</v>
      </c>
      <c r="AC6358" s="13" t="str">
        <f>Tableau1[[#This Row],[Authors]]&amp;", "&amp;Tableau1[[#This Row],[Title]]&amp;" "&amp;Tableau1[[#This Row],[Journal]]&amp;". "&amp;Tableau1[[#This Row],[Year]]</f>
        <v>Neovius E, Clarliden S, Farnebo F, Lundgren TK., Lower Eyelid Complications in Facial Fracture Surgery. J Craniofac Surg. 2017</v>
      </c>
    </row>
    <row r="6359" spans="1:29" x14ac:dyDescent="0.3">
      <c r="A6359">
        <v>5248</v>
      </c>
      <c r="B6359" t="s">
        <v>8315</v>
      </c>
      <c r="C6359" t="s">
        <v>18539</v>
      </c>
      <c r="D6359" t="s">
        <v>28745</v>
      </c>
      <c r="E6359" t="s">
        <v>2529</v>
      </c>
      <c r="F6359" s="10"/>
      <c r="G6359">
        <v>2017</v>
      </c>
      <c r="J6359">
        <v>0.57183432220047348</v>
      </c>
      <c r="L6359" t="s">
        <v>39648</v>
      </c>
      <c r="M6359">
        <v>28358222</v>
      </c>
      <c r="Q6359" s="10"/>
      <c r="R6359" s="11">
        <f t="shared" si="198"/>
        <v>0</v>
      </c>
      <c r="U6359" s="11">
        <f t="shared" si="199"/>
        <v>0</v>
      </c>
      <c r="Y6359" s="11">
        <f>IF(SUM(Tableau1[[#This Row],[Other access]:[Sci-hub access]])&gt;=1,1,0)</f>
        <v>0</v>
      </c>
      <c r="Z6359" s="12">
        <f>IF(OR(Tableau1[[#This Row],[Access R1 + S1+ T1 ]]&gt;=1,Tableau1[[#This Row],[Access V1 +W1 + X1]]&gt;=1),1,0)</f>
        <v>0</v>
      </c>
      <c r="AB6359" s="10" t="str">
        <f>Tableau1[[#This Row],[DOI]]</f>
        <v>doi: 10.1080/02713683.2016.1231323</v>
      </c>
      <c r="AC6359" s="13" t="str">
        <f>Tableau1[[#This Row],[Authors]]&amp;", "&amp;Tableau1[[#This Row],[Title]]&amp;" "&amp;Tableau1[[#This Row],[Journal]]&amp;". "&amp;Tableau1[[#This Row],[Year]]</f>
        <v>Liu T, Jain A, Fung M, Vinnard C, Ivaturi V., Valacyclovir as Initial Treatment for Acute Retinal Necrosis: A Pharmacokinetic Modeling and Simulation Study. Curr Eye Res. 2017</v>
      </c>
    </row>
    <row r="6360" spans="1:29" x14ac:dyDescent="0.3">
      <c r="A6360">
        <v>7755</v>
      </c>
      <c r="B6360" t="s">
        <v>10521</v>
      </c>
      <c r="C6360" t="s">
        <v>20717</v>
      </c>
      <c r="D6360" t="s">
        <v>30958</v>
      </c>
      <c r="E6360" t="s">
        <v>2541</v>
      </c>
      <c r="F6360" s="10"/>
      <c r="G6360">
        <v>2017</v>
      </c>
      <c r="J6360">
        <v>0.57184101568040857</v>
      </c>
      <c r="L6360" t="s">
        <v>42106</v>
      </c>
      <c r="M6360">
        <v>28059864</v>
      </c>
      <c r="Q6360" s="10"/>
      <c r="R6360" s="11">
        <f t="shared" si="198"/>
        <v>0</v>
      </c>
      <c r="U6360" s="11">
        <f t="shared" si="199"/>
        <v>0</v>
      </c>
      <c r="Y6360" s="11">
        <f>IF(SUM(Tableau1[[#This Row],[Other access]:[Sci-hub access]])&gt;=1,1,0)</f>
        <v>0</v>
      </c>
      <c r="Z6360" s="12">
        <f>IF(OR(Tableau1[[#This Row],[Access R1 + S1+ T1 ]]&gt;=1,Tableau1[[#This Row],[Access V1 +W1 + X1]]&gt;=1),1,0)</f>
        <v>0</v>
      </c>
      <c r="AB6360" s="10" t="str">
        <f>Tableau1[[#This Row],[DOI]]</f>
        <v>doi: 10.1097/WNO.0000000000000478</v>
      </c>
      <c r="AC6360" s="13" t="str">
        <f>Tableau1[[#This Row],[Authors]]&amp;", "&amp;Tableau1[[#This Row],[Title]]&amp;" "&amp;Tableau1[[#This Row],[Journal]]&amp;". "&amp;Tableau1[[#This Row],[Year]]</f>
        <v>Rivet A, Gauthier AS, Chatain M, Billon-Grand R, Thines L, Delbosc B., A Giant Tumefactive Virchow-Robin Space: A Rare Cause of a Homonymous Quadrantanopia. J Neuroophthalmol. 2017</v>
      </c>
    </row>
    <row r="6361" spans="1:29" ht="28.8" x14ac:dyDescent="0.3">
      <c r="A6361">
        <v>1573</v>
      </c>
      <c r="B6361" t="s">
        <v>4827</v>
      </c>
      <c r="C6361" t="s">
        <v>15077</v>
      </c>
      <c r="D6361" t="s">
        <v>25248</v>
      </c>
      <c r="E6361" t="s">
        <v>34015</v>
      </c>
      <c r="F6361" s="10"/>
      <c r="G6361">
        <v>2018</v>
      </c>
      <c r="J6361">
        <v>0.5718948274911263</v>
      </c>
      <c r="L6361" t="s">
        <v>36052</v>
      </c>
      <c r="M6361">
        <v>28922055</v>
      </c>
      <c r="Q6361" s="10"/>
      <c r="R6361" s="11">
        <f t="shared" si="198"/>
        <v>0</v>
      </c>
      <c r="U6361" s="11">
        <f t="shared" si="199"/>
        <v>0</v>
      </c>
      <c r="Y6361" s="11">
        <f>IF(SUM(Tableau1[[#This Row],[Other access]:[Sci-hub access]])&gt;=1,1,0)</f>
        <v>0</v>
      </c>
      <c r="Z6361" s="12">
        <f>IF(OR(Tableau1[[#This Row],[Access R1 + S1+ T1 ]]&gt;=1,Tableau1[[#This Row],[Access V1 +W1 + X1]]&gt;=1),1,0)</f>
        <v>0</v>
      </c>
      <c r="AB6361" s="10" t="str">
        <f>Tableau1[[#This Row],[DOI]]</f>
        <v>doi: 10.1080/13816810.2017.1363245</v>
      </c>
      <c r="AC6361" s="13" t="str">
        <f>Tableau1[[#This Row],[Authors]]&amp;", "&amp;Tableau1[[#This Row],[Title]]&amp;" "&amp;Tableau1[[#This Row],[Journal]]&amp;". "&amp;Tableau1[[#This Row],[Year]]</f>
        <v>Gómez-Laguna L, Martínez-Herrera A, Reyes-de la Rosa ADP, García-Delgado C, Nieto-Martínez K, Fernández-Ramírez F, Valderrama-Atayupanqui TY, Morales-Jiménez AB, Villa-Morales J, Kofman S, Cervantes A, Morán-Barroso VF., Nance-Horan syndrome in females due to a balanced X;1 translocation that disrupts the NHS gene: Familial case report and review of the literature. Ophthalmic Genet. 2018</v>
      </c>
    </row>
    <row r="6362" spans="1:29" x14ac:dyDescent="0.3">
      <c r="A6362">
        <v>9444</v>
      </c>
      <c r="B6362" t="s">
        <v>2012</v>
      </c>
      <c r="C6362" t="s">
        <v>2013</v>
      </c>
      <c r="D6362" t="s">
        <v>2014</v>
      </c>
      <c r="E6362" t="s">
        <v>2469</v>
      </c>
      <c r="F6362" s="10"/>
      <c r="G6362">
        <v>2017</v>
      </c>
      <c r="J6362">
        <v>0.57199086781667141</v>
      </c>
      <c r="L6362" t="s">
        <v>43732</v>
      </c>
      <c r="M6362">
        <v>27686565</v>
      </c>
      <c r="Q6362" s="10"/>
      <c r="R6362" s="11">
        <f t="shared" si="198"/>
        <v>0</v>
      </c>
      <c r="U6362" s="11">
        <f t="shared" si="199"/>
        <v>0</v>
      </c>
      <c r="Y6362" s="11">
        <f>IF(SUM(Tableau1[[#This Row],[Other access]:[Sci-hub access]])&gt;=1,1,0)</f>
        <v>0</v>
      </c>
      <c r="Z6362" s="12">
        <f>IF(OR(Tableau1[[#This Row],[Access R1 + S1+ T1 ]]&gt;=1,Tableau1[[#This Row],[Access V1 +W1 + X1]]&gt;=1),1,0)</f>
        <v>0</v>
      </c>
      <c r="AB6362" s="10" t="str">
        <f>Tableau1[[#This Row],[DOI]]</f>
        <v>doi: 10.1080/08820538.2016.1228393</v>
      </c>
      <c r="AC6362" s="13" t="str">
        <f>Tableau1[[#This Row],[Authors]]&amp;", "&amp;Tableau1[[#This Row],[Title]]&amp;" "&amp;Tableau1[[#This Row],[Journal]]&amp;". "&amp;Tableau1[[#This Row],[Year]]</f>
        <v>Bovee CE, Pasquale LR., Evolving Surgical Interventions in the Treatment of Glaucoma. Semin Ophthalmol. 2017</v>
      </c>
    </row>
    <row r="6363" spans="1:29" x14ac:dyDescent="0.3">
      <c r="A6363">
        <v>6392</v>
      </c>
      <c r="B6363" t="s">
        <v>9337</v>
      </c>
      <c r="C6363" t="s">
        <v>19546</v>
      </c>
      <c r="D6363" t="s">
        <v>29768</v>
      </c>
      <c r="E6363" t="s">
        <v>2440</v>
      </c>
      <c r="F6363" s="10"/>
      <c r="G6363">
        <v>2017</v>
      </c>
      <c r="J6363">
        <v>0.57213929645354566</v>
      </c>
      <c r="L6363" t="s">
        <v>40761</v>
      </c>
      <c r="M6363">
        <v>28219733</v>
      </c>
      <c r="Q6363" s="10"/>
      <c r="R6363" s="11">
        <f t="shared" si="198"/>
        <v>0</v>
      </c>
      <c r="U6363" s="11">
        <f t="shared" si="199"/>
        <v>0</v>
      </c>
      <c r="Y6363" s="11">
        <f>IF(SUM(Tableau1[[#This Row],[Other access]:[Sci-hub access]])&gt;=1,1,0)</f>
        <v>0</v>
      </c>
      <c r="Z6363" s="12">
        <f>IF(OR(Tableau1[[#This Row],[Access R1 + S1+ T1 ]]&gt;=1,Tableau1[[#This Row],[Access V1 +W1 + X1]]&gt;=1),1,0)</f>
        <v>0</v>
      </c>
      <c r="AB6363" s="10" t="str">
        <f>Tableau1[[#This Row],[DOI]]</f>
        <v>doi: 10.1016/j.exer.2017.02.008</v>
      </c>
      <c r="AC6363" s="13" t="str">
        <f>Tableau1[[#This Row],[Authors]]&amp;", "&amp;Tableau1[[#This Row],[Title]]&amp;" "&amp;Tableau1[[#This Row],[Journal]]&amp;". "&amp;Tableau1[[#This Row],[Year]]</f>
        <v>Hwang HS, Parfitt GJ, Brown DJ, Jester JV., Meibocyte differentiation and renewal: Insights into novel mechanisms of meibomian gland dysfunction (MGD). Exp Eye Res. 2017</v>
      </c>
    </row>
    <row r="6364" spans="1:29" x14ac:dyDescent="0.3">
      <c r="A6364">
        <v>10192</v>
      </c>
      <c r="B6364" t="s">
        <v>12697</v>
      </c>
      <c r="C6364" t="s">
        <v>22867</v>
      </c>
      <c r="D6364" t="s">
        <v>33149</v>
      </c>
      <c r="E6364" t="s">
        <v>2445</v>
      </c>
      <c r="F6364" s="10"/>
      <c r="G6364">
        <v>2017</v>
      </c>
      <c r="J6364">
        <v>0.57214144583590865</v>
      </c>
      <c r="L6364" t="s">
        <v>44447</v>
      </c>
      <c r="M6364">
        <v>27429386</v>
      </c>
      <c r="Q6364" s="10"/>
      <c r="R6364" s="11">
        <f t="shared" si="198"/>
        <v>0</v>
      </c>
      <c r="U6364" s="11">
        <f t="shared" si="199"/>
        <v>0</v>
      </c>
      <c r="Y6364" s="11">
        <f>IF(SUM(Tableau1[[#This Row],[Other access]:[Sci-hub access]])&gt;=1,1,0)</f>
        <v>0</v>
      </c>
      <c r="Z6364" s="12">
        <f>IF(OR(Tableau1[[#This Row],[Access R1 + S1+ T1 ]]&gt;=1,Tableau1[[#This Row],[Access V1 +W1 + X1]]&gt;=1),1,0)</f>
        <v>0</v>
      </c>
      <c r="AB6364" s="10" t="str">
        <f>Tableau1[[#This Row],[DOI]]</f>
        <v>doi: 10.1097/IAE.0000000000001197</v>
      </c>
      <c r="AC6364" s="13" t="str">
        <f>Tableau1[[#This Row],[Authors]]&amp;", "&amp;Tableau1[[#This Row],[Title]]&amp;" "&amp;Tableau1[[#This Row],[Journal]]&amp;". "&amp;Tableau1[[#This Row],[Year]]</f>
        <v>Tzamalis A, Symeonidis C, Brazitikou IP, Tzetzi D, Chalvatzis N, Androudi S, Brazitikos P., SUTURELESS CLEAR CORNEAL ULTRASONIC FRAGMENTATION FOR RETAINED LENS FRAGMENTS: A Pilot Study. Retina. 2017</v>
      </c>
    </row>
    <row r="6365" spans="1:29" x14ac:dyDescent="0.3">
      <c r="A6365">
        <v>10856</v>
      </c>
      <c r="B6365" t="s">
        <v>13303</v>
      </c>
      <c r="C6365" t="s">
        <v>23465</v>
      </c>
      <c r="D6365" t="s">
        <v>33757</v>
      </c>
      <c r="E6365" t="s">
        <v>2582</v>
      </c>
      <c r="F6365" s="10"/>
      <c r="G6365">
        <v>2017</v>
      </c>
      <c r="J6365">
        <v>0.57214515854276837</v>
      </c>
      <c r="L6365" t="s">
        <v>45101</v>
      </c>
      <c r="M6365">
        <v>26945802</v>
      </c>
      <c r="Q6365" s="10"/>
      <c r="R6365" s="11">
        <f t="shared" si="198"/>
        <v>0</v>
      </c>
      <c r="U6365" s="11">
        <f t="shared" si="199"/>
        <v>0</v>
      </c>
      <c r="Y6365" s="11">
        <f>IF(SUM(Tableau1[[#This Row],[Other access]:[Sci-hub access]])&gt;=1,1,0)</f>
        <v>0</v>
      </c>
      <c r="Z6365" s="12">
        <f>IF(OR(Tableau1[[#This Row],[Access R1 + S1+ T1 ]]&gt;=1,Tableau1[[#This Row],[Access V1 +W1 + X1]]&gt;=1),1,0)</f>
        <v>0</v>
      </c>
      <c r="AB6365" s="10" t="str">
        <f>Tableau1[[#This Row],[DOI]]</f>
        <v>doi: 10.1111/vop.12369</v>
      </c>
      <c r="AC6365" s="13" t="str">
        <f>Tableau1[[#This Row],[Authors]]&amp;", "&amp;Tableau1[[#This Row],[Title]]&amp;" "&amp;Tableau1[[#This Row],[Journal]]&amp;". "&amp;Tableau1[[#This Row],[Year]]</f>
        <v>Bedford PG., Open-angle glaucoma in the Petit Basset Griffon Vendeen. Vet Ophthalmol. 2017</v>
      </c>
    </row>
    <row r="6366" spans="1:29" x14ac:dyDescent="0.3">
      <c r="A6366">
        <v>3181</v>
      </c>
      <c r="B6366" t="s">
        <v>6367</v>
      </c>
      <c r="C6366" t="s">
        <v>16610</v>
      </c>
      <c r="D6366" t="s">
        <v>26791</v>
      </c>
      <c r="E6366" t="s">
        <v>2441</v>
      </c>
      <c r="F6366" s="10"/>
      <c r="G6366">
        <v>2017</v>
      </c>
      <c r="J6366">
        <v>0.57217493431937361</v>
      </c>
      <c r="L6366" t="s">
        <v>37634</v>
      </c>
      <c r="M6366">
        <v>28624168</v>
      </c>
      <c r="Q6366" s="10"/>
      <c r="R6366" s="11">
        <f t="shared" si="198"/>
        <v>0</v>
      </c>
      <c r="U6366" s="11">
        <f t="shared" si="199"/>
        <v>0</v>
      </c>
      <c r="Y6366" s="11">
        <f>IF(SUM(Tableau1[[#This Row],[Other access]:[Sci-hub access]])&gt;=1,1,0)</f>
        <v>0</v>
      </c>
      <c r="Z6366" s="12">
        <f>IF(OR(Tableau1[[#This Row],[Access R1 + S1+ T1 ]]&gt;=1,Tableau1[[#This Row],[Access V1 +W1 + X1]]&gt;=1),1,0)</f>
        <v>0</v>
      </c>
      <c r="AB6366" s="10" t="str">
        <f>Tableau1[[#This Row],[DOI]]</f>
        <v>doi: 10.1016/j.ophtha.2017.04.034</v>
      </c>
      <c r="AC6366" s="13" t="str">
        <f>Tableau1[[#This Row],[Authors]]&amp;", "&amp;Tableau1[[#This Row],[Title]]&amp;" "&amp;Tableau1[[#This Row],[Journal]]&amp;". "&amp;Tableau1[[#This Row],[Year]]</f>
        <v>Shekhawat NS, Shtein RM, Blachley TS, Stein JD., Antibiotic Prescription Fills for Acute Conjunctivitis among Enrollees in a Large United States Managed Care Network. Ophthalmology. 2017</v>
      </c>
    </row>
    <row r="6367" spans="1:29" x14ac:dyDescent="0.3">
      <c r="A6367">
        <v>6050</v>
      </c>
      <c r="B6367" t="s">
        <v>9034</v>
      </c>
      <c r="C6367" t="s">
        <v>19248</v>
      </c>
      <c r="D6367" t="s">
        <v>29464</v>
      </c>
      <c r="E6367" t="s">
        <v>2895</v>
      </c>
      <c r="F6367" s="10"/>
      <c r="G6367">
        <v>2017</v>
      </c>
      <c r="J6367">
        <v>0.57217934426523931</v>
      </c>
      <c r="L6367" t="s">
        <v>40427</v>
      </c>
      <c r="M6367">
        <v>28254726</v>
      </c>
      <c r="Q6367" s="10"/>
      <c r="R6367" s="11">
        <f t="shared" si="198"/>
        <v>0</v>
      </c>
      <c r="U6367" s="11">
        <f t="shared" si="199"/>
        <v>0</v>
      </c>
      <c r="Y6367" s="11">
        <f>IF(SUM(Tableau1[[#This Row],[Other access]:[Sci-hub access]])&gt;=1,1,0)</f>
        <v>0</v>
      </c>
      <c r="Z6367" s="12">
        <f>IF(OR(Tableau1[[#This Row],[Access R1 + S1+ T1 ]]&gt;=1,Tableau1[[#This Row],[Access V1 +W1 + X1]]&gt;=1),1,0)</f>
        <v>0</v>
      </c>
      <c r="AB6367" s="10" t="str">
        <f>Tableau1[[#This Row],[DOI]]</f>
        <v>doi: 10.1016/j.molimm.2016.12.015</v>
      </c>
      <c r="AC6367" s="13" t="str">
        <f>Tableau1[[#This Row],[Authors]]&amp;", "&amp;Tableau1[[#This Row],[Title]]&amp;" "&amp;Tableau1[[#This Row],[Journal]]&amp;". "&amp;Tableau1[[#This Row],[Year]]</f>
        <v>López-Perrote A, Harrison RE, Subías M, Alcorlo M, Rodríguez de Córdoba S, Morikis D, Llorca O., Ionic tethering contributes to the conformational stability and function of complement C3b. Mol Immunol. 2017</v>
      </c>
    </row>
    <row r="6368" spans="1:29" x14ac:dyDescent="0.3">
      <c r="A6368">
        <v>2373</v>
      </c>
      <c r="B6368" t="s">
        <v>5599</v>
      </c>
      <c r="C6368" t="s">
        <v>15844</v>
      </c>
      <c r="D6368" t="s">
        <v>26021</v>
      </c>
      <c r="E6368" t="s">
        <v>2617</v>
      </c>
      <c r="F6368" s="10"/>
      <c r="G6368">
        <v>2017</v>
      </c>
      <c r="J6368">
        <v>0.57219224308283922</v>
      </c>
      <c r="L6368" t="s">
        <v>36838</v>
      </c>
      <c r="M6368">
        <v>28756618</v>
      </c>
      <c r="Q6368" s="10"/>
      <c r="R6368" s="11">
        <f t="shared" si="198"/>
        <v>0</v>
      </c>
      <c r="U6368" s="11">
        <f t="shared" si="199"/>
        <v>0</v>
      </c>
      <c r="Y6368" s="11">
        <f>IF(SUM(Tableau1[[#This Row],[Other access]:[Sci-hub access]])&gt;=1,1,0)</f>
        <v>0</v>
      </c>
      <c r="Z6368" s="12">
        <f>IF(OR(Tableau1[[#This Row],[Access R1 + S1+ T1 ]]&gt;=1,Tableau1[[#This Row],[Access V1 +W1 + X1]]&gt;=1),1,0)</f>
        <v>0</v>
      </c>
      <c r="AB6368" s="10" t="str">
        <f>Tableau1[[#This Row],[DOI]]</f>
        <v>doi: 10.1002/14651858.CD000254.pub4</v>
      </c>
      <c r="AC6368" s="13" t="str">
        <f>Tableau1[[#This Row],[Authors]]&amp;", "&amp;Tableau1[[#This Row],[Title]]&amp;" "&amp;Tableau1[[#This Row],[Journal]]&amp;". "&amp;Tableau1[[#This Row],[Year]]</f>
        <v>Evans JR, Lawrenson JG., Antioxidant vitamin and mineral supplements for slowing the progression of age-related macular degeneration. Cochrane Database Syst Rev. 2017</v>
      </c>
    </row>
    <row r="6369" spans="1:29" x14ac:dyDescent="0.3">
      <c r="A6369">
        <v>2215</v>
      </c>
      <c r="B6369" t="s">
        <v>5448</v>
      </c>
      <c r="C6369" t="s">
        <v>15693</v>
      </c>
      <c r="D6369" t="s">
        <v>25870</v>
      </c>
      <c r="E6369" t="s">
        <v>2443</v>
      </c>
      <c r="F6369" s="10"/>
      <c r="G6369">
        <v>2017</v>
      </c>
      <c r="J6369">
        <v>0.57231057174706179</v>
      </c>
      <c r="L6369" t="s">
        <v>36685</v>
      </c>
      <c r="M6369">
        <v>28796877</v>
      </c>
      <c r="Q6369" s="10"/>
      <c r="R6369" s="11">
        <f t="shared" si="198"/>
        <v>0</v>
      </c>
      <c r="U6369" s="11">
        <f t="shared" si="199"/>
        <v>0</v>
      </c>
      <c r="Y6369" s="11">
        <f>IF(SUM(Tableau1[[#This Row],[Other access]:[Sci-hub access]])&gt;=1,1,0)</f>
        <v>0</v>
      </c>
      <c r="Z6369" s="12">
        <f>IF(OR(Tableau1[[#This Row],[Access R1 + S1+ T1 ]]&gt;=1,Tableau1[[#This Row],[Access V1 +W1 + X1]]&gt;=1),1,0)</f>
        <v>0</v>
      </c>
      <c r="AB6369" s="10" t="str">
        <f>Tableau1[[#This Row],[DOI]]</f>
        <v>doi: 10.1167/iovs.16-20853</v>
      </c>
      <c r="AC6369" s="13" t="str">
        <f>Tableau1[[#This Row],[Authors]]&amp;", "&amp;Tableau1[[#This Row],[Title]]&amp;" "&amp;Tableau1[[#This Row],[Journal]]&amp;". "&amp;Tableau1[[#This Row],[Year]]</f>
        <v>Ohtani S, Shimizu K, Nejima R, Kagaya F, Aihara M, Iwasaki T, Shoji N, Miyata K., Conjunctival Bacteria Flora of Glaucoma Patients During Long-Term Administration of Prostaglandin Analog Drops. Invest Ophthalmol Vis Sci. 2017</v>
      </c>
    </row>
    <row r="6370" spans="1:29" x14ac:dyDescent="0.3">
      <c r="A6370">
        <v>1718</v>
      </c>
      <c r="B6370" t="s">
        <v>4968</v>
      </c>
      <c r="C6370" t="s">
        <v>15216</v>
      </c>
      <c r="D6370" t="s">
        <v>25389</v>
      </c>
      <c r="E6370" t="s">
        <v>2443</v>
      </c>
      <c r="F6370" s="10"/>
      <c r="G6370">
        <v>2017</v>
      </c>
      <c r="J6370">
        <v>0.57241678220209669</v>
      </c>
      <c r="L6370" t="s">
        <v>36196</v>
      </c>
      <c r="M6370">
        <v>28892825</v>
      </c>
      <c r="Q6370" s="10"/>
      <c r="R6370" s="11">
        <f t="shared" si="198"/>
        <v>0</v>
      </c>
      <c r="U6370" s="11">
        <f t="shared" si="199"/>
        <v>0</v>
      </c>
      <c r="Y6370" s="11">
        <f>IF(SUM(Tableau1[[#This Row],[Other access]:[Sci-hub access]])&gt;=1,1,0)</f>
        <v>0</v>
      </c>
      <c r="Z6370" s="12">
        <f>IF(OR(Tableau1[[#This Row],[Access R1 + S1+ T1 ]]&gt;=1,Tableau1[[#This Row],[Access V1 +W1 + X1]]&gt;=1),1,0)</f>
        <v>0</v>
      </c>
      <c r="AB6370" s="10" t="str">
        <f>Tableau1[[#This Row],[DOI]]</f>
        <v>doi: 10.1167/iovs.17-21673</v>
      </c>
      <c r="AC6370" s="13" t="str">
        <f>Tableau1[[#This Row],[Authors]]&amp;", "&amp;Tableau1[[#This Row],[Title]]&amp;" "&amp;Tableau1[[#This Row],[Journal]]&amp;". "&amp;Tableau1[[#This Row],[Year]]</f>
        <v>Merle BMJ, Silver RE, Rosner B, Seddon JM., Associations Between Vitamin D Intake and Progression to Incident Advanced Age-Related Macular Degeneration. Invest Ophthalmol Vis Sci. 2017</v>
      </c>
    </row>
    <row r="6371" spans="1:29" ht="28.8" x14ac:dyDescent="0.3">
      <c r="A6371">
        <v>6351</v>
      </c>
      <c r="B6371" t="s">
        <v>9300</v>
      </c>
      <c r="C6371" t="s">
        <v>19511</v>
      </c>
      <c r="D6371" t="s">
        <v>29731</v>
      </c>
      <c r="E6371" t="s">
        <v>2482</v>
      </c>
      <c r="F6371" s="10"/>
      <c r="G6371">
        <v>2017</v>
      </c>
      <c r="J6371">
        <v>0.57244157502696857</v>
      </c>
      <c r="L6371" t="s">
        <v>40720</v>
      </c>
      <c r="M6371">
        <v>28224992</v>
      </c>
      <c r="Q6371" s="10"/>
      <c r="R6371" s="11">
        <f t="shared" si="198"/>
        <v>0</v>
      </c>
      <c r="U6371" s="11">
        <f t="shared" si="199"/>
        <v>0</v>
      </c>
      <c r="Y6371" s="11">
        <f>IF(SUM(Tableau1[[#This Row],[Other access]:[Sci-hub access]])&gt;=1,1,0)</f>
        <v>0</v>
      </c>
      <c r="Z6371" s="12">
        <f>IF(OR(Tableau1[[#This Row],[Access R1 + S1+ T1 ]]&gt;=1,Tableau1[[#This Row],[Access V1 +W1 + X1]]&gt;=1),1,0)</f>
        <v>0</v>
      </c>
      <c r="AB6371" s="10" t="str">
        <f>Tableau1[[#This Row],[DOI]]</f>
        <v>doi: 10.1038/ejhg.2017.9</v>
      </c>
      <c r="AC6371" s="13" t="str">
        <f>Tableau1[[#This Row],[Authors]]&amp;", "&amp;Tableau1[[#This Row],[Title]]&amp;" "&amp;Tableau1[[#This Row],[Journal]]&amp;". "&amp;Tableau1[[#This Row],[Year]]</f>
        <v>Haer-Wigman L, van Zelst-Stams WA, Pfundt R, van den Born LI, Klaver CC, Verheij JB, Hoyng CB, Breuning MH, Boon CJ, Kievit AJ, Verhoeven VJ, Pott JW, Sallevelt SC, van Hagen JM, Plomp AS, Kroes HY, Lelieveld SH, Hehir-Kwa JY, Castelein S, Nelen M, Scheffer H, Lugtenberg D, et al., Diagnostic exome sequencing in 266 Dutch patients with visual impairment. Eur J Hum Genet. 2017</v>
      </c>
    </row>
    <row r="6372" spans="1:29" x14ac:dyDescent="0.3">
      <c r="A6372">
        <v>6482</v>
      </c>
      <c r="B6372" t="s">
        <v>9410</v>
      </c>
      <c r="C6372" t="s">
        <v>19618</v>
      </c>
      <c r="D6372" t="s">
        <v>29841</v>
      </c>
      <c r="E6372" t="s">
        <v>2451</v>
      </c>
      <c r="F6372" s="10"/>
      <c r="G6372">
        <v>2017</v>
      </c>
      <c r="J6372">
        <v>0.57256377601837471</v>
      </c>
      <c r="L6372" t="s">
        <v>40850</v>
      </c>
      <c r="M6372">
        <v>28207899</v>
      </c>
      <c r="Q6372" s="10"/>
      <c r="R6372" s="11">
        <f t="shared" si="198"/>
        <v>0</v>
      </c>
      <c r="U6372" s="11">
        <f t="shared" si="199"/>
        <v>0</v>
      </c>
      <c r="Y6372" s="11">
        <f>IF(SUM(Tableau1[[#This Row],[Other access]:[Sci-hub access]])&gt;=1,1,0)</f>
        <v>0</v>
      </c>
      <c r="Z6372" s="12">
        <f>IF(OR(Tableau1[[#This Row],[Access R1 + S1+ T1 ]]&gt;=1,Tableau1[[#This Row],[Access V1 +W1 + X1]]&gt;=1),1,0)</f>
        <v>0</v>
      </c>
      <c r="AB6372" s="10" t="str">
        <f>Tableau1[[#This Row],[DOI]]</f>
        <v>doi: 10.1371/journal.pone.0172426</v>
      </c>
      <c r="AC6372" s="13" t="str">
        <f>Tableau1[[#This Row],[Authors]]&amp;", "&amp;Tableau1[[#This Row],[Title]]&amp;" "&amp;Tableau1[[#This Row],[Journal]]&amp;". "&amp;Tableau1[[#This Row],[Year]]</f>
        <v>Cai T, Zhu H, Xu J, Wu S, Li X, He S., Human cortical neural correlates of visual fatigue during binocular depth perception: An fNIRS study. PLoS One. 2017</v>
      </c>
    </row>
    <row r="6373" spans="1:29" x14ac:dyDescent="0.3">
      <c r="A6373">
        <v>7130</v>
      </c>
      <c r="B6373" t="s">
        <v>9976</v>
      </c>
      <c r="C6373" t="s">
        <v>20179</v>
      </c>
      <c r="D6373" t="s">
        <v>30410</v>
      </c>
      <c r="E6373" t="s">
        <v>2449</v>
      </c>
      <c r="F6373" s="10"/>
      <c r="G6373">
        <v>2017</v>
      </c>
      <c r="J6373">
        <v>0.5727450536981662</v>
      </c>
      <c r="L6373" t="s">
        <v>41486</v>
      </c>
      <c r="M6373">
        <v>28125859</v>
      </c>
      <c r="Q6373" s="10"/>
      <c r="R6373" s="11">
        <f t="shared" si="198"/>
        <v>0</v>
      </c>
      <c r="U6373" s="11">
        <f t="shared" si="199"/>
        <v>0</v>
      </c>
      <c r="Y6373" s="11">
        <f>IF(SUM(Tableau1[[#This Row],[Other access]:[Sci-hub access]])&gt;=1,1,0)</f>
        <v>0</v>
      </c>
      <c r="Z6373" s="12">
        <f>IF(OR(Tableau1[[#This Row],[Access R1 + S1+ T1 ]]&gt;=1,Tableau1[[#This Row],[Access V1 +W1 + X1]]&gt;=1),1,0)</f>
        <v>0</v>
      </c>
      <c r="AB6373" s="10" t="str">
        <f>Tableau1[[#This Row],[DOI]]</f>
        <v>doi: 10.1111/cxo.12511</v>
      </c>
      <c r="AC6373" s="13" t="str">
        <f>Tableau1[[#This Row],[Authors]]&amp;", "&amp;Tableau1[[#This Row],[Title]]&amp;" "&amp;Tableau1[[#This Row],[Journal]]&amp;". "&amp;Tableau1[[#This Row],[Year]]</f>
        <v>Shoeibi N, Moghadas Sharif N, Daneshvar R, Ehsaei A., Visual field assessment in high myopia with and without tilted optic disc. Clin Exp Optom. 2017</v>
      </c>
    </row>
    <row r="6374" spans="1:29" x14ac:dyDescent="0.3">
      <c r="A6374">
        <v>8638</v>
      </c>
      <c r="B6374" t="s">
        <v>11299</v>
      </c>
      <c r="C6374" t="s">
        <v>21483</v>
      </c>
      <c r="D6374" t="s">
        <v>31738</v>
      </c>
      <c r="E6374" t="s">
        <v>2486</v>
      </c>
      <c r="F6374" s="10"/>
      <c r="G6374">
        <v>2017</v>
      </c>
      <c r="J6374">
        <v>0.57274703065093646</v>
      </c>
      <c r="L6374" t="s">
        <v>42974</v>
      </c>
      <c r="M6374">
        <v>27874256</v>
      </c>
      <c r="Q6374" s="10"/>
      <c r="R6374" s="11">
        <f t="shared" si="198"/>
        <v>0</v>
      </c>
      <c r="U6374" s="11">
        <f t="shared" si="199"/>
        <v>0</v>
      </c>
      <c r="Y6374" s="11">
        <f>IF(SUM(Tableau1[[#This Row],[Other access]:[Sci-hub access]])&gt;=1,1,0)</f>
        <v>0</v>
      </c>
      <c r="Z6374" s="12">
        <f>IF(OR(Tableau1[[#This Row],[Access R1 + S1+ T1 ]]&gt;=1,Tableau1[[#This Row],[Access V1 +W1 + X1]]&gt;=1),1,0)</f>
        <v>0</v>
      </c>
      <c r="AB6374" s="10" t="str">
        <f>Tableau1[[#This Row],[DOI]]</f>
        <v>doi: 10.1111/aos.13241</v>
      </c>
      <c r="AC6374" s="13" t="str">
        <f>Tableau1[[#This Row],[Authors]]&amp;", "&amp;Tableau1[[#This Row],[Title]]&amp;" "&amp;Tableau1[[#This Row],[Journal]]&amp;". "&amp;Tableau1[[#This Row],[Year]]</f>
        <v>Jin KW, Ro JW, Shin YJ, Hyon JY, Wee WR, Park SG., Correlation of vitamin D levels with tear film stability and secretion in patients with dry eye syndrome. Acta Ophthalmol. 2017</v>
      </c>
    </row>
    <row r="6375" spans="1:29" x14ac:dyDescent="0.3">
      <c r="A6375">
        <v>5022</v>
      </c>
      <c r="B6375" t="s">
        <v>8112</v>
      </c>
      <c r="C6375" t="s">
        <v>18339</v>
      </c>
      <c r="D6375" t="s">
        <v>28542</v>
      </c>
      <c r="E6375" t="s">
        <v>2448</v>
      </c>
      <c r="F6375" s="10"/>
      <c r="G6375">
        <v>2017</v>
      </c>
      <c r="J6375">
        <v>0.57275586583436944</v>
      </c>
      <c r="L6375" t="s">
        <v>39430</v>
      </c>
      <c r="M6375">
        <v>28382438</v>
      </c>
      <c r="Q6375" s="10"/>
      <c r="R6375" s="11">
        <f t="shared" si="198"/>
        <v>0</v>
      </c>
      <c r="U6375" s="11">
        <f t="shared" si="199"/>
        <v>0</v>
      </c>
      <c r="Y6375" s="11">
        <f>IF(SUM(Tableau1[[#This Row],[Other access]:[Sci-hub access]])&gt;=1,1,0)</f>
        <v>0</v>
      </c>
      <c r="Z6375" s="12">
        <f>IF(OR(Tableau1[[#This Row],[Access R1 + S1+ T1 ]]&gt;=1,Tableau1[[#This Row],[Access V1 +W1 + X1]]&gt;=1),1,0)</f>
        <v>0</v>
      </c>
      <c r="AB6375" s="10" t="str">
        <f>Tableau1[[#This Row],[DOI]]</f>
        <v>doi: 10.1007/s00417-017-3654-5</v>
      </c>
      <c r="AC6375" s="13" t="str">
        <f>Tableau1[[#This Row],[Authors]]&amp;", "&amp;Tableau1[[#This Row],[Title]]&amp;" "&amp;Tableau1[[#This Row],[Journal]]&amp;". "&amp;Tableau1[[#This Row],[Year]]</f>
        <v>Park UC, Cho IH, Lee EK, Yu HG., The effect on choroidal changes of the route of systemic corticosteroids in acute Vogt-Koyanagi-Harada disease. Graefes Arch Clin Exp Ophthalmol. 2017</v>
      </c>
    </row>
    <row r="6376" spans="1:29" ht="28.8" x14ac:dyDescent="0.3">
      <c r="A6376">
        <v>8600</v>
      </c>
      <c r="B6376" t="s">
        <v>11262</v>
      </c>
      <c r="C6376" t="s">
        <v>21446</v>
      </c>
      <c r="D6376" t="s">
        <v>31701</v>
      </c>
      <c r="E6376" t="s">
        <v>2523</v>
      </c>
      <c r="F6376" s="10"/>
      <c r="G6376">
        <v>2017</v>
      </c>
      <c r="J6376">
        <v>0.57276169519335751</v>
      </c>
      <c r="L6376" t="s">
        <v>42936</v>
      </c>
      <c r="M6376">
        <v>27886182</v>
      </c>
      <c r="Q6376" s="10"/>
      <c r="R6376" s="11">
        <f t="shared" si="198"/>
        <v>0</v>
      </c>
      <c r="U6376" s="11">
        <f t="shared" si="199"/>
        <v>0</v>
      </c>
      <c r="Y6376" s="11">
        <f>IF(SUM(Tableau1[[#This Row],[Other access]:[Sci-hub access]])&gt;=1,1,0)</f>
        <v>0</v>
      </c>
      <c r="Z6376" s="12">
        <f>IF(OR(Tableau1[[#This Row],[Access R1 + S1+ T1 ]]&gt;=1,Tableau1[[#This Row],[Access V1 +W1 + X1]]&gt;=1),1,0)</f>
        <v>0</v>
      </c>
      <c r="AB6376" s="10" t="str">
        <f>Tableau1[[#This Row],[DOI]]</f>
        <v>doi: 10.1038/eye.2016.246</v>
      </c>
      <c r="AC6376" s="13" t="str">
        <f>Tableau1[[#This Row],[Authors]]&amp;", "&amp;Tableau1[[#This Row],[Title]]&amp;" "&amp;Tableau1[[#This Row],[Journal]]&amp;". "&amp;Tableau1[[#This Row],[Year]]</f>
        <v>Al Kahtani E, Xu Z, Al Rashaed S, Wu L, Mahale A, Tian J, Abboud EB, Ghazi NG, Kozak I, Gupta V, Arevalo JF, Duh EJ., Vitreous levels of placental growth factor correlate with activity of proliferative diabetic retinopathy and are not influenced by bevacizumab treatment. Eye (Lond). 2017</v>
      </c>
    </row>
    <row r="6377" spans="1:29" x14ac:dyDescent="0.3">
      <c r="A6377">
        <v>9036</v>
      </c>
      <c r="B6377" t="s">
        <v>11646</v>
      </c>
      <c r="C6377" t="s">
        <v>21823</v>
      </c>
      <c r="D6377" t="s">
        <v>32087</v>
      </c>
      <c r="E6377" t="s">
        <v>2463</v>
      </c>
      <c r="F6377" s="10"/>
      <c r="G6377">
        <v>2017</v>
      </c>
      <c r="J6377">
        <v>0.57276917828851681</v>
      </c>
      <c r="L6377" t="s">
        <v>43358</v>
      </c>
      <c r="M6377">
        <v>27768226</v>
      </c>
      <c r="Q6377" s="10"/>
      <c r="R6377" s="11">
        <f t="shared" si="198"/>
        <v>0</v>
      </c>
      <c r="U6377" s="11">
        <f t="shared" si="199"/>
        <v>0</v>
      </c>
      <c r="Y6377" s="11">
        <f>IF(SUM(Tableau1[[#This Row],[Other access]:[Sci-hub access]])&gt;=1,1,0)</f>
        <v>0</v>
      </c>
      <c r="Z6377" s="12">
        <f>IF(OR(Tableau1[[#This Row],[Access R1 + S1+ T1 ]]&gt;=1,Tableau1[[#This Row],[Access V1 +W1 + X1]]&gt;=1),1,0)</f>
        <v>0</v>
      </c>
      <c r="AB6377" s="10" t="str">
        <f>Tableau1[[#This Row],[DOI]]</f>
        <v>doi: 10.5301/ejo.5000879</v>
      </c>
      <c r="AC6377" s="13" t="str">
        <f>Tableau1[[#This Row],[Authors]]&amp;", "&amp;Tableau1[[#This Row],[Title]]&amp;" "&amp;Tableau1[[#This Row],[Journal]]&amp;". "&amp;Tableau1[[#This Row],[Year]]</f>
        <v>Parmeggiani F, Barbaro V, Migliorati A, Raffa P, Nespeca P, De Nadai K, Del Vecchio C, Palù G, Parolin C, Di Iorio E., Novel variants of RPGR in X-linked retinitis pigmentosa families and genotype-phenotype correlation. Eur J Ophthalmol. 2017</v>
      </c>
    </row>
    <row r="6378" spans="1:29" x14ac:dyDescent="0.3">
      <c r="A6378">
        <v>5274</v>
      </c>
      <c r="B6378" t="s">
        <v>8338</v>
      </c>
      <c r="C6378" t="s">
        <v>18562</v>
      </c>
      <c r="D6378" t="s">
        <v>28768</v>
      </c>
      <c r="E6378" t="s">
        <v>34251</v>
      </c>
      <c r="F6378" s="10"/>
      <c r="G6378">
        <v>2017</v>
      </c>
      <c r="J6378">
        <v>0.57304381312662878</v>
      </c>
      <c r="L6378" t="e">
        <v>#VALUE!</v>
      </c>
      <c r="M6378">
        <v>28355140</v>
      </c>
      <c r="Q6378" s="10"/>
      <c r="R6378" s="11">
        <f t="shared" si="198"/>
        <v>0</v>
      </c>
      <c r="U6378" s="11">
        <f t="shared" si="199"/>
        <v>0</v>
      </c>
      <c r="Y6378" s="11">
        <f>IF(SUM(Tableau1[[#This Row],[Other access]:[Sci-hub access]])&gt;=1,1,0)</f>
        <v>0</v>
      </c>
      <c r="Z6378" s="12">
        <f>IF(OR(Tableau1[[#This Row],[Access R1 + S1+ T1 ]]&gt;=1,Tableau1[[#This Row],[Access V1 +W1 + X1]]&gt;=1),1,0)</f>
        <v>0</v>
      </c>
      <c r="AB6378" s="10" t="e">
        <f>Tableau1[[#This Row],[DOI]]</f>
        <v>#VALUE!</v>
      </c>
      <c r="AC6378" s="13" t="str">
        <f>Tableau1[[#This Row],[Authors]]&amp;", "&amp;Tableau1[[#This Row],[Title]]&amp;" "&amp;Tableau1[[#This Row],[Journal]]&amp;". "&amp;Tableau1[[#This Row],[Year]]</f>
        <v>Herskovitz I, Hughes O, MacQuhae F, Kirsner RS., Pretibial Myxedema Masquerading as a Venous Leg Ulcer. Wounds. 2017</v>
      </c>
    </row>
    <row r="6379" spans="1:29" x14ac:dyDescent="0.3">
      <c r="A6379">
        <v>11027</v>
      </c>
      <c r="B6379" t="s">
        <v>13450</v>
      </c>
      <c r="C6379" t="s">
        <v>23612</v>
      </c>
      <c r="D6379" t="s">
        <v>33904</v>
      </c>
      <c r="E6379" t="s">
        <v>2447</v>
      </c>
      <c r="F6379" s="10"/>
      <c r="G6379">
        <v>2017</v>
      </c>
      <c r="J6379">
        <v>0.57310402423837481</v>
      </c>
      <c r="L6379" t="s">
        <v>45268</v>
      </c>
      <c r="M6379">
        <v>26398243</v>
      </c>
      <c r="Q6379" s="10"/>
      <c r="R6379" s="11">
        <f t="shared" si="198"/>
        <v>0</v>
      </c>
      <c r="U6379" s="11">
        <f t="shared" si="199"/>
        <v>0</v>
      </c>
      <c r="Y6379" s="11">
        <f>IF(SUM(Tableau1[[#This Row],[Other access]:[Sci-hub access]])&gt;=1,1,0)</f>
        <v>0</v>
      </c>
      <c r="Z6379" s="12">
        <f>IF(OR(Tableau1[[#This Row],[Access R1 + S1+ T1 ]]&gt;=1,Tableau1[[#This Row],[Access V1 +W1 + X1]]&gt;=1),1,0)</f>
        <v>0</v>
      </c>
      <c r="AB6379" s="10" t="str">
        <f>Tableau1[[#This Row],[DOI]]</f>
        <v>doi: 10.1097/IOP.0000000000000568</v>
      </c>
      <c r="AC6379" s="13" t="str">
        <f>Tableau1[[#This Row],[Authors]]&amp;", "&amp;Tableau1[[#This Row],[Title]]&amp;" "&amp;Tableau1[[#This Row],[Journal]]&amp;". "&amp;Tableau1[[#This Row],[Year]]</f>
        <v>Ramesh S, Sobti D, Mancini R., Eyelid Necrosis and Secondary Cicatrical Ectropion Secondary to Levamisole-Associated Vasculitis. Ophthal Plast Reconstr Surg. 2017</v>
      </c>
    </row>
    <row r="6380" spans="1:29" ht="28.8" x14ac:dyDescent="0.3">
      <c r="A6380">
        <v>795</v>
      </c>
      <c r="B6380" t="s">
        <v>4058</v>
      </c>
      <c r="C6380" t="s">
        <v>14312</v>
      </c>
      <c r="D6380" t="s">
        <v>24478</v>
      </c>
      <c r="E6380" t="s">
        <v>2900</v>
      </c>
      <c r="F6380" s="10"/>
      <c r="G6380">
        <v>2018</v>
      </c>
      <c r="J6380">
        <v>0.57327113098430427</v>
      </c>
      <c r="L6380" t="s">
        <v>35288</v>
      </c>
      <c r="M6380">
        <v>29107807</v>
      </c>
      <c r="Q6380" s="10"/>
      <c r="R6380" s="11">
        <f t="shared" si="198"/>
        <v>0</v>
      </c>
      <c r="U6380" s="11">
        <f t="shared" si="199"/>
        <v>0</v>
      </c>
      <c r="Y6380" s="11">
        <f>IF(SUM(Tableau1[[#This Row],[Other access]:[Sci-hub access]])&gt;=1,1,0)</f>
        <v>0</v>
      </c>
      <c r="Z6380" s="12">
        <f>IF(OR(Tableau1[[#This Row],[Access R1 + S1+ T1 ]]&gt;=1,Tableau1[[#This Row],[Access V1 +W1 + X1]]&gt;=1),1,0)</f>
        <v>0</v>
      </c>
      <c r="AB6380" s="10" t="str">
        <f>Tableau1[[#This Row],[DOI]]</f>
        <v>doi: 10.1016/j.bbadis.2017.10.030</v>
      </c>
      <c r="AC6380" s="13" t="str">
        <f>Tableau1[[#This Row],[Authors]]&amp;", "&amp;Tableau1[[#This Row],[Title]]&amp;" "&amp;Tableau1[[#This Row],[Journal]]&amp;". "&amp;Tableau1[[#This Row],[Year]]</f>
        <v>Smedowski A, Liu X, Podracka L, Akhtar S, Trzeciecka A, Pietrucha-Dutczak M, Lewin-Kowalik J, Urtti A, Ruponen M, Kaarniranta K, Varjosalo M, Amadio M., Increased intraocular pressure alters the cellular distribution of HuR protein in retinal ganglion cells - A possible sign of endogenous neuroprotection failure. Biochim Biophys Acta. 2018</v>
      </c>
    </row>
    <row r="6381" spans="1:29" x14ac:dyDescent="0.3">
      <c r="A6381">
        <v>1205</v>
      </c>
      <c r="B6381" t="s">
        <v>4467</v>
      </c>
      <c r="C6381" t="s">
        <v>14720</v>
      </c>
      <c r="D6381" t="s">
        <v>24888</v>
      </c>
      <c r="E6381" t="s">
        <v>2443</v>
      </c>
      <c r="F6381" s="10"/>
      <c r="G6381">
        <v>2017</v>
      </c>
      <c r="J6381">
        <v>0.57344103562610027</v>
      </c>
      <c r="L6381" t="s">
        <v>35692</v>
      </c>
      <c r="M6381">
        <v>28986597</v>
      </c>
      <c r="Q6381" s="10"/>
      <c r="R6381" s="11">
        <f t="shared" si="198"/>
        <v>0</v>
      </c>
      <c r="U6381" s="11">
        <f t="shared" si="199"/>
        <v>0</v>
      </c>
      <c r="Y6381" s="11">
        <f>IF(SUM(Tableau1[[#This Row],[Other access]:[Sci-hub access]])&gt;=1,1,0)</f>
        <v>0</v>
      </c>
      <c r="Z6381" s="12">
        <f>IF(OR(Tableau1[[#This Row],[Access R1 + S1+ T1 ]]&gt;=1,Tableau1[[#This Row],[Access V1 +W1 + X1]]&gt;=1),1,0)</f>
        <v>0</v>
      </c>
      <c r="AB6381" s="10" t="str">
        <f>Tableau1[[#This Row],[DOI]]</f>
        <v>doi: 10.1167/iovs.17-22040</v>
      </c>
      <c r="AC6381" s="13" t="str">
        <f>Tableau1[[#This Row],[Authors]]&amp;", "&amp;Tableau1[[#This Row],[Title]]&amp;" "&amp;Tableau1[[#This Row],[Journal]]&amp;". "&amp;Tableau1[[#This Row],[Year]]</f>
        <v>Kominami T, Ueno S, Kominami A, Nakanishi A, Yasuda S, Piao CH, Okado S, Terasaki H., Associations Between Outer Retinal Structures and Focal Macular Electroretinograms in Patients With Retinitis Pigmentosa. Invest Ophthalmol Vis Sci. 2017</v>
      </c>
    </row>
    <row r="6382" spans="1:29" x14ac:dyDescent="0.3">
      <c r="A6382">
        <v>9297</v>
      </c>
      <c r="B6382" t="s">
        <v>1982</v>
      </c>
      <c r="C6382" t="s">
        <v>1983</v>
      </c>
      <c r="D6382" t="s">
        <v>1984</v>
      </c>
      <c r="E6382" t="s">
        <v>2692</v>
      </c>
      <c r="F6382" s="10"/>
      <c r="G6382">
        <v>2017</v>
      </c>
      <c r="J6382">
        <v>0.57355597971752981</v>
      </c>
      <c r="L6382" t="e">
        <v>#VALUE!</v>
      </c>
      <c r="M6382">
        <v>27749234</v>
      </c>
      <c r="Q6382" s="10"/>
      <c r="R6382" s="11">
        <f t="shared" si="198"/>
        <v>0</v>
      </c>
      <c r="U6382" s="11">
        <f t="shared" si="199"/>
        <v>0</v>
      </c>
      <c r="Y6382" s="11">
        <f>IF(SUM(Tableau1[[#This Row],[Other access]:[Sci-hub access]])&gt;=1,1,0)</f>
        <v>0</v>
      </c>
      <c r="Z6382" s="12">
        <f>IF(OR(Tableau1[[#This Row],[Access R1 + S1+ T1 ]]&gt;=1,Tableau1[[#This Row],[Access V1 +W1 + X1]]&gt;=1),1,0)</f>
        <v>0</v>
      </c>
      <c r="AB6382" s="10" t="e">
        <f>Tableau1[[#This Row],[DOI]]</f>
        <v>#VALUE!</v>
      </c>
      <c r="AC6382" s="13" t="str">
        <f>Tableau1[[#This Row],[Authors]]&amp;", "&amp;Tableau1[[#This Row],[Title]]&amp;" "&amp;Tableau1[[#This Row],[Journal]]&amp;". "&amp;Tableau1[[#This Row],[Year]]</f>
        <v>Birt JA, Tan Y, Mozaffarian N., Sjögren's syndrome: managed care data from a large United States population highlight real-world health care burden and lack of treatment options. Clin Exp Rheumatol. 2017</v>
      </c>
    </row>
    <row r="6383" spans="1:29" ht="28.8" x14ac:dyDescent="0.3">
      <c r="A6383">
        <v>2101</v>
      </c>
      <c r="B6383" t="s">
        <v>5338</v>
      </c>
      <c r="C6383" t="s">
        <v>15583</v>
      </c>
      <c r="D6383" t="s">
        <v>25760</v>
      </c>
      <c r="E6383" t="s">
        <v>2451</v>
      </c>
      <c r="F6383" s="10"/>
      <c r="G6383">
        <v>2017</v>
      </c>
      <c r="J6383">
        <v>0.57357455375569533</v>
      </c>
      <c r="L6383" t="s">
        <v>36572</v>
      </c>
      <c r="M6383">
        <v>28817606</v>
      </c>
      <c r="Q6383" s="10"/>
      <c r="R6383" s="11">
        <f t="shared" si="198"/>
        <v>0</v>
      </c>
      <c r="U6383" s="11">
        <f t="shared" si="199"/>
        <v>0</v>
      </c>
      <c r="Y6383" s="11">
        <f>IF(SUM(Tableau1[[#This Row],[Other access]:[Sci-hub access]])&gt;=1,1,0)</f>
        <v>0</v>
      </c>
      <c r="Z6383" s="12">
        <f>IF(OR(Tableau1[[#This Row],[Access R1 + S1+ T1 ]]&gt;=1,Tableau1[[#This Row],[Access V1 +W1 + X1]]&gt;=1),1,0)</f>
        <v>0</v>
      </c>
      <c r="AB6383" s="10" t="str">
        <f>Tableau1[[#This Row],[DOI]]</f>
        <v>doi: 10.1371/journal.pone.0181922</v>
      </c>
      <c r="AC6383" s="13" t="str">
        <f>Tableau1[[#This Row],[Authors]]&amp;", "&amp;Tableau1[[#This Row],[Title]]&amp;" "&amp;Tableau1[[#This Row],[Journal]]&amp;". "&amp;Tableau1[[#This Row],[Year]]</f>
        <v>Li S, Li SM, Wang XL, Kang MT, Liu LR, Li H, Wei SF, Ran AR, Zhan S, Thomas R, Wang N; Anyang Childhood Eye Study Group.., Distribution and associations of intraocular pressure in 7- and 12-year-old Chinese children: The Anyang Childhood Eye Study. PLoS One. 2017</v>
      </c>
    </row>
    <row r="6384" spans="1:29" x14ac:dyDescent="0.3">
      <c r="A6384">
        <v>3276</v>
      </c>
      <c r="B6384" t="s">
        <v>6459</v>
      </c>
      <c r="C6384" t="s">
        <v>16702</v>
      </c>
      <c r="D6384" t="s">
        <v>26883</v>
      </c>
      <c r="E6384" t="s">
        <v>2445</v>
      </c>
      <c r="F6384" s="10"/>
      <c r="G6384">
        <v>2018</v>
      </c>
      <c r="J6384">
        <v>0.57357714883092659</v>
      </c>
      <c r="L6384" t="s">
        <v>37729</v>
      </c>
      <c r="M6384">
        <v>28609329</v>
      </c>
      <c r="Q6384" s="10"/>
      <c r="R6384" s="11">
        <f t="shared" si="198"/>
        <v>0</v>
      </c>
      <c r="U6384" s="11">
        <f t="shared" si="199"/>
        <v>0</v>
      </c>
      <c r="Y6384" s="11">
        <f>IF(SUM(Tableau1[[#This Row],[Other access]:[Sci-hub access]])&gt;=1,1,0)</f>
        <v>0</v>
      </c>
      <c r="Z6384" s="12">
        <f>IF(OR(Tableau1[[#This Row],[Access R1 + S1+ T1 ]]&gt;=1,Tableau1[[#This Row],[Access V1 +W1 + X1]]&gt;=1),1,0)</f>
        <v>0</v>
      </c>
      <c r="AB6384" s="10" t="str">
        <f>Tableau1[[#This Row],[DOI]]</f>
        <v>doi: 10.1097/IAE.0000000000001693</v>
      </c>
      <c r="AC6384" s="13" t="str">
        <f>Tableau1[[#This Row],[Authors]]&amp;", "&amp;Tableau1[[#This Row],[Title]]&amp;" "&amp;Tableau1[[#This Row],[Journal]]&amp;". "&amp;Tableau1[[#This Row],[Year]]</f>
        <v>Vujosevic S, Heeren TFC, Florea D, Leung I, Pauleikhoff D, Sallo F, Bird A, Peto T., SCOTOMA CHARACTERISTICS IN MACULAR TELANGIECTASIA TYPE 2: MacTel Project Report No. 7-The MacTel Research Group. Retina. 2018</v>
      </c>
    </row>
    <row r="6385" spans="1:29" x14ac:dyDescent="0.3">
      <c r="A6385">
        <v>747</v>
      </c>
      <c r="B6385" t="s">
        <v>4010</v>
      </c>
      <c r="C6385" t="s">
        <v>14265</v>
      </c>
      <c r="D6385" t="s">
        <v>24430</v>
      </c>
      <c r="E6385" t="s">
        <v>2467</v>
      </c>
      <c r="F6385" s="10"/>
      <c r="G6385">
        <v>2017</v>
      </c>
      <c r="J6385">
        <v>0.57366124642539218</v>
      </c>
      <c r="L6385" t="s">
        <v>35240</v>
      </c>
      <c r="M6385">
        <v>29121363</v>
      </c>
      <c r="Q6385" s="10"/>
      <c r="R6385" s="11">
        <f t="shared" si="198"/>
        <v>0</v>
      </c>
      <c r="U6385" s="11">
        <f t="shared" si="199"/>
        <v>0</v>
      </c>
      <c r="Y6385" s="11">
        <f>IF(SUM(Tableau1[[#This Row],[Other access]:[Sci-hub access]])&gt;=1,1,0)</f>
        <v>0</v>
      </c>
      <c r="Z6385" s="12">
        <f>IF(OR(Tableau1[[#This Row],[Access R1 + S1+ T1 ]]&gt;=1,Tableau1[[#This Row],[Access V1 +W1 + X1]]&gt;=1),1,0)</f>
        <v>0</v>
      </c>
      <c r="AB6385" s="10" t="str">
        <f>Tableau1[[#This Row],[DOI]]</f>
        <v>doi: 10.3928/23258160-20171030-09</v>
      </c>
      <c r="AC6385" s="13" t="str">
        <f>Tableau1[[#This Row],[Authors]]&amp;", "&amp;Tableau1[[#This Row],[Title]]&amp;" "&amp;Tableau1[[#This Row],[Journal]]&amp;". "&amp;Tableau1[[#This Row],[Year]]</f>
        <v>Witmer MT., Treatment of Ipilimumab-Induced Vogt-Koyanagi-Harada Syndrome With Oral Dexamethasone. Ophthalmic Surg Lasers Imaging Retina. 2017</v>
      </c>
    </row>
    <row r="6386" spans="1:29" x14ac:dyDescent="0.3">
      <c r="A6386">
        <v>2632</v>
      </c>
      <c r="B6386" t="s">
        <v>136</v>
      </c>
      <c r="C6386" t="s">
        <v>137</v>
      </c>
      <c r="D6386" t="s">
        <v>138</v>
      </c>
      <c r="E6386" t="s">
        <v>2546</v>
      </c>
      <c r="F6386" s="10"/>
      <c r="G6386">
        <v>2017</v>
      </c>
      <c r="J6386">
        <v>0.57380190360125871</v>
      </c>
      <c r="L6386" t="s">
        <v>37095</v>
      </c>
      <c r="M6386">
        <v>28716559</v>
      </c>
      <c r="Q6386" s="10"/>
      <c r="R6386" s="11">
        <f t="shared" si="198"/>
        <v>0</v>
      </c>
      <c r="U6386" s="11">
        <f t="shared" si="199"/>
        <v>0</v>
      </c>
      <c r="Y6386" s="11">
        <f>IF(SUM(Tableau1[[#This Row],[Other access]:[Sci-hub access]])&gt;=1,1,0)</f>
        <v>0</v>
      </c>
      <c r="Z6386" s="12">
        <f>IF(OR(Tableau1[[#This Row],[Access R1 + S1+ T1 ]]&gt;=1,Tableau1[[#This Row],[Access V1 +W1 + X1]]&gt;=1),1,0)</f>
        <v>0</v>
      </c>
      <c r="AB6386" s="10" t="str">
        <f>Tableau1[[#This Row],[DOI]]</f>
        <v>doi: 10.1016/j.expneurol.2017.07.008</v>
      </c>
      <c r="AC6386" s="13" t="str">
        <f>Tableau1[[#This Row],[Authors]]&amp;", "&amp;Tableau1[[#This Row],[Title]]&amp;" "&amp;Tableau1[[#This Row],[Journal]]&amp;". "&amp;Tableau1[[#This Row],[Year]]</f>
        <v>Fischer D, Harvey AR, Pernet V, Lemmon VP, Park KK., Optic nerve regeneration in mammals: Regenerated or spared axons? Exp Neurol. 2017</v>
      </c>
    </row>
    <row r="6387" spans="1:29" x14ac:dyDescent="0.3">
      <c r="A6387">
        <v>8061</v>
      </c>
      <c r="B6387" t="s">
        <v>10787</v>
      </c>
      <c r="C6387" t="s">
        <v>20980</v>
      </c>
      <c r="D6387" t="s">
        <v>31225</v>
      </c>
      <c r="E6387" t="s">
        <v>34404</v>
      </c>
      <c r="F6387" s="10"/>
      <c r="G6387">
        <v>2017</v>
      </c>
      <c r="J6387">
        <v>0.57397694529084675</v>
      </c>
      <c r="L6387" t="s">
        <v>42408</v>
      </c>
      <c r="M6387">
        <v>28002690</v>
      </c>
      <c r="Q6387" s="10"/>
      <c r="R6387" s="11">
        <f t="shared" si="198"/>
        <v>0</v>
      </c>
      <c r="U6387" s="11">
        <f t="shared" si="199"/>
        <v>0</v>
      </c>
      <c r="Y6387" s="11">
        <f>IF(SUM(Tableau1[[#This Row],[Other access]:[Sci-hub access]])&gt;=1,1,0)</f>
        <v>0</v>
      </c>
      <c r="Z6387" s="12">
        <f>IF(OR(Tableau1[[#This Row],[Access R1 + S1+ T1 ]]&gt;=1,Tableau1[[#This Row],[Access V1 +W1 + X1]]&gt;=1),1,0)</f>
        <v>0</v>
      </c>
      <c r="AB6387" s="10" t="str">
        <f>Tableau1[[#This Row],[DOI]]</f>
        <v>doi: 10.1089/tmj.2016.0185</v>
      </c>
      <c r="AC6387" s="13" t="str">
        <f>Tableau1[[#This Row],[Authors]]&amp;", "&amp;Tableau1[[#This Row],[Title]]&amp;" "&amp;Tableau1[[#This Row],[Journal]]&amp;". "&amp;Tableau1[[#This Row],[Year]]</f>
        <v>Turnin MC, Schirr-Bonnans S, Chauchard MC, Deglise P, Journot C, Lapeyre Y, Güell A, Lepage B, Hanaire H, Martini J., DIABSAT Telemedicine Itinerant Screening of Chronic Complications of Diabetes Using a Satellite. Telemed J E Health. 2017</v>
      </c>
    </row>
    <row r="6388" spans="1:29" x14ac:dyDescent="0.3">
      <c r="A6388">
        <v>7557</v>
      </c>
      <c r="B6388" t="s">
        <v>10349</v>
      </c>
      <c r="C6388" t="s">
        <v>20549</v>
      </c>
      <c r="D6388" t="s">
        <v>30784</v>
      </c>
      <c r="E6388" t="s">
        <v>2465</v>
      </c>
      <c r="F6388" s="10"/>
      <c r="G6388">
        <v>2017</v>
      </c>
      <c r="J6388">
        <v>0.57410288907835372</v>
      </c>
      <c r="L6388" t="s">
        <v>41912</v>
      </c>
      <c r="M6388">
        <v>28079833</v>
      </c>
      <c r="Q6388" s="10"/>
      <c r="R6388" s="11">
        <f t="shared" si="198"/>
        <v>0</v>
      </c>
      <c r="U6388" s="11">
        <f t="shared" si="199"/>
        <v>0</v>
      </c>
      <c r="Y6388" s="11">
        <f>IF(SUM(Tableau1[[#This Row],[Other access]:[Sci-hub access]])&gt;=1,1,0)</f>
        <v>0</v>
      </c>
      <c r="Z6388" s="12">
        <f>IF(OR(Tableau1[[#This Row],[Access R1 + S1+ T1 ]]&gt;=1,Tableau1[[#This Row],[Access V1 +W1 + X1]]&gt;=1),1,0)</f>
        <v>0</v>
      </c>
      <c r="AB6388" s="10" t="str">
        <f>Tableau1[[#This Row],[DOI]]</f>
        <v>doi: 10.1097/MD.0000000000005889</v>
      </c>
      <c r="AC6388" s="13" t="str">
        <f>Tableau1[[#This Row],[Authors]]&amp;", "&amp;Tableau1[[#This Row],[Title]]&amp;" "&amp;Tableau1[[#This Row],[Journal]]&amp;". "&amp;Tableau1[[#This Row],[Year]]</f>
        <v>Song W, Si S., The rare ethambutol-induced optic neuropathy: A case-report and literature review. Medicine (Baltimore). 2017</v>
      </c>
    </row>
    <row r="6389" spans="1:29" x14ac:dyDescent="0.3">
      <c r="A6389">
        <v>3881</v>
      </c>
      <c r="B6389" t="s">
        <v>298</v>
      </c>
      <c r="C6389" t="s">
        <v>299</v>
      </c>
      <c r="D6389" t="s">
        <v>300</v>
      </c>
      <c r="E6389" t="s">
        <v>2917</v>
      </c>
      <c r="F6389" s="10"/>
      <c r="G6389">
        <v>2017</v>
      </c>
      <c r="J6389">
        <v>0.5741116807191915</v>
      </c>
      <c r="L6389" t="s">
        <v>38323</v>
      </c>
      <c r="M6389">
        <v>28512236</v>
      </c>
      <c r="Q6389" s="10"/>
      <c r="R6389" s="11">
        <f t="shared" si="198"/>
        <v>0</v>
      </c>
      <c r="U6389" s="11">
        <f t="shared" si="199"/>
        <v>0</v>
      </c>
      <c r="Y6389" s="11">
        <f>IF(SUM(Tableau1[[#This Row],[Other access]:[Sci-hub access]])&gt;=1,1,0)</f>
        <v>0</v>
      </c>
      <c r="Z6389" s="12">
        <f>IF(OR(Tableau1[[#This Row],[Access R1 + S1+ T1 ]]&gt;=1,Tableau1[[#This Row],[Access V1 +W1 + X1]]&gt;=1),1,0)</f>
        <v>0</v>
      </c>
      <c r="AB6389" s="10" t="str">
        <f>Tableau1[[#This Row],[DOI]]</f>
        <v>doi: 10.1101/gad.296962.117</v>
      </c>
      <c r="AC6389" s="13" t="str">
        <f>Tableau1[[#This Row],[Authors]]&amp;", "&amp;Tableau1[[#This Row],[Title]]&amp;" "&amp;Tableau1[[#This Row],[Journal]]&amp;". "&amp;Tableau1[[#This Row],[Year]]</f>
        <v>Pandiani C, Béranger GE, Leclerc J, Ballotti R, Bertolotto C., Focus on cutaneous and uveal melanoma specificities. Genes Dev. 2017</v>
      </c>
    </row>
    <row r="6390" spans="1:29" x14ac:dyDescent="0.3">
      <c r="A6390">
        <v>10686</v>
      </c>
      <c r="B6390" t="s">
        <v>13152</v>
      </c>
      <c r="C6390" t="s">
        <v>23315</v>
      </c>
      <c r="D6390" t="s">
        <v>33605</v>
      </c>
      <c r="E6390" t="s">
        <v>2438</v>
      </c>
      <c r="F6390" s="10"/>
      <c r="G6390">
        <v>2017</v>
      </c>
      <c r="J6390">
        <v>0.57429275344232589</v>
      </c>
      <c r="L6390" t="s">
        <v>44933</v>
      </c>
      <c r="M6390">
        <v>27107029</v>
      </c>
      <c r="Q6390" s="10"/>
      <c r="R6390" s="11">
        <f t="shared" si="198"/>
        <v>0</v>
      </c>
      <c r="U6390" s="11">
        <f t="shared" si="199"/>
        <v>0</v>
      </c>
      <c r="Y6390" s="11">
        <f>IF(SUM(Tableau1[[#This Row],[Other access]:[Sci-hub access]])&gt;=1,1,0)</f>
        <v>0</v>
      </c>
      <c r="Z6390" s="12">
        <f>IF(OR(Tableau1[[#This Row],[Access R1 + S1+ T1 ]]&gt;=1,Tableau1[[#This Row],[Access V1 +W1 + X1]]&gt;=1),1,0)</f>
        <v>0</v>
      </c>
      <c r="AB6390" s="10" t="str">
        <f>Tableau1[[#This Row],[DOI]]</f>
        <v>doi: 10.1136/bjophthalmol-2015-307581</v>
      </c>
      <c r="AC6390" s="13" t="str">
        <f>Tableau1[[#This Row],[Authors]]&amp;", "&amp;Tableau1[[#This Row],[Title]]&amp;" "&amp;Tableau1[[#This Row],[Journal]]&amp;". "&amp;Tableau1[[#This Row],[Year]]</f>
        <v>Imbeau L, Majzoub S, Thillay A, Bonnet-Brilhault F, Pisella PJ, Batty M., Presbyopia compensation: looking for cortical predictors. Br J Ophthalmol. 2017</v>
      </c>
    </row>
    <row r="6391" spans="1:29" x14ac:dyDescent="0.3">
      <c r="A6391">
        <v>2768</v>
      </c>
      <c r="B6391" t="s">
        <v>5973</v>
      </c>
      <c r="C6391" t="s">
        <v>16220</v>
      </c>
      <c r="D6391" t="s">
        <v>26397</v>
      </c>
      <c r="E6391" t="s">
        <v>34105</v>
      </c>
      <c r="F6391" s="10"/>
      <c r="G6391">
        <v>2017</v>
      </c>
      <c r="J6391">
        <v>0.5744038060047082</v>
      </c>
      <c r="L6391" t="s">
        <v>37227</v>
      </c>
      <c r="M6391">
        <v>28689259</v>
      </c>
      <c r="Q6391" s="10"/>
      <c r="R6391" s="11">
        <f t="shared" si="198"/>
        <v>0</v>
      </c>
      <c r="U6391" s="11">
        <f t="shared" si="199"/>
        <v>0</v>
      </c>
      <c r="Y6391" s="11">
        <f>IF(SUM(Tableau1[[#This Row],[Other access]:[Sci-hub access]])&gt;=1,1,0)</f>
        <v>0</v>
      </c>
      <c r="Z6391" s="12">
        <f>IF(OR(Tableau1[[#This Row],[Access R1 + S1+ T1 ]]&gt;=1,Tableau1[[#This Row],[Access V1 +W1 + X1]]&gt;=1),1,0)</f>
        <v>0</v>
      </c>
      <c r="AB6391" s="10" t="str">
        <f>Tableau1[[#This Row],[DOI]]</f>
        <v>doi: 10.1007/s00234-017-1870-7</v>
      </c>
      <c r="AC6391" s="13" t="str">
        <f>Tableau1[[#This Row],[Authors]]&amp;", "&amp;Tableau1[[#This Row],[Title]]&amp;" "&amp;Tableau1[[#This Row],[Journal]]&amp;". "&amp;Tableau1[[#This Row],[Year]]</f>
        <v>Ito K, Ohtsuka C, Yoshioka K, Kameda H, Yokosawa S, Sato R, Terayama Y, Sasaki M., Differential diagnosis of parkinsonism by a combined use of diffusion kurtosis imaging and quantitative susceptibility mapping. Neuroradiology. 2017</v>
      </c>
    </row>
    <row r="6392" spans="1:29" x14ac:dyDescent="0.3">
      <c r="A6392">
        <v>10212</v>
      </c>
      <c r="B6392" t="s">
        <v>12717</v>
      </c>
      <c r="C6392" t="s">
        <v>22885</v>
      </c>
      <c r="D6392" t="s">
        <v>33169</v>
      </c>
      <c r="E6392" t="s">
        <v>34015</v>
      </c>
      <c r="F6392" s="10"/>
      <c r="G6392">
        <v>2017</v>
      </c>
      <c r="J6392">
        <v>0.57447484084782074</v>
      </c>
      <c r="L6392" t="s">
        <v>44467</v>
      </c>
      <c r="M6392">
        <v>27429014</v>
      </c>
      <c r="Q6392" s="10"/>
      <c r="R6392" s="11">
        <f t="shared" si="198"/>
        <v>0</v>
      </c>
      <c r="U6392" s="11">
        <f t="shared" si="199"/>
        <v>0</v>
      </c>
      <c r="Y6392" s="11">
        <f>IF(SUM(Tableau1[[#This Row],[Other access]:[Sci-hub access]])&gt;=1,1,0)</f>
        <v>0</v>
      </c>
      <c r="Z6392" s="12">
        <f>IF(OR(Tableau1[[#This Row],[Access R1 + S1+ T1 ]]&gt;=1,Tableau1[[#This Row],[Access V1 +W1 + X1]]&gt;=1),1,0)</f>
        <v>0</v>
      </c>
      <c r="AB6392" s="10" t="str">
        <f>Tableau1[[#This Row],[DOI]]</f>
        <v>doi: 10.1080/13816810.2016.1193878</v>
      </c>
      <c r="AC6392" s="13" t="str">
        <f>Tableau1[[#This Row],[Authors]]&amp;", "&amp;Tableau1[[#This Row],[Title]]&amp;" "&amp;Tableau1[[#This Row],[Journal]]&amp;". "&amp;Tableau1[[#This Row],[Year]]</f>
        <v>Watanabe A, Gekka T, Arai K, Tsuneoka H., A case of traction retinal detachment in a patient with Gaucher disease. Ophthalmic Genet. 2017</v>
      </c>
    </row>
    <row r="6393" spans="1:29" x14ac:dyDescent="0.3">
      <c r="A6393">
        <v>10773</v>
      </c>
      <c r="B6393" t="s">
        <v>13229</v>
      </c>
      <c r="C6393" t="s">
        <v>23392</v>
      </c>
      <c r="D6393" t="s">
        <v>33682</v>
      </c>
      <c r="E6393" t="s">
        <v>2469</v>
      </c>
      <c r="F6393" s="10"/>
      <c r="G6393">
        <v>2017</v>
      </c>
      <c r="J6393">
        <v>0.5745189645356269</v>
      </c>
      <c r="L6393" t="s">
        <v>45020</v>
      </c>
      <c r="M6393">
        <v>27049689</v>
      </c>
      <c r="Q6393" s="10"/>
      <c r="R6393" s="11">
        <f t="shared" si="198"/>
        <v>0</v>
      </c>
      <c r="U6393" s="11">
        <f t="shared" si="199"/>
        <v>0</v>
      </c>
      <c r="Y6393" s="11">
        <f>IF(SUM(Tableau1[[#This Row],[Other access]:[Sci-hub access]])&gt;=1,1,0)</f>
        <v>0</v>
      </c>
      <c r="Z6393" s="12">
        <f>IF(OR(Tableau1[[#This Row],[Access R1 + S1+ T1 ]]&gt;=1,Tableau1[[#This Row],[Access V1 +W1 + X1]]&gt;=1),1,0)</f>
        <v>0</v>
      </c>
      <c r="AB6393" s="10" t="str">
        <f>Tableau1[[#This Row],[DOI]]</f>
        <v>doi: 10.3109/08820538.2015.1088552</v>
      </c>
      <c r="AC6393" s="13" t="str">
        <f>Tableau1[[#This Row],[Authors]]&amp;", "&amp;Tableau1[[#This Row],[Title]]&amp;" "&amp;Tableau1[[#This Row],[Journal]]&amp;". "&amp;Tableau1[[#This Row],[Year]]</f>
        <v>Kruh JN, Garrett KA, Huntington B, Robinson S, Melki SA., Risk Factors for Retreatment Following Myopic LASIK with Femtosecond Laser and Custom Ablation for the Treatment of Myopia. Semin Ophthalmol. 2017</v>
      </c>
    </row>
    <row r="6394" spans="1:29" x14ac:dyDescent="0.3">
      <c r="A6394">
        <v>1518</v>
      </c>
      <c r="B6394" t="s">
        <v>4773</v>
      </c>
      <c r="C6394" t="s">
        <v>15023</v>
      </c>
      <c r="D6394" t="s">
        <v>25194</v>
      </c>
      <c r="E6394" t="s">
        <v>2532</v>
      </c>
      <c r="F6394" s="10"/>
      <c r="G6394">
        <v>2017</v>
      </c>
      <c r="J6394">
        <v>0.57452078760589187</v>
      </c>
      <c r="L6394" t="s">
        <v>35998</v>
      </c>
      <c r="M6394">
        <v>28932922</v>
      </c>
      <c r="Q6394" s="10"/>
      <c r="R6394" s="11">
        <f t="shared" si="198"/>
        <v>0</v>
      </c>
      <c r="U6394" s="11">
        <f t="shared" si="199"/>
        <v>0</v>
      </c>
      <c r="Y6394" s="11">
        <f>IF(SUM(Tableau1[[#This Row],[Other access]:[Sci-hub access]])&gt;=1,1,0)</f>
        <v>0</v>
      </c>
      <c r="Z6394" s="12">
        <f>IF(OR(Tableau1[[#This Row],[Access R1 + S1+ T1 ]]&gt;=1,Tableau1[[#This Row],[Access V1 +W1 + X1]]&gt;=1),1,0)</f>
        <v>0</v>
      </c>
      <c r="AB6394" s="10" t="str">
        <f>Tableau1[[#This Row],[DOI]]</f>
        <v>doi: 10.1007/s10384-017-0536-7</v>
      </c>
      <c r="AC6394" s="13" t="str">
        <f>Tableau1[[#This Row],[Authors]]&amp;", "&amp;Tableau1[[#This Row],[Title]]&amp;" "&amp;Tableau1[[#This Row],[Journal]]&amp;". "&amp;Tableau1[[#This Row],[Year]]</f>
        <v>Matsumoto T, Itokawa T, Shiba T, Tomita M, Hine K, Mizukaki N, Yoda H, Hori Y., Decreased ocular blood flow after photocoagulation therapy in neonatal retinopathy of prematurity. Jpn J Ophthalmol. 2017</v>
      </c>
    </row>
    <row r="6395" spans="1:29" x14ac:dyDescent="0.3">
      <c r="A6395">
        <v>5305</v>
      </c>
      <c r="B6395" t="s">
        <v>8364</v>
      </c>
      <c r="C6395" t="s">
        <v>18587</v>
      </c>
      <c r="D6395" t="s">
        <v>28794</v>
      </c>
      <c r="E6395" t="s">
        <v>2488</v>
      </c>
      <c r="F6395" s="10"/>
      <c r="G6395">
        <v>2017</v>
      </c>
      <c r="J6395">
        <v>0.57452476589280266</v>
      </c>
      <c r="L6395" t="s">
        <v>39700</v>
      </c>
      <c r="M6395">
        <v>28351043</v>
      </c>
      <c r="Q6395" s="10"/>
      <c r="R6395" s="11">
        <f t="shared" si="198"/>
        <v>0</v>
      </c>
      <c r="U6395" s="11">
        <f t="shared" si="199"/>
        <v>0</v>
      </c>
      <c r="Y6395" s="11">
        <f>IF(SUM(Tableau1[[#This Row],[Other access]:[Sci-hub access]])&gt;=1,1,0)</f>
        <v>0</v>
      </c>
      <c r="Z6395" s="12">
        <f>IF(OR(Tableau1[[#This Row],[Access R1 + S1+ T1 ]]&gt;=1,Tableau1[[#This Row],[Access V1 +W1 + X1]]&gt;=1),1,0)</f>
        <v>0</v>
      </c>
      <c r="AB6395" s="10" t="str">
        <f>Tableau1[[#This Row],[DOI]]</f>
        <v>doi: 10.1159/000455267</v>
      </c>
      <c r="AC6395" s="13" t="str">
        <f>Tableau1[[#This Row],[Authors]]&amp;", "&amp;Tableau1[[#This Row],[Title]]&amp;" "&amp;Tableau1[[#This Row],[Journal]]&amp;". "&amp;Tableau1[[#This Row],[Year]]</f>
        <v>Daruich A, Matet A, Behar-Cohen F., Central Serous Chorioretinopathy. Dev Ophthalmol. 2017</v>
      </c>
    </row>
    <row r="6396" spans="1:29" x14ac:dyDescent="0.3">
      <c r="A6396">
        <v>8831</v>
      </c>
      <c r="B6396" t="s">
        <v>11463</v>
      </c>
      <c r="C6396" t="s">
        <v>21647</v>
      </c>
      <c r="D6396" t="s">
        <v>31903</v>
      </c>
      <c r="E6396" t="s">
        <v>2445</v>
      </c>
      <c r="F6396" s="10"/>
      <c r="G6396">
        <v>2017</v>
      </c>
      <c r="J6396">
        <v>0.57460593044728581</v>
      </c>
      <c r="L6396" t="s">
        <v>43167</v>
      </c>
      <c r="M6396">
        <v>27828913</v>
      </c>
      <c r="Q6396" s="10"/>
      <c r="R6396" s="11">
        <f t="shared" si="198"/>
        <v>0</v>
      </c>
      <c r="U6396" s="11">
        <f t="shared" si="199"/>
        <v>0</v>
      </c>
      <c r="Y6396" s="11">
        <f>IF(SUM(Tableau1[[#This Row],[Other access]:[Sci-hub access]])&gt;=1,1,0)</f>
        <v>0</v>
      </c>
      <c r="Z6396" s="12">
        <f>IF(OR(Tableau1[[#This Row],[Access R1 + S1+ T1 ]]&gt;=1,Tableau1[[#This Row],[Access V1 +W1 + X1]]&gt;=1),1,0)</f>
        <v>0</v>
      </c>
      <c r="AB6396" s="10" t="str">
        <f>Tableau1[[#This Row],[DOI]]</f>
        <v>doi: 10.1097/IAE.0000000000001390</v>
      </c>
      <c r="AC6396" s="13" t="str">
        <f>Tableau1[[#This Row],[Authors]]&amp;", "&amp;Tableau1[[#This Row],[Title]]&amp;" "&amp;Tableau1[[#This Row],[Journal]]&amp;". "&amp;Tableau1[[#This Row],[Year]]</f>
        <v>Karacorlu M, Sayman Muslubas I, Hocaoglu M, Arf S, Ersoz MG., LONG-TERM RESULTS OF TOTAL RETINECTOMY IN CASES WITH ADVANCED PROLIFERATIVE VITREORETINOPATHY. Retina. 2017</v>
      </c>
    </row>
    <row r="6397" spans="1:29" x14ac:dyDescent="0.3">
      <c r="A6397">
        <v>7964</v>
      </c>
      <c r="B6397" t="s">
        <v>10700</v>
      </c>
      <c r="C6397" t="s">
        <v>20896</v>
      </c>
      <c r="D6397" t="s">
        <v>31138</v>
      </c>
      <c r="E6397" t="s">
        <v>2525</v>
      </c>
      <c r="F6397" s="10"/>
      <c r="G6397">
        <v>2017</v>
      </c>
      <c r="J6397">
        <v>0.57479665625199794</v>
      </c>
      <c r="L6397" t="s">
        <v>42311</v>
      </c>
      <c r="M6397">
        <v>28013528</v>
      </c>
      <c r="Q6397" s="10"/>
      <c r="R6397" s="11">
        <f t="shared" si="198"/>
        <v>0</v>
      </c>
      <c r="U6397" s="11">
        <f t="shared" si="199"/>
        <v>0</v>
      </c>
      <c r="Y6397" s="11">
        <f>IF(SUM(Tableau1[[#This Row],[Other access]:[Sci-hub access]])&gt;=1,1,0)</f>
        <v>0</v>
      </c>
      <c r="Z6397" s="12">
        <f>IF(OR(Tableau1[[#This Row],[Access R1 + S1+ T1 ]]&gt;=1,Tableau1[[#This Row],[Access V1 +W1 + X1]]&gt;=1),1,0)</f>
        <v>0</v>
      </c>
      <c r="AB6397" s="10" t="str">
        <f>Tableau1[[#This Row],[DOI]]</f>
        <v>doi: 10.1111/ceo.12910</v>
      </c>
      <c r="AC6397" s="13" t="str">
        <f>Tableau1[[#This Row],[Authors]]&amp;", "&amp;Tableau1[[#This Row],[Title]]&amp;" "&amp;Tableau1[[#This Row],[Journal]]&amp;". "&amp;Tableau1[[#This Row],[Year]]</f>
        <v>Slean GR, Shorstein NH, Liu L, Paschal JF, Winthrop KL, Herrinton LJ., Pathogens and antibiotic sensitivities in endophthalmitis. Clin Exp Ophthalmol. 2017</v>
      </c>
    </row>
    <row r="6398" spans="1:29" x14ac:dyDescent="0.3">
      <c r="A6398">
        <v>4578</v>
      </c>
      <c r="B6398" t="s">
        <v>7699</v>
      </c>
      <c r="C6398" t="s">
        <v>17934</v>
      </c>
      <c r="D6398" t="s">
        <v>28128</v>
      </c>
      <c r="E6398" t="s">
        <v>2463</v>
      </c>
      <c r="F6398" s="10"/>
      <c r="G6398">
        <v>2017</v>
      </c>
      <c r="J6398">
        <v>0.57488723635890748</v>
      </c>
      <c r="L6398" t="s">
        <v>38996</v>
      </c>
      <c r="M6398">
        <v>28430334</v>
      </c>
      <c r="Q6398" s="10"/>
      <c r="R6398" s="11">
        <f t="shared" si="198"/>
        <v>0</v>
      </c>
      <c r="U6398" s="11">
        <f t="shared" si="199"/>
        <v>0</v>
      </c>
      <c r="Y6398" s="11">
        <f>IF(SUM(Tableau1[[#This Row],[Other access]:[Sci-hub access]])&gt;=1,1,0)</f>
        <v>0</v>
      </c>
      <c r="Z6398" s="12">
        <f>IF(OR(Tableau1[[#This Row],[Access R1 + S1+ T1 ]]&gt;=1,Tableau1[[#This Row],[Access V1 +W1 + X1]]&gt;=1),1,0)</f>
        <v>0</v>
      </c>
      <c r="AB6398" s="10" t="str">
        <f>Tableau1[[#This Row],[DOI]]</f>
        <v>doi: 10.5301/ejo.5000959</v>
      </c>
      <c r="AC6398" s="13" t="str">
        <f>Tableau1[[#This Row],[Authors]]&amp;", "&amp;Tableau1[[#This Row],[Title]]&amp;" "&amp;Tableau1[[#This Row],[Journal]]&amp;". "&amp;Tableau1[[#This Row],[Year]]</f>
        <v>Hoffart L, Guyot L., Chondro-keratoprosthesis: an alternative to OOKP? Eur J Ophthalmol. 2017</v>
      </c>
    </row>
    <row r="6399" spans="1:29" x14ac:dyDescent="0.3">
      <c r="A6399">
        <v>7454</v>
      </c>
      <c r="B6399" t="s">
        <v>10259</v>
      </c>
      <c r="C6399" t="s">
        <v>20461</v>
      </c>
      <c r="D6399" t="s">
        <v>30694</v>
      </c>
      <c r="E6399" t="s">
        <v>2445</v>
      </c>
      <c r="F6399" s="10"/>
      <c r="G6399">
        <v>2017</v>
      </c>
      <c r="J6399">
        <v>0.57502421748772814</v>
      </c>
      <c r="L6399" t="s">
        <v>41810</v>
      </c>
      <c r="M6399">
        <v>28092342</v>
      </c>
      <c r="Q6399" s="10"/>
      <c r="R6399" s="11">
        <f t="shared" si="198"/>
        <v>0</v>
      </c>
      <c r="U6399" s="11">
        <f t="shared" si="199"/>
        <v>0</v>
      </c>
      <c r="Y6399" s="11">
        <f>IF(SUM(Tableau1[[#This Row],[Other access]:[Sci-hub access]])&gt;=1,1,0)</f>
        <v>0</v>
      </c>
      <c r="Z6399" s="12">
        <f>IF(OR(Tableau1[[#This Row],[Access R1 + S1+ T1 ]]&gt;=1,Tableau1[[#This Row],[Access V1 +W1 + X1]]&gt;=1),1,0)</f>
        <v>0</v>
      </c>
      <c r="AB6399" s="10" t="str">
        <f>Tableau1[[#This Row],[DOI]]</f>
        <v>doi: 10.1097/IAE.0000000000001459</v>
      </c>
      <c r="AC6399" s="13" t="str">
        <f>Tableau1[[#This Row],[Authors]]&amp;", "&amp;Tableau1[[#This Row],[Title]]&amp;" "&amp;Tableau1[[#This Row],[Journal]]&amp;". "&amp;Tableau1[[#This Row],[Year]]</f>
        <v>Muftuoglu IK, Mendoza N, Gaber R, Alam M, You Q, Freeman WR., INTEGRITY OF OUTER RETINAL LAYERS AFTER RESOLUTION OF CENTRAL INVOLVED DIABETIC MACULAR EDEMA. Retina. 2017</v>
      </c>
    </row>
    <row r="6400" spans="1:29" x14ac:dyDescent="0.3">
      <c r="A6400">
        <v>8165</v>
      </c>
      <c r="B6400" t="s">
        <v>10877</v>
      </c>
      <c r="C6400" t="s">
        <v>21065</v>
      </c>
      <c r="D6400" t="s">
        <v>31315</v>
      </c>
      <c r="E6400" t="s">
        <v>2667</v>
      </c>
      <c r="F6400" s="10"/>
      <c r="G6400">
        <v>2017</v>
      </c>
      <c r="J6400">
        <v>0.57507092795789527</v>
      </c>
      <c r="L6400" t="s">
        <v>42511</v>
      </c>
      <c r="M6400">
        <v>27986387</v>
      </c>
      <c r="Q6400" s="10"/>
      <c r="R6400" s="11">
        <f t="shared" si="198"/>
        <v>0</v>
      </c>
      <c r="U6400" s="11">
        <f t="shared" si="199"/>
        <v>0</v>
      </c>
      <c r="Y6400" s="11">
        <f>IF(SUM(Tableau1[[#This Row],[Other access]:[Sci-hub access]])&gt;=1,1,0)</f>
        <v>0</v>
      </c>
      <c r="Z6400" s="12">
        <f>IF(OR(Tableau1[[#This Row],[Access R1 + S1+ T1 ]]&gt;=1,Tableau1[[#This Row],[Access V1 +W1 + X1]]&gt;=1),1,0)</f>
        <v>0</v>
      </c>
      <c r="AB6400" s="10" t="str">
        <f>Tableau1[[#This Row],[DOI]]</f>
        <v>doi: 10.1016/j.clae.2016.12.001</v>
      </c>
      <c r="AC6400" s="13" t="str">
        <f>Tableau1[[#This Row],[Authors]]&amp;", "&amp;Tableau1[[#This Row],[Title]]&amp;" "&amp;Tableau1[[#This Row],[Journal]]&amp;". "&amp;Tableau1[[#This Row],[Year]]</f>
        <v>Doughty MJ., An observational cross-sectional study on the corneal endothelium of medium-term rigid gas permeable contact lens wearers. Cont Lens Anterior Eye. 2017</v>
      </c>
    </row>
    <row r="6401" spans="1:29" x14ac:dyDescent="0.3">
      <c r="A6401">
        <v>5184</v>
      </c>
      <c r="B6401" t="s">
        <v>551</v>
      </c>
      <c r="C6401" t="s">
        <v>552</v>
      </c>
      <c r="D6401" t="s">
        <v>553</v>
      </c>
      <c r="E6401" t="s">
        <v>2650</v>
      </c>
      <c r="F6401" s="10"/>
      <c r="G6401">
        <v>2017</v>
      </c>
      <c r="J6401">
        <v>0.57531659951329361</v>
      </c>
      <c r="L6401" t="s">
        <v>39588</v>
      </c>
      <c r="M6401">
        <v>28364548</v>
      </c>
      <c r="Q6401" s="10"/>
      <c r="R6401" s="11">
        <f t="shared" si="198"/>
        <v>0</v>
      </c>
      <c r="U6401" s="11">
        <f t="shared" si="199"/>
        <v>0</v>
      </c>
      <c r="Y6401" s="11">
        <f>IF(SUM(Tableau1[[#This Row],[Other access]:[Sci-hub access]])&gt;=1,1,0)</f>
        <v>0</v>
      </c>
      <c r="Z6401" s="12">
        <f>IF(OR(Tableau1[[#This Row],[Access R1 + S1+ T1 ]]&gt;=1,Tableau1[[#This Row],[Access V1 +W1 + X1]]&gt;=1),1,0)</f>
        <v>0</v>
      </c>
      <c r="AB6401" s="10" t="str">
        <f>Tableau1[[#This Row],[DOI]]</f>
        <v>doi: 10.1093/brain/aww350</v>
      </c>
      <c r="AC6401" s="13" t="str">
        <f>Tableau1[[#This Row],[Authors]]&amp;", "&amp;Tableau1[[#This Row],[Title]]&amp;" "&amp;Tableau1[[#This Row],[Journal]]&amp;". "&amp;Tableau1[[#This Row],[Year]]</f>
        <v>Jurynczyk M, Geraldes R, Probert F, Woodhall MR, Waters P, Tackley G, DeLuca G, Chandratre S, Leite MI, Vincent A, Palace J., Distinct brain imaging characteristics of autoantibody-mediated CNS conditions and multiple sclerosis. Brain. 2017</v>
      </c>
    </row>
    <row r="6402" spans="1:29" x14ac:dyDescent="0.3">
      <c r="A6402">
        <v>9566</v>
      </c>
      <c r="B6402" t="s">
        <v>12126</v>
      </c>
      <c r="C6402" t="s">
        <v>22300</v>
      </c>
      <c r="D6402" t="s">
        <v>32572</v>
      </c>
      <c r="E6402" t="s">
        <v>2657</v>
      </c>
      <c r="F6402" s="10"/>
      <c r="G6402">
        <v>2017</v>
      </c>
      <c r="J6402">
        <v>0.57533937086682085</v>
      </c>
      <c r="L6402" t="s">
        <v>43843</v>
      </c>
      <c r="M6402">
        <v>27658334</v>
      </c>
      <c r="Q6402" s="10"/>
      <c r="R6402" s="11">
        <f t="shared" ref="R6402:R6465" si="200">IF(SUM(N6402:Q6402)&gt;0,1,0)</f>
        <v>0</v>
      </c>
      <c r="U6402" s="11">
        <f t="shared" ref="U6402:U6465" si="201">IF(SUM(R6402,T6402)&gt;0,1,0)</f>
        <v>0</v>
      </c>
      <c r="Y6402" s="11">
        <f>IF(SUM(Tableau1[[#This Row],[Other access]:[Sci-hub access]])&gt;=1,1,0)</f>
        <v>0</v>
      </c>
      <c r="Z6402" s="12">
        <f>IF(OR(Tableau1[[#This Row],[Access R1 + S1+ T1 ]]&gt;=1,Tableau1[[#This Row],[Access V1 +W1 + X1]]&gt;=1),1,0)</f>
        <v>0</v>
      </c>
      <c r="AB6402" s="10" t="str">
        <f>Tableau1[[#This Row],[DOI]]</f>
        <v>doi: 10.1016/j.ajem.2016.09.012</v>
      </c>
      <c r="AC6402" s="13" t="str">
        <f>Tableau1[[#This Row],[Authors]]&amp;", "&amp;Tableau1[[#This Row],[Title]]&amp;" "&amp;Tableau1[[#This Row],[Journal]]&amp;". "&amp;Tableau1[[#This Row],[Year]]</f>
        <v>Waychoff MF, April MD, Casmaer M., Sexual enhancer-induced vision loss. Am J Emerg Med. 2017</v>
      </c>
    </row>
    <row r="6403" spans="1:29" x14ac:dyDescent="0.3">
      <c r="A6403">
        <v>3592</v>
      </c>
      <c r="B6403" t="s">
        <v>6764</v>
      </c>
      <c r="C6403" t="s">
        <v>17006</v>
      </c>
      <c r="D6403" t="s">
        <v>27188</v>
      </c>
      <c r="E6403" t="s">
        <v>2451</v>
      </c>
      <c r="F6403" s="10"/>
      <c r="G6403">
        <v>2017</v>
      </c>
      <c r="J6403">
        <v>0.57539731877273703</v>
      </c>
      <c r="L6403" t="s">
        <v>38038</v>
      </c>
      <c r="M6403">
        <v>28562609</v>
      </c>
      <c r="Q6403" s="10"/>
      <c r="R6403" s="11">
        <f t="shared" si="200"/>
        <v>0</v>
      </c>
      <c r="U6403" s="11">
        <f t="shared" si="201"/>
        <v>0</v>
      </c>
      <c r="Y6403" s="11">
        <f>IF(SUM(Tableau1[[#This Row],[Other access]:[Sci-hub access]])&gt;=1,1,0)</f>
        <v>0</v>
      </c>
      <c r="Z6403" s="12">
        <f>IF(OR(Tableau1[[#This Row],[Access R1 + S1+ T1 ]]&gt;=1,Tableau1[[#This Row],[Access V1 +W1 + X1]]&gt;=1),1,0)</f>
        <v>0</v>
      </c>
      <c r="AB6403" s="10" t="str">
        <f>Tableau1[[#This Row],[DOI]]</f>
        <v>doi: 10.1371/journal.pone.0177078</v>
      </c>
      <c r="AC6403" s="13" t="str">
        <f>Tableau1[[#This Row],[Authors]]&amp;", "&amp;Tableau1[[#This Row],[Title]]&amp;" "&amp;Tableau1[[#This Row],[Journal]]&amp;". "&amp;Tableau1[[#This Row],[Year]]</f>
        <v>Park JY, Yang HK, Hwang JM., Diagnostic value of repeated ice tests in the evaluation of ptosis in myasthenia gravis. PLoS One. 2017</v>
      </c>
    </row>
    <row r="6404" spans="1:29" x14ac:dyDescent="0.3">
      <c r="A6404">
        <v>3005</v>
      </c>
      <c r="B6404" t="s">
        <v>6198</v>
      </c>
      <c r="C6404" t="s">
        <v>16443</v>
      </c>
      <c r="D6404" t="s">
        <v>26622</v>
      </c>
      <c r="E6404" t="s">
        <v>34111</v>
      </c>
      <c r="F6404" s="10"/>
      <c r="G6404">
        <v>2017</v>
      </c>
      <c r="J6404">
        <v>0.57545754899299961</v>
      </c>
      <c r="L6404" t="s">
        <v>37460</v>
      </c>
      <c r="M6404">
        <v>28653613</v>
      </c>
      <c r="Q6404" s="10"/>
      <c r="R6404" s="11">
        <f t="shared" si="200"/>
        <v>0</v>
      </c>
      <c r="U6404" s="11">
        <f t="shared" si="201"/>
        <v>0</v>
      </c>
      <c r="Y6404" s="11">
        <f>IF(SUM(Tableau1[[#This Row],[Other access]:[Sci-hub access]])&gt;=1,1,0)</f>
        <v>0</v>
      </c>
      <c r="Z6404" s="12">
        <f>IF(OR(Tableau1[[#This Row],[Access R1 + S1+ T1 ]]&gt;=1,Tableau1[[#This Row],[Access V1 +W1 + X1]]&gt;=1),1,0)</f>
        <v>0</v>
      </c>
      <c r="AB6404" s="10" t="str">
        <f>Tableau1[[#This Row],[DOI]]</f>
        <v>doi: 10.25011/cim.v40i3.28391</v>
      </c>
      <c r="AC6404" s="13" t="str">
        <f>Tableau1[[#This Row],[Authors]]&amp;", "&amp;Tableau1[[#This Row],[Title]]&amp;" "&amp;Tableau1[[#This Row],[Journal]]&amp;". "&amp;Tableau1[[#This Row],[Year]]</f>
        <v>Cui Y, Li L, Wu Q, Zhao J, Chu H, Yu G, Wei W., Myopia correction in children: a meta-analysis. Clin Invest Med. 2017</v>
      </c>
    </row>
    <row r="6405" spans="1:29" x14ac:dyDescent="0.3">
      <c r="A6405">
        <v>290</v>
      </c>
      <c r="B6405" t="s">
        <v>3553</v>
      </c>
      <c r="C6405" t="s">
        <v>13814</v>
      </c>
      <c r="D6405" t="s">
        <v>23973</v>
      </c>
      <c r="E6405" t="s">
        <v>2462</v>
      </c>
      <c r="F6405" s="10"/>
      <c r="G6405">
        <v>2017</v>
      </c>
      <c r="J6405">
        <v>0.57549569902768605</v>
      </c>
      <c r="L6405" t="s">
        <v>34799</v>
      </c>
      <c r="M6405">
        <v>29273016</v>
      </c>
      <c r="Q6405" s="10"/>
      <c r="R6405" s="11">
        <f t="shared" si="200"/>
        <v>0</v>
      </c>
      <c r="U6405" s="11">
        <f t="shared" si="201"/>
        <v>0</v>
      </c>
      <c r="Y6405" s="11">
        <f>IF(SUM(Tableau1[[#This Row],[Other access]:[Sci-hub access]])&gt;=1,1,0)</f>
        <v>0</v>
      </c>
      <c r="Z6405" s="12">
        <f>IF(OR(Tableau1[[#This Row],[Access R1 + S1+ T1 ]]&gt;=1,Tableau1[[#This Row],[Access V1 +W1 + X1]]&gt;=1),1,0)</f>
        <v>0</v>
      </c>
      <c r="AB6405" s="10" t="str">
        <f>Tableau1[[#This Row],[DOI]]</f>
        <v>doi: 10.1186/s12886-017-0663-4</v>
      </c>
      <c r="AC6405" s="13" t="str">
        <f>Tableau1[[#This Row],[Authors]]&amp;", "&amp;Tableau1[[#This Row],[Title]]&amp;" "&amp;Tableau1[[#This Row],[Journal]]&amp;". "&amp;Tableau1[[#This Row],[Year]]</f>
        <v>Nam SW, Lim DH, Hyun J, Chung ES, Chung TY., Buffering zone of implantable Collamer lens sizing in V4c. BMC Ophthalmol. 2017</v>
      </c>
    </row>
    <row r="6406" spans="1:29" ht="28.8" x14ac:dyDescent="0.3">
      <c r="A6406">
        <v>7264</v>
      </c>
      <c r="B6406" t="s">
        <v>10088</v>
      </c>
      <c r="C6406" t="s">
        <v>20290</v>
      </c>
      <c r="D6406" t="s">
        <v>30522</v>
      </c>
      <c r="E6406" t="s">
        <v>2631</v>
      </c>
      <c r="F6406" s="10"/>
      <c r="G6406">
        <v>2017</v>
      </c>
      <c r="J6406">
        <v>0.57559896382386699</v>
      </c>
      <c r="L6406" t="s">
        <v>41620</v>
      </c>
      <c r="M6406">
        <v>28111713</v>
      </c>
      <c r="Q6406" s="10"/>
      <c r="R6406" s="11">
        <f t="shared" si="200"/>
        <v>0</v>
      </c>
      <c r="U6406" s="11">
        <f t="shared" si="201"/>
        <v>0</v>
      </c>
      <c r="Y6406" s="11">
        <f>IF(SUM(Tableau1[[#This Row],[Other access]:[Sci-hub access]])&gt;=1,1,0)</f>
        <v>0</v>
      </c>
      <c r="Z6406" s="12">
        <f>IF(OR(Tableau1[[#This Row],[Access R1 + S1+ T1 ]]&gt;=1,Tableau1[[#This Row],[Access V1 +W1 + X1]]&gt;=1),1,0)</f>
        <v>0</v>
      </c>
      <c r="AB6406" s="10" t="str">
        <f>Tableau1[[#This Row],[DOI]]</f>
        <v>doi: 10.1007/s00436-017-5382-5</v>
      </c>
      <c r="AC6406" s="13" t="str">
        <f>Tableau1[[#This Row],[Authors]]&amp;", "&amp;Tableau1[[#This Row],[Title]]&amp;" "&amp;Tableau1[[#This Row],[Journal]]&amp;". "&amp;Tableau1[[#This Row],[Year]]</f>
        <v>Lagatie O, Batsa Debrah L, Debrah A, Stuyver LJ., Plasma-derived parasitic microRNAs have insufficient concentrations to be used as diagnostic biomarker for detection of Onchocerca volvulus infection or treatment monitoring using LNA-based RT-qPCR. Parasitol Res. 2017</v>
      </c>
    </row>
    <row r="6407" spans="1:29" x14ac:dyDescent="0.3">
      <c r="A6407">
        <v>6035</v>
      </c>
      <c r="B6407" t="s">
        <v>9021</v>
      </c>
      <c r="C6407" t="s">
        <v>19236</v>
      </c>
      <c r="D6407" t="s">
        <v>29451</v>
      </c>
      <c r="E6407" t="s">
        <v>2464</v>
      </c>
      <c r="F6407" s="10"/>
      <c r="G6407">
        <v>2017</v>
      </c>
      <c r="J6407">
        <v>0.57602185299029496</v>
      </c>
      <c r="L6407" t="s">
        <v>40412</v>
      </c>
      <c r="M6407">
        <v>28257297</v>
      </c>
      <c r="Q6407" s="10"/>
      <c r="R6407" s="11">
        <f t="shared" si="200"/>
        <v>0</v>
      </c>
      <c r="U6407" s="11">
        <f t="shared" si="201"/>
        <v>0</v>
      </c>
      <c r="Y6407" s="11">
        <f>IF(SUM(Tableau1[[#This Row],[Other access]:[Sci-hub access]])&gt;=1,1,0)</f>
        <v>0</v>
      </c>
      <c r="Z6407" s="12">
        <f>IF(OR(Tableau1[[#This Row],[Access R1 + S1+ T1 ]]&gt;=1,Tableau1[[#This Row],[Access V1 +W1 + X1]]&gt;=1),1,0)</f>
        <v>0</v>
      </c>
      <c r="AB6407" s="10" t="str">
        <f>Tableau1[[#This Row],[DOI]]</f>
        <v>doi: 10.1097/ICU.0000000000000366</v>
      </c>
      <c r="AC6407" s="13" t="str">
        <f>Tableau1[[#This Row],[Authors]]&amp;", "&amp;Tableau1[[#This Row],[Title]]&amp;" "&amp;Tableau1[[#This Row],[Journal]]&amp;". "&amp;Tableau1[[#This Row],[Year]]</f>
        <v>Reichstein D., New concepts in the molecular understanding of uveal melanoma. Curr Opin Ophthalmol. 2017</v>
      </c>
    </row>
    <row r="6408" spans="1:29" x14ac:dyDescent="0.3">
      <c r="A6408">
        <v>10496</v>
      </c>
      <c r="B6408" t="s">
        <v>12981</v>
      </c>
      <c r="C6408" t="s">
        <v>23147</v>
      </c>
      <c r="D6408" t="s">
        <v>33434</v>
      </c>
      <c r="E6408" t="s">
        <v>2457</v>
      </c>
      <c r="F6408" s="10"/>
      <c r="G6408">
        <v>2017</v>
      </c>
      <c r="J6408">
        <v>0.57602875172403811</v>
      </c>
      <c r="L6408" t="s">
        <v>44745</v>
      </c>
      <c r="M6408">
        <v>27258539</v>
      </c>
      <c r="Q6408" s="10"/>
      <c r="R6408" s="11">
        <f t="shared" si="200"/>
        <v>0</v>
      </c>
      <c r="U6408" s="11">
        <f t="shared" si="201"/>
        <v>0</v>
      </c>
      <c r="Y6408" s="11">
        <f>IF(SUM(Tableau1[[#This Row],[Other access]:[Sci-hub access]])&gt;=1,1,0)</f>
        <v>0</v>
      </c>
      <c r="Z6408" s="12">
        <f>IF(OR(Tableau1[[#This Row],[Access R1 + S1+ T1 ]]&gt;=1,Tableau1[[#This Row],[Access V1 +W1 + X1]]&gt;=1),1,0)</f>
        <v>0</v>
      </c>
      <c r="AB6408" s="10" t="str">
        <f>Tableau1[[#This Row],[DOI]]</f>
        <v>doi: 10.1097/ICB.0000000000000340</v>
      </c>
      <c r="AC6408" s="13" t="str">
        <f>Tableau1[[#This Row],[Authors]]&amp;", "&amp;Tableau1[[#This Row],[Title]]&amp;" "&amp;Tableau1[[#This Row],[Journal]]&amp;". "&amp;Tableau1[[#This Row],[Year]]</f>
        <v>Casswell EJ, Banerjee PJ, Charteris DG, Sullivan PM., SPONTANEOUS CLOSURE OF MACULAR HOLE AFTER DRAINAGE OF SUBFOVEAL PERFLUOROCARBON LIQUID. Retin Cases Brief Rep. 2017</v>
      </c>
    </row>
    <row r="6409" spans="1:29" x14ac:dyDescent="0.3">
      <c r="A6409">
        <v>5470</v>
      </c>
      <c r="B6409" t="s">
        <v>8519</v>
      </c>
      <c r="C6409" t="s">
        <v>18740</v>
      </c>
      <c r="D6409" t="s">
        <v>28949</v>
      </c>
      <c r="E6409" t="s">
        <v>2604</v>
      </c>
      <c r="F6409" s="10"/>
      <c r="G6409">
        <v>2017</v>
      </c>
      <c r="J6409">
        <v>0.57611553779068181</v>
      </c>
      <c r="L6409" t="s">
        <v>39860</v>
      </c>
      <c r="M6409">
        <v>28333176</v>
      </c>
      <c r="Q6409" s="10"/>
      <c r="R6409" s="11">
        <f t="shared" si="200"/>
        <v>0</v>
      </c>
      <c r="U6409" s="11">
        <f t="shared" si="201"/>
        <v>0</v>
      </c>
      <c r="Y6409" s="11">
        <f>IF(SUM(Tableau1[[#This Row],[Other access]:[Sci-hub access]])&gt;=1,1,0)</f>
        <v>0</v>
      </c>
      <c r="Z6409" s="12">
        <f>IF(OR(Tableau1[[#This Row],[Access R1 + S1+ T1 ]]&gt;=1,Tableau1[[#This Row],[Access V1 +W1 + X1]]&gt;=1),1,0)</f>
        <v>0</v>
      </c>
      <c r="AB6409" s="10" t="str">
        <f>Tableau1[[#This Row],[DOI]]</f>
        <v>doi: 10.1093/asj/sjw216</v>
      </c>
      <c r="AC6409" s="13" t="str">
        <f>Tableau1[[#This Row],[Authors]]&amp;", "&amp;Tableau1[[#This Row],[Title]]&amp;" "&amp;Tableau1[[#This Row],[Journal]]&amp;". "&amp;Tableau1[[#This Row],[Year]]</f>
        <v>Zhu GZ, Sun ZS, Liao WX, Cai B, Chen CL, Zheng HH, Zeng L, Luo SK., Efficacy of Retrobulbar Hyaluronidase Injection for Vision Loss Resulting from Hyaluronic Acid Filler Embolization. Aesthet Surg J. 2017</v>
      </c>
    </row>
    <row r="6410" spans="1:29" x14ac:dyDescent="0.3">
      <c r="A6410">
        <v>857</v>
      </c>
      <c r="B6410" t="s">
        <v>4120</v>
      </c>
      <c r="C6410" t="s">
        <v>14374</v>
      </c>
      <c r="D6410" t="s">
        <v>24540</v>
      </c>
      <c r="E6410" t="s">
        <v>3155</v>
      </c>
      <c r="F6410" s="10"/>
      <c r="G6410">
        <v>2017</v>
      </c>
      <c r="J6410">
        <v>0.57614472260128102</v>
      </c>
      <c r="L6410" t="e">
        <v>#VALUE!</v>
      </c>
      <c r="M6410">
        <v>29085257</v>
      </c>
      <c r="Q6410" s="10"/>
      <c r="R6410" s="11">
        <f t="shared" si="200"/>
        <v>0</v>
      </c>
      <c r="U6410" s="11">
        <f t="shared" si="201"/>
        <v>0</v>
      </c>
      <c r="Y6410" s="11">
        <f>IF(SUM(Tableau1[[#This Row],[Other access]:[Sci-hub access]])&gt;=1,1,0)</f>
        <v>0</v>
      </c>
      <c r="Z6410" s="12">
        <f>IF(OR(Tableau1[[#This Row],[Access R1 + S1+ T1 ]]&gt;=1,Tableau1[[#This Row],[Access V1 +W1 + X1]]&gt;=1),1,0)</f>
        <v>0</v>
      </c>
      <c r="AB6410" s="10" t="e">
        <f>Tableau1[[#This Row],[DOI]]</f>
        <v>#VALUE!</v>
      </c>
      <c r="AC6410" s="13" t="str">
        <f>Tableau1[[#This Row],[Authors]]&amp;", "&amp;Tableau1[[#This Row],[Title]]&amp;" "&amp;Tableau1[[#This Row],[Journal]]&amp;". "&amp;Tableau1[[#This Row],[Year]]</f>
        <v>Garway-Heath DF, Quartilho A, Prah P, Crabb DP, Cheng Q, Zhu H., Evaluation of Visual Field and Imaging Outcomes for Glaucoma Clinical Trials (An American Ophthalomological Society Thesis). Trans Am Ophthalmol Soc. 2017</v>
      </c>
    </row>
    <row r="6411" spans="1:29" x14ac:dyDescent="0.3">
      <c r="A6411">
        <v>7362</v>
      </c>
      <c r="B6411" t="s">
        <v>10173</v>
      </c>
      <c r="C6411" t="s">
        <v>20375</v>
      </c>
      <c r="D6411" t="s">
        <v>30607</v>
      </c>
      <c r="E6411" t="s">
        <v>2438</v>
      </c>
      <c r="F6411" s="10"/>
      <c r="G6411">
        <v>2017</v>
      </c>
      <c r="J6411">
        <v>0.57640933833565167</v>
      </c>
      <c r="L6411" t="s">
        <v>41718</v>
      </c>
      <c r="M6411">
        <v>28100482</v>
      </c>
      <c r="Q6411" s="10"/>
      <c r="R6411" s="11">
        <f t="shared" si="200"/>
        <v>0</v>
      </c>
      <c r="U6411" s="11">
        <f t="shared" si="201"/>
        <v>0</v>
      </c>
      <c r="Y6411" s="11">
        <f>IF(SUM(Tableau1[[#This Row],[Other access]:[Sci-hub access]])&gt;=1,1,0)</f>
        <v>0</v>
      </c>
      <c r="Z6411" s="12">
        <f>IF(OR(Tableau1[[#This Row],[Access R1 + S1+ T1 ]]&gt;=1,Tableau1[[#This Row],[Access V1 +W1 + X1]]&gt;=1),1,0)</f>
        <v>0</v>
      </c>
      <c r="AB6411" s="10" t="str">
        <f>Tableau1[[#This Row],[DOI]]</f>
        <v>doi: 10.1136/bjophthalmol-2016-309671</v>
      </c>
      <c r="AC6411" s="13" t="str">
        <f>Tableau1[[#This Row],[Authors]]&amp;", "&amp;Tableau1[[#This Row],[Title]]&amp;" "&amp;Tableau1[[#This Row],[Journal]]&amp;". "&amp;Tableau1[[#This Row],[Year]]</f>
        <v>Pakravan M, Esfandiari H, Yazdani S, Douzandeh A, Amouhashemi N, Yaseri M, Pakravan P., Mitomycin C-augmented trabeculectomy: subtenon injection versus soaked sponges: a randomised clinical trial. Br J Ophthalmol. 2017</v>
      </c>
    </row>
    <row r="6412" spans="1:29" x14ac:dyDescent="0.3">
      <c r="A6412">
        <v>8392</v>
      </c>
      <c r="B6412" t="s">
        <v>11076</v>
      </c>
      <c r="C6412" t="s">
        <v>21262</v>
      </c>
      <c r="D6412" t="s">
        <v>31514</v>
      </c>
      <c r="E6412" t="s">
        <v>2640</v>
      </c>
      <c r="F6412" s="10"/>
      <c r="G6412">
        <v>2017</v>
      </c>
      <c r="J6412">
        <v>0.57669546670073923</v>
      </c>
      <c r="L6412" t="s">
        <v>42733</v>
      </c>
      <c r="M6412">
        <v>27922698</v>
      </c>
      <c r="Q6412" s="10"/>
      <c r="R6412" s="11">
        <f t="shared" si="200"/>
        <v>0</v>
      </c>
      <c r="U6412" s="11">
        <f t="shared" si="201"/>
        <v>0</v>
      </c>
      <c r="Y6412" s="11">
        <f>IF(SUM(Tableau1[[#This Row],[Other access]:[Sci-hub access]])&gt;=1,1,0)</f>
        <v>0</v>
      </c>
      <c r="Z6412" s="12">
        <f>IF(OR(Tableau1[[#This Row],[Access R1 + S1+ T1 ]]&gt;=1,Tableau1[[#This Row],[Access V1 +W1 + X1]]&gt;=1),1,0)</f>
        <v>0</v>
      </c>
      <c r="AB6412" s="10" t="str">
        <f>Tableau1[[#This Row],[DOI]]</f>
        <v>doi: 10.3892/mmr.2016.5993</v>
      </c>
      <c r="AC6412" s="13" t="str">
        <f>Tableau1[[#This Row],[Authors]]&amp;", "&amp;Tableau1[[#This Row],[Title]]&amp;" "&amp;Tableau1[[#This Row],[Journal]]&amp;". "&amp;Tableau1[[#This Row],[Year]]</f>
        <v>Wang Y, Wu S, Yang Y, Peng F, Li Q, Tian P, Xiang E, Liang H, Wang B, Zhou X, Huang H, Zhou X., Differentially expressed miRNAs in oxygen‑induced retinopathy newborn mouse models. Mol Med Rep. 2017</v>
      </c>
    </row>
    <row r="6413" spans="1:29" x14ac:dyDescent="0.3">
      <c r="A6413">
        <v>6819</v>
      </c>
      <c r="B6413" t="s">
        <v>9698</v>
      </c>
      <c r="C6413" t="s">
        <v>19902</v>
      </c>
      <c r="D6413" t="s">
        <v>30132</v>
      </c>
      <c r="E6413" t="s">
        <v>2443</v>
      </c>
      <c r="F6413" s="10"/>
      <c r="G6413">
        <v>2017</v>
      </c>
      <c r="J6413">
        <v>0.57670083175721509</v>
      </c>
      <c r="L6413" t="s">
        <v>41179</v>
      </c>
      <c r="M6413">
        <v>28159974</v>
      </c>
      <c r="Q6413" s="10"/>
      <c r="R6413" s="11">
        <f t="shared" si="200"/>
        <v>0</v>
      </c>
      <c r="U6413" s="11">
        <f t="shared" si="201"/>
        <v>0</v>
      </c>
      <c r="Y6413" s="11">
        <f>IF(SUM(Tableau1[[#This Row],[Other access]:[Sci-hub access]])&gt;=1,1,0)</f>
        <v>0</v>
      </c>
      <c r="Z6413" s="12">
        <f>IF(OR(Tableau1[[#This Row],[Access R1 + S1+ T1 ]]&gt;=1,Tableau1[[#This Row],[Access V1 +W1 + X1]]&gt;=1),1,0)</f>
        <v>0</v>
      </c>
      <c r="AB6413" s="10" t="str">
        <f>Tableau1[[#This Row],[DOI]]</f>
        <v>doi: 10.1167/iovs.16-19868</v>
      </c>
      <c r="AC6413" s="13" t="str">
        <f>Tableau1[[#This Row],[Authors]]&amp;", "&amp;Tableau1[[#This Row],[Title]]&amp;" "&amp;Tableau1[[#This Row],[Journal]]&amp;". "&amp;Tableau1[[#This Row],[Year]]</f>
        <v>Mönter VM, Crabb DP, Artes PH., Reclaiming the Periphery: Automated Kinetic Perimetry for Measuring Peripheral Visual Fields in Patients With Glaucoma. Invest Ophthalmol Vis Sci. 2017</v>
      </c>
    </row>
    <row r="6414" spans="1:29" x14ac:dyDescent="0.3">
      <c r="A6414">
        <v>1298</v>
      </c>
      <c r="B6414" t="s">
        <v>4558</v>
      </c>
      <c r="C6414" t="s">
        <v>14810</v>
      </c>
      <c r="D6414" t="s">
        <v>24979</v>
      </c>
      <c r="E6414" t="s">
        <v>2458</v>
      </c>
      <c r="F6414" s="10"/>
      <c r="G6414">
        <v>2017</v>
      </c>
      <c r="J6414">
        <v>0.57676569544719625</v>
      </c>
      <c r="L6414" t="s">
        <v>35781</v>
      </c>
      <c r="M6414">
        <v>28975281</v>
      </c>
      <c r="Q6414" s="10"/>
      <c r="R6414" s="11">
        <f t="shared" si="200"/>
        <v>0</v>
      </c>
      <c r="U6414" s="11">
        <f t="shared" si="201"/>
        <v>0</v>
      </c>
      <c r="Y6414" s="11">
        <f>IF(SUM(Tableau1[[#This Row],[Other access]:[Sci-hub access]])&gt;=1,1,0)</f>
        <v>0</v>
      </c>
      <c r="Z6414" s="12">
        <f>IF(OR(Tableau1[[#This Row],[Access R1 + S1+ T1 ]]&gt;=1,Tableau1[[#This Row],[Access V1 +W1 + X1]]&gt;=1),1,0)</f>
        <v>0</v>
      </c>
      <c r="AB6414" s="10" t="str">
        <f>Tableau1[[#This Row],[DOI]]</f>
        <v>doi: 10.1001/jamaophthalmol.2017.3407</v>
      </c>
      <c r="AC6414" s="13" t="str">
        <f>Tableau1[[#This Row],[Authors]]&amp;", "&amp;Tableau1[[#This Row],[Title]]&amp;" "&amp;Tableau1[[#This Row],[Journal]]&amp;". "&amp;Tableau1[[#This Row],[Year]]</f>
        <v>Yu-Wai-Man C, Tagalakis AD, Meng J, Bouremel Y, Lee RMH, Virasami A, Hart SL, Khaw PT., Genotype-Phenotype Associations of IL6 and PRG4 With Conjunctival Fibrosis After Glaucoma Surgery. JAMA Ophthalmol. 2017</v>
      </c>
    </row>
    <row r="6415" spans="1:29" x14ac:dyDescent="0.3">
      <c r="A6415">
        <v>220</v>
      </c>
      <c r="B6415" t="s">
        <v>3483</v>
      </c>
      <c r="C6415" t="s">
        <v>13744</v>
      </c>
      <c r="D6415" t="s">
        <v>23903</v>
      </c>
      <c r="E6415" t="s">
        <v>3078</v>
      </c>
      <c r="F6415" s="10"/>
      <c r="G6415">
        <v>2018</v>
      </c>
      <c r="J6415">
        <v>0.57688083551198688</v>
      </c>
      <c r="L6415" t="e">
        <v>#VALUE!</v>
      </c>
      <c r="M6415">
        <v>29321467</v>
      </c>
      <c r="Q6415" s="10"/>
      <c r="R6415" s="11">
        <f t="shared" si="200"/>
        <v>0</v>
      </c>
      <c r="U6415" s="11">
        <f t="shared" si="201"/>
        <v>0</v>
      </c>
      <c r="Y6415" s="11">
        <f>IF(SUM(Tableau1[[#This Row],[Other access]:[Sci-hub access]])&gt;=1,1,0)</f>
        <v>0</v>
      </c>
      <c r="Z6415" s="12">
        <f>IF(OR(Tableau1[[#This Row],[Access R1 + S1+ T1 ]]&gt;=1,Tableau1[[#This Row],[Access V1 +W1 + X1]]&gt;=1),1,0)</f>
        <v>0</v>
      </c>
      <c r="AB6415" s="10" t="e">
        <f>Tableau1[[#This Row],[DOI]]</f>
        <v>#VALUE!</v>
      </c>
      <c r="AC6415" s="13" t="str">
        <f>Tableau1[[#This Row],[Authors]]&amp;", "&amp;Tableau1[[#This Row],[Title]]&amp;" "&amp;Tableau1[[#This Row],[Journal]]&amp;". "&amp;Tableau1[[#This Row],[Year]]</f>
        <v>Miao J, Aboagye DE, Chulpayev B, Liu L, Ishkanian G, Kolanuvada B, Alaie D, Petrillo RL., Importance of Regular and Maintenance Therapy Adherence in Neuromyelitis Optica (NMO): Lessons from a Repeating Relapse Case. Am J Case Rep. 2018</v>
      </c>
    </row>
    <row r="6416" spans="1:29" x14ac:dyDescent="0.3">
      <c r="A6416">
        <v>8393</v>
      </c>
      <c r="B6416" t="s">
        <v>11077</v>
      </c>
      <c r="C6416" t="s">
        <v>21263</v>
      </c>
      <c r="D6416" t="s">
        <v>31515</v>
      </c>
      <c r="E6416" t="s">
        <v>2640</v>
      </c>
      <c r="F6416" s="10"/>
      <c r="G6416">
        <v>2017</v>
      </c>
      <c r="J6416">
        <v>0.57692422509186336</v>
      </c>
      <c r="L6416" t="s">
        <v>42734</v>
      </c>
      <c r="M6416">
        <v>27922688</v>
      </c>
      <c r="Q6416" s="10"/>
      <c r="R6416" s="11">
        <f t="shared" si="200"/>
        <v>0</v>
      </c>
      <c r="U6416" s="11">
        <f t="shared" si="201"/>
        <v>0</v>
      </c>
      <c r="Y6416" s="11">
        <f>IF(SUM(Tableau1[[#This Row],[Other access]:[Sci-hub access]])&gt;=1,1,0)</f>
        <v>0</v>
      </c>
      <c r="Z6416" s="12">
        <f>IF(OR(Tableau1[[#This Row],[Access R1 + S1+ T1 ]]&gt;=1,Tableau1[[#This Row],[Access V1 +W1 + X1]]&gt;=1),1,0)</f>
        <v>0</v>
      </c>
      <c r="AB6416" s="10" t="str">
        <f>Tableau1[[#This Row],[DOI]]</f>
        <v>doi: 10.3892/mmr.2016.5980</v>
      </c>
      <c r="AC6416" s="13" t="str">
        <f>Tableau1[[#This Row],[Authors]]&amp;", "&amp;Tableau1[[#This Row],[Title]]&amp;" "&amp;Tableau1[[#This Row],[Journal]]&amp;". "&amp;Tableau1[[#This Row],[Year]]</f>
        <v>Yang Y, Wang Q, Xie M, Liu P, Qi X, Liu X, Li Z., Berberine exerts an anti-inflammatory role in ocular Behcet's disease. Mol Med Rep. 2017</v>
      </c>
    </row>
    <row r="6417" spans="1:29" x14ac:dyDescent="0.3">
      <c r="A6417">
        <v>5376</v>
      </c>
      <c r="B6417" t="s">
        <v>605</v>
      </c>
      <c r="C6417" t="s">
        <v>606</v>
      </c>
      <c r="D6417" t="s">
        <v>607</v>
      </c>
      <c r="E6417" t="s">
        <v>3203</v>
      </c>
      <c r="F6417" s="10"/>
      <c r="G6417">
        <v>2017</v>
      </c>
      <c r="J6417">
        <v>0.5771349606888877</v>
      </c>
      <c r="L6417" t="s">
        <v>39771</v>
      </c>
      <c r="M6417">
        <v>28342338</v>
      </c>
      <c r="Q6417" s="10"/>
      <c r="R6417" s="11">
        <f t="shared" si="200"/>
        <v>0</v>
      </c>
      <c r="U6417" s="11">
        <f t="shared" si="201"/>
        <v>0</v>
      </c>
      <c r="Y6417" s="11">
        <f>IF(SUM(Tableau1[[#This Row],[Other access]:[Sci-hub access]])&gt;=1,1,0)</f>
        <v>0</v>
      </c>
      <c r="Z6417" s="12">
        <f>IF(OR(Tableau1[[#This Row],[Access R1 + S1+ T1 ]]&gt;=1,Tableau1[[#This Row],[Access V1 +W1 + X1]]&gt;=1),1,0)</f>
        <v>0</v>
      </c>
      <c r="AB6417" s="10" t="str">
        <f>Tableau1[[#This Row],[DOI]]</f>
        <v>doi: 10.1016/j.jad.2017.03.044</v>
      </c>
      <c r="AC6417" s="13" t="str">
        <f>Tableau1[[#This Row],[Authors]]&amp;", "&amp;Tableau1[[#This Row],[Title]]&amp;" "&amp;Tableau1[[#This Row],[Journal]]&amp;". "&amp;Tableau1[[#This Row],[Year]]</f>
        <v>Chou PH, Chu CS, Chen YH, Hsu MY, Huang MW, Lan TH, Lin CH., Antidepressants and risk of cataract development: A population-based, nested case-control study. J Affect Disord. 2017</v>
      </c>
    </row>
    <row r="6418" spans="1:29" x14ac:dyDescent="0.3">
      <c r="A6418">
        <v>6522</v>
      </c>
      <c r="B6418" t="s">
        <v>993</v>
      </c>
      <c r="C6418" t="s">
        <v>994</v>
      </c>
      <c r="D6418" t="s">
        <v>995</v>
      </c>
      <c r="E6418" t="s">
        <v>2774</v>
      </c>
      <c r="F6418" s="10"/>
      <c r="G6418">
        <v>2017</v>
      </c>
      <c r="J6418">
        <v>0.57713817402302814</v>
      </c>
      <c r="L6418" t="s">
        <v>40887</v>
      </c>
      <c r="M6418">
        <v>28198095</v>
      </c>
      <c r="Q6418" s="10"/>
      <c r="R6418" s="11">
        <f t="shared" si="200"/>
        <v>0</v>
      </c>
      <c r="U6418" s="11">
        <f t="shared" si="201"/>
        <v>0</v>
      </c>
      <c r="Y6418" s="11">
        <f>IF(SUM(Tableau1[[#This Row],[Other access]:[Sci-hub access]])&gt;=1,1,0)</f>
        <v>0</v>
      </c>
      <c r="Z6418" s="12">
        <f>IF(OR(Tableau1[[#This Row],[Access R1 + S1+ T1 ]]&gt;=1,Tableau1[[#This Row],[Access V1 +W1 + X1]]&gt;=1),1,0)</f>
        <v>0</v>
      </c>
      <c r="AB6418" s="10" t="str">
        <f>Tableau1[[#This Row],[DOI]]</f>
        <v>doi: 10.1002/gepi.22035</v>
      </c>
      <c r="AC6418" s="13" t="str">
        <f>Tableau1[[#This Row],[Authors]]&amp;", "&amp;Tableau1[[#This Row],[Title]]&amp;" "&amp;Tableau1[[#This Row],[Journal]]&amp;". "&amp;Tableau1[[#This Row],[Year]]</f>
        <v>Shan Y, Tromp G, Kuivaniemi H, Smelser DT, Verma SS, Ritchie MD, Elmore JR, Carey DJ, Conley YP, Gorin MB, Weeks DE., Genetic risk models: Influence of model size on risk estimates and precision. Genet Epidemiol. 2017</v>
      </c>
    </row>
    <row r="6419" spans="1:29" x14ac:dyDescent="0.3">
      <c r="A6419">
        <v>6163</v>
      </c>
      <c r="B6419" t="s">
        <v>9127</v>
      </c>
      <c r="C6419" t="s">
        <v>19341</v>
      </c>
      <c r="D6419" t="s">
        <v>29558</v>
      </c>
      <c r="E6419" t="s">
        <v>2440</v>
      </c>
      <c r="F6419" s="10"/>
      <c r="G6419">
        <v>2017</v>
      </c>
      <c r="J6419">
        <v>0.57716795856308944</v>
      </c>
      <c r="L6419" t="s">
        <v>40535</v>
      </c>
      <c r="M6419">
        <v>28242160</v>
      </c>
      <c r="Q6419" s="10"/>
      <c r="R6419" s="11">
        <f t="shared" si="200"/>
        <v>0</v>
      </c>
      <c r="U6419" s="11">
        <f t="shared" si="201"/>
        <v>0</v>
      </c>
      <c r="Y6419" s="11">
        <f>IF(SUM(Tableau1[[#This Row],[Other access]:[Sci-hub access]])&gt;=1,1,0)</f>
        <v>0</v>
      </c>
      <c r="Z6419" s="12">
        <f>IF(OR(Tableau1[[#This Row],[Access R1 + S1+ T1 ]]&gt;=1,Tableau1[[#This Row],[Access V1 +W1 + X1]]&gt;=1),1,0)</f>
        <v>0</v>
      </c>
      <c r="AB6419" s="10" t="str">
        <f>Tableau1[[#This Row],[DOI]]</f>
        <v>doi: 10.1016/j.exer.2017.02.014</v>
      </c>
      <c r="AC6419" s="13" t="str">
        <f>Tableau1[[#This Row],[Authors]]&amp;", "&amp;Tableau1[[#This Row],[Title]]&amp;" "&amp;Tableau1[[#This Row],[Journal]]&amp;". "&amp;Tableau1[[#This Row],[Year]]</f>
        <v>Williams PA, Marsh-Armstrong N, Howell GR; Lasker/IRRF Initiative on Astrocytes and Glaucomatous Neurodegeneration Participants.., Neuroinflammation in glaucoma: A new opportunity. Exp Eye Res. 2017</v>
      </c>
    </row>
    <row r="6420" spans="1:29" x14ac:dyDescent="0.3">
      <c r="A6420">
        <v>3189</v>
      </c>
      <c r="B6420" t="s">
        <v>6374</v>
      </c>
      <c r="C6420" t="s">
        <v>16617</v>
      </c>
      <c r="D6420" t="s">
        <v>26798</v>
      </c>
      <c r="E6420" t="s">
        <v>2523</v>
      </c>
      <c r="F6420" s="10"/>
      <c r="G6420">
        <v>2017</v>
      </c>
      <c r="J6420">
        <v>0.57719984011258962</v>
      </c>
      <c r="L6420" t="s">
        <v>37642</v>
      </c>
      <c r="M6420">
        <v>28622329</v>
      </c>
      <c r="Q6420" s="10"/>
      <c r="R6420" s="11">
        <f t="shared" si="200"/>
        <v>0</v>
      </c>
      <c r="U6420" s="11">
        <f t="shared" si="201"/>
        <v>0</v>
      </c>
      <c r="Y6420" s="11">
        <f>IF(SUM(Tableau1[[#This Row],[Other access]:[Sci-hub access]])&gt;=1,1,0)</f>
        <v>0</v>
      </c>
      <c r="Z6420" s="12">
        <f>IF(OR(Tableau1[[#This Row],[Access R1 + S1+ T1 ]]&gt;=1,Tableau1[[#This Row],[Access V1 +W1 + X1]]&gt;=1),1,0)</f>
        <v>0</v>
      </c>
      <c r="AB6420" s="10" t="str">
        <f>Tableau1[[#This Row],[DOI]]</f>
        <v>doi: 10.1038/eye.2017.123</v>
      </c>
      <c r="AC6420" s="13" t="str">
        <f>Tableau1[[#This Row],[Authors]]&amp;", "&amp;Tableau1[[#This Row],[Title]]&amp;" "&amp;Tableau1[[#This Row],[Journal]]&amp;". "&amp;Tableau1[[#This Row],[Year]]</f>
        <v>Medina A., Plastic modification of the cornea by pneumatic force corrects myopia: Pneumatic keratology. Eye (Lond). 2017</v>
      </c>
    </row>
    <row r="6421" spans="1:29" ht="28.8" x14ac:dyDescent="0.3">
      <c r="A6421">
        <v>5773</v>
      </c>
      <c r="B6421" t="s">
        <v>8796</v>
      </c>
      <c r="C6421" t="s">
        <v>19013</v>
      </c>
      <c r="D6421" t="s">
        <v>29226</v>
      </c>
      <c r="E6421" t="s">
        <v>2460</v>
      </c>
      <c r="F6421" s="10"/>
      <c r="G6421">
        <v>2017</v>
      </c>
      <c r="J6421">
        <v>0.57723717798063767</v>
      </c>
      <c r="L6421" t="s">
        <v>40155</v>
      </c>
      <c r="M6421">
        <v>28287859</v>
      </c>
      <c r="Q6421" s="10"/>
      <c r="R6421" s="11">
        <f t="shared" si="200"/>
        <v>0</v>
      </c>
      <c r="U6421" s="11">
        <f t="shared" si="201"/>
        <v>0</v>
      </c>
      <c r="Y6421" s="11">
        <f>IF(SUM(Tableau1[[#This Row],[Other access]:[Sci-hub access]])&gt;=1,1,0)</f>
        <v>0</v>
      </c>
      <c r="Z6421" s="12">
        <f>IF(OR(Tableau1[[#This Row],[Access R1 + S1+ T1 ]]&gt;=1,Tableau1[[#This Row],[Access V1 +W1 + X1]]&gt;=1),1,0)</f>
        <v>0</v>
      </c>
      <c r="AB6421" s="10" t="str">
        <f>Tableau1[[#This Row],[DOI]]</f>
        <v>doi: 10.1080/09286586.2016.1272702</v>
      </c>
      <c r="AC6421" s="13" t="str">
        <f>Tableau1[[#This Row],[Authors]]&amp;", "&amp;Tableau1[[#This Row],[Title]]&amp;" "&amp;Tableau1[[#This Row],[Journal]]&amp;". "&amp;Tableau1[[#This Row],[Year]]</f>
        <v>Holdsworth E, Datta J, Marks D, Kuper H, Lee H, Leamon S, Lindfield R, Wormald R, Clarke J, Elkarmouty A, Macdowall W., A Mixed-Methods Evaluation of a Community-Based Glaucoma Check Service in Hackney, London, UK. Ophthalmic Epidemiol. 2017</v>
      </c>
    </row>
    <row r="6422" spans="1:29" x14ac:dyDescent="0.3">
      <c r="A6422">
        <v>1551</v>
      </c>
      <c r="B6422" t="s">
        <v>4805</v>
      </c>
      <c r="C6422" t="s">
        <v>15055</v>
      </c>
      <c r="D6422" t="s">
        <v>25226</v>
      </c>
      <c r="E6422" t="s">
        <v>2457</v>
      </c>
      <c r="F6422" s="10"/>
      <c r="G6422">
        <v>2017</v>
      </c>
      <c r="J6422">
        <v>0.57726522741099506</v>
      </c>
      <c r="L6422" t="s">
        <v>36030</v>
      </c>
      <c r="M6422">
        <v>28925927</v>
      </c>
      <c r="Q6422" s="10"/>
      <c r="R6422" s="11">
        <f t="shared" si="200"/>
        <v>0</v>
      </c>
      <c r="U6422" s="11">
        <f t="shared" si="201"/>
        <v>0</v>
      </c>
      <c r="Y6422" s="11">
        <f>IF(SUM(Tableau1[[#This Row],[Other access]:[Sci-hub access]])&gt;=1,1,0)</f>
        <v>0</v>
      </c>
      <c r="Z6422" s="12">
        <f>IF(OR(Tableau1[[#This Row],[Access R1 + S1+ T1 ]]&gt;=1,Tableau1[[#This Row],[Access V1 +W1 + X1]]&gt;=1),1,0)</f>
        <v>0</v>
      </c>
      <c r="AB6422" s="10" t="str">
        <f>Tableau1[[#This Row],[DOI]]</f>
        <v>doi: 10.1097/ICB.0000000000000358</v>
      </c>
      <c r="AC6422" s="13" t="str">
        <f>Tableau1[[#This Row],[Authors]]&amp;", "&amp;Tableau1[[#This Row],[Title]]&amp;" "&amp;Tableau1[[#This Row],[Journal]]&amp;". "&amp;Tableau1[[#This Row],[Year]]</f>
        <v>Dedania VS, Ghodasra DH, Zacks DN., POSTOPERATIVE ENDOPHTHALMITIS CAUSED BY BOSEA THIOOXIDANS. Retin Cases Brief Rep. 2017</v>
      </c>
    </row>
    <row r="6423" spans="1:29" ht="28.8" x14ac:dyDescent="0.3">
      <c r="A6423">
        <v>447</v>
      </c>
      <c r="B6423" t="s">
        <v>3710</v>
      </c>
      <c r="C6423" t="s">
        <v>13970</v>
      </c>
      <c r="D6423" t="s">
        <v>24130</v>
      </c>
      <c r="E6423" t="s">
        <v>2752</v>
      </c>
      <c r="F6423" s="10"/>
      <c r="G6423">
        <v>2017</v>
      </c>
      <c r="J6423">
        <v>0.57745602661886064</v>
      </c>
      <c r="L6423" t="s">
        <v>34951</v>
      </c>
      <c r="M6423">
        <v>29211746</v>
      </c>
      <c r="Q6423" s="10"/>
      <c r="R6423" s="11">
        <f t="shared" si="200"/>
        <v>0</v>
      </c>
      <c r="U6423" s="11">
        <f t="shared" si="201"/>
        <v>0</v>
      </c>
      <c r="Y6423" s="11">
        <f>IF(SUM(Tableau1[[#This Row],[Other access]:[Sci-hub access]])&gt;=1,1,0)</f>
        <v>0</v>
      </c>
      <c r="Z6423" s="12">
        <f>IF(OR(Tableau1[[#This Row],[Access R1 + S1+ T1 ]]&gt;=1,Tableau1[[#This Row],[Access V1 +W1 + X1]]&gt;=1),1,0)</f>
        <v>0</v>
      </c>
      <c r="AB6423" s="10" t="str">
        <f>Tableau1[[#This Row],[DOI]]</f>
        <v>doi: 10.1371/journal.pntd.0006065</v>
      </c>
      <c r="AC6423" s="13" t="str">
        <f>Tableau1[[#This Row],[Authors]]&amp;", "&amp;Tableau1[[#This Row],[Title]]&amp;" "&amp;Tableau1[[#This Row],[Journal]]&amp;". "&amp;Tableau1[[#This Row],[Year]]</f>
        <v>Krentel A, Gyapong M, Mallya S, Boadu NY, Amuyunzu-Nyamongo M, Stephens M, McFarland DA., Review of the factors influencing the motivation of community drug distributors towards the control and elimination of neglected tropical diseases (NTDs). PLoS Negl Trop Dis. 2017</v>
      </c>
    </row>
    <row r="6424" spans="1:29" x14ac:dyDescent="0.3">
      <c r="A6424">
        <v>8609</v>
      </c>
      <c r="B6424" t="s">
        <v>11271</v>
      </c>
      <c r="C6424" t="s">
        <v>21455</v>
      </c>
      <c r="D6424" t="s">
        <v>31710</v>
      </c>
      <c r="E6424" t="s">
        <v>34015</v>
      </c>
      <c r="F6424" s="10"/>
      <c r="G6424">
        <v>2017</v>
      </c>
      <c r="J6424">
        <v>0.57750734293344019</v>
      </c>
      <c r="L6424" t="s">
        <v>42945</v>
      </c>
      <c r="M6424">
        <v>27880066</v>
      </c>
      <c r="Q6424" s="10"/>
      <c r="R6424" s="11">
        <f t="shared" si="200"/>
        <v>0</v>
      </c>
      <c r="U6424" s="11">
        <f t="shared" si="201"/>
        <v>0</v>
      </c>
      <c r="Y6424" s="11">
        <f>IF(SUM(Tableau1[[#This Row],[Other access]:[Sci-hub access]])&gt;=1,1,0)</f>
        <v>0</v>
      </c>
      <c r="Z6424" s="12">
        <f>IF(OR(Tableau1[[#This Row],[Access R1 + S1+ T1 ]]&gt;=1,Tableau1[[#This Row],[Access V1 +W1 + X1]]&gt;=1),1,0)</f>
        <v>0</v>
      </c>
      <c r="AB6424" s="10" t="str">
        <f>Tableau1[[#This Row],[DOI]]</f>
        <v>doi: 10.1080/13816810.2016.1227452</v>
      </c>
      <c r="AC6424" s="13" t="str">
        <f>Tableau1[[#This Row],[Authors]]&amp;", "&amp;Tableau1[[#This Row],[Title]]&amp;" "&amp;Tableau1[[#This Row],[Journal]]&amp;". "&amp;Tableau1[[#This Row],[Year]]</f>
        <v>Preiksaitiene E, Tumienė B, Maldžienė Ž, Pranckevičienė E, Morkūnienė A, Utkus A, Kučinskas V., Features of KAT6B-related disorders in a patient with 10q22.1q22.3 deletion. Ophthalmic Genet. 2017</v>
      </c>
    </row>
    <row r="6425" spans="1:29" x14ac:dyDescent="0.3">
      <c r="A6425">
        <v>4720</v>
      </c>
      <c r="B6425" t="s">
        <v>7831</v>
      </c>
      <c r="C6425" t="s">
        <v>18063</v>
      </c>
      <c r="D6425" t="s">
        <v>28261</v>
      </c>
      <c r="E6425" t="s">
        <v>2451</v>
      </c>
      <c r="F6425" s="10"/>
      <c r="G6425">
        <v>2017</v>
      </c>
      <c r="J6425">
        <v>0.57753126217950035</v>
      </c>
      <c r="L6425" t="s">
        <v>39136</v>
      </c>
      <c r="M6425">
        <v>28414732</v>
      </c>
      <c r="Q6425" s="10"/>
      <c r="R6425" s="11">
        <f t="shared" si="200"/>
        <v>0</v>
      </c>
      <c r="U6425" s="11">
        <f t="shared" si="201"/>
        <v>0</v>
      </c>
      <c r="Y6425" s="11">
        <f>IF(SUM(Tableau1[[#This Row],[Other access]:[Sci-hub access]])&gt;=1,1,0)</f>
        <v>0</v>
      </c>
      <c r="Z6425" s="12">
        <f>IF(OR(Tableau1[[#This Row],[Access R1 + S1+ T1 ]]&gt;=1,Tableau1[[#This Row],[Access V1 +W1 + X1]]&gt;=1),1,0)</f>
        <v>0</v>
      </c>
      <c r="AB6425" s="10" t="str">
        <f>Tableau1[[#This Row],[DOI]]</f>
        <v>doi: 10.1371/journal.pone.0175509</v>
      </c>
      <c r="AC6425" s="13" t="str">
        <f>Tableau1[[#This Row],[Authors]]&amp;", "&amp;Tableau1[[#This Row],[Title]]&amp;" "&amp;Tableau1[[#This Row],[Journal]]&amp;". "&amp;Tableau1[[#This Row],[Year]]</f>
        <v>Stadnikova A, Dudakova L, Skalicka P, Valenta Z, Filipec M, Jirsova K., Active transforming growth factor-β2 in the aqueous humor of posterior polymorphous corneal dystrophy patients. PLoS One. 2017</v>
      </c>
    </row>
    <row r="6426" spans="1:29" x14ac:dyDescent="0.3">
      <c r="A6426">
        <v>10991</v>
      </c>
      <c r="B6426" t="s">
        <v>13422</v>
      </c>
      <c r="C6426" t="s">
        <v>23584</v>
      </c>
      <c r="D6426" t="s">
        <v>33876</v>
      </c>
      <c r="E6426" t="s">
        <v>34511</v>
      </c>
      <c r="F6426" s="10"/>
      <c r="G6426">
        <v>2017</v>
      </c>
      <c r="J6426">
        <v>0.57766625927732007</v>
      </c>
      <c r="L6426" t="s">
        <v>45232</v>
      </c>
      <c r="M6426">
        <v>26679193</v>
      </c>
      <c r="Q6426" s="10"/>
      <c r="R6426" s="11">
        <f t="shared" si="200"/>
        <v>0</v>
      </c>
      <c r="U6426" s="11">
        <f t="shared" si="201"/>
        <v>0</v>
      </c>
      <c r="Y6426" s="11">
        <f>IF(SUM(Tableau1[[#This Row],[Other access]:[Sci-hub access]])&gt;=1,1,0)</f>
        <v>0</v>
      </c>
      <c r="Z6426" s="12">
        <f>IF(OR(Tableau1[[#This Row],[Access R1 + S1+ T1 ]]&gt;=1,Tableau1[[#This Row],[Access V1 +W1 + X1]]&gt;=1),1,0)</f>
        <v>0</v>
      </c>
      <c r="AB6426" s="10" t="str">
        <f>Tableau1[[#This Row],[DOI]]</f>
        <v>doi: 10.1093/cercor/bhv313</v>
      </c>
      <c r="AC6426" s="13" t="str">
        <f>Tableau1[[#This Row],[Authors]]&amp;", "&amp;Tableau1[[#This Row],[Title]]&amp;" "&amp;Tableau1[[#This Row],[Journal]]&amp;". "&amp;Tableau1[[#This Row],[Year]]</f>
        <v>Battistella G, Termsarasab P, Ramdhani RA, Fuertinger S, Simonyan K., Isolated Focal Dystonia as a Disorder of Large-Scale Functional Networks. Cereb Cortex. 2017</v>
      </c>
    </row>
    <row r="6427" spans="1:29" x14ac:dyDescent="0.3">
      <c r="A6427">
        <v>3002</v>
      </c>
      <c r="B6427" t="s">
        <v>6196</v>
      </c>
      <c r="C6427" t="s">
        <v>16441</v>
      </c>
      <c r="D6427" t="s">
        <v>26620</v>
      </c>
      <c r="E6427" t="s">
        <v>2807</v>
      </c>
      <c r="F6427" s="10"/>
      <c r="G6427">
        <v>2017</v>
      </c>
      <c r="J6427">
        <v>0.57779411432304151</v>
      </c>
      <c r="L6427" t="s">
        <v>37457</v>
      </c>
      <c r="M6427">
        <v>28654585</v>
      </c>
      <c r="Q6427" s="10"/>
      <c r="R6427" s="11">
        <f t="shared" si="200"/>
        <v>0</v>
      </c>
      <c r="U6427" s="11">
        <f t="shared" si="201"/>
        <v>0</v>
      </c>
      <c r="Y6427" s="11">
        <f>IF(SUM(Tableau1[[#This Row],[Other access]:[Sci-hub access]])&gt;=1,1,0)</f>
        <v>0</v>
      </c>
      <c r="Z6427" s="12">
        <f>IF(OR(Tableau1[[#This Row],[Access R1 + S1+ T1 ]]&gt;=1,Tableau1[[#This Row],[Access V1 +W1 + X1]]&gt;=1),1,0)</f>
        <v>0</v>
      </c>
      <c r="AB6427" s="10" t="str">
        <f>Tableau1[[#This Row],[DOI]]</f>
        <v>doi: 10.1097/PRS.0000000000003490</v>
      </c>
      <c r="AC6427" s="13" t="str">
        <f>Tableau1[[#This Row],[Authors]]&amp;", "&amp;Tableau1[[#This Row],[Title]]&amp;" "&amp;Tableau1[[#This Row],[Journal]]&amp;". "&amp;Tableau1[[#This Row],[Year]]</f>
        <v>Goldberg RA., Discussion: Vertical Midface Lifting with Periorbital Anchoring in the Management of Lower Eyelid Retraction: A 10-Year Clinical Retrospective Study. Plast Reconstr Surg. 2017</v>
      </c>
    </row>
    <row r="6428" spans="1:29" x14ac:dyDescent="0.3">
      <c r="A6428">
        <v>9585</v>
      </c>
      <c r="B6428" t="s">
        <v>12141</v>
      </c>
      <c r="C6428" t="s">
        <v>22316</v>
      </c>
      <c r="D6428" t="s">
        <v>32588</v>
      </c>
      <c r="E6428" t="s">
        <v>2445</v>
      </c>
      <c r="F6428" s="10"/>
      <c r="G6428">
        <v>2017</v>
      </c>
      <c r="J6428">
        <v>0.57780799647108982</v>
      </c>
      <c r="L6428" t="s">
        <v>43857</v>
      </c>
      <c r="M6428">
        <v>27652912</v>
      </c>
      <c r="Q6428" s="10"/>
      <c r="R6428" s="11">
        <f t="shared" si="200"/>
        <v>0</v>
      </c>
      <c r="U6428" s="11">
        <f t="shared" si="201"/>
        <v>0</v>
      </c>
      <c r="Y6428" s="11">
        <f>IF(SUM(Tableau1[[#This Row],[Other access]:[Sci-hub access]])&gt;=1,1,0)</f>
        <v>0</v>
      </c>
      <c r="Z6428" s="12">
        <f>IF(OR(Tableau1[[#This Row],[Access R1 + S1+ T1 ]]&gt;=1,Tableau1[[#This Row],[Access V1 +W1 + X1]]&gt;=1),1,0)</f>
        <v>0</v>
      </c>
      <c r="AB6428" s="10" t="str">
        <f>Tableau1[[#This Row],[DOI]]</f>
        <v>doi: 10.1097/IAE.0000000000001308</v>
      </c>
      <c r="AC6428" s="13" t="str">
        <f>Tableau1[[#This Row],[Authors]]&amp;", "&amp;Tableau1[[#This Row],[Title]]&amp;" "&amp;Tableau1[[#This Row],[Journal]]&amp;". "&amp;Tableau1[[#This Row],[Year]]</f>
        <v>Liang IC., HORIZONTAL RIDGE AS A POSTERIOR POLE FINDING IN A HIGHLY MYOPIC EYE WITH DOME-SHAPED MACULA. Retina. 2017</v>
      </c>
    </row>
    <row r="6429" spans="1:29" x14ac:dyDescent="0.3">
      <c r="A6429">
        <v>7665</v>
      </c>
      <c r="B6429" t="s">
        <v>10440</v>
      </c>
      <c r="C6429" t="s">
        <v>20637</v>
      </c>
      <c r="D6429" t="s">
        <v>30876</v>
      </c>
      <c r="E6429" t="s">
        <v>2445</v>
      </c>
      <c r="F6429" s="10"/>
      <c r="G6429">
        <v>2017</v>
      </c>
      <c r="J6429">
        <v>0.57789055587699312</v>
      </c>
      <c r="L6429" t="s">
        <v>42018</v>
      </c>
      <c r="M6429">
        <v>28067724</v>
      </c>
      <c r="Q6429" s="10"/>
      <c r="R6429" s="11">
        <f t="shared" si="200"/>
        <v>0</v>
      </c>
      <c r="U6429" s="11">
        <f t="shared" si="201"/>
        <v>0</v>
      </c>
      <c r="Y6429" s="11">
        <f>IF(SUM(Tableau1[[#This Row],[Other access]:[Sci-hub access]])&gt;=1,1,0)</f>
        <v>0</v>
      </c>
      <c r="Z6429" s="12">
        <f>IF(OR(Tableau1[[#This Row],[Access R1 + S1+ T1 ]]&gt;=1,Tableau1[[#This Row],[Access V1 +W1 + X1]]&gt;=1),1,0)</f>
        <v>0</v>
      </c>
      <c r="AB6429" s="10" t="str">
        <f>Tableau1[[#This Row],[DOI]]</f>
        <v>doi: 10.1097/IAE.0000000000001443</v>
      </c>
      <c r="AC6429" s="13" t="str">
        <f>Tableau1[[#This Row],[Authors]]&amp;", "&amp;Tableau1[[#This Row],[Title]]&amp;" "&amp;Tableau1[[#This Row],[Journal]]&amp;". "&amp;Tableau1[[#This Row],[Year]]</f>
        <v>Daruich A, Matet A, Marchionno L, De Azevedo JD, Ambresin A, Mantel I, Behar-Cohen F., ACUTE CENTRAL SEROUS CHORIORETINOPATHY: Factors Influencing Episode Duration. Retina. 2017</v>
      </c>
    </row>
    <row r="6430" spans="1:29" x14ac:dyDescent="0.3">
      <c r="A6430">
        <v>3147</v>
      </c>
      <c r="B6430" t="s">
        <v>6336</v>
      </c>
      <c r="C6430" t="s">
        <v>16579</v>
      </c>
      <c r="D6430" t="s">
        <v>26760</v>
      </c>
      <c r="E6430" t="s">
        <v>2740</v>
      </c>
      <c r="F6430" s="10"/>
      <c r="G6430">
        <v>2017</v>
      </c>
      <c r="J6430">
        <v>0.57799329305306613</v>
      </c>
      <c r="L6430" t="s">
        <v>37601</v>
      </c>
      <c r="M6430">
        <v>28631888</v>
      </c>
      <c r="Q6430" s="10"/>
      <c r="R6430" s="11">
        <f t="shared" si="200"/>
        <v>0</v>
      </c>
      <c r="U6430" s="11">
        <f t="shared" si="201"/>
        <v>0</v>
      </c>
      <c r="Y6430" s="11">
        <f>IF(SUM(Tableau1[[#This Row],[Other access]:[Sci-hub access]])&gt;=1,1,0)</f>
        <v>0</v>
      </c>
      <c r="Z6430" s="12">
        <f>IF(OR(Tableau1[[#This Row],[Access R1 + S1+ T1 ]]&gt;=1,Tableau1[[#This Row],[Access V1 +W1 + X1]]&gt;=1),1,0)</f>
        <v>0</v>
      </c>
      <c r="AB6430" s="10" t="str">
        <f>Tableau1[[#This Row],[DOI]]</f>
        <v>doi: 10.1002/ajmg.a.38328</v>
      </c>
      <c r="AC6430" s="13" t="str">
        <f>Tableau1[[#This Row],[Authors]]&amp;", "&amp;Tableau1[[#This Row],[Title]]&amp;" "&amp;Tableau1[[#This Row],[Journal]]&amp;". "&amp;Tableau1[[#This Row],[Year]]</f>
        <v>Gillentine MA, Schaaf CP, Patel A., The importance of phase analysis in multiexon copy number variation detected by aCGH in autosomal recessive disorder loci. Am J Med Genet A. 2017</v>
      </c>
    </row>
    <row r="6431" spans="1:29" x14ac:dyDescent="0.3">
      <c r="A6431">
        <v>3707</v>
      </c>
      <c r="B6431" t="s">
        <v>6877</v>
      </c>
      <c r="C6431" t="s">
        <v>17118</v>
      </c>
      <c r="D6431" t="s">
        <v>27301</v>
      </c>
      <c r="E6431" t="s">
        <v>34139</v>
      </c>
      <c r="F6431" s="10"/>
      <c r="G6431">
        <v>2017</v>
      </c>
      <c r="J6431">
        <v>0.57815035117863522</v>
      </c>
      <c r="L6431" t="s">
        <v>38151</v>
      </c>
      <c r="M6431">
        <v>28545510</v>
      </c>
      <c r="Q6431" s="10"/>
      <c r="R6431" s="11">
        <f t="shared" si="200"/>
        <v>0</v>
      </c>
      <c r="U6431" s="11">
        <f t="shared" si="201"/>
        <v>0</v>
      </c>
      <c r="Y6431" s="11">
        <f>IF(SUM(Tableau1[[#This Row],[Other access]:[Sci-hub access]])&gt;=1,1,0)</f>
        <v>0</v>
      </c>
      <c r="Z6431" s="12">
        <f>IF(OR(Tableau1[[#This Row],[Access R1 + S1+ T1 ]]&gt;=1,Tableau1[[#This Row],[Access V1 +W1 + X1]]&gt;=1),1,0)</f>
        <v>0</v>
      </c>
      <c r="AB6431" s="10" t="str">
        <f>Tableau1[[#This Row],[DOI]]</f>
        <v>doi: 10.1186/s13287-017-0577-3</v>
      </c>
      <c r="AC6431" s="13" t="str">
        <f>Tableau1[[#This Row],[Authors]]&amp;", "&amp;Tableau1[[#This Row],[Title]]&amp;" "&amp;Tableau1[[#This Row],[Journal]]&amp;". "&amp;Tableau1[[#This Row],[Year]]</f>
        <v>Sherman AB, Gilger BC, Berglund AK, Schnabel LV., Effect of bone marrow-derived mesenchymal stem cells and stem cell supernatant on equine corneal wound healing in vitro. Stem Cell Res Ther. 2017</v>
      </c>
    </row>
    <row r="6432" spans="1:29" x14ac:dyDescent="0.3">
      <c r="A6432">
        <v>1959</v>
      </c>
      <c r="B6432" t="s">
        <v>5200</v>
      </c>
      <c r="C6432" t="s">
        <v>15446</v>
      </c>
      <c r="D6432" t="s">
        <v>25622</v>
      </c>
      <c r="E6432" t="s">
        <v>2446</v>
      </c>
      <c r="F6432" s="10"/>
      <c r="G6432">
        <v>2017</v>
      </c>
      <c r="J6432">
        <v>0.57831990871812522</v>
      </c>
      <c r="L6432" t="s">
        <v>36430</v>
      </c>
      <c r="M6432">
        <v>28837741</v>
      </c>
      <c r="Q6432" s="10"/>
      <c r="R6432" s="11">
        <f t="shared" si="200"/>
        <v>0</v>
      </c>
      <c r="U6432" s="11">
        <f t="shared" si="201"/>
        <v>0</v>
      </c>
      <c r="Y6432" s="11">
        <f>IF(SUM(Tableau1[[#This Row],[Other access]:[Sci-hub access]])&gt;=1,1,0)</f>
        <v>0</v>
      </c>
      <c r="Z6432" s="12">
        <f>IF(OR(Tableau1[[#This Row],[Access R1 + S1+ T1 ]]&gt;=1,Tableau1[[#This Row],[Access V1 +W1 + X1]]&gt;=1),1,0)</f>
        <v>0</v>
      </c>
      <c r="AB6432" s="10" t="str">
        <f>Tableau1[[#This Row],[DOI]]</f>
        <v>doi: 10.3928/01913913-20170531-04</v>
      </c>
      <c r="AC6432" s="13" t="str">
        <f>Tableau1[[#This Row],[Authors]]&amp;", "&amp;Tableau1[[#This Row],[Title]]&amp;" "&amp;Tableau1[[#This Row],[Journal]]&amp;". "&amp;Tableau1[[#This Row],[Year]]</f>
        <v>Kara C, Petriçli İS., Torpedo Maculopathy in a 6-Month-Old Infant: Early Clinical and Optical Coherence Tomography Findings. J Pediatr Ophthalmol Strabismus. 2017</v>
      </c>
    </row>
    <row r="6433" spans="1:29" x14ac:dyDescent="0.3">
      <c r="A6433">
        <v>1596</v>
      </c>
      <c r="B6433" t="s">
        <v>4848</v>
      </c>
      <c r="C6433" t="s">
        <v>15098</v>
      </c>
      <c r="D6433" t="s">
        <v>25269</v>
      </c>
      <c r="E6433" t="s">
        <v>2462</v>
      </c>
      <c r="F6433" s="10"/>
      <c r="G6433">
        <v>2017</v>
      </c>
      <c r="J6433">
        <v>0.57847759380647057</v>
      </c>
      <c r="L6433" t="s">
        <v>36075</v>
      </c>
      <c r="M6433">
        <v>28915835</v>
      </c>
      <c r="Q6433" s="10"/>
      <c r="R6433" s="11">
        <f t="shared" si="200"/>
        <v>0</v>
      </c>
      <c r="U6433" s="11">
        <f t="shared" si="201"/>
        <v>0</v>
      </c>
      <c r="Y6433" s="11">
        <f>IF(SUM(Tableau1[[#This Row],[Other access]:[Sci-hub access]])&gt;=1,1,0)</f>
        <v>0</v>
      </c>
      <c r="Z6433" s="12">
        <f>IF(OR(Tableau1[[#This Row],[Access R1 + S1+ T1 ]]&gt;=1,Tableau1[[#This Row],[Access V1 +W1 + X1]]&gt;=1),1,0)</f>
        <v>0</v>
      </c>
      <c r="AB6433" s="10" t="str">
        <f>Tableau1[[#This Row],[DOI]]</f>
        <v>doi: 10.1186/s12886-017-0559-3</v>
      </c>
      <c r="AC6433" s="13" t="str">
        <f>Tableau1[[#This Row],[Authors]]&amp;", "&amp;Tableau1[[#This Row],[Title]]&amp;" "&amp;Tableau1[[#This Row],[Journal]]&amp;". "&amp;Tableau1[[#This Row],[Year]]</f>
        <v>Araki S, Miki A, Goto K, Yamashita T, Takizawa G, Haruishi K, Ieki Y, Kiryu J, Yaoeda K., Macular retinal and choroidal thickness in unilateral amblyopia using swept-source optical coherence tomography. BMC Ophthalmol. 2017</v>
      </c>
    </row>
    <row r="6434" spans="1:29" x14ac:dyDescent="0.3">
      <c r="A6434">
        <v>2246</v>
      </c>
      <c r="B6434" t="s">
        <v>5478</v>
      </c>
      <c r="C6434" t="s">
        <v>15723</v>
      </c>
      <c r="D6434" t="s">
        <v>25900</v>
      </c>
      <c r="E6434" t="s">
        <v>2490</v>
      </c>
      <c r="F6434" s="10"/>
      <c r="G6434">
        <v>2017</v>
      </c>
      <c r="J6434">
        <v>0.57857460580216635</v>
      </c>
      <c r="L6434" t="s">
        <v>36714</v>
      </c>
      <c r="M6434">
        <v>28784554</v>
      </c>
      <c r="Q6434" s="10"/>
      <c r="R6434" s="11">
        <f t="shared" si="200"/>
        <v>0</v>
      </c>
      <c r="U6434" s="11">
        <f t="shared" si="201"/>
        <v>0</v>
      </c>
      <c r="Y6434" s="11">
        <f>IF(SUM(Tableau1[[#This Row],[Other access]:[Sci-hub access]])&gt;=1,1,0)</f>
        <v>0</v>
      </c>
      <c r="Z6434" s="12">
        <f>IF(OR(Tableau1[[#This Row],[Access R1 + S1+ T1 ]]&gt;=1,Tableau1[[#This Row],[Access V1 +W1 + X1]]&gt;=1),1,0)</f>
        <v>0</v>
      </c>
      <c r="AB6434" s="10" t="str">
        <f>Tableau1[[#This Row],[DOI]]</f>
        <v>doi: 10.1016/j.ajo.2017.07.023</v>
      </c>
      <c r="AC6434" s="13" t="str">
        <f>Tableau1[[#This Row],[Authors]]&amp;", "&amp;Tableau1[[#This Row],[Title]]&amp;" "&amp;Tableau1[[#This Row],[Journal]]&amp;". "&amp;Tableau1[[#This Row],[Year]]</f>
        <v>Grover DS, Flynn WJ, Bashford KP, Lewis RA, Duh YJ, Nangia RS, Niksch B., Performance and Safety of a New Ab Interno Gelatin Stent in Refractory Glaucoma at 12 Months. Am J Ophthalmol. 2017</v>
      </c>
    </row>
    <row r="6435" spans="1:29" x14ac:dyDescent="0.3">
      <c r="A6435">
        <v>1824</v>
      </c>
      <c r="B6435" t="s">
        <v>5069</v>
      </c>
      <c r="C6435" t="s">
        <v>14578</v>
      </c>
      <c r="D6435" t="s">
        <v>25491</v>
      </c>
      <c r="E6435" t="s">
        <v>2942</v>
      </c>
      <c r="F6435" s="10"/>
      <c r="G6435">
        <v>2017</v>
      </c>
      <c r="J6435">
        <v>0.57898229617708574</v>
      </c>
      <c r="L6435" t="s">
        <v>36296</v>
      </c>
      <c r="M6435">
        <v>28864288</v>
      </c>
      <c r="Q6435" s="10"/>
      <c r="R6435" s="11">
        <f t="shared" si="200"/>
        <v>0</v>
      </c>
      <c r="U6435" s="11">
        <f t="shared" si="201"/>
        <v>0</v>
      </c>
      <c r="Y6435" s="11">
        <f>IF(SUM(Tableau1[[#This Row],[Other access]:[Sci-hub access]])&gt;=1,1,0)</f>
        <v>0</v>
      </c>
      <c r="Z6435" s="12">
        <f>IF(OR(Tableau1[[#This Row],[Access R1 + S1+ T1 ]]&gt;=1,Tableau1[[#This Row],[Access V1 +W1 + X1]]&gt;=1),1,0)</f>
        <v>0</v>
      </c>
      <c r="AB6435" s="10" t="str">
        <f>Tableau1[[#This Row],[DOI]]</f>
        <v>doi: 10.1016/j.preteyeres.2017.08.002</v>
      </c>
      <c r="AC6435" s="13" t="str">
        <f>Tableau1[[#This Row],[Authors]]&amp;", "&amp;Tableau1[[#This Row],[Title]]&amp;" "&amp;Tableau1[[#This Row],[Journal]]&amp;". "&amp;Tableau1[[#This Row],[Year]]</f>
        <v>Lee EJ, Han JC, Kee C., A novel hypothesis for the pathogenesis of glaucomatous disc hemorrhage. Prog Retin Eye Res. 2017</v>
      </c>
    </row>
    <row r="6436" spans="1:29" x14ac:dyDescent="0.3">
      <c r="A6436">
        <v>937</v>
      </c>
      <c r="B6436" t="s">
        <v>4199</v>
      </c>
      <c r="C6436" t="s">
        <v>14453</v>
      </c>
      <c r="D6436" t="s">
        <v>24620</v>
      </c>
      <c r="E6436" t="s">
        <v>2464</v>
      </c>
      <c r="F6436" s="10"/>
      <c r="G6436">
        <v>2018</v>
      </c>
      <c r="J6436">
        <v>0.57905073986938349</v>
      </c>
      <c r="L6436" t="s">
        <v>35425</v>
      </c>
      <c r="M6436">
        <v>29059105</v>
      </c>
      <c r="Q6436" s="10"/>
      <c r="R6436" s="11">
        <f t="shared" si="200"/>
        <v>0</v>
      </c>
      <c r="U6436" s="11">
        <f t="shared" si="201"/>
        <v>0</v>
      </c>
      <c r="Y6436" s="11">
        <f>IF(SUM(Tableau1[[#This Row],[Other access]:[Sci-hub access]])&gt;=1,1,0)</f>
        <v>0</v>
      </c>
      <c r="Z6436" s="12">
        <f>IF(OR(Tableau1[[#This Row],[Access R1 + S1+ T1 ]]&gt;=1,Tableau1[[#This Row],[Access V1 +W1 + X1]]&gt;=1),1,0)</f>
        <v>0</v>
      </c>
      <c r="AB6436" s="10" t="str">
        <f>Tableau1[[#This Row],[DOI]]</f>
        <v>doi: 10.1097/ICU.0000000000000443</v>
      </c>
      <c r="AC6436" s="13" t="str">
        <f>Tableau1[[#This Row],[Authors]]&amp;", "&amp;Tableau1[[#This Row],[Title]]&amp;" "&amp;Tableau1[[#This Row],[Journal]]&amp;". "&amp;Tableau1[[#This Row],[Year]]</f>
        <v>Malyugin BE., Recent advances in small pupil cataract surgery. Curr Opin Ophthalmol. 2018</v>
      </c>
    </row>
    <row r="6437" spans="1:29" x14ac:dyDescent="0.3">
      <c r="A6437">
        <v>1491</v>
      </c>
      <c r="B6437" t="s">
        <v>4748</v>
      </c>
      <c r="C6437" t="s">
        <v>14998</v>
      </c>
      <c r="D6437" t="s">
        <v>25169</v>
      </c>
      <c r="E6437" t="s">
        <v>2479</v>
      </c>
      <c r="F6437" s="10"/>
      <c r="G6437">
        <v>2017</v>
      </c>
      <c r="J6437">
        <v>0.57912619051631831</v>
      </c>
      <c r="L6437" t="s">
        <v>35972</v>
      </c>
      <c r="M6437">
        <v>28937417</v>
      </c>
      <c r="Q6437" s="10"/>
      <c r="R6437" s="11">
        <f t="shared" si="200"/>
        <v>0</v>
      </c>
      <c r="U6437" s="11">
        <f t="shared" si="201"/>
        <v>0</v>
      </c>
      <c r="Y6437" s="11">
        <f>IF(SUM(Tableau1[[#This Row],[Other access]:[Sci-hub access]])&gt;=1,1,0)</f>
        <v>0</v>
      </c>
      <c r="Z6437" s="12">
        <f>IF(OR(Tableau1[[#This Row],[Access R1 + S1+ T1 ]]&gt;=1,Tableau1[[#This Row],[Access V1 +W1 + X1]]&gt;=1),1,0)</f>
        <v>0</v>
      </c>
      <c r="AB6437" s="10" t="str">
        <f>Tableau1[[#This Row],[DOI]]</f>
        <v>doi: 10.1097/ICO.0000000000001386</v>
      </c>
      <c r="AC6437" s="13" t="str">
        <f>Tableau1[[#This Row],[Authors]]&amp;", "&amp;Tableau1[[#This Row],[Title]]&amp;" "&amp;Tableau1[[#This Row],[Journal]]&amp;". "&amp;Tableau1[[#This Row],[Year]]</f>
        <v>Namba H, Kawasaki R, Sugano A, Murakami T, Nishitsuka K, Kato T, Kayama T, Yamashita H., Age-Related Changes in Ocular Aberrations and the Yamagata Study (Funagata). Cornea. 2017</v>
      </c>
    </row>
    <row r="6438" spans="1:29" x14ac:dyDescent="0.3">
      <c r="A6438">
        <v>1492</v>
      </c>
      <c r="B6438" t="s">
        <v>4749</v>
      </c>
      <c r="C6438" t="s">
        <v>14999</v>
      </c>
      <c r="D6438" t="s">
        <v>25170</v>
      </c>
      <c r="E6438" t="s">
        <v>2538</v>
      </c>
      <c r="F6438" s="10"/>
      <c r="G6438">
        <v>2017</v>
      </c>
      <c r="J6438">
        <v>0.5791556838928188</v>
      </c>
      <c r="L6438" t="s">
        <v>35973</v>
      </c>
      <c r="M6438">
        <v>28936060</v>
      </c>
      <c r="Q6438" s="10"/>
      <c r="R6438" s="11">
        <f t="shared" si="200"/>
        <v>0</v>
      </c>
      <c r="U6438" s="11">
        <f t="shared" si="201"/>
        <v>0</v>
      </c>
      <c r="Y6438" s="11">
        <f>IF(SUM(Tableau1[[#This Row],[Other access]:[Sci-hub access]])&gt;=1,1,0)</f>
        <v>0</v>
      </c>
      <c r="Z6438" s="12">
        <f>IF(OR(Tableau1[[#This Row],[Access R1 + S1+ T1 ]]&gt;=1,Tableau1[[#This Row],[Access V1 +W1 + X1]]&gt;=1),1,0)</f>
        <v>0</v>
      </c>
      <c r="AB6438" s="10" t="str">
        <f>Tableau1[[#This Row],[DOI]]</f>
        <v>doi: 10.4103/meajo.MEAJO_134_15</v>
      </c>
      <c r="AC6438" s="13" t="str">
        <f>Tableau1[[#This Row],[Authors]]&amp;", "&amp;Tableau1[[#This Row],[Title]]&amp;" "&amp;Tableau1[[#This Row],[Journal]]&amp;". "&amp;Tableau1[[#This Row],[Year]]</f>
        <v>Al-Kharashi AS, Al-Kharshi AS, Al-Faky YH., Endophthalmitis Due to Proteus vulgaris after Pars Plana Vitrectomy with Devastating Outcome. Middle East Afr J Ophthalmol. 2017</v>
      </c>
    </row>
    <row r="6439" spans="1:29" ht="28.8" x14ac:dyDescent="0.3">
      <c r="A6439">
        <v>9029</v>
      </c>
      <c r="B6439" t="s">
        <v>1896</v>
      </c>
      <c r="C6439" t="s">
        <v>1897</v>
      </c>
      <c r="D6439" t="s">
        <v>1898</v>
      </c>
      <c r="E6439" t="s">
        <v>2670</v>
      </c>
      <c r="F6439" s="10"/>
      <c r="G6439">
        <v>2017</v>
      </c>
      <c r="J6439">
        <v>0.57917371727820255</v>
      </c>
      <c r="L6439" t="s">
        <v>43351</v>
      </c>
      <c r="M6439">
        <v>27789472</v>
      </c>
      <c r="Q6439" s="10"/>
      <c r="R6439" s="11">
        <f t="shared" si="200"/>
        <v>0</v>
      </c>
      <c r="U6439" s="11">
        <f t="shared" si="201"/>
        <v>0</v>
      </c>
      <c r="Y6439" s="11">
        <f>IF(SUM(Tableau1[[#This Row],[Other access]:[Sci-hub access]])&gt;=1,1,0)</f>
        <v>0</v>
      </c>
      <c r="Z6439" s="12">
        <f>IF(OR(Tableau1[[#This Row],[Access R1 + S1+ T1 ]]&gt;=1,Tableau1[[#This Row],[Access V1 +W1 + X1]]&gt;=1),1,0)</f>
        <v>0</v>
      </c>
      <c r="AB6439" s="10" t="str">
        <f>Tableau1[[#This Row],[DOI]]</f>
        <v>doi: 10.1177/0363546516668624</v>
      </c>
      <c r="AC6439" s="13" t="str">
        <f>Tableau1[[#This Row],[Authors]]&amp;", "&amp;Tableau1[[#This Row],[Title]]&amp;" "&amp;Tableau1[[#This Row],[Journal]]&amp;". "&amp;Tableau1[[#This Row],[Year]]</f>
        <v>Anzalone AJ, Blueitt D, Case T, McGuffin T, Pollard K, Garrison JC, Jones MT, Pavur R, Turner S, Oliver JM., A Positive Vestibular/Ocular Motor Screening (VOMS) Is Associated With Increased Recovery Time After Sports-Related Concussion in Youth and Adolescent Athletes. Am J Sports Med. 2017</v>
      </c>
    </row>
    <row r="6440" spans="1:29" x14ac:dyDescent="0.3">
      <c r="A6440">
        <v>7912</v>
      </c>
      <c r="B6440" t="s">
        <v>10655</v>
      </c>
      <c r="C6440" t="s">
        <v>20852</v>
      </c>
      <c r="D6440" t="s">
        <v>31093</v>
      </c>
      <c r="E6440" t="s">
        <v>2494</v>
      </c>
      <c r="F6440" s="10"/>
      <c r="G6440">
        <v>2017</v>
      </c>
      <c r="J6440">
        <v>0.57926277561743</v>
      </c>
      <c r="L6440" t="s">
        <v>42259</v>
      </c>
      <c r="M6440">
        <v>28030877</v>
      </c>
      <c r="Q6440" s="10"/>
      <c r="R6440" s="11">
        <f t="shared" si="200"/>
        <v>0</v>
      </c>
      <c r="U6440" s="11">
        <f t="shared" si="201"/>
        <v>0</v>
      </c>
      <c r="Y6440" s="11">
        <f>IF(SUM(Tableau1[[#This Row],[Other access]:[Sci-hub access]])&gt;=1,1,0)</f>
        <v>0</v>
      </c>
      <c r="Z6440" s="12">
        <f>IF(OR(Tableau1[[#This Row],[Access R1 + S1+ T1 ]]&gt;=1,Tableau1[[#This Row],[Access V1 +W1 + X1]]&gt;=1),1,0)</f>
        <v>0</v>
      </c>
      <c r="AB6440" s="10" t="str">
        <f>Tableau1[[#This Row],[DOI]]</f>
        <v>doi: 10.1111/opo.12343</v>
      </c>
      <c r="AC6440" s="13" t="str">
        <f>Tableau1[[#This Row],[Authors]]&amp;", "&amp;Tableau1[[#This Row],[Title]]&amp;" "&amp;Tableau1[[#This Row],[Journal]]&amp;". "&amp;Tableau1[[#This Row],[Year]]</f>
        <v>María Revert A, Conversa MA, Albarrán Diego C, Micó V., An alternative clinical routine for subjective refraction based on power vectors with trial frames. Ophthalmic Physiol Opt. 2017</v>
      </c>
    </row>
    <row r="6441" spans="1:29" x14ac:dyDescent="0.3">
      <c r="A6441">
        <v>10532</v>
      </c>
      <c r="B6441" t="s">
        <v>13013</v>
      </c>
      <c r="C6441" t="s">
        <v>23179</v>
      </c>
      <c r="D6441" t="s">
        <v>33466</v>
      </c>
      <c r="E6441" t="s">
        <v>34015</v>
      </c>
      <c r="F6441" s="10"/>
      <c r="G6441">
        <v>2017</v>
      </c>
      <c r="J6441">
        <v>0.57947261769379765</v>
      </c>
      <c r="L6441" t="s">
        <v>44781</v>
      </c>
      <c r="M6441">
        <v>27232389</v>
      </c>
      <c r="Q6441" s="10"/>
      <c r="R6441" s="11">
        <f t="shared" si="200"/>
        <v>0</v>
      </c>
      <c r="U6441" s="11">
        <f t="shared" si="201"/>
        <v>0</v>
      </c>
      <c r="Y6441" s="11">
        <f>IF(SUM(Tableau1[[#This Row],[Other access]:[Sci-hub access]])&gt;=1,1,0)</f>
        <v>0</v>
      </c>
      <c r="Z6441" s="12">
        <f>IF(OR(Tableau1[[#This Row],[Access R1 + S1+ T1 ]]&gt;=1,Tableau1[[#This Row],[Access V1 +W1 + X1]]&gt;=1),1,0)</f>
        <v>0</v>
      </c>
      <c r="AB6441" s="10" t="str">
        <f>Tableau1[[#This Row],[DOI]]</f>
        <v>doi: 10.1080/13816810.2016.1183216</v>
      </c>
      <c r="AC6441" s="13" t="str">
        <f>Tableau1[[#This Row],[Authors]]&amp;", "&amp;Tableau1[[#This Row],[Title]]&amp;" "&amp;Tableau1[[#This Row],[Journal]]&amp;". "&amp;Tableau1[[#This Row],[Year]]</f>
        <v>Miraldi Utz V., Nature versus nurture: A systematic approach to elucidate gene-environment interactions in the development of myopic refractive errors. Ophthalmic Genet. 2017</v>
      </c>
    </row>
    <row r="6442" spans="1:29" x14ac:dyDescent="0.3">
      <c r="A6442">
        <v>4620</v>
      </c>
      <c r="B6442" t="s">
        <v>7740</v>
      </c>
      <c r="C6442" t="s">
        <v>17975</v>
      </c>
      <c r="D6442" t="s">
        <v>28169</v>
      </c>
      <c r="E6442" t="s">
        <v>2488</v>
      </c>
      <c r="F6442" s="10"/>
      <c r="G6442">
        <v>2017</v>
      </c>
      <c r="J6442">
        <v>0.57948050030278286</v>
      </c>
      <c r="L6442" t="s">
        <v>39038</v>
      </c>
      <c r="M6442">
        <v>28427062</v>
      </c>
      <c r="Q6442" s="10"/>
      <c r="R6442" s="11">
        <f t="shared" si="200"/>
        <v>0</v>
      </c>
      <c r="U6442" s="11">
        <f t="shared" si="201"/>
        <v>0</v>
      </c>
      <c r="Y6442" s="11">
        <f>IF(SUM(Tableau1[[#This Row],[Other access]:[Sci-hub access]])&gt;=1,1,0)</f>
        <v>0</v>
      </c>
      <c r="Z6442" s="12">
        <f>IF(OR(Tableau1[[#This Row],[Access R1 + S1+ T1 ]]&gt;=1,Tableau1[[#This Row],[Access V1 +W1 + X1]]&gt;=1),1,0)</f>
        <v>0</v>
      </c>
      <c r="AB6442" s="10" t="str">
        <f>Tableau1[[#This Row],[DOI]]</f>
        <v>doi: 10.1159/000459723</v>
      </c>
      <c r="AC6442" s="13" t="str">
        <f>Tableau1[[#This Row],[Authors]]&amp;", "&amp;Tableau1[[#This Row],[Title]]&amp;" "&amp;Tableau1[[#This Row],[Journal]]&amp;". "&amp;Tableau1[[#This Row],[Year]]</f>
        <v>Pierro L, Rabiolo A., Emerging Issues for Optical Coherence Tomography. Dev Ophthalmol. 2017</v>
      </c>
    </row>
    <row r="6443" spans="1:29" x14ac:dyDescent="0.3">
      <c r="A6443">
        <v>1608</v>
      </c>
      <c r="B6443" t="s">
        <v>4860</v>
      </c>
      <c r="C6443" t="s">
        <v>15110</v>
      </c>
      <c r="D6443" t="s">
        <v>25281</v>
      </c>
      <c r="E6443" t="s">
        <v>2613</v>
      </c>
      <c r="F6443" s="10"/>
      <c r="G6443">
        <v>2017</v>
      </c>
      <c r="J6443">
        <v>0.57948161620706684</v>
      </c>
      <c r="L6443" t="s">
        <v>36087</v>
      </c>
      <c r="M6443">
        <v>28913997</v>
      </c>
      <c r="Q6443" s="10"/>
      <c r="R6443" s="11">
        <f t="shared" si="200"/>
        <v>0</v>
      </c>
      <c r="U6443" s="11">
        <f t="shared" si="201"/>
        <v>0</v>
      </c>
      <c r="Y6443" s="11">
        <f>IF(SUM(Tableau1[[#This Row],[Other access]:[Sci-hub access]])&gt;=1,1,0)</f>
        <v>0</v>
      </c>
      <c r="Z6443" s="12">
        <f>IF(OR(Tableau1[[#This Row],[Access R1 + S1+ T1 ]]&gt;=1,Tableau1[[#This Row],[Access V1 +W1 + X1]]&gt;=1),1,0)</f>
        <v>0</v>
      </c>
      <c r="AB6443" s="10" t="str">
        <f>Tableau1[[#This Row],[DOI]]</f>
        <v>doi: 10.3341/kjo.2016.0109</v>
      </c>
      <c r="AC6443" s="13" t="str">
        <f>Tableau1[[#This Row],[Authors]]&amp;", "&amp;Tableau1[[#This Row],[Title]]&amp;" "&amp;Tableau1[[#This Row],[Journal]]&amp;". "&amp;Tableau1[[#This Row],[Year]]</f>
        <v>Kim S, Kim MK, Wee WR., Additive Effect of Oral Steroid with Topical Nonsteroidal Anti-inflammatory Drug for Preventing Cystoid Macular Edema after Cataract Surgery in Patients with Epiretinal Membrane. Korean J Ophthalmol. 2017</v>
      </c>
    </row>
    <row r="6444" spans="1:29" x14ac:dyDescent="0.3">
      <c r="A6444">
        <v>183</v>
      </c>
      <c r="B6444" t="s">
        <v>3446</v>
      </c>
      <c r="C6444" t="s">
        <v>13707</v>
      </c>
      <c r="D6444" t="s">
        <v>23866</v>
      </c>
      <c r="E6444" t="s">
        <v>2451</v>
      </c>
      <c r="F6444" s="10"/>
      <c r="G6444">
        <v>2018</v>
      </c>
      <c r="J6444">
        <v>0.57954445445781133</v>
      </c>
      <c r="L6444" t="s">
        <v>34698</v>
      </c>
      <c r="M6444">
        <v>29364972</v>
      </c>
      <c r="Q6444" s="10"/>
      <c r="R6444" s="11">
        <f t="shared" si="200"/>
        <v>0</v>
      </c>
      <c r="U6444" s="11">
        <f t="shared" si="201"/>
        <v>0</v>
      </c>
      <c r="Y6444" s="11">
        <f>IF(SUM(Tableau1[[#This Row],[Other access]:[Sci-hub access]])&gt;=1,1,0)</f>
        <v>0</v>
      </c>
      <c r="Z6444" s="12">
        <f>IF(OR(Tableau1[[#This Row],[Access R1 + S1+ T1 ]]&gt;=1,Tableau1[[#This Row],[Access V1 +W1 + X1]]&gt;=1),1,0)</f>
        <v>0</v>
      </c>
      <c r="AB6444" s="10" t="str">
        <f>Tableau1[[#This Row],[DOI]]</f>
        <v>doi: 10.1371/journal.pone.0191496</v>
      </c>
      <c r="AC6444" s="13" t="str">
        <f>Tableau1[[#This Row],[Authors]]&amp;", "&amp;Tableau1[[#This Row],[Title]]&amp;" "&amp;Tableau1[[#This Row],[Journal]]&amp;". "&amp;Tableau1[[#This Row],[Year]]</f>
        <v>Lee YH., Socioeconomic differences among community-dwelling diabetic adults screened for diabetic retinopathy and nephropathy: The 2015 Korean Community Health Survey. PLoS One. 2018</v>
      </c>
    </row>
    <row r="6445" spans="1:29" ht="28.8" x14ac:dyDescent="0.3">
      <c r="A6445">
        <v>371</v>
      </c>
      <c r="B6445" t="s">
        <v>3634</v>
      </c>
      <c r="C6445" t="s">
        <v>13895</v>
      </c>
      <c r="D6445" t="s">
        <v>24054</v>
      </c>
      <c r="E6445" t="s">
        <v>2451</v>
      </c>
      <c r="F6445" s="10"/>
      <c r="G6445">
        <v>2017</v>
      </c>
      <c r="J6445">
        <v>0.57960191828523377</v>
      </c>
      <c r="L6445" t="s">
        <v>34878</v>
      </c>
      <c r="M6445">
        <v>29240827</v>
      </c>
      <c r="Q6445" s="10"/>
      <c r="R6445" s="11">
        <f t="shared" si="200"/>
        <v>0</v>
      </c>
      <c r="U6445" s="11">
        <f t="shared" si="201"/>
        <v>0</v>
      </c>
      <c r="Y6445" s="11">
        <f>IF(SUM(Tableau1[[#This Row],[Other access]:[Sci-hub access]])&gt;=1,1,0)</f>
        <v>0</v>
      </c>
      <c r="Z6445" s="12">
        <f>IF(OR(Tableau1[[#This Row],[Access R1 + S1+ T1 ]]&gt;=1,Tableau1[[#This Row],[Access V1 +W1 + X1]]&gt;=1),1,0)</f>
        <v>0</v>
      </c>
      <c r="AB6445" s="10" t="str">
        <f>Tableau1[[#This Row],[DOI]]</f>
        <v>doi: 10.1371/journal.pone.0189716</v>
      </c>
      <c r="AC6445" s="13" t="str">
        <f>Tableau1[[#This Row],[Authors]]&amp;", "&amp;Tableau1[[#This Row],[Title]]&amp;" "&amp;Tableau1[[#This Row],[Journal]]&amp;". "&amp;Tableau1[[#This Row],[Year]]</f>
        <v>Michelessi M, Lucenteforte E, Miele A, Oddone F, Crescioli G, Fameli V, Korevaar DA, Virgili G., Diagnostic accuracy research in glaucoma is still incompletely reported: An application of Standards for Reporting of Diagnostic Accuracy Studies (STARD) 2015. PLoS One. 2017</v>
      </c>
    </row>
    <row r="6446" spans="1:29" x14ac:dyDescent="0.3">
      <c r="A6446">
        <v>5364</v>
      </c>
      <c r="B6446" t="s">
        <v>8418</v>
      </c>
      <c r="C6446" t="s">
        <v>18641</v>
      </c>
      <c r="D6446" t="s">
        <v>28848</v>
      </c>
      <c r="E6446" t="s">
        <v>2514</v>
      </c>
      <c r="F6446" s="10"/>
      <c r="G6446">
        <v>2018</v>
      </c>
      <c r="J6446">
        <v>0.57976287658174552</v>
      </c>
      <c r="L6446" t="s">
        <v>39759</v>
      </c>
      <c r="M6446">
        <v>28343872</v>
      </c>
      <c r="Q6446" s="10"/>
      <c r="R6446" s="11">
        <f t="shared" si="200"/>
        <v>0</v>
      </c>
      <c r="U6446" s="11">
        <f t="shared" si="201"/>
        <v>0</v>
      </c>
      <c r="Y6446" s="11">
        <f>IF(SUM(Tableau1[[#This Row],[Other access]:[Sci-hub access]])&gt;=1,1,0)</f>
        <v>0</v>
      </c>
      <c r="Z6446" s="12">
        <f>IF(OR(Tableau1[[#This Row],[Access R1 + S1+ T1 ]]&gt;=1,Tableau1[[#This Row],[Access V1 +W1 + X1]]&gt;=1),1,0)</f>
        <v>0</v>
      </c>
      <c r="AB6446" s="10" t="str">
        <f>Tableau1[[#This Row],[DOI]]</f>
        <v>doi: 10.1016/j.survophthal.2017.03.007</v>
      </c>
      <c r="AC6446" s="13" t="str">
        <f>Tableau1[[#This Row],[Authors]]&amp;", "&amp;Tableau1[[#This Row],[Title]]&amp;" "&amp;Tableau1[[#This Row],[Journal]]&amp;". "&amp;Tableau1[[#This Row],[Year]]</f>
        <v>Rootman DB., Orbital decompression for thyroid eye disease. Surv Ophthalmol. 2018</v>
      </c>
    </row>
    <row r="6447" spans="1:29" x14ac:dyDescent="0.3">
      <c r="A6447">
        <v>2377</v>
      </c>
      <c r="B6447" t="s">
        <v>5603</v>
      </c>
      <c r="C6447" t="s">
        <v>15848</v>
      </c>
      <c r="D6447" t="s">
        <v>26025</v>
      </c>
      <c r="E6447" t="s">
        <v>2490</v>
      </c>
      <c r="F6447" s="10"/>
      <c r="G6447">
        <v>2017</v>
      </c>
      <c r="J6447">
        <v>0.57998646519678532</v>
      </c>
      <c r="L6447" t="s">
        <v>36842</v>
      </c>
      <c r="M6447">
        <v>28756152</v>
      </c>
      <c r="Q6447" s="10"/>
      <c r="R6447" s="11">
        <f t="shared" si="200"/>
        <v>0</v>
      </c>
      <c r="U6447" s="11">
        <f t="shared" si="201"/>
        <v>0</v>
      </c>
      <c r="Y6447" s="11">
        <f>IF(SUM(Tableau1[[#This Row],[Other access]:[Sci-hub access]])&gt;=1,1,0)</f>
        <v>0</v>
      </c>
      <c r="Z6447" s="12">
        <f>IF(OR(Tableau1[[#This Row],[Access R1 + S1+ T1 ]]&gt;=1,Tableau1[[#This Row],[Access V1 +W1 + X1]]&gt;=1),1,0)</f>
        <v>0</v>
      </c>
      <c r="AB6447" s="10" t="str">
        <f>Tableau1[[#This Row],[DOI]]</f>
        <v>doi: 10.1016/j.ajo.2017.07.020</v>
      </c>
      <c r="AC6447" s="13" t="str">
        <f>Tableau1[[#This Row],[Authors]]&amp;", "&amp;Tableau1[[#This Row],[Title]]&amp;" "&amp;Tableau1[[#This Row],[Journal]]&amp;". "&amp;Tableau1[[#This Row],[Year]]</f>
        <v>Mantagos IS, Kleinman ME, Kieran MW, Gordon LB., Ophthalmologic Features of Progeria. Am J Ophthalmol. 2017</v>
      </c>
    </row>
    <row r="6448" spans="1:29" x14ac:dyDescent="0.3">
      <c r="A6448">
        <v>9363</v>
      </c>
      <c r="B6448" t="s">
        <v>11937</v>
      </c>
      <c r="C6448" t="s">
        <v>22112</v>
      </c>
      <c r="D6448" t="s">
        <v>32381</v>
      </c>
      <c r="E6448" t="s">
        <v>2449</v>
      </c>
      <c r="F6448" s="10"/>
      <c r="G6448">
        <v>2017</v>
      </c>
      <c r="J6448">
        <v>0.58004840016644632</v>
      </c>
      <c r="L6448" t="s">
        <v>43654</v>
      </c>
      <c r="M6448">
        <v>27723119</v>
      </c>
      <c r="Q6448" s="10"/>
      <c r="R6448" s="11">
        <f t="shared" si="200"/>
        <v>0</v>
      </c>
      <c r="U6448" s="11">
        <f t="shared" si="201"/>
        <v>0</v>
      </c>
      <c r="Y6448" s="11">
        <f>IF(SUM(Tableau1[[#This Row],[Other access]:[Sci-hub access]])&gt;=1,1,0)</f>
        <v>0</v>
      </c>
      <c r="Z6448" s="12">
        <f>IF(OR(Tableau1[[#This Row],[Access R1 + S1+ T1 ]]&gt;=1,Tableau1[[#This Row],[Access V1 +W1 + X1]]&gt;=1),1,0)</f>
        <v>0</v>
      </c>
      <c r="AB6448" s="10" t="str">
        <f>Tableau1[[#This Row],[DOI]]</f>
        <v>doi: 10.1111/cxo.12476</v>
      </c>
      <c r="AC6448" s="13" t="str">
        <f>Tableau1[[#This Row],[Authors]]&amp;", "&amp;Tableau1[[#This Row],[Title]]&amp;" "&amp;Tableau1[[#This Row],[Journal]]&amp;". "&amp;Tableau1[[#This Row],[Year]]</f>
        <v>Gong Q, Janowski M, Xie M, Yang G, Liu L., Rasgrf1 mRNA expression in myopic eyes of guinea pigs. Clin Exp Optom. 2017</v>
      </c>
    </row>
    <row r="6449" spans="1:29" ht="28.8" x14ac:dyDescent="0.3">
      <c r="A6449">
        <v>3192</v>
      </c>
      <c r="B6449" t="s">
        <v>6377</v>
      </c>
      <c r="C6449" t="s">
        <v>16620</v>
      </c>
      <c r="D6449" t="s">
        <v>26801</v>
      </c>
      <c r="E6449" t="s">
        <v>2523</v>
      </c>
      <c r="F6449" s="10"/>
      <c r="G6449">
        <v>2017</v>
      </c>
      <c r="J6449">
        <v>0.58005657437573066</v>
      </c>
      <c r="L6449" t="s">
        <v>37645</v>
      </c>
      <c r="M6449">
        <v>28622321</v>
      </c>
      <c r="Q6449" s="10"/>
      <c r="R6449" s="11">
        <f t="shared" si="200"/>
        <v>0</v>
      </c>
      <c r="U6449" s="11">
        <f t="shared" si="201"/>
        <v>0</v>
      </c>
      <c r="Y6449" s="11">
        <f>IF(SUM(Tableau1[[#This Row],[Other access]:[Sci-hub access]])&gt;=1,1,0)</f>
        <v>0</v>
      </c>
      <c r="Z6449" s="12">
        <f>IF(OR(Tableau1[[#This Row],[Access R1 + S1+ T1 ]]&gt;=1,Tableau1[[#This Row],[Access V1 +W1 + X1]]&gt;=1),1,0)</f>
        <v>0</v>
      </c>
      <c r="AB6449" s="10" t="str">
        <f>Tableau1[[#This Row],[DOI]]</f>
        <v>doi: 10.1038/eye.2017.111</v>
      </c>
      <c r="AC6449" s="13" t="str">
        <f>Tableau1[[#This Row],[Authors]]&amp;", "&amp;Tableau1[[#This Row],[Title]]&amp;" "&amp;Tableau1[[#This Row],[Journal]]&amp;". "&amp;Tableau1[[#This Row],[Year]]</f>
        <v>Chatziralli I, Santarelli M, Patrao N, Nicholson L, Zola M, Rajendram R, Hykin P, Sivaprasad S., Identification of time point to best define 'sub-optimal response' following intravitreal ranibizumab therapy for diabetic macular edema based on real-life data. Eye (Lond). 2017</v>
      </c>
    </row>
    <row r="6450" spans="1:29" x14ac:dyDescent="0.3">
      <c r="A6450">
        <v>2229</v>
      </c>
      <c r="B6450" t="s">
        <v>5462</v>
      </c>
      <c r="C6450" t="s">
        <v>15707</v>
      </c>
      <c r="D6450" t="s">
        <v>25884</v>
      </c>
      <c r="E6450" t="s">
        <v>2502</v>
      </c>
      <c r="F6450" s="10"/>
      <c r="G6450">
        <v>2017</v>
      </c>
      <c r="J6450">
        <v>0.58007164984262038</v>
      </c>
      <c r="L6450" t="s">
        <v>36697</v>
      </c>
      <c r="M6450">
        <v>28793297</v>
      </c>
      <c r="Q6450" s="10"/>
      <c r="R6450" s="11">
        <f t="shared" si="200"/>
        <v>0</v>
      </c>
      <c r="U6450" s="11">
        <f t="shared" si="201"/>
        <v>0</v>
      </c>
      <c r="Y6450" s="11">
        <f>IF(SUM(Tableau1[[#This Row],[Other access]:[Sci-hub access]])&gt;=1,1,0)</f>
        <v>0</v>
      </c>
      <c r="Z6450" s="12">
        <f>IF(OR(Tableau1[[#This Row],[Access R1 + S1+ T1 ]]&gt;=1,Tableau1[[#This Row],[Access V1 +W1 + X1]]&gt;=1),1,0)</f>
        <v>0</v>
      </c>
      <c r="AB6450" s="10" t="str">
        <f>Tableau1[[#This Row],[DOI]]</f>
        <v>doi: 10.1159/000478784</v>
      </c>
      <c r="AC6450" s="13" t="str">
        <f>Tableau1[[#This Row],[Authors]]&amp;", "&amp;Tableau1[[#This Row],[Title]]&amp;" "&amp;Tableau1[[#This Row],[Journal]]&amp;". "&amp;Tableau1[[#This Row],[Year]]</f>
        <v>Voabil P, Liberal J, Leal EC, Bauer J, Cunha-Vaz J, Santiago AR, Ambrósio AF., Calcium Dobesilate Is Protective against Inflammation and Oxidative/Nitrosative Stress in the Retina of a Type 1 Diabetic Rat Model. Ophthalmic Res. 2017</v>
      </c>
    </row>
    <row r="6451" spans="1:29" x14ac:dyDescent="0.3">
      <c r="A6451">
        <v>10186</v>
      </c>
      <c r="B6451" t="s">
        <v>12691</v>
      </c>
      <c r="C6451" t="s">
        <v>22861</v>
      </c>
      <c r="D6451" t="s">
        <v>33143</v>
      </c>
      <c r="E6451" t="s">
        <v>34326</v>
      </c>
      <c r="F6451" s="10"/>
      <c r="G6451">
        <v>2017</v>
      </c>
      <c r="J6451">
        <v>0.58013349191943575</v>
      </c>
      <c r="L6451" t="s">
        <v>44441</v>
      </c>
      <c r="M6451">
        <v>27431747</v>
      </c>
      <c r="Q6451" s="10"/>
      <c r="R6451" s="11">
        <f t="shared" si="200"/>
        <v>0</v>
      </c>
      <c r="U6451" s="11">
        <f t="shared" si="201"/>
        <v>0</v>
      </c>
      <c r="Y6451" s="11">
        <f>IF(SUM(Tableau1[[#This Row],[Other access]:[Sci-hub access]])&gt;=1,1,0)</f>
        <v>0</v>
      </c>
      <c r="Z6451" s="12">
        <f>IF(OR(Tableau1[[#This Row],[Access R1 + S1+ T1 ]]&gt;=1,Tableau1[[#This Row],[Access V1 +W1 + X1]]&gt;=1),1,0)</f>
        <v>0</v>
      </c>
      <c r="AB6451" s="10" t="str">
        <f>Tableau1[[#This Row],[DOI]]</f>
        <v>doi: 10.1007/s00393-016-0141-z</v>
      </c>
      <c r="AC6451" s="13" t="str">
        <f>Tableau1[[#This Row],[Authors]]&amp;", "&amp;Tableau1[[#This Row],[Title]]&amp;" "&amp;Tableau1[[#This Row],[Journal]]&amp;". "&amp;Tableau1[[#This Row],[Year]]</f>
        <v>Cure E, Icli A, Ugur Uslu A, Aydoğan Baykara R, Sakiz D, Ozucan M, Yavuz F, Arslan S, Cumhur Cure M, Kucuk A., Atherogenic index of plasma may be strong predictor of subclinical atherosclerosis in patients with Behçet disease. Z Rheumatol. 2017</v>
      </c>
    </row>
    <row r="6452" spans="1:29" x14ac:dyDescent="0.3">
      <c r="A6452">
        <v>7416</v>
      </c>
      <c r="B6452" t="s">
        <v>10225</v>
      </c>
      <c r="C6452" t="s">
        <v>20427</v>
      </c>
      <c r="D6452" t="s">
        <v>30659</v>
      </c>
      <c r="E6452" t="s">
        <v>34370</v>
      </c>
      <c r="F6452" s="10"/>
      <c r="G6452">
        <v>2017</v>
      </c>
      <c r="J6452">
        <v>0.58015274606558287</v>
      </c>
      <c r="L6452" t="s">
        <v>41772</v>
      </c>
      <c r="M6452">
        <v>28096126</v>
      </c>
      <c r="Q6452" s="10"/>
      <c r="R6452" s="11">
        <f t="shared" si="200"/>
        <v>0</v>
      </c>
      <c r="U6452" s="11">
        <f t="shared" si="201"/>
        <v>0</v>
      </c>
      <c r="Y6452" s="11">
        <f>IF(SUM(Tableau1[[#This Row],[Other access]:[Sci-hub access]])&gt;=1,1,0)</f>
        <v>0</v>
      </c>
      <c r="Z6452" s="12">
        <f>IF(OR(Tableau1[[#This Row],[Access R1 + S1+ T1 ]]&gt;=1,Tableau1[[#This Row],[Access V1 +W1 + X1]]&gt;=1),1,0)</f>
        <v>0</v>
      </c>
      <c r="AB6452" s="10" t="str">
        <f>Tableau1[[#This Row],[DOI]]</f>
        <v>doi: 10.3945/an.116.013177</v>
      </c>
      <c r="AC6452" s="13" t="str">
        <f>Tableau1[[#This Row],[Authors]]&amp;", "&amp;Tableau1[[#This Row],[Title]]&amp;" "&amp;Tableau1[[#This Row],[Journal]]&amp;". "&amp;Tableau1[[#This Row],[Year]]</f>
        <v>Gorusupudi A, Nelson K, Bernstein PS., The Age-Related Eye Disease 2 Study: Micronutrients in the Treatment of Macular Degeneration. Adv Nutr. 2017</v>
      </c>
    </row>
    <row r="6453" spans="1:29" x14ac:dyDescent="0.3">
      <c r="A6453">
        <v>10717</v>
      </c>
      <c r="B6453" t="s">
        <v>2312</v>
      </c>
      <c r="C6453" t="s">
        <v>2313</v>
      </c>
      <c r="D6453" t="s">
        <v>2314</v>
      </c>
      <c r="E6453" t="s">
        <v>3243</v>
      </c>
      <c r="F6453" s="10"/>
      <c r="G6453">
        <v>2017</v>
      </c>
      <c r="J6453">
        <v>0.58027526030460364</v>
      </c>
      <c r="L6453" t="s">
        <v>44964</v>
      </c>
      <c r="M6453">
        <v>27082714</v>
      </c>
      <c r="Q6453" s="10"/>
      <c r="R6453" s="11">
        <f t="shared" si="200"/>
        <v>0</v>
      </c>
      <c r="U6453" s="11">
        <f t="shared" si="201"/>
        <v>0</v>
      </c>
      <c r="Y6453" s="11">
        <f>IF(SUM(Tableau1[[#This Row],[Other access]:[Sci-hub access]])&gt;=1,1,0)</f>
        <v>0</v>
      </c>
      <c r="Z6453" s="12">
        <f>IF(OR(Tableau1[[#This Row],[Access R1 + S1+ T1 ]]&gt;=1,Tableau1[[#This Row],[Access V1 +W1 + X1]]&gt;=1),1,0)</f>
        <v>0</v>
      </c>
      <c r="AB6453" s="10" t="str">
        <f>Tableau1[[#This Row],[DOI]]</f>
        <v>doi: 10.1111/bpa.12386</v>
      </c>
      <c r="AC6453" s="13" t="str">
        <f>Tableau1[[#This Row],[Authors]]&amp;", "&amp;Tableau1[[#This Row],[Title]]&amp;" "&amp;Tableau1[[#This Row],[Journal]]&amp;". "&amp;Tableau1[[#This Row],[Year]]</f>
        <v>Hayashida S, Masaki K, Yonekawa T, Suzuki SO, Hiwatashi A, Matsushita T, Watanabe M, Yamasaki R, Suenaga T, Iwaki T, Murai H, Kira JI., Early and extensive spinal white matter involvement in neuromyelitis optica. Brain Pathol. 2017</v>
      </c>
    </row>
    <row r="6454" spans="1:29" x14ac:dyDescent="0.3">
      <c r="A6454">
        <v>618</v>
      </c>
      <c r="B6454" t="s">
        <v>3881</v>
      </c>
      <c r="C6454" t="s">
        <v>14137</v>
      </c>
      <c r="D6454" t="s">
        <v>24301</v>
      </c>
      <c r="E6454" t="s">
        <v>2549</v>
      </c>
      <c r="F6454" s="10"/>
      <c r="G6454">
        <v>2017</v>
      </c>
      <c r="J6454">
        <v>0.58032923518144353</v>
      </c>
      <c r="L6454" t="s">
        <v>35116</v>
      </c>
      <c r="M6454">
        <v>29160543</v>
      </c>
      <c r="Q6454" s="10"/>
      <c r="R6454" s="11">
        <f t="shared" si="200"/>
        <v>0</v>
      </c>
      <c r="U6454" s="11">
        <f t="shared" si="201"/>
        <v>0</v>
      </c>
      <c r="Y6454" s="11">
        <f>IF(SUM(Tableau1[[#This Row],[Other access]:[Sci-hub access]])&gt;=1,1,0)</f>
        <v>0</v>
      </c>
      <c r="Z6454" s="12">
        <f>IF(OR(Tableau1[[#This Row],[Access R1 + S1+ T1 ]]&gt;=1,Tableau1[[#This Row],[Access V1 +W1 + X1]]&gt;=1),1,0)</f>
        <v>0</v>
      </c>
      <c r="AB6454" s="10" t="str">
        <f>Tableau1[[#This Row],[DOI]]</f>
        <v>doi: 10.5935/0004-2749.20170076</v>
      </c>
      <c r="AC6454" s="13" t="str">
        <f>Tableau1[[#This Row],[Authors]]&amp;", "&amp;Tableau1[[#This Row],[Title]]&amp;" "&amp;Tableau1[[#This Row],[Journal]]&amp;". "&amp;Tableau1[[#This Row],[Year]]</f>
        <v>Ferreira CCM, Tavares IM., Intraocular pressure and central corneal thickness in full-term newborns. Arq Bras Oftalmol. 2017</v>
      </c>
    </row>
    <row r="6455" spans="1:29" x14ac:dyDescent="0.3">
      <c r="A6455">
        <v>4559</v>
      </c>
      <c r="B6455" t="s">
        <v>7681</v>
      </c>
      <c r="C6455" t="s">
        <v>17916</v>
      </c>
      <c r="D6455" t="s">
        <v>28110</v>
      </c>
      <c r="E6455" t="s">
        <v>2438</v>
      </c>
      <c r="F6455" s="10"/>
      <c r="G6455">
        <v>2017</v>
      </c>
      <c r="J6455">
        <v>0.58053104246804677</v>
      </c>
      <c r="L6455" t="s">
        <v>38977</v>
      </c>
      <c r="M6455">
        <v>28432110</v>
      </c>
      <c r="Q6455" s="10"/>
      <c r="R6455" s="11">
        <f t="shared" si="200"/>
        <v>0</v>
      </c>
      <c r="U6455" s="11">
        <f t="shared" si="201"/>
        <v>0</v>
      </c>
      <c r="Y6455" s="11">
        <f>IF(SUM(Tableau1[[#This Row],[Other access]:[Sci-hub access]])&gt;=1,1,0)</f>
        <v>0</v>
      </c>
      <c r="Z6455" s="12">
        <f>IF(OR(Tableau1[[#This Row],[Access R1 + S1+ T1 ]]&gt;=1,Tableau1[[#This Row],[Access V1 +W1 + X1]]&gt;=1),1,0)</f>
        <v>0</v>
      </c>
      <c r="AB6455" s="10" t="str">
        <f>Tableau1[[#This Row],[DOI]]</f>
        <v>doi: 10.1136/bjophthalmol-2016-309881</v>
      </c>
      <c r="AC6455" s="13" t="str">
        <f>Tableau1[[#This Row],[Authors]]&amp;", "&amp;Tableau1[[#This Row],[Title]]&amp;" "&amp;Tableau1[[#This Row],[Journal]]&amp;". "&amp;Tableau1[[#This Row],[Year]]</f>
        <v>Li F, Gao K, Li X, Chen S, Huang W, Zhang X., Anterior but not posterior choroid changed before and during Valsalva manoeuvre in healthy Chinese: a UBM and SS-OCT study. Br J Ophthalmol. 2017</v>
      </c>
    </row>
    <row r="6456" spans="1:29" ht="28.8" x14ac:dyDescent="0.3">
      <c r="A6456">
        <v>8141</v>
      </c>
      <c r="B6456" t="s">
        <v>10857</v>
      </c>
      <c r="C6456" t="s">
        <v>21045</v>
      </c>
      <c r="D6456" t="s">
        <v>31295</v>
      </c>
      <c r="E6456" t="s">
        <v>2440</v>
      </c>
      <c r="F6456" s="10"/>
      <c r="G6456">
        <v>2017</v>
      </c>
      <c r="J6456">
        <v>0.58064149340933524</v>
      </c>
      <c r="L6456" t="s">
        <v>42488</v>
      </c>
      <c r="M6456">
        <v>27989757</v>
      </c>
      <c r="Q6456" s="10"/>
      <c r="R6456" s="11">
        <f t="shared" si="200"/>
        <v>0</v>
      </c>
      <c r="U6456" s="11">
        <f t="shared" si="201"/>
        <v>0</v>
      </c>
      <c r="Y6456" s="11">
        <f>IF(SUM(Tableau1[[#This Row],[Other access]:[Sci-hub access]])&gt;=1,1,0)</f>
        <v>0</v>
      </c>
      <c r="Z6456" s="12">
        <f>IF(OR(Tableau1[[#This Row],[Access R1 + S1+ T1 ]]&gt;=1,Tableau1[[#This Row],[Access V1 +W1 + X1]]&gt;=1),1,0)</f>
        <v>0</v>
      </c>
      <c r="AB6456" s="10" t="str">
        <f>Tableau1[[#This Row],[DOI]]</f>
        <v>doi: 10.1016/j.exer.2016.12.006</v>
      </c>
      <c r="AC6456" s="13" t="str">
        <f>Tableau1[[#This Row],[Authors]]&amp;", "&amp;Tableau1[[#This Row],[Title]]&amp;" "&amp;Tableau1[[#This Row],[Journal]]&amp;". "&amp;Tableau1[[#This Row],[Year]]</f>
        <v>Iannaccone A, Hollingsworth TJ, Koirala D, New DD, Lenchik NI, Beranova-Giorgianni S, Gerling IC, Radic MZ, Giorgianni F., Retinal pigment epithelium and microglia express the CD5 antigen-like protein, a novel autoantigen in age-related macular degeneration. Exp Eye Res. 2017</v>
      </c>
    </row>
    <row r="6457" spans="1:29" x14ac:dyDescent="0.3">
      <c r="A6457">
        <v>6913</v>
      </c>
      <c r="B6457" t="s">
        <v>9784</v>
      </c>
      <c r="C6457" t="s">
        <v>19987</v>
      </c>
      <c r="D6457" t="s">
        <v>30218</v>
      </c>
      <c r="E6457" t="s">
        <v>2599</v>
      </c>
      <c r="F6457" s="10"/>
      <c r="G6457">
        <v>2017</v>
      </c>
      <c r="J6457">
        <v>0.58069940350178884</v>
      </c>
      <c r="L6457" t="s">
        <v>41272</v>
      </c>
      <c r="M6457">
        <v>28147402</v>
      </c>
      <c r="Q6457" s="10"/>
      <c r="R6457" s="11">
        <f t="shared" si="200"/>
        <v>0</v>
      </c>
      <c r="U6457" s="11">
        <f t="shared" si="201"/>
        <v>0</v>
      </c>
      <c r="Y6457" s="11">
        <f>IF(SUM(Tableau1[[#This Row],[Other access]:[Sci-hub access]])&gt;=1,1,0)</f>
        <v>0</v>
      </c>
      <c r="Z6457" s="12">
        <f>IF(OR(Tableau1[[#This Row],[Access R1 + S1+ T1 ]]&gt;=1,Tableau1[[#This Row],[Access V1 +W1 + X1]]&gt;=1),1,0)</f>
        <v>0</v>
      </c>
      <c r="AB6457" s="10" t="str">
        <f>Tableau1[[#This Row],[DOI]]</f>
        <v>doi: 10.1055/s-0042-119688</v>
      </c>
      <c r="AC6457" s="13" t="str">
        <f>Tableau1[[#This Row],[Authors]]&amp;", "&amp;Tableau1[[#This Row],[Title]]&amp;" "&amp;Tableau1[[#This Row],[Journal]]&amp;". "&amp;Tableau1[[#This Row],[Year]]</f>
        <v>Rossi DC, Sadeghi Y, Di Lucca J, Maitre S, Hofer M, Guex-Crosier Y., Post-Streptococcal Uveitis: a Rare Entity. Klin Monbl Augenheilkd. 2017</v>
      </c>
    </row>
    <row r="6458" spans="1:29" x14ac:dyDescent="0.3">
      <c r="A6458">
        <v>9960</v>
      </c>
      <c r="B6458" t="s">
        <v>12486</v>
      </c>
      <c r="C6458" t="s">
        <v>22655</v>
      </c>
      <c r="D6458" t="s">
        <v>32934</v>
      </c>
      <c r="E6458" t="s">
        <v>2445</v>
      </c>
      <c r="F6458" s="10"/>
      <c r="G6458">
        <v>2017</v>
      </c>
      <c r="J6458">
        <v>0.5807704284418983</v>
      </c>
      <c r="L6458" t="s">
        <v>44218</v>
      </c>
      <c r="M6458">
        <v>27529841</v>
      </c>
      <c r="Q6458" s="10"/>
      <c r="R6458" s="11">
        <f t="shared" si="200"/>
        <v>0</v>
      </c>
      <c r="U6458" s="11">
        <f t="shared" si="201"/>
        <v>0</v>
      </c>
      <c r="Y6458" s="11">
        <f>IF(SUM(Tableau1[[#This Row],[Other access]:[Sci-hub access]])&gt;=1,1,0)</f>
        <v>0</v>
      </c>
      <c r="Z6458" s="12">
        <f>IF(OR(Tableau1[[#This Row],[Access R1 + S1+ T1 ]]&gt;=1,Tableau1[[#This Row],[Access V1 +W1 + X1]]&gt;=1),1,0)</f>
        <v>0</v>
      </c>
      <c r="AB6458" s="10" t="str">
        <f>Tableau1[[#This Row],[DOI]]</f>
        <v>doi: 10.1097/IAE.0000000000001243</v>
      </c>
      <c r="AC6458" s="13" t="str">
        <f>Tableau1[[#This Row],[Authors]]&amp;", "&amp;Tableau1[[#This Row],[Title]]&amp;" "&amp;Tableau1[[#This Row],[Journal]]&amp;". "&amp;Tableau1[[#This Row],[Year]]</f>
        <v>Feiler DL, Srivastava SK, Pichi F, Bena J, Lowder CY., RESOLUTION OF NONINFECTIOUS UVEITIC CYSTOID MACULAR EDEMA WITH TOPICAL DIFLUPREDNATE. Retina. 2017</v>
      </c>
    </row>
    <row r="6459" spans="1:29" x14ac:dyDescent="0.3">
      <c r="A6459">
        <v>6653</v>
      </c>
      <c r="B6459" t="s">
        <v>1040</v>
      </c>
      <c r="C6459" t="s">
        <v>1041</v>
      </c>
      <c r="D6459" t="s">
        <v>1042</v>
      </c>
      <c r="E6459" t="s">
        <v>2764</v>
      </c>
      <c r="F6459" s="10"/>
      <c r="G6459">
        <v>2017</v>
      </c>
      <c r="J6459">
        <v>0.58086798931490358</v>
      </c>
      <c r="L6459" t="s">
        <v>41016</v>
      </c>
      <c r="M6459">
        <v>28185159</v>
      </c>
      <c r="Q6459" s="10"/>
      <c r="R6459" s="11">
        <f t="shared" si="200"/>
        <v>0</v>
      </c>
      <c r="U6459" s="11">
        <f t="shared" si="201"/>
        <v>0</v>
      </c>
      <c r="Y6459" s="11">
        <f>IF(SUM(Tableau1[[#This Row],[Other access]:[Sci-hub access]])&gt;=1,1,0)</f>
        <v>0</v>
      </c>
      <c r="Z6459" s="12">
        <f>IF(OR(Tableau1[[#This Row],[Access R1 + S1+ T1 ]]&gt;=1,Tableau1[[#This Row],[Access V1 +W1 + X1]]&gt;=1),1,0)</f>
        <v>0</v>
      </c>
      <c r="AB6459" s="10" t="str">
        <f>Tableau1[[#This Row],[DOI]]</f>
        <v>doi: 10.1186/s10194-017-0718-1</v>
      </c>
      <c r="AC6459" s="13" t="str">
        <f>Tableau1[[#This Row],[Authors]]&amp;", "&amp;Tableau1[[#This Row],[Title]]&amp;" "&amp;Tableau1[[#This Row],[Journal]]&amp;". "&amp;Tableau1[[#This Row],[Year]]</f>
        <v>Seidel S, Beisteiner R, Manecke M, Aslan TS, Wöber C., Psychiatric comorbidities and photophobia in patients with migraine. J Headache Pain. 2017</v>
      </c>
    </row>
    <row r="6460" spans="1:29" x14ac:dyDescent="0.3">
      <c r="A6460">
        <v>8164</v>
      </c>
      <c r="B6460" t="s">
        <v>10876</v>
      </c>
      <c r="C6460" t="s">
        <v>21064</v>
      </c>
      <c r="D6460" t="s">
        <v>31314</v>
      </c>
      <c r="E6460" t="s">
        <v>3017</v>
      </c>
      <c r="F6460" s="10"/>
      <c r="G6460">
        <v>2017</v>
      </c>
      <c r="J6460">
        <v>0.58092250920665922</v>
      </c>
      <c r="L6460" t="s">
        <v>42510</v>
      </c>
      <c r="M6460">
        <v>27986397</v>
      </c>
      <c r="Q6460" s="10"/>
      <c r="R6460" s="11">
        <f t="shared" si="200"/>
        <v>0</v>
      </c>
      <c r="U6460" s="11">
        <f t="shared" si="201"/>
        <v>0</v>
      </c>
      <c r="Y6460" s="11">
        <f>IF(SUM(Tableau1[[#This Row],[Other access]:[Sci-hub access]])&gt;=1,1,0)</f>
        <v>0</v>
      </c>
      <c r="Z6460" s="12">
        <f>IF(OR(Tableau1[[#This Row],[Access R1 + S1+ T1 ]]&gt;=1,Tableau1[[#This Row],[Access V1 +W1 + X1]]&gt;=1),1,0)</f>
        <v>0</v>
      </c>
      <c r="AB6460" s="10" t="str">
        <f>Tableau1[[#This Row],[DOI]]</f>
        <v>doi: 10.1016/j.jstrokecerebrovasdis.2016.10.029</v>
      </c>
      <c r="AC6460" s="13" t="str">
        <f>Tableau1[[#This Row],[Authors]]&amp;", "&amp;Tableau1[[#This Row],[Title]]&amp;" "&amp;Tableau1[[#This Row],[Journal]]&amp;". "&amp;Tableau1[[#This Row],[Year]]</f>
        <v>Lin J, Chen Y, Wen H, Yang Z, Zeng J., Weakness of Eye Closure with Central Facial Paralysis after Unilateral Hemispheric Stroke Predicts a Worse Outcome. J Stroke Cerebrovasc Dis. 2017</v>
      </c>
    </row>
    <row r="6461" spans="1:29" ht="28.8" x14ac:dyDescent="0.3">
      <c r="A6461">
        <v>877</v>
      </c>
      <c r="B6461" t="s">
        <v>4140</v>
      </c>
      <c r="C6461" t="s">
        <v>14394</v>
      </c>
      <c r="D6461" t="s">
        <v>24560</v>
      </c>
      <c r="E6461" t="s">
        <v>2451</v>
      </c>
      <c r="F6461" s="10"/>
      <c r="G6461">
        <v>2017</v>
      </c>
      <c r="J6461">
        <v>0.58094098990388676</v>
      </c>
      <c r="L6461" t="s">
        <v>35365</v>
      </c>
      <c r="M6461">
        <v>29077716</v>
      </c>
      <c r="Q6461" s="10"/>
      <c r="R6461" s="11">
        <f t="shared" si="200"/>
        <v>0</v>
      </c>
      <c r="U6461" s="11">
        <f t="shared" si="201"/>
        <v>0</v>
      </c>
      <c r="Y6461" s="11">
        <f>IF(SUM(Tableau1[[#This Row],[Other access]:[Sci-hub access]])&gt;=1,1,0)</f>
        <v>0</v>
      </c>
      <c r="Z6461" s="12">
        <f>IF(OR(Tableau1[[#This Row],[Access R1 + S1+ T1 ]]&gt;=1,Tableau1[[#This Row],[Access V1 +W1 + X1]]&gt;=1),1,0)</f>
        <v>0</v>
      </c>
      <c r="AB6461" s="10" t="str">
        <f>Tableau1[[#This Row],[DOI]]</f>
        <v>doi: 10.1371/journal.pone.0185573</v>
      </c>
      <c r="AC6461" s="13" t="str">
        <f>Tableau1[[#This Row],[Authors]]&amp;", "&amp;Tableau1[[#This Row],[Title]]&amp;" "&amp;Tableau1[[#This Row],[Journal]]&amp;". "&amp;Tableau1[[#This Row],[Year]]</f>
        <v>Miura N, Omodaka K, Kimura K, Matsumoto A, Kikawa T, Takahashi S, Takada N, Takahashi H, Maruyama K, Akiba M, Yuasa T, Nakazawa T., Evaluation of retinal nerve fiber layer defect using wide-field en-face swept-source OCT images by applying the inner limiting membrane flattening. PLoS One. 2017</v>
      </c>
    </row>
    <row r="6462" spans="1:29" x14ac:dyDescent="0.3">
      <c r="A6462">
        <v>4557</v>
      </c>
      <c r="B6462" t="s">
        <v>7679</v>
      </c>
      <c r="C6462" t="s">
        <v>17914</v>
      </c>
      <c r="D6462" t="s">
        <v>28108</v>
      </c>
      <c r="E6462" t="s">
        <v>2438</v>
      </c>
      <c r="F6462" s="10"/>
      <c r="G6462">
        <v>2017</v>
      </c>
      <c r="J6462">
        <v>0.58099904750513054</v>
      </c>
      <c r="L6462" t="s">
        <v>38975</v>
      </c>
      <c r="M6462">
        <v>28432112</v>
      </c>
      <c r="Q6462" s="10"/>
      <c r="R6462" s="11">
        <f t="shared" si="200"/>
        <v>0</v>
      </c>
      <c r="U6462" s="11">
        <f t="shared" si="201"/>
        <v>0</v>
      </c>
      <c r="Y6462" s="11">
        <f>IF(SUM(Tableau1[[#This Row],[Other access]:[Sci-hub access]])&gt;=1,1,0)</f>
        <v>0</v>
      </c>
      <c r="Z6462" s="12">
        <f>IF(OR(Tableau1[[#This Row],[Access R1 + S1+ T1 ]]&gt;=1,Tableau1[[#This Row],[Access V1 +W1 + X1]]&gt;=1),1,0)</f>
        <v>0</v>
      </c>
      <c r="AB6462" s="10" t="str">
        <f>Tableau1[[#This Row],[DOI]]</f>
        <v>doi: 10.1136/bjophthalmol-2017-310294</v>
      </c>
      <c r="AC6462" s="13" t="str">
        <f>Tableau1[[#This Row],[Authors]]&amp;", "&amp;Tableau1[[#This Row],[Title]]&amp;" "&amp;Tableau1[[#This Row],[Journal]]&amp;". "&amp;Tableau1[[#This Row],[Year]]</f>
        <v>Reddy MA, Naeem Z, Duncan C, Robertson F, Herod J, Rennie A, Liasis A, Thompson DA, Sagoo M., Reduction of severe visual loss and complications following intra-arterial chemotherapy (IAC) for refractory retinoblastoma. Br J Ophthalmol. 2017</v>
      </c>
    </row>
    <row r="6463" spans="1:29" x14ac:dyDescent="0.3">
      <c r="A6463">
        <v>10304</v>
      </c>
      <c r="B6463" t="s">
        <v>12804</v>
      </c>
      <c r="C6463" t="s">
        <v>22971</v>
      </c>
      <c r="D6463" t="s">
        <v>33257</v>
      </c>
      <c r="E6463" t="s">
        <v>2438</v>
      </c>
      <c r="F6463" s="10"/>
      <c r="G6463">
        <v>2017</v>
      </c>
      <c r="J6463">
        <v>0.58103534213763597</v>
      </c>
      <c r="L6463" t="s">
        <v>44555</v>
      </c>
      <c r="M6463">
        <v>27388250</v>
      </c>
      <c r="Q6463" s="10"/>
      <c r="R6463" s="11">
        <f t="shared" si="200"/>
        <v>0</v>
      </c>
      <c r="U6463" s="11">
        <f t="shared" si="201"/>
        <v>0</v>
      </c>
      <c r="Y6463" s="11">
        <f>IF(SUM(Tableau1[[#This Row],[Other access]:[Sci-hub access]])&gt;=1,1,0)</f>
        <v>0</v>
      </c>
      <c r="Z6463" s="12">
        <f>IF(OR(Tableau1[[#This Row],[Access R1 + S1+ T1 ]]&gt;=1,Tableau1[[#This Row],[Access V1 +W1 + X1]]&gt;=1),1,0)</f>
        <v>0</v>
      </c>
      <c r="AB6463" s="10" t="str">
        <f>Tableau1[[#This Row],[DOI]]</f>
        <v>doi: 10.1136/bjophthalmol-2016-308914</v>
      </c>
      <c r="AC6463" s="13" t="str">
        <f>Tableau1[[#This Row],[Authors]]&amp;", "&amp;Tableau1[[#This Row],[Title]]&amp;" "&amp;Tableau1[[#This Row],[Journal]]&amp;". "&amp;Tableau1[[#This Row],[Year]]</f>
        <v>Rush SW, Rush RB., Epithelium-off versus transepithelial corneal collagen crosslinking for progressive corneal ectasia: a randomised and controlled trial. Br J Ophthalmol. 2017</v>
      </c>
    </row>
    <row r="6464" spans="1:29" x14ac:dyDescent="0.3">
      <c r="A6464">
        <v>3145</v>
      </c>
      <c r="B6464" t="s">
        <v>6334</v>
      </c>
      <c r="C6464" t="s">
        <v>16577</v>
      </c>
      <c r="D6464" t="s">
        <v>26758</v>
      </c>
      <c r="E6464" t="s">
        <v>2529</v>
      </c>
      <c r="F6464" s="10"/>
      <c r="G6464">
        <v>2017</v>
      </c>
      <c r="J6464">
        <v>0.58109812437368535</v>
      </c>
      <c r="L6464" t="s">
        <v>37599</v>
      </c>
      <c r="M6464">
        <v>28632028</v>
      </c>
      <c r="Q6464" s="10"/>
      <c r="R6464" s="11">
        <f t="shared" si="200"/>
        <v>0</v>
      </c>
      <c r="U6464" s="11">
        <f t="shared" si="201"/>
        <v>0</v>
      </c>
      <c r="Y6464" s="11">
        <f>IF(SUM(Tableau1[[#This Row],[Other access]:[Sci-hub access]])&gt;=1,1,0)</f>
        <v>0</v>
      </c>
      <c r="Z6464" s="12">
        <f>IF(OR(Tableau1[[#This Row],[Access R1 + S1+ T1 ]]&gt;=1,Tableau1[[#This Row],[Access V1 +W1 + X1]]&gt;=1),1,0)</f>
        <v>0</v>
      </c>
      <c r="AB6464" s="10" t="str">
        <f>Tableau1[[#This Row],[DOI]]</f>
        <v>doi: 10.1080/02713683.2016.1270328</v>
      </c>
      <c r="AC6464" s="13" t="str">
        <f>Tableau1[[#This Row],[Authors]]&amp;", "&amp;Tableau1[[#This Row],[Title]]&amp;" "&amp;Tableau1[[#This Row],[Journal]]&amp;". "&amp;Tableau1[[#This Row],[Year]]</f>
        <v>Pakravan M, Esfandiari H, Hassanpour K, Razavi S, Pakravan P., The Effect of Combined Systemic Erythropoietin and Steroid on Non-arteritic Anterior Ischemic Optic Neuropathy: A Prospective Study. Curr Eye Res. 2017</v>
      </c>
    </row>
    <row r="6465" spans="1:29" ht="28.8" x14ac:dyDescent="0.3">
      <c r="A6465">
        <v>603</v>
      </c>
      <c r="B6465" t="s">
        <v>3866</v>
      </c>
      <c r="C6465" t="s">
        <v>14122</v>
      </c>
      <c r="D6465" t="s">
        <v>24286</v>
      </c>
      <c r="E6465" t="s">
        <v>2443</v>
      </c>
      <c r="F6465" s="10"/>
      <c r="G6465">
        <v>2017</v>
      </c>
      <c r="J6465">
        <v>0.58119171043112272</v>
      </c>
      <c r="L6465" t="s">
        <v>35101</v>
      </c>
      <c r="M6465">
        <v>29164236</v>
      </c>
      <c r="Q6465" s="10"/>
      <c r="R6465" s="11">
        <f t="shared" si="200"/>
        <v>0</v>
      </c>
      <c r="U6465" s="11">
        <f t="shared" si="201"/>
        <v>0</v>
      </c>
      <c r="Y6465" s="11">
        <f>IF(SUM(Tableau1[[#This Row],[Other access]:[Sci-hub access]])&gt;=1,1,0)</f>
        <v>0</v>
      </c>
      <c r="Z6465" s="12">
        <f>IF(OR(Tableau1[[#This Row],[Access R1 + S1+ T1 ]]&gt;=1,Tableau1[[#This Row],[Access V1 +W1 + X1]]&gt;=1),1,0)</f>
        <v>0</v>
      </c>
      <c r="AB6465" s="10" t="str">
        <f>Tableau1[[#This Row],[DOI]]</f>
        <v>doi: 10.1167/iovs.17-22963</v>
      </c>
      <c r="AC6465" s="13" t="str">
        <f>Tableau1[[#This Row],[Authors]]&amp;", "&amp;Tableau1[[#This Row],[Title]]&amp;" "&amp;Tableau1[[#This Row],[Journal]]&amp;". "&amp;Tableau1[[#This Row],[Year]]</f>
        <v>Berner D, Zenkel M, Pasutto F, Hoja U, Liravi P, Gusek-Schneider GC, Kruse FE, Schödel J, Reis A, Schlötzer-Schrehardt U., Posttranscriptional Regulation of LOXL1 Expression Via Alternative Splicing and Nonsense-Mediated mRNA Decay as an Adaptive Stress Response. Invest Ophthalmol Vis Sci. 2017</v>
      </c>
    </row>
    <row r="6466" spans="1:29" x14ac:dyDescent="0.3">
      <c r="A6466">
        <v>3200</v>
      </c>
      <c r="B6466" t="s">
        <v>6385</v>
      </c>
      <c r="C6466" t="s">
        <v>16628</v>
      </c>
      <c r="D6466" t="s">
        <v>26809</v>
      </c>
      <c r="E6466" t="s">
        <v>34123</v>
      </c>
      <c r="F6466" s="10"/>
      <c r="G6466">
        <v>2017</v>
      </c>
      <c r="J6466">
        <v>0.5812187101073284</v>
      </c>
      <c r="L6466" t="s">
        <v>37653</v>
      </c>
      <c r="M6466">
        <v>28622289</v>
      </c>
      <c r="Q6466" s="10"/>
      <c r="R6466" s="11">
        <f t="shared" ref="R6466:R6529" si="202">IF(SUM(N6466:Q6466)&gt;0,1,0)</f>
        <v>0</v>
      </c>
      <c r="U6466" s="11">
        <f t="shared" ref="U6466:U6529" si="203">IF(SUM(R6466,T6466)&gt;0,1,0)</f>
        <v>0</v>
      </c>
      <c r="Y6466" s="11">
        <f>IF(SUM(Tableau1[[#This Row],[Other access]:[Sci-hub access]])&gt;=1,1,0)</f>
        <v>0</v>
      </c>
      <c r="Z6466" s="12">
        <f>IF(OR(Tableau1[[#This Row],[Access R1 + S1+ T1 ]]&gt;=1,Tableau1[[#This Row],[Access V1 +W1 + X1]]&gt;=1),1,0)</f>
        <v>0</v>
      </c>
      <c r="AB6466" s="10" t="str">
        <f>Tableau1[[#This Row],[DOI]]</f>
        <v>doi: 10.1038/cdd.2016.152</v>
      </c>
      <c r="AC6466" s="13" t="str">
        <f>Tableau1[[#This Row],[Authors]]&amp;", "&amp;Tableau1[[#This Row],[Title]]&amp;" "&amp;Tableau1[[#This Row],[Journal]]&amp;". "&amp;Tableau1[[#This Row],[Year]]</f>
        <v>Chen X, Xiao W, Chen W, Liu X, Wu M, Bo Q, Luo Y, Ye S, Cao Y, Liu Y., MicroRNA-26a and -26b inhibit lens fibrosis and cataract by negatively regulating Jagged-1/Notch signaling pathway. Cell Death Differ. 2017</v>
      </c>
    </row>
    <row r="6467" spans="1:29" x14ac:dyDescent="0.3">
      <c r="A6467">
        <v>3837</v>
      </c>
      <c r="B6467" t="s">
        <v>7001</v>
      </c>
      <c r="C6467" t="s">
        <v>17240</v>
      </c>
      <c r="D6467" t="s">
        <v>27425</v>
      </c>
      <c r="E6467" t="s">
        <v>34165</v>
      </c>
      <c r="F6467" s="10"/>
      <c r="G6467">
        <v>2017</v>
      </c>
      <c r="J6467">
        <v>0.58146455719614176</v>
      </c>
      <c r="L6467" t="s">
        <v>38280</v>
      </c>
      <c r="M6467">
        <v>28523496</v>
      </c>
      <c r="Q6467" s="10"/>
      <c r="R6467" s="11">
        <f t="shared" si="202"/>
        <v>0</v>
      </c>
      <c r="U6467" s="11">
        <f t="shared" si="203"/>
        <v>0</v>
      </c>
      <c r="Y6467" s="11">
        <f>IF(SUM(Tableau1[[#This Row],[Other access]:[Sci-hub access]])&gt;=1,1,0)</f>
        <v>0</v>
      </c>
      <c r="Z6467" s="12">
        <f>IF(OR(Tableau1[[#This Row],[Access R1 + S1+ T1 ]]&gt;=1,Tableau1[[#This Row],[Access V1 +W1 + X1]]&gt;=1),1,0)</f>
        <v>0</v>
      </c>
      <c r="AB6467" s="10" t="str">
        <f>Tableau1[[#This Row],[DOI]]</f>
        <v>doi: 10.1007/978-1-4939-7051-3_3</v>
      </c>
      <c r="AC6467" s="13" t="str">
        <f>Tableau1[[#This Row],[Authors]]&amp;", "&amp;Tableau1[[#This Row],[Title]]&amp;" "&amp;Tableau1[[#This Row],[Journal]]&amp;". "&amp;Tableau1[[#This Row],[Year]]</f>
        <v>Anderson DMG, Lambert W, Calkins DJ, Ablonczy Z, Crouch RK, Caprioli RM, Schey KL., Imaging MS of Rodent Ocular Tissues and the Optic Nerve. Methods Mol Biol. 2017</v>
      </c>
    </row>
    <row r="6468" spans="1:29" x14ac:dyDescent="0.3">
      <c r="A6468">
        <v>6702</v>
      </c>
      <c r="B6468" t="s">
        <v>9600</v>
      </c>
      <c r="C6468" t="s">
        <v>19805</v>
      </c>
      <c r="D6468" t="s">
        <v>30033</v>
      </c>
      <c r="E6468" t="s">
        <v>2584</v>
      </c>
      <c r="F6468" s="10"/>
      <c r="G6468">
        <v>2017</v>
      </c>
      <c r="J6468">
        <v>0.5816805905384399</v>
      </c>
      <c r="L6468" t="s">
        <v>41063</v>
      </c>
      <c r="M6468">
        <v>28176658</v>
      </c>
      <c r="Q6468" s="10"/>
      <c r="R6468" s="11">
        <f t="shared" si="202"/>
        <v>0</v>
      </c>
      <c r="U6468" s="11">
        <f t="shared" si="203"/>
        <v>0</v>
      </c>
      <c r="Y6468" s="11">
        <f>IF(SUM(Tableau1[[#This Row],[Other access]:[Sci-hub access]])&gt;=1,1,0)</f>
        <v>0</v>
      </c>
      <c r="Z6468" s="12">
        <f>IF(OR(Tableau1[[#This Row],[Access R1 + S1+ T1 ]]&gt;=1,Tableau1[[#This Row],[Access V1 +W1 + X1]]&gt;=1),1,0)</f>
        <v>0</v>
      </c>
      <c r="AB6468" s="10" t="str">
        <f>Tableau1[[#This Row],[DOI]]</f>
        <v>doi: 10.2174/0929866524666170206122616</v>
      </c>
      <c r="AC6468" s="13" t="str">
        <f>Tableau1[[#This Row],[Authors]]&amp;", "&amp;Tableau1[[#This Row],[Title]]&amp;" "&amp;Tableau1[[#This Row],[Journal]]&amp;". "&amp;Tableau1[[#This Row],[Year]]</f>
        <v>Liu Z, Zhang S, Li D, Liu C., A Structural View of αB-crystallin Assembly and Amyloid Aggregation. Protein Pept Lett. 2017</v>
      </c>
    </row>
    <row r="6469" spans="1:29" x14ac:dyDescent="0.3">
      <c r="A6469">
        <v>3596</v>
      </c>
      <c r="B6469" t="s">
        <v>6768</v>
      </c>
      <c r="C6469" t="s">
        <v>17010</v>
      </c>
      <c r="D6469" t="s">
        <v>27192</v>
      </c>
      <c r="E6469" t="s">
        <v>2465</v>
      </c>
      <c r="F6469" s="10"/>
      <c r="G6469">
        <v>2017</v>
      </c>
      <c r="J6469">
        <v>0.58192467870693132</v>
      </c>
      <c r="L6469" t="s">
        <v>38042</v>
      </c>
      <c r="M6469">
        <v>28562529</v>
      </c>
      <c r="Q6469" s="10"/>
      <c r="R6469" s="11">
        <f t="shared" si="202"/>
        <v>0</v>
      </c>
      <c r="U6469" s="11">
        <f t="shared" si="203"/>
        <v>0</v>
      </c>
      <c r="Y6469" s="11">
        <f>IF(SUM(Tableau1[[#This Row],[Other access]:[Sci-hub access]])&gt;=1,1,0)</f>
        <v>0</v>
      </c>
      <c r="Z6469" s="12">
        <f>IF(OR(Tableau1[[#This Row],[Access R1 + S1+ T1 ]]&gt;=1,Tableau1[[#This Row],[Access V1 +W1 + X1]]&gt;=1),1,0)</f>
        <v>0</v>
      </c>
      <c r="AB6469" s="10" t="str">
        <f>Tableau1[[#This Row],[DOI]]</f>
        <v>doi: 10.1097/MD.0000000000006754</v>
      </c>
      <c r="AC6469" s="13" t="str">
        <f>Tableau1[[#This Row],[Authors]]&amp;", "&amp;Tableau1[[#This Row],[Title]]&amp;" "&amp;Tableau1[[#This Row],[Journal]]&amp;". "&amp;Tableau1[[#This Row],[Year]]</f>
        <v>Zhou Y, Zhang Y, Shi K, Wang C., Body mass index and risk of diabetic retinopathy: A meta-analysis and systematic review. Medicine (Baltimore). 2017</v>
      </c>
    </row>
    <row r="6470" spans="1:29" x14ac:dyDescent="0.3">
      <c r="A6470">
        <v>5658</v>
      </c>
      <c r="B6470" t="s">
        <v>8690</v>
      </c>
      <c r="C6470" t="s">
        <v>18910</v>
      </c>
      <c r="D6470" t="s">
        <v>29120</v>
      </c>
      <c r="E6470" t="s">
        <v>2511</v>
      </c>
      <c r="F6470" s="10"/>
      <c r="G6470">
        <v>2017</v>
      </c>
      <c r="J6470">
        <v>0.58214871560190162</v>
      </c>
      <c r="L6470" t="s">
        <v>40043</v>
      </c>
      <c r="M6470">
        <v>28300745</v>
      </c>
      <c r="Q6470" s="10"/>
      <c r="R6470" s="11">
        <f t="shared" si="202"/>
        <v>0</v>
      </c>
      <c r="U6470" s="11">
        <f t="shared" si="203"/>
        <v>0</v>
      </c>
      <c r="Y6470" s="11">
        <f>IF(SUM(Tableau1[[#This Row],[Other access]:[Sci-hub access]])&gt;=1,1,0)</f>
        <v>0</v>
      </c>
      <c r="Z6470" s="12">
        <f>IF(OR(Tableau1[[#This Row],[Access R1 + S1+ T1 ]]&gt;=1,Tableau1[[#This Row],[Access V1 +W1 + X1]]&gt;=1),1,0)</f>
        <v>0</v>
      </c>
      <c r="AB6470" s="10" t="str">
        <f>Tableau1[[#This Row],[DOI]]</f>
        <v>doi: 10.4103/ijo.IJO_537_15</v>
      </c>
      <c r="AC6470" s="13" t="str">
        <f>Tableau1[[#This Row],[Authors]]&amp;", "&amp;Tableau1[[#This Row],[Title]]&amp;" "&amp;Tableau1[[#This Row],[Journal]]&amp;". "&amp;Tableau1[[#This Row],[Year]]</f>
        <v>Murthy R., Congenital dystrophic medial rectus muscles. Indian J Ophthalmol. 2017</v>
      </c>
    </row>
    <row r="6471" spans="1:29" x14ac:dyDescent="0.3">
      <c r="A6471">
        <v>8174</v>
      </c>
      <c r="B6471" t="s">
        <v>10886</v>
      </c>
      <c r="C6471" t="s">
        <v>21074</v>
      </c>
      <c r="D6471" t="s">
        <v>31324</v>
      </c>
      <c r="E6471" t="s">
        <v>2479</v>
      </c>
      <c r="F6471" s="10"/>
      <c r="G6471">
        <v>2017</v>
      </c>
      <c r="J6471">
        <v>0.58215390748697049</v>
      </c>
      <c r="L6471" t="s">
        <v>42520</v>
      </c>
      <c r="M6471">
        <v>27984365</v>
      </c>
      <c r="Q6471" s="10"/>
      <c r="R6471" s="11">
        <f t="shared" si="202"/>
        <v>0</v>
      </c>
      <c r="U6471" s="11">
        <f t="shared" si="203"/>
        <v>0</v>
      </c>
      <c r="Y6471" s="11">
        <f>IF(SUM(Tableau1[[#This Row],[Other access]:[Sci-hub access]])&gt;=1,1,0)</f>
        <v>0</v>
      </c>
      <c r="Z6471" s="12">
        <f>IF(OR(Tableau1[[#This Row],[Access R1 + S1+ T1 ]]&gt;=1,Tableau1[[#This Row],[Access V1 +W1 + X1]]&gt;=1),1,0)</f>
        <v>0</v>
      </c>
      <c r="AB6471" s="10" t="str">
        <f>Tableau1[[#This Row],[DOI]]</f>
        <v>doi: 10.1097/ICO.0000000000001115</v>
      </c>
      <c r="AC6471" s="13" t="str">
        <f>Tableau1[[#This Row],[Authors]]&amp;", "&amp;Tableau1[[#This Row],[Title]]&amp;" "&amp;Tableau1[[#This Row],[Journal]]&amp;". "&amp;Tableau1[[#This Row],[Year]]</f>
        <v>Miraftab M, Hashemi H, Hafezi F, Asgari S., Mid-Term Results of a Single Intrastromal Corneal Ring Segment for Mild to Moderate Progressive Keratoconus. Cornea. 2017</v>
      </c>
    </row>
    <row r="6472" spans="1:29" x14ac:dyDescent="0.3">
      <c r="A6472">
        <v>3422</v>
      </c>
      <c r="B6472" t="s">
        <v>6597</v>
      </c>
      <c r="C6472" t="s">
        <v>16840</v>
      </c>
      <c r="D6472" t="s">
        <v>27021</v>
      </c>
      <c r="E6472" t="s">
        <v>3155</v>
      </c>
      <c r="F6472" s="10"/>
      <c r="G6472">
        <v>2016</v>
      </c>
      <c r="J6472">
        <v>0.58218334745913103</v>
      </c>
      <c r="L6472" t="e">
        <v>#VALUE!</v>
      </c>
      <c r="M6472">
        <v>28588345</v>
      </c>
      <c r="Q6472" s="10"/>
      <c r="R6472" s="11">
        <f t="shared" si="202"/>
        <v>0</v>
      </c>
      <c r="U6472" s="11">
        <f t="shared" si="203"/>
        <v>0</v>
      </c>
      <c r="Y6472" s="11">
        <f>IF(SUM(Tableau1[[#This Row],[Other access]:[Sci-hub access]])&gt;=1,1,0)</f>
        <v>0</v>
      </c>
      <c r="Z6472" s="12">
        <f>IF(OR(Tableau1[[#This Row],[Access R1 + S1+ T1 ]]&gt;=1,Tableau1[[#This Row],[Access V1 +W1 + X1]]&gt;=1),1,0)</f>
        <v>0</v>
      </c>
      <c r="AB6472" s="10" t="e">
        <f>Tableau1[[#This Row],[DOI]]</f>
        <v>#VALUE!</v>
      </c>
      <c r="AC6472" s="13" t="str">
        <f>Tableau1[[#This Row],[Authors]]&amp;", "&amp;Tableau1[[#This Row],[Title]]&amp;" "&amp;Tableau1[[#This Row],[Journal]]&amp;". "&amp;Tableau1[[#This Row],[Year]]</f>
        <v>Silkiss RZ, Wade AR., Neuroanatomic Variations in Graves' Dysthyroid Ophthalmopathy as Studied With MRI. Trans Am Ophthalmol Soc. 2016</v>
      </c>
    </row>
    <row r="6473" spans="1:29" x14ac:dyDescent="0.3">
      <c r="A6473">
        <v>10322</v>
      </c>
      <c r="B6473" t="s">
        <v>12822</v>
      </c>
      <c r="C6473" t="s">
        <v>22989</v>
      </c>
      <c r="D6473" t="s">
        <v>33275</v>
      </c>
      <c r="E6473" t="s">
        <v>34381</v>
      </c>
      <c r="F6473" s="10"/>
      <c r="G6473">
        <v>2017</v>
      </c>
      <c r="J6473">
        <v>0.58220461667536894</v>
      </c>
      <c r="L6473" t="s">
        <v>44573</v>
      </c>
      <c r="M6473">
        <v>27378457</v>
      </c>
      <c r="Q6473" s="10"/>
      <c r="R6473" s="11">
        <f t="shared" si="202"/>
        <v>0</v>
      </c>
      <c r="U6473" s="11">
        <f t="shared" si="203"/>
        <v>0</v>
      </c>
      <c r="Y6473" s="11">
        <f>IF(SUM(Tableau1[[#This Row],[Other access]:[Sci-hub access]])&gt;=1,1,0)</f>
        <v>0</v>
      </c>
      <c r="Z6473" s="12">
        <f>IF(OR(Tableau1[[#This Row],[Access R1 + S1+ T1 ]]&gt;=1,Tableau1[[#This Row],[Access V1 +W1 + X1]]&gt;=1),1,0)</f>
        <v>0</v>
      </c>
      <c r="AB6473" s="10" t="str">
        <f>Tableau1[[#This Row],[DOI]]</f>
        <v>doi: 10.1016/j.oftal.2016.05.013</v>
      </c>
      <c r="AC6473" s="13" t="str">
        <f>Tableau1[[#This Row],[Authors]]&amp;", "&amp;Tableau1[[#This Row],[Title]]&amp;" "&amp;Tableau1[[#This Row],[Journal]]&amp;". "&amp;Tableau1[[#This Row],[Year]]</f>
        <v>Asensio-Sánchez VM, Díaz-Cabanas L., Presumed solitary circumscribed retinal astrocytic proliferation. Arch Soc Esp Oftalmol. 2017</v>
      </c>
    </row>
    <row r="6474" spans="1:29" x14ac:dyDescent="0.3">
      <c r="A6474">
        <v>7990</v>
      </c>
      <c r="B6474" t="s">
        <v>10722</v>
      </c>
      <c r="C6474" t="s">
        <v>20917</v>
      </c>
      <c r="D6474" t="s">
        <v>31160</v>
      </c>
      <c r="E6474" t="s">
        <v>3152</v>
      </c>
      <c r="F6474" s="10"/>
      <c r="G6474">
        <v>2017</v>
      </c>
      <c r="J6474">
        <v>0.58225443489294892</v>
      </c>
      <c r="L6474" t="s">
        <v>42337</v>
      </c>
      <c r="M6474">
        <v>28011153</v>
      </c>
      <c r="Q6474" s="10"/>
      <c r="R6474" s="11">
        <f t="shared" si="202"/>
        <v>0</v>
      </c>
      <c r="U6474" s="11">
        <f t="shared" si="203"/>
        <v>0</v>
      </c>
      <c r="Y6474" s="11">
        <f>IF(SUM(Tableau1[[#This Row],[Other access]:[Sci-hub access]])&gt;=1,1,0)</f>
        <v>0</v>
      </c>
      <c r="Z6474" s="12">
        <f>IF(OR(Tableau1[[#This Row],[Access R1 + S1+ T1 ]]&gt;=1,Tableau1[[#This Row],[Access V1 +W1 + X1]]&gt;=1),1,0)</f>
        <v>0</v>
      </c>
      <c r="AB6474" s="10" t="str">
        <f>Tableau1[[#This Row],[DOI]]</f>
        <v>doi: 10.1016/j.neuroscience.2016.12.020</v>
      </c>
      <c r="AC6474" s="13" t="str">
        <f>Tableau1[[#This Row],[Authors]]&amp;", "&amp;Tableau1[[#This Row],[Title]]&amp;" "&amp;Tableau1[[#This Row],[Journal]]&amp;". "&amp;Tableau1[[#This Row],[Year]]</f>
        <v>Patel AK, Park KK, Hackam AS., Wnt signaling promotes axonal regeneration following optic nerve injury in the mouse. Neuroscience. 2017</v>
      </c>
    </row>
    <row r="6475" spans="1:29" x14ac:dyDescent="0.3">
      <c r="A6475">
        <v>3432</v>
      </c>
      <c r="B6475" t="s">
        <v>6607</v>
      </c>
      <c r="C6475" t="s">
        <v>16850</v>
      </c>
      <c r="D6475" t="s">
        <v>27031</v>
      </c>
      <c r="E6475" t="s">
        <v>2443</v>
      </c>
      <c r="F6475" s="10"/>
      <c r="G6475">
        <v>2017</v>
      </c>
      <c r="J6475">
        <v>0.58231900865332298</v>
      </c>
      <c r="L6475" t="s">
        <v>37881</v>
      </c>
      <c r="M6475">
        <v>28586914</v>
      </c>
      <c r="Q6475" s="10"/>
      <c r="R6475" s="11">
        <f t="shared" si="202"/>
        <v>0</v>
      </c>
      <c r="U6475" s="11">
        <f t="shared" si="203"/>
        <v>0</v>
      </c>
      <c r="Y6475" s="11">
        <f>IF(SUM(Tableau1[[#This Row],[Other access]:[Sci-hub access]])&gt;=1,1,0)</f>
        <v>0</v>
      </c>
      <c r="Z6475" s="12">
        <f>IF(OR(Tableau1[[#This Row],[Access R1 + S1+ T1 ]]&gt;=1,Tableau1[[#This Row],[Access V1 +W1 + X1]]&gt;=1),1,0)</f>
        <v>0</v>
      </c>
      <c r="AB6475" s="10" t="str">
        <f>Tableau1[[#This Row],[DOI]]</f>
        <v>doi: 10.1167/iovs.16-21296</v>
      </c>
      <c r="AC6475" s="13" t="str">
        <f>Tableau1[[#This Row],[Authors]]&amp;", "&amp;Tableau1[[#This Row],[Title]]&amp;" "&amp;Tableau1[[#This Row],[Journal]]&amp;". "&amp;Tableau1[[#This Row],[Year]]</f>
        <v>Suzaki A, Maeda N, Fuchihata M, Koh S, Nishida K, Fujikado T., Visual Performance and Optical Quality of Standardized Asymmetric Soft Contact Lenses in Patients With Keratoconus. Invest Ophthalmol Vis Sci. 2017</v>
      </c>
    </row>
    <row r="6476" spans="1:29" x14ac:dyDescent="0.3">
      <c r="A6476">
        <v>10132</v>
      </c>
      <c r="B6476" t="s">
        <v>12642</v>
      </c>
      <c r="C6476" t="s">
        <v>22810</v>
      </c>
      <c r="D6476" t="s">
        <v>33092</v>
      </c>
      <c r="E6476" t="s">
        <v>2495</v>
      </c>
      <c r="F6476" s="10"/>
      <c r="G6476">
        <v>2017</v>
      </c>
      <c r="J6476">
        <v>0.58263923714104215</v>
      </c>
      <c r="L6476" t="s">
        <v>44387</v>
      </c>
      <c r="M6476">
        <v>27464574</v>
      </c>
      <c r="Q6476" s="10"/>
      <c r="R6476" s="11">
        <f t="shared" si="202"/>
        <v>0</v>
      </c>
      <c r="U6476" s="11">
        <f t="shared" si="203"/>
        <v>0</v>
      </c>
      <c r="Y6476" s="11">
        <f>IF(SUM(Tableau1[[#This Row],[Other access]:[Sci-hub access]])&gt;=1,1,0)</f>
        <v>0</v>
      </c>
      <c r="Z6476" s="12">
        <f>IF(OR(Tableau1[[#This Row],[Access R1 + S1+ T1 ]]&gt;=1,Tableau1[[#This Row],[Access V1 +W1 + X1]]&gt;=1),1,0)</f>
        <v>0</v>
      </c>
      <c r="AB6476" s="10" t="str">
        <f>Tableau1[[#This Row],[DOI]]</f>
        <v>doi: 10.1097/OPX.0000000000000936</v>
      </c>
      <c r="AC6476" s="13" t="str">
        <f>Tableau1[[#This Row],[Authors]]&amp;", "&amp;Tableau1[[#This Row],[Title]]&amp;" "&amp;Tableau1[[#This Row],[Journal]]&amp;". "&amp;Tableau1[[#This Row],[Year]]</f>
        <v>Scheiman MM, Talasan H, Mitchell GL, Alvarez TL., Objective Assessment of Vergence after Treatment of Concussion-Related CI: A Pilot Study. Optom Vis Sci. 2017</v>
      </c>
    </row>
    <row r="6477" spans="1:29" x14ac:dyDescent="0.3">
      <c r="A6477">
        <v>253</v>
      </c>
      <c r="B6477" t="s">
        <v>3516</v>
      </c>
      <c r="C6477" t="s">
        <v>13777</v>
      </c>
      <c r="D6477" t="s">
        <v>23936</v>
      </c>
      <c r="E6477" t="s">
        <v>2620</v>
      </c>
      <c r="F6477" s="10"/>
      <c r="G6477">
        <v>2018</v>
      </c>
      <c r="J6477">
        <v>0.58267296256515422</v>
      </c>
      <c r="L6477" t="s">
        <v>34763</v>
      </c>
      <c r="M6477">
        <v>29287847</v>
      </c>
      <c r="Q6477" s="10"/>
      <c r="R6477" s="11">
        <f t="shared" si="202"/>
        <v>0</v>
      </c>
      <c r="U6477" s="11">
        <f t="shared" si="203"/>
        <v>0</v>
      </c>
      <c r="Y6477" s="11">
        <f>IF(SUM(Tableau1[[#This Row],[Other access]:[Sci-hub access]])&gt;=1,1,0)</f>
        <v>0</v>
      </c>
      <c r="Z6477" s="12">
        <f>IF(OR(Tableau1[[#This Row],[Access R1 + S1+ T1 ]]&gt;=1,Tableau1[[#This Row],[Access V1 +W1 + X1]]&gt;=1),1,0)</f>
        <v>0</v>
      </c>
      <c r="AB6477" s="10" t="str">
        <f>Tableau1[[#This Row],[DOI]]</f>
        <v>doi: 10.1016/j.ijporl.2017.10.022</v>
      </c>
      <c r="AC6477" s="13" t="str">
        <f>Tableau1[[#This Row],[Authors]]&amp;", "&amp;Tableau1[[#This Row],[Title]]&amp;" "&amp;Tableau1[[#This Row],[Journal]]&amp;". "&amp;Tableau1[[#This Row],[Year]]</f>
        <v>Kooshavar D, Razipour M, Movasat M, Keramatipour M., Targeted next generation sequencing identified a novel mutation in MYO7A causing Usher syndrome type 1 in an Iranian consanguineous pedigree. Int J Pediatr Otorhinolaryngol. 2018</v>
      </c>
    </row>
    <row r="6478" spans="1:29" x14ac:dyDescent="0.3">
      <c r="A6478">
        <v>2365</v>
      </c>
      <c r="B6478" t="s">
        <v>5593</v>
      </c>
      <c r="C6478" t="s">
        <v>15838</v>
      </c>
      <c r="D6478" t="s">
        <v>26015</v>
      </c>
      <c r="E6478" t="s">
        <v>34050</v>
      </c>
      <c r="F6478" s="10"/>
      <c r="G6478">
        <v>2017</v>
      </c>
      <c r="J6478">
        <v>0.58281063896698915</v>
      </c>
      <c r="L6478" t="s">
        <v>36830</v>
      </c>
      <c r="M6478">
        <v>28759288</v>
      </c>
      <c r="Q6478" s="10"/>
      <c r="R6478" s="11">
        <f t="shared" si="202"/>
        <v>0</v>
      </c>
      <c r="U6478" s="11">
        <f t="shared" si="203"/>
        <v>0</v>
      </c>
      <c r="Y6478" s="11">
        <f>IF(SUM(Tableau1[[#This Row],[Other access]:[Sci-hub access]])&gt;=1,1,0)</f>
        <v>0</v>
      </c>
      <c r="Z6478" s="12">
        <f>IF(OR(Tableau1[[#This Row],[Access R1 + S1+ T1 ]]&gt;=1,Tableau1[[#This Row],[Access V1 +W1 + X1]]&gt;=1),1,0)</f>
        <v>0</v>
      </c>
      <c r="AB6478" s="10" t="str">
        <f>Tableau1[[#This Row],[DOI]]</f>
        <v>doi: 10.1080/09273972.2017.1349815</v>
      </c>
      <c r="AC6478" s="13" t="str">
        <f>Tableau1[[#This Row],[Authors]]&amp;", "&amp;Tableau1[[#This Row],[Title]]&amp;" "&amp;Tableau1[[#This Row],[Journal]]&amp;". "&amp;Tableau1[[#This Row],[Year]]</f>
        <v>Klein Hesselink T, Gutter M, Polling JR., Neurological Imaging in Acquired Cranial Nerve Palsy: Ophthalmologists vs. Neurologists. Strabismus. 2017</v>
      </c>
    </row>
    <row r="6479" spans="1:29" x14ac:dyDescent="0.3">
      <c r="A6479">
        <v>6808</v>
      </c>
      <c r="B6479" t="s">
        <v>9687</v>
      </c>
      <c r="C6479" t="s">
        <v>19891</v>
      </c>
      <c r="D6479" t="s">
        <v>30121</v>
      </c>
      <c r="E6479" t="s">
        <v>34246</v>
      </c>
      <c r="F6479" s="10"/>
      <c r="G6479">
        <v>2017</v>
      </c>
      <c r="J6479">
        <v>0.58292400156002588</v>
      </c>
      <c r="L6479" t="s">
        <v>41168</v>
      </c>
      <c r="M6479">
        <v>28161385</v>
      </c>
      <c r="Q6479" s="10"/>
      <c r="R6479" s="11">
        <f t="shared" si="202"/>
        <v>0</v>
      </c>
      <c r="U6479" s="11">
        <f t="shared" si="203"/>
        <v>0</v>
      </c>
      <c r="Y6479" s="11">
        <f>IF(SUM(Tableau1[[#This Row],[Other access]:[Sci-hub access]])&gt;=1,1,0)</f>
        <v>0</v>
      </c>
      <c r="Z6479" s="12">
        <f>IF(OR(Tableau1[[#This Row],[Access R1 + S1+ T1 ]]&gt;=1,Tableau1[[#This Row],[Access V1 +W1 + X1]]&gt;=1),1,0)</f>
        <v>0</v>
      </c>
      <c r="AB6479" s="10" t="str">
        <f>Tableau1[[#This Row],[DOI]]</f>
        <v>doi: 10.1016/j.jdiacomp.2016.12.016</v>
      </c>
      <c r="AC6479" s="13" t="str">
        <f>Tableau1[[#This Row],[Authors]]&amp;", "&amp;Tableau1[[#This Row],[Title]]&amp;" "&amp;Tableau1[[#This Row],[Journal]]&amp;". "&amp;Tableau1[[#This Row],[Year]]</f>
        <v>Constantino MI, Molyneaux L, Wu T, Twigg SM, Wong J, Yue DK., Data collection on retinopathy as a public health tool: The Hubble telescope equivalent of looking back in time. J Diabetes Complications. 2017</v>
      </c>
    </row>
    <row r="6480" spans="1:29" ht="28.8" x14ac:dyDescent="0.3">
      <c r="A6480">
        <v>7980</v>
      </c>
      <c r="B6480" t="s">
        <v>1535</v>
      </c>
      <c r="C6480" t="s">
        <v>1536</v>
      </c>
      <c r="D6480" t="s">
        <v>1537</v>
      </c>
      <c r="E6480" t="s">
        <v>2490</v>
      </c>
      <c r="F6480" s="10"/>
      <c r="G6480">
        <v>2017</v>
      </c>
      <c r="J6480">
        <v>0.58294792814374385</v>
      </c>
      <c r="L6480" t="s">
        <v>42327</v>
      </c>
      <c r="M6480">
        <v>28012819</v>
      </c>
      <c r="Q6480" s="10"/>
      <c r="R6480" s="11">
        <f t="shared" si="202"/>
        <v>0</v>
      </c>
      <c r="U6480" s="11">
        <f t="shared" si="203"/>
        <v>0</v>
      </c>
      <c r="Y6480" s="11">
        <f>IF(SUM(Tableau1[[#This Row],[Other access]:[Sci-hub access]])&gt;=1,1,0)</f>
        <v>0</v>
      </c>
      <c r="Z6480" s="12">
        <f>IF(OR(Tableau1[[#This Row],[Access R1 + S1+ T1 ]]&gt;=1,Tableau1[[#This Row],[Access V1 +W1 + X1]]&gt;=1),1,0)</f>
        <v>0</v>
      </c>
      <c r="AB6480" s="10" t="str">
        <f>Tableau1[[#This Row],[DOI]]</f>
        <v>doi: 10.1016/j.ajo.2016.11.020</v>
      </c>
      <c r="AC6480" s="13" t="str">
        <f>Tableau1[[#This Row],[Authors]]&amp;", "&amp;Tableau1[[#This Row],[Title]]&amp;" "&amp;Tableau1[[#This Row],[Journal]]&amp;". "&amp;Tableau1[[#This Row],[Year]]</f>
        <v>Lewis RA, Christie WC, Day DG, Craven ER, Walters T, Bejanian M, Lee SS, Goodkin ML, Zhang J, Whitcup SM, Robinson MR; Bimatoprost SR Study Group.., Bimatoprost Sustained-Release Implants for Glaucoma Therapy: 6-Month Results From a Phase I/II Clinical Trial. Am J Ophthalmol. 2017</v>
      </c>
    </row>
    <row r="6481" spans="1:29" x14ac:dyDescent="0.3">
      <c r="A6481">
        <v>8013</v>
      </c>
      <c r="B6481" t="s">
        <v>10743</v>
      </c>
      <c r="C6481" t="s">
        <v>20937</v>
      </c>
      <c r="D6481" t="s">
        <v>31181</v>
      </c>
      <c r="E6481" t="s">
        <v>2463</v>
      </c>
      <c r="F6481" s="10"/>
      <c r="G6481">
        <v>2017</v>
      </c>
      <c r="J6481">
        <v>0.5830386214469121</v>
      </c>
      <c r="L6481" t="s">
        <v>42360</v>
      </c>
      <c r="M6481">
        <v>28009399</v>
      </c>
      <c r="Q6481" s="10"/>
      <c r="R6481" s="11">
        <f t="shared" si="202"/>
        <v>0</v>
      </c>
      <c r="U6481" s="11">
        <f t="shared" si="203"/>
        <v>0</v>
      </c>
      <c r="Y6481" s="11">
        <f>IF(SUM(Tableau1[[#This Row],[Other access]:[Sci-hub access]])&gt;=1,1,0)</f>
        <v>0</v>
      </c>
      <c r="Z6481" s="12">
        <f>IF(OR(Tableau1[[#This Row],[Access R1 + S1+ T1 ]]&gt;=1,Tableau1[[#This Row],[Access V1 +W1 + X1]]&gt;=1),1,0)</f>
        <v>0</v>
      </c>
      <c r="AB6481" s="10" t="str">
        <f>Tableau1[[#This Row],[DOI]]</f>
        <v>doi: 10.5301/ejo.5000871</v>
      </c>
      <c r="AC6481" s="13" t="str">
        <f>Tableau1[[#This Row],[Authors]]&amp;", "&amp;Tableau1[[#This Row],[Title]]&amp;" "&amp;Tableau1[[#This Row],[Journal]]&amp;". "&amp;Tableau1[[#This Row],[Year]]</f>
        <v>Schlote T, Heuberger A., Multifocal corneal ablation (Supracor) in hyperopic presbyopia: 1-year results in a cross-sectional study. Eur J Ophthalmol. 2017</v>
      </c>
    </row>
    <row r="6482" spans="1:29" x14ac:dyDescent="0.3">
      <c r="A6482">
        <v>1057</v>
      </c>
      <c r="B6482" t="s">
        <v>4319</v>
      </c>
      <c r="C6482" t="s">
        <v>14573</v>
      </c>
      <c r="D6482" t="s">
        <v>24740</v>
      </c>
      <c r="E6482" t="s">
        <v>2511</v>
      </c>
      <c r="F6482" s="10"/>
      <c r="G6482">
        <v>2017</v>
      </c>
      <c r="J6482">
        <v>0.58307976146750329</v>
      </c>
      <c r="L6482" t="s">
        <v>35545</v>
      </c>
      <c r="M6482">
        <v>29044055</v>
      </c>
      <c r="Q6482" s="10"/>
      <c r="R6482" s="11">
        <f t="shared" si="202"/>
        <v>0</v>
      </c>
      <c r="U6482" s="11">
        <f t="shared" si="203"/>
        <v>0</v>
      </c>
      <c r="Y6482" s="11">
        <f>IF(SUM(Tableau1[[#This Row],[Other access]:[Sci-hub access]])&gt;=1,1,0)</f>
        <v>0</v>
      </c>
      <c r="Z6482" s="12">
        <f>IF(OR(Tableau1[[#This Row],[Access R1 + S1+ T1 ]]&gt;=1,Tableau1[[#This Row],[Access V1 +W1 + X1]]&gt;=1),1,0)</f>
        <v>0</v>
      </c>
      <c r="AB6482" s="10" t="str">
        <f>Tableau1[[#This Row],[DOI]]</f>
        <v>doi: 10.4103/ijo.IJO_625_16</v>
      </c>
      <c r="AC6482" s="13" t="str">
        <f>Tableau1[[#This Row],[Authors]]&amp;", "&amp;Tableau1[[#This Row],[Title]]&amp;" "&amp;Tableau1[[#This Row],[Journal]]&amp;". "&amp;Tableau1[[#This Row],[Year]]</f>
        <v>Hepei L, Mingkun X, Li W, Jin W., Assessment of BicC family RNA binding protein 1 and Ras protein specific guanine nucleotide releasing factor 1 as candidate genes for high myopia: A case-control study. Indian J Ophthalmol. 2017</v>
      </c>
    </row>
    <row r="6483" spans="1:29" x14ac:dyDescent="0.3">
      <c r="A6483">
        <v>10650</v>
      </c>
      <c r="B6483" t="s">
        <v>13118</v>
      </c>
      <c r="C6483" t="s">
        <v>23283</v>
      </c>
      <c r="D6483" t="s">
        <v>33571</v>
      </c>
      <c r="E6483" t="s">
        <v>2486</v>
      </c>
      <c r="F6483" s="10"/>
      <c r="G6483">
        <v>2017</v>
      </c>
      <c r="J6483">
        <v>0.58310365762005101</v>
      </c>
      <c r="L6483" t="s">
        <v>44898</v>
      </c>
      <c r="M6483">
        <v>27130748</v>
      </c>
      <c r="Q6483" s="10"/>
      <c r="R6483" s="11">
        <f t="shared" si="202"/>
        <v>0</v>
      </c>
      <c r="U6483" s="11">
        <f t="shared" si="203"/>
        <v>0</v>
      </c>
      <c r="Y6483" s="11">
        <f>IF(SUM(Tableau1[[#This Row],[Other access]:[Sci-hub access]])&gt;=1,1,0)</f>
        <v>0</v>
      </c>
      <c r="Z6483" s="12">
        <f>IF(OR(Tableau1[[#This Row],[Access R1 + S1+ T1 ]]&gt;=1,Tableau1[[#This Row],[Access V1 +W1 + X1]]&gt;=1),1,0)</f>
        <v>0</v>
      </c>
      <c r="AB6483" s="10" t="str">
        <f>Tableau1[[#This Row],[DOI]]</f>
        <v>doi: 10.1111/aos.13053</v>
      </c>
      <c r="AC6483" s="13" t="str">
        <f>Tableau1[[#This Row],[Authors]]&amp;", "&amp;Tableau1[[#This Row],[Title]]&amp;" "&amp;Tableau1[[#This Row],[Journal]]&amp;". "&amp;Tableau1[[#This Row],[Year]]</f>
        <v>Pilat AV, Sheth V, Purohit R, Proudlock FA, Anwar S, Gottlob I., Hand-held optical coherence tomography imaging in children with anterior segment dysgenesis. Acta Ophthalmol. 2017</v>
      </c>
    </row>
    <row r="6484" spans="1:29" ht="28.8" x14ac:dyDescent="0.3">
      <c r="A6484">
        <v>8131</v>
      </c>
      <c r="B6484" t="s">
        <v>10847</v>
      </c>
      <c r="C6484" t="s">
        <v>21035</v>
      </c>
      <c r="D6484" t="s">
        <v>31285</v>
      </c>
      <c r="E6484" t="s">
        <v>2916</v>
      </c>
      <c r="F6484" s="10"/>
      <c r="G6484">
        <v>2017</v>
      </c>
      <c r="J6484">
        <v>0.58314470112153705</v>
      </c>
      <c r="L6484" t="s">
        <v>42478</v>
      </c>
      <c r="M6484">
        <v>27992404</v>
      </c>
      <c r="Q6484" s="10"/>
      <c r="R6484" s="11">
        <f t="shared" si="202"/>
        <v>0</v>
      </c>
      <c r="U6484" s="11">
        <f t="shared" si="203"/>
        <v>0</v>
      </c>
      <c r="Y6484" s="11">
        <f>IF(SUM(Tableau1[[#This Row],[Other access]:[Sci-hub access]])&gt;=1,1,0)</f>
        <v>0</v>
      </c>
      <c r="Z6484" s="12">
        <f>IF(OR(Tableau1[[#This Row],[Access R1 + S1+ T1 ]]&gt;=1,Tableau1[[#This Row],[Access V1 +W1 + X1]]&gt;=1),1,0)</f>
        <v>0</v>
      </c>
      <c r="AB6484" s="10" t="str">
        <f>Tableau1[[#This Row],[DOI]]</f>
        <v>doi: 10.1038/ni.3643</v>
      </c>
      <c r="AC6484" s="13" t="str">
        <f>Tableau1[[#This Row],[Authors]]&amp;", "&amp;Tableau1[[#This Row],[Title]]&amp;" "&amp;Tableau1[[#This Row],[Journal]]&amp;". "&amp;Tableau1[[#This Row],[Year]]</f>
        <v>Liang Y, Tsoi LC, Xing X, Beamer MA, Swindell WR, Sarkar MK, Berthier CC, Stuart PE, Harms PW, Nair RP, Elder JT, Voorhees JJ, Kahlenberg JM, Gudjonsson JE., A gene network regulated by the transcription factor VGLL3 as a promoter of sex-biased autoimmune diseases. Nat Immunol. 2017</v>
      </c>
    </row>
    <row r="6485" spans="1:29" x14ac:dyDescent="0.3">
      <c r="A6485">
        <v>1018</v>
      </c>
      <c r="B6485" t="s">
        <v>4280</v>
      </c>
      <c r="C6485" t="s">
        <v>14534</v>
      </c>
      <c r="D6485" t="s">
        <v>24701</v>
      </c>
      <c r="E6485" t="s">
        <v>2494</v>
      </c>
      <c r="F6485" s="10"/>
      <c r="G6485">
        <v>2017</v>
      </c>
      <c r="J6485">
        <v>0.58315914932338786</v>
      </c>
      <c r="L6485" t="s">
        <v>35506</v>
      </c>
      <c r="M6485">
        <v>29044672</v>
      </c>
      <c r="Q6485" s="10"/>
      <c r="R6485" s="11">
        <f t="shared" si="202"/>
        <v>0</v>
      </c>
      <c r="U6485" s="11">
        <f t="shared" si="203"/>
        <v>0</v>
      </c>
      <c r="Y6485" s="11">
        <f>IF(SUM(Tableau1[[#This Row],[Other access]:[Sci-hub access]])&gt;=1,1,0)</f>
        <v>0</v>
      </c>
      <c r="Z6485" s="12">
        <f>IF(OR(Tableau1[[#This Row],[Access R1 + S1+ T1 ]]&gt;=1,Tableau1[[#This Row],[Access V1 +W1 + X1]]&gt;=1),1,0)</f>
        <v>0</v>
      </c>
      <c r="AB6485" s="10" t="str">
        <f>Tableau1[[#This Row],[DOI]]</f>
        <v>doi: 10.1111/opo.12416</v>
      </c>
      <c r="AC6485" s="13" t="str">
        <f>Tableau1[[#This Row],[Authors]]&amp;", "&amp;Tableau1[[#This Row],[Title]]&amp;" "&amp;Tableau1[[#This Row],[Journal]]&amp;". "&amp;Tableau1[[#This Row],[Year]]</f>
        <v>Charman WN., Virtual Issue Editorial: Presbyopia - grappling with an age-old problem. Ophthalmic Physiol Opt. 2017</v>
      </c>
    </row>
    <row r="6486" spans="1:29" ht="28.8" x14ac:dyDescent="0.3">
      <c r="A6486">
        <v>1300</v>
      </c>
      <c r="B6486" t="s">
        <v>4560</v>
      </c>
      <c r="C6486" t="s">
        <v>14812</v>
      </c>
      <c r="D6486" t="s">
        <v>24981</v>
      </c>
      <c r="E6486" t="s">
        <v>2458</v>
      </c>
      <c r="F6486" s="10"/>
      <c r="G6486">
        <v>2017</v>
      </c>
      <c r="J6486">
        <v>0.5832442598806703</v>
      </c>
      <c r="L6486" t="s">
        <v>35783</v>
      </c>
      <c r="M6486">
        <v>28975230</v>
      </c>
      <c r="Q6486" s="10"/>
      <c r="R6486" s="11">
        <f t="shared" si="202"/>
        <v>0</v>
      </c>
      <c r="U6486" s="11">
        <f t="shared" si="203"/>
        <v>0</v>
      </c>
      <c r="Y6486" s="11">
        <f>IF(SUM(Tableau1[[#This Row],[Other access]:[Sci-hub access]])&gt;=1,1,0)</f>
        <v>0</v>
      </c>
      <c r="Z6486" s="12">
        <f>IF(OR(Tableau1[[#This Row],[Access R1 + S1+ T1 ]]&gt;=1,Tableau1[[#This Row],[Access V1 +W1 + X1]]&gt;=1),1,0)</f>
        <v>0</v>
      </c>
      <c r="AB6486" s="10" t="str">
        <f>Tableau1[[#This Row],[DOI]]</f>
        <v>doi: 10.1001/jamaophthalmol.2017.3595</v>
      </c>
      <c r="AC6486" s="13" t="str">
        <f>Tableau1[[#This Row],[Authors]]&amp;", "&amp;Tableau1[[#This Row],[Title]]&amp;" "&amp;Tableau1[[#This Row],[Journal]]&amp;". "&amp;Tableau1[[#This Row],[Year]]</f>
        <v>Fernandez MP, Parra Saad E, Ospina Martinez M, Corchuelo S, Mercado Reyes M, Herrera MJ, Parra Saavedra M, Rico A, Fernandez AM, Lee RK, Ventura CV, Berrocal AM, Dubovy SR., Ocular Histopathologic Features of Congenital Zika Syndrome. JAMA Ophthalmol. 2017</v>
      </c>
    </row>
    <row r="6487" spans="1:29" x14ac:dyDescent="0.3">
      <c r="A6487">
        <v>4968</v>
      </c>
      <c r="B6487" t="s">
        <v>8063</v>
      </c>
      <c r="C6487" t="s">
        <v>18292</v>
      </c>
      <c r="D6487" t="s">
        <v>28493</v>
      </c>
      <c r="E6487" t="s">
        <v>34232</v>
      </c>
      <c r="F6487" s="10"/>
      <c r="G6487">
        <v>2017</v>
      </c>
      <c r="J6487">
        <v>0.58327459271037507</v>
      </c>
      <c r="L6487" t="s">
        <v>39376</v>
      </c>
      <c r="M6487">
        <v>28387693</v>
      </c>
      <c r="Q6487" s="10"/>
      <c r="R6487" s="11">
        <f t="shared" si="202"/>
        <v>0</v>
      </c>
      <c r="U6487" s="11">
        <f t="shared" si="203"/>
        <v>0</v>
      </c>
      <c r="Y6487" s="11">
        <f>IF(SUM(Tableau1[[#This Row],[Other access]:[Sci-hub access]])&gt;=1,1,0)</f>
        <v>0</v>
      </c>
      <c r="Z6487" s="12">
        <f>IF(OR(Tableau1[[#This Row],[Access R1 + S1+ T1 ]]&gt;=1,Tableau1[[#This Row],[Access V1 +W1 + X1]]&gt;=1),1,0)</f>
        <v>0</v>
      </c>
      <c r="AB6487" s="10" t="str">
        <f>Tableau1[[#This Row],[DOI]]</f>
        <v>doi: 10.3233/VES-170607</v>
      </c>
      <c r="AC6487" s="13" t="str">
        <f>Tableau1[[#This Row],[Authors]]&amp;", "&amp;Tableau1[[#This Row],[Title]]&amp;" "&amp;Tableau1[[#This Row],[Journal]]&amp;". "&amp;Tableau1[[#This Row],[Year]]</f>
        <v>Wright WG, Tierney RT, McDevitt J., Visual-vestibular processing deficits in mild traumatic brain injury. J Vestib Res. 2017</v>
      </c>
    </row>
    <row r="6488" spans="1:29" x14ac:dyDescent="0.3">
      <c r="A6488">
        <v>7312</v>
      </c>
      <c r="B6488" t="s">
        <v>10131</v>
      </c>
      <c r="C6488" t="s">
        <v>20333</v>
      </c>
      <c r="D6488" t="s">
        <v>30565</v>
      </c>
      <c r="E6488" t="s">
        <v>34366</v>
      </c>
      <c r="F6488" s="10"/>
      <c r="G6488">
        <v>2017</v>
      </c>
      <c r="J6488">
        <v>0.58329665337482828</v>
      </c>
      <c r="L6488" t="s">
        <v>41668</v>
      </c>
      <c r="M6488">
        <v>28106565</v>
      </c>
      <c r="Q6488" s="10"/>
      <c r="R6488" s="11">
        <f t="shared" si="202"/>
        <v>0</v>
      </c>
      <c r="U6488" s="11">
        <f t="shared" si="203"/>
        <v>0</v>
      </c>
      <c r="Y6488" s="11">
        <f>IF(SUM(Tableau1[[#This Row],[Other access]:[Sci-hub access]])&gt;=1,1,0)</f>
        <v>0</v>
      </c>
      <c r="Z6488" s="12">
        <f>IF(OR(Tableau1[[#This Row],[Access R1 + S1+ T1 ]]&gt;=1,Tableau1[[#This Row],[Access V1 +W1 + X1]]&gt;=1),1,0)</f>
        <v>0</v>
      </c>
      <c r="AB6488" s="10" t="str">
        <f>Tableau1[[#This Row],[DOI]]</f>
        <v>doi: 10.3233/JND-160192</v>
      </c>
      <c r="AC6488" s="13" t="str">
        <f>Tableau1[[#This Row],[Authors]]&amp;", "&amp;Tableau1[[#This Row],[Title]]&amp;" "&amp;Tableau1[[#This Row],[Journal]]&amp;". "&amp;Tableau1[[#This Row],[Year]]</f>
        <v>Rakocevic-Stojanovic V, Peric S, Dujmovic I, Drulovic J, Pesovic J, Savic-Pavicevic D., Neuromyelitis Optica in a Patient from Family with both Myotonic Dystrophy Type 1 and 2. J Neuromuscul Dis. 2017</v>
      </c>
    </row>
    <row r="6489" spans="1:29" x14ac:dyDescent="0.3">
      <c r="A6489">
        <v>8473</v>
      </c>
      <c r="B6489" t="s">
        <v>11150</v>
      </c>
      <c r="C6489" t="s">
        <v>21335</v>
      </c>
      <c r="D6489" t="s">
        <v>31589</v>
      </c>
      <c r="E6489" t="s">
        <v>2529</v>
      </c>
      <c r="F6489" s="10"/>
      <c r="G6489">
        <v>2017</v>
      </c>
      <c r="J6489">
        <v>0.58345513381363145</v>
      </c>
      <c r="L6489" t="s">
        <v>42812</v>
      </c>
      <c r="M6489">
        <v>27911101</v>
      </c>
      <c r="Q6489" s="10"/>
      <c r="R6489" s="11">
        <f t="shared" si="202"/>
        <v>0</v>
      </c>
      <c r="U6489" s="11">
        <f t="shared" si="203"/>
        <v>0</v>
      </c>
      <c r="Y6489" s="11">
        <f>IF(SUM(Tableau1[[#This Row],[Other access]:[Sci-hub access]])&gt;=1,1,0)</f>
        <v>0</v>
      </c>
      <c r="Z6489" s="12">
        <f>IF(OR(Tableau1[[#This Row],[Access R1 + S1+ T1 ]]&gt;=1,Tableau1[[#This Row],[Access V1 +W1 + X1]]&gt;=1),1,0)</f>
        <v>0</v>
      </c>
      <c r="AB6489" s="10" t="str">
        <f>Tableau1[[#This Row],[DOI]]</f>
        <v>doi: 10.1080/02713683.2016.1231324</v>
      </c>
      <c r="AC6489" s="13" t="str">
        <f>Tableau1[[#This Row],[Authors]]&amp;", "&amp;Tableau1[[#This Row],[Title]]&amp;" "&amp;Tableau1[[#This Row],[Journal]]&amp;". "&amp;Tableau1[[#This Row],[Year]]</f>
        <v>Mastropasqua L, Calienno R, Curcio C, Mastropasqua R, Nubile M, Salgari N, Lanzini M., In Vivo and Ex Vivo Evaluation of Inflammation and Apoptosis Induced after SMILE Procedures for Different Refractive Error Range. Curr Eye Res. 2017</v>
      </c>
    </row>
    <row r="6490" spans="1:29" x14ac:dyDescent="0.3">
      <c r="A6490">
        <v>10824</v>
      </c>
      <c r="B6490" t="s">
        <v>2342</v>
      </c>
      <c r="C6490" t="s">
        <v>2343</v>
      </c>
      <c r="D6490" t="s">
        <v>2344</v>
      </c>
      <c r="E6490" t="s">
        <v>2791</v>
      </c>
      <c r="F6490" s="10"/>
      <c r="G6490">
        <v>2017</v>
      </c>
      <c r="J6490">
        <v>0.58356142975603986</v>
      </c>
      <c r="L6490" t="s">
        <v>45070</v>
      </c>
      <c r="M6490">
        <v>26987544</v>
      </c>
      <c r="Q6490" s="10"/>
      <c r="R6490" s="11">
        <f t="shared" si="202"/>
        <v>0</v>
      </c>
      <c r="U6490" s="11">
        <f t="shared" si="203"/>
        <v>0</v>
      </c>
      <c r="Y6490" s="11">
        <f>IF(SUM(Tableau1[[#This Row],[Other access]:[Sci-hub access]])&gt;=1,1,0)</f>
        <v>0</v>
      </c>
      <c r="Z6490" s="12">
        <f>IF(OR(Tableau1[[#This Row],[Access R1 + S1+ T1 ]]&gt;=1,Tableau1[[#This Row],[Access V1 +W1 + X1]]&gt;=1),1,0)</f>
        <v>0</v>
      </c>
      <c r="AB6490" s="10" t="str">
        <f>Tableau1[[#This Row],[DOI]]</f>
        <v>doi: 10.1016/j.optom.2015.12.007</v>
      </c>
      <c r="AC6490" s="13" t="str">
        <f>Tableau1[[#This Row],[Authors]]&amp;", "&amp;Tableau1[[#This Row],[Title]]&amp;" "&amp;Tableau1[[#This Row],[Journal]]&amp;". "&amp;Tableau1[[#This Row],[Year]]</f>
        <v>Heydarian S, Mahjoob M, Gholami A, Veysi S, Mohammadi M., Prevalence of color vision deficiency among arc welders. J Optom. 2017</v>
      </c>
    </row>
    <row r="6491" spans="1:29" x14ac:dyDescent="0.3">
      <c r="A6491">
        <v>2760</v>
      </c>
      <c r="B6491" t="s">
        <v>5966</v>
      </c>
      <c r="C6491" t="s">
        <v>16213</v>
      </c>
      <c r="D6491" t="s">
        <v>26390</v>
      </c>
      <c r="E6491" t="s">
        <v>34102</v>
      </c>
      <c r="F6491" s="10"/>
      <c r="G6491">
        <v>2017</v>
      </c>
      <c r="J6491">
        <v>0.58356842132059727</v>
      </c>
      <c r="L6491" t="s">
        <v>37219</v>
      </c>
      <c r="M6491">
        <v>28692493</v>
      </c>
      <c r="Q6491" s="10"/>
      <c r="R6491" s="11">
        <f t="shared" si="202"/>
        <v>0</v>
      </c>
      <c r="U6491" s="11">
        <f t="shared" si="203"/>
        <v>0</v>
      </c>
      <c r="Y6491" s="11">
        <f>IF(SUM(Tableau1[[#This Row],[Other access]:[Sci-hub access]])&gt;=1,1,0)</f>
        <v>0</v>
      </c>
      <c r="Z6491" s="12">
        <f>IF(OR(Tableau1[[#This Row],[Access R1 + S1+ T1 ]]&gt;=1,Tableau1[[#This Row],[Access V1 +W1 + X1]]&gt;=1),1,0)</f>
        <v>0</v>
      </c>
      <c r="AB6491" s="10" t="str">
        <f>Tableau1[[#This Row],[DOI]]</f>
        <v>doi: 10.1097/MNM.0000000000000711</v>
      </c>
      <c r="AC6491" s="13" t="str">
        <f>Tableau1[[#This Row],[Authors]]&amp;", "&amp;Tableau1[[#This Row],[Title]]&amp;" "&amp;Tableau1[[#This Row],[Journal]]&amp;". "&amp;Tableau1[[#This Row],[Year]]</f>
        <v>Dong H, Zhang Z, Guo Y, Zhang H, Xu W., The application of technetium-99m-red blood cell scintigraphy in the diagnosis of orbital cavernous hemangioma. Nucl Med Commun. 2017</v>
      </c>
    </row>
    <row r="6492" spans="1:29" ht="28.8" x14ac:dyDescent="0.3">
      <c r="A6492">
        <v>9819</v>
      </c>
      <c r="B6492" t="s">
        <v>12357</v>
      </c>
      <c r="C6492" t="s">
        <v>22529</v>
      </c>
      <c r="D6492" t="s">
        <v>32805</v>
      </c>
      <c r="E6492" t="s">
        <v>2448</v>
      </c>
      <c r="F6492" s="10"/>
      <c r="G6492">
        <v>2017</v>
      </c>
      <c r="J6492">
        <v>0.58357875817969451</v>
      </c>
      <c r="L6492" t="s">
        <v>44081</v>
      </c>
      <c r="M6492">
        <v>27572301</v>
      </c>
      <c r="Q6492" s="10"/>
      <c r="R6492" s="11">
        <f t="shared" si="202"/>
        <v>0</v>
      </c>
      <c r="U6492" s="11">
        <f t="shared" si="203"/>
        <v>0</v>
      </c>
      <c r="Y6492" s="11">
        <f>IF(SUM(Tableau1[[#This Row],[Other access]:[Sci-hub access]])&gt;=1,1,0)</f>
        <v>0</v>
      </c>
      <c r="Z6492" s="12">
        <f>IF(OR(Tableau1[[#This Row],[Access R1 + S1+ T1 ]]&gt;=1,Tableau1[[#This Row],[Access V1 +W1 + X1]]&gt;=1),1,0)</f>
        <v>0</v>
      </c>
      <c r="AB6492" s="10" t="str">
        <f>Tableau1[[#This Row],[DOI]]</f>
        <v>doi: 10.1007/s00417-016-3477-9</v>
      </c>
      <c r="AC6492" s="13" t="str">
        <f>Tableau1[[#This Row],[Authors]]&amp;", "&amp;Tableau1[[#This Row],[Title]]&amp;" "&amp;Tableau1[[#This Row],[Journal]]&amp;". "&amp;Tableau1[[#This Row],[Year]]</f>
        <v>Zhu M, Wijeyakumar W, Syed AR, Joachim N, Hong T, Broadhead GK, Li H, Luo K, Chang A., Vision-related quality of life: 12-month aflibercept treatment in patients with treatment-resistant neovascular age-related macular degeneration. Graefes Arch Clin Exp Ophthalmol. 2017</v>
      </c>
    </row>
    <row r="6493" spans="1:29" x14ac:dyDescent="0.3">
      <c r="A6493">
        <v>2806</v>
      </c>
      <c r="B6493" t="s">
        <v>6010</v>
      </c>
      <c r="C6493" t="s">
        <v>16256</v>
      </c>
      <c r="D6493" t="s">
        <v>26434</v>
      </c>
      <c r="E6493" t="s">
        <v>2613</v>
      </c>
      <c r="F6493" s="10"/>
      <c r="G6493">
        <v>2017</v>
      </c>
      <c r="J6493">
        <v>0.58360235996309939</v>
      </c>
      <c r="L6493" t="s">
        <v>37265</v>
      </c>
      <c r="M6493">
        <v>28682016</v>
      </c>
      <c r="Q6493" s="10"/>
      <c r="R6493" s="11">
        <f t="shared" si="202"/>
        <v>0</v>
      </c>
      <c r="U6493" s="11">
        <f t="shared" si="203"/>
        <v>0</v>
      </c>
      <c r="Y6493" s="11">
        <f>IF(SUM(Tableau1[[#This Row],[Other access]:[Sci-hub access]])&gt;=1,1,0)</f>
        <v>0</v>
      </c>
      <c r="Z6493" s="12">
        <f>IF(OR(Tableau1[[#This Row],[Access R1 + S1+ T1 ]]&gt;=1,Tableau1[[#This Row],[Access V1 +W1 + X1]]&gt;=1),1,0)</f>
        <v>0</v>
      </c>
      <c r="AB6493" s="10" t="str">
        <f>Tableau1[[#This Row],[DOI]]</f>
        <v>doi: 10.3341/kjo.2016.0050</v>
      </c>
      <c r="AC6493" s="13" t="str">
        <f>Tableau1[[#This Row],[Authors]]&amp;", "&amp;Tableau1[[#This Row],[Title]]&amp;" "&amp;Tableau1[[#This Row],[Journal]]&amp;". "&amp;Tableau1[[#This Row],[Year]]</f>
        <v>Lim DH, Shin DH, Han G, Chung ES, Chung TY., The Incidence and Risk Factors of Lens-iris Diaphragm Retropulsion Syndrome during Phacoemulsification. Korean J Ophthalmol. 2017</v>
      </c>
    </row>
    <row r="6494" spans="1:29" ht="28.8" x14ac:dyDescent="0.3">
      <c r="A6494">
        <v>2847</v>
      </c>
      <c r="B6494" t="s">
        <v>6048</v>
      </c>
      <c r="C6494" t="s">
        <v>16294</v>
      </c>
      <c r="D6494" t="s">
        <v>26472</v>
      </c>
      <c r="E6494" t="s">
        <v>2490</v>
      </c>
      <c r="F6494" s="10"/>
      <c r="G6494">
        <v>2017</v>
      </c>
      <c r="J6494">
        <v>0.58362280446387549</v>
      </c>
      <c r="L6494" t="s">
        <v>37306</v>
      </c>
      <c r="M6494">
        <v>28673749</v>
      </c>
      <c r="Q6494" s="10"/>
      <c r="R6494" s="11">
        <f t="shared" si="202"/>
        <v>0</v>
      </c>
      <c r="U6494" s="11">
        <f t="shared" si="203"/>
        <v>0</v>
      </c>
      <c r="Y6494" s="11">
        <f>IF(SUM(Tableau1[[#This Row],[Other access]:[Sci-hub access]])&gt;=1,1,0)</f>
        <v>0</v>
      </c>
      <c r="Z6494" s="12">
        <f>IF(OR(Tableau1[[#This Row],[Access R1 + S1+ T1 ]]&gt;=1,Tableau1[[#This Row],[Access V1 +W1 + X1]]&gt;=1),1,0)</f>
        <v>0</v>
      </c>
      <c r="AB6494" s="10" t="str">
        <f>Tableau1[[#This Row],[DOI]]</f>
        <v>doi: 10.1016/j.ajo.2017.06.023</v>
      </c>
      <c r="AC6494" s="13" t="str">
        <f>Tableau1[[#This Row],[Authors]]&amp;", "&amp;Tableau1[[#This Row],[Title]]&amp;" "&amp;Tableau1[[#This Row],[Journal]]&amp;". "&amp;Tableau1[[#This Row],[Year]]</f>
        <v>Govetto A, Su D, Farajzadeh M, Megerdichian A, Platner E, Ducournau Y, Virgili G, Hubschman JP., Microcystoid Macular Changes in Association With Idiopathic Epiretinal Membranes in Eyes With and Without Glaucoma: Clinical Insights. Am J Ophthalmol. 2017</v>
      </c>
    </row>
    <row r="6495" spans="1:29" x14ac:dyDescent="0.3">
      <c r="A6495">
        <v>10586</v>
      </c>
      <c r="B6495" t="s">
        <v>13064</v>
      </c>
      <c r="C6495" t="s">
        <v>23229</v>
      </c>
      <c r="D6495" t="s">
        <v>33517</v>
      </c>
      <c r="E6495" t="s">
        <v>34015</v>
      </c>
      <c r="F6495" s="10"/>
      <c r="G6495">
        <v>2017</v>
      </c>
      <c r="J6495">
        <v>0.58370355267045027</v>
      </c>
      <c r="L6495" t="s">
        <v>44835</v>
      </c>
      <c r="M6495">
        <v>27186691</v>
      </c>
      <c r="Q6495" s="10"/>
      <c r="R6495" s="11">
        <f t="shared" si="202"/>
        <v>0</v>
      </c>
      <c r="U6495" s="11">
        <f t="shared" si="203"/>
        <v>0</v>
      </c>
      <c r="Y6495" s="11">
        <f>IF(SUM(Tableau1[[#This Row],[Other access]:[Sci-hub access]])&gt;=1,1,0)</f>
        <v>0</v>
      </c>
      <c r="Z6495" s="12">
        <f>IF(OR(Tableau1[[#This Row],[Access R1 + S1+ T1 ]]&gt;=1,Tableau1[[#This Row],[Access V1 +W1 + X1]]&gt;=1),1,0)</f>
        <v>0</v>
      </c>
      <c r="AB6495" s="10" t="str">
        <f>Tableau1[[#This Row],[DOI]]</f>
        <v>doi: 10.3109/13816810.2016.1171881</v>
      </c>
      <c r="AC6495" s="13" t="str">
        <f>Tableau1[[#This Row],[Authors]]&amp;", "&amp;Tableau1[[#This Row],[Title]]&amp;" "&amp;Tableau1[[#This Row],[Journal]]&amp;". "&amp;Tableau1[[#This Row],[Year]]</f>
        <v>Wu Y, Zheng Y, Yan X, Huang Y, Jiang Y, Li H., Ocular findings in a patient with Cockayne syndrome with two mutations in the ERCC6 gene. Ophthalmic Genet. 2017</v>
      </c>
    </row>
    <row r="6496" spans="1:29" x14ac:dyDescent="0.3">
      <c r="A6496">
        <v>6574</v>
      </c>
      <c r="B6496" t="s">
        <v>9491</v>
      </c>
      <c r="C6496" t="s">
        <v>19699</v>
      </c>
      <c r="D6496" t="s">
        <v>29923</v>
      </c>
      <c r="E6496" t="s">
        <v>2647</v>
      </c>
      <c r="F6496" s="10"/>
      <c r="G6496">
        <v>2017</v>
      </c>
      <c r="J6496">
        <v>0.58373038352322981</v>
      </c>
      <c r="L6496" t="s">
        <v>40939</v>
      </c>
      <c r="M6496">
        <v>28194888</v>
      </c>
      <c r="Q6496" s="10"/>
      <c r="R6496" s="11">
        <f t="shared" si="202"/>
        <v>0</v>
      </c>
      <c r="U6496" s="11">
        <f t="shared" si="203"/>
        <v>0</v>
      </c>
      <c r="Y6496" s="11">
        <f>IF(SUM(Tableau1[[#This Row],[Other access]:[Sci-hub access]])&gt;=1,1,0)</f>
        <v>0</v>
      </c>
      <c r="Z6496" s="12">
        <f>IF(OR(Tableau1[[#This Row],[Access R1 + S1+ T1 ]]&gt;=1,Tableau1[[#This Row],[Access V1 +W1 + X1]]&gt;=1),1,0)</f>
        <v>0</v>
      </c>
      <c r="AB6496" s="10" t="str">
        <f>Tableau1[[#This Row],[DOI]]</f>
        <v>doi: 10.1111/jpc.1_13275</v>
      </c>
      <c r="AC6496" s="13" t="str">
        <f>Tableau1[[#This Row],[Authors]]&amp;", "&amp;Tableau1[[#This Row],[Title]]&amp;" "&amp;Tableau1[[#This Row],[Journal]]&amp;". "&amp;Tableau1[[#This Row],[Year]]</f>
        <v>Brown TR, Campbell AJ, Blyth CC, Bowen AC., Pott's puffy tumour. J Paediatr Child Health. 2017</v>
      </c>
    </row>
    <row r="6497" spans="1:29" x14ac:dyDescent="0.3">
      <c r="A6497">
        <v>6305</v>
      </c>
      <c r="B6497" t="s">
        <v>9260</v>
      </c>
      <c r="C6497" t="s">
        <v>19471</v>
      </c>
      <c r="D6497" t="s">
        <v>29691</v>
      </c>
      <c r="E6497" t="s">
        <v>3053</v>
      </c>
      <c r="F6497" s="10"/>
      <c r="G6497">
        <v>2017</v>
      </c>
      <c r="J6497">
        <v>0.58389007866406972</v>
      </c>
      <c r="L6497" t="s">
        <v>40675</v>
      </c>
      <c r="M6497">
        <v>28230592</v>
      </c>
      <c r="Q6497" s="10"/>
      <c r="R6497" s="11">
        <f t="shared" si="202"/>
        <v>0</v>
      </c>
      <c r="U6497" s="11">
        <f t="shared" si="203"/>
        <v>0</v>
      </c>
      <c r="Y6497" s="11">
        <f>IF(SUM(Tableau1[[#This Row],[Other access]:[Sci-hub access]])&gt;=1,1,0)</f>
        <v>0</v>
      </c>
      <c r="Z6497" s="12">
        <f>IF(OR(Tableau1[[#This Row],[Access R1 + S1+ T1 ]]&gt;=1,Tableau1[[#This Row],[Access V1 +W1 + X1]]&gt;=1),1,0)</f>
        <v>0</v>
      </c>
      <c r="AB6497" s="10" t="str">
        <f>Tableau1[[#This Row],[DOI]]</f>
        <v>doi: 10.1097/SCS.0000000000003574</v>
      </c>
      <c r="AC6497" s="13" t="str">
        <f>Tableau1[[#This Row],[Authors]]&amp;", "&amp;Tableau1[[#This Row],[Title]]&amp;" "&amp;Tableau1[[#This Row],[Journal]]&amp;". "&amp;Tableau1[[#This Row],[Year]]</f>
        <v>Takahashi Y, Kakizaki H., A Modified Bifurcated Periosteal Flap for Simultaneous Reconstruction of Upper and Lower Lateral Canthal Tendons. J Craniofac Surg. 2017</v>
      </c>
    </row>
    <row r="6498" spans="1:29" x14ac:dyDescent="0.3">
      <c r="A6498">
        <v>9295</v>
      </c>
      <c r="B6498" t="s">
        <v>11876</v>
      </c>
      <c r="C6498" t="s">
        <v>22053</v>
      </c>
      <c r="D6498" t="s">
        <v>32320</v>
      </c>
      <c r="E6498" t="s">
        <v>2541</v>
      </c>
      <c r="F6498" s="10"/>
      <c r="G6498">
        <v>2017</v>
      </c>
      <c r="J6498">
        <v>0.5839396688376407</v>
      </c>
      <c r="L6498" t="s">
        <v>43596</v>
      </c>
      <c r="M6498">
        <v>27749398</v>
      </c>
      <c r="Q6498" s="10"/>
      <c r="R6498" s="11">
        <f t="shared" si="202"/>
        <v>0</v>
      </c>
      <c r="U6498" s="11">
        <f t="shared" si="203"/>
        <v>0</v>
      </c>
      <c r="Y6498" s="11">
        <f>IF(SUM(Tableau1[[#This Row],[Other access]:[Sci-hub access]])&gt;=1,1,0)</f>
        <v>0</v>
      </c>
      <c r="Z6498" s="12">
        <f>IF(OR(Tableau1[[#This Row],[Access R1 + S1+ T1 ]]&gt;=1,Tableau1[[#This Row],[Access V1 +W1 + X1]]&gt;=1),1,0)</f>
        <v>0</v>
      </c>
      <c r="AB6498" s="10" t="str">
        <f>Tableau1[[#This Row],[DOI]]</f>
        <v>doi: 10.1097/WNO.0000000000000453</v>
      </c>
      <c r="AC6498" s="13" t="str">
        <f>Tableau1[[#This Row],[Authors]]&amp;", "&amp;Tableau1[[#This Row],[Title]]&amp;" "&amp;Tableau1[[#This Row],[Journal]]&amp;". "&amp;Tableau1[[#This Row],[Year]]</f>
        <v>Kuonen A, Borruat FX., Ocular and Cerebral Emboli From an Atrial Myxoma. J Neuroophthalmol. 2017</v>
      </c>
    </row>
    <row r="6499" spans="1:29" x14ac:dyDescent="0.3">
      <c r="A6499">
        <v>5529</v>
      </c>
      <c r="B6499" t="s">
        <v>8574</v>
      </c>
      <c r="C6499" t="s">
        <v>18795</v>
      </c>
      <c r="D6499" t="s">
        <v>29004</v>
      </c>
      <c r="E6499" t="s">
        <v>2443</v>
      </c>
      <c r="F6499" s="10"/>
      <c r="G6499">
        <v>2017</v>
      </c>
      <c r="J6499">
        <v>0.58399219581812567</v>
      </c>
      <c r="L6499" t="s">
        <v>39916</v>
      </c>
      <c r="M6499">
        <v>28324111</v>
      </c>
      <c r="Q6499" s="10"/>
      <c r="R6499" s="11">
        <f t="shared" si="202"/>
        <v>0</v>
      </c>
      <c r="U6499" s="11">
        <f t="shared" si="203"/>
        <v>0</v>
      </c>
      <c r="Y6499" s="11">
        <f>IF(SUM(Tableau1[[#This Row],[Other access]:[Sci-hub access]])&gt;=1,1,0)</f>
        <v>0</v>
      </c>
      <c r="Z6499" s="12">
        <f>IF(OR(Tableau1[[#This Row],[Access R1 + S1+ T1 ]]&gt;=1,Tableau1[[#This Row],[Access V1 +W1 + X1]]&gt;=1),1,0)</f>
        <v>0</v>
      </c>
      <c r="AB6499" s="10" t="str">
        <f>Tableau1[[#This Row],[DOI]]</f>
        <v>doi: 10.1167/iovs.16-20062</v>
      </c>
      <c r="AC6499" s="13" t="str">
        <f>Tableau1[[#This Row],[Authors]]&amp;", "&amp;Tableau1[[#This Row],[Title]]&amp;" "&amp;Tableau1[[#This Row],[Journal]]&amp;". "&amp;Tableau1[[#This Row],[Year]]</f>
        <v>Moshiri A, Humpal D, Leonard BC, Imai DM, Tham A, Bower L, Clary D, Glaser TM, Lloyd KC, Murphy CJ., Arap1 Deficiency Causes Photoreceptor Degeneration in Mice. Invest Ophthalmol Vis Sci. 2017</v>
      </c>
    </row>
    <row r="6500" spans="1:29" ht="28.8" x14ac:dyDescent="0.3">
      <c r="A6500">
        <v>7449</v>
      </c>
      <c r="B6500" t="s">
        <v>10254</v>
      </c>
      <c r="C6500" t="s">
        <v>20456</v>
      </c>
      <c r="D6500" t="s">
        <v>30689</v>
      </c>
      <c r="E6500" t="s">
        <v>2446</v>
      </c>
      <c r="F6500" s="10"/>
      <c r="G6500">
        <v>2017</v>
      </c>
      <c r="J6500">
        <v>0.584092754715548</v>
      </c>
      <c r="L6500" t="s">
        <v>41805</v>
      </c>
      <c r="M6500">
        <v>28092396</v>
      </c>
      <c r="Q6500" s="10"/>
      <c r="R6500" s="11">
        <f t="shared" si="202"/>
        <v>0</v>
      </c>
      <c r="U6500" s="11">
        <f t="shared" si="203"/>
        <v>0</v>
      </c>
      <c r="Y6500" s="11">
        <f>IF(SUM(Tableau1[[#This Row],[Other access]:[Sci-hub access]])&gt;=1,1,0)</f>
        <v>0</v>
      </c>
      <c r="Z6500" s="12">
        <f>IF(OR(Tableau1[[#This Row],[Access R1 + S1+ T1 ]]&gt;=1,Tableau1[[#This Row],[Access V1 +W1 + X1]]&gt;=1),1,0)</f>
        <v>0</v>
      </c>
      <c r="AB6500" s="10" t="str">
        <f>Tableau1[[#This Row],[DOI]]</f>
        <v>doi: 10.3928/01913913-20161102-04</v>
      </c>
      <c r="AC6500" s="13" t="str">
        <f>Tableau1[[#This Row],[Authors]]&amp;", "&amp;Tableau1[[#This Row],[Title]]&amp;" "&amp;Tableau1[[#This Row],[Journal]]&amp;". "&amp;Tableau1[[#This Row],[Year]]</f>
        <v>De-Pablo-Gómez-de-Liaño L, Fernández-Vigo JI, Ventura-Abreu N, García-Feijóo J, Fernández-Vigo JÁ, Gómez-de-Liaño R., Agreement Between Three Optical Coherence Tomography Devices to Assess the Insertion Distance and Thickness of Horizontal Rectus Muscles. J Pediatr Ophthalmol Strabismus. 2017</v>
      </c>
    </row>
    <row r="6501" spans="1:29" ht="28.8" x14ac:dyDescent="0.3">
      <c r="A6501">
        <v>8726</v>
      </c>
      <c r="B6501" t="s">
        <v>11371</v>
      </c>
      <c r="C6501" t="s">
        <v>21556</v>
      </c>
      <c r="D6501" t="s">
        <v>31811</v>
      </c>
      <c r="E6501" t="s">
        <v>2441</v>
      </c>
      <c r="F6501" s="10"/>
      <c r="G6501">
        <v>2017</v>
      </c>
      <c r="J6501">
        <v>0.58410028333588493</v>
      </c>
      <c r="L6501" t="s">
        <v>43062</v>
      </c>
      <c r="M6501">
        <v>27856030</v>
      </c>
      <c r="Q6501" s="10"/>
      <c r="R6501" s="11">
        <f t="shared" si="202"/>
        <v>0</v>
      </c>
      <c r="U6501" s="11">
        <f t="shared" si="203"/>
        <v>0</v>
      </c>
      <c r="Y6501" s="11">
        <f>IF(SUM(Tableau1[[#This Row],[Other access]:[Sci-hub access]])&gt;=1,1,0)</f>
        <v>0</v>
      </c>
      <c r="Z6501" s="12">
        <f>IF(OR(Tableau1[[#This Row],[Access R1 + S1+ T1 ]]&gt;=1,Tableau1[[#This Row],[Access V1 +W1 + X1]]&gt;=1),1,0)</f>
        <v>0</v>
      </c>
      <c r="AB6501" s="10" t="str">
        <f>Tableau1[[#This Row],[DOI]]</f>
        <v>doi: 10.1016/j.ophtha.2016.10.009</v>
      </c>
      <c r="AC6501" s="13" t="str">
        <f>Tableau1[[#This Row],[Authors]]&amp;", "&amp;Tableau1[[#This Row],[Title]]&amp;" "&amp;Tableau1[[#This Row],[Journal]]&amp;". "&amp;Tableau1[[#This Row],[Year]]</f>
        <v>Schaal KB, Legarreta AD, Feuer WJ, Gregori G, Cheng Q, Legarreta JE, Durbin MK, Stetson PF, Kubach S, Rosenfeld PJ., Comparison between Widefield En Face Swept-Source OCT and Conventional Multimodal Imaging for the Detection of Reticular Pseudodrusen. Ophthalmology. 2017</v>
      </c>
    </row>
    <row r="6502" spans="1:29" x14ac:dyDescent="0.3">
      <c r="A6502">
        <v>10672</v>
      </c>
      <c r="B6502" t="s">
        <v>13139</v>
      </c>
      <c r="C6502" t="s">
        <v>23304</v>
      </c>
      <c r="D6502" t="s">
        <v>33592</v>
      </c>
      <c r="E6502" t="s">
        <v>34455</v>
      </c>
      <c r="F6502" s="10"/>
      <c r="G6502">
        <v>2017</v>
      </c>
      <c r="J6502">
        <v>0.58414281183168648</v>
      </c>
      <c r="L6502" t="s">
        <v>44920</v>
      </c>
      <c r="M6502">
        <v>27118438</v>
      </c>
      <c r="Q6502" s="10"/>
      <c r="R6502" s="11">
        <f t="shared" si="202"/>
        <v>0</v>
      </c>
      <c r="U6502" s="11">
        <f t="shared" si="203"/>
        <v>0</v>
      </c>
      <c r="Y6502" s="11">
        <f>IF(SUM(Tableau1[[#This Row],[Other access]:[Sci-hub access]])&gt;=1,1,0)</f>
        <v>0</v>
      </c>
      <c r="Z6502" s="12">
        <f>IF(OR(Tableau1[[#This Row],[Access R1 + S1+ T1 ]]&gt;=1,Tableau1[[#This Row],[Access V1 +W1 + X1]]&gt;=1),1,0)</f>
        <v>0</v>
      </c>
      <c r="AB6502" s="10" t="str">
        <f>Tableau1[[#This Row],[DOI]]</f>
        <v>doi: 10.1016/j.anorl.2016.04.003</v>
      </c>
      <c r="AC6502" s="13" t="str">
        <f>Tableau1[[#This Row],[Authors]]&amp;", "&amp;Tableau1[[#This Row],[Title]]&amp;" "&amp;Tableau1[[#This Row],[Journal]]&amp;". "&amp;Tableau1[[#This Row],[Year]]</f>
        <v>Clarós P, Fokouo JV, Clarós A., Intraorbital foreign body: A rifle bullet removed 20 years after the accident. Eur Ann Otorhinolaryngol Head Neck Dis. 2017</v>
      </c>
    </row>
    <row r="6503" spans="1:29" x14ac:dyDescent="0.3">
      <c r="A6503">
        <v>2204</v>
      </c>
      <c r="B6503" t="s">
        <v>5437</v>
      </c>
      <c r="C6503" t="s">
        <v>15682</v>
      </c>
      <c r="D6503" t="s">
        <v>25859</v>
      </c>
      <c r="E6503" t="s">
        <v>2523</v>
      </c>
      <c r="F6503" s="10"/>
      <c r="G6503">
        <v>2017</v>
      </c>
      <c r="J6503">
        <v>0.58440349281393311</v>
      </c>
      <c r="L6503" t="s">
        <v>36674</v>
      </c>
      <c r="M6503">
        <v>28799563</v>
      </c>
      <c r="Q6503" s="10"/>
      <c r="R6503" s="11">
        <f t="shared" si="202"/>
        <v>0</v>
      </c>
      <c r="U6503" s="11">
        <f t="shared" si="203"/>
        <v>0</v>
      </c>
      <c r="Y6503" s="11">
        <f>IF(SUM(Tableau1[[#This Row],[Other access]:[Sci-hub access]])&gt;=1,1,0)</f>
        <v>0</v>
      </c>
      <c r="Z6503" s="12">
        <f>IF(OR(Tableau1[[#This Row],[Access R1 + S1+ T1 ]]&gt;=1,Tableau1[[#This Row],[Access V1 +W1 + X1]]&gt;=1),1,0)</f>
        <v>0</v>
      </c>
      <c r="AB6503" s="10" t="str">
        <f>Tableau1[[#This Row],[DOI]]</f>
        <v>doi: 10.1038/eye.2017.157</v>
      </c>
      <c r="AC6503" s="13" t="str">
        <f>Tableau1[[#This Row],[Authors]]&amp;", "&amp;Tableau1[[#This Row],[Title]]&amp;" "&amp;Tableau1[[#This Row],[Journal]]&amp;". "&amp;Tableau1[[#This Row],[Year]]</f>
        <v>Mikhail MA, Mangioris G, Best RM, McGimpsey S, Chan WC., Management of giant retinal tears with vitrectomy and perfluorocarbon liquid postoperatively as a short-term tamponade. Eye (Lond). 2017</v>
      </c>
    </row>
    <row r="6504" spans="1:29" x14ac:dyDescent="0.3">
      <c r="A6504">
        <v>2102</v>
      </c>
      <c r="B6504" t="s">
        <v>5339</v>
      </c>
      <c r="C6504" t="s">
        <v>15584</v>
      </c>
      <c r="D6504" t="s">
        <v>25761</v>
      </c>
      <c r="E6504" t="s">
        <v>2451</v>
      </c>
      <c r="F6504" s="10"/>
      <c r="G6504">
        <v>2017</v>
      </c>
      <c r="J6504">
        <v>0.58448332432511985</v>
      </c>
      <c r="L6504" t="s">
        <v>36573</v>
      </c>
      <c r="M6504">
        <v>28817571</v>
      </c>
      <c r="Q6504" s="10"/>
      <c r="R6504" s="11">
        <f t="shared" si="202"/>
        <v>0</v>
      </c>
      <c r="U6504" s="11">
        <f t="shared" si="203"/>
        <v>0</v>
      </c>
      <c r="Y6504" s="11">
        <f>IF(SUM(Tableau1[[#This Row],[Other access]:[Sci-hub access]])&gt;=1,1,0)</f>
        <v>0</v>
      </c>
      <c r="Z6504" s="12">
        <f>IF(OR(Tableau1[[#This Row],[Access R1 + S1+ T1 ]]&gt;=1,Tableau1[[#This Row],[Access V1 +W1 + X1]]&gt;=1),1,0)</f>
        <v>0</v>
      </c>
      <c r="AB6504" s="10" t="str">
        <f>Tableau1[[#This Row],[DOI]]</f>
        <v>doi: 10.1371/journal.pone.0181059</v>
      </c>
      <c r="AC6504" s="13" t="str">
        <f>Tableau1[[#This Row],[Authors]]&amp;", "&amp;Tableau1[[#This Row],[Title]]&amp;" "&amp;Tableau1[[#This Row],[Journal]]&amp;". "&amp;Tableau1[[#This Row],[Year]]</f>
        <v>Antony BJ, Kim BJ, Lang A, Carass A, Prince JL, Zack DJ., Automated segmentation of mouse OCT volumes (ASiMOV): Validation &amp; clinical study of a light damage model. PLoS One. 2017</v>
      </c>
    </row>
    <row r="6505" spans="1:29" x14ac:dyDescent="0.3">
      <c r="A6505">
        <v>1584</v>
      </c>
      <c r="B6505" t="s">
        <v>4838</v>
      </c>
      <c r="C6505" t="s">
        <v>15088</v>
      </c>
      <c r="D6505" t="s">
        <v>25259</v>
      </c>
      <c r="E6505" t="s">
        <v>2667</v>
      </c>
      <c r="F6505" s="10"/>
      <c r="G6505">
        <v>2017</v>
      </c>
      <c r="J6505">
        <v>0.58451389067753934</v>
      </c>
      <c r="L6505" t="s">
        <v>36063</v>
      </c>
      <c r="M6505">
        <v>28919243</v>
      </c>
      <c r="Q6505" s="10"/>
      <c r="R6505" s="11">
        <f t="shared" si="202"/>
        <v>0</v>
      </c>
      <c r="U6505" s="11">
        <f t="shared" si="203"/>
        <v>0</v>
      </c>
      <c r="Y6505" s="11">
        <f>IF(SUM(Tableau1[[#This Row],[Other access]:[Sci-hub access]])&gt;=1,1,0)</f>
        <v>0</v>
      </c>
      <c r="Z6505" s="12">
        <f>IF(OR(Tableau1[[#This Row],[Access R1 + S1+ T1 ]]&gt;=1,Tableau1[[#This Row],[Access V1 +W1 + X1]]&gt;=1),1,0)</f>
        <v>0</v>
      </c>
      <c r="AB6505" s="10" t="str">
        <f>Tableau1[[#This Row],[DOI]]</f>
        <v>doi: 10.1016/j.clae.2017.09.001</v>
      </c>
      <c r="AC6505" s="13" t="str">
        <f>Tableau1[[#This Row],[Authors]]&amp;", "&amp;Tableau1[[#This Row],[Title]]&amp;" "&amp;Tableau1[[#This Row],[Journal]]&amp;". "&amp;Tableau1[[#This Row],[Year]]</f>
        <v>Mandal P, Khan MA, Shah S., Drugs - Do we need them? Applications of non-pharmaceutical therapy in anterior eye disease: A review. Cont Lens Anterior Eye. 2017</v>
      </c>
    </row>
    <row r="6506" spans="1:29" ht="28.8" x14ac:dyDescent="0.3">
      <c r="A6506">
        <v>2489</v>
      </c>
      <c r="B6506" t="s">
        <v>5711</v>
      </c>
      <c r="C6506" t="s">
        <v>15957</v>
      </c>
      <c r="D6506" t="s">
        <v>26134</v>
      </c>
      <c r="E6506" t="s">
        <v>2443</v>
      </c>
      <c r="F6506" s="10"/>
      <c r="G6506">
        <v>2017</v>
      </c>
      <c r="J6506">
        <v>0.58462398088328316</v>
      </c>
      <c r="L6506" t="s">
        <v>36953</v>
      </c>
      <c r="M6506">
        <v>28738413</v>
      </c>
      <c r="Q6506" s="10"/>
      <c r="R6506" s="11">
        <f t="shared" si="202"/>
        <v>0</v>
      </c>
      <c r="U6506" s="11">
        <f t="shared" si="203"/>
        <v>0</v>
      </c>
      <c r="Y6506" s="11">
        <f>IF(SUM(Tableau1[[#This Row],[Other access]:[Sci-hub access]])&gt;=1,1,0)</f>
        <v>0</v>
      </c>
      <c r="Z6506" s="12">
        <f>IF(OR(Tableau1[[#This Row],[Access R1 + S1+ T1 ]]&gt;=1,Tableau1[[#This Row],[Access V1 +W1 + X1]]&gt;=1),1,0)</f>
        <v>0</v>
      </c>
      <c r="AB6506" s="10" t="str">
        <f>Tableau1[[#This Row],[DOI]]</f>
        <v>doi: 10.1167/iovs.17-21904</v>
      </c>
      <c r="AC6506" s="13" t="str">
        <f>Tableau1[[#This Row],[Authors]]&amp;", "&amp;Tableau1[[#This Row],[Title]]&amp;" "&amp;Tableau1[[#This Row],[Journal]]&amp;". "&amp;Tableau1[[#This Row],[Year]]</f>
        <v>Tanna P, Kasilian M, Strauss R, Tee J, Kalitzeos A, Tarima S, Visotcky A, Dubra A, Carroll J, Michaelides M., Reliability and Repeatability of Cone Density Measurements in Patients With Stargardt Disease and RPGR-Associated Retinopathy. Invest Ophthalmol Vis Sci. 2017</v>
      </c>
    </row>
    <row r="6507" spans="1:29" ht="28.8" x14ac:dyDescent="0.3">
      <c r="A6507">
        <v>4935</v>
      </c>
      <c r="B6507" t="s">
        <v>8030</v>
      </c>
      <c r="C6507" t="s">
        <v>18259</v>
      </c>
      <c r="D6507" t="s">
        <v>28460</v>
      </c>
      <c r="E6507" t="s">
        <v>2448</v>
      </c>
      <c r="F6507" s="10"/>
      <c r="G6507">
        <v>2017</v>
      </c>
      <c r="J6507">
        <v>0.5846301700862222</v>
      </c>
      <c r="L6507" t="s">
        <v>39344</v>
      </c>
      <c r="M6507">
        <v>28389700</v>
      </c>
      <c r="Q6507" s="10"/>
      <c r="R6507" s="11">
        <f t="shared" si="202"/>
        <v>0</v>
      </c>
      <c r="U6507" s="11">
        <f t="shared" si="203"/>
        <v>0</v>
      </c>
      <c r="Y6507" s="11">
        <f>IF(SUM(Tableau1[[#This Row],[Other access]:[Sci-hub access]])&gt;=1,1,0)</f>
        <v>0</v>
      </c>
      <c r="Z6507" s="12">
        <f>IF(OR(Tableau1[[#This Row],[Access R1 + S1+ T1 ]]&gt;=1,Tableau1[[#This Row],[Access V1 +W1 + X1]]&gt;=1),1,0)</f>
        <v>0</v>
      </c>
      <c r="AB6507" s="10" t="str">
        <f>Tableau1[[#This Row],[DOI]]</f>
        <v>doi: 10.1007/s00417-017-3657-2</v>
      </c>
      <c r="AC6507" s="13" t="str">
        <f>Tableau1[[#This Row],[Authors]]&amp;", "&amp;Tableau1[[#This Row],[Title]]&amp;" "&amp;Tableau1[[#This Row],[Journal]]&amp;". "&amp;Tableau1[[#This Row],[Year]]</f>
        <v>Bertelmann T, Wachtlin J, Mennel S, Koss MJ, Maier MM, Schumann RG, Kazerounian S, Daniel H, Schmitz-Valckenberg S; EXPORT study group.., The predictability of ocriplasmin treatment effects: is there consensus among retinal experts? Results from the EXPORT study. Graefes Arch Clin Exp Ophthalmol. 2017</v>
      </c>
    </row>
    <row r="6508" spans="1:29" x14ac:dyDescent="0.3">
      <c r="A6508">
        <v>9435</v>
      </c>
      <c r="B6508" t="s">
        <v>12004</v>
      </c>
      <c r="C6508" t="s">
        <v>22180</v>
      </c>
      <c r="D6508" t="s">
        <v>32450</v>
      </c>
      <c r="E6508" t="s">
        <v>2438</v>
      </c>
      <c r="F6508" s="10"/>
      <c r="G6508">
        <v>2017</v>
      </c>
      <c r="J6508">
        <v>0.58463802413887966</v>
      </c>
      <c r="L6508" t="s">
        <v>43723</v>
      </c>
      <c r="M6508">
        <v>27688591</v>
      </c>
      <c r="Q6508" s="10"/>
      <c r="R6508" s="11">
        <f t="shared" si="202"/>
        <v>0</v>
      </c>
      <c r="U6508" s="11">
        <f t="shared" si="203"/>
        <v>0</v>
      </c>
      <c r="Y6508" s="11">
        <f>IF(SUM(Tableau1[[#This Row],[Other access]:[Sci-hub access]])&gt;=1,1,0)</f>
        <v>0</v>
      </c>
      <c r="Z6508" s="12">
        <f>IF(OR(Tableau1[[#This Row],[Access R1 + S1+ T1 ]]&gt;=1,Tableau1[[#This Row],[Access V1 +W1 + X1]]&gt;=1),1,0)</f>
        <v>0</v>
      </c>
      <c r="AB6508" s="10" t="str">
        <f>Tableau1[[#This Row],[DOI]]</f>
        <v>doi: 10.1136/bjophthalmol-2016-308807</v>
      </c>
      <c r="AC6508" s="13" t="str">
        <f>Tableau1[[#This Row],[Authors]]&amp;", "&amp;Tableau1[[#This Row],[Title]]&amp;" "&amp;Tableau1[[#This Row],[Journal]]&amp;". "&amp;Tableau1[[#This Row],[Year]]</f>
        <v>Ohden KL, Pitz S, Ashworth J, Magalhães A, Marinho DR, Lindahl P, Teär Fahnehjelm K, Summers CG., Outcomes of keratoplasty in the mucopolysaccharidoses: an international perspective. Br J Ophthalmol. 2017</v>
      </c>
    </row>
    <row r="6509" spans="1:29" x14ac:dyDescent="0.3">
      <c r="A6509">
        <v>181</v>
      </c>
      <c r="B6509" t="s">
        <v>3444</v>
      </c>
      <c r="C6509" t="s">
        <v>13705</v>
      </c>
      <c r="D6509" t="s">
        <v>23864</v>
      </c>
      <c r="E6509" t="s">
        <v>2465</v>
      </c>
      <c r="F6509" s="10"/>
      <c r="G6509">
        <v>2018</v>
      </c>
      <c r="J6509">
        <v>0.5846491170983964</v>
      </c>
      <c r="L6509" t="s">
        <v>34696</v>
      </c>
      <c r="M6509">
        <v>29369200</v>
      </c>
      <c r="Q6509" s="10"/>
      <c r="R6509" s="11">
        <f t="shared" si="202"/>
        <v>0</v>
      </c>
      <c r="U6509" s="11">
        <f t="shared" si="203"/>
        <v>0</v>
      </c>
      <c r="Y6509" s="11">
        <f>IF(SUM(Tableau1[[#This Row],[Other access]:[Sci-hub access]])&gt;=1,1,0)</f>
        <v>0</v>
      </c>
      <c r="Z6509" s="12">
        <f>IF(OR(Tableau1[[#This Row],[Access R1 + S1+ T1 ]]&gt;=1,Tableau1[[#This Row],[Access V1 +W1 + X1]]&gt;=1),1,0)</f>
        <v>0</v>
      </c>
      <c r="AB6509" s="10" t="str">
        <f>Tableau1[[#This Row],[DOI]]</f>
        <v>doi: 10.1097/MD.0000000000009709</v>
      </c>
      <c r="AC6509" s="13" t="str">
        <f>Tableau1[[#This Row],[Authors]]&amp;", "&amp;Tableau1[[#This Row],[Title]]&amp;" "&amp;Tableau1[[#This Row],[Journal]]&amp;". "&amp;Tableau1[[#This Row],[Year]]</f>
        <v>Yen CY, Tseng GL., Effectiveness and confounding factors of penetrating astigmatic keratotomy in clinical practice: Case report. Medicine (Baltimore). 2018</v>
      </c>
    </row>
    <row r="6510" spans="1:29" ht="28.8" x14ac:dyDescent="0.3">
      <c r="A6510">
        <v>4016</v>
      </c>
      <c r="B6510" t="s">
        <v>7167</v>
      </c>
      <c r="C6510" t="s">
        <v>17404</v>
      </c>
      <c r="D6510" t="s">
        <v>27594</v>
      </c>
      <c r="E6510" t="s">
        <v>2443</v>
      </c>
      <c r="F6510" s="10"/>
      <c r="G6510">
        <v>2017</v>
      </c>
      <c r="J6510">
        <v>0.58469782468723053</v>
      </c>
      <c r="L6510" t="s">
        <v>38456</v>
      </c>
      <c r="M6510">
        <v>28494495</v>
      </c>
      <c r="Q6510" s="10"/>
      <c r="R6510" s="11">
        <f t="shared" si="202"/>
        <v>0</v>
      </c>
      <c r="U6510" s="11">
        <f t="shared" si="203"/>
        <v>0</v>
      </c>
      <c r="Y6510" s="11">
        <f>IF(SUM(Tableau1[[#This Row],[Other access]:[Sci-hub access]])&gt;=1,1,0)</f>
        <v>0</v>
      </c>
      <c r="Z6510" s="12">
        <f>IF(OR(Tableau1[[#This Row],[Access R1 + S1+ T1 ]]&gt;=1,Tableau1[[#This Row],[Access V1 +W1 + X1]]&gt;=1),1,0)</f>
        <v>0</v>
      </c>
      <c r="AB6510" s="10" t="str">
        <f>Tableau1[[#This Row],[DOI]]</f>
        <v>doi: 10.1167/iovs.16-21324</v>
      </c>
      <c r="AC6510" s="13" t="str">
        <f>Tableau1[[#This Row],[Authors]]&amp;", "&amp;Tableau1[[#This Row],[Title]]&amp;" "&amp;Tableau1[[#This Row],[Journal]]&amp;". "&amp;Tableau1[[#This Row],[Year]]</f>
        <v>Rao FQ, Cai XB, Cheng FF, Cheng W, Fang XL, Li N, Huang XF, Li LH, Jin ZB., Mutations in LRP5,FZD4, TSPAN12, NDP, ZNF408, or KIF11 Genes Account for 38.7% of Chinese Patients With Familial Exudative Vitreoretinopathy. Invest Ophthalmol Vis Sci. 2017</v>
      </c>
    </row>
    <row r="6511" spans="1:29" x14ac:dyDescent="0.3">
      <c r="A6511">
        <v>4575</v>
      </c>
      <c r="B6511" t="s">
        <v>7696</v>
      </c>
      <c r="C6511" t="s">
        <v>17931</v>
      </c>
      <c r="D6511" t="s">
        <v>28125</v>
      </c>
      <c r="E6511" t="s">
        <v>2495</v>
      </c>
      <c r="F6511" s="10"/>
      <c r="G6511">
        <v>2017</v>
      </c>
      <c r="J6511">
        <v>0.5848636906410517</v>
      </c>
      <c r="L6511" t="s">
        <v>38993</v>
      </c>
      <c r="M6511">
        <v>28430758</v>
      </c>
      <c r="Q6511" s="10"/>
      <c r="R6511" s="11">
        <f t="shared" si="202"/>
        <v>0</v>
      </c>
      <c r="U6511" s="11">
        <f t="shared" si="203"/>
        <v>0</v>
      </c>
      <c r="Y6511" s="11">
        <f>IF(SUM(Tableau1[[#This Row],[Other access]:[Sci-hub access]])&gt;=1,1,0)</f>
        <v>0</v>
      </c>
      <c r="Z6511" s="12">
        <f>IF(OR(Tableau1[[#This Row],[Access R1 + S1+ T1 ]]&gt;=1,Tableau1[[#This Row],[Access V1 +W1 + X1]]&gt;=1),1,0)</f>
        <v>0</v>
      </c>
      <c r="AB6511" s="10" t="str">
        <f>Tableau1[[#This Row],[DOI]]</f>
        <v>doi: 10.1097/OPX.0000000000001067</v>
      </c>
      <c r="AC6511" s="13" t="str">
        <f>Tableau1[[#This Row],[Authors]]&amp;", "&amp;Tableau1[[#This Row],[Title]]&amp;" "&amp;Tableau1[[#This Row],[Journal]]&amp;". "&amp;Tableau1[[#This Row],[Year]]</f>
        <v>Laby DM, Kirschen DG., The Refractive Error of Professional Baseball Players. Optom Vis Sci. 2017</v>
      </c>
    </row>
    <row r="6512" spans="1:29" x14ac:dyDescent="0.3">
      <c r="A6512">
        <v>10526</v>
      </c>
      <c r="B6512" t="s">
        <v>13008</v>
      </c>
      <c r="C6512" t="s">
        <v>23174</v>
      </c>
      <c r="D6512" t="s">
        <v>33461</v>
      </c>
      <c r="E6512" t="s">
        <v>34381</v>
      </c>
      <c r="F6512" s="10"/>
      <c r="G6512">
        <v>2017</v>
      </c>
      <c r="J6512">
        <v>0.58496390708278512</v>
      </c>
      <c r="L6512" t="s">
        <v>44775</v>
      </c>
      <c r="M6512">
        <v>27236610</v>
      </c>
      <c r="Q6512" s="10"/>
      <c r="R6512" s="11">
        <f t="shared" si="202"/>
        <v>0</v>
      </c>
      <c r="U6512" s="11">
        <f t="shared" si="203"/>
        <v>0</v>
      </c>
      <c r="Y6512" s="11">
        <f>IF(SUM(Tableau1[[#This Row],[Other access]:[Sci-hub access]])&gt;=1,1,0)</f>
        <v>0</v>
      </c>
      <c r="Z6512" s="12">
        <f>IF(OR(Tableau1[[#This Row],[Access R1 + S1+ T1 ]]&gt;=1,Tableau1[[#This Row],[Access V1 +W1 + X1]]&gt;=1),1,0)</f>
        <v>0</v>
      </c>
      <c r="AB6512" s="10" t="str">
        <f>Tableau1[[#This Row],[DOI]]</f>
        <v>doi: 10.1016/j.oftal.2016.04.001</v>
      </c>
      <c r="AC6512" s="13" t="str">
        <f>Tableau1[[#This Row],[Authors]]&amp;", "&amp;Tableau1[[#This Row],[Title]]&amp;" "&amp;Tableau1[[#This Row],[Journal]]&amp;". "&amp;Tableau1[[#This Row],[Year]]</f>
        <v>Borbolla-Pertierra AM, Morales-Baños DR, Martínez-Nava LR, Garrido-Sánchez GA, López-Hernández CM, Velasco-Ramos P., Orbital liposarcoma. Arch Soc Esp Oftalmol. 2017</v>
      </c>
    </row>
    <row r="6513" spans="1:29" ht="28.8" x14ac:dyDescent="0.3">
      <c r="A6513">
        <v>7051</v>
      </c>
      <c r="B6513" t="s">
        <v>9905</v>
      </c>
      <c r="C6513" t="s">
        <v>20108</v>
      </c>
      <c r="D6513" t="s">
        <v>30339</v>
      </c>
      <c r="E6513" t="s">
        <v>2450</v>
      </c>
      <c r="F6513" s="10"/>
      <c r="G6513">
        <v>2017</v>
      </c>
      <c r="J6513">
        <v>0.58498503265833013</v>
      </c>
      <c r="L6513" t="s">
        <v>41407</v>
      </c>
      <c r="M6513">
        <v>28131178</v>
      </c>
      <c r="Q6513" s="10"/>
      <c r="R6513" s="11">
        <f t="shared" si="202"/>
        <v>0</v>
      </c>
      <c r="U6513" s="11">
        <f t="shared" si="203"/>
        <v>0</v>
      </c>
      <c r="Y6513" s="11">
        <f>IF(SUM(Tableau1[[#This Row],[Other access]:[Sci-hub access]])&gt;=1,1,0)</f>
        <v>0</v>
      </c>
      <c r="Z6513" s="12">
        <f>IF(OR(Tableau1[[#This Row],[Access R1 + S1+ T1 ]]&gt;=1,Tableau1[[#This Row],[Access V1 +W1 + X1]]&gt;=1),1,0)</f>
        <v>0</v>
      </c>
      <c r="AB6513" s="10" t="str">
        <f>Tableau1[[#This Row],[DOI]]</f>
        <v>doi: 10.1016/j.jns.2016.12.049</v>
      </c>
      <c r="AC6513" s="13" t="str">
        <f>Tableau1[[#This Row],[Authors]]&amp;", "&amp;Tableau1[[#This Row],[Title]]&amp;" "&amp;Tableau1[[#This Row],[Journal]]&amp;". "&amp;Tableau1[[#This Row],[Year]]</f>
        <v>Lemos J, Pereira D, Almendra L, Rebelo D, Patrício M, Castelhano J, Cunha G, Januário C, Cunha L, Freire A, Castelo-Branco M., Cortical control of vertical and horizontal saccades in progressive supranuclear palsy: An exploratory fMRI study. J Neurol Sci. 2017</v>
      </c>
    </row>
    <row r="6514" spans="1:29" ht="28.8" x14ac:dyDescent="0.3">
      <c r="A6514">
        <v>1592</v>
      </c>
      <c r="B6514" t="s">
        <v>4844</v>
      </c>
      <c r="C6514" t="s">
        <v>15094</v>
      </c>
      <c r="D6514" t="s">
        <v>25265</v>
      </c>
      <c r="E6514" t="s">
        <v>2662</v>
      </c>
      <c r="F6514" s="10"/>
      <c r="G6514">
        <v>2017</v>
      </c>
      <c r="J6514">
        <v>0.58500893674104437</v>
      </c>
      <c r="L6514" t="s">
        <v>36071</v>
      </c>
      <c r="M6514">
        <v>28916523</v>
      </c>
      <c r="Q6514" s="10"/>
      <c r="R6514" s="11">
        <f t="shared" si="202"/>
        <v>0</v>
      </c>
      <c r="U6514" s="11">
        <f t="shared" si="203"/>
        <v>0</v>
      </c>
      <c r="Y6514" s="11">
        <f>IF(SUM(Tableau1[[#This Row],[Other access]:[Sci-hub access]])&gt;=1,1,0)</f>
        <v>0</v>
      </c>
      <c r="Z6514" s="12">
        <f>IF(OR(Tableau1[[#This Row],[Access R1 + S1+ T1 ]]&gt;=1,Tableau1[[#This Row],[Access V1 +W1 + X1]]&gt;=1),1,0)</f>
        <v>0</v>
      </c>
      <c r="AB6514" s="10" t="str">
        <f>Tableau1[[#This Row],[DOI]]</f>
        <v>doi: 10.4049/jimmunol.1601507</v>
      </c>
      <c r="AC6514" s="13" t="str">
        <f>Tableau1[[#This Row],[Authors]]&amp;", "&amp;Tableau1[[#This Row],[Title]]&amp;" "&amp;Tableau1[[#This Row],[Journal]]&amp;". "&amp;Tableau1[[#This Row],[Year]]</f>
        <v>Kamekura R, Takano K, Yamamoto M, Kawata K, Shigehara K, Jitsukawa S, Nagaya T, Ito F, Sato A, Ogasawara N, Tsubomatsu C, Takahashi H, Nakase H, Himi T, Ichimiya S., Cutting Edge: A Critical Role of Lesional T Follicular Helper Cells in the Pathogenesis of IgG4-Related Disease. J Immunol. 2017</v>
      </c>
    </row>
    <row r="6515" spans="1:29" x14ac:dyDescent="0.3">
      <c r="A6515">
        <v>4242</v>
      </c>
      <c r="B6515" t="s">
        <v>7378</v>
      </c>
      <c r="C6515" t="s">
        <v>17614</v>
      </c>
      <c r="D6515" t="s">
        <v>27806</v>
      </c>
      <c r="E6515" t="s">
        <v>34193</v>
      </c>
      <c r="F6515" s="10"/>
      <c r="G6515">
        <v>2017</v>
      </c>
      <c r="J6515">
        <v>0.5850495390756022</v>
      </c>
      <c r="L6515" t="e">
        <v>#VALUE!</v>
      </c>
      <c r="M6515">
        <v>28465659</v>
      </c>
      <c r="Q6515" s="10"/>
      <c r="R6515" s="11">
        <f t="shared" si="202"/>
        <v>0</v>
      </c>
      <c r="U6515" s="11">
        <f t="shared" si="203"/>
        <v>0</v>
      </c>
      <c r="Y6515" s="11">
        <f>IF(SUM(Tableau1[[#This Row],[Other access]:[Sci-hub access]])&gt;=1,1,0)</f>
        <v>0</v>
      </c>
      <c r="Z6515" s="12">
        <f>IF(OR(Tableau1[[#This Row],[Access R1 + S1+ T1 ]]&gt;=1,Tableau1[[#This Row],[Access V1 +W1 + X1]]&gt;=1),1,0)</f>
        <v>0</v>
      </c>
      <c r="AB6515" s="10" t="e">
        <f>Tableau1[[#This Row],[DOI]]</f>
        <v>#VALUE!</v>
      </c>
      <c r="AC6515" s="13" t="str">
        <f>Tableau1[[#This Row],[Authors]]&amp;", "&amp;Tableau1[[#This Row],[Title]]&amp;" "&amp;Tableau1[[#This Row],[Journal]]&amp;". "&amp;Tableau1[[#This Row],[Year]]</f>
        <v>Wang X, Zhang Y, Zhou L, Wei R, Dong L., Comparison of fibrin glue and Vicryl sutures in conjunctival autografting for pterygium surgery. Mol Vis. 2017</v>
      </c>
    </row>
    <row r="6516" spans="1:29" x14ac:dyDescent="0.3">
      <c r="A6516">
        <v>1870</v>
      </c>
      <c r="B6516" t="s">
        <v>5114</v>
      </c>
      <c r="C6516" t="s">
        <v>15360</v>
      </c>
      <c r="D6516" t="s">
        <v>25536</v>
      </c>
      <c r="E6516" t="s">
        <v>2468</v>
      </c>
      <c r="F6516" s="10"/>
      <c r="G6516">
        <v>2017</v>
      </c>
      <c r="J6516">
        <v>0.58511073291915305</v>
      </c>
      <c r="L6516" t="s">
        <v>36342</v>
      </c>
      <c r="M6516">
        <v>28858158</v>
      </c>
      <c r="Q6516" s="10"/>
      <c r="R6516" s="11">
        <f t="shared" si="202"/>
        <v>0</v>
      </c>
      <c r="U6516" s="11">
        <f t="shared" si="203"/>
        <v>0</v>
      </c>
      <c r="Y6516" s="11">
        <f>IF(SUM(Tableau1[[#This Row],[Other access]:[Sci-hub access]])&gt;=1,1,0)</f>
        <v>0</v>
      </c>
      <c r="Z6516" s="12">
        <f>IF(OR(Tableau1[[#This Row],[Access R1 + S1+ T1 ]]&gt;=1,Tableau1[[#This Row],[Access V1 +W1 + X1]]&gt;=1),1,0)</f>
        <v>0</v>
      </c>
      <c r="AB6516" s="10" t="str">
        <f>Tableau1[[#This Row],[DOI]]</f>
        <v>doi: 10.1097/IJG.0000000000000767</v>
      </c>
      <c r="AC6516" s="13" t="str">
        <f>Tableau1[[#This Row],[Authors]]&amp;", "&amp;Tableau1[[#This Row],[Title]]&amp;" "&amp;Tableau1[[#This Row],[Journal]]&amp;". "&amp;Tableau1[[#This Row],[Year]]</f>
        <v>Williams PA, Harder JM, John SWM., Glaucoma as a Metabolic Optic Neuropathy: Making the Case for Nicotinamide Treatment in Glaucoma. J Glaucoma. 2017</v>
      </c>
    </row>
    <row r="6517" spans="1:29" x14ac:dyDescent="0.3">
      <c r="A6517">
        <v>6650</v>
      </c>
      <c r="B6517" t="s">
        <v>1034</v>
      </c>
      <c r="C6517" t="s">
        <v>1035</v>
      </c>
      <c r="D6517" t="s">
        <v>1036</v>
      </c>
      <c r="E6517" t="s">
        <v>3041</v>
      </c>
      <c r="F6517" s="10"/>
      <c r="G6517">
        <v>2017</v>
      </c>
      <c r="J6517">
        <v>0.58521685669972723</v>
      </c>
      <c r="L6517" t="s">
        <v>41013</v>
      </c>
      <c r="M6517">
        <v>28185660</v>
      </c>
      <c r="Q6517" s="10"/>
      <c r="R6517" s="11">
        <f t="shared" si="202"/>
        <v>0</v>
      </c>
      <c r="U6517" s="11">
        <f t="shared" si="203"/>
        <v>0</v>
      </c>
      <c r="Y6517" s="11">
        <f>IF(SUM(Tableau1[[#This Row],[Other access]:[Sci-hub access]])&gt;=1,1,0)</f>
        <v>0</v>
      </c>
      <c r="Z6517" s="12">
        <f>IF(OR(Tableau1[[#This Row],[Access R1 + S1+ T1 ]]&gt;=1,Tableau1[[#This Row],[Access V1 +W1 + X1]]&gt;=1),1,0)</f>
        <v>0</v>
      </c>
      <c r="AB6517" s="10" t="str">
        <f>Tableau1[[#This Row],[DOI]]</f>
        <v>doi: 10.1016/j.radonc.2017.01.010</v>
      </c>
      <c r="AC6517" s="13" t="str">
        <f>Tableau1[[#This Row],[Authors]]&amp;", "&amp;Tableau1[[#This Row],[Title]]&amp;" "&amp;Tableau1[[#This Row],[Journal]]&amp;". "&amp;Tableau1[[#This Row],[Year]]</f>
        <v>Heilemann G, Fetty L, Dulovits M, Blaickner M, Nesvacil N, Georg D, Dunavoelgyi R., Treatment plan optimization and robustness of (106)Ru eye plaque brachytherapy using a novel software tool. Radiother Oncol. 2017</v>
      </c>
    </row>
    <row r="6518" spans="1:29" x14ac:dyDescent="0.3">
      <c r="A6518">
        <v>5224</v>
      </c>
      <c r="B6518" t="s">
        <v>560</v>
      </c>
      <c r="C6518" t="s">
        <v>561</v>
      </c>
      <c r="D6518" t="s">
        <v>562</v>
      </c>
      <c r="E6518" t="s">
        <v>2728</v>
      </c>
      <c r="F6518" s="10"/>
      <c r="G6518">
        <v>2017</v>
      </c>
      <c r="J6518">
        <v>0.58541599212408379</v>
      </c>
      <c r="L6518" t="s">
        <v>39625</v>
      </c>
      <c r="M6518">
        <v>28359271</v>
      </c>
      <c r="Q6518" s="10"/>
      <c r="R6518" s="11">
        <f t="shared" si="202"/>
        <v>0</v>
      </c>
      <c r="U6518" s="11">
        <f t="shared" si="203"/>
        <v>0</v>
      </c>
      <c r="Y6518" s="11">
        <f>IF(SUM(Tableau1[[#This Row],[Other access]:[Sci-hub access]])&gt;=1,1,0)</f>
        <v>0</v>
      </c>
      <c r="Z6518" s="12">
        <f>IF(OR(Tableau1[[#This Row],[Access R1 + S1+ T1 ]]&gt;=1,Tableau1[[#This Row],[Access V1 +W1 + X1]]&gt;=1),1,0)</f>
        <v>0</v>
      </c>
      <c r="AB6518" s="10" t="str">
        <f>Tableau1[[#This Row],[DOI]]</f>
        <v>doi: 10.1186/s12916-017-0837-1</v>
      </c>
      <c r="AC6518" s="13" t="str">
        <f>Tableau1[[#This Row],[Authors]]&amp;", "&amp;Tableau1[[#This Row],[Title]]&amp;" "&amp;Tableau1[[#This Row],[Journal]]&amp;". "&amp;Tableau1[[#This Row],[Year]]</f>
        <v>Franceschini F, Cavazzana I, Andreoli L, Tincani A., The 2016 classification criteria for primary Sjogren's syndrome: what's new? BMC Med. 2017</v>
      </c>
    </row>
    <row r="6519" spans="1:29" x14ac:dyDescent="0.3">
      <c r="A6519">
        <v>688</v>
      </c>
      <c r="B6519" t="s">
        <v>3951</v>
      </c>
      <c r="C6519" t="s">
        <v>14206</v>
      </c>
      <c r="D6519" t="s">
        <v>24371</v>
      </c>
      <c r="E6519" t="s">
        <v>2511</v>
      </c>
      <c r="F6519" s="10"/>
      <c r="G6519">
        <v>2017</v>
      </c>
      <c r="J6519">
        <v>0.58544502250978137</v>
      </c>
      <c r="L6519" t="s">
        <v>35181</v>
      </c>
      <c r="M6519">
        <v>29133671</v>
      </c>
      <c r="Q6519" s="10"/>
      <c r="R6519" s="11">
        <f t="shared" si="202"/>
        <v>0</v>
      </c>
      <c r="U6519" s="11">
        <f t="shared" si="203"/>
        <v>0</v>
      </c>
      <c r="Y6519" s="11">
        <f>IF(SUM(Tableau1[[#This Row],[Other access]:[Sci-hub access]])&gt;=1,1,0)</f>
        <v>0</v>
      </c>
      <c r="Z6519" s="12">
        <f>IF(OR(Tableau1[[#This Row],[Access R1 + S1+ T1 ]]&gt;=1,Tableau1[[#This Row],[Access V1 +W1 + X1]]&gt;=1),1,0)</f>
        <v>0</v>
      </c>
      <c r="AB6519" s="10" t="str">
        <f>Tableau1[[#This Row],[DOI]]</f>
        <v>doi: 10.4103/ijo.IJO_747_17</v>
      </c>
      <c r="AC6519" s="13" t="str">
        <f>Tableau1[[#This Row],[Authors]]&amp;", "&amp;Tableau1[[#This Row],[Title]]&amp;" "&amp;Tableau1[[#This Row],[Journal]]&amp;". "&amp;Tableau1[[#This Row],[Year]]</f>
        <v>Ayachit A, Ayachit G, Joshi S, Isloor P., Commentary: Multicolor imaging in optic disc swelling. Indian J Ophthalmol. 2017</v>
      </c>
    </row>
    <row r="6520" spans="1:29" ht="28.8" x14ac:dyDescent="0.3">
      <c r="A6520">
        <v>3058</v>
      </c>
      <c r="B6520" t="s">
        <v>6249</v>
      </c>
      <c r="C6520" t="s">
        <v>16494</v>
      </c>
      <c r="D6520" t="s">
        <v>26673</v>
      </c>
      <c r="E6520" t="s">
        <v>2511</v>
      </c>
      <c r="F6520" s="10"/>
      <c r="G6520">
        <v>2017</v>
      </c>
      <c r="J6520">
        <v>0.58547821375566944</v>
      </c>
      <c r="L6520" t="s">
        <v>37512</v>
      </c>
      <c r="M6520">
        <v>28643722</v>
      </c>
      <c r="Q6520" s="10"/>
      <c r="R6520" s="11">
        <f t="shared" si="202"/>
        <v>0</v>
      </c>
      <c r="U6520" s="11">
        <f t="shared" si="203"/>
        <v>0</v>
      </c>
      <c r="Y6520" s="11">
        <f>IF(SUM(Tableau1[[#This Row],[Other access]:[Sci-hub access]])&gt;=1,1,0)</f>
        <v>0</v>
      </c>
      <c r="Z6520" s="12">
        <f>IF(OR(Tableau1[[#This Row],[Access R1 + S1+ T1 ]]&gt;=1,Tableau1[[#This Row],[Access V1 +W1 + X1]]&gt;=1),1,0)</f>
        <v>0</v>
      </c>
      <c r="AB6520" s="10" t="str">
        <f>Tableau1[[#This Row],[DOI]]</f>
        <v>doi: 10.4103/ijo.IJO_543_16</v>
      </c>
      <c r="AC6520" s="13" t="str">
        <f>Tableau1[[#This Row],[Authors]]&amp;", "&amp;Tableau1[[#This Row],[Title]]&amp;" "&amp;Tableau1[[#This Row],[Journal]]&amp;". "&amp;Tableau1[[#This Row],[Year]]</f>
        <v>Lin CJ, Chen WL, Lin JM, Tien PT, Tsai YY., Endogenous endophthalmitis caused by Cryptococcus neoformans Var. Gattii mimicking choroidal tumor: From positron-emission tomography/computed tomography to histopathology. Indian J Ophthalmol. 2017</v>
      </c>
    </row>
    <row r="6521" spans="1:29" x14ac:dyDescent="0.3">
      <c r="A6521">
        <v>9495</v>
      </c>
      <c r="B6521" t="s">
        <v>12059</v>
      </c>
      <c r="C6521" t="s">
        <v>22234</v>
      </c>
      <c r="D6521" t="s">
        <v>32505</v>
      </c>
      <c r="E6521" t="s">
        <v>2445</v>
      </c>
      <c r="F6521" s="10"/>
      <c r="G6521">
        <v>2017</v>
      </c>
      <c r="J6521">
        <v>0.58552133871794554</v>
      </c>
      <c r="L6521" t="s">
        <v>43778</v>
      </c>
      <c r="M6521">
        <v>27668931</v>
      </c>
      <c r="Q6521" s="10"/>
      <c r="R6521" s="11">
        <f t="shared" si="202"/>
        <v>0</v>
      </c>
      <c r="U6521" s="11">
        <f t="shared" si="203"/>
        <v>0</v>
      </c>
      <c r="Y6521" s="11">
        <f>IF(SUM(Tableau1[[#This Row],[Other access]:[Sci-hub access]])&gt;=1,1,0)</f>
        <v>0</v>
      </c>
      <c r="Z6521" s="12">
        <f>IF(OR(Tableau1[[#This Row],[Access R1 + S1+ T1 ]]&gt;=1,Tableau1[[#This Row],[Access V1 +W1 + X1]]&gt;=1),1,0)</f>
        <v>0</v>
      </c>
      <c r="AB6521" s="10" t="str">
        <f>Tableau1[[#This Row],[DOI]]</f>
        <v>doi: 10.1097/IAE.0000000000001305</v>
      </c>
      <c r="AC6521" s="13" t="str">
        <f>Tableau1[[#This Row],[Authors]]&amp;", "&amp;Tableau1[[#This Row],[Title]]&amp;" "&amp;Tableau1[[#This Row],[Journal]]&amp;". "&amp;Tableau1[[#This Row],[Year]]</f>
        <v>Dolz-Marco R, Saffra NA, Freund KB., Torpedo Maculopathy Presenting With a Vitelliform Lesion. Retina. 2017</v>
      </c>
    </row>
    <row r="6522" spans="1:29" ht="28.8" x14ac:dyDescent="0.3">
      <c r="A6522">
        <v>11038</v>
      </c>
      <c r="B6522" t="s">
        <v>2429</v>
      </c>
      <c r="C6522" t="s">
        <v>2430</v>
      </c>
      <c r="D6522" t="s">
        <v>2431</v>
      </c>
      <c r="E6522" t="s">
        <v>3175</v>
      </c>
      <c r="F6522" s="10"/>
      <c r="G6522">
        <v>2017</v>
      </c>
      <c r="J6522">
        <v>0.58566720926971638</v>
      </c>
      <c r="L6522" t="s">
        <v>45279</v>
      </c>
      <c r="M6522">
        <v>26350182</v>
      </c>
      <c r="Q6522" s="10"/>
      <c r="R6522" s="11">
        <f t="shared" si="202"/>
        <v>0</v>
      </c>
      <c r="U6522" s="11">
        <f t="shared" si="203"/>
        <v>0</v>
      </c>
      <c r="Y6522" s="11">
        <f>IF(SUM(Tableau1[[#This Row],[Other access]:[Sci-hub access]])&gt;=1,1,0)</f>
        <v>0</v>
      </c>
      <c r="Z6522" s="12">
        <f>IF(OR(Tableau1[[#This Row],[Access R1 + S1+ T1 ]]&gt;=1,Tableau1[[#This Row],[Access V1 +W1 + X1]]&gt;=1),1,0)</f>
        <v>0</v>
      </c>
      <c r="AB6522" s="10" t="str">
        <f>Tableau1[[#This Row],[DOI]]</f>
        <v>doi: 10.5301/tj.5000406</v>
      </c>
      <c r="AC6522" s="13" t="str">
        <f>Tableau1[[#This Row],[Authors]]&amp;", "&amp;Tableau1[[#This Row],[Title]]&amp;" "&amp;Tableau1[[#This Row],[Journal]]&amp;". "&amp;Tableau1[[#This Row],[Year]]</f>
        <v>Hiçsönmez A, Güney Y, Dizman A, Dirican B, Arslan Y, Atakul T, Uysal H, Gündüz K, Taçyıldız N, Ünal E, Dinçaslan H, Andrieu MN., Challenges and differences in external radiation therapy for retinoblastoma: from standard techniques to new developments. Tumori. 2017</v>
      </c>
    </row>
    <row r="6523" spans="1:29" x14ac:dyDescent="0.3">
      <c r="A6523">
        <v>7686</v>
      </c>
      <c r="B6523" t="s">
        <v>10458</v>
      </c>
      <c r="C6523" t="s">
        <v>20655</v>
      </c>
      <c r="D6523" t="s">
        <v>30894</v>
      </c>
      <c r="E6523" t="s">
        <v>2448</v>
      </c>
      <c r="F6523" s="10"/>
      <c r="G6523">
        <v>2017</v>
      </c>
      <c r="J6523">
        <v>0.58577603461833538</v>
      </c>
      <c r="L6523" t="s">
        <v>42037</v>
      </c>
      <c r="M6523">
        <v>28063082</v>
      </c>
      <c r="Q6523" s="10"/>
      <c r="R6523" s="11">
        <f t="shared" si="202"/>
        <v>0</v>
      </c>
      <c r="U6523" s="11">
        <f t="shared" si="203"/>
        <v>0</v>
      </c>
      <c r="Y6523" s="11">
        <f>IF(SUM(Tableau1[[#This Row],[Other access]:[Sci-hub access]])&gt;=1,1,0)</f>
        <v>0</v>
      </c>
      <c r="Z6523" s="12">
        <f>IF(OR(Tableau1[[#This Row],[Access R1 + S1+ T1 ]]&gt;=1,Tableau1[[#This Row],[Access V1 +W1 + X1]]&gt;=1),1,0)</f>
        <v>0</v>
      </c>
      <c r="AB6523" s="10" t="str">
        <f>Tableau1[[#This Row],[DOI]]</f>
        <v>doi: 10.1007/s00417-016-3579-4</v>
      </c>
      <c r="AC6523" s="13" t="str">
        <f>Tableau1[[#This Row],[Authors]]&amp;", "&amp;Tableau1[[#This Row],[Title]]&amp;" "&amp;Tableau1[[#This Row],[Journal]]&amp;". "&amp;Tableau1[[#This Row],[Year]]</f>
        <v>Huang CH, Hsieh YT, Yang CM., Vitrectomy for complications of proliferative diabetic retinopathy in young adults: clinical features and surgical outcomes. Graefes Arch Clin Exp Ophthalmol. 2017</v>
      </c>
    </row>
    <row r="6524" spans="1:29" ht="28.8" x14ac:dyDescent="0.3">
      <c r="A6524">
        <v>6146</v>
      </c>
      <c r="B6524" t="s">
        <v>9112</v>
      </c>
      <c r="C6524" t="s">
        <v>19326</v>
      </c>
      <c r="D6524" t="s">
        <v>29543</v>
      </c>
      <c r="E6524" t="s">
        <v>2822</v>
      </c>
      <c r="F6524" s="10"/>
      <c r="G6524">
        <v>2017</v>
      </c>
      <c r="J6524">
        <v>0.58584526743567988</v>
      </c>
      <c r="L6524" t="s">
        <v>40518</v>
      </c>
      <c r="M6524">
        <v>28243361</v>
      </c>
      <c r="Q6524" s="10"/>
      <c r="R6524" s="11">
        <f t="shared" si="202"/>
        <v>0</v>
      </c>
      <c r="U6524" s="11">
        <f t="shared" si="203"/>
        <v>0</v>
      </c>
      <c r="Y6524" s="11">
        <f>IF(SUM(Tableau1[[#This Row],[Other access]:[Sci-hub access]])&gt;=1,1,0)</f>
        <v>0</v>
      </c>
      <c r="Z6524" s="12">
        <f>IF(OR(Tableau1[[#This Row],[Access R1 + S1+ T1 ]]&gt;=1,Tableau1[[#This Row],[Access V1 +W1 + X1]]&gt;=1),1,0)</f>
        <v>0</v>
      </c>
      <c r="AB6524" s="10" t="str">
        <f>Tableau1[[#This Row],[DOI]]</f>
        <v>doi: 10.1155/2017/9548767</v>
      </c>
      <c r="AC6524" s="13" t="str">
        <f>Tableau1[[#This Row],[Authors]]&amp;", "&amp;Tableau1[[#This Row],[Title]]&amp;" "&amp;Tableau1[[#This Row],[Journal]]&amp;". "&amp;Tableau1[[#This Row],[Year]]</f>
        <v>Matsuura T, Takayama K, Kaneko H, Ye F, Fukukita H, Tsunekawa T, Kataoka K, Hwang SJ, Nagasaka Y, Ito Y, Terasaki H., Nutritional Supplementation Inhibits the Increase in Serum Malondialdehyde in Patients with Wet Age-Related Macular Degeneration. Oxid Med Cell Longev. 2017</v>
      </c>
    </row>
    <row r="6525" spans="1:29" x14ac:dyDescent="0.3">
      <c r="A6525">
        <v>6806</v>
      </c>
      <c r="B6525" t="s">
        <v>9686</v>
      </c>
      <c r="C6525" t="s">
        <v>19890</v>
      </c>
      <c r="D6525" t="s">
        <v>30120</v>
      </c>
      <c r="E6525" t="s">
        <v>2906</v>
      </c>
      <c r="F6525" s="10"/>
      <c r="G6525">
        <v>2017</v>
      </c>
      <c r="J6525">
        <v>0.58587093899943565</v>
      </c>
      <c r="L6525" t="s">
        <v>41166</v>
      </c>
      <c r="M6525">
        <v>28161440</v>
      </c>
      <c r="Q6525" s="10"/>
      <c r="R6525" s="11">
        <f t="shared" si="202"/>
        <v>0</v>
      </c>
      <c r="U6525" s="11">
        <f t="shared" si="203"/>
        <v>0</v>
      </c>
      <c r="Y6525" s="11">
        <f>IF(SUM(Tableau1[[#This Row],[Other access]:[Sci-hub access]])&gt;=1,1,0)</f>
        <v>0</v>
      </c>
      <c r="Z6525" s="12">
        <f>IF(OR(Tableau1[[#This Row],[Access R1 + S1+ T1 ]]&gt;=1,Tableau1[[#This Row],[Access V1 +W1 + X1]]&gt;=1),1,0)</f>
        <v>0</v>
      </c>
      <c r="AB6525" s="10" t="str">
        <f>Tableau1[[#This Row],[DOI]]</f>
        <v>doi: 10.1016/j.yexmp.2017.01.016</v>
      </c>
      <c r="AC6525" s="13" t="str">
        <f>Tableau1[[#This Row],[Authors]]&amp;", "&amp;Tableau1[[#This Row],[Title]]&amp;" "&amp;Tableau1[[#This Row],[Journal]]&amp;". "&amp;Tableau1[[#This Row],[Year]]</f>
        <v>Reddy HS, Keene CD, Chang SH, Jian-Amadi A, Cimino PJ., Immunohistochemical profiling including beta-catenin in conjunctival melanocytic lesions. Exp Mol Pathol. 2017</v>
      </c>
    </row>
    <row r="6526" spans="1:29" x14ac:dyDescent="0.3">
      <c r="A6526">
        <v>3434</v>
      </c>
      <c r="B6526" t="s">
        <v>6609</v>
      </c>
      <c r="C6526" t="s">
        <v>16852</v>
      </c>
      <c r="D6526" t="s">
        <v>27033</v>
      </c>
      <c r="E6526" t="s">
        <v>2443</v>
      </c>
      <c r="F6526" s="10"/>
      <c r="G6526">
        <v>2017</v>
      </c>
      <c r="J6526">
        <v>0.58587273325041533</v>
      </c>
      <c r="L6526" t="s">
        <v>37883</v>
      </c>
      <c r="M6526">
        <v>28586911</v>
      </c>
      <c r="Q6526" s="10"/>
      <c r="R6526" s="11">
        <f t="shared" si="202"/>
        <v>0</v>
      </c>
      <c r="U6526" s="11">
        <f t="shared" si="203"/>
        <v>0</v>
      </c>
      <c r="Y6526" s="11">
        <f>IF(SUM(Tableau1[[#This Row],[Other access]:[Sci-hub access]])&gt;=1,1,0)</f>
        <v>0</v>
      </c>
      <c r="Z6526" s="12">
        <f>IF(OR(Tableau1[[#This Row],[Access R1 + S1+ T1 ]]&gt;=1,Tableau1[[#This Row],[Access V1 +W1 + X1]]&gt;=1),1,0)</f>
        <v>0</v>
      </c>
      <c r="AB6526" s="10" t="str">
        <f>Tableau1[[#This Row],[DOI]]</f>
        <v>doi: 10.1167/iovs.17-21544</v>
      </c>
      <c r="AC6526" s="13" t="str">
        <f>Tableau1[[#This Row],[Authors]]&amp;", "&amp;Tableau1[[#This Row],[Title]]&amp;" "&amp;Tableau1[[#This Row],[Journal]]&amp;". "&amp;Tableau1[[#This Row],[Year]]</f>
        <v>Zheng X, Cui H, Yin Y, Zhang Y, Zong R, Bao X, Ma JX, Liu Z, Zhou Y., SERPINA3K Ameliorates the Corneal Oxidative Injury Induced by 4-Hydroxynonenal. Invest Ophthalmol Vis Sci. 2017</v>
      </c>
    </row>
    <row r="6527" spans="1:29" x14ac:dyDescent="0.3">
      <c r="A6527">
        <v>3144</v>
      </c>
      <c r="B6527" t="s">
        <v>6333</v>
      </c>
      <c r="C6527" t="s">
        <v>16576</v>
      </c>
      <c r="D6527" t="s">
        <v>26757</v>
      </c>
      <c r="E6527" t="s">
        <v>2529</v>
      </c>
      <c r="F6527" s="10"/>
      <c r="G6527">
        <v>2017</v>
      </c>
      <c r="J6527">
        <v>0.58588179732053614</v>
      </c>
      <c r="L6527" t="s">
        <v>37598</v>
      </c>
      <c r="M6527">
        <v>28632029</v>
      </c>
      <c r="Q6527" s="10"/>
      <c r="R6527" s="11">
        <f t="shared" si="202"/>
        <v>0</v>
      </c>
      <c r="U6527" s="11">
        <f t="shared" si="203"/>
        <v>0</v>
      </c>
      <c r="Y6527" s="11">
        <f>IF(SUM(Tableau1[[#This Row],[Other access]:[Sci-hub access]])&gt;=1,1,0)</f>
        <v>0</v>
      </c>
      <c r="Z6527" s="12">
        <f>IF(OR(Tableau1[[#This Row],[Access R1 + S1+ T1 ]]&gt;=1,Tableau1[[#This Row],[Access V1 +W1 + X1]]&gt;=1),1,0)</f>
        <v>0</v>
      </c>
      <c r="AB6527" s="10" t="str">
        <f>Tableau1[[#This Row],[DOI]]</f>
        <v>doi: 10.1080/02713683.2016.1274038</v>
      </c>
      <c r="AC6527" s="13" t="str">
        <f>Tableau1[[#This Row],[Authors]]&amp;", "&amp;Tableau1[[#This Row],[Title]]&amp;" "&amp;Tableau1[[#This Row],[Journal]]&amp;". "&amp;Tableau1[[#This Row],[Year]]</f>
        <v>Zheng KK, Cai J, Rong SS, Peng K, Xia H, Jin C, Lu X, Liu X, Chen H, Jhanji V., Longitudinal Evaluation of Wound Healing after Penetrating Corneal Injury: Anterior Segment Optical Coherence Tomography Study. Curr Eye Res. 2017</v>
      </c>
    </row>
    <row r="6528" spans="1:29" x14ac:dyDescent="0.3">
      <c r="A6528">
        <v>3228</v>
      </c>
      <c r="B6528" t="s">
        <v>6412</v>
      </c>
      <c r="C6528" t="s">
        <v>16655</v>
      </c>
      <c r="D6528" t="s">
        <v>26836</v>
      </c>
      <c r="E6528" t="s">
        <v>2468</v>
      </c>
      <c r="F6528" s="10"/>
      <c r="G6528">
        <v>2017</v>
      </c>
      <c r="J6528">
        <v>0.58607532613379076</v>
      </c>
      <c r="L6528" t="s">
        <v>37681</v>
      </c>
      <c r="M6528">
        <v>28617722</v>
      </c>
      <c r="Q6528" s="10"/>
      <c r="R6528" s="11">
        <f t="shared" si="202"/>
        <v>0</v>
      </c>
      <c r="U6528" s="11">
        <f t="shared" si="203"/>
        <v>0</v>
      </c>
      <c r="Y6528" s="11">
        <f>IF(SUM(Tableau1[[#This Row],[Other access]:[Sci-hub access]])&gt;=1,1,0)</f>
        <v>0</v>
      </c>
      <c r="Z6528" s="12">
        <f>IF(OR(Tableau1[[#This Row],[Access R1 + S1+ T1 ]]&gt;=1,Tableau1[[#This Row],[Access V1 +W1 + X1]]&gt;=1),1,0)</f>
        <v>0</v>
      </c>
      <c r="AB6528" s="10" t="str">
        <f>Tableau1[[#This Row],[DOI]]</f>
        <v>doi: 10.1097/IJG.0000000000000708</v>
      </c>
      <c r="AC6528" s="13" t="str">
        <f>Tableau1[[#This Row],[Authors]]&amp;", "&amp;Tableau1[[#This Row],[Title]]&amp;" "&amp;Tableau1[[#This Row],[Journal]]&amp;". "&amp;Tableau1[[#This Row],[Year]]</f>
        <v>Lee SY, Kim S, Kim JH, Hong SC, Lee KH, Lee HS, Shin A, Jeong J., Prevalence of Pseudoexfoliation Syndrome in an Isolated Island Population of Korea: The Woodo Study. J Glaucoma. 2017</v>
      </c>
    </row>
    <row r="6529" spans="1:29" x14ac:dyDescent="0.3">
      <c r="A6529">
        <v>1014</v>
      </c>
      <c r="B6529" t="s">
        <v>4276</v>
      </c>
      <c r="C6529" t="s">
        <v>14530</v>
      </c>
      <c r="D6529" t="s">
        <v>24697</v>
      </c>
      <c r="E6529" t="s">
        <v>2468</v>
      </c>
      <c r="F6529" s="10"/>
      <c r="G6529">
        <v>2017</v>
      </c>
      <c r="J6529">
        <v>0.58618132628766828</v>
      </c>
      <c r="L6529" t="s">
        <v>35502</v>
      </c>
      <c r="M6529">
        <v>29045332</v>
      </c>
      <c r="Q6529" s="10"/>
      <c r="R6529" s="11">
        <f t="shared" si="202"/>
        <v>0</v>
      </c>
      <c r="U6529" s="11">
        <f t="shared" si="203"/>
        <v>0</v>
      </c>
      <c r="Y6529" s="11">
        <f>IF(SUM(Tableau1[[#This Row],[Other access]:[Sci-hub access]])&gt;=1,1,0)</f>
        <v>0</v>
      </c>
      <c r="Z6529" s="12">
        <f>IF(OR(Tableau1[[#This Row],[Access R1 + S1+ T1 ]]&gt;=1,Tableau1[[#This Row],[Access V1 +W1 + X1]]&gt;=1),1,0)</f>
        <v>0</v>
      </c>
      <c r="AB6529" s="10" t="str">
        <f>Tableau1[[#This Row],[DOI]]</f>
        <v>doi: 10.1097/IJG.0000000000000778</v>
      </c>
      <c r="AC6529" s="13" t="str">
        <f>Tableau1[[#This Row],[Authors]]&amp;", "&amp;Tableau1[[#This Row],[Title]]&amp;" "&amp;Tableau1[[#This Row],[Journal]]&amp;". "&amp;Tableau1[[#This Row],[Year]]</f>
        <v>Abdelrahman AM, ElTanamly R, Sabry M., Sutureless Deep Sclerectomy: A Preliminary Report. J Glaucoma. 2017</v>
      </c>
    </row>
    <row r="6530" spans="1:29" x14ac:dyDescent="0.3">
      <c r="A6530">
        <v>9076</v>
      </c>
      <c r="B6530" t="s">
        <v>11686</v>
      </c>
      <c r="C6530" t="s">
        <v>21862</v>
      </c>
      <c r="D6530" t="s">
        <v>32127</v>
      </c>
      <c r="E6530" t="s">
        <v>2463</v>
      </c>
      <c r="F6530" s="10"/>
      <c r="G6530">
        <v>2017</v>
      </c>
      <c r="J6530">
        <v>0.5862638624522104</v>
      </c>
      <c r="L6530" t="s">
        <v>43398</v>
      </c>
      <c r="M6530">
        <v>27312210</v>
      </c>
      <c r="Q6530" s="10"/>
      <c r="R6530" s="11">
        <f t="shared" ref="R6530:R6593" si="204">IF(SUM(N6530:Q6530)&gt;0,1,0)</f>
        <v>0</v>
      </c>
      <c r="U6530" s="11">
        <f t="shared" ref="U6530:U6593" si="205">IF(SUM(R6530,T6530)&gt;0,1,0)</f>
        <v>0</v>
      </c>
      <c r="Y6530" s="11">
        <f>IF(SUM(Tableau1[[#This Row],[Other access]:[Sci-hub access]])&gt;=1,1,0)</f>
        <v>0</v>
      </c>
      <c r="Z6530" s="12">
        <f>IF(OR(Tableau1[[#This Row],[Access R1 + S1+ T1 ]]&gt;=1,Tableau1[[#This Row],[Access V1 +W1 + X1]]&gt;=1),1,0)</f>
        <v>0</v>
      </c>
      <c r="AB6530" s="10" t="str">
        <f>Tableau1[[#This Row],[DOI]]</f>
        <v>doi: 10.5301/ejo.5000817</v>
      </c>
      <c r="AC6530" s="13" t="str">
        <f>Tableau1[[#This Row],[Authors]]&amp;", "&amp;Tableau1[[#This Row],[Title]]&amp;" "&amp;Tableau1[[#This Row],[Journal]]&amp;". "&amp;Tableau1[[#This Row],[Year]]</f>
        <v>Füst Á, Tóth J, Simon G, Imre L, Nagy ZZ., Specificity of in vivo confocal cornea microscopy in Acanthamoeba keratitis. Eur J Ophthalmol. 2017</v>
      </c>
    </row>
    <row r="6531" spans="1:29" x14ac:dyDescent="0.3">
      <c r="A6531">
        <v>3797</v>
      </c>
      <c r="B6531" t="s">
        <v>6963</v>
      </c>
      <c r="C6531" t="s">
        <v>17203</v>
      </c>
      <c r="D6531" t="s">
        <v>27387</v>
      </c>
      <c r="E6531" t="s">
        <v>34160</v>
      </c>
      <c r="F6531" s="10"/>
      <c r="G6531">
        <v>2017</v>
      </c>
      <c r="J6531">
        <v>0.58632031095620285</v>
      </c>
      <c r="L6531" t="s">
        <v>38240</v>
      </c>
      <c r="M6531">
        <v>28529629</v>
      </c>
      <c r="Q6531" s="10"/>
      <c r="R6531" s="11">
        <f t="shared" si="204"/>
        <v>0</v>
      </c>
      <c r="U6531" s="11">
        <f t="shared" si="205"/>
        <v>0</v>
      </c>
      <c r="Y6531" s="11">
        <f>IF(SUM(Tableau1[[#This Row],[Other access]:[Sci-hub access]])&gt;=1,1,0)</f>
        <v>0</v>
      </c>
      <c r="Z6531" s="12">
        <f>IF(OR(Tableau1[[#This Row],[Access R1 + S1+ T1 ]]&gt;=1,Tableau1[[#This Row],[Access V1 +W1 + X1]]&gt;=1),1,0)</f>
        <v>0</v>
      </c>
      <c r="AB6531" s="10" t="str">
        <f>Tableau1[[#This Row],[DOI]]</f>
        <v>doi: 10.7150/thno.17451</v>
      </c>
      <c r="AC6531" s="13" t="str">
        <f>Tableau1[[#This Row],[Authors]]&amp;", "&amp;Tableau1[[#This Row],[Title]]&amp;" "&amp;Tableau1[[#This Row],[Journal]]&amp;". "&amp;Tableau1[[#This Row],[Year]]</f>
        <v>Zhou J, Jin B, Jin Y, Liu Y, Pan J., The antihelminthic drug niclosamide effectively inhibits the malignant phenotypes of uveal melanoma in vitro and in vivo. Theranostics. 2017</v>
      </c>
    </row>
    <row r="6532" spans="1:29" x14ac:dyDescent="0.3">
      <c r="A6532">
        <v>1456</v>
      </c>
      <c r="B6532" t="s">
        <v>4714</v>
      </c>
      <c r="C6532" t="s">
        <v>14964</v>
      </c>
      <c r="D6532" t="s">
        <v>25135</v>
      </c>
      <c r="E6532" t="s">
        <v>2448</v>
      </c>
      <c r="F6532" s="10"/>
      <c r="G6532">
        <v>2017</v>
      </c>
      <c r="J6532">
        <v>0.58637234582601827</v>
      </c>
      <c r="L6532" t="s">
        <v>35937</v>
      </c>
      <c r="M6532">
        <v>28944413</v>
      </c>
      <c r="Q6532" s="10"/>
      <c r="R6532" s="11">
        <f t="shared" si="204"/>
        <v>0</v>
      </c>
      <c r="U6532" s="11">
        <f t="shared" si="205"/>
        <v>0</v>
      </c>
      <c r="Y6532" s="11">
        <f>IF(SUM(Tableau1[[#This Row],[Other access]:[Sci-hub access]])&gt;=1,1,0)</f>
        <v>0</v>
      </c>
      <c r="Z6532" s="12">
        <f>IF(OR(Tableau1[[#This Row],[Access R1 + S1+ T1 ]]&gt;=1,Tableau1[[#This Row],[Access V1 +W1 + X1]]&gt;=1),1,0)</f>
        <v>0</v>
      </c>
      <c r="AB6532" s="10" t="str">
        <f>Tableau1[[#This Row],[DOI]]</f>
        <v>doi: 10.1007/s00417-017-3804-9</v>
      </c>
      <c r="AC6532" s="13" t="str">
        <f>Tableau1[[#This Row],[Authors]]&amp;", "&amp;Tableau1[[#This Row],[Title]]&amp;" "&amp;Tableau1[[#This Row],[Journal]]&amp;". "&amp;Tableau1[[#This Row],[Year]]</f>
        <v>Kostanyan T, Shazly T, Kaplowitz KB, Wang SZ, Kola S, Brown EN, Loewen NA., Longer-term Baerveldt to Trabectome glaucoma surgery comparison using propensity score matching. Graefes Arch Clin Exp Ophthalmol. 2017</v>
      </c>
    </row>
    <row r="6533" spans="1:29" x14ac:dyDescent="0.3">
      <c r="A6533">
        <v>1049</v>
      </c>
      <c r="B6533" t="s">
        <v>4311</v>
      </c>
      <c r="C6533" t="s">
        <v>14565</v>
      </c>
      <c r="D6533" t="s">
        <v>24732</v>
      </c>
      <c r="E6533" t="s">
        <v>2511</v>
      </c>
      <c r="F6533" s="10"/>
      <c r="G6533">
        <v>2017</v>
      </c>
      <c r="J6533">
        <v>0.58656958591738884</v>
      </c>
      <c r="L6533" t="s">
        <v>35537</v>
      </c>
      <c r="M6533">
        <v>29044064</v>
      </c>
      <c r="Q6533" s="10"/>
      <c r="R6533" s="11">
        <f t="shared" si="204"/>
        <v>0</v>
      </c>
      <c r="U6533" s="11">
        <f t="shared" si="205"/>
        <v>0</v>
      </c>
      <c r="Y6533" s="11">
        <f>IF(SUM(Tableau1[[#This Row],[Other access]:[Sci-hub access]])&gt;=1,1,0)</f>
        <v>0</v>
      </c>
      <c r="Z6533" s="12">
        <f>IF(OR(Tableau1[[#This Row],[Access R1 + S1+ T1 ]]&gt;=1,Tableau1[[#This Row],[Access V1 +W1 + X1]]&gt;=1),1,0)</f>
        <v>0</v>
      </c>
      <c r="AB6533" s="10" t="str">
        <f>Tableau1[[#This Row],[DOI]]</f>
        <v>doi: 10.4103/ijo.IJO_645_16</v>
      </c>
      <c r="AC6533" s="13" t="str">
        <f>Tableau1[[#This Row],[Authors]]&amp;", "&amp;Tableau1[[#This Row],[Title]]&amp;" "&amp;Tableau1[[#This Row],[Journal]]&amp;". "&amp;Tableau1[[#This Row],[Year]]</f>
        <v>Mihailovic-Vucinic V, Popevic L, Popevic S, Stjepanovic M, Aleksic A, Stanojevic-Paovic A., Utility of angiotensin-converting enzyme activity in aqueous humor in the diagnosis of ocular sarcoidosis. Indian J Ophthalmol. 2017</v>
      </c>
    </row>
    <row r="6534" spans="1:29" x14ac:dyDescent="0.3">
      <c r="A6534">
        <v>3352</v>
      </c>
      <c r="B6534" t="s">
        <v>6531</v>
      </c>
      <c r="C6534" t="s">
        <v>16774</v>
      </c>
      <c r="D6534" t="s">
        <v>26955</v>
      </c>
      <c r="E6534" t="s">
        <v>2464</v>
      </c>
      <c r="F6534" s="10"/>
      <c r="G6534">
        <v>2017</v>
      </c>
      <c r="J6534">
        <v>0.58666503236210221</v>
      </c>
      <c r="L6534" t="s">
        <v>37803</v>
      </c>
      <c r="M6534">
        <v>28598870</v>
      </c>
      <c r="Q6534" s="10"/>
      <c r="R6534" s="11">
        <f t="shared" si="204"/>
        <v>0</v>
      </c>
      <c r="U6534" s="11">
        <f t="shared" si="205"/>
        <v>0</v>
      </c>
      <c r="Y6534" s="11">
        <f>IF(SUM(Tableau1[[#This Row],[Other access]:[Sci-hub access]])&gt;=1,1,0)</f>
        <v>0</v>
      </c>
      <c r="Z6534" s="12">
        <f>IF(OR(Tableau1[[#This Row],[Access R1 + S1+ T1 ]]&gt;=1,Tableau1[[#This Row],[Access V1 +W1 + X1]]&gt;=1),1,0)</f>
        <v>0</v>
      </c>
      <c r="AB6534" s="10" t="str">
        <f>Tableau1[[#This Row],[DOI]]</f>
        <v>doi: 10.1097/ICU.0000000000000403</v>
      </c>
      <c r="AC6534" s="13" t="str">
        <f>Tableau1[[#This Row],[Authors]]&amp;", "&amp;Tableau1[[#This Row],[Title]]&amp;" "&amp;Tableau1[[#This Row],[Journal]]&amp;". "&amp;Tableau1[[#This Row],[Year]]</f>
        <v>Allen RC., Molecularly targeted agents in oculoplastic surgery. Curr Opin Ophthalmol. 2017</v>
      </c>
    </row>
    <row r="6535" spans="1:29" x14ac:dyDescent="0.3">
      <c r="A6535">
        <v>6611</v>
      </c>
      <c r="B6535" t="s">
        <v>9526</v>
      </c>
      <c r="C6535" t="s">
        <v>19733</v>
      </c>
      <c r="D6535" t="s">
        <v>29958</v>
      </c>
      <c r="E6535" t="s">
        <v>2502</v>
      </c>
      <c r="F6535" s="10"/>
      <c r="G6535">
        <v>2017</v>
      </c>
      <c r="J6535">
        <v>0.5867250737825016</v>
      </c>
      <c r="L6535" t="s">
        <v>40976</v>
      </c>
      <c r="M6535">
        <v>28190007</v>
      </c>
      <c r="Q6535" s="10"/>
      <c r="R6535" s="11">
        <f t="shared" si="204"/>
        <v>0</v>
      </c>
      <c r="U6535" s="11">
        <f t="shared" si="205"/>
        <v>0</v>
      </c>
      <c r="Y6535" s="11">
        <f>IF(SUM(Tableau1[[#This Row],[Other access]:[Sci-hub access]])&gt;=1,1,0)</f>
        <v>0</v>
      </c>
      <c r="Z6535" s="12">
        <f>IF(OR(Tableau1[[#This Row],[Access R1 + S1+ T1 ]]&gt;=1,Tableau1[[#This Row],[Access V1 +W1 + X1]]&gt;=1),1,0)</f>
        <v>0</v>
      </c>
      <c r="AB6535" s="10" t="str">
        <f>Tableau1[[#This Row],[DOI]]</f>
        <v>doi: 10.1159/000452421</v>
      </c>
      <c r="AC6535" s="13" t="str">
        <f>Tableau1[[#This Row],[Authors]]&amp;", "&amp;Tableau1[[#This Row],[Title]]&amp;" "&amp;Tableau1[[#This Row],[Journal]]&amp;". "&amp;Tableau1[[#This Row],[Year]]</f>
        <v>Mei F, Wang J, Chen Z, Yuan Z., Potentially Important MicroRNAs in Form-Deprivation Myopia Revealed by Bioinformatics Analysis of MicroRNA Profiling. Ophthalmic Res. 2017</v>
      </c>
    </row>
    <row r="6536" spans="1:29" ht="28.8" x14ac:dyDescent="0.3">
      <c r="A6536">
        <v>3723</v>
      </c>
      <c r="B6536" t="s">
        <v>6893</v>
      </c>
      <c r="C6536" t="s">
        <v>17133</v>
      </c>
      <c r="D6536" t="s">
        <v>27317</v>
      </c>
      <c r="E6536" t="s">
        <v>2451</v>
      </c>
      <c r="F6536" s="10"/>
      <c r="G6536">
        <v>2017</v>
      </c>
      <c r="J6536">
        <v>0.58682627207733296</v>
      </c>
      <c r="L6536" t="s">
        <v>38167</v>
      </c>
      <c r="M6536">
        <v>28542375</v>
      </c>
      <c r="Q6536" s="10"/>
      <c r="R6536" s="11">
        <f t="shared" si="204"/>
        <v>0</v>
      </c>
      <c r="U6536" s="11">
        <f t="shared" si="205"/>
        <v>0</v>
      </c>
      <c r="Y6536" s="11">
        <f>IF(SUM(Tableau1[[#This Row],[Other access]:[Sci-hub access]])&gt;=1,1,0)</f>
        <v>0</v>
      </c>
      <c r="Z6536" s="12">
        <f>IF(OR(Tableau1[[#This Row],[Access R1 + S1+ T1 ]]&gt;=1,Tableau1[[#This Row],[Access V1 +W1 + X1]]&gt;=1),1,0)</f>
        <v>0</v>
      </c>
      <c r="AB6536" s="10" t="str">
        <f>Tableau1[[#This Row],[DOI]]</f>
        <v>doi: 10.1371/journal.pone.0177749</v>
      </c>
      <c r="AC6536" s="13" t="str">
        <f>Tableau1[[#This Row],[Authors]]&amp;", "&amp;Tableau1[[#This Row],[Title]]&amp;" "&amp;Tableau1[[#This Row],[Journal]]&amp;". "&amp;Tableau1[[#This Row],[Year]]</f>
        <v>Laíns I, Duarte D, Barros AS, Martins AS, Gil J, Miller JB, Marques M, Mesquita T, Kim IK, Cachulo MDL, Vavvas D, Carreira IM, Murta JN, Silva R, Miller JW, Husain D, Gil AM., Human plasma metabolomics in age-related macular degeneration (AMD) using nuclear magnetic resonance spectroscopy. PLoS One. 2017</v>
      </c>
    </row>
    <row r="6537" spans="1:29" x14ac:dyDescent="0.3">
      <c r="A6537">
        <v>10462</v>
      </c>
      <c r="B6537" t="s">
        <v>12948</v>
      </c>
      <c r="C6537" t="s">
        <v>23115</v>
      </c>
      <c r="D6537" t="s">
        <v>33401</v>
      </c>
      <c r="E6537" t="s">
        <v>2457</v>
      </c>
      <c r="F6537" s="10"/>
      <c r="G6537">
        <v>2017</v>
      </c>
      <c r="J6537">
        <v>0.58690226082990715</v>
      </c>
      <c r="L6537" t="s">
        <v>44712</v>
      </c>
      <c r="M6537">
        <v>27280342</v>
      </c>
      <c r="Q6537" s="10"/>
      <c r="R6537" s="11">
        <f t="shared" si="204"/>
        <v>0</v>
      </c>
      <c r="U6537" s="11">
        <f t="shared" si="205"/>
        <v>0</v>
      </c>
      <c r="Y6537" s="11">
        <f>IF(SUM(Tableau1[[#This Row],[Other access]:[Sci-hub access]])&gt;=1,1,0)</f>
        <v>0</v>
      </c>
      <c r="Z6537" s="12">
        <f>IF(OR(Tableau1[[#This Row],[Access R1 + S1+ T1 ]]&gt;=1,Tableau1[[#This Row],[Access V1 +W1 + X1]]&gt;=1),1,0)</f>
        <v>0</v>
      </c>
      <c r="AB6537" s="10" t="str">
        <f>Tableau1[[#This Row],[DOI]]</f>
        <v>doi: 10.1097/ICB.0000000000000345</v>
      </c>
      <c r="AC6537" s="13" t="str">
        <f>Tableau1[[#This Row],[Authors]]&amp;", "&amp;Tableau1[[#This Row],[Title]]&amp;" "&amp;Tableau1[[#This Row],[Journal]]&amp;". "&amp;Tableau1[[#This Row],[Year]]</f>
        <v>Sahni S, Watson RM, Sheth VS., ACTINOMYCES NEUII ENDOPHTHALMITIS AFTER INTRAVITREAL ANTI-VASCULAR ENDOTHELIAL GROWTH FACTOR INJECTION. Retin Cases Brief Rep. 2017</v>
      </c>
    </row>
    <row r="6538" spans="1:29" x14ac:dyDescent="0.3">
      <c r="A6538">
        <v>2478</v>
      </c>
      <c r="B6538" t="s">
        <v>5700</v>
      </c>
      <c r="C6538" t="s">
        <v>15946</v>
      </c>
      <c r="D6538" t="s">
        <v>26123</v>
      </c>
      <c r="E6538" t="s">
        <v>2439</v>
      </c>
      <c r="F6538" s="10"/>
      <c r="G6538">
        <v>2017</v>
      </c>
      <c r="J6538">
        <v>0.58694909452382993</v>
      </c>
      <c r="L6538" t="s">
        <v>36942</v>
      </c>
      <c r="M6538">
        <v>28739381</v>
      </c>
      <c r="Q6538" s="10"/>
      <c r="R6538" s="11">
        <f t="shared" si="204"/>
        <v>0</v>
      </c>
      <c r="U6538" s="11">
        <f t="shared" si="205"/>
        <v>0</v>
      </c>
      <c r="Y6538" s="11">
        <f>IF(SUM(Tableau1[[#This Row],[Other access]:[Sci-hub access]])&gt;=1,1,0)</f>
        <v>0</v>
      </c>
      <c r="Z6538" s="12">
        <f>IF(OR(Tableau1[[#This Row],[Access R1 + S1+ T1 ]]&gt;=1,Tableau1[[#This Row],[Access V1 +W1 + X1]]&gt;=1),1,0)</f>
        <v>0</v>
      </c>
      <c r="AB6538" s="10" t="str">
        <f>Tableau1[[#This Row],[DOI]]</f>
        <v>doi: 10.1016/j.visres.2017.07.005</v>
      </c>
      <c r="AC6538" s="13" t="str">
        <f>Tableau1[[#This Row],[Authors]]&amp;", "&amp;Tableau1[[#This Row],[Title]]&amp;" "&amp;Tableau1[[#This Row],[Journal]]&amp;". "&amp;Tableau1[[#This Row],[Year]]</f>
        <v>Venkataraman AP, Radhakrishnan A, Dorronsoro C, Lundström L, Marcos S., Role of parafovea in blur perception. Vision Res. 2017</v>
      </c>
    </row>
    <row r="6539" spans="1:29" x14ac:dyDescent="0.3">
      <c r="A6539">
        <v>9610</v>
      </c>
      <c r="B6539" t="s">
        <v>12164</v>
      </c>
      <c r="C6539" t="s">
        <v>22339</v>
      </c>
      <c r="D6539" t="s">
        <v>32612</v>
      </c>
      <c r="E6539" t="s">
        <v>34376</v>
      </c>
      <c r="F6539" s="10"/>
      <c r="G6539">
        <v>2017</v>
      </c>
      <c r="J6539">
        <v>0.58715417365130529</v>
      </c>
      <c r="L6539" t="s">
        <v>43881</v>
      </c>
      <c r="M6539">
        <v>27638339</v>
      </c>
      <c r="Q6539" s="10"/>
      <c r="R6539" s="11">
        <f t="shared" si="204"/>
        <v>0</v>
      </c>
      <c r="U6539" s="11">
        <f t="shared" si="205"/>
        <v>0</v>
      </c>
      <c r="Y6539" s="11">
        <f>IF(SUM(Tableau1[[#This Row],[Other access]:[Sci-hub access]])&gt;=1,1,0)</f>
        <v>0</v>
      </c>
      <c r="Z6539" s="12">
        <f>IF(OR(Tableau1[[#This Row],[Access R1 + S1+ T1 ]]&gt;=1,Tableau1[[#This Row],[Access V1 +W1 + X1]]&gt;=1),1,0)</f>
        <v>0</v>
      </c>
      <c r="AB6539" s="10" t="str">
        <f>Tableau1[[#This Row],[DOI]]</f>
        <v>doi: 10.1007/s00109-016-1472-6</v>
      </c>
      <c r="AC6539" s="13" t="str">
        <f>Tableau1[[#This Row],[Authors]]&amp;", "&amp;Tableau1[[#This Row],[Title]]&amp;" "&amp;Tableau1[[#This Row],[Journal]]&amp;". "&amp;Tableau1[[#This Row],[Year]]</f>
        <v>Loukovaara S, Sandholm J, Aalto K, Liukkonen J, Jalkanen S, Yegutkin GG., Deregulation of ocular nucleotide homeostasis in patients with diabetic retinopathy. J Mol Med (Berl). 2017</v>
      </c>
    </row>
    <row r="6540" spans="1:29" x14ac:dyDescent="0.3">
      <c r="A6540">
        <v>4769</v>
      </c>
      <c r="B6540" t="s">
        <v>7875</v>
      </c>
      <c r="C6540" t="s">
        <v>18105</v>
      </c>
      <c r="D6540" t="s">
        <v>28305</v>
      </c>
      <c r="E6540" t="s">
        <v>2441</v>
      </c>
      <c r="F6540" s="10"/>
      <c r="G6540">
        <v>2017</v>
      </c>
      <c r="J6540">
        <v>0.58716296660245204</v>
      </c>
      <c r="L6540" t="s">
        <v>39184</v>
      </c>
      <c r="M6540">
        <v>28408039</v>
      </c>
      <c r="Q6540" s="10"/>
      <c r="R6540" s="11">
        <f t="shared" si="204"/>
        <v>0</v>
      </c>
      <c r="U6540" s="11">
        <f t="shared" si="205"/>
        <v>0</v>
      </c>
      <c r="Y6540" s="11">
        <f>IF(SUM(Tableau1[[#This Row],[Other access]:[Sci-hub access]])&gt;=1,1,0)</f>
        <v>0</v>
      </c>
      <c r="Z6540" s="12">
        <f>IF(OR(Tableau1[[#This Row],[Access R1 + S1+ T1 ]]&gt;=1,Tableau1[[#This Row],[Access V1 +W1 + X1]]&gt;=1),1,0)</f>
        <v>0</v>
      </c>
      <c r="AB6540" s="10" t="str">
        <f>Tableau1[[#This Row],[DOI]]</f>
        <v>doi: 10.1016/j.ophtha.2017.02.013</v>
      </c>
      <c r="AC6540" s="13" t="str">
        <f>Tableau1[[#This Row],[Authors]]&amp;", "&amp;Tableau1[[#This Row],[Title]]&amp;" "&amp;Tableau1[[#This Row],[Journal]]&amp;". "&amp;Tableau1[[#This Row],[Year]]</f>
        <v>Musch DC, Niziol LM, Gillespie BW, Lichter PR, Janz NK., Binocular Measures of Visual Acuity and Visual Field versus Binocular Approximations. Ophthalmology. 2017</v>
      </c>
    </row>
    <row r="6541" spans="1:29" x14ac:dyDescent="0.3">
      <c r="A6541">
        <v>7469</v>
      </c>
      <c r="B6541" t="s">
        <v>1345</v>
      </c>
      <c r="C6541" t="s">
        <v>1346</v>
      </c>
      <c r="D6541" t="s">
        <v>1347</v>
      </c>
      <c r="E6541" t="s">
        <v>2715</v>
      </c>
      <c r="F6541" s="10"/>
      <c r="G6541">
        <v>2017</v>
      </c>
      <c r="J6541">
        <v>0.58730641055470911</v>
      </c>
      <c r="L6541" t="s">
        <v>41824</v>
      </c>
      <c r="M6541">
        <v>28089735</v>
      </c>
      <c r="Q6541" s="10"/>
      <c r="R6541" s="11">
        <f t="shared" si="204"/>
        <v>0</v>
      </c>
      <c r="U6541" s="11">
        <f t="shared" si="205"/>
        <v>0</v>
      </c>
      <c r="Y6541" s="11">
        <f>IF(SUM(Tableau1[[#This Row],[Other access]:[Sci-hub access]])&gt;=1,1,0)</f>
        <v>0</v>
      </c>
      <c r="Z6541" s="12">
        <f>IF(OR(Tableau1[[#This Row],[Access R1 + S1+ T1 ]]&gt;=1,Tableau1[[#This Row],[Access V1 +W1 + X1]]&gt;=1),1,0)</f>
        <v>0</v>
      </c>
      <c r="AB6541" s="10" t="str">
        <f>Tableau1[[#This Row],[DOI]]</f>
        <v>doi: 10.1016/j.mvr.2017.01.002</v>
      </c>
      <c r="AC6541" s="13" t="str">
        <f>Tableau1[[#This Row],[Authors]]&amp;", "&amp;Tableau1[[#This Row],[Title]]&amp;" "&amp;Tableau1[[#This Row],[Journal]]&amp;". "&amp;Tableau1[[#This Row],[Year]]</f>
        <v>Tun T, Kang YS., Effects of simvastatin on CAT-1-mediated arginine transport and NO level under high glucose conditions in conditionally immortalized rat inner blood-retinal barrier cell lines (TR-iBRB). Microvasc Res. 2017</v>
      </c>
    </row>
    <row r="6542" spans="1:29" x14ac:dyDescent="0.3">
      <c r="A6542">
        <v>6600</v>
      </c>
      <c r="B6542" t="s">
        <v>9515</v>
      </c>
      <c r="C6542" t="s">
        <v>19722</v>
      </c>
      <c r="D6542" t="s">
        <v>29947</v>
      </c>
      <c r="E6542" t="s">
        <v>2524</v>
      </c>
      <c r="F6542" s="10"/>
      <c r="G6542">
        <v>2017</v>
      </c>
      <c r="J6542">
        <v>0.58742737746026463</v>
      </c>
      <c r="L6542" t="s">
        <v>40965</v>
      </c>
      <c r="M6542">
        <v>28192586</v>
      </c>
      <c r="Q6542" s="10"/>
      <c r="R6542" s="11">
        <f t="shared" si="204"/>
        <v>0</v>
      </c>
      <c r="U6542" s="11">
        <f t="shared" si="205"/>
        <v>0</v>
      </c>
      <c r="Y6542" s="11">
        <f>IF(SUM(Tableau1[[#This Row],[Other access]:[Sci-hub access]])&gt;=1,1,0)</f>
        <v>0</v>
      </c>
      <c r="Z6542" s="12">
        <f>IF(OR(Tableau1[[#This Row],[Access R1 + S1+ T1 ]]&gt;=1,Tableau1[[#This Row],[Access V1 +W1 + X1]]&gt;=1),1,0)</f>
        <v>0</v>
      </c>
      <c r="AB6542" s="10" t="str">
        <f>Tableau1[[#This Row],[DOI]]</f>
        <v>doi: 10.3928/1081597X-20161117-01</v>
      </c>
      <c r="AC6542" s="13" t="str">
        <f>Tableau1[[#This Row],[Authors]]&amp;", "&amp;Tableau1[[#This Row],[Title]]&amp;" "&amp;Tableau1[[#This Row],[Journal]]&amp;". "&amp;Tableau1[[#This Row],[Year]]</f>
        <v>Zhao Y, Jian W, Chen Y, Knorz MC, Zhou X., Three-Year Stability of Posterior Corneal Elevation After Small Incision Lenticule Extraction (SMILE) for Moderate and High Myopia. J Refract Surg. 2017</v>
      </c>
    </row>
    <row r="6543" spans="1:29" x14ac:dyDescent="0.3">
      <c r="A6543">
        <v>6430</v>
      </c>
      <c r="B6543" t="s">
        <v>9367</v>
      </c>
      <c r="C6543" t="s">
        <v>19576</v>
      </c>
      <c r="D6543" t="s">
        <v>29798</v>
      </c>
      <c r="E6543" t="s">
        <v>2490</v>
      </c>
      <c r="F6543" s="10"/>
      <c r="G6543">
        <v>2017</v>
      </c>
      <c r="J6543">
        <v>0.58749572513237802</v>
      </c>
      <c r="L6543" t="s">
        <v>40799</v>
      </c>
      <c r="M6543">
        <v>28212878</v>
      </c>
      <c r="Q6543" s="10"/>
      <c r="R6543" s="11">
        <f t="shared" si="204"/>
        <v>0</v>
      </c>
      <c r="U6543" s="11">
        <f t="shared" si="205"/>
        <v>0</v>
      </c>
      <c r="Y6543" s="11">
        <f>IF(SUM(Tableau1[[#This Row],[Other access]:[Sci-hub access]])&gt;=1,1,0)</f>
        <v>0</v>
      </c>
      <c r="Z6543" s="12">
        <f>IF(OR(Tableau1[[#This Row],[Access R1 + S1+ T1 ]]&gt;=1,Tableau1[[#This Row],[Access V1 +W1 + X1]]&gt;=1),1,0)</f>
        <v>0</v>
      </c>
      <c r="AB6543" s="10" t="str">
        <f>Tableau1[[#This Row],[DOI]]</f>
        <v>doi: 10.1016/j.ajo.2017.02.007</v>
      </c>
      <c r="AC6543" s="13" t="str">
        <f>Tableau1[[#This Row],[Authors]]&amp;", "&amp;Tableau1[[#This Row],[Title]]&amp;" "&amp;Tableau1[[#This Row],[Journal]]&amp;". "&amp;Tableau1[[#This Row],[Year]]</f>
        <v>Han IC, Tadarati M, Pacheco KD, Scott AW., Evaluation of Macular Vascular Abnormalities Identified by Optical Coherence Tomography Angiography in Sickle Cell Disease. Am J Ophthalmol. 2017</v>
      </c>
    </row>
    <row r="6544" spans="1:29" x14ac:dyDescent="0.3">
      <c r="A6544">
        <v>10337</v>
      </c>
      <c r="B6544" t="s">
        <v>12834</v>
      </c>
      <c r="C6544" t="s">
        <v>23001</v>
      </c>
      <c r="D6544" t="s">
        <v>33287</v>
      </c>
      <c r="E6544" t="s">
        <v>2469</v>
      </c>
      <c r="F6544" s="10"/>
      <c r="G6544">
        <v>2017</v>
      </c>
      <c r="J6544">
        <v>0.58753704678214913</v>
      </c>
      <c r="L6544" t="s">
        <v>44588</v>
      </c>
      <c r="M6544">
        <v>27367798</v>
      </c>
      <c r="Q6544" s="10"/>
      <c r="R6544" s="11">
        <f t="shared" si="204"/>
        <v>0</v>
      </c>
      <c r="U6544" s="11">
        <f t="shared" si="205"/>
        <v>0</v>
      </c>
      <c r="Y6544" s="11">
        <f>IF(SUM(Tableau1[[#This Row],[Other access]:[Sci-hub access]])&gt;=1,1,0)</f>
        <v>0</v>
      </c>
      <c r="Z6544" s="12">
        <f>IF(OR(Tableau1[[#This Row],[Access R1 + S1+ T1 ]]&gt;=1,Tableau1[[#This Row],[Access V1 +W1 + X1]]&gt;=1),1,0)</f>
        <v>0</v>
      </c>
      <c r="AB6544" s="10" t="str">
        <f>Tableau1[[#This Row],[DOI]]</f>
        <v>doi: 10.3109/08820538.2016.1157614</v>
      </c>
      <c r="AC6544" s="13" t="str">
        <f>Tableau1[[#This Row],[Authors]]&amp;", "&amp;Tableau1[[#This Row],[Title]]&amp;" "&amp;Tableau1[[#This Row],[Journal]]&amp;". "&amp;Tableau1[[#This Row],[Year]]</f>
        <v>Magli A, Carelli R, Esposito F, Bruzzese D., Essential Infantile Esotropia: Postoperative Sensory Outcomes of Strabismus Surgery. Semin Ophthalmol. 2017</v>
      </c>
    </row>
    <row r="6545" spans="1:29" x14ac:dyDescent="0.3">
      <c r="A6545">
        <v>10537</v>
      </c>
      <c r="B6545" t="s">
        <v>13017</v>
      </c>
      <c r="C6545" t="s">
        <v>23183</v>
      </c>
      <c r="D6545" t="s">
        <v>33470</v>
      </c>
      <c r="E6545" t="s">
        <v>2719</v>
      </c>
      <c r="F6545" s="10"/>
      <c r="G6545">
        <v>2017</v>
      </c>
      <c r="J6545">
        <v>0.58783383545157586</v>
      </c>
      <c r="L6545" t="s">
        <v>44786</v>
      </c>
      <c r="M6545">
        <v>27230121</v>
      </c>
      <c r="Q6545" s="10"/>
      <c r="R6545" s="11">
        <f t="shared" si="204"/>
        <v>0</v>
      </c>
      <c r="U6545" s="11">
        <f t="shared" si="205"/>
        <v>0</v>
      </c>
      <c r="Y6545" s="11">
        <f>IF(SUM(Tableau1[[#This Row],[Other access]:[Sci-hub access]])&gt;=1,1,0)</f>
        <v>0</v>
      </c>
      <c r="Z6545" s="12">
        <f>IF(OR(Tableau1[[#This Row],[Access R1 + S1+ T1 ]]&gt;=1,Tableau1[[#This Row],[Access V1 +W1 + X1]]&gt;=1),1,0)</f>
        <v>0</v>
      </c>
      <c r="AB6545" s="10" t="str">
        <f>Tableau1[[#This Row],[DOI]]</f>
        <v>doi: 10.1080/09273948.2016.1175640</v>
      </c>
      <c r="AC6545" s="13" t="str">
        <f>Tableau1[[#This Row],[Authors]]&amp;", "&amp;Tableau1[[#This Row],[Title]]&amp;" "&amp;Tableau1[[#This Row],[Journal]]&amp;". "&amp;Tableau1[[#This Row],[Year]]</f>
        <v>Moon SW, Kim BH, Park UC, Yu HG., Inter-observer Variability in Scoring Ultra-wide-field Fluorescein Angiography in Patients with Behçet Retinal Vasculitis. Ocul Immunol Inflamm. 2017</v>
      </c>
    </row>
    <row r="6546" spans="1:29" x14ac:dyDescent="0.3">
      <c r="A6546">
        <v>5628</v>
      </c>
      <c r="B6546" t="s">
        <v>8660</v>
      </c>
      <c r="C6546" t="s">
        <v>18880</v>
      </c>
      <c r="D6546" t="s">
        <v>29090</v>
      </c>
      <c r="E6546" t="s">
        <v>3060</v>
      </c>
      <c r="F6546" s="10"/>
      <c r="G6546">
        <v>2017</v>
      </c>
      <c r="J6546">
        <v>0.58789597567559093</v>
      </c>
      <c r="L6546" t="s">
        <v>40015</v>
      </c>
      <c r="M6546">
        <v>28302802</v>
      </c>
      <c r="Q6546" s="10"/>
      <c r="R6546" s="11">
        <f t="shared" si="204"/>
        <v>0</v>
      </c>
      <c r="U6546" s="11">
        <f t="shared" si="205"/>
        <v>0</v>
      </c>
      <c r="Y6546" s="11">
        <f>IF(SUM(Tableau1[[#This Row],[Other access]:[Sci-hub access]])&gt;=1,1,0)</f>
        <v>0</v>
      </c>
      <c r="Z6546" s="12">
        <f>IF(OR(Tableau1[[#This Row],[Access R1 + S1+ T1 ]]&gt;=1,Tableau1[[#This Row],[Access V1 +W1 + X1]]&gt;=1),1,0)</f>
        <v>0</v>
      </c>
      <c r="AB6546" s="10" t="str">
        <f>Tableau1[[#This Row],[DOI]]</f>
        <v>doi: 10.1126/science.355.6330.1109</v>
      </c>
      <c r="AC6546" s="13" t="str">
        <f>Tableau1[[#This Row],[Authors]]&amp;", "&amp;Tableau1[[#This Row],[Title]]&amp;" "&amp;Tableau1[[#This Row],[Journal]]&amp;". "&amp;Tableau1[[#This Row],[Year]]</f>
        <v>Normile D., iPS cell therapy reported safe. Science. 2017</v>
      </c>
    </row>
    <row r="6547" spans="1:29" x14ac:dyDescent="0.3">
      <c r="A6547">
        <v>6243</v>
      </c>
      <c r="B6547" t="s">
        <v>886</v>
      </c>
      <c r="C6547" t="s">
        <v>887</v>
      </c>
      <c r="D6547" t="s">
        <v>888</v>
      </c>
      <c r="E6547" t="s">
        <v>2682</v>
      </c>
      <c r="F6547" s="10"/>
      <c r="G6547">
        <v>2017</v>
      </c>
      <c r="J6547">
        <v>0.58793585373354507</v>
      </c>
      <c r="L6547" t="s">
        <v>40613</v>
      </c>
      <c r="M6547">
        <v>28235509</v>
      </c>
      <c r="Q6547" s="10"/>
      <c r="R6547" s="11">
        <f t="shared" si="204"/>
        <v>0</v>
      </c>
      <c r="U6547" s="11">
        <f t="shared" si="205"/>
        <v>0</v>
      </c>
      <c r="Y6547" s="11">
        <f>IF(SUM(Tableau1[[#This Row],[Other access]:[Sci-hub access]])&gt;=1,1,0)</f>
        <v>0</v>
      </c>
      <c r="Z6547" s="12">
        <f>IF(OR(Tableau1[[#This Row],[Access R1 + S1+ T1 ]]&gt;=1,Tableau1[[#This Row],[Access V1 +W1 + X1]]&gt;=1),1,0)</f>
        <v>0</v>
      </c>
      <c r="AB6547" s="10" t="str">
        <f>Tableau1[[#This Row],[DOI]]</f>
        <v>doi: 10.1016/j.jclinane.2016.12.007</v>
      </c>
      <c r="AC6547" s="13" t="str">
        <f>Tableau1[[#This Row],[Authors]]&amp;", "&amp;Tableau1[[#This Row],[Title]]&amp;" "&amp;Tableau1[[#This Row],[Journal]]&amp;". "&amp;Tableau1[[#This Row],[Year]]</f>
        <v>Cok OY, Deniz S, Eker HE, Oguzkurt L, Aribogan A., Management of isolated infraorbital neuralgia by ultrasound-guided infraorbital nerve block with combination of steroid and local anesthetic. J Clin Anesth. 2017</v>
      </c>
    </row>
    <row r="6548" spans="1:29" x14ac:dyDescent="0.3">
      <c r="A6548">
        <v>4316</v>
      </c>
      <c r="B6548" t="s">
        <v>7446</v>
      </c>
      <c r="C6548" t="s">
        <v>17682</v>
      </c>
      <c r="D6548" t="s">
        <v>27875</v>
      </c>
      <c r="E6548" t="s">
        <v>2496</v>
      </c>
      <c r="F6548" s="10"/>
      <c r="G6548">
        <v>2017</v>
      </c>
      <c r="J6548">
        <v>0.58797438582009587</v>
      </c>
      <c r="L6548" t="s">
        <v>38742</v>
      </c>
      <c r="M6548">
        <v>28457282</v>
      </c>
      <c r="Q6548" s="10"/>
      <c r="R6548" s="11">
        <f t="shared" si="204"/>
        <v>0</v>
      </c>
      <c r="U6548" s="11">
        <f t="shared" si="205"/>
        <v>0</v>
      </c>
      <c r="Y6548" s="11">
        <f>IF(SUM(Tableau1[[#This Row],[Other access]:[Sci-hub access]])&gt;=1,1,0)</f>
        <v>0</v>
      </c>
      <c r="Z6548" s="12">
        <f>IF(OR(Tableau1[[#This Row],[Access R1 + S1+ T1 ]]&gt;=1,Tableau1[[#This Row],[Access V1 +W1 + X1]]&gt;=1),1,0)</f>
        <v>0</v>
      </c>
      <c r="AB6548" s="10" t="str">
        <f>Tableau1[[#This Row],[DOI]]</f>
        <v>doi: 10.1016/j.jcjo.2016.08.015</v>
      </c>
      <c r="AC6548" s="13" t="str">
        <f>Tableau1[[#This Row],[Authors]]&amp;", "&amp;Tableau1[[#This Row],[Title]]&amp;" "&amp;Tableau1[[#This Row],[Journal]]&amp;". "&amp;Tableau1[[#This Row],[Year]]</f>
        <v>Chan AT, Zauberman NA, Chan CC, Rootman DS., Outcomes after implantable collamer lens surgery in a Canadian cohort. Can J Ophthalmol. 2017</v>
      </c>
    </row>
    <row r="6549" spans="1:29" x14ac:dyDescent="0.3">
      <c r="A6549">
        <v>3968</v>
      </c>
      <c r="B6549" t="s">
        <v>7122</v>
      </c>
      <c r="C6549" t="s">
        <v>17359</v>
      </c>
      <c r="D6549" t="s">
        <v>27549</v>
      </c>
      <c r="E6549" t="s">
        <v>2462</v>
      </c>
      <c r="F6549" s="10"/>
      <c r="G6549">
        <v>2017</v>
      </c>
      <c r="J6549">
        <v>0.58798492384300749</v>
      </c>
      <c r="L6549" t="s">
        <v>38409</v>
      </c>
      <c r="M6549">
        <v>28499427</v>
      </c>
      <c r="Q6549" s="10"/>
      <c r="R6549" s="11">
        <f t="shared" si="204"/>
        <v>0</v>
      </c>
      <c r="U6549" s="11">
        <f t="shared" si="205"/>
        <v>0</v>
      </c>
      <c r="Y6549" s="11">
        <f>IF(SUM(Tableau1[[#This Row],[Other access]:[Sci-hub access]])&gt;=1,1,0)</f>
        <v>0</v>
      </c>
      <c r="Z6549" s="12">
        <f>IF(OR(Tableau1[[#This Row],[Access R1 + S1+ T1 ]]&gt;=1,Tableau1[[#This Row],[Access V1 +W1 + X1]]&gt;=1),1,0)</f>
        <v>0</v>
      </c>
      <c r="AB6549" s="10" t="str">
        <f>Tableau1[[#This Row],[DOI]]</f>
        <v>doi: 10.1186/s12886-017-0459-6</v>
      </c>
      <c r="AC6549" s="13" t="str">
        <f>Tableau1[[#This Row],[Authors]]&amp;", "&amp;Tableau1[[#This Row],[Title]]&amp;" "&amp;Tableau1[[#This Row],[Journal]]&amp;". "&amp;Tableau1[[#This Row],[Year]]</f>
        <v>Zhang Z, Peng M, Wei Y, Jiang X, Zhang S., Pars plana vitrectomy with partial tamponade of filtered air in Rhegmatogenous retinal detachment caused by superior retinal breaks. BMC Ophthalmol. 2017</v>
      </c>
    </row>
    <row r="6550" spans="1:29" x14ac:dyDescent="0.3">
      <c r="A6550">
        <v>10811</v>
      </c>
      <c r="B6550" t="s">
        <v>13266</v>
      </c>
      <c r="C6550" t="s">
        <v>23428</v>
      </c>
      <c r="D6550" t="s">
        <v>33720</v>
      </c>
      <c r="E6550" t="s">
        <v>2791</v>
      </c>
      <c r="F6550" s="10"/>
      <c r="G6550">
        <v>2017</v>
      </c>
      <c r="J6550">
        <v>0.58801683076692612</v>
      </c>
      <c r="L6550" t="s">
        <v>45058</v>
      </c>
      <c r="M6550">
        <v>27012841</v>
      </c>
      <c r="Q6550" s="10"/>
      <c r="R6550" s="11">
        <f t="shared" si="204"/>
        <v>0</v>
      </c>
      <c r="U6550" s="11">
        <f t="shared" si="205"/>
        <v>0</v>
      </c>
      <c r="Y6550" s="11">
        <f>IF(SUM(Tableau1[[#This Row],[Other access]:[Sci-hub access]])&gt;=1,1,0)</f>
        <v>0</v>
      </c>
      <c r="Z6550" s="12">
        <f>IF(OR(Tableau1[[#This Row],[Access R1 + S1+ T1 ]]&gt;=1,Tableau1[[#This Row],[Access V1 +W1 + X1]]&gt;=1),1,0)</f>
        <v>0</v>
      </c>
      <c r="AB6550" s="10" t="str">
        <f>Tableau1[[#This Row],[DOI]]</f>
        <v>doi: 10.1016/j.optom.2016.02.001</v>
      </c>
      <c r="AC6550" s="13" t="str">
        <f>Tableau1[[#This Row],[Authors]]&amp;", "&amp;Tableau1[[#This Row],[Title]]&amp;" "&amp;Tableau1[[#This Row],[Journal]]&amp;". "&amp;Tableau1[[#This Row],[Year]]</f>
        <v>Camellin M, Guidotti JM, Arba Mosquera S., Corneal-Wavefront guided transepithelial photorefractive keratectomy after corneal collagen cross linking in keratoconus. J Optom. 2017</v>
      </c>
    </row>
    <row r="6551" spans="1:29" ht="28.8" x14ac:dyDescent="0.3">
      <c r="A6551">
        <v>614</v>
      </c>
      <c r="B6551" t="s">
        <v>3877</v>
      </c>
      <c r="C6551" t="s">
        <v>14133</v>
      </c>
      <c r="D6551" t="s">
        <v>24297</v>
      </c>
      <c r="E6551" t="s">
        <v>2451</v>
      </c>
      <c r="F6551" s="10"/>
      <c r="G6551">
        <v>2017</v>
      </c>
      <c r="J6551">
        <v>0.58805012085010944</v>
      </c>
      <c r="L6551" t="s">
        <v>35112</v>
      </c>
      <c r="M6551">
        <v>29161320</v>
      </c>
      <c r="Q6551" s="10"/>
      <c r="R6551" s="11">
        <f t="shared" si="204"/>
        <v>0</v>
      </c>
      <c r="U6551" s="11">
        <f t="shared" si="205"/>
        <v>0</v>
      </c>
      <c r="Y6551" s="11">
        <f>IF(SUM(Tableau1[[#This Row],[Other access]:[Sci-hub access]])&gt;=1,1,0)</f>
        <v>0</v>
      </c>
      <c r="Z6551" s="12">
        <f>IF(OR(Tableau1[[#This Row],[Access R1 + S1+ T1 ]]&gt;=1,Tableau1[[#This Row],[Access V1 +W1 + X1]]&gt;=1),1,0)</f>
        <v>0</v>
      </c>
      <c r="AB6551" s="10" t="str">
        <f>Tableau1[[#This Row],[DOI]]</f>
        <v>doi: 10.1371/journal.pone.0188302</v>
      </c>
      <c r="AC6551" s="13" t="str">
        <f>Tableau1[[#This Row],[Authors]]&amp;", "&amp;Tableau1[[#This Row],[Title]]&amp;" "&amp;Tableau1[[#This Row],[Journal]]&amp;". "&amp;Tableau1[[#This Row],[Year]]</f>
        <v>Wang B, Tran H, Smith MA, Kostanyan T, Schmitt SE, Bilonick RA, Jan NJ, Kagemann L, Tyler-Kabara EC, Ishikawa H, Schuman JS, Sigal IA, Wollstein G., In-vivo effects of intraocular and intracranial pressures on the lamina cribrosa microstructure. PLoS One. 2017</v>
      </c>
    </row>
    <row r="6552" spans="1:29" x14ac:dyDescent="0.3">
      <c r="A6552">
        <v>5577</v>
      </c>
      <c r="B6552" t="s">
        <v>8615</v>
      </c>
      <c r="C6552" t="s">
        <v>18836</v>
      </c>
      <c r="D6552" t="s">
        <v>29045</v>
      </c>
      <c r="E6552" t="s">
        <v>2441</v>
      </c>
      <c r="F6552" s="10"/>
      <c r="G6552">
        <v>2017</v>
      </c>
      <c r="J6552">
        <v>0.58805728854993855</v>
      </c>
      <c r="L6552" t="s">
        <v>39964</v>
      </c>
      <c r="M6552">
        <v>28318635</v>
      </c>
      <c r="Q6552" s="10"/>
      <c r="R6552" s="11">
        <f t="shared" si="204"/>
        <v>0</v>
      </c>
      <c r="U6552" s="11">
        <f t="shared" si="205"/>
        <v>0</v>
      </c>
      <c r="Y6552" s="11">
        <f>IF(SUM(Tableau1[[#This Row],[Other access]:[Sci-hub access]])&gt;=1,1,0)</f>
        <v>0</v>
      </c>
      <c r="Z6552" s="12">
        <f>IF(OR(Tableau1[[#This Row],[Access R1 + S1+ T1 ]]&gt;=1,Tableau1[[#This Row],[Access V1 +W1 + X1]]&gt;=1),1,0)</f>
        <v>0</v>
      </c>
      <c r="AB6552" s="10" t="str">
        <f>Tableau1[[#This Row],[DOI]]</f>
        <v>doi: 10.1016/j.ophtha.2017.01.054</v>
      </c>
      <c r="AC6552" s="13" t="str">
        <f>Tableau1[[#This Row],[Authors]]&amp;", "&amp;Tableau1[[#This Row],[Title]]&amp;" "&amp;Tableau1[[#This Row],[Journal]]&amp;". "&amp;Tableau1[[#This Row],[Year]]</f>
        <v>Timlin HM, Keane PA, Rose GE, Ezra DG., The Application of Infrared Imaging and Optical Coherence Tomography of the Lacrimal Punctum in Patients Undergoing Punctoplasty for Epiphora. Ophthalmology. 2017</v>
      </c>
    </row>
    <row r="6553" spans="1:29" ht="28.8" x14ac:dyDescent="0.3">
      <c r="A6553">
        <v>7241</v>
      </c>
      <c r="B6553" t="s">
        <v>10069</v>
      </c>
      <c r="C6553" t="s">
        <v>20271</v>
      </c>
      <c r="D6553" t="s">
        <v>30503</v>
      </c>
      <c r="E6553" t="s">
        <v>2443</v>
      </c>
      <c r="F6553" s="10"/>
      <c r="G6553">
        <v>2017</v>
      </c>
      <c r="J6553">
        <v>0.58805944706857671</v>
      </c>
      <c r="L6553" t="s">
        <v>41597</v>
      </c>
      <c r="M6553">
        <v>28114569</v>
      </c>
      <c r="Q6553" s="10"/>
      <c r="R6553" s="11">
        <f t="shared" si="204"/>
        <v>0</v>
      </c>
      <c r="U6553" s="11">
        <f t="shared" si="205"/>
        <v>0</v>
      </c>
      <c r="Y6553" s="11">
        <f>IF(SUM(Tableau1[[#This Row],[Other access]:[Sci-hub access]])&gt;=1,1,0)</f>
        <v>0</v>
      </c>
      <c r="Z6553" s="12">
        <f>IF(OR(Tableau1[[#This Row],[Access R1 + S1+ T1 ]]&gt;=1,Tableau1[[#This Row],[Access V1 +W1 + X1]]&gt;=1),1,0)</f>
        <v>0</v>
      </c>
      <c r="AB6553" s="10" t="str">
        <f>Tableau1[[#This Row],[DOI]]</f>
        <v>doi: 10.1167/iovs.16-20579</v>
      </c>
      <c r="AC6553" s="13" t="str">
        <f>Tableau1[[#This Row],[Authors]]&amp;", "&amp;Tableau1[[#This Row],[Title]]&amp;" "&amp;Tableau1[[#This Row],[Journal]]&amp;". "&amp;Tableau1[[#This Row],[Year]]</f>
        <v>Ghasemi Falavarjani K, Iafe NA, Hubschman JP, Tsui I, Sadda SR, Sarraf D., Optical Coherence Tomography Angiography Analysis of the Foveal Avascular Zone and Macular Vessel Density After Anti-VEGF Therapy in Eyes With Diabetic Macular Edema and Retinal Vein Occlusion. Invest Ophthalmol Vis Sci. 2017</v>
      </c>
    </row>
    <row r="6554" spans="1:29" x14ac:dyDescent="0.3">
      <c r="A6554">
        <v>829</v>
      </c>
      <c r="B6554" t="s">
        <v>4092</v>
      </c>
      <c r="C6554" t="s">
        <v>14346</v>
      </c>
      <c r="D6554" t="s">
        <v>24512</v>
      </c>
      <c r="E6554" t="s">
        <v>2451</v>
      </c>
      <c r="F6554" s="10"/>
      <c r="G6554">
        <v>2017</v>
      </c>
      <c r="J6554">
        <v>0.58814097318253977</v>
      </c>
      <c r="L6554" t="s">
        <v>35322</v>
      </c>
      <c r="M6554">
        <v>29095823</v>
      </c>
      <c r="Q6554" s="10"/>
      <c r="R6554" s="11">
        <f t="shared" si="204"/>
        <v>0</v>
      </c>
      <c r="U6554" s="11">
        <f t="shared" si="205"/>
        <v>0</v>
      </c>
      <c r="Y6554" s="11">
        <f>IF(SUM(Tableau1[[#This Row],[Other access]:[Sci-hub access]])&gt;=1,1,0)</f>
        <v>0</v>
      </c>
      <c r="Z6554" s="12">
        <f>IF(OR(Tableau1[[#This Row],[Access R1 + S1+ T1 ]]&gt;=1,Tableau1[[#This Row],[Access V1 +W1 + X1]]&gt;=1),1,0)</f>
        <v>0</v>
      </c>
      <c r="AB6554" s="10" t="str">
        <f>Tableau1[[#This Row],[DOI]]</f>
        <v>doi: 10.1371/journal.pone.0184746</v>
      </c>
      <c r="AC6554" s="13" t="str">
        <f>Tableau1[[#This Row],[Authors]]&amp;", "&amp;Tableau1[[#This Row],[Title]]&amp;" "&amp;Tableau1[[#This Row],[Journal]]&amp;". "&amp;Tableau1[[#This Row],[Year]]</f>
        <v>Zheng X, Tang H, Zhao X, Sun Y, Jiang Y, Liu Y., Long non-coding RNA FTH1P3 facilitates uveal melanoma cell growth and invasion through miR-224-5p. PLoS One. 2017</v>
      </c>
    </row>
    <row r="6555" spans="1:29" ht="28.8" x14ac:dyDescent="0.3">
      <c r="A6555">
        <v>2165</v>
      </c>
      <c r="B6555" t="s">
        <v>5400</v>
      </c>
      <c r="C6555" t="s">
        <v>15645</v>
      </c>
      <c r="D6555" t="s">
        <v>25822</v>
      </c>
      <c r="E6555" t="s">
        <v>2490</v>
      </c>
      <c r="F6555" s="10"/>
      <c r="G6555">
        <v>2017</v>
      </c>
      <c r="J6555">
        <v>0.58820681896444038</v>
      </c>
      <c r="L6555" t="s">
        <v>36636</v>
      </c>
      <c r="M6555">
        <v>28807732</v>
      </c>
      <c r="Q6555" s="10"/>
      <c r="R6555" s="11">
        <f t="shared" si="204"/>
        <v>0</v>
      </c>
      <c r="U6555" s="11">
        <f t="shared" si="205"/>
        <v>0</v>
      </c>
      <c r="Y6555" s="11">
        <f>IF(SUM(Tableau1[[#This Row],[Other access]:[Sci-hub access]])&gt;=1,1,0)</f>
        <v>0</v>
      </c>
      <c r="Z6555" s="12">
        <f>IF(OR(Tableau1[[#This Row],[Access R1 + S1+ T1 ]]&gt;=1,Tableau1[[#This Row],[Access V1 +W1 + X1]]&gt;=1),1,0)</f>
        <v>0</v>
      </c>
      <c r="AB6555" s="10" t="str">
        <f>Tableau1[[#This Row],[DOI]]</f>
        <v>doi: 10.1016/j.ajo.2017.08.001</v>
      </c>
      <c r="AC6555" s="13" t="str">
        <f>Tableau1[[#This Row],[Authors]]&amp;", "&amp;Tableau1[[#This Row],[Title]]&amp;" "&amp;Tableau1[[#This Row],[Journal]]&amp;". "&amp;Tableau1[[#This Row],[Year]]</f>
        <v>Khoueir Z, Jassim F, Poon LY, Tsikata E, Ben-David GS, Liu Y, Shieh E, Lee R, Guo R, Papadogeorgou G, Braaf B, Simavli H, Que C, Vakoc BJ, Bouma BE, de Boer JF, Chen TC., Diagnostic Capability of Peripapillary Three-dimensional Retinal Nerve Fiber Layer Volume for Glaucoma Using Optical Coherence Tomography Volume Scans. Am J Ophthalmol. 2017</v>
      </c>
    </row>
    <row r="6556" spans="1:29" x14ac:dyDescent="0.3">
      <c r="A6556">
        <v>6959</v>
      </c>
      <c r="B6556" t="s">
        <v>9824</v>
      </c>
      <c r="C6556" t="s">
        <v>20027</v>
      </c>
      <c r="D6556" t="s">
        <v>30258</v>
      </c>
      <c r="E6556" t="s">
        <v>2464</v>
      </c>
      <c r="F6556" s="10"/>
      <c r="G6556">
        <v>2017</v>
      </c>
      <c r="J6556">
        <v>0.58828309022480163</v>
      </c>
      <c r="L6556" t="s">
        <v>41317</v>
      </c>
      <c r="M6556">
        <v>28141765</v>
      </c>
      <c r="Q6556" s="10"/>
      <c r="R6556" s="11">
        <f t="shared" si="204"/>
        <v>0</v>
      </c>
      <c r="U6556" s="11">
        <f t="shared" si="205"/>
        <v>0</v>
      </c>
      <c r="Y6556" s="11">
        <f>IF(SUM(Tableau1[[#This Row],[Other access]:[Sci-hub access]])&gt;=1,1,0)</f>
        <v>0</v>
      </c>
      <c r="Z6556" s="12">
        <f>IF(OR(Tableau1[[#This Row],[Access R1 + S1+ T1 ]]&gt;=1,Tableau1[[#This Row],[Access V1 +W1 + X1]]&gt;=1),1,0)</f>
        <v>0</v>
      </c>
      <c r="AB6556" s="10" t="str">
        <f>Tableau1[[#This Row],[DOI]]</f>
        <v>doi: 10.1097/ICU.0000000000000360</v>
      </c>
      <c r="AC6556" s="13" t="str">
        <f>Tableau1[[#This Row],[Authors]]&amp;", "&amp;Tableau1[[#This Row],[Title]]&amp;" "&amp;Tableau1[[#This Row],[Journal]]&amp;". "&amp;Tableau1[[#This Row],[Year]]</f>
        <v>Hartnett ME., Role of cytokines and treatment algorithms in retinopathy of prematurity. Curr Opin Ophthalmol. 2017</v>
      </c>
    </row>
    <row r="6557" spans="1:29" ht="28.8" x14ac:dyDescent="0.3">
      <c r="A6557">
        <v>1368</v>
      </c>
      <c r="B6557" t="s">
        <v>4628</v>
      </c>
      <c r="C6557" t="s">
        <v>14879</v>
      </c>
      <c r="D6557" t="s">
        <v>25049</v>
      </c>
      <c r="E6557" t="s">
        <v>2521</v>
      </c>
      <c r="F6557" s="10"/>
      <c r="G6557">
        <v>2017</v>
      </c>
      <c r="J6557">
        <v>0.58836749193048088</v>
      </c>
      <c r="L6557" t="s">
        <v>35851</v>
      </c>
      <c r="M6557">
        <v>28965847</v>
      </c>
      <c r="Q6557" s="10"/>
      <c r="R6557" s="11">
        <f t="shared" si="204"/>
        <v>0</v>
      </c>
      <c r="U6557" s="11">
        <f t="shared" si="205"/>
        <v>0</v>
      </c>
      <c r="Y6557" s="11">
        <f>IF(SUM(Tableau1[[#This Row],[Other access]:[Sci-hub access]])&gt;=1,1,0)</f>
        <v>0</v>
      </c>
      <c r="Z6557" s="12">
        <f>IF(OR(Tableau1[[#This Row],[Access R1 + S1+ T1 ]]&gt;=1,Tableau1[[#This Row],[Access V1 +W1 + X1]]&gt;=1),1,0)</f>
        <v>0</v>
      </c>
      <c r="AB6557" s="10" t="str">
        <f>Tableau1[[#This Row],[DOI]]</f>
        <v>doi: 10.1016/j.ajhg.2017.08.017</v>
      </c>
      <c r="AC6557" s="13" t="str">
        <f>Tableau1[[#This Row],[Authors]]&amp;", "&amp;Tableau1[[#This Row],[Title]]&amp;" "&amp;Tableau1[[#This Row],[Journal]]&amp;". "&amp;Tableau1[[#This Row],[Year]]</f>
        <v>De Mori R, Romani M, D'Arrigo S, Zaki MS, Lorefice E, Tardivo S, Biagini T, Stanley V, Musaev D, Fluss J, Micalizzi A, Nuovo S, Illi B, Chiapparini L, Di Marcotullio L, Issa MY, Anello D, Casella A, Ginevrino M, Leggins AS, Roosing S, Alfonsi R, et al., Hypomorphic Recessive Variants in SUFU Impair the Sonic Hedgehog Pathway and Cause Joubert Syndrome with Cranio-facial and Skeletal Defects. Am J Hum Genet. 2017</v>
      </c>
    </row>
    <row r="6558" spans="1:29" x14ac:dyDescent="0.3">
      <c r="A6558">
        <v>5343</v>
      </c>
      <c r="B6558" t="s">
        <v>8398</v>
      </c>
      <c r="C6558" t="s">
        <v>18621</v>
      </c>
      <c r="D6558" t="s">
        <v>28828</v>
      </c>
      <c r="E6558" t="s">
        <v>2460</v>
      </c>
      <c r="F6558" s="10"/>
      <c r="G6558">
        <v>2017</v>
      </c>
      <c r="J6558">
        <v>0.58841508571715706</v>
      </c>
      <c r="L6558" t="s">
        <v>39738</v>
      </c>
      <c r="M6558">
        <v>28346038</v>
      </c>
      <c r="Q6558" s="10"/>
      <c r="R6558" s="11">
        <f t="shared" si="204"/>
        <v>0</v>
      </c>
      <c r="U6558" s="11">
        <f t="shared" si="205"/>
        <v>0</v>
      </c>
      <c r="Y6558" s="11">
        <f>IF(SUM(Tableau1[[#This Row],[Other access]:[Sci-hub access]])&gt;=1,1,0)</f>
        <v>0</v>
      </c>
      <c r="Z6558" s="12">
        <f>IF(OR(Tableau1[[#This Row],[Access R1 + S1+ T1 ]]&gt;=1,Tableau1[[#This Row],[Access V1 +W1 + X1]]&gt;=1),1,0)</f>
        <v>0</v>
      </c>
      <c r="AB6558" s="10" t="str">
        <f>Tableau1[[#This Row],[DOI]]</f>
        <v>doi: 10.1080/09286586.2017.1296166</v>
      </c>
      <c r="AC6558" s="13" t="str">
        <f>Tableau1[[#This Row],[Authors]]&amp;", "&amp;Tableau1[[#This Row],[Title]]&amp;" "&amp;Tableau1[[#This Row],[Journal]]&amp;". "&amp;Tableau1[[#This Row],[Year]]</f>
        <v>Foreman J, Keel S, van Wijngaarden P, Taylor HR, Dirani M., Recruitment and Testing Protocol in the National Eye Health Survey: A Population-Based Eye Study in Australia. Ophthalmic Epidemiol. 2017</v>
      </c>
    </row>
    <row r="6559" spans="1:29" x14ac:dyDescent="0.3">
      <c r="A6559">
        <v>528</v>
      </c>
      <c r="B6559" t="s">
        <v>3791</v>
      </c>
      <c r="C6559" t="s">
        <v>14048</v>
      </c>
      <c r="D6559" t="s">
        <v>24211</v>
      </c>
      <c r="E6559" t="s">
        <v>2469</v>
      </c>
      <c r="F6559" s="10"/>
      <c r="G6559">
        <v>2018</v>
      </c>
      <c r="J6559">
        <v>0.58846324212657386</v>
      </c>
      <c r="L6559" t="s">
        <v>35029</v>
      </c>
      <c r="M6559">
        <v>29193991</v>
      </c>
      <c r="Q6559" s="10"/>
      <c r="R6559" s="11">
        <f t="shared" si="204"/>
        <v>0</v>
      </c>
      <c r="U6559" s="11">
        <f t="shared" si="205"/>
        <v>0</v>
      </c>
      <c r="Y6559" s="11">
        <f>IF(SUM(Tableau1[[#This Row],[Other access]:[Sci-hub access]])&gt;=1,1,0)</f>
        <v>0</v>
      </c>
      <c r="Z6559" s="12">
        <f>IF(OR(Tableau1[[#This Row],[Access R1 + S1+ T1 ]]&gt;=1,Tableau1[[#This Row],[Access V1 +W1 + X1]]&gt;=1),1,0)</f>
        <v>0</v>
      </c>
      <c r="AB6559" s="10" t="str">
        <f>Tableau1[[#This Row],[DOI]]</f>
        <v>doi: 10.1080/08820538.2017.1353827</v>
      </c>
      <c r="AC6559" s="13" t="str">
        <f>Tableau1[[#This Row],[Authors]]&amp;", "&amp;Tableau1[[#This Row],[Title]]&amp;" "&amp;Tableau1[[#This Row],[Journal]]&amp;". "&amp;Tableau1[[#This Row],[Year]]</f>
        <v>Sharma M, Hunter DG., Diplopia after Strabismus Surgery. Semin Ophthalmol. 2018</v>
      </c>
    </row>
    <row r="6560" spans="1:29" x14ac:dyDescent="0.3">
      <c r="A6560">
        <v>8570</v>
      </c>
      <c r="B6560" t="s">
        <v>11237</v>
      </c>
      <c r="C6560" t="s">
        <v>21421</v>
      </c>
      <c r="D6560" t="s">
        <v>31676</v>
      </c>
      <c r="E6560" t="s">
        <v>2508</v>
      </c>
      <c r="F6560" s="10"/>
      <c r="G6560">
        <v>2017</v>
      </c>
      <c r="J6560">
        <v>0.58851756413209788</v>
      </c>
      <c r="L6560" t="s">
        <v>42906</v>
      </c>
      <c r="M6560">
        <v>27889607</v>
      </c>
      <c r="Q6560" s="10"/>
      <c r="R6560" s="11">
        <f t="shared" si="204"/>
        <v>0</v>
      </c>
      <c r="U6560" s="11">
        <f t="shared" si="205"/>
        <v>0</v>
      </c>
      <c r="Y6560" s="11">
        <f>IF(SUM(Tableau1[[#This Row],[Other access]:[Sci-hub access]])&gt;=1,1,0)</f>
        <v>0</v>
      </c>
      <c r="Z6560" s="12">
        <f>IF(OR(Tableau1[[#This Row],[Access R1 + S1+ T1 ]]&gt;=1,Tableau1[[#This Row],[Access V1 +W1 + X1]]&gt;=1),1,0)</f>
        <v>0</v>
      </c>
      <c r="AB6560" s="10" t="str">
        <f>Tableau1[[#This Row],[DOI]]</f>
        <v>doi: 10.1016/j.bbrc.2016.11.121</v>
      </c>
      <c r="AC6560" s="13" t="str">
        <f>Tableau1[[#This Row],[Authors]]&amp;", "&amp;Tableau1[[#This Row],[Title]]&amp;" "&amp;Tableau1[[#This Row],[Journal]]&amp;". "&amp;Tableau1[[#This Row],[Year]]</f>
        <v>Xu T, Xie W, Ma Y, Zhou S, Zhang L, Chen J, Cai M, Sun R, Zhang P, Yu S, Xu Z, Jiang W, Wu M., Leptin/OB-R signaling is elevated in mice with Sjögren's syndrome and is implicated in disease pathogenesis. Biochem Biophys Res Commun. 2017</v>
      </c>
    </row>
    <row r="6561" spans="1:29" x14ac:dyDescent="0.3">
      <c r="A6561">
        <v>676</v>
      </c>
      <c r="B6561" t="s">
        <v>3939</v>
      </c>
      <c r="C6561" t="s">
        <v>14194</v>
      </c>
      <c r="D6561" t="s">
        <v>24359</v>
      </c>
      <c r="E6561" t="s">
        <v>2465</v>
      </c>
      <c r="F6561" s="10"/>
      <c r="G6561">
        <v>2017</v>
      </c>
      <c r="J6561">
        <v>0.58855099842120984</v>
      </c>
      <c r="L6561" t="s">
        <v>35169</v>
      </c>
      <c r="M6561">
        <v>29137083</v>
      </c>
      <c r="Q6561" s="10"/>
      <c r="R6561" s="11">
        <f t="shared" si="204"/>
        <v>0</v>
      </c>
      <c r="U6561" s="11">
        <f t="shared" si="205"/>
        <v>0</v>
      </c>
      <c r="Y6561" s="11">
        <f>IF(SUM(Tableau1[[#This Row],[Other access]:[Sci-hub access]])&gt;=1,1,0)</f>
        <v>0</v>
      </c>
      <c r="Z6561" s="12">
        <f>IF(OR(Tableau1[[#This Row],[Access R1 + S1+ T1 ]]&gt;=1,Tableau1[[#This Row],[Access V1 +W1 + X1]]&gt;=1),1,0)</f>
        <v>0</v>
      </c>
      <c r="AB6561" s="10" t="str">
        <f>Tableau1[[#This Row],[DOI]]</f>
        <v>doi: 10.1097/MD.0000000000008587</v>
      </c>
      <c r="AC6561" s="13" t="str">
        <f>Tableau1[[#This Row],[Authors]]&amp;", "&amp;Tableau1[[#This Row],[Title]]&amp;" "&amp;Tableau1[[#This Row],[Journal]]&amp;". "&amp;Tableau1[[#This Row],[Year]]</f>
        <v>Gulias-Cañizo R, Gonzalez-Salinas R, Hernandez-Zimbron LF, Hernandez-Quintela E, Sanchez-Huerta V., Indications and outcomes of pediatric keratoplasty in a tertiary eye care center: A retrospective review. Medicine (Baltimore). 2017</v>
      </c>
    </row>
    <row r="6562" spans="1:29" x14ac:dyDescent="0.3">
      <c r="A6562">
        <v>4819</v>
      </c>
      <c r="B6562" t="s">
        <v>7923</v>
      </c>
      <c r="C6562" t="s">
        <v>18152</v>
      </c>
      <c r="D6562" t="s">
        <v>28353</v>
      </c>
      <c r="E6562" t="s">
        <v>34220</v>
      </c>
      <c r="F6562" s="10"/>
      <c r="G6562">
        <v>2017</v>
      </c>
      <c r="J6562">
        <v>0.58859150613321076</v>
      </c>
      <c r="L6562" t="s">
        <v>39232</v>
      </c>
      <c r="M6562">
        <v>28401291</v>
      </c>
      <c r="Q6562" s="10"/>
      <c r="R6562" s="11">
        <f t="shared" si="204"/>
        <v>0</v>
      </c>
      <c r="U6562" s="11">
        <f t="shared" si="205"/>
        <v>0</v>
      </c>
      <c r="Y6562" s="11">
        <f>IF(SUM(Tableau1[[#This Row],[Other access]:[Sci-hub access]])&gt;=1,1,0)</f>
        <v>0</v>
      </c>
      <c r="Z6562" s="12">
        <f>IF(OR(Tableau1[[#This Row],[Access R1 + S1+ T1 ]]&gt;=1,Tableau1[[#This Row],[Access V1 +W1 + X1]]&gt;=1),1,0)</f>
        <v>0</v>
      </c>
      <c r="AB6562" s="10" t="str">
        <f>Tableau1[[#This Row],[DOI]]</f>
        <v>doi: 10.1007/s00335-017-9689-4</v>
      </c>
      <c r="AC6562" s="13" t="str">
        <f>Tableau1[[#This Row],[Authors]]&amp;", "&amp;Tableau1[[#This Row],[Title]]&amp;" "&amp;Tableau1[[#This Row],[Journal]]&amp;". "&amp;Tableau1[[#This Row],[Year]]</f>
        <v>Viana MC, Tavares WC, Brant AC, Boroni M, Seuánez HN., The human retinoblastoma susceptibility gene (RB1): an evolutionary story in primates. Mamm Genome. 2017</v>
      </c>
    </row>
    <row r="6563" spans="1:29" x14ac:dyDescent="0.3">
      <c r="A6563">
        <v>9279</v>
      </c>
      <c r="B6563" t="s">
        <v>11862</v>
      </c>
      <c r="C6563" t="s">
        <v>22037</v>
      </c>
      <c r="D6563" t="s">
        <v>32304</v>
      </c>
      <c r="E6563" t="s">
        <v>2445</v>
      </c>
      <c r="F6563" s="10"/>
      <c r="G6563">
        <v>2017</v>
      </c>
      <c r="J6563">
        <v>0.58871065673382028</v>
      </c>
      <c r="L6563" t="s">
        <v>43584</v>
      </c>
      <c r="M6563">
        <v>27749698</v>
      </c>
      <c r="Q6563" s="10"/>
      <c r="R6563" s="11">
        <f t="shared" si="204"/>
        <v>0</v>
      </c>
      <c r="U6563" s="11">
        <f t="shared" si="205"/>
        <v>0</v>
      </c>
      <c r="Y6563" s="11">
        <f>IF(SUM(Tableau1[[#This Row],[Other access]:[Sci-hub access]])&gt;=1,1,0)</f>
        <v>0</v>
      </c>
      <c r="Z6563" s="12">
        <f>IF(OR(Tableau1[[#This Row],[Access R1 + S1+ T1 ]]&gt;=1,Tableau1[[#This Row],[Access V1 +W1 + X1]]&gt;=1),1,0)</f>
        <v>0</v>
      </c>
      <c r="AB6563" s="10" t="str">
        <f>Tableau1[[#This Row],[DOI]]</f>
        <v>doi: 10.1097/IAE.0000000000001344</v>
      </c>
      <c r="AC6563" s="13" t="str">
        <f>Tableau1[[#This Row],[Authors]]&amp;", "&amp;Tableau1[[#This Row],[Title]]&amp;" "&amp;Tableau1[[#This Row],[Journal]]&amp;". "&amp;Tableau1[[#This Row],[Year]]</f>
        <v>Spaide RF, Suzuki M, Yannuzzi LA, Matet A, Behar-Cohen F., VOLUME-RENDERED ANGIOGRAPHIC AND STRUCTURAL OPTICAL COHERENCE TOMOGRAPHY ANGIOGRAPHY OF MACULAR TELANGIECTASIA TYPE 2. Retina. 2017</v>
      </c>
    </row>
    <row r="6564" spans="1:29" x14ac:dyDescent="0.3">
      <c r="A6564">
        <v>597</v>
      </c>
      <c r="B6564" t="s">
        <v>3860</v>
      </c>
      <c r="C6564" t="s">
        <v>14116</v>
      </c>
      <c r="D6564" t="s">
        <v>24280</v>
      </c>
      <c r="E6564" t="s">
        <v>2451</v>
      </c>
      <c r="F6564" s="10"/>
      <c r="G6564">
        <v>2017</v>
      </c>
      <c r="J6564">
        <v>0.58875061305078491</v>
      </c>
      <c r="L6564" t="s">
        <v>35095</v>
      </c>
      <c r="M6564">
        <v>29166672</v>
      </c>
      <c r="Q6564" s="10"/>
      <c r="R6564" s="11">
        <f t="shared" si="204"/>
        <v>0</v>
      </c>
      <c r="U6564" s="11">
        <f t="shared" si="205"/>
        <v>0</v>
      </c>
      <c r="Y6564" s="11">
        <f>IF(SUM(Tableau1[[#This Row],[Other access]:[Sci-hub access]])&gt;=1,1,0)</f>
        <v>0</v>
      </c>
      <c r="Z6564" s="12">
        <f>IF(OR(Tableau1[[#This Row],[Access R1 + S1+ T1 ]]&gt;=1,Tableau1[[#This Row],[Access V1 +W1 + X1]]&gt;=1),1,0)</f>
        <v>0</v>
      </c>
      <c r="AB6564" s="10" t="str">
        <f>Tableau1[[#This Row],[DOI]]</f>
        <v>doi: 10.1371/journal.pone.0188490</v>
      </c>
      <c r="AC6564" s="13" t="str">
        <f>Tableau1[[#This Row],[Authors]]&amp;", "&amp;Tableau1[[#This Row],[Title]]&amp;" "&amp;Tableau1[[#This Row],[Journal]]&amp;". "&amp;Tableau1[[#This Row],[Year]]</f>
        <v>Tsai MC, Cheng WL, Sheu JJ, Huang CC, Shia BC, Kao LT, Lin HC., Increased risk of dementia following herpes zoster ophthalmicus. PLoS One. 2017</v>
      </c>
    </row>
    <row r="6565" spans="1:29" x14ac:dyDescent="0.3">
      <c r="A6565">
        <v>7452</v>
      </c>
      <c r="B6565" t="s">
        <v>10257</v>
      </c>
      <c r="C6565" t="s">
        <v>20459</v>
      </c>
      <c r="D6565" t="s">
        <v>30692</v>
      </c>
      <c r="E6565" t="s">
        <v>2446</v>
      </c>
      <c r="F6565" s="10"/>
      <c r="G6565">
        <v>2017</v>
      </c>
      <c r="J6565">
        <v>0.5888002784200137</v>
      </c>
      <c r="L6565" t="s">
        <v>41808</v>
      </c>
      <c r="M6565">
        <v>28092393</v>
      </c>
      <c r="Q6565" s="10"/>
      <c r="R6565" s="11">
        <f t="shared" si="204"/>
        <v>0</v>
      </c>
      <c r="U6565" s="11">
        <f t="shared" si="205"/>
        <v>0</v>
      </c>
      <c r="Y6565" s="11">
        <f>IF(SUM(Tableau1[[#This Row],[Other access]:[Sci-hub access]])&gt;=1,1,0)</f>
        <v>0</v>
      </c>
      <c r="Z6565" s="12">
        <f>IF(OR(Tableau1[[#This Row],[Access R1 + S1+ T1 ]]&gt;=1,Tableau1[[#This Row],[Access V1 +W1 + X1]]&gt;=1),1,0)</f>
        <v>0</v>
      </c>
      <c r="AB6565" s="10" t="str">
        <f>Tableau1[[#This Row],[DOI]]</f>
        <v>doi: 10.3928/01913913-20160929-02</v>
      </c>
      <c r="AC6565" s="13" t="str">
        <f>Tableau1[[#This Row],[Authors]]&amp;", "&amp;Tableau1[[#This Row],[Title]]&amp;" "&amp;Tableau1[[#This Row],[Journal]]&amp;". "&amp;Tableau1[[#This Row],[Year]]</f>
        <v>Grace SF, Cavuoto KM, Shi W, Capo H., Surgical Treatment of Adult-Onset Esotropia: Characteristics and Outcomes. J Pediatr Ophthalmol Strabismus. 2017</v>
      </c>
    </row>
    <row r="6566" spans="1:29" x14ac:dyDescent="0.3">
      <c r="A6566">
        <v>7006</v>
      </c>
      <c r="B6566" t="s">
        <v>9863</v>
      </c>
      <c r="C6566" t="s">
        <v>20066</v>
      </c>
      <c r="D6566" t="s">
        <v>30297</v>
      </c>
      <c r="E6566" t="s">
        <v>2440</v>
      </c>
      <c r="F6566" s="10"/>
      <c r="G6566">
        <v>2017</v>
      </c>
      <c r="J6566">
        <v>0.58886557125478134</v>
      </c>
      <c r="L6566" t="s">
        <v>41364</v>
      </c>
      <c r="M6566">
        <v>28137601</v>
      </c>
      <c r="Q6566" s="10"/>
      <c r="R6566" s="11">
        <f t="shared" si="204"/>
        <v>0</v>
      </c>
      <c r="U6566" s="11">
        <f t="shared" si="205"/>
        <v>0</v>
      </c>
      <c r="Y6566" s="11">
        <f>IF(SUM(Tableau1[[#This Row],[Other access]:[Sci-hub access]])&gt;=1,1,0)</f>
        <v>0</v>
      </c>
      <c r="Z6566" s="12">
        <f>IF(OR(Tableau1[[#This Row],[Access R1 + S1+ T1 ]]&gt;=1,Tableau1[[#This Row],[Access V1 +W1 + X1]]&gt;=1),1,0)</f>
        <v>0</v>
      </c>
      <c r="AB6566" s="10" t="str">
        <f>Tableau1[[#This Row],[DOI]]</f>
        <v>doi: 10.1016/j.exer.2017.01.004</v>
      </c>
      <c r="AC6566" s="13" t="str">
        <f>Tableau1[[#This Row],[Authors]]&amp;", "&amp;Tableau1[[#This Row],[Title]]&amp;" "&amp;Tableau1[[#This Row],[Journal]]&amp;". "&amp;Tableau1[[#This Row],[Year]]</f>
        <v>Villegas-Ruiz V, Hendlmeier F, Buentello-Volante B, Rodríguez-Loaiza JL, Miranda-Duarte A, Zenteno JC., Genome-wide mRNA analysis reveals a TUBD1 isoform profile as a potential biomarker for diabetic retinopathy development. Exp Eye Res. 2017</v>
      </c>
    </row>
    <row r="6567" spans="1:29" ht="28.8" x14ac:dyDescent="0.3">
      <c r="A6567">
        <v>2096</v>
      </c>
      <c r="B6567" t="s">
        <v>5333</v>
      </c>
      <c r="C6567" t="s">
        <v>15578</v>
      </c>
      <c r="D6567" t="s">
        <v>25755</v>
      </c>
      <c r="E6567" t="s">
        <v>2458</v>
      </c>
      <c r="F6567" s="10"/>
      <c r="G6567">
        <v>2017</v>
      </c>
      <c r="J6567">
        <v>0.58900245717877198</v>
      </c>
      <c r="L6567" t="s">
        <v>36567</v>
      </c>
      <c r="M6567">
        <v>28817744</v>
      </c>
      <c r="Q6567" s="10"/>
      <c r="R6567" s="11">
        <f t="shared" si="204"/>
        <v>0</v>
      </c>
      <c r="U6567" s="11">
        <f t="shared" si="205"/>
        <v>0</v>
      </c>
      <c r="Y6567" s="11">
        <f>IF(SUM(Tableau1[[#This Row],[Other access]:[Sci-hub access]])&gt;=1,1,0)</f>
        <v>0</v>
      </c>
      <c r="Z6567" s="12">
        <f>IF(OR(Tableau1[[#This Row],[Access R1 + S1+ T1 ]]&gt;=1,Tableau1[[#This Row],[Access V1 +W1 + X1]]&gt;=1),1,0)</f>
        <v>0</v>
      </c>
      <c r="AB6567" s="10" t="str">
        <f>Tableau1[[#This Row],[DOI]]</f>
        <v>doi: 10.1001/jamaophthalmol.2017.2914</v>
      </c>
      <c r="AC6567" s="13" t="str">
        <f>Tableau1[[#This Row],[Authors]]&amp;", "&amp;Tableau1[[#This Row],[Title]]&amp;" "&amp;Tableau1[[#This Row],[Journal]]&amp;". "&amp;Tableau1[[#This Row],[Year]]</f>
        <v>Prajna NV, Krishnan T, Rajaraman R, Patel S, Shah R, Srinivasan M, Das M, Ray KJ, Oldenburg CE, McLeod SD, Zegans ME, Acharya NR, Lietman TM, Rose-Nussbaumer J; Mycotic Ulcer Treatment Trial Group.., Predictors of Corneal Perforation or Need for Therapeutic Keratoplasty in Severe Fungal Keratitis: A Secondary Analysis of the Mycotic Ulcer Treatment Trial II. JAMA Ophthalmol. 2017</v>
      </c>
    </row>
    <row r="6568" spans="1:29" x14ac:dyDescent="0.3">
      <c r="A6568">
        <v>2580</v>
      </c>
      <c r="B6568" t="s">
        <v>5798</v>
      </c>
      <c r="C6568" t="s">
        <v>16044</v>
      </c>
      <c r="D6568" t="s">
        <v>26221</v>
      </c>
      <c r="E6568" t="s">
        <v>2511</v>
      </c>
      <c r="F6568" s="10"/>
      <c r="G6568">
        <v>2017</v>
      </c>
      <c r="J6568">
        <v>0.58912137957860056</v>
      </c>
      <c r="L6568" t="s">
        <v>37043</v>
      </c>
      <c r="M6568">
        <v>28724822</v>
      </c>
      <c r="Q6568" s="10"/>
      <c r="R6568" s="11">
        <f t="shared" si="204"/>
        <v>0</v>
      </c>
      <c r="U6568" s="11">
        <f t="shared" si="205"/>
        <v>0</v>
      </c>
      <c r="Y6568" s="11">
        <f>IF(SUM(Tableau1[[#This Row],[Other access]:[Sci-hub access]])&gt;=1,1,0)</f>
        <v>0</v>
      </c>
      <c r="Z6568" s="12">
        <f>IF(OR(Tableau1[[#This Row],[Access R1 + S1+ T1 ]]&gt;=1,Tableau1[[#This Row],[Access V1 +W1 + X1]]&gt;=1),1,0)</f>
        <v>0</v>
      </c>
      <c r="AB6568" s="10" t="str">
        <f>Tableau1[[#This Row],[DOI]]</f>
        <v>doi: 10.4103/ijo.IJO_847_16</v>
      </c>
      <c r="AC6568" s="13" t="str">
        <f>Tableau1[[#This Row],[Authors]]&amp;", "&amp;Tableau1[[#This Row],[Title]]&amp;" "&amp;Tableau1[[#This Row],[Journal]]&amp;". "&amp;Tableau1[[#This Row],[Year]]</f>
        <v>Sethi A, Puri V, Dogra N., An unusual presentation of lacrimal gland dirofilariasis. Indian J Ophthalmol. 2017</v>
      </c>
    </row>
    <row r="6569" spans="1:29" x14ac:dyDescent="0.3">
      <c r="A6569">
        <v>7719</v>
      </c>
      <c r="B6569" t="s">
        <v>10487</v>
      </c>
      <c r="C6569" t="s">
        <v>20683</v>
      </c>
      <c r="D6569" t="s">
        <v>30923</v>
      </c>
      <c r="E6569" t="s">
        <v>2467</v>
      </c>
      <c r="F6569" s="10"/>
      <c r="G6569">
        <v>2017</v>
      </c>
      <c r="J6569">
        <v>0.58925353298678862</v>
      </c>
      <c r="L6569" t="s">
        <v>42070</v>
      </c>
      <c r="M6569">
        <v>28060391</v>
      </c>
      <c r="Q6569" s="10"/>
      <c r="R6569" s="11">
        <f t="shared" si="204"/>
        <v>0</v>
      </c>
      <c r="U6569" s="11">
        <f t="shared" si="205"/>
        <v>0</v>
      </c>
      <c r="Y6569" s="11">
        <f>IF(SUM(Tableau1[[#This Row],[Other access]:[Sci-hub access]])&gt;=1,1,0)</f>
        <v>0</v>
      </c>
      <c r="Z6569" s="12">
        <f>IF(OR(Tableau1[[#This Row],[Access R1 + S1+ T1 ]]&gt;=1,Tableau1[[#This Row],[Access V1 +W1 + X1]]&gt;=1),1,0)</f>
        <v>0</v>
      </c>
      <c r="AB6569" s="10" t="str">
        <f>Tableau1[[#This Row],[DOI]]</f>
        <v>doi: 10.3928/23258160-20161219-04</v>
      </c>
      <c r="AC6569" s="13" t="str">
        <f>Tableau1[[#This Row],[Authors]]&amp;", "&amp;Tableau1[[#This Row],[Title]]&amp;" "&amp;Tableau1[[#This Row],[Journal]]&amp;". "&amp;Tableau1[[#This Row],[Year]]</f>
        <v>Bell JE, Shulman JP, Swan RJ, Teske MP, Bernstein PS., Intravitreal Versus Subretinal Tissue Plasminogen Activator Injection for Submacular Hemorrhage. Ophthalmic Surg Lasers Imaging Retina. 2017</v>
      </c>
    </row>
    <row r="6570" spans="1:29" ht="28.8" x14ac:dyDescent="0.3">
      <c r="A6570">
        <v>3254</v>
      </c>
      <c r="B6570" t="s">
        <v>6437</v>
      </c>
      <c r="C6570" t="s">
        <v>16680</v>
      </c>
      <c r="D6570" t="s">
        <v>26861</v>
      </c>
      <c r="E6570" t="s">
        <v>2467</v>
      </c>
      <c r="F6570" s="10"/>
      <c r="G6570">
        <v>2017</v>
      </c>
      <c r="J6570">
        <v>0.58925818283278453</v>
      </c>
      <c r="L6570" t="s">
        <v>37707</v>
      </c>
      <c r="M6570">
        <v>28613357</v>
      </c>
      <c r="Q6570" s="10"/>
      <c r="R6570" s="11">
        <f t="shared" si="204"/>
        <v>0</v>
      </c>
      <c r="U6570" s="11">
        <f t="shared" si="205"/>
        <v>0</v>
      </c>
      <c r="Y6570" s="11">
        <f>IF(SUM(Tableau1[[#This Row],[Other access]:[Sci-hub access]])&gt;=1,1,0)</f>
        <v>0</v>
      </c>
      <c r="Z6570" s="12">
        <f>IF(OR(Tableau1[[#This Row],[Access R1 + S1+ T1 ]]&gt;=1,Tableau1[[#This Row],[Access V1 +W1 + X1]]&gt;=1),1,0)</f>
        <v>0</v>
      </c>
      <c r="AB6570" s="10" t="str">
        <f>Tableau1[[#This Row],[DOI]]</f>
        <v>doi: 10.3928/23258160-20170601-09</v>
      </c>
      <c r="AC6570" s="13" t="str">
        <f>Tableau1[[#This Row],[Authors]]&amp;", "&amp;Tableau1[[#This Row],[Title]]&amp;" "&amp;Tableau1[[#This Row],[Journal]]&amp;". "&amp;Tableau1[[#This Row],[Year]]</f>
        <v>Mastropasqua L, Borrelli E, Amodei F, Aharrh-Gnama A, Toto L, Mattei PA, Mastropasqua R., Optical Coherence Tomography Angiography in the Multimodal Imaging Evaluation of Interferon-Associated Retinopathy: A Case Report. Ophthalmic Surg Lasers Imaging Retina. 2017</v>
      </c>
    </row>
    <row r="6571" spans="1:29" x14ac:dyDescent="0.3">
      <c r="A6571">
        <v>361</v>
      </c>
      <c r="B6571" t="s">
        <v>3624</v>
      </c>
      <c r="C6571" t="s">
        <v>13885</v>
      </c>
      <c r="D6571" t="s">
        <v>24044</v>
      </c>
      <c r="E6571" t="s">
        <v>2448</v>
      </c>
      <c r="F6571" s="10"/>
      <c r="G6571">
        <v>2018</v>
      </c>
      <c r="J6571">
        <v>0.58933882556308947</v>
      </c>
      <c r="L6571" t="s">
        <v>34868</v>
      </c>
      <c r="M6571">
        <v>29242987</v>
      </c>
      <c r="Q6571" s="10"/>
      <c r="R6571" s="11">
        <f t="shared" si="204"/>
        <v>0</v>
      </c>
      <c r="U6571" s="11">
        <f t="shared" si="205"/>
        <v>0</v>
      </c>
      <c r="Y6571" s="11">
        <f>IF(SUM(Tableau1[[#This Row],[Other access]:[Sci-hub access]])&gt;=1,1,0)</f>
        <v>0</v>
      </c>
      <c r="Z6571" s="12">
        <f>IF(OR(Tableau1[[#This Row],[Access R1 + S1+ T1 ]]&gt;=1,Tableau1[[#This Row],[Access V1 +W1 + X1]]&gt;=1),1,0)</f>
        <v>0</v>
      </c>
      <c r="AB6571" s="10" t="str">
        <f>Tableau1[[#This Row],[DOI]]</f>
        <v>doi: 10.1007/s00417-017-3859-7</v>
      </c>
      <c r="AC6571" s="13" t="str">
        <f>Tableau1[[#This Row],[Authors]]&amp;", "&amp;Tableau1[[#This Row],[Title]]&amp;" "&amp;Tableau1[[#This Row],[Journal]]&amp;". "&amp;Tableau1[[#This Row],[Year]]</f>
        <v>Baneke AJ, Williams KM, Mahroo OA, Mohamed M, Hammond CJ., A twin study of cilioretinal arteries, tilted discs and situs inversus. Graefes Arch Clin Exp Ophthalmol. 2018</v>
      </c>
    </row>
    <row r="6572" spans="1:29" x14ac:dyDescent="0.3">
      <c r="A6572">
        <v>9069</v>
      </c>
      <c r="B6572" t="s">
        <v>11679</v>
      </c>
      <c r="C6572" t="s">
        <v>21855</v>
      </c>
      <c r="D6572" t="s">
        <v>32120</v>
      </c>
      <c r="E6572" t="s">
        <v>2463</v>
      </c>
      <c r="F6572" s="10"/>
      <c r="G6572">
        <v>2017</v>
      </c>
      <c r="J6572">
        <v>0.58935593933149022</v>
      </c>
      <c r="L6572" t="s">
        <v>43391</v>
      </c>
      <c r="M6572">
        <v>27445066</v>
      </c>
      <c r="Q6572" s="10"/>
      <c r="R6572" s="11">
        <f t="shared" si="204"/>
        <v>0</v>
      </c>
      <c r="U6572" s="11">
        <f t="shared" si="205"/>
        <v>0</v>
      </c>
      <c r="Y6572" s="11">
        <f>IF(SUM(Tableau1[[#This Row],[Other access]:[Sci-hub access]])&gt;=1,1,0)</f>
        <v>0</v>
      </c>
      <c r="Z6572" s="12">
        <f>IF(OR(Tableau1[[#This Row],[Access R1 + S1+ T1 ]]&gt;=1,Tableau1[[#This Row],[Access V1 +W1 + X1]]&gt;=1),1,0)</f>
        <v>0</v>
      </c>
      <c r="AB6572" s="10" t="str">
        <f>Tableau1[[#This Row],[DOI]]</f>
        <v>doi: 10.5301/ejo.5000832</v>
      </c>
      <c r="AC6572" s="13" t="str">
        <f>Tableau1[[#This Row],[Authors]]&amp;", "&amp;Tableau1[[#This Row],[Title]]&amp;" "&amp;Tableau1[[#This Row],[Journal]]&amp;". "&amp;Tableau1[[#This Row],[Year]]</f>
        <v>Barker L, Bunce C, Husain S, Adams GG., Is artificial reproductive technology a risk factor for retinopathy of prematurity independent of the generation of multiple births? Eur J Ophthalmol. 2017</v>
      </c>
    </row>
    <row r="6573" spans="1:29" ht="28.8" x14ac:dyDescent="0.3">
      <c r="A6573">
        <v>4550</v>
      </c>
      <c r="B6573" t="s">
        <v>7672</v>
      </c>
      <c r="C6573" t="s">
        <v>17907</v>
      </c>
      <c r="D6573" t="s">
        <v>28101</v>
      </c>
      <c r="E6573" t="s">
        <v>2924</v>
      </c>
      <c r="F6573" s="10"/>
      <c r="G6573">
        <v>2017</v>
      </c>
      <c r="J6573">
        <v>0.58944139357867142</v>
      </c>
      <c r="L6573" t="s">
        <v>38968</v>
      </c>
      <c r="M6573">
        <v>28432895</v>
      </c>
      <c r="Q6573" s="10"/>
      <c r="R6573" s="11">
        <f t="shared" si="204"/>
        <v>0</v>
      </c>
      <c r="U6573" s="11">
        <f t="shared" si="205"/>
        <v>0</v>
      </c>
      <c r="Y6573" s="11">
        <f>IF(SUM(Tableau1[[#This Row],[Other access]:[Sci-hub access]])&gt;=1,1,0)</f>
        <v>0</v>
      </c>
      <c r="Z6573" s="12">
        <f>IF(OR(Tableau1[[#This Row],[Access R1 + S1+ T1 ]]&gt;=1,Tableau1[[#This Row],[Access V1 +W1 + X1]]&gt;=1),1,0)</f>
        <v>0</v>
      </c>
      <c r="AB6573" s="10" t="str">
        <f>Tableau1[[#This Row],[DOI]]</f>
        <v>doi: 10.1016/j.diabres.2017.03.027</v>
      </c>
      <c r="AC6573" s="13" t="str">
        <f>Tableau1[[#This Row],[Authors]]&amp;", "&amp;Tableau1[[#This Row],[Title]]&amp;" "&amp;Tableau1[[#This Row],[Journal]]&amp;". "&amp;Tableau1[[#This Row],[Year]]</f>
        <v>Takao T, Suka M, Yanagisawa H, Matsuyama Y, Iwamoto Y., Predictive ability of visit-to-visit variability in HbA1c and systolic blood pressure for the development of microalbuminuria and retinopathy in people with type 2 diabetes. Diabetes Res Clin Pract. 2017</v>
      </c>
    </row>
    <row r="6574" spans="1:29" x14ac:dyDescent="0.3">
      <c r="A6574">
        <v>7311</v>
      </c>
      <c r="B6574" t="s">
        <v>10130</v>
      </c>
      <c r="C6574" t="s">
        <v>20332</v>
      </c>
      <c r="D6574" t="s">
        <v>30564</v>
      </c>
      <c r="E6574" t="s">
        <v>3053</v>
      </c>
      <c r="F6574" s="10"/>
      <c r="G6574">
        <v>2017</v>
      </c>
      <c r="J6574">
        <v>0.58957053449878349</v>
      </c>
      <c r="L6574" t="s">
        <v>41667</v>
      </c>
      <c r="M6574">
        <v>28106705</v>
      </c>
      <c r="Q6574" s="10"/>
      <c r="R6574" s="11">
        <f t="shared" si="204"/>
        <v>0</v>
      </c>
      <c r="U6574" s="11">
        <f t="shared" si="205"/>
        <v>0</v>
      </c>
      <c r="Y6574" s="11">
        <f>IF(SUM(Tableau1[[#This Row],[Other access]:[Sci-hub access]])&gt;=1,1,0)</f>
        <v>0</v>
      </c>
      <c r="Z6574" s="12">
        <f>IF(OR(Tableau1[[#This Row],[Access R1 + S1+ T1 ]]&gt;=1,Tableau1[[#This Row],[Access V1 +W1 + X1]]&gt;=1),1,0)</f>
        <v>0</v>
      </c>
      <c r="AB6574" s="10" t="str">
        <f>Tableau1[[#This Row],[DOI]]</f>
        <v>doi: 10.1097/SCS.0000000000003535</v>
      </c>
      <c r="AC6574" s="13" t="str">
        <f>Tableau1[[#This Row],[Authors]]&amp;", "&amp;Tableau1[[#This Row],[Title]]&amp;" "&amp;Tableau1[[#This Row],[Journal]]&amp;". "&amp;Tableau1[[#This Row],[Year]]</f>
        <v>Suzuki M, Nakamura Y, Ozaki S, Yokota M, Murakami S., Repair of Orbital Floor Fracture With Modified Transnasal Endoscopic Approach Through Anterior Space to Nasolacrimal Duct. J Craniofac Surg. 2017</v>
      </c>
    </row>
    <row r="6575" spans="1:29" x14ac:dyDescent="0.3">
      <c r="A6575">
        <v>3307</v>
      </c>
      <c r="B6575" t="s">
        <v>6489</v>
      </c>
      <c r="C6575" t="s">
        <v>16732</v>
      </c>
      <c r="D6575" t="s">
        <v>26913</v>
      </c>
      <c r="E6575" t="s">
        <v>2861</v>
      </c>
      <c r="F6575" s="10"/>
      <c r="G6575">
        <v>2017</v>
      </c>
      <c r="J6575">
        <v>0.58967606947312345</v>
      </c>
      <c r="L6575" t="s">
        <v>37760</v>
      </c>
      <c r="M6575">
        <v>28604469</v>
      </c>
      <c r="Q6575" s="10"/>
      <c r="R6575" s="11">
        <f t="shared" si="204"/>
        <v>0</v>
      </c>
      <c r="U6575" s="11">
        <f t="shared" si="205"/>
        <v>0</v>
      </c>
      <c r="Y6575" s="11">
        <f>IF(SUM(Tableau1[[#This Row],[Other access]:[Sci-hub access]])&gt;=1,1,0)</f>
        <v>0</v>
      </c>
      <c r="Z6575" s="12">
        <f>IF(OR(Tableau1[[#This Row],[Access R1 + S1+ T1 ]]&gt;=1,Tableau1[[#This Row],[Access V1 +W1 + X1]]&gt;=1),1,0)</f>
        <v>0</v>
      </c>
      <c r="AB6575" s="10" t="str">
        <f>Tableau1[[#This Row],[DOI]]</f>
        <v>doi: 10.1213/XAA.0000000000000577</v>
      </c>
      <c r="AC6575" s="13" t="str">
        <f>Tableau1[[#This Row],[Authors]]&amp;", "&amp;Tableau1[[#This Row],[Title]]&amp;" "&amp;Tableau1[[#This Row],[Journal]]&amp;". "&amp;Tableau1[[#This Row],[Year]]</f>
        <v>Hackmann T, Skidmore DL, MacManus B., Case Report of Cardiac Arrest After Succinylcholine in a Child With Muscle-Eye-Brain Disease. A A Case Rep. 2017</v>
      </c>
    </row>
    <row r="6576" spans="1:29" x14ac:dyDescent="0.3">
      <c r="A6576">
        <v>8000</v>
      </c>
      <c r="B6576" t="s">
        <v>10730</v>
      </c>
      <c r="C6576" t="s">
        <v>20925</v>
      </c>
      <c r="D6576" t="s">
        <v>31168</v>
      </c>
      <c r="E6576" t="s">
        <v>2463</v>
      </c>
      <c r="F6576" s="10"/>
      <c r="G6576">
        <v>2017</v>
      </c>
      <c r="J6576">
        <v>0.58988528943913932</v>
      </c>
      <c r="L6576" t="s">
        <v>42347</v>
      </c>
      <c r="M6576">
        <v>28009415</v>
      </c>
      <c r="Q6576" s="10"/>
      <c r="R6576" s="11">
        <f t="shared" si="204"/>
        <v>0</v>
      </c>
      <c r="U6576" s="11">
        <f t="shared" si="205"/>
        <v>0</v>
      </c>
      <c r="Y6576" s="11">
        <f>IF(SUM(Tableau1[[#This Row],[Other access]:[Sci-hub access]])&gt;=1,1,0)</f>
        <v>0</v>
      </c>
      <c r="Z6576" s="12">
        <f>IF(OR(Tableau1[[#This Row],[Access R1 + S1+ T1 ]]&gt;=1,Tableau1[[#This Row],[Access V1 +W1 + X1]]&gt;=1),1,0)</f>
        <v>0</v>
      </c>
      <c r="AB6576" s="10" t="str">
        <f>Tableau1[[#This Row],[DOI]]</f>
        <v>doi: 10.5301/ejo.5000920</v>
      </c>
      <c r="AC6576" s="13" t="str">
        <f>Tableau1[[#This Row],[Authors]]&amp;", "&amp;Tableau1[[#This Row],[Title]]&amp;" "&amp;Tableau1[[#This Row],[Journal]]&amp;". "&amp;Tableau1[[#This Row],[Year]]</f>
        <v>Panozzo GA, Gusson E, Panozzo G, Dalla Mura G., Dexamethasone intravitreal implant at the time of cataract surgery in eyes with diabetic macular edema. Eur J Ophthalmol. 2017</v>
      </c>
    </row>
    <row r="6577" spans="1:29" x14ac:dyDescent="0.3">
      <c r="A6577">
        <v>9839</v>
      </c>
      <c r="B6577" t="s">
        <v>12372</v>
      </c>
      <c r="C6577" t="s">
        <v>22543</v>
      </c>
      <c r="D6577" t="s">
        <v>32820</v>
      </c>
      <c r="E6577" t="s">
        <v>2438</v>
      </c>
      <c r="F6577" s="10"/>
      <c r="G6577">
        <v>2017</v>
      </c>
      <c r="J6577">
        <v>0.59002540552202787</v>
      </c>
      <c r="L6577" t="s">
        <v>44101</v>
      </c>
      <c r="M6577">
        <v>27565989</v>
      </c>
      <c r="Q6577" s="10"/>
      <c r="R6577" s="11">
        <f t="shared" si="204"/>
        <v>0</v>
      </c>
      <c r="U6577" s="11">
        <f t="shared" si="205"/>
        <v>0</v>
      </c>
      <c r="Y6577" s="11">
        <f>IF(SUM(Tableau1[[#This Row],[Other access]:[Sci-hub access]])&gt;=1,1,0)</f>
        <v>0</v>
      </c>
      <c r="Z6577" s="12">
        <f>IF(OR(Tableau1[[#This Row],[Access R1 + S1+ T1 ]]&gt;=1,Tableau1[[#This Row],[Access V1 +W1 + X1]]&gt;=1),1,0)</f>
        <v>0</v>
      </c>
      <c r="AB6577" s="10" t="str">
        <f>Tableau1[[#This Row],[DOI]]</f>
        <v>doi: 10.1136/bjophthalmol-2016-308854</v>
      </c>
      <c r="AC6577" s="13" t="str">
        <f>Tableau1[[#This Row],[Authors]]&amp;", "&amp;Tableau1[[#This Row],[Title]]&amp;" "&amp;Tableau1[[#This Row],[Journal]]&amp;". "&amp;Tableau1[[#This Row],[Year]]</f>
        <v>Petrou P, Banerjee PJ, Wilkins MR, Singh M, Eastlake K, Limb GA, Charteris DG., Characteristics and vitreoretinal management of retinal detachment in eyes with Boston keratoprosthesis. Br J Ophthalmol. 2017</v>
      </c>
    </row>
    <row r="6578" spans="1:29" x14ac:dyDescent="0.3">
      <c r="A6578">
        <v>9599</v>
      </c>
      <c r="B6578" t="s">
        <v>12155</v>
      </c>
      <c r="C6578" t="s">
        <v>22330</v>
      </c>
      <c r="D6578" t="s">
        <v>32602</v>
      </c>
      <c r="E6578" t="s">
        <v>2457</v>
      </c>
      <c r="F6578" s="10"/>
      <c r="G6578">
        <v>2018</v>
      </c>
      <c r="J6578">
        <v>0.59017525704253704</v>
      </c>
      <c r="L6578" t="s">
        <v>43871</v>
      </c>
      <c r="M6578">
        <v>27648584</v>
      </c>
      <c r="Q6578" s="10"/>
      <c r="R6578" s="11">
        <f t="shared" si="204"/>
        <v>0</v>
      </c>
      <c r="U6578" s="11">
        <f t="shared" si="205"/>
        <v>0</v>
      </c>
      <c r="Y6578" s="11">
        <f>IF(SUM(Tableau1[[#This Row],[Other access]:[Sci-hub access]])&gt;=1,1,0)</f>
        <v>0</v>
      </c>
      <c r="Z6578" s="12">
        <f>IF(OR(Tableau1[[#This Row],[Access R1 + S1+ T1 ]]&gt;=1,Tableau1[[#This Row],[Access V1 +W1 + X1]]&gt;=1),1,0)</f>
        <v>0</v>
      </c>
      <c r="AB6578" s="10" t="str">
        <f>Tableau1[[#This Row],[DOI]]</f>
        <v>doi: 10.1097/ICB.0000000000000415</v>
      </c>
      <c r="AC6578" s="13" t="str">
        <f>Tableau1[[#This Row],[Authors]]&amp;", "&amp;Tableau1[[#This Row],[Title]]&amp;" "&amp;Tableau1[[#This Row],[Journal]]&amp;". "&amp;Tableau1[[#This Row],[Year]]</f>
        <v>Fiorentzis M, Käsmann-Kellner B, Meyer S, Seitz B, Viestenz A., MYCOPLASMA PNEUMONIA-ASSOCIATED CHOROIDAL NEOVASCULARIZATION-BEVACIZUMAB INTRAVITREAL INJECTION AND LASER TREATMENT. Retin Cases Brief Rep. 2018</v>
      </c>
    </row>
    <row r="6579" spans="1:29" x14ac:dyDescent="0.3">
      <c r="A6579">
        <v>6712</v>
      </c>
      <c r="B6579" t="s">
        <v>9609</v>
      </c>
      <c r="C6579" t="s">
        <v>19814</v>
      </c>
      <c r="D6579" t="s">
        <v>30042</v>
      </c>
      <c r="E6579" t="s">
        <v>2667</v>
      </c>
      <c r="F6579" s="10"/>
      <c r="G6579">
        <v>2017</v>
      </c>
      <c r="J6579">
        <v>0.59024717311122821</v>
      </c>
      <c r="L6579" t="s">
        <v>41073</v>
      </c>
      <c r="M6579">
        <v>28173986</v>
      </c>
      <c r="Q6579" s="10"/>
      <c r="R6579" s="11">
        <f t="shared" si="204"/>
        <v>0</v>
      </c>
      <c r="U6579" s="11">
        <f t="shared" si="205"/>
        <v>0</v>
      </c>
      <c r="Y6579" s="11">
        <f>IF(SUM(Tableau1[[#This Row],[Other access]:[Sci-hub access]])&gt;=1,1,0)</f>
        <v>0</v>
      </c>
      <c r="Z6579" s="12">
        <f>IF(OR(Tableau1[[#This Row],[Access R1 + S1+ T1 ]]&gt;=1,Tableau1[[#This Row],[Access V1 +W1 + X1]]&gt;=1),1,0)</f>
        <v>0</v>
      </c>
      <c r="AB6579" s="10" t="str">
        <f>Tableau1[[#This Row],[DOI]]</f>
        <v>doi: 10.1016/j.clae.2017.01.004</v>
      </c>
      <c r="AC6579" s="13" t="str">
        <f>Tableau1[[#This Row],[Authors]]&amp;", "&amp;Tableau1[[#This Row],[Title]]&amp;" "&amp;Tableau1[[#This Row],[Journal]]&amp;". "&amp;Tableau1[[#This Row],[Year]]</f>
        <v>Mooi JK, Wang MTM, Lim J, Müller A, Craig JP., Minimising instilled volume reduces the impact of fluorescein on clinical measurements of tear film stability. Cont Lens Anterior Eye. 2017</v>
      </c>
    </row>
    <row r="6580" spans="1:29" x14ac:dyDescent="0.3">
      <c r="A6580">
        <v>8856</v>
      </c>
      <c r="B6580" t="s">
        <v>11483</v>
      </c>
      <c r="C6580" t="s">
        <v>21667</v>
      </c>
      <c r="D6580" t="s">
        <v>31923</v>
      </c>
      <c r="E6580" t="s">
        <v>34394</v>
      </c>
      <c r="F6580" s="10"/>
      <c r="G6580">
        <v>2017</v>
      </c>
      <c r="J6580">
        <v>0.59028940217689119</v>
      </c>
      <c r="L6580" t="s">
        <v>43190</v>
      </c>
      <c r="M6580">
        <v>27824294</v>
      </c>
      <c r="Q6580" s="10"/>
      <c r="R6580" s="11">
        <f t="shared" si="204"/>
        <v>0</v>
      </c>
      <c r="U6580" s="11">
        <f t="shared" si="205"/>
        <v>0</v>
      </c>
      <c r="Y6580" s="11">
        <f>IF(SUM(Tableau1[[#This Row],[Other access]:[Sci-hub access]])&gt;=1,1,0)</f>
        <v>0</v>
      </c>
      <c r="Z6580" s="12">
        <f>IF(OR(Tableau1[[#This Row],[Access R1 + S1+ T1 ]]&gt;=1,Tableau1[[#This Row],[Access V1 +W1 + X1]]&gt;=1),1,0)</f>
        <v>0</v>
      </c>
      <c r="AB6580" s="10" t="str">
        <f>Tableau1[[#This Row],[DOI]]</f>
        <v>doi: 10.1089/thy.2016.0397</v>
      </c>
      <c r="AC6580" s="13" t="str">
        <f>Tableau1[[#This Row],[Authors]]&amp;", "&amp;Tableau1[[#This Row],[Title]]&amp;" "&amp;Tableau1[[#This Row],[Journal]]&amp;". "&amp;Tableau1[[#This Row],[Year]]</f>
        <v>Rotondo Dottore G, Leo M, Casini G, Latrofa F, Cestari L, Sellari-Franceschini S, Nardi M, Vitti P, Marcocci C, Marinò M., Antioxidant Actions of Selenium in Orbital Fibroblasts: A Basis for the Effects of Selenium in Graves' Orbitopathy. Thyroid. 2017</v>
      </c>
    </row>
    <row r="6581" spans="1:29" x14ac:dyDescent="0.3">
      <c r="A6581">
        <v>3215</v>
      </c>
      <c r="B6581" t="s">
        <v>6399</v>
      </c>
      <c r="C6581" t="s">
        <v>16642</v>
      </c>
      <c r="D6581" t="s">
        <v>26823</v>
      </c>
      <c r="E6581" t="s">
        <v>2567</v>
      </c>
      <c r="F6581" s="10"/>
      <c r="G6581">
        <v>2017</v>
      </c>
      <c r="J6581">
        <v>0.59039170270051322</v>
      </c>
      <c r="L6581" t="s">
        <v>37668</v>
      </c>
      <c r="M6581">
        <v>28619740</v>
      </c>
      <c r="Q6581" s="10"/>
      <c r="R6581" s="11">
        <f t="shared" si="204"/>
        <v>0</v>
      </c>
      <c r="U6581" s="11">
        <f t="shared" si="205"/>
        <v>0</v>
      </c>
      <c r="Y6581" s="11">
        <f>IF(SUM(Tableau1[[#This Row],[Other access]:[Sci-hub access]])&gt;=1,1,0)</f>
        <v>0</v>
      </c>
      <c r="Z6581" s="12">
        <f>IF(OR(Tableau1[[#This Row],[Access R1 + S1+ T1 ]]&gt;=1,Tableau1[[#This Row],[Access V1 +W1 + X1]]&gt;=1),1,0)</f>
        <v>0</v>
      </c>
      <c r="AB6581" s="10" t="str">
        <f>Tableau1[[#This Row],[DOI]]</f>
        <v>doi: 10.1136/bcr-2017-219946</v>
      </c>
      <c r="AC6581" s="13" t="str">
        <f>Tableau1[[#This Row],[Authors]]&amp;", "&amp;Tableau1[[#This Row],[Title]]&amp;" "&amp;Tableau1[[#This Row],[Journal]]&amp;". "&amp;Tableau1[[#This Row],[Year]]</f>
        <v>Jones N, Gibb A, Irion L, Coupland S., Gamma-delta T-cell lymphoma of skin, eye and brain presenting with visual loss. BMJ Case Rep. 2017</v>
      </c>
    </row>
    <row r="6582" spans="1:29" x14ac:dyDescent="0.3">
      <c r="A6582">
        <v>336</v>
      </c>
      <c r="B6582" t="s">
        <v>3599</v>
      </c>
      <c r="C6582" t="s">
        <v>13860</v>
      </c>
      <c r="D6582" t="s">
        <v>24019</v>
      </c>
      <c r="E6582" t="s">
        <v>2467</v>
      </c>
      <c r="F6582" s="10"/>
      <c r="G6582">
        <v>2017</v>
      </c>
      <c r="J6582">
        <v>0.59041071107371323</v>
      </c>
      <c r="L6582" t="s">
        <v>34843</v>
      </c>
      <c r="M6582">
        <v>29253307</v>
      </c>
      <c r="Q6582" s="10"/>
      <c r="R6582" s="11">
        <f t="shared" si="204"/>
        <v>0</v>
      </c>
      <c r="U6582" s="11">
        <f t="shared" si="205"/>
        <v>0</v>
      </c>
      <c r="Y6582" s="11">
        <f>IF(SUM(Tableau1[[#This Row],[Other access]:[Sci-hub access]])&gt;=1,1,0)</f>
        <v>0</v>
      </c>
      <c r="Z6582" s="12">
        <f>IF(OR(Tableau1[[#This Row],[Access R1 + S1+ T1 ]]&gt;=1,Tableau1[[#This Row],[Access V1 +W1 + X1]]&gt;=1),1,0)</f>
        <v>0</v>
      </c>
      <c r="AB6582" s="10" t="str">
        <f>Tableau1[[#This Row],[DOI]]</f>
        <v>doi: 10.3928/23258160-20171130-11</v>
      </c>
      <c r="AC6582" s="13" t="str">
        <f>Tableau1[[#This Row],[Authors]]&amp;", "&amp;Tableau1[[#This Row],[Title]]&amp;" "&amp;Tableau1[[#This Row],[Journal]]&amp;". "&amp;Tableau1[[#This Row],[Year]]</f>
        <v>Sadaka A, Iqbal C, Nazari H, Berry S, Wykoff CC, Humayun MS, Lee AG., Positive Visual Phenomena Following Implantation of the Argus II Retinal Prosthesis. Ophthalmic Surg Lasers Imaging Retina. 2017</v>
      </c>
    </row>
    <row r="6583" spans="1:29" x14ac:dyDescent="0.3">
      <c r="A6583">
        <v>10257</v>
      </c>
      <c r="B6583" t="s">
        <v>12759</v>
      </c>
      <c r="C6583" t="s">
        <v>22927</v>
      </c>
      <c r="D6583" t="s">
        <v>33211</v>
      </c>
      <c r="E6583" t="s">
        <v>2486</v>
      </c>
      <c r="F6583" s="10"/>
      <c r="G6583">
        <v>2017</v>
      </c>
      <c r="J6583">
        <v>0.59042649265283564</v>
      </c>
      <c r="L6583" t="s">
        <v>44510</v>
      </c>
      <c r="M6583">
        <v>27417658</v>
      </c>
      <c r="Q6583" s="10"/>
      <c r="R6583" s="11">
        <f t="shared" si="204"/>
        <v>0</v>
      </c>
      <c r="U6583" s="11">
        <f t="shared" si="205"/>
        <v>0</v>
      </c>
      <c r="Y6583" s="11">
        <f>IF(SUM(Tableau1[[#This Row],[Other access]:[Sci-hub access]])&gt;=1,1,0)</f>
        <v>0</v>
      </c>
      <c r="Z6583" s="12">
        <f>IF(OR(Tableau1[[#This Row],[Access R1 + S1+ T1 ]]&gt;=1,Tableau1[[#This Row],[Access V1 +W1 + X1]]&gt;=1),1,0)</f>
        <v>0</v>
      </c>
      <c r="AB6583" s="10" t="str">
        <f>Tableau1[[#This Row],[DOI]]</f>
        <v>doi: 10.1111/aos.13159</v>
      </c>
      <c r="AC6583" s="13" t="str">
        <f>Tableau1[[#This Row],[Authors]]&amp;", "&amp;Tableau1[[#This Row],[Title]]&amp;" "&amp;Tableau1[[#This Row],[Journal]]&amp;". "&amp;Tableau1[[#This Row],[Year]]</f>
        <v>Cennamo G, Romano MR, Nicoletti G, Velotti N, de Crecchio G., Optical coherence tomography angiography versus fluorescein angiography in the diagnosis of ischaemic diabetic maculopathy. Acta Ophthalmol. 2017</v>
      </c>
    </row>
    <row r="6584" spans="1:29" ht="28.8" x14ac:dyDescent="0.3">
      <c r="A6584">
        <v>1579</v>
      </c>
      <c r="B6584" t="s">
        <v>4833</v>
      </c>
      <c r="C6584" t="s">
        <v>15083</v>
      </c>
      <c r="D6584" t="s">
        <v>25254</v>
      </c>
      <c r="E6584" t="s">
        <v>2515</v>
      </c>
      <c r="F6584" s="10"/>
      <c r="G6584">
        <v>2017</v>
      </c>
      <c r="J6584">
        <v>0.59060361742855172</v>
      </c>
      <c r="L6584" t="s">
        <v>36058</v>
      </c>
      <c r="M6584">
        <v>28920886</v>
      </c>
      <c r="Q6584" s="10"/>
      <c r="R6584" s="11">
        <f t="shared" si="204"/>
        <v>0</v>
      </c>
      <c r="U6584" s="11">
        <f t="shared" si="205"/>
        <v>0</v>
      </c>
      <c r="Y6584" s="11">
        <f>IF(SUM(Tableau1[[#This Row],[Other access]:[Sci-hub access]])&gt;=1,1,0)</f>
        <v>0</v>
      </c>
      <c r="Z6584" s="12">
        <f>IF(OR(Tableau1[[#This Row],[Access R1 + S1+ T1 ]]&gt;=1,Tableau1[[#This Row],[Access V1 +W1 + X1]]&gt;=1),1,0)</f>
        <v>0</v>
      </c>
      <c r="AB6584" s="10" t="str">
        <f>Tableau1[[#This Row],[DOI]]</f>
        <v>doi: 10.1016/S1474-4422(17)30278-8</v>
      </c>
      <c r="AC6584" s="13" t="str">
        <f>Tableau1[[#This Row],[Authors]]&amp;", "&amp;Tableau1[[#This Row],[Title]]&amp;" "&amp;Tableau1[[#This Row],[Journal]]&amp;". "&amp;Tableau1[[#This Row],[Year]]</f>
        <v>Petzold A, Balcer LJ, Calabresi PA, Costello F, Frohman TC, Frohman EM, Martinez-Lapiscina EH, Green AJ, Kardon R, Outteryck O, Paul F, Schippling S, Vermersch P, Villoslada P, Balk LJ; ERN-EYE IMSVISUAL.., Retinal layer segmentation in multiple sclerosis: a systematic review and meta-analysis. Lancet Neurol. 2017</v>
      </c>
    </row>
    <row r="6585" spans="1:29" x14ac:dyDescent="0.3">
      <c r="A6585">
        <v>2906</v>
      </c>
      <c r="B6585" t="s">
        <v>6105</v>
      </c>
      <c r="C6585" t="s">
        <v>16351</v>
      </c>
      <c r="D6585" t="s">
        <v>26529</v>
      </c>
      <c r="E6585" t="s">
        <v>2443</v>
      </c>
      <c r="F6585" s="10"/>
      <c r="G6585">
        <v>2017</v>
      </c>
      <c r="J6585">
        <v>0.59073739037519046</v>
      </c>
      <c r="L6585" t="s">
        <v>37364</v>
      </c>
      <c r="M6585">
        <v>28666277</v>
      </c>
      <c r="Q6585" s="10"/>
      <c r="R6585" s="11">
        <f t="shared" si="204"/>
        <v>0</v>
      </c>
      <c r="U6585" s="11">
        <f t="shared" si="205"/>
        <v>0</v>
      </c>
      <c r="Y6585" s="11">
        <f>IF(SUM(Tableau1[[#This Row],[Other access]:[Sci-hub access]])&gt;=1,1,0)</f>
        <v>0</v>
      </c>
      <c r="Z6585" s="12">
        <f>IF(OR(Tableau1[[#This Row],[Access R1 + S1+ T1 ]]&gt;=1,Tableau1[[#This Row],[Access V1 +W1 + X1]]&gt;=1),1,0)</f>
        <v>0</v>
      </c>
      <c r="AB6585" s="10" t="str">
        <f>Tableau1[[#This Row],[DOI]]</f>
        <v>doi: 10.1167/iovs.16-20719</v>
      </c>
      <c r="AC6585" s="13" t="str">
        <f>Tableau1[[#This Row],[Authors]]&amp;", "&amp;Tableau1[[#This Row],[Title]]&amp;" "&amp;Tableau1[[#This Row],[Journal]]&amp;". "&amp;Tableau1[[#This Row],[Year]]</f>
        <v>Bottin C, Racine J, Robert MP, Cohen SY, Merle BMJ, Jung C, Miere A, Caillaux V, Souied EH, Zambrowski O., Electroretinogram Findings in Early-Stage Sickle Cell Retinopathy According to Hemoglobin Type. Invest Ophthalmol Vis Sci. 2017</v>
      </c>
    </row>
    <row r="6586" spans="1:29" ht="28.8" x14ac:dyDescent="0.3">
      <c r="A6586">
        <v>3941</v>
      </c>
      <c r="B6586" t="s">
        <v>7095</v>
      </c>
      <c r="C6586" t="s">
        <v>17332</v>
      </c>
      <c r="D6586" t="s">
        <v>27522</v>
      </c>
      <c r="E6586" t="s">
        <v>2548</v>
      </c>
      <c r="F6586" s="10"/>
      <c r="G6586">
        <v>2017</v>
      </c>
      <c r="J6586">
        <v>0.59075278887965288</v>
      </c>
      <c r="L6586" t="s">
        <v>38382</v>
      </c>
      <c r="M6586">
        <v>28501799</v>
      </c>
      <c r="Q6586" s="10"/>
      <c r="R6586" s="11">
        <f t="shared" si="204"/>
        <v>0</v>
      </c>
      <c r="U6586" s="11">
        <f t="shared" si="205"/>
        <v>0</v>
      </c>
      <c r="Y6586" s="11">
        <f>IF(SUM(Tableau1[[#This Row],[Other access]:[Sci-hub access]])&gt;=1,1,0)</f>
        <v>0</v>
      </c>
      <c r="Z6586" s="12">
        <f>IF(OR(Tableau1[[#This Row],[Access R1 + S1+ T1 ]]&gt;=1,Tableau1[[#This Row],[Access V1 +W1 + X1]]&gt;=1),1,0)</f>
        <v>0</v>
      </c>
      <c r="AB6586" s="10" t="str">
        <f>Tableau1[[#This Row],[DOI]]</f>
        <v>doi: 10.1136/annrheumdis-2016-210927</v>
      </c>
      <c r="AC6586" s="13" t="str">
        <f>Tableau1[[#This Row],[Authors]]&amp;", "&amp;Tableau1[[#This Row],[Title]]&amp;" "&amp;Tableau1[[#This Row],[Journal]]&amp;". "&amp;Tableau1[[#This Row],[Year]]</f>
        <v>Lisney AR, Szelinski F, Reiter K, Burmester GR, Rose T, Dörner T., High maternal expression of SIGLEC1 on monocytes as a surrogate marker of a type I interferon signature is a risk factor for the development of autoimmune congenital heart block. Ann Rheum Dis. 2017</v>
      </c>
    </row>
    <row r="6587" spans="1:29" x14ac:dyDescent="0.3">
      <c r="A6587">
        <v>8179</v>
      </c>
      <c r="B6587" t="s">
        <v>10891</v>
      </c>
      <c r="C6587" t="s">
        <v>21079</v>
      </c>
      <c r="D6587" t="s">
        <v>31329</v>
      </c>
      <c r="E6587" t="s">
        <v>34272</v>
      </c>
      <c r="F6587" s="10"/>
      <c r="G6587">
        <v>2017</v>
      </c>
      <c r="J6587">
        <v>0.59075632684670676</v>
      </c>
      <c r="L6587" t="s">
        <v>42525</v>
      </c>
      <c r="M6587">
        <v>27984304</v>
      </c>
      <c r="Q6587" s="10"/>
      <c r="R6587" s="11">
        <f t="shared" si="204"/>
        <v>0</v>
      </c>
      <c r="U6587" s="11">
        <f t="shared" si="205"/>
        <v>0</v>
      </c>
      <c r="Y6587" s="11">
        <f>IF(SUM(Tableau1[[#This Row],[Other access]:[Sci-hub access]])&gt;=1,1,0)</f>
        <v>0</v>
      </c>
      <c r="Z6587" s="12">
        <f>IF(OR(Tableau1[[#This Row],[Access R1 + S1+ T1 ]]&gt;=1,Tableau1[[#This Row],[Access V1 +W1 + X1]]&gt;=1),1,0)</f>
        <v>0</v>
      </c>
      <c r="AB6587" s="10" t="str">
        <f>Tableau1[[#This Row],[DOI]]</f>
        <v>doi: 10.1097/WCO.0000000000000412</v>
      </c>
      <c r="AC6587" s="13" t="str">
        <f>Tableau1[[#This Row],[Authors]]&amp;", "&amp;Tableau1[[#This Row],[Title]]&amp;" "&amp;Tableau1[[#This Row],[Journal]]&amp;". "&amp;Tableau1[[#This Row],[Year]]</f>
        <v>Gilhooley MJ, Acheson J., Artificial vision: principles and prospects. Curr Opin Neurol. 2017</v>
      </c>
    </row>
    <row r="6588" spans="1:29" ht="28.8" x14ac:dyDescent="0.3">
      <c r="A6588">
        <v>6726</v>
      </c>
      <c r="B6588" t="s">
        <v>9621</v>
      </c>
      <c r="C6588" t="s">
        <v>19826</v>
      </c>
      <c r="D6588" t="s">
        <v>30054</v>
      </c>
      <c r="E6588" t="s">
        <v>34338</v>
      </c>
      <c r="F6588" s="10"/>
      <c r="G6588">
        <v>2017</v>
      </c>
      <c r="J6588">
        <v>0.59075875639535147</v>
      </c>
      <c r="L6588" t="s">
        <v>41087</v>
      </c>
      <c r="M6588">
        <v>28170118</v>
      </c>
      <c r="Q6588" s="10"/>
      <c r="R6588" s="11">
        <f t="shared" si="204"/>
        <v>0</v>
      </c>
      <c r="U6588" s="11">
        <f t="shared" si="205"/>
        <v>0</v>
      </c>
      <c r="Y6588" s="11">
        <f>IF(SUM(Tableau1[[#This Row],[Other access]:[Sci-hub access]])&gt;=1,1,0)</f>
        <v>0</v>
      </c>
      <c r="Z6588" s="12">
        <f>IF(OR(Tableau1[[#This Row],[Access R1 + S1+ T1 ]]&gt;=1,Tableau1[[#This Row],[Access V1 +W1 + X1]]&gt;=1),1,0)</f>
        <v>0</v>
      </c>
      <c r="AB6588" s="10" t="str">
        <f>Tableau1[[#This Row],[DOI]]</f>
        <v>doi: 10.1002/hed.24697</v>
      </c>
      <c r="AC6588" s="13" t="str">
        <f>Tableau1[[#This Row],[Authors]]&amp;", "&amp;Tableau1[[#This Row],[Title]]&amp;" "&amp;Tableau1[[#This Row],[Journal]]&amp;". "&amp;Tableau1[[#This Row],[Year]]</f>
        <v>Tselis N, Karagiannis E, Kolotas C, Baghi M, Milickovic N, Zamboglou N., Image-guided interstitial high-dose-rate brachytherapy in the treatment of inoperable recurrent head and neck malignancies: An effective option of reirradiation. Head Neck. 2017</v>
      </c>
    </row>
    <row r="6589" spans="1:29" x14ac:dyDescent="0.3">
      <c r="A6589">
        <v>10888</v>
      </c>
      <c r="B6589" t="s">
        <v>13329</v>
      </c>
      <c r="C6589" t="s">
        <v>23491</v>
      </c>
      <c r="D6589" t="s">
        <v>33783</v>
      </c>
      <c r="E6589" t="s">
        <v>34148</v>
      </c>
      <c r="F6589" s="10"/>
      <c r="G6589">
        <v>2017</v>
      </c>
      <c r="J6589">
        <v>0.59115514674053071</v>
      </c>
      <c r="L6589" t="s">
        <v>45132</v>
      </c>
      <c r="M6589">
        <v>26890818</v>
      </c>
      <c r="Q6589" s="10"/>
      <c r="R6589" s="11">
        <f t="shared" si="204"/>
        <v>0</v>
      </c>
      <c r="U6589" s="11">
        <f t="shared" si="205"/>
        <v>0</v>
      </c>
      <c r="Y6589" s="11">
        <f>IF(SUM(Tableau1[[#This Row],[Other access]:[Sci-hub access]])&gt;=1,1,0)</f>
        <v>0</v>
      </c>
      <c r="Z6589" s="12">
        <f>IF(OR(Tableau1[[#This Row],[Access R1 + S1+ T1 ]]&gt;=1,Tableau1[[#This Row],[Access V1 +W1 + X1]]&gt;=1),1,0)</f>
        <v>0</v>
      </c>
      <c r="AB6589" s="10" t="str">
        <f>Tableau1[[#This Row],[DOI]]</f>
        <v>doi: 10.1111/1756-185X.12832</v>
      </c>
      <c r="AC6589" s="13" t="str">
        <f>Tableau1[[#This Row],[Authors]]&amp;", "&amp;Tableau1[[#This Row],[Title]]&amp;" "&amp;Tableau1[[#This Row],[Journal]]&amp;". "&amp;Tableau1[[#This Row],[Year]]</f>
        <v>Park JS, Kang MI, Ha YJ, Song JJ, Park YB, Lee SK, Lee SW., Serum anti-lysozyme is associated with disease activity of Behçet's disease. Int J Rheum Dis. 2017</v>
      </c>
    </row>
    <row r="6590" spans="1:29" x14ac:dyDescent="0.3">
      <c r="A6590">
        <v>5987</v>
      </c>
      <c r="B6590" t="s">
        <v>8983</v>
      </c>
      <c r="C6590" t="s">
        <v>19197</v>
      </c>
      <c r="D6590" t="s">
        <v>29413</v>
      </c>
      <c r="E6590" t="s">
        <v>34219</v>
      </c>
      <c r="F6590" s="10"/>
      <c r="G6590">
        <v>2017</v>
      </c>
      <c r="J6590">
        <v>0.59116831048598606</v>
      </c>
      <c r="L6590" t="s">
        <v>40366</v>
      </c>
      <c r="M6590">
        <v>28262968</v>
      </c>
      <c r="Q6590" s="10"/>
      <c r="R6590" s="11">
        <f t="shared" si="204"/>
        <v>0</v>
      </c>
      <c r="U6590" s="11">
        <f t="shared" si="205"/>
        <v>0</v>
      </c>
      <c r="Y6590" s="11">
        <f>IF(SUM(Tableau1[[#This Row],[Other access]:[Sci-hub access]])&gt;=1,1,0)</f>
        <v>0</v>
      </c>
      <c r="Z6590" s="12">
        <f>IF(OR(Tableau1[[#This Row],[Access R1 + S1+ T1 ]]&gt;=1,Tableau1[[#This Row],[Access V1 +W1 + X1]]&gt;=1),1,0)</f>
        <v>0</v>
      </c>
      <c r="AB6590" s="10" t="str">
        <f>Tableau1[[#This Row],[DOI]]</f>
        <v>doi: 10.1002/jcb.25968</v>
      </c>
      <c r="AC6590" s="13" t="str">
        <f>Tableau1[[#This Row],[Authors]]&amp;", "&amp;Tableau1[[#This Row],[Title]]&amp;" "&amp;Tableau1[[#This Row],[Journal]]&amp;". "&amp;Tableau1[[#This Row],[Year]]</f>
        <v>Modgil S, Cameotra SS, Sharma VL, Anand A., Early Life Pb Exposure and its Effect on Later Life Retinal Degeneration. J Cell Biochem. 2017</v>
      </c>
    </row>
    <row r="6591" spans="1:29" ht="28.8" x14ac:dyDescent="0.3">
      <c r="A6591">
        <v>1481</v>
      </c>
      <c r="B6591" t="s">
        <v>4738</v>
      </c>
      <c r="C6591" t="s">
        <v>14988</v>
      </c>
      <c r="D6591" t="s">
        <v>25159</v>
      </c>
      <c r="E6591" t="s">
        <v>2529</v>
      </c>
      <c r="F6591" s="10"/>
      <c r="G6591">
        <v>2017</v>
      </c>
      <c r="J6591">
        <v>0.59121105762391379</v>
      </c>
      <c r="L6591" t="s">
        <v>35962</v>
      </c>
      <c r="M6591">
        <v>28937867</v>
      </c>
      <c r="Q6591" s="10"/>
      <c r="R6591" s="11">
        <f t="shared" si="204"/>
        <v>0</v>
      </c>
      <c r="U6591" s="11">
        <f t="shared" si="205"/>
        <v>0</v>
      </c>
      <c r="Y6591" s="11">
        <f>IF(SUM(Tableau1[[#This Row],[Other access]:[Sci-hub access]])&gt;=1,1,0)</f>
        <v>0</v>
      </c>
      <c r="Z6591" s="12">
        <f>IF(OR(Tableau1[[#This Row],[Access R1 + S1+ T1 ]]&gt;=1,Tableau1[[#This Row],[Access V1 +W1 + X1]]&gt;=1),1,0)</f>
        <v>0</v>
      </c>
      <c r="AB6591" s="10" t="str">
        <f>Tableau1[[#This Row],[DOI]]</f>
        <v>doi: 10.1080/02713683.2017.1362006</v>
      </c>
      <c r="AC6591" s="13" t="str">
        <f>Tableau1[[#This Row],[Authors]]&amp;", "&amp;Tableau1[[#This Row],[Title]]&amp;" "&amp;Tableau1[[#This Row],[Journal]]&amp;". "&amp;Tableau1[[#This Row],[Year]]</f>
        <v>Yakin M, Eksioglu U, Sadic M, Koca G, Ozkan-Uney G, Yumusak N, Husniye Telek H, Demir A, Yazihan N, Ornek F, Korkmaz M., Coenzyme Q10 for the Protection of Lacrimal Gland against High-Dose Radioiodine Therapy-Associated Oxidative Damage: Histopathologic and Tissue Cytokine Level Assessments in an Animal Model. Curr Eye Res. 2017</v>
      </c>
    </row>
    <row r="6592" spans="1:29" x14ac:dyDescent="0.3">
      <c r="A6592">
        <v>10659</v>
      </c>
      <c r="B6592" t="s">
        <v>13126</v>
      </c>
      <c r="C6592" t="s">
        <v>23291</v>
      </c>
      <c r="D6592" t="s">
        <v>33579</v>
      </c>
      <c r="E6592" t="s">
        <v>2469</v>
      </c>
      <c r="F6592" s="10"/>
      <c r="G6592">
        <v>2017</v>
      </c>
      <c r="J6592">
        <v>0.59129363874581353</v>
      </c>
      <c r="L6592" t="s">
        <v>44907</v>
      </c>
      <c r="M6592">
        <v>27128601</v>
      </c>
      <c r="Q6592" s="10"/>
      <c r="R6592" s="11">
        <f t="shared" si="204"/>
        <v>0</v>
      </c>
      <c r="U6592" s="11">
        <f t="shared" si="205"/>
        <v>0</v>
      </c>
      <c r="Y6592" s="11">
        <f>IF(SUM(Tableau1[[#This Row],[Other access]:[Sci-hub access]])&gt;=1,1,0)</f>
        <v>0</v>
      </c>
      <c r="Z6592" s="12">
        <f>IF(OR(Tableau1[[#This Row],[Access R1 + S1+ T1 ]]&gt;=1,Tableau1[[#This Row],[Access V1 +W1 + X1]]&gt;=1),1,0)</f>
        <v>0</v>
      </c>
      <c r="AB6592" s="10" t="str">
        <f>Tableau1[[#This Row],[DOI]]</f>
        <v>doi: 10.3109/08820538.2015.1120757</v>
      </c>
      <c r="AC6592" s="13" t="str">
        <f>Tableau1[[#This Row],[Authors]]&amp;", "&amp;Tableau1[[#This Row],[Title]]&amp;" "&amp;Tableau1[[#This Row],[Journal]]&amp;". "&amp;Tableau1[[#This Row],[Year]]</f>
        <v>Balakrishnan D, Jain B, Nayaka A, Rani PK, Mukundaprasad V, Jalali S., Role of Tamponade in Vitrectomy for Proliferative Diabetic Retinopathy with Vitreous Hemorrhage. Semin Ophthalmol. 2017</v>
      </c>
    </row>
    <row r="6593" spans="1:29" ht="28.8" x14ac:dyDescent="0.3">
      <c r="A6593">
        <v>1832</v>
      </c>
      <c r="B6593" t="s">
        <v>5077</v>
      </c>
      <c r="C6593" t="s">
        <v>15323</v>
      </c>
      <c r="D6593" t="s">
        <v>25499</v>
      </c>
      <c r="E6593" t="s">
        <v>2443</v>
      </c>
      <c r="F6593" s="10"/>
      <c r="G6593">
        <v>2017</v>
      </c>
      <c r="J6593">
        <v>0.59146035951668674</v>
      </c>
      <c r="L6593" t="s">
        <v>36304</v>
      </c>
      <c r="M6593">
        <v>28863408</v>
      </c>
      <c r="Q6593" s="10"/>
      <c r="R6593" s="11">
        <f t="shared" si="204"/>
        <v>0</v>
      </c>
      <c r="U6593" s="11">
        <f t="shared" si="205"/>
        <v>0</v>
      </c>
      <c r="Y6593" s="11">
        <f>IF(SUM(Tableau1[[#This Row],[Other access]:[Sci-hub access]])&gt;=1,1,0)</f>
        <v>0</v>
      </c>
      <c r="Z6593" s="12">
        <f>IF(OR(Tableau1[[#This Row],[Access R1 + S1+ T1 ]]&gt;=1,Tableau1[[#This Row],[Access V1 +W1 + X1]]&gt;=1),1,0)</f>
        <v>0</v>
      </c>
      <c r="AB6593" s="10" t="str">
        <f>Tableau1[[#This Row],[DOI]]</f>
        <v>doi: 10.1167/iovs.17-22117</v>
      </c>
      <c r="AC6593" s="13" t="str">
        <f>Tableau1[[#This Row],[Authors]]&amp;", "&amp;Tableau1[[#This Row],[Title]]&amp;" "&amp;Tableau1[[#This Row],[Journal]]&amp;". "&amp;Tableau1[[#This Row],[Year]]</f>
        <v>Miura M, Makita S, Yasuno Y, Tsukahara R, Usui Y, Rao NA, Ikuno Y, Uematsu S, Agawa T, Iwasaki T, Goto H., Polarization-Sensitive Optical Coherence Tomographic Documentation of Choroidal Melanin Loss in Chronic Vogt-Koyanagi-Harada Disease. Invest Ophthalmol Vis Sci. 2017</v>
      </c>
    </row>
    <row r="6594" spans="1:29" x14ac:dyDescent="0.3">
      <c r="A6594">
        <v>9473</v>
      </c>
      <c r="B6594" t="s">
        <v>2021</v>
      </c>
      <c r="C6594" t="s">
        <v>2022</v>
      </c>
      <c r="D6594" t="s">
        <v>2023</v>
      </c>
      <c r="E6594" t="s">
        <v>2837</v>
      </c>
      <c r="F6594" s="10"/>
      <c r="G6594">
        <v>2017</v>
      </c>
      <c r="J6594">
        <v>0.59147222488804085</v>
      </c>
      <c r="L6594" t="s">
        <v>43756</v>
      </c>
      <c r="M6594">
        <v>27679446</v>
      </c>
      <c r="Q6594" s="10"/>
      <c r="R6594" s="11">
        <f t="shared" ref="R6594:R6657" si="206">IF(SUM(N6594:Q6594)&gt;0,1,0)</f>
        <v>0</v>
      </c>
      <c r="U6594" s="11">
        <f t="shared" ref="U6594:U6657" si="207">IF(SUM(R6594,T6594)&gt;0,1,0)</f>
        <v>0</v>
      </c>
      <c r="Y6594" s="11">
        <f>IF(SUM(Tableau1[[#This Row],[Other access]:[Sci-hub access]])&gt;=1,1,0)</f>
        <v>0</v>
      </c>
      <c r="Z6594" s="12">
        <f>IF(OR(Tableau1[[#This Row],[Access R1 + S1+ T1 ]]&gt;=1,Tableau1[[#This Row],[Access V1 +W1 + X1]]&gt;=1),1,0)</f>
        <v>0</v>
      </c>
      <c r="AB6594" s="10" t="str">
        <f>Tableau1[[#This Row],[DOI]]</f>
        <v>doi: 10.1007/s10439-016-1735-y</v>
      </c>
      <c r="AC6594" s="13" t="str">
        <f>Tableau1[[#This Row],[Authors]]&amp;", "&amp;Tableau1[[#This Row],[Title]]&amp;" "&amp;Tableau1[[#This Row],[Journal]]&amp;". "&amp;Tableau1[[#This Row],[Year]]</f>
        <v>Bello SA, Malavade S, Passaglia CL., Development of a Smart Pump for Monitoring and Controlling Intraocular Pressure. Ann Biomed Eng. 2017</v>
      </c>
    </row>
    <row r="6595" spans="1:29" x14ac:dyDescent="0.3">
      <c r="A6595">
        <v>4680</v>
      </c>
      <c r="B6595" t="s">
        <v>425</v>
      </c>
      <c r="C6595" t="s">
        <v>426</v>
      </c>
      <c r="D6595" t="s">
        <v>427</v>
      </c>
      <c r="E6595" t="s">
        <v>2467</v>
      </c>
      <c r="F6595" s="10"/>
      <c r="G6595">
        <v>2017</v>
      </c>
      <c r="J6595">
        <v>0.59147760929949988</v>
      </c>
      <c r="L6595" t="s">
        <v>39096</v>
      </c>
      <c r="M6595">
        <v>28419405</v>
      </c>
      <c r="Q6595" s="10"/>
      <c r="R6595" s="11">
        <f t="shared" si="206"/>
        <v>0</v>
      </c>
      <c r="U6595" s="11">
        <f t="shared" si="207"/>
        <v>0</v>
      </c>
      <c r="Y6595" s="11">
        <f>IF(SUM(Tableau1[[#This Row],[Other access]:[Sci-hub access]])&gt;=1,1,0)</f>
        <v>0</v>
      </c>
      <c r="Z6595" s="12">
        <f>IF(OR(Tableau1[[#This Row],[Access R1 + S1+ T1 ]]&gt;=1,Tableau1[[#This Row],[Access V1 +W1 + X1]]&gt;=1),1,0)</f>
        <v>0</v>
      </c>
      <c r="AB6595" s="10" t="str">
        <f>Tableau1[[#This Row],[DOI]]</f>
        <v>doi: 10.3928/23258160-20170329-14</v>
      </c>
      <c r="AC6595" s="13" t="str">
        <f>Tableau1[[#This Row],[Authors]]&amp;", "&amp;Tableau1[[#This Row],[Title]]&amp;" "&amp;Tableau1[[#This Row],[Journal]]&amp;". "&amp;Tableau1[[#This Row],[Year]]</f>
        <v>Carnevali A, Querques L, Zucchiatti I, Scorcia V, Bandello F, Querques G., Optical Coherence Tomography Angiography Features in Melanocytoma of the Optic Nerve. Ophthalmic Surg Lasers Imaging Retina. 2017</v>
      </c>
    </row>
    <row r="6596" spans="1:29" x14ac:dyDescent="0.3">
      <c r="A6596">
        <v>9640</v>
      </c>
      <c r="B6596" t="s">
        <v>2055</v>
      </c>
      <c r="C6596" t="s">
        <v>2056</v>
      </c>
      <c r="D6596" t="s">
        <v>2057</v>
      </c>
      <c r="E6596" t="s">
        <v>2457</v>
      </c>
      <c r="F6596" s="10"/>
      <c r="G6596">
        <v>2017</v>
      </c>
      <c r="J6596">
        <v>0.59147908405352767</v>
      </c>
      <c r="L6596" t="s">
        <v>43911</v>
      </c>
      <c r="M6596">
        <v>27632587</v>
      </c>
      <c r="Q6596" s="10"/>
      <c r="R6596" s="11">
        <f t="shared" si="206"/>
        <v>0</v>
      </c>
      <c r="U6596" s="11">
        <f t="shared" si="207"/>
        <v>0</v>
      </c>
      <c r="Y6596" s="11">
        <f>IF(SUM(Tableau1[[#This Row],[Other access]:[Sci-hub access]])&gt;=1,1,0)</f>
        <v>0</v>
      </c>
      <c r="Z6596" s="12">
        <f>IF(OR(Tableau1[[#This Row],[Access R1 + S1+ T1 ]]&gt;=1,Tableau1[[#This Row],[Access V1 +W1 + X1]]&gt;=1),1,0)</f>
        <v>0</v>
      </c>
      <c r="AB6596" s="10" t="str">
        <f>Tableau1[[#This Row],[DOI]]</f>
        <v>doi: 10.1097/ICB.0000000000000421</v>
      </c>
      <c r="AC6596" s="13" t="str">
        <f>Tableau1[[#This Row],[Authors]]&amp;", "&amp;Tableau1[[#This Row],[Title]]&amp;" "&amp;Tableau1[[#This Row],[Journal]]&amp;". "&amp;Tableau1[[#This Row],[Year]]</f>
        <v>Katsman D, Sanfilippo C, Sarraf D., PANRETINAL DEGENERATION ASSOCIATED WITH LONG-TERM HYDROXYCHLOROQUINE USE AND HETEROZYGOUS USH2A MUTATION. Retin Cases Brief Rep. 2017</v>
      </c>
    </row>
    <row r="6597" spans="1:29" x14ac:dyDescent="0.3">
      <c r="A6597">
        <v>5729</v>
      </c>
      <c r="B6597" t="s">
        <v>8758</v>
      </c>
      <c r="C6597" t="s">
        <v>18977</v>
      </c>
      <c r="D6597" t="s">
        <v>29188</v>
      </c>
      <c r="E6597" t="s">
        <v>34136</v>
      </c>
      <c r="F6597" s="10"/>
      <c r="G6597">
        <v>2017</v>
      </c>
      <c r="J6597">
        <v>0.5914805944106224</v>
      </c>
      <c r="L6597" t="e">
        <v>#VALUE!</v>
      </c>
      <c r="M6597">
        <v>28292385</v>
      </c>
      <c r="Q6597" s="10"/>
      <c r="R6597" s="11">
        <f t="shared" si="206"/>
        <v>0</v>
      </c>
      <c r="U6597" s="11">
        <f t="shared" si="207"/>
        <v>0</v>
      </c>
      <c r="Y6597" s="11">
        <f>IF(SUM(Tableau1[[#This Row],[Other access]:[Sci-hub access]])&gt;=1,1,0)</f>
        <v>0</v>
      </c>
      <c r="Z6597" s="12">
        <f>IF(OR(Tableau1[[#This Row],[Access R1 + S1+ T1 ]]&gt;=1,Tableau1[[#This Row],[Access V1 +W1 + X1]]&gt;=1),1,0)</f>
        <v>0</v>
      </c>
      <c r="AB6597" s="10" t="e">
        <f>Tableau1[[#This Row],[DOI]]</f>
        <v>#VALUE!</v>
      </c>
      <c r="AC6597" s="13" t="str">
        <f>Tableau1[[#This Row],[Authors]]&amp;", "&amp;Tableau1[[#This Row],[Title]]&amp;" "&amp;Tableau1[[#This Row],[Journal]]&amp;". "&amp;Tableau1[[#This Row],[Year]]</f>
        <v>Khan FA, Awais M, Niazi ShP, Akhter N, Ishaq M., Effectiveness of Preoperative Subconjunctival Injection of Mitomycin-C in Primary Pterygium Surgery. J Coll Physicians Surg Pak. 2017</v>
      </c>
    </row>
    <row r="6598" spans="1:29" x14ac:dyDescent="0.3">
      <c r="A6598">
        <v>1030</v>
      </c>
      <c r="B6598" t="s">
        <v>4292</v>
      </c>
      <c r="C6598" t="s">
        <v>14546</v>
      </c>
      <c r="D6598" t="s">
        <v>24713</v>
      </c>
      <c r="E6598" t="s">
        <v>2511</v>
      </c>
      <c r="F6598" s="10"/>
      <c r="G6598">
        <v>2017</v>
      </c>
      <c r="J6598">
        <v>0.59152158456246251</v>
      </c>
      <c r="L6598" t="s">
        <v>35518</v>
      </c>
      <c r="M6598">
        <v>29044084</v>
      </c>
      <c r="Q6598" s="10"/>
      <c r="R6598" s="11">
        <f t="shared" si="206"/>
        <v>0</v>
      </c>
      <c r="U6598" s="11">
        <f t="shared" si="207"/>
        <v>0</v>
      </c>
      <c r="Y6598" s="11">
        <f>IF(SUM(Tableau1[[#This Row],[Other access]:[Sci-hub access]])&gt;=1,1,0)</f>
        <v>0</v>
      </c>
      <c r="Z6598" s="12">
        <f>IF(OR(Tableau1[[#This Row],[Access R1 + S1+ T1 ]]&gt;=1,Tableau1[[#This Row],[Access V1 +W1 + X1]]&gt;=1),1,0)</f>
        <v>0</v>
      </c>
      <c r="AB6598" s="10" t="str">
        <f>Tableau1[[#This Row],[DOI]]</f>
        <v>doi: 10.4103/ijo.IJO_190_17</v>
      </c>
      <c r="AC6598" s="13" t="str">
        <f>Tableau1[[#This Row],[Authors]]&amp;", "&amp;Tableau1[[#This Row],[Title]]&amp;" "&amp;Tableau1[[#This Row],[Journal]]&amp;". "&amp;Tableau1[[#This Row],[Year]]</f>
        <v>Ganesh SK, Ali BS, Madhavan HN., Infectious chorioretinitis in an immunocompetent patient: A diagnostic dilemma. Indian J Ophthalmol. 2017</v>
      </c>
    </row>
    <row r="6599" spans="1:29" ht="28.8" x14ac:dyDescent="0.3">
      <c r="A6599">
        <v>3</v>
      </c>
      <c r="B6599" t="s">
        <v>3266</v>
      </c>
      <c r="C6599" t="s">
        <v>13527</v>
      </c>
      <c r="D6599" t="s">
        <v>23686</v>
      </c>
      <c r="E6599" t="s">
        <v>2465</v>
      </c>
      <c r="G6599">
        <v>2018</v>
      </c>
      <c r="J6599">
        <v>0.59164301330550373</v>
      </c>
      <c r="L6599" t="s">
        <v>34522</v>
      </c>
      <c r="M6599">
        <v>29538218</v>
      </c>
      <c r="R6599" s="6">
        <f t="shared" si="206"/>
        <v>0</v>
      </c>
      <c r="S6599" s="8">
        <v>1</v>
      </c>
      <c r="T6599">
        <v>0</v>
      </c>
      <c r="U6599" s="6">
        <f t="shared" si="207"/>
        <v>0</v>
      </c>
      <c r="X6599">
        <v>1</v>
      </c>
      <c r="Y6599" s="6">
        <f>IF(SUM(Tableau1[[#This Row],[Other access]:[Sci-hub access]])&gt;=1,1,0)</f>
        <v>1</v>
      </c>
      <c r="Z6599" s="3">
        <f>IF(OR(Tableau1[[#This Row],[Access R1 + S1+ T1 ]]&gt;=1,Tableau1[[#This Row],[Access V1 +W1 + X1]]&gt;=1),1,0)</f>
        <v>1</v>
      </c>
      <c r="AB6599" t="str">
        <f>Tableau1[[#This Row],[DOI]]</f>
        <v>doi: 10.1097/MD.0000000000009890</v>
      </c>
      <c r="AC6599" s="1" t="str">
        <f>Tableau1[[#This Row],[Authors]]&amp;", "&amp;Tableau1[[#This Row],[Title]]&amp;" "&amp;Tableau1[[#This Row],[Journal]]&amp;". "&amp;Tableau1[[#This Row],[Year]]</f>
        <v>Pineda-Ortíz M, Pacheco-López G, Rubio-Osornio M, Rubio C, Valadez-Rodríguez J., Neurorehabilitation of saccadic ocular movement in a patient with a homonymous hemianopia postgeniculate caused by an arteriovenous malformation: A Case Report. Medicine (Baltimore). 2018</v>
      </c>
    </row>
    <row r="6600" spans="1:29" x14ac:dyDescent="0.3">
      <c r="A6600">
        <v>7395</v>
      </c>
      <c r="B6600" t="s">
        <v>10204</v>
      </c>
      <c r="C6600" t="s">
        <v>20406</v>
      </c>
      <c r="D6600" t="s">
        <v>30638</v>
      </c>
      <c r="E6600" t="s">
        <v>2445</v>
      </c>
      <c r="F6600" s="10"/>
      <c r="G6600">
        <v>2018</v>
      </c>
      <c r="J6600">
        <v>0.59166165046338348</v>
      </c>
      <c r="L6600" t="s">
        <v>41751</v>
      </c>
      <c r="M6600">
        <v>28098734</v>
      </c>
      <c r="Q6600" s="10"/>
      <c r="R6600" s="11">
        <f t="shared" si="206"/>
        <v>0</v>
      </c>
      <c r="U6600" s="11">
        <f t="shared" si="207"/>
        <v>0</v>
      </c>
      <c r="Y6600" s="11">
        <f>IF(SUM(Tableau1[[#This Row],[Other access]:[Sci-hub access]])&gt;=1,1,0)</f>
        <v>0</v>
      </c>
      <c r="Z6600" s="12">
        <f>IF(OR(Tableau1[[#This Row],[Access R1 + S1+ T1 ]]&gt;=1,Tableau1[[#This Row],[Access V1 +W1 + X1]]&gt;=1),1,0)</f>
        <v>0</v>
      </c>
      <c r="AB6600" s="10" t="str">
        <f>Tableau1[[#This Row],[DOI]]</f>
        <v>doi: 10.1097/IAE.0000000000001498</v>
      </c>
      <c r="AC6600" s="13" t="str">
        <f>Tableau1[[#This Row],[Authors]]&amp;", "&amp;Tableau1[[#This Row],[Title]]&amp;" "&amp;Tableau1[[#This Row],[Journal]]&amp;". "&amp;Tableau1[[#This Row],[Year]]</f>
        <v>Xuan Y, Zhang Y, Wang M, Guo J, Li L, Liu W, Ye X., MULTIMODAL FUNDUS IMAGING OF OUTER RETINAL TUBULATIONS IN CHOROIDAL OSTEOMA PATIENTS. Retina. 2018</v>
      </c>
    </row>
    <row r="6601" spans="1:29" x14ac:dyDescent="0.3">
      <c r="A6601">
        <v>10246</v>
      </c>
      <c r="B6601" t="s">
        <v>12748</v>
      </c>
      <c r="C6601" t="s">
        <v>22916</v>
      </c>
      <c r="D6601" t="s">
        <v>33200</v>
      </c>
      <c r="E6601" t="s">
        <v>2529</v>
      </c>
      <c r="F6601" s="10"/>
      <c r="G6601">
        <v>2017</v>
      </c>
      <c r="J6601">
        <v>0.59171875525919349</v>
      </c>
      <c r="L6601" t="s">
        <v>44499</v>
      </c>
      <c r="M6601">
        <v>27420115</v>
      </c>
      <c r="Q6601" s="10"/>
      <c r="R6601" s="11">
        <f t="shared" si="206"/>
        <v>0</v>
      </c>
      <c r="U6601" s="11">
        <f t="shared" si="207"/>
        <v>0</v>
      </c>
      <c r="Y6601" s="11">
        <f>IF(SUM(Tableau1[[#This Row],[Other access]:[Sci-hub access]])&gt;=1,1,0)</f>
        <v>0</v>
      </c>
      <c r="Z6601" s="12">
        <f>IF(OR(Tableau1[[#This Row],[Access R1 + S1+ T1 ]]&gt;=1,Tableau1[[#This Row],[Access V1 +W1 + X1]]&gt;=1),1,0)</f>
        <v>0</v>
      </c>
      <c r="AB6601" s="10" t="str">
        <f>Tableau1[[#This Row],[DOI]]</f>
        <v>doi: 10.1080/02713683.2016.1192194</v>
      </c>
      <c r="AC6601" s="13" t="str">
        <f>Tableau1[[#This Row],[Authors]]&amp;", "&amp;Tableau1[[#This Row],[Title]]&amp;" "&amp;Tableau1[[#This Row],[Journal]]&amp;". "&amp;Tableau1[[#This Row],[Year]]</f>
        <v>Yun IS, Rho S, Jang S, Ahn J, Choi JJ, Lee M., Agreement of New Automated Matched Alternation Flicker using Undilated Fundus Photography for the Detection of Glaucomatous Structural Change. Curr Eye Res. 2017</v>
      </c>
    </row>
    <row r="6602" spans="1:29" x14ac:dyDescent="0.3">
      <c r="A6602">
        <v>93</v>
      </c>
      <c r="B6602" t="s">
        <v>3356</v>
      </c>
      <c r="C6602" t="s">
        <v>13617</v>
      </c>
      <c r="D6602" t="s">
        <v>23776</v>
      </c>
      <c r="E6602" t="s">
        <v>2573</v>
      </c>
      <c r="F6602" s="10"/>
      <c r="G6602">
        <v>2018</v>
      </c>
      <c r="J6602">
        <v>0.59176415446701258</v>
      </c>
      <c r="L6602" t="s">
        <v>34611</v>
      </c>
      <c r="M6602">
        <v>29419393</v>
      </c>
      <c r="Q6602" s="10"/>
      <c r="R6602" s="11">
        <f t="shared" si="206"/>
        <v>0</v>
      </c>
      <c r="U6602" s="11">
        <f t="shared" si="207"/>
        <v>0</v>
      </c>
      <c r="Y6602" s="11">
        <f>IF(SUM(Tableau1[[#This Row],[Other access]:[Sci-hub access]])&gt;=1,1,0)</f>
        <v>0</v>
      </c>
      <c r="Z6602" s="12">
        <f>IF(OR(Tableau1[[#This Row],[Access R1 + S1+ T1 ]]&gt;=1,Tableau1[[#This Row],[Access V1 +W1 + X1]]&gt;=1),1,0)</f>
        <v>0</v>
      </c>
      <c r="AB6602" s="10" t="str">
        <f>Tableau1[[#This Row],[DOI]]</f>
        <v>doi: 10.1136/bmj.j5884</v>
      </c>
      <c r="AC6602" s="13" t="str">
        <f>Tableau1[[#This Row],[Authors]]&amp;", "&amp;Tableau1[[#This Row],[Title]]&amp;" "&amp;Tableau1[[#This Row],[Journal]]&amp;". "&amp;Tableau1[[#This Row],[Year]]</f>
        <v>Ford TJ, Rocchiccioli P., A keen eye for risk. BMJ. 2018</v>
      </c>
    </row>
    <row r="6603" spans="1:29" ht="28.8" x14ac:dyDescent="0.3">
      <c r="A6603">
        <v>5285</v>
      </c>
      <c r="B6603" t="s">
        <v>8348</v>
      </c>
      <c r="C6603" t="s">
        <v>18572</v>
      </c>
      <c r="D6603" t="s">
        <v>28778</v>
      </c>
      <c r="E6603" t="s">
        <v>34252</v>
      </c>
      <c r="F6603" s="10"/>
      <c r="G6603">
        <v>2017</v>
      </c>
      <c r="J6603">
        <v>0.59176664445988392</v>
      </c>
      <c r="L6603" t="s">
        <v>39680</v>
      </c>
      <c r="M6603">
        <v>28351716</v>
      </c>
      <c r="Q6603" s="10"/>
      <c r="R6603" s="11">
        <f t="shared" si="206"/>
        <v>0</v>
      </c>
      <c r="U6603" s="11">
        <f t="shared" si="207"/>
        <v>0</v>
      </c>
      <c r="Y6603" s="11">
        <f>IF(SUM(Tableau1[[#This Row],[Other access]:[Sci-hub access]])&gt;=1,1,0)</f>
        <v>0</v>
      </c>
      <c r="Z6603" s="12">
        <f>IF(OR(Tableau1[[#This Row],[Access R1 + S1+ T1 ]]&gt;=1,Tableau1[[#This Row],[Access V1 +W1 + X1]]&gt;=1),1,0)</f>
        <v>0</v>
      </c>
      <c r="AB6603" s="10" t="str">
        <f>Tableau1[[#This Row],[DOI]]</f>
        <v>doi: 10.1016/j.compbiomed.2017.03.008</v>
      </c>
      <c r="AC6603" s="13" t="str">
        <f>Tableau1[[#This Row],[Authors]]&amp;", "&amp;Tableau1[[#This Row],[Title]]&amp;" "&amp;Tableau1[[#This Row],[Journal]]&amp;". "&amp;Tableau1[[#This Row],[Year]]</f>
        <v>Koh JEW, Acharya UR, Hagiwara Y, Raghavendra U, Tan JH, Sree SV, Bhandary SV, Rao AK, Sivaprasad S, Chua KC, Laude A, Tong L., Diagnosis of retinal health in digital fundus images using continuous wavelet transform (CWT) and entropies. Comput Biol Med. 2017</v>
      </c>
    </row>
    <row r="6604" spans="1:29" x14ac:dyDescent="0.3">
      <c r="A6604">
        <v>685</v>
      </c>
      <c r="B6604" t="s">
        <v>3948</v>
      </c>
      <c r="C6604" t="s">
        <v>14203</v>
      </c>
      <c r="D6604" t="s">
        <v>24368</v>
      </c>
      <c r="E6604" t="s">
        <v>2542</v>
      </c>
      <c r="F6604" s="10"/>
      <c r="G6604">
        <v>2018</v>
      </c>
      <c r="J6604">
        <v>0.59180881422277365</v>
      </c>
      <c r="L6604" t="s">
        <v>35178</v>
      </c>
      <c r="M6604">
        <v>29134296</v>
      </c>
      <c r="Q6604" s="10"/>
      <c r="R6604" s="11">
        <f t="shared" si="206"/>
        <v>0</v>
      </c>
      <c r="U6604" s="11">
        <f t="shared" si="207"/>
        <v>0</v>
      </c>
      <c r="Y6604" s="11">
        <f>IF(SUM(Tableau1[[#This Row],[Other access]:[Sci-hub access]])&gt;=1,1,0)</f>
        <v>0</v>
      </c>
      <c r="Z6604" s="12">
        <f>IF(OR(Tableau1[[#This Row],[Access R1 + S1+ T1 ]]&gt;=1,Tableau1[[#This Row],[Access V1 +W1 + X1]]&gt;=1),1,0)</f>
        <v>0</v>
      </c>
      <c r="AB6604" s="10" t="str">
        <f>Tableau1[[#This Row],[DOI]]</f>
        <v>doi: 10.1007/s10633-017-9617-7</v>
      </c>
      <c r="AC6604" s="13" t="str">
        <f>Tableau1[[#This Row],[Authors]]&amp;", "&amp;Tableau1[[#This Row],[Title]]&amp;" "&amp;Tableau1[[#This Row],[Journal]]&amp;". "&amp;Tableau1[[#This Row],[Year]]</f>
        <v>Beusterien ML, Heinrich SP., P300-based acuity estimation in imitated amblyopia. Doc Ophthalmol. 2018</v>
      </c>
    </row>
    <row r="6605" spans="1:29" x14ac:dyDescent="0.3">
      <c r="A6605">
        <v>3514</v>
      </c>
      <c r="B6605" t="s">
        <v>6688</v>
      </c>
      <c r="C6605" t="s">
        <v>16930</v>
      </c>
      <c r="D6605" t="s">
        <v>27112</v>
      </c>
      <c r="E6605" t="s">
        <v>2523</v>
      </c>
      <c r="F6605" s="10"/>
      <c r="G6605">
        <v>2017</v>
      </c>
      <c r="J6605">
        <v>0.59182051792617296</v>
      </c>
      <c r="L6605" t="s">
        <v>37961</v>
      </c>
      <c r="M6605">
        <v>28574500</v>
      </c>
      <c r="Q6605" s="10"/>
      <c r="R6605" s="11">
        <f t="shared" si="206"/>
        <v>0</v>
      </c>
      <c r="U6605" s="11">
        <f t="shared" si="207"/>
        <v>0</v>
      </c>
      <c r="Y6605" s="11">
        <f>IF(SUM(Tableau1[[#This Row],[Other access]:[Sci-hub access]])&gt;=1,1,0)</f>
        <v>0</v>
      </c>
      <c r="Z6605" s="12">
        <f>IF(OR(Tableau1[[#This Row],[Access R1 + S1+ T1 ]]&gt;=1,Tableau1[[#This Row],[Access V1 +W1 + X1]]&gt;=1),1,0)</f>
        <v>0</v>
      </c>
      <c r="AB6605" s="10" t="str">
        <f>Tableau1[[#This Row],[DOI]]</f>
        <v>doi: 10.1038/eye.2017.98</v>
      </c>
      <c r="AC6605" s="13" t="str">
        <f>Tableau1[[#This Row],[Authors]]&amp;", "&amp;Tableau1[[#This Row],[Title]]&amp;" "&amp;Tableau1[[#This Row],[Journal]]&amp;". "&amp;Tableau1[[#This Row],[Year]]</f>
        <v>Tanito M, Okada A, Mori Y, Sano I, Ikeda Y, Fujihara E., Subconjunctival implantation of ologen Collagen Matrix to treat ocular hypotony after filtration glaucoma surgery. Eye (Lond). 2017</v>
      </c>
    </row>
    <row r="6606" spans="1:29" x14ac:dyDescent="0.3">
      <c r="A6606">
        <v>4679</v>
      </c>
      <c r="B6606" t="s">
        <v>7793</v>
      </c>
      <c r="C6606" t="s">
        <v>18025</v>
      </c>
      <c r="D6606" t="s">
        <v>28223</v>
      </c>
      <c r="E6606" t="s">
        <v>2537</v>
      </c>
      <c r="F6606" s="10"/>
      <c r="G6606">
        <v>2017</v>
      </c>
      <c r="J6606">
        <v>0.59183732496118524</v>
      </c>
      <c r="L6606" t="s">
        <v>39095</v>
      </c>
      <c r="M6606">
        <v>28419818</v>
      </c>
      <c r="Q6606" s="10"/>
      <c r="R6606" s="11">
        <f t="shared" si="206"/>
        <v>0</v>
      </c>
      <c r="U6606" s="11">
        <f t="shared" si="207"/>
        <v>0</v>
      </c>
      <c r="Y6606" s="11">
        <f>IF(SUM(Tableau1[[#This Row],[Other access]:[Sci-hub access]])&gt;=1,1,0)</f>
        <v>0</v>
      </c>
      <c r="Z6606" s="12">
        <f>IF(OR(Tableau1[[#This Row],[Access R1 + S1+ T1 ]]&gt;=1,Tableau1[[#This Row],[Access V1 +W1 + X1]]&gt;=1),1,0)</f>
        <v>0</v>
      </c>
      <c r="AB6606" s="10" t="str">
        <f>Tableau1[[#This Row],[DOI]]</f>
        <v>doi: 10.1016/j.ajpath.2017.02.010</v>
      </c>
      <c r="AC6606" s="13" t="str">
        <f>Tableau1[[#This Row],[Authors]]&amp;", "&amp;Tableau1[[#This Row],[Title]]&amp;" "&amp;Tableau1[[#This Row],[Journal]]&amp;". "&amp;Tableau1[[#This Row],[Year]]</f>
        <v>Liu J, Xiao C, Wang H, Xue Y, Dong D, Lin C, Song F, Fu T, Wang Z, Chen J, Pan H, Li Y, Cai D, Li Z., Local Group 2 Innate Lymphoid Cells Promote Corneal Regeneration after Epithelial Abrasion. Am J Pathol. 2017</v>
      </c>
    </row>
    <row r="6607" spans="1:29" x14ac:dyDescent="0.3">
      <c r="A6607">
        <v>4610</v>
      </c>
      <c r="B6607" t="s">
        <v>7730</v>
      </c>
      <c r="C6607" t="s">
        <v>17965</v>
      </c>
      <c r="D6607" t="s">
        <v>28159</v>
      </c>
      <c r="E6607" t="s">
        <v>2488</v>
      </c>
      <c r="F6607" s="10"/>
      <c r="G6607">
        <v>2017</v>
      </c>
      <c r="J6607">
        <v>0.59186038669099916</v>
      </c>
      <c r="L6607" t="s">
        <v>39028</v>
      </c>
      <c r="M6607">
        <v>28427072</v>
      </c>
      <c r="Q6607" s="10"/>
      <c r="R6607" s="11">
        <f t="shared" si="206"/>
        <v>0</v>
      </c>
      <c r="U6607" s="11">
        <f t="shared" si="207"/>
        <v>0</v>
      </c>
      <c r="Y6607" s="11">
        <f>IF(SUM(Tableau1[[#This Row],[Other access]:[Sci-hub access]])&gt;=1,1,0)</f>
        <v>0</v>
      </c>
      <c r="Z6607" s="12">
        <f>IF(OR(Tableau1[[#This Row],[Access R1 + S1+ T1 ]]&gt;=1,Tableau1[[#This Row],[Access V1 +W1 + X1]]&gt;=1),1,0)</f>
        <v>0</v>
      </c>
      <c r="AB6607" s="10" t="str">
        <f>Tableau1[[#This Row],[DOI]]</f>
        <v>doi: 10.1159/000459699</v>
      </c>
      <c r="AC6607" s="13" t="str">
        <f>Tableau1[[#This Row],[Authors]]&amp;", "&amp;Tableau1[[#This Row],[Title]]&amp;" "&amp;Tableau1[[#This Row],[Journal]]&amp;". "&amp;Tableau1[[#This Row],[Year]]</f>
        <v>Li X, Zarbin MA, Bhagat N., Anti-Vascular Endothelial Growth Factor Injections: The New Standard of Care in Proliferative Diabetic Retinopathy? Dev Ophthalmol. 2017</v>
      </c>
    </row>
    <row r="6608" spans="1:29" x14ac:dyDescent="0.3">
      <c r="A6608">
        <v>9038</v>
      </c>
      <c r="B6608" t="s">
        <v>11648</v>
      </c>
      <c r="C6608" t="s">
        <v>21824</v>
      </c>
      <c r="D6608" t="s">
        <v>32089</v>
      </c>
      <c r="E6608" t="s">
        <v>2463</v>
      </c>
      <c r="F6608" s="10"/>
      <c r="G6608">
        <v>2017</v>
      </c>
      <c r="J6608">
        <v>0.59189209999769143</v>
      </c>
      <c r="L6608" t="s">
        <v>43360</v>
      </c>
      <c r="M6608">
        <v>27768224</v>
      </c>
      <c r="Q6608" s="10"/>
      <c r="R6608" s="11">
        <f t="shared" si="206"/>
        <v>0</v>
      </c>
      <c r="U6608" s="11">
        <f t="shared" si="207"/>
        <v>0</v>
      </c>
      <c r="Y6608" s="11">
        <f>IF(SUM(Tableau1[[#This Row],[Other access]:[Sci-hub access]])&gt;=1,1,0)</f>
        <v>0</v>
      </c>
      <c r="Z6608" s="12">
        <f>IF(OR(Tableau1[[#This Row],[Access R1 + S1+ T1 ]]&gt;=1,Tableau1[[#This Row],[Access V1 +W1 + X1]]&gt;=1),1,0)</f>
        <v>0</v>
      </c>
      <c r="AB6608" s="10" t="str">
        <f>Tableau1[[#This Row],[DOI]]</f>
        <v>doi: 10.5301/ejo.5000893</v>
      </c>
      <c r="AC6608" s="13" t="str">
        <f>Tableau1[[#This Row],[Authors]]&amp;", "&amp;Tableau1[[#This Row],[Title]]&amp;" "&amp;Tableau1[[#This Row],[Journal]]&amp;". "&amp;Tableau1[[#This Row],[Year]]</f>
        <v>Markovic V, Vukovic D, Radosavljevic A, Marjanovic I., Acquired ectropion uveae and secondary glaucoma due to trauma: report of 3 cases. Eur J Ophthalmol. 2017</v>
      </c>
    </row>
    <row r="6609" spans="1:29" x14ac:dyDescent="0.3">
      <c r="A6609">
        <v>9979</v>
      </c>
      <c r="B6609" t="s">
        <v>12503</v>
      </c>
      <c r="C6609" t="s">
        <v>22672</v>
      </c>
      <c r="D6609" t="s">
        <v>32951</v>
      </c>
      <c r="E6609" t="s">
        <v>2449</v>
      </c>
      <c r="F6609" s="10"/>
      <c r="G6609">
        <v>2017</v>
      </c>
      <c r="J6609">
        <v>0.59198473775580918</v>
      </c>
      <c r="L6609" t="s">
        <v>44237</v>
      </c>
      <c r="M6609">
        <v>27515565</v>
      </c>
      <c r="Q6609" s="10"/>
      <c r="R6609" s="11">
        <f t="shared" si="206"/>
        <v>0</v>
      </c>
      <c r="U6609" s="11">
        <f t="shared" si="207"/>
        <v>0</v>
      </c>
      <c r="Y6609" s="11">
        <f>IF(SUM(Tableau1[[#This Row],[Other access]:[Sci-hub access]])&gt;=1,1,0)</f>
        <v>0</v>
      </c>
      <c r="Z6609" s="12">
        <f>IF(OR(Tableau1[[#This Row],[Access R1 + S1+ T1 ]]&gt;=1,Tableau1[[#This Row],[Access V1 +W1 + X1]]&gt;=1),1,0)</f>
        <v>0</v>
      </c>
      <c r="AB6609" s="10" t="str">
        <f>Tableau1[[#This Row],[DOI]]</f>
        <v>doi: 10.1111/cxo.12426</v>
      </c>
      <c r="AC6609" s="13" t="str">
        <f>Tableau1[[#This Row],[Authors]]&amp;", "&amp;Tableau1[[#This Row],[Title]]&amp;" "&amp;Tableau1[[#This Row],[Journal]]&amp;". "&amp;Tableau1[[#This Row],[Year]]</f>
        <v>Lee MH, Cugley D, Atik A, Ang GS., Endophthalmitis or toxic anterior segment syndrome? Clin Exp Optom. 2017</v>
      </c>
    </row>
    <row r="6610" spans="1:29" x14ac:dyDescent="0.3">
      <c r="A6610">
        <v>5036</v>
      </c>
      <c r="B6610" t="s">
        <v>8125</v>
      </c>
      <c r="C6610" t="s">
        <v>18352</v>
      </c>
      <c r="D6610" t="s">
        <v>28555</v>
      </c>
      <c r="E6610" t="s">
        <v>2549</v>
      </c>
      <c r="F6610" s="10"/>
      <c r="G6610">
        <v>2017</v>
      </c>
      <c r="J6610">
        <v>0.5926300098206343</v>
      </c>
      <c r="L6610" t="s">
        <v>39444</v>
      </c>
      <c r="M6610">
        <v>28380093</v>
      </c>
      <c r="Q6610" s="10"/>
      <c r="R6610" s="11">
        <f t="shared" si="206"/>
        <v>0</v>
      </c>
      <c r="U6610" s="11">
        <f t="shared" si="207"/>
        <v>0</v>
      </c>
      <c r="Y6610" s="11">
        <f>IF(SUM(Tableau1[[#This Row],[Other access]:[Sci-hub access]])&gt;=1,1,0)</f>
        <v>0</v>
      </c>
      <c r="Z6610" s="12">
        <f>IF(OR(Tableau1[[#This Row],[Access R1 + S1+ T1 ]]&gt;=1,Tableau1[[#This Row],[Access V1 +W1 + X1]]&gt;=1),1,0)</f>
        <v>0</v>
      </c>
      <c r="AB6610" s="10" t="str">
        <f>Tableau1[[#This Row],[DOI]]</f>
        <v>doi: 10.5935/0004-2749.20170004</v>
      </c>
      <c r="AC6610" s="13" t="str">
        <f>Tableau1[[#This Row],[Authors]]&amp;", "&amp;Tableau1[[#This Row],[Title]]&amp;" "&amp;Tableau1[[#This Row],[Journal]]&amp;". "&amp;Tableau1[[#This Row],[Year]]</f>
        <v>Moulakaki AI, Recchioni A, Águila-Carrasco AJ, Esteve-Taboada JJ, Montés-Micó R., Assessing the accommodation response after near visual tasks using different handheld electronic devices. Arq Bras Oftalmol. 2017</v>
      </c>
    </row>
    <row r="6611" spans="1:29" ht="28.8" x14ac:dyDescent="0.3">
      <c r="A6611">
        <v>5827</v>
      </c>
      <c r="B6611" t="s">
        <v>8845</v>
      </c>
      <c r="C6611" t="s">
        <v>19062</v>
      </c>
      <c r="D6611" t="s">
        <v>29275</v>
      </c>
      <c r="E6611" t="s">
        <v>2443</v>
      </c>
      <c r="F6611" s="10"/>
      <c r="G6611">
        <v>2017</v>
      </c>
      <c r="J6611">
        <v>0.5926719284111881</v>
      </c>
      <c r="L6611" t="s">
        <v>40209</v>
      </c>
      <c r="M6611">
        <v>28282486</v>
      </c>
      <c r="Q6611" s="10"/>
      <c r="R6611" s="11">
        <f t="shared" si="206"/>
        <v>0</v>
      </c>
      <c r="U6611" s="11">
        <f t="shared" si="207"/>
        <v>0</v>
      </c>
      <c r="Y6611" s="11">
        <f>IF(SUM(Tableau1[[#This Row],[Other access]:[Sci-hub access]])&gt;=1,1,0)</f>
        <v>0</v>
      </c>
      <c r="Z6611" s="12">
        <f>IF(OR(Tableau1[[#This Row],[Access R1 + S1+ T1 ]]&gt;=1,Tableau1[[#This Row],[Access V1 +W1 + X1]]&gt;=1),1,0)</f>
        <v>0</v>
      </c>
      <c r="AB6611" s="10" t="str">
        <f>Tableau1[[#This Row],[DOI]]</f>
        <v>doi: 10.1167/iovs.16-21356</v>
      </c>
      <c r="AC6611" s="13" t="str">
        <f>Tableau1[[#This Row],[Authors]]&amp;", "&amp;Tableau1[[#This Row],[Title]]&amp;" "&amp;Tableau1[[#This Row],[Journal]]&amp;". "&amp;Tableau1[[#This Row],[Year]]</f>
        <v>Bantseev V, Miller PE, Bentley E, Schuetz C, Streit TM, Christian BJ, Farman C, Booler H, Thackaberry EA., Determination of a No-Observable Effect Level for Endotoxin Following a Single Intravitreal Administration to Dutch Belted Rabbits. Invest Ophthalmol Vis Sci. 2017</v>
      </c>
    </row>
    <row r="6612" spans="1:29" x14ac:dyDescent="0.3">
      <c r="A6612">
        <v>1523</v>
      </c>
      <c r="B6612" t="s">
        <v>4778</v>
      </c>
      <c r="C6612" t="s">
        <v>15028</v>
      </c>
      <c r="D6612" t="s">
        <v>25199</v>
      </c>
      <c r="E6612" t="s">
        <v>2451</v>
      </c>
      <c r="F6612" s="10"/>
      <c r="G6612">
        <v>2017</v>
      </c>
      <c r="J6612">
        <v>0.5927103469723346</v>
      </c>
      <c r="L6612" t="s">
        <v>36003</v>
      </c>
      <c r="M6612">
        <v>28931008</v>
      </c>
      <c r="Q6612" s="10"/>
      <c r="R6612" s="11">
        <f t="shared" si="206"/>
        <v>0</v>
      </c>
      <c r="U6612" s="11">
        <f t="shared" si="207"/>
        <v>0</v>
      </c>
      <c r="Y6612" s="11">
        <f>IF(SUM(Tableau1[[#This Row],[Other access]:[Sci-hub access]])&gt;=1,1,0)</f>
        <v>0</v>
      </c>
      <c r="Z6612" s="12">
        <f>IF(OR(Tableau1[[#This Row],[Access R1 + S1+ T1 ]]&gt;=1,Tableau1[[#This Row],[Access V1 +W1 + X1]]&gt;=1),1,0)</f>
        <v>0</v>
      </c>
      <c r="AB6612" s="10" t="str">
        <f>Tableau1[[#This Row],[DOI]]</f>
        <v>doi: 10.1371/journal.pone.0183370</v>
      </c>
      <c r="AC6612" s="13" t="str">
        <f>Tableau1[[#This Row],[Authors]]&amp;", "&amp;Tableau1[[#This Row],[Title]]&amp;" "&amp;Tableau1[[#This Row],[Journal]]&amp;". "&amp;Tableau1[[#This Row],[Year]]</f>
        <v>Gehle P, Goergen B, Pilger D, Ruokonen P, Robinson PN, Salchow DJ., Biometric and structural ocular manifestations of Marfan syndrome. PLoS One. 2017</v>
      </c>
    </row>
    <row r="6613" spans="1:29" ht="28.8" x14ac:dyDescent="0.3">
      <c r="A6613">
        <v>10689</v>
      </c>
      <c r="B6613" t="s">
        <v>13154</v>
      </c>
      <c r="C6613" t="s">
        <v>23317</v>
      </c>
      <c r="D6613" t="s">
        <v>33607</v>
      </c>
      <c r="E6613" t="s">
        <v>2724</v>
      </c>
      <c r="F6613" s="10"/>
      <c r="G6613">
        <v>2017</v>
      </c>
      <c r="J6613">
        <v>0.59283545954365746</v>
      </c>
      <c r="L6613" t="s">
        <v>44936</v>
      </c>
      <c r="M6613">
        <v>27102574</v>
      </c>
      <c r="Q6613" s="10"/>
      <c r="R6613" s="11">
        <f t="shared" si="206"/>
        <v>0</v>
      </c>
      <c r="U6613" s="11">
        <f t="shared" si="207"/>
        <v>0</v>
      </c>
      <c r="Y6613" s="11">
        <f>IF(SUM(Tableau1[[#This Row],[Other access]:[Sci-hub access]])&gt;=1,1,0)</f>
        <v>0</v>
      </c>
      <c r="Z6613" s="12">
        <f>IF(OR(Tableau1[[#This Row],[Access R1 + S1+ T1 ]]&gt;=1,Tableau1[[#This Row],[Access V1 +W1 + X1]]&gt;=1),1,0)</f>
        <v>0</v>
      </c>
      <c r="AB6613" s="10" t="str">
        <f>Tableau1[[#This Row],[DOI]]</f>
        <v>doi: 10.1111/cge.12790</v>
      </c>
      <c r="AC6613" s="13" t="str">
        <f>Tableau1[[#This Row],[Authors]]&amp;", "&amp;Tableau1[[#This Row],[Title]]&amp;" "&amp;Tableau1[[#This Row],[Journal]]&amp;". "&amp;Tableau1[[#This Row],[Year]]</f>
        <v>Torraco A, Bianchi M, Verrigni D, Gelmetti V, Riley L, Niceta M, Martinelli D, Montanari A, Guo Y, Rizza T, Diodato D, Di Nottia M, Lucarelli B, Sorrentino F, Piemonte F, Francisci S, Tartaglia M, Valente EM, Dionisi-Vici C, Christodoulou J, Bertini E, Carrozzo R., A novel mutation in NDUFB11 unveils a new clinical phenotype associated with lactic acidosis and sideroblastic anemia. Clin Genet. 2017</v>
      </c>
    </row>
    <row r="6614" spans="1:29" x14ac:dyDescent="0.3">
      <c r="A6614">
        <v>4618</v>
      </c>
      <c r="B6614" t="s">
        <v>7738</v>
      </c>
      <c r="C6614" t="s">
        <v>17973</v>
      </c>
      <c r="D6614" t="s">
        <v>28167</v>
      </c>
      <c r="E6614" t="s">
        <v>2488</v>
      </c>
      <c r="F6614" s="10"/>
      <c r="G6614">
        <v>2017</v>
      </c>
      <c r="J6614">
        <v>0.59287879707021474</v>
      </c>
      <c r="L6614" t="s">
        <v>39036</v>
      </c>
      <c r="M6614">
        <v>28427064</v>
      </c>
      <c r="Q6614" s="10"/>
      <c r="R6614" s="11">
        <f t="shared" si="206"/>
        <v>0</v>
      </c>
      <c r="U6614" s="11">
        <f t="shared" si="207"/>
        <v>0</v>
      </c>
      <c r="Y6614" s="11">
        <f>IF(SUM(Tableau1[[#This Row],[Other access]:[Sci-hub access]])&gt;=1,1,0)</f>
        <v>0</v>
      </c>
      <c r="Z6614" s="12">
        <f>IF(OR(Tableau1[[#This Row],[Access R1 + S1+ T1 ]]&gt;=1,Tableau1[[#This Row],[Access V1 +W1 + X1]]&gt;=1),1,0)</f>
        <v>0</v>
      </c>
      <c r="AB6614" s="10" t="str">
        <f>Tableau1[[#This Row],[DOI]]</f>
        <v>doi: 10.1159/000459689</v>
      </c>
      <c r="AC6614" s="13" t="str">
        <f>Tableau1[[#This Row],[Authors]]&amp;", "&amp;Tableau1[[#This Row],[Title]]&amp;" "&amp;Tableau1[[#This Row],[Journal]]&amp;". "&amp;Tableau1[[#This Row],[Year]]</f>
        <v>Rabiolo A, De Vitis LA, Sacconi R, Carnevali A, Querques L, Bandello F, Querques G., Emerging Issues for Ultra-Wide Field Angiography. Dev Ophthalmol. 2017</v>
      </c>
    </row>
    <row r="6615" spans="1:29" x14ac:dyDescent="0.3">
      <c r="A6615">
        <v>274</v>
      </c>
      <c r="B6615" t="s">
        <v>3537</v>
      </c>
      <c r="C6615" t="s">
        <v>13798</v>
      </c>
      <c r="D6615" t="s">
        <v>23957</v>
      </c>
      <c r="E6615" t="s">
        <v>2538</v>
      </c>
      <c r="F6615" s="10"/>
      <c r="G6615">
        <v>2017</v>
      </c>
      <c r="J6615">
        <v>0.59299693209103654</v>
      </c>
      <c r="L6615" t="s">
        <v>34784</v>
      </c>
      <c r="M6615">
        <v>29279660</v>
      </c>
      <c r="Q6615" s="10"/>
      <c r="R6615" s="11">
        <f t="shared" si="206"/>
        <v>0</v>
      </c>
      <c r="U6615" s="11">
        <f t="shared" si="207"/>
        <v>0</v>
      </c>
      <c r="Y6615" s="11">
        <f>IF(SUM(Tableau1[[#This Row],[Other access]:[Sci-hub access]])&gt;=1,1,0)</f>
        <v>0</v>
      </c>
      <c r="Z6615" s="12">
        <f>IF(OR(Tableau1[[#This Row],[Access R1 + S1+ T1 ]]&gt;=1,Tableau1[[#This Row],[Access V1 +W1 + X1]]&gt;=1),1,0)</f>
        <v>0</v>
      </c>
      <c r="AB6615" s="10" t="str">
        <f>Tableau1[[#This Row],[DOI]]</f>
        <v>doi: 10.4103/meajo.MEAJO_79_17</v>
      </c>
      <c r="AC6615" s="13" t="str">
        <f>Tableau1[[#This Row],[Authors]]&amp;", "&amp;Tableau1[[#This Row],[Title]]&amp;" "&amp;Tableau1[[#This Row],[Journal]]&amp;". "&amp;Tableau1[[#This Row],[Year]]</f>
        <v>Nagesha CK, Ganne P., Occult Optic Disc Pit Maculopathy in a Glaucomatous Disc. Middle East Afr J Ophthalmol. 2017</v>
      </c>
    </row>
    <row r="6616" spans="1:29" x14ac:dyDescent="0.3">
      <c r="A6616">
        <v>4572</v>
      </c>
      <c r="B6616" t="s">
        <v>7693</v>
      </c>
      <c r="C6616" t="s">
        <v>17928</v>
      </c>
      <c r="D6616" t="s">
        <v>28122</v>
      </c>
      <c r="E6616" t="s">
        <v>2443</v>
      </c>
      <c r="F6616" s="10"/>
      <c r="G6616">
        <v>2017</v>
      </c>
      <c r="J6616">
        <v>0.59300587457406895</v>
      </c>
      <c r="L6616" t="s">
        <v>38990</v>
      </c>
      <c r="M6616">
        <v>28431432</v>
      </c>
      <c r="Q6616" s="10"/>
      <c r="R6616" s="11">
        <f t="shared" si="206"/>
        <v>0</v>
      </c>
      <c r="U6616" s="11">
        <f t="shared" si="207"/>
        <v>0</v>
      </c>
      <c r="Y6616" s="11">
        <f>IF(SUM(Tableau1[[#This Row],[Other access]:[Sci-hub access]])&gt;=1,1,0)</f>
        <v>0</v>
      </c>
      <c r="Z6616" s="12">
        <f>IF(OR(Tableau1[[#This Row],[Access R1 + S1+ T1 ]]&gt;=1,Tableau1[[#This Row],[Access V1 +W1 + X1]]&gt;=1),1,0)</f>
        <v>0</v>
      </c>
      <c r="AB6616" s="10" t="str">
        <f>Tableau1[[#This Row],[DOI]]</f>
        <v>doi: 10.1167/iovs.16-21087</v>
      </c>
      <c r="AC6616" s="13" t="str">
        <f>Tableau1[[#This Row],[Authors]]&amp;", "&amp;Tableau1[[#This Row],[Title]]&amp;" "&amp;Tableau1[[#This Row],[Journal]]&amp;". "&amp;Tableau1[[#This Row],[Year]]</f>
        <v>Stringham JM, O'Brien KJ, Stringham NT., Contrast Sensitivity and Lateral Inhibition Are Enhanced With Macular Carotenoid Supplementation. Invest Ophthalmol Vis Sci. 2017</v>
      </c>
    </row>
    <row r="6617" spans="1:29" x14ac:dyDescent="0.3">
      <c r="A6617">
        <v>6352</v>
      </c>
      <c r="B6617" t="s">
        <v>9301</v>
      </c>
      <c r="C6617" t="s">
        <v>19512</v>
      </c>
      <c r="D6617" t="s">
        <v>29732</v>
      </c>
      <c r="E6617" t="s">
        <v>3130</v>
      </c>
      <c r="F6617" s="10"/>
      <c r="G6617">
        <v>2017</v>
      </c>
      <c r="J6617">
        <v>0.5930504805709409</v>
      </c>
      <c r="L6617" t="s">
        <v>40721</v>
      </c>
      <c r="M6617">
        <v>28224454</v>
      </c>
      <c r="Q6617" s="10"/>
      <c r="R6617" s="11">
        <f t="shared" si="206"/>
        <v>0</v>
      </c>
      <c r="U6617" s="11">
        <f t="shared" si="207"/>
        <v>0</v>
      </c>
      <c r="Y6617" s="11">
        <f>IF(SUM(Tableau1[[#This Row],[Other access]:[Sci-hub access]])&gt;=1,1,0)</f>
        <v>0</v>
      </c>
      <c r="Z6617" s="12">
        <f>IF(OR(Tableau1[[#This Row],[Access R1 + S1+ T1 ]]&gt;=1,Tableau1[[#This Row],[Access V1 +W1 + X1]]&gt;=1),1,0)</f>
        <v>0</v>
      </c>
      <c r="AB6617" s="10" t="str">
        <f>Tableau1[[#This Row],[DOI]]</f>
        <v>doi: 10.1007/s12311-017-0847-8</v>
      </c>
      <c r="AC6617" s="13" t="str">
        <f>Tableau1[[#This Row],[Authors]]&amp;", "&amp;Tableau1[[#This Row],[Title]]&amp;" "&amp;Tableau1[[#This Row],[Journal]]&amp;". "&amp;Tableau1[[#This Row],[Year]]</f>
        <v>Shaikh AG, Solomon D., Effects of Sustained Otolith-Only Stimulation on Post-Rotational Nystagmus. Cerebellum. 2017</v>
      </c>
    </row>
    <row r="6618" spans="1:29" x14ac:dyDescent="0.3">
      <c r="A6618">
        <v>1609</v>
      </c>
      <c r="B6618" t="s">
        <v>4861</v>
      </c>
      <c r="C6618" t="s">
        <v>15111</v>
      </c>
      <c r="D6618" t="s">
        <v>25282</v>
      </c>
      <c r="E6618" t="s">
        <v>2613</v>
      </c>
      <c r="F6618" s="10"/>
      <c r="G6618">
        <v>2017</v>
      </c>
      <c r="J6618">
        <v>0.59308182706635482</v>
      </c>
      <c r="L6618" t="s">
        <v>36088</v>
      </c>
      <c r="M6618">
        <v>28913996</v>
      </c>
      <c r="Q6618" s="10"/>
      <c r="R6618" s="11">
        <f t="shared" si="206"/>
        <v>0</v>
      </c>
      <c r="U6618" s="11">
        <f t="shared" si="207"/>
        <v>0</v>
      </c>
      <c r="Y6618" s="11">
        <f>IF(SUM(Tableau1[[#This Row],[Other access]:[Sci-hub access]])&gt;=1,1,0)</f>
        <v>0</v>
      </c>
      <c r="Z6618" s="12">
        <f>IF(OR(Tableau1[[#This Row],[Access R1 + S1+ T1 ]]&gt;=1,Tableau1[[#This Row],[Access V1 +W1 + X1]]&gt;=1),1,0)</f>
        <v>0</v>
      </c>
      <c r="AB6618" s="10" t="str">
        <f>Tableau1[[#This Row],[DOI]]</f>
        <v>doi: 10.3341/kjo.2016.0078</v>
      </c>
      <c r="AC6618" s="13" t="str">
        <f>Tableau1[[#This Row],[Authors]]&amp;", "&amp;Tableau1[[#This Row],[Title]]&amp;" "&amp;Tableau1[[#This Row],[Journal]]&amp;". "&amp;Tableau1[[#This Row],[Year]]</f>
        <v>Kang BS, Han JM, Oh JY, Kim MK, Wee WR., Intraocular Lens Power Calculation after Refractive Surgery: A Comparative Analysis of Accuracy and Predictability. Korean J Ophthalmol. 2017</v>
      </c>
    </row>
    <row r="6619" spans="1:29" x14ac:dyDescent="0.3">
      <c r="A6619">
        <v>10201</v>
      </c>
      <c r="B6619" t="s">
        <v>12706</v>
      </c>
      <c r="C6619" t="s">
        <v>22874</v>
      </c>
      <c r="D6619" t="s">
        <v>33158</v>
      </c>
      <c r="E6619" t="s">
        <v>2445</v>
      </c>
      <c r="F6619" s="10"/>
      <c r="G6619">
        <v>2017</v>
      </c>
      <c r="J6619">
        <v>0.59322174457911436</v>
      </c>
      <c r="L6619" t="s">
        <v>44456</v>
      </c>
      <c r="M6619">
        <v>27429376</v>
      </c>
      <c r="Q6619" s="10"/>
      <c r="R6619" s="11">
        <f t="shared" si="206"/>
        <v>0</v>
      </c>
      <c r="U6619" s="11">
        <f t="shared" si="207"/>
        <v>0</v>
      </c>
      <c r="Y6619" s="11">
        <f>IF(SUM(Tableau1[[#This Row],[Other access]:[Sci-hub access]])&gt;=1,1,0)</f>
        <v>0</v>
      </c>
      <c r="Z6619" s="12">
        <f>IF(OR(Tableau1[[#This Row],[Access R1 + S1+ T1 ]]&gt;=1,Tableau1[[#This Row],[Access V1 +W1 + X1]]&gt;=1),1,0)</f>
        <v>0</v>
      </c>
      <c r="AB6619" s="10" t="str">
        <f>Tableau1[[#This Row],[DOI]]</f>
        <v>doi: 10.1097/IAE.0000000000001179</v>
      </c>
      <c r="AC6619" s="13" t="str">
        <f>Tableau1[[#This Row],[Authors]]&amp;", "&amp;Tableau1[[#This Row],[Title]]&amp;" "&amp;Tableau1[[#This Row],[Journal]]&amp;". "&amp;Tableau1[[#This Row],[Year]]</f>
        <v>Deltour JB, Grimbert P, Masse H, Lebreton O, Weber M., DETRIMENTAL EFFECTS OF ACTIVE INTERNAL LIMITING MEMBRANE PEELING DURING EPIRETINAL MEMBRANE SURGERY: Microperimetric Analysis. Retina. 2017</v>
      </c>
    </row>
    <row r="6620" spans="1:29" x14ac:dyDescent="0.3">
      <c r="A6620">
        <v>4462</v>
      </c>
      <c r="B6620" t="s">
        <v>7587</v>
      </c>
      <c r="C6620" t="s">
        <v>17822</v>
      </c>
      <c r="D6620" t="s">
        <v>28016</v>
      </c>
      <c r="E6620" t="s">
        <v>2440</v>
      </c>
      <c r="F6620" s="10"/>
      <c r="G6620">
        <v>2017</v>
      </c>
      <c r="J6620">
        <v>0.59323900220226145</v>
      </c>
      <c r="L6620" t="s">
        <v>38881</v>
      </c>
      <c r="M6620">
        <v>28442300</v>
      </c>
      <c r="Q6620" s="10"/>
      <c r="R6620" s="11">
        <f t="shared" si="206"/>
        <v>0</v>
      </c>
      <c r="U6620" s="11">
        <f t="shared" si="207"/>
        <v>0</v>
      </c>
      <c r="Y6620" s="11">
        <f>IF(SUM(Tableau1[[#This Row],[Other access]:[Sci-hub access]])&gt;=1,1,0)</f>
        <v>0</v>
      </c>
      <c r="Z6620" s="12">
        <f>IF(OR(Tableau1[[#This Row],[Access R1 + S1+ T1 ]]&gt;=1,Tableau1[[#This Row],[Access V1 +W1 + X1]]&gt;=1),1,0)</f>
        <v>0</v>
      </c>
      <c r="AB6620" s="10" t="str">
        <f>Tableau1[[#This Row],[DOI]]</f>
        <v>doi: 10.1016/j.exer.2017.04.007</v>
      </c>
      <c r="AC6620" s="13" t="str">
        <f>Tableau1[[#This Row],[Authors]]&amp;", "&amp;Tableau1[[#This Row],[Title]]&amp;" "&amp;Tableau1[[#This Row],[Journal]]&amp;". "&amp;Tableau1[[#This Row],[Year]]</f>
        <v>Wolf M, Maltseva I, Clay SM, Pan P, Gajjala A, Chan MF., Effects of MMP12 on cell motility and inflammation during corneal epithelial repair. Exp Eye Res. 2017</v>
      </c>
    </row>
    <row r="6621" spans="1:29" ht="28.8" x14ac:dyDescent="0.3">
      <c r="A6621">
        <v>7180</v>
      </c>
      <c r="B6621" t="s">
        <v>10020</v>
      </c>
      <c r="C6621" t="s">
        <v>20222</v>
      </c>
      <c r="D6621" t="s">
        <v>30454</v>
      </c>
      <c r="E6621" t="s">
        <v>34360</v>
      </c>
      <c r="F6621" s="10"/>
      <c r="G6621">
        <v>2017</v>
      </c>
      <c r="J6621">
        <v>0.5932393193222405</v>
      </c>
      <c r="L6621" t="s">
        <v>41536</v>
      </c>
      <c r="M6621">
        <v>28120069</v>
      </c>
      <c r="Q6621" s="10"/>
      <c r="R6621" s="11">
        <f t="shared" si="206"/>
        <v>0</v>
      </c>
      <c r="U6621" s="11">
        <f t="shared" si="207"/>
        <v>0</v>
      </c>
      <c r="Y6621" s="11">
        <f>IF(SUM(Tableau1[[#This Row],[Other access]:[Sci-hub access]])&gt;=1,1,0)</f>
        <v>0</v>
      </c>
      <c r="Z6621" s="12">
        <f>IF(OR(Tableau1[[#This Row],[Access R1 + S1+ T1 ]]&gt;=1,Tableau1[[#This Row],[Access V1 +W1 + X1]]&gt;=1),1,0)</f>
        <v>0</v>
      </c>
      <c r="AB6621" s="10" t="str">
        <f>Tableau1[[#This Row],[DOI]]</f>
        <v>doi: 10.1007/978-3-319-39546-3_25</v>
      </c>
      <c r="AC6621" s="13" t="str">
        <f>Tableau1[[#This Row],[Authors]]&amp;", "&amp;Tableau1[[#This Row],[Title]]&amp;" "&amp;Tableau1[[#This Row],[Journal]]&amp;". "&amp;Tableau1[[#This Row],[Year]]</f>
        <v>Quinones-Hinojosa A, Raza SM, Ahmed I, Rincon-Torroella J, Chaichana K, Olivi A., Middle Temporal Gyrus Versus Inferior Temporal Gyrus Transcortical Approaches to High-Grade Astrocytomas in the Mediobasal Temporal Lobe: A Comparison of Outcomes, Functional Restoration, and Surgical Considerations. Acta Neurochir Suppl. 2017</v>
      </c>
    </row>
    <row r="6622" spans="1:29" x14ac:dyDescent="0.3">
      <c r="A6622">
        <v>6330</v>
      </c>
      <c r="B6622" t="s">
        <v>9282</v>
      </c>
      <c r="C6622" t="s">
        <v>19493</v>
      </c>
      <c r="D6622" t="s">
        <v>29713</v>
      </c>
      <c r="E6622" t="s">
        <v>34108</v>
      </c>
      <c r="F6622" s="10"/>
      <c r="G6622">
        <v>2017</v>
      </c>
      <c r="J6622">
        <v>0.59332861119097668</v>
      </c>
      <c r="L6622" t="s">
        <v>40699</v>
      </c>
      <c r="M6622">
        <v>28228113</v>
      </c>
      <c r="Q6622" s="10"/>
      <c r="R6622" s="11">
        <f t="shared" si="206"/>
        <v>0</v>
      </c>
      <c r="U6622" s="11">
        <f t="shared" si="207"/>
        <v>0</v>
      </c>
      <c r="Y6622" s="11">
        <f>IF(SUM(Tableau1[[#This Row],[Other access]:[Sci-hub access]])&gt;=1,1,0)</f>
        <v>0</v>
      </c>
      <c r="Z6622" s="12">
        <f>IF(OR(Tableau1[[#This Row],[Access R1 + S1+ T1 ]]&gt;=1,Tableau1[[#This Row],[Access V1 +W1 + X1]]&gt;=1),1,0)</f>
        <v>0</v>
      </c>
      <c r="AB6622" s="10" t="str">
        <f>Tableau1[[#This Row],[DOI]]</f>
        <v>doi: 10.1186/s12885-017-3149-0</v>
      </c>
      <c r="AC6622" s="13" t="str">
        <f>Tableau1[[#This Row],[Authors]]&amp;", "&amp;Tableau1[[#This Row],[Title]]&amp;" "&amp;Tableau1[[#This Row],[Journal]]&amp;". "&amp;Tableau1[[#This Row],[Year]]</f>
        <v>Reiman A, Kikuchi H, Scocchia D, Smith P, Tsang YW, Snead D, Cree IA., Validation of an NGS mutation detection panel for melanoma. BMC Cancer. 2017</v>
      </c>
    </row>
    <row r="6623" spans="1:29" x14ac:dyDescent="0.3">
      <c r="A6623">
        <v>9494</v>
      </c>
      <c r="B6623" t="s">
        <v>12058</v>
      </c>
      <c r="C6623" t="s">
        <v>22233</v>
      </c>
      <c r="D6623" t="s">
        <v>32504</v>
      </c>
      <c r="E6623" t="s">
        <v>2445</v>
      </c>
      <c r="F6623" s="10"/>
      <c r="G6623">
        <v>2017</v>
      </c>
      <c r="J6623">
        <v>0.59335765736608237</v>
      </c>
      <c r="L6623" t="s">
        <v>43777</v>
      </c>
      <c r="M6623">
        <v>27668932</v>
      </c>
      <c r="Q6623" s="10"/>
      <c r="R6623" s="11">
        <f t="shared" si="206"/>
        <v>0</v>
      </c>
      <c r="U6623" s="11">
        <f t="shared" si="207"/>
        <v>0</v>
      </c>
      <c r="Y6623" s="11">
        <f>IF(SUM(Tableau1[[#This Row],[Other access]:[Sci-hub access]])&gt;=1,1,0)</f>
        <v>0</v>
      </c>
      <c r="Z6623" s="12">
        <f>IF(OR(Tableau1[[#This Row],[Access R1 + S1+ T1 ]]&gt;=1,Tableau1[[#This Row],[Access V1 +W1 + X1]]&gt;=1),1,0)</f>
        <v>0</v>
      </c>
      <c r="AB6623" s="10" t="str">
        <f>Tableau1[[#This Row],[DOI]]</f>
        <v>doi: 10.1097/IAE.0000000000001314</v>
      </c>
      <c r="AC6623" s="13" t="str">
        <f>Tableau1[[#This Row],[Authors]]&amp;", "&amp;Tableau1[[#This Row],[Title]]&amp;" "&amp;Tableau1[[#This Row],[Journal]]&amp;". "&amp;Tableau1[[#This Row],[Year]]</f>
        <v>Coppola M, Del Turco C, Querques G, Bandello F., Perfluorobutylpentane (F4H5) Solvent-Assisted Silicon Oil Removal Technique. Retina. 2017</v>
      </c>
    </row>
    <row r="6624" spans="1:29" x14ac:dyDescent="0.3">
      <c r="A6624">
        <v>2459</v>
      </c>
      <c r="B6624" t="s">
        <v>5681</v>
      </c>
      <c r="C6624" t="s">
        <v>15927</v>
      </c>
      <c r="D6624" t="s">
        <v>26104</v>
      </c>
      <c r="E6624" t="s">
        <v>2495</v>
      </c>
      <c r="F6624" s="10"/>
      <c r="G6624">
        <v>2017</v>
      </c>
      <c r="J6624">
        <v>0.59344632319472257</v>
      </c>
      <c r="L6624" t="s">
        <v>36924</v>
      </c>
      <c r="M6624">
        <v>28742623</v>
      </c>
      <c r="Q6624" s="10"/>
      <c r="R6624" s="11">
        <f t="shared" si="206"/>
        <v>0</v>
      </c>
      <c r="U6624" s="11">
        <f t="shared" si="207"/>
        <v>0</v>
      </c>
      <c r="Y6624" s="11">
        <f>IF(SUM(Tableau1[[#This Row],[Other access]:[Sci-hub access]])&gt;=1,1,0)</f>
        <v>0</v>
      </c>
      <c r="Z6624" s="12">
        <f>IF(OR(Tableau1[[#This Row],[Access R1 + S1+ T1 ]]&gt;=1,Tableau1[[#This Row],[Access V1 +W1 + X1]]&gt;=1),1,0)</f>
        <v>0</v>
      </c>
      <c r="AB6624" s="10" t="str">
        <f>Tableau1[[#This Row],[DOI]]</f>
        <v>doi: 10.1097/OPX.0000000000001109</v>
      </c>
      <c r="AC6624" s="13" t="str">
        <f>Tableau1[[#This Row],[Authors]]&amp;", "&amp;Tableau1[[#This Row],[Title]]&amp;" "&amp;Tableau1[[#This Row],[Journal]]&amp;". "&amp;Tableau1[[#This Row],[Year]]</f>
        <v>Chen Z, Xue F, Zhou J, Qu X, Zhou X; Shanghai Orthokeratology and Study (SOS) Group.., Prediction of Orthokeratology Lens Decentration with Corneal Elevation. Optom Vis Sci. 2017</v>
      </c>
    </row>
    <row r="6625" spans="1:29" x14ac:dyDescent="0.3">
      <c r="A6625">
        <v>10286</v>
      </c>
      <c r="B6625" t="s">
        <v>12786</v>
      </c>
      <c r="C6625" t="s">
        <v>22953</v>
      </c>
      <c r="D6625" t="s">
        <v>33239</v>
      </c>
      <c r="E6625" t="s">
        <v>2785</v>
      </c>
      <c r="F6625" s="10"/>
      <c r="G6625">
        <v>2017</v>
      </c>
      <c r="J6625">
        <v>0.59350151396898998</v>
      </c>
      <c r="L6625" t="s">
        <v>44538</v>
      </c>
      <c r="M6625">
        <v>27399954</v>
      </c>
      <c r="Q6625" s="10"/>
      <c r="R6625" s="11">
        <f t="shared" si="206"/>
        <v>0</v>
      </c>
      <c r="U6625" s="11">
        <f t="shared" si="207"/>
        <v>0</v>
      </c>
      <c r="Y6625" s="11">
        <f>IF(SUM(Tableau1[[#This Row],[Other access]:[Sci-hub access]])&gt;=1,1,0)</f>
        <v>0</v>
      </c>
      <c r="Z6625" s="12">
        <f>IF(OR(Tableau1[[#This Row],[Access R1 + S1+ T1 ]]&gt;=1,Tableau1[[#This Row],[Access V1 +W1 + X1]]&gt;=1),1,0)</f>
        <v>0</v>
      </c>
      <c r="AB6625" s="10" t="str">
        <f>Tableau1[[#This Row],[DOI]]</f>
        <v>doi: 10.1097/DSS.0000000000000822</v>
      </c>
      <c r="AC6625" s="13" t="str">
        <f>Tableau1[[#This Row],[Authors]]&amp;", "&amp;Tableau1[[#This Row],[Title]]&amp;" "&amp;Tableau1[[#This Row],[Journal]]&amp;". "&amp;Tableau1[[#This Row],[Year]]</f>
        <v>Steinsapir KD, Woodward JA., Chlorhexidine Keratitis: Safety of Chlorhexidine as a Facial Antiseptic. Dermatol Surg. 2017</v>
      </c>
    </row>
    <row r="6626" spans="1:29" x14ac:dyDescent="0.3">
      <c r="A6626">
        <v>10550</v>
      </c>
      <c r="B6626" t="s">
        <v>13028</v>
      </c>
      <c r="C6626" t="s">
        <v>23194</v>
      </c>
      <c r="D6626" t="s">
        <v>33481</v>
      </c>
      <c r="E6626" t="s">
        <v>2447</v>
      </c>
      <c r="F6626" s="10"/>
      <c r="G6626">
        <v>2017</v>
      </c>
      <c r="J6626">
        <v>0.59381647520217129</v>
      </c>
      <c r="L6626" t="s">
        <v>44799</v>
      </c>
      <c r="M6626">
        <v>27218809</v>
      </c>
      <c r="Q6626" s="10"/>
      <c r="R6626" s="11">
        <f t="shared" si="206"/>
        <v>0</v>
      </c>
      <c r="U6626" s="11">
        <f t="shared" si="207"/>
        <v>0</v>
      </c>
      <c r="Y6626" s="11">
        <f>IF(SUM(Tableau1[[#This Row],[Other access]:[Sci-hub access]])&gt;=1,1,0)</f>
        <v>0</v>
      </c>
      <c r="Z6626" s="12">
        <f>IF(OR(Tableau1[[#This Row],[Access R1 + S1+ T1 ]]&gt;=1,Tableau1[[#This Row],[Access V1 +W1 + X1]]&gt;=1),1,0)</f>
        <v>0</v>
      </c>
      <c r="AB6626" s="10" t="str">
        <f>Tableau1[[#This Row],[DOI]]</f>
        <v>doi: 10.1097/IOP.0000000000000722</v>
      </c>
      <c r="AC6626" s="13" t="str">
        <f>Tableau1[[#This Row],[Authors]]&amp;", "&amp;Tableau1[[#This Row],[Title]]&amp;" "&amp;Tableau1[[#This Row],[Journal]]&amp;". "&amp;Tableau1[[#This Row],[Year]]</f>
        <v>Or L, Eviatar JA, Massry GG, Bernardini FP, Hartstein ME., Xanthelasma-Like Reaction to Filler Injection. Ophthal Plast Reconstr Surg. 2017</v>
      </c>
    </row>
    <row r="6627" spans="1:29" x14ac:dyDescent="0.3">
      <c r="A6627">
        <v>1404</v>
      </c>
      <c r="B6627" t="s">
        <v>4663</v>
      </c>
      <c r="C6627" t="s">
        <v>14914</v>
      </c>
      <c r="D6627" t="s">
        <v>25084</v>
      </c>
      <c r="E6627" t="s">
        <v>2456</v>
      </c>
      <c r="F6627" s="10"/>
      <c r="G6627">
        <v>2018</v>
      </c>
      <c r="J6627">
        <v>0.59387918896612935</v>
      </c>
      <c r="L6627" t="s">
        <v>35885</v>
      </c>
      <c r="M6627">
        <v>28954267</v>
      </c>
      <c r="Q6627" s="10"/>
      <c r="R6627" s="11">
        <f t="shared" si="206"/>
        <v>0</v>
      </c>
      <c r="U6627" s="11">
        <f t="shared" si="207"/>
        <v>0</v>
      </c>
      <c r="Y6627" s="11">
        <f>IF(SUM(Tableau1[[#This Row],[Other access]:[Sci-hub access]])&gt;=1,1,0)</f>
        <v>0</v>
      </c>
      <c r="Z6627" s="12">
        <f>IF(OR(Tableau1[[#This Row],[Access R1 + S1+ T1 ]]&gt;=1,Tableau1[[#This Row],[Access V1 +W1 + X1]]&gt;=1),1,0)</f>
        <v>0</v>
      </c>
      <c r="AB6627" s="10" t="str">
        <f>Tableau1[[#This Row],[DOI]]</f>
        <v>doi: 10.1159/000478666</v>
      </c>
      <c r="AC6627" s="13" t="str">
        <f>Tableau1[[#This Row],[Authors]]&amp;", "&amp;Tableau1[[#This Row],[Title]]&amp;" "&amp;Tableau1[[#This Row],[Journal]]&amp;". "&amp;Tableau1[[#This Row],[Year]]</f>
        <v>Tew TB, Chen TC, Yang CH, Yang CM., Vitreomacular Changes after Intravitreal Gas Injection for Idiopathic Impending or Early Macular Hole: An Optical Coherence Tomography Study. Ophthalmologica. 2018</v>
      </c>
    </row>
    <row r="6628" spans="1:29" x14ac:dyDescent="0.3">
      <c r="A6628">
        <v>5688</v>
      </c>
      <c r="B6628" t="s">
        <v>8719</v>
      </c>
      <c r="C6628" t="s">
        <v>18939</v>
      </c>
      <c r="D6628" t="s">
        <v>29149</v>
      </c>
      <c r="E6628" t="s">
        <v>2467</v>
      </c>
      <c r="F6628" s="10"/>
      <c r="G6628">
        <v>2017</v>
      </c>
      <c r="J6628">
        <v>0.59395590157286526</v>
      </c>
      <c r="L6628" t="s">
        <v>40071</v>
      </c>
      <c r="M6628">
        <v>28297032</v>
      </c>
      <c r="Q6628" s="10"/>
      <c r="R6628" s="11">
        <f t="shared" si="206"/>
        <v>0</v>
      </c>
      <c r="U6628" s="11">
        <f t="shared" si="207"/>
        <v>0</v>
      </c>
      <c r="Y6628" s="11">
        <f>IF(SUM(Tableau1[[#This Row],[Other access]:[Sci-hub access]])&gt;=1,1,0)</f>
        <v>0</v>
      </c>
      <c r="Z6628" s="12">
        <f>IF(OR(Tableau1[[#This Row],[Access R1 + S1+ T1 ]]&gt;=1,Tableau1[[#This Row],[Access V1 +W1 + X1]]&gt;=1),1,0)</f>
        <v>0</v>
      </c>
      <c r="AB6628" s="10" t="str">
        <f>Tableau1[[#This Row],[DOI]]</f>
        <v>doi: 10.3928/23258160-20170301-03</v>
      </c>
      <c r="AC6628" s="13" t="str">
        <f>Tableau1[[#This Row],[Authors]]&amp;", "&amp;Tableau1[[#This Row],[Title]]&amp;" "&amp;Tableau1[[#This Row],[Journal]]&amp;". "&amp;Tableau1[[#This Row],[Year]]</f>
        <v>Saleh MG, Campbell JP, Yang P, Lin P., Ultra-Wide-Field Fundus Autofluorescence and Spectral-Domain Optical Coherence Tomography Findings in Syphilitic Outer Retinitis. Ophthalmic Surg Lasers Imaging Retina. 2017</v>
      </c>
    </row>
    <row r="6629" spans="1:29" x14ac:dyDescent="0.3">
      <c r="A6629">
        <v>8706</v>
      </c>
      <c r="B6629" t="s">
        <v>11354</v>
      </c>
      <c r="C6629" t="s">
        <v>21539</v>
      </c>
      <c r="D6629" t="s">
        <v>31794</v>
      </c>
      <c r="E6629" t="s">
        <v>2486</v>
      </c>
      <c r="F6629" s="10"/>
      <c r="G6629">
        <v>2017</v>
      </c>
      <c r="J6629">
        <v>0.59401442378274838</v>
      </c>
      <c r="L6629" t="s">
        <v>43042</v>
      </c>
      <c r="M6629">
        <v>27860316</v>
      </c>
      <c r="Q6629" s="10"/>
      <c r="R6629" s="11">
        <f t="shared" si="206"/>
        <v>0</v>
      </c>
      <c r="U6629" s="11">
        <f t="shared" si="207"/>
        <v>0</v>
      </c>
      <c r="Y6629" s="11">
        <f>IF(SUM(Tableau1[[#This Row],[Other access]:[Sci-hub access]])&gt;=1,1,0)</f>
        <v>0</v>
      </c>
      <c r="Z6629" s="12">
        <f>IF(OR(Tableau1[[#This Row],[Access R1 + S1+ T1 ]]&gt;=1,Tableau1[[#This Row],[Access V1 +W1 + X1]]&gt;=1),1,0)</f>
        <v>0</v>
      </c>
      <c r="AB6629" s="10" t="str">
        <f>Tableau1[[#This Row],[DOI]]</f>
        <v>doi: 10.1111/aos.13301</v>
      </c>
      <c r="AC6629" s="13" t="str">
        <f>Tableau1[[#This Row],[Authors]]&amp;", "&amp;Tableau1[[#This Row],[Title]]&amp;" "&amp;Tableau1[[#This Row],[Journal]]&amp;". "&amp;Tableau1[[#This Row],[Year]]</f>
        <v>Jonas JB, Nangia V, Gupta R, Bhojwani K, Nangia P, Panda-Jonas S., Prevalence of myopic retinopathy in rural Central India. Acta Ophthalmol. 2017</v>
      </c>
    </row>
    <row r="6630" spans="1:29" ht="28.8" x14ac:dyDescent="0.3">
      <c r="A6630">
        <v>9337</v>
      </c>
      <c r="B6630" t="s">
        <v>11913</v>
      </c>
      <c r="C6630" t="s">
        <v>22090</v>
      </c>
      <c r="D6630" t="s">
        <v>32357</v>
      </c>
      <c r="E6630" t="s">
        <v>34358</v>
      </c>
      <c r="F6630" s="10"/>
      <c r="G6630">
        <v>2017</v>
      </c>
      <c r="J6630">
        <v>0.59402582993575959</v>
      </c>
      <c r="L6630" t="s">
        <v>43631</v>
      </c>
      <c r="M6630">
        <v>27735924</v>
      </c>
      <c r="Q6630" s="10"/>
      <c r="R6630" s="11">
        <f t="shared" si="206"/>
        <v>0</v>
      </c>
      <c r="U6630" s="11">
        <f t="shared" si="207"/>
        <v>0</v>
      </c>
      <c r="Y6630" s="11">
        <f>IF(SUM(Tableau1[[#This Row],[Other access]:[Sci-hub access]])&gt;=1,1,0)</f>
        <v>0</v>
      </c>
      <c r="Z6630" s="12">
        <f>IF(OR(Tableau1[[#This Row],[Access R1 + S1+ T1 ]]&gt;=1,Tableau1[[#This Row],[Access V1 +W1 + X1]]&gt;=1),1,0)</f>
        <v>0</v>
      </c>
      <c r="AB6630" s="10" t="str">
        <f>Tableau1[[#This Row],[DOI]]</f>
        <v>doi: 10.1038/gim.2016.158</v>
      </c>
      <c r="AC6630" s="13" t="str">
        <f>Tableau1[[#This Row],[Authors]]&amp;", "&amp;Tableau1[[#This Row],[Title]]&amp;" "&amp;Tableau1[[#This Row],[Journal]]&amp;". "&amp;Tableau1[[#This Row],[Year]]</f>
        <v>Bujakowska KM, Fernandez-Godino R, Place E, Consugar M, Navarro-Gomez D, White J, Bedoukian EC, Zhu X, Xie HM, Gai X, Leroy BP, Pierce EA., Copy-number variation is an important contributor to the genetic causality of inherited retinal degenerations. Genet Med. 2017</v>
      </c>
    </row>
    <row r="6631" spans="1:29" x14ac:dyDescent="0.3">
      <c r="A6631">
        <v>5813</v>
      </c>
      <c r="B6631" t="s">
        <v>8833</v>
      </c>
      <c r="C6631" t="s">
        <v>19050</v>
      </c>
      <c r="D6631" t="s">
        <v>29263</v>
      </c>
      <c r="E6631" t="s">
        <v>2589</v>
      </c>
      <c r="F6631" s="10"/>
      <c r="G6631">
        <v>2017</v>
      </c>
      <c r="J6631">
        <v>0.59403612619783885</v>
      </c>
      <c r="L6631" t="s">
        <v>40195</v>
      </c>
      <c r="M6631">
        <v>28283104</v>
      </c>
      <c r="Q6631" s="10"/>
      <c r="R6631" s="11">
        <f t="shared" si="206"/>
        <v>0</v>
      </c>
      <c r="U6631" s="11">
        <f t="shared" si="207"/>
        <v>0</v>
      </c>
      <c r="Y6631" s="11">
        <f>IF(SUM(Tableau1[[#This Row],[Other access]:[Sci-hub access]])&gt;=1,1,0)</f>
        <v>0</v>
      </c>
      <c r="Z6631" s="12">
        <f>IF(OR(Tableau1[[#This Row],[Access R1 + S1+ T1 ]]&gt;=1,Tableau1[[#This Row],[Access V1 +W1 + X1]]&gt;=1),1,0)</f>
        <v>0</v>
      </c>
      <c r="AB6631" s="10" t="str">
        <f>Tableau1[[#This Row],[DOI]]</f>
        <v>doi: 10.1016/j.msard.2017.01.004</v>
      </c>
      <c r="AC6631" s="13" t="str">
        <f>Tableau1[[#This Row],[Authors]]&amp;", "&amp;Tableau1[[#This Row],[Title]]&amp;" "&amp;Tableau1[[#This Row],[Journal]]&amp;". "&amp;Tableau1[[#This Row],[Year]]</f>
        <v>Eskandarieh S, Nedjat S, Abdollahpour I, Moghadasi AN, Azimi AR, Sahraian MA., Comparing epidemiology and baseline characteristic of multiple sclerosis and neuromyelitis optica: A case-control study. Mult Scler Relat Disord. 2017</v>
      </c>
    </row>
    <row r="6632" spans="1:29" x14ac:dyDescent="0.3">
      <c r="A6632">
        <v>5510</v>
      </c>
      <c r="B6632" t="s">
        <v>8555</v>
      </c>
      <c r="C6632" t="s">
        <v>18776</v>
      </c>
      <c r="D6632" t="s">
        <v>28985</v>
      </c>
      <c r="E6632" t="s">
        <v>2462</v>
      </c>
      <c r="F6632" s="10"/>
      <c r="G6632">
        <v>2017</v>
      </c>
      <c r="J6632">
        <v>0.59404937126471469</v>
      </c>
      <c r="L6632" t="s">
        <v>39897</v>
      </c>
      <c r="M6632">
        <v>28327135</v>
      </c>
      <c r="Q6632" s="10"/>
      <c r="R6632" s="11">
        <f t="shared" si="206"/>
        <v>0</v>
      </c>
      <c r="U6632" s="11">
        <f t="shared" si="207"/>
        <v>0</v>
      </c>
      <c r="Y6632" s="11">
        <f>IF(SUM(Tableau1[[#This Row],[Other access]:[Sci-hub access]])&gt;=1,1,0)</f>
        <v>0</v>
      </c>
      <c r="Z6632" s="12">
        <f>IF(OR(Tableau1[[#This Row],[Access R1 + S1+ T1 ]]&gt;=1,Tableau1[[#This Row],[Access V1 +W1 + X1]]&gt;=1),1,0)</f>
        <v>0</v>
      </c>
      <c r="AB6632" s="10" t="str">
        <f>Tableau1[[#This Row],[DOI]]</f>
        <v>doi: 10.1186/s12886-017-0421-7</v>
      </c>
      <c r="AC6632" s="13" t="str">
        <f>Tableau1[[#This Row],[Authors]]&amp;", "&amp;Tableau1[[#This Row],[Title]]&amp;" "&amp;Tableau1[[#This Row],[Journal]]&amp;". "&amp;Tableau1[[#This Row],[Year]]</f>
        <v>Roy P, Loewen RT, Dang Y, Parikh HA, Bussel II, Loewen NA., Stratification of phaco-trabectome surgery results using a glaucoma severity index in a retrospective analysis. BMC Ophthalmol. 2017</v>
      </c>
    </row>
    <row r="6633" spans="1:29" x14ac:dyDescent="0.3">
      <c r="A6633">
        <v>4056</v>
      </c>
      <c r="B6633" t="s">
        <v>7207</v>
      </c>
      <c r="C6633" t="s">
        <v>17444</v>
      </c>
      <c r="D6633" t="s">
        <v>27634</v>
      </c>
      <c r="E6633" t="s">
        <v>34180</v>
      </c>
      <c r="F6633" s="10"/>
      <c r="G6633">
        <v>2017</v>
      </c>
      <c r="J6633">
        <v>0.59425842933870099</v>
      </c>
      <c r="L6633" t="s">
        <v>38495</v>
      </c>
      <c r="M6633">
        <v>28490344</v>
      </c>
      <c r="Q6633" s="10"/>
      <c r="R6633" s="11">
        <f t="shared" si="206"/>
        <v>0</v>
      </c>
      <c r="U6633" s="11">
        <f t="shared" si="207"/>
        <v>0</v>
      </c>
      <c r="Y6633" s="11">
        <f>IF(SUM(Tableau1[[#This Row],[Other access]:[Sci-hub access]])&gt;=1,1,0)</f>
        <v>0</v>
      </c>
      <c r="Z6633" s="12">
        <f>IF(OR(Tableau1[[#This Row],[Access R1 + S1+ T1 ]]&gt;=1,Tableau1[[#This Row],[Access V1 +W1 + X1]]&gt;=1),1,0)</f>
        <v>0</v>
      </c>
      <c r="AB6633" s="10" t="str">
        <f>Tableau1[[#This Row],[DOI]]</f>
        <v>doi: 10.1186/s13014-017-0819-7</v>
      </c>
      <c r="AC6633" s="13" t="str">
        <f>Tableau1[[#This Row],[Authors]]&amp;", "&amp;Tableau1[[#This Row],[Title]]&amp;" "&amp;Tableau1[[#This Row],[Journal]]&amp;". "&amp;Tableau1[[#This Row],[Year]]</f>
        <v>Deng Z, Shen L, Zheng X, Zhou Y, Yi J, Han C, Xie C, Jin X., Dosimetric advantage of volumetric modulated arc therapy in the treatment of intraocular cancer. Radiat Oncol. 2017</v>
      </c>
    </row>
    <row r="6634" spans="1:29" x14ac:dyDescent="0.3">
      <c r="A6634">
        <v>3586</v>
      </c>
      <c r="B6634" t="s">
        <v>6758</v>
      </c>
      <c r="C6634" t="s">
        <v>17000</v>
      </c>
      <c r="D6634" t="s">
        <v>27182</v>
      </c>
      <c r="E6634" t="s">
        <v>2443</v>
      </c>
      <c r="F6634" s="10"/>
      <c r="G6634">
        <v>2017</v>
      </c>
      <c r="J6634">
        <v>0.59426861230655526</v>
      </c>
      <c r="L6634" t="s">
        <v>38032</v>
      </c>
      <c r="M6634">
        <v>28564702</v>
      </c>
      <c r="Q6634" s="10"/>
      <c r="R6634" s="11">
        <f t="shared" si="206"/>
        <v>0</v>
      </c>
      <c r="U6634" s="11">
        <f t="shared" si="207"/>
        <v>0</v>
      </c>
      <c r="Y6634" s="11">
        <f>IF(SUM(Tableau1[[#This Row],[Other access]:[Sci-hub access]])&gt;=1,1,0)</f>
        <v>0</v>
      </c>
      <c r="Z6634" s="12">
        <f>IF(OR(Tableau1[[#This Row],[Access R1 + S1+ T1 ]]&gt;=1,Tableau1[[#This Row],[Access V1 +W1 + X1]]&gt;=1),1,0)</f>
        <v>0</v>
      </c>
      <c r="AB6634" s="10" t="str">
        <f>Tableau1[[#This Row],[DOI]]</f>
        <v>doi: 10.1167/iovs.16-20343</v>
      </c>
      <c r="AC6634" s="13" t="str">
        <f>Tableau1[[#This Row],[Authors]]&amp;", "&amp;Tableau1[[#This Row],[Title]]&amp;" "&amp;Tableau1[[#This Row],[Journal]]&amp;". "&amp;Tableau1[[#This Row],[Year]]</f>
        <v>Garg A, Blumberg DM, Al-Aswad LA, Oll M, Yzer S, Forbes M, Allikmets RL, Bearelly S., Associations Between β-Peripapillary Atrophy and Reticular Pseudodrusen in Early Age-Related Macular Degeneration. Invest Ophthalmol Vis Sci. 2017</v>
      </c>
    </row>
    <row r="6635" spans="1:29" x14ac:dyDescent="0.3">
      <c r="A6635">
        <v>7222</v>
      </c>
      <c r="B6635" t="s">
        <v>10050</v>
      </c>
      <c r="C6635" t="s">
        <v>20252</v>
      </c>
      <c r="D6635" t="s">
        <v>30484</v>
      </c>
      <c r="E6635" t="s">
        <v>2443</v>
      </c>
      <c r="F6635" s="10"/>
      <c r="G6635">
        <v>2017</v>
      </c>
      <c r="J6635">
        <v>0.59436716114455557</v>
      </c>
      <c r="L6635" t="s">
        <v>41578</v>
      </c>
      <c r="M6635">
        <v>28114594</v>
      </c>
      <c r="Q6635" s="10"/>
      <c r="R6635" s="11">
        <f t="shared" si="206"/>
        <v>0</v>
      </c>
      <c r="U6635" s="11">
        <f t="shared" si="207"/>
        <v>0</v>
      </c>
      <c r="Y6635" s="11">
        <f>IF(SUM(Tableau1[[#This Row],[Other access]:[Sci-hub access]])&gt;=1,1,0)</f>
        <v>0</v>
      </c>
      <c r="Z6635" s="12">
        <f>IF(OR(Tableau1[[#This Row],[Access R1 + S1+ T1 ]]&gt;=1,Tableau1[[#This Row],[Access V1 +W1 + X1]]&gt;=1),1,0)</f>
        <v>0</v>
      </c>
      <c r="AB6635" s="10" t="str">
        <f>Tableau1[[#This Row],[DOI]]</f>
        <v>doi: 10.1167/iovs.16-19837</v>
      </c>
      <c r="AC6635" s="13" t="str">
        <f>Tableau1[[#This Row],[Authors]]&amp;", "&amp;Tableau1[[#This Row],[Title]]&amp;" "&amp;Tableau1[[#This Row],[Journal]]&amp;". "&amp;Tableau1[[#This Row],[Year]]</f>
        <v>Morize A, Brémond-Gignac D, Daniel F, Kapoula Z., Effects of Pure Vergence Training on Initiation and Binocular Coordination of Saccades. Invest Ophthalmol Vis Sci. 2017</v>
      </c>
    </row>
    <row r="6636" spans="1:29" x14ac:dyDescent="0.3">
      <c r="A6636">
        <v>5553</v>
      </c>
      <c r="B6636" t="s">
        <v>8595</v>
      </c>
      <c r="C6636" t="s">
        <v>18816</v>
      </c>
      <c r="D6636" t="s">
        <v>29025</v>
      </c>
      <c r="E6636" t="s">
        <v>2543</v>
      </c>
      <c r="F6636" s="10"/>
      <c r="G6636">
        <v>2017</v>
      </c>
      <c r="J6636">
        <v>0.59444971533786906</v>
      </c>
      <c r="L6636" t="s">
        <v>39940</v>
      </c>
      <c r="M6636">
        <v>28321407</v>
      </c>
      <c r="Q6636" s="10"/>
      <c r="R6636" s="11">
        <f t="shared" si="206"/>
        <v>0</v>
      </c>
      <c r="U6636" s="11">
        <f t="shared" si="207"/>
        <v>0</v>
      </c>
      <c r="Y6636" s="11">
        <f>IF(SUM(Tableau1[[#This Row],[Other access]:[Sci-hub access]])&gt;=1,1,0)</f>
        <v>0</v>
      </c>
      <c r="Z6636" s="12">
        <f>IF(OR(Tableau1[[#This Row],[Access R1 + S1+ T1 ]]&gt;=1,Tableau1[[#This Row],[Access V1 +W1 + X1]]&gt;=1),1,0)</f>
        <v>0</v>
      </c>
      <c r="AB6636" s="10" t="str">
        <f>Tableau1[[#This Row],[DOI]]</f>
        <v>doi: 10.1155/2017/3681707</v>
      </c>
      <c r="AC6636" s="13" t="str">
        <f>Tableau1[[#This Row],[Authors]]&amp;", "&amp;Tableau1[[#This Row],[Title]]&amp;" "&amp;Tableau1[[#This Row],[Journal]]&amp;". "&amp;Tableau1[[#This Row],[Year]]</f>
        <v>He J, Long C, Huang Z, Zhou X, Kuang X, Liu L, Liu H, Tang Y, Fan Y, Ning J, Ma X, Zhang Q, Shen H., PTEN Reduced UVB-Mediated Apoptosis in Retinal Pigment Epithelium Cells. Biomed Res Int. 2017</v>
      </c>
    </row>
    <row r="6637" spans="1:29" x14ac:dyDescent="0.3">
      <c r="A6637">
        <v>5441</v>
      </c>
      <c r="B6637" t="s">
        <v>8491</v>
      </c>
      <c r="C6637" t="s">
        <v>18713</v>
      </c>
      <c r="D6637" t="s">
        <v>28921</v>
      </c>
      <c r="E6637" t="s">
        <v>2478</v>
      </c>
      <c r="F6637" s="10"/>
      <c r="G6637">
        <v>2017</v>
      </c>
      <c r="J6637">
        <v>0.59452923184907558</v>
      </c>
      <c r="L6637" t="s">
        <v>39831</v>
      </c>
      <c r="M6637">
        <v>28335520</v>
      </c>
      <c r="Q6637" s="10"/>
      <c r="R6637" s="11">
        <f t="shared" si="206"/>
        <v>0</v>
      </c>
      <c r="U6637" s="11">
        <f t="shared" si="207"/>
        <v>0</v>
      </c>
      <c r="Y6637" s="11">
        <f>IF(SUM(Tableau1[[#This Row],[Other access]:[Sci-hub access]])&gt;=1,1,0)</f>
        <v>0</v>
      </c>
      <c r="Z6637" s="12">
        <f>IF(OR(Tableau1[[#This Row],[Access R1 + S1+ T1 ]]&gt;=1,Tableau1[[#This Row],[Access V1 +W1 + X1]]&gt;=1),1,0)</f>
        <v>0</v>
      </c>
      <c r="AB6637" s="10" t="str">
        <f>Tableau1[[#This Row],[DOI]]</f>
        <v>doi: 10.3390/ijms18030665</v>
      </c>
      <c r="AC6637" s="13" t="str">
        <f>Tableau1[[#This Row],[Authors]]&amp;", "&amp;Tableau1[[#This Row],[Title]]&amp;" "&amp;Tableau1[[#This Row],[Journal]]&amp;". "&amp;Tableau1[[#This Row],[Year]]</f>
        <v>Hughes A, Oxford AE, Tawara K, Jorcyk CL, Oxford JT., Endoplasmic Reticulum Stress and Unfolded Protein Response in Cartilage Pathophysiology; Contributing Factors to Apoptosis and Osteoarthritis. Int J Mol Sci. 2017</v>
      </c>
    </row>
    <row r="6638" spans="1:29" x14ac:dyDescent="0.3">
      <c r="A6638">
        <v>8849</v>
      </c>
      <c r="B6638" t="s">
        <v>1847</v>
      </c>
      <c r="C6638" t="s">
        <v>1848</v>
      </c>
      <c r="D6638" t="s">
        <v>1849</v>
      </c>
      <c r="E6638" t="s">
        <v>2710</v>
      </c>
      <c r="F6638" s="10"/>
      <c r="G6638">
        <v>2017</v>
      </c>
      <c r="J6638">
        <v>0.59458824155932477</v>
      </c>
      <c r="L6638" t="s">
        <v>43183</v>
      </c>
      <c r="M6638">
        <v>27825810</v>
      </c>
      <c r="Q6638" s="10"/>
      <c r="R6638" s="11">
        <f t="shared" si="206"/>
        <v>0</v>
      </c>
      <c r="U6638" s="11">
        <f t="shared" si="207"/>
        <v>0</v>
      </c>
      <c r="Y6638" s="11">
        <f>IF(SUM(Tableau1[[#This Row],[Other access]:[Sci-hub access]])&gt;=1,1,0)</f>
        <v>0</v>
      </c>
      <c r="Z6638" s="12">
        <f>IF(OR(Tableau1[[#This Row],[Access R1 + S1+ T1 ]]&gt;=1,Tableau1[[#This Row],[Access V1 +W1 + X1]]&gt;=1),1,0)</f>
        <v>0</v>
      </c>
      <c r="AB6638" s="10" t="str">
        <f>Tableau1[[#This Row],[DOI]]</f>
        <v>doi: 10.1016/j.humpath.2016.10.018</v>
      </c>
      <c r="AC6638" s="13" t="str">
        <f>Tableau1[[#This Row],[Authors]]&amp;", "&amp;Tableau1[[#This Row],[Title]]&amp;" "&amp;Tableau1[[#This Row],[Journal]]&amp;". "&amp;Tableau1[[#This Row],[Year]]</f>
        <v>Venza M, Visalli M, Catalano T, Beninati C, Teti D, Venza I., DSS1 promoter hypomethylation and overexpression predict poor prognosis in melanoma and squamous cell carcinoma patients. Hum Pathol. 2017</v>
      </c>
    </row>
    <row r="6639" spans="1:29" ht="28.8" x14ac:dyDescent="0.3">
      <c r="A6639">
        <v>9007</v>
      </c>
      <c r="B6639" t="s">
        <v>11621</v>
      </c>
      <c r="C6639" t="s">
        <v>21799</v>
      </c>
      <c r="D6639" t="s">
        <v>32062</v>
      </c>
      <c r="E6639" t="s">
        <v>2490</v>
      </c>
      <c r="F6639" s="10"/>
      <c r="G6639">
        <v>2017</v>
      </c>
      <c r="J6639">
        <v>0.59467354490973179</v>
      </c>
      <c r="L6639" t="s">
        <v>43329</v>
      </c>
      <c r="M6639">
        <v>27793603</v>
      </c>
      <c r="Q6639" s="10"/>
      <c r="R6639" s="11">
        <f t="shared" si="206"/>
        <v>0</v>
      </c>
      <c r="U6639" s="11">
        <f t="shared" si="207"/>
        <v>0</v>
      </c>
      <c r="Y6639" s="11">
        <f>IF(SUM(Tableau1[[#This Row],[Other access]:[Sci-hub access]])&gt;=1,1,0)</f>
        <v>0</v>
      </c>
      <c r="Z6639" s="12">
        <f>IF(OR(Tableau1[[#This Row],[Access R1 + S1+ T1 ]]&gt;=1,Tableau1[[#This Row],[Access V1 +W1 + X1]]&gt;=1),1,0)</f>
        <v>0</v>
      </c>
      <c r="AB6639" s="10" t="str">
        <f>Tableau1[[#This Row],[DOI]]</f>
        <v>doi: 10.1016/j.ajo.2016.10.007</v>
      </c>
      <c r="AC6639" s="13" t="str">
        <f>Tableau1[[#This Row],[Authors]]&amp;", "&amp;Tableau1[[#This Row],[Title]]&amp;" "&amp;Tableau1[[#This Row],[Journal]]&amp;". "&amp;Tableau1[[#This Row],[Year]]</f>
        <v>Farooq AV, Gibbons AG, Council MD, Harocopos GJ, Holland S, Judelson J, Shoss BL, Schmidt EJ, Md Noh UK, D'Angelo A, Chundury RV, Judelson R, Perez VL, Huang AJW., Corneal Toxicity Associated With Aquarium Coral Palytoxin. Am J Ophthalmol. 2017</v>
      </c>
    </row>
    <row r="6640" spans="1:29" x14ac:dyDescent="0.3">
      <c r="A6640">
        <v>490</v>
      </c>
      <c r="B6640" t="s">
        <v>3753</v>
      </c>
      <c r="C6640" t="s">
        <v>14011</v>
      </c>
      <c r="D6640" t="s">
        <v>24173</v>
      </c>
      <c r="E6640" t="s">
        <v>2464</v>
      </c>
      <c r="F6640" s="10"/>
      <c r="G6640">
        <v>2018</v>
      </c>
      <c r="J6640">
        <v>0.59481100371646933</v>
      </c>
      <c r="L6640" t="s">
        <v>34994</v>
      </c>
      <c r="M6640">
        <v>29206654</v>
      </c>
      <c r="Q6640" s="10"/>
      <c r="R6640" s="11">
        <f t="shared" si="206"/>
        <v>0</v>
      </c>
      <c r="U6640" s="11">
        <f t="shared" si="207"/>
        <v>0</v>
      </c>
      <c r="Y6640" s="11">
        <f>IF(SUM(Tableau1[[#This Row],[Other access]:[Sci-hub access]])&gt;=1,1,0)</f>
        <v>0</v>
      </c>
      <c r="Z6640" s="12">
        <f>IF(OR(Tableau1[[#This Row],[Access R1 + S1+ T1 ]]&gt;=1,Tableau1[[#This Row],[Access V1 +W1 + X1]]&gt;=1),1,0)</f>
        <v>0</v>
      </c>
      <c r="AB6640" s="10" t="str">
        <f>Tableau1[[#This Row],[DOI]]</f>
        <v>doi: 10.1097/ICU.0000000000000454</v>
      </c>
      <c r="AC6640" s="13" t="str">
        <f>Tableau1[[#This Row],[Authors]]&amp;", "&amp;Tableau1[[#This Row],[Title]]&amp;" "&amp;Tableau1[[#This Row],[Journal]]&amp;". "&amp;Tableau1[[#This Row],[Year]]</f>
        <v>Ang M, Sng CCA., Descemet membrane endothelial keratoplasty and glaucoma. Curr Opin Ophthalmol. 2018</v>
      </c>
    </row>
    <row r="6641" spans="1:29" x14ac:dyDescent="0.3">
      <c r="A6641">
        <v>8514</v>
      </c>
      <c r="B6641" t="s">
        <v>11185</v>
      </c>
      <c r="C6641" t="s">
        <v>21369</v>
      </c>
      <c r="D6641" t="s">
        <v>31624</v>
      </c>
      <c r="E6641" t="s">
        <v>2440</v>
      </c>
      <c r="F6641" s="10"/>
      <c r="G6641">
        <v>2017</v>
      </c>
      <c r="J6641">
        <v>0.59484797683445578</v>
      </c>
      <c r="L6641" t="s">
        <v>42850</v>
      </c>
      <c r="M6641">
        <v>27899287</v>
      </c>
      <c r="Q6641" s="10"/>
      <c r="R6641" s="11">
        <f t="shared" si="206"/>
        <v>0</v>
      </c>
      <c r="U6641" s="11">
        <f t="shared" si="207"/>
        <v>0</v>
      </c>
      <c r="Y6641" s="11">
        <f>IF(SUM(Tableau1[[#This Row],[Other access]:[Sci-hub access]])&gt;=1,1,0)</f>
        <v>0</v>
      </c>
      <c r="Z6641" s="12">
        <f>IF(OR(Tableau1[[#This Row],[Access R1 + S1+ T1 ]]&gt;=1,Tableau1[[#This Row],[Access V1 +W1 + X1]]&gt;=1),1,0)</f>
        <v>0</v>
      </c>
      <c r="AB6641" s="10" t="str">
        <f>Tableau1[[#This Row],[DOI]]</f>
        <v>doi: 10.1016/j.exer.2016.11.018</v>
      </c>
      <c r="AC6641" s="13" t="str">
        <f>Tableau1[[#This Row],[Authors]]&amp;", "&amp;Tableau1[[#This Row],[Title]]&amp;" "&amp;Tableau1[[#This Row],[Journal]]&amp;". "&amp;Tableau1[[#This Row],[Year]]</f>
        <v>Nivison-Smith L, Khoo P, Acosta ML, Kalloniatis M., Pre-treatment with vinpocetine protects against retinal ischemia. Exp Eye Res. 2017</v>
      </c>
    </row>
    <row r="6642" spans="1:29" ht="28.8" x14ac:dyDescent="0.3">
      <c r="A6642">
        <v>4897</v>
      </c>
      <c r="B6642" t="s">
        <v>7997</v>
      </c>
      <c r="C6642" t="s">
        <v>18226</v>
      </c>
      <c r="D6642" t="s">
        <v>28427</v>
      </c>
      <c r="E6642" t="s">
        <v>34224</v>
      </c>
      <c r="F6642" s="10"/>
      <c r="G6642">
        <v>2017</v>
      </c>
      <c r="J6642">
        <v>0.59490669358880388</v>
      </c>
      <c r="L6642" t="s">
        <v>39307</v>
      </c>
      <c r="M6642">
        <v>28393382</v>
      </c>
      <c r="Q6642" s="10"/>
      <c r="R6642" s="11">
        <f t="shared" si="206"/>
        <v>0</v>
      </c>
      <c r="U6642" s="11">
        <f t="shared" si="207"/>
        <v>0</v>
      </c>
      <c r="Y6642" s="11">
        <f>IF(SUM(Tableau1[[#This Row],[Other access]:[Sci-hub access]])&gt;=1,1,0)</f>
        <v>0</v>
      </c>
      <c r="Z6642" s="12">
        <f>IF(OR(Tableau1[[#This Row],[Access R1 + S1+ T1 ]]&gt;=1,Tableau1[[#This Row],[Access V1 +W1 + X1]]&gt;=1),1,0)</f>
        <v>0</v>
      </c>
      <c r="AB6642" s="10" t="str">
        <f>Tableau1[[#This Row],[DOI]]</f>
        <v>doi: 10.1111/cch.12462</v>
      </c>
      <c r="AC6642" s="13" t="str">
        <f>Tableau1[[#This Row],[Authors]]&amp;", "&amp;Tableau1[[#This Row],[Title]]&amp;" "&amp;Tableau1[[#This Row],[Journal]]&amp;". "&amp;Tableau1[[#This Row],[Year]]</f>
        <v>Gladstone M, McLinden M, Douglas G, Jolley E, Schmidt E, Chimoyo J, Magombo H, Lynch P., 'Maybe I will give some help…. maybe not to help the eyes but different help': an analysis of care and support of children with visual impairment in community settings in Malawi. Child Care Health Dev. 2017</v>
      </c>
    </row>
    <row r="6643" spans="1:29" x14ac:dyDescent="0.3">
      <c r="A6643">
        <v>1666</v>
      </c>
      <c r="B6643" t="s">
        <v>4918</v>
      </c>
      <c r="C6643" t="s">
        <v>15167</v>
      </c>
      <c r="D6643" t="s">
        <v>25339</v>
      </c>
      <c r="E6643" t="s">
        <v>34060</v>
      </c>
      <c r="F6643" s="10"/>
      <c r="G6643">
        <v>2017</v>
      </c>
      <c r="J6643">
        <v>0.59495906583964064</v>
      </c>
      <c r="L6643" t="s">
        <v>36145</v>
      </c>
      <c r="M6643">
        <v>28904220</v>
      </c>
      <c r="Q6643" s="10"/>
      <c r="R6643" s="11">
        <f t="shared" si="206"/>
        <v>0</v>
      </c>
      <c r="U6643" s="11">
        <f t="shared" si="207"/>
        <v>0</v>
      </c>
      <c r="Y6643" s="11">
        <f>IF(SUM(Tableau1[[#This Row],[Other access]:[Sci-hub access]])&gt;=1,1,0)</f>
        <v>0</v>
      </c>
      <c r="Z6643" s="12">
        <f>IF(OR(Tableau1[[#This Row],[Access R1 + S1+ T1 ]]&gt;=1,Tableau1[[#This Row],[Access V1 +W1 + X1]]&gt;=1),1,0)</f>
        <v>0</v>
      </c>
      <c r="AB6643" s="10" t="str">
        <f>Tableau1[[#This Row],[DOI]]</f>
        <v>doi: 10.3368/aoj.67.1.89</v>
      </c>
      <c r="AC6643" s="13" t="str">
        <f>Tableau1[[#This Row],[Authors]]&amp;", "&amp;Tableau1[[#This Row],[Title]]&amp;" "&amp;Tableau1[[#This Row],[Journal]]&amp;". "&amp;Tableau1[[#This Row],[Year]]</f>
        <v>Fels R., Congenital Cranial Dysinnervation Disorders: A Literature Review. Am Orthopt J. 2017</v>
      </c>
    </row>
    <row r="6644" spans="1:29" x14ac:dyDescent="0.3">
      <c r="A6644">
        <v>5196</v>
      </c>
      <c r="B6644" t="s">
        <v>8267</v>
      </c>
      <c r="C6644" t="s">
        <v>18491</v>
      </c>
      <c r="D6644" t="s">
        <v>28697</v>
      </c>
      <c r="E6644" t="s">
        <v>2966</v>
      </c>
      <c r="F6644" s="10"/>
      <c r="G6644">
        <v>2017</v>
      </c>
      <c r="J6644">
        <v>0.59519834530654692</v>
      </c>
      <c r="L6644" t="s">
        <v>39599</v>
      </c>
      <c r="M6644">
        <v>28363119</v>
      </c>
      <c r="Q6644" s="10"/>
      <c r="R6644" s="11">
        <f t="shared" si="206"/>
        <v>0</v>
      </c>
      <c r="U6644" s="11">
        <f t="shared" si="207"/>
        <v>0</v>
      </c>
      <c r="Y6644" s="11">
        <f>IF(SUM(Tableau1[[#This Row],[Other access]:[Sci-hub access]])&gt;=1,1,0)</f>
        <v>0</v>
      </c>
      <c r="Z6644" s="12">
        <f>IF(OR(Tableau1[[#This Row],[Access R1 + S1+ T1 ]]&gt;=1,Tableau1[[#This Row],[Access V1 +W1 + X1]]&gt;=1),1,0)</f>
        <v>0</v>
      </c>
      <c r="AB6644" s="10" t="str">
        <f>Tableau1[[#This Row],[DOI]]</f>
        <v>doi: 10.1016/j.clinimag.2017.03.016</v>
      </c>
      <c r="AC6644" s="13" t="str">
        <f>Tableau1[[#This Row],[Authors]]&amp;", "&amp;Tableau1[[#This Row],[Title]]&amp;" "&amp;Tableau1[[#This Row],[Journal]]&amp;". "&amp;Tableau1[[#This Row],[Year]]</f>
        <v>Lee HY, Yoo SM, Kim HR, Chun EJ, White CS., Diagnosis of Grave's disease with pulmonary hypertension on chest CT. Clin Imaging. 2017</v>
      </c>
    </row>
    <row r="6645" spans="1:29" x14ac:dyDescent="0.3">
      <c r="A6645">
        <v>8372</v>
      </c>
      <c r="B6645" t="s">
        <v>1672</v>
      </c>
      <c r="C6645" t="s">
        <v>1673</v>
      </c>
      <c r="D6645" t="s">
        <v>1674</v>
      </c>
      <c r="E6645" t="s">
        <v>2946</v>
      </c>
      <c r="F6645" s="10"/>
      <c r="G6645">
        <v>2017</v>
      </c>
      <c r="J6645">
        <v>0.59522542522513222</v>
      </c>
      <c r="L6645" t="s">
        <v>42714</v>
      </c>
      <c r="M6645">
        <v>27927040</v>
      </c>
      <c r="Q6645" s="10"/>
      <c r="R6645" s="11">
        <f t="shared" si="206"/>
        <v>0</v>
      </c>
      <c r="U6645" s="11">
        <f t="shared" si="207"/>
        <v>0</v>
      </c>
      <c r="Y6645" s="11">
        <f>IF(SUM(Tableau1[[#This Row],[Other access]:[Sci-hub access]])&gt;=1,1,0)</f>
        <v>0</v>
      </c>
      <c r="Z6645" s="12">
        <f>IF(OR(Tableau1[[#This Row],[Access R1 + S1+ T1 ]]&gt;=1,Tableau1[[#This Row],[Access V1 +W1 + X1]]&gt;=1),1,0)</f>
        <v>0</v>
      </c>
      <c r="AB6645" s="10" t="str">
        <f>Tableau1[[#This Row],[DOI]]</f>
        <v>doi: 10.1080/14740338.2017.1269168</v>
      </c>
      <c r="AC6645" s="13" t="str">
        <f>Tableau1[[#This Row],[Authors]]&amp;", "&amp;Tableau1[[#This Row],[Title]]&amp;" "&amp;Tableau1[[#This Row],[Journal]]&amp;". "&amp;Tableau1[[#This Row],[Year]]</f>
        <v>Ponticelli C, Moroni G., Hydroxychloroquine in systemic lupus erythematosus (SLE). Expert Opin Drug Saf. 2017</v>
      </c>
    </row>
    <row r="6646" spans="1:29" x14ac:dyDescent="0.3">
      <c r="A6646">
        <v>2585</v>
      </c>
      <c r="B6646" t="s">
        <v>5803</v>
      </c>
      <c r="C6646" t="s">
        <v>16049</v>
      </c>
      <c r="D6646" t="s">
        <v>26226</v>
      </c>
      <c r="E6646" t="s">
        <v>2511</v>
      </c>
      <c r="F6646" s="10"/>
      <c r="G6646">
        <v>2017</v>
      </c>
      <c r="J6646">
        <v>0.59550866065443475</v>
      </c>
      <c r="L6646" t="s">
        <v>37048</v>
      </c>
      <c r="M6646">
        <v>28724817</v>
      </c>
      <c r="Q6646" s="10"/>
      <c r="R6646" s="11">
        <f t="shared" si="206"/>
        <v>0</v>
      </c>
      <c r="U6646" s="11">
        <f t="shared" si="207"/>
        <v>0</v>
      </c>
      <c r="Y6646" s="11">
        <f>IF(SUM(Tableau1[[#This Row],[Other access]:[Sci-hub access]])&gt;=1,1,0)</f>
        <v>0</v>
      </c>
      <c r="Z6646" s="12">
        <f>IF(OR(Tableau1[[#This Row],[Access R1 + S1+ T1 ]]&gt;=1,Tableau1[[#This Row],[Access V1 +W1 + X1]]&gt;=1),1,0)</f>
        <v>0</v>
      </c>
      <c r="AB6646" s="10" t="str">
        <f>Tableau1[[#This Row],[DOI]]</f>
        <v>doi: 10.4103/ijo.IJO_992_16</v>
      </c>
      <c r="AC6646" s="13" t="str">
        <f>Tableau1[[#This Row],[Authors]]&amp;", "&amp;Tableau1[[#This Row],[Title]]&amp;" "&amp;Tableau1[[#This Row],[Journal]]&amp;". "&amp;Tableau1[[#This Row],[Year]]</f>
        <v>Jain P, Sheth J, Anantharaman G, Gopalakrishnan M., Real-world evidence of safety profile of intravitreal bevacizumab (Avastin) in an Indian scenario. Indian J Ophthalmol. 2017</v>
      </c>
    </row>
    <row r="6647" spans="1:29" x14ac:dyDescent="0.3">
      <c r="A6647">
        <v>7168</v>
      </c>
      <c r="B6647" t="s">
        <v>10009</v>
      </c>
      <c r="C6647" t="s">
        <v>20211</v>
      </c>
      <c r="D6647" t="s">
        <v>30443</v>
      </c>
      <c r="E6647" t="s">
        <v>2447</v>
      </c>
      <c r="F6647" s="10"/>
      <c r="G6647">
        <v>2017</v>
      </c>
      <c r="J6647">
        <v>0.59552596198090335</v>
      </c>
      <c r="L6647" t="s">
        <v>41524</v>
      </c>
      <c r="M6647">
        <v>28121719</v>
      </c>
      <c r="Q6647" s="10"/>
      <c r="R6647" s="11">
        <f t="shared" si="206"/>
        <v>0</v>
      </c>
      <c r="U6647" s="11">
        <f t="shared" si="207"/>
        <v>0</v>
      </c>
      <c r="Y6647" s="11">
        <f>IF(SUM(Tableau1[[#This Row],[Other access]:[Sci-hub access]])&gt;=1,1,0)</f>
        <v>0</v>
      </c>
      <c r="Z6647" s="12">
        <f>IF(OR(Tableau1[[#This Row],[Access R1 + S1+ T1 ]]&gt;=1,Tableau1[[#This Row],[Access V1 +W1 + X1]]&gt;=1),1,0)</f>
        <v>0</v>
      </c>
      <c r="AB6647" s="10" t="str">
        <f>Tableau1[[#This Row],[DOI]]</f>
        <v>doi: 10.1097/IOP.0000000000000855</v>
      </c>
      <c r="AC6647" s="13" t="str">
        <f>Tableau1[[#This Row],[Authors]]&amp;", "&amp;Tableau1[[#This Row],[Title]]&amp;" "&amp;Tableau1[[#This Row],[Journal]]&amp;". "&amp;Tableau1[[#This Row],[Year]]</f>
        <v>Jakobiec FA, Qureshi S, Zakka FR, Tu Y, Lee NG., Eyelid Eccrine Cyst: An Exceptional Lesion Among Dominant Apocrine Cysts. Ophthal Plast Reconstr Surg. 2017</v>
      </c>
    </row>
    <row r="6648" spans="1:29" ht="28.8" x14ac:dyDescent="0.3">
      <c r="A6648">
        <v>9814</v>
      </c>
      <c r="B6648" t="s">
        <v>12352</v>
      </c>
      <c r="C6648" t="s">
        <v>22524</v>
      </c>
      <c r="D6648" t="s">
        <v>32800</v>
      </c>
      <c r="E6648" t="s">
        <v>2486</v>
      </c>
      <c r="F6648" s="10"/>
      <c r="G6648">
        <v>2017</v>
      </c>
      <c r="J6648">
        <v>0.59553579466001094</v>
      </c>
      <c r="L6648" t="s">
        <v>44076</v>
      </c>
      <c r="M6648">
        <v>27573413</v>
      </c>
      <c r="Q6648" s="10"/>
      <c r="R6648" s="11">
        <f t="shared" si="206"/>
        <v>0</v>
      </c>
      <c r="U6648" s="11">
        <f t="shared" si="207"/>
        <v>0</v>
      </c>
      <c r="Y6648" s="11">
        <f>IF(SUM(Tableau1[[#This Row],[Other access]:[Sci-hub access]])&gt;=1,1,0)</f>
        <v>0</v>
      </c>
      <c r="Z6648" s="12">
        <f>IF(OR(Tableau1[[#This Row],[Access R1 + S1+ T1 ]]&gt;=1,Tableau1[[#This Row],[Access V1 +W1 + X1]]&gt;=1),1,0)</f>
        <v>0</v>
      </c>
      <c r="AB6648" s="10" t="str">
        <f>Tableau1[[#This Row],[DOI]]</f>
        <v>doi: 10.1111/aos.13212</v>
      </c>
      <c r="AC6648" s="13" t="str">
        <f>Tableau1[[#This Row],[Authors]]&amp;", "&amp;Tableau1[[#This Row],[Title]]&amp;" "&amp;Tableau1[[#This Row],[Journal]]&amp;". "&amp;Tableau1[[#This Row],[Year]]</f>
        <v>Perucho-González L, Sáenz-Francés F, Morales-Fernández L, Martínez-de-la-Casa JM, Méndez-Hernández CD, Santos-Bueso E, Brookes JL, García-Feijoó J., Structural and biomechanical corneal differences between patients suffering from primary congenital glaucoma and healthy volunteers. Acta Ophthalmol. 2017</v>
      </c>
    </row>
    <row r="6649" spans="1:29" x14ac:dyDescent="0.3">
      <c r="A6649">
        <v>9992</v>
      </c>
      <c r="B6649" t="s">
        <v>2145</v>
      </c>
      <c r="C6649" t="s">
        <v>2146</v>
      </c>
      <c r="D6649" t="s">
        <v>2147</v>
      </c>
      <c r="E6649" t="s">
        <v>3221</v>
      </c>
      <c r="F6649" s="10"/>
      <c r="G6649">
        <v>2017</v>
      </c>
      <c r="J6649">
        <v>0.59586087770545104</v>
      </c>
      <c r="L6649" t="s">
        <v>44249</v>
      </c>
      <c r="M6649">
        <v>27507268</v>
      </c>
      <c r="Q6649" s="10"/>
      <c r="R6649" s="11">
        <f t="shared" si="206"/>
        <v>0</v>
      </c>
      <c r="U6649" s="11">
        <f t="shared" si="207"/>
        <v>0</v>
      </c>
      <c r="Y6649" s="11">
        <f>IF(SUM(Tableau1[[#This Row],[Other access]:[Sci-hub access]])&gt;=1,1,0)</f>
        <v>0</v>
      </c>
      <c r="Z6649" s="12">
        <f>IF(OR(Tableau1[[#This Row],[Access R1 + S1+ T1 ]]&gt;=1,Tableau1[[#This Row],[Access V1 +W1 + X1]]&gt;=1),1,0)</f>
        <v>0</v>
      </c>
      <c r="AB6649" s="10" t="str">
        <f>Tableau1[[#This Row],[DOI]]</f>
        <v>doi: 10.1093/schbul/sbw113</v>
      </c>
      <c r="AC6649" s="13" t="str">
        <f>Tableau1[[#This Row],[Authors]]&amp;", "&amp;Tableau1[[#This Row],[Title]]&amp;" "&amp;Tableau1[[#This Row],[Journal]]&amp;". "&amp;Tableau1[[#This Row],[Year]]</f>
        <v>Torrey EF, Yolken RH., Schizophrenia and Infections: The Eyes Have It. Schizophr Bull. 2017</v>
      </c>
    </row>
    <row r="6650" spans="1:29" ht="28.8" x14ac:dyDescent="0.3">
      <c r="A6650">
        <v>7869</v>
      </c>
      <c r="B6650" t="s">
        <v>10619</v>
      </c>
      <c r="C6650" t="s">
        <v>20816</v>
      </c>
      <c r="D6650" t="s">
        <v>31057</v>
      </c>
      <c r="E6650" t="s">
        <v>34397</v>
      </c>
      <c r="F6650" s="10"/>
      <c r="G6650">
        <v>2017</v>
      </c>
      <c r="J6650">
        <v>0.59594377166134394</v>
      </c>
      <c r="L6650" t="s">
        <v>42218</v>
      </c>
      <c r="M6650">
        <v>28040244</v>
      </c>
      <c r="Q6650" s="10"/>
      <c r="R6650" s="11">
        <f t="shared" si="206"/>
        <v>0</v>
      </c>
      <c r="U6650" s="11">
        <f t="shared" si="207"/>
        <v>0</v>
      </c>
      <c r="Y6650" s="11">
        <f>IF(SUM(Tableau1[[#This Row],[Other access]:[Sci-hub access]])&gt;=1,1,0)</f>
        <v>0</v>
      </c>
      <c r="Z6650" s="12">
        <f>IF(OR(Tableau1[[#This Row],[Access R1 + S1+ T1 ]]&gt;=1,Tableau1[[#This Row],[Access V1 +W1 + X1]]&gt;=1),1,0)</f>
        <v>0</v>
      </c>
      <c r="AB6650" s="10" t="str">
        <f>Tableau1[[#This Row],[DOI]]</f>
        <v>doi: 10.1016/j.semarthrit.2016.11.006</v>
      </c>
      <c r="AC6650" s="13" t="str">
        <f>Tableau1[[#This Row],[Authors]]&amp;", "&amp;Tableau1[[#This Row],[Title]]&amp;" "&amp;Tableau1[[#This Row],[Journal]]&amp;". "&amp;Tableau1[[#This Row],[Year]]</f>
        <v>Wilson JC, Sarsour K, Collinson N, Tuckwell K, Musselman D, Klearman M, Napalkov P, Jick SS, Stone JH, Meier CR., Serious adverse effects associated with glucocorticoid therapy in patients with giant cell arteritis (GCA): A nested case-control analysis. Semin Arthritis Rheum. 2017</v>
      </c>
    </row>
    <row r="6651" spans="1:29" x14ac:dyDescent="0.3">
      <c r="A6651">
        <v>706</v>
      </c>
      <c r="B6651" t="s">
        <v>3969</v>
      </c>
      <c r="C6651" t="s">
        <v>14224</v>
      </c>
      <c r="D6651" t="s">
        <v>24389</v>
      </c>
      <c r="E6651" t="s">
        <v>2511</v>
      </c>
      <c r="F6651" s="10"/>
      <c r="G6651">
        <v>2017</v>
      </c>
      <c r="J6651">
        <v>0.59596747454094634</v>
      </c>
      <c r="L6651" t="s">
        <v>35199</v>
      </c>
      <c r="M6651">
        <v>29133653</v>
      </c>
      <c r="Q6651" s="10"/>
      <c r="R6651" s="11">
        <f t="shared" si="206"/>
        <v>0</v>
      </c>
      <c r="U6651" s="11">
        <f t="shared" si="207"/>
        <v>0</v>
      </c>
      <c r="Y6651" s="11">
        <f>IF(SUM(Tableau1[[#This Row],[Other access]:[Sci-hub access]])&gt;=1,1,0)</f>
        <v>0</v>
      </c>
      <c r="Z6651" s="12">
        <f>IF(OR(Tableau1[[#This Row],[Access R1 + S1+ T1 ]]&gt;=1,Tableau1[[#This Row],[Access V1 +W1 + X1]]&gt;=1),1,0)</f>
        <v>0</v>
      </c>
      <c r="AB6651" s="10" t="str">
        <f>Tableau1[[#This Row],[DOI]]</f>
        <v>doi: 10.4103/ijo.IJO_558_17</v>
      </c>
      <c r="AC6651" s="13" t="str">
        <f>Tableau1[[#This Row],[Authors]]&amp;", "&amp;Tableau1[[#This Row],[Title]]&amp;" "&amp;Tableau1[[#This Row],[Journal]]&amp;". "&amp;Tableau1[[#This Row],[Year]]</f>
        <v>Casalino G, Introini U, Pavesio CE, Bandello F., Multimodal imaging features of resolving multiple evanescent white dot syndrome. Indian J Ophthalmol. 2017</v>
      </c>
    </row>
    <row r="6652" spans="1:29" x14ac:dyDescent="0.3">
      <c r="A6652">
        <v>4253</v>
      </c>
      <c r="B6652" t="s">
        <v>7388</v>
      </c>
      <c r="C6652" t="s">
        <v>17624</v>
      </c>
      <c r="D6652" t="s">
        <v>27816</v>
      </c>
      <c r="E6652" t="s">
        <v>2526</v>
      </c>
      <c r="F6652" s="10"/>
      <c r="G6652">
        <v>2017</v>
      </c>
      <c r="J6652">
        <v>0.59599978330907766</v>
      </c>
      <c r="L6652" t="s">
        <v>38680</v>
      </c>
      <c r="M6652">
        <v>28464301</v>
      </c>
      <c r="Q6652" s="10"/>
      <c r="R6652" s="11">
        <f t="shared" si="206"/>
        <v>0</v>
      </c>
      <c r="U6652" s="11">
        <f t="shared" si="207"/>
        <v>0</v>
      </c>
      <c r="Y6652" s="11">
        <f>IF(SUM(Tableau1[[#This Row],[Other access]:[Sci-hub access]])&gt;=1,1,0)</f>
        <v>0</v>
      </c>
      <c r="Z6652" s="12">
        <f>IF(OR(Tableau1[[#This Row],[Access R1 + S1+ T1 ]]&gt;=1,Tableau1[[#This Row],[Access V1 +W1 + X1]]&gt;=1),1,0)</f>
        <v>0</v>
      </c>
      <c r="AB6652" s="10" t="str">
        <f>Tableau1[[#This Row],[DOI]]</f>
        <v>doi: 10.1111/dmcn.13458</v>
      </c>
      <c r="AC6652" s="13" t="str">
        <f>Tableau1[[#This Row],[Authors]]&amp;", "&amp;Tableau1[[#This Row],[Title]]&amp;" "&amp;Tableau1[[#This Row],[Journal]]&amp;". "&amp;Tableau1[[#This Row],[Year]]</f>
        <v>Matsuba CA., The challenges of research in children with visual impairment. Dev Med Child Neurol. 2017</v>
      </c>
    </row>
    <row r="6653" spans="1:29" ht="28.8" x14ac:dyDescent="0.3">
      <c r="A6653">
        <v>6534</v>
      </c>
      <c r="B6653" t="s">
        <v>9455</v>
      </c>
      <c r="C6653" t="s">
        <v>19663</v>
      </c>
      <c r="D6653" t="s">
        <v>29886</v>
      </c>
      <c r="E6653" t="s">
        <v>2441</v>
      </c>
      <c r="F6653" s="10"/>
      <c r="G6653">
        <v>2017</v>
      </c>
      <c r="J6653">
        <v>0.59601731002325886</v>
      </c>
      <c r="L6653" t="s">
        <v>40899</v>
      </c>
      <c r="M6653">
        <v>28196732</v>
      </c>
      <c r="Q6653" s="10"/>
      <c r="R6653" s="11">
        <f t="shared" si="206"/>
        <v>0</v>
      </c>
      <c r="U6653" s="11">
        <f t="shared" si="207"/>
        <v>0</v>
      </c>
      <c r="Y6653" s="11">
        <f>IF(SUM(Tableau1[[#This Row],[Other access]:[Sci-hub access]])&gt;=1,1,0)</f>
        <v>0</v>
      </c>
      <c r="Z6653" s="12">
        <f>IF(OR(Tableau1[[#This Row],[Access R1 + S1+ T1 ]]&gt;=1,Tableau1[[#This Row],[Access V1 +W1 + X1]]&gt;=1),1,0)</f>
        <v>0</v>
      </c>
      <c r="AB6653" s="10" t="str">
        <f>Tableau1[[#This Row],[DOI]]</f>
        <v>doi: 10.1016/j.ophtha.2017.01.004</v>
      </c>
      <c r="AC6653" s="13" t="str">
        <f>Tableau1[[#This Row],[Authors]]&amp;", "&amp;Tableau1[[#This Row],[Title]]&amp;" "&amp;Tableau1[[#This Row],[Journal]]&amp;". "&amp;Tableau1[[#This Row],[Year]]</f>
        <v>Yarmohammadi A, Zangwill LM, Diniz-Filho A, Saunders LJ, Suh MH, Wu Z, Manalastas PIC, Akagi T, Medeiros FA, Weinreb RN., Peripapillary and Macular Vessel Density in Patients with Glaucoma and Single-Hemifield Visual Field Defect. Ophthalmology. 2017</v>
      </c>
    </row>
    <row r="6654" spans="1:29" ht="28.8" x14ac:dyDescent="0.3">
      <c r="A6654">
        <v>418</v>
      </c>
      <c r="B6654" t="s">
        <v>3681</v>
      </c>
      <c r="C6654" t="s">
        <v>13941</v>
      </c>
      <c r="D6654" t="s">
        <v>24101</v>
      </c>
      <c r="E6654" t="s">
        <v>2451</v>
      </c>
      <c r="F6654" s="10"/>
      <c r="G6654">
        <v>2017</v>
      </c>
      <c r="J6654">
        <v>0.5967537535977564</v>
      </c>
      <c r="L6654" t="s">
        <v>34923</v>
      </c>
      <c r="M6654">
        <v>29220371</v>
      </c>
      <c r="Q6654" s="10"/>
      <c r="R6654" s="11">
        <f t="shared" si="206"/>
        <v>0</v>
      </c>
      <c r="U6654" s="11">
        <f t="shared" si="207"/>
        <v>0</v>
      </c>
      <c r="Y6654" s="11">
        <f>IF(SUM(Tableau1[[#This Row],[Other access]:[Sci-hub access]])&gt;=1,1,0)</f>
        <v>0</v>
      </c>
      <c r="Z6654" s="12">
        <f>IF(OR(Tableau1[[#This Row],[Access R1 + S1+ T1 ]]&gt;=1,Tableau1[[#This Row],[Access V1 +W1 + X1]]&gt;=1),1,0)</f>
        <v>0</v>
      </c>
      <c r="AB6654" s="10" t="str">
        <f>Tableau1[[#This Row],[DOI]]</f>
        <v>doi: 10.1371/journal.pone.0189035</v>
      </c>
      <c r="AC6654" s="13" t="str">
        <f>Tableau1[[#This Row],[Authors]]&amp;", "&amp;Tableau1[[#This Row],[Title]]&amp;" "&amp;Tableau1[[#This Row],[Journal]]&amp;". "&amp;Tableau1[[#This Row],[Year]]</f>
        <v>Hanemoto T, Hikichi Y, Kikuchi N, Kozawa T., The impact of different anti-vascular endothelial growth factor treatment regimens on reducing burden for caregivers and patients with wet age-related macular degeneration in a single-center real-world Japanese setting. PLoS One. 2017</v>
      </c>
    </row>
    <row r="6655" spans="1:29" x14ac:dyDescent="0.3">
      <c r="A6655">
        <v>5574</v>
      </c>
      <c r="B6655" t="s">
        <v>8612</v>
      </c>
      <c r="C6655" t="s">
        <v>14512</v>
      </c>
      <c r="D6655" t="s">
        <v>29042</v>
      </c>
      <c r="E6655" t="s">
        <v>2441</v>
      </c>
      <c r="F6655" s="10"/>
      <c r="G6655">
        <v>2017</v>
      </c>
      <c r="J6655">
        <v>0.59680761054682796</v>
      </c>
      <c r="L6655" t="s">
        <v>39961</v>
      </c>
      <c r="M6655">
        <v>28318640</v>
      </c>
      <c r="Q6655" s="10"/>
      <c r="R6655" s="11">
        <f t="shared" si="206"/>
        <v>0</v>
      </c>
      <c r="U6655" s="11">
        <f t="shared" si="207"/>
        <v>0</v>
      </c>
      <c r="Y6655" s="11">
        <f>IF(SUM(Tableau1[[#This Row],[Other access]:[Sci-hub access]])&gt;=1,1,0)</f>
        <v>0</v>
      </c>
      <c r="Z6655" s="12">
        <f>IF(OR(Tableau1[[#This Row],[Access R1 + S1+ T1 ]]&gt;=1,Tableau1[[#This Row],[Access V1 +W1 + X1]]&gt;=1),1,0)</f>
        <v>0</v>
      </c>
      <c r="AB6655" s="10" t="str">
        <f>Tableau1[[#This Row],[DOI]]</f>
        <v>doi: 10.1016/j.ophtha.2017.02.004</v>
      </c>
      <c r="AC6655" s="13" t="str">
        <f>Tableau1[[#This Row],[Authors]]&amp;", "&amp;Tableau1[[#This Row],[Title]]&amp;" "&amp;Tableau1[[#This Row],[Journal]]&amp;". "&amp;Tableau1[[#This Row],[Year]]</f>
        <v>Keel S, Xie J, Foreman J, van Wijngaarden P, Taylor HR, Dirani M., The Prevalence of Diabetic Retinopathy in Australian Adults with Self-Reported Diabetes: The National Eye Health Survey. Ophthalmology. 2017</v>
      </c>
    </row>
    <row r="6656" spans="1:29" x14ac:dyDescent="0.3">
      <c r="A6656">
        <v>4092</v>
      </c>
      <c r="B6656" t="s">
        <v>7239</v>
      </c>
      <c r="C6656" t="s">
        <v>17477</v>
      </c>
      <c r="D6656" t="s">
        <v>27667</v>
      </c>
      <c r="E6656" t="s">
        <v>2451</v>
      </c>
      <c r="F6656" s="10"/>
      <c r="G6656">
        <v>2017</v>
      </c>
      <c r="J6656">
        <v>0.59683348916187129</v>
      </c>
      <c r="L6656" t="s">
        <v>38524</v>
      </c>
      <c r="M6656">
        <v>28486537</v>
      </c>
      <c r="Q6656" s="10"/>
      <c r="R6656" s="11">
        <f t="shared" si="206"/>
        <v>0</v>
      </c>
      <c r="U6656" s="11">
        <f t="shared" si="207"/>
        <v>0</v>
      </c>
      <c r="Y6656" s="11">
        <f>IF(SUM(Tableau1[[#This Row],[Other access]:[Sci-hub access]])&gt;=1,1,0)</f>
        <v>0</v>
      </c>
      <c r="Z6656" s="12">
        <f>IF(OR(Tableau1[[#This Row],[Access R1 + S1+ T1 ]]&gt;=1,Tableau1[[#This Row],[Access V1 +W1 + X1]]&gt;=1),1,0)</f>
        <v>0</v>
      </c>
      <c r="AB6656" s="10" t="str">
        <f>Tableau1[[#This Row],[DOI]]</f>
        <v>doi: 10.1371/journal.pone.0176549</v>
      </c>
      <c r="AC6656" s="13" t="str">
        <f>Tableau1[[#This Row],[Authors]]&amp;", "&amp;Tableau1[[#This Row],[Title]]&amp;" "&amp;Tableau1[[#This Row],[Journal]]&amp;". "&amp;Tableau1[[#This Row],[Year]]</f>
        <v>Chao WC, Lin CH, Liao TL, Chen YM, Chen DY, Chen HH., Association between a history of mycobacterial infection and the risk of newly diagnosed Sjögren's syndrome: A nationwide, population-based case-control study. PLoS One. 2017</v>
      </c>
    </row>
    <row r="6657" spans="1:29" x14ac:dyDescent="0.3">
      <c r="A6657">
        <v>8356</v>
      </c>
      <c r="B6657" t="s">
        <v>11051</v>
      </c>
      <c r="C6657" t="s">
        <v>21237</v>
      </c>
      <c r="D6657" t="s">
        <v>31489</v>
      </c>
      <c r="E6657" t="s">
        <v>34357</v>
      </c>
      <c r="F6657" s="10"/>
      <c r="G6657">
        <v>2017</v>
      </c>
      <c r="J6657">
        <v>0.59686080880618653</v>
      </c>
      <c r="L6657" t="s">
        <v>42699</v>
      </c>
      <c r="M6657">
        <v>27928967</v>
      </c>
      <c r="Q6657" s="10"/>
      <c r="R6657" s="11">
        <f t="shared" si="206"/>
        <v>0</v>
      </c>
      <c r="U6657" s="11">
        <f t="shared" si="207"/>
        <v>0</v>
      </c>
      <c r="Y6657" s="11">
        <f>IF(SUM(Tableau1[[#This Row],[Other access]:[Sci-hub access]])&gt;=1,1,0)</f>
        <v>0</v>
      </c>
      <c r="Z6657" s="12">
        <f>IF(OR(Tableau1[[#This Row],[Access R1 + S1+ T1 ]]&gt;=1,Tableau1[[#This Row],[Access V1 +W1 + X1]]&gt;=1),1,0)</f>
        <v>0</v>
      </c>
      <c r="AB6657" s="10" t="str">
        <f>Tableau1[[#This Row],[DOI]]</f>
        <v>doi: 10.2174/1381612822666161208094841</v>
      </c>
      <c r="AC6657" s="13" t="str">
        <f>Tableau1[[#This Row],[Authors]]&amp;", "&amp;Tableau1[[#This Row],[Title]]&amp;" "&amp;Tableau1[[#This Row],[Journal]]&amp;". "&amp;Tableau1[[#This Row],[Year]]</f>
        <v>Chiaradia PA, Zeman Bardeci LA, Dankert S, Mendaro MO, Grzybowski A., Hot Topics in Dry Eye Disease. Curr Pharm Des. 2017</v>
      </c>
    </row>
    <row r="6658" spans="1:29" ht="28.8" x14ac:dyDescent="0.3">
      <c r="A6658">
        <v>7298</v>
      </c>
      <c r="B6658" t="s">
        <v>10117</v>
      </c>
      <c r="C6658" t="s">
        <v>20319</v>
      </c>
      <c r="D6658" t="s">
        <v>30551</v>
      </c>
      <c r="E6658" t="s">
        <v>2460</v>
      </c>
      <c r="F6658" s="10"/>
      <c r="G6658">
        <v>2017</v>
      </c>
      <c r="J6658">
        <v>0.59686649905150424</v>
      </c>
      <c r="L6658" t="s">
        <v>41654</v>
      </c>
      <c r="M6658">
        <v>28107088</v>
      </c>
      <c r="Q6658" s="10"/>
      <c r="R6658" s="11">
        <f t="shared" ref="R6658:R6721" si="208">IF(SUM(N6658:Q6658)&gt;0,1,0)</f>
        <v>0</v>
      </c>
      <c r="U6658" s="11">
        <f t="shared" ref="U6658:U6721" si="209">IF(SUM(R6658,T6658)&gt;0,1,0)</f>
        <v>0</v>
      </c>
      <c r="Y6658" s="11">
        <f>IF(SUM(Tableau1[[#This Row],[Other access]:[Sci-hub access]])&gt;=1,1,0)</f>
        <v>0</v>
      </c>
      <c r="Z6658" s="12">
        <f>IF(OR(Tableau1[[#This Row],[Access R1 + S1+ T1 ]]&gt;=1,Tableau1[[#This Row],[Access V1 +W1 + X1]]&gt;=1),1,0)</f>
        <v>0</v>
      </c>
      <c r="AB6658" s="10" t="str">
        <f>Tableau1[[#This Row],[DOI]]</f>
        <v>doi: 10.1080/09286586.2016.1259639</v>
      </c>
      <c r="AC6658" s="13" t="str">
        <f>Tableau1[[#This Row],[Authors]]&amp;", "&amp;Tableau1[[#This Row],[Title]]&amp;" "&amp;Tableau1[[#This Row],[Journal]]&amp;". "&amp;Tableau1[[#This Row],[Year]]</f>
        <v>Braithwaite T, Verlander NQ, Bartholomew D, Bridgemohan P, McNally K, Roach A, Sharma S, Singh D, Pesudovs K, Teelucksingh S, Carrington C, Ramsewak S, Bourne R; NESTT Study Group.., The National Eye Survey of Trinidad and Tobago (NESTT): Rationale, Objectives and Methodology. Ophthalmic Epidemiol. 2017</v>
      </c>
    </row>
    <row r="6659" spans="1:29" x14ac:dyDescent="0.3">
      <c r="A6659">
        <v>1180</v>
      </c>
      <c r="B6659" t="s">
        <v>4442</v>
      </c>
      <c r="C6659" t="s">
        <v>14695</v>
      </c>
      <c r="D6659" t="s">
        <v>24863</v>
      </c>
      <c r="E6659" t="s">
        <v>2446</v>
      </c>
      <c r="F6659" s="10"/>
      <c r="G6659">
        <v>2018</v>
      </c>
      <c r="J6659">
        <v>0.59691646579873292</v>
      </c>
      <c r="L6659" t="s">
        <v>35667</v>
      </c>
      <c r="M6659">
        <v>28991349</v>
      </c>
      <c r="Q6659" s="10"/>
      <c r="R6659" s="11">
        <f t="shared" si="208"/>
        <v>0</v>
      </c>
      <c r="U6659" s="11">
        <f t="shared" si="209"/>
        <v>0</v>
      </c>
      <c r="Y6659" s="11">
        <f>IF(SUM(Tableau1[[#This Row],[Other access]:[Sci-hub access]])&gt;=1,1,0)</f>
        <v>0</v>
      </c>
      <c r="Z6659" s="12">
        <f>IF(OR(Tableau1[[#This Row],[Access R1 + S1+ T1 ]]&gt;=1,Tableau1[[#This Row],[Access V1 +W1 + X1]]&gt;=1),1,0)</f>
        <v>0</v>
      </c>
      <c r="AB6659" s="10" t="str">
        <f>Tableau1[[#This Row],[DOI]]</f>
        <v>doi: 10.3928/01913913-20170703-13</v>
      </c>
      <c r="AC6659" s="13" t="str">
        <f>Tableau1[[#This Row],[Authors]]&amp;", "&amp;Tableau1[[#This Row],[Title]]&amp;" "&amp;Tableau1[[#This Row],[Journal]]&amp;". "&amp;Tableau1[[#This Row],[Year]]</f>
        <v>Matalia J, Shirke S, Shetty KB, Matalia H., Surgical Outcome of Congenital Cataract in Eyes With Microcornea. J Pediatr Ophthalmol Strabismus. 2018</v>
      </c>
    </row>
    <row r="6660" spans="1:29" x14ac:dyDescent="0.3">
      <c r="A6660">
        <v>3556</v>
      </c>
      <c r="B6660" t="s">
        <v>6728</v>
      </c>
      <c r="C6660" t="s">
        <v>16970</v>
      </c>
      <c r="D6660" t="s">
        <v>27152</v>
      </c>
      <c r="E6660" t="s">
        <v>2441</v>
      </c>
      <c r="F6660" s="10"/>
      <c r="G6660">
        <v>2017</v>
      </c>
      <c r="J6660">
        <v>0.59704742485137174</v>
      </c>
      <c r="L6660" t="s">
        <v>38003</v>
      </c>
      <c r="M6660">
        <v>28571893</v>
      </c>
      <c r="Q6660" s="10"/>
      <c r="R6660" s="11">
        <f t="shared" si="208"/>
        <v>0</v>
      </c>
      <c r="U6660" s="11">
        <f t="shared" si="209"/>
        <v>0</v>
      </c>
      <c r="Y6660" s="11">
        <f>IF(SUM(Tableau1[[#This Row],[Other access]:[Sci-hub access]])&gt;=1,1,0)</f>
        <v>0</v>
      </c>
      <c r="Z6660" s="12">
        <f>IF(OR(Tableau1[[#This Row],[Access R1 + S1+ T1 ]]&gt;=1,Tableau1[[#This Row],[Access V1 +W1 + X1]]&gt;=1),1,0)</f>
        <v>0</v>
      </c>
      <c r="AB6660" s="10" t="str">
        <f>Tableau1[[#This Row],[DOI]]</f>
        <v>doi: 10.1016/j.ophtha.2017.05.002</v>
      </c>
      <c r="AC6660" s="13" t="str">
        <f>Tableau1[[#This Row],[Authors]]&amp;", "&amp;Tableau1[[#This Row],[Title]]&amp;" "&amp;Tableau1[[#This Row],[Journal]]&amp;". "&amp;Tableau1[[#This Row],[Year]]</f>
        <v>Becker C, Jick SS, Meier CR., Selective Serotonin Reuptake Inhibitors and Cataract Risk: A Case-Control Analysis. Ophthalmology. 2017</v>
      </c>
    </row>
    <row r="6661" spans="1:29" x14ac:dyDescent="0.3">
      <c r="A6661">
        <v>9729</v>
      </c>
      <c r="B6661" t="s">
        <v>2073</v>
      </c>
      <c r="C6661" t="s">
        <v>2074</v>
      </c>
      <c r="D6661" t="s">
        <v>2075</v>
      </c>
      <c r="E6661" t="s">
        <v>2894</v>
      </c>
      <c r="F6661" s="10"/>
      <c r="G6661">
        <v>2017</v>
      </c>
      <c r="J6661">
        <v>0.59709152959514289</v>
      </c>
      <c r="L6661" t="s">
        <v>43993</v>
      </c>
      <c r="M6661">
        <v>27608526</v>
      </c>
      <c r="Q6661" s="10"/>
      <c r="R6661" s="11">
        <f t="shared" si="208"/>
        <v>0</v>
      </c>
      <c r="U6661" s="11">
        <f t="shared" si="209"/>
        <v>0</v>
      </c>
      <c r="Y6661" s="11">
        <f>IF(SUM(Tableau1[[#This Row],[Other access]:[Sci-hub access]])&gt;=1,1,0)</f>
        <v>0</v>
      </c>
      <c r="Z6661" s="12">
        <f>IF(OR(Tableau1[[#This Row],[Access R1 + S1+ T1 ]]&gt;=1,Tableau1[[#This Row],[Access V1 +W1 + X1]]&gt;=1),1,0)</f>
        <v>0</v>
      </c>
      <c r="AB6661" s="10" t="str">
        <f>Tableau1[[#This Row],[DOI]]</f>
        <v>doi: 10.1016/j.burns.2016.08.012</v>
      </c>
      <c r="AC6661" s="13" t="str">
        <f>Tableau1[[#This Row],[Authors]]&amp;", "&amp;Tableau1[[#This Row],[Title]]&amp;" "&amp;Tableau1[[#This Row],[Journal]]&amp;". "&amp;Tableau1[[#This Row],[Year]]</f>
        <v>Nosé RM, Daga FB, Nosé W, Kasahara N., Optical coherence tomography analysis of hydrofluoric acid decontamination of human cornea by mannitol solution. Burns. 2017</v>
      </c>
    </row>
    <row r="6662" spans="1:29" x14ac:dyDescent="0.3">
      <c r="A6662">
        <v>8350</v>
      </c>
      <c r="B6662" t="s">
        <v>11045</v>
      </c>
      <c r="C6662" t="s">
        <v>21231</v>
      </c>
      <c r="D6662" t="s">
        <v>31483</v>
      </c>
      <c r="E6662" t="s">
        <v>2541</v>
      </c>
      <c r="F6662" s="10"/>
      <c r="G6662">
        <v>2017</v>
      </c>
      <c r="J6662">
        <v>0.59711593314190803</v>
      </c>
      <c r="L6662" t="s">
        <v>42693</v>
      </c>
      <c r="M6662">
        <v>27930421</v>
      </c>
      <c r="Q6662" s="10"/>
      <c r="R6662" s="11">
        <f t="shared" si="208"/>
        <v>0</v>
      </c>
      <c r="U6662" s="11">
        <f t="shared" si="209"/>
        <v>0</v>
      </c>
      <c r="Y6662" s="11">
        <f>IF(SUM(Tableau1[[#This Row],[Other access]:[Sci-hub access]])&gt;=1,1,0)</f>
        <v>0</v>
      </c>
      <c r="Z6662" s="12">
        <f>IF(OR(Tableau1[[#This Row],[Access R1 + S1+ T1 ]]&gt;=1,Tableau1[[#This Row],[Access V1 +W1 + X1]]&gt;=1),1,0)</f>
        <v>0</v>
      </c>
      <c r="AB6662" s="10" t="str">
        <f>Tableau1[[#This Row],[DOI]]</f>
        <v>doi: 10.1097/WNO.0000000000000467</v>
      </c>
      <c r="AC6662" s="13" t="str">
        <f>Tableau1[[#This Row],[Authors]]&amp;", "&amp;Tableau1[[#This Row],[Title]]&amp;" "&amp;Tableau1[[#This Row],[Journal]]&amp;". "&amp;Tableau1[[#This Row],[Year]]</f>
        <v>Mader TH, Gibson CR, Otto CA, Sargsyan AE, Miller NR, Subramanian PS, Hart SF, Lipsky W, Patel NB, Lee AG., Persistent Asymmetric Optic Disc Swelling After Long-Duration Space Flight: Implications for Pathogenesis. J Neuroophthalmol. 2017</v>
      </c>
    </row>
    <row r="6663" spans="1:29" ht="28.8" x14ac:dyDescent="0.3">
      <c r="A6663">
        <v>8195</v>
      </c>
      <c r="B6663" t="s">
        <v>10906</v>
      </c>
      <c r="C6663" t="s">
        <v>21094</v>
      </c>
      <c r="D6663" t="s">
        <v>31344</v>
      </c>
      <c r="E6663" t="s">
        <v>2552</v>
      </c>
      <c r="F6663" s="10"/>
      <c r="G6663">
        <v>2017</v>
      </c>
      <c r="J6663">
        <v>0.59713822891687462</v>
      </c>
      <c r="L6663" t="s">
        <v>42541</v>
      </c>
      <c r="M6663">
        <v>27981463</v>
      </c>
      <c r="Q6663" s="10"/>
      <c r="R6663" s="11">
        <f t="shared" si="208"/>
        <v>0</v>
      </c>
      <c r="U6663" s="11">
        <f t="shared" si="209"/>
        <v>0</v>
      </c>
      <c r="Y6663" s="11">
        <f>IF(SUM(Tableau1[[#This Row],[Other access]:[Sci-hub access]])&gt;=1,1,0)</f>
        <v>0</v>
      </c>
      <c r="Z6663" s="12">
        <f>IF(OR(Tableau1[[#This Row],[Access R1 + S1+ T1 ]]&gt;=1,Tableau1[[#This Row],[Access V1 +W1 + X1]]&gt;=1),1,0)</f>
        <v>0</v>
      </c>
      <c r="AB6663" s="10" t="str">
        <f>Tableau1[[#This Row],[DOI]]</f>
        <v>doi: 10.1007/s10067-016-3506-4</v>
      </c>
      <c r="AC6663" s="13" t="str">
        <f>Tableau1[[#This Row],[Authors]]&amp;", "&amp;Tableau1[[#This Row],[Title]]&amp;" "&amp;Tableau1[[#This Row],[Journal]]&amp;". "&amp;Tableau1[[#This Row],[Year]]</f>
        <v>Fabiani C, Vitale A, Emmi G, Lopalco G, Vannozzi L, Guerriero S, Gentileschi S, Bacherini D, Franceschini R, Frediani B, Galeazzi M, Iannone F, Tosi GM, Cantarini L., Interleukin (IL)-1 inhibition with anakinra and canakinumab in Behçet's disease-related uveitis: a multicenter retrospective observational study. Clin Rheumatol. 2017</v>
      </c>
    </row>
    <row r="6664" spans="1:29" x14ac:dyDescent="0.3">
      <c r="A6664">
        <v>3671</v>
      </c>
      <c r="B6664" t="s">
        <v>6842</v>
      </c>
      <c r="C6664" t="s">
        <v>17083</v>
      </c>
      <c r="D6664" t="s">
        <v>27266</v>
      </c>
      <c r="E6664" t="s">
        <v>2609</v>
      </c>
      <c r="F6664" s="10"/>
      <c r="G6664">
        <v>2017</v>
      </c>
      <c r="J6664">
        <v>0.59721841576000878</v>
      </c>
      <c r="L6664" t="s">
        <v>38115</v>
      </c>
      <c r="M6664">
        <v>28549150</v>
      </c>
      <c r="Q6664" s="10"/>
      <c r="R6664" s="11">
        <f t="shared" si="208"/>
        <v>0</v>
      </c>
      <c r="U6664" s="11">
        <f t="shared" si="209"/>
        <v>0</v>
      </c>
      <c r="Y6664" s="11">
        <f>IF(SUM(Tableau1[[#This Row],[Other access]:[Sci-hub access]])&gt;=1,1,0)</f>
        <v>0</v>
      </c>
      <c r="Z6664" s="12">
        <f>IF(OR(Tableau1[[#This Row],[Access R1 + S1+ T1 ]]&gt;=1,Tableau1[[#This Row],[Access V1 +W1 + X1]]&gt;=1),1,0)</f>
        <v>0</v>
      </c>
      <c r="AB6664" s="10" t="str">
        <f>Tableau1[[#This Row],[DOI]]</f>
        <v>doi: 10.1093/hmg/ddx205</v>
      </c>
      <c r="AC6664" s="13" t="str">
        <f>Tableau1[[#This Row],[Authors]]&amp;", "&amp;Tableau1[[#This Row],[Title]]&amp;" "&amp;Tableau1[[#This Row],[Journal]]&amp;". "&amp;Tableau1[[#This Row],[Year]]</f>
        <v>Lewis CJ, Hedberg-Buenz A, DeLuca AP, Stone EM, Alward WLM, Fingert JH., Primary congenital and developmental glaucomas. Hum Mol Genet. 2017</v>
      </c>
    </row>
    <row r="6665" spans="1:29" x14ac:dyDescent="0.3">
      <c r="A6665">
        <v>6403</v>
      </c>
      <c r="B6665" t="s">
        <v>9346</v>
      </c>
      <c r="C6665" t="s">
        <v>19555</v>
      </c>
      <c r="D6665" t="s">
        <v>29777</v>
      </c>
      <c r="E6665" t="s">
        <v>2463</v>
      </c>
      <c r="F6665" s="10"/>
      <c r="G6665">
        <v>2017</v>
      </c>
      <c r="J6665">
        <v>0.59728330252977846</v>
      </c>
      <c r="L6665" t="s">
        <v>40772</v>
      </c>
      <c r="M6665">
        <v>28218367</v>
      </c>
      <c r="Q6665" s="10"/>
      <c r="R6665" s="11">
        <f t="shared" si="208"/>
        <v>0</v>
      </c>
      <c r="U6665" s="11">
        <f t="shared" si="209"/>
        <v>0</v>
      </c>
      <c r="Y6665" s="11">
        <f>IF(SUM(Tableau1[[#This Row],[Other access]:[Sci-hub access]])&gt;=1,1,0)</f>
        <v>0</v>
      </c>
      <c r="Z6665" s="12">
        <f>IF(OR(Tableau1[[#This Row],[Access R1 + S1+ T1 ]]&gt;=1,Tableau1[[#This Row],[Access V1 +W1 + X1]]&gt;=1),1,0)</f>
        <v>0</v>
      </c>
      <c r="AB6665" s="10" t="str">
        <f>Tableau1[[#This Row],[DOI]]</f>
        <v>doi: 10.5301/ejo.5000931</v>
      </c>
      <c r="AC6665" s="13" t="str">
        <f>Tableau1[[#This Row],[Authors]]&amp;", "&amp;Tableau1[[#This Row],[Title]]&amp;" "&amp;Tableau1[[#This Row],[Journal]]&amp;". "&amp;Tableau1[[#This Row],[Year]]</f>
        <v>Kampougeris G., Author's reply to comments to: Clinical experience of switching anti-VEGF therapy from ranimizumab to aflibercept in age-related choroidal neovascularization. Eur J Ophthalmol. 2017</v>
      </c>
    </row>
    <row r="6666" spans="1:29" x14ac:dyDescent="0.3">
      <c r="A6666">
        <v>1751</v>
      </c>
      <c r="B6666" t="s">
        <v>5000</v>
      </c>
      <c r="C6666" t="s">
        <v>15248</v>
      </c>
      <c r="D6666" t="s">
        <v>25421</v>
      </c>
      <c r="E6666" t="s">
        <v>2451</v>
      </c>
      <c r="F6666" s="10"/>
      <c r="G6666">
        <v>2017</v>
      </c>
      <c r="J6666">
        <v>0.59730047837385158</v>
      </c>
      <c r="L6666" t="s">
        <v>36227</v>
      </c>
      <c r="M6666">
        <v>28886052</v>
      </c>
      <c r="Q6666" s="10"/>
      <c r="R6666" s="11">
        <f t="shared" si="208"/>
        <v>0</v>
      </c>
      <c r="U6666" s="11">
        <f t="shared" si="209"/>
        <v>0</v>
      </c>
      <c r="Y6666" s="11">
        <f>IF(SUM(Tableau1[[#This Row],[Other access]:[Sci-hub access]])&gt;=1,1,0)</f>
        <v>0</v>
      </c>
      <c r="Z6666" s="12">
        <f>IF(OR(Tableau1[[#This Row],[Access R1 + S1+ T1 ]]&gt;=1,Tableau1[[#This Row],[Access V1 +W1 + X1]]&gt;=1),1,0)</f>
        <v>0</v>
      </c>
      <c r="AB6666" s="10" t="str">
        <f>Tableau1[[#This Row],[DOI]]</f>
        <v>doi: 10.1371/journal.pone.0184058</v>
      </c>
      <c r="AC6666" s="13" t="str">
        <f>Tableau1[[#This Row],[Authors]]&amp;", "&amp;Tableau1[[#This Row],[Title]]&amp;" "&amp;Tableau1[[#This Row],[Journal]]&amp;". "&amp;Tableau1[[#This Row],[Year]]</f>
        <v>Kong M, Kim SM, Ham DI., Comparison of clinical features and 3-month treatment response among three different choroidal thickness groups in polypoidal choroidal vasculopathy. PLoS One. 2017</v>
      </c>
    </row>
    <row r="6667" spans="1:29" x14ac:dyDescent="0.3">
      <c r="A6667">
        <v>2705</v>
      </c>
      <c r="B6667" t="s">
        <v>5915</v>
      </c>
      <c r="C6667" t="s">
        <v>16161</v>
      </c>
      <c r="D6667" t="s">
        <v>26338</v>
      </c>
      <c r="E6667" t="s">
        <v>2617</v>
      </c>
      <c r="F6667" s="10"/>
      <c r="G6667">
        <v>2017</v>
      </c>
      <c r="J6667">
        <v>0.59732005228843876</v>
      </c>
      <c r="L6667" t="s">
        <v>37168</v>
      </c>
      <c r="M6667">
        <v>28700811</v>
      </c>
      <c r="Q6667" s="10"/>
      <c r="R6667" s="11">
        <f t="shared" si="208"/>
        <v>0</v>
      </c>
      <c r="U6667" s="11">
        <f t="shared" si="209"/>
        <v>0</v>
      </c>
      <c r="Y6667" s="11">
        <f>IF(SUM(Tableau1[[#This Row],[Other access]:[Sci-hub access]])&gt;=1,1,0)</f>
        <v>0</v>
      </c>
      <c r="Z6667" s="12">
        <f>IF(OR(Tableau1[[#This Row],[Access R1 + S1+ T1 ]]&gt;=1,Tableau1[[#This Row],[Access V1 +W1 + X1]]&gt;=1),1,0)</f>
        <v>0</v>
      </c>
      <c r="AB6667" s="10" t="str">
        <f>Tableau1[[#This Row],[DOI]]</f>
        <v>doi: 10.1002/14651858.CD011109.pub2</v>
      </c>
      <c r="AC6667" s="13" t="str">
        <f>Tableau1[[#This Row],[Authors]]&amp;", "&amp;Tableau1[[#This Row],[Title]]&amp;" "&amp;Tableau1[[#This Row],[Journal]]&amp;". "&amp;Tableau1[[#This Row],[Year]]</f>
        <v>Petris C, Liu D., Probing for congenital nasolacrimal duct obstruction. Cochrane Database Syst Rev. 2017</v>
      </c>
    </row>
    <row r="6668" spans="1:29" x14ac:dyDescent="0.3">
      <c r="A6668">
        <v>11091</v>
      </c>
      <c r="B6668" t="s">
        <v>13512</v>
      </c>
      <c r="C6668" t="s">
        <v>23671</v>
      </c>
      <c r="D6668" t="s">
        <v>33966</v>
      </c>
      <c r="E6668" t="s">
        <v>2469</v>
      </c>
      <c r="F6668" s="10"/>
      <c r="G6668">
        <v>2017</v>
      </c>
      <c r="J6668">
        <v>0.59739464158668676</v>
      </c>
      <c r="L6668" t="s">
        <v>45332</v>
      </c>
      <c r="M6668">
        <v>25751568</v>
      </c>
      <c r="Q6668" s="10"/>
      <c r="R6668" s="11">
        <f t="shared" si="208"/>
        <v>0</v>
      </c>
      <c r="U6668" s="11">
        <f t="shared" si="209"/>
        <v>0</v>
      </c>
      <c r="Y6668" s="11">
        <f>IF(SUM(Tableau1[[#This Row],[Other access]:[Sci-hub access]])&gt;=1,1,0)</f>
        <v>0</v>
      </c>
      <c r="Z6668" s="12">
        <f>IF(OR(Tableau1[[#This Row],[Access R1 + S1+ T1 ]]&gt;=1,Tableau1[[#This Row],[Access V1 +W1 + X1]]&gt;=1),1,0)</f>
        <v>0</v>
      </c>
      <c r="AB6668" s="10" t="str">
        <f>Tableau1[[#This Row],[DOI]]</f>
        <v>doi: 10.3109/08820538.2015.1009559</v>
      </c>
      <c r="AC6668" s="13" t="str">
        <f>Tableau1[[#This Row],[Authors]]&amp;", "&amp;Tableau1[[#This Row],[Title]]&amp;" "&amp;Tableau1[[#This Row],[Journal]]&amp;". "&amp;Tableau1[[#This Row],[Year]]</f>
        <v>Kan E, Yılmaz A, Demirağ MD, Çalık M., Is Pseudoexfoliation Syndrome a Risk Factor for Cerebro Vascular Disease? Semin Ophthalmol. 2017</v>
      </c>
    </row>
    <row r="6669" spans="1:29" ht="28.8" x14ac:dyDescent="0.3">
      <c r="A6669">
        <v>1980</v>
      </c>
      <c r="B6669" t="s">
        <v>5220</v>
      </c>
      <c r="C6669" t="s">
        <v>15466</v>
      </c>
      <c r="D6669" t="s">
        <v>25642</v>
      </c>
      <c r="E6669" t="s">
        <v>2448</v>
      </c>
      <c r="F6669" s="10"/>
      <c r="G6669">
        <v>2017</v>
      </c>
      <c r="J6669">
        <v>0.59747031015615115</v>
      </c>
      <c r="L6669" t="s">
        <v>36451</v>
      </c>
      <c r="M6669">
        <v>28836231</v>
      </c>
      <c r="Q6669" s="10"/>
      <c r="R6669" s="11">
        <f t="shared" si="208"/>
        <v>0</v>
      </c>
      <c r="U6669" s="11">
        <f t="shared" si="209"/>
        <v>0</v>
      </c>
      <c r="Y6669" s="11">
        <f>IF(SUM(Tableau1[[#This Row],[Other access]:[Sci-hub access]])&gt;=1,1,0)</f>
        <v>0</v>
      </c>
      <c r="Z6669" s="12">
        <f>IF(OR(Tableau1[[#This Row],[Access R1 + S1+ T1 ]]&gt;=1,Tableau1[[#This Row],[Access V1 +W1 + X1]]&gt;=1),1,0)</f>
        <v>0</v>
      </c>
      <c r="AB6669" s="10" t="str">
        <f>Tableau1[[#This Row],[DOI]]</f>
        <v>doi: 10.1007/s00417-017-3765-z</v>
      </c>
      <c r="AC6669" s="13" t="str">
        <f>Tableau1[[#This Row],[Authors]]&amp;", "&amp;Tableau1[[#This Row],[Title]]&amp;" "&amp;Tableau1[[#This Row],[Journal]]&amp;". "&amp;Tableau1[[#This Row],[Year]]</f>
        <v>Delas B, Julio G, Fernández-Vega Á, Casaroli-Marano RP, Nadal J., Reduction of foveal bulges and other anatomical changes in fellow eyes of patients with unilateral idiopathic macular hole without vitreomacular pathologic changes. Graefes Arch Clin Exp Ophthalmol. 2017</v>
      </c>
    </row>
    <row r="6670" spans="1:29" x14ac:dyDescent="0.3">
      <c r="A6670">
        <v>6368</v>
      </c>
      <c r="B6670" t="s">
        <v>9317</v>
      </c>
      <c r="C6670" t="s">
        <v>19527</v>
      </c>
      <c r="D6670" t="s">
        <v>29748</v>
      </c>
      <c r="E6670" t="s">
        <v>2449</v>
      </c>
      <c r="F6670" s="10"/>
      <c r="G6670">
        <v>2017</v>
      </c>
      <c r="J6670">
        <v>0.59752992170581409</v>
      </c>
      <c r="L6670" t="s">
        <v>40737</v>
      </c>
      <c r="M6670">
        <v>28222481</v>
      </c>
      <c r="Q6670" s="10"/>
      <c r="R6670" s="11">
        <f t="shared" si="208"/>
        <v>0</v>
      </c>
      <c r="U6670" s="11">
        <f t="shared" si="209"/>
        <v>0</v>
      </c>
      <c r="Y6670" s="11">
        <f>IF(SUM(Tableau1[[#This Row],[Other access]:[Sci-hub access]])&gt;=1,1,0)</f>
        <v>0</v>
      </c>
      <c r="Z6670" s="12">
        <f>IF(OR(Tableau1[[#This Row],[Access R1 + S1+ T1 ]]&gt;=1,Tableau1[[#This Row],[Access V1 +W1 + X1]]&gt;=1),1,0)</f>
        <v>0</v>
      </c>
      <c r="AB6670" s="10" t="str">
        <f>Tableau1[[#This Row],[DOI]]</f>
        <v>doi: 10.1111/cxo.12521</v>
      </c>
      <c r="AC6670" s="13" t="str">
        <f>Tableau1[[#This Row],[Authors]]&amp;", "&amp;Tableau1[[#This Row],[Title]]&amp;" "&amp;Tableau1[[#This Row],[Journal]]&amp;". "&amp;Tableau1[[#This Row],[Year]]</f>
        <v>Lee H, Kim SM, Choi S, Seo KY, Kim EK, Kim TI., Effect of diquafosol three per cent ophthalmic solution on tear film and corneal aberrations after cataract surgery. Clin Exp Optom. 2017</v>
      </c>
    </row>
    <row r="6671" spans="1:29" x14ac:dyDescent="0.3">
      <c r="A6671">
        <v>8236</v>
      </c>
      <c r="B6671" t="s">
        <v>10941</v>
      </c>
      <c r="C6671" t="s">
        <v>21128</v>
      </c>
      <c r="D6671" t="s">
        <v>31379</v>
      </c>
      <c r="E6671" t="s">
        <v>2486</v>
      </c>
      <c r="F6671" s="10"/>
      <c r="G6671">
        <v>2017</v>
      </c>
      <c r="J6671">
        <v>0.59756535024593238</v>
      </c>
      <c r="L6671" t="s">
        <v>42581</v>
      </c>
      <c r="M6671">
        <v>27966268</v>
      </c>
      <c r="Q6671" s="10"/>
      <c r="R6671" s="11">
        <f t="shared" si="208"/>
        <v>0</v>
      </c>
      <c r="U6671" s="11">
        <f t="shared" si="209"/>
        <v>0</v>
      </c>
      <c r="Y6671" s="11">
        <f>IF(SUM(Tableau1[[#This Row],[Other access]:[Sci-hub access]])&gt;=1,1,0)</f>
        <v>0</v>
      </c>
      <c r="Z6671" s="12">
        <f>IF(OR(Tableau1[[#This Row],[Access R1 + S1+ T1 ]]&gt;=1,Tableau1[[#This Row],[Access V1 +W1 + X1]]&gt;=1),1,0)</f>
        <v>0</v>
      </c>
      <c r="AB6671" s="10" t="str">
        <f>Tableau1[[#This Row],[DOI]]</f>
        <v>doi: 10.1111/aos.13305</v>
      </c>
      <c r="AC6671" s="13" t="str">
        <f>Tableau1[[#This Row],[Authors]]&amp;", "&amp;Tableau1[[#This Row],[Title]]&amp;" "&amp;Tableau1[[#This Row],[Journal]]&amp;". "&amp;Tableau1[[#This Row],[Year]]</f>
        <v>Hellgren K, Fowler Å, Rydberg A, Wickström R., Ophthalmological findings in children with encephalitis. Acta Ophthalmol. 2017</v>
      </c>
    </row>
    <row r="6672" spans="1:29" x14ac:dyDescent="0.3">
      <c r="A6672">
        <v>2764</v>
      </c>
      <c r="B6672" t="s">
        <v>5970</v>
      </c>
      <c r="C6672" t="s">
        <v>16217</v>
      </c>
      <c r="D6672" t="s">
        <v>26394</v>
      </c>
      <c r="E6672" t="s">
        <v>2685</v>
      </c>
      <c r="F6672" s="10"/>
      <c r="G6672">
        <v>2017</v>
      </c>
      <c r="J6672">
        <v>0.59771071797565134</v>
      </c>
      <c r="L6672" t="s">
        <v>37223</v>
      </c>
      <c r="M6672">
        <v>28689782</v>
      </c>
      <c r="Q6672" s="10"/>
      <c r="R6672" s="11">
        <f t="shared" si="208"/>
        <v>0</v>
      </c>
      <c r="U6672" s="11">
        <f t="shared" si="209"/>
        <v>0</v>
      </c>
      <c r="Y6672" s="11">
        <f>IF(SUM(Tableau1[[#This Row],[Other access]:[Sci-hub access]])&gt;=1,1,0)</f>
        <v>0</v>
      </c>
      <c r="Z6672" s="12">
        <f>IF(OR(Tableau1[[#This Row],[Access R1 + S1+ T1 ]]&gt;=1,Tableau1[[#This Row],[Access V1 +W1 + X1]]&gt;=1),1,0)</f>
        <v>0</v>
      </c>
      <c r="AB6672" s="10" t="str">
        <f>Tableau1[[#This Row],[DOI]]</f>
        <v>doi: 10.1016/j.clim.2017.07.001</v>
      </c>
      <c r="AC6672" s="13" t="str">
        <f>Tableau1[[#This Row],[Authors]]&amp;", "&amp;Tableau1[[#This Row],[Title]]&amp;" "&amp;Tableau1[[#This Row],[Journal]]&amp;". "&amp;Tableau1[[#This Row],[Year]]</f>
        <v>Köhling HL, Plummer SF, Marchesi JR, Davidge KS, Ludgate M., The microbiota and autoimmunity: Their role in thyroid autoimmune diseases. Clin Immunol. 2017</v>
      </c>
    </row>
    <row r="6673" spans="1:29" x14ac:dyDescent="0.3">
      <c r="A6673">
        <v>5534</v>
      </c>
      <c r="B6673" t="s">
        <v>8578</v>
      </c>
      <c r="C6673" t="s">
        <v>18799</v>
      </c>
      <c r="D6673" t="s">
        <v>29008</v>
      </c>
      <c r="E6673" t="s">
        <v>2445</v>
      </c>
      <c r="F6673" s="10"/>
      <c r="G6673">
        <v>2018</v>
      </c>
      <c r="J6673">
        <v>0.59785825604790255</v>
      </c>
      <c r="L6673" t="s">
        <v>39921</v>
      </c>
      <c r="M6673">
        <v>28323678</v>
      </c>
      <c r="Q6673" s="10"/>
      <c r="R6673" s="11">
        <f t="shared" si="208"/>
        <v>0</v>
      </c>
      <c r="U6673" s="11">
        <f t="shared" si="209"/>
        <v>0</v>
      </c>
      <c r="Y6673" s="11">
        <f>IF(SUM(Tableau1[[#This Row],[Other access]:[Sci-hub access]])&gt;=1,1,0)</f>
        <v>0</v>
      </c>
      <c r="Z6673" s="12">
        <f>IF(OR(Tableau1[[#This Row],[Access R1 + S1+ T1 ]]&gt;=1,Tableau1[[#This Row],[Access V1 +W1 + X1]]&gt;=1),1,0)</f>
        <v>0</v>
      </c>
      <c r="AB6673" s="10" t="str">
        <f>Tableau1[[#This Row],[DOI]]</f>
        <v>doi: 10.1097/IAE.0000000000001501</v>
      </c>
      <c r="AC6673" s="13" t="str">
        <f>Tableau1[[#This Row],[Authors]]&amp;", "&amp;Tableau1[[#This Row],[Title]]&amp;" "&amp;Tableau1[[#This Row],[Journal]]&amp;". "&amp;Tableau1[[#This Row],[Year]]</f>
        <v>Epstein D, Amrén U., LONG-TIME OUTCOME IN PATIENTS TREATED WITH RANIBIZUMAB FOR DIABETIC MACULAR EDEMA: A 4-Year Study. Retina. 2018</v>
      </c>
    </row>
    <row r="6674" spans="1:29" x14ac:dyDescent="0.3">
      <c r="A6674">
        <v>5344</v>
      </c>
      <c r="B6674" t="s">
        <v>8399</v>
      </c>
      <c r="C6674" t="s">
        <v>18622</v>
      </c>
      <c r="D6674" t="s">
        <v>28829</v>
      </c>
      <c r="E6674" t="s">
        <v>2460</v>
      </c>
      <c r="F6674" s="10"/>
      <c r="G6674">
        <v>2017</v>
      </c>
      <c r="J6674">
        <v>0.59796481072752783</v>
      </c>
      <c r="L6674" t="s">
        <v>39739</v>
      </c>
      <c r="M6674">
        <v>28346032</v>
      </c>
      <c r="Q6674" s="10"/>
      <c r="R6674" s="11">
        <f t="shared" si="208"/>
        <v>0</v>
      </c>
      <c r="U6674" s="11">
        <f t="shared" si="209"/>
        <v>0</v>
      </c>
      <c r="Y6674" s="11">
        <f>IF(SUM(Tableau1[[#This Row],[Other access]:[Sci-hub access]])&gt;=1,1,0)</f>
        <v>0</v>
      </c>
      <c r="Z6674" s="12">
        <f>IF(OR(Tableau1[[#This Row],[Access R1 + S1+ T1 ]]&gt;=1,Tableau1[[#This Row],[Access V1 +W1 + X1]]&gt;=1),1,0)</f>
        <v>0</v>
      </c>
      <c r="AB6674" s="10" t="str">
        <f>Tableau1[[#This Row],[DOI]]</f>
        <v>doi: 10.1080/09286586.2017.1296961</v>
      </c>
      <c r="AC6674" s="13" t="str">
        <f>Tableau1[[#This Row],[Authors]]&amp;", "&amp;Tableau1[[#This Row],[Title]]&amp;" "&amp;Tableau1[[#This Row],[Journal]]&amp;". "&amp;Tableau1[[#This Row],[Year]]</f>
        <v>Bal S, Kurichi JE, Kwong PL, Xie D, Hennessy S, Na L, Pezzin LE, Streim JE, Bogner HR., Presence of Vision Impairment and Risk of Hospitalization among Elderly Medicare Beneficiaries. Ophthalmic Epidemiol. 2017</v>
      </c>
    </row>
    <row r="6675" spans="1:29" ht="28.8" x14ac:dyDescent="0.3">
      <c r="A6675">
        <v>3298</v>
      </c>
      <c r="B6675" t="s">
        <v>6480</v>
      </c>
      <c r="C6675" t="s">
        <v>16723</v>
      </c>
      <c r="D6675" t="s">
        <v>26904</v>
      </c>
      <c r="E6675" t="s">
        <v>2443</v>
      </c>
      <c r="F6675" s="10"/>
      <c r="G6675">
        <v>2017</v>
      </c>
      <c r="J6675">
        <v>0.5980137811159062</v>
      </c>
      <c r="L6675" t="s">
        <v>37751</v>
      </c>
      <c r="M6675">
        <v>28605809</v>
      </c>
      <c r="Q6675" s="10"/>
      <c r="R6675" s="11">
        <f t="shared" si="208"/>
        <v>0</v>
      </c>
      <c r="U6675" s="11">
        <f t="shared" si="209"/>
        <v>0</v>
      </c>
      <c r="Y6675" s="11">
        <f>IF(SUM(Tableau1[[#This Row],[Other access]:[Sci-hub access]])&gt;=1,1,0)</f>
        <v>0</v>
      </c>
      <c r="Z6675" s="12">
        <f>IF(OR(Tableau1[[#This Row],[Access R1 + S1+ T1 ]]&gt;=1,Tableau1[[#This Row],[Access V1 +W1 + X1]]&gt;=1),1,0)</f>
        <v>0</v>
      </c>
      <c r="AB6675" s="10" t="str">
        <f>Tableau1[[#This Row],[DOI]]</f>
        <v>doi: 10.1167/iovs.17-21672</v>
      </c>
      <c r="AC6675" s="13" t="str">
        <f>Tableau1[[#This Row],[Authors]]&amp;", "&amp;Tableau1[[#This Row],[Title]]&amp;" "&amp;Tableau1[[#This Row],[Journal]]&amp;". "&amp;Tableau1[[#This Row],[Year]]</f>
        <v>Natoli R, Fernando N, Jiao H, Racic T, Madigan M, Barnett NL, Chu-Tan JA, Valter K, Provis J, Rutar M., Retinal Macrophages Synthesize C3 and Activate Complement in AMD and in Models of Focal Retinal Degeneration. Invest Ophthalmol Vis Sci. 2017</v>
      </c>
    </row>
    <row r="6676" spans="1:29" x14ac:dyDescent="0.3">
      <c r="A6676">
        <v>4435</v>
      </c>
      <c r="B6676" t="s">
        <v>7561</v>
      </c>
      <c r="C6676" t="s">
        <v>17797</v>
      </c>
      <c r="D6676" t="s">
        <v>27990</v>
      </c>
      <c r="E6676" t="s">
        <v>2486</v>
      </c>
      <c r="F6676" s="10"/>
      <c r="G6676">
        <v>2018</v>
      </c>
      <c r="J6676">
        <v>0.5980645472832552</v>
      </c>
      <c r="L6676" t="s">
        <v>38857</v>
      </c>
      <c r="M6676">
        <v>28444874</v>
      </c>
      <c r="Q6676" s="10"/>
      <c r="R6676" s="11">
        <f t="shared" si="208"/>
        <v>0</v>
      </c>
      <c r="U6676" s="11">
        <f t="shared" si="209"/>
        <v>0</v>
      </c>
      <c r="Y6676" s="11">
        <f>IF(SUM(Tableau1[[#This Row],[Other access]:[Sci-hub access]])&gt;=1,1,0)</f>
        <v>0</v>
      </c>
      <c r="Z6676" s="12">
        <f>IF(OR(Tableau1[[#This Row],[Access R1 + S1+ T1 ]]&gt;=1,Tableau1[[#This Row],[Access V1 +W1 + X1]]&gt;=1),1,0)</f>
        <v>0</v>
      </c>
      <c r="AB6676" s="10" t="str">
        <f>Tableau1[[#This Row],[DOI]]</f>
        <v>doi: 10.1111/aos.13452</v>
      </c>
      <c r="AC6676" s="13" t="str">
        <f>Tableau1[[#This Row],[Authors]]&amp;", "&amp;Tableau1[[#This Row],[Title]]&amp;" "&amp;Tableau1[[#This Row],[Journal]]&amp;". "&amp;Tableau1[[#This Row],[Year]]</f>
        <v>Staby KM, Gravdal K, Mørk SJ, Heegaard S, Vintermyr OK, Krohn J., Prognostic impact of chromosomal aberrations and GNAQ, GNA11 and BAP1 mutations in uveal melanoma. Acta Ophthalmol. 2018</v>
      </c>
    </row>
    <row r="6677" spans="1:29" x14ac:dyDescent="0.3">
      <c r="A6677">
        <v>4743</v>
      </c>
      <c r="B6677" t="s">
        <v>7850</v>
      </c>
      <c r="C6677" t="s">
        <v>18081</v>
      </c>
      <c r="D6677" t="s">
        <v>28280</v>
      </c>
      <c r="E6677" t="s">
        <v>2598</v>
      </c>
      <c r="F6677" s="10"/>
      <c r="G6677">
        <v>2017</v>
      </c>
      <c r="J6677">
        <v>0.59815786258744497</v>
      </c>
      <c r="L6677" t="s">
        <v>39158</v>
      </c>
      <c r="M6677">
        <v>28411733</v>
      </c>
      <c r="Q6677" s="10"/>
      <c r="R6677" s="11">
        <f t="shared" si="208"/>
        <v>0</v>
      </c>
      <c r="U6677" s="11">
        <f t="shared" si="209"/>
        <v>0</v>
      </c>
      <c r="Y6677" s="11">
        <f>IF(SUM(Tableau1[[#This Row],[Other access]:[Sci-hub access]])&gt;=1,1,0)</f>
        <v>0</v>
      </c>
      <c r="Z6677" s="12">
        <f>IF(OR(Tableau1[[#This Row],[Access R1 + S1+ T1 ]]&gt;=1,Tableau1[[#This Row],[Access V1 +W1 + X1]]&gt;=1),1,0)</f>
        <v>0</v>
      </c>
      <c r="AB6677" s="10" t="str">
        <f>Tableau1[[#This Row],[DOI]]</f>
        <v>doi: 10.1016/j.apergo.2017.03.001</v>
      </c>
      <c r="AC6677" s="13" t="str">
        <f>Tableau1[[#This Row],[Authors]]&amp;", "&amp;Tableau1[[#This Row],[Title]]&amp;" "&amp;Tableau1[[#This Row],[Journal]]&amp;". "&amp;Tableau1[[#This Row],[Year]]</f>
        <v>Valéry B, Scannella S, Peysakhovich V, Barone P, Causse M., Can an aircraft be piloted via sonification with an acceptable attentional cost? A comparison of blind and sighted pilots. Appl Ergon. 2017</v>
      </c>
    </row>
    <row r="6678" spans="1:29" x14ac:dyDescent="0.3">
      <c r="A6678">
        <v>9861</v>
      </c>
      <c r="B6678" t="s">
        <v>12392</v>
      </c>
      <c r="C6678" t="s">
        <v>22562</v>
      </c>
      <c r="D6678" t="s">
        <v>32840</v>
      </c>
      <c r="E6678" t="s">
        <v>2457</v>
      </c>
      <c r="F6678" s="10"/>
      <c r="G6678">
        <v>2017</v>
      </c>
      <c r="J6678">
        <v>0.59856992686847776</v>
      </c>
      <c r="L6678" t="s">
        <v>44122</v>
      </c>
      <c r="M6678">
        <v>27556909</v>
      </c>
      <c r="Q6678" s="10"/>
      <c r="R6678" s="11">
        <f t="shared" si="208"/>
        <v>0</v>
      </c>
      <c r="U6678" s="11">
        <f t="shared" si="209"/>
        <v>0</v>
      </c>
      <c r="Y6678" s="11">
        <f>IF(SUM(Tableau1[[#This Row],[Other access]:[Sci-hub access]])&gt;=1,1,0)</f>
        <v>0</v>
      </c>
      <c r="Z6678" s="12">
        <f>IF(OR(Tableau1[[#This Row],[Access R1 + S1+ T1 ]]&gt;=1,Tableau1[[#This Row],[Access V1 +W1 + X1]]&gt;=1),1,0)</f>
        <v>0</v>
      </c>
      <c r="AB6678" s="10" t="str">
        <f>Tableau1[[#This Row],[DOI]]</f>
        <v>doi: 10.1097/ICB.0000000000000386</v>
      </c>
      <c r="AC6678" s="13" t="str">
        <f>Tableau1[[#This Row],[Authors]]&amp;", "&amp;Tableau1[[#This Row],[Title]]&amp;" "&amp;Tableau1[[#This Row],[Journal]]&amp;". "&amp;Tableau1[[#This Row],[Year]]</f>
        <v>Wheatley HM, Sarraf D., ACUTE MACULAR NEURORETINOPATHY AFTER RANIBIZUMAB INJECTION IN A DIABETIC PATIENT. Retin Cases Brief Rep. 2017</v>
      </c>
    </row>
    <row r="6679" spans="1:29" x14ac:dyDescent="0.3">
      <c r="A6679">
        <v>8134</v>
      </c>
      <c r="B6679" t="s">
        <v>10850</v>
      </c>
      <c r="C6679" t="s">
        <v>21038</v>
      </c>
      <c r="D6679" t="s">
        <v>31288</v>
      </c>
      <c r="E6679" t="s">
        <v>34369</v>
      </c>
      <c r="F6679" s="10"/>
      <c r="G6679">
        <v>2017</v>
      </c>
      <c r="J6679">
        <v>0.59870993833470487</v>
      </c>
      <c r="L6679" t="s">
        <v>42481</v>
      </c>
      <c r="M6679">
        <v>27991614</v>
      </c>
      <c r="Q6679" s="10"/>
      <c r="R6679" s="11">
        <f t="shared" si="208"/>
        <v>0</v>
      </c>
      <c r="U6679" s="11">
        <f t="shared" si="209"/>
        <v>0</v>
      </c>
      <c r="Y6679" s="11">
        <f>IF(SUM(Tableau1[[#This Row],[Other access]:[Sci-hub access]])&gt;=1,1,0)</f>
        <v>0</v>
      </c>
      <c r="Z6679" s="12">
        <f>IF(OR(Tableau1[[#This Row],[Access R1 + S1+ T1 ]]&gt;=1,Tableau1[[#This Row],[Access V1 +W1 + X1]]&gt;=1),1,0)</f>
        <v>0</v>
      </c>
      <c r="AB6679" s="10" t="str">
        <f>Tableau1[[#This Row],[DOI]]</f>
        <v>doi: 10.5507/bp.2016.061</v>
      </c>
      <c r="AC6679" s="13" t="str">
        <f>Tableau1[[#This Row],[Authors]]&amp;", "&amp;Tableau1[[#This Row],[Title]]&amp;" "&amp;Tableau1[[#This Row],[Journal]]&amp;". "&amp;Tableau1[[#This Row],[Year]]</f>
        <v>Timkovic J, Pokryvkova M, Janurova K, Barinova D, Polackova R, Masek P., Evaluation of the WinROP system for identifying retinopathy of prematurity in Czech preterm infants. Biomed Pap Med Fac Univ Palacky Olomouc Czech Repub. 2017</v>
      </c>
    </row>
    <row r="6680" spans="1:29" x14ac:dyDescent="0.3">
      <c r="A6680">
        <v>9809</v>
      </c>
      <c r="B6680" t="s">
        <v>12347</v>
      </c>
      <c r="C6680" t="s">
        <v>22519</v>
      </c>
      <c r="D6680" t="s">
        <v>32795</v>
      </c>
      <c r="E6680" t="s">
        <v>2486</v>
      </c>
      <c r="F6680" s="10"/>
      <c r="G6680">
        <v>2017</v>
      </c>
      <c r="J6680">
        <v>0.59874626276694509</v>
      </c>
      <c r="L6680" t="s">
        <v>44071</v>
      </c>
      <c r="M6680">
        <v>27573881</v>
      </c>
      <c r="Q6680" s="10"/>
      <c r="R6680" s="11">
        <f t="shared" si="208"/>
        <v>0</v>
      </c>
      <c r="U6680" s="11">
        <f t="shared" si="209"/>
        <v>0</v>
      </c>
      <c r="Y6680" s="11">
        <f>IF(SUM(Tableau1[[#This Row],[Other access]:[Sci-hub access]])&gt;=1,1,0)</f>
        <v>0</v>
      </c>
      <c r="Z6680" s="12">
        <f>IF(OR(Tableau1[[#This Row],[Access R1 + S1+ T1 ]]&gt;=1,Tableau1[[#This Row],[Access V1 +W1 + X1]]&gt;=1),1,0)</f>
        <v>0</v>
      </c>
      <c r="AB6680" s="10" t="str">
        <f>Tableau1[[#This Row],[DOI]]</f>
        <v>doi: 10.1111/aos.13220</v>
      </c>
      <c r="AC6680" s="13" t="str">
        <f>Tableau1[[#This Row],[Authors]]&amp;", "&amp;Tableau1[[#This Row],[Title]]&amp;" "&amp;Tableau1[[#This Row],[Journal]]&amp;". "&amp;Tableau1[[#This Row],[Year]]</f>
        <v>Ram J, Singh R, Gupta R, Bhutani G, Gupta PC, Sukhija J., Toric intraocular lens implantation in children with developmental cataract and preexisting corneal astigmatism. Acta Ophthalmol. 2017</v>
      </c>
    </row>
    <row r="6681" spans="1:29" ht="28.8" x14ac:dyDescent="0.3">
      <c r="A6681">
        <v>7155</v>
      </c>
      <c r="B6681" t="s">
        <v>9997</v>
      </c>
      <c r="C6681" t="s">
        <v>20199</v>
      </c>
      <c r="D6681" t="s">
        <v>30431</v>
      </c>
      <c r="E6681" t="s">
        <v>34142</v>
      </c>
      <c r="F6681" s="10"/>
      <c r="G6681">
        <v>2017</v>
      </c>
      <c r="J6681">
        <v>0.59876078635272834</v>
      </c>
      <c r="L6681" t="s">
        <v>41511</v>
      </c>
      <c r="M6681">
        <v>28122643</v>
      </c>
      <c r="Q6681" s="10"/>
      <c r="R6681" s="11">
        <f t="shared" si="208"/>
        <v>0</v>
      </c>
      <c r="U6681" s="11">
        <f t="shared" si="209"/>
        <v>0</v>
      </c>
      <c r="Y6681" s="11">
        <f>IF(SUM(Tableau1[[#This Row],[Other access]:[Sci-hub access]])&gt;=1,1,0)</f>
        <v>0</v>
      </c>
      <c r="Z6681" s="12">
        <f>IF(OR(Tableau1[[#This Row],[Access R1 + S1+ T1 ]]&gt;=1,Tableau1[[#This Row],[Access V1 +W1 + X1]]&gt;=1),1,0)</f>
        <v>0</v>
      </c>
      <c r="AB6681" s="10" t="str">
        <f>Tableau1[[#This Row],[DOI]]</f>
        <v>doi: 10.1186/s13075-017-1228-x</v>
      </c>
      <c r="AC6681" s="13" t="str">
        <f>Tableau1[[#This Row],[Authors]]&amp;", "&amp;Tableau1[[#This Row],[Title]]&amp;" "&amp;Tableau1[[#This Row],[Journal]]&amp;". "&amp;Tableau1[[#This Row],[Year]]</f>
        <v>Aqrawi LA, Galtung HK, Vestad B, Øvstebø R, Thiede B, Rusthen S, Young A, Guerreiro EM, Utheim TP, Chen X, Utheim ØA, Palm Ø, Jensen JL., Identification of potential saliva and tear biomarkers in primary Sjögren's syndrome, utilising the extraction of extracellular vesicles and proteomics analysis. Arthritis Res Ther. 2017</v>
      </c>
    </row>
    <row r="6682" spans="1:29" x14ac:dyDescent="0.3">
      <c r="A6682">
        <v>7185</v>
      </c>
      <c r="B6682" t="s">
        <v>10024</v>
      </c>
      <c r="C6682" t="s">
        <v>20226</v>
      </c>
      <c r="D6682" t="s">
        <v>30458</v>
      </c>
      <c r="E6682" t="s">
        <v>34079</v>
      </c>
      <c r="F6682" s="10"/>
      <c r="G6682">
        <v>2017</v>
      </c>
      <c r="J6682">
        <v>0.59884424624914967</v>
      </c>
      <c r="L6682" t="s">
        <v>41541</v>
      </c>
      <c r="M6682">
        <v>28119385</v>
      </c>
      <c r="Q6682" s="10"/>
      <c r="R6682" s="11">
        <f t="shared" si="208"/>
        <v>0</v>
      </c>
      <c r="U6682" s="11">
        <f t="shared" si="209"/>
        <v>0</v>
      </c>
      <c r="Y6682" s="11">
        <f>IF(SUM(Tableau1[[#This Row],[Other access]:[Sci-hub access]])&gt;=1,1,0)</f>
        <v>0</v>
      </c>
      <c r="Z6682" s="12">
        <f>IF(OR(Tableau1[[#This Row],[Access R1 + S1+ T1 ]]&gt;=1,Tableau1[[#This Row],[Access V1 +W1 + X1]]&gt;=1),1,0)</f>
        <v>0</v>
      </c>
      <c r="AB6682" s="10" t="str">
        <f>Tableau1[[#This Row],[DOI]]</f>
        <v>doi: 10.1136/bmjopen-2016-013344</v>
      </c>
      <c r="AC6682" s="13" t="str">
        <f>Tableau1[[#This Row],[Authors]]&amp;", "&amp;Tableau1[[#This Row],[Title]]&amp;" "&amp;Tableau1[[#This Row],[Journal]]&amp;". "&amp;Tableau1[[#This Row],[Year]]</f>
        <v>Jiang JB, Strauss R, Luo XQ, Nie C, Wang YL, Zhang JW, Zhang ZW., Anaesthesia modalities during laser photocoagulation for retinopathy of prematurity: a retrospective, longitudinal study. BMJ Open. 2017</v>
      </c>
    </row>
    <row r="6683" spans="1:29" x14ac:dyDescent="0.3">
      <c r="A6683">
        <v>9318</v>
      </c>
      <c r="B6683" t="s">
        <v>11897</v>
      </c>
      <c r="C6683" t="s">
        <v>22074</v>
      </c>
      <c r="D6683" t="s">
        <v>32341</v>
      </c>
      <c r="E6683" t="s">
        <v>2502</v>
      </c>
      <c r="F6683" s="10"/>
      <c r="G6683">
        <v>2017</v>
      </c>
      <c r="J6683">
        <v>0.59888796200693739</v>
      </c>
      <c r="L6683" t="e">
        <v>#VALUE!</v>
      </c>
      <c r="M6683">
        <v>27744444</v>
      </c>
      <c r="Q6683" s="10"/>
      <c r="R6683" s="11">
        <f t="shared" si="208"/>
        <v>0</v>
      </c>
      <c r="U6683" s="11">
        <f t="shared" si="209"/>
        <v>0</v>
      </c>
      <c r="Y6683" s="11">
        <f>IF(SUM(Tableau1[[#This Row],[Other access]:[Sci-hub access]])&gt;=1,1,0)</f>
        <v>0</v>
      </c>
      <c r="Z6683" s="12">
        <f>IF(OR(Tableau1[[#This Row],[Access R1 + S1+ T1 ]]&gt;=1,Tableau1[[#This Row],[Access V1 +W1 + X1]]&gt;=1),1,0)</f>
        <v>0</v>
      </c>
      <c r="AB6683" s="10" t="e">
        <f>Tableau1[[#This Row],[DOI]]</f>
        <v>#VALUE!</v>
      </c>
      <c r="AC6683" s="13" t="str">
        <f>Tableau1[[#This Row],[Authors]]&amp;", "&amp;Tableau1[[#This Row],[Title]]&amp;" "&amp;Tableau1[[#This Row],[Journal]]&amp;". "&amp;Tableau1[[#This Row],[Year]]</f>
        <v>Vilà N, Coblentz J, Moreira-Neto C, Bravo-Filho V, Zoroquiain P, Burnier MN Jr., Pretreatment of RPE Cells with Lutein Can Mitigate Bevacizumab-Induced Increases in Angiogenin and bFGF. Ophthalmic Res. 2017</v>
      </c>
    </row>
    <row r="6684" spans="1:29" ht="28.8" x14ac:dyDescent="0.3">
      <c r="A6684">
        <v>8171</v>
      </c>
      <c r="B6684" t="s">
        <v>10883</v>
      </c>
      <c r="C6684" t="s">
        <v>21071</v>
      </c>
      <c r="D6684" t="s">
        <v>31321</v>
      </c>
      <c r="E6684" t="s">
        <v>2445</v>
      </c>
      <c r="F6684" s="10"/>
      <c r="G6684">
        <v>2017</v>
      </c>
      <c r="J6684">
        <v>0.59889189877759907</v>
      </c>
      <c r="L6684" t="s">
        <v>42517</v>
      </c>
      <c r="M6684">
        <v>27984548</v>
      </c>
      <c r="Q6684" s="10"/>
      <c r="R6684" s="11">
        <f t="shared" si="208"/>
        <v>0</v>
      </c>
      <c r="U6684" s="11">
        <f t="shared" si="209"/>
        <v>0</v>
      </c>
      <c r="Y6684" s="11">
        <f>IF(SUM(Tableau1[[#This Row],[Other access]:[Sci-hub access]])&gt;=1,1,0)</f>
        <v>0</v>
      </c>
      <c r="Z6684" s="12">
        <f>IF(OR(Tableau1[[#This Row],[Access R1 + S1+ T1 ]]&gt;=1,Tableau1[[#This Row],[Access V1 +W1 + X1]]&gt;=1),1,0)</f>
        <v>0</v>
      </c>
      <c r="AB6684" s="10" t="str">
        <f>Tableau1[[#This Row],[DOI]]</f>
        <v>doi: 10.1097/IAE.0000000000001410</v>
      </c>
      <c r="AC6684" s="13" t="str">
        <f>Tableau1[[#This Row],[Authors]]&amp;", "&amp;Tableau1[[#This Row],[Title]]&amp;" "&amp;Tableau1[[#This Row],[Journal]]&amp;". "&amp;Tableau1[[#This Row],[Year]]</f>
        <v>Kanakis MG, Giannouli K, Andreanos K, Papaconstantinou D, Koutsandrea C, Ladas I, Georgalas I, Petrou P, Kotsolis AI., CAPILLARY NONPERFUSION AND PHOTORECEPTOR LOSS IN BRANCH RETINAL VEIN OCCLUSION: Spatial Correlation and Morphologic Characteristics. Retina. 2017</v>
      </c>
    </row>
    <row r="6685" spans="1:29" x14ac:dyDescent="0.3">
      <c r="A6685">
        <v>10699</v>
      </c>
      <c r="B6685" t="s">
        <v>13163</v>
      </c>
      <c r="C6685" t="s">
        <v>23326</v>
      </c>
      <c r="D6685" t="s">
        <v>33616</v>
      </c>
      <c r="E6685" t="s">
        <v>2447</v>
      </c>
      <c r="F6685" s="10"/>
      <c r="G6685">
        <v>2017</v>
      </c>
      <c r="J6685">
        <v>0.59898247028552287</v>
      </c>
      <c r="L6685" t="s">
        <v>44946</v>
      </c>
      <c r="M6685">
        <v>27097063</v>
      </c>
      <c r="Q6685" s="10"/>
      <c r="R6685" s="11">
        <f t="shared" si="208"/>
        <v>0</v>
      </c>
      <c r="U6685" s="11">
        <f t="shared" si="209"/>
        <v>0</v>
      </c>
      <c r="Y6685" s="11">
        <f>IF(SUM(Tableau1[[#This Row],[Other access]:[Sci-hub access]])&gt;=1,1,0)</f>
        <v>0</v>
      </c>
      <c r="Z6685" s="12">
        <f>IF(OR(Tableau1[[#This Row],[Access R1 + S1+ T1 ]]&gt;=1,Tableau1[[#This Row],[Access V1 +W1 + X1]]&gt;=1),1,0)</f>
        <v>0</v>
      </c>
      <c r="AB6685" s="10" t="str">
        <f>Tableau1[[#This Row],[DOI]]</f>
        <v>doi: 10.1097/IOP.0000000000000698</v>
      </c>
      <c r="AC6685" s="13" t="str">
        <f>Tableau1[[#This Row],[Authors]]&amp;", "&amp;Tableau1[[#This Row],[Title]]&amp;" "&amp;Tableau1[[#This Row],[Journal]]&amp;". "&amp;Tableau1[[#This Row],[Year]]</f>
        <v>Al-Ghadeer H, Edward DP., Congenital Sebaceous Trichofolliculoma of the Upper Eyelid. Ophthal Plast Reconstr Surg. 2017</v>
      </c>
    </row>
    <row r="6686" spans="1:29" x14ac:dyDescent="0.3">
      <c r="A6686">
        <v>6685</v>
      </c>
      <c r="B6686" t="s">
        <v>9587</v>
      </c>
      <c r="C6686" t="s">
        <v>19793</v>
      </c>
      <c r="D6686" t="s">
        <v>30020</v>
      </c>
      <c r="E6686" t="s">
        <v>2462</v>
      </c>
      <c r="F6686" s="10"/>
      <c r="G6686">
        <v>2017</v>
      </c>
      <c r="J6686">
        <v>0.59924906565368763</v>
      </c>
      <c r="L6686" t="s">
        <v>41048</v>
      </c>
      <c r="M6686">
        <v>28178939</v>
      </c>
      <c r="Q6686" s="10"/>
      <c r="R6686" s="11">
        <f t="shared" si="208"/>
        <v>0</v>
      </c>
      <c r="U6686" s="11">
        <f t="shared" si="209"/>
        <v>0</v>
      </c>
      <c r="Y6686" s="11">
        <f>IF(SUM(Tableau1[[#This Row],[Other access]:[Sci-hub access]])&gt;=1,1,0)</f>
        <v>0</v>
      </c>
      <c r="Z6686" s="12">
        <f>IF(OR(Tableau1[[#This Row],[Access R1 + S1+ T1 ]]&gt;=1,Tableau1[[#This Row],[Access V1 +W1 + X1]]&gt;=1),1,0)</f>
        <v>0</v>
      </c>
      <c r="AB6686" s="10" t="str">
        <f>Tableau1[[#This Row],[DOI]]</f>
        <v>doi: 10.1186/s12886-017-0404-8</v>
      </c>
      <c r="AC6686" s="13" t="str">
        <f>Tableau1[[#This Row],[Authors]]&amp;", "&amp;Tableau1[[#This Row],[Title]]&amp;" "&amp;Tableau1[[#This Row],[Journal]]&amp;". "&amp;Tableau1[[#This Row],[Year]]</f>
        <v>Namba H, Narumi M, Susa S, Ohe R, Kato T, Yamakawa M, Yamashita H., Corneal vesicles accumulate collagen VI associated with tissue remodeling in apolipoprotein a-I deficiency: a case report. BMC Ophthalmol. 2017</v>
      </c>
    </row>
    <row r="6687" spans="1:29" x14ac:dyDescent="0.3">
      <c r="A6687">
        <v>10076</v>
      </c>
      <c r="B6687" t="s">
        <v>12590</v>
      </c>
      <c r="C6687" t="s">
        <v>22758</v>
      </c>
      <c r="D6687" t="s">
        <v>33039</v>
      </c>
      <c r="E6687" t="s">
        <v>2449</v>
      </c>
      <c r="F6687" s="10"/>
      <c r="G6687">
        <v>2017</v>
      </c>
      <c r="J6687">
        <v>0.59935935925497041</v>
      </c>
      <c r="L6687" t="s">
        <v>44332</v>
      </c>
      <c r="M6687">
        <v>27476647</v>
      </c>
      <c r="Q6687" s="10"/>
      <c r="R6687" s="11">
        <f t="shared" si="208"/>
        <v>0</v>
      </c>
      <c r="U6687" s="11">
        <f t="shared" si="209"/>
        <v>0</v>
      </c>
      <c r="Y6687" s="11">
        <f>IF(SUM(Tableau1[[#This Row],[Other access]:[Sci-hub access]])&gt;=1,1,0)</f>
        <v>0</v>
      </c>
      <c r="Z6687" s="12">
        <f>IF(OR(Tableau1[[#This Row],[Access R1 + S1+ T1 ]]&gt;=1,Tableau1[[#This Row],[Access V1 +W1 + X1]]&gt;=1),1,0)</f>
        <v>0</v>
      </c>
      <c r="AB6687" s="10" t="str">
        <f>Tableau1[[#This Row],[DOI]]</f>
        <v>doi: 10.1111/cxo.12418</v>
      </c>
      <c r="AC6687" s="13" t="str">
        <f>Tableau1[[#This Row],[Authors]]&amp;", "&amp;Tableau1[[#This Row],[Title]]&amp;" "&amp;Tableau1[[#This Row],[Journal]]&amp;". "&amp;Tableau1[[#This Row],[Year]]</f>
        <v>Kumar V, Chandra P, Kumar A., Ultra-wide field imaging in the diagnosis and management of adult-onset Coats' disease. Clin Exp Optom. 2017</v>
      </c>
    </row>
    <row r="6688" spans="1:29" ht="28.8" x14ac:dyDescent="0.3">
      <c r="A6688">
        <v>8292</v>
      </c>
      <c r="B6688" t="s">
        <v>10993</v>
      </c>
      <c r="C6688" t="s">
        <v>21180</v>
      </c>
      <c r="D6688" t="s">
        <v>31431</v>
      </c>
      <c r="E6688" t="s">
        <v>2438</v>
      </c>
      <c r="F6688" s="10"/>
      <c r="G6688">
        <v>2017</v>
      </c>
      <c r="J6688">
        <v>0.59945587717520321</v>
      </c>
      <c r="L6688" t="s">
        <v>42636</v>
      </c>
      <c r="M6688">
        <v>27941050</v>
      </c>
      <c r="Q6688" s="10"/>
      <c r="R6688" s="11">
        <f t="shared" si="208"/>
        <v>0</v>
      </c>
      <c r="U6688" s="11">
        <f t="shared" si="209"/>
        <v>0</v>
      </c>
      <c r="Y6688" s="11">
        <f>IF(SUM(Tableau1[[#This Row],[Other access]:[Sci-hub access]])&gt;=1,1,0)</f>
        <v>0</v>
      </c>
      <c r="Z6688" s="12">
        <f>IF(OR(Tableau1[[#This Row],[Access R1 + S1+ T1 ]]&gt;=1,Tableau1[[#This Row],[Access V1 +W1 + X1]]&gt;=1),1,0)</f>
        <v>0</v>
      </c>
      <c r="AB6688" s="10" t="str">
        <f>Tableau1[[#This Row],[DOI]]</f>
        <v>doi: 10.1136/bjophthalmol-2016-309643</v>
      </c>
      <c r="AC6688" s="13" t="str">
        <f>Tableau1[[#This Row],[Authors]]&amp;", "&amp;Tableau1[[#This Row],[Title]]&amp;" "&amp;Tableau1[[#This Row],[Journal]]&amp;". "&amp;Tableau1[[#This Row],[Year]]</f>
        <v>Asaoka R, Murata H, Fujino Y, Hirasawa K, Tanito M, Mizoue S, Mori K, Suzuki K, Yamashita T, Kashiwagi K, Miki A, Shoji N; Japanese Archive of Multicentral Databases in Glaucoma (JAMDIG) construction group.., Effects of ocular and systemic factors on the progression of glaucomatous visual field damage in various sectors. Br J Ophthalmol. 2017</v>
      </c>
    </row>
    <row r="6689" spans="1:29" ht="28.8" x14ac:dyDescent="0.3">
      <c r="A6689">
        <v>2451</v>
      </c>
      <c r="B6689" t="s">
        <v>5673</v>
      </c>
      <c r="C6689" t="s">
        <v>15919</v>
      </c>
      <c r="D6689" t="s">
        <v>26096</v>
      </c>
      <c r="E6689" t="s">
        <v>2443</v>
      </c>
      <c r="F6689" s="10"/>
      <c r="G6689">
        <v>2017</v>
      </c>
      <c r="J6689">
        <v>0.59946303220554487</v>
      </c>
      <c r="L6689" t="s">
        <v>36916</v>
      </c>
      <c r="M6689">
        <v>28744551</v>
      </c>
      <c r="Q6689" s="10"/>
      <c r="R6689" s="11">
        <f t="shared" si="208"/>
        <v>0</v>
      </c>
      <c r="U6689" s="11">
        <f t="shared" si="209"/>
        <v>0</v>
      </c>
      <c r="Y6689" s="11">
        <f>IF(SUM(Tableau1[[#This Row],[Other access]:[Sci-hub access]])&gt;=1,1,0)</f>
        <v>0</v>
      </c>
      <c r="Z6689" s="12">
        <f>IF(OR(Tableau1[[#This Row],[Access R1 + S1+ T1 ]]&gt;=1,Tableau1[[#This Row],[Access V1 +W1 + X1]]&gt;=1),1,0)</f>
        <v>0</v>
      </c>
      <c r="AB6689" s="10" t="str">
        <f>Tableau1[[#This Row],[DOI]]</f>
        <v>doi: 10.1167/iovs.16-21290</v>
      </c>
      <c r="AC6689" s="13" t="str">
        <f>Tableau1[[#This Row],[Authors]]&amp;", "&amp;Tableau1[[#This Row],[Title]]&amp;" "&amp;Tableau1[[#This Row],[Journal]]&amp;". "&amp;Tableau1[[#This Row],[Year]]</f>
        <v>Halupka KJ, Abbott CJ, Wong YT, Cloherty SL, Grayden DB, Burkitt AN, Sergeev EN, Luu CD, Brandli A, Allen PJ, Meffin H, Shivdasani MN., Neural Responses to Multielectrode Stimulation of Healthy and Degenerate Retina. Invest Ophthalmol Vis Sci. 2017</v>
      </c>
    </row>
    <row r="6690" spans="1:29" ht="28.8" x14ac:dyDescent="0.3">
      <c r="A6690">
        <v>5170</v>
      </c>
      <c r="B6690" t="s">
        <v>8244</v>
      </c>
      <c r="C6690" t="s">
        <v>18469</v>
      </c>
      <c r="D6690" t="s">
        <v>28674</v>
      </c>
      <c r="E6690" t="s">
        <v>2766</v>
      </c>
      <c r="F6690" s="10"/>
      <c r="G6690">
        <v>2017</v>
      </c>
      <c r="J6690">
        <v>0.59953282323182955</v>
      </c>
      <c r="L6690" t="s">
        <v>39574</v>
      </c>
      <c r="M6690">
        <v>28366609</v>
      </c>
      <c r="Q6690" s="10"/>
      <c r="R6690" s="11">
        <f t="shared" si="208"/>
        <v>0</v>
      </c>
      <c r="U6690" s="11">
        <f t="shared" si="209"/>
        <v>0</v>
      </c>
      <c r="Y6690" s="11">
        <f>IF(SUM(Tableau1[[#This Row],[Other access]:[Sci-hub access]])&gt;=1,1,0)</f>
        <v>0</v>
      </c>
      <c r="Z6690" s="12">
        <f>IF(OR(Tableau1[[#This Row],[Access R1 + S1+ T1 ]]&gt;=1,Tableau1[[#This Row],[Access V1 +W1 + X1]]&gt;=1),1,0)</f>
        <v>0</v>
      </c>
      <c r="AB6690" s="10" t="str">
        <f>Tableau1[[#This Row],[DOI]]</f>
        <v>doi: 10.1016/j.diagmicrobio.2017.02.014</v>
      </c>
      <c r="AC6690" s="13" t="str">
        <f>Tableau1[[#This Row],[Authors]]&amp;", "&amp;Tableau1[[#This Row],[Title]]&amp;" "&amp;Tableau1[[#This Row],[Journal]]&amp;". "&amp;Tableau1[[#This Row],[Year]]</f>
        <v>Muñoz P, Vena A, Padilla B, Valerio M, Sanchez MI, Puig-Asensio M, Fortún J, Fernández-Ruiz M, Merino P, Losa JE, Loza A, Rivas RA, Bouza E; CANDIPOP Project, GEIH-GEMICOMED (SEIMC), and REIPI.., No evidence of increased ocular involvement in candidemic patients initially treated with echinocandins. Diagn Microbiol Infect Dis. 2017</v>
      </c>
    </row>
    <row r="6691" spans="1:29" x14ac:dyDescent="0.3">
      <c r="A6691">
        <v>2518</v>
      </c>
      <c r="B6691" t="s">
        <v>5739</v>
      </c>
      <c r="C6691" t="s">
        <v>15985</v>
      </c>
      <c r="D6691" t="s">
        <v>26162</v>
      </c>
      <c r="E6691" t="s">
        <v>2468</v>
      </c>
      <c r="F6691" s="10"/>
      <c r="G6691">
        <v>2017</v>
      </c>
      <c r="J6691">
        <v>0.59957779780892295</v>
      </c>
      <c r="L6691" t="s">
        <v>36982</v>
      </c>
      <c r="M6691">
        <v>28731935</v>
      </c>
      <c r="Q6691" s="10"/>
      <c r="R6691" s="11">
        <f t="shared" si="208"/>
        <v>0</v>
      </c>
      <c r="U6691" s="11">
        <f t="shared" si="209"/>
        <v>0</v>
      </c>
      <c r="Y6691" s="11">
        <f>IF(SUM(Tableau1[[#This Row],[Other access]:[Sci-hub access]])&gt;=1,1,0)</f>
        <v>0</v>
      </c>
      <c r="Z6691" s="12">
        <f>IF(OR(Tableau1[[#This Row],[Access R1 + S1+ T1 ]]&gt;=1,Tableau1[[#This Row],[Access V1 +W1 + X1]]&gt;=1),1,0)</f>
        <v>0</v>
      </c>
      <c r="AB6691" s="10" t="str">
        <f>Tableau1[[#This Row],[DOI]]</f>
        <v>doi: 10.1097/IJG.0000000000000725</v>
      </c>
      <c r="AC6691" s="13" t="str">
        <f>Tableau1[[#This Row],[Authors]]&amp;", "&amp;Tableau1[[#This Row],[Title]]&amp;" "&amp;Tableau1[[#This Row],[Journal]]&amp;". "&amp;Tableau1[[#This Row],[Year]]</f>
        <v>De Moraes CG, Susanna R Jr, Sakata LM, Hatanaka M., Predictive Value of the Water Drinking Test and the Risk of Glaucomatous Visual Field Progression. J Glaucoma. 2017</v>
      </c>
    </row>
    <row r="6692" spans="1:29" x14ac:dyDescent="0.3">
      <c r="A6692">
        <v>6385</v>
      </c>
      <c r="B6692" t="s">
        <v>9331</v>
      </c>
      <c r="C6692" t="s">
        <v>19540</v>
      </c>
      <c r="D6692" t="s">
        <v>29762</v>
      </c>
      <c r="E6692" t="s">
        <v>2447</v>
      </c>
      <c r="F6692" s="10"/>
      <c r="G6692">
        <v>2017</v>
      </c>
      <c r="J6692">
        <v>0.59962166887817669</v>
      </c>
      <c r="L6692" t="s">
        <v>40754</v>
      </c>
      <c r="M6692">
        <v>28221293</v>
      </c>
      <c r="Q6692" s="10"/>
      <c r="R6692" s="11">
        <f t="shared" si="208"/>
        <v>0</v>
      </c>
      <c r="U6692" s="11">
        <f t="shared" si="209"/>
        <v>0</v>
      </c>
      <c r="Y6692" s="11">
        <f>IF(SUM(Tableau1[[#This Row],[Other access]:[Sci-hub access]])&gt;=1,1,0)</f>
        <v>0</v>
      </c>
      <c r="Z6692" s="12">
        <f>IF(OR(Tableau1[[#This Row],[Access R1 + S1+ T1 ]]&gt;=1,Tableau1[[#This Row],[Access V1 +W1 + X1]]&gt;=1),1,0)</f>
        <v>0</v>
      </c>
      <c r="AB6692" s="10" t="str">
        <f>Tableau1[[#This Row],[DOI]]</f>
        <v>doi: 10.1097/IOP.0000000000000879</v>
      </c>
      <c r="AC6692" s="13" t="str">
        <f>Tableau1[[#This Row],[Authors]]&amp;", "&amp;Tableau1[[#This Row],[Title]]&amp;" "&amp;Tableau1[[#This Row],[Journal]]&amp;". "&amp;Tableau1[[#This Row],[Year]]</f>
        <v>Rodríguez-Cabrera L, Rodríguez-Loaiza JL, Tovilla-Canales JL, Zuazo F., Orbital Emphysema as a Rare Complication of Retina Surgery. Ophthal Plast Reconstr Surg. 2017</v>
      </c>
    </row>
    <row r="6693" spans="1:29" x14ac:dyDescent="0.3">
      <c r="A6693">
        <v>10301</v>
      </c>
      <c r="B6693" t="s">
        <v>12801</v>
      </c>
      <c r="C6693" t="s">
        <v>22968</v>
      </c>
      <c r="D6693" t="s">
        <v>33254</v>
      </c>
      <c r="E6693" t="s">
        <v>2445</v>
      </c>
      <c r="F6693" s="10"/>
      <c r="G6693">
        <v>2017</v>
      </c>
      <c r="J6693">
        <v>0.59963960283518503</v>
      </c>
      <c r="L6693" t="s">
        <v>44552</v>
      </c>
      <c r="M6693">
        <v>27388731</v>
      </c>
      <c r="Q6693" s="10"/>
      <c r="R6693" s="11">
        <f t="shared" si="208"/>
        <v>0</v>
      </c>
      <c r="U6693" s="11">
        <f t="shared" si="209"/>
        <v>0</v>
      </c>
      <c r="Y6693" s="11">
        <f>IF(SUM(Tableau1[[#This Row],[Other access]:[Sci-hub access]])&gt;=1,1,0)</f>
        <v>0</v>
      </c>
      <c r="Z6693" s="12">
        <f>IF(OR(Tableau1[[#This Row],[Access R1 + S1+ T1 ]]&gt;=1,Tableau1[[#This Row],[Access V1 +W1 + X1]]&gt;=1),1,0)</f>
        <v>0</v>
      </c>
      <c r="AB6693" s="10" t="str">
        <f>Tableau1[[#This Row],[DOI]]</f>
        <v>doi: 10.1097/IAE.0000000000001167</v>
      </c>
      <c r="AC6693" s="13" t="str">
        <f>Tableau1[[#This Row],[Authors]]&amp;", "&amp;Tableau1[[#This Row],[Title]]&amp;" "&amp;Tableau1[[#This Row],[Journal]]&amp;". "&amp;Tableau1[[#This Row],[Year]]</f>
        <v>Kang TD, Douglass AM, Ferenczy SR, Say EA, Shields CL., In Vivo Hemodynamic Changes of Vortex Vein Varix on Real-Time Video Angiography. Retina. 2017</v>
      </c>
    </row>
    <row r="6694" spans="1:29" x14ac:dyDescent="0.3">
      <c r="A6694">
        <v>7340</v>
      </c>
      <c r="B6694" t="s">
        <v>10156</v>
      </c>
      <c r="C6694" t="s">
        <v>20358</v>
      </c>
      <c r="D6694" t="s">
        <v>30590</v>
      </c>
      <c r="E6694" t="s">
        <v>2799</v>
      </c>
      <c r="F6694" s="10"/>
      <c r="G6694">
        <v>2017</v>
      </c>
      <c r="J6694">
        <v>0.59972357008387345</v>
      </c>
      <c r="L6694" t="s">
        <v>41696</v>
      </c>
      <c r="M6694">
        <v>28103850</v>
      </c>
      <c r="Q6694" s="10"/>
      <c r="R6694" s="11">
        <f t="shared" si="208"/>
        <v>0</v>
      </c>
      <c r="U6694" s="11">
        <f t="shared" si="209"/>
        <v>0</v>
      </c>
      <c r="Y6694" s="11">
        <f>IF(SUM(Tableau1[[#This Row],[Other access]:[Sci-hub access]])&gt;=1,1,0)</f>
        <v>0</v>
      </c>
      <c r="Z6694" s="12">
        <f>IF(OR(Tableau1[[#This Row],[Access R1 + S1+ T1 ]]&gt;=1,Tableau1[[#This Row],[Access V1 +W1 + X1]]&gt;=1),1,0)</f>
        <v>0</v>
      </c>
      <c r="AB6694" s="10" t="str">
        <f>Tableau1[[#This Row],[DOI]]</f>
        <v>doi: 10.1186/s12906-017-1559-9</v>
      </c>
      <c r="AC6694" s="13" t="str">
        <f>Tableau1[[#This Row],[Authors]]&amp;", "&amp;Tableau1[[#This Row],[Title]]&amp;" "&amp;Tableau1[[#This Row],[Journal]]&amp;". "&amp;Tableau1[[#This Row],[Year]]</f>
        <v>Jiang Q, Zhang H, Pang R, Chen J, Liu Z, Zhou X., Acupuncture for Primary Sjögren Syndrome (pSS) on symptomatic improvements: study protocol for a randomized controlled trial. BMC Complement Altern Med. 2017</v>
      </c>
    </row>
    <row r="6695" spans="1:29" x14ac:dyDescent="0.3">
      <c r="A6695">
        <v>3636</v>
      </c>
      <c r="B6695" t="s">
        <v>6808</v>
      </c>
      <c r="C6695" t="s">
        <v>17049</v>
      </c>
      <c r="D6695" t="s">
        <v>27232</v>
      </c>
      <c r="E6695" t="s">
        <v>34150</v>
      </c>
      <c r="F6695" s="10"/>
      <c r="G6695">
        <v>2017</v>
      </c>
      <c r="J6695">
        <v>0.5997290818005232</v>
      </c>
      <c r="L6695" t="s">
        <v>38082</v>
      </c>
      <c r="M6695">
        <v>28554558</v>
      </c>
      <c r="Q6695" s="10"/>
      <c r="R6695" s="11">
        <f t="shared" si="208"/>
        <v>0</v>
      </c>
      <c r="U6695" s="11">
        <f t="shared" si="209"/>
        <v>0</v>
      </c>
      <c r="Y6695" s="11">
        <f>IF(SUM(Tableau1[[#This Row],[Other access]:[Sci-hub access]])&gt;=1,1,0)</f>
        <v>0</v>
      </c>
      <c r="Z6695" s="12">
        <f>IF(OR(Tableau1[[#This Row],[Access R1 + S1+ T1 ]]&gt;=1,Tableau1[[#This Row],[Access V1 +W1 + X1]]&gt;=1),1,0)</f>
        <v>0</v>
      </c>
      <c r="AB6695" s="10" t="str">
        <f>Tableau1[[#This Row],[DOI]]</f>
        <v>doi: 10.1016/j.nmd.2017.03.013</v>
      </c>
      <c r="AC6695" s="13" t="str">
        <f>Tableau1[[#This Row],[Authors]]&amp;", "&amp;Tableau1[[#This Row],[Title]]&amp;" "&amp;Tableau1[[#This Row],[Journal]]&amp;". "&amp;Tableau1[[#This Row],[Year]]</f>
        <v>Phowthongkum P, Sun A., Novel truncating variant in DNA2-related congenital onset myopathy and ptosis suggests genotype-phenotype correlation. Neuromuscul Disord. 2017</v>
      </c>
    </row>
    <row r="6696" spans="1:29" x14ac:dyDescent="0.3">
      <c r="A6696">
        <v>3874</v>
      </c>
      <c r="B6696" t="s">
        <v>7034</v>
      </c>
      <c r="C6696" t="s">
        <v>17273</v>
      </c>
      <c r="D6696" t="s">
        <v>27459</v>
      </c>
      <c r="E6696" t="s">
        <v>2511</v>
      </c>
      <c r="F6696" s="10"/>
      <c r="G6696">
        <v>2017</v>
      </c>
      <c r="J6696">
        <v>0.59973749070116877</v>
      </c>
      <c r="L6696" t="s">
        <v>38316</v>
      </c>
      <c r="M6696">
        <v>28513493</v>
      </c>
      <c r="Q6696" s="10"/>
      <c r="R6696" s="11">
        <f t="shared" si="208"/>
        <v>0</v>
      </c>
      <c r="U6696" s="11">
        <f t="shared" si="209"/>
        <v>0</v>
      </c>
      <c r="Y6696" s="11">
        <f>IF(SUM(Tableau1[[#This Row],[Other access]:[Sci-hub access]])&gt;=1,1,0)</f>
        <v>0</v>
      </c>
      <c r="Z6696" s="12">
        <f>IF(OR(Tableau1[[#This Row],[Access R1 + S1+ T1 ]]&gt;=1,Tableau1[[#This Row],[Access V1 +W1 + X1]]&gt;=1),1,0)</f>
        <v>0</v>
      </c>
      <c r="AB6696" s="10" t="str">
        <f>Tableau1[[#This Row],[DOI]]</f>
        <v>doi: 10.4103/ijo.IJO_262_16</v>
      </c>
      <c r="AC6696" s="13" t="str">
        <f>Tableau1[[#This Row],[Authors]]&amp;", "&amp;Tableau1[[#This Row],[Title]]&amp;" "&amp;Tableau1[[#This Row],[Journal]]&amp;". "&amp;Tableau1[[#This Row],[Year]]</f>
        <v>Roy R, Saurabh K, Bansal A, Kumar A, Majumdar AK, Paul SS., Inflammatory choroidal neovascularization in Indian eyes: Etiology, clinical features, and outcomes to anti-vascular endothelial growth factor. Indian J Ophthalmol. 2017</v>
      </c>
    </row>
    <row r="6697" spans="1:29" x14ac:dyDescent="0.3">
      <c r="A6697">
        <v>3563</v>
      </c>
      <c r="B6697" t="s">
        <v>6735</v>
      </c>
      <c r="C6697" t="s">
        <v>16977</v>
      </c>
      <c r="D6697" t="s">
        <v>27159</v>
      </c>
      <c r="E6697" t="s">
        <v>2617</v>
      </c>
      <c r="F6697" s="10"/>
      <c r="G6697">
        <v>2017</v>
      </c>
      <c r="J6697">
        <v>0.59978286393624114</v>
      </c>
      <c r="L6697" t="s">
        <v>38009</v>
      </c>
      <c r="M6697">
        <v>28570745</v>
      </c>
      <c r="Q6697" s="10"/>
      <c r="R6697" s="11">
        <f t="shared" si="208"/>
        <v>0</v>
      </c>
      <c r="U6697" s="11">
        <f t="shared" si="209"/>
        <v>0</v>
      </c>
      <c r="Y6697" s="11">
        <f>IF(SUM(Tableau1[[#This Row],[Other access]:[Sci-hub access]])&gt;=1,1,0)</f>
        <v>0</v>
      </c>
      <c r="Z6697" s="12">
        <f>IF(OR(Tableau1[[#This Row],[Access R1 + S1+ T1 ]]&gt;=1,Tableau1[[#This Row],[Access V1 +W1 + X1]]&gt;=1),1,0)</f>
        <v>0</v>
      </c>
      <c r="AB6697" s="10" t="str">
        <f>Tableau1[[#This Row],[DOI]]</f>
        <v>doi: 10.1002/14651858.CD011676.pub2</v>
      </c>
      <c r="AC6697" s="13" t="str">
        <f>Tableau1[[#This Row],[Authors]]&amp;", "&amp;Tableau1[[#This Row],[Title]]&amp;" "&amp;Tableau1[[#This Row],[Journal]]&amp;". "&amp;Tableau1[[#This Row],[Year]]</f>
        <v>Kokavec J, Wu Z, Sherwin JC, Ang AJ, Ang GS., Nd:YAG laser vitreolysis versus pars plana vitrectomy for vitreous floaters. Cochrane Database Syst Rev. 2017</v>
      </c>
    </row>
    <row r="6698" spans="1:29" x14ac:dyDescent="0.3">
      <c r="A6698">
        <v>6124</v>
      </c>
      <c r="B6698" t="s">
        <v>9095</v>
      </c>
      <c r="C6698" t="s">
        <v>19309</v>
      </c>
      <c r="D6698" t="s">
        <v>29526</v>
      </c>
      <c r="E6698" t="s">
        <v>2528</v>
      </c>
      <c r="F6698" s="10"/>
      <c r="G6698">
        <v>2017</v>
      </c>
      <c r="J6698">
        <v>0.59988722606839584</v>
      </c>
      <c r="L6698" t="s">
        <v>40496</v>
      </c>
      <c r="M6698">
        <v>28246031</v>
      </c>
      <c r="Q6698" s="10"/>
      <c r="R6698" s="11">
        <f t="shared" si="208"/>
        <v>0</v>
      </c>
      <c r="U6698" s="11">
        <f t="shared" si="209"/>
        <v>0</v>
      </c>
      <c r="Y6698" s="11">
        <f>IF(SUM(Tableau1[[#This Row],[Other access]:[Sci-hub access]])&gt;=1,1,0)</f>
        <v>0</v>
      </c>
      <c r="Z6698" s="12">
        <f>IF(OR(Tableau1[[#This Row],[Access R1 + S1+ T1 ]]&gt;=1,Tableau1[[#This Row],[Access V1 +W1 + X1]]&gt;=1),1,0)</f>
        <v>0</v>
      </c>
      <c r="AB6698" s="10" t="str">
        <f>Tableau1[[#This Row],[DOI]]</f>
        <v>doi: 10.1016/j.ejmg.2017.02.004</v>
      </c>
      <c r="AC6698" s="13" t="str">
        <f>Tableau1[[#This Row],[Authors]]&amp;", "&amp;Tableau1[[#This Row],[Title]]&amp;" "&amp;Tableau1[[#This Row],[Journal]]&amp;". "&amp;Tableau1[[#This Row],[Year]]</f>
        <v>Cherkaoui Jaouad I, Lyahyai J, Guaoua S, El Alloussi M, Zrhidri A, Doubaj Y, Boulanouar A, Sefiani A., Novel splice site mutation in CNNM4 gene in a family with Jalili syndrome. Eur J Med Genet. 2017</v>
      </c>
    </row>
    <row r="6699" spans="1:29" x14ac:dyDescent="0.3">
      <c r="A6699">
        <v>6376</v>
      </c>
      <c r="B6699" t="s">
        <v>9322</v>
      </c>
      <c r="C6699" t="s">
        <v>19532</v>
      </c>
      <c r="D6699" t="s">
        <v>29753</v>
      </c>
      <c r="E6699" t="s">
        <v>2468</v>
      </c>
      <c r="F6699" s="10"/>
      <c r="G6699">
        <v>2017</v>
      </c>
      <c r="J6699">
        <v>0.599897048501428</v>
      </c>
      <c r="L6699" t="s">
        <v>40745</v>
      </c>
      <c r="M6699">
        <v>28221333</v>
      </c>
      <c r="Q6699" s="10"/>
      <c r="R6699" s="11">
        <f t="shared" si="208"/>
        <v>0</v>
      </c>
      <c r="U6699" s="11">
        <f t="shared" si="209"/>
        <v>0</v>
      </c>
      <c r="Y6699" s="11">
        <f>IF(SUM(Tableau1[[#This Row],[Other access]:[Sci-hub access]])&gt;=1,1,0)</f>
        <v>0</v>
      </c>
      <c r="Z6699" s="12">
        <f>IF(OR(Tableau1[[#This Row],[Access R1 + S1+ T1 ]]&gt;=1,Tableau1[[#This Row],[Access V1 +W1 + X1]]&gt;=1),1,0)</f>
        <v>0</v>
      </c>
      <c r="AB6699" s="10" t="str">
        <f>Tableau1[[#This Row],[DOI]]</f>
        <v>doi: 10.1097/IJG.0000000000000639</v>
      </c>
      <c r="AC6699" s="13" t="str">
        <f>Tableau1[[#This Row],[Authors]]&amp;", "&amp;Tableau1[[#This Row],[Title]]&amp;" "&amp;Tableau1[[#This Row],[Journal]]&amp;". "&amp;Tableau1[[#This Row],[Year]]</f>
        <v>Provencher LM, Carter PC, Alward WLM., Idiopathic Bilateral Profound Hypotony in an Unknown Progressive Neurodegenerative Disorder. J Glaucoma. 2017</v>
      </c>
    </row>
    <row r="6700" spans="1:29" x14ac:dyDescent="0.3">
      <c r="A6700">
        <v>5777</v>
      </c>
      <c r="B6700" t="s">
        <v>8800</v>
      </c>
      <c r="C6700" t="s">
        <v>19017</v>
      </c>
      <c r="D6700" t="s">
        <v>29230</v>
      </c>
      <c r="E6700" t="s">
        <v>34283</v>
      </c>
      <c r="F6700" s="10"/>
      <c r="G6700">
        <v>2017</v>
      </c>
      <c r="J6700">
        <v>0.60008172817488492</v>
      </c>
      <c r="L6700" t="s">
        <v>40159</v>
      </c>
      <c r="M6700">
        <v>28287776</v>
      </c>
      <c r="Q6700" s="10"/>
      <c r="R6700" s="11">
        <f t="shared" si="208"/>
        <v>0</v>
      </c>
      <c r="U6700" s="11">
        <f t="shared" si="209"/>
        <v>0</v>
      </c>
      <c r="Y6700" s="11">
        <f>IF(SUM(Tableau1[[#This Row],[Other access]:[Sci-hub access]])&gt;=1,1,0)</f>
        <v>0</v>
      </c>
      <c r="Z6700" s="12">
        <f>IF(OR(Tableau1[[#This Row],[Access R1 + S1+ T1 ]]&gt;=1,Tableau1[[#This Row],[Access V1 +W1 + X1]]&gt;=1),1,0)</f>
        <v>0</v>
      </c>
      <c r="AB6700" s="10" t="str">
        <f>Tableau1[[#This Row],[DOI]]</f>
        <v>doi: 10.1037/neu0000360</v>
      </c>
      <c r="AC6700" s="13" t="str">
        <f>Tableau1[[#This Row],[Authors]]&amp;", "&amp;Tableau1[[#This Row],[Title]]&amp;" "&amp;Tableau1[[#This Row],[Journal]]&amp;". "&amp;Tableau1[[#This Row],[Year]]</f>
        <v>Gamond L, Vecchi T, Ferrari C, Merabet LB, Cattaneo Z., Emotion processing in early blind and sighted individuals. Neuropsychology. 2017</v>
      </c>
    </row>
    <row r="6701" spans="1:29" x14ac:dyDescent="0.3">
      <c r="A6701">
        <v>1506</v>
      </c>
      <c r="B6701" t="s">
        <v>4762</v>
      </c>
      <c r="C6701" t="s">
        <v>15012</v>
      </c>
      <c r="D6701" t="s">
        <v>25183</v>
      </c>
      <c r="E6701" t="s">
        <v>2440</v>
      </c>
      <c r="F6701" s="10"/>
      <c r="G6701">
        <v>2017</v>
      </c>
      <c r="J6701">
        <v>0.60025074958213698</v>
      </c>
      <c r="L6701" t="s">
        <v>35987</v>
      </c>
      <c r="M6701">
        <v>28935513</v>
      </c>
      <c r="Q6701" s="10"/>
      <c r="R6701" s="11">
        <f t="shared" si="208"/>
        <v>0</v>
      </c>
      <c r="U6701" s="11">
        <f t="shared" si="209"/>
        <v>0</v>
      </c>
      <c r="Y6701" s="11">
        <f>IF(SUM(Tableau1[[#This Row],[Other access]:[Sci-hub access]])&gt;=1,1,0)</f>
        <v>0</v>
      </c>
      <c r="Z6701" s="12">
        <f>IF(OR(Tableau1[[#This Row],[Access R1 + S1+ T1 ]]&gt;=1,Tableau1[[#This Row],[Access V1 +W1 + X1]]&gt;=1),1,0)</f>
        <v>0</v>
      </c>
      <c r="AB6701" s="10" t="str">
        <f>Tableau1[[#This Row],[DOI]]</f>
        <v>doi: 10.1016/j.exer.2017.09.006</v>
      </c>
      <c r="AC6701" s="13" t="str">
        <f>Tableau1[[#This Row],[Authors]]&amp;", "&amp;Tableau1[[#This Row],[Title]]&amp;" "&amp;Tableau1[[#This Row],[Journal]]&amp;". "&amp;Tableau1[[#This Row],[Year]]</f>
        <v>Erichsen JH, Mensah A, Kessel L., Non-invasive tryptophan fluorescence measurements as a novel method of grading cataract. Exp Eye Res. 2017</v>
      </c>
    </row>
    <row r="6702" spans="1:29" x14ac:dyDescent="0.3">
      <c r="A6702">
        <v>9344</v>
      </c>
      <c r="B6702" t="s">
        <v>11919</v>
      </c>
      <c r="C6702" t="s">
        <v>22096</v>
      </c>
      <c r="D6702" t="s">
        <v>32363</v>
      </c>
      <c r="E6702" t="s">
        <v>2529</v>
      </c>
      <c r="F6702" s="10"/>
      <c r="G6702">
        <v>2017</v>
      </c>
      <c r="J6702">
        <v>0.60055313838264679</v>
      </c>
      <c r="L6702" t="s">
        <v>43636</v>
      </c>
      <c r="M6702">
        <v>27732109</v>
      </c>
      <c r="Q6702" s="10"/>
      <c r="R6702" s="11">
        <f t="shared" si="208"/>
        <v>0</v>
      </c>
      <c r="U6702" s="11">
        <f t="shared" si="209"/>
        <v>0</v>
      </c>
      <c r="Y6702" s="11">
        <f>IF(SUM(Tableau1[[#This Row],[Other access]:[Sci-hub access]])&gt;=1,1,0)</f>
        <v>0</v>
      </c>
      <c r="Z6702" s="12">
        <f>IF(OR(Tableau1[[#This Row],[Access R1 + S1+ T1 ]]&gt;=1,Tableau1[[#This Row],[Access V1 +W1 + X1]]&gt;=1),1,0)</f>
        <v>0</v>
      </c>
      <c r="AB6702" s="10" t="str">
        <f>Tableau1[[#This Row],[DOI]]</f>
        <v>doi: 10.1080/02713683.2016.1227449</v>
      </c>
      <c r="AC6702" s="13" t="str">
        <f>Tableau1[[#This Row],[Authors]]&amp;", "&amp;Tableau1[[#This Row],[Title]]&amp;" "&amp;Tableau1[[#This Row],[Journal]]&amp;". "&amp;Tableau1[[#This Row],[Year]]</f>
        <v>Kim CR, Kim JH, Park HL, Park CK., Ischemia Reperfusion Injury Triggers TNFα Induced-Necroptosis in Rat Retina. Curr Eye Res. 2017</v>
      </c>
    </row>
    <row r="6703" spans="1:29" x14ac:dyDescent="0.3">
      <c r="A6703">
        <v>2859</v>
      </c>
      <c r="B6703" t="s">
        <v>6060</v>
      </c>
      <c r="C6703" t="s">
        <v>16306</v>
      </c>
      <c r="D6703" t="s">
        <v>26484</v>
      </c>
      <c r="E6703" t="s">
        <v>2451</v>
      </c>
      <c r="F6703" s="10"/>
      <c r="G6703">
        <v>2017</v>
      </c>
      <c r="J6703">
        <v>0.60074467164707568</v>
      </c>
      <c r="L6703" t="s">
        <v>37318</v>
      </c>
      <c r="M6703">
        <v>28671976</v>
      </c>
      <c r="Q6703" s="10"/>
      <c r="R6703" s="11">
        <f t="shared" si="208"/>
        <v>0</v>
      </c>
      <c r="U6703" s="11">
        <f t="shared" si="209"/>
        <v>0</v>
      </c>
      <c r="Y6703" s="11">
        <f>IF(SUM(Tableau1[[#This Row],[Other access]:[Sci-hub access]])&gt;=1,1,0)</f>
        <v>0</v>
      </c>
      <c r="Z6703" s="12">
        <f>IF(OR(Tableau1[[#This Row],[Access R1 + S1+ T1 ]]&gt;=1,Tableau1[[#This Row],[Access V1 +W1 + X1]]&gt;=1),1,0)</f>
        <v>0</v>
      </c>
      <c r="AB6703" s="10" t="str">
        <f>Tableau1[[#This Row],[DOI]]</f>
        <v>doi: 10.1371/journal.pone.0180468</v>
      </c>
      <c r="AC6703" s="13" t="str">
        <f>Tableau1[[#This Row],[Authors]]&amp;", "&amp;Tableau1[[#This Row],[Title]]&amp;" "&amp;Tableau1[[#This Row],[Journal]]&amp;". "&amp;Tableau1[[#This Row],[Year]]</f>
        <v>Wang F, Zhang T, Kang YW, He JL, Li SM, Li SW., Endothelial keratoplasty versus repeat penetrating keratoplasty after failed penetrating keratoplasty: A systematic review and meta-analysis. PLoS One. 2017</v>
      </c>
    </row>
    <row r="6704" spans="1:29" x14ac:dyDescent="0.3">
      <c r="A6704">
        <v>7831</v>
      </c>
      <c r="B6704" t="s">
        <v>1471</v>
      </c>
      <c r="C6704" t="s">
        <v>1472</v>
      </c>
      <c r="D6704" t="s">
        <v>1473</v>
      </c>
      <c r="E6704" t="s">
        <v>2475</v>
      </c>
      <c r="F6704" s="10"/>
      <c r="G6704">
        <v>2017</v>
      </c>
      <c r="J6704">
        <v>0.60106206025254227</v>
      </c>
      <c r="L6704" t="s">
        <v>42181</v>
      </c>
      <c r="M6704">
        <v>28049190</v>
      </c>
      <c r="Q6704" s="10"/>
      <c r="R6704" s="11">
        <f t="shared" si="208"/>
        <v>0</v>
      </c>
      <c r="U6704" s="11">
        <f t="shared" si="209"/>
        <v>0</v>
      </c>
      <c r="Y6704" s="11">
        <f>IF(SUM(Tableau1[[#This Row],[Other access]:[Sci-hub access]])&gt;=1,1,0)</f>
        <v>0</v>
      </c>
      <c r="Z6704" s="12">
        <f>IF(OR(Tableau1[[#This Row],[Access R1 + S1+ T1 ]]&gt;=1,Tableau1[[#This Row],[Access V1 +W1 + X1]]&gt;=1),1,0)</f>
        <v>0</v>
      </c>
      <c r="AB6704" s="10" t="str">
        <f>Tableau1[[#This Row],[DOI]]</f>
        <v>doi: 10.1159/000453618</v>
      </c>
      <c r="AC6704" s="13" t="str">
        <f>Tableau1[[#This Row],[Authors]]&amp;", "&amp;Tableau1[[#This Row],[Title]]&amp;" "&amp;Tableau1[[#This Row],[Journal]]&amp;". "&amp;Tableau1[[#This Row],[Year]]</f>
        <v>Li J, Xiao Z, Hu X, Li Y, Zhang X, Zhang S, Gong W, Zhao J, Ye X., The Efficacy of Rituximab Combined with 131I for Ophthalmic Outcomes of Graves' Ophthalmopathy Patients. Pharmacology. 2017</v>
      </c>
    </row>
    <row r="6705" spans="1:29" x14ac:dyDescent="0.3">
      <c r="A6705">
        <v>3225</v>
      </c>
      <c r="B6705" t="s">
        <v>6409</v>
      </c>
      <c r="C6705" t="s">
        <v>16652</v>
      </c>
      <c r="D6705" t="s">
        <v>26833</v>
      </c>
      <c r="E6705" t="s">
        <v>2458</v>
      </c>
      <c r="F6705" s="10"/>
      <c r="G6705">
        <v>2017</v>
      </c>
      <c r="J6705">
        <v>0.6010908083007207</v>
      </c>
      <c r="L6705" t="s">
        <v>37678</v>
      </c>
      <c r="M6705">
        <v>28617905</v>
      </c>
      <c r="Q6705" s="10"/>
      <c r="R6705" s="11">
        <f t="shared" si="208"/>
        <v>0</v>
      </c>
      <c r="U6705" s="11">
        <f t="shared" si="209"/>
        <v>0</v>
      </c>
      <c r="Y6705" s="11">
        <f>IF(SUM(Tableau1[[#This Row],[Other access]:[Sci-hub access]])&gt;=1,1,0)</f>
        <v>0</v>
      </c>
      <c r="Z6705" s="12">
        <f>IF(OR(Tableau1[[#This Row],[Access R1 + S1+ T1 ]]&gt;=1,Tableau1[[#This Row],[Access V1 +W1 + X1]]&gt;=1),1,0)</f>
        <v>0</v>
      </c>
      <c r="AB6705" s="10" t="str">
        <f>Tableau1[[#This Row],[DOI]]</f>
        <v>doi: 10.1001/jamaophthalmol.2017.1815</v>
      </c>
      <c r="AC6705" s="13" t="str">
        <f>Tableau1[[#This Row],[Authors]]&amp;", "&amp;Tableau1[[#This Row],[Title]]&amp;" "&amp;Tableau1[[#This Row],[Journal]]&amp;". "&amp;Tableau1[[#This Row],[Year]]</f>
        <v>Khurana RN, Chang LK, Porco TC., Incidence of Presumed Silicone Oil Droplets in the Vitreous Cavity After Intravitreal Bevacizumab Injection With Insulin Syringes. JAMA Ophthalmol. 2017</v>
      </c>
    </row>
    <row r="6706" spans="1:29" ht="28.8" x14ac:dyDescent="0.3">
      <c r="A6706">
        <v>5659</v>
      </c>
      <c r="B6706" t="s">
        <v>8691</v>
      </c>
      <c r="C6706" t="s">
        <v>18911</v>
      </c>
      <c r="D6706" t="s">
        <v>29121</v>
      </c>
      <c r="E6706" t="s">
        <v>2511</v>
      </c>
      <c r="F6706" s="10"/>
      <c r="G6706">
        <v>2017</v>
      </c>
      <c r="J6706">
        <v>0.60137157034083888</v>
      </c>
      <c r="L6706" t="s">
        <v>40044</v>
      </c>
      <c r="M6706">
        <v>28300743</v>
      </c>
      <c r="Q6706" s="10"/>
      <c r="R6706" s="11">
        <f t="shared" si="208"/>
        <v>0</v>
      </c>
      <c r="U6706" s="11">
        <f t="shared" si="209"/>
        <v>0</v>
      </c>
      <c r="Y6706" s="11">
        <f>IF(SUM(Tableau1[[#This Row],[Other access]:[Sci-hub access]])&gt;=1,1,0)</f>
        <v>0</v>
      </c>
      <c r="Z6706" s="12">
        <f>IF(OR(Tableau1[[#This Row],[Access R1 + S1+ T1 ]]&gt;=1,Tableau1[[#This Row],[Access V1 +W1 + X1]]&gt;=1),1,0)</f>
        <v>0</v>
      </c>
      <c r="AB6706" s="10" t="str">
        <f>Tableau1[[#This Row],[DOI]]</f>
        <v>doi: 10.4103/ijo.IJO_412_16</v>
      </c>
      <c r="AC6706" s="13" t="str">
        <f>Tableau1[[#This Row],[Authors]]&amp;", "&amp;Tableau1[[#This Row],[Title]]&amp;" "&amp;Tableau1[[#This Row],[Journal]]&amp;". "&amp;Tableau1[[#This Row],[Year]]</f>
        <v>Pasricha ND, Bhullar PK, Shieh C, Viehland C, Carrasco-Zevallos OM, Keller B, Izatt JA, Toth CA, Challa P, Kuo AN., Four-dimensional microscope- integrated optical coherence tomography to enhance visualization in glaucoma surgeries. Indian J Ophthalmol. 2017</v>
      </c>
    </row>
    <row r="6707" spans="1:29" x14ac:dyDescent="0.3">
      <c r="A6707">
        <v>7208</v>
      </c>
      <c r="B6707" t="s">
        <v>10045</v>
      </c>
      <c r="C6707" t="s">
        <v>20247</v>
      </c>
      <c r="D6707" t="s">
        <v>30479</v>
      </c>
      <c r="E6707" t="s">
        <v>3017</v>
      </c>
      <c r="F6707" s="10"/>
      <c r="G6707">
        <v>2017</v>
      </c>
      <c r="J6707">
        <v>0.60142498130937072</v>
      </c>
      <c r="L6707" t="s">
        <v>41564</v>
      </c>
      <c r="M6707">
        <v>28117209</v>
      </c>
      <c r="Q6707" s="10"/>
      <c r="R6707" s="11">
        <f t="shared" si="208"/>
        <v>0</v>
      </c>
      <c r="U6707" s="11">
        <f t="shared" si="209"/>
        <v>0</v>
      </c>
      <c r="Y6707" s="11">
        <f>IF(SUM(Tableau1[[#This Row],[Other access]:[Sci-hub access]])&gt;=1,1,0)</f>
        <v>0</v>
      </c>
      <c r="Z6707" s="12">
        <f>IF(OR(Tableau1[[#This Row],[Access R1 + S1+ T1 ]]&gt;=1,Tableau1[[#This Row],[Access V1 +W1 + X1]]&gt;=1),1,0)</f>
        <v>0</v>
      </c>
      <c r="AB6707" s="10" t="str">
        <f>Tableau1[[#This Row],[DOI]]</f>
        <v>doi: 10.1016/j.jstrokecerebrovasdis.2016.11.119</v>
      </c>
      <c r="AC6707" s="13" t="str">
        <f>Tableau1[[#This Row],[Authors]]&amp;", "&amp;Tableau1[[#This Row],[Title]]&amp;" "&amp;Tableau1[[#This Row],[Journal]]&amp;". "&amp;Tableau1[[#This Row],[Year]]</f>
        <v>Yao Y, Hong W, Fan Z, Li D, Chang X, Fan W., Isolated Medial Rectus Palsy: Rare Presentation of Mesencephalon Infarction. J Stroke Cerebrovasc Dis. 2017</v>
      </c>
    </row>
    <row r="6708" spans="1:29" x14ac:dyDescent="0.3">
      <c r="A6708">
        <v>7122</v>
      </c>
      <c r="B6708" t="s">
        <v>9969</v>
      </c>
      <c r="C6708" t="s">
        <v>20172</v>
      </c>
      <c r="D6708" t="s">
        <v>30403</v>
      </c>
      <c r="E6708" t="s">
        <v>2800</v>
      </c>
      <c r="F6708" s="10"/>
      <c r="G6708">
        <v>2017</v>
      </c>
      <c r="J6708">
        <v>0.60144673625213851</v>
      </c>
      <c r="L6708" t="s">
        <v>41478</v>
      </c>
      <c r="M6708">
        <v>28127516</v>
      </c>
      <c r="Q6708" s="10"/>
      <c r="R6708" s="11">
        <f t="shared" si="208"/>
        <v>0</v>
      </c>
      <c r="U6708" s="11">
        <f t="shared" si="209"/>
        <v>0</v>
      </c>
      <c r="Y6708" s="11">
        <f>IF(SUM(Tableau1[[#This Row],[Other access]:[Sci-hub access]])&gt;=1,1,0)</f>
        <v>0</v>
      </c>
      <c r="Z6708" s="12">
        <f>IF(OR(Tableau1[[#This Row],[Access R1 + S1+ T1 ]]&gt;=1,Tableau1[[#This Row],[Access V1 +W1 + X1]]&gt;=1),1,0)</f>
        <v>0</v>
      </c>
      <c r="AB6708" s="10" t="str">
        <f>Tableau1[[#This Row],[DOI]]</f>
        <v>doi: 10.1002/brb3.598</v>
      </c>
      <c r="AC6708" s="13" t="str">
        <f>Tableau1[[#This Row],[Authors]]&amp;", "&amp;Tableau1[[#This Row],[Title]]&amp;" "&amp;Tableau1[[#This Row],[Journal]]&amp;". "&amp;Tableau1[[#This Row],[Year]]</f>
        <v>Sakuta H, Suzuki K, Miyamoto T, Miyamoto M, Numao A, Fujita H, Watanabe Y, Hirata K., Serum uric acid levels in Parkinson's disease and related disorders. Brain Behav. 2017</v>
      </c>
    </row>
    <row r="6709" spans="1:29" ht="28.8" x14ac:dyDescent="0.3">
      <c r="A6709">
        <v>9663</v>
      </c>
      <c r="B6709" t="s">
        <v>12213</v>
      </c>
      <c r="C6709" t="s">
        <v>22387</v>
      </c>
      <c r="D6709" t="s">
        <v>32661</v>
      </c>
      <c r="E6709" t="s">
        <v>2445</v>
      </c>
      <c r="F6709" s="10"/>
      <c r="G6709">
        <v>2017</v>
      </c>
      <c r="J6709">
        <v>0.60149299387146404</v>
      </c>
      <c r="L6709" t="s">
        <v>43932</v>
      </c>
      <c r="M6709">
        <v>27627752</v>
      </c>
      <c r="Q6709" s="10"/>
      <c r="R6709" s="11">
        <f t="shared" si="208"/>
        <v>0</v>
      </c>
      <c r="U6709" s="11">
        <f t="shared" si="209"/>
        <v>0</v>
      </c>
      <c r="Y6709" s="11">
        <f>IF(SUM(Tableau1[[#This Row],[Other access]:[Sci-hub access]])&gt;=1,1,0)</f>
        <v>0</v>
      </c>
      <c r="Z6709" s="12">
        <f>IF(OR(Tableau1[[#This Row],[Access R1 + S1+ T1 ]]&gt;=1,Tableau1[[#This Row],[Access V1 +W1 + X1]]&gt;=1),1,0)</f>
        <v>0</v>
      </c>
      <c r="AB6709" s="10" t="str">
        <f>Tableau1[[#This Row],[DOI]]</f>
        <v>doi: 10.1097/IAE.0000000000001279</v>
      </c>
      <c r="AC6709" s="13" t="str">
        <f>Tableau1[[#This Row],[Authors]]&amp;", "&amp;Tableau1[[#This Row],[Title]]&amp;" "&amp;Tableau1[[#This Row],[Journal]]&amp;". "&amp;Tableau1[[#This Row],[Year]]</f>
        <v>Dolz-Marco R, Phasukkijwatana N, Sarraf D, Freund KB., REGRESSION OF TYPE 2 NEOVASCULARIZATION INTO A TYPE 1 PATTERN AFTER INTRAVITREAL ANTI-VASCULAR ENDOTHELIAL GROWTH FACTOR THERAPY FOR NEOVASCULAR AGE-RELATED MACULAR DEGENERATION. Retina. 2017</v>
      </c>
    </row>
    <row r="6710" spans="1:29" x14ac:dyDescent="0.3">
      <c r="A6710">
        <v>2921</v>
      </c>
      <c r="B6710" t="s">
        <v>6117</v>
      </c>
      <c r="C6710" t="s">
        <v>16363</v>
      </c>
      <c r="D6710" t="s">
        <v>26541</v>
      </c>
      <c r="E6710" t="s">
        <v>3204</v>
      </c>
      <c r="F6710" s="10"/>
      <c r="G6710">
        <v>2017</v>
      </c>
      <c r="J6710">
        <v>0.60155084633076206</v>
      </c>
      <c r="L6710" t="s">
        <v>37378</v>
      </c>
      <c r="M6710">
        <v>28664762</v>
      </c>
      <c r="Q6710" s="10"/>
      <c r="R6710" s="11">
        <f t="shared" si="208"/>
        <v>0</v>
      </c>
      <c r="U6710" s="11">
        <f t="shared" si="209"/>
        <v>0</v>
      </c>
      <c r="Y6710" s="11">
        <f>IF(SUM(Tableau1[[#This Row],[Other access]:[Sci-hub access]])&gt;=1,1,0)</f>
        <v>0</v>
      </c>
      <c r="Z6710" s="12">
        <f>IF(OR(Tableau1[[#This Row],[Access R1 + S1+ T1 ]]&gt;=1,Tableau1[[#This Row],[Access V1 +W1 + X1]]&gt;=1),1,0)</f>
        <v>0</v>
      </c>
      <c r="AB6710" s="10" t="str">
        <f>Tableau1[[#This Row],[DOI]]</f>
        <v>doi: 10.1080/14712598.2017.1346079</v>
      </c>
      <c r="AC6710" s="13" t="str">
        <f>Tableau1[[#This Row],[Authors]]&amp;", "&amp;Tableau1[[#This Row],[Title]]&amp;" "&amp;Tableau1[[#This Row],[Journal]]&amp;". "&amp;Tableau1[[#This Row],[Year]]</f>
        <v>Bracha P, Moore NA, Ciulla TA., Induced pluripotent stem cell-based therapy for age-related macular degeneration. Expert Opin Biol Ther. 2017</v>
      </c>
    </row>
    <row r="6711" spans="1:29" x14ac:dyDescent="0.3">
      <c r="A6711">
        <v>6129</v>
      </c>
      <c r="B6711" t="s">
        <v>853</v>
      </c>
      <c r="C6711" t="s">
        <v>854</v>
      </c>
      <c r="D6711" t="s">
        <v>855</v>
      </c>
      <c r="E6711" t="s">
        <v>2522</v>
      </c>
      <c r="F6711" s="10"/>
      <c r="G6711">
        <v>2017</v>
      </c>
      <c r="J6711">
        <v>0.60164087934924626</v>
      </c>
      <c r="L6711" t="s">
        <v>40501</v>
      </c>
      <c r="M6711">
        <v>28245489</v>
      </c>
      <c r="Q6711" s="10"/>
      <c r="R6711" s="11">
        <f t="shared" si="208"/>
        <v>0</v>
      </c>
      <c r="U6711" s="11">
        <f t="shared" si="209"/>
        <v>0</v>
      </c>
      <c r="Y6711" s="11">
        <f>IF(SUM(Tableau1[[#This Row],[Other access]:[Sci-hub access]])&gt;=1,1,0)</f>
        <v>0</v>
      </c>
      <c r="Z6711" s="12">
        <f>IF(OR(Tableau1[[#This Row],[Access R1 + S1+ T1 ]]&gt;=1,Tableau1[[#This Row],[Access V1 +W1 + X1]]&gt;=1),1,0)</f>
        <v>0</v>
      </c>
      <c r="AB6711" s="10" t="str">
        <f>Tableau1[[#This Row],[DOI]]</f>
        <v>doi: 10.1167/17.2.7</v>
      </c>
      <c r="AC6711" s="13" t="str">
        <f>Tableau1[[#This Row],[Authors]]&amp;", "&amp;Tableau1[[#This Row],[Title]]&amp;" "&amp;Tableau1[[#This Row],[Journal]]&amp;". "&amp;Tableau1[[#This Row],[Year]]</f>
        <v>Koenderink J, Valsecchi M, van Doorn A, Wagemans J, Gegenfurtner K., Eidolons: Novel stimuli for vision research. J Vis. 2017</v>
      </c>
    </row>
    <row r="6712" spans="1:29" x14ac:dyDescent="0.3">
      <c r="A6712">
        <v>4951</v>
      </c>
      <c r="B6712" t="s">
        <v>8046</v>
      </c>
      <c r="C6712" t="s">
        <v>18275</v>
      </c>
      <c r="D6712" t="s">
        <v>28476</v>
      </c>
      <c r="E6712" t="s">
        <v>2597</v>
      </c>
      <c r="F6712" s="10"/>
      <c r="G6712">
        <v>2017</v>
      </c>
      <c r="J6712">
        <v>0.60169297473960626</v>
      </c>
      <c r="L6712" t="s">
        <v>39359</v>
      </c>
      <c r="M6712">
        <v>28388350</v>
      </c>
      <c r="Q6712" s="10"/>
      <c r="R6712" s="11">
        <f t="shared" si="208"/>
        <v>0</v>
      </c>
      <c r="U6712" s="11">
        <f t="shared" si="209"/>
        <v>0</v>
      </c>
      <c r="Y6712" s="11">
        <f>IF(SUM(Tableau1[[#This Row],[Other access]:[Sci-hub access]])&gt;=1,1,0)</f>
        <v>0</v>
      </c>
      <c r="Z6712" s="12">
        <f>IF(OR(Tableau1[[#This Row],[Access R1 + S1+ T1 ]]&gt;=1,Tableau1[[#This Row],[Access V1 +W1 + X1]]&gt;=1),1,0)</f>
        <v>0</v>
      </c>
      <c r="AB6712" s="10" t="str">
        <f>Tableau1[[#This Row],[DOI]]</f>
        <v>doi: 10.1080/01676830.2017.1279659</v>
      </c>
      <c r="AC6712" s="13" t="str">
        <f>Tableau1[[#This Row],[Authors]]&amp;", "&amp;Tableau1[[#This Row],[Title]]&amp;" "&amp;Tableau1[[#This Row],[Journal]]&amp;". "&amp;Tableau1[[#This Row],[Year]]</f>
        <v>Vaivanijkul J, Boonsiri K., Conjunctival tumor caused by Epstein-Barr virus-related infectious mononucleosis: Case report and review of literature. Orbit. 2017</v>
      </c>
    </row>
    <row r="6713" spans="1:29" x14ac:dyDescent="0.3">
      <c r="A6713">
        <v>3807</v>
      </c>
      <c r="B6713" t="s">
        <v>6972</v>
      </c>
      <c r="C6713" t="s">
        <v>17212</v>
      </c>
      <c r="D6713" t="s">
        <v>27396</v>
      </c>
      <c r="E6713" t="s">
        <v>2441</v>
      </c>
      <c r="F6713" s="10"/>
      <c r="G6713">
        <v>2017</v>
      </c>
      <c r="J6713">
        <v>0.60177717199320346</v>
      </c>
      <c r="L6713" t="s">
        <v>38250</v>
      </c>
      <c r="M6713">
        <v>28528012</v>
      </c>
      <c r="Q6713" s="10"/>
      <c r="R6713" s="11">
        <f t="shared" si="208"/>
        <v>0</v>
      </c>
      <c r="U6713" s="11">
        <f t="shared" si="209"/>
        <v>0</v>
      </c>
      <c r="Y6713" s="11">
        <f>IF(SUM(Tableau1[[#This Row],[Other access]:[Sci-hub access]])&gt;=1,1,0)</f>
        <v>0</v>
      </c>
      <c r="Z6713" s="12">
        <f>IF(OR(Tableau1[[#This Row],[Access R1 + S1+ T1 ]]&gt;=1,Tableau1[[#This Row],[Access V1 +W1 + X1]]&gt;=1),1,0)</f>
        <v>0</v>
      </c>
      <c r="AB6713" s="10" t="str">
        <f>Tableau1[[#This Row],[DOI]]</f>
        <v>doi: 10.1016/j.ophtha.2017.04.016</v>
      </c>
      <c r="AC6713" s="13" t="str">
        <f>Tableau1[[#This Row],[Authors]]&amp;", "&amp;Tableau1[[#This Row],[Title]]&amp;" "&amp;Tableau1[[#This Row],[Journal]]&amp;". "&amp;Tableau1[[#This Row],[Year]]</f>
        <v>Perez VL, Leung EH, Berrocal AM, Albini TA, Parel JM, Amescua G, Alfonso EC, Ali TK, Gibbons A., Impact of Total Pars Plana Vitrectomy on Postoperative Complications in Aphakic, Snap-On, Type 1 Boston Keratoprosthesis. Ophthalmology. 2017</v>
      </c>
    </row>
    <row r="6714" spans="1:29" x14ac:dyDescent="0.3">
      <c r="A6714">
        <v>5073</v>
      </c>
      <c r="B6714" t="s">
        <v>8154</v>
      </c>
      <c r="C6714" t="s">
        <v>18380</v>
      </c>
      <c r="D6714" t="s">
        <v>28584</v>
      </c>
      <c r="E6714" t="s">
        <v>2570</v>
      </c>
      <c r="F6714" s="10"/>
      <c r="G6714">
        <v>2017</v>
      </c>
      <c r="J6714">
        <v>0.6018498522447554</v>
      </c>
      <c r="L6714" t="s">
        <v>39481</v>
      </c>
      <c r="M6714">
        <v>28376662</v>
      </c>
      <c r="Q6714" s="10"/>
      <c r="R6714" s="11">
        <f t="shared" si="208"/>
        <v>0</v>
      </c>
      <c r="U6714" s="11">
        <f t="shared" si="209"/>
        <v>0</v>
      </c>
      <c r="Y6714" s="11">
        <f>IF(SUM(Tableau1[[#This Row],[Other access]:[Sci-hub access]])&gt;=1,1,0)</f>
        <v>0</v>
      </c>
      <c r="Z6714" s="12">
        <f>IF(OR(Tableau1[[#This Row],[Access R1 + S1+ T1 ]]&gt;=1,Tableau1[[#This Row],[Access V1 +W1 + X1]]&gt;=1),1,0)</f>
        <v>0</v>
      </c>
      <c r="AB6714" s="10" t="str">
        <f>Tableau1[[#This Row],[DOI]]</f>
        <v>doi: 10.1177/0003489417698497</v>
      </c>
      <c r="AC6714" s="13" t="str">
        <f>Tableau1[[#This Row],[Authors]]&amp;", "&amp;Tableau1[[#This Row],[Title]]&amp;" "&amp;Tableau1[[#This Row],[Journal]]&amp;". "&amp;Tableau1[[#This Row],[Year]]</f>
        <v>Leong SC., Minimally Invasive Surgery for Pott's Puffy Tumor: Is It Time for a Paradigm Shift in Managing a 250-Year-Old Problem? Ann Otol Rhinol Laryngol. 2017</v>
      </c>
    </row>
    <row r="6715" spans="1:29" x14ac:dyDescent="0.3">
      <c r="A6715">
        <v>5315</v>
      </c>
      <c r="B6715" t="s">
        <v>8374</v>
      </c>
      <c r="C6715" t="s">
        <v>18597</v>
      </c>
      <c r="D6715" t="s">
        <v>28804</v>
      </c>
      <c r="E6715" t="s">
        <v>2479</v>
      </c>
      <c r="F6715" s="10"/>
      <c r="G6715">
        <v>2017</v>
      </c>
      <c r="J6715">
        <v>0.60233423205136305</v>
      </c>
      <c r="L6715" t="s">
        <v>39710</v>
      </c>
      <c r="M6715">
        <v>28350623</v>
      </c>
      <c r="Q6715" s="10"/>
      <c r="R6715" s="11">
        <f t="shared" si="208"/>
        <v>0</v>
      </c>
      <c r="U6715" s="11">
        <f t="shared" si="209"/>
        <v>0</v>
      </c>
      <c r="Y6715" s="11">
        <f>IF(SUM(Tableau1[[#This Row],[Other access]:[Sci-hub access]])&gt;=1,1,0)</f>
        <v>0</v>
      </c>
      <c r="Z6715" s="12">
        <f>IF(OR(Tableau1[[#This Row],[Access R1 + S1+ T1 ]]&gt;=1,Tableau1[[#This Row],[Access V1 +W1 + X1]]&gt;=1),1,0)</f>
        <v>0</v>
      </c>
      <c r="AB6715" s="10" t="str">
        <f>Tableau1[[#This Row],[DOI]]</f>
        <v>doi: 10.1097/ICO.0000000000001179</v>
      </c>
      <c r="AC6715" s="13" t="str">
        <f>Tableau1[[#This Row],[Authors]]&amp;", "&amp;Tableau1[[#This Row],[Title]]&amp;" "&amp;Tableau1[[#This Row],[Journal]]&amp;". "&amp;Tableau1[[#This Row],[Year]]</f>
        <v>Kaliki S, Singh S, Gowrishankar S, Reddy VAP., Ocular Surface Squamous Neoplasia in Papillon-Lefèvre Syndrome: Outcome at Long-Term Follow-Up of 12 Years. Cornea. 2017</v>
      </c>
    </row>
    <row r="6716" spans="1:29" x14ac:dyDescent="0.3">
      <c r="A6716">
        <v>10235</v>
      </c>
      <c r="B6716" t="s">
        <v>12738</v>
      </c>
      <c r="C6716" t="s">
        <v>22906</v>
      </c>
      <c r="D6716" t="s">
        <v>33190</v>
      </c>
      <c r="E6716" t="s">
        <v>2529</v>
      </c>
      <c r="F6716" s="10"/>
      <c r="G6716">
        <v>2017</v>
      </c>
      <c r="J6716">
        <v>0.60240273127528954</v>
      </c>
      <c r="L6716" t="s">
        <v>44489</v>
      </c>
      <c r="M6716">
        <v>27421045</v>
      </c>
      <c r="Q6716" s="10"/>
      <c r="R6716" s="11">
        <f t="shared" si="208"/>
        <v>0</v>
      </c>
      <c r="U6716" s="11">
        <f t="shared" si="209"/>
        <v>0</v>
      </c>
      <c r="Y6716" s="11">
        <f>IF(SUM(Tableau1[[#This Row],[Other access]:[Sci-hub access]])&gt;=1,1,0)</f>
        <v>0</v>
      </c>
      <c r="Z6716" s="12">
        <f>IF(OR(Tableau1[[#This Row],[Access R1 + S1+ T1 ]]&gt;=1,Tableau1[[#This Row],[Access V1 +W1 + X1]]&gt;=1),1,0)</f>
        <v>0</v>
      </c>
      <c r="AB6716" s="10" t="str">
        <f>Tableau1[[#This Row],[DOI]]</f>
        <v>doi: 10.1080/02713683.2016.1193615</v>
      </c>
      <c r="AC6716" s="13" t="str">
        <f>Tableau1[[#This Row],[Authors]]&amp;", "&amp;Tableau1[[#This Row],[Title]]&amp;" "&amp;Tableau1[[#This Row],[Journal]]&amp;". "&amp;Tableau1[[#This Row],[Year]]</f>
        <v>Ezra-Elia R, Alegro da Silva G, Zanoni DS, Laufer-Amorim R, Vitor Couto do Amaral A, Laus JL, Ofri R., Functional and Structural Evaluation of Sildenafil in a Rat Model of Acute Retinal Ischemia/Reperfusion Injury. Curr Eye Res. 2017</v>
      </c>
    </row>
    <row r="6717" spans="1:29" x14ac:dyDescent="0.3">
      <c r="A6717">
        <v>5849</v>
      </c>
      <c r="B6717" t="s">
        <v>8865</v>
      </c>
      <c r="C6717" t="s">
        <v>19081</v>
      </c>
      <c r="D6717" t="s">
        <v>29295</v>
      </c>
      <c r="E6717" t="s">
        <v>2542</v>
      </c>
      <c r="F6717" s="10"/>
      <c r="G6717">
        <v>2017</v>
      </c>
      <c r="J6717">
        <v>0.60257052474262385</v>
      </c>
      <c r="L6717" t="s">
        <v>40231</v>
      </c>
      <c r="M6717">
        <v>28281104</v>
      </c>
      <c r="Q6717" s="10"/>
      <c r="R6717" s="11">
        <f t="shared" si="208"/>
        <v>0</v>
      </c>
      <c r="U6717" s="11">
        <f t="shared" si="209"/>
        <v>0</v>
      </c>
      <c r="Y6717" s="11">
        <f>IF(SUM(Tableau1[[#This Row],[Other access]:[Sci-hub access]])&gt;=1,1,0)</f>
        <v>0</v>
      </c>
      <c r="Z6717" s="12">
        <f>IF(OR(Tableau1[[#This Row],[Access R1 + S1+ T1 ]]&gt;=1,Tableau1[[#This Row],[Access V1 +W1 + X1]]&gt;=1),1,0)</f>
        <v>0</v>
      </c>
      <c r="AB6717" s="10" t="str">
        <f>Tableau1[[#This Row],[DOI]]</f>
        <v>doi: 10.1007/s10633-017-9581-2</v>
      </c>
      <c r="AC6717" s="13" t="str">
        <f>Tableau1[[#This Row],[Authors]]&amp;", "&amp;Tableau1[[#This Row],[Title]]&amp;" "&amp;Tableau1[[#This Row],[Journal]]&amp;". "&amp;Tableau1[[#This Row],[Year]]</f>
        <v>Elbaz H, Besgen V, Rechberger K, Sekundo W, Apfelstedt-Sylla E., Electroretinogram and visual field changes in a case of birdshot chorioretinopathy. Doc Ophthalmol. 2017</v>
      </c>
    </row>
    <row r="6718" spans="1:29" x14ac:dyDescent="0.3">
      <c r="A6718">
        <v>1772</v>
      </c>
      <c r="B6718" t="s">
        <v>4108</v>
      </c>
      <c r="C6718" t="s">
        <v>14362</v>
      </c>
      <c r="D6718" t="s">
        <v>25442</v>
      </c>
      <c r="E6718" t="s">
        <v>2809</v>
      </c>
      <c r="F6718" s="10"/>
      <c r="G6718">
        <v>2017</v>
      </c>
      <c r="J6718">
        <v>0.60280996833172051</v>
      </c>
      <c r="L6718" t="e">
        <v>#VALUE!</v>
      </c>
      <c r="M6718">
        <v>28878425</v>
      </c>
      <c r="Q6718" s="10"/>
      <c r="R6718" s="11">
        <f t="shared" si="208"/>
        <v>0</v>
      </c>
      <c r="U6718" s="11">
        <f t="shared" si="209"/>
        <v>0</v>
      </c>
      <c r="Y6718" s="11">
        <f>IF(SUM(Tableau1[[#This Row],[Other access]:[Sci-hub access]])&gt;=1,1,0)</f>
        <v>0</v>
      </c>
      <c r="Z6718" s="12">
        <f>IF(OR(Tableau1[[#This Row],[Access R1 + S1+ T1 ]]&gt;=1,Tableau1[[#This Row],[Access V1 +W1 + X1]]&gt;=1),1,0)</f>
        <v>0</v>
      </c>
      <c r="AB6718" s="10" t="e">
        <f>Tableau1[[#This Row],[DOI]]</f>
        <v>#VALUE!</v>
      </c>
      <c r="AC6718" s="13" t="str">
        <f>Tableau1[[#This Row],[Authors]]&amp;", "&amp;Tableau1[[#This Row],[Title]]&amp;" "&amp;Tableau1[[#This Row],[Journal]]&amp;". "&amp;Tableau1[[#This Row],[Year]]</f>
        <v>Grahn BH, Osinchuk S., Diagnostic Ophthalmology. Can Vet J. 2017</v>
      </c>
    </row>
    <row r="6719" spans="1:29" ht="28.8" x14ac:dyDescent="0.3">
      <c r="A6719">
        <v>6071</v>
      </c>
      <c r="B6719" t="s">
        <v>9053</v>
      </c>
      <c r="C6719" t="s">
        <v>19266</v>
      </c>
      <c r="D6719" t="s">
        <v>29483</v>
      </c>
      <c r="E6719" t="s">
        <v>2443</v>
      </c>
      <c r="F6719" s="10"/>
      <c r="G6719">
        <v>2017</v>
      </c>
      <c r="J6719">
        <v>0.60284879550270676</v>
      </c>
      <c r="L6719" t="s">
        <v>40448</v>
      </c>
      <c r="M6719">
        <v>28253401</v>
      </c>
      <c r="Q6719" s="10"/>
      <c r="R6719" s="11">
        <f t="shared" si="208"/>
        <v>0</v>
      </c>
      <c r="U6719" s="11">
        <f t="shared" si="209"/>
        <v>0</v>
      </c>
      <c r="Y6719" s="11">
        <f>IF(SUM(Tableau1[[#This Row],[Other access]:[Sci-hub access]])&gt;=1,1,0)</f>
        <v>0</v>
      </c>
      <c r="Z6719" s="12">
        <f>IF(OR(Tableau1[[#This Row],[Access R1 + S1+ T1 ]]&gt;=1,Tableau1[[#This Row],[Access V1 +W1 + X1]]&gt;=1),1,0)</f>
        <v>0</v>
      </c>
      <c r="AB6719" s="10" t="str">
        <f>Tableau1[[#This Row],[DOI]]</f>
        <v>doi: 10.1167/iovs.16-19249</v>
      </c>
      <c r="AC6719" s="13" t="str">
        <f>Tableau1[[#This Row],[Authors]]&amp;", "&amp;Tableau1[[#This Row],[Title]]&amp;" "&amp;Tableau1[[#This Row],[Journal]]&amp;". "&amp;Tableau1[[#This Row],[Year]]</f>
        <v>Maier AB, Klein S, Kociok N, Riechardt AI, Gundlach E, Reichhart N, Strauß O, Joussen AM., Netrin-4 Mediates Corneal Hemangiogenesis but Not Lymphangiogenesis in the Mouse-Model of Suture-Induced Neovascularization. Invest Ophthalmol Vis Sci. 2017</v>
      </c>
    </row>
    <row r="6720" spans="1:29" x14ac:dyDescent="0.3">
      <c r="A6720">
        <v>8382</v>
      </c>
      <c r="B6720" t="s">
        <v>11068</v>
      </c>
      <c r="C6720" t="s">
        <v>21254</v>
      </c>
      <c r="D6720" t="s">
        <v>31506</v>
      </c>
      <c r="E6720" t="s">
        <v>34418</v>
      </c>
      <c r="F6720" s="10"/>
      <c r="G6720">
        <v>2017</v>
      </c>
      <c r="J6720">
        <v>0.60296548610114054</v>
      </c>
      <c r="L6720" t="s">
        <v>42723</v>
      </c>
      <c r="M6720">
        <v>27924617</v>
      </c>
      <c r="Q6720" s="10"/>
      <c r="R6720" s="11">
        <f t="shared" si="208"/>
        <v>0</v>
      </c>
      <c r="U6720" s="11">
        <f t="shared" si="209"/>
        <v>0</v>
      </c>
      <c r="Y6720" s="11">
        <f>IF(SUM(Tableau1[[#This Row],[Other access]:[Sci-hub access]])&gt;=1,1,0)</f>
        <v>0</v>
      </c>
      <c r="Z6720" s="12">
        <f>IF(OR(Tableau1[[#This Row],[Access R1 + S1+ T1 ]]&gt;=1,Tableau1[[#This Row],[Access V1 +W1 + X1]]&gt;=1),1,0)</f>
        <v>0</v>
      </c>
      <c r="AB6720" s="10" t="str">
        <f>Tableau1[[#This Row],[DOI]]</f>
        <v>doi: 10.1007/s12015-016-9706-0</v>
      </c>
      <c r="AC6720" s="13" t="str">
        <f>Tableau1[[#This Row],[Authors]]&amp;", "&amp;Tableau1[[#This Row],[Title]]&amp;" "&amp;Tableau1[[#This Row],[Journal]]&amp;". "&amp;Tableau1[[#This Row],[Year]]</f>
        <v>Enzmann V, Lecaudé S, Kruschinski A, Vater A., CXCL12/SDF-1-Dependent Retinal Migration of Endogenous Bone Marrow-Derived Stem Cells Improves Visual Function after Pharmacologically Induced Retinal Degeneration. Stem Cell Rev. 2017</v>
      </c>
    </row>
    <row r="6721" spans="1:29" ht="28.8" x14ac:dyDescent="0.3">
      <c r="A6721">
        <v>8443</v>
      </c>
      <c r="B6721" t="s">
        <v>11124</v>
      </c>
      <c r="C6721" t="s">
        <v>21309</v>
      </c>
      <c r="D6721" t="s">
        <v>31562</v>
      </c>
      <c r="E6721" t="s">
        <v>2583</v>
      </c>
      <c r="F6721" s="10"/>
      <c r="G6721">
        <v>2017</v>
      </c>
      <c r="J6721">
        <v>0.60296856488980899</v>
      </c>
      <c r="L6721" t="s">
        <v>42783</v>
      </c>
      <c r="M6721">
        <v>27913991</v>
      </c>
      <c r="Q6721" s="10"/>
      <c r="R6721" s="11">
        <f t="shared" si="208"/>
        <v>0</v>
      </c>
      <c r="U6721" s="11">
        <f t="shared" si="209"/>
        <v>0</v>
      </c>
      <c r="Y6721" s="11">
        <f>IF(SUM(Tableau1[[#This Row],[Other access]:[Sci-hub access]])&gt;=1,1,0)</f>
        <v>0</v>
      </c>
      <c r="Z6721" s="12">
        <f>IF(OR(Tableau1[[#This Row],[Access R1 + S1+ T1 ]]&gt;=1,Tableau1[[#This Row],[Access V1 +W1 + X1]]&gt;=1),1,0)</f>
        <v>0</v>
      </c>
      <c r="AB6721" s="10" t="str">
        <f>Tableau1[[#This Row],[DOI]]</f>
        <v>doi: 10.1007/s12325-016-0448-9</v>
      </c>
      <c r="AC6721" s="13" t="str">
        <f>Tableau1[[#This Row],[Authors]]&amp;", "&amp;Tableau1[[#This Row],[Title]]&amp;" "&amp;Tableau1[[#This Row],[Journal]]&amp;". "&amp;Tableau1[[#This Row],[Year]]</f>
        <v>Konstas AG, Boboridis KG, Kapis P, Marinopoulos K, Voudouragkaki IC, Panayiotou D, Mikropoulos DG, Pagkalidou E, Haidich AB, Katsanos A, Quaranta L., 24-Hour Efficacy and Ocular Surface Health with Preservative-Free Tafluprost Alone and in Conjunction with Preservative-Free Dorzolamide/Timolol Fixed Combination in Open-Angle Glaucoma Patients Insufficiently Controlled with Preserved Latanoprost Monotherapy. Adv Ther. 2017</v>
      </c>
    </row>
    <row r="6722" spans="1:29" x14ac:dyDescent="0.3">
      <c r="A6722">
        <v>2575</v>
      </c>
      <c r="B6722" t="s">
        <v>5793</v>
      </c>
      <c r="C6722" t="s">
        <v>16039</v>
      </c>
      <c r="D6722" t="s">
        <v>26216</v>
      </c>
      <c r="E6722" t="s">
        <v>2511</v>
      </c>
      <c r="F6722" s="10"/>
      <c r="G6722">
        <v>2017</v>
      </c>
      <c r="J6722">
        <v>0.60297953892890765</v>
      </c>
      <c r="L6722" t="s">
        <v>37038</v>
      </c>
      <c r="M6722">
        <v>28724827</v>
      </c>
      <c r="Q6722" s="10"/>
      <c r="R6722" s="11">
        <f t="shared" ref="R6722:R6785" si="210">IF(SUM(N6722:Q6722)&gt;0,1,0)</f>
        <v>0</v>
      </c>
      <c r="U6722" s="11">
        <f t="shared" ref="U6722:U6785" si="211">IF(SUM(R6722,T6722)&gt;0,1,0)</f>
        <v>0</v>
      </c>
      <c r="Y6722" s="11">
        <f>IF(SUM(Tableau1[[#This Row],[Other access]:[Sci-hub access]])&gt;=1,1,0)</f>
        <v>0</v>
      </c>
      <c r="Z6722" s="12">
        <f>IF(OR(Tableau1[[#This Row],[Access R1 + S1+ T1 ]]&gt;=1,Tableau1[[#This Row],[Access V1 +W1 + X1]]&gt;=1),1,0)</f>
        <v>0</v>
      </c>
      <c r="AB6722" s="10" t="str">
        <f>Tableau1[[#This Row],[DOI]]</f>
        <v>doi: 10.4103/ijo.IJO_910_16</v>
      </c>
      <c r="AC6722" s="13" t="str">
        <f>Tableau1[[#This Row],[Authors]]&amp;", "&amp;Tableau1[[#This Row],[Title]]&amp;" "&amp;Tableau1[[#This Row],[Journal]]&amp;". "&amp;Tableau1[[#This Row],[Year]]</f>
        <v>Tugcu BL, Sezer T, Elbay A, Özdemir H., Angioid streaks in a case of Camurati-Engelmann disease. Indian J Ophthalmol. 2017</v>
      </c>
    </row>
    <row r="6723" spans="1:29" x14ac:dyDescent="0.3">
      <c r="A6723">
        <v>177</v>
      </c>
      <c r="B6723" t="s">
        <v>3440</v>
      </c>
      <c r="C6723" t="s">
        <v>13701</v>
      </c>
      <c r="D6723" t="s">
        <v>23860</v>
      </c>
      <c r="E6723" t="s">
        <v>2893</v>
      </c>
      <c r="F6723" s="10"/>
      <c r="G6723">
        <v>2018</v>
      </c>
      <c r="J6723">
        <v>0.60333327954136895</v>
      </c>
      <c r="L6723" t="s">
        <v>34692</v>
      </c>
      <c r="M6723">
        <v>29372378</v>
      </c>
      <c r="Q6723" s="10"/>
      <c r="R6723" s="11">
        <f t="shared" si="210"/>
        <v>0</v>
      </c>
      <c r="U6723" s="11">
        <f t="shared" si="211"/>
        <v>0</v>
      </c>
      <c r="Y6723" s="11">
        <f>IF(SUM(Tableau1[[#This Row],[Other access]:[Sci-hub access]])&gt;=1,1,0)</f>
        <v>0</v>
      </c>
      <c r="Z6723" s="12">
        <f>IF(OR(Tableau1[[#This Row],[Access R1 + S1+ T1 ]]&gt;=1,Tableau1[[#This Row],[Access V1 +W1 + X1]]&gt;=1),1,0)</f>
        <v>0</v>
      </c>
      <c r="AB6723" s="10" t="str">
        <f>Tableau1[[#This Row],[DOI]]</f>
        <v>doi: 10.1007/s00432-018-2584-x</v>
      </c>
      <c r="AC6723" s="13" t="str">
        <f>Tableau1[[#This Row],[Authors]]&amp;", "&amp;Tableau1[[#This Row],[Title]]&amp;" "&amp;Tableau1[[#This Row],[Journal]]&amp;". "&amp;Tableau1[[#This Row],[Year]]</f>
        <v>Chen X, Kunda PE, Lin J, Zhou M, Huang J, Zhang H, Liu T., SYK-targeted dendritic cell-mediated cytotoxic T lymphocytes enhance the effect of immunotherapy on retinoblastoma. J Cancer Res Clin Oncol. 2018</v>
      </c>
    </row>
    <row r="6724" spans="1:29" x14ac:dyDescent="0.3">
      <c r="A6724">
        <v>10389</v>
      </c>
      <c r="B6724" t="s">
        <v>12882</v>
      </c>
      <c r="C6724" t="s">
        <v>23049</v>
      </c>
      <c r="D6724" t="s">
        <v>33335</v>
      </c>
      <c r="E6724" t="s">
        <v>2438</v>
      </c>
      <c r="F6724" s="10"/>
      <c r="G6724">
        <v>2017</v>
      </c>
      <c r="J6724">
        <v>0.6034144969197035</v>
      </c>
      <c r="L6724" t="s">
        <v>44639</v>
      </c>
      <c r="M6724">
        <v>27343209</v>
      </c>
      <c r="Q6724" s="10"/>
      <c r="R6724" s="11">
        <f t="shared" si="210"/>
        <v>0</v>
      </c>
      <c r="U6724" s="11">
        <f t="shared" si="211"/>
        <v>0</v>
      </c>
      <c r="Y6724" s="11">
        <f>IF(SUM(Tableau1[[#This Row],[Other access]:[Sci-hub access]])&gt;=1,1,0)</f>
        <v>0</v>
      </c>
      <c r="Z6724" s="12">
        <f>IF(OR(Tableau1[[#This Row],[Access R1 + S1+ T1 ]]&gt;=1,Tableau1[[#This Row],[Access V1 +W1 + X1]]&gt;=1),1,0)</f>
        <v>0</v>
      </c>
      <c r="AB6724" s="10" t="str">
        <f>Tableau1[[#This Row],[DOI]]</f>
        <v>doi: 10.1136/bjophthalmol-2016-308563</v>
      </c>
      <c r="AC6724" s="13" t="str">
        <f>Tableau1[[#This Row],[Authors]]&amp;", "&amp;Tableau1[[#This Row],[Title]]&amp;" "&amp;Tableau1[[#This Row],[Journal]]&amp;". "&amp;Tableau1[[#This Row],[Year]]</f>
        <v>Cheung N, Tan SP, Lee SY, Cheung GCM, Tan G, Kumar N, Cheng CY, Wong TY., Prevalence and risk factors for epiretinal membrane: the Singapore Epidemiology of Eye Disease study. Br J Ophthalmol. 2017</v>
      </c>
    </row>
    <row r="6725" spans="1:29" x14ac:dyDescent="0.3">
      <c r="A6725">
        <v>7310</v>
      </c>
      <c r="B6725" t="s">
        <v>10129</v>
      </c>
      <c r="C6725" t="s">
        <v>20331</v>
      </c>
      <c r="D6725" t="s">
        <v>30563</v>
      </c>
      <c r="E6725" t="s">
        <v>2445</v>
      </c>
      <c r="F6725" s="10"/>
      <c r="G6725">
        <v>2018</v>
      </c>
      <c r="J6725">
        <v>0.60349422690162691</v>
      </c>
      <c r="L6725" t="s">
        <v>41666</v>
      </c>
      <c r="M6725">
        <v>28106706</v>
      </c>
      <c r="Q6725" s="10"/>
      <c r="R6725" s="11">
        <f t="shared" si="210"/>
        <v>0</v>
      </c>
      <c r="U6725" s="11">
        <f t="shared" si="211"/>
        <v>0</v>
      </c>
      <c r="Y6725" s="11">
        <f>IF(SUM(Tableau1[[#This Row],[Other access]:[Sci-hub access]])&gt;=1,1,0)</f>
        <v>0</v>
      </c>
      <c r="Z6725" s="12">
        <f>IF(OR(Tableau1[[#This Row],[Access R1 + S1+ T1 ]]&gt;=1,Tableau1[[#This Row],[Access V1 +W1 + X1]]&gt;=1),1,0)</f>
        <v>0</v>
      </c>
      <c r="AB6725" s="10" t="str">
        <f>Tableau1[[#This Row],[DOI]]</f>
        <v>doi: 10.1097/IAE.0000000000001505</v>
      </c>
      <c r="AC6725" s="13" t="str">
        <f>Tableau1[[#This Row],[Authors]]&amp;", "&amp;Tableau1[[#This Row],[Title]]&amp;" "&amp;Tableau1[[#This Row],[Journal]]&amp;". "&amp;Tableau1[[#This Row],[Year]]</f>
        <v>Feng HL, Roth DB, Hasan A, Fine HF, Wheatley HM, Prenner JL, Shah SP, Modi KK, Feuer WJ., INTRAVITREAL OCRIPLASMIN IN CLINICAL PRACTICE: Predictors of Success, Visual Outcomes, and Complications. Retina. 2018</v>
      </c>
    </row>
    <row r="6726" spans="1:29" x14ac:dyDescent="0.3">
      <c r="A6726">
        <v>10043</v>
      </c>
      <c r="B6726" t="s">
        <v>12561</v>
      </c>
      <c r="C6726" t="s">
        <v>22729</v>
      </c>
      <c r="D6726" t="s">
        <v>33010</v>
      </c>
      <c r="E6726" t="s">
        <v>2486</v>
      </c>
      <c r="F6726" s="10"/>
      <c r="G6726">
        <v>2017</v>
      </c>
      <c r="J6726">
        <v>0.60350784994153561</v>
      </c>
      <c r="L6726" t="s">
        <v>44299</v>
      </c>
      <c r="M6726">
        <v>27488961</v>
      </c>
      <c r="Q6726" s="10"/>
      <c r="R6726" s="11">
        <f t="shared" si="210"/>
        <v>0</v>
      </c>
      <c r="U6726" s="11">
        <f t="shared" si="211"/>
        <v>0</v>
      </c>
      <c r="Y6726" s="11">
        <f>IF(SUM(Tableau1[[#This Row],[Other access]:[Sci-hub access]])&gt;=1,1,0)</f>
        <v>0</v>
      </c>
      <c r="Z6726" s="12">
        <f>IF(OR(Tableau1[[#This Row],[Access R1 + S1+ T1 ]]&gt;=1,Tableau1[[#This Row],[Access V1 +W1 + X1]]&gt;=1),1,0)</f>
        <v>0</v>
      </c>
      <c r="AB6726" s="10" t="str">
        <f>Tableau1[[#This Row],[DOI]]</f>
        <v>doi: 10.1111/aos.13184</v>
      </c>
      <c r="AC6726" s="13" t="str">
        <f>Tableau1[[#This Row],[Authors]]&amp;", "&amp;Tableau1[[#This Row],[Title]]&amp;" "&amp;Tableau1[[#This Row],[Journal]]&amp;". "&amp;Tableau1[[#This Row],[Year]]</f>
        <v>Schuster AK, Fischer JE, Vossmerbaeumer U., Curvature of iris profile in spectral domain optical coherence tomography and dependency to refraction, age and pupil size - the MIPH Eye&amp;Health Study. Acta Ophthalmol. 2017</v>
      </c>
    </row>
    <row r="6727" spans="1:29" x14ac:dyDescent="0.3">
      <c r="A6727">
        <v>10790</v>
      </c>
      <c r="B6727" t="s">
        <v>13245</v>
      </c>
      <c r="C6727" t="s">
        <v>23408</v>
      </c>
      <c r="D6727" t="s">
        <v>33699</v>
      </c>
      <c r="E6727" t="s">
        <v>2486</v>
      </c>
      <c r="F6727" s="10"/>
      <c r="G6727">
        <v>2017</v>
      </c>
      <c r="J6727">
        <v>0.60361043420165339</v>
      </c>
      <c r="L6727" t="s">
        <v>45037</v>
      </c>
      <c r="M6727">
        <v>27041544</v>
      </c>
      <c r="Q6727" s="10"/>
      <c r="R6727" s="11">
        <f t="shared" si="210"/>
        <v>0</v>
      </c>
      <c r="U6727" s="11">
        <f t="shared" si="211"/>
        <v>0</v>
      </c>
      <c r="Y6727" s="11">
        <f>IF(SUM(Tableau1[[#This Row],[Other access]:[Sci-hub access]])&gt;=1,1,0)</f>
        <v>0</v>
      </c>
      <c r="Z6727" s="12">
        <f>IF(OR(Tableau1[[#This Row],[Access R1 + S1+ T1 ]]&gt;=1,Tableau1[[#This Row],[Access V1 +W1 + X1]]&gt;=1),1,0)</f>
        <v>0</v>
      </c>
      <c r="AB6727" s="10" t="str">
        <f>Tableau1[[#This Row],[DOI]]</f>
        <v>doi: 10.1111/aos.13001</v>
      </c>
      <c r="AC6727" s="13" t="str">
        <f>Tableau1[[#This Row],[Authors]]&amp;", "&amp;Tableau1[[#This Row],[Title]]&amp;" "&amp;Tableau1[[#This Row],[Journal]]&amp;". "&amp;Tableau1[[#This Row],[Year]]</f>
        <v>Miliatos I, Lindgren G., Epiretinal membrane surgery evaluated by subjective outcome. Acta Ophthalmol. 2017</v>
      </c>
    </row>
    <row r="6728" spans="1:29" ht="28.8" x14ac:dyDescent="0.3">
      <c r="A6728">
        <v>5472</v>
      </c>
      <c r="B6728" t="s">
        <v>8521</v>
      </c>
      <c r="C6728" t="s">
        <v>18742</v>
      </c>
      <c r="D6728" t="s">
        <v>28951</v>
      </c>
      <c r="E6728" t="s">
        <v>2460</v>
      </c>
      <c r="F6728" s="10"/>
      <c r="G6728">
        <v>2017</v>
      </c>
      <c r="J6728">
        <v>0.60364200123346268</v>
      </c>
      <c r="L6728" t="s">
        <v>39862</v>
      </c>
      <c r="M6728">
        <v>28332894</v>
      </c>
      <c r="Q6728" s="10"/>
      <c r="R6728" s="11">
        <f t="shared" si="210"/>
        <v>0</v>
      </c>
      <c r="U6728" s="11">
        <f t="shared" si="211"/>
        <v>0</v>
      </c>
      <c r="Y6728" s="11">
        <f>IF(SUM(Tableau1[[#This Row],[Other access]:[Sci-hub access]])&gt;=1,1,0)</f>
        <v>0</v>
      </c>
      <c r="Z6728" s="12">
        <f>IF(OR(Tableau1[[#This Row],[Access R1 + S1+ T1 ]]&gt;=1,Tableau1[[#This Row],[Access V1 +W1 + X1]]&gt;=1),1,0)</f>
        <v>0</v>
      </c>
      <c r="AB6728" s="10" t="str">
        <f>Tableau1[[#This Row],[DOI]]</f>
        <v>doi: 10.1080/09286586.2017.1290257</v>
      </c>
      <c r="AC6728" s="13" t="str">
        <f>Tableau1[[#This Row],[Authors]]&amp;", "&amp;Tableau1[[#This Row],[Title]]&amp;" "&amp;Tableau1[[#This Row],[Journal]]&amp;". "&amp;Tableau1[[#This Row],[Year]]</f>
        <v>Raman R, Ganesan S, Pal SS, Gella L, Kulothungan V, Sharma T., Incidence and Progression of Diabetic Retinopathy in Urban India: Sankara Nethralaya-Diabetic Retinopathy Epidemiology and Molecular Genetics Study (SN-DREAMS II), Report 1. Ophthalmic Epidemiol. 2017</v>
      </c>
    </row>
    <row r="6729" spans="1:29" x14ac:dyDescent="0.3">
      <c r="A6729">
        <v>10770</v>
      </c>
      <c r="B6729" t="s">
        <v>13227</v>
      </c>
      <c r="C6729" t="s">
        <v>23390</v>
      </c>
      <c r="D6729" t="s">
        <v>33680</v>
      </c>
      <c r="E6729" t="s">
        <v>34015</v>
      </c>
      <c r="F6729" s="10"/>
      <c r="G6729">
        <v>2017</v>
      </c>
      <c r="J6729">
        <v>0.60366375762606084</v>
      </c>
      <c r="L6729" t="s">
        <v>45017</v>
      </c>
      <c r="M6729">
        <v>27054461</v>
      </c>
      <c r="Q6729" s="10"/>
      <c r="R6729" s="11">
        <f t="shared" si="210"/>
        <v>0</v>
      </c>
      <c r="U6729" s="11">
        <f t="shared" si="211"/>
        <v>0</v>
      </c>
      <c r="Y6729" s="11">
        <f>IF(SUM(Tableau1[[#This Row],[Other access]:[Sci-hub access]])&gt;=1,1,0)</f>
        <v>0</v>
      </c>
      <c r="Z6729" s="12">
        <f>IF(OR(Tableau1[[#This Row],[Access R1 + S1+ T1 ]]&gt;=1,Tableau1[[#This Row],[Access V1 +W1 + X1]]&gt;=1),1,0)</f>
        <v>0</v>
      </c>
      <c r="AB6729" s="10" t="str">
        <f>Tableau1[[#This Row],[DOI]]</f>
        <v>doi: 10.3109/13816810.2015.1137327</v>
      </c>
      <c r="AC6729" s="13" t="str">
        <f>Tableau1[[#This Row],[Authors]]&amp;", "&amp;Tableau1[[#This Row],[Title]]&amp;" "&amp;Tableau1[[#This Row],[Journal]]&amp;". "&amp;Tableau1[[#This Row],[Year]]</f>
        <v>Benson MD, Ferreira P, MacDonald IM., Oculomotor apraxia and dilated cardiomyopathy with ataxia syndrome: A case report. Ophthalmic Genet. 2017</v>
      </c>
    </row>
    <row r="6730" spans="1:29" x14ac:dyDescent="0.3">
      <c r="A6730">
        <v>644</v>
      </c>
      <c r="B6730" t="s">
        <v>3907</v>
      </c>
      <c r="C6730" t="s">
        <v>14162</v>
      </c>
      <c r="D6730" t="s">
        <v>24327</v>
      </c>
      <c r="E6730" t="s">
        <v>2466</v>
      </c>
      <c r="F6730" s="10"/>
      <c r="G6730">
        <v>2017</v>
      </c>
      <c r="J6730">
        <v>0.60371390659732405</v>
      </c>
      <c r="L6730" t="s">
        <v>35142</v>
      </c>
      <c r="M6730">
        <v>29153600</v>
      </c>
      <c r="Q6730" s="10"/>
      <c r="R6730" s="11">
        <f t="shared" si="210"/>
        <v>0</v>
      </c>
      <c r="U6730" s="11">
        <f t="shared" si="211"/>
        <v>0</v>
      </c>
      <c r="Y6730" s="11">
        <f>IF(SUM(Tableau1[[#This Row],[Other access]:[Sci-hub access]])&gt;=1,1,0)</f>
        <v>0</v>
      </c>
      <c r="Z6730" s="12">
        <f>IF(OR(Tableau1[[#This Row],[Access R1 + S1+ T1 ]]&gt;=1,Tableau1[[#This Row],[Access V1 +W1 + X1]]&gt;=1),1,0)</f>
        <v>0</v>
      </c>
      <c r="AB6730" s="10" t="str">
        <f>Tableau1[[#This Row],[DOI]]</f>
        <v>doi: 10.1016/j.jneuroim.2017.10.001</v>
      </c>
      <c r="AC6730" s="13" t="str">
        <f>Tableau1[[#This Row],[Authors]]&amp;", "&amp;Tableau1[[#This Row],[Title]]&amp;" "&amp;Tableau1[[#This Row],[Journal]]&amp;". "&amp;Tableau1[[#This Row],[Year]]</f>
        <v>Akaishi T, Kaneko K, Himori N, Takeshita T, Takahashi T, Nakazawa T, Aoki M, Nakashima I., Subclinical retinal atrophy in the unaffected fellow eyes of multiple sclerosis and neuromyelitis optica. J Neuroimmunol. 2017</v>
      </c>
    </row>
    <row r="6731" spans="1:29" ht="28.8" x14ac:dyDescent="0.3">
      <c r="A6731">
        <v>2959</v>
      </c>
      <c r="B6731" t="s">
        <v>6154</v>
      </c>
      <c r="C6731" t="s">
        <v>16399</v>
      </c>
      <c r="D6731" t="s">
        <v>26578</v>
      </c>
      <c r="E6731" t="s">
        <v>2460</v>
      </c>
      <c r="F6731" s="10"/>
      <c r="G6731">
        <v>2017</v>
      </c>
      <c r="J6731">
        <v>0.60377182797348872</v>
      </c>
      <c r="L6731" t="s">
        <v>37415</v>
      </c>
      <c r="M6731">
        <v>28658588</v>
      </c>
      <c r="Q6731" s="10"/>
      <c r="R6731" s="11">
        <f t="shared" si="210"/>
        <v>0</v>
      </c>
      <c r="U6731" s="11">
        <f t="shared" si="211"/>
        <v>0</v>
      </c>
      <c r="Y6731" s="11">
        <f>IF(SUM(Tableau1[[#This Row],[Other access]:[Sci-hub access]])&gt;=1,1,0)</f>
        <v>0</v>
      </c>
      <c r="Z6731" s="12">
        <f>IF(OR(Tableau1[[#This Row],[Access R1 + S1+ T1 ]]&gt;=1,Tableau1[[#This Row],[Access V1 +W1 + X1]]&gt;=1),1,0)</f>
        <v>0</v>
      </c>
      <c r="AB6731" s="10" t="str">
        <f>Tableau1[[#This Row],[DOI]]</f>
        <v>doi: 10.1080/09286586.2016.1274039</v>
      </c>
      <c r="AC6731" s="13" t="str">
        <f>Tableau1[[#This Row],[Authors]]&amp;", "&amp;Tableau1[[#This Row],[Title]]&amp;" "&amp;Tableau1[[#This Row],[Journal]]&amp;". "&amp;Tableau1[[#This Row],[Year]]</f>
        <v>Banaee T, Ansari-Astaneh MR, Pourreza H, Faal Hosseini F, Vatanparast M, Shoeibi N, Jami V., Utility of 1% Tropicamide in Improving the Quality of Images for Tele-Screening of Diabetic Retinopathy in Patients with Dark Irides. Ophthalmic Epidemiol. 2017</v>
      </c>
    </row>
    <row r="6732" spans="1:29" x14ac:dyDescent="0.3">
      <c r="A6732">
        <v>3207</v>
      </c>
      <c r="B6732" t="s">
        <v>6392</v>
      </c>
      <c r="C6732" t="s">
        <v>16635</v>
      </c>
      <c r="D6732" t="s">
        <v>26816</v>
      </c>
      <c r="E6732" t="s">
        <v>2639</v>
      </c>
      <c r="F6732" s="10"/>
      <c r="G6732">
        <v>2017</v>
      </c>
      <c r="J6732">
        <v>0.60398760172055066</v>
      </c>
      <c r="L6732" t="s">
        <v>37660</v>
      </c>
      <c r="M6732">
        <v>28621605</v>
      </c>
      <c r="Q6732" s="10"/>
      <c r="R6732" s="11">
        <f t="shared" si="210"/>
        <v>0</v>
      </c>
      <c r="U6732" s="11">
        <f t="shared" si="211"/>
        <v>0</v>
      </c>
      <c r="Y6732" s="11">
        <f>IF(SUM(Tableau1[[#This Row],[Other access]:[Sci-hub access]])&gt;=1,1,0)</f>
        <v>0</v>
      </c>
      <c r="Z6732" s="12">
        <f>IF(OR(Tableau1[[#This Row],[Access R1 + S1+ T1 ]]&gt;=1,Tableau1[[#This Row],[Access V1 +W1 + X1]]&gt;=1),1,0)</f>
        <v>0</v>
      </c>
      <c r="AB6732" s="10" t="str">
        <f>Tableau1[[#This Row],[DOI]]</f>
        <v>doi: 10.2460/javma.251.1.49</v>
      </c>
      <c r="AC6732" s="13" t="str">
        <f>Tableau1[[#This Row],[Authors]]&amp;", "&amp;Tableau1[[#This Row],[Title]]&amp;" "&amp;Tableau1[[#This Row],[Journal]]&amp;". "&amp;Tableau1[[#This Row],[Year]]</f>
        <v>Musk GC, Lehmann H, He B., Anesthesia Case of the Month. J Am Vet Med Assoc. 2017</v>
      </c>
    </row>
    <row r="6733" spans="1:29" x14ac:dyDescent="0.3">
      <c r="A6733">
        <v>4464</v>
      </c>
      <c r="B6733" t="s">
        <v>7589</v>
      </c>
      <c r="C6733" t="s">
        <v>17824</v>
      </c>
      <c r="D6733" t="s">
        <v>28018</v>
      </c>
      <c r="E6733" t="s">
        <v>2451</v>
      </c>
      <c r="F6733" s="10"/>
      <c r="G6733">
        <v>2017</v>
      </c>
      <c r="J6733">
        <v>0.60423193014875132</v>
      </c>
      <c r="L6733" t="s">
        <v>38883</v>
      </c>
      <c r="M6733">
        <v>28441443</v>
      </c>
      <c r="Q6733" s="10"/>
      <c r="R6733" s="11">
        <f t="shared" si="210"/>
        <v>0</v>
      </c>
      <c r="U6733" s="11">
        <f t="shared" si="211"/>
        <v>0</v>
      </c>
      <c r="Y6733" s="11">
        <f>IF(SUM(Tableau1[[#This Row],[Other access]:[Sci-hub access]])&gt;=1,1,0)</f>
        <v>0</v>
      </c>
      <c r="Z6733" s="12">
        <f>IF(OR(Tableau1[[#This Row],[Access R1 + S1+ T1 ]]&gt;=1,Tableau1[[#This Row],[Access V1 +W1 + X1]]&gt;=1),1,0)</f>
        <v>0</v>
      </c>
      <c r="AB6733" s="10" t="str">
        <f>Tableau1[[#This Row],[DOI]]</f>
        <v>doi: 10.1371/journal.pone.0175900</v>
      </c>
      <c r="AC6733" s="13" t="str">
        <f>Tableau1[[#This Row],[Authors]]&amp;", "&amp;Tableau1[[#This Row],[Title]]&amp;" "&amp;Tableau1[[#This Row],[Journal]]&amp;". "&amp;Tableau1[[#This Row],[Year]]</f>
        <v>Park HL, Ha MJ, Shin SY., The effect of parental factors in children with large cup-to-disc ratios. PLoS One. 2017</v>
      </c>
    </row>
    <row r="6734" spans="1:29" x14ac:dyDescent="0.3">
      <c r="A6734">
        <v>5673</v>
      </c>
      <c r="B6734" t="s">
        <v>8705</v>
      </c>
      <c r="C6734" t="s">
        <v>18925</v>
      </c>
      <c r="D6734" t="s">
        <v>29135</v>
      </c>
      <c r="E6734" t="s">
        <v>2438</v>
      </c>
      <c r="F6734" s="10"/>
      <c r="G6734">
        <v>2017</v>
      </c>
      <c r="J6734">
        <v>0.60436009897582088</v>
      </c>
      <c r="L6734" t="s">
        <v>40056</v>
      </c>
      <c r="M6734">
        <v>28298316</v>
      </c>
      <c r="Q6734" s="10"/>
      <c r="R6734" s="11">
        <f t="shared" si="210"/>
        <v>0</v>
      </c>
      <c r="U6734" s="11">
        <f t="shared" si="211"/>
        <v>0</v>
      </c>
      <c r="Y6734" s="11">
        <f>IF(SUM(Tableau1[[#This Row],[Other access]:[Sci-hub access]])&gt;=1,1,0)</f>
        <v>0</v>
      </c>
      <c r="Z6734" s="12">
        <f>IF(OR(Tableau1[[#This Row],[Access R1 + S1+ T1 ]]&gt;=1,Tableau1[[#This Row],[Access V1 +W1 + X1]]&gt;=1),1,0)</f>
        <v>0</v>
      </c>
      <c r="AB6734" s="10" t="str">
        <f>Tableau1[[#This Row],[DOI]]</f>
        <v>doi: 10.1136/bjophthalmol-2016-310119</v>
      </c>
      <c r="AC6734" s="13" t="str">
        <f>Tableau1[[#This Row],[Authors]]&amp;", "&amp;Tableau1[[#This Row],[Title]]&amp;" "&amp;Tableau1[[#This Row],[Journal]]&amp;". "&amp;Tableau1[[#This Row],[Year]]</f>
        <v>Rossetto JD, Cavuoto KM, Osigian CJ, Chang TCP, Miller D, Capo H, Spierer O., Paediatric infectious keratitis: a case series of 107 children presenting to a tertiary referral centre. Br J Ophthalmol. 2017</v>
      </c>
    </row>
    <row r="6735" spans="1:29" x14ac:dyDescent="0.3">
      <c r="A6735">
        <v>8857</v>
      </c>
      <c r="B6735" t="s">
        <v>11484</v>
      </c>
      <c r="C6735" t="s">
        <v>21668</v>
      </c>
      <c r="D6735" t="s">
        <v>31924</v>
      </c>
      <c r="E6735" t="s">
        <v>2657</v>
      </c>
      <c r="F6735" s="10"/>
      <c r="G6735">
        <v>2017</v>
      </c>
      <c r="J6735">
        <v>0.60479016204355329</v>
      </c>
      <c r="L6735" t="s">
        <v>43191</v>
      </c>
      <c r="M6735">
        <v>27823937</v>
      </c>
      <c r="Q6735" s="10"/>
      <c r="R6735" s="11">
        <f t="shared" si="210"/>
        <v>0</v>
      </c>
      <c r="U6735" s="11">
        <f t="shared" si="211"/>
        <v>0</v>
      </c>
      <c r="Y6735" s="11">
        <f>IF(SUM(Tableau1[[#This Row],[Other access]:[Sci-hub access]])&gt;=1,1,0)</f>
        <v>0</v>
      </c>
      <c r="Z6735" s="12">
        <f>IF(OR(Tableau1[[#This Row],[Access R1 + S1+ T1 ]]&gt;=1,Tableau1[[#This Row],[Access V1 +W1 + X1]]&gt;=1),1,0)</f>
        <v>0</v>
      </c>
      <c r="AB6735" s="10" t="str">
        <f>Tableau1[[#This Row],[DOI]]</f>
        <v>doi: 10.1016/j.ajem.2016.10.030</v>
      </c>
      <c r="AC6735" s="13" t="str">
        <f>Tableau1[[#This Row],[Authors]]&amp;", "&amp;Tableau1[[#This Row],[Title]]&amp;" "&amp;Tableau1[[#This Row],[Journal]]&amp;". "&amp;Tableau1[[#This Row],[Year]]</f>
        <v>Mansour TN, Rudolph M, Brown D, Mansour N, Taheri MR., Orbital blowout fractures: a novel CT measurement that can predict the likelihood of surgical management. Am J Emerg Med. 2017</v>
      </c>
    </row>
    <row r="6736" spans="1:29" x14ac:dyDescent="0.3">
      <c r="A6736">
        <v>10695</v>
      </c>
      <c r="B6736" t="s">
        <v>13159</v>
      </c>
      <c r="C6736" t="s">
        <v>23322</v>
      </c>
      <c r="D6736" t="s">
        <v>33612</v>
      </c>
      <c r="E6736" t="s">
        <v>2438</v>
      </c>
      <c r="F6736" s="10"/>
      <c r="G6736">
        <v>2017</v>
      </c>
      <c r="J6736">
        <v>0.60517144846537452</v>
      </c>
      <c r="L6736" t="s">
        <v>44942</v>
      </c>
      <c r="M6736">
        <v>27098747</v>
      </c>
      <c r="Q6736" s="10"/>
      <c r="R6736" s="11">
        <f t="shared" si="210"/>
        <v>0</v>
      </c>
      <c r="U6736" s="11">
        <f t="shared" si="211"/>
        <v>0</v>
      </c>
      <c r="Y6736" s="11">
        <f>IF(SUM(Tableau1[[#This Row],[Other access]:[Sci-hub access]])&gt;=1,1,0)</f>
        <v>0</v>
      </c>
      <c r="Z6736" s="12">
        <f>IF(OR(Tableau1[[#This Row],[Access R1 + S1+ T1 ]]&gt;=1,Tableau1[[#This Row],[Access V1 +W1 + X1]]&gt;=1),1,0)</f>
        <v>0</v>
      </c>
      <c r="AB6736" s="10" t="str">
        <f>Tableau1[[#This Row],[DOI]]</f>
        <v>doi: 10.1136/bjophthalmol-2015-308137</v>
      </c>
      <c r="AC6736" s="13" t="str">
        <f>Tableau1[[#This Row],[Authors]]&amp;", "&amp;Tableau1[[#This Row],[Title]]&amp;" "&amp;Tableau1[[#This Row],[Journal]]&amp;". "&amp;Tableau1[[#This Row],[Year]]</f>
        <v>Fieß A, Furahini G, Bowman R, Bauer J, Dithmar S, Philippin H., Outcomes of surgical interventions for primary childhood glaucoma in Northern Tanzania. Br J Ophthalmol. 2017</v>
      </c>
    </row>
    <row r="6737" spans="1:29" x14ac:dyDescent="0.3">
      <c r="A6737">
        <v>10936</v>
      </c>
      <c r="B6737" t="s">
        <v>13372</v>
      </c>
      <c r="C6737" t="s">
        <v>23534</v>
      </c>
      <c r="D6737" t="s">
        <v>33826</v>
      </c>
      <c r="E6737" t="s">
        <v>2786</v>
      </c>
      <c r="F6737" s="10"/>
      <c r="G6737">
        <v>2017</v>
      </c>
      <c r="J6737">
        <v>0.60517163235720006</v>
      </c>
      <c r="L6737" t="s">
        <v>45177</v>
      </c>
      <c r="M6737">
        <v>26822974</v>
      </c>
      <c r="Q6737" s="10"/>
      <c r="R6737" s="11">
        <f t="shared" si="210"/>
        <v>0</v>
      </c>
      <c r="U6737" s="11">
        <f t="shared" si="211"/>
        <v>0</v>
      </c>
      <c r="Y6737" s="11">
        <f>IF(SUM(Tableau1[[#This Row],[Other access]:[Sci-hub access]])&gt;=1,1,0)</f>
        <v>0</v>
      </c>
      <c r="Z6737" s="12">
        <f>IF(OR(Tableau1[[#This Row],[Access R1 + S1+ T1 ]]&gt;=1,Tableau1[[#This Row],[Access V1 +W1 + X1]]&gt;=1),1,0)</f>
        <v>0</v>
      </c>
      <c r="AB6737" s="10" t="str">
        <f>Tableau1[[#This Row],[DOI]]</f>
        <v>doi: 10.3109/15569527.2015.1136828</v>
      </c>
      <c r="AC6737" s="13" t="str">
        <f>Tableau1[[#This Row],[Authors]]&amp;", "&amp;Tableau1[[#This Row],[Title]]&amp;" "&amp;Tableau1[[#This Row],[Journal]]&amp;". "&amp;Tableau1[[#This Row],[Year]]</f>
        <v>Erginturk Acar D, Acar U, Ozen Tunay Z, Ozdemir O, Germen H., The effects of smoking on dry eye parameters in healthy women. Cutan Ocul Toxicol. 2017</v>
      </c>
    </row>
    <row r="6738" spans="1:29" x14ac:dyDescent="0.3">
      <c r="A6738">
        <v>8095</v>
      </c>
      <c r="B6738" t="s">
        <v>1576</v>
      </c>
      <c r="C6738" t="s">
        <v>1577</v>
      </c>
      <c r="D6738" t="s">
        <v>1578</v>
      </c>
      <c r="E6738" t="s">
        <v>2531</v>
      </c>
      <c r="F6738" s="10"/>
      <c r="G6738">
        <v>2017</v>
      </c>
      <c r="J6738">
        <v>0.60517816109468359</v>
      </c>
      <c r="L6738" t="s">
        <v>42442</v>
      </c>
      <c r="M6738">
        <v>27998732</v>
      </c>
      <c r="Q6738" s="10"/>
      <c r="R6738" s="11">
        <f t="shared" si="210"/>
        <v>0</v>
      </c>
      <c r="U6738" s="11">
        <f t="shared" si="211"/>
        <v>0</v>
      </c>
      <c r="Y6738" s="11">
        <f>IF(SUM(Tableau1[[#This Row],[Other access]:[Sci-hub access]])&gt;=1,1,0)</f>
        <v>0</v>
      </c>
      <c r="Z6738" s="12">
        <f>IF(OR(Tableau1[[#This Row],[Access R1 + S1+ T1 ]]&gt;=1,Tableau1[[#This Row],[Access V1 +W1 + X1]]&gt;=1),1,0)</f>
        <v>0</v>
      </c>
      <c r="AB6738" s="10" t="str">
        <f>Tableau1[[#This Row],[DOI]]</f>
        <v>doi: 10.1016/j.micpath.2016.12.013</v>
      </c>
      <c r="AC6738" s="13" t="str">
        <f>Tableau1[[#This Row],[Authors]]&amp;", "&amp;Tableau1[[#This Row],[Title]]&amp;" "&amp;Tableau1[[#This Row],[Journal]]&amp;". "&amp;Tableau1[[#This Row],[Year]]</f>
        <v>Lakhundi S, Siddiqui R, Khan NA., Pathogenesis of microbial keratitis. Microb Pathog. 2017</v>
      </c>
    </row>
    <row r="6739" spans="1:29" x14ac:dyDescent="0.3">
      <c r="A6739">
        <v>1532</v>
      </c>
      <c r="B6739" t="s">
        <v>4786</v>
      </c>
      <c r="C6739" t="s">
        <v>15036</v>
      </c>
      <c r="D6739" t="s">
        <v>25207</v>
      </c>
      <c r="E6739" t="s">
        <v>34054</v>
      </c>
      <c r="F6739" s="10"/>
      <c r="G6739">
        <v>2017</v>
      </c>
      <c r="J6739">
        <v>0.60519471046827722</v>
      </c>
      <c r="L6739" t="s">
        <v>36011</v>
      </c>
      <c r="M6739">
        <v>28930310</v>
      </c>
      <c r="Q6739" s="10"/>
      <c r="R6739" s="11">
        <f t="shared" si="210"/>
        <v>0</v>
      </c>
      <c r="U6739" s="11">
        <f t="shared" si="211"/>
        <v>0</v>
      </c>
      <c r="Y6739" s="11">
        <f>IF(SUM(Tableau1[[#This Row],[Other access]:[Sci-hub access]])&gt;=1,1,0)</f>
        <v>0</v>
      </c>
      <c r="Z6739" s="12">
        <f>IF(OR(Tableau1[[#This Row],[Access R1 + S1+ T1 ]]&gt;=1,Tableau1[[#This Row],[Access V1 +W1 + X1]]&gt;=1),1,0)</f>
        <v>0</v>
      </c>
      <c r="AB6739" s="10" t="str">
        <f>Tableau1[[#This Row],[DOI]]</f>
        <v>doi: 10.1039/c7cc03387g</v>
      </c>
      <c r="AC6739" s="13" t="str">
        <f>Tableau1[[#This Row],[Authors]]&amp;", "&amp;Tableau1[[#This Row],[Title]]&amp;" "&amp;Tableau1[[#This Row],[Journal]]&amp;". "&amp;Tableau1[[#This Row],[Year]]</f>
        <v>Enoki M, Shinto S, Matsuoka Y, Otsuka A, Kaidzu S, Tanito M, Shibata T, Uchida K, Ohira A, Yamato M, Yamada KI., Lipid radicals cause light-induced retinal degeneration. Chem Commun (Camb). 2017</v>
      </c>
    </row>
    <row r="6740" spans="1:29" x14ac:dyDescent="0.3">
      <c r="A6740">
        <v>3026</v>
      </c>
      <c r="B6740" t="s">
        <v>6219</v>
      </c>
      <c r="C6740" t="s">
        <v>16464</v>
      </c>
      <c r="D6740" t="s">
        <v>26643</v>
      </c>
      <c r="E6740" t="s">
        <v>2617</v>
      </c>
      <c r="F6740" s="10"/>
      <c r="G6740">
        <v>2017</v>
      </c>
      <c r="J6740">
        <v>0.60531545569799139</v>
      </c>
      <c r="L6740" t="s">
        <v>37480</v>
      </c>
      <c r="M6740">
        <v>28649802</v>
      </c>
      <c r="Q6740" s="10"/>
      <c r="R6740" s="11">
        <f t="shared" si="210"/>
        <v>0</v>
      </c>
      <c r="U6740" s="11">
        <f t="shared" si="211"/>
        <v>0</v>
      </c>
      <c r="Y6740" s="11">
        <f>IF(SUM(Tableau1[[#This Row],[Other access]:[Sci-hub access]])&gt;=1,1,0)</f>
        <v>0</v>
      </c>
      <c r="Z6740" s="12">
        <f>IF(OR(Tableau1[[#This Row],[Access R1 + S1+ T1 ]]&gt;=1,Tableau1[[#This Row],[Access V1 +W1 + X1]]&gt;=1),1,0)</f>
        <v>0</v>
      </c>
      <c r="AB6740" s="10" t="str">
        <f>Tableau1[[#This Row],[DOI]]</f>
        <v>doi: 10.1002/14651858.CD006775.pub3</v>
      </c>
      <c r="AC6740" s="13" t="str">
        <f>Tableau1[[#This Row],[Authors]]&amp;", "&amp;Tableau1[[#This Row],[Title]]&amp;" "&amp;Tableau1[[#This Row],[Journal]]&amp;". "&amp;Tableau1[[#This Row],[Year]]</f>
        <v>Ervin AM, Law A, Pucker AD., Punctal occlusion for dry eye syndrome. Cochrane Database Syst Rev. 2017</v>
      </c>
    </row>
    <row r="6741" spans="1:29" x14ac:dyDescent="0.3">
      <c r="A6741">
        <v>2111</v>
      </c>
      <c r="B6741" t="s">
        <v>5347</v>
      </c>
      <c r="C6741" t="s">
        <v>15592</v>
      </c>
      <c r="D6741" t="s">
        <v>25769</v>
      </c>
      <c r="E6741" t="s">
        <v>2495</v>
      </c>
      <c r="F6741" s="10"/>
      <c r="G6741">
        <v>2017</v>
      </c>
      <c r="J6741">
        <v>0.60564207280495475</v>
      </c>
      <c r="L6741" t="s">
        <v>36582</v>
      </c>
      <c r="M6741">
        <v>28816866</v>
      </c>
      <c r="Q6741" s="10"/>
      <c r="R6741" s="11">
        <f t="shared" si="210"/>
        <v>0</v>
      </c>
      <c r="U6741" s="11">
        <f t="shared" si="211"/>
        <v>0</v>
      </c>
      <c r="Y6741" s="11">
        <f>IF(SUM(Tableau1[[#This Row],[Other access]:[Sci-hub access]])&gt;=1,1,0)</f>
        <v>0</v>
      </c>
      <c r="Z6741" s="12">
        <f>IF(OR(Tableau1[[#This Row],[Access R1 + S1+ T1 ]]&gt;=1,Tableau1[[#This Row],[Access V1 +W1 + X1]]&gt;=1),1,0)</f>
        <v>0</v>
      </c>
      <c r="AB6741" s="10" t="str">
        <f>Tableau1[[#This Row],[DOI]]</f>
        <v>doi: 10.1097/OPX.0000000000001110</v>
      </c>
      <c r="AC6741" s="13" t="str">
        <f>Tableau1[[#This Row],[Authors]]&amp;", "&amp;Tableau1[[#This Row],[Title]]&amp;" "&amp;Tableau1[[#This Row],[Journal]]&amp;". "&amp;Tableau1[[#This Row],[Year]]</f>
        <v>Masoudi S, Stapleton FJ, Willcox MDP., Differences in Tear Film Biochemistry of Symptomatic and Asymptomatic Lens Wearers. Optom Vis Sci. 2017</v>
      </c>
    </row>
    <row r="6742" spans="1:29" ht="28.8" x14ac:dyDescent="0.3">
      <c r="A6742">
        <v>7412</v>
      </c>
      <c r="B6742" t="s">
        <v>10221</v>
      </c>
      <c r="C6742" t="s">
        <v>20423</v>
      </c>
      <c r="D6742" t="s">
        <v>30655</v>
      </c>
      <c r="E6742" t="s">
        <v>2448</v>
      </c>
      <c r="F6742" s="10"/>
      <c r="G6742">
        <v>2017</v>
      </c>
      <c r="J6742">
        <v>0.60566819454382759</v>
      </c>
      <c r="L6742" t="s">
        <v>41768</v>
      </c>
      <c r="M6742">
        <v>28097437</v>
      </c>
      <c r="Q6742" s="10"/>
      <c r="R6742" s="11">
        <f t="shared" si="210"/>
        <v>0</v>
      </c>
      <c r="U6742" s="11">
        <f t="shared" si="211"/>
        <v>0</v>
      </c>
      <c r="Y6742" s="11">
        <f>IF(SUM(Tableau1[[#This Row],[Other access]:[Sci-hub access]])&gt;=1,1,0)</f>
        <v>0</v>
      </c>
      <c r="Z6742" s="12">
        <f>IF(OR(Tableau1[[#This Row],[Access R1 + S1+ T1 ]]&gt;=1,Tableau1[[#This Row],[Access V1 +W1 + X1]]&gt;=1),1,0)</f>
        <v>0</v>
      </c>
      <c r="AB6742" s="10" t="str">
        <f>Tableau1[[#This Row],[DOI]]</f>
        <v>doi: 10.1007/s00417-017-3587-z</v>
      </c>
      <c r="AC6742" s="13" t="str">
        <f>Tableau1[[#This Row],[Authors]]&amp;", "&amp;Tableau1[[#This Row],[Title]]&amp;" "&amp;Tableau1[[#This Row],[Journal]]&amp;". "&amp;Tableau1[[#This Row],[Year]]</f>
        <v>García-Ben A, Kamal-Salah R, García-Basterra I, Gonzalez Gómez A, Morillo Sanchez MJ, García-Campos JM., Two- and three-dimensional topographic analysis of pathologically myopic eyes with dome-shaped macula and inferior staphyloma by spectral domain optical coherence tomography. Graefes Arch Clin Exp Ophthalmol. 2017</v>
      </c>
    </row>
    <row r="6743" spans="1:29" ht="28.8" x14ac:dyDescent="0.3">
      <c r="A6743">
        <v>7356</v>
      </c>
      <c r="B6743" t="s">
        <v>1316</v>
      </c>
      <c r="C6743" t="s">
        <v>1317</v>
      </c>
      <c r="D6743" t="s">
        <v>1318</v>
      </c>
      <c r="E6743" t="s">
        <v>2750</v>
      </c>
      <c r="F6743" s="10"/>
      <c r="G6743">
        <v>2017</v>
      </c>
      <c r="J6743">
        <v>0.60568019043242938</v>
      </c>
      <c r="L6743" t="s">
        <v>41712</v>
      </c>
      <c r="M6743">
        <v>28100628</v>
      </c>
      <c r="Q6743" s="10"/>
      <c r="R6743" s="11">
        <f t="shared" si="210"/>
        <v>0</v>
      </c>
      <c r="U6743" s="11">
        <f t="shared" si="211"/>
        <v>0</v>
      </c>
      <c r="Y6743" s="11">
        <f>IF(SUM(Tableau1[[#This Row],[Other access]:[Sci-hub access]])&gt;=1,1,0)</f>
        <v>0</v>
      </c>
      <c r="Z6743" s="12">
        <f>IF(OR(Tableau1[[#This Row],[Access R1 + S1+ T1 ]]&gt;=1,Tableau1[[#This Row],[Access V1 +W1 + X1]]&gt;=1),1,0)</f>
        <v>0</v>
      </c>
      <c r="AB6743" s="10" t="str">
        <f>Tableau1[[#This Row],[DOI]]</f>
        <v>doi: 10.1530/EJE-16-0986</v>
      </c>
      <c r="AC6743" s="13" t="str">
        <f>Tableau1[[#This Row],[Authors]]&amp;", "&amp;Tableau1[[#This Row],[Title]]&amp;" "&amp;Tableau1[[#This Row],[Journal]]&amp;". "&amp;Tableau1[[#This Row],[Year]]</f>
        <v>Struja T, Kaeslin M, Boesiger F, Jutzi R, Imahorn N, Kutz A, Bernasconi L, Mundwiler E, Mueller B, Christ-Crain M, Meienberg F, Ebrahimi F, Henzen C, Fischli S, Kraenzlin M, Meier C, Schuetz P., External validation of the GREAT score to predict relapse risk in Graves' disease: results from a multicenter, retrospective study with 741 patients. Eur J Endocrinol. 2017</v>
      </c>
    </row>
    <row r="6744" spans="1:29" x14ac:dyDescent="0.3">
      <c r="A6744">
        <v>5141</v>
      </c>
      <c r="B6744" t="s">
        <v>8218</v>
      </c>
      <c r="C6744" t="s">
        <v>18443</v>
      </c>
      <c r="D6744" t="s">
        <v>28648</v>
      </c>
      <c r="E6744" t="s">
        <v>2479</v>
      </c>
      <c r="F6744" s="10"/>
      <c r="G6744">
        <v>2017</v>
      </c>
      <c r="J6744">
        <v>0.60580928514592747</v>
      </c>
      <c r="L6744" t="s">
        <v>39545</v>
      </c>
      <c r="M6744">
        <v>28368993</v>
      </c>
      <c r="Q6744" s="10"/>
      <c r="R6744" s="11">
        <f t="shared" si="210"/>
        <v>0</v>
      </c>
      <c r="U6744" s="11">
        <f t="shared" si="211"/>
        <v>0</v>
      </c>
      <c r="Y6744" s="11">
        <f>IF(SUM(Tableau1[[#This Row],[Other access]:[Sci-hub access]])&gt;=1,1,0)</f>
        <v>0</v>
      </c>
      <c r="Z6744" s="12">
        <f>IF(OR(Tableau1[[#This Row],[Access R1 + S1+ T1 ]]&gt;=1,Tableau1[[#This Row],[Access V1 +W1 + X1]]&gt;=1),1,0)</f>
        <v>0</v>
      </c>
      <c r="AB6744" s="10" t="str">
        <f>Tableau1[[#This Row],[DOI]]</f>
        <v>doi: 10.1097/ICO.0000000000001190</v>
      </c>
      <c r="AC6744" s="13" t="str">
        <f>Tableau1[[#This Row],[Authors]]&amp;", "&amp;Tableau1[[#This Row],[Title]]&amp;" "&amp;Tableau1[[#This Row],[Journal]]&amp;". "&amp;Tableau1[[#This Row],[Year]]</f>
        <v>Ayalew M, Tilahun Y, Holsclaw D, Indaram M, Stoller NE, Keenan JD, Rose-Nussbaumer J., Penetrating Keratoplasty at a Tertiary Referral Center in Ethiopia: Indications and Outcomes. Cornea. 2017</v>
      </c>
    </row>
    <row r="6745" spans="1:29" x14ac:dyDescent="0.3">
      <c r="A6745">
        <v>7316</v>
      </c>
      <c r="B6745" t="s">
        <v>10134</v>
      </c>
      <c r="C6745" t="s">
        <v>20336</v>
      </c>
      <c r="D6745" t="s">
        <v>30568</v>
      </c>
      <c r="E6745" t="s">
        <v>34219</v>
      </c>
      <c r="F6745" s="10"/>
      <c r="G6745">
        <v>2017</v>
      </c>
      <c r="J6745">
        <v>0.60586572162442787</v>
      </c>
      <c r="L6745" t="s">
        <v>41672</v>
      </c>
      <c r="M6745">
        <v>28106291</v>
      </c>
      <c r="Q6745" s="10"/>
      <c r="R6745" s="11">
        <f t="shared" si="210"/>
        <v>0</v>
      </c>
      <c r="U6745" s="11">
        <f t="shared" si="211"/>
        <v>0</v>
      </c>
      <c r="Y6745" s="11">
        <f>IF(SUM(Tableau1[[#This Row],[Other access]:[Sci-hub access]])&gt;=1,1,0)</f>
        <v>0</v>
      </c>
      <c r="Z6745" s="12">
        <f>IF(OR(Tableau1[[#This Row],[Access R1 + S1+ T1 ]]&gt;=1,Tableau1[[#This Row],[Access V1 +W1 + X1]]&gt;=1),1,0)</f>
        <v>0</v>
      </c>
      <c r="AB6745" s="10" t="str">
        <f>Tableau1[[#This Row],[DOI]]</f>
        <v>doi: 10.1002/jcb.25892</v>
      </c>
      <c r="AC6745" s="13" t="str">
        <f>Tableau1[[#This Row],[Authors]]&amp;", "&amp;Tableau1[[#This Row],[Title]]&amp;" "&amp;Tableau1[[#This Row],[Journal]]&amp;". "&amp;Tableau1[[#This Row],[Year]]</f>
        <v>Panahi Y, Rajaee SM, Sahebkar A., Ocular Effects of Sulfur Mustard and Therapeutic Approaches. J Cell Biochem. 2017</v>
      </c>
    </row>
    <row r="6746" spans="1:29" x14ac:dyDescent="0.3">
      <c r="A6746">
        <v>3177</v>
      </c>
      <c r="B6746" t="s">
        <v>6363</v>
      </c>
      <c r="C6746" t="s">
        <v>16606</v>
      </c>
      <c r="D6746" t="s">
        <v>26787</v>
      </c>
      <c r="E6746" t="s">
        <v>2490</v>
      </c>
      <c r="F6746" s="10"/>
      <c r="G6746">
        <v>2017</v>
      </c>
      <c r="J6746">
        <v>0.60594638825781166</v>
      </c>
      <c r="L6746" t="s">
        <v>37630</v>
      </c>
      <c r="M6746">
        <v>28624326</v>
      </c>
      <c r="Q6746" s="10"/>
      <c r="R6746" s="11">
        <f t="shared" si="210"/>
        <v>0</v>
      </c>
      <c r="U6746" s="11">
        <f t="shared" si="211"/>
        <v>0</v>
      </c>
      <c r="Y6746" s="11">
        <f>IF(SUM(Tableau1[[#This Row],[Other access]:[Sci-hub access]])&gt;=1,1,0)</f>
        <v>0</v>
      </c>
      <c r="Z6746" s="12">
        <f>IF(OR(Tableau1[[#This Row],[Access R1 + S1+ T1 ]]&gt;=1,Tableau1[[#This Row],[Access V1 +W1 + X1]]&gt;=1),1,0)</f>
        <v>0</v>
      </c>
      <c r="AB6746" s="10" t="str">
        <f>Tableau1[[#This Row],[DOI]]</f>
        <v>doi: 10.1016/j.ajo.2017.06.004</v>
      </c>
      <c r="AC6746" s="13" t="str">
        <f>Tableau1[[#This Row],[Authors]]&amp;", "&amp;Tableau1[[#This Row],[Title]]&amp;" "&amp;Tableau1[[#This Row],[Journal]]&amp;". "&amp;Tableau1[[#This Row],[Year]]</f>
        <v>Shakrawal J, Bali S, Sidhu T, Verma S, Sihota R, Dada T., Randomized Trial on Illuminated-Microcatheter Circumferential Trabeculotomy Versus Conventional Trabeculotomy in Congenital Glaucoma. Am J Ophthalmol. 2017</v>
      </c>
    </row>
    <row r="6747" spans="1:29" ht="28.8" x14ac:dyDescent="0.3">
      <c r="A6747">
        <v>4021</v>
      </c>
      <c r="B6747" t="s">
        <v>7172</v>
      </c>
      <c r="C6747" t="s">
        <v>17409</v>
      </c>
      <c r="D6747" t="s">
        <v>27599</v>
      </c>
      <c r="E6747" t="s">
        <v>2443</v>
      </c>
      <c r="F6747" s="10"/>
      <c r="G6747">
        <v>2017</v>
      </c>
      <c r="J6747">
        <v>0.60599630104952518</v>
      </c>
      <c r="L6747" t="s">
        <v>38461</v>
      </c>
      <c r="M6747">
        <v>28494490</v>
      </c>
      <c r="Q6747" s="10"/>
      <c r="R6747" s="11">
        <f t="shared" si="210"/>
        <v>0</v>
      </c>
      <c r="U6747" s="11">
        <f t="shared" si="211"/>
        <v>0</v>
      </c>
      <c r="Y6747" s="11">
        <f>IF(SUM(Tableau1[[#This Row],[Other access]:[Sci-hub access]])&gt;=1,1,0)</f>
        <v>0</v>
      </c>
      <c r="Z6747" s="12">
        <f>IF(OR(Tableau1[[#This Row],[Access R1 + S1+ T1 ]]&gt;=1,Tableau1[[#This Row],[Access V1 +W1 + X1]]&gt;=1),1,0)</f>
        <v>0</v>
      </c>
      <c r="AB6747" s="10" t="str">
        <f>Tableau1[[#This Row],[DOI]]</f>
        <v>doi: 10.1167/iovs.16-21321</v>
      </c>
      <c r="AC6747" s="13" t="str">
        <f>Tableau1[[#This Row],[Authors]]&amp;", "&amp;Tableau1[[#This Row],[Title]]&amp;" "&amp;Tableau1[[#This Row],[Journal]]&amp;". "&amp;Tableau1[[#This Row],[Year]]</f>
        <v>Quigley H, Arora K, Idrees S, Solano F, Bedrood S, Lee C, Jefferys J, Nguyen TD., Biomechanical Responses of Lamina Cribrosa to Intraocular Pressure Change Assessed by Optical Coherence Tomography in Glaucoma Eyes. Invest Ophthalmol Vis Sci. 2017</v>
      </c>
    </row>
    <row r="6748" spans="1:29" x14ac:dyDescent="0.3">
      <c r="A6748">
        <v>1707</v>
      </c>
      <c r="B6748" t="s">
        <v>4957</v>
      </c>
      <c r="C6748" t="s">
        <v>15206</v>
      </c>
      <c r="D6748" t="s">
        <v>25378</v>
      </c>
      <c r="E6748" t="s">
        <v>2845</v>
      </c>
      <c r="F6748" s="10"/>
      <c r="G6748">
        <v>2017</v>
      </c>
      <c r="J6748">
        <v>0.60607418464835727</v>
      </c>
      <c r="L6748" t="s">
        <v>36185</v>
      </c>
      <c r="M6748">
        <v>28898887</v>
      </c>
      <c r="Q6748" s="10"/>
      <c r="R6748" s="11">
        <f t="shared" si="210"/>
        <v>0</v>
      </c>
      <c r="U6748" s="11">
        <f t="shared" si="211"/>
        <v>0</v>
      </c>
      <c r="Y6748" s="11">
        <f>IF(SUM(Tableau1[[#This Row],[Other access]:[Sci-hub access]])&gt;=1,1,0)</f>
        <v>0</v>
      </c>
      <c r="Z6748" s="12">
        <f>IF(OR(Tableau1[[#This Row],[Access R1 + S1+ T1 ]]&gt;=1,Tableau1[[#This Row],[Access V1 +W1 + X1]]&gt;=1),1,0)</f>
        <v>0</v>
      </c>
      <c r="AB6748" s="10" t="str">
        <f>Tableau1[[#This Row],[DOI]]</f>
        <v>doi: 10.1159/000480030</v>
      </c>
      <c r="AC6748" s="13" t="str">
        <f>Tableau1[[#This Row],[Authors]]&amp;", "&amp;Tableau1[[#This Row],[Title]]&amp;" "&amp;Tableau1[[#This Row],[Journal]]&amp;". "&amp;Tableau1[[#This Row],[Year]]</f>
        <v>Ververi A, Islam L, Bewes B, Busby L, Sullivan C, Canham N., Angelman Syndrome due to a Maternally Inherited Intragenic Deletion Encompassing Exons 7 and 8 of the UBE3A Gene. Cytogenet Genome Res. 2017</v>
      </c>
    </row>
    <row r="6749" spans="1:29" x14ac:dyDescent="0.3">
      <c r="A6749">
        <v>4251</v>
      </c>
      <c r="B6749" t="s">
        <v>7386</v>
      </c>
      <c r="C6749" t="s">
        <v>17622</v>
      </c>
      <c r="D6749" t="s">
        <v>27814</v>
      </c>
      <c r="E6749" t="s">
        <v>2596</v>
      </c>
      <c r="F6749" s="10"/>
      <c r="G6749">
        <v>2017</v>
      </c>
      <c r="J6749">
        <v>0.6061599385738331</v>
      </c>
      <c r="L6749" t="s">
        <v>38678</v>
      </c>
      <c r="M6749">
        <v>28464984</v>
      </c>
      <c r="Q6749" s="10"/>
      <c r="R6749" s="11">
        <f t="shared" si="210"/>
        <v>0</v>
      </c>
      <c r="U6749" s="11">
        <f t="shared" si="211"/>
        <v>0</v>
      </c>
      <c r="Y6749" s="11">
        <f>IF(SUM(Tableau1[[#This Row],[Other access]:[Sci-hub access]])&gt;=1,1,0)</f>
        <v>0</v>
      </c>
      <c r="Z6749" s="12">
        <f>IF(OR(Tableau1[[#This Row],[Access R1 + S1+ T1 ]]&gt;=1,Tableau1[[#This Row],[Access V1 +W1 + X1]]&gt;=1),1,0)</f>
        <v>0</v>
      </c>
      <c r="AB6749" s="10" t="str">
        <f>Tableau1[[#This Row],[DOI]]</f>
        <v>doi: 10.1016/j.crad.2017.03.026</v>
      </c>
      <c r="AC6749" s="13" t="str">
        <f>Tableau1[[#This Row],[Authors]]&amp;", "&amp;Tableau1[[#This Row],[Title]]&amp;" "&amp;Tableau1[[#This Row],[Journal]]&amp;". "&amp;Tableau1[[#This Row],[Year]]</f>
        <v>Yan L, He G, Zhou X, Zheng Y, Zhu Y, Yang J, Zhang M, Zhou Y., Contrast-enhanced ultrasound in the diagnosis of orbital space-occupying lesions. Clin Radiol. 2017</v>
      </c>
    </row>
    <row r="6750" spans="1:29" x14ac:dyDescent="0.3">
      <c r="A6750">
        <v>9984</v>
      </c>
      <c r="B6750" t="s">
        <v>12508</v>
      </c>
      <c r="C6750" t="s">
        <v>22677</v>
      </c>
      <c r="D6750" t="s">
        <v>32956</v>
      </c>
      <c r="E6750" t="s">
        <v>2468</v>
      </c>
      <c r="F6750" s="10"/>
      <c r="G6750">
        <v>2017</v>
      </c>
      <c r="J6750">
        <v>0.60630710145144862</v>
      </c>
      <c r="L6750" t="s">
        <v>44242</v>
      </c>
      <c r="M6750">
        <v>27513904</v>
      </c>
      <c r="Q6750" s="10"/>
      <c r="R6750" s="11">
        <f t="shared" si="210"/>
        <v>0</v>
      </c>
      <c r="U6750" s="11">
        <f t="shared" si="211"/>
        <v>0</v>
      </c>
      <c r="Y6750" s="11">
        <f>IF(SUM(Tableau1[[#This Row],[Other access]:[Sci-hub access]])&gt;=1,1,0)</f>
        <v>0</v>
      </c>
      <c r="Z6750" s="12">
        <f>IF(OR(Tableau1[[#This Row],[Access R1 + S1+ T1 ]]&gt;=1,Tableau1[[#This Row],[Access V1 +W1 + X1]]&gt;=1),1,0)</f>
        <v>0</v>
      </c>
      <c r="AB6750" s="10" t="str">
        <f>Tableau1[[#This Row],[DOI]]</f>
        <v>doi: 10.1097/IJG.0000000000000502</v>
      </c>
      <c r="AC6750" s="13" t="str">
        <f>Tableau1[[#This Row],[Authors]]&amp;", "&amp;Tableau1[[#This Row],[Title]]&amp;" "&amp;Tableau1[[#This Row],[Journal]]&amp;". "&amp;Tableau1[[#This Row],[Year]]</f>
        <v>Birnbaum FA, Hamrah P, Jacobs DS, Song BJ., Acquired Corneal Neuropathy and Photoallodynia Associated With Malposition of an Ex-PRESS Shunt. J Glaucoma. 2017</v>
      </c>
    </row>
    <row r="6751" spans="1:29" ht="28.8" x14ac:dyDescent="0.3">
      <c r="A6751">
        <v>1329</v>
      </c>
      <c r="B6751" t="s">
        <v>4589</v>
      </c>
      <c r="C6751" t="s">
        <v>14841</v>
      </c>
      <c r="D6751" t="s">
        <v>25010</v>
      </c>
      <c r="E6751" t="s">
        <v>2443</v>
      </c>
      <c r="F6751" s="10"/>
      <c r="G6751">
        <v>2017</v>
      </c>
      <c r="J6751">
        <v>0.6064970348682559</v>
      </c>
      <c r="L6751" t="s">
        <v>35812</v>
      </c>
      <c r="M6751">
        <v>28973327</v>
      </c>
      <c r="Q6751" s="10"/>
      <c r="R6751" s="11">
        <f t="shared" si="210"/>
        <v>0</v>
      </c>
      <c r="U6751" s="11">
        <f t="shared" si="211"/>
        <v>0</v>
      </c>
      <c r="Y6751" s="11">
        <f>IF(SUM(Tableau1[[#This Row],[Other access]:[Sci-hub access]])&gt;=1,1,0)</f>
        <v>0</v>
      </c>
      <c r="Z6751" s="12">
        <f>IF(OR(Tableau1[[#This Row],[Access R1 + S1+ T1 ]]&gt;=1,Tableau1[[#This Row],[Access V1 +W1 + X1]]&gt;=1),1,0)</f>
        <v>0</v>
      </c>
      <c r="AB6751" s="10" t="str">
        <f>Tableau1[[#This Row],[DOI]]</f>
        <v>doi: 10.1167/iovs.17-22175</v>
      </c>
      <c r="AC6751" s="13" t="str">
        <f>Tableau1[[#This Row],[Authors]]&amp;", "&amp;Tableau1[[#This Row],[Title]]&amp;" "&amp;Tableau1[[#This Row],[Journal]]&amp;". "&amp;Tableau1[[#This Row],[Year]]</f>
        <v>Wang K, Johnstone MA, Xin C, Song S, Padilla S, Vranka JA, Acott TS, Zhou K, Schwaner SA, Wang RK, Sulchek T, Ethier CR., Estimating Human Trabecular Meshwork Stiffness by Numerical Modeling and Advanced OCT Imaging. Invest Ophthalmol Vis Sci. 2017</v>
      </c>
    </row>
    <row r="6752" spans="1:29" x14ac:dyDescent="0.3">
      <c r="A6752">
        <v>6807</v>
      </c>
      <c r="B6752" t="s">
        <v>1115</v>
      </c>
      <c r="C6752" t="s">
        <v>1116</v>
      </c>
      <c r="D6752" t="s">
        <v>1117</v>
      </c>
      <c r="E6752" t="s">
        <v>3209</v>
      </c>
      <c r="F6752" s="10"/>
      <c r="G6752">
        <v>2017</v>
      </c>
      <c r="J6752">
        <v>0.60656043492275868</v>
      </c>
      <c r="L6752" t="s">
        <v>41167</v>
      </c>
      <c r="M6752">
        <v>28161431</v>
      </c>
      <c r="Q6752" s="10"/>
      <c r="R6752" s="11">
        <f t="shared" si="210"/>
        <v>0</v>
      </c>
      <c r="U6752" s="11">
        <f t="shared" si="211"/>
        <v>0</v>
      </c>
      <c r="Y6752" s="11">
        <f>IF(SUM(Tableau1[[#This Row],[Other access]:[Sci-hub access]])&gt;=1,1,0)</f>
        <v>0</v>
      </c>
      <c r="Z6752" s="12">
        <f>IF(OR(Tableau1[[#This Row],[Access R1 + S1+ T1 ]]&gt;=1,Tableau1[[#This Row],[Access V1 +W1 + X1]]&gt;=1),1,0)</f>
        <v>0</v>
      </c>
      <c r="AB6752" s="10" t="str">
        <f>Tableau1[[#This Row],[DOI]]</f>
        <v>doi: 10.1016/j.brachy.2016.12.003</v>
      </c>
      <c r="AC6752" s="13" t="str">
        <f>Tableau1[[#This Row],[Authors]]&amp;", "&amp;Tableau1[[#This Row],[Title]]&amp;" "&amp;Tableau1[[#This Row],[Journal]]&amp;". "&amp;Tableau1[[#This Row],[Year]]</f>
        <v>Gorovets D, Gagne NL, Melhus CS., Dosimetric and radiobiologic comparison of (103)Pd COMS plaque brachytherapy and Gamma Knife radiosurgery for choroidal melanoma. Brachytherapy. 2017</v>
      </c>
    </row>
    <row r="6753" spans="1:29" x14ac:dyDescent="0.3">
      <c r="A6753">
        <v>1137</v>
      </c>
      <c r="B6753" t="s">
        <v>4399</v>
      </c>
      <c r="C6753" t="s">
        <v>14653</v>
      </c>
      <c r="D6753" t="s">
        <v>24820</v>
      </c>
      <c r="E6753" t="s">
        <v>2467</v>
      </c>
      <c r="F6753" s="10"/>
      <c r="G6753">
        <v>2017</v>
      </c>
      <c r="J6753">
        <v>0.60667311989258887</v>
      </c>
      <c r="L6753" t="s">
        <v>35624</v>
      </c>
      <c r="M6753">
        <v>29020423</v>
      </c>
      <c r="Q6753" s="10"/>
      <c r="R6753" s="11">
        <f t="shared" si="210"/>
        <v>0</v>
      </c>
      <c r="U6753" s="11">
        <f t="shared" si="211"/>
        <v>0</v>
      </c>
      <c r="Y6753" s="11">
        <f>IF(SUM(Tableau1[[#This Row],[Other access]:[Sci-hub access]])&gt;=1,1,0)</f>
        <v>0</v>
      </c>
      <c r="Z6753" s="12">
        <f>IF(OR(Tableau1[[#This Row],[Access R1 + S1+ T1 ]]&gt;=1,Tableau1[[#This Row],[Access V1 +W1 + X1]]&gt;=1),1,0)</f>
        <v>0</v>
      </c>
      <c r="AB6753" s="10" t="str">
        <f>Tableau1[[#This Row],[DOI]]</f>
        <v>doi: 10.3928/23258160-20170928-04</v>
      </c>
      <c r="AC6753" s="13" t="str">
        <f>Tableau1[[#This Row],[Authors]]&amp;", "&amp;Tableau1[[#This Row],[Title]]&amp;" "&amp;Tableau1[[#This Row],[Journal]]&amp;". "&amp;Tableau1[[#This Row],[Year]]</f>
        <v>Campagnoli TR, Somfai GM, Tian J, DeBuc DC, Smiddy WE., Noninvasive, High-Resolution Functional Macular Imaging in Subjects With Retinal Vein Occlusion. Ophthalmic Surg Lasers Imaging Retina. 2017</v>
      </c>
    </row>
    <row r="6754" spans="1:29" x14ac:dyDescent="0.3">
      <c r="A6754">
        <v>10203</v>
      </c>
      <c r="B6754" t="s">
        <v>12708</v>
      </c>
      <c r="C6754" t="s">
        <v>22876</v>
      </c>
      <c r="D6754" t="s">
        <v>33160</v>
      </c>
      <c r="E6754" t="s">
        <v>2445</v>
      </c>
      <c r="F6754" s="10"/>
      <c r="G6754">
        <v>2017</v>
      </c>
      <c r="J6754">
        <v>0.60670122426895701</v>
      </c>
      <c r="L6754" t="s">
        <v>44458</v>
      </c>
      <c r="M6754">
        <v>27429374</v>
      </c>
      <c r="Q6754" s="10"/>
      <c r="R6754" s="11">
        <f t="shared" si="210"/>
        <v>0</v>
      </c>
      <c r="U6754" s="11">
        <f t="shared" si="211"/>
        <v>0</v>
      </c>
      <c r="Y6754" s="11">
        <f>IF(SUM(Tableau1[[#This Row],[Other access]:[Sci-hub access]])&gt;=1,1,0)</f>
        <v>0</v>
      </c>
      <c r="Z6754" s="12">
        <f>IF(OR(Tableau1[[#This Row],[Access R1 + S1+ T1 ]]&gt;=1,Tableau1[[#This Row],[Access V1 +W1 + X1]]&gt;=1),1,0)</f>
        <v>0</v>
      </c>
      <c r="AB6754" s="10" t="str">
        <f>Tableau1[[#This Row],[DOI]]</f>
        <v>doi: 10.1097/IAE.0000000000001138</v>
      </c>
      <c r="AC6754" s="13" t="str">
        <f>Tableau1[[#This Row],[Authors]]&amp;", "&amp;Tableau1[[#This Row],[Title]]&amp;" "&amp;Tableau1[[#This Row],[Journal]]&amp;". "&amp;Tableau1[[#This Row],[Year]]</f>
        <v>Cheng CK, Chang CK, Peng CH., COMPARISON OF PHOTODYNAMIC THERAPY USING HALF-DOSE OF VERTEPORFIN OR HALF-FLUENCE OF LASER LIGHT FOR THE TREATMENT OF CHRONIC CENTRAL SEROUS CHORIORETINOPATHY. Retina. 2017</v>
      </c>
    </row>
    <row r="6755" spans="1:29" x14ac:dyDescent="0.3">
      <c r="A6755">
        <v>8935</v>
      </c>
      <c r="B6755" t="s">
        <v>11557</v>
      </c>
      <c r="C6755" t="s">
        <v>21738</v>
      </c>
      <c r="D6755" t="s">
        <v>31998</v>
      </c>
      <c r="E6755" t="s">
        <v>2495</v>
      </c>
      <c r="F6755" s="10"/>
      <c r="G6755">
        <v>2017</v>
      </c>
      <c r="J6755">
        <v>0.60676135684288879</v>
      </c>
      <c r="L6755" t="s">
        <v>43262</v>
      </c>
      <c r="M6755">
        <v>27811523</v>
      </c>
      <c r="Q6755" s="10"/>
      <c r="R6755" s="11">
        <f t="shared" si="210"/>
        <v>0</v>
      </c>
      <c r="U6755" s="11">
        <f t="shared" si="211"/>
        <v>0</v>
      </c>
      <c r="Y6755" s="11">
        <f>IF(SUM(Tableau1[[#This Row],[Other access]:[Sci-hub access]])&gt;=1,1,0)</f>
        <v>0</v>
      </c>
      <c r="Z6755" s="12">
        <f>IF(OR(Tableau1[[#This Row],[Access R1 + S1+ T1 ]]&gt;=1,Tableau1[[#This Row],[Access V1 +W1 + X1]]&gt;=1),1,0)</f>
        <v>0</v>
      </c>
      <c r="AB6755" s="10" t="str">
        <f>Tableau1[[#This Row],[DOI]]</f>
        <v>doi: 10.1097/OPX.0000000000001012</v>
      </c>
      <c r="AC6755" s="13" t="str">
        <f>Tableau1[[#This Row],[Authors]]&amp;", "&amp;Tableau1[[#This Row],[Title]]&amp;" "&amp;Tableau1[[#This Row],[Journal]]&amp;". "&amp;Tableau1[[#This Row],[Year]]</f>
        <v>Markoulli M, Isa NA, Papas EB., Temporal Characteristics of Sodium Fluorescein in the Tear Meniscus. Optom Vis Sci. 2017</v>
      </c>
    </row>
    <row r="6756" spans="1:29" x14ac:dyDescent="0.3">
      <c r="A6756">
        <v>4569</v>
      </c>
      <c r="B6756" t="s">
        <v>7690</v>
      </c>
      <c r="C6756" t="s">
        <v>17925</v>
      </c>
      <c r="D6756" t="s">
        <v>28119</v>
      </c>
      <c r="E6756" t="s">
        <v>2443</v>
      </c>
      <c r="F6756" s="10"/>
      <c r="G6756">
        <v>2017</v>
      </c>
      <c r="J6756">
        <v>0.60676682628732848</v>
      </c>
      <c r="L6756" t="s">
        <v>38987</v>
      </c>
      <c r="M6756">
        <v>28431435</v>
      </c>
      <c r="Q6756" s="10"/>
      <c r="R6756" s="11">
        <f t="shared" si="210"/>
        <v>0</v>
      </c>
      <c r="U6756" s="11">
        <f t="shared" si="211"/>
        <v>0</v>
      </c>
      <c r="Y6756" s="11">
        <f>IF(SUM(Tableau1[[#This Row],[Other access]:[Sci-hub access]])&gt;=1,1,0)</f>
        <v>0</v>
      </c>
      <c r="Z6756" s="12">
        <f>IF(OR(Tableau1[[#This Row],[Access R1 + S1+ T1 ]]&gt;=1,Tableau1[[#This Row],[Access V1 +W1 + X1]]&gt;=1),1,0)</f>
        <v>0</v>
      </c>
      <c r="AB6756" s="10" t="str">
        <f>Tableau1[[#This Row],[DOI]]</f>
        <v>doi: 10.1167/iovs.16-20012</v>
      </c>
      <c r="AC6756" s="13" t="str">
        <f>Tableau1[[#This Row],[Authors]]&amp;", "&amp;Tableau1[[#This Row],[Title]]&amp;" "&amp;Tableau1[[#This Row],[Journal]]&amp;". "&amp;Tableau1[[#This Row],[Year]]</f>
        <v>Babu RJ, Clavagnier S, Bobier WR, Thompson B, Hess RF., Regional Extent of Peripheral Suppression in Amblyopia. Invest Ophthalmol Vis Sci. 2017</v>
      </c>
    </row>
    <row r="6757" spans="1:29" x14ac:dyDescent="0.3">
      <c r="A6757">
        <v>4816</v>
      </c>
      <c r="B6757" t="s">
        <v>7920</v>
      </c>
      <c r="C6757" t="s">
        <v>18149</v>
      </c>
      <c r="D6757" t="s">
        <v>28350</v>
      </c>
      <c r="E6757" t="s">
        <v>2697</v>
      </c>
      <c r="F6757" s="10"/>
      <c r="G6757">
        <v>2017</v>
      </c>
      <c r="J6757">
        <v>0.60676738252781615</v>
      </c>
      <c r="L6757" t="s">
        <v>39229</v>
      </c>
      <c r="M6757">
        <v>28402684</v>
      </c>
      <c r="Q6757" s="10"/>
      <c r="R6757" s="11">
        <f t="shared" si="210"/>
        <v>0</v>
      </c>
      <c r="U6757" s="11">
        <f t="shared" si="211"/>
        <v>0</v>
      </c>
      <c r="Y6757" s="11">
        <f>IF(SUM(Tableau1[[#This Row],[Other access]:[Sci-hub access]])&gt;=1,1,0)</f>
        <v>0</v>
      </c>
      <c r="Z6757" s="12">
        <f>IF(OR(Tableau1[[#This Row],[Access R1 + S1+ T1 ]]&gt;=1,Tableau1[[#This Row],[Access V1 +W1 + X1]]&gt;=1),1,0)</f>
        <v>0</v>
      </c>
      <c r="AB6757" s="10" t="str">
        <f>Tableau1[[#This Row],[DOI]]</f>
        <v>doi: 10.1089/gtmb.2016.0391</v>
      </c>
      <c r="AC6757" s="13" t="str">
        <f>Tableau1[[#This Row],[Authors]]&amp;", "&amp;Tableau1[[#This Row],[Title]]&amp;" "&amp;Tableau1[[#This Row],[Journal]]&amp;". "&amp;Tableau1[[#This Row],[Year]]</f>
        <v>Cruz-Aguilar M, Galaviz-Hernández C, Hiebert-Froese J, Sosa-Macías M, Zenteno JC., A Nonsense ALMS1 Mutation Underlies Alström Syndrome in an Extended Mennonite Kindred Settled in North Mexico. Genet Test Mol Biomarkers. 2017</v>
      </c>
    </row>
    <row r="6758" spans="1:29" ht="28.8" x14ac:dyDescent="0.3">
      <c r="A6758">
        <v>3111</v>
      </c>
      <c r="B6758" t="s">
        <v>6301</v>
      </c>
      <c r="C6758" t="s">
        <v>16544</v>
      </c>
      <c r="D6758" t="s">
        <v>26725</v>
      </c>
      <c r="E6758" t="s">
        <v>34015</v>
      </c>
      <c r="F6758" s="10"/>
      <c r="G6758">
        <v>2017</v>
      </c>
      <c r="J6758">
        <v>0.60692293749361648</v>
      </c>
      <c r="L6758" t="s">
        <v>37565</v>
      </c>
      <c r="M6758">
        <v>28635422</v>
      </c>
      <c r="Q6758" s="10"/>
      <c r="R6758" s="11">
        <f t="shared" si="210"/>
        <v>0</v>
      </c>
      <c r="U6758" s="11">
        <f t="shared" si="211"/>
        <v>0</v>
      </c>
      <c r="Y6758" s="11">
        <f>IF(SUM(Tableau1[[#This Row],[Other access]:[Sci-hub access]])&gt;=1,1,0)</f>
        <v>0</v>
      </c>
      <c r="Z6758" s="12">
        <f>IF(OR(Tableau1[[#This Row],[Access R1 + S1+ T1 ]]&gt;=1,Tableau1[[#This Row],[Access V1 +W1 + X1]]&gt;=1),1,0)</f>
        <v>0</v>
      </c>
      <c r="AB6758" s="10" t="str">
        <f>Tableau1[[#This Row],[DOI]]</f>
        <v>doi: 10.1080/13816810.2017.1288825</v>
      </c>
      <c r="AC6758" s="13" t="str">
        <f>Tableau1[[#This Row],[Authors]]&amp;", "&amp;Tableau1[[#This Row],[Title]]&amp;" "&amp;Tableau1[[#This Row],[Journal]]&amp;". "&amp;Tableau1[[#This Row],[Year]]</f>
        <v>García M, Álvarez L, Fernández Á, González-Iglesias H, Escribano J, Fernández-Vega B, Villota E, Fernández-Vega Cueto L, Fernández-Vega Á, Coca-Prados M., Metallothionein polymorphisms in a Northern Spanish population with neovascular and dry forms of age-related macular degeneration. Ophthalmic Genet. 2017</v>
      </c>
    </row>
    <row r="6759" spans="1:29" ht="28.8" x14ac:dyDescent="0.3">
      <c r="A6759">
        <v>3367</v>
      </c>
      <c r="B6759" t="s">
        <v>6546</v>
      </c>
      <c r="C6759" t="s">
        <v>16789</v>
      </c>
      <c r="D6759" t="s">
        <v>26970</v>
      </c>
      <c r="E6759" t="s">
        <v>2458</v>
      </c>
      <c r="F6759" s="10"/>
      <c r="G6759">
        <v>2017</v>
      </c>
      <c r="J6759">
        <v>0.60700015526516382</v>
      </c>
      <c r="L6759" t="s">
        <v>37817</v>
      </c>
      <c r="M6759">
        <v>28594979</v>
      </c>
      <c r="Q6759" s="10"/>
      <c r="R6759" s="11">
        <f t="shared" si="210"/>
        <v>0</v>
      </c>
      <c r="U6759" s="11">
        <f t="shared" si="211"/>
        <v>0</v>
      </c>
      <c r="Y6759" s="11">
        <f>IF(SUM(Tableau1[[#This Row],[Other access]:[Sci-hub access]])&gt;=1,1,0)</f>
        <v>0</v>
      </c>
      <c r="Z6759" s="12">
        <f>IF(OR(Tableau1[[#This Row],[Access R1 + S1+ T1 ]]&gt;=1,Tableau1[[#This Row],[Access V1 +W1 + X1]]&gt;=1),1,0)</f>
        <v>0</v>
      </c>
      <c r="AB6759" s="10" t="str">
        <f>Tableau1[[#This Row],[DOI]]</f>
        <v>doi: 10.1001/jamaophthalmol.2017.1703</v>
      </c>
      <c r="AC6759" s="13" t="str">
        <f>Tableau1[[#This Row],[Authors]]&amp;", "&amp;Tableau1[[#This Row],[Title]]&amp;" "&amp;Tableau1[[#This Row],[Journal]]&amp;". "&amp;Tableau1[[#This Row],[Year]]</f>
        <v>Kemp HI, Petropoulos IN, Rice ASC, Vollert J, Maier C, Sturm D, Schargus M, Peto T, Hau S, Chopra R, Malik RA., Use of Corneal Confocal Microscopy to Evaluate Small Nerve Fibers in Patients With Human Immunodeficiency Virus. JAMA Ophthalmol. 2017</v>
      </c>
    </row>
    <row r="6760" spans="1:29" x14ac:dyDescent="0.3">
      <c r="A6760">
        <v>6914</v>
      </c>
      <c r="B6760" t="s">
        <v>9785</v>
      </c>
      <c r="C6760" t="s">
        <v>19988</v>
      </c>
      <c r="D6760" t="s">
        <v>30219</v>
      </c>
      <c r="E6760" t="s">
        <v>2599</v>
      </c>
      <c r="F6760" s="10"/>
      <c r="G6760">
        <v>2017</v>
      </c>
      <c r="J6760">
        <v>0.60700061316349385</v>
      </c>
      <c r="L6760" t="s">
        <v>41273</v>
      </c>
      <c r="M6760">
        <v>28147401</v>
      </c>
      <c r="Q6760" s="10"/>
      <c r="R6760" s="11">
        <f t="shared" si="210"/>
        <v>0</v>
      </c>
      <c r="U6760" s="11">
        <f t="shared" si="211"/>
        <v>0</v>
      </c>
      <c r="Y6760" s="11">
        <f>IF(SUM(Tableau1[[#This Row],[Other access]:[Sci-hub access]])&gt;=1,1,0)</f>
        <v>0</v>
      </c>
      <c r="Z6760" s="12">
        <f>IF(OR(Tableau1[[#This Row],[Access R1 + S1+ T1 ]]&gt;=1,Tableau1[[#This Row],[Access V1 +W1 + X1]]&gt;=1),1,0)</f>
        <v>0</v>
      </c>
      <c r="AB6760" s="10" t="str">
        <f>Tableau1[[#This Row],[DOI]]</f>
        <v>doi: 10.1055/s-0042-121315</v>
      </c>
      <c r="AC6760" s="13" t="str">
        <f>Tableau1[[#This Row],[Authors]]&amp;", "&amp;Tableau1[[#This Row],[Title]]&amp;" "&amp;Tableau1[[#This Row],[Journal]]&amp;". "&amp;Tableau1[[#This Row],[Year]]</f>
        <v>Hardy S, Hashemi K, Catanese M, Candil M, Zufferey P, Gabison E, Guex-Crosier Y., Necrotising Scleritis and Peripheral Ulcerative Keratitis Associated with Rheumatoid Arthritis Treated with Rituximab. Klin Monbl Augenheilkd. 2017</v>
      </c>
    </row>
    <row r="6761" spans="1:29" x14ac:dyDescent="0.3">
      <c r="A6761">
        <v>2442</v>
      </c>
      <c r="B6761" t="s">
        <v>5664</v>
      </c>
      <c r="C6761" t="s">
        <v>15910</v>
      </c>
      <c r="D6761" t="s">
        <v>26087</v>
      </c>
      <c r="E6761" t="s">
        <v>2465</v>
      </c>
      <c r="F6761" s="10"/>
      <c r="G6761">
        <v>2017</v>
      </c>
      <c r="J6761">
        <v>0.60716932135697566</v>
      </c>
      <c r="L6761" t="s">
        <v>36907</v>
      </c>
      <c r="M6761">
        <v>28746183</v>
      </c>
      <c r="Q6761" s="10"/>
      <c r="R6761" s="11">
        <f t="shared" si="210"/>
        <v>0</v>
      </c>
      <c r="U6761" s="11">
        <f t="shared" si="211"/>
        <v>0</v>
      </c>
      <c r="Y6761" s="11">
        <f>IF(SUM(Tableau1[[#This Row],[Other access]:[Sci-hub access]])&gt;=1,1,0)</f>
        <v>0</v>
      </c>
      <c r="Z6761" s="12">
        <f>IF(OR(Tableau1[[#This Row],[Access R1 + S1+ T1 ]]&gt;=1,Tableau1[[#This Row],[Access V1 +W1 + X1]]&gt;=1),1,0)</f>
        <v>0</v>
      </c>
      <c r="AB6761" s="10" t="str">
        <f>Tableau1[[#This Row],[DOI]]</f>
        <v>doi: 10.1097/MD.0000000000007409</v>
      </c>
      <c r="AC6761" s="13" t="str">
        <f>Tableau1[[#This Row],[Authors]]&amp;", "&amp;Tableau1[[#This Row],[Title]]&amp;" "&amp;Tableau1[[#This Row],[Journal]]&amp;". "&amp;Tableau1[[#This Row],[Year]]</f>
        <v>Liu T, Zhu X, Chen K, Bai J., Visual outcomes after balanced salt solution infiltration during lenticule separation in small-incision lenticule extraction for myopic astigmatism. Medicine (Baltimore). 2017</v>
      </c>
    </row>
    <row r="6762" spans="1:29" ht="28.8" x14ac:dyDescent="0.3">
      <c r="A6762">
        <v>1874</v>
      </c>
      <c r="B6762" t="s">
        <v>5118</v>
      </c>
      <c r="C6762" t="s">
        <v>15364</v>
      </c>
      <c r="D6762" t="s">
        <v>25540</v>
      </c>
      <c r="E6762" t="s">
        <v>2468</v>
      </c>
      <c r="F6762" s="10"/>
      <c r="G6762">
        <v>2017</v>
      </c>
      <c r="J6762">
        <v>0.60724924189577911</v>
      </c>
      <c r="L6762" t="s">
        <v>36346</v>
      </c>
      <c r="M6762">
        <v>28858152</v>
      </c>
      <c r="Q6762" s="10"/>
      <c r="R6762" s="11">
        <f t="shared" si="210"/>
        <v>0</v>
      </c>
      <c r="U6762" s="11">
        <f t="shared" si="211"/>
        <v>0</v>
      </c>
      <c r="Y6762" s="11">
        <f>IF(SUM(Tableau1[[#This Row],[Other access]:[Sci-hub access]])&gt;=1,1,0)</f>
        <v>0</v>
      </c>
      <c r="Z6762" s="12">
        <f>IF(OR(Tableau1[[#This Row],[Access R1 + S1+ T1 ]]&gt;=1,Tableau1[[#This Row],[Access V1 +W1 + X1]]&gt;=1),1,0)</f>
        <v>0</v>
      </c>
      <c r="AB6762" s="10" t="str">
        <f>Tableau1[[#This Row],[DOI]]</f>
        <v>doi: 10.1097/IJG.0000000000000771</v>
      </c>
      <c r="AC6762" s="13" t="str">
        <f>Tableau1[[#This Row],[Authors]]&amp;", "&amp;Tableau1[[#This Row],[Title]]&amp;" "&amp;Tableau1[[#This Row],[Journal]]&amp;". "&amp;Tableau1[[#This Row],[Year]]</f>
        <v>Miki A, Kumoi M, Usui S, Endo T, Kawashima R, Morimoto T, Matsushita K, Fujikado T, Nishida K., Prevalence and Associated Factors of Segmentation Errors in the Peripapillary Retinal Nerve Fiber Layer and Macular Ganglion Cell Complex in Spectral-domain Optical Coherence Tomography Images. J Glaucoma. 2017</v>
      </c>
    </row>
    <row r="6763" spans="1:29" x14ac:dyDescent="0.3">
      <c r="A6763">
        <v>4484</v>
      </c>
      <c r="B6763" t="s">
        <v>7608</v>
      </c>
      <c r="C6763" t="s">
        <v>17843</v>
      </c>
      <c r="D6763" t="s">
        <v>28037</v>
      </c>
      <c r="E6763" t="s">
        <v>2511</v>
      </c>
      <c r="F6763" s="10"/>
      <c r="G6763">
        <v>2017</v>
      </c>
      <c r="J6763">
        <v>0.60740474551449608</v>
      </c>
      <c r="L6763" t="s">
        <v>38903</v>
      </c>
      <c r="M6763">
        <v>28440259</v>
      </c>
      <c r="Q6763" s="10"/>
      <c r="R6763" s="11">
        <f t="shared" si="210"/>
        <v>0</v>
      </c>
      <c r="U6763" s="11">
        <f t="shared" si="211"/>
        <v>0</v>
      </c>
      <c r="Y6763" s="11">
        <f>IF(SUM(Tableau1[[#This Row],[Other access]:[Sci-hub access]])&gt;=1,1,0)</f>
        <v>0</v>
      </c>
      <c r="Z6763" s="12">
        <f>IF(OR(Tableau1[[#This Row],[Access R1 + S1+ T1 ]]&gt;=1,Tableau1[[#This Row],[Access V1 +W1 + X1]]&gt;=1),1,0)</f>
        <v>0</v>
      </c>
      <c r="AB6763" s="10" t="str">
        <f>Tableau1[[#This Row],[DOI]]</f>
        <v>doi: 10.4103/ijo.IJO_436_15</v>
      </c>
      <c r="AC6763" s="13" t="str">
        <f>Tableau1[[#This Row],[Authors]]&amp;", "&amp;Tableau1[[#This Row],[Title]]&amp;" "&amp;Tableau1[[#This Row],[Journal]]&amp;". "&amp;Tableau1[[#This Row],[Year]]</f>
        <v>Heralgi M, Thallangady A, Venkatachalam K, Vokuda H., Persistent unilateral nictitating membrane in a 9-year-old girl: A rare case report. Indian J Ophthalmol. 2017</v>
      </c>
    </row>
    <row r="6764" spans="1:29" ht="28.8" x14ac:dyDescent="0.3">
      <c r="A6764">
        <v>659</v>
      </c>
      <c r="B6764" t="s">
        <v>3922</v>
      </c>
      <c r="C6764" t="s">
        <v>14177</v>
      </c>
      <c r="D6764" t="s">
        <v>24342</v>
      </c>
      <c r="E6764" t="s">
        <v>2443</v>
      </c>
      <c r="F6764" s="10"/>
      <c r="G6764">
        <v>2017</v>
      </c>
      <c r="J6764">
        <v>0.60750057346800013</v>
      </c>
      <c r="L6764" t="s">
        <v>35152</v>
      </c>
      <c r="M6764">
        <v>29145576</v>
      </c>
      <c r="Q6764" s="10"/>
      <c r="R6764" s="11">
        <f t="shared" si="210"/>
        <v>0</v>
      </c>
      <c r="U6764" s="11">
        <f t="shared" si="211"/>
        <v>0</v>
      </c>
      <c r="Y6764" s="11">
        <f>IF(SUM(Tableau1[[#This Row],[Other access]:[Sci-hub access]])&gt;=1,1,0)</f>
        <v>0</v>
      </c>
      <c r="Z6764" s="12">
        <f>IF(OR(Tableau1[[#This Row],[Access R1 + S1+ T1 ]]&gt;=1,Tableau1[[#This Row],[Access V1 +W1 + X1]]&gt;=1),1,0)</f>
        <v>0</v>
      </c>
      <c r="AB6764" s="10" t="str">
        <f>Tableau1[[#This Row],[DOI]]</f>
        <v>doi: 10.1167/iovs.17-22223</v>
      </c>
      <c r="AC6764" s="13" t="str">
        <f>Tableau1[[#This Row],[Authors]]&amp;", "&amp;Tableau1[[#This Row],[Title]]&amp;" "&amp;Tableau1[[#This Row],[Journal]]&amp;". "&amp;Tableau1[[#This Row],[Year]]</f>
        <v>Hanyuda N, Akiyama H, Shimoda Y, Mukai R, Sano M, Shinohara Y, Kishi S., Different Filling Patterns of the Choriocapillaris in Fluorescein and Indocyanine Green Angiography in Primate Eyes Under Elevated Intraocular Pressure. Invest Ophthalmol Vis Sci. 2017</v>
      </c>
    </row>
    <row r="6765" spans="1:29" x14ac:dyDescent="0.3">
      <c r="A6765">
        <v>2531</v>
      </c>
      <c r="B6765" t="s">
        <v>5752</v>
      </c>
      <c r="C6765" t="s">
        <v>15998</v>
      </c>
      <c r="D6765" t="s">
        <v>26175</v>
      </c>
      <c r="E6765" t="s">
        <v>2826</v>
      </c>
      <c r="F6765" s="10"/>
      <c r="G6765">
        <v>2017</v>
      </c>
      <c r="J6765">
        <v>0.60759299915691889</v>
      </c>
      <c r="L6765" t="s">
        <v>36995</v>
      </c>
      <c r="M6765">
        <v>28729290</v>
      </c>
      <c r="Q6765" s="10"/>
      <c r="R6765" s="11">
        <f t="shared" si="210"/>
        <v>0</v>
      </c>
      <c r="U6765" s="11">
        <f t="shared" si="211"/>
        <v>0</v>
      </c>
      <c r="Y6765" s="11">
        <f>IF(SUM(Tableau1[[#This Row],[Other access]:[Sci-hub access]])&gt;=1,1,0)</f>
        <v>0</v>
      </c>
      <c r="Z6765" s="12">
        <f>IF(OR(Tableau1[[#This Row],[Access R1 + S1+ T1 ]]&gt;=1,Tableau1[[#This Row],[Access V1 +W1 + X1]]&gt;=1),1,0)</f>
        <v>0</v>
      </c>
      <c r="AB6765" s="10" t="str">
        <f>Tableau1[[#This Row],[DOI]]</f>
        <v>doi: 10.1096/fj.201700533R</v>
      </c>
      <c r="AC6765" s="13" t="str">
        <f>Tableau1[[#This Row],[Authors]]&amp;", "&amp;Tableau1[[#This Row],[Title]]&amp;" "&amp;Tableau1[[#This Row],[Journal]]&amp;". "&amp;Tableau1[[#This Row],[Year]]</f>
        <v>Zhao Z, Liang Y, Liu Y, Xu P, Flamme-Wiese MJ, Sun D, Sun J, Mullins RF, Chen Y, Cai J., Choroidal γδ T cells in protection against retinal pigment epithelium and retinal injury. FASEB J. 2017</v>
      </c>
    </row>
    <row r="6766" spans="1:29" x14ac:dyDescent="0.3">
      <c r="A6766">
        <v>5383</v>
      </c>
      <c r="B6766" t="s">
        <v>8436</v>
      </c>
      <c r="C6766" t="s">
        <v>18659</v>
      </c>
      <c r="D6766" t="s">
        <v>28866</v>
      </c>
      <c r="E6766" t="s">
        <v>2490</v>
      </c>
      <c r="F6766" s="10"/>
      <c r="G6766">
        <v>2017</v>
      </c>
      <c r="J6766">
        <v>0.60763891376244183</v>
      </c>
      <c r="L6766" t="s">
        <v>39778</v>
      </c>
      <c r="M6766">
        <v>28341606</v>
      </c>
      <c r="Q6766" s="10"/>
      <c r="R6766" s="11">
        <f t="shared" si="210"/>
        <v>0</v>
      </c>
      <c r="U6766" s="11">
        <f t="shared" si="211"/>
        <v>0</v>
      </c>
      <c r="Y6766" s="11">
        <f>IF(SUM(Tableau1[[#This Row],[Other access]:[Sci-hub access]])&gt;=1,1,0)</f>
        <v>0</v>
      </c>
      <c r="Z6766" s="12">
        <f>IF(OR(Tableau1[[#This Row],[Access R1 + S1+ T1 ]]&gt;=1,Tableau1[[#This Row],[Access V1 +W1 + X1]]&gt;=1),1,0)</f>
        <v>0</v>
      </c>
      <c r="AB6766" s="10" t="str">
        <f>Tableau1[[#This Row],[DOI]]</f>
        <v>doi: 10.1016/j.ajo.2017.03.016</v>
      </c>
      <c r="AC6766" s="13" t="str">
        <f>Tableau1[[#This Row],[Authors]]&amp;", "&amp;Tableau1[[#This Row],[Title]]&amp;" "&amp;Tableau1[[#This Row],[Journal]]&amp;". "&amp;Tableau1[[#This Row],[Year]]</f>
        <v>Abdelmassih Y, El-Khoury S, Dirani A, Antonios R, Fadlallah A, Cherfan CG, Chelala E, Jarade EF., Safety and Efficacy of Sequential Intracorneal Ring Segment Implantation and Cross-linking in Pediatric Keratoconus. Am J Ophthalmol. 2017</v>
      </c>
    </row>
    <row r="6767" spans="1:29" x14ac:dyDescent="0.3">
      <c r="A6767">
        <v>5993</v>
      </c>
      <c r="B6767" t="s">
        <v>784</v>
      </c>
      <c r="C6767" t="s">
        <v>785</v>
      </c>
      <c r="D6767" t="s">
        <v>786</v>
      </c>
      <c r="E6767" t="s">
        <v>2665</v>
      </c>
      <c r="F6767" s="10"/>
      <c r="G6767">
        <v>2017</v>
      </c>
      <c r="J6767">
        <v>0.60771962603409024</v>
      </c>
      <c r="L6767" t="s">
        <v>40372</v>
      </c>
      <c r="M6767">
        <v>28261774</v>
      </c>
      <c r="Q6767" s="10"/>
      <c r="R6767" s="11">
        <f t="shared" si="210"/>
        <v>0</v>
      </c>
      <c r="U6767" s="11">
        <f t="shared" si="211"/>
        <v>0</v>
      </c>
      <c r="Y6767" s="11">
        <f>IF(SUM(Tableau1[[#This Row],[Other access]:[Sci-hub access]])&gt;=1,1,0)</f>
        <v>0</v>
      </c>
      <c r="Z6767" s="12">
        <f>IF(OR(Tableau1[[#This Row],[Access R1 + S1+ T1 ]]&gt;=1,Tableau1[[#This Row],[Access V1 +W1 + X1]]&gt;=1),1,0)</f>
        <v>0</v>
      </c>
      <c r="AB6767" s="10" t="str">
        <f>Tableau1[[#This Row],[DOI]]</f>
        <v>doi: 10.5505/tjtes.2016.65021</v>
      </c>
      <c r="AC6767" s="13" t="str">
        <f>Tableau1[[#This Row],[Authors]]&amp;", "&amp;Tableau1[[#This Row],[Title]]&amp;" "&amp;Tableau1[[#This Row],[Journal]]&amp;". "&amp;Tableau1[[#This Row],[Year]]</f>
        <v>Aytoğan H, Karadeniz Uğurlu Ş., Evaluation of anatomical and functional outcomes in patients undergoing repair of traumatic canalicular laceration. Ulus Travma Acil Cerrahi Derg. 2017</v>
      </c>
    </row>
    <row r="6768" spans="1:29" x14ac:dyDescent="0.3">
      <c r="A6768">
        <v>1619</v>
      </c>
      <c r="B6768" t="s">
        <v>4871</v>
      </c>
      <c r="C6768" t="s">
        <v>15121</v>
      </c>
      <c r="D6768" t="s">
        <v>25292</v>
      </c>
      <c r="E6768" t="s">
        <v>2490</v>
      </c>
      <c r="F6768" s="10"/>
      <c r="G6768">
        <v>2017</v>
      </c>
      <c r="J6768">
        <v>0.60777134739096006</v>
      </c>
      <c r="L6768" t="s">
        <v>36098</v>
      </c>
      <c r="M6768">
        <v>28911991</v>
      </c>
      <c r="Q6768" s="10"/>
      <c r="R6768" s="11">
        <f t="shared" si="210"/>
        <v>0</v>
      </c>
      <c r="U6768" s="11">
        <f t="shared" si="211"/>
        <v>0</v>
      </c>
      <c r="Y6768" s="11">
        <f>IF(SUM(Tableau1[[#This Row],[Other access]:[Sci-hub access]])&gt;=1,1,0)</f>
        <v>0</v>
      </c>
      <c r="Z6768" s="12">
        <f>IF(OR(Tableau1[[#This Row],[Access R1 + S1+ T1 ]]&gt;=1,Tableau1[[#This Row],[Access V1 +W1 + X1]]&gt;=1),1,0)</f>
        <v>0</v>
      </c>
      <c r="AB6768" s="10" t="str">
        <f>Tableau1[[#This Row],[DOI]]</f>
        <v>doi: 10.1016/j.ajo.2017.09.008</v>
      </c>
      <c r="AC6768" s="13" t="str">
        <f>Tableau1[[#This Row],[Authors]]&amp;", "&amp;Tableau1[[#This Row],[Title]]&amp;" "&amp;Tableau1[[#This Row],[Journal]]&amp;". "&amp;Tableau1[[#This Row],[Year]]</f>
        <v>Rajendrababu S, Babu N, Sinha S, Balakrishnan V, Vardhan A, Puthuran GV, Ramulu PY., A Randomized Controlled Trial Comparing Outcomes of Cataract Surgery in Nanophthalmos With and Without Prophylactic Sclerostomy. Am J Ophthalmol. 2017</v>
      </c>
    </row>
    <row r="6769" spans="1:29" x14ac:dyDescent="0.3">
      <c r="A6769">
        <v>5123</v>
      </c>
      <c r="B6769" t="s">
        <v>8201</v>
      </c>
      <c r="C6769" t="s">
        <v>18426</v>
      </c>
      <c r="D6769" t="s">
        <v>28631</v>
      </c>
      <c r="E6769" t="s">
        <v>2449</v>
      </c>
      <c r="F6769" s="10"/>
      <c r="G6769">
        <v>2017</v>
      </c>
      <c r="J6769">
        <v>0.60793875534557196</v>
      </c>
      <c r="L6769" t="s">
        <v>39527</v>
      </c>
      <c r="M6769">
        <v>28370509</v>
      </c>
      <c r="Q6769" s="10"/>
      <c r="R6769" s="11">
        <f t="shared" si="210"/>
        <v>0</v>
      </c>
      <c r="U6769" s="11">
        <f t="shared" si="211"/>
        <v>0</v>
      </c>
      <c r="Y6769" s="11">
        <f>IF(SUM(Tableau1[[#This Row],[Other access]:[Sci-hub access]])&gt;=1,1,0)</f>
        <v>0</v>
      </c>
      <c r="Z6769" s="12">
        <f>IF(OR(Tableau1[[#This Row],[Access R1 + S1+ T1 ]]&gt;=1,Tableau1[[#This Row],[Access V1 +W1 + X1]]&gt;=1),1,0)</f>
        <v>0</v>
      </c>
      <c r="AB6769" s="10" t="str">
        <f>Tableau1[[#This Row],[DOI]]</f>
        <v>doi: 10.1111/cxo.12537</v>
      </c>
      <c r="AC6769" s="13" t="str">
        <f>Tableau1[[#This Row],[Authors]]&amp;", "&amp;Tableau1[[#This Row],[Title]]&amp;" "&amp;Tableau1[[#This Row],[Journal]]&amp;". "&amp;Tableau1[[#This Row],[Year]]</f>
        <v>Kaur G, Anthony SA., Multimodal imaging of suspicious choroidal neoplasms in a primary eye-care clinic. Clin Exp Optom. 2017</v>
      </c>
    </row>
    <row r="6770" spans="1:29" x14ac:dyDescent="0.3">
      <c r="A6770">
        <v>10242</v>
      </c>
      <c r="B6770" t="s">
        <v>2193</v>
      </c>
      <c r="C6770" t="s">
        <v>2194</v>
      </c>
      <c r="D6770" t="s">
        <v>2195</v>
      </c>
      <c r="E6770" t="s">
        <v>2831</v>
      </c>
      <c r="F6770" s="10"/>
      <c r="G6770">
        <v>2017</v>
      </c>
      <c r="J6770">
        <v>0.6080012163676175</v>
      </c>
      <c r="L6770" t="e">
        <v>#VALUE!</v>
      </c>
      <c r="M6770">
        <v>27420399</v>
      </c>
      <c r="Q6770" s="10"/>
      <c r="R6770" s="11">
        <f t="shared" si="210"/>
        <v>0</v>
      </c>
      <c r="U6770" s="11">
        <f t="shared" si="211"/>
        <v>0</v>
      </c>
      <c r="Y6770" s="11">
        <f>IF(SUM(Tableau1[[#This Row],[Other access]:[Sci-hub access]])&gt;=1,1,0)</f>
        <v>0</v>
      </c>
      <c r="Z6770" s="12">
        <f>IF(OR(Tableau1[[#This Row],[Access R1 + S1+ T1 ]]&gt;=1,Tableau1[[#This Row],[Access V1 +W1 + X1]]&gt;=1),1,0)</f>
        <v>0</v>
      </c>
      <c r="AB6770" s="10" t="e">
        <f>Tableau1[[#This Row],[DOI]]</f>
        <v>#VALUE!</v>
      </c>
      <c r="AC6770" s="13" t="str">
        <f>Tableau1[[#This Row],[Authors]]&amp;", "&amp;Tableau1[[#This Row],[Title]]&amp;" "&amp;Tableau1[[#This Row],[Journal]]&amp;". "&amp;Tableau1[[#This Row],[Year]]</f>
        <v>Guzman DC, Olguín HJ, García EH, Peraza AV, de la Cruz DZ, Soto MP., Mechanisms involved in the development of diabetic retinopathy induced by oxidative stress. Redox Rep. 2017</v>
      </c>
    </row>
    <row r="6771" spans="1:29" x14ac:dyDescent="0.3">
      <c r="A6771">
        <v>8475</v>
      </c>
      <c r="B6771" t="s">
        <v>11152</v>
      </c>
      <c r="C6771" t="s">
        <v>21337</v>
      </c>
      <c r="D6771" t="s">
        <v>31591</v>
      </c>
      <c r="E6771" t="s">
        <v>2748</v>
      </c>
      <c r="F6771" s="10"/>
      <c r="G6771">
        <v>2017</v>
      </c>
      <c r="J6771">
        <v>0.60817295291204643</v>
      </c>
      <c r="L6771" t="s">
        <v>42814</v>
      </c>
      <c r="M6771">
        <v>27910191</v>
      </c>
      <c r="Q6771" s="10"/>
      <c r="R6771" s="11">
        <f t="shared" si="210"/>
        <v>0</v>
      </c>
      <c r="U6771" s="11">
        <f t="shared" si="211"/>
        <v>0</v>
      </c>
      <c r="Y6771" s="11">
        <f>IF(SUM(Tableau1[[#This Row],[Other access]:[Sci-hub access]])&gt;=1,1,0)</f>
        <v>0</v>
      </c>
      <c r="Z6771" s="12">
        <f>IF(OR(Tableau1[[#This Row],[Access R1 + S1+ T1 ]]&gt;=1,Tableau1[[#This Row],[Access V1 +W1 + X1]]&gt;=1),1,0)</f>
        <v>0</v>
      </c>
      <c r="AB6771" s="10" t="str">
        <f>Tableau1[[#This Row],[DOI]]</f>
        <v>doi: 10.1111/myc.12588</v>
      </c>
      <c r="AC6771" s="13" t="str">
        <f>Tableau1[[#This Row],[Authors]]&amp;", "&amp;Tableau1[[#This Row],[Title]]&amp;" "&amp;Tableau1[[#This Row],[Journal]]&amp;". "&amp;Tableau1[[#This Row],[Year]]</f>
        <v>Ahmed SA, Hofmüller W, Seibold M, de Hoog GS, Harak H, Tammer I, van Diepeningen AD, Behrens-Baumann W., Tintelnotia, a new genus in Phaeosphaeriaceae harbouring agents of cornea and nail infections in humans. Mycoses. 2017</v>
      </c>
    </row>
    <row r="6772" spans="1:29" x14ac:dyDescent="0.3">
      <c r="A6772">
        <v>11096</v>
      </c>
      <c r="B6772" t="s">
        <v>13517</v>
      </c>
      <c r="C6772" t="s">
        <v>23676</v>
      </c>
      <c r="D6772" t="s">
        <v>33971</v>
      </c>
      <c r="E6772" t="s">
        <v>2447</v>
      </c>
      <c r="F6772" s="10"/>
      <c r="G6772">
        <v>2017</v>
      </c>
      <c r="J6772">
        <v>0.60837995140262835</v>
      </c>
      <c r="L6772" t="s">
        <v>45337</v>
      </c>
      <c r="M6772">
        <v>25719368</v>
      </c>
      <c r="Q6772" s="10"/>
      <c r="R6772" s="11">
        <f t="shared" si="210"/>
        <v>0</v>
      </c>
      <c r="U6772" s="11">
        <f t="shared" si="211"/>
        <v>0</v>
      </c>
      <c r="Y6772" s="11">
        <f>IF(SUM(Tableau1[[#This Row],[Other access]:[Sci-hub access]])&gt;=1,1,0)</f>
        <v>0</v>
      </c>
      <c r="Z6772" s="12">
        <f>IF(OR(Tableau1[[#This Row],[Access R1 + S1+ T1 ]]&gt;=1,Tableau1[[#This Row],[Access V1 +W1 + X1]]&gt;=1),1,0)</f>
        <v>0</v>
      </c>
      <c r="AB6772" s="10" t="str">
        <f>Tableau1[[#This Row],[DOI]]</f>
        <v>doi: 10.1097/IOP.0000000000000419</v>
      </c>
      <c r="AC6772" s="13" t="str">
        <f>Tableau1[[#This Row],[Authors]]&amp;", "&amp;Tableau1[[#This Row],[Title]]&amp;" "&amp;Tableau1[[#This Row],[Journal]]&amp;". "&amp;Tableau1[[#This Row],[Year]]</f>
        <v>Harris GJ, Paul S, Hunt BC., Oncocytic Adenocarcinoma of the Orbit. Ophthal Plast Reconstr Surg. 2017</v>
      </c>
    </row>
    <row r="6773" spans="1:29" ht="28.8" x14ac:dyDescent="0.3">
      <c r="A6773">
        <v>11020</v>
      </c>
      <c r="B6773" t="s">
        <v>13444</v>
      </c>
      <c r="C6773" t="s">
        <v>23606</v>
      </c>
      <c r="D6773" t="s">
        <v>33898</v>
      </c>
      <c r="E6773" t="s">
        <v>34513</v>
      </c>
      <c r="F6773" s="10"/>
      <c r="G6773">
        <v>2017</v>
      </c>
      <c r="J6773">
        <v>0.60840750993676251</v>
      </c>
      <c r="L6773" t="s">
        <v>45261</v>
      </c>
      <c r="M6773">
        <v>26478204</v>
      </c>
      <c r="Q6773" s="10"/>
      <c r="R6773" s="11">
        <f t="shared" si="210"/>
        <v>0</v>
      </c>
      <c r="U6773" s="11">
        <f t="shared" si="211"/>
        <v>0</v>
      </c>
      <c r="Y6773" s="11">
        <f>IF(SUM(Tableau1[[#This Row],[Other access]:[Sci-hub access]])&gt;=1,1,0)</f>
        <v>0</v>
      </c>
      <c r="Z6773" s="12">
        <f>IF(OR(Tableau1[[#This Row],[Access R1 + S1+ T1 ]]&gt;=1,Tableau1[[#This Row],[Access V1 +W1 + X1]]&gt;=1),1,0)</f>
        <v>0</v>
      </c>
      <c r="AB6773" s="10" t="str">
        <f>Tableau1[[#This Row],[DOI]]</f>
        <v>doi: 10.1007/s00062-015-0472-1</v>
      </c>
      <c r="AC6773" s="13" t="str">
        <f>Tableau1[[#This Row],[Authors]]&amp;", "&amp;Tableau1[[#This Row],[Title]]&amp;" "&amp;Tableau1[[#This Row],[Journal]]&amp;". "&amp;Tableau1[[#This Row],[Year]]</f>
        <v>Jurkiewicz E, Dunin-Wąsowicz D, Gieruszczak-Białek D, Malczyk K, Guerrero K, Gutierrez M, Tran L, Bernard G., Recessive Mutations in POLR3B Encoding RNA Polymerase III Subunit Causing Diffuse Hypomyelination in Patients with 4H Leukodystrophy with Polymicrogyria and Cataracts. Clin Neuroradiol. 2017</v>
      </c>
    </row>
    <row r="6774" spans="1:29" ht="28.8" x14ac:dyDescent="0.3">
      <c r="A6774">
        <v>5452</v>
      </c>
      <c r="B6774" t="s">
        <v>8501</v>
      </c>
      <c r="C6774" t="s">
        <v>18723</v>
      </c>
      <c r="D6774" t="s">
        <v>28931</v>
      </c>
      <c r="E6774" t="s">
        <v>2443</v>
      </c>
      <c r="F6774" s="10"/>
      <c r="G6774">
        <v>2017</v>
      </c>
      <c r="J6774">
        <v>0.60841432220301095</v>
      </c>
      <c r="L6774" t="s">
        <v>39842</v>
      </c>
      <c r="M6774">
        <v>28334377</v>
      </c>
      <c r="Q6774" s="10"/>
      <c r="R6774" s="11">
        <f t="shared" si="210"/>
        <v>0</v>
      </c>
      <c r="U6774" s="11">
        <f t="shared" si="211"/>
        <v>0</v>
      </c>
      <c r="Y6774" s="11">
        <f>IF(SUM(Tableau1[[#This Row],[Other access]:[Sci-hub access]])&gt;=1,1,0)</f>
        <v>0</v>
      </c>
      <c r="Z6774" s="12">
        <f>IF(OR(Tableau1[[#This Row],[Access R1 + S1+ T1 ]]&gt;=1,Tableau1[[#This Row],[Access V1 +W1 + X1]]&gt;=1),1,0)</f>
        <v>0</v>
      </c>
      <c r="AB6774" s="10" t="str">
        <f>Tableau1[[#This Row],[DOI]]</f>
        <v>doi: 10.1167/iovs.16-20745</v>
      </c>
      <c r="AC6774" s="13" t="str">
        <f>Tableau1[[#This Row],[Authors]]&amp;", "&amp;Tableau1[[#This Row],[Title]]&amp;" "&amp;Tableau1[[#This Row],[Journal]]&amp;". "&amp;Tableau1[[#This Row],[Year]]</f>
        <v>Neuillé M, Cao Y, Caplette R, Guerrero-Given D, Thomas C, Kamasawa N, Sahel JA, Hamel CP, Audo I, Picaud S, Martemyanov KA, Zeitz C., LRIT3 Differentially Affects Connectivity and Synaptic Transmission of Cones to ON- and OFF-Bipolar Cells. Invest Ophthalmol Vis Sci. 2017</v>
      </c>
    </row>
    <row r="6775" spans="1:29" x14ac:dyDescent="0.3">
      <c r="A6775">
        <v>3677</v>
      </c>
      <c r="B6775" t="s">
        <v>6848</v>
      </c>
      <c r="C6775" t="s">
        <v>17089</v>
      </c>
      <c r="D6775" t="s">
        <v>27272</v>
      </c>
      <c r="E6775" t="s">
        <v>2443</v>
      </c>
      <c r="F6775" s="10"/>
      <c r="G6775">
        <v>2017</v>
      </c>
      <c r="J6775">
        <v>0.60850514910483189</v>
      </c>
      <c r="L6775" t="s">
        <v>38121</v>
      </c>
      <c r="M6775">
        <v>28549088</v>
      </c>
      <c r="Q6775" s="10"/>
      <c r="R6775" s="11">
        <f t="shared" si="210"/>
        <v>0</v>
      </c>
      <c r="U6775" s="11">
        <f t="shared" si="211"/>
        <v>0</v>
      </c>
      <c r="Y6775" s="11">
        <f>IF(SUM(Tableau1[[#This Row],[Other access]:[Sci-hub access]])&gt;=1,1,0)</f>
        <v>0</v>
      </c>
      <c r="Z6775" s="12">
        <f>IF(OR(Tableau1[[#This Row],[Access R1 + S1+ T1 ]]&gt;=1,Tableau1[[#This Row],[Access V1 +W1 + X1]]&gt;=1),1,0)</f>
        <v>0</v>
      </c>
      <c r="AB6775" s="10" t="str">
        <f>Tableau1[[#This Row],[DOI]]</f>
        <v>doi: 10.1167/iovs.17-21592</v>
      </c>
      <c r="AC6775" s="13" t="str">
        <f>Tableau1[[#This Row],[Authors]]&amp;", "&amp;Tableau1[[#This Row],[Title]]&amp;" "&amp;Tableau1[[#This Row],[Journal]]&amp;". "&amp;Tableau1[[#This Row],[Year]]</f>
        <v>Gampa A, Vangipuram G, Shirazi Z, Moss HE., Quantitative Association Between Peripapillary Bruch's Membrane Shape and Intracranial Pressure. Invest Ophthalmol Vis Sci. 2017</v>
      </c>
    </row>
    <row r="6776" spans="1:29" x14ac:dyDescent="0.3">
      <c r="A6776">
        <v>4005</v>
      </c>
      <c r="B6776" t="s">
        <v>7157</v>
      </c>
      <c r="C6776" t="s">
        <v>17394</v>
      </c>
      <c r="D6776" t="s">
        <v>27584</v>
      </c>
      <c r="E6776" t="s">
        <v>2657</v>
      </c>
      <c r="F6776" s="10"/>
      <c r="G6776">
        <v>2017</v>
      </c>
      <c r="J6776">
        <v>0.60850961597655995</v>
      </c>
      <c r="L6776" t="s">
        <v>38445</v>
      </c>
      <c r="M6776">
        <v>28495236</v>
      </c>
      <c r="Q6776" s="10"/>
      <c r="R6776" s="11">
        <f t="shared" si="210"/>
        <v>0</v>
      </c>
      <c r="U6776" s="11">
        <f t="shared" si="211"/>
        <v>0</v>
      </c>
      <c r="Y6776" s="11">
        <f>IF(SUM(Tableau1[[#This Row],[Other access]:[Sci-hub access]])&gt;=1,1,0)</f>
        <v>0</v>
      </c>
      <c r="Z6776" s="12">
        <f>IF(OR(Tableau1[[#This Row],[Access R1 + S1+ T1 ]]&gt;=1,Tableau1[[#This Row],[Access V1 +W1 + X1]]&gt;=1),1,0)</f>
        <v>0</v>
      </c>
      <c r="AB6776" s="10" t="str">
        <f>Tableau1[[#This Row],[DOI]]</f>
        <v>doi: 10.1016/j.ajem.2017.04.053</v>
      </c>
      <c r="AC6776" s="13" t="str">
        <f>Tableau1[[#This Row],[Authors]]&amp;", "&amp;Tableau1[[#This Row],[Title]]&amp;" "&amp;Tableau1[[#This Row],[Journal]]&amp;". "&amp;Tableau1[[#This Row],[Year]]</f>
        <v>Sandvall BK, Jacobson L, Miller EA, Dodge RE 3rd, Alex Quistberg D, Rowhani-Rahbar A, Vavilala MS, Friedrich JB, Keys KA., Fireworks type, injury pattern, and permanent impairment following severe fireworks-related injuries. Am J Emerg Med. 2017</v>
      </c>
    </row>
    <row r="6777" spans="1:29" x14ac:dyDescent="0.3">
      <c r="A6777">
        <v>416</v>
      </c>
      <c r="B6777" t="s">
        <v>3679</v>
      </c>
      <c r="C6777" t="s">
        <v>13939</v>
      </c>
      <c r="D6777" t="s">
        <v>24099</v>
      </c>
      <c r="E6777" t="s">
        <v>2443</v>
      </c>
      <c r="F6777" s="10"/>
      <c r="G6777">
        <v>2017</v>
      </c>
      <c r="J6777">
        <v>0.60853487641145276</v>
      </c>
      <c r="L6777" t="s">
        <v>34921</v>
      </c>
      <c r="M6777">
        <v>29222550</v>
      </c>
      <c r="Q6777" s="10"/>
      <c r="R6777" s="11">
        <f t="shared" si="210"/>
        <v>0</v>
      </c>
      <c r="U6777" s="11">
        <f t="shared" si="211"/>
        <v>0</v>
      </c>
      <c r="Y6777" s="11">
        <f>IF(SUM(Tableau1[[#This Row],[Other access]:[Sci-hub access]])&gt;=1,1,0)</f>
        <v>0</v>
      </c>
      <c r="Z6777" s="12">
        <f>IF(OR(Tableau1[[#This Row],[Access R1 + S1+ T1 ]]&gt;=1,Tableau1[[#This Row],[Access V1 +W1 + X1]]&gt;=1),1,0)</f>
        <v>0</v>
      </c>
      <c r="AB6777" s="10" t="str">
        <f>Tableau1[[#This Row],[DOI]]</f>
        <v>doi: 10.1167/iovs.17-22236</v>
      </c>
      <c r="AC6777" s="13" t="str">
        <f>Tableau1[[#This Row],[Authors]]&amp;", "&amp;Tableau1[[#This Row],[Title]]&amp;" "&amp;Tableau1[[#This Row],[Journal]]&amp;". "&amp;Tableau1[[#This Row],[Year]]</f>
        <v>Raychaudhuri U, Millar JC, Clark AF., Tissue Transglutaminase Elevates Intraocular Pressure in Mice. Invest Ophthalmol Vis Sci. 2017</v>
      </c>
    </row>
    <row r="6778" spans="1:29" x14ac:dyDescent="0.3">
      <c r="A6778">
        <v>6679</v>
      </c>
      <c r="B6778" t="s">
        <v>9582</v>
      </c>
      <c r="C6778" t="s">
        <v>19788</v>
      </c>
      <c r="D6778" t="s">
        <v>30015</v>
      </c>
      <c r="E6778" t="s">
        <v>34333</v>
      </c>
      <c r="F6778" s="10"/>
      <c r="G6778">
        <v>2017</v>
      </c>
      <c r="J6778">
        <v>0.60853493329213881</v>
      </c>
      <c r="L6778" t="s">
        <v>41042</v>
      </c>
      <c r="M6778">
        <v>28181076</v>
      </c>
      <c r="Q6778" s="10"/>
      <c r="R6778" s="11">
        <f t="shared" si="210"/>
        <v>0</v>
      </c>
      <c r="U6778" s="11">
        <f t="shared" si="211"/>
        <v>0</v>
      </c>
      <c r="Y6778" s="11">
        <f>IF(SUM(Tableau1[[#This Row],[Other access]:[Sci-hub access]])&gt;=1,1,0)</f>
        <v>0</v>
      </c>
      <c r="Z6778" s="12">
        <f>IF(OR(Tableau1[[#This Row],[Access R1 + S1+ T1 ]]&gt;=1,Tableau1[[#This Row],[Access V1 +W1 + X1]]&gt;=1),1,0)</f>
        <v>0</v>
      </c>
      <c r="AB6778" s="10" t="str">
        <f>Tableau1[[#This Row],[DOI]]</f>
        <v>doi: 10.1007/s10047-016-0943-4</v>
      </c>
      <c r="AC6778" s="13" t="str">
        <f>Tableau1[[#This Row],[Authors]]&amp;", "&amp;Tableau1[[#This Row],[Title]]&amp;" "&amp;Tableau1[[#This Row],[Journal]]&amp;". "&amp;Tableau1[[#This Row],[Year]]</f>
        <v>Alamusi, Matsuo T, Hosoya O, Uchida T., Visual evoked potential in RCS rats with Okayama University-type retinal prosthesis (OUReP™) implantation. J Artif Organs. 2017</v>
      </c>
    </row>
    <row r="6779" spans="1:29" x14ac:dyDescent="0.3">
      <c r="A6779">
        <v>7817</v>
      </c>
      <c r="B6779" t="s">
        <v>10579</v>
      </c>
      <c r="C6779" t="s">
        <v>20775</v>
      </c>
      <c r="D6779" t="s">
        <v>31016</v>
      </c>
      <c r="E6779" t="s">
        <v>2647</v>
      </c>
      <c r="F6779" s="10"/>
      <c r="G6779">
        <v>2017</v>
      </c>
      <c r="J6779">
        <v>0.60859593688459335</v>
      </c>
      <c r="L6779" t="s">
        <v>42167</v>
      </c>
      <c r="M6779">
        <v>28052441</v>
      </c>
      <c r="Q6779" s="10"/>
      <c r="R6779" s="11">
        <f t="shared" si="210"/>
        <v>0</v>
      </c>
      <c r="U6779" s="11">
        <f t="shared" si="211"/>
        <v>0</v>
      </c>
      <c r="Y6779" s="11">
        <f>IF(SUM(Tableau1[[#This Row],[Other access]:[Sci-hub access]])&gt;=1,1,0)</f>
        <v>0</v>
      </c>
      <c r="Z6779" s="12">
        <f>IF(OR(Tableau1[[#This Row],[Access R1 + S1+ T1 ]]&gt;=1,Tableau1[[#This Row],[Access V1 +W1 + X1]]&gt;=1),1,0)</f>
        <v>0</v>
      </c>
      <c r="AB6779" s="10" t="str">
        <f>Tableau1[[#This Row],[DOI]]</f>
        <v>doi: 10.1111/jpc.13450</v>
      </c>
      <c r="AC6779" s="13" t="str">
        <f>Tableau1[[#This Row],[Authors]]&amp;", "&amp;Tableau1[[#This Row],[Title]]&amp;" "&amp;Tableau1[[#This Row],[Journal]]&amp;". "&amp;Tableau1[[#This Row],[Year]]</f>
        <v>Cecchin V, Sperotto F, Balzarin M, Vittadello F, Martini G, Zulian F., Joint hypermobility and oligoarticular juvenile idiopathic arthritis: What relationship? J Paediatr Child Health. 2017</v>
      </c>
    </row>
    <row r="6780" spans="1:29" x14ac:dyDescent="0.3">
      <c r="A6780">
        <v>7015</v>
      </c>
      <c r="B6780" t="s">
        <v>9871</v>
      </c>
      <c r="C6780" t="s">
        <v>20074</v>
      </c>
      <c r="D6780" t="s">
        <v>30305</v>
      </c>
      <c r="E6780" t="s">
        <v>2443</v>
      </c>
      <c r="F6780" s="10"/>
      <c r="G6780">
        <v>2017</v>
      </c>
      <c r="J6780">
        <v>0.60861307339505333</v>
      </c>
      <c r="L6780" t="s">
        <v>41372</v>
      </c>
      <c r="M6780">
        <v>28135361</v>
      </c>
      <c r="Q6780" s="10"/>
      <c r="R6780" s="11">
        <f t="shared" si="210"/>
        <v>0</v>
      </c>
      <c r="U6780" s="11">
        <f t="shared" si="211"/>
        <v>0</v>
      </c>
      <c r="Y6780" s="11">
        <f>IF(SUM(Tableau1[[#This Row],[Other access]:[Sci-hub access]])&gt;=1,1,0)</f>
        <v>0</v>
      </c>
      <c r="Z6780" s="12">
        <f>IF(OR(Tableau1[[#This Row],[Access R1 + S1+ T1 ]]&gt;=1,Tableau1[[#This Row],[Access V1 +W1 + X1]]&gt;=1),1,0)</f>
        <v>0</v>
      </c>
      <c r="AB6780" s="10" t="str">
        <f>Tableau1[[#This Row],[DOI]]</f>
        <v>doi: 10.1167/iovs.16-20618</v>
      </c>
      <c r="AC6780" s="13" t="str">
        <f>Tableau1[[#This Row],[Authors]]&amp;", "&amp;Tableau1[[#This Row],[Title]]&amp;" "&amp;Tableau1[[#This Row],[Journal]]&amp;". "&amp;Tableau1[[#This Row],[Year]]</f>
        <v>Riddell N, Crewther SG., Integrated Comparison of GWAS, Transcriptome, and Proteomics Studies Highlights Similarities in the Biological Basis of Animal and Human Myopia. Invest Ophthalmol Vis Sci. 2017</v>
      </c>
    </row>
    <row r="6781" spans="1:29" x14ac:dyDescent="0.3">
      <c r="A6781">
        <v>1614</v>
      </c>
      <c r="B6781" t="s">
        <v>4866</v>
      </c>
      <c r="C6781" t="s">
        <v>15116</v>
      </c>
      <c r="D6781" t="s">
        <v>25287</v>
      </c>
      <c r="E6781" t="s">
        <v>2573</v>
      </c>
      <c r="F6781" s="10"/>
      <c r="G6781">
        <v>2017</v>
      </c>
      <c r="J6781">
        <v>0.60862870424612381</v>
      </c>
      <c r="L6781" t="s">
        <v>36093</v>
      </c>
      <c r="M6781">
        <v>28912171</v>
      </c>
      <c r="Q6781" s="10"/>
      <c r="R6781" s="11">
        <f t="shared" si="210"/>
        <v>0</v>
      </c>
      <c r="U6781" s="11">
        <f t="shared" si="211"/>
        <v>0</v>
      </c>
      <c r="Y6781" s="11">
        <f>IF(SUM(Tableau1[[#This Row],[Other access]:[Sci-hub access]])&gt;=1,1,0)</f>
        <v>0</v>
      </c>
      <c r="Z6781" s="12">
        <f>IF(OR(Tableau1[[#This Row],[Access R1 + S1+ T1 ]]&gt;=1,Tableau1[[#This Row],[Access V1 +W1 + X1]]&gt;=1),1,0)</f>
        <v>0</v>
      </c>
      <c r="AB6781" s="10" t="str">
        <f>Tableau1[[#This Row],[DOI]]</f>
        <v>doi: 10.1136/bmj.j3807</v>
      </c>
      <c r="AC6781" s="13" t="str">
        <f>Tableau1[[#This Row],[Authors]]&amp;", "&amp;Tableau1[[#This Row],[Title]]&amp;" "&amp;Tableau1[[#This Row],[Journal]]&amp;". "&amp;Tableau1[[#This Row],[Year]]</f>
        <v>Shtaya A, Dabbous B., Headache and papilloedema in a 10 year old. BMJ. 2017</v>
      </c>
    </row>
    <row r="6782" spans="1:29" x14ac:dyDescent="0.3">
      <c r="A6782">
        <v>9355</v>
      </c>
      <c r="B6782" t="s">
        <v>11930</v>
      </c>
      <c r="C6782" t="s">
        <v>22107</v>
      </c>
      <c r="D6782" t="s">
        <v>32374</v>
      </c>
      <c r="E6782" t="s">
        <v>2525</v>
      </c>
      <c r="F6782" s="10"/>
      <c r="G6782">
        <v>2017</v>
      </c>
      <c r="J6782">
        <v>0.60885028173669509</v>
      </c>
      <c r="L6782" t="s">
        <v>43647</v>
      </c>
      <c r="M6782">
        <v>27726283</v>
      </c>
      <c r="Q6782" s="10"/>
      <c r="R6782" s="11">
        <f t="shared" si="210"/>
        <v>0</v>
      </c>
      <c r="U6782" s="11">
        <f t="shared" si="211"/>
        <v>0</v>
      </c>
      <c r="Y6782" s="11">
        <f>IF(SUM(Tableau1[[#This Row],[Other access]:[Sci-hub access]])&gt;=1,1,0)</f>
        <v>0</v>
      </c>
      <c r="Z6782" s="12">
        <f>IF(OR(Tableau1[[#This Row],[Access R1 + S1+ T1 ]]&gt;=1,Tableau1[[#This Row],[Access V1 +W1 + X1]]&gt;=1),1,0)</f>
        <v>0</v>
      </c>
      <c r="AB6782" s="10" t="str">
        <f>Tableau1[[#This Row],[DOI]]</f>
        <v>doi: 10.1111/ceo.12846</v>
      </c>
      <c r="AC6782" s="13" t="str">
        <f>Tableau1[[#This Row],[Authors]]&amp;", "&amp;Tableau1[[#This Row],[Title]]&amp;" "&amp;Tableau1[[#This Row],[Journal]]&amp;". "&amp;Tableau1[[#This Row],[Year]]</f>
        <v>Rodriguez-Una I, Azuara-Blanco A, King AJ., Survey of glaucoma surgical preferences and post-operative care in the United Kingdom. Clin Exp Ophthalmol. 2017</v>
      </c>
    </row>
    <row r="6783" spans="1:29" x14ac:dyDescent="0.3">
      <c r="A6783">
        <v>9592</v>
      </c>
      <c r="B6783" t="s">
        <v>12148</v>
      </c>
      <c r="C6783" t="s">
        <v>22323</v>
      </c>
      <c r="D6783" t="s">
        <v>32595</v>
      </c>
      <c r="E6783" t="s">
        <v>2530</v>
      </c>
      <c r="F6783" s="10"/>
      <c r="G6783">
        <v>2017</v>
      </c>
      <c r="J6783">
        <v>0.60890844896830154</v>
      </c>
      <c r="L6783" t="s">
        <v>43864</v>
      </c>
      <c r="M6783">
        <v>27649581</v>
      </c>
      <c r="Q6783" s="10"/>
      <c r="R6783" s="11">
        <f t="shared" si="210"/>
        <v>0</v>
      </c>
      <c r="U6783" s="11">
        <f t="shared" si="211"/>
        <v>0</v>
      </c>
      <c r="Y6783" s="11">
        <f>IF(SUM(Tableau1[[#This Row],[Other access]:[Sci-hub access]])&gt;=1,1,0)</f>
        <v>0</v>
      </c>
      <c r="Z6783" s="12">
        <f>IF(OR(Tableau1[[#This Row],[Access R1 + S1+ T1 ]]&gt;=1,Tableau1[[#This Row],[Access V1 +W1 + X1]]&gt;=1),1,0)</f>
        <v>0</v>
      </c>
      <c r="AB6783" s="10" t="str">
        <f>Tableau1[[#This Row],[DOI]]</f>
        <v>doi: 10.1080/10803548.2016.1234131</v>
      </c>
      <c r="AC6783" s="13" t="str">
        <f>Tableau1[[#This Row],[Authors]]&amp;", "&amp;Tableau1[[#This Row],[Title]]&amp;" "&amp;Tableau1[[#This Row],[Journal]]&amp;". "&amp;Tableau1[[#This Row],[Year]]</f>
        <v>Pościk A, Jachowicz M., Mechanical properties of protective spectacles fitted with corrective lenses. Int J Occup Saf Ergon. 2017</v>
      </c>
    </row>
    <row r="6784" spans="1:29" x14ac:dyDescent="0.3">
      <c r="A6784">
        <v>9014</v>
      </c>
      <c r="B6784" t="s">
        <v>11628</v>
      </c>
      <c r="C6784" t="s">
        <v>21806</v>
      </c>
      <c r="D6784" t="s">
        <v>32069</v>
      </c>
      <c r="E6784" t="s">
        <v>34338</v>
      </c>
      <c r="F6784" s="10"/>
      <c r="G6784">
        <v>2017</v>
      </c>
      <c r="J6784">
        <v>0.60893952634060999</v>
      </c>
      <c r="L6784" t="s">
        <v>43336</v>
      </c>
      <c r="M6784">
        <v>27792295</v>
      </c>
      <c r="Q6784" s="10"/>
      <c r="R6784" s="11">
        <f t="shared" si="210"/>
        <v>0</v>
      </c>
      <c r="U6784" s="11">
        <f t="shared" si="211"/>
        <v>0</v>
      </c>
      <c r="Y6784" s="11">
        <f>IF(SUM(Tableau1[[#This Row],[Other access]:[Sci-hub access]])&gt;=1,1,0)</f>
        <v>0</v>
      </c>
      <c r="Z6784" s="12">
        <f>IF(OR(Tableau1[[#This Row],[Access R1 + S1+ T1 ]]&gt;=1,Tableau1[[#This Row],[Access V1 +W1 + X1]]&gt;=1),1,0)</f>
        <v>0</v>
      </c>
      <c r="AB6784" s="10" t="str">
        <f>Tableau1[[#This Row],[DOI]]</f>
        <v>doi: 10.1002/hed.24544</v>
      </c>
      <c r="AC6784" s="13" t="str">
        <f>Tableau1[[#This Row],[Authors]]&amp;", "&amp;Tableau1[[#This Row],[Title]]&amp;" "&amp;Tableau1[[#This Row],[Journal]]&amp;". "&amp;Tableau1[[#This Row],[Year]]</f>
        <v>Farrell E, Heffron C, Murphy M, O'Leary G, Sheahan P., Impact of lymphocytic thyroiditis on incidence of pathological incidental thyroid carcinoma. Head Neck. 2017</v>
      </c>
    </row>
    <row r="6785" spans="1:29" x14ac:dyDescent="0.3">
      <c r="A6785">
        <v>124</v>
      </c>
      <c r="B6785" t="s">
        <v>3387</v>
      </c>
      <c r="C6785" t="s">
        <v>13648</v>
      </c>
      <c r="D6785" t="s">
        <v>23807</v>
      </c>
      <c r="E6785" t="s">
        <v>2465</v>
      </c>
      <c r="F6785" s="10"/>
      <c r="G6785">
        <v>2017</v>
      </c>
      <c r="J6785">
        <v>0.60894442465333476</v>
      </c>
      <c r="L6785" t="s">
        <v>34640</v>
      </c>
      <c r="M6785">
        <v>29390490</v>
      </c>
      <c r="Q6785" s="10"/>
      <c r="R6785" s="11">
        <f t="shared" si="210"/>
        <v>0</v>
      </c>
      <c r="U6785" s="11">
        <f t="shared" si="211"/>
        <v>0</v>
      </c>
      <c r="Y6785" s="11">
        <f>IF(SUM(Tableau1[[#This Row],[Other access]:[Sci-hub access]])&gt;=1,1,0)</f>
        <v>0</v>
      </c>
      <c r="Z6785" s="12">
        <f>IF(OR(Tableau1[[#This Row],[Access R1 + S1+ T1 ]]&gt;=1,Tableau1[[#This Row],[Access V1 +W1 + X1]]&gt;=1),1,0)</f>
        <v>0</v>
      </c>
      <c r="AB6785" s="10" t="str">
        <f>Tableau1[[#This Row],[DOI]]</f>
        <v>doi: 10.1097/MD.0000000000009288</v>
      </c>
      <c r="AC6785" s="13" t="str">
        <f>Tableau1[[#This Row],[Authors]]&amp;", "&amp;Tableau1[[#This Row],[Title]]&amp;" "&amp;Tableau1[[#This Row],[Journal]]&amp;". "&amp;Tableau1[[#This Row],[Year]]</f>
        <v>Zhu Y, Sun C, Zhang X, Shentu X., Ptosis induced by topical steroid eye drops: Two cases reports. Medicine (Baltimore). 2017</v>
      </c>
    </row>
    <row r="6786" spans="1:29" x14ac:dyDescent="0.3">
      <c r="A6786">
        <v>1535</v>
      </c>
      <c r="B6786" t="s">
        <v>4789</v>
      </c>
      <c r="C6786" t="s">
        <v>15039</v>
      </c>
      <c r="D6786" t="s">
        <v>25210</v>
      </c>
      <c r="E6786" t="s">
        <v>2532</v>
      </c>
      <c r="F6786" s="10"/>
      <c r="G6786">
        <v>2017</v>
      </c>
      <c r="J6786">
        <v>0.60908417374818213</v>
      </c>
      <c r="L6786" t="s">
        <v>36014</v>
      </c>
      <c r="M6786">
        <v>28929279</v>
      </c>
      <c r="Q6786" s="10"/>
      <c r="R6786" s="11">
        <f t="shared" ref="R6786:R6849" si="212">IF(SUM(N6786:Q6786)&gt;0,1,0)</f>
        <v>0</v>
      </c>
      <c r="U6786" s="11">
        <f t="shared" ref="U6786:U6849" si="213">IF(SUM(R6786,T6786)&gt;0,1,0)</f>
        <v>0</v>
      </c>
      <c r="Y6786" s="11">
        <f>IF(SUM(Tableau1[[#This Row],[Other access]:[Sci-hub access]])&gt;=1,1,0)</f>
        <v>0</v>
      </c>
      <c r="Z6786" s="12">
        <f>IF(OR(Tableau1[[#This Row],[Access R1 + S1+ T1 ]]&gt;=1,Tableau1[[#This Row],[Access V1 +W1 + X1]]&gt;=1),1,0)</f>
        <v>0</v>
      </c>
      <c r="AB6786" s="10" t="str">
        <f>Tableau1[[#This Row],[DOI]]</f>
        <v>doi: 10.1007/s10384-017-0531-z</v>
      </c>
      <c r="AC6786" s="13" t="str">
        <f>Tableau1[[#This Row],[Authors]]&amp;", "&amp;Tableau1[[#This Row],[Title]]&amp;" "&amp;Tableau1[[#This Row],[Journal]]&amp;". "&amp;Tableau1[[#This Row],[Year]]</f>
        <v>Tanito M, Ikeda Y, Fujihara E., Effectiveness and safety of combined cataract surgery and microhook ab interno trabeculotomy in Japanese eyes with glaucoma: report of an initial case series. Jpn J Ophthalmol. 2017</v>
      </c>
    </row>
    <row r="6787" spans="1:29" x14ac:dyDescent="0.3">
      <c r="A6787">
        <v>8041</v>
      </c>
      <c r="B6787" t="s">
        <v>10769</v>
      </c>
      <c r="C6787" t="s">
        <v>20963</v>
      </c>
      <c r="D6787" t="s">
        <v>31207</v>
      </c>
      <c r="E6787" t="s">
        <v>2445</v>
      </c>
      <c r="F6787" s="10"/>
      <c r="G6787">
        <v>2017</v>
      </c>
      <c r="J6787">
        <v>0.60913179100799342</v>
      </c>
      <c r="L6787" t="s">
        <v>42388</v>
      </c>
      <c r="M6787">
        <v>28005632</v>
      </c>
      <c r="Q6787" s="10"/>
      <c r="R6787" s="11">
        <f t="shared" si="212"/>
        <v>0</v>
      </c>
      <c r="U6787" s="11">
        <f t="shared" si="213"/>
        <v>0</v>
      </c>
      <c r="Y6787" s="11">
        <f>IF(SUM(Tableau1[[#This Row],[Other access]:[Sci-hub access]])&gt;=1,1,0)</f>
        <v>0</v>
      </c>
      <c r="Z6787" s="12">
        <f>IF(OR(Tableau1[[#This Row],[Access R1 + S1+ T1 ]]&gt;=1,Tableau1[[#This Row],[Access V1 +W1 + X1]]&gt;=1),1,0)</f>
        <v>0</v>
      </c>
      <c r="AB6787" s="10" t="str">
        <f>Tableau1[[#This Row],[DOI]]</f>
        <v>doi: 10.1097/IAE.0000000000001423</v>
      </c>
      <c r="AC6787" s="13" t="str">
        <f>Tableau1[[#This Row],[Authors]]&amp;", "&amp;Tableau1[[#This Row],[Title]]&amp;" "&amp;Tableau1[[#This Row],[Journal]]&amp;". "&amp;Tableau1[[#This Row],[Year]]</f>
        <v>Ashraf M, Souka A, Adelman RA., ASSOCIATION BETWEEN THE VITREOMACULAR INTERFACE AND OPTICAL COHERENCE TOMOGRAPHY CHARACTERISTICS IN WET AGE-RELATED MACULAR DEGENERATION. Retina. 2017</v>
      </c>
    </row>
    <row r="6788" spans="1:29" x14ac:dyDescent="0.3">
      <c r="A6788">
        <v>6370</v>
      </c>
      <c r="B6788" t="s">
        <v>9318</v>
      </c>
      <c r="C6788" t="s">
        <v>19528</v>
      </c>
      <c r="D6788" t="s">
        <v>29749</v>
      </c>
      <c r="E6788" t="s">
        <v>2602</v>
      </c>
      <c r="F6788" s="10"/>
      <c r="G6788">
        <v>2017</v>
      </c>
      <c r="J6788">
        <v>0.6091845591797419</v>
      </c>
      <c r="L6788" t="s">
        <v>40739</v>
      </c>
      <c r="M6788">
        <v>28222445</v>
      </c>
      <c r="Q6788" s="10"/>
      <c r="R6788" s="11">
        <f t="shared" si="212"/>
        <v>0</v>
      </c>
      <c r="U6788" s="11">
        <f t="shared" si="213"/>
        <v>0</v>
      </c>
      <c r="Y6788" s="11">
        <f>IF(SUM(Tableau1[[#This Row],[Other access]:[Sci-hub access]])&gt;=1,1,0)</f>
        <v>0</v>
      </c>
      <c r="Z6788" s="12">
        <f>IF(OR(Tableau1[[#This Row],[Access R1 + S1+ T1 ]]&gt;=1,Tableau1[[#This Row],[Access V1 +W1 + X1]]&gt;=1),1,0)</f>
        <v>0</v>
      </c>
      <c r="AB6788" s="10" t="str">
        <f>Tableau1[[#This Row],[DOI]]</f>
        <v>doi: 10.1159/000460514</v>
      </c>
      <c r="AC6788" s="13" t="str">
        <f>Tableau1[[#This Row],[Authors]]&amp;", "&amp;Tableau1[[#This Row],[Title]]&amp;" "&amp;Tableau1[[#This Row],[Journal]]&amp;". "&amp;Tableau1[[#This Row],[Year]]</f>
        <v>Qiu AW, Liu QH, Wang JL., Blocking IL-17A Alleviates Diabetic Retinopathy in Rodents. Cell Physiol Biochem. 2017</v>
      </c>
    </row>
    <row r="6789" spans="1:29" x14ac:dyDescent="0.3">
      <c r="A6789">
        <v>5649</v>
      </c>
      <c r="B6789" t="s">
        <v>8681</v>
      </c>
      <c r="C6789" t="s">
        <v>18901</v>
      </c>
      <c r="D6789" t="s">
        <v>29111</v>
      </c>
      <c r="E6789" t="s">
        <v>2458</v>
      </c>
      <c r="F6789" s="10"/>
      <c r="G6789">
        <v>2017</v>
      </c>
      <c r="J6789">
        <v>0.60937571418368264</v>
      </c>
      <c r="L6789" t="s">
        <v>40035</v>
      </c>
      <c r="M6789">
        <v>28301639</v>
      </c>
      <c r="Q6789" s="10"/>
      <c r="R6789" s="11">
        <f t="shared" si="212"/>
        <v>0</v>
      </c>
      <c r="U6789" s="11">
        <f t="shared" si="213"/>
        <v>0</v>
      </c>
      <c r="Y6789" s="11">
        <f>IF(SUM(Tableau1[[#This Row],[Other access]:[Sci-hub access]])&gt;=1,1,0)</f>
        <v>0</v>
      </c>
      <c r="Z6789" s="12">
        <f>IF(OR(Tableau1[[#This Row],[Access R1 + S1+ T1 ]]&gt;=1,Tableau1[[#This Row],[Access V1 +W1 + X1]]&gt;=1),1,0)</f>
        <v>0</v>
      </c>
      <c r="AB6789" s="10" t="str">
        <f>Tableau1[[#This Row],[DOI]]</f>
        <v>doi: 10.1001/jamaophthalmol.2017.0059</v>
      </c>
      <c r="AC6789" s="13" t="str">
        <f>Tableau1[[#This Row],[Authors]]&amp;", "&amp;Tableau1[[#This Row],[Title]]&amp;" "&amp;Tableau1[[#This Row],[Journal]]&amp;". "&amp;Tableau1[[#This Row],[Year]]</f>
        <v>Eadie BD, Etminan M, Carleton BC, Maberley DA, Mikelberg FS., Association of Repeated Intravitreous Bevacizumab Injections With Risk for Glaucoma Surgery. JAMA Ophthalmol. 2017</v>
      </c>
    </row>
    <row r="6790" spans="1:29" x14ac:dyDescent="0.3">
      <c r="A6790">
        <v>10960</v>
      </c>
      <c r="B6790" t="s">
        <v>13394</v>
      </c>
      <c r="C6790" t="s">
        <v>23556</v>
      </c>
      <c r="D6790" t="s">
        <v>33848</v>
      </c>
      <c r="E6790" t="s">
        <v>2557</v>
      </c>
      <c r="F6790" s="10"/>
      <c r="G6790">
        <v>2017</v>
      </c>
      <c r="J6790">
        <v>0.60962398409378327</v>
      </c>
      <c r="L6790" t="s">
        <v>45201</v>
      </c>
      <c r="M6790">
        <v>26783979</v>
      </c>
      <c r="Q6790" s="10"/>
      <c r="R6790" s="11">
        <f t="shared" si="212"/>
        <v>0</v>
      </c>
      <c r="U6790" s="11">
        <f t="shared" si="213"/>
        <v>0</v>
      </c>
      <c r="Y6790" s="11">
        <f>IF(SUM(Tableau1[[#This Row],[Other access]:[Sci-hub access]])&gt;=1,1,0)</f>
        <v>0</v>
      </c>
      <c r="Z6790" s="12">
        <f>IF(OR(Tableau1[[#This Row],[Access R1 + S1+ T1 ]]&gt;=1,Tableau1[[#This Row],[Access V1 +W1 + X1]]&gt;=1),1,0)</f>
        <v>0</v>
      </c>
      <c r="AB6790" s="10" t="str">
        <f>Tableau1[[#This Row],[DOI]]</f>
        <v>doi: 10.1097/ICL.0000000000000233</v>
      </c>
      <c r="AC6790" s="13" t="str">
        <f>Tableau1[[#This Row],[Authors]]&amp;", "&amp;Tableau1[[#This Row],[Title]]&amp;" "&amp;Tableau1[[#This Row],[Journal]]&amp;". "&amp;Tableau1[[#This Row],[Year]]</f>
        <v>Matsumoto Y, Kodama A, Goto E, Kawakita T, Dogru M, Tsubota K., The Relation of Ocular Surface Irregularity and Visual Disturbance in Early Stage Acanthamoeba Keratitis. Eye Contact Lens. 2017</v>
      </c>
    </row>
    <row r="6791" spans="1:29" x14ac:dyDescent="0.3">
      <c r="A6791">
        <v>1688</v>
      </c>
      <c r="B6791" t="s">
        <v>4939</v>
      </c>
      <c r="C6791" t="s">
        <v>15188</v>
      </c>
      <c r="D6791" t="s">
        <v>25360</v>
      </c>
      <c r="E6791" t="s">
        <v>2467</v>
      </c>
      <c r="F6791" s="10"/>
      <c r="G6791">
        <v>2017</v>
      </c>
      <c r="J6791">
        <v>0.60970329577884352</v>
      </c>
      <c r="L6791" t="s">
        <v>36167</v>
      </c>
      <c r="M6791">
        <v>28902340</v>
      </c>
      <c r="Q6791" s="10"/>
      <c r="R6791" s="11">
        <f t="shared" si="212"/>
        <v>0</v>
      </c>
      <c r="U6791" s="11">
        <f t="shared" si="213"/>
        <v>0</v>
      </c>
      <c r="Y6791" s="11">
        <f>IF(SUM(Tableau1[[#This Row],[Other access]:[Sci-hub access]])&gt;=1,1,0)</f>
        <v>0</v>
      </c>
      <c r="Z6791" s="12">
        <f>IF(OR(Tableau1[[#This Row],[Access R1 + S1+ T1 ]]&gt;=1,Tableau1[[#This Row],[Access V1 +W1 + X1]]&gt;=1),1,0)</f>
        <v>0</v>
      </c>
      <c r="AB6791" s="10" t="str">
        <f>Tableau1[[#This Row],[DOI]]</f>
        <v>doi: 10.3928/23258160-20170829-14</v>
      </c>
      <c r="AC6791" s="13" t="str">
        <f>Tableau1[[#This Row],[Authors]]&amp;", "&amp;Tableau1[[#This Row],[Title]]&amp;" "&amp;Tableau1[[#This Row],[Journal]]&amp;". "&amp;Tableau1[[#This Row],[Year]]</f>
        <v>Liu KC, Walter SD, Finn AP, Materin MA., Venous Loop Reveals an Occult Retinoblastoma Tumor. Ophthalmic Surg Lasers Imaging Retina. 2017</v>
      </c>
    </row>
    <row r="6792" spans="1:29" x14ac:dyDescent="0.3">
      <c r="A6792">
        <v>9048</v>
      </c>
      <c r="B6792" t="s">
        <v>11658</v>
      </c>
      <c r="C6792" t="s">
        <v>21834</v>
      </c>
      <c r="D6792" t="s">
        <v>32099</v>
      </c>
      <c r="E6792" t="s">
        <v>2463</v>
      </c>
      <c r="F6792" s="10"/>
      <c r="G6792">
        <v>2017</v>
      </c>
      <c r="J6792">
        <v>0.60979953289594102</v>
      </c>
      <c r="L6792" t="s">
        <v>43370</v>
      </c>
      <c r="M6792">
        <v>27646336</v>
      </c>
      <c r="Q6792" s="10"/>
      <c r="R6792" s="11">
        <f t="shared" si="212"/>
        <v>0</v>
      </c>
      <c r="U6792" s="11">
        <f t="shared" si="213"/>
        <v>0</v>
      </c>
      <c r="Y6792" s="11">
        <f>IF(SUM(Tableau1[[#This Row],[Other access]:[Sci-hub access]])&gt;=1,1,0)</f>
        <v>0</v>
      </c>
      <c r="Z6792" s="12">
        <f>IF(OR(Tableau1[[#This Row],[Access R1 + S1+ T1 ]]&gt;=1,Tableau1[[#This Row],[Access V1 +W1 + X1]]&gt;=1),1,0)</f>
        <v>0</v>
      </c>
      <c r="AB6792" s="10" t="str">
        <f>Tableau1[[#This Row],[DOI]]</f>
        <v>doi: 10.5301/ejo.5000866</v>
      </c>
      <c r="AC6792" s="13" t="str">
        <f>Tableau1[[#This Row],[Authors]]&amp;", "&amp;Tableau1[[#This Row],[Title]]&amp;" "&amp;Tableau1[[#This Row],[Journal]]&amp;". "&amp;Tableau1[[#This Row],[Year]]</f>
        <v>Moisseiev E, Abbassi S, Park SS., Intravitreal dexamethasone in the management of acute endophthalmitis: a comparative retrospective study. Eur J Ophthalmol. 2017</v>
      </c>
    </row>
    <row r="6793" spans="1:29" x14ac:dyDescent="0.3">
      <c r="A6793">
        <v>373</v>
      </c>
      <c r="B6793" t="s">
        <v>3636</v>
      </c>
      <c r="C6793" t="s">
        <v>13897</v>
      </c>
      <c r="D6793" t="s">
        <v>24056</v>
      </c>
      <c r="E6793" t="s">
        <v>2451</v>
      </c>
      <c r="F6793" s="10"/>
      <c r="G6793">
        <v>2017</v>
      </c>
      <c r="J6793">
        <v>0.60985282050910161</v>
      </c>
      <c r="L6793" t="s">
        <v>34880</v>
      </c>
      <c r="M6793">
        <v>29240793</v>
      </c>
      <c r="Q6793" s="10"/>
      <c r="R6793" s="11">
        <f t="shared" si="212"/>
        <v>0</v>
      </c>
      <c r="U6793" s="11">
        <f t="shared" si="213"/>
        <v>0</v>
      </c>
      <c r="Y6793" s="11">
        <f>IF(SUM(Tableau1[[#This Row],[Other access]:[Sci-hub access]])&gt;=1,1,0)</f>
        <v>0</v>
      </c>
      <c r="Z6793" s="12">
        <f>IF(OR(Tableau1[[#This Row],[Access R1 + S1+ T1 ]]&gt;=1,Tableau1[[#This Row],[Access V1 +W1 + X1]]&gt;=1),1,0)</f>
        <v>0</v>
      </c>
      <c r="AB6793" s="10" t="str">
        <f>Tableau1[[#This Row],[DOI]]</f>
        <v>doi: 10.1371/journal.pone.0189507</v>
      </c>
      <c r="AC6793" s="13" t="str">
        <f>Tableau1[[#This Row],[Authors]]&amp;", "&amp;Tableau1[[#This Row],[Title]]&amp;" "&amp;Tableau1[[#This Row],[Journal]]&amp;". "&amp;Tableau1[[#This Row],[Year]]</f>
        <v>Almeida D, Vianna K, Arriaga P, Moraschini V., Dental implants in Sjögren's syndrome patients: A systematic review. PLoS One. 2017</v>
      </c>
    </row>
    <row r="6794" spans="1:29" x14ac:dyDescent="0.3">
      <c r="A6794">
        <v>6353</v>
      </c>
      <c r="B6794" t="s">
        <v>9302</v>
      </c>
      <c r="C6794" t="s">
        <v>19513</v>
      </c>
      <c r="D6794" t="s">
        <v>29733</v>
      </c>
      <c r="E6794" t="s">
        <v>2833</v>
      </c>
      <c r="F6794" s="10"/>
      <c r="G6794">
        <v>2017</v>
      </c>
      <c r="J6794">
        <v>0.6099426850057732</v>
      </c>
      <c r="L6794" t="s">
        <v>40722</v>
      </c>
      <c r="M6794">
        <v>28224327</v>
      </c>
      <c r="Q6794" s="10"/>
      <c r="R6794" s="11">
        <f t="shared" si="212"/>
        <v>0</v>
      </c>
      <c r="U6794" s="11">
        <f t="shared" si="213"/>
        <v>0</v>
      </c>
      <c r="Y6794" s="11">
        <f>IF(SUM(Tableau1[[#This Row],[Other access]:[Sci-hub access]])&gt;=1,1,0)</f>
        <v>0</v>
      </c>
      <c r="Z6794" s="12">
        <f>IF(OR(Tableau1[[#This Row],[Access R1 + S1+ T1 ]]&gt;=1,Tableau1[[#This Row],[Access V1 +W1 + X1]]&gt;=1),1,0)</f>
        <v>0</v>
      </c>
      <c r="AB6794" s="10" t="str">
        <f>Tableau1[[#This Row],[DOI]]</f>
        <v>doi: 10.1007/s10072-017-2856-2</v>
      </c>
      <c r="AC6794" s="13" t="str">
        <f>Tableau1[[#This Row],[Authors]]&amp;", "&amp;Tableau1[[#This Row],[Title]]&amp;" "&amp;Tableau1[[#This Row],[Journal]]&amp;". "&amp;Tableau1[[#This Row],[Year]]</f>
        <v>Erdağ E, Şahin C, Küçükali Cİ, Bireller S, Küçükerden M, Kürtüncü M, Türkoğlu R, Cakmakoglu B, Tüzün E, Arıcıoğlu F., Effects of in vivo and in vitro administration of neuro-Behcet's disease IgG. Neurol Sci. 2017</v>
      </c>
    </row>
    <row r="6795" spans="1:29" ht="28.8" x14ac:dyDescent="0.3">
      <c r="A6795">
        <v>9930</v>
      </c>
      <c r="B6795" t="s">
        <v>12457</v>
      </c>
      <c r="C6795" t="s">
        <v>22627</v>
      </c>
      <c r="D6795" t="s">
        <v>32905</v>
      </c>
      <c r="E6795" t="s">
        <v>2486</v>
      </c>
      <c r="F6795" s="10"/>
      <c r="G6795">
        <v>2017</v>
      </c>
      <c r="J6795">
        <v>0.61023254166001284</v>
      </c>
      <c r="L6795" t="s">
        <v>44188</v>
      </c>
      <c r="M6795">
        <v>27535819</v>
      </c>
      <c r="Q6795" s="10"/>
      <c r="R6795" s="11">
        <f t="shared" si="212"/>
        <v>0</v>
      </c>
      <c r="U6795" s="11">
        <f t="shared" si="213"/>
        <v>0</v>
      </c>
      <c r="Y6795" s="11">
        <f>IF(SUM(Tableau1[[#This Row],[Other access]:[Sci-hub access]])&gt;=1,1,0)</f>
        <v>0</v>
      </c>
      <c r="Z6795" s="12">
        <f>IF(OR(Tableau1[[#This Row],[Access R1 + S1+ T1 ]]&gt;=1,Tableau1[[#This Row],[Access V1 +W1 + X1]]&gt;=1),1,0)</f>
        <v>0</v>
      </c>
      <c r="AB6795" s="10" t="str">
        <f>Tableau1[[#This Row],[DOI]]</f>
        <v>doi: 10.1111/aos.13233</v>
      </c>
      <c r="AC6795" s="13" t="str">
        <f>Tableau1[[#This Row],[Authors]]&amp;", "&amp;Tableau1[[#This Row],[Title]]&amp;" "&amp;Tableau1[[#This Row],[Journal]]&amp;". "&amp;Tableau1[[#This Row],[Year]]</f>
        <v>Rasmussen A, Sander B, Larsen M, Brandi S, Fuchs J, Hansen LH, Lund-Andersen H., Neovascular age-related macular degeneration treated with ranibizumab or aflibercept in the same large clinical setting: visual outcome and number of injections. Acta Ophthalmol. 2017</v>
      </c>
    </row>
    <row r="6796" spans="1:29" x14ac:dyDescent="0.3">
      <c r="A6796">
        <v>10894</v>
      </c>
      <c r="B6796" t="s">
        <v>13335</v>
      </c>
      <c r="C6796" t="s">
        <v>23497</v>
      </c>
      <c r="D6796" t="s">
        <v>33789</v>
      </c>
      <c r="E6796" t="s">
        <v>2447</v>
      </c>
      <c r="F6796" s="10"/>
      <c r="G6796">
        <v>2017</v>
      </c>
      <c r="J6796">
        <v>0.61032204690193592</v>
      </c>
      <c r="L6796" t="s">
        <v>45137</v>
      </c>
      <c r="M6796">
        <v>26882059</v>
      </c>
      <c r="Q6796" s="10"/>
      <c r="R6796" s="11">
        <f t="shared" si="212"/>
        <v>0</v>
      </c>
      <c r="U6796" s="11">
        <f t="shared" si="213"/>
        <v>0</v>
      </c>
      <c r="Y6796" s="11">
        <f>IF(SUM(Tableau1[[#This Row],[Other access]:[Sci-hub access]])&gt;=1,1,0)</f>
        <v>0</v>
      </c>
      <c r="Z6796" s="12">
        <f>IF(OR(Tableau1[[#This Row],[Access R1 + S1+ T1 ]]&gt;=1,Tableau1[[#This Row],[Access V1 +W1 + X1]]&gt;=1),1,0)</f>
        <v>0</v>
      </c>
      <c r="AB6796" s="10" t="str">
        <f>Tableau1[[#This Row],[DOI]]</f>
        <v>doi: 10.1097/IOP.0000000000000649</v>
      </c>
      <c r="AC6796" s="13" t="str">
        <f>Tableau1[[#This Row],[Authors]]&amp;", "&amp;Tableau1[[#This Row],[Title]]&amp;" "&amp;Tableau1[[#This Row],[Journal]]&amp;". "&amp;Tableau1[[#This Row],[Year]]</f>
        <v>Anzeljc AJ, Oliveira AM, Grossniklaus HE, Kim HJ, Hayek B., Nodular Fasciitis of the Orbit: A Case Report Confirmed by Molecular Cytogenetic Analysis. Ophthal Plast Reconstr Surg. 2017</v>
      </c>
    </row>
    <row r="6797" spans="1:29" x14ac:dyDescent="0.3">
      <c r="A6797">
        <v>8406</v>
      </c>
      <c r="B6797" t="s">
        <v>11089</v>
      </c>
      <c r="C6797" t="s">
        <v>21275</v>
      </c>
      <c r="D6797" t="s">
        <v>31527</v>
      </c>
      <c r="E6797" t="s">
        <v>2508</v>
      </c>
      <c r="F6797" s="10"/>
      <c r="G6797">
        <v>2017</v>
      </c>
      <c r="J6797">
        <v>0.61071849588323013</v>
      </c>
      <c r="L6797" t="s">
        <v>42747</v>
      </c>
      <c r="M6797">
        <v>27919682</v>
      </c>
      <c r="Q6797" s="10"/>
      <c r="R6797" s="11">
        <f t="shared" si="212"/>
        <v>0</v>
      </c>
      <c r="U6797" s="11">
        <f t="shared" si="213"/>
        <v>0</v>
      </c>
      <c r="Y6797" s="11">
        <f>IF(SUM(Tableau1[[#This Row],[Other access]:[Sci-hub access]])&gt;=1,1,0)</f>
        <v>0</v>
      </c>
      <c r="Z6797" s="12">
        <f>IF(OR(Tableau1[[#This Row],[Access R1 + S1+ T1 ]]&gt;=1,Tableau1[[#This Row],[Access V1 +W1 + X1]]&gt;=1),1,0)</f>
        <v>0</v>
      </c>
      <c r="AB6797" s="10" t="str">
        <f>Tableau1[[#This Row],[DOI]]</f>
        <v>doi: 10.1016/j.bbrc.2016.12.002</v>
      </c>
      <c r="AC6797" s="13" t="str">
        <f>Tableau1[[#This Row],[Authors]]&amp;", "&amp;Tableau1[[#This Row],[Title]]&amp;" "&amp;Tableau1[[#This Row],[Journal]]&amp;". "&amp;Tableau1[[#This Row],[Year]]</f>
        <v>Gum SI, Kim YH, Jung JC, Kim IG, Lee JS, Lee KW, Park YJ., Cyclosporine A inhibits TGF-β2-induced myofibroblasts of primary cultured human pterygium fibroblasts. Biochem Biophys Res Commun. 2017</v>
      </c>
    </row>
    <row r="6798" spans="1:29" x14ac:dyDescent="0.3">
      <c r="A6798">
        <v>745</v>
      </c>
      <c r="B6798" t="s">
        <v>4008</v>
      </c>
      <c r="C6798" t="s">
        <v>14263</v>
      </c>
      <c r="D6798" t="s">
        <v>24428</v>
      </c>
      <c r="E6798" t="s">
        <v>2467</v>
      </c>
      <c r="F6798" s="10"/>
      <c r="G6798">
        <v>2017</v>
      </c>
      <c r="J6798">
        <v>0.61083288341959863</v>
      </c>
      <c r="L6798" t="s">
        <v>35238</v>
      </c>
      <c r="M6798">
        <v>29121365</v>
      </c>
      <c r="Q6798" s="10"/>
      <c r="R6798" s="11">
        <f t="shared" si="212"/>
        <v>0</v>
      </c>
      <c r="U6798" s="11">
        <f t="shared" si="213"/>
        <v>0</v>
      </c>
      <c r="Y6798" s="11">
        <f>IF(SUM(Tableau1[[#This Row],[Other access]:[Sci-hub access]])&gt;=1,1,0)</f>
        <v>0</v>
      </c>
      <c r="Z6798" s="12">
        <f>IF(OR(Tableau1[[#This Row],[Access R1 + S1+ T1 ]]&gt;=1,Tableau1[[#This Row],[Access V1 +W1 + X1]]&gt;=1),1,0)</f>
        <v>0</v>
      </c>
      <c r="AB6798" s="10" t="str">
        <f>Tableau1[[#This Row],[DOI]]</f>
        <v>doi: 10.3928/23258160-20171030-11</v>
      </c>
      <c r="AC6798" s="13" t="str">
        <f>Tableau1[[#This Row],[Authors]]&amp;", "&amp;Tableau1[[#This Row],[Title]]&amp;" "&amp;Tableau1[[#This Row],[Journal]]&amp;". "&amp;Tableau1[[#This Row],[Year]]</f>
        <v>Matet A, Daruich A, Behar-Cohen F., Irvine-Gass Macular Edema Responding to the Combination of Oral Mineralocorticoid-Receptor Antagonist With Dexamethasone Drops. Ophthalmic Surg Lasers Imaging Retina. 2017</v>
      </c>
    </row>
    <row r="6799" spans="1:29" x14ac:dyDescent="0.3">
      <c r="A6799">
        <v>2704</v>
      </c>
      <c r="B6799" t="s">
        <v>5914</v>
      </c>
      <c r="C6799" t="s">
        <v>16160</v>
      </c>
      <c r="D6799" t="s">
        <v>26337</v>
      </c>
      <c r="E6799" t="s">
        <v>2462</v>
      </c>
      <c r="F6799" s="10"/>
      <c r="G6799">
        <v>2017</v>
      </c>
      <c r="J6799">
        <v>0.61084360821541639</v>
      </c>
      <c r="L6799" t="s">
        <v>37167</v>
      </c>
      <c r="M6799">
        <v>28701214</v>
      </c>
      <c r="Q6799" s="10"/>
      <c r="R6799" s="11">
        <f t="shared" si="212"/>
        <v>0</v>
      </c>
      <c r="U6799" s="11">
        <f t="shared" si="213"/>
        <v>0</v>
      </c>
      <c r="Y6799" s="11">
        <f>IF(SUM(Tableau1[[#This Row],[Other access]:[Sci-hub access]])&gt;=1,1,0)</f>
        <v>0</v>
      </c>
      <c r="Z6799" s="12">
        <f>IF(OR(Tableau1[[#This Row],[Access R1 + S1+ T1 ]]&gt;=1,Tableau1[[#This Row],[Access V1 +W1 + X1]]&gt;=1),1,0)</f>
        <v>0</v>
      </c>
      <c r="AB6799" s="10" t="str">
        <f>Tableau1[[#This Row],[DOI]]</f>
        <v>doi: 10.1186/s12886-017-0517-0</v>
      </c>
      <c r="AC6799" s="13" t="str">
        <f>Tableau1[[#This Row],[Authors]]&amp;", "&amp;Tableau1[[#This Row],[Title]]&amp;" "&amp;Tableau1[[#This Row],[Journal]]&amp;". "&amp;Tableau1[[#This Row],[Year]]</f>
        <v>Hong EH, Ahn SJ, Lim HW, Lee BR., The effect of oral acetazolamide on cystoid macular edema in hydroxychloroquine retinopathy: a case report. BMC Ophthalmol. 2017</v>
      </c>
    </row>
    <row r="6800" spans="1:29" x14ac:dyDescent="0.3">
      <c r="A6800">
        <v>1747</v>
      </c>
      <c r="B6800" t="s">
        <v>4996</v>
      </c>
      <c r="C6800" t="s">
        <v>15244</v>
      </c>
      <c r="D6800" t="s">
        <v>25417</v>
      </c>
      <c r="E6800" t="s">
        <v>2443</v>
      </c>
      <c r="F6800" s="10"/>
      <c r="G6800">
        <v>2017</v>
      </c>
      <c r="J6800">
        <v>0.61084942437503431</v>
      </c>
      <c r="L6800" t="s">
        <v>36223</v>
      </c>
      <c r="M6800">
        <v>28886202</v>
      </c>
      <c r="Q6800" s="10"/>
      <c r="R6800" s="11">
        <f t="shared" si="212"/>
        <v>0</v>
      </c>
      <c r="U6800" s="11">
        <f t="shared" si="213"/>
        <v>0</v>
      </c>
      <c r="Y6800" s="11">
        <f>IF(SUM(Tableau1[[#This Row],[Other access]:[Sci-hub access]])&gt;=1,1,0)</f>
        <v>0</v>
      </c>
      <c r="Z6800" s="12">
        <f>IF(OR(Tableau1[[#This Row],[Access R1 + S1+ T1 ]]&gt;=1,Tableau1[[#This Row],[Access V1 +W1 + X1]]&gt;=1),1,0)</f>
        <v>0</v>
      </c>
      <c r="AB6800" s="10" t="str">
        <f>Tableau1[[#This Row],[DOI]]</f>
        <v>doi: 10.1167/iovs.17-22350</v>
      </c>
      <c r="AC6800" s="13" t="str">
        <f>Tableau1[[#This Row],[Authors]]&amp;", "&amp;Tableau1[[#This Row],[Title]]&amp;" "&amp;Tableau1[[#This Row],[Journal]]&amp;". "&amp;Tableau1[[#This Row],[Year]]</f>
        <v>Mootha VV, Hansen B, Rong Z, Mammen PP, Zhou Z, Xing C, Gong X., Fuchs' Endothelial Corneal Dystrophy and RNA Foci in Patients With Myotonic Dystrophy. Invest Ophthalmol Vis Sci. 2017</v>
      </c>
    </row>
    <row r="6801" spans="1:29" x14ac:dyDescent="0.3">
      <c r="A6801">
        <v>9786</v>
      </c>
      <c r="B6801" t="s">
        <v>12326</v>
      </c>
      <c r="C6801" t="s">
        <v>22498</v>
      </c>
      <c r="D6801" t="s">
        <v>32774</v>
      </c>
      <c r="E6801" t="s">
        <v>2479</v>
      </c>
      <c r="F6801" s="10"/>
      <c r="G6801">
        <v>2017</v>
      </c>
      <c r="J6801">
        <v>0.61098245063694923</v>
      </c>
      <c r="L6801" t="e">
        <v>#VALUE!</v>
      </c>
      <c r="M6801">
        <v>27583798</v>
      </c>
      <c r="Q6801" s="10"/>
      <c r="R6801" s="11">
        <f t="shared" si="212"/>
        <v>0</v>
      </c>
      <c r="U6801" s="11">
        <f t="shared" si="213"/>
        <v>0</v>
      </c>
      <c r="Y6801" s="11">
        <f>IF(SUM(Tableau1[[#This Row],[Other access]:[Sci-hub access]])&gt;=1,1,0)</f>
        <v>0</v>
      </c>
      <c r="Z6801" s="12">
        <f>IF(OR(Tableau1[[#This Row],[Access R1 + S1+ T1 ]]&gt;=1,Tableau1[[#This Row],[Access V1 +W1 + X1]]&gt;=1),1,0)</f>
        <v>0</v>
      </c>
      <c r="AB6801" s="10" t="e">
        <f>Tableau1[[#This Row],[DOI]]</f>
        <v>#VALUE!</v>
      </c>
      <c r="AC6801" s="13" t="str">
        <f>Tableau1[[#This Row],[Authors]]&amp;", "&amp;Tableau1[[#This Row],[Title]]&amp;" "&amp;Tableau1[[#This Row],[Journal]]&amp;". "&amp;Tableau1[[#This Row],[Year]]</f>
        <v>Müller TM, Lavy I, Baydoun L, Lie JT, Dapena I, Melles GR., Case Report of Quarter-Descemet Membrane Endothelial Keratoplasty for Fuchs Endothelial Dystrophy. Cornea. 2017</v>
      </c>
    </row>
    <row r="6802" spans="1:29" ht="28.8" x14ac:dyDescent="0.3">
      <c r="A6802">
        <v>7959</v>
      </c>
      <c r="B6802" t="s">
        <v>10695</v>
      </c>
      <c r="C6802" t="s">
        <v>20891</v>
      </c>
      <c r="D6802" t="s">
        <v>31133</v>
      </c>
      <c r="E6802" t="s">
        <v>2521</v>
      </c>
      <c r="F6802" s="10"/>
      <c r="G6802">
        <v>2017</v>
      </c>
      <c r="J6802">
        <v>0.61101119069295806</v>
      </c>
      <c r="L6802" t="s">
        <v>42306</v>
      </c>
      <c r="M6802">
        <v>28017370</v>
      </c>
      <c r="Q6802" s="10"/>
      <c r="R6802" s="11">
        <f t="shared" si="212"/>
        <v>0</v>
      </c>
      <c r="U6802" s="11">
        <f t="shared" si="213"/>
        <v>0</v>
      </c>
      <c r="Y6802" s="11">
        <f>IF(SUM(Tableau1[[#This Row],[Other access]:[Sci-hub access]])&gt;=1,1,0)</f>
        <v>0</v>
      </c>
      <c r="Z6802" s="12">
        <f>IF(OR(Tableau1[[#This Row],[Access R1 + S1+ T1 ]]&gt;=1,Tableau1[[#This Row],[Access V1 +W1 + X1]]&gt;=1),1,0)</f>
        <v>0</v>
      </c>
      <c r="AB6802" s="10" t="str">
        <f>Tableau1[[#This Row],[DOI]]</f>
        <v>doi: 10.1016/j.ajhg.2016.11.020</v>
      </c>
      <c r="AC6802" s="13" t="str">
        <f>Tableau1[[#This Row],[Authors]]&amp;", "&amp;Tableau1[[#This Row],[Title]]&amp;" "&amp;Tableau1[[#This Row],[Journal]]&amp;". "&amp;Tableau1[[#This Row],[Year]]</f>
        <v>Sleven H, Welsh SJ, Yu J, Churchill MEA, Wright CF, Henderson A, Horvath R, Rankin J, Vogt J, Magee A, McConnell V, Green A, King MD, Cox H, Armstrong L, Lehman A, Nelson TN; Deciphering Developmental Disorders study.; CAUSES study., Williams J, Clouston P, Hagman J, et al., De Novo Mutations in EBF3 Cause a Neurodevelopmental Syndrome. Am J Hum Genet. 2017</v>
      </c>
    </row>
    <row r="6803" spans="1:29" x14ac:dyDescent="0.3">
      <c r="A6803">
        <v>3755</v>
      </c>
      <c r="B6803" t="s">
        <v>6924</v>
      </c>
      <c r="C6803" t="s">
        <v>17164</v>
      </c>
      <c r="D6803" t="s">
        <v>27348</v>
      </c>
      <c r="E6803" t="s">
        <v>2502</v>
      </c>
      <c r="F6803" s="10"/>
      <c r="G6803">
        <v>2017</v>
      </c>
      <c r="J6803">
        <v>0.61110940016018866</v>
      </c>
      <c r="L6803" t="s">
        <v>38199</v>
      </c>
      <c r="M6803">
        <v>28538221</v>
      </c>
      <c r="Q6803" s="10"/>
      <c r="R6803" s="11">
        <f t="shared" si="212"/>
        <v>0</v>
      </c>
      <c r="U6803" s="11">
        <f t="shared" si="213"/>
        <v>0</v>
      </c>
      <c r="Y6803" s="11">
        <f>IF(SUM(Tableau1[[#This Row],[Other access]:[Sci-hub access]])&gt;=1,1,0)</f>
        <v>0</v>
      </c>
      <c r="Z6803" s="12">
        <f>IF(OR(Tableau1[[#This Row],[Access R1 + S1+ T1 ]]&gt;=1,Tableau1[[#This Row],[Access V1 +W1 + X1]]&gt;=1),1,0)</f>
        <v>0</v>
      </c>
      <c r="AB6803" s="10" t="str">
        <f>Tableau1[[#This Row],[DOI]]</f>
        <v>doi: 10.1159/000471885</v>
      </c>
      <c r="AC6803" s="13" t="str">
        <f>Tableau1[[#This Row],[Authors]]&amp;", "&amp;Tableau1[[#This Row],[Title]]&amp;" "&amp;Tableau1[[#This Row],[Journal]]&amp;". "&amp;Tableau1[[#This Row],[Year]]</f>
        <v>Lupidi M, Coscas G, Coscas F, Fiore T, Spaccini E, Fruttini D, Cagini C., Retinal Microvasculature in Nonproliferative Diabetic Retinopathy: Automated Quantitative Optical Coherence Tomography Angiography Assessment. Ophthalmic Res. 2017</v>
      </c>
    </row>
    <row r="6804" spans="1:29" ht="28.8" x14ac:dyDescent="0.3">
      <c r="A6804">
        <v>7349</v>
      </c>
      <c r="B6804" t="s">
        <v>10164</v>
      </c>
      <c r="C6804" t="s">
        <v>20366</v>
      </c>
      <c r="D6804" t="s">
        <v>30598</v>
      </c>
      <c r="E6804" t="s">
        <v>2740</v>
      </c>
      <c r="F6804" s="10"/>
      <c r="G6804">
        <v>2017</v>
      </c>
      <c r="J6804">
        <v>0.6111217150782966</v>
      </c>
      <c r="L6804" t="s">
        <v>41705</v>
      </c>
      <c r="M6804">
        <v>28102598</v>
      </c>
      <c r="Q6804" s="10"/>
      <c r="R6804" s="11">
        <f t="shared" si="212"/>
        <v>0</v>
      </c>
      <c r="U6804" s="11">
        <f t="shared" si="213"/>
        <v>0</v>
      </c>
      <c r="Y6804" s="11">
        <f>IF(SUM(Tableau1[[#This Row],[Other access]:[Sci-hub access]])&gt;=1,1,0)</f>
        <v>0</v>
      </c>
      <c r="Z6804" s="12">
        <f>IF(OR(Tableau1[[#This Row],[Access R1 + S1+ T1 ]]&gt;=1,Tableau1[[#This Row],[Access V1 +W1 + X1]]&gt;=1),1,0)</f>
        <v>0</v>
      </c>
      <c r="AB6804" s="10" t="str">
        <f>Tableau1[[#This Row],[DOI]]</f>
        <v>doi: 10.1002/ajmg.a.38030</v>
      </c>
      <c r="AC6804" s="13" t="str">
        <f>Tableau1[[#This Row],[Authors]]&amp;", "&amp;Tableau1[[#This Row],[Title]]&amp;" "&amp;Tableau1[[#This Row],[Journal]]&amp;". "&amp;Tableau1[[#This Row],[Year]]</f>
        <v>Wenger TL, Chow P, Randle SC, Rosen A, Birgfeld C, Wrede J, Javid P, King D, Manh V, Hing AV, Albers E., Novel findings of left ventricular non-compaction cardiomyopathy, microform cleft lip and poor vision in patient with SMC1A-associated Cornelia de Lange syndrome. Am J Med Genet A. 2017</v>
      </c>
    </row>
    <row r="6805" spans="1:29" x14ac:dyDescent="0.3">
      <c r="A6805">
        <v>1455</v>
      </c>
      <c r="B6805" t="s">
        <v>4713</v>
      </c>
      <c r="C6805" t="s">
        <v>14963</v>
      </c>
      <c r="D6805" t="s">
        <v>25134</v>
      </c>
      <c r="E6805" t="s">
        <v>34015</v>
      </c>
      <c r="F6805" s="10"/>
      <c r="G6805">
        <v>2018</v>
      </c>
      <c r="J6805">
        <v>0.61119236924587761</v>
      </c>
      <c r="L6805" t="s">
        <v>35936</v>
      </c>
      <c r="M6805">
        <v>28945142</v>
      </c>
      <c r="Q6805" s="10"/>
      <c r="R6805" s="11">
        <f t="shared" si="212"/>
        <v>0</v>
      </c>
      <c r="U6805" s="11">
        <f t="shared" si="213"/>
        <v>0</v>
      </c>
      <c r="Y6805" s="11">
        <f>IF(SUM(Tableau1[[#This Row],[Other access]:[Sci-hub access]])&gt;=1,1,0)</f>
        <v>0</v>
      </c>
      <c r="Z6805" s="12">
        <f>IF(OR(Tableau1[[#This Row],[Access R1 + S1+ T1 ]]&gt;=1,Tableau1[[#This Row],[Access V1 +W1 + X1]]&gt;=1),1,0)</f>
        <v>0</v>
      </c>
      <c r="AB6805" s="10" t="str">
        <f>Tableau1[[#This Row],[DOI]]</f>
        <v>doi: 10.1080/13816810.2017.1373831</v>
      </c>
      <c r="AC6805" s="13" t="str">
        <f>Tableau1[[#This Row],[Authors]]&amp;", "&amp;Tableau1[[#This Row],[Title]]&amp;" "&amp;Tableau1[[#This Row],[Journal]]&amp;". "&amp;Tableau1[[#This Row],[Year]]</f>
        <v>Griffith JF, DeBenedictis MJ, Traboulsi EI., A novel dominant CRX mutation causes adult-onset macular dystrophy. Ophthalmic Genet. 2018</v>
      </c>
    </row>
    <row r="6806" spans="1:29" ht="28.8" x14ac:dyDescent="0.3">
      <c r="A6806">
        <v>6478</v>
      </c>
      <c r="B6806" t="s">
        <v>9406</v>
      </c>
      <c r="C6806" t="s">
        <v>19614</v>
      </c>
      <c r="D6806" t="s">
        <v>29837</v>
      </c>
      <c r="E6806" t="s">
        <v>2443</v>
      </c>
      <c r="F6806" s="10"/>
      <c r="G6806">
        <v>2017</v>
      </c>
      <c r="J6806">
        <v>0.61130181283594509</v>
      </c>
      <c r="L6806" t="s">
        <v>40846</v>
      </c>
      <c r="M6806">
        <v>28208185</v>
      </c>
      <c r="Q6806" s="10"/>
      <c r="R6806" s="11">
        <f t="shared" si="212"/>
        <v>0</v>
      </c>
      <c r="U6806" s="11">
        <f t="shared" si="213"/>
        <v>0</v>
      </c>
      <c r="Y6806" s="11">
        <f>IF(SUM(Tableau1[[#This Row],[Other access]:[Sci-hub access]])&gt;=1,1,0)</f>
        <v>0</v>
      </c>
      <c r="Z6806" s="12">
        <f>IF(OR(Tableau1[[#This Row],[Access R1 + S1+ T1 ]]&gt;=1,Tableau1[[#This Row],[Access V1 +W1 + X1]]&gt;=1),1,0)</f>
        <v>0</v>
      </c>
      <c r="AB6806" s="10" t="str">
        <f>Tableau1[[#This Row],[DOI]]</f>
        <v>doi: 10.1167/iovs.16-20460</v>
      </c>
      <c r="AC6806" s="13" t="str">
        <f>Tableau1[[#This Row],[Authors]]&amp;", "&amp;Tableau1[[#This Row],[Title]]&amp;" "&amp;Tableau1[[#This Row],[Journal]]&amp;". "&amp;Tableau1[[#This Row],[Year]]</f>
        <v>Satue M, Rodrigo MJ, Obis J, Vilades E, Gracia H, Otin S, Fuertes MI, Alarcia R, Crespo JA, Polo V, Larrosa JM, Pablo LE, Garcia-Martin E., Evaluation of Progressive Visual Dysfunction and Retinal Degeneration in Patients With Parkinson's Disease. Invest Ophthalmol Vis Sci. 2017</v>
      </c>
    </row>
    <row r="6807" spans="1:29" x14ac:dyDescent="0.3">
      <c r="A6807">
        <v>10734</v>
      </c>
      <c r="B6807" t="s">
        <v>13195</v>
      </c>
      <c r="C6807" t="s">
        <v>23358</v>
      </c>
      <c r="D6807" t="s">
        <v>33648</v>
      </c>
      <c r="E6807" t="s">
        <v>2438</v>
      </c>
      <c r="F6807" s="10"/>
      <c r="G6807">
        <v>2017</v>
      </c>
      <c r="J6807">
        <v>0.61150634396301595</v>
      </c>
      <c r="L6807" t="s">
        <v>44981</v>
      </c>
      <c r="M6807">
        <v>27075716</v>
      </c>
      <c r="Q6807" s="10"/>
      <c r="R6807" s="11">
        <f t="shared" si="212"/>
        <v>0</v>
      </c>
      <c r="U6807" s="11">
        <f t="shared" si="213"/>
        <v>0</v>
      </c>
      <c r="Y6807" s="11">
        <f>IF(SUM(Tableau1[[#This Row],[Other access]:[Sci-hub access]])&gt;=1,1,0)</f>
        <v>0</v>
      </c>
      <c r="Z6807" s="12">
        <f>IF(OR(Tableau1[[#This Row],[Access R1 + S1+ T1 ]]&gt;=1,Tableau1[[#This Row],[Access V1 +W1 + X1]]&gt;=1),1,0)</f>
        <v>0</v>
      </c>
      <c r="AB6807" s="10" t="str">
        <f>Tableau1[[#This Row],[DOI]]</f>
        <v>doi: 10.1136/bjophthalmol-2016-308473</v>
      </c>
      <c r="AC6807" s="13" t="str">
        <f>Tableau1[[#This Row],[Authors]]&amp;", "&amp;Tableau1[[#This Row],[Title]]&amp;" "&amp;Tableau1[[#This Row],[Journal]]&amp;". "&amp;Tableau1[[#This Row],[Year]]</f>
        <v>Golebiowski B, Badarudin N, Eden J, You J, Hampel U, Stapleton F., Does endogenous serum oestrogen play a role in meibomian gland dysfunction in postmenopausal women with dry eye? Br J Ophthalmol. 2017</v>
      </c>
    </row>
    <row r="6808" spans="1:29" ht="28.8" x14ac:dyDescent="0.3">
      <c r="A6808">
        <v>4238</v>
      </c>
      <c r="B6808" t="s">
        <v>7374</v>
      </c>
      <c r="C6808" t="s">
        <v>17610</v>
      </c>
      <c r="D6808" t="s">
        <v>27802</v>
      </c>
      <c r="E6808" t="s">
        <v>2608</v>
      </c>
      <c r="F6808" s="10"/>
      <c r="G6808">
        <v>2017</v>
      </c>
      <c r="J6808">
        <v>0.61154863337850496</v>
      </c>
      <c r="L6808" t="s">
        <v>38669</v>
      </c>
      <c r="M6808">
        <v>28467363</v>
      </c>
      <c r="Q6808" s="10"/>
      <c r="R6808" s="11">
        <f t="shared" si="212"/>
        <v>0</v>
      </c>
      <c r="U6808" s="11">
        <f t="shared" si="213"/>
        <v>0</v>
      </c>
      <c r="Y6808" s="11">
        <f>IF(SUM(Tableau1[[#This Row],[Other access]:[Sci-hub access]])&gt;=1,1,0)</f>
        <v>0</v>
      </c>
      <c r="Z6808" s="12">
        <f>IF(OR(Tableau1[[#This Row],[Access R1 + S1+ T1 ]]&gt;=1,Tableau1[[#This Row],[Access V1 +W1 + X1]]&gt;=1),1,0)</f>
        <v>0</v>
      </c>
      <c r="AB6808" s="10" t="str">
        <f>Tableau1[[#This Row],[DOI]]</f>
        <v>doi: 10.3390/nu9050453</v>
      </c>
      <c r="AC6808" s="13" t="str">
        <f>Tableau1[[#This Row],[Authors]]&amp;", "&amp;Tableau1[[#This Row],[Title]]&amp;" "&amp;Tableau1[[#This Row],[Journal]]&amp;". "&amp;Tableau1[[#This Row],[Year]]</f>
        <v>García-Layana A, Ciufo G, Toledo E, Martínez-González MA, Corella D, Fitó M, Estruch R, Gómez-Gracia E, Fiol M, Lapetra J, Serra-Majem L, Pintó X, Portillo MP, Sorli JV, Bulló M, Vinyoles E, Sala-Vila A, Ros E, Salas-Salvadó J, Arós F., The Effect of a Mediterranean Diet on the Incidence of Cataract Surgery. Nutrients. 2017</v>
      </c>
    </row>
    <row r="6809" spans="1:29" ht="28.8" x14ac:dyDescent="0.3">
      <c r="A6809">
        <v>4865</v>
      </c>
      <c r="B6809" t="s">
        <v>7967</v>
      </c>
      <c r="C6809" t="s">
        <v>18196</v>
      </c>
      <c r="D6809" t="s">
        <v>28397</v>
      </c>
      <c r="E6809" t="s">
        <v>2609</v>
      </c>
      <c r="F6809" s="10"/>
      <c r="G6809">
        <v>2017</v>
      </c>
      <c r="J6809">
        <v>0.61158404787558951</v>
      </c>
      <c r="L6809" t="s">
        <v>39275</v>
      </c>
      <c r="M6809">
        <v>28398482</v>
      </c>
      <c r="Q6809" s="10"/>
      <c r="R6809" s="11">
        <f t="shared" si="212"/>
        <v>0</v>
      </c>
      <c r="U6809" s="11">
        <f t="shared" si="213"/>
        <v>0</v>
      </c>
      <c r="Y6809" s="11">
        <f>IF(SUM(Tableau1[[#This Row],[Other access]:[Sci-hub access]])&gt;=1,1,0)</f>
        <v>0</v>
      </c>
      <c r="Z6809" s="12">
        <f>IF(OR(Tableau1[[#This Row],[Access R1 + S1+ T1 ]]&gt;=1,Tableau1[[#This Row],[Access V1 +W1 + X1]]&gt;=1),1,0)</f>
        <v>0</v>
      </c>
      <c r="AB6809" s="10" t="str">
        <f>Tableau1[[#This Row],[DOI]]</f>
        <v>doi: 10.1093/hmg/ddx137</v>
      </c>
      <c r="AC6809" s="13" t="str">
        <f>Tableau1[[#This Row],[Authors]]&amp;", "&amp;Tableau1[[#This Row],[Title]]&amp;" "&amp;Tableau1[[#This Row],[Journal]]&amp;". "&amp;Tableau1[[#This Row],[Year]]</f>
        <v>Yu S, Li C, Biswas L, Hu X, Liu F, Reilly J, Liu X, Liu Y, Huang Y, Lu Z, Han S, Wang L, Yu Liu J, Jiang T, Shu X, Wong F, Tang Z, Liu M., CERKL gene knockout disturbs photoreceptor outer segment phagocytosis and causes rod-cone dystrophy in zebrafish. Hum Mol Genet. 2017</v>
      </c>
    </row>
    <row r="6810" spans="1:29" x14ac:dyDescent="0.3">
      <c r="A6810">
        <v>3493</v>
      </c>
      <c r="B6810" t="s">
        <v>6667</v>
      </c>
      <c r="C6810" t="s">
        <v>16909</v>
      </c>
      <c r="D6810" t="s">
        <v>27091</v>
      </c>
      <c r="E6810" t="s">
        <v>2496</v>
      </c>
      <c r="F6810" s="10"/>
      <c r="G6810">
        <v>2017</v>
      </c>
      <c r="J6810">
        <v>0.61159012418540881</v>
      </c>
      <c r="L6810" t="s">
        <v>37940</v>
      </c>
      <c r="M6810">
        <v>28576214</v>
      </c>
      <c r="Q6810" s="10"/>
      <c r="R6810" s="11">
        <f t="shared" si="212"/>
        <v>0</v>
      </c>
      <c r="U6810" s="11">
        <f t="shared" si="213"/>
        <v>0</v>
      </c>
      <c r="Y6810" s="11">
        <f>IF(SUM(Tableau1[[#This Row],[Other access]:[Sci-hub access]])&gt;=1,1,0)</f>
        <v>0</v>
      </c>
      <c r="Z6810" s="12">
        <f>IF(OR(Tableau1[[#This Row],[Access R1 + S1+ T1 ]]&gt;=1,Tableau1[[#This Row],[Access V1 +W1 + X1]]&gt;=1),1,0)</f>
        <v>0</v>
      </c>
      <c r="AB6810" s="10" t="str">
        <f>Tableau1[[#This Row],[DOI]]</f>
        <v>doi: 10.1016/j.jcjo.2016.11.003</v>
      </c>
      <c r="AC6810" s="13" t="str">
        <f>Tableau1[[#This Row],[Authors]]&amp;", "&amp;Tableau1[[#This Row],[Title]]&amp;" "&amp;Tableau1[[#This Row],[Journal]]&amp;". "&amp;Tableau1[[#This Row],[Year]]</f>
        <v>Santiago E, Yang Y, Conlon R, Compan J, Baig K, Ziai S., Surgical techniques for the treatment of conjunctivochalasis: paste-pinch-cut conjunctivoplasty versus thermal cautery conjunctivoplasty. Can J Ophthalmol. 2017</v>
      </c>
    </row>
    <row r="6811" spans="1:29" x14ac:dyDescent="0.3">
      <c r="A6811">
        <v>5611</v>
      </c>
      <c r="B6811" t="s">
        <v>8645</v>
      </c>
      <c r="C6811" t="s">
        <v>18865</v>
      </c>
      <c r="D6811" t="s">
        <v>29075</v>
      </c>
      <c r="E6811" t="s">
        <v>2479</v>
      </c>
      <c r="F6811" s="10"/>
      <c r="G6811">
        <v>2017</v>
      </c>
      <c r="J6811">
        <v>0.61167694396920302</v>
      </c>
      <c r="L6811" t="s">
        <v>39998</v>
      </c>
      <c r="M6811">
        <v>28306598</v>
      </c>
      <c r="Q6811" s="10"/>
      <c r="R6811" s="11">
        <f t="shared" si="212"/>
        <v>0</v>
      </c>
      <c r="U6811" s="11">
        <f t="shared" si="213"/>
        <v>0</v>
      </c>
      <c r="Y6811" s="11">
        <f>IF(SUM(Tableau1[[#This Row],[Other access]:[Sci-hub access]])&gt;=1,1,0)</f>
        <v>0</v>
      </c>
      <c r="Z6811" s="12">
        <f>IF(OR(Tableau1[[#This Row],[Access R1 + S1+ T1 ]]&gt;=1,Tableau1[[#This Row],[Access V1 +W1 + X1]]&gt;=1),1,0)</f>
        <v>0</v>
      </c>
      <c r="AB6811" s="10" t="str">
        <f>Tableau1[[#This Row],[DOI]]</f>
        <v>doi: 10.1097/ICO.0000000000001171</v>
      </c>
      <c r="AC6811" s="13" t="str">
        <f>Tableau1[[#This Row],[Authors]]&amp;", "&amp;Tableau1[[#This Row],[Title]]&amp;" "&amp;Tableau1[[#This Row],[Journal]]&amp;". "&amp;Tableau1[[#This Row],[Year]]</f>
        <v>Han JY, Kang B, Eom Y, Kim HM, Song JS., Comparing the Effects of Particulate Matter on the Ocular Surfaces of Normal Eyes and a Dry Eye Rat Model. Cornea. 2017</v>
      </c>
    </row>
    <row r="6812" spans="1:29" x14ac:dyDescent="0.3">
      <c r="A6812">
        <v>8201</v>
      </c>
      <c r="B6812" t="s">
        <v>10910</v>
      </c>
      <c r="C6812" t="s">
        <v>21098</v>
      </c>
      <c r="D6812" t="s">
        <v>31348</v>
      </c>
      <c r="E6812" t="s">
        <v>2561</v>
      </c>
      <c r="F6812" s="10"/>
      <c r="G6812">
        <v>2017</v>
      </c>
      <c r="J6812">
        <v>0.61169595532966825</v>
      </c>
      <c r="L6812" t="s">
        <v>42547</v>
      </c>
      <c r="M6812">
        <v>27978460</v>
      </c>
      <c r="Q6812" s="10"/>
      <c r="R6812" s="11">
        <f t="shared" si="212"/>
        <v>0</v>
      </c>
      <c r="U6812" s="11">
        <f t="shared" si="213"/>
        <v>0</v>
      </c>
      <c r="Y6812" s="11">
        <f>IF(SUM(Tableau1[[#This Row],[Other access]:[Sci-hub access]])&gt;=1,1,0)</f>
        <v>0</v>
      </c>
      <c r="Z6812" s="12">
        <f>IF(OR(Tableau1[[#This Row],[Access R1 + S1+ T1 ]]&gt;=1,Tableau1[[#This Row],[Access V1 +W1 + X1]]&gt;=1),1,0)</f>
        <v>0</v>
      </c>
      <c r="AB6812" s="10" t="str">
        <f>Tableau1[[#This Row],[DOI]]</f>
        <v>doi: 10.1016/j.clineuro.2016.12.004</v>
      </c>
      <c r="AC6812" s="13" t="str">
        <f>Tableau1[[#This Row],[Authors]]&amp;", "&amp;Tableau1[[#This Row],[Title]]&amp;" "&amp;Tableau1[[#This Row],[Journal]]&amp;". "&amp;Tableau1[[#This Row],[Year]]</f>
        <v>Lee HL, Yeo M, Choi GH, Lee JY, Kim JS, Shin DI, Lee SS, Lee SH., Clinical characteristics of headache or facial pain prior to the development of acute herpes zoster of the head. Clin Neurol Neurosurg. 2017</v>
      </c>
    </row>
    <row r="6813" spans="1:29" x14ac:dyDescent="0.3">
      <c r="A6813">
        <v>435</v>
      </c>
      <c r="B6813" t="s">
        <v>3698</v>
      </c>
      <c r="C6813" t="s">
        <v>13958</v>
      </c>
      <c r="D6813" t="s">
        <v>24118</v>
      </c>
      <c r="E6813" t="s">
        <v>2965</v>
      </c>
      <c r="F6813" s="10"/>
      <c r="G6813">
        <v>2018</v>
      </c>
      <c r="J6813">
        <v>0.61185391715185844</v>
      </c>
      <c r="L6813" t="s">
        <v>34940</v>
      </c>
      <c r="M6813">
        <v>29214788</v>
      </c>
      <c r="Q6813" s="10"/>
      <c r="R6813" s="11">
        <f t="shared" si="212"/>
        <v>0</v>
      </c>
      <c r="U6813" s="11">
        <f t="shared" si="213"/>
        <v>0</v>
      </c>
      <c r="Y6813" s="11">
        <f>IF(SUM(Tableau1[[#This Row],[Other access]:[Sci-hub access]])&gt;=1,1,0)</f>
        <v>0</v>
      </c>
      <c r="Z6813" s="12">
        <f>IF(OR(Tableau1[[#This Row],[Access R1 + S1+ T1 ]]&gt;=1,Tableau1[[#This Row],[Access V1 +W1 + X1]]&gt;=1),1,0)</f>
        <v>0</v>
      </c>
      <c r="AB6813" s="10" t="str">
        <f>Tableau1[[#This Row],[DOI]]</f>
        <v>doi: 10.3349/ymj.2018.59.1.135</v>
      </c>
      <c r="AC6813" s="13" t="str">
        <f>Tableau1[[#This Row],[Authors]]&amp;", "&amp;Tableau1[[#This Row],[Title]]&amp;" "&amp;Tableau1[[#This Row],[Journal]]&amp;". "&amp;Tableau1[[#This Row],[Year]]</f>
        <v>Bae HW, Lee SY, Kim S, Park CK, Lee K, Kim CY, Seong GJ., Asymmetry of Peak Thicknesses between the Superior and Inferior Retinal Nerve Fiber Layers for Early Glaucoma Detection: A Simple Screening Method. Yonsei Med J. 2018</v>
      </c>
    </row>
    <row r="6814" spans="1:29" x14ac:dyDescent="0.3">
      <c r="A6814">
        <v>8348</v>
      </c>
      <c r="B6814" t="s">
        <v>11043</v>
      </c>
      <c r="C6814" t="s">
        <v>21229</v>
      </c>
      <c r="D6814" t="s">
        <v>31481</v>
      </c>
      <c r="E6814" t="s">
        <v>2447</v>
      </c>
      <c r="F6814" s="10"/>
      <c r="G6814">
        <v>2017</v>
      </c>
      <c r="J6814">
        <v>0.61192175171502605</v>
      </c>
      <c r="L6814" t="s">
        <v>42691</v>
      </c>
      <c r="M6814">
        <v>27930423</v>
      </c>
      <c r="Q6814" s="10"/>
      <c r="R6814" s="11">
        <f t="shared" si="212"/>
        <v>0</v>
      </c>
      <c r="U6814" s="11">
        <f t="shared" si="213"/>
        <v>0</v>
      </c>
      <c r="Y6814" s="11">
        <f>IF(SUM(Tableau1[[#This Row],[Other access]:[Sci-hub access]])&gt;=1,1,0)</f>
        <v>0</v>
      </c>
      <c r="Z6814" s="12">
        <f>IF(OR(Tableau1[[#This Row],[Access R1 + S1+ T1 ]]&gt;=1,Tableau1[[#This Row],[Access V1 +W1 + X1]]&gt;=1),1,0)</f>
        <v>0</v>
      </c>
      <c r="AB6814" s="10" t="str">
        <f>Tableau1[[#This Row],[DOI]]</f>
        <v>doi: 10.1097/IOP.0000000000000845</v>
      </c>
      <c r="AC6814" s="13" t="str">
        <f>Tableau1[[#This Row],[Authors]]&amp;", "&amp;Tableau1[[#This Row],[Title]]&amp;" "&amp;Tableau1[[#This Row],[Journal]]&amp;". "&amp;Tableau1[[#This Row],[Year]]</f>
        <v>Charles NC, Meehan SA, Palu RN., Amelanotic Cellular Blue Nevus of the Eyelid. Ophthal Plast Reconstr Surg. 2017</v>
      </c>
    </row>
    <row r="6815" spans="1:29" x14ac:dyDescent="0.3">
      <c r="A6815">
        <v>4977</v>
      </c>
      <c r="B6815" t="s">
        <v>8071</v>
      </c>
      <c r="C6815" t="s">
        <v>18300</v>
      </c>
      <c r="D6815" t="s">
        <v>28501</v>
      </c>
      <c r="E6815" t="s">
        <v>2631</v>
      </c>
      <c r="F6815" s="10"/>
      <c r="G6815">
        <v>2017</v>
      </c>
      <c r="J6815">
        <v>0.61218193011825595</v>
      </c>
      <c r="L6815" t="s">
        <v>39385</v>
      </c>
      <c r="M6815">
        <v>28386680</v>
      </c>
      <c r="Q6815" s="10"/>
      <c r="R6815" s="11">
        <f t="shared" si="212"/>
        <v>0</v>
      </c>
      <c r="U6815" s="11">
        <f t="shared" si="213"/>
        <v>0</v>
      </c>
      <c r="Y6815" s="11">
        <f>IF(SUM(Tableau1[[#This Row],[Other access]:[Sci-hub access]])&gt;=1,1,0)</f>
        <v>0</v>
      </c>
      <c r="Z6815" s="12">
        <f>IF(OR(Tableau1[[#This Row],[Access R1 + S1+ T1 ]]&gt;=1,Tableau1[[#This Row],[Access V1 +W1 + X1]]&gt;=1),1,0)</f>
        <v>0</v>
      </c>
      <c r="AB6815" s="10" t="str">
        <f>Tableau1[[#This Row],[DOI]]</f>
        <v>doi: 10.1007/s00436-017-5439-5</v>
      </c>
      <c r="AC6815" s="13" t="str">
        <f>Tableau1[[#This Row],[Authors]]&amp;", "&amp;Tableau1[[#This Row],[Title]]&amp;" "&amp;Tableau1[[#This Row],[Journal]]&amp;". "&amp;Tableau1[[#This Row],[Year]]</f>
        <v>Flink H, Behrens JW, Svensson PA., Consequences of eye fluke infection on anti-predator behaviours in invasive round gobies in Kalmar Sound. Parasitol Res. 2017</v>
      </c>
    </row>
    <row r="6816" spans="1:29" ht="28.8" x14ac:dyDescent="0.3">
      <c r="A6816">
        <v>3031</v>
      </c>
      <c r="B6816" t="s">
        <v>6223</v>
      </c>
      <c r="C6816" t="s">
        <v>16468</v>
      </c>
      <c r="D6816" t="s">
        <v>26647</v>
      </c>
      <c r="E6816" t="s">
        <v>2490</v>
      </c>
      <c r="F6816" s="10"/>
      <c r="G6816">
        <v>2017</v>
      </c>
      <c r="J6816">
        <v>0.61223013182152364</v>
      </c>
      <c r="L6816" t="s">
        <v>37485</v>
      </c>
      <c r="M6816">
        <v>28647462</v>
      </c>
      <c r="Q6816" s="10"/>
      <c r="R6816" s="11">
        <f t="shared" si="212"/>
        <v>0</v>
      </c>
      <c r="U6816" s="11">
        <f t="shared" si="213"/>
        <v>0</v>
      </c>
      <c r="Y6816" s="11">
        <f>IF(SUM(Tableau1[[#This Row],[Other access]:[Sci-hub access]])&gt;=1,1,0)</f>
        <v>0</v>
      </c>
      <c r="Z6816" s="12">
        <f>IF(OR(Tableau1[[#This Row],[Access R1 + S1+ T1 ]]&gt;=1,Tableau1[[#This Row],[Access V1 +W1 + X1]]&gt;=1),1,0)</f>
        <v>0</v>
      </c>
      <c r="AB6816" s="10" t="str">
        <f>Tableau1[[#This Row],[DOI]]</f>
        <v>doi: 10.1016/j.ajo.2017.06.008</v>
      </c>
      <c r="AC6816" s="13" t="str">
        <f>Tableau1[[#This Row],[Authors]]&amp;", "&amp;Tableau1[[#This Row],[Title]]&amp;" "&amp;Tableau1[[#This Row],[Journal]]&amp;". "&amp;Tableau1[[#This Row],[Year]]</f>
        <v>Sellam A, Coscas F, Lumbroso-Le Rouic L, Dendale R, Lupidi M, Coscas G, Desjardins L, Cassoux N., Optical Coherence Tomography Angiography of Macular Features After Proton Beam Radiotherapy for Small Choroidal Melanoma. Am J Ophthalmol. 2017</v>
      </c>
    </row>
    <row r="6817" spans="1:29" x14ac:dyDescent="0.3">
      <c r="A6817">
        <v>3513</v>
      </c>
      <c r="B6817" t="s">
        <v>6687</v>
      </c>
      <c r="C6817" t="s">
        <v>16929</v>
      </c>
      <c r="D6817" t="s">
        <v>27111</v>
      </c>
      <c r="E6817" t="s">
        <v>2529</v>
      </c>
      <c r="F6817" s="10"/>
      <c r="G6817">
        <v>2017</v>
      </c>
      <c r="J6817">
        <v>0.61232626744259855</v>
      </c>
      <c r="L6817" t="s">
        <v>37960</v>
      </c>
      <c r="M6817">
        <v>28574750</v>
      </c>
      <c r="Q6817" s="10"/>
      <c r="R6817" s="11">
        <f t="shared" si="212"/>
        <v>0</v>
      </c>
      <c r="U6817" s="11">
        <f t="shared" si="213"/>
        <v>0</v>
      </c>
      <c r="Y6817" s="11">
        <f>IF(SUM(Tableau1[[#This Row],[Other access]:[Sci-hub access]])&gt;=1,1,0)</f>
        <v>0</v>
      </c>
      <c r="Z6817" s="12">
        <f>IF(OR(Tableau1[[#This Row],[Access R1 + S1+ T1 ]]&gt;=1,Tableau1[[#This Row],[Access V1 +W1 + X1]]&gt;=1),1,0)</f>
        <v>0</v>
      </c>
      <c r="AB6817" s="10" t="str">
        <f>Tableau1[[#This Row],[DOI]]</f>
        <v>doi: 10.1080/02713683.2017.1302591</v>
      </c>
      <c r="AC6817" s="13" t="str">
        <f>Tableau1[[#This Row],[Authors]]&amp;", "&amp;Tableau1[[#This Row],[Title]]&amp;" "&amp;Tableau1[[#This Row],[Journal]]&amp;". "&amp;Tableau1[[#This Row],[Year]]</f>
        <v>Solà-Adell C, Bogdanov P, Hernández C, Sampedro J, Valeri M, Garcia-Ramirez M, Pasquali C, Simó R., Calcium Dobesilate Prevents Neurodegeneration and Vascular Leakage in Experimental Diabetes. Curr Eye Res. 2017</v>
      </c>
    </row>
    <row r="6818" spans="1:29" x14ac:dyDescent="0.3">
      <c r="A6818">
        <v>1780</v>
      </c>
      <c r="B6818" t="s">
        <v>5028</v>
      </c>
      <c r="C6818" t="s">
        <v>15275</v>
      </c>
      <c r="D6818" t="s">
        <v>25450</v>
      </c>
      <c r="E6818" t="s">
        <v>2469</v>
      </c>
      <c r="F6818" s="10"/>
      <c r="G6818">
        <v>2018</v>
      </c>
      <c r="J6818">
        <v>0.61233474069006677</v>
      </c>
      <c r="L6818" t="s">
        <v>36254</v>
      </c>
      <c r="M6818">
        <v>28876968</v>
      </c>
      <c r="Q6818" s="10"/>
      <c r="R6818" s="11">
        <f t="shared" si="212"/>
        <v>0</v>
      </c>
      <c r="U6818" s="11">
        <f t="shared" si="213"/>
        <v>0</v>
      </c>
      <c r="Y6818" s="11">
        <f>IF(SUM(Tableau1[[#This Row],[Other access]:[Sci-hub access]])&gt;=1,1,0)</f>
        <v>0</v>
      </c>
      <c r="Z6818" s="12">
        <f>IF(OR(Tableau1[[#This Row],[Access R1 + S1+ T1 ]]&gt;=1,Tableau1[[#This Row],[Access V1 +W1 + X1]]&gt;=1),1,0)</f>
        <v>0</v>
      </c>
      <c r="AB6818" s="10" t="str">
        <f>Tableau1[[#This Row],[DOI]]</f>
        <v>doi: 10.1080/08820538.2017.1353809</v>
      </c>
      <c r="AC6818" s="13" t="str">
        <f>Tableau1[[#This Row],[Authors]]&amp;", "&amp;Tableau1[[#This Row],[Title]]&amp;" "&amp;Tableau1[[#This Row],[Journal]]&amp;". "&amp;Tableau1[[#This Row],[Year]]</f>
        <v>Evangelista CB, Hatch KM., Corneal Collagen Cross-Linking Complications. Semin Ophthalmol. 2018</v>
      </c>
    </row>
    <row r="6819" spans="1:29" x14ac:dyDescent="0.3">
      <c r="A6819">
        <v>1358</v>
      </c>
      <c r="B6819" t="s">
        <v>4618</v>
      </c>
      <c r="C6819" t="s">
        <v>14869</v>
      </c>
      <c r="D6819" t="s">
        <v>25039</v>
      </c>
      <c r="E6819" t="s">
        <v>2462</v>
      </c>
      <c r="F6819" s="10"/>
      <c r="G6819">
        <v>2017</v>
      </c>
      <c r="J6819">
        <v>0.6124309258596996</v>
      </c>
      <c r="L6819" t="s">
        <v>35841</v>
      </c>
      <c r="M6819">
        <v>28969616</v>
      </c>
      <c r="Q6819" s="10"/>
      <c r="R6819" s="11">
        <f t="shared" si="212"/>
        <v>0</v>
      </c>
      <c r="U6819" s="11">
        <f t="shared" si="213"/>
        <v>0</v>
      </c>
      <c r="Y6819" s="11">
        <f>IF(SUM(Tableau1[[#This Row],[Other access]:[Sci-hub access]])&gt;=1,1,0)</f>
        <v>0</v>
      </c>
      <c r="Z6819" s="12">
        <f>IF(OR(Tableau1[[#This Row],[Access R1 + S1+ T1 ]]&gt;=1,Tableau1[[#This Row],[Access V1 +W1 + X1]]&gt;=1),1,0)</f>
        <v>0</v>
      </c>
      <c r="AB6819" s="10" t="str">
        <f>Tableau1[[#This Row],[DOI]]</f>
        <v>doi: 10.1186/s12886-017-0572-6</v>
      </c>
      <c r="AC6819" s="13" t="str">
        <f>Tableau1[[#This Row],[Authors]]&amp;", "&amp;Tableau1[[#This Row],[Title]]&amp;" "&amp;Tableau1[[#This Row],[Journal]]&amp;". "&amp;Tableau1[[#This Row],[Year]]</f>
        <v>Chen H, Zhang X, Liao N, Wen F., Assessment of biomarkers using multiplex assays in aqueous humor of patients with diabetic retinopathy. BMC Ophthalmol. 2017</v>
      </c>
    </row>
    <row r="6820" spans="1:29" x14ac:dyDescent="0.3">
      <c r="A6820">
        <v>1105</v>
      </c>
      <c r="B6820" t="s">
        <v>4367</v>
      </c>
      <c r="C6820" t="s">
        <v>14621</v>
      </c>
      <c r="D6820" t="s">
        <v>24788</v>
      </c>
      <c r="E6820" t="s">
        <v>2759</v>
      </c>
      <c r="F6820" s="10"/>
      <c r="G6820">
        <v>2018</v>
      </c>
      <c r="J6820">
        <v>0.61248578814907362</v>
      </c>
      <c r="L6820" t="s">
        <v>35593</v>
      </c>
      <c r="M6820">
        <v>29027026</v>
      </c>
      <c r="Q6820" s="10"/>
      <c r="R6820" s="11">
        <f t="shared" si="212"/>
        <v>0</v>
      </c>
      <c r="U6820" s="11">
        <f t="shared" si="213"/>
        <v>0</v>
      </c>
      <c r="Y6820" s="11">
        <f>IF(SUM(Tableau1[[#This Row],[Other access]:[Sci-hub access]])&gt;=1,1,0)</f>
        <v>0</v>
      </c>
      <c r="Z6820" s="12">
        <f>IF(OR(Tableau1[[#This Row],[Access R1 + S1+ T1 ]]&gt;=1,Tableau1[[#This Row],[Access V1 +W1 + X1]]&gt;=1),1,0)</f>
        <v>0</v>
      </c>
      <c r="AB6820" s="10" t="str">
        <f>Tableau1[[#This Row],[DOI]]</f>
        <v>doi: 10.1007/s10103-017-2349-9</v>
      </c>
      <c r="AC6820" s="13" t="str">
        <f>Tableau1[[#This Row],[Authors]]&amp;", "&amp;Tableau1[[#This Row],[Title]]&amp;" "&amp;Tableau1[[#This Row],[Journal]]&amp;". "&amp;Tableau1[[#This Row],[Year]]</f>
        <v>Lin Z, Huang S, Huang P, Guo L, Bian H, Zhong Y., Analysis of choroidal thickness in ocular hypertensive patients using enhanced depth imaging optical coherence tomography. Lasers Med Sci. 2018</v>
      </c>
    </row>
    <row r="6821" spans="1:29" x14ac:dyDescent="0.3">
      <c r="A6821">
        <v>2244</v>
      </c>
      <c r="B6821" t="s">
        <v>5476</v>
      </c>
      <c r="C6821" t="s">
        <v>15721</v>
      </c>
      <c r="D6821" t="s">
        <v>25898</v>
      </c>
      <c r="E6821" t="s">
        <v>2443</v>
      </c>
      <c r="F6821" s="10"/>
      <c r="G6821">
        <v>2017</v>
      </c>
      <c r="J6821">
        <v>0.61248647364036235</v>
      </c>
      <c r="L6821" t="s">
        <v>36712</v>
      </c>
      <c r="M6821">
        <v>28785768</v>
      </c>
      <c r="Q6821" s="10"/>
      <c r="R6821" s="11">
        <f t="shared" si="212"/>
        <v>0</v>
      </c>
      <c r="U6821" s="11">
        <f t="shared" si="213"/>
        <v>0</v>
      </c>
      <c r="Y6821" s="11">
        <f>IF(SUM(Tableau1[[#This Row],[Other access]:[Sci-hub access]])&gt;=1,1,0)</f>
        <v>0</v>
      </c>
      <c r="Z6821" s="12">
        <f>IF(OR(Tableau1[[#This Row],[Access R1 + S1+ T1 ]]&gt;=1,Tableau1[[#This Row],[Access V1 +W1 + X1]]&gt;=1),1,0)</f>
        <v>0</v>
      </c>
      <c r="AB6821" s="10" t="str">
        <f>Tableau1[[#This Row],[DOI]]</f>
        <v>doi: 10.1167/iovs.17-21780</v>
      </c>
      <c r="AC6821" s="13" t="str">
        <f>Tableau1[[#This Row],[Authors]]&amp;", "&amp;Tableau1[[#This Row],[Title]]&amp;" "&amp;Tableau1[[#This Row],[Journal]]&amp;". "&amp;Tableau1[[#This Row],[Year]]</f>
        <v>Cunha-Vaz J, Ribeiro L, Costa M, Simó R., Diabetic Retinopathy Phenotypes of Progression to Macular Edema: Pooled Analysis From Independent Longitudinal Studies of up to 2 Years' Duration. Invest Ophthalmol Vis Sci. 2017</v>
      </c>
    </row>
    <row r="6822" spans="1:29" x14ac:dyDescent="0.3">
      <c r="A6822">
        <v>293</v>
      </c>
      <c r="B6822" t="s">
        <v>3556</v>
      </c>
      <c r="C6822" t="s">
        <v>13817</v>
      </c>
      <c r="D6822" t="s">
        <v>23976</v>
      </c>
      <c r="E6822" t="s">
        <v>2502</v>
      </c>
      <c r="F6822" s="10"/>
      <c r="G6822">
        <v>2018</v>
      </c>
      <c r="J6822">
        <v>0.61251271528545492</v>
      </c>
      <c r="L6822" t="s">
        <v>34802</v>
      </c>
      <c r="M6822">
        <v>29268280</v>
      </c>
      <c r="Q6822" s="10"/>
      <c r="R6822" s="11">
        <f t="shared" si="212"/>
        <v>0</v>
      </c>
      <c r="U6822" s="11">
        <f t="shared" si="213"/>
        <v>0</v>
      </c>
      <c r="Y6822" s="11">
        <f>IF(SUM(Tableau1[[#This Row],[Other access]:[Sci-hub access]])&gt;=1,1,0)</f>
        <v>0</v>
      </c>
      <c r="Z6822" s="12">
        <f>IF(OR(Tableau1[[#This Row],[Access R1 + S1+ T1 ]]&gt;=1,Tableau1[[#This Row],[Access V1 +W1 + X1]]&gt;=1),1,0)</f>
        <v>0</v>
      </c>
      <c r="AB6822" s="10" t="str">
        <f>Tableau1[[#This Row],[DOI]]</f>
        <v>doi: 10.1159/000484666</v>
      </c>
      <c r="AC6822" s="13" t="str">
        <f>Tableau1[[#This Row],[Authors]]&amp;", "&amp;Tableau1[[#This Row],[Title]]&amp;" "&amp;Tableau1[[#This Row],[Journal]]&amp;". "&amp;Tableau1[[#This Row],[Year]]</f>
        <v>Ribeiro L, Pappuru R, Lobo C, Alves D, Cunha-Vaz J., Different Phenotypes of Mild Nonproliferative Diabetic Retinopathy with Different Risks for Development of Macular Edema (C-TRACER Study). Ophthalmic Res. 2018</v>
      </c>
    </row>
    <row r="6823" spans="1:29" x14ac:dyDescent="0.3">
      <c r="A6823">
        <v>635</v>
      </c>
      <c r="B6823" t="s">
        <v>3898</v>
      </c>
      <c r="C6823" t="s">
        <v>14153</v>
      </c>
      <c r="D6823" t="s">
        <v>24318</v>
      </c>
      <c r="E6823" t="s">
        <v>2889</v>
      </c>
      <c r="F6823" s="10"/>
      <c r="G6823">
        <v>2017</v>
      </c>
      <c r="J6823">
        <v>0.61252267751649292</v>
      </c>
      <c r="L6823" t="s">
        <v>35133</v>
      </c>
      <c r="M6823">
        <v>29157341</v>
      </c>
      <c r="Q6823" s="10"/>
      <c r="R6823" s="11">
        <f t="shared" si="212"/>
        <v>0</v>
      </c>
      <c r="U6823" s="11">
        <f t="shared" si="213"/>
        <v>0</v>
      </c>
      <c r="Y6823" s="11">
        <f>IF(SUM(Tableau1[[#This Row],[Other access]:[Sci-hub access]])&gt;=1,1,0)</f>
        <v>0</v>
      </c>
      <c r="Z6823" s="12">
        <f>IF(OR(Tableau1[[#This Row],[Access R1 + S1+ T1 ]]&gt;=1,Tableau1[[#This Row],[Access V1 +W1 + X1]]&gt;=1),1,0)</f>
        <v>0</v>
      </c>
      <c r="AB6823" s="10" t="str">
        <f>Tableau1[[#This Row],[DOI]]</f>
        <v>doi: 10.3357/AMHP.4704.2017</v>
      </c>
      <c r="AC6823" s="13" t="str">
        <f>Tableau1[[#This Row],[Authors]]&amp;", "&amp;Tableau1[[#This Row],[Title]]&amp;" "&amp;Tableau1[[#This Row],[Journal]]&amp;". "&amp;Tableau1[[#This Row],[Year]]</f>
        <v>DeJohn CA, Mills WD., Glaucoma in U.S. Civil Aviation: 2005-2014. Aerosp Med Hum Perform. 2017</v>
      </c>
    </row>
    <row r="6824" spans="1:29" x14ac:dyDescent="0.3">
      <c r="A6824">
        <v>375</v>
      </c>
      <c r="B6824" t="s">
        <v>3638</v>
      </c>
      <c r="C6824" t="s">
        <v>13899</v>
      </c>
      <c r="D6824" t="s">
        <v>24058</v>
      </c>
      <c r="E6824" t="s">
        <v>33994</v>
      </c>
      <c r="F6824" s="10"/>
      <c r="G6824">
        <v>2018</v>
      </c>
      <c r="J6824">
        <v>0.61253126887692699</v>
      </c>
      <c r="L6824" t="s">
        <v>34881</v>
      </c>
      <c r="M6824">
        <v>29240458</v>
      </c>
      <c r="Q6824" s="10"/>
      <c r="R6824" s="11">
        <f t="shared" si="212"/>
        <v>0</v>
      </c>
      <c r="U6824" s="11">
        <f t="shared" si="213"/>
        <v>0</v>
      </c>
      <c r="Y6824" s="11">
        <f>IF(SUM(Tableau1[[#This Row],[Other access]:[Sci-hub access]])&gt;=1,1,0)</f>
        <v>0</v>
      </c>
      <c r="Z6824" s="12">
        <f>IF(OR(Tableau1[[#This Row],[Access R1 + S1+ T1 ]]&gt;=1,Tableau1[[#This Row],[Access V1 +W1 + X1]]&gt;=1),1,0)</f>
        <v>0</v>
      </c>
      <c r="AB6824" s="10" t="str">
        <f>Tableau1[[#This Row],[DOI]]</f>
        <v>doi: 10.1089/dna.2017.4015</v>
      </c>
      <c r="AC6824" s="13" t="str">
        <f>Tableau1[[#This Row],[Authors]]&amp;", "&amp;Tableau1[[#This Row],[Title]]&amp;" "&amp;Tableau1[[#This Row],[Journal]]&amp;". "&amp;Tableau1[[#This Row],[Year]]</f>
        <v>Xu B, Ma R, Ren H, Qian J., Genome-Wide Analysis of Uveal Melanoma Metastasis-Associated LncRNAs and Their Functional Network. DNA Cell Biol. 2018</v>
      </c>
    </row>
    <row r="6825" spans="1:29" x14ac:dyDescent="0.3">
      <c r="A6825">
        <v>7574</v>
      </c>
      <c r="B6825" t="s">
        <v>10366</v>
      </c>
      <c r="C6825" t="s">
        <v>20566</v>
      </c>
      <c r="D6825" t="s">
        <v>30801</v>
      </c>
      <c r="E6825" t="s">
        <v>2479</v>
      </c>
      <c r="F6825" s="10"/>
      <c r="G6825">
        <v>2017</v>
      </c>
      <c r="J6825">
        <v>0.61260077437614169</v>
      </c>
      <c r="L6825" t="s">
        <v>41929</v>
      </c>
      <c r="M6825">
        <v>28079685</v>
      </c>
      <c r="Q6825" s="10"/>
      <c r="R6825" s="11">
        <f t="shared" si="212"/>
        <v>0</v>
      </c>
      <c r="U6825" s="11">
        <f t="shared" si="213"/>
        <v>0</v>
      </c>
      <c r="Y6825" s="11">
        <f>IF(SUM(Tableau1[[#This Row],[Other access]:[Sci-hub access]])&gt;=1,1,0)</f>
        <v>0</v>
      </c>
      <c r="Z6825" s="12">
        <f>IF(OR(Tableau1[[#This Row],[Access R1 + S1+ T1 ]]&gt;=1,Tableau1[[#This Row],[Access V1 +W1 + X1]]&gt;=1),1,0)</f>
        <v>0</v>
      </c>
      <c r="AB6825" s="10" t="str">
        <f>Tableau1[[#This Row],[DOI]]</f>
        <v>doi: 10.1097/ICO.0000000000001139</v>
      </c>
      <c r="AC6825" s="13" t="str">
        <f>Tableau1[[#This Row],[Authors]]&amp;", "&amp;Tableau1[[#This Row],[Title]]&amp;" "&amp;Tableau1[[#This Row],[Journal]]&amp;". "&amp;Tableau1[[#This Row],[Year]]</f>
        <v>Tainsh LT, Coady PA, Sinard JH, Neparidze N, Meskin SW, Adelman RA, Chow J., Asymmetric Deep Stromal Keratopathy in a Patient With Multiple Myeloma. Cornea. 2017</v>
      </c>
    </row>
    <row r="6826" spans="1:29" x14ac:dyDescent="0.3">
      <c r="A6826">
        <v>5408</v>
      </c>
      <c r="B6826" t="s">
        <v>8460</v>
      </c>
      <c r="C6826" t="s">
        <v>18683</v>
      </c>
      <c r="D6826" t="s">
        <v>28890</v>
      </c>
      <c r="E6826" t="s">
        <v>2495</v>
      </c>
      <c r="F6826" s="10"/>
      <c r="G6826">
        <v>2017</v>
      </c>
      <c r="J6826">
        <v>0.6126641922044046</v>
      </c>
      <c r="L6826" t="s">
        <v>39803</v>
      </c>
      <c r="M6826">
        <v>28338564</v>
      </c>
      <c r="Q6826" s="10"/>
      <c r="R6826" s="11">
        <f t="shared" si="212"/>
        <v>0</v>
      </c>
      <c r="U6826" s="11">
        <f t="shared" si="213"/>
        <v>0</v>
      </c>
      <c r="Y6826" s="11">
        <f>IF(SUM(Tableau1[[#This Row],[Other access]:[Sci-hub access]])&gt;=1,1,0)</f>
        <v>0</v>
      </c>
      <c r="Z6826" s="12">
        <f>IF(OR(Tableau1[[#This Row],[Access R1 + S1+ T1 ]]&gt;=1,Tableau1[[#This Row],[Access V1 +W1 + X1]]&gt;=1),1,0)</f>
        <v>0</v>
      </c>
      <c r="AB6826" s="10" t="str">
        <f>Tableau1[[#This Row],[DOI]]</f>
        <v>doi: 10.1097/OPX.0000000000001064</v>
      </c>
      <c r="AC6826" s="13" t="str">
        <f>Tableau1[[#This Row],[Authors]]&amp;", "&amp;Tableau1[[#This Row],[Title]]&amp;" "&amp;Tableau1[[#This Row],[Journal]]&amp;". "&amp;Tableau1[[#This Row],[Year]]</f>
        <v>Tyler CW, Likova LT., Studying the Retinal Source of Photophobia by Facial Electroretinography. Optom Vis Sci. 2017</v>
      </c>
    </row>
    <row r="6827" spans="1:29" ht="28.8" x14ac:dyDescent="0.3">
      <c r="A6827">
        <v>9856</v>
      </c>
      <c r="B6827" t="s">
        <v>12387</v>
      </c>
      <c r="C6827" t="s">
        <v>22557</v>
      </c>
      <c r="D6827" t="s">
        <v>32835</v>
      </c>
      <c r="E6827" t="s">
        <v>2445</v>
      </c>
      <c r="F6827" s="10"/>
      <c r="G6827">
        <v>2017</v>
      </c>
      <c r="J6827">
        <v>0.61298851593935488</v>
      </c>
      <c r="L6827" t="s">
        <v>44117</v>
      </c>
      <c r="M6827">
        <v>27557085</v>
      </c>
      <c r="Q6827" s="10"/>
      <c r="R6827" s="11">
        <f t="shared" si="212"/>
        <v>0</v>
      </c>
      <c r="U6827" s="11">
        <f t="shared" si="213"/>
        <v>0</v>
      </c>
      <c r="Y6827" s="11">
        <f>IF(SUM(Tableau1[[#This Row],[Other access]:[Sci-hub access]])&gt;=1,1,0)</f>
        <v>0</v>
      </c>
      <c r="Z6827" s="12">
        <f>IF(OR(Tableau1[[#This Row],[Access R1 + S1+ T1 ]]&gt;=1,Tableau1[[#This Row],[Access V1 +W1 + X1]]&gt;=1),1,0)</f>
        <v>0</v>
      </c>
      <c r="AB6827" s="10" t="str">
        <f>Tableau1[[#This Row],[DOI]]</f>
        <v>doi: 10.1097/IAE.0000000000001245</v>
      </c>
      <c r="AC6827" s="13" t="str">
        <f>Tableau1[[#This Row],[Authors]]&amp;", "&amp;Tableau1[[#This Row],[Title]]&amp;" "&amp;Tableau1[[#This Row],[Journal]]&amp;". "&amp;Tableau1[[#This Row],[Year]]</f>
        <v>Scarinci F, Fawzi AA, Shaarawy A, Simonett JM, Jampol LM., LONGITUDINAL QUANTITATIVE EVALUATION OF OUTER RETINAL LESIONS IN ACUTE POSTERIOR MULTIFOCAL PLACOID PIGMENT EPITHELIOPATHY USING OPTICAL COHERENCE TOMOGRAPHY. Retina. 2017</v>
      </c>
    </row>
    <row r="6828" spans="1:29" x14ac:dyDescent="0.3">
      <c r="A6828">
        <v>8589</v>
      </c>
      <c r="B6828" t="s">
        <v>11252</v>
      </c>
      <c r="C6828" t="s">
        <v>21436</v>
      </c>
      <c r="D6828" t="s">
        <v>31691</v>
      </c>
      <c r="E6828" t="s">
        <v>2512</v>
      </c>
      <c r="F6828" s="10"/>
      <c r="G6828">
        <v>2017</v>
      </c>
      <c r="J6828">
        <v>0.6130545912850377</v>
      </c>
      <c r="L6828" t="s">
        <v>42925</v>
      </c>
      <c r="M6828">
        <v>27886892</v>
      </c>
      <c r="Q6828" s="10"/>
      <c r="R6828" s="11">
        <f t="shared" si="212"/>
        <v>0</v>
      </c>
      <c r="U6828" s="11">
        <f t="shared" si="213"/>
        <v>0</v>
      </c>
      <c r="Y6828" s="11">
        <f>IF(SUM(Tableau1[[#This Row],[Other access]:[Sci-hub access]])&gt;=1,1,0)</f>
        <v>0</v>
      </c>
      <c r="Z6828" s="12">
        <f>IF(OR(Tableau1[[#This Row],[Access R1 + S1+ T1 ]]&gt;=1,Tableau1[[#This Row],[Access V1 +W1 + X1]]&gt;=1),1,0)</f>
        <v>0</v>
      </c>
      <c r="AB6828" s="10" t="str">
        <f>Tableau1[[#This Row],[DOI]]</f>
        <v>doi: 10.1016/j.ncl.2016.08.012</v>
      </c>
      <c r="AC6828" s="13" t="str">
        <f>Tableau1[[#This Row],[Authors]]&amp;", "&amp;Tableau1[[#This Row],[Title]]&amp;" "&amp;Tableau1[[#This Row],[Journal]]&amp;". "&amp;Tableau1[[#This Row],[Year]]</f>
        <v>Costello F., Optical Coherence Tomography in Neuro-ophthalmology. Neurol Clin. 2017</v>
      </c>
    </row>
    <row r="6829" spans="1:29" x14ac:dyDescent="0.3">
      <c r="A6829">
        <v>4126</v>
      </c>
      <c r="B6829" t="s">
        <v>7272</v>
      </c>
      <c r="C6829" t="s">
        <v>17509</v>
      </c>
      <c r="D6829" t="s">
        <v>27700</v>
      </c>
      <c r="E6829" t="s">
        <v>2609</v>
      </c>
      <c r="F6829" s="10"/>
      <c r="G6829">
        <v>2017</v>
      </c>
      <c r="J6829">
        <v>0.61309999243263946</v>
      </c>
      <c r="L6829" t="s">
        <v>38557</v>
      </c>
      <c r="M6829">
        <v>28481993</v>
      </c>
      <c r="Q6829" s="10"/>
      <c r="R6829" s="11">
        <f t="shared" si="212"/>
        <v>0</v>
      </c>
      <c r="U6829" s="11">
        <f t="shared" si="213"/>
        <v>0</v>
      </c>
      <c r="Y6829" s="11">
        <f>IF(SUM(Tableau1[[#This Row],[Other access]:[Sci-hub access]])&gt;=1,1,0)</f>
        <v>0</v>
      </c>
      <c r="Z6829" s="12">
        <f>IF(OR(Tableau1[[#This Row],[Access R1 + S1+ T1 ]]&gt;=1,Tableau1[[#This Row],[Access V1 +W1 + X1]]&gt;=1),1,0)</f>
        <v>0</v>
      </c>
      <c r="AB6829" s="10" t="str">
        <f>Tableau1[[#This Row],[DOI]]</f>
        <v>doi: 10.1093/hmg/ddx182</v>
      </c>
      <c r="AC6829" s="13" t="str">
        <f>Tableau1[[#This Row],[Authors]]&amp;", "&amp;Tableau1[[#This Row],[Title]]&amp;" "&amp;Tableau1[[#This Row],[Journal]]&amp;". "&amp;Tableau1[[#This Row],[Year]]</f>
        <v>Yu-Wai-Man P, Newman NJ., Inherited eye-related disorders due to mitochondrial dysfunction. Hum Mol Genet. 2017</v>
      </c>
    </row>
    <row r="6830" spans="1:29" x14ac:dyDescent="0.3">
      <c r="A6830">
        <v>1556</v>
      </c>
      <c r="B6830" t="s">
        <v>4810</v>
      </c>
      <c r="C6830" t="s">
        <v>15060</v>
      </c>
      <c r="D6830" t="s">
        <v>25231</v>
      </c>
      <c r="E6830" t="s">
        <v>33981</v>
      </c>
      <c r="F6830" s="10"/>
      <c r="G6830">
        <v>2017</v>
      </c>
      <c r="J6830">
        <v>0.61311308661325903</v>
      </c>
      <c r="L6830" t="s">
        <v>36035</v>
      </c>
      <c r="M6830">
        <v>28924422</v>
      </c>
      <c r="Q6830" s="10"/>
      <c r="R6830" s="11">
        <f t="shared" si="212"/>
        <v>0</v>
      </c>
      <c r="U6830" s="11">
        <f t="shared" si="213"/>
        <v>0</v>
      </c>
      <c r="Y6830" s="11">
        <f>IF(SUM(Tableau1[[#This Row],[Other access]:[Sci-hub access]])&gt;=1,1,0)</f>
        <v>0</v>
      </c>
      <c r="Z6830" s="12">
        <f>IF(OR(Tableau1[[#This Row],[Access R1 + S1+ T1 ]]&gt;=1,Tableau1[[#This Row],[Access V1 +W1 + X1]]&gt;=1),1,0)</f>
        <v>0</v>
      </c>
      <c r="AB6830" s="10" t="str">
        <f>Tableau1[[#This Row],[DOI]]</f>
        <v>doi: 10.5693/djo.02.2017.03.001</v>
      </c>
      <c r="AC6830" s="13" t="str">
        <f>Tableau1[[#This Row],[Authors]]&amp;", "&amp;Tableau1[[#This Row],[Title]]&amp;" "&amp;Tableau1[[#This Row],[Journal]]&amp;". "&amp;Tableau1[[#This Row],[Year]]</f>
        <v>Anisimova N, Malyugin B, Arbisser LB, Sobolev N., Femtosecond laser-assisted cataract surgery in vitrectomized eye with posterior chamber phakic intraocular lens. Digit J Ophthalmol. 2017</v>
      </c>
    </row>
    <row r="6831" spans="1:29" x14ac:dyDescent="0.3">
      <c r="A6831">
        <v>5728</v>
      </c>
      <c r="B6831" t="s">
        <v>8757</v>
      </c>
      <c r="C6831" t="s">
        <v>18976</v>
      </c>
      <c r="D6831" t="s">
        <v>29187</v>
      </c>
      <c r="E6831" t="s">
        <v>2667</v>
      </c>
      <c r="F6831" s="10"/>
      <c r="G6831">
        <v>2017</v>
      </c>
      <c r="J6831">
        <v>0.61311626254172247</v>
      </c>
      <c r="L6831" t="s">
        <v>40111</v>
      </c>
      <c r="M6831">
        <v>28292574</v>
      </c>
      <c r="Q6831" s="10"/>
      <c r="R6831" s="11">
        <f t="shared" si="212"/>
        <v>0</v>
      </c>
      <c r="U6831" s="11">
        <f t="shared" si="213"/>
        <v>0</v>
      </c>
      <c r="Y6831" s="11">
        <f>IF(SUM(Tableau1[[#This Row],[Other access]:[Sci-hub access]])&gt;=1,1,0)</f>
        <v>0</v>
      </c>
      <c r="Z6831" s="12">
        <f>IF(OR(Tableau1[[#This Row],[Access R1 + S1+ T1 ]]&gt;=1,Tableau1[[#This Row],[Access V1 +W1 + X1]]&gt;=1),1,0)</f>
        <v>0</v>
      </c>
      <c r="AB6831" s="10" t="str">
        <f>Tableau1[[#This Row],[DOI]]</f>
        <v>doi: 10.1016/j.clae.2017.03.001</v>
      </c>
      <c r="AC6831" s="13" t="str">
        <f>Tableau1[[#This Row],[Authors]]&amp;", "&amp;Tableau1[[#This Row],[Title]]&amp;" "&amp;Tableau1[[#This Row],[Journal]]&amp;". "&amp;Tableau1[[#This Row],[Year]]</f>
        <v>Wang MTM, Cho ISH, Jung SH, Craig JP., Effect of lipid-based dry eye supplements on the tear film in wearers of eye cosmetics. Cont Lens Anterior Eye. 2017</v>
      </c>
    </row>
    <row r="6832" spans="1:29" x14ac:dyDescent="0.3">
      <c r="A6832">
        <v>5484</v>
      </c>
      <c r="B6832" t="s">
        <v>8531</v>
      </c>
      <c r="C6832" t="s">
        <v>18752</v>
      </c>
      <c r="D6832" t="s">
        <v>28961</v>
      </c>
      <c r="E6832" t="s">
        <v>2685</v>
      </c>
      <c r="F6832" s="10"/>
      <c r="G6832">
        <v>2017</v>
      </c>
      <c r="J6832">
        <v>0.61326611516679608</v>
      </c>
      <c r="L6832" t="s">
        <v>39873</v>
      </c>
      <c r="M6832">
        <v>28330683</v>
      </c>
      <c r="Q6832" s="10"/>
      <c r="R6832" s="11">
        <f t="shared" si="212"/>
        <v>0</v>
      </c>
      <c r="U6832" s="11">
        <f t="shared" si="213"/>
        <v>0</v>
      </c>
      <c r="Y6832" s="11">
        <f>IF(SUM(Tableau1[[#This Row],[Other access]:[Sci-hub access]])&gt;=1,1,0)</f>
        <v>0</v>
      </c>
      <c r="Z6832" s="12">
        <f>IF(OR(Tableau1[[#This Row],[Access R1 + S1+ T1 ]]&gt;=1,Tableau1[[#This Row],[Access V1 +W1 + X1]]&gt;=1),1,0)</f>
        <v>0</v>
      </c>
      <c r="AB6832" s="10" t="str">
        <f>Tableau1[[#This Row],[DOI]]</f>
        <v>doi: 10.1016/j.clim.2017.03.007</v>
      </c>
      <c r="AC6832" s="13" t="str">
        <f>Tableau1[[#This Row],[Authors]]&amp;", "&amp;Tableau1[[#This Row],[Title]]&amp;" "&amp;Tableau1[[#This Row],[Journal]]&amp;". "&amp;Tableau1[[#This Row],[Year]]</f>
        <v>Goules AV, Kapsogeorgou EK, Tzioufas AG., Insight into pathogenesis of Sjögren's syndrome: Dissection on autoimmune infiltrates and epithelial cells. Clin Immunol. 2017</v>
      </c>
    </row>
    <row r="6833" spans="1:29" x14ac:dyDescent="0.3">
      <c r="A6833">
        <v>2116</v>
      </c>
      <c r="B6833" t="s">
        <v>5352</v>
      </c>
      <c r="C6833" t="s">
        <v>15597</v>
      </c>
      <c r="D6833" t="s">
        <v>25774</v>
      </c>
      <c r="E6833" t="s">
        <v>2495</v>
      </c>
      <c r="F6833" s="10"/>
      <c r="G6833">
        <v>2017</v>
      </c>
      <c r="J6833">
        <v>0.61328582034515366</v>
      </c>
      <c r="L6833" t="s">
        <v>36587</v>
      </c>
      <c r="M6833">
        <v>28816728</v>
      </c>
      <c r="Q6833" s="10"/>
      <c r="R6833" s="11">
        <f t="shared" si="212"/>
        <v>0</v>
      </c>
      <c r="U6833" s="11">
        <f t="shared" si="213"/>
        <v>0</v>
      </c>
      <c r="Y6833" s="11">
        <f>IF(SUM(Tableau1[[#This Row],[Other access]:[Sci-hub access]])&gt;=1,1,0)</f>
        <v>0</v>
      </c>
      <c r="Z6833" s="12">
        <f>IF(OR(Tableau1[[#This Row],[Access R1 + S1+ T1 ]]&gt;=1,Tableau1[[#This Row],[Access V1 +W1 + X1]]&gt;=1),1,0)</f>
        <v>0</v>
      </c>
      <c r="AB6833" s="10" t="str">
        <f>Tableau1[[#This Row],[DOI]]</f>
        <v>doi: 10.1097/OPX.0000000000001114</v>
      </c>
      <c r="AC6833" s="13" t="str">
        <f>Tableau1[[#This Row],[Authors]]&amp;", "&amp;Tableau1[[#This Row],[Title]]&amp;" "&amp;Tableau1[[#This Row],[Journal]]&amp;". "&amp;Tableau1[[#This Row],[Year]]</f>
        <v>Babaei Omali N, Lada M, Lakkis C, Morgan PB, Nichols JJ, Subbaraman LN, Jones LW., Lipid Deposition on Contact Lenses when Using Contemporary Care Solutions. Optom Vis Sci. 2017</v>
      </c>
    </row>
    <row r="6834" spans="1:29" x14ac:dyDescent="0.3">
      <c r="A6834">
        <v>1072</v>
      </c>
      <c r="B6834" t="s">
        <v>4334</v>
      </c>
      <c r="C6834" t="s">
        <v>14588</v>
      </c>
      <c r="D6834" t="s">
        <v>24755</v>
      </c>
      <c r="E6834" t="s">
        <v>3009</v>
      </c>
      <c r="F6834" s="10"/>
      <c r="G6834">
        <v>2018</v>
      </c>
      <c r="J6834">
        <v>0.61342622242589895</v>
      </c>
      <c r="L6834" t="s">
        <v>35560</v>
      </c>
      <c r="M6834">
        <v>29038003</v>
      </c>
      <c r="Q6834" s="10"/>
      <c r="R6834" s="11">
        <f t="shared" si="212"/>
        <v>0</v>
      </c>
      <c r="U6834" s="11">
        <f t="shared" si="213"/>
        <v>0</v>
      </c>
      <c r="Y6834" s="11">
        <f>IF(SUM(Tableau1[[#This Row],[Other access]:[Sci-hub access]])&gt;=1,1,0)</f>
        <v>0</v>
      </c>
      <c r="Z6834" s="12">
        <f>IF(OR(Tableau1[[#This Row],[Access R1 + S1+ T1 ]]&gt;=1,Tableau1[[#This Row],[Access V1 +W1 + X1]]&gt;=1),1,0)</f>
        <v>0</v>
      </c>
      <c r="AB6834" s="10" t="str">
        <f>Tableau1[[#This Row],[DOI]]</f>
        <v>doi: 10.1016/j.brainres.2017.10.007</v>
      </c>
      <c r="AC6834" s="13" t="str">
        <f>Tableau1[[#This Row],[Authors]]&amp;", "&amp;Tableau1[[#This Row],[Title]]&amp;" "&amp;Tableau1[[#This Row],[Journal]]&amp;". "&amp;Tableau1[[#This Row],[Year]]</f>
        <v>Tao Y, Ma Z, Liu B, Fang W, Qin L, Huang YF, Wang L, Gao Y., Hemin supports the survival of photoreceptors injured by N-Methyl-N-nitrosourea: The contributory role of neuroglobin in photoreceptor degeneration. Brain Res. 2018</v>
      </c>
    </row>
    <row r="6835" spans="1:29" x14ac:dyDescent="0.3">
      <c r="A6835">
        <v>4692</v>
      </c>
      <c r="B6835" t="s">
        <v>7805</v>
      </c>
      <c r="C6835" t="s">
        <v>18037</v>
      </c>
      <c r="D6835" t="s">
        <v>28235</v>
      </c>
      <c r="E6835" t="s">
        <v>2451</v>
      </c>
      <c r="F6835" s="10"/>
      <c r="G6835">
        <v>2017</v>
      </c>
      <c r="J6835">
        <v>0.61343335944429045</v>
      </c>
      <c r="L6835" t="s">
        <v>39108</v>
      </c>
      <c r="M6835">
        <v>28419129</v>
      </c>
      <c r="Q6835" s="10"/>
      <c r="R6835" s="11">
        <f t="shared" si="212"/>
        <v>0</v>
      </c>
      <c r="U6835" s="11">
        <f t="shared" si="213"/>
        <v>0</v>
      </c>
      <c r="Y6835" s="11">
        <f>IF(SUM(Tableau1[[#This Row],[Other access]:[Sci-hub access]])&gt;=1,1,0)</f>
        <v>0</v>
      </c>
      <c r="Z6835" s="12">
        <f>IF(OR(Tableau1[[#This Row],[Access R1 + S1+ T1 ]]&gt;=1,Tableau1[[#This Row],[Access V1 +W1 + X1]]&gt;=1),1,0)</f>
        <v>0</v>
      </c>
      <c r="AB6835" s="10" t="str">
        <f>Tableau1[[#This Row],[DOI]]</f>
        <v>doi: 10.1371/journal.pone.0175913</v>
      </c>
      <c r="AC6835" s="13" t="str">
        <f>Tableau1[[#This Row],[Authors]]&amp;", "&amp;Tableau1[[#This Row],[Title]]&amp;" "&amp;Tableau1[[#This Row],[Journal]]&amp;". "&amp;Tableau1[[#This Row],[Year]]</f>
        <v>Wang B, Naidu RK, Qu X., Factors related to axial length elongation and myopia progression in orthokeratology practice. PLoS One. 2017</v>
      </c>
    </row>
    <row r="6836" spans="1:29" x14ac:dyDescent="0.3">
      <c r="A6836">
        <v>7979</v>
      </c>
      <c r="B6836" t="s">
        <v>10715</v>
      </c>
      <c r="C6836" t="s">
        <v>20910</v>
      </c>
      <c r="D6836" t="s">
        <v>31153</v>
      </c>
      <c r="E6836" t="s">
        <v>2514</v>
      </c>
      <c r="F6836" s="10"/>
      <c r="G6836">
        <v>2017</v>
      </c>
      <c r="J6836">
        <v>0.61351096711035702</v>
      </c>
      <c r="L6836" t="s">
        <v>42326</v>
      </c>
      <c r="M6836">
        <v>28012873</v>
      </c>
      <c r="Q6836" s="10"/>
      <c r="R6836" s="11">
        <f t="shared" si="212"/>
        <v>0</v>
      </c>
      <c r="U6836" s="11">
        <f t="shared" si="213"/>
        <v>0</v>
      </c>
      <c r="Y6836" s="11">
        <f>IF(SUM(Tableau1[[#This Row],[Other access]:[Sci-hub access]])&gt;=1,1,0)</f>
        <v>0</v>
      </c>
      <c r="Z6836" s="12">
        <f>IF(OR(Tableau1[[#This Row],[Access R1 + S1+ T1 ]]&gt;=1,Tableau1[[#This Row],[Access V1 +W1 + X1]]&gt;=1),1,0)</f>
        <v>0</v>
      </c>
      <c r="AB6836" s="10" t="str">
        <f>Tableau1[[#This Row],[DOI]]</f>
        <v>doi: 10.1016/j.survophthal.2016.12.005</v>
      </c>
      <c r="AC6836" s="13" t="str">
        <f>Tableau1[[#This Row],[Authors]]&amp;", "&amp;Tableau1[[#This Row],[Title]]&amp;" "&amp;Tableau1[[#This Row],[Journal]]&amp;". "&amp;Tableau1[[#This Row],[Year]]</f>
        <v>Megaw R, Agarwal PK., Posner-Schlossman syndrome. Surv Ophthalmol. 2017</v>
      </c>
    </row>
    <row r="6837" spans="1:29" x14ac:dyDescent="0.3">
      <c r="A6837">
        <v>2276</v>
      </c>
      <c r="B6837" t="s">
        <v>5507</v>
      </c>
      <c r="C6837" t="s">
        <v>15752</v>
      </c>
      <c r="D6837" t="s">
        <v>25929</v>
      </c>
      <c r="E6837" t="s">
        <v>2468</v>
      </c>
      <c r="F6837" s="10"/>
      <c r="G6837">
        <v>2017</v>
      </c>
      <c r="J6837">
        <v>0.61356259733445706</v>
      </c>
      <c r="L6837" t="s">
        <v>36743</v>
      </c>
      <c r="M6837">
        <v>28777225</v>
      </c>
      <c r="Q6837" s="10"/>
      <c r="R6837" s="11">
        <f t="shared" si="212"/>
        <v>0</v>
      </c>
      <c r="U6837" s="11">
        <f t="shared" si="213"/>
        <v>0</v>
      </c>
      <c r="Y6837" s="11">
        <f>IF(SUM(Tableau1[[#This Row],[Other access]:[Sci-hub access]])&gt;=1,1,0)</f>
        <v>0</v>
      </c>
      <c r="Z6837" s="12">
        <f>IF(OR(Tableau1[[#This Row],[Access R1 + S1+ T1 ]]&gt;=1,Tableau1[[#This Row],[Access V1 +W1 + X1]]&gt;=1),1,0)</f>
        <v>0</v>
      </c>
      <c r="AB6837" s="10" t="str">
        <f>Tableau1[[#This Row],[DOI]]</f>
        <v>doi: 10.1097/IJG.0000000000000751</v>
      </c>
      <c r="AC6837" s="13" t="str">
        <f>Tableau1[[#This Row],[Authors]]&amp;", "&amp;Tableau1[[#This Row],[Title]]&amp;" "&amp;Tableau1[[#This Row],[Journal]]&amp;". "&amp;Tableau1[[#This Row],[Year]]</f>
        <v>Jeoung JW, Kim DM, Oh S, Lee JS, Park SS, Kim JY., The Relation Between Endothelial Nitric Oxide Synthase Polymorphisms and Normal Tension Glaucoma. J Glaucoma. 2017</v>
      </c>
    </row>
    <row r="6838" spans="1:29" x14ac:dyDescent="0.3">
      <c r="A6838">
        <v>8474</v>
      </c>
      <c r="B6838" t="s">
        <v>11151</v>
      </c>
      <c r="C6838" t="s">
        <v>21336</v>
      </c>
      <c r="D6838" t="s">
        <v>31590</v>
      </c>
      <c r="E6838" t="s">
        <v>2486</v>
      </c>
      <c r="F6838" s="10"/>
      <c r="G6838">
        <v>2017</v>
      </c>
      <c r="J6838">
        <v>0.61360698813647696</v>
      </c>
      <c r="L6838" t="s">
        <v>42813</v>
      </c>
      <c r="M6838">
        <v>27910295</v>
      </c>
      <c r="Q6838" s="10"/>
      <c r="R6838" s="11">
        <f t="shared" si="212"/>
        <v>0</v>
      </c>
      <c r="U6838" s="11">
        <f t="shared" si="213"/>
        <v>0</v>
      </c>
      <c r="Y6838" s="11">
        <f>IF(SUM(Tableau1[[#This Row],[Other access]:[Sci-hub access]])&gt;=1,1,0)</f>
        <v>0</v>
      </c>
      <c r="Z6838" s="12">
        <f>IF(OR(Tableau1[[#This Row],[Access R1 + S1+ T1 ]]&gt;=1,Tableau1[[#This Row],[Access V1 +W1 + X1]]&gt;=1),1,0)</f>
        <v>0</v>
      </c>
      <c r="AB6838" s="10" t="str">
        <f>Tableau1[[#This Row],[DOI]]</f>
        <v>doi: 10.1111/aos.13324</v>
      </c>
      <c r="AC6838" s="13" t="str">
        <f>Tableau1[[#This Row],[Authors]]&amp;", "&amp;Tableau1[[#This Row],[Title]]&amp;" "&amp;Tableau1[[#This Row],[Journal]]&amp;". "&amp;Tableau1[[#This Row],[Year]]</f>
        <v>Chan TCY, Ng ALK, Chan KKW, Cheng GPM, Wong IYH, Jhanji V., Combined application of prophylactic corneal cross-linking and laser in-situ keratomileusis - a review of literature. Acta Ophthalmol. 2017</v>
      </c>
    </row>
    <row r="6839" spans="1:29" x14ac:dyDescent="0.3">
      <c r="A6839">
        <v>8577</v>
      </c>
      <c r="B6839" t="s">
        <v>1745</v>
      </c>
      <c r="C6839" t="s">
        <v>1746</v>
      </c>
      <c r="D6839" t="s">
        <v>1747</v>
      </c>
      <c r="E6839" t="s">
        <v>3142</v>
      </c>
      <c r="F6839" s="10"/>
      <c r="G6839">
        <v>2017</v>
      </c>
      <c r="J6839">
        <v>0.61363930162652613</v>
      </c>
      <c r="L6839" t="s">
        <v>42913</v>
      </c>
      <c r="M6839">
        <v>27888572</v>
      </c>
      <c r="Q6839" s="10"/>
      <c r="R6839" s="11">
        <f t="shared" si="212"/>
        <v>0</v>
      </c>
      <c r="U6839" s="11">
        <f t="shared" si="213"/>
        <v>0</v>
      </c>
      <c r="Y6839" s="11">
        <f>IF(SUM(Tableau1[[#This Row],[Other access]:[Sci-hub access]])&gt;=1,1,0)</f>
        <v>0</v>
      </c>
      <c r="Z6839" s="12">
        <f>IF(OR(Tableau1[[#This Row],[Access R1 + S1+ T1 ]]&gt;=1,Tableau1[[#This Row],[Access V1 +W1 + X1]]&gt;=1),1,0)</f>
        <v>0</v>
      </c>
      <c r="AB6839" s="10" t="str">
        <f>Tableau1[[#This Row],[DOI]]</f>
        <v>doi: 10.1111/bcpt.12717</v>
      </c>
      <c r="AC6839" s="13" t="str">
        <f>Tableau1[[#This Row],[Authors]]&amp;", "&amp;Tableau1[[#This Row],[Title]]&amp;" "&amp;Tableau1[[#This Row],[Journal]]&amp;". "&amp;Tableau1[[#This Row],[Year]]</f>
        <v>Xiao W, Sun L, Zhang N, Ye W., Adverse Effect Profile of Topical Ocular Administration of Fingolimod for Treatment of Dry Eye Disease. Basic Clin Pharmacol Toxicol. 2017</v>
      </c>
    </row>
    <row r="6840" spans="1:29" x14ac:dyDescent="0.3">
      <c r="A6840">
        <v>6484</v>
      </c>
      <c r="B6840" t="s">
        <v>9412</v>
      </c>
      <c r="C6840" t="s">
        <v>19620</v>
      </c>
      <c r="D6840" t="s">
        <v>29843</v>
      </c>
      <c r="E6840" t="s">
        <v>2451</v>
      </c>
      <c r="F6840" s="10"/>
      <c r="G6840">
        <v>2017</v>
      </c>
      <c r="J6840">
        <v>0.61376236550116336</v>
      </c>
      <c r="L6840" t="s">
        <v>40852</v>
      </c>
      <c r="M6840">
        <v>28207846</v>
      </c>
      <c r="Q6840" s="10"/>
      <c r="R6840" s="11">
        <f t="shared" si="212"/>
        <v>0</v>
      </c>
      <c r="U6840" s="11">
        <f t="shared" si="213"/>
        <v>0</v>
      </c>
      <c r="Y6840" s="11">
        <f>IF(SUM(Tableau1[[#This Row],[Other access]:[Sci-hub access]])&gt;=1,1,0)</f>
        <v>0</v>
      </c>
      <c r="Z6840" s="12">
        <f>IF(OR(Tableau1[[#This Row],[Access R1 + S1+ T1 ]]&gt;=1,Tableau1[[#This Row],[Access V1 +W1 + X1]]&gt;=1),1,0)</f>
        <v>0</v>
      </c>
      <c r="AB6840" s="10" t="str">
        <f>Tableau1[[#This Row],[DOI]]</f>
        <v>doi: 10.1371/journal.pone.0171769</v>
      </c>
      <c r="AC6840" s="13" t="str">
        <f>Tableau1[[#This Row],[Authors]]&amp;", "&amp;Tableau1[[#This Row],[Title]]&amp;" "&amp;Tableau1[[#This Row],[Journal]]&amp;". "&amp;Tableau1[[#This Row],[Year]]</f>
        <v>Kim CY, Son BJ, Son J, Hong J, Lee SY., Analysis of the causes of recurrence after frontalis suspension using silicone rods for congenital ptosis. PLoS One. 2017</v>
      </c>
    </row>
    <row r="6841" spans="1:29" x14ac:dyDescent="0.3">
      <c r="A6841">
        <v>2187</v>
      </c>
      <c r="B6841" t="s">
        <v>5421</v>
      </c>
      <c r="C6841" t="s">
        <v>15666</v>
      </c>
      <c r="D6841" t="s">
        <v>25843</v>
      </c>
      <c r="E6841" t="s">
        <v>2658</v>
      </c>
      <c r="F6841" s="10"/>
      <c r="G6841">
        <v>2017</v>
      </c>
      <c r="J6841">
        <v>0.61390615521339753</v>
      </c>
      <c r="L6841" t="s">
        <v>36658</v>
      </c>
      <c r="M6841">
        <v>28804991</v>
      </c>
      <c r="Q6841" s="10"/>
      <c r="R6841" s="11">
        <f t="shared" si="212"/>
        <v>0</v>
      </c>
      <c r="U6841" s="11">
        <f t="shared" si="213"/>
        <v>0</v>
      </c>
      <c r="Y6841" s="11">
        <f>IF(SUM(Tableau1[[#This Row],[Other access]:[Sci-hub access]])&gt;=1,1,0)</f>
        <v>0</v>
      </c>
      <c r="Z6841" s="12">
        <f>IF(OR(Tableau1[[#This Row],[Access R1 + S1+ T1 ]]&gt;=1,Tableau1[[#This Row],[Access V1 +W1 + X1]]&gt;=1),1,0)</f>
        <v>0</v>
      </c>
      <c r="AB6841" s="10" t="str">
        <f>Tableau1[[#This Row],[DOI]]</f>
        <v>doi: 10.1002/art.40230</v>
      </c>
      <c r="AC6841" s="13" t="str">
        <f>Tableau1[[#This Row],[Authors]]&amp;", "&amp;Tableau1[[#This Row],[Title]]&amp;" "&amp;Tableau1[[#This Row],[Journal]]&amp;". "&amp;Tableau1[[#This Row],[Year]]</f>
        <v>Kurosawa M, Arakaki R, Yamada A, Tsunematsu T, Kudo Y, Sprent J, Ishimaru N., NF-κB2 Controls the Migratory Activity of Memory T Cells by Regulating Expression of CXCR4 in a Mouse Model of Sjögren's Syndrome. Arthritis Rheumatol. 2017</v>
      </c>
    </row>
    <row r="6842" spans="1:29" x14ac:dyDescent="0.3">
      <c r="A6842">
        <v>218</v>
      </c>
      <c r="B6842" t="s">
        <v>3481</v>
      </c>
      <c r="C6842" t="s">
        <v>13742</v>
      </c>
      <c r="D6842" t="s">
        <v>23901</v>
      </c>
      <c r="E6842" t="s">
        <v>2451</v>
      </c>
      <c r="F6842" s="10"/>
      <c r="G6842">
        <v>2018</v>
      </c>
      <c r="J6842">
        <v>0.61393815078893443</v>
      </c>
      <c r="L6842" t="s">
        <v>34730</v>
      </c>
      <c r="M6842">
        <v>29324740</v>
      </c>
      <c r="Q6842" s="10"/>
      <c r="R6842" s="11">
        <f t="shared" si="212"/>
        <v>0</v>
      </c>
      <c r="U6842" s="11">
        <f t="shared" si="213"/>
        <v>0</v>
      </c>
      <c r="Y6842" s="11">
        <f>IF(SUM(Tableau1[[#This Row],[Other access]:[Sci-hub access]])&gt;=1,1,0)</f>
        <v>0</v>
      </c>
      <c r="Z6842" s="12">
        <f>IF(OR(Tableau1[[#This Row],[Access R1 + S1+ T1 ]]&gt;=1,Tableau1[[#This Row],[Access V1 +W1 + X1]]&gt;=1),1,0)</f>
        <v>0</v>
      </c>
      <c r="AB6842" s="10" t="str">
        <f>Tableau1[[#This Row],[DOI]]</f>
        <v>doi: 10.1371/journal.pone.0186582</v>
      </c>
      <c r="AC6842" s="13" t="str">
        <f>Tableau1[[#This Row],[Authors]]&amp;", "&amp;Tableau1[[#This Row],[Title]]&amp;" "&amp;Tableau1[[#This Row],[Journal]]&amp;". "&amp;Tableau1[[#This Row],[Year]]</f>
        <v>Wong MYZ, Man REK, Fenwick EK, Gupta P, Li LJ, van Dam RM, Chong MF, Lamoureux EL., Dietary intake and diabetic retinopathy: A systematic review. PLoS One. 2018</v>
      </c>
    </row>
    <row r="6843" spans="1:29" x14ac:dyDescent="0.3">
      <c r="A6843">
        <v>4014</v>
      </c>
      <c r="B6843" t="s">
        <v>7165</v>
      </c>
      <c r="C6843" t="s">
        <v>17402</v>
      </c>
      <c r="D6843" t="s">
        <v>27592</v>
      </c>
      <c r="E6843" t="s">
        <v>2747</v>
      </c>
      <c r="F6843" s="10"/>
      <c r="G6843">
        <v>2017</v>
      </c>
      <c r="J6843">
        <v>0.61406938351102291</v>
      </c>
      <c r="L6843" t="s">
        <v>38454</v>
      </c>
      <c r="M6843">
        <v>28494508</v>
      </c>
      <c r="Q6843" s="10"/>
      <c r="R6843" s="11">
        <f t="shared" si="212"/>
        <v>0</v>
      </c>
      <c r="U6843" s="11">
        <f t="shared" si="213"/>
        <v>0</v>
      </c>
      <c r="Y6843" s="11">
        <f>IF(SUM(Tableau1[[#This Row],[Other access]:[Sci-hub access]])&gt;=1,1,0)</f>
        <v>0</v>
      </c>
      <c r="Z6843" s="12">
        <f>IF(OR(Tableau1[[#This Row],[Access R1 + S1+ T1 ]]&gt;=1,Tableau1[[#This Row],[Access V1 +W1 + X1]]&gt;=1),1,0)</f>
        <v>0</v>
      </c>
      <c r="AB6843" s="10" t="str">
        <f>Tableau1[[#This Row],[DOI]]</f>
        <v>doi: 10.1002/ajh.24787</v>
      </c>
      <c r="AC6843" s="13" t="str">
        <f>Tableau1[[#This Row],[Authors]]&amp;", "&amp;Tableau1[[#This Row],[Title]]&amp;" "&amp;Tableau1[[#This Row],[Journal]]&amp;". "&amp;Tableau1[[#This Row],[Year]]</f>
        <v>Sood R, Jiramongkolchai K, Streiff M, Gonzalez C, Shanbhag S, Lanzkron S, Arevalo JF, Naik R., Look into my eyes: An unusual first presentation of sickle cell disease. Am J Hematol. 2017</v>
      </c>
    </row>
    <row r="6844" spans="1:29" x14ac:dyDescent="0.3">
      <c r="A6844">
        <v>10948</v>
      </c>
      <c r="B6844" t="s">
        <v>13382</v>
      </c>
      <c r="C6844" t="s">
        <v>23544</v>
      </c>
      <c r="D6844" t="s">
        <v>33836</v>
      </c>
      <c r="E6844" t="s">
        <v>34148</v>
      </c>
      <c r="F6844" s="10"/>
      <c r="G6844">
        <v>2017</v>
      </c>
      <c r="J6844">
        <v>0.61411543138147606</v>
      </c>
      <c r="L6844" t="s">
        <v>45189</v>
      </c>
      <c r="M6844">
        <v>26807556</v>
      </c>
      <c r="Q6844" s="10"/>
      <c r="R6844" s="11">
        <f t="shared" si="212"/>
        <v>0</v>
      </c>
      <c r="U6844" s="11">
        <f t="shared" si="213"/>
        <v>0</v>
      </c>
      <c r="Y6844" s="11">
        <f>IF(SUM(Tableau1[[#This Row],[Other access]:[Sci-hub access]])&gt;=1,1,0)</f>
        <v>0</v>
      </c>
      <c r="Z6844" s="12">
        <f>IF(OR(Tableau1[[#This Row],[Access R1 + S1+ T1 ]]&gt;=1,Tableau1[[#This Row],[Access V1 +W1 + X1]]&gt;=1),1,0)</f>
        <v>0</v>
      </c>
      <c r="AB6844" s="10" t="str">
        <f>Tableau1[[#This Row],[DOI]]</f>
        <v>doi: 10.1111/1756-185X.12751</v>
      </c>
      <c r="AC6844" s="13" t="str">
        <f>Tableau1[[#This Row],[Authors]]&amp;", "&amp;Tableau1[[#This Row],[Title]]&amp;" "&amp;Tableau1[[#This Row],[Journal]]&amp;". "&amp;Tableau1[[#This Row],[Year]]</f>
        <v>Hernández-Molina G, Bermúdez-Bermejo P., Hyperviscosity in primary Sjögren's syndrome: clinical implications. Int J Rheum Dis. 2017</v>
      </c>
    </row>
    <row r="6845" spans="1:29" x14ac:dyDescent="0.3">
      <c r="A6845">
        <v>4059</v>
      </c>
      <c r="B6845" t="s">
        <v>326</v>
      </c>
      <c r="C6845" t="s">
        <v>327</v>
      </c>
      <c r="D6845" t="s">
        <v>328</v>
      </c>
      <c r="E6845" t="s">
        <v>2689</v>
      </c>
      <c r="F6845" s="10"/>
      <c r="G6845">
        <v>2017</v>
      </c>
      <c r="J6845">
        <v>0.61414285600544605</v>
      </c>
      <c r="L6845" t="e">
        <v>#VALUE!</v>
      </c>
      <c r="M6845">
        <v>28490305</v>
      </c>
      <c r="Q6845" s="10"/>
      <c r="R6845" s="11">
        <f t="shared" si="212"/>
        <v>0</v>
      </c>
      <c r="U6845" s="11">
        <f t="shared" si="213"/>
        <v>0</v>
      </c>
      <c r="Y6845" s="11">
        <f>IF(SUM(Tableau1[[#This Row],[Other access]:[Sci-hub access]])&gt;=1,1,0)</f>
        <v>0</v>
      </c>
      <c r="Z6845" s="12">
        <f>IF(OR(Tableau1[[#This Row],[Access R1 + S1+ T1 ]]&gt;=1,Tableau1[[#This Row],[Access V1 +W1 + X1]]&gt;=1),1,0)</f>
        <v>0</v>
      </c>
      <c r="AB6845" s="10" t="e">
        <f>Tableau1[[#This Row],[DOI]]</f>
        <v>#VALUE!</v>
      </c>
      <c r="AC6845" s="13" t="str">
        <f>Tableau1[[#This Row],[Authors]]&amp;", "&amp;Tableau1[[#This Row],[Title]]&amp;" "&amp;Tableau1[[#This Row],[Journal]]&amp;". "&amp;Tableau1[[#This Row],[Year]]</f>
        <v>White M, Sabin MA, Magnussen CG, O'Connell MA, Colman PG, Cameron F., Long term risk of severe retinopathy in childhood-onset type 1 diabetes: a data linkage study. Med J Aust. 2017</v>
      </c>
    </row>
    <row r="6846" spans="1:29" ht="28.8" x14ac:dyDescent="0.3">
      <c r="A6846">
        <v>11016</v>
      </c>
      <c r="B6846" t="s">
        <v>13441</v>
      </c>
      <c r="C6846" t="s">
        <v>23603</v>
      </c>
      <c r="D6846" t="s">
        <v>33895</v>
      </c>
      <c r="E6846" t="s">
        <v>2447</v>
      </c>
      <c r="F6846" s="10"/>
      <c r="G6846">
        <v>2017</v>
      </c>
      <c r="J6846">
        <v>0.61419909604385159</v>
      </c>
      <c r="L6846" t="s">
        <v>45257</v>
      </c>
      <c r="M6846">
        <v>26505236</v>
      </c>
      <c r="Q6846" s="10"/>
      <c r="R6846" s="11">
        <f t="shared" si="212"/>
        <v>0</v>
      </c>
      <c r="U6846" s="11">
        <f t="shared" si="213"/>
        <v>0</v>
      </c>
      <c r="Y6846" s="11">
        <f>IF(SUM(Tableau1[[#This Row],[Other access]:[Sci-hub access]])&gt;=1,1,0)</f>
        <v>0</v>
      </c>
      <c r="Z6846" s="12">
        <f>IF(OR(Tableau1[[#This Row],[Access R1 + S1+ T1 ]]&gt;=1,Tableau1[[#This Row],[Access V1 +W1 + X1]]&gt;=1),1,0)</f>
        <v>0</v>
      </c>
      <c r="AB6846" s="10" t="str">
        <f>Tableau1[[#This Row],[DOI]]</f>
        <v>doi: 10.1097/IOP.0000000000000581</v>
      </c>
      <c r="AC6846" s="13" t="str">
        <f>Tableau1[[#This Row],[Authors]]&amp;", "&amp;Tableau1[[#This Row],[Title]]&amp;" "&amp;Tableau1[[#This Row],[Journal]]&amp;". "&amp;Tableau1[[#This Row],[Year]]</f>
        <v>Carruth BP, Meyer DR, Wladis EJ, Bradley EA, Al-Rohil R, Jones DM, Bartley GB., Extreme Eyelid Lymphedema Associated With Rosacea (Morbihan Disease): Case Series, Literature Review, and Therapeutic Considerations. Ophthal Plast Reconstr Surg. 2017</v>
      </c>
    </row>
    <row r="6847" spans="1:29" x14ac:dyDescent="0.3">
      <c r="A6847">
        <v>7951</v>
      </c>
      <c r="B6847" t="s">
        <v>10687</v>
      </c>
      <c r="C6847" t="s">
        <v>20883</v>
      </c>
      <c r="D6847" t="s">
        <v>31125</v>
      </c>
      <c r="E6847" t="s">
        <v>3152</v>
      </c>
      <c r="F6847" s="10"/>
      <c r="G6847">
        <v>2017</v>
      </c>
      <c r="J6847">
        <v>0.61439870641183281</v>
      </c>
      <c r="L6847" t="s">
        <v>42298</v>
      </c>
      <c r="M6847">
        <v>28017835</v>
      </c>
      <c r="Q6847" s="10"/>
      <c r="R6847" s="11">
        <f t="shared" si="212"/>
        <v>0</v>
      </c>
      <c r="U6847" s="11">
        <f t="shared" si="213"/>
        <v>0</v>
      </c>
      <c r="Y6847" s="11">
        <f>IF(SUM(Tableau1[[#This Row],[Other access]:[Sci-hub access]])&gt;=1,1,0)</f>
        <v>0</v>
      </c>
      <c r="Z6847" s="12">
        <f>IF(OR(Tableau1[[#This Row],[Access R1 + S1+ T1 ]]&gt;=1,Tableau1[[#This Row],[Access V1 +W1 + X1]]&gt;=1),1,0)</f>
        <v>0</v>
      </c>
      <c r="AB6847" s="10" t="str">
        <f>Tableau1[[#This Row],[DOI]]</f>
        <v>doi: 10.1016/j.neuroscience.2016.12.027</v>
      </c>
      <c r="AC6847" s="13" t="str">
        <f>Tableau1[[#This Row],[Authors]]&amp;", "&amp;Tableau1[[#This Row],[Title]]&amp;" "&amp;Tableau1[[#This Row],[Journal]]&amp;". "&amp;Tableau1[[#This Row],[Year]]</f>
        <v>Cen LP, Liang JJ, Chen JH, Harvey AR, Ng TK, Zhang M, Pang CP, Cui Q, Fan YM., AAV-mediated transfer of RhoA shRNA and CNTF promotes retinal ganglion cell survival and axon regeneration. Neuroscience. 2017</v>
      </c>
    </row>
    <row r="6848" spans="1:29" x14ac:dyDescent="0.3">
      <c r="A6848">
        <v>3770</v>
      </c>
      <c r="B6848" t="s">
        <v>6938</v>
      </c>
      <c r="C6848" t="s">
        <v>17178</v>
      </c>
      <c r="D6848" t="s">
        <v>27362</v>
      </c>
      <c r="E6848" t="s">
        <v>2551</v>
      </c>
      <c r="F6848" s="10"/>
      <c r="G6848">
        <v>2017</v>
      </c>
      <c r="J6848">
        <v>0.61446988023803051</v>
      </c>
      <c r="L6848" t="s">
        <v>38214</v>
      </c>
      <c r="M6848">
        <v>28535487</v>
      </c>
      <c r="Q6848" s="10"/>
      <c r="R6848" s="11">
        <f t="shared" si="212"/>
        <v>0</v>
      </c>
      <c r="U6848" s="11">
        <f t="shared" si="213"/>
        <v>0</v>
      </c>
      <c r="Y6848" s="11">
        <f>IF(SUM(Tableau1[[#This Row],[Other access]:[Sci-hub access]])&gt;=1,1,0)</f>
        <v>0</v>
      </c>
      <c r="Z6848" s="12">
        <f>IF(OR(Tableau1[[#This Row],[Access R1 + S1+ T1 ]]&gt;=1,Tableau1[[#This Row],[Access V1 +W1 + X1]]&gt;=1),1,0)</f>
        <v>0</v>
      </c>
      <c r="AB6848" s="10" t="str">
        <f>Tableau1[[#This Row],[DOI]]</f>
        <v>doi: 10.1016/j.clinph.2017.04.013</v>
      </c>
      <c r="AC6848" s="13" t="str">
        <f>Tableau1[[#This Row],[Authors]]&amp;", "&amp;Tableau1[[#This Row],[Title]]&amp;" "&amp;Tableau1[[#This Row],[Journal]]&amp;". "&amp;Tableau1[[#This Row],[Year]]</f>
        <v>Gueguen A, Jardel C, Polivka M, Tan SV, Gray F, Vignal C, Lombès A, Gout O, Bostock H., Nerve excitability changes related to muscle weakness in chronic progressive external ophthalmoplegia. Clin Neurophysiol. 2017</v>
      </c>
    </row>
    <row r="6849" spans="1:29" x14ac:dyDescent="0.3">
      <c r="A6849">
        <v>5097</v>
      </c>
      <c r="B6849" t="s">
        <v>8177</v>
      </c>
      <c r="C6849" t="s">
        <v>18403</v>
      </c>
      <c r="D6849" t="s">
        <v>28607</v>
      </c>
      <c r="E6849" t="s">
        <v>2809</v>
      </c>
      <c r="F6849" s="10"/>
      <c r="G6849">
        <v>2017</v>
      </c>
      <c r="J6849">
        <v>0.61448688526445072</v>
      </c>
      <c r="L6849" t="e">
        <v>#VALUE!</v>
      </c>
      <c r="M6849">
        <v>28373733</v>
      </c>
      <c r="Q6849" s="10"/>
      <c r="R6849" s="11">
        <f t="shared" si="212"/>
        <v>0</v>
      </c>
      <c r="U6849" s="11">
        <f t="shared" si="213"/>
        <v>0</v>
      </c>
      <c r="Y6849" s="11">
        <f>IF(SUM(Tableau1[[#This Row],[Other access]:[Sci-hub access]])&gt;=1,1,0)</f>
        <v>0</v>
      </c>
      <c r="Z6849" s="12">
        <f>IF(OR(Tableau1[[#This Row],[Access R1 + S1+ T1 ]]&gt;=1,Tableau1[[#This Row],[Access V1 +W1 + X1]]&gt;=1),1,0)</f>
        <v>0</v>
      </c>
      <c r="AB6849" s="10" t="e">
        <f>Tableau1[[#This Row],[DOI]]</f>
        <v>#VALUE!</v>
      </c>
      <c r="AC6849" s="13" t="str">
        <f>Tableau1[[#This Row],[Authors]]&amp;", "&amp;Tableau1[[#This Row],[Title]]&amp;" "&amp;Tableau1[[#This Row],[Journal]]&amp;". "&amp;Tableau1[[#This Row],[Year]]</f>
        <v>Lemetayer J, Al-Dissi A, Tryon K, MacDonald-Dickinson V., Primary intranasal melanoma with brain invasion in a dog. Can Vet J. 2017</v>
      </c>
    </row>
    <row r="6850" spans="1:29" x14ac:dyDescent="0.3">
      <c r="A6850">
        <v>10429</v>
      </c>
      <c r="B6850" t="s">
        <v>12918</v>
      </c>
      <c r="C6850" t="s">
        <v>23085</v>
      </c>
      <c r="D6850" t="s">
        <v>33371</v>
      </c>
      <c r="E6850" t="s">
        <v>2454</v>
      </c>
      <c r="F6850" s="10"/>
      <c r="G6850">
        <v>2017</v>
      </c>
      <c r="J6850">
        <v>0.61452521770059965</v>
      </c>
      <c r="L6850" t="s">
        <v>44679</v>
      </c>
      <c r="M6850">
        <v>27310925</v>
      </c>
      <c r="Q6850" s="10"/>
      <c r="R6850" s="11">
        <f t="shared" ref="R6850:R6913" si="214">IF(SUM(N6850:Q6850)&gt;0,1,0)</f>
        <v>0</v>
      </c>
      <c r="U6850" s="11">
        <f t="shared" ref="U6850:U6913" si="215">IF(SUM(R6850,T6850)&gt;0,1,0)</f>
        <v>0</v>
      </c>
      <c r="Y6850" s="11">
        <f>IF(SUM(Tableau1[[#This Row],[Other access]:[Sci-hub access]])&gt;=1,1,0)</f>
        <v>0</v>
      </c>
      <c r="Z6850" s="12">
        <f>IF(OR(Tableau1[[#This Row],[Access R1 + S1+ T1 ]]&gt;=1,Tableau1[[#This Row],[Access V1 +W1 + X1]]&gt;=1),1,0)</f>
        <v>0</v>
      </c>
      <c r="AB6850" s="10" t="str">
        <f>Tableau1[[#This Row],[DOI]]</f>
        <v>doi: 10.1080/17425247.2016.1198766</v>
      </c>
      <c r="AC6850" s="13" t="str">
        <f>Tableau1[[#This Row],[Authors]]&amp;", "&amp;Tableau1[[#This Row],[Title]]&amp;" "&amp;Tableau1[[#This Row],[Journal]]&amp;". "&amp;Tableau1[[#This Row],[Year]]</f>
        <v>Lafond M, Aptel F, Mestas JL, Lafon C., Ultrasound-mediated ocular delivery of therapeutic agents: a review. Expert Opin Drug Deliv. 2017</v>
      </c>
    </row>
    <row r="6851" spans="1:29" x14ac:dyDescent="0.3">
      <c r="A6851">
        <v>10957</v>
      </c>
      <c r="B6851" t="s">
        <v>13391</v>
      </c>
      <c r="C6851" t="s">
        <v>23553</v>
      </c>
      <c r="D6851" t="s">
        <v>33845</v>
      </c>
      <c r="E6851" t="s">
        <v>2557</v>
      </c>
      <c r="F6851" s="10"/>
      <c r="G6851">
        <v>2017</v>
      </c>
      <c r="J6851">
        <v>0.61463609292821753</v>
      </c>
      <c r="L6851" t="s">
        <v>45198</v>
      </c>
      <c r="M6851">
        <v>26783983</v>
      </c>
      <c r="Q6851" s="10"/>
      <c r="R6851" s="11">
        <f t="shared" si="214"/>
        <v>0</v>
      </c>
      <c r="U6851" s="11">
        <f t="shared" si="215"/>
        <v>0</v>
      </c>
      <c r="Y6851" s="11">
        <f>IF(SUM(Tableau1[[#This Row],[Other access]:[Sci-hub access]])&gt;=1,1,0)</f>
        <v>0</v>
      </c>
      <c r="Z6851" s="12">
        <f>IF(OR(Tableau1[[#This Row],[Access R1 + S1+ T1 ]]&gt;=1,Tableau1[[#This Row],[Access V1 +W1 + X1]]&gt;=1),1,0)</f>
        <v>0</v>
      </c>
      <c r="AB6851" s="10" t="str">
        <f>Tableau1[[#This Row],[DOI]]</f>
        <v>doi: 10.1097/ICL.0000000000000229</v>
      </c>
      <c r="AC6851" s="13" t="str">
        <f>Tableau1[[#This Row],[Authors]]&amp;", "&amp;Tableau1[[#This Row],[Title]]&amp;" "&amp;Tableau1[[#This Row],[Journal]]&amp;". "&amp;Tableau1[[#This Row],[Year]]</f>
        <v>Gumus K., Topical Coenzyme Q10 Eye Drops as an Adjuvant Treatment in Challenging Refractory Corneal Ulcers: A Case Series and Literature Review. Eye Contact Lens. 2017</v>
      </c>
    </row>
    <row r="6852" spans="1:29" x14ac:dyDescent="0.3">
      <c r="A6852">
        <v>8033</v>
      </c>
      <c r="B6852" t="s">
        <v>10761</v>
      </c>
      <c r="C6852" t="s">
        <v>20955</v>
      </c>
      <c r="D6852" t="s">
        <v>31199</v>
      </c>
      <c r="E6852" t="s">
        <v>2445</v>
      </c>
      <c r="F6852" s="10"/>
      <c r="G6852">
        <v>2017</v>
      </c>
      <c r="J6852">
        <v>0.61470772924499462</v>
      </c>
      <c r="L6852" t="s">
        <v>42380</v>
      </c>
      <c r="M6852">
        <v>28005722</v>
      </c>
      <c r="Q6852" s="10"/>
      <c r="R6852" s="11">
        <f t="shared" si="214"/>
        <v>0</v>
      </c>
      <c r="U6852" s="11">
        <f t="shared" si="215"/>
        <v>0</v>
      </c>
      <c r="Y6852" s="11">
        <f>IF(SUM(Tableau1[[#This Row],[Other access]:[Sci-hub access]])&gt;=1,1,0)</f>
        <v>0</v>
      </c>
      <c r="Z6852" s="12">
        <f>IF(OR(Tableau1[[#This Row],[Access R1 + S1+ T1 ]]&gt;=1,Tableau1[[#This Row],[Access V1 +W1 + X1]]&gt;=1),1,0)</f>
        <v>0</v>
      </c>
      <c r="AB6852" s="10" t="str">
        <f>Tableau1[[#This Row],[DOI]]</f>
        <v>doi: 10.1097/IAE.0000000000001149</v>
      </c>
      <c r="AC6852" s="13" t="str">
        <f>Tableau1[[#This Row],[Authors]]&amp;", "&amp;Tableau1[[#This Row],[Title]]&amp;" "&amp;Tableau1[[#This Row],[Journal]]&amp;". "&amp;Tableau1[[#This Row],[Year]]</f>
        <v>Balaratnasingam C, Vaz-Pereira S, Engelbert M., Intrabursal and Subhyaloid Hemorrhages in Valsalva Retinopathy. Retina. 2017</v>
      </c>
    </row>
    <row r="6853" spans="1:29" x14ac:dyDescent="0.3">
      <c r="A6853">
        <v>5153</v>
      </c>
      <c r="B6853" t="s">
        <v>8229</v>
      </c>
      <c r="C6853" t="s">
        <v>18454</v>
      </c>
      <c r="D6853" t="s">
        <v>28659</v>
      </c>
      <c r="E6853" t="s">
        <v>2613</v>
      </c>
      <c r="F6853" s="10"/>
      <c r="G6853">
        <v>2017</v>
      </c>
      <c r="J6853">
        <v>0.61477655929014685</v>
      </c>
      <c r="L6853" t="s">
        <v>39557</v>
      </c>
      <c r="M6853">
        <v>28367045</v>
      </c>
      <c r="Q6853" s="10"/>
      <c r="R6853" s="11">
        <f t="shared" si="214"/>
        <v>0</v>
      </c>
      <c r="U6853" s="11">
        <f t="shared" si="215"/>
        <v>0</v>
      </c>
      <c r="Y6853" s="11">
        <f>IF(SUM(Tableau1[[#This Row],[Other access]:[Sci-hub access]])&gt;=1,1,0)</f>
        <v>0</v>
      </c>
      <c r="Z6853" s="12">
        <f>IF(OR(Tableau1[[#This Row],[Access R1 + S1+ T1 ]]&gt;=1,Tableau1[[#This Row],[Access V1 +W1 + X1]]&gt;=1),1,0)</f>
        <v>0</v>
      </c>
      <c r="AB6853" s="10" t="str">
        <f>Tableau1[[#This Row],[DOI]]</f>
        <v>doi: 10.3341/kjo.2017.31.2.159</v>
      </c>
      <c r="AC6853" s="13" t="str">
        <f>Tableau1[[#This Row],[Authors]]&amp;", "&amp;Tableau1[[#This Row],[Title]]&amp;" "&amp;Tableau1[[#This Row],[Journal]]&amp;". "&amp;Tableau1[[#This Row],[Year]]</f>
        <v>Gunes A, Yigit M, Tok L, Tok O., Neutrophil to Lymphocyte Ratio in Patients with Nonarteritic Anterior Ischemic Optic Neuropathy. Korean J Ophthalmol. 2017</v>
      </c>
    </row>
    <row r="6854" spans="1:29" x14ac:dyDescent="0.3">
      <c r="A6854">
        <v>4470</v>
      </c>
      <c r="B6854" t="s">
        <v>7595</v>
      </c>
      <c r="C6854" t="s">
        <v>17830</v>
      </c>
      <c r="D6854" t="s">
        <v>28024</v>
      </c>
      <c r="E6854" t="s">
        <v>2529</v>
      </c>
      <c r="F6854" s="10"/>
      <c r="G6854">
        <v>2017</v>
      </c>
      <c r="J6854">
        <v>0.61477831931827764</v>
      </c>
      <c r="L6854" t="s">
        <v>38889</v>
      </c>
      <c r="M6854">
        <v>28441078</v>
      </c>
      <c r="Q6854" s="10"/>
      <c r="R6854" s="11">
        <f t="shared" si="214"/>
        <v>0</v>
      </c>
      <c r="U6854" s="11">
        <f t="shared" si="215"/>
        <v>0</v>
      </c>
      <c r="Y6854" s="11">
        <f>IF(SUM(Tableau1[[#This Row],[Other access]:[Sci-hub access]])&gt;=1,1,0)</f>
        <v>0</v>
      </c>
      <c r="Z6854" s="12">
        <f>IF(OR(Tableau1[[#This Row],[Access R1 + S1+ T1 ]]&gt;=1,Tableau1[[#This Row],[Access V1 +W1 + X1]]&gt;=1),1,0)</f>
        <v>0</v>
      </c>
      <c r="AB6854" s="10" t="str">
        <f>Tableau1[[#This Row],[DOI]]</f>
        <v>doi: 10.1080/02713683.2017.1297462</v>
      </c>
      <c r="AC6854" s="13" t="str">
        <f>Tableau1[[#This Row],[Authors]]&amp;", "&amp;Tableau1[[#This Row],[Title]]&amp;" "&amp;Tableau1[[#This Row],[Journal]]&amp;". "&amp;Tableau1[[#This Row],[Year]]</f>
        <v>Li Y, Cui L, Lee HS, Kang YS, Choi W, Yoon KC., Comparison of 0.3% Hypotonic and Isotonic Sodium Hyaluronate Eye Drops in the Treatment of Experimental Dry Eye. Curr Eye Res. 2017</v>
      </c>
    </row>
    <row r="6855" spans="1:29" x14ac:dyDescent="0.3">
      <c r="A6855">
        <v>2686</v>
      </c>
      <c r="B6855" t="s">
        <v>5898</v>
      </c>
      <c r="C6855" t="s">
        <v>16144</v>
      </c>
      <c r="D6855" t="s">
        <v>26321</v>
      </c>
      <c r="E6855" t="s">
        <v>2658</v>
      </c>
      <c r="F6855" s="10"/>
      <c r="G6855">
        <v>2017</v>
      </c>
      <c r="J6855">
        <v>0.61482250025881036</v>
      </c>
      <c r="L6855" t="s">
        <v>37149</v>
      </c>
      <c r="M6855">
        <v>28704602</v>
      </c>
      <c r="Q6855" s="10"/>
      <c r="R6855" s="11">
        <f t="shared" si="214"/>
        <v>0</v>
      </c>
      <c r="U6855" s="11">
        <f t="shared" si="215"/>
        <v>0</v>
      </c>
      <c r="Y6855" s="11">
        <f>IF(SUM(Tableau1[[#This Row],[Other access]:[Sci-hub access]])&gt;=1,1,0)</f>
        <v>0</v>
      </c>
      <c r="Z6855" s="12">
        <f>IF(OR(Tableau1[[#This Row],[Access R1 + S1+ T1 ]]&gt;=1,Tableau1[[#This Row],[Access V1 +W1 + X1]]&gt;=1),1,0)</f>
        <v>0</v>
      </c>
      <c r="AB6855" s="10" t="str">
        <f>Tableau1[[#This Row],[DOI]]</f>
        <v>doi: 10.1002/art.40215</v>
      </c>
      <c r="AC6855" s="13" t="str">
        <f>Tableau1[[#This Row],[Authors]]&amp;", "&amp;Tableau1[[#This Row],[Title]]&amp;" "&amp;Tableau1[[#This Row],[Journal]]&amp;". "&amp;Tableau1[[#This Row],[Year]]</f>
        <v>Glauzy S, Sng J, Bannock JM, Gottenberg JE, Korganow AS, Cacoub P, Saadoun D, Meffre E., Defective Early B Cell Tolerance Checkpoints in Sjögren's Syndrome Patients. Arthritis Rheumatol. 2017</v>
      </c>
    </row>
    <row r="6856" spans="1:29" x14ac:dyDescent="0.3">
      <c r="A6856">
        <v>10270</v>
      </c>
      <c r="B6856" t="s">
        <v>12771</v>
      </c>
      <c r="C6856" t="s">
        <v>22938</v>
      </c>
      <c r="D6856" t="s">
        <v>33224</v>
      </c>
      <c r="E6856" t="s">
        <v>2471</v>
      </c>
      <c r="F6856" s="10"/>
      <c r="G6856">
        <v>2017</v>
      </c>
      <c r="J6856">
        <v>0.61497520436424524</v>
      </c>
      <c r="L6856" t="s">
        <v>44523</v>
      </c>
      <c r="M6856">
        <v>27405314</v>
      </c>
      <c r="Q6856" s="10"/>
      <c r="R6856" s="11">
        <f t="shared" si="214"/>
        <v>0</v>
      </c>
      <c r="U6856" s="11">
        <f t="shared" si="215"/>
        <v>0</v>
      </c>
      <c r="Y6856" s="11">
        <f>IF(SUM(Tableau1[[#This Row],[Other access]:[Sci-hub access]])&gt;=1,1,0)</f>
        <v>0</v>
      </c>
      <c r="Z6856" s="12">
        <f>IF(OR(Tableau1[[#This Row],[Access R1 + S1+ T1 ]]&gt;=1,Tableau1[[#This Row],[Access V1 +W1 + X1]]&gt;=1),1,0)</f>
        <v>0</v>
      </c>
      <c r="AB6856" s="10" t="str">
        <f>Tableau1[[#This Row],[DOI]]</f>
        <v>doi: 10.1007/s10792-016-0289-1</v>
      </c>
      <c r="AC6856" s="13" t="str">
        <f>Tableau1[[#This Row],[Authors]]&amp;", "&amp;Tableau1[[#This Row],[Title]]&amp;" "&amp;Tableau1[[#This Row],[Journal]]&amp;". "&amp;Tableau1[[#This Row],[Year]]</f>
        <v>Herrera DA, Franco S, Bustamante S, Vargas SA, Ochoa-Escudero M, Dublin AB, Cuevas M., Contrast-enhanced T2-FLAIR MR imaging in patients with uveitis. Int Ophthalmol. 2017</v>
      </c>
    </row>
    <row r="6857" spans="1:29" x14ac:dyDescent="0.3">
      <c r="A6857">
        <v>2561</v>
      </c>
      <c r="B6857" t="s">
        <v>5780</v>
      </c>
      <c r="C6857" t="s">
        <v>16026</v>
      </c>
      <c r="D6857" t="s">
        <v>26203</v>
      </c>
      <c r="E6857" t="s">
        <v>34015</v>
      </c>
      <c r="F6857" s="10"/>
      <c r="G6857">
        <v>2018</v>
      </c>
      <c r="J6857">
        <v>0.61500278226242322</v>
      </c>
      <c r="L6857" t="s">
        <v>37024</v>
      </c>
      <c r="M6857">
        <v>28726568</v>
      </c>
      <c r="Q6857" s="10"/>
      <c r="R6857" s="11">
        <f t="shared" si="214"/>
        <v>0</v>
      </c>
      <c r="U6857" s="11">
        <f t="shared" si="215"/>
        <v>0</v>
      </c>
      <c r="Y6857" s="11">
        <f>IF(SUM(Tableau1[[#This Row],[Other access]:[Sci-hub access]])&gt;=1,1,0)</f>
        <v>0</v>
      </c>
      <c r="Z6857" s="12">
        <f>IF(OR(Tableau1[[#This Row],[Access R1 + S1+ T1 ]]&gt;=1,Tableau1[[#This Row],[Access V1 +W1 + X1]]&gt;=1),1,0)</f>
        <v>0</v>
      </c>
      <c r="AB6857" s="10" t="str">
        <f>Tableau1[[#This Row],[DOI]]</f>
        <v>doi: 10.1080/13816810.2017.1335330</v>
      </c>
      <c r="AC6857" s="13" t="str">
        <f>Tableau1[[#This Row],[Authors]]&amp;", "&amp;Tableau1[[#This Row],[Title]]&amp;" "&amp;Tableau1[[#This Row],[Journal]]&amp;". "&amp;Tableau1[[#This Row],[Year]]</f>
        <v>Abalem MF, Qian CX, Branham K, Schlegel D, Fahim AT, Khan NW, Heckenlively JR, Jayasundera KT., Double hyperautofluorescent ring on fundus autofluorescence in ABCA4. Ophthalmic Genet. 2018</v>
      </c>
    </row>
    <row r="6858" spans="1:29" x14ac:dyDescent="0.3">
      <c r="A6858">
        <v>9483</v>
      </c>
      <c r="B6858" t="s">
        <v>12048</v>
      </c>
      <c r="C6858" t="s">
        <v>22223</v>
      </c>
      <c r="D6858" t="s">
        <v>32494</v>
      </c>
      <c r="E6858" t="s">
        <v>2699</v>
      </c>
      <c r="F6858" s="10"/>
      <c r="G6858">
        <v>2017</v>
      </c>
      <c r="J6858">
        <v>0.61502327541411628</v>
      </c>
      <c r="L6858" t="s">
        <v>43766</v>
      </c>
      <c r="M6858">
        <v>27672136</v>
      </c>
      <c r="Q6858" s="10"/>
      <c r="R6858" s="11">
        <f t="shared" si="214"/>
        <v>0</v>
      </c>
      <c r="U6858" s="11">
        <f t="shared" si="215"/>
        <v>0</v>
      </c>
      <c r="Y6858" s="11">
        <f>IF(SUM(Tableau1[[#This Row],[Other access]:[Sci-hub access]])&gt;=1,1,0)</f>
        <v>0</v>
      </c>
      <c r="Z6858" s="12">
        <f>IF(OR(Tableau1[[#This Row],[Access R1 + S1+ T1 ]]&gt;=1,Tableau1[[#This Row],[Access V1 +W1 + X1]]&gt;=1),1,0)</f>
        <v>0</v>
      </c>
      <c r="AB6858" s="10" t="str">
        <f>Tableau1[[#This Row],[DOI]]</f>
        <v>doi: 10.1177/1352458516670736</v>
      </c>
      <c r="AC6858" s="13" t="str">
        <f>Tableau1[[#This Row],[Authors]]&amp;", "&amp;Tableau1[[#This Row],[Title]]&amp;" "&amp;Tableau1[[#This Row],[Journal]]&amp;". "&amp;Tableau1[[#This Row],[Year]]</f>
        <v>Farber RS, Gross R, Zakin E, Fabian M., Risk of venous thromboembolism in neuromyelitis optica patients hospitalized for acute relapse. Mult Scler. 2017</v>
      </c>
    </row>
    <row r="6859" spans="1:29" x14ac:dyDescent="0.3">
      <c r="A6859">
        <v>6481</v>
      </c>
      <c r="B6859" t="s">
        <v>9409</v>
      </c>
      <c r="C6859" t="s">
        <v>19617</v>
      </c>
      <c r="D6859" t="s">
        <v>29840</v>
      </c>
      <c r="E6859" t="s">
        <v>3037</v>
      </c>
      <c r="F6859" s="10"/>
      <c r="G6859">
        <v>2017</v>
      </c>
      <c r="J6859">
        <v>0.61510862177799985</v>
      </c>
      <c r="L6859" t="s">
        <v>40849</v>
      </c>
      <c r="M6859">
        <v>28207964</v>
      </c>
      <c r="Q6859" s="10"/>
      <c r="R6859" s="11">
        <f t="shared" si="214"/>
        <v>0</v>
      </c>
      <c r="U6859" s="11">
        <f t="shared" si="215"/>
        <v>0</v>
      </c>
      <c r="Y6859" s="11">
        <f>IF(SUM(Tableau1[[#This Row],[Other access]:[Sci-hub access]])&gt;=1,1,0)</f>
        <v>0</v>
      </c>
      <c r="Z6859" s="12">
        <f>IF(OR(Tableau1[[#This Row],[Access R1 + S1+ T1 ]]&gt;=1,Tableau1[[#This Row],[Access V1 +W1 + X1]]&gt;=1),1,0)</f>
        <v>0</v>
      </c>
      <c r="AB6859" s="10" t="str">
        <f>Tableau1[[#This Row],[DOI]]</f>
        <v>doi: 10.1111/ped.13264</v>
      </c>
      <c r="AC6859" s="13" t="str">
        <f>Tableau1[[#This Row],[Authors]]&amp;", "&amp;Tableau1[[#This Row],[Title]]&amp;" "&amp;Tableau1[[#This Row],[Journal]]&amp;". "&amp;Tableau1[[#This Row],[Year]]</f>
        <v>Nakagawa M, Nishizaki N, Endo A, Someya T, Saito Y, Mizutani A, Hara T, Murano Y, Sakuraya K, Hara S, Umino D, Hirano D, Fujinaga S, Ohtomo Y, Shimizu T., Impaired nephrogenesis in neonatal rats with oxygen-induced retinopathy. Pediatr Int. 2017</v>
      </c>
    </row>
    <row r="6860" spans="1:29" ht="28.8" x14ac:dyDescent="0.3">
      <c r="A6860">
        <v>8044</v>
      </c>
      <c r="B6860" t="s">
        <v>10772</v>
      </c>
      <c r="C6860" t="s">
        <v>20966</v>
      </c>
      <c r="D6860" t="s">
        <v>31210</v>
      </c>
      <c r="E6860" t="s">
        <v>2471</v>
      </c>
      <c r="F6860" s="10"/>
      <c r="G6860">
        <v>2017</v>
      </c>
      <c r="J6860">
        <v>0.61525684834931194</v>
      </c>
      <c r="L6860" t="s">
        <v>42391</v>
      </c>
      <c r="M6860">
        <v>28005184</v>
      </c>
      <c r="Q6860" s="10"/>
      <c r="R6860" s="11">
        <f t="shared" si="214"/>
        <v>0</v>
      </c>
      <c r="U6860" s="11">
        <f t="shared" si="215"/>
        <v>0</v>
      </c>
      <c r="Y6860" s="11">
        <f>IF(SUM(Tableau1[[#This Row],[Other access]:[Sci-hub access]])&gt;=1,1,0)</f>
        <v>0</v>
      </c>
      <c r="Z6860" s="12">
        <f>IF(OR(Tableau1[[#This Row],[Access R1 + S1+ T1 ]]&gt;=1,Tableau1[[#This Row],[Access V1 +W1 + X1]]&gt;=1),1,0)</f>
        <v>0</v>
      </c>
      <c r="AB6860" s="10" t="str">
        <f>Tableau1[[#This Row],[DOI]]</f>
        <v>doi: 10.1007/s10792-016-0413-2</v>
      </c>
      <c r="AC6860" s="13" t="str">
        <f>Tableau1[[#This Row],[Authors]]&amp;", "&amp;Tableau1[[#This Row],[Title]]&amp;" "&amp;Tableau1[[#This Row],[Journal]]&amp;". "&amp;Tableau1[[#This Row],[Year]]</f>
        <v>Jabbarpoor Bonyadi MH, Yaseri M, Bonyadi M, Soheilian M., Association of ARMS2/LOC387715 A69S, CFH Y402H, and CFH I62V polymorphisms with retinal angiomatous proliferation compared with typical age-related macular degeneration: a meta-analysis. Int Ophthalmol. 2017</v>
      </c>
    </row>
    <row r="6861" spans="1:29" x14ac:dyDescent="0.3">
      <c r="A6861">
        <v>10928</v>
      </c>
      <c r="B6861" t="s">
        <v>13364</v>
      </c>
      <c r="C6861" t="s">
        <v>23526</v>
      </c>
      <c r="D6861" t="s">
        <v>33818</v>
      </c>
      <c r="E6861" t="s">
        <v>2457</v>
      </c>
      <c r="F6861" s="10"/>
      <c r="G6861">
        <v>2017</v>
      </c>
      <c r="J6861">
        <v>0.61534914396241824</v>
      </c>
      <c r="L6861" t="s">
        <v>45169</v>
      </c>
      <c r="M6861">
        <v>26829447</v>
      </c>
      <c r="Q6861" s="10"/>
      <c r="R6861" s="11">
        <f t="shared" si="214"/>
        <v>0</v>
      </c>
      <c r="U6861" s="11">
        <f t="shared" si="215"/>
        <v>0</v>
      </c>
      <c r="Y6861" s="11">
        <f>IF(SUM(Tableau1[[#This Row],[Other access]:[Sci-hub access]])&gt;=1,1,0)</f>
        <v>0</v>
      </c>
      <c r="Z6861" s="12">
        <f>IF(OR(Tableau1[[#This Row],[Access R1 + S1+ T1 ]]&gt;=1,Tableau1[[#This Row],[Access V1 +W1 + X1]]&gt;=1),1,0)</f>
        <v>0</v>
      </c>
      <c r="AB6861" s="10" t="str">
        <f>Tableau1[[#This Row],[DOI]]</f>
        <v>doi: 10.1097/ICB.0000000000000276</v>
      </c>
      <c r="AC6861" s="13" t="str">
        <f>Tableau1[[#This Row],[Authors]]&amp;", "&amp;Tableau1[[#This Row],[Title]]&amp;" "&amp;Tableau1[[#This Row],[Journal]]&amp;". "&amp;Tableau1[[#This Row],[Year]]</f>
        <v>Todorich B, Sharma S, Vajzovic L., SUCCESSFUL REPAIR OF RECURRENT OPTIC DISK PIT MACULOPATHY WITH AUTOLOGOUS PLATELET RICH PLASMA: REPORT OF A SURGICAL TECHNIQUE. Retin Cases Brief Rep. 2017</v>
      </c>
    </row>
    <row r="6862" spans="1:29" x14ac:dyDescent="0.3">
      <c r="A6862">
        <v>1940</v>
      </c>
      <c r="B6862" t="s">
        <v>5182</v>
      </c>
      <c r="C6862" t="s">
        <v>15428</v>
      </c>
      <c r="D6862" t="s">
        <v>25604</v>
      </c>
      <c r="E6862" t="s">
        <v>2521</v>
      </c>
      <c r="F6862" s="10"/>
      <c r="G6862">
        <v>2017</v>
      </c>
      <c r="J6862">
        <v>0.61541248348190292</v>
      </c>
      <c r="L6862" t="s">
        <v>36411</v>
      </c>
      <c r="M6862">
        <v>28844487</v>
      </c>
      <c r="Q6862" s="10"/>
      <c r="R6862" s="11">
        <f t="shared" si="214"/>
        <v>0</v>
      </c>
      <c r="U6862" s="11">
        <f t="shared" si="215"/>
        <v>0</v>
      </c>
      <c r="Y6862" s="11">
        <f>IF(SUM(Tableau1[[#This Row],[Other access]:[Sci-hub access]])&gt;=1,1,0)</f>
        <v>0</v>
      </c>
      <c r="Z6862" s="12">
        <f>IF(OR(Tableau1[[#This Row],[Access R1 + S1+ T1 ]]&gt;=1,Tableau1[[#This Row],[Access V1 +W1 + X1]]&gt;=1),1,0)</f>
        <v>0</v>
      </c>
      <c r="AB6862" s="10" t="str">
        <f>Tableau1[[#This Row],[DOI]]</f>
        <v>doi: 10.1016/j.ajhg.2017.08.002</v>
      </c>
      <c r="AC6862" s="13" t="str">
        <f>Tableau1[[#This Row],[Authors]]&amp;", "&amp;Tableau1[[#This Row],[Title]]&amp;" "&amp;Tableau1[[#This Row],[Journal]]&amp;". "&amp;Tableau1[[#This Row],[Year]]</f>
        <v>Yang J, Fritsche LG, Zhou X, Abecasis G; International Age-Related Macular Degeneration Genomics Consortium.., A Scalable Bayesian Method for Integrating Functional Information in Genome-wide Association Studies. Am J Hum Genet. 2017</v>
      </c>
    </row>
    <row r="6863" spans="1:29" x14ac:dyDescent="0.3">
      <c r="A6863">
        <v>6256</v>
      </c>
      <c r="B6863" t="s">
        <v>9213</v>
      </c>
      <c r="C6863" t="s">
        <v>19425</v>
      </c>
      <c r="D6863" t="s">
        <v>29644</v>
      </c>
      <c r="E6863" t="s">
        <v>2468</v>
      </c>
      <c r="F6863" s="10"/>
      <c r="G6863">
        <v>2017</v>
      </c>
      <c r="J6863">
        <v>0.61545380554185192</v>
      </c>
      <c r="L6863" t="s">
        <v>40626</v>
      </c>
      <c r="M6863">
        <v>28234682</v>
      </c>
      <c r="Q6863" s="10"/>
      <c r="R6863" s="11">
        <f t="shared" si="214"/>
        <v>0</v>
      </c>
      <c r="U6863" s="11">
        <f t="shared" si="215"/>
        <v>0</v>
      </c>
      <c r="Y6863" s="11">
        <f>IF(SUM(Tableau1[[#This Row],[Other access]:[Sci-hub access]])&gt;=1,1,0)</f>
        <v>0</v>
      </c>
      <c r="Z6863" s="12">
        <f>IF(OR(Tableau1[[#This Row],[Access R1 + S1+ T1 ]]&gt;=1,Tableau1[[#This Row],[Access V1 +W1 + X1]]&gt;=1),1,0)</f>
        <v>0</v>
      </c>
      <c r="AB6863" s="10" t="str">
        <f>Tableau1[[#This Row],[DOI]]</f>
        <v>doi: 10.1097/IJG.0000000000000642</v>
      </c>
      <c r="AC6863" s="13" t="str">
        <f>Tableau1[[#This Row],[Authors]]&amp;", "&amp;Tableau1[[#This Row],[Title]]&amp;" "&amp;Tableau1[[#This Row],[Journal]]&amp;". "&amp;Tableau1[[#This Row],[Year]]</f>
        <v>Peracha-Riyaz MH, Peracha ZH, Spaulding J, Baciu P, Ahmed S, Imami NR, Darnley-Fisch D, Desai U., First Described Case of Anterior and Posterior Segment Crystals in Phacolytic Glaucoma. J Glaucoma. 2017</v>
      </c>
    </row>
    <row r="6864" spans="1:29" x14ac:dyDescent="0.3">
      <c r="A6864">
        <v>7091</v>
      </c>
      <c r="B6864" t="s">
        <v>9942</v>
      </c>
      <c r="C6864" t="s">
        <v>20145</v>
      </c>
      <c r="D6864" t="s">
        <v>30376</v>
      </c>
      <c r="E6864" t="s">
        <v>2445</v>
      </c>
      <c r="F6864" s="10"/>
      <c r="G6864">
        <v>2017</v>
      </c>
      <c r="J6864">
        <v>0.61573122752902998</v>
      </c>
      <c r="L6864" t="s">
        <v>41447</v>
      </c>
      <c r="M6864">
        <v>28129215</v>
      </c>
      <c r="Q6864" s="10"/>
      <c r="R6864" s="11">
        <f t="shared" si="214"/>
        <v>0</v>
      </c>
      <c r="U6864" s="11">
        <f t="shared" si="215"/>
        <v>0</v>
      </c>
      <c r="Y6864" s="11">
        <f>IF(SUM(Tableau1[[#This Row],[Other access]:[Sci-hub access]])&gt;=1,1,0)</f>
        <v>0</v>
      </c>
      <c r="Z6864" s="12">
        <f>IF(OR(Tableau1[[#This Row],[Access R1 + S1+ T1 ]]&gt;=1,Tableau1[[#This Row],[Access V1 +W1 + X1]]&gt;=1),1,0)</f>
        <v>0</v>
      </c>
      <c r="AB6864" s="10" t="str">
        <f>Tableau1[[#This Row],[DOI]]</f>
        <v>doi: 10.1097/IAE.0000000000001470</v>
      </c>
      <c r="AC6864" s="13" t="str">
        <f>Tableau1[[#This Row],[Authors]]&amp;", "&amp;Tableau1[[#This Row],[Title]]&amp;" "&amp;Tableau1[[#This Row],[Journal]]&amp;". "&amp;Tableau1[[#This Row],[Year]]</f>
        <v>Casini G, Mura M, Figus M, Loiudice P, Peiretti E, De Cillà S, Fuentes T, Nasini F., INVERTED INTERNAL LIMITING MEMBRANE FLAP TECHNIQUE FOR MACULAR HOLE SURGERY WITHOUT EXTRA MANIPULATION OF THE FLAP. Retina. 2017</v>
      </c>
    </row>
    <row r="6865" spans="1:29" x14ac:dyDescent="0.3">
      <c r="A6865">
        <v>5418</v>
      </c>
      <c r="B6865" t="s">
        <v>8468</v>
      </c>
      <c r="C6865" t="s">
        <v>18691</v>
      </c>
      <c r="D6865" t="s">
        <v>28898</v>
      </c>
      <c r="E6865" t="s">
        <v>2438</v>
      </c>
      <c r="F6865" s="10"/>
      <c r="G6865">
        <v>2017</v>
      </c>
      <c r="J6865">
        <v>0.6158734249740514</v>
      </c>
      <c r="L6865" t="s">
        <v>39808</v>
      </c>
      <c r="M6865">
        <v>28336675</v>
      </c>
      <c r="Q6865" s="10"/>
      <c r="R6865" s="11">
        <f t="shared" si="214"/>
        <v>0</v>
      </c>
      <c r="U6865" s="11">
        <f t="shared" si="215"/>
        <v>0</v>
      </c>
      <c r="Y6865" s="11">
        <f>IF(SUM(Tableau1[[#This Row],[Other access]:[Sci-hub access]])&gt;=1,1,0)</f>
        <v>0</v>
      </c>
      <c r="Z6865" s="12">
        <f>IF(OR(Tableau1[[#This Row],[Access R1 + S1+ T1 ]]&gt;=1,Tableau1[[#This Row],[Access V1 +W1 + X1]]&gt;=1),1,0)</f>
        <v>0</v>
      </c>
      <c r="AB6865" s="10" t="str">
        <f>Tableau1[[#This Row],[DOI]]</f>
        <v>doi: 10.1136/bjophthalmol-2016-310026</v>
      </c>
      <c r="AC6865" s="13" t="str">
        <f>Tableau1[[#This Row],[Authors]]&amp;", "&amp;Tableau1[[#This Row],[Title]]&amp;" "&amp;Tableau1[[#This Row],[Journal]]&amp;". "&amp;Tableau1[[#This Row],[Year]]</f>
        <v>Jin H, Parker WT, Law NW, Clarke CL, Gisseman JD, Pflugfelder SC, Wang L, Al-Mohtaseb ZN., Evolving risk factors and antibiotic sensitivity patterns for microbial keratitis at a large county hospital. Br J Ophthalmol. 2017</v>
      </c>
    </row>
    <row r="6866" spans="1:29" x14ac:dyDescent="0.3">
      <c r="A6866">
        <v>4381</v>
      </c>
      <c r="B6866" t="s">
        <v>7509</v>
      </c>
      <c r="C6866" t="s">
        <v>17745</v>
      </c>
      <c r="D6866" t="s">
        <v>27938</v>
      </c>
      <c r="E6866" t="s">
        <v>2486</v>
      </c>
      <c r="F6866" s="10"/>
      <c r="G6866">
        <v>2018</v>
      </c>
      <c r="J6866">
        <v>0.61602756832138539</v>
      </c>
      <c r="L6866" t="s">
        <v>38804</v>
      </c>
      <c r="M6866">
        <v>28449300</v>
      </c>
      <c r="Q6866" s="10"/>
      <c r="R6866" s="11">
        <f t="shared" si="214"/>
        <v>0</v>
      </c>
      <c r="U6866" s="11">
        <f t="shared" si="215"/>
        <v>0</v>
      </c>
      <c r="Y6866" s="11">
        <f>IF(SUM(Tableau1[[#This Row],[Other access]:[Sci-hub access]])&gt;=1,1,0)</f>
        <v>0</v>
      </c>
      <c r="Z6866" s="12">
        <f>IF(OR(Tableau1[[#This Row],[Access R1 + S1+ T1 ]]&gt;=1,Tableau1[[#This Row],[Access V1 +W1 + X1]]&gt;=1),1,0)</f>
        <v>0</v>
      </c>
      <c r="AB6866" s="10" t="str">
        <f>Tableau1[[#This Row],[DOI]]</f>
        <v>doi: 10.1111/aos.13393</v>
      </c>
      <c r="AC6866" s="13" t="str">
        <f>Tableau1[[#This Row],[Authors]]&amp;", "&amp;Tableau1[[#This Row],[Title]]&amp;" "&amp;Tableau1[[#This Row],[Journal]]&amp;". "&amp;Tableau1[[#This Row],[Year]]</f>
        <v>Seuthe AM, Januschowski K, Mariacher S, Ebner M, Opitz N, Szurman P, Boden K., The effect of canaloplasty with suprachoroidal drainage combined with cataract surgery - 1-year results. Acta Ophthalmol. 2018</v>
      </c>
    </row>
    <row r="6867" spans="1:29" x14ac:dyDescent="0.3">
      <c r="A6867">
        <v>8219</v>
      </c>
      <c r="B6867" t="s">
        <v>10926</v>
      </c>
      <c r="C6867" t="s">
        <v>21113</v>
      </c>
      <c r="D6867" t="s">
        <v>31364</v>
      </c>
      <c r="E6867" t="s">
        <v>34021</v>
      </c>
      <c r="F6867" s="10"/>
      <c r="G6867">
        <v>2017</v>
      </c>
      <c r="J6867">
        <v>0.61604131325957456</v>
      </c>
      <c r="L6867" t="s">
        <v>42565</v>
      </c>
      <c r="M6867">
        <v>27976363</v>
      </c>
      <c r="Q6867" s="10"/>
      <c r="R6867" s="11">
        <f t="shared" si="214"/>
        <v>0</v>
      </c>
      <c r="U6867" s="11">
        <f t="shared" si="215"/>
        <v>0</v>
      </c>
      <c r="Y6867" s="11">
        <f>IF(SUM(Tableau1[[#This Row],[Other access]:[Sci-hub access]])&gt;=1,1,0)</f>
        <v>0</v>
      </c>
      <c r="Z6867" s="12">
        <f>IF(OR(Tableau1[[#This Row],[Access R1 + S1+ T1 ]]&gt;=1,Tableau1[[#This Row],[Access V1 +W1 + X1]]&gt;=1),1,0)</f>
        <v>0</v>
      </c>
      <c r="AB6867" s="10" t="str">
        <f>Tableau1[[#This Row],[DOI]]</f>
        <v>doi: 10.1111/bjd.15174</v>
      </c>
      <c r="AC6867" s="13" t="str">
        <f>Tableau1[[#This Row],[Authors]]&amp;", "&amp;Tableau1[[#This Row],[Title]]&amp;" "&amp;Tableau1[[#This Row],[Journal]]&amp;". "&amp;Tableau1[[#This Row],[Year]]</f>
        <v>Helander A, Bradley M, Hasselblad A, Norlén L, Vassilaki I, Bäckberg M, Lapins J., Acute skin and hair symptoms followed by severe, delayed eye complications in subjects using the synthetic opioid MT-45. Br J Dermatol. 2017</v>
      </c>
    </row>
    <row r="6868" spans="1:29" x14ac:dyDescent="0.3">
      <c r="A6868">
        <v>7987</v>
      </c>
      <c r="B6868" t="s">
        <v>1541</v>
      </c>
      <c r="C6868" t="s">
        <v>1542</v>
      </c>
      <c r="D6868" t="s">
        <v>1543</v>
      </c>
      <c r="E6868" t="s">
        <v>3161</v>
      </c>
      <c r="F6868" s="10"/>
      <c r="G6868">
        <v>2017</v>
      </c>
      <c r="J6868">
        <v>0.61607064730502004</v>
      </c>
      <c r="L6868" t="s">
        <v>42334</v>
      </c>
      <c r="M6868">
        <v>28011741</v>
      </c>
      <c r="Q6868" s="10"/>
      <c r="R6868" s="11">
        <f t="shared" si="214"/>
        <v>0</v>
      </c>
      <c r="U6868" s="11">
        <f t="shared" si="215"/>
        <v>0</v>
      </c>
      <c r="Y6868" s="11">
        <f>IF(SUM(Tableau1[[#This Row],[Other access]:[Sci-hub access]])&gt;=1,1,0)</f>
        <v>0</v>
      </c>
      <c r="Z6868" s="12">
        <f>IF(OR(Tableau1[[#This Row],[Access R1 + S1+ T1 ]]&gt;=1,Tableau1[[#This Row],[Access V1 +W1 + X1]]&gt;=1),1,0)</f>
        <v>0</v>
      </c>
      <c r="AB6868" s="10" t="str">
        <f>Tableau1[[#This Row],[DOI]]</f>
        <v>doi: 10.1093/icvts/ivw361</v>
      </c>
      <c r="AC6868" s="13" t="str">
        <f>Tableau1[[#This Row],[Authors]]&amp;", "&amp;Tableau1[[#This Row],[Title]]&amp;" "&amp;Tableau1[[#This Row],[Journal]]&amp;". "&amp;Tableau1[[#This Row],[Year]]</f>
        <v>Jung Y, Ahn BH, Lee KS, Jeong IS, Kim KH, Na KJ, Ryu SW, Oh SG., A novel solution to prosthetic valve dehiscence after aortic valve surgery in Behçet's disease. Interact Cardiovasc Thorac Surg. 2017</v>
      </c>
    </row>
    <row r="6869" spans="1:29" x14ac:dyDescent="0.3">
      <c r="A6869">
        <v>2306</v>
      </c>
      <c r="B6869" t="s">
        <v>5537</v>
      </c>
      <c r="C6869" t="s">
        <v>15782</v>
      </c>
      <c r="D6869" t="s">
        <v>25959</v>
      </c>
      <c r="E6869" t="s">
        <v>2449</v>
      </c>
      <c r="F6869" s="10"/>
      <c r="G6869">
        <v>2017</v>
      </c>
      <c r="J6869">
        <v>0.61610846176097067</v>
      </c>
      <c r="L6869" t="s">
        <v>36773</v>
      </c>
      <c r="M6869">
        <v>28771841</v>
      </c>
      <c r="Q6869" s="10"/>
      <c r="R6869" s="11">
        <f t="shared" si="214"/>
        <v>0</v>
      </c>
      <c r="U6869" s="11">
        <f t="shared" si="215"/>
        <v>0</v>
      </c>
      <c r="Y6869" s="11">
        <f>IF(SUM(Tableau1[[#This Row],[Other access]:[Sci-hub access]])&gt;=1,1,0)</f>
        <v>0</v>
      </c>
      <c r="Z6869" s="12">
        <f>IF(OR(Tableau1[[#This Row],[Access R1 + S1+ T1 ]]&gt;=1,Tableau1[[#This Row],[Access V1 +W1 + X1]]&gt;=1),1,0)</f>
        <v>0</v>
      </c>
      <c r="AB6869" s="10" t="str">
        <f>Tableau1[[#This Row],[DOI]]</f>
        <v>doi: 10.1111/cxo.12582</v>
      </c>
      <c r="AC6869" s="13" t="str">
        <f>Tableau1[[#This Row],[Authors]]&amp;", "&amp;Tableau1[[#This Row],[Title]]&amp;" "&amp;Tableau1[[#This Row],[Journal]]&amp;". "&amp;Tableau1[[#This Row],[Year]]</f>
        <v>Boost M, Cho P, Wang Z., Disturbing the balance: effect of contact lens use on the ocular proteome and microbiome. Clin Exp Optom. 2017</v>
      </c>
    </row>
    <row r="6870" spans="1:29" ht="28.8" x14ac:dyDescent="0.3">
      <c r="A6870">
        <v>851</v>
      </c>
      <c r="B6870" t="s">
        <v>4114</v>
      </c>
      <c r="C6870" t="s">
        <v>14368</v>
      </c>
      <c r="D6870" t="s">
        <v>24534</v>
      </c>
      <c r="E6870" t="s">
        <v>2536</v>
      </c>
      <c r="F6870" s="10"/>
      <c r="G6870">
        <v>2017</v>
      </c>
      <c r="J6870">
        <v>0.61612441414779329</v>
      </c>
      <c r="L6870" t="s">
        <v>35340</v>
      </c>
      <c r="M6870">
        <v>29088453</v>
      </c>
      <c r="Q6870" s="10"/>
      <c r="R6870" s="11">
        <f t="shared" si="214"/>
        <v>0</v>
      </c>
      <c r="U6870" s="11">
        <f t="shared" si="215"/>
        <v>0</v>
      </c>
      <c r="Y6870" s="11">
        <f>IF(SUM(Tableau1[[#This Row],[Other access]:[Sci-hub access]])&gt;=1,1,0)</f>
        <v>0</v>
      </c>
      <c r="Z6870" s="12">
        <f>IF(OR(Tableau1[[#This Row],[Access R1 + S1+ T1 ]]&gt;=1,Tableau1[[#This Row],[Access V1 +W1 + X1]]&gt;=1),1,0)</f>
        <v>0</v>
      </c>
      <c r="AB6870" s="10" t="str">
        <f>Tableau1[[#This Row],[DOI]]</f>
        <v>doi: 10.1093/rheumatology/kex265</v>
      </c>
      <c r="AC6870" s="13" t="str">
        <f>Tableau1[[#This Row],[Authors]]&amp;", "&amp;Tableau1[[#This Row],[Title]]&amp;" "&amp;Tableau1[[#This Row],[Journal]]&amp;". "&amp;Tableau1[[#This Row],[Year]]</f>
        <v>Dimopoulou D, Trachana M, Pratsidou-Gertsi P, Sidiropoulos P, Kanakoudi-Tsakalidou F, Dimitroulas T, Garyfallos A., Predictors and long-term outcome in Greek adults with juvenile idiopathic arthritis: a 17-year continuous follow-up study. Rheumatology (Oxford). 2017</v>
      </c>
    </row>
    <row r="6871" spans="1:29" x14ac:dyDescent="0.3">
      <c r="A6871">
        <v>5921</v>
      </c>
      <c r="B6871" t="s">
        <v>8926</v>
      </c>
      <c r="C6871" t="s">
        <v>19140</v>
      </c>
      <c r="D6871" t="s">
        <v>29356</v>
      </c>
      <c r="E6871" t="s">
        <v>2571</v>
      </c>
      <c r="F6871" s="10"/>
      <c r="G6871">
        <v>2017</v>
      </c>
      <c r="J6871">
        <v>0.61624332963511508</v>
      </c>
      <c r="L6871" t="s">
        <v>40301</v>
      </c>
      <c r="M6871">
        <v>28271509</v>
      </c>
      <c r="Q6871" s="10"/>
      <c r="R6871" s="11">
        <f t="shared" si="214"/>
        <v>0</v>
      </c>
      <c r="U6871" s="11">
        <f t="shared" si="215"/>
        <v>0</v>
      </c>
      <c r="Y6871" s="11">
        <f>IF(SUM(Tableau1[[#This Row],[Other access]:[Sci-hub access]])&gt;=1,1,0)</f>
        <v>0</v>
      </c>
      <c r="Z6871" s="12">
        <f>IF(OR(Tableau1[[#This Row],[Access R1 + S1+ T1 ]]&gt;=1,Tableau1[[#This Row],[Access V1 +W1 + X1]]&gt;=1),1,0)</f>
        <v>0</v>
      </c>
      <c r="AB6871" s="10" t="str">
        <f>Tableau1[[#This Row],[DOI]]</f>
        <v>doi: 10.1002/lary.26527</v>
      </c>
      <c r="AC6871" s="13" t="str">
        <f>Tableau1[[#This Row],[Authors]]&amp;", "&amp;Tableau1[[#This Row],[Title]]&amp;" "&amp;Tableau1[[#This Row],[Journal]]&amp;". "&amp;Tableau1[[#This Row],[Year]]</f>
        <v>Araslanova R, Allen L, Rotenberg BW, Sowerby LJ., Silent sinus syndrome after facial trauma: A case report and literature review. Laryngoscope. 2017</v>
      </c>
    </row>
    <row r="6872" spans="1:29" x14ac:dyDescent="0.3">
      <c r="A6872">
        <v>1605</v>
      </c>
      <c r="B6872" t="s">
        <v>4857</v>
      </c>
      <c r="C6872" t="s">
        <v>15107</v>
      </c>
      <c r="D6872" t="s">
        <v>25278</v>
      </c>
      <c r="E6872" t="s">
        <v>2613</v>
      </c>
      <c r="F6872" s="10"/>
      <c r="G6872">
        <v>2017</v>
      </c>
      <c r="J6872">
        <v>0.61624461560825949</v>
      </c>
      <c r="L6872" t="s">
        <v>36084</v>
      </c>
      <c r="M6872">
        <v>28914000</v>
      </c>
      <c r="Q6872" s="10"/>
      <c r="R6872" s="11">
        <f t="shared" si="214"/>
        <v>0</v>
      </c>
      <c r="U6872" s="11">
        <f t="shared" si="215"/>
        <v>0</v>
      </c>
      <c r="Y6872" s="11">
        <f>IF(SUM(Tableau1[[#This Row],[Other access]:[Sci-hub access]])&gt;=1,1,0)</f>
        <v>0</v>
      </c>
      <c r="Z6872" s="12">
        <f>IF(OR(Tableau1[[#This Row],[Access R1 + S1+ T1 ]]&gt;=1,Tableau1[[#This Row],[Access V1 +W1 + X1]]&gt;=1),1,0)</f>
        <v>0</v>
      </c>
      <c r="AB6872" s="10" t="str">
        <f>Tableau1[[#This Row],[DOI]]</f>
        <v>doi: 10.3341/kjo.2016.0070</v>
      </c>
      <c r="AC6872" s="13" t="str">
        <f>Tableau1[[#This Row],[Authors]]&amp;", "&amp;Tableau1[[#This Row],[Title]]&amp;" "&amp;Tableau1[[#This Row],[Journal]]&amp;". "&amp;Tableau1[[#This Row],[Year]]</f>
        <v>Kim JY, Rim TH, Kim SS., Trends of Pars Plana Vitrectomy Rates in South Korea: A Nationwide Cohort Study. Korean J Ophthalmol. 2017</v>
      </c>
    </row>
    <row r="6873" spans="1:29" x14ac:dyDescent="0.3">
      <c r="A6873">
        <v>5876</v>
      </c>
      <c r="B6873" t="s">
        <v>8886</v>
      </c>
      <c r="C6873" t="s">
        <v>19101</v>
      </c>
      <c r="D6873" t="s">
        <v>29316</v>
      </c>
      <c r="E6873" t="s">
        <v>3166</v>
      </c>
      <c r="F6873" s="10"/>
      <c r="G6873">
        <v>2017</v>
      </c>
      <c r="J6873">
        <v>0.61632728233353995</v>
      </c>
      <c r="L6873" t="s">
        <v>40258</v>
      </c>
      <c r="M6873">
        <v>28276953</v>
      </c>
      <c r="Q6873" s="10"/>
      <c r="R6873" s="11">
        <f t="shared" si="214"/>
        <v>0</v>
      </c>
      <c r="U6873" s="11">
        <f t="shared" si="215"/>
        <v>0</v>
      </c>
      <c r="Y6873" s="11">
        <f>IF(SUM(Tableau1[[#This Row],[Other access]:[Sci-hub access]])&gt;=1,1,0)</f>
        <v>0</v>
      </c>
      <c r="Z6873" s="12">
        <f>IF(OR(Tableau1[[#This Row],[Access R1 + S1+ T1 ]]&gt;=1,Tableau1[[#This Row],[Access V1 +W1 + X1]]&gt;=1),1,0)</f>
        <v>0</v>
      </c>
      <c r="AB6873" s="10" t="str">
        <f>Tableau1[[#This Row],[DOI]]</f>
        <v>doi: 10.1080/03009742.2016.1266030</v>
      </c>
      <c r="AC6873" s="13" t="str">
        <f>Tableau1[[#This Row],[Authors]]&amp;", "&amp;Tableau1[[#This Row],[Title]]&amp;" "&amp;Tableau1[[#This Row],[Journal]]&amp;". "&amp;Tableau1[[#This Row],[Year]]</f>
        <v>Ji J, Dimitrijevic I, Sundquist J, Sundquist K, Zöller B., Risk of ocular manifestations in patients with giant cell arteritis: a nationwide study in Sweden. Scand J Rheumatol. 2017</v>
      </c>
    </row>
    <row r="6874" spans="1:29" ht="28.8" x14ac:dyDescent="0.3">
      <c r="A6874">
        <v>6731</v>
      </c>
      <c r="B6874" t="s">
        <v>9626</v>
      </c>
      <c r="C6874" t="s">
        <v>19831</v>
      </c>
      <c r="D6874" t="s">
        <v>30059</v>
      </c>
      <c r="E6874" t="s">
        <v>2468</v>
      </c>
      <c r="F6874" s="10"/>
      <c r="G6874">
        <v>2017</v>
      </c>
      <c r="J6874">
        <v>0.61644013698457567</v>
      </c>
      <c r="L6874" t="s">
        <v>41092</v>
      </c>
      <c r="M6874">
        <v>28169921</v>
      </c>
      <c r="Q6874" s="10"/>
      <c r="R6874" s="11">
        <f t="shared" si="214"/>
        <v>0</v>
      </c>
      <c r="U6874" s="11">
        <f t="shared" si="215"/>
        <v>0</v>
      </c>
      <c r="Y6874" s="11">
        <f>IF(SUM(Tableau1[[#This Row],[Other access]:[Sci-hub access]])&gt;=1,1,0)</f>
        <v>0</v>
      </c>
      <c r="Z6874" s="12">
        <f>IF(OR(Tableau1[[#This Row],[Access R1 + S1+ T1 ]]&gt;=1,Tableau1[[#This Row],[Access V1 +W1 + X1]]&gt;=1),1,0)</f>
        <v>0</v>
      </c>
      <c r="AB6874" s="10" t="str">
        <f>Tableau1[[#This Row],[DOI]]</f>
        <v>doi: 10.1097/IJG.0000000000000634</v>
      </c>
      <c r="AC6874" s="13" t="str">
        <f>Tableau1[[#This Row],[Authors]]&amp;", "&amp;Tableau1[[#This Row],[Title]]&amp;" "&amp;Tableau1[[#This Row],[Journal]]&amp;". "&amp;Tableau1[[#This Row],[Year]]</f>
        <v>Pradhan ZS, Rao HL, Puttaiah NK, Kadambi SV, Dasari S, Reddy HB, Palakurthy M, Riyazuddin M, Rao DAS., Predicting the Magnitude of Functional and Structural Damage in Glaucoma From Monocular Pupillary Light Responses Using Automated Pupillography. J Glaucoma. 2017</v>
      </c>
    </row>
    <row r="6875" spans="1:29" x14ac:dyDescent="0.3">
      <c r="A6875">
        <v>5333</v>
      </c>
      <c r="B6875" t="s">
        <v>8390</v>
      </c>
      <c r="C6875" t="s">
        <v>18613</v>
      </c>
      <c r="D6875" t="s">
        <v>28820</v>
      </c>
      <c r="E6875" t="s">
        <v>2619</v>
      </c>
      <c r="F6875" s="10"/>
      <c r="G6875">
        <v>2017</v>
      </c>
      <c r="J6875">
        <v>0.61669451553412757</v>
      </c>
      <c r="L6875" t="s">
        <v>39728</v>
      </c>
      <c r="M6875">
        <v>28346917</v>
      </c>
      <c r="Q6875" s="10"/>
      <c r="R6875" s="11">
        <f t="shared" si="214"/>
        <v>0</v>
      </c>
      <c r="U6875" s="11">
        <f t="shared" si="215"/>
        <v>0</v>
      </c>
      <c r="Y6875" s="11">
        <f>IF(SUM(Tableau1[[#This Row],[Other access]:[Sci-hub access]])&gt;=1,1,0)</f>
        <v>0</v>
      </c>
      <c r="Z6875" s="12">
        <f>IF(OR(Tableau1[[#This Row],[Access R1 + S1+ T1 ]]&gt;=1,Tableau1[[#This Row],[Access V1 +W1 + X1]]&gt;=1),1,0)</f>
        <v>0</v>
      </c>
      <c r="AB6875" s="10" t="str">
        <f>Tableau1[[#This Row],[DOI]]</f>
        <v>doi: 10.1159/000458525</v>
      </c>
      <c r="AC6875" s="13" t="str">
        <f>Tableau1[[#This Row],[Authors]]&amp;", "&amp;Tableau1[[#This Row],[Title]]&amp;" "&amp;Tableau1[[#This Row],[Journal]]&amp;". "&amp;Tableau1[[#This Row],[Year]]</f>
        <v>Sani I, Albanese A., Endocrine Long-Term Follow-Up of Children with Neurofibromatosis Type 1 and Optic Pathway Glioma . Horm Res Paediatr. 2017</v>
      </c>
    </row>
    <row r="6876" spans="1:29" x14ac:dyDescent="0.3">
      <c r="A6876">
        <v>1810</v>
      </c>
      <c r="B6876" t="s">
        <v>5056</v>
      </c>
      <c r="C6876" t="s">
        <v>15303</v>
      </c>
      <c r="D6876" t="s">
        <v>25478</v>
      </c>
      <c r="E6876" t="s">
        <v>2449</v>
      </c>
      <c r="F6876" s="10"/>
      <c r="G6876">
        <v>2017</v>
      </c>
      <c r="J6876">
        <v>0.61669504115079921</v>
      </c>
      <c r="L6876" t="s">
        <v>36283</v>
      </c>
      <c r="M6876">
        <v>28868803</v>
      </c>
      <c r="Q6876" s="10"/>
      <c r="R6876" s="11">
        <f t="shared" si="214"/>
        <v>0</v>
      </c>
      <c r="U6876" s="11">
        <f t="shared" si="215"/>
        <v>0</v>
      </c>
      <c r="Y6876" s="11">
        <f>IF(SUM(Tableau1[[#This Row],[Other access]:[Sci-hub access]])&gt;=1,1,0)</f>
        <v>0</v>
      </c>
      <c r="Z6876" s="12">
        <f>IF(OR(Tableau1[[#This Row],[Access R1 + S1+ T1 ]]&gt;=1,Tableau1[[#This Row],[Access V1 +W1 + X1]]&gt;=1),1,0)</f>
        <v>0</v>
      </c>
      <c r="AB6876" s="10" t="str">
        <f>Tableau1[[#This Row],[DOI]]</f>
        <v>doi: 10.1111/cxo.12598</v>
      </c>
      <c r="AC6876" s="13" t="str">
        <f>Tableau1[[#This Row],[Authors]]&amp;", "&amp;Tableau1[[#This Row],[Title]]&amp;" "&amp;Tableau1[[#This Row],[Journal]]&amp;". "&amp;Tableau1[[#This Row],[Year]]</f>
        <v>Steele KR, Szczotka-Flynn L., Epidemiology of contact lens-induced infiltrates: an updated review. Clin Exp Optom. 2017</v>
      </c>
    </row>
    <row r="6877" spans="1:29" x14ac:dyDescent="0.3">
      <c r="A6877">
        <v>3942</v>
      </c>
      <c r="B6877" t="s">
        <v>7096</v>
      </c>
      <c r="C6877" t="s">
        <v>17333</v>
      </c>
      <c r="D6877" t="s">
        <v>27523</v>
      </c>
      <c r="E6877" t="s">
        <v>3143</v>
      </c>
      <c r="F6877" s="10"/>
      <c r="G6877">
        <v>2017</v>
      </c>
      <c r="J6877">
        <v>0.61674142894436268</v>
      </c>
      <c r="L6877" t="s">
        <v>38383</v>
      </c>
      <c r="M6877">
        <v>28501766</v>
      </c>
      <c r="Q6877" s="10"/>
      <c r="R6877" s="11">
        <f t="shared" si="214"/>
        <v>0</v>
      </c>
      <c r="U6877" s="11">
        <f t="shared" si="215"/>
        <v>0</v>
      </c>
      <c r="Y6877" s="11">
        <f>IF(SUM(Tableau1[[#This Row],[Other access]:[Sci-hub access]])&gt;=1,1,0)</f>
        <v>0</v>
      </c>
      <c r="Z6877" s="12">
        <f>IF(OR(Tableau1[[#This Row],[Access R1 + S1+ T1 ]]&gt;=1,Tableau1[[#This Row],[Access V1 +W1 + X1]]&gt;=1),1,0)</f>
        <v>0</v>
      </c>
      <c r="AB6877" s="10" t="str">
        <f>Tableau1[[#This Row],[DOI]]</f>
        <v>doi: 10.1016/j.intimp.2017.05.005</v>
      </c>
      <c r="AC6877" s="13" t="str">
        <f>Tableau1[[#This Row],[Authors]]&amp;", "&amp;Tableau1[[#This Row],[Title]]&amp;" "&amp;Tableau1[[#This Row],[Journal]]&amp;". "&amp;Tableau1[[#This Row],[Year]]</f>
        <v>Kim JW, Jeong H, Yang MS, Lim CW, Kim B., Therapeutic effects of zerumbone in an alkali-burned corneal wound healing model. Int Immunopharmacol. 2017</v>
      </c>
    </row>
    <row r="6878" spans="1:29" x14ac:dyDescent="0.3">
      <c r="A6878">
        <v>8678</v>
      </c>
      <c r="B6878" t="s">
        <v>11333</v>
      </c>
      <c r="C6878" t="s">
        <v>21518</v>
      </c>
      <c r="D6878" t="s">
        <v>31773</v>
      </c>
      <c r="E6878" t="s">
        <v>2514</v>
      </c>
      <c r="F6878" s="10"/>
      <c r="G6878">
        <v>2017</v>
      </c>
      <c r="J6878">
        <v>0.61681608325449799</v>
      </c>
      <c r="L6878" t="s">
        <v>43014</v>
      </c>
      <c r="M6878">
        <v>27863968</v>
      </c>
      <c r="Q6878" s="10"/>
      <c r="R6878" s="11">
        <f t="shared" si="214"/>
        <v>0</v>
      </c>
      <c r="U6878" s="11">
        <f t="shared" si="215"/>
        <v>0</v>
      </c>
      <c r="Y6878" s="11">
        <f>IF(SUM(Tableau1[[#This Row],[Other access]:[Sci-hub access]])&gt;=1,1,0)</f>
        <v>0</v>
      </c>
      <c r="Z6878" s="12">
        <f>IF(OR(Tableau1[[#This Row],[Access R1 + S1+ T1 ]]&gt;=1,Tableau1[[#This Row],[Access V1 +W1 + X1]]&gt;=1),1,0)</f>
        <v>0</v>
      </c>
      <c r="AB6878" s="10" t="str">
        <f>Tableau1[[#This Row],[DOI]]</f>
        <v>doi: 10.1016/j.survophthal.2016.11.002</v>
      </c>
      <c r="AC6878" s="13" t="str">
        <f>Tableau1[[#This Row],[Authors]]&amp;", "&amp;Tableau1[[#This Row],[Title]]&amp;" "&amp;Tableau1[[#This Row],[Journal]]&amp;". "&amp;Tableau1[[#This Row],[Year]]</f>
        <v>Carroll WJ, Peck T, Jenkins TL, Karcioglu ZA., Periocular, periorbital, and orbital pathology in liver disease. Surv Ophthalmol. 2017</v>
      </c>
    </row>
    <row r="6879" spans="1:29" x14ac:dyDescent="0.3">
      <c r="A6879">
        <v>7394</v>
      </c>
      <c r="B6879" t="s">
        <v>10203</v>
      </c>
      <c r="C6879" t="s">
        <v>20405</v>
      </c>
      <c r="D6879" t="s">
        <v>30637</v>
      </c>
      <c r="E6879" t="s">
        <v>2445</v>
      </c>
      <c r="F6879" s="10"/>
      <c r="G6879">
        <v>2017</v>
      </c>
      <c r="J6879">
        <v>0.61683289863286472</v>
      </c>
      <c r="L6879" t="s">
        <v>41750</v>
      </c>
      <c r="M6879">
        <v>28098735</v>
      </c>
      <c r="Q6879" s="10"/>
      <c r="R6879" s="11">
        <f t="shared" si="214"/>
        <v>0</v>
      </c>
      <c r="U6879" s="11">
        <f t="shared" si="215"/>
        <v>0</v>
      </c>
      <c r="Y6879" s="11">
        <f>IF(SUM(Tableau1[[#This Row],[Other access]:[Sci-hub access]])&gt;=1,1,0)</f>
        <v>0</v>
      </c>
      <c r="Z6879" s="12">
        <f>IF(OR(Tableau1[[#This Row],[Access R1 + S1+ T1 ]]&gt;=1,Tableau1[[#This Row],[Access V1 +W1 + X1]]&gt;=1),1,0)</f>
        <v>0</v>
      </c>
      <c r="AB6879" s="10" t="str">
        <f>Tableau1[[#This Row],[DOI]]</f>
        <v>doi: 10.1097/IAE.0000000000001471</v>
      </c>
      <c r="AC6879" s="13" t="str">
        <f>Tableau1[[#This Row],[Authors]]&amp;", "&amp;Tableau1[[#This Row],[Title]]&amp;" "&amp;Tableau1[[#This Row],[Journal]]&amp;". "&amp;Tableau1[[#This Row],[Year]]</f>
        <v>Falavarjani KG, Iafe NA, Velez FG, Schwartz SD, Sadda SR, Sarraf D, Tsui I., OPTICAL COHERENCE TOMOGRAPHY ANGIOGRAPHY OF THE FOVEA IN CHILDREN BORN PRETERM. Retina. 2017</v>
      </c>
    </row>
    <row r="6880" spans="1:29" x14ac:dyDescent="0.3">
      <c r="A6880">
        <v>4772</v>
      </c>
      <c r="B6880" t="s">
        <v>7878</v>
      </c>
      <c r="C6880" t="s">
        <v>18108</v>
      </c>
      <c r="D6880" t="s">
        <v>28308</v>
      </c>
      <c r="E6880" t="s">
        <v>2740</v>
      </c>
      <c r="F6880" s="10"/>
      <c r="G6880">
        <v>2017</v>
      </c>
      <c r="J6880">
        <v>0.61686301665001952</v>
      </c>
      <c r="L6880" t="s">
        <v>39187</v>
      </c>
      <c r="M6880">
        <v>28407407</v>
      </c>
      <c r="Q6880" s="10"/>
      <c r="R6880" s="11">
        <f t="shared" si="214"/>
        <v>0</v>
      </c>
      <c r="U6880" s="11">
        <f t="shared" si="215"/>
        <v>0</v>
      </c>
      <c r="Y6880" s="11">
        <f>IF(SUM(Tableau1[[#This Row],[Other access]:[Sci-hub access]])&gt;=1,1,0)</f>
        <v>0</v>
      </c>
      <c r="Z6880" s="12">
        <f>IF(OR(Tableau1[[#This Row],[Access R1 + S1+ T1 ]]&gt;=1,Tableau1[[#This Row],[Access V1 +W1 + X1]]&gt;=1),1,0)</f>
        <v>0</v>
      </c>
      <c r="AB6880" s="10" t="str">
        <f>Tableau1[[#This Row],[DOI]]</f>
        <v>doi: 10.1002/ajmg.a.38126</v>
      </c>
      <c r="AC6880" s="13" t="str">
        <f>Tableau1[[#This Row],[Authors]]&amp;", "&amp;Tableau1[[#This Row],[Title]]&amp;" "&amp;Tableau1[[#This Row],[Journal]]&amp;". "&amp;Tableau1[[#This Row],[Year]]</f>
        <v>Takenouchi T, Miwa T, Sakamoto Y, Sakaguchi Y, Uehara T, Takahashi T, Kosaki K., Further evidence that a blepharophimosis syndrome phenotype is associated with a specific class of mutation in the ADNP gene. Am J Med Genet A. 2017</v>
      </c>
    </row>
    <row r="6881" spans="1:29" x14ac:dyDescent="0.3">
      <c r="A6881">
        <v>10956</v>
      </c>
      <c r="B6881" t="s">
        <v>13390</v>
      </c>
      <c r="C6881" t="s">
        <v>23552</v>
      </c>
      <c r="D6881" t="s">
        <v>33844</v>
      </c>
      <c r="E6881" t="s">
        <v>2447</v>
      </c>
      <c r="F6881" s="10"/>
      <c r="G6881">
        <v>2017</v>
      </c>
      <c r="J6881">
        <v>0.61694749097607238</v>
      </c>
      <c r="L6881" t="s">
        <v>45197</v>
      </c>
      <c r="M6881">
        <v>26784549</v>
      </c>
      <c r="Q6881" s="10"/>
      <c r="R6881" s="11">
        <f t="shared" si="214"/>
        <v>0</v>
      </c>
      <c r="U6881" s="11">
        <f t="shared" si="215"/>
        <v>0</v>
      </c>
      <c r="Y6881" s="11">
        <f>IF(SUM(Tableau1[[#This Row],[Other access]:[Sci-hub access]])&gt;=1,1,0)</f>
        <v>0</v>
      </c>
      <c r="Z6881" s="12">
        <f>IF(OR(Tableau1[[#This Row],[Access R1 + S1+ T1 ]]&gt;=1,Tableau1[[#This Row],[Access V1 +W1 + X1]]&gt;=1),1,0)</f>
        <v>0</v>
      </c>
      <c r="AB6881" s="10" t="str">
        <f>Tableau1[[#This Row],[DOI]]</f>
        <v>doi: 10.1097/IOP.0000000000000629</v>
      </c>
      <c r="AC6881" s="13" t="str">
        <f>Tableau1[[#This Row],[Authors]]&amp;", "&amp;Tableau1[[#This Row],[Title]]&amp;" "&amp;Tableau1[[#This Row],[Journal]]&amp;". "&amp;Tableau1[[#This Row],[Year]]</f>
        <v>Shams F, Cauchi P., Lagophthalmos and Ptosis in Inclusion Body Myositis. Ophthal Plast Reconstr Surg. 2017</v>
      </c>
    </row>
    <row r="6882" spans="1:29" ht="28.8" x14ac:dyDescent="0.3">
      <c r="A6882">
        <v>10875</v>
      </c>
      <c r="B6882" t="s">
        <v>2360</v>
      </c>
      <c r="C6882" t="s">
        <v>2361</v>
      </c>
      <c r="D6882" t="s">
        <v>2362</v>
      </c>
      <c r="E6882" t="s">
        <v>2730</v>
      </c>
      <c r="F6882" s="10"/>
      <c r="G6882">
        <v>2017</v>
      </c>
      <c r="J6882">
        <v>0.61694791110152292</v>
      </c>
      <c r="L6882" t="s">
        <v>45120</v>
      </c>
      <c r="M6882">
        <v>26919892</v>
      </c>
      <c r="Q6882" s="10"/>
      <c r="R6882" s="11">
        <f t="shared" si="214"/>
        <v>0</v>
      </c>
      <c r="U6882" s="11">
        <f t="shared" si="215"/>
        <v>0</v>
      </c>
      <c r="Y6882" s="11">
        <f>IF(SUM(Tableau1[[#This Row],[Other access]:[Sci-hub access]])&gt;=1,1,0)</f>
        <v>0</v>
      </c>
      <c r="Z6882" s="12">
        <f>IF(OR(Tableau1[[#This Row],[Access R1 + S1+ T1 ]]&gt;=1,Tableau1[[#This Row],[Access V1 +W1 + X1]]&gt;=1),1,0)</f>
        <v>0</v>
      </c>
      <c r="AB6882" s="10" t="str">
        <f>Tableau1[[#This Row],[DOI]]</f>
        <v>doi: 10.1177/1098612X16634387</v>
      </c>
      <c r="AC6882" s="13" t="str">
        <f>Tableau1[[#This Row],[Authors]]&amp;", "&amp;Tableau1[[#This Row],[Title]]&amp;" "&amp;Tableau1[[#This Row],[Journal]]&amp;". "&amp;Tableau1[[#This Row],[Year]]</f>
        <v>Fernandez M, Manzanilla EG, Lloret A, León M, Thibault JC., Prevalence of feline herpesvirus-1, feline calicivirus, Chlamydophila felis and Mycoplasma felis DNA and associated risk factors in cats in Spain with upper respiratory tract disease, conjunctivitis and/or gingivostomatitis. J Feline Med Surg. 2017</v>
      </c>
    </row>
    <row r="6883" spans="1:29" x14ac:dyDescent="0.3">
      <c r="A6883">
        <v>8163</v>
      </c>
      <c r="B6883" t="s">
        <v>10875</v>
      </c>
      <c r="C6883" t="s">
        <v>21063</v>
      </c>
      <c r="D6883" t="s">
        <v>31313</v>
      </c>
      <c r="E6883" t="s">
        <v>2490</v>
      </c>
      <c r="F6883" s="10"/>
      <c r="G6883">
        <v>2017</v>
      </c>
      <c r="J6883">
        <v>0.61697141089039453</v>
      </c>
      <c r="L6883" t="s">
        <v>42509</v>
      </c>
      <c r="M6883">
        <v>27986424</v>
      </c>
      <c r="Q6883" s="10"/>
      <c r="R6883" s="11">
        <f t="shared" si="214"/>
        <v>0</v>
      </c>
      <c r="U6883" s="11">
        <f t="shared" si="215"/>
        <v>0</v>
      </c>
      <c r="Y6883" s="11">
        <f>IF(SUM(Tableau1[[#This Row],[Other access]:[Sci-hub access]])&gt;=1,1,0)</f>
        <v>0</v>
      </c>
      <c r="Z6883" s="12">
        <f>IF(OR(Tableau1[[#This Row],[Access R1 + S1+ T1 ]]&gt;=1,Tableau1[[#This Row],[Access V1 +W1 + X1]]&gt;=1),1,0)</f>
        <v>0</v>
      </c>
      <c r="AB6883" s="10" t="str">
        <f>Tableau1[[#This Row],[DOI]]</f>
        <v>doi: 10.1016/j.ajo.2016.11.021</v>
      </c>
      <c r="AC6883" s="13" t="str">
        <f>Tableau1[[#This Row],[Authors]]&amp;", "&amp;Tableau1[[#This Row],[Title]]&amp;" "&amp;Tableau1[[#This Row],[Journal]]&amp;". "&amp;Tableau1[[#This Row],[Year]]</f>
        <v>Xu X, Liu X, Wang X, Clark ME, McGwin G Jr, Owsley C, Curcio CA, Zhang Y., Retinal Pigment Epithelium Degeneration Associated With Subretinal Drusenoid Deposits in Age-Related Macular Degeneration. Am J Ophthalmol. 2017</v>
      </c>
    </row>
    <row r="6884" spans="1:29" x14ac:dyDescent="0.3">
      <c r="A6884">
        <v>11102</v>
      </c>
      <c r="B6884" t="s">
        <v>13523</v>
      </c>
      <c r="C6884" t="s">
        <v>23682</v>
      </c>
      <c r="D6884" t="s">
        <v>33977</v>
      </c>
      <c r="E6884" t="s">
        <v>3154</v>
      </c>
      <c r="F6884" s="10"/>
      <c r="G6884">
        <v>2017</v>
      </c>
      <c r="J6884">
        <v>0.61712448187158786</v>
      </c>
      <c r="L6884" t="s">
        <v>45343</v>
      </c>
      <c r="M6884">
        <v>27349396</v>
      </c>
      <c r="Q6884" s="10"/>
      <c r="R6884" s="11">
        <f t="shared" si="214"/>
        <v>0</v>
      </c>
      <c r="U6884" s="11">
        <f t="shared" si="215"/>
        <v>0</v>
      </c>
      <c r="Y6884" s="11">
        <f>IF(SUM(Tableau1[[#This Row],[Other access]:[Sci-hub access]])&gt;=1,1,0)</f>
        <v>0</v>
      </c>
      <c r="Z6884" s="12">
        <f>IF(OR(Tableau1[[#This Row],[Access R1 + S1+ T1 ]]&gt;=1,Tableau1[[#This Row],[Access V1 +W1 + X1]]&gt;=1),1,0)</f>
        <v>0</v>
      </c>
      <c r="AB6884" s="10" t="str">
        <f>Tableau1[[#This Row],[DOI]]</f>
        <v>doi: 10.5137/1019-5149.JTN.12015-14.1</v>
      </c>
      <c r="AC6884" s="13" t="str">
        <f>Tableau1[[#This Row],[Authors]]&amp;", "&amp;Tableau1[[#This Row],[Title]]&amp;" "&amp;Tableau1[[#This Row],[Journal]]&amp;". "&amp;Tableau1[[#This Row],[Year]]</f>
        <v>Bayri Y, Sakar M, Ozen A, Ziyal MI., Drainage Vein Induced Hydrocephalus Caused by an Unruptured Arteriovenous Malformation in an Adult Presenting with Visual Loss. Turk Neurosurg. 2017</v>
      </c>
    </row>
    <row r="6885" spans="1:29" x14ac:dyDescent="0.3">
      <c r="A6885">
        <v>648</v>
      </c>
      <c r="B6885" t="s">
        <v>3911</v>
      </c>
      <c r="C6885" t="s">
        <v>14166</v>
      </c>
      <c r="D6885" t="s">
        <v>24331</v>
      </c>
      <c r="E6885" t="s">
        <v>2700</v>
      </c>
      <c r="F6885" s="10"/>
      <c r="G6885">
        <v>2017</v>
      </c>
      <c r="J6885">
        <v>0.61731384074953266</v>
      </c>
      <c r="L6885" t="s">
        <v>35146</v>
      </c>
      <c r="M6885">
        <v>29149870</v>
      </c>
      <c r="Q6885" s="10"/>
      <c r="R6885" s="11">
        <f t="shared" si="214"/>
        <v>0</v>
      </c>
      <c r="U6885" s="11">
        <f t="shared" si="215"/>
        <v>0</v>
      </c>
      <c r="Y6885" s="11">
        <f>IF(SUM(Tableau1[[#This Row],[Other access]:[Sci-hub access]])&gt;=1,1,0)</f>
        <v>0</v>
      </c>
      <c r="Z6885" s="12">
        <f>IF(OR(Tableau1[[#This Row],[Access R1 + S1+ T1 ]]&gt;=1,Tableau1[[#This Row],[Access V1 +W1 + X1]]&gt;=1),1,0)</f>
        <v>0</v>
      </c>
      <c r="AB6885" s="10" t="str">
        <f>Tableau1[[#This Row],[DOI]]</f>
        <v>doi: 10.1186/s12881-017-0493-5</v>
      </c>
      <c r="AC6885" s="13" t="str">
        <f>Tableau1[[#This Row],[Authors]]&amp;", "&amp;Tableau1[[#This Row],[Title]]&amp;" "&amp;Tableau1[[#This Row],[Journal]]&amp;". "&amp;Tableau1[[#This Row],[Year]]</f>
        <v>Rejeb I, Jilani H, Elaribi Y, Hizem S, Hila L, Zillahrdt JL, Chelly J, Benjemaa L., First case report of Cohen syndrome in the Tunisian population caused by VPS13B mutations. BMC Med Genet. 2017</v>
      </c>
    </row>
    <row r="6886" spans="1:29" x14ac:dyDescent="0.3">
      <c r="A6886">
        <v>10520</v>
      </c>
      <c r="B6886" t="s">
        <v>13003</v>
      </c>
      <c r="C6886" t="s">
        <v>23169</v>
      </c>
      <c r="D6886" t="s">
        <v>33456</v>
      </c>
      <c r="E6886" t="s">
        <v>2557</v>
      </c>
      <c r="F6886" s="10"/>
      <c r="G6886">
        <v>2017</v>
      </c>
      <c r="J6886">
        <v>0.61737676058860569</v>
      </c>
      <c r="L6886" t="s">
        <v>44769</v>
      </c>
      <c r="M6886">
        <v>27243350</v>
      </c>
      <c r="Q6886" s="10"/>
      <c r="R6886" s="11">
        <f t="shared" si="214"/>
        <v>0</v>
      </c>
      <c r="U6886" s="11">
        <f t="shared" si="215"/>
        <v>0</v>
      </c>
      <c r="Y6886" s="11">
        <f>IF(SUM(Tableau1[[#This Row],[Other access]:[Sci-hub access]])&gt;=1,1,0)</f>
        <v>0</v>
      </c>
      <c r="Z6886" s="12">
        <f>IF(OR(Tableau1[[#This Row],[Access R1 + S1+ T1 ]]&gt;=1,Tableau1[[#This Row],[Access V1 +W1 + X1]]&gt;=1),1,0)</f>
        <v>0</v>
      </c>
      <c r="AB6886" s="10" t="str">
        <f>Tableau1[[#This Row],[DOI]]</f>
        <v>doi: 10.1097/ICL.0000000000000286</v>
      </c>
      <c r="AC6886" s="13" t="str">
        <f>Tableau1[[#This Row],[Authors]]&amp;", "&amp;Tableau1[[#This Row],[Title]]&amp;" "&amp;Tableau1[[#This Row],[Journal]]&amp;". "&amp;Tableau1[[#This Row],[Year]]</f>
        <v>Diec J, Tilia D, Naduvilath T, Bakaraju RC., Predicting Short-term Performance of Multifocal Contact Lenses. Eye Contact Lens. 2017</v>
      </c>
    </row>
    <row r="6887" spans="1:29" x14ac:dyDescent="0.3">
      <c r="A6887">
        <v>1157</v>
      </c>
      <c r="B6887" t="s">
        <v>4419</v>
      </c>
      <c r="C6887" t="s">
        <v>14672</v>
      </c>
      <c r="D6887" t="s">
        <v>24840</v>
      </c>
      <c r="E6887" t="s">
        <v>2468</v>
      </c>
      <c r="F6887" s="10"/>
      <c r="G6887">
        <v>2017</v>
      </c>
      <c r="J6887">
        <v>0.61739972145611599</v>
      </c>
      <c r="L6887" t="s">
        <v>35644</v>
      </c>
      <c r="M6887">
        <v>29016521</v>
      </c>
      <c r="Q6887" s="10"/>
      <c r="R6887" s="11">
        <f t="shared" si="214"/>
        <v>0</v>
      </c>
      <c r="U6887" s="11">
        <f t="shared" si="215"/>
        <v>0</v>
      </c>
      <c r="Y6887" s="11">
        <f>IF(SUM(Tableau1[[#This Row],[Other access]:[Sci-hub access]])&gt;=1,1,0)</f>
        <v>0</v>
      </c>
      <c r="Z6887" s="12">
        <f>IF(OR(Tableau1[[#This Row],[Access R1 + S1+ T1 ]]&gt;=1,Tableau1[[#This Row],[Access V1 +W1 + X1]]&gt;=1),1,0)</f>
        <v>0</v>
      </c>
      <c r="AB6887" s="10" t="str">
        <f>Tableau1[[#This Row],[DOI]]</f>
        <v>doi: 10.1097/IJG.0000000000000800</v>
      </c>
      <c r="AC6887" s="13" t="str">
        <f>Tableau1[[#This Row],[Authors]]&amp;", "&amp;Tableau1[[#This Row],[Title]]&amp;" "&amp;Tableau1[[#This Row],[Journal]]&amp;". "&amp;Tableau1[[#This Row],[Year]]</f>
        <v>Kwon J, Choi J, Shin JW, Lee J, Kook MS., Glaucoma Diagnostic Capabilities of Foveal Avascular Zone Parameters Using Optical Coherence Tomography Angiography According to Visual Field Defect Location. J Glaucoma. 2017</v>
      </c>
    </row>
    <row r="6888" spans="1:29" x14ac:dyDescent="0.3">
      <c r="A6888">
        <v>10067</v>
      </c>
      <c r="B6888" t="s">
        <v>12583</v>
      </c>
      <c r="C6888" t="s">
        <v>22751</v>
      </c>
      <c r="D6888" t="s">
        <v>33032</v>
      </c>
      <c r="E6888" t="s">
        <v>2571</v>
      </c>
      <c r="F6888" s="10"/>
      <c r="G6888">
        <v>2017</v>
      </c>
      <c r="J6888">
        <v>0.61744614167384371</v>
      </c>
      <c r="L6888" t="s">
        <v>44323</v>
      </c>
      <c r="M6888">
        <v>27481173</v>
      </c>
      <c r="Q6888" s="10"/>
      <c r="R6888" s="11">
        <f t="shared" si="214"/>
        <v>0</v>
      </c>
      <c r="U6888" s="11">
        <f t="shared" si="215"/>
        <v>0</v>
      </c>
      <c r="Y6888" s="11">
        <f>IF(SUM(Tableau1[[#This Row],[Other access]:[Sci-hub access]])&gt;=1,1,0)</f>
        <v>0</v>
      </c>
      <c r="Z6888" s="12">
        <f>IF(OR(Tableau1[[#This Row],[Access R1 + S1+ T1 ]]&gt;=1,Tableau1[[#This Row],[Access V1 +W1 + X1]]&gt;=1),1,0)</f>
        <v>0</v>
      </c>
      <c r="AB6888" s="10" t="str">
        <f>Tableau1[[#This Row],[DOI]]</f>
        <v>doi: 10.1002/lary.26195</v>
      </c>
      <c r="AC6888" s="13" t="str">
        <f>Tableau1[[#This Row],[Authors]]&amp;", "&amp;Tableau1[[#This Row],[Title]]&amp;" "&amp;Tableau1[[#This Row],[Journal]]&amp;". "&amp;Tableau1[[#This Row],[Year]]</f>
        <v>Quimby AE, Wells ST, Hearn M, Javidnia H, Johnson-Obaseki S., Is there a group of patients at greater risk for hematoma following thyroidectomy? A systematic review and meta-analysis. Laryngoscope. 2017</v>
      </c>
    </row>
    <row r="6889" spans="1:29" x14ac:dyDescent="0.3">
      <c r="A6889">
        <v>8208</v>
      </c>
      <c r="B6889" t="s">
        <v>10916</v>
      </c>
      <c r="C6889" t="s">
        <v>21103</v>
      </c>
      <c r="D6889" t="s">
        <v>31354</v>
      </c>
      <c r="E6889" t="s">
        <v>2468</v>
      </c>
      <c r="F6889" s="10"/>
      <c r="G6889">
        <v>2017</v>
      </c>
      <c r="J6889">
        <v>0.61746150555652868</v>
      </c>
      <c r="L6889" t="s">
        <v>42554</v>
      </c>
      <c r="M6889">
        <v>27977476</v>
      </c>
      <c r="Q6889" s="10"/>
      <c r="R6889" s="11">
        <f t="shared" si="214"/>
        <v>0</v>
      </c>
      <c r="U6889" s="11">
        <f t="shared" si="215"/>
        <v>0</v>
      </c>
      <c r="Y6889" s="11">
        <f>IF(SUM(Tableau1[[#This Row],[Other access]:[Sci-hub access]])&gt;=1,1,0)</f>
        <v>0</v>
      </c>
      <c r="Z6889" s="12">
        <f>IF(OR(Tableau1[[#This Row],[Access R1 + S1+ T1 ]]&gt;=1,Tableau1[[#This Row],[Access V1 +W1 + X1]]&gt;=1),1,0)</f>
        <v>0</v>
      </c>
      <c r="AB6889" s="10" t="str">
        <f>Tableau1[[#This Row],[DOI]]</f>
        <v>doi: 10.1097/IJG.0000000000000604</v>
      </c>
      <c r="AC6889" s="13" t="str">
        <f>Tableau1[[#This Row],[Authors]]&amp;", "&amp;Tableau1[[#This Row],[Title]]&amp;" "&amp;Tableau1[[#This Row],[Journal]]&amp;". "&amp;Tableau1[[#This Row],[Year]]</f>
        <v>Aptel F, Musson C, Zhou T, Lesoin A, Chiquet C., 24-Hour Intraocular Pressure Rhythm in Patients With Untreated Primary Open Angle Glaucoma and Effects of Selective Laser Trabeculoplasty. J Glaucoma. 2017</v>
      </c>
    </row>
    <row r="6890" spans="1:29" x14ac:dyDescent="0.3">
      <c r="A6890">
        <v>5282</v>
      </c>
      <c r="B6890" t="s">
        <v>8345</v>
      </c>
      <c r="C6890" t="s">
        <v>18569</v>
      </c>
      <c r="D6890" t="s">
        <v>28775</v>
      </c>
      <c r="E6890" t="s">
        <v>2438</v>
      </c>
      <c r="F6890" s="10"/>
      <c r="G6890">
        <v>2017</v>
      </c>
      <c r="J6890">
        <v>0.61754204544403979</v>
      </c>
      <c r="L6890" t="s">
        <v>39677</v>
      </c>
      <c r="M6890">
        <v>28351927</v>
      </c>
      <c r="Q6890" s="10"/>
      <c r="R6890" s="11">
        <f t="shared" si="214"/>
        <v>0</v>
      </c>
      <c r="U6890" s="11">
        <f t="shared" si="215"/>
        <v>0</v>
      </c>
      <c r="Y6890" s="11">
        <f>IF(SUM(Tableau1[[#This Row],[Other access]:[Sci-hub access]])&gt;=1,1,0)</f>
        <v>0</v>
      </c>
      <c r="Z6890" s="12">
        <f>IF(OR(Tableau1[[#This Row],[Access R1 + S1+ T1 ]]&gt;=1,Tableau1[[#This Row],[Access V1 +W1 + X1]]&gt;=1),1,0)</f>
        <v>0</v>
      </c>
      <c r="AB6890" s="10" t="str">
        <f>Tableau1[[#This Row],[DOI]]</f>
        <v>doi: 10.1136/bjophthalmol-2016-310077</v>
      </c>
      <c r="AC6890" s="13" t="str">
        <f>Tableau1[[#This Row],[Authors]]&amp;", "&amp;Tableau1[[#This Row],[Title]]&amp;" "&amp;Tableau1[[#This Row],[Journal]]&amp;". "&amp;Tableau1[[#This Row],[Year]]</f>
        <v>Faramarzi A, Feizi S, Maghsoodlou A., Factors influencing intraocular pressure, corneal thickness and corneal biomechanics after congenital cataract surgery. Br J Ophthalmol. 2017</v>
      </c>
    </row>
    <row r="6891" spans="1:29" x14ac:dyDescent="0.3">
      <c r="A6891">
        <v>4735</v>
      </c>
      <c r="B6891" t="s">
        <v>443</v>
      </c>
      <c r="C6891" t="s">
        <v>444</v>
      </c>
      <c r="D6891" t="s">
        <v>445</v>
      </c>
      <c r="E6891" t="s">
        <v>3086</v>
      </c>
      <c r="F6891" s="10"/>
      <c r="G6891">
        <v>2017</v>
      </c>
      <c r="J6891">
        <v>0.61766239979496218</v>
      </c>
      <c r="L6891" t="s">
        <v>39150</v>
      </c>
      <c r="M6891">
        <v>28412965</v>
      </c>
      <c r="Q6891" s="10"/>
      <c r="R6891" s="11">
        <f t="shared" si="214"/>
        <v>0</v>
      </c>
      <c r="U6891" s="11">
        <f t="shared" si="215"/>
        <v>0</v>
      </c>
      <c r="Y6891" s="11">
        <f>IF(SUM(Tableau1[[#This Row],[Other access]:[Sci-hub access]])&gt;=1,1,0)</f>
        <v>0</v>
      </c>
      <c r="Z6891" s="12">
        <f>IF(OR(Tableau1[[#This Row],[Access R1 + S1+ T1 ]]&gt;=1,Tableau1[[#This Row],[Access V1 +W1 + X1]]&gt;=1),1,0)</f>
        <v>0</v>
      </c>
      <c r="AB6891" s="10" t="str">
        <f>Tableau1[[#This Row],[DOI]]</f>
        <v>doi: 10.1186/s13195-017-0259-5</v>
      </c>
      <c r="AC6891" s="13" t="str">
        <f>Tableau1[[#This Row],[Authors]]&amp;", "&amp;Tableau1[[#This Row],[Title]]&amp;" "&amp;Tableau1[[#This Row],[Journal]]&amp;". "&amp;Tableau1[[#This Row],[Year]]</f>
        <v>Chiu WZ, Donker Kaat L, Boon AJW, Kamphorst W, Schleicher A, Zilles K, van Swieten JC, Palomero-Gallagher N., Multireceptor fingerprints in progressive supranuclear palsy. Alzheimers Res Ther. 2017</v>
      </c>
    </row>
    <row r="6892" spans="1:29" ht="28.8" x14ac:dyDescent="0.3">
      <c r="A6892">
        <v>7194</v>
      </c>
      <c r="B6892" t="s">
        <v>10032</v>
      </c>
      <c r="C6892" t="s">
        <v>20234</v>
      </c>
      <c r="D6892" t="s">
        <v>30466</v>
      </c>
      <c r="E6892" t="s">
        <v>2443</v>
      </c>
      <c r="F6892" s="10"/>
      <c r="G6892">
        <v>2017</v>
      </c>
      <c r="J6892">
        <v>0.61786776761362849</v>
      </c>
      <c r="L6892" t="s">
        <v>41550</v>
      </c>
      <c r="M6892">
        <v>28118664</v>
      </c>
      <c r="Q6892" s="10"/>
      <c r="R6892" s="11">
        <f t="shared" si="214"/>
        <v>0</v>
      </c>
      <c r="U6892" s="11">
        <f t="shared" si="215"/>
        <v>0</v>
      </c>
      <c r="Y6892" s="11">
        <f>IF(SUM(Tableau1[[#This Row],[Other access]:[Sci-hub access]])&gt;=1,1,0)</f>
        <v>0</v>
      </c>
      <c r="Z6892" s="12">
        <f>IF(OR(Tableau1[[#This Row],[Access R1 + S1+ T1 ]]&gt;=1,Tableau1[[#This Row],[Access V1 +W1 + X1]]&gt;=1),1,0)</f>
        <v>0</v>
      </c>
      <c r="AB6892" s="10" t="str">
        <f>Tableau1[[#This Row],[DOI]]</f>
        <v>doi: 10.1167/iovs.16-19936</v>
      </c>
      <c r="AC6892" s="13" t="str">
        <f>Tableau1[[#This Row],[Authors]]&amp;", "&amp;Tableau1[[#This Row],[Title]]&amp;" "&amp;Tableau1[[#This Row],[Journal]]&amp;". "&amp;Tableau1[[#This Row],[Year]]</f>
        <v>Schulz HL, Grassmann F, Kellner U, Spital G, Rüther K, Jägle H, Hufendiek K, Rating P, Huchzermeyer C, Baier MJ, Weber BH, Stöhr H., Mutation Spectrum of the ABCA4 Gene in 335 Stargardt Disease Patients From a Multicenter German Cohort-Impact of Selected Deep Intronic Variants and Common SNPs. Invest Ophthalmol Vis Sci. 2017</v>
      </c>
    </row>
    <row r="6893" spans="1:29" x14ac:dyDescent="0.3">
      <c r="A6893">
        <v>826</v>
      </c>
      <c r="B6893" t="s">
        <v>4089</v>
      </c>
      <c r="C6893" t="s">
        <v>14343</v>
      </c>
      <c r="D6893" t="s">
        <v>24509</v>
      </c>
      <c r="E6893" t="s">
        <v>2451</v>
      </c>
      <c r="F6893" s="10"/>
      <c r="G6893">
        <v>2017</v>
      </c>
      <c r="J6893">
        <v>0.61791582176733417</v>
      </c>
      <c r="L6893" t="s">
        <v>35319</v>
      </c>
      <c r="M6893">
        <v>29095872</v>
      </c>
      <c r="Q6893" s="10"/>
      <c r="R6893" s="11">
        <f t="shared" si="214"/>
        <v>0</v>
      </c>
      <c r="U6893" s="11">
        <f t="shared" si="215"/>
        <v>0</v>
      </c>
      <c r="Y6893" s="11">
        <f>IF(SUM(Tableau1[[#This Row],[Other access]:[Sci-hub access]])&gt;=1,1,0)</f>
        <v>0</v>
      </c>
      <c r="Z6893" s="12">
        <f>IF(OR(Tableau1[[#This Row],[Access R1 + S1+ T1 ]]&gt;=1,Tableau1[[#This Row],[Access V1 +W1 + X1]]&gt;=1),1,0)</f>
        <v>0</v>
      </c>
      <c r="AB6893" s="10" t="str">
        <f>Tableau1[[#This Row],[DOI]]</f>
        <v>doi: 10.1371/journal.pone.0187336</v>
      </c>
      <c r="AC6893" s="13" t="str">
        <f>Tableau1[[#This Row],[Authors]]&amp;", "&amp;Tableau1[[#This Row],[Title]]&amp;" "&amp;Tableau1[[#This Row],[Journal]]&amp;". "&amp;Tableau1[[#This Row],[Year]]</f>
        <v>Choi JY, Yoo TK, Seo JG, Kwak J, Um TT, Rim TH., Multi-categorical deep learning neural network to classify retinal images: A pilot study employing small database. PLoS One. 2017</v>
      </c>
    </row>
    <row r="6894" spans="1:29" x14ac:dyDescent="0.3">
      <c r="A6894">
        <v>5622</v>
      </c>
      <c r="B6894" t="s">
        <v>8656</v>
      </c>
      <c r="C6894" t="s">
        <v>18876</v>
      </c>
      <c r="D6894" t="s">
        <v>29086</v>
      </c>
      <c r="E6894" t="s">
        <v>34273</v>
      </c>
      <c r="F6894" s="10"/>
      <c r="G6894">
        <v>2017</v>
      </c>
      <c r="J6894">
        <v>0.61813180906596077</v>
      </c>
      <c r="L6894" t="s">
        <v>40009</v>
      </c>
      <c r="M6894">
        <v>28304327</v>
      </c>
      <c r="Q6894" s="10"/>
      <c r="R6894" s="11">
        <f t="shared" si="214"/>
        <v>0</v>
      </c>
      <c r="U6894" s="11">
        <f t="shared" si="215"/>
        <v>0</v>
      </c>
      <c r="Y6894" s="11">
        <f>IF(SUM(Tableau1[[#This Row],[Other access]:[Sci-hub access]])&gt;=1,1,0)</f>
        <v>0</v>
      </c>
      <c r="Z6894" s="12">
        <f>IF(OR(Tableau1[[#This Row],[Access R1 + S1+ T1 ]]&gt;=1,Tableau1[[#This Row],[Access V1 +W1 + X1]]&gt;=1),1,0)</f>
        <v>0</v>
      </c>
      <c r="AB6894" s="10" t="str">
        <f>Tableau1[[#This Row],[DOI]]</f>
        <v>doi: 10.3233/NPM-915142</v>
      </c>
      <c r="AC6894" s="13" t="str">
        <f>Tableau1[[#This Row],[Authors]]&amp;", "&amp;Tableau1[[#This Row],[Title]]&amp;" "&amp;Tableau1[[#This Row],[Journal]]&amp;". "&amp;Tableau1[[#This Row],[Year]]</f>
        <v>Edy Siswanto J, Sauer PJ., Retinopathy of prematurity in Indonesia: Incidence and risk factors. J Neonatal Perinatal Med. 2017</v>
      </c>
    </row>
    <row r="6895" spans="1:29" x14ac:dyDescent="0.3">
      <c r="A6895">
        <v>136</v>
      </c>
      <c r="B6895" t="s">
        <v>3399</v>
      </c>
      <c r="C6895" t="s">
        <v>13660</v>
      </c>
      <c r="D6895" t="s">
        <v>23819</v>
      </c>
      <c r="E6895" t="s">
        <v>2465</v>
      </c>
      <c r="F6895" s="10"/>
      <c r="G6895">
        <v>2017</v>
      </c>
      <c r="J6895">
        <v>0.61818645864690203</v>
      </c>
      <c r="L6895" t="s">
        <v>34652</v>
      </c>
      <c r="M6895">
        <v>29390343</v>
      </c>
      <c r="Q6895" s="10"/>
      <c r="R6895" s="11">
        <f t="shared" si="214"/>
        <v>0</v>
      </c>
      <c r="U6895" s="11">
        <f t="shared" si="215"/>
        <v>0</v>
      </c>
      <c r="Y6895" s="11">
        <f>IF(SUM(Tableau1[[#This Row],[Other access]:[Sci-hub access]])&gt;=1,1,0)</f>
        <v>0</v>
      </c>
      <c r="Z6895" s="12">
        <f>IF(OR(Tableau1[[#This Row],[Access R1 + S1+ T1 ]]&gt;=1,Tableau1[[#This Row],[Access V1 +W1 + X1]]&gt;=1),1,0)</f>
        <v>0</v>
      </c>
      <c r="AB6895" s="10" t="str">
        <f>Tableau1[[#This Row],[DOI]]</f>
        <v>doi: 10.1097/MD.0000000000009208</v>
      </c>
      <c r="AC6895" s="13" t="str">
        <f>Tableau1[[#This Row],[Authors]]&amp;", "&amp;Tableau1[[#This Row],[Title]]&amp;" "&amp;Tableau1[[#This Row],[Journal]]&amp;". "&amp;Tableau1[[#This Row],[Year]]</f>
        <v>Liu Z, Dong Z, Liang X, Liu J, Xuan L, Wang J, Zhang G, Hao W., Health-related quality of life and psychological status of women with primary Sjögren's syndrome: A cross-sectional study of 304 Chinese patients. Medicine (Baltimore). 2017</v>
      </c>
    </row>
    <row r="6896" spans="1:29" ht="28.8" x14ac:dyDescent="0.3">
      <c r="A6896">
        <v>6838</v>
      </c>
      <c r="B6896" t="s">
        <v>9715</v>
      </c>
      <c r="C6896" t="s">
        <v>19919</v>
      </c>
      <c r="D6896" t="s">
        <v>30149</v>
      </c>
      <c r="E6896" t="s">
        <v>34031</v>
      </c>
      <c r="F6896" s="10"/>
      <c r="G6896">
        <v>2017</v>
      </c>
      <c r="J6896">
        <v>0.61844764835298849</v>
      </c>
      <c r="L6896" t="s">
        <v>41198</v>
      </c>
      <c r="M6896">
        <v>28157416</v>
      </c>
      <c r="Q6896" s="10"/>
      <c r="R6896" s="11">
        <f t="shared" si="214"/>
        <v>0</v>
      </c>
      <c r="U6896" s="11">
        <f t="shared" si="215"/>
        <v>0</v>
      </c>
      <c r="Y6896" s="11">
        <f>IF(SUM(Tableau1[[#This Row],[Other access]:[Sci-hub access]])&gt;=1,1,0)</f>
        <v>0</v>
      </c>
      <c r="Z6896" s="12">
        <f>IF(OR(Tableau1[[#This Row],[Access R1 + S1+ T1 ]]&gt;=1,Tableau1[[#This Row],[Access V1 +W1 + X1]]&gt;=1),1,0)</f>
        <v>0</v>
      </c>
      <c r="AB6896" s="10" t="str">
        <f>Tableau1[[#This Row],[DOI]]</f>
        <v>doi: 10.1089/jop.2016.0132</v>
      </c>
      <c r="AC6896" s="13" t="str">
        <f>Tableau1[[#This Row],[Authors]]&amp;", "&amp;Tableau1[[#This Row],[Title]]&amp;" "&amp;Tableau1[[#This Row],[Journal]]&amp;". "&amp;Tableau1[[#This Row],[Year]]</f>
        <v>Kuo DE, Wei MM, Armbrust KR, Knickelbein JE, Yeung IYL, Nussenblatt RB, Chan CC, Sen HN., Gradient Boosted Decision Tree Classification of Endophthalmitis Versus Uveitis and Lymphoma from Aqueous and Vitreous IL-6 and IL-10 Levels. J Ocul Pharmacol Ther. 2017</v>
      </c>
    </row>
    <row r="6897" spans="1:29" x14ac:dyDescent="0.3">
      <c r="A6897">
        <v>1654</v>
      </c>
      <c r="B6897" t="s">
        <v>4906</v>
      </c>
      <c r="C6897" t="s">
        <v>15156</v>
      </c>
      <c r="D6897" t="s">
        <v>25327</v>
      </c>
      <c r="E6897" t="s">
        <v>2511</v>
      </c>
      <c r="F6897" s="10"/>
      <c r="G6897">
        <v>2017</v>
      </c>
      <c r="J6897">
        <v>0.61849340072763603</v>
      </c>
      <c r="L6897" t="s">
        <v>36133</v>
      </c>
      <c r="M6897">
        <v>28905830</v>
      </c>
      <c r="Q6897" s="10"/>
      <c r="R6897" s="11">
        <f t="shared" si="214"/>
        <v>0</v>
      </c>
      <c r="U6897" s="11">
        <f t="shared" si="215"/>
        <v>0</v>
      </c>
      <c r="Y6897" s="11">
        <f>IF(SUM(Tableau1[[#This Row],[Other access]:[Sci-hub access]])&gt;=1,1,0)</f>
        <v>0</v>
      </c>
      <c r="Z6897" s="12">
        <f>IF(OR(Tableau1[[#This Row],[Access R1 + S1+ T1 ]]&gt;=1,Tableau1[[#This Row],[Access V1 +W1 + X1]]&gt;=1),1,0)</f>
        <v>0</v>
      </c>
      <c r="AB6897" s="10" t="str">
        <f>Tableau1[[#This Row],[DOI]]</f>
        <v>doi: 10.4103/ijo.IJO_968_16</v>
      </c>
      <c r="AC6897" s="13" t="str">
        <f>Tableau1[[#This Row],[Authors]]&amp;", "&amp;Tableau1[[#This Row],[Title]]&amp;" "&amp;Tableau1[[#This Row],[Journal]]&amp;". "&amp;Tableau1[[#This Row],[Year]]</f>
        <v>Sonwani P, Amitava AK, Khan AA, Gupta S, Grover S, Kumari N., Plication as an alternative to resection in horizontal strabismus: A randomized clinical trial. Indian J Ophthalmol. 2017</v>
      </c>
    </row>
    <row r="6898" spans="1:29" x14ac:dyDescent="0.3">
      <c r="A6898">
        <v>2781</v>
      </c>
      <c r="B6898" t="s">
        <v>5986</v>
      </c>
      <c r="C6898" t="s">
        <v>16232</v>
      </c>
      <c r="D6898" t="s">
        <v>26410</v>
      </c>
      <c r="E6898" t="s">
        <v>2443</v>
      </c>
      <c r="F6898" s="10"/>
      <c r="G6898">
        <v>2017</v>
      </c>
      <c r="J6898">
        <v>0.61867109199089865</v>
      </c>
      <c r="L6898" t="s">
        <v>37240</v>
      </c>
      <c r="M6898">
        <v>28687845</v>
      </c>
      <c r="Q6898" s="10"/>
      <c r="R6898" s="11">
        <f t="shared" si="214"/>
        <v>0</v>
      </c>
      <c r="U6898" s="11">
        <f t="shared" si="215"/>
        <v>0</v>
      </c>
      <c r="Y6898" s="11">
        <f>IF(SUM(Tableau1[[#This Row],[Other access]:[Sci-hub access]])&gt;=1,1,0)</f>
        <v>0</v>
      </c>
      <c r="Z6898" s="12">
        <f>IF(OR(Tableau1[[#This Row],[Access R1 + S1+ T1 ]]&gt;=1,Tableau1[[#This Row],[Access V1 +W1 + X1]]&gt;=1),1,0)</f>
        <v>0</v>
      </c>
      <c r="AB6898" s="10" t="str">
        <f>Tableau1[[#This Row],[DOI]]</f>
        <v>doi: 10.1167/iovs.17-21849</v>
      </c>
      <c r="AC6898" s="13" t="str">
        <f>Tableau1[[#This Row],[Authors]]&amp;", "&amp;Tableau1[[#This Row],[Title]]&amp;" "&amp;Tableau1[[#This Row],[Journal]]&amp;". "&amp;Tableau1[[#This Row],[Year]]</f>
        <v>Daga FB, Macagno E, Stevenson C, Elhosseiny A, Diniz-Filho A, Boer ER, Schulze J, Medeiros FA., Wayfinding and Glaucoma: A Virtual Reality Experiment. Invest Ophthalmol Vis Sci. 2017</v>
      </c>
    </row>
    <row r="6899" spans="1:29" x14ac:dyDescent="0.3">
      <c r="A6899">
        <v>2134</v>
      </c>
      <c r="B6899" t="s">
        <v>5369</v>
      </c>
      <c r="C6899" t="s">
        <v>15614</v>
      </c>
      <c r="D6899" t="s">
        <v>25791</v>
      </c>
      <c r="E6899" t="s">
        <v>2443</v>
      </c>
      <c r="F6899" s="10"/>
      <c r="G6899">
        <v>2017</v>
      </c>
      <c r="J6899">
        <v>0.61870801526020802</v>
      </c>
      <c r="L6899" t="s">
        <v>36605</v>
      </c>
      <c r="M6899">
        <v>28813575</v>
      </c>
      <c r="Q6899" s="10"/>
      <c r="R6899" s="11">
        <f t="shared" si="214"/>
        <v>0</v>
      </c>
      <c r="U6899" s="11">
        <f t="shared" si="215"/>
        <v>0</v>
      </c>
      <c r="Y6899" s="11">
        <f>IF(SUM(Tableau1[[#This Row],[Other access]:[Sci-hub access]])&gt;=1,1,0)</f>
        <v>0</v>
      </c>
      <c r="Z6899" s="12">
        <f>IF(OR(Tableau1[[#This Row],[Access R1 + S1+ T1 ]]&gt;=1,Tableau1[[#This Row],[Access V1 +W1 + X1]]&gt;=1),1,0)</f>
        <v>0</v>
      </c>
      <c r="AB6899" s="10" t="str">
        <f>Tableau1[[#This Row],[DOI]]</f>
        <v>doi: 10.1167/iovs.16-21279</v>
      </c>
      <c r="AC6899" s="13" t="str">
        <f>Tableau1[[#This Row],[Authors]]&amp;", "&amp;Tableau1[[#This Row],[Title]]&amp;" "&amp;Tableau1[[#This Row],[Journal]]&amp;". "&amp;Tableau1[[#This Row],[Year]]</f>
        <v>Li SZ, Yu WY, Choi KY, Lam CH, Lakshmanan Y, Wong FS, Chan HH., Subclinical Decrease in Central Inner Retinal Activity Is Associated With Myopia Development in Children. Invest Ophthalmol Vis Sci. 2017</v>
      </c>
    </row>
    <row r="6900" spans="1:29" x14ac:dyDescent="0.3">
      <c r="A6900">
        <v>9440</v>
      </c>
      <c r="B6900" t="s">
        <v>12009</v>
      </c>
      <c r="C6900" t="s">
        <v>22185</v>
      </c>
      <c r="D6900" t="s">
        <v>32455</v>
      </c>
      <c r="E6900" t="s">
        <v>34032</v>
      </c>
      <c r="F6900" s="10"/>
      <c r="G6900">
        <v>2017</v>
      </c>
      <c r="J6900">
        <v>0.61870931404575236</v>
      </c>
      <c r="L6900" t="s">
        <v>43728</v>
      </c>
      <c r="M6900">
        <v>27687171</v>
      </c>
      <c r="Q6900" s="10"/>
      <c r="R6900" s="11">
        <f t="shared" si="214"/>
        <v>0</v>
      </c>
      <c r="U6900" s="11">
        <f t="shared" si="215"/>
        <v>0</v>
      </c>
      <c r="Y6900" s="11">
        <f>IF(SUM(Tableau1[[#This Row],[Other access]:[Sci-hub access]])&gt;=1,1,0)</f>
        <v>0</v>
      </c>
      <c r="Z6900" s="12">
        <f>IF(OR(Tableau1[[#This Row],[Access R1 + S1+ T1 ]]&gt;=1,Tableau1[[#This Row],[Access V1 +W1 + X1]]&gt;=1),1,0)</f>
        <v>0</v>
      </c>
      <c r="AB6900" s="10" t="str">
        <f>Tableau1[[#This Row],[DOI]]</f>
        <v>doi: 10.1016/j.jemermed.2016.07.112</v>
      </c>
      <c r="AC6900" s="13" t="str">
        <f>Tableau1[[#This Row],[Authors]]&amp;", "&amp;Tableau1[[#This Row],[Title]]&amp;" "&amp;Tableau1[[#This Row],[Journal]]&amp;". "&amp;Tableau1[[#This Row],[Year]]</f>
        <v>Shameer A, Pushker N, Lokdarshi G, Basheerz S, Bajaj MS., Emergent Needle Aspiration of an Orbital Subperiosteal Hematoma. J Emerg Med. 2017</v>
      </c>
    </row>
    <row r="6901" spans="1:29" ht="28.8" x14ac:dyDescent="0.3">
      <c r="A6901">
        <v>8901</v>
      </c>
      <c r="B6901" t="s">
        <v>11525</v>
      </c>
      <c r="C6901" t="s">
        <v>21708</v>
      </c>
      <c r="D6901" t="s">
        <v>31965</v>
      </c>
      <c r="E6901" t="s">
        <v>2962</v>
      </c>
      <c r="F6901" s="10"/>
      <c r="G6901">
        <v>2017</v>
      </c>
      <c r="J6901">
        <v>0.61875667646957255</v>
      </c>
      <c r="L6901" t="s">
        <v>43233</v>
      </c>
      <c r="M6901">
        <v>27814994</v>
      </c>
      <c r="Q6901" s="10"/>
      <c r="R6901" s="11">
        <f t="shared" si="214"/>
        <v>0</v>
      </c>
      <c r="U6901" s="11">
        <f t="shared" si="215"/>
        <v>0</v>
      </c>
      <c r="Y6901" s="11">
        <f>IF(SUM(Tableau1[[#This Row],[Other access]:[Sci-hub access]])&gt;=1,1,0)</f>
        <v>0</v>
      </c>
      <c r="Z6901" s="12">
        <f>IF(OR(Tableau1[[#This Row],[Access R1 + S1+ T1 ]]&gt;=1,Tableau1[[#This Row],[Access V1 +W1 + X1]]&gt;=1),1,0)</f>
        <v>0</v>
      </c>
      <c r="AB6901" s="10" t="str">
        <f>Tableau1[[#This Row],[DOI]]</f>
        <v>doi: 10.1016/j.neurobiolaging.2016.10.002</v>
      </c>
      <c r="AC6901" s="13" t="str">
        <f>Tableau1[[#This Row],[Authors]]&amp;", "&amp;Tableau1[[#This Row],[Title]]&amp;" "&amp;Tableau1[[#This Row],[Journal]]&amp;". "&amp;Tableau1[[#This Row],[Year]]</f>
        <v>Gan-Or Z, Montplaisir JY, Ross JP, Poirier J, Warby SC, Arnulf I, Strong S, Dauvilliers Y, Leblond CS, Hu MTM, Högl B, Stefani A, Monaca CC, De Cock VC, Boivin M, Ferini-Strambi L, Plazzi G, Antelmi E, Young P, Heidbreder A, Barber TR, Evetts SG, et al., The dementia-associated APOE ε4 allele is not associated with rapid eye movement sleep behavior disorder. Neurobiol Aging. 2017</v>
      </c>
    </row>
    <row r="6902" spans="1:29" x14ac:dyDescent="0.3">
      <c r="A6902">
        <v>6576</v>
      </c>
      <c r="B6902" t="s">
        <v>9493</v>
      </c>
      <c r="C6902" t="s">
        <v>19701</v>
      </c>
      <c r="D6902" t="s">
        <v>29925</v>
      </c>
      <c r="E6902" t="s">
        <v>2822</v>
      </c>
      <c r="F6902" s="10"/>
      <c r="G6902">
        <v>2017</v>
      </c>
      <c r="J6902">
        <v>0.61888356424875446</v>
      </c>
      <c r="L6902" t="s">
        <v>40941</v>
      </c>
      <c r="M6902">
        <v>28194256</v>
      </c>
      <c r="Q6902" s="10"/>
      <c r="R6902" s="11">
        <f t="shared" si="214"/>
        <v>0</v>
      </c>
      <c r="U6902" s="11">
        <f t="shared" si="215"/>
        <v>0</v>
      </c>
      <c r="Y6902" s="11">
        <f>IF(SUM(Tableau1[[#This Row],[Other access]:[Sci-hub access]])&gt;=1,1,0)</f>
        <v>0</v>
      </c>
      <c r="Z6902" s="12">
        <f>IF(OR(Tableau1[[#This Row],[Access R1 + S1+ T1 ]]&gt;=1,Tableau1[[#This Row],[Access V1 +W1 + X1]]&gt;=1),1,0)</f>
        <v>0</v>
      </c>
      <c r="AB6902" s="10" t="str">
        <f>Tableau1[[#This Row],[DOI]]</f>
        <v>doi: 10.1155/2017/9208489</v>
      </c>
      <c r="AC6902" s="13" t="str">
        <f>Tableau1[[#This Row],[Authors]]&amp;", "&amp;Tableau1[[#This Row],[Title]]&amp;" "&amp;Tableau1[[#This Row],[Journal]]&amp;". "&amp;Tableau1[[#This Row],[Year]]</f>
        <v>Masuda T, Shimazawa M, Hara H., Retinal Diseases Associated with Oxidative Stress and the Effects of a Free Radical Scavenger (Edaravone). Oxid Med Cell Longev. 2017</v>
      </c>
    </row>
    <row r="6903" spans="1:29" ht="28.8" x14ac:dyDescent="0.3">
      <c r="A6903">
        <v>2663</v>
      </c>
      <c r="B6903" t="s">
        <v>5876</v>
      </c>
      <c r="C6903" t="s">
        <v>16122</v>
      </c>
      <c r="D6903" t="s">
        <v>26299</v>
      </c>
      <c r="E6903" t="s">
        <v>3041</v>
      </c>
      <c r="F6903" s="10"/>
      <c r="G6903">
        <v>2017</v>
      </c>
      <c r="J6903">
        <v>0.61891101534997417</v>
      </c>
      <c r="L6903" t="s">
        <v>37126</v>
      </c>
      <c r="M6903">
        <v>28711224</v>
      </c>
      <c r="Q6903" s="10"/>
      <c r="R6903" s="11">
        <f t="shared" si="214"/>
        <v>0</v>
      </c>
      <c r="U6903" s="11">
        <f t="shared" si="215"/>
        <v>0</v>
      </c>
      <c r="Y6903" s="11">
        <f>IF(SUM(Tableau1[[#This Row],[Other access]:[Sci-hub access]])&gt;=1,1,0)</f>
        <v>0</v>
      </c>
      <c r="Z6903" s="12">
        <f>IF(OR(Tableau1[[#This Row],[Access R1 + S1+ T1 ]]&gt;=1,Tableau1[[#This Row],[Access V1 +W1 + X1]]&gt;=1),1,0)</f>
        <v>0</v>
      </c>
      <c r="AB6903" s="10" t="str">
        <f>Tableau1[[#This Row],[DOI]]</f>
        <v>doi: 10.1016/j.radonc.2017.06.023</v>
      </c>
      <c r="AC6903" s="13" t="str">
        <f>Tableau1[[#This Row],[Authors]]&amp;", "&amp;Tableau1[[#This Row],[Title]]&amp;" "&amp;Tableau1[[#This Row],[Journal]]&amp;". "&amp;Tableau1[[#This Row],[Year]]</f>
        <v>Tschulakow AV, Dittmann K, Huber SM, Klumpp D, Stegen B, Schraermeyer U, Rodemann HP, Julien-Schraermeyer S., The radioprotector ortho-phospho-L-tyrosine (pTyr) attenuates the side effects of fractionated irradiation in retinoblastoma mouse models but also decreases the local tumour control. Radiother Oncol. 2017</v>
      </c>
    </row>
    <row r="6904" spans="1:29" x14ac:dyDescent="0.3">
      <c r="A6904">
        <v>5888</v>
      </c>
      <c r="B6904" t="s">
        <v>8895</v>
      </c>
      <c r="C6904" t="s">
        <v>19110</v>
      </c>
      <c r="D6904" t="s">
        <v>29325</v>
      </c>
      <c r="E6904" t="s">
        <v>34058</v>
      </c>
      <c r="F6904" s="10"/>
      <c r="G6904">
        <v>2017</v>
      </c>
      <c r="J6904">
        <v>0.61893753957267938</v>
      </c>
      <c r="L6904" t="s">
        <v>40269</v>
      </c>
      <c r="M6904">
        <v>28274361</v>
      </c>
      <c r="Q6904" s="10"/>
      <c r="R6904" s="11">
        <f t="shared" si="214"/>
        <v>0</v>
      </c>
      <c r="U6904" s="11">
        <f t="shared" si="215"/>
        <v>0</v>
      </c>
      <c r="Y6904" s="11">
        <f>IF(SUM(Tableau1[[#This Row],[Other access]:[Sci-hub access]])&gt;=1,1,0)</f>
        <v>0</v>
      </c>
      <c r="Z6904" s="12">
        <f>IF(OR(Tableau1[[#This Row],[Access R1 + S1+ T1 ]]&gt;=1,Tableau1[[#This Row],[Access V1 +W1 + X1]]&gt;=1),1,0)</f>
        <v>0</v>
      </c>
      <c r="AB6904" s="10" t="str">
        <f>Tableau1[[#This Row],[DOI]]</f>
        <v>doi: 10.1016/j.clindermatol.2016.10.016</v>
      </c>
      <c r="AC6904" s="13" t="str">
        <f>Tableau1[[#This Row],[Authors]]&amp;", "&amp;Tableau1[[#This Row],[Title]]&amp;" "&amp;Tableau1[[#This Row],[Journal]]&amp;". "&amp;Tableau1[[#This Row],[Year]]</f>
        <v>Layton AM., Pharmacologic treatments for rosacea. Clin Dermatol. 2017</v>
      </c>
    </row>
    <row r="6905" spans="1:29" x14ac:dyDescent="0.3">
      <c r="A6905">
        <v>3060</v>
      </c>
      <c r="B6905" t="s">
        <v>6251</v>
      </c>
      <c r="C6905" t="s">
        <v>16496</v>
      </c>
      <c r="D6905" t="s">
        <v>26675</v>
      </c>
      <c r="E6905" t="s">
        <v>2511</v>
      </c>
      <c r="F6905" s="10"/>
      <c r="G6905">
        <v>2017</v>
      </c>
      <c r="J6905">
        <v>0.61903235158575665</v>
      </c>
      <c r="L6905" t="s">
        <v>37514</v>
      </c>
      <c r="M6905">
        <v>28643720</v>
      </c>
      <c r="Q6905" s="10"/>
      <c r="R6905" s="11">
        <f t="shared" si="214"/>
        <v>0</v>
      </c>
      <c r="U6905" s="11">
        <f t="shared" si="215"/>
        <v>0</v>
      </c>
      <c r="Y6905" s="11">
        <f>IF(SUM(Tableau1[[#This Row],[Other access]:[Sci-hub access]])&gt;=1,1,0)</f>
        <v>0</v>
      </c>
      <c r="Z6905" s="12">
        <f>IF(OR(Tableau1[[#This Row],[Access R1 + S1+ T1 ]]&gt;=1,Tableau1[[#This Row],[Access V1 +W1 + X1]]&gt;=1),1,0)</f>
        <v>0</v>
      </c>
      <c r="AB6905" s="10" t="str">
        <f>Tableau1[[#This Row],[DOI]]</f>
        <v>doi: 10.4103/ijo.IJO_359_16</v>
      </c>
      <c r="AC6905" s="13" t="str">
        <f>Tableau1[[#This Row],[Authors]]&amp;", "&amp;Tableau1[[#This Row],[Title]]&amp;" "&amp;Tableau1[[#This Row],[Journal]]&amp;". "&amp;Tableau1[[#This Row],[Year]]</f>
        <v>Mohan A, Kaur N, Sharma V., Inferior subconjunctival dislocation of posterior chamber intraocular lens after blunt trauma. Indian J Ophthalmol. 2017</v>
      </c>
    </row>
    <row r="6906" spans="1:29" x14ac:dyDescent="0.3">
      <c r="A6906">
        <v>8048</v>
      </c>
      <c r="B6906" t="s">
        <v>10775</v>
      </c>
      <c r="C6906" t="s">
        <v>20969</v>
      </c>
      <c r="D6906" t="s">
        <v>31213</v>
      </c>
      <c r="E6906" t="s">
        <v>2448</v>
      </c>
      <c r="F6906" s="10"/>
      <c r="G6906">
        <v>2017</v>
      </c>
      <c r="J6906">
        <v>0.61908645731077072</v>
      </c>
      <c r="L6906" t="s">
        <v>42395</v>
      </c>
      <c r="M6906">
        <v>28004197</v>
      </c>
      <c r="Q6906" s="10"/>
      <c r="R6906" s="11">
        <f t="shared" si="214"/>
        <v>0</v>
      </c>
      <c r="U6906" s="11">
        <f t="shared" si="215"/>
        <v>0</v>
      </c>
      <c r="Y6906" s="11">
        <f>IF(SUM(Tableau1[[#This Row],[Other access]:[Sci-hub access]])&gt;=1,1,0)</f>
        <v>0</v>
      </c>
      <c r="Z6906" s="12">
        <f>IF(OR(Tableau1[[#This Row],[Access R1 + S1+ T1 ]]&gt;=1,Tableau1[[#This Row],[Access V1 +W1 + X1]]&gt;=1),1,0)</f>
        <v>0</v>
      </c>
      <c r="AB6906" s="10" t="str">
        <f>Tableau1[[#This Row],[DOI]]</f>
        <v>doi: 10.1007/s00417-016-3569-6</v>
      </c>
      <c r="AC6906" s="13" t="str">
        <f>Tableau1[[#This Row],[Authors]]&amp;", "&amp;Tableau1[[#This Row],[Title]]&amp;" "&amp;Tableau1[[#This Row],[Journal]]&amp;". "&amp;Tableau1[[#This Row],[Year]]</f>
        <v>Matei VM, Xia JY, Nguyen C., Poor outcomes despite aspirin or statin use in high-risk patients with retinal vein occlusion. Graefes Arch Clin Exp Ophthalmol. 2017</v>
      </c>
    </row>
    <row r="6907" spans="1:29" x14ac:dyDescent="0.3">
      <c r="A6907">
        <v>3263</v>
      </c>
      <c r="B6907" t="s">
        <v>6446</v>
      </c>
      <c r="C6907" t="s">
        <v>16689</v>
      </c>
      <c r="D6907" t="s">
        <v>26870</v>
      </c>
      <c r="E6907" t="s">
        <v>34022</v>
      </c>
      <c r="F6907" s="10"/>
      <c r="G6907">
        <v>2017</v>
      </c>
      <c r="J6907">
        <v>0.61914853478332876</v>
      </c>
      <c r="L6907" t="s">
        <v>37716</v>
      </c>
      <c r="M6907">
        <v>28612899</v>
      </c>
      <c r="Q6907" s="10"/>
      <c r="R6907" s="11">
        <f t="shared" si="214"/>
        <v>0</v>
      </c>
      <c r="U6907" s="11">
        <f t="shared" si="215"/>
        <v>0</v>
      </c>
      <c r="Y6907" s="11">
        <f>IF(SUM(Tableau1[[#This Row],[Other access]:[Sci-hub access]])&gt;=1,1,0)</f>
        <v>0</v>
      </c>
      <c r="Z6907" s="12">
        <f>IF(OR(Tableau1[[#This Row],[Access R1 + S1+ T1 ]]&gt;=1,Tableau1[[#This Row],[Access V1 +W1 + X1]]&gt;=1),1,0)</f>
        <v>0</v>
      </c>
      <c r="AB6907" s="10" t="str">
        <f>Tableau1[[#This Row],[DOI]]</f>
        <v>doi: 10.7417/T.2017.2008</v>
      </c>
      <c r="AC6907" s="13" t="str">
        <f>Tableau1[[#This Row],[Authors]]&amp;", "&amp;Tableau1[[#This Row],[Title]]&amp;" "&amp;Tableau1[[#This Row],[Journal]]&amp;". "&amp;Tableau1[[#This Row],[Year]]</f>
        <v>Barbato F, Di Paolantonio A, Distefano M, Mastrorosa A, Sabatelli M, Servidei S, Luigetti M., Recurrent miller fisher: a new case report and a literature review. Clin Ter. 2017</v>
      </c>
    </row>
    <row r="6908" spans="1:29" ht="28.8" x14ac:dyDescent="0.3">
      <c r="A6908">
        <v>10596</v>
      </c>
      <c r="B6908" t="s">
        <v>13071</v>
      </c>
      <c r="C6908" t="s">
        <v>23236</v>
      </c>
      <c r="D6908" t="s">
        <v>33524</v>
      </c>
      <c r="E6908" t="s">
        <v>2698</v>
      </c>
      <c r="F6908" s="10"/>
      <c r="G6908">
        <v>2017</v>
      </c>
      <c r="J6908">
        <v>0.6192412114757978</v>
      </c>
      <c r="L6908" t="s">
        <v>44845</v>
      </c>
      <c r="M6908">
        <v>27174206</v>
      </c>
      <c r="Q6908" s="10"/>
      <c r="R6908" s="11">
        <f t="shared" si="214"/>
        <v>0</v>
      </c>
      <c r="U6908" s="11">
        <f t="shared" si="215"/>
        <v>0</v>
      </c>
      <c r="Y6908" s="11">
        <f>IF(SUM(Tableau1[[#This Row],[Other access]:[Sci-hub access]])&gt;=1,1,0)</f>
        <v>0</v>
      </c>
      <c r="Z6908" s="12">
        <f>IF(OR(Tableau1[[#This Row],[Access R1 + S1+ T1 ]]&gt;=1,Tableau1[[#This Row],[Access V1 +W1 + X1]]&gt;=1),1,0)</f>
        <v>0</v>
      </c>
      <c r="AB6908" s="10" t="str">
        <f>Tableau1[[#This Row],[DOI]]</f>
        <v>doi: 10.1016/j.anl.2016.03.013</v>
      </c>
      <c r="AC6908" s="13" t="str">
        <f>Tableau1[[#This Row],[Authors]]&amp;", "&amp;Tableau1[[#This Row],[Title]]&amp;" "&amp;Tableau1[[#This Row],[Journal]]&amp;". "&amp;Tableau1[[#This Row],[Year]]</f>
        <v>Imai T, Takeda N, Ikezono T, Shigeno K, Asai M, Watanabe Y, Suzuki M; Committee for Standards in Diagnosis of Japan Society for Equilibrium Research.., Classification, diagnostic criteria and management of benign paroxysmal positional vertigo. Auris Nasus Larynx. 2017</v>
      </c>
    </row>
    <row r="6909" spans="1:29" ht="28.8" x14ac:dyDescent="0.3">
      <c r="A6909">
        <v>9550</v>
      </c>
      <c r="B6909" t="s">
        <v>12112</v>
      </c>
      <c r="C6909" t="s">
        <v>22286</v>
      </c>
      <c r="D6909" t="s">
        <v>32558</v>
      </c>
      <c r="E6909" t="s">
        <v>34015</v>
      </c>
      <c r="F6909" s="10"/>
      <c r="G6909">
        <v>2017</v>
      </c>
      <c r="J6909">
        <v>0.61934979385723077</v>
      </c>
      <c r="L6909" t="s">
        <v>43830</v>
      </c>
      <c r="M6909">
        <v>27661448</v>
      </c>
      <c r="Q6909" s="10"/>
      <c r="R6909" s="11">
        <f t="shared" si="214"/>
        <v>0</v>
      </c>
      <c r="U6909" s="11">
        <f t="shared" si="215"/>
        <v>0</v>
      </c>
      <c r="Y6909" s="11">
        <f>IF(SUM(Tableau1[[#This Row],[Other access]:[Sci-hub access]])&gt;=1,1,0)</f>
        <v>0</v>
      </c>
      <c r="Z6909" s="12">
        <f>IF(OR(Tableau1[[#This Row],[Access R1 + S1+ T1 ]]&gt;=1,Tableau1[[#This Row],[Access V1 +W1 + X1]]&gt;=1),1,0)</f>
        <v>0</v>
      </c>
      <c r="AB6909" s="10" t="str">
        <f>Tableau1[[#This Row],[DOI]]</f>
        <v>doi: 10.1080/13816810.2016.1217550</v>
      </c>
      <c r="AC6909" s="13" t="str">
        <f>Tableau1[[#This Row],[Authors]]&amp;", "&amp;Tableau1[[#This Row],[Title]]&amp;" "&amp;Tableau1[[#This Row],[Journal]]&amp;". "&amp;Tableau1[[#This Row],[Year]]</f>
        <v>Ullah E, Wu D, Madireddy L, Lao R, Ling-Fung Tang P, Wan E, Bardakjian T, Kopinsky S, Kwok PY, Schneider A, Baranzini S, Ansar M, Slavotinek A., Two missense mutations in SALL4 in a patient with microphthalmia, coloboma, and optic nerve hypoplasia. Ophthalmic Genet. 2017</v>
      </c>
    </row>
    <row r="6910" spans="1:29" x14ac:dyDescent="0.3">
      <c r="A6910">
        <v>160</v>
      </c>
      <c r="B6910" t="s">
        <v>3423</v>
      </c>
      <c r="C6910" t="s">
        <v>13684</v>
      </c>
      <c r="D6910" t="s">
        <v>23843</v>
      </c>
      <c r="E6910" t="s">
        <v>2465</v>
      </c>
      <c r="F6910" s="10"/>
      <c r="G6910">
        <v>2017</v>
      </c>
      <c r="J6910">
        <v>0.61940499339622446</v>
      </c>
      <c r="L6910" t="s">
        <v>34676</v>
      </c>
      <c r="M6910">
        <v>29381972</v>
      </c>
      <c r="Q6910" s="10"/>
      <c r="R6910" s="11">
        <f t="shared" si="214"/>
        <v>0</v>
      </c>
      <c r="U6910" s="11">
        <f t="shared" si="215"/>
        <v>0</v>
      </c>
      <c r="Y6910" s="11">
        <f>IF(SUM(Tableau1[[#This Row],[Other access]:[Sci-hub access]])&gt;=1,1,0)</f>
        <v>0</v>
      </c>
      <c r="Z6910" s="12">
        <f>IF(OR(Tableau1[[#This Row],[Access R1 + S1+ T1 ]]&gt;=1,Tableau1[[#This Row],[Access V1 +W1 + X1]]&gt;=1),1,0)</f>
        <v>0</v>
      </c>
      <c r="AB6910" s="10" t="str">
        <f>Tableau1[[#This Row],[DOI]]</f>
        <v>doi: 10.1097/MD.0000000000008758</v>
      </c>
      <c r="AC6910" s="13" t="str">
        <f>Tableau1[[#This Row],[Authors]]&amp;", "&amp;Tableau1[[#This Row],[Title]]&amp;" "&amp;Tableau1[[#This Row],[Journal]]&amp;". "&amp;Tableau1[[#This Row],[Year]]</f>
        <v>Cantemir A, Alexa AI, Galan BG, Anton N, Ciuntu RE, Danielescu C, Chiselita D, Costin D., Outcomes of iontophoretic corneal collagen crosslinking in keratoconic eyes with very thin corneas. Medicine (Baltimore). 2017</v>
      </c>
    </row>
    <row r="6911" spans="1:29" x14ac:dyDescent="0.3">
      <c r="A6911">
        <v>2447</v>
      </c>
      <c r="B6911" t="s">
        <v>5669</v>
      </c>
      <c r="C6911" t="s">
        <v>15915</v>
      </c>
      <c r="D6911" t="s">
        <v>26092</v>
      </c>
      <c r="E6911" t="s">
        <v>2540</v>
      </c>
      <c r="F6911" s="10"/>
      <c r="G6911">
        <v>2017</v>
      </c>
      <c r="J6911">
        <v>0.61951509564509366</v>
      </c>
      <c r="L6911" t="s">
        <v>36912</v>
      </c>
      <c r="M6911">
        <v>28745964</v>
      </c>
      <c r="Q6911" s="10"/>
      <c r="R6911" s="11">
        <f t="shared" si="214"/>
        <v>0</v>
      </c>
      <c r="U6911" s="11">
        <f t="shared" si="215"/>
        <v>0</v>
      </c>
      <c r="Y6911" s="11">
        <f>IF(SUM(Tableau1[[#This Row],[Other access]:[Sci-hub access]])&gt;=1,1,0)</f>
        <v>0</v>
      </c>
      <c r="Z6911" s="12">
        <f>IF(OR(Tableau1[[#This Row],[Access R1 + S1+ T1 ]]&gt;=1,Tableau1[[#This Row],[Access V1 +W1 + X1]]&gt;=1),1,0)</f>
        <v>0</v>
      </c>
      <c r="AB6911" s="10" t="str">
        <f>Tableau1[[#This Row],[DOI]]</f>
        <v>doi: 10.12968/bjon.2017.26.14.800</v>
      </c>
      <c r="AC6911" s="13" t="str">
        <f>Tableau1[[#This Row],[Authors]]&amp;", "&amp;Tableau1[[#This Row],[Title]]&amp;" "&amp;Tableau1[[#This Row],[Journal]]&amp;". "&amp;Tableau1[[#This Row],[Year]]</f>
        <v>Gallagher MJ., Introduction of a nurse-led intravitreal injection service in ophthalmology. Br J Nurs. 2017</v>
      </c>
    </row>
    <row r="6912" spans="1:29" ht="28.8" x14ac:dyDescent="0.3">
      <c r="A6912">
        <v>1420</v>
      </c>
      <c r="B6912" t="s">
        <v>4678</v>
      </c>
      <c r="C6912" t="s">
        <v>14929</v>
      </c>
      <c r="D6912" t="s">
        <v>25099</v>
      </c>
      <c r="E6912" t="s">
        <v>2465</v>
      </c>
      <c r="F6912" s="10"/>
      <c r="G6912">
        <v>2017</v>
      </c>
      <c r="J6912">
        <v>0.6195564186273026</v>
      </c>
      <c r="L6912" t="s">
        <v>35901</v>
      </c>
      <c r="M6912">
        <v>28953634</v>
      </c>
      <c r="Q6912" s="10"/>
      <c r="R6912" s="11">
        <f t="shared" si="214"/>
        <v>0</v>
      </c>
      <c r="U6912" s="11">
        <f t="shared" si="215"/>
        <v>0</v>
      </c>
      <c r="Y6912" s="11">
        <f>IF(SUM(Tableau1[[#This Row],[Other access]:[Sci-hub access]])&gt;=1,1,0)</f>
        <v>0</v>
      </c>
      <c r="Z6912" s="12">
        <f>IF(OR(Tableau1[[#This Row],[Access R1 + S1+ T1 ]]&gt;=1,Tableau1[[#This Row],[Access V1 +W1 + X1]]&gt;=1),1,0)</f>
        <v>0</v>
      </c>
      <c r="AB6912" s="10" t="str">
        <f>Tableau1[[#This Row],[DOI]]</f>
        <v>doi: 10.1097/MD.0000000000008110</v>
      </c>
      <c r="AC6912" s="13" t="str">
        <f>Tableau1[[#This Row],[Authors]]&amp;", "&amp;Tableau1[[#This Row],[Title]]&amp;" "&amp;Tableau1[[#This Row],[Journal]]&amp;". "&amp;Tableau1[[#This Row],[Year]]</f>
        <v>Rotsos T, Andreanos K, Blounas S, Brouzas D, Ladas DS, Ladas ID., Multimodal imaging of hypertensive chorioretinopathy by swept-source optical coherence tomography and optical coherence tomography angiography: Case report. Medicine (Baltimore). 2017</v>
      </c>
    </row>
    <row r="6913" spans="1:29" x14ac:dyDescent="0.3">
      <c r="A6913">
        <v>4862</v>
      </c>
      <c r="B6913" t="s">
        <v>7964</v>
      </c>
      <c r="C6913" t="s">
        <v>18193</v>
      </c>
      <c r="D6913" t="s">
        <v>28394</v>
      </c>
      <c r="E6913" t="s">
        <v>2541</v>
      </c>
      <c r="F6913" s="10"/>
      <c r="G6913">
        <v>2017</v>
      </c>
      <c r="J6913">
        <v>0.61958390421977727</v>
      </c>
      <c r="L6913" t="s">
        <v>39272</v>
      </c>
      <c r="M6913">
        <v>28398966</v>
      </c>
      <c r="Q6913" s="10"/>
      <c r="R6913" s="11">
        <f t="shared" si="214"/>
        <v>0</v>
      </c>
      <c r="U6913" s="11">
        <f t="shared" si="215"/>
        <v>0</v>
      </c>
      <c r="Y6913" s="11">
        <f>IF(SUM(Tableau1[[#This Row],[Other access]:[Sci-hub access]])&gt;=1,1,0)</f>
        <v>0</v>
      </c>
      <c r="Z6913" s="12">
        <f>IF(OR(Tableau1[[#This Row],[Access R1 + S1+ T1 ]]&gt;=1,Tableau1[[#This Row],[Access V1 +W1 + X1]]&gt;=1),1,0)</f>
        <v>0</v>
      </c>
      <c r="AB6913" s="10" t="str">
        <f>Tableau1[[#This Row],[DOI]]</f>
        <v>doi: 10.1097/WNO.0000000000000500</v>
      </c>
      <c r="AC6913" s="13" t="str">
        <f>Tableau1[[#This Row],[Authors]]&amp;", "&amp;Tableau1[[#This Row],[Title]]&amp;" "&amp;Tableau1[[#This Row],[Journal]]&amp;". "&amp;Tableau1[[#This Row],[Year]]</f>
        <v>Tooley AA, Eckel LJ, Salomão DR, Chen JJ, Leavitt JA., Vision Loss, Rash, and Abnormal Brain Magnetic Resonance Imaging in a 17 Year Old. J Neuroophthalmol. 2017</v>
      </c>
    </row>
    <row r="6914" spans="1:29" x14ac:dyDescent="0.3">
      <c r="A6914">
        <v>6857</v>
      </c>
      <c r="B6914" t="s">
        <v>9731</v>
      </c>
      <c r="C6914" t="s">
        <v>19935</v>
      </c>
      <c r="D6914" t="s">
        <v>30165</v>
      </c>
      <c r="E6914" t="s">
        <v>2448</v>
      </c>
      <c r="F6914" s="10"/>
      <c r="G6914">
        <v>2017</v>
      </c>
      <c r="J6914">
        <v>0.6203192282538651</v>
      </c>
      <c r="L6914" t="s">
        <v>41216</v>
      </c>
      <c r="M6914">
        <v>28154932</v>
      </c>
      <c r="Q6914" s="10"/>
      <c r="R6914" s="11">
        <f t="shared" ref="R6914:R6977" si="216">IF(SUM(N6914:Q6914)&gt;0,1,0)</f>
        <v>0</v>
      </c>
      <c r="U6914" s="11">
        <f t="shared" ref="U6914:U6977" si="217">IF(SUM(R6914,T6914)&gt;0,1,0)</f>
        <v>0</v>
      </c>
      <c r="Y6914" s="11">
        <f>IF(SUM(Tableau1[[#This Row],[Other access]:[Sci-hub access]])&gt;=1,1,0)</f>
        <v>0</v>
      </c>
      <c r="Z6914" s="12">
        <f>IF(OR(Tableau1[[#This Row],[Access R1 + S1+ T1 ]]&gt;=1,Tableau1[[#This Row],[Access V1 +W1 + X1]]&gt;=1),1,0)</f>
        <v>0</v>
      </c>
      <c r="AB6914" s="10" t="str">
        <f>Tableau1[[#This Row],[DOI]]</f>
        <v>doi: 10.1007/s00417-017-3603-3</v>
      </c>
      <c r="AC6914" s="13" t="str">
        <f>Tableau1[[#This Row],[Authors]]&amp;", "&amp;Tableau1[[#This Row],[Title]]&amp;" "&amp;Tableau1[[#This Row],[Journal]]&amp;". "&amp;Tableau1[[#This Row],[Year]]</f>
        <v>You C, Lamba N, Lasave AF, Ma L, Diaz MH, Foster CS., Rituximab in the treatment of ocular cicatricial pemphigoid: a retrospective cohort study. Graefes Arch Clin Exp Ophthalmol. 2017</v>
      </c>
    </row>
    <row r="6915" spans="1:29" ht="28.8" x14ac:dyDescent="0.3">
      <c r="A6915">
        <v>8871</v>
      </c>
      <c r="B6915" t="s">
        <v>11498</v>
      </c>
      <c r="C6915" t="s">
        <v>21681</v>
      </c>
      <c r="D6915" t="s">
        <v>31938</v>
      </c>
      <c r="E6915" t="s">
        <v>2440</v>
      </c>
      <c r="F6915" s="10"/>
      <c r="G6915">
        <v>2017</v>
      </c>
      <c r="J6915">
        <v>0.62036210450611617</v>
      </c>
      <c r="L6915" t="s">
        <v>43203</v>
      </c>
      <c r="M6915">
        <v>27818317</v>
      </c>
      <c r="Q6915" s="10"/>
      <c r="R6915" s="11">
        <f t="shared" si="216"/>
        <v>0</v>
      </c>
      <c r="U6915" s="11">
        <f t="shared" si="217"/>
        <v>0</v>
      </c>
      <c r="Y6915" s="11">
        <f>IF(SUM(Tableau1[[#This Row],[Other access]:[Sci-hub access]])&gt;=1,1,0)</f>
        <v>0</v>
      </c>
      <c r="Z6915" s="12">
        <f>IF(OR(Tableau1[[#This Row],[Access R1 + S1+ T1 ]]&gt;=1,Tableau1[[#This Row],[Access V1 +W1 + X1]]&gt;=1),1,0)</f>
        <v>0</v>
      </c>
      <c r="AB6915" s="10" t="str">
        <f>Tableau1[[#This Row],[DOI]]</f>
        <v>doi: 10.1016/j.exer.2016.11.004</v>
      </c>
      <c r="AC6915" s="13" t="str">
        <f>Tableau1[[#This Row],[Authors]]&amp;", "&amp;Tableau1[[#This Row],[Title]]&amp;" "&amp;Tableau1[[#This Row],[Journal]]&amp;". "&amp;Tableau1[[#This Row],[Year]]</f>
        <v>Martínez-Carrasco R, Sánchez-Abarca LI, Nieto-Gómez C, García EM, Ramos TL, Velasco A, Sánchez-Guijo F, Aijón J, Hernández-Galilea E., Assessment of dry eye in a GVHD murine model: Approximation through tear osmolarity measurement. Exp Eye Res. 2017</v>
      </c>
    </row>
    <row r="6916" spans="1:29" x14ac:dyDescent="0.3">
      <c r="A6916">
        <v>10016</v>
      </c>
      <c r="B6916" t="s">
        <v>12538</v>
      </c>
      <c r="C6916" t="s">
        <v>18348</v>
      </c>
      <c r="D6916" t="s">
        <v>32986</v>
      </c>
      <c r="E6916" t="s">
        <v>2448</v>
      </c>
      <c r="F6916" s="10"/>
      <c r="G6916">
        <v>2017</v>
      </c>
      <c r="J6916">
        <v>0.62036445067424129</v>
      </c>
      <c r="L6916" t="s">
        <v>44273</v>
      </c>
      <c r="M6916">
        <v>27495302</v>
      </c>
      <c r="Q6916" s="10"/>
      <c r="R6916" s="11">
        <f t="shared" si="216"/>
        <v>0</v>
      </c>
      <c r="U6916" s="11">
        <f t="shared" si="217"/>
        <v>0</v>
      </c>
      <c r="Y6916" s="11">
        <f>IF(SUM(Tableau1[[#This Row],[Other access]:[Sci-hub access]])&gt;=1,1,0)</f>
        <v>0</v>
      </c>
      <c r="Z6916" s="12">
        <f>IF(OR(Tableau1[[#This Row],[Access R1 + S1+ T1 ]]&gt;=1,Tableau1[[#This Row],[Access V1 +W1 + X1]]&gt;=1),1,0)</f>
        <v>0</v>
      </c>
      <c r="AB6916" s="10" t="str">
        <f>Tableau1[[#This Row],[DOI]]</f>
        <v>doi: 10.1007/s00417-016-3443-6</v>
      </c>
      <c r="AC6916" s="13" t="str">
        <f>Tableau1[[#This Row],[Authors]]&amp;", "&amp;Tableau1[[#This Row],[Title]]&amp;" "&amp;Tableau1[[#This Row],[Journal]]&amp;". "&amp;Tableau1[[#This Row],[Year]]</f>
        <v>Sukgen EA, Koçluk Y., Treatment for stage 4A retinopathy of prematurity: laser and/or ranibizumab. Graefes Arch Clin Exp Ophthalmol. 2017</v>
      </c>
    </row>
    <row r="6917" spans="1:29" x14ac:dyDescent="0.3">
      <c r="A6917">
        <v>4900</v>
      </c>
      <c r="B6917" t="s">
        <v>7999</v>
      </c>
      <c r="C6917" t="s">
        <v>18228</v>
      </c>
      <c r="D6917" t="s">
        <v>28429</v>
      </c>
      <c r="E6917" t="s">
        <v>2654</v>
      </c>
      <c r="F6917" s="10"/>
      <c r="G6917">
        <v>2017</v>
      </c>
      <c r="J6917">
        <v>0.62067803114465758</v>
      </c>
      <c r="L6917" t="s">
        <v>39310</v>
      </c>
      <c r="M6917">
        <v>28392351</v>
      </c>
      <c r="Q6917" s="10"/>
      <c r="R6917" s="11">
        <f t="shared" si="216"/>
        <v>0</v>
      </c>
      <c r="U6917" s="11">
        <f t="shared" si="217"/>
        <v>0</v>
      </c>
      <c r="Y6917" s="11">
        <f>IF(SUM(Tableau1[[#This Row],[Other access]:[Sci-hub access]])&gt;=1,1,0)</f>
        <v>0</v>
      </c>
      <c r="Z6917" s="12">
        <f>IF(OR(Tableau1[[#This Row],[Access R1 + S1+ T1 ]]&gt;=1,Tableau1[[#This Row],[Access V1 +W1 + X1]]&gt;=1),1,0)</f>
        <v>0</v>
      </c>
      <c r="AB6917" s="10" t="str">
        <f>Tableau1[[#This Row],[DOI]]</f>
        <v>doi: 10.1016/j.yexcr.2017.04.002</v>
      </c>
      <c r="AC6917" s="13" t="str">
        <f>Tableau1[[#This Row],[Authors]]&amp;", "&amp;Tableau1[[#This Row],[Title]]&amp;" "&amp;Tableau1[[#This Row],[Journal]]&amp;". "&amp;Tableau1[[#This Row],[Year]]</f>
        <v>Li G, Song H, Chen L, Yang W, Nan K, Lu P., TUG1 promotes lens epithelial cell apoptosis by regulating miR-421/caspase-3 axis in age-related cataract. Exp Cell Res. 2017</v>
      </c>
    </row>
    <row r="6918" spans="1:29" ht="28.8" x14ac:dyDescent="0.3">
      <c r="A6918">
        <v>8145</v>
      </c>
      <c r="B6918" t="s">
        <v>10860</v>
      </c>
      <c r="C6918" t="s">
        <v>21048</v>
      </c>
      <c r="D6918" t="s">
        <v>31298</v>
      </c>
      <c r="E6918" t="s">
        <v>2486</v>
      </c>
      <c r="F6918" s="10"/>
      <c r="G6918">
        <v>2017</v>
      </c>
      <c r="J6918">
        <v>0.62070131817805474</v>
      </c>
      <c r="L6918" t="s">
        <v>42492</v>
      </c>
      <c r="M6918">
        <v>27989018</v>
      </c>
      <c r="Q6918" s="10"/>
      <c r="R6918" s="11">
        <f t="shared" si="216"/>
        <v>0</v>
      </c>
      <c r="U6918" s="11">
        <f t="shared" si="217"/>
        <v>0</v>
      </c>
      <c r="Y6918" s="11">
        <f>IF(SUM(Tableau1[[#This Row],[Other access]:[Sci-hub access]])&gt;=1,1,0)</f>
        <v>0</v>
      </c>
      <c r="Z6918" s="12">
        <f>IF(OR(Tableau1[[#This Row],[Access R1 + S1+ T1 ]]&gt;=1,Tableau1[[#This Row],[Access V1 +W1 + X1]]&gt;=1),1,0)</f>
        <v>0</v>
      </c>
      <c r="AB6918" s="10" t="str">
        <f>Tableau1[[#This Row],[DOI]]</f>
        <v>doi: 10.1111/aos.13342</v>
      </c>
      <c r="AC6918" s="13" t="str">
        <f>Tableau1[[#This Row],[Authors]]&amp;", "&amp;Tableau1[[#This Row],[Title]]&amp;" "&amp;Tableau1[[#This Row],[Journal]]&amp;". "&amp;Tableau1[[#This Row],[Year]]</f>
        <v>Wozniak PA, Schmidl D, Bata AM, Fondi K, Witkowska KJ, Aranha Dos Santos V, Baar C, Room KI, Nepp J, Baumgartner I, Popa-Cherecheanu A, Garhöfer G, Werkmeister RM, Schmetterer L., Effect of different lubricant eye gels on tear film thickness as measured with ultrahigh-resolution optical coherence tomography. Acta Ophthalmol. 2017</v>
      </c>
    </row>
    <row r="6919" spans="1:29" ht="28.8" x14ac:dyDescent="0.3">
      <c r="A6919">
        <v>4894</v>
      </c>
      <c r="B6919" t="s">
        <v>7994</v>
      </c>
      <c r="C6919" t="s">
        <v>18223</v>
      </c>
      <c r="D6919" t="s">
        <v>28424</v>
      </c>
      <c r="E6919" t="s">
        <v>34190</v>
      </c>
      <c r="F6919" s="10"/>
      <c r="G6919">
        <v>2017</v>
      </c>
      <c r="J6919">
        <v>0.62077151786117546</v>
      </c>
      <c r="L6919" t="s">
        <v>39304</v>
      </c>
      <c r="M6919">
        <v>28394618</v>
      </c>
      <c r="Q6919" s="10"/>
      <c r="R6919" s="11">
        <f t="shared" si="216"/>
        <v>0</v>
      </c>
      <c r="U6919" s="11">
        <f t="shared" si="217"/>
        <v>0</v>
      </c>
      <c r="Y6919" s="11">
        <f>IF(SUM(Tableau1[[#This Row],[Other access]:[Sci-hub access]])&gt;=1,1,0)</f>
        <v>0</v>
      </c>
      <c r="Z6919" s="12">
        <f>IF(OR(Tableau1[[#This Row],[Access R1 + S1+ T1 ]]&gt;=1,Tableau1[[#This Row],[Access V1 +W1 + X1]]&gt;=1),1,0)</f>
        <v>0</v>
      </c>
      <c r="AB6919" s="10" t="str">
        <f>Tableau1[[#This Row],[DOI]]</f>
        <v>doi: 10.1021/acs.molpharmaceut.6b01066</v>
      </c>
      <c r="AC6919" s="13" t="str">
        <f>Tableau1[[#This Row],[Authors]]&amp;", "&amp;Tableau1[[#This Row],[Title]]&amp;" "&amp;Tableau1[[#This Row],[Journal]]&amp;". "&amp;Tableau1[[#This Row],[Year]]</f>
        <v>Granata G, Paterniti I, Geraci C, Cunsolo F, Esposito E, Cordaro M, Blanco AR, Cuzzocrea S, Consoli GML., Potential Eye Drop Based on a Calix[4]arene Nanoassembly for Curcumin Delivery: Enhanced Drug Solubility, Stability, and Anti-Inflammatory Effect. Mol Pharm. 2017</v>
      </c>
    </row>
    <row r="6920" spans="1:29" x14ac:dyDescent="0.3">
      <c r="A6920">
        <v>8314</v>
      </c>
      <c r="B6920" t="s">
        <v>11013</v>
      </c>
      <c r="C6920" t="s">
        <v>21200</v>
      </c>
      <c r="D6920" t="s">
        <v>31451</v>
      </c>
      <c r="E6920" t="s">
        <v>34031</v>
      </c>
      <c r="F6920" s="10"/>
      <c r="G6920">
        <v>2017</v>
      </c>
      <c r="J6920">
        <v>0.62089056858688574</v>
      </c>
      <c r="L6920" t="s">
        <v>42658</v>
      </c>
      <c r="M6920">
        <v>27937084</v>
      </c>
      <c r="Q6920" s="10"/>
      <c r="R6920" s="11">
        <f t="shared" si="216"/>
        <v>0</v>
      </c>
      <c r="U6920" s="11">
        <f t="shared" si="217"/>
        <v>0</v>
      </c>
      <c r="Y6920" s="11">
        <f>IF(SUM(Tableau1[[#This Row],[Other access]:[Sci-hub access]])&gt;=1,1,0)</f>
        <v>0</v>
      </c>
      <c r="Z6920" s="12">
        <f>IF(OR(Tableau1[[#This Row],[Access R1 + S1+ T1 ]]&gt;=1,Tableau1[[#This Row],[Access V1 +W1 + X1]]&gt;=1),1,0)</f>
        <v>0</v>
      </c>
      <c r="AB6920" s="10" t="str">
        <f>Tableau1[[#This Row],[DOI]]</f>
        <v>doi: 10.1089/jop.2016.0096</v>
      </c>
      <c r="AC6920" s="13" t="str">
        <f>Tableau1[[#This Row],[Authors]]&amp;", "&amp;Tableau1[[#This Row],[Title]]&amp;" "&amp;Tableau1[[#This Row],[Journal]]&amp;". "&amp;Tableau1[[#This Row],[Year]]</f>
        <v>Kobashi H, Kamiya K, Shimizu K., Randomized Comparison Between Rebamipide Ophthalmic Suspension and Diquafosol Ophthalmic Solution for Dry Eye After Penetrating Keratoplasty. J Ocul Pharmacol Ther. 2017</v>
      </c>
    </row>
    <row r="6921" spans="1:29" x14ac:dyDescent="0.3">
      <c r="A6921">
        <v>7936</v>
      </c>
      <c r="B6921" t="s">
        <v>10674</v>
      </c>
      <c r="C6921" t="s">
        <v>20870</v>
      </c>
      <c r="D6921" t="s">
        <v>31112</v>
      </c>
      <c r="E6921" t="s">
        <v>2495</v>
      </c>
      <c r="F6921" s="10"/>
      <c r="G6921">
        <v>2017</v>
      </c>
      <c r="J6921">
        <v>0.62096153503246176</v>
      </c>
      <c r="L6921" t="s">
        <v>42283</v>
      </c>
      <c r="M6921">
        <v>28027193</v>
      </c>
      <c r="Q6921" s="10"/>
      <c r="R6921" s="11">
        <f t="shared" si="216"/>
        <v>0</v>
      </c>
      <c r="U6921" s="11">
        <f t="shared" si="217"/>
        <v>0</v>
      </c>
      <c r="Y6921" s="11">
        <f>IF(SUM(Tableau1[[#This Row],[Other access]:[Sci-hub access]])&gt;=1,1,0)</f>
        <v>0</v>
      </c>
      <c r="Z6921" s="12">
        <f>IF(OR(Tableau1[[#This Row],[Access R1 + S1+ T1 ]]&gt;=1,Tableau1[[#This Row],[Access V1 +W1 + X1]]&gt;=1),1,0)</f>
        <v>0</v>
      </c>
      <c r="AB6921" s="10" t="str">
        <f>Tableau1[[#This Row],[DOI]]</f>
        <v>doi: 10.1097/OPX.0000000000000940</v>
      </c>
      <c r="AC6921" s="13" t="str">
        <f>Tableau1[[#This Row],[Authors]]&amp;", "&amp;Tableau1[[#This Row],[Title]]&amp;" "&amp;Tableau1[[#This Row],[Journal]]&amp;". "&amp;Tableau1[[#This Row],[Year]]</f>
        <v>Laukkanen H, Scheiman M, Hayes JR., Brain Injury Vision Symptom Survey (BIVSS) Questionnaire. Optom Vis Sci. 2017</v>
      </c>
    </row>
    <row r="6922" spans="1:29" x14ac:dyDescent="0.3">
      <c r="A6922">
        <v>3285</v>
      </c>
      <c r="B6922" t="s">
        <v>6468</v>
      </c>
      <c r="C6922" t="s">
        <v>16711</v>
      </c>
      <c r="D6922" t="s">
        <v>26892</v>
      </c>
      <c r="E6922" t="s">
        <v>2438</v>
      </c>
      <c r="F6922" s="10"/>
      <c r="G6922">
        <v>2018</v>
      </c>
      <c r="J6922">
        <v>0.6209809313330803</v>
      </c>
      <c r="L6922" t="s">
        <v>37738</v>
      </c>
      <c r="M6922">
        <v>28607175</v>
      </c>
      <c r="Q6922" s="10"/>
      <c r="R6922" s="11">
        <f t="shared" si="216"/>
        <v>0</v>
      </c>
      <c r="U6922" s="11">
        <f t="shared" si="217"/>
        <v>0</v>
      </c>
      <c r="Y6922" s="11">
        <f>IF(SUM(Tableau1[[#This Row],[Other access]:[Sci-hub access]])&gt;=1,1,0)</f>
        <v>0</v>
      </c>
      <c r="Z6922" s="12">
        <f>IF(OR(Tableau1[[#This Row],[Access R1 + S1+ T1 ]]&gt;=1,Tableau1[[#This Row],[Access V1 +W1 + X1]]&gt;=1),1,0)</f>
        <v>0</v>
      </c>
      <c r="AB6922" s="10" t="str">
        <f>Tableau1[[#This Row],[DOI]]</f>
        <v>doi: 10.1136/bjophthalmol-2017-310292</v>
      </c>
      <c r="AC6922" s="13" t="str">
        <f>Tableau1[[#This Row],[Authors]]&amp;", "&amp;Tableau1[[#This Row],[Title]]&amp;" "&amp;Tableau1[[#This Row],[Journal]]&amp;". "&amp;Tableau1[[#This Row],[Year]]</f>
        <v>Tideman JWL, Polling JR, Hofman A, Jaddoe VW, Mackenbach JP, Klaver CC., Environmental factors explain socioeconomic prevalence differences in myopia in 6-year-old children. Br J Ophthalmol. 2018</v>
      </c>
    </row>
    <row r="6923" spans="1:29" ht="28.8" x14ac:dyDescent="0.3">
      <c r="A6923">
        <v>8951</v>
      </c>
      <c r="B6923" t="s">
        <v>11571</v>
      </c>
      <c r="C6923" t="s">
        <v>21752</v>
      </c>
      <c r="D6923" t="s">
        <v>32012</v>
      </c>
      <c r="E6923" t="s">
        <v>2505</v>
      </c>
      <c r="F6923" s="10"/>
      <c r="G6923">
        <v>2017</v>
      </c>
      <c r="J6923">
        <v>0.62101068800729287</v>
      </c>
      <c r="L6923" t="s">
        <v>43278</v>
      </c>
      <c r="M6923">
        <v>27730299</v>
      </c>
      <c r="Q6923" s="10"/>
      <c r="R6923" s="11">
        <f t="shared" si="216"/>
        <v>0</v>
      </c>
      <c r="U6923" s="11">
        <f t="shared" si="217"/>
        <v>0</v>
      </c>
      <c r="Y6923" s="11">
        <f>IF(SUM(Tableau1[[#This Row],[Other access]:[Sci-hub access]])&gt;=1,1,0)</f>
        <v>0</v>
      </c>
      <c r="Z6923" s="12">
        <f>IF(OR(Tableau1[[#This Row],[Access R1 + S1+ T1 ]]&gt;=1,Tableau1[[#This Row],[Access V1 +W1 + X1]]&gt;=1),1,0)</f>
        <v>0</v>
      </c>
      <c r="AB6923" s="10" t="str">
        <f>Tableau1[[#This Row],[DOI]]</f>
        <v>doi: 10.1007/s00401-016-1627-0</v>
      </c>
      <c r="AC6923" s="13" t="str">
        <f>Tableau1[[#This Row],[Authors]]&amp;", "&amp;Tableau1[[#This Row],[Title]]&amp;" "&amp;Tableau1[[#This Row],[Journal]]&amp;". "&amp;Tableau1[[#This Row],[Year]]</f>
        <v>Rivas JR, Ireland SJ, Chkheidze R, Rounds WH, Lim J, Johnson J, Ramirez DM, Ligocki AJ, Chen D, Guzman AA, Woodhall M, Wilson PC, Meffre E, White C 3rd, Greenberg BM, Waters P, Cowell LG, Stowe AM, Monson NL., Peripheral VH4+ plasmablasts demonstrate autoreactive B cell expansion toward brain antigens in early multiple sclerosis patients. Acta Neuropathol. 2017</v>
      </c>
    </row>
    <row r="6924" spans="1:29" x14ac:dyDescent="0.3">
      <c r="A6924">
        <v>2742</v>
      </c>
      <c r="B6924" t="s">
        <v>5949</v>
      </c>
      <c r="C6924" t="s">
        <v>16196</v>
      </c>
      <c r="D6924" t="s">
        <v>26373</v>
      </c>
      <c r="E6924" t="s">
        <v>3165</v>
      </c>
      <c r="F6924" s="10"/>
      <c r="G6924">
        <v>2017</v>
      </c>
      <c r="J6924">
        <v>0.62105217380121425</v>
      </c>
      <c r="L6924" t="s">
        <v>37201</v>
      </c>
      <c r="M6924">
        <v>28693693</v>
      </c>
      <c r="Q6924" s="10"/>
      <c r="R6924" s="11">
        <f t="shared" si="216"/>
        <v>0</v>
      </c>
      <c r="U6924" s="11">
        <f t="shared" si="217"/>
        <v>0</v>
      </c>
      <c r="Y6924" s="11">
        <f>IF(SUM(Tableau1[[#This Row],[Other access]:[Sci-hub access]])&gt;=1,1,0)</f>
        <v>0</v>
      </c>
      <c r="Z6924" s="12">
        <f>IF(OR(Tableau1[[#This Row],[Access R1 + S1+ T1 ]]&gt;=1,Tableau1[[#This Row],[Access V1 +W1 + X1]]&gt;=1),1,0)</f>
        <v>0</v>
      </c>
      <c r="AB6924" s="10" t="str">
        <f>Tableau1[[#This Row],[DOI]]</f>
        <v>doi: 10.24920/J1001-9294.2017.015</v>
      </c>
      <c r="AC6924" s="13" t="str">
        <f>Tableau1[[#This Row],[Authors]]&amp;", "&amp;Tableau1[[#This Row],[Title]]&amp;" "&amp;Tableau1[[#This Row],[Journal]]&amp;". "&amp;Tableau1[[#This Row],[Year]]</f>
        <v>Du J, Li R., Can Fundus Fluorescein Angiography be Performed for Diabetic Patients on Oral Metformin?. Chin Med Sci J. 2017</v>
      </c>
    </row>
    <row r="6925" spans="1:29" x14ac:dyDescent="0.3">
      <c r="A6925">
        <v>6147</v>
      </c>
      <c r="B6925" t="s">
        <v>9113</v>
      </c>
      <c r="C6925" t="s">
        <v>19327</v>
      </c>
      <c r="D6925" t="s">
        <v>29544</v>
      </c>
      <c r="E6925" t="s">
        <v>3160</v>
      </c>
      <c r="F6925" s="10"/>
      <c r="G6925">
        <v>2017</v>
      </c>
      <c r="J6925">
        <v>0.6210897418802882</v>
      </c>
      <c r="L6925" t="s">
        <v>40519</v>
      </c>
      <c r="M6925">
        <v>28243072</v>
      </c>
      <c r="Q6925" s="10"/>
      <c r="R6925" s="11">
        <f t="shared" si="216"/>
        <v>0</v>
      </c>
      <c r="U6925" s="11">
        <f t="shared" si="217"/>
        <v>0</v>
      </c>
      <c r="Y6925" s="11">
        <f>IF(SUM(Tableau1[[#This Row],[Other access]:[Sci-hub access]])&gt;=1,1,0)</f>
        <v>0</v>
      </c>
      <c r="Z6925" s="12">
        <f>IF(OR(Tableau1[[#This Row],[Access R1 + S1+ T1 ]]&gt;=1,Tableau1[[#This Row],[Access V1 +W1 + X1]]&gt;=1),1,0)</f>
        <v>0</v>
      </c>
      <c r="AB6925" s="10" t="str">
        <f>Tableau1[[#This Row],[DOI]]</f>
        <v>doi: 10.2147/CIA.S118955</v>
      </c>
      <c r="AC6925" s="13" t="str">
        <f>Tableau1[[#This Row],[Authors]]&amp;", "&amp;Tableau1[[#This Row],[Title]]&amp;" "&amp;Tableau1[[#This Row],[Journal]]&amp;". "&amp;Tableau1[[#This Row],[Year]]</f>
        <v>Chatzistefanou KI, Samara C, Asproudis I, Brouzas D, Moschos MM, Tsianta E, Piaditis G., Subconjunctival orbital fat prolapse and thyroid associated orbitopathy: a clinical association. Clin Interv Aging. 2017</v>
      </c>
    </row>
    <row r="6926" spans="1:29" x14ac:dyDescent="0.3">
      <c r="A6926">
        <v>6775</v>
      </c>
      <c r="B6926" t="s">
        <v>6392</v>
      </c>
      <c r="C6926" t="s">
        <v>19865</v>
      </c>
      <c r="D6926" t="s">
        <v>30094</v>
      </c>
      <c r="E6926" t="s">
        <v>2639</v>
      </c>
      <c r="F6926" s="10"/>
      <c r="G6926">
        <v>2017</v>
      </c>
      <c r="J6926">
        <v>0.62112767630773436</v>
      </c>
      <c r="L6926" t="s">
        <v>41135</v>
      </c>
      <c r="M6926">
        <v>28165314</v>
      </c>
      <c r="Q6926" s="10"/>
      <c r="R6926" s="11">
        <f t="shared" si="216"/>
        <v>0</v>
      </c>
      <c r="U6926" s="11">
        <f t="shared" si="217"/>
        <v>0</v>
      </c>
      <c r="Y6926" s="11">
        <f>IF(SUM(Tableau1[[#This Row],[Other access]:[Sci-hub access]])&gt;=1,1,0)</f>
        <v>0</v>
      </c>
      <c r="Z6926" s="12">
        <f>IF(OR(Tableau1[[#This Row],[Access R1 + S1+ T1 ]]&gt;=1,Tableau1[[#This Row],[Access V1 +W1 + X1]]&gt;=1),1,0)</f>
        <v>0</v>
      </c>
      <c r="AB6926" s="10" t="str">
        <f>Tableau1[[#This Row],[DOI]]</f>
        <v>doi: 10.2460/javma.250.4.371</v>
      </c>
      <c r="AC6926" s="13" t="str">
        <f>Tableau1[[#This Row],[Authors]]&amp;", "&amp;Tableau1[[#This Row],[Title]]&amp;" "&amp;Tableau1[[#This Row],[Journal]]&amp;". "&amp;Tableau1[[#This Row],[Year]]</f>
        <v>Aguilar A, Moll X, García F, Vigueras I, Andaluz A., Anesthesia Case of the Month. J Am Vet Med Assoc. 2017</v>
      </c>
    </row>
    <row r="6927" spans="1:29" x14ac:dyDescent="0.3">
      <c r="A6927">
        <v>2201</v>
      </c>
      <c r="B6927" t="s">
        <v>5434</v>
      </c>
      <c r="C6927" t="s">
        <v>15679</v>
      </c>
      <c r="D6927" t="s">
        <v>25856</v>
      </c>
      <c r="E6927" t="s">
        <v>2443</v>
      </c>
      <c r="F6927" s="10"/>
      <c r="G6927">
        <v>2017</v>
      </c>
      <c r="J6927">
        <v>0.62116814463475201</v>
      </c>
      <c r="L6927" t="s">
        <v>36671</v>
      </c>
      <c r="M6927">
        <v>28800648</v>
      </c>
      <c r="Q6927" s="10"/>
      <c r="R6927" s="11">
        <f t="shared" si="216"/>
        <v>0</v>
      </c>
      <c r="U6927" s="11">
        <f t="shared" si="217"/>
        <v>0</v>
      </c>
      <c r="Y6927" s="11">
        <f>IF(SUM(Tableau1[[#This Row],[Other access]:[Sci-hub access]])&gt;=1,1,0)</f>
        <v>0</v>
      </c>
      <c r="Z6927" s="12">
        <f>IF(OR(Tableau1[[#This Row],[Access R1 + S1+ T1 ]]&gt;=1,Tableau1[[#This Row],[Access V1 +W1 + X1]]&gt;=1),1,0)</f>
        <v>0</v>
      </c>
      <c r="AB6927" s="10" t="str">
        <f>Tableau1[[#This Row],[DOI]]</f>
        <v>doi: 10.1167/iovs.17-21897</v>
      </c>
      <c r="AC6927" s="13" t="str">
        <f>Tableau1[[#This Row],[Authors]]&amp;", "&amp;Tableau1[[#This Row],[Title]]&amp;" "&amp;Tableau1[[#This Row],[Journal]]&amp;". "&amp;Tableau1[[#This Row],[Year]]</f>
        <v>Böni C, Thorne JE, Spaide RF, Ostheimer TA, Sarraf D, Levinson RD, Goldstein DA, Rifkin LM, Vitale AT, Jaffe GJ, Holland GN., Fundus Autofluorescence Findings in Eyes With Birdshot Chorioretinitis. Invest Ophthalmol Vis Sci. 2017</v>
      </c>
    </row>
    <row r="6928" spans="1:29" x14ac:dyDescent="0.3">
      <c r="A6928">
        <v>1734</v>
      </c>
      <c r="B6928" t="s">
        <v>4984</v>
      </c>
      <c r="C6928" t="s">
        <v>15232</v>
      </c>
      <c r="D6928" t="s">
        <v>25405</v>
      </c>
      <c r="E6928" t="s">
        <v>2448</v>
      </c>
      <c r="F6928" s="10"/>
      <c r="G6928">
        <v>2017</v>
      </c>
      <c r="J6928">
        <v>0.62130452854217222</v>
      </c>
      <c r="L6928" t="s">
        <v>36210</v>
      </c>
      <c r="M6928">
        <v>28887638</v>
      </c>
      <c r="Q6928" s="10"/>
      <c r="R6928" s="11">
        <f t="shared" si="216"/>
        <v>0</v>
      </c>
      <c r="U6928" s="11">
        <f t="shared" si="217"/>
        <v>0</v>
      </c>
      <c r="Y6928" s="11">
        <f>IF(SUM(Tableau1[[#This Row],[Other access]:[Sci-hub access]])&gt;=1,1,0)</f>
        <v>0</v>
      </c>
      <c r="Z6928" s="12">
        <f>IF(OR(Tableau1[[#This Row],[Access R1 + S1+ T1 ]]&gt;=1,Tableau1[[#This Row],[Access V1 +W1 + X1]]&gt;=1),1,0)</f>
        <v>0</v>
      </c>
      <c r="AB6928" s="10" t="str">
        <f>Tableau1[[#This Row],[DOI]]</f>
        <v>doi: 10.1007/s00417-017-3755-1</v>
      </c>
      <c r="AC6928" s="13" t="str">
        <f>Tableau1[[#This Row],[Authors]]&amp;", "&amp;Tableau1[[#This Row],[Title]]&amp;" "&amp;Tableau1[[#This Row],[Journal]]&amp;". "&amp;Tableau1[[#This Row],[Year]]</f>
        <v>Xie J, Wang C, Ning Q, Gao Q, Gao C, Gou Z, Ye J., A new strategy to sustained release of ocular drugs by one-step drug-loaded microcapsule manufacturing in hydrogel punctal plugs. Graefes Arch Clin Exp Ophthalmol. 2017</v>
      </c>
    </row>
    <row r="6929" spans="1:29" x14ac:dyDescent="0.3">
      <c r="A6929">
        <v>2351</v>
      </c>
      <c r="B6929" t="s">
        <v>5579</v>
      </c>
      <c r="C6929" t="s">
        <v>15824</v>
      </c>
      <c r="D6929" t="s">
        <v>26001</v>
      </c>
      <c r="E6929" t="s">
        <v>34087</v>
      </c>
      <c r="F6929" s="10"/>
      <c r="G6929">
        <v>2017</v>
      </c>
      <c r="J6929">
        <v>0.62133690262559904</v>
      </c>
      <c r="L6929" t="s">
        <v>36816</v>
      </c>
      <c r="M6929">
        <v>28762311</v>
      </c>
      <c r="Q6929" s="10"/>
      <c r="R6929" s="11">
        <f t="shared" si="216"/>
        <v>0</v>
      </c>
      <c r="U6929" s="11">
        <f t="shared" si="217"/>
        <v>0</v>
      </c>
      <c r="Y6929" s="11">
        <f>IF(SUM(Tableau1[[#This Row],[Other access]:[Sci-hub access]])&gt;=1,1,0)</f>
        <v>0</v>
      </c>
      <c r="Z6929" s="12">
        <f>IF(OR(Tableau1[[#This Row],[Access R1 + S1+ T1 ]]&gt;=1,Tableau1[[#This Row],[Access V1 +W1 + X1]]&gt;=1),1,0)</f>
        <v>0</v>
      </c>
      <c r="AB6929" s="10" t="str">
        <f>Tableau1[[#This Row],[DOI]]</f>
        <v>doi: 10.2174/0929867324666170801100516</v>
      </c>
      <c r="AC6929" s="13" t="str">
        <f>Tableau1[[#This Row],[Authors]]&amp;", "&amp;Tableau1[[#This Row],[Title]]&amp;" "&amp;Tableau1[[#This Row],[Journal]]&amp;". "&amp;Tableau1[[#This Row],[Year]]</f>
        <v>Zhang X, Tohari AM, Marcheggiani F, Zhou X, Reilly J, Tiano L, Shu X., Therapeutic Potential of Co-enzyme Q10 in Retinal Diseases. Curr Med Chem. 2017</v>
      </c>
    </row>
    <row r="6930" spans="1:29" x14ac:dyDescent="0.3">
      <c r="A6930">
        <v>10503</v>
      </c>
      <c r="B6930" t="s">
        <v>2249</v>
      </c>
      <c r="C6930" t="s">
        <v>2250</v>
      </c>
      <c r="D6930" t="s">
        <v>2251</v>
      </c>
      <c r="E6930" t="s">
        <v>2568</v>
      </c>
      <c r="F6930" s="10"/>
      <c r="G6930">
        <v>2017</v>
      </c>
      <c r="J6930">
        <v>0.62135050195366859</v>
      </c>
      <c r="L6930" t="s">
        <v>44752</v>
      </c>
      <c r="M6930">
        <v>27255346</v>
      </c>
      <c r="Q6930" s="10"/>
      <c r="R6930" s="11">
        <f t="shared" si="216"/>
        <v>0</v>
      </c>
      <c r="U6930" s="11">
        <f t="shared" si="217"/>
        <v>0</v>
      </c>
      <c r="Y6930" s="11">
        <f>IF(SUM(Tableau1[[#This Row],[Other access]:[Sci-hub access]])&gt;=1,1,0)</f>
        <v>0</v>
      </c>
      <c r="Z6930" s="12">
        <f>IF(OR(Tableau1[[#This Row],[Access R1 + S1+ T1 ]]&gt;=1,Tableau1[[#This Row],[Access V1 +W1 + X1]]&gt;=1),1,0)</f>
        <v>0</v>
      </c>
      <c r="AB6930" s="10" t="str">
        <f>Tableau1[[#This Row],[DOI]]</f>
        <v>doi: 10.14670/HH-11-788</v>
      </c>
      <c r="AC6930" s="13" t="str">
        <f>Tableau1[[#This Row],[Authors]]&amp;", "&amp;Tableau1[[#This Row],[Title]]&amp;" "&amp;Tableau1[[#This Row],[Journal]]&amp;". "&amp;Tableau1[[#This Row],[Year]]</f>
        <v>Abreu CA, De Lima SV, Mendonça HR, Goulart CO, Martinez AM., Absence of galectin-3 promotes neuroprotection in retinal ganglion cells after optic nerve injury. Histol Histopathol. 2017</v>
      </c>
    </row>
    <row r="6931" spans="1:29" x14ac:dyDescent="0.3">
      <c r="A6931">
        <v>1156</v>
      </c>
      <c r="B6931" t="s">
        <v>4418</v>
      </c>
      <c r="C6931" t="s">
        <v>14671</v>
      </c>
      <c r="D6931" t="s">
        <v>24839</v>
      </c>
      <c r="E6931" t="s">
        <v>2468</v>
      </c>
      <c r="F6931" s="10"/>
      <c r="G6931">
        <v>2017</v>
      </c>
      <c r="J6931">
        <v>0.62142078679880641</v>
      </c>
      <c r="L6931" t="s">
        <v>35643</v>
      </c>
      <c r="M6931">
        <v>29016522</v>
      </c>
      <c r="Q6931" s="10"/>
      <c r="R6931" s="11">
        <f t="shared" si="216"/>
        <v>0</v>
      </c>
      <c r="U6931" s="11">
        <f t="shared" si="217"/>
        <v>0</v>
      </c>
      <c r="Y6931" s="11">
        <f>IF(SUM(Tableau1[[#This Row],[Other access]:[Sci-hub access]])&gt;=1,1,0)</f>
        <v>0</v>
      </c>
      <c r="Z6931" s="12">
        <f>IF(OR(Tableau1[[#This Row],[Access R1 + S1+ T1 ]]&gt;=1,Tableau1[[#This Row],[Access V1 +W1 + X1]]&gt;=1),1,0)</f>
        <v>0</v>
      </c>
      <c r="AB6931" s="10" t="str">
        <f>Tableau1[[#This Row],[DOI]]</f>
        <v>doi: 10.1097/IJG.0000000000000801</v>
      </c>
      <c r="AC6931" s="13" t="str">
        <f>Tableau1[[#This Row],[Authors]]&amp;", "&amp;Tableau1[[#This Row],[Title]]&amp;" "&amp;Tableau1[[#This Row],[Journal]]&amp;". "&amp;Tableau1[[#This Row],[Year]]</f>
        <v>Rezapour J, Hoffmann EM, Prokosch-Willing V, Gericke A, Pfeiffer N., Spontaneous Resolution of Delayed Suprachoroidal Hemorrhage in the Single Eye Following Needling in Congenital Glaucoma. J Glaucoma. 2017</v>
      </c>
    </row>
    <row r="6932" spans="1:29" ht="28.8" x14ac:dyDescent="0.3">
      <c r="A6932">
        <v>5670</v>
      </c>
      <c r="B6932" t="s">
        <v>8702</v>
      </c>
      <c r="C6932" t="s">
        <v>18922</v>
      </c>
      <c r="D6932" t="s">
        <v>29132</v>
      </c>
      <c r="E6932" t="s">
        <v>34040</v>
      </c>
      <c r="F6932" s="10"/>
      <c r="G6932">
        <v>2017</v>
      </c>
      <c r="J6932">
        <v>0.62146103953866327</v>
      </c>
      <c r="L6932" t="s">
        <v>40055</v>
      </c>
      <c r="M6932">
        <v>28299356</v>
      </c>
      <c r="Q6932" s="10"/>
      <c r="R6932" s="11">
        <f t="shared" si="216"/>
        <v>0</v>
      </c>
      <c r="U6932" s="11">
        <f t="shared" si="217"/>
        <v>0</v>
      </c>
      <c r="Y6932" s="11">
        <f>IF(SUM(Tableau1[[#This Row],[Other access]:[Sci-hub access]])&gt;=1,1,0)</f>
        <v>0</v>
      </c>
      <c r="Z6932" s="12">
        <f>IF(OR(Tableau1[[#This Row],[Access R1 + S1+ T1 ]]&gt;=1,Tableau1[[#This Row],[Access V1 +W1 + X1]]&gt;=1),1,0)</f>
        <v>0</v>
      </c>
      <c r="AB6932" s="10" t="str">
        <f>Tableau1[[#This Row],[DOI]]</f>
        <v>doi: 10.1101/mcs.a000984</v>
      </c>
      <c r="AC6932" s="13" t="str">
        <f>Tableau1[[#This Row],[Authors]]&amp;", "&amp;Tableau1[[#This Row],[Title]]&amp;" "&amp;Tableau1[[#This Row],[Journal]]&amp;". "&amp;Tableau1[[#This Row],[Year]]</f>
        <v>Patel RM, Liu D, Gonzaga-Jauregui C, Jhangiani S, Lu JT, Sutton VR, Fernbach SD, Azamian M, White L, Edmond JC, Paysse EA, Belmont JW, Muzny D, Lupski JR, Gibbs RA, Lewis RA, Lee BH, Lalani SR, Campeau PM., An exome sequencing study of Moebius syndrome including atypical cases reveals an individual with CFEOM3A and a TUBB3 mutation. Cold Spring Harb Mol Case Stud. 2017</v>
      </c>
    </row>
    <row r="6933" spans="1:29" ht="28.8" x14ac:dyDescent="0.3">
      <c r="A6933">
        <v>9730</v>
      </c>
      <c r="B6933" t="s">
        <v>12276</v>
      </c>
      <c r="C6933" t="s">
        <v>22450</v>
      </c>
      <c r="D6933" t="s">
        <v>32724</v>
      </c>
      <c r="E6933" t="s">
        <v>2447</v>
      </c>
      <c r="F6933" s="10"/>
      <c r="G6933">
        <v>2017</v>
      </c>
      <c r="J6933">
        <v>0.62146521670138088</v>
      </c>
      <c r="L6933" t="s">
        <v>43994</v>
      </c>
      <c r="M6933">
        <v>27608287</v>
      </c>
      <c r="Q6933" s="10"/>
      <c r="R6933" s="11">
        <f t="shared" si="216"/>
        <v>0</v>
      </c>
      <c r="U6933" s="11">
        <f t="shared" si="217"/>
        <v>0</v>
      </c>
      <c r="Y6933" s="11">
        <f>IF(SUM(Tableau1[[#This Row],[Other access]:[Sci-hub access]])&gt;=1,1,0)</f>
        <v>0</v>
      </c>
      <c r="Z6933" s="12">
        <f>IF(OR(Tableau1[[#This Row],[Access R1 + S1+ T1 ]]&gt;=1,Tableau1[[#This Row],[Access V1 +W1 + X1]]&gt;=1),1,0)</f>
        <v>0</v>
      </c>
      <c r="AB6933" s="10" t="str">
        <f>Tableau1[[#This Row],[DOI]]</f>
        <v>doi: 10.1097/IOP.0000000000000782</v>
      </c>
      <c r="AC6933" s="13" t="str">
        <f>Tableau1[[#This Row],[Authors]]&amp;", "&amp;Tableau1[[#This Row],[Title]]&amp;" "&amp;Tableau1[[#This Row],[Journal]]&amp;". "&amp;Tableau1[[#This Row],[Year]]</f>
        <v>Finn AP, Bleier B, Cestari DM, Kazlas MA, Dagi LR, Lefebvre DR, Yoon MK, Freitag SK., A Retrospective Review of Orbital Decompression for Thyroid Orbitopathy with Endoscopic Preservation of the Inferomedial Orbital Bone Strut. Ophthal Plast Reconstr Surg. 2017</v>
      </c>
    </row>
    <row r="6934" spans="1:29" ht="28.8" x14ac:dyDescent="0.3">
      <c r="A6934">
        <v>9606</v>
      </c>
      <c r="B6934" t="s">
        <v>12161</v>
      </c>
      <c r="C6934" t="s">
        <v>22336</v>
      </c>
      <c r="D6934" t="s">
        <v>32608</v>
      </c>
      <c r="E6934" t="s">
        <v>2758</v>
      </c>
      <c r="F6934" s="10"/>
      <c r="G6934">
        <v>2017</v>
      </c>
      <c r="J6934">
        <v>0.62154680692725983</v>
      </c>
      <c r="L6934" t="s">
        <v>43877</v>
      </c>
      <c r="M6934">
        <v>27643385</v>
      </c>
      <c r="Q6934" s="10"/>
      <c r="R6934" s="11">
        <f t="shared" si="216"/>
        <v>0</v>
      </c>
      <c r="U6934" s="11">
        <f t="shared" si="217"/>
        <v>0</v>
      </c>
      <c r="Y6934" s="11">
        <f>IF(SUM(Tableau1[[#This Row],[Other access]:[Sci-hub access]])&gt;=1,1,0)</f>
        <v>0</v>
      </c>
      <c r="Z6934" s="12">
        <f>IF(OR(Tableau1[[#This Row],[Access R1 + S1+ T1 ]]&gt;=1,Tableau1[[#This Row],[Access V1 +W1 + X1]]&gt;=1),1,0)</f>
        <v>0</v>
      </c>
      <c r="AB6934" s="10" t="str">
        <f>Tableau1[[#This Row],[DOI]]</f>
        <v>doi: 10.1111/cei.12868</v>
      </c>
      <c r="AC6934" s="13" t="str">
        <f>Tableau1[[#This Row],[Authors]]&amp;", "&amp;Tableau1[[#This Row],[Title]]&amp;" "&amp;Tableau1[[#This Row],[Journal]]&amp;". "&amp;Tableau1[[#This Row],[Year]]</f>
        <v>Tahara M, Tsuboi H, Segawa S, Asashima H, Iizuka-Koga M, Hirota T, Takahashi H, Kondo Y, Matsui M, Matsumoto I, Sumida T., RORγt antagonist suppresses M3 muscarinic acetylcholine receptor-induced Sjögren's syndrome-like sialadenitis. Clin Exp Immunol. 2017</v>
      </c>
    </row>
    <row r="6935" spans="1:29" ht="28.8" x14ac:dyDescent="0.3">
      <c r="A6935">
        <v>2251</v>
      </c>
      <c r="B6935" t="s">
        <v>5483</v>
      </c>
      <c r="C6935" t="s">
        <v>15728</v>
      </c>
      <c r="D6935" t="s">
        <v>25905</v>
      </c>
      <c r="E6935" t="s">
        <v>2448</v>
      </c>
      <c r="F6935" s="10"/>
      <c r="G6935">
        <v>2017</v>
      </c>
      <c r="J6935">
        <v>0.62183167604604372</v>
      </c>
      <c r="L6935" t="s">
        <v>36719</v>
      </c>
      <c r="M6935">
        <v>28782074</v>
      </c>
      <c r="Q6935" s="10"/>
      <c r="R6935" s="11">
        <f t="shared" si="216"/>
        <v>0</v>
      </c>
      <c r="U6935" s="11">
        <f t="shared" si="217"/>
        <v>0</v>
      </c>
      <c r="Y6935" s="11">
        <f>IF(SUM(Tableau1[[#This Row],[Other access]:[Sci-hub access]])&gt;=1,1,0)</f>
        <v>0</v>
      </c>
      <c r="Z6935" s="12">
        <f>IF(OR(Tableau1[[#This Row],[Access R1 + S1+ T1 ]]&gt;=1,Tableau1[[#This Row],[Access V1 +W1 + X1]]&gt;=1),1,0)</f>
        <v>0</v>
      </c>
      <c r="AB6935" s="10" t="str">
        <f>Tableau1[[#This Row],[DOI]]</f>
        <v>doi: 10.1007/s00417-017-3767-x</v>
      </c>
      <c r="AC6935" s="13" t="str">
        <f>Tableau1[[#This Row],[Authors]]&amp;", "&amp;Tableau1[[#This Row],[Title]]&amp;" "&amp;Tableau1[[#This Row],[Journal]]&amp;". "&amp;Tableau1[[#This Row],[Year]]</f>
        <v>Wertheimer C, Eibl-Lindner KH, Compera D, Kueres A, Wolf A, Docheva D, Priglinger SG, Priglinger C, Schumann RG., A cell culture technique for human epiretinal membranes to describe cell behavior and membrane contraction in vitro. Graefes Arch Clin Exp Ophthalmol. 2017</v>
      </c>
    </row>
    <row r="6936" spans="1:29" x14ac:dyDescent="0.3">
      <c r="A6936">
        <v>8756</v>
      </c>
      <c r="B6936" t="s">
        <v>11396</v>
      </c>
      <c r="C6936" t="s">
        <v>21581</v>
      </c>
      <c r="D6936" t="s">
        <v>31836</v>
      </c>
      <c r="E6936" t="s">
        <v>2514</v>
      </c>
      <c r="F6936" s="10"/>
      <c r="G6936">
        <v>2017</v>
      </c>
      <c r="J6936">
        <v>0.62185278942245692</v>
      </c>
      <c r="L6936" t="s">
        <v>43092</v>
      </c>
      <c r="M6936">
        <v>27847307</v>
      </c>
      <c r="Q6936" s="10"/>
      <c r="R6936" s="11">
        <f t="shared" si="216"/>
        <v>0</v>
      </c>
      <c r="U6936" s="11">
        <f t="shared" si="217"/>
        <v>0</v>
      </c>
      <c r="Y6936" s="11">
        <f>IF(SUM(Tableau1[[#This Row],[Other access]:[Sci-hub access]])&gt;=1,1,0)</f>
        <v>0</v>
      </c>
      <c r="Z6936" s="12">
        <f>IF(OR(Tableau1[[#This Row],[Access R1 + S1+ T1 ]]&gt;=1,Tableau1[[#This Row],[Access V1 +W1 + X1]]&gt;=1),1,0)</f>
        <v>0</v>
      </c>
      <c r="AB6936" s="10" t="str">
        <f>Tableau1[[#This Row],[DOI]]</f>
        <v>doi: 10.1016/j.survophthal.2016.11.004</v>
      </c>
      <c r="AC6936" s="13" t="str">
        <f>Tableau1[[#This Row],[Authors]]&amp;", "&amp;Tableau1[[#This Row],[Title]]&amp;" "&amp;Tableau1[[#This Row],[Journal]]&amp;". "&amp;Tableau1[[#This Row],[Year]]</f>
        <v>Godfrey KJ, Harrison AR, Korn BS, Kikkawa DO., The glue that holds the situation together. Surv Ophthalmol. 2017</v>
      </c>
    </row>
    <row r="6937" spans="1:29" x14ac:dyDescent="0.3">
      <c r="A6937">
        <v>9505</v>
      </c>
      <c r="B6937" t="s">
        <v>12069</v>
      </c>
      <c r="C6937" t="s">
        <v>22244</v>
      </c>
      <c r="D6937" t="s">
        <v>32515</v>
      </c>
      <c r="E6937" t="s">
        <v>2495</v>
      </c>
      <c r="F6937" s="10"/>
      <c r="G6937">
        <v>2017</v>
      </c>
      <c r="J6937">
        <v>0.62197887452062595</v>
      </c>
      <c r="L6937" t="s">
        <v>43788</v>
      </c>
      <c r="M6937">
        <v>27668633</v>
      </c>
      <c r="Q6937" s="10"/>
      <c r="R6937" s="11">
        <f t="shared" si="216"/>
        <v>0</v>
      </c>
      <c r="U6937" s="11">
        <f t="shared" si="217"/>
        <v>0</v>
      </c>
      <c r="Y6937" s="11">
        <f>IF(SUM(Tableau1[[#This Row],[Other access]:[Sci-hub access]])&gt;=1,1,0)</f>
        <v>0</v>
      </c>
      <c r="Z6937" s="12">
        <f>IF(OR(Tableau1[[#This Row],[Access R1 + S1+ T1 ]]&gt;=1,Tableau1[[#This Row],[Access V1 +W1 + X1]]&gt;=1),1,0)</f>
        <v>0</v>
      </c>
      <c r="AB6937" s="10" t="str">
        <f>Tableau1[[#This Row],[DOI]]</f>
        <v>doi: 10.1097/OPX.0000000000000949</v>
      </c>
      <c r="AC6937" s="13" t="str">
        <f>Tableau1[[#This Row],[Authors]]&amp;", "&amp;Tableau1[[#This Row],[Title]]&amp;" "&amp;Tableau1[[#This Row],[Journal]]&amp;". "&amp;Tableau1[[#This Row],[Year]]</f>
        <v>Jorkasky JF, Goodrich GL., Expanding Advocacy for Head Trauma Vision Research Funding. Optom Vis Sci. 2017</v>
      </c>
    </row>
    <row r="6938" spans="1:29" x14ac:dyDescent="0.3">
      <c r="A6938">
        <v>4706</v>
      </c>
      <c r="B6938" t="s">
        <v>7819</v>
      </c>
      <c r="C6938" t="s">
        <v>18051</v>
      </c>
      <c r="D6938" t="s">
        <v>28249</v>
      </c>
      <c r="E6938" t="s">
        <v>2525</v>
      </c>
      <c r="F6938" s="10"/>
      <c r="G6938">
        <v>2017</v>
      </c>
      <c r="J6938">
        <v>0.6221712133789854</v>
      </c>
      <c r="L6938" t="s">
        <v>39122</v>
      </c>
      <c r="M6938">
        <v>28418222</v>
      </c>
      <c r="Q6938" s="10"/>
      <c r="R6938" s="11">
        <f t="shared" si="216"/>
        <v>0</v>
      </c>
      <c r="U6938" s="11">
        <f t="shared" si="217"/>
        <v>0</v>
      </c>
      <c r="Y6938" s="11">
        <f>IF(SUM(Tableau1[[#This Row],[Other access]:[Sci-hub access]])&gt;=1,1,0)</f>
        <v>0</v>
      </c>
      <c r="Z6938" s="12">
        <f>IF(OR(Tableau1[[#This Row],[Access R1 + S1+ T1 ]]&gt;=1,Tableau1[[#This Row],[Access V1 +W1 + X1]]&gt;=1),1,0)</f>
        <v>0</v>
      </c>
      <c r="AB6938" s="10" t="str">
        <f>Tableau1[[#This Row],[DOI]]</f>
        <v>doi: 10.1111/ceo.12961</v>
      </c>
      <c r="AC6938" s="13" t="str">
        <f>Tableau1[[#This Row],[Authors]]&amp;", "&amp;Tableau1[[#This Row],[Title]]&amp;" "&amp;Tableau1[[#This Row],[Journal]]&amp;". "&amp;Tableau1[[#This Row],[Year]]</f>
        <v>Zou L, Liu S, Liu R, Yao J, Liu Y, Lin J, Liu H., Modified loop myopexy technique for severe high myopic strabismus fixus. Clin Exp Ophthalmol. 2017</v>
      </c>
    </row>
    <row r="6939" spans="1:29" x14ac:dyDescent="0.3">
      <c r="A6939">
        <v>3290</v>
      </c>
      <c r="B6939" t="s">
        <v>6472</v>
      </c>
      <c r="C6939" t="s">
        <v>16715</v>
      </c>
      <c r="D6939" t="s">
        <v>26896</v>
      </c>
      <c r="E6939" t="s">
        <v>3021</v>
      </c>
      <c r="F6939" s="10"/>
      <c r="G6939">
        <v>2017</v>
      </c>
      <c r="J6939">
        <v>0.62219952338880935</v>
      </c>
      <c r="L6939" t="s">
        <v>37743</v>
      </c>
      <c r="M6939">
        <v>28606465</v>
      </c>
      <c r="Q6939" s="10"/>
      <c r="R6939" s="11">
        <f t="shared" si="216"/>
        <v>0</v>
      </c>
      <c r="U6939" s="11">
        <f t="shared" si="217"/>
        <v>0</v>
      </c>
      <c r="Y6939" s="11">
        <f>IF(SUM(Tableau1[[#This Row],[Other access]:[Sci-hub access]])&gt;=1,1,0)</f>
        <v>0</v>
      </c>
      <c r="Z6939" s="12">
        <f>IF(OR(Tableau1[[#This Row],[Access R1 + S1+ T1 ]]&gt;=1,Tableau1[[#This Row],[Access V1 +W1 + X1]]&gt;=1),1,0)</f>
        <v>0</v>
      </c>
      <c r="AB6939" s="10" t="str">
        <f>Tableau1[[#This Row],[DOI]]</f>
        <v>doi: 10.1016/j.abb.2017.06.006</v>
      </c>
      <c r="AC6939" s="13" t="str">
        <f>Tableau1[[#This Row],[Authors]]&amp;", "&amp;Tableau1[[#This Row],[Title]]&amp;" "&amp;Tableau1[[#This Row],[Journal]]&amp;". "&amp;Tableau1[[#This Row],[Year]]</f>
        <v>Shruthi K, Reddy SS, Reddy GB., Ubiquitin-proteasome system and ER stress in the retina of diabetic rats. Arch Biochem Biophys. 2017</v>
      </c>
    </row>
    <row r="6940" spans="1:29" x14ac:dyDescent="0.3">
      <c r="A6940">
        <v>5868</v>
      </c>
      <c r="B6940" t="s">
        <v>727</v>
      </c>
      <c r="C6940" t="s">
        <v>728</v>
      </c>
      <c r="D6940" t="s">
        <v>729</v>
      </c>
      <c r="E6940" t="s">
        <v>3099</v>
      </c>
      <c r="F6940" s="10"/>
      <c r="G6940">
        <v>2017</v>
      </c>
      <c r="J6940">
        <v>0.62220109723298078</v>
      </c>
      <c r="L6940" t="s">
        <v>40250</v>
      </c>
      <c r="M6940">
        <v>28278076</v>
      </c>
      <c r="Q6940" s="10"/>
      <c r="R6940" s="11">
        <f t="shared" si="216"/>
        <v>0</v>
      </c>
      <c r="U6940" s="11">
        <f t="shared" si="217"/>
        <v>0</v>
      </c>
      <c r="Y6940" s="11">
        <f>IF(SUM(Tableau1[[#This Row],[Other access]:[Sci-hub access]])&gt;=1,1,0)</f>
        <v>0</v>
      </c>
      <c r="Z6940" s="12">
        <f>IF(OR(Tableau1[[#This Row],[Access R1 + S1+ T1 ]]&gt;=1,Tableau1[[#This Row],[Access V1 +W1 + X1]]&gt;=1),1,0)</f>
        <v>0</v>
      </c>
      <c r="AB6940" s="10" t="str">
        <f>Tableau1[[#This Row],[DOI]]</f>
        <v>doi: 10.1080/15384047.2017.1294287</v>
      </c>
      <c r="AC6940" s="13" t="str">
        <f>Tableau1[[#This Row],[Authors]]&amp;", "&amp;Tableau1[[#This Row],[Title]]&amp;" "&amp;Tableau1[[#This Row],[Journal]]&amp;". "&amp;Tableau1[[#This Row],[Year]]</f>
        <v>Li X, Yuan L, Zhao J, Yang H, Yang Y, Zhang Y, Cun B., Adenovirus-based strategies enhance antitumor capability through p53-mediated downregulation of MGMT in uveal melanoma. Cancer Biol Ther. 2017</v>
      </c>
    </row>
    <row r="6941" spans="1:29" x14ac:dyDescent="0.3">
      <c r="A6941">
        <v>9223</v>
      </c>
      <c r="B6941" t="s">
        <v>11813</v>
      </c>
      <c r="C6941" t="s">
        <v>21987</v>
      </c>
      <c r="D6941" t="s">
        <v>32254</v>
      </c>
      <c r="E6941" t="s">
        <v>2457</v>
      </c>
      <c r="F6941" s="10"/>
      <c r="G6941">
        <v>2017</v>
      </c>
      <c r="J6941">
        <v>0.62224526099028366</v>
      </c>
      <c r="L6941" t="s">
        <v>43535</v>
      </c>
      <c r="M6941">
        <v>27759709</v>
      </c>
      <c r="Q6941" s="10"/>
      <c r="R6941" s="11">
        <f t="shared" si="216"/>
        <v>0</v>
      </c>
      <c r="U6941" s="11">
        <f t="shared" si="217"/>
        <v>0</v>
      </c>
      <c r="Y6941" s="11">
        <f>IF(SUM(Tableau1[[#This Row],[Other access]:[Sci-hub access]])&gt;=1,1,0)</f>
        <v>0</v>
      </c>
      <c r="Z6941" s="12">
        <f>IF(OR(Tableau1[[#This Row],[Access R1 + S1+ T1 ]]&gt;=1,Tableau1[[#This Row],[Access V1 +W1 + X1]]&gt;=1),1,0)</f>
        <v>0</v>
      </c>
      <c r="AB6941" s="10" t="str">
        <f>Tableau1[[#This Row],[DOI]]</f>
        <v>doi: 10.1097/ICB.0000000000000468</v>
      </c>
      <c r="AC6941" s="13" t="str">
        <f>Tableau1[[#This Row],[Authors]]&amp;", "&amp;Tableau1[[#This Row],[Title]]&amp;" "&amp;Tableau1[[#This Row],[Journal]]&amp;". "&amp;Tableau1[[#This Row],[Year]]</f>
        <v>Turkoglu EB, Lally SE, Shields CL., CHOROIDAL SARCOID GRANULOMA SIMULATING PROSTATE CARCINOMA METASTASIS. Retin Cases Brief Rep. 2017</v>
      </c>
    </row>
    <row r="6942" spans="1:29" x14ac:dyDescent="0.3">
      <c r="A6942">
        <v>10776</v>
      </c>
      <c r="B6942" t="s">
        <v>9880</v>
      </c>
      <c r="C6942" t="s">
        <v>23395</v>
      </c>
      <c r="D6942" t="s">
        <v>33685</v>
      </c>
      <c r="E6942" t="s">
        <v>2445</v>
      </c>
      <c r="F6942" s="10"/>
      <c r="G6942">
        <v>2017</v>
      </c>
      <c r="J6942">
        <v>0.62225038006179267</v>
      </c>
      <c r="L6942" t="s">
        <v>45023</v>
      </c>
      <c r="M6942">
        <v>27046455</v>
      </c>
      <c r="Q6942" s="10"/>
      <c r="R6942" s="11">
        <f t="shared" si="216"/>
        <v>0</v>
      </c>
      <c r="U6942" s="11">
        <f t="shared" si="217"/>
        <v>0</v>
      </c>
      <c r="Y6942" s="11">
        <f>IF(SUM(Tableau1[[#This Row],[Other access]:[Sci-hub access]])&gt;=1,1,0)</f>
        <v>0</v>
      </c>
      <c r="Z6942" s="12">
        <f>IF(OR(Tableau1[[#This Row],[Access R1 + S1+ T1 ]]&gt;=1,Tableau1[[#This Row],[Access V1 +W1 + X1]]&gt;=1),1,0)</f>
        <v>0</v>
      </c>
      <c r="AB6942" s="10" t="str">
        <f>Tableau1[[#This Row],[DOI]]</f>
        <v>doi: 10.1097/IAE.0000000000001032</v>
      </c>
      <c r="AC6942" s="13" t="str">
        <f>Tableau1[[#This Row],[Authors]]&amp;", "&amp;Tableau1[[#This Row],[Title]]&amp;" "&amp;Tableau1[[#This Row],[Journal]]&amp;". "&amp;Tableau1[[#This Row],[Year]]</f>
        <v>Wang JG, Johnson BB, Sobrin L., Diagnostic and Therapeutic Challenges. Retina. 2017</v>
      </c>
    </row>
    <row r="6943" spans="1:29" x14ac:dyDescent="0.3">
      <c r="A6943">
        <v>2883</v>
      </c>
      <c r="B6943" t="s">
        <v>6082</v>
      </c>
      <c r="C6943" t="s">
        <v>16328</v>
      </c>
      <c r="D6943" t="s">
        <v>26506</v>
      </c>
      <c r="E6943" t="s">
        <v>2490</v>
      </c>
      <c r="F6943" s="10"/>
      <c r="G6943">
        <v>2017</v>
      </c>
      <c r="J6943">
        <v>0.62260384309664896</v>
      </c>
      <c r="L6943" t="s">
        <v>37341</v>
      </c>
      <c r="M6943">
        <v>28669777</v>
      </c>
      <c r="Q6943" s="10"/>
      <c r="R6943" s="11">
        <f t="shared" si="216"/>
        <v>0</v>
      </c>
      <c r="U6943" s="11">
        <f t="shared" si="217"/>
        <v>0</v>
      </c>
      <c r="Y6943" s="11">
        <f>IF(SUM(Tableau1[[#This Row],[Other access]:[Sci-hub access]])&gt;=1,1,0)</f>
        <v>0</v>
      </c>
      <c r="Z6943" s="12">
        <f>IF(OR(Tableau1[[#This Row],[Access R1 + S1+ T1 ]]&gt;=1,Tableau1[[#This Row],[Access V1 +W1 + X1]]&gt;=1),1,0)</f>
        <v>0</v>
      </c>
      <c r="AB6943" s="10" t="str">
        <f>Tableau1[[#This Row],[DOI]]</f>
        <v>doi: 10.1016/j.ajo.2017.06.021</v>
      </c>
      <c r="AC6943" s="13" t="str">
        <f>Tableau1[[#This Row],[Authors]]&amp;", "&amp;Tableau1[[#This Row],[Title]]&amp;" "&amp;Tableau1[[#This Row],[Journal]]&amp;". "&amp;Tableau1[[#This Row],[Year]]</f>
        <v>Hashimoto R, Sugiyama T, Masahara H, Sakamoto M, Ubuka M, Maeno T., Impaired Autoregulation of Blood Flow at the Optic Nerve Head During Vitrectomy in Patients With Type 2 Diabetes. Am J Ophthalmol. 2017</v>
      </c>
    </row>
    <row r="6944" spans="1:29" ht="28.8" x14ac:dyDescent="0.3">
      <c r="A6944">
        <v>8713</v>
      </c>
      <c r="B6944" t="s">
        <v>11360</v>
      </c>
      <c r="C6944" t="s">
        <v>21545</v>
      </c>
      <c r="D6944" t="s">
        <v>31800</v>
      </c>
      <c r="E6944" t="s">
        <v>2875</v>
      </c>
      <c r="F6944" s="10"/>
      <c r="G6944">
        <v>2017</v>
      </c>
      <c r="J6944">
        <v>0.6230138916322211</v>
      </c>
      <c r="L6944" t="s">
        <v>43049</v>
      </c>
      <c r="M6944">
        <v>27859240</v>
      </c>
      <c r="Q6944" s="10"/>
      <c r="R6944" s="11">
        <f t="shared" si="216"/>
        <v>0</v>
      </c>
      <c r="U6944" s="11">
        <f t="shared" si="217"/>
        <v>0</v>
      </c>
      <c r="Y6944" s="11">
        <f>IF(SUM(Tableau1[[#This Row],[Other access]:[Sci-hub access]])&gt;=1,1,0)</f>
        <v>0</v>
      </c>
      <c r="Z6944" s="12">
        <f>IF(OR(Tableau1[[#This Row],[Access R1 + S1+ T1 ]]&gt;=1,Tableau1[[#This Row],[Access V1 +W1 + X1]]&gt;=1),1,0)</f>
        <v>0</v>
      </c>
      <c r="AB6944" s="10" t="str">
        <f>Tableau1[[#This Row],[DOI]]</f>
        <v>doi: 10.1111/jnc.13902</v>
      </c>
      <c r="AC6944" s="13" t="str">
        <f>Tableau1[[#This Row],[Authors]]&amp;", "&amp;Tableau1[[#This Row],[Title]]&amp;" "&amp;Tableau1[[#This Row],[Journal]]&amp;". "&amp;Tableau1[[#This Row],[Year]]</f>
        <v>Yamamoto K, Sato K, Yukita M, Yasuda M, Omodaka K, Ryu M, Fujita K, Nishiguchi KM, Machida S, Nakazawa T., The neuroprotective effect of latanoprost acts via klotho-mediated suppression of calpain activation after optic nerve transection. J Neurochem. 2017</v>
      </c>
    </row>
    <row r="6945" spans="1:29" x14ac:dyDescent="0.3">
      <c r="A6945">
        <v>2069</v>
      </c>
      <c r="B6945" t="s">
        <v>5308</v>
      </c>
      <c r="C6945" t="s">
        <v>15553</v>
      </c>
      <c r="D6945" t="s">
        <v>25730</v>
      </c>
      <c r="E6945" t="s">
        <v>2523</v>
      </c>
      <c r="F6945" s="10"/>
      <c r="G6945">
        <v>2017</v>
      </c>
      <c r="J6945">
        <v>0.62314642792598207</v>
      </c>
      <c r="L6945" t="s">
        <v>36540</v>
      </c>
      <c r="M6945">
        <v>28820183</v>
      </c>
      <c r="Q6945" s="10"/>
      <c r="R6945" s="11">
        <f t="shared" si="216"/>
        <v>0</v>
      </c>
      <c r="U6945" s="11">
        <f t="shared" si="217"/>
        <v>0</v>
      </c>
      <c r="Y6945" s="11">
        <f>IF(SUM(Tableau1[[#This Row],[Other access]:[Sci-hub access]])&gt;=1,1,0)</f>
        <v>0</v>
      </c>
      <c r="Z6945" s="12">
        <f>IF(OR(Tableau1[[#This Row],[Access R1 + S1+ T1 ]]&gt;=1,Tableau1[[#This Row],[Access V1 +W1 + X1]]&gt;=1),1,0)</f>
        <v>0</v>
      </c>
      <c r="AB6945" s="10" t="str">
        <f>Tableau1[[#This Row],[DOI]]</f>
        <v>doi: 10.1038/eye.2017.158</v>
      </c>
      <c r="AC6945" s="13" t="str">
        <f>Tableau1[[#This Row],[Authors]]&amp;", "&amp;Tableau1[[#This Row],[Title]]&amp;" "&amp;Tableau1[[#This Row],[Journal]]&amp;". "&amp;Tableau1[[#This Row],[Year]]</f>
        <v>Xue K, Groppe M, Salvetti AP, MacLaren RE., Technique of retinal gene therapy: delivery of viral vector into the subretinal space. Eye (Lond). 2017</v>
      </c>
    </row>
    <row r="6946" spans="1:29" ht="28.8" x14ac:dyDescent="0.3">
      <c r="A6946">
        <v>6062</v>
      </c>
      <c r="B6946" t="s">
        <v>9044</v>
      </c>
      <c r="C6946" t="s">
        <v>19258</v>
      </c>
      <c r="D6946" t="s">
        <v>29474</v>
      </c>
      <c r="E6946" t="s">
        <v>34135</v>
      </c>
      <c r="F6946" s="10"/>
      <c r="G6946">
        <v>2017</v>
      </c>
      <c r="J6946">
        <v>0.6231801198140865</v>
      </c>
      <c r="L6946" t="s">
        <v>40439</v>
      </c>
      <c r="M6946">
        <v>28254266</v>
      </c>
      <c r="Q6946" s="10"/>
      <c r="R6946" s="11">
        <f t="shared" si="216"/>
        <v>0</v>
      </c>
      <c r="U6946" s="11">
        <f t="shared" si="217"/>
        <v>0</v>
      </c>
      <c r="Y6946" s="11">
        <f>IF(SUM(Tableau1[[#This Row],[Other access]:[Sci-hub access]])&gt;=1,1,0)</f>
        <v>0</v>
      </c>
      <c r="Z6946" s="12">
        <f>IF(OR(Tableau1[[#This Row],[Access R1 + S1+ T1 ]]&gt;=1,Tableau1[[#This Row],[Access V1 +W1 + X1]]&gt;=1),1,0)</f>
        <v>0</v>
      </c>
      <c r="AB6946" s="10" t="str">
        <f>Tableau1[[#This Row],[DOI]]</f>
        <v>doi: 10.1016/j.ijheh.2017.01.016</v>
      </c>
      <c r="AC6946" s="13" t="str">
        <f>Tableau1[[#This Row],[Authors]]&amp;", "&amp;Tableau1[[#This Row],[Title]]&amp;" "&amp;Tableau1[[#This Row],[Journal]]&amp;". "&amp;Tableau1[[#This Row],[Year]]</f>
        <v>Norbäck D, Hashim JH, Hashim Z, Sooria V, Ismail SA, Wieslander G., Ocular symptoms and tear film break up time (BUT) among junior high school students in Penang, Malaysia - Associations with fungal DNA in school dust. Int J Hyg Environ Health. 2017</v>
      </c>
    </row>
    <row r="6947" spans="1:29" x14ac:dyDescent="0.3">
      <c r="A6947">
        <v>1846</v>
      </c>
      <c r="B6947" t="s">
        <v>5091</v>
      </c>
      <c r="C6947" t="s">
        <v>15337</v>
      </c>
      <c r="D6947" t="s">
        <v>25513</v>
      </c>
      <c r="E6947" t="s">
        <v>2490</v>
      </c>
      <c r="F6947" s="10"/>
      <c r="G6947">
        <v>2017</v>
      </c>
      <c r="J6947">
        <v>0.62321386948687418</v>
      </c>
      <c r="L6947" t="s">
        <v>36318</v>
      </c>
      <c r="M6947">
        <v>28860044</v>
      </c>
      <c r="Q6947" s="10"/>
      <c r="R6947" s="11">
        <f t="shared" si="216"/>
        <v>0</v>
      </c>
      <c r="U6947" s="11">
        <f t="shared" si="217"/>
        <v>0</v>
      </c>
      <c r="Y6947" s="11">
        <f>IF(SUM(Tableau1[[#This Row],[Other access]:[Sci-hub access]])&gt;=1,1,0)</f>
        <v>0</v>
      </c>
      <c r="Z6947" s="12">
        <f>IF(OR(Tableau1[[#This Row],[Access R1 + S1+ T1 ]]&gt;=1,Tableau1[[#This Row],[Access V1 +W1 + X1]]&gt;=1),1,0)</f>
        <v>0</v>
      </c>
      <c r="AB6947" s="10" t="str">
        <f>Tableau1[[#This Row],[DOI]]</f>
        <v>doi: 10.1016/j.ajo.2017.08.009</v>
      </c>
      <c r="AC6947" s="13" t="str">
        <f>Tableau1[[#This Row],[Authors]]&amp;", "&amp;Tableau1[[#This Row],[Title]]&amp;" "&amp;Tableau1[[#This Row],[Journal]]&amp;". "&amp;Tableau1[[#This Row],[Year]]</f>
        <v>Labowsky MT, Stinnett SS, Liss J, Daluvoy M, Hall RP 3rd, Shieh C., Clinical Implications of Direct Immunofluorescence Findings in Patients With Ocular Mucous Membrane Pemphigoid. Am J Ophthalmol. 2017</v>
      </c>
    </row>
    <row r="6948" spans="1:29" x14ac:dyDescent="0.3">
      <c r="A6948">
        <v>6619</v>
      </c>
      <c r="B6948" t="s">
        <v>1014</v>
      </c>
      <c r="C6948" t="s">
        <v>1015</v>
      </c>
      <c r="D6948" t="s">
        <v>1016</v>
      </c>
      <c r="E6948" t="s">
        <v>2839</v>
      </c>
      <c r="F6948" s="10"/>
      <c r="G6948">
        <v>2017</v>
      </c>
      <c r="J6948">
        <v>0.62328028408808323</v>
      </c>
      <c r="L6948" t="e">
        <v>#VALUE!</v>
      </c>
      <c r="M6948">
        <v>28188942</v>
      </c>
      <c r="Q6948" s="10"/>
      <c r="R6948" s="11">
        <f t="shared" si="216"/>
        <v>0</v>
      </c>
      <c r="U6948" s="11">
        <f t="shared" si="217"/>
        <v>0</v>
      </c>
      <c r="Y6948" s="11">
        <f>IF(SUM(Tableau1[[#This Row],[Other access]:[Sci-hub access]])&gt;=1,1,0)</f>
        <v>0</v>
      </c>
      <c r="Z6948" s="12">
        <f>IF(OR(Tableau1[[#This Row],[Access R1 + S1+ T1 ]]&gt;=1,Tableau1[[#This Row],[Access V1 +W1 + X1]]&gt;=1),1,0)</f>
        <v>0</v>
      </c>
      <c r="AB6948" s="10" t="e">
        <f>Tableau1[[#This Row],[DOI]]</f>
        <v>#VALUE!</v>
      </c>
      <c r="AC6948" s="13" t="str">
        <f>Tableau1[[#This Row],[Authors]]&amp;", "&amp;Tableau1[[#This Row],[Title]]&amp;" "&amp;Tableau1[[#This Row],[Journal]]&amp;". "&amp;Tableau1[[#This Row],[Year]]</f>
        <v>Hashemi H, Salimi Y, Pir P, Asgari S., Photorefractive Keratectomy With Mitomycin-C for High Myopia: Three Year Follow-Up Results. Acta Med Iran. 2017</v>
      </c>
    </row>
    <row r="6949" spans="1:29" x14ac:dyDescent="0.3">
      <c r="A6949">
        <v>1702</v>
      </c>
      <c r="B6949" t="s">
        <v>4953</v>
      </c>
      <c r="C6949" t="s">
        <v>15202</v>
      </c>
      <c r="D6949" t="s">
        <v>25374</v>
      </c>
      <c r="E6949" t="s">
        <v>2460</v>
      </c>
      <c r="F6949" s="10"/>
      <c r="G6949">
        <v>2017</v>
      </c>
      <c r="J6949">
        <v>0.62331399812092625</v>
      </c>
      <c r="L6949" t="s">
        <v>36181</v>
      </c>
      <c r="M6949">
        <v>28901810</v>
      </c>
      <c r="Q6949" s="10"/>
      <c r="R6949" s="11">
        <f t="shared" si="216"/>
        <v>0</v>
      </c>
      <c r="U6949" s="11">
        <f t="shared" si="217"/>
        <v>0</v>
      </c>
      <c r="Y6949" s="11">
        <f>IF(SUM(Tableau1[[#This Row],[Other access]:[Sci-hub access]])&gt;=1,1,0)</f>
        <v>0</v>
      </c>
      <c r="Z6949" s="12">
        <f>IF(OR(Tableau1[[#This Row],[Access R1 + S1+ T1 ]]&gt;=1,Tableau1[[#This Row],[Access V1 +W1 + X1]]&gt;=1),1,0)</f>
        <v>0</v>
      </c>
      <c r="AB6949" s="10" t="str">
        <f>Tableau1[[#This Row],[DOI]]</f>
        <v>doi: 10.1080/09286586.2017.1336562</v>
      </c>
      <c r="AC6949" s="13" t="str">
        <f>Tableau1[[#This Row],[Authors]]&amp;", "&amp;Tableau1[[#This Row],[Title]]&amp;" "&amp;Tableau1[[#This Row],[Journal]]&amp;". "&amp;Tableau1[[#This Row],[Year]]</f>
        <v>Darian-Smith E, Lin ML, Lim LL, McCluskey P, Hall AJ., The Incidence of Ocular Tuberculosis in Australia Over the Past 10 Years (2006-2015). Ophthalmic Epidemiol. 2017</v>
      </c>
    </row>
    <row r="6950" spans="1:29" ht="28.8" x14ac:dyDescent="0.3">
      <c r="A6950">
        <v>3417</v>
      </c>
      <c r="B6950" t="s">
        <v>6593</v>
      </c>
      <c r="C6950" t="s">
        <v>16836</v>
      </c>
      <c r="D6950" t="s">
        <v>27017</v>
      </c>
      <c r="E6950" t="s">
        <v>2445</v>
      </c>
      <c r="F6950" s="10"/>
      <c r="G6950">
        <v>2017</v>
      </c>
      <c r="J6950">
        <v>0.62335890178165509</v>
      </c>
      <c r="L6950" t="s">
        <v>37867</v>
      </c>
      <c r="M6950">
        <v>28590316</v>
      </c>
      <c r="Q6950" s="10"/>
      <c r="R6950" s="11">
        <f t="shared" si="216"/>
        <v>0</v>
      </c>
      <c r="U6950" s="11">
        <f t="shared" si="217"/>
        <v>0</v>
      </c>
      <c r="Y6950" s="11">
        <f>IF(SUM(Tableau1[[#This Row],[Other access]:[Sci-hub access]])&gt;=1,1,0)</f>
        <v>0</v>
      </c>
      <c r="Z6950" s="12">
        <f>IF(OR(Tableau1[[#This Row],[Access R1 + S1+ T1 ]]&gt;=1,Tableau1[[#This Row],[Access V1 +W1 + X1]]&gt;=1),1,0)</f>
        <v>0</v>
      </c>
      <c r="AB6950" s="10" t="str">
        <f>Tableau1[[#This Row],[DOI]]</f>
        <v>doi: 10.1097/IAE.0000000000001451</v>
      </c>
      <c r="AC6950" s="13" t="str">
        <f>Tableau1[[#This Row],[Authors]]&amp;", "&amp;Tableau1[[#This Row],[Title]]&amp;" "&amp;Tableau1[[#This Row],[Journal]]&amp;". "&amp;Tableau1[[#This Row],[Year]]</f>
        <v>Wakazono T, Yamashiro K, Oishi A, Ooto S, Tamura H, Akagi-Kurashige Y, Hata M, Takahashi A, Tsujikawa A, Yoshimura N., RECURRENCE OF CHOROIDAL NEOVASCULARIZATION LESION ACTIVITY AFTER AFLIBERCEPT TREATMENT FOR AGE-RELATED MACULAR DEGENERATION. Retina. 2017</v>
      </c>
    </row>
    <row r="6951" spans="1:29" ht="28.8" x14ac:dyDescent="0.3">
      <c r="A6951">
        <v>9455</v>
      </c>
      <c r="B6951" t="s">
        <v>12022</v>
      </c>
      <c r="C6951" t="s">
        <v>22198</v>
      </c>
      <c r="D6951" t="s">
        <v>32468</v>
      </c>
      <c r="E6951" t="s">
        <v>34462</v>
      </c>
      <c r="F6951" s="10"/>
      <c r="G6951">
        <v>2017</v>
      </c>
      <c r="J6951">
        <v>0.62337703013850254</v>
      </c>
      <c r="L6951" t="s">
        <v>43738</v>
      </c>
      <c r="M6951">
        <v>27683811</v>
      </c>
      <c r="Q6951" s="10"/>
      <c r="R6951" s="11">
        <f t="shared" si="216"/>
        <v>0</v>
      </c>
      <c r="U6951" s="11">
        <f t="shared" si="217"/>
        <v>0</v>
      </c>
      <c r="Y6951" s="11">
        <f>IF(SUM(Tableau1[[#This Row],[Other access]:[Sci-hub access]])&gt;=1,1,0)</f>
        <v>0</v>
      </c>
      <c r="Z6951" s="12">
        <f>IF(OR(Tableau1[[#This Row],[Access R1 + S1+ T1 ]]&gt;=1,Tableau1[[#This Row],[Access V1 +W1 + X1]]&gt;=1),1,0)</f>
        <v>0</v>
      </c>
      <c r="AB6951" s="10" t="str">
        <f>Tableau1[[#This Row],[DOI]]</f>
        <v>doi: 10.1590/1519-6984.16715</v>
      </c>
      <c r="AC6951" s="13" t="str">
        <f>Tableau1[[#This Row],[Authors]]&amp;", "&amp;Tableau1[[#This Row],[Title]]&amp;" "&amp;Tableau1[[#This Row],[Journal]]&amp;". "&amp;Tableau1[[#This Row],[Year]]</f>
        <v>Camargo EAF, Camargo JTF, Neves MF, Simões LF, Bastos LAD, Magalhães LA, Zanotti-Magalhães EM., Assessment of the impact of changes in temperature in Biomphalaria glabrata (Say, 1818) melanic and albino variants infected with Schistosoma mansoni (Sambon, 1907). Braz J Biol. 2017</v>
      </c>
    </row>
    <row r="6952" spans="1:29" x14ac:dyDescent="0.3">
      <c r="A6952">
        <v>10444</v>
      </c>
      <c r="B6952" t="s">
        <v>12931</v>
      </c>
      <c r="C6952" t="s">
        <v>23098</v>
      </c>
      <c r="D6952" t="s">
        <v>33384</v>
      </c>
      <c r="E6952" t="s">
        <v>34434</v>
      </c>
      <c r="F6952" s="10"/>
      <c r="G6952">
        <v>2017</v>
      </c>
      <c r="J6952">
        <v>0.6234681610169992</v>
      </c>
      <c r="L6952" t="s">
        <v>44694</v>
      </c>
      <c r="M6952">
        <v>27299917</v>
      </c>
      <c r="Q6952" s="10"/>
      <c r="R6952" s="11">
        <f t="shared" si="216"/>
        <v>0</v>
      </c>
      <c r="U6952" s="11">
        <f t="shared" si="217"/>
        <v>0</v>
      </c>
      <c r="Y6952" s="11">
        <f>IF(SUM(Tableau1[[#This Row],[Other access]:[Sci-hub access]])&gt;=1,1,0)</f>
        <v>0</v>
      </c>
      <c r="Z6952" s="12">
        <f>IF(OR(Tableau1[[#This Row],[Access R1 + S1+ T1 ]]&gt;=1,Tableau1[[#This Row],[Access V1 +W1 + X1]]&gt;=1),1,0)</f>
        <v>0</v>
      </c>
      <c r="AB6952" s="10" t="str">
        <f>Tableau1[[#This Row],[DOI]]</f>
        <v>doi: 10.1002/jmri.25349</v>
      </c>
      <c r="AC6952" s="13" t="str">
        <f>Tableau1[[#This Row],[Authors]]&amp;", "&amp;Tableau1[[#This Row],[Title]]&amp;" "&amp;Tableau1[[#This Row],[Journal]]&amp;". "&amp;Tableau1[[#This Row],[Year]]</f>
        <v>Xu XQ, Hu H, Liu H, Wu JF, Cao P, Shi HB, Wu FY., Benign and malignant orbital lymphoproliferative disorders: Differentiating using multiparametric MRI at 3.0T. J Magn Reson Imaging. 2017</v>
      </c>
    </row>
    <row r="6953" spans="1:29" x14ac:dyDescent="0.3">
      <c r="A6953">
        <v>2475</v>
      </c>
      <c r="B6953" t="s">
        <v>5697</v>
      </c>
      <c r="C6953" t="s">
        <v>15943</v>
      </c>
      <c r="D6953" t="s">
        <v>26120</v>
      </c>
      <c r="E6953" t="s">
        <v>2490</v>
      </c>
      <c r="F6953" s="10"/>
      <c r="G6953">
        <v>2017</v>
      </c>
      <c r="J6953">
        <v>0.62357820636340422</v>
      </c>
      <c r="L6953" t="s">
        <v>36939</v>
      </c>
      <c r="M6953">
        <v>28739420</v>
      </c>
      <c r="Q6953" s="10"/>
      <c r="R6953" s="11">
        <f t="shared" si="216"/>
        <v>0</v>
      </c>
      <c r="U6953" s="11">
        <f t="shared" si="217"/>
        <v>0</v>
      </c>
      <c r="Y6953" s="11">
        <f>IF(SUM(Tableau1[[#This Row],[Other access]:[Sci-hub access]])&gt;=1,1,0)</f>
        <v>0</v>
      </c>
      <c r="Z6953" s="12">
        <f>IF(OR(Tableau1[[#This Row],[Access R1 + S1+ T1 ]]&gt;=1,Tableau1[[#This Row],[Access V1 +W1 + X1]]&gt;=1),1,0)</f>
        <v>0</v>
      </c>
      <c r="AB6953" s="10" t="str">
        <f>Tableau1[[#This Row],[DOI]]</f>
        <v>doi: 10.1016/j.ajo.2017.07.014</v>
      </c>
      <c r="AC6953" s="13" t="str">
        <f>Tableau1[[#This Row],[Authors]]&amp;", "&amp;Tableau1[[#This Row],[Title]]&amp;" "&amp;Tableau1[[#This Row],[Journal]]&amp;". "&amp;Tableau1[[#This Row],[Year]]</f>
        <v>Fuest M, Ang M, Htoon HM, Tan D, Mehta JS., Long-term Visual Outcomes Comparing Descemet Stripping Automated Endothelial Keratoplasty and Penetrating Keratoplasty. Am J Ophthalmol. 2017</v>
      </c>
    </row>
    <row r="6954" spans="1:29" ht="28.8" x14ac:dyDescent="0.3">
      <c r="A6954">
        <v>4022</v>
      </c>
      <c r="B6954" t="s">
        <v>7173</v>
      </c>
      <c r="C6954" t="s">
        <v>17410</v>
      </c>
      <c r="D6954" t="s">
        <v>27600</v>
      </c>
      <c r="E6954" t="s">
        <v>2529</v>
      </c>
      <c r="F6954" s="10"/>
      <c r="G6954">
        <v>2017</v>
      </c>
      <c r="J6954">
        <v>0.62389892470101704</v>
      </c>
      <c r="L6954" t="s">
        <v>38462</v>
      </c>
      <c r="M6954">
        <v>28494212</v>
      </c>
      <c r="Q6954" s="10"/>
      <c r="R6954" s="11">
        <f t="shared" si="216"/>
        <v>0</v>
      </c>
      <c r="U6954" s="11">
        <f t="shared" si="217"/>
        <v>0</v>
      </c>
      <c r="Y6954" s="11">
        <f>IF(SUM(Tableau1[[#This Row],[Other access]:[Sci-hub access]])&gt;=1,1,0)</f>
        <v>0</v>
      </c>
      <c r="Z6954" s="12">
        <f>IF(OR(Tableau1[[#This Row],[Access R1 + S1+ T1 ]]&gt;=1,Tableau1[[#This Row],[Access V1 +W1 + X1]]&gt;=1),1,0)</f>
        <v>0</v>
      </c>
      <c r="AB6954" s="10" t="str">
        <f>Tableau1[[#This Row],[DOI]]</f>
        <v>doi: 10.1080/02713683.2017.1297995</v>
      </c>
      <c r="AC6954" s="13" t="str">
        <f>Tableau1[[#This Row],[Authors]]&amp;", "&amp;Tableau1[[#This Row],[Title]]&amp;" "&amp;Tableau1[[#This Row],[Journal]]&amp;". "&amp;Tableau1[[#This Row],[Year]]</f>
        <v>Caiado RR, Peris CS, Lima-Filho AAS, Urushima JGP, Novais E, Badaró E, Maia A, Sinigaglia-Coimbra R, Watanabe SES, Rodrigues EB, Farah ME, Maia M., Retinal Toxicity of Acai Fruit (Euterpe Oleracea) Dye Concentrations in Rabbits: Basic Principles of a New Dye for Chromovitrectomy in Humans. Curr Eye Res. 2017</v>
      </c>
    </row>
    <row r="6955" spans="1:29" x14ac:dyDescent="0.3">
      <c r="A6955">
        <v>5321</v>
      </c>
      <c r="B6955" t="s">
        <v>8379</v>
      </c>
      <c r="C6955" t="s">
        <v>18602</v>
      </c>
      <c r="D6955" t="s">
        <v>28809</v>
      </c>
      <c r="E6955" t="s">
        <v>2583</v>
      </c>
      <c r="F6955" s="10"/>
      <c r="G6955">
        <v>2017</v>
      </c>
      <c r="J6955">
        <v>0.62403933583233506</v>
      </c>
      <c r="L6955" t="s">
        <v>39716</v>
      </c>
      <c r="M6955">
        <v>28349508</v>
      </c>
      <c r="Q6955" s="10"/>
      <c r="R6955" s="11">
        <f t="shared" si="216"/>
        <v>0</v>
      </c>
      <c r="U6955" s="11">
        <f t="shared" si="217"/>
        <v>0</v>
      </c>
      <c r="Y6955" s="11">
        <f>IF(SUM(Tableau1[[#This Row],[Other access]:[Sci-hub access]])&gt;=1,1,0)</f>
        <v>0</v>
      </c>
      <c r="Z6955" s="12">
        <f>IF(OR(Tableau1[[#This Row],[Access R1 + S1+ T1 ]]&gt;=1,Tableau1[[#This Row],[Access V1 +W1 + X1]]&gt;=1),1,0)</f>
        <v>0</v>
      </c>
      <c r="AB6955" s="10" t="str">
        <f>Tableau1[[#This Row],[DOI]]</f>
        <v>doi: 10.1007/s12325-017-0513-z</v>
      </c>
      <c r="AC6955" s="13" t="str">
        <f>Tableau1[[#This Row],[Authors]]&amp;", "&amp;Tableau1[[#This Row],[Title]]&amp;" "&amp;Tableau1[[#This Row],[Journal]]&amp;". "&amp;Tableau1[[#This Row],[Year]]</f>
        <v>Andrés-Guerrero V, García-Feijoo J, Konstas AG., Targeting Schlemm's Canal in the Medical Therapy of Glaucoma: Current and Future Considerations. Adv Ther. 2017</v>
      </c>
    </row>
    <row r="6956" spans="1:29" x14ac:dyDescent="0.3">
      <c r="A6956">
        <v>7760</v>
      </c>
      <c r="B6956" t="s">
        <v>10526</v>
      </c>
      <c r="C6956" t="s">
        <v>20722</v>
      </c>
      <c r="D6956" t="s">
        <v>30963</v>
      </c>
      <c r="E6956" t="s">
        <v>2639</v>
      </c>
      <c r="F6956" s="10"/>
      <c r="G6956">
        <v>2017</v>
      </c>
      <c r="J6956">
        <v>0.62411014166395462</v>
      </c>
      <c r="L6956" t="s">
        <v>42111</v>
      </c>
      <c r="M6956">
        <v>28058953</v>
      </c>
      <c r="Q6956" s="10"/>
      <c r="R6956" s="11">
        <f t="shared" si="216"/>
        <v>0</v>
      </c>
      <c r="U6956" s="11">
        <f t="shared" si="217"/>
        <v>0</v>
      </c>
      <c r="Y6956" s="11">
        <f>IF(SUM(Tableau1[[#This Row],[Other access]:[Sci-hub access]])&gt;=1,1,0)</f>
        <v>0</v>
      </c>
      <c r="Z6956" s="12">
        <f>IF(OR(Tableau1[[#This Row],[Access R1 + S1+ T1 ]]&gt;=1,Tableau1[[#This Row],[Access V1 +W1 + X1]]&gt;=1),1,0)</f>
        <v>0</v>
      </c>
      <c r="AB6956" s="10" t="str">
        <f>Tableau1[[#This Row],[DOI]]</f>
        <v>doi: 10.2460/javma.250.2.211</v>
      </c>
      <c r="AC6956" s="13" t="str">
        <f>Tableau1[[#This Row],[Authors]]&amp;", "&amp;Tableau1[[#This Row],[Title]]&amp;" "&amp;Tableau1[[#This Row],[Journal]]&amp;". "&amp;Tableau1[[#This Row],[Year]]</f>
        <v>Dias FC, Danielski A, Forster K, Williams DL., Use of a subdermal plexus flap to reconstruct an upper eyelid following radical tumor resection in a cat. J Am Vet Med Assoc. 2017</v>
      </c>
    </row>
    <row r="6957" spans="1:29" ht="28.8" x14ac:dyDescent="0.3">
      <c r="A6957">
        <v>6786</v>
      </c>
      <c r="B6957" t="s">
        <v>9667</v>
      </c>
      <c r="C6957" t="s">
        <v>19872</v>
      </c>
      <c r="D6957" t="s">
        <v>30101</v>
      </c>
      <c r="E6957" t="s">
        <v>2702</v>
      </c>
      <c r="F6957" s="10"/>
      <c r="G6957">
        <v>2017</v>
      </c>
      <c r="J6957">
        <v>0.62436863402294562</v>
      </c>
      <c r="L6957" t="s">
        <v>41146</v>
      </c>
      <c r="M6957">
        <v>28162094</v>
      </c>
      <c r="Q6957" s="10"/>
      <c r="R6957" s="11">
        <f t="shared" si="216"/>
        <v>0</v>
      </c>
      <c r="U6957" s="11">
        <f t="shared" si="217"/>
        <v>0</v>
      </c>
      <c r="Y6957" s="11">
        <f>IF(SUM(Tableau1[[#This Row],[Other access]:[Sci-hub access]])&gt;=1,1,0)</f>
        <v>0</v>
      </c>
      <c r="Z6957" s="12">
        <f>IF(OR(Tableau1[[#This Row],[Access R1 + S1+ T1 ]]&gt;=1,Tableau1[[#This Row],[Access V1 +W1 + X1]]&gt;=1),1,0)</f>
        <v>0</v>
      </c>
      <c r="AB6957" s="10" t="str">
        <f>Tableau1[[#This Row],[DOI]]</f>
        <v>doi: 10.1186/s13256-017-1214-6</v>
      </c>
      <c r="AC6957" s="13" t="str">
        <f>Tableau1[[#This Row],[Authors]]&amp;", "&amp;Tableau1[[#This Row],[Title]]&amp;" "&amp;Tableau1[[#This Row],[Journal]]&amp;". "&amp;Tableau1[[#This Row],[Year]]</f>
        <v>Ohara N, Kaneko M, Kitazawa M, Uemura Y, Minagawa S, Miyakoshi M, Kaneko K, Kamoi K., Persistent Graves' hyperthyroidism despite rapid negative conversion of thyroid-stimulating hormone-binding inhibitory immunoglobulin assay results: a case report. J Med Case Rep. 2017</v>
      </c>
    </row>
    <row r="6958" spans="1:29" x14ac:dyDescent="0.3">
      <c r="A6958">
        <v>10918</v>
      </c>
      <c r="B6958" t="s">
        <v>2381</v>
      </c>
      <c r="C6958" t="s">
        <v>2382</v>
      </c>
      <c r="D6958" t="s">
        <v>2383</v>
      </c>
      <c r="E6958" t="s">
        <v>2686</v>
      </c>
      <c r="F6958" s="10"/>
      <c r="G6958">
        <v>2017</v>
      </c>
      <c r="J6958">
        <v>0.6244426814109606</v>
      </c>
      <c r="L6958" t="s">
        <v>45161</v>
      </c>
      <c r="M6958">
        <v>26851243</v>
      </c>
      <c r="Q6958" s="10"/>
      <c r="R6958" s="11">
        <f t="shared" si="216"/>
        <v>0</v>
      </c>
      <c r="U6958" s="11">
        <f t="shared" si="217"/>
        <v>0</v>
      </c>
      <c r="Y6958" s="11">
        <f>IF(SUM(Tableau1[[#This Row],[Other access]:[Sci-hub access]])&gt;=1,1,0)</f>
        <v>0</v>
      </c>
      <c r="Z6958" s="12">
        <f>IF(OR(Tableau1[[#This Row],[Access R1 + S1+ T1 ]]&gt;=1,Tableau1[[#This Row],[Access V1 +W1 + X1]]&gt;=1),1,0)</f>
        <v>0</v>
      </c>
      <c r="AB6958" s="10" t="str">
        <f>Tableau1[[#This Row],[DOI]]</f>
        <v>doi: 10.1177/1357633X15625400</v>
      </c>
      <c r="AC6958" s="13" t="str">
        <f>Tableau1[[#This Row],[Authors]]&amp;", "&amp;Tableau1[[#This Row],[Title]]&amp;" "&amp;Tableau1[[#This Row],[Journal]]&amp;". "&amp;Tableau1[[#This Row],[Year]]</f>
        <v>Sanguansak T, Morley K, Morley M, Kusakul S, Lee R, Shieh E, Yospaiboon Y, Bhoomibunchoo C, Chai-Ear S, Joseph A, Agarwal I., Comparing smartphone camera adapters in imaging post-operative cataract patients. J Telemed Telecare. 2017</v>
      </c>
    </row>
    <row r="6959" spans="1:29" ht="28.8" x14ac:dyDescent="0.3">
      <c r="A6959">
        <v>2671</v>
      </c>
      <c r="B6959" t="s">
        <v>5884</v>
      </c>
      <c r="C6959" t="s">
        <v>16130</v>
      </c>
      <c r="D6959" t="s">
        <v>26307</v>
      </c>
      <c r="E6959" t="s">
        <v>2995</v>
      </c>
      <c r="F6959" s="10"/>
      <c r="G6959">
        <v>2017</v>
      </c>
      <c r="J6959">
        <v>0.62449391986745406</v>
      </c>
      <c r="L6959" t="s">
        <v>37134</v>
      </c>
      <c r="M6959">
        <v>28709803</v>
      </c>
      <c r="Q6959" s="10"/>
      <c r="R6959" s="11">
        <f t="shared" si="216"/>
        <v>0</v>
      </c>
      <c r="U6959" s="11">
        <f t="shared" si="217"/>
        <v>0</v>
      </c>
      <c r="Y6959" s="11">
        <f>IF(SUM(Tableau1[[#This Row],[Other access]:[Sci-hub access]])&gt;=1,1,0)</f>
        <v>0</v>
      </c>
      <c r="Z6959" s="12">
        <f>IF(OR(Tableau1[[#This Row],[Access R1 + S1+ T1 ]]&gt;=1,Tableau1[[#This Row],[Access V1 +W1 + X1]]&gt;=1),1,0)</f>
        <v>0</v>
      </c>
      <c r="AB6959" s="10" t="str">
        <f>Tableau1[[#This Row],[DOI]]</f>
        <v>doi: 10.1016/j.immuni.2017.06.014</v>
      </c>
      <c r="AC6959" s="13" t="str">
        <f>Tableau1[[#This Row],[Authors]]&amp;", "&amp;Tableau1[[#This Row],[Title]]&amp;" "&amp;Tableau1[[#This Row],[Journal]]&amp;". "&amp;Tableau1[[#This Row],[Year]]</f>
        <v>St Leger AJ, Desai JV, Drummond RA, Kugadas A, Almaghrabi F, Silver P, Raychaudhuri K, Gadjeva M, Iwakura Y, Lionakis MS, Caspi RR., An Ocular Commensal Protects against Corneal Infection by Driving an Interleukin-17 Response from Mucosal γδ T Cells. Immunity. 2017</v>
      </c>
    </row>
    <row r="6960" spans="1:29" ht="28.8" x14ac:dyDescent="0.3">
      <c r="A6960">
        <v>5245</v>
      </c>
      <c r="B6960" t="s">
        <v>8312</v>
      </c>
      <c r="C6960" t="s">
        <v>18536</v>
      </c>
      <c r="D6960" t="s">
        <v>28742</v>
      </c>
      <c r="E6960" t="s">
        <v>34005</v>
      </c>
      <c r="F6960" s="10"/>
      <c r="G6960">
        <v>2017</v>
      </c>
      <c r="J6960">
        <v>0.62451144557435567</v>
      </c>
      <c r="L6960" t="s">
        <v>39645</v>
      </c>
      <c r="M6960">
        <v>28358301</v>
      </c>
      <c r="Q6960" s="10"/>
      <c r="R6960" s="11">
        <f t="shared" si="216"/>
        <v>0</v>
      </c>
      <c r="U6960" s="11">
        <f t="shared" si="217"/>
        <v>0</v>
      </c>
      <c r="Y6960" s="11">
        <f>IF(SUM(Tableau1[[#This Row],[Other access]:[Sci-hub access]])&gt;=1,1,0)</f>
        <v>0</v>
      </c>
      <c r="Z6960" s="12">
        <f>IF(OR(Tableau1[[#This Row],[Access R1 + S1+ T1 ]]&gt;=1,Tableau1[[#This Row],[Access V1 +W1 + X1]]&gt;=1),1,0)</f>
        <v>0</v>
      </c>
      <c r="AB6960" s="10" t="str">
        <f>Tableau1[[#This Row],[DOI]]</f>
        <v>doi: 10.18632/aging.101208</v>
      </c>
      <c r="AC6960" s="13" t="str">
        <f>Tableau1[[#This Row],[Authors]]&amp;", "&amp;Tableau1[[#This Row],[Title]]&amp;" "&amp;Tableau1[[#This Row],[Journal]]&amp;". "&amp;Tableau1[[#This Row],[Year]]</f>
        <v>Schuster AK, Pfeiffer N, Schulz A, Nickels S, Höhn R, Wild PS, Blettner M, Münzel T, Beutel ME, Lackner KJ, Vossmerbaeumer U., The impact of pseudophakia on vision-related quality of life in the general population - The Gutenberg Health Study. Aging (Albany NY). 2017</v>
      </c>
    </row>
    <row r="6961" spans="1:29" x14ac:dyDescent="0.3">
      <c r="A6961">
        <v>6710</v>
      </c>
      <c r="B6961" t="s">
        <v>9607</v>
      </c>
      <c r="C6961" t="s">
        <v>19812</v>
      </c>
      <c r="D6961" t="s">
        <v>30040</v>
      </c>
      <c r="E6961" t="s">
        <v>2438</v>
      </c>
      <c r="F6961" s="10"/>
      <c r="G6961">
        <v>2017</v>
      </c>
      <c r="J6961">
        <v>0.62457916909024591</v>
      </c>
      <c r="L6961" t="s">
        <v>41071</v>
      </c>
      <c r="M6961">
        <v>28174153</v>
      </c>
      <c r="Q6961" s="10"/>
      <c r="R6961" s="11">
        <f t="shared" si="216"/>
        <v>0</v>
      </c>
      <c r="U6961" s="11">
        <f t="shared" si="217"/>
        <v>0</v>
      </c>
      <c r="Y6961" s="11">
        <f>IF(SUM(Tableau1[[#This Row],[Other access]:[Sci-hub access]])&gt;=1,1,0)</f>
        <v>0</v>
      </c>
      <c r="Z6961" s="12">
        <f>IF(OR(Tableau1[[#This Row],[Access R1 + S1+ T1 ]]&gt;=1,Tableau1[[#This Row],[Access V1 +W1 + X1]]&gt;=1),1,0)</f>
        <v>0</v>
      </c>
      <c r="AB6961" s="10" t="str">
        <f>Tableau1[[#This Row],[DOI]]</f>
        <v>doi: 10.1136/bjophthalmol-2016-309780</v>
      </c>
      <c r="AC6961" s="13" t="str">
        <f>Tableau1[[#This Row],[Authors]]&amp;", "&amp;Tableau1[[#This Row],[Title]]&amp;" "&amp;Tableau1[[#This Row],[Journal]]&amp;". "&amp;Tableau1[[#This Row],[Year]]</f>
        <v>Zhou YL, Tong Y, Wang YX, Zhao PQ, Wang ZY., A prospective, randomised, double-masked comparison of local anaesthetic agents for vitrectomy. Br J Ophthalmol. 2017</v>
      </c>
    </row>
    <row r="6962" spans="1:29" x14ac:dyDescent="0.3">
      <c r="A6962">
        <v>1237</v>
      </c>
      <c r="B6962" t="s">
        <v>4499</v>
      </c>
      <c r="C6962" t="s">
        <v>14752</v>
      </c>
      <c r="D6962" t="s">
        <v>24920</v>
      </c>
      <c r="E6962" t="s">
        <v>2496</v>
      </c>
      <c r="F6962" s="10"/>
      <c r="G6962">
        <v>2017</v>
      </c>
      <c r="J6962">
        <v>0.62465831504094627</v>
      </c>
      <c r="L6962" t="s">
        <v>35724</v>
      </c>
      <c r="M6962">
        <v>28985804</v>
      </c>
      <c r="Q6962" s="10"/>
      <c r="R6962" s="11">
        <f t="shared" si="216"/>
        <v>0</v>
      </c>
      <c r="U6962" s="11">
        <f t="shared" si="217"/>
        <v>0</v>
      </c>
      <c r="Y6962" s="11">
        <f>IF(SUM(Tableau1[[#This Row],[Other access]:[Sci-hub access]])&gt;=1,1,0)</f>
        <v>0</v>
      </c>
      <c r="Z6962" s="12">
        <f>IF(OR(Tableau1[[#This Row],[Access R1 + S1+ T1 ]]&gt;=1,Tableau1[[#This Row],[Access V1 +W1 + X1]]&gt;=1),1,0)</f>
        <v>0</v>
      </c>
      <c r="AB6962" s="10" t="str">
        <f>Tableau1[[#This Row],[DOI]]</f>
        <v>doi: 10.1016/j.jcjo.2017.01.011</v>
      </c>
      <c r="AC6962" s="13" t="str">
        <f>Tableau1[[#This Row],[Authors]]&amp;", "&amp;Tableau1[[#This Row],[Title]]&amp;" "&amp;Tableau1[[#This Row],[Journal]]&amp;". "&amp;Tableau1[[#This Row],[Year]]</f>
        <v>Kolomeyer AM, Crane ES, Tu Y, Liu D, Chu DS., Adult patients with uveitis associated with juvenile idiopathic arthritis: a retrospective review. Can J Ophthalmol. 2017</v>
      </c>
    </row>
    <row r="6963" spans="1:29" x14ac:dyDescent="0.3">
      <c r="A6963">
        <v>4529</v>
      </c>
      <c r="B6963" t="s">
        <v>7652</v>
      </c>
      <c r="C6963" t="s">
        <v>17887</v>
      </c>
      <c r="D6963" t="s">
        <v>28081</v>
      </c>
      <c r="E6963" t="s">
        <v>2479</v>
      </c>
      <c r="F6963" s="10"/>
      <c r="G6963">
        <v>2017</v>
      </c>
      <c r="J6963">
        <v>0.62480498433923615</v>
      </c>
      <c r="L6963" t="s">
        <v>38947</v>
      </c>
      <c r="M6963">
        <v>28437274</v>
      </c>
      <c r="Q6963" s="10"/>
      <c r="R6963" s="11">
        <f t="shared" si="216"/>
        <v>0</v>
      </c>
      <c r="U6963" s="11">
        <f t="shared" si="217"/>
        <v>0</v>
      </c>
      <c r="Y6963" s="11">
        <f>IF(SUM(Tableau1[[#This Row],[Other access]:[Sci-hub access]])&gt;=1,1,0)</f>
        <v>0</v>
      </c>
      <c r="Z6963" s="12">
        <f>IF(OR(Tableau1[[#This Row],[Access R1 + S1+ T1 ]]&gt;=1,Tableau1[[#This Row],[Access V1 +W1 + X1]]&gt;=1),1,0)</f>
        <v>0</v>
      </c>
      <c r="AB6963" s="10" t="str">
        <f>Tableau1[[#This Row],[DOI]]</f>
        <v>doi: 10.1097/ICO.0000000000001186</v>
      </c>
      <c r="AC6963" s="13" t="str">
        <f>Tableau1[[#This Row],[Authors]]&amp;", "&amp;Tableau1[[#This Row],[Title]]&amp;" "&amp;Tableau1[[#This Row],[Journal]]&amp;". "&amp;Tableau1[[#This Row],[Year]]</f>
        <v>Fieß A, Kölb-Keerl R, Knuf M, Kirchhof B, Blecha C, Oberacher-Velten I, Muether PS, Bauer J., Axial Length and Anterior Segment Alterations in Former Preterm Infants and Full-Term Neonates Analyzed With Scheimpflug Imaging. Cornea. 2017</v>
      </c>
    </row>
    <row r="6964" spans="1:29" x14ac:dyDescent="0.3">
      <c r="A6964">
        <v>3061</v>
      </c>
      <c r="B6964" t="s">
        <v>6252</v>
      </c>
      <c r="C6964" t="s">
        <v>16497</v>
      </c>
      <c r="D6964" t="s">
        <v>26676</v>
      </c>
      <c r="E6964" t="s">
        <v>2511</v>
      </c>
      <c r="F6964" s="10"/>
      <c r="G6964">
        <v>2017</v>
      </c>
      <c r="J6964">
        <v>0.6249449963352498</v>
      </c>
      <c r="L6964" t="s">
        <v>37515</v>
      </c>
      <c r="M6964">
        <v>28643719</v>
      </c>
      <c r="Q6964" s="10"/>
      <c r="R6964" s="11">
        <f t="shared" si="216"/>
        <v>0</v>
      </c>
      <c r="U6964" s="11">
        <f t="shared" si="217"/>
        <v>0</v>
      </c>
      <c r="Y6964" s="11">
        <f>IF(SUM(Tableau1[[#This Row],[Other access]:[Sci-hub access]])&gt;=1,1,0)</f>
        <v>0</v>
      </c>
      <c r="Z6964" s="12">
        <f>IF(OR(Tableau1[[#This Row],[Access R1 + S1+ T1 ]]&gt;=1,Tableau1[[#This Row],[Access V1 +W1 + X1]]&gt;=1),1,0)</f>
        <v>0</v>
      </c>
      <c r="AB6964" s="10" t="str">
        <f>Tableau1[[#This Row],[DOI]]</f>
        <v>doi: 10.4103/ijo.IJO_337_16</v>
      </c>
      <c r="AC6964" s="13" t="str">
        <f>Tableau1[[#This Row],[Authors]]&amp;", "&amp;Tableau1[[#This Row],[Title]]&amp;" "&amp;Tableau1[[#This Row],[Journal]]&amp;". "&amp;Tableau1[[#This Row],[Year]]</f>
        <v>Damarla N, Linga P, Goyal M, Tadisina SR, Reddy GS, Bommisetti H., Alkaptonuria: A case report. Indian J Ophthalmol. 2017</v>
      </c>
    </row>
    <row r="6965" spans="1:29" x14ac:dyDescent="0.3">
      <c r="A6965">
        <v>5206</v>
      </c>
      <c r="B6965" t="s">
        <v>8277</v>
      </c>
      <c r="C6965" t="s">
        <v>18501</v>
      </c>
      <c r="D6965" t="s">
        <v>28707</v>
      </c>
      <c r="E6965" t="s">
        <v>3193</v>
      </c>
      <c r="F6965" s="10"/>
      <c r="G6965">
        <v>2017</v>
      </c>
      <c r="J6965">
        <v>0.62494592598686682</v>
      </c>
      <c r="L6965" t="s">
        <v>39609</v>
      </c>
      <c r="M6965">
        <v>28362161</v>
      </c>
      <c r="Q6965" s="10"/>
      <c r="R6965" s="11">
        <f t="shared" si="216"/>
        <v>0</v>
      </c>
      <c r="U6965" s="11">
        <f t="shared" si="217"/>
        <v>0</v>
      </c>
      <c r="Y6965" s="11">
        <f>IF(SUM(Tableau1[[#This Row],[Other access]:[Sci-hub access]])&gt;=1,1,0)</f>
        <v>0</v>
      </c>
      <c r="Z6965" s="12">
        <f>IF(OR(Tableau1[[#This Row],[Access R1 + S1+ T1 ]]&gt;=1,Tableau1[[#This Row],[Access V1 +W1 + X1]]&gt;=1),1,0)</f>
        <v>0</v>
      </c>
      <c r="AB6965" s="10" t="str">
        <f>Tableau1[[#This Row],[DOI]]</f>
        <v>doi: 10.4085/1062-6050-52.2.12</v>
      </c>
      <c r="AC6965" s="13" t="str">
        <f>Tableau1[[#This Row],[Authors]]&amp;", "&amp;Tableau1[[#This Row],[Title]]&amp;" "&amp;Tableau1[[#This Row],[Journal]]&amp;". "&amp;Tableau1[[#This Row],[Year]]</f>
        <v>Oberlander TJ, Olson BL, Weidauer L., Test-Retest Reliability of the King-Devick Test in an Adolescent Population. J Athl Train. 2017</v>
      </c>
    </row>
    <row r="6966" spans="1:29" x14ac:dyDescent="0.3">
      <c r="A6966">
        <v>10048</v>
      </c>
      <c r="B6966" t="s">
        <v>12566</v>
      </c>
      <c r="C6966" t="s">
        <v>22734</v>
      </c>
      <c r="D6966" t="s">
        <v>33015</v>
      </c>
      <c r="E6966" t="s">
        <v>2469</v>
      </c>
      <c r="F6966" s="10"/>
      <c r="G6966">
        <v>2017</v>
      </c>
      <c r="J6966">
        <v>0.62497015994022442</v>
      </c>
      <c r="L6966" t="s">
        <v>44304</v>
      </c>
      <c r="M6966">
        <v>27487463</v>
      </c>
      <c r="Q6966" s="10"/>
      <c r="R6966" s="11">
        <f t="shared" si="216"/>
        <v>0</v>
      </c>
      <c r="U6966" s="11">
        <f t="shared" si="217"/>
        <v>0</v>
      </c>
      <c r="Y6966" s="11">
        <f>IF(SUM(Tableau1[[#This Row],[Other access]:[Sci-hub access]])&gt;=1,1,0)</f>
        <v>0</v>
      </c>
      <c r="Z6966" s="12">
        <f>IF(OR(Tableau1[[#This Row],[Access R1 + S1+ T1 ]]&gt;=1,Tableau1[[#This Row],[Access V1 +W1 + X1]]&gt;=1),1,0)</f>
        <v>0</v>
      </c>
      <c r="AB6966" s="10" t="str">
        <f>Tableau1[[#This Row],[DOI]]</f>
        <v>doi: 10.3109/08820538.2016.1170165</v>
      </c>
      <c r="AC6966" s="13" t="str">
        <f>Tableau1[[#This Row],[Authors]]&amp;", "&amp;Tableau1[[#This Row],[Title]]&amp;" "&amp;Tableau1[[#This Row],[Journal]]&amp;". "&amp;Tableau1[[#This Row],[Year]]</f>
        <v>Plotas P, Makri OE, Georgalas I, Pharmakakis N, Vantarakis A, Georgakopoulos CD., Efficacy of Topical Oﬂoxacin 0.3 % Administration on Conjunctival Bacterial Flora in Diabetic Patients Undergoing Intravitreal Injections. Semin Ophthalmol. 2017</v>
      </c>
    </row>
    <row r="6967" spans="1:29" x14ac:dyDescent="0.3">
      <c r="A6967">
        <v>10352</v>
      </c>
      <c r="B6967" t="s">
        <v>2210</v>
      </c>
      <c r="C6967" t="s">
        <v>2211</v>
      </c>
      <c r="D6967" t="s">
        <v>2212</v>
      </c>
      <c r="E6967" t="s">
        <v>3120</v>
      </c>
      <c r="F6967" s="10"/>
      <c r="G6967">
        <v>2017</v>
      </c>
      <c r="J6967">
        <v>0.62497950848813777</v>
      </c>
      <c r="L6967" t="s">
        <v>44603</v>
      </c>
      <c r="M6967">
        <v>27364564</v>
      </c>
      <c r="Q6967" s="10"/>
      <c r="R6967" s="11">
        <f t="shared" si="216"/>
        <v>0</v>
      </c>
      <c r="U6967" s="11">
        <f t="shared" si="217"/>
        <v>0</v>
      </c>
      <c r="Y6967" s="11">
        <f>IF(SUM(Tableau1[[#This Row],[Other access]:[Sci-hub access]])&gt;=1,1,0)</f>
        <v>0</v>
      </c>
      <c r="Z6967" s="12">
        <f>IF(OR(Tableau1[[#This Row],[Access R1 + S1+ T1 ]]&gt;=1,Tableau1[[#This Row],[Access V1 +W1 + X1]]&gt;=1),1,0)</f>
        <v>0</v>
      </c>
      <c r="AB6967" s="10" t="str">
        <f>Tableau1[[#This Row],[DOI]]</f>
        <v>doi: 10.1002/jmv.24622</v>
      </c>
      <c r="AC6967" s="13" t="str">
        <f>Tableau1[[#This Row],[Authors]]&amp;", "&amp;Tableau1[[#This Row],[Title]]&amp;" "&amp;Tableau1[[#This Row],[Journal]]&amp;". "&amp;Tableau1[[#This Row],[Year]]</f>
        <v>Fedaoui N, Ben Ayed N, Ben Yahia A, Hammami W, Matri L, Nacef L, Triki H., Molecular detection and characterization through analysis of the hexon and fiber genes of Adenoviruses causing conjunctivitis in Tunisia, North Africa. J Med Virol. 2017</v>
      </c>
    </row>
    <row r="6968" spans="1:29" x14ac:dyDescent="0.3">
      <c r="A6968">
        <v>6280</v>
      </c>
      <c r="B6968" t="s">
        <v>9236</v>
      </c>
      <c r="C6968" t="s">
        <v>19447</v>
      </c>
      <c r="D6968" t="s">
        <v>29667</v>
      </c>
      <c r="E6968" t="s">
        <v>2448</v>
      </c>
      <c r="F6968" s="10"/>
      <c r="G6968">
        <v>2017</v>
      </c>
      <c r="J6968">
        <v>0.6252025002844851</v>
      </c>
      <c r="L6968" t="s">
        <v>40650</v>
      </c>
      <c r="M6968">
        <v>28233061</v>
      </c>
      <c r="Q6968" s="10"/>
      <c r="R6968" s="11">
        <f t="shared" si="216"/>
        <v>0</v>
      </c>
      <c r="U6968" s="11">
        <f t="shared" si="217"/>
        <v>0</v>
      </c>
      <c r="Y6968" s="11">
        <f>IF(SUM(Tableau1[[#This Row],[Other access]:[Sci-hub access]])&gt;=1,1,0)</f>
        <v>0</v>
      </c>
      <c r="Z6968" s="12">
        <f>IF(OR(Tableau1[[#This Row],[Access R1 + S1+ T1 ]]&gt;=1,Tableau1[[#This Row],[Access V1 +W1 + X1]]&gt;=1),1,0)</f>
        <v>0</v>
      </c>
      <c r="AB6968" s="10" t="str">
        <f>Tableau1[[#This Row],[DOI]]</f>
        <v>doi: 10.1007/s00417-017-3588-y</v>
      </c>
      <c r="AC6968" s="13" t="str">
        <f>Tableau1[[#This Row],[Authors]]&amp;", "&amp;Tableau1[[#This Row],[Title]]&amp;" "&amp;Tableau1[[#This Row],[Journal]]&amp;". "&amp;Tableau1[[#This Row],[Year]]</f>
        <v>Farecki ML, Gutfleisch M, Faatz H, Rothaus K, Heimes B, Spital G, Lommatzsch A, Pauleikhoff D., Characteristics of type 1 and 2 CNV in exudative AMD in OCT-Angiography. Graefes Arch Clin Exp Ophthalmol. 2017</v>
      </c>
    </row>
    <row r="6969" spans="1:29" x14ac:dyDescent="0.3">
      <c r="A6969">
        <v>5842</v>
      </c>
      <c r="B6969" t="s">
        <v>8860</v>
      </c>
      <c r="C6969" t="s">
        <v>19077</v>
      </c>
      <c r="D6969" t="s">
        <v>29290</v>
      </c>
      <c r="E6969" t="s">
        <v>2523</v>
      </c>
      <c r="F6969" s="10"/>
      <c r="G6969">
        <v>2017</v>
      </c>
      <c r="J6969">
        <v>0.62521182579344736</v>
      </c>
      <c r="L6969" t="s">
        <v>40224</v>
      </c>
      <c r="M6969">
        <v>28282060</v>
      </c>
      <c r="Q6969" s="10"/>
      <c r="R6969" s="11">
        <f t="shared" si="216"/>
        <v>0</v>
      </c>
      <c r="U6969" s="11">
        <f t="shared" si="217"/>
        <v>0</v>
      </c>
      <c r="Y6969" s="11">
        <f>IF(SUM(Tableau1[[#This Row],[Other access]:[Sci-hub access]])&gt;=1,1,0)</f>
        <v>0</v>
      </c>
      <c r="Z6969" s="12">
        <f>IF(OR(Tableau1[[#This Row],[Access R1 + S1+ T1 ]]&gt;=1,Tableau1[[#This Row],[Access V1 +W1 + X1]]&gt;=1),1,0)</f>
        <v>0</v>
      </c>
      <c r="AB6969" s="10" t="str">
        <f>Tableau1[[#This Row],[DOI]]</f>
        <v>doi: 10.1038/eye.2017.23</v>
      </c>
      <c r="AC6969" s="13" t="str">
        <f>Tableau1[[#This Row],[Authors]]&amp;", "&amp;Tableau1[[#This Row],[Title]]&amp;" "&amp;Tableau1[[#This Row],[Journal]]&amp;". "&amp;Tableau1[[#This Row],[Year]]</f>
        <v>Polo V, Rodrigo MJ, Garcia-Martin E, Otin S, Larrosa JM, Fuertes MI, Bambo MP, Pablo LE, Satue M., Visual dysfunction and its correlation with retinal changes in patients with Alzheimer's disease. Eye (Lond). 2017</v>
      </c>
    </row>
    <row r="6970" spans="1:29" x14ac:dyDescent="0.3">
      <c r="A6970">
        <v>137</v>
      </c>
      <c r="B6970" t="s">
        <v>3400</v>
      </c>
      <c r="C6970" t="s">
        <v>13661</v>
      </c>
      <c r="D6970" t="s">
        <v>23820</v>
      </c>
      <c r="E6970" t="s">
        <v>2465</v>
      </c>
      <c r="F6970" s="10"/>
      <c r="G6970">
        <v>2017</v>
      </c>
      <c r="J6970">
        <v>0.62522168498027941</v>
      </c>
      <c r="L6970" t="s">
        <v>34653</v>
      </c>
      <c r="M6970">
        <v>29390339</v>
      </c>
      <c r="Q6970" s="10"/>
      <c r="R6970" s="11">
        <f t="shared" si="216"/>
        <v>0</v>
      </c>
      <c r="U6970" s="11">
        <f t="shared" si="217"/>
        <v>0</v>
      </c>
      <c r="Y6970" s="11">
        <f>IF(SUM(Tableau1[[#This Row],[Other access]:[Sci-hub access]])&gt;=1,1,0)</f>
        <v>0</v>
      </c>
      <c r="Z6970" s="12">
        <f>IF(OR(Tableau1[[#This Row],[Access R1 + S1+ T1 ]]&gt;=1,Tableau1[[#This Row],[Access V1 +W1 + X1]]&gt;=1),1,0)</f>
        <v>0</v>
      </c>
      <c r="AB6970" s="10" t="str">
        <f>Tableau1[[#This Row],[DOI]]</f>
        <v>doi: 10.1097/MD.0000000000009202</v>
      </c>
      <c r="AC6970" s="13" t="str">
        <f>Tableau1[[#This Row],[Authors]]&amp;", "&amp;Tableau1[[#This Row],[Title]]&amp;" "&amp;Tableau1[[#This Row],[Journal]]&amp;". "&amp;Tableau1[[#This Row],[Year]]</f>
        <v>Chen Y, Shen Y, Ma HF, Cai JF, Hua YQ, Zou J, Guan JL., Infliximab associated with life-threatening lung infection in a patient with Behcet disease with intestinal and hematopoietic system involvement: A case report. Medicine (Baltimore). 2017</v>
      </c>
    </row>
    <row r="6971" spans="1:29" x14ac:dyDescent="0.3">
      <c r="A6971">
        <v>11063</v>
      </c>
      <c r="B6971" t="s">
        <v>13484</v>
      </c>
      <c r="C6971" t="s">
        <v>23646</v>
      </c>
      <c r="D6971" t="s">
        <v>33938</v>
      </c>
      <c r="E6971" t="s">
        <v>2469</v>
      </c>
      <c r="F6971" s="10"/>
      <c r="G6971">
        <v>2017</v>
      </c>
      <c r="J6971">
        <v>0.62525680984385046</v>
      </c>
      <c r="L6971" t="s">
        <v>45304</v>
      </c>
      <c r="M6971">
        <v>26154465</v>
      </c>
      <c r="Q6971" s="10"/>
      <c r="R6971" s="11">
        <f t="shared" si="216"/>
        <v>0</v>
      </c>
      <c r="U6971" s="11">
        <f t="shared" si="217"/>
        <v>0</v>
      </c>
      <c r="Y6971" s="11">
        <f>IF(SUM(Tableau1[[#This Row],[Other access]:[Sci-hub access]])&gt;=1,1,0)</f>
        <v>0</v>
      </c>
      <c r="Z6971" s="12">
        <f>IF(OR(Tableau1[[#This Row],[Access R1 + S1+ T1 ]]&gt;=1,Tableau1[[#This Row],[Access V1 +W1 + X1]]&gt;=1),1,0)</f>
        <v>0</v>
      </c>
      <c r="AB6971" s="10" t="str">
        <f>Tableau1[[#This Row],[DOI]]</f>
        <v>doi: 10.3109/08820538.2015.1045302</v>
      </c>
      <c r="AC6971" s="13" t="str">
        <f>Tableau1[[#This Row],[Authors]]&amp;", "&amp;Tableau1[[#This Row],[Title]]&amp;" "&amp;Tableau1[[#This Row],[Journal]]&amp;". "&amp;Tableau1[[#This Row],[Year]]</f>
        <v>Shah SB, Pro MJ, Moster MR., Use of Gamma-Irradiated Cornea to Plug Sclerostomy Site During Tube Shunt Revision. Semin Ophthalmol. 2017</v>
      </c>
    </row>
    <row r="6972" spans="1:29" x14ac:dyDescent="0.3">
      <c r="A6972">
        <v>1340</v>
      </c>
      <c r="B6972" t="s">
        <v>4600</v>
      </c>
      <c r="C6972" t="s">
        <v>14852</v>
      </c>
      <c r="D6972" t="s">
        <v>25021</v>
      </c>
      <c r="E6972" t="s">
        <v>2606</v>
      </c>
      <c r="F6972" s="10"/>
      <c r="G6972">
        <v>2017</v>
      </c>
      <c r="J6972">
        <v>0.62539919846212355</v>
      </c>
      <c r="L6972" t="s">
        <v>35823</v>
      </c>
      <c r="M6972">
        <v>28973119</v>
      </c>
      <c r="Q6972" s="10"/>
      <c r="R6972" s="11">
        <f t="shared" si="216"/>
        <v>0</v>
      </c>
      <c r="U6972" s="11">
        <f t="shared" si="217"/>
        <v>0</v>
      </c>
      <c r="Y6972" s="11">
        <f>IF(SUM(Tableau1[[#This Row],[Other access]:[Sci-hub access]])&gt;=1,1,0)</f>
        <v>0</v>
      </c>
      <c r="Z6972" s="12">
        <f>IF(OR(Tableau1[[#This Row],[Access R1 + S1+ T1 ]]&gt;=1,Tableau1[[#This Row],[Access V1 +W1 + X1]]&gt;=1),1,0)</f>
        <v>0</v>
      </c>
      <c r="AB6972" s="10" t="str">
        <f>Tableau1[[#This Row],[DOI]]</f>
        <v>doi: 10.1001/jamaneurol.2017.2545</v>
      </c>
      <c r="AC6972" s="13" t="str">
        <f>Tableau1[[#This Row],[Authors]]&amp;", "&amp;Tableau1[[#This Row],[Title]]&amp;" "&amp;Tableau1[[#This Row],[Journal]]&amp;". "&amp;Tableau1[[#This Row],[Year]]</f>
        <v>Ahle G, Touitou V, Cassoux N, Bouyon M, Humbrecht C, Oesterlé H, Baraniskin A, Soussain C, Nguyen-Them L, Gaultier C, Hoang-Xuan K, Houillier C., Optic Nerve Infiltration in Primary Central Nervous System Lymphoma. JAMA Neurol. 2017</v>
      </c>
    </row>
    <row r="6973" spans="1:29" x14ac:dyDescent="0.3">
      <c r="A6973">
        <v>8722</v>
      </c>
      <c r="B6973" t="s">
        <v>11368</v>
      </c>
      <c r="C6973" t="s">
        <v>21553</v>
      </c>
      <c r="D6973" t="s">
        <v>31808</v>
      </c>
      <c r="E6973" t="s">
        <v>2720</v>
      </c>
      <c r="F6973" s="10"/>
      <c r="G6973">
        <v>2017</v>
      </c>
      <c r="J6973">
        <v>0.62547281128375753</v>
      </c>
      <c r="L6973" t="s">
        <v>43058</v>
      </c>
      <c r="M6973">
        <v>27856367</v>
      </c>
      <c r="Q6973" s="10"/>
      <c r="R6973" s="11">
        <f t="shared" si="216"/>
        <v>0</v>
      </c>
      <c r="U6973" s="11">
        <f t="shared" si="217"/>
        <v>0</v>
      </c>
      <c r="Y6973" s="11">
        <f>IF(SUM(Tableau1[[#This Row],[Other access]:[Sci-hub access]])&gt;=1,1,0)</f>
        <v>0</v>
      </c>
      <c r="Z6973" s="12">
        <f>IF(OR(Tableau1[[#This Row],[Access R1 + S1+ T1 ]]&gt;=1,Tableau1[[#This Row],[Access V1 +W1 + X1]]&gt;=1),1,0)</f>
        <v>0</v>
      </c>
      <c r="AB6973" s="10" t="str">
        <f>Tableau1[[#This Row],[DOI]]</f>
        <v>doi: 10.1016/j.mito.2016.11.007</v>
      </c>
      <c r="AC6973" s="13" t="str">
        <f>Tableau1[[#This Row],[Authors]]&amp;", "&amp;Tableau1[[#This Row],[Title]]&amp;" "&amp;Tableau1[[#This Row],[Journal]]&amp;". "&amp;Tableau1[[#This Row],[Year]]</f>
        <v>Hedermann G, Løkken N, Dahlqvist JR, Vissing J., Dysphagia is prevalent in patients with CPEO and single, large-scale deletions in mtDNA. Mitochondrion. 2017</v>
      </c>
    </row>
    <row r="6974" spans="1:29" ht="28.8" x14ac:dyDescent="0.3">
      <c r="A6974">
        <v>9936</v>
      </c>
      <c r="B6974" t="s">
        <v>12462</v>
      </c>
      <c r="C6974" t="s">
        <v>22631</v>
      </c>
      <c r="D6974" t="s">
        <v>32910</v>
      </c>
      <c r="E6974" t="s">
        <v>2448</v>
      </c>
      <c r="F6974" s="10"/>
      <c r="G6974">
        <v>2017</v>
      </c>
      <c r="J6974">
        <v>0.62554742893227488</v>
      </c>
      <c r="L6974" t="s">
        <v>44194</v>
      </c>
      <c r="M6974">
        <v>27534663</v>
      </c>
      <c r="Q6974" s="10"/>
      <c r="R6974" s="11">
        <f t="shared" si="216"/>
        <v>0</v>
      </c>
      <c r="U6974" s="11">
        <f t="shared" si="217"/>
        <v>0</v>
      </c>
      <c r="Y6974" s="11">
        <f>IF(SUM(Tableau1[[#This Row],[Other access]:[Sci-hub access]])&gt;=1,1,0)</f>
        <v>0</v>
      </c>
      <c r="Z6974" s="12">
        <f>IF(OR(Tableau1[[#This Row],[Access R1 + S1+ T1 ]]&gt;=1,Tableau1[[#This Row],[Access V1 +W1 + X1]]&gt;=1),1,0)</f>
        <v>0</v>
      </c>
      <c r="AB6974" s="10" t="str">
        <f>Tableau1[[#This Row],[DOI]]</f>
        <v>doi: 10.1007/s00417-016-3467-y</v>
      </c>
      <c r="AC6974" s="13" t="str">
        <f>Tableau1[[#This Row],[Authors]]&amp;", "&amp;Tableau1[[#This Row],[Title]]&amp;" "&amp;Tableau1[[#This Row],[Journal]]&amp;". "&amp;Tableau1[[#This Row],[Year]]</f>
        <v>Kikushima W, Sakurada Y, Sugiyama A, Tanabe N, Kume A, Iijima H., Comparison of initial treatment between 3-monthly intravitreal aflibercept monotherapy and combined photodynamic therapy with single intravitreal aflibercept for polypoidal choroidal vasculopathy. Graefes Arch Clin Exp Ophthalmol. 2017</v>
      </c>
    </row>
    <row r="6975" spans="1:29" x14ac:dyDescent="0.3">
      <c r="A6975">
        <v>8318</v>
      </c>
      <c r="B6975" t="s">
        <v>11016</v>
      </c>
      <c r="C6975" t="s">
        <v>21203</v>
      </c>
      <c r="D6975" t="s">
        <v>31454</v>
      </c>
      <c r="E6975" t="s">
        <v>2523</v>
      </c>
      <c r="F6975" s="10"/>
      <c r="G6975">
        <v>2017</v>
      </c>
      <c r="J6975">
        <v>0.62554773083275783</v>
      </c>
      <c r="L6975" t="s">
        <v>42662</v>
      </c>
      <c r="M6975">
        <v>27935603</v>
      </c>
      <c r="Q6975" s="10"/>
      <c r="R6975" s="11">
        <f t="shared" si="216"/>
        <v>0</v>
      </c>
      <c r="U6975" s="11">
        <f t="shared" si="217"/>
        <v>0</v>
      </c>
      <c r="Y6975" s="11">
        <f>IF(SUM(Tableau1[[#This Row],[Other access]:[Sci-hub access]])&gt;=1,1,0)</f>
        <v>0</v>
      </c>
      <c r="Z6975" s="12">
        <f>IF(OR(Tableau1[[#This Row],[Access R1 + S1+ T1 ]]&gt;=1,Tableau1[[#This Row],[Access V1 +W1 + X1]]&gt;=1),1,0)</f>
        <v>0</v>
      </c>
      <c r="AB6975" s="10" t="str">
        <f>Tableau1[[#This Row],[DOI]]</f>
        <v>doi: 10.1038/eye.2016.267</v>
      </c>
      <c r="AC6975" s="13" t="str">
        <f>Tableau1[[#This Row],[Authors]]&amp;", "&amp;Tableau1[[#This Row],[Title]]&amp;" "&amp;Tableau1[[#This Row],[Journal]]&amp;". "&amp;Tableau1[[#This Row],[Year]]</f>
        <v>Nongpiur ME, Atalay E, Gong T, Loh M, Lee HK, He M, Perera SA, Aung T., Anterior segment imaging-based subdivision of subjects with primary angle-closure glaucoma. Eye (Lond). 2017</v>
      </c>
    </row>
    <row r="6976" spans="1:29" x14ac:dyDescent="0.3">
      <c r="A6976">
        <v>4989</v>
      </c>
      <c r="B6976" t="s">
        <v>8080</v>
      </c>
      <c r="C6976" t="s">
        <v>18308</v>
      </c>
      <c r="D6976" t="s">
        <v>28510</v>
      </c>
      <c r="E6976" t="s">
        <v>2461</v>
      </c>
      <c r="F6976" s="10"/>
      <c r="G6976">
        <v>2017</v>
      </c>
      <c r="J6976">
        <v>0.62555515427402475</v>
      </c>
      <c r="L6976" t="s">
        <v>39397</v>
      </c>
      <c r="M6976">
        <v>28385207</v>
      </c>
      <c r="Q6976" s="10"/>
      <c r="R6976" s="11">
        <f t="shared" si="216"/>
        <v>0</v>
      </c>
      <c r="U6976" s="11">
        <f t="shared" si="217"/>
        <v>0</v>
      </c>
      <c r="Y6976" s="11">
        <f>IF(SUM(Tableau1[[#This Row],[Other access]:[Sci-hub access]])&gt;=1,1,0)</f>
        <v>0</v>
      </c>
      <c r="Z6976" s="12">
        <f>IF(OR(Tableau1[[#This Row],[Access R1 + S1+ T1 ]]&gt;=1,Tableau1[[#This Row],[Access V1 +W1 + X1]]&gt;=1),1,0)</f>
        <v>0</v>
      </c>
      <c r="AB6976" s="10" t="str">
        <f>Tableau1[[#This Row],[DOI]]</f>
        <v>doi: 10.1016/j.mayocp.2017.01.007</v>
      </c>
      <c r="AC6976" s="13" t="str">
        <f>Tableau1[[#This Row],[Authors]]&amp;", "&amp;Tableau1[[#This Row],[Title]]&amp;" "&amp;Tableau1[[#This Row],[Journal]]&amp;". "&amp;Tableau1[[#This Row],[Year]]</f>
        <v>Blackwell WA., Early Disseminated Lyme Disease. Mayo Clin Proc. 2017</v>
      </c>
    </row>
    <row r="6977" spans="1:29" x14ac:dyDescent="0.3">
      <c r="A6977">
        <v>7824</v>
      </c>
      <c r="B6977" t="s">
        <v>10584</v>
      </c>
      <c r="C6977" t="s">
        <v>20780</v>
      </c>
      <c r="D6977" t="s">
        <v>31021</v>
      </c>
      <c r="E6977" t="s">
        <v>34164</v>
      </c>
      <c r="F6977" s="10"/>
      <c r="G6977">
        <v>2017</v>
      </c>
      <c r="J6977">
        <v>0.62575717877482329</v>
      </c>
      <c r="L6977" t="s">
        <v>42174</v>
      </c>
      <c r="M6977">
        <v>28051119</v>
      </c>
      <c r="Q6977" s="10"/>
      <c r="R6977" s="11">
        <f t="shared" si="216"/>
        <v>0</v>
      </c>
      <c r="U6977" s="11">
        <f t="shared" si="217"/>
        <v>0</v>
      </c>
      <c r="Y6977" s="11">
        <f>IF(SUM(Tableau1[[#This Row],[Other access]:[Sci-hub access]])&gt;=1,1,0)</f>
        <v>0</v>
      </c>
      <c r="Z6977" s="12">
        <f>IF(OR(Tableau1[[#This Row],[Access R1 + S1+ T1 ]]&gt;=1,Tableau1[[#This Row],[Access V1 +W1 + X1]]&gt;=1),1,0)</f>
        <v>0</v>
      </c>
      <c r="AB6977" s="10" t="str">
        <f>Tableau1[[#This Row],[DOI]]</f>
        <v>doi: 10.1038/nrendo.2016.218</v>
      </c>
      <c r="AC6977" s="13" t="str">
        <f>Tableau1[[#This Row],[Authors]]&amp;", "&amp;Tableau1[[#This Row],[Title]]&amp;" "&amp;Tableau1[[#This Row],[Journal]]&amp;". "&amp;Tableau1[[#This Row],[Year]]</f>
        <v>Febbraio MA., Exercise metabolism in 2016: Health benefits of exercise - more than meets the eye! Nat Rev Endocrinol. 2017</v>
      </c>
    </row>
    <row r="6978" spans="1:29" x14ac:dyDescent="0.3">
      <c r="A6978">
        <v>2325</v>
      </c>
      <c r="B6978" t="s">
        <v>5554</v>
      </c>
      <c r="C6978" t="s">
        <v>15799</v>
      </c>
      <c r="D6978" t="s">
        <v>25976</v>
      </c>
      <c r="E6978" t="s">
        <v>2451</v>
      </c>
      <c r="F6978" s="10"/>
      <c r="G6978">
        <v>2017</v>
      </c>
      <c r="J6978">
        <v>0.62590013415578039</v>
      </c>
      <c r="L6978" t="s">
        <v>36790</v>
      </c>
      <c r="M6978">
        <v>28767736</v>
      </c>
      <c r="Q6978" s="10"/>
      <c r="R6978" s="11">
        <f t="shared" ref="R6978:R7041" si="218">IF(SUM(N6978:Q6978)&gt;0,1,0)</f>
        <v>0</v>
      </c>
      <c r="U6978" s="11">
        <f t="shared" ref="U6978:U7041" si="219">IF(SUM(R6978,T6978)&gt;0,1,0)</f>
        <v>0</v>
      </c>
      <c r="Y6978" s="11">
        <f>IF(SUM(Tableau1[[#This Row],[Other access]:[Sci-hub access]])&gt;=1,1,0)</f>
        <v>0</v>
      </c>
      <c r="Z6978" s="12">
        <f>IF(OR(Tableau1[[#This Row],[Access R1 + S1+ T1 ]]&gt;=1,Tableau1[[#This Row],[Access V1 +W1 + X1]]&gt;=1),1,0)</f>
        <v>0</v>
      </c>
      <c r="AB6978" s="10" t="str">
        <f>Tableau1[[#This Row],[DOI]]</f>
        <v>doi: 10.1371/journal.pone.0182420</v>
      </c>
      <c r="AC6978" s="13" t="str">
        <f>Tableau1[[#This Row],[Authors]]&amp;", "&amp;Tableau1[[#This Row],[Title]]&amp;" "&amp;Tableau1[[#This Row],[Journal]]&amp;". "&amp;Tableau1[[#This Row],[Year]]</f>
        <v>Govindaraju VK, Bodas M, Vij N., Cigarette smoke induced autophagy-impairment regulates AMD pathogenesis mechanisms in ARPE-19 cells. PLoS One. 2017</v>
      </c>
    </row>
    <row r="6979" spans="1:29" x14ac:dyDescent="0.3">
      <c r="A6979">
        <v>8567</v>
      </c>
      <c r="B6979" t="s">
        <v>1736</v>
      </c>
      <c r="C6979" t="s">
        <v>1737</v>
      </c>
      <c r="D6979" t="s">
        <v>1738</v>
      </c>
      <c r="E6979" t="s">
        <v>2820</v>
      </c>
      <c r="F6979" s="10"/>
      <c r="G6979">
        <v>2017</v>
      </c>
      <c r="J6979">
        <v>0.62600960860889754</v>
      </c>
      <c r="L6979" t="s">
        <v>42903</v>
      </c>
      <c r="M6979">
        <v>27890189</v>
      </c>
      <c r="Q6979" s="10"/>
      <c r="R6979" s="11">
        <f t="shared" si="218"/>
        <v>0</v>
      </c>
      <c r="U6979" s="11">
        <f t="shared" si="219"/>
        <v>0</v>
      </c>
      <c r="Y6979" s="11">
        <f>IF(SUM(Tableau1[[#This Row],[Other access]:[Sci-hub access]])&gt;=1,1,0)</f>
        <v>0</v>
      </c>
      <c r="Z6979" s="12">
        <f>IF(OR(Tableau1[[#This Row],[Access R1 + S1+ T1 ]]&gt;=1,Tableau1[[#This Row],[Access V1 +W1 + X1]]&gt;=1),1,0)</f>
        <v>0</v>
      </c>
      <c r="AB6979" s="10" t="str">
        <f>Tableau1[[#This Row],[DOI]]</f>
        <v>doi: 10.1016/j.rcl.2016.08.008</v>
      </c>
      <c r="AC6979" s="13" t="str">
        <f>Tableau1[[#This Row],[Authors]]&amp;", "&amp;Tableau1[[#This Row],[Title]]&amp;" "&amp;Tableau1[[#This Row],[Journal]]&amp;". "&amp;Tableau1[[#This Row],[Year]]</f>
        <v>Kirsch CF, Black K., Diplopia: What to Double Check in Radiographic Imaging of Double Vision. Radiol Clin North Am. 2017</v>
      </c>
    </row>
    <row r="6980" spans="1:29" ht="28.8" x14ac:dyDescent="0.3">
      <c r="A6980">
        <v>9138</v>
      </c>
      <c r="B6980" t="s">
        <v>11736</v>
      </c>
      <c r="C6980" t="s">
        <v>21911</v>
      </c>
      <c r="D6980" t="s">
        <v>32177</v>
      </c>
      <c r="E6980" t="s">
        <v>34452</v>
      </c>
      <c r="F6980" s="10"/>
      <c r="G6980">
        <v>2017</v>
      </c>
      <c r="J6980">
        <v>0.62606751451736287</v>
      </c>
      <c r="L6980" t="s">
        <v>43454</v>
      </c>
      <c r="M6980">
        <v>27760082</v>
      </c>
      <c r="Q6980" s="10"/>
      <c r="R6980" s="11">
        <f t="shared" si="218"/>
        <v>0</v>
      </c>
      <c r="U6980" s="11">
        <f t="shared" si="219"/>
        <v>0</v>
      </c>
      <c r="Y6980" s="11">
        <f>IF(SUM(Tableau1[[#This Row],[Other access]:[Sci-hub access]])&gt;=1,1,0)</f>
        <v>0</v>
      </c>
      <c r="Z6980" s="12">
        <f>IF(OR(Tableau1[[#This Row],[Access R1 + S1+ T1 ]]&gt;=1,Tableau1[[#This Row],[Access V1 +W1 + X1]]&gt;=1),1,0)</f>
        <v>0</v>
      </c>
      <c r="AB6980" s="10" t="str">
        <f>Tableau1[[#This Row],[DOI]]</f>
        <v>doi: 10.1097/GME.0000000000000741</v>
      </c>
      <c r="AC6980" s="13" t="str">
        <f>Tableau1[[#This Row],[Authors]]&amp;", "&amp;Tableau1[[#This Row],[Title]]&amp;" "&amp;Tableau1[[#This Row],[Journal]]&amp;". "&amp;Tableau1[[#This Row],[Year]]</f>
        <v>Pasquale LR, Aschard H, Kang JH, Bailey JN, Lindström S, Chasman DI, Christen WG, Allingham RR, Ashley-Koch A, Lee RK, Moroi SE, Brilliant MH, Wollstein G, Schuman JS, Fingert J, Budenz DL, Realini T, Gaasterland T, Gaasterland D, Scott WK, Singh K, Sit AJ, et al., Age at natural menopause genetic risk score in relation to age at natural menopause and primary open-angle glaucoma in a US-based sample. Menopause. 2017</v>
      </c>
    </row>
    <row r="6981" spans="1:29" x14ac:dyDescent="0.3">
      <c r="A6981">
        <v>2677</v>
      </c>
      <c r="B6981" t="s">
        <v>5889</v>
      </c>
      <c r="C6981" t="s">
        <v>16135</v>
      </c>
      <c r="D6981" t="s">
        <v>26312</v>
      </c>
      <c r="E6981" t="s">
        <v>3060</v>
      </c>
      <c r="F6981" s="10"/>
      <c r="G6981">
        <v>2017</v>
      </c>
      <c r="J6981">
        <v>0.62614141184691408</v>
      </c>
      <c r="L6981" t="s">
        <v>37140</v>
      </c>
      <c r="M6981">
        <v>28706022</v>
      </c>
      <c r="Q6981" s="10"/>
      <c r="R6981" s="11">
        <f t="shared" si="218"/>
        <v>0</v>
      </c>
      <c r="U6981" s="11">
        <f t="shared" si="219"/>
        <v>0</v>
      </c>
      <c r="Y6981" s="11">
        <f>IF(SUM(Tableau1[[#This Row],[Other access]:[Sci-hub access]])&gt;=1,1,0)</f>
        <v>0</v>
      </c>
      <c r="Z6981" s="12">
        <f>IF(OR(Tableau1[[#This Row],[Access R1 + S1+ T1 ]]&gt;=1,Tableau1[[#This Row],[Access V1 +W1 + X1]]&gt;=1),1,0)</f>
        <v>0</v>
      </c>
      <c r="AB6981" s="10" t="str">
        <f>Tableau1[[#This Row],[DOI]]</f>
        <v>doi: 10.1126/science.357.6347.122</v>
      </c>
      <c r="AC6981" s="13" t="str">
        <f>Tableau1[[#This Row],[Authors]]&amp;", "&amp;Tableau1[[#This Row],[Title]]&amp;" "&amp;Tableau1[[#This Row],[Journal]]&amp;". "&amp;Tableau1[[#This Row],[Year]]</f>
        <v>Cohen J., Surviving the cure. Science. 2017</v>
      </c>
    </row>
    <row r="6982" spans="1:29" x14ac:dyDescent="0.3">
      <c r="A6982">
        <v>3608</v>
      </c>
      <c r="B6982" t="s">
        <v>6780</v>
      </c>
      <c r="C6982" t="s">
        <v>17021</v>
      </c>
      <c r="D6982" t="s">
        <v>27204</v>
      </c>
      <c r="E6982" t="s">
        <v>2456</v>
      </c>
      <c r="F6982" s="10"/>
      <c r="G6982">
        <v>2017</v>
      </c>
      <c r="J6982">
        <v>0.62623030085363829</v>
      </c>
      <c r="L6982" t="s">
        <v>38054</v>
      </c>
      <c r="M6982">
        <v>28558370</v>
      </c>
      <c r="Q6982" s="10"/>
      <c r="R6982" s="11">
        <f t="shared" si="218"/>
        <v>0</v>
      </c>
      <c r="U6982" s="11">
        <f t="shared" si="219"/>
        <v>0</v>
      </c>
      <c r="Y6982" s="11">
        <f>IF(SUM(Tableau1[[#This Row],[Other access]:[Sci-hub access]])&gt;=1,1,0)</f>
        <v>0</v>
      </c>
      <c r="Z6982" s="12">
        <f>IF(OR(Tableau1[[#This Row],[Access R1 + S1+ T1 ]]&gt;=1,Tableau1[[#This Row],[Access V1 +W1 + X1]]&gt;=1),1,0)</f>
        <v>0</v>
      </c>
      <c r="AB6982" s="10" t="str">
        <f>Tableau1[[#This Row],[DOI]]</f>
        <v>doi: 10.1159/000468949</v>
      </c>
      <c r="AC6982" s="13" t="str">
        <f>Tableau1[[#This Row],[Authors]]&amp;", "&amp;Tableau1[[#This Row],[Title]]&amp;" "&amp;Tableau1[[#This Row],[Journal]]&amp;". "&amp;Tableau1[[#This Row],[Year]]</f>
        <v>Oeverhaus M, Meyer Zu Westrup V, Dietzel M, Hense HW, Pauleikhoff D., Genetic Polymorphisms and the Phenotypic Characterization of Individuals with Early Age-Related Macular Degeneration. Ophthalmologica. 2017</v>
      </c>
    </row>
    <row r="6983" spans="1:29" x14ac:dyDescent="0.3">
      <c r="A6983">
        <v>7915</v>
      </c>
      <c r="B6983" t="s">
        <v>10658</v>
      </c>
      <c r="C6983" t="s">
        <v>20855</v>
      </c>
      <c r="D6983" t="s">
        <v>31096</v>
      </c>
      <c r="E6983" t="s">
        <v>2445</v>
      </c>
      <c r="F6983" s="10"/>
      <c r="G6983">
        <v>2017</v>
      </c>
      <c r="J6983">
        <v>0.62634554684164145</v>
      </c>
      <c r="L6983" t="s">
        <v>42262</v>
      </c>
      <c r="M6983">
        <v>28030428</v>
      </c>
      <c r="Q6983" s="10"/>
      <c r="R6983" s="11">
        <f t="shared" si="218"/>
        <v>0</v>
      </c>
      <c r="U6983" s="11">
        <f t="shared" si="219"/>
        <v>0</v>
      </c>
      <c r="Y6983" s="11">
        <f>IF(SUM(Tableau1[[#This Row],[Other access]:[Sci-hub access]])&gt;=1,1,0)</f>
        <v>0</v>
      </c>
      <c r="Z6983" s="12">
        <f>IF(OR(Tableau1[[#This Row],[Access R1 + S1+ T1 ]]&gt;=1,Tableau1[[#This Row],[Access V1 +W1 + X1]]&gt;=1),1,0)</f>
        <v>0</v>
      </c>
      <c r="AB6983" s="10" t="str">
        <f>Tableau1[[#This Row],[DOI]]</f>
        <v>doi: 10.1097/IAE.0000000000001429</v>
      </c>
      <c r="AC6983" s="13" t="str">
        <f>Tableau1[[#This Row],[Authors]]&amp;", "&amp;Tableau1[[#This Row],[Title]]&amp;" "&amp;Tableau1[[#This Row],[Journal]]&amp;". "&amp;Tableau1[[#This Row],[Year]]</f>
        <v>Battaglia Parodi M, Iacono P, Scaramuzzi M, Bandello F., OUTER RETINAL LAYER CHANGES AFTER DEXAMETHASONE IMPLANT FOR CENTRAL RETINAL VEIN OCCLUSION. Retina. 2017</v>
      </c>
    </row>
    <row r="6984" spans="1:29" x14ac:dyDescent="0.3">
      <c r="A6984">
        <v>8800</v>
      </c>
      <c r="B6984" t="s">
        <v>11434</v>
      </c>
      <c r="C6984" t="s">
        <v>21618</v>
      </c>
      <c r="D6984" t="s">
        <v>31874</v>
      </c>
      <c r="E6984" t="s">
        <v>2514</v>
      </c>
      <c r="F6984" s="10"/>
      <c r="G6984">
        <v>2017</v>
      </c>
      <c r="J6984">
        <v>0.62648409832327889</v>
      </c>
      <c r="L6984" t="s">
        <v>43136</v>
      </c>
      <c r="M6984">
        <v>27836717</v>
      </c>
      <c r="Q6984" s="10"/>
      <c r="R6984" s="11">
        <f t="shared" si="218"/>
        <v>0</v>
      </c>
      <c r="U6984" s="11">
        <f t="shared" si="219"/>
        <v>0</v>
      </c>
      <c r="Y6984" s="11">
        <f>IF(SUM(Tableau1[[#This Row],[Other access]:[Sci-hub access]])&gt;=1,1,0)</f>
        <v>0</v>
      </c>
      <c r="Z6984" s="12">
        <f>IF(OR(Tableau1[[#This Row],[Access R1 + S1+ T1 ]]&gt;=1,Tableau1[[#This Row],[Access V1 +W1 + X1]]&gt;=1),1,0)</f>
        <v>0</v>
      </c>
      <c r="AB6984" s="10" t="str">
        <f>Tableau1[[#This Row],[DOI]]</f>
        <v>doi: 10.1016/j.survophthal.2016.10.009</v>
      </c>
      <c r="AC6984" s="13" t="str">
        <f>Tableau1[[#This Row],[Authors]]&amp;", "&amp;Tableau1[[#This Row],[Title]]&amp;" "&amp;Tableau1[[#This Row],[Journal]]&amp;". "&amp;Tableau1[[#This Row],[Year]]</f>
        <v>Carrijo-Carvalho LC, Sant'ana VP, Foronda AS, de Freitas D, de Souza Carvalho FR., Therapeutic agents and biocides for ocular infections by free-living amoebae of Acanthamoeba genus. Surv Ophthalmol. 2017</v>
      </c>
    </row>
    <row r="6985" spans="1:29" x14ac:dyDescent="0.3">
      <c r="A6985">
        <v>10784</v>
      </c>
      <c r="B6985" t="s">
        <v>13239</v>
      </c>
      <c r="C6985" t="s">
        <v>23402</v>
      </c>
      <c r="D6985" t="s">
        <v>33693</v>
      </c>
      <c r="E6985" t="s">
        <v>34015</v>
      </c>
      <c r="F6985" s="10"/>
      <c r="G6985">
        <v>2017</v>
      </c>
      <c r="J6985">
        <v>0.6265015288947241</v>
      </c>
      <c r="L6985" t="s">
        <v>45031</v>
      </c>
      <c r="M6985">
        <v>27044882</v>
      </c>
      <c r="Q6985" s="10"/>
      <c r="R6985" s="11">
        <f t="shared" si="218"/>
        <v>0</v>
      </c>
      <c r="U6985" s="11">
        <f t="shared" si="219"/>
        <v>0</v>
      </c>
      <c r="Y6985" s="11">
        <f>IF(SUM(Tableau1[[#This Row],[Other access]:[Sci-hub access]])&gt;=1,1,0)</f>
        <v>0</v>
      </c>
      <c r="Z6985" s="12">
        <f>IF(OR(Tableau1[[#This Row],[Access R1 + S1+ T1 ]]&gt;=1,Tableau1[[#This Row],[Access V1 +W1 + X1]]&gt;=1),1,0)</f>
        <v>0</v>
      </c>
      <c r="AB6985" s="10" t="str">
        <f>Tableau1[[#This Row],[DOI]]</f>
        <v>doi: 10.3109/13816810.2016.1145699</v>
      </c>
      <c r="AC6985" s="13" t="str">
        <f>Tableau1[[#This Row],[Authors]]&amp;", "&amp;Tableau1[[#This Row],[Title]]&amp;" "&amp;Tableau1[[#This Row],[Journal]]&amp;". "&amp;Tableau1[[#This Row],[Year]]</f>
        <v>Wang P, Liu X, Ye Z, Gong B, Yang Y, Zhang D, Wu X, Zheng H, Li Y, Yang Z, Shi Y., Association of IGF1 and IGF1R gene polymorphisms with high myopia in a Han Chinese population. Ophthalmic Genet. 2017</v>
      </c>
    </row>
    <row r="6986" spans="1:29" x14ac:dyDescent="0.3">
      <c r="A6986">
        <v>4637</v>
      </c>
      <c r="B6986" t="s">
        <v>7756</v>
      </c>
      <c r="C6986" t="s">
        <v>310</v>
      </c>
      <c r="D6986" t="s">
        <v>28185</v>
      </c>
      <c r="E6986" t="s">
        <v>2460</v>
      </c>
      <c r="F6986" s="10"/>
      <c r="G6986">
        <v>2017</v>
      </c>
      <c r="J6986">
        <v>0.6265331651484165</v>
      </c>
      <c r="L6986" t="s">
        <v>39055</v>
      </c>
      <c r="M6986">
        <v>28426334</v>
      </c>
      <c r="Q6986" s="10"/>
      <c r="R6986" s="11">
        <f t="shared" si="218"/>
        <v>0</v>
      </c>
      <c r="U6986" s="11">
        <f t="shared" si="219"/>
        <v>0</v>
      </c>
      <c r="Y6986" s="11">
        <f>IF(SUM(Tableau1[[#This Row],[Other access]:[Sci-hub access]])&gt;=1,1,0)</f>
        <v>0</v>
      </c>
      <c r="Z6986" s="12">
        <f>IF(OR(Tableau1[[#This Row],[Access R1 + S1+ T1 ]]&gt;=1,Tableau1[[#This Row],[Access V1 +W1 + X1]]&gt;=1),1,0)</f>
        <v>0</v>
      </c>
      <c r="AB6986" s="10" t="str">
        <f>Tableau1[[#This Row],[DOI]]</f>
        <v>doi: 10.1080/09286586.2017.1307994</v>
      </c>
      <c r="AC6986" s="13" t="str">
        <f>Tableau1[[#This Row],[Authors]]&amp;", "&amp;Tableau1[[#This Row],[Title]]&amp;" "&amp;Tableau1[[#This Row],[Journal]]&amp;". "&amp;Tableau1[[#This Row],[Year]]</f>
        <v>Lin Z, Vasudevan B, Ciuffreda KJ, Zhou HJ, Mao GY, Wang NL, Liang YB., Myopigenic Activity Change and Its Risk Factors in Urban Students in Beijing: Three-Year Report of Beijing Myopia Progression Study. Ophthalmic Epidemiol. 2017</v>
      </c>
    </row>
    <row r="6987" spans="1:29" x14ac:dyDescent="0.3">
      <c r="A6987">
        <v>4808</v>
      </c>
      <c r="B6987" t="s">
        <v>7912</v>
      </c>
      <c r="C6987" t="s">
        <v>18141</v>
      </c>
      <c r="D6987" t="s">
        <v>28342</v>
      </c>
      <c r="E6987" t="s">
        <v>2465</v>
      </c>
      <c r="F6987" s="10"/>
      <c r="G6987">
        <v>2017</v>
      </c>
      <c r="J6987">
        <v>0.62667696039841247</v>
      </c>
      <c r="L6987" t="s">
        <v>39221</v>
      </c>
      <c r="M6987">
        <v>28403115</v>
      </c>
      <c r="Q6987" s="10"/>
      <c r="R6987" s="11">
        <f t="shared" si="218"/>
        <v>0</v>
      </c>
      <c r="U6987" s="11">
        <f t="shared" si="219"/>
        <v>0</v>
      </c>
      <c r="Y6987" s="11">
        <f>IF(SUM(Tableau1[[#This Row],[Other access]:[Sci-hub access]])&gt;=1,1,0)</f>
        <v>0</v>
      </c>
      <c r="Z6987" s="12">
        <f>IF(OR(Tableau1[[#This Row],[Access R1 + S1+ T1 ]]&gt;=1,Tableau1[[#This Row],[Access V1 +W1 + X1]]&gt;=1),1,0)</f>
        <v>0</v>
      </c>
      <c r="AB6987" s="10" t="str">
        <f>Tableau1[[#This Row],[DOI]]</f>
        <v>doi: 10.1097/MD.0000000000006626</v>
      </c>
      <c r="AC6987" s="13" t="str">
        <f>Tableau1[[#This Row],[Authors]]&amp;", "&amp;Tableau1[[#This Row],[Title]]&amp;" "&amp;Tableau1[[#This Row],[Journal]]&amp;". "&amp;Tableau1[[#This Row],[Year]]</f>
        <v>Ozdemir S, Wong TT, Allingham RR, Finkelstein EA., Predicted patient demand for a new delivery system for glaucoma medicine. Medicine (Baltimore). 2017</v>
      </c>
    </row>
    <row r="6988" spans="1:29" x14ac:dyDescent="0.3">
      <c r="A6988">
        <v>6485</v>
      </c>
      <c r="B6988" t="s">
        <v>9413</v>
      </c>
      <c r="C6988" t="s">
        <v>19621</v>
      </c>
      <c r="D6988" t="s">
        <v>29844</v>
      </c>
      <c r="E6988" t="s">
        <v>2451</v>
      </c>
      <c r="F6988" s="10"/>
      <c r="G6988">
        <v>2017</v>
      </c>
      <c r="J6988">
        <v>0.62673273559648812</v>
      </c>
      <c r="L6988" t="s">
        <v>40853</v>
      </c>
      <c r="M6988">
        <v>28207827</v>
      </c>
      <c r="Q6988" s="10"/>
      <c r="R6988" s="11">
        <f t="shared" si="218"/>
        <v>0</v>
      </c>
      <c r="U6988" s="11">
        <f t="shared" si="219"/>
        <v>0</v>
      </c>
      <c r="Y6988" s="11">
        <f>IF(SUM(Tableau1[[#This Row],[Other access]:[Sci-hub access]])&gt;=1,1,0)</f>
        <v>0</v>
      </c>
      <c r="Z6988" s="12">
        <f>IF(OR(Tableau1[[#This Row],[Access R1 + S1+ T1 ]]&gt;=1,Tableau1[[#This Row],[Access V1 +W1 + X1]]&gt;=1),1,0)</f>
        <v>0</v>
      </c>
      <c r="AB6988" s="10" t="str">
        <f>Tableau1[[#This Row],[DOI]]</f>
        <v>doi: 10.1371/journal.pone.0172365</v>
      </c>
      <c r="AC6988" s="13" t="str">
        <f>Tableau1[[#This Row],[Authors]]&amp;", "&amp;Tableau1[[#This Row],[Title]]&amp;" "&amp;Tableau1[[#This Row],[Journal]]&amp;". "&amp;Tableau1[[#This Row],[Year]]</f>
        <v>Liskova P, Dudakova L, Krepelova A, Klema J, Hysi PG., Replication of SNP associations with keratoconus in a Czech cohort. PLoS One. 2017</v>
      </c>
    </row>
    <row r="6989" spans="1:29" ht="28.8" x14ac:dyDescent="0.3">
      <c r="A6989">
        <v>5566</v>
      </c>
      <c r="B6989" t="s">
        <v>646</v>
      </c>
      <c r="C6989" t="s">
        <v>647</v>
      </c>
      <c r="D6989" t="s">
        <v>648</v>
      </c>
      <c r="E6989" t="s">
        <v>3189</v>
      </c>
      <c r="F6989" s="10"/>
      <c r="G6989">
        <v>2017</v>
      </c>
      <c r="J6989">
        <v>0.62680041494176997</v>
      </c>
      <c r="L6989" t="s">
        <v>39953</v>
      </c>
      <c r="M6989">
        <v>28319210</v>
      </c>
      <c r="Q6989" s="10"/>
      <c r="R6989" s="11">
        <f t="shared" si="218"/>
        <v>0</v>
      </c>
      <c r="U6989" s="11">
        <f t="shared" si="219"/>
        <v>0</v>
      </c>
      <c r="Y6989" s="11">
        <f>IF(SUM(Tableau1[[#This Row],[Other access]:[Sci-hub access]])&gt;=1,1,0)</f>
        <v>0</v>
      </c>
      <c r="Z6989" s="12">
        <f>IF(OR(Tableau1[[#This Row],[Access R1 + S1+ T1 ]]&gt;=1,Tableau1[[#This Row],[Access V1 +W1 + X1]]&gt;=1),1,0)</f>
        <v>0</v>
      </c>
      <c r="AB6989" s="10" t="str">
        <f>Tableau1[[#This Row],[DOI]]</f>
        <v>doi: 10.11607/ijp.5130</v>
      </c>
      <c r="AC6989" s="13" t="str">
        <f>Tableau1[[#This Row],[Authors]]&amp;", "&amp;Tableau1[[#This Row],[Title]]&amp;" "&amp;Tableau1[[#This Row],[Journal]]&amp;". "&amp;Tableau1[[#This Row],[Year]]</f>
        <v>Hadjichristou C, Christophidou-Anastasiadou V, Bakopoulou A, Tanteles GA, Loizidou MA, Kyriacou K, Hadjisavvas A, Michalakis K, Pissiotis A, Koidis P., Oculo-Dento-Digital Dysplasia (ODDD) Due to a GJA1 Mutation: Report of a Case with Emphasis on Dental Manifestations. Int J Prosthodont. 2017</v>
      </c>
    </row>
    <row r="6990" spans="1:29" x14ac:dyDescent="0.3">
      <c r="A6990">
        <v>1961</v>
      </c>
      <c r="B6990" t="s">
        <v>5202</v>
      </c>
      <c r="C6990" t="s">
        <v>15448</v>
      </c>
      <c r="D6990" t="s">
        <v>25624</v>
      </c>
      <c r="E6990" t="s">
        <v>2446</v>
      </c>
      <c r="F6990" s="10"/>
      <c r="G6990">
        <v>2017</v>
      </c>
      <c r="J6990">
        <v>0.62682977355025093</v>
      </c>
      <c r="L6990" t="s">
        <v>36432</v>
      </c>
      <c r="M6990">
        <v>28837739</v>
      </c>
      <c r="Q6990" s="10"/>
      <c r="R6990" s="11">
        <f t="shared" si="218"/>
        <v>0</v>
      </c>
      <c r="U6990" s="11">
        <f t="shared" si="219"/>
        <v>0</v>
      </c>
      <c r="Y6990" s="11">
        <f>IF(SUM(Tableau1[[#This Row],[Other access]:[Sci-hub access]])&gt;=1,1,0)</f>
        <v>0</v>
      </c>
      <c r="Z6990" s="12">
        <f>IF(OR(Tableau1[[#This Row],[Access R1 + S1+ T1 ]]&gt;=1,Tableau1[[#This Row],[Access V1 +W1 + X1]]&gt;=1),1,0)</f>
        <v>0</v>
      </c>
      <c r="AB6990" s="10" t="str">
        <f>Tableau1[[#This Row],[DOI]]</f>
        <v>doi: 10.3928/01913913-20170531-06</v>
      </c>
      <c r="AC6990" s="13" t="str">
        <f>Tableau1[[#This Row],[Authors]]&amp;", "&amp;Tableau1[[#This Row],[Title]]&amp;" "&amp;Tableau1[[#This Row],[Journal]]&amp;". "&amp;Tableau1[[#This Row],[Year]]</f>
        <v>Motley WW 3rd, Atoum DM., Animal Model for Retinopathy of Prematurity Laser Surgery Training. J Pediatr Ophthalmol Strabismus. 2017</v>
      </c>
    </row>
    <row r="6991" spans="1:29" ht="28.8" x14ac:dyDescent="0.3">
      <c r="A6991">
        <v>10351</v>
      </c>
      <c r="B6991" t="s">
        <v>12848</v>
      </c>
      <c r="C6991" t="s">
        <v>23015</v>
      </c>
      <c r="D6991" t="s">
        <v>33301</v>
      </c>
      <c r="E6991" t="s">
        <v>3034</v>
      </c>
      <c r="F6991" s="10"/>
      <c r="G6991">
        <v>2017</v>
      </c>
      <c r="J6991">
        <v>0.6268361781731443</v>
      </c>
      <c r="L6991" t="s">
        <v>44602</v>
      </c>
      <c r="M6991">
        <v>27364570</v>
      </c>
      <c r="Q6991" s="10"/>
      <c r="R6991" s="11">
        <f t="shared" si="218"/>
        <v>0</v>
      </c>
      <c r="U6991" s="11">
        <f t="shared" si="219"/>
        <v>0</v>
      </c>
      <c r="Y6991" s="11">
        <f>IF(SUM(Tableau1[[#This Row],[Other access]:[Sci-hub access]])&gt;=1,1,0)</f>
        <v>0</v>
      </c>
      <c r="Z6991" s="12">
        <f>IF(OR(Tableau1[[#This Row],[Access R1 + S1+ T1 ]]&gt;=1,Tableau1[[#This Row],[Access V1 +W1 + X1]]&gt;=1),1,0)</f>
        <v>0</v>
      </c>
      <c r="AB6991" s="10" t="str">
        <f>Tableau1[[#This Row],[DOI]]</f>
        <v>doi: 10.1080/14767058.2016.1205019</v>
      </c>
      <c r="AC6991" s="13" t="str">
        <f>Tableau1[[#This Row],[Authors]]&amp;", "&amp;Tableau1[[#This Row],[Title]]&amp;" "&amp;Tableau1[[#This Row],[Journal]]&amp;". "&amp;Tableau1[[#This Row],[Year]]</f>
        <v>Tuten A, Dincer E, Topcuoglu S, Sancak S, Akar S, Hakyemez Toptan H, Özalkaya E, Gokmen T, Ovalı F, Karatekin G., Serum lactate levels and perfusion index: are these prognostic factors on mortality and morbidity in very low-birth weight infants? J Matern Fetal Neonatal Med. 2017</v>
      </c>
    </row>
    <row r="6992" spans="1:29" x14ac:dyDescent="0.3">
      <c r="A6992">
        <v>4988</v>
      </c>
      <c r="B6992" t="s">
        <v>8079</v>
      </c>
      <c r="C6992" t="s">
        <v>18307</v>
      </c>
      <c r="D6992" t="s">
        <v>28509</v>
      </c>
      <c r="E6992" t="s">
        <v>2441</v>
      </c>
      <c r="F6992" s="10"/>
      <c r="G6992">
        <v>2017</v>
      </c>
      <c r="J6992">
        <v>0.62689063134989931</v>
      </c>
      <c r="L6992" t="s">
        <v>39396</v>
      </c>
      <c r="M6992">
        <v>28385300</v>
      </c>
      <c r="Q6992" s="10"/>
      <c r="R6992" s="11">
        <f t="shared" si="218"/>
        <v>0</v>
      </c>
      <c r="U6992" s="11">
        <f t="shared" si="219"/>
        <v>0</v>
      </c>
      <c r="Y6992" s="11">
        <f>IF(SUM(Tableau1[[#This Row],[Other access]:[Sci-hub access]])&gt;=1,1,0)</f>
        <v>0</v>
      </c>
      <c r="Z6992" s="12">
        <f>IF(OR(Tableau1[[#This Row],[Access R1 + S1+ T1 ]]&gt;=1,Tableau1[[#This Row],[Access V1 +W1 + X1]]&gt;=1),1,0)</f>
        <v>0</v>
      </c>
      <c r="AB6992" s="10" t="str">
        <f>Tableau1[[#This Row],[DOI]]</f>
        <v>doi: 10.1016/j.ophtha.2017.02.024</v>
      </c>
      <c r="AC6992" s="13" t="str">
        <f>Tableau1[[#This Row],[Authors]]&amp;", "&amp;Tableau1[[#This Row],[Title]]&amp;" "&amp;Tableau1[[#This Row],[Journal]]&amp;". "&amp;Tableau1[[#This Row],[Year]]</f>
        <v>Dahlmann-Noor A, Tailor V, Bunce C, Abou-Rayyah Y, Adams G, Brookes J, Khaw PT, Papadopoulos M., Quality of Life and Functional Vision in Children with Glaucoma. Ophthalmology. 2017</v>
      </c>
    </row>
    <row r="6993" spans="1:29" x14ac:dyDescent="0.3">
      <c r="A6993">
        <v>2354</v>
      </c>
      <c r="B6993" t="s">
        <v>5582</v>
      </c>
      <c r="C6993" t="s">
        <v>15827</v>
      </c>
      <c r="D6993" t="s">
        <v>26004</v>
      </c>
      <c r="E6993" t="s">
        <v>2942</v>
      </c>
      <c r="F6993" s="10"/>
      <c r="G6993">
        <v>2017</v>
      </c>
      <c r="J6993">
        <v>0.62691278958800112</v>
      </c>
      <c r="L6993" t="s">
        <v>36819</v>
      </c>
      <c r="M6993">
        <v>28760677</v>
      </c>
      <c r="Q6993" s="10"/>
      <c r="R6993" s="11">
        <f t="shared" si="218"/>
        <v>0</v>
      </c>
      <c r="U6993" s="11">
        <f t="shared" si="219"/>
        <v>0</v>
      </c>
      <c r="Y6993" s="11">
        <f>IF(SUM(Tableau1[[#This Row],[Other access]:[Sci-hub access]])&gt;=1,1,0)</f>
        <v>0</v>
      </c>
      <c r="Z6993" s="12">
        <f>IF(OR(Tableau1[[#This Row],[Access R1 + S1+ T1 ]]&gt;=1,Tableau1[[#This Row],[Access V1 +W1 + X1]]&gt;=1),1,0)</f>
        <v>0</v>
      </c>
      <c r="AB6993" s="10" t="str">
        <f>Tableau1[[#This Row],[DOI]]</f>
        <v>doi: 10.1016/j.preteyeres.2017.07.002</v>
      </c>
      <c r="AC6993" s="13" t="str">
        <f>Tableau1[[#This Row],[Authors]]&amp;", "&amp;Tableau1[[#This Row],[Title]]&amp;" "&amp;Tableau1[[#This Row],[Journal]]&amp;". "&amp;Tableau1[[#This Row],[Year]]</f>
        <v>Kashani AH, Chen CL, Gahm JK, Zheng F, Richter GM, Rosenfeld PJ, Shi Y, Wang RK., Optical coherence tomography angiography: A comprehensive review of current methods and clinical applications. Prog Retin Eye Res. 2017</v>
      </c>
    </row>
    <row r="6994" spans="1:29" x14ac:dyDescent="0.3">
      <c r="A6994">
        <v>7479</v>
      </c>
      <c r="B6994" t="s">
        <v>10281</v>
      </c>
      <c r="C6994" t="s">
        <v>20483</v>
      </c>
      <c r="D6994" t="s">
        <v>30716</v>
      </c>
      <c r="E6994" t="s">
        <v>34373</v>
      </c>
      <c r="F6994" s="10"/>
      <c r="G6994">
        <v>2017</v>
      </c>
      <c r="J6994">
        <v>0.62702550036558091</v>
      </c>
      <c r="L6994" t="s">
        <v>41834</v>
      </c>
      <c r="M6994">
        <v>28088625</v>
      </c>
      <c r="Q6994" s="10"/>
      <c r="R6994" s="11">
        <f t="shared" si="218"/>
        <v>0</v>
      </c>
      <c r="U6994" s="11">
        <f t="shared" si="219"/>
        <v>0</v>
      </c>
      <c r="Y6994" s="11">
        <f>IF(SUM(Tableau1[[#This Row],[Other access]:[Sci-hub access]])&gt;=1,1,0)</f>
        <v>0</v>
      </c>
      <c r="Z6994" s="12">
        <f>IF(OR(Tableau1[[#This Row],[Access R1 + S1+ T1 ]]&gt;=1,Tableau1[[#This Row],[Access V1 +W1 + X1]]&gt;=1),1,0)</f>
        <v>0</v>
      </c>
      <c r="AB6994" s="10" t="str">
        <f>Tableau1[[#This Row],[DOI]]</f>
        <v>doi: 10.1016/j.freeradbiomed.2017.01.018</v>
      </c>
      <c r="AC6994" s="13" t="str">
        <f>Tableau1[[#This Row],[Authors]]&amp;", "&amp;Tableau1[[#This Row],[Title]]&amp;" "&amp;Tableau1[[#This Row],[Journal]]&amp;". "&amp;Tableau1[[#This Row],[Year]]</f>
        <v>Bonilha VL, Bell BA, Rayborn ME, Samuels IS, King A, Hollyfield JG, Xie C, Cai H., Absence of DJ-1 causes age-related retinal abnormalities in association with increased oxidative stress. Free Radic Biol Med. 2017</v>
      </c>
    </row>
    <row r="6995" spans="1:29" x14ac:dyDescent="0.3">
      <c r="A6995">
        <v>9892</v>
      </c>
      <c r="B6995" t="s">
        <v>12420</v>
      </c>
      <c r="C6995" t="s">
        <v>22590</v>
      </c>
      <c r="D6995" t="s">
        <v>32868</v>
      </c>
      <c r="E6995" t="s">
        <v>34477</v>
      </c>
      <c r="F6995" s="10"/>
      <c r="G6995">
        <v>2017</v>
      </c>
      <c r="J6995">
        <v>0.62718950416447805</v>
      </c>
      <c r="L6995" t="s">
        <v>44151</v>
      </c>
      <c r="M6995">
        <v>27549731</v>
      </c>
      <c r="Q6995" s="10"/>
      <c r="R6995" s="11">
        <f t="shared" si="218"/>
        <v>0</v>
      </c>
      <c r="U6995" s="11">
        <f t="shared" si="219"/>
        <v>0</v>
      </c>
      <c r="Y6995" s="11">
        <f>IF(SUM(Tableau1[[#This Row],[Other access]:[Sci-hub access]])&gt;=1,1,0)</f>
        <v>0</v>
      </c>
      <c r="Z6995" s="12">
        <f>IF(OR(Tableau1[[#This Row],[Access R1 + S1+ T1 ]]&gt;=1,Tableau1[[#This Row],[Access V1 +W1 + X1]]&gt;=1),1,0)</f>
        <v>0</v>
      </c>
      <c r="AB6995" s="10" t="str">
        <f>Tableau1[[#This Row],[DOI]]</f>
        <v>doi: 10.1177/2150135116658457</v>
      </c>
      <c r="AC6995" s="13" t="str">
        <f>Tableau1[[#This Row],[Authors]]&amp;", "&amp;Tableau1[[#This Row],[Title]]&amp;" "&amp;Tableau1[[#This Row],[Journal]]&amp;". "&amp;Tableau1[[#This Row],[Year]]</f>
        <v>Prabhu S, Fox S, Mattke A, Armes JE, Alphonso N., Extracorporeal Life Support in Multisystem Smooth Muscle Dysfunction Syndrome. World J Pediatr Congenit Heart Surg. 2017</v>
      </c>
    </row>
    <row r="6996" spans="1:29" x14ac:dyDescent="0.3">
      <c r="A6996">
        <v>3909</v>
      </c>
      <c r="B6996" t="s">
        <v>7068</v>
      </c>
      <c r="C6996" t="s">
        <v>17305</v>
      </c>
      <c r="D6996" t="s">
        <v>27493</v>
      </c>
      <c r="E6996" t="s">
        <v>34169</v>
      </c>
      <c r="F6996" s="10"/>
      <c r="G6996">
        <v>2017</v>
      </c>
      <c r="J6996">
        <v>0.62751726502469607</v>
      </c>
      <c r="L6996" t="s">
        <v>38351</v>
      </c>
      <c r="M6996">
        <v>28508191</v>
      </c>
      <c r="Q6996" s="10"/>
      <c r="R6996" s="11">
        <f t="shared" si="218"/>
        <v>0</v>
      </c>
      <c r="U6996" s="11">
        <f t="shared" si="219"/>
        <v>0</v>
      </c>
      <c r="Y6996" s="11">
        <f>IF(SUM(Tableau1[[#This Row],[Other access]:[Sci-hub access]])&gt;=1,1,0)</f>
        <v>0</v>
      </c>
      <c r="Z6996" s="12">
        <f>IF(OR(Tableau1[[#This Row],[Access R1 + S1+ T1 ]]&gt;=1,Tableau1[[#This Row],[Access V1 +W1 + X1]]&gt;=1),1,0)</f>
        <v>0</v>
      </c>
      <c r="AB6996" s="10" t="str">
        <f>Tableau1[[#This Row],[DOI]]</f>
        <v>doi: 10.1007/s11845-017-1598-8</v>
      </c>
      <c r="AC6996" s="13" t="str">
        <f>Tableau1[[#This Row],[Authors]]&amp;", "&amp;Tableau1[[#This Row],[Title]]&amp;" "&amp;Tableau1[[#This Row],[Journal]]&amp;". "&amp;Tableau1[[#This Row],[Year]]</f>
        <v>Murugeswari S, Sukanesh R., Investigations of severity level measurements for diabetic macular oedema using machine learning algorithms. Ir J Med Sci. 2017</v>
      </c>
    </row>
    <row r="6997" spans="1:29" x14ac:dyDescent="0.3">
      <c r="A6997">
        <v>9144</v>
      </c>
      <c r="B6997" t="s">
        <v>11742</v>
      </c>
      <c r="C6997" t="s">
        <v>21917</v>
      </c>
      <c r="D6997" t="s">
        <v>32183</v>
      </c>
      <c r="E6997" t="s">
        <v>3217</v>
      </c>
      <c r="F6997" s="10"/>
      <c r="G6997">
        <v>2017</v>
      </c>
      <c r="J6997">
        <v>0.62754965215399294</v>
      </c>
      <c r="L6997" t="s">
        <v>43460</v>
      </c>
      <c r="M6997">
        <v>27775905</v>
      </c>
      <c r="Q6997" s="10"/>
      <c r="R6997" s="11">
        <f t="shared" si="218"/>
        <v>0</v>
      </c>
      <c r="U6997" s="11">
        <f t="shared" si="219"/>
        <v>0</v>
      </c>
      <c r="Y6997" s="11">
        <f>IF(SUM(Tableau1[[#This Row],[Other access]:[Sci-hub access]])&gt;=1,1,0)</f>
        <v>0</v>
      </c>
      <c r="Z6997" s="12">
        <f>IF(OR(Tableau1[[#This Row],[Access R1 + S1+ T1 ]]&gt;=1,Tableau1[[#This Row],[Access V1 +W1 + X1]]&gt;=1),1,0)</f>
        <v>0</v>
      </c>
      <c r="AB6997" s="10" t="str">
        <f>Tableau1[[#This Row],[DOI]]</f>
        <v>doi: 10.1109/TNSRE.2016.2619742</v>
      </c>
      <c r="AC6997" s="13" t="str">
        <f>Tableau1[[#This Row],[Authors]]&amp;", "&amp;Tableau1[[#This Row],[Title]]&amp;" "&amp;Tableau1[[#This Row],[Journal]]&amp;". "&amp;Tableau1[[#This Row],[Year]]</f>
        <v>Leo F, Cocchi E, Brayda L., The Effect of Programmable Tactile Displays on Spatial Learning Skills in Children and Adolescents of Different Visual Disability. IEEE Trans Neural Syst Rehabil Eng. 2017</v>
      </c>
    </row>
    <row r="6998" spans="1:29" x14ac:dyDescent="0.3">
      <c r="A6998">
        <v>8657</v>
      </c>
      <c r="B6998" t="s">
        <v>11315</v>
      </c>
      <c r="C6998" t="s">
        <v>21500</v>
      </c>
      <c r="D6998" t="s">
        <v>31755</v>
      </c>
      <c r="E6998" t="s">
        <v>2632</v>
      </c>
      <c r="F6998" s="10"/>
      <c r="G6998">
        <v>2017</v>
      </c>
      <c r="J6998">
        <v>0.62764303277378475</v>
      </c>
      <c r="L6998" t="s">
        <v>42993</v>
      </c>
      <c r="M6998">
        <v>27867130</v>
      </c>
      <c r="Q6998" s="10"/>
      <c r="R6998" s="11">
        <f t="shared" si="218"/>
        <v>0</v>
      </c>
      <c r="U6998" s="11">
        <f t="shared" si="219"/>
        <v>0</v>
      </c>
      <c r="Y6998" s="11">
        <f>IF(SUM(Tableau1[[#This Row],[Other access]:[Sci-hub access]])&gt;=1,1,0)</f>
        <v>0</v>
      </c>
      <c r="Z6998" s="12">
        <f>IF(OR(Tableau1[[#This Row],[Access R1 + S1+ T1 ]]&gt;=1,Tableau1[[#This Row],[Access V1 +W1 + X1]]&gt;=1),1,0)</f>
        <v>0</v>
      </c>
      <c r="AB6998" s="10" t="str">
        <f>Tableau1[[#This Row],[DOI]]</f>
        <v>doi: 10.1016/j.wneu.2016.11.031</v>
      </c>
      <c r="AC6998" s="13" t="str">
        <f>Tableau1[[#This Row],[Authors]]&amp;", "&amp;Tableau1[[#This Row],[Title]]&amp;" "&amp;Tableau1[[#This Row],[Journal]]&amp;". "&amp;Tableau1[[#This Row],[Year]]</f>
        <v>Siddiqui SA, Singh PK, Sawarkar D, Singh M, Sharma BS., Bilateral Ossified Chronic Subdural Hematoma Presenting as Diabetes Insipidus-Case Report and Literature Review. World Neurosurg. 2017</v>
      </c>
    </row>
    <row r="6999" spans="1:29" x14ac:dyDescent="0.3">
      <c r="A6999">
        <v>1406</v>
      </c>
      <c r="B6999" t="s">
        <v>12</v>
      </c>
      <c r="C6999" t="s">
        <v>13</v>
      </c>
      <c r="D6999" t="s">
        <v>14</v>
      </c>
      <c r="E6999" t="s">
        <v>3245</v>
      </c>
      <c r="F6999" s="10"/>
      <c r="G6999">
        <v>2017</v>
      </c>
      <c r="J6999">
        <v>0.62771136080881873</v>
      </c>
      <c r="L6999" t="s">
        <v>35887</v>
      </c>
      <c r="M6999">
        <v>28954091</v>
      </c>
      <c r="Q6999" s="10"/>
      <c r="R6999" s="11">
        <f t="shared" si="218"/>
        <v>0</v>
      </c>
      <c r="U6999" s="11">
        <f t="shared" si="219"/>
        <v>0</v>
      </c>
      <c r="Y6999" s="11">
        <f>IF(SUM(Tableau1[[#This Row],[Other access]:[Sci-hub access]])&gt;=1,1,0)</f>
        <v>0</v>
      </c>
      <c r="Z6999" s="12">
        <f>IF(OR(Tableau1[[#This Row],[Access R1 + S1+ T1 ]]&gt;=1,Tableau1[[#This Row],[Access V1 +W1 + X1]]&gt;=1),1,0)</f>
        <v>0</v>
      </c>
      <c r="AB6999" s="10" t="str">
        <f>Tableau1[[#This Row],[DOI]]</f>
        <v>doi: 10.1590/abd1806-4841.20177359</v>
      </c>
      <c r="AC6999" s="13" t="str">
        <f>Tableau1[[#This Row],[Authors]]&amp;", "&amp;Tableau1[[#This Row],[Title]]&amp;" "&amp;Tableau1[[#This Row],[Journal]]&amp;". "&amp;Tableau1[[#This Row],[Year]]</f>
        <v>Scherrer MAR, Rocha VB, Garcia LC., Behçet's disease: review with emphasis on dermatological aspects. An Bras Dermatol. 2017</v>
      </c>
    </row>
    <row r="7000" spans="1:29" x14ac:dyDescent="0.3">
      <c r="A7000">
        <v>9884</v>
      </c>
      <c r="B7000" t="s">
        <v>12413</v>
      </c>
      <c r="C7000" t="s">
        <v>22583</v>
      </c>
      <c r="D7000" t="s">
        <v>32861</v>
      </c>
      <c r="E7000" t="s">
        <v>2445</v>
      </c>
      <c r="F7000" s="10"/>
      <c r="G7000">
        <v>2017</v>
      </c>
      <c r="J7000">
        <v>0.62775805072487578</v>
      </c>
      <c r="L7000" t="s">
        <v>44143</v>
      </c>
      <c r="M7000">
        <v>27552290</v>
      </c>
      <c r="Q7000" s="10"/>
      <c r="R7000" s="11">
        <f t="shared" si="218"/>
        <v>0</v>
      </c>
      <c r="U7000" s="11">
        <f t="shared" si="219"/>
        <v>0</v>
      </c>
      <c r="Y7000" s="11">
        <f>IF(SUM(Tableau1[[#This Row],[Other access]:[Sci-hub access]])&gt;=1,1,0)</f>
        <v>0</v>
      </c>
      <c r="Z7000" s="12">
        <f>IF(OR(Tableau1[[#This Row],[Access R1 + S1+ T1 ]]&gt;=1,Tableau1[[#This Row],[Access V1 +W1 + X1]]&gt;=1),1,0)</f>
        <v>0</v>
      </c>
      <c r="AB7000" s="10" t="str">
        <f>Tableau1[[#This Row],[DOI]]</f>
        <v>doi: 10.1097/IAE.0000000000001238</v>
      </c>
      <c r="AC7000" s="13" t="str">
        <f>Tableau1[[#This Row],[Authors]]&amp;", "&amp;Tableau1[[#This Row],[Title]]&amp;" "&amp;Tableau1[[#This Row],[Journal]]&amp;". "&amp;Tableau1[[#This Row],[Year]]</f>
        <v>Robinet A, Korobelnik JF, Quentel G, Rougier MB, Gontier B, Delyfer MN., Spectral-Domain Optical Coherence Tomography Findings in Cavernous Hemangioma of the Optic Disk. Retina. 2017</v>
      </c>
    </row>
    <row r="7001" spans="1:29" ht="28.8" x14ac:dyDescent="0.3">
      <c r="A7001">
        <v>4361</v>
      </c>
      <c r="B7001" t="s">
        <v>7489</v>
      </c>
      <c r="C7001" t="s">
        <v>17725</v>
      </c>
      <c r="D7001" t="s">
        <v>27918</v>
      </c>
      <c r="E7001" t="s">
        <v>3064</v>
      </c>
      <c r="F7001" s="10"/>
      <c r="G7001">
        <v>2017</v>
      </c>
      <c r="J7001">
        <v>0.62781845285136018</v>
      </c>
      <c r="L7001" t="s">
        <v>38784</v>
      </c>
      <c r="M7001">
        <v>28451811</v>
      </c>
      <c r="Q7001" s="10"/>
      <c r="R7001" s="11">
        <f t="shared" si="218"/>
        <v>0</v>
      </c>
      <c r="U7001" s="11">
        <f t="shared" si="219"/>
        <v>0</v>
      </c>
      <c r="Y7001" s="11">
        <f>IF(SUM(Tableau1[[#This Row],[Other access]:[Sci-hub access]])&gt;=1,1,0)</f>
        <v>0</v>
      </c>
      <c r="Z7001" s="12">
        <f>IF(OR(Tableau1[[#This Row],[Access R1 + S1+ T1 ]]&gt;=1,Tableau1[[#This Row],[Access V1 +W1 + X1]]&gt;=1),1,0)</f>
        <v>0</v>
      </c>
      <c r="AB7001" s="10" t="str">
        <f>Tableau1[[#This Row],[DOI]]</f>
        <v>doi: 10.1007/s00270-017-1630-4</v>
      </c>
      <c r="AC7001" s="13" t="str">
        <f>Tableau1[[#This Row],[Authors]]&amp;", "&amp;Tableau1[[#This Row],[Title]]&amp;" "&amp;Tableau1[[#This Row],[Journal]]&amp;". "&amp;Tableau1[[#This Row],[Year]]</f>
        <v>de Leede EM, Burgmans MC, Meijer TS, Martini CH, Tijl FGJ, Vuyk J, van Erkel AR, van der Velde CJH, Kapiteijn E, Vahrmeijer AL., Prospective Clinical and Pharmacological Evaluation of the Delcath System's Second-Generation (GEN2) Hemofiltration System in Patients Undergoing Percutaneous Hepatic Perfusion with Melphalan. Cardiovasc Intervent Radiol. 2017</v>
      </c>
    </row>
    <row r="7002" spans="1:29" x14ac:dyDescent="0.3">
      <c r="A7002">
        <v>8848</v>
      </c>
      <c r="B7002" t="s">
        <v>11478</v>
      </c>
      <c r="C7002" t="s">
        <v>21662</v>
      </c>
      <c r="D7002" t="s">
        <v>31918</v>
      </c>
      <c r="E7002" t="s">
        <v>2490</v>
      </c>
      <c r="F7002" s="10"/>
      <c r="G7002">
        <v>2017</v>
      </c>
      <c r="J7002">
        <v>0.62789527219740993</v>
      </c>
      <c r="L7002" t="s">
        <v>43182</v>
      </c>
      <c r="M7002">
        <v>27825982</v>
      </c>
      <c r="Q7002" s="10"/>
      <c r="R7002" s="11">
        <f t="shared" si="218"/>
        <v>0</v>
      </c>
      <c r="U7002" s="11">
        <f t="shared" si="219"/>
        <v>0</v>
      </c>
      <c r="Y7002" s="11">
        <f>IF(SUM(Tableau1[[#This Row],[Other access]:[Sci-hub access]])&gt;=1,1,0)</f>
        <v>0</v>
      </c>
      <c r="Z7002" s="12">
        <f>IF(OR(Tableau1[[#This Row],[Access R1 + S1+ T1 ]]&gt;=1,Tableau1[[#This Row],[Access V1 +W1 + X1]]&gt;=1),1,0)</f>
        <v>0</v>
      </c>
      <c r="AB7002" s="10" t="str">
        <f>Tableau1[[#This Row],[DOI]]</f>
        <v>doi: 10.1016/j.ajo.2016.10.022</v>
      </c>
      <c r="AC7002" s="13" t="str">
        <f>Tableau1[[#This Row],[Authors]]&amp;", "&amp;Tableau1[[#This Row],[Title]]&amp;" "&amp;Tableau1[[#This Row],[Journal]]&amp;". "&amp;Tableau1[[#This Row],[Year]]</f>
        <v>Rhodes LA, Huisingh CE, Quinn AE, McGwin G Jr, LaRussa F, Box D, Owsley C, Girkin CA., Comparison of Bruch's Membrane Opening Minimum Rim Width Among Those With Normal Ocular Health by Race. Am J Ophthalmol. 2017</v>
      </c>
    </row>
    <row r="7003" spans="1:29" x14ac:dyDescent="0.3">
      <c r="A7003">
        <v>1393</v>
      </c>
      <c r="B7003" t="s">
        <v>4652</v>
      </c>
      <c r="C7003" t="s">
        <v>14903</v>
      </c>
      <c r="D7003" t="s">
        <v>25073</v>
      </c>
      <c r="E7003" t="s">
        <v>2468</v>
      </c>
      <c r="F7003" s="10"/>
      <c r="G7003">
        <v>2017</v>
      </c>
      <c r="J7003">
        <v>0.62794654696962371</v>
      </c>
      <c r="L7003" t="s">
        <v>35876</v>
      </c>
      <c r="M7003">
        <v>28957960</v>
      </c>
      <c r="Q7003" s="10"/>
      <c r="R7003" s="11">
        <f t="shared" si="218"/>
        <v>0</v>
      </c>
      <c r="U7003" s="11">
        <f t="shared" si="219"/>
        <v>0</v>
      </c>
      <c r="Y7003" s="11">
        <f>IF(SUM(Tableau1[[#This Row],[Other access]:[Sci-hub access]])&gt;=1,1,0)</f>
        <v>0</v>
      </c>
      <c r="Z7003" s="12">
        <f>IF(OR(Tableau1[[#This Row],[Access R1 + S1+ T1 ]]&gt;=1,Tableau1[[#This Row],[Access V1 +W1 + X1]]&gt;=1),1,0)</f>
        <v>0</v>
      </c>
      <c r="AB7003" s="10" t="str">
        <f>Tableau1[[#This Row],[DOI]]</f>
        <v>doi: 10.1097/IJG.0000000000000773</v>
      </c>
      <c r="AC7003" s="13" t="str">
        <f>Tableau1[[#This Row],[Authors]]&amp;", "&amp;Tableau1[[#This Row],[Title]]&amp;" "&amp;Tableau1[[#This Row],[Journal]]&amp;". "&amp;Tableau1[[#This Row],[Year]]</f>
        <v>Quaranta L, Biagioli E, Riva I, Galli F, Poli D, Rulli E, Katsanos A, Longo A, Uva MG, Torri V, Weinreb RN., The Glaucoma Italian Pediatric Study (GIPSy): 1-Year Results. J Glaucoma. 2017</v>
      </c>
    </row>
    <row r="7004" spans="1:29" x14ac:dyDescent="0.3">
      <c r="A7004">
        <v>3781</v>
      </c>
      <c r="B7004" t="s">
        <v>6949</v>
      </c>
      <c r="C7004" t="s">
        <v>17189</v>
      </c>
      <c r="D7004" t="s">
        <v>27373</v>
      </c>
      <c r="E7004" t="s">
        <v>2613</v>
      </c>
      <c r="F7004" s="10"/>
      <c r="G7004">
        <v>2017</v>
      </c>
      <c r="J7004">
        <v>0.62797987400227684</v>
      </c>
      <c r="L7004" t="s">
        <v>38225</v>
      </c>
      <c r="M7004">
        <v>28534339</v>
      </c>
      <c r="Q7004" s="10"/>
      <c r="R7004" s="11">
        <f t="shared" si="218"/>
        <v>0</v>
      </c>
      <c r="U7004" s="11">
        <f t="shared" si="219"/>
        <v>0</v>
      </c>
      <c r="Y7004" s="11">
        <f>IF(SUM(Tableau1[[#This Row],[Other access]:[Sci-hub access]])&gt;=1,1,0)</f>
        <v>0</v>
      </c>
      <c r="Z7004" s="12">
        <f>IF(OR(Tableau1[[#This Row],[Access R1 + S1+ T1 ]]&gt;=1,Tableau1[[#This Row],[Access V1 +W1 + X1]]&gt;=1),1,0)</f>
        <v>0</v>
      </c>
      <c r="AB7004" s="10" t="str">
        <f>Tableau1[[#This Row],[DOI]]</f>
        <v>doi: 10.3341/kjo.2016.0035</v>
      </c>
      <c r="AC7004" s="13" t="str">
        <f>Tableau1[[#This Row],[Authors]]&amp;", "&amp;Tableau1[[#This Row],[Title]]&amp;" "&amp;Tableau1[[#This Row],[Journal]]&amp;". "&amp;Tableau1[[#This Row],[Year]]</f>
        <v>Hwang HJ, Kim JH, Chang YS, Kim JW, Kim CG., Polypoidal Choroidal Vasculopathy with Feeder Vessels: Characteristics, Fellow Eye Findings, and Long-term Treatment Outcomes. Korean J Ophthalmol. 2017</v>
      </c>
    </row>
    <row r="7005" spans="1:29" x14ac:dyDescent="0.3">
      <c r="A7005">
        <v>8610</v>
      </c>
      <c r="B7005" t="s">
        <v>11272</v>
      </c>
      <c r="C7005" t="s">
        <v>21456</v>
      </c>
      <c r="D7005" t="s">
        <v>31711</v>
      </c>
      <c r="E7005" t="s">
        <v>2447</v>
      </c>
      <c r="F7005" s="10"/>
      <c r="G7005">
        <v>2017</v>
      </c>
      <c r="J7005">
        <v>0.62815815501320371</v>
      </c>
      <c r="L7005" t="s">
        <v>42946</v>
      </c>
      <c r="M7005">
        <v>27879620</v>
      </c>
      <c r="Q7005" s="10"/>
      <c r="R7005" s="11">
        <f t="shared" si="218"/>
        <v>0</v>
      </c>
      <c r="U7005" s="11">
        <f t="shared" si="219"/>
        <v>0</v>
      </c>
      <c r="Y7005" s="11">
        <f>IF(SUM(Tableau1[[#This Row],[Other access]:[Sci-hub access]])&gt;=1,1,0)</f>
        <v>0</v>
      </c>
      <c r="Z7005" s="12">
        <f>IF(OR(Tableau1[[#This Row],[Access R1 + S1+ T1 ]]&gt;=1,Tableau1[[#This Row],[Access V1 +W1 + X1]]&gt;=1),1,0)</f>
        <v>0</v>
      </c>
      <c r="AB7005" s="10" t="str">
        <f>Tableau1[[#This Row],[DOI]]</f>
        <v>doi: 10.1097/IOP.0000000000000834</v>
      </c>
      <c r="AC7005" s="13" t="str">
        <f>Tableau1[[#This Row],[Authors]]&amp;", "&amp;Tableau1[[#This Row],[Title]]&amp;" "&amp;Tableau1[[#This Row],[Journal]]&amp;". "&amp;Tableau1[[#This Row],[Year]]</f>
        <v>Galindo-Ferreiro A, Alkatan HM, ElKhamary SM, AlDosairi S, Cruz AAV., Recurrent Orbital Inflammation Mimicking Orbital Cellulitis Associated With Orbitopalpebral Venous Lymphatic Malformation. Ophthal Plast Reconstr Surg. 2017</v>
      </c>
    </row>
    <row r="7006" spans="1:29" x14ac:dyDescent="0.3">
      <c r="A7006">
        <v>9745</v>
      </c>
      <c r="B7006" t="s">
        <v>2082</v>
      </c>
      <c r="C7006" t="s">
        <v>2083</v>
      </c>
      <c r="D7006" t="s">
        <v>2084</v>
      </c>
      <c r="E7006" t="s">
        <v>2923</v>
      </c>
      <c r="F7006" s="10"/>
      <c r="G7006">
        <v>2017</v>
      </c>
      <c r="J7006">
        <v>0.62821669465962837</v>
      </c>
      <c r="L7006" t="s">
        <v>44009</v>
      </c>
      <c r="M7006">
        <v>27599970</v>
      </c>
      <c r="Q7006" s="10"/>
      <c r="R7006" s="11">
        <f t="shared" si="218"/>
        <v>0</v>
      </c>
      <c r="U7006" s="11">
        <f t="shared" si="219"/>
        <v>0</v>
      </c>
      <c r="Y7006" s="11">
        <f>IF(SUM(Tableau1[[#This Row],[Other access]:[Sci-hub access]])&gt;=1,1,0)</f>
        <v>0</v>
      </c>
      <c r="Z7006" s="12">
        <f>IF(OR(Tableau1[[#This Row],[Access R1 + S1+ T1 ]]&gt;=1,Tableau1[[#This Row],[Access V1 +W1 + X1]]&gt;=1),1,0)</f>
        <v>0</v>
      </c>
      <c r="AB7006" s="10" t="str">
        <f>Tableau1[[#This Row],[DOI]]</f>
        <v>doi: 10.2174/1389557516666160906102221</v>
      </c>
      <c r="AC7006" s="13" t="str">
        <f>Tableau1[[#This Row],[Authors]]&amp;", "&amp;Tableau1[[#This Row],[Title]]&amp;" "&amp;Tableau1[[#This Row],[Journal]]&amp;". "&amp;Tableau1[[#This Row],[Year]]</f>
        <v>Khan NZ, Lindquist E, Alezzawi M, Aronsson H., Understanding Plastid Vesicle Transport - Could it Provide Benefit for Human Medicine? Mini Rev Med Chem. 2017</v>
      </c>
    </row>
    <row r="7007" spans="1:29" x14ac:dyDescent="0.3">
      <c r="A7007">
        <v>5661</v>
      </c>
      <c r="B7007" t="s">
        <v>8693</v>
      </c>
      <c r="C7007" t="s">
        <v>18913</v>
      </c>
      <c r="D7007" t="s">
        <v>29123</v>
      </c>
      <c r="E7007" t="s">
        <v>2511</v>
      </c>
      <c r="F7007" s="10"/>
      <c r="G7007">
        <v>2017</v>
      </c>
      <c r="J7007">
        <v>0.62822073310671134</v>
      </c>
      <c r="L7007" t="s">
        <v>40046</v>
      </c>
      <c r="M7007">
        <v>28300740</v>
      </c>
      <c r="Q7007" s="10"/>
      <c r="R7007" s="11">
        <f t="shared" si="218"/>
        <v>0</v>
      </c>
      <c r="U7007" s="11">
        <f t="shared" si="219"/>
        <v>0</v>
      </c>
      <c r="Y7007" s="11">
        <f>IF(SUM(Tableau1[[#This Row],[Other access]:[Sci-hub access]])&gt;=1,1,0)</f>
        <v>0</v>
      </c>
      <c r="Z7007" s="12">
        <f>IF(OR(Tableau1[[#This Row],[Access R1 + S1+ T1 ]]&gt;=1,Tableau1[[#This Row],[Access V1 +W1 + X1]]&gt;=1),1,0)</f>
        <v>0</v>
      </c>
      <c r="AB7007" s="10" t="str">
        <f>Tableau1[[#This Row],[DOI]]</f>
        <v>doi: 10.4103/ijo.IJO_958_16</v>
      </c>
      <c r="AC7007" s="13" t="str">
        <f>Tableau1[[#This Row],[Authors]]&amp;", "&amp;Tableau1[[#This Row],[Title]]&amp;" "&amp;Tableau1[[#This Row],[Journal]]&amp;". "&amp;Tableau1[[#This Row],[Year]]</f>
        <v>Karabulut GO, Kaynak P, Ozturker C, Fazil K, Ocak OB, Taskapılı M., Imiquimod 5% cream for the treatment of large nodular basal cell carcinoma at the medial canthal area. Indian J Ophthalmol. 2017</v>
      </c>
    </row>
    <row r="7008" spans="1:29" x14ac:dyDescent="0.3">
      <c r="A7008">
        <v>3402</v>
      </c>
      <c r="B7008" t="s">
        <v>6579</v>
      </c>
      <c r="C7008" t="s">
        <v>16822</v>
      </c>
      <c r="D7008" t="s">
        <v>27003</v>
      </c>
      <c r="E7008" t="s">
        <v>34137</v>
      </c>
      <c r="F7008" s="10"/>
      <c r="G7008">
        <v>2017</v>
      </c>
      <c r="J7008">
        <v>0.62826175428598441</v>
      </c>
      <c r="L7008" t="s">
        <v>37852</v>
      </c>
      <c r="M7008">
        <v>28591079</v>
      </c>
      <c r="Q7008" s="10"/>
      <c r="R7008" s="11">
        <f t="shared" si="218"/>
        <v>0</v>
      </c>
      <c r="U7008" s="11">
        <f t="shared" si="219"/>
        <v>0</v>
      </c>
      <c r="Y7008" s="11">
        <f>IF(SUM(Tableau1[[#This Row],[Other access]:[Sci-hub access]])&gt;=1,1,0)</f>
        <v>0</v>
      </c>
      <c r="Z7008" s="12">
        <f>IF(OR(Tableau1[[#This Row],[Access R1 + S1+ T1 ]]&gt;=1,Tableau1[[#This Row],[Access V1 +W1 + X1]]&gt;=1),1,0)</f>
        <v>0</v>
      </c>
      <c r="AB7008" s="10" t="str">
        <f>Tableau1[[#This Row],[DOI]]</f>
        <v>doi: 10.1097/QAD.0000000000001550</v>
      </c>
      <c r="AC7008" s="13" t="str">
        <f>Tableau1[[#This Row],[Authors]]&amp;", "&amp;Tableau1[[#This Row],[Title]]&amp;" "&amp;Tableau1[[#This Row],[Journal]]&amp;". "&amp;Tableau1[[#This Row],[Year]]</f>
        <v>Williams-Wietzikoski CA, So ID, Bull ME, Samleerat T, Pathanapitoon K, Kunavisarut P, Kongyai N, Ngo-Giang-Huong N, Frenkel LM, Sirirungsi W., Genetic analyses of HIV env associated with uveitis in antiretroviral-naive individuals. AIDS. 2017</v>
      </c>
    </row>
    <row r="7009" spans="1:29" x14ac:dyDescent="0.3">
      <c r="A7009">
        <v>4705</v>
      </c>
      <c r="B7009" t="s">
        <v>7818</v>
      </c>
      <c r="C7009" t="s">
        <v>18050</v>
      </c>
      <c r="D7009" t="s">
        <v>28248</v>
      </c>
      <c r="E7009" t="s">
        <v>2443</v>
      </c>
      <c r="F7009" s="10"/>
      <c r="G7009">
        <v>2017</v>
      </c>
      <c r="J7009">
        <v>0.62830187557506678</v>
      </c>
      <c r="L7009" t="s">
        <v>39121</v>
      </c>
      <c r="M7009">
        <v>28418494</v>
      </c>
      <c r="Q7009" s="10"/>
      <c r="R7009" s="11">
        <f t="shared" si="218"/>
        <v>0</v>
      </c>
      <c r="U7009" s="11">
        <f t="shared" si="219"/>
        <v>0</v>
      </c>
      <c r="Y7009" s="11">
        <f>IF(SUM(Tableau1[[#This Row],[Other access]:[Sci-hub access]])&gt;=1,1,0)</f>
        <v>0</v>
      </c>
      <c r="Z7009" s="12">
        <f>IF(OR(Tableau1[[#This Row],[Access R1 + S1+ T1 ]]&gt;=1,Tableau1[[#This Row],[Access V1 +W1 + X1]]&gt;=1),1,0)</f>
        <v>0</v>
      </c>
      <c r="AB7009" s="10" t="str">
        <f>Tableau1[[#This Row],[DOI]]</f>
        <v>doi: 10.1167/iovs.16-20781</v>
      </c>
      <c r="AC7009" s="13" t="str">
        <f>Tableau1[[#This Row],[Authors]]&amp;", "&amp;Tableau1[[#This Row],[Title]]&amp;" "&amp;Tableau1[[#This Row],[Journal]]&amp;". "&amp;Tableau1[[#This Row],[Year]]</f>
        <v>Oishi A, Thiele S, Nadal J, Oishi M, Fleckenstein M, Schmid M, Holz FG, Schmitz-Valckenberg S., Prevalence, Natural Course, and Prognostic Role of Refractile Drusen in Age-Related Macular Degeneration. Invest Ophthalmol Vis Sci. 2017</v>
      </c>
    </row>
    <row r="7010" spans="1:29" x14ac:dyDescent="0.3">
      <c r="A7010">
        <v>1672</v>
      </c>
      <c r="B7010" t="s">
        <v>4924</v>
      </c>
      <c r="C7010" t="s">
        <v>15173</v>
      </c>
      <c r="D7010" t="s">
        <v>25345</v>
      </c>
      <c r="E7010" t="s">
        <v>2573</v>
      </c>
      <c r="F7010" s="10"/>
      <c r="G7010">
        <v>2017</v>
      </c>
      <c r="J7010">
        <v>0.62835976241408042</v>
      </c>
      <c r="L7010" t="s">
        <v>36151</v>
      </c>
      <c r="M7010">
        <v>28903935</v>
      </c>
      <c r="Q7010" s="10"/>
      <c r="R7010" s="11">
        <f t="shared" si="218"/>
        <v>0</v>
      </c>
      <c r="U7010" s="11">
        <f t="shared" si="219"/>
        <v>0</v>
      </c>
      <c r="Y7010" s="11">
        <f>IF(SUM(Tableau1[[#This Row],[Other access]:[Sci-hub access]])&gt;=1,1,0)</f>
        <v>0</v>
      </c>
      <c r="Z7010" s="12">
        <f>IF(OR(Tableau1[[#This Row],[Access R1 + S1+ T1 ]]&gt;=1,Tableau1[[#This Row],[Access V1 +W1 + X1]]&gt;=1),1,0)</f>
        <v>0</v>
      </c>
      <c r="AB7010" s="10" t="str">
        <f>Tableau1[[#This Row],[DOI]]</f>
        <v>doi: 10.1136/bmj.j3889</v>
      </c>
      <c r="AC7010" s="13" t="str">
        <f>Tableau1[[#This Row],[Authors]]&amp;", "&amp;Tableau1[[#This Row],[Title]]&amp;" "&amp;Tableau1[[#This Row],[Journal]]&amp;". "&amp;Tableau1[[#This Row],[Year]]</f>
        <v>Chan MPY, Broadway DC, Khawaja AP, Yip JLY, Garway-Heath DF, Burr JM, Luben R, Hayat S, Dalzell N, Khaw KT, Foster PJ., Glaucoma and intraocular pressure in EPIC-Norfolk Eye Study: cross sectional study. BMJ. 2017</v>
      </c>
    </row>
    <row r="7011" spans="1:29" x14ac:dyDescent="0.3">
      <c r="A7011">
        <v>6763</v>
      </c>
      <c r="B7011" t="s">
        <v>9652</v>
      </c>
      <c r="C7011" t="s">
        <v>19856</v>
      </c>
      <c r="D7011" t="s">
        <v>30085</v>
      </c>
      <c r="E7011" t="s">
        <v>34031</v>
      </c>
      <c r="F7011" s="10"/>
      <c r="G7011">
        <v>2017</v>
      </c>
      <c r="J7011">
        <v>0.62842735276761474</v>
      </c>
      <c r="L7011" t="s">
        <v>41124</v>
      </c>
      <c r="M7011">
        <v>28165851</v>
      </c>
      <c r="Q7011" s="10"/>
      <c r="R7011" s="11">
        <f t="shared" si="218"/>
        <v>0</v>
      </c>
      <c r="U7011" s="11">
        <f t="shared" si="219"/>
        <v>0</v>
      </c>
      <c r="Y7011" s="11">
        <f>IF(SUM(Tableau1[[#This Row],[Other access]:[Sci-hub access]])&gt;=1,1,0)</f>
        <v>0</v>
      </c>
      <c r="Z7011" s="12">
        <f>IF(OR(Tableau1[[#This Row],[Access R1 + S1+ T1 ]]&gt;=1,Tableau1[[#This Row],[Access V1 +W1 + X1]]&gt;=1),1,0)</f>
        <v>0</v>
      </c>
      <c r="AB7011" s="10" t="str">
        <f>Tableau1[[#This Row],[DOI]]</f>
        <v>doi: 10.1089/jop.2016.0118</v>
      </c>
      <c r="AC7011" s="13" t="str">
        <f>Tableau1[[#This Row],[Authors]]&amp;", "&amp;Tableau1[[#This Row],[Title]]&amp;" "&amp;Tableau1[[#This Row],[Journal]]&amp;". "&amp;Tableau1[[#This Row],[Year]]</f>
        <v>Kozak I, Shoughy SS, Stone DU., Intravitreal Antiangiogenic Therapy of Uveitic Macular Edema: A Review. J Ocul Pharmacol Ther. 2017</v>
      </c>
    </row>
    <row r="7012" spans="1:29" x14ac:dyDescent="0.3">
      <c r="A7012">
        <v>9973</v>
      </c>
      <c r="B7012" t="s">
        <v>12498</v>
      </c>
      <c r="C7012" t="s">
        <v>22667</v>
      </c>
      <c r="D7012" t="s">
        <v>32946</v>
      </c>
      <c r="E7012" t="s">
        <v>2486</v>
      </c>
      <c r="F7012" s="10"/>
      <c r="G7012">
        <v>2017</v>
      </c>
      <c r="J7012">
        <v>0.62847305682270127</v>
      </c>
      <c r="L7012" t="s">
        <v>44231</v>
      </c>
      <c r="M7012">
        <v>27519933</v>
      </c>
      <c r="Q7012" s="10"/>
      <c r="R7012" s="11">
        <f t="shared" si="218"/>
        <v>0</v>
      </c>
      <c r="U7012" s="11">
        <f t="shared" si="219"/>
        <v>0</v>
      </c>
      <c r="Y7012" s="11">
        <f>IF(SUM(Tableau1[[#This Row],[Other access]:[Sci-hub access]])&gt;=1,1,0)</f>
        <v>0</v>
      </c>
      <c r="Z7012" s="12">
        <f>IF(OR(Tableau1[[#This Row],[Access R1 + S1+ T1 ]]&gt;=1,Tableau1[[#This Row],[Access V1 +W1 + X1]]&gt;=1),1,0)</f>
        <v>0</v>
      </c>
      <c r="AB7012" s="10" t="str">
        <f>Tableau1[[#This Row],[DOI]]</f>
        <v>doi: 10.1111/aos.13175</v>
      </c>
      <c r="AC7012" s="13" t="str">
        <f>Tableau1[[#This Row],[Authors]]&amp;", "&amp;Tableau1[[#This Row],[Title]]&amp;" "&amp;Tableau1[[#This Row],[Journal]]&amp;". "&amp;Tableau1[[#This Row],[Year]]</f>
        <v>Lux AL, Degoumois A, Barjol A, Mouriaux F, Denion E., Combination of 5% phenylephrine and 0.5% tropicamide eyedrops for pupil dilation in neonates is twice as effective as 0.5% tropicamide eyedrops alone. Acta Ophthalmol. 2017</v>
      </c>
    </row>
    <row r="7013" spans="1:29" x14ac:dyDescent="0.3">
      <c r="A7013">
        <v>9289</v>
      </c>
      <c r="B7013" t="s">
        <v>11870</v>
      </c>
      <c r="C7013" t="s">
        <v>22047</v>
      </c>
      <c r="D7013" t="s">
        <v>32314</v>
      </c>
      <c r="E7013" t="s">
        <v>2479</v>
      </c>
      <c r="F7013" s="10"/>
      <c r="G7013">
        <v>2017</v>
      </c>
      <c r="J7013">
        <v>0.62877120048153967</v>
      </c>
      <c r="L7013" t="s">
        <v>43594</v>
      </c>
      <c r="M7013">
        <v>27749454</v>
      </c>
      <c r="Q7013" s="10"/>
      <c r="R7013" s="11">
        <f t="shared" si="218"/>
        <v>0</v>
      </c>
      <c r="U7013" s="11">
        <f t="shared" si="219"/>
        <v>0</v>
      </c>
      <c r="Y7013" s="11">
        <f>IF(SUM(Tableau1[[#This Row],[Other access]:[Sci-hub access]])&gt;=1,1,0)</f>
        <v>0</v>
      </c>
      <c r="Z7013" s="12">
        <f>IF(OR(Tableau1[[#This Row],[Access R1 + S1+ T1 ]]&gt;=1,Tableau1[[#This Row],[Access V1 +W1 + X1]]&gt;=1),1,0)</f>
        <v>0</v>
      </c>
      <c r="AB7013" s="10" t="str">
        <f>Tableau1[[#This Row],[DOI]]</f>
        <v>doi: 10.1097/ICO.0000000000001031</v>
      </c>
      <c r="AC7013" s="13" t="str">
        <f>Tableau1[[#This Row],[Authors]]&amp;", "&amp;Tableau1[[#This Row],[Title]]&amp;" "&amp;Tableau1[[#This Row],[Journal]]&amp;". "&amp;Tableau1[[#This Row],[Year]]</f>
        <v>Kaliki S, Freitag SK, Chodosh J., Nodulo-Ulcerative Ocular Surface Squamous Neoplasia in 6 Patients: A Rare Presentation. Cornea. 2017</v>
      </c>
    </row>
    <row r="7014" spans="1:29" x14ac:dyDescent="0.3">
      <c r="A7014">
        <v>3205</v>
      </c>
      <c r="B7014" t="s">
        <v>6390</v>
      </c>
      <c r="C7014" t="s">
        <v>16633</v>
      </c>
      <c r="D7014" t="s">
        <v>26814</v>
      </c>
      <c r="E7014" t="s">
        <v>2529</v>
      </c>
      <c r="F7014" s="10"/>
      <c r="G7014">
        <v>2017</v>
      </c>
      <c r="J7014">
        <v>0.62893666163019823</v>
      </c>
      <c r="L7014" t="s">
        <v>37658</v>
      </c>
      <c r="M7014">
        <v>28622050</v>
      </c>
      <c r="Q7014" s="10"/>
      <c r="R7014" s="11">
        <f t="shared" si="218"/>
        <v>0</v>
      </c>
      <c r="U7014" s="11">
        <f t="shared" si="219"/>
        <v>0</v>
      </c>
      <c r="Y7014" s="11">
        <f>IF(SUM(Tableau1[[#This Row],[Other access]:[Sci-hub access]])&gt;=1,1,0)</f>
        <v>0</v>
      </c>
      <c r="Z7014" s="12">
        <f>IF(OR(Tableau1[[#This Row],[Access R1 + S1+ T1 ]]&gt;=1,Tableau1[[#This Row],[Access V1 +W1 + X1]]&gt;=1),1,0)</f>
        <v>0</v>
      </c>
      <c r="AB7014" s="10" t="str">
        <f>Tableau1[[#This Row],[DOI]]</f>
        <v>doi: 10.1080/02713683.2017.1324629</v>
      </c>
      <c r="AC7014" s="13" t="str">
        <f>Tableau1[[#This Row],[Authors]]&amp;", "&amp;Tableau1[[#This Row],[Title]]&amp;" "&amp;Tableau1[[#This Row],[Journal]]&amp;". "&amp;Tableau1[[#This Row],[Year]]</f>
        <v>Yuksel N, Takmaz T, Ozel Turkcu U, Ergin M, Altinkaynak H, Bilgihan A., Serum and Aqueous Humor Levels of Fetuin-A in Pseudoexfoliation Syndrome. Curr Eye Res. 2017</v>
      </c>
    </row>
    <row r="7015" spans="1:29" x14ac:dyDescent="0.3">
      <c r="A7015">
        <v>7179</v>
      </c>
      <c r="B7015" t="s">
        <v>10019</v>
      </c>
      <c r="C7015" t="s">
        <v>20221</v>
      </c>
      <c r="D7015" t="s">
        <v>30453</v>
      </c>
      <c r="E7015" t="s">
        <v>2506</v>
      </c>
      <c r="F7015" s="10"/>
      <c r="G7015">
        <v>2018</v>
      </c>
      <c r="J7015">
        <v>0.62895476651635218</v>
      </c>
      <c r="L7015" t="s">
        <v>41535</v>
      </c>
      <c r="M7015">
        <v>28120463</v>
      </c>
      <c r="Q7015" s="10"/>
      <c r="R7015" s="11">
        <f t="shared" si="218"/>
        <v>0</v>
      </c>
      <c r="U7015" s="11">
        <f t="shared" si="219"/>
        <v>0</v>
      </c>
      <c r="Y7015" s="11">
        <f>IF(SUM(Tableau1[[#This Row],[Other access]:[Sci-hub access]])&gt;=1,1,0)</f>
        <v>0</v>
      </c>
      <c r="Z7015" s="12">
        <f>IF(OR(Tableau1[[#This Row],[Access R1 + S1+ T1 ]]&gt;=1,Tableau1[[#This Row],[Access V1 +W1 + X1]]&gt;=1),1,0)</f>
        <v>0</v>
      </c>
      <c r="AB7015" s="10" t="str">
        <f>Tableau1[[#This Row],[DOI]]</f>
        <v>doi: 10.1002/mus.25588</v>
      </c>
      <c r="AC7015" s="13" t="str">
        <f>Tableau1[[#This Row],[Authors]]&amp;", "&amp;Tableau1[[#This Row],[Title]]&amp;" "&amp;Tableau1[[#This Row],[Journal]]&amp;". "&amp;Tableau1[[#This Row],[Year]]</f>
        <v>Chéraud C, Froissart R, Lannes B, Echaniz-Laguna A., Novel variant in the PYGM gene causing late-onset limb-girdle myopathy, ptosis, and camptocormia. Muscle Nerve. 2018</v>
      </c>
    </row>
    <row r="7016" spans="1:29" x14ac:dyDescent="0.3">
      <c r="A7016">
        <v>1432</v>
      </c>
      <c r="B7016" t="s">
        <v>4690</v>
      </c>
      <c r="C7016" t="s">
        <v>14902</v>
      </c>
      <c r="D7016" t="s">
        <v>25111</v>
      </c>
      <c r="E7016" t="s">
        <v>2440</v>
      </c>
      <c r="F7016" s="10"/>
      <c r="G7016">
        <v>2017</v>
      </c>
      <c r="J7016">
        <v>0.6291078332214215</v>
      </c>
      <c r="L7016" t="s">
        <v>35913</v>
      </c>
      <c r="M7016">
        <v>28950939</v>
      </c>
      <c r="Q7016" s="10"/>
      <c r="R7016" s="11">
        <f t="shared" si="218"/>
        <v>0</v>
      </c>
      <c r="U7016" s="11">
        <f t="shared" si="219"/>
        <v>0</v>
      </c>
      <c r="Y7016" s="11">
        <f>IF(SUM(Tableau1[[#This Row],[Other access]:[Sci-hub access]])&gt;=1,1,0)</f>
        <v>0</v>
      </c>
      <c r="Z7016" s="12">
        <f>IF(OR(Tableau1[[#This Row],[Access R1 + S1+ T1 ]]&gt;=1,Tableau1[[#This Row],[Access V1 +W1 + X1]]&gt;=1),1,0)</f>
        <v>0</v>
      </c>
      <c r="AB7016" s="10" t="str">
        <f>Tableau1[[#This Row],[DOI]]</f>
        <v>doi: 10.1016/j.exer.2017.06.010</v>
      </c>
      <c r="AC7016" s="13" t="str">
        <f>Tableau1[[#This Row],[Authors]]&amp;", "&amp;Tableau1[[#This Row],[Title]]&amp;" "&amp;Tableau1[[#This Row],[Journal]]&amp;". "&amp;Tableau1[[#This Row],[Year]]</f>
        <v>Arita R, Fukuoka S, Morishige N., New insights into the morphology and function of meibomian glands. Exp Eye Res. 2017</v>
      </c>
    </row>
    <row r="7017" spans="1:29" x14ac:dyDescent="0.3">
      <c r="A7017">
        <v>30</v>
      </c>
      <c r="B7017" t="s">
        <v>3293</v>
      </c>
      <c r="C7017" t="s">
        <v>13554</v>
      </c>
      <c r="D7017" t="s">
        <v>23713</v>
      </c>
      <c r="E7017" t="s">
        <v>2462</v>
      </c>
      <c r="F7017" s="10"/>
      <c r="G7017">
        <v>2018</v>
      </c>
      <c r="J7017">
        <v>0.62917962742895495</v>
      </c>
      <c r="L7017" t="s">
        <v>34548</v>
      </c>
      <c r="M7017">
        <v>29482520</v>
      </c>
      <c r="Q7017" s="10"/>
      <c r="R7017" s="11">
        <f t="shared" si="218"/>
        <v>0</v>
      </c>
      <c r="U7017" s="11">
        <f t="shared" si="219"/>
        <v>0</v>
      </c>
      <c r="Y7017" s="11">
        <f>IF(SUM(Tableau1[[#This Row],[Other access]:[Sci-hub access]])&gt;=1,1,0)</f>
        <v>0</v>
      </c>
      <c r="Z7017" s="12">
        <f>IF(OR(Tableau1[[#This Row],[Access R1 + S1+ T1 ]]&gt;=1,Tableau1[[#This Row],[Access V1 +W1 + X1]]&gt;=1),1,0)</f>
        <v>0</v>
      </c>
      <c r="AB7017" s="10" t="str">
        <f>Tableau1[[#This Row],[DOI]]</f>
        <v>doi: 10.1186/s12886-018-0718-1</v>
      </c>
      <c r="AC7017" s="13" t="str">
        <f>Tableau1[[#This Row],[Authors]]&amp;", "&amp;Tableau1[[#This Row],[Title]]&amp;" "&amp;Tableau1[[#This Row],[Journal]]&amp;". "&amp;Tableau1[[#This Row],[Year]]</f>
        <v>Rau A, Klopfer M, Rommel N, Rau-Fornefeld M, Kolk A., Extraocular muscle repositioning as the last therapeutic option for a patient with a severe course of Graves' Ophthalmopathy: a case report. BMC Ophthalmol. 2018</v>
      </c>
    </row>
    <row r="7018" spans="1:29" x14ac:dyDescent="0.3">
      <c r="A7018">
        <v>6911</v>
      </c>
      <c r="B7018" t="s">
        <v>9782</v>
      </c>
      <c r="C7018" t="s">
        <v>19985</v>
      </c>
      <c r="D7018" t="s">
        <v>30216</v>
      </c>
      <c r="E7018" t="s">
        <v>2599</v>
      </c>
      <c r="F7018" s="10"/>
      <c r="G7018">
        <v>2017</v>
      </c>
      <c r="J7018">
        <v>0.62919083692008437</v>
      </c>
      <c r="L7018" t="s">
        <v>41270</v>
      </c>
      <c r="M7018">
        <v>28147405</v>
      </c>
      <c r="Q7018" s="10"/>
      <c r="R7018" s="11">
        <f t="shared" si="218"/>
        <v>0</v>
      </c>
      <c r="U7018" s="11">
        <f t="shared" si="219"/>
        <v>0</v>
      </c>
      <c r="Y7018" s="11">
        <f>IF(SUM(Tableau1[[#This Row],[Other access]:[Sci-hub access]])&gt;=1,1,0)</f>
        <v>0</v>
      </c>
      <c r="Z7018" s="12">
        <f>IF(OR(Tableau1[[#This Row],[Access R1 + S1+ T1 ]]&gt;=1,Tableau1[[#This Row],[Access V1 +W1 + X1]]&gt;=1),1,0)</f>
        <v>0</v>
      </c>
      <c r="AB7018" s="10" t="str">
        <f>Tableau1[[#This Row],[DOI]]</f>
        <v>doi: 10.1055/s-0042-121335</v>
      </c>
      <c r="AC7018" s="13" t="str">
        <f>Tableau1[[#This Row],[Authors]]&amp;", "&amp;Tableau1[[#This Row],[Title]]&amp;" "&amp;Tableau1[[#This Row],[Journal]]&amp;". "&amp;Tableau1[[#This Row],[Year]]</f>
        <v>Todorova MG, Bojinova RI, Valmaggia C, Schorderet DF., Prominent Optic Disc Featured in Inherited Retinopathy. Klin Monbl Augenheilkd. 2017</v>
      </c>
    </row>
    <row r="7019" spans="1:29" ht="28.8" x14ac:dyDescent="0.3">
      <c r="A7019">
        <v>6284</v>
      </c>
      <c r="B7019" t="s">
        <v>9240</v>
      </c>
      <c r="C7019" t="s">
        <v>19451</v>
      </c>
      <c r="D7019" t="s">
        <v>29671</v>
      </c>
      <c r="E7019" t="s">
        <v>2921</v>
      </c>
      <c r="F7019" s="10"/>
      <c r="G7019">
        <v>2017</v>
      </c>
      <c r="J7019">
        <v>0.6292012417092967</v>
      </c>
      <c r="L7019" t="s">
        <v>40654</v>
      </c>
      <c r="M7019">
        <v>28232325</v>
      </c>
      <c r="Q7019" s="10"/>
      <c r="R7019" s="11">
        <f t="shared" si="218"/>
        <v>0</v>
      </c>
      <c r="U7019" s="11">
        <f t="shared" si="219"/>
        <v>0</v>
      </c>
      <c r="Y7019" s="11">
        <f>IF(SUM(Tableau1[[#This Row],[Other access]:[Sci-hub access]])&gt;=1,1,0)</f>
        <v>0</v>
      </c>
      <c r="Z7019" s="12">
        <f>IF(OR(Tableau1[[#This Row],[Access R1 + S1+ T1 ]]&gt;=1,Tableau1[[#This Row],[Access V1 +W1 + X1]]&gt;=1),1,0)</f>
        <v>0</v>
      </c>
      <c r="AB7019" s="10" t="str">
        <f>Tableau1[[#This Row],[DOI]]</f>
        <v>doi: 10.1161/ATVBAHA.116.308422</v>
      </c>
      <c r="AC7019" s="13" t="str">
        <f>Tableau1[[#This Row],[Authors]]&amp;", "&amp;Tableau1[[#This Row],[Title]]&amp;" "&amp;Tableau1[[#This Row],[Journal]]&amp;". "&amp;Tableau1[[#This Row],[Year]]</f>
        <v>Lee HW, Chong DC, Ola R, Dunworth WP, Meadows S, Ka J, Kaartinen VM, Qyang Y, Cleaver O, Bautch VL, Eichmann A, Jin SW., Alk2/ACVR1 and Alk3/BMPR1A Provide Essential Function for Bone Morphogenetic Protein-Induced Retinal Angiogenesis. Arterioscler Thromb Vasc Biol. 2017</v>
      </c>
    </row>
    <row r="7020" spans="1:29" x14ac:dyDescent="0.3">
      <c r="A7020">
        <v>8328</v>
      </c>
      <c r="B7020" t="s">
        <v>11026</v>
      </c>
      <c r="C7020" t="s">
        <v>21213</v>
      </c>
      <c r="D7020" t="s">
        <v>31464</v>
      </c>
      <c r="E7020" t="s">
        <v>34165</v>
      </c>
      <c r="F7020" s="10"/>
      <c r="G7020">
        <v>2017</v>
      </c>
      <c r="J7020">
        <v>0.62926759495514051</v>
      </c>
      <c r="L7020" t="e">
        <v>#VALUE!</v>
      </c>
      <c r="M7020">
        <v>27933535</v>
      </c>
      <c r="Q7020" s="10"/>
      <c r="R7020" s="11">
        <f t="shared" si="218"/>
        <v>0</v>
      </c>
      <c r="U7020" s="11">
        <f t="shared" si="219"/>
        <v>0</v>
      </c>
      <c r="Y7020" s="11">
        <f>IF(SUM(Tableau1[[#This Row],[Other access]:[Sci-hub access]])&gt;=1,1,0)</f>
        <v>0</v>
      </c>
      <c r="Z7020" s="12">
        <f>IF(OR(Tableau1[[#This Row],[Access R1 + S1+ T1 ]]&gt;=1,Tableau1[[#This Row],[Access V1 +W1 + X1]]&gt;=1),1,0)</f>
        <v>0</v>
      </c>
      <c r="AB7020" s="10" t="e">
        <f>Tableau1[[#This Row],[DOI]]</f>
        <v>#VALUE!</v>
      </c>
      <c r="AC7020" s="13" t="str">
        <f>Tableau1[[#This Row],[Authors]]&amp;", "&amp;Tableau1[[#This Row],[Title]]&amp;" "&amp;Tableau1[[#This Row],[Journal]]&amp;". "&amp;Tableau1[[#This Row],[Year]]</f>
        <v>Chintalapudi SR, Jablonski MM., Systems Genetics Analysis to Identify the Genetic Modulation of a Glaucoma-Associated Gene. Methods Mol Biol. 2017</v>
      </c>
    </row>
    <row r="7021" spans="1:29" ht="28.8" x14ac:dyDescent="0.3">
      <c r="A7021">
        <v>10624</v>
      </c>
      <c r="B7021" t="s">
        <v>13093</v>
      </c>
      <c r="C7021" t="s">
        <v>23258</v>
      </c>
      <c r="D7021" t="s">
        <v>33546</v>
      </c>
      <c r="E7021" t="s">
        <v>34499</v>
      </c>
      <c r="F7021" s="10"/>
      <c r="G7021">
        <v>2017</v>
      </c>
      <c r="J7021">
        <v>0.62935582716212457</v>
      </c>
      <c r="L7021" t="s">
        <v>44872</v>
      </c>
      <c r="M7021">
        <v>27159682</v>
      </c>
      <c r="Q7021" s="10"/>
      <c r="R7021" s="11">
        <f t="shared" si="218"/>
        <v>0</v>
      </c>
      <c r="U7021" s="11">
        <f t="shared" si="219"/>
        <v>0</v>
      </c>
      <c r="Y7021" s="11">
        <f>IF(SUM(Tableau1[[#This Row],[Other access]:[Sci-hub access]])&gt;=1,1,0)</f>
        <v>0</v>
      </c>
      <c r="Z7021" s="12">
        <f>IF(OR(Tableau1[[#This Row],[Access R1 + S1+ T1 ]]&gt;=1,Tableau1[[#This Row],[Access V1 +W1 + X1]]&gt;=1),1,0)</f>
        <v>0</v>
      </c>
      <c r="AB7021" s="10" t="str">
        <f>Tableau1[[#This Row],[DOI]]</f>
        <v>doi: 10.3109/19401736.2015.1136304</v>
      </c>
      <c r="AC7021" s="13" t="str">
        <f>Tableau1[[#This Row],[Authors]]&amp;", "&amp;Tableau1[[#This Row],[Title]]&amp;" "&amp;Tableau1[[#This Row],[Journal]]&amp;". "&amp;Tableau1[[#This Row],[Year]]</f>
        <v>Xie S, Zhang J, Sun J, Zhang M, Zhao F, Wei QP, Tong Y, Liu X, Zhou X, Jiang P, Ji Y, Guan MX., Mitochondrial haplogroup D4j specific variant m.11696G &gt; a(MT-ND4) may increase the penetrance and expressivity of the LHON-associated m.11778G &gt; a mutation in Chinese pedigrees. Mitochondrial DNA A DNA Mapp Seq Anal. 2017</v>
      </c>
    </row>
    <row r="7022" spans="1:29" ht="28.8" x14ac:dyDescent="0.3">
      <c r="A7022">
        <v>10009</v>
      </c>
      <c r="B7022" t="s">
        <v>12531</v>
      </c>
      <c r="C7022" t="s">
        <v>22699</v>
      </c>
      <c r="D7022" t="s">
        <v>32979</v>
      </c>
      <c r="E7022" t="s">
        <v>2486</v>
      </c>
      <c r="F7022" s="10"/>
      <c r="G7022">
        <v>2017</v>
      </c>
      <c r="J7022">
        <v>0.62960869746007342</v>
      </c>
      <c r="L7022" t="s">
        <v>44266</v>
      </c>
      <c r="M7022">
        <v>27496526</v>
      </c>
      <c r="Q7022" s="10"/>
      <c r="R7022" s="11">
        <f t="shared" si="218"/>
        <v>0</v>
      </c>
      <c r="U7022" s="11">
        <f t="shared" si="219"/>
        <v>0</v>
      </c>
      <c r="Y7022" s="11">
        <f>IF(SUM(Tableau1[[#This Row],[Other access]:[Sci-hub access]])&gt;=1,1,0)</f>
        <v>0</v>
      </c>
      <c r="Z7022" s="12">
        <f>IF(OR(Tableau1[[#This Row],[Access R1 + S1+ T1 ]]&gt;=1,Tableau1[[#This Row],[Access V1 +W1 + X1]]&gt;=1),1,0)</f>
        <v>0</v>
      </c>
      <c r="AB7022" s="10" t="str">
        <f>Tableau1[[#This Row],[DOI]]</f>
        <v>doi: 10.1111/aos.13054</v>
      </c>
      <c r="AC7022" s="13" t="str">
        <f>Tableau1[[#This Row],[Authors]]&amp;", "&amp;Tableau1[[#This Row],[Title]]&amp;" "&amp;Tableau1[[#This Row],[Journal]]&amp;". "&amp;Tableau1[[#This Row],[Year]]</f>
        <v>Lu Y, Han L, Wang C, Dou H, Feng X, Hu Y, Feng K, Wang X, Ma Z., A comparison of autologous transplantation of retinal pigment epithelium (RPE) monolayer sheet graft with RPE-Bruch's membrane complex graft in neovascular age-related macular degeneration. Acta Ophthalmol. 2017</v>
      </c>
    </row>
    <row r="7023" spans="1:29" x14ac:dyDescent="0.3">
      <c r="A7023">
        <v>9722</v>
      </c>
      <c r="B7023" t="s">
        <v>12270</v>
      </c>
      <c r="C7023" t="s">
        <v>22444</v>
      </c>
      <c r="D7023" t="s">
        <v>32718</v>
      </c>
      <c r="E7023" t="s">
        <v>2529</v>
      </c>
      <c r="F7023" s="10"/>
      <c r="G7023">
        <v>2017</v>
      </c>
      <c r="J7023">
        <v>0.62982114210571749</v>
      </c>
      <c r="L7023" t="s">
        <v>43986</v>
      </c>
      <c r="M7023">
        <v>27612016</v>
      </c>
      <c r="Q7023" s="10"/>
      <c r="R7023" s="11">
        <f t="shared" si="218"/>
        <v>0</v>
      </c>
      <c r="U7023" s="11">
        <f t="shared" si="219"/>
        <v>0</v>
      </c>
      <c r="Y7023" s="11">
        <f>IF(SUM(Tableau1[[#This Row],[Other access]:[Sci-hub access]])&gt;=1,1,0)</f>
        <v>0</v>
      </c>
      <c r="Z7023" s="12">
        <f>IF(OR(Tableau1[[#This Row],[Access R1 + S1+ T1 ]]&gt;=1,Tableau1[[#This Row],[Access V1 +W1 + X1]]&gt;=1),1,0)</f>
        <v>0</v>
      </c>
      <c r="AB7023" s="10" t="str">
        <f>Tableau1[[#This Row],[DOI]]</f>
        <v>doi: 10.1080/02713683.2016.1217544</v>
      </c>
      <c r="AC7023" s="13" t="str">
        <f>Tableau1[[#This Row],[Authors]]&amp;", "&amp;Tableau1[[#This Row],[Title]]&amp;" "&amp;Tableau1[[#This Row],[Journal]]&amp;". "&amp;Tableau1[[#This Row],[Year]]</f>
        <v>Shahidi AM, Hudson C, Tayyari F, Flanagan JG., Retinal Oxygen Saturation in Patients with Primary Open-angle Glaucoma Using a Non-flash Hypespectral Camera. Curr Eye Res. 2017</v>
      </c>
    </row>
    <row r="7024" spans="1:29" x14ac:dyDescent="0.3">
      <c r="A7024">
        <v>6656</v>
      </c>
      <c r="B7024" t="s">
        <v>9561</v>
      </c>
      <c r="C7024" t="s">
        <v>19768</v>
      </c>
      <c r="D7024" t="s">
        <v>29994</v>
      </c>
      <c r="E7024" t="s">
        <v>3160</v>
      </c>
      <c r="F7024" s="10"/>
      <c r="G7024">
        <v>2017</v>
      </c>
      <c r="J7024">
        <v>0.63002589846202639</v>
      </c>
      <c r="L7024" t="s">
        <v>41019</v>
      </c>
      <c r="M7024">
        <v>28184153</v>
      </c>
      <c r="Q7024" s="10"/>
      <c r="R7024" s="11">
        <f t="shared" si="218"/>
        <v>0</v>
      </c>
      <c r="U7024" s="11">
        <f t="shared" si="219"/>
        <v>0</v>
      </c>
      <c r="Y7024" s="11">
        <f>IF(SUM(Tableau1[[#This Row],[Other access]:[Sci-hub access]])&gt;=1,1,0)</f>
        <v>0</v>
      </c>
      <c r="Z7024" s="12">
        <f>IF(OR(Tableau1[[#This Row],[Access R1 + S1+ T1 ]]&gt;=1,Tableau1[[#This Row],[Access V1 +W1 + X1]]&gt;=1),1,0)</f>
        <v>0</v>
      </c>
      <c r="AB7024" s="10" t="str">
        <f>Tableau1[[#This Row],[DOI]]</f>
        <v>doi: 10.2147/CIA.S123173</v>
      </c>
      <c r="AC7024" s="13" t="str">
        <f>Tableau1[[#This Row],[Authors]]&amp;", "&amp;Tableau1[[#This Row],[Title]]&amp;" "&amp;Tableau1[[#This Row],[Journal]]&amp;". "&amp;Tableau1[[#This Row],[Year]]</f>
        <v>Ferrer A, Formiga F, Sanz H, Almeda J, Padrós G., Multimorbidity as specific disease combinations, an important predictor factor for mortality in octogenarians: the Octabaix study. Clin Interv Aging. 2017</v>
      </c>
    </row>
    <row r="7025" spans="1:29" ht="28.8" x14ac:dyDescent="0.3">
      <c r="A7025">
        <v>4598</v>
      </c>
      <c r="B7025" t="s">
        <v>7718</v>
      </c>
      <c r="C7025" t="s">
        <v>17953</v>
      </c>
      <c r="D7025" t="s">
        <v>28147</v>
      </c>
      <c r="E7025" t="s">
        <v>2589</v>
      </c>
      <c r="F7025" s="10"/>
      <c r="G7025">
        <v>2017</v>
      </c>
      <c r="J7025">
        <v>0.63021299490363414</v>
      </c>
      <c r="L7025" t="s">
        <v>39016</v>
      </c>
      <c r="M7025">
        <v>28427704</v>
      </c>
      <c r="Q7025" s="10"/>
      <c r="R7025" s="11">
        <f t="shared" si="218"/>
        <v>0</v>
      </c>
      <c r="U7025" s="11">
        <f t="shared" si="219"/>
        <v>0</v>
      </c>
      <c r="Y7025" s="11">
        <f>IF(SUM(Tableau1[[#This Row],[Other access]:[Sci-hub access]])&gt;=1,1,0)</f>
        <v>0</v>
      </c>
      <c r="Z7025" s="12">
        <f>IF(OR(Tableau1[[#This Row],[Access R1 + S1+ T1 ]]&gt;=1,Tableau1[[#This Row],[Access V1 +W1 + X1]]&gt;=1),1,0)</f>
        <v>0</v>
      </c>
      <c r="AB7025" s="10" t="str">
        <f>Tableau1[[#This Row],[DOI]]</f>
        <v>doi: 10.1016/j.msard.2017.02.003</v>
      </c>
      <c r="AC7025" s="13" t="str">
        <f>Tableau1[[#This Row],[Authors]]&amp;", "&amp;Tableau1[[#This Row],[Title]]&amp;" "&amp;Tableau1[[#This Row],[Journal]]&amp;". "&amp;Tableau1[[#This Row],[Year]]</f>
        <v>Fan M, Fu Y, Su L, Shen Y, Wood K, Yang L, Liu Y, Shi FD., Comparison of brain and spinal cord magnetic resonance imaging features in neuromyelitis optica spectrum disorders patients with or without aquaporin-4 antibody. Mult Scler Relat Disord. 2017</v>
      </c>
    </row>
    <row r="7026" spans="1:29" x14ac:dyDescent="0.3">
      <c r="A7026">
        <v>11001</v>
      </c>
      <c r="B7026" t="s">
        <v>2408</v>
      </c>
      <c r="C7026" t="s">
        <v>2409</v>
      </c>
      <c r="D7026" t="s">
        <v>2410</v>
      </c>
      <c r="E7026" t="s">
        <v>3067</v>
      </c>
      <c r="F7026" s="10"/>
      <c r="G7026">
        <v>2017</v>
      </c>
      <c r="J7026">
        <v>0.63026804574002859</v>
      </c>
      <c r="L7026" t="s">
        <v>45242</v>
      </c>
      <c r="M7026">
        <v>26634781</v>
      </c>
      <c r="Q7026" s="10"/>
      <c r="R7026" s="11">
        <f t="shared" si="218"/>
        <v>0</v>
      </c>
      <c r="U7026" s="11">
        <f t="shared" si="219"/>
        <v>0</v>
      </c>
      <c r="Y7026" s="11">
        <f>IF(SUM(Tableau1[[#This Row],[Other access]:[Sci-hub access]])&gt;=1,1,0)</f>
        <v>0</v>
      </c>
      <c r="Z7026" s="12">
        <f>IF(OR(Tableau1[[#This Row],[Access R1 + S1+ T1 ]]&gt;=1,Tableau1[[#This Row],[Access V1 +W1 + X1]]&gt;=1),1,0)</f>
        <v>0</v>
      </c>
      <c r="AB7026" s="10" t="str">
        <f>Tableau1[[#This Row],[DOI]]</f>
        <v>doi: 10.3109/14015439.2015.1116606</v>
      </c>
      <c r="AC7026" s="13" t="str">
        <f>Tableau1[[#This Row],[Authors]]&amp;", "&amp;Tableau1[[#This Row],[Title]]&amp;" "&amp;Tableau1[[#This Row],[Journal]]&amp;". "&amp;Tableau1[[#This Row],[Year]]</f>
        <v>Saltürk Z, Özdemir E, Kumral TL, Karabacakoğlu Z, Kumral E, Yildiz HE, Mersinlioğlu G, Atar Y, Berkiten G, Yildirim G, Uyar Y., Subjective and objective voice evaluation in Sjögren's syndrome. Logoped Phoniatr Vocol. 2017</v>
      </c>
    </row>
    <row r="7027" spans="1:29" x14ac:dyDescent="0.3">
      <c r="A7027">
        <v>8331</v>
      </c>
      <c r="B7027" t="s">
        <v>1651</v>
      </c>
      <c r="C7027" t="s">
        <v>1652</v>
      </c>
      <c r="D7027" t="s">
        <v>1653</v>
      </c>
      <c r="E7027" t="s">
        <v>3090</v>
      </c>
      <c r="F7027" s="10"/>
      <c r="G7027">
        <v>2017</v>
      </c>
      <c r="J7027">
        <v>0.63032771167820167</v>
      </c>
      <c r="L7027" t="s">
        <v>42674</v>
      </c>
      <c r="M7027">
        <v>27932287</v>
      </c>
      <c r="Q7027" s="10"/>
      <c r="R7027" s="11">
        <f t="shared" si="218"/>
        <v>0</v>
      </c>
      <c r="U7027" s="11">
        <f t="shared" si="219"/>
        <v>0</v>
      </c>
      <c r="Y7027" s="11">
        <f>IF(SUM(Tableau1[[#This Row],[Other access]:[Sci-hub access]])&gt;=1,1,0)</f>
        <v>0</v>
      </c>
      <c r="Z7027" s="12">
        <f>IF(OR(Tableau1[[#This Row],[Access R1 + S1+ T1 ]]&gt;=1,Tableau1[[#This Row],[Access V1 +W1 + X1]]&gt;=1),1,0)</f>
        <v>0</v>
      </c>
      <c r="AB7027" s="10" t="str">
        <f>Tableau1[[#This Row],[DOI]]</f>
        <v>doi: 10.1016/j.bjid.2016.11.005</v>
      </c>
      <c r="AC7027" s="13" t="str">
        <f>Tableau1[[#This Row],[Authors]]&amp;", "&amp;Tableau1[[#This Row],[Title]]&amp;" "&amp;Tableau1[[#This Row],[Journal]]&amp;". "&amp;Tableau1[[#This Row],[Year]]</f>
        <v>Cordeiro CA, Vieira EL, Rocha NP, Castro VM, Oréfice JL, Barichello T, Costa RA, Oréfice F, Young L, Teixeira AL., Serum levels of neurotrophic factors in active toxoplasmic retinochoroiditis. Braz J Infect Dis. 2017</v>
      </c>
    </row>
    <row r="7028" spans="1:29" x14ac:dyDescent="0.3">
      <c r="A7028">
        <v>4099</v>
      </c>
      <c r="B7028" t="s">
        <v>7246</v>
      </c>
      <c r="C7028" t="s">
        <v>17483</v>
      </c>
      <c r="D7028" t="s">
        <v>27674</v>
      </c>
      <c r="E7028" t="s">
        <v>2468</v>
      </c>
      <c r="F7028" s="10"/>
      <c r="G7028">
        <v>2017</v>
      </c>
      <c r="J7028">
        <v>0.63050445251595377</v>
      </c>
      <c r="L7028" t="s">
        <v>38531</v>
      </c>
      <c r="M7028">
        <v>28486275</v>
      </c>
      <c r="Q7028" s="10"/>
      <c r="R7028" s="11">
        <f t="shared" si="218"/>
        <v>0</v>
      </c>
      <c r="U7028" s="11">
        <f t="shared" si="219"/>
        <v>0</v>
      </c>
      <c r="Y7028" s="11">
        <f>IF(SUM(Tableau1[[#This Row],[Other access]:[Sci-hub access]])&gt;=1,1,0)</f>
        <v>0</v>
      </c>
      <c r="Z7028" s="12">
        <f>IF(OR(Tableau1[[#This Row],[Access R1 + S1+ T1 ]]&gt;=1,Tableau1[[#This Row],[Access V1 +W1 + X1]]&gt;=1),1,0)</f>
        <v>0</v>
      </c>
      <c r="AB7028" s="10" t="str">
        <f>Tableau1[[#This Row],[DOI]]</f>
        <v>doi: 10.1097/IJG.0000000000000684</v>
      </c>
      <c r="AC7028" s="13" t="str">
        <f>Tableau1[[#This Row],[Authors]]&amp;", "&amp;Tableau1[[#This Row],[Title]]&amp;" "&amp;Tableau1[[#This Row],[Journal]]&amp;". "&amp;Tableau1[[#This Row],[Year]]</f>
        <v>Na KI, Lee WJ, Kim YK, Jeoung JW, Park KH., Evaluation of Optic Nerve Head and Peripapillary Choroidal Vasculature Using Swept-source Optical Coherence Tomography Angiography. J Glaucoma. 2017</v>
      </c>
    </row>
    <row r="7029" spans="1:29" x14ac:dyDescent="0.3">
      <c r="A7029">
        <v>2810</v>
      </c>
      <c r="B7029" t="s">
        <v>6014</v>
      </c>
      <c r="C7029" t="s">
        <v>16260</v>
      </c>
      <c r="D7029" t="s">
        <v>26438</v>
      </c>
      <c r="E7029" t="s">
        <v>2822</v>
      </c>
      <c r="F7029" s="10"/>
      <c r="G7029">
        <v>2017</v>
      </c>
      <c r="J7029">
        <v>0.63057913161851475</v>
      </c>
      <c r="L7029" t="s">
        <v>37269</v>
      </c>
      <c r="M7029">
        <v>28680531</v>
      </c>
      <c r="Q7029" s="10"/>
      <c r="R7029" s="11">
        <f t="shared" si="218"/>
        <v>0</v>
      </c>
      <c r="U7029" s="11">
        <f t="shared" si="219"/>
        <v>0</v>
      </c>
      <c r="Y7029" s="11">
        <f>IF(SUM(Tableau1[[#This Row],[Other access]:[Sci-hub access]])&gt;=1,1,0)</f>
        <v>0</v>
      </c>
      <c r="Z7029" s="12">
        <f>IF(OR(Tableau1[[#This Row],[Access R1 + S1+ T1 ]]&gt;=1,Tableau1[[#This Row],[Access V1 +W1 + X1]]&gt;=1),1,0)</f>
        <v>0</v>
      </c>
      <c r="AB7029" s="10" t="str">
        <f>Tableau1[[#This Row],[DOI]]</f>
        <v>doi: 10.1155/2017/7180632</v>
      </c>
      <c r="AC7029" s="13" t="str">
        <f>Tableau1[[#This Row],[Authors]]&amp;", "&amp;Tableau1[[#This Row],[Title]]&amp;" "&amp;Tableau1[[#This Row],[Journal]]&amp;". "&amp;Tableau1[[#This Row],[Year]]</f>
        <v>Khan RS, Dine K, Geisler JG, Shindler KS., Mitochondrial Uncoupler Prodrug of 2,4-Dinitrophenol, MP201, Prevents Neuronal Damage and Preserves Vision in Experimental Optic Neuritis. Oxid Med Cell Longev. 2017</v>
      </c>
    </row>
    <row r="7030" spans="1:29" ht="28.8" x14ac:dyDescent="0.3">
      <c r="A7030">
        <v>8736</v>
      </c>
      <c r="B7030" t="s">
        <v>11381</v>
      </c>
      <c r="C7030" t="s">
        <v>21566</v>
      </c>
      <c r="D7030" t="s">
        <v>31821</v>
      </c>
      <c r="E7030" t="s">
        <v>2448</v>
      </c>
      <c r="F7030" s="10"/>
      <c r="G7030">
        <v>2017</v>
      </c>
      <c r="J7030">
        <v>0.63085945214167316</v>
      </c>
      <c r="L7030" t="s">
        <v>43072</v>
      </c>
      <c r="M7030">
        <v>27853955</v>
      </c>
      <c r="Q7030" s="10"/>
      <c r="R7030" s="11">
        <f t="shared" si="218"/>
        <v>0</v>
      </c>
      <c r="U7030" s="11">
        <f t="shared" si="219"/>
        <v>0</v>
      </c>
      <c r="Y7030" s="11">
        <f>IF(SUM(Tableau1[[#This Row],[Other access]:[Sci-hub access]])&gt;=1,1,0)</f>
        <v>0</v>
      </c>
      <c r="Z7030" s="12">
        <f>IF(OR(Tableau1[[#This Row],[Access R1 + S1+ T1 ]]&gt;=1,Tableau1[[#This Row],[Access V1 +W1 + X1]]&gt;=1),1,0)</f>
        <v>0</v>
      </c>
      <c r="AB7030" s="10" t="str">
        <f>Tableau1[[#This Row],[DOI]]</f>
        <v>doi: 10.1007/s00417-016-3552-2</v>
      </c>
      <c r="AC7030" s="13" t="str">
        <f>Tableau1[[#This Row],[Authors]]&amp;", "&amp;Tableau1[[#This Row],[Title]]&amp;" "&amp;Tableau1[[#This Row],[Journal]]&amp;". "&amp;Tableau1[[#This Row],[Year]]</f>
        <v>Yoshida-Uemura T, Katagiri S, Yokoi T, Nishina S, Azuma N., Different foveal schisis patterns in each retinal layer in eyes with hereditary juvenile retinoschisis evaluated by en-face optical coherence tomography. Graefes Arch Clin Exp Ophthalmol. 2017</v>
      </c>
    </row>
    <row r="7031" spans="1:29" x14ac:dyDescent="0.3">
      <c r="A7031">
        <v>2819</v>
      </c>
      <c r="B7031" t="s">
        <v>6022</v>
      </c>
      <c r="C7031" t="s">
        <v>16268</v>
      </c>
      <c r="D7031" t="s">
        <v>26446</v>
      </c>
      <c r="E7031" t="s">
        <v>2597</v>
      </c>
      <c r="F7031" s="10"/>
      <c r="G7031">
        <v>2017</v>
      </c>
      <c r="J7031">
        <v>0.63086970271402332</v>
      </c>
      <c r="L7031" t="s">
        <v>37278</v>
      </c>
      <c r="M7031">
        <v>28678592</v>
      </c>
      <c r="Q7031" s="10"/>
      <c r="R7031" s="11">
        <f t="shared" si="218"/>
        <v>0</v>
      </c>
      <c r="U7031" s="11">
        <f t="shared" si="219"/>
        <v>0</v>
      </c>
      <c r="Y7031" s="11">
        <f>IF(SUM(Tableau1[[#This Row],[Other access]:[Sci-hub access]])&gt;=1,1,0)</f>
        <v>0</v>
      </c>
      <c r="Z7031" s="12">
        <f>IF(OR(Tableau1[[#This Row],[Access R1 + S1+ T1 ]]&gt;=1,Tableau1[[#This Row],[Access V1 +W1 + X1]]&gt;=1),1,0)</f>
        <v>0</v>
      </c>
      <c r="AB7031" s="10" t="str">
        <f>Tableau1[[#This Row],[DOI]]</f>
        <v>doi: 10.1080/01676830.2017.1337169</v>
      </c>
      <c r="AC7031" s="13" t="str">
        <f>Tableau1[[#This Row],[Authors]]&amp;", "&amp;Tableau1[[#This Row],[Title]]&amp;" "&amp;Tableau1[[#This Row],[Journal]]&amp;". "&amp;Tableau1[[#This Row],[Year]]</f>
        <v>Mittal R, Sharma S, Rath S, Barik MR, Tripathy D., Orbital tuberculosis: Clinicopathological correlation and diagnosis using PCR in formalin-fixed tissues. Orbit. 2017</v>
      </c>
    </row>
    <row r="7032" spans="1:29" x14ac:dyDescent="0.3">
      <c r="A7032">
        <v>5600</v>
      </c>
      <c r="B7032" t="s">
        <v>8635</v>
      </c>
      <c r="C7032" t="s">
        <v>18855</v>
      </c>
      <c r="D7032" t="s">
        <v>29065</v>
      </c>
      <c r="E7032" t="s">
        <v>2448</v>
      </c>
      <c r="F7032" s="10"/>
      <c r="G7032">
        <v>2017</v>
      </c>
      <c r="J7032">
        <v>0.63094345969003895</v>
      </c>
      <c r="L7032" t="s">
        <v>39987</v>
      </c>
      <c r="M7032">
        <v>28314954</v>
      </c>
      <c r="Q7032" s="10"/>
      <c r="R7032" s="11">
        <f t="shared" si="218"/>
        <v>0</v>
      </c>
      <c r="U7032" s="11">
        <f t="shared" si="219"/>
        <v>0</v>
      </c>
      <c r="Y7032" s="11">
        <f>IF(SUM(Tableau1[[#This Row],[Other access]:[Sci-hub access]])&gt;=1,1,0)</f>
        <v>0</v>
      </c>
      <c r="Z7032" s="12">
        <f>IF(OR(Tableau1[[#This Row],[Access R1 + S1+ T1 ]]&gt;=1,Tableau1[[#This Row],[Access V1 +W1 + X1]]&gt;=1),1,0)</f>
        <v>0</v>
      </c>
      <c r="AB7032" s="10" t="str">
        <f>Tableau1[[#This Row],[DOI]]</f>
        <v>doi: 10.1007/s00417-017-3633-x</v>
      </c>
      <c r="AC7032" s="13" t="str">
        <f>Tableau1[[#This Row],[Authors]]&amp;", "&amp;Tableau1[[#This Row],[Title]]&amp;" "&amp;Tableau1[[#This Row],[Journal]]&amp;". "&amp;Tableau1[[#This Row],[Year]]</f>
        <v>Rezaei KA, Zhang Q, Chen CL, Chao J, Wang RK., Retinal and choroidal vascular features in patients with retinitis pigmentosa imaged by OCT based microangiography. Graefes Arch Clin Exp Ophthalmol. 2017</v>
      </c>
    </row>
    <row r="7033" spans="1:29" x14ac:dyDescent="0.3">
      <c r="A7033">
        <v>6894</v>
      </c>
      <c r="B7033" t="s">
        <v>1133</v>
      </c>
      <c r="C7033" t="s">
        <v>1134</v>
      </c>
      <c r="D7033" t="s">
        <v>1135</v>
      </c>
      <c r="E7033" t="s">
        <v>2678</v>
      </c>
      <c r="F7033" s="10"/>
      <c r="G7033">
        <v>2017</v>
      </c>
      <c r="J7033">
        <v>0.63097450719522929</v>
      </c>
      <c r="L7033" t="s">
        <v>41253</v>
      </c>
      <c r="M7033">
        <v>28151737</v>
      </c>
      <c r="Q7033" s="10"/>
      <c r="R7033" s="11">
        <f t="shared" si="218"/>
        <v>0</v>
      </c>
      <c r="U7033" s="11">
        <f t="shared" si="219"/>
        <v>0</v>
      </c>
      <c r="Y7033" s="11">
        <f>IF(SUM(Tableau1[[#This Row],[Other access]:[Sci-hub access]])&gt;=1,1,0)</f>
        <v>0</v>
      </c>
      <c r="Z7033" s="12">
        <f>IF(OR(Tableau1[[#This Row],[Access R1 + S1+ T1 ]]&gt;=1,Tableau1[[#This Row],[Access V1 +W1 + X1]]&gt;=1),1,0)</f>
        <v>0</v>
      </c>
      <c r="AB7033" s="10" t="str">
        <f>Tableau1[[#This Row],[DOI]]</f>
        <v>doi: 10.1097/01.JAA.0000512227.85313.05</v>
      </c>
      <c r="AC7033" s="13" t="str">
        <f>Tableau1[[#This Row],[Authors]]&amp;", "&amp;Tableau1[[#This Row],[Title]]&amp;" "&amp;Tableau1[[#This Row],[Journal]]&amp;". "&amp;Tableau1[[#This Row],[Year]]</f>
        <v>Cunningham J., Recognizing age-related macular degeneration in primary care. JAAPA. 2017</v>
      </c>
    </row>
    <row r="7034" spans="1:29" x14ac:dyDescent="0.3">
      <c r="A7034">
        <v>6303</v>
      </c>
      <c r="B7034" t="s">
        <v>9258</v>
      </c>
      <c r="C7034" t="s">
        <v>19469</v>
      </c>
      <c r="D7034" t="s">
        <v>29689</v>
      </c>
      <c r="E7034" t="s">
        <v>3053</v>
      </c>
      <c r="F7034" s="10"/>
      <c r="G7034">
        <v>2017</v>
      </c>
      <c r="J7034">
        <v>0.63100237574311924</v>
      </c>
      <c r="L7034" t="s">
        <v>40673</v>
      </c>
      <c r="M7034">
        <v>28230601</v>
      </c>
      <c r="Q7034" s="10"/>
      <c r="R7034" s="11">
        <f t="shared" si="218"/>
        <v>0</v>
      </c>
      <c r="U7034" s="11">
        <f t="shared" si="219"/>
        <v>0</v>
      </c>
      <c r="Y7034" s="11">
        <f>IF(SUM(Tableau1[[#This Row],[Other access]:[Sci-hub access]])&gt;=1,1,0)</f>
        <v>0</v>
      </c>
      <c r="Z7034" s="12">
        <f>IF(OR(Tableau1[[#This Row],[Access R1 + S1+ T1 ]]&gt;=1,Tableau1[[#This Row],[Access V1 +W1 + X1]]&gt;=1),1,0)</f>
        <v>0</v>
      </c>
      <c r="AB7034" s="10" t="str">
        <f>Tableau1[[#This Row],[DOI]]</f>
        <v>doi: 10.1097/SCS.0000000000003600</v>
      </c>
      <c r="AC7034" s="13" t="str">
        <f>Tableau1[[#This Row],[Authors]]&amp;", "&amp;Tableau1[[#This Row],[Title]]&amp;" "&amp;Tableau1[[#This Row],[Journal]]&amp;". "&amp;Tableau1[[#This Row],[Year]]</f>
        <v>Guo S, Chen R, Xu Y, Mu Y, Chen L., Ankyloblepharon-Ectodermal Defects-Cleft Lip/Palate Syndrome. J Craniofac Surg. 2017</v>
      </c>
    </row>
    <row r="7035" spans="1:29" ht="28.8" x14ac:dyDescent="0.3">
      <c r="A7035">
        <v>11067</v>
      </c>
      <c r="B7035" t="s">
        <v>13488</v>
      </c>
      <c r="C7035" t="s">
        <v>21551</v>
      </c>
      <c r="D7035" t="s">
        <v>33942</v>
      </c>
      <c r="E7035" t="s">
        <v>2469</v>
      </c>
      <c r="F7035" s="10"/>
      <c r="G7035">
        <v>2017</v>
      </c>
      <c r="J7035">
        <v>0.6310597395609675</v>
      </c>
      <c r="L7035" t="s">
        <v>45308</v>
      </c>
      <c r="M7035">
        <v>26146895</v>
      </c>
      <c r="Q7035" s="10"/>
      <c r="R7035" s="11">
        <f t="shared" si="218"/>
        <v>0</v>
      </c>
      <c r="U7035" s="11">
        <f t="shared" si="219"/>
        <v>0</v>
      </c>
      <c r="Y7035" s="11">
        <f>IF(SUM(Tableau1[[#This Row],[Other access]:[Sci-hub access]])&gt;=1,1,0)</f>
        <v>0</v>
      </c>
      <c r="Z7035" s="12">
        <f>IF(OR(Tableau1[[#This Row],[Access R1 + S1+ T1 ]]&gt;=1,Tableau1[[#This Row],[Access V1 +W1 + X1]]&gt;=1),1,0)</f>
        <v>0</v>
      </c>
      <c r="AB7035" s="10" t="str">
        <f>Tableau1[[#This Row],[DOI]]</f>
        <v>doi: 10.3109/08820538.2015.1047959</v>
      </c>
      <c r="AC7035" s="13" t="str">
        <f>Tableau1[[#This Row],[Authors]]&amp;", "&amp;Tableau1[[#This Row],[Title]]&amp;" "&amp;Tableau1[[#This Row],[Journal]]&amp;". "&amp;Tableau1[[#This Row],[Year]]</f>
        <v>Gella L, Raman R, Pal SS, Ganesan S, Sharma T., Incidence, Progression, and Associated Risk Factors of Posterior Vitreous Detachment in Type 2 Diabetes Mellitus: Sankara Nethralaya Diabetic Retinopathy Epidemiology and Molecular Genetic Study (SN-DREAMS II, Report No. 7). Semin Ophthalmol. 2017</v>
      </c>
    </row>
    <row r="7036" spans="1:29" x14ac:dyDescent="0.3">
      <c r="A7036">
        <v>7171</v>
      </c>
      <c r="B7036" t="s">
        <v>10012</v>
      </c>
      <c r="C7036" t="s">
        <v>20214</v>
      </c>
      <c r="D7036" t="s">
        <v>30446</v>
      </c>
      <c r="E7036" t="s">
        <v>2468</v>
      </c>
      <c r="F7036" s="10"/>
      <c r="G7036">
        <v>2017</v>
      </c>
      <c r="J7036">
        <v>0.63109369454517417</v>
      </c>
      <c r="L7036" t="s">
        <v>41527</v>
      </c>
      <c r="M7036">
        <v>28121716</v>
      </c>
      <c r="Q7036" s="10"/>
      <c r="R7036" s="11">
        <f t="shared" si="218"/>
        <v>0</v>
      </c>
      <c r="U7036" s="11">
        <f t="shared" si="219"/>
        <v>0</v>
      </c>
      <c r="Y7036" s="11">
        <f>IF(SUM(Tableau1[[#This Row],[Other access]:[Sci-hub access]])&gt;=1,1,0)</f>
        <v>0</v>
      </c>
      <c r="Z7036" s="12">
        <f>IF(OR(Tableau1[[#This Row],[Access R1 + S1+ T1 ]]&gt;=1,Tableau1[[#This Row],[Access V1 +W1 + X1]]&gt;=1),1,0)</f>
        <v>0</v>
      </c>
      <c r="AB7036" s="10" t="str">
        <f>Tableau1[[#This Row],[DOI]]</f>
        <v>doi: 10.1097/IJG.0000000000000566</v>
      </c>
      <c r="AC7036" s="13" t="str">
        <f>Tableau1[[#This Row],[Authors]]&amp;", "&amp;Tableau1[[#This Row],[Title]]&amp;" "&amp;Tableau1[[#This Row],[Journal]]&amp;". "&amp;Tableau1[[#This Row],[Year]]</f>
        <v>Lee B, Szirth BC, Fechtner RD, Khouri AS., Are Disposable and Standard Gonioscopy Lenses Comparable? J Glaucoma. 2017</v>
      </c>
    </row>
    <row r="7037" spans="1:29" x14ac:dyDescent="0.3">
      <c r="A7037">
        <v>3438</v>
      </c>
      <c r="B7037" t="s">
        <v>6613</v>
      </c>
      <c r="C7037" t="s">
        <v>16856</v>
      </c>
      <c r="D7037" t="s">
        <v>27037</v>
      </c>
      <c r="E7037" t="s">
        <v>2443</v>
      </c>
      <c r="F7037" s="10"/>
      <c r="G7037">
        <v>2017</v>
      </c>
      <c r="J7037">
        <v>0.63111987769793831</v>
      </c>
      <c r="L7037" t="s">
        <v>37887</v>
      </c>
      <c r="M7037">
        <v>28586796</v>
      </c>
      <c r="Q7037" s="10"/>
      <c r="R7037" s="11">
        <f t="shared" si="218"/>
        <v>0</v>
      </c>
      <c r="U7037" s="11">
        <f t="shared" si="219"/>
        <v>0</v>
      </c>
      <c r="Y7037" s="11">
        <f>IF(SUM(Tableau1[[#This Row],[Other access]:[Sci-hub access]])&gt;=1,1,0)</f>
        <v>0</v>
      </c>
      <c r="Z7037" s="12">
        <f>IF(OR(Tableau1[[#This Row],[Access R1 + S1+ T1 ]]&gt;=1,Tableau1[[#This Row],[Access V1 +W1 + X1]]&gt;=1),1,0)</f>
        <v>0</v>
      </c>
      <c r="AB7037" s="10" t="str">
        <f>Tableau1[[#This Row],[DOI]]</f>
        <v>doi: 10.1167/iovs.17-21723</v>
      </c>
      <c r="AC7037" s="13" t="str">
        <f>Tableau1[[#This Row],[Authors]]&amp;", "&amp;Tableau1[[#This Row],[Title]]&amp;" "&amp;Tableau1[[#This Row],[Journal]]&amp;". "&amp;Tableau1[[#This Row],[Year]]</f>
        <v>Sahay P, Rao A, Padhy D, Sarangi S, Das G, Reddy MM, Modak R., Functional Activity of Matrix Metalloproteinases 2 and 9 in Tears of Patients With Glaucoma. Invest Ophthalmol Vis Sci. 2017</v>
      </c>
    </row>
    <row r="7038" spans="1:29" x14ac:dyDescent="0.3">
      <c r="A7038">
        <v>4660</v>
      </c>
      <c r="B7038" t="s">
        <v>7776</v>
      </c>
      <c r="C7038" t="s">
        <v>18009</v>
      </c>
      <c r="D7038" t="s">
        <v>28206</v>
      </c>
      <c r="E7038" t="s">
        <v>2740</v>
      </c>
      <c r="F7038" s="10"/>
      <c r="G7038">
        <v>2017</v>
      </c>
      <c r="J7038">
        <v>0.63113007508790209</v>
      </c>
      <c r="L7038" t="s">
        <v>39078</v>
      </c>
      <c r="M7038">
        <v>28422456</v>
      </c>
      <c r="Q7038" s="10"/>
      <c r="R7038" s="11">
        <f t="shared" si="218"/>
        <v>0</v>
      </c>
      <c r="U7038" s="11">
        <f t="shared" si="219"/>
        <v>0</v>
      </c>
      <c r="Y7038" s="11">
        <f>IF(SUM(Tableau1[[#This Row],[Other access]:[Sci-hub access]])&gt;=1,1,0)</f>
        <v>0</v>
      </c>
      <c r="Z7038" s="12">
        <f>IF(OR(Tableau1[[#This Row],[Access R1 + S1+ T1 ]]&gt;=1,Tableau1[[#This Row],[Access V1 +W1 + X1]]&gt;=1),1,0)</f>
        <v>0</v>
      </c>
      <c r="AB7038" s="10" t="str">
        <f>Tableau1[[#This Row],[DOI]]</f>
        <v>doi: 10.1002/ajmg.a.38218</v>
      </c>
      <c r="AC7038" s="13" t="str">
        <f>Tableau1[[#This Row],[Authors]]&amp;", "&amp;Tableau1[[#This Row],[Title]]&amp;" "&amp;Tableau1[[#This Row],[Journal]]&amp;". "&amp;Tableau1[[#This Row],[Year]]</f>
        <v>Lombardo RC, Kramer E, Cnota JF, Sawnani H, Hopkin RJ., Variable phenotype in a novel mutation in PHOX2B. Am J Med Genet A. 2017</v>
      </c>
    </row>
    <row r="7039" spans="1:29" x14ac:dyDescent="0.3">
      <c r="A7039">
        <v>10195</v>
      </c>
      <c r="B7039" t="s">
        <v>12700</v>
      </c>
      <c r="C7039" t="s">
        <v>22870</v>
      </c>
      <c r="D7039" t="s">
        <v>33152</v>
      </c>
      <c r="E7039" t="s">
        <v>2445</v>
      </c>
      <c r="F7039" s="10"/>
      <c r="G7039">
        <v>2017</v>
      </c>
      <c r="J7039">
        <v>0.63125572577220712</v>
      </c>
      <c r="L7039" t="s">
        <v>44450</v>
      </c>
      <c r="M7039">
        <v>27429383</v>
      </c>
      <c r="Q7039" s="10"/>
      <c r="R7039" s="11">
        <f t="shared" si="218"/>
        <v>0</v>
      </c>
      <c r="U7039" s="11">
        <f t="shared" si="219"/>
        <v>0</v>
      </c>
      <c r="Y7039" s="11">
        <f>IF(SUM(Tableau1[[#This Row],[Other access]:[Sci-hub access]])&gt;=1,1,0)</f>
        <v>0</v>
      </c>
      <c r="Z7039" s="12">
        <f>IF(OR(Tableau1[[#This Row],[Access R1 + S1+ T1 ]]&gt;=1,Tableau1[[#This Row],[Access V1 +W1 + X1]]&gt;=1),1,0)</f>
        <v>0</v>
      </c>
      <c r="AB7039" s="10" t="str">
        <f>Tableau1[[#This Row],[DOI]]</f>
        <v>doi: 10.1097/IAE.0000000000001194</v>
      </c>
      <c r="AC7039" s="13" t="str">
        <f>Tableau1[[#This Row],[Authors]]&amp;", "&amp;Tableau1[[#This Row],[Title]]&amp;" "&amp;Tableau1[[#This Row],[Journal]]&amp;". "&amp;Tableau1[[#This Row],[Year]]</f>
        <v>Baba T, Nizawa T, Oshitari T, Yamamoto S., CORRELATIONS BETWEEN PREOPERATIVE RETINAL PIGMENT EPITHELIAL PROTRUSIONS AND POSTOPERATIVE OUTCOMES IN EYES WITH IDIOPATHIC MACULAR HOLES. Retina. 2017</v>
      </c>
    </row>
    <row r="7040" spans="1:29" x14ac:dyDescent="0.3">
      <c r="A7040">
        <v>398</v>
      </c>
      <c r="B7040" t="s">
        <v>3661</v>
      </c>
      <c r="C7040" t="s">
        <v>13921</v>
      </c>
      <c r="D7040" t="s">
        <v>24081</v>
      </c>
      <c r="E7040" t="s">
        <v>2443</v>
      </c>
      <c r="F7040" s="10"/>
      <c r="G7040">
        <v>2017</v>
      </c>
      <c r="J7040">
        <v>0.63140124565175915</v>
      </c>
      <c r="L7040" t="s">
        <v>34904</v>
      </c>
      <c r="M7040">
        <v>29228250</v>
      </c>
      <c r="Q7040" s="10"/>
      <c r="R7040" s="11">
        <f t="shared" si="218"/>
        <v>0</v>
      </c>
      <c r="U7040" s="11">
        <f t="shared" si="219"/>
        <v>0</v>
      </c>
      <c r="Y7040" s="11">
        <f>IF(SUM(Tableau1[[#This Row],[Other access]:[Sci-hub access]])&gt;=1,1,0)</f>
        <v>0</v>
      </c>
      <c r="Z7040" s="12">
        <f>IF(OR(Tableau1[[#This Row],[Access R1 + S1+ T1 ]]&gt;=1,Tableau1[[#This Row],[Access V1 +W1 + X1]]&gt;=1),1,0)</f>
        <v>0</v>
      </c>
      <c r="AB7040" s="10" t="str">
        <f>Tableau1[[#This Row],[DOI]]</f>
        <v>doi: 10.1167/iovs.17-22621</v>
      </c>
      <c r="AC7040" s="13" t="str">
        <f>Tableau1[[#This Row],[Authors]]&amp;", "&amp;Tableau1[[#This Row],[Title]]&amp;" "&amp;Tableau1[[#This Row],[Journal]]&amp;". "&amp;Tableau1[[#This Row],[Year]]</f>
        <v>Chien L, Liu R, Girkin C, Kwon M., Higher Contrast Requirement for Letter Recognition and Macular RGC+ Layer Thinning in Glaucoma Patients and Older Adults. Invest Ophthalmol Vis Sci. 2017</v>
      </c>
    </row>
    <row r="7041" spans="1:29" x14ac:dyDescent="0.3">
      <c r="A7041">
        <v>5142</v>
      </c>
      <c r="B7041" t="s">
        <v>8219</v>
      </c>
      <c r="C7041" t="s">
        <v>18444</v>
      </c>
      <c r="D7041" t="s">
        <v>28649</v>
      </c>
      <c r="E7041" t="s">
        <v>2479</v>
      </c>
      <c r="F7041" s="10"/>
      <c r="G7041">
        <v>2017</v>
      </c>
      <c r="J7041">
        <v>0.63141904367128432</v>
      </c>
      <c r="L7041" t="s">
        <v>39546</v>
      </c>
      <c r="M7041">
        <v>28368992</v>
      </c>
      <c r="Q7041" s="10"/>
      <c r="R7041" s="11">
        <f t="shared" si="218"/>
        <v>0</v>
      </c>
      <c r="U7041" s="11">
        <f t="shared" si="219"/>
        <v>0</v>
      </c>
      <c r="Y7041" s="11">
        <f>IF(SUM(Tableau1[[#This Row],[Other access]:[Sci-hub access]])&gt;=1,1,0)</f>
        <v>0</v>
      </c>
      <c r="Z7041" s="12">
        <f>IF(OR(Tableau1[[#This Row],[Access R1 + S1+ T1 ]]&gt;=1,Tableau1[[#This Row],[Access V1 +W1 + X1]]&gt;=1),1,0)</f>
        <v>0</v>
      </c>
      <c r="AB7041" s="10" t="str">
        <f>Tableau1[[#This Row],[DOI]]</f>
        <v>doi: 10.1097/ICO.0000000000001194</v>
      </c>
      <c r="AC7041" s="13" t="str">
        <f>Tableau1[[#This Row],[Authors]]&amp;", "&amp;Tableau1[[#This Row],[Title]]&amp;" "&amp;Tableau1[[#This Row],[Journal]]&amp;". "&amp;Tableau1[[#This Row],[Year]]</f>
        <v>Ruiz Hidalgo I, Rozema JJ, Saad A, Gatinel D, Rodriguez P, Zakaria N, Koppen C., Validation of an Objective Keratoconus Detection System Implemented in a Scheimpflug Tomographer and Comparison With Other Methods. Cornea. 2017</v>
      </c>
    </row>
    <row r="7042" spans="1:29" x14ac:dyDescent="0.3">
      <c r="A7042">
        <v>647</v>
      </c>
      <c r="B7042" t="s">
        <v>3910</v>
      </c>
      <c r="C7042" t="s">
        <v>14165</v>
      </c>
      <c r="D7042" t="s">
        <v>24330</v>
      </c>
      <c r="E7042" t="s">
        <v>2462</v>
      </c>
      <c r="F7042" s="10"/>
      <c r="G7042">
        <v>2017</v>
      </c>
      <c r="J7042">
        <v>0.63148550981892926</v>
      </c>
      <c r="L7042" t="s">
        <v>35145</v>
      </c>
      <c r="M7042">
        <v>29149871</v>
      </c>
      <c r="Q7042" s="10"/>
      <c r="R7042" s="11">
        <f t="shared" ref="R7042:R7105" si="220">IF(SUM(N7042:Q7042)&gt;0,1,0)</f>
        <v>0</v>
      </c>
      <c r="U7042" s="11">
        <f t="shared" ref="U7042:U7105" si="221">IF(SUM(R7042,T7042)&gt;0,1,0)</f>
        <v>0</v>
      </c>
      <c r="Y7042" s="11">
        <f>IF(SUM(Tableau1[[#This Row],[Other access]:[Sci-hub access]])&gt;=1,1,0)</f>
        <v>0</v>
      </c>
      <c r="Z7042" s="12">
        <f>IF(OR(Tableau1[[#This Row],[Access R1 + S1+ T1 ]]&gt;=1,Tableau1[[#This Row],[Access V1 +W1 + X1]]&gt;=1),1,0)</f>
        <v>0</v>
      </c>
      <c r="AB7042" s="10" t="str">
        <f>Tableau1[[#This Row],[DOI]]</f>
        <v>doi: 10.1186/s12886-017-0598-9</v>
      </c>
      <c r="AC7042" s="13" t="str">
        <f>Tableau1[[#This Row],[Authors]]&amp;", "&amp;Tableau1[[#This Row],[Title]]&amp;" "&amp;Tableau1[[#This Row],[Journal]]&amp;". "&amp;Tableau1[[#This Row],[Year]]</f>
        <v>Lin Z, Gao TY, Vasudevan B, Ciuffreda KJ, Liang YB, Jhanji V, Fan SJ, Han W, Wang NL., Near work, outdoor activity, and myopia in children in rural China: the Handan offspring myopia study. BMC Ophthalmol. 2017</v>
      </c>
    </row>
    <row r="7043" spans="1:29" ht="28.8" x14ac:dyDescent="0.3">
      <c r="A7043">
        <v>390</v>
      </c>
      <c r="B7043" t="s">
        <v>3653</v>
      </c>
      <c r="C7043" t="s">
        <v>13913</v>
      </c>
      <c r="D7043" t="s">
        <v>24073</v>
      </c>
      <c r="E7043" t="s">
        <v>33997</v>
      </c>
      <c r="F7043" s="10"/>
      <c r="G7043">
        <v>2018</v>
      </c>
      <c r="J7043">
        <v>0.63158391788690615</v>
      </c>
      <c r="L7043" t="s">
        <v>34896</v>
      </c>
      <c r="M7043">
        <v>29231165</v>
      </c>
      <c r="Q7043" s="10"/>
      <c r="R7043" s="11">
        <f t="shared" si="220"/>
        <v>0</v>
      </c>
      <c r="U7043" s="11">
        <f t="shared" si="221"/>
        <v>0</v>
      </c>
      <c r="Y7043" s="11">
        <f>IF(SUM(Tableau1[[#This Row],[Other access]:[Sci-hub access]])&gt;=1,1,0)</f>
        <v>0</v>
      </c>
      <c r="Z7043" s="12">
        <f>IF(OR(Tableau1[[#This Row],[Access R1 + S1+ T1 ]]&gt;=1,Tableau1[[#This Row],[Access V1 +W1 + X1]]&gt;=1),1,0)</f>
        <v>0</v>
      </c>
      <c r="AB7043" s="10" t="str">
        <f>Tableau1[[#This Row],[DOI]]</f>
        <v>doi: 10.5414/CP203143</v>
      </c>
      <c r="AC7043" s="13" t="str">
        <f>Tableau1[[#This Row],[Authors]]&amp;", "&amp;Tableau1[[#This Row],[Title]]&amp;" "&amp;Tableau1[[#This Row],[Journal]]&amp;". "&amp;Tableau1[[#This Row],[Year]]</f>
        <v>Cuny C, Vaerst B, Gabrielpillai J, Tahtali A, Balster S, Lissner R, Woodcock BG., Polyvalent immunoglobulins with vitamin D3 and vitamin B12 in the treatment of Sjogren's syndrome in a vegetarian with stomatitis, glossodynia, xerostomia, and elevated antinuclear antibodies: Case report . Int J Clin Pharmacol Ther. 2018</v>
      </c>
    </row>
    <row r="7044" spans="1:29" x14ac:dyDescent="0.3">
      <c r="A7044">
        <v>1953</v>
      </c>
      <c r="B7044" t="s">
        <v>5194</v>
      </c>
      <c r="C7044" t="s">
        <v>15440</v>
      </c>
      <c r="D7044" t="s">
        <v>25616</v>
      </c>
      <c r="E7044" t="s">
        <v>2448</v>
      </c>
      <c r="F7044" s="10"/>
      <c r="G7044">
        <v>2017</v>
      </c>
      <c r="J7044">
        <v>0.63162476617718033</v>
      </c>
      <c r="L7044" t="s">
        <v>36424</v>
      </c>
      <c r="M7044">
        <v>28840310</v>
      </c>
      <c r="Q7044" s="10"/>
      <c r="R7044" s="11">
        <f t="shared" si="220"/>
        <v>0</v>
      </c>
      <c r="U7044" s="11">
        <f t="shared" si="221"/>
        <v>0</v>
      </c>
      <c r="Y7044" s="11">
        <f>IF(SUM(Tableau1[[#This Row],[Other access]:[Sci-hub access]])&gt;=1,1,0)</f>
        <v>0</v>
      </c>
      <c r="Z7044" s="12">
        <f>IF(OR(Tableau1[[#This Row],[Access R1 + S1+ T1 ]]&gt;=1,Tableau1[[#This Row],[Access V1 +W1 + X1]]&gt;=1),1,0)</f>
        <v>0</v>
      </c>
      <c r="AB7044" s="10" t="str">
        <f>Tableau1[[#This Row],[DOI]]</f>
        <v>doi: 10.1007/s00417-017-3781-z</v>
      </c>
      <c r="AC7044" s="13" t="str">
        <f>Tableau1[[#This Row],[Authors]]&amp;", "&amp;Tableau1[[#This Row],[Title]]&amp;" "&amp;Tableau1[[#This Row],[Journal]]&amp;". "&amp;Tableau1[[#This Row],[Year]]</f>
        <v>Jauhonen HM, Laihia J, Oksala O, Viiri J, Sironen R, Alajuuma P, Kaarniranta K, Leino L., Topical cis-urocanic acid prevents ocular surface irritation in both IgE -independent and -mediated rat model. Graefes Arch Clin Exp Ophthalmol. 2017</v>
      </c>
    </row>
    <row r="7045" spans="1:29" x14ac:dyDescent="0.3">
      <c r="A7045">
        <v>4413</v>
      </c>
      <c r="B7045" t="s">
        <v>7540</v>
      </c>
      <c r="C7045" t="s">
        <v>17776</v>
      </c>
      <c r="D7045" t="s">
        <v>27969</v>
      </c>
      <c r="E7045" t="s">
        <v>2462</v>
      </c>
      <c r="F7045" s="10"/>
      <c r="G7045">
        <v>2017</v>
      </c>
      <c r="J7045">
        <v>0.63174865424703808</v>
      </c>
      <c r="L7045" t="s">
        <v>38835</v>
      </c>
      <c r="M7045">
        <v>28446167</v>
      </c>
      <c r="Q7045" s="10"/>
      <c r="R7045" s="11">
        <f t="shared" si="220"/>
        <v>0</v>
      </c>
      <c r="U7045" s="11">
        <f t="shared" si="221"/>
        <v>0</v>
      </c>
      <c r="Y7045" s="11">
        <f>IF(SUM(Tableau1[[#This Row],[Other access]:[Sci-hub access]])&gt;=1,1,0)</f>
        <v>0</v>
      </c>
      <c r="Z7045" s="12">
        <f>IF(OR(Tableau1[[#This Row],[Access R1 + S1+ T1 ]]&gt;=1,Tableau1[[#This Row],[Access V1 +W1 + X1]]&gt;=1),1,0)</f>
        <v>0</v>
      </c>
      <c r="AB7045" s="10" t="str">
        <f>Tableau1[[#This Row],[DOI]]</f>
        <v>doi: 10.1186/s12886-017-0450-2</v>
      </c>
      <c r="AC7045" s="13" t="str">
        <f>Tableau1[[#This Row],[Authors]]&amp;", "&amp;Tableau1[[#This Row],[Title]]&amp;" "&amp;Tableau1[[#This Row],[Journal]]&amp;". "&amp;Tableau1[[#This Row],[Year]]</f>
        <v>Yu JG, Zhong J, Mei ZM, Zhao F, Tao N, Xiang Y., Evaluation of biometry and corneal astigmatism in cataract surgery patients from Central China. BMC Ophthalmol. 2017</v>
      </c>
    </row>
    <row r="7046" spans="1:29" x14ac:dyDescent="0.3">
      <c r="A7046">
        <v>5163</v>
      </c>
      <c r="B7046" t="s">
        <v>542</v>
      </c>
      <c r="C7046" t="s">
        <v>543</v>
      </c>
      <c r="D7046" t="s">
        <v>544</v>
      </c>
      <c r="E7046" t="s">
        <v>2798</v>
      </c>
      <c r="F7046" s="10"/>
      <c r="G7046">
        <v>2017</v>
      </c>
      <c r="J7046">
        <v>0.63182246212980908</v>
      </c>
      <c r="L7046" t="s">
        <v>39567</v>
      </c>
      <c r="M7046">
        <v>28366840</v>
      </c>
      <c r="Q7046" s="10"/>
      <c r="R7046" s="11">
        <f t="shared" si="220"/>
        <v>0</v>
      </c>
      <c r="U7046" s="11">
        <f t="shared" si="221"/>
        <v>0</v>
      </c>
      <c r="Y7046" s="11">
        <f>IF(SUM(Tableau1[[#This Row],[Other access]:[Sci-hub access]])&gt;=1,1,0)</f>
        <v>0</v>
      </c>
      <c r="Z7046" s="12">
        <f>IF(OR(Tableau1[[#This Row],[Access R1 + S1+ T1 ]]&gt;=1,Tableau1[[#This Row],[Access V1 +W1 + X1]]&gt;=1),1,0)</f>
        <v>0</v>
      </c>
      <c r="AB7046" s="10" t="str">
        <f>Tableau1[[#This Row],[DOI]]</f>
        <v>doi: 10.1016/j.vph.2017.03.005</v>
      </c>
      <c r="AC7046" s="13" t="str">
        <f>Tableau1[[#This Row],[Authors]]&amp;", "&amp;Tableau1[[#This Row],[Title]]&amp;" "&amp;Tableau1[[#This Row],[Journal]]&amp;". "&amp;Tableau1[[#This Row],[Year]]</f>
        <v>Behl T, Velpandian T, Kotwani A., Role of altered coagulation-fibrinolytic system in the pathophysiology of diabetic retinopathy. Vascul Pharmacol. 2017</v>
      </c>
    </row>
    <row r="7047" spans="1:29" x14ac:dyDescent="0.3">
      <c r="A7047">
        <v>8932</v>
      </c>
      <c r="B7047" t="s">
        <v>11554</v>
      </c>
      <c r="C7047" t="s">
        <v>21735</v>
      </c>
      <c r="D7047" t="s">
        <v>31995</v>
      </c>
      <c r="E7047" t="s">
        <v>2479</v>
      </c>
      <c r="F7047" s="10"/>
      <c r="G7047">
        <v>2017</v>
      </c>
      <c r="J7047">
        <v>0.63190419087998262</v>
      </c>
      <c r="L7047" t="e">
        <v>#VALUE!</v>
      </c>
      <c r="M7047">
        <v>27811562</v>
      </c>
      <c r="Q7047" s="10"/>
      <c r="R7047" s="11">
        <f t="shared" si="220"/>
        <v>0</v>
      </c>
      <c r="U7047" s="11">
        <f t="shared" si="221"/>
        <v>0</v>
      </c>
      <c r="Y7047" s="11">
        <f>IF(SUM(Tableau1[[#This Row],[Other access]:[Sci-hub access]])&gt;=1,1,0)</f>
        <v>0</v>
      </c>
      <c r="Z7047" s="12">
        <f>IF(OR(Tableau1[[#This Row],[Access R1 + S1+ T1 ]]&gt;=1,Tableau1[[#This Row],[Access V1 +W1 + X1]]&gt;=1),1,0)</f>
        <v>0</v>
      </c>
      <c r="AB7047" s="10" t="e">
        <f>Tableau1[[#This Row],[DOI]]</f>
        <v>#VALUE!</v>
      </c>
      <c r="AC7047" s="13" t="str">
        <f>Tableau1[[#This Row],[Authors]]&amp;", "&amp;Tableau1[[#This Row],[Title]]&amp;" "&amp;Tableau1[[#This Row],[Journal]]&amp;". "&amp;Tableau1[[#This Row],[Year]]</f>
        <v>Kaur M, Titiyal JS, Falera R, Arora T, Sharma N., Outcomes of Descemet Stripping Automated Endothelial Keratoplasty in Toxic Anterior Segment Syndrome After Phacoemulsification. Cornea. 2017</v>
      </c>
    </row>
    <row r="7048" spans="1:29" x14ac:dyDescent="0.3">
      <c r="A7048">
        <v>6778</v>
      </c>
      <c r="B7048" t="s">
        <v>1106</v>
      </c>
      <c r="C7048" t="s">
        <v>1107</v>
      </c>
      <c r="D7048" t="s">
        <v>1108</v>
      </c>
      <c r="E7048" t="s">
        <v>2930</v>
      </c>
      <c r="F7048" s="10"/>
      <c r="G7048">
        <v>2017</v>
      </c>
      <c r="J7048">
        <v>0.63190668002420292</v>
      </c>
      <c r="L7048" t="s">
        <v>41138</v>
      </c>
      <c r="M7048">
        <v>28164440</v>
      </c>
      <c r="Q7048" s="10"/>
      <c r="R7048" s="11">
        <f t="shared" si="220"/>
        <v>0</v>
      </c>
      <c r="U7048" s="11">
        <f t="shared" si="221"/>
        <v>0</v>
      </c>
      <c r="Y7048" s="11">
        <f>IF(SUM(Tableau1[[#This Row],[Other access]:[Sci-hub access]])&gt;=1,1,0)</f>
        <v>0</v>
      </c>
      <c r="Z7048" s="12">
        <f>IF(OR(Tableau1[[#This Row],[Access R1 + S1+ T1 ]]&gt;=1,Tableau1[[#This Row],[Access V1 +W1 + X1]]&gt;=1),1,0)</f>
        <v>0</v>
      </c>
      <c r="AB7048" s="10" t="str">
        <f>Tableau1[[#This Row],[DOI]]</f>
        <v>doi: 10.1002/iub.1608</v>
      </c>
      <c r="AC7048" s="13" t="str">
        <f>Tableau1[[#This Row],[Authors]]&amp;", "&amp;Tableau1[[#This Row],[Title]]&amp;" "&amp;Tableau1[[#This Row],[Journal]]&amp;". "&amp;Tableau1[[#This Row],[Year]]</f>
        <v>Mohamed EM, Abdelrahman SA, Hussein S, Shalaby SM, Mosaad H, Awad AM., Effect of human umbilical cord blood mesenchymal stem cells administered by intravenous or intravitreal routes on cryo-induced retinal injury. IUBMB Life. 2017</v>
      </c>
    </row>
    <row r="7049" spans="1:29" ht="28.8" x14ac:dyDescent="0.3">
      <c r="A7049">
        <v>8117</v>
      </c>
      <c r="B7049" t="s">
        <v>1591</v>
      </c>
      <c r="C7049" t="s">
        <v>1592</v>
      </c>
      <c r="D7049" t="s">
        <v>1593</v>
      </c>
      <c r="E7049" t="s">
        <v>3027</v>
      </c>
      <c r="F7049" s="10"/>
      <c r="G7049">
        <v>2017</v>
      </c>
      <c r="J7049">
        <v>0.63201982337850227</v>
      </c>
      <c r="L7049" t="s">
        <v>42464</v>
      </c>
      <c r="M7049">
        <v>27993984</v>
      </c>
      <c r="Q7049" s="10"/>
      <c r="R7049" s="11">
        <f t="shared" si="220"/>
        <v>0</v>
      </c>
      <c r="U7049" s="11">
        <f t="shared" si="221"/>
        <v>0</v>
      </c>
      <c r="Y7049" s="11">
        <f>IF(SUM(Tableau1[[#This Row],[Other access]:[Sci-hub access]])&gt;=1,1,0)</f>
        <v>0</v>
      </c>
      <c r="Z7049" s="12">
        <f>IF(OR(Tableau1[[#This Row],[Access R1 + S1+ T1 ]]&gt;=1,Tableau1[[#This Row],[Access V1 +W1 + X1]]&gt;=1),1,0)</f>
        <v>0</v>
      </c>
      <c r="AB7049" s="10" t="str">
        <f>Tableau1[[#This Row],[DOI]]</f>
        <v>doi: 10.1242/dev.147462</v>
      </c>
      <c r="AC7049" s="13" t="str">
        <f>Tableau1[[#This Row],[Authors]]&amp;", "&amp;Tableau1[[#This Row],[Title]]&amp;" "&amp;Tableau1[[#This Row],[Journal]]&amp;". "&amp;Tableau1[[#This Row],[Year]]</f>
        <v>Rothe M, Kanwal N, Dietmann P, Seigfried FA, Hempel A, Schütz D, Reim D, Engels R, Linnemann A, Schmeisser MJ, Bockmann J, Kühl M, Boeckers TM, Kühl SJ., An Epha4/Sipa1l3/Wnt pathway regulates eye development and lens maturation. Development. 2017</v>
      </c>
    </row>
    <row r="7050" spans="1:29" x14ac:dyDescent="0.3">
      <c r="A7050">
        <v>822</v>
      </c>
      <c r="B7050" t="s">
        <v>4085</v>
      </c>
      <c r="C7050" t="s">
        <v>14339</v>
      </c>
      <c r="D7050" t="s">
        <v>24505</v>
      </c>
      <c r="E7050" t="s">
        <v>2462</v>
      </c>
      <c r="F7050" s="10"/>
      <c r="G7050">
        <v>2017</v>
      </c>
      <c r="J7050">
        <v>0.63202261816960681</v>
      </c>
      <c r="L7050" t="s">
        <v>35315</v>
      </c>
      <c r="M7050">
        <v>29096629</v>
      </c>
      <c r="Q7050" s="10"/>
      <c r="R7050" s="11">
        <f t="shared" si="220"/>
        <v>0</v>
      </c>
      <c r="U7050" s="11">
        <f t="shared" si="221"/>
        <v>0</v>
      </c>
      <c r="Y7050" s="11">
        <f>IF(SUM(Tableau1[[#This Row],[Other access]:[Sci-hub access]])&gt;=1,1,0)</f>
        <v>0</v>
      </c>
      <c r="Z7050" s="12">
        <f>IF(OR(Tableau1[[#This Row],[Access R1 + S1+ T1 ]]&gt;=1,Tableau1[[#This Row],[Access V1 +W1 + X1]]&gt;=1),1,0)</f>
        <v>0</v>
      </c>
      <c r="AB7050" s="10" t="str">
        <f>Tableau1[[#This Row],[DOI]]</f>
        <v>doi: 10.1186/s12886-017-0590-4</v>
      </c>
      <c r="AC7050" s="13" t="str">
        <f>Tableau1[[#This Row],[Authors]]&amp;", "&amp;Tableau1[[#This Row],[Title]]&amp;" "&amp;Tableau1[[#This Row],[Journal]]&amp;". "&amp;Tableau1[[#This Row],[Year]]</f>
        <v>Yi MY, Chung JK, Choi KS., Serratia marcescens endophthalmitis after pterygium surgery: a case report. BMC Ophthalmol. 2017</v>
      </c>
    </row>
    <row r="7051" spans="1:29" x14ac:dyDescent="0.3">
      <c r="A7051">
        <v>2434</v>
      </c>
      <c r="B7051" t="s">
        <v>114</v>
      </c>
      <c r="C7051" t="s">
        <v>15903</v>
      </c>
      <c r="D7051" t="s">
        <v>26080</v>
      </c>
      <c r="E7051" t="s">
        <v>2785</v>
      </c>
      <c r="F7051" s="10"/>
      <c r="G7051">
        <v>2017</v>
      </c>
      <c r="J7051">
        <v>0.63202392175288535</v>
      </c>
      <c r="L7051" t="s">
        <v>36899</v>
      </c>
      <c r="M7051">
        <v>28746257</v>
      </c>
      <c r="Q7051" s="10"/>
      <c r="R7051" s="11">
        <f t="shared" si="220"/>
        <v>0</v>
      </c>
      <c r="U7051" s="11">
        <f t="shared" si="221"/>
        <v>0</v>
      </c>
      <c r="Y7051" s="11">
        <f>IF(SUM(Tableau1[[#This Row],[Other access]:[Sci-hub access]])&gt;=1,1,0)</f>
        <v>0</v>
      </c>
      <c r="Z7051" s="12">
        <f>IF(OR(Tableau1[[#This Row],[Access R1 + S1+ T1 ]]&gt;=1,Tableau1[[#This Row],[Access V1 +W1 + X1]]&gt;=1),1,0)</f>
        <v>0</v>
      </c>
      <c r="AB7051" s="10" t="str">
        <f>Tableau1[[#This Row],[DOI]]</f>
        <v>doi: 10.1097/DSS.0000000000001177</v>
      </c>
      <c r="AC7051" s="13" t="str">
        <f>Tableau1[[#This Row],[Authors]]&amp;", "&amp;Tableau1[[#This Row],[Title]]&amp;" "&amp;Tableau1[[#This Row],[Journal]]&amp;". "&amp;Tableau1[[#This Row],[Year]]</f>
        <v>Hsu SH, Weiss RA., Commentary on Chlorhexidine Keratitis. Dermatol Surg. 2017</v>
      </c>
    </row>
    <row r="7052" spans="1:29" ht="28.8" x14ac:dyDescent="0.3">
      <c r="A7052">
        <v>5102</v>
      </c>
      <c r="B7052" t="s">
        <v>8182</v>
      </c>
      <c r="C7052" t="s">
        <v>18408</v>
      </c>
      <c r="D7052" t="s">
        <v>28612</v>
      </c>
      <c r="E7052" t="s">
        <v>3077</v>
      </c>
      <c r="F7052" s="10"/>
      <c r="G7052">
        <v>2017</v>
      </c>
      <c r="J7052">
        <v>0.63211342764468292</v>
      </c>
      <c r="L7052" t="s">
        <v>39507</v>
      </c>
      <c r="M7052">
        <v>28373097</v>
      </c>
      <c r="Q7052" s="10"/>
      <c r="R7052" s="11">
        <f t="shared" si="220"/>
        <v>0</v>
      </c>
      <c r="U7052" s="11">
        <f t="shared" si="221"/>
        <v>0</v>
      </c>
      <c r="Y7052" s="11">
        <f>IF(SUM(Tableau1[[#This Row],[Other access]:[Sci-hub access]])&gt;=1,1,0)</f>
        <v>0</v>
      </c>
      <c r="Z7052" s="12">
        <f>IF(OR(Tableau1[[#This Row],[Access R1 + S1+ T1 ]]&gt;=1,Tableau1[[#This Row],[Access V1 +W1 + X1]]&gt;=1),1,0)</f>
        <v>0</v>
      </c>
      <c r="AB7052" s="10" t="str">
        <f>Tableau1[[#This Row],[DOI]]</f>
        <v>doi: 10.1016/j.ebiom.2017.03.026</v>
      </c>
      <c r="AC7052" s="13" t="str">
        <f>Tableau1[[#This Row],[Authors]]&amp;", "&amp;Tableau1[[#This Row],[Title]]&amp;" "&amp;Tableau1[[#This Row],[Journal]]&amp;". "&amp;Tableau1[[#This Row],[Year]]</f>
        <v>Sun Y, Liegl R, Gong Y, Bühler A, Cakir B, Meng SS, Burnim SB, Liu CH, Reuer T, Zhang P, Walz JM, Ludwig F, Lange C, Agostini H, Böhringer D, Schlunck G, Smith LEH, Stahl A., Sema3f Protects Against Subretinal Neovascularization In Vivo. EBioMedicine. 2017</v>
      </c>
    </row>
    <row r="7053" spans="1:29" ht="28.8" x14ac:dyDescent="0.3">
      <c r="A7053">
        <v>8065</v>
      </c>
      <c r="B7053" t="s">
        <v>10791</v>
      </c>
      <c r="C7053" t="s">
        <v>20984</v>
      </c>
      <c r="D7053" t="s">
        <v>31229</v>
      </c>
      <c r="E7053" t="s">
        <v>2445</v>
      </c>
      <c r="F7053" s="10"/>
      <c r="G7053">
        <v>2017</v>
      </c>
      <c r="J7053">
        <v>0.63213211703060135</v>
      </c>
      <c r="L7053" t="s">
        <v>42412</v>
      </c>
      <c r="M7053">
        <v>28002268</v>
      </c>
      <c r="Q7053" s="10"/>
      <c r="R7053" s="11">
        <f t="shared" si="220"/>
        <v>0</v>
      </c>
      <c r="U7053" s="11">
        <f t="shared" si="221"/>
        <v>0</v>
      </c>
      <c r="Y7053" s="11">
        <f>IF(SUM(Tableau1[[#This Row],[Other access]:[Sci-hub access]])&gt;=1,1,0)</f>
        <v>0</v>
      </c>
      <c r="Z7053" s="12">
        <f>IF(OR(Tableau1[[#This Row],[Access R1 + S1+ T1 ]]&gt;=1,Tableau1[[#This Row],[Access V1 +W1 + X1]]&gt;=1),1,0)</f>
        <v>0</v>
      </c>
      <c r="AB7053" s="10" t="str">
        <f>Tableau1[[#This Row],[DOI]]</f>
        <v>doi: 10.1097/IAE.0000000000001427</v>
      </c>
      <c r="AC7053" s="13" t="str">
        <f>Tableau1[[#This Row],[Authors]]&amp;", "&amp;Tableau1[[#This Row],[Title]]&amp;" "&amp;Tableau1[[#This Row],[Journal]]&amp;". "&amp;Tableau1[[#This Row],[Year]]</f>
        <v>Sakurada Y, Sugiyama A, Tanabe N, Kikushima W, Kume A, Iijima H., CHOROIDAL THICKNESS AS A PROGNOSTIC FACTOR OF PHOTODYNAMIC THERAPY WITH AFLIBERCEPT OR RANIBIZUMAB FOR POLYPOIDAL CHOROIDAL VASCULOPATHY. Retina. 2017</v>
      </c>
    </row>
    <row r="7054" spans="1:29" ht="28.8" x14ac:dyDescent="0.3">
      <c r="A7054">
        <v>5931</v>
      </c>
      <c r="B7054" t="s">
        <v>8933</v>
      </c>
      <c r="C7054" t="s">
        <v>19147</v>
      </c>
      <c r="D7054" t="s">
        <v>29363</v>
      </c>
      <c r="E7054" t="s">
        <v>2438</v>
      </c>
      <c r="F7054" s="10"/>
      <c r="G7054">
        <v>2017</v>
      </c>
      <c r="J7054">
        <v>0.63219416855371013</v>
      </c>
      <c r="L7054" t="s">
        <v>40311</v>
      </c>
      <c r="M7054">
        <v>28270489</v>
      </c>
      <c r="Q7054" s="10"/>
      <c r="R7054" s="11">
        <f t="shared" si="220"/>
        <v>0</v>
      </c>
      <c r="U7054" s="11">
        <f t="shared" si="221"/>
        <v>0</v>
      </c>
      <c r="Y7054" s="11">
        <f>IF(SUM(Tableau1[[#This Row],[Other access]:[Sci-hub access]])&gt;=1,1,0)</f>
        <v>0</v>
      </c>
      <c r="Z7054" s="12">
        <f>IF(OR(Tableau1[[#This Row],[Access R1 + S1+ T1 ]]&gt;=1,Tableau1[[#This Row],[Access V1 +W1 + X1]]&gt;=1),1,0)</f>
        <v>0</v>
      </c>
      <c r="AB7054" s="10" t="str">
        <f>Tableau1[[#This Row],[DOI]]</f>
        <v>doi: 10.1136/bjophthalmol-2016-310041</v>
      </c>
      <c r="AC7054" s="13" t="str">
        <f>Tableau1[[#This Row],[Authors]]&amp;", "&amp;Tableau1[[#This Row],[Title]]&amp;" "&amp;Tableau1[[#This Row],[Journal]]&amp;". "&amp;Tableau1[[#This Row],[Year]]</f>
        <v>Darlow BA, Lui K, Kusuda S, Reichman B, Håkansson S, Bassler D, Modi N, Lee SK, Lehtonen L, Vento M, Isayama T, Sjörs G, Helenius KK, Adams M, Rusconi F, Morisaki N, Shah PS; International Network for Evaluating Outcomes of Neonates.., International variations and trends in the treatment for retinopathy of prematurity. Br J Ophthalmol. 2017</v>
      </c>
    </row>
    <row r="7055" spans="1:29" x14ac:dyDescent="0.3">
      <c r="A7055">
        <v>3516</v>
      </c>
      <c r="B7055" t="s">
        <v>6690</v>
      </c>
      <c r="C7055" t="s">
        <v>16932</v>
      </c>
      <c r="D7055" t="s">
        <v>27114</v>
      </c>
      <c r="E7055" t="s">
        <v>2523</v>
      </c>
      <c r="F7055" s="10"/>
      <c r="G7055">
        <v>2017</v>
      </c>
      <c r="J7055">
        <v>0.63246018718604169</v>
      </c>
      <c r="L7055" t="s">
        <v>37963</v>
      </c>
      <c r="M7055">
        <v>28574498</v>
      </c>
      <c r="Q7055" s="10"/>
      <c r="R7055" s="11">
        <f t="shared" si="220"/>
        <v>0</v>
      </c>
      <c r="U7055" s="11">
        <f t="shared" si="221"/>
        <v>0</v>
      </c>
      <c r="Y7055" s="11">
        <f>IF(SUM(Tableau1[[#This Row],[Other access]:[Sci-hub access]])&gt;=1,1,0)</f>
        <v>0</v>
      </c>
      <c r="Z7055" s="12">
        <f>IF(OR(Tableau1[[#This Row],[Access R1 + S1+ T1 ]]&gt;=1,Tableau1[[#This Row],[Access V1 +W1 + X1]]&gt;=1),1,0)</f>
        <v>0</v>
      </c>
      <c r="AB7055" s="10" t="str">
        <f>Tableau1[[#This Row],[DOI]]</f>
        <v>doi: 10.1038/eye.2017.99</v>
      </c>
      <c r="AC7055" s="13" t="str">
        <f>Tableau1[[#This Row],[Authors]]&amp;", "&amp;Tableau1[[#This Row],[Title]]&amp;" "&amp;Tableau1[[#This Row],[Journal]]&amp;". "&amp;Tableau1[[#This Row],[Year]]</f>
        <v>Kuo YS, Liu CJ, Cheng HC, Chen MJ, Chen WT, Ko YC., Impact of socioeconomic status on vision-related quality of life in primary open-angle glaucoma. Eye (Lond). 2017</v>
      </c>
    </row>
    <row r="7056" spans="1:29" ht="28.8" x14ac:dyDescent="0.3">
      <c r="A7056">
        <v>838</v>
      </c>
      <c r="B7056" t="s">
        <v>4101</v>
      </c>
      <c r="C7056" t="s">
        <v>14355</v>
      </c>
      <c r="D7056" t="s">
        <v>24521</v>
      </c>
      <c r="E7056" t="s">
        <v>2443</v>
      </c>
      <c r="F7056" s="10"/>
      <c r="G7056">
        <v>2017</v>
      </c>
      <c r="J7056">
        <v>0.63249402259171128</v>
      </c>
      <c r="L7056" t="s">
        <v>35331</v>
      </c>
      <c r="M7056">
        <v>29094168</v>
      </c>
      <c r="Q7056" s="10"/>
      <c r="R7056" s="11">
        <f t="shared" si="220"/>
        <v>0</v>
      </c>
      <c r="U7056" s="11">
        <f t="shared" si="221"/>
        <v>0</v>
      </c>
      <c r="Y7056" s="11">
        <f>IF(SUM(Tableau1[[#This Row],[Other access]:[Sci-hub access]])&gt;=1,1,0)</f>
        <v>0</v>
      </c>
      <c r="Z7056" s="12">
        <f>IF(OR(Tableau1[[#This Row],[Access R1 + S1+ T1 ]]&gt;=1,Tableau1[[#This Row],[Access V1 +W1 + X1]]&gt;=1),1,0)</f>
        <v>0</v>
      </c>
      <c r="AB7056" s="10" t="str">
        <f>Tableau1[[#This Row],[DOI]]</f>
        <v>doi: 10.1167/iovs.17-22431</v>
      </c>
      <c r="AC7056" s="13" t="str">
        <f>Tableau1[[#This Row],[Authors]]&amp;", "&amp;Tableau1[[#This Row],[Title]]&amp;" "&amp;Tableau1[[#This Row],[Journal]]&amp;". "&amp;Tableau1[[#This Row],[Year]]</f>
        <v>Christoforidis JB, Briley K, Binzel K, Bhatia P, Wei L, Kumar K, Knopp MV., Systemic Biodistribution and Intravitreal Pharmacokinetic Properties of Bevacizumab, Ranibizumab, and Aflibercept in a Nonhuman Primate Model. Invest Ophthalmol Vis Sci. 2017</v>
      </c>
    </row>
    <row r="7057" spans="1:29" x14ac:dyDescent="0.3">
      <c r="A7057">
        <v>2648</v>
      </c>
      <c r="B7057" t="s">
        <v>5863</v>
      </c>
      <c r="C7057" t="s">
        <v>16109</v>
      </c>
      <c r="D7057" t="s">
        <v>26286</v>
      </c>
      <c r="E7057" t="s">
        <v>2443</v>
      </c>
      <c r="F7057" s="10"/>
      <c r="G7057">
        <v>2017</v>
      </c>
      <c r="J7057">
        <v>0.6324987938974902</v>
      </c>
      <c r="L7057" t="s">
        <v>37111</v>
      </c>
      <c r="M7057">
        <v>28715582</v>
      </c>
      <c r="Q7057" s="10"/>
      <c r="R7057" s="11">
        <f t="shared" si="220"/>
        <v>0</v>
      </c>
      <c r="U7057" s="11">
        <f t="shared" si="221"/>
        <v>0</v>
      </c>
      <c r="Y7057" s="11">
        <f>IF(SUM(Tableau1[[#This Row],[Other access]:[Sci-hub access]])&gt;=1,1,0)</f>
        <v>0</v>
      </c>
      <c r="Z7057" s="12">
        <f>IF(OR(Tableau1[[#This Row],[Access R1 + S1+ T1 ]]&gt;=1,Tableau1[[#This Row],[Access V1 +W1 + X1]]&gt;=1),1,0)</f>
        <v>0</v>
      </c>
      <c r="AB7057" s="10" t="str">
        <f>Tableau1[[#This Row],[DOI]]</f>
        <v>doi: 10.1167/iovs.17-21751</v>
      </c>
      <c r="AC7057" s="13" t="str">
        <f>Tableau1[[#This Row],[Authors]]&amp;", "&amp;Tableau1[[#This Row],[Title]]&amp;" "&amp;Tableau1[[#This Row],[Journal]]&amp;". "&amp;Tableau1[[#This Row],[Year]]</f>
        <v>Schwab C, Mayer C, Zalaudek I, Riedl R, Richtig M, Wackernagel W, Hofmann-Wellenhof R, Richtig G, Langmann G, Tarmann L, Wedrich A, Richtig E., Iris Freckles a Potential Biomarker for Chronic Sun Damage. Invest Ophthalmol Vis Sci. 2017</v>
      </c>
    </row>
    <row r="7058" spans="1:29" ht="28.8" x14ac:dyDescent="0.3">
      <c r="A7058">
        <v>9914</v>
      </c>
      <c r="B7058" t="s">
        <v>12442</v>
      </c>
      <c r="C7058" t="s">
        <v>22612</v>
      </c>
      <c r="D7058" t="s">
        <v>32890</v>
      </c>
      <c r="E7058" t="s">
        <v>34381</v>
      </c>
      <c r="F7058" s="10"/>
      <c r="G7058">
        <v>2017</v>
      </c>
      <c r="J7058">
        <v>0.63261411518105393</v>
      </c>
      <c r="L7058" t="s">
        <v>44173</v>
      </c>
      <c r="M7058">
        <v>27542525</v>
      </c>
      <c r="Q7058" s="10"/>
      <c r="R7058" s="11">
        <f t="shared" si="220"/>
        <v>0</v>
      </c>
      <c r="U7058" s="11">
        <f t="shared" si="221"/>
        <v>0</v>
      </c>
      <c r="Y7058" s="11">
        <f>IF(SUM(Tableau1[[#This Row],[Other access]:[Sci-hub access]])&gt;=1,1,0)</f>
        <v>0</v>
      </c>
      <c r="Z7058" s="12">
        <f>IF(OR(Tableau1[[#This Row],[Access R1 + S1+ T1 ]]&gt;=1,Tableau1[[#This Row],[Access V1 +W1 + X1]]&gt;=1),1,0)</f>
        <v>0</v>
      </c>
      <c r="AB7058" s="10" t="str">
        <f>Tableau1[[#This Row],[DOI]]</f>
        <v>doi: 10.1016/j.oftal.2016.07.007</v>
      </c>
      <c r="AC7058" s="13" t="str">
        <f>Tableau1[[#This Row],[Authors]]&amp;", "&amp;Tableau1[[#This Row],[Title]]&amp;" "&amp;Tableau1[[#This Row],[Journal]]&amp;". "&amp;Tableau1[[#This Row],[Year]]</f>
        <v>Sánchez-Vicente JL, Rueda-Rueda T, Llerena-Manzorro L, Molina-Socola FE, Contreras-Díaz M, Szewc M, Vital-Berral C, Alfaro-Juárez A, Medina-Tapia A, López-Herrero F, González-García L, Muñoz-Morales A., Surgical treatment in combined hamartoma of the retina and retinal pigment epithelium. Arch Soc Esp Oftalmol. 2017</v>
      </c>
    </row>
    <row r="7059" spans="1:29" x14ac:dyDescent="0.3">
      <c r="A7059">
        <v>7047</v>
      </c>
      <c r="B7059" t="s">
        <v>9901</v>
      </c>
      <c r="C7059" t="s">
        <v>20104</v>
      </c>
      <c r="D7059" t="s">
        <v>30335</v>
      </c>
      <c r="E7059" t="s">
        <v>2440</v>
      </c>
      <c r="F7059" s="10"/>
      <c r="G7059">
        <v>2017</v>
      </c>
      <c r="J7059">
        <v>0.63274067791666555</v>
      </c>
      <c r="L7059" t="s">
        <v>41403</v>
      </c>
      <c r="M7059">
        <v>28131617</v>
      </c>
      <c r="Q7059" s="10"/>
      <c r="R7059" s="11">
        <f t="shared" si="220"/>
        <v>0</v>
      </c>
      <c r="U7059" s="11">
        <f t="shared" si="221"/>
        <v>0</v>
      </c>
      <c r="Y7059" s="11">
        <f>IF(SUM(Tableau1[[#This Row],[Other access]:[Sci-hub access]])&gt;=1,1,0)</f>
        <v>0</v>
      </c>
      <c r="Z7059" s="12">
        <f>IF(OR(Tableau1[[#This Row],[Access R1 + S1+ T1 ]]&gt;=1,Tableau1[[#This Row],[Access V1 +W1 + X1]]&gt;=1),1,0)</f>
        <v>0</v>
      </c>
      <c r="AB7059" s="10" t="str">
        <f>Tableau1[[#This Row],[DOI]]</f>
        <v>doi: 10.1016/j.exer.2017.01.005</v>
      </c>
      <c r="AC7059" s="13" t="str">
        <f>Tableau1[[#This Row],[Authors]]&amp;", "&amp;Tableau1[[#This Row],[Title]]&amp;" "&amp;Tableau1[[#This Row],[Journal]]&amp;". "&amp;Tableau1[[#This Row],[Year]]</f>
        <v>Dulle JE, Rübsam A, Garnai SJ, Pawar HS, Fort PE., BetaB2-crystallin mutations associated with cataract and glaucoma leads to mitochondrial alterations in lens epithelial cells and retinal neurons. Exp Eye Res. 2017</v>
      </c>
    </row>
    <row r="7060" spans="1:29" x14ac:dyDescent="0.3">
      <c r="A7060">
        <v>1055</v>
      </c>
      <c r="B7060" t="s">
        <v>4317</v>
      </c>
      <c r="C7060" t="s">
        <v>14571</v>
      </c>
      <c r="D7060" t="s">
        <v>24738</v>
      </c>
      <c r="E7060" t="s">
        <v>2511</v>
      </c>
      <c r="F7060" s="10"/>
      <c r="G7060">
        <v>2017</v>
      </c>
      <c r="J7060">
        <v>0.63282140476796189</v>
      </c>
      <c r="L7060" t="s">
        <v>35543</v>
      </c>
      <c r="M7060">
        <v>29044057</v>
      </c>
      <c r="Q7060" s="10"/>
      <c r="R7060" s="11">
        <f t="shared" si="220"/>
        <v>0</v>
      </c>
      <c r="U7060" s="11">
        <f t="shared" si="221"/>
        <v>0</v>
      </c>
      <c r="Y7060" s="11">
        <f>IF(SUM(Tableau1[[#This Row],[Other access]:[Sci-hub access]])&gt;=1,1,0)</f>
        <v>0</v>
      </c>
      <c r="Z7060" s="12">
        <f>IF(OR(Tableau1[[#This Row],[Access R1 + S1+ T1 ]]&gt;=1,Tableau1[[#This Row],[Access V1 +W1 + X1]]&gt;=1),1,0)</f>
        <v>0</v>
      </c>
      <c r="AB7060" s="10" t="str">
        <f>Tableau1[[#This Row],[DOI]]</f>
        <v>doi: 10.4103/ijo.IJO_251_17</v>
      </c>
      <c r="AC7060" s="13" t="str">
        <f>Tableau1[[#This Row],[Authors]]&amp;", "&amp;Tableau1[[#This Row],[Title]]&amp;" "&amp;Tableau1[[#This Row],[Journal]]&amp;". "&amp;Tableau1[[#This Row],[Year]]</f>
        <v>Meel R, Dhiman R, Vanathi M, Pushker N, Tandon R, Devi S., Clinicodemographic profile and treatment outcome in patients of ocular surface squamous neoplasia. Indian J Ophthalmol. 2017</v>
      </c>
    </row>
    <row r="7061" spans="1:29" x14ac:dyDescent="0.3">
      <c r="A7061">
        <v>1084</v>
      </c>
      <c r="B7061" t="s">
        <v>4346</v>
      </c>
      <c r="C7061" t="s">
        <v>14600</v>
      </c>
      <c r="D7061" t="s">
        <v>24767</v>
      </c>
      <c r="E7061" t="s">
        <v>34027</v>
      </c>
      <c r="F7061" s="10"/>
      <c r="G7061">
        <v>2017</v>
      </c>
      <c r="J7061">
        <v>0.63286594147549802</v>
      </c>
      <c r="L7061" t="s">
        <v>35572</v>
      </c>
      <c r="M7061">
        <v>29034584</v>
      </c>
      <c r="Q7061" s="10"/>
      <c r="R7061" s="11">
        <f t="shared" si="220"/>
        <v>0</v>
      </c>
      <c r="U7061" s="11">
        <f t="shared" si="221"/>
        <v>0</v>
      </c>
      <c r="Y7061" s="11">
        <f>IF(SUM(Tableau1[[#This Row],[Other access]:[Sci-hub access]])&gt;=1,1,0)</f>
        <v>0</v>
      </c>
      <c r="Z7061" s="12">
        <f>IF(OR(Tableau1[[#This Row],[Access R1 + S1+ T1 ]]&gt;=1,Tableau1[[#This Row],[Access V1 +W1 + X1]]&gt;=1),1,0)</f>
        <v>0</v>
      </c>
      <c r="AB7061" s="10" t="str">
        <f>Tableau1[[#This Row],[DOI]]</f>
        <v>doi: 10.1002/adhm.201700733</v>
      </c>
      <c r="AC7061" s="13" t="str">
        <f>Tableau1[[#This Row],[Authors]]&amp;", "&amp;Tableau1[[#This Row],[Title]]&amp;" "&amp;Tableau1[[#This Row],[Journal]]&amp;". "&amp;Tableau1[[#This Row],[Year]]</f>
        <v>Ratay ML, Bellotti E, Gottardi R, Little SR., Modern Therapeutic Approaches for Noninfectious Ocular Diseases Involving Inflammation. Adv Healthc Mater. 2017</v>
      </c>
    </row>
    <row r="7062" spans="1:29" x14ac:dyDescent="0.3">
      <c r="A7062">
        <v>4304</v>
      </c>
      <c r="B7062" t="s">
        <v>4155</v>
      </c>
      <c r="C7062" t="s">
        <v>14409</v>
      </c>
      <c r="D7062" t="s">
        <v>27864</v>
      </c>
      <c r="E7062" t="s">
        <v>2496</v>
      </c>
      <c r="F7062" s="10"/>
      <c r="G7062">
        <v>2017</v>
      </c>
      <c r="J7062">
        <v>0.63300689040714264</v>
      </c>
      <c r="L7062" t="s">
        <v>38730</v>
      </c>
      <c r="M7062">
        <v>28457296</v>
      </c>
      <c r="Q7062" s="10"/>
      <c r="R7062" s="11">
        <f t="shared" si="220"/>
        <v>0</v>
      </c>
      <c r="U7062" s="11">
        <f t="shared" si="221"/>
        <v>0</v>
      </c>
      <c r="Y7062" s="11">
        <f>IF(SUM(Tableau1[[#This Row],[Other access]:[Sci-hub access]])&gt;=1,1,0)</f>
        <v>0</v>
      </c>
      <c r="Z7062" s="12">
        <f>IF(OR(Tableau1[[#This Row],[Access R1 + S1+ T1 ]]&gt;=1,Tableau1[[#This Row],[Access V1 +W1 + X1]]&gt;=1),1,0)</f>
        <v>0</v>
      </c>
      <c r="AB7062" s="10" t="str">
        <f>Tableau1[[#This Row],[DOI]]</f>
        <v>doi: 10.1016/j.jcjo.2016.09.009</v>
      </c>
      <c r="AC7062" s="13" t="str">
        <f>Tableau1[[#This Row],[Authors]]&amp;", "&amp;Tableau1[[#This Row],[Title]]&amp;" "&amp;Tableau1[[#This Row],[Journal]]&amp;". "&amp;Tableau1[[#This Row],[Year]]</f>
        <v>Pesin N, Mandelcorn ED, Felfeli T, Ogilvie RI, Brent MH., The role of occult hypertension in retinal vein occlusions and diabetic retinopathy. Can J Ophthalmol. 2017</v>
      </c>
    </row>
    <row r="7063" spans="1:29" x14ac:dyDescent="0.3">
      <c r="A7063">
        <v>8075</v>
      </c>
      <c r="B7063" t="s">
        <v>10800</v>
      </c>
      <c r="C7063" t="s">
        <v>20991</v>
      </c>
      <c r="D7063" t="s">
        <v>31238</v>
      </c>
      <c r="E7063" t="s">
        <v>34272</v>
      </c>
      <c r="F7063" s="10"/>
      <c r="G7063">
        <v>2017</v>
      </c>
      <c r="J7063">
        <v>0.63314492074399997</v>
      </c>
      <c r="L7063" t="s">
        <v>42422</v>
      </c>
      <c r="M7063">
        <v>28002122</v>
      </c>
      <c r="Q7063" s="10"/>
      <c r="R7063" s="11">
        <f t="shared" si="220"/>
        <v>0</v>
      </c>
      <c r="U7063" s="11">
        <f t="shared" si="221"/>
        <v>0</v>
      </c>
      <c r="Y7063" s="11">
        <f>IF(SUM(Tableau1[[#This Row],[Other access]:[Sci-hub access]])&gt;=1,1,0)</f>
        <v>0</v>
      </c>
      <c r="Z7063" s="12">
        <f>IF(OR(Tableau1[[#This Row],[Access R1 + S1+ T1 ]]&gt;=1,Tableau1[[#This Row],[Access V1 +W1 + X1]]&gt;=1),1,0)</f>
        <v>0</v>
      </c>
      <c r="AB7063" s="10" t="str">
        <f>Tableau1[[#This Row],[DOI]]</f>
        <v>doi: 10.1097/WCO.0000000000000413</v>
      </c>
      <c r="AC7063" s="13" t="str">
        <f>Tableau1[[#This Row],[Authors]]&amp;", "&amp;Tableau1[[#This Row],[Title]]&amp;" "&amp;Tableau1[[#This Row],[Journal]]&amp;". "&amp;Tableau1[[#This Row],[Year]]</f>
        <v>Tailor VK, Schwarzkopf DS, Dahlmann-Noor AH., Neuroplasticity and amblyopia: vision at the balance point. Curr Opin Neurol. 2017</v>
      </c>
    </row>
    <row r="7064" spans="1:29" x14ac:dyDescent="0.3">
      <c r="A7064">
        <v>8170</v>
      </c>
      <c r="B7064" t="s">
        <v>10882</v>
      </c>
      <c r="C7064" t="s">
        <v>21070</v>
      </c>
      <c r="D7064" t="s">
        <v>31320</v>
      </c>
      <c r="E7064" t="s">
        <v>2445</v>
      </c>
      <c r="F7064" s="10"/>
      <c r="G7064">
        <v>2017</v>
      </c>
      <c r="J7064">
        <v>0.63317323105418344</v>
      </c>
      <c r="L7064" t="s">
        <v>42516</v>
      </c>
      <c r="M7064">
        <v>27984549</v>
      </c>
      <c r="Q7064" s="10"/>
      <c r="R7064" s="11">
        <f t="shared" si="220"/>
        <v>0</v>
      </c>
      <c r="U7064" s="11">
        <f t="shared" si="221"/>
        <v>0</v>
      </c>
      <c r="Y7064" s="11">
        <f>IF(SUM(Tableau1[[#This Row],[Other access]:[Sci-hub access]])&gt;=1,1,0)</f>
        <v>0</v>
      </c>
      <c r="Z7064" s="12">
        <f>IF(OR(Tableau1[[#This Row],[Access R1 + S1+ T1 ]]&gt;=1,Tableau1[[#This Row],[Access V1 +W1 + X1]]&gt;=1),1,0)</f>
        <v>0</v>
      </c>
      <c r="AB7064" s="10" t="str">
        <f>Tableau1[[#This Row],[DOI]]</f>
        <v>doi: 10.1097/IAE.0000000000001376</v>
      </c>
      <c r="AC7064" s="13" t="str">
        <f>Tableau1[[#This Row],[Authors]]&amp;", "&amp;Tableau1[[#This Row],[Title]]&amp;" "&amp;Tableau1[[#This Row],[Journal]]&amp;". "&amp;Tableau1[[#This Row],[Year]]</f>
        <v>Wu PC, Sheu JJ, Chen YH, Chen YJ, Chen CH, Lee JJ, Huang CL, Chen CT, Kuo HK., GORE-TEX VASCULAR GRAFT FOR MACULAR BUCKLING IN HIGH MYOPIA EYES. Retina. 2017</v>
      </c>
    </row>
    <row r="7065" spans="1:29" ht="28.8" x14ac:dyDescent="0.3">
      <c r="A7065">
        <v>6735</v>
      </c>
      <c r="B7065" t="s">
        <v>9630</v>
      </c>
      <c r="C7065" t="s">
        <v>19834</v>
      </c>
      <c r="D7065" t="s">
        <v>30063</v>
      </c>
      <c r="E7065" t="s">
        <v>2445</v>
      </c>
      <c r="F7065" s="10"/>
      <c r="G7065">
        <v>2017</v>
      </c>
      <c r="J7065">
        <v>0.63327757679922703</v>
      </c>
      <c r="L7065" t="s">
        <v>41096</v>
      </c>
      <c r="M7065">
        <v>28169876</v>
      </c>
      <c r="Q7065" s="10"/>
      <c r="R7065" s="11">
        <f t="shared" si="220"/>
        <v>0</v>
      </c>
      <c r="U7065" s="11">
        <f t="shared" si="221"/>
        <v>0</v>
      </c>
      <c r="Y7065" s="11">
        <f>IF(SUM(Tableau1[[#This Row],[Other access]:[Sci-hub access]])&gt;=1,1,0)</f>
        <v>0</v>
      </c>
      <c r="Z7065" s="12">
        <f>IF(OR(Tableau1[[#This Row],[Access R1 + S1+ T1 ]]&gt;=1,Tableau1[[#This Row],[Access V1 +W1 + X1]]&gt;=1),1,0)</f>
        <v>0</v>
      </c>
      <c r="AB7065" s="10" t="str">
        <f>Tableau1[[#This Row],[DOI]]</f>
        <v>doi: 10.1097/IAE.0000000000001428</v>
      </c>
      <c r="AC7065" s="13" t="str">
        <f>Tableau1[[#This Row],[Authors]]&amp;", "&amp;Tableau1[[#This Row],[Title]]&amp;" "&amp;Tableau1[[#This Row],[Journal]]&amp;". "&amp;Tableau1[[#This Row],[Year]]</f>
        <v>Balasubramanian S, Lei J, Nittala MG, Velaga SB, Haines J, Pericak-Vance MA, Stambolian D, Sadda SR., ASSOCIATION OF DRUSEN VOLUME WITH CHOROIDAL PARAMETERS IN NONNEOVASCULAR AGE-RELATED MACULAR DEGENERATION. Retina. 2017</v>
      </c>
    </row>
    <row r="7066" spans="1:29" x14ac:dyDescent="0.3">
      <c r="A7066">
        <v>548</v>
      </c>
      <c r="B7066" t="s">
        <v>3811</v>
      </c>
      <c r="C7066" t="s">
        <v>14068</v>
      </c>
      <c r="D7066" t="s">
        <v>24231</v>
      </c>
      <c r="E7066" t="s">
        <v>2462</v>
      </c>
      <c r="F7066" s="10"/>
      <c r="G7066">
        <v>2017</v>
      </c>
      <c r="J7066">
        <v>0.63340787113008212</v>
      </c>
      <c r="L7066" t="s">
        <v>35047</v>
      </c>
      <c r="M7066">
        <v>29183298</v>
      </c>
      <c r="Q7066" s="10"/>
      <c r="R7066" s="11">
        <f t="shared" si="220"/>
        <v>0</v>
      </c>
      <c r="U7066" s="11">
        <f t="shared" si="221"/>
        <v>0</v>
      </c>
      <c r="Y7066" s="11">
        <f>IF(SUM(Tableau1[[#This Row],[Other access]:[Sci-hub access]])&gt;=1,1,0)</f>
        <v>0</v>
      </c>
      <c r="Z7066" s="12">
        <f>IF(OR(Tableau1[[#This Row],[Access R1 + S1+ T1 ]]&gt;=1,Tableau1[[#This Row],[Access V1 +W1 + X1]]&gt;=1),1,0)</f>
        <v>0</v>
      </c>
      <c r="AB7066" s="10" t="str">
        <f>Tableau1[[#This Row],[DOI]]</f>
        <v>doi: 10.1186/s12886-017-0610-4</v>
      </c>
      <c r="AC7066" s="13" t="str">
        <f>Tableau1[[#This Row],[Authors]]&amp;", "&amp;Tableau1[[#This Row],[Title]]&amp;" "&amp;Tableau1[[#This Row],[Journal]]&amp;". "&amp;Tableau1[[#This Row],[Year]]</f>
        <v>Kortuem KU, Vounotrypidis E, Athanasiou A, Müller M, Babenko A, Kern C, Priglinger S, Mayer WJ., Differences in corneal clinical findings after standard and accelerated cross-linking in patients with progressive keratoconus. BMC Ophthalmol. 2017</v>
      </c>
    </row>
    <row r="7067" spans="1:29" x14ac:dyDescent="0.3">
      <c r="A7067">
        <v>7651</v>
      </c>
      <c r="B7067" t="s">
        <v>10430</v>
      </c>
      <c r="C7067" t="s">
        <v>20627</v>
      </c>
      <c r="D7067" t="s">
        <v>30866</v>
      </c>
      <c r="E7067" t="s">
        <v>2524</v>
      </c>
      <c r="F7067" s="10"/>
      <c r="G7067">
        <v>2017</v>
      </c>
      <c r="J7067">
        <v>0.63343360095306689</v>
      </c>
      <c r="L7067" t="s">
        <v>42004</v>
      </c>
      <c r="M7067">
        <v>28068441</v>
      </c>
      <c r="Q7067" s="10"/>
      <c r="R7067" s="11">
        <f t="shared" si="220"/>
        <v>0</v>
      </c>
      <c r="U7067" s="11">
        <f t="shared" si="221"/>
        <v>0</v>
      </c>
      <c r="Y7067" s="11">
        <f>IF(SUM(Tableau1[[#This Row],[Other access]:[Sci-hub access]])&gt;=1,1,0)</f>
        <v>0</v>
      </c>
      <c r="Z7067" s="12">
        <f>IF(OR(Tableau1[[#This Row],[Access R1 + S1+ T1 ]]&gt;=1,Tableau1[[#This Row],[Access V1 +W1 + X1]]&gt;=1),1,0)</f>
        <v>0</v>
      </c>
      <c r="AB7067" s="10" t="str">
        <f>Tableau1[[#This Row],[DOI]]</f>
        <v>doi: 10.3928/1081597X-20161006-04</v>
      </c>
      <c r="AC7067" s="13" t="str">
        <f>Tableau1[[#This Row],[Authors]]&amp;", "&amp;Tableau1[[#This Row],[Title]]&amp;" "&amp;Tableau1[[#This Row],[Journal]]&amp;". "&amp;Tableau1[[#This Row],[Year]]</f>
        <v>Pedersen IB, Ivarsen A, Hjortdal J., Changes in Astigmatism, Densitometry, and Aberrations After SMILE for Low to High Myopic Astigmatism: A 12-Month Prospective Study. J Refract Surg. 2017</v>
      </c>
    </row>
    <row r="7068" spans="1:29" x14ac:dyDescent="0.3">
      <c r="A7068">
        <v>9128</v>
      </c>
      <c r="B7068" t="s">
        <v>1931</v>
      </c>
      <c r="C7068" t="s">
        <v>1932</v>
      </c>
      <c r="D7068" t="s">
        <v>1933</v>
      </c>
      <c r="E7068" t="s">
        <v>3052</v>
      </c>
      <c r="F7068" s="10"/>
      <c r="G7068">
        <v>2017</v>
      </c>
      <c r="J7068">
        <v>0.63348892517284616</v>
      </c>
      <c r="L7068" t="s">
        <v>43444</v>
      </c>
      <c r="M7068">
        <v>27779196</v>
      </c>
      <c r="Q7068" s="10"/>
      <c r="R7068" s="11">
        <f t="shared" si="220"/>
        <v>0</v>
      </c>
      <c r="U7068" s="11">
        <f t="shared" si="221"/>
        <v>0</v>
      </c>
      <c r="Y7068" s="11">
        <f>IF(SUM(Tableau1[[#This Row],[Other access]:[Sci-hub access]])&gt;=1,1,0)</f>
        <v>0</v>
      </c>
      <c r="Z7068" s="12">
        <f>IF(OR(Tableau1[[#This Row],[Access R1 + S1+ T1 ]]&gt;=1,Tableau1[[#This Row],[Access V1 +W1 + X1]]&gt;=1),1,0)</f>
        <v>0</v>
      </c>
      <c r="AB7068" s="10" t="str">
        <f>Tableau1[[#This Row],[DOI]]</f>
        <v>doi: 10.1038/ajg.2016.479</v>
      </c>
      <c r="AC7068" s="13" t="str">
        <f>Tableau1[[#This Row],[Authors]]&amp;", "&amp;Tableau1[[#This Row],[Title]]&amp;" "&amp;Tableau1[[#This Row],[Journal]]&amp;". "&amp;Tableau1[[#This Row],[Year]]</f>
        <v>Floreani A, Mangini C, Reig A, Franceschet I, Cazzagon N, Perini L, Caballería L, Cocchio S, Baldo V, Parés A., Thyroid Dysfunction in Primary Biliary Cholangitis: A Comparative Study at Two European Centers. Am J Gastroenterol. 2017</v>
      </c>
    </row>
    <row r="7069" spans="1:29" x14ac:dyDescent="0.3">
      <c r="A7069">
        <v>1660</v>
      </c>
      <c r="B7069" t="s">
        <v>4912</v>
      </c>
      <c r="C7069" t="s">
        <v>15162</v>
      </c>
      <c r="D7069" t="s">
        <v>25333</v>
      </c>
      <c r="E7069" t="s">
        <v>2511</v>
      </c>
      <c r="F7069" s="10"/>
      <c r="G7069">
        <v>2017</v>
      </c>
      <c r="J7069">
        <v>0.63395921933306276</v>
      </c>
      <c r="L7069" t="s">
        <v>36139</v>
      </c>
      <c r="M7069">
        <v>28905822</v>
      </c>
      <c r="Q7069" s="10"/>
      <c r="R7069" s="11">
        <f t="shared" si="220"/>
        <v>0</v>
      </c>
      <c r="U7069" s="11">
        <f t="shared" si="221"/>
        <v>0</v>
      </c>
      <c r="Y7069" s="11">
        <f>IF(SUM(Tableau1[[#This Row],[Other access]:[Sci-hub access]])&gt;=1,1,0)</f>
        <v>0</v>
      </c>
      <c r="Z7069" s="12">
        <f>IF(OR(Tableau1[[#This Row],[Access R1 + S1+ T1 ]]&gt;=1,Tableau1[[#This Row],[Access V1 +W1 + X1]]&gt;=1),1,0)</f>
        <v>0</v>
      </c>
      <c r="AB7069" s="10" t="str">
        <f>Tableau1[[#This Row],[DOI]]</f>
        <v>doi: 10.4103/ijo.IJO_21_17</v>
      </c>
      <c r="AC7069" s="13" t="str">
        <f>Tableau1[[#This Row],[Authors]]&amp;", "&amp;Tableau1[[#This Row],[Title]]&amp;" "&amp;Tableau1[[#This Row],[Journal]]&amp;". "&amp;Tableau1[[#This Row],[Year]]</f>
        <v>Naderan M, Jahanrad A., Higher-order aberration 4 years after corneal collagen cross-linking. Indian J Ophthalmol. 2017</v>
      </c>
    </row>
    <row r="7070" spans="1:29" x14ac:dyDescent="0.3">
      <c r="A7070">
        <v>7300</v>
      </c>
      <c r="B7070" t="s">
        <v>10119</v>
      </c>
      <c r="C7070" t="s">
        <v>20321</v>
      </c>
      <c r="D7070" t="s">
        <v>30553</v>
      </c>
      <c r="E7070" t="s">
        <v>2523</v>
      </c>
      <c r="F7070" s="10"/>
      <c r="G7070">
        <v>2017</v>
      </c>
      <c r="J7070">
        <v>0.6340085299085505</v>
      </c>
      <c r="L7070" t="s">
        <v>41656</v>
      </c>
      <c r="M7070">
        <v>28106896</v>
      </c>
      <c r="Q7070" s="10"/>
      <c r="R7070" s="11">
        <f t="shared" si="220"/>
        <v>0</v>
      </c>
      <c r="U7070" s="11">
        <f t="shared" si="221"/>
        <v>0</v>
      </c>
      <c r="Y7070" s="11">
        <f>IF(SUM(Tableau1[[#This Row],[Other access]:[Sci-hub access]])&gt;=1,1,0)</f>
        <v>0</v>
      </c>
      <c r="Z7070" s="12">
        <f>IF(OR(Tableau1[[#This Row],[Access R1 + S1+ T1 ]]&gt;=1,Tableau1[[#This Row],[Access V1 +W1 + X1]]&gt;=1),1,0)</f>
        <v>0</v>
      </c>
      <c r="AB7070" s="10" t="str">
        <f>Tableau1[[#This Row],[DOI]]</f>
        <v>doi: 10.1038/eye.2016.284</v>
      </c>
      <c r="AC7070" s="13" t="str">
        <f>Tableau1[[#This Row],[Authors]]&amp;", "&amp;Tableau1[[#This Row],[Title]]&amp;" "&amp;Tableau1[[#This Row],[Journal]]&amp;". "&amp;Tableau1[[#This Row],[Year]]</f>
        <v>Dart JK., The 2016 Bowman Lecture Conjunctival curses: scarring conjunctivitis 30 years on. Eye (Lond). 2017</v>
      </c>
    </row>
    <row r="7071" spans="1:29" x14ac:dyDescent="0.3">
      <c r="A7071">
        <v>6418</v>
      </c>
      <c r="B7071" t="s">
        <v>939</v>
      </c>
      <c r="C7071" t="s">
        <v>940</v>
      </c>
      <c r="D7071" t="s">
        <v>941</v>
      </c>
      <c r="E7071" t="s">
        <v>2439</v>
      </c>
      <c r="F7071" s="10"/>
      <c r="G7071">
        <v>2017</v>
      </c>
      <c r="J7071">
        <v>0.63408235972185878</v>
      </c>
      <c r="L7071" t="s">
        <v>40787</v>
      </c>
      <c r="M7071">
        <v>28214552</v>
      </c>
      <c r="Q7071" s="10"/>
      <c r="R7071" s="11">
        <f t="shared" si="220"/>
        <v>0</v>
      </c>
      <c r="U7071" s="11">
        <f t="shared" si="221"/>
        <v>0</v>
      </c>
      <c r="Y7071" s="11">
        <f>IF(SUM(Tableau1[[#This Row],[Other access]:[Sci-hub access]])&gt;=1,1,0)</f>
        <v>0</v>
      </c>
      <c r="Z7071" s="12">
        <f>IF(OR(Tableau1[[#This Row],[Access R1 + S1+ T1 ]]&gt;=1,Tableau1[[#This Row],[Access V1 +W1 + X1]]&gt;=1),1,0)</f>
        <v>0</v>
      </c>
      <c r="AB7071" s="10" t="str">
        <f>Tableau1[[#This Row],[DOI]]</f>
        <v>doi: 10.1016/j.visres.2017.01.004</v>
      </c>
      <c r="AC7071" s="13" t="str">
        <f>Tableau1[[#This Row],[Authors]]&amp;", "&amp;Tableau1[[#This Row],[Title]]&amp;" "&amp;Tableau1[[#This Row],[Journal]]&amp;". "&amp;Tableau1[[#This Row],[Year]]</f>
        <v>Hamm L, Chen Z, Li J, Black J, Dai S, Yuan J, Yu M, Thompson B., Interocular suppression in children with deprivation amblyopia. Vision Res. 2017</v>
      </c>
    </row>
    <row r="7072" spans="1:29" ht="28.8" x14ac:dyDescent="0.3">
      <c r="A7072">
        <v>3928</v>
      </c>
      <c r="B7072" t="s">
        <v>7086</v>
      </c>
      <c r="C7072" t="s">
        <v>17323</v>
      </c>
      <c r="D7072" t="s">
        <v>27511</v>
      </c>
      <c r="E7072" t="s">
        <v>2445</v>
      </c>
      <c r="F7072" s="10"/>
      <c r="G7072">
        <v>2018</v>
      </c>
      <c r="J7072">
        <v>0.63409387290107633</v>
      </c>
      <c r="L7072" t="s">
        <v>38369</v>
      </c>
      <c r="M7072">
        <v>28505012</v>
      </c>
      <c r="Q7072" s="10"/>
      <c r="R7072" s="11">
        <f t="shared" si="220"/>
        <v>0</v>
      </c>
      <c r="U7072" s="11">
        <f t="shared" si="221"/>
        <v>0</v>
      </c>
      <c r="Y7072" s="11">
        <f>IF(SUM(Tableau1[[#This Row],[Other access]:[Sci-hub access]])&gt;=1,1,0)</f>
        <v>0</v>
      </c>
      <c r="Z7072" s="12">
        <f>IF(OR(Tableau1[[#This Row],[Access R1 + S1+ T1 ]]&gt;=1,Tableau1[[#This Row],[Access V1 +W1 + X1]]&gt;=1),1,0)</f>
        <v>0</v>
      </c>
      <c r="AB7072" s="10" t="str">
        <f>Tableau1[[#This Row],[DOI]]</f>
        <v>doi: 10.1097/IAE.0000000000001697</v>
      </c>
      <c r="AC7072" s="13" t="str">
        <f>Tableau1[[#This Row],[Authors]]&amp;", "&amp;Tableau1[[#This Row],[Title]]&amp;" "&amp;Tableau1[[#This Row],[Journal]]&amp;". "&amp;Tableau1[[#This Row],[Year]]</f>
        <v>Peto T, Heeren TFC, Clemons TE, Sallo FB, Leung I, Chew EY, Bird AC., CORRELATION OF CLINICAL AND STRUCTURAL PROGRESSION WITH VISUAL ACUITY LOSS IN MACULAR TELANGIECTASIA TYPE 2: MacTel Project Report No. 6-The MacTel Research Group. Retina. 2018</v>
      </c>
    </row>
    <row r="7073" spans="1:29" ht="28.8" x14ac:dyDescent="0.3">
      <c r="A7073">
        <v>6940</v>
      </c>
      <c r="B7073" t="s">
        <v>9809</v>
      </c>
      <c r="C7073" t="s">
        <v>20012</v>
      </c>
      <c r="D7073" t="s">
        <v>30243</v>
      </c>
      <c r="E7073" t="s">
        <v>2482</v>
      </c>
      <c r="F7073" s="10"/>
      <c r="G7073">
        <v>2017</v>
      </c>
      <c r="J7073">
        <v>0.63414070085501251</v>
      </c>
      <c r="L7073" t="s">
        <v>41298</v>
      </c>
      <c r="M7073">
        <v>28145428</v>
      </c>
      <c r="Q7073" s="10"/>
      <c r="R7073" s="11">
        <f t="shared" si="220"/>
        <v>0</v>
      </c>
      <c r="U7073" s="11">
        <f t="shared" si="221"/>
        <v>0</v>
      </c>
      <c r="Y7073" s="11">
        <f>IF(SUM(Tableau1[[#This Row],[Other access]:[Sci-hub access]])&gt;=1,1,0)</f>
        <v>0</v>
      </c>
      <c r="Z7073" s="12">
        <f>IF(OR(Tableau1[[#This Row],[Access R1 + S1+ T1 ]]&gt;=1,Tableau1[[#This Row],[Access V1 +W1 + X1]]&gt;=1),1,0)</f>
        <v>0</v>
      </c>
      <c r="AB7073" s="10" t="str">
        <f>Tableau1[[#This Row],[DOI]]</f>
        <v>doi: 10.1038/ejhg.2017.4</v>
      </c>
      <c r="AC7073" s="13" t="str">
        <f>Tableau1[[#This Row],[Authors]]&amp;", "&amp;Tableau1[[#This Row],[Title]]&amp;" "&amp;Tableau1[[#This Row],[Journal]]&amp;". "&amp;Tableau1[[#This Row],[Year]]</f>
        <v>Kabza M, Karolak JA, Rydzanicz M, Szcześniak MW, Nowak DM, Ginter-Matuszewska B, Polakowski P, Ploski R, Szaflik JP, Gajecka M., Collagen synthesis disruption and downregulation of core elements of TGF-β, Hippo, and Wnt pathways in keratoconus corneas. Eur J Hum Genet. 2017</v>
      </c>
    </row>
    <row r="7074" spans="1:29" x14ac:dyDescent="0.3">
      <c r="A7074">
        <v>2827</v>
      </c>
      <c r="B7074" t="s">
        <v>6030</v>
      </c>
      <c r="C7074" t="s">
        <v>16276</v>
      </c>
      <c r="D7074" t="s">
        <v>26454</v>
      </c>
      <c r="E7074" t="s">
        <v>33993</v>
      </c>
      <c r="F7074" s="10"/>
      <c r="G7074">
        <v>2017</v>
      </c>
      <c r="J7074">
        <v>0.63415551539323789</v>
      </c>
      <c r="L7074" t="s">
        <v>37286</v>
      </c>
      <c r="M7074">
        <v>28677533</v>
      </c>
      <c r="Q7074" s="10"/>
      <c r="R7074" s="11">
        <f t="shared" si="220"/>
        <v>0</v>
      </c>
      <c r="U7074" s="11">
        <f t="shared" si="221"/>
        <v>0</v>
      </c>
      <c r="Y7074" s="11">
        <f>IF(SUM(Tableau1[[#This Row],[Other access]:[Sci-hub access]])&gt;=1,1,0)</f>
        <v>0</v>
      </c>
      <c r="Z7074" s="12">
        <f>IF(OR(Tableau1[[#This Row],[Access R1 + S1+ T1 ]]&gt;=1,Tableau1[[#This Row],[Access V1 +W1 + X1]]&gt;=1),1,0)</f>
        <v>0</v>
      </c>
      <c r="AB7074" s="10" t="str">
        <f>Tableau1[[#This Row],[DOI]]</f>
        <v>doi: 10.1016/j.scr.2017.03.007</v>
      </c>
      <c r="AC7074" s="13" t="str">
        <f>Tableau1[[#This Row],[Authors]]&amp;", "&amp;Tableau1[[#This Row],[Title]]&amp;" "&amp;Tableau1[[#This Row],[Journal]]&amp;". "&amp;Tableau1[[#This Row],[Year]]</f>
        <v>Lukovic D, Bolinches-Amorós A, Artero-Castro A, Pascual B, Carballo M, Hernan I, Erceg S., Generation of a human iPSC line from a patient with retinitis pigmentosa caused by mutation in PRPF8 gene. Stem Cell Res. 2017</v>
      </c>
    </row>
    <row r="7075" spans="1:29" x14ac:dyDescent="0.3">
      <c r="A7075">
        <v>9035</v>
      </c>
      <c r="B7075" t="s">
        <v>1902</v>
      </c>
      <c r="C7075" t="s">
        <v>1903</v>
      </c>
      <c r="D7075" t="s">
        <v>1904</v>
      </c>
      <c r="E7075" t="s">
        <v>3011</v>
      </c>
      <c r="F7075" s="10"/>
      <c r="G7075">
        <v>2017</v>
      </c>
      <c r="J7075">
        <v>0.63417660875305859</v>
      </c>
      <c r="L7075" t="s">
        <v>43357</v>
      </c>
      <c r="M7075">
        <v>27788616</v>
      </c>
      <c r="Q7075" s="10"/>
      <c r="R7075" s="11">
        <f t="shared" si="220"/>
        <v>0</v>
      </c>
      <c r="U7075" s="11">
        <f t="shared" si="221"/>
        <v>0</v>
      </c>
      <c r="Y7075" s="11">
        <f>IF(SUM(Tableau1[[#This Row],[Other access]:[Sci-hub access]])&gt;=1,1,0)</f>
        <v>0</v>
      </c>
      <c r="Z7075" s="12">
        <f>IF(OR(Tableau1[[#This Row],[Access R1 + S1+ T1 ]]&gt;=1,Tableau1[[#This Row],[Access V1 +W1 + X1]]&gt;=1),1,0)</f>
        <v>0</v>
      </c>
      <c r="AB7075" s="10" t="str">
        <f>Tableau1[[#This Row],[DOI]]</f>
        <v>doi: 10.1080/00207454.2016.1254630</v>
      </c>
      <c r="AC7075" s="13" t="str">
        <f>Tableau1[[#This Row],[Authors]]&amp;", "&amp;Tableau1[[#This Row],[Title]]&amp;" "&amp;Tableau1[[#This Row],[Journal]]&amp;". "&amp;Tableau1[[#This Row],[Year]]</f>
        <v>Zhang LJ, Yang LN, Li T, Wang J, Qi Y, Zhang DQ, Yang CS, Yang L., Distinctive characteristics of early-onset and late-onset neuromyelitis optica spectrum disorders. Int J Neurosci. 2017</v>
      </c>
    </row>
    <row r="7076" spans="1:29" x14ac:dyDescent="0.3">
      <c r="A7076">
        <v>9181</v>
      </c>
      <c r="B7076" t="s">
        <v>11774</v>
      </c>
      <c r="C7076" t="s">
        <v>21949</v>
      </c>
      <c r="D7076" t="s">
        <v>32215</v>
      </c>
      <c r="E7076" t="s">
        <v>2447</v>
      </c>
      <c r="F7076" s="10"/>
      <c r="G7076">
        <v>2017</v>
      </c>
      <c r="J7076">
        <v>0.63424023656092254</v>
      </c>
      <c r="L7076" t="s">
        <v>43497</v>
      </c>
      <c r="M7076">
        <v>27768645</v>
      </c>
      <c r="Q7076" s="10"/>
      <c r="R7076" s="11">
        <f t="shared" si="220"/>
        <v>0</v>
      </c>
      <c r="U7076" s="11">
        <f t="shared" si="221"/>
        <v>0</v>
      </c>
      <c r="Y7076" s="11">
        <f>IF(SUM(Tableau1[[#This Row],[Other access]:[Sci-hub access]])&gt;=1,1,0)</f>
        <v>0</v>
      </c>
      <c r="Z7076" s="12">
        <f>IF(OR(Tableau1[[#This Row],[Access R1 + S1+ T1 ]]&gt;=1,Tableau1[[#This Row],[Access V1 +W1 + X1]]&gt;=1),1,0)</f>
        <v>0</v>
      </c>
      <c r="AB7076" s="10" t="str">
        <f>Tableau1[[#This Row],[DOI]]</f>
        <v>doi: 10.1097/IOP.0000000000000812</v>
      </c>
      <c r="AC7076" s="13" t="str">
        <f>Tableau1[[#This Row],[Authors]]&amp;", "&amp;Tableau1[[#This Row],[Title]]&amp;" "&amp;Tableau1[[#This Row],[Journal]]&amp;". "&amp;Tableau1[[#This Row],[Year]]</f>
        <v>Athavale DD, Jones R, O'Donnell BA, Forer M, Biggs N., Non-Exenteration Management of Sino-Orbital Fungal Disease. Ophthal Plast Reconstr Surg. 2017</v>
      </c>
    </row>
    <row r="7077" spans="1:29" x14ac:dyDescent="0.3">
      <c r="A7077">
        <v>3686</v>
      </c>
      <c r="B7077" t="s">
        <v>6857</v>
      </c>
      <c r="C7077" t="s">
        <v>17098</v>
      </c>
      <c r="D7077" t="s">
        <v>27281</v>
      </c>
      <c r="E7077" t="s">
        <v>2523</v>
      </c>
      <c r="F7077" s="10"/>
      <c r="G7077">
        <v>2017</v>
      </c>
      <c r="J7077">
        <v>0.63431246821435294</v>
      </c>
      <c r="L7077" t="s">
        <v>38130</v>
      </c>
      <c r="M7077">
        <v>28548647</v>
      </c>
      <c r="Q7077" s="10"/>
      <c r="R7077" s="11">
        <f t="shared" si="220"/>
        <v>0</v>
      </c>
      <c r="U7077" s="11">
        <f t="shared" si="221"/>
        <v>0</v>
      </c>
      <c r="Y7077" s="11">
        <f>IF(SUM(Tableau1[[#This Row],[Other access]:[Sci-hub access]])&gt;=1,1,0)</f>
        <v>0</v>
      </c>
      <c r="Z7077" s="12">
        <f>IF(OR(Tableau1[[#This Row],[Access R1 + S1+ T1 ]]&gt;=1,Tableau1[[#This Row],[Access V1 +W1 + X1]]&gt;=1),1,0)</f>
        <v>0</v>
      </c>
      <c r="AB7077" s="10" t="str">
        <f>Tableau1[[#This Row],[DOI]]</f>
        <v>doi: 10.1038/eye.2017.85</v>
      </c>
      <c r="AC7077" s="13" t="str">
        <f>Tableau1[[#This Row],[Authors]]&amp;", "&amp;Tableau1[[#This Row],[Title]]&amp;" "&amp;Tableau1[[#This Row],[Journal]]&amp;". "&amp;Tableau1[[#This Row],[Year]]</f>
        <v>Jeong SH, Cho HJ, Kim HS, Han JI, Lee DW, Kim CG, Kim JW., Acute endophthalmitis after cataract surgery: 164 consecutive cases treated at a referral center in South Korea. Eye (Lond). 2017</v>
      </c>
    </row>
    <row r="7078" spans="1:29" x14ac:dyDescent="0.3">
      <c r="A7078">
        <v>5152</v>
      </c>
      <c r="B7078" t="s">
        <v>8228</v>
      </c>
      <c r="C7078" t="s">
        <v>18453</v>
      </c>
      <c r="D7078" t="s">
        <v>28658</v>
      </c>
      <c r="E7078" t="s">
        <v>2613</v>
      </c>
      <c r="F7078" s="10"/>
      <c r="G7078">
        <v>2017</v>
      </c>
      <c r="J7078">
        <v>0.63435163052768739</v>
      </c>
      <c r="L7078" t="s">
        <v>39556</v>
      </c>
      <c r="M7078">
        <v>28367046</v>
      </c>
      <c r="Q7078" s="10"/>
      <c r="R7078" s="11">
        <f t="shared" si="220"/>
        <v>0</v>
      </c>
      <c r="U7078" s="11">
        <f t="shared" si="221"/>
        <v>0</v>
      </c>
      <c r="Y7078" s="11">
        <f>IF(SUM(Tableau1[[#This Row],[Other access]:[Sci-hub access]])&gt;=1,1,0)</f>
        <v>0</v>
      </c>
      <c r="Z7078" s="12">
        <f>IF(OR(Tableau1[[#This Row],[Access R1 + S1+ T1 ]]&gt;=1,Tableau1[[#This Row],[Access V1 +W1 + X1]]&gt;=1),1,0)</f>
        <v>0</v>
      </c>
      <c r="AB7078" s="10" t="str">
        <f>Tableau1[[#This Row],[DOI]]</f>
        <v>doi: 10.3341/kjo.2017.31.2.165</v>
      </c>
      <c r="AC7078" s="13" t="str">
        <f>Tableau1[[#This Row],[Authors]]&amp;", "&amp;Tableau1[[#This Row],[Title]]&amp;" "&amp;Tableau1[[#This Row],[Journal]]&amp;". "&amp;Tableau1[[#This Row],[Year]]</f>
        <v>Singh N, Rohatgi J, Kumar V., A Prospective Study of Anterior Segment Ocular Parameters in Anisometropia. Korean J Ophthalmol. 2017</v>
      </c>
    </row>
    <row r="7079" spans="1:29" x14ac:dyDescent="0.3">
      <c r="A7079">
        <v>3178</v>
      </c>
      <c r="B7079" t="s">
        <v>6364</v>
      </c>
      <c r="C7079" t="s">
        <v>16607</v>
      </c>
      <c r="D7079" t="s">
        <v>26788</v>
      </c>
      <c r="E7079" t="s">
        <v>2490</v>
      </c>
      <c r="F7079" s="10"/>
      <c r="G7079">
        <v>2017</v>
      </c>
      <c r="J7079">
        <v>0.63437363757188547</v>
      </c>
      <c r="L7079" t="s">
        <v>37631</v>
      </c>
      <c r="M7079">
        <v>28624325</v>
      </c>
      <c r="Q7079" s="10"/>
      <c r="R7079" s="11">
        <f t="shared" si="220"/>
        <v>0</v>
      </c>
      <c r="U7079" s="11">
        <f t="shared" si="221"/>
        <v>0</v>
      </c>
      <c r="Y7079" s="11">
        <f>IF(SUM(Tableau1[[#This Row],[Other access]:[Sci-hub access]])&gt;=1,1,0)</f>
        <v>0</v>
      </c>
      <c r="Z7079" s="12">
        <f>IF(OR(Tableau1[[#This Row],[Access R1 + S1+ T1 ]]&gt;=1,Tableau1[[#This Row],[Access V1 +W1 + X1]]&gt;=1),1,0)</f>
        <v>0</v>
      </c>
      <c r="AB7079" s="10" t="str">
        <f>Tableau1[[#This Row],[DOI]]</f>
        <v>doi: 10.1016/j.ajo.2017.06.002</v>
      </c>
      <c r="AC7079" s="13" t="str">
        <f>Tableau1[[#This Row],[Authors]]&amp;", "&amp;Tableau1[[#This Row],[Title]]&amp;" "&amp;Tableau1[[#This Row],[Journal]]&amp;". "&amp;Tableau1[[#This Row],[Year]]</f>
        <v>DeCroos FC, Reed D, Adam MK, Salz D, Gupta OP, Ho AC, Regillo CD., Treat-and-Extend Therapy Using Aflibercept for Neovascular Age-related Macular Degeneration: A Prospective Clinical Trial. Am J Ophthalmol. 2017</v>
      </c>
    </row>
    <row r="7080" spans="1:29" x14ac:dyDescent="0.3">
      <c r="A7080">
        <v>5676</v>
      </c>
      <c r="B7080" t="s">
        <v>8707</v>
      </c>
      <c r="C7080" t="s">
        <v>18927</v>
      </c>
      <c r="D7080" t="s">
        <v>29137</v>
      </c>
      <c r="E7080" t="s">
        <v>2443</v>
      </c>
      <c r="F7080" s="10"/>
      <c r="G7080">
        <v>2017</v>
      </c>
      <c r="J7080">
        <v>0.63460952648136337</v>
      </c>
      <c r="L7080" t="s">
        <v>40059</v>
      </c>
      <c r="M7080">
        <v>28297724</v>
      </c>
      <c r="Q7080" s="10"/>
      <c r="R7080" s="11">
        <f t="shared" si="220"/>
        <v>0</v>
      </c>
      <c r="U7080" s="11">
        <f t="shared" si="221"/>
        <v>0</v>
      </c>
      <c r="Y7080" s="11">
        <f>IF(SUM(Tableau1[[#This Row],[Other access]:[Sci-hub access]])&gt;=1,1,0)</f>
        <v>0</v>
      </c>
      <c r="Z7080" s="12">
        <f>IF(OR(Tableau1[[#This Row],[Access R1 + S1+ T1 ]]&gt;=1,Tableau1[[#This Row],[Access V1 +W1 + X1]]&gt;=1),1,0)</f>
        <v>0</v>
      </c>
      <c r="AB7080" s="10" t="str">
        <f>Tableau1[[#This Row],[DOI]]</f>
        <v>doi: 10.1167/iovs.16-21223</v>
      </c>
      <c r="AC7080" s="13" t="str">
        <f>Tableau1[[#This Row],[Authors]]&amp;", "&amp;Tableau1[[#This Row],[Title]]&amp;" "&amp;Tableau1[[#This Row],[Journal]]&amp;". "&amp;Tableau1[[#This Row],[Year]]</f>
        <v>Zhuang P, Muraleedharan CK, Xu S., Intraocular Delivery of miR-146 Inhibits Diabetes-Induced Retinal Functional Defects in Diabetic Rat Model. Invest Ophthalmol Vis Sci. 2017</v>
      </c>
    </row>
    <row r="7081" spans="1:29" x14ac:dyDescent="0.3">
      <c r="A7081">
        <v>7575</v>
      </c>
      <c r="B7081" t="s">
        <v>10367</v>
      </c>
      <c r="C7081" t="s">
        <v>20567</v>
      </c>
      <c r="D7081" t="s">
        <v>30802</v>
      </c>
      <c r="E7081" t="s">
        <v>2479</v>
      </c>
      <c r="F7081" s="10"/>
      <c r="G7081">
        <v>2017</v>
      </c>
      <c r="J7081">
        <v>0.63461683237853772</v>
      </c>
      <c r="L7081" t="s">
        <v>41930</v>
      </c>
      <c r="M7081">
        <v>28079684</v>
      </c>
      <c r="Q7081" s="10"/>
      <c r="R7081" s="11">
        <f t="shared" si="220"/>
        <v>0</v>
      </c>
      <c r="U7081" s="11">
        <f t="shared" si="221"/>
        <v>0</v>
      </c>
      <c r="Y7081" s="11">
        <f>IF(SUM(Tableau1[[#This Row],[Other access]:[Sci-hub access]])&gt;=1,1,0)</f>
        <v>0</v>
      </c>
      <c r="Z7081" s="12">
        <f>IF(OR(Tableau1[[#This Row],[Access R1 + S1+ T1 ]]&gt;=1,Tableau1[[#This Row],[Access V1 +W1 + X1]]&gt;=1),1,0)</f>
        <v>0</v>
      </c>
      <c r="AB7081" s="10" t="str">
        <f>Tableau1[[#This Row],[DOI]]</f>
        <v>doi: 10.1097/ICO.0000000000001132</v>
      </c>
      <c r="AC7081" s="13" t="str">
        <f>Tableau1[[#This Row],[Authors]]&amp;", "&amp;Tableau1[[#This Row],[Title]]&amp;" "&amp;Tableau1[[#This Row],[Journal]]&amp;". "&amp;Tableau1[[#This Row],[Year]]</f>
        <v>Bahl CD, St Laurent JD, Karthikeyan RS, Priya JL, Prajna L, Zegans ME, Madden DR., The cif Virulence Factor Gene Is Present in Isolates From Patients With Pseudomonas aeruginosa Keratitis. Cornea. 2017</v>
      </c>
    </row>
    <row r="7082" spans="1:29" x14ac:dyDescent="0.3">
      <c r="A7082">
        <v>4958</v>
      </c>
      <c r="B7082" t="s">
        <v>8053</v>
      </c>
      <c r="C7082" t="s">
        <v>18282</v>
      </c>
      <c r="D7082" t="s">
        <v>28483</v>
      </c>
      <c r="E7082" t="s">
        <v>34215</v>
      </c>
      <c r="F7082" s="10"/>
      <c r="G7082">
        <v>2017</v>
      </c>
      <c r="J7082">
        <v>0.63461754588099739</v>
      </c>
      <c r="L7082" t="s">
        <v>39366</v>
      </c>
      <c r="M7082">
        <v>28388268</v>
      </c>
      <c r="Q7082" s="10"/>
      <c r="R7082" s="11">
        <f t="shared" si="220"/>
        <v>0</v>
      </c>
      <c r="U7082" s="11">
        <f t="shared" si="221"/>
        <v>0</v>
      </c>
      <c r="Y7082" s="11">
        <f>IF(SUM(Tableau1[[#This Row],[Other access]:[Sci-hub access]])&gt;=1,1,0)</f>
        <v>0</v>
      </c>
      <c r="Z7082" s="12">
        <f>IF(OR(Tableau1[[#This Row],[Access R1 + S1+ T1 ]]&gt;=1,Tableau1[[#This Row],[Access V1 +W1 + X1]]&gt;=1),1,0)</f>
        <v>0</v>
      </c>
      <c r="AB7082" s="10" t="str">
        <f>Tableau1[[#This Row],[DOI]]</f>
        <v>doi: 10.1080/08820139.2017.1296857</v>
      </c>
      <c r="AC7082" s="13" t="str">
        <f>Tableau1[[#This Row],[Authors]]&amp;", "&amp;Tableau1[[#This Row],[Title]]&amp;" "&amp;Tableau1[[#This Row],[Journal]]&amp;". "&amp;Tableau1[[#This Row],[Year]]</f>
        <v>Kamal A, Elgengehy FT, Abd Elaziz MM, Gamal SM, Sobhy N, Medhat A, El Dakrony AHM., Matrix Metalloproteinase-9 rs17576 Gene Polymorphism and Behçet's Disease: Is There an Association? Immunol Invest. 2017</v>
      </c>
    </row>
    <row r="7083" spans="1:29" x14ac:dyDescent="0.3">
      <c r="A7083">
        <v>1102</v>
      </c>
      <c r="B7083" t="s">
        <v>4364</v>
      </c>
      <c r="C7083" t="s">
        <v>14618</v>
      </c>
      <c r="D7083" t="s">
        <v>24785</v>
      </c>
      <c r="E7083" t="s">
        <v>34030</v>
      </c>
      <c r="F7083" s="10"/>
      <c r="G7083">
        <v>2017</v>
      </c>
      <c r="J7083">
        <v>0.63471662371184911</v>
      </c>
      <c r="L7083" t="s">
        <v>35590</v>
      </c>
      <c r="M7083">
        <v>29029157</v>
      </c>
      <c r="Q7083" s="10"/>
      <c r="R7083" s="11">
        <f t="shared" si="220"/>
        <v>0</v>
      </c>
      <c r="U7083" s="11">
        <f t="shared" si="221"/>
        <v>0</v>
      </c>
      <c r="Y7083" s="11">
        <f>IF(SUM(Tableau1[[#This Row],[Other access]:[Sci-hub access]])&gt;=1,1,0)</f>
        <v>0</v>
      </c>
      <c r="Z7083" s="12">
        <f>IF(OR(Tableau1[[#This Row],[Access R1 + S1+ T1 ]]&gt;=1,Tableau1[[#This Row],[Access V1 +W1 + X1]]&gt;=1),1,0)</f>
        <v>0</v>
      </c>
      <c r="AB7083" s="10" t="str">
        <f>Tableau1[[#This Row],[DOI]]</f>
        <v>doi: 10.1093/jme/tjx167</v>
      </c>
      <c r="AC7083" s="13" t="str">
        <f>Tableau1[[#This Row],[Authors]]&amp;", "&amp;Tableau1[[#This Row],[Title]]&amp;" "&amp;Tableau1[[#This Row],[Journal]]&amp;". "&amp;Tableau1[[#This Row],[Year]]</f>
        <v>Rosselli D, Wetterer JK., Stings of the Ant Wasmannia auropunctata (Hymenoptera: Formicidae) as Cause of Punctate Corneal Lesions in Humans and Other Animals. J Med Entomol. 2017</v>
      </c>
    </row>
    <row r="7084" spans="1:29" x14ac:dyDescent="0.3">
      <c r="A7084">
        <v>2424</v>
      </c>
      <c r="B7084" t="s">
        <v>5649</v>
      </c>
      <c r="C7084" t="s">
        <v>15894</v>
      </c>
      <c r="D7084" t="s">
        <v>26071</v>
      </c>
      <c r="E7084" t="s">
        <v>3053</v>
      </c>
      <c r="F7084" s="10"/>
      <c r="G7084">
        <v>2017</v>
      </c>
      <c r="J7084">
        <v>0.63477278873539988</v>
      </c>
      <c r="L7084" t="s">
        <v>36889</v>
      </c>
      <c r="M7084">
        <v>28749847</v>
      </c>
      <c r="Q7084" s="10"/>
      <c r="R7084" s="11">
        <f t="shared" si="220"/>
        <v>0</v>
      </c>
      <c r="U7084" s="11">
        <f t="shared" si="221"/>
        <v>0</v>
      </c>
      <c r="Y7084" s="11">
        <f>IF(SUM(Tableau1[[#This Row],[Other access]:[Sci-hub access]])&gt;=1,1,0)</f>
        <v>0</v>
      </c>
      <c r="Z7084" s="12">
        <f>IF(OR(Tableau1[[#This Row],[Access R1 + S1+ T1 ]]&gt;=1,Tableau1[[#This Row],[Access V1 +W1 + X1]]&gt;=1),1,0)</f>
        <v>0</v>
      </c>
      <c r="AB7084" s="10" t="str">
        <f>Tableau1[[#This Row],[DOI]]</f>
        <v>doi: 10.1097/SCS.0000000000003934</v>
      </c>
      <c r="AC7084" s="13" t="str">
        <f>Tableau1[[#This Row],[Authors]]&amp;", "&amp;Tableau1[[#This Row],[Title]]&amp;" "&amp;Tableau1[[#This Row],[Journal]]&amp;". "&amp;Tableau1[[#This Row],[Year]]</f>
        <v>Wu E, Wu W., Optic Canal Decompression With Unexpected Changes in Cerebrospinal Fluid of the Optic Canal. J Craniofac Surg. 2017</v>
      </c>
    </row>
    <row r="7085" spans="1:29" x14ac:dyDescent="0.3">
      <c r="A7085">
        <v>3291</v>
      </c>
      <c r="B7085" t="s">
        <v>6473</v>
      </c>
      <c r="C7085" t="s">
        <v>16716</v>
      </c>
      <c r="D7085" t="s">
        <v>26897</v>
      </c>
      <c r="E7085" t="s">
        <v>2462</v>
      </c>
      <c r="F7085" s="10"/>
      <c r="G7085">
        <v>2017</v>
      </c>
      <c r="J7085">
        <v>0.63484094021072357</v>
      </c>
      <c r="L7085" t="s">
        <v>37744</v>
      </c>
      <c r="M7085">
        <v>28606071</v>
      </c>
      <c r="Q7085" s="10"/>
      <c r="R7085" s="11">
        <f t="shared" si="220"/>
        <v>0</v>
      </c>
      <c r="U7085" s="11">
        <f t="shared" si="221"/>
        <v>0</v>
      </c>
      <c r="Y7085" s="11">
        <f>IF(SUM(Tableau1[[#This Row],[Other access]:[Sci-hub access]])&gt;=1,1,0)</f>
        <v>0</v>
      </c>
      <c r="Z7085" s="12">
        <f>IF(OR(Tableau1[[#This Row],[Access R1 + S1+ T1 ]]&gt;=1,Tableau1[[#This Row],[Access V1 +W1 + X1]]&gt;=1),1,0)</f>
        <v>0</v>
      </c>
      <c r="AB7085" s="10" t="str">
        <f>Tableau1[[#This Row],[DOI]]</f>
        <v>doi: 10.1186/s12886-017-0483-6</v>
      </c>
      <c r="AC7085" s="13" t="str">
        <f>Tableau1[[#This Row],[Authors]]&amp;", "&amp;Tableau1[[#This Row],[Title]]&amp;" "&amp;Tableau1[[#This Row],[Journal]]&amp;". "&amp;Tableau1[[#This Row],[Year]]</f>
        <v>Li Y, Liu J, Qi P., The increasing prevalence of myopia in junior high school students in the Haidian District of Beijing, China: a 10-year population-based survey. BMC Ophthalmol. 2017</v>
      </c>
    </row>
    <row r="7086" spans="1:29" x14ac:dyDescent="0.3">
      <c r="A7086">
        <v>5588</v>
      </c>
      <c r="B7086" t="s">
        <v>8623</v>
      </c>
      <c r="C7086" t="s">
        <v>18844</v>
      </c>
      <c r="D7086" t="s">
        <v>29053</v>
      </c>
      <c r="E7086" t="s">
        <v>2490</v>
      </c>
      <c r="F7086" s="10"/>
      <c r="G7086">
        <v>2017</v>
      </c>
      <c r="J7086">
        <v>0.63487274389052828</v>
      </c>
      <c r="L7086" t="s">
        <v>39975</v>
      </c>
      <c r="M7086">
        <v>28315655</v>
      </c>
      <c r="Q7086" s="10"/>
      <c r="R7086" s="11">
        <f t="shared" si="220"/>
        <v>0</v>
      </c>
      <c r="U7086" s="11">
        <f t="shared" si="221"/>
        <v>0</v>
      </c>
      <c r="Y7086" s="11">
        <f>IF(SUM(Tableau1[[#This Row],[Other access]:[Sci-hub access]])&gt;=1,1,0)</f>
        <v>0</v>
      </c>
      <c r="Z7086" s="12">
        <f>IF(OR(Tableau1[[#This Row],[Access R1 + S1+ T1 ]]&gt;=1,Tableau1[[#This Row],[Access V1 +W1 + X1]]&gt;=1),1,0)</f>
        <v>0</v>
      </c>
      <c r="AB7086" s="10" t="str">
        <f>Tableau1[[#This Row],[DOI]]</f>
        <v>doi: 10.1016/j.ajo.2017.03.008</v>
      </c>
      <c r="AC7086" s="13" t="str">
        <f>Tableau1[[#This Row],[Authors]]&amp;", "&amp;Tableau1[[#This Row],[Title]]&amp;" "&amp;Tableau1[[#This Row],[Journal]]&amp;". "&amp;Tableau1[[#This Row],[Year]]</f>
        <v>Hammel N, Belghith A, Weinreb RN, Medeiros FA, Mendoza N, Zangwill LM., Comparing the Rates of Retinal Nerve Fiber Layer and Ganglion Cell-Inner Plexiform Layer Loss in Healthy Eyes and in Glaucoma Eyes. Am J Ophthalmol. 2017</v>
      </c>
    </row>
    <row r="7087" spans="1:29" x14ac:dyDescent="0.3">
      <c r="A7087">
        <v>968</v>
      </c>
      <c r="B7087" t="s">
        <v>4230</v>
      </c>
      <c r="C7087" t="s">
        <v>14484</v>
      </c>
      <c r="D7087" t="s">
        <v>24651</v>
      </c>
      <c r="E7087" t="s">
        <v>2438</v>
      </c>
      <c r="F7087" s="10"/>
      <c r="G7087">
        <v>2018</v>
      </c>
      <c r="J7087">
        <v>0.63510223599497906</v>
      </c>
      <c r="L7087" t="s">
        <v>35456</v>
      </c>
      <c r="M7087">
        <v>29051326</v>
      </c>
      <c r="Q7087" s="10"/>
      <c r="R7087" s="11">
        <f t="shared" si="220"/>
        <v>0</v>
      </c>
      <c r="U7087" s="11">
        <f t="shared" si="221"/>
        <v>0</v>
      </c>
      <c r="Y7087" s="11">
        <f>IF(SUM(Tableau1[[#This Row],[Other access]:[Sci-hub access]])&gt;=1,1,0)</f>
        <v>0</v>
      </c>
      <c r="Z7087" s="12">
        <f>IF(OR(Tableau1[[#This Row],[Access R1 + S1+ T1 ]]&gt;=1,Tableau1[[#This Row],[Access V1 +W1 + X1]]&gt;=1),1,0)</f>
        <v>0</v>
      </c>
      <c r="AB7087" s="10" t="str">
        <f>Tableau1[[#This Row],[DOI]]</f>
        <v>doi: 10.1136/bjophthalmol-2017-310719</v>
      </c>
      <c r="AC7087" s="13" t="str">
        <f>Tableau1[[#This Row],[Authors]]&amp;", "&amp;Tableau1[[#This Row],[Title]]&amp;" "&amp;Tableau1[[#This Row],[Journal]]&amp;". "&amp;Tableau1[[#This Row],[Year]]</f>
        <v>Pedersen HR, Gilson SJ, Dubra A, Munch IC, Larsen M, Baraas RC., Multimodal imaging of small hard retinal drusen in young healthy adults. Br J Ophthalmol. 2018</v>
      </c>
    </row>
    <row r="7088" spans="1:29" x14ac:dyDescent="0.3">
      <c r="A7088">
        <v>8446</v>
      </c>
      <c r="B7088" t="s">
        <v>1699</v>
      </c>
      <c r="C7088" t="s">
        <v>1700</v>
      </c>
      <c r="D7088" t="s">
        <v>1701</v>
      </c>
      <c r="E7088" t="s">
        <v>2672</v>
      </c>
      <c r="F7088" s="10"/>
      <c r="G7088">
        <v>2017</v>
      </c>
      <c r="J7088">
        <v>0.63534437229714746</v>
      </c>
      <c r="L7088" t="s">
        <v>42786</v>
      </c>
      <c r="M7088">
        <v>27913690</v>
      </c>
      <c r="Q7088" s="10"/>
      <c r="R7088" s="11">
        <f t="shared" si="220"/>
        <v>0</v>
      </c>
      <c r="U7088" s="11">
        <f t="shared" si="221"/>
        <v>0</v>
      </c>
      <c r="Y7088" s="11">
        <f>IF(SUM(Tableau1[[#This Row],[Other access]:[Sci-hub access]])&gt;=1,1,0)</f>
        <v>0</v>
      </c>
      <c r="Z7088" s="12">
        <f>IF(OR(Tableau1[[#This Row],[Access R1 + S1+ T1 ]]&gt;=1,Tableau1[[#This Row],[Access V1 +W1 + X1]]&gt;=1),1,0)</f>
        <v>0</v>
      </c>
      <c r="AB7088" s="10" t="str">
        <f>Tableau1[[#This Row],[DOI]]</f>
        <v>doi: 10.1177/1403494816680795</v>
      </c>
      <c r="AC7088" s="13" t="str">
        <f>Tableau1[[#This Row],[Authors]]&amp;", "&amp;Tableau1[[#This Row],[Title]]&amp;" "&amp;Tableau1[[#This Row],[Journal]]&amp;". "&amp;Tableau1[[#This Row],[Year]]</f>
        <v>Brunes A, Flanders WD, Augestad LB., Self-reported visual impairment, physical activity and all-cause mortality: The HUNT Study. Scand J Public Health. 2017</v>
      </c>
    </row>
    <row r="7089" spans="1:29" x14ac:dyDescent="0.3">
      <c r="A7089">
        <v>10555</v>
      </c>
      <c r="B7089" t="s">
        <v>13033</v>
      </c>
      <c r="C7089" t="s">
        <v>23198</v>
      </c>
      <c r="D7089" t="s">
        <v>33486</v>
      </c>
      <c r="E7089" t="s">
        <v>2438</v>
      </c>
      <c r="F7089" s="10"/>
      <c r="G7089">
        <v>2017</v>
      </c>
      <c r="J7089">
        <v>0.6354086231280216</v>
      </c>
      <c r="L7089" t="s">
        <v>44804</v>
      </c>
      <c r="M7089">
        <v>27215742</v>
      </c>
      <c r="Q7089" s="10"/>
      <c r="R7089" s="11">
        <f t="shared" si="220"/>
        <v>0</v>
      </c>
      <c r="U7089" s="11">
        <f t="shared" si="221"/>
        <v>0</v>
      </c>
      <c r="Y7089" s="11">
        <f>IF(SUM(Tableau1[[#This Row],[Other access]:[Sci-hub access]])&gt;=1,1,0)</f>
        <v>0</v>
      </c>
      <c r="Z7089" s="12">
        <f>IF(OR(Tableau1[[#This Row],[Access R1 + S1+ T1 ]]&gt;=1,Tableau1[[#This Row],[Access V1 +W1 + X1]]&gt;=1),1,0)</f>
        <v>0</v>
      </c>
      <c r="AB7089" s="10" t="str">
        <f>Tableau1[[#This Row],[DOI]]</f>
        <v>doi: 10.1136/bjophthalmol-2015-308276</v>
      </c>
      <c r="AC7089" s="13" t="str">
        <f>Tableau1[[#This Row],[Authors]]&amp;", "&amp;Tableau1[[#This Row],[Title]]&amp;" "&amp;Tableau1[[#This Row],[Journal]]&amp;". "&amp;Tableau1[[#This Row],[Year]]</f>
        <v>Lee TH, Ji YS, Park SW, Yoon KC, Heo H., Intermittent exotropia with a positive Bielschowsky head-tilt test. Br J Ophthalmol. 2017</v>
      </c>
    </row>
    <row r="7090" spans="1:29" x14ac:dyDescent="0.3">
      <c r="A7090">
        <v>10774</v>
      </c>
      <c r="B7090" t="s">
        <v>13230</v>
      </c>
      <c r="C7090" t="s">
        <v>23393</v>
      </c>
      <c r="D7090" t="s">
        <v>33683</v>
      </c>
      <c r="E7090" t="s">
        <v>2438</v>
      </c>
      <c r="F7090" s="10"/>
      <c r="G7090">
        <v>2017</v>
      </c>
      <c r="J7090">
        <v>0.63541293347758221</v>
      </c>
      <c r="L7090" t="s">
        <v>45021</v>
      </c>
      <c r="M7090">
        <v>27048179</v>
      </c>
      <c r="Q7090" s="10"/>
      <c r="R7090" s="11">
        <f t="shared" si="220"/>
        <v>0</v>
      </c>
      <c r="U7090" s="11">
        <f t="shared" si="221"/>
        <v>0</v>
      </c>
      <c r="Y7090" s="11">
        <f>IF(SUM(Tableau1[[#This Row],[Other access]:[Sci-hub access]])&gt;=1,1,0)</f>
        <v>0</v>
      </c>
      <c r="Z7090" s="12">
        <f>IF(OR(Tableau1[[#This Row],[Access R1 + S1+ T1 ]]&gt;=1,Tableau1[[#This Row],[Access V1 +W1 + X1]]&gt;=1),1,0)</f>
        <v>0</v>
      </c>
      <c r="AB7090" s="10" t="str">
        <f>Tableau1[[#This Row],[DOI]]</f>
        <v>doi: 10.1136/bjophthalmol-2015-308091</v>
      </c>
      <c r="AC7090" s="13" t="str">
        <f>Tableau1[[#This Row],[Authors]]&amp;", "&amp;Tableau1[[#This Row],[Title]]&amp;" "&amp;Tableau1[[#This Row],[Journal]]&amp;". "&amp;Tableau1[[#This Row],[Year]]</f>
        <v>Jap A, Chee SP., The role of enhanced depth imaging optical coherence tomography in chronic Vogt-Koyanagi-Harada disease. Br J Ophthalmol. 2017</v>
      </c>
    </row>
    <row r="7091" spans="1:29" x14ac:dyDescent="0.3">
      <c r="A7091">
        <v>8196</v>
      </c>
      <c r="B7091" t="s">
        <v>10907</v>
      </c>
      <c r="C7091" t="s">
        <v>21095</v>
      </c>
      <c r="D7091" t="s">
        <v>31345</v>
      </c>
      <c r="E7091" t="s">
        <v>34364</v>
      </c>
      <c r="F7091" s="10"/>
      <c r="G7091">
        <v>2017</v>
      </c>
      <c r="J7091">
        <v>0.63561981858000971</v>
      </c>
      <c r="L7091" t="s">
        <v>42542</v>
      </c>
      <c r="M7091">
        <v>27979757</v>
      </c>
      <c r="Q7091" s="10"/>
      <c r="R7091" s="11">
        <f t="shared" si="220"/>
        <v>0</v>
      </c>
      <c r="U7091" s="11">
        <f t="shared" si="221"/>
        <v>0</v>
      </c>
      <c r="Y7091" s="11">
        <f>IF(SUM(Tableau1[[#This Row],[Other access]:[Sci-hub access]])&gt;=1,1,0)</f>
        <v>0</v>
      </c>
      <c r="Z7091" s="12">
        <f>IF(OR(Tableau1[[#This Row],[Access R1 + S1+ T1 ]]&gt;=1,Tableau1[[#This Row],[Access V1 +W1 + X1]]&gt;=1),1,0)</f>
        <v>0</v>
      </c>
      <c r="AB7091" s="10" t="str">
        <f>Tableau1[[#This Row],[DOI]]</f>
        <v>doi: 10.1016/j.jaapos.2016.09.018</v>
      </c>
      <c r="AC7091" s="13" t="str">
        <f>Tableau1[[#This Row],[Authors]]&amp;", "&amp;Tableau1[[#This Row],[Title]]&amp;" "&amp;Tableau1[[#This Row],[Journal]]&amp;". "&amp;Tableau1[[#This Row],[Year]]</f>
        <v>Goel N, Kumar V, Ghosh B., Congenital retinal macrovessel associated with vitreous hemorrhage. J AAPOS. 2017</v>
      </c>
    </row>
    <row r="7092" spans="1:29" x14ac:dyDescent="0.3">
      <c r="A7092">
        <v>10465</v>
      </c>
      <c r="B7092" t="s">
        <v>12951</v>
      </c>
      <c r="C7092" t="s">
        <v>22013</v>
      </c>
      <c r="D7092" t="s">
        <v>33404</v>
      </c>
      <c r="E7092" t="s">
        <v>2486</v>
      </c>
      <c r="F7092" s="10"/>
      <c r="G7092">
        <v>2017</v>
      </c>
      <c r="J7092">
        <v>0.6359417512066291</v>
      </c>
      <c r="L7092" t="s">
        <v>44715</v>
      </c>
      <c r="M7092">
        <v>27273135</v>
      </c>
      <c r="Q7092" s="10"/>
      <c r="R7092" s="11">
        <f t="shared" si="220"/>
        <v>0</v>
      </c>
      <c r="U7092" s="11">
        <f t="shared" si="221"/>
        <v>0</v>
      </c>
      <c r="Y7092" s="11">
        <f>IF(SUM(Tableau1[[#This Row],[Other access]:[Sci-hub access]])&gt;=1,1,0)</f>
        <v>0</v>
      </c>
      <c r="Z7092" s="12">
        <f>IF(OR(Tableau1[[#This Row],[Access R1 + S1+ T1 ]]&gt;=1,Tableau1[[#This Row],[Access V1 +W1 + X1]]&gt;=1),1,0)</f>
        <v>0</v>
      </c>
      <c r="AB7092" s="10" t="str">
        <f>Tableau1[[#This Row],[DOI]]</f>
        <v>doi: 10.1111/aos.13136</v>
      </c>
      <c r="AC7092" s="13" t="str">
        <f>Tableau1[[#This Row],[Authors]]&amp;", "&amp;Tableau1[[#This Row],[Title]]&amp;" "&amp;Tableau1[[#This Row],[Journal]]&amp;". "&amp;Tableau1[[#This Row],[Year]]</f>
        <v>Yin Y, Gong L., The evaluation of meibomian gland function, morphology and related medical history in Asian adult blepharokeratoconjunctivitis patients. Acta Ophthalmol. 2017</v>
      </c>
    </row>
    <row r="7093" spans="1:29" x14ac:dyDescent="0.3">
      <c r="A7093">
        <v>4801</v>
      </c>
      <c r="B7093" t="s">
        <v>7905</v>
      </c>
      <c r="C7093" t="s">
        <v>18134</v>
      </c>
      <c r="D7093" t="s">
        <v>28335</v>
      </c>
      <c r="E7093" t="s">
        <v>2439</v>
      </c>
      <c r="F7093" s="10"/>
      <c r="G7093">
        <v>2017</v>
      </c>
      <c r="J7093">
        <v>0.63597141247914613</v>
      </c>
      <c r="L7093" t="s">
        <v>39214</v>
      </c>
      <c r="M7093">
        <v>28404522</v>
      </c>
      <c r="Q7093" s="10"/>
      <c r="R7093" s="11">
        <f t="shared" si="220"/>
        <v>0</v>
      </c>
      <c r="U7093" s="11">
        <f t="shared" si="221"/>
        <v>0</v>
      </c>
      <c r="Y7093" s="11">
        <f>IF(SUM(Tableau1[[#This Row],[Other access]:[Sci-hub access]])&gt;=1,1,0)</f>
        <v>0</v>
      </c>
      <c r="Z7093" s="12">
        <f>IF(OR(Tableau1[[#This Row],[Access R1 + S1+ T1 ]]&gt;=1,Tableau1[[#This Row],[Access V1 +W1 + X1]]&gt;=1),1,0)</f>
        <v>0</v>
      </c>
      <c r="AB7093" s="10" t="str">
        <f>Tableau1[[#This Row],[DOI]]</f>
        <v>doi: 10.1016/j.visres.2017.03.004</v>
      </c>
      <c r="AC7093" s="13" t="str">
        <f>Tableau1[[#This Row],[Authors]]&amp;", "&amp;Tableau1[[#This Row],[Title]]&amp;" "&amp;Tableau1[[#This Row],[Journal]]&amp;". "&amp;Tableau1[[#This Row],[Year]]</f>
        <v>Smith EL 3rd, Hung LF, Arumugam B, Wensveen JM, Chino YM, Harwerth RS., Observations on the relationship between anisometropia, amblyopia and strabismus. Vision Res. 2017</v>
      </c>
    </row>
    <row r="7094" spans="1:29" x14ac:dyDescent="0.3">
      <c r="A7094">
        <v>902</v>
      </c>
      <c r="B7094" t="s">
        <v>4164</v>
      </c>
      <c r="C7094" t="s">
        <v>14418</v>
      </c>
      <c r="D7094" t="s">
        <v>24585</v>
      </c>
      <c r="E7094" t="s">
        <v>2532</v>
      </c>
      <c r="F7094" s="10"/>
      <c r="G7094">
        <v>2018</v>
      </c>
      <c r="J7094">
        <v>0.63599984516397434</v>
      </c>
      <c r="L7094" t="s">
        <v>35390</v>
      </c>
      <c r="M7094">
        <v>29071468</v>
      </c>
      <c r="Q7094" s="10"/>
      <c r="R7094" s="11">
        <f t="shared" si="220"/>
        <v>0</v>
      </c>
      <c r="U7094" s="11">
        <f t="shared" si="221"/>
        <v>0</v>
      </c>
      <c r="Y7094" s="11">
        <f>IF(SUM(Tableau1[[#This Row],[Other access]:[Sci-hub access]])&gt;=1,1,0)</f>
        <v>0</v>
      </c>
      <c r="Z7094" s="12">
        <f>IF(OR(Tableau1[[#This Row],[Access R1 + S1+ T1 ]]&gt;=1,Tableau1[[#This Row],[Access V1 +W1 + X1]]&gt;=1),1,0)</f>
        <v>0</v>
      </c>
      <c r="AB7094" s="10" t="str">
        <f>Tableau1[[#This Row],[DOI]]</f>
        <v>doi: 10.1007/s10384-017-0543-8</v>
      </c>
      <c r="AC7094" s="13" t="str">
        <f>Tableau1[[#This Row],[Authors]]&amp;", "&amp;Tableau1[[#This Row],[Title]]&amp;" "&amp;Tableau1[[#This Row],[Journal]]&amp;". "&amp;Tableau1[[#This Row],[Year]]</f>
        <v>Rubinsky-Elefant G, Yamamoto JH, Hirata CE, Prestes-Carneiro LE., Toxocariasis: critical analysis of serology in patients attending a public referral center for ophthalmology in Brazil. Jpn J Ophthalmol. 2018</v>
      </c>
    </row>
    <row r="7095" spans="1:29" ht="28.8" x14ac:dyDescent="0.3">
      <c r="A7095">
        <v>1303</v>
      </c>
      <c r="B7095" t="s">
        <v>4563</v>
      </c>
      <c r="C7095" t="s">
        <v>14815</v>
      </c>
      <c r="D7095" t="s">
        <v>24984</v>
      </c>
      <c r="E7095" t="s">
        <v>34037</v>
      </c>
      <c r="F7095" s="10"/>
      <c r="G7095">
        <v>2017</v>
      </c>
      <c r="J7095">
        <v>0.63602851764358304</v>
      </c>
      <c r="L7095" t="s">
        <v>35786</v>
      </c>
      <c r="M7095">
        <v>28974450</v>
      </c>
      <c r="Q7095" s="10"/>
      <c r="R7095" s="11">
        <f t="shared" si="220"/>
        <v>0</v>
      </c>
      <c r="U7095" s="11">
        <f t="shared" si="221"/>
        <v>0</v>
      </c>
      <c r="Y7095" s="11">
        <f>IF(SUM(Tableau1[[#This Row],[Other access]:[Sci-hub access]])&gt;=1,1,0)</f>
        <v>0</v>
      </c>
      <c r="Z7095" s="12">
        <f>IF(OR(Tableau1[[#This Row],[Access R1 + S1+ T1 ]]&gt;=1,Tableau1[[#This Row],[Access V1 +W1 + X1]]&gt;=1),1,0)</f>
        <v>0</v>
      </c>
      <c r="AB7095" s="10" t="str">
        <f>Tableau1[[#This Row],[DOI]]</f>
        <v>doi: 10.1016/j.exppara.2017.09.018</v>
      </c>
      <c r="AC7095" s="13" t="str">
        <f>Tableau1[[#This Row],[Authors]]&amp;", "&amp;Tableau1[[#This Row],[Title]]&amp;" "&amp;Tableau1[[#This Row],[Journal]]&amp;". "&amp;Tableau1[[#This Row],[Year]]</f>
        <v>González-Robles A, Omaña-Molina M, Salazar-Villatoro L, Flores-Maldonado C, Lorenzo-Morales J, Reyes-Batlle M, Arnalich-Montiel F, Martínez-Palomo A., Acanthamoeba culbertsoni isolated from a clinical case with intraocular dissemination: Structure and in vitro analysis of the interaction with hamster cornea and MDCK epithelial cell monolayers. Exp Parasitol. 2017</v>
      </c>
    </row>
    <row r="7096" spans="1:29" x14ac:dyDescent="0.3">
      <c r="A7096">
        <v>1387</v>
      </c>
      <c r="B7096" t="s">
        <v>4646</v>
      </c>
      <c r="C7096" t="s">
        <v>14897</v>
      </c>
      <c r="D7096" t="s">
        <v>25067</v>
      </c>
      <c r="E7096" t="s">
        <v>2451</v>
      </c>
      <c r="F7096" s="10"/>
      <c r="G7096">
        <v>2017</v>
      </c>
      <c r="J7096">
        <v>0.63635657443193439</v>
      </c>
      <c r="L7096" t="s">
        <v>35870</v>
      </c>
      <c r="M7096">
        <v>28961261</v>
      </c>
      <c r="Q7096" s="10"/>
      <c r="R7096" s="11">
        <f t="shared" si="220"/>
        <v>0</v>
      </c>
      <c r="U7096" s="11">
        <f t="shared" si="221"/>
        <v>0</v>
      </c>
      <c r="Y7096" s="11">
        <f>IF(SUM(Tableau1[[#This Row],[Other access]:[Sci-hub access]])&gt;=1,1,0)</f>
        <v>0</v>
      </c>
      <c r="Z7096" s="12">
        <f>IF(OR(Tableau1[[#This Row],[Access R1 + S1+ T1 ]]&gt;=1,Tableau1[[#This Row],[Access V1 +W1 + X1]]&gt;=1),1,0)</f>
        <v>0</v>
      </c>
      <c r="AB7096" s="10" t="str">
        <f>Tableau1[[#This Row],[DOI]]</f>
        <v>doi: 10.1371/journal.pone.0185529</v>
      </c>
      <c r="AC7096" s="13" t="str">
        <f>Tableau1[[#This Row],[Authors]]&amp;", "&amp;Tableau1[[#This Row],[Title]]&amp;" "&amp;Tableau1[[#This Row],[Journal]]&amp;". "&amp;Tableau1[[#This Row],[Year]]</f>
        <v>Lin JD, Yang SF, Wang YH, Fang WF, Lin YC, Liou BC, Lin YF, Tang KT, Cheng CW., Associations of melatonin receptor gene polymorphisms with Graves' disease. PLoS One. 2017</v>
      </c>
    </row>
    <row r="7097" spans="1:29" x14ac:dyDescent="0.3">
      <c r="A7097">
        <v>7568</v>
      </c>
      <c r="B7097" t="s">
        <v>10360</v>
      </c>
      <c r="C7097" t="s">
        <v>20560</v>
      </c>
      <c r="D7097" t="s">
        <v>30795</v>
      </c>
      <c r="E7097" t="s">
        <v>2479</v>
      </c>
      <c r="F7097" s="10"/>
      <c r="G7097">
        <v>2017</v>
      </c>
      <c r="J7097">
        <v>0.63639652318551077</v>
      </c>
      <c r="L7097" t="s">
        <v>41923</v>
      </c>
      <c r="M7097">
        <v>28079691</v>
      </c>
      <c r="Q7097" s="10"/>
      <c r="R7097" s="11">
        <f t="shared" si="220"/>
        <v>0</v>
      </c>
      <c r="U7097" s="11">
        <f t="shared" si="221"/>
        <v>0</v>
      </c>
      <c r="Y7097" s="11">
        <f>IF(SUM(Tableau1[[#This Row],[Other access]:[Sci-hub access]])&gt;=1,1,0)</f>
        <v>0</v>
      </c>
      <c r="Z7097" s="12">
        <f>IF(OR(Tableau1[[#This Row],[Access R1 + S1+ T1 ]]&gt;=1,Tableau1[[#This Row],[Access V1 +W1 + X1]]&gt;=1),1,0)</f>
        <v>0</v>
      </c>
      <c r="AB7097" s="10" t="str">
        <f>Tableau1[[#This Row],[DOI]]</f>
        <v>doi: 10.1097/ICO.0000000000001140</v>
      </c>
      <c r="AC7097" s="13" t="str">
        <f>Tableau1[[#This Row],[Authors]]&amp;", "&amp;Tableau1[[#This Row],[Title]]&amp;" "&amp;Tableau1[[#This Row],[Journal]]&amp;". "&amp;Tableau1[[#This Row],[Year]]</f>
        <v>Siebelmann S, Matthaei M, Hörster R, Cursiefen C, Bachmann B., Lutein and Brilliant Blue-Based Dye for Donor Preparation and Transplantation in Descemet Membrane Endothelial Keratoplasty. Cornea. 2017</v>
      </c>
    </row>
    <row r="7098" spans="1:29" x14ac:dyDescent="0.3">
      <c r="A7098">
        <v>4319</v>
      </c>
      <c r="B7098" t="s">
        <v>7449</v>
      </c>
      <c r="C7098" t="s">
        <v>17685</v>
      </c>
      <c r="D7098" t="s">
        <v>27878</v>
      </c>
      <c r="E7098" t="s">
        <v>34197</v>
      </c>
      <c r="F7098" s="10"/>
      <c r="G7098">
        <v>2017</v>
      </c>
      <c r="J7098">
        <v>0.63641434875999126</v>
      </c>
      <c r="L7098" t="e">
        <v>#VALUE!</v>
      </c>
      <c r="M7098">
        <v>28457062</v>
      </c>
      <c r="Q7098" s="10"/>
      <c r="R7098" s="11">
        <f t="shared" si="220"/>
        <v>0</v>
      </c>
      <c r="U7098" s="11">
        <f t="shared" si="221"/>
        <v>0</v>
      </c>
      <c r="Y7098" s="11">
        <f>IF(SUM(Tableau1[[#This Row],[Other access]:[Sci-hub access]])&gt;=1,1,0)</f>
        <v>0</v>
      </c>
      <c r="Z7098" s="12">
        <f>IF(OR(Tableau1[[#This Row],[Access R1 + S1+ T1 ]]&gt;=1,Tableau1[[#This Row],[Access V1 +W1 + X1]]&gt;=1),1,0)</f>
        <v>0</v>
      </c>
      <c r="AB7098" s="10" t="e">
        <f>Tableau1[[#This Row],[DOI]]</f>
        <v>#VALUE!</v>
      </c>
      <c r="AC7098" s="13" t="str">
        <f>Tableau1[[#This Row],[Authors]]&amp;", "&amp;Tableau1[[#This Row],[Title]]&amp;" "&amp;Tableau1[[#This Row],[Journal]]&amp;". "&amp;Tableau1[[#This Row],[Year]]</f>
        <v>Sommer A, Belkin A, Ofir S, Assia E., Profile of Patients Presenting for Cataract Surgery in a Public Hospital: A 15 Year Perspective. Isr Med Assoc J. 2017</v>
      </c>
    </row>
    <row r="7099" spans="1:29" x14ac:dyDescent="0.3">
      <c r="A7099">
        <v>2621</v>
      </c>
      <c r="B7099" t="s">
        <v>5837</v>
      </c>
      <c r="C7099" t="s">
        <v>16083</v>
      </c>
      <c r="D7099" t="s">
        <v>26260</v>
      </c>
      <c r="E7099" t="s">
        <v>2709</v>
      </c>
      <c r="F7099" s="10"/>
      <c r="G7099">
        <v>2017</v>
      </c>
      <c r="J7099">
        <v>0.63645784976412489</v>
      </c>
      <c r="L7099" t="s">
        <v>37084</v>
      </c>
      <c r="M7099">
        <v>28719330</v>
      </c>
      <c r="Q7099" s="10"/>
      <c r="R7099" s="11">
        <f t="shared" si="220"/>
        <v>0</v>
      </c>
      <c r="U7099" s="11">
        <f t="shared" si="221"/>
        <v>0</v>
      </c>
      <c r="Y7099" s="11">
        <f>IF(SUM(Tableau1[[#This Row],[Other access]:[Sci-hub access]])&gt;=1,1,0)</f>
        <v>0</v>
      </c>
      <c r="Z7099" s="12">
        <f>IF(OR(Tableau1[[#This Row],[Access R1 + S1+ T1 ]]&gt;=1,Tableau1[[#This Row],[Access V1 +W1 + X1]]&gt;=1),1,0)</f>
        <v>0</v>
      </c>
      <c r="AB7099" s="10" t="str">
        <f>Tableau1[[#This Row],[DOI]]</f>
        <v>doi: 10.4269/ajtmh.16-1021</v>
      </c>
      <c r="AC7099" s="13" t="str">
        <f>Tableau1[[#This Row],[Authors]]&amp;", "&amp;Tableau1[[#This Row],[Title]]&amp;" "&amp;Tableau1[[#This Row],[Journal]]&amp;". "&amp;Tableau1[[#This Row],[Year]]</f>
        <v>Santos VS, Oliveira SJG, Gurgel RQ, Lima DRR, Dos Santos CA, Martins-Filho PRS., Case Report: Microcephaly in Twins due to the Zika Virus. Am J Trop Med Hyg. 2017</v>
      </c>
    </row>
    <row r="7100" spans="1:29" x14ac:dyDescent="0.3">
      <c r="A7100">
        <v>1042</v>
      </c>
      <c r="B7100" t="s">
        <v>4304</v>
      </c>
      <c r="C7100" t="s">
        <v>14558</v>
      </c>
      <c r="D7100" t="s">
        <v>24725</v>
      </c>
      <c r="E7100" t="s">
        <v>2511</v>
      </c>
      <c r="F7100" s="10"/>
      <c r="G7100">
        <v>2017</v>
      </c>
      <c r="J7100">
        <v>0.63646748672935383</v>
      </c>
      <c r="L7100" t="s">
        <v>35530</v>
      </c>
      <c r="M7100">
        <v>29044072</v>
      </c>
      <c r="Q7100" s="10"/>
      <c r="R7100" s="11">
        <f t="shared" si="220"/>
        <v>0</v>
      </c>
      <c r="U7100" s="11">
        <f t="shared" si="221"/>
        <v>0</v>
      </c>
      <c r="Y7100" s="11">
        <f>IF(SUM(Tableau1[[#This Row],[Other access]:[Sci-hub access]])&gt;=1,1,0)</f>
        <v>0</v>
      </c>
      <c r="Z7100" s="12">
        <f>IF(OR(Tableau1[[#This Row],[Access R1 + S1+ T1 ]]&gt;=1,Tableau1[[#This Row],[Access V1 +W1 + X1]]&gt;=1),1,0)</f>
        <v>0</v>
      </c>
      <c r="AB7100" s="10" t="str">
        <f>Tableau1[[#This Row],[DOI]]</f>
        <v>doi: 10.4103/ijo.IJO_36_17</v>
      </c>
      <c r="AC7100" s="13" t="str">
        <f>Tableau1[[#This Row],[Authors]]&amp;", "&amp;Tableau1[[#This Row],[Title]]&amp;" "&amp;Tableau1[[#This Row],[Journal]]&amp;". "&amp;Tableau1[[#This Row],[Year]]</f>
        <v>Ahuja AA, Kohli P, Lomte S., Novel technique of smartphone-based high magnification imaging of the eyelid lesions. Indian J Ophthalmol. 2017</v>
      </c>
    </row>
    <row r="7101" spans="1:29" x14ac:dyDescent="0.3">
      <c r="A7101">
        <v>7643</v>
      </c>
      <c r="B7101" t="s">
        <v>1411</v>
      </c>
      <c r="C7101" t="s">
        <v>1412</v>
      </c>
      <c r="D7101" t="s">
        <v>1413</v>
      </c>
      <c r="E7101" t="s">
        <v>2561</v>
      </c>
      <c r="F7101" s="10"/>
      <c r="G7101">
        <v>2017</v>
      </c>
      <c r="J7101">
        <v>0.63651721934322558</v>
      </c>
      <c r="L7101" t="s">
        <v>41996</v>
      </c>
      <c r="M7101">
        <v>28068526</v>
      </c>
      <c r="Q7101" s="10"/>
      <c r="R7101" s="11">
        <f t="shared" si="220"/>
        <v>0</v>
      </c>
      <c r="U7101" s="11">
        <f t="shared" si="221"/>
        <v>0</v>
      </c>
      <c r="Y7101" s="11">
        <f>IF(SUM(Tableau1[[#This Row],[Other access]:[Sci-hub access]])&gt;=1,1,0)</f>
        <v>0</v>
      </c>
      <c r="Z7101" s="12">
        <f>IF(OR(Tableau1[[#This Row],[Access R1 + S1+ T1 ]]&gt;=1,Tableau1[[#This Row],[Access V1 +W1 + X1]]&gt;=1),1,0)</f>
        <v>0</v>
      </c>
      <c r="AB7101" s="10" t="str">
        <f>Tableau1[[#This Row],[DOI]]</f>
        <v>doi: 10.1016/j.clineuro.2016.12.010</v>
      </c>
      <c r="AC7101" s="13" t="str">
        <f>Tableau1[[#This Row],[Authors]]&amp;", "&amp;Tableau1[[#This Row],[Title]]&amp;" "&amp;Tableau1[[#This Row],[Journal]]&amp;". "&amp;Tableau1[[#This Row],[Year]]</f>
        <v>Smith J, Jack MM, Peterson JC, Chamoun RB., Herniated gyrus rectus causing idiopathic compression of the optic chiasm. Clin Neurol Neurosurg. 2017</v>
      </c>
    </row>
    <row r="7102" spans="1:29" x14ac:dyDescent="0.3">
      <c r="A7102">
        <v>2534</v>
      </c>
      <c r="B7102" t="s">
        <v>5754</v>
      </c>
      <c r="C7102" t="s">
        <v>16000</v>
      </c>
      <c r="D7102" t="s">
        <v>26177</v>
      </c>
      <c r="E7102" t="s">
        <v>2467</v>
      </c>
      <c r="F7102" s="10"/>
      <c r="G7102">
        <v>2017</v>
      </c>
      <c r="J7102">
        <v>0.63658221707790974</v>
      </c>
      <c r="L7102" t="s">
        <v>36998</v>
      </c>
      <c r="M7102">
        <v>28728189</v>
      </c>
      <c r="Q7102" s="10"/>
      <c r="R7102" s="11">
        <f t="shared" si="220"/>
        <v>0</v>
      </c>
      <c r="U7102" s="11">
        <f t="shared" si="221"/>
        <v>0</v>
      </c>
      <c r="Y7102" s="11">
        <f>IF(SUM(Tableau1[[#This Row],[Other access]:[Sci-hub access]])&gt;=1,1,0)</f>
        <v>0</v>
      </c>
      <c r="Z7102" s="12">
        <f>IF(OR(Tableau1[[#This Row],[Access R1 + S1+ T1 ]]&gt;=1,Tableau1[[#This Row],[Access V1 +W1 + X1]]&gt;=1),1,0)</f>
        <v>0</v>
      </c>
      <c r="AB7102" s="10" t="str">
        <f>Tableau1[[#This Row],[DOI]]</f>
        <v>doi: 10.3928/23258160-20170630-14</v>
      </c>
      <c r="AC7102" s="13" t="str">
        <f>Tableau1[[#This Row],[Authors]]&amp;", "&amp;Tableau1[[#This Row],[Title]]&amp;" "&amp;Tableau1[[#This Row],[Journal]]&amp;". "&amp;Tableau1[[#This Row],[Year]]</f>
        <v>Wood EH, Powers MA, Moshfeghi DM., Spontaneous Globe Rupture Due to Rapidly Evolving Endogenous Hypermucoid Klebsiella Pneumoniae Endophthalmitis. Ophthalmic Surg Lasers Imaging Retina. 2017</v>
      </c>
    </row>
    <row r="7103" spans="1:29" x14ac:dyDescent="0.3">
      <c r="A7103">
        <v>3041</v>
      </c>
      <c r="B7103" t="s">
        <v>6233</v>
      </c>
      <c r="C7103" t="s">
        <v>16478</v>
      </c>
      <c r="D7103" t="s">
        <v>26657</v>
      </c>
      <c r="E7103" t="s">
        <v>34009</v>
      </c>
      <c r="F7103" s="10"/>
      <c r="G7103">
        <v>2017</v>
      </c>
      <c r="J7103">
        <v>0.63660777581496497</v>
      </c>
      <c r="L7103" t="s">
        <v>37495</v>
      </c>
      <c r="M7103">
        <v>28645419</v>
      </c>
      <c r="Q7103" s="10"/>
      <c r="R7103" s="11">
        <f t="shared" si="220"/>
        <v>0</v>
      </c>
      <c r="U7103" s="11">
        <f t="shared" si="221"/>
        <v>0</v>
      </c>
      <c r="Y7103" s="11">
        <f>IF(SUM(Tableau1[[#This Row],[Other access]:[Sci-hub access]])&gt;=1,1,0)</f>
        <v>0</v>
      </c>
      <c r="Z7103" s="12">
        <f>IF(OR(Tableau1[[#This Row],[Access R1 + S1+ T1 ]]&gt;=1,Tableau1[[#This Row],[Access V1 +W1 + X1]]&gt;=1),1,0)</f>
        <v>0</v>
      </c>
      <c r="AB7103" s="10" t="str">
        <f>Tableau1[[#This Row],[DOI]]</f>
        <v>doi: 10.1016/j.annemergmed.2017.01.033</v>
      </c>
      <c r="AC7103" s="13" t="str">
        <f>Tableau1[[#This Row],[Authors]]&amp;", "&amp;Tableau1[[#This Row],[Title]]&amp;" "&amp;Tableau1[[#This Row],[Journal]]&amp;". "&amp;Tableau1[[#This Row],[Year]]</f>
        <v>Eisinger G, Prats M, Park S, Bahner D., Elderly Man With Painless Vision Loss. Ann Emerg Med. 2017</v>
      </c>
    </row>
    <row r="7104" spans="1:29" ht="28.8" x14ac:dyDescent="0.3">
      <c r="A7104">
        <v>3390</v>
      </c>
      <c r="B7104" t="s">
        <v>6567</v>
      </c>
      <c r="C7104" t="s">
        <v>16810</v>
      </c>
      <c r="D7104" t="s">
        <v>26991</v>
      </c>
      <c r="E7104" t="s">
        <v>2462</v>
      </c>
      <c r="F7104" s="10"/>
      <c r="G7104">
        <v>2017</v>
      </c>
      <c r="J7104">
        <v>0.63664257973231619</v>
      </c>
      <c r="L7104" t="s">
        <v>37840</v>
      </c>
      <c r="M7104">
        <v>28592279</v>
      </c>
      <c r="Q7104" s="10"/>
      <c r="R7104" s="11">
        <f t="shared" si="220"/>
        <v>0</v>
      </c>
      <c r="U7104" s="11">
        <f t="shared" si="221"/>
        <v>0</v>
      </c>
      <c r="Y7104" s="11">
        <f>IF(SUM(Tableau1[[#This Row],[Other access]:[Sci-hub access]])&gt;=1,1,0)</f>
        <v>0</v>
      </c>
      <c r="Z7104" s="12">
        <f>IF(OR(Tableau1[[#This Row],[Access R1 + S1+ T1 ]]&gt;=1,Tableau1[[#This Row],[Access V1 +W1 + X1]]&gt;=1),1,0)</f>
        <v>0</v>
      </c>
      <c r="AB7104" s="10" t="str">
        <f>Tableau1[[#This Row],[DOI]]</f>
        <v>doi: 10.1186/s12886-017-0479-2</v>
      </c>
      <c r="AC7104" s="13" t="str">
        <f>Tableau1[[#This Row],[Authors]]&amp;", "&amp;Tableau1[[#This Row],[Title]]&amp;" "&amp;Tableau1[[#This Row],[Journal]]&amp;". "&amp;Tableau1[[#This Row],[Year]]</f>
        <v>Rapoport Y, Wayman LL, Chomsky AS., The effect of post-traumatic-stress-disorder on intra-operative analgesia in a veteran population during cataract procedures carried out using retrobulbar or topical anesthesia: a retrospective study. BMC Ophthalmol. 2017</v>
      </c>
    </row>
    <row r="7105" spans="1:29" x14ac:dyDescent="0.3">
      <c r="A7105">
        <v>199</v>
      </c>
      <c r="B7105" t="s">
        <v>3462</v>
      </c>
      <c r="C7105" t="s">
        <v>13723</v>
      </c>
      <c r="D7105" t="s">
        <v>23882</v>
      </c>
      <c r="E7105" t="s">
        <v>33987</v>
      </c>
      <c r="F7105" s="10"/>
      <c r="G7105">
        <v>2017</v>
      </c>
      <c r="J7105">
        <v>0.63671222112235681</v>
      </c>
      <c r="L7105" t="s">
        <v>34712</v>
      </c>
      <c r="M7105">
        <v>29350893</v>
      </c>
      <c r="Q7105" s="10"/>
      <c r="R7105" s="11">
        <f t="shared" si="220"/>
        <v>0</v>
      </c>
      <c r="U7105" s="11">
        <f t="shared" si="221"/>
        <v>0</v>
      </c>
      <c r="Y7105" s="11">
        <f>IF(SUM(Tableau1[[#This Row],[Other access]:[Sci-hub access]])&gt;=1,1,0)</f>
        <v>0</v>
      </c>
      <c r="Z7105" s="12">
        <f>IF(OR(Tableau1[[#This Row],[Access R1 + S1+ T1 ]]&gt;=1,Tableau1[[#This Row],[Access V1 +W1 + X1]]&gt;=1),1,0)</f>
        <v>0</v>
      </c>
      <c r="AB7105" s="10" t="str">
        <f>Tableau1[[#This Row],[DOI]]</f>
        <v>doi: 10.2298/VSP141118141J</v>
      </c>
      <c r="AC7105" s="13" t="str">
        <f>Tableau1[[#This Row],[Authors]]&amp;", "&amp;Tableau1[[#This Row],[Title]]&amp;" "&amp;Tableau1[[#This Row],[Journal]]&amp;". "&amp;Tableau1[[#This Row],[Year]]</f>
        <v>Jovančević L, Čanadanović V, Savović S, Zvezdin B, Komazec Z., Silent sinus syndrome: One more reason for an ophthalmologist to have a rhinologist as a good friend. Vojnosanit Pregl. 2017</v>
      </c>
    </row>
    <row r="7106" spans="1:29" x14ac:dyDescent="0.3">
      <c r="A7106">
        <v>3779</v>
      </c>
      <c r="B7106" t="s">
        <v>6947</v>
      </c>
      <c r="C7106" t="s">
        <v>17187</v>
      </c>
      <c r="D7106" t="s">
        <v>27371</v>
      </c>
      <c r="E7106" t="s">
        <v>2613</v>
      </c>
      <c r="F7106" s="10"/>
      <c r="G7106">
        <v>2017</v>
      </c>
      <c r="J7106">
        <v>0.63682650004243169</v>
      </c>
      <c r="L7106" t="s">
        <v>38223</v>
      </c>
      <c r="M7106">
        <v>28534342</v>
      </c>
      <c r="Q7106" s="10"/>
      <c r="R7106" s="11">
        <f t="shared" ref="R7106:R7169" si="222">IF(SUM(N7106:Q7106)&gt;0,1,0)</f>
        <v>0</v>
      </c>
      <c r="U7106" s="11">
        <f t="shared" ref="U7106:U7169" si="223">IF(SUM(R7106,T7106)&gt;0,1,0)</f>
        <v>0</v>
      </c>
      <c r="Y7106" s="11">
        <f>IF(SUM(Tableau1[[#This Row],[Other access]:[Sci-hub access]])&gt;=1,1,0)</f>
        <v>0</v>
      </c>
      <c r="Z7106" s="12">
        <f>IF(OR(Tableau1[[#This Row],[Access R1 + S1+ T1 ]]&gt;=1,Tableau1[[#This Row],[Access V1 +W1 + X1]]&gt;=1),1,0)</f>
        <v>0</v>
      </c>
      <c r="AB7106" s="10" t="str">
        <f>Tableau1[[#This Row],[DOI]]</f>
        <v>doi: 10.3341/kjo.2015.0168</v>
      </c>
      <c r="AC7106" s="13" t="str">
        <f>Tableau1[[#This Row],[Authors]]&amp;", "&amp;Tableau1[[#This Row],[Title]]&amp;" "&amp;Tableau1[[#This Row],[Journal]]&amp;". "&amp;Tableau1[[#This Row],[Year]]</f>
        <v>Shin KH, Kim IN, Paik HJ., The Effect of Preoperative Occlusion Therapy on Long-term Outcome after Surgery for Early-onset Exotropia. Korean J Ophthalmol. 2017</v>
      </c>
    </row>
    <row r="7107" spans="1:29" x14ac:dyDescent="0.3">
      <c r="A7107">
        <v>6044</v>
      </c>
      <c r="B7107" t="s">
        <v>9029</v>
      </c>
      <c r="C7107" t="s">
        <v>19243</v>
      </c>
      <c r="D7107" t="s">
        <v>29459</v>
      </c>
      <c r="E7107" t="s">
        <v>3077</v>
      </c>
      <c r="F7107" s="10"/>
      <c r="G7107">
        <v>2017</v>
      </c>
      <c r="J7107">
        <v>0.63692010733406046</v>
      </c>
      <c r="L7107" t="s">
        <v>40421</v>
      </c>
      <c r="M7107">
        <v>28256400</v>
      </c>
      <c r="Q7107" s="10"/>
      <c r="R7107" s="11">
        <f t="shared" si="222"/>
        <v>0</v>
      </c>
      <c r="U7107" s="11">
        <f t="shared" si="223"/>
        <v>0</v>
      </c>
      <c r="Y7107" s="11">
        <f>IF(SUM(Tableau1[[#This Row],[Other access]:[Sci-hub access]])&gt;=1,1,0)</f>
        <v>0</v>
      </c>
      <c r="Z7107" s="12">
        <f>IF(OR(Tableau1[[#This Row],[Access R1 + S1+ T1 ]]&gt;=1,Tableau1[[#This Row],[Access V1 +W1 + X1]]&gt;=1),1,0)</f>
        <v>0</v>
      </c>
      <c r="AB7107" s="10" t="str">
        <f>Tableau1[[#This Row],[DOI]]</f>
        <v>doi: 10.1016/j.ebiom.2017.02.021</v>
      </c>
      <c r="AC7107" s="13" t="str">
        <f>Tableau1[[#This Row],[Authors]]&amp;", "&amp;Tableau1[[#This Row],[Title]]&amp;" "&amp;Tableau1[[#This Row],[Journal]]&amp;". "&amp;Tableau1[[#This Row],[Year]]</f>
        <v>Jiang WJ, Song HX, Li SY, Guo B, Wu JF, Li GP, Guo DD, Shi L, Bi HS, Jonas JB., Amphiregulin Antibody and Reduction of Axial Elongation in Experimental Myopia. EBioMedicine. 2017</v>
      </c>
    </row>
    <row r="7108" spans="1:29" ht="28.8" x14ac:dyDescent="0.3">
      <c r="A7108">
        <v>10663</v>
      </c>
      <c r="B7108" t="s">
        <v>13130</v>
      </c>
      <c r="C7108" t="s">
        <v>23295</v>
      </c>
      <c r="D7108" t="s">
        <v>33583</v>
      </c>
      <c r="E7108" t="s">
        <v>2457</v>
      </c>
      <c r="F7108" s="10"/>
      <c r="G7108">
        <v>2017</v>
      </c>
      <c r="J7108">
        <v>0.63700552960590973</v>
      </c>
      <c r="L7108" t="s">
        <v>44911</v>
      </c>
      <c r="M7108">
        <v>27124795</v>
      </c>
      <c r="Q7108" s="10"/>
      <c r="R7108" s="11">
        <f t="shared" si="222"/>
        <v>0</v>
      </c>
      <c r="U7108" s="11">
        <f t="shared" si="223"/>
        <v>0</v>
      </c>
      <c r="Y7108" s="11">
        <f>IF(SUM(Tableau1[[#This Row],[Other access]:[Sci-hub access]])&gt;=1,1,0)</f>
        <v>0</v>
      </c>
      <c r="Z7108" s="12">
        <f>IF(OR(Tableau1[[#This Row],[Access R1 + S1+ T1 ]]&gt;=1,Tableau1[[#This Row],[Access V1 +W1 + X1]]&gt;=1),1,0)</f>
        <v>0</v>
      </c>
      <c r="AB7108" s="10" t="str">
        <f>Tableau1[[#This Row],[DOI]]</f>
        <v>doi: 10.1097/ICB.0000000000000320</v>
      </c>
      <c r="AC7108" s="13" t="str">
        <f>Tableau1[[#This Row],[Authors]]&amp;", "&amp;Tableau1[[#This Row],[Title]]&amp;" "&amp;Tableau1[[#This Row],[Journal]]&amp;". "&amp;Tableau1[[#This Row],[Year]]</f>
        <v>Cheung AY, Yonekawa Y, Balaraman S, Thomas BJ, Xi AM, Folberg R, Amin M, Miller KT, Faia LJ., MULTIMODAL IMAGING AND HISTOLOGIC CORRELATION OF ISOLATED METASTASIS OF PROSTATE ADENOCARCINOMA TO THE CHOROID. Retin Cases Brief Rep. 2017</v>
      </c>
    </row>
    <row r="7109" spans="1:29" x14ac:dyDescent="0.3">
      <c r="A7109">
        <v>10905</v>
      </c>
      <c r="B7109" t="s">
        <v>13345</v>
      </c>
      <c r="C7109" t="s">
        <v>23507</v>
      </c>
      <c r="D7109" t="s">
        <v>33799</v>
      </c>
      <c r="E7109" t="s">
        <v>2447</v>
      </c>
      <c r="F7109" s="10"/>
      <c r="G7109">
        <v>2017</v>
      </c>
      <c r="J7109">
        <v>0.63711316393025641</v>
      </c>
      <c r="L7109" t="s">
        <v>45148</v>
      </c>
      <c r="M7109">
        <v>26866332</v>
      </c>
      <c r="Q7109" s="10"/>
      <c r="R7109" s="11">
        <f t="shared" si="222"/>
        <v>0</v>
      </c>
      <c r="U7109" s="11">
        <f t="shared" si="223"/>
        <v>0</v>
      </c>
      <c r="Y7109" s="11">
        <f>IF(SUM(Tableau1[[#This Row],[Other access]:[Sci-hub access]])&gt;=1,1,0)</f>
        <v>0</v>
      </c>
      <c r="Z7109" s="12">
        <f>IF(OR(Tableau1[[#This Row],[Access R1 + S1+ T1 ]]&gt;=1,Tableau1[[#This Row],[Access V1 +W1 + X1]]&gt;=1),1,0)</f>
        <v>0</v>
      </c>
      <c r="AB7109" s="10" t="str">
        <f>Tableau1[[#This Row],[DOI]]</f>
        <v>doi: 10.1097/IOP.0000000000000643</v>
      </c>
      <c r="AC7109" s="13" t="str">
        <f>Tableau1[[#This Row],[Authors]]&amp;", "&amp;Tableau1[[#This Row],[Title]]&amp;" "&amp;Tableau1[[#This Row],[Journal]]&amp;". "&amp;Tableau1[[#This Row],[Year]]</f>
        <v>Pargament JM, Peralta RJ, Nerad JA, McCann JD., Orbital Volume Augmentation for Enophthalmos Following Ventriculoperitoneal Shunting: A Case Study in "Silent Brain Syndrome". Ophthal Plast Reconstr Surg. 2017</v>
      </c>
    </row>
    <row r="7110" spans="1:29" x14ac:dyDescent="0.3">
      <c r="A7110">
        <v>10594</v>
      </c>
      <c r="B7110" t="s">
        <v>13069</v>
      </c>
      <c r="C7110" t="s">
        <v>23234</v>
      </c>
      <c r="D7110" t="s">
        <v>33522</v>
      </c>
      <c r="E7110" t="s">
        <v>34015</v>
      </c>
      <c r="F7110" s="10"/>
      <c r="G7110">
        <v>2017</v>
      </c>
      <c r="J7110">
        <v>0.63712820019154359</v>
      </c>
      <c r="L7110" t="s">
        <v>44843</v>
      </c>
      <c r="M7110">
        <v>27176872</v>
      </c>
      <c r="Q7110" s="10"/>
      <c r="R7110" s="11">
        <f t="shared" si="222"/>
        <v>0</v>
      </c>
      <c r="U7110" s="11">
        <f t="shared" si="223"/>
        <v>0</v>
      </c>
      <c r="Y7110" s="11">
        <f>IF(SUM(Tableau1[[#This Row],[Other access]:[Sci-hub access]])&gt;=1,1,0)</f>
        <v>0</v>
      </c>
      <c r="Z7110" s="12">
        <f>IF(OR(Tableau1[[#This Row],[Access R1 + S1+ T1 ]]&gt;=1,Tableau1[[#This Row],[Access V1 +W1 + X1]]&gt;=1),1,0)</f>
        <v>0</v>
      </c>
      <c r="AB7110" s="10" t="str">
        <f>Tableau1[[#This Row],[DOI]]</f>
        <v>doi: 10.1080/13816810.2016.1183215</v>
      </c>
      <c r="AC7110" s="13" t="str">
        <f>Tableau1[[#This Row],[Authors]]&amp;", "&amp;Tableau1[[#This Row],[Title]]&amp;" "&amp;Tableau1[[#This Row],[Journal]]&amp;". "&amp;Tableau1[[#This Row],[Year]]</f>
        <v>Warwick AN, Shawkat F, Lotery AJ., Retinitis pigmentosa and bilateral cystoid macular oedema in a patient heterozygous for the RIM1 mutation previously associated with cone-rod dystrophy 7. Ophthalmic Genet. 2017</v>
      </c>
    </row>
    <row r="7111" spans="1:29" x14ac:dyDescent="0.3">
      <c r="A7111">
        <v>10092</v>
      </c>
      <c r="B7111" t="s">
        <v>12604</v>
      </c>
      <c r="C7111" t="s">
        <v>22771</v>
      </c>
      <c r="D7111" t="s">
        <v>33053</v>
      </c>
      <c r="E7111" t="s">
        <v>34482</v>
      </c>
      <c r="F7111" s="10"/>
      <c r="G7111">
        <v>2017</v>
      </c>
      <c r="J7111">
        <v>0.63753808014780755</v>
      </c>
      <c r="L7111" t="s">
        <v>44348</v>
      </c>
      <c r="M7111">
        <v>27473195</v>
      </c>
      <c r="Q7111" s="10"/>
      <c r="R7111" s="11">
        <f t="shared" si="222"/>
        <v>0</v>
      </c>
      <c r="U7111" s="11">
        <f t="shared" si="223"/>
        <v>0</v>
      </c>
      <c r="Y7111" s="11">
        <f>IF(SUM(Tableau1[[#This Row],[Other access]:[Sci-hub access]])&gt;=1,1,0)</f>
        <v>0</v>
      </c>
      <c r="Z7111" s="12">
        <f>IF(OR(Tableau1[[#This Row],[Access R1 + S1+ T1 ]]&gt;=1,Tableau1[[#This Row],[Access V1 +W1 + X1]]&gt;=1),1,0)</f>
        <v>0</v>
      </c>
      <c r="AB7111" s="10" t="str">
        <f>Tableau1[[#This Row],[DOI]]</f>
        <v>doi: 10.1007/s13365-016-0470-3</v>
      </c>
      <c r="AC7111" s="13" t="str">
        <f>Tableau1[[#This Row],[Authors]]&amp;", "&amp;Tableau1[[#This Row],[Title]]&amp;" "&amp;Tableau1[[#This Row],[Journal]]&amp;". "&amp;Tableau1[[#This Row],[Year]]</f>
        <v>Hébert J, Armstrong D, Daneman N, Jain JD, Perry J., Adult-onset opsoclonus-myoclonus syndrome due to West Nile Virus treated with intravenous immunoglobulin. J Neurovirol. 2017</v>
      </c>
    </row>
    <row r="7112" spans="1:29" x14ac:dyDescent="0.3">
      <c r="A7112">
        <v>1479</v>
      </c>
      <c r="B7112" t="s">
        <v>4736</v>
      </c>
      <c r="C7112" t="s">
        <v>14986</v>
      </c>
      <c r="D7112" t="s">
        <v>25157</v>
      </c>
      <c r="E7112" t="s">
        <v>2529</v>
      </c>
      <c r="F7112" s="10"/>
      <c r="G7112">
        <v>2017</v>
      </c>
      <c r="J7112">
        <v>0.63785791172113193</v>
      </c>
      <c r="L7112" t="s">
        <v>35960</v>
      </c>
      <c r="M7112">
        <v>28937876</v>
      </c>
      <c r="Q7112" s="10"/>
      <c r="R7112" s="11">
        <f t="shared" si="222"/>
        <v>0</v>
      </c>
      <c r="U7112" s="11">
        <f t="shared" si="223"/>
        <v>0</v>
      </c>
      <c r="Y7112" s="11">
        <f>IF(SUM(Tableau1[[#This Row],[Other access]:[Sci-hub access]])&gt;=1,1,0)</f>
        <v>0</v>
      </c>
      <c r="Z7112" s="12">
        <f>IF(OR(Tableau1[[#This Row],[Access R1 + S1+ T1 ]]&gt;=1,Tableau1[[#This Row],[Access V1 +W1 + X1]]&gt;=1),1,0)</f>
        <v>0</v>
      </c>
      <c r="AB7112" s="10" t="str">
        <f>Tableau1[[#This Row],[DOI]]</f>
        <v>doi: 10.1080/02713683.2017.1362004</v>
      </c>
      <c r="AC7112" s="13" t="str">
        <f>Tableau1[[#This Row],[Authors]]&amp;", "&amp;Tableau1[[#This Row],[Title]]&amp;" "&amp;Tableau1[[#This Row],[Journal]]&amp;". "&amp;Tableau1[[#This Row],[Year]]</f>
        <v>Hidalgo-Aguirre M, Costantino S, Lesk MR., Pilot study of the pulsatile neuro-peripapillary retinal deformation in glaucoma and its relationship with glaucoma risk factors. Curr Eye Res. 2017</v>
      </c>
    </row>
    <row r="7113" spans="1:29" x14ac:dyDescent="0.3">
      <c r="A7113">
        <v>1145</v>
      </c>
      <c r="B7113" t="s">
        <v>4407</v>
      </c>
      <c r="C7113" t="s">
        <v>14660</v>
      </c>
      <c r="D7113" t="s">
        <v>24828</v>
      </c>
      <c r="E7113" t="s">
        <v>2760</v>
      </c>
      <c r="F7113" s="10"/>
      <c r="G7113">
        <v>2018</v>
      </c>
      <c r="J7113">
        <v>0.63822346062236091</v>
      </c>
      <c r="L7113" t="s">
        <v>35632</v>
      </c>
      <c r="M7113">
        <v>29019028</v>
      </c>
      <c r="Q7113" s="10"/>
      <c r="R7113" s="11">
        <f t="shared" si="222"/>
        <v>0</v>
      </c>
      <c r="U7113" s="11">
        <f t="shared" si="223"/>
        <v>0</v>
      </c>
      <c r="Y7113" s="11">
        <f>IF(SUM(Tableau1[[#This Row],[Other access]:[Sci-hub access]])&gt;=1,1,0)</f>
        <v>0</v>
      </c>
      <c r="Z7113" s="12">
        <f>IF(OR(Tableau1[[#This Row],[Access R1 + S1+ T1 ]]&gt;=1,Tableau1[[#This Row],[Access V1 +W1 + X1]]&gt;=1),1,0)</f>
        <v>0</v>
      </c>
      <c r="AB7113" s="10" t="str">
        <f>Tableau1[[#This Row],[DOI]]</f>
        <v>doi: 10.1007/s11547-017-0812-0</v>
      </c>
      <c r="AC7113" s="13" t="str">
        <f>Tableau1[[#This Row],[Authors]]&amp;", "&amp;Tableau1[[#This Row],[Title]]&amp;" "&amp;Tableau1[[#This Row],[Journal]]&amp;". "&amp;Tableau1[[#This Row],[Year]]</f>
        <v>Sun J, Zhang Q, Duan X, Zhang C, Wang P, Jia C, Liu Y, Peng Y., Application of a full model-based iterative reconstruction (MBIR) in 80 kVp ultra-low-dose paranasal sinus CT imaging of pediatric patients. Radiol Med. 2018</v>
      </c>
    </row>
    <row r="7114" spans="1:29" x14ac:dyDescent="0.3">
      <c r="A7114">
        <v>4437</v>
      </c>
      <c r="B7114" t="s">
        <v>7563</v>
      </c>
      <c r="C7114" t="s">
        <v>17799</v>
      </c>
      <c r="D7114" t="s">
        <v>27992</v>
      </c>
      <c r="E7114" t="s">
        <v>2486</v>
      </c>
      <c r="F7114" s="10"/>
      <c r="G7114">
        <v>2018</v>
      </c>
      <c r="J7114">
        <v>0.63831323544643515</v>
      </c>
      <c r="L7114" t="s">
        <v>38859</v>
      </c>
      <c r="M7114">
        <v>28444824</v>
      </c>
      <c r="Q7114" s="10"/>
      <c r="R7114" s="11">
        <f t="shared" si="222"/>
        <v>0</v>
      </c>
      <c r="U7114" s="11">
        <f t="shared" si="223"/>
        <v>0</v>
      </c>
      <c r="Y7114" s="11">
        <f>IF(SUM(Tableau1[[#This Row],[Other access]:[Sci-hub access]])&gt;=1,1,0)</f>
        <v>0</v>
      </c>
      <c r="Z7114" s="12">
        <f>IF(OR(Tableau1[[#This Row],[Access R1 + S1+ T1 ]]&gt;=1,Tableau1[[#This Row],[Access V1 +W1 + X1]]&gt;=1),1,0)</f>
        <v>0</v>
      </c>
      <c r="AB7114" s="10" t="str">
        <f>Tableau1[[#This Row],[DOI]]</f>
        <v>doi: 10.1111/aos.13447</v>
      </c>
      <c r="AC7114" s="13" t="str">
        <f>Tableau1[[#This Row],[Authors]]&amp;", "&amp;Tableau1[[#This Row],[Title]]&amp;" "&amp;Tableau1[[#This Row],[Journal]]&amp;". "&amp;Tableau1[[#This Row],[Year]]</f>
        <v>Bohman E, Wyon M, Lundström M, Dafgård Kopp E., A comparison between patients with epiphora and cataract of the activity limitations they experience in daily life due to their visual disability. Acta Ophthalmol. 2018</v>
      </c>
    </row>
    <row r="7115" spans="1:29" ht="28.8" x14ac:dyDescent="0.3">
      <c r="A7115">
        <v>5107</v>
      </c>
      <c r="B7115" t="s">
        <v>8186</v>
      </c>
      <c r="C7115" t="s">
        <v>18412</v>
      </c>
      <c r="D7115" t="s">
        <v>28616</v>
      </c>
      <c r="E7115" t="s">
        <v>2799</v>
      </c>
      <c r="F7115" s="10"/>
      <c r="G7115">
        <v>2017</v>
      </c>
      <c r="J7115">
        <v>0.63835531257177536</v>
      </c>
      <c r="L7115" t="s">
        <v>39512</v>
      </c>
      <c r="M7115">
        <v>28372586</v>
      </c>
      <c r="Q7115" s="10"/>
      <c r="R7115" s="11">
        <f t="shared" si="222"/>
        <v>0</v>
      </c>
      <c r="U7115" s="11">
        <f t="shared" si="223"/>
        <v>0</v>
      </c>
      <c r="Y7115" s="11">
        <f>IF(SUM(Tableau1[[#This Row],[Other access]:[Sci-hub access]])&gt;=1,1,0)</f>
        <v>0</v>
      </c>
      <c r="Z7115" s="12">
        <f>IF(OR(Tableau1[[#This Row],[Access R1 + S1+ T1 ]]&gt;=1,Tableau1[[#This Row],[Access V1 +W1 + X1]]&gt;=1),1,0)</f>
        <v>0</v>
      </c>
      <c r="AB7115" s="10" t="str">
        <f>Tableau1[[#This Row],[DOI]]</f>
        <v>doi: 10.1186/s12906-017-1678-3</v>
      </c>
      <c r="AC7115" s="13" t="str">
        <f>Tableau1[[#This Row],[Authors]]&amp;", "&amp;Tableau1[[#This Row],[Title]]&amp;" "&amp;Tableau1[[#This Row],[Journal]]&amp;". "&amp;Tableau1[[#This Row],[Year]]</f>
        <v>Hao GM, Lv TT, Wu Y, Wang HL, Xing W, Wang Y, Li C, Zhang ZJ, Wang ZL, Wang W, Han J., The Hippo signaling pathway: a potential therapeutic target is reversed by a Chinese patent drug in rats with diabetic retinopathy. BMC Complement Altern Med. 2017</v>
      </c>
    </row>
    <row r="7116" spans="1:29" x14ac:dyDescent="0.3">
      <c r="A7116">
        <v>9503</v>
      </c>
      <c r="B7116" t="s">
        <v>12067</v>
      </c>
      <c r="C7116" t="s">
        <v>22242</v>
      </c>
      <c r="D7116" t="s">
        <v>32513</v>
      </c>
      <c r="E7116" t="s">
        <v>2495</v>
      </c>
      <c r="F7116" s="10"/>
      <c r="G7116">
        <v>2017</v>
      </c>
      <c r="J7116">
        <v>0.63853784457912588</v>
      </c>
      <c r="L7116" t="s">
        <v>43786</v>
      </c>
      <c r="M7116">
        <v>27668640</v>
      </c>
      <c r="Q7116" s="10"/>
      <c r="R7116" s="11">
        <f t="shared" si="222"/>
        <v>0</v>
      </c>
      <c r="U7116" s="11">
        <f t="shared" si="223"/>
        <v>0</v>
      </c>
      <c r="Y7116" s="11">
        <f>IF(SUM(Tableau1[[#This Row],[Other access]:[Sci-hub access]])&gt;=1,1,0)</f>
        <v>0</v>
      </c>
      <c r="Z7116" s="12">
        <f>IF(OR(Tableau1[[#This Row],[Access R1 + S1+ T1 ]]&gt;=1,Tableau1[[#This Row],[Access V1 +W1 + X1]]&gt;=1),1,0)</f>
        <v>0</v>
      </c>
      <c r="AB7116" s="10" t="str">
        <f>Tableau1[[#This Row],[DOI]]</f>
        <v>doi: 10.1097/OPX.0000000000000999</v>
      </c>
      <c r="AC7116" s="13" t="str">
        <f>Tableau1[[#This Row],[Authors]]&amp;", "&amp;Tableau1[[#This Row],[Title]]&amp;" "&amp;Tableau1[[#This Row],[Journal]]&amp;". "&amp;Tableau1[[#This Row],[Year]]</f>
        <v>Rosenfield M, Ciuffreda KJ., Evaluation of the SVOne Handheld Autorefractor in a Pediatric Population. Optom Vis Sci. 2017</v>
      </c>
    </row>
    <row r="7117" spans="1:29" ht="28.8" x14ac:dyDescent="0.3">
      <c r="A7117">
        <v>5253</v>
      </c>
      <c r="B7117" t="s">
        <v>8320</v>
      </c>
      <c r="C7117" t="s">
        <v>18544</v>
      </c>
      <c r="D7117" t="s">
        <v>28750</v>
      </c>
      <c r="E7117" t="s">
        <v>2943</v>
      </c>
      <c r="F7117" s="10"/>
      <c r="G7117">
        <v>2017</v>
      </c>
      <c r="J7117">
        <v>0.63854338605676841</v>
      </c>
      <c r="L7117" t="s">
        <v>39652</v>
      </c>
      <c r="M7117">
        <v>28357502</v>
      </c>
      <c r="Q7117" s="10"/>
      <c r="R7117" s="11">
        <f t="shared" si="222"/>
        <v>0</v>
      </c>
      <c r="U7117" s="11">
        <f t="shared" si="223"/>
        <v>0</v>
      </c>
      <c r="Y7117" s="11">
        <f>IF(SUM(Tableau1[[#This Row],[Other access]:[Sci-hub access]])&gt;=1,1,0)</f>
        <v>0</v>
      </c>
      <c r="Z7117" s="12">
        <f>IF(OR(Tableau1[[#This Row],[Access R1 + S1+ T1 ]]&gt;=1,Tableau1[[#This Row],[Access V1 +W1 + X1]]&gt;=1),1,0)</f>
        <v>0</v>
      </c>
      <c r="AB7117" s="10" t="str">
        <f>Tableau1[[#This Row],[DOI]]</f>
        <v>doi: 10.1007/s00125-017-4251-1</v>
      </c>
      <c r="AC7117" s="13" t="str">
        <f>Tableau1[[#This Row],[Authors]]&amp;", "&amp;Tableau1[[#This Row],[Title]]&amp;" "&amp;Tableau1[[#This Row],[Journal]]&amp;". "&amp;Tableau1[[#This Row],[Year]]</f>
        <v>Penno G, Russo E, Garofolo M, Daniele G, Lucchesi D, Giusti L, Sancho Bornez V, Bianchi C, Dardano A, Miccoli R, Del Prato S., Evidence for two distinct phenotypes of chronic kidney disease in individuals with type 1 diabetes mellitus. Diabetologia. 2017</v>
      </c>
    </row>
    <row r="7118" spans="1:29" x14ac:dyDescent="0.3">
      <c r="A7118">
        <v>5956</v>
      </c>
      <c r="B7118" t="s">
        <v>8954</v>
      </c>
      <c r="C7118" t="s">
        <v>19168</v>
      </c>
      <c r="D7118" t="s">
        <v>29384</v>
      </c>
      <c r="E7118" t="s">
        <v>2486</v>
      </c>
      <c r="F7118" s="10"/>
      <c r="G7118">
        <v>2017</v>
      </c>
      <c r="J7118">
        <v>0.63864516808335969</v>
      </c>
      <c r="L7118" t="s">
        <v>40335</v>
      </c>
      <c r="M7118">
        <v>28266150</v>
      </c>
      <c r="Q7118" s="10"/>
      <c r="R7118" s="11">
        <f t="shared" si="222"/>
        <v>0</v>
      </c>
      <c r="U7118" s="11">
        <f t="shared" si="223"/>
        <v>0</v>
      </c>
      <c r="Y7118" s="11">
        <f>IF(SUM(Tableau1[[#This Row],[Other access]:[Sci-hub access]])&gt;=1,1,0)</f>
        <v>0</v>
      </c>
      <c r="Z7118" s="12">
        <f>IF(OR(Tableau1[[#This Row],[Access R1 + S1+ T1 ]]&gt;=1,Tableau1[[#This Row],[Access V1 +W1 + X1]]&gt;=1),1,0)</f>
        <v>0</v>
      </c>
      <c r="AB7118" s="10" t="str">
        <f>Tableau1[[#This Row],[DOI]]</f>
        <v>doi: 10.1111/aos.13414</v>
      </c>
      <c r="AC7118" s="13" t="str">
        <f>Tableau1[[#This Row],[Authors]]&amp;", "&amp;Tableau1[[#This Row],[Title]]&amp;" "&amp;Tableau1[[#This Row],[Journal]]&amp;". "&amp;Tableau1[[#This Row],[Year]]</f>
        <v>El Sayed Y, Gawdat G., Two-year results of microcatheter-assisted trabeculotomy in paediatric glaucoma: a randomized controlled study. Acta Ophthalmol. 2017</v>
      </c>
    </row>
    <row r="7119" spans="1:29" x14ac:dyDescent="0.3">
      <c r="A7119">
        <v>8018</v>
      </c>
      <c r="B7119" t="s">
        <v>1552</v>
      </c>
      <c r="C7119" t="s">
        <v>1553</v>
      </c>
      <c r="D7119" t="s">
        <v>1554</v>
      </c>
      <c r="E7119" t="s">
        <v>2802</v>
      </c>
      <c r="F7119" s="10"/>
      <c r="G7119">
        <v>2017</v>
      </c>
      <c r="J7119">
        <v>0.63878078595967258</v>
      </c>
      <c r="L7119" t="s">
        <v>42365</v>
      </c>
      <c r="M7119">
        <v>28009226</v>
      </c>
      <c r="Q7119" s="10"/>
      <c r="R7119" s="11">
        <f t="shared" si="222"/>
        <v>0</v>
      </c>
      <c r="U7119" s="11">
        <f t="shared" si="223"/>
        <v>0</v>
      </c>
      <c r="Y7119" s="11">
        <f>IF(SUM(Tableau1[[#This Row],[Other access]:[Sci-hub access]])&gt;=1,1,0)</f>
        <v>0</v>
      </c>
      <c r="Z7119" s="12">
        <f>IF(OR(Tableau1[[#This Row],[Access R1 + S1+ T1 ]]&gt;=1,Tableau1[[#This Row],[Access V1 +W1 + X1]]&gt;=1),1,0)</f>
        <v>0</v>
      </c>
      <c r="AB7119" s="10" t="str">
        <f>Tableau1[[#This Row],[DOI]]</f>
        <v>doi: 10.3171/2016.9.PEDS16328</v>
      </c>
      <c r="AC7119" s="13" t="str">
        <f>Tableau1[[#This Row],[Authors]]&amp;", "&amp;Tableau1[[#This Row],[Title]]&amp;" "&amp;Tableau1[[#This Row],[Journal]]&amp;". "&amp;Tableau1[[#This Row],[Year]]</f>
        <v>Miller C, Guillaume D, Dusenbery K, Clark HB, Moertel C., Report of effective trametinib therapy in 2 children with progressive hypothalamic optic pathway pilocytic astrocytoma: documentation of volumetric response. J Neurosurg Pediatr. 2017</v>
      </c>
    </row>
    <row r="7120" spans="1:29" x14ac:dyDescent="0.3">
      <c r="A7120">
        <v>7293</v>
      </c>
      <c r="B7120" t="s">
        <v>1295</v>
      </c>
      <c r="C7120" t="s">
        <v>1296</v>
      </c>
      <c r="D7120" t="s">
        <v>1297</v>
      </c>
      <c r="E7120" t="s">
        <v>3021</v>
      </c>
      <c r="F7120" s="10"/>
      <c r="G7120">
        <v>2017</v>
      </c>
      <c r="J7120">
        <v>0.63883608710814033</v>
      </c>
      <c r="L7120" t="s">
        <v>41649</v>
      </c>
      <c r="M7120">
        <v>28108234</v>
      </c>
      <c r="Q7120" s="10"/>
      <c r="R7120" s="11">
        <f t="shared" si="222"/>
        <v>0</v>
      </c>
      <c r="U7120" s="11">
        <f t="shared" si="223"/>
        <v>0</v>
      </c>
      <c r="Y7120" s="11">
        <f>IF(SUM(Tableau1[[#This Row],[Other access]:[Sci-hub access]])&gt;=1,1,0)</f>
        <v>0</v>
      </c>
      <c r="Z7120" s="12">
        <f>IF(OR(Tableau1[[#This Row],[Access R1 + S1+ T1 ]]&gt;=1,Tableau1[[#This Row],[Access V1 +W1 + X1]]&gt;=1),1,0)</f>
        <v>0</v>
      </c>
      <c r="AB7120" s="10" t="str">
        <f>Tableau1[[#This Row],[DOI]]</f>
        <v>doi: 10.1016/j.abb.2017.01.007</v>
      </c>
      <c r="AC7120" s="13" t="str">
        <f>Tableau1[[#This Row],[Authors]]&amp;", "&amp;Tableau1[[#This Row],[Title]]&amp;" "&amp;Tableau1[[#This Row],[Journal]]&amp;". "&amp;Tableau1[[#This Row],[Year]]</f>
        <v>Li X, Liu W, Huang X, Xiong J, Wei X., Interaction of AR and iNOS in lens epithelial cell: A new pathogenesis and potential therapeutic targets of diabetic cataract. Arch Biochem Biophys. 2017</v>
      </c>
    </row>
    <row r="7121" spans="1:29" x14ac:dyDescent="0.3">
      <c r="A7121">
        <v>317</v>
      </c>
      <c r="B7121" t="s">
        <v>3580</v>
      </c>
      <c r="C7121" t="s">
        <v>13841</v>
      </c>
      <c r="D7121" t="s">
        <v>24000</v>
      </c>
      <c r="E7121" t="s">
        <v>2443</v>
      </c>
      <c r="F7121" s="10"/>
      <c r="G7121">
        <v>2017</v>
      </c>
      <c r="J7121">
        <v>0.63885862165546137</v>
      </c>
      <c r="L7121" t="s">
        <v>34826</v>
      </c>
      <c r="M7121">
        <v>29260193</v>
      </c>
      <c r="Q7121" s="10"/>
      <c r="R7121" s="11">
        <f t="shared" si="222"/>
        <v>0</v>
      </c>
      <c r="U7121" s="11">
        <f t="shared" si="223"/>
        <v>0</v>
      </c>
      <c r="Y7121" s="11">
        <f>IF(SUM(Tableau1[[#This Row],[Other access]:[Sci-hub access]])&gt;=1,1,0)</f>
        <v>0</v>
      </c>
      <c r="Z7121" s="12">
        <f>IF(OR(Tableau1[[#This Row],[Access R1 + S1+ T1 ]]&gt;=1,Tableau1[[#This Row],[Access V1 +W1 + X1]]&gt;=1),1,0)</f>
        <v>0</v>
      </c>
      <c r="AB7121" s="10" t="str">
        <f>Tableau1[[#This Row],[DOI]]</f>
        <v>doi: 10.1167/iovs.17-22736</v>
      </c>
      <c r="AC7121" s="13" t="str">
        <f>Tableau1[[#This Row],[Authors]]&amp;", "&amp;Tableau1[[#This Row],[Title]]&amp;" "&amp;Tableau1[[#This Row],[Journal]]&amp;". "&amp;Tableau1[[#This Row],[Year]]</f>
        <v>Srinivasan S, Dehghani C, Pritchard N, Edwards K, Russell AW, Malik RA, Efron N., Corneal and Retinal Neuronal Degeneration in Early Stages of Diabetic Retinopathy. Invest Ophthalmol Vis Sci. 2017</v>
      </c>
    </row>
    <row r="7122" spans="1:29" x14ac:dyDescent="0.3">
      <c r="A7122">
        <v>9825</v>
      </c>
      <c r="B7122" t="s">
        <v>12363</v>
      </c>
      <c r="C7122" t="s">
        <v>22534</v>
      </c>
      <c r="D7122" t="s">
        <v>32811</v>
      </c>
      <c r="E7122" t="s">
        <v>2457</v>
      </c>
      <c r="F7122" s="10"/>
      <c r="G7122">
        <v>2017</v>
      </c>
      <c r="J7122">
        <v>0.63898495251251608</v>
      </c>
      <c r="L7122" t="s">
        <v>44087</v>
      </c>
      <c r="M7122">
        <v>27571427</v>
      </c>
      <c r="Q7122" s="10"/>
      <c r="R7122" s="11">
        <f t="shared" si="222"/>
        <v>0</v>
      </c>
      <c r="U7122" s="11">
        <f t="shared" si="223"/>
        <v>0</v>
      </c>
      <c r="Y7122" s="11">
        <f>IF(SUM(Tableau1[[#This Row],[Other access]:[Sci-hub access]])&gt;=1,1,0)</f>
        <v>0</v>
      </c>
      <c r="Z7122" s="12">
        <f>IF(OR(Tableau1[[#This Row],[Access R1 + S1+ T1 ]]&gt;=1,Tableau1[[#This Row],[Access V1 +W1 + X1]]&gt;=1),1,0)</f>
        <v>0</v>
      </c>
      <c r="AB7122" s="10" t="str">
        <f>Tableau1[[#This Row],[DOI]]</f>
        <v>doi: 10.1097/ICB.0000000000000392</v>
      </c>
      <c r="AC7122" s="13" t="str">
        <f>Tableau1[[#This Row],[Authors]]&amp;", "&amp;Tableau1[[#This Row],[Title]]&amp;" "&amp;Tableau1[[#This Row],[Journal]]&amp;". "&amp;Tableau1[[#This Row],[Year]]</f>
        <v>Lenis TL, Klufas MA, Randhawa S, Sharma M, Sarraf D., POSTERIOR POLAR ANNULAR CHOROIDAL DYSTROPHY: A CASE SERIES. Retin Cases Brief Rep. 2017</v>
      </c>
    </row>
    <row r="7123" spans="1:29" x14ac:dyDescent="0.3">
      <c r="A7123">
        <v>8281</v>
      </c>
      <c r="B7123" t="s">
        <v>10983</v>
      </c>
      <c r="C7123" t="s">
        <v>21170</v>
      </c>
      <c r="D7123" t="s">
        <v>31421</v>
      </c>
      <c r="E7123" t="s">
        <v>2447</v>
      </c>
      <c r="F7123" s="10"/>
      <c r="G7123">
        <v>2018</v>
      </c>
      <c r="J7123">
        <v>0.63900931459731547</v>
      </c>
      <c r="L7123" t="s">
        <v>42625</v>
      </c>
      <c r="M7123">
        <v>27941471</v>
      </c>
      <c r="Q7123" s="10"/>
      <c r="R7123" s="11">
        <f t="shared" si="222"/>
        <v>0</v>
      </c>
      <c r="U7123" s="11">
        <f t="shared" si="223"/>
        <v>0</v>
      </c>
      <c r="Y7123" s="11">
        <f>IF(SUM(Tableau1[[#This Row],[Other access]:[Sci-hub access]])&gt;=1,1,0)</f>
        <v>0</v>
      </c>
      <c r="Z7123" s="12">
        <f>IF(OR(Tableau1[[#This Row],[Access R1 + S1+ T1 ]]&gt;=1,Tableau1[[#This Row],[Access V1 +W1 + X1]]&gt;=1),1,0)</f>
        <v>0</v>
      </c>
      <c r="AB7123" s="10" t="str">
        <f>Tableau1[[#This Row],[DOI]]</f>
        <v>doi: 10.1097/IOP.0000000000000831</v>
      </c>
      <c r="AC7123" s="13" t="str">
        <f>Tableau1[[#This Row],[Authors]]&amp;", "&amp;Tableau1[[#This Row],[Title]]&amp;" "&amp;Tableau1[[#This Row],[Journal]]&amp;". "&amp;Tableau1[[#This Row],[Year]]</f>
        <v>Eftekhari K, Peng GL, Landsberger H, Douglas R, Massry GG., The Brow Fat Pad Suspension Suture: Safety Profile and Clinical Observations. Ophthal Plast Reconstr Surg. 2018</v>
      </c>
    </row>
    <row r="7124" spans="1:29" x14ac:dyDescent="0.3">
      <c r="A7124">
        <v>8162</v>
      </c>
      <c r="B7124" t="s">
        <v>10874</v>
      </c>
      <c r="C7124" t="s">
        <v>21062</v>
      </c>
      <c r="D7124" t="s">
        <v>31312</v>
      </c>
      <c r="E7124" t="s">
        <v>2490</v>
      </c>
      <c r="F7124" s="10"/>
      <c r="G7124">
        <v>2017</v>
      </c>
      <c r="J7124">
        <v>0.63902088518229505</v>
      </c>
      <c r="L7124" t="s">
        <v>42508</v>
      </c>
      <c r="M7124">
        <v>27986425</v>
      </c>
      <c r="Q7124" s="10"/>
      <c r="R7124" s="11">
        <f t="shared" si="222"/>
        <v>0</v>
      </c>
      <c r="U7124" s="11">
        <f t="shared" si="223"/>
        <v>0</v>
      </c>
      <c r="Y7124" s="11">
        <f>IF(SUM(Tableau1[[#This Row],[Other access]:[Sci-hub access]])&gt;=1,1,0)</f>
        <v>0</v>
      </c>
      <c r="Z7124" s="12">
        <f>IF(OR(Tableau1[[#This Row],[Access R1 + S1+ T1 ]]&gt;=1,Tableau1[[#This Row],[Access V1 +W1 + X1]]&gt;=1),1,0)</f>
        <v>0</v>
      </c>
      <c r="AB7124" s="10" t="str">
        <f>Tableau1[[#This Row],[DOI]]</f>
        <v>doi: 10.1016/j.ajo.2016.11.019</v>
      </c>
      <c r="AC7124" s="13" t="str">
        <f>Tableau1[[#This Row],[Authors]]&amp;", "&amp;Tableau1[[#This Row],[Title]]&amp;" "&amp;Tableau1[[#This Row],[Journal]]&amp;". "&amp;Tableau1[[#This Row],[Year]]</f>
        <v>Schaub F, Enders P, Bluhm C, Bachmann BO, Cursiefen C, Heindl LM., Two-Year Course of Corneal Densitometry After Descemet Membrane Endothelial Keratoplasty. Am J Ophthalmol. 2017</v>
      </c>
    </row>
    <row r="7125" spans="1:29" x14ac:dyDescent="0.3">
      <c r="A7125">
        <v>2374</v>
      </c>
      <c r="B7125" t="s">
        <v>5600</v>
      </c>
      <c r="C7125" t="s">
        <v>15845</v>
      </c>
      <c r="D7125" t="s">
        <v>26022</v>
      </c>
      <c r="E7125" t="s">
        <v>2542</v>
      </c>
      <c r="F7125" s="10"/>
      <c r="G7125">
        <v>2017</v>
      </c>
      <c r="J7125">
        <v>0.63904171589085845</v>
      </c>
      <c r="L7125" t="s">
        <v>36839</v>
      </c>
      <c r="M7125">
        <v>28756595</v>
      </c>
      <c r="Q7125" s="10"/>
      <c r="R7125" s="11">
        <f t="shared" si="222"/>
        <v>0</v>
      </c>
      <c r="U7125" s="11">
        <f t="shared" si="223"/>
        <v>0</v>
      </c>
      <c r="Y7125" s="11">
        <f>IF(SUM(Tableau1[[#This Row],[Other access]:[Sci-hub access]])&gt;=1,1,0)</f>
        <v>0</v>
      </c>
      <c r="Z7125" s="12">
        <f>IF(OR(Tableau1[[#This Row],[Access R1 + S1+ T1 ]]&gt;=1,Tableau1[[#This Row],[Access V1 +W1 + X1]]&gt;=1),1,0)</f>
        <v>0</v>
      </c>
      <c r="AB7125" s="10" t="str">
        <f>Tableau1[[#This Row],[DOI]]</f>
        <v>doi: 10.1007/s10633-017-9604-z</v>
      </c>
      <c r="AC7125" s="13" t="str">
        <f>Tableau1[[#This Row],[Authors]]&amp;", "&amp;Tableau1[[#This Row],[Title]]&amp;" "&amp;Tableau1[[#This Row],[Journal]]&amp;". "&amp;Tableau1[[#This Row],[Year]]</f>
        <v>Fu Y, Wang P, Meng X, Du Z, Wang D., Structural and functional assessment after intravitreal injection of ranibizumab in diabetic macular edema. Doc Ophthalmol. 2017</v>
      </c>
    </row>
    <row r="7126" spans="1:29" x14ac:dyDescent="0.3">
      <c r="A7126">
        <v>7840</v>
      </c>
      <c r="B7126" t="s">
        <v>10598</v>
      </c>
      <c r="C7126" t="s">
        <v>20794</v>
      </c>
      <c r="D7126" t="s">
        <v>31035</v>
      </c>
      <c r="E7126" t="s">
        <v>2445</v>
      </c>
      <c r="F7126" s="10"/>
      <c r="G7126">
        <v>2017</v>
      </c>
      <c r="J7126">
        <v>0.63906286275091395</v>
      </c>
      <c r="L7126" t="s">
        <v>42190</v>
      </c>
      <c r="M7126">
        <v>28045788</v>
      </c>
      <c r="Q7126" s="10"/>
      <c r="R7126" s="11">
        <f t="shared" si="222"/>
        <v>0</v>
      </c>
      <c r="U7126" s="11">
        <f t="shared" si="223"/>
        <v>0</v>
      </c>
      <c r="Y7126" s="11">
        <f>IF(SUM(Tableau1[[#This Row],[Other access]:[Sci-hub access]])&gt;=1,1,0)</f>
        <v>0</v>
      </c>
      <c r="Z7126" s="12">
        <f>IF(OR(Tableau1[[#This Row],[Access R1 + S1+ T1 ]]&gt;=1,Tableau1[[#This Row],[Access V1 +W1 + X1]]&gt;=1),1,0)</f>
        <v>0</v>
      </c>
      <c r="AB7126" s="10" t="str">
        <f>Tableau1[[#This Row],[DOI]]</f>
        <v>doi: 10.1097/IAE.0000000000001441</v>
      </c>
      <c r="AC7126" s="13" t="str">
        <f>Tableau1[[#This Row],[Authors]]&amp;", "&amp;Tableau1[[#This Row],[Title]]&amp;" "&amp;Tableau1[[#This Row],[Journal]]&amp;". "&amp;Tableau1[[#This Row],[Year]]</f>
        <v>Rizzo S, Barca F, Faraldi F, Caporossi T, Virgili G., STAINING-ASSISTED REMOVAL OF SILICONE OIL FOR THE IDENTIFICATION OF SUBCLINICAL PROLIFERATIVE VITREORETINOPATHY. Retina. 2017</v>
      </c>
    </row>
    <row r="7127" spans="1:29" x14ac:dyDescent="0.3">
      <c r="A7127">
        <v>9426</v>
      </c>
      <c r="B7127" t="s">
        <v>11996</v>
      </c>
      <c r="C7127" t="s">
        <v>22171</v>
      </c>
      <c r="D7127" t="s">
        <v>32441</v>
      </c>
      <c r="E7127" t="s">
        <v>2475</v>
      </c>
      <c r="F7127" s="10"/>
      <c r="G7127">
        <v>2017</v>
      </c>
      <c r="J7127">
        <v>0.63921233967661684</v>
      </c>
      <c r="L7127" t="s">
        <v>43715</v>
      </c>
      <c r="M7127">
        <v>27694752</v>
      </c>
      <c r="Q7127" s="10"/>
      <c r="R7127" s="11">
        <f t="shared" si="222"/>
        <v>0</v>
      </c>
      <c r="U7127" s="11">
        <f t="shared" si="223"/>
        <v>0</v>
      </c>
      <c r="Y7127" s="11">
        <f>IF(SUM(Tableau1[[#This Row],[Other access]:[Sci-hub access]])&gt;=1,1,0)</f>
        <v>0</v>
      </c>
      <c r="Z7127" s="12">
        <f>IF(OR(Tableau1[[#This Row],[Access R1 + S1+ T1 ]]&gt;=1,Tableau1[[#This Row],[Access V1 +W1 + X1]]&gt;=1),1,0)</f>
        <v>0</v>
      </c>
      <c r="AB7127" s="10" t="str">
        <f>Tableau1[[#This Row],[DOI]]</f>
        <v>doi: 10.1159/000450582</v>
      </c>
      <c r="AC7127" s="13" t="str">
        <f>Tableau1[[#This Row],[Authors]]&amp;", "&amp;Tableau1[[#This Row],[Title]]&amp;" "&amp;Tableau1[[#This Row],[Journal]]&amp;". "&amp;Tableau1[[#This Row],[Year]]</f>
        <v>Sone Y, Takatori S, Ochi E, Zamami Y, Matsuyama A, Fukuhara S, Goda M, Kitamura Y, Kawasaki H., Nerve Growth Factor Facilitates the Innervation of Perivascular Nerves in Tumor-Derived Neovasculature in the Mouse Cornea. Pharmacology. 2017</v>
      </c>
    </row>
    <row r="7128" spans="1:29" x14ac:dyDescent="0.3">
      <c r="A7128">
        <v>3321</v>
      </c>
      <c r="B7128" t="s">
        <v>6502</v>
      </c>
      <c r="C7128" t="s">
        <v>16745</v>
      </c>
      <c r="D7128" t="s">
        <v>26926</v>
      </c>
      <c r="E7128" t="s">
        <v>2441</v>
      </c>
      <c r="F7128" s="10"/>
      <c r="G7128">
        <v>2017</v>
      </c>
      <c r="J7128">
        <v>0.63930445831030713</v>
      </c>
      <c r="L7128" t="s">
        <v>37774</v>
      </c>
      <c r="M7128">
        <v>28602520</v>
      </c>
      <c r="Q7128" s="10"/>
      <c r="R7128" s="11">
        <f t="shared" si="222"/>
        <v>0</v>
      </c>
      <c r="U7128" s="11">
        <f t="shared" si="223"/>
        <v>0</v>
      </c>
      <c r="Y7128" s="11">
        <f>IF(SUM(Tableau1[[#This Row],[Other access]:[Sci-hub access]])&gt;=1,1,0)</f>
        <v>0</v>
      </c>
      <c r="Z7128" s="12">
        <f>IF(OR(Tableau1[[#This Row],[Access R1 + S1+ T1 ]]&gt;=1,Tableau1[[#This Row],[Access V1 +W1 + X1]]&gt;=1),1,0)</f>
        <v>0</v>
      </c>
      <c r="AB7128" s="10" t="str">
        <f>Tableau1[[#This Row],[DOI]]</f>
        <v>doi: 10.1016/j.ophtha.2017.05.005</v>
      </c>
      <c r="AC7128" s="13" t="str">
        <f>Tableau1[[#This Row],[Authors]]&amp;", "&amp;Tableau1[[#This Row],[Title]]&amp;" "&amp;Tableau1[[#This Row],[Journal]]&amp;". "&amp;Tableau1[[#This Row],[Year]]</f>
        <v>Yazdanie M, Alvarez J, Agrón E, Wong WT, Wiley HE, Ferris FL 3rd, Chew EY, Cukras C., Decreased Visual Function Scores on a Low Luminance Questionnaire Is Associated with Impaired Dark Adaptation. Ophthalmology. 2017</v>
      </c>
    </row>
    <row r="7129" spans="1:29" x14ac:dyDescent="0.3">
      <c r="A7129">
        <v>1585</v>
      </c>
      <c r="B7129" t="s">
        <v>4839</v>
      </c>
      <c r="C7129" t="s">
        <v>15089</v>
      </c>
      <c r="D7129" t="s">
        <v>25260</v>
      </c>
      <c r="E7129" t="s">
        <v>2537</v>
      </c>
      <c r="F7129" s="10"/>
      <c r="G7129">
        <v>2017</v>
      </c>
      <c r="J7129">
        <v>0.63933689452639442</v>
      </c>
      <c r="L7129" t="s">
        <v>36064</v>
      </c>
      <c r="M7129">
        <v>28919108</v>
      </c>
      <c r="Q7129" s="10"/>
      <c r="R7129" s="11">
        <f t="shared" si="222"/>
        <v>0</v>
      </c>
      <c r="U7129" s="11">
        <f t="shared" si="223"/>
        <v>0</v>
      </c>
      <c r="Y7129" s="11">
        <f>IF(SUM(Tableau1[[#This Row],[Other access]:[Sci-hub access]])&gt;=1,1,0)</f>
        <v>0</v>
      </c>
      <c r="Z7129" s="12">
        <f>IF(OR(Tableau1[[#This Row],[Access R1 + S1+ T1 ]]&gt;=1,Tableau1[[#This Row],[Access V1 +W1 + X1]]&gt;=1),1,0)</f>
        <v>0</v>
      </c>
      <c r="AB7129" s="10" t="str">
        <f>Tableau1[[#This Row],[DOI]]</f>
        <v>doi: 10.1016/j.ajpath.2017.08.012</v>
      </c>
      <c r="AC7129" s="13" t="str">
        <f>Tableau1[[#This Row],[Authors]]&amp;", "&amp;Tableau1[[#This Row],[Title]]&amp;" "&amp;Tableau1[[#This Row],[Journal]]&amp;". "&amp;Tableau1[[#This Row],[Year]]</f>
        <v>Guo X, Namekata K, Kimura A, Harada C, Harada T., The Renin-Angiotensin System Regulates Neurodegeneration in a Mouse Model of Optic Neuritis. Am J Pathol. 2017</v>
      </c>
    </row>
    <row r="7130" spans="1:29" x14ac:dyDescent="0.3">
      <c r="A7130">
        <v>2021</v>
      </c>
      <c r="B7130" t="s">
        <v>5260</v>
      </c>
      <c r="C7130" t="s">
        <v>15506</v>
      </c>
      <c r="D7130" t="s">
        <v>25682</v>
      </c>
      <c r="E7130" t="s">
        <v>2448</v>
      </c>
      <c r="F7130" s="10"/>
      <c r="G7130">
        <v>2017</v>
      </c>
      <c r="J7130">
        <v>0.63934416981780195</v>
      </c>
      <c r="L7130" t="s">
        <v>36492</v>
      </c>
      <c r="M7130">
        <v>28831603</v>
      </c>
      <c r="Q7130" s="10"/>
      <c r="R7130" s="11">
        <f t="shared" si="222"/>
        <v>0</v>
      </c>
      <c r="U7130" s="11">
        <f t="shared" si="223"/>
        <v>0</v>
      </c>
      <c r="Y7130" s="11">
        <f>IF(SUM(Tableau1[[#This Row],[Other access]:[Sci-hub access]])&gt;=1,1,0)</f>
        <v>0</v>
      </c>
      <c r="Z7130" s="12">
        <f>IF(OR(Tableau1[[#This Row],[Access R1 + S1+ T1 ]]&gt;=1,Tableau1[[#This Row],[Access V1 +W1 + X1]]&gt;=1),1,0)</f>
        <v>0</v>
      </c>
      <c r="AB7130" s="10" t="str">
        <f>Tableau1[[#This Row],[DOI]]</f>
        <v>doi: 10.1007/s00417-017-3783-x</v>
      </c>
      <c r="AC7130" s="13" t="str">
        <f>Tableau1[[#This Row],[Authors]]&amp;", "&amp;Tableau1[[#This Row],[Title]]&amp;" "&amp;Tableau1[[#This Row],[Journal]]&amp;". "&amp;Tableau1[[#This Row],[Year]]</f>
        <v>Gawęcki M, Jaszczuk-Maciejewska A, Jurska-Jaśko A, Grzybowski A., Functional and morphological outcome in patients with chronic central serous chorioretinopathy treated by subthreshold micropulse laser. Graefes Arch Clin Exp Ophthalmol. 2017</v>
      </c>
    </row>
    <row r="7131" spans="1:29" x14ac:dyDescent="0.3">
      <c r="A7131">
        <v>6253</v>
      </c>
      <c r="B7131" t="s">
        <v>9210</v>
      </c>
      <c r="C7131" t="s">
        <v>19132</v>
      </c>
      <c r="D7131" t="s">
        <v>29641</v>
      </c>
      <c r="E7131" t="s">
        <v>2495</v>
      </c>
      <c r="F7131" s="10"/>
      <c r="G7131">
        <v>2017</v>
      </c>
      <c r="J7131">
        <v>0.63944771537772827</v>
      </c>
      <c r="L7131" t="s">
        <v>40623</v>
      </c>
      <c r="M7131">
        <v>28234793</v>
      </c>
      <c r="Q7131" s="10"/>
      <c r="R7131" s="11">
        <f t="shared" si="222"/>
        <v>0</v>
      </c>
      <c r="U7131" s="11">
        <f t="shared" si="223"/>
        <v>0</v>
      </c>
      <c r="Y7131" s="11">
        <f>IF(SUM(Tableau1[[#This Row],[Other access]:[Sci-hub access]])&gt;=1,1,0)</f>
        <v>0</v>
      </c>
      <c r="Z7131" s="12">
        <f>IF(OR(Tableau1[[#This Row],[Access R1 + S1+ T1 ]]&gt;=1,Tableau1[[#This Row],[Access V1 +W1 + X1]]&gt;=1),1,0)</f>
        <v>0</v>
      </c>
      <c r="AB7131" s="10" t="str">
        <f>Tableau1[[#This Row],[DOI]]</f>
        <v>doi: 10.1097/OPX.0000000000001058</v>
      </c>
      <c r="AC7131" s="13" t="str">
        <f>Tableau1[[#This Row],[Authors]]&amp;", "&amp;Tableau1[[#This Row],[Title]]&amp;" "&amp;Tableau1[[#This Row],[Journal]]&amp;". "&amp;Tableau1[[#This Row],[Year]]</f>
        <v>Bak E, Yang HK, Hwang JM., Validity of the Worth 4 Dot Test in Patients with Red-Green Color Vision Defect. Optom Vis Sci. 2017</v>
      </c>
    </row>
    <row r="7132" spans="1:29" x14ac:dyDescent="0.3">
      <c r="A7132">
        <v>6372</v>
      </c>
      <c r="B7132" t="s">
        <v>9320</v>
      </c>
      <c r="C7132" t="s">
        <v>19530</v>
      </c>
      <c r="D7132" t="s">
        <v>29751</v>
      </c>
      <c r="E7132" t="s">
        <v>2451</v>
      </c>
      <c r="F7132" s="10"/>
      <c r="G7132">
        <v>2017</v>
      </c>
      <c r="J7132">
        <v>0.63945385327563631</v>
      </c>
      <c r="L7132" t="s">
        <v>40741</v>
      </c>
      <c r="M7132">
        <v>28222100</v>
      </c>
      <c r="Q7132" s="10"/>
      <c r="R7132" s="11">
        <f t="shared" si="222"/>
        <v>0</v>
      </c>
      <c r="U7132" s="11">
        <f t="shared" si="223"/>
        <v>0</v>
      </c>
      <c r="Y7132" s="11">
        <f>IF(SUM(Tableau1[[#This Row],[Other access]:[Sci-hub access]])&gt;=1,1,0)</f>
        <v>0</v>
      </c>
      <c r="Z7132" s="12">
        <f>IF(OR(Tableau1[[#This Row],[Access R1 + S1+ T1 ]]&gt;=1,Tableau1[[#This Row],[Access V1 +W1 + X1]]&gt;=1),1,0)</f>
        <v>0</v>
      </c>
      <c r="AB7132" s="10" t="str">
        <f>Tableau1[[#This Row],[DOI]]</f>
        <v>doi: 10.1371/journal.pone.0172306</v>
      </c>
      <c r="AC7132" s="13" t="str">
        <f>Tableau1[[#This Row],[Authors]]&amp;", "&amp;Tableau1[[#This Row],[Title]]&amp;" "&amp;Tableau1[[#This Row],[Journal]]&amp;". "&amp;Tableau1[[#This Row],[Year]]</f>
        <v>Kotreka UK, Davis VL, Adeyeye MC., Development of topical ophthalmic In Situ gel-forming estradiol delivery system intended for the prevention of age-related cataracts. PLoS One. 2017</v>
      </c>
    </row>
    <row r="7133" spans="1:29" x14ac:dyDescent="0.3">
      <c r="A7133">
        <v>7273</v>
      </c>
      <c r="B7133" t="s">
        <v>10095</v>
      </c>
      <c r="C7133" t="s">
        <v>20297</v>
      </c>
      <c r="D7133" t="s">
        <v>30529</v>
      </c>
      <c r="E7133" t="s">
        <v>2753</v>
      </c>
      <c r="F7133" s="10"/>
      <c r="G7133">
        <v>2017</v>
      </c>
      <c r="J7133">
        <v>0.63954169936947003</v>
      </c>
      <c r="L7133" t="s">
        <v>41629</v>
      </c>
      <c r="M7133">
        <v>28110701</v>
      </c>
      <c r="Q7133" s="10"/>
      <c r="R7133" s="11">
        <f t="shared" si="222"/>
        <v>0</v>
      </c>
      <c r="U7133" s="11">
        <f t="shared" si="223"/>
        <v>0</v>
      </c>
      <c r="Y7133" s="11">
        <f>IF(SUM(Tableau1[[#This Row],[Other access]:[Sci-hub access]])&gt;=1,1,0)</f>
        <v>0</v>
      </c>
      <c r="Z7133" s="12">
        <f>IF(OR(Tableau1[[#This Row],[Access R1 + S1+ T1 ]]&gt;=1,Tableau1[[#This Row],[Access V1 +W1 + X1]]&gt;=1),1,0)</f>
        <v>0</v>
      </c>
      <c r="AB7133" s="10" t="str">
        <f>Tableau1[[#This Row],[DOI]]</f>
        <v>doi: 10.1016/j.mehy.2016.12.011</v>
      </c>
      <c r="AC7133" s="13" t="str">
        <f>Tableau1[[#This Row],[Authors]]&amp;", "&amp;Tableau1[[#This Row],[Title]]&amp;" "&amp;Tableau1[[#This Row],[Journal]]&amp;". "&amp;Tableau1[[#This Row],[Year]]</f>
        <v>Pockpa ZA, Struillou X, Coulibaly NT, Weber M, Soueidan A, Badran Z., Potential relationship between periodontal diseases and eye diseases. Med Hypotheses. 2017</v>
      </c>
    </row>
    <row r="7134" spans="1:29" x14ac:dyDescent="0.3">
      <c r="A7134">
        <v>8128</v>
      </c>
      <c r="B7134" t="s">
        <v>10844</v>
      </c>
      <c r="C7134" t="s">
        <v>21032</v>
      </c>
      <c r="D7134" t="s">
        <v>31282</v>
      </c>
      <c r="E7134" t="s">
        <v>34408</v>
      </c>
      <c r="F7134" s="10"/>
      <c r="G7134">
        <v>2017</v>
      </c>
      <c r="J7134">
        <v>0.63968339445349265</v>
      </c>
      <c r="L7134" t="s">
        <v>42475</v>
      </c>
      <c r="M7134">
        <v>27992937</v>
      </c>
      <c r="Q7134" s="10"/>
      <c r="R7134" s="11">
        <f t="shared" si="222"/>
        <v>0</v>
      </c>
      <c r="U7134" s="11">
        <f t="shared" si="223"/>
        <v>0</v>
      </c>
      <c r="Y7134" s="11">
        <f>IF(SUM(Tableau1[[#This Row],[Other access]:[Sci-hub access]])&gt;=1,1,0)</f>
        <v>0</v>
      </c>
      <c r="Z7134" s="12">
        <f>IF(OR(Tableau1[[#This Row],[Access R1 + S1+ T1 ]]&gt;=1,Tableau1[[#This Row],[Access V1 +W1 + X1]]&gt;=1),1,0)</f>
        <v>0</v>
      </c>
      <c r="AB7134" s="10" t="str">
        <f>Tableau1[[#This Row],[DOI]]</f>
        <v>doi: 10.1055/s-0036-1597131</v>
      </c>
      <c r="AC7134" s="13" t="str">
        <f>Tableau1[[#This Row],[Authors]]&amp;", "&amp;Tableau1[[#This Row],[Title]]&amp;" "&amp;Tableau1[[#This Row],[Journal]]&amp;". "&amp;Tableau1[[#This Row],[Year]]</f>
        <v>Vayalthrikkovil S, Bashir RA, Rabi Y, Amin H, Spence JM, Robertson HL, Lodha A., Parenteral Fish-Oil Lipid Emulsions in the Prevention of Severe Retinopathy of Prematurity: A Systematic Review and Meta-Analysis. Am J Perinatol. 2017</v>
      </c>
    </row>
    <row r="7135" spans="1:29" x14ac:dyDescent="0.3">
      <c r="A7135">
        <v>1562</v>
      </c>
      <c r="B7135" t="s">
        <v>4816</v>
      </c>
      <c r="C7135" t="s">
        <v>15066</v>
      </c>
      <c r="D7135" t="s">
        <v>25237</v>
      </c>
      <c r="E7135" t="s">
        <v>33981</v>
      </c>
      <c r="F7135" s="10"/>
      <c r="G7135">
        <v>2017</v>
      </c>
      <c r="J7135">
        <v>0.63981951940642046</v>
      </c>
      <c r="L7135" t="s">
        <v>36041</v>
      </c>
      <c r="M7135">
        <v>28924414</v>
      </c>
      <c r="Q7135" s="10"/>
      <c r="R7135" s="11">
        <f t="shared" si="222"/>
        <v>0</v>
      </c>
      <c r="U7135" s="11">
        <f t="shared" si="223"/>
        <v>0</v>
      </c>
      <c r="Y7135" s="11">
        <f>IF(SUM(Tableau1[[#This Row],[Other access]:[Sci-hub access]])&gt;=1,1,0)</f>
        <v>0</v>
      </c>
      <c r="Z7135" s="12">
        <f>IF(OR(Tableau1[[#This Row],[Access R1 + S1+ T1 ]]&gt;=1,Tableau1[[#This Row],[Access V1 +W1 + X1]]&gt;=1),1,0)</f>
        <v>0</v>
      </c>
      <c r="AB7135" s="10" t="str">
        <f>Tableau1[[#This Row],[DOI]]</f>
        <v>doi: 10.5693/djo.01.2014.02.003</v>
      </c>
      <c r="AC7135" s="13" t="str">
        <f>Tableau1[[#This Row],[Authors]]&amp;", "&amp;Tableau1[[#This Row],[Title]]&amp;" "&amp;Tableau1[[#This Row],[Journal]]&amp;". "&amp;Tableau1[[#This Row],[Year]]</f>
        <v>Dewan T, Sharma C, Chawla H, Singhania R, Chatterjee A., Cilium incarnatum externum. Digit J Ophthalmol. 2017</v>
      </c>
    </row>
    <row r="7136" spans="1:29" x14ac:dyDescent="0.3">
      <c r="A7136">
        <v>10512</v>
      </c>
      <c r="B7136" t="s">
        <v>12995</v>
      </c>
      <c r="C7136" t="s">
        <v>23161</v>
      </c>
      <c r="D7136" t="s">
        <v>33448</v>
      </c>
      <c r="E7136" t="s">
        <v>2471</v>
      </c>
      <c r="F7136" s="10"/>
      <c r="G7136">
        <v>2017</v>
      </c>
      <c r="J7136">
        <v>0.63999128950296302</v>
      </c>
      <c r="L7136" t="s">
        <v>44761</v>
      </c>
      <c r="M7136">
        <v>27245680</v>
      </c>
      <c r="Q7136" s="10"/>
      <c r="R7136" s="11">
        <f t="shared" si="222"/>
        <v>0</v>
      </c>
      <c r="U7136" s="11">
        <f t="shared" si="223"/>
        <v>0</v>
      </c>
      <c r="Y7136" s="11">
        <f>IF(SUM(Tableau1[[#This Row],[Other access]:[Sci-hub access]])&gt;=1,1,0)</f>
        <v>0</v>
      </c>
      <c r="Z7136" s="12">
        <f>IF(OR(Tableau1[[#This Row],[Access R1 + S1+ T1 ]]&gt;=1,Tableau1[[#This Row],[Access V1 +W1 + X1]]&gt;=1),1,0)</f>
        <v>0</v>
      </c>
      <c r="AB7136" s="10" t="str">
        <f>Tableau1[[#This Row],[DOI]]</f>
        <v>doi: 10.1007/s10792-016-0271-y</v>
      </c>
      <c r="AC7136" s="13" t="str">
        <f>Tableau1[[#This Row],[Authors]]&amp;", "&amp;Tableau1[[#This Row],[Title]]&amp;" "&amp;Tableau1[[#This Row],[Journal]]&amp;". "&amp;Tableau1[[#This Row],[Year]]</f>
        <v>Dogan AS, Kabatas N, Erden G, Celikay O, Arzuhal AE, Gurdal C., Serum insulin-like growth factor-1 levels in patients with pseudoexfoliation syndrome and glaucoma. Int Ophthalmol. 2017</v>
      </c>
    </row>
    <row r="7137" spans="1:29" x14ac:dyDescent="0.3">
      <c r="A7137">
        <v>1543</v>
      </c>
      <c r="B7137" t="s">
        <v>4797</v>
      </c>
      <c r="C7137" t="s">
        <v>15047</v>
      </c>
      <c r="D7137" t="s">
        <v>25218</v>
      </c>
      <c r="E7137" t="s">
        <v>2451</v>
      </c>
      <c r="F7137" s="10"/>
      <c r="G7137">
        <v>2017</v>
      </c>
      <c r="J7137">
        <v>0.64001822232004268</v>
      </c>
      <c r="L7137" t="s">
        <v>36022</v>
      </c>
      <c r="M7137">
        <v>28926646</v>
      </c>
      <c r="Q7137" s="10"/>
      <c r="R7137" s="11">
        <f t="shared" si="222"/>
        <v>0</v>
      </c>
      <c r="U7137" s="11">
        <f t="shared" si="223"/>
        <v>0</v>
      </c>
      <c r="Y7137" s="11">
        <f>IF(SUM(Tableau1[[#This Row],[Other access]:[Sci-hub access]])&gt;=1,1,0)</f>
        <v>0</v>
      </c>
      <c r="Z7137" s="12">
        <f>IF(OR(Tableau1[[#This Row],[Access R1 + S1+ T1 ]]&gt;=1,Tableau1[[#This Row],[Access V1 +W1 + X1]]&gt;=1),1,0)</f>
        <v>0</v>
      </c>
      <c r="AB7137" s="10" t="str">
        <f>Tableau1[[#This Row],[DOI]]</f>
        <v>doi: 10.1371/journal.pone.0184927</v>
      </c>
      <c r="AC7137" s="13" t="str">
        <f>Tableau1[[#This Row],[Authors]]&amp;", "&amp;Tableau1[[#This Row],[Title]]&amp;" "&amp;Tableau1[[#This Row],[Journal]]&amp;". "&amp;Tableau1[[#This Row],[Year]]</f>
        <v>Chen TC, Yeh CY, Lin CW, Yang CM, Yang CH, Lin IH, Chen PY, Cheng JY, Hu FR., Vascular hypoperfusion in acute optic neuritis is a potentially new neurovascular model for demyelinating diseases. PLoS One. 2017</v>
      </c>
    </row>
    <row r="7138" spans="1:29" x14ac:dyDescent="0.3">
      <c r="A7138">
        <v>4248</v>
      </c>
      <c r="B7138" t="s">
        <v>7383</v>
      </c>
      <c r="C7138" t="s">
        <v>17619</v>
      </c>
      <c r="D7138" t="s">
        <v>27811</v>
      </c>
      <c r="E7138" t="s">
        <v>2942</v>
      </c>
      <c r="F7138" s="10"/>
      <c r="G7138">
        <v>2017</v>
      </c>
      <c r="J7138">
        <v>0.64008254786589913</v>
      </c>
      <c r="L7138" t="s">
        <v>38675</v>
      </c>
      <c r="M7138">
        <v>28465249</v>
      </c>
      <c r="Q7138" s="10"/>
      <c r="R7138" s="11">
        <f t="shared" si="222"/>
        <v>0</v>
      </c>
      <c r="U7138" s="11">
        <f t="shared" si="223"/>
        <v>0</v>
      </c>
      <c r="Y7138" s="11">
        <f>IF(SUM(Tableau1[[#This Row],[Other access]:[Sci-hub access]])&gt;=1,1,0)</f>
        <v>0</v>
      </c>
      <c r="Z7138" s="12">
        <f>IF(OR(Tableau1[[#This Row],[Access R1 + S1+ T1 ]]&gt;=1,Tableau1[[#This Row],[Access V1 +W1 + X1]]&gt;=1),1,0)</f>
        <v>0</v>
      </c>
      <c r="AB7138" s="10" t="str">
        <f>Tableau1[[#This Row],[DOI]]</f>
        <v>doi: 10.1016/j.preteyeres.2017.04.005</v>
      </c>
      <c r="AC7138" s="13" t="str">
        <f>Tableau1[[#This Row],[Authors]]&amp;", "&amp;Tableau1[[#This Row],[Title]]&amp;" "&amp;Tableau1[[#This Row],[Journal]]&amp;". "&amp;Tableau1[[#This Row],[Year]]</f>
        <v>Pichi F, Sarraf D, Arepalli S, Lowder CY, Cunningham ET Jr, Neri P, Albini TA, Gupta V, Baynes K, Srivastava SK., The application of optical coherence tomography angiography in uveitis and inflammatory eye diseases. Prog Retin Eye Res. 2017</v>
      </c>
    </row>
    <row r="7139" spans="1:29" ht="28.8" x14ac:dyDescent="0.3">
      <c r="A7139">
        <v>4013</v>
      </c>
      <c r="B7139" t="s">
        <v>7164</v>
      </c>
      <c r="C7139" t="s">
        <v>17401</v>
      </c>
      <c r="D7139" t="s">
        <v>27591</v>
      </c>
      <c r="E7139" t="s">
        <v>34176</v>
      </c>
      <c r="F7139" s="10"/>
      <c r="G7139">
        <v>2017</v>
      </c>
      <c r="J7139">
        <v>0.64009646481280258</v>
      </c>
      <c r="L7139" t="s">
        <v>38453</v>
      </c>
      <c r="M7139">
        <v>28494813</v>
      </c>
      <c r="Q7139" s="10"/>
      <c r="R7139" s="11">
        <f t="shared" si="222"/>
        <v>0</v>
      </c>
      <c r="U7139" s="11">
        <f t="shared" si="223"/>
        <v>0</v>
      </c>
      <c r="Y7139" s="11">
        <f>IF(SUM(Tableau1[[#This Row],[Other access]:[Sci-hub access]])&gt;=1,1,0)</f>
        <v>0</v>
      </c>
      <c r="Z7139" s="12">
        <f>IF(OR(Tableau1[[#This Row],[Access R1 + S1+ T1 ]]&gt;=1,Tableau1[[#This Row],[Access V1 +W1 + X1]]&gt;=1),1,0)</f>
        <v>0</v>
      </c>
      <c r="AB7139" s="10" t="str">
        <f>Tableau1[[#This Row],[DOI]]</f>
        <v>doi: 10.1186/s13023-017-0641-1</v>
      </c>
      <c r="AC7139" s="13" t="str">
        <f>Tableau1[[#This Row],[Authors]]&amp;", "&amp;Tableau1[[#This Row],[Title]]&amp;" "&amp;Tableau1[[#This Row],[Journal]]&amp;". "&amp;Tableau1[[#This Row],[Year]]</f>
        <v>Nasca A, Rizza T, Doimo M, Legati A, Ciolfi A, Diodato D, Calderan C, Carrara G, Lamantea E, Aiello C, Di Nottia M, Niceta M, Lamperti C, Ardissone A, Bianchi-Marzoli S, Iarossi G, Bertini E, Moroni I, Tartaglia M, Salviati L, Carrozzo R, Ghezzi D., Not only dominant, not only optic atrophy: expanding the clinical spectrum associated with OPA1 mutations. Orphanet J Rare Dis. 2017</v>
      </c>
    </row>
    <row r="7140" spans="1:29" ht="28.8" x14ac:dyDescent="0.3">
      <c r="A7140">
        <v>9471</v>
      </c>
      <c r="B7140" t="s">
        <v>12037</v>
      </c>
      <c r="C7140" t="s">
        <v>22213</v>
      </c>
      <c r="D7140" t="s">
        <v>32483</v>
      </c>
      <c r="E7140" t="s">
        <v>2448</v>
      </c>
      <c r="F7140" s="10"/>
      <c r="G7140">
        <v>2017</v>
      </c>
      <c r="J7140">
        <v>0.64019638898799602</v>
      </c>
      <c r="L7140" t="s">
        <v>43754</v>
      </c>
      <c r="M7140">
        <v>27680013</v>
      </c>
      <c r="Q7140" s="10"/>
      <c r="R7140" s="11">
        <f t="shared" si="222"/>
        <v>0</v>
      </c>
      <c r="U7140" s="11">
        <f t="shared" si="223"/>
        <v>0</v>
      </c>
      <c r="Y7140" s="11">
        <f>IF(SUM(Tableau1[[#This Row],[Other access]:[Sci-hub access]])&gt;=1,1,0)</f>
        <v>0</v>
      </c>
      <c r="Z7140" s="12">
        <f>IF(OR(Tableau1[[#This Row],[Access R1 + S1+ T1 ]]&gt;=1,Tableau1[[#This Row],[Access V1 +W1 + X1]]&gt;=1),1,0)</f>
        <v>0</v>
      </c>
      <c r="AB7140" s="10" t="str">
        <f>Tableau1[[#This Row],[DOI]]</f>
        <v>doi: 10.1007/s00417-016-3498-4</v>
      </c>
      <c r="AC7140" s="13" t="str">
        <f>Tableau1[[#This Row],[Authors]]&amp;", "&amp;Tableau1[[#This Row],[Title]]&amp;" "&amp;Tableau1[[#This Row],[Journal]]&amp;". "&amp;Tableau1[[#This Row],[Year]]</f>
        <v>Rinaldi M, Semeraro F, Chiosi F, Russo A, Romano MR, Savastano MC, dell'Omo R, Costagliola C., Reduced-fluence verteporfin photodynamic therapy plus ranibizumab for choroidal neovascularization in pathologic myopia. Graefes Arch Clin Exp Ophthalmol. 2017</v>
      </c>
    </row>
    <row r="7141" spans="1:29" x14ac:dyDescent="0.3">
      <c r="A7141">
        <v>162</v>
      </c>
      <c r="B7141" t="s">
        <v>3425</v>
      </c>
      <c r="C7141" t="s">
        <v>13686</v>
      </c>
      <c r="D7141" t="s">
        <v>23845</v>
      </c>
      <c r="E7141" t="s">
        <v>2465</v>
      </c>
      <c r="F7141" s="10"/>
      <c r="G7141">
        <v>2017</v>
      </c>
      <c r="J7141">
        <v>0.64033160190955285</v>
      </c>
      <c r="L7141" t="s">
        <v>34678</v>
      </c>
      <c r="M7141">
        <v>29381952</v>
      </c>
      <c r="Q7141" s="10"/>
      <c r="R7141" s="11">
        <f t="shared" si="222"/>
        <v>0</v>
      </c>
      <c r="U7141" s="11">
        <f t="shared" si="223"/>
        <v>0</v>
      </c>
      <c r="Y7141" s="11">
        <f>IF(SUM(Tableau1[[#This Row],[Other access]:[Sci-hub access]])&gt;=1,1,0)</f>
        <v>0</v>
      </c>
      <c r="Z7141" s="12">
        <f>IF(OR(Tableau1[[#This Row],[Access R1 + S1+ T1 ]]&gt;=1,Tableau1[[#This Row],[Access V1 +W1 + X1]]&gt;=1),1,0)</f>
        <v>0</v>
      </c>
      <c r="AB7141" s="10" t="str">
        <f>Tableau1[[#This Row],[DOI]]</f>
        <v>doi: 10.1097/MD.0000000000008694</v>
      </c>
      <c r="AC7141" s="13" t="str">
        <f>Tableau1[[#This Row],[Authors]]&amp;", "&amp;Tableau1[[#This Row],[Title]]&amp;" "&amp;Tableau1[[#This Row],[Journal]]&amp;". "&amp;Tableau1[[#This Row],[Year]]</f>
        <v>Song SJ, Han K, Lee SS, Park JB., Association between the number of natural teeth and diabetic retinopathy among type 2 diabetes mellitus: The Korea national health and nutrition examination survey. Medicine (Baltimore). 2017</v>
      </c>
    </row>
    <row r="7142" spans="1:29" x14ac:dyDescent="0.3">
      <c r="A7142">
        <v>3860</v>
      </c>
      <c r="B7142" t="s">
        <v>7020</v>
      </c>
      <c r="C7142" t="s">
        <v>17259</v>
      </c>
      <c r="D7142" t="s">
        <v>27445</v>
      </c>
      <c r="E7142" t="s">
        <v>2572</v>
      </c>
      <c r="F7142" s="10"/>
      <c r="G7142">
        <v>2017</v>
      </c>
      <c r="J7142">
        <v>0.64034887188333478</v>
      </c>
      <c r="L7142" t="s">
        <v>38302</v>
      </c>
      <c r="M7142">
        <v>28515072</v>
      </c>
      <c r="Q7142" s="10"/>
      <c r="R7142" s="11">
        <f t="shared" si="222"/>
        <v>0</v>
      </c>
      <c r="U7142" s="11">
        <f t="shared" si="223"/>
        <v>0</v>
      </c>
      <c r="Y7142" s="11">
        <f>IF(SUM(Tableau1[[#This Row],[Other access]:[Sci-hub access]])&gt;=1,1,0)</f>
        <v>0</v>
      </c>
      <c r="Z7142" s="12">
        <f>IF(OR(Tableau1[[#This Row],[Access R1 + S1+ T1 ]]&gt;=1,Tableau1[[#This Row],[Access V1 +W1 + X1]]&gt;=1),1,0)</f>
        <v>0</v>
      </c>
      <c r="AB7142" s="10" t="str">
        <f>Tableau1[[#This Row],[DOI]]</f>
        <v>doi: 10.3945/ajcn.117.153825</v>
      </c>
      <c r="AC7142" s="13" t="str">
        <f>Tableau1[[#This Row],[Authors]]&amp;", "&amp;Tableau1[[#This Row],[Title]]&amp;" "&amp;Tableau1[[#This Row],[Journal]]&amp;". "&amp;Tableau1[[#This Row],[Year]]</f>
        <v>Gong Y, Fu Z, Liegl R, Chen J, Hellström A, Smith LE., ω-3 and ω-6 long-chain PUFAs and their enzymatic metabolites in neovascular eye diseases. Am J Clin Nutr. 2017</v>
      </c>
    </row>
    <row r="7143" spans="1:29" x14ac:dyDescent="0.3">
      <c r="A7143">
        <v>8001</v>
      </c>
      <c r="B7143" t="s">
        <v>10731</v>
      </c>
      <c r="C7143" t="s">
        <v>20926</v>
      </c>
      <c r="D7143" t="s">
        <v>31169</v>
      </c>
      <c r="E7143" t="s">
        <v>2463</v>
      </c>
      <c r="F7143" s="10"/>
      <c r="G7143">
        <v>2017</v>
      </c>
      <c r="J7143">
        <v>0.64037366791271244</v>
      </c>
      <c r="L7143" t="s">
        <v>42348</v>
      </c>
      <c r="M7143">
        <v>28009414</v>
      </c>
      <c r="Q7143" s="10"/>
      <c r="R7143" s="11">
        <f t="shared" si="222"/>
        <v>0</v>
      </c>
      <c r="U7143" s="11">
        <f t="shared" si="223"/>
        <v>0</v>
      </c>
      <c r="Y7143" s="11">
        <f>IF(SUM(Tableau1[[#This Row],[Other access]:[Sci-hub access]])&gt;=1,1,0)</f>
        <v>0</v>
      </c>
      <c r="Z7143" s="12">
        <f>IF(OR(Tableau1[[#This Row],[Access R1 + S1+ T1 ]]&gt;=1,Tableau1[[#This Row],[Access V1 +W1 + X1]]&gt;=1),1,0)</f>
        <v>0</v>
      </c>
      <c r="AB7143" s="10" t="str">
        <f>Tableau1[[#This Row],[DOI]]</f>
        <v>doi: 10.5301/ejo.5000888</v>
      </c>
      <c r="AC7143" s="13" t="str">
        <f>Tableau1[[#This Row],[Authors]]&amp;", "&amp;Tableau1[[#This Row],[Title]]&amp;" "&amp;Tableau1[[#This Row],[Journal]]&amp;". "&amp;Tableau1[[#This Row],[Year]]</f>
        <v>Pinna A, Blasetti F, Ricci GD, Boscia F., Bromfenac eyedrops in the treatment of diabetic macular edema: a pilot study. Eur J Ophthalmol. 2017</v>
      </c>
    </row>
    <row r="7144" spans="1:29" x14ac:dyDescent="0.3">
      <c r="A7144">
        <v>7545</v>
      </c>
      <c r="B7144" t="s">
        <v>10342</v>
      </c>
      <c r="C7144" t="s">
        <v>20542</v>
      </c>
      <c r="D7144" t="s">
        <v>30777</v>
      </c>
      <c r="E7144" t="s">
        <v>2441</v>
      </c>
      <c r="F7144" s="10"/>
      <c r="G7144">
        <v>2017</v>
      </c>
      <c r="J7144">
        <v>0.64037388723513078</v>
      </c>
      <c r="L7144" t="s">
        <v>41900</v>
      </c>
      <c r="M7144">
        <v>28081944</v>
      </c>
      <c r="Q7144" s="10"/>
      <c r="R7144" s="11">
        <f t="shared" si="222"/>
        <v>0</v>
      </c>
      <c r="U7144" s="11">
        <f t="shared" si="223"/>
        <v>0</v>
      </c>
      <c r="Y7144" s="11">
        <f>IF(SUM(Tableau1[[#This Row],[Other access]:[Sci-hub access]])&gt;=1,1,0)</f>
        <v>0</v>
      </c>
      <c r="Z7144" s="12">
        <f>IF(OR(Tableau1[[#This Row],[Access R1 + S1+ T1 ]]&gt;=1,Tableau1[[#This Row],[Access V1 +W1 + X1]]&gt;=1),1,0)</f>
        <v>0</v>
      </c>
      <c r="AB7144" s="10" t="str">
        <f>Tableau1[[#This Row],[DOI]]</f>
        <v>doi: 10.1016/j.ophtha.2016.11.037</v>
      </c>
      <c r="AC7144" s="13" t="str">
        <f>Tableau1[[#This Row],[Authors]]&amp;", "&amp;Tableau1[[#This Row],[Title]]&amp;" "&amp;Tableau1[[#This Row],[Journal]]&amp;". "&amp;Tableau1[[#This Row],[Year]]</f>
        <v>Maa AY, Wojciechowski B, Hunt KJ, Dismuke C, Shyu J, Janjua R, Lu X, Medert CM, Lynch MG., Early Experience with Technology-Based Eye Care Services (TECS): A Novel Ophthalmologic Telemedicine Initiative. Ophthalmology. 2017</v>
      </c>
    </row>
    <row r="7145" spans="1:29" ht="28.8" x14ac:dyDescent="0.3">
      <c r="A7145">
        <v>766</v>
      </c>
      <c r="B7145" t="s">
        <v>4029</v>
      </c>
      <c r="C7145" t="s">
        <v>14284</v>
      </c>
      <c r="D7145" t="s">
        <v>24449</v>
      </c>
      <c r="E7145" t="s">
        <v>2617</v>
      </c>
      <c r="F7145" s="10"/>
      <c r="G7145">
        <v>2017</v>
      </c>
      <c r="J7145">
        <v>0.64038067105189034</v>
      </c>
      <c r="L7145" t="s">
        <v>35259</v>
      </c>
      <c r="M7145">
        <v>29119547</v>
      </c>
      <c r="Q7145" s="10"/>
      <c r="R7145" s="11">
        <f t="shared" si="222"/>
        <v>0</v>
      </c>
      <c r="U7145" s="11">
        <f t="shared" si="223"/>
        <v>0</v>
      </c>
      <c r="Y7145" s="11">
        <f>IF(SUM(Tableau1[[#This Row],[Other access]:[Sci-hub access]])&gt;=1,1,0)</f>
        <v>0</v>
      </c>
      <c r="Z7145" s="12">
        <f>IF(OR(Tableau1[[#This Row],[Access R1 + S1+ T1 ]]&gt;=1,Tableau1[[#This Row],[Access V1 +W1 + X1]]&gt;=1),1,0)</f>
        <v>0</v>
      </c>
      <c r="AB7145" s="10" t="str">
        <f>Tableau1[[#This Row],[DOI]]</f>
        <v>doi: 10.1002/14651858.CD011307.pub2</v>
      </c>
      <c r="AC7145" s="13" t="str">
        <f>Tableau1[[#This Row],[Authors]]&amp;", "&amp;Tableau1[[#This Row],[Title]]&amp;" "&amp;Tableau1[[#This Row],[Journal]]&amp;". "&amp;Tableau1[[#This Row],[Year]]</f>
        <v>Ramke J, Petkovic J, Welch V, Blignault I, Gilbert C, Blanchet K, Christensen R, Zwi AB, Tugwell P., Interventions to improve access to cataract surgical services and their impact on equity in low- and middle-income countries. Cochrane Database Syst Rev. 2017</v>
      </c>
    </row>
    <row r="7146" spans="1:29" ht="28.8" x14ac:dyDescent="0.3">
      <c r="A7146">
        <v>4703</v>
      </c>
      <c r="B7146" t="s">
        <v>7816</v>
      </c>
      <c r="C7146" t="s">
        <v>18048</v>
      </c>
      <c r="D7146" t="s">
        <v>28246</v>
      </c>
      <c r="E7146" t="s">
        <v>2443</v>
      </c>
      <c r="F7146" s="10"/>
      <c r="G7146">
        <v>2017</v>
      </c>
      <c r="J7146">
        <v>0.64063873740595756</v>
      </c>
      <c r="L7146" t="s">
        <v>39119</v>
      </c>
      <c r="M7146">
        <v>28418496</v>
      </c>
      <c r="Q7146" s="10"/>
      <c r="R7146" s="11">
        <f t="shared" si="222"/>
        <v>0</v>
      </c>
      <c r="U7146" s="11">
        <f t="shared" si="223"/>
        <v>0</v>
      </c>
      <c r="Y7146" s="11">
        <f>IF(SUM(Tableau1[[#This Row],[Other access]:[Sci-hub access]])&gt;=1,1,0)</f>
        <v>0</v>
      </c>
      <c r="Z7146" s="12">
        <f>IF(OR(Tableau1[[#This Row],[Access R1 + S1+ T1 ]]&gt;=1,Tableau1[[#This Row],[Access V1 +W1 + X1]]&gt;=1),1,0)</f>
        <v>0</v>
      </c>
      <c r="AB7146" s="10" t="str">
        <f>Tableau1[[#This Row],[DOI]]</f>
        <v>doi: 10.1167/iovs.17-21424</v>
      </c>
      <c r="AC7146" s="13" t="str">
        <f>Tableau1[[#This Row],[Authors]]&amp;", "&amp;Tableau1[[#This Row],[Title]]&amp;" "&amp;Tableau1[[#This Row],[Journal]]&amp;". "&amp;Tableau1[[#This Row],[Year]]</f>
        <v>Li L, Chen Y, Jiao X, Jin C, Jiang D, Tanwar M, Ma Z, Huang L, Ma X, Sun W, Chen J, Ma Y, M'hamdi O, Govindarajan G, Cabrera PE, Li J, Gupta N, Naeem MA, Khan SN, Riazuddin S, Akram J, Ayyagari R, et al., Homozygosity Mapping and Genetic Analysis of Autosomal Recessive Retinal Dystrophies in 144 Consanguineous Pakistani Families. Invest Ophthalmol Vis Sci. 2017</v>
      </c>
    </row>
    <row r="7147" spans="1:29" x14ac:dyDescent="0.3">
      <c r="A7147">
        <v>4213</v>
      </c>
      <c r="B7147" t="s">
        <v>7350</v>
      </c>
      <c r="C7147" t="s">
        <v>17586</v>
      </c>
      <c r="D7147" t="s">
        <v>27778</v>
      </c>
      <c r="E7147" t="s">
        <v>34190</v>
      </c>
      <c r="F7147" s="10"/>
      <c r="G7147">
        <v>2017</v>
      </c>
      <c r="J7147">
        <v>0.64080667330588414</v>
      </c>
      <c r="L7147" t="s">
        <v>38644</v>
      </c>
      <c r="M7147">
        <v>28471177</v>
      </c>
      <c r="Q7147" s="10"/>
      <c r="R7147" s="11">
        <f t="shared" si="222"/>
        <v>0</v>
      </c>
      <c r="U7147" s="11">
        <f t="shared" si="223"/>
        <v>0</v>
      </c>
      <c r="Y7147" s="11">
        <f>IF(SUM(Tableau1[[#This Row],[Other access]:[Sci-hub access]])&gt;=1,1,0)</f>
        <v>0</v>
      </c>
      <c r="Z7147" s="12">
        <f>IF(OR(Tableau1[[#This Row],[Access R1 + S1+ T1 ]]&gt;=1,Tableau1[[#This Row],[Access V1 +W1 + X1]]&gt;=1),1,0)</f>
        <v>0</v>
      </c>
      <c r="AB7147" s="10" t="str">
        <f>Tableau1[[#This Row],[DOI]]</f>
        <v>doi: 10.1021/acs.molpharmaceut.7b00128</v>
      </c>
      <c r="AC7147" s="13" t="str">
        <f>Tableau1[[#This Row],[Authors]]&amp;", "&amp;Tableau1[[#This Row],[Title]]&amp;" "&amp;Tableau1[[#This Row],[Journal]]&amp;". "&amp;Tableau1[[#This Row],[Year]]</f>
        <v>Mandal A, Cholkar K, Khurana V, Shah A, Agrahari V, Bisht R, Pal D, Mitra AK., Topical Formulation of Self-Assembled Antiviral Prodrug Nanomicelles for Targeted Retinal Delivery. Mol Pharm. 2017</v>
      </c>
    </row>
    <row r="7148" spans="1:29" x14ac:dyDescent="0.3">
      <c r="A7148">
        <v>10684</v>
      </c>
      <c r="B7148" t="s">
        <v>13150</v>
      </c>
      <c r="C7148" t="s">
        <v>23314</v>
      </c>
      <c r="D7148" t="s">
        <v>33603</v>
      </c>
      <c r="E7148" t="s">
        <v>2730</v>
      </c>
      <c r="F7148" s="10"/>
      <c r="G7148">
        <v>2017</v>
      </c>
      <c r="J7148">
        <v>0.64086294287123124</v>
      </c>
      <c r="L7148" t="s">
        <v>44931</v>
      </c>
      <c r="M7148">
        <v>27107040</v>
      </c>
      <c r="Q7148" s="10"/>
      <c r="R7148" s="11">
        <f t="shared" si="222"/>
        <v>0</v>
      </c>
      <c r="U7148" s="11">
        <f t="shared" si="223"/>
        <v>0</v>
      </c>
      <c r="Y7148" s="11">
        <f>IF(SUM(Tableau1[[#This Row],[Other access]:[Sci-hub access]])&gt;=1,1,0)</f>
        <v>0</v>
      </c>
      <c r="Z7148" s="12">
        <f>IF(OR(Tableau1[[#This Row],[Access R1 + S1+ T1 ]]&gt;=1,Tableau1[[#This Row],[Access V1 +W1 + X1]]&gt;=1),1,0)</f>
        <v>0</v>
      </c>
      <c r="AB7148" s="10" t="str">
        <f>Tableau1[[#This Row],[DOI]]</f>
        <v>doi: 10.1177/1098612X16645144</v>
      </c>
      <c r="AC7148" s="13" t="str">
        <f>Tableau1[[#This Row],[Authors]]&amp;", "&amp;Tableau1[[#This Row],[Title]]&amp;" "&amp;Tableau1[[#This Row],[Journal]]&amp;". "&amp;Tableau1[[#This Row],[Year]]</f>
        <v>Graham KL, White JD, Billson FM., Feline corneal sequestra: outcome of corneoconjunctival transposition in 97 cats (109 eyes). J Feline Med Surg. 2017</v>
      </c>
    </row>
    <row r="7149" spans="1:29" ht="28.8" x14ac:dyDescent="0.3">
      <c r="A7149">
        <v>9214</v>
      </c>
      <c r="B7149" t="s">
        <v>11804</v>
      </c>
      <c r="C7149" t="s">
        <v>21978</v>
      </c>
      <c r="D7149" t="s">
        <v>32245</v>
      </c>
      <c r="E7149" t="s">
        <v>2577</v>
      </c>
      <c r="F7149" s="10"/>
      <c r="G7149">
        <v>2017</v>
      </c>
      <c r="J7149">
        <v>0.64089419361416378</v>
      </c>
      <c r="L7149" t="s">
        <v>43527</v>
      </c>
      <c r="M7149">
        <v>27761709</v>
      </c>
      <c r="Q7149" s="10"/>
      <c r="R7149" s="11">
        <f t="shared" si="222"/>
        <v>0</v>
      </c>
      <c r="U7149" s="11">
        <f t="shared" si="223"/>
        <v>0</v>
      </c>
      <c r="Y7149" s="11">
        <f>IF(SUM(Tableau1[[#This Row],[Other access]:[Sci-hub access]])&gt;=1,1,0)</f>
        <v>0</v>
      </c>
      <c r="Z7149" s="12">
        <f>IF(OR(Tableau1[[#This Row],[Access R1 + S1+ T1 ]]&gt;=1,Tableau1[[#This Row],[Access V1 +W1 + X1]]&gt;=1),1,0)</f>
        <v>0</v>
      </c>
      <c r="AB7149" s="10" t="str">
        <f>Tableau1[[#This Row],[DOI]]</f>
        <v>doi: 10.1007/s00330-016-4622-x</v>
      </c>
      <c r="AC7149" s="13" t="str">
        <f>Tableau1[[#This Row],[Authors]]&amp;", "&amp;Tableau1[[#This Row],[Title]]&amp;" "&amp;Tableau1[[#This Row],[Journal]]&amp;". "&amp;Tableau1[[#This Row],[Year]]</f>
        <v>Nigro S, Arabia G, Antonini A, Weis L, Marcante A, Tessitore A, Cirillo M, Tedeschi G, Zanigni S, Calandra-Buonaura G, Tonon C, Pezzoli G, Cilia R, Zappia M, Nicoletti A, Cicero CE, Tinazzi M, Tocco P, Cardobi N, Quattrone A., Magnetic Resonance Parkinsonism Index: diagnostic accuracy of a fully automated algorithm in comparison with the manual measurement in a large Italian multicentre study in patients with progressive supranuclear palsy. Eur Radiol. 2017</v>
      </c>
    </row>
    <row r="7150" spans="1:29" ht="28.8" x14ac:dyDescent="0.3">
      <c r="A7150">
        <v>975</v>
      </c>
      <c r="B7150" t="s">
        <v>4237</v>
      </c>
      <c r="C7150" t="s">
        <v>14491</v>
      </c>
      <c r="D7150" t="s">
        <v>24658</v>
      </c>
      <c r="E7150" t="s">
        <v>2443</v>
      </c>
      <c r="F7150" s="10"/>
      <c r="G7150">
        <v>2017</v>
      </c>
      <c r="J7150">
        <v>0.64089816802506805</v>
      </c>
      <c r="L7150" t="s">
        <v>35463</v>
      </c>
      <c r="M7150">
        <v>29049835</v>
      </c>
      <c r="Q7150" s="10"/>
      <c r="R7150" s="11">
        <f t="shared" si="222"/>
        <v>0</v>
      </c>
      <c r="U7150" s="11">
        <f t="shared" si="223"/>
        <v>0</v>
      </c>
      <c r="Y7150" s="11">
        <f>IF(SUM(Tableau1[[#This Row],[Other access]:[Sci-hub access]])&gt;=1,1,0)</f>
        <v>0</v>
      </c>
      <c r="Z7150" s="12">
        <f>IF(OR(Tableau1[[#This Row],[Access R1 + S1+ T1 ]]&gt;=1,Tableau1[[#This Row],[Access V1 +W1 + X1]]&gt;=1),1,0)</f>
        <v>0</v>
      </c>
      <c r="AB7150" s="10" t="str">
        <f>Tableau1[[#This Row],[DOI]]</f>
        <v>doi: 10.1167/iovs.17-21773</v>
      </c>
      <c r="AC7150" s="13" t="str">
        <f>Tableau1[[#This Row],[Authors]]&amp;", "&amp;Tableau1[[#This Row],[Title]]&amp;" "&amp;Tableau1[[#This Row],[Journal]]&amp;". "&amp;Tableau1[[#This Row],[Year]]</f>
        <v>Karanjia R, Berezovsky A, Sacai PY, Cavascan NN, Liu HY, Nazarali S, Moraes-Filho MN, Anderson K, Tran JS, Watanabe SE, Moraes MN, Sadun F, DeNegri AM, Barboni P, do Val Ferreira Ramos C, La Morgia C, Carelli V, Belfort R Jr, Coupland SG, Salomao SR, Sadun AA., The Photopic Negative Response: An Objective Measure of Retinal Ganglion Cell Function in Patients With Leber's Hereditary Optic Neuropathy. Invest Ophthalmol Vis Sci. 2017</v>
      </c>
    </row>
    <row r="7151" spans="1:29" x14ac:dyDescent="0.3">
      <c r="A7151">
        <v>5515</v>
      </c>
      <c r="B7151" t="s">
        <v>8560</v>
      </c>
      <c r="C7151" t="s">
        <v>18781</v>
      </c>
      <c r="D7151" t="s">
        <v>28990</v>
      </c>
      <c r="E7151" t="s">
        <v>2667</v>
      </c>
      <c r="F7151" s="10"/>
      <c r="G7151">
        <v>2017</v>
      </c>
      <c r="J7151">
        <v>0.64092264816147693</v>
      </c>
      <c r="L7151" t="s">
        <v>39902</v>
      </c>
      <c r="M7151">
        <v>28325632</v>
      </c>
      <c r="Q7151" s="10"/>
      <c r="R7151" s="11">
        <f t="shared" si="222"/>
        <v>0</v>
      </c>
      <c r="U7151" s="11">
        <f t="shared" si="223"/>
        <v>0</v>
      </c>
      <c r="Y7151" s="11">
        <f>IF(SUM(Tableau1[[#This Row],[Other access]:[Sci-hub access]])&gt;=1,1,0)</f>
        <v>0</v>
      </c>
      <c r="Z7151" s="12">
        <f>IF(OR(Tableau1[[#This Row],[Access R1 + S1+ T1 ]]&gt;=1,Tableau1[[#This Row],[Access V1 +W1 + X1]]&gt;=1),1,0)</f>
        <v>0</v>
      </c>
      <c r="AB7151" s="10" t="str">
        <f>Tableau1[[#This Row],[DOI]]</f>
        <v>doi: 10.1016/j.clae.2017.03.005</v>
      </c>
      <c r="AC7151" s="13" t="str">
        <f>Tableau1[[#This Row],[Authors]]&amp;", "&amp;Tableau1[[#This Row],[Title]]&amp;" "&amp;Tableau1[[#This Row],[Journal]]&amp;". "&amp;Tableau1[[#This Row],[Year]]</f>
        <v>Ortiz-Toquero S, Martin R., Current optometric practices and attitudes in keratoconus patient management. Cont Lens Anterior Eye. 2017</v>
      </c>
    </row>
    <row r="7152" spans="1:29" x14ac:dyDescent="0.3">
      <c r="A7152">
        <v>9774</v>
      </c>
      <c r="B7152" t="s">
        <v>12314</v>
      </c>
      <c r="C7152" t="s">
        <v>22487</v>
      </c>
      <c r="D7152" t="s">
        <v>32762</v>
      </c>
      <c r="E7152" t="s">
        <v>2471</v>
      </c>
      <c r="F7152" s="10"/>
      <c r="G7152">
        <v>2017</v>
      </c>
      <c r="J7152">
        <v>0.64096364738550815</v>
      </c>
      <c r="L7152" t="s">
        <v>44038</v>
      </c>
      <c r="M7152">
        <v>27591784</v>
      </c>
      <c r="Q7152" s="10"/>
      <c r="R7152" s="11">
        <f t="shared" si="222"/>
        <v>0</v>
      </c>
      <c r="U7152" s="11">
        <f t="shared" si="223"/>
        <v>0</v>
      </c>
      <c r="Y7152" s="11">
        <f>IF(SUM(Tableau1[[#This Row],[Other access]:[Sci-hub access]])&gt;=1,1,0)</f>
        <v>0</v>
      </c>
      <c r="Z7152" s="12">
        <f>IF(OR(Tableau1[[#This Row],[Access R1 + S1+ T1 ]]&gt;=1,Tableau1[[#This Row],[Access V1 +W1 + X1]]&gt;=1),1,0)</f>
        <v>0</v>
      </c>
      <c r="AB7152" s="10" t="str">
        <f>Tableau1[[#This Row],[DOI]]</f>
        <v>doi: 10.1007/s10792-016-0333-1</v>
      </c>
      <c r="AC7152" s="13" t="str">
        <f>Tableau1[[#This Row],[Authors]]&amp;", "&amp;Tableau1[[#This Row],[Title]]&amp;" "&amp;Tableau1[[#This Row],[Journal]]&amp;". "&amp;Tableau1[[#This Row],[Year]]</f>
        <v>Ozcan PY, Dogan F, Sonmez K, Con R, Dokumaci DS, Seyhanli ES., Assessment of orbital blood flow velocities in retinopathy of prematurity. Int Ophthalmol. 2017</v>
      </c>
    </row>
    <row r="7153" spans="1:29" x14ac:dyDescent="0.3">
      <c r="A7153">
        <v>1352</v>
      </c>
      <c r="B7153" t="s">
        <v>4612</v>
      </c>
      <c r="C7153" t="s">
        <v>14863</v>
      </c>
      <c r="D7153" t="s">
        <v>25033</v>
      </c>
      <c r="E7153" t="s">
        <v>2448</v>
      </c>
      <c r="F7153" s="10"/>
      <c r="G7153">
        <v>2018</v>
      </c>
      <c r="J7153">
        <v>0.64107155123974569</v>
      </c>
      <c r="L7153" t="s">
        <v>35835</v>
      </c>
      <c r="M7153">
        <v>28971293</v>
      </c>
      <c r="Q7153" s="10"/>
      <c r="R7153" s="11">
        <f t="shared" si="222"/>
        <v>0</v>
      </c>
      <c r="U7153" s="11">
        <f t="shared" si="223"/>
        <v>0</v>
      </c>
      <c r="Y7153" s="11">
        <f>IF(SUM(Tableau1[[#This Row],[Other access]:[Sci-hub access]])&gt;=1,1,0)</f>
        <v>0</v>
      </c>
      <c r="Z7153" s="12">
        <f>IF(OR(Tableau1[[#This Row],[Access R1 + S1+ T1 ]]&gt;=1,Tableau1[[#This Row],[Access V1 +W1 + X1]]&gt;=1),1,0)</f>
        <v>0</v>
      </c>
      <c r="AB7153" s="10" t="str">
        <f>Tableau1[[#This Row],[DOI]]</f>
        <v>doi: 10.1007/s00417-017-3818-3</v>
      </c>
      <c r="AC7153" s="13" t="str">
        <f>Tableau1[[#This Row],[Authors]]&amp;", "&amp;Tableau1[[#This Row],[Title]]&amp;" "&amp;Tableau1[[#This Row],[Journal]]&amp;". "&amp;Tableau1[[#This Row],[Year]]</f>
        <v>Krishnan AK, Bedell HE., Functional changes at the preferred retinal locus in subjects with bilateral central vision loss. Graefes Arch Clin Exp Ophthalmol. 2018</v>
      </c>
    </row>
    <row r="7154" spans="1:29" x14ac:dyDescent="0.3">
      <c r="A7154">
        <v>6926</v>
      </c>
      <c r="B7154" t="s">
        <v>1142</v>
      </c>
      <c r="C7154" t="s">
        <v>1143</v>
      </c>
      <c r="D7154" t="s">
        <v>1144</v>
      </c>
      <c r="E7154" t="s">
        <v>2643</v>
      </c>
      <c r="F7154" s="10"/>
      <c r="G7154">
        <v>2017</v>
      </c>
      <c r="J7154">
        <v>0.64112375488283502</v>
      </c>
      <c r="L7154" t="s">
        <v>41285</v>
      </c>
      <c r="M7154">
        <v>28146132</v>
      </c>
      <c r="Q7154" s="10"/>
      <c r="R7154" s="11">
        <f t="shared" si="222"/>
        <v>0</v>
      </c>
      <c r="U7154" s="11">
        <f t="shared" si="223"/>
        <v>0</v>
      </c>
      <c r="Y7154" s="11">
        <f>IF(SUM(Tableau1[[#This Row],[Other access]:[Sci-hub access]])&gt;=1,1,0)</f>
        <v>0</v>
      </c>
      <c r="Z7154" s="12">
        <f>IF(OR(Tableau1[[#This Row],[Access R1 + S1+ T1 ]]&gt;=1,Tableau1[[#This Row],[Access V1 +W1 + X1]]&gt;=1),1,0)</f>
        <v>0</v>
      </c>
      <c r="AB7154" s="10" t="str">
        <f>Tableau1[[#This Row],[DOI]]</f>
        <v>doi: 10.3390/molecules22020217</v>
      </c>
      <c r="AC7154" s="13" t="str">
        <f>Tableau1[[#This Row],[Authors]]&amp;", "&amp;Tableau1[[#This Row],[Title]]&amp;" "&amp;Tableau1[[#This Row],[Journal]]&amp;". "&amp;Tableau1[[#This Row],[Year]]</f>
        <v>Krupa M, Chodyński M, Ostaszewska A, Cmoch P, Dams I., A Novel Convergent Synthesis of the Potent Antiglaucoma Agent Tafluprost. Molecules. 2017</v>
      </c>
    </row>
    <row r="7155" spans="1:29" ht="28.8" x14ac:dyDescent="0.3">
      <c r="A7155">
        <v>4979</v>
      </c>
      <c r="B7155" t="s">
        <v>488</v>
      </c>
      <c r="C7155" t="s">
        <v>489</v>
      </c>
      <c r="D7155" t="s">
        <v>490</v>
      </c>
      <c r="E7155" t="s">
        <v>3172</v>
      </c>
      <c r="F7155" s="10"/>
      <c r="G7155">
        <v>2017</v>
      </c>
      <c r="J7155">
        <v>0.64113626617252228</v>
      </c>
      <c r="L7155" t="s">
        <v>39387</v>
      </c>
      <c r="M7155">
        <v>28386036</v>
      </c>
      <c r="Q7155" s="10"/>
      <c r="R7155" s="11">
        <f t="shared" si="222"/>
        <v>0</v>
      </c>
      <c r="U7155" s="11">
        <f t="shared" si="223"/>
        <v>0</v>
      </c>
      <c r="Y7155" s="11">
        <f>IF(SUM(Tableau1[[#This Row],[Other access]:[Sci-hub access]])&gt;=1,1,0)</f>
        <v>0</v>
      </c>
      <c r="Z7155" s="12">
        <f>IF(OR(Tableau1[[#This Row],[Access R1 + S1+ T1 ]]&gt;=1,Tableau1[[#This Row],[Access V1 +W1 + X1]]&gt;=1),1,0)</f>
        <v>0</v>
      </c>
      <c r="AB7155" s="10" t="str">
        <f>Tableau1[[#This Row],[DOI]]</f>
        <v>doi: 10.1161/STROKEAHA.117.016467</v>
      </c>
      <c r="AC7155" s="13" t="str">
        <f>Tableau1[[#This Row],[Authors]]&amp;", "&amp;Tableau1[[#This Row],[Title]]&amp;" "&amp;Tableau1[[#This Row],[Journal]]&amp;". "&amp;Tableau1[[#This Row],[Year]]</f>
        <v>Golsari A, Bittersohl D, Cheng B, Griem P, Beck C, Hassenstein A, Nedelmann M, Magnus T, Fiehler J, Gerloff C, Thomalla G., Silent Brain Infarctions and Leukoaraiosis in Patients With Retinal Ischemia: A Prospective Single-Center Observational Study. Stroke. 2017</v>
      </c>
    </row>
    <row r="7156" spans="1:29" x14ac:dyDescent="0.3">
      <c r="A7156">
        <v>128</v>
      </c>
      <c r="B7156" t="s">
        <v>3391</v>
      </c>
      <c r="C7156" t="s">
        <v>13652</v>
      </c>
      <c r="D7156" t="s">
        <v>23811</v>
      </c>
      <c r="E7156" t="s">
        <v>2465</v>
      </c>
      <c r="F7156" s="10"/>
      <c r="G7156">
        <v>2017</v>
      </c>
      <c r="J7156">
        <v>0.64114752074371306</v>
      </c>
      <c r="L7156" t="s">
        <v>34644</v>
      </c>
      <c r="M7156">
        <v>29390454</v>
      </c>
      <c r="Q7156" s="10"/>
      <c r="R7156" s="11">
        <f t="shared" si="222"/>
        <v>0</v>
      </c>
      <c r="U7156" s="11">
        <f t="shared" si="223"/>
        <v>0</v>
      </c>
      <c r="Y7156" s="11">
        <f>IF(SUM(Tableau1[[#This Row],[Other access]:[Sci-hub access]])&gt;=1,1,0)</f>
        <v>0</v>
      </c>
      <c r="Z7156" s="12">
        <f>IF(OR(Tableau1[[#This Row],[Access R1 + S1+ T1 ]]&gt;=1,Tableau1[[#This Row],[Access V1 +W1 + X1]]&gt;=1),1,0)</f>
        <v>0</v>
      </c>
      <c r="AB7156" s="10" t="str">
        <f>Tableau1[[#This Row],[DOI]]</f>
        <v>doi: 10.1097/MD.0000000000009172</v>
      </c>
      <c r="AC7156" s="13" t="str">
        <f>Tableau1[[#This Row],[Authors]]&amp;", "&amp;Tableau1[[#This Row],[Title]]&amp;" "&amp;Tableau1[[#This Row],[Journal]]&amp;". "&amp;Tableau1[[#This Row],[Year]]</f>
        <v>Zhang S, Ma Y, Ma T, Wang Z., Low-grade myofibroblastic sarcoma of the orbit: A case report and literature review. Medicine (Baltimore). 2017</v>
      </c>
    </row>
    <row r="7157" spans="1:29" x14ac:dyDescent="0.3">
      <c r="A7157">
        <v>10002</v>
      </c>
      <c r="B7157" t="s">
        <v>12524</v>
      </c>
      <c r="C7157" t="s">
        <v>22693</v>
      </c>
      <c r="D7157" t="s">
        <v>32972</v>
      </c>
      <c r="E7157" t="s">
        <v>2438</v>
      </c>
      <c r="F7157" s="10"/>
      <c r="G7157">
        <v>2017</v>
      </c>
      <c r="J7157">
        <v>0.64128223270195139</v>
      </c>
      <c r="L7157" t="s">
        <v>44259</v>
      </c>
      <c r="M7157">
        <v>27503392</v>
      </c>
      <c r="Q7157" s="10"/>
      <c r="R7157" s="11">
        <f t="shared" si="222"/>
        <v>0</v>
      </c>
      <c r="U7157" s="11">
        <f t="shared" si="223"/>
        <v>0</v>
      </c>
      <c r="Y7157" s="11">
        <f>IF(SUM(Tableau1[[#This Row],[Other access]:[Sci-hub access]])&gt;=1,1,0)</f>
        <v>0</v>
      </c>
      <c r="Z7157" s="12">
        <f>IF(OR(Tableau1[[#This Row],[Access R1 + S1+ T1 ]]&gt;=1,Tableau1[[#This Row],[Access V1 +W1 + X1]]&gt;=1),1,0)</f>
        <v>0</v>
      </c>
      <c r="AB7157" s="10" t="str">
        <f>Tableau1[[#This Row],[DOI]]</f>
        <v>doi: 10.1136/bjophthalmol-2016-308618</v>
      </c>
      <c r="AC7157" s="13" t="str">
        <f>Tableau1[[#This Row],[Authors]]&amp;", "&amp;Tableau1[[#This Row],[Title]]&amp;" "&amp;Tableau1[[#This Row],[Journal]]&amp;". "&amp;Tableau1[[#This Row],[Year]]</f>
        <v>Loya-Garcia D, Serna-Ojeda JC, Pedro-Aguilar L, Jimenez-Corona A, Olivo-Payne A, Graue-Hernandez EO., Non-traumatic corneal perforations: aetiology, treatment and outcomes. Br J Ophthalmol. 2017</v>
      </c>
    </row>
    <row r="7158" spans="1:29" x14ac:dyDescent="0.3">
      <c r="A7158">
        <v>1140</v>
      </c>
      <c r="B7158" t="s">
        <v>4402</v>
      </c>
      <c r="C7158" t="s">
        <v>14656</v>
      </c>
      <c r="D7158" t="s">
        <v>24823</v>
      </c>
      <c r="E7158" t="s">
        <v>2451</v>
      </c>
      <c r="F7158" s="10"/>
      <c r="G7158">
        <v>2017</v>
      </c>
      <c r="J7158">
        <v>0.6414592631638103</v>
      </c>
      <c r="L7158" t="s">
        <v>35627</v>
      </c>
      <c r="M7158">
        <v>29020056</v>
      </c>
      <c r="Q7158" s="10"/>
      <c r="R7158" s="11">
        <f t="shared" si="222"/>
        <v>0</v>
      </c>
      <c r="U7158" s="11">
        <f t="shared" si="223"/>
        <v>0</v>
      </c>
      <c r="Y7158" s="11">
        <f>IF(SUM(Tableau1[[#This Row],[Other access]:[Sci-hub access]])&gt;=1,1,0)</f>
        <v>0</v>
      </c>
      <c r="Z7158" s="12">
        <f>IF(OR(Tableau1[[#This Row],[Access R1 + S1+ T1 ]]&gt;=1,Tableau1[[#This Row],[Access V1 +W1 + X1]]&gt;=1),1,0)</f>
        <v>0</v>
      </c>
      <c r="AB7158" s="10" t="str">
        <f>Tableau1[[#This Row],[DOI]]</f>
        <v>doi: 10.1371/journal.pone.0185120</v>
      </c>
      <c r="AC7158" s="13" t="str">
        <f>Tableau1[[#This Row],[Authors]]&amp;", "&amp;Tableau1[[#This Row],[Title]]&amp;" "&amp;Tableau1[[#This Row],[Journal]]&amp;". "&amp;Tableau1[[#This Row],[Year]]</f>
        <v>Ashwin C, Wheelwright S, Baron-Cohen S., Differences in change blindness to real-life scenes in adults with autism spectrum conditions. PLoS One. 2017</v>
      </c>
    </row>
    <row r="7159" spans="1:29" x14ac:dyDescent="0.3">
      <c r="A7159">
        <v>402</v>
      </c>
      <c r="B7159" t="s">
        <v>3665</v>
      </c>
      <c r="C7159" t="s">
        <v>13925</v>
      </c>
      <c r="D7159" t="s">
        <v>24085</v>
      </c>
      <c r="E7159" t="s">
        <v>2524</v>
      </c>
      <c r="F7159" s="10"/>
      <c r="G7159">
        <v>2017</v>
      </c>
      <c r="J7159">
        <v>0.64151574571910286</v>
      </c>
      <c r="L7159" t="s">
        <v>34908</v>
      </c>
      <c r="M7159">
        <v>29227513</v>
      </c>
      <c r="Q7159" s="10"/>
      <c r="R7159" s="11">
        <f t="shared" si="222"/>
        <v>0</v>
      </c>
      <c r="U7159" s="11">
        <f t="shared" si="223"/>
        <v>0</v>
      </c>
      <c r="Y7159" s="11">
        <f>IF(SUM(Tableau1[[#This Row],[Other access]:[Sci-hub access]])&gt;=1,1,0)</f>
        <v>0</v>
      </c>
      <c r="Z7159" s="12">
        <f>IF(OR(Tableau1[[#This Row],[Access R1 + S1+ T1 ]]&gt;=1,Tableau1[[#This Row],[Access V1 +W1 + X1]]&gt;=1),1,0)</f>
        <v>0</v>
      </c>
      <c r="AB7159" s="10" t="str">
        <f>Tableau1[[#This Row],[DOI]]</f>
        <v>doi: 10.3928/1081597X-20170922-02</v>
      </c>
      <c r="AC7159" s="13" t="str">
        <f>Tableau1[[#This Row],[Authors]]&amp;", "&amp;Tableau1[[#This Row],[Title]]&amp;" "&amp;Tableau1[[#This Row],[Journal]]&amp;". "&amp;Tableau1[[#This Row],[Year]]</f>
        <v>Vinciguerra R, Romano V, Arbabi EM, Brunner M, Willoughby CE, Batterbury M, Kaye SB., In Vivo Early Corneal Biomechanical Changes After Corneal Cross-linking in Patients With Progressive Keratoconus. J Refract Surg. 2017</v>
      </c>
    </row>
    <row r="7160" spans="1:29" x14ac:dyDescent="0.3">
      <c r="A7160">
        <v>8537</v>
      </c>
      <c r="B7160" t="s">
        <v>11207</v>
      </c>
      <c r="C7160" t="s">
        <v>21391</v>
      </c>
      <c r="D7160" t="s">
        <v>31646</v>
      </c>
      <c r="E7160" t="s">
        <v>2525</v>
      </c>
      <c r="F7160" s="10"/>
      <c r="G7160">
        <v>2017</v>
      </c>
      <c r="J7160">
        <v>0.64160004057659392</v>
      </c>
      <c r="L7160" t="s">
        <v>42873</v>
      </c>
      <c r="M7160">
        <v>27894161</v>
      </c>
      <c r="Q7160" s="10"/>
      <c r="R7160" s="11">
        <f t="shared" si="222"/>
        <v>0</v>
      </c>
      <c r="U7160" s="11">
        <f t="shared" si="223"/>
        <v>0</v>
      </c>
      <c r="Y7160" s="11">
        <f>IF(SUM(Tableau1[[#This Row],[Other access]:[Sci-hub access]])&gt;=1,1,0)</f>
        <v>0</v>
      </c>
      <c r="Z7160" s="12">
        <f>IF(OR(Tableau1[[#This Row],[Access R1 + S1+ T1 ]]&gt;=1,Tableau1[[#This Row],[Access V1 +W1 + X1]]&gt;=1),1,0)</f>
        <v>0</v>
      </c>
      <c r="AB7160" s="10" t="str">
        <f>Tableau1[[#This Row],[DOI]]</f>
        <v>doi: 10.1111/ceo.12883</v>
      </c>
      <c r="AC7160" s="13" t="str">
        <f>Tableau1[[#This Row],[Authors]]&amp;", "&amp;Tableau1[[#This Row],[Title]]&amp;" "&amp;Tableau1[[#This Row],[Journal]]&amp;". "&amp;Tableau1[[#This Row],[Year]]</f>
        <v>Qassim A, Viki M, Ng SK, Jersmann H, Casson RJ., Climate and season: the effects on ophthalmic diseases. Clin Exp Ophthalmol. 2017</v>
      </c>
    </row>
    <row r="7161" spans="1:29" x14ac:dyDescent="0.3">
      <c r="A7161">
        <v>6283</v>
      </c>
      <c r="B7161" t="s">
        <v>9239</v>
      </c>
      <c r="C7161" t="s">
        <v>19450</v>
      </c>
      <c r="D7161" t="s">
        <v>29670</v>
      </c>
      <c r="E7161" t="s">
        <v>2567</v>
      </c>
      <c r="F7161" s="10"/>
      <c r="G7161">
        <v>2017</v>
      </c>
      <c r="J7161">
        <v>0.64164734160301717</v>
      </c>
      <c r="L7161" t="s">
        <v>40653</v>
      </c>
      <c r="M7161">
        <v>28232373</v>
      </c>
      <c r="Q7161" s="10"/>
      <c r="R7161" s="11">
        <f t="shared" si="222"/>
        <v>0</v>
      </c>
      <c r="U7161" s="11">
        <f t="shared" si="223"/>
        <v>0</v>
      </c>
      <c r="Y7161" s="11">
        <f>IF(SUM(Tableau1[[#This Row],[Other access]:[Sci-hub access]])&gt;=1,1,0)</f>
        <v>0</v>
      </c>
      <c r="Z7161" s="12">
        <f>IF(OR(Tableau1[[#This Row],[Access R1 + S1+ T1 ]]&gt;=1,Tableau1[[#This Row],[Access V1 +W1 + X1]]&gt;=1),1,0)</f>
        <v>0</v>
      </c>
      <c r="AB7161" s="10" t="str">
        <f>Tableau1[[#This Row],[DOI]]</f>
        <v>doi: 10.1136/bcr-2016-216867</v>
      </c>
      <c r="AC7161" s="13" t="str">
        <f>Tableau1[[#This Row],[Authors]]&amp;", "&amp;Tableau1[[#This Row],[Title]]&amp;" "&amp;Tableau1[[#This Row],[Journal]]&amp;". "&amp;Tableau1[[#This Row],[Year]]</f>
        <v>Sophocleous S., Use of optical coherence topography for objective assessment of fundus torsion. BMJ Case Rep. 2017</v>
      </c>
    </row>
    <row r="7162" spans="1:29" x14ac:dyDescent="0.3">
      <c r="A7162">
        <v>3288</v>
      </c>
      <c r="B7162" t="s">
        <v>6470</v>
      </c>
      <c r="C7162" t="s">
        <v>16713</v>
      </c>
      <c r="D7162" t="s">
        <v>26894</v>
      </c>
      <c r="E7162" t="s">
        <v>2537</v>
      </c>
      <c r="F7162" s="10"/>
      <c r="G7162">
        <v>2017</v>
      </c>
      <c r="J7162">
        <v>0.64178425952410723</v>
      </c>
      <c r="L7162" t="s">
        <v>37741</v>
      </c>
      <c r="M7162">
        <v>28606756</v>
      </c>
      <c r="Q7162" s="10"/>
      <c r="R7162" s="11">
        <f t="shared" si="222"/>
        <v>0</v>
      </c>
      <c r="U7162" s="11">
        <f t="shared" si="223"/>
        <v>0</v>
      </c>
      <c r="Y7162" s="11">
        <f>IF(SUM(Tableau1[[#This Row],[Other access]:[Sci-hub access]])&gt;=1,1,0)</f>
        <v>0</v>
      </c>
      <c r="Z7162" s="12">
        <f>IF(OR(Tableau1[[#This Row],[Access R1 + S1+ T1 ]]&gt;=1,Tableau1[[#This Row],[Access V1 +W1 + X1]]&gt;=1),1,0)</f>
        <v>0</v>
      </c>
      <c r="AB7162" s="10" t="str">
        <f>Tableau1[[#This Row],[DOI]]</f>
        <v>doi: 10.1016/j.ajpath.2017.03.005</v>
      </c>
      <c r="AC7162" s="13" t="str">
        <f>Tableau1[[#This Row],[Authors]]&amp;", "&amp;Tableau1[[#This Row],[Title]]&amp;" "&amp;Tableau1[[#This Row],[Journal]]&amp;". "&amp;Tableau1[[#This Row],[Year]]</f>
        <v>Mammadova N, Ghaisas S, Zenitsky G, Sakaguchi DS, Kanthasamy AG, Greenlee JJ, West Greenlee MH., Lasting Retinal Injury in a Mouse Model of Blast-Induced Trauma. Am J Pathol. 2017</v>
      </c>
    </row>
    <row r="7163" spans="1:29" x14ac:dyDescent="0.3">
      <c r="A7163">
        <v>11066</v>
      </c>
      <c r="B7163" t="s">
        <v>13487</v>
      </c>
      <c r="C7163" t="s">
        <v>23649</v>
      </c>
      <c r="D7163" t="s">
        <v>33941</v>
      </c>
      <c r="E7163" t="s">
        <v>2469</v>
      </c>
      <c r="F7163" s="10"/>
      <c r="G7163">
        <v>2017</v>
      </c>
      <c r="J7163">
        <v>0.64182324745321195</v>
      </c>
      <c r="L7163" t="s">
        <v>45307</v>
      </c>
      <c r="M7163">
        <v>26148300</v>
      </c>
      <c r="Q7163" s="10"/>
      <c r="R7163" s="11">
        <f t="shared" si="222"/>
        <v>0</v>
      </c>
      <c r="U7163" s="11">
        <f t="shared" si="223"/>
        <v>0</v>
      </c>
      <c r="Y7163" s="11">
        <f>IF(SUM(Tableau1[[#This Row],[Other access]:[Sci-hub access]])&gt;=1,1,0)</f>
        <v>0</v>
      </c>
      <c r="Z7163" s="12">
        <f>IF(OR(Tableau1[[#This Row],[Access R1 + S1+ T1 ]]&gt;=1,Tableau1[[#This Row],[Access V1 +W1 + X1]]&gt;=1),1,0)</f>
        <v>0</v>
      </c>
      <c r="AB7163" s="10" t="str">
        <f>Tableau1[[#This Row],[DOI]]</f>
        <v>doi: 10.3109/08820538.2015.1045150</v>
      </c>
      <c r="AC7163" s="13" t="str">
        <f>Tableau1[[#This Row],[Authors]]&amp;", "&amp;Tableau1[[#This Row],[Title]]&amp;" "&amp;Tableau1[[#This Row],[Journal]]&amp;". "&amp;Tableau1[[#This Row],[Year]]</f>
        <v>Tripathy K, Sharma YR, Chawla R, Basu K, Vohra R, Venkatesh P., Triads in Ophthalmology: A Comprehensive Review. Semin Ophthalmol. 2017</v>
      </c>
    </row>
    <row r="7164" spans="1:29" ht="28.8" x14ac:dyDescent="0.3">
      <c r="A7164">
        <v>3114</v>
      </c>
      <c r="B7164" t="s">
        <v>6303</v>
      </c>
      <c r="C7164" t="s">
        <v>16546</v>
      </c>
      <c r="D7164" t="s">
        <v>26727</v>
      </c>
      <c r="E7164" t="s">
        <v>34108</v>
      </c>
      <c r="F7164" s="10"/>
      <c r="G7164">
        <v>2017</v>
      </c>
      <c r="J7164">
        <v>0.64183640314329926</v>
      </c>
      <c r="L7164" t="s">
        <v>37568</v>
      </c>
      <c r="M7164">
        <v>28633655</v>
      </c>
      <c r="Q7164" s="10"/>
      <c r="R7164" s="11">
        <f t="shared" si="222"/>
        <v>0</v>
      </c>
      <c r="U7164" s="11">
        <f t="shared" si="223"/>
        <v>0</v>
      </c>
      <c r="Y7164" s="11">
        <f>IF(SUM(Tableau1[[#This Row],[Other access]:[Sci-hub access]])&gt;=1,1,0)</f>
        <v>0</v>
      </c>
      <c r="Z7164" s="12">
        <f>IF(OR(Tableau1[[#This Row],[Access R1 + S1+ T1 ]]&gt;=1,Tableau1[[#This Row],[Access V1 +W1 + X1]]&gt;=1),1,0)</f>
        <v>0</v>
      </c>
      <c r="AB7164" s="10" t="str">
        <f>Tableau1[[#This Row],[DOI]]</f>
        <v>doi: 10.1186/s12885-017-3418-y</v>
      </c>
      <c r="AC7164" s="13" t="str">
        <f>Tableau1[[#This Row],[Authors]]&amp;", "&amp;Tableau1[[#This Row],[Title]]&amp;" "&amp;Tableau1[[#This Row],[Journal]]&amp;". "&amp;Tableau1[[#This Row],[Year]]</f>
        <v>Webb AH, Gao BT, Goldsmith ZK, Irvine AS, Saleh N, Lee RP, Lendermon JB, Bheemreddy R, Zhang Q, Brennan RC, Johnson D, Steinle JJ, Wilson MW, Morales-Tirado VM., Inhibition of MMP-2 and MMP-9 decreases cellular migration, and angiogenesis in in vitro models of retinoblastoma. BMC Cancer. 2017</v>
      </c>
    </row>
    <row r="7165" spans="1:29" x14ac:dyDescent="0.3">
      <c r="A7165">
        <v>3603</v>
      </c>
      <c r="B7165" t="s">
        <v>6775</v>
      </c>
      <c r="C7165" t="s">
        <v>17016</v>
      </c>
      <c r="D7165" t="s">
        <v>27199</v>
      </c>
      <c r="E7165" t="s">
        <v>2440</v>
      </c>
      <c r="F7165" s="10"/>
      <c r="G7165">
        <v>2017</v>
      </c>
      <c r="J7165">
        <v>0.64193084331324379</v>
      </c>
      <c r="L7165" t="s">
        <v>38049</v>
      </c>
      <c r="M7165">
        <v>28559202</v>
      </c>
      <c r="Q7165" s="10"/>
      <c r="R7165" s="11">
        <f t="shared" si="222"/>
        <v>0</v>
      </c>
      <c r="U7165" s="11">
        <f t="shared" si="223"/>
        <v>0</v>
      </c>
      <c r="Y7165" s="11">
        <f>IF(SUM(Tableau1[[#This Row],[Other access]:[Sci-hub access]])&gt;=1,1,0)</f>
        <v>0</v>
      </c>
      <c r="Z7165" s="12">
        <f>IF(OR(Tableau1[[#This Row],[Access R1 + S1+ T1 ]]&gt;=1,Tableau1[[#This Row],[Access V1 +W1 + X1]]&gt;=1),1,0)</f>
        <v>0</v>
      </c>
      <c r="AB7165" s="10" t="str">
        <f>Tableau1[[#This Row],[DOI]]</f>
        <v>doi: 10.1016/j.exer.2017.05.008</v>
      </c>
      <c r="AC7165" s="13" t="str">
        <f>Tableau1[[#This Row],[Authors]]&amp;", "&amp;Tableau1[[#This Row],[Title]]&amp;" "&amp;Tableau1[[#This Row],[Journal]]&amp;". "&amp;Tableau1[[#This Row],[Year]]</f>
        <v>Chen YY, Tsai CF, Tsai MC, Hsu YW, Lu FJ., Inhibitory effects of rosmarinic acid on pterygium epithelial cells through redox imbalance and induction of extrinsic and intrinsic apoptosis. Exp Eye Res. 2017</v>
      </c>
    </row>
    <row r="7166" spans="1:29" x14ac:dyDescent="0.3">
      <c r="A7166">
        <v>10805</v>
      </c>
      <c r="B7166" t="s">
        <v>13260</v>
      </c>
      <c r="C7166" t="s">
        <v>23422</v>
      </c>
      <c r="D7166" t="s">
        <v>33714</v>
      </c>
      <c r="E7166" t="s">
        <v>2447</v>
      </c>
      <c r="F7166" s="10"/>
      <c r="G7166">
        <v>2017</v>
      </c>
      <c r="J7166">
        <v>0.64196670414436097</v>
      </c>
      <c r="L7166" t="s">
        <v>45052</v>
      </c>
      <c r="M7166">
        <v>27015242</v>
      </c>
      <c r="Q7166" s="10"/>
      <c r="R7166" s="11">
        <f t="shared" si="222"/>
        <v>0</v>
      </c>
      <c r="U7166" s="11">
        <f t="shared" si="223"/>
        <v>0</v>
      </c>
      <c r="Y7166" s="11">
        <f>IF(SUM(Tableau1[[#This Row],[Other access]:[Sci-hub access]])&gt;=1,1,0)</f>
        <v>0</v>
      </c>
      <c r="Z7166" s="12">
        <f>IF(OR(Tableau1[[#This Row],[Access R1 + S1+ T1 ]]&gt;=1,Tableau1[[#This Row],[Access V1 +W1 + X1]]&gt;=1),1,0)</f>
        <v>0</v>
      </c>
      <c r="AB7166" s="10" t="str">
        <f>Tableau1[[#This Row],[DOI]]</f>
        <v>doi: 10.1097/IOP.0000000000000673</v>
      </c>
      <c r="AC7166" s="13" t="str">
        <f>Tableau1[[#This Row],[Authors]]&amp;", "&amp;Tableau1[[#This Row],[Title]]&amp;" "&amp;Tableau1[[#This Row],[Journal]]&amp;". "&amp;Tableau1[[#This Row],[Year]]</f>
        <v>Lenake MN, McNab AA., The Posterior Approach Tarsal Switch Procedure for Myopathic Ptosis: A Modified Technique. Ophthal Plast Reconstr Surg. 2017</v>
      </c>
    </row>
    <row r="7167" spans="1:29" x14ac:dyDescent="0.3">
      <c r="A7167">
        <v>524</v>
      </c>
      <c r="B7167" t="s">
        <v>3787</v>
      </c>
      <c r="C7167" t="s">
        <v>14044</v>
      </c>
      <c r="D7167" t="s">
        <v>24207</v>
      </c>
      <c r="E7167" t="s">
        <v>2462</v>
      </c>
      <c r="F7167" s="10"/>
      <c r="G7167">
        <v>2017</v>
      </c>
      <c r="J7167">
        <v>0.64204795458816066</v>
      </c>
      <c r="L7167" t="s">
        <v>35025</v>
      </c>
      <c r="M7167">
        <v>29195497</v>
      </c>
      <c r="Q7167" s="10"/>
      <c r="R7167" s="11">
        <f t="shared" si="222"/>
        <v>0</v>
      </c>
      <c r="U7167" s="11">
        <f t="shared" si="223"/>
        <v>0</v>
      </c>
      <c r="Y7167" s="11">
        <f>IF(SUM(Tableau1[[#This Row],[Other access]:[Sci-hub access]])&gt;=1,1,0)</f>
        <v>0</v>
      </c>
      <c r="Z7167" s="12">
        <f>IF(OR(Tableau1[[#This Row],[Access R1 + S1+ T1 ]]&gt;=1,Tableau1[[#This Row],[Access V1 +W1 + X1]]&gt;=1),1,0)</f>
        <v>0</v>
      </c>
      <c r="AB7167" s="10" t="str">
        <f>Tableau1[[#This Row],[DOI]]</f>
        <v>doi: 10.1186/s12886-017-0611-3</v>
      </c>
      <c r="AC7167" s="13" t="str">
        <f>Tableau1[[#This Row],[Authors]]&amp;", "&amp;Tableau1[[#This Row],[Title]]&amp;" "&amp;Tableau1[[#This Row],[Journal]]&amp;". "&amp;Tableau1[[#This Row],[Year]]</f>
        <v>Theillac C, Straub M, Breton AL, Thomas L, Dalle S., Bilateral uveitis and macular edema induced by Nivolumab: a case report. BMC Ophthalmol. 2017</v>
      </c>
    </row>
    <row r="7168" spans="1:29" x14ac:dyDescent="0.3">
      <c r="A7168">
        <v>437</v>
      </c>
      <c r="B7168" t="s">
        <v>3700</v>
      </c>
      <c r="C7168" t="s">
        <v>13960</v>
      </c>
      <c r="D7168" t="s">
        <v>24120</v>
      </c>
      <c r="E7168" t="s">
        <v>2443</v>
      </c>
      <c r="F7168" s="10"/>
      <c r="G7168">
        <v>2017</v>
      </c>
      <c r="J7168">
        <v>0.64205461107661876</v>
      </c>
      <c r="L7168" t="s">
        <v>34942</v>
      </c>
      <c r="M7168">
        <v>29214311</v>
      </c>
      <c r="Q7168" s="10"/>
      <c r="R7168" s="11">
        <f t="shared" si="222"/>
        <v>0</v>
      </c>
      <c r="U7168" s="11">
        <f t="shared" si="223"/>
        <v>0</v>
      </c>
      <c r="Y7168" s="11">
        <f>IF(SUM(Tableau1[[#This Row],[Other access]:[Sci-hub access]])&gt;=1,1,0)</f>
        <v>0</v>
      </c>
      <c r="Z7168" s="12">
        <f>IF(OR(Tableau1[[#This Row],[Access R1 + S1+ T1 ]]&gt;=1,Tableau1[[#This Row],[Access V1 +W1 + X1]]&gt;=1),1,0)</f>
        <v>0</v>
      </c>
      <c r="AB7168" s="10" t="str">
        <f>Tableau1[[#This Row],[DOI]]</f>
        <v>doi: 10.1167/iovs.17-21445</v>
      </c>
      <c r="AC7168" s="13" t="str">
        <f>Tableau1[[#This Row],[Authors]]&amp;", "&amp;Tableau1[[#This Row],[Title]]&amp;" "&amp;Tableau1[[#This Row],[Journal]]&amp;". "&amp;Tableau1[[#This Row],[Year]]</f>
        <v>Xiao W, Fu S, Xu K, Feng R, Sun F, Ye W., Fingolimod Suppresses a Cascade of Core Vicious Cycle in Dry Eye NOD Mouse Model: Involvement of Sphingosine-1-Phosphate Receptors in Infiltrating Leukocytes. Invest Ophthalmol Vis Sci. 2017</v>
      </c>
    </row>
    <row r="7169" spans="1:29" x14ac:dyDescent="0.3">
      <c r="A7169">
        <v>9685</v>
      </c>
      <c r="B7169" t="s">
        <v>12235</v>
      </c>
      <c r="C7169" t="s">
        <v>22409</v>
      </c>
      <c r="D7169" t="s">
        <v>32683</v>
      </c>
      <c r="E7169" t="s">
        <v>2449</v>
      </c>
      <c r="F7169" s="10"/>
      <c r="G7169">
        <v>2017</v>
      </c>
      <c r="J7169">
        <v>0.64208030820488626</v>
      </c>
      <c r="L7169" t="s">
        <v>43952</v>
      </c>
      <c r="M7169">
        <v>27621030</v>
      </c>
      <c r="Q7169" s="10"/>
      <c r="R7169" s="11">
        <f t="shared" si="222"/>
        <v>0</v>
      </c>
      <c r="U7169" s="11">
        <f t="shared" si="223"/>
        <v>0</v>
      </c>
      <c r="Y7169" s="11">
        <f>IF(SUM(Tableau1[[#This Row],[Other access]:[Sci-hub access]])&gt;=1,1,0)</f>
        <v>0</v>
      </c>
      <c r="Z7169" s="12">
        <f>IF(OR(Tableau1[[#This Row],[Access R1 + S1+ T1 ]]&gt;=1,Tableau1[[#This Row],[Access V1 +W1 + X1]]&gt;=1),1,0)</f>
        <v>0</v>
      </c>
      <c r="AB7169" s="10" t="str">
        <f>Tableau1[[#This Row],[DOI]]</f>
        <v>doi: 10.1111/cxo.12457</v>
      </c>
      <c r="AC7169" s="13" t="str">
        <f>Tableau1[[#This Row],[Authors]]&amp;", "&amp;Tableau1[[#This Row],[Title]]&amp;" "&amp;Tableau1[[#This Row],[Journal]]&amp;". "&amp;Tableau1[[#This Row],[Year]]</f>
        <v>Gao TY, Guo CX, South J, Black J, Dai S, Anstice N, Thompson B., Resolution of anisometropic amblyopia in a 48-year-old with refractive correction alone. Clin Exp Optom. 2017</v>
      </c>
    </row>
    <row r="7170" spans="1:29" x14ac:dyDescent="0.3">
      <c r="A7170">
        <v>6927</v>
      </c>
      <c r="B7170" t="s">
        <v>9797</v>
      </c>
      <c r="C7170" t="s">
        <v>20000</v>
      </c>
      <c r="D7170" t="s">
        <v>30231</v>
      </c>
      <c r="E7170" t="s">
        <v>2468</v>
      </c>
      <c r="F7170" s="10"/>
      <c r="G7170">
        <v>2017</v>
      </c>
      <c r="J7170">
        <v>0.64231340517930113</v>
      </c>
      <c r="L7170" t="s">
        <v>41286</v>
      </c>
      <c r="M7170">
        <v>28146039</v>
      </c>
      <c r="Q7170" s="10"/>
      <c r="R7170" s="11">
        <f t="shared" ref="R7170:R7233" si="224">IF(SUM(N7170:Q7170)&gt;0,1,0)</f>
        <v>0</v>
      </c>
      <c r="U7170" s="11">
        <f t="shared" ref="U7170:U7233" si="225">IF(SUM(R7170,T7170)&gt;0,1,0)</f>
        <v>0</v>
      </c>
      <c r="Y7170" s="11">
        <f>IF(SUM(Tableau1[[#This Row],[Other access]:[Sci-hub access]])&gt;=1,1,0)</f>
        <v>0</v>
      </c>
      <c r="Z7170" s="12">
        <f>IF(OR(Tableau1[[#This Row],[Access R1 + S1+ T1 ]]&gt;=1,Tableau1[[#This Row],[Access V1 +W1 + X1]]&gt;=1),1,0)</f>
        <v>0</v>
      </c>
      <c r="AB7170" s="10" t="str">
        <f>Tableau1[[#This Row],[DOI]]</f>
        <v>doi: 10.1097/IJG.0000000000000518</v>
      </c>
      <c r="AC7170" s="13" t="str">
        <f>Tableau1[[#This Row],[Authors]]&amp;", "&amp;Tableau1[[#This Row],[Title]]&amp;" "&amp;Tableau1[[#This Row],[Journal]]&amp;". "&amp;Tableau1[[#This Row],[Year]]</f>
        <v>Hoang A, Khine KT, Knight OJ, Tesser RA, Chesnutt DA., A Rare Ocular Presentation of Metastatic Lung Cancer: Unilateral Anterior Chamber Angle, Bilateral Choroidal, and Multiple Intracranial Metastases. J Glaucoma. 2017</v>
      </c>
    </row>
    <row r="7171" spans="1:29" x14ac:dyDescent="0.3">
      <c r="A7171">
        <v>1888</v>
      </c>
      <c r="B7171" t="s">
        <v>5132</v>
      </c>
      <c r="C7171" t="s">
        <v>15378</v>
      </c>
      <c r="D7171" t="s">
        <v>25554</v>
      </c>
      <c r="E7171" t="s">
        <v>2468</v>
      </c>
      <c r="F7171" s="10"/>
      <c r="G7171">
        <v>2017</v>
      </c>
      <c r="J7171">
        <v>0.6423438625344533</v>
      </c>
      <c r="L7171" t="s">
        <v>36360</v>
      </c>
      <c r="M7171">
        <v>28857943</v>
      </c>
      <c r="Q7171" s="10"/>
      <c r="R7171" s="11">
        <f t="shared" si="224"/>
        <v>0</v>
      </c>
      <c r="U7171" s="11">
        <f t="shared" si="225"/>
        <v>0</v>
      </c>
      <c r="Y7171" s="11">
        <f>IF(SUM(Tableau1[[#This Row],[Other access]:[Sci-hub access]])&gt;=1,1,0)</f>
        <v>0</v>
      </c>
      <c r="Z7171" s="12">
        <f>IF(OR(Tableau1[[#This Row],[Access R1 + S1+ T1 ]]&gt;=1,Tableau1[[#This Row],[Access V1 +W1 + X1]]&gt;=1),1,0)</f>
        <v>0</v>
      </c>
      <c r="AB7171" s="10" t="str">
        <f>Tableau1[[#This Row],[DOI]]</f>
        <v>doi: 10.1097/IJG.0000000000000740</v>
      </c>
      <c r="AC7171" s="13" t="str">
        <f>Tableau1[[#This Row],[Authors]]&amp;", "&amp;Tableau1[[#This Row],[Title]]&amp;" "&amp;Tableau1[[#This Row],[Journal]]&amp;". "&amp;Tableau1[[#This Row],[Year]]</f>
        <v>Loureiro MM, Vianna JR, Danthurebandara VM, Sharpe GP, Hutchison DM, Nicolela MT, Chauhan BC., Visibility of Optic Nerve Head Structures With Spectral-domain and Swept-source Optical Coherence Tomography. J Glaucoma. 2017</v>
      </c>
    </row>
    <row r="7172" spans="1:29" x14ac:dyDescent="0.3">
      <c r="A7172">
        <v>1294</v>
      </c>
      <c r="B7172" t="s">
        <v>4554</v>
      </c>
      <c r="C7172" t="s">
        <v>14806</v>
      </c>
      <c r="D7172" t="s">
        <v>24975</v>
      </c>
      <c r="E7172" t="s">
        <v>2609</v>
      </c>
      <c r="F7172" s="10"/>
      <c r="G7172">
        <v>2017</v>
      </c>
      <c r="J7172">
        <v>0.64238233898285291</v>
      </c>
      <c r="L7172" t="s">
        <v>35777</v>
      </c>
      <c r="M7172">
        <v>28977448</v>
      </c>
      <c r="Q7172" s="10"/>
      <c r="R7172" s="11">
        <f t="shared" si="224"/>
        <v>0</v>
      </c>
      <c r="U7172" s="11">
        <f t="shared" si="225"/>
        <v>0</v>
      </c>
      <c r="Y7172" s="11">
        <f>IF(SUM(Tableau1[[#This Row],[Other access]:[Sci-hub access]])&gt;=1,1,0)</f>
        <v>0</v>
      </c>
      <c r="Z7172" s="12">
        <f>IF(OR(Tableau1[[#This Row],[Access R1 + S1+ T1 ]]&gt;=1,Tableau1[[#This Row],[Access V1 +W1 + X1]]&gt;=1),1,0)</f>
        <v>0</v>
      </c>
      <c r="AB7172" s="10" t="str">
        <f>Tableau1[[#This Row],[DOI]]</f>
        <v>doi: 10.1093/hmg/ddx273</v>
      </c>
      <c r="AC7172" s="13" t="str">
        <f>Tableau1[[#This Row],[Authors]]&amp;", "&amp;Tableau1[[#This Row],[Title]]&amp;" "&amp;Tableau1[[#This Row],[Journal]]&amp;". "&amp;Tableau1[[#This Row],[Year]]</f>
        <v>Carelli V, La Morgia C, Ross-Cisneros FN, Sadun AA., Optic neuropathies: the tip of the neurodegeneration iceberg. Hum Mol Genet. 2017</v>
      </c>
    </row>
    <row r="7173" spans="1:29" x14ac:dyDescent="0.3">
      <c r="A7173">
        <v>3339</v>
      </c>
      <c r="B7173" t="s">
        <v>6519</v>
      </c>
      <c r="C7173" t="s">
        <v>16762</v>
      </c>
      <c r="D7173" t="s">
        <v>26943</v>
      </c>
      <c r="E7173" t="s">
        <v>2438</v>
      </c>
      <c r="F7173" s="10"/>
      <c r="G7173">
        <v>2018</v>
      </c>
      <c r="J7173">
        <v>0.64248615347883709</v>
      </c>
      <c r="L7173" t="s">
        <v>37791</v>
      </c>
      <c r="M7173">
        <v>28600301</v>
      </c>
      <c r="Q7173" s="10"/>
      <c r="R7173" s="11">
        <f t="shared" si="224"/>
        <v>0</v>
      </c>
      <c r="U7173" s="11">
        <f t="shared" si="225"/>
        <v>0</v>
      </c>
      <c r="Y7173" s="11">
        <f>IF(SUM(Tableau1[[#This Row],[Other access]:[Sci-hub access]])&gt;=1,1,0)</f>
        <v>0</v>
      </c>
      <c r="Z7173" s="12">
        <f>IF(OR(Tableau1[[#This Row],[Access R1 + S1+ T1 ]]&gt;=1,Tableau1[[#This Row],[Access V1 +W1 + X1]]&gt;=1),1,0)</f>
        <v>0</v>
      </c>
      <c r="AB7173" s="10" t="str">
        <f>Tableau1[[#This Row],[DOI]]</f>
        <v>doi: 10.1136/bjophthalmol-2017-310244</v>
      </c>
      <c r="AC7173" s="13" t="str">
        <f>Tableau1[[#This Row],[Authors]]&amp;", "&amp;Tableau1[[#This Row],[Title]]&amp;" "&amp;Tableau1[[#This Row],[Journal]]&amp;". "&amp;Tableau1[[#This Row],[Year]]</f>
        <v>Lee DH, Kang HG, Lee SC, Kim M., Features of optical coherence tomography predictive of choroidal neovascularisation treatment response in pathological myopia in association with fluorescein angiography. Br J Ophthalmol. 2018</v>
      </c>
    </row>
    <row r="7174" spans="1:29" x14ac:dyDescent="0.3">
      <c r="A7174">
        <v>5818</v>
      </c>
      <c r="B7174" t="s">
        <v>8837</v>
      </c>
      <c r="C7174" t="s">
        <v>19054</v>
      </c>
      <c r="D7174" t="s">
        <v>29267</v>
      </c>
      <c r="E7174" t="s">
        <v>2617</v>
      </c>
      <c r="F7174" s="10"/>
      <c r="G7174">
        <v>2017</v>
      </c>
      <c r="J7174">
        <v>0.64253348565057145</v>
      </c>
      <c r="L7174" t="s">
        <v>40200</v>
      </c>
      <c r="M7174">
        <v>28282701</v>
      </c>
      <c r="Q7174" s="10"/>
      <c r="R7174" s="11">
        <f t="shared" si="224"/>
        <v>0</v>
      </c>
      <c r="U7174" s="11">
        <f t="shared" si="225"/>
        <v>0</v>
      </c>
      <c r="Y7174" s="11">
        <f>IF(SUM(Tableau1[[#This Row],[Other access]:[Sci-hub access]])&gt;=1,1,0)</f>
        <v>0</v>
      </c>
      <c r="Z7174" s="12">
        <f>IF(OR(Tableau1[[#This Row],[Access R1 + S1+ T1 ]]&gt;=1,Tableau1[[#This Row],[Access V1 +W1 + X1]]&gt;=1),1,0)</f>
        <v>0</v>
      </c>
      <c r="AB7174" s="10" t="str">
        <f>Tableau1[[#This Row],[DOI]]</f>
        <v>doi: 10.1002/14651858.CD008524.pub3</v>
      </c>
      <c r="AC7174" s="13" t="str">
        <f>Tableau1[[#This Row],[Authors]]&amp;", "&amp;Tableau1[[#This Row],[Title]]&amp;" "&amp;Tableau1[[#This Row],[Journal]]&amp;". "&amp;Tableau1[[#This Row],[Year]]</f>
        <v>Imdad A, Mayo-Wilson E, Herzer K, Bhutta ZA., Vitamin A supplementation for preventing morbidity and mortality in children from six months to five years of age. Cochrane Database Syst Rev. 2017</v>
      </c>
    </row>
    <row r="7175" spans="1:29" x14ac:dyDescent="0.3">
      <c r="A7175">
        <v>7367</v>
      </c>
      <c r="B7175" t="s">
        <v>10178</v>
      </c>
      <c r="C7175" t="s">
        <v>20380</v>
      </c>
      <c r="D7175" t="s">
        <v>30612</v>
      </c>
      <c r="E7175" t="s">
        <v>2462</v>
      </c>
      <c r="F7175" s="10"/>
      <c r="G7175">
        <v>2017</v>
      </c>
      <c r="J7175">
        <v>0.64280416275425811</v>
      </c>
      <c r="L7175" t="s">
        <v>41723</v>
      </c>
      <c r="M7175">
        <v>28100180</v>
      </c>
      <c r="Q7175" s="10"/>
      <c r="R7175" s="11">
        <f t="shared" si="224"/>
        <v>0</v>
      </c>
      <c r="U7175" s="11">
        <f t="shared" si="225"/>
        <v>0</v>
      </c>
      <c r="Y7175" s="11">
        <f>IF(SUM(Tableau1[[#This Row],[Other access]:[Sci-hub access]])&gt;=1,1,0)</f>
        <v>0</v>
      </c>
      <c r="Z7175" s="12">
        <f>IF(OR(Tableau1[[#This Row],[Access R1 + S1+ T1 ]]&gt;=1,Tableau1[[#This Row],[Access V1 +W1 + X1]]&gt;=1),1,0)</f>
        <v>0</v>
      </c>
      <c r="AB7175" s="10" t="str">
        <f>Tableau1[[#This Row],[DOI]]</f>
        <v>doi: 10.1186/s12886-017-0400-z</v>
      </c>
      <c r="AC7175" s="13" t="str">
        <f>Tableau1[[#This Row],[Authors]]&amp;", "&amp;Tableau1[[#This Row],[Title]]&amp;" "&amp;Tableau1[[#This Row],[Journal]]&amp;". "&amp;Tableau1[[#This Row],[Year]]</f>
        <v>Matsuura K, Hatta S, Terasaka Y, Inoue Y., Extensive bilateral corneal edema 6 weeks after cataract surgery: Keratopathy due to Asclepias physocarpa: a case report. BMC Ophthalmol. 2017</v>
      </c>
    </row>
    <row r="7176" spans="1:29" x14ac:dyDescent="0.3">
      <c r="A7176">
        <v>6236</v>
      </c>
      <c r="B7176" t="s">
        <v>880</v>
      </c>
      <c r="C7176" t="s">
        <v>881</v>
      </c>
      <c r="D7176" t="s">
        <v>882</v>
      </c>
      <c r="E7176" t="s">
        <v>2634</v>
      </c>
      <c r="F7176" s="10"/>
      <c r="G7176">
        <v>2017</v>
      </c>
      <c r="J7176">
        <v>0.64284432436865258</v>
      </c>
      <c r="L7176" t="s">
        <v>40606</v>
      </c>
      <c r="M7176">
        <v>28236445</v>
      </c>
      <c r="Q7176" s="10"/>
      <c r="R7176" s="11">
        <f t="shared" si="224"/>
        <v>0</v>
      </c>
      <c r="U7176" s="11">
        <f t="shared" si="225"/>
        <v>0</v>
      </c>
      <c r="Y7176" s="11">
        <f>IF(SUM(Tableau1[[#This Row],[Other access]:[Sci-hub access]])&gt;=1,1,0)</f>
        <v>0</v>
      </c>
      <c r="Z7176" s="12">
        <f>IF(OR(Tableau1[[#This Row],[Access R1 + S1+ T1 ]]&gt;=1,Tableau1[[#This Row],[Access V1 +W1 + X1]]&gt;=1),1,0)</f>
        <v>0</v>
      </c>
      <c r="AB7176" s="10" t="str">
        <f>Tableau1[[#This Row],[DOI]]</f>
        <v>doi: 10.1016/j.pjnns.2017.01.011</v>
      </c>
      <c r="AC7176" s="13" t="str">
        <f>Tableau1[[#This Row],[Authors]]&amp;", "&amp;Tableau1[[#This Row],[Title]]&amp;" "&amp;Tableau1[[#This Row],[Journal]]&amp;". "&amp;Tableau1[[#This Row],[Year]]</f>
        <v>Ehler E, Pipka M, Meleková A, Mandysová P, Johanidesová S, Matěj R, Rusina R., The Heidenhain variant of Creutzfeldt-Jakob disease and concomitant tau pathology: A case report. Neurol Neurochir Pol. 2017</v>
      </c>
    </row>
    <row r="7177" spans="1:29" x14ac:dyDescent="0.3">
      <c r="A7177">
        <v>6873</v>
      </c>
      <c r="B7177" t="s">
        <v>9747</v>
      </c>
      <c r="C7177" t="s">
        <v>19951</v>
      </c>
      <c r="D7177" t="s">
        <v>30181</v>
      </c>
      <c r="E7177" t="s">
        <v>3040</v>
      </c>
      <c r="F7177" s="10"/>
      <c r="G7177">
        <v>2017</v>
      </c>
      <c r="J7177">
        <v>0.64285809241442948</v>
      </c>
      <c r="L7177" t="s">
        <v>41232</v>
      </c>
      <c r="M7177">
        <v>28152206</v>
      </c>
      <c r="Q7177" s="10"/>
      <c r="R7177" s="11">
        <f t="shared" si="224"/>
        <v>0</v>
      </c>
      <c r="U7177" s="11">
        <f t="shared" si="225"/>
        <v>0</v>
      </c>
      <c r="Y7177" s="11">
        <f>IF(SUM(Tableau1[[#This Row],[Other access]:[Sci-hub access]])&gt;=1,1,0)</f>
        <v>0</v>
      </c>
      <c r="Z7177" s="12">
        <f>IF(OR(Tableau1[[#This Row],[Access R1 + S1+ T1 ]]&gt;=1,Tableau1[[#This Row],[Access V1 +W1 + X1]]&gt;=1),1,0)</f>
        <v>0</v>
      </c>
      <c r="AB7177" s="10" t="str">
        <f>Tableau1[[#This Row],[DOI]]</f>
        <v>doi: 10.1111/jocn.13749</v>
      </c>
      <c r="AC7177" s="13" t="str">
        <f>Tableau1[[#This Row],[Authors]]&amp;", "&amp;Tableau1[[#This Row],[Title]]&amp;" "&amp;Tableau1[[#This Row],[Journal]]&amp;". "&amp;Tableau1[[#This Row],[Year]]</f>
        <v>Emsfors Å, Christensson L, Elgán C., Nursing actions that create a sense of good nursing care in patients with wet age-related macular degeneration. J Clin Nurs. 2017</v>
      </c>
    </row>
    <row r="7178" spans="1:29" x14ac:dyDescent="0.3">
      <c r="A7178">
        <v>9794</v>
      </c>
      <c r="B7178" t="s">
        <v>12334</v>
      </c>
      <c r="C7178" t="s">
        <v>22506</v>
      </c>
      <c r="D7178" t="s">
        <v>32782</v>
      </c>
      <c r="E7178" t="s">
        <v>2445</v>
      </c>
      <c r="F7178" s="10"/>
      <c r="G7178">
        <v>2017</v>
      </c>
      <c r="J7178">
        <v>0.64290304176750201</v>
      </c>
      <c r="L7178" t="s">
        <v>44056</v>
      </c>
      <c r="M7178">
        <v>27579589</v>
      </c>
      <c r="Q7178" s="10"/>
      <c r="R7178" s="11">
        <f t="shared" si="224"/>
        <v>0</v>
      </c>
      <c r="U7178" s="11">
        <f t="shared" si="225"/>
        <v>0</v>
      </c>
      <c r="Y7178" s="11">
        <f>IF(SUM(Tableau1[[#This Row],[Other access]:[Sci-hub access]])&gt;=1,1,0)</f>
        <v>0</v>
      </c>
      <c r="Z7178" s="12">
        <f>IF(OR(Tableau1[[#This Row],[Access R1 + S1+ T1 ]]&gt;=1,Tableau1[[#This Row],[Access V1 +W1 + X1]]&gt;=1),1,0)</f>
        <v>0</v>
      </c>
      <c r="AB7178" s="10" t="str">
        <f>Tableau1[[#This Row],[DOI]]</f>
        <v>doi: 10.1097/IAE.0000000000001273</v>
      </c>
      <c r="AC7178" s="13" t="str">
        <f>Tableau1[[#This Row],[Authors]]&amp;", "&amp;Tableau1[[#This Row],[Title]]&amp;" "&amp;Tableau1[[#This Row],[Journal]]&amp;". "&amp;Tableau1[[#This Row],[Year]]</f>
        <v>Matalia J, Rajput VK, Shetty BK., Spectral Domain-Optical Coherence Tomography Findings in Unilateral Rubella Retinopathy. Retina. 2017</v>
      </c>
    </row>
    <row r="7179" spans="1:29" x14ac:dyDescent="0.3">
      <c r="A7179">
        <v>1722</v>
      </c>
      <c r="B7179" t="s">
        <v>4972</v>
      </c>
      <c r="C7179" t="s">
        <v>15220</v>
      </c>
      <c r="D7179" t="s">
        <v>25393</v>
      </c>
      <c r="E7179" t="s">
        <v>2782</v>
      </c>
      <c r="F7179" s="10"/>
      <c r="G7179">
        <v>2017</v>
      </c>
      <c r="J7179">
        <v>0.6430324775431624</v>
      </c>
      <c r="L7179" t="e">
        <v>#VALUE!</v>
      </c>
      <c r="M7179">
        <v>28891484</v>
      </c>
      <c r="Q7179" s="10"/>
      <c r="R7179" s="11">
        <f t="shared" si="224"/>
        <v>0</v>
      </c>
      <c r="U7179" s="11">
        <f t="shared" si="225"/>
        <v>0</v>
      </c>
      <c r="Y7179" s="11">
        <f>IF(SUM(Tableau1[[#This Row],[Other access]:[Sci-hub access]])&gt;=1,1,0)</f>
        <v>0</v>
      </c>
      <c r="Z7179" s="12">
        <f>IF(OR(Tableau1[[#This Row],[Access R1 + S1+ T1 ]]&gt;=1,Tableau1[[#This Row],[Access V1 +W1 + X1]]&gt;=1),1,0)</f>
        <v>0</v>
      </c>
      <c r="AB7179" s="10" t="e">
        <f>Tableau1[[#This Row],[DOI]]</f>
        <v>#VALUE!</v>
      </c>
      <c r="AC7179" s="13" t="str">
        <f>Tableau1[[#This Row],[Authors]]&amp;", "&amp;Tableau1[[#This Row],[Title]]&amp;" "&amp;Tableau1[[#This Row],[Journal]]&amp;". "&amp;Tableau1[[#This Row],[Year]]</f>
        <v>Tallapaka KB, Ranganath P, Dalal A., Variable Expressivity and Response to Bisphosphonate Therapy in a Family with Osteoporosis Pseudoglioma Syndrome. Indian Pediatr. 2017</v>
      </c>
    </row>
    <row r="7180" spans="1:29" ht="28.8" x14ac:dyDescent="0.3">
      <c r="A7180">
        <v>285</v>
      </c>
      <c r="B7180" t="s">
        <v>3548</v>
      </c>
      <c r="C7180" t="s">
        <v>13809</v>
      </c>
      <c r="D7180" t="s">
        <v>23968</v>
      </c>
      <c r="E7180" t="s">
        <v>3181</v>
      </c>
      <c r="F7180" s="10"/>
      <c r="G7180">
        <v>2018</v>
      </c>
      <c r="J7180">
        <v>0.64314643358304469</v>
      </c>
      <c r="L7180" t="s">
        <v>34794</v>
      </c>
      <c r="M7180">
        <v>29278909</v>
      </c>
      <c r="Q7180" s="10"/>
      <c r="R7180" s="11">
        <f t="shared" si="224"/>
        <v>0</v>
      </c>
      <c r="U7180" s="11">
        <f t="shared" si="225"/>
        <v>0</v>
      </c>
      <c r="Y7180" s="11">
        <f>IF(SUM(Tableau1[[#This Row],[Other access]:[Sci-hub access]])&gt;=1,1,0)</f>
        <v>0</v>
      </c>
      <c r="Z7180" s="12">
        <f>IF(OR(Tableau1[[#This Row],[Access R1 + S1+ T1 ]]&gt;=1,Tableau1[[#This Row],[Access V1 +W1 + X1]]&gt;=1),1,0)</f>
        <v>0</v>
      </c>
      <c r="AB7180" s="10" t="str">
        <f>Tableau1[[#This Row],[DOI]]</f>
        <v>doi: 10.1021/acs.jafc.7b05063</v>
      </c>
      <c r="AC7180" s="13" t="str">
        <f>Tableau1[[#This Row],[Authors]]&amp;", "&amp;Tableau1[[#This Row],[Title]]&amp;" "&amp;Tableau1[[#This Row],[Journal]]&amp;". "&amp;Tableau1[[#This Row],[Year]]</f>
        <v>González-Correa JA, Rodríguez-Pérez MD, Márquez-Estrada L, López-Villodres JA, Reyes JJ, Rodriguez-Gutierrez G, Fernández-Bolaños J, De La Cruz JP., Neuroprotective Effect of Hydroxytyrosol in Experimental Diabetic Retinopathy: Relationship with Cardiovascular Biomarkers. J Agric Food Chem. 2018</v>
      </c>
    </row>
    <row r="7181" spans="1:29" x14ac:dyDescent="0.3">
      <c r="A7181">
        <v>296</v>
      </c>
      <c r="B7181" t="s">
        <v>3559</v>
      </c>
      <c r="C7181" t="s">
        <v>13820</v>
      </c>
      <c r="D7181" t="s">
        <v>23979</v>
      </c>
      <c r="E7181" t="s">
        <v>2494</v>
      </c>
      <c r="F7181" s="10"/>
      <c r="G7181">
        <v>2018</v>
      </c>
      <c r="J7181">
        <v>0.6431563138825992</v>
      </c>
      <c r="L7181" t="s">
        <v>34805</v>
      </c>
      <c r="M7181">
        <v>29265476</v>
      </c>
      <c r="Q7181" s="10"/>
      <c r="R7181" s="11">
        <f t="shared" si="224"/>
        <v>0</v>
      </c>
      <c r="U7181" s="11">
        <f t="shared" si="225"/>
        <v>0</v>
      </c>
      <c r="Y7181" s="11">
        <f>IF(SUM(Tableau1[[#This Row],[Other access]:[Sci-hub access]])&gt;=1,1,0)</f>
        <v>0</v>
      </c>
      <c r="Z7181" s="12">
        <f>IF(OR(Tableau1[[#This Row],[Access R1 + S1+ T1 ]]&gt;=1,Tableau1[[#This Row],[Access V1 +W1 + X1]]&gt;=1),1,0)</f>
        <v>0</v>
      </c>
      <c r="AB7181" s="10" t="str">
        <f>Tableau1[[#This Row],[DOI]]</f>
        <v>doi: 10.1111/opo.12426</v>
      </c>
      <c r="AC7181" s="13" t="str">
        <f>Tableau1[[#This Row],[Authors]]&amp;", "&amp;Tableau1[[#This Row],[Title]]&amp;" "&amp;Tableau1[[#This Row],[Journal]]&amp;". "&amp;Tableau1[[#This Row],[Year]]</f>
        <v>van den Berg TJTP., Intraocular light scatter, reflections, fluorescence and absorption: what we see in the slit lamp. Ophthalmic Physiol Opt. 2018</v>
      </c>
    </row>
    <row r="7182" spans="1:29" x14ac:dyDescent="0.3">
      <c r="A7182">
        <v>8276</v>
      </c>
      <c r="B7182" t="s">
        <v>10978</v>
      </c>
      <c r="C7182" t="s">
        <v>21165</v>
      </c>
      <c r="D7182" t="s">
        <v>31416</v>
      </c>
      <c r="E7182" t="s">
        <v>2606</v>
      </c>
      <c r="F7182" s="10"/>
      <c r="G7182">
        <v>2017</v>
      </c>
      <c r="J7182">
        <v>0.64319396566003373</v>
      </c>
      <c r="L7182" t="s">
        <v>42620</v>
      </c>
      <c r="M7182">
        <v>27942721</v>
      </c>
      <c r="Q7182" s="10"/>
      <c r="R7182" s="11">
        <f t="shared" si="224"/>
        <v>0</v>
      </c>
      <c r="U7182" s="11">
        <f t="shared" si="225"/>
        <v>0</v>
      </c>
      <c r="Y7182" s="11">
        <f>IF(SUM(Tableau1[[#This Row],[Other access]:[Sci-hub access]])&gt;=1,1,0)</f>
        <v>0</v>
      </c>
      <c r="Z7182" s="12">
        <f>IF(OR(Tableau1[[#This Row],[Access R1 + S1+ T1 ]]&gt;=1,Tableau1[[#This Row],[Access V1 +W1 + X1]]&gt;=1),1,0)</f>
        <v>0</v>
      </c>
      <c r="AB7182" s="10" t="str">
        <f>Tableau1[[#This Row],[DOI]]</f>
        <v>doi: 10.1001/jamaneurol.2016.1581</v>
      </c>
      <c r="AC7182" s="13" t="str">
        <f>Tableau1[[#This Row],[Authors]]&amp;", "&amp;Tableau1[[#This Row],[Title]]&amp;" "&amp;Tableau1[[#This Row],[Journal]]&amp;". "&amp;Tableau1[[#This Row],[Year]]</f>
        <v>Dubey D, Khemani P, Remster E, Elliott JL., Gradually Progressive Spastic Ataxia in a Young Man: Steadily Unsteady. JAMA Neurol. 2017</v>
      </c>
    </row>
    <row r="7183" spans="1:29" x14ac:dyDescent="0.3">
      <c r="A7183">
        <v>1259</v>
      </c>
      <c r="B7183" t="s">
        <v>4520</v>
      </c>
      <c r="C7183" t="s">
        <v>14773</v>
      </c>
      <c r="D7183" t="s">
        <v>24941</v>
      </c>
      <c r="E7183" t="s">
        <v>2464</v>
      </c>
      <c r="F7183" s="10"/>
      <c r="G7183">
        <v>2017</v>
      </c>
      <c r="J7183">
        <v>0.64321599952408004</v>
      </c>
      <c r="L7183" t="s">
        <v>35746</v>
      </c>
      <c r="M7183">
        <v>28984724</v>
      </c>
      <c r="Q7183" s="10"/>
      <c r="R7183" s="11">
        <f t="shared" si="224"/>
        <v>0</v>
      </c>
      <c r="U7183" s="11">
        <f t="shared" si="225"/>
        <v>0</v>
      </c>
      <c r="Y7183" s="11">
        <f>IF(SUM(Tableau1[[#This Row],[Other access]:[Sci-hub access]])&gt;=1,1,0)</f>
        <v>0</v>
      </c>
      <c r="Z7183" s="12">
        <f>IF(OR(Tableau1[[#This Row],[Access R1 + S1+ T1 ]]&gt;=1,Tableau1[[#This Row],[Access V1 +W1 + X1]]&gt;=1),1,0)</f>
        <v>0</v>
      </c>
      <c r="AB7183" s="10" t="str">
        <f>Tableau1[[#This Row],[DOI]]</f>
        <v>doi: 10.1097/ICU.0000000000000414</v>
      </c>
      <c r="AC7183" s="13" t="str">
        <f>Tableau1[[#This Row],[Authors]]&amp;", "&amp;Tableau1[[#This Row],[Title]]&amp;" "&amp;Tableau1[[#This Row],[Journal]]&amp;". "&amp;Tableau1[[#This Row],[Year]]</f>
        <v>Ghannam ASB, Subramanian PS., Neuro-ophthalmic manifestations of cerebrovascular accidents. Curr Opin Ophthalmol. 2017</v>
      </c>
    </row>
    <row r="7184" spans="1:29" ht="28.8" x14ac:dyDescent="0.3">
      <c r="A7184">
        <v>6233</v>
      </c>
      <c r="B7184" t="s">
        <v>9194</v>
      </c>
      <c r="C7184" t="s">
        <v>19407</v>
      </c>
      <c r="D7184" t="s">
        <v>29625</v>
      </c>
      <c r="E7184" t="s">
        <v>2600</v>
      </c>
      <c r="F7184" s="10"/>
      <c r="G7184">
        <v>2017</v>
      </c>
      <c r="J7184">
        <v>0.64325605751605897</v>
      </c>
      <c r="L7184" t="s">
        <v>40603</v>
      </c>
      <c r="M7184">
        <v>28236576</v>
      </c>
      <c r="Q7184" s="10"/>
      <c r="R7184" s="11">
        <f t="shared" si="224"/>
        <v>0</v>
      </c>
      <c r="U7184" s="11">
        <f t="shared" si="225"/>
        <v>0</v>
      </c>
      <c r="Y7184" s="11">
        <f>IF(SUM(Tableau1[[#This Row],[Other access]:[Sci-hub access]])&gt;=1,1,0)</f>
        <v>0</v>
      </c>
      <c r="Z7184" s="12">
        <f>IF(OR(Tableau1[[#This Row],[Access R1 + S1+ T1 ]]&gt;=1,Tableau1[[#This Row],[Access V1 +W1 + X1]]&gt;=1),1,0)</f>
        <v>0</v>
      </c>
      <c r="AB7184" s="10" t="str">
        <f>Tableau1[[#This Row],[DOI]]</f>
        <v>doi: 10.1016/j.ymthe.2017.01.014</v>
      </c>
      <c r="AC7184" s="13" t="str">
        <f>Tableau1[[#This Row],[Authors]]&amp;", "&amp;Tableau1[[#This Row],[Title]]&amp;" "&amp;Tableau1[[#This Row],[Journal]]&amp;". "&amp;Tableau1[[#This Row],[Year]]</f>
        <v>Zhang X, Bohner A, Bhuvanagiri S, Uehara H, Upadhyay AK, Emerson LL, Bondalapati S, Muddana SK, Fang D, Li M, Sandhu Z, Hussain A, Carroll LS, Tiem M, Archer B, Kompella U, Patil R, Ambati BK., Targeted Intraceptor Nanoparticle for Neovascular Macular Degeneration: Preclinical Dose Optimization and Toxicology Assessment. Mol Ther. 2017</v>
      </c>
    </row>
    <row r="7185" spans="1:29" ht="28.8" x14ac:dyDescent="0.3">
      <c r="A7185">
        <v>6825</v>
      </c>
      <c r="B7185" t="s">
        <v>9704</v>
      </c>
      <c r="C7185" t="s">
        <v>19908</v>
      </c>
      <c r="D7185" t="s">
        <v>30138</v>
      </c>
      <c r="E7185" t="s">
        <v>2528</v>
      </c>
      <c r="F7185" s="10"/>
      <c r="G7185">
        <v>2017</v>
      </c>
      <c r="J7185">
        <v>0.64327891727629827</v>
      </c>
      <c r="L7185" t="s">
        <v>41185</v>
      </c>
      <c r="M7185">
        <v>28159702</v>
      </c>
      <c r="Q7185" s="10"/>
      <c r="R7185" s="11">
        <f t="shared" si="224"/>
        <v>0</v>
      </c>
      <c r="U7185" s="11">
        <f t="shared" si="225"/>
        <v>0</v>
      </c>
      <c r="Y7185" s="11">
        <f>IF(SUM(Tableau1[[#This Row],[Other access]:[Sci-hub access]])&gt;=1,1,0)</f>
        <v>0</v>
      </c>
      <c r="Z7185" s="12">
        <f>IF(OR(Tableau1[[#This Row],[Access R1 + S1+ T1 ]]&gt;=1,Tableau1[[#This Row],[Access V1 +W1 + X1]]&gt;=1),1,0)</f>
        <v>0</v>
      </c>
      <c r="AB7185" s="10" t="str">
        <f>Tableau1[[#This Row],[DOI]]</f>
        <v>doi: 10.1016/j.ejmg.2017.01.010</v>
      </c>
      <c r="AC7185" s="13" t="str">
        <f>Tableau1[[#This Row],[Authors]]&amp;", "&amp;Tableau1[[#This Row],[Title]]&amp;" "&amp;Tableau1[[#This Row],[Journal]]&amp;". "&amp;Tableau1[[#This Row],[Year]]</f>
        <v>Sirchia F, Di Gregorio E, Restagno G, Grosso E, Pappi P, Talarico F, Savin E, Cavalieri S, Giorgio E, Mancini C, Pasini B, Mehta JS, Brusco A., A case of Feingold type 2 syndrome associated with keratoconus refines keratoconus type 7 locus on chromosome 13q. Eur J Med Genet. 2017</v>
      </c>
    </row>
    <row r="7186" spans="1:29" x14ac:dyDescent="0.3">
      <c r="A7186">
        <v>5442</v>
      </c>
      <c r="B7186" t="s">
        <v>8492</v>
      </c>
      <c r="C7186" t="s">
        <v>18714</v>
      </c>
      <c r="D7186" t="s">
        <v>28922</v>
      </c>
      <c r="E7186" t="s">
        <v>2608</v>
      </c>
      <c r="F7186" s="10"/>
      <c r="G7186">
        <v>2017</v>
      </c>
      <c r="J7186">
        <v>0.64335748631845224</v>
      </c>
      <c r="L7186" t="s">
        <v>39832</v>
      </c>
      <c r="M7186">
        <v>28335514</v>
      </c>
      <c r="Q7186" s="10"/>
      <c r="R7186" s="11">
        <f t="shared" si="224"/>
        <v>0</v>
      </c>
      <c r="U7186" s="11">
        <f t="shared" si="225"/>
        <v>0</v>
      </c>
      <c r="Y7186" s="11">
        <f>IF(SUM(Tableau1[[#This Row],[Other access]:[Sci-hub access]])&gt;=1,1,0)</f>
        <v>0</v>
      </c>
      <c r="Z7186" s="12">
        <f>IF(OR(Tableau1[[#This Row],[Access R1 + S1+ T1 ]]&gt;=1,Tableau1[[#This Row],[Access V1 +W1 + X1]]&gt;=1),1,0)</f>
        <v>0</v>
      </c>
      <c r="AB7186" s="10" t="str">
        <f>Tableau1[[#This Row],[DOI]]</f>
        <v>doi: 10.3390/nu9030307</v>
      </c>
      <c r="AC7186" s="13" t="str">
        <f>Tableau1[[#This Row],[Authors]]&amp;", "&amp;Tableau1[[#This Row],[Title]]&amp;" "&amp;Tableau1[[#This Row],[Journal]]&amp;". "&amp;Tableau1[[#This Row],[Year]]</f>
        <v>Luo BA, Gao F, Qin LL., The Association between Vitamin D Deficiency and Diabetic Retinopathy in Type 2 Diabetes: A Meta-Analysis of Observational Studies. Nutrients. 2017</v>
      </c>
    </row>
    <row r="7187" spans="1:29" x14ac:dyDescent="0.3">
      <c r="A7187">
        <v>1555</v>
      </c>
      <c r="B7187" t="s">
        <v>4809</v>
      </c>
      <c r="C7187" t="s">
        <v>15059</v>
      </c>
      <c r="D7187" t="s">
        <v>25230</v>
      </c>
      <c r="E7187" t="s">
        <v>2529</v>
      </c>
      <c r="F7187" s="10"/>
      <c r="G7187">
        <v>2017</v>
      </c>
      <c r="J7187">
        <v>0.64364629642449001</v>
      </c>
      <c r="L7187" t="s">
        <v>36034</v>
      </c>
      <c r="M7187">
        <v>28925732</v>
      </c>
      <c r="Q7187" s="10"/>
      <c r="R7187" s="11">
        <f t="shared" si="224"/>
        <v>0</v>
      </c>
      <c r="U7187" s="11">
        <f t="shared" si="225"/>
        <v>0</v>
      </c>
      <c r="Y7187" s="11">
        <f>IF(SUM(Tableau1[[#This Row],[Other access]:[Sci-hub access]])&gt;=1,1,0)</f>
        <v>0</v>
      </c>
      <c r="Z7187" s="12">
        <f>IF(OR(Tableau1[[#This Row],[Access R1 + S1+ T1 ]]&gt;=1,Tableau1[[#This Row],[Access V1 +W1 + X1]]&gt;=1),1,0)</f>
        <v>0</v>
      </c>
      <c r="AB7187" s="10" t="str">
        <f>Tableau1[[#This Row],[DOI]]</f>
        <v>doi: 10.1080/02713683.2017.1344714</v>
      </c>
      <c r="AC7187" s="13" t="str">
        <f>Tableau1[[#This Row],[Authors]]&amp;", "&amp;Tableau1[[#This Row],[Title]]&amp;" "&amp;Tableau1[[#This Row],[Journal]]&amp;". "&amp;Tableau1[[#This Row],[Year]]</f>
        <v>Kaufmann C, Mortimer LA, Brereton HM, Irani YD, Parker DG, Anson DS, Bachmann LM, Williams KA., Interleukin-10 Gene Transfer in Rat Limbal Transplantation. Curr Eye Res. 2017</v>
      </c>
    </row>
    <row r="7188" spans="1:29" x14ac:dyDescent="0.3">
      <c r="A7188">
        <v>10924</v>
      </c>
      <c r="B7188" t="s">
        <v>2387</v>
      </c>
      <c r="C7188" t="s">
        <v>2388</v>
      </c>
      <c r="D7188" t="s">
        <v>2389</v>
      </c>
      <c r="E7188" t="s">
        <v>2636</v>
      </c>
      <c r="F7188" s="10"/>
      <c r="G7188">
        <v>2017</v>
      </c>
      <c r="J7188">
        <v>0.64385907387833374</v>
      </c>
      <c r="L7188" t="e">
        <v>#VALUE!</v>
      </c>
      <c r="M7188">
        <v>26835822</v>
      </c>
      <c r="Q7188" s="10"/>
      <c r="R7188" s="11">
        <f t="shared" si="224"/>
        <v>0</v>
      </c>
      <c r="U7188" s="11">
        <f t="shared" si="225"/>
        <v>0</v>
      </c>
      <c r="Y7188" s="11">
        <f>IF(SUM(Tableau1[[#This Row],[Other access]:[Sci-hub access]])&gt;=1,1,0)</f>
        <v>0</v>
      </c>
      <c r="Z7188" s="12">
        <f>IF(OR(Tableau1[[#This Row],[Access R1 + S1+ T1 ]]&gt;=1,Tableau1[[#This Row],[Access V1 +W1 + X1]]&gt;=1),1,0)</f>
        <v>0</v>
      </c>
      <c r="AB7188" s="10" t="e">
        <f>Tableau1[[#This Row],[DOI]]</f>
        <v>#VALUE!</v>
      </c>
      <c r="AC7188" s="13" t="str">
        <f>Tableau1[[#This Row],[Authors]]&amp;", "&amp;Tableau1[[#This Row],[Title]]&amp;" "&amp;Tableau1[[#This Row],[Journal]]&amp;". "&amp;Tableau1[[#This Row],[Year]]</f>
        <v>Ho TQ, Jupiter D, Tsai JH, Czerwinski M., The Incidence of Ocular Injuries in Isolated Orbital Fractures. Ann Plast Surg. 2017</v>
      </c>
    </row>
    <row r="7189" spans="1:29" x14ac:dyDescent="0.3">
      <c r="A7189">
        <v>738</v>
      </c>
      <c r="B7189" t="s">
        <v>4001</v>
      </c>
      <c r="C7189" t="s">
        <v>14256</v>
      </c>
      <c r="D7189" t="s">
        <v>24421</v>
      </c>
      <c r="E7189" t="s">
        <v>2752</v>
      </c>
      <c r="F7189" s="10"/>
      <c r="G7189">
        <v>2017</v>
      </c>
      <c r="J7189">
        <v>0.6438745879909048</v>
      </c>
      <c r="L7189" t="s">
        <v>35231</v>
      </c>
      <c r="M7189">
        <v>29125849</v>
      </c>
      <c r="Q7189" s="10"/>
      <c r="R7189" s="11">
        <f t="shared" si="224"/>
        <v>0</v>
      </c>
      <c r="U7189" s="11">
        <f t="shared" si="225"/>
        <v>0</v>
      </c>
      <c r="Y7189" s="11">
        <f>IF(SUM(Tableau1[[#This Row],[Other access]:[Sci-hub access]])&gt;=1,1,0)</f>
        <v>0</v>
      </c>
      <c r="Z7189" s="12">
        <f>IF(OR(Tableau1[[#This Row],[Access R1 + S1+ T1 ]]&gt;=1,Tableau1[[#This Row],[Access V1 +W1 + X1]]&gt;=1),1,0)</f>
        <v>0</v>
      </c>
      <c r="AB7189" s="10" t="str">
        <f>Tableau1[[#This Row],[DOI]]</f>
        <v>doi: 10.1371/journal.pntd.0006080</v>
      </c>
      <c r="AC7189" s="13" t="str">
        <f>Tableau1[[#This Row],[Authors]]&amp;", "&amp;Tableau1[[#This Row],[Title]]&amp;" "&amp;Tableau1[[#This Row],[Journal]]&amp;". "&amp;Tableau1[[#This Row],[Year]]</f>
        <v>Tadesse B, Worku A, Kumie A, Yimer SA., Effect of water, sanitation and hygiene interventions on active trachoma in North and South Wollo zones of Amhara Region, Ethiopia: A Quasi-experimental study. PLoS Negl Trop Dis. 2017</v>
      </c>
    </row>
    <row r="7190" spans="1:29" x14ac:dyDescent="0.3">
      <c r="A7190">
        <v>5672</v>
      </c>
      <c r="B7190" t="s">
        <v>8704</v>
      </c>
      <c r="C7190" t="s">
        <v>18924</v>
      </c>
      <c r="D7190" t="s">
        <v>29134</v>
      </c>
      <c r="E7190" t="s">
        <v>34275</v>
      </c>
      <c r="F7190" s="10"/>
      <c r="G7190">
        <v>2017</v>
      </c>
      <c r="J7190">
        <v>0.64389662364961264</v>
      </c>
      <c r="L7190" t="e">
        <v>#VALUE!</v>
      </c>
      <c r="M7190">
        <v>28298707</v>
      </c>
      <c r="Q7190" s="10"/>
      <c r="R7190" s="11">
        <f t="shared" si="224"/>
        <v>0</v>
      </c>
      <c r="U7190" s="11">
        <f t="shared" si="225"/>
        <v>0</v>
      </c>
      <c r="Y7190" s="11">
        <f>IF(SUM(Tableau1[[#This Row],[Other access]:[Sci-hub access]])&gt;=1,1,0)</f>
        <v>0</v>
      </c>
      <c r="Z7190" s="12">
        <f>IF(OR(Tableau1[[#This Row],[Access R1 + S1+ T1 ]]&gt;=1,Tableau1[[#This Row],[Access V1 +W1 + X1]]&gt;=1),1,0)</f>
        <v>0</v>
      </c>
      <c r="AB7190" s="10" t="e">
        <f>Tableau1[[#This Row],[DOI]]</f>
        <v>#VALUE!</v>
      </c>
      <c r="AC7190" s="13" t="str">
        <f>Tableau1[[#This Row],[Authors]]&amp;", "&amp;Tableau1[[#This Row],[Title]]&amp;" "&amp;Tableau1[[#This Row],[Journal]]&amp;". "&amp;Tableau1[[#This Row],[Year]]</f>
        <v>Mikhail MA, Mangioris G, Casalino G, McGimpsey S, Sharkey J, Best R, Chan WC., Outcome of primary rhegmatogenous retinal detachment surgery in a tertiary referral centre in Northern Ireland - A regional study. Ulster Med J. 2017</v>
      </c>
    </row>
    <row r="7191" spans="1:29" x14ac:dyDescent="0.3">
      <c r="A7191">
        <v>4510</v>
      </c>
      <c r="B7191" t="s">
        <v>7633</v>
      </c>
      <c r="C7191" t="s">
        <v>17868</v>
      </c>
      <c r="D7191" t="s">
        <v>28062</v>
      </c>
      <c r="E7191" t="s">
        <v>2441</v>
      </c>
      <c r="F7191" s="10"/>
      <c r="G7191">
        <v>2017</v>
      </c>
      <c r="J7191">
        <v>0.64395569740659553</v>
      </c>
      <c r="L7191" t="s">
        <v>38928</v>
      </c>
      <c r="M7191">
        <v>28438414</v>
      </c>
      <c r="Q7191" s="10"/>
      <c r="R7191" s="11">
        <f t="shared" si="224"/>
        <v>0</v>
      </c>
      <c r="U7191" s="11">
        <f t="shared" si="225"/>
        <v>0</v>
      </c>
      <c r="Y7191" s="11">
        <f>IF(SUM(Tableau1[[#This Row],[Other access]:[Sci-hub access]])&gt;=1,1,0)</f>
        <v>0</v>
      </c>
      <c r="Z7191" s="12">
        <f>IF(OR(Tableau1[[#This Row],[Access R1 + S1+ T1 ]]&gt;=1,Tableau1[[#This Row],[Access V1 +W1 + X1]]&gt;=1),1,0)</f>
        <v>0</v>
      </c>
      <c r="AB7191" s="10" t="str">
        <f>Tableau1[[#This Row],[DOI]]</f>
        <v>doi: 10.1016/j.ophtha.2017.03.016</v>
      </c>
      <c r="AC7191" s="13" t="str">
        <f>Tableau1[[#This Row],[Authors]]&amp;", "&amp;Tableau1[[#This Row],[Title]]&amp;" "&amp;Tableau1[[#This Row],[Journal]]&amp;". "&amp;Tableau1[[#This Row],[Year]]</f>
        <v>Habtamu E, Wondie T, Aweke S, Tadesse Z, Zerihun M, Gashaw B, Wondimagegn GS, Mengistie HD, Rajak SN, Callahan K, Weiss HA, Burton MJ., Predictors of Trachomatous Trichiasis Surgery Outcome. Ophthalmology. 2017</v>
      </c>
    </row>
    <row r="7192" spans="1:29" ht="28.8" x14ac:dyDescent="0.3">
      <c r="A7192">
        <v>4033</v>
      </c>
      <c r="B7192" t="s">
        <v>7184</v>
      </c>
      <c r="C7192" t="s">
        <v>17421</v>
      </c>
      <c r="D7192" t="s">
        <v>27611</v>
      </c>
      <c r="E7192" t="s">
        <v>2448</v>
      </c>
      <c r="F7192" s="10"/>
      <c r="G7192">
        <v>2017</v>
      </c>
      <c r="J7192">
        <v>0.64395705515054591</v>
      </c>
      <c r="L7192" t="s">
        <v>38473</v>
      </c>
      <c r="M7192">
        <v>28493087</v>
      </c>
      <c r="Q7192" s="10"/>
      <c r="R7192" s="11">
        <f t="shared" si="224"/>
        <v>0</v>
      </c>
      <c r="U7192" s="11">
        <f t="shared" si="225"/>
        <v>0</v>
      </c>
      <c r="Y7192" s="11">
        <f>IF(SUM(Tableau1[[#This Row],[Other access]:[Sci-hub access]])&gt;=1,1,0)</f>
        <v>0</v>
      </c>
      <c r="Z7192" s="12">
        <f>IF(OR(Tableau1[[#This Row],[Access R1 + S1+ T1 ]]&gt;=1,Tableau1[[#This Row],[Access V1 +W1 + X1]]&gt;=1),1,0)</f>
        <v>0</v>
      </c>
      <c r="AB7192" s="10" t="str">
        <f>Tableau1[[#This Row],[DOI]]</f>
        <v>doi: 10.1007/s00417-017-3673-2</v>
      </c>
      <c r="AC7192" s="13" t="str">
        <f>Tableau1[[#This Row],[Authors]]&amp;", "&amp;Tableau1[[#This Row],[Title]]&amp;" "&amp;Tableau1[[#This Row],[Journal]]&amp;". "&amp;Tableau1[[#This Row],[Year]]</f>
        <v>Alibet Y, Levytska G, Umanets N, Pasyechnikova N, Henrich PB., Ciliary body thickness changes after preoperative anti-inflammatory treatment in rhegmatogenous retinal detachment complicated by choroidal detachment. Graefes Arch Clin Exp Ophthalmol. 2017</v>
      </c>
    </row>
    <row r="7193" spans="1:29" x14ac:dyDescent="0.3">
      <c r="A7193">
        <v>69</v>
      </c>
      <c r="B7193" t="s">
        <v>3332</v>
      </c>
      <c r="C7193" t="s">
        <v>13593</v>
      </c>
      <c r="D7193" t="s">
        <v>23752</v>
      </c>
      <c r="E7193" t="s">
        <v>2462</v>
      </c>
      <c r="F7193" s="10"/>
      <c r="G7193">
        <v>2018</v>
      </c>
      <c r="J7193">
        <v>0.6439617515225261</v>
      </c>
      <c r="L7193" t="s">
        <v>34587</v>
      </c>
      <c r="M7193">
        <v>29433477</v>
      </c>
      <c r="Q7193" s="10"/>
      <c r="R7193" s="11">
        <f t="shared" si="224"/>
        <v>0</v>
      </c>
      <c r="U7193" s="11">
        <f t="shared" si="225"/>
        <v>0</v>
      </c>
      <c r="Y7193" s="11">
        <f>IF(SUM(Tableau1[[#This Row],[Other access]:[Sci-hub access]])&gt;=1,1,0)</f>
        <v>0</v>
      </c>
      <c r="Z7193" s="12">
        <f>IF(OR(Tableau1[[#This Row],[Access R1 + S1+ T1 ]]&gt;=1,Tableau1[[#This Row],[Access V1 +W1 + X1]]&gt;=1),1,0)</f>
        <v>0</v>
      </c>
      <c r="AB7193" s="10" t="str">
        <f>Tableau1[[#This Row],[DOI]]</f>
        <v>doi: 10.1186/s12886-018-0705-6</v>
      </c>
      <c r="AC7193" s="13" t="str">
        <f>Tableau1[[#This Row],[Authors]]&amp;", "&amp;Tableau1[[#This Row],[Title]]&amp;" "&amp;Tableau1[[#This Row],[Journal]]&amp;". "&amp;Tableau1[[#This Row],[Year]]</f>
        <v>Li Y, Huang W, Qiqige A, Zhang H, Jin L, Ti P, Yip J, Xiao B., Prevalence and causes of blindness, visual impairment among different ethnical minority groups in Xinjiang Uygur autonomous region, China. BMC Ophthalmol. 2018</v>
      </c>
    </row>
    <row r="7194" spans="1:29" ht="28.8" x14ac:dyDescent="0.3">
      <c r="A7194">
        <v>3109</v>
      </c>
      <c r="B7194" t="s">
        <v>6299</v>
      </c>
      <c r="C7194" t="s">
        <v>16542</v>
      </c>
      <c r="D7194" t="s">
        <v>26723</v>
      </c>
      <c r="E7194" t="s">
        <v>34015</v>
      </c>
      <c r="F7194" s="10"/>
      <c r="G7194">
        <v>2017</v>
      </c>
      <c r="J7194">
        <v>0.64399633902817977</v>
      </c>
      <c r="L7194" t="s">
        <v>37563</v>
      </c>
      <c r="M7194">
        <v>28635424</v>
      </c>
      <c r="Q7194" s="10"/>
      <c r="R7194" s="11">
        <f t="shared" si="224"/>
        <v>0</v>
      </c>
      <c r="U7194" s="11">
        <f t="shared" si="225"/>
        <v>0</v>
      </c>
      <c r="Y7194" s="11">
        <f>IF(SUM(Tableau1[[#This Row],[Other access]:[Sci-hub access]])&gt;=1,1,0)</f>
        <v>0</v>
      </c>
      <c r="Z7194" s="12">
        <f>IF(OR(Tableau1[[#This Row],[Access R1 + S1+ T1 ]]&gt;=1,Tableau1[[#This Row],[Access V1 +W1 + X1]]&gt;=1),1,0)</f>
        <v>0</v>
      </c>
      <c r="AB7194" s="10" t="str">
        <f>Tableau1[[#This Row],[DOI]]</f>
        <v>doi: 10.1080/13816810.2017.1289544</v>
      </c>
      <c r="AC7194" s="13" t="str">
        <f>Tableau1[[#This Row],[Authors]]&amp;", "&amp;Tableau1[[#This Row],[Title]]&amp;" "&amp;Tableau1[[#This Row],[Journal]]&amp;". "&amp;Tableau1[[#This Row],[Year]]</f>
        <v>Cipriani V, Kalhoro A, Arno G, Silva RS, Pontikos N, Puech V, McClements ME, Hunt DM, van Heyningen V, Michaelides M, Webster AR, Moore AT, Puech B., Genome-wide linkage and haplotype sharing analysis implicates the MCDR3 locus as a candidate region for a developmental macular disorder in association with digit abnormalities. Ophthalmic Genet. 2017</v>
      </c>
    </row>
    <row r="7195" spans="1:29" x14ac:dyDescent="0.3">
      <c r="A7195">
        <v>3930</v>
      </c>
      <c r="B7195" t="s">
        <v>7087</v>
      </c>
      <c r="C7195" t="s">
        <v>17324</v>
      </c>
      <c r="D7195" t="s">
        <v>27513</v>
      </c>
      <c r="E7195" t="s">
        <v>2942</v>
      </c>
      <c r="F7195" s="10"/>
      <c r="G7195">
        <v>2017</v>
      </c>
      <c r="J7195">
        <v>0.64408078025294191</v>
      </c>
      <c r="L7195" t="s">
        <v>38371</v>
      </c>
      <c r="M7195">
        <v>28504201</v>
      </c>
      <c r="Q7195" s="10"/>
      <c r="R7195" s="11">
        <f t="shared" si="224"/>
        <v>0</v>
      </c>
      <c r="U7195" s="11">
        <f t="shared" si="225"/>
        <v>0</v>
      </c>
      <c r="Y7195" s="11">
        <f>IF(SUM(Tableau1[[#This Row],[Other access]:[Sci-hub access]])&gt;=1,1,0)</f>
        <v>0</v>
      </c>
      <c r="Z7195" s="12">
        <f>IF(OR(Tableau1[[#This Row],[Access R1 + S1+ T1 ]]&gt;=1,Tableau1[[#This Row],[Access V1 +W1 + X1]]&gt;=1),1,0)</f>
        <v>0</v>
      </c>
      <c r="AB7195" s="10" t="str">
        <f>Tableau1[[#This Row],[DOI]]</f>
        <v>doi: 10.1016/j.preteyeres.2017.05.001</v>
      </c>
      <c r="AC7195" s="13" t="str">
        <f>Tableau1[[#This Row],[Authors]]&amp;", "&amp;Tableau1[[#This Row],[Title]]&amp;" "&amp;Tableau1[[#This Row],[Journal]]&amp;". "&amp;Tableau1[[#This Row],[Year]]</f>
        <v>May-Simera H, Nagel-Wolfrum K, Wolfrum U., Cilia - The sensory antennae in the eye. Prog Retin Eye Res. 2017</v>
      </c>
    </row>
    <row r="7196" spans="1:29" x14ac:dyDescent="0.3">
      <c r="A7196">
        <v>10528</v>
      </c>
      <c r="B7196" t="s">
        <v>13010</v>
      </c>
      <c r="C7196" t="s">
        <v>23176</v>
      </c>
      <c r="D7196" t="s">
        <v>33463</v>
      </c>
      <c r="E7196" t="s">
        <v>2438</v>
      </c>
      <c r="F7196" s="10"/>
      <c r="G7196">
        <v>2017</v>
      </c>
      <c r="J7196">
        <v>0.6441211182661698</v>
      </c>
      <c r="L7196" t="s">
        <v>44777</v>
      </c>
      <c r="M7196">
        <v>27234876</v>
      </c>
      <c r="Q7196" s="10"/>
      <c r="R7196" s="11">
        <f t="shared" si="224"/>
        <v>0</v>
      </c>
      <c r="U7196" s="11">
        <f t="shared" si="225"/>
        <v>0</v>
      </c>
      <c r="Y7196" s="11">
        <f>IF(SUM(Tableau1[[#This Row],[Other access]:[Sci-hub access]])&gt;=1,1,0)</f>
        <v>0</v>
      </c>
      <c r="Z7196" s="12">
        <f>IF(OR(Tableau1[[#This Row],[Access R1 + S1+ T1 ]]&gt;=1,Tableau1[[#This Row],[Access V1 +W1 + X1]]&gt;=1),1,0)</f>
        <v>0</v>
      </c>
      <c r="AB7196" s="10" t="str">
        <f>Tableau1[[#This Row],[DOI]]</f>
        <v>doi: 10.1136/bjophthalmol-2015-308124</v>
      </c>
      <c r="AC7196" s="13" t="str">
        <f>Tableau1[[#This Row],[Authors]]&amp;", "&amp;Tableau1[[#This Row],[Title]]&amp;" "&amp;Tableau1[[#This Row],[Journal]]&amp;". "&amp;Tableau1[[#This Row],[Year]]</f>
        <v>Mura M, Iannetta D, Buschini E, de Smet MD., T-shaped macular buckling combined with 25G pars plana vitrectomy for macular hole, macular schisis, and macular detachment in highly myopic eyes. Br J Ophthalmol. 2017</v>
      </c>
    </row>
    <row r="7197" spans="1:29" x14ac:dyDescent="0.3">
      <c r="A7197">
        <v>3077</v>
      </c>
      <c r="B7197" t="s">
        <v>6268</v>
      </c>
      <c r="C7197" t="s">
        <v>16511</v>
      </c>
      <c r="D7197" t="s">
        <v>26692</v>
      </c>
      <c r="E7197" t="s">
        <v>34116</v>
      </c>
      <c r="F7197" s="10"/>
      <c r="G7197">
        <v>2017</v>
      </c>
      <c r="J7197">
        <v>0.64420130930442865</v>
      </c>
      <c r="L7197" t="s">
        <v>37531</v>
      </c>
      <c r="M7197">
        <v>28641168</v>
      </c>
      <c r="Q7197" s="10"/>
      <c r="R7197" s="11">
        <f t="shared" si="224"/>
        <v>0</v>
      </c>
      <c r="U7197" s="11">
        <f t="shared" si="225"/>
        <v>0</v>
      </c>
      <c r="Y7197" s="11">
        <f>IF(SUM(Tableau1[[#This Row],[Other access]:[Sci-hub access]])&gt;=1,1,0)</f>
        <v>0</v>
      </c>
      <c r="Z7197" s="12">
        <f>IF(OR(Tableau1[[#This Row],[Access R1 + S1+ T1 ]]&gt;=1,Tableau1[[#This Row],[Access V1 +W1 + X1]]&gt;=1),1,0)</f>
        <v>0</v>
      </c>
      <c r="AB7197" s="10" t="str">
        <f>Tableau1[[#This Row],[DOI]]</f>
        <v>doi: 10.1016/j.yebeh.2017.05.002</v>
      </c>
      <c r="AC7197" s="13" t="str">
        <f>Tableau1[[#This Row],[Authors]]&amp;", "&amp;Tableau1[[#This Row],[Title]]&amp;" "&amp;Tableau1[[#This Row],[Journal]]&amp;". "&amp;Tableau1[[#This Row],[Year]]</f>
        <v>Tuft M, Østby Y, Nakken KO, Lund C., Aicardi syndrome and cognitive abilities: A report of five cases. Epilepsy Behav. 2017</v>
      </c>
    </row>
    <row r="7198" spans="1:29" x14ac:dyDescent="0.3">
      <c r="A7198">
        <v>1970</v>
      </c>
      <c r="B7198" t="s">
        <v>5211</v>
      </c>
      <c r="C7198" t="s">
        <v>15457</v>
      </c>
      <c r="D7198" t="s">
        <v>25633</v>
      </c>
      <c r="E7198" t="s">
        <v>2479</v>
      </c>
      <c r="F7198" s="10"/>
      <c r="G7198">
        <v>2017</v>
      </c>
      <c r="J7198">
        <v>0.64422168508001654</v>
      </c>
      <c r="L7198" t="s">
        <v>36441</v>
      </c>
      <c r="M7198">
        <v>28837527</v>
      </c>
      <c r="Q7198" s="10"/>
      <c r="R7198" s="11">
        <f t="shared" si="224"/>
        <v>0</v>
      </c>
      <c r="U7198" s="11">
        <f t="shared" si="225"/>
        <v>0</v>
      </c>
      <c r="Y7198" s="11">
        <f>IF(SUM(Tableau1[[#This Row],[Other access]:[Sci-hub access]])&gt;=1,1,0)</f>
        <v>0</v>
      </c>
      <c r="Z7198" s="12">
        <f>IF(OR(Tableau1[[#This Row],[Access R1 + S1+ T1 ]]&gt;=1,Tableau1[[#This Row],[Access V1 +W1 + X1]]&gt;=1),1,0)</f>
        <v>0</v>
      </c>
      <c r="AB7198" s="10" t="str">
        <f>Tableau1[[#This Row],[DOI]]</f>
        <v>doi: 10.1097/ICO.0000000000001329</v>
      </c>
      <c r="AC7198" s="13" t="str">
        <f>Tableau1[[#This Row],[Authors]]&amp;", "&amp;Tableau1[[#This Row],[Title]]&amp;" "&amp;Tableau1[[#This Row],[Journal]]&amp;". "&amp;Tableau1[[#This Row],[Year]]</f>
        <v>Zeidenweber DA, Tran KD, Sales CS, Wehrer SW, Straiko MD, Terry MA., Prestained and Preloaded DMEK Grafts: An Evaluation of Tissue Quality and Stain Retention. Cornea. 2017</v>
      </c>
    </row>
    <row r="7199" spans="1:29" x14ac:dyDescent="0.3">
      <c r="A7199">
        <v>10327</v>
      </c>
      <c r="B7199" t="s">
        <v>12826</v>
      </c>
      <c r="C7199" t="s">
        <v>22993</v>
      </c>
      <c r="D7199" t="s">
        <v>33279</v>
      </c>
      <c r="E7199" t="s">
        <v>34490</v>
      </c>
      <c r="F7199" s="10"/>
      <c r="G7199">
        <v>2017</v>
      </c>
      <c r="J7199">
        <v>0.64423182907322019</v>
      </c>
      <c r="L7199" t="s">
        <v>44578</v>
      </c>
      <c r="M7199">
        <v>27374494</v>
      </c>
      <c r="Q7199" s="10"/>
      <c r="R7199" s="11">
        <f t="shared" si="224"/>
        <v>0</v>
      </c>
      <c r="U7199" s="11">
        <f t="shared" si="225"/>
        <v>0</v>
      </c>
      <c r="Y7199" s="11">
        <f>IF(SUM(Tableau1[[#This Row],[Other access]:[Sci-hub access]])&gt;=1,1,0)</f>
        <v>0</v>
      </c>
      <c r="Z7199" s="12">
        <f>IF(OR(Tableau1[[#This Row],[Access R1 + S1+ T1 ]]&gt;=1,Tableau1[[#This Row],[Access V1 +W1 + X1]]&gt;=1),1,0)</f>
        <v>0</v>
      </c>
      <c r="AB7199" s="10" t="str">
        <f>Tableau1[[#This Row],[DOI]]</f>
        <v>doi: 10.1080/09638288.2016.1193233</v>
      </c>
      <c r="AC7199" s="13" t="str">
        <f>Tableau1[[#This Row],[Authors]]&amp;", "&amp;Tableau1[[#This Row],[Title]]&amp;" "&amp;Tableau1[[#This Row],[Journal]]&amp;". "&amp;Tableau1[[#This Row],[Year]]</f>
        <v>Mutch K, Methley A, Hamid S, Moore P, Jacob A., If they are OK, we are OK: the experience of partners living with neuromyelitis optica. Disabil Rehabil. 2017</v>
      </c>
    </row>
    <row r="7200" spans="1:29" ht="28.8" x14ac:dyDescent="0.3">
      <c r="A7200">
        <v>10939</v>
      </c>
      <c r="B7200" t="s">
        <v>13374</v>
      </c>
      <c r="C7200" t="s">
        <v>23536</v>
      </c>
      <c r="D7200" t="s">
        <v>33828</v>
      </c>
      <c r="E7200" t="s">
        <v>2557</v>
      </c>
      <c r="F7200" s="10"/>
      <c r="G7200">
        <v>2017</v>
      </c>
      <c r="J7200">
        <v>0.64424511097145576</v>
      </c>
      <c r="L7200" t="s">
        <v>45180</v>
      </c>
      <c r="M7200">
        <v>26808701</v>
      </c>
      <c r="Q7200" s="10"/>
      <c r="R7200" s="11">
        <f t="shared" si="224"/>
        <v>0</v>
      </c>
      <c r="U7200" s="11">
        <f t="shared" si="225"/>
        <v>0</v>
      </c>
      <c r="Y7200" s="11">
        <f>IF(SUM(Tableau1[[#This Row],[Other access]:[Sci-hub access]])&gt;=1,1,0)</f>
        <v>0</v>
      </c>
      <c r="Z7200" s="12">
        <f>IF(OR(Tableau1[[#This Row],[Access R1 + S1+ T1 ]]&gt;=1,Tableau1[[#This Row],[Access V1 +W1 + X1]]&gt;=1),1,0)</f>
        <v>0</v>
      </c>
      <c r="AB7200" s="10" t="str">
        <f>Tableau1[[#This Row],[DOI]]</f>
        <v>doi: 10.1097/ICL.0000000000000243</v>
      </c>
      <c r="AC7200" s="13" t="str">
        <f>Tableau1[[#This Row],[Authors]]&amp;", "&amp;Tableau1[[#This Row],[Title]]&amp;" "&amp;Tableau1[[#This Row],[Journal]]&amp;". "&amp;Tableau1[[#This Row],[Year]]</f>
        <v>Jain S, Sharma N, Maharana PK, Agarwal T, Sinha R, Vajpayee RB., Comparative Evaluation of Use of 400-μm and 350-μm Microkeratome Head to Prepare Donor Tissue in Cases of Descemet Stripping Automated Endothelial Keratoplasty. Eye Contact Lens. 2017</v>
      </c>
    </row>
    <row r="7201" spans="1:29" x14ac:dyDescent="0.3">
      <c r="A7201">
        <v>5698</v>
      </c>
      <c r="B7201" t="s">
        <v>8729</v>
      </c>
      <c r="C7201" t="s">
        <v>18948</v>
      </c>
      <c r="D7201" t="s">
        <v>29159</v>
      </c>
      <c r="E7201" t="s">
        <v>2465</v>
      </c>
      <c r="F7201" s="10"/>
      <c r="G7201">
        <v>2017</v>
      </c>
      <c r="J7201">
        <v>0.64426005144263032</v>
      </c>
      <c r="L7201" t="s">
        <v>40081</v>
      </c>
      <c r="M7201">
        <v>28296765</v>
      </c>
      <c r="Q7201" s="10"/>
      <c r="R7201" s="11">
        <f t="shared" si="224"/>
        <v>0</v>
      </c>
      <c r="U7201" s="11">
        <f t="shared" si="225"/>
        <v>0</v>
      </c>
      <c r="Y7201" s="11">
        <f>IF(SUM(Tableau1[[#This Row],[Other access]:[Sci-hub access]])&gt;=1,1,0)</f>
        <v>0</v>
      </c>
      <c r="Z7201" s="12">
        <f>IF(OR(Tableau1[[#This Row],[Access R1 + S1+ T1 ]]&gt;=1,Tableau1[[#This Row],[Access V1 +W1 + X1]]&gt;=1),1,0)</f>
        <v>0</v>
      </c>
      <c r="AB7201" s="10" t="str">
        <f>Tableau1[[#This Row],[DOI]]</f>
        <v>doi: 10.1097/MD.0000000000006342</v>
      </c>
      <c r="AC7201" s="13" t="str">
        <f>Tableau1[[#This Row],[Authors]]&amp;", "&amp;Tableau1[[#This Row],[Title]]&amp;" "&amp;Tableau1[[#This Row],[Journal]]&amp;". "&amp;Tableau1[[#This Row],[Year]]</f>
        <v>Wang Z, Cao Q, Jin G, Young CA, Wang Y, Zheng D., Intermittent pupillary capture of intraocular lens after transscleral fixation in congenital ectopia lentis patient triggered by dark environment: A case report. Medicine (Baltimore). 2017</v>
      </c>
    </row>
    <row r="7202" spans="1:29" x14ac:dyDescent="0.3">
      <c r="A7202">
        <v>7073</v>
      </c>
      <c r="B7202" t="s">
        <v>9924</v>
      </c>
      <c r="C7202" t="s">
        <v>20127</v>
      </c>
      <c r="D7202" t="s">
        <v>30358</v>
      </c>
      <c r="E7202" t="s">
        <v>2443</v>
      </c>
      <c r="F7202" s="10"/>
      <c r="G7202">
        <v>2017</v>
      </c>
      <c r="J7202">
        <v>0.64435706777877488</v>
      </c>
      <c r="L7202" t="s">
        <v>41429</v>
      </c>
      <c r="M7202">
        <v>28129422</v>
      </c>
      <c r="Q7202" s="10"/>
      <c r="R7202" s="11">
        <f t="shared" si="224"/>
        <v>0</v>
      </c>
      <c r="U7202" s="11">
        <f t="shared" si="225"/>
        <v>0</v>
      </c>
      <c r="Y7202" s="11">
        <f>IF(SUM(Tableau1[[#This Row],[Other access]:[Sci-hub access]])&gt;=1,1,0)</f>
        <v>0</v>
      </c>
      <c r="Z7202" s="12">
        <f>IF(OR(Tableau1[[#This Row],[Access R1 + S1+ T1 ]]&gt;=1,Tableau1[[#This Row],[Access V1 +W1 + X1]]&gt;=1),1,0)</f>
        <v>0</v>
      </c>
      <c r="AB7202" s="10" t="str">
        <f>Tableau1[[#This Row],[DOI]]</f>
        <v>doi: 10.1167/iovs.16-20272</v>
      </c>
      <c r="AC7202" s="13" t="str">
        <f>Tableau1[[#This Row],[Authors]]&amp;", "&amp;Tableau1[[#This Row],[Title]]&amp;" "&amp;Tableau1[[#This Row],[Journal]]&amp;". "&amp;Tableau1[[#This Row],[Year]]</f>
        <v>Zhu H, Kochevar IE, Behlau I, Zhao J, Wang F, Wang Y, Sun X, Hamblin MR, Dai T., Antimicrobial Blue Light Therapy for Infectious Keratitis: Ex Vivo and In Vivo Studies. Invest Ophthalmol Vis Sci. 2017</v>
      </c>
    </row>
    <row r="7203" spans="1:29" x14ac:dyDescent="0.3">
      <c r="A7203">
        <v>4914</v>
      </c>
      <c r="B7203" t="s">
        <v>8012</v>
      </c>
      <c r="C7203" t="s">
        <v>18241</v>
      </c>
      <c r="D7203" t="s">
        <v>28442</v>
      </c>
      <c r="E7203" t="s">
        <v>2588</v>
      </c>
      <c r="F7203" s="10"/>
      <c r="G7203">
        <v>2017</v>
      </c>
      <c r="J7203">
        <v>0.64453547960565827</v>
      </c>
      <c r="L7203" t="s">
        <v>39323</v>
      </c>
      <c r="M7203">
        <v>28391280</v>
      </c>
      <c r="Q7203" s="10"/>
      <c r="R7203" s="11">
        <f t="shared" si="224"/>
        <v>0</v>
      </c>
      <c r="U7203" s="11">
        <f t="shared" si="225"/>
        <v>0</v>
      </c>
      <c r="Y7203" s="11">
        <f>IF(SUM(Tableau1[[#This Row],[Other access]:[Sci-hub access]])&gt;=1,1,0)</f>
        <v>0</v>
      </c>
      <c r="Z7203" s="12">
        <f>IF(OR(Tableau1[[#This Row],[Access R1 + S1+ T1 ]]&gt;=1,Tableau1[[#This Row],[Access V1 +W1 + X1]]&gt;=1),1,0)</f>
        <v>0</v>
      </c>
      <c r="AB7203" s="10" t="str">
        <f>Tableau1[[#This Row],[DOI]]</f>
        <v>doi: 10.1159/000471850</v>
      </c>
      <c r="AC7203" s="13" t="str">
        <f>Tableau1[[#This Row],[Authors]]&amp;", "&amp;Tableau1[[#This Row],[Title]]&amp;" "&amp;Tableau1[[#This Row],[Journal]]&amp;". "&amp;Tableau1[[#This Row],[Year]]</f>
        <v>Shen CY, Wang YJ, Liu XM, Zhang XQ, Ren XJ, Ma XY, Sun JJ, Feng K, Sun GX, Xu B, Liu PZ., Improvement of Orbitofrontal Cortex Function Associated with Blephrospasm Symptom Remission. Eur Neurol. 2017</v>
      </c>
    </row>
    <row r="7204" spans="1:29" x14ac:dyDescent="0.3">
      <c r="A7204">
        <v>379</v>
      </c>
      <c r="B7204" t="s">
        <v>3642</v>
      </c>
      <c r="C7204" t="s">
        <v>13903</v>
      </c>
      <c r="D7204" t="s">
        <v>24062</v>
      </c>
      <c r="E7204" t="s">
        <v>2799</v>
      </c>
      <c r="F7204" s="10"/>
      <c r="G7204">
        <v>2017</v>
      </c>
      <c r="J7204">
        <v>0.64464032324314602</v>
      </c>
      <c r="L7204" t="s">
        <v>34885</v>
      </c>
      <c r="M7204">
        <v>29237430</v>
      </c>
      <c r="Q7204" s="10"/>
      <c r="R7204" s="11">
        <f t="shared" si="224"/>
        <v>0</v>
      </c>
      <c r="U7204" s="11">
        <f t="shared" si="225"/>
        <v>0</v>
      </c>
      <c r="Y7204" s="11">
        <f>IF(SUM(Tableau1[[#This Row],[Other access]:[Sci-hub access]])&gt;=1,1,0)</f>
        <v>0</v>
      </c>
      <c r="Z7204" s="12">
        <f>IF(OR(Tableau1[[#This Row],[Access R1 + S1+ T1 ]]&gt;=1,Tableau1[[#This Row],[Access V1 +W1 + X1]]&gt;=1),1,0)</f>
        <v>0</v>
      </c>
      <c r="AB7204" s="10" t="str">
        <f>Tableau1[[#This Row],[DOI]]</f>
        <v>doi: 10.1186/s12906-017-2023-6</v>
      </c>
      <c r="AC7204" s="13" t="str">
        <f>Tableau1[[#This Row],[Authors]]&amp;", "&amp;Tableau1[[#This Row],[Title]]&amp;" "&amp;Tableau1[[#This Row],[Journal]]&amp;". "&amp;Tableau1[[#This Row],[Year]]</f>
        <v>Liu H, Zhou M., Antitumor effect of Quercetin on Y79 retinoblastoma cells via activation of JNK and p38 MAPK pathways. BMC Complement Altern Med. 2017</v>
      </c>
    </row>
    <row r="7205" spans="1:29" x14ac:dyDescent="0.3">
      <c r="A7205">
        <v>31</v>
      </c>
      <c r="B7205" t="s">
        <v>3294</v>
      </c>
      <c r="C7205" t="s">
        <v>13555</v>
      </c>
      <c r="D7205" t="s">
        <v>23714</v>
      </c>
      <c r="E7205" t="s">
        <v>2462</v>
      </c>
      <c r="F7205" s="10"/>
      <c r="G7205">
        <v>2018</v>
      </c>
      <c r="J7205">
        <v>0.64472358514224293</v>
      </c>
      <c r="L7205" t="s">
        <v>34549</v>
      </c>
      <c r="M7205">
        <v>29482510</v>
      </c>
      <c r="Q7205" s="10"/>
      <c r="R7205" s="11">
        <f t="shared" si="224"/>
        <v>0</v>
      </c>
      <c r="U7205" s="11">
        <f t="shared" si="225"/>
        <v>0</v>
      </c>
      <c r="Y7205" s="11">
        <f>IF(SUM(Tableau1[[#This Row],[Other access]:[Sci-hub access]])&gt;=1,1,0)</f>
        <v>0</v>
      </c>
      <c r="Z7205" s="12">
        <f>IF(OR(Tableau1[[#This Row],[Access R1 + S1+ T1 ]]&gt;=1,Tableau1[[#This Row],[Access V1 +W1 + X1]]&gt;=1),1,0)</f>
        <v>0</v>
      </c>
      <c r="AB7205" s="10" t="str">
        <f>Tableau1[[#This Row],[DOI]]</f>
        <v>doi: 10.1186/s12886-018-0724-3</v>
      </c>
      <c r="AC7205" s="13" t="str">
        <f>Tableau1[[#This Row],[Authors]]&amp;", "&amp;Tableau1[[#This Row],[Title]]&amp;" "&amp;Tableau1[[#This Row],[Journal]]&amp;". "&amp;Tableau1[[#This Row],[Year]]</f>
        <v>Zhao MH, Hu J, Li S, Wu Q, Lu P., P66Shc expression in diabetic rat retina. BMC Ophthalmol. 2018</v>
      </c>
    </row>
    <row r="7206" spans="1:29" x14ac:dyDescent="0.3">
      <c r="A7206">
        <v>358</v>
      </c>
      <c r="B7206" t="s">
        <v>3621</v>
      </c>
      <c r="C7206" t="s">
        <v>13882</v>
      </c>
      <c r="D7206" t="s">
        <v>24041</v>
      </c>
      <c r="E7206" t="s">
        <v>2451</v>
      </c>
      <c r="F7206" s="10"/>
      <c r="G7206">
        <v>2017</v>
      </c>
      <c r="J7206">
        <v>0.64480932119112533</v>
      </c>
      <c r="L7206" t="s">
        <v>34865</v>
      </c>
      <c r="M7206">
        <v>29244868</v>
      </c>
      <c r="Q7206" s="10"/>
      <c r="R7206" s="11">
        <f t="shared" si="224"/>
        <v>0</v>
      </c>
      <c r="U7206" s="11">
        <f t="shared" si="225"/>
        <v>0</v>
      </c>
      <c r="Y7206" s="11">
        <f>IF(SUM(Tableau1[[#This Row],[Other access]:[Sci-hub access]])&gt;=1,1,0)</f>
        <v>0</v>
      </c>
      <c r="Z7206" s="12">
        <f>IF(OR(Tableau1[[#This Row],[Access R1 + S1+ T1 ]]&gt;=1,Tableau1[[#This Row],[Access V1 +W1 + X1]]&gt;=1),1,0)</f>
        <v>0</v>
      </c>
      <c r="AB7206" s="10" t="str">
        <f>Tableau1[[#This Row],[DOI]]</f>
        <v>doi: 10.1371/journal.pone.0189778</v>
      </c>
      <c r="AC7206" s="13" t="str">
        <f>Tableau1[[#This Row],[Authors]]&amp;", "&amp;Tableau1[[#This Row],[Title]]&amp;" "&amp;Tableau1[[#This Row],[Journal]]&amp;". "&amp;Tableau1[[#This Row],[Year]]</f>
        <v>Li X, Zhao Y, Wang K, Wang L, Yang X, Zhu S., Cyclodextrin-containing hydrogels as an intraocular lens for sustained drug release. PLoS One. 2017</v>
      </c>
    </row>
    <row r="7207" spans="1:29" x14ac:dyDescent="0.3">
      <c r="A7207">
        <v>5770</v>
      </c>
      <c r="B7207" t="s">
        <v>8793</v>
      </c>
      <c r="C7207" t="s">
        <v>19010</v>
      </c>
      <c r="D7207" t="s">
        <v>29223</v>
      </c>
      <c r="E7207" t="s">
        <v>2495</v>
      </c>
      <c r="F7207" s="10"/>
      <c r="G7207">
        <v>2017</v>
      </c>
      <c r="J7207">
        <v>0.64493680953786092</v>
      </c>
      <c r="L7207" t="s">
        <v>40152</v>
      </c>
      <c r="M7207">
        <v>28288016</v>
      </c>
      <c r="Q7207" s="10"/>
      <c r="R7207" s="11">
        <f t="shared" si="224"/>
        <v>0</v>
      </c>
      <c r="U7207" s="11">
        <f t="shared" si="225"/>
        <v>0</v>
      </c>
      <c r="Y7207" s="11">
        <f>IF(SUM(Tableau1[[#This Row],[Other access]:[Sci-hub access]])&gt;=1,1,0)</f>
        <v>0</v>
      </c>
      <c r="Z7207" s="12">
        <f>IF(OR(Tableau1[[#This Row],[Access R1 + S1+ T1 ]]&gt;=1,Tableau1[[#This Row],[Access V1 +W1 + X1]]&gt;=1),1,0)</f>
        <v>0</v>
      </c>
      <c r="AB7207" s="10" t="str">
        <f>Tableau1[[#This Row],[DOI]]</f>
        <v>doi: 10.1097/OPX.0000000000001057</v>
      </c>
      <c r="AC7207" s="13" t="str">
        <f>Tableau1[[#This Row],[Authors]]&amp;", "&amp;Tableau1[[#This Row],[Title]]&amp;" "&amp;Tableau1[[#This Row],[Journal]]&amp;". "&amp;Tableau1[[#This Row],[Year]]</f>
        <v>Marsack JD, Ravikumar A, Benoit JS, Anderson HA., Variability in Objective Refraction for Persons with Down Syndrome. Optom Vis Sci. 2017</v>
      </c>
    </row>
    <row r="7208" spans="1:29" x14ac:dyDescent="0.3">
      <c r="A7208">
        <v>1008</v>
      </c>
      <c r="B7208" t="s">
        <v>4270</v>
      </c>
      <c r="C7208" t="s">
        <v>14524</v>
      </c>
      <c r="D7208" t="s">
        <v>24691</v>
      </c>
      <c r="E7208" t="s">
        <v>2448</v>
      </c>
      <c r="F7208" s="10"/>
      <c r="G7208">
        <v>2017</v>
      </c>
      <c r="J7208">
        <v>0.64508524198436556</v>
      </c>
      <c r="L7208" t="s">
        <v>35496</v>
      </c>
      <c r="M7208">
        <v>29046952</v>
      </c>
      <c r="Q7208" s="10"/>
      <c r="R7208" s="11">
        <f t="shared" si="224"/>
        <v>0</v>
      </c>
      <c r="U7208" s="11">
        <f t="shared" si="225"/>
        <v>0</v>
      </c>
      <c r="Y7208" s="11">
        <f>IF(SUM(Tableau1[[#This Row],[Other access]:[Sci-hub access]])&gt;=1,1,0)</f>
        <v>0</v>
      </c>
      <c r="Z7208" s="12">
        <f>IF(OR(Tableau1[[#This Row],[Access R1 + S1+ T1 ]]&gt;=1,Tableau1[[#This Row],[Access V1 +W1 + X1]]&gt;=1),1,0)</f>
        <v>0</v>
      </c>
      <c r="AB7208" s="10" t="str">
        <f>Tableau1[[#This Row],[DOI]]</f>
        <v>doi: 10.1007/s00417-017-3820-9</v>
      </c>
      <c r="AC7208" s="13" t="str">
        <f>Tableau1[[#This Row],[Authors]]&amp;", "&amp;Tableau1[[#This Row],[Title]]&amp;" "&amp;Tableau1[[#This Row],[Journal]]&amp;". "&amp;Tableau1[[#This Row],[Year]]</f>
        <v>Kröger N, Jürgens C, Kohlmann T, Tost F., Evaluation of a visual acuity test using closed Landolt-Cs to determine malingering. Graefes Arch Clin Exp Ophthalmol. 2017</v>
      </c>
    </row>
    <row r="7209" spans="1:29" x14ac:dyDescent="0.3">
      <c r="A7209">
        <v>8137</v>
      </c>
      <c r="B7209" t="s">
        <v>10853</v>
      </c>
      <c r="C7209" t="s">
        <v>21041</v>
      </c>
      <c r="D7209" t="s">
        <v>31291</v>
      </c>
      <c r="E7209" t="s">
        <v>2471</v>
      </c>
      <c r="F7209" s="10"/>
      <c r="G7209">
        <v>2017</v>
      </c>
      <c r="J7209">
        <v>0.64519122297894371</v>
      </c>
      <c r="L7209" t="s">
        <v>42484</v>
      </c>
      <c r="M7209">
        <v>27990622</v>
      </c>
      <c r="Q7209" s="10"/>
      <c r="R7209" s="11">
        <f t="shared" si="224"/>
        <v>0</v>
      </c>
      <c r="U7209" s="11">
        <f t="shared" si="225"/>
        <v>0</v>
      </c>
      <c r="Y7209" s="11">
        <f>IF(SUM(Tableau1[[#This Row],[Other access]:[Sci-hub access]])&gt;=1,1,0)</f>
        <v>0</v>
      </c>
      <c r="Z7209" s="12">
        <f>IF(OR(Tableau1[[#This Row],[Access R1 + S1+ T1 ]]&gt;=1,Tableau1[[#This Row],[Access V1 +W1 + X1]]&gt;=1),1,0)</f>
        <v>0</v>
      </c>
      <c r="AB7209" s="10" t="str">
        <f>Tableau1[[#This Row],[DOI]]</f>
        <v>doi: 10.1007/s10792-016-0411-4</v>
      </c>
      <c r="AC7209" s="13" t="str">
        <f>Tableau1[[#This Row],[Authors]]&amp;", "&amp;Tableau1[[#This Row],[Title]]&amp;" "&amp;Tableau1[[#This Row],[Journal]]&amp;". "&amp;Tableau1[[#This Row],[Year]]</f>
        <v>Kang S, Luk S, Han H, Cordeiro MF, Ahmed F, Bloom P, Crawley L., Refractive outcome of combined phacoemulsification and endoscopic cyclophotocoagulation. Int Ophthalmol. 2017</v>
      </c>
    </row>
    <row r="7210" spans="1:29" x14ac:dyDescent="0.3">
      <c r="A7210">
        <v>1302</v>
      </c>
      <c r="B7210" t="s">
        <v>4562</v>
      </c>
      <c r="C7210" t="s">
        <v>14814</v>
      </c>
      <c r="D7210" t="s">
        <v>24983</v>
      </c>
      <c r="E7210" t="s">
        <v>34036</v>
      </c>
      <c r="F7210" s="10"/>
      <c r="G7210">
        <v>2017</v>
      </c>
      <c r="J7210">
        <v>0.64529910413927938</v>
      </c>
      <c r="L7210" t="s">
        <v>35785</v>
      </c>
      <c r="M7210">
        <v>28975046</v>
      </c>
      <c r="Q7210" s="10"/>
      <c r="R7210" s="11">
        <f t="shared" si="224"/>
        <v>0</v>
      </c>
      <c r="U7210" s="11">
        <f t="shared" si="225"/>
        <v>0</v>
      </c>
      <c r="Y7210" s="11">
        <f>IF(SUM(Tableau1[[#This Row],[Other access]:[Sci-hub access]])&gt;=1,1,0)</f>
        <v>0</v>
      </c>
      <c r="Z7210" s="12">
        <f>IF(OR(Tableau1[[#This Row],[Access R1 + S1+ T1 ]]&gt;=1,Tableau1[[#This Row],[Access V1 +W1 + X1]]&gt;=1),1,0)</f>
        <v>0</v>
      </c>
      <c r="AB7210" s="10" t="str">
        <f>Tableau1[[#This Row],[DOI]]</f>
        <v>doi: 10.7916/D8SJ1V9F</v>
      </c>
      <c r="AC7210" s="13" t="str">
        <f>Tableau1[[#This Row],[Authors]]&amp;", "&amp;Tableau1[[#This Row],[Title]]&amp;" "&amp;Tableau1[[#This Row],[Journal]]&amp;". "&amp;Tableau1[[#This Row],[Year]]</f>
        <v>Luthra NS, Mitchell KT, Volz MM, Tamir I, Starr PA, Ostrem JL., Intractable Blepharospasm Treated with Bilateral Pallidal Deep Brain Stimulation. Tremor Other Hyperkinet Mov (N Y). 2017</v>
      </c>
    </row>
    <row r="7211" spans="1:29" x14ac:dyDescent="0.3">
      <c r="A7211">
        <v>8691</v>
      </c>
      <c r="B7211" t="s">
        <v>1781</v>
      </c>
      <c r="C7211" t="s">
        <v>1782</v>
      </c>
      <c r="D7211" t="s">
        <v>1783</v>
      </c>
      <c r="E7211" t="s">
        <v>3225</v>
      </c>
      <c r="F7211" s="10"/>
      <c r="G7211">
        <v>2017</v>
      </c>
      <c r="J7211">
        <v>0.64535278462215295</v>
      </c>
      <c r="L7211" t="s">
        <v>43027</v>
      </c>
      <c r="M7211">
        <v>27862086</v>
      </c>
      <c r="Q7211" s="10"/>
      <c r="R7211" s="11">
        <f t="shared" si="224"/>
        <v>0</v>
      </c>
      <c r="U7211" s="11">
        <f t="shared" si="225"/>
        <v>0</v>
      </c>
      <c r="Y7211" s="11">
        <f>IF(SUM(Tableau1[[#This Row],[Other access]:[Sci-hub access]])&gt;=1,1,0)</f>
        <v>0</v>
      </c>
      <c r="Z7211" s="12">
        <f>IF(OR(Tableau1[[#This Row],[Access R1 + S1+ T1 ]]&gt;=1,Tableau1[[#This Row],[Access V1 +W1 + X1]]&gt;=1),1,0)</f>
        <v>0</v>
      </c>
      <c r="AB7211" s="10" t="str">
        <f>Tableau1[[#This Row],[DOI]]</f>
        <v>doi: 10.1111/jcpt.12468</v>
      </c>
      <c r="AC7211" s="13" t="str">
        <f>Tableau1[[#This Row],[Authors]]&amp;", "&amp;Tableau1[[#This Row],[Title]]&amp;" "&amp;Tableau1[[#This Row],[Journal]]&amp;". "&amp;Tableau1[[#This Row],[Year]]</f>
        <v>Cui XJ, Zhao AG, Wang XL., Correlations of AFAP1, GMDS and PTGFR gene polymorphisms with intra-ocular pressure response to latanoprost in patients with primary open-angle glaucoma. J Clin Pharm Ther. 2017</v>
      </c>
    </row>
    <row r="7212" spans="1:29" x14ac:dyDescent="0.3">
      <c r="A7212">
        <v>2950</v>
      </c>
      <c r="B7212" t="s">
        <v>6146</v>
      </c>
      <c r="C7212" t="s">
        <v>16391</v>
      </c>
      <c r="D7212" t="s">
        <v>26570</v>
      </c>
      <c r="E7212" t="s">
        <v>2443</v>
      </c>
      <c r="F7212" s="10"/>
      <c r="G7212">
        <v>2017</v>
      </c>
      <c r="J7212">
        <v>0.64546520289922671</v>
      </c>
      <c r="L7212" t="s">
        <v>37406</v>
      </c>
      <c r="M7212">
        <v>28660275</v>
      </c>
      <c r="Q7212" s="10"/>
      <c r="R7212" s="11">
        <f t="shared" si="224"/>
        <v>0</v>
      </c>
      <c r="U7212" s="11">
        <f t="shared" si="225"/>
        <v>0</v>
      </c>
      <c r="Y7212" s="11">
        <f>IF(SUM(Tableau1[[#This Row],[Other access]:[Sci-hub access]])&gt;=1,1,0)</f>
        <v>0</v>
      </c>
      <c r="Z7212" s="12">
        <f>IF(OR(Tableau1[[#This Row],[Access R1 + S1+ T1 ]]&gt;=1,Tableau1[[#This Row],[Access V1 +W1 + X1]]&gt;=1),1,0)</f>
        <v>0</v>
      </c>
      <c r="AB7212" s="10" t="str">
        <f>Tableau1[[#This Row],[DOI]]</f>
        <v>doi: 10.1167/iovs.17-21833</v>
      </c>
      <c r="AC7212" s="13" t="str">
        <f>Tableau1[[#This Row],[Authors]]&amp;", "&amp;Tableau1[[#This Row],[Title]]&amp;" "&amp;Tableau1[[#This Row],[Journal]]&amp;". "&amp;Tableau1[[#This Row],[Year]]</f>
        <v>Jasien JV, Huisingh C, Girkin CA, Downs JC., The Magnitude of Hypotony and Time Course of Intraocular Pressure Recovery Following Anterior Chamber Cannulation in Nonhuman Primates. Invest Ophthalmol Vis Sci. 2017</v>
      </c>
    </row>
    <row r="7213" spans="1:29" x14ac:dyDescent="0.3">
      <c r="A7213">
        <v>10073</v>
      </c>
      <c r="B7213" t="s">
        <v>12587</v>
      </c>
      <c r="C7213" t="s">
        <v>22755</v>
      </c>
      <c r="D7213" t="s">
        <v>33036</v>
      </c>
      <c r="E7213" t="s">
        <v>2448</v>
      </c>
      <c r="F7213" s="10"/>
      <c r="G7213">
        <v>2017</v>
      </c>
      <c r="J7213">
        <v>0.64577229264357427</v>
      </c>
      <c r="L7213" t="s">
        <v>44329</v>
      </c>
      <c r="M7213">
        <v>27480177</v>
      </c>
      <c r="Q7213" s="10"/>
      <c r="R7213" s="11">
        <f t="shared" si="224"/>
        <v>0</v>
      </c>
      <c r="U7213" s="11">
        <f t="shared" si="225"/>
        <v>0</v>
      </c>
      <c r="Y7213" s="11">
        <f>IF(SUM(Tableau1[[#This Row],[Other access]:[Sci-hub access]])&gt;=1,1,0)</f>
        <v>0</v>
      </c>
      <c r="Z7213" s="12">
        <f>IF(OR(Tableau1[[#This Row],[Access R1 + S1+ T1 ]]&gt;=1,Tableau1[[#This Row],[Access V1 +W1 + X1]]&gt;=1),1,0)</f>
        <v>0</v>
      </c>
      <c r="AB7213" s="10" t="str">
        <f>Tableau1[[#This Row],[DOI]]</f>
        <v>doi: 10.1007/s00417-016-3442-7</v>
      </c>
      <c r="AC7213" s="13" t="str">
        <f>Tableau1[[#This Row],[Authors]]&amp;", "&amp;Tableau1[[#This Row],[Title]]&amp;" "&amp;Tableau1[[#This Row],[Journal]]&amp;". "&amp;Tableau1[[#This Row],[Year]]</f>
        <v>Mikhail M, Ali-Ridha A, Chorfi S, Kapusta MA., Long-term outcomes of sutureless 25-G+ pars-plana vitrectomy for the management of diabetic tractional retinal detachment. Graefes Arch Clin Exp Ophthalmol. 2017</v>
      </c>
    </row>
    <row r="7214" spans="1:29" x14ac:dyDescent="0.3">
      <c r="A7214">
        <v>5165</v>
      </c>
      <c r="B7214" t="s">
        <v>8239</v>
      </c>
      <c r="C7214" t="s">
        <v>18464</v>
      </c>
      <c r="D7214" t="s">
        <v>28669</v>
      </c>
      <c r="E7214" t="s">
        <v>2632</v>
      </c>
      <c r="F7214" s="10"/>
      <c r="G7214">
        <v>2017</v>
      </c>
      <c r="J7214">
        <v>0.64581749430246804</v>
      </c>
      <c r="L7214" t="s">
        <v>39569</v>
      </c>
      <c r="M7214">
        <v>28366755</v>
      </c>
      <c r="Q7214" s="10"/>
      <c r="R7214" s="11">
        <f t="shared" si="224"/>
        <v>0</v>
      </c>
      <c r="U7214" s="11">
        <f t="shared" si="225"/>
        <v>0</v>
      </c>
      <c r="Y7214" s="11">
        <f>IF(SUM(Tableau1[[#This Row],[Other access]:[Sci-hub access]])&gt;=1,1,0)</f>
        <v>0</v>
      </c>
      <c r="Z7214" s="12">
        <f>IF(OR(Tableau1[[#This Row],[Access R1 + S1+ T1 ]]&gt;=1,Tableau1[[#This Row],[Access V1 +W1 + X1]]&gt;=1),1,0)</f>
        <v>0</v>
      </c>
      <c r="AB7214" s="10" t="str">
        <f>Tableau1[[#This Row],[DOI]]</f>
        <v>doi: 10.1016/j.wneu.2017.03.102</v>
      </c>
      <c r="AC7214" s="13" t="str">
        <f>Tableau1[[#This Row],[Authors]]&amp;", "&amp;Tableau1[[#This Row],[Title]]&amp;" "&amp;Tableau1[[#This Row],[Journal]]&amp;". "&amp;Tableau1[[#This Row],[Year]]</f>
        <v>Maki Y, Ishibashi R, Yamada D, Morita T, Chin M, Yamagata S., Postoperative Ptosis and Diplopia Induced by the Intraoperative Application of Bone Wax. World Neurosurg. 2017</v>
      </c>
    </row>
    <row r="7215" spans="1:29" x14ac:dyDescent="0.3">
      <c r="A7215">
        <v>10904</v>
      </c>
      <c r="B7215" t="s">
        <v>13344</v>
      </c>
      <c r="C7215" t="s">
        <v>23506</v>
      </c>
      <c r="D7215" t="s">
        <v>33798</v>
      </c>
      <c r="E7215" t="s">
        <v>2447</v>
      </c>
      <c r="F7215" s="10"/>
      <c r="G7215">
        <v>2017</v>
      </c>
      <c r="J7215">
        <v>0.64584119341583002</v>
      </c>
      <c r="L7215" t="s">
        <v>45147</v>
      </c>
      <c r="M7215">
        <v>26866334</v>
      </c>
      <c r="Q7215" s="10"/>
      <c r="R7215" s="11">
        <f t="shared" si="224"/>
        <v>0</v>
      </c>
      <c r="U7215" s="11">
        <f t="shared" si="225"/>
        <v>0</v>
      </c>
      <c r="Y7215" s="11">
        <f>IF(SUM(Tableau1[[#This Row],[Other access]:[Sci-hub access]])&gt;=1,1,0)</f>
        <v>0</v>
      </c>
      <c r="Z7215" s="12">
        <f>IF(OR(Tableau1[[#This Row],[Access R1 + S1+ T1 ]]&gt;=1,Tableau1[[#This Row],[Access V1 +W1 + X1]]&gt;=1),1,0)</f>
        <v>0</v>
      </c>
      <c r="AB7215" s="10" t="str">
        <f>Tableau1[[#This Row],[DOI]]</f>
        <v>doi: 10.1097/IOP.0000000000000652</v>
      </c>
      <c r="AC7215" s="13" t="str">
        <f>Tableau1[[#This Row],[Authors]]&amp;", "&amp;Tableau1[[#This Row],[Title]]&amp;" "&amp;Tableau1[[#This Row],[Journal]]&amp;". "&amp;Tableau1[[#This Row],[Year]]</f>
        <v>Neimkin MG, Custer PL., Compliance With Protective Lens Wear in Anophthalmic Patients. Ophthal Plast Reconstr Surg. 2017</v>
      </c>
    </row>
    <row r="7216" spans="1:29" x14ac:dyDescent="0.3">
      <c r="A7216">
        <v>7806</v>
      </c>
      <c r="B7216" t="s">
        <v>10570</v>
      </c>
      <c r="C7216" t="s">
        <v>20766</v>
      </c>
      <c r="D7216" t="s">
        <v>31007</v>
      </c>
      <c r="E7216" t="s">
        <v>2455</v>
      </c>
      <c r="F7216" s="10"/>
      <c r="G7216">
        <v>2017</v>
      </c>
      <c r="J7216">
        <v>0.64584707462453517</v>
      </c>
      <c r="L7216" t="s">
        <v>42157</v>
      </c>
      <c r="M7216">
        <v>28053527</v>
      </c>
      <c r="Q7216" s="10"/>
      <c r="R7216" s="11">
        <f t="shared" si="224"/>
        <v>0</v>
      </c>
      <c r="U7216" s="11">
        <f t="shared" si="225"/>
        <v>0</v>
      </c>
      <c r="Y7216" s="11">
        <f>IF(SUM(Tableau1[[#This Row],[Other access]:[Sci-hub access]])&gt;=1,1,0)</f>
        <v>0</v>
      </c>
      <c r="Z7216" s="12">
        <f>IF(OR(Tableau1[[#This Row],[Access R1 + S1+ T1 ]]&gt;=1,Tableau1[[#This Row],[Access V1 +W1 + X1]]&gt;=1),1,0)</f>
        <v>0</v>
      </c>
      <c r="AB7216" s="10" t="str">
        <f>Tableau1[[#This Row],[DOI]]</f>
        <v>doi: 10.2147/IJN.S107472</v>
      </c>
      <c r="AC7216" s="13" t="str">
        <f>Tableau1[[#This Row],[Authors]]&amp;", "&amp;Tableau1[[#This Row],[Title]]&amp;" "&amp;Tableau1[[#This Row],[Journal]]&amp;". "&amp;Tableau1[[#This Row],[Year]]</f>
        <v>Wang B, Ye Z, Tang Y, Han Y, Lin Q, Liu H, Chen H, Nan K., Fabrication of nonfouling, bactericidal, and bacteria corpse release multifunctional surface through surface-initiated RAFT polymerization. Int J Nanomedicine. 2017</v>
      </c>
    </row>
    <row r="7217" spans="1:29" x14ac:dyDescent="0.3">
      <c r="A7217">
        <v>209</v>
      </c>
      <c r="B7217" t="s">
        <v>3472</v>
      </c>
      <c r="C7217" t="s">
        <v>13733</v>
      </c>
      <c r="D7217" t="s">
        <v>23892</v>
      </c>
      <c r="E7217" t="s">
        <v>2462</v>
      </c>
      <c r="F7217" s="10"/>
      <c r="G7217">
        <v>2018</v>
      </c>
      <c r="J7217">
        <v>0.64592371354657163</v>
      </c>
      <c r="L7217" t="s">
        <v>34721</v>
      </c>
      <c r="M7217">
        <v>29338780</v>
      </c>
      <c r="Q7217" s="10"/>
      <c r="R7217" s="11">
        <f t="shared" si="224"/>
        <v>0</v>
      </c>
      <c r="U7217" s="11">
        <f t="shared" si="225"/>
        <v>0</v>
      </c>
      <c r="Y7217" s="11">
        <f>IF(SUM(Tableau1[[#This Row],[Other access]:[Sci-hub access]])&gt;=1,1,0)</f>
        <v>0</v>
      </c>
      <c r="Z7217" s="12">
        <f>IF(OR(Tableau1[[#This Row],[Access R1 + S1+ T1 ]]&gt;=1,Tableau1[[#This Row],[Access V1 +W1 + X1]]&gt;=1),1,0)</f>
        <v>0</v>
      </c>
      <c r="AB7217" s="10" t="str">
        <f>Tableau1[[#This Row],[DOI]]</f>
        <v>doi: 10.1186/s12886-018-0671-z</v>
      </c>
      <c r="AC7217" s="13" t="str">
        <f>Tableau1[[#This Row],[Authors]]&amp;", "&amp;Tableau1[[#This Row],[Title]]&amp;" "&amp;Tableau1[[#This Row],[Journal]]&amp;". "&amp;Tableau1[[#This Row],[Year]]</f>
        <v>Yeo S, Tong L., Coping with dry eyes: a qualitative approach. BMC Ophthalmol. 2018</v>
      </c>
    </row>
    <row r="7218" spans="1:29" x14ac:dyDescent="0.3">
      <c r="A7218">
        <v>5171</v>
      </c>
      <c r="B7218" t="s">
        <v>8245</v>
      </c>
      <c r="C7218" t="s">
        <v>18470</v>
      </c>
      <c r="D7218" t="s">
        <v>28675</v>
      </c>
      <c r="E7218" t="s">
        <v>2441</v>
      </c>
      <c r="F7218" s="10"/>
      <c r="G7218">
        <v>2017</v>
      </c>
      <c r="J7218">
        <v>0.6461442302676641</v>
      </c>
      <c r="L7218" t="s">
        <v>39575</v>
      </c>
      <c r="M7218">
        <v>28366503</v>
      </c>
      <c r="Q7218" s="10"/>
      <c r="R7218" s="11">
        <f t="shared" si="224"/>
        <v>0</v>
      </c>
      <c r="U7218" s="11">
        <f t="shared" si="225"/>
        <v>0</v>
      </c>
      <c r="Y7218" s="11">
        <f>IF(SUM(Tableau1[[#This Row],[Other access]:[Sci-hub access]])&gt;=1,1,0)</f>
        <v>0</v>
      </c>
      <c r="Z7218" s="12">
        <f>IF(OR(Tableau1[[#This Row],[Access R1 + S1+ T1 ]]&gt;=1,Tableau1[[#This Row],[Access V1 +W1 + X1]]&gt;=1),1,0)</f>
        <v>0</v>
      </c>
      <c r="AB7218" s="10" t="str">
        <f>Tableau1[[#This Row],[DOI]]</f>
        <v>doi: 10.1016/j.ophtha.2017.02.026</v>
      </c>
      <c r="AC7218" s="13" t="str">
        <f>Tableau1[[#This Row],[Authors]]&amp;", "&amp;Tableau1[[#This Row],[Title]]&amp;" "&amp;Tableau1[[#This Row],[Journal]]&amp;". "&amp;Tableau1[[#This Row],[Year]]</f>
        <v>Dev Borman A, Rachitskaya A, Suzani M, Sisk RA, Ahmed ZM, Holder GE, Cipriani V, Arno G, Webster AR, Hufnagel RB, Berrocal A, Moore AT., Benign Yellow Dot Maculopathy: A New Macular Phenotype. Ophthalmology. 2017</v>
      </c>
    </row>
    <row r="7219" spans="1:29" x14ac:dyDescent="0.3">
      <c r="A7219">
        <v>6286</v>
      </c>
      <c r="B7219" t="s">
        <v>895</v>
      </c>
      <c r="C7219" t="s">
        <v>896</v>
      </c>
      <c r="D7219" t="s">
        <v>897</v>
      </c>
      <c r="E7219" t="s">
        <v>2865</v>
      </c>
      <c r="F7219" s="10"/>
      <c r="G7219">
        <v>2017</v>
      </c>
      <c r="J7219">
        <v>0.64619744876755547</v>
      </c>
      <c r="L7219" t="s">
        <v>40656</v>
      </c>
      <c r="M7219">
        <v>28232288</v>
      </c>
      <c r="Q7219" s="10"/>
      <c r="R7219" s="11">
        <f t="shared" si="224"/>
        <v>0</v>
      </c>
      <c r="U7219" s="11">
        <f t="shared" si="225"/>
        <v>0</v>
      </c>
      <c r="Y7219" s="11">
        <f>IF(SUM(Tableau1[[#This Row],[Other access]:[Sci-hub access]])&gt;=1,1,0)</f>
        <v>0</v>
      </c>
      <c r="Z7219" s="12">
        <f>IF(OR(Tableau1[[#This Row],[Access R1 + S1+ T1 ]]&gt;=1,Tableau1[[#This Row],[Access V1 +W1 + X1]]&gt;=1),1,0)</f>
        <v>0</v>
      </c>
      <c r="AB7219" s="10" t="str">
        <f>Tableau1[[#This Row],[DOI]]</f>
        <v>doi: 10.1016/j.nano.2017.02.007</v>
      </c>
      <c r="AC7219" s="13" t="str">
        <f>Tableau1[[#This Row],[Authors]]&amp;", "&amp;Tableau1[[#This Row],[Title]]&amp;" "&amp;Tableau1[[#This Row],[Journal]]&amp;". "&amp;Tableau1[[#This Row],[Year]]</f>
        <v>Kamaleddin MA., Nano-ophthalmology: Applications and considerations. Nanomedicine. 2017</v>
      </c>
    </row>
    <row r="7220" spans="1:29" x14ac:dyDescent="0.3">
      <c r="A7220">
        <v>41</v>
      </c>
      <c r="B7220" t="s">
        <v>3304</v>
      </c>
      <c r="C7220" t="s">
        <v>13565</v>
      </c>
      <c r="D7220" t="s">
        <v>23724</v>
      </c>
      <c r="E7220" t="s">
        <v>2465</v>
      </c>
      <c r="F7220" s="10"/>
      <c r="G7220">
        <v>2018</v>
      </c>
      <c r="J7220">
        <v>0.64621804007066341</v>
      </c>
      <c r="L7220" t="s">
        <v>34559</v>
      </c>
      <c r="M7220">
        <v>29465562</v>
      </c>
      <c r="Q7220" s="10"/>
      <c r="R7220" s="11">
        <f t="shared" si="224"/>
        <v>0</v>
      </c>
      <c r="U7220" s="11">
        <f t="shared" si="225"/>
        <v>0</v>
      </c>
      <c r="Y7220" s="11">
        <f>IF(SUM(Tableau1[[#This Row],[Other access]:[Sci-hub access]])&gt;=1,1,0)</f>
        <v>0</v>
      </c>
      <c r="Z7220" s="12">
        <f>IF(OR(Tableau1[[#This Row],[Access R1 + S1+ T1 ]]&gt;=1,Tableau1[[#This Row],[Access V1 +W1 + X1]]&gt;=1),1,0)</f>
        <v>0</v>
      </c>
      <c r="AB7220" s="10" t="str">
        <f>Tableau1[[#This Row],[DOI]]</f>
        <v>doi: 10.1097/MD.0000000000009801</v>
      </c>
      <c r="AC7220" s="13" t="str">
        <f>Tableau1[[#This Row],[Authors]]&amp;", "&amp;Tableau1[[#This Row],[Title]]&amp;" "&amp;Tableau1[[#This Row],[Journal]]&amp;". "&amp;Tableau1[[#This Row],[Year]]</f>
        <v>Wang C, Li J., Subacute onset leukodystrophy and visual-spatial disorders revealing phenylketonuria combined with homocysteinmia in adulthood: A case report. Medicine (Baltimore). 2018</v>
      </c>
    </row>
    <row r="7221" spans="1:29" x14ac:dyDescent="0.3">
      <c r="A7221">
        <v>9436</v>
      </c>
      <c r="B7221" t="s">
        <v>12005</v>
      </c>
      <c r="C7221" t="s">
        <v>22181</v>
      </c>
      <c r="D7221" t="s">
        <v>32451</v>
      </c>
      <c r="E7221" t="s">
        <v>34381</v>
      </c>
      <c r="F7221" s="10"/>
      <c r="G7221">
        <v>2017</v>
      </c>
      <c r="J7221">
        <v>0.64625931102371004</v>
      </c>
      <c r="L7221" t="s">
        <v>43724</v>
      </c>
      <c r="M7221">
        <v>27688179</v>
      </c>
      <c r="Q7221" s="10"/>
      <c r="R7221" s="11">
        <f t="shared" si="224"/>
        <v>0</v>
      </c>
      <c r="U7221" s="11">
        <f t="shared" si="225"/>
        <v>0</v>
      </c>
      <c r="Y7221" s="11">
        <f>IF(SUM(Tableau1[[#This Row],[Other access]:[Sci-hub access]])&gt;=1,1,0)</f>
        <v>0</v>
      </c>
      <c r="Z7221" s="12">
        <f>IF(OR(Tableau1[[#This Row],[Access R1 + S1+ T1 ]]&gt;=1,Tableau1[[#This Row],[Access V1 +W1 + X1]]&gt;=1),1,0)</f>
        <v>0</v>
      </c>
      <c r="AB7221" s="10" t="str">
        <f>Tableau1[[#This Row],[DOI]]</f>
        <v>doi: 10.1016/j.oftal.2016.07.009</v>
      </c>
      <c r="AC7221" s="13" t="str">
        <f>Tableau1[[#This Row],[Authors]]&amp;", "&amp;Tableau1[[#This Row],[Title]]&amp;" "&amp;Tableau1[[#This Row],[Journal]]&amp;". "&amp;Tableau1[[#This Row],[Year]]</f>
        <v>Arellano-Ganem MG, Zuazo F, González M, Abdala A, Olvera-Morales O, Tovilla-Canales JL, Nava-Castañeda Á., Evisceration surgery in a highly specialized center in Mexico: A retrospective study of 7 years of experience. Arch Soc Esp Oftalmol. 2017</v>
      </c>
    </row>
    <row r="7222" spans="1:29" x14ac:dyDescent="0.3">
      <c r="A7222">
        <v>8984</v>
      </c>
      <c r="B7222" t="s">
        <v>11599</v>
      </c>
      <c r="C7222" t="s">
        <v>21779</v>
      </c>
      <c r="D7222" t="s">
        <v>32040</v>
      </c>
      <c r="E7222" t="s">
        <v>2445</v>
      </c>
      <c r="F7222" s="10"/>
      <c r="G7222">
        <v>2017</v>
      </c>
      <c r="J7222">
        <v>0.64643107768813168</v>
      </c>
      <c r="L7222" t="s">
        <v>43308</v>
      </c>
      <c r="M7222">
        <v>27798519</v>
      </c>
      <c r="Q7222" s="10"/>
      <c r="R7222" s="11">
        <f t="shared" si="224"/>
        <v>0</v>
      </c>
      <c r="U7222" s="11">
        <f t="shared" si="225"/>
        <v>0</v>
      </c>
      <c r="Y7222" s="11">
        <f>IF(SUM(Tableau1[[#This Row],[Other access]:[Sci-hub access]])&gt;=1,1,0)</f>
        <v>0</v>
      </c>
      <c r="Z7222" s="12">
        <f>IF(OR(Tableau1[[#This Row],[Access R1 + S1+ T1 ]]&gt;=1,Tableau1[[#This Row],[Access V1 +W1 + X1]]&gt;=1),1,0)</f>
        <v>0</v>
      </c>
      <c r="AB7222" s="10" t="str">
        <f>Tableau1[[#This Row],[DOI]]</f>
        <v>doi: 10.1097/IAE.0000000000001384</v>
      </c>
      <c r="AC7222" s="13" t="str">
        <f>Tableau1[[#This Row],[Authors]]&amp;", "&amp;Tableau1[[#This Row],[Title]]&amp;" "&amp;Tableau1[[#This Row],[Journal]]&amp;". "&amp;Tableau1[[#This Row],[Year]]</f>
        <v>Lee JH, Lee SC, Kim SH, Koh HJ, Kim SS, Byeon SH, Lee CS., CHOROIDAL THICKNESS AND CHORIORETINAL ATROPHY IN MYOPIC CHOROIDAL NEOVASCULARIZATION WITH ANTI-VASCULAR ENDOTHELIAL GROWTH FACTOR THERAPY. Retina. 2017</v>
      </c>
    </row>
    <row r="7223" spans="1:29" x14ac:dyDescent="0.3">
      <c r="A7223">
        <v>2826</v>
      </c>
      <c r="B7223" t="s">
        <v>6029</v>
      </c>
      <c r="C7223" t="s">
        <v>16275</v>
      </c>
      <c r="D7223" t="s">
        <v>26453</v>
      </c>
      <c r="E7223" t="s">
        <v>2486</v>
      </c>
      <c r="F7223" s="10"/>
      <c r="G7223">
        <v>2018</v>
      </c>
      <c r="J7223">
        <v>0.64643247099071155</v>
      </c>
      <c r="L7223" t="s">
        <v>37285</v>
      </c>
      <c r="M7223">
        <v>28677833</v>
      </c>
      <c r="Q7223" s="10"/>
      <c r="R7223" s="11">
        <f t="shared" si="224"/>
        <v>0</v>
      </c>
      <c r="U7223" s="11">
        <f t="shared" si="225"/>
        <v>0</v>
      </c>
      <c r="Y7223" s="11">
        <f>IF(SUM(Tableau1[[#This Row],[Other access]:[Sci-hub access]])&gt;=1,1,0)</f>
        <v>0</v>
      </c>
      <c r="Z7223" s="12">
        <f>IF(OR(Tableau1[[#This Row],[Access R1 + S1+ T1 ]]&gt;=1,Tableau1[[#This Row],[Access V1 +W1 + X1]]&gt;=1),1,0)</f>
        <v>0</v>
      </c>
      <c r="AB7223" s="10" t="str">
        <f>Tableau1[[#This Row],[DOI]]</f>
        <v>doi: 10.1111/aos.13514</v>
      </c>
      <c r="AC7223" s="13" t="str">
        <f>Tableau1[[#This Row],[Authors]]&amp;", "&amp;Tableau1[[#This Row],[Title]]&amp;" "&amp;Tableau1[[#This Row],[Journal]]&amp;". "&amp;Tableau1[[#This Row],[Year]]</f>
        <v>Ho TC, Ho A, Chen MS., Vitrectomy with a modified temporal inverted limiting membrane flap to reconstruct the foveolar architecture for macular hole retinal detachment in highly myopic eyes. Acta Ophthalmol. 2018</v>
      </c>
    </row>
    <row r="7224" spans="1:29" x14ac:dyDescent="0.3">
      <c r="A7224">
        <v>7432</v>
      </c>
      <c r="B7224" t="s">
        <v>10239</v>
      </c>
      <c r="C7224" t="s">
        <v>20441</v>
      </c>
      <c r="D7224" t="s">
        <v>30674</v>
      </c>
      <c r="E7224" t="s">
        <v>34015</v>
      </c>
      <c r="F7224" s="10"/>
      <c r="G7224">
        <v>2017</v>
      </c>
      <c r="J7224">
        <v>0.64649859696775414</v>
      </c>
      <c r="L7224" t="s">
        <v>41788</v>
      </c>
      <c r="M7224">
        <v>28095086</v>
      </c>
      <c r="Q7224" s="10"/>
      <c r="R7224" s="11">
        <f t="shared" si="224"/>
        <v>0</v>
      </c>
      <c r="U7224" s="11">
        <f t="shared" si="225"/>
        <v>0</v>
      </c>
      <c r="Y7224" s="11">
        <f>IF(SUM(Tableau1[[#This Row],[Other access]:[Sci-hub access]])&gt;=1,1,0)</f>
        <v>0</v>
      </c>
      <c r="Z7224" s="12">
        <f>IF(OR(Tableau1[[#This Row],[Access R1 + S1+ T1 ]]&gt;=1,Tableau1[[#This Row],[Access V1 +W1 + X1]]&gt;=1),1,0)</f>
        <v>0</v>
      </c>
      <c r="AB7224" s="10" t="str">
        <f>Tableau1[[#This Row],[DOI]]</f>
        <v>doi: 10.1080/13816810.2016.1275019</v>
      </c>
      <c r="AC7224" s="13" t="str">
        <f>Tableau1[[#This Row],[Authors]]&amp;", "&amp;Tableau1[[#This Row],[Title]]&amp;" "&amp;Tableau1[[#This Row],[Journal]]&amp;". "&amp;Tableau1[[#This Row],[Year]]</f>
        <v>Gupta MP, Talcott KE, Kim DY, Agarwal S, Mukai S., Retinal findings and a novel TINF2 mutation in Revesz syndrome: Clinical and molecular correlations with pediatric retinal vasculopathies. Ophthalmic Genet. 2017</v>
      </c>
    </row>
    <row r="7225" spans="1:29" ht="28.8" x14ac:dyDescent="0.3">
      <c r="A7225">
        <v>4347</v>
      </c>
      <c r="B7225" t="s">
        <v>7475</v>
      </c>
      <c r="C7225" t="s">
        <v>17711</v>
      </c>
      <c r="D7225" t="s">
        <v>27904</v>
      </c>
      <c r="E7225" t="s">
        <v>2446</v>
      </c>
      <c r="F7225" s="10"/>
      <c r="G7225">
        <v>2017</v>
      </c>
      <c r="J7225">
        <v>0.64653471035503429</v>
      </c>
      <c r="L7225" t="s">
        <v>38770</v>
      </c>
      <c r="M7225">
        <v>28453162</v>
      </c>
      <c r="Q7225" s="10"/>
      <c r="R7225" s="11">
        <f t="shared" si="224"/>
        <v>0</v>
      </c>
      <c r="U7225" s="11">
        <f t="shared" si="225"/>
        <v>0</v>
      </c>
      <c r="Y7225" s="11">
        <f>IF(SUM(Tableau1[[#This Row],[Other access]:[Sci-hub access]])&gt;=1,1,0)</f>
        <v>0</v>
      </c>
      <c r="Z7225" s="12">
        <f>IF(OR(Tableau1[[#This Row],[Access R1 + S1+ T1 ]]&gt;=1,Tableau1[[#This Row],[Access V1 +W1 + X1]]&gt;=1),1,0)</f>
        <v>0</v>
      </c>
      <c r="AB7225" s="10" t="str">
        <f>Tableau1[[#This Row],[DOI]]</f>
        <v>doi: 10.3928/01913913-20170201-07</v>
      </c>
      <c r="AC7225" s="13" t="str">
        <f>Tableau1[[#This Row],[Authors]]&amp;", "&amp;Tableau1[[#This Row],[Title]]&amp;" "&amp;Tableau1[[#This Row],[Journal]]&amp;". "&amp;Tableau1[[#This Row],[Year]]</f>
        <v>Nasser O, Hertle RW, Purt B, Martin S., Transposition of Both Oblique Muscles Combined With Lateral Rectus Botulinum Toxin Injection and Globe Fixation Suture in the Treatment of Congenital Cranial Nerve III Palsy. J Pediatr Ophthalmol Strabismus. 2017</v>
      </c>
    </row>
    <row r="7226" spans="1:29" x14ac:dyDescent="0.3">
      <c r="A7226">
        <v>1906</v>
      </c>
      <c r="B7226" t="s">
        <v>5149</v>
      </c>
      <c r="C7226" t="s">
        <v>15395</v>
      </c>
      <c r="D7226" t="s">
        <v>25571</v>
      </c>
      <c r="E7226" t="s">
        <v>2446</v>
      </c>
      <c r="F7226" s="10"/>
      <c r="G7226">
        <v>2017</v>
      </c>
      <c r="J7226">
        <v>0.64661501466079219</v>
      </c>
      <c r="L7226" t="s">
        <v>36378</v>
      </c>
      <c r="M7226">
        <v>28850643</v>
      </c>
      <c r="Q7226" s="10"/>
      <c r="R7226" s="11">
        <f t="shared" si="224"/>
        <v>0</v>
      </c>
      <c r="U7226" s="11">
        <f t="shared" si="225"/>
        <v>0</v>
      </c>
      <c r="Y7226" s="11">
        <f>IF(SUM(Tableau1[[#This Row],[Other access]:[Sci-hub access]])&gt;=1,1,0)</f>
        <v>0</v>
      </c>
      <c r="Z7226" s="12">
        <f>IF(OR(Tableau1[[#This Row],[Access R1 + S1+ T1 ]]&gt;=1,Tableau1[[#This Row],[Access V1 +W1 + X1]]&gt;=1),1,0)</f>
        <v>0</v>
      </c>
      <c r="AB7226" s="10" t="str">
        <f>Tableau1[[#This Row],[DOI]]</f>
        <v>doi: 10.3928/01913913-20170329-04</v>
      </c>
      <c r="AC7226" s="13" t="str">
        <f>Tableau1[[#This Row],[Authors]]&amp;", "&amp;Tableau1[[#This Row],[Title]]&amp;" "&amp;Tableau1[[#This Row],[Journal]]&amp;". "&amp;Tableau1[[#This Row],[Year]]</f>
        <v>Arnold RW, Jacob J, Matrix Z., Toward Achieving 100% Adherence for Retinopathy of Prematurity Screening Guidelines. J Pediatr Ophthalmol Strabismus. 2017</v>
      </c>
    </row>
    <row r="7227" spans="1:29" x14ac:dyDescent="0.3">
      <c r="A7227">
        <v>458</v>
      </c>
      <c r="B7227" t="s">
        <v>3721</v>
      </c>
      <c r="C7227" t="s">
        <v>13981</v>
      </c>
      <c r="D7227" t="s">
        <v>24141</v>
      </c>
      <c r="E7227" t="s">
        <v>2511</v>
      </c>
      <c r="F7227" s="10"/>
      <c r="G7227">
        <v>2017</v>
      </c>
      <c r="J7227">
        <v>0.64666936657710483</v>
      </c>
      <c r="L7227" t="s">
        <v>34962</v>
      </c>
      <c r="M7227">
        <v>29208842</v>
      </c>
      <c r="Q7227" s="10"/>
      <c r="R7227" s="11">
        <f t="shared" si="224"/>
        <v>0</v>
      </c>
      <c r="U7227" s="11">
        <f t="shared" si="225"/>
        <v>0</v>
      </c>
      <c r="Y7227" s="11">
        <f>IF(SUM(Tableau1[[#This Row],[Other access]:[Sci-hub access]])&gt;=1,1,0)</f>
        <v>0</v>
      </c>
      <c r="Z7227" s="12">
        <f>IF(OR(Tableau1[[#This Row],[Access R1 + S1+ T1 ]]&gt;=1,Tableau1[[#This Row],[Access V1 +W1 + X1]]&gt;=1),1,0)</f>
        <v>0</v>
      </c>
      <c r="AB7227" s="10" t="str">
        <f>Tableau1[[#This Row],[DOI]]</f>
        <v>doi: 10.4103/ijo.IJO_441_17</v>
      </c>
      <c r="AC7227" s="13" t="str">
        <f>Tableau1[[#This Row],[Authors]]&amp;", "&amp;Tableau1[[#This Row],[Title]]&amp;" "&amp;Tableau1[[#This Row],[Journal]]&amp;". "&amp;Tableau1[[#This Row],[Year]]</f>
        <v>Sarioglu FAO, Tasci YY, Kurtul BE, Boluk SO., Implantation of a double iris-claw intraocular lens in an aphakic nanophthalmic eye. Indian J Ophthalmol. 2017</v>
      </c>
    </row>
    <row r="7228" spans="1:29" x14ac:dyDescent="0.3">
      <c r="A7228">
        <v>3436</v>
      </c>
      <c r="B7228" t="s">
        <v>6611</v>
      </c>
      <c r="C7228" t="s">
        <v>16854</v>
      </c>
      <c r="D7228" t="s">
        <v>27035</v>
      </c>
      <c r="E7228" t="s">
        <v>2816</v>
      </c>
      <c r="F7228" s="10"/>
      <c r="G7228">
        <v>2017</v>
      </c>
      <c r="J7228">
        <v>0.64679765814171741</v>
      </c>
      <c r="L7228" t="s">
        <v>37885</v>
      </c>
      <c r="M7228">
        <v>28586878</v>
      </c>
      <c r="Q7228" s="10"/>
      <c r="R7228" s="11">
        <f t="shared" si="224"/>
        <v>0</v>
      </c>
      <c r="U7228" s="11">
        <f t="shared" si="225"/>
        <v>0</v>
      </c>
      <c r="Y7228" s="11">
        <f>IF(SUM(Tableau1[[#This Row],[Other access]:[Sci-hub access]])&gt;=1,1,0)</f>
        <v>0</v>
      </c>
      <c r="Z7228" s="12">
        <f>IF(OR(Tableau1[[#This Row],[Access R1 + S1+ T1 ]]&gt;=1,Tableau1[[#This Row],[Access V1 +W1 + X1]]&gt;=1),1,0)</f>
        <v>0</v>
      </c>
      <c r="AB7228" s="10" t="str">
        <f>Tableau1[[#This Row],[DOI]]</f>
        <v>doi: 10.1001/jama.2017.1926</v>
      </c>
      <c r="AC7228" s="13" t="str">
        <f>Tableau1[[#This Row],[Authors]]&amp;", "&amp;Tableau1[[#This Row],[Title]]&amp;" "&amp;Tableau1[[#This Row],[Journal]]&amp;". "&amp;Tableau1[[#This Row],[Year]]</f>
        <v>Chew EY., Dietary Intake of Omega-3 Fatty Acids From Fish and Risk of Diabetic Retinopathy. JAMA. 2017</v>
      </c>
    </row>
    <row r="7229" spans="1:29" x14ac:dyDescent="0.3">
      <c r="A7229">
        <v>2075</v>
      </c>
      <c r="B7229" t="s">
        <v>5314</v>
      </c>
      <c r="C7229" t="s">
        <v>15559</v>
      </c>
      <c r="D7229" t="s">
        <v>25736</v>
      </c>
      <c r="E7229" t="s">
        <v>2511</v>
      </c>
      <c r="F7229" s="10"/>
      <c r="G7229">
        <v>2017</v>
      </c>
      <c r="J7229">
        <v>0.64705148972973336</v>
      </c>
      <c r="L7229" t="s">
        <v>36546</v>
      </c>
      <c r="M7229">
        <v>28820167</v>
      </c>
      <c r="Q7229" s="10"/>
      <c r="R7229" s="11">
        <f t="shared" si="224"/>
        <v>0</v>
      </c>
      <c r="U7229" s="11">
        <f t="shared" si="225"/>
        <v>0</v>
      </c>
      <c r="Y7229" s="11">
        <f>IF(SUM(Tableau1[[#This Row],[Other access]:[Sci-hub access]])&gt;=1,1,0)</f>
        <v>0</v>
      </c>
      <c r="Z7229" s="12">
        <f>IF(OR(Tableau1[[#This Row],[Access R1 + S1+ T1 ]]&gt;=1,Tableau1[[#This Row],[Access V1 +W1 + X1]]&gt;=1),1,0)</f>
        <v>0</v>
      </c>
      <c r="AB7229" s="10" t="str">
        <f>Tableau1[[#This Row],[DOI]]</f>
        <v>doi: 10.4103/ijo.IJO_974_16</v>
      </c>
      <c r="AC7229" s="13" t="str">
        <f>Tableau1[[#This Row],[Authors]]&amp;", "&amp;Tableau1[[#This Row],[Title]]&amp;" "&amp;Tableau1[[#This Row],[Journal]]&amp;". "&amp;Tableau1[[#This Row],[Year]]</f>
        <v>Chawla R, Tripathy K, Sharma A, Vohra R., Swept source optical coherence tomography-angiography of choroid in choroidal hemangioma before and after laser photocoagulation. Indian J Ophthalmol. 2017</v>
      </c>
    </row>
    <row r="7230" spans="1:29" x14ac:dyDescent="0.3">
      <c r="A7230">
        <v>619</v>
      </c>
      <c r="B7230" t="s">
        <v>3882</v>
      </c>
      <c r="C7230" t="s">
        <v>14138</v>
      </c>
      <c r="D7230" t="s">
        <v>24302</v>
      </c>
      <c r="E7230" t="s">
        <v>2549</v>
      </c>
      <c r="F7230" s="10"/>
      <c r="G7230">
        <v>2017</v>
      </c>
      <c r="J7230">
        <v>0.64708001930176262</v>
      </c>
      <c r="L7230" t="s">
        <v>35117</v>
      </c>
      <c r="M7230">
        <v>29160542</v>
      </c>
      <c r="Q7230" s="10"/>
      <c r="R7230" s="11">
        <f t="shared" si="224"/>
        <v>0</v>
      </c>
      <c r="U7230" s="11">
        <f t="shared" si="225"/>
        <v>0</v>
      </c>
      <c r="Y7230" s="11">
        <f>IF(SUM(Tableau1[[#This Row],[Other access]:[Sci-hub access]])&gt;=1,1,0)</f>
        <v>0</v>
      </c>
      <c r="Z7230" s="12">
        <f>IF(OR(Tableau1[[#This Row],[Access R1 + S1+ T1 ]]&gt;=1,Tableau1[[#This Row],[Access V1 +W1 + X1]]&gt;=1),1,0)</f>
        <v>0</v>
      </c>
      <c r="AB7230" s="10" t="str">
        <f>Tableau1[[#This Row],[DOI]]</f>
        <v>doi: 10.5935/0004-2749.20170075</v>
      </c>
      <c r="AC7230" s="13" t="str">
        <f>Tableau1[[#This Row],[Authors]]&amp;", "&amp;Tableau1[[#This Row],[Title]]&amp;" "&amp;Tableau1[[#This Row],[Journal]]&amp;". "&amp;Tableau1[[#This Row],[Year]]</f>
        <v>Cabuk KS, Üstün EI, Atalay K, Kirgiz A, Aydin R., Corneal biomechanical features in patients with ankylosing spondylitis. Arq Bras Oftalmol. 2017</v>
      </c>
    </row>
    <row r="7231" spans="1:29" x14ac:dyDescent="0.3">
      <c r="A7231">
        <v>4023</v>
      </c>
      <c r="B7231" t="s">
        <v>7174</v>
      </c>
      <c r="C7231" t="s">
        <v>17411</v>
      </c>
      <c r="D7231" t="s">
        <v>27601</v>
      </c>
      <c r="E7231" t="s">
        <v>2529</v>
      </c>
      <c r="F7231" s="10"/>
      <c r="G7231">
        <v>2017</v>
      </c>
      <c r="J7231">
        <v>0.64714765252004947</v>
      </c>
      <c r="L7231" t="s">
        <v>38463</v>
      </c>
      <c r="M7231">
        <v>28494168</v>
      </c>
      <c r="Q7231" s="10"/>
      <c r="R7231" s="11">
        <f t="shared" si="224"/>
        <v>0</v>
      </c>
      <c r="U7231" s="11">
        <f t="shared" si="225"/>
        <v>0</v>
      </c>
      <c r="Y7231" s="11">
        <f>IF(SUM(Tableau1[[#This Row],[Other access]:[Sci-hub access]])&gt;=1,1,0)</f>
        <v>0</v>
      </c>
      <c r="Z7231" s="12">
        <f>IF(OR(Tableau1[[#This Row],[Access R1 + S1+ T1 ]]&gt;=1,Tableau1[[#This Row],[Access V1 +W1 + X1]]&gt;=1),1,0)</f>
        <v>0</v>
      </c>
      <c r="AB7231" s="10" t="str">
        <f>Tableau1[[#This Row],[DOI]]</f>
        <v>doi: 10.1080/02713683.2017.1297997</v>
      </c>
      <c r="AC7231" s="13" t="str">
        <f>Tableau1[[#This Row],[Authors]]&amp;", "&amp;Tableau1[[#This Row],[Title]]&amp;" "&amp;Tableau1[[#This Row],[Journal]]&amp;". "&amp;Tableau1[[#This Row],[Year]]</f>
        <v>Nayman T, Bostan C, Logan P, Burnier MN Jr., Uveal Melanoma Risk Factors: A Systematic Review of Meta-Analyses. Curr Eye Res. 2017</v>
      </c>
    </row>
    <row r="7232" spans="1:29" x14ac:dyDescent="0.3">
      <c r="A7232">
        <v>10128</v>
      </c>
      <c r="B7232" t="s">
        <v>12638</v>
      </c>
      <c r="C7232" t="s">
        <v>22806</v>
      </c>
      <c r="D7232" t="s">
        <v>33088</v>
      </c>
      <c r="E7232" t="s">
        <v>2457</v>
      </c>
      <c r="F7232" s="10"/>
      <c r="G7232">
        <v>2017</v>
      </c>
      <c r="J7232">
        <v>0.64726955911956974</v>
      </c>
      <c r="L7232" t="s">
        <v>44383</v>
      </c>
      <c r="M7232">
        <v>27465484</v>
      </c>
      <c r="Q7232" s="10"/>
      <c r="R7232" s="11">
        <f t="shared" si="224"/>
        <v>0</v>
      </c>
      <c r="U7232" s="11">
        <f t="shared" si="225"/>
        <v>0</v>
      </c>
      <c r="Y7232" s="11">
        <f>IF(SUM(Tableau1[[#This Row],[Other access]:[Sci-hub access]])&gt;=1,1,0)</f>
        <v>0</v>
      </c>
      <c r="Z7232" s="12">
        <f>IF(OR(Tableau1[[#This Row],[Access R1 + S1+ T1 ]]&gt;=1,Tableau1[[#This Row],[Access V1 +W1 + X1]]&gt;=1),1,0)</f>
        <v>0</v>
      </c>
      <c r="AB7232" s="10" t="str">
        <f>Tableau1[[#This Row],[DOI]]</f>
        <v>doi: 10.1097/ICB.0000000000000367</v>
      </c>
      <c r="AC7232" s="13" t="str">
        <f>Tableau1[[#This Row],[Authors]]&amp;", "&amp;Tableau1[[#This Row],[Title]]&amp;" "&amp;Tableau1[[#This Row],[Journal]]&amp;". "&amp;Tableau1[[#This Row],[Year]]</f>
        <v>Sohn EH, Chirco KR, Folk JC, Mullins RF., CLINICOPATHOLOGICAL CORRELATION IN A PATIENT WITH PREVIOUSLY TREATED BIRDSHOT CHORIORETINOPATHY. Retin Cases Brief Rep. 2017</v>
      </c>
    </row>
    <row r="7233" spans="1:29" ht="28.8" x14ac:dyDescent="0.3">
      <c r="A7233">
        <v>2264</v>
      </c>
      <c r="B7233" t="s">
        <v>5496</v>
      </c>
      <c r="C7233" t="s">
        <v>15741</v>
      </c>
      <c r="D7233" t="s">
        <v>25918</v>
      </c>
      <c r="E7233" t="s">
        <v>2448</v>
      </c>
      <c r="F7233" s="10"/>
      <c r="G7233">
        <v>2017</v>
      </c>
      <c r="J7233">
        <v>0.64739562150269225</v>
      </c>
      <c r="L7233" t="s">
        <v>36731</v>
      </c>
      <c r="M7233">
        <v>28779363</v>
      </c>
      <c r="Q7233" s="10"/>
      <c r="R7233" s="11">
        <f t="shared" si="224"/>
        <v>0</v>
      </c>
      <c r="U7233" s="11">
        <f t="shared" si="225"/>
        <v>0</v>
      </c>
      <c r="Y7233" s="11">
        <f>IF(SUM(Tableau1[[#This Row],[Other access]:[Sci-hub access]])&gt;=1,1,0)</f>
        <v>0</v>
      </c>
      <c r="Z7233" s="12">
        <f>IF(OR(Tableau1[[#This Row],[Access R1 + S1+ T1 ]]&gt;=1,Tableau1[[#This Row],[Access V1 +W1 + X1]]&gt;=1),1,0)</f>
        <v>0</v>
      </c>
      <c r="AB7233" s="10" t="str">
        <f>Tableau1[[#This Row],[DOI]]</f>
        <v>doi: 10.1007/s00417-017-3722-x</v>
      </c>
      <c r="AC7233" s="13" t="str">
        <f>Tableau1[[#This Row],[Authors]]&amp;", "&amp;Tableau1[[#This Row],[Title]]&amp;" "&amp;Tableau1[[#This Row],[Journal]]&amp;". "&amp;Tableau1[[#This Row],[Year]]</f>
        <v>Brandao LM, Ledolter AA, Monhart M, Schötzau A, Palmowski-Wolfe AM., Ganglion cell layer segmentation and the two-flash multifocal electroretinogram improve structure function analysis in early glaucoma. Graefes Arch Clin Exp Ophthalmol. 2017</v>
      </c>
    </row>
    <row r="7234" spans="1:29" ht="28.8" x14ac:dyDescent="0.3">
      <c r="A7234">
        <v>10116</v>
      </c>
      <c r="B7234" t="s">
        <v>12626</v>
      </c>
      <c r="C7234" t="s">
        <v>22794</v>
      </c>
      <c r="D7234" t="s">
        <v>33076</v>
      </c>
      <c r="E7234" t="s">
        <v>2445</v>
      </c>
      <c r="F7234" s="10"/>
      <c r="G7234">
        <v>2017</v>
      </c>
      <c r="J7234">
        <v>0.64764991929377158</v>
      </c>
      <c r="L7234" t="s">
        <v>44372</v>
      </c>
      <c r="M7234">
        <v>27467377</v>
      </c>
      <c r="Q7234" s="10"/>
      <c r="R7234" s="11">
        <f t="shared" ref="R7234:R7297" si="226">IF(SUM(N7234:Q7234)&gt;0,1,0)</f>
        <v>0</v>
      </c>
      <c r="U7234" s="11">
        <f t="shared" ref="U7234:U7297" si="227">IF(SUM(R7234,T7234)&gt;0,1,0)</f>
        <v>0</v>
      </c>
      <c r="Y7234" s="11">
        <f>IF(SUM(Tableau1[[#This Row],[Other access]:[Sci-hub access]])&gt;=1,1,0)</f>
        <v>0</v>
      </c>
      <c r="Z7234" s="12">
        <f>IF(OR(Tableau1[[#This Row],[Access R1 + S1+ T1 ]]&gt;=1,Tableau1[[#This Row],[Access V1 +W1 + X1]]&gt;=1),1,0)</f>
        <v>0</v>
      </c>
      <c r="AB7234" s="10" t="str">
        <f>Tableau1[[#This Row],[DOI]]</f>
        <v>doi: 10.1097/IAE.0000000000001209</v>
      </c>
      <c r="AC7234" s="13" t="str">
        <f>Tableau1[[#This Row],[Authors]]&amp;", "&amp;Tableau1[[#This Row],[Title]]&amp;" "&amp;Tableau1[[#This Row],[Journal]]&amp;". "&amp;Tableau1[[#This Row],[Year]]</f>
        <v>Wu WC, Shih CP, Lien R, Wang NK, Chen YP, Chao AN, Chen KJ, Chen TL, Hwang YS, Lai CC., SERUM VASCULAR ENDOTHELIAL GROWTH FACTOR AFTER BEVACIZUMAB OR RANIBIZUMAB TREATMENT FOR RETINOPATHY OF PREMATURITY. Retina. 2017</v>
      </c>
    </row>
    <row r="7235" spans="1:29" x14ac:dyDescent="0.3">
      <c r="A7235">
        <v>7515</v>
      </c>
      <c r="B7235" t="s">
        <v>10313</v>
      </c>
      <c r="C7235" t="s">
        <v>20514</v>
      </c>
      <c r="D7235" t="s">
        <v>30748</v>
      </c>
      <c r="E7235" t="s">
        <v>2529</v>
      </c>
      <c r="F7235" s="10"/>
      <c r="G7235">
        <v>2017</v>
      </c>
      <c r="J7235">
        <v>0.64787809215732661</v>
      </c>
      <c r="L7235" t="s">
        <v>41870</v>
      </c>
      <c r="M7235">
        <v>28085501</v>
      </c>
      <c r="Q7235" s="10"/>
      <c r="R7235" s="11">
        <f t="shared" si="226"/>
        <v>0</v>
      </c>
      <c r="U7235" s="11">
        <f t="shared" si="227"/>
        <v>0</v>
      </c>
      <c r="Y7235" s="11">
        <f>IF(SUM(Tableau1[[#This Row],[Other access]:[Sci-hub access]])&gt;=1,1,0)</f>
        <v>0</v>
      </c>
      <c r="Z7235" s="12">
        <f>IF(OR(Tableau1[[#This Row],[Access R1 + S1+ T1 ]]&gt;=1,Tableau1[[#This Row],[Access V1 +W1 + X1]]&gt;=1),1,0)</f>
        <v>0</v>
      </c>
      <c r="AB7235" s="10" t="str">
        <f>Tableau1[[#This Row],[DOI]]</f>
        <v>doi: 10.1080/02713683.2016.1256414</v>
      </c>
      <c r="AC7235" s="13" t="str">
        <f>Tableau1[[#This Row],[Authors]]&amp;", "&amp;Tableau1[[#This Row],[Title]]&amp;" "&amp;Tableau1[[#This Row],[Journal]]&amp;". "&amp;Tableau1[[#This Row],[Year]]</f>
        <v>Cagini C, Dragoni A, Orsolini G, Fiore T, Beccasio A, Spadea L, Moretti A, Mencacci A., Aqueous Humor Antimicrobial Activity: In Vitro Analysis after Topical 0.5% Chloramphenicol Application. Curr Eye Res. 2017</v>
      </c>
    </row>
    <row r="7236" spans="1:29" x14ac:dyDescent="0.3">
      <c r="A7236">
        <v>4718</v>
      </c>
      <c r="B7236" t="s">
        <v>7829</v>
      </c>
      <c r="C7236" t="s">
        <v>18061</v>
      </c>
      <c r="D7236" t="s">
        <v>28259</v>
      </c>
      <c r="E7236" t="s">
        <v>34214</v>
      </c>
      <c r="F7236" s="10"/>
      <c r="G7236">
        <v>2017</v>
      </c>
      <c r="J7236">
        <v>0.64811188527313501</v>
      </c>
      <c r="L7236" t="s">
        <v>39134</v>
      </c>
      <c r="M7236">
        <v>28414899</v>
      </c>
      <c r="Q7236" s="10"/>
      <c r="R7236" s="11">
        <f t="shared" si="226"/>
        <v>0</v>
      </c>
      <c r="U7236" s="11">
        <f t="shared" si="227"/>
        <v>0</v>
      </c>
      <c r="Y7236" s="11">
        <f>IF(SUM(Tableau1[[#This Row],[Other access]:[Sci-hub access]])&gt;=1,1,0)</f>
        <v>0</v>
      </c>
      <c r="Z7236" s="12">
        <f>IF(OR(Tableau1[[#This Row],[Access R1 + S1+ T1 ]]&gt;=1,Tableau1[[#This Row],[Access V1 +W1 + X1]]&gt;=1),1,0)</f>
        <v>0</v>
      </c>
      <c r="AB7236" s="10" t="str">
        <f>Tableau1[[#This Row],[DOI]]</f>
        <v>doi: 10.1111/pan.13148</v>
      </c>
      <c r="AC7236" s="13" t="str">
        <f>Tableau1[[#This Row],[Authors]]&amp;", "&amp;Tableau1[[#This Row],[Title]]&amp;" "&amp;Tableau1[[#This Row],[Journal]]&amp;". "&amp;Tableau1[[#This Row],[Year]]</f>
        <v>Cao Q, Lin Y, Xie Z, Shen W, Chen Y, Gan X, Liu Y., Comparison of sedation by intranasal dexmedetomidine and oral chloral hydrate for pediatric ophthalmic examination. Paediatr Anaesth. 2017</v>
      </c>
    </row>
    <row r="7237" spans="1:29" ht="28.8" x14ac:dyDescent="0.3">
      <c r="A7237">
        <v>6268</v>
      </c>
      <c r="B7237" t="s">
        <v>9224</v>
      </c>
      <c r="C7237" t="s">
        <v>19435</v>
      </c>
      <c r="D7237" t="s">
        <v>29655</v>
      </c>
      <c r="E7237" t="s">
        <v>2463</v>
      </c>
      <c r="F7237" s="10"/>
      <c r="G7237">
        <v>2017</v>
      </c>
      <c r="J7237">
        <v>0.64812884211936916</v>
      </c>
      <c r="L7237" t="s">
        <v>40638</v>
      </c>
      <c r="M7237">
        <v>28233895</v>
      </c>
      <c r="Q7237" s="10"/>
      <c r="R7237" s="11">
        <f t="shared" si="226"/>
        <v>0</v>
      </c>
      <c r="U7237" s="11">
        <f t="shared" si="227"/>
        <v>0</v>
      </c>
      <c r="Y7237" s="11">
        <f>IF(SUM(Tableau1[[#This Row],[Other access]:[Sci-hub access]])&gt;=1,1,0)</f>
        <v>0</v>
      </c>
      <c r="Z7237" s="12">
        <f>IF(OR(Tableau1[[#This Row],[Access R1 + S1+ T1 ]]&gt;=1,Tableau1[[#This Row],[Access V1 +W1 + X1]]&gt;=1),1,0)</f>
        <v>0</v>
      </c>
      <c r="AB7237" s="10" t="str">
        <f>Tableau1[[#This Row],[DOI]]</f>
        <v>doi: 10.5301/ejo.5000876</v>
      </c>
      <c r="AC7237" s="13" t="str">
        <f>Tableau1[[#This Row],[Authors]]&amp;", "&amp;Tableau1[[#This Row],[Title]]&amp;" "&amp;Tableau1[[#This Row],[Journal]]&amp;". "&amp;Tableau1[[#This Row],[Year]]</f>
        <v>Giuffrè C, Carnevali A, Codenotti M, Corbelli E, De Vitis LA, Querques L, Bandello F, Querques G., Persistent subretinal fluid mimicking central serous retinopathy after scleral buckling surgery: possible vortex vein compression role. Eur J Ophthalmol. 2017</v>
      </c>
    </row>
    <row r="7238" spans="1:29" x14ac:dyDescent="0.3">
      <c r="A7238">
        <v>1836</v>
      </c>
      <c r="B7238" t="s">
        <v>5081</v>
      </c>
      <c r="C7238" t="s">
        <v>15327</v>
      </c>
      <c r="D7238" t="s">
        <v>25503</v>
      </c>
      <c r="E7238" t="s">
        <v>2447</v>
      </c>
      <c r="F7238" s="10"/>
      <c r="G7238">
        <v>2018</v>
      </c>
      <c r="J7238">
        <v>0.6482931263156938</v>
      </c>
      <c r="L7238" t="s">
        <v>36308</v>
      </c>
      <c r="M7238">
        <v>28863117</v>
      </c>
      <c r="Q7238" s="10"/>
      <c r="R7238" s="11">
        <f t="shared" si="226"/>
        <v>0</v>
      </c>
      <c r="U7238" s="11">
        <f t="shared" si="227"/>
        <v>0</v>
      </c>
      <c r="Y7238" s="11">
        <f>IF(SUM(Tableau1[[#This Row],[Other access]:[Sci-hub access]])&gt;=1,1,0)</f>
        <v>0</v>
      </c>
      <c r="Z7238" s="12">
        <f>IF(OR(Tableau1[[#This Row],[Access R1 + S1+ T1 ]]&gt;=1,Tableau1[[#This Row],[Access V1 +W1 + X1]]&gt;=1),1,0)</f>
        <v>0</v>
      </c>
      <c r="AB7238" s="10" t="str">
        <f>Tableau1[[#This Row],[DOI]]</f>
        <v>doi: 10.1097/IOP.0000000000000988</v>
      </c>
      <c r="AC7238" s="13" t="str">
        <f>Tableau1[[#This Row],[Authors]]&amp;", "&amp;Tableau1[[#This Row],[Title]]&amp;" "&amp;Tableau1[[#This Row],[Journal]]&amp;". "&amp;Tableau1[[#This Row],[Year]]</f>
        <v>Sagiv O, Thakar SD, Morrell G, Tetzlaff MT, Esmaeli B., Rituximab Monotherapy Is Effective in Treating Orbital Necrobiotic Xanthogranuloma. Ophthal Plast Reconstr Surg. 2018</v>
      </c>
    </row>
    <row r="7239" spans="1:29" x14ac:dyDescent="0.3">
      <c r="A7239">
        <v>1171</v>
      </c>
      <c r="B7239" t="s">
        <v>4433</v>
      </c>
      <c r="C7239" t="s">
        <v>14686</v>
      </c>
      <c r="D7239" t="s">
        <v>24854</v>
      </c>
      <c r="E7239" t="s">
        <v>2479</v>
      </c>
      <c r="F7239" s="10"/>
      <c r="G7239">
        <v>2017</v>
      </c>
      <c r="J7239">
        <v>0.64830729456122083</v>
      </c>
      <c r="L7239" t="s">
        <v>35658</v>
      </c>
      <c r="M7239">
        <v>28991854</v>
      </c>
      <c r="Q7239" s="10"/>
      <c r="R7239" s="11">
        <f t="shared" si="226"/>
        <v>0</v>
      </c>
      <c r="U7239" s="11">
        <f t="shared" si="227"/>
        <v>0</v>
      </c>
      <c r="Y7239" s="11">
        <f>IF(SUM(Tableau1[[#This Row],[Other access]:[Sci-hub access]])&gt;=1,1,0)</f>
        <v>0</v>
      </c>
      <c r="Z7239" s="12">
        <f>IF(OR(Tableau1[[#This Row],[Access R1 + S1+ T1 ]]&gt;=1,Tableau1[[#This Row],[Access V1 +W1 + X1]]&gt;=1),1,0)</f>
        <v>0</v>
      </c>
      <c r="AB7239" s="10" t="str">
        <f>Tableau1[[#This Row],[DOI]]</f>
        <v>doi: 10.1097/ICO.0000000000001336</v>
      </c>
      <c r="AC7239" s="13" t="str">
        <f>Tableau1[[#This Row],[Authors]]&amp;", "&amp;Tableau1[[#This Row],[Title]]&amp;" "&amp;Tableau1[[#This Row],[Journal]]&amp;". "&amp;Tableau1[[#This Row],[Year]]</f>
        <v>Xiang Y, Zhou W, Wang P, Yang H, Gao F, Xiang H, Manyande A, Tian Y, Tian X., Alkali Burn Induced Corneal Spontaneous Pain and Activated Neuropathic Pain Matrix in the Central Nervous System in Mice. Cornea. 2017</v>
      </c>
    </row>
    <row r="7240" spans="1:29" x14ac:dyDescent="0.3">
      <c r="A7240">
        <v>8531</v>
      </c>
      <c r="B7240" t="s">
        <v>11202</v>
      </c>
      <c r="C7240" t="s">
        <v>21386</v>
      </c>
      <c r="D7240" t="s">
        <v>31641</v>
      </c>
      <c r="E7240" t="s">
        <v>34357</v>
      </c>
      <c r="F7240" s="10"/>
      <c r="G7240">
        <v>2017</v>
      </c>
      <c r="J7240">
        <v>0.64837754462649633</v>
      </c>
      <c r="L7240" t="s">
        <v>42867</v>
      </c>
      <c r="M7240">
        <v>27897119</v>
      </c>
      <c r="Q7240" s="10"/>
      <c r="R7240" s="11">
        <f t="shared" si="226"/>
        <v>0</v>
      </c>
      <c r="U7240" s="11">
        <f t="shared" si="227"/>
        <v>0</v>
      </c>
      <c r="Y7240" s="11">
        <f>IF(SUM(Tableau1[[#This Row],[Other access]:[Sci-hub access]])&gt;=1,1,0)</f>
        <v>0</v>
      </c>
      <c r="Z7240" s="12">
        <f>IF(OR(Tableau1[[#This Row],[Access R1 + S1+ T1 ]]&gt;=1,Tableau1[[#This Row],[Access V1 +W1 + X1]]&gt;=1),1,0)</f>
        <v>0</v>
      </c>
      <c r="AB7240" s="10" t="str">
        <f>Tableau1[[#This Row],[DOI]]</f>
        <v>doi: 10.2174/1381612822666161129151308</v>
      </c>
      <c r="AC7240" s="13" t="str">
        <f>Tableau1[[#This Row],[Authors]]&amp;", "&amp;Tableau1[[#This Row],[Title]]&amp;" "&amp;Tableau1[[#This Row],[Journal]]&amp;". "&amp;Tableau1[[#This Row],[Year]]</f>
        <v>Balendra SI, Shah PA, Jain M, Grzybowski A, Cordeiro MF., Glaucoma: Hot Topics in Pharmacology. Curr Pharm Des. 2017</v>
      </c>
    </row>
    <row r="7241" spans="1:29" x14ac:dyDescent="0.3">
      <c r="A7241">
        <v>8529</v>
      </c>
      <c r="B7241" t="s">
        <v>11200</v>
      </c>
      <c r="C7241" t="s">
        <v>21384</v>
      </c>
      <c r="D7241" t="s">
        <v>31639</v>
      </c>
      <c r="E7241" t="s">
        <v>2529</v>
      </c>
      <c r="F7241" s="10"/>
      <c r="G7241">
        <v>2017</v>
      </c>
      <c r="J7241">
        <v>0.64838314354495152</v>
      </c>
      <c r="L7241" t="s">
        <v>42865</v>
      </c>
      <c r="M7241">
        <v>27897442</v>
      </c>
      <c r="Q7241" s="10"/>
      <c r="R7241" s="11">
        <f t="shared" si="226"/>
        <v>0</v>
      </c>
      <c r="U7241" s="11">
        <f t="shared" si="227"/>
        <v>0</v>
      </c>
      <c r="Y7241" s="11">
        <f>IF(SUM(Tableau1[[#This Row],[Other access]:[Sci-hub access]])&gt;=1,1,0)</f>
        <v>0</v>
      </c>
      <c r="Z7241" s="12">
        <f>IF(OR(Tableau1[[#This Row],[Access R1 + S1+ T1 ]]&gt;=1,Tableau1[[#This Row],[Access V1 +W1 + X1]]&gt;=1),1,0)</f>
        <v>0</v>
      </c>
      <c r="AB7241" s="10" t="str">
        <f>Tableau1[[#This Row],[DOI]]</f>
        <v>doi: 10.1080/02713683.2016.1242752</v>
      </c>
      <c r="AC7241" s="13" t="str">
        <f>Tableau1[[#This Row],[Authors]]&amp;", "&amp;Tableau1[[#This Row],[Title]]&amp;" "&amp;Tableau1[[#This Row],[Journal]]&amp;". "&amp;Tableau1[[#This Row],[Year]]</f>
        <v>Hondur G, Cagil N, Sarac O, Ozcan ME, Kosekahya P., Pupillary Offset in Keratoconus and its Relationship with Clinical and Topographical Features. Curr Eye Res. 2017</v>
      </c>
    </row>
    <row r="7242" spans="1:29" x14ac:dyDescent="0.3">
      <c r="A7242">
        <v>4473</v>
      </c>
      <c r="B7242" t="s">
        <v>7598</v>
      </c>
      <c r="C7242" t="s">
        <v>17833</v>
      </c>
      <c r="D7242" t="s">
        <v>28027</v>
      </c>
      <c r="E7242" t="s">
        <v>2597</v>
      </c>
      <c r="F7242" s="10"/>
      <c r="G7242">
        <v>2017</v>
      </c>
      <c r="J7242">
        <v>0.64842736121919908</v>
      </c>
      <c r="L7242" t="s">
        <v>38892</v>
      </c>
      <c r="M7242">
        <v>28441073</v>
      </c>
      <c r="Q7242" s="10"/>
      <c r="R7242" s="11">
        <f t="shared" si="226"/>
        <v>0</v>
      </c>
      <c r="U7242" s="11">
        <f t="shared" si="227"/>
        <v>0</v>
      </c>
      <c r="Y7242" s="11">
        <f>IF(SUM(Tableau1[[#This Row],[Other access]:[Sci-hub access]])&gt;=1,1,0)</f>
        <v>0</v>
      </c>
      <c r="Z7242" s="12">
        <f>IF(OR(Tableau1[[#This Row],[Access R1 + S1+ T1 ]]&gt;=1,Tableau1[[#This Row],[Access V1 +W1 + X1]]&gt;=1),1,0)</f>
        <v>0</v>
      </c>
      <c r="AB7242" s="10" t="str">
        <f>Tableau1[[#This Row],[DOI]]</f>
        <v>doi: 10.1080/01676830.2017.1310255</v>
      </c>
      <c r="AC7242" s="13" t="str">
        <f>Tableau1[[#This Row],[Authors]]&amp;", "&amp;Tableau1[[#This Row],[Title]]&amp;" "&amp;Tableau1[[#This Row],[Journal]]&amp;". "&amp;Tableau1[[#This Row],[Year]]</f>
        <v>Sánchez Orgaz M, Gonzalez Pessolani T, Pozo Kreilinger JJ, Zamora P, Martí Álvarez C, Boto-de-Los-Bueis A., Orbital and conjunctival metastasis from lobular breast carcinoma. Orbit. 2017</v>
      </c>
    </row>
    <row r="7243" spans="1:29" x14ac:dyDescent="0.3">
      <c r="A7243">
        <v>10034</v>
      </c>
      <c r="B7243" t="s">
        <v>12554</v>
      </c>
      <c r="C7243" t="s">
        <v>22722</v>
      </c>
      <c r="D7243" t="s">
        <v>33003</v>
      </c>
      <c r="E7243" t="s">
        <v>2457</v>
      </c>
      <c r="F7243" s="10"/>
      <c r="G7243">
        <v>2017</v>
      </c>
      <c r="J7243">
        <v>0.64850286998825313</v>
      </c>
      <c r="L7243" t="s">
        <v>44291</v>
      </c>
      <c r="M7243">
        <v>27490977</v>
      </c>
      <c r="Q7243" s="10"/>
      <c r="R7243" s="11">
        <f t="shared" si="226"/>
        <v>0</v>
      </c>
      <c r="U7243" s="11">
        <f t="shared" si="227"/>
        <v>0</v>
      </c>
      <c r="Y7243" s="11">
        <f>IF(SUM(Tableau1[[#This Row],[Other access]:[Sci-hub access]])&gt;=1,1,0)</f>
        <v>0</v>
      </c>
      <c r="Z7243" s="12">
        <f>IF(OR(Tableau1[[#This Row],[Access R1 + S1+ T1 ]]&gt;=1,Tableau1[[#This Row],[Access V1 +W1 + X1]]&gt;=1),1,0)</f>
        <v>0</v>
      </c>
      <c r="AB7243" s="10" t="str">
        <f>Tableau1[[#This Row],[DOI]]</f>
        <v>doi: 10.1097/ICB.0000000000000370</v>
      </c>
      <c r="AC7243" s="13" t="str">
        <f>Tableau1[[#This Row],[Authors]]&amp;", "&amp;Tableau1[[#This Row],[Title]]&amp;" "&amp;Tableau1[[#This Row],[Journal]]&amp;". "&amp;Tableau1[[#This Row],[Year]]</f>
        <v>Baciu P, Nofar CM, Spaulding J, Gao H., BRANCH RETINAL ARTERY OCCLUSION ASSOCIATED WITH PARACENTRAL ACUTE MIDDLE MACULOPATHY IN A PATIENT WITH LIVEDO RETICULARIS. Retin Cases Brief Rep. 2017</v>
      </c>
    </row>
    <row r="7244" spans="1:29" x14ac:dyDescent="0.3">
      <c r="A7244">
        <v>3703</v>
      </c>
      <c r="B7244" t="s">
        <v>6874</v>
      </c>
      <c r="C7244" t="s">
        <v>17115</v>
      </c>
      <c r="D7244" t="s">
        <v>27298</v>
      </c>
      <c r="E7244" t="s">
        <v>2438</v>
      </c>
      <c r="F7244" s="10"/>
      <c r="G7244">
        <v>2018</v>
      </c>
      <c r="J7244">
        <v>0.64857739778563084</v>
      </c>
      <c r="L7244" t="s">
        <v>38147</v>
      </c>
      <c r="M7244">
        <v>28546149</v>
      </c>
      <c r="Q7244" s="10"/>
      <c r="R7244" s="11">
        <f t="shared" si="226"/>
        <v>0</v>
      </c>
      <c r="U7244" s="11">
        <f t="shared" si="227"/>
        <v>0</v>
      </c>
      <c r="Y7244" s="11">
        <f>IF(SUM(Tableau1[[#This Row],[Other access]:[Sci-hub access]])&gt;=1,1,0)</f>
        <v>0</v>
      </c>
      <c r="Z7244" s="12">
        <f>IF(OR(Tableau1[[#This Row],[Access R1 + S1+ T1 ]]&gt;=1,Tableau1[[#This Row],[Access V1 +W1 + X1]]&gt;=1),1,0)</f>
        <v>0</v>
      </c>
      <c r="AB7244" s="10" t="str">
        <f>Tableau1[[#This Row],[DOI]]</f>
        <v>doi: 10.1136/bjophthalmol-2016-310128</v>
      </c>
      <c r="AC7244" s="13" t="str">
        <f>Tableau1[[#This Row],[Authors]]&amp;", "&amp;Tableau1[[#This Row],[Title]]&amp;" "&amp;Tableau1[[#This Row],[Journal]]&amp;". "&amp;Tableau1[[#This Row],[Year]]</f>
        <v>Compera D, Schumann RG, Cereda MG, Acquistapace A, Lita V, Priglinger SG, Staurenghi G, Bottoni F., Progression of lamellar hole-associated epiretinal proliferation and retinal changes during long-term follow-up. Br J Ophthalmol. 2018</v>
      </c>
    </row>
    <row r="7245" spans="1:29" x14ac:dyDescent="0.3">
      <c r="A7245">
        <v>4579</v>
      </c>
      <c r="B7245" t="s">
        <v>7700</v>
      </c>
      <c r="C7245" t="s">
        <v>17935</v>
      </c>
      <c r="D7245" t="s">
        <v>28129</v>
      </c>
      <c r="E7245" t="s">
        <v>2463</v>
      </c>
      <c r="F7245" s="10"/>
      <c r="G7245">
        <v>2017</v>
      </c>
      <c r="J7245">
        <v>0.64869091781050137</v>
      </c>
      <c r="L7245" t="s">
        <v>38997</v>
      </c>
      <c r="M7245">
        <v>28430332</v>
      </c>
      <c r="Q7245" s="10"/>
      <c r="R7245" s="11">
        <f t="shared" si="226"/>
        <v>0</v>
      </c>
      <c r="U7245" s="11">
        <f t="shared" si="227"/>
        <v>0</v>
      </c>
      <c r="Y7245" s="11">
        <f>IF(SUM(Tableau1[[#This Row],[Other access]:[Sci-hub access]])&gt;=1,1,0)</f>
        <v>0</v>
      </c>
      <c r="Z7245" s="12">
        <f>IF(OR(Tableau1[[#This Row],[Access R1 + S1+ T1 ]]&gt;=1,Tableau1[[#This Row],[Access V1 +W1 + X1]]&gt;=1),1,0)</f>
        <v>0</v>
      </c>
      <c r="AB7245" s="10" t="str">
        <f>Tableau1[[#This Row],[DOI]]</f>
        <v>doi: 10.5301/ejo.5000955</v>
      </c>
      <c r="AC7245" s="13" t="str">
        <f>Tableau1[[#This Row],[Authors]]&amp;", "&amp;Tableau1[[#This Row],[Title]]&amp;" "&amp;Tableau1[[#This Row],[Journal]]&amp;". "&amp;Tableau1[[#This Row],[Year]]</f>
        <v>Díez-Álvarez L, Muñoz-Negrete FJ, Casas-Llera P, Oblanca N, de Juan V, Rebolleda G., Relationship between corneal biomechanical properties and optic nerve head changes after deep sclerectomy. Eur J Ophthalmol. 2017</v>
      </c>
    </row>
    <row r="7246" spans="1:29" x14ac:dyDescent="0.3">
      <c r="A7246">
        <v>523</v>
      </c>
      <c r="B7246" t="s">
        <v>3786</v>
      </c>
      <c r="C7246" t="s">
        <v>14043</v>
      </c>
      <c r="D7246" t="s">
        <v>24206</v>
      </c>
      <c r="E7246" t="s">
        <v>2522</v>
      </c>
      <c r="F7246" s="10"/>
      <c r="G7246">
        <v>2017</v>
      </c>
      <c r="J7246">
        <v>0.64877208428040556</v>
      </c>
      <c r="L7246" t="s">
        <v>35024</v>
      </c>
      <c r="M7246">
        <v>29196760</v>
      </c>
      <c r="Q7246" s="10"/>
      <c r="R7246" s="11">
        <f t="shared" si="226"/>
        <v>0</v>
      </c>
      <c r="U7246" s="11">
        <f t="shared" si="227"/>
        <v>0</v>
      </c>
      <c r="Y7246" s="11">
        <f>IF(SUM(Tableau1[[#This Row],[Other access]:[Sci-hub access]])&gt;=1,1,0)</f>
        <v>0</v>
      </c>
      <c r="Z7246" s="12">
        <f>IF(OR(Tableau1[[#This Row],[Access R1 + S1+ T1 ]]&gt;=1,Tableau1[[#This Row],[Access V1 +W1 + X1]]&gt;=1),1,0)</f>
        <v>0</v>
      </c>
      <c r="AB7246" s="10" t="str">
        <f>Tableau1[[#This Row],[DOI]]</f>
        <v>doi: 10.1167/17.14.2</v>
      </c>
      <c r="AC7246" s="13" t="str">
        <f>Tableau1[[#This Row],[Authors]]&amp;", "&amp;Tableau1[[#This Row],[Title]]&amp;" "&amp;Tableau1[[#This Row],[Journal]]&amp;". "&amp;Tableau1[[#This Row],[Year]]</f>
        <v>Barraza-Bernal MJ, Rifai K, Wahl S., Transfer of an induced preferred retinal locus of fixation to everyday life visual tasks. J Vis. 2017</v>
      </c>
    </row>
    <row r="7247" spans="1:29" ht="28.8" x14ac:dyDescent="0.3">
      <c r="A7247">
        <v>4687</v>
      </c>
      <c r="B7247" t="s">
        <v>7800</v>
      </c>
      <c r="C7247" t="s">
        <v>18032</v>
      </c>
      <c r="D7247" t="s">
        <v>28230</v>
      </c>
      <c r="E7247" t="s">
        <v>2467</v>
      </c>
      <c r="F7247" s="10"/>
      <c r="G7247">
        <v>2017</v>
      </c>
      <c r="J7247">
        <v>0.64891565054876432</v>
      </c>
      <c r="L7247" t="s">
        <v>39103</v>
      </c>
      <c r="M7247">
        <v>28419398</v>
      </c>
      <c r="Q7247" s="10"/>
      <c r="R7247" s="11">
        <f t="shared" si="226"/>
        <v>0</v>
      </c>
      <c r="U7247" s="11">
        <f t="shared" si="227"/>
        <v>0</v>
      </c>
      <c r="Y7247" s="11">
        <f>IF(SUM(Tableau1[[#This Row],[Other access]:[Sci-hub access]])&gt;=1,1,0)</f>
        <v>0</v>
      </c>
      <c r="Z7247" s="12">
        <f>IF(OR(Tableau1[[#This Row],[Access R1 + S1+ T1 ]]&gt;=1,Tableau1[[#This Row],[Access V1 +W1 + X1]]&gt;=1),1,0)</f>
        <v>0</v>
      </c>
      <c r="AB7247" s="10" t="str">
        <f>Tableau1[[#This Row],[DOI]]</f>
        <v>doi: 10.3928/23258160-20170329-07</v>
      </c>
      <c r="AC7247" s="13" t="str">
        <f>Tableau1[[#This Row],[Authors]]&amp;", "&amp;Tableau1[[#This Row],[Title]]&amp;" "&amp;Tableau1[[#This Row],[Journal]]&amp;". "&amp;Tableau1[[#This Row],[Year]]</f>
        <v>Zandi S, Weisskopf F, Garweg JG, Pfister IB, Pruente C, Sutter F, Hatz K., Pre-Existing RPE Atrophy and Defects in the External Limiting Membrane Predict Early Poor Visual Response to Ranibizumab in Neovascular Age-Related Macular Degeneration. Ophthalmic Surg Lasers Imaging Retina. 2017</v>
      </c>
    </row>
    <row r="7248" spans="1:29" x14ac:dyDescent="0.3">
      <c r="A7248">
        <v>325</v>
      </c>
      <c r="B7248" t="s">
        <v>3588</v>
      </c>
      <c r="C7248" t="s">
        <v>13849</v>
      </c>
      <c r="D7248" t="s">
        <v>24008</v>
      </c>
      <c r="E7248" t="s">
        <v>2462</v>
      </c>
      <c r="F7248" s="10"/>
      <c r="G7248">
        <v>2017</v>
      </c>
      <c r="J7248">
        <v>0.64896299749643915</v>
      </c>
      <c r="L7248" t="s">
        <v>34834</v>
      </c>
      <c r="M7248">
        <v>29258454</v>
      </c>
      <c r="Q7248" s="10"/>
      <c r="R7248" s="11">
        <f t="shared" si="226"/>
        <v>0</v>
      </c>
      <c r="U7248" s="11">
        <f t="shared" si="227"/>
        <v>0</v>
      </c>
      <c r="Y7248" s="11">
        <f>IF(SUM(Tableau1[[#This Row],[Other access]:[Sci-hub access]])&gt;=1,1,0)</f>
        <v>0</v>
      </c>
      <c r="Z7248" s="12">
        <f>IF(OR(Tableau1[[#This Row],[Access R1 + S1+ T1 ]]&gt;=1,Tableau1[[#This Row],[Access V1 +W1 + X1]]&gt;=1),1,0)</f>
        <v>0</v>
      </c>
      <c r="AB7248" s="10" t="str">
        <f>Tableau1[[#This Row],[DOI]]</f>
        <v>doi: 10.1186/s12886-017-0655-4</v>
      </c>
      <c r="AC7248" s="13" t="str">
        <f>Tableau1[[#This Row],[Authors]]&amp;", "&amp;Tableau1[[#This Row],[Title]]&amp;" "&amp;Tableau1[[#This Row],[Journal]]&amp;". "&amp;Tableau1[[#This Row],[Year]]</f>
        <v>Lee JY, Kim DY, Lee HJ, Jeong JH, Park SP, Kim JY., Atypical acute retinal necrosis accompanied by Terson's syndrome: a case report. BMC Ophthalmol. 2017</v>
      </c>
    </row>
    <row r="7249" spans="1:29" x14ac:dyDescent="0.3">
      <c r="A7249">
        <v>9343</v>
      </c>
      <c r="B7249" t="s">
        <v>11918</v>
      </c>
      <c r="C7249" t="s">
        <v>22095</v>
      </c>
      <c r="D7249" t="s">
        <v>32362</v>
      </c>
      <c r="E7249" t="s">
        <v>2502</v>
      </c>
      <c r="F7249" s="10"/>
      <c r="G7249">
        <v>2017</v>
      </c>
      <c r="J7249">
        <v>0.64896544360386665</v>
      </c>
      <c r="L7249" t="e">
        <v>#VALUE!</v>
      </c>
      <c r="M7249">
        <v>27732974</v>
      </c>
      <c r="Q7249" s="10"/>
      <c r="R7249" s="11">
        <f t="shared" si="226"/>
        <v>0</v>
      </c>
      <c r="U7249" s="11">
        <f t="shared" si="227"/>
        <v>0</v>
      </c>
      <c r="Y7249" s="11">
        <f>IF(SUM(Tableau1[[#This Row],[Other access]:[Sci-hub access]])&gt;=1,1,0)</f>
        <v>0</v>
      </c>
      <c r="Z7249" s="12">
        <f>IF(OR(Tableau1[[#This Row],[Access R1 + S1+ T1 ]]&gt;=1,Tableau1[[#This Row],[Access V1 +W1 + X1]]&gt;=1),1,0)</f>
        <v>0</v>
      </c>
      <c r="AB7249" s="10" t="e">
        <f>Tableau1[[#This Row],[DOI]]</f>
        <v>#VALUE!</v>
      </c>
      <c r="AC7249" s="13" t="str">
        <f>Tableau1[[#This Row],[Authors]]&amp;", "&amp;Tableau1[[#This Row],[Title]]&amp;" "&amp;Tableau1[[#This Row],[Journal]]&amp;". "&amp;Tableau1[[#This Row],[Year]]</f>
        <v>Shin KU, Song SJ, Bae JH, Lee MY., Risk Prediction Model for Progression of Age-Related Macular Degeneration. Ophthalmic Res. 2017</v>
      </c>
    </row>
    <row r="7250" spans="1:29" x14ac:dyDescent="0.3">
      <c r="A7250">
        <v>5950</v>
      </c>
      <c r="B7250" t="s">
        <v>769</v>
      </c>
      <c r="C7250" t="s">
        <v>770</v>
      </c>
      <c r="D7250" t="s">
        <v>771</v>
      </c>
      <c r="E7250" t="s">
        <v>2597</v>
      </c>
      <c r="F7250" s="10"/>
      <c r="G7250">
        <v>2017</v>
      </c>
      <c r="J7250">
        <v>0.649003499944796</v>
      </c>
      <c r="L7250" t="s">
        <v>40329</v>
      </c>
      <c r="M7250">
        <v>28267396</v>
      </c>
      <c r="Q7250" s="10"/>
      <c r="R7250" s="11">
        <f t="shared" si="226"/>
        <v>0</v>
      </c>
      <c r="U7250" s="11">
        <f t="shared" si="227"/>
        <v>0</v>
      </c>
      <c r="Y7250" s="11">
        <f>IF(SUM(Tableau1[[#This Row],[Other access]:[Sci-hub access]])&gt;=1,1,0)</f>
        <v>0</v>
      </c>
      <c r="Z7250" s="12">
        <f>IF(OR(Tableau1[[#This Row],[Access R1 + S1+ T1 ]]&gt;=1,Tableau1[[#This Row],[Access V1 +W1 + X1]]&gt;=1),1,0)</f>
        <v>0</v>
      </c>
      <c r="AB7250" s="10" t="str">
        <f>Tableau1[[#This Row],[DOI]]</f>
        <v>doi: 10.1080/01676830.2017.1279661</v>
      </c>
      <c r="AC7250" s="13" t="str">
        <f>Tableau1[[#This Row],[Authors]]&amp;", "&amp;Tableau1[[#This Row],[Title]]&amp;" "&amp;Tableau1[[#This Row],[Journal]]&amp;". "&amp;Tableau1[[#This Row],[Year]]</f>
        <v>Mokhtarzadeh A, Massry GG, Bitrian E, Harrison AR., Quantitative efficacy of external and internal browpexy performed in conjunction with blepharoplasty. Orbit. 2017</v>
      </c>
    </row>
    <row r="7251" spans="1:29" x14ac:dyDescent="0.3">
      <c r="A7251">
        <v>2718</v>
      </c>
      <c r="B7251" t="s">
        <v>5928</v>
      </c>
      <c r="C7251" t="s">
        <v>16174</v>
      </c>
      <c r="D7251" t="s">
        <v>26351</v>
      </c>
      <c r="E7251" t="s">
        <v>34104</v>
      </c>
      <c r="F7251" s="10"/>
      <c r="G7251">
        <v>2017</v>
      </c>
      <c r="J7251">
        <v>0.64924111360582537</v>
      </c>
      <c r="L7251" t="s">
        <v>37181</v>
      </c>
      <c r="M7251">
        <v>28699327</v>
      </c>
      <c r="Q7251" s="10"/>
      <c r="R7251" s="11">
        <f t="shared" si="226"/>
        <v>0</v>
      </c>
      <c r="U7251" s="11">
        <f t="shared" si="227"/>
        <v>0</v>
      </c>
      <c r="Y7251" s="11">
        <f>IF(SUM(Tableau1[[#This Row],[Other access]:[Sci-hub access]])&gt;=1,1,0)</f>
        <v>0</v>
      </c>
      <c r="Z7251" s="12">
        <f>IF(OR(Tableau1[[#This Row],[Access R1 + S1+ T1 ]]&gt;=1,Tableau1[[#This Row],[Access V1 +W1 + X1]]&gt;=1),1,0)</f>
        <v>0</v>
      </c>
      <c r="AB7251" s="10" t="str">
        <f>Tableau1[[#This Row],[DOI]]</f>
        <v>doi: 10.1111/head.13126</v>
      </c>
      <c r="AC7251" s="13" t="str">
        <f>Tableau1[[#This Row],[Authors]]&amp;", "&amp;Tableau1[[#This Row],[Title]]&amp;" "&amp;Tableau1[[#This Row],[Journal]]&amp;". "&amp;Tableau1[[#This Row],[Year]]</f>
        <v>Hayashi Y, Koumura A, Yamada M, Kimura A, Shibata T, Inuzuka T., Acute-Onset Severe Occipital Neuralgia Associated With High Cervical Lesion in Patients With Neuromyelitis Optica Spectrum Disorder. Headache. 2017</v>
      </c>
    </row>
    <row r="7252" spans="1:29" x14ac:dyDescent="0.3">
      <c r="A7252">
        <v>7879</v>
      </c>
      <c r="B7252" t="s">
        <v>10628</v>
      </c>
      <c r="C7252" t="s">
        <v>20825</v>
      </c>
      <c r="D7252" t="s">
        <v>31066</v>
      </c>
      <c r="E7252" t="s">
        <v>2996</v>
      </c>
      <c r="F7252" s="10"/>
      <c r="G7252">
        <v>2017</v>
      </c>
      <c r="J7252">
        <v>0.64930694396906352</v>
      </c>
      <c r="L7252" t="s">
        <v>42228</v>
      </c>
      <c r="M7252">
        <v>28038895</v>
      </c>
      <c r="Q7252" s="10"/>
      <c r="R7252" s="11">
        <f t="shared" si="226"/>
        <v>0</v>
      </c>
      <c r="U7252" s="11">
        <f t="shared" si="227"/>
        <v>0</v>
      </c>
      <c r="Y7252" s="11">
        <f>IF(SUM(Tableau1[[#This Row],[Other access]:[Sci-hub access]])&gt;=1,1,0)</f>
        <v>0</v>
      </c>
      <c r="Z7252" s="12">
        <f>IF(OR(Tableau1[[#This Row],[Access R1 + S1+ T1 ]]&gt;=1,Tableau1[[#This Row],[Access V1 +W1 + X1]]&gt;=1),1,0)</f>
        <v>0</v>
      </c>
      <c r="AB7252" s="10" t="str">
        <f>Tableau1[[#This Row],[DOI]]</f>
        <v>doi: 10.1016/j.cbi.2016.12.017</v>
      </c>
      <c r="AC7252" s="13" t="str">
        <f>Tableau1[[#This Row],[Authors]]&amp;", "&amp;Tableau1[[#This Row],[Title]]&amp;" "&amp;Tableau1[[#This Row],[Journal]]&amp;". "&amp;Tableau1[[#This Row],[Year]]</f>
        <v>Chen Y, Jester JV, Anderson DM, Marchitti SA, Schey KL, Thompson DC, Vasiliou V., Corneal haze phenotype in Aldh3a1-null mice: In vivo confocal microscopy and tissue imaging mass spectrometry. Chem Biol Interact. 2017</v>
      </c>
    </row>
    <row r="7253" spans="1:29" ht="28.8" x14ac:dyDescent="0.3">
      <c r="A7253">
        <v>8262</v>
      </c>
      <c r="B7253" t="s">
        <v>10966</v>
      </c>
      <c r="C7253" t="s">
        <v>21153</v>
      </c>
      <c r="D7253" t="s">
        <v>31404</v>
      </c>
      <c r="E7253" t="s">
        <v>34414</v>
      </c>
      <c r="F7253" s="10"/>
      <c r="G7253">
        <v>2017</v>
      </c>
      <c r="J7253">
        <v>0.64933808389314807</v>
      </c>
      <c r="L7253" t="s">
        <v>42606</v>
      </c>
      <c r="M7253">
        <v>27956455</v>
      </c>
      <c r="Q7253" s="10"/>
      <c r="R7253" s="11">
        <f t="shared" si="226"/>
        <v>0</v>
      </c>
      <c r="U7253" s="11">
        <f t="shared" si="227"/>
        <v>0</v>
      </c>
      <c r="Y7253" s="11">
        <f>IF(SUM(Tableau1[[#This Row],[Other access]:[Sci-hub access]])&gt;=1,1,0)</f>
        <v>0</v>
      </c>
      <c r="Z7253" s="12">
        <f>IF(OR(Tableau1[[#This Row],[Access R1 + S1+ T1 ]]&gt;=1,Tableau1[[#This Row],[Access V1 +W1 + X1]]&gt;=1),1,0)</f>
        <v>0</v>
      </c>
      <c r="AB7253" s="10" t="str">
        <f>Tableau1[[#This Row],[DOI]]</f>
        <v>doi: 10.1093/cid/ciw810</v>
      </c>
      <c r="AC7253" s="13" t="str">
        <f>Tableau1[[#This Row],[Authors]]&amp;", "&amp;Tableau1[[#This Row],[Title]]&amp;" "&amp;Tableau1[[#This Row],[Journal]]&amp;". "&amp;Tableau1[[#This Row],[Year]]</f>
        <v>Amza A, Kadri B, Nassirou B, Cotter SY, Stoller NE, Zhou Z, Bailey RL, Mabey DC, Porco TC, Keenan JD, Gaynor BD, West SK, Lietman TM., A Cluster-Randomized Trial to Assess the Efficacy of Targeting Trachoma Treatment to Children. Clin Infect Dis. 2017</v>
      </c>
    </row>
    <row r="7254" spans="1:29" x14ac:dyDescent="0.3">
      <c r="A7254">
        <v>6127</v>
      </c>
      <c r="B7254" t="s">
        <v>9098</v>
      </c>
      <c r="C7254" t="s">
        <v>19312</v>
      </c>
      <c r="D7254" t="s">
        <v>29529</v>
      </c>
      <c r="E7254" t="s">
        <v>2478</v>
      </c>
      <c r="F7254" s="10"/>
      <c r="G7254">
        <v>2017</v>
      </c>
      <c r="J7254">
        <v>0.64936195331278845</v>
      </c>
      <c r="L7254" t="s">
        <v>40499</v>
      </c>
      <c r="M7254">
        <v>28245636</v>
      </c>
      <c r="Q7254" s="10"/>
      <c r="R7254" s="11">
        <f t="shared" si="226"/>
        <v>0</v>
      </c>
      <c r="U7254" s="11">
        <f t="shared" si="227"/>
        <v>0</v>
      </c>
      <c r="Y7254" s="11">
        <f>IF(SUM(Tableau1[[#This Row],[Other access]:[Sci-hub access]])&gt;=1,1,0)</f>
        <v>0</v>
      </c>
      <c r="Z7254" s="12">
        <f>IF(OR(Tableau1[[#This Row],[Access R1 + S1+ T1 ]]&gt;=1,Tableau1[[#This Row],[Access V1 +W1 + X1]]&gt;=1),1,0)</f>
        <v>0</v>
      </c>
      <c r="AB7254" s="10" t="str">
        <f>Tableau1[[#This Row],[DOI]]</f>
        <v>doi: 10.3390/ijms18030509</v>
      </c>
      <c r="AC7254" s="13" t="str">
        <f>Tableau1[[#This Row],[Authors]]&amp;", "&amp;Tableau1[[#This Row],[Title]]&amp;" "&amp;Tableau1[[#This Row],[Journal]]&amp;". "&amp;Tableau1[[#This Row],[Year]]</f>
        <v>Yang Q, Zhang Y, Liu X, Wang N, Song Z, Wu K., A Comparison of the Effects of Benzalkonium Chloride on Ocular Surfaces between C57BL/6 and BALB/c Mice. Int J Mol Sci. 2017</v>
      </c>
    </row>
    <row r="7255" spans="1:29" x14ac:dyDescent="0.3">
      <c r="A7255">
        <v>4009</v>
      </c>
      <c r="B7255" t="s">
        <v>7161</v>
      </c>
      <c r="C7255" t="s">
        <v>17398</v>
      </c>
      <c r="D7255" t="s">
        <v>27588</v>
      </c>
      <c r="E7255" t="s">
        <v>34150</v>
      </c>
      <c r="F7255" s="10"/>
      <c r="G7255">
        <v>2017</v>
      </c>
      <c r="J7255">
        <v>0.64937681067041975</v>
      </c>
      <c r="L7255" t="s">
        <v>38449</v>
      </c>
      <c r="M7255">
        <v>28495046</v>
      </c>
      <c r="Q7255" s="10"/>
      <c r="R7255" s="11">
        <f t="shared" si="226"/>
        <v>0</v>
      </c>
      <c r="U7255" s="11">
        <f t="shared" si="227"/>
        <v>0</v>
      </c>
      <c r="Y7255" s="11">
        <f>IF(SUM(Tableau1[[#This Row],[Other access]:[Sci-hub access]])&gt;=1,1,0)</f>
        <v>0</v>
      </c>
      <c r="Z7255" s="12">
        <f>IF(OR(Tableau1[[#This Row],[Access R1 + S1+ T1 ]]&gt;=1,Tableau1[[#This Row],[Access V1 +W1 + X1]]&gt;=1),1,0)</f>
        <v>0</v>
      </c>
      <c r="AB7255" s="10" t="str">
        <f>Tableau1[[#This Row],[DOI]]</f>
        <v>doi: 10.1016/j.nmd.2017.03.012</v>
      </c>
      <c r="AC7255" s="13" t="str">
        <f>Tableau1[[#This Row],[Authors]]&amp;", "&amp;Tableau1[[#This Row],[Title]]&amp;" "&amp;Tableau1[[#This Row],[Journal]]&amp;". "&amp;Tableau1[[#This Row],[Year]]</f>
        <v>Lee JY, Min JH, Han SH, Han J., Transient neonatal myasthenia gravis due to a mother with ocular onset of anti-muscle specific kinase myasthenia gravis. Neuromuscul Disord. 2017</v>
      </c>
    </row>
    <row r="7256" spans="1:29" x14ac:dyDescent="0.3">
      <c r="A7256">
        <v>4518</v>
      </c>
      <c r="B7256" t="s">
        <v>7641</v>
      </c>
      <c r="C7256" t="s">
        <v>17876</v>
      </c>
      <c r="D7256" t="s">
        <v>28070</v>
      </c>
      <c r="E7256" t="s">
        <v>34207</v>
      </c>
      <c r="F7256" s="10"/>
      <c r="G7256">
        <v>2017</v>
      </c>
      <c r="J7256">
        <v>0.64950582891662989</v>
      </c>
      <c r="L7256" t="s">
        <v>38936</v>
      </c>
      <c r="M7256">
        <v>28437967</v>
      </c>
      <c r="Q7256" s="10"/>
      <c r="R7256" s="11">
        <f t="shared" si="226"/>
        <v>0</v>
      </c>
      <c r="U7256" s="11">
        <f t="shared" si="227"/>
        <v>0</v>
      </c>
      <c r="Y7256" s="11">
        <f>IF(SUM(Tableau1[[#This Row],[Other access]:[Sci-hub access]])&gt;=1,1,0)</f>
        <v>0</v>
      </c>
      <c r="Z7256" s="12">
        <f>IF(OR(Tableau1[[#This Row],[Access R1 + S1+ T1 ]]&gt;=1,Tableau1[[#This Row],[Access V1 +W1 + X1]]&gt;=1),1,0)</f>
        <v>0</v>
      </c>
      <c r="AB7256" s="10" t="str">
        <f>Tableau1[[#This Row],[DOI]]</f>
        <v>doi: 10.1364/OE.25.008937</v>
      </c>
      <c r="AC7256" s="13" t="str">
        <f>Tableau1[[#This Row],[Authors]]&amp;", "&amp;Tableau1[[#This Row],[Title]]&amp;" "&amp;Tableau1[[#This Row],[Journal]]&amp;". "&amp;Tableau1[[#This Row],[Year]]</f>
        <v>Wu Y, Chen CP, Zhou L, Li Y, Yu B, Jin H., Design of see-through near-eye display for presbyopia. Opt Express. 2017</v>
      </c>
    </row>
    <row r="7257" spans="1:29" x14ac:dyDescent="0.3">
      <c r="A7257">
        <v>6151</v>
      </c>
      <c r="B7257" t="s">
        <v>9117</v>
      </c>
      <c r="C7257" t="s">
        <v>19331</v>
      </c>
      <c r="D7257" t="s">
        <v>29548</v>
      </c>
      <c r="E7257" t="s">
        <v>2613</v>
      </c>
      <c r="F7257" s="10"/>
      <c r="G7257">
        <v>2017</v>
      </c>
      <c r="J7257">
        <v>0.64953340801164161</v>
      </c>
      <c r="L7257" t="s">
        <v>40523</v>
      </c>
      <c r="M7257">
        <v>28243023</v>
      </c>
      <c r="Q7257" s="10"/>
      <c r="R7257" s="11">
        <f t="shared" si="226"/>
        <v>0</v>
      </c>
      <c r="U7257" s="11">
        <f t="shared" si="227"/>
        <v>0</v>
      </c>
      <c r="Y7257" s="11">
        <f>IF(SUM(Tableau1[[#This Row],[Other access]:[Sci-hub access]])&gt;=1,1,0)</f>
        <v>0</v>
      </c>
      <c r="Z7257" s="12">
        <f>IF(OR(Tableau1[[#This Row],[Access R1 + S1+ T1 ]]&gt;=1,Tableau1[[#This Row],[Access V1 +W1 + X1]]&gt;=1),1,0)</f>
        <v>0</v>
      </c>
      <c r="AB7257" s="10" t="str">
        <f>Tableau1[[#This Row],[DOI]]</f>
        <v>doi: 10.3341/kjo.2017.31.1.44</v>
      </c>
      <c r="AC7257" s="13" t="str">
        <f>Tableau1[[#This Row],[Authors]]&amp;", "&amp;Tableau1[[#This Row],[Title]]&amp;" "&amp;Tableau1[[#This Row],[Journal]]&amp;". "&amp;Tableau1[[#This Row],[Year]]</f>
        <v>Hahn IK, Kim JY, Kim MJ, Tchah H, Moon CH., Validity of Tono-pachymetry for Measuring Corrected Intraocular Pressure in Non-surgical and Post-photorefractive Keratectomy Eyes. Korean J Ophthalmol. 2017</v>
      </c>
    </row>
    <row r="7258" spans="1:29" x14ac:dyDescent="0.3">
      <c r="A7258">
        <v>382</v>
      </c>
      <c r="B7258" t="s">
        <v>3645</v>
      </c>
      <c r="C7258" t="s">
        <v>13906</v>
      </c>
      <c r="D7258" t="s">
        <v>24065</v>
      </c>
      <c r="E7258" t="s">
        <v>2451</v>
      </c>
      <c r="F7258" s="10"/>
      <c r="G7258">
        <v>2017</v>
      </c>
      <c r="J7258">
        <v>0.64962931631256449</v>
      </c>
      <c r="L7258" t="s">
        <v>34888</v>
      </c>
      <c r="M7258">
        <v>29236748</v>
      </c>
      <c r="Q7258" s="10"/>
      <c r="R7258" s="11">
        <f t="shared" si="226"/>
        <v>0</v>
      </c>
      <c r="U7258" s="11">
        <f t="shared" si="227"/>
        <v>0</v>
      </c>
      <c r="Y7258" s="11">
        <f>IF(SUM(Tableau1[[#This Row],[Other access]:[Sci-hub access]])&gt;=1,1,0)</f>
        <v>0</v>
      </c>
      <c r="Z7258" s="12">
        <f>IF(OR(Tableau1[[#This Row],[Access R1 + S1+ T1 ]]&gt;=1,Tableau1[[#This Row],[Access V1 +W1 + X1]]&gt;=1),1,0)</f>
        <v>0</v>
      </c>
      <c r="AB7258" s="10" t="str">
        <f>Tableau1[[#This Row],[DOI]]</f>
        <v>doi: 10.1371/journal.pone.0189376</v>
      </c>
      <c r="AC7258" s="13" t="str">
        <f>Tableau1[[#This Row],[Authors]]&amp;", "&amp;Tableau1[[#This Row],[Title]]&amp;" "&amp;Tableau1[[#This Row],[Journal]]&amp;". "&amp;Tableau1[[#This Row],[Year]]</f>
        <v>Lin Z, Huang S, Huang P, Guo L, Shen X, Zhong Y., The diagnostic use of choroidal thickness analysis and its correlation with visual field indices in glaucoma using spectral domain optical coherence tomography. PLoS One. 2017</v>
      </c>
    </row>
    <row r="7259" spans="1:29" x14ac:dyDescent="0.3">
      <c r="A7259">
        <v>591</v>
      </c>
      <c r="B7259" t="s">
        <v>3854</v>
      </c>
      <c r="C7259" t="s">
        <v>14110</v>
      </c>
      <c r="D7259" t="s">
        <v>24274</v>
      </c>
      <c r="E7259" t="s">
        <v>2448</v>
      </c>
      <c r="F7259" s="10"/>
      <c r="G7259">
        <v>2018</v>
      </c>
      <c r="J7259">
        <v>0.64978187454655711</v>
      </c>
      <c r="L7259" t="s">
        <v>35090</v>
      </c>
      <c r="M7259">
        <v>29168044</v>
      </c>
      <c r="Q7259" s="10"/>
      <c r="R7259" s="11">
        <f t="shared" si="226"/>
        <v>0</v>
      </c>
      <c r="U7259" s="11">
        <f t="shared" si="227"/>
        <v>0</v>
      </c>
      <c r="Y7259" s="11">
        <f>IF(SUM(Tableau1[[#This Row],[Other access]:[Sci-hub access]])&gt;=1,1,0)</f>
        <v>0</v>
      </c>
      <c r="Z7259" s="12">
        <f>IF(OR(Tableau1[[#This Row],[Access R1 + S1+ T1 ]]&gt;=1,Tableau1[[#This Row],[Access V1 +W1 + X1]]&gt;=1),1,0)</f>
        <v>0</v>
      </c>
      <c r="AB7259" s="10" t="str">
        <f>Tableau1[[#This Row],[DOI]]</f>
        <v>doi: 10.1007/s00417-017-3849-9</v>
      </c>
      <c r="AC7259" s="13" t="str">
        <f>Tableau1[[#This Row],[Authors]]&amp;", "&amp;Tableau1[[#This Row],[Title]]&amp;" "&amp;Tableau1[[#This Row],[Journal]]&amp;". "&amp;Tableau1[[#This Row],[Year]]</f>
        <v>Ehlken C, Böhringer D, Agostini HT, Grundel B, Stech M., Potential selection bias in candidates for stereotactic radiotherapy for neovascular AMD. Graefes Arch Clin Exp Ophthalmol. 2018</v>
      </c>
    </row>
    <row r="7260" spans="1:29" x14ac:dyDescent="0.3">
      <c r="A7260">
        <v>1181</v>
      </c>
      <c r="B7260" t="s">
        <v>4443</v>
      </c>
      <c r="C7260" t="s">
        <v>14696</v>
      </c>
      <c r="D7260" t="s">
        <v>24864</v>
      </c>
      <c r="E7260" t="s">
        <v>2446</v>
      </c>
      <c r="F7260" s="10"/>
      <c r="G7260">
        <v>2018</v>
      </c>
      <c r="J7260">
        <v>0.64987790629422237</v>
      </c>
      <c r="L7260" t="s">
        <v>35668</v>
      </c>
      <c r="M7260">
        <v>28991348</v>
      </c>
      <c r="Q7260" s="10"/>
      <c r="R7260" s="11">
        <f t="shared" si="226"/>
        <v>0</v>
      </c>
      <c r="U7260" s="11">
        <f t="shared" si="227"/>
        <v>0</v>
      </c>
      <c r="Y7260" s="11">
        <f>IF(SUM(Tableau1[[#This Row],[Other access]:[Sci-hub access]])&gt;=1,1,0)</f>
        <v>0</v>
      </c>
      <c r="Z7260" s="12">
        <f>IF(OR(Tableau1[[#This Row],[Access R1 + S1+ T1 ]]&gt;=1,Tableau1[[#This Row],[Access V1 +W1 + X1]]&gt;=1),1,0)</f>
        <v>0</v>
      </c>
      <c r="AB7260" s="10" t="str">
        <f>Tableau1[[#This Row],[DOI]]</f>
        <v>doi: 10.3928/01913913-20170801-04</v>
      </c>
      <c r="AC7260" s="13" t="str">
        <f>Tableau1[[#This Row],[Authors]]&amp;", "&amp;Tableau1[[#This Row],[Title]]&amp;" "&amp;Tableau1[[#This Row],[Journal]]&amp;". "&amp;Tableau1[[#This Row],[Year]]</f>
        <v>Yang S, Guo X, Tien DR., Inferior Oblique Belly Transposition for Small Angle Hypertropia With Inferior Oblique Overaction: A Pilot Study. J Pediatr Ophthalmol Strabismus. 2018</v>
      </c>
    </row>
    <row r="7261" spans="1:29" x14ac:dyDescent="0.3">
      <c r="A7261">
        <v>4500</v>
      </c>
      <c r="B7261" t="s">
        <v>7624</v>
      </c>
      <c r="C7261" t="s">
        <v>17859</v>
      </c>
      <c r="D7261" t="s">
        <v>28053</v>
      </c>
      <c r="E7261" t="s">
        <v>2494</v>
      </c>
      <c r="F7261" s="10"/>
      <c r="G7261">
        <v>2017</v>
      </c>
      <c r="J7261">
        <v>0.65000026878046924</v>
      </c>
      <c r="L7261" t="s">
        <v>38919</v>
      </c>
      <c r="M7261">
        <v>28439944</v>
      </c>
      <c r="Q7261" s="10"/>
      <c r="R7261" s="11">
        <f t="shared" si="226"/>
        <v>0</v>
      </c>
      <c r="U7261" s="11">
        <f t="shared" si="227"/>
        <v>0</v>
      </c>
      <c r="Y7261" s="11">
        <f>IF(SUM(Tableau1[[#This Row],[Other access]:[Sci-hub access]])&gt;=1,1,0)</f>
        <v>0</v>
      </c>
      <c r="Z7261" s="12">
        <f>IF(OR(Tableau1[[#This Row],[Access R1 + S1+ T1 ]]&gt;=1,Tableau1[[#This Row],[Access V1 +W1 + X1]]&gt;=1),1,0)</f>
        <v>0</v>
      </c>
      <c r="AB7261" s="10" t="str">
        <f>Tableau1[[#This Row],[DOI]]</f>
        <v>doi: 10.1111/opo.12378</v>
      </c>
      <c r="AC7261" s="13" t="str">
        <f>Tableau1[[#This Row],[Authors]]&amp;", "&amp;Tableau1[[#This Row],[Title]]&amp;" "&amp;Tableau1[[#This Row],[Journal]]&amp;". "&amp;Tableau1[[#This Row],[Year]]</f>
        <v>Price DA, Swanson WH, Horner DG., Using perimetric data to estimate ganglion cell loss for detecting progression of glaucoma: a comparison of models. Ophthalmic Physiol Opt. 2017</v>
      </c>
    </row>
    <row r="7262" spans="1:29" x14ac:dyDescent="0.3">
      <c r="A7262">
        <v>4267</v>
      </c>
      <c r="B7262" t="s">
        <v>7401</v>
      </c>
      <c r="C7262" t="s">
        <v>17637</v>
      </c>
      <c r="D7262" t="s">
        <v>27829</v>
      </c>
      <c r="E7262" t="s">
        <v>2441</v>
      </c>
      <c r="F7262" s="10"/>
      <c r="G7262">
        <v>2017</v>
      </c>
      <c r="J7262">
        <v>0.65003017367897831</v>
      </c>
      <c r="L7262" t="s">
        <v>38694</v>
      </c>
      <c r="M7262">
        <v>28461017</v>
      </c>
      <c r="Q7262" s="10"/>
      <c r="R7262" s="11">
        <f t="shared" si="226"/>
        <v>0</v>
      </c>
      <c r="U7262" s="11">
        <f t="shared" si="227"/>
        <v>0</v>
      </c>
      <c r="Y7262" s="11">
        <f>IF(SUM(Tableau1[[#This Row],[Other access]:[Sci-hub access]])&gt;=1,1,0)</f>
        <v>0</v>
      </c>
      <c r="Z7262" s="12">
        <f>IF(OR(Tableau1[[#This Row],[Access R1 + S1+ T1 ]]&gt;=1,Tableau1[[#This Row],[Access V1 +W1 + X1]]&gt;=1),1,0)</f>
        <v>0</v>
      </c>
      <c r="AB7262" s="10" t="str">
        <f>Tableau1[[#This Row],[DOI]]</f>
        <v>doi: 10.1016/j.ophtha.2017.03.053</v>
      </c>
      <c r="AC7262" s="13" t="str">
        <f>Tableau1[[#This Row],[Authors]]&amp;", "&amp;Tableau1[[#This Row],[Title]]&amp;" "&amp;Tableau1[[#This Row],[Journal]]&amp;". "&amp;Tableau1[[#This Row],[Year]]</f>
        <v>Reddy DM, Mason LB, Mason JO 3rd, Crosson JN, Yunker JJ., Vitrectomy and Vitrector Port Needle Biopsy of Choroidal Melanoma for Gene Expression Profile Testing Immediately before Brachytherapy. Ophthalmology. 2017</v>
      </c>
    </row>
    <row r="7263" spans="1:29" x14ac:dyDescent="0.3">
      <c r="A7263">
        <v>1566</v>
      </c>
      <c r="B7263" t="s">
        <v>4820</v>
      </c>
      <c r="C7263" t="s">
        <v>15070</v>
      </c>
      <c r="D7263" t="s">
        <v>25241</v>
      </c>
      <c r="E7263" t="s">
        <v>2462</v>
      </c>
      <c r="F7263" s="10"/>
      <c r="G7263">
        <v>2017</v>
      </c>
      <c r="J7263">
        <v>0.65006267520753414</v>
      </c>
      <c r="L7263" t="s">
        <v>36045</v>
      </c>
      <c r="M7263">
        <v>28923045</v>
      </c>
      <c r="Q7263" s="10"/>
      <c r="R7263" s="11">
        <f t="shared" si="226"/>
        <v>0</v>
      </c>
      <c r="U7263" s="11">
        <f t="shared" si="227"/>
        <v>0</v>
      </c>
      <c r="Y7263" s="11">
        <f>IF(SUM(Tableau1[[#This Row],[Other access]:[Sci-hub access]])&gt;=1,1,0)</f>
        <v>0</v>
      </c>
      <c r="Z7263" s="12">
        <f>IF(OR(Tableau1[[#This Row],[Access R1 + S1+ T1 ]]&gt;=1,Tableau1[[#This Row],[Access V1 +W1 + X1]]&gt;=1),1,0)</f>
        <v>0</v>
      </c>
      <c r="AB7263" s="10" t="str">
        <f>Tableau1[[#This Row],[DOI]]</f>
        <v>doi: 10.1186/s12886-017-0565-5</v>
      </c>
      <c r="AC7263" s="13" t="str">
        <f>Tableau1[[#This Row],[Authors]]&amp;", "&amp;Tableau1[[#This Row],[Title]]&amp;" "&amp;Tableau1[[#This Row],[Journal]]&amp;". "&amp;Tableau1[[#This Row],[Year]]</f>
        <v>Guo C, Wu Y, Xu L, Li M, Wang Z, Ni N, Guo W., Evaluation of preoperative speed of progression and its association with surgical outcomes in primary congenital glaucoma patients: a retrospective study. BMC Ophthalmol. 2017</v>
      </c>
    </row>
    <row r="7264" spans="1:29" x14ac:dyDescent="0.3">
      <c r="A7264">
        <v>10669</v>
      </c>
      <c r="B7264" t="s">
        <v>13136</v>
      </c>
      <c r="C7264" t="s">
        <v>23301</v>
      </c>
      <c r="D7264" t="s">
        <v>33589</v>
      </c>
      <c r="E7264" t="s">
        <v>2469</v>
      </c>
      <c r="F7264" s="10"/>
      <c r="G7264">
        <v>2017</v>
      </c>
      <c r="J7264">
        <v>0.65006470828692631</v>
      </c>
      <c r="L7264" t="s">
        <v>44917</v>
      </c>
      <c r="M7264">
        <v>27124272</v>
      </c>
      <c r="Q7264" s="10"/>
      <c r="R7264" s="11">
        <f t="shared" si="226"/>
        <v>0</v>
      </c>
      <c r="U7264" s="11">
        <f t="shared" si="227"/>
        <v>0</v>
      </c>
      <c r="Y7264" s="11">
        <f>IF(SUM(Tableau1[[#This Row],[Other access]:[Sci-hub access]])&gt;=1,1,0)</f>
        <v>0</v>
      </c>
      <c r="Z7264" s="12">
        <f>IF(OR(Tableau1[[#This Row],[Access R1 + S1+ T1 ]]&gt;=1,Tableau1[[#This Row],[Access V1 +W1 + X1]]&gt;=1),1,0)</f>
        <v>0</v>
      </c>
      <c r="AB7264" s="10" t="str">
        <f>Tableau1[[#This Row],[DOI]]</f>
        <v>doi: 10.3109/08820538.2015.1120758</v>
      </c>
      <c r="AC7264" s="13" t="str">
        <f>Tableau1[[#This Row],[Authors]]&amp;", "&amp;Tableau1[[#This Row],[Title]]&amp;" "&amp;Tableau1[[#This Row],[Journal]]&amp;". "&amp;Tableau1[[#This Row],[Year]]</f>
        <v>Papke D, McNussen PJ, Rasheed M, Tsipursky MS, Labriola LT., A Case of Unilateral Optic Neuropathy Following Influenza Vaccination. Semin Ophthalmol. 2017</v>
      </c>
    </row>
    <row r="7265" spans="1:29" x14ac:dyDescent="0.3">
      <c r="A7265">
        <v>6244</v>
      </c>
      <c r="B7265" t="s">
        <v>9202</v>
      </c>
      <c r="C7265" t="s">
        <v>19415</v>
      </c>
      <c r="D7265" t="s">
        <v>29633</v>
      </c>
      <c r="E7265" t="s">
        <v>2702</v>
      </c>
      <c r="F7265" s="10"/>
      <c r="G7265">
        <v>2017</v>
      </c>
      <c r="J7265">
        <v>0.65010148482420904</v>
      </c>
      <c r="L7265" t="s">
        <v>40614</v>
      </c>
      <c r="M7265">
        <v>28235421</v>
      </c>
      <c r="Q7265" s="10"/>
      <c r="R7265" s="11">
        <f t="shared" si="226"/>
        <v>0</v>
      </c>
      <c r="U7265" s="11">
        <f t="shared" si="227"/>
        <v>0</v>
      </c>
      <c r="Y7265" s="11">
        <f>IF(SUM(Tableau1[[#This Row],[Other access]:[Sci-hub access]])&gt;=1,1,0)</f>
        <v>0</v>
      </c>
      <c r="Z7265" s="12">
        <f>IF(OR(Tableau1[[#This Row],[Access R1 + S1+ T1 ]]&gt;=1,Tableau1[[#This Row],[Access V1 +W1 + X1]]&gt;=1),1,0)</f>
        <v>0</v>
      </c>
      <c r="AB7265" s="10" t="str">
        <f>Tableau1[[#This Row],[DOI]]</f>
        <v>doi: 10.1186/s13256-017-1201-y</v>
      </c>
      <c r="AC7265" s="13" t="str">
        <f>Tableau1[[#This Row],[Authors]]&amp;", "&amp;Tableau1[[#This Row],[Title]]&amp;" "&amp;Tableau1[[#This Row],[Journal]]&amp;". "&amp;Tableau1[[#This Row],[Year]]</f>
        <v>Stock RA, Thumé T, Bonamigo EL., Acute corneal hydrops during pregnancy with spontaneous resolution after corneal cross-linking for keratoconus: a case report. J Med Case Rep. 2017</v>
      </c>
    </row>
    <row r="7266" spans="1:29" x14ac:dyDescent="0.3">
      <c r="A7266">
        <v>7781</v>
      </c>
      <c r="B7266" t="s">
        <v>10546</v>
      </c>
      <c r="C7266" t="s">
        <v>20742</v>
      </c>
      <c r="D7266" t="s">
        <v>30983</v>
      </c>
      <c r="E7266" t="s">
        <v>2440</v>
      </c>
      <c r="F7266" s="10"/>
      <c r="G7266">
        <v>2017</v>
      </c>
      <c r="J7266">
        <v>0.65012467514386074</v>
      </c>
      <c r="L7266" t="s">
        <v>42132</v>
      </c>
      <c r="M7266">
        <v>28057442</v>
      </c>
      <c r="Q7266" s="10"/>
      <c r="R7266" s="11">
        <f t="shared" si="226"/>
        <v>0</v>
      </c>
      <c r="U7266" s="11">
        <f t="shared" si="227"/>
        <v>0</v>
      </c>
      <c r="Y7266" s="11">
        <f>IF(SUM(Tableau1[[#This Row],[Other access]:[Sci-hub access]])&gt;=1,1,0)</f>
        <v>0</v>
      </c>
      <c r="Z7266" s="12">
        <f>IF(OR(Tableau1[[#This Row],[Access R1 + S1+ T1 ]]&gt;=1,Tableau1[[#This Row],[Access V1 +W1 + X1]]&gt;=1),1,0)</f>
        <v>0</v>
      </c>
      <c r="AB7266" s="10" t="str">
        <f>Tableau1[[#This Row],[DOI]]</f>
        <v>doi: 10.1016/j.exer.2016.12.008</v>
      </c>
      <c r="AC7266" s="13" t="str">
        <f>Tableau1[[#This Row],[Authors]]&amp;", "&amp;Tableau1[[#This Row],[Title]]&amp;" "&amp;Tableau1[[#This Row],[Journal]]&amp;". "&amp;Tableau1[[#This Row],[Year]]</f>
        <v>Sterling J, Guttha S, Song Y, Song D, Hadziahmetovic M, Dunaief JL., Iron importers Zip8 and Zip14 are expressed in retina and regulated by retinal iron levels. Exp Eye Res. 2017</v>
      </c>
    </row>
    <row r="7267" spans="1:29" ht="28.8" x14ac:dyDescent="0.3">
      <c r="A7267">
        <v>417</v>
      </c>
      <c r="B7267" t="s">
        <v>3680</v>
      </c>
      <c r="C7267" t="s">
        <v>13940</v>
      </c>
      <c r="D7267" t="s">
        <v>24100</v>
      </c>
      <c r="E7267" t="s">
        <v>2521</v>
      </c>
      <c r="F7267" s="10"/>
      <c r="G7267">
        <v>2017</v>
      </c>
      <c r="J7267">
        <v>0.65013957028038838</v>
      </c>
      <c r="L7267" t="s">
        <v>34922</v>
      </c>
      <c r="M7267">
        <v>29220674</v>
      </c>
      <c r="Q7267" s="10"/>
      <c r="R7267" s="11">
        <f t="shared" si="226"/>
        <v>0</v>
      </c>
      <c r="U7267" s="11">
        <f t="shared" si="227"/>
        <v>0</v>
      </c>
      <c r="Y7267" s="11">
        <f>IF(SUM(Tableau1[[#This Row],[Other access]:[Sci-hub access]])&gt;=1,1,0)</f>
        <v>0</v>
      </c>
      <c r="Z7267" s="12">
        <f>IF(OR(Tableau1[[#This Row],[Access R1 + S1+ T1 ]]&gt;=1,Tableau1[[#This Row],[Access V1 +W1 + X1]]&gt;=1),1,0)</f>
        <v>0</v>
      </c>
      <c r="AB7267" s="10" t="str">
        <f>Tableau1[[#This Row],[DOI]]</f>
        <v>doi: 10.1016/j.ajhg.2017.11.006</v>
      </c>
      <c r="AC7267" s="13" t="str">
        <f>Tableau1[[#This Row],[Authors]]&amp;", "&amp;Tableau1[[#This Row],[Title]]&amp;" "&amp;Tableau1[[#This Row],[Journal]]&amp;". "&amp;Tableau1[[#This Row],[Year]]</f>
        <v>Cuvertino S, Stuart HM, Chandler KE, Roberts NA, Armstrong R, Bernardini L, Bhaskar S, Callewaert B, Clayton-Smith J, Davalillo CH, Deshpande C, Devriendt K, Digilio MC, Dixit A, Edwards M, Friedman JM, Gonzalez-Meneses A, Joss S, Kerr B, Lampe AK, Langlois S, Lennon R, et al., ACTB Loss-of-Function Mutations Result in a Pleiotropic Developmental Disorder. Am J Hum Genet. 2017</v>
      </c>
    </row>
    <row r="7268" spans="1:29" x14ac:dyDescent="0.3">
      <c r="A7268">
        <v>6508</v>
      </c>
      <c r="B7268" t="s">
        <v>9433</v>
      </c>
      <c r="C7268" t="s">
        <v>19641</v>
      </c>
      <c r="D7268" t="s">
        <v>29864</v>
      </c>
      <c r="E7268" t="s">
        <v>2438</v>
      </c>
      <c r="F7268" s="10"/>
      <c r="G7268">
        <v>2017</v>
      </c>
      <c r="J7268">
        <v>0.6502182676917535</v>
      </c>
      <c r="L7268" t="s">
        <v>40873</v>
      </c>
      <c r="M7268">
        <v>28202480</v>
      </c>
      <c r="Q7268" s="10"/>
      <c r="R7268" s="11">
        <f t="shared" si="226"/>
        <v>0</v>
      </c>
      <c r="U7268" s="11">
        <f t="shared" si="227"/>
        <v>0</v>
      </c>
      <c r="Y7268" s="11">
        <f>IF(SUM(Tableau1[[#This Row],[Other access]:[Sci-hub access]])&gt;=1,1,0)</f>
        <v>0</v>
      </c>
      <c r="Z7268" s="12">
        <f>IF(OR(Tableau1[[#This Row],[Access R1 + S1+ T1 ]]&gt;=1,Tableau1[[#This Row],[Access V1 +W1 + X1]]&gt;=1),1,0)</f>
        <v>0</v>
      </c>
      <c r="AB7268" s="10" t="str">
        <f>Tableau1[[#This Row],[DOI]]</f>
        <v>doi: 10.1136/bjophthalmol-2016-309175</v>
      </c>
      <c r="AC7268" s="13" t="str">
        <f>Tableau1[[#This Row],[Authors]]&amp;", "&amp;Tableau1[[#This Row],[Title]]&amp;" "&amp;Tableau1[[#This Row],[Journal]]&amp;". "&amp;Tableau1[[#This Row],[Year]]</f>
        <v>Cahuzac A, Wolff B, Mathis T, Errera MH, Sahel JA, Mauget-Faÿsse M., Multimodal imaging findings in 'hyper-early' stage MEWDS. Br J Ophthalmol. 2017</v>
      </c>
    </row>
    <row r="7269" spans="1:29" ht="28.8" x14ac:dyDescent="0.3">
      <c r="A7269">
        <v>4774</v>
      </c>
      <c r="B7269" t="s">
        <v>7880</v>
      </c>
      <c r="C7269" t="s">
        <v>18110</v>
      </c>
      <c r="D7269" t="s">
        <v>28310</v>
      </c>
      <c r="E7269" t="s">
        <v>2451</v>
      </c>
      <c r="F7269" s="10"/>
      <c r="G7269">
        <v>2017</v>
      </c>
      <c r="J7269">
        <v>0.6502309674283332</v>
      </c>
      <c r="L7269" t="s">
        <v>39189</v>
      </c>
      <c r="M7269">
        <v>28407012</v>
      </c>
      <c r="Q7269" s="10"/>
      <c r="R7269" s="11">
        <f t="shared" si="226"/>
        <v>0</v>
      </c>
      <c r="U7269" s="11">
        <f t="shared" si="227"/>
        <v>0</v>
      </c>
      <c r="Y7269" s="11">
        <f>IF(SUM(Tableau1[[#This Row],[Other access]:[Sci-hub access]])&gt;=1,1,0)</f>
        <v>0</v>
      </c>
      <c r="Z7269" s="12">
        <f>IF(OR(Tableau1[[#This Row],[Access R1 + S1+ T1 ]]&gt;=1,Tableau1[[#This Row],[Access V1 +W1 + X1]]&gt;=1),1,0)</f>
        <v>0</v>
      </c>
      <c r="AB7269" s="10" t="str">
        <f>Tableau1[[#This Row],[DOI]]</f>
        <v>doi: 10.1371/journal.pone.0175809</v>
      </c>
      <c r="AC7269" s="13" t="str">
        <f>Tableau1[[#This Row],[Authors]]&amp;", "&amp;Tableau1[[#This Row],[Title]]&amp;" "&amp;Tableau1[[#This Row],[Journal]]&amp;". "&amp;Tableau1[[#This Row],[Year]]</f>
        <v>Mori Y, Murakami T, Suzuma K, Ishihara K, Yoshitake S, Fujimoto M, Dodo Y, Yoshitake T, Miwa Y, Tsujikawa A., Relation between macular morphology and treatment frequency during twelve months with ranibizumab for diabetic macular edema. PLoS One. 2017</v>
      </c>
    </row>
    <row r="7270" spans="1:29" x14ac:dyDescent="0.3">
      <c r="A7270">
        <v>7975</v>
      </c>
      <c r="B7270" t="s">
        <v>10711</v>
      </c>
      <c r="C7270" t="s">
        <v>20907</v>
      </c>
      <c r="D7270" t="s">
        <v>31149</v>
      </c>
      <c r="E7270" t="s">
        <v>2514</v>
      </c>
      <c r="F7270" s="10"/>
      <c r="G7270">
        <v>2017</v>
      </c>
      <c r="J7270">
        <v>0.65025517435574198</v>
      </c>
      <c r="L7270" t="s">
        <v>42322</v>
      </c>
      <c r="M7270">
        <v>28012877</v>
      </c>
      <c r="Q7270" s="10"/>
      <c r="R7270" s="11">
        <f t="shared" si="226"/>
        <v>0</v>
      </c>
      <c r="U7270" s="11">
        <f t="shared" si="227"/>
        <v>0</v>
      </c>
      <c r="Y7270" s="11">
        <f>IF(SUM(Tableau1[[#This Row],[Other access]:[Sci-hub access]])&gt;=1,1,0)</f>
        <v>0</v>
      </c>
      <c r="Z7270" s="12">
        <f>IF(OR(Tableau1[[#This Row],[Access R1 + S1+ T1 ]]&gt;=1,Tableau1[[#This Row],[Access V1 +W1 + X1]]&gt;=1),1,0)</f>
        <v>0</v>
      </c>
      <c r="AB7270" s="10" t="str">
        <f>Tableau1[[#This Row],[DOI]]</f>
        <v>doi: 10.1016/j.survophthal.2016.12.003</v>
      </c>
      <c r="AC7270" s="13" t="str">
        <f>Tableau1[[#This Row],[Authors]]&amp;", "&amp;Tableau1[[#This Row],[Title]]&amp;" "&amp;Tableau1[[#This Row],[Journal]]&amp;". "&amp;Tableau1[[#This Row],[Year]]</f>
        <v>Teh BL, Megaw R, Borooah S, Dhillon B., Optimizing cataract surgery in patients with age-related macular degeneration. Surv Ophthalmol. 2017</v>
      </c>
    </row>
    <row r="7271" spans="1:29" ht="28.8" x14ac:dyDescent="0.3">
      <c r="A7271">
        <v>4630</v>
      </c>
      <c r="B7271" t="s">
        <v>7750</v>
      </c>
      <c r="C7271" t="s">
        <v>17985</v>
      </c>
      <c r="D7271" t="s">
        <v>28179</v>
      </c>
      <c r="E7271" t="s">
        <v>2458</v>
      </c>
      <c r="F7271" s="10"/>
      <c r="G7271">
        <v>2017</v>
      </c>
      <c r="J7271">
        <v>0.65054842341323471</v>
      </c>
      <c r="L7271" t="s">
        <v>39048</v>
      </c>
      <c r="M7271">
        <v>28426849</v>
      </c>
      <c r="Q7271" s="10"/>
      <c r="R7271" s="11">
        <f t="shared" si="226"/>
        <v>0</v>
      </c>
      <c r="U7271" s="11">
        <f t="shared" si="227"/>
        <v>0</v>
      </c>
      <c r="Y7271" s="11">
        <f>IF(SUM(Tableau1[[#This Row],[Other access]:[Sci-hub access]])&gt;=1,1,0)</f>
        <v>0</v>
      </c>
      <c r="Z7271" s="12">
        <f>IF(OR(Tableau1[[#This Row],[Access R1 + S1+ T1 ]]&gt;=1,Tableau1[[#This Row],[Access V1 +W1 + X1]]&gt;=1),1,0)</f>
        <v>0</v>
      </c>
      <c r="AB7271" s="10" t="str">
        <f>Tableau1[[#This Row],[DOI]]</f>
        <v>doi: 10.1001/jamaophthalmol.2017.0603</v>
      </c>
      <c r="AC7271" s="13" t="str">
        <f>Tableau1[[#This Row],[Authors]]&amp;", "&amp;Tableau1[[#This Row],[Title]]&amp;" "&amp;Tableau1[[#This Row],[Journal]]&amp;". "&amp;Tableau1[[#This Row],[Year]]</f>
        <v>Sheppard J, Joshi A, Betts KA, Hudgens S, Tari S, Chen N, Skup M, Dick AD., Effect of Adalimumab on Visual Functioning in Patients With Noninfectious Intermediate Uveitis, Posterior Uveitis, and Panuveitis in the VISUAL-1 and VISUAL-2 Trials. JAMA Ophthalmol. 2017</v>
      </c>
    </row>
    <row r="7272" spans="1:29" x14ac:dyDescent="0.3">
      <c r="A7272">
        <v>561</v>
      </c>
      <c r="B7272" t="s">
        <v>3824</v>
      </c>
      <c r="C7272" t="s">
        <v>14081</v>
      </c>
      <c r="D7272" t="s">
        <v>24244</v>
      </c>
      <c r="E7272" t="s">
        <v>2462</v>
      </c>
      <c r="F7272" s="10"/>
      <c r="G7272">
        <v>2017</v>
      </c>
      <c r="J7272">
        <v>0.65060982813282775</v>
      </c>
      <c r="L7272" t="s">
        <v>35060</v>
      </c>
      <c r="M7272">
        <v>29179746</v>
      </c>
      <c r="Q7272" s="10"/>
      <c r="R7272" s="11">
        <f t="shared" si="226"/>
        <v>0</v>
      </c>
      <c r="U7272" s="11">
        <f t="shared" si="227"/>
        <v>0</v>
      </c>
      <c r="Y7272" s="11">
        <f>IF(SUM(Tableau1[[#This Row],[Other access]:[Sci-hub access]])&gt;=1,1,0)</f>
        <v>0</v>
      </c>
      <c r="Z7272" s="12">
        <f>IF(OR(Tableau1[[#This Row],[Access R1 + S1+ T1 ]]&gt;=1,Tableau1[[#This Row],[Access V1 +W1 + X1]]&gt;=1),1,0)</f>
        <v>0</v>
      </c>
      <c r="AB7272" s="10" t="str">
        <f>Tableau1[[#This Row],[DOI]]</f>
        <v>doi: 10.1186/s12886-017-0616-y</v>
      </c>
      <c r="AC7272" s="13" t="str">
        <f>Tableau1[[#This Row],[Authors]]&amp;", "&amp;Tableau1[[#This Row],[Title]]&amp;" "&amp;Tableau1[[#This Row],[Journal]]&amp;". "&amp;Tableau1[[#This Row],[Year]]</f>
        <v>Li J, Feng Y, Sung MS, Lee TH, Park SW., Association of Interleukin-1 gene clusters polymorphisms with primary open-angle glaucoma: a meta-analysis. BMC Ophthalmol. 2017</v>
      </c>
    </row>
    <row r="7273" spans="1:29" x14ac:dyDescent="0.3">
      <c r="A7273">
        <v>7688</v>
      </c>
      <c r="B7273" t="s">
        <v>10460</v>
      </c>
      <c r="C7273" t="s">
        <v>20657</v>
      </c>
      <c r="D7273" t="s">
        <v>30896</v>
      </c>
      <c r="E7273" t="s">
        <v>2532</v>
      </c>
      <c r="F7273" s="10"/>
      <c r="G7273">
        <v>2017</v>
      </c>
      <c r="J7273">
        <v>0.65071470277895904</v>
      </c>
      <c r="L7273" t="s">
        <v>42039</v>
      </c>
      <c r="M7273">
        <v>28062929</v>
      </c>
      <c r="Q7273" s="10"/>
      <c r="R7273" s="11">
        <f t="shared" si="226"/>
        <v>0</v>
      </c>
      <c r="U7273" s="11">
        <f t="shared" si="227"/>
        <v>0</v>
      </c>
      <c r="Y7273" s="11">
        <f>IF(SUM(Tableau1[[#This Row],[Other access]:[Sci-hub access]])&gt;=1,1,0)</f>
        <v>0</v>
      </c>
      <c r="Z7273" s="12">
        <f>IF(OR(Tableau1[[#This Row],[Access R1 + S1+ T1 ]]&gt;=1,Tableau1[[#This Row],[Access V1 +W1 + X1]]&gt;=1),1,0)</f>
        <v>0</v>
      </c>
      <c r="AB7273" s="10" t="str">
        <f>Tableau1[[#This Row],[DOI]]</f>
        <v>doi: 10.1007/s10384-016-0496-3</v>
      </c>
      <c r="AC7273" s="13" t="str">
        <f>Tableau1[[#This Row],[Authors]]&amp;", "&amp;Tableau1[[#This Row],[Title]]&amp;" "&amp;Tableau1[[#This Row],[Journal]]&amp;". "&amp;Tableau1[[#This Row],[Year]]</f>
        <v>Yang MC, Chen YP, Tan EC, Leteneux C, Chang E, Chu CH, Lai CC., Epidemiology, treatment pattern and health care utilization of myopic choroidal neovascularization: a population based study. Jpn J Ophthalmol. 2017</v>
      </c>
    </row>
    <row r="7274" spans="1:29" x14ac:dyDescent="0.3">
      <c r="A7274">
        <v>8189</v>
      </c>
      <c r="B7274" t="s">
        <v>10901</v>
      </c>
      <c r="C7274" t="s">
        <v>21089</v>
      </c>
      <c r="D7274" t="s">
        <v>31339</v>
      </c>
      <c r="E7274" t="s">
        <v>2460</v>
      </c>
      <c r="F7274" s="10"/>
      <c r="G7274">
        <v>2017</v>
      </c>
      <c r="J7274">
        <v>0.65081731501981155</v>
      </c>
      <c r="L7274" t="s">
        <v>42535</v>
      </c>
      <c r="M7274">
        <v>27982726</v>
      </c>
      <c r="Q7274" s="10"/>
      <c r="R7274" s="11">
        <f t="shared" si="226"/>
        <v>0</v>
      </c>
      <c r="U7274" s="11">
        <f t="shared" si="227"/>
        <v>0</v>
      </c>
      <c r="Y7274" s="11">
        <f>IF(SUM(Tableau1[[#This Row],[Other access]:[Sci-hub access]])&gt;=1,1,0)</f>
        <v>0</v>
      </c>
      <c r="Z7274" s="12">
        <f>IF(OR(Tableau1[[#This Row],[Access R1 + S1+ T1 ]]&gt;=1,Tableau1[[#This Row],[Access V1 +W1 + X1]]&gt;=1),1,0)</f>
        <v>0</v>
      </c>
      <c r="AB7274" s="10" t="str">
        <f>Tableau1[[#This Row],[DOI]]</f>
        <v>doi: 10.1080/09286586.2016.1255764</v>
      </c>
      <c r="AC7274" s="13" t="str">
        <f>Tableau1[[#This Row],[Authors]]&amp;", "&amp;Tableau1[[#This Row],[Title]]&amp;" "&amp;Tableau1[[#This Row],[Journal]]&amp;". "&amp;Tableau1[[#This Row],[Year]]</f>
        <v>Browne EN, Rathinam SR, Kanakath A, Thundikandy R, Babu M, Lietman TM, Acharya NR., A Bayesian Analysis of a Randomized Clinical Trial Comparing Antimetabolite Therapies for Non-Infectious Uveitis. Ophthalmic Epidemiol. 2017</v>
      </c>
    </row>
    <row r="7275" spans="1:29" x14ac:dyDescent="0.3">
      <c r="A7275">
        <v>10736</v>
      </c>
      <c r="B7275" t="s">
        <v>13197</v>
      </c>
      <c r="C7275" t="s">
        <v>23360</v>
      </c>
      <c r="D7275" t="s">
        <v>33650</v>
      </c>
      <c r="E7275" t="s">
        <v>2438</v>
      </c>
      <c r="F7275" s="10"/>
      <c r="G7275">
        <v>2017</v>
      </c>
      <c r="J7275">
        <v>0.65111138336357632</v>
      </c>
      <c r="L7275" t="s">
        <v>44983</v>
      </c>
      <c r="M7275">
        <v>27073206</v>
      </c>
      <c r="Q7275" s="10"/>
      <c r="R7275" s="11">
        <f t="shared" si="226"/>
        <v>0</v>
      </c>
      <c r="U7275" s="11">
        <f t="shared" si="227"/>
        <v>0</v>
      </c>
      <c r="Y7275" s="11">
        <f>IF(SUM(Tableau1[[#This Row],[Other access]:[Sci-hub access]])&gt;=1,1,0)</f>
        <v>0</v>
      </c>
      <c r="Z7275" s="12">
        <f>IF(OR(Tableau1[[#This Row],[Access R1 + S1+ T1 ]]&gt;=1,Tableau1[[#This Row],[Access V1 +W1 + X1]]&gt;=1),1,0)</f>
        <v>0</v>
      </c>
      <c r="AB7275" s="10" t="str">
        <f>Tableau1[[#This Row],[DOI]]</f>
        <v>doi: 10.1136/bjophthalmol-2015-308291</v>
      </c>
      <c r="AC7275" s="13" t="str">
        <f>Tableau1[[#This Row],[Authors]]&amp;", "&amp;Tableau1[[#This Row],[Title]]&amp;" "&amp;Tableau1[[#This Row],[Journal]]&amp;". "&amp;Tableau1[[#This Row],[Year]]</f>
        <v>Reddy AK, Baker MS, Maltry AC, Syed NA, Allen RC., Immunopathology and histopathology of conjunctival biopsies in patients with presumed idiopathic punctal stenosis. Br J Ophthalmol. 2017</v>
      </c>
    </row>
    <row r="7276" spans="1:29" x14ac:dyDescent="0.3">
      <c r="A7276">
        <v>3559</v>
      </c>
      <c r="B7276" t="s">
        <v>6731</v>
      </c>
      <c r="C7276" t="s">
        <v>16973</v>
      </c>
      <c r="D7276" t="s">
        <v>27155</v>
      </c>
      <c r="E7276" t="s">
        <v>2753</v>
      </c>
      <c r="F7276" s="10"/>
      <c r="G7276">
        <v>2017</v>
      </c>
      <c r="J7276">
        <v>0.65112448945705959</v>
      </c>
      <c r="L7276" t="s">
        <v>38006</v>
      </c>
      <c r="M7276">
        <v>28571790</v>
      </c>
      <c r="Q7276" s="10"/>
      <c r="R7276" s="11">
        <f t="shared" si="226"/>
        <v>0</v>
      </c>
      <c r="U7276" s="11">
        <f t="shared" si="227"/>
        <v>0</v>
      </c>
      <c r="Y7276" s="11">
        <f>IF(SUM(Tableau1[[#This Row],[Other access]:[Sci-hub access]])&gt;=1,1,0)</f>
        <v>0</v>
      </c>
      <c r="Z7276" s="12">
        <f>IF(OR(Tableau1[[#This Row],[Access R1 + S1+ T1 ]]&gt;=1,Tableau1[[#This Row],[Access V1 +W1 + X1]]&gt;=1),1,0)</f>
        <v>0</v>
      </c>
      <c r="AB7276" s="10" t="str">
        <f>Tableau1[[#This Row],[DOI]]</f>
        <v>doi: 10.1016/j.mehy.2017.03.029</v>
      </c>
      <c r="AC7276" s="13" t="str">
        <f>Tableau1[[#This Row],[Authors]]&amp;", "&amp;Tableau1[[#This Row],[Title]]&amp;" "&amp;Tableau1[[#This Row],[Journal]]&amp;". "&amp;Tableau1[[#This Row],[Year]]</f>
        <v>Chen J, Zhou J, Kelly M, Holbein BE, Lehmann C., Iron chelation for the treatment of uveitis. Med Hypotheses. 2017</v>
      </c>
    </row>
    <row r="7277" spans="1:29" x14ac:dyDescent="0.3">
      <c r="A7277">
        <v>8851</v>
      </c>
      <c r="B7277" t="s">
        <v>1853</v>
      </c>
      <c r="C7277" t="s">
        <v>1854</v>
      </c>
      <c r="D7277" t="s">
        <v>1855</v>
      </c>
      <c r="E7277" t="s">
        <v>2824</v>
      </c>
      <c r="F7277" s="10"/>
      <c r="G7277">
        <v>2017</v>
      </c>
      <c r="J7277">
        <v>0.65120023113077541</v>
      </c>
      <c r="L7277" t="s">
        <v>43185</v>
      </c>
      <c r="M7277">
        <v>27825557</v>
      </c>
      <c r="Q7277" s="10"/>
      <c r="R7277" s="11">
        <f t="shared" si="226"/>
        <v>0</v>
      </c>
      <c r="U7277" s="11">
        <f t="shared" si="227"/>
        <v>0</v>
      </c>
      <c r="Y7277" s="11">
        <f>IF(SUM(Tableau1[[#This Row],[Other access]:[Sci-hub access]])&gt;=1,1,0)</f>
        <v>0</v>
      </c>
      <c r="Z7277" s="12">
        <f>IF(OR(Tableau1[[#This Row],[Access R1 + S1+ T1 ]]&gt;=1,Tableau1[[#This Row],[Access V1 +W1 + X1]]&gt;=1),1,0)</f>
        <v>0</v>
      </c>
      <c r="AB7277" s="10" t="str">
        <f>Tableau1[[#This Row],[DOI]]</f>
        <v>doi: 10.1016/j.ejpn.2016.10.004</v>
      </c>
      <c r="AC7277" s="13" t="str">
        <f>Tableau1[[#This Row],[Authors]]&amp;", "&amp;Tableau1[[#This Row],[Title]]&amp;" "&amp;Tableau1[[#This Row],[Journal]]&amp;". "&amp;Tableau1[[#This Row],[Year]]</f>
        <v>Tibussek D, Distelmaier F, Karenfort M, Harmsen S, Klee D, Mayatepek E., Probable pseudotumor cerebri complex in 25 children. Further support of a concept. Eur J Paediatr Neurol. 2017</v>
      </c>
    </row>
    <row r="7278" spans="1:29" x14ac:dyDescent="0.3">
      <c r="A7278">
        <v>364</v>
      </c>
      <c r="B7278" t="s">
        <v>3627</v>
      </c>
      <c r="C7278" t="s">
        <v>13888</v>
      </c>
      <c r="D7278" t="s">
        <v>24047</v>
      </c>
      <c r="E7278" t="s">
        <v>2443</v>
      </c>
      <c r="F7278" s="10"/>
      <c r="G7278">
        <v>2017</v>
      </c>
      <c r="J7278">
        <v>0.65123580351248733</v>
      </c>
      <c r="L7278" t="s">
        <v>34871</v>
      </c>
      <c r="M7278">
        <v>29242906</v>
      </c>
      <c r="Q7278" s="10"/>
      <c r="R7278" s="11">
        <f t="shared" si="226"/>
        <v>0</v>
      </c>
      <c r="U7278" s="11">
        <f t="shared" si="227"/>
        <v>0</v>
      </c>
      <c r="Y7278" s="11">
        <f>IF(SUM(Tableau1[[#This Row],[Other access]:[Sci-hub access]])&gt;=1,1,0)</f>
        <v>0</v>
      </c>
      <c r="Z7278" s="12">
        <f>IF(OR(Tableau1[[#This Row],[Access R1 + S1+ T1 ]]&gt;=1,Tableau1[[#This Row],[Access V1 +W1 + X1]]&gt;=1),1,0)</f>
        <v>0</v>
      </c>
      <c r="AB7278" s="10" t="str">
        <f>Tableau1[[#This Row],[DOI]]</f>
        <v>doi: 10.1167/iovs.17-22257</v>
      </c>
      <c r="AC7278" s="13" t="str">
        <f>Tableau1[[#This Row],[Authors]]&amp;", "&amp;Tableau1[[#This Row],[Title]]&amp;" "&amp;Tableau1[[#This Row],[Journal]]&amp;". "&amp;Tableau1[[#This Row],[Year]]</f>
        <v>Lagali NS, Allgeier S, Guimarães P, Badian RA, Ruggeri A, Köhler B, Utheim TP, Peebo B, Peterson M, Dahlin LB, Rolandsson O., Reduced Corneal Nerve Fiber Density in Type 2 Diabetes by Wide-Area Mosaic Analysis. Invest Ophthalmol Vis Sci. 2017</v>
      </c>
    </row>
    <row r="7279" spans="1:29" x14ac:dyDescent="0.3">
      <c r="A7279">
        <v>10545</v>
      </c>
      <c r="B7279" t="s">
        <v>13024</v>
      </c>
      <c r="C7279" t="s">
        <v>23190</v>
      </c>
      <c r="D7279" t="s">
        <v>33477</v>
      </c>
      <c r="E7279" t="s">
        <v>2471</v>
      </c>
      <c r="F7279" s="10"/>
      <c r="G7279">
        <v>2017</v>
      </c>
      <c r="J7279">
        <v>0.65123636070415292</v>
      </c>
      <c r="L7279" t="s">
        <v>44794</v>
      </c>
      <c r="M7279">
        <v>27221267</v>
      </c>
      <c r="Q7279" s="10"/>
      <c r="R7279" s="11">
        <f t="shared" si="226"/>
        <v>0</v>
      </c>
      <c r="U7279" s="11">
        <f t="shared" si="227"/>
        <v>0</v>
      </c>
      <c r="Y7279" s="11">
        <f>IF(SUM(Tableau1[[#This Row],[Other access]:[Sci-hub access]])&gt;=1,1,0)</f>
        <v>0</v>
      </c>
      <c r="Z7279" s="12">
        <f>IF(OR(Tableau1[[#This Row],[Access R1 + S1+ T1 ]]&gt;=1,Tableau1[[#This Row],[Access V1 +W1 + X1]]&gt;=1),1,0)</f>
        <v>0</v>
      </c>
      <c r="AB7279" s="10" t="str">
        <f>Tableau1[[#This Row],[DOI]]</f>
        <v>doi: 10.1007/s10792-016-0262-z</v>
      </c>
      <c r="AC7279" s="13" t="str">
        <f>Tableau1[[#This Row],[Authors]]&amp;", "&amp;Tableau1[[#This Row],[Title]]&amp;" "&amp;Tableau1[[#This Row],[Journal]]&amp;". "&amp;Tableau1[[#This Row],[Year]]</f>
        <v>Godefrooij DA, Boom K, Soeters N, Imhof SM, Wisse RP., Predictors for treatment outcomes after corneal crosslinking for keratoconus: a validation study. Int Ophthalmol. 2017</v>
      </c>
    </row>
    <row r="7280" spans="1:29" x14ac:dyDescent="0.3">
      <c r="A7280">
        <v>1</v>
      </c>
      <c r="B7280" t="s">
        <v>3264</v>
      </c>
      <c r="C7280" t="s">
        <v>13525</v>
      </c>
      <c r="D7280" t="s">
        <v>23684</v>
      </c>
      <c r="E7280" t="s">
        <v>2573</v>
      </c>
      <c r="G7280">
        <v>2018</v>
      </c>
      <c r="J7280">
        <v>0.65126259220042571</v>
      </c>
      <c r="L7280" t="s">
        <v>34520</v>
      </c>
      <c r="M7280">
        <v>29545357</v>
      </c>
      <c r="R7280" s="6">
        <f t="shared" si="226"/>
        <v>0</v>
      </c>
      <c r="S7280" s="8">
        <v>1</v>
      </c>
      <c r="T7280">
        <v>1</v>
      </c>
      <c r="U7280" s="6">
        <f t="shared" si="227"/>
        <v>1</v>
      </c>
      <c r="X7280">
        <v>1</v>
      </c>
      <c r="Y7280" s="6">
        <f>IF(SUM(Tableau1[[#This Row],[Other access]:[Sci-hub access]])&gt;=1,1,0)</f>
        <v>1</v>
      </c>
      <c r="Z7280" s="3">
        <f>IF(OR(Tableau1[[#This Row],[Access R1 + S1+ T1 ]]&gt;=1,Tableau1[[#This Row],[Access V1 +W1 + X1]]&gt;=1),1,0)</f>
        <v>1</v>
      </c>
      <c r="AB7280" t="str">
        <f>Tableau1[[#This Row],[DOI]]</f>
        <v>doi: 10.1136/bmj.k579</v>
      </c>
      <c r="AC7280" s="1" t="str">
        <f>Tableau1[[#This Row],[Authors]]&amp;", "&amp;Tableau1[[#This Row],[Title]]&amp;" "&amp;Tableau1[[#This Row],[Journal]]&amp;". "&amp;Tableau1[[#This Row],[Year]]</f>
        <v>Daniels AR, Hunt B, Teo M, Kurian KM., Progressive blurred vision in a 44 year old woman. BMJ. 2018</v>
      </c>
    </row>
    <row r="7281" spans="1:29" x14ac:dyDescent="0.3">
      <c r="A7281">
        <v>3699</v>
      </c>
      <c r="B7281" t="s">
        <v>6870</v>
      </c>
      <c r="C7281" t="s">
        <v>17111</v>
      </c>
      <c r="D7281" t="s">
        <v>27294</v>
      </c>
      <c r="E7281" t="s">
        <v>2538</v>
      </c>
      <c r="F7281" s="10"/>
      <c r="G7281">
        <v>2017</v>
      </c>
      <c r="J7281">
        <v>0.6512851817113543</v>
      </c>
      <c r="L7281" t="s">
        <v>38143</v>
      </c>
      <c r="M7281">
        <v>28546686</v>
      </c>
      <c r="Q7281" s="10"/>
      <c r="R7281" s="11">
        <f t="shared" si="226"/>
        <v>0</v>
      </c>
      <c r="U7281" s="11">
        <f t="shared" si="227"/>
        <v>0</v>
      </c>
      <c r="Y7281" s="11">
        <f>IF(SUM(Tableau1[[#This Row],[Other access]:[Sci-hub access]])&gt;=1,1,0)</f>
        <v>0</v>
      </c>
      <c r="Z7281" s="12">
        <f>IF(OR(Tableau1[[#This Row],[Access R1 + S1+ T1 ]]&gt;=1,Tableau1[[#This Row],[Access V1 +W1 + X1]]&gt;=1),1,0)</f>
        <v>0</v>
      </c>
      <c r="AB7281" s="10" t="str">
        <f>Tableau1[[#This Row],[DOI]]</f>
        <v>doi: 10.4103/meajo.MEAJO_252_16</v>
      </c>
      <c r="AC7281" s="13" t="str">
        <f>Tableau1[[#This Row],[Authors]]&amp;", "&amp;Tableau1[[#This Row],[Title]]&amp;" "&amp;Tableau1[[#This Row],[Journal]]&amp;". "&amp;Tableau1[[#This Row],[Year]]</f>
        <v>Majumder PD, Ghosh A, Biswas J., Infectious uveitis: An enigma. Middle East Afr J Ophthalmol. 2017</v>
      </c>
    </row>
    <row r="7282" spans="1:29" ht="28.8" x14ac:dyDescent="0.3">
      <c r="A7282">
        <v>9718</v>
      </c>
      <c r="B7282" t="s">
        <v>12266</v>
      </c>
      <c r="C7282" t="s">
        <v>22440</v>
      </c>
      <c r="D7282" t="s">
        <v>32714</v>
      </c>
      <c r="E7282" t="s">
        <v>2529</v>
      </c>
      <c r="F7282" s="10"/>
      <c r="G7282">
        <v>2017</v>
      </c>
      <c r="J7282">
        <v>0.65131179319425458</v>
      </c>
      <c r="L7282" t="s">
        <v>43982</v>
      </c>
      <c r="M7282">
        <v>27612554</v>
      </c>
      <c r="Q7282" s="10"/>
      <c r="R7282" s="11">
        <f t="shared" si="226"/>
        <v>0</v>
      </c>
      <c r="U7282" s="11">
        <f t="shared" si="227"/>
        <v>0</v>
      </c>
      <c r="Y7282" s="11">
        <f>IF(SUM(Tableau1[[#This Row],[Other access]:[Sci-hub access]])&gt;=1,1,0)</f>
        <v>0</v>
      </c>
      <c r="Z7282" s="12">
        <f>IF(OR(Tableau1[[#This Row],[Access R1 + S1+ T1 ]]&gt;=1,Tableau1[[#This Row],[Access V1 +W1 + X1]]&gt;=1),1,0)</f>
        <v>0</v>
      </c>
      <c r="AB7282" s="10" t="str">
        <f>Tableau1[[#This Row],[DOI]]</f>
        <v>doi: 10.1080/02713683.2016.1214966</v>
      </c>
      <c r="AC7282" s="13" t="str">
        <f>Tableau1[[#This Row],[Authors]]&amp;", "&amp;Tableau1[[#This Row],[Title]]&amp;" "&amp;Tableau1[[#This Row],[Journal]]&amp;". "&amp;Tableau1[[#This Row],[Year]]</f>
        <v>Ali M, Shah D, Pasha Z, Jassim SH, Jassim Jaboori A, Setabutr P, Aakalu VK., Evaluation of Accessory Lacrimal Gland in Muller's Muscle Conjunctival Resection Specimens for Precursor Cell Markers and Biological Markers of Dry Eye Disease. Curr Eye Res. 2017</v>
      </c>
    </row>
    <row r="7283" spans="1:29" x14ac:dyDescent="0.3">
      <c r="A7283">
        <v>8185</v>
      </c>
      <c r="B7283" t="s">
        <v>10897</v>
      </c>
      <c r="C7283" t="s">
        <v>21085</v>
      </c>
      <c r="D7283" t="s">
        <v>31335</v>
      </c>
      <c r="E7283" t="s">
        <v>2523</v>
      </c>
      <c r="F7283" s="10"/>
      <c r="G7283">
        <v>2017</v>
      </c>
      <c r="J7283">
        <v>0.65137924526699387</v>
      </c>
      <c r="L7283" t="s">
        <v>42531</v>
      </c>
      <c r="M7283">
        <v>27983732</v>
      </c>
      <c r="Q7283" s="10"/>
      <c r="R7283" s="11">
        <f t="shared" si="226"/>
        <v>0</v>
      </c>
      <c r="U7283" s="11">
        <f t="shared" si="227"/>
        <v>0</v>
      </c>
      <c r="Y7283" s="11">
        <f>IF(SUM(Tableau1[[#This Row],[Other access]:[Sci-hub access]])&gt;=1,1,0)</f>
        <v>0</v>
      </c>
      <c r="Z7283" s="12">
        <f>IF(OR(Tableau1[[#This Row],[Access R1 + S1+ T1 ]]&gt;=1,Tableau1[[#This Row],[Access V1 +W1 + X1]]&gt;=1),1,0)</f>
        <v>0</v>
      </c>
      <c r="AB7283" s="10" t="str">
        <f>Tableau1[[#This Row],[DOI]]</f>
        <v>doi: 10.1038/eye.2016.278</v>
      </c>
      <c r="AC7283" s="13" t="str">
        <f>Tableau1[[#This Row],[Authors]]&amp;", "&amp;Tableau1[[#This Row],[Title]]&amp;" "&amp;Tableau1[[#This Row],[Journal]]&amp;". "&amp;Tableau1[[#This Row],[Year]]</f>
        <v>Boya P., Why autophagy is good for retinal ganglion cells? Eye (Lond). 2017</v>
      </c>
    </row>
    <row r="7284" spans="1:29" x14ac:dyDescent="0.3">
      <c r="A7284">
        <v>471</v>
      </c>
      <c r="B7284" t="s">
        <v>3734</v>
      </c>
      <c r="C7284" t="s">
        <v>13994</v>
      </c>
      <c r="D7284" t="s">
        <v>24154</v>
      </c>
      <c r="E7284" t="s">
        <v>2511</v>
      </c>
      <c r="F7284" s="10"/>
      <c r="G7284">
        <v>2017</v>
      </c>
      <c r="J7284">
        <v>0.65139618430242785</v>
      </c>
      <c r="L7284" t="s">
        <v>34975</v>
      </c>
      <c r="M7284">
        <v>29208827</v>
      </c>
      <c r="Q7284" s="10"/>
      <c r="R7284" s="11">
        <f t="shared" si="226"/>
        <v>0</v>
      </c>
      <c r="U7284" s="11">
        <f t="shared" si="227"/>
        <v>0</v>
      </c>
      <c r="Y7284" s="11">
        <f>IF(SUM(Tableau1[[#This Row],[Other access]:[Sci-hub access]])&gt;=1,1,0)</f>
        <v>0</v>
      </c>
      <c r="Z7284" s="12">
        <f>IF(OR(Tableau1[[#This Row],[Access R1 + S1+ T1 ]]&gt;=1,Tableau1[[#This Row],[Access V1 +W1 + X1]]&gt;=1),1,0)</f>
        <v>0</v>
      </c>
      <c r="AB7284" s="10" t="str">
        <f>Tableau1[[#This Row],[DOI]]</f>
        <v>doi: 10.4103/ijo.IJO_653_17</v>
      </c>
      <c r="AC7284" s="13" t="str">
        <f>Tableau1[[#This Row],[Authors]]&amp;", "&amp;Tableau1[[#This Row],[Title]]&amp;" "&amp;Tableau1[[#This Row],[Journal]]&amp;". "&amp;Tableau1[[#This Row],[Year]]</f>
        <v>Roop., Roop P., Optimizing optical outcomes of intraocular lens implantation by achieving centration on visual axis. Indian J Ophthalmol. 2017</v>
      </c>
    </row>
    <row r="7285" spans="1:29" x14ac:dyDescent="0.3">
      <c r="A7285">
        <v>3340</v>
      </c>
      <c r="B7285" t="s">
        <v>6520</v>
      </c>
      <c r="C7285" t="s">
        <v>16763</v>
      </c>
      <c r="D7285" t="s">
        <v>26944</v>
      </c>
      <c r="E7285" t="s">
        <v>2438</v>
      </c>
      <c r="F7285" s="10"/>
      <c r="G7285">
        <v>2018</v>
      </c>
      <c r="J7285">
        <v>0.65140289206520874</v>
      </c>
      <c r="L7285" t="s">
        <v>37792</v>
      </c>
      <c r="M7285">
        <v>28600300</v>
      </c>
      <c r="Q7285" s="10"/>
      <c r="R7285" s="11">
        <f t="shared" si="226"/>
        <v>0</v>
      </c>
      <c r="U7285" s="11">
        <f t="shared" si="227"/>
        <v>0</v>
      </c>
      <c r="Y7285" s="11">
        <f>IF(SUM(Tableau1[[#This Row],[Other access]:[Sci-hub access]])&gt;=1,1,0)</f>
        <v>0</v>
      </c>
      <c r="Z7285" s="12">
        <f>IF(OR(Tableau1[[#This Row],[Access R1 + S1+ T1 ]]&gt;=1,Tableau1[[#This Row],[Access V1 +W1 + X1]]&gt;=1),1,0)</f>
        <v>0</v>
      </c>
      <c r="AB7285" s="10" t="str">
        <f>Tableau1[[#This Row],[DOI]]</f>
        <v>doi: 10.1136/bjophthalmol-2017-310398</v>
      </c>
      <c r="AC7285" s="13" t="str">
        <f>Tableau1[[#This Row],[Authors]]&amp;", "&amp;Tableau1[[#This Row],[Title]]&amp;" "&amp;Tableau1[[#This Row],[Journal]]&amp;". "&amp;Tableau1[[#This Row],[Year]]</f>
        <v>Tomasso L, Benatti L, Rabiolo A, Carnevali A, Zucchiatti I, Querques L, Bandello F, Querques G., Retinal vessels functionality in eyes with central serous chorioretinopathy. Br J Ophthalmol. 2018</v>
      </c>
    </row>
    <row r="7286" spans="1:29" x14ac:dyDescent="0.3">
      <c r="A7286">
        <v>9634</v>
      </c>
      <c r="B7286" t="s">
        <v>12187</v>
      </c>
      <c r="C7286" t="s">
        <v>22361</v>
      </c>
      <c r="D7286" t="s">
        <v>32635</v>
      </c>
      <c r="E7286" t="s">
        <v>2598</v>
      </c>
      <c r="F7286" s="10"/>
      <c r="G7286">
        <v>2017</v>
      </c>
      <c r="J7286">
        <v>0.65147411610119188</v>
      </c>
      <c r="L7286" t="s">
        <v>43905</v>
      </c>
      <c r="M7286">
        <v>27633240</v>
      </c>
      <c r="Q7286" s="10"/>
      <c r="R7286" s="11">
        <f t="shared" si="226"/>
        <v>0</v>
      </c>
      <c r="U7286" s="11">
        <f t="shared" si="227"/>
        <v>0</v>
      </c>
      <c r="Y7286" s="11">
        <f>IF(SUM(Tableau1[[#This Row],[Other access]:[Sci-hub access]])&gt;=1,1,0)</f>
        <v>0</v>
      </c>
      <c r="Z7286" s="12">
        <f>IF(OR(Tableau1[[#This Row],[Access R1 + S1+ T1 ]]&gt;=1,Tableau1[[#This Row],[Access V1 +W1 + X1]]&gt;=1),1,0)</f>
        <v>0</v>
      </c>
      <c r="AB7286" s="10" t="str">
        <f>Tableau1[[#This Row],[DOI]]</f>
        <v>doi: 10.1016/j.apergo.2016.08.004</v>
      </c>
      <c r="AC7286" s="13" t="str">
        <f>Tableau1[[#This Row],[Authors]]&amp;", "&amp;Tableau1[[#This Row],[Title]]&amp;" "&amp;Tableau1[[#This Row],[Journal]]&amp;". "&amp;Tableau1[[#This Row],[Year]]</f>
        <v>Secchi S, Lauria A, Cellai G., Acoustic wayfinding: A method to measure the acoustic contrast of different paving materials for blind people. Appl Ergon. 2017</v>
      </c>
    </row>
    <row r="7287" spans="1:29" ht="28.8" x14ac:dyDescent="0.3">
      <c r="A7287">
        <v>3737</v>
      </c>
      <c r="B7287" t="s">
        <v>6907</v>
      </c>
      <c r="C7287" t="s">
        <v>17147</v>
      </c>
      <c r="D7287" t="s">
        <v>27331</v>
      </c>
      <c r="E7287" t="s">
        <v>2662</v>
      </c>
      <c r="F7287" s="10"/>
      <c r="G7287">
        <v>2017</v>
      </c>
      <c r="J7287">
        <v>0.65151770214338189</v>
      </c>
      <c r="L7287" t="s">
        <v>38181</v>
      </c>
      <c r="M7287">
        <v>28539429</v>
      </c>
      <c r="Q7287" s="10"/>
      <c r="R7287" s="11">
        <f t="shared" si="226"/>
        <v>0</v>
      </c>
      <c r="U7287" s="11">
        <f t="shared" si="227"/>
        <v>0</v>
      </c>
      <c r="Y7287" s="11">
        <f>IF(SUM(Tableau1[[#This Row],[Other access]:[Sci-hub access]])&gt;=1,1,0)</f>
        <v>0</v>
      </c>
      <c r="Z7287" s="12">
        <f>IF(OR(Tableau1[[#This Row],[Access R1 + S1+ T1 ]]&gt;=1,Tableau1[[#This Row],[Access V1 +W1 + X1]]&gt;=1),1,0)</f>
        <v>0</v>
      </c>
      <c r="AB7287" s="10" t="str">
        <f>Tableau1[[#This Row],[DOI]]</f>
        <v>doi: 10.4049/jimmunol.1700145</v>
      </c>
      <c r="AC7287" s="13" t="str">
        <f>Tableau1[[#This Row],[Authors]]&amp;", "&amp;Tableau1[[#This Row],[Title]]&amp;" "&amp;Tableau1[[#This Row],[Journal]]&amp;". "&amp;Tableau1[[#This Row],[Year]]</f>
        <v>Khan AA, Srivastava R, Chentoufi AA, Kritzer E, Chilukuri S, Garg S, Yu DC, Vahed H, Huang L, Syed SA, Furness JN, Tran TT, Anthony NB, McLaren CE, Sidney J, Sette A, Noelle RJ, BenMohamed L., Bolstering the Number and Function of HSV-1-Specific CD8(+) Effector Memory T Cells and Tissue-Resident Memory T Cells in Latently Infected Trigeminal Ganglia Reduces Recurrent Ocular Herpes Infection and Disease. J Immunol. 2017</v>
      </c>
    </row>
    <row r="7288" spans="1:29" x14ac:dyDescent="0.3">
      <c r="A7288">
        <v>10218</v>
      </c>
      <c r="B7288" t="s">
        <v>12723</v>
      </c>
      <c r="C7288" t="s">
        <v>22891</v>
      </c>
      <c r="D7288" t="s">
        <v>33175</v>
      </c>
      <c r="E7288" t="s">
        <v>34015</v>
      </c>
      <c r="F7288" s="10"/>
      <c r="G7288">
        <v>2017</v>
      </c>
      <c r="J7288">
        <v>0.65159951062582788</v>
      </c>
      <c r="L7288" t="s">
        <v>44473</v>
      </c>
      <c r="M7288">
        <v>27427836</v>
      </c>
      <c r="Q7288" s="10"/>
      <c r="R7288" s="11">
        <f t="shared" si="226"/>
        <v>0</v>
      </c>
      <c r="U7288" s="11">
        <f t="shared" si="227"/>
        <v>0</v>
      </c>
      <c r="Y7288" s="11">
        <f>IF(SUM(Tableau1[[#This Row],[Other access]:[Sci-hub access]])&gt;=1,1,0)</f>
        <v>0</v>
      </c>
      <c r="Z7288" s="12">
        <f>IF(OR(Tableau1[[#This Row],[Access R1 + S1+ T1 ]]&gt;=1,Tableau1[[#This Row],[Access V1 +W1 + X1]]&gt;=1),1,0)</f>
        <v>0</v>
      </c>
      <c r="AB7288" s="10" t="str">
        <f>Tableau1[[#This Row],[DOI]]</f>
        <v>doi: 10.1080/13816810.2016.1195846</v>
      </c>
      <c r="AC7288" s="13" t="str">
        <f>Tableau1[[#This Row],[Authors]]&amp;", "&amp;Tableau1[[#This Row],[Title]]&amp;" "&amp;Tableau1[[#This Row],[Journal]]&amp;". "&amp;Tableau1[[#This Row],[Year]]</f>
        <v>Soliman SE, ElManhaly M, Dimaras H., Knowledge of genetics in familial retinoblastoma. Ophthalmic Genet. 2017</v>
      </c>
    </row>
    <row r="7289" spans="1:29" x14ac:dyDescent="0.3">
      <c r="A7289">
        <v>3774</v>
      </c>
      <c r="B7289" t="s">
        <v>6942</v>
      </c>
      <c r="C7289" t="s">
        <v>17182</v>
      </c>
      <c r="D7289" t="s">
        <v>27366</v>
      </c>
      <c r="E7289" t="s">
        <v>2443</v>
      </c>
      <c r="F7289" s="10"/>
      <c r="G7289">
        <v>2017</v>
      </c>
      <c r="J7289">
        <v>0.6516502045958793</v>
      </c>
      <c r="L7289" t="s">
        <v>38218</v>
      </c>
      <c r="M7289">
        <v>28535269</v>
      </c>
      <c r="Q7289" s="10"/>
      <c r="R7289" s="11">
        <f t="shared" si="226"/>
        <v>0</v>
      </c>
      <c r="U7289" s="11">
        <f t="shared" si="227"/>
        <v>0</v>
      </c>
      <c r="Y7289" s="11">
        <f>IF(SUM(Tableau1[[#This Row],[Other access]:[Sci-hub access]])&gt;=1,1,0)</f>
        <v>0</v>
      </c>
      <c r="Z7289" s="12">
        <f>IF(OR(Tableau1[[#This Row],[Access R1 + S1+ T1 ]]&gt;=1,Tableau1[[#This Row],[Access V1 +W1 + X1]]&gt;=1),1,0)</f>
        <v>0</v>
      </c>
      <c r="AB7289" s="10" t="str">
        <f>Tableau1[[#This Row],[DOI]]</f>
        <v>doi: 10.1167/iovs.16-20600</v>
      </c>
      <c r="AC7289" s="13" t="str">
        <f>Tableau1[[#This Row],[Authors]]&amp;", "&amp;Tableau1[[#This Row],[Title]]&amp;" "&amp;Tableau1[[#This Row],[Journal]]&amp;". "&amp;Tableau1[[#This Row],[Year]]</f>
        <v>Liu W, Wang S, Soetikno B, Yi J, Zhang K, Chen S, Linsenmeier RA, Sorenson CM, Sheibani N, Zhang HF., Increased Retinal Oxygen Metabolism Precedes Microvascular Alterations in Type 1 Diabetic Mice. Invest Ophthalmol Vis Sci. 2017</v>
      </c>
    </row>
    <row r="7290" spans="1:29" ht="28.8" x14ac:dyDescent="0.3">
      <c r="A7290">
        <v>5328</v>
      </c>
      <c r="B7290" t="s">
        <v>8386</v>
      </c>
      <c r="C7290" t="s">
        <v>18609</v>
      </c>
      <c r="D7290" t="s">
        <v>28816</v>
      </c>
      <c r="E7290" t="s">
        <v>34246</v>
      </c>
      <c r="F7290" s="10"/>
      <c r="G7290">
        <v>2017</v>
      </c>
      <c r="J7290">
        <v>0.65168961845241213</v>
      </c>
      <c r="L7290" t="s">
        <v>39723</v>
      </c>
      <c r="M7290">
        <v>28347694</v>
      </c>
      <c r="Q7290" s="10"/>
      <c r="R7290" s="11">
        <f t="shared" si="226"/>
        <v>0</v>
      </c>
      <c r="U7290" s="11">
        <f t="shared" si="227"/>
        <v>0</v>
      </c>
      <c r="Y7290" s="11">
        <f>IF(SUM(Tableau1[[#This Row],[Other access]:[Sci-hub access]])&gt;=1,1,0)</f>
        <v>0</v>
      </c>
      <c r="Z7290" s="12">
        <f>IF(OR(Tableau1[[#This Row],[Access R1 + S1+ T1 ]]&gt;=1,Tableau1[[#This Row],[Access V1 +W1 + X1]]&gt;=1),1,0)</f>
        <v>0</v>
      </c>
      <c r="AB7290" s="10" t="str">
        <f>Tableau1[[#This Row],[DOI]]</f>
        <v>doi: 10.1016/j.jdiacomp.2016.07.024</v>
      </c>
      <c r="AC7290" s="13" t="str">
        <f>Tableau1[[#This Row],[Authors]]&amp;", "&amp;Tableau1[[#This Row],[Title]]&amp;" "&amp;Tableau1[[#This Row],[Journal]]&amp;". "&amp;Tableau1[[#This Row],[Year]]</f>
        <v>Scarr D, Lovblom LE, Ostrovski I, Kelly D, Wu T, Farooqi MA, Halpern EM, Ngo M, Ng E, Orszag A, Bril V, Perkins BA., Agreement between automated and manual quantification of corneal nerve fiber length: Implications for diabetic neuropathy research. J Diabetes Complications. 2017</v>
      </c>
    </row>
    <row r="7291" spans="1:29" x14ac:dyDescent="0.3">
      <c r="A7291">
        <v>3154</v>
      </c>
      <c r="B7291" t="s">
        <v>6342</v>
      </c>
      <c r="C7291" t="s">
        <v>16585</v>
      </c>
      <c r="D7291" t="s">
        <v>26766</v>
      </c>
      <c r="E7291" t="s">
        <v>2985</v>
      </c>
      <c r="F7291" s="10"/>
      <c r="G7291">
        <v>2017</v>
      </c>
      <c r="J7291">
        <v>0.65176804822512657</v>
      </c>
      <c r="L7291" t="s">
        <v>37608</v>
      </c>
      <c r="M7291">
        <v>28629414</v>
      </c>
      <c r="Q7291" s="10"/>
      <c r="R7291" s="11">
        <f t="shared" si="226"/>
        <v>0</v>
      </c>
      <c r="U7291" s="11">
        <f t="shared" si="227"/>
        <v>0</v>
      </c>
      <c r="Y7291" s="11">
        <f>IF(SUM(Tableau1[[#This Row],[Other access]:[Sci-hub access]])&gt;=1,1,0)</f>
        <v>0</v>
      </c>
      <c r="Z7291" s="12">
        <f>IF(OR(Tableau1[[#This Row],[Access R1 + S1+ T1 ]]&gt;=1,Tableau1[[#This Row],[Access V1 +W1 + X1]]&gt;=1),1,0)</f>
        <v>0</v>
      </c>
      <c r="AB7291" s="10" t="str">
        <f>Tableau1[[#This Row],[DOI]]</f>
        <v>doi: 10.1186/s12917-017-1110-8</v>
      </c>
      <c r="AC7291" s="13" t="str">
        <f>Tableau1[[#This Row],[Authors]]&amp;", "&amp;Tableau1[[#This Row],[Title]]&amp;" "&amp;Tableau1[[#This Row],[Journal]]&amp;". "&amp;Tableau1[[#This Row],[Year]]</f>
        <v>Jolivet F, Diquélou A, Trumel C, Privat S, Dossin O., Fibrinogen deficiency in a dog - a case report. BMC Vet Res. 2017</v>
      </c>
    </row>
    <row r="7292" spans="1:29" x14ac:dyDescent="0.3">
      <c r="A7292">
        <v>6069</v>
      </c>
      <c r="B7292" t="s">
        <v>9051</v>
      </c>
      <c r="C7292" t="s">
        <v>19264</v>
      </c>
      <c r="D7292" t="s">
        <v>29481</v>
      </c>
      <c r="E7292" t="s">
        <v>2443</v>
      </c>
      <c r="F7292" s="10"/>
      <c r="G7292">
        <v>2017</v>
      </c>
      <c r="J7292">
        <v>0.6517909864453193</v>
      </c>
      <c r="L7292" t="s">
        <v>40446</v>
      </c>
      <c r="M7292">
        <v>28253403</v>
      </c>
      <c r="Q7292" s="10"/>
      <c r="R7292" s="11">
        <f t="shared" si="226"/>
        <v>0</v>
      </c>
      <c r="U7292" s="11">
        <f t="shared" si="227"/>
        <v>0</v>
      </c>
      <c r="Y7292" s="11">
        <f>IF(SUM(Tableau1[[#This Row],[Other access]:[Sci-hub access]])&gt;=1,1,0)</f>
        <v>0</v>
      </c>
      <c r="Z7292" s="12">
        <f>IF(OR(Tableau1[[#This Row],[Access R1 + S1+ T1 ]]&gt;=1,Tableau1[[#This Row],[Access V1 +W1 + X1]]&gt;=1),1,0)</f>
        <v>0</v>
      </c>
      <c r="AB7292" s="10" t="str">
        <f>Tableau1[[#This Row],[DOI]]</f>
        <v>doi: 10.1167/iovs.16-20454</v>
      </c>
      <c r="AC7292" s="13" t="str">
        <f>Tableau1[[#This Row],[Authors]]&amp;", "&amp;Tableau1[[#This Row],[Title]]&amp;" "&amp;Tableau1[[#This Row],[Journal]]&amp;". "&amp;Tableau1[[#This Row],[Year]]</f>
        <v>Chiu CJ, Chang ML, Li T, Gensler G, Taylor A., Visualization of Dietary Patterns and Their Associations With Age-Related Macular Degeneration. Invest Ophthalmol Vis Sci. 2017</v>
      </c>
    </row>
    <row r="7293" spans="1:29" x14ac:dyDescent="0.3">
      <c r="A7293">
        <v>4455</v>
      </c>
      <c r="B7293" t="s">
        <v>7581</v>
      </c>
      <c r="C7293" t="s">
        <v>17816</v>
      </c>
      <c r="D7293" t="s">
        <v>28010</v>
      </c>
      <c r="E7293" t="s">
        <v>2488</v>
      </c>
      <c r="F7293" s="10"/>
      <c r="G7293">
        <v>2017</v>
      </c>
      <c r="J7293">
        <v>0.65187003688751632</v>
      </c>
      <c r="L7293" t="s">
        <v>38875</v>
      </c>
      <c r="M7293">
        <v>28442686</v>
      </c>
      <c r="Q7293" s="10"/>
      <c r="R7293" s="11">
        <f t="shared" si="226"/>
        <v>0</v>
      </c>
      <c r="U7293" s="11">
        <f t="shared" si="227"/>
        <v>0</v>
      </c>
      <c r="Y7293" s="11">
        <f>IF(SUM(Tableau1[[#This Row],[Other access]:[Sci-hub access]])&gt;=1,1,0)</f>
        <v>0</v>
      </c>
      <c r="Z7293" s="12">
        <f>IF(OR(Tableau1[[#This Row],[Access R1 + S1+ T1 ]]&gt;=1,Tableau1[[#This Row],[Access V1 +W1 + X1]]&gt;=1),1,0)</f>
        <v>0</v>
      </c>
      <c r="AB7293" s="10" t="str">
        <f>Tableau1[[#This Row],[DOI]]</f>
        <v>doi: 10.1159/000458485</v>
      </c>
      <c r="AC7293" s="13" t="str">
        <f>Tableau1[[#This Row],[Authors]]&amp;", "&amp;Tableau1[[#This Row],[Title]]&amp;" "&amp;Tableau1[[#This Row],[Journal]]&amp;". "&amp;Tableau1[[#This Row],[Year]]</f>
        <v>Aref AA, Gedde SJ, Budenz DL., Glaucoma Drainage Implant Surgery. Dev Ophthalmol. 2017</v>
      </c>
    </row>
    <row r="7294" spans="1:29" ht="28.8" x14ac:dyDescent="0.3">
      <c r="A7294">
        <v>5131</v>
      </c>
      <c r="B7294" t="s">
        <v>8208</v>
      </c>
      <c r="C7294" t="s">
        <v>18433</v>
      </c>
      <c r="D7294" t="s">
        <v>28638</v>
      </c>
      <c r="E7294" t="s">
        <v>2609</v>
      </c>
      <c r="F7294" s="10"/>
      <c r="G7294">
        <v>2017</v>
      </c>
      <c r="J7294">
        <v>0.65225970937863853</v>
      </c>
      <c r="L7294" t="s">
        <v>39535</v>
      </c>
      <c r="M7294">
        <v>28369379</v>
      </c>
      <c r="Q7294" s="10"/>
      <c r="R7294" s="11">
        <f t="shared" si="226"/>
        <v>0</v>
      </c>
      <c r="U7294" s="11">
        <f t="shared" si="227"/>
        <v>0</v>
      </c>
      <c r="Y7294" s="11">
        <f>IF(SUM(Tableau1[[#This Row],[Other access]:[Sci-hub access]])&gt;=1,1,0)</f>
        <v>0</v>
      </c>
      <c r="Z7294" s="12">
        <f>IF(OR(Tableau1[[#This Row],[Access R1 + S1+ T1 ]]&gt;=1,Tableau1[[#This Row],[Access V1 +W1 + X1]]&gt;=1),1,0)</f>
        <v>0</v>
      </c>
      <c r="AB7294" s="10" t="str">
        <f>Tableau1[[#This Row],[DOI]]</f>
        <v>doi: 10.1093/hmg/ddx107</v>
      </c>
      <c r="AC7294" s="13" t="str">
        <f>Tableau1[[#This Row],[Authors]]&amp;", "&amp;Tableau1[[#This Row],[Title]]&amp;" "&amp;Tableau1[[#This Row],[Journal]]&amp;". "&amp;Tableau1[[#This Row],[Year]]</f>
        <v>Kim S, Twigg SRF, Scanlon VA, Chandra A, Hansen TJ, Alsubait A, Fenwick AL, McGowan SJ, Lord H, Lester T, Sweeney E, Weber A, Cox H, Wilkie AOM, Golden A, Corsi AK., Localized TWIST1 and TWIST2 basic domain substitutions cause four distinct human diseases that can be modeled in Caenorhabditis elegans. Hum Mol Genet. 2017</v>
      </c>
    </row>
    <row r="7295" spans="1:29" x14ac:dyDescent="0.3">
      <c r="A7295">
        <v>172</v>
      </c>
      <c r="B7295" t="s">
        <v>3435</v>
      </c>
      <c r="C7295" t="s">
        <v>13696</v>
      </c>
      <c r="D7295" t="s">
        <v>23855</v>
      </c>
      <c r="E7295" t="s">
        <v>2562</v>
      </c>
      <c r="F7295" s="10"/>
      <c r="G7295">
        <v>2018</v>
      </c>
      <c r="J7295">
        <v>0.65238641903775174</v>
      </c>
      <c r="L7295" t="s">
        <v>34688</v>
      </c>
      <c r="M7295">
        <v>29376231</v>
      </c>
      <c r="Q7295" s="10"/>
      <c r="R7295" s="11">
        <f t="shared" si="226"/>
        <v>0</v>
      </c>
      <c r="U7295" s="11">
        <f t="shared" si="227"/>
        <v>0</v>
      </c>
      <c r="Y7295" s="11">
        <f>IF(SUM(Tableau1[[#This Row],[Other access]:[Sci-hub access]])&gt;=1,1,0)</f>
        <v>0</v>
      </c>
      <c r="Z7295" s="12">
        <f>IF(OR(Tableau1[[#This Row],[Access R1 + S1+ T1 ]]&gt;=1,Tableau1[[#This Row],[Access V1 +W1 + X1]]&gt;=1),1,0)</f>
        <v>0</v>
      </c>
      <c r="AB7295" s="10" t="str">
        <f>Tableau1[[#This Row],[DOI]]</f>
        <v>doi: 10.22608/APO.2017511</v>
      </c>
      <c r="AC7295" s="13" t="str">
        <f>Tableau1[[#This Row],[Authors]]&amp;", "&amp;Tableau1[[#This Row],[Title]]&amp;" "&amp;Tableau1[[#This Row],[Journal]]&amp;". "&amp;Tableau1[[#This Row],[Year]]</f>
        <v>Chua J, Lim CXY, Wong TY, Sabanayagam C., Diabetic Retinopathy in the Asia-Pacific. Asia Pac J Ophthalmol (Phila). 2018</v>
      </c>
    </row>
    <row r="7296" spans="1:29" x14ac:dyDescent="0.3">
      <c r="A7296">
        <v>8946</v>
      </c>
      <c r="B7296" t="s">
        <v>11566</v>
      </c>
      <c r="C7296" t="s">
        <v>21747</v>
      </c>
      <c r="D7296" t="s">
        <v>32007</v>
      </c>
      <c r="E7296" t="s">
        <v>2486</v>
      </c>
      <c r="F7296" s="10"/>
      <c r="G7296">
        <v>2017</v>
      </c>
      <c r="J7296">
        <v>0.65239481220347528</v>
      </c>
      <c r="L7296" t="s">
        <v>43273</v>
      </c>
      <c r="M7296">
        <v>27808478</v>
      </c>
      <c r="Q7296" s="10"/>
      <c r="R7296" s="11">
        <f t="shared" si="226"/>
        <v>0</v>
      </c>
      <c r="U7296" s="11">
        <f t="shared" si="227"/>
        <v>0</v>
      </c>
      <c r="Y7296" s="11">
        <f>IF(SUM(Tableau1[[#This Row],[Other access]:[Sci-hub access]])&gt;=1,1,0)</f>
        <v>0</v>
      </c>
      <c r="Z7296" s="12">
        <f>IF(OR(Tableau1[[#This Row],[Access R1 + S1+ T1 ]]&gt;=1,Tableau1[[#This Row],[Access V1 +W1 + X1]]&gt;=1),1,0)</f>
        <v>0</v>
      </c>
      <c r="AB7296" s="10" t="str">
        <f>Tableau1[[#This Row],[DOI]]</f>
        <v>doi: 10.1111/aos.13310</v>
      </c>
      <c r="AC7296" s="13" t="str">
        <f>Tableau1[[#This Row],[Authors]]&amp;", "&amp;Tableau1[[#This Row],[Title]]&amp;" "&amp;Tableau1[[#This Row],[Journal]]&amp;". "&amp;Tableau1[[#This Row],[Year]]</f>
        <v>Andreasen S, Grauslund M, Heegaard S., Lacrimal gland ductal carcinomas: Clinical, Morphological and Genetic characterization and implications for targeted treatment. Acta Ophthalmol. 2017</v>
      </c>
    </row>
    <row r="7297" spans="1:29" x14ac:dyDescent="0.3">
      <c r="A7297">
        <v>10315</v>
      </c>
      <c r="B7297" t="s">
        <v>12815</v>
      </c>
      <c r="C7297" t="s">
        <v>22982</v>
      </c>
      <c r="D7297" t="s">
        <v>33268</v>
      </c>
      <c r="E7297" t="s">
        <v>2445</v>
      </c>
      <c r="F7297" s="10"/>
      <c r="G7297">
        <v>2017</v>
      </c>
      <c r="J7297">
        <v>0.65249095919756783</v>
      </c>
      <c r="L7297" t="s">
        <v>44566</v>
      </c>
      <c r="M7297">
        <v>27380431</v>
      </c>
      <c r="Q7297" s="10"/>
      <c r="R7297" s="11">
        <f t="shared" si="226"/>
        <v>0</v>
      </c>
      <c r="U7297" s="11">
        <f t="shared" si="227"/>
        <v>0</v>
      </c>
      <c r="Y7297" s="11">
        <f>IF(SUM(Tableau1[[#This Row],[Other access]:[Sci-hub access]])&gt;=1,1,0)</f>
        <v>0</v>
      </c>
      <c r="Z7297" s="12">
        <f>IF(OR(Tableau1[[#This Row],[Access R1 + S1+ T1 ]]&gt;=1,Tableau1[[#This Row],[Access V1 +W1 + X1]]&gt;=1),1,0)</f>
        <v>0</v>
      </c>
      <c r="AB7297" s="10" t="str">
        <f>Tableau1[[#This Row],[DOI]]</f>
        <v>doi: 10.1097/IAE.0000000000001135</v>
      </c>
      <c r="AC7297" s="13" t="str">
        <f>Tableau1[[#This Row],[Authors]]&amp;", "&amp;Tableau1[[#This Row],[Title]]&amp;" "&amp;Tableau1[[#This Row],[Journal]]&amp;". "&amp;Tableau1[[#This Row],[Year]]</f>
        <v>Astroz P, Mrejen S, Souied EH, Jung C, Cohen SY., CHORIORETINAL WHITE DOT LESIONS IN EYES WITH MULTIFOCAL CHOROIDITIS AND TILTED DISK SYNDROME WITH INFERIOR STAPHYLOMA. Retina. 2017</v>
      </c>
    </row>
    <row r="7298" spans="1:29" ht="28.8" x14ac:dyDescent="0.3">
      <c r="A7298">
        <v>9864</v>
      </c>
      <c r="B7298" t="s">
        <v>12395</v>
      </c>
      <c r="C7298" t="s">
        <v>22565</v>
      </c>
      <c r="D7298" t="s">
        <v>32843</v>
      </c>
      <c r="E7298" t="s">
        <v>2447</v>
      </c>
      <c r="F7298" s="10"/>
      <c r="G7298">
        <v>2017</v>
      </c>
      <c r="J7298">
        <v>0.6526030196373348</v>
      </c>
      <c r="L7298" t="s">
        <v>44123</v>
      </c>
      <c r="M7298">
        <v>27556345</v>
      </c>
      <c r="Q7298" s="10"/>
      <c r="R7298" s="11">
        <f t="shared" ref="R7298:R7361" si="228">IF(SUM(N7298:Q7298)&gt;0,1,0)</f>
        <v>0</v>
      </c>
      <c r="U7298" s="11">
        <f t="shared" ref="U7298:U7361" si="229">IF(SUM(R7298,T7298)&gt;0,1,0)</f>
        <v>0</v>
      </c>
      <c r="Y7298" s="11">
        <f>IF(SUM(Tableau1[[#This Row],[Other access]:[Sci-hub access]])&gt;=1,1,0)</f>
        <v>0</v>
      </c>
      <c r="Z7298" s="12">
        <f>IF(OR(Tableau1[[#This Row],[Access R1 + S1+ T1 ]]&gt;=1,Tableau1[[#This Row],[Access V1 +W1 + X1]]&gt;=1),1,0)</f>
        <v>0</v>
      </c>
      <c r="AB7298" s="10" t="str">
        <f>Tableau1[[#This Row],[DOI]]</f>
        <v>doi: 10.1097/IOP.0000000000000770</v>
      </c>
      <c r="AC7298" s="13" t="str">
        <f>Tableau1[[#This Row],[Authors]]&amp;", "&amp;Tableau1[[#This Row],[Title]]&amp;" "&amp;Tableau1[[#This Row],[Journal]]&amp;". "&amp;Tableau1[[#This Row],[Year]]</f>
        <v>Sultan H, Malik A, Li HK, Chévez-Barrios P, Lee AG., Necrotizing Fasciitis of the Periorbital Region Complicated by Combined Central Retinal Artery Occlusion, Central Retinal Vein Occlusion, and Posterior Ciliary Occlusion. Ophthal Plast Reconstr Surg. 2017</v>
      </c>
    </row>
    <row r="7299" spans="1:29" x14ac:dyDescent="0.3">
      <c r="A7299">
        <v>5025</v>
      </c>
      <c r="B7299" t="s">
        <v>8115</v>
      </c>
      <c r="C7299" t="s">
        <v>18342</v>
      </c>
      <c r="D7299" t="s">
        <v>28545</v>
      </c>
      <c r="E7299" t="s">
        <v>2750</v>
      </c>
      <c r="F7299" s="10"/>
      <c r="G7299">
        <v>2017</v>
      </c>
      <c r="J7299">
        <v>0.65262212793923535</v>
      </c>
      <c r="L7299" t="s">
        <v>39433</v>
      </c>
      <c r="M7299">
        <v>28381452</v>
      </c>
      <c r="Q7299" s="10"/>
      <c r="R7299" s="11">
        <f t="shared" si="228"/>
        <v>0</v>
      </c>
      <c r="U7299" s="11">
        <f t="shared" si="229"/>
        <v>0</v>
      </c>
      <c r="Y7299" s="11">
        <f>IF(SUM(Tableau1[[#This Row],[Other access]:[Sci-hub access]])&gt;=1,1,0)</f>
        <v>0</v>
      </c>
      <c r="Z7299" s="12">
        <f>IF(OR(Tableau1[[#This Row],[Access R1 + S1+ T1 ]]&gt;=1,Tableau1[[#This Row],[Access V1 +W1 + X1]]&gt;=1),1,0)</f>
        <v>0</v>
      </c>
      <c r="AB7299" s="10" t="str">
        <f>Tableau1[[#This Row],[DOI]]</f>
        <v>doi: 10.1530/EJE-16-0938</v>
      </c>
      <c r="AC7299" s="13" t="str">
        <f>Tableau1[[#This Row],[Authors]]&amp;", "&amp;Tableau1[[#This Row],[Title]]&amp;" "&amp;Tableau1[[#This Row],[Journal]]&amp;". "&amp;Tableau1[[#This Row],[Year]]</f>
        <v>Léger J, Carel JC., MANAGEMENT OF ENDOCRINE DISEASE: Arguments for the prolonged use of antithyroid drugs in children with Graves' disease. Eur J Endocrinol. 2017</v>
      </c>
    </row>
    <row r="7300" spans="1:29" x14ac:dyDescent="0.3">
      <c r="A7300">
        <v>275</v>
      </c>
      <c r="B7300" t="s">
        <v>3538</v>
      </c>
      <c r="C7300" t="s">
        <v>13799</v>
      </c>
      <c r="D7300" t="s">
        <v>23958</v>
      </c>
      <c r="E7300" t="s">
        <v>2538</v>
      </c>
      <c r="F7300" s="10"/>
      <c r="G7300">
        <v>2017</v>
      </c>
      <c r="J7300">
        <v>0.65263124234121705</v>
      </c>
      <c r="L7300" t="s">
        <v>34785</v>
      </c>
      <c r="M7300">
        <v>29279659</v>
      </c>
      <c r="Q7300" s="10"/>
      <c r="R7300" s="11">
        <f t="shared" si="228"/>
        <v>0</v>
      </c>
      <c r="U7300" s="11">
        <f t="shared" si="229"/>
        <v>0</v>
      </c>
      <c r="Y7300" s="11">
        <f>IF(SUM(Tableau1[[#This Row],[Other access]:[Sci-hub access]])&gt;=1,1,0)</f>
        <v>0</v>
      </c>
      <c r="Z7300" s="12">
        <f>IF(OR(Tableau1[[#This Row],[Access R1 + S1+ T1 ]]&gt;=1,Tableau1[[#This Row],[Access V1 +W1 + X1]]&gt;=1),1,0)</f>
        <v>0</v>
      </c>
      <c r="AB7300" s="10" t="str">
        <f>Tableau1[[#This Row],[DOI]]</f>
        <v>doi: 10.4103/meajo.MEAJO_78_17</v>
      </c>
      <c r="AC7300" s="13" t="str">
        <f>Tableau1[[#This Row],[Authors]]&amp;", "&amp;Tableau1[[#This Row],[Title]]&amp;" "&amp;Tableau1[[#This Row],[Journal]]&amp;". "&amp;Tableau1[[#This Row],[Year]]</f>
        <v>Sathyan S, Antony RC., Superior Oblique Myokymia: Some Novel Observations. Middle East Afr J Ophthalmol. 2017</v>
      </c>
    </row>
    <row r="7301" spans="1:29" x14ac:dyDescent="0.3">
      <c r="A7301">
        <v>3300</v>
      </c>
      <c r="B7301" t="s">
        <v>6482</v>
      </c>
      <c r="C7301" t="s">
        <v>16725</v>
      </c>
      <c r="D7301" t="s">
        <v>26906</v>
      </c>
      <c r="E7301" t="s">
        <v>2463</v>
      </c>
      <c r="F7301" s="10"/>
      <c r="G7301">
        <v>2017</v>
      </c>
      <c r="J7301">
        <v>0.65265994504861824</v>
      </c>
      <c r="L7301" t="s">
        <v>37753</v>
      </c>
      <c r="M7301">
        <v>28604981</v>
      </c>
      <c r="Q7301" s="10"/>
      <c r="R7301" s="11">
        <f t="shared" si="228"/>
        <v>0</v>
      </c>
      <c r="U7301" s="11">
        <f t="shared" si="229"/>
        <v>0</v>
      </c>
      <c r="Y7301" s="11">
        <f>IF(SUM(Tableau1[[#This Row],[Other access]:[Sci-hub access]])&gt;=1,1,0)</f>
        <v>0</v>
      </c>
      <c r="Z7301" s="12">
        <f>IF(OR(Tableau1[[#This Row],[Access R1 + S1+ T1 ]]&gt;=1,Tableau1[[#This Row],[Access V1 +W1 + X1]]&gt;=1),1,0)</f>
        <v>0</v>
      </c>
      <c r="AB7301" s="10" t="str">
        <f>Tableau1[[#This Row],[DOI]]</f>
        <v>doi: 10.5301/ejo.5000998</v>
      </c>
      <c r="AC7301" s="13" t="str">
        <f>Tableau1[[#This Row],[Authors]]&amp;", "&amp;Tableau1[[#This Row],[Title]]&amp;" "&amp;Tableau1[[#This Row],[Journal]]&amp;". "&amp;Tableau1[[#This Row],[Year]]</f>
        <v>Ruiz-Sánchez M, Rodríguez-González-Herrero ME, Ruiz-Sará J., Optic disc pit maculopathy after prone positioning spine surgery. Eur J Ophthalmol. 2017</v>
      </c>
    </row>
    <row r="7302" spans="1:29" x14ac:dyDescent="0.3">
      <c r="A7302">
        <v>10377</v>
      </c>
      <c r="B7302" t="s">
        <v>12871</v>
      </c>
      <c r="C7302" t="s">
        <v>23038</v>
      </c>
      <c r="D7302" t="s">
        <v>33324</v>
      </c>
      <c r="E7302" t="s">
        <v>2529</v>
      </c>
      <c r="F7302" s="10"/>
      <c r="G7302">
        <v>2017</v>
      </c>
      <c r="J7302">
        <v>0.6526951179341397</v>
      </c>
      <c r="L7302" t="s">
        <v>44627</v>
      </c>
      <c r="M7302">
        <v>27348601</v>
      </c>
      <c r="Q7302" s="10"/>
      <c r="R7302" s="11">
        <f t="shared" si="228"/>
        <v>0</v>
      </c>
      <c r="U7302" s="11">
        <f t="shared" si="229"/>
        <v>0</v>
      </c>
      <c r="Y7302" s="11">
        <f>IF(SUM(Tableau1[[#This Row],[Other access]:[Sci-hub access]])&gt;=1,1,0)</f>
        <v>0</v>
      </c>
      <c r="Z7302" s="12">
        <f>IF(OR(Tableau1[[#This Row],[Access R1 + S1+ T1 ]]&gt;=1,Tableau1[[#This Row],[Access V1 +W1 + X1]]&gt;=1),1,0)</f>
        <v>0</v>
      </c>
      <c r="AB7302" s="10" t="str">
        <f>Tableau1[[#This Row],[DOI]]</f>
        <v>doi: 10.1080/02713683.2016.1188117</v>
      </c>
      <c r="AC7302" s="13" t="str">
        <f>Tableau1[[#This Row],[Authors]]&amp;", "&amp;Tableau1[[#This Row],[Title]]&amp;" "&amp;Tableau1[[#This Row],[Journal]]&amp;". "&amp;Tableau1[[#This Row],[Year]]</f>
        <v>Epstein D, Kvanta A, Lindqvist PG., Vitamin D Deficiency in Patients with Central Retinal Vein Occlusion: A Case Control Study. Curr Eye Res. 2017</v>
      </c>
    </row>
    <row r="7303" spans="1:29" x14ac:dyDescent="0.3">
      <c r="A7303">
        <v>6074</v>
      </c>
      <c r="B7303" t="s">
        <v>9056</v>
      </c>
      <c r="C7303" t="s">
        <v>19269</v>
      </c>
      <c r="D7303" t="s">
        <v>29486</v>
      </c>
      <c r="E7303" t="s">
        <v>3108</v>
      </c>
      <c r="F7303" s="10"/>
      <c r="G7303">
        <v>2017</v>
      </c>
      <c r="J7303">
        <v>0.65269592894498274</v>
      </c>
      <c r="L7303" t="s">
        <v>40451</v>
      </c>
      <c r="M7303">
        <v>28253391</v>
      </c>
      <c r="Q7303" s="10"/>
      <c r="R7303" s="11">
        <f t="shared" si="228"/>
        <v>0</v>
      </c>
      <c r="U7303" s="11">
        <f t="shared" si="229"/>
        <v>0</v>
      </c>
      <c r="Y7303" s="11">
        <f>IF(SUM(Tableau1[[#This Row],[Other access]:[Sci-hub access]])&gt;=1,1,0)</f>
        <v>0</v>
      </c>
      <c r="Z7303" s="12">
        <f>IF(OR(Tableau1[[#This Row],[Access R1 + S1+ T1 ]]&gt;=1,Tableau1[[#This Row],[Access V1 +W1 + X1]]&gt;=1),1,0)</f>
        <v>0</v>
      </c>
      <c r="AB7303" s="10" t="str">
        <f>Tableau1[[#This Row],[DOI]]</f>
        <v>doi: 10.1001/jamafacial.2016.2120</v>
      </c>
      <c r="AC7303" s="13" t="str">
        <f>Tableau1[[#This Row],[Authors]]&amp;", "&amp;Tableau1[[#This Row],[Title]]&amp;" "&amp;Tableau1[[#This Row],[Journal]]&amp;". "&amp;Tableau1[[#This Row],[Year]]</f>
        <v>Bahceci Simsek I., Association of Upper Eyelid Ptosis Repair and Blepharoplasty With Headache-Related Quality of Life. JAMA Facial Plast Surg. 2017</v>
      </c>
    </row>
    <row r="7304" spans="1:29" x14ac:dyDescent="0.3">
      <c r="A7304">
        <v>191</v>
      </c>
      <c r="B7304" t="s">
        <v>3454</v>
      </c>
      <c r="C7304" t="s">
        <v>13715</v>
      </c>
      <c r="D7304" t="s">
        <v>23874</v>
      </c>
      <c r="E7304" t="s">
        <v>2462</v>
      </c>
      <c r="F7304" s="10"/>
      <c r="G7304">
        <v>2018</v>
      </c>
      <c r="J7304">
        <v>0.65271102150520488</v>
      </c>
      <c r="L7304" t="s">
        <v>34704</v>
      </c>
      <c r="M7304">
        <v>29357831</v>
      </c>
      <c r="Q7304" s="10"/>
      <c r="R7304" s="11">
        <f t="shared" si="228"/>
        <v>0</v>
      </c>
      <c r="U7304" s="11">
        <f t="shared" si="229"/>
        <v>0</v>
      </c>
      <c r="Y7304" s="11">
        <f>IF(SUM(Tableau1[[#This Row],[Other access]:[Sci-hub access]])&gt;=1,1,0)</f>
        <v>0</v>
      </c>
      <c r="Z7304" s="12">
        <f>IF(OR(Tableau1[[#This Row],[Access R1 + S1+ T1 ]]&gt;=1,Tableau1[[#This Row],[Access V1 +W1 + X1]]&gt;=1),1,0)</f>
        <v>0</v>
      </c>
      <c r="AB7304" s="10" t="str">
        <f>Tableau1[[#This Row],[DOI]]</f>
        <v>doi: 10.1186/s12886-018-0674-9</v>
      </c>
      <c r="AC7304" s="13" t="str">
        <f>Tableau1[[#This Row],[Authors]]&amp;", "&amp;Tableau1[[#This Row],[Title]]&amp;" "&amp;Tableau1[[#This Row],[Journal]]&amp;". "&amp;Tableau1[[#This Row],[Year]]</f>
        <v>Liu S, Wang D, Zhang X., The necessity and optimal time for performing pars plana vitrectomy in acute retinal necrosis patients. BMC Ophthalmol. 2018</v>
      </c>
    </row>
    <row r="7305" spans="1:29" x14ac:dyDescent="0.3">
      <c r="A7305">
        <v>4377</v>
      </c>
      <c r="B7305" t="s">
        <v>7505</v>
      </c>
      <c r="C7305" t="s">
        <v>17741</v>
      </c>
      <c r="D7305" t="s">
        <v>27934</v>
      </c>
      <c r="E7305" t="s">
        <v>34114</v>
      </c>
      <c r="F7305" s="10"/>
      <c r="G7305">
        <v>2017</v>
      </c>
      <c r="J7305">
        <v>0.65275618917565281</v>
      </c>
      <c r="L7305" t="s">
        <v>38800</v>
      </c>
      <c r="M7305">
        <v>28449714</v>
      </c>
      <c r="Q7305" s="10"/>
      <c r="R7305" s="11">
        <f t="shared" si="228"/>
        <v>0</v>
      </c>
      <c r="U7305" s="11">
        <f t="shared" si="229"/>
        <v>0</v>
      </c>
      <c r="Y7305" s="11">
        <f>IF(SUM(Tableau1[[#This Row],[Other access]:[Sci-hub access]])&gt;=1,1,0)</f>
        <v>0</v>
      </c>
      <c r="Z7305" s="12">
        <f>IF(OR(Tableau1[[#This Row],[Access R1 + S1+ T1 ]]&gt;=1,Tableau1[[#This Row],[Access V1 +W1 + X1]]&gt;=1),1,0)</f>
        <v>0</v>
      </c>
      <c r="AB7305" s="10" t="str">
        <f>Tableau1[[#This Row],[DOI]]</f>
        <v>doi: 10.1186/s12938-017-0339-6</v>
      </c>
      <c r="AC7305" s="13" t="str">
        <f>Tableau1[[#This Row],[Authors]]&amp;", "&amp;Tableau1[[#This Row],[Title]]&amp;" "&amp;Tableau1[[#This Row],[Journal]]&amp;". "&amp;Tableau1[[#This Row],[Year]]</f>
        <v>Gramatikov BI., Detecting central fixation by means of artificial neural networks in a pediatric vision screener using retinal birefringence scanning. Biomed Eng Online. 2017</v>
      </c>
    </row>
    <row r="7306" spans="1:29" x14ac:dyDescent="0.3">
      <c r="A7306">
        <v>2803</v>
      </c>
      <c r="B7306" t="s">
        <v>6007</v>
      </c>
      <c r="C7306" t="s">
        <v>16253</v>
      </c>
      <c r="D7306" t="s">
        <v>26431</v>
      </c>
      <c r="E7306" t="s">
        <v>2613</v>
      </c>
      <c r="F7306" s="10"/>
      <c r="G7306">
        <v>2017</v>
      </c>
      <c r="J7306">
        <v>0.65276836444719111</v>
      </c>
      <c r="L7306" t="s">
        <v>37262</v>
      </c>
      <c r="M7306">
        <v>28682021</v>
      </c>
      <c r="Q7306" s="10"/>
      <c r="R7306" s="11">
        <f t="shared" si="228"/>
        <v>0</v>
      </c>
      <c r="U7306" s="11">
        <f t="shared" si="229"/>
        <v>0</v>
      </c>
      <c r="Y7306" s="11">
        <f>IF(SUM(Tableau1[[#This Row],[Other access]:[Sci-hub access]])&gt;=1,1,0)</f>
        <v>0</v>
      </c>
      <c r="Z7306" s="12">
        <f>IF(OR(Tableau1[[#This Row],[Access R1 + S1+ T1 ]]&gt;=1,Tableau1[[#This Row],[Access V1 +W1 + X1]]&gt;=1),1,0)</f>
        <v>0</v>
      </c>
      <c r="AB7306" s="10" t="str">
        <f>Tableau1[[#This Row],[DOI]]</f>
        <v>doi: 10.3341/kjo.2016.0059</v>
      </c>
      <c r="AC7306" s="13" t="str">
        <f>Tableau1[[#This Row],[Authors]]&amp;", "&amp;Tableau1[[#This Row],[Title]]&amp;" "&amp;Tableau1[[#This Row],[Journal]]&amp;". "&amp;Tableau1[[#This Row],[Year]]</f>
        <v>Kim KH, Baek JS, Lee S, Lee JH, Choi HS, Kim SJ, Jang JW., Causes and Surgical Outcomes of Lower Eyelid Retraction. Korean J Ophthalmol. 2017</v>
      </c>
    </row>
    <row r="7307" spans="1:29" x14ac:dyDescent="0.3">
      <c r="A7307">
        <v>1615</v>
      </c>
      <c r="B7307" t="s">
        <v>4867</v>
      </c>
      <c r="C7307" t="s">
        <v>15117</v>
      </c>
      <c r="D7307" t="s">
        <v>25288</v>
      </c>
      <c r="E7307" t="s">
        <v>2573</v>
      </c>
      <c r="F7307" s="10"/>
      <c r="G7307">
        <v>2017</v>
      </c>
      <c r="J7307">
        <v>0.65291383842137851</v>
      </c>
      <c r="L7307" t="s">
        <v>36094</v>
      </c>
      <c r="M7307">
        <v>28912127</v>
      </c>
      <c r="Q7307" s="10"/>
      <c r="R7307" s="11">
        <f t="shared" si="228"/>
        <v>0</v>
      </c>
      <c r="U7307" s="11">
        <f t="shared" si="229"/>
        <v>0</v>
      </c>
      <c r="Y7307" s="11">
        <f>IF(SUM(Tableau1[[#This Row],[Other access]:[Sci-hub access]])&gt;=1,1,0)</f>
        <v>0</v>
      </c>
      <c r="Z7307" s="12">
        <f>IF(OR(Tableau1[[#This Row],[Access R1 + S1+ T1 ]]&gt;=1,Tableau1[[#This Row],[Access V1 +W1 + X1]]&gt;=1),1,0)</f>
        <v>0</v>
      </c>
      <c r="AB7307" s="10" t="str">
        <f>Tableau1[[#This Row],[DOI]]</f>
        <v>doi: 10.1136/bmj.j3614</v>
      </c>
      <c r="AC7307" s="13" t="str">
        <f>Tableau1[[#This Row],[Authors]]&amp;", "&amp;Tableau1[[#This Row],[Title]]&amp;" "&amp;Tableau1[[#This Row],[Journal]]&amp;". "&amp;Tableau1[[#This Row],[Year]]</f>
        <v>McVeigh K, Vahdani K, Tavassoli S, Tole D., Painful red eyes in a contact lens wearer. BMJ. 2017</v>
      </c>
    </row>
    <row r="7308" spans="1:29" x14ac:dyDescent="0.3">
      <c r="A7308">
        <v>4425</v>
      </c>
      <c r="B7308" t="s">
        <v>7551</v>
      </c>
      <c r="C7308" t="s">
        <v>17787</v>
      </c>
      <c r="D7308" t="s">
        <v>27980</v>
      </c>
      <c r="E7308" t="s">
        <v>2465</v>
      </c>
      <c r="F7308" s="10"/>
      <c r="G7308">
        <v>2017</v>
      </c>
      <c r="J7308">
        <v>0.65309199222164793</v>
      </c>
      <c r="L7308" t="s">
        <v>38847</v>
      </c>
      <c r="M7308">
        <v>28445291</v>
      </c>
      <c r="Q7308" s="10"/>
      <c r="R7308" s="11">
        <f t="shared" si="228"/>
        <v>0</v>
      </c>
      <c r="U7308" s="11">
        <f t="shared" si="229"/>
        <v>0</v>
      </c>
      <c r="Y7308" s="11">
        <f>IF(SUM(Tableau1[[#This Row],[Other access]:[Sci-hub access]])&gt;=1,1,0)</f>
        <v>0</v>
      </c>
      <c r="Z7308" s="12">
        <f>IF(OR(Tableau1[[#This Row],[Access R1 + S1+ T1 ]]&gt;=1,Tableau1[[#This Row],[Access V1 +W1 + X1]]&gt;=1),1,0)</f>
        <v>0</v>
      </c>
      <c r="AB7308" s="10" t="str">
        <f>Tableau1[[#This Row],[DOI]]</f>
        <v>doi: 10.1097/MD.0000000000006729</v>
      </c>
      <c r="AC7308" s="13" t="str">
        <f>Tableau1[[#This Row],[Authors]]&amp;", "&amp;Tableau1[[#This Row],[Title]]&amp;" "&amp;Tableau1[[#This Row],[Journal]]&amp;". "&amp;Tableau1[[#This Row],[Year]]</f>
        <v>Lai HC, Chang YH, Huang RC, Hung NK, Lu CH, Chen JH, Wu ZF., Efficacy of sevoflurane as an adjuvant to propofol-based total intravenous anesthesia for attenuating secretions in ocular surgery. Medicine (Baltimore). 2017</v>
      </c>
    </row>
    <row r="7309" spans="1:29" x14ac:dyDescent="0.3">
      <c r="A7309">
        <v>6739</v>
      </c>
      <c r="B7309" t="s">
        <v>1073</v>
      </c>
      <c r="C7309" t="s">
        <v>1074</v>
      </c>
      <c r="D7309" t="s">
        <v>1075</v>
      </c>
      <c r="E7309" t="s">
        <v>2982</v>
      </c>
      <c r="F7309" s="10"/>
      <c r="G7309">
        <v>2017</v>
      </c>
      <c r="J7309">
        <v>0.65314931319083924</v>
      </c>
      <c r="L7309" t="s">
        <v>41100</v>
      </c>
      <c r="M7309">
        <v>28168271</v>
      </c>
      <c r="Q7309" s="10"/>
      <c r="R7309" s="11">
        <f t="shared" si="228"/>
        <v>0</v>
      </c>
      <c r="U7309" s="11">
        <f t="shared" si="229"/>
        <v>0</v>
      </c>
      <c r="Y7309" s="11">
        <f>IF(SUM(Tableau1[[#This Row],[Other access]:[Sci-hub access]])&gt;=1,1,0)</f>
        <v>0</v>
      </c>
      <c r="Z7309" s="12">
        <f>IF(OR(Tableau1[[#This Row],[Access R1 + S1+ T1 ]]&gt;=1,Tableau1[[#This Row],[Access V1 +W1 + X1]]&gt;=1),1,0)</f>
        <v>0</v>
      </c>
      <c r="AB7309" s="10" t="str">
        <f>Tableau1[[#This Row],[DOI]]</f>
        <v>doi: 10.1093/jhmas/jrw040</v>
      </c>
      <c r="AC7309" s="13" t="str">
        <f>Tableau1[[#This Row],[Authors]]&amp;", "&amp;Tableau1[[#This Row],[Title]]&amp;" "&amp;Tableau1[[#This Row],[Journal]]&amp;". "&amp;Tableau1[[#This Row],[Year]]</f>
        <v>Baker T., The Oculist's Eye: Connections between Cataract Couching, Anatomy, and Visual Theory in the Renaissance. J Hist Med Allied Sci. 2017</v>
      </c>
    </row>
    <row r="7310" spans="1:29" x14ac:dyDescent="0.3">
      <c r="A7310">
        <v>1225</v>
      </c>
      <c r="B7310" t="s">
        <v>4487</v>
      </c>
      <c r="C7310" t="s">
        <v>14740</v>
      </c>
      <c r="D7310" t="s">
        <v>24908</v>
      </c>
      <c r="E7310" t="s">
        <v>2496</v>
      </c>
      <c r="F7310" s="10"/>
      <c r="G7310">
        <v>2017</v>
      </c>
      <c r="J7310">
        <v>0.65332361109723625</v>
      </c>
      <c r="L7310" t="s">
        <v>35712</v>
      </c>
      <c r="M7310">
        <v>28985819</v>
      </c>
      <c r="Q7310" s="10"/>
      <c r="R7310" s="11">
        <f t="shared" si="228"/>
        <v>0</v>
      </c>
      <c r="U7310" s="11">
        <f t="shared" si="229"/>
        <v>0</v>
      </c>
      <c r="Y7310" s="11">
        <f>IF(SUM(Tableau1[[#This Row],[Other access]:[Sci-hub access]])&gt;=1,1,0)</f>
        <v>0</v>
      </c>
      <c r="Z7310" s="12">
        <f>IF(OR(Tableau1[[#This Row],[Access R1 + S1+ T1 ]]&gt;=1,Tableau1[[#This Row],[Access V1 +W1 + X1]]&gt;=1),1,0)</f>
        <v>0</v>
      </c>
      <c r="AB7310" s="10" t="str">
        <f>Tableau1[[#This Row],[DOI]]</f>
        <v>doi: 10.1016/j.jcjo.2017.03.011</v>
      </c>
      <c r="AC7310" s="13" t="str">
        <f>Tableau1[[#This Row],[Authors]]&amp;", "&amp;Tableau1[[#This Row],[Title]]&amp;" "&amp;Tableau1[[#This Row],[Journal]]&amp;". "&amp;Tableau1[[#This Row],[Year]]</f>
        <v>Lee CY, Chen HC, Meir YJ, Ma DH, Wu WC., Subconjunctival injection of bevacizumab for recurrent conjunctival papilloma: a case report. Can J Ophthalmol. 2017</v>
      </c>
    </row>
    <row r="7311" spans="1:29" x14ac:dyDescent="0.3">
      <c r="A7311">
        <v>2734</v>
      </c>
      <c r="B7311" t="s">
        <v>5941</v>
      </c>
      <c r="C7311" t="s">
        <v>16188</v>
      </c>
      <c r="D7311" t="s">
        <v>26365</v>
      </c>
      <c r="E7311" t="s">
        <v>2597</v>
      </c>
      <c r="F7311" s="10"/>
      <c r="G7311">
        <v>2017</v>
      </c>
      <c r="J7311">
        <v>0.65340125193805276</v>
      </c>
      <c r="L7311" t="s">
        <v>37194</v>
      </c>
      <c r="M7311">
        <v>28696799</v>
      </c>
      <c r="Q7311" s="10"/>
      <c r="R7311" s="11">
        <f t="shared" si="228"/>
        <v>0</v>
      </c>
      <c r="U7311" s="11">
        <f t="shared" si="229"/>
        <v>0</v>
      </c>
      <c r="Y7311" s="11">
        <f>IF(SUM(Tableau1[[#This Row],[Other access]:[Sci-hub access]])&gt;=1,1,0)</f>
        <v>0</v>
      </c>
      <c r="Z7311" s="12">
        <f>IF(OR(Tableau1[[#This Row],[Access R1 + S1+ T1 ]]&gt;=1,Tableau1[[#This Row],[Access V1 +W1 + X1]]&gt;=1),1,0)</f>
        <v>0</v>
      </c>
      <c r="AB7311" s="10" t="str">
        <f>Tableau1[[#This Row],[DOI]]</f>
        <v>doi: 10.1080/01676830.2017.1337179</v>
      </c>
      <c r="AC7311" s="13" t="str">
        <f>Tableau1[[#This Row],[Authors]]&amp;", "&amp;Tableau1[[#This Row],[Title]]&amp;" "&amp;Tableau1[[#This Row],[Journal]]&amp;". "&amp;Tableau1[[#This Row],[Year]]</f>
        <v>Nguyen CT, Hardy TG., Levator resection for congenital ptosis: Does pre-operative levator function or degree of ptosis affect successful outcome? Orbit. 2017</v>
      </c>
    </row>
    <row r="7312" spans="1:29" x14ac:dyDescent="0.3">
      <c r="A7312">
        <v>769</v>
      </c>
      <c r="B7312" t="s">
        <v>4032</v>
      </c>
      <c r="C7312" t="s">
        <v>14287</v>
      </c>
      <c r="D7312" t="s">
        <v>24452</v>
      </c>
      <c r="E7312" t="s">
        <v>2443</v>
      </c>
      <c r="F7312" s="10"/>
      <c r="G7312">
        <v>2017</v>
      </c>
      <c r="J7312">
        <v>0.65350796126383315</v>
      </c>
      <c r="L7312" t="s">
        <v>35262</v>
      </c>
      <c r="M7312">
        <v>29117316</v>
      </c>
      <c r="Q7312" s="10"/>
      <c r="R7312" s="11">
        <f t="shared" si="228"/>
        <v>0</v>
      </c>
      <c r="U7312" s="11">
        <f t="shared" si="229"/>
        <v>0</v>
      </c>
      <c r="Y7312" s="11">
        <f>IF(SUM(Tableau1[[#This Row],[Other access]:[Sci-hub access]])&gt;=1,1,0)</f>
        <v>0</v>
      </c>
      <c r="Z7312" s="12">
        <f>IF(OR(Tableau1[[#This Row],[Access R1 + S1+ T1 ]]&gt;=1,Tableau1[[#This Row],[Access V1 +W1 + X1]]&gt;=1),1,0)</f>
        <v>0</v>
      </c>
      <c r="AB7312" s="10" t="str">
        <f>Tableau1[[#This Row],[DOI]]</f>
        <v>doi: 10.1167/iovs.17-22345</v>
      </c>
      <c r="AC7312" s="13" t="str">
        <f>Tableau1[[#This Row],[Authors]]&amp;", "&amp;Tableau1[[#This Row],[Title]]&amp;" "&amp;Tableau1[[#This Row],[Journal]]&amp;". "&amp;Tableau1[[#This Row],[Year]]</f>
        <v>Wei Q, Zhang T, Jiang R, Chang Q, Zhang Y, Huang X, Gao X, Jin H, Xu G., Vitreous Fibronectin and Fibrinogen Expression Increased in Eyes With Proliferative Diabetic Retinopathy After Intravitreal Anti-VEGF Therapy. Invest Ophthalmol Vis Sci. 2017</v>
      </c>
    </row>
    <row r="7313" spans="1:29" ht="28.8" x14ac:dyDescent="0.3">
      <c r="A7313">
        <v>7497</v>
      </c>
      <c r="B7313" t="s">
        <v>1354</v>
      </c>
      <c r="C7313" t="s">
        <v>1355</v>
      </c>
      <c r="D7313" t="s">
        <v>1356</v>
      </c>
      <c r="E7313" t="s">
        <v>3235</v>
      </c>
      <c r="F7313" s="10"/>
      <c r="G7313">
        <v>2017</v>
      </c>
      <c r="J7313">
        <v>0.65360801432556925</v>
      </c>
      <c r="L7313" t="s">
        <v>41852</v>
      </c>
      <c r="M7313">
        <v>28086806</v>
      </c>
      <c r="Q7313" s="10"/>
      <c r="R7313" s="11">
        <f t="shared" si="228"/>
        <v>0</v>
      </c>
      <c r="U7313" s="11">
        <f t="shared" si="229"/>
        <v>0</v>
      </c>
      <c r="Y7313" s="11">
        <f>IF(SUM(Tableau1[[#This Row],[Other access]:[Sci-hub access]])&gt;=1,1,0)</f>
        <v>0</v>
      </c>
      <c r="Z7313" s="12">
        <f>IF(OR(Tableau1[[#This Row],[Access R1 + S1+ T1 ]]&gt;=1,Tableau1[[#This Row],[Access V1 +W1 + X1]]&gt;=1),1,0)</f>
        <v>0</v>
      </c>
      <c r="AB7313" s="10" t="str">
        <f>Tableau1[[#This Row],[DOI]]</f>
        <v>doi: 10.1186/s12974-016-0776-3</v>
      </c>
      <c r="AC7313" s="13" t="str">
        <f>Tableau1[[#This Row],[Authors]]&amp;", "&amp;Tableau1[[#This Row],[Title]]&amp;" "&amp;Tableau1[[#This Row],[Journal]]&amp;". "&amp;Tableau1[[#This Row],[Year]]</f>
        <v>Micklisch S, Lin Y, Jacob S, Karlstetter M, Dannhausen K, Dasari P, von der Heide M, Dahse HM, Schmölz L, Grassmann F, Alene M, Fauser S, Neumann H, Lorkowski S, Pauly D, Weber BH, Joussen AM, Langmann T, Zipfel PF, Skerka C., Age-related macular degeneration associated polymorphism rs10490924 in ARMS2 results in deficiency of a complement activator. J Neuroinflammation. 2017</v>
      </c>
    </row>
    <row r="7314" spans="1:29" x14ac:dyDescent="0.3">
      <c r="A7314">
        <v>6630</v>
      </c>
      <c r="B7314" t="s">
        <v>1025</v>
      </c>
      <c r="C7314" t="s">
        <v>1026</v>
      </c>
      <c r="D7314" t="s">
        <v>1027</v>
      </c>
      <c r="E7314" t="s">
        <v>2897</v>
      </c>
      <c r="F7314" s="10"/>
      <c r="G7314">
        <v>2017</v>
      </c>
      <c r="J7314">
        <v>0.65367406334958444</v>
      </c>
      <c r="L7314" t="s">
        <v>40993</v>
      </c>
      <c r="M7314">
        <v>28187895</v>
      </c>
      <c r="Q7314" s="10"/>
      <c r="R7314" s="11">
        <f t="shared" si="228"/>
        <v>0</v>
      </c>
      <c r="U7314" s="11">
        <f t="shared" si="229"/>
        <v>0</v>
      </c>
      <c r="Y7314" s="11">
        <f>IF(SUM(Tableau1[[#This Row],[Other access]:[Sci-hub access]])&gt;=1,1,0)</f>
        <v>0</v>
      </c>
      <c r="Z7314" s="12">
        <f>IF(OR(Tableau1[[#This Row],[Access R1 + S1+ T1 ]]&gt;=1,Tableau1[[#This Row],[Access V1 +W1 + X1]]&gt;=1),1,0)</f>
        <v>0</v>
      </c>
      <c r="AB7314" s="10" t="str">
        <f>Tableau1[[#This Row],[DOI]]</f>
        <v>doi: 10.1016/j.cmpb.2016.10.027</v>
      </c>
      <c r="AC7314" s="13" t="str">
        <f>Tableau1[[#This Row],[Authors]]&amp;", "&amp;Tableau1[[#This Row],[Title]]&amp;" "&amp;Tableau1[[#This Row],[Journal]]&amp;". "&amp;Tableau1[[#This Row],[Year]]</f>
        <v>González-Domínguez J, Remeseiro B, Martín MJ., Parallel definition of tear film maps on distributed-memory clusters for the support of dry eye diagnosis. Comput Methods Programs Biomed. 2017</v>
      </c>
    </row>
    <row r="7315" spans="1:29" ht="28.8" x14ac:dyDescent="0.3">
      <c r="A7315">
        <v>4221</v>
      </c>
      <c r="B7315" t="s">
        <v>7358</v>
      </c>
      <c r="C7315" t="s">
        <v>17594</v>
      </c>
      <c r="D7315" t="s">
        <v>27786</v>
      </c>
      <c r="E7315" t="s">
        <v>2599</v>
      </c>
      <c r="F7315" s="10"/>
      <c r="G7315">
        <v>2017</v>
      </c>
      <c r="J7315">
        <v>0.65384987848148246</v>
      </c>
      <c r="L7315" t="s">
        <v>38652</v>
      </c>
      <c r="M7315">
        <v>28470643</v>
      </c>
      <c r="Q7315" s="10"/>
      <c r="R7315" s="11">
        <f t="shared" si="228"/>
        <v>0</v>
      </c>
      <c r="U7315" s="11">
        <f t="shared" si="229"/>
        <v>0</v>
      </c>
      <c r="Y7315" s="11">
        <f>IF(SUM(Tableau1[[#This Row],[Other access]:[Sci-hub access]])&gt;=1,1,0)</f>
        <v>0</v>
      </c>
      <c r="Z7315" s="12">
        <f>IF(OR(Tableau1[[#This Row],[Access R1 + S1+ T1 ]]&gt;=1,Tableau1[[#This Row],[Access V1 +W1 + X1]]&gt;=1),1,0)</f>
        <v>0</v>
      </c>
      <c r="AB7315" s="10" t="str">
        <f>Tableau1[[#This Row],[DOI]]</f>
        <v>doi: 10.1055/s-0043-104419</v>
      </c>
      <c r="AC7315" s="13" t="str">
        <f>Tableau1[[#This Row],[Authors]]&amp;", "&amp;Tableau1[[#This Row],[Title]]&amp;" "&amp;Tableau1[[#This Row],[Journal]]&amp;". "&amp;Tableau1[[#This Row],[Year]]</f>
        <v>Habibi I, Sfar I, Kort F, Bouraoui R, Chebil A, Limaiem R, Ayed S, Ben Abdallah T, El Matri L, Gorgi Y., Complement Component C3 Variant (R102G) and the Risk of Neovascular Age-Related Macular Degeneration in a Tunisian Population. Klin Monbl Augenheilkd. 2017</v>
      </c>
    </row>
    <row r="7316" spans="1:29" x14ac:dyDescent="0.3">
      <c r="A7316">
        <v>9759</v>
      </c>
      <c r="B7316" t="s">
        <v>12301</v>
      </c>
      <c r="C7316" t="s">
        <v>22475</v>
      </c>
      <c r="D7316" t="s">
        <v>32749</v>
      </c>
      <c r="E7316" t="s">
        <v>2438</v>
      </c>
      <c r="F7316" s="10"/>
      <c r="G7316">
        <v>2017</v>
      </c>
      <c r="J7316">
        <v>0.65389835792211848</v>
      </c>
      <c r="L7316" t="s">
        <v>44023</v>
      </c>
      <c r="M7316">
        <v>27597740</v>
      </c>
      <c r="Q7316" s="10"/>
      <c r="R7316" s="11">
        <f t="shared" si="228"/>
        <v>0</v>
      </c>
      <c r="U7316" s="11">
        <f t="shared" si="229"/>
        <v>0</v>
      </c>
      <c r="Y7316" s="11">
        <f>IF(SUM(Tableau1[[#This Row],[Other access]:[Sci-hub access]])&gt;=1,1,0)</f>
        <v>0</v>
      </c>
      <c r="Z7316" s="12">
        <f>IF(OR(Tableau1[[#This Row],[Access R1 + S1+ T1 ]]&gt;=1,Tableau1[[#This Row],[Access V1 +W1 + X1]]&gt;=1),1,0)</f>
        <v>0</v>
      </c>
      <c r="AB7316" s="10" t="str">
        <f>Tableau1[[#This Row],[DOI]]</f>
        <v>doi: 10.1136/bjophthalmol-2016-309144</v>
      </c>
      <c r="AC7316" s="13" t="str">
        <f>Tableau1[[#This Row],[Authors]]&amp;", "&amp;Tableau1[[#This Row],[Title]]&amp;" "&amp;Tableau1[[#This Row],[Journal]]&amp;". "&amp;Tableau1[[#This Row],[Year]]</f>
        <v>Jeong S, Sagong M., Short-term efficacy of intravitreal aflibercept depending on angiographic classification of polypoidal choroidal vasculopathy. Br J Ophthalmol. 2017</v>
      </c>
    </row>
    <row r="7317" spans="1:29" x14ac:dyDescent="0.3">
      <c r="A7317">
        <v>9062</v>
      </c>
      <c r="B7317" t="s">
        <v>11672</v>
      </c>
      <c r="C7317" t="s">
        <v>21848</v>
      </c>
      <c r="D7317" t="s">
        <v>32113</v>
      </c>
      <c r="E7317" t="s">
        <v>2463</v>
      </c>
      <c r="F7317" s="10"/>
      <c r="G7317">
        <v>2017</v>
      </c>
      <c r="J7317">
        <v>0.65390152917635125</v>
      </c>
      <c r="L7317" t="s">
        <v>43384</v>
      </c>
      <c r="M7317">
        <v>27445077</v>
      </c>
      <c r="Q7317" s="10"/>
      <c r="R7317" s="11">
        <f t="shared" si="228"/>
        <v>0</v>
      </c>
      <c r="U7317" s="11">
        <f t="shared" si="229"/>
        <v>0</v>
      </c>
      <c r="Y7317" s="11">
        <f>IF(SUM(Tableau1[[#This Row],[Other access]:[Sci-hub access]])&gt;=1,1,0)</f>
        <v>0</v>
      </c>
      <c r="Z7317" s="12">
        <f>IF(OR(Tableau1[[#This Row],[Access R1 + S1+ T1 ]]&gt;=1,Tableau1[[#This Row],[Access V1 +W1 + X1]]&gt;=1),1,0)</f>
        <v>0</v>
      </c>
      <c r="AB7317" s="10" t="str">
        <f>Tableau1[[#This Row],[DOI]]</f>
        <v>doi: 10.5301/ejo.5000827</v>
      </c>
      <c r="AC7317" s="13" t="str">
        <f>Tableau1[[#This Row],[Authors]]&amp;", "&amp;Tableau1[[#This Row],[Title]]&amp;" "&amp;Tableau1[[#This Row],[Journal]]&amp;". "&amp;Tableau1[[#This Row],[Year]]</f>
        <v>Sahin-Atik S, Koc F, Akin-Sari S, Ozmen M., Retinal nerve fiber and optic disc morphology using spectral-domain optical coherence tomography in scleroderma patients. Eur J Ophthalmol. 2017</v>
      </c>
    </row>
    <row r="7318" spans="1:29" x14ac:dyDescent="0.3">
      <c r="A7318">
        <v>3500</v>
      </c>
      <c r="B7318" t="s">
        <v>6674</v>
      </c>
      <c r="C7318" t="s">
        <v>16916</v>
      </c>
      <c r="D7318" t="s">
        <v>27098</v>
      </c>
      <c r="E7318" t="s">
        <v>2496</v>
      </c>
      <c r="F7318" s="10"/>
      <c r="G7318">
        <v>2017</v>
      </c>
      <c r="J7318">
        <v>0.65392712822883337</v>
      </c>
      <c r="L7318" t="s">
        <v>37947</v>
      </c>
      <c r="M7318">
        <v>28576205</v>
      </c>
      <c r="Q7318" s="10"/>
      <c r="R7318" s="11">
        <f t="shared" si="228"/>
        <v>0</v>
      </c>
      <c r="U7318" s="11">
        <f t="shared" si="229"/>
        <v>0</v>
      </c>
      <c r="Y7318" s="11">
        <f>IF(SUM(Tableau1[[#This Row],[Other access]:[Sci-hub access]])&gt;=1,1,0)</f>
        <v>0</v>
      </c>
      <c r="Z7318" s="12">
        <f>IF(OR(Tableau1[[#This Row],[Access R1 + S1+ T1 ]]&gt;=1,Tableau1[[#This Row],[Access V1 +W1 + X1]]&gt;=1),1,0)</f>
        <v>0</v>
      </c>
      <c r="AB7318" s="10" t="str">
        <f>Tableau1[[#This Row],[DOI]]</f>
        <v>doi: 10.1016/j.jcjo.2016.10.013</v>
      </c>
      <c r="AC7318" s="13" t="str">
        <f>Tableau1[[#This Row],[Authors]]&amp;", "&amp;Tableau1[[#This Row],[Title]]&amp;" "&amp;Tableau1[[#This Row],[Journal]]&amp;". "&amp;Tableau1[[#This Row],[Year]]</f>
        <v>Law DZ, Goh ES., Incision-sparing management of canaliculitis: an efficacious alternative to surgical management. Can J Ophthalmol. 2017</v>
      </c>
    </row>
    <row r="7319" spans="1:29" ht="28.8" x14ac:dyDescent="0.3">
      <c r="A7319">
        <v>590</v>
      </c>
      <c r="B7319" t="s">
        <v>3853</v>
      </c>
      <c r="C7319" t="s">
        <v>14109</v>
      </c>
      <c r="D7319" t="s">
        <v>24273</v>
      </c>
      <c r="E7319" t="s">
        <v>2448</v>
      </c>
      <c r="F7319" s="10"/>
      <c r="G7319">
        <v>2018</v>
      </c>
      <c r="J7319">
        <v>0.65407024926930346</v>
      </c>
      <c r="L7319" t="s">
        <v>35089</v>
      </c>
      <c r="M7319">
        <v>29168045</v>
      </c>
      <c r="Q7319" s="10"/>
      <c r="R7319" s="11">
        <f t="shared" si="228"/>
        <v>0</v>
      </c>
      <c r="U7319" s="11">
        <f t="shared" si="229"/>
        <v>0</v>
      </c>
      <c r="Y7319" s="11">
        <f>IF(SUM(Tableau1[[#This Row],[Other access]:[Sci-hub access]])&gt;=1,1,0)</f>
        <v>0</v>
      </c>
      <c r="Z7319" s="12">
        <f>IF(OR(Tableau1[[#This Row],[Access R1 + S1+ T1 ]]&gt;=1,Tableau1[[#This Row],[Access V1 +W1 + X1]]&gt;=1),1,0)</f>
        <v>0</v>
      </c>
      <c r="AB7319" s="10" t="str">
        <f>Tableau1[[#This Row],[DOI]]</f>
        <v>doi: 10.1007/s00417-017-3842-3</v>
      </c>
      <c r="AC7319" s="13" t="str">
        <f>Tableau1[[#This Row],[Authors]]&amp;", "&amp;Tableau1[[#This Row],[Title]]&amp;" "&amp;Tableau1[[#This Row],[Journal]]&amp;". "&amp;Tableau1[[#This Row],[Year]]</f>
        <v>Labrador Velandia S, Di Lauro S, Alonso-Alonso ML, Tabera Bartolomé S, Srivastava GK, Pastor JC, Fernandez-Bueno I., Biocompatibility of intravitreal injection of human mesenchymal stem cells in immunocompetent rabbits. Graefes Arch Clin Exp Ophthalmol. 2018</v>
      </c>
    </row>
    <row r="7320" spans="1:29" x14ac:dyDescent="0.3">
      <c r="A7320">
        <v>264</v>
      </c>
      <c r="B7320" t="s">
        <v>3527</v>
      </c>
      <c r="C7320" t="s">
        <v>13788</v>
      </c>
      <c r="D7320" t="s">
        <v>23947</v>
      </c>
      <c r="E7320" t="s">
        <v>2462</v>
      </c>
      <c r="F7320" s="10"/>
      <c r="G7320">
        <v>2017</v>
      </c>
      <c r="J7320">
        <v>0.65408244845644825</v>
      </c>
      <c r="L7320" t="s">
        <v>34774</v>
      </c>
      <c r="M7320">
        <v>29282030</v>
      </c>
      <c r="Q7320" s="10"/>
      <c r="R7320" s="11">
        <f t="shared" si="228"/>
        <v>0</v>
      </c>
      <c r="U7320" s="11">
        <f t="shared" si="229"/>
        <v>0</v>
      </c>
      <c r="Y7320" s="11">
        <f>IF(SUM(Tableau1[[#This Row],[Other access]:[Sci-hub access]])&gt;=1,1,0)</f>
        <v>0</v>
      </c>
      <c r="Z7320" s="12">
        <f>IF(OR(Tableau1[[#This Row],[Access R1 + S1+ T1 ]]&gt;=1,Tableau1[[#This Row],[Access V1 +W1 + X1]]&gt;=1),1,0)</f>
        <v>0</v>
      </c>
      <c r="AB7320" s="10" t="str">
        <f>Tableau1[[#This Row],[DOI]]</f>
        <v>doi: 10.1186/s12886-017-0660-7</v>
      </c>
      <c r="AC7320" s="13" t="str">
        <f>Tableau1[[#This Row],[Authors]]&amp;", "&amp;Tableau1[[#This Row],[Title]]&amp;" "&amp;Tableau1[[#This Row],[Journal]]&amp;". "&amp;Tableau1[[#This Row],[Year]]</f>
        <v>MacGregor C, Jonas A, Hanifudin A, Lochhead J., Ratios for double silicone oil Endotamponade - in vitro observations may assist with ratio selection. BMC Ophthalmol. 2017</v>
      </c>
    </row>
    <row r="7321" spans="1:29" x14ac:dyDescent="0.3">
      <c r="A7321">
        <v>4419</v>
      </c>
      <c r="B7321" t="s">
        <v>389</v>
      </c>
      <c r="C7321" t="s">
        <v>390</v>
      </c>
      <c r="D7321" t="s">
        <v>391</v>
      </c>
      <c r="E7321" t="s">
        <v>2819</v>
      </c>
      <c r="F7321" s="10"/>
      <c r="G7321">
        <v>2017</v>
      </c>
      <c r="J7321">
        <v>0.65410140438109654</v>
      </c>
      <c r="L7321" t="s">
        <v>38841</v>
      </c>
      <c r="M7321">
        <v>28445760</v>
      </c>
      <c r="Q7321" s="10"/>
      <c r="R7321" s="11">
        <f t="shared" si="228"/>
        <v>0</v>
      </c>
      <c r="U7321" s="11">
        <f t="shared" si="229"/>
        <v>0</v>
      </c>
      <c r="Y7321" s="11">
        <f>IF(SUM(Tableau1[[#This Row],[Other access]:[Sci-hub access]])&gt;=1,1,0)</f>
        <v>0</v>
      </c>
      <c r="Z7321" s="12">
        <f>IF(OR(Tableau1[[#This Row],[Access R1 + S1+ T1 ]]&gt;=1,Tableau1[[#This Row],[Access V1 +W1 + X1]]&gt;=1),1,0)</f>
        <v>0</v>
      </c>
      <c r="AB7321" s="10" t="str">
        <f>Tableau1[[#This Row],[DOI]]</f>
        <v>doi: 10.1016/j.bpj.2017.03.012</v>
      </c>
      <c r="AC7321" s="13" t="str">
        <f>Tableau1[[#This Row],[Authors]]&amp;", "&amp;Tableau1[[#This Row],[Title]]&amp;" "&amp;Tableau1[[#This Row],[Journal]]&amp;". "&amp;Tableau1[[#This Row],[Year]]</f>
        <v>Soltys JN, Meyer SA, Schumann H, Gibson EA, Restrepo D, Bennett JL., Determining the Spatial Relationship of Membrane-Bound Aquaporin-4 Autoantibodies by STED Nanoscopy. Biophys J. 2017</v>
      </c>
    </row>
    <row r="7322" spans="1:29" x14ac:dyDescent="0.3">
      <c r="A7322">
        <v>3360</v>
      </c>
      <c r="B7322" t="s">
        <v>6539</v>
      </c>
      <c r="C7322" t="s">
        <v>16782</v>
      </c>
      <c r="D7322" t="s">
        <v>26963</v>
      </c>
      <c r="E7322" t="s">
        <v>3060</v>
      </c>
      <c r="F7322" s="10"/>
      <c r="G7322">
        <v>2017</v>
      </c>
      <c r="J7322">
        <v>0.65427052872164571</v>
      </c>
      <c r="L7322" t="s">
        <v>37810</v>
      </c>
      <c r="M7322">
        <v>28596336</v>
      </c>
      <c r="Q7322" s="10"/>
      <c r="R7322" s="11">
        <f t="shared" si="228"/>
        <v>0</v>
      </c>
      <c r="U7322" s="11">
        <f t="shared" si="229"/>
        <v>0</v>
      </c>
      <c r="Y7322" s="11">
        <f>IF(SUM(Tableau1[[#This Row],[Other access]:[Sci-hub access]])&gt;=1,1,0)</f>
        <v>0</v>
      </c>
      <c r="Z7322" s="12">
        <f>IF(OR(Tableau1[[#This Row],[Access R1 + S1+ T1 ]]&gt;=1,Tableau1[[#This Row],[Access V1 +W1 + X1]]&gt;=1),1,0)</f>
        <v>0</v>
      </c>
      <c r="AB7322" s="10" t="str">
        <f>Tableau1[[#This Row],[DOI]]</f>
        <v>doi: 10.1126/science.aal5060</v>
      </c>
      <c r="AC7322" s="13" t="str">
        <f>Tableau1[[#This Row],[Authors]]&amp;", "&amp;Tableau1[[#This Row],[Title]]&amp;" "&amp;Tableau1[[#This Row],[Journal]]&amp;". "&amp;Tableau1[[#This Row],[Year]]</f>
        <v>Laha B, Stafford BK, Huberman AD., Regenerating optic pathways from the eye to the brain. Science. 2017</v>
      </c>
    </row>
    <row r="7323" spans="1:29" x14ac:dyDescent="0.3">
      <c r="A7323">
        <v>517</v>
      </c>
      <c r="B7323" t="s">
        <v>3780</v>
      </c>
      <c r="C7323" t="s">
        <v>14037</v>
      </c>
      <c r="D7323" t="s">
        <v>24200</v>
      </c>
      <c r="E7323" t="s">
        <v>2462</v>
      </c>
      <c r="F7323" s="10"/>
      <c r="G7323">
        <v>2017</v>
      </c>
      <c r="J7323">
        <v>0.65443631624740328</v>
      </c>
      <c r="L7323" t="s">
        <v>35018</v>
      </c>
      <c r="M7323">
        <v>29197362</v>
      </c>
      <c r="Q7323" s="10"/>
      <c r="R7323" s="11">
        <f t="shared" si="228"/>
        <v>0</v>
      </c>
      <c r="U7323" s="11">
        <f t="shared" si="229"/>
        <v>0</v>
      </c>
      <c r="Y7323" s="11">
        <f>IF(SUM(Tableau1[[#This Row],[Other access]:[Sci-hub access]])&gt;=1,1,0)</f>
        <v>0</v>
      </c>
      <c r="Z7323" s="12">
        <f>IF(OR(Tableau1[[#This Row],[Access R1 + S1+ T1 ]]&gt;=1,Tableau1[[#This Row],[Access V1 +W1 + X1]]&gt;=1),1,0)</f>
        <v>0</v>
      </c>
      <c r="AB7323" s="10" t="str">
        <f>Tableau1[[#This Row],[DOI]]</f>
        <v>doi: 10.1186/s12886-017-0618-9</v>
      </c>
      <c r="AC7323" s="13" t="str">
        <f>Tableau1[[#This Row],[Authors]]&amp;", "&amp;Tableau1[[#This Row],[Title]]&amp;" "&amp;Tableau1[[#This Row],[Journal]]&amp;". "&amp;Tableau1[[#This Row],[Year]]</f>
        <v>Azizoğlu S, Crewther SG, Şerefhan F, Barutchu A, Göker S, Junghans BM., Evidence for the need for vision screening of school children in Turkey. BMC Ophthalmol. 2017</v>
      </c>
    </row>
    <row r="7324" spans="1:29" x14ac:dyDescent="0.3">
      <c r="A7324">
        <v>7195</v>
      </c>
      <c r="B7324" t="s">
        <v>10033</v>
      </c>
      <c r="C7324" t="s">
        <v>20235</v>
      </c>
      <c r="D7324" t="s">
        <v>30467</v>
      </c>
      <c r="E7324" t="s">
        <v>2443</v>
      </c>
      <c r="F7324" s="10"/>
      <c r="G7324">
        <v>2017</v>
      </c>
      <c r="J7324">
        <v>0.65477017085939315</v>
      </c>
      <c r="L7324" t="s">
        <v>41551</v>
      </c>
      <c r="M7324">
        <v>28118662</v>
      </c>
      <c r="Q7324" s="10"/>
      <c r="R7324" s="11">
        <f t="shared" si="228"/>
        <v>0</v>
      </c>
      <c r="U7324" s="11">
        <f t="shared" si="229"/>
        <v>0</v>
      </c>
      <c r="Y7324" s="11">
        <f>IF(SUM(Tableau1[[#This Row],[Other access]:[Sci-hub access]])&gt;=1,1,0)</f>
        <v>0</v>
      </c>
      <c r="Z7324" s="12">
        <f>IF(OR(Tableau1[[#This Row],[Access R1 + S1+ T1 ]]&gt;=1,Tableau1[[#This Row],[Access V1 +W1 + X1]]&gt;=1),1,0)</f>
        <v>0</v>
      </c>
      <c r="AB7324" s="10" t="str">
        <f>Tableau1[[#This Row],[DOI]]</f>
        <v>doi: 10.1167/iovs.16-20576</v>
      </c>
      <c r="AC7324" s="13" t="str">
        <f>Tableau1[[#This Row],[Authors]]&amp;", "&amp;Tableau1[[#This Row],[Title]]&amp;" "&amp;Tableau1[[#This Row],[Journal]]&amp;". "&amp;Tableau1[[#This Row],[Year]]</f>
        <v>Liu HH, Flanagan JG., A Mouse Model of Chronic Ocular Hypertension Induced by Circumlimbal Suture. Invest Ophthalmol Vis Sci. 2017</v>
      </c>
    </row>
    <row r="7325" spans="1:29" x14ac:dyDescent="0.3">
      <c r="A7325">
        <v>3190</v>
      </c>
      <c r="B7325" t="s">
        <v>6375</v>
      </c>
      <c r="C7325" t="s">
        <v>16618</v>
      </c>
      <c r="D7325" t="s">
        <v>26799</v>
      </c>
      <c r="E7325" t="s">
        <v>2523</v>
      </c>
      <c r="F7325" s="10"/>
      <c r="G7325">
        <v>2017</v>
      </c>
      <c r="J7325">
        <v>0.65485255939223752</v>
      </c>
      <c r="L7325" t="s">
        <v>37643</v>
      </c>
      <c r="M7325">
        <v>28622328</v>
      </c>
      <c r="Q7325" s="10"/>
      <c r="R7325" s="11">
        <f t="shared" si="228"/>
        <v>0</v>
      </c>
      <c r="U7325" s="11">
        <f t="shared" si="229"/>
        <v>0</v>
      </c>
      <c r="Y7325" s="11">
        <f>IF(SUM(Tableau1[[#This Row],[Other access]:[Sci-hub access]])&gt;=1,1,0)</f>
        <v>0</v>
      </c>
      <c r="Z7325" s="12">
        <f>IF(OR(Tableau1[[#This Row],[Access R1 + S1+ T1 ]]&gt;=1,Tableau1[[#This Row],[Access V1 +W1 + X1]]&gt;=1),1,0)</f>
        <v>0</v>
      </c>
      <c r="AB7325" s="10" t="str">
        <f>Tableau1[[#This Row],[DOI]]</f>
        <v>doi: 10.1038/eye.2017.108</v>
      </c>
      <c r="AC7325" s="13" t="str">
        <f>Tableau1[[#This Row],[Authors]]&amp;", "&amp;Tableau1[[#This Row],[Title]]&amp;" "&amp;Tableau1[[#This Row],[Journal]]&amp;". "&amp;Tableau1[[#This Row],[Year]]</f>
        <v>Almuhtaseb H, Johnston RL, Talks JS, Lotery AJ., Second-year visual acuity outcomes of nAMD patients treated with aflibercept: data analysis from the UK Aflibercept Users Group. Eye (Lond). 2017</v>
      </c>
    </row>
    <row r="7326" spans="1:29" x14ac:dyDescent="0.3">
      <c r="A7326">
        <v>8199</v>
      </c>
      <c r="B7326" t="s">
        <v>1609</v>
      </c>
      <c r="C7326" t="s">
        <v>1610</v>
      </c>
      <c r="D7326" t="s">
        <v>1611</v>
      </c>
      <c r="E7326" t="s">
        <v>2581</v>
      </c>
      <c r="F7326" s="10"/>
      <c r="G7326">
        <v>2017</v>
      </c>
      <c r="J7326">
        <v>0.6550870365413668</v>
      </c>
      <c r="L7326" t="s">
        <v>42545</v>
      </c>
      <c r="M7326">
        <v>27978610</v>
      </c>
      <c r="Q7326" s="10"/>
      <c r="R7326" s="11">
        <f t="shared" si="228"/>
        <v>0</v>
      </c>
      <c r="U7326" s="11">
        <f t="shared" si="229"/>
        <v>0</v>
      </c>
      <c r="Y7326" s="11">
        <f>IF(SUM(Tableau1[[#This Row],[Other access]:[Sci-hub access]])&gt;=1,1,0)</f>
        <v>0</v>
      </c>
      <c r="Z7326" s="12">
        <f>IF(OR(Tableau1[[#This Row],[Access R1 + S1+ T1 ]]&gt;=1,Tableau1[[#This Row],[Access V1 +W1 + X1]]&gt;=1),1,0)</f>
        <v>0</v>
      </c>
      <c r="AB7326" s="10" t="str">
        <f>Tableau1[[#This Row],[DOI]]</f>
        <v>doi: 10.23736/S0392-0488.16.05160-9</v>
      </c>
      <c r="AC7326" s="13" t="str">
        <f>Tableau1[[#This Row],[Authors]]&amp;", "&amp;Tableau1[[#This Row],[Title]]&amp;" "&amp;Tableau1[[#This Row],[Journal]]&amp;". "&amp;Tableau1[[#This Row],[Year]]</f>
        <v>Emiroglu N, Su O, Cengiz FP, Tosuner Z, Demirkesen C, Onsun N., Raccoon eyes in amyloidosis. G Ital Dermatol Venereol. 2017</v>
      </c>
    </row>
    <row r="7327" spans="1:29" x14ac:dyDescent="0.3">
      <c r="A7327">
        <v>3891</v>
      </c>
      <c r="B7327" t="s">
        <v>7050</v>
      </c>
      <c r="C7327" t="s">
        <v>17289</v>
      </c>
      <c r="D7327" t="s">
        <v>27475</v>
      </c>
      <c r="E7327" t="s">
        <v>2446</v>
      </c>
      <c r="F7327" s="10"/>
      <c r="G7327">
        <v>2017</v>
      </c>
      <c r="J7327">
        <v>0.65510468582936376</v>
      </c>
      <c r="L7327" t="s">
        <v>38333</v>
      </c>
      <c r="M7327">
        <v>28510773</v>
      </c>
      <c r="Q7327" s="10"/>
      <c r="R7327" s="11">
        <f t="shared" si="228"/>
        <v>0</v>
      </c>
      <c r="U7327" s="11">
        <f t="shared" si="229"/>
        <v>0</v>
      </c>
      <c r="Y7327" s="11">
        <f>IF(SUM(Tableau1[[#This Row],[Other access]:[Sci-hub access]])&gt;=1,1,0)</f>
        <v>0</v>
      </c>
      <c r="Z7327" s="12">
        <f>IF(OR(Tableau1[[#This Row],[Access R1 + S1+ T1 ]]&gt;=1,Tableau1[[#This Row],[Access V1 +W1 + X1]]&gt;=1),1,0)</f>
        <v>0</v>
      </c>
      <c r="AB7327" s="10" t="str">
        <f>Tableau1[[#This Row],[DOI]]</f>
        <v>doi: 10.3928/01913913-20170320-04</v>
      </c>
      <c r="AC7327" s="13" t="str">
        <f>Tableau1[[#This Row],[Authors]]&amp;", "&amp;Tableau1[[#This Row],[Title]]&amp;" "&amp;Tableau1[[#This Row],[Journal]]&amp;". "&amp;Tableau1[[#This Row],[Year]]</f>
        <v>Singh A, Sharma P, Saxena R., Evaluation of the Role of Monocular Video Game Play as an Adjuvant to Occlusion Therapy in the Management of Anisometropic Amblyopia. J Pediatr Ophthalmol Strabismus. 2017</v>
      </c>
    </row>
    <row r="7328" spans="1:29" x14ac:dyDescent="0.3">
      <c r="A7328">
        <v>9430</v>
      </c>
      <c r="B7328" t="s">
        <v>11999</v>
      </c>
      <c r="C7328" t="s">
        <v>22175</v>
      </c>
      <c r="D7328" t="s">
        <v>32445</v>
      </c>
      <c r="E7328" t="s">
        <v>2490</v>
      </c>
      <c r="F7328" s="10"/>
      <c r="G7328">
        <v>2017</v>
      </c>
      <c r="J7328">
        <v>0.65578310614916846</v>
      </c>
      <c r="L7328" t="s">
        <v>43718</v>
      </c>
      <c r="M7328">
        <v>27693444</v>
      </c>
      <c r="Q7328" s="10"/>
      <c r="R7328" s="11">
        <f t="shared" si="228"/>
        <v>0</v>
      </c>
      <c r="U7328" s="11">
        <f t="shared" si="229"/>
        <v>0</v>
      </c>
      <c r="Y7328" s="11">
        <f>IF(SUM(Tableau1[[#This Row],[Other access]:[Sci-hub access]])&gt;=1,1,0)</f>
        <v>0</v>
      </c>
      <c r="Z7328" s="12">
        <f>IF(OR(Tableau1[[#This Row],[Access R1 + S1+ T1 ]]&gt;=1,Tableau1[[#This Row],[Access V1 +W1 + X1]]&gt;=1),1,0)</f>
        <v>0</v>
      </c>
      <c r="AB7328" s="10" t="str">
        <f>Tableau1[[#This Row],[DOI]]</f>
        <v>doi: 10.1016/j.ajo.2016.09.024</v>
      </c>
      <c r="AC7328" s="13" t="str">
        <f>Tableau1[[#This Row],[Authors]]&amp;", "&amp;Tableau1[[#This Row],[Title]]&amp;" "&amp;Tableau1[[#This Row],[Journal]]&amp;". "&amp;Tableau1[[#This Row],[Year]]</f>
        <v>Lu J, Mai G, Luo Y, Li M, Cao D, Wang X, Yan H, Sadda SR, Lu L., Appearance of Far Peripheral Retina in Normal Eyes by Ultra-widefield Fluorescein Angiography. Am J Ophthalmol. 2017</v>
      </c>
    </row>
    <row r="7329" spans="1:29" x14ac:dyDescent="0.3">
      <c r="A7329">
        <v>1727</v>
      </c>
      <c r="B7329" t="s">
        <v>4977</v>
      </c>
      <c r="C7329" t="s">
        <v>15225</v>
      </c>
      <c r="D7329" t="s">
        <v>25398</v>
      </c>
      <c r="E7329" t="s">
        <v>2490</v>
      </c>
      <c r="F7329" s="10"/>
      <c r="G7329">
        <v>2017</v>
      </c>
      <c r="J7329">
        <v>0.65585815835282379</v>
      </c>
      <c r="L7329" t="s">
        <v>36203</v>
      </c>
      <c r="M7329">
        <v>28890079</v>
      </c>
      <c r="Q7329" s="10"/>
      <c r="R7329" s="11">
        <f t="shared" si="228"/>
        <v>0</v>
      </c>
      <c r="U7329" s="11">
        <f t="shared" si="229"/>
        <v>0</v>
      </c>
      <c r="Y7329" s="11">
        <f>IF(SUM(Tableau1[[#This Row],[Other access]:[Sci-hub access]])&gt;=1,1,0)</f>
        <v>0</v>
      </c>
      <c r="Z7329" s="12">
        <f>IF(OR(Tableau1[[#This Row],[Access R1 + S1+ T1 ]]&gt;=1,Tableau1[[#This Row],[Access V1 +W1 + X1]]&gt;=1),1,0)</f>
        <v>0</v>
      </c>
      <c r="AB7329" s="10" t="str">
        <f>Tableau1[[#This Row],[DOI]]</f>
        <v>doi: 10.1016/j.ajo.2017.08.023</v>
      </c>
      <c r="AC7329" s="13" t="str">
        <f>Tableau1[[#This Row],[Authors]]&amp;", "&amp;Tableau1[[#This Row],[Title]]&amp;" "&amp;Tableau1[[#This Row],[Journal]]&amp;". "&amp;Tableau1[[#This Row],[Year]]</f>
        <v>Margo JA, Whiting MF, Brown CH, Hoover CK, Munir WM., The Effect of Chronic Pulmonary Disease and Mechanical Ventilation on Corneal Donor Endothelial Cell Density and Transplant Suitability. Am J Ophthalmol. 2017</v>
      </c>
    </row>
    <row r="7330" spans="1:29" x14ac:dyDescent="0.3">
      <c r="A7330">
        <v>8987</v>
      </c>
      <c r="B7330" t="s">
        <v>11602</v>
      </c>
      <c r="C7330" t="s">
        <v>21782</v>
      </c>
      <c r="D7330" t="s">
        <v>32043</v>
      </c>
      <c r="E7330" t="s">
        <v>2565</v>
      </c>
      <c r="F7330" s="10"/>
      <c r="G7330">
        <v>2017</v>
      </c>
      <c r="J7330">
        <v>0.65593546535142255</v>
      </c>
      <c r="L7330" t="e">
        <v>#VALUE!</v>
      </c>
      <c r="M7330">
        <v>27798121</v>
      </c>
      <c r="Q7330" s="10"/>
      <c r="R7330" s="11">
        <f t="shared" si="228"/>
        <v>0</v>
      </c>
      <c r="U7330" s="11">
        <f t="shared" si="229"/>
        <v>0</v>
      </c>
      <c r="Y7330" s="11">
        <f>IF(SUM(Tableau1[[#This Row],[Other access]:[Sci-hub access]])&gt;=1,1,0)</f>
        <v>0</v>
      </c>
      <c r="Z7330" s="12">
        <f>IF(OR(Tableau1[[#This Row],[Access R1 + S1+ T1 ]]&gt;=1,Tableau1[[#This Row],[Access V1 +W1 + X1]]&gt;=1),1,0)</f>
        <v>0</v>
      </c>
      <c r="AB7330" s="10" t="e">
        <f>Tableau1[[#This Row],[DOI]]</f>
        <v>#VALUE!</v>
      </c>
      <c r="AC7330" s="13" t="str">
        <f>Tableau1[[#This Row],[Authors]]&amp;", "&amp;Tableau1[[#This Row],[Title]]&amp;" "&amp;Tableau1[[#This Row],[Journal]]&amp;". "&amp;Tableau1[[#This Row],[Year]]</f>
        <v>Miller CG, Budoff G, Prenner JL, Schwarzbauer JE., Minireview: Fibronectin in retinal disease. Exp Biol Med (Maywood). 2017</v>
      </c>
    </row>
    <row r="7331" spans="1:29" x14ac:dyDescent="0.3">
      <c r="A7331">
        <v>7564</v>
      </c>
      <c r="B7331" t="s">
        <v>10356</v>
      </c>
      <c r="C7331" t="s">
        <v>20556</v>
      </c>
      <c r="D7331" t="s">
        <v>30791</v>
      </c>
      <c r="E7331" t="s">
        <v>2495</v>
      </c>
      <c r="F7331" s="10"/>
      <c r="G7331">
        <v>2017</v>
      </c>
      <c r="J7331">
        <v>0.65597030433996051</v>
      </c>
      <c r="L7331" t="s">
        <v>41919</v>
      </c>
      <c r="M7331">
        <v>28079738</v>
      </c>
      <c r="Q7331" s="10"/>
      <c r="R7331" s="11">
        <f t="shared" si="228"/>
        <v>0</v>
      </c>
      <c r="U7331" s="11">
        <f t="shared" si="229"/>
        <v>0</v>
      </c>
      <c r="Y7331" s="11">
        <f>IF(SUM(Tableau1[[#This Row],[Other access]:[Sci-hub access]])&gt;=1,1,0)</f>
        <v>0</v>
      </c>
      <c r="Z7331" s="12">
        <f>IF(OR(Tableau1[[#This Row],[Access R1 + S1+ T1 ]]&gt;=1,Tableau1[[#This Row],[Access V1 +W1 + X1]]&gt;=1),1,0)</f>
        <v>0</v>
      </c>
      <c r="AB7331" s="10" t="str">
        <f>Tableau1[[#This Row],[DOI]]</f>
        <v>doi: 10.1097/OPX.0000000000001032</v>
      </c>
      <c r="AC7331" s="13" t="str">
        <f>Tableau1[[#This Row],[Authors]]&amp;", "&amp;Tableau1[[#This Row],[Title]]&amp;" "&amp;Tableau1[[#This Row],[Journal]]&amp;". "&amp;Tableau1[[#This Row],[Year]]</f>
        <v>Hopkins S, Sampson GP, Hendicott PL, Wood JM., Vision Problems and Reduced Reading Outcomes in Queensland Schoolchildren. Optom Vis Sci. 2017</v>
      </c>
    </row>
    <row r="7332" spans="1:29" x14ac:dyDescent="0.3">
      <c r="A7332">
        <v>4208</v>
      </c>
      <c r="B7332" t="s">
        <v>7347</v>
      </c>
      <c r="C7332" t="s">
        <v>17583</v>
      </c>
      <c r="D7332" t="s">
        <v>27775</v>
      </c>
      <c r="E7332" t="s">
        <v>3118</v>
      </c>
      <c r="F7332" s="10"/>
      <c r="G7332">
        <v>2017</v>
      </c>
      <c r="J7332">
        <v>0.65601687241594664</v>
      </c>
      <c r="L7332" t="s">
        <v>38639</v>
      </c>
      <c r="M7332">
        <v>28471896</v>
      </c>
      <c r="Q7332" s="10"/>
      <c r="R7332" s="11">
        <f t="shared" si="228"/>
        <v>0</v>
      </c>
      <c r="U7332" s="11">
        <f t="shared" si="229"/>
        <v>0</v>
      </c>
      <c r="Y7332" s="11">
        <f>IF(SUM(Tableau1[[#This Row],[Other access]:[Sci-hub access]])&gt;=1,1,0)</f>
        <v>0</v>
      </c>
      <c r="Z7332" s="12">
        <f>IF(OR(Tableau1[[#This Row],[Access R1 + S1+ T1 ]]&gt;=1,Tableau1[[#This Row],[Access V1 +W1 + X1]]&gt;=1),1,0)</f>
        <v>0</v>
      </c>
      <c r="AB7332" s="10" t="str">
        <f>Tableau1[[#This Row],[DOI]]</f>
        <v>doi: 10.1097/NRL.0000000000000115</v>
      </c>
      <c r="AC7332" s="13" t="str">
        <f>Tableau1[[#This Row],[Authors]]&amp;", "&amp;Tableau1[[#This Row],[Title]]&amp;" "&amp;Tableau1[[#This Row],[Journal]]&amp;". "&amp;Tableau1[[#This Row],[Year]]</f>
        <v>Chen CY, Chen CJ, Tseng YC., A Case Report of Transient Cortical Blindness After Angiography. Neurologist. 2017</v>
      </c>
    </row>
    <row r="7333" spans="1:29" x14ac:dyDescent="0.3">
      <c r="A7333">
        <v>10933</v>
      </c>
      <c r="B7333" t="s">
        <v>13369</v>
      </c>
      <c r="C7333" t="s">
        <v>23531</v>
      </c>
      <c r="D7333" t="s">
        <v>33823</v>
      </c>
      <c r="E7333" t="s">
        <v>2719</v>
      </c>
      <c r="F7333" s="10"/>
      <c r="G7333">
        <v>2017</v>
      </c>
      <c r="J7333">
        <v>0.65604439701223705</v>
      </c>
      <c r="L7333" t="s">
        <v>45174</v>
      </c>
      <c r="M7333">
        <v>26828124</v>
      </c>
      <c r="Q7333" s="10"/>
      <c r="R7333" s="11">
        <f t="shared" si="228"/>
        <v>0</v>
      </c>
      <c r="U7333" s="11">
        <f t="shared" si="229"/>
        <v>0</v>
      </c>
      <c r="Y7333" s="11">
        <f>IF(SUM(Tableau1[[#This Row],[Other access]:[Sci-hub access]])&gt;=1,1,0)</f>
        <v>0</v>
      </c>
      <c r="Z7333" s="12">
        <f>IF(OR(Tableau1[[#This Row],[Access R1 + S1+ T1 ]]&gt;=1,Tableau1[[#This Row],[Access V1 +W1 + X1]]&gt;=1),1,0)</f>
        <v>0</v>
      </c>
      <c r="AB7333" s="10" t="str">
        <f>Tableau1[[#This Row],[DOI]]</f>
        <v>doi: 10.3109/09273948.2015.1108445</v>
      </c>
      <c r="AC7333" s="13" t="str">
        <f>Tableau1[[#This Row],[Authors]]&amp;", "&amp;Tableau1[[#This Row],[Title]]&amp;" "&amp;Tableau1[[#This Row],[Journal]]&amp;". "&amp;Tableau1[[#This Row],[Year]]</f>
        <v>Uzun A, Yalcindag FN, Demirel S, Batýoðlu F, Ozmert E., Evaluation of Aqueous Flare Levels Following Intravitreal Ranibizumab Injection for Neovascular Age-related Macular Degeneration. Ocul Immunol Inflamm. 2017</v>
      </c>
    </row>
    <row r="7334" spans="1:29" ht="28.8" x14ac:dyDescent="0.3">
      <c r="A7334">
        <v>7931</v>
      </c>
      <c r="B7334" t="s">
        <v>1526</v>
      </c>
      <c r="C7334" t="s">
        <v>1527</v>
      </c>
      <c r="D7334" t="s">
        <v>1528</v>
      </c>
      <c r="E7334" t="s">
        <v>2793</v>
      </c>
      <c r="F7334" s="10"/>
      <c r="G7334">
        <v>2017</v>
      </c>
      <c r="J7334">
        <v>0.65612592353368271</v>
      </c>
      <c r="L7334" t="s">
        <v>42278</v>
      </c>
      <c r="M7334">
        <v>28027493</v>
      </c>
      <c r="Q7334" s="10"/>
      <c r="R7334" s="11">
        <f t="shared" si="228"/>
        <v>0</v>
      </c>
      <c r="U7334" s="11">
        <f t="shared" si="229"/>
        <v>0</v>
      </c>
      <c r="Y7334" s="11">
        <f>IF(SUM(Tableau1[[#This Row],[Other access]:[Sci-hub access]])&gt;=1,1,0)</f>
        <v>0</v>
      </c>
      <c r="Z7334" s="12">
        <f>IF(OR(Tableau1[[#This Row],[Access R1 + S1+ T1 ]]&gt;=1,Tableau1[[#This Row],[Access V1 +W1 + X1]]&gt;=1),1,0)</f>
        <v>0</v>
      </c>
      <c r="AB7334" s="10" t="str">
        <f>Tableau1[[#This Row],[DOI]]</f>
        <v>doi: 10.1016/j.colsurfb.2016.12.028</v>
      </c>
      <c r="AC7334" s="13" t="str">
        <f>Tableau1[[#This Row],[Authors]]&amp;", "&amp;Tableau1[[#This Row],[Title]]&amp;" "&amp;Tableau1[[#This Row],[Journal]]&amp;". "&amp;Tableau1[[#This Row],[Year]]</f>
        <v>Lin Q, Tang J, Han Y, Xu X, Hao X, Chen H., Hydrophilic modification of intraocular lens via surface initiated reversible addition-fragmentation chain transfer polymerization for reduced posterior capsular opacification. Colloids Surf B Biointerfaces. 2017</v>
      </c>
    </row>
    <row r="7335" spans="1:29" x14ac:dyDescent="0.3">
      <c r="A7335">
        <v>4098</v>
      </c>
      <c r="B7335" t="s">
        <v>7245</v>
      </c>
      <c r="C7335" t="s">
        <v>16771</v>
      </c>
      <c r="D7335" t="s">
        <v>27673</v>
      </c>
      <c r="E7335" t="s">
        <v>2468</v>
      </c>
      <c r="F7335" s="10"/>
      <c r="G7335">
        <v>2017</v>
      </c>
      <c r="J7335">
        <v>0.65633131681543511</v>
      </c>
      <c r="L7335" t="s">
        <v>38530</v>
      </c>
      <c r="M7335">
        <v>28486276</v>
      </c>
      <c r="Q7335" s="10"/>
      <c r="R7335" s="11">
        <f t="shared" si="228"/>
        <v>0</v>
      </c>
      <c r="U7335" s="11">
        <f t="shared" si="229"/>
        <v>0</v>
      </c>
      <c r="Y7335" s="11">
        <f>IF(SUM(Tableau1[[#This Row],[Other access]:[Sci-hub access]])&gt;=1,1,0)</f>
        <v>0</v>
      </c>
      <c r="Z7335" s="12">
        <f>IF(OR(Tableau1[[#This Row],[Access R1 + S1+ T1 ]]&gt;=1,Tableau1[[#This Row],[Access V1 +W1 + X1]]&gt;=1),1,0)</f>
        <v>0</v>
      </c>
      <c r="AB7335" s="10" t="str">
        <f>Tableau1[[#This Row],[DOI]]</f>
        <v>doi: 10.1097/IJG.0000000000000686</v>
      </c>
      <c r="AC7335" s="13" t="str">
        <f>Tableau1[[#This Row],[Authors]]&amp;", "&amp;Tableau1[[#This Row],[Title]]&amp;" "&amp;Tableau1[[#This Row],[Journal]]&amp;". "&amp;Tableau1[[#This Row],[Year]]</f>
        <v>Grover DS, Fellman RL., Outcomes for Ab Interno Bleb Revision With a Novel Translimbal Sclerostomy Spatula. J Glaucoma. 2017</v>
      </c>
    </row>
    <row r="7336" spans="1:29" ht="28.8" x14ac:dyDescent="0.3">
      <c r="A7336">
        <v>5736</v>
      </c>
      <c r="B7336" t="s">
        <v>8763</v>
      </c>
      <c r="C7336" t="s">
        <v>18981</v>
      </c>
      <c r="D7336" t="s">
        <v>29193</v>
      </c>
      <c r="E7336" t="s">
        <v>2443</v>
      </c>
      <c r="F7336" s="10"/>
      <c r="G7336">
        <v>2017</v>
      </c>
      <c r="J7336">
        <v>0.65634128937199465</v>
      </c>
      <c r="L7336" t="s">
        <v>40118</v>
      </c>
      <c r="M7336">
        <v>28291869</v>
      </c>
      <c r="Q7336" s="10"/>
      <c r="R7336" s="11">
        <f t="shared" si="228"/>
        <v>0</v>
      </c>
      <c r="U7336" s="11">
        <f t="shared" si="229"/>
        <v>0</v>
      </c>
      <c r="Y7336" s="11">
        <f>IF(SUM(Tableau1[[#This Row],[Other access]:[Sci-hub access]])&gt;=1,1,0)</f>
        <v>0</v>
      </c>
      <c r="Z7336" s="12">
        <f>IF(OR(Tableau1[[#This Row],[Access R1 + S1+ T1 ]]&gt;=1,Tableau1[[#This Row],[Access V1 +W1 + X1]]&gt;=1),1,0)</f>
        <v>0</v>
      </c>
      <c r="AB7336" s="10" t="str">
        <f>Tableau1[[#This Row],[DOI]]</f>
        <v>doi: 10.1167/iovs.16-20979</v>
      </c>
      <c r="AC7336" s="13" t="str">
        <f>Tableau1[[#This Row],[Authors]]&amp;", "&amp;Tableau1[[#This Row],[Title]]&amp;" "&amp;Tableau1[[#This Row],[Journal]]&amp;". "&amp;Tableau1[[#This Row],[Year]]</f>
        <v>Georgiou T, Wen YT, Chang CH, Kolovos P, Kalogerou M, Prokopiou E, Neokleous A, Huang CT, Tsai RK., Neuroprotective Effects of Omega-3 Polyunsaturated Fatty Acids in a Rat Model of Anterior Ischemic Optic Neuropathy. Invest Ophthalmol Vis Sci. 2017</v>
      </c>
    </row>
    <row r="7337" spans="1:29" x14ac:dyDescent="0.3">
      <c r="A7337">
        <v>9464</v>
      </c>
      <c r="B7337" t="s">
        <v>12031</v>
      </c>
      <c r="C7337" t="s">
        <v>22207</v>
      </c>
      <c r="D7337" t="s">
        <v>32477</v>
      </c>
      <c r="E7337" t="s">
        <v>2486</v>
      </c>
      <c r="F7337" s="10"/>
      <c r="G7337">
        <v>2017</v>
      </c>
      <c r="J7337">
        <v>0.65642039117546513</v>
      </c>
      <c r="L7337" t="s">
        <v>43747</v>
      </c>
      <c r="M7337">
        <v>27681455</v>
      </c>
      <c r="Q7337" s="10"/>
      <c r="R7337" s="11">
        <f t="shared" si="228"/>
        <v>0</v>
      </c>
      <c r="U7337" s="11">
        <f t="shared" si="229"/>
        <v>0</v>
      </c>
      <c r="Y7337" s="11">
        <f>IF(SUM(Tableau1[[#This Row],[Other access]:[Sci-hub access]])&gt;=1,1,0)</f>
        <v>0</v>
      </c>
      <c r="Z7337" s="12">
        <f>IF(OR(Tableau1[[#This Row],[Access R1 + S1+ T1 ]]&gt;=1,Tableau1[[#This Row],[Access V1 +W1 + X1]]&gt;=1),1,0)</f>
        <v>0</v>
      </c>
      <c r="AB7337" s="10" t="str">
        <f>Tableau1[[#This Row],[DOI]]</f>
        <v>doi: 10.1111/aos.13203</v>
      </c>
      <c r="AC7337" s="13" t="str">
        <f>Tableau1[[#This Row],[Authors]]&amp;", "&amp;Tableau1[[#This Row],[Title]]&amp;" "&amp;Tableau1[[#This Row],[Journal]]&amp;". "&amp;Tableau1[[#This Row],[Year]]</f>
        <v>Eissa SA., Management of pseudophakic myopic anisometropic amblyopia with piggyback Visian(®) implantable collamer lens. Acta Ophthalmol. 2017</v>
      </c>
    </row>
    <row r="7338" spans="1:29" x14ac:dyDescent="0.3">
      <c r="A7338">
        <v>7516</v>
      </c>
      <c r="B7338" t="s">
        <v>10314</v>
      </c>
      <c r="C7338" t="s">
        <v>20515</v>
      </c>
      <c r="D7338" t="s">
        <v>30749</v>
      </c>
      <c r="E7338" t="s">
        <v>2523</v>
      </c>
      <c r="F7338" s="10"/>
      <c r="G7338">
        <v>2017</v>
      </c>
      <c r="J7338">
        <v>0.65651933689999087</v>
      </c>
      <c r="L7338" t="s">
        <v>41871</v>
      </c>
      <c r="M7338">
        <v>28085147</v>
      </c>
      <c r="Q7338" s="10"/>
      <c r="R7338" s="11">
        <f t="shared" si="228"/>
        <v>0</v>
      </c>
      <c r="U7338" s="11">
        <f t="shared" si="229"/>
        <v>0</v>
      </c>
      <c r="Y7338" s="11">
        <f>IF(SUM(Tableau1[[#This Row],[Other access]:[Sci-hub access]])&gt;=1,1,0)</f>
        <v>0</v>
      </c>
      <c r="Z7338" s="12">
        <f>IF(OR(Tableau1[[#This Row],[Access R1 + S1+ T1 ]]&gt;=1,Tableau1[[#This Row],[Access V1 +W1 + X1]]&gt;=1),1,0)</f>
        <v>0</v>
      </c>
      <c r="AB7338" s="10" t="str">
        <f>Tableau1[[#This Row],[DOI]]</f>
        <v>doi: 10.1038/eye.2016.315</v>
      </c>
      <c r="AC7338" s="13" t="str">
        <f>Tableau1[[#This Row],[Authors]]&amp;", "&amp;Tableau1[[#This Row],[Title]]&amp;" "&amp;Tableau1[[#This Row],[Journal]]&amp;". "&amp;Tableau1[[#This Row],[Year]]</f>
        <v>Prem Senthil M, Khadka J, Pesudovs K., Seeing through their eyes: lived experiences of people with retinitis pigmentosa. Eye (Lond). 2017</v>
      </c>
    </row>
    <row r="7339" spans="1:29" ht="28.8" x14ac:dyDescent="0.3">
      <c r="A7339">
        <v>7440</v>
      </c>
      <c r="B7339" t="s">
        <v>10246</v>
      </c>
      <c r="C7339" t="s">
        <v>20448</v>
      </c>
      <c r="D7339" t="s">
        <v>30681</v>
      </c>
      <c r="E7339" t="s">
        <v>2441</v>
      </c>
      <c r="F7339" s="10"/>
      <c r="G7339">
        <v>2017</v>
      </c>
      <c r="J7339">
        <v>0.65658773952018212</v>
      </c>
      <c r="L7339" t="s">
        <v>41796</v>
      </c>
      <c r="M7339">
        <v>28094043</v>
      </c>
      <c r="Q7339" s="10"/>
      <c r="R7339" s="11">
        <f t="shared" si="228"/>
        <v>0</v>
      </c>
      <c r="U7339" s="11">
        <f t="shared" si="229"/>
        <v>0</v>
      </c>
      <c r="Y7339" s="11">
        <f>IF(SUM(Tableau1[[#This Row],[Other access]:[Sci-hub access]])&gt;=1,1,0)</f>
        <v>0</v>
      </c>
      <c r="Z7339" s="12">
        <f>IF(OR(Tableau1[[#This Row],[Access R1 + S1+ T1 ]]&gt;=1,Tableau1[[#This Row],[Access V1 +W1 + X1]]&gt;=1),1,0)</f>
        <v>0</v>
      </c>
      <c r="AB7339" s="10" t="str">
        <f>Tableau1[[#This Row],[DOI]]</f>
        <v>doi: 10.1016/j.ophtha.2016.12.017</v>
      </c>
      <c r="AC7339" s="13" t="str">
        <f>Tableau1[[#This Row],[Authors]]&amp;", "&amp;Tableau1[[#This Row],[Title]]&amp;" "&amp;Tableau1[[#This Row],[Journal]]&amp;". "&amp;Tableau1[[#This Row],[Year]]</f>
        <v>Hos D, Tuac O, Schaub F, Stanzel TP, Schrittenlocher S, Hellmich M, Bachmann BO, Cursiefen C., Incidence and Clinical Course of Immune Reactions after Descemet Membrane Endothelial Keratoplasty: Retrospective Analysis of 1000 Consecutive Eyes. Ophthalmology. 2017</v>
      </c>
    </row>
    <row r="7340" spans="1:29" x14ac:dyDescent="0.3">
      <c r="A7340">
        <v>9399</v>
      </c>
      <c r="B7340" t="s">
        <v>11970</v>
      </c>
      <c r="C7340" t="s">
        <v>22145</v>
      </c>
      <c r="D7340" t="s">
        <v>32415</v>
      </c>
      <c r="E7340" t="s">
        <v>2438</v>
      </c>
      <c r="F7340" s="10"/>
      <c r="G7340">
        <v>2017</v>
      </c>
      <c r="J7340">
        <v>0.65665762109611059</v>
      </c>
      <c r="L7340" t="s">
        <v>43690</v>
      </c>
      <c r="M7340">
        <v>27707691</v>
      </c>
      <c r="Q7340" s="10"/>
      <c r="R7340" s="11">
        <f t="shared" si="228"/>
        <v>0</v>
      </c>
      <c r="U7340" s="11">
        <f t="shared" si="229"/>
        <v>0</v>
      </c>
      <c r="Y7340" s="11">
        <f>IF(SUM(Tableau1[[#This Row],[Other access]:[Sci-hub access]])&gt;=1,1,0)</f>
        <v>0</v>
      </c>
      <c r="Z7340" s="12">
        <f>IF(OR(Tableau1[[#This Row],[Access R1 + S1+ T1 ]]&gt;=1,Tableau1[[#This Row],[Access V1 +W1 + X1]]&gt;=1),1,0)</f>
        <v>0</v>
      </c>
      <c r="AB7340" s="10" t="str">
        <f>Tableau1[[#This Row],[DOI]]</f>
        <v>doi: 10.1136/bjophthalmol-2016-309389</v>
      </c>
      <c r="AC7340" s="13" t="str">
        <f>Tableau1[[#This Row],[Authors]]&amp;", "&amp;Tableau1[[#This Row],[Title]]&amp;" "&amp;Tableau1[[#This Row],[Journal]]&amp;". "&amp;Tableau1[[#This Row],[Year]]</f>
        <v>Koustenis A Jr, Harris A, Gross J, Januleviciene I, Shah A, Siesky B., Optical coherence tomography angiography: an overview of the technology and an assessment of applications for clinical research. Br J Ophthalmol. 2017</v>
      </c>
    </row>
    <row r="7341" spans="1:29" x14ac:dyDescent="0.3">
      <c r="A7341">
        <v>3107</v>
      </c>
      <c r="B7341" t="s">
        <v>6297</v>
      </c>
      <c r="C7341" t="s">
        <v>16540</v>
      </c>
      <c r="D7341" t="s">
        <v>26721</v>
      </c>
      <c r="E7341" t="s">
        <v>2608</v>
      </c>
      <c r="F7341" s="10"/>
      <c r="G7341">
        <v>2017</v>
      </c>
      <c r="J7341">
        <v>0.65677346766598954</v>
      </c>
      <c r="L7341" t="s">
        <v>37561</v>
      </c>
      <c r="M7341">
        <v>28635642</v>
      </c>
      <c r="Q7341" s="10"/>
      <c r="R7341" s="11">
        <f t="shared" si="228"/>
        <v>0</v>
      </c>
      <c r="U7341" s="11">
        <f t="shared" si="229"/>
        <v>0</v>
      </c>
      <c r="Y7341" s="11">
        <f>IF(SUM(Tableau1[[#This Row],[Other access]:[Sci-hub access]])&gt;=1,1,0)</f>
        <v>0</v>
      </c>
      <c r="Z7341" s="12">
        <f>IF(OR(Tableau1[[#This Row],[Access R1 + S1+ T1 ]]&gt;=1,Tableau1[[#This Row],[Access V1 +W1 + X1]]&gt;=1),1,0)</f>
        <v>0</v>
      </c>
      <c r="AB7341" s="10" t="str">
        <f>Tableau1[[#This Row],[DOI]]</f>
        <v>doi: 10.3390/nu9060636</v>
      </c>
      <c r="AC7341" s="13" t="str">
        <f>Tableau1[[#This Row],[Authors]]&amp;", "&amp;Tableau1[[#This Row],[Title]]&amp;" "&amp;Tableau1[[#This Row],[Journal]]&amp;". "&amp;Tableau1[[#This Row],[Year]]</f>
        <v>Li S, Li D, Shao M, Cao W, Sun X., Lack of Association between Serum Vitamin B₆, Vitamin B(12), and Vitamin D Levels with Different Types of Glaucoma: A Systematic Review and Meta-Analysis. Nutrients. 2017</v>
      </c>
    </row>
    <row r="7342" spans="1:29" x14ac:dyDescent="0.3">
      <c r="A7342">
        <v>10655</v>
      </c>
      <c r="B7342" t="s">
        <v>13122</v>
      </c>
      <c r="C7342" t="s">
        <v>23287</v>
      </c>
      <c r="D7342" t="s">
        <v>33575</v>
      </c>
      <c r="E7342" t="s">
        <v>2469</v>
      </c>
      <c r="F7342" s="10"/>
      <c r="G7342">
        <v>2017</v>
      </c>
      <c r="J7342">
        <v>0.65678087511738115</v>
      </c>
      <c r="L7342" t="s">
        <v>44903</v>
      </c>
      <c r="M7342">
        <v>27128963</v>
      </c>
      <c r="Q7342" s="10"/>
      <c r="R7342" s="11">
        <f t="shared" si="228"/>
        <v>0</v>
      </c>
      <c r="U7342" s="11">
        <f t="shared" si="229"/>
        <v>0</v>
      </c>
      <c r="Y7342" s="11">
        <f>IF(SUM(Tableau1[[#This Row],[Other access]:[Sci-hub access]])&gt;=1,1,0)</f>
        <v>0</v>
      </c>
      <c r="Z7342" s="12">
        <f>IF(OR(Tableau1[[#This Row],[Access R1 + S1+ T1 ]]&gt;=1,Tableau1[[#This Row],[Access V1 +W1 + X1]]&gt;=1),1,0)</f>
        <v>0</v>
      </c>
      <c r="AB7342" s="10" t="str">
        <f>Tableau1[[#This Row],[DOI]]</f>
        <v>doi: 10.3109/08820538.2015.1123733</v>
      </c>
      <c r="AC7342" s="13" t="str">
        <f>Tableau1[[#This Row],[Authors]]&amp;", "&amp;Tableau1[[#This Row],[Title]]&amp;" "&amp;Tableau1[[#This Row],[Journal]]&amp;". "&amp;Tableau1[[#This Row],[Year]]</f>
        <v>Jin SW, Seo HR, Rho SS, Rho SH., The Effects of Nocturnal Dip and Blood Pressure Variability on Paracentral Scotoma in Early Open-Angle Glaucoma. Semin Ophthalmol. 2017</v>
      </c>
    </row>
    <row r="7343" spans="1:29" x14ac:dyDescent="0.3">
      <c r="A7343">
        <v>6934</v>
      </c>
      <c r="B7343" t="s">
        <v>9804</v>
      </c>
      <c r="C7343" t="s">
        <v>20007</v>
      </c>
      <c r="D7343" t="s">
        <v>30238</v>
      </c>
      <c r="E7343" t="s">
        <v>3053</v>
      </c>
      <c r="F7343" s="10"/>
      <c r="G7343">
        <v>2017</v>
      </c>
      <c r="J7343">
        <v>0.65680356989713695</v>
      </c>
      <c r="L7343" t="s">
        <v>41293</v>
      </c>
      <c r="M7343">
        <v>28145922</v>
      </c>
      <c r="Q7343" s="10"/>
      <c r="R7343" s="11">
        <f t="shared" si="228"/>
        <v>0</v>
      </c>
      <c r="U7343" s="11">
        <f t="shared" si="229"/>
        <v>0</v>
      </c>
      <c r="Y7343" s="11">
        <f>IF(SUM(Tableau1[[#This Row],[Other access]:[Sci-hub access]])&gt;=1,1,0)</f>
        <v>0</v>
      </c>
      <c r="Z7343" s="12">
        <f>IF(OR(Tableau1[[#This Row],[Access R1 + S1+ T1 ]]&gt;=1,Tableau1[[#This Row],[Access V1 +W1 + X1]]&gt;=1),1,0)</f>
        <v>0</v>
      </c>
      <c r="AB7343" s="10" t="str">
        <f>Tableau1[[#This Row],[DOI]]</f>
        <v>doi: 10.1097/SCS.0000000000003370</v>
      </c>
      <c r="AC7343" s="13" t="str">
        <f>Tableau1[[#This Row],[Authors]]&amp;", "&amp;Tableau1[[#This Row],[Title]]&amp;" "&amp;Tableau1[[#This Row],[Journal]]&amp;". "&amp;Tableau1[[#This Row],[Year]]</f>
        <v>Hatamleh MM, Abbariki M, Alqudah N, Cook AE., Survey of Ocular Prosthetics Rehabilitation in the United Kingdom, Part 1: Anophthalmic Patients' Aetiology, Opinions, and Attitudes. J Craniofac Surg. 2017</v>
      </c>
    </row>
    <row r="7344" spans="1:29" x14ac:dyDescent="0.3">
      <c r="A7344">
        <v>2821</v>
      </c>
      <c r="B7344" t="s">
        <v>6024</v>
      </c>
      <c r="C7344" t="s">
        <v>16270</v>
      </c>
      <c r="D7344" t="s">
        <v>26448</v>
      </c>
      <c r="E7344" t="s">
        <v>2597</v>
      </c>
      <c r="F7344" s="10"/>
      <c r="G7344">
        <v>2017</v>
      </c>
      <c r="J7344">
        <v>0.65726278461320931</v>
      </c>
      <c r="L7344" t="s">
        <v>37280</v>
      </c>
      <c r="M7344">
        <v>28678554</v>
      </c>
      <c r="Q7344" s="10"/>
      <c r="R7344" s="11">
        <f t="shared" si="228"/>
        <v>0</v>
      </c>
      <c r="U7344" s="11">
        <f t="shared" si="229"/>
        <v>0</v>
      </c>
      <c r="Y7344" s="11">
        <f>IF(SUM(Tableau1[[#This Row],[Other access]:[Sci-hub access]])&gt;=1,1,0)</f>
        <v>0</v>
      </c>
      <c r="Z7344" s="12">
        <f>IF(OR(Tableau1[[#This Row],[Access R1 + S1+ T1 ]]&gt;=1,Tableau1[[#This Row],[Access V1 +W1 + X1]]&gt;=1),1,0)</f>
        <v>0</v>
      </c>
      <c r="AB7344" s="10" t="str">
        <f>Tableau1[[#This Row],[DOI]]</f>
        <v>doi: 10.1080/01676830.2017.1337176</v>
      </c>
      <c r="AC7344" s="13" t="str">
        <f>Tableau1[[#This Row],[Authors]]&amp;", "&amp;Tableau1[[#This Row],[Title]]&amp;" "&amp;Tableau1[[#This Row],[Journal]]&amp;". "&amp;Tableau1[[#This Row],[Year]]</f>
        <v>Malik A, Joshi N., Gold in the balance: How does patient posture affect eyelid closure? Orbit. 2017</v>
      </c>
    </row>
    <row r="7345" spans="1:29" x14ac:dyDescent="0.3">
      <c r="A7345">
        <v>547</v>
      </c>
      <c r="B7345" t="s">
        <v>3810</v>
      </c>
      <c r="C7345" t="s">
        <v>14067</v>
      </c>
      <c r="D7345" t="s">
        <v>24230</v>
      </c>
      <c r="E7345" t="s">
        <v>2462</v>
      </c>
      <c r="F7345" s="10"/>
      <c r="G7345">
        <v>2017</v>
      </c>
      <c r="J7345">
        <v>0.65727840645721269</v>
      </c>
      <c r="L7345" t="s">
        <v>35046</v>
      </c>
      <c r="M7345">
        <v>29183303</v>
      </c>
      <c r="Q7345" s="10"/>
      <c r="R7345" s="11">
        <f t="shared" si="228"/>
        <v>0</v>
      </c>
      <c r="U7345" s="11">
        <f t="shared" si="229"/>
        <v>0</v>
      </c>
      <c r="Y7345" s="11">
        <f>IF(SUM(Tableau1[[#This Row],[Other access]:[Sci-hub access]])&gt;=1,1,0)</f>
        <v>0</v>
      </c>
      <c r="Z7345" s="12">
        <f>IF(OR(Tableau1[[#This Row],[Access R1 + S1+ T1 ]]&gt;=1,Tableau1[[#This Row],[Access V1 +W1 + X1]]&gt;=1),1,0)</f>
        <v>0</v>
      </c>
      <c r="AB7345" s="10" t="str">
        <f>Tableau1[[#This Row],[DOI]]</f>
        <v>doi: 10.1186/s12886-017-0623-z</v>
      </c>
      <c r="AC7345" s="13" t="str">
        <f>Tableau1[[#This Row],[Authors]]&amp;", "&amp;Tableau1[[#This Row],[Title]]&amp;" "&amp;Tableau1[[#This Row],[Journal]]&amp;". "&amp;Tableau1[[#This Row],[Year]]</f>
        <v>Zhang Y, Yang Q, Guo F, Chen X, Xie L., Link between neurodegeneration and trabecular meshwork injury in glaucomatous patients. BMC Ophthalmol. 2017</v>
      </c>
    </row>
    <row r="7346" spans="1:29" ht="28.8" x14ac:dyDescent="0.3">
      <c r="A7346">
        <v>5641</v>
      </c>
      <c r="B7346" t="s">
        <v>8673</v>
      </c>
      <c r="C7346" t="s">
        <v>18893</v>
      </c>
      <c r="D7346" t="s">
        <v>29103</v>
      </c>
      <c r="E7346" t="s">
        <v>34230</v>
      </c>
      <c r="F7346" s="10"/>
      <c r="G7346">
        <v>2017</v>
      </c>
      <c r="J7346">
        <v>0.65728811439543844</v>
      </c>
      <c r="L7346" t="s">
        <v>40028</v>
      </c>
      <c r="M7346">
        <v>28302155</v>
      </c>
      <c r="Q7346" s="10"/>
      <c r="R7346" s="11">
        <f t="shared" si="228"/>
        <v>0</v>
      </c>
      <c r="U7346" s="11">
        <f t="shared" si="229"/>
        <v>0</v>
      </c>
      <c r="Y7346" s="11">
        <f>IF(SUM(Tableau1[[#This Row],[Other access]:[Sci-hub access]])&gt;=1,1,0)</f>
        <v>0</v>
      </c>
      <c r="Z7346" s="12">
        <f>IF(OR(Tableau1[[#This Row],[Access R1 + S1+ T1 ]]&gt;=1,Tableau1[[#This Row],[Access V1 +W1 + X1]]&gt;=1),1,0)</f>
        <v>0</v>
      </c>
      <c r="AB7346" s="10" t="str">
        <f>Tableau1[[#This Row],[DOI]]</f>
        <v>doi: 10.1186/s13063-017-1861-3</v>
      </c>
      <c r="AC7346" s="13" t="str">
        <f>Tableau1[[#This Row],[Authors]]&amp;", "&amp;Tableau1[[#This Row],[Title]]&amp;" "&amp;Tableau1[[#This Row],[Journal]]&amp;". "&amp;Tableau1[[#This Row],[Year]]</f>
        <v>Lorenz K, Scheller Y, Bell K, Grus F, Ponto KA, Bock F, Cursiefen C, Flach J, Gehring M, Peto T, Silva R, Tal Y, Pfeiffer N., A prospective, randomised, placebo-controlled, double-masked, three-armed, multicentre phase II/III trial for the Study of a Topical Treatment of Ischaemic Central Retinal Vein Occlusion to Prevent Neovascular Glaucoma - the STRONG study: study protocol for a randomised controlled trial. Trials. 2017</v>
      </c>
    </row>
    <row r="7347" spans="1:29" x14ac:dyDescent="0.3">
      <c r="A7347">
        <v>9170</v>
      </c>
      <c r="B7347" t="s">
        <v>11764</v>
      </c>
      <c r="C7347" t="s">
        <v>21939</v>
      </c>
      <c r="D7347" t="s">
        <v>32205</v>
      </c>
      <c r="E7347" t="s">
        <v>34421</v>
      </c>
      <c r="F7347" s="10"/>
      <c r="G7347">
        <v>2017</v>
      </c>
      <c r="J7347">
        <v>0.65734998535537881</v>
      </c>
      <c r="L7347" t="s">
        <v>43486</v>
      </c>
      <c r="M7347">
        <v>27770590</v>
      </c>
      <c r="Q7347" s="10"/>
      <c r="R7347" s="11">
        <f t="shared" si="228"/>
        <v>0</v>
      </c>
      <c r="U7347" s="11">
        <f t="shared" si="229"/>
        <v>0</v>
      </c>
      <c r="Y7347" s="11">
        <f>IF(SUM(Tableau1[[#This Row],[Other access]:[Sci-hub access]])&gt;=1,1,0)</f>
        <v>0</v>
      </c>
      <c r="Z7347" s="12">
        <f>IF(OR(Tableau1[[#This Row],[Access R1 + S1+ T1 ]]&gt;=1,Tableau1[[#This Row],[Access V1 +W1 + X1]]&gt;=1),1,0)</f>
        <v>0</v>
      </c>
      <c r="AB7347" s="10" t="str">
        <f>Tableau1[[#This Row],[DOI]]</f>
        <v>doi: 10.1111/dme.13280</v>
      </c>
      <c r="AC7347" s="13" t="str">
        <f>Tableau1[[#This Row],[Authors]]&amp;", "&amp;Tableau1[[#This Row],[Title]]&amp;" "&amp;Tableau1[[#This Row],[Journal]]&amp;". "&amp;Tableau1[[#This Row],[Year]]</f>
        <v>Cho YH, Craig ME, Januszewski AS, Benitez-Aguirre P, Hing S, Jenkins AJ, Donaghue KC., Higher skin autofluorescence in young people with Type 1 diabetes and microvascular complications. Diabet Med. 2017</v>
      </c>
    </row>
    <row r="7348" spans="1:29" x14ac:dyDescent="0.3">
      <c r="A7348">
        <v>2616</v>
      </c>
      <c r="B7348" t="s">
        <v>5832</v>
      </c>
      <c r="C7348" t="s">
        <v>16078</v>
      </c>
      <c r="D7348" t="s">
        <v>26255</v>
      </c>
      <c r="E7348" t="s">
        <v>2704</v>
      </c>
      <c r="F7348" s="10"/>
      <c r="G7348">
        <v>2017</v>
      </c>
      <c r="J7348">
        <v>0.65747650634258703</v>
      </c>
      <c r="L7348" t="s">
        <v>37079</v>
      </c>
      <c r="M7348">
        <v>28719506</v>
      </c>
      <c r="Q7348" s="10"/>
      <c r="R7348" s="11">
        <f t="shared" si="228"/>
        <v>0</v>
      </c>
      <c r="U7348" s="11">
        <f t="shared" si="229"/>
        <v>0</v>
      </c>
      <c r="Y7348" s="11">
        <f>IF(SUM(Tableau1[[#This Row],[Other access]:[Sci-hub access]])&gt;=1,1,0)</f>
        <v>0</v>
      </c>
      <c r="Z7348" s="12">
        <f>IF(OR(Tableau1[[#This Row],[Access R1 + S1+ T1 ]]&gt;=1,Tableau1[[#This Row],[Access V1 +W1 + X1]]&gt;=1),1,0)</f>
        <v>0</v>
      </c>
      <c r="AB7348" s="10" t="str">
        <f>Tableau1[[#This Row],[DOI]]</f>
        <v>doi: 10.1097/INF.0000000000001689</v>
      </c>
      <c r="AC7348" s="13" t="str">
        <f>Tableau1[[#This Row],[Authors]]&amp;", "&amp;Tableau1[[#This Row],[Title]]&amp;" "&amp;Tableau1[[#This Row],[Journal]]&amp;". "&amp;Tableau1[[#This Row],[Year]]</f>
        <v>Şahiner F, Siğ AK, Savaşçi Ü, Tekin K, Akay F., Zika Virus-associated Ocular and Neurologic Disorders: The Emergence of New Evidence. Pediatr Infect Dis J. 2017</v>
      </c>
    </row>
    <row r="7349" spans="1:29" x14ac:dyDescent="0.3">
      <c r="A7349">
        <v>735</v>
      </c>
      <c r="B7349" t="s">
        <v>3998</v>
      </c>
      <c r="C7349" t="s">
        <v>14253</v>
      </c>
      <c r="D7349" t="s">
        <v>24418</v>
      </c>
      <c r="E7349" t="s">
        <v>2662</v>
      </c>
      <c r="F7349" s="10"/>
      <c r="G7349">
        <v>2017</v>
      </c>
      <c r="J7349">
        <v>0.65748616169957608</v>
      </c>
      <c r="L7349" t="s">
        <v>35228</v>
      </c>
      <c r="M7349">
        <v>29127143</v>
      </c>
      <c r="Q7349" s="10"/>
      <c r="R7349" s="11">
        <f t="shared" si="228"/>
        <v>0</v>
      </c>
      <c r="U7349" s="11">
        <f t="shared" si="229"/>
        <v>0</v>
      </c>
      <c r="Y7349" s="11">
        <f>IF(SUM(Tableau1[[#This Row],[Other access]:[Sci-hub access]])&gt;=1,1,0)</f>
        <v>0</v>
      </c>
      <c r="Z7349" s="12">
        <f>IF(OR(Tableau1[[#This Row],[Access R1 + S1+ T1 ]]&gt;=1,Tableau1[[#This Row],[Access V1 +W1 + X1]]&gt;=1),1,0)</f>
        <v>0</v>
      </c>
      <c r="AB7349" s="10" t="str">
        <f>Tableau1[[#This Row],[DOI]]</f>
        <v>doi: 10.4049/jimmunol.1700550</v>
      </c>
      <c r="AC7349" s="13" t="str">
        <f>Tableau1[[#This Row],[Authors]]&amp;", "&amp;Tableau1[[#This Row],[Title]]&amp;" "&amp;Tableau1[[#This Row],[Journal]]&amp;". "&amp;Tableau1[[#This Row],[Year]]</f>
        <v>Tanaka Y, Sotome T, Inoue A, Mukozu T, Kuwabara T, Mikami T, Kowhi-Shigematsu T, Kondo M., SATB1 Conditional Knockout Results in Sjögren's Syndrome in Mice. J Immunol. 2017</v>
      </c>
    </row>
    <row r="7350" spans="1:29" x14ac:dyDescent="0.3">
      <c r="A7350">
        <v>3442</v>
      </c>
      <c r="B7350" t="s">
        <v>6617</v>
      </c>
      <c r="C7350" t="s">
        <v>16860</v>
      </c>
      <c r="D7350" t="s">
        <v>27041</v>
      </c>
      <c r="E7350" t="s">
        <v>2524</v>
      </c>
      <c r="F7350" s="10"/>
      <c r="G7350">
        <v>2017</v>
      </c>
      <c r="J7350">
        <v>0.65757975630068644</v>
      </c>
      <c r="L7350" t="s">
        <v>37891</v>
      </c>
      <c r="M7350">
        <v>28586500</v>
      </c>
      <c r="Q7350" s="10"/>
      <c r="R7350" s="11">
        <f t="shared" si="228"/>
        <v>0</v>
      </c>
      <c r="U7350" s="11">
        <f t="shared" si="229"/>
        <v>0</v>
      </c>
      <c r="Y7350" s="11">
        <f>IF(SUM(Tableau1[[#This Row],[Other access]:[Sci-hub access]])&gt;=1,1,0)</f>
        <v>0</v>
      </c>
      <c r="Z7350" s="12">
        <f>IF(OR(Tableau1[[#This Row],[Access R1 + S1+ T1 ]]&gt;=1,Tableau1[[#This Row],[Access V1 +W1 + X1]]&gt;=1),1,0)</f>
        <v>0</v>
      </c>
      <c r="AB7350" s="10" t="str">
        <f>Tableau1[[#This Row],[DOI]]</f>
        <v>doi: 10.3928/1081597X-20170426-01</v>
      </c>
      <c r="AC7350" s="13" t="str">
        <f>Tableau1[[#This Row],[Authors]]&amp;", "&amp;Tableau1[[#This Row],[Title]]&amp;" "&amp;Tableau1[[#This Row],[Journal]]&amp;". "&amp;Tableau1[[#This Row],[Year]]</f>
        <v>Martín-Escuer B, Alfonso JF, Esteve-Taboada JJ, Fernández-Vega Cueto L, Montés-Micó R., Implantation of Implantable Collamer Lenses After Radial Keratotomy. J Refract Surg. 2017</v>
      </c>
    </row>
    <row r="7351" spans="1:29" x14ac:dyDescent="0.3">
      <c r="A7351">
        <v>6205</v>
      </c>
      <c r="B7351" t="s">
        <v>9166</v>
      </c>
      <c r="C7351" t="s">
        <v>19379</v>
      </c>
      <c r="D7351" t="s">
        <v>29597</v>
      </c>
      <c r="E7351" t="s">
        <v>2496</v>
      </c>
      <c r="F7351" s="10"/>
      <c r="G7351">
        <v>2017</v>
      </c>
      <c r="J7351">
        <v>0.65798617695198069</v>
      </c>
      <c r="L7351" t="s">
        <v>40575</v>
      </c>
      <c r="M7351">
        <v>28237172</v>
      </c>
      <c r="Q7351" s="10"/>
      <c r="R7351" s="11">
        <f t="shared" si="228"/>
        <v>0</v>
      </c>
      <c r="U7351" s="11">
        <f t="shared" si="229"/>
        <v>0</v>
      </c>
      <c r="Y7351" s="11">
        <f>IF(SUM(Tableau1[[#This Row],[Other access]:[Sci-hub access]])&gt;=1,1,0)</f>
        <v>0</v>
      </c>
      <c r="Z7351" s="12">
        <f>IF(OR(Tableau1[[#This Row],[Access R1 + S1+ T1 ]]&gt;=1,Tableau1[[#This Row],[Access V1 +W1 + X1]]&gt;=1),1,0)</f>
        <v>0</v>
      </c>
      <c r="AB7351" s="10" t="str">
        <f>Tableau1[[#This Row],[DOI]]</f>
        <v>doi: 10.1016/j.jcjo.2016.09.017</v>
      </c>
      <c r="AC7351" s="13" t="str">
        <f>Tableau1[[#This Row],[Authors]]&amp;", "&amp;Tableau1[[#This Row],[Title]]&amp;" "&amp;Tableau1[[#This Row],[Journal]]&amp;". "&amp;Tableau1[[#This Row],[Year]]</f>
        <v>Cao Y, Zhao X, Yi J, Tang R, Lei S., Hantavirus retinitis and concurrent hemorrhagic fever with renal syndrome. Can J Ophthalmol. 2017</v>
      </c>
    </row>
    <row r="7352" spans="1:29" x14ac:dyDescent="0.3">
      <c r="A7352">
        <v>7874</v>
      </c>
      <c r="B7352" t="s">
        <v>10623</v>
      </c>
      <c r="C7352" t="s">
        <v>20820</v>
      </c>
      <c r="D7352" t="s">
        <v>31061</v>
      </c>
      <c r="E7352" t="s">
        <v>2942</v>
      </c>
      <c r="F7352" s="10"/>
      <c r="G7352">
        <v>2017</v>
      </c>
      <c r="J7352">
        <v>0.65800420306747631</v>
      </c>
      <c r="L7352" t="s">
        <v>42223</v>
      </c>
      <c r="M7352">
        <v>28039061</v>
      </c>
      <c r="Q7352" s="10"/>
      <c r="R7352" s="11">
        <f t="shared" si="228"/>
        <v>0</v>
      </c>
      <c r="U7352" s="11">
        <f t="shared" si="229"/>
        <v>0</v>
      </c>
      <c r="Y7352" s="11">
        <f>IF(SUM(Tableau1[[#This Row],[Other access]:[Sci-hub access]])&gt;=1,1,0)</f>
        <v>0</v>
      </c>
      <c r="Z7352" s="12">
        <f>IF(OR(Tableau1[[#This Row],[Access R1 + S1+ T1 ]]&gt;=1,Tableau1[[#This Row],[Access V1 +W1 + X1]]&gt;=1),1,0)</f>
        <v>0</v>
      </c>
      <c r="AB7352" s="10" t="str">
        <f>Tableau1[[#This Row],[DOI]]</f>
        <v>doi: 10.1016/j.preteyeres.2016.12.003</v>
      </c>
      <c r="AC7352" s="13" t="str">
        <f>Tableau1[[#This Row],[Authors]]&amp;", "&amp;Tableau1[[#This Row],[Title]]&amp;" "&amp;Tableau1[[#This Row],[Journal]]&amp;". "&amp;Tableau1[[#This Row],[Year]]</f>
        <v>Sun X, Dai Y, Chen Y, Yu DY, Cringle SJ, Chen J, Kong X, Wang X, Jiang C., Primary angle closure glaucoma: What we know and what we don't know. Prog Retin Eye Res. 2017</v>
      </c>
    </row>
    <row r="7353" spans="1:29" x14ac:dyDescent="0.3">
      <c r="A7353">
        <v>5820</v>
      </c>
      <c r="B7353" t="s">
        <v>8839</v>
      </c>
      <c r="C7353" t="s">
        <v>19056</v>
      </c>
      <c r="D7353" t="s">
        <v>29269</v>
      </c>
      <c r="E7353" t="s">
        <v>2561</v>
      </c>
      <c r="F7353" s="10"/>
      <c r="G7353">
        <v>2017</v>
      </c>
      <c r="J7353">
        <v>0.65802843607864647</v>
      </c>
      <c r="L7353" t="s">
        <v>40202</v>
      </c>
      <c r="M7353">
        <v>28282627</v>
      </c>
      <c r="Q7353" s="10"/>
      <c r="R7353" s="11">
        <f t="shared" si="228"/>
        <v>0</v>
      </c>
      <c r="U7353" s="11">
        <f t="shared" si="229"/>
        <v>0</v>
      </c>
      <c r="Y7353" s="11">
        <f>IF(SUM(Tableau1[[#This Row],[Other access]:[Sci-hub access]])&gt;=1,1,0)</f>
        <v>0</v>
      </c>
      <c r="Z7353" s="12">
        <f>IF(OR(Tableau1[[#This Row],[Access R1 + S1+ T1 ]]&gt;=1,Tableau1[[#This Row],[Access V1 +W1 + X1]]&gt;=1),1,0)</f>
        <v>0</v>
      </c>
      <c r="AB7353" s="10" t="str">
        <f>Tableau1[[#This Row],[DOI]]</f>
        <v>doi: 10.1016/j.clineuro.2017.02.016</v>
      </c>
      <c r="AC7353" s="13" t="str">
        <f>Tableau1[[#This Row],[Authors]]&amp;", "&amp;Tableau1[[#This Row],[Title]]&amp;" "&amp;Tableau1[[#This Row],[Journal]]&amp;". "&amp;Tableau1[[#This Row],[Year]]</f>
        <v>Ran Y, Wang L, Zhang F, Ao R, Dong Z, Yu S., Anti-NMDAR encephalitis followed by seropositive neuromyelitis optica spectrum disorder: A case report and literature review. Clin Neurol Neurosurg. 2017</v>
      </c>
    </row>
    <row r="7354" spans="1:29" ht="28.8" x14ac:dyDescent="0.3">
      <c r="A7354">
        <v>601</v>
      </c>
      <c r="B7354" t="s">
        <v>3864</v>
      </c>
      <c r="C7354" t="s">
        <v>14120</v>
      </c>
      <c r="D7354" t="s">
        <v>24284</v>
      </c>
      <c r="E7354" t="s">
        <v>34006</v>
      </c>
      <c r="F7354" s="10"/>
      <c r="G7354">
        <v>2017</v>
      </c>
      <c r="J7354">
        <v>0.65803674457572825</v>
      </c>
      <c r="L7354" t="s">
        <v>35099</v>
      </c>
      <c r="M7354">
        <v>29165106</v>
      </c>
      <c r="Q7354" s="10"/>
      <c r="R7354" s="11">
        <f t="shared" si="228"/>
        <v>0</v>
      </c>
      <c r="U7354" s="11">
        <f t="shared" si="229"/>
        <v>0</v>
      </c>
      <c r="Y7354" s="11">
        <f>IF(SUM(Tableau1[[#This Row],[Other access]:[Sci-hub access]])&gt;=1,1,0)</f>
        <v>0</v>
      </c>
      <c r="Z7354" s="12">
        <f>IF(OR(Tableau1[[#This Row],[Access R1 + S1+ T1 ]]&gt;=1,Tableau1[[#This Row],[Access V1 +W1 + X1]]&gt;=1),1,0)</f>
        <v>0</v>
      </c>
      <c r="AB7354" s="10" t="str">
        <f>Tableau1[[#This Row],[DOI]]</f>
        <v>doi: 10.1186/s12199-017-0611-1</v>
      </c>
      <c r="AC7354" s="13" t="str">
        <f>Tableau1[[#This Row],[Authors]]&amp;", "&amp;Tableau1[[#This Row],[Title]]&amp;" "&amp;Tableau1[[#This Row],[Journal]]&amp;". "&amp;Tableau1[[#This Row],[Year]]</f>
        <v>Cagnie B, De Meulemeester K, Saeys L, Danneels L, Vandenbulcke L, Castelein B., The impact of different lenses on visual and musculoskeletal complaints in VDU workers with work-related neck complaints: a randomized controlled trial. Environ Health Prev Med. 2017</v>
      </c>
    </row>
    <row r="7355" spans="1:29" x14ac:dyDescent="0.3">
      <c r="A7355">
        <v>1228</v>
      </c>
      <c r="B7355" t="s">
        <v>4490</v>
      </c>
      <c r="C7355" t="s">
        <v>14743</v>
      </c>
      <c r="D7355" t="s">
        <v>24911</v>
      </c>
      <c r="E7355" t="s">
        <v>2496</v>
      </c>
      <c r="F7355" s="10"/>
      <c r="G7355">
        <v>2017</v>
      </c>
      <c r="J7355">
        <v>0.65810802675306301</v>
      </c>
      <c r="L7355" t="s">
        <v>35715</v>
      </c>
      <c r="M7355">
        <v>28985814</v>
      </c>
      <c r="Q7355" s="10"/>
      <c r="R7355" s="11">
        <f t="shared" si="228"/>
        <v>0</v>
      </c>
      <c r="U7355" s="11">
        <f t="shared" si="229"/>
        <v>0</v>
      </c>
      <c r="Y7355" s="11">
        <f>IF(SUM(Tableau1[[#This Row],[Other access]:[Sci-hub access]])&gt;=1,1,0)</f>
        <v>0</v>
      </c>
      <c r="Z7355" s="12">
        <f>IF(OR(Tableau1[[#This Row],[Access R1 + S1+ T1 ]]&gt;=1,Tableau1[[#This Row],[Access V1 +W1 + X1]]&gt;=1),1,0)</f>
        <v>0</v>
      </c>
      <c r="AB7355" s="10" t="str">
        <f>Tableau1[[#This Row],[DOI]]</f>
        <v>doi: 10.1016/j.jcjo.2017.02.019</v>
      </c>
      <c r="AC7355" s="13" t="str">
        <f>Tableau1[[#This Row],[Authors]]&amp;", "&amp;Tableau1[[#This Row],[Title]]&amp;" "&amp;Tableau1[[#This Row],[Journal]]&amp;". "&amp;Tableau1[[#This Row],[Year]]</f>
        <v>Wong M, Dodd MM, Masiowski P, Sharma V., Tear osmolarity and subjective dry eye symptoms in migraine sufferers. Can J Ophthalmol. 2017</v>
      </c>
    </row>
    <row r="7356" spans="1:29" ht="28.8" x14ac:dyDescent="0.3">
      <c r="A7356">
        <v>1074</v>
      </c>
      <c r="B7356" t="s">
        <v>4336</v>
      </c>
      <c r="C7356" t="s">
        <v>14590</v>
      </c>
      <c r="D7356" t="s">
        <v>24757</v>
      </c>
      <c r="E7356" t="s">
        <v>2767</v>
      </c>
      <c r="F7356" s="10"/>
      <c r="G7356">
        <v>2017</v>
      </c>
      <c r="J7356">
        <v>0.65817087702771471</v>
      </c>
      <c r="L7356" t="s">
        <v>35562</v>
      </c>
      <c r="M7356">
        <v>29037902</v>
      </c>
      <c r="Q7356" s="10"/>
      <c r="R7356" s="11">
        <f t="shared" si="228"/>
        <v>0</v>
      </c>
      <c r="U7356" s="11">
        <f t="shared" si="229"/>
        <v>0</v>
      </c>
      <c r="Y7356" s="11">
        <f>IF(SUM(Tableau1[[#This Row],[Other access]:[Sci-hub access]])&gt;=1,1,0)</f>
        <v>0</v>
      </c>
      <c r="Z7356" s="12">
        <f>IF(OR(Tableau1[[#This Row],[Access R1 + S1+ T1 ]]&gt;=1,Tableau1[[#This Row],[Access V1 +W1 + X1]]&gt;=1),1,0)</f>
        <v>0</v>
      </c>
      <c r="AB7356" s="10" t="str">
        <f>Tableau1[[#This Row],[DOI]]</f>
        <v>doi: 10.1016/j.autrev.2017.10.005</v>
      </c>
      <c r="AC7356" s="13" t="str">
        <f>Tableau1[[#This Row],[Authors]]&amp;", "&amp;Tableau1[[#This Row],[Title]]&amp;" "&amp;Tableau1[[#This Row],[Journal]]&amp;". "&amp;Tableau1[[#This Row],[Year]]</f>
        <v>Durtette C, Hachulla E, Resche-Rigon M, Papo T, Zénone T, Lioger B, Deligny C, Lambert M, Landron C, Pouchot J, Kahn JE, Lavigne C, De Wazieres B, Dhote R, Gondran G, Pertuiset E, Quemeneur T, Hamidou M, Sève P, Le Gallou T, Grasland A, Hatron PY, et al., Cogan syndrome: Characteristics, outcome and treatment in a French nationwide retrospective study and literature review. Autoimmun Rev. 2017</v>
      </c>
    </row>
    <row r="7357" spans="1:29" x14ac:dyDescent="0.3">
      <c r="A7357">
        <v>4079</v>
      </c>
      <c r="B7357" t="s">
        <v>7226</v>
      </c>
      <c r="C7357" t="s">
        <v>17464</v>
      </c>
      <c r="D7357" t="s">
        <v>27654</v>
      </c>
      <c r="E7357" t="s">
        <v>2452</v>
      </c>
      <c r="F7357" s="10"/>
      <c r="G7357">
        <v>2017</v>
      </c>
      <c r="J7357">
        <v>0.65819790991270899</v>
      </c>
      <c r="L7357" t="e">
        <v>#VALUE!</v>
      </c>
      <c r="M7357">
        <v>28487505</v>
      </c>
      <c r="Q7357" s="10"/>
      <c r="R7357" s="11">
        <f t="shared" si="228"/>
        <v>0</v>
      </c>
      <c r="U7357" s="11">
        <f t="shared" si="229"/>
        <v>0</v>
      </c>
      <c r="Y7357" s="11">
        <f>IF(SUM(Tableau1[[#This Row],[Other access]:[Sci-hub access]])&gt;=1,1,0)</f>
        <v>0</v>
      </c>
      <c r="Z7357" s="12">
        <f>IF(OR(Tableau1[[#This Row],[Access R1 + S1+ T1 ]]&gt;=1,Tableau1[[#This Row],[Access V1 +W1 + X1]]&gt;=1),1,0)</f>
        <v>0</v>
      </c>
      <c r="AB7357" s="10" t="e">
        <f>Tableau1[[#This Row],[DOI]]</f>
        <v>#VALUE!</v>
      </c>
      <c r="AC7357" s="13" t="str">
        <f>Tableau1[[#This Row],[Authors]]&amp;", "&amp;Tableau1[[#This Row],[Title]]&amp;" "&amp;Tableau1[[#This Row],[Journal]]&amp;". "&amp;Tableau1[[#This Row],[Year]]</f>
        <v>Meng YF, Lu J, Xing Q, Tao JJ, Xiao P., Lower Serum Vitamin D Level Was Associated with Risk of Dry Eye Syndrome. Med Sci Monit. 2017</v>
      </c>
    </row>
    <row r="7358" spans="1:29" x14ac:dyDescent="0.3">
      <c r="A7358">
        <v>7791</v>
      </c>
      <c r="B7358" t="s">
        <v>10556</v>
      </c>
      <c r="C7358" t="s">
        <v>20752</v>
      </c>
      <c r="D7358" t="s">
        <v>30993</v>
      </c>
      <c r="E7358" t="s">
        <v>3058</v>
      </c>
      <c r="F7358" s="10"/>
      <c r="G7358">
        <v>2017</v>
      </c>
      <c r="J7358">
        <v>0.6582551041794692</v>
      </c>
      <c r="L7358" t="s">
        <v>42142</v>
      </c>
      <c r="M7358">
        <v>28055229</v>
      </c>
      <c r="Q7358" s="10"/>
      <c r="R7358" s="11">
        <f t="shared" si="228"/>
        <v>0</v>
      </c>
      <c r="U7358" s="11">
        <f t="shared" si="229"/>
        <v>0</v>
      </c>
      <c r="Y7358" s="11">
        <f>IF(SUM(Tableau1[[#This Row],[Other access]:[Sci-hub access]])&gt;=1,1,0)</f>
        <v>0</v>
      </c>
      <c r="Z7358" s="12">
        <f>IF(OR(Tableau1[[#This Row],[Access R1 + S1+ T1 ]]&gt;=1,Tableau1[[#This Row],[Access V1 +W1 + X1]]&gt;=1),1,0)</f>
        <v>0</v>
      </c>
      <c r="AB7358" s="10" t="str">
        <f>Tableau1[[#This Row],[DOI]]</f>
        <v>doi: 10.1080/15389588.2016.1271945</v>
      </c>
      <c r="AC7358" s="13" t="str">
        <f>Tableau1[[#This Row],[Authors]]&amp;", "&amp;Tableau1[[#This Row],[Title]]&amp;" "&amp;Tableau1[[#This Row],[Journal]]&amp;". "&amp;Tableau1[[#This Row],[Year]]</f>
        <v>Koisaari T, Leivo T, Sahraravand A, Haavisto AK, Sulander P, Tervo TMT., Airbag deployment-related eye injuries. Traffic Inj Prev. 2017</v>
      </c>
    </row>
    <row r="7359" spans="1:29" x14ac:dyDescent="0.3">
      <c r="A7359">
        <v>4767</v>
      </c>
      <c r="B7359" t="s">
        <v>7873</v>
      </c>
      <c r="C7359" t="s">
        <v>18103</v>
      </c>
      <c r="D7359" t="s">
        <v>28303</v>
      </c>
      <c r="E7359" t="s">
        <v>2448</v>
      </c>
      <c r="F7359" s="10"/>
      <c r="G7359">
        <v>2017</v>
      </c>
      <c r="J7359">
        <v>0.6583052802138768</v>
      </c>
      <c r="L7359" t="s">
        <v>39182</v>
      </c>
      <c r="M7359">
        <v>28409225</v>
      </c>
      <c r="Q7359" s="10"/>
      <c r="R7359" s="11">
        <f t="shared" si="228"/>
        <v>0</v>
      </c>
      <c r="U7359" s="11">
        <f t="shared" si="229"/>
        <v>0</v>
      </c>
      <c r="Y7359" s="11">
        <f>IF(SUM(Tableau1[[#This Row],[Other access]:[Sci-hub access]])&gt;=1,1,0)</f>
        <v>0</v>
      </c>
      <c r="Z7359" s="12">
        <f>IF(OR(Tableau1[[#This Row],[Access R1 + S1+ T1 ]]&gt;=1,Tableau1[[#This Row],[Access V1 +W1 + X1]]&gt;=1),1,0)</f>
        <v>0</v>
      </c>
      <c r="AB7359" s="10" t="str">
        <f>Tableau1[[#This Row],[DOI]]</f>
        <v>doi: 10.1007/s00417-017-3645-6</v>
      </c>
      <c r="AC7359" s="13" t="str">
        <f>Tableau1[[#This Row],[Authors]]&amp;", "&amp;Tableau1[[#This Row],[Title]]&amp;" "&amp;Tableau1[[#This Row],[Journal]]&amp;". "&amp;Tableau1[[#This Row],[Year]]</f>
        <v>Abd Elaziz MS, Zaky AG, El SaebaySarhan AR., Stromal lenticule transplantation for management of corneal perforations; one year results. Graefes Arch Clin Exp Ophthalmol. 2017</v>
      </c>
    </row>
    <row r="7360" spans="1:29" ht="28.8" x14ac:dyDescent="0.3">
      <c r="A7360">
        <v>8738</v>
      </c>
      <c r="B7360" t="s">
        <v>11383</v>
      </c>
      <c r="C7360" t="s">
        <v>21568</v>
      </c>
      <c r="D7360" t="s">
        <v>31823</v>
      </c>
      <c r="E7360" t="s">
        <v>2552</v>
      </c>
      <c r="F7360" s="10"/>
      <c r="G7360">
        <v>2017</v>
      </c>
      <c r="J7360">
        <v>0.65834079220154351</v>
      </c>
      <c r="L7360" t="s">
        <v>43074</v>
      </c>
      <c r="M7360">
        <v>27853889</v>
      </c>
      <c r="Q7360" s="10"/>
      <c r="R7360" s="11">
        <f t="shared" si="228"/>
        <v>0</v>
      </c>
      <c r="U7360" s="11">
        <f t="shared" si="229"/>
        <v>0</v>
      </c>
      <c r="Y7360" s="11">
        <f>IF(SUM(Tableau1[[#This Row],[Other access]:[Sci-hub access]])&gt;=1,1,0)</f>
        <v>0</v>
      </c>
      <c r="Z7360" s="12">
        <f>IF(OR(Tableau1[[#This Row],[Access R1 + S1+ T1 ]]&gt;=1,Tableau1[[#This Row],[Access V1 +W1 + X1]]&gt;=1),1,0)</f>
        <v>0</v>
      </c>
      <c r="AB7360" s="10" t="str">
        <f>Tableau1[[#This Row],[DOI]]</f>
        <v>doi: 10.1007/s10067-016-3480-x</v>
      </c>
      <c r="AC7360" s="13" t="str">
        <f>Tableau1[[#This Row],[Authors]]&amp;", "&amp;Tableau1[[#This Row],[Title]]&amp;" "&amp;Tableau1[[#This Row],[Journal]]&amp;". "&amp;Tableau1[[#This Row],[Year]]</f>
        <v>Fabiani C, Vitale A, Emmi G, Vannozzi L, Lopalco G, Guerriero S, Orlando I, Franceschini R, Bacherini D, Cimino L, Soriano A, Frediani B, Galeazzi M, Iannone F, Tosi GM, Salvarani C, Cantarini L., Efficacy and safety of adalimumab in Behçet's disease-related uveitis: a multicenter retrospective observational study. Clin Rheumatol. 2017</v>
      </c>
    </row>
    <row r="7361" spans="1:29" x14ac:dyDescent="0.3">
      <c r="A7361">
        <v>8492</v>
      </c>
      <c r="B7361" t="s">
        <v>11166</v>
      </c>
      <c r="C7361" t="s">
        <v>21351</v>
      </c>
      <c r="D7361" t="s">
        <v>31605</v>
      </c>
      <c r="E7361" t="s">
        <v>34031</v>
      </c>
      <c r="F7361" s="10"/>
      <c r="G7361">
        <v>2017</v>
      </c>
      <c r="J7361">
        <v>0.6583449785589558</v>
      </c>
      <c r="L7361" t="s">
        <v>42829</v>
      </c>
      <c r="M7361">
        <v>27906544</v>
      </c>
      <c r="Q7361" s="10"/>
      <c r="R7361" s="11">
        <f t="shared" si="228"/>
        <v>0</v>
      </c>
      <c r="U7361" s="11">
        <f t="shared" si="229"/>
        <v>0</v>
      </c>
      <c r="Y7361" s="11">
        <f>IF(SUM(Tableau1[[#This Row],[Other access]:[Sci-hub access]])&gt;=1,1,0)</f>
        <v>0</v>
      </c>
      <c r="Z7361" s="12">
        <f>IF(OR(Tableau1[[#This Row],[Access R1 + S1+ T1 ]]&gt;=1,Tableau1[[#This Row],[Access V1 +W1 + X1]]&gt;=1),1,0)</f>
        <v>0</v>
      </c>
      <c r="AB7361" s="10" t="str">
        <f>Tableau1[[#This Row],[DOI]]</f>
        <v>doi: 10.1089/jop.2016.0105</v>
      </c>
      <c r="AC7361" s="13" t="str">
        <f>Tableau1[[#This Row],[Authors]]&amp;", "&amp;Tableau1[[#This Row],[Title]]&amp;" "&amp;Tableau1[[#This Row],[Journal]]&amp;". "&amp;Tableau1[[#This Row],[Year]]</f>
        <v>Pflugfelder SC, Stern M, Zhang S, Shojaei A., LFA-1/ICAM-1 Interaction as a Therapeutic Target in Dry Eye Disease. J Ocul Pharmacol Ther. 2017</v>
      </c>
    </row>
    <row r="7362" spans="1:29" ht="28.8" x14ac:dyDescent="0.3">
      <c r="A7362">
        <v>1462</v>
      </c>
      <c r="B7362" t="s">
        <v>4720</v>
      </c>
      <c r="C7362" t="s">
        <v>14970</v>
      </c>
      <c r="D7362" t="s">
        <v>25141</v>
      </c>
      <c r="E7362" t="s">
        <v>2502</v>
      </c>
      <c r="F7362" s="10"/>
      <c r="G7362">
        <v>2018</v>
      </c>
      <c r="J7362">
        <v>0.65857039844345577</v>
      </c>
      <c r="L7362" t="s">
        <v>35943</v>
      </c>
      <c r="M7362">
        <v>28942454</v>
      </c>
      <c r="Q7362" s="10"/>
      <c r="R7362" s="11">
        <f t="shared" ref="R7362:R7425" si="230">IF(SUM(N7362:Q7362)&gt;0,1,0)</f>
        <v>0</v>
      </c>
      <c r="U7362" s="11">
        <f t="shared" ref="U7362:U7425" si="231">IF(SUM(R7362,T7362)&gt;0,1,0)</f>
        <v>0</v>
      </c>
      <c r="Y7362" s="11">
        <f>IF(SUM(Tableau1[[#This Row],[Other access]:[Sci-hub access]])&gt;=1,1,0)</f>
        <v>0</v>
      </c>
      <c r="Z7362" s="12">
        <f>IF(OR(Tableau1[[#This Row],[Access R1 + S1+ T1 ]]&gt;=1,Tableau1[[#This Row],[Access V1 +W1 + X1]]&gt;=1),1,0)</f>
        <v>0</v>
      </c>
      <c r="AB7362" s="10" t="str">
        <f>Tableau1[[#This Row],[DOI]]</f>
        <v>doi: 10.1159/000479877</v>
      </c>
      <c r="AC7362" s="13" t="str">
        <f>Tableau1[[#This Row],[Authors]]&amp;", "&amp;Tableau1[[#This Row],[Title]]&amp;" "&amp;Tableau1[[#This Row],[Journal]]&amp;". "&amp;Tableau1[[#This Row],[Year]]</f>
        <v>Pablo LE, Cameo B, Bambo MP, Polo V, Larrosa JM, Fuertes MI, Güerri N, Ferrandez B, Garcia-Martin E., Peripapillary Choroidal Thickness Analysis Using Swept-Source Optical Coherence Tomography in Glaucoma Patients: A Broader Approach. Ophthalmic Res. 2018</v>
      </c>
    </row>
    <row r="7363" spans="1:29" x14ac:dyDescent="0.3">
      <c r="A7363">
        <v>7005</v>
      </c>
      <c r="B7363" t="s">
        <v>9862</v>
      </c>
      <c r="C7363" t="s">
        <v>20065</v>
      </c>
      <c r="D7363" t="s">
        <v>30296</v>
      </c>
      <c r="E7363" t="s">
        <v>2438</v>
      </c>
      <c r="F7363" s="10"/>
      <c r="G7363">
        <v>2017</v>
      </c>
      <c r="J7363">
        <v>0.65872883452453768</v>
      </c>
      <c r="L7363" t="s">
        <v>41363</v>
      </c>
      <c r="M7363">
        <v>28137823</v>
      </c>
      <c r="Q7363" s="10"/>
      <c r="R7363" s="11">
        <f t="shared" si="230"/>
        <v>0</v>
      </c>
      <c r="U7363" s="11">
        <f t="shared" si="231"/>
        <v>0</v>
      </c>
      <c r="Y7363" s="11">
        <f>IF(SUM(Tableau1[[#This Row],[Other access]:[Sci-hub access]])&gt;=1,1,0)</f>
        <v>0</v>
      </c>
      <c r="Z7363" s="12">
        <f>IF(OR(Tableau1[[#This Row],[Access R1 + S1+ T1 ]]&gt;=1,Tableau1[[#This Row],[Access V1 +W1 + X1]]&gt;=1),1,0)</f>
        <v>0</v>
      </c>
      <c r="AB7363" s="10" t="str">
        <f>Tableau1[[#This Row],[DOI]]</f>
        <v>doi: 10.1136/bjophthalmol-2016-309808</v>
      </c>
      <c r="AC7363" s="13" t="str">
        <f>Tableau1[[#This Row],[Authors]]&amp;", "&amp;Tableau1[[#This Row],[Title]]&amp;" "&amp;Tableau1[[#This Row],[Journal]]&amp;". "&amp;Tableau1[[#This Row],[Year]]</f>
        <v>Shoughy SS, Tabbara KF., Topical tacrolimus solution in autoimmune polyglandular syndrome-1-associated keratitis. Br J Ophthalmol. 2017</v>
      </c>
    </row>
    <row r="7364" spans="1:29" x14ac:dyDescent="0.3">
      <c r="A7364">
        <v>6173</v>
      </c>
      <c r="B7364" t="s">
        <v>9137</v>
      </c>
      <c r="C7364" t="s">
        <v>19350</v>
      </c>
      <c r="D7364" t="s">
        <v>29568</v>
      </c>
      <c r="E7364" t="s">
        <v>2443</v>
      </c>
      <c r="F7364" s="10"/>
      <c r="G7364">
        <v>2017</v>
      </c>
      <c r="J7364">
        <v>0.65876199148182413</v>
      </c>
      <c r="L7364" t="s">
        <v>40545</v>
      </c>
      <c r="M7364">
        <v>28241313</v>
      </c>
      <c r="Q7364" s="10"/>
      <c r="R7364" s="11">
        <f t="shared" si="230"/>
        <v>0</v>
      </c>
      <c r="U7364" s="11">
        <f t="shared" si="231"/>
        <v>0</v>
      </c>
      <c r="Y7364" s="11">
        <f>IF(SUM(Tableau1[[#This Row],[Other access]:[Sci-hub access]])&gt;=1,1,0)</f>
        <v>0</v>
      </c>
      <c r="Z7364" s="12">
        <f>IF(OR(Tableau1[[#This Row],[Access R1 + S1+ T1 ]]&gt;=1,Tableau1[[#This Row],[Access V1 +W1 + X1]]&gt;=1),1,0)</f>
        <v>0</v>
      </c>
      <c r="AB7364" s="10" t="str">
        <f>Tableau1[[#This Row],[DOI]]</f>
        <v>doi: 10.1167/iovs.16-21130</v>
      </c>
      <c r="AC7364" s="13" t="str">
        <f>Tableau1[[#This Row],[Authors]]&amp;", "&amp;Tableau1[[#This Row],[Title]]&amp;" "&amp;Tableau1[[#This Row],[Journal]]&amp;". "&amp;Tableau1[[#This Row],[Year]]</f>
        <v>Guoping L, Xiang Y, Jianfeng W, Dadong G, Jie H, Wenjun J, Junguo G, Hongsheng B., Alterations of Glutamate and γ-Aminobutyric Acid Expressions in Normal and Myopic Eye Development in Guinea Pigs. Invest Ophthalmol Vis Sci. 2017</v>
      </c>
    </row>
    <row r="7365" spans="1:29" x14ac:dyDescent="0.3">
      <c r="A7365">
        <v>5587</v>
      </c>
      <c r="B7365" t="s">
        <v>8622</v>
      </c>
      <c r="C7365" t="s">
        <v>18843</v>
      </c>
      <c r="D7365" t="s">
        <v>29052</v>
      </c>
      <c r="E7365" t="s">
        <v>2654</v>
      </c>
      <c r="F7365" s="10"/>
      <c r="G7365">
        <v>2017</v>
      </c>
      <c r="J7365">
        <v>0.65890338016729444</v>
      </c>
      <c r="L7365" t="s">
        <v>39974</v>
      </c>
      <c r="M7365">
        <v>28315667</v>
      </c>
      <c r="Q7365" s="10"/>
      <c r="R7365" s="11">
        <f t="shared" si="230"/>
        <v>0</v>
      </c>
      <c r="U7365" s="11">
        <f t="shared" si="231"/>
        <v>0</v>
      </c>
      <c r="Y7365" s="11">
        <f>IF(SUM(Tableau1[[#This Row],[Other access]:[Sci-hub access]])&gt;=1,1,0)</f>
        <v>0</v>
      </c>
      <c r="Z7365" s="12">
        <f>IF(OR(Tableau1[[#This Row],[Access R1 + S1+ T1 ]]&gt;=1,Tableau1[[#This Row],[Access V1 +W1 + X1]]&gt;=1),1,0)</f>
        <v>0</v>
      </c>
      <c r="AB7365" s="10" t="str">
        <f>Tableau1[[#This Row],[DOI]]</f>
        <v>doi: 10.1016/j.yexcr.2017.03.030</v>
      </c>
      <c r="AC7365" s="13" t="str">
        <f>Tableau1[[#This Row],[Authors]]&amp;", "&amp;Tableau1[[#This Row],[Title]]&amp;" "&amp;Tableau1[[#This Row],[Journal]]&amp;". "&amp;Tableau1[[#This Row],[Year]]</f>
        <v>Peet DJ, Kittipassorn T, Wood JP, Chidlow G, Casson RJ., HIF signalling: The eyes have it. Exp Cell Res. 2017</v>
      </c>
    </row>
    <row r="7366" spans="1:29" ht="28.8" x14ac:dyDescent="0.3">
      <c r="A7366">
        <v>6443</v>
      </c>
      <c r="B7366" t="s">
        <v>9379</v>
      </c>
      <c r="C7366" t="s">
        <v>19587</v>
      </c>
      <c r="D7366" t="s">
        <v>29810</v>
      </c>
      <c r="E7366" t="s">
        <v>2486</v>
      </c>
      <c r="F7366" s="10"/>
      <c r="G7366">
        <v>2017</v>
      </c>
      <c r="J7366">
        <v>0.65892029266759411</v>
      </c>
      <c r="L7366" t="s">
        <v>40812</v>
      </c>
      <c r="M7366">
        <v>28211261</v>
      </c>
      <c r="Q7366" s="10"/>
      <c r="R7366" s="11">
        <f t="shared" si="230"/>
        <v>0</v>
      </c>
      <c r="U7366" s="11">
        <f t="shared" si="231"/>
        <v>0</v>
      </c>
      <c r="Y7366" s="11">
        <f>IF(SUM(Tableau1[[#This Row],[Other access]:[Sci-hub access]])&gt;=1,1,0)</f>
        <v>0</v>
      </c>
      <c r="Z7366" s="12">
        <f>IF(OR(Tableau1[[#This Row],[Access R1 + S1+ T1 ]]&gt;=1,Tableau1[[#This Row],[Access V1 +W1 + X1]]&gt;=1),1,0)</f>
        <v>0</v>
      </c>
      <c r="AB7366" s="10" t="str">
        <f>Tableau1[[#This Row],[DOI]]</f>
        <v>doi: 10.1111/aos.13404</v>
      </c>
      <c r="AC7366" s="13" t="str">
        <f>Tableau1[[#This Row],[Authors]]&amp;", "&amp;Tableau1[[#This Row],[Title]]&amp;" "&amp;Tableau1[[#This Row],[Journal]]&amp;". "&amp;Tableau1[[#This Row],[Year]]</f>
        <v>Simonett JM, Scarinci F, Picconi F, Giorno P, De Geronimo D, Di Renzo A, Varano M, Frontoni S, Parravano M., Early microvascular retinal changes in optical coherence tomography angiography in patients with type 1 diabetes mellitus. Acta Ophthalmol. 2017</v>
      </c>
    </row>
    <row r="7367" spans="1:29" x14ac:dyDescent="0.3">
      <c r="A7367">
        <v>6792</v>
      </c>
      <c r="B7367" t="s">
        <v>1112</v>
      </c>
      <c r="C7367" t="s">
        <v>1113</v>
      </c>
      <c r="D7367" t="s">
        <v>1114</v>
      </c>
      <c r="E7367" t="s">
        <v>2562</v>
      </c>
      <c r="F7367" s="10"/>
      <c r="G7367">
        <v>2017</v>
      </c>
      <c r="J7367">
        <v>0.65894126188871482</v>
      </c>
      <c r="L7367" t="s">
        <v>41152</v>
      </c>
      <c r="M7367">
        <v>28161925</v>
      </c>
      <c r="Q7367" s="10"/>
      <c r="R7367" s="11">
        <f t="shared" si="230"/>
        <v>0</v>
      </c>
      <c r="U7367" s="11">
        <f t="shared" si="231"/>
        <v>0</v>
      </c>
      <c r="Y7367" s="11">
        <f>IF(SUM(Tableau1[[#This Row],[Other access]:[Sci-hub access]])&gt;=1,1,0)</f>
        <v>0</v>
      </c>
      <c r="Z7367" s="12">
        <f>IF(OR(Tableau1[[#This Row],[Access R1 + S1+ T1 ]]&gt;=1,Tableau1[[#This Row],[Access V1 +W1 + X1]]&gt;=1),1,0)</f>
        <v>0</v>
      </c>
      <c r="AB7367" s="10" t="str">
        <f>Tableau1[[#This Row],[DOI]]</f>
        <v>doi: 10.22608/APO.201643</v>
      </c>
      <c r="AC7367" s="13" t="str">
        <f>Tableau1[[#This Row],[Authors]]&amp;", "&amp;Tableau1[[#This Row],[Title]]&amp;" "&amp;Tableau1[[#This Row],[Journal]]&amp;". "&amp;Tableau1[[#This Row],[Year]]</f>
        <v>Wong EN, Chew AL, Morgan WH, Patel PJ, Chen FK., The Use of Microperimetry to Detect Functional Progression in Non-Neovascular Age-Related Macular Degeneration: A Systematic Review. Asia Pac J Ophthalmol (Phila). 2017</v>
      </c>
    </row>
    <row r="7368" spans="1:29" x14ac:dyDescent="0.3">
      <c r="A7368">
        <v>1767</v>
      </c>
      <c r="B7368" t="s">
        <v>5016</v>
      </c>
      <c r="C7368" t="s">
        <v>15263</v>
      </c>
      <c r="D7368" t="s">
        <v>25437</v>
      </c>
      <c r="E7368" t="s">
        <v>2458</v>
      </c>
      <c r="F7368" s="10"/>
      <c r="G7368">
        <v>2017</v>
      </c>
      <c r="J7368">
        <v>0.659320585891496</v>
      </c>
      <c r="L7368" t="s">
        <v>36243</v>
      </c>
      <c r="M7368">
        <v>28880982</v>
      </c>
      <c r="Q7368" s="10"/>
      <c r="R7368" s="11">
        <f t="shared" si="230"/>
        <v>0</v>
      </c>
      <c r="U7368" s="11">
        <f t="shared" si="231"/>
        <v>0</v>
      </c>
      <c r="Y7368" s="11">
        <f>IF(SUM(Tableau1[[#This Row],[Other access]:[Sci-hub access]])&gt;=1,1,0)</f>
        <v>0</v>
      </c>
      <c r="Z7368" s="12">
        <f>IF(OR(Tableau1[[#This Row],[Access R1 + S1+ T1 ]]&gt;=1,Tableau1[[#This Row],[Access V1 +W1 + X1]]&gt;=1),1,0)</f>
        <v>0</v>
      </c>
      <c r="AB7368" s="10" t="str">
        <f>Tableau1[[#This Row],[DOI]]</f>
        <v>doi: 10.1001/jamaophthalmol.2017.3263</v>
      </c>
      <c r="AC7368" s="13" t="str">
        <f>Tableau1[[#This Row],[Authors]]&amp;", "&amp;Tableau1[[#This Row],[Title]]&amp;" "&amp;Tableau1[[#This Row],[Journal]]&amp;". "&amp;Tableau1[[#This Row],[Year]]</f>
        <v>Fox TP, Schwartz JA, Chang AC, Parvin-Nejad FP, Yim CK, Feinsilver SH, Wu AY., Association Between Eyelid Laxity and Obstructive Sleep Apnea. JAMA Ophthalmol. 2017</v>
      </c>
    </row>
    <row r="7369" spans="1:29" x14ac:dyDescent="0.3">
      <c r="A7369">
        <v>4256</v>
      </c>
      <c r="B7369" t="s">
        <v>7391</v>
      </c>
      <c r="C7369" t="s">
        <v>17627</v>
      </c>
      <c r="D7369" t="s">
        <v>27819</v>
      </c>
      <c r="E7369" t="s">
        <v>2502</v>
      </c>
      <c r="F7369" s="10"/>
      <c r="G7369">
        <v>2017</v>
      </c>
      <c r="J7369">
        <v>0.65941159957166262</v>
      </c>
      <c r="L7369" t="s">
        <v>38683</v>
      </c>
      <c r="M7369">
        <v>28463846</v>
      </c>
      <c r="Q7369" s="10"/>
      <c r="R7369" s="11">
        <f t="shared" si="230"/>
        <v>0</v>
      </c>
      <c r="U7369" s="11">
        <f t="shared" si="231"/>
        <v>0</v>
      </c>
      <c r="Y7369" s="11">
        <f>IF(SUM(Tableau1[[#This Row],[Other access]:[Sci-hub access]])&gt;=1,1,0)</f>
        <v>0</v>
      </c>
      <c r="Z7369" s="12">
        <f>IF(OR(Tableau1[[#This Row],[Access R1 + S1+ T1 ]]&gt;=1,Tableau1[[#This Row],[Access V1 +W1 + X1]]&gt;=1),1,0)</f>
        <v>0</v>
      </c>
      <c r="AB7369" s="10" t="str">
        <f>Tableau1[[#This Row],[DOI]]</f>
        <v>doi: 10.1159/000468990</v>
      </c>
      <c r="AC7369" s="13" t="str">
        <f>Tableau1[[#This Row],[Authors]]&amp;", "&amp;Tableau1[[#This Row],[Title]]&amp;" "&amp;Tableau1[[#This Row],[Journal]]&amp;". "&amp;Tableau1[[#This Row],[Year]]</f>
        <v>Mouna A, Berrod JP, Conart JB., Visual Outcomes of Pars Plana Vitrectomy with Epiretinal Membrane Peeling in Patients with Asteroid Hyalosis: A Matched Cohort Study. Ophthalmic Res. 2017</v>
      </c>
    </row>
    <row r="7370" spans="1:29" x14ac:dyDescent="0.3">
      <c r="A7370">
        <v>7856</v>
      </c>
      <c r="B7370" t="s">
        <v>1486</v>
      </c>
      <c r="C7370" t="s">
        <v>1487</v>
      </c>
      <c r="D7370" t="s">
        <v>1488</v>
      </c>
      <c r="E7370" t="s">
        <v>3178</v>
      </c>
      <c r="F7370" s="10"/>
      <c r="G7370">
        <v>2017</v>
      </c>
      <c r="J7370">
        <v>0.65947418424572868</v>
      </c>
      <c r="L7370" t="s">
        <v>42205</v>
      </c>
      <c r="M7370">
        <v>28041915</v>
      </c>
      <c r="Q7370" s="10"/>
      <c r="R7370" s="11">
        <f t="shared" si="230"/>
        <v>0</v>
      </c>
      <c r="U7370" s="11">
        <f t="shared" si="231"/>
        <v>0</v>
      </c>
      <c r="Y7370" s="11">
        <f>IF(SUM(Tableau1[[#This Row],[Other access]:[Sci-hub access]])&gt;=1,1,0)</f>
        <v>0</v>
      </c>
      <c r="Z7370" s="12">
        <f>IF(OR(Tableau1[[#This Row],[Access R1 + S1+ T1 ]]&gt;=1,Tableau1[[#This Row],[Access V1 +W1 + X1]]&gt;=1),1,0)</f>
        <v>0</v>
      </c>
      <c r="AB7370" s="10" t="str">
        <f>Tableau1[[#This Row],[DOI]]</f>
        <v>doi: 10.1016/j.ijbiomac.2016.12.065</v>
      </c>
      <c r="AC7370" s="13" t="str">
        <f>Tableau1[[#This Row],[Authors]]&amp;", "&amp;Tableau1[[#This Row],[Title]]&amp;" "&amp;Tableau1[[#This Row],[Journal]]&amp;". "&amp;Tableau1[[#This Row],[Year]]</f>
        <v>Girotra P, Thakur A, Kumar A, Singh SK., Identification of multi-targeted anti-migraine potential of nystatin and development of its brain targeted chitosan nanoformulation. Int J Biol Macromol. 2017</v>
      </c>
    </row>
    <row r="7371" spans="1:29" x14ac:dyDescent="0.3">
      <c r="A7371">
        <v>5155</v>
      </c>
      <c r="B7371" t="s">
        <v>8231</v>
      </c>
      <c r="C7371" t="s">
        <v>18456</v>
      </c>
      <c r="D7371" t="s">
        <v>28661</v>
      </c>
      <c r="E7371" t="s">
        <v>2613</v>
      </c>
      <c r="F7371" s="10"/>
      <c r="G7371">
        <v>2017</v>
      </c>
      <c r="J7371">
        <v>0.65953498526445498</v>
      </c>
      <c r="L7371" t="s">
        <v>39559</v>
      </c>
      <c r="M7371">
        <v>28367043</v>
      </c>
      <c r="Q7371" s="10"/>
      <c r="R7371" s="11">
        <f t="shared" si="230"/>
        <v>0</v>
      </c>
      <c r="U7371" s="11">
        <f t="shared" si="231"/>
        <v>0</v>
      </c>
      <c r="Y7371" s="11">
        <f>IF(SUM(Tableau1[[#This Row],[Other access]:[Sci-hub access]])&gt;=1,1,0)</f>
        <v>0</v>
      </c>
      <c r="Z7371" s="12">
        <f>IF(OR(Tableau1[[#This Row],[Access R1 + S1+ T1 ]]&gt;=1,Tableau1[[#This Row],[Access V1 +W1 + X1]]&gt;=1),1,0)</f>
        <v>0</v>
      </c>
      <c r="AB7371" s="10" t="str">
        <f>Tableau1[[#This Row],[DOI]]</f>
        <v>doi: 10.3341/kjo.2017.31.2.143</v>
      </c>
      <c r="AC7371" s="13" t="str">
        <f>Tableau1[[#This Row],[Authors]]&amp;", "&amp;Tableau1[[#This Row],[Title]]&amp;" "&amp;Tableau1[[#This Row],[Journal]]&amp;". "&amp;Tableau1[[#This Row],[Year]]</f>
        <v>Isawumi MA, Adebayo M., Child Abuse and the Eye in an African Population. Korean J Ophthalmol. 2017</v>
      </c>
    </row>
    <row r="7372" spans="1:29" x14ac:dyDescent="0.3">
      <c r="A7372">
        <v>3112</v>
      </c>
      <c r="B7372" t="s">
        <v>6302</v>
      </c>
      <c r="C7372" t="s">
        <v>16545</v>
      </c>
      <c r="D7372" t="s">
        <v>26726</v>
      </c>
      <c r="E7372" t="s">
        <v>33991</v>
      </c>
      <c r="F7372" s="10"/>
      <c r="G7372">
        <v>2017</v>
      </c>
      <c r="J7372">
        <v>0.65963971028205881</v>
      </c>
      <c r="L7372" t="s">
        <v>37566</v>
      </c>
      <c r="M7372">
        <v>28634154</v>
      </c>
      <c r="Q7372" s="10"/>
      <c r="R7372" s="11">
        <f t="shared" si="230"/>
        <v>0</v>
      </c>
      <c r="U7372" s="11">
        <f t="shared" si="231"/>
        <v>0</v>
      </c>
      <c r="Y7372" s="11">
        <f>IF(SUM(Tableau1[[#This Row],[Other access]:[Sci-hub access]])&gt;=1,1,0)</f>
        <v>0</v>
      </c>
      <c r="Z7372" s="12">
        <f>IF(OR(Tableau1[[#This Row],[Access R1 + S1+ T1 ]]&gt;=1,Tableau1[[#This Row],[Access V1 +W1 + X1]]&gt;=1),1,0)</f>
        <v>0</v>
      </c>
      <c r="AB7372" s="10" t="str">
        <f>Tableau1[[#This Row],[DOI]]</f>
        <v>doi: 10.2196/jmir.7984</v>
      </c>
      <c r="AC7372" s="13" t="str">
        <f>Tableau1[[#This Row],[Authors]]&amp;", "&amp;Tableau1[[#This Row],[Title]]&amp;" "&amp;Tableau1[[#This Row],[Journal]]&amp;". "&amp;Tableau1[[#This Row],[Year]]</f>
        <v>Brady CJ, Mudie LI, Wang X, Guallar E, Friedman DS., Improving Consensus Scoring of Crowdsourced Data Using the Rasch Model: Development and Refinement of a Diagnostic Instrument. J Med Internet Res. 2017</v>
      </c>
    </row>
    <row r="7373" spans="1:29" x14ac:dyDescent="0.3">
      <c r="A7373">
        <v>10323</v>
      </c>
      <c r="B7373" t="s">
        <v>12823</v>
      </c>
      <c r="C7373" t="s">
        <v>22990</v>
      </c>
      <c r="D7373" t="s">
        <v>33276</v>
      </c>
      <c r="E7373" t="s">
        <v>34381</v>
      </c>
      <c r="F7373" s="10"/>
      <c r="G7373">
        <v>2017</v>
      </c>
      <c r="J7373">
        <v>0.65965635617710994</v>
      </c>
      <c r="L7373" t="s">
        <v>44574</v>
      </c>
      <c r="M7373">
        <v>27378456</v>
      </c>
      <c r="Q7373" s="10"/>
      <c r="R7373" s="11">
        <f t="shared" si="230"/>
        <v>0</v>
      </c>
      <c r="U7373" s="11">
        <f t="shared" si="231"/>
        <v>0</v>
      </c>
      <c r="Y7373" s="11">
        <f>IF(SUM(Tableau1[[#This Row],[Other access]:[Sci-hub access]])&gt;=1,1,0)</f>
        <v>0</v>
      </c>
      <c r="Z7373" s="12">
        <f>IF(OR(Tableau1[[#This Row],[Access R1 + S1+ T1 ]]&gt;=1,Tableau1[[#This Row],[Access V1 +W1 + X1]]&gt;=1),1,0)</f>
        <v>0</v>
      </c>
      <c r="AB7373" s="10" t="str">
        <f>Tableau1[[#This Row],[DOI]]</f>
        <v>doi: 10.1016/j.oftal.2016.05.011</v>
      </c>
      <c r="AC7373" s="13" t="str">
        <f>Tableau1[[#This Row],[Authors]]&amp;", "&amp;Tableau1[[#This Row],[Title]]&amp;" "&amp;Tableau1[[#This Row],[Journal]]&amp;". "&amp;Tableau1[[#This Row],[Year]]</f>
        <v>Gallego-Pinazo R, Monje-Fernández L, García-Marín N, Andreu-Fenoll M, Dolz-Marco R., Implications of the anatomical classification of the neovascular form of age-related macular degeneration. Arch Soc Esp Oftalmol. 2017</v>
      </c>
    </row>
    <row r="7374" spans="1:29" x14ac:dyDescent="0.3">
      <c r="A7374">
        <v>7578</v>
      </c>
      <c r="B7374" t="s">
        <v>10370</v>
      </c>
      <c r="C7374" t="s">
        <v>20570</v>
      </c>
      <c r="D7374" t="s">
        <v>30805</v>
      </c>
      <c r="E7374" t="s">
        <v>2468</v>
      </c>
      <c r="F7374" s="10"/>
      <c r="G7374">
        <v>2017</v>
      </c>
      <c r="J7374">
        <v>0.6597501957947195</v>
      </c>
      <c r="L7374" t="s">
        <v>41933</v>
      </c>
      <c r="M7374">
        <v>28079656</v>
      </c>
      <c r="Q7374" s="10"/>
      <c r="R7374" s="11">
        <f t="shared" si="230"/>
        <v>0</v>
      </c>
      <c r="U7374" s="11">
        <f t="shared" si="231"/>
        <v>0</v>
      </c>
      <c r="Y7374" s="11">
        <f>IF(SUM(Tableau1[[#This Row],[Other access]:[Sci-hub access]])&gt;=1,1,0)</f>
        <v>0</v>
      </c>
      <c r="Z7374" s="12">
        <f>IF(OR(Tableau1[[#This Row],[Access R1 + S1+ T1 ]]&gt;=1,Tableau1[[#This Row],[Access V1 +W1 + X1]]&gt;=1),1,0)</f>
        <v>0</v>
      </c>
      <c r="AB7374" s="10" t="str">
        <f>Tableau1[[#This Row],[DOI]]</f>
        <v>doi: 10.1097/IJG.0000000000000626</v>
      </c>
      <c r="AC7374" s="13" t="str">
        <f>Tableau1[[#This Row],[Authors]]&amp;", "&amp;Tableau1[[#This Row],[Title]]&amp;" "&amp;Tableau1[[#This Row],[Journal]]&amp;". "&amp;Tableau1[[#This Row],[Year]]</f>
        <v>Poon LY, Chodosh J, Vavvas DG, Dohlman CH, Chen TC., Endoscopic Cyclophotocoagulation for the Treatment of Glaucoma in Boston Keratoprosthesis Type II Patient. J Glaucoma. 2017</v>
      </c>
    </row>
    <row r="7375" spans="1:29" x14ac:dyDescent="0.3">
      <c r="A7375">
        <v>530</v>
      </c>
      <c r="B7375" t="s">
        <v>3793</v>
      </c>
      <c r="C7375" t="s">
        <v>14050</v>
      </c>
      <c r="D7375" t="s">
        <v>24213</v>
      </c>
      <c r="E7375" t="s">
        <v>2462</v>
      </c>
      <c r="F7375" s="10"/>
      <c r="G7375">
        <v>2017</v>
      </c>
      <c r="J7375">
        <v>0.65980636430979533</v>
      </c>
      <c r="L7375" t="s">
        <v>35030</v>
      </c>
      <c r="M7375">
        <v>29191240</v>
      </c>
      <c r="Q7375" s="10"/>
      <c r="R7375" s="11">
        <f t="shared" si="230"/>
        <v>0</v>
      </c>
      <c r="U7375" s="11">
        <f t="shared" si="231"/>
        <v>0</v>
      </c>
      <c r="Y7375" s="11">
        <f>IF(SUM(Tableau1[[#This Row],[Other access]:[Sci-hub access]])&gt;=1,1,0)</f>
        <v>0</v>
      </c>
      <c r="Z7375" s="12">
        <f>IF(OR(Tableau1[[#This Row],[Access R1 + S1+ T1 ]]&gt;=1,Tableau1[[#This Row],[Access V1 +W1 + X1]]&gt;=1),1,0)</f>
        <v>0</v>
      </c>
      <c r="AB7375" s="10" t="str">
        <f>Tableau1[[#This Row],[DOI]]</f>
        <v>doi: 10.1186/s12886-017-0629-6</v>
      </c>
      <c r="AC7375" s="13" t="str">
        <f>Tableau1[[#This Row],[Authors]]&amp;", "&amp;Tableau1[[#This Row],[Title]]&amp;" "&amp;Tableau1[[#This Row],[Journal]]&amp;". "&amp;Tableau1[[#This Row],[Year]]</f>
        <v>Crim N, Esposito E, Monti R, Correa LJ, Serra HM, Urrets-Zavalia JA., Myopia as a risk factor for subsequent retinal tears in the course of a symptomatic posterior vitreous detachment. BMC Ophthalmol. 2017</v>
      </c>
    </row>
    <row r="7376" spans="1:29" x14ac:dyDescent="0.3">
      <c r="A7376">
        <v>3824</v>
      </c>
      <c r="B7376" t="s">
        <v>6988</v>
      </c>
      <c r="C7376" t="s">
        <v>17227</v>
      </c>
      <c r="D7376" t="s">
        <v>27412</v>
      </c>
      <c r="E7376" t="s">
        <v>2443</v>
      </c>
      <c r="F7376" s="10"/>
      <c r="G7376">
        <v>2017</v>
      </c>
      <c r="J7376">
        <v>0.65984386850831389</v>
      </c>
      <c r="L7376" t="s">
        <v>38267</v>
      </c>
      <c r="M7376">
        <v>28525562</v>
      </c>
      <c r="Q7376" s="10"/>
      <c r="R7376" s="11">
        <f t="shared" si="230"/>
        <v>0</v>
      </c>
      <c r="U7376" s="11">
        <f t="shared" si="231"/>
        <v>0</v>
      </c>
      <c r="Y7376" s="11">
        <f>IF(SUM(Tableau1[[#This Row],[Other access]:[Sci-hub access]])&gt;=1,1,0)</f>
        <v>0</v>
      </c>
      <c r="Z7376" s="12">
        <f>IF(OR(Tableau1[[#This Row],[Access R1 + S1+ T1 ]]&gt;=1,Tableau1[[#This Row],[Access V1 +W1 + X1]]&gt;=1),1,0)</f>
        <v>0</v>
      </c>
      <c r="AB7376" s="10" t="str">
        <f>Tableau1[[#This Row],[DOI]]</f>
        <v>doi: 10.1167/iovs.17-21413</v>
      </c>
      <c r="AC7376" s="13" t="str">
        <f>Tableau1[[#This Row],[Authors]]&amp;", "&amp;Tableau1[[#This Row],[Title]]&amp;" "&amp;Tableau1[[#This Row],[Journal]]&amp;". "&amp;Tableau1[[#This Row],[Year]]</f>
        <v>Cho KH, Kim CK, Oh K, Oh SW, Park KH, Park SJ., Retinal Vein Occlusion as the Surrogate Marker for Premature Brain Aging in Young Patients. Invest Ophthalmol Vis Sci. 2017</v>
      </c>
    </row>
    <row r="7377" spans="1:29" ht="28.8" x14ac:dyDescent="0.3">
      <c r="A7377">
        <v>6176</v>
      </c>
      <c r="B7377" t="s">
        <v>9140</v>
      </c>
      <c r="C7377" t="s">
        <v>19353</v>
      </c>
      <c r="D7377" t="s">
        <v>29571</v>
      </c>
      <c r="E7377" t="s">
        <v>2443</v>
      </c>
      <c r="F7377" s="10"/>
      <c r="G7377">
        <v>2017</v>
      </c>
      <c r="J7377">
        <v>0.659982886066934</v>
      </c>
      <c r="L7377" t="s">
        <v>40548</v>
      </c>
      <c r="M7377">
        <v>28241309</v>
      </c>
      <c r="Q7377" s="10"/>
      <c r="R7377" s="11">
        <f t="shared" si="230"/>
        <v>0</v>
      </c>
      <c r="U7377" s="11">
        <f t="shared" si="231"/>
        <v>0</v>
      </c>
      <c r="Y7377" s="11">
        <f>IF(SUM(Tableau1[[#This Row],[Other access]:[Sci-hub access]])&gt;=1,1,0)</f>
        <v>0</v>
      </c>
      <c r="Z7377" s="12">
        <f>IF(OR(Tableau1[[#This Row],[Access R1 + S1+ T1 ]]&gt;=1,Tableau1[[#This Row],[Access V1 +W1 + X1]]&gt;=1),1,0)</f>
        <v>0</v>
      </c>
      <c r="AB7377" s="10" t="str">
        <f>Tableau1[[#This Row],[DOI]]</f>
        <v>doi: 10.1167/iovs.16-21100</v>
      </c>
      <c r="AC7377" s="13" t="str">
        <f>Tableau1[[#This Row],[Authors]]&amp;", "&amp;Tableau1[[#This Row],[Title]]&amp;" "&amp;Tableau1[[#This Row],[Journal]]&amp;". "&amp;Tableau1[[#This Row],[Year]]</f>
        <v>Ortillés Á, Goñi P, Rubio E, Sierra M, Gámez E, Fernández MT, Benito M, Cristóbal JÁ, Calvo B., A Rabbit Model of Acanthamoeba Keratitis: Use of Infected Soft Contact Lenses After Corneal Epithelium Debridement With a Diamond Burr. Invest Ophthalmol Vis Sci. 2017</v>
      </c>
    </row>
    <row r="7378" spans="1:29" x14ac:dyDescent="0.3">
      <c r="A7378">
        <v>5301</v>
      </c>
      <c r="B7378" t="s">
        <v>8360</v>
      </c>
      <c r="C7378" t="s">
        <v>18583</v>
      </c>
      <c r="D7378" t="s">
        <v>28790</v>
      </c>
      <c r="E7378" t="s">
        <v>2488</v>
      </c>
      <c r="F7378" s="10"/>
      <c r="G7378">
        <v>2017</v>
      </c>
      <c r="J7378">
        <v>0.66006301982535798</v>
      </c>
      <c r="L7378" t="s">
        <v>39696</v>
      </c>
      <c r="M7378">
        <v>28351047</v>
      </c>
      <c r="Q7378" s="10"/>
      <c r="R7378" s="11">
        <f t="shared" si="230"/>
        <v>0</v>
      </c>
      <c r="U7378" s="11">
        <f t="shared" si="231"/>
        <v>0</v>
      </c>
      <c r="Y7378" s="11">
        <f>IF(SUM(Tableau1[[#This Row],[Other access]:[Sci-hub access]])&gt;=1,1,0)</f>
        <v>0</v>
      </c>
      <c r="Z7378" s="12">
        <f>IF(OR(Tableau1[[#This Row],[Access R1 + S1+ T1 ]]&gt;=1,Tableau1[[#This Row],[Access V1 +W1 + X1]]&gt;=1),1,0)</f>
        <v>0</v>
      </c>
      <c r="AB7378" s="10" t="str">
        <f>Tableau1[[#This Row],[DOI]]</f>
        <v>doi: 10.1159/000455280</v>
      </c>
      <c r="AC7378" s="13" t="str">
        <f>Tableau1[[#This Row],[Authors]]&amp;", "&amp;Tableau1[[#This Row],[Title]]&amp;" "&amp;Tableau1[[#This Row],[Journal]]&amp;". "&amp;Tableau1[[#This Row],[Year]]</f>
        <v>Zur D, Loewenstein A., Postsurgical Cystoid Macular Edema. Dev Ophthalmol. 2017</v>
      </c>
    </row>
    <row r="7379" spans="1:29" ht="28.8" x14ac:dyDescent="0.3">
      <c r="A7379">
        <v>3622</v>
      </c>
      <c r="B7379" t="s">
        <v>6794</v>
      </c>
      <c r="C7379" t="s">
        <v>17035</v>
      </c>
      <c r="D7379" t="s">
        <v>27218</v>
      </c>
      <c r="E7379" t="s">
        <v>34015</v>
      </c>
      <c r="F7379" s="10"/>
      <c r="G7379">
        <v>2018</v>
      </c>
      <c r="J7379">
        <v>0.66007060700527742</v>
      </c>
      <c r="L7379" t="s">
        <v>38068</v>
      </c>
      <c r="M7379">
        <v>28557591</v>
      </c>
      <c r="Q7379" s="10"/>
      <c r="R7379" s="11">
        <f t="shared" si="230"/>
        <v>0</v>
      </c>
      <c r="U7379" s="11">
        <f t="shared" si="231"/>
        <v>0</v>
      </c>
      <c r="Y7379" s="11">
        <f>IF(SUM(Tableau1[[#This Row],[Other access]:[Sci-hub access]])&gt;=1,1,0)</f>
        <v>0</v>
      </c>
      <c r="Z7379" s="12">
        <f>IF(OR(Tableau1[[#This Row],[Access R1 + S1+ T1 ]]&gt;=1,Tableau1[[#This Row],[Access V1 +W1 + X1]]&gt;=1),1,0)</f>
        <v>0</v>
      </c>
      <c r="AB7379" s="10" t="str">
        <f>Tableau1[[#This Row],[DOI]]</f>
        <v>doi: 10.1080/13816810.2017.1326508</v>
      </c>
      <c r="AC7379" s="13" t="str">
        <f>Tableau1[[#This Row],[Authors]]&amp;", "&amp;Tableau1[[#This Row],[Title]]&amp;" "&amp;Tableau1[[#This Row],[Journal]]&amp;". "&amp;Tableau1[[#This Row],[Year]]</f>
        <v>Matušková V, Balcar VJ, Khan NA, Bonczek O, Ewerlingová L, Zeman T, Kolář P, Vysloužilová D, Vlková E, Šerý O., CD36 gene is associated with intraocular pressure elevation after intravitreal application of anti-VEGF agents in patients with age-related macular degeneration: Implications for the safety of the therapy. Ophthalmic Genet. 2018</v>
      </c>
    </row>
    <row r="7380" spans="1:29" x14ac:dyDescent="0.3">
      <c r="A7380">
        <v>7691</v>
      </c>
      <c r="B7380" t="s">
        <v>10462</v>
      </c>
      <c r="C7380" t="s">
        <v>20659</v>
      </c>
      <c r="D7380" t="s">
        <v>30898</v>
      </c>
      <c r="E7380" t="s">
        <v>2567</v>
      </c>
      <c r="F7380" s="10"/>
      <c r="G7380">
        <v>2017</v>
      </c>
      <c r="J7380">
        <v>0.66008163736779868</v>
      </c>
      <c r="L7380" t="s">
        <v>42042</v>
      </c>
      <c r="M7380">
        <v>28062428</v>
      </c>
      <c r="Q7380" s="10"/>
      <c r="R7380" s="11">
        <f t="shared" si="230"/>
        <v>0</v>
      </c>
      <c r="U7380" s="11">
        <f t="shared" si="231"/>
        <v>0</v>
      </c>
      <c r="Y7380" s="11">
        <f>IF(SUM(Tableau1[[#This Row],[Other access]:[Sci-hub access]])&gt;=1,1,0)</f>
        <v>0</v>
      </c>
      <c r="Z7380" s="12">
        <f>IF(OR(Tableau1[[#This Row],[Access R1 + S1+ T1 ]]&gt;=1,Tableau1[[#This Row],[Access V1 +W1 + X1]]&gt;=1),1,0)</f>
        <v>0</v>
      </c>
      <c r="AB7380" s="10" t="str">
        <f>Tableau1[[#This Row],[DOI]]</f>
        <v>doi: 10.1136/bcr-2016-217682</v>
      </c>
      <c r="AC7380" s="13" t="str">
        <f>Tableau1[[#This Row],[Authors]]&amp;", "&amp;Tableau1[[#This Row],[Title]]&amp;" "&amp;Tableau1[[#This Row],[Journal]]&amp;". "&amp;Tableau1[[#This Row],[Year]]</f>
        <v>Kato M, Maruko I, Koizumi H, Iida T., Optical coherence tomography angiography and fundus autofluorescence in the eyes with choroideremia. BMJ Case Rep. 2017</v>
      </c>
    </row>
    <row r="7381" spans="1:29" x14ac:dyDescent="0.3">
      <c r="A7381">
        <v>326</v>
      </c>
      <c r="B7381" t="s">
        <v>3589</v>
      </c>
      <c r="C7381" t="s">
        <v>13850</v>
      </c>
      <c r="D7381" t="s">
        <v>24009</v>
      </c>
      <c r="E7381" t="s">
        <v>33992</v>
      </c>
      <c r="F7381" s="10"/>
      <c r="G7381">
        <v>2018</v>
      </c>
      <c r="J7381">
        <v>0.66017620992824255</v>
      </c>
      <c r="L7381" t="s">
        <v>34835</v>
      </c>
      <c r="M7381">
        <v>29257721</v>
      </c>
      <c r="Q7381" s="10"/>
      <c r="R7381" s="11">
        <f t="shared" si="230"/>
        <v>0</v>
      </c>
      <c r="U7381" s="11">
        <f t="shared" si="231"/>
        <v>0</v>
      </c>
      <c r="Y7381" s="11">
        <f>IF(SUM(Tableau1[[#This Row],[Other access]:[Sci-hub access]])&gt;=1,1,0)</f>
        <v>0</v>
      </c>
      <c r="Z7381" s="12">
        <f>IF(OR(Tableau1[[#This Row],[Access R1 + S1+ T1 ]]&gt;=1,Tableau1[[#This Row],[Access V1 +W1 + X1]]&gt;=1),1,0)</f>
        <v>0</v>
      </c>
      <c r="AB7381" s="10" t="str">
        <f>Tableau1[[#This Row],[DOI]]</f>
        <v>doi: 10.1080/00325481.2018.1418141</v>
      </c>
      <c r="AC7381" s="13" t="str">
        <f>Tableau1[[#This Row],[Authors]]&amp;", "&amp;Tableau1[[#This Row],[Title]]&amp;" "&amp;Tableau1[[#This Row],[Journal]]&amp;". "&amp;Tableau1[[#This Row],[Year]]</f>
        <v>Roca M, Moro G, Broseta R, Roca B., Sarcoidosis presenting with acute dacryoadenitis. Postgrad Med. 2018</v>
      </c>
    </row>
    <row r="7382" spans="1:29" x14ac:dyDescent="0.3">
      <c r="A7382">
        <v>6172</v>
      </c>
      <c r="B7382" t="s">
        <v>9136</v>
      </c>
      <c r="C7382" t="s">
        <v>19349</v>
      </c>
      <c r="D7382" t="s">
        <v>29567</v>
      </c>
      <c r="E7382" t="s">
        <v>2443</v>
      </c>
      <c r="F7382" s="10"/>
      <c r="G7382">
        <v>2017</v>
      </c>
      <c r="J7382">
        <v>0.66027120889166802</v>
      </c>
      <c r="L7382" t="s">
        <v>40544</v>
      </c>
      <c r="M7382">
        <v>28241314</v>
      </c>
      <c r="Q7382" s="10"/>
      <c r="R7382" s="11">
        <f t="shared" si="230"/>
        <v>0</v>
      </c>
      <c r="U7382" s="11">
        <f t="shared" si="231"/>
        <v>0</v>
      </c>
      <c r="Y7382" s="11">
        <f>IF(SUM(Tableau1[[#This Row],[Other access]:[Sci-hub access]])&gt;=1,1,0)</f>
        <v>0</v>
      </c>
      <c r="Z7382" s="12">
        <f>IF(OR(Tableau1[[#This Row],[Access R1 + S1+ T1 ]]&gt;=1,Tableau1[[#This Row],[Access V1 +W1 + X1]]&gt;=1),1,0)</f>
        <v>0</v>
      </c>
      <c r="AB7382" s="10" t="str">
        <f>Tableau1[[#This Row],[DOI]]</f>
        <v>doi: 10.1167/iovs.16-21082</v>
      </c>
      <c r="AC7382" s="13" t="str">
        <f>Tableau1[[#This Row],[Authors]]&amp;", "&amp;Tableau1[[#This Row],[Title]]&amp;" "&amp;Tableau1[[#This Row],[Journal]]&amp;". "&amp;Tableau1[[#This Row],[Year]]</f>
        <v>Wang E, Choe Y, Ng TF, Taylor AW., Retinal Pigment Epithelial Cells Suppress Phagolysosome Activation in Macrophages. Invest Ophthalmol Vis Sci. 2017</v>
      </c>
    </row>
    <row r="7383" spans="1:29" x14ac:dyDescent="0.3">
      <c r="A7383">
        <v>1521</v>
      </c>
      <c r="B7383" t="s">
        <v>4776</v>
      </c>
      <c r="C7383" t="s">
        <v>15026</v>
      </c>
      <c r="D7383" t="s">
        <v>25197</v>
      </c>
      <c r="E7383" t="s">
        <v>2617</v>
      </c>
      <c r="F7383" s="10"/>
      <c r="G7383">
        <v>2017</v>
      </c>
      <c r="J7383">
        <v>0.66036129934808963</v>
      </c>
      <c r="L7383" t="s">
        <v>36001</v>
      </c>
      <c r="M7383">
        <v>28931202</v>
      </c>
      <c r="Q7383" s="10"/>
      <c r="R7383" s="11">
        <f t="shared" si="230"/>
        <v>0</v>
      </c>
      <c r="U7383" s="11">
        <f t="shared" si="231"/>
        <v>0</v>
      </c>
      <c r="Y7383" s="11">
        <f>IF(SUM(Tableau1[[#This Row],[Other access]:[Sci-hub access]])&gt;=1,1,0)</f>
        <v>0</v>
      </c>
      <c r="Z7383" s="12">
        <f>IF(OR(Tableau1[[#This Row],[Access R1 + S1+ T1 ]]&gt;=1,Tableau1[[#This Row],[Access V1 +W1 + X1]]&gt;=1),1,0)</f>
        <v>0</v>
      </c>
      <c r="AB7383" s="10" t="str">
        <f>Tableau1[[#This Row],[DOI]]</f>
        <v>doi: 10.1002/14651858.CD010510.pub2</v>
      </c>
      <c r="AC7383" s="13" t="str">
        <f>Tableau1[[#This Row],[Authors]]&amp;", "&amp;Tableau1[[#This Row],[Title]]&amp;" "&amp;Tableau1[[#This Row],[Journal]]&amp;". "&amp;Tableau1[[#This Row],[Year]]</f>
        <v>Jin C, Chen X, Law A, Kang Y, Wang X, Xu W, Yao K., Different-sized incisions for phacoemulsification in age-related cataract. Cochrane Database Syst Rev. 2017</v>
      </c>
    </row>
    <row r="7384" spans="1:29" ht="28.8" x14ac:dyDescent="0.3">
      <c r="A7384">
        <v>10280</v>
      </c>
      <c r="B7384" t="s">
        <v>12781</v>
      </c>
      <c r="C7384" t="s">
        <v>22948</v>
      </c>
      <c r="D7384" t="s">
        <v>33234</v>
      </c>
      <c r="E7384" t="s">
        <v>34381</v>
      </c>
      <c r="F7384" s="10"/>
      <c r="G7384">
        <v>2017</v>
      </c>
      <c r="J7384">
        <v>0.66051569094457807</v>
      </c>
      <c r="L7384" t="s">
        <v>44532</v>
      </c>
      <c r="M7384">
        <v>27402450</v>
      </c>
      <c r="Q7384" s="10"/>
      <c r="R7384" s="11">
        <f t="shared" si="230"/>
        <v>0</v>
      </c>
      <c r="U7384" s="11">
        <f t="shared" si="231"/>
        <v>0</v>
      </c>
      <c r="Y7384" s="11">
        <f>IF(SUM(Tableau1[[#This Row],[Other access]:[Sci-hub access]])&gt;=1,1,0)</f>
        <v>0</v>
      </c>
      <c r="Z7384" s="12">
        <f>IF(OR(Tableau1[[#This Row],[Access R1 + S1+ T1 ]]&gt;=1,Tableau1[[#This Row],[Access V1 +W1 + X1]]&gt;=1),1,0)</f>
        <v>0</v>
      </c>
      <c r="AB7384" s="10" t="str">
        <f>Tableau1[[#This Row],[DOI]]</f>
        <v>doi: 10.1016/j.oftal.2016.05.006</v>
      </c>
      <c r="AC7384" s="13" t="str">
        <f>Tableau1[[#This Row],[Authors]]&amp;", "&amp;Tableau1[[#This Row],[Title]]&amp;" "&amp;Tableau1[[#This Row],[Journal]]&amp;". "&amp;Tableau1[[#This Row],[Year]]</f>
        <v>Saldaña Garrido JD, Martínez Rubio M, Carrión Campo R, Moya Moya MA, Rico Sergado L., Leukaemic infiltration and cytomegalovirus retinitis in a patient with acute T-cell lymphoblastic leukaemia in complete remission. Arch Soc Esp Oftalmol. 2017</v>
      </c>
    </row>
    <row r="7385" spans="1:29" ht="28.8" x14ac:dyDescent="0.3">
      <c r="A7385">
        <v>8732</v>
      </c>
      <c r="B7385" t="s">
        <v>11377</v>
      </c>
      <c r="C7385" t="s">
        <v>21562</v>
      </c>
      <c r="D7385" t="s">
        <v>31817</v>
      </c>
      <c r="E7385" t="s">
        <v>2529</v>
      </c>
      <c r="F7385" s="10"/>
      <c r="G7385">
        <v>2017</v>
      </c>
      <c r="J7385">
        <v>0.66065327271734475</v>
      </c>
      <c r="L7385" t="s">
        <v>43068</v>
      </c>
      <c r="M7385">
        <v>27854139</v>
      </c>
      <c r="Q7385" s="10"/>
      <c r="R7385" s="11">
        <f t="shared" si="230"/>
        <v>0</v>
      </c>
      <c r="U7385" s="11">
        <f t="shared" si="231"/>
        <v>0</v>
      </c>
      <c r="Y7385" s="11">
        <f>IF(SUM(Tableau1[[#This Row],[Other access]:[Sci-hub access]])&gt;=1,1,0)</f>
        <v>0</v>
      </c>
      <c r="Z7385" s="12">
        <f>IF(OR(Tableau1[[#This Row],[Access R1 + S1+ T1 ]]&gt;=1,Tableau1[[#This Row],[Access V1 +W1 + X1]]&gt;=1),1,0)</f>
        <v>0</v>
      </c>
      <c r="AB7385" s="10" t="str">
        <f>Tableau1[[#This Row],[DOI]]</f>
        <v>doi: 10.1080/02713683.2016.1236964</v>
      </c>
      <c r="AC7385" s="13" t="str">
        <f>Tableau1[[#This Row],[Authors]]&amp;", "&amp;Tableau1[[#This Row],[Title]]&amp;" "&amp;Tableau1[[#This Row],[Journal]]&amp;". "&amp;Tableau1[[#This Row],[Year]]</f>
        <v>Jayadev C, Vinekar A, Mangalesh S, Kummelil MK, Kumar AK, Kemmanu V, Sivakumar M, Mahendradas P, Avadhani K, Bauer N, Webers CA, Shetty B., Foveal Layer Morphology Detected on Spectral Domain Optical Coherence Tomography and its Correlation with Visual Acuity in Asian Indian Premature Infants in their First Year of Life. Curr Eye Res. 2017</v>
      </c>
    </row>
    <row r="7386" spans="1:29" x14ac:dyDescent="0.3">
      <c r="A7386">
        <v>45</v>
      </c>
      <c r="B7386" t="s">
        <v>3308</v>
      </c>
      <c r="C7386" t="s">
        <v>13569</v>
      </c>
      <c r="D7386" t="s">
        <v>23728</v>
      </c>
      <c r="E7386" t="s">
        <v>2462</v>
      </c>
      <c r="F7386" s="10"/>
      <c r="G7386">
        <v>2018</v>
      </c>
      <c r="J7386">
        <v>0.66084884766501306</v>
      </c>
      <c r="L7386" t="s">
        <v>34563</v>
      </c>
      <c r="M7386">
        <v>29463220</v>
      </c>
      <c r="Q7386" s="10"/>
      <c r="R7386" s="11">
        <f t="shared" si="230"/>
        <v>0</v>
      </c>
      <c r="U7386" s="11">
        <f t="shared" si="231"/>
        <v>0</v>
      </c>
      <c r="Y7386" s="11">
        <f>IF(SUM(Tableau1[[#This Row],[Other access]:[Sci-hub access]])&gt;=1,1,0)</f>
        <v>0</v>
      </c>
      <c r="Z7386" s="12">
        <f>IF(OR(Tableau1[[#This Row],[Access R1 + S1+ T1 ]]&gt;=1,Tableau1[[#This Row],[Access V1 +W1 + X1]]&gt;=1),1,0)</f>
        <v>0</v>
      </c>
      <c r="AB7386" s="10" t="str">
        <f>Tableau1[[#This Row],[DOI]]</f>
        <v>doi: 10.1186/s12886-018-0719-0</v>
      </c>
      <c r="AC7386" s="13" t="str">
        <f>Tableau1[[#This Row],[Authors]]&amp;", "&amp;Tableau1[[#This Row],[Title]]&amp;" "&amp;Tableau1[[#This Row],[Journal]]&amp;". "&amp;Tableau1[[#This Row],[Year]]</f>
        <v>Lee JH, Lee CS, Lee SC., Interferon alpha-2a treatment for refractory Behcet uveitis in Korean patients. BMC Ophthalmol. 2018</v>
      </c>
    </row>
    <row r="7387" spans="1:29" x14ac:dyDescent="0.3">
      <c r="A7387">
        <v>8700</v>
      </c>
      <c r="B7387" t="s">
        <v>11348</v>
      </c>
      <c r="C7387" t="s">
        <v>21533</v>
      </c>
      <c r="D7387" t="s">
        <v>31788</v>
      </c>
      <c r="E7387" t="s">
        <v>2447</v>
      </c>
      <c r="F7387" s="10"/>
      <c r="G7387">
        <v>2017</v>
      </c>
      <c r="J7387">
        <v>0.66094660886371881</v>
      </c>
      <c r="L7387" t="s">
        <v>43036</v>
      </c>
      <c r="M7387">
        <v>27861329</v>
      </c>
      <c r="Q7387" s="10"/>
      <c r="R7387" s="11">
        <f t="shared" si="230"/>
        <v>0</v>
      </c>
      <c r="U7387" s="11">
        <f t="shared" si="231"/>
        <v>0</v>
      </c>
      <c r="Y7387" s="11">
        <f>IF(SUM(Tableau1[[#This Row],[Other access]:[Sci-hub access]])&gt;=1,1,0)</f>
        <v>0</v>
      </c>
      <c r="Z7387" s="12">
        <f>IF(OR(Tableau1[[#This Row],[Access R1 + S1+ T1 ]]&gt;=1,Tableau1[[#This Row],[Access V1 +W1 + X1]]&gt;=1),1,0)</f>
        <v>0</v>
      </c>
      <c r="AB7387" s="10" t="str">
        <f>Tableau1[[#This Row],[DOI]]</f>
        <v>doi: 10.1097/IOP.0000000000000824</v>
      </c>
      <c r="AC7387" s="13" t="str">
        <f>Tableau1[[#This Row],[Authors]]&amp;", "&amp;Tableau1[[#This Row],[Title]]&amp;" "&amp;Tableau1[[#This Row],[Journal]]&amp;". "&amp;Tableau1[[#This Row],[Year]]</f>
        <v>Ho VWM, Hussain RN, Czanner G, Sen J, Heimann H, Damato BE., Porous Versus Nonporous Orbital Implants After Enucleation for Uveal Melanoma: A Randomized Study. Ophthal Plast Reconstr Surg. 2017</v>
      </c>
    </row>
    <row r="7388" spans="1:29" x14ac:dyDescent="0.3">
      <c r="A7388">
        <v>2694</v>
      </c>
      <c r="B7388" t="s">
        <v>5906</v>
      </c>
      <c r="C7388" t="s">
        <v>16152</v>
      </c>
      <c r="D7388" t="s">
        <v>26329</v>
      </c>
      <c r="E7388" t="s">
        <v>2597</v>
      </c>
      <c r="F7388" s="10"/>
      <c r="G7388">
        <v>2017</v>
      </c>
      <c r="J7388">
        <v>0.66107113154795194</v>
      </c>
      <c r="L7388" t="s">
        <v>37157</v>
      </c>
      <c r="M7388">
        <v>28704114</v>
      </c>
      <c r="Q7388" s="10"/>
      <c r="R7388" s="11">
        <f t="shared" si="230"/>
        <v>0</v>
      </c>
      <c r="U7388" s="11">
        <f t="shared" si="231"/>
        <v>0</v>
      </c>
      <c r="Y7388" s="11">
        <f>IF(SUM(Tableau1[[#This Row],[Other access]:[Sci-hub access]])&gt;=1,1,0)</f>
        <v>0</v>
      </c>
      <c r="Z7388" s="12">
        <f>IF(OR(Tableau1[[#This Row],[Access R1 + S1+ T1 ]]&gt;=1,Tableau1[[#This Row],[Access V1 +W1 + X1]]&gt;=1),1,0)</f>
        <v>0</v>
      </c>
      <c r="AB7388" s="10" t="str">
        <f>Tableau1[[#This Row],[DOI]]</f>
        <v>doi: 10.1080/01676830.2017.1337180</v>
      </c>
      <c r="AC7388" s="13" t="str">
        <f>Tableau1[[#This Row],[Authors]]&amp;", "&amp;Tableau1[[#This Row],[Title]]&amp;" "&amp;Tableau1[[#This Row],[Journal]]&amp;". "&amp;Tableau1[[#This Row],[Year]]</f>
        <v>Silverman N, Spindle J, Tang SX, Wu A, Hong BK, Shore JW, Wester S, Levin F, Connor M, Burt B, Nakra T, Shepler T, Hink E, El-Sawy T, Shinder R., Orbital floor fracture with entrapment: Imaging and clinical correlations in 45 cases. Orbit. 2017</v>
      </c>
    </row>
    <row r="7389" spans="1:29" x14ac:dyDescent="0.3">
      <c r="A7389">
        <v>4678</v>
      </c>
      <c r="B7389" t="s">
        <v>7792</v>
      </c>
      <c r="C7389" t="s">
        <v>18024</v>
      </c>
      <c r="D7389" t="s">
        <v>28222</v>
      </c>
      <c r="E7389" t="s">
        <v>2440</v>
      </c>
      <c r="F7389" s="10"/>
      <c r="G7389">
        <v>2017</v>
      </c>
      <c r="J7389">
        <v>0.6610779991890845</v>
      </c>
      <c r="L7389" t="s">
        <v>39094</v>
      </c>
      <c r="M7389">
        <v>28419863</v>
      </c>
      <c r="Q7389" s="10"/>
      <c r="R7389" s="11">
        <f t="shared" si="230"/>
        <v>0</v>
      </c>
      <c r="U7389" s="11">
        <f t="shared" si="231"/>
        <v>0</v>
      </c>
      <c r="Y7389" s="11">
        <f>IF(SUM(Tableau1[[#This Row],[Other access]:[Sci-hub access]])&gt;=1,1,0)</f>
        <v>0</v>
      </c>
      <c r="Z7389" s="12">
        <f>IF(OR(Tableau1[[#This Row],[Access R1 + S1+ T1 ]]&gt;=1,Tableau1[[#This Row],[Access V1 +W1 + X1]]&gt;=1),1,0)</f>
        <v>0</v>
      </c>
      <c r="AB7389" s="10" t="str">
        <f>Tableau1[[#This Row],[DOI]]</f>
        <v>doi: 10.1016/j.exer.2017.04.005</v>
      </c>
      <c r="AC7389" s="13" t="str">
        <f>Tableau1[[#This Row],[Authors]]&amp;", "&amp;Tableau1[[#This Row],[Title]]&amp;" "&amp;Tableau1[[#This Row],[Journal]]&amp;". "&amp;Tableau1[[#This Row],[Year]]</f>
        <v>Matsuda M, Krempel PG, Marquezini MV, Sholl-Franco A, Lameu A, Monteiro MLR, Miguel NCO., Cellular stress response in human Müller cells (MIO-M1) after bevacizumab treatment. Exp Eye Res. 2017</v>
      </c>
    </row>
    <row r="7390" spans="1:29" x14ac:dyDescent="0.3">
      <c r="A7390">
        <v>9150</v>
      </c>
      <c r="B7390" t="s">
        <v>11748</v>
      </c>
      <c r="C7390" t="s">
        <v>21923</v>
      </c>
      <c r="D7390" t="s">
        <v>32189</v>
      </c>
      <c r="E7390" t="s">
        <v>2486</v>
      </c>
      <c r="F7390" s="10"/>
      <c r="G7390">
        <v>2017</v>
      </c>
      <c r="J7390">
        <v>0.66111045187649586</v>
      </c>
      <c r="L7390" t="s">
        <v>43466</v>
      </c>
      <c r="M7390">
        <v>27775234</v>
      </c>
      <c r="Q7390" s="10"/>
      <c r="R7390" s="11">
        <f t="shared" si="230"/>
        <v>0</v>
      </c>
      <c r="U7390" s="11">
        <f t="shared" si="231"/>
        <v>0</v>
      </c>
      <c r="Y7390" s="11">
        <f>IF(SUM(Tableau1[[#This Row],[Other access]:[Sci-hub access]])&gt;=1,1,0)</f>
        <v>0</v>
      </c>
      <c r="Z7390" s="12">
        <f>IF(OR(Tableau1[[#This Row],[Access R1 + S1+ T1 ]]&gt;=1,Tableau1[[#This Row],[Access V1 +W1 + X1]]&gt;=1),1,0)</f>
        <v>0</v>
      </c>
      <c r="AB7390" s="10" t="str">
        <f>Tableau1[[#This Row],[DOI]]</f>
        <v>doi: 10.1111/aos.13218</v>
      </c>
      <c r="AC7390" s="13" t="str">
        <f>Tableau1[[#This Row],[Authors]]&amp;", "&amp;Tableau1[[#This Row],[Title]]&amp;" "&amp;Tableau1[[#This Row],[Journal]]&amp;". "&amp;Tableau1[[#This Row],[Year]]</f>
        <v>Çerman E, Özcan DÖ, Toker E., Sterile corneal infiltrates after corneal collagen cross-linking: evaluation of risk factors. Acta Ophthalmol. 2017</v>
      </c>
    </row>
    <row r="7391" spans="1:29" x14ac:dyDescent="0.3">
      <c r="A7391">
        <v>2523</v>
      </c>
      <c r="B7391" t="s">
        <v>5744</v>
      </c>
      <c r="C7391" t="s">
        <v>15990</v>
      </c>
      <c r="D7391" t="s">
        <v>26167</v>
      </c>
      <c r="E7391" t="s">
        <v>2479</v>
      </c>
      <c r="F7391" s="10"/>
      <c r="G7391">
        <v>2017</v>
      </c>
      <c r="J7391">
        <v>0.66120992248049859</v>
      </c>
      <c r="L7391" t="s">
        <v>36987</v>
      </c>
      <c r="M7391">
        <v>28731877</v>
      </c>
      <c r="Q7391" s="10"/>
      <c r="R7391" s="11">
        <f t="shared" si="230"/>
        <v>0</v>
      </c>
      <c r="U7391" s="11">
        <f t="shared" si="231"/>
        <v>0</v>
      </c>
      <c r="Y7391" s="11">
        <f>IF(SUM(Tableau1[[#This Row],[Other access]:[Sci-hub access]])&gt;=1,1,0)</f>
        <v>0</v>
      </c>
      <c r="Z7391" s="12">
        <f>IF(OR(Tableau1[[#This Row],[Access R1 + S1+ T1 ]]&gt;=1,Tableau1[[#This Row],[Access V1 +W1 + X1]]&gt;=1),1,0)</f>
        <v>0</v>
      </c>
      <c r="AB7391" s="10" t="str">
        <f>Tableau1[[#This Row],[DOI]]</f>
        <v>doi: 10.1097/ICO.0000000000001288</v>
      </c>
      <c r="AC7391" s="13" t="str">
        <f>Tableau1[[#This Row],[Authors]]&amp;", "&amp;Tableau1[[#This Row],[Title]]&amp;" "&amp;Tableau1[[#This Row],[Journal]]&amp;". "&amp;Tableau1[[#This Row],[Year]]</f>
        <v>Ong Tone S, Li DQ, Ashkenazy Z, Borovik A, Slomovic AR, Rootman DS, Chan CC., Simple Preoperative Ink Test as a Novel Adjunct to Intrastromal Keratopigmentation for Post-laser Peripheral Iridotomy Dysphotopsias. Cornea. 2017</v>
      </c>
    </row>
    <row r="7392" spans="1:29" x14ac:dyDescent="0.3">
      <c r="A7392">
        <v>10758</v>
      </c>
      <c r="B7392" t="s">
        <v>13216</v>
      </c>
      <c r="C7392" t="s">
        <v>23379</v>
      </c>
      <c r="D7392" t="s">
        <v>33669</v>
      </c>
      <c r="E7392" t="s">
        <v>2582</v>
      </c>
      <c r="F7392" s="10"/>
      <c r="G7392">
        <v>2017</v>
      </c>
      <c r="J7392">
        <v>0.66125586364262012</v>
      </c>
      <c r="L7392" t="s">
        <v>45005</v>
      </c>
      <c r="M7392">
        <v>27061240</v>
      </c>
      <c r="Q7392" s="10"/>
      <c r="R7392" s="11">
        <f t="shared" si="230"/>
        <v>0</v>
      </c>
      <c r="U7392" s="11">
        <f t="shared" si="231"/>
        <v>0</v>
      </c>
      <c r="Y7392" s="11">
        <f>IF(SUM(Tableau1[[#This Row],[Other access]:[Sci-hub access]])&gt;=1,1,0)</f>
        <v>0</v>
      </c>
      <c r="Z7392" s="12">
        <f>IF(OR(Tableau1[[#This Row],[Access R1 + S1+ T1 ]]&gt;=1,Tableau1[[#This Row],[Access V1 +W1 + X1]]&gt;=1),1,0)</f>
        <v>0</v>
      </c>
      <c r="AB7392" s="10" t="str">
        <f>Tableau1[[#This Row],[DOI]]</f>
        <v>doi: 10.1111/vop.12380</v>
      </c>
      <c r="AC7392" s="13" t="str">
        <f>Tableau1[[#This Row],[Authors]]&amp;", "&amp;Tableau1[[#This Row],[Title]]&amp;" "&amp;Tableau1[[#This Row],[Journal]]&amp;". "&amp;Tableau1[[#This Row],[Year]]</f>
        <v>Donzel E, Arti L, Chahory S., Epidemiology and clinical presentation of canine cataracts in France: a retrospective study of 404 cases. Vet Ophthalmol. 2017</v>
      </c>
    </row>
    <row r="7393" spans="1:29" x14ac:dyDescent="0.3">
      <c r="A7393">
        <v>6334</v>
      </c>
      <c r="B7393" t="s">
        <v>909</v>
      </c>
      <c r="C7393" t="s">
        <v>910</v>
      </c>
      <c r="D7393" t="s">
        <v>911</v>
      </c>
      <c r="E7393" t="s">
        <v>2637</v>
      </c>
      <c r="F7393" s="10"/>
      <c r="G7393">
        <v>2017</v>
      </c>
      <c r="J7393">
        <v>0.66129407147625086</v>
      </c>
      <c r="L7393" t="s">
        <v>40703</v>
      </c>
      <c r="M7393">
        <v>28226075</v>
      </c>
      <c r="Q7393" s="10"/>
      <c r="R7393" s="11">
        <f t="shared" si="230"/>
        <v>0</v>
      </c>
      <c r="U7393" s="11">
        <f t="shared" si="231"/>
        <v>0</v>
      </c>
      <c r="Y7393" s="11">
        <f>IF(SUM(Tableau1[[#This Row],[Other access]:[Sci-hub access]])&gt;=1,1,0)</f>
        <v>0</v>
      </c>
      <c r="Z7393" s="12">
        <f>IF(OR(Tableau1[[#This Row],[Access R1 + S1+ T1 ]]&gt;=1,Tableau1[[#This Row],[Access V1 +W1 + X1]]&gt;=1),1,0)</f>
        <v>0</v>
      </c>
      <c r="AB7393" s="10" t="str">
        <f>Tableau1[[#This Row],[DOI]]</f>
        <v>doi: 10.1590/0004-282X20160193</v>
      </c>
      <c r="AC7393" s="13" t="str">
        <f>Tableau1[[#This Row],[Authors]]&amp;", "&amp;Tableau1[[#This Row],[Title]]&amp;" "&amp;Tableau1[[#This Row],[Journal]]&amp;". "&amp;Tableau1[[#This Row],[Year]]</f>
        <v>Del Negro MC, Marinho PB, Papais-Alvarenga RM., Neuromyelitis optica: phenotypic characteristics in a Brazilian case series. Arq Neuropsiquiatr. 2017</v>
      </c>
    </row>
    <row r="7394" spans="1:29" x14ac:dyDescent="0.3">
      <c r="A7394">
        <v>7551</v>
      </c>
      <c r="B7394" t="s">
        <v>10344</v>
      </c>
      <c r="C7394" t="s">
        <v>20544</v>
      </c>
      <c r="D7394" t="s">
        <v>30779</v>
      </c>
      <c r="E7394" t="s">
        <v>34027</v>
      </c>
      <c r="F7394" s="10"/>
      <c r="G7394">
        <v>2017</v>
      </c>
      <c r="J7394">
        <v>0.66153621000807417</v>
      </c>
      <c r="L7394" t="s">
        <v>41906</v>
      </c>
      <c r="M7394">
        <v>28081296</v>
      </c>
      <c r="Q7394" s="10"/>
      <c r="R7394" s="11">
        <f t="shared" si="230"/>
        <v>0</v>
      </c>
      <c r="U7394" s="11">
        <f t="shared" si="231"/>
        <v>0</v>
      </c>
      <c r="Y7394" s="11">
        <f>IF(SUM(Tableau1[[#This Row],[Other access]:[Sci-hub access]])&gt;=1,1,0)</f>
        <v>0</v>
      </c>
      <c r="Z7394" s="12">
        <f>IF(OR(Tableau1[[#This Row],[Access R1 + S1+ T1 ]]&gt;=1,Tableau1[[#This Row],[Access V1 +W1 + X1]]&gt;=1),1,0)</f>
        <v>0</v>
      </c>
      <c r="AB7394" s="10" t="str">
        <f>Tableau1[[#This Row],[DOI]]</f>
        <v>doi: 10.1002/adhm.201600777</v>
      </c>
      <c r="AC7394" s="13" t="str">
        <f>Tableau1[[#This Row],[Authors]]&amp;", "&amp;Tableau1[[#This Row],[Title]]&amp;" "&amp;Tableau1[[#This Row],[Journal]]&amp;". "&amp;Tableau1[[#This Row],[Year]]</f>
        <v>Wu H, Liu S, Wiradharma N, Ong ZY, Li Y, Yang YY, Ying JY., Short Synthetic α-Helical-Forming Peptide Amphiphiles for Fungal Keratitis Treatment In Vivo. Adv Healthc Mater. 2017</v>
      </c>
    </row>
    <row r="7395" spans="1:29" ht="28.8" x14ac:dyDescent="0.3">
      <c r="A7395">
        <v>3512</v>
      </c>
      <c r="B7395" t="s">
        <v>6686</v>
      </c>
      <c r="C7395" t="s">
        <v>16928</v>
      </c>
      <c r="D7395" t="s">
        <v>27110</v>
      </c>
      <c r="E7395" t="s">
        <v>34015</v>
      </c>
      <c r="F7395" s="10"/>
      <c r="G7395">
        <v>2017</v>
      </c>
      <c r="J7395">
        <v>0.66164380047659144</v>
      </c>
      <c r="L7395" t="s">
        <v>37959</v>
      </c>
      <c r="M7395">
        <v>28574807</v>
      </c>
      <c r="Q7395" s="10"/>
      <c r="R7395" s="11">
        <f t="shared" si="230"/>
        <v>0</v>
      </c>
      <c r="U7395" s="11">
        <f t="shared" si="231"/>
        <v>0</v>
      </c>
      <c r="Y7395" s="11">
        <f>IF(SUM(Tableau1[[#This Row],[Other access]:[Sci-hub access]])&gt;=1,1,0)</f>
        <v>0</v>
      </c>
      <c r="Z7395" s="12">
        <f>IF(OR(Tableau1[[#This Row],[Access R1 + S1+ T1 ]]&gt;=1,Tableau1[[#This Row],[Access V1 +W1 + X1]]&gt;=1),1,0)</f>
        <v>0</v>
      </c>
      <c r="AB7395" s="10" t="str">
        <f>Tableau1[[#This Row],[DOI]]</f>
        <v>doi: 10.1080/13816810.2016.1214972</v>
      </c>
      <c r="AC7395" s="13" t="str">
        <f>Tableau1[[#This Row],[Authors]]&amp;", "&amp;Tableau1[[#This Row],[Title]]&amp;" "&amp;Tableau1[[#This Row],[Journal]]&amp;". "&amp;Tableau1[[#This Row],[Year]]</f>
        <v>Sudha D, Patric IRP, Ganapathy A, Agarwal S, Krishna S, Neriyanuri S, Sripriya S, Sen P, Chidambaram S, Arunachalam JP., Genetic studies in a patient with X-linked retinoschisis coexisting with developmental delay and sensorineural hearing loss. Ophthalmic Genet. 2017</v>
      </c>
    </row>
    <row r="7396" spans="1:29" ht="28.8" x14ac:dyDescent="0.3">
      <c r="A7396">
        <v>6110</v>
      </c>
      <c r="B7396" t="s">
        <v>9084</v>
      </c>
      <c r="C7396" t="s">
        <v>19297</v>
      </c>
      <c r="D7396" t="s">
        <v>29514</v>
      </c>
      <c r="E7396" t="s">
        <v>2445</v>
      </c>
      <c r="F7396" s="10"/>
      <c r="G7396">
        <v>2017</v>
      </c>
      <c r="J7396">
        <v>0.66181824898812247</v>
      </c>
      <c r="L7396" t="s">
        <v>40484</v>
      </c>
      <c r="M7396">
        <v>28248824</v>
      </c>
      <c r="Q7396" s="10"/>
      <c r="R7396" s="11">
        <f t="shared" si="230"/>
        <v>0</v>
      </c>
      <c r="U7396" s="11">
        <f t="shared" si="231"/>
        <v>0</v>
      </c>
      <c r="Y7396" s="11">
        <f>IF(SUM(Tableau1[[#This Row],[Other access]:[Sci-hub access]])&gt;=1,1,0)</f>
        <v>0</v>
      </c>
      <c r="Z7396" s="12">
        <f>IF(OR(Tableau1[[#This Row],[Access R1 + S1+ T1 ]]&gt;=1,Tableau1[[#This Row],[Access V1 +W1 + X1]]&gt;=1),1,0)</f>
        <v>0</v>
      </c>
      <c r="AB7396" s="10" t="str">
        <f>Tableau1[[#This Row],[DOI]]</f>
        <v>doi: 10.1097/IAE.0000000000001576</v>
      </c>
      <c r="AC7396" s="13" t="str">
        <f>Tableau1[[#This Row],[Authors]]&amp;", "&amp;Tableau1[[#This Row],[Title]]&amp;" "&amp;Tableau1[[#This Row],[Journal]]&amp;". "&amp;Tableau1[[#This Row],[Year]]</f>
        <v>Ichiyama Y, Sawada T, Ito Y, Kakinoki M, Ohji M., OPTICAL COHERENCE TOMOGRAPHY ANGIOGRAPHY REVEALS BLOOD FLOW IN CHOROIDAL NEOVASCULAR MEMBRANE IN REMISSION PHASE OF NEOVASCULAR AGE-RELATED MACULAR DEGENERATION. Retina. 2017</v>
      </c>
    </row>
    <row r="7397" spans="1:29" x14ac:dyDescent="0.3">
      <c r="A7397">
        <v>6207</v>
      </c>
      <c r="B7397" t="s">
        <v>9168</v>
      </c>
      <c r="C7397" t="s">
        <v>19381</v>
      </c>
      <c r="D7397" t="s">
        <v>29599</v>
      </c>
      <c r="E7397" t="s">
        <v>2496</v>
      </c>
      <c r="F7397" s="10"/>
      <c r="G7397">
        <v>2017</v>
      </c>
      <c r="J7397">
        <v>0.66187494089349908</v>
      </c>
      <c r="L7397" t="s">
        <v>40577</v>
      </c>
      <c r="M7397">
        <v>28237170</v>
      </c>
      <c r="Q7397" s="10"/>
      <c r="R7397" s="11">
        <f t="shared" si="230"/>
        <v>0</v>
      </c>
      <c r="U7397" s="11">
        <f t="shared" si="231"/>
        <v>0</v>
      </c>
      <c r="Y7397" s="11">
        <f>IF(SUM(Tableau1[[#This Row],[Other access]:[Sci-hub access]])&gt;=1,1,0)</f>
        <v>0</v>
      </c>
      <c r="Z7397" s="12">
        <f>IF(OR(Tableau1[[#This Row],[Access R1 + S1+ T1 ]]&gt;=1,Tableau1[[#This Row],[Access V1 +W1 + X1]]&gt;=1),1,0)</f>
        <v>0</v>
      </c>
      <c r="AB7397" s="10" t="str">
        <f>Tableau1[[#This Row],[DOI]]</f>
        <v>doi: 10.1016/j.jcjo.2016.07.017</v>
      </c>
      <c r="AC7397" s="13" t="str">
        <f>Tableau1[[#This Row],[Authors]]&amp;", "&amp;Tableau1[[#This Row],[Title]]&amp;" "&amp;Tableau1[[#This Row],[Journal]]&amp;". "&amp;Tableau1[[#This Row],[Year]]</f>
        <v>Sharma P, Chaurasia S, Rasal A, Angmo D., Synergistic innervational downshoot: a distinct vertical dysinnervation pattern and its unique management. Can J Ophthalmol. 2017</v>
      </c>
    </row>
    <row r="7398" spans="1:29" ht="28.8" x14ac:dyDescent="0.3">
      <c r="A7398">
        <v>4389</v>
      </c>
      <c r="B7398" t="s">
        <v>7517</v>
      </c>
      <c r="C7398" t="s">
        <v>17753</v>
      </c>
      <c r="D7398" t="s">
        <v>27946</v>
      </c>
      <c r="E7398" t="s">
        <v>2458</v>
      </c>
      <c r="F7398" s="10"/>
      <c r="G7398">
        <v>2017</v>
      </c>
      <c r="J7398">
        <v>0.66193507454122147</v>
      </c>
      <c r="L7398" t="s">
        <v>38812</v>
      </c>
      <c r="M7398">
        <v>28448663</v>
      </c>
      <c r="Q7398" s="10"/>
      <c r="R7398" s="11">
        <f t="shared" si="230"/>
        <v>0</v>
      </c>
      <c r="U7398" s="11">
        <f t="shared" si="231"/>
        <v>0</v>
      </c>
      <c r="Y7398" s="11">
        <f>IF(SUM(Tableau1[[#This Row],[Other access]:[Sci-hub access]])&gt;=1,1,0)</f>
        <v>0</v>
      </c>
      <c r="Z7398" s="12">
        <f>IF(OR(Tableau1[[#This Row],[Access R1 + S1+ T1 ]]&gt;=1,Tableau1[[#This Row],[Access V1 +W1 + X1]]&gt;=1),1,0)</f>
        <v>0</v>
      </c>
      <c r="AB7398" s="10" t="str">
        <f>Tableau1[[#This Row],[DOI]]</f>
        <v>doi: 10.1001/jamaophthalmol.2017.0729</v>
      </c>
      <c r="AC7398" s="13" t="str">
        <f>Tableau1[[#This Row],[Authors]]&amp;", "&amp;Tableau1[[#This Row],[Title]]&amp;" "&amp;Tableau1[[#This Row],[Journal]]&amp;". "&amp;Tableau1[[#This Row],[Year]]</f>
        <v>Gezgin G, Luk SJ, Cao J, Dogrusöz M, van der Steen DM, Hagedoorn RS, Krijgsman D, van der Velden PA, Field MG, Luyten GPM, Szuhai K, Harbour JW, Jordanova ES, Heemskerk MHM, Jager MJ., PRAME as a Potential Target for Immunotherapy in Metastatic Uveal Melanoma. JAMA Ophthalmol. 2017</v>
      </c>
    </row>
    <row r="7399" spans="1:29" x14ac:dyDescent="0.3">
      <c r="A7399">
        <v>7331</v>
      </c>
      <c r="B7399" t="s">
        <v>10149</v>
      </c>
      <c r="C7399" t="s">
        <v>20351</v>
      </c>
      <c r="D7399" t="s">
        <v>30583</v>
      </c>
      <c r="E7399" t="s">
        <v>34364</v>
      </c>
      <c r="F7399" s="10"/>
      <c r="G7399">
        <v>2017</v>
      </c>
      <c r="J7399">
        <v>0.66198749153613312</v>
      </c>
      <c r="L7399" t="s">
        <v>41687</v>
      </c>
      <c r="M7399">
        <v>28104500</v>
      </c>
      <c r="Q7399" s="10"/>
      <c r="R7399" s="11">
        <f t="shared" si="230"/>
        <v>0</v>
      </c>
      <c r="U7399" s="11">
        <f t="shared" si="231"/>
        <v>0</v>
      </c>
      <c r="Y7399" s="11">
        <f>IF(SUM(Tableau1[[#This Row],[Other access]:[Sci-hub access]])&gt;=1,1,0)</f>
        <v>0</v>
      </c>
      <c r="Z7399" s="12">
        <f>IF(OR(Tableau1[[#This Row],[Access R1 + S1+ T1 ]]&gt;=1,Tableau1[[#This Row],[Access V1 +W1 + X1]]&gt;=1),1,0)</f>
        <v>0</v>
      </c>
      <c r="AB7399" s="10" t="str">
        <f>Tableau1[[#This Row],[DOI]]</f>
        <v>doi: 10.1016/j.jaapos.2016.11.020</v>
      </c>
      <c r="AC7399" s="13" t="str">
        <f>Tableau1[[#This Row],[Authors]]&amp;", "&amp;Tableau1[[#This Row],[Title]]&amp;" "&amp;Tableau1[[#This Row],[Journal]]&amp;". "&amp;Tableau1[[#This Row],[Year]]</f>
        <v>Bhardwaj G, Jacobs MB, Martin FJ, Moran KT, Prelog K, Donaldson C, Vollmer-Conna U, Coroneo MT., Photographic assessment of retinal hemorrhages in infant head injury: the Childhood Hemorrhagic Retinopathy Study. J AAPOS. 2017</v>
      </c>
    </row>
    <row r="7400" spans="1:29" ht="28.8" x14ac:dyDescent="0.3">
      <c r="A7400">
        <v>7372</v>
      </c>
      <c r="B7400" t="s">
        <v>1322</v>
      </c>
      <c r="C7400" t="s">
        <v>1323</v>
      </c>
      <c r="D7400" t="s">
        <v>1324</v>
      </c>
      <c r="E7400" t="s">
        <v>2854</v>
      </c>
      <c r="F7400" s="10"/>
      <c r="G7400">
        <v>2017</v>
      </c>
      <c r="J7400">
        <v>0.66203689617905837</v>
      </c>
      <c r="L7400" t="s">
        <v>41728</v>
      </c>
      <c r="M7400">
        <v>28099811</v>
      </c>
      <c r="Q7400" s="10"/>
      <c r="R7400" s="11">
        <f t="shared" si="230"/>
        <v>0</v>
      </c>
      <c r="U7400" s="11">
        <f t="shared" si="231"/>
        <v>0</v>
      </c>
      <c r="Y7400" s="11">
        <f>IF(SUM(Tableau1[[#This Row],[Other access]:[Sci-hub access]])&gt;=1,1,0)</f>
        <v>0</v>
      </c>
      <c r="Z7400" s="12">
        <f>IF(OR(Tableau1[[#This Row],[Access R1 + S1+ T1 ]]&gt;=1,Tableau1[[#This Row],[Access V1 +W1 + X1]]&gt;=1),1,0)</f>
        <v>0</v>
      </c>
      <c r="AB7400" s="10" t="str">
        <f>Tableau1[[#This Row],[DOI]]</f>
        <v>doi: 10.1021/acs.jmedchem.6b01792</v>
      </c>
      <c r="AC7400" s="13" t="str">
        <f>Tableau1[[#This Row],[Authors]]&amp;", "&amp;Tableau1[[#This Row],[Title]]&amp;" "&amp;Tableau1[[#This Row],[Journal]]&amp;". "&amp;Tableau1[[#This Row],[Year]]</f>
        <v>Lee S, Phuan PW, Felix CM, Tan JA, Levin MH, Verkman AS., Nanomolar-Potency Aminophenyl-1,3,5-triazine Activators of the Cystic Fibrosis Transmembrane Conductance Regulator (CFTR) Chloride Channel for Prosecretory Therapy of Dry Eye Diseases. J Med Chem. 2017</v>
      </c>
    </row>
    <row r="7401" spans="1:29" x14ac:dyDescent="0.3">
      <c r="A7401">
        <v>502</v>
      </c>
      <c r="B7401" t="s">
        <v>3765</v>
      </c>
      <c r="C7401" t="s">
        <v>14022</v>
      </c>
      <c r="D7401" t="s">
        <v>24185</v>
      </c>
      <c r="E7401" t="s">
        <v>2443</v>
      </c>
      <c r="F7401" s="10"/>
      <c r="G7401">
        <v>2017</v>
      </c>
      <c r="J7401">
        <v>0.66212168917896985</v>
      </c>
      <c r="L7401" t="s">
        <v>35003</v>
      </c>
      <c r="M7401">
        <v>29204649</v>
      </c>
      <c r="Q7401" s="10"/>
      <c r="R7401" s="11">
        <f t="shared" si="230"/>
        <v>0</v>
      </c>
      <c r="U7401" s="11">
        <f t="shared" si="231"/>
        <v>0</v>
      </c>
      <c r="Y7401" s="11">
        <f>IF(SUM(Tableau1[[#This Row],[Other access]:[Sci-hub access]])&gt;=1,1,0)</f>
        <v>0</v>
      </c>
      <c r="Z7401" s="12">
        <f>IF(OR(Tableau1[[#This Row],[Access R1 + S1+ T1 ]]&gt;=1,Tableau1[[#This Row],[Access V1 +W1 + X1]]&gt;=1),1,0)</f>
        <v>0</v>
      </c>
      <c r="AB7401" s="10" t="str">
        <f>Tableau1[[#This Row],[DOI]]</f>
        <v>doi: 10.1167/iovs.17-22634</v>
      </c>
      <c r="AC7401" s="13" t="str">
        <f>Tableau1[[#This Row],[Authors]]&amp;", "&amp;Tableau1[[#This Row],[Title]]&amp;" "&amp;Tableau1[[#This Row],[Journal]]&amp;". "&amp;Tableau1[[#This Row],[Year]]</f>
        <v>Nickells RW, Schmitt HM, Maes ME, Schlamp CL., AAV2-Mediated Transduction of the Mouse Retina After Optic Nerve Injury. Invest Ophthalmol Vis Sci. 2017</v>
      </c>
    </row>
    <row r="7402" spans="1:29" x14ac:dyDescent="0.3">
      <c r="A7402">
        <v>9177</v>
      </c>
      <c r="B7402" t="s">
        <v>1952</v>
      </c>
      <c r="C7402" t="s">
        <v>1953</v>
      </c>
      <c r="D7402" t="s">
        <v>1954</v>
      </c>
      <c r="E7402" t="s">
        <v>2706</v>
      </c>
      <c r="F7402" s="10"/>
      <c r="G7402">
        <v>2017</v>
      </c>
      <c r="J7402">
        <v>0.66220937960994986</v>
      </c>
      <c r="L7402" t="s">
        <v>43493</v>
      </c>
      <c r="M7402">
        <v>27769543</v>
      </c>
      <c r="Q7402" s="10"/>
      <c r="R7402" s="11">
        <f t="shared" si="230"/>
        <v>0</v>
      </c>
      <c r="U7402" s="11">
        <f t="shared" si="231"/>
        <v>0</v>
      </c>
      <c r="Y7402" s="11">
        <f>IF(SUM(Tableau1[[#This Row],[Other access]:[Sci-hub access]])&gt;=1,1,0)</f>
        <v>0</v>
      </c>
      <c r="Z7402" s="12">
        <f>IF(OR(Tableau1[[#This Row],[Access R1 + S1+ T1 ]]&gt;=1,Tableau1[[#This Row],[Access V1 +W1 + X1]]&gt;=1),1,0)</f>
        <v>0</v>
      </c>
      <c r="AB7402" s="10" t="str">
        <f>Tableau1[[#This Row],[DOI]]</f>
        <v>doi: 10.1016/j.amjsurg.2016.07.015</v>
      </c>
      <c r="AC7402" s="13" t="str">
        <f>Tableau1[[#This Row],[Authors]]&amp;", "&amp;Tableau1[[#This Row],[Title]]&amp;" "&amp;Tableau1[[#This Row],[Journal]]&amp;". "&amp;Tableau1[[#This Row],[Year]]</f>
        <v>Whalen G, Sullivan M, Maranda L, Quinlan R, Larkin A., Randomized trial of a short course of preoperative potassium iodide in patients undergoing thyroidectomy for Graves' disease. Am J Surg. 2017</v>
      </c>
    </row>
    <row r="7403" spans="1:29" ht="28.8" x14ac:dyDescent="0.3">
      <c r="A7403">
        <v>9567</v>
      </c>
      <c r="B7403" t="s">
        <v>12127</v>
      </c>
      <c r="C7403" t="s">
        <v>22301</v>
      </c>
      <c r="D7403" t="s">
        <v>32573</v>
      </c>
      <c r="E7403" t="s">
        <v>2445</v>
      </c>
      <c r="F7403" s="10"/>
      <c r="G7403">
        <v>2017</v>
      </c>
      <c r="J7403">
        <v>0.66229060835362319</v>
      </c>
      <c r="L7403" t="s">
        <v>43844</v>
      </c>
      <c r="M7403">
        <v>27658286</v>
      </c>
      <c r="Q7403" s="10"/>
      <c r="R7403" s="11">
        <f t="shared" si="230"/>
        <v>0</v>
      </c>
      <c r="U7403" s="11">
        <f t="shared" si="231"/>
        <v>0</v>
      </c>
      <c r="Y7403" s="11">
        <f>IF(SUM(Tableau1[[#This Row],[Other access]:[Sci-hub access]])&gt;=1,1,0)</f>
        <v>0</v>
      </c>
      <c r="Z7403" s="12">
        <f>IF(OR(Tableau1[[#This Row],[Access R1 + S1+ T1 ]]&gt;=1,Tableau1[[#This Row],[Access V1 +W1 + X1]]&gt;=1),1,0)</f>
        <v>0</v>
      </c>
      <c r="AB7403" s="10" t="str">
        <f>Tableau1[[#This Row],[DOI]]</f>
        <v>doi: 10.1097/IAE.0000000000001323</v>
      </c>
      <c r="AC7403" s="13" t="str">
        <f>Tableau1[[#This Row],[Authors]]&amp;", "&amp;Tableau1[[#This Row],[Title]]&amp;" "&amp;Tableau1[[#This Row],[Journal]]&amp;". "&amp;Tableau1[[#This Row],[Year]]</f>
        <v>Miyata M, Hata M, Ooto S, Ogino K, Gotoh N, Morooka S, Hasegawa T, Hirashima T, Sugahara M, Kuroda Y, Yamashiro K, Yoshimura N., CHOROIDAL AND RETINAL ATROPHY OF BIETTI CRYSTALLINE DYSTROPHY PATIENTS WITH CYP4V2 MUTATIONS COMPARED TO RETINITIS PIGMENTOSA PATIENTS WITH EYS MUTATIONS. Retina. 2017</v>
      </c>
    </row>
    <row r="7404" spans="1:29" x14ac:dyDescent="0.3">
      <c r="A7404">
        <v>6695</v>
      </c>
      <c r="B7404" t="s">
        <v>9594</v>
      </c>
      <c r="C7404" t="s">
        <v>19800</v>
      </c>
      <c r="D7404" t="s">
        <v>30027</v>
      </c>
      <c r="E7404" t="s">
        <v>2465</v>
      </c>
      <c r="F7404" s="10"/>
      <c r="G7404">
        <v>2017</v>
      </c>
      <c r="J7404">
        <v>0.66230474243362325</v>
      </c>
      <c r="L7404" t="s">
        <v>41056</v>
      </c>
      <c r="M7404">
        <v>28178141</v>
      </c>
      <c r="Q7404" s="10"/>
      <c r="R7404" s="11">
        <f t="shared" si="230"/>
        <v>0</v>
      </c>
      <c r="U7404" s="11">
        <f t="shared" si="231"/>
        <v>0</v>
      </c>
      <c r="Y7404" s="11">
        <f>IF(SUM(Tableau1[[#This Row],[Other access]:[Sci-hub access]])&gt;=1,1,0)</f>
        <v>0</v>
      </c>
      <c r="Z7404" s="12">
        <f>IF(OR(Tableau1[[#This Row],[Access R1 + S1+ T1 ]]&gt;=1,Tableau1[[#This Row],[Access V1 +W1 + X1]]&gt;=1),1,0)</f>
        <v>0</v>
      </c>
      <c r="AB7404" s="10" t="str">
        <f>Tableau1[[#This Row],[DOI]]</f>
        <v>doi: 10.1097/MD.0000000000006020</v>
      </c>
      <c r="AC7404" s="13" t="str">
        <f>Tableau1[[#This Row],[Authors]]&amp;", "&amp;Tableau1[[#This Row],[Title]]&amp;" "&amp;Tableau1[[#This Row],[Journal]]&amp;". "&amp;Tableau1[[#This Row],[Year]]</f>
        <v>Zaki V., A non-surgical approach to the management of exposure keratitis due to facial palsy by using mini-scleral lenses. Medicine (Baltimore). 2017</v>
      </c>
    </row>
    <row r="7405" spans="1:29" x14ac:dyDescent="0.3">
      <c r="A7405">
        <v>923</v>
      </c>
      <c r="B7405" t="s">
        <v>4185</v>
      </c>
      <c r="C7405" t="s">
        <v>14439</v>
      </c>
      <c r="D7405" t="s">
        <v>24606</v>
      </c>
      <c r="E7405" t="s">
        <v>34016</v>
      </c>
      <c r="F7405" s="10"/>
      <c r="G7405">
        <v>2018</v>
      </c>
      <c r="J7405">
        <v>0.6623213672095084</v>
      </c>
      <c r="L7405" t="s">
        <v>35411</v>
      </c>
      <c r="M7405">
        <v>29064608</v>
      </c>
      <c r="Q7405" s="10"/>
      <c r="R7405" s="11">
        <f t="shared" si="230"/>
        <v>0</v>
      </c>
      <c r="U7405" s="11">
        <f t="shared" si="231"/>
        <v>0</v>
      </c>
      <c r="Y7405" s="11">
        <f>IF(SUM(Tableau1[[#This Row],[Other access]:[Sci-hub access]])&gt;=1,1,0)</f>
        <v>0</v>
      </c>
      <c r="Z7405" s="12">
        <f>IF(OR(Tableau1[[#This Row],[Access R1 + S1+ T1 ]]&gt;=1,Tableau1[[#This Row],[Access V1 +W1 + X1]]&gt;=1),1,0)</f>
        <v>0</v>
      </c>
      <c r="AB7405" s="10" t="str">
        <f>Tableau1[[#This Row],[DOI]]</f>
        <v>doi: 10.1002/hbm.23862</v>
      </c>
      <c r="AC7405" s="13" t="str">
        <f>Tableau1[[#This Row],[Authors]]&amp;", "&amp;Tableau1[[#This Row],[Title]]&amp;" "&amp;Tableau1[[#This Row],[Journal]]&amp;". "&amp;Tableau1[[#This Row],[Year]]</f>
        <v>Giorgio A, Zhang J, Costantino F, De Stefano N, Frezzotti P., Diffuse brain damage in normal tension glaucoma. Hum Brain Mapp. 2018</v>
      </c>
    </row>
    <row r="7406" spans="1:29" x14ac:dyDescent="0.3">
      <c r="A7406">
        <v>5426</v>
      </c>
      <c r="B7406" t="s">
        <v>8476</v>
      </c>
      <c r="C7406" t="s">
        <v>18699</v>
      </c>
      <c r="D7406" t="s">
        <v>28906</v>
      </c>
      <c r="E7406" t="s">
        <v>2440</v>
      </c>
      <c r="F7406" s="10"/>
      <c r="G7406">
        <v>2017</v>
      </c>
      <c r="J7406">
        <v>0.66233992747478432</v>
      </c>
      <c r="L7406" t="s">
        <v>39816</v>
      </c>
      <c r="M7406">
        <v>28336259</v>
      </c>
      <c r="Q7406" s="10"/>
      <c r="R7406" s="11">
        <f t="shared" si="230"/>
        <v>0</v>
      </c>
      <c r="U7406" s="11">
        <f t="shared" si="231"/>
        <v>0</v>
      </c>
      <c r="Y7406" s="11">
        <f>IF(SUM(Tableau1[[#This Row],[Other access]:[Sci-hub access]])&gt;=1,1,0)</f>
        <v>0</v>
      </c>
      <c r="Z7406" s="12">
        <f>IF(OR(Tableau1[[#This Row],[Access R1 + S1+ T1 ]]&gt;=1,Tableau1[[#This Row],[Access V1 +W1 + X1]]&gt;=1),1,0)</f>
        <v>0</v>
      </c>
      <c r="AB7406" s="10" t="str">
        <f>Tableau1[[#This Row],[DOI]]</f>
        <v>doi: 10.1016/j.exer.2017.03.007</v>
      </c>
      <c r="AC7406" s="13" t="str">
        <f>Tableau1[[#This Row],[Authors]]&amp;", "&amp;Tableau1[[#This Row],[Title]]&amp;" "&amp;Tableau1[[#This Row],[Journal]]&amp;". "&amp;Tableau1[[#This Row],[Year]]</f>
        <v>Callegan MC, Parkunan SM, Randall CB, Coburn PS, Miller FC, LaGrow AL, Astley RA, Land C, Oh SY, Schneewind O., The role of pili in Bacillus cereus intraocular infection. Exp Eye Res. 2017</v>
      </c>
    </row>
    <row r="7407" spans="1:29" x14ac:dyDescent="0.3">
      <c r="A7407">
        <v>6644</v>
      </c>
      <c r="B7407" t="s">
        <v>9553</v>
      </c>
      <c r="C7407" t="s">
        <v>19760</v>
      </c>
      <c r="D7407" t="s">
        <v>29986</v>
      </c>
      <c r="E7407" t="s">
        <v>34171</v>
      </c>
      <c r="F7407" s="10"/>
      <c r="G7407">
        <v>2017</v>
      </c>
      <c r="J7407">
        <v>0.66245621619726436</v>
      </c>
      <c r="L7407" t="s">
        <v>41007</v>
      </c>
      <c r="M7407">
        <v>28186886</v>
      </c>
      <c r="Q7407" s="10"/>
      <c r="R7407" s="11">
        <f t="shared" si="230"/>
        <v>0</v>
      </c>
      <c r="U7407" s="11">
        <f t="shared" si="231"/>
        <v>0</v>
      </c>
      <c r="Y7407" s="11">
        <f>IF(SUM(Tableau1[[#This Row],[Other access]:[Sci-hub access]])&gt;=1,1,0)</f>
        <v>0</v>
      </c>
      <c r="Z7407" s="12">
        <f>IF(OR(Tableau1[[#This Row],[Access R1 + S1+ T1 ]]&gt;=1,Tableau1[[#This Row],[Access V1 +W1 + X1]]&gt;=1),1,0)</f>
        <v>0</v>
      </c>
      <c r="AB7407" s="10" t="str">
        <f>Tableau1[[#This Row],[DOI]]</f>
        <v>doi: 10.1109/TMI.2017.2666045</v>
      </c>
      <c r="AC7407" s="13" t="str">
        <f>Tableau1[[#This Row],[Authors]]&amp;", "&amp;Tableau1[[#This Row],[Title]]&amp;" "&amp;Tableau1[[#This Row],[Journal]]&amp;". "&amp;Tableau1[[#This Row],[Year]]</f>
        <v>Novosel J, Vermeer KA, de Jong JH, Ziyuan Wang, van Vliet LJ., Joint Segmentation of Retinal Layers and Focal Lesions in 3-D OCT Data of Topologically Disrupted Retinas. IEEE Trans Med Imaging. 2017</v>
      </c>
    </row>
    <row r="7408" spans="1:29" x14ac:dyDescent="0.3">
      <c r="A7408">
        <v>7652</v>
      </c>
      <c r="B7408" t="s">
        <v>1414</v>
      </c>
      <c r="C7408" t="s">
        <v>1415</v>
      </c>
      <c r="D7408" t="s">
        <v>1416</v>
      </c>
      <c r="E7408" t="s">
        <v>2524</v>
      </c>
      <c r="F7408" s="10"/>
      <c r="G7408">
        <v>2017</v>
      </c>
      <c r="J7408">
        <v>0.66259280556956313</v>
      </c>
      <c r="L7408" t="s">
        <v>42005</v>
      </c>
      <c r="M7408">
        <v>28068440</v>
      </c>
      <c r="Q7408" s="10"/>
      <c r="R7408" s="11">
        <f t="shared" si="230"/>
        <v>0</v>
      </c>
      <c r="U7408" s="11">
        <f t="shared" si="231"/>
        <v>0</v>
      </c>
      <c r="Y7408" s="11">
        <f>IF(SUM(Tableau1[[#This Row],[Other access]:[Sci-hub access]])&gt;=1,1,0)</f>
        <v>0</v>
      </c>
      <c r="Z7408" s="12">
        <f>IF(OR(Tableau1[[#This Row],[Access R1 + S1+ T1 ]]&gt;=1,Tableau1[[#This Row],[Access V1 +W1 + X1]]&gt;=1),1,0)</f>
        <v>0</v>
      </c>
      <c r="AB7408" s="10" t="str">
        <f>Tableau1[[#This Row],[DOI]]</f>
        <v>doi: 10.3928/1081597X-20161006-01</v>
      </c>
      <c r="AC7408" s="13" t="str">
        <f>Tableau1[[#This Row],[Authors]]&amp;", "&amp;Tableau1[[#This Row],[Title]]&amp;" "&amp;Tableau1[[#This Row],[Journal]]&amp;". "&amp;Tableau1[[#This Row],[Year]]</f>
        <v>Shetty R, Shroff R, Deshpande K, Gowda R, Lahane S, Jayadev C., A Prospective Study to Compare Visual Outcomes Between Wavefront-optimized and Topography-guided Ablation Profiles in Contralateral Eyes With Myopia. J Refract Surg. 2017</v>
      </c>
    </row>
    <row r="7409" spans="1:29" x14ac:dyDescent="0.3">
      <c r="A7409">
        <v>2923</v>
      </c>
      <c r="B7409" t="s">
        <v>6119</v>
      </c>
      <c r="C7409" t="s">
        <v>16364</v>
      </c>
      <c r="D7409" t="s">
        <v>26543</v>
      </c>
      <c r="E7409" t="s">
        <v>2449</v>
      </c>
      <c r="F7409" s="10"/>
      <c r="G7409">
        <v>2017</v>
      </c>
      <c r="J7409">
        <v>0.66267807804586421</v>
      </c>
      <c r="L7409" t="s">
        <v>37379</v>
      </c>
      <c r="M7409">
        <v>28664572</v>
      </c>
      <c r="Q7409" s="10"/>
      <c r="R7409" s="11">
        <f t="shared" si="230"/>
        <v>0</v>
      </c>
      <c r="U7409" s="11">
        <f t="shared" si="231"/>
        <v>0</v>
      </c>
      <c r="Y7409" s="11">
        <f>IF(SUM(Tableau1[[#This Row],[Other access]:[Sci-hub access]])&gt;=1,1,0)</f>
        <v>0</v>
      </c>
      <c r="Z7409" s="12">
        <f>IF(OR(Tableau1[[#This Row],[Access R1 + S1+ T1 ]]&gt;=1,Tableau1[[#This Row],[Access V1 +W1 + X1]]&gt;=1),1,0)</f>
        <v>0</v>
      </c>
      <c r="AB7409" s="10" t="str">
        <f>Tableau1[[#This Row],[DOI]]</f>
        <v>doi: 10.1111/cxo.12562</v>
      </c>
      <c r="AC7409" s="13" t="str">
        <f>Tableau1[[#This Row],[Authors]]&amp;", "&amp;Tableau1[[#This Row],[Title]]&amp;" "&amp;Tableau1[[#This Row],[Journal]]&amp;". "&amp;Tableau1[[#This Row],[Year]]</f>
        <v>Vincent SJ., The use of contact lenses in low vision rehabilitation: optical and therapeutic applications. Clin Exp Optom. 2017</v>
      </c>
    </row>
    <row r="7410" spans="1:29" x14ac:dyDescent="0.3">
      <c r="A7410">
        <v>5652</v>
      </c>
      <c r="B7410" t="s">
        <v>8684</v>
      </c>
      <c r="C7410" t="s">
        <v>18904</v>
      </c>
      <c r="D7410" t="s">
        <v>29114</v>
      </c>
      <c r="E7410" t="s">
        <v>34274</v>
      </c>
      <c r="F7410" s="10"/>
      <c r="G7410">
        <v>2017</v>
      </c>
      <c r="J7410">
        <v>0.66275231983370753</v>
      </c>
      <c r="L7410" t="e">
        <v>#VALUE!</v>
      </c>
      <c r="M7410">
        <v>28300861</v>
      </c>
      <c r="Q7410" s="10"/>
      <c r="R7410" s="11">
        <f t="shared" si="230"/>
        <v>0</v>
      </c>
      <c r="U7410" s="11">
        <f t="shared" si="231"/>
        <v>0</v>
      </c>
      <c r="Y7410" s="11">
        <f>IF(SUM(Tableau1[[#This Row],[Other access]:[Sci-hub access]])&gt;=1,1,0)</f>
        <v>0</v>
      </c>
      <c r="Z7410" s="12">
        <f>IF(OR(Tableau1[[#This Row],[Access R1 + S1+ T1 ]]&gt;=1,Tableau1[[#This Row],[Access V1 +W1 + X1]]&gt;=1),1,0)</f>
        <v>0</v>
      </c>
      <c r="AB7410" s="10" t="e">
        <f>Tableau1[[#This Row],[DOI]]</f>
        <v>#VALUE!</v>
      </c>
      <c r="AC7410" s="13" t="str">
        <f>Tableau1[[#This Row],[Authors]]&amp;", "&amp;Tableau1[[#This Row],[Title]]&amp;" "&amp;Tableau1[[#This Row],[Journal]]&amp;". "&amp;Tableau1[[#This Row],[Year]]</f>
        <v>Fox JD, Dubovy SR, Wester ST, Nouri K., Primary Cribriform Carcinoma of the Eyelid With Neuroendocrine Features: A Case Report. J Drugs Dermatol. 2017</v>
      </c>
    </row>
    <row r="7411" spans="1:29" ht="28.8" x14ac:dyDescent="0.3">
      <c r="A7411">
        <v>8020</v>
      </c>
      <c r="B7411" t="s">
        <v>10749</v>
      </c>
      <c r="C7411" t="s">
        <v>20943</v>
      </c>
      <c r="D7411" t="s">
        <v>31187</v>
      </c>
      <c r="E7411" t="s">
        <v>3094</v>
      </c>
      <c r="F7411" s="10"/>
      <c r="G7411">
        <v>2017</v>
      </c>
      <c r="J7411">
        <v>0.66275310611569838</v>
      </c>
      <c r="L7411" t="s">
        <v>42367</v>
      </c>
      <c r="M7411">
        <v>28009087</v>
      </c>
      <c r="Q7411" s="10"/>
      <c r="R7411" s="11">
        <f t="shared" si="230"/>
        <v>0</v>
      </c>
      <c r="U7411" s="11">
        <f t="shared" si="231"/>
        <v>0</v>
      </c>
      <c r="Y7411" s="11">
        <f>IF(SUM(Tableau1[[#This Row],[Other access]:[Sci-hub access]])&gt;=1,1,0)</f>
        <v>0</v>
      </c>
      <c r="Z7411" s="12">
        <f>IF(OR(Tableau1[[#This Row],[Access R1 + S1+ T1 ]]&gt;=1,Tableau1[[#This Row],[Access V1 +W1 + X1]]&gt;=1),1,0)</f>
        <v>0</v>
      </c>
      <c r="AB7411" s="10" t="str">
        <f>Tableau1[[#This Row],[DOI]]</f>
        <v>doi: 10.1002/mds.26809</v>
      </c>
      <c r="AC7411" s="13" t="str">
        <f>Tableau1[[#This Row],[Authors]]&amp;", "&amp;Tableau1[[#This Row],[Title]]&amp;" "&amp;Tableau1[[#This Row],[Journal]]&amp;". "&amp;Tableau1[[#This Row],[Year]]</f>
        <v>Koga S, Sanchez-Contreras M, Josephs KA, Uitti RJ, Graff-Radford N, van Gerpen JA, Cheshire WP, Wszolek ZK, Rademakers R, Dickson DW., Distribution and characteristics of transactive response DNA binding protein 43 kDa pathology in progressive supranuclear palsy. Mov Disord. 2017</v>
      </c>
    </row>
    <row r="7412" spans="1:29" x14ac:dyDescent="0.3">
      <c r="A7412">
        <v>6165</v>
      </c>
      <c r="B7412" t="s">
        <v>9129</v>
      </c>
      <c r="C7412" t="s">
        <v>19343</v>
      </c>
      <c r="D7412" t="s">
        <v>29560</v>
      </c>
      <c r="E7412" t="s">
        <v>2985</v>
      </c>
      <c r="F7412" s="10"/>
      <c r="G7412">
        <v>2017</v>
      </c>
      <c r="J7412">
        <v>0.66282641698149825</v>
      </c>
      <c r="L7412" t="s">
        <v>40537</v>
      </c>
      <c r="M7412">
        <v>28241874</v>
      </c>
      <c r="Q7412" s="10"/>
      <c r="R7412" s="11">
        <f t="shared" si="230"/>
        <v>0</v>
      </c>
      <c r="U7412" s="11">
        <f t="shared" si="231"/>
        <v>0</v>
      </c>
      <c r="Y7412" s="11">
        <f>IF(SUM(Tableau1[[#This Row],[Other access]:[Sci-hub access]])&gt;=1,1,0)</f>
        <v>0</v>
      </c>
      <c r="Z7412" s="12">
        <f>IF(OR(Tableau1[[#This Row],[Access R1 + S1+ T1 ]]&gt;=1,Tableau1[[#This Row],[Access V1 +W1 + X1]]&gt;=1),1,0)</f>
        <v>0</v>
      </c>
      <c r="AB7412" s="10" t="str">
        <f>Tableau1[[#This Row],[DOI]]</f>
        <v>doi: 10.1186/s12917-017-0983-x</v>
      </c>
      <c r="AC7412" s="13" t="str">
        <f>Tableau1[[#This Row],[Authors]]&amp;", "&amp;Tableau1[[#This Row],[Title]]&amp;" "&amp;Tableau1[[#This Row],[Journal]]&amp;". "&amp;Tableau1[[#This Row],[Year]]</f>
        <v>Rzechorzek NM, Liuti T, Stalin C, Marioni-Henry K., Restored vision in a young dog following corticosteroid treatment of presumptive hypophysitis. BMC Vet Res. 2017</v>
      </c>
    </row>
    <row r="7413" spans="1:29" ht="28.8" x14ac:dyDescent="0.3">
      <c r="A7413">
        <v>3174</v>
      </c>
      <c r="B7413" t="s">
        <v>6361</v>
      </c>
      <c r="C7413" t="s">
        <v>16604</v>
      </c>
      <c r="D7413" t="s">
        <v>26785</v>
      </c>
      <c r="E7413" t="s">
        <v>2521</v>
      </c>
      <c r="F7413" s="10"/>
      <c r="G7413">
        <v>2017</v>
      </c>
      <c r="J7413">
        <v>0.66293213602065837</v>
      </c>
      <c r="L7413" t="s">
        <v>37627</v>
      </c>
      <c r="M7413">
        <v>28625504</v>
      </c>
      <c r="Q7413" s="10"/>
      <c r="R7413" s="11">
        <f t="shared" si="230"/>
        <v>0</v>
      </c>
      <c r="U7413" s="11">
        <f t="shared" si="231"/>
        <v>0</v>
      </c>
      <c r="Y7413" s="11">
        <f>IF(SUM(Tableau1[[#This Row],[Other access]:[Sci-hub access]])&gt;=1,1,0)</f>
        <v>0</v>
      </c>
      <c r="Z7413" s="12">
        <f>IF(OR(Tableau1[[#This Row],[Access R1 + S1+ T1 ]]&gt;=1,Tableau1[[#This Row],[Access V1 +W1 + X1]]&gt;=1),1,0)</f>
        <v>0</v>
      </c>
      <c r="AB7413" s="10" t="str">
        <f>Tableau1[[#This Row],[DOI]]</f>
        <v>doi: 10.1016/j.ajhg.2017.05.010</v>
      </c>
      <c r="AC7413" s="13" t="str">
        <f>Tableau1[[#This Row],[Authors]]&amp;", "&amp;Tableau1[[#This Row],[Title]]&amp;" "&amp;Tableau1[[#This Row],[Journal]]&amp;". "&amp;Tableau1[[#This Row],[Year]]</f>
        <v>Van De Weghe JC, Rusterholz TDS, Latour B, Grout ME, Aldinger KA, Shaheen R, Dempsey JC, Maddirevula S, Cheng YH, Phelps IG, Gesemann M, Goel H, Birk OS, Alanzi T, Rawashdeh R, Khan AO; University of Washington Center for Mendelian Genomics., Bamshad MJ, Nickerson DA, Neuhauss SCF, Dobyns WB, Alkuraya FS, et al., Mutations in ARMC9, which Encodes a Basal Body Protein, Cause Joubert Syndrome in Humans and Ciliopathy Phenotypes in Zebrafish. Am J Hum Genet. 2017</v>
      </c>
    </row>
    <row r="7414" spans="1:29" x14ac:dyDescent="0.3">
      <c r="A7414">
        <v>3674</v>
      </c>
      <c r="B7414" t="s">
        <v>6845</v>
      </c>
      <c r="C7414" t="s">
        <v>17086</v>
      </c>
      <c r="D7414" t="s">
        <v>27269</v>
      </c>
      <c r="E7414" t="s">
        <v>2443</v>
      </c>
      <c r="F7414" s="10"/>
      <c r="G7414">
        <v>2017</v>
      </c>
      <c r="J7414">
        <v>0.66295757748916828</v>
      </c>
      <c r="L7414" t="s">
        <v>38118</v>
      </c>
      <c r="M7414">
        <v>28549092</v>
      </c>
      <c r="Q7414" s="10"/>
      <c r="R7414" s="11">
        <f t="shared" si="230"/>
        <v>0</v>
      </c>
      <c r="U7414" s="11">
        <f t="shared" si="231"/>
        <v>0</v>
      </c>
      <c r="Y7414" s="11">
        <f>IF(SUM(Tableau1[[#This Row],[Other access]:[Sci-hub access]])&gt;=1,1,0)</f>
        <v>0</v>
      </c>
      <c r="Z7414" s="12">
        <f>IF(OR(Tableau1[[#This Row],[Access R1 + S1+ T1 ]]&gt;=1,Tableau1[[#This Row],[Access V1 +W1 + X1]]&gt;=1),1,0)</f>
        <v>0</v>
      </c>
      <c r="AB7414" s="10" t="str">
        <f>Tableau1[[#This Row],[DOI]]</f>
        <v>doi: 10.1167/iovs.16-20240</v>
      </c>
      <c r="AC7414" s="13" t="str">
        <f>Tableau1[[#This Row],[Authors]]&amp;", "&amp;Tableau1[[#This Row],[Title]]&amp;" "&amp;Tableau1[[#This Row],[Journal]]&amp;". "&amp;Tableau1[[#This Row],[Year]]</f>
        <v>E Bowrey H, Zeng G, Y Tse D, J Leotta A, Wu Y, To CH, F Wildsoet C, McFadden SA., The Effect of Spectacle Lenses Containing Peripheral Defocus on Refractive Error and Horizontal Eye Shape in the Guinea Pig. Invest Ophthalmol Vis Sci. 2017</v>
      </c>
    </row>
    <row r="7415" spans="1:29" ht="28.8" x14ac:dyDescent="0.3">
      <c r="A7415">
        <v>8167</v>
      </c>
      <c r="B7415" t="s">
        <v>10879</v>
      </c>
      <c r="C7415" t="s">
        <v>21067</v>
      </c>
      <c r="D7415" t="s">
        <v>31317</v>
      </c>
      <c r="E7415" t="s">
        <v>2441</v>
      </c>
      <c r="F7415" s="10"/>
      <c r="G7415">
        <v>2017</v>
      </c>
      <c r="J7415">
        <v>0.66312767776055248</v>
      </c>
      <c r="L7415" t="s">
        <v>42513</v>
      </c>
      <c r="M7415">
        <v>27986385</v>
      </c>
      <c r="Q7415" s="10"/>
      <c r="R7415" s="11">
        <f t="shared" si="230"/>
        <v>0</v>
      </c>
      <c r="U7415" s="11">
        <f t="shared" si="231"/>
        <v>0</v>
      </c>
      <c r="Y7415" s="11">
        <f>IF(SUM(Tableau1[[#This Row],[Other access]:[Sci-hub access]])&gt;=1,1,0)</f>
        <v>0</v>
      </c>
      <c r="Z7415" s="12">
        <f>IF(OR(Tableau1[[#This Row],[Access R1 + S1+ T1 ]]&gt;=1,Tableau1[[#This Row],[Access V1 +W1 + X1]]&gt;=1),1,0)</f>
        <v>0</v>
      </c>
      <c r="AB7415" s="10" t="str">
        <f>Tableau1[[#This Row],[DOI]]</f>
        <v>doi: 10.1016/j.ophtha.2016.10.022</v>
      </c>
      <c r="AC7415" s="13" t="str">
        <f>Tableau1[[#This Row],[Authors]]&amp;", "&amp;Tableau1[[#This Row],[Title]]&amp;" "&amp;Tableau1[[#This Row],[Journal]]&amp;". "&amp;Tableau1[[#This Row],[Year]]</f>
        <v>Aleman TS, Han G, Serrano LW, Fuerst NM, Charlson ES, Pearson DJ, Chung DC, Traband A, Pan W, Ying GS, Bennett J, Maguire AM, Morgan JI., Natural History of the Central Structural Abnormalities in Choroideremia: A Prospective Cross-Sectional Study. Ophthalmology. 2017</v>
      </c>
    </row>
    <row r="7416" spans="1:29" x14ac:dyDescent="0.3">
      <c r="A7416">
        <v>7320</v>
      </c>
      <c r="B7416" t="s">
        <v>10138</v>
      </c>
      <c r="C7416" t="s">
        <v>20340</v>
      </c>
      <c r="D7416" t="s">
        <v>30572</v>
      </c>
      <c r="E7416" t="s">
        <v>2463</v>
      </c>
      <c r="F7416" s="10"/>
      <c r="G7416">
        <v>2017</v>
      </c>
      <c r="J7416">
        <v>0.66327308714073829</v>
      </c>
      <c r="L7416" t="s">
        <v>41676</v>
      </c>
      <c r="M7416">
        <v>28106238</v>
      </c>
      <c r="Q7416" s="10"/>
      <c r="R7416" s="11">
        <f t="shared" si="230"/>
        <v>0</v>
      </c>
      <c r="U7416" s="11">
        <f t="shared" si="231"/>
        <v>0</v>
      </c>
      <c r="Y7416" s="11">
        <f>IF(SUM(Tableau1[[#This Row],[Other access]:[Sci-hub access]])&gt;=1,1,0)</f>
        <v>0</v>
      </c>
      <c r="Z7416" s="12">
        <f>IF(OR(Tableau1[[#This Row],[Access R1 + S1+ T1 ]]&gt;=1,Tableau1[[#This Row],[Access V1 +W1 + X1]]&gt;=1),1,0)</f>
        <v>0</v>
      </c>
      <c r="AB7416" s="10" t="str">
        <f>Tableau1[[#This Row],[DOI]]</f>
        <v>doi: 10.5301/ejo.5000926</v>
      </c>
      <c r="AC7416" s="13" t="str">
        <f>Tableau1[[#This Row],[Authors]]&amp;", "&amp;Tableau1[[#This Row],[Title]]&amp;" "&amp;Tableau1[[#This Row],[Journal]]&amp;". "&amp;Tableau1[[#This Row],[Year]]</f>
        <v>Akil H, Al-Sheikh M, Falavarjani KG, Francis B, Chopra V., Choroidal thickness and structural glaucoma parameters in glaucomatous, preperimetric glaucomatous, and healthy eyes using swept-source OCT. Eur J Ophthalmol. 2017</v>
      </c>
    </row>
    <row r="7417" spans="1:29" x14ac:dyDescent="0.3">
      <c r="A7417">
        <v>7737</v>
      </c>
      <c r="B7417" t="s">
        <v>10357</v>
      </c>
      <c r="C7417" t="s">
        <v>20699</v>
      </c>
      <c r="D7417" t="s">
        <v>30940</v>
      </c>
      <c r="E7417" t="s">
        <v>2479</v>
      </c>
      <c r="F7417" s="10"/>
      <c r="G7417">
        <v>2017</v>
      </c>
      <c r="J7417">
        <v>0.66331658484785916</v>
      </c>
      <c r="L7417" t="s">
        <v>42088</v>
      </c>
      <c r="M7417">
        <v>28060074</v>
      </c>
      <c r="Q7417" s="10"/>
      <c r="R7417" s="11">
        <f t="shared" si="230"/>
        <v>0</v>
      </c>
      <c r="U7417" s="11">
        <f t="shared" si="231"/>
        <v>0</v>
      </c>
      <c r="Y7417" s="11">
        <f>IF(SUM(Tableau1[[#This Row],[Other access]:[Sci-hub access]])&gt;=1,1,0)</f>
        <v>0</v>
      </c>
      <c r="Z7417" s="12">
        <f>IF(OR(Tableau1[[#This Row],[Access R1 + S1+ T1 ]]&gt;=1,Tableau1[[#This Row],[Access V1 +W1 + X1]]&gt;=1),1,0)</f>
        <v>0</v>
      </c>
      <c r="AB7417" s="10" t="str">
        <f>Tableau1[[#This Row],[DOI]]</f>
        <v>doi: 10.1097/ICO.0000000000001081</v>
      </c>
      <c r="AC7417" s="13" t="str">
        <f>Tableau1[[#This Row],[Authors]]&amp;", "&amp;Tableau1[[#This Row],[Title]]&amp;" "&amp;Tableau1[[#This Row],[Journal]]&amp;". "&amp;Tableau1[[#This Row],[Year]]</f>
        <v>Lee HJ, Munir WM., Eventual Endothelial Failure After Initial Corneal Clearing After a Detached Endothelial Graft in Fuchs Dystrophy. Cornea. 2017</v>
      </c>
    </row>
    <row r="7418" spans="1:29" x14ac:dyDescent="0.3">
      <c r="A7418">
        <v>3067</v>
      </c>
      <c r="B7418" t="s">
        <v>6258</v>
      </c>
      <c r="C7418" t="s">
        <v>16503</v>
      </c>
      <c r="D7418" t="s">
        <v>26682</v>
      </c>
      <c r="E7418" t="s">
        <v>2511</v>
      </c>
      <c r="F7418" s="10"/>
      <c r="G7418">
        <v>2017</v>
      </c>
      <c r="J7418">
        <v>0.66337650771182322</v>
      </c>
      <c r="L7418" t="s">
        <v>37521</v>
      </c>
      <c r="M7418">
        <v>28643713</v>
      </c>
      <c r="Q7418" s="10"/>
      <c r="R7418" s="11">
        <f t="shared" si="230"/>
        <v>0</v>
      </c>
      <c r="U7418" s="11">
        <f t="shared" si="231"/>
        <v>0</v>
      </c>
      <c r="Y7418" s="11">
        <f>IF(SUM(Tableau1[[#This Row],[Other access]:[Sci-hub access]])&gt;=1,1,0)</f>
        <v>0</v>
      </c>
      <c r="Z7418" s="12">
        <f>IF(OR(Tableau1[[#This Row],[Access R1 + S1+ T1 ]]&gt;=1,Tableau1[[#This Row],[Access V1 +W1 + X1]]&gt;=1),1,0)</f>
        <v>0</v>
      </c>
      <c r="AB7418" s="10" t="str">
        <f>Tableau1[[#This Row],[DOI]]</f>
        <v>doi: 10.4103/ijo.IJO_129_16</v>
      </c>
      <c r="AC7418" s="13" t="str">
        <f>Tableau1[[#This Row],[Authors]]&amp;", "&amp;Tableau1[[#This Row],[Title]]&amp;" "&amp;Tableau1[[#This Row],[Journal]]&amp;". "&amp;Tableau1[[#This Row],[Year]]</f>
        <v>Gok M, Karabaş VL, Aslan MS, Kara Ö, Karaman S, Yenihayat F., Tissue plasminogen activator-assisted vitrectomy for submacular hemorrhage due to age-related macular degeneration. Indian J Ophthalmol. 2017</v>
      </c>
    </row>
    <row r="7419" spans="1:29" x14ac:dyDescent="0.3">
      <c r="A7419">
        <v>2980</v>
      </c>
      <c r="B7419" t="s">
        <v>6175</v>
      </c>
      <c r="C7419" t="s">
        <v>16420</v>
      </c>
      <c r="D7419" t="s">
        <v>26599</v>
      </c>
      <c r="E7419" t="s">
        <v>2543</v>
      </c>
      <c r="F7419" s="10"/>
      <c r="G7419">
        <v>2017</v>
      </c>
      <c r="J7419">
        <v>0.66346279126215191</v>
      </c>
      <c r="L7419" t="s">
        <v>37436</v>
      </c>
      <c r="M7419">
        <v>28656145</v>
      </c>
      <c r="Q7419" s="10"/>
      <c r="R7419" s="11">
        <f t="shared" si="230"/>
        <v>0</v>
      </c>
      <c r="U7419" s="11">
        <f t="shared" si="231"/>
        <v>0</v>
      </c>
      <c r="Y7419" s="11">
        <f>IF(SUM(Tableau1[[#This Row],[Other access]:[Sci-hub access]])&gt;=1,1,0)</f>
        <v>0</v>
      </c>
      <c r="Z7419" s="12">
        <f>IF(OR(Tableau1[[#This Row],[Access R1 + S1+ T1 ]]&gt;=1,Tableau1[[#This Row],[Access V1 +W1 + X1]]&gt;=1),1,0)</f>
        <v>0</v>
      </c>
      <c r="AB7419" s="10" t="str">
        <f>Tableau1[[#This Row],[DOI]]</f>
        <v>doi: 10.1155/2017/6756927</v>
      </c>
      <c r="AC7419" s="13" t="str">
        <f>Tableau1[[#This Row],[Authors]]&amp;", "&amp;Tableau1[[#This Row],[Title]]&amp;" "&amp;Tableau1[[#This Row],[Journal]]&amp;". "&amp;Tableau1[[#This Row],[Year]]</f>
        <v>Hou F, Liu X, Zhou Z, Zhou J, Li H., Reduction of Interhemispheric Functional Brain Connectivity in Early Blindness: A Resting-State fMRI Study. Biomed Res Int. 2017</v>
      </c>
    </row>
    <row r="7420" spans="1:29" x14ac:dyDescent="0.3">
      <c r="A7420">
        <v>8747</v>
      </c>
      <c r="B7420" t="s">
        <v>11389</v>
      </c>
      <c r="C7420" t="s">
        <v>21574</v>
      </c>
      <c r="D7420" t="s">
        <v>31829</v>
      </c>
      <c r="E7420" t="s">
        <v>34435</v>
      </c>
      <c r="F7420" s="10"/>
      <c r="G7420">
        <v>2017</v>
      </c>
      <c r="J7420">
        <v>0.66352855768838592</v>
      </c>
      <c r="L7420" t="s">
        <v>43083</v>
      </c>
      <c r="M7420">
        <v>27849141</v>
      </c>
      <c r="Q7420" s="10"/>
      <c r="R7420" s="11">
        <f t="shared" si="230"/>
        <v>0</v>
      </c>
      <c r="U7420" s="11">
        <f t="shared" si="231"/>
        <v>0</v>
      </c>
      <c r="Y7420" s="11">
        <f>IF(SUM(Tableau1[[#This Row],[Other access]:[Sci-hub access]])&gt;=1,1,0)</f>
        <v>0</v>
      </c>
      <c r="Z7420" s="12">
        <f>IF(OR(Tableau1[[#This Row],[Access R1 + S1+ T1 ]]&gt;=1,Tableau1[[#This Row],[Access V1 +W1 + X1]]&gt;=1),1,0)</f>
        <v>0</v>
      </c>
      <c r="AB7420" s="10" t="str">
        <f>Tableau1[[#This Row],[DOI]]</f>
        <v>doi: 10.1080/03009734.2016.1239663</v>
      </c>
      <c r="AC7420" s="13" t="str">
        <f>Tableau1[[#This Row],[Authors]]&amp;", "&amp;Tableau1[[#This Row],[Title]]&amp;" "&amp;Tableau1[[#This Row],[Journal]]&amp;". "&amp;Tableau1[[#This Row],[Year]]</f>
        <v>Ludviksdottir D, Valtysdottir ST, Hedenström H, Hällgren R, Gudbjörnsson B., Eight-year follow-up of airway hyperresponsiveness in patients with primary Sjögren's syndrome. Ups J Med Sci. 2017</v>
      </c>
    </row>
    <row r="7421" spans="1:29" ht="28.8" x14ac:dyDescent="0.3">
      <c r="A7421">
        <v>4864</v>
      </c>
      <c r="B7421" t="s">
        <v>7966</v>
      </c>
      <c r="C7421" t="s">
        <v>18195</v>
      </c>
      <c r="D7421" t="s">
        <v>28396</v>
      </c>
      <c r="E7421" t="s">
        <v>2740</v>
      </c>
      <c r="F7421" s="10"/>
      <c r="G7421">
        <v>2017</v>
      </c>
      <c r="J7421">
        <v>0.66353129950180567</v>
      </c>
      <c r="L7421" t="s">
        <v>39274</v>
      </c>
      <c r="M7421">
        <v>28398607</v>
      </c>
      <c r="Q7421" s="10"/>
      <c r="R7421" s="11">
        <f t="shared" si="230"/>
        <v>0</v>
      </c>
      <c r="U7421" s="11">
        <f t="shared" si="231"/>
        <v>0</v>
      </c>
      <c r="Y7421" s="11">
        <f>IF(SUM(Tableau1[[#This Row],[Other access]:[Sci-hub access]])&gt;=1,1,0)</f>
        <v>0</v>
      </c>
      <c r="Z7421" s="12">
        <f>IF(OR(Tableau1[[#This Row],[Access R1 + S1+ T1 ]]&gt;=1,Tableau1[[#This Row],[Access V1 +W1 + X1]]&gt;=1),1,0)</f>
        <v>0</v>
      </c>
      <c r="AB7421" s="10" t="str">
        <f>Tableau1[[#This Row],[DOI]]</f>
        <v>doi: 10.1002/ajmg.a.38206</v>
      </c>
      <c r="AC7421" s="13" t="str">
        <f>Tableau1[[#This Row],[Authors]]&amp;", "&amp;Tableau1[[#This Row],[Title]]&amp;" "&amp;Tableau1[[#This Row],[Journal]]&amp;". "&amp;Tableau1[[#This Row],[Year]]</f>
        <v>Huynh MT, Boudry-Labis E, Duban B, Andrieux J, Tran CT, Tampere H, Ceraso D, Manouvrier S, Tachdjian G, Roche-Lestienne C, Vincent-Delorme C., WAGR syndrome and congenital hypothyroidism in a child with a Mosaic 11p13 deletion. Am J Med Genet A. 2017</v>
      </c>
    </row>
    <row r="7422" spans="1:29" x14ac:dyDescent="0.3">
      <c r="A7422">
        <v>1457</v>
      </c>
      <c r="B7422" t="s">
        <v>4715</v>
      </c>
      <c r="C7422" t="s">
        <v>14965</v>
      </c>
      <c r="D7422" t="s">
        <v>25136</v>
      </c>
      <c r="E7422" t="s">
        <v>2632</v>
      </c>
      <c r="F7422" s="10"/>
      <c r="G7422">
        <v>2017</v>
      </c>
      <c r="J7422">
        <v>0.66363863027853109</v>
      </c>
      <c r="L7422" t="s">
        <v>35938</v>
      </c>
      <c r="M7422">
        <v>28943425</v>
      </c>
      <c r="Q7422" s="10"/>
      <c r="R7422" s="11">
        <f t="shared" si="230"/>
        <v>0</v>
      </c>
      <c r="U7422" s="11">
        <f t="shared" si="231"/>
        <v>0</v>
      </c>
      <c r="Y7422" s="11">
        <f>IF(SUM(Tableau1[[#This Row],[Other access]:[Sci-hub access]])&gt;=1,1,0)</f>
        <v>0</v>
      </c>
      <c r="Z7422" s="12">
        <f>IF(OR(Tableau1[[#This Row],[Access R1 + S1+ T1 ]]&gt;=1,Tableau1[[#This Row],[Access V1 +W1 + X1]]&gt;=1),1,0)</f>
        <v>0</v>
      </c>
      <c r="AB7422" s="10" t="str">
        <f>Tableau1[[#This Row],[DOI]]</f>
        <v>doi: 10.1016/j.wneu.2017.09.087</v>
      </c>
      <c r="AC7422" s="13" t="str">
        <f>Tableau1[[#This Row],[Authors]]&amp;", "&amp;Tableau1[[#This Row],[Title]]&amp;" "&amp;Tableau1[[#This Row],[Journal]]&amp;". "&amp;Tableau1[[#This Row],[Year]]</f>
        <v>Nossek E., Occipital Microarteriovenous Malformation Resection, Strategy, and Nuances. World Neurosurg. 2017</v>
      </c>
    </row>
    <row r="7423" spans="1:29" x14ac:dyDescent="0.3">
      <c r="A7423">
        <v>5360</v>
      </c>
      <c r="B7423" t="s">
        <v>8414</v>
      </c>
      <c r="C7423" t="s">
        <v>18637</v>
      </c>
      <c r="D7423" t="s">
        <v>28844</v>
      </c>
      <c r="E7423" t="s">
        <v>2511</v>
      </c>
      <c r="F7423" s="10"/>
      <c r="G7423">
        <v>2017</v>
      </c>
      <c r="J7423">
        <v>0.66365030816043269</v>
      </c>
      <c r="L7423" t="s">
        <v>39755</v>
      </c>
      <c r="M7423">
        <v>28345561</v>
      </c>
      <c r="Q7423" s="10"/>
      <c r="R7423" s="11">
        <f t="shared" si="230"/>
        <v>0</v>
      </c>
      <c r="U7423" s="11">
        <f t="shared" si="231"/>
        <v>0</v>
      </c>
      <c r="Y7423" s="11">
        <f>IF(SUM(Tableau1[[#This Row],[Other access]:[Sci-hub access]])&gt;=1,1,0)</f>
        <v>0</v>
      </c>
      <c r="Z7423" s="12">
        <f>IF(OR(Tableau1[[#This Row],[Access R1 + S1+ T1 ]]&gt;=1,Tableau1[[#This Row],[Access V1 +W1 + X1]]&gt;=1),1,0)</f>
        <v>0</v>
      </c>
      <c r="AB7423" s="10" t="str">
        <f>Tableau1[[#This Row],[DOI]]</f>
        <v>doi: 10.4103/ijo.IJO_863_16</v>
      </c>
      <c r="AC7423" s="13" t="str">
        <f>Tableau1[[#This Row],[Authors]]&amp;", "&amp;Tableau1[[#This Row],[Title]]&amp;" "&amp;Tableau1[[#This Row],[Journal]]&amp;". "&amp;Tableau1[[#This Row],[Year]]</f>
        <v>Kumar A, Chawla R, Kumawat D, Pillay G., Insight into high myopia and the macula. Indian J Ophthalmol. 2017</v>
      </c>
    </row>
    <row r="7424" spans="1:29" x14ac:dyDescent="0.3">
      <c r="A7424">
        <v>5531</v>
      </c>
      <c r="B7424" t="s">
        <v>8576</v>
      </c>
      <c r="C7424" t="s">
        <v>18797</v>
      </c>
      <c r="D7424" t="s">
        <v>29006</v>
      </c>
      <c r="E7424" t="s">
        <v>2451</v>
      </c>
      <c r="F7424" s="10"/>
      <c r="G7424">
        <v>2017</v>
      </c>
      <c r="J7424">
        <v>0.66381695858491652</v>
      </c>
      <c r="L7424" t="s">
        <v>39918</v>
      </c>
      <c r="M7424">
        <v>28323869</v>
      </c>
      <c r="Q7424" s="10"/>
      <c r="R7424" s="11">
        <f t="shared" si="230"/>
        <v>0</v>
      </c>
      <c r="U7424" s="11">
        <f t="shared" si="231"/>
        <v>0</v>
      </c>
      <c r="Y7424" s="11">
        <f>IF(SUM(Tableau1[[#This Row],[Other access]:[Sci-hub access]])&gt;=1,1,0)</f>
        <v>0</v>
      </c>
      <c r="Z7424" s="12">
        <f>IF(OR(Tableau1[[#This Row],[Access R1 + S1+ T1 ]]&gt;=1,Tableau1[[#This Row],[Access V1 +W1 + X1]]&gt;=1),1,0)</f>
        <v>0</v>
      </c>
      <c r="AB7424" s="10" t="str">
        <f>Tableau1[[#This Row],[DOI]]</f>
        <v>doi: 10.1371/journal.pone.0174096</v>
      </c>
      <c r="AC7424" s="13" t="str">
        <f>Tableau1[[#This Row],[Authors]]&amp;", "&amp;Tableau1[[#This Row],[Title]]&amp;" "&amp;Tableau1[[#This Row],[Journal]]&amp;". "&amp;Tableau1[[#This Row],[Year]]</f>
        <v>Huang Z, Hu Z, Xie P, Liu Q., Tyrosine-mutated AAV2-mediated shRNA silencing of PTEN promotes axon regeneration of adult optic nerve. PLoS One. 2017</v>
      </c>
    </row>
    <row r="7425" spans="1:29" x14ac:dyDescent="0.3">
      <c r="A7425">
        <v>1581</v>
      </c>
      <c r="B7425" t="s">
        <v>4835</v>
      </c>
      <c r="C7425" t="s">
        <v>15085</v>
      </c>
      <c r="D7425" t="s">
        <v>25256</v>
      </c>
      <c r="E7425" t="s">
        <v>2685</v>
      </c>
      <c r="F7425" s="10"/>
      <c r="G7425">
        <v>2017</v>
      </c>
      <c r="J7425">
        <v>0.66383805966795562</v>
      </c>
      <c r="L7425" t="s">
        <v>36060</v>
      </c>
      <c r="M7425">
        <v>28919520</v>
      </c>
      <c r="Q7425" s="10"/>
      <c r="R7425" s="11">
        <f t="shared" si="230"/>
        <v>0</v>
      </c>
      <c r="U7425" s="11">
        <f t="shared" si="231"/>
        <v>0</v>
      </c>
      <c r="Y7425" s="11">
        <f>IF(SUM(Tableau1[[#This Row],[Other access]:[Sci-hub access]])&gt;=1,1,0)</f>
        <v>0</v>
      </c>
      <c r="Z7425" s="12">
        <f>IF(OR(Tableau1[[#This Row],[Access R1 + S1+ T1 ]]&gt;=1,Tableau1[[#This Row],[Access V1 +W1 + X1]]&gt;=1),1,0)</f>
        <v>0</v>
      </c>
      <c r="AB7425" s="10" t="str">
        <f>Tableau1[[#This Row],[DOI]]</f>
        <v>doi: 10.1016/j.clim.2017.09.012</v>
      </c>
      <c r="AC7425" s="13" t="str">
        <f>Tableau1[[#This Row],[Authors]]&amp;", "&amp;Tableau1[[#This Row],[Title]]&amp;" "&amp;Tableau1[[#This Row],[Journal]]&amp;". "&amp;Tableau1[[#This Row],[Year]]</f>
        <v>Nezos A, Cinoku I, Mavragani CP, Moutsopoulos HM., Antibodies against citrullinated alpha enolase peptides in primary Sjogren's syndrome. Clin Immunol. 2017</v>
      </c>
    </row>
    <row r="7426" spans="1:29" x14ac:dyDescent="0.3">
      <c r="A7426">
        <v>5469</v>
      </c>
      <c r="B7426" t="s">
        <v>8518</v>
      </c>
      <c r="C7426" t="s">
        <v>18481</v>
      </c>
      <c r="D7426" t="s">
        <v>28948</v>
      </c>
      <c r="E7426" t="s">
        <v>2604</v>
      </c>
      <c r="F7426" s="10"/>
      <c r="G7426">
        <v>2017</v>
      </c>
      <c r="J7426">
        <v>0.66385286184868575</v>
      </c>
      <c r="L7426" t="s">
        <v>39859</v>
      </c>
      <c r="M7426">
        <v>28333249</v>
      </c>
      <c r="Q7426" s="10"/>
      <c r="R7426" s="11">
        <f t="shared" ref="R7426:R7489" si="232">IF(SUM(N7426:Q7426)&gt;0,1,0)</f>
        <v>0</v>
      </c>
      <c r="U7426" s="11">
        <f t="shared" ref="U7426:U7489" si="233">IF(SUM(R7426,T7426)&gt;0,1,0)</f>
        <v>0</v>
      </c>
      <c r="Y7426" s="11">
        <f>IF(SUM(Tableau1[[#This Row],[Other access]:[Sci-hub access]])&gt;=1,1,0)</f>
        <v>0</v>
      </c>
      <c r="Z7426" s="12">
        <f>IF(OR(Tableau1[[#This Row],[Access R1 + S1+ T1 ]]&gt;=1,Tableau1[[#This Row],[Access V1 +W1 + X1]]&gt;=1),1,0)</f>
        <v>0</v>
      </c>
      <c r="AB7426" s="10" t="str">
        <f>Tableau1[[#This Row],[DOI]]</f>
        <v>doi: 10.1093/asj/sjx011</v>
      </c>
      <c r="AC7426" s="13" t="str">
        <f>Tableau1[[#This Row],[Authors]]&amp;", "&amp;Tableau1[[#This Row],[Title]]&amp;" "&amp;Tableau1[[#This Row],[Journal]]&amp;". "&amp;Tableau1[[#This Row],[Year]]</f>
        <v>Taban MR., Commentary on: Comparison of Efficacy and Complications Among Various Spacer Grafts in the Treatment of Lower Eyelid Retraction: A Systematic Review. Aesthet Surg J. 2017</v>
      </c>
    </row>
    <row r="7427" spans="1:29" x14ac:dyDescent="0.3">
      <c r="A7427">
        <v>50</v>
      </c>
      <c r="B7427" t="s">
        <v>3313</v>
      </c>
      <c r="C7427" t="s">
        <v>13574</v>
      </c>
      <c r="D7427" t="s">
        <v>23733</v>
      </c>
      <c r="E7427" t="s">
        <v>2462</v>
      </c>
      <c r="F7427" s="10"/>
      <c r="G7427">
        <v>2018</v>
      </c>
      <c r="J7427">
        <v>0.6641476059928515</v>
      </c>
      <c r="L7427" t="s">
        <v>34568</v>
      </c>
      <c r="M7427">
        <v>29454328</v>
      </c>
      <c r="Q7427" s="10"/>
      <c r="R7427" s="11">
        <f t="shared" si="232"/>
        <v>0</v>
      </c>
      <c r="U7427" s="11">
        <f t="shared" si="233"/>
        <v>0</v>
      </c>
      <c r="Y7427" s="11">
        <f>IF(SUM(Tableau1[[#This Row],[Other access]:[Sci-hub access]])&gt;=1,1,0)</f>
        <v>0</v>
      </c>
      <c r="Z7427" s="12">
        <f>IF(OR(Tableau1[[#This Row],[Access R1 + S1+ T1 ]]&gt;=1,Tableau1[[#This Row],[Access V1 +W1 + X1]]&gt;=1),1,0)</f>
        <v>0</v>
      </c>
      <c r="AB7427" s="10" t="str">
        <f>Tableau1[[#This Row],[DOI]]</f>
        <v>doi: 10.1186/s12886-018-0712-7</v>
      </c>
      <c r="AC7427" s="13" t="str">
        <f>Tableau1[[#This Row],[Authors]]&amp;", "&amp;Tableau1[[#This Row],[Title]]&amp;" "&amp;Tableau1[[#This Row],[Journal]]&amp;". "&amp;Tableau1[[#This Row],[Year]]</f>
        <v>Sedky AN, Wahba SS, Roshdy MM, Ayaad NR., Cap-preserving SMILE Enhancement Surgery. BMC Ophthalmol. 2018</v>
      </c>
    </row>
    <row r="7428" spans="1:29" x14ac:dyDescent="0.3">
      <c r="A7428">
        <v>10911</v>
      </c>
      <c r="B7428" t="s">
        <v>13350</v>
      </c>
      <c r="C7428" t="s">
        <v>23512</v>
      </c>
      <c r="D7428" t="s">
        <v>33804</v>
      </c>
      <c r="E7428" t="s">
        <v>2447</v>
      </c>
      <c r="F7428" s="10"/>
      <c r="G7428">
        <v>2017</v>
      </c>
      <c r="J7428">
        <v>0.66429690593861268</v>
      </c>
      <c r="L7428" t="s">
        <v>45154</v>
      </c>
      <c r="M7428">
        <v>26863040</v>
      </c>
      <c r="Q7428" s="10"/>
      <c r="R7428" s="11">
        <f t="shared" si="232"/>
        <v>0</v>
      </c>
      <c r="U7428" s="11">
        <f t="shared" si="233"/>
        <v>0</v>
      </c>
      <c r="Y7428" s="11">
        <f>IF(SUM(Tableau1[[#This Row],[Other access]:[Sci-hub access]])&gt;=1,1,0)</f>
        <v>0</v>
      </c>
      <c r="Z7428" s="12">
        <f>IF(OR(Tableau1[[#This Row],[Access R1 + S1+ T1 ]]&gt;=1,Tableau1[[#This Row],[Access V1 +W1 + X1]]&gt;=1),1,0)</f>
        <v>0</v>
      </c>
      <c r="AB7428" s="10" t="str">
        <f>Tableau1[[#This Row],[DOI]]</f>
        <v>doi: 10.1097/IOP.0000000000000641</v>
      </c>
      <c r="AC7428" s="13" t="str">
        <f>Tableau1[[#This Row],[Authors]]&amp;", "&amp;Tableau1[[#This Row],[Title]]&amp;" "&amp;Tableau1[[#This Row],[Journal]]&amp;". "&amp;Tableau1[[#This Row],[Year]]</f>
        <v>Geske MJ, Bloomer MM, Kersten RC, Vagefi MR., Diagnostic Approaches to Metastatic Hepatocellular Carcinoma of the Orbit. Ophthal Plast Reconstr Surg. 2017</v>
      </c>
    </row>
    <row r="7429" spans="1:29" x14ac:dyDescent="0.3">
      <c r="A7429">
        <v>4289</v>
      </c>
      <c r="B7429" t="s">
        <v>7422</v>
      </c>
      <c r="C7429" t="s">
        <v>17658</v>
      </c>
      <c r="D7429" t="s">
        <v>27850</v>
      </c>
      <c r="E7429" t="s">
        <v>2441</v>
      </c>
      <c r="F7429" s="10"/>
      <c r="G7429">
        <v>2017</v>
      </c>
      <c r="J7429">
        <v>0.66448442430970223</v>
      </c>
      <c r="L7429" t="s">
        <v>38715</v>
      </c>
      <c r="M7429">
        <v>28457614</v>
      </c>
      <c r="Q7429" s="10"/>
      <c r="R7429" s="11">
        <f t="shared" si="232"/>
        <v>0</v>
      </c>
      <c r="U7429" s="11">
        <f t="shared" si="233"/>
        <v>0</v>
      </c>
      <c r="Y7429" s="11">
        <f>IF(SUM(Tableau1[[#This Row],[Other access]:[Sci-hub access]])&gt;=1,1,0)</f>
        <v>0</v>
      </c>
      <c r="Z7429" s="12">
        <f>IF(OR(Tableau1[[#This Row],[Access R1 + S1+ T1 ]]&gt;=1,Tableau1[[#This Row],[Access V1 +W1 + X1]]&gt;=1),1,0)</f>
        <v>0</v>
      </c>
      <c r="AB7429" s="10" t="str">
        <f>Tableau1[[#This Row],[DOI]]</f>
        <v>doi: 10.1016/j.ophtha.2017.03.019</v>
      </c>
      <c r="AC7429" s="13" t="str">
        <f>Tableau1[[#This Row],[Authors]]&amp;", "&amp;Tableau1[[#This Row],[Title]]&amp;" "&amp;Tableau1[[#This Row],[Journal]]&amp;". "&amp;Tableau1[[#This Row],[Year]]</f>
        <v>Leung VC, Pechlivanoglou P, Chew HF, Hatch W., Corneal Collagen Cross-Linking in the Management of Keratoconus in Canada: A Cost-Effectiveness Analysis. Ophthalmology. 2017</v>
      </c>
    </row>
    <row r="7430" spans="1:29" x14ac:dyDescent="0.3">
      <c r="A7430">
        <v>1257</v>
      </c>
      <c r="B7430" t="s">
        <v>4518</v>
      </c>
      <c r="C7430" t="s">
        <v>14771</v>
      </c>
      <c r="D7430" t="s">
        <v>24939</v>
      </c>
      <c r="E7430" t="s">
        <v>2464</v>
      </c>
      <c r="F7430" s="10"/>
      <c r="G7430">
        <v>2017</v>
      </c>
      <c r="J7430">
        <v>0.66457643178103099</v>
      </c>
      <c r="L7430" t="s">
        <v>35744</v>
      </c>
      <c r="M7430">
        <v>28984726</v>
      </c>
      <c r="Q7430" s="10"/>
      <c r="R7430" s="11">
        <f t="shared" si="232"/>
        <v>0</v>
      </c>
      <c r="U7430" s="11">
        <f t="shared" si="233"/>
        <v>0</v>
      </c>
      <c r="Y7430" s="11">
        <f>IF(SUM(Tableau1[[#This Row],[Other access]:[Sci-hub access]])&gt;=1,1,0)</f>
        <v>0</v>
      </c>
      <c r="Z7430" s="12">
        <f>IF(OR(Tableau1[[#This Row],[Access R1 + S1+ T1 ]]&gt;=1,Tableau1[[#This Row],[Access V1 +W1 + X1]]&gt;=1),1,0)</f>
        <v>0</v>
      </c>
      <c r="AB7430" s="10" t="str">
        <f>Tableau1[[#This Row],[DOI]]</f>
        <v>doi: 10.1097/ICU.0000000000000419</v>
      </c>
      <c r="AC7430" s="13" t="str">
        <f>Tableau1[[#This Row],[Authors]]&amp;", "&amp;Tableau1[[#This Row],[Title]]&amp;" "&amp;Tableau1[[#This Row],[Journal]]&amp;". "&amp;Tableau1[[#This Row],[Year]]</f>
        <v>Amer R, Tugal-Tutkun I., Ophthalmic manifestations of bartonella infection. Curr Opin Ophthalmol. 2017</v>
      </c>
    </row>
    <row r="7431" spans="1:29" x14ac:dyDescent="0.3">
      <c r="A7431">
        <v>7501</v>
      </c>
      <c r="B7431" t="s">
        <v>10299</v>
      </c>
      <c r="C7431" t="s">
        <v>20501</v>
      </c>
      <c r="D7431" t="s">
        <v>30734</v>
      </c>
      <c r="E7431" t="s">
        <v>2445</v>
      </c>
      <c r="F7431" s="10"/>
      <c r="G7431">
        <v>2017</v>
      </c>
      <c r="J7431">
        <v>0.6645846021470081</v>
      </c>
      <c r="L7431" t="s">
        <v>41856</v>
      </c>
      <c r="M7431">
        <v>28085774</v>
      </c>
      <c r="Q7431" s="10"/>
      <c r="R7431" s="11">
        <f t="shared" si="232"/>
        <v>0</v>
      </c>
      <c r="U7431" s="11">
        <f t="shared" si="233"/>
        <v>0</v>
      </c>
      <c r="Y7431" s="11">
        <f>IF(SUM(Tableau1[[#This Row],[Other access]:[Sci-hub access]])&gt;=1,1,0)</f>
        <v>0</v>
      </c>
      <c r="Z7431" s="12">
        <f>IF(OR(Tableau1[[#This Row],[Access R1 + S1+ T1 ]]&gt;=1,Tableau1[[#This Row],[Access V1 +W1 + X1]]&gt;=1),1,0)</f>
        <v>0</v>
      </c>
      <c r="AB7431" s="10" t="str">
        <f>Tableau1[[#This Row],[DOI]]</f>
        <v>doi: 10.1097/IAE.0000000000001464</v>
      </c>
      <c r="AC7431" s="13" t="str">
        <f>Tableau1[[#This Row],[Authors]]&amp;", "&amp;Tableau1[[#This Row],[Title]]&amp;" "&amp;Tableau1[[#This Row],[Journal]]&amp;". "&amp;Tableau1[[#This Row],[Year]]</f>
        <v>Jonas JB, Ohno-Matsui K, Jiang WJ, Panda-Jonas S., BRUCH MEMBRANE AND THE MECHANISM OF MYOPIZATION: A New Theory. Retina. 2017</v>
      </c>
    </row>
    <row r="7432" spans="1:29" x14ac:dyDescent="0.3">
      <c r="A7432">
        <v>4173</v>
      </c>
      <c r="B7432" t="s">
        <v>7314</v>
      </c>
      <c r="C7432" t="s">
        <v>17551</v>
      </c>
      <c r="D7432" t="s">
        <v>27742</v>
      </c>
      <c r="E7432" t="s">
        <v>2443</v>
      </c>
      <c r="F7432" s="10"/>
      <c r="G7432">
        <v>2017</v>
      </c>
      <c r="J7432">
        <v>0.66463907726554095</v>
      </c>
      <c r="L7432" t="s">
        <v>38604</v>
      </c>
      <c r="M7432">
        <v>28475700</v>
      </c>
      <c r="Q7432" s="10"/>
      <c r="R7432" s="11">
        <f t="shared" si="232"/>
        <v>0</v>
      </c>
      <c r="U7432" s="11">
        <f t="shared" si="233"/>
        <v>0</v>
      </c>
      <c r="Y7432" s="11">
        <f>IF(SUM(Tableau1[[#This Row],[Other access]:[Sci-hub access]])&gt;=1,1,0)</f>
        <v>0</v>
      </c>
      <c r="Z7432" s="12">
        <f>IF(OR(Tableau1[[#This Row],[Access R1 + S1+ T1 ]]&gt;=1,Tableau1[[#This Row],[Access V1 +W1 + X1]]&gt;=1),1,0)</f>
        <v>0</v>
      </c>
      <c r="AB7432" s="10" t="str">
        <f>Tableau1[[#This Row],[DOI]]</f>
        <v>doi: 10.1167/iovs.17-21778</v>
      </c>
      <c r="AC7432" s="13" t="str">
        <f>Tableau1[[#This Row],[Authors]]&amp;", "&amp;Tableau1[[#This Row],[Title]]&amp;" "&amp;Tableau1[[#This Row],[Journal]]&amp;". "&amp;Tableau1[[#This Row],[Year]]</f>
        <v>Wickström K, Moseley J., Biomarkers and Surrogate Endpoints in Drug Development: A European Regulatory View. Invest Ophthalmol Vis Sci. 2017</v>
      </c>
    </row>
    <row r="7433" spans="1:29" x14ac:dyDescent="0.3">
      <c r="A7433">
        <v>1287</v>
      </c>
      <c r="B7433" t="s">
        <v>4547</v>
      </c>
      <c r="C7433" t="s">
        <v>14799</v>
      </c>
      <c r="D7433" t="s">
        <v>24968</v>
      </c>
      <c r="E7433" t="s">
        <v>2443</v>
      </c>
      <c r="F7433" s="10"/>
      <c r="G7433">
        <v>2017</v>
      </c>
      <c r="J7433">
        <v>0.66481194640117114</v>
      </c>
      <c r="L7433" t="s">
        <v>35770</v>
      </c>
      <c r="M7433">
        <v>28979999</v>
      </c>
      <c r="Q7433" s="10"/>
      <c r="R7433" s="11">
        <f t="shared" si="232"/>
        <v>0</v>
      </c>
      <c r="U7433" s="11">
        <f t="shared" si="233"/>
        <v>0</v>
      </c>
      <c r="Y7433" s="11">
        <f>IF(SUM(Tableau1[[#This Row],[Other access]:[Sci-hub access]])&gt;=1,1,0)</f>
        <v>0</v>
      </c>
      <c r="Z7433" s="12">
        <f>IF(OR(Tableau1[[#This Row],[Access R1 + S1+ T1 ]]&gt;=1,Tableau1[[#This Row],[Access V1 +W1 + X1]]&gt;=1),1,0)</f>
        <v>0</v>
      </c>
      <c r="AB7433" s="10" t="str">
        <f>Tableau1[[#This Row],[DOI]]</f>
        <v>doi: 10.1167/iovs.16-21402</v>
      </c>
      <c r="AC7433" s="13" t="str">
        <f>Tableau1[[#This Row],[Authors]]&amp;", "&amp;Tableau1[[#This Row],[Title]]&amp;" "&amp;Tableau1[[#This Row],[Journal]]&amp;". "&amp;Tableau1[[#This Row],[Year]]</f>
        <v>Deng G, Moran EP, Cheng R, Matlock G, Zhou K, Moran D, Chen D, Yu Q, Ma JX., Therapeutic Effects of a Novel Agonist of Peroxisome Proliferator-Activated Receptor Alpha for the Treatment of Diabetic Retinopathy. Invest Ophthalmol Vis Sci. 2017</v>
      </c>
    </row>
    <row r="7434" spans="1:29" x14ac:dyDescent="0.3">
      <c r="A7434">
        <v>7505</v>
      </c>
      <c r="B7434" t="s">
        <v>10303</v>
      </c>
      <c r="C7434" t="s">
        <v>20504</v>
      </c>
      <c r="D7434" t="s">
        <v>30738</v>
      </c>
      <c r="E7434" t="s">
        <v>34015</v>
      </c>
      <c r="F7434" s="10"/>
      <c r="G7434">
        <v>2017</v>
      </c>
      <c r="J7434">
        <v>0.66481283779211064</v>
      </c>
      <c r="L7434" t="s">
        <v>41860</v>
      </c>
      <c r="M7434">
        <v>28085531</v>
      </c>
      <c r="Q7434" s="10"/>
      <c r="R7434" s="11">
        <f t="shared" si="232"/>
        <v>0</v>
      </c>
      <c r="U7434" s="11">
        <f t="shared" si="233"/>
        <v>0</v>
      </c>
      <c r="Y7434" s="11">
        <f>IF(SUM(Tableau1[[#This Row],[Other access]:[Sci-hub access]])&gt;=1,1,0)</f>
        <v>0</v>
      </c>
      <c r="Z7434" s="12">
        <f>IF(OR(Tableau1[[#This Row],[Access R1 + S1+ T1 ]]&gt;=1,Tableau1[[#This Row],[Access V1 +W1 + X1]]&gt;=1),1,0)</f>
        <v>0</v>
      </c>
      <c r="AB7434" s="10" t="str">
        <f>Tableau1[[#This Row],[DOI]]</f>
        <v>doi: 10.1080/13816810.2016.1227457</v>
      </c>
      <c r="AC7434" s="13" t="str">
        <f>Tableau1[[#This Row],[Authors]]&amp;", "&amp;Tableau1[[#This Row],[Title]]&amp;" "&amp;Tableau1[[#This Row],[Journal]]&amp;". "&amp;Tableau1[[#This Row],[Year]]</f>
        <v>Khan AO., Reconciling genotype with phenotype: Lessons learned on the Arabian Peninsula. Ophthalmic Genet. 2017</v>
      </c>
    </row>
    <row r="7435" spans="1:29" x14ac:dyDescent="0.3">
      <c r="A7435">
        <v>6017</v>
      </c>
      <c r="B7435" t="s">
        <v>9004</v>
      </c>
      <c r="C7435" t="s">
        <v>19219</v>
      </c>
      <c r="D7435" t="s">
        <v>29434</v>
      </c>
      <c r="E7435" t="s">
        <v>2490</v>
      </c>
      <c r="F7435" s="10"/>
      <c r="G7435">
        <v>2017</v>
      </c>
      <c r="J7435">
        <v>0.66485114474855922</v>
      </c>
      <c r="L7435" t="s">
        <v>40394</v>
      </c>
      <c r="M7435">
        <v>28257833</v>
      </c>
      <c r="Q7435" s="10"/>
      <c r="R7435" s="11">
        <f t="shared" si="232"/>
        <v>0</v>
      </c>
      <c r="U7435" s="11">
        <f t="shared" si="233"/>
        <v>0</v>
      </c>
      <c r="Y7435" s="11">
        <f>IF(SUM(Tableau1[[#This Row],[Other access]:[Sci-hub access]])&gt;=1,1,0)</f>
        <v>0</v>
      </c>
      <c r="Z7435" s="12">
        <f>IF(OR(Tableau1[[#This Row],[Access R1 + S1+ T1 ]]&gt;=1,Tableau1[[#This Row],[Access V1 +W1 + X1]]&gt;=1),1,0)</f>
        <v>0</v>
      </c>
      <c r="AB7435" s="10" t="str">
        <f>Tableau1[[#This Row],[DOI]]</f>
        <v>doi: 10.1016/j.ajo.2017.02.022</v>
      </c>
      <c r="AC7435" s="13" t="str">
        <f>Tableau1[[#This Row],[Authors]]&amp;", "&amp;Tableau1[[#This Row],[Title]]&amp;" "&amp;Tableau1[[#This Row],[Journal]]&amp;". "&amp;Tableau1[[#This Row],[Year]]</f>
        <v>Kinori M, Wehrli S, Kassem IS, Azar NF, Maumenee IH, Mets MB., Biometry Characteristics in Adults and Children With Marfan Syndrome: From the Marfan Eye Consortium of Chicago. Am J Ophthalmol. 2017</v>
      </c>
    </row>
    <row r="7436" spans="1:29" x14ac:dyDescent="0.3">
      <c r="A7436">
        <v>232</v>
      </c>
      <c r="B7436" t="s">
        <v>3495</v>
      </c>
      <c r="C7436" t="s">
        <v>13756</v>
      </c>
      <c r="D7436" t="s">
        <v>23915</v>
      </c>
      <c r="E7436" t="s">
        <v>2465</v>
      </c>
      <c r="F7436" s="10"/>
      <c r="G7436">
        <v>2017</v>
      </c>
      <c r="J7436">
        <v>0.66494675436530415</v>
      </c>
      <c r="L7436" t="s">
        <v>34743</v>
      </c>
      <c r="M7436">
        <v>29310395</v>
      </c>
      <c r="Q7436" s="10"/>
      <c r="R7436" s="11">
        <f t="shared" si="232"/>
        <v>0</v>
      </c>
      <c r="U7436" s="11">
        <f t="shared" si="233"/>
        <v>0</v>
      </c>
      <c r="Y7436" s="11">
        <f>IF(SUM(Tableau1[[#This Row],[Other access]:[Sci-hub access]])&gt;=1,1,0)</f>
        <v>0</v>
      </c>
      <c r="Z7436" s="12">
        <f>IF(OR(Tableau1[[#This Row],[Access R1 + S1+ T1 ]]&gt;=1,Tableau1[[#This Row],[Access V1 +W1 + X1]]&gt;=1),1,0)</f>
        <v>0</v>
      </c>
      <c r="AB7436" s="10" t="str">
        <f>Tableau1[[#This Row],[DOI]]</f>
        <v>doi: 10.1097/MD.0000000000008958</v>
      </c>
      <c r="AC7436" s="13" t="str">
        <f>Tableau1[[#This Row],[Authors]]&amp;", "&amp;Tableau1[[#This Row],[Title]]&amp;" "&amp;Tableau1[[#This Row],[Journal]]&amp;". "&amp;Tableau1[[#This Row],[Year]]</f>
        <v>Kuo CY, Chang YF, Chou YB, Hsu CC, Lin PY, Liu CJ., Delayed onset of pressure-induced interlamellar stromal keratitis in a patient with recurrent uveitis: A case report. Medicine (Baltimore). 2017</v>
      </c>
    </row>
    <row r="7437" spans="1:29" ht="28.8" x14ac:dyDescent="0.3">
      <c r="A7437">
        <v>8734</v>
      </c>
      <c r="B7437" t="s">
        <v>11379</v>
      </c>
      <c r="C7437" t="s">
        <v>21564</v>
      </c>
      <c r="D7437" t="s">
        <v>31819</v>
      </c>
      <c r="E7437" t="s">
        <v>2529</v>
      </c>
      <c r="F7437" s="10"/>
      <c r="G7437">
        <v>2017</v>
      </c>
      <c r="J7437">
        <v>0.66511990649356667</v>
      </c>
      <c r="L7437" t="s">
        <v>43070</v>
      </c>
      <c r="M7437">
        <v>27854122</v>
      </c>
      <c r="Q7437" s="10"/>
      <c r="R7437" s="11">
        <f t="shared" si="232"/>
        <v>0</v>
      </c>
      <c r="U7437" s="11">
        <f t="shared" si="233"/>
        <v>0</v>
      </c>
      <c r="Y7437" s="11">
        <f>IF(SUM(Tableau1[[#This Row],[Other access]:[Sci-hub access]])&gt;=1,1,0)</f>
        <v>0</v>
      </c>
      <c r="Z7437" s="12">
        <f>IF(OR(Tableau1[[#This Row],[Access R1 + S1+ T1 ]]&gt;=1,Tableau1[[#This Row],[Access V1 +W1 + X1]]&gt;=1),1,0)</f>
        <v>0</v>
      </c>
      <c r="AB7437" s="10" t="str">
        <f>Tableau1[[#This Row],[DOI]]</f>
        <v>doi: 10.1080/02713683.2016.1238941</v>
      </c>
      <c r="AC7437" s="13" t="str">
        <f>Tableau1[[#This Row],[Authors]]&amp;", "&amp;Tableau1[[#This Row],[Title]]&amp;" "&amp;Tableau1[[#This Row],[Journal]]&amp;". "&amp;Tableau1[[#This Row],[Year]]</f>
        <v>Shinno K, Kurokawa K, Kozai S, Kawamura A, Inada K, Tokushige H., The Relationship of Brimonidine Concentration in Vitreous Body to the Free Concentration in Retina/Choroid Following Topical Administration in Pigmented Rabbits. Curr Eye Res. 2017</v>
      </c>
    </row>
    <row r="7438" spans="1:29" x14ac:dyDescent="0.3">
      <c r="A7438">
        <v>8714</v>
      </c>
      <c r="B7438" t="s">
        <v>11361</v>
      </c>
      <c r="C7438" t="s">
        <v>21546</v>
      </c>
      <c r="D7438" t="s">
        <v>31801</v>
      </c>
      <c r="E7438" t="s">
        <v>2595</v>
      </c>
      <c r="F7438" s="10"/>
      <c r="G7438">
        <v>2017</v>
      </c>
      <c r="J7438">
        <v>0.66514044852829879</v>
      </c>
      <c r="L7438" t="s">
        <v>43050</v>
      </c>
      <c r="M7438">
        <v>27859225</v>
      </c>
      <c r="Q7438" s="10"/>
      <c r="R7438" s="11">
        <f t="shared" si="232"/>
        <v>0</v>
      </c>
      <c r="U7438" s="11">
        <f t="shared" si="233"/>
        <v>0</v>
      </c>
      <c r="Y7438" s="11">
        <f>IF(SUM(Tableau1[[#This Row],[Other access]:[Sci-hub access]])&gt;=1,1,0)</f>
        <v>0</v>
      </c>
      <c r="Z7438" s="12">
        <f>IF(OR(Tableau1[[#This Row],[Access R1 + S1+ T1 ]]&gt;=1,Tableau1[[#This Row],[Access V1 +W1 + X1]]&gt;=1),1,0)</f>
        <v>0</v>
      </c>
      <c r="AB7438" s="10" t="str">
        <f>Tableau1[[#This Row],[DOI]]</f>
        <v>doi: 10.1002/jcp.25689</v>
      </c>
      <c r="AC7438" s="13" t="str">
        <f>Tableau1[[#This Row],[Authors]]&amp;", "&amp;Tableau1[[#This Row],[Title]]&amp;" "&amp;Tableau1[[#This Row],[Journal]]&amp;". "&amp;Tableau1[[#This Row],[Year]]</f>
        <v>Tosi GM, Caldi E, Parolini B, Toti P, Neri G, Nardi F, Traversi C, Cevenini G, Marigliani D, Nuti E, Bacci T, Galvagni F, Orlandini M., CD93 as a Potential Target in Neovascular Age-Related Macular Degeneration. J Cell Physiol. 2017</v>
      </c>
    </row>
    <row r="7439" spans="1:29" x14ac:dyDescent="0.3">
      <c r="A7439">
        <v>92</v>
      </c>
      <c r="B7439" t="s">
        <v>3355</v>
      </c>
      <c r="C7439" t="s">
        <v>13616</v>
      </c>
      <c r="D7439" t="s">
        <v>23775</v>
      </c>
      <c r="E7439" t="s">
        <v>2465</v>
      </c>
      <c r="F7439" s="10"/>
      <c r="G7439">
        <v>2018</v>
      </c>
      <c r="J7439">
        <v>0.66526177402143105</v>
      </c>
      <c r="L7439" t="s">
        <v>34610</v>
      </c>
      <c r="M7439">
        <v>29419683</v>
      </c>
      <c r="Q7439" s="10"/>
      <c r="R7439" s="11">
        <f t="shared" si="232"/>
        <v>0</v>
      </c>
      <c r="U7439" s="11">
        <f t="shared" si="233"/>
        <v>0</v>
      </c>
      <c r="Y7439" s="11">
        <f>IF(SUM(Tableau1[[#This Row],[Other access]:[Sci-hub access]])&gt;=1,1,0)</f>
        <v>0</v>
      </c>
      <c r="Z7439" s="12">
        <f>IF(OR(Tableau1[[#This Row],[Access R1 + S1+ T1 ]]&gt;=1,Tableau1[[#This Row],[Access V1 +W1 + X1]]&gt;=1),1,0)</f>
        <v>0</v>
      </c>
      <c r="AB7439" s="10" t="str">
        <f>Tableau1[[#This Row],[DOI]]</f>
        <v>doi: 10.1097/MD.0000000000009822</v>
      </c>
      <c r="AC7439" s="13" t="str">
        <f>Tableau1[[#This Row],[Authors]]&amp;", "&amp;Tableau1[[#This Row],[Title]]&amp;" "&amp;Tableau1[[#This Row],[Journal]]&amp;". "&amp;Tableau1[[#This Row],[Year]]</f>
        <v>Raczyńska D, Ślizień M, Bzoma B, Dębska-Ślizień A, Glasner L, Raczyńska K., A 10-year monitoring of the eyesight in patients after kidney transplantation. Medicine (Baltimore). 2018</v>
      </c>
    </row>
    <row r="7440" spans="1:29" x14ac:dyDescent="0.3">
      <c r="A7440">
        <v>2559</v>
      </c>
      <c r="B7440" t="s">
        <v>5779</v>
      </c>
      <c r="C7440" t="s">
        <v>16025</v>
      </c>
      <c r="D7440" t="s">
        <v>26202</v>
      </c>
      <c r="E7440" t="s">
        <v>34101</v>
      </c>
      <c r="F7440" s="10"/>
      <c r="G7440">
        <v>2017</v>
      </c>
      <c r="J7440">
        <v>0.66556610211505851</v>
      </c>
      <c r="L7440" t="s">
        <v>37023</v>
      </c>
      <c r="M7440">
        <v>28727542</v>
      </c>
      <c r="Q7440" s="10"/>
      <c r="R7440" s="11">
        <f t="shared" si="232"/>
        <v>0</v>
      </c>
      <c r="U7440" s="11">
        <f t="shared" si="233"/>
        <v>0</v>
      </c>
      <c r="Y7440" s="11">
        <f>IF(SUM(Tableau1[[#This Row],[Other access]:[Sci-hub access]])&gt;=1,1,0)</f>
        <v>0</v>
      </c>
      <c r="Z7440" s="12">
        <f>IF(OR(Tableau1[[#This Row],[Access R1 + S1+ T1 ]]&gt;=1,Tableau1[[#This Row],[Access V1 +W1 + X1]]&gt;=1),1,0)</f>
        <v>0</v>
      </c>
      <c r="AB7440" s="10" t="str">
        <f>Tableau1[[#This Row],[DOI]]</f>
        <v>doi: 10.1148/radiol.2017162776</v>
      </c>
      <c r="AC7440" s="13" t="str">
        <f>Tableau1[[#This Row],[Authors]]&amp;", "&amp;Tableau1[[#This Row],[Title]]&amp;" "&amp;Tableau1[[#This Row],[Journal]]&amp;". "&amp;Tableau1[[#This Row],[Year]]</f>
        <v>Lang BH, Woo YC, Wong IY, Chiu KW., Single-Session High-Intensity Focused Ultrasound Treatment for Persistent or Relapsed Graves Disease: Preliminary Experience in a Prospective Study. Radiology. 2017</v>
      </c>
    </row>
    <row r="7441" spans="1:29" x14ac:dyDescent="0.3">
      <c r="A7441">
        <v>4204</v>
      </c>
      <c r="B7441" t="s">
        <v>7343</v>
      </c>
      <c r="C7441" t="s">
        <v>17579</v>
      </c>
      <c r="D7441" t="s">
        <v>27771</v>
      </c>
      <c r="E7441" t="s">
        <v>2447</v>
      </c>
      <c r="F7441" s="10"/>
      <c r="G7441">
        <v>2017</v>
      </c>
      <c r="J7441">
        <v>0.66558453539162743</v>
      </c>
      <c r="L7441" t="s">
        <v>38635</v>
      </c>
      <c r="M7441">
        <v>28472008</v>
      </c>
      <c r="Q7441" s="10"/>
      <c r="R7441" s="11">
        <f t="shared" si="232"/>
        <v>0</v>
      </c>
      <c r="U7441" s="11">
        <f t="shared" si="233"/>
        <v>0</v>
      </c>
      <c r="Y7441" s="11">
        <f>IF(SUM(Tableau1[[#This Row],[Other access]:[Sci-hub access]])&gt;=1,1,0)</f>
        <v>0</v>
      </c>
      <c r="Z7441" s="12">
        <f>IF(OR(Tableau1[[#This Row],[Access R1 + S1+ T1 ]]&gt;=1,Tableau1[[#This Row],[Access V1 +W1 + X1]]&gt;=1),1,0)</f>
        <v>0</v>
      </c>
      <c r="AB7441" s="10" t="str">
        <f>Tableau1[[#This Row],[DOI]]</f>
        <v>doi: 10.1097/IOP.0000000000000923</v>
      </c>
      <c r="AC7441" s="13" t="str">
        <f>Tableau1[[#This Row],[Authors]]&amp;", "&amp;Tableau1[[#This Row],[Title]]&amp;" "&amp;Tableau1[[#This Row],[Journal]]&amp;". "&amp;Tableau1[[#This Row],[Year]]</f>
        <v>Ali MJ, Paulsen F., Syndromic and Nonsyndromic Systemic Associations of Congenital Lacrimal Drainage Anomalies: A Major Review. Ophthal Plast Reconstr Surg. 2017</v>
      </c>
    </row>
    <row r="7442" spans="1:29" x14ac:dyDescent="0.3">
      <c r="A7442">
        <v>3872</v>
      </c>
      <c r="B7442" t="s">
        <v>7032</v>
      </c>
      <c r="C7442" t="s">
        <v>17271</v>
      </c>
      <c r="D7442" t="s">
        <v>27457</v>
      </c>
      <c r="E7442" t="s">
        <v>2511</v>
      </c>
      <c r="F7442" s="10"/>
      <c r="G7442">
        <v>2017</v>
      </c>
      <c r="J7442">
        <v>0.66582132713186748</v>
      </c>
      <c r="L7442" t="s">
        <v>38314</v>
      </c>
      <c r="M7442">
        <v>28513495</v>
      </c>
      <c r="Q7442" s="10"/>
      <c r="R7442" s="11">
        <f t="shared" si="232"/>
        <v>0</v>
      </c>
      <c r="U7442" s="11">
        <f t="shared" si="233"/>
        <v>0</v>
      </c>
      <c r="Y7442" s="11">
        <f>IF(SUM(Tableau1[[#This Row],[Other access]:[Sci-hub access]])&gt;=1,1,0)</f>
        <v>0</v>
      </c>
      <c r="Z7442" s="12">
        <f>IF(OR(Tableau1[[#This Row],[Access R1 + S1+ T1 ]]&gt;=1,Tableau1[[#This Row],[Access V1 +W1 + X1]]&gt;=1),1,0)</f>
        <v>0</v>
      </c>
      <c r="AB7442" s="10" t="str">
        <f>Tableau1[[#This Row],[DOI]]</f>
        <v>doi: 10.4103/ijo.IJO_690_16</v>
      </c>
      <c r="AC7442" s="13" t="str">
        <f>Tableau1[[#This Row],[Authors]]&amp;", "&amp;Tableau1[[#This Row],[Title]]&amp;" "&amp;Tableau1[[#This Row],[Journal]]&amp;". "&amp;Tableau1[[#This Row],[Year]]</f>
        <v>Shetty R, Agrawal A, Deshmukh R, Kaweri L, Rao HL, Nagaraja H, Jayadev C., Effect of post crosslinking haze on the repeatability of Scheimpflug-based and slit-scanning imaging devices. Indian J Ophthalmol. 2017</v>
      </c>
    </row>
    <row r="7443" spans="1:29" x14ac:dyDescent="0.3">
      <c r="A7443">
        <v>11009</v>
      </c>
      <c r="B7443" t="s">
        <v>13436</v>
      </c>
      <c r="C7443" t="s">
        <v>23598</v>
      </c>
      <c r="D7443" t="s">
        <v>33890</v>
      </c>
      <c r="E7443" t="s">
        <v>2447</v>
      </c>
      <c r="F7443" s="10"/>
      <c r="G7443">
        <v>2017</v>
      </c>
      <c r="J7443">
        <v>0.66583175744148948</v>
      </c>
      <c r="L7443" t="s">
        <v>45250</v>
      </c>
      <c r="M7443">
        <v>26561954</v>
      </c>
      <c r="Q7443" s="10"/>
      <c r="R7443" s="11">
        <f t="shared" si="232"/>
        <v>0</v>
      </c>
      <c r="U7443" s="11">
        <f t="shared" si="233"/>
        <v>0</v>
      </c>
      <c r="Y7443" s="11">
        <f>IF(SUM(Tableau1[[#This Row],[Other access]:[Sci-hub access]])&gt;=1,1,0)</f>
        <v>0</v>
      </c>
      <c r="Z7443" s="12">
        <f>IF(OR(Tableau1[[#This Row],[Access R1 + S1+ T1 ]]&gt;=1,Tableau1[[#This Row],[Access V1 +W1 + X1]]&gt;=1),1,0)</f>
        <v>0</v>
      </c>
      <c r="AB7443" s="10" t="str">
        <f>Tableau1[[#This Row],[DOI]]</f>
        <v>doi: 10.1097/IOP.0000000000000588</v>
      </c>
      <c r="AC7443" s="13" t="str">
        <f>Tableau1[[#This Row],[Authors]]&amp;", "&amp;Tableau1[[#This Row],[Title]]&amp;" "&amp;Tableau1[[#This Row],[Journal]]&amp;". "&amp;Tableau1[[#This Row],[Year]]</f>
        <v>Jakobiec FA, Stagner AM, Lefebvre DR., Uniformly Sclerotic Diffuse Large B-Cell Lymphoma of the Orbit. Ophthal Plast Reconstr Surg. 2017</v>
      </c>
    </row>
    <row r="7444" spans="1:29" x14ac:dyDescent="0.3">
      <c r="A7444">
        <v>6750</v>
      </c>
      <c r="B7444" t="s">
        <v>9641</v>
      </c>
      <c r="C7444" t="s">
        <v>19845</v>
      </c>
      <c r="D7444" t="s">
        <v>30074</v>
      </c>
      <c r="E7444" t="s">
        <v>34050</v>
      </c>
      <c r="F7444" s="10"/>
      <c r="G7444">
        <v>2017</v>
      </c>
      <c r="J7444">
        <v>0.66592719612622953</v>
      </c>
      <c r="L7444" t="s">
        <v>41111</v>
      </c>
      <c r="M7444">
        <v>28166436</v>
      </c>
      <c r="Q7444" s="10"/>
      <c r="R7444" s="11">
        <f t="shared" si="232"/>
        <v>0</v>
      </c>
      <c r="U7444" s="11">
        <f t="shared" si="233"/>
        <v>0</v>
      </c>
      <c r="Y7444" s="11">
        <f>IF(SUM(Tableau1[[#This Row],[Other access]:[Sci-hub access]])&gt;=1,1,0)</f>
        <v>0</v>
      </c>
      <c r="Z7444" s="12">
        <f>IF(OR(Tableau1[[#This Row],[Access R1 + S1+ T1 ]]&gt;=1,Tableau1[[#This Row],[Access V1 +W1 + X1]]&gt;=1),1,0)</f>
        <v>0</v>
      </c>
      <c r="AB7444" s="10" t="str">
        <f>Tableau1[[#This Row],[DOI]]</f>
        <v>doi: 10.1080/09273972.2016.1276940</v>
      </c>
      <c r="AC7444" s="13" t="str">
        <f>Tableau1[[#This Row],[Authors]]&amp;", "&amp;Tableau1[[#This Row],[Title]]&amp;" "&amp;Tableau1[[#This Row],[Journal]]&amp;". "&amp;Tableau1[[#This Row],[Year]]</f>
        <v>Tay SA, Farzavandi S, Tan D., Interventions to Reduce Myopia Progression in Children. Strabismus. 2017</v>
      </c>
    </row>
    <row r="7445" spans="1:29" ht="28.8" x14ac:dyDescent="0.3">
      <c r="A7445">
        <v>1784</v>
      </c>
      <c r="B7445" t="s">
        <v>5032</v>
      </c>
      <c r="C7445" t="s">
        <v>15279</v>
      </c>
      <c r="D7445" t="s">
        <v>25454</v>
      </c>
      <c r="E7445" t="s">
        <v>2448</v>
      </c>
      <c r="F7445" s="10"/>
      <c r="G7445">
        <v>2017</v>
      </c>
      <c r="J7445">
        <v>0.66613097869069249</v>
      </c>
      <c r="L7445" t="s">
        <v>36258</v>
      </c>
      <c r="M7445">
        <v>28875347</v>
      </c>
      <c r="Q7445" s="10"/>
      <c r="R7445" s="11">
        <f t="shared" si="232"/>
        <v>0</v>
      </c>
      <c r="U7445" s="11">
        <f t="shared" si="233"/>
        <v>0</v>
      </c>
      <c r="Y7445" s="11">
        <f>IF(SUM(Tableau1[[#This Row],[Other access]:[Sci-hub access]])&gt;=1,1,0)</f>
        <v>0</v>
      </c>
      <c r="Z7445" s="12">
        <f>IF(OR(Tableau1[[#This Row],[Access R1 + S1+ T1 ]]&gt;=1,Tableau1[[#This Row],[Access V1 +W1 + X1]]&gt;=1),1,0)</f>
        <v>0</v>
      </c>
      <c r="AB7445" s="10" t="str">
        <f>Tableau1[[#This Row],[DOI]]</f>
        <v>doi: 10.1007/s00417-017-3789-4</v>
      </c>
      <c r="AC7445" s="13" t="str">
        <f>Tableau1[[#This Row],[Authors]]&amp;", "&amp;Tableau1[[#This Row],[Title]]&amp;" "&amp;Tableau1[[#This Row],[Journal]]&amp;". "&amp;Tableau1[[#This Row],[Year]]</f>
        <v>Amanullah S, Okudolo J, Rahmatnejad K, Lin SC, Wizov SS, Manzi Muhire RS, Hark LA, Zheng CX, Zhan T, Spaeth GL., The relationship between contrast sensitivity and retinal nerve fiber layer thickness in patients with glaucoma. Graefes Arch Clin Exp Ophthalmol. 2017</v>
      </c>
    </row>
    <row r="7446" spans="1:29" x14ac:dyDescent="0.3">
      <c r="A7446">
        <v>7127</v>
      </c>
      <c r="B7446" t="s">
        <v>9973</v>
      </c>
      <c r="C7446" t="s">
        <v>20176</v>
      </c>
      <c r="D7446" t="s">
        <v>30407</v>
      </c>
      <c r="E7446" t="s">
        <v>34009</v>
      </c>
      <c r="F7446" s="10"/>
      <c r="G7446">
        <v>2017</v>
      </c>
      <c r="J7446">
        <v>0.66633275100678757</v>
      </c>
      <c r="L7446" t="s">
        <v>41483</v>
      </c>
      <c r="M7446">
        <v>28126131</v>
      </c>
      <c r="Q7446" s="10"/>
      <c r="R7446" s="11">
        <f t="shared" si="232"/>
        <v>0</v>
      </c>
      <c r="U7446" s="11">
        <f t="shared" si="233"/>
        <v>0</v>
      </c>
      <c r="Y7446" s="11">
        <f>IF(SUM(Tableau1[[#This Row],[Other access]:[Sci-hub access]])&gt;=1,1,0)</f>
        <v>0</v>
      </c>
      <c r="Z7446" s="12">
        <f>IF(OR(Tableau1[[#This Row],[Access R1 + S1+ T1 ]]&gt;=1,Tableau1[[#This Row],[Access V1 +W1 + X1]]&gt;=1),1,0)</f>
        <v>0</v>
      </c>
      <c r="AB7446" s="10" t="str">
        <f>Tableau1[[#This Row],[DOI]]</f>
        <v>doi: 10.1016/j.annemergmed.2016.08.437</v>
      </c>
      <c r="AC7446" s="13" t="str">
        <f>Tableau1[[#This Row],[Authors]]&amp;", "&amp;Tableau1[[#This Row],[Title]]&amp;" "&amp;Tableau1[[#This Row],[Journal]]&amp;". "&amp;Tableau1[[#This Row],[Year]]</f>
        <v>Vrablik ME, Shah SP., Elderly Female With Acute Vision Loss. Ann Emerg Med. 2017</v>
      </c>
    </row>
    <row r="7447" spans="1:29" x14ac:dyDescent="0.3">
      <c r="A7447">
        <v>6835</v>
      </c>
      <c r="B7447" t="s">
        <v>9712</v>
      </c>
      <c r="C7447" t="s">
        <v>19916</v>
      </c>
      <c r="D7447" t="s">
        <v>30146</v>
      </c>
      <c r="E7447" t="s">
        <v>2451</v>
      </c>
      <c r="F7447" s="10"/>
      <c r="G7447">
        <v>2017</v>
      </c>
      <c r="J7447">
        <v>0.66638402847575029</v>
      </c>
      <c r="L7447" t="s">
        <v>41195</v>
      </c>
      <c r="M7447">
        <v>28158197</v>
      </c>
      <c r="Q7447" s="10"/>
      <c r="R7447" s="11">
        <f t="shared" si="232"/>
        <v>0</v>
      </c>
      <c r="U7447" s="11">
        <f t="shared" si="233"/>
        <v>0</v>
      </c>
      <c r="Y7447" s="11">
        <f>IF(SUM(Tableau1[[#This Row],[Other access]:[Sci-hub access]])&gt;=1,1,0)</f>
        <v>0</v>
      </c>
      <c r="Z7447" s="12">
        <f>IF(OR(Tableau1[[#This Row],[Access R1 + S1+ T1 ]]&gt;=1,Tableau1[[#This Row],[Access V1 +W1 + X1]]&gt;=1),1,0)</f>
        <v>0</v>
      </c>
      <c r="AB7447" s="10" t="str">
        <f>Tableau1[[#This Row],[DOI]]</f>
        <v>doi: 10.1371/journal.pone.0170927</v>
      </c>
      <c r="AC7447" s="13" t="str">
        <f>Tableau1[[#This Row],[Authors]]&amp;", "&amp;Tableau1[[#This Row],[Title]]&amp;" "&amp;Tableau1[[#This Row],[Journal]]&amp;". "&amp;Tableau1[[#This Row],[Year]]</f>
        <v>Clerici I, Ferrazzoli D, Maestri R, Bossio F, Zivi I, Canesi M, Pezzoli G, Frazzitta G., Rehabilitation in progressive supranuclear palsy: Effectiveness of two multidisciplinary treatments. PLoS One. 2017</v>
      </c>
    </row>
    <row r="7448" spans="1:29" x14ac:dyDescent="0.3">
      <c r="A7448">
        <v>1910</v>
      </c>
      <c r="B7448" t="s">
        <v>5153</v>
      </c>
      <c r="C7448" t="s">
        <v>15399</v>
      </c>
      <c r="D7448" t="s">
        <v>25575</v>
      </c>
      <c r="E7448" t="s">
        <v>2443</v>
      </c>
      <c r="F7448" s="10"/>
      <c r="G7448">
        <v>2017</v>
      </c>
      <c r="J7448">
        <v>0.66639483046051662</v>
      </c>
      <c r="L7448" t="s">
        <v>36382</v>
      </c>
      <c r="M7448">
        <v>28850639</v>
      </c>
      <c r="Q7448" s="10"/>
      <c r="R7448" s="11">
        <f t="shared" si="232"/>
        <v>0</v>
      </c>
      <c r="U7448" s="11">
        <f t="shared" si="233"/>
        <v>0</v>
      </c>
      <c r="Y7448" s="11">
        <f>IF(SUM(Tableau1[[#This Row],[Other access]:[Sci-hub access]])&gt;=1,1,0)</f>
        <v>0</v>
      </c>
      <c r="Z7448" s="12">
        <f>IF(OR(Tableau1[[#This Row],[Access R1 + S1+ T1 ]]&gt;=1,Tableau1[[#This Row],[Access V1 +W1 + X1]]&gt;=1),1,0)</f>
        <v>0</v>
      </c>
      <c r="AB7448" s="10" t="str">
        <f>Tableau1[[#This Row],[DOI]]</f>
        <v>doi: 10.1167/iovs.17-22166</v>
      </c>
      <c r="AC7448" s="13" t="str">
        <f>Tableau1[[#This Row],[Authors]]&amp;", "&amp;Tableau1[[#This Row],[Title]]&amp;" "&amp;Tableau1[[#This Row],[Journal]]&amp;". "&amp;Tableau1[[#This Row],[Year]]</f>
        <v>Choi DYD, Lee SM, Park KA, Oh SY., Does Decreased Static Ocular Counter Rolling Account for Bielschowsky Head Tilt Test in Unilateral Superior Oblique Palsy? Invest Ophthalmol Vis Sci. 2017</v>
      </c>
    </row>
    <row r="7449" spans="1:29" x14ac:dyDescent="0.3">
      <c r="A7449">
        <v>1512</v>
      </c>
      <c r="B7449" t="s">
        <v>4767</v>
      </c>
      <c r="C7449" t="s">
        <v>15017</v>
      </c>
      <c r="D7449" t="s">
        <v>25188</v>
      </c>
      <c r="E7449" t="s">
        <v>2451</v>
      </c>
      <c r="F7449" s="10"/>
      <c r="G7449">
        <v>2017</v>
      </c>
      <c r="J7449">
        <v>0.66645705016016943</v>
      </c>
      <c r="L7449" t="s">
        <v>35992</v>
      </c>
      <c r="M7449">
        <v>28934248</v>
      </c>
      <c r="Q7449" s="10"/>
      <c r="R7449" s="11">
        <f t="shared" si="232"/>
        <v>0</v>
      </c>
      <c r="U7449" s="11">
        <f t="shared" si="233"/>
        <v>0</v>
      </c>
      <c r="Y7449" s="11">
        <f>IF(SUM(Tableau1[[#This Row],[Other access]:[Sci-hub access]])&gt;=1,1,0)</f>
        <v>0</v>
      </c>
      <c r="Z7449" s="12">
        <f>IF(OR(Tableau1[[#This Row],[Access R1 + S1+ T1 ]]&gt;=1,Tableau1[[#This Row],[Access V1 +W1 + X1]]&gt;=1),1,0)</f>
        <v>0</v>
      </c>
      <c r="AB7449" s="10" t="str">
        <f>Tableau1[[#This Row],[DOI]]</f>
        <v>doi: 10.1371/journal.pone.0184906</v>
      </c>
      <c r="AC7449" s="13" t="str">
        <f>Tableau1[[#This Row],[Authors]]&amp;", "&amp;Tableau1[[#This Row],[Title]]&amp;" "&amp;Tableau1[[#This Row],[Journal]]&amp;". "&amp;Tableau1[[#This Row],[Year]]</f>
        <v>Liu W, Tang FL, Lin S, Zhao K, Mei L, Ye J, Xiong WC., Vps35-deficiency impairs SLC4A11 trafficking and promotes corneal dystrophy. PLoS One. 2017</v>
      </c>
    </row>
    <row r="7450" spans="1:29" x14ac:dyDescent="0.3">
      <c r="A7450">
        <v>2785</v>
      </c>
      <c r="B7450" t="s">
        <v>5990</v>
      </c>
      <c r="C7450" t="s">
        <v>16236</v>
      </c>
      <c r="D7450" t="s">
        <v>26414</v>
      </c>
      <c r="E7450" t="s">
        <v>2490</v>
      </c>
      <c r="F7450" s="10"/>
      <c r="G7450">
        <v>2017</v>
      </c>
      <c r="J7450">
        <v>0.66673409879400625</v>
      </c>
      <c r="L7450" t="s">
        <v>37244</v>
      </c>
      <c r="M7450">
        <v>28687219</v>
      </c>
      <c r="Q7450" s="10"/>
      <c r="R7450" s="11">
        <f t="shared" si="232"/>
        <v>0</v>
      </c>
      <c r="U7450" s="11">
        <f t="shared" si="233"/>
        <v>0</v>
      </c>
      <c r="Y7450" s="11">
        <f>IF(SUM(Tableau1[[#This Row],[Other access]:[Sci-hub access]])&gt;=1,1,0)</f>
        <v>0</v>
      </c>
      <c r="Z7450" s="12">
        <f>IF(OR(Tableau1[[#This Row],[Access R1 + S1+ T1 ]]&gt;=1,Tableau1[[#This Row],[Access V1 +W1 + X1]]&gt;=1),1,0)</f>
        <v>0</v>
      </c>
      <c r="AB7450" s="10" t="str">
        <f>Tableau1[[#This Row],[DOI]]</f>
        <v>doi: 10.1016/j.ajo.2017.06.026</v>
      </c>
      <c r="AC7450" s="13" t="str">
        <f>Tableau1[[#This Row],[Authors]]&amp;", "&amp;Tableau1[[#This Row],[Title]]&amp;" "&amp;Tableau1[[#This Row],[Journal]]&amp;". "&amp;Tableau1[[#This Row],[Year]]</f>
        <v>Vujosevic S, Torresin T, Berton M, Bini S, Convento E, Midena E., Diabetic Macular Edema With and Without Subfoveal Neuroretinal Detachment: Two Different Morphologic and Functional Entities. Am J Ophthalmol. 2017</v>
      </c>
    </row>
    <row r="7451" spans="1:29" x14ac:dyDescent="0.3">
      <c r="A7451">
        <v>879</v>
      </c>
      <c r="B7451" t="s">
        <v>4142</v>
      </c>
      <c r="C7451" t="s">
        <v>14396</v>
      </c>
      <c r="D7451" t="s">
        <v>24562</v>
      </c>
      <c r="E7451" t="s">
        <v>2468</v>
      </c>
      <c r="F7451" s="10"/>
      <c r="G7451">
        <v>2017</v>
      </c>
      <c r="J7451">
        <v>0.66684873431682923</v>
      </c>
      <c r="L7451" t="s">
        <v>35367</v>
      </c>
      <c r="M7451">
        <v>29077625</v>
      </c>
      <c r="Q7451" s="10"/>
      <c r="R7451" s="11">
        <f t="shared" si="232"/>
        <v>0</v>
      </c>
      <c r="U7451" s="11">
        <f t="shared" si="233"/>
        <v>0</v>
      </c>
      <c r="Y7451" s="11">
        <f>IF(SUM(Tableau1[[#This Row],[Other access]:[Sci-hub access]])&gt;=1,1,0)</f>
        <v>0</v>
      </c>
      <c r="Z7451" s="12">
        <f>IF(OR(Tableau1[[#This Row],[Access R1 + S1+ T1 ]]&gt;=1,Tableau1[[#This Row],[Access V1 +W1 + X1]]&gt;=1),1,0)</f>
        <v>0</v>
      </c>
      <c r="AB7451" s="10" t="str">
        <f>Tableau1[[#This Row],[DOI]]</f>
        <v>doi: 10.1097/IJG.0000000000000780</v>
      </c>
      <c r="AC7451" s="13" t="str">
        <f>Tableau1[[#This Row],[Authors]]&amp;", "&amp;Tableau1[[#This Row],[Title]]&amp;" "&amp;Tableau1[[#This Row],[Journal]]&amp;". "&amp;Tableau1[[#This Row],[Year]]</f>
        <v>Bochmann F, Strümer J., Chronic and Intermittent Angle Closure Caused by In-The-Bag Capsular Tension Ring and Intraocular Lens Dislocation in Patients With Pseudoexfoliation Syndrome. J Glaucoma. 2017</v>
      </c>
    </row>
    <row r="7452" spans="1:29" x14ac:dyDescent="0.3">
      <c r="A7452">
        <v>11094</v>
      </c>
      <c r="B7452" t="s">
        <v>13515</v>
      </c>
      <c r="C7452" t="s">
        <v>23674</v>
      </c>
      <c r="D7452" t="s">
        <v>33969</v>
      </c>
      <c r="E7452" t="s">
        <v>2447</v>
      </c>
      <c r="F7452" s="10"/>
      <c r="G7452">
        <v>2017</v>
      </c>
      <c r="J7452">
        <v>0.66685623134228234</v>
      </c>
      <c r="L7452" t="s">
        <v>45335</v>
      </c>
      <c r="M7452">
        <v>25719371</v>
      </c>
      <c r="Q7452" s="10"/>
      <c r="R7452" s="11">
        <f t="shared" si="232"/>
        <v>0</v>
      </c>
      <c r="U7452" s="11">
        <f t="shared" si="233"/>
        <v>0</v>
      </c>
      <c r="Y7452" s="11">
        <f>IF(SUM(Tableau1[[#This Row],[Other access]:[Sci-hub access]])&gt;=1,1,0)</f>
        <v>0</v>
      </c>
      <c r="Z7452" s="12">
        <f>IF(OR(Tableau1[[#This Row],[Access R1 + S1+ T1 ]]&gt;=1,Tableau1[[#This Row],[Access V1 +W1 + X1]]&gt;=1),1,0)</f>
        <v>0</v>
      </c>
      <c r="AB7452" s="10" t="str">
        <f>Tableau1[[#This Row],[DOI]]</f>
        <v>doi: 10.1097/IOP.0000000000000422</v>
      </c>
      <c r="AC7452" s="13" t="str">
        <f>Tableau1[[#This Row],[Authors]]&amp;", "&amp;Tableau1[[#This Row],[Title]]&amp;" "&amp;Tableau1[[#This Row],[Journal]]&amp;". "&amp;Tableau1[[#This Row],[Year]]</f>
        <v>Keelawat S, Tirakunwichcha S, Saonanon P, Maneesri-leGrand S, Ruangvejvorachai P, Lerdlum S, Thorner PS., Cytokeratin-Negative Undifferentiated (Lymphoepithelial) Carcinoma of the Lacrimal Sac. Ophthal Plast Reconstr Surg. 2017</v>
      </c>
    </row>
    <row r="7453" spans="1:29" x14ac:dyDescent="0.3">
      <c r="A7453">
        <v>7488</v>
      </c>
      <c r="B7453" t="s">
        <v>10289</v>
      </c>
      <c r="C7453" t="s">
        <v>20491</v>
      </c>
      <c r="D7453" t="s">
        <v>30724</v>
      </c>
      <c r="E7453" t="s">
        <v>34375</v>
      </c>
      <c r="F7453" s="10"/>
      <c r="G7453">
        <v>2017</v>
      </c>
      <c r="J7453">
        <v>0.6670696955072174</v>
      </c>
      <c r="L7453" t="s">
        <v>41843</v>
      </c>
      <c r="M7453">
        <v>28087407</v>
      </c>
      <c r="Q7453" s="10"/>
      <c r="R7453" s="11">
        <f t="shared" si="232"/>
        <v>0</v>
      </c>
      <c r="U7453" s="11">
        <f t="shared" si="233"/>
        <v>0</v>
      </c>
      <c r="Y7453" s="11">
        <f>IF(SUM(Tableau1[[#This Row],[Other access]:[Sci-hub access]])&gt;=1,1,0)</f>
        <v>0</v>
      </c>
      <c r="Z7453" s="12">
        <f>IF(OR(Tableau1[[#This Row],[Access R1 + S1+ T1 ]]&gt;=1,Tableau1[[#This Row],[Access V1 +W1 + X1]]&gt;=1),1,0)</f>
        <v>0</v>
      </c>
      <c r="AB7453" s="10" t="str">
        <f>Tableau1[[#This Row],[DOI]]</f>
        <v>doi: 10.1016/j.jconrel.2017.01.012</v>
      </c>
      <c r="AC7453" s="13" t="str">
        <f>Tableau1[[#This Row],[Authors]]&amp;", "&amp;Tableau1[[#This Row],[Title]]&amp;" "&amp;Tableau1[[#This Row],[Journal]]&amp;". "&amp;Tableau1[[#This Row],[Year]]</f>
        <v>Mandal A, Bisht R, Rupenthal ID, Mitra AK., Polymeric micelles for ocular drug delivery: From structural frameworks to recent preclinical studies. J Control Release. 2017</v>
      </c>
    </row>
    <row r="7454" spans="1:29" x14ac:dyDescent="0.3">
      <c r="A7454">
        <v>8503</v>
      </c>
      <c r="B7454" t="s">
        <v>11176</v>
      </c>
      <c r="C7454" t="s">
        <v>21360</v>
      </c>
      <c r="D7454" t="s">
        <v>31615</v>
      </c>
      <c r="E7454" t="s">
        <v>34015</v>
      </c>
      <c r="F7454" s="10"/>
      <c r="G7454">
        <v>2017</v>
      </c>
      <c r="J7454">
        <v>0.66711527699893924</v>
      </c>
      <c r="L7454" t="s">
        <v>42839</v>
      </c>
      <c r="M7454">
        <v>27901647</v>
      </c>
      <c r="Q7454" s="10"/>
      <c r="R7454" s="11">
        <f t="shared" si="232"/>
        <v>0</v>
      </c>
      <c r="U7454" s="11">
        <f t="shared" si="233"/>
        <v>0</v>
      </c>
      <c r="Y7454" s="11">
        <f>IF(SUM(Tableau1[[#This Row],[Other access]:[Sci-hub access]])&gt;=1,1,0)</f>
        <v>0</v>
      </c>
      <c r="Z7454" s="12">
        <f>IF(OR(Tableau1[[#This Row],[Access R1 + S1+ T1 ]]&gt;=1,Tableau1[[#This Row],[Access V1 +W1 + X1]]&gt;=1),1,0)</f>
        <v>0</v>
      </c>
      <c r="AB7454" s="10" t="str">
        <f>Tableau1[[#This Row],[DOI]]</f>
        <v>doi: 10.1080/13816810.2016.1227451</v>
      </c>
      <c r="AC7454" s="13" t="str">
        <f>Tableau1[[#This Row],[Authors]]&amp;", "&amp;Tableau1[[#This Row],[Title]]&amp;" "&amp;Tableau1[[#This Row],[Journal]]&amp;". "&amp;Tableau1[[#This Row],[Year]]</f>
        <v>Zhang M, Baird PN., A decade of age-related macular degeneration risk models: What have we learned from them and where are we going? Ophthalmic Genet. 2017</v>
      </c>
    </row>
    <row r="7455" spans="1:29" ht="28.8" x14ac:dyDescent="0.3">
      <c r="A7455">
        <v>4040</v>
      </c>
      <c r="B7455" t="s">
        <v>7191</v>
      </c>
      <c r="C7455" t="s">
        <v>17428</v>
      </c>
      <c r="D7455" t="s">
        <v>27618</v>
      </c>
      <c r="E7455" t="s">
        <v>2443</v>
      </c>
      <c r="F7455" s="10"/>
      <c r="G7455">
        <v>2017</v>
      </c>
      <c r="J7455">
        <v>0.66713096185141418</v>
      </c>
      <c r="L7455" t="s">
        <v>38480</v>
      </c>
      <c r="M7455">
        <v>28492871</v>
      </c>
      <c r="Q7455" s="10"/>
      <c r="R7455" s="11">
        <f t="shared" si="232"/>
        <v>0</v>
      </c>
      <c r="U7455" s="11">
        <f t="shared" si="233"/>
        <v>0</v>
      </c>
      <c r="Y7455" s="11">
        <f>IF(SUM(Tableau1[[#This Row],[Other access]:[Sci-hub access]])&gt;=1,1,0)</f>
        <v>0</v>
      </c>
      <c r="Z7455" s="12">
        <f>IF(OR(Tableau1[[#This Row],[Access R1 + S1+ T1 ]]&gt;=1,Tableau1[[#This Row],[Access V1 +W1 + X1]]&gt;=1),1,0)</f>
        <v>0</v>
      </c>
      <c r="AB7455" s="10" t="str">
        <f>Tableau1[[#This Row],[DOI]]</f>
        <v>doi: 10.1167/iovs.17-21612</v>
      </c>
      <c r="AC7455" s="13" t="str">
        <f>Tableau1[[#This Row],[Authors]]&amp;", "&amp;Tableau1[[#This Row],[Title]]&amp;" "&amp;Tableau1[[#This Row],[Journal]]&amp;". "&amp;Tableau1[[#This Row],[Year]]</f>
        <v>Fujiwara K, Ikeda Y, Murakami Y, Funatsu J, Nakatake S, Tachibana T, Yoshida N, Nakao S, Hisatomi T, Yoshida S, Yoshitomi T, Ishibashi T, Sonoda KH., Risk Factors for Posterior Subcapsular Cataract in Retinitis Pigmentosa. Invest Ophthalmol Vis Sci. 2017</v>
      </c>
    </row>
    <row r="7456" spans="1:29" x14ac:dyDescent="0.3">
      <c r="A7456">
        <v>2171</v>
      </c>
      <c r="B7456" t="s">
        <v>5406</v>
      </c>
      <c r="C7456" t="s">
        <v>15651</v>
      </c>
      <c r="D7456" t="s">
        <v>25828</v>
      </c>
      <c r="E7456" t="s">
        <v>2462</v>
      </c>
      <c r="F7456" s="10"/>
      <c r="G7456">
        <v>2017</v>
      </c>
      <c r="J7456">
        <v>0.66717605564610438</v>
      </c>
      <c r="L7456" t="s">
        <v>36642</v>
      </c>
      <c r="M7456">
        <v>28806949</v>
      </c>
      <c r="Q7456" s="10"/>
      <c r="R7456" s="11">
        <f t="shared" si="232"/>
        <v>0</v>
      </c>
      <c r="U7456" s="11">
        <f t="shared" si="233"/>
        <v>0</v>
      </c>
      <c r="Y7456" s="11">
        <f>IF(SUM(Tableau1[[#This Row],[Other access]:[Sci-hub access]])&gt;=1,1,0)</f>
        <v>0</v>
      </c>
      <c r="Z7456" s="12">
        <f>IF(OR(Tableau1[[#This Row],[Access R1 + S1+ T1 ]]&gt;=1,Tableau1[[#This Row],[Access V1 +W1 + X1]]&gt;=1),1,0)</f>
        <v>0</v>
      </c>
      <c r="AB7456" s="10" t="str">
        <f>Tableau1[[#This Row],[DOI]]</f>
        <v>doi: 10.1186/s12886-017-0525-0</v>
      </c>
      <c r="AC7456" s="13" t="str">
        <f>Tableau1[[#This Row],[Authors]]&amp;", "&amp;Tableau1[[#This Row],[Title]]&amp;" "&amp;Tableau1[[#This Row],[Journal]]&amp;". "&amp;Tableau1[[#This Row],[Year]]</f>
        <v>Yang J, Yin XF, Li YP, Zhou SY., Case report of ocular Kaposi's sarcoma. BMC Ophthalmol. 2017</v>
      </c>
    </row>
    <row r="7457" spans="1:29" x14ac:dyDescent="0.3">
      <c r="A7457">
        <v>4613</v>
      </c>
      <c r="B7457" t="s">
        <v>7733</v>
      </c>
      <c r="C7457" t="s">
        <v>17968</v>
      </c>
      <c r="D7457" t="s">
        <v>28162</v>
      </c>
      <c r="E7457" t="s">
        <v>2488</v>
      </c>
      <c r="F7457" s="10"/>
      <c r="G7457">
        <v>2017</v>
      </c>
      <c r="J7457">
        <v>0.66739459228262266</v>
      </c>
      <c r="L7457" t="s">
        <v>39031</v>
      </c>
      <c r="M7457">
        <v>28427069</v>
      </c>
      <c r="Q7457" s="10"/>
      <c r="R7457" s="11">
        <f t="shared" si="232"/>
        <v>0</v>
      </c>
      <c r="U7457" s="11">
        <f t="shared" si="233"/>
        <v>0</v>
      </c>
      <c r="Y7457" s="11">
        <f>IF(SUM(Tableau1[[#This Row],[Other access]:[Sci-hub access]])&gt;=1,1,0)</f>
        <v>0</v>
      </c>
      <c r="Z7457" s="12">
        <f>IF(OR(Tableau1[[#This Row],[Access R1 + S1+ T1 ]]&gt;=1,Tableau1[[#This Row],[Access V1 +W1 + X1]]&gt;=1),1,0)</f>
        <v>0</v>
      </c>
      <c r="AB7457" s="10" t="str">
        <f>Tableau1[[#This Row],[DOI]]</f>
        <v>doi: 10.1159/000459692</v>
      </c>
      <c r="AC7457" s="13" t="str">
        <f>Tableau1[[#This Row],[Authors]]&amp;", "&amp;Tableau1[[#This Row],[Title]]&amp;" "&amp;Tableau1[[#This Row],[Journal]]&amp;". "&amp;Tableau1[[#This Row],[Year]]</f>
        <v>Mukkamala L, Bhagat N, Zarbin MA., Practical Lessons from Protocol I for the Management of Diabetic Macular Edema. Dev Ophthalmol. 2017</v>
      </c>
    </row>
    <row r="7458" spans="1:29" x14ac:dyDescent="0.3">
      <c r="A7458">
        <v>9691</v>
      </c>
      <c r="B7458" t="s">
        <v>12241</v>
      </c>
      <c r="C7458" t="s">
        <v>22415</v>
      </c>
      <c r="D7458" t="s">
        <v>32689</v>
      </c>
      <c r="E7458" t="s">
        <v>2479</v>
      </c>
      <c r="F7458" s="10"/>
      <c r="G7458">
        <v>2017</v>
      </c>
      <c r="J7458">
        <v>0.66740371330797554</v>
      </c>
      <c r="L7458" t="e">
        <v>#VALUE!</v>
      </c>
      <c r="M7458">
        <v>27617872</v>
      </c>
      <c r="Q7458" s="10"/>
      <c r="R7458" s="11">
        <f t="shared" si="232"/>
        <v>0</v>
      </c>
      <c r="U7458" s="11">
        <f t="shared" si="233"/>
        <v>0</v>
      </c>
      <c r="Y7458" s="11">
        <f>IF(SUM(Tableau1[[#This Row],[Other access]:[Sci-hub access]])&gt;=1,1,0)</f>
        <v>0</v>
      </c>
      <c r="Z7458" s="12">
        <f>IF(OR(Tableau1[[#This Row],[Access R1 + S1+ T1 ]]&gt;=1,Tableau1[[#This Row],[Access V1 +W1 + X1]]&gt;=1),1,0)</f>
        <v>0</v>
      </c>
      <c r="AB7458" s="10" t="e">
        <f>Tableau1[[#This Row],[DOI]]</f>
        <v>#VALUE!</v>
      </c>
      <c r="AC7458" s="13" t="str">
        <f>Tableau1[[#This Row],[Authors]]&amp;", "&amp;Tableau1[[#This Row],[Title]]&amp;" "&amp;Tableau1[[#This Row],[Journal]]&amp;". "&amp;Tableau1[[#This Row],[Year]]</f>
        <v>Lavy I, Verdijk RM, Bruinsma M, Sleddens HF, Oellerich S, Binder PS, Melles GR., Sex Chromosome Analysis of Postmortem Corneal Endothelium After Sex-Mismatch Descemet Membrane Endothelial Keratoplasty. Cornea. 2017</v>
      </c>
    </row>
    <row r="7459" spans="1:29" x14ac:dyDescent="0.3">
      <c r="A7459">
        <v>6363</v>
      </c>
      <c r="B7459" t="s">
        <v>9312</v>
      </c>
      <c r="C7459" t="s">
        <v>19522</v>
      </c>
      <c r="D7459" t="s">
        <v>29743</v>
      </c>
      <c r="E7459" t="s">
        <v>34103</v>
      </c>
      <c r="F7459" s="10"/>
      <c r="G7459">
        <v>2017</v>
      </c>
      <c r="J7459">
        <v>0.66746741276793664</v>
      </c>
      <c r="L7459" t="s">
        <v>40732</v>
      </c>
      <c r="M7459">
        <v>28222770</v>
      </c>
      <c r="Q7459" s="10"/>
      <c r="R7459" s="11">
        <f t="shared" si="232"/>
        <v>0</v>
      </c>
      <c r="U7459" s="11">
        <f t="shared" si="233"/>
        <v>0</v>
      </c>
      <c r="Y7459" s="11">
        <f>IF(SUM(Tableau1[[#This Row],[Other access]:[Sci-hub access]])&gt;=1,1,0)</f>
        <v>0</v>
      </c>
      <c r="Z7459" s="12">
        <f>IF(OR(Tableau1[[#This Row],[Access R1 + S1+ T1 ]]&gt;=1,Tableau1[[#This Row],[Access V1 +W1 + X1]]&gt;=1),1,0)</f>
        <v>0</v>
      </c>
      <c r="AB7459" s="10" t="str">
        <f>Tableau1[[#This Row],[DOI]]</f>
        <v>doi: 10.1186/s12913-017-2045-2</v>
      </c>
      <c r="AC7459" s="13" t="str">
        <f>Tableau1[[#This Row],[Authors]]&amp;", "&amp;Tableau1[[#This Row],[Title]]&amp;" "&amp;Tableau1[[#This Row],[Journal]]&amp;". "&amp;Tableau1[[#This Row],[Year]]</f>
        <v>Glasson NM, Larkins SL, Crossland LJ., What do patients with diabetes and providers think of an innovative Australian model of remote diabetic retinopathy screening? A qualitative study. BMC Health Serv Res. 2017</v>
      </c>
    </row>
    <row r="7460" spans="1:29" ht="28.8" x14ac:dyDescent="0.3">
      <c r="A7460">
        <v>10127</v>
      </c>
      <c r="B7460" t="s">
        <v>12637</v>
      </c>
      <c r="C7460" t="s">
        <v>22805</v>
      </c>
      <c r="D7460" t="s">
        <v>33087</v>
      </c>
      <c r="E7460" t="s">
        <v>2445</v>
      </c>
      <c r="F7460" s="10"/>
      <c r="G7460">
        <v>2017</v>
      </c>
      <c r="J7460">
        <v>0.66748519485456981</v>
      </c>
      <c r="L7460" t="s">
        <v>44382</v>
      </c>
      <c r="M7460">
        <v>27465568</v>
      </c>
      <c r="Q7460" s="10"/>
      <c r="R7460" s="11">
        <f t="shared" si="232"/>
        <v>0</v>
      </c>
      <c r="U7460" s="11">
        <f t="shared" si="233"/>
        <v>0</v>
      </c>
      <c r="Y7460" s="11">
        <f>IF(SUM(Tableau1[[#This Row],[Other access]:[Sci-hub access]])&gt;=1,1,0)</f>
        <v>0</v>
      </c>
      <c r="Z7460" s="12">
        <f>IF(OR(Tableau1[[#This Row],[Access R1 + S1+ T1 ]]&gt;=1,Tableau1[[#This Row],[Access V1 +W1 + X1]]&gt;=1),1,0)</f>
        <v>0</v>
      </c>
      <c r="AB7460" s="10" t="str">
        <f>Tableau1[[#This Row],[DOI]]</f>
        <v>doi: 10.1097/IAE.0000000000001208</v>
      </c>
      <c r="AC7460" s="13" t="str">
        <f>Tableau1[[#This Row],[Authors]]&amp;", "&amp;Tableau1[[#This Row],[Title]]&amp;" "&amp;Tableau1[[#This Row],[Journal]]&amp;". "&amp;Tableau1[[#This Row],[Year]]</f>
        <v>Thomas BJ, Mehta N, Yonekawa Y, Sridhar J, Kuriyan AE, Relhan N, Liang MC, Woodward MA, Witkin AJ, Shah C, Flynn HW Jr, Garg SJ, Wolfe JD., PARS PLANA VITRECTOMY FOR LATE VITREORETINAL SEQUELAE OF INFECTIOUS ENDOPHTHALMITIS: Surgical Management and Outcomes. Retina. 2017</v>
      </c>
    </row>
    <row r="7461" spans="1:29" x14ac:dyDescent="0.3">
      <c r="A7461">
        <v>10237</v>
      </c>
      <c r="B7461" t="s">
        <v>12740</v>
      </c>
      <c r="C7461" t="s">
        <v>22908</v>
      </c>
      <c r="D7461" t="s">
        <v>33192</v>
      </c>
      <c r="E7461" t="s">
        <v>2529</v>
      </c>
      <c r="F7461" s="10"/>
      <c r="G7461">
        <v>2017</v>
      </c>
      <c r="J7461">
        <v>0.66752993630086443</v>
      </c>
      <c r="L7461" t="s">
        <v>44491</v>
      </c>
      <c r="M7461">
        <v>27420769</v>
      </c>
      <c r="Q7461" s="10"/>
      <c r="R7461" s="11">
        <f t="shared" si="232"/>
        <v>0</v>
      </c>
      <c r="U7461" s="11">
        <f t="shared" si="233"/>
        <v>0</v>
      </c>
      <c r="Y7461" s="11">
        <f>IF(SUM(Tableau1[[#This Row],[Other access]:[Sci-hub access]])&gt;=1,1,0)</f>
        <v>0</v>
      </c>
      <c r="Z7461" s="12">
        <f>IF(OR(Tableau1[[#This Row],[Access R1 + S1+ T1 ]]&gt;=1,Tableau1[[#This Row],[Access V1 +W1 + X1]]&gt;=1),1,0)</f>
        <v>0</v>
      </c>
      <c r="AB7461" s="10" t="str">
        <f>Tableau1[[#This Row],[DOI]]</f>
        <v>doi: 10.1080/02713683.2016.1198487</v>
      </c>
      <c r="AC7461" s="13" t="str">
        <f>Tableau1[[#This Row],[Authors]]&amp;", "&amp;Tableau1[[#This Row],[Title]]&amp;" "&amp;Tableau1[[#This Row],[Journal]]&amp;". "&amp;Tableau1[[#This Row],[Year]]</f>
        <v>Kim S, Sung KR., Factors Associated with Loss of Visual Function in Medically Treated Advanced Normal Tension Glaucoma. Curr Eye Res. 2017</v>
      </c>
    </row>
    <row r="7462" spans="1:29" x14ac:dyDescent="0.3">
      <c r="A7462">
        <v>3081</v>
      </c>
      <c r="B7462" t="s">
        <v>6272</v>
      </c>
      <c r="C7462" t="s">
        <v>16515</v>
      </c>
      <c r="D7462" t="s">
        <v>26696</v>
      </c>
      <c r="E7462" t="s">
        <v>3134</v>
      </c>
      <c r="F7462" s="10"/>
      <c r="G7462">
        <v>2017</v>
      </c>
      <c r="J7462">
        <v>0.66763187554452652</v>
      </c>
      <c r="L7462" t="s">
        <v>37535</v>
      </c>
      <c r="M7462">
        <v>28641102</v>
      </c>
      <c r="Q7462" s="10"/>
      <c r="R7462" s="11">
        <f t="shared" si="232"/>
        <v>0</v>
      </c>
      <c r="U7462" s="11">
        <f t="shared" si="233"/>
        <v>0</v>
      </c>
      <c r="Y7462" s="11">
        <f>IF(SUM(Tableau1[[#This Row],[Other access]:[Sci-hub access]])&gt;=1,1,0)</f>
        <v>0</v>
      </c>
      <c r="Z7462" s="12">
        <f>IF(OR(Tableau1[[#This Row],[Access R1 + S1+ T1 ]]&gt;=1,Tableau1[[#This Row],[Access V1 +W1 + X1]]&gt;=1),1,0)</f>
        <v>0</v>
      </c>
      <c r="AB7462" s="10" t="str">
        <f>Tableau1[[#This Row],[DOI]]</f>
        <v>doi: 10.1016/j.neuron.2017.06.016</v>
      </c>
      <c r="AC7462" s="13" t="str">
        <f>Tableau1[[#This Row],[Authors]]&amp;", "&amp;Tableau1[[#This Row],[Title]]&amp;" "&amp;Tableau1[[#This Row],[Journal]]&amp;". "&amp;Tableau1[[#This Row],[Year]]</f>
        <v>Kuwajima T, Mason C., Live or Die? Depends on Who You Are. Neuron. 2017</v>
      </c>
    </row>
    <row r="7463" spans="1:29" ht="28.8" x14ac:dyDescent="0.3">
      <c r="A7463">
        <v>10738</v>
      </c>
      <c r="B7463" t="s">
        <v>2318</v>
      </c>
      <c r="C7463" t="s">
        <v>2319</v>
      </c>
      <c r="D7463" t="s">
        <v>2320</v>
      </c>
      <c r="E7463" t="s">
        <v>2582</v>
      </c>
      <c r="F7463" s="10"/>
      <c r="G7463">
        <v>2017</v>
      </c>
      <c r="J7463">
        <v>0.66772139671866115</v>
      </c>
      <c r="L7463" t="s">
        <v>44985</v>
      </c>
      <c r="M7463">
        <v>27073021</v>
      </c>
      <c r="Q7463" s="10"/>
      <c r="R7463" s="11">
        <f t="shared" si="232"/>
        <v>0</v>
      </c>
      <c r="U7463" s="11">
        <f t="shared" si="233"/>
        <v>0</v>
      </c>
      <c r="Y7463" s="11">
        <f>IF(SUM(Tableau1[[#This Row],[Other access]:[Sci-hub access]])&gt;=1,1,0)</f>
        <v>0</v>
      </c>
      <c r="Z7463" s="12">
        <f>IF(OR(Tableau1[[#This Row],[Access R1 + S1+ T1 ]]&gt;=1,Tableau1[[#This Row],[Access V1 +W1 + X1]]&gt;=1),1,0)</f>
        <v>0</v>
      </c>
      <c r="AB7463" s="10" t="str">
        <f>Tableau1[[#This Row],[DOI]]</f>
        <v>doi: 10.1111/vop.12378</v>
      </c>
      <c r="AC7463" s="13" t="str">
        <f>Tableau1[[#This Row],[Authors]]&amp;", "&amp;Tableau1[[#This Row],[Title]]&amp;" "&amp;Tableau1[[#This Row],[Journal]]&amp;". "&amp;Tableau1[[#This Row],[Year]]</f>
        <v>Koll S, Reese S, Medugorac I, Rosenhagen CU, Sanchez RF, Köstlin R., The effect of repeated eye examinations and breeding advice on the prevalence and incidence of cataracts and progressive retinal atrophy in German dachshunds over a 13-year period. Vet Ophthalmol. 2017</v>
      </c>
    </row>
    <row r="7464" spans="1:29" x14ac:dyDescent="0.3">
      <c r="A7464">
        <v>46</v>
      </c>
      <c r="B7464" t="s">
        <v>3309</v>
      </c>
      <c r="C7464" t="s">
        <v>13570</v>
      </c>
      <c r="D7464" t="s">
        <v>23729</v>
      </c>
      <c r="E7464" t="s">
        <v>2617</v>
      </c>
      <c r="F7464" s="10"/>
      <c r="G7464">
        <v>2018</v>
      </c>
      <c r="J7464">
        <v>0.66783776711037068</v>
      </c>
      <c r="L7464" t="s">
        <v>34564</v>
      </c>
      <c r="M7464">
        <v>29460275</v>
      </c>
      <c r="Q7464" s="10"/>
      <c r="R7464" s="11">
        <f t="shared" si="232"/>
        <v>0</v>
      </c>
      <c r="U7464" s="11">
        <f t="shared" si="233"/>
        <v>0</v>
      </c>
      <c r="Y7464" s="11">
        <f>IF(SUM(Tableau1[[#This Row],[Other access]:[Sci-hub access]])&gt;=1,1,0)</f>
        <v>0</v>
      </c>
      <c r="Z7464" s="12">
        <f>IF(OR(Tableau1[[#This Row],[Access R1 + S1+ T1 ]]&gt;=1,Tableau1[[#This Row],[Access V1 +W1 + X1]]&gt;=1),1,0)</f>
        <v>0</v>
      </c>
      <c r="AB7464" s="10" t="str">
        <f>Tableau1[[#This Row],[DOI]]</f>
        <v>doi: 10.1002/14651858.CD001054.pub3</v>
      </c>
      <c r="AC7464" s="13" t="str">
        <f>Tableau1[[#This Row],[Authors]]&amp;", "&amp;Tableau1[[#This Row],[Title]]&amp;" "&amp;Tableau1[[#This Row],[Journal]]&amp;". "&amp;Tableau1[[#This Row],[Year]]</f>
        <v>Clarke EL, Evans JR, Smeeth L., Community screening for visual impairment in older people. Cochrane Database Syst Rev. 2018</v>
      </c>
    </row>
    <row r="7465" spans="1:29" x14ac:dyDescent="0.3">
      <c r="A7465">
        <v>10438</v>
      </c>
      <c r="B7465" t="s">
        <v>12925</v>
      </c>
      <c r="C7465" t="s">
        <v>23092</v>
      </c>
      <c r="D7465" t="s">
        <v>33378</v>
      </c>
      <c r="E7465" t="s">
        <v>2457</v>
      </c>
      <c r="F7465" s="10"/>
      <c r="G7465">
        <v>2017</v>
      </c>
      <c r="J7465">
        <v>0.66787606324120041</v>
      </c>
      <c r="L7465" t="s">
        <v>44688</v>
      </c>
      <c r="M7465">
        <v>27305849</v>
      </c>
      <c r="Q7465" s="10"/>
      <c r="R7465" s="11">
        <f t="shared" si="232"/>
        <v>0</v>
      </c>
      <c r="U7465" s="11">
        <f t="shared" si="233"/>
        <v>0</v>
      </c>
      <c r="Y7465" s="11">
        <f>IF(SUM(Tableau1[[#This Row],[Other access]:[Sci-hub access]])&gt;=1,1,0)</f>
        <v>0</v>
      </c>
      <c r="Z7465" s="12">
        <f>IF(OR(Tableau1[[#This Row],[Access R1 + S1+ T1 ]]&gt;=1,Tableau1[[#This Row],[Access V1 +W1 + X1]]&gt;=1),1,0)</f>
        <v>0</v>
      </c>
      <c r="AB7465" s="10" t="str">
        <f>Tableau1[[#This Row],[DOI]]</f>
        <v>doi: 10.1097/ICB.0000000000000307</v>
      </c>
      <c r="AC7465" s="13" t="str">
        <f>Tableau1[[#This Row],[Authors]]&amp;", "&amp;Tableau1[[#This Row],[Title]]&amp;" "&amp;Tableau1[[#This Row],[Journal]]&amp;". "&amp;Tableau1[[#This Row],[Year]]</f>
        <v>Lim LT, Vasudevan V, Shelton J, Vitale AT, Moorthy R., MACULA RETINAL VASCULITIS AND CHOROIDITIS ASSOCIATED WITH GRANULOMATOSIS WITH POLYANGIITIS. Retin Cases Brief Rep. 2017</v>
      </c>
    </row>
    <row r="7466" spans="1:29" x14ac:dyDescent="0.3">
      <c r="A7466">
        <v>10625</v>
      </c>
      <c r="B7466" t="s">
        <v>13094</v>
      </c>
      <c r="C7466" t="s">
        <v>23259</v>
      </c>
      <c r="D7466" t="s">
        <v>33547</v>
      </c>
      <c r="E7466" t="s">
        <v>2438</v>
      </c>
      <c r="F7466" s="10"/>
      <c r="G7466">
        <v>2017</v>
      </c>
      <c r="J7466">
        <v>0.66794483020529838</v>
      </c>
      <c r="L7466" t="s">
        <v>44873</v>
      </c>
      <c r="M7466">
        <v>27154918</v>
      </c>
      <c r="Q7466" s="10"/>
      <c r="R7466" s="11">
        <f t="shared" si="232"/>
        <v>0</v>
      </c>
      <c r="U7466" s="11">
        <f t="shared" si="233"/>
        <v>0</v>
      </c>
      <c r="Y7466" s="11">
        <f>IF(SUM(Tableau1[[#This Row],[Other access]:[Sci-hub access]])&gt;=1,1,0)</f>
        <v>0</v>
      </c>
      <c r="Z7466" s="12">
        <f>IF(OR(Tableau1[[#This Row],[Access R1 + S1+ T1 ]]&gt;=1,Tableau1[[#This Row],[Access V1 +W1 + X1]]&gt;=1),1,0)</f>
        <v>0</v>
      </c>
      <c r="AB7466" s="10" t="str">
        <f>Tableau1[[#This Row],[DOI]]</f>
        <v>doi: 10.1136/bjophthalmol-2016-308587</v>
      </c>
      <c r="AC7466" s="13" t="str">
        <f>Tableau1[[#This Row],[Authors]]&amp;", "&amp;Tableau1[[#This Row],[Title]]&amp;" "&amp;Tableau1[[#This Row],[Journal]]&amp;". "&amp;Tableau1[[#This Row],[Year]]</f>
        <v>Fox AR, Chew EY, Meyerle C, Vitale S, Ferris FL, Nussenblatt RB, Sen HN., Age-related macular degeneration in patients with uveitis. Br J Ophthalmol. 2017</v>
      </c>
    </row>
    <row r="7467" spans="1:29" x14ac:dyDescent="0.3">
      <c r="A7467">
        <v>1442</v>
      </c>
      <c r="B7467" t="s">
        <v>4700</v>
      </c>
      <c r="C7467" t="s">
        <v>14950</v>
      </c>
      <c r="D7467" t="s">
        <v>25121</v>
      </c>
      <c r="E7467" t="s">
        <v>2451</v>
      </c>
      <c r="F7467" s="10"/>
      <c r="G7467">
        <v>2017</v>
      </c>
      <c r="J7467">
        <v>0.6679697797418469</v>
      </c>
      <c r="L7467" t="s">
        <v>35923</v>
      </c>
      <c r="M7467">
        <v>28949992</v>
      </c>
      <c r="Q7467" s="10"/>
      <c r="R7467" s="11">
        <f t="shared" si="232"/>
        <v>0</v>
      </c>
      <c r="U7467" s="11">
        <f t="shared" si="233"/>
        <v>0</v>
      </c>
      <c r="Y7467" s="11">
        <f>IF(SUM(Tableau1[[#This Row],[Other access]:[Sci-hub access]])&gt;=1,1,0)</f>
        <v>0</v>
      </c>
      <c r="Z7467" s="12">
        <f>IF(OR(Tableau1[[#This Row],[Access R1 + S1+ T1 ]]&gt;=1,Tableau1[[#This Row],[Access V1 +W1 + X1]]&gt;=1),1,0)</f>
        <v>0</v>
      </c>
      <c r="AB7467" s="10" t="str">
        <f>Tableau1[[#This Row],[DOI]]</f>
        <v>doi: 10.1371/journal.pone.0185287</v>
      </c>
      <c r="AC7467" s="13" t="str">
        <f>Tableau1[[#This Row],[Authors]]&amp;", "&amp;Tableau1[[#This Row],[Title]]&amp;" "&amp;Tableau1[[#This Row],[Journal]]&amp;". "&amp;Tableau1[[#This Row],[Year]]</f>
        <v>Lin X, Chen Z, Jin L, Gao W, Qu B, Zuo Y, Liu R, Yu M., Rasch analysis of the hospital anxiety and depression scale among Chinese cataract patients. PLoS One. 2017</v>
      </c>
    </row>
    <row r="7468" spans="1:29" x14ac:dyDescent="0.3">
      <c r="A7468">
        <v>5035</v>
      </c>
      <c r="B7468" t="s">
        <v>8124</v>
      </c>
      <c r="C7468" t="s">
        <v>18351</v>
      </c>
      <c r="D7468" t="s">
        <v>28554</v>
      </c>
      <c r="E7468" t="s">
        <v>2549</v>
      </c>
      <c r="F7468" s="10"/>
      <c r="G7468">
        <v>2017</v>
      </c>
      <c r="J7468">
        <v>0.66803783713096154</v>
      </c>
      <c r="L7468" t="s">
        <v>39443</v>
      </c>
      <c r="M7468">
        <v>28380095</v>
      </c>
      <c r="Q7468" s="10"/>
      <c r="R7468" s="11">
        <f t="shared" si="232"/>
        <v>0</v>
      </c>
      <c r="U7468" s="11">
        <f t="shared" si="233"/>
        <v>0</v>
      </c>
      <c r="Y7468" s="11">
        <f>IF(SUM(Tableau1[[#This Row],[Other access]:[Sci-hub access]])&gt;=1,1,0)</f>
        <v>0</v>
      </c>
      <c r="Z7468" s="12">
        <f>IF(OR(Tableau1[[#This Row],[Access R1 + S1+ T1 ]]&gt;=1,Tableau1[[#This Row],[Access V1 +W1 + X1]]&gt;=1),1,0)</f>
        <v>0</v>
      </c>
      <c r="AB7468" s="10" t="str">
        <f>Tableau1[[#This Row],[DOI]]</f>
        <v>doi: 10.5935/0004-2749.20170005</v>
      </c>
      <c r="AC7468" s="13" t="str">
        <f>Tableau1[[#This Row],[Authors]]&amp;", "&amp;Tableau1[[#This Row],[Title]]&amp;" "&amp;Tableau1[[#This Row],[Journal]]&amp;". "&amp;Tableau1[[#This Row],[Year]]</f>
        <v>Castro JS, Selegatto IB, Castro RS, Vasconcelos JP, Arieta CE, Alves M., Translation and validation of the Portuguese version of a dry eye disease symptom questionnaire. Arq Bras Oftalmol. 2017</v>
      </c>
    </row>
    <row r="7469" spans="1:29" x14ac:dyDescent="0.3">
      <c r="A7469">
        <v>1971</v>
      </c>
      <c r="B7469" t="s">
        <v>5212</v>
      </c>
      <c r="C7469" t="s">
        <v>15458</v>
      </c>
      <c r="D7469" t="s">
        <v>25634</v>
      </c>
      <c r="E7469" t="s">
        <v>2464</v>
      </c>
      <c r="F7469" s="10"/>
      <c r="G7469">
        <v>2017</v>
      </c>
      <c r="J7469">
        <v>0.66825388319351597</v>
      </c>
      <c r="L7469" t="s">
        <v>36442</v>
      </c>
      <c r="M7469">
        <v>28837425</v>
      </c>
      <c r="Q7469" s="10"/>
      <c r="R7469" s="11">
        <f t="shared" si="232"/>
        <v>0</v>
      </c>
      <c r="U7469" s="11">
        <f t="shared" si="233"/>
        <v>0</v>
      </c>
      <c r="Y7469" s="11">
        <f>IF(SUM(Tableau1[[#This Row],[Other access]:[Sci-hub access]])&gt;=1,1,0)</f>
        <v>0</v>
      </c>
      <c r="Z7469" s="12">
        <f>IF(OR(Tableau1[[#This Row],[Access R1 + S1+ T1 ]]&gt;=1,Tableau1[[#This Row],[Access V1 +W1 + X1]]&gt;=1),1,0)</f>
        <v>0</v>
      </c>
      <c r="AB7469" s="10" t="str">
        <f>Tableau1[[#This Row],[DOI]]</f>
        <v>doi: 10.1097/ICU.0000000000000424</v>
      </c>
      <c r="AC7469" s="13" t="str">
        <f>Tableau1[[#This Row],[Authors]]&amp;", "&amp;Tableau1[[#This Row],[Title]]&amp;" "&amp;Tableau1[[#This Row],[Journal]]&amp;". "&amp;Tableau1[[#This Row],[Year]]</f>
        <v>Cai S, Bressler NM., Aflibercept, bevacizumab or ranibizumab for diabetic macular oedema: recent clinically relevant findings from DRCR.net Protocol T. Curr Opin Ophthalmol. 2017</v>
      </c>
    </row>
    <row r="7470" spans="1:29" x14ac:dyDescent="0.3">
      <c r="A7470">
        <v>9311</v>
      </c>
      <c r="B7470" t="s">
        <v>11890</v>
      </c>
      <c r="C7470" t="s">
        <v>22067</v>
      </c>
      <c r="D7470" t="s">
        <v>32334</v>
      </c>
      <c r="E7470" t="s">
        <v>2490</v>
      </c>
      <c r="F7470" s="10"/>
      <c r="G7470">
        <v>2017</v>
      </c>
      <c r="J7470">
        <v>0.66833098664554025</v>
      </c>
      <c r="L7470" t="s">
        <v>43608</v>
      </c>
      <c r="M7470">
        <v>27746297</v>
      </c>
      <c r="Q7470" s="10"/>
      <c r="R7470" s="11">
        <f t="shared" si="232"/>
        <v>0</v>
      </c>
      <c r="U7470" s="11">
        <f t="shared" si="233"/>
        <v>0</v>
      </c>
      <c r="Y7470" s="11">
        <f>IF(SUM(Tableau1[[#This Row],[Other access]:[Sci-hub access]])&gt;=1,1,0)</f>
        <v>0</v>
      </c>
      <c r="Z7470" s="12">
        <f>IF(OR(Tableau1[[#This Row],[Access R1 + S1+ T1 ]]&gt;=1,Tableau1[[#This Row],[Access V1 +W1 + X1]]&gt;=1),1,0)</f>
        <v>0</v>
      </c>
      <c r="AB7470" s="10" t="str">
        <f>Tableau1[[#This Row],[DOI]]</f>
        <v>doi: 10.1016/j.ajo.2016.09.036</v>
      </c>
      <c r="AC7470" s="13" t="str">
        <f>Tableau1[[#This Row],[Authors]]&amp;", "&amp;Tableau1[[#This Row],[Title]]&amp;" "&amp;Tableau1[[#This Row],[Journal]]&amp;". "&amp;Tableau1[[#This Row],[Year]]</f>
        <v>Elbaz U, Mireskandari K, Tehrani N, Shen C, Khan MS, Williams S, Ali A., Corneal Endothelial Cell Density in Children: Normative Data From Birth to 5 Years Old. Am J Ophthalmol. 2017</v>
      </c>
    </row>
    <row r="7471" spans="1:29" x14ac:dyDescent="0.3">
      <c r="A7471">
        <v>7763</v>
      </c>
      <c r="B7471" t="s">
        <v>10528</v>
      </c>
      <c r="C7471" t="s">
        <v>20724</v>
      </c>
      <c r="D7471" t="s">
        <v>30965</v>
      </c>
      <c r="E7471" t="s">
        <v>2625</v>
      </c>
      <c r="F7471" s="10"/>
      <c r="G7471">
        <v>2017</v>
      </c>
      <c r="J7471">
        <v>0.66838844129193964</v>
      </c>
      <c r="L7471" t="s">
        <v>42114</v>
      </c>
      <c r="M7471">
        <v>28058622</v>
      </c>
      <c r="Q7471" s="10"/>
      <c r="R7471" s="11">
        <f t="shared" si="232"/>
        <v>0</v>
      </c>
      <c r="U7471" s="11">
        <f t="shared" si="233"/>
        <v>0</v>
      </c>
      <c r="Y7471" s="11">
        <f>IF(SUM(Tableau1[[#This Row],[Other access]:[Sci-hub access]])&gt;=1,1,0)</f>
        <v>0</v>
      </c>
      <c r="Z7471" s="12">
        <f>IF(OR(Tableau1[[#This Row],[Access R1 + S1+ T1 ]]&gt;=1,Tableau1[[#This Row],[Access V1 +W1 + X1]]&gt;=1),1,0)</f>
        <v>0</v>
      </c>
      <c r="AB7471" s="10" t="str">
        <f>Tableau1[[#This Row],[DOI]]</f>
        <v>doi: 10.1007/s40265-016-0681-1</v>
      </c>
      <c r="AC7471" s="13" t="str">
        <f>Tableau1[[#This Row],[Authors]]&amp;", "&amp;Tableau1[[#This Row],[Title]]&amp;" "&amp;Tableau1[[#This Row],[Journal]]&amp;". "&amp;Tableau1[[#This Row],[Year]]</f>
        <v>Keating GM., Lifitegrast Ophthalmic Solution 5%: A Review in Dry Eye Disease. Drugs. 2017</v>
      </c>
    </row>
    <row r="7472" spans="1:29" ht="28.8" x14ac:dyDescent="0.3">
      <c r="A7472">
        <v>7442</v>
      </c>
      <c r="B7472" t="s">
        <v>10248</v>
      </c>
      <c r="C7472" t="s">
        <v>20450</v>
      </c>
      <c r="D7472" t="s">
        <v>30683</v>
      </c>
      <c r="E7472" t="s">
        <v>2548</v>
      </c>
      <c r="F7472" s="10"/>
      <c r="G7472">
        <v>2017</v>
      </c>
      <c r="J7472">
        <v>0.66841335838631677</v>
      </c>
      <c r="L7472" t="s">
        <v>41798</v>
      </c>
      <c r="M7472">
        <v>28093418</v>
      </c>
      <c r="Q7472" s="10"/>
      <c r="R7472" s="11">
        <f t="shared" si="232"/>
        <v>0</v>
      </c>
      <c r="U7472" s="11">
        <f t="shared" si="233"/>
        <v>0</v>
      </c>
      <c r="Y7472" s="11">
        <f>IF(SUM(Tableau1[[#This Row],[Other access]:[Sci-hub access]])&gt;=1,1,0)</f>
        <v>0</v>
      </c>
      <c r="Z7472" s="12">
        <f>IF(OR(Tableau1[[#This Row],[Access R1 + S1+ T1 ]]&gt;=1,Tableau1[[#This Row],[Access V1 +W1 + X1]]&gt;=1),1,0)</f>
        <v>0</v>
      </c>
      <c r="AB7472" s="10" t="str">
        <f>Tableau1[[#This Row],[DOI]]</f>
        <v>doi: 10.1136/annrheumdis-2016-210167</v>
      </c>
      <c r="AC7472" s="13" t="str">
        <f>Tableau1[[#This Row],[Authors]]&amp;", "&amp;Tableau1[[#This Row],[Title]]&amp;" "&amp;Tableau1[[#This Row],[Journal]]&amp;". "&amp;Tableau1[[#This Row],[Year]]</f>
        <v>Charras A, Konsta OD, Le Dantec C, Bagacean C, Kapsogeorgou EK, Tzioufas AG, Pers JO, Bordron A, Renaudineau Y., Cell-specific epigenome-wide DNA methylation profile in long-term cultured minor salivary gland epithelial cells from patients with Sjögren's syndrome. Ann Rheum Dis. 2017</v>
      </c>
    </row>
    <row r="7473" spans="1:29" x14ac:dyDescent="0.3">
      <c r="A7473">
        <v>67</v>
      </c>
      <c r="B7473" t="s">
        <v>3330</v>
      </c>
      <c r="C7473" t="s">
        <v>13591</v>
      </c>
      <c r="D7473" t="s">
        <v>23750</v>
      </c>
      <c r="E7473" t="s">
        <v>2462</v>
      </c>
      <c r="F7473" s="10"/>
      <c r="G7473">
        <v>2018</v>
      </c>
      <c r="J7473">
        <v>0.66842690750087819</v>
      </c>
      <c r="L7473" t="s">
        <v>34585</v>
      </c>
      <c r="M7473">
        <v>29439666</v>
      </c>
      <c r="Q7473" s="10"/>
      <c r="R7473" s="11">
        <f t="shared" si="232"/>
        <v>0</v>
      </c>
      <c r="U7473" s="11">
        <f t="shared" si="233"/>
        <v>0</v>
      </c>
      <c r="Y7473" s="11">
        <f>IF(SUM(Tableau1[[#This Row],[Other access]:[Sci-hub access]])&gt;=1,1,0)</f>
        <v>0</v>
      </c>
      <c r="Z7473" s="12">
        <f>IF(OR(Tableau1[[#This Row],[Access R1 + S1+ T1 ]]&gt;=1,Tableau1[[#This Row],[Access V1 +W1 + X1]]&gt;=1),1,0)</f>
        <v>0</v>
      </c>
      <c r="AB7473" s="10" t="str">
        <f>Tableau1[[#This Row],[DOI]]</f>
        <v>doi: 10.1186/s12886-018-0710-9</v>
      </c>
      <c r="AC7473" s="13" t="str">
        <f>Tableau1[[#This Row],[Authors]]&amp;", "&amp;Tableau1[[#This Row],[Title]]&amp;" "&amp;Tableau1[[#This Row],[Journal]]&amp;". "&amp;Tableau1[[#This Row],[Year]]</f>
        <v>Thapa R, Bajimaya S, Paudyal G, Khanal S, Tan S, Thapa SS, van Rens GHMB., Prevalence and causes of low vision and blindness in an elderly population in Nepal: the Bhaktapur retina study. BMC Ophthalmol. 2018</v>
      </c>
    </row>
    <row r="7474" spans="1:29" x14ac:dyDescent="0.3">
      <c r="A7474">
        <v>4263</v>
      </c>
      <c r="B7474" t="s">
        <v>7398</v>
      </c>
      <c r="C7474" t="s">
        <v>17634</v>
      </c>
      <c r="D7474" t="s">
        <v>27826</v>
      </c>
      <c r="E7474" t="s">
        <v>2448</v>
      </c>
      <c r="F7474" s="10"/>
      <c r="G7474">
        <v>2017</v>
      </c>
      <c r="J7474">
        <v>0.66854545463024617</v>
      </c>
      <c r="L7474" t="s">
        <v>38690</v>
      </c>
      <c r="M7474">
        <v>28462456</v>
      </c>
      <c r="Q7474" s="10"/>
      <c r="R7474" s="11">
        <f t="shared" si="232"/>
        <v>0</v>
      </c>
      <c r="U7474" s="11">
        <f t="shared" si="233"/>
        <v>0</v>
      </c>
      <c r="Y7474" s="11">
        <f>IF(SUM(Tableau1[[#This Row],[Other access]:[Sci-hub access]])&gt;=1,1,0)</f>
        <v>0</v>
      </c>
      <c r="Z7474" s="12">
        <f>IF(OR(Tableau1[[#This Row],[Access R1 + S1+ T1 ]]&gt;=1,Tableau1[[#This Row],[Access V1 +W1 + X1]]&gt;=1),1,0)</f>
        <v>0</v>
      </c>
      <c r="AB7474" s="10" t="str">
        <f>Tableau1[[#This Row],[DOI]]</f>
        <v>doi: 10.1007/s00417-017-3627-8</v>
      </c>
      <c r="AC7474" s="13" t="str">
        <f>Tableau1[[#This Row],[Authors]]&amp;", "&amp;Tableau1[[#This Row],[Title]]&amp;" "&amp;Tableau1[[#This Row],[Journal]]&amp;". "&amp;Tableau1[[#This Row],[Year]]</f>
        <v>Kiyota N, Kunikata H, Shiga Y, Omodaka K, Nakazawa T., Relationship between laser speckle flowgraphy and optical coherence tomography angiography measurements of ocular microcirculation. Graefes Arch Clin Exp Ophthalmol. 2017</v>
      </c>
    </row>
    <row r="7475" spans="1:29" x14ac:dyDescent="0.3">
      <c r="A7475">
        <v>385</v>
      </c>
      <c r="B7475" t="s">
        <v>3648</v>
      </c>
      <c r="C7475" t="s">
        <v>13908</v>
      </c>
      <c r="D7475" t="s">
        <v>24068</v>
      </c>
      <c r="E7475" t="s">
        <v>2462</v>
      </c>
      <c r="F7475" s="10"/>
      <c r="G7475">
        <v>2017</v>
      </c>
      <c r="J7475">
        <v>0.66867754105582677</v>
      </c>
      <c r="L7475" t="s">
        <v>34891</v>
      </c>
      <c r="M7475">
        <v>29233124</v>
      </c>
      <c r="Q7475" s="10"/>
      <c r="R7475" s="11">
        <f t="shared" si="232"/>
        <v>0</v>
      </c>
      <c r="U7475" s="11">
        <f t="shared" si="233"/>
        <v>0</v>
      </c>
      <c r="Y7475" s="11">
        <f>IF(SUM(Tableau1[[#This Row],[Other access]:[Sci-hub access]])&gt;=1,1,0)</f>
        <v>0</v>
      </c>
      <c r="Z7475" s="12">
        <f>IF(OR(Tableau1[[#This Row],[Access R1 + S1+ T1 ]]&gt;=1,Tableau1[[#This Row],[Access V1 +W1 + X1]]&gt;=1),1,0)</f>
        <v>0</v>
      </c>
      <c r="AB7475" s="10" t="str">
        <f>Tableau1[[#This Row],[DOI]]</f>
        <v>doi: 10.1186/s12886-017-0644-7</v>
      </c>
      <c r="AC7475" s="13" t="str">
        <f>Tableau1[[#This Row],[Authors]]&amp;", "&amp;Tableau1[[#This Row],[Title]]&amp;" "&amp;Tableau1[[#This Row],[Journal]]&amp;". "&amp;Tableau1[[#This Row],[Year]]</f>
        <v>Lyu IJ, Park KA, Oh SY., Increase in esodeviation under cycloplegia with 0.5% tropicamide and 0.5% phenylephrine mixed eye drops in patients with hyperopia and esotropia. BMC Ophthalmol. 2017</v>
      </c>
    </row>
    <row r="7476" spans="1:29" ht="28.8" x14ac:dyDescent="0.3">
      <c r="A7476">
        <v>9646</v>
      </c>
      <c r="B7476" t="s">
        <v>12198</v>
      </c>
      <c r="C7476" t="s">
        <v>22372</v>
      </c>
      <c r="D7476" t="s">
        <v>32646</v>
      </c>
      <c r="E7476" t="s">
        <v>2448</v>
      </c>
      <c r="F7476" s="10"/>
      <c r="G7476">
        <v>2017</v>
      </c>
      <c r="J7476">
        <v>0.66868816391198316</v>
      </c>
      <c r="L7476" t="s">
        <v>43917</v>
      </c>
      <c r="M7476">
        <v>27632215</v>
      </c>
      <c r="Q7476" s="10"/>
      <c r="R7476" s="11">
        <f t="shared" si="232"/>
        <v>0</v>
      </c>
      <c r="U7476" s="11">
        <f t="shared" si="233"/>
        <v>0</v>
      </c>
      <c r="Y7476" s="11">
        <f>IF(SUM(Tableau1[[#This Row],[Other access]:[Sci-hub access]])&gt;=1,1,0)</f>
        <v>0</v>
      </c>
      <c r="Z7476" s="12">
        <f>IF(OR(Tableau1[[#This Row],[Access R1 + S1+ T1 ]]&gt;=1,Tableau1[[#This Row],[Access V1 +W1 + X1]]&gt;=1),1,0)</f>
        <v>0</v>
      </c>
      <c r="AB7476" s="10" t="str">
        <f>Tableau1[[#This Row],[DOI]]</f>
        <v>doi: 10.1007/s00417-016-3472-1</v>
      </c>
      <c r="AC7476" s="13" t="str">
        <f>Tableau1[[#This Row],[Authors]]&amp;", "&amp;Tableau1[[#This Row],[Title]]&amp;" "&amp;Tableau1[[#This Row],[Journal]]&amp;". "&amp;Tableau1[[#This Row],[Year]]</f>
        <v>Callanan DG, Loewenstein A, Patel SS, Massin P, Corcóstegui B, Li XY, Jiao J, Hashad Y, Whitcup SM., A multicenter, 12-month randomized study comparing dexamethasone intravitreal implant with ranibizumab in patients with diabetic macular edema. Graefes Arch Clin Exp Ophthalmol. 2017</v>
      </c>
    </row>
    <row r="7477" spans="1:29" x14ac:dyDescent="0.3">
      <c r="A7477">
        <v>8865</v>
      </c>
      <c r="B7477" t="s">
        <v>11492</v>
      </c>
      <c r="C7477" t="s">
        <v>21676</v>
      </c>
      <c r="D7477" t="s">
        <v>31932</v>
      </c>
      <c r="E7477" t="s">
        <v>2464</v>
      </c>
      <c r="F7477" s="10"/>
      <c r="G7477">
        <v>2017</v>
      </c>
      <c r="J7477">
        <v>0.66869440767130273</v>
      </c>
      <c r="L7477" t="s">
        <v>43199</v>
      </c>
      <c r="M7477">
        <v>27820751</v>
      </c>
      <c r="Q7477" s="10"/>
      <c r="R7477" s="11">
        <f t="shared" si="232"/>
        <v>0</v>
      </c>
      <c r="U7477" s="11">
        <f t="shared" si="233"/>
        <v>0</v>
      </c>
      <c r="Y7477" s="11">
        <f>IF(SUM(Tableau1[[#This Row],[Other access]:[Sci-hub access]])&gt;=1,1,0)</f>
        <v>0</v>
      </c>
      <c r="Z7477" s="12">
        <f>IF(OR(Tableau1[[#This Row],[Access R1 + S1+ T1 ]]&gt;=1,Tableau1[[#This Row],[Access V1 +W1 + X1]]&gt;=1),1,0)</f>
        <v>0</v>
      </c>
      <c r="AB7477" s="10" t="str">
        <f>Tableau1[[#This Row],[DOI]]</f>
        <v>doi: 10.1097/ICU.0000000000000345</v>
      </c>
      <c r="AC7477" s="13" t="str">
        <f>Tableau1[[#This Row],[Authors]]&amp;", "&amp;Tableau1[[#This Row],[Title]]&amp;" "&amp;Tableau1[[#This Row],[Journal]]&amp;". "&amp;Tableau1[[#This Row],[Year]]</f>
        <v>Kim KE, Park KH., Optic disc hemorrhage in glaucoma: pathophysiology and prognostic significance. Curr Opin Ophthalmol. 2017</v>
      </c>
    </row>
    <row r="7478" spans="1:29" x14ac:dyDescent="0.3">
      <c r="A7478">
        <v>10417</v>
      </c>
      <c r="B7478" t="s">
        <v>12909</v>
      </c>
      <c r="C7478" t="s">
        <v>23076</v>
      </c>
      <c r="D7478" t="s">
        <v>33362</v>
      </c>
      <c r="E7478" t="s">
        <v>2440</v>
      </c>
      <c r="F7478" s="10"/>
      <c r="G7478">
        <v>2017</v>
      </c>
      <c r="J7478">
        <v>0.66886528330717343</v>
      </c>
      <c r="L7478" t="s">
        <v>44667</v>
      </c>
      <c r="M7478">
        <v>27319294</v>
      </c>
      <c r="Q7478" s="10"/>
      <c r="R7478" s="11">
        <f t="shared" si="232"/>
        <v>0</v>
      </c>
      <c r="U7478" s="11">
        <f t="shared" si="233"/>
        <v>0</v>
      </c>
      <c r="Y7478" s="11">
        <f>IF(SUM(Tableau1[[#This Row],[Other access]:[Sci-hub access]])&gt;=1,1,0)</f>
        <v>0</v>
      </c>
      <c r="Z7478" s="12">
        <f>IF(OR(Tableau1[[#This Row],[Access R1 + S1+ T1 ]]&gt;=1,Tableau1[[#This Row],[Access V1 +W1 + X1]]&gt;=1),1,0)</f>
        <v>0</v>
      </c>
      <c r="AB7478" s="10" t="str">
        <f>Tableau1[[#This Row],[DOI]]</f>
        <v>doi: 10.1016/j.exer.2016.06.006</v>
      </c>
      <c r="AC7478" s="13" t="str">
        <f>Tableau1[[#This Row],[Authors]]&amp;", "&amp;Tableau1[[#This Row],[Title]]&amp;" "&amp;Tableau1[[#This Row],[Journal]]&amp;". "&amp;Tableau1[[#This Row],[Year]]</f>
        <v>Della Santina L, Ou Y., Who's lost first? Susceptibility of retinal ganglion cell types in experimental glaucoma. Exp Eye Res. 2017</v>
      </c>
    </row>
    <row r="7479" spans="1:29" ht="28.8" x14ac:dyDescent="0.3">
      <c r="A7479">
        <v>9653</v>
      </c>
      <c r="B7479" t="s">
        <v>12203</v>
      </c>
      <c r="C7479" t="s">
        <v>22377</v>
      </c>
      <c r="D7479" t="s">
        <v>32651</v>
      </c>
      <c r="E7479" t="s">
        <v>2445</v>
      </c>
      <c r="F7479" s="10"/>
      <c r="G7479">
        <v>2017</v>
      </c>
      <c r="J7479">
        <v>0.6690035487368885</v>
      </c>
      <c r="L7479" t="s">
        <v>43922</v>
      </c>
      <c r="M7479">
        <v>27628926</v>
      </c>
      <c r="Q7479" s="10"/>
      <c r="R7479" s="11">
        <f t="shared" si="232"/>
        <v>0</v>
      </c>
      <c r="U7479" s="11">
        <f t="shared" si="233"/>
        <v>0</v>
      </c>
      <c r="Y7479" s="11">
        <f>IF(SUM(Tableau1[[#This Row],[Other access]:[Sci-hub access]])&gt;=1,1,0)</f>
        <v>0</v>
      </c>
      <c r="Z7479" s="12">
        <f>IF(OR(Tableau1[[#This Row],[Access R1 + S1+ T1 ]]&gt;=1,Tableau1[[#This Row],[Access V1 +W1 + X1]]&gt;=1),1,0)</f>
        <v>0</v>
      </c>
      <c r="AB7479" s="10" t="str">
        <f>Tableau1[[#This Row],[DOI]]</f>
        <v>doi: 10.1097/IAE.0000000000001145</v>
      </c>
      <c r="AC7479" s="13" t="str">
        <f>Tableau1[[#This Row],[Authors]]&amp;", "&amp;Tableau1[[#This Row],[Title]]&amp;" "&amp;Tableau1[[#This Row],[Journal]]&amp;". "&amp;Tableau1[[#This Row],[Year]]</f>
        <v>Mastropasqua L, Toto L, Borrelli E, Carpineto P, Di Antonio L, Mastropasqua R., OPTICAL COHERENCE TOMOGRAPHY ANGIOGRAPHY ASSESSMENT OF VASCULAR EFFECTS OCCURRING AFTER AFLIBERCEPT INTRAVITREAL INJECTIONS IN TREATMENT-NAIVE PATIENTS WITH WET AGE-RELATED MACULAR DEGENERATION. Retina. 2017</v>
      </c>
    </row>
    <row r="7480" spans="1:29" x14ac:dyDescent="0.3">
      <c r="A7480">
        <v>3865</v>
      </c>
      <c r="B7480" t="s">
        <v>7025</v>
      </c>
      <c r="C7480" t="s">
        <v>17264</v>
      </c>
      <c r="D7480" t="s">
        <v>27450</v>
      </c>
      <c r="E7480" t="s">
        <v>2495</v>
      </c>
      <c r="F7480" s="10"/>
      <c r="G7480">
        <v>2017</v>
      </c>
      <c r="J7480">
        <v>0.66902593110639752</v>
      </c>
      <c r="L7480" t="s">
        <v>38307</v>
      </c>
      <c r="M7480">
        <v>28514245</v>
      </c>
      <c r="Q7480" s="10"/>
      <c r="R7480" s="11">
        <f t="shared" si="232"/>
        <v>0</v>
      </c>
      <c r="U7480" s="11">
        <f t="shared" si="233"/>
        <v>0</v>
      </c>
      <c r="Y7480" s="11">
        <f>IF(SUM(Tableau1[[#This Row],[Other access]:[Sci-hub access]])&gt;=1,1,0)</f>
        <v>0</v>
      </c>
      <c r="Z7480" s="12">
        <f>IF(OR(Tableau1[[#This Row],[Access R1 + S1+ T1 ]]&gt;=1,Tableau1[[#This Row],[Access V1 +W1 + X1]]&gt;=1),1,0)</f>
        <v>0</v>
      </c>
      <c r="AB7480" s="10" t="str">
        <f>Tableau1[[#This Row],[DOI]]</f>
        <v>doi: 10.1097/OPX.0000000000001082</v>
      </c>
      <c r="AC7480" s="13" t="str">
        <f>Tableau1[[#This Row],[Authors]]&amp;", "&amp;Tableau1[[#This Row],[Title]]&amp;" "&amp;Tableau1[[#This Row],[Journal]]&amp;". "&amp;Tableau1[[#This Row],[Year]]</f>
        <v>Bitton E, Perugino C, Charette S., Comparison of Ocular Lubricant Osmolalities. Optom Vis Sci. 2017</v>
      </c>
    </row>
    <row r="7481" spans="1:29" ht="28.8" x14ac:dyDescent="0.3">
      <c r="A7481">
        <v>1153</v>
      </c>
      <c r="B7481" t="s">
        <v>4415</v>
      </c>
      <c r="C7481" t="s">
        <v>14668</v>
      </c>
      <c r="D7481" t="s">
        <v>24836</v>
      </c>
      <c r="E7481" t="s">
        <v>2609</v>
      </c>
      <c r="F7481" s="10"/>
      <c r="G7481">
        <v>2017</v>
      </c>
      <c r="J7481">
        <v>0.66922122229159609</v>
      </c>
      <c r="L7481" t="s">
        <v>35640</v>
      </c>
      <c r="M7481">
        <v>29016863</v>
      </c>
      <c r="Q7481" s="10"/>
      <c r="R7481" s="11">
        <f t="shared" si="232"/>
        <v>0</v>
      </c>
      <c r="U7481" s="11">
        <f t="shared" si="233"/>
        <v>0</v>
      </c>
      <c r="Y7481" s="11">
        <f>IF(SUM(Tableau1[[#This Row],[Other access]:[Sci-hub access]])&gt;=1,1,0)</f>
        <v>0</v>
      </c>
      <c r="Z7481" s="12">
        <f>IF(OR(Tableau1[[#This Row],[Access R1 + S1+ T1 ]]&gt;=1,Tableau1[[#This Row],[Access V1 +W1 + X1]]&gt;=1),1,0)</f>
        <v>0</v>
      </c>
      <c r="AB7481" s="10" t="str">
        <f>Tableau1[[#This Row],[DOI]]</f>
        <v>doi: 10.1093/hmg/ddx296</v>
      </c>
      <c r="AC7481" s="13" t="str">
        <f>Tableau1[[#This Row],[Authors]]&amp;", "&amp;Tableau1[[#This Row],[Title]]&amp;" "&amp;Tableau1[[#This Row],[Journal]]&amp;". "&amp;Tableau1[[#This Row],[Year]]</f>
        <v>Fazeli W, Herkenrath P, Stiller B, Neugebauer A, Fricke J, Lang-Roth R, Nürnberg G, Thoenes M, Becker J, Altmüller J, Volk AE, Kubisch C, Heller R., A TUBB6 mutation is associated with autosomal dominant non-progressive congenital facial palsy, bilateral ptosis and velopharyngeal dysfunction. Hum Mol Genet. 2017</v>
      </c>
    </row>
    <row r="7482" spans="1:29" ht="28.8" x14ac:dyDescent="0.3">
      <c r="A7482">
        <v>5772</v>
      </c>
      <c r="B7482" t="s">
        <v>8795</v>
      </c>
      <c r="C7482" t="s">
        <v>19012</v>
      </c>
      <c r="D7482" t="s">
        <v>29225</v>
      </c>
      <c r="E7482" t="s">
        <v>2460</v>
      </c>
      <c r="F7482" s="10"/>
      <c r="G7482">
        <v>2017</v>
      </c>
      <c r="J7482">
        <v>0.66925040967951743</v>
      </c>
      <c r="L7482" t="s">
        <v>40154</v>
      </c>
      <c r="M7482">
        <v>28287861</v>
      </c>
      <c r="Q7482" s="10"/>
      <c r="R7482" s="11">
        <f t="shared" si="232"/>
        <v>0</v>
      </c>
      <c r="U7482" s="11">
        <f t="shared" si="233"/>
        <v>0</v>
      </c>
      <c r="Y7482" s="11">
        <f>IF(SUM(Tableau1[[#This Row],[Other access]:[Sci-hub access]])&gt;=1,1,0)</f>
        <v>0</v>
      </c>
      <c r="Z7482" s="12">
        <f>IF(OR(Tableau1[[#This Row],[Access R1 + S1+ T1 ]]&gt;=1,Tableau1[[#This Row],[Access V1 +W1 + X1]]&gt;=1),1,0)</f>
        <v>0</v>
      </c>
      <c r="AB7482" s="10" t="str">
        <f>Tableau1[[#This Row],[DOI]]</f>
        <v>doi: 10.1080/09286586.2016.1269934</v>
      </c>
      <c r="AC7482" s="13" t="str">
        <f>Tableau1[[#This Row],[Authors]]&amp;", "&amp;Tableau1[[#This Row],[Title]]&amp;" "&amp;Tableau1[[#This Row],[Journal]]&amp;". "&amp;Tableau1[[#This Row],[Year]]</f>
        <v>Klein BEK, Horak KL, Maynard JD, Lee KE, Klein R., Association of Skin Intrinsic Fluorescence with Retinal Microvascular Complications of Long Term Type 1 Diabetes in the Wisconsin Epidemiologic Study of Diabetic Retinopathy. Ophthalmic Epidemiol. 2017</v>
      </c>
    </row>
    <row r="7483" spans="1:29" ht="28.8" x14ac:dyDescent="0.3">
      <c r="A7483">
        <v>1371</v>
      </c>
      <c r="B7483" t="s">
        <v>4631</v>
      </c>
      <c r="C7483" t="s">
        <v>14882</v>
      </c>
      <c r="D7483" t="s">
        <v>25052</v>
      </c>
      <c r="E7483" t="s">
        <v>2449</v>
      </c>
      <c r="F7483" s="10"/>
      <c r="G7483">
        <v>2018</v>
      </c>
      <c r="J7483">
        <v>0.66930493273281477</v>
      </c>
      <c r="L7483" t="s">
        <v>35854</v>
      </c>
      <c r="M7483">
        <v>28965357</v>
      </c>
      <c r="Q7483" s="10"/>
      <c r="R7483" s="11">
        <f t="shared" si="232"/>
        <v>0</v>
      </c>
      <c r="U7483" s="11">
        <f t="shared" si="233"/>
        <v>0</v>
      </c>
      <c r="Y7483" s="11">
        <f>IF(SUM(Tableau1[[#This Row],[Other access]:[Sci-hub access]])&gt;=1,1,0)</f>
        <v>0</v>
      </c>
      <c r="Z7483" s="12">
        <f>IF(OR(Tableau1[[#This Row],[Access R1 + S1+ T1 ]]&gt;=1,Tableau1[[#This Row],[Access V1 +W1 + X1]]&gt;=1),1,0)</f>
        <v>0</v>
      </c>
      <c r="AB7483" s="10" t="str">
        <f>Tableau1[[#This Row],[DOI]]</f>
        <v>doi: 10.1111/cxo.12595</v>
      </c>
      <c r="AC7483" s="13" t="str">
        <f>Tableau1[[#This Row],[Authors]]&amp;", "&amp;Tableau1[[#This Row],[Title]]&amp;" "&amp;Tableau1[[#This Row],[Journal]]&amp;". "&amp;Tableau1[[#This Row],[Year]]</f>
        <v>Li M, Li M, Sun L, Han T, Ding L, Xiang J, Zhou X., In vivo confocal microscopic investigation of the cornea after autologous implantation of lenticules obtained through small incision lenticule extraction for treatment of hyperopia. Clin Exp Optom. 2018</v>
      </c>
    </row>
    <row r="7484" spans="1:29" ht="28.8" x14ac:dyDescent="0.3">
      <c r="A7484">
        <v>2480</v>
      </c>
      <c r="B7484" t="s">
        <v>5702</v>
      </c>
      <c r="C7484" t="s">
        <v>15948</v>
      </c>
      <c r="D7484" t="s">
        <v>26125</v>
      </c>
      <c r="E7484" t="s">
        <v>2440</v>
      </c>
      <c r="F7484" s="10"/>
      <c r="G7484">
        <v>2017</v>
      </c>
      <c r="J7484">
        <v>0.6693218231634851</v>
      </c>
      <c r="L7484" t="s">
        <v>36944</v>
      </c>
      <c r="M7484">
        <v>28739100</v>
      </c>
      <c r="Q7484" s="10"/>
      <c r="R7484" s="11">
        <f t="shared" si="232"/>
        <v>0</v>
      </c>
      <c r="U7484" s="11">
        <f t="shared" si="233"/>
        <v>0</v>
      </c>
      <c r="Y7484" s="11">
        <f>IF(SUM(Tableau1[[#This Row],[Other access]:[Sci-hub access]])&gt;=1,1,0)</f>
        <v>0</v>
      </c>
      <c r="Z7484" s="12">
        <f>IF(OR(Tableau1[[#This Row],[Access R1 + S1+ T1 ]]&gt;=1,Tableau1[[#This Row],[Access V1 +W1 + X1]]&gt;=1),1,0)</f>
        <v>0</v>
      </c>
      <c r="AB7484" s="10" t="str">
        <f>Tableau1[[#This Row],[DOI]]</f>
        <v>doi: 10.1016/j.exer.2017.07.012</v>
      </c>
      <c r="AC7484" s="13" t="str">
        <f>Tableau1[[#This Row],[Authors]]&amp;", "&amp;Tableau1[[#This Row],[Title]]&amp;" "&amp;Tableau1[[#This Row],[Journal]]&amp;". "&amp;Tableau1[[#This Row],[Year]]</f>
        <v>Kuroda A, Enomoto N, Ishida K, Shimazawa M, Noguchi T, Horai N, Onoe H, Hara H, Tomita G., Movement of retinal vessels toward the optic nerve head after increasing intraocular pressure in monkey eyes with experimental glaucoma. Exp Eye Res. 2017</v>
      </c>
    </row>
    <row r="7485" spans="1:29" x14ac:dyDescent="0.3">
      <c r="A7485">
        <v>5057</v>
      </c>
      <c r="B7485" t="s">
        <v>509</v>
      </c>
      <c r="C7485" t="s">
        <v>510</v>
      </c>
      <c r="D7485" t="s">
        <v>511</v>
      </c>
      <c r="E7485" t="s">
        <v>2608</v>
      </c>
      <c r="F7485" s="10"/>
      <c r="G7485">
        <v>2017</v>
      </c>
      <c r="J7485">
        <v>0.66936388636868793</v>
      </c>
      <c r="L7485" t="s">
        <v>39465</v>
      </c>
      <c r="M7485">
        <v>28379171</v>
      </c>
      <c r="Q7485" s="10"/>
      <c r="R7485" s="11">
        <f t="shared" si="232"/>
        <v>0</v>
      </c>
      <c r="U7485" s="11">
        <f t="shared" si="233"/>
        <v>0</v>
      </c>
      <c r="Y7485" s="11">
        <f>IF(SUM(Tableau1[[#This Row],[Other access]:[Sci-hub access]])&gt;=1,1,0)</f>
        <v>0</v>
      </c>
      <c r="Z7485" s="12">
        <f>IF(OR(Tableau1[[#This Row],[Access R1 + S1+ T1 ]]&gt;=1,Tableau1[[#This Row],[Access V1 +W1 + X1]]&gt;=1),1,0)</f>
        <v>0</v>
      </c>
      <c r="AB7485" s="10" t="str">
        <f>Tableau1[[#This Row],[DOI]]</f>
        <v>doi: 10.3390/nu9040364</v>
      </c>
      <c r="AC7485" s="13" t="str">
        <f>Tableau1[[#This Row],[Authors]]&amp;", "&amp;Tableau1[[#This Row],[Title]]&amp;" "&amp;Tableau1[[#This Row],[Journal]]&amp;". "&amp;Tableau1[[#This Row],[Year]]</f>
        <v>Kimura Y, Mori D, Imada T, Izuta Y, Shibuya M, Sakaguchi H, Oonishi E, Okada N, Matsumoto K, Tsubota K., Restoration of Tear Secretion in a Murine Dry Eye Model by Oral Administration of Palmitoleic Acid. Nutrients. 2017</v>
      </c>
    </row>
    <row r="7486" spans="1:29" x14ac:dyDescent="0.3">
      <c r="A7486">
        <v>11035</v>
      </c>
      <c r="B7486" t="s">
        <v>13458</v>
      </c>
      <c r="C7486" t="s">
        <v>23620</v>
      </c>
      <c r="D7486" t="s">
        <v>33912</v>
      </c>
      <c r="E7486" t="s">
        <v>2469</v>
      </c>
      <c r="F7486" s="10"/>
      <c r="G7486">
        <v>2017</v>
      </c>
      <c r="J7486">
        <v>0.66947961882972196</v>
      </c>
      <c r="L7486" t="s">
        <v>45276</v>
      </c>
      <c r="M7486">
        <v>26337324</v>
      </c>
      <c r="Q7486" s="10"/>
      <c r="R7486" s="11">
        <f t="shared" si="232"/>
        <v>0</v>
      </c>
      <c r="U7486" s="11">
        <f t="shared" si="233"/>
        <v>0</v>
      </c>
      <c r="Y7486" s="11">
        <f>IF(SUM(Tableau1[[#This Row],[Other access]:[Sci-hub access]])&gt;=1,1,0)</f>
        <v>0</v>
      </c>
      <c r="Z7486" s="12">
        <f>IF(OR(Tableau1[[#This Row],[Access R1 + S1+ T1 ]]&gt;=1,Tableau1[[#This Row],[Access V1 +W1 + X1]]&gt;=1),1,0)</f>
        <v>0</v>
      </c>
      <c r="AB7486" s="10" t="str">
        <f>Tableau1[[#This Row],[DOI]]</f>
        <v>doi: 10.3109/08820538.2015.1068341</v>
      </c>
      <c r="AC7486" s="13" t="str">
        <f>Tableau1[[#This Row],[Authors]]&amp;", "&amp;Tableau1[[#This Row],[Title]]&amp;" "&amp;Tableau1[[#This Row],[Journal]]&amp;". "&amp;Tableau1[[#This Row],[Year]]</f>
        <v>Kurtul BE, Kurtul A, Altiaylik Ozer P, Kabatas EU, Ertugrul GT., Serum Lipid Levels in Pseudoexfoliation Syndrome. Semin Ophthalmol. 2017</v>
      </c>
    </row>
    <row r="7487" spans="1:29" x14ac:dyDescent="0.3">
      <c r="A7487">
        <v>2825</v>
      </c>
      <c r="B7487" t="s">
        <v>6028</v>
      </c>
      <c r="C7487" t="s">
        <v>16274</v>
      </c>
      <c r="D7487" t="s">
        <v>26452</v>
      </c>
      <c r="E7487" t="s">
        <v>2486</v>
      </c>
      <c r="F7487" s="10"/>
      <c r="G7487">
        <v>2017</v>
      </c>
      <c r="J7487">
        <v>0.66963998604744057</v>
      </c>
      <c r="L7487" t="s">
        <v>37284</v>
      </c>
      <c r="M7487">
        <v>28677865</v>
      </c>
      <c r="Q7487" s="10"/>
      <c r="R7487" s="11">
        <f t="shared" si="232"/>
        <v>0</v>
      </c>
      <c r="U7487" s="11">
        <f t="shared" si="233"/>
        <v>0</v>
      </c>
      <c r="Y7487" s="11">
        <f>IF(SUM(Tableau1[[#This Row],[Other access]:[Sci-hub access]])&gt;=1,1,0)</f>
        <v>0</v>
      </c>
      <c r="Z7487" s="12">
        <f>IF(OR(Tableau1[[#This Row],[Access R1 + S1+ T1 ]]&gt;=1,Tableau1[[#This Row],[Access V1 +W1 + X1]]&gt;=1),1,0)</f>
        <v>0</v>
      </c>
      <c r="AB7487" s="10" t="str">
        <f>Tableau1[[#This Row],[DOI]]</f>
        <v>doi: 10.1111/aos.13487</v>
      </c>
      <c r="AC7487" s="13" t="str">
        <f>Tableau1[[#This Row],[Authors]]&amp;", "&amp;Tableau1[[#This Row],[Title]]&amp;" "&amp;Tableau1[[#This Row],[Journal]]&amp;". "&amp;Tableau1[[#This Row],[Year]]</f>
        <v>Lee SH, Kim GA, Lee W, Bae HW, Seong GJ, Kim CY., Vascular and metabolic comorbidities in open-angle glaucoma with low- and high-teen intraocular pressure: a cross-sectional study from South Korea. Acta Ophthalmol. 2017</v>
      </c>
    </row>
    <row r="7488" spans="1:29" x14ac:dyDescent="0.3">
      <c r="A7488">
        <v>1312</v>
      </c>
      <c r="B7488" t="s">
        <v>4572</v>
      </c>
      <c r="C7488" t="s">
        <v>14824</v>
      </c>
      <c r="D7488" t="s">
        <v>24993</v>
      </c>
      <c r="E7488" t="s">
        <v>2609</v>
      </c>
      <c r="F7488" s="10"/>
      <c r="G7488">
        <v>2017</v>
      </c>
      <c r="J7488">
        <v>0.66966413029948546</v>
      </c>
      <c r="L7488" t="s">
        <v>35795</v>
      </c>
      <c r="M7488">
        <v>28973423</v>
      </c>
      <c r="Q7488" s="10"/>
      <c r="R7488" s="11">
        <f t="shared" si="232"/>
        <v>0</v>
      </c>
      <c r="U7488" s="11">
        <f t="shared" si="233"/>
        <v>0</v>
      </c>
      <c r="Y7488" s="11">
        <f>IF(SUM(Tableau1[[#This Row],[Other access]:[Sci-hub access]])&gt;=1,1,0)</f>
        <v>0</v>
      </c>
      <c r="Z7488" s="12">
        <f>IF(OR(Tableau1[[#This Row],[Access R1 + S1+ T1 ]]&gt;=1,Tableau1[[#This Row],[Access V1 +W1 + X1]]&gt;=1),1,0)</f>
        <v>0</v>
      </c>
      <c r="AB7488" s="10" t="str">
        <f>Tableau1[[#This Row],[DOI]]</f>
        <v>doi: 10.1093/hmg/ddx319</v>
      </c>
      <c r="AC7488" s="13" t="str">
        <f>Tableau1[[#This Row],[Authors]]&amp;", "&amp;Tableau1[[#This Row],[Title]]&amp;" "&amp;Tableau1[[#This Row],[Journal]]&amp;". "&amp;Tableau1[[#This Row],[Year]]</f>
        <v>Biswas L, Zhou X, Dhillon B, Graham A, Shu X., Retinal pigment epithelium cholesterol efflux mediated by the 18 kDa translocator protein, TSPO, a potential target for treating age-related macular degeneration. Hum Mol Genet. 2017</v>
      </c>
    </row>
    <row r="7489" spans="1:29" ht="28.8" x14ac:dyDescent="0.3">
      <c r="A7489">
        <v>5507</v>
      </c>
      <c r="B7489" t="s">
        <v>8552</v>
      </c>
      <c r="C7489" t="s">
        <v>18773</v>
      </c>
      <c r="D7489" t="s">
        <v>28982</v>
      </c>
      <c r="E7489" t="s">
        <v>2740</v>
      </c>
      <c r="F7489" s="10"/>
      <c r="G7489">
        <v>2017</v>
      </c>
      <c r="J7489">
        <v>0.66967929617822719</v>
      </c>
      <c r="L7489" t="s">
        <v>39894</v>
      </c>
      <c r="M7489">
        <v>28328135</v>
      </c>
      <c r="Q7489" s="10"/>
      <c r="R7489" s="11">
        <f t="shared" si="232"/>
        <v>0</v>
      </c>
      <c r="U7489" s="11">
        <f t="shared" si="233"/>
        <v>0</v>
      </c>
      <c r="Y7489" s="11">
        <f>IF(SUM(Tableau1[[#This Row],[Other access]:[Sci-hub access]])&gt;=1,1,0)</f>
        <v>0</v>
      </c>
      <c r="Z7489" s="12">
        <f>IF(OR(Tableau1[[#This Row],[Access R1 + S1+ T1 ]]&gt;=1,Tableau1[[#This Row],[Access V1 +W1 + X1]]&gt;=1),1,0)</f>
        <v>0</v>
      </c>
      <c r="AB7489" s="10" t="str">
        <f>Tableau1[[#This Row],[DOI]]</f>
        <v>doi: 10.1002/ajmg.a.38116</v>
      </c>
      <c r="AC7489" s="13" t="str">
        <f>Tableau1[[#This Row],[Authors]]&amp;", "&amp;Tableau1[[#This Row],[Title]]&amp;" "&amp;Tableau1[[#This Row],[Journal]]&amp;". "&amp;Tableau1[[#This Row],[Year]]</f>
        <v>Moosa S, Haagerup A, Gregersen PA, Petersen KK, Altmüller J, Thiele H, Nürnberg P, Cho TJ, Kim OH, Nishimura G, Wollnik B, Vogel I., Confirmation of CAGSSS syndrome as a distinct entity in a Danish patient with a novel homozygous mutation in IARS2. Am J Med Genet A. 2017</v>
      </c>
    </row>
    <row r="7490" spans="1:29" x14ac:dyDescent="0.3">
      <c r="A7490">
        <v>6999</v>
      </c>
      <c r="B7490" t="s">
        <v>1181</v>
      </c>
      <c r="C7490" t="s">
        <v>1182</v>
      </c>
      <c r="D7490" t="s">
        <v>1183</v>
      </c>
      <c r="E7490" t="s">
        <v>3025</v>
      </c>
      <c r="F7490" s="10"/>
      <c r="G7490">
        <v>2017</v>
      </c>
      <c r="J7490">
        <v>0.66969596078498628</v>
      </c>
      <c r="L7490" t="s">
        <v>41357</v>
      </c>
      <c r="M7490">
        <v>28138035</v>
      </c>
      <c r="Q7490" s="10"/>
      <c r="R7490" s="11">
        <f t="shared" ref="R7490:R7553" si="234">IF(SUM(N7490:Q7490)&gt;0,1,0)</f>
        <v>0</v>
      </c>
      <c r="U7490" s="11">
        <f t="shared" ref="U7490:U7553" si="235">IF(SUM(R7490,T7490)&gt;0,1,0)</f>
        <v>0</v>
      </c>
      <c r="Y7490" s="11">
        <f>IF(SUM(Tableau1[[#This Row],[Other access]:[Sci-hub access]])&gt;=1,1,0)</f>
        <v>0</v>
      </c>
      <c r="Z7490" s="12">
        <f>IF(OR(Tableau1[[#This Row],[Access R1 + S1+ T1 ]]&gt;=1,Tableau1[[#This Row],[Access V1 +W1 + X1]]&gt;=1),1,0)</f>
        <v>0</v>
      </c>
      <c r="AB7490" s="10" t="str">
        <f>Tableau1[[#This Row],[DOI]]</f>
        <v>doi: 10.1158/1535-7163.MCT-16-0552</v>
      </c>
      <c r="AC7490" s="13" t="str">
        <f>Tableau1[[#This Row],[Authors]]&amp;", "&amp;Tableau1[[#This Row],[Title]]&amp;" "&amp;Tableau1[[#This Row],[Journal]]&amp;". "&amp;Tableau1[[#This Row],[Year]]</f>
        <v>Cheng H, Chua V, Liao C, Purwin TJ, Terai M, Kageyama K, Davies MA, Sato T, Aplin AE., Co-targeting HGF/cMET Signaling with MEK Inhibitors in Metastatic Uveal Melanoma. Mol Cancer Ther. 2017</v>
      </c>
    </row>
    <row r="7491" spans="1:29" ht="28.8" x14ac:dyDescent="0.3">
      <c r="A7491">
        <v>3672</v>
      </c>
      <c r="B7491" t="s">
        <v>6843</v>
      </c>
      <c r="C7491" t="s">
        <v>17084</v>
      </c>
      <c r="D7491" t="s">
        <v>27267</v>
      </c>
      <c r="E7491" t="s">
        <v>2443</v>
      </c>
      <c r="F7491" s="10"/>
      <c r="G7491">
        <v>2017</v>
      </c>
      <c r="J7491">
        <v>0.66971986286432039</v>
      </c>
      <c r="L7491" t="s">
        <v>38116</v>
      </c>
      <c r="M7491">
        <v>28549094</v>
      </c>
      <c r="Q7491" s="10"/>
      <c r="R7491" s="11">
        <f t="shared" si="234"/>
        <v>0</v>
      </c>
      <c r="U7491" s="11">
        <f t="shared" si="235"/>
        <v>0</v>
      </c>
      <c r="Y7491" s="11">
        <f>IF(SUM(Tableau1[[#This Row],[Other access]:[Sci-hub access]])&gt;=1,1,0)</f>
        <v>0</v>
      </c>
      <c r="Z7491" s="12">
        <f>IF(OR(Tableau1[[#This Row],[Access R1 + S1+ T1 ]]&gt;=1,Tableau1[[#This Row],[Access V1 +W1 + X1]]&gt;=1),1,0)</f>
        <v>0</v>
      </c>
      <c r="AB7491" s="10" t="str">
        <f>Tableau1[[#This Row],[DOI]]</f>
        <v>doi: 10.1167/iovs.16-21341</v>
      </c>
      <c r="AC7491" s="13" t="str">
        <f>Tableau1[[#This Row],[Authors]]&amp;", "&amp;Tableau1[[#This Row],[Title]]&amp;" "&amp;Tableau1[[#This Row],[Journal]]&amp;". "&amp;Tableau1[[#This Row],[Year]]</f>
        <v>Sullivan LS, Bowne SJ, Koboldt DC, Cadena EL, Heckenlively JR, Branham KE, Wheaton DH, Jones KD, Ruiz RS, Pennesi ME, Yang P, Davis-Boozer D, Northrup H, Gurevich VV, Chen R, Xu M, Li Y, Birch DG, Daiger SP., A Novel Dominant Mutation in SAG, the Arrestin-1 Gene, Is a Common Cause of Retinitis Pigmentosa in Hispanic Families in the Southwestern United States. Invest Ophthalmol Vis Sci. 2017</v>
      </c>
    </row>
    <row r="7492" spans="1:29" x14ac:dyDescent="0.3">
      <c r="A7492">
        <v>6843</v>
      </c>
      <c r="B7492" t="s">
        <v>9720</v>
      </c>
      <c r="C7492" t="s">
        <v>19924</v>
      </c>
      <c r="D7492" t="s">
        <v>30154</v>
      </c>
      <c r="E7492" t="s">
        <v>2523</v>
      </c>
      <c r="F7492" s="10"/>
      <c r="G7492">
        <v>2017</v>
      </c>
      <c r="J7492">
        <v>0.66988534540023659</v>
      </c>
      <c r="L7492" t="s">
        <v>41203</v>
      </c>
      <c r="M7492">
        <v>28157223</v>
      </c>
      <c r="Q7492" s="10"/>
      <c r="R7492" s="11">
        <f t="shared" si="234"/>
        <v>0</v>
      </c>
      <c r="U7492" s="11">
        <f t="shared" si="235"/>
        <v>0</v>
      </c>
      <c r="Y7492" s="11">
        <f>IF(SUM(Tableau1[[#This Row],[Other access]:[Sci-hub access]])&gt;=1,1,0)</f>
        <v>0</v>
      </c>
      <c r="Z7492" s="12">
        <f>IF(OR(Tableau1[[#This Row],[Access R1 + S1+ T1 ]]&gt;=1,Tableau1[[#This Row],[Access V1 +W1 + X1]]&gt;=1),1,0)</f>
        <v>0</v>
      </c>
      <c r="AB7492" s="10" t="str">
        <f>Tableau1[[#This Row],[DOI]]</f>
        <v>doi: 10.1038/eye.2016.326</v>
      </c>
      <c r="AC7492" s="13" t="str">
        <f>Tableau1[[#This Row],[Authors]]&amp;", "&amp;Tableau1[[#This Row],[Title]]&amp;" "&amp;Tableau1[[#This Row],[Journal]]&amp;". "&amp;Tableau1[[#This Row],[Year]]</f>
        <v>Zhang R, Linpeng S, Wei X, Li H, Huang Y, Guo J, Wu Q, Liang D, Wu L., Novel variants in PAX6 gene caused congenital aniridia in two Chinese families. Eye (Lond). 2017</v>
      </c>
    </row>
    <row r="7493" spans="1:29" x14ac:dyDescent="0.3">
      <c r="A7493">
        <v>5927</v>
      </c>
      <c r="B7493" t="s">
        <v>8929</v>
      </c>
      <c r="C7493" t="s">
        <v>19143</v>
      </c>
      <c r="D7493" t="s">
        <v>29359</v>
      </c>
      <c r="E7493" t="s">
        <v>2438</v>
      </c>
      <c r="F7493" s="10"/>
      <c r="G7493">
        <v>2017</v>
      </c>
      <c r="J7493">
        <v>0.66991476234127068</v>
      </c>
      <c r="L7493" t="s">
        <v>40307</v>
      </c>
      <c r="M7493">
        <v>28270493</v>
      </c>
      <c r="Q7493" s="10"/>
      <c r="R7493" s="11">
        <f t="shared" si="234"/>
        <v>0</v>
      </c>
      <c r="U7493" s="11">
        <f t="shared" si="235"/>
        <v>0</v>
      </c>
      <c r="Y7493" s="11">
        <f>IF(SUM(Tableau1[[#This Row],[Other access]:[Sci-hub access]])&gt;=1,1,0)</f>
        <v>0</v>
      </c>
      <c r="Z7493" s="12">
        <f>IF(OR(Tableau1[[#This Row],[Access R1 + S1+ T1 ]]&gt;=1,Tableau1[[#This Row],[Access V1 +W1 + X1]]&gt;=1),1,0)</f>
        <v>0</v>
      </c>
      <c r="AB7493" s="10" t="str">
        <f>Tableau1[[#This Row],[DOI]]</f>
        <v>doi: 10.1136/bjophthalmol-2016-309842</v>
      </c>
      <c r="AC7493" s="13" t="str">
        <f>Tableau1[[#This Row],[Authors]]&amp;", "&amp;Tableau1[[#This Row],[Title]]&amp;" "&amp;Tableau1[[#This Row],[Journal]]&amp;". "&amp;Tableau1[[#This Row],[Year]]</f>
        <v>Koh V, Chua J, Shi Y, Thakku SG, Lee R, Nongpiur ME, Baskaran M, Kumar RS, Perera S, Aung T, Cheng CY., Association of iris crypts with acute primary angle closure. Br J Ophthalmol. 2017</v>
      </c>
    </row>
    <row r="7494" spans="1:29" ht="28.8" x14ac:dyDescent="0.3">
      <c r="A7494">
        <v>2020</v>
      </c>
      <c r="B7494" t="s">
        <v>5259</v>
      </c>
      <c r="C7494" t="s">
        <v>15505</v>
      </c>
      <c r="D7494" t="s">
        <v>25681</v>
      </c>
      <c r="E7494" t="s">
        <v>2448</v>
      </c>
      <c r="F7494" s="10"/>
      <c r="G7494">
        <v>2017</v>
      </c>
      <c r="J7494">
        <v>0.66998610261815428</v>
      </c>
      <c r="L7494" t="s">
        <v>36491</v>
      </c>
      <c r="M7494">
        <v>28831613</v>
      </c>
      <c r="Q7494" s="10"/>
      <c r="R7494" s="11">
        <f t="shared" si="234"/>
        <v>0</v>
      </c>
      <c r="U7494" s="11">
        <f t="shared" si="235"/>
        <v>0</v>
      </c>
      <c r="Y7494" s="11">
        <f>IF(SUM(Tableau1[[#This Row],[Other access]:[Sci-hub access]])&gt;=1,1,0)</f>
        <v>0</v>
      </c>
      <c r="Z7494" s="12">
        <f>IF(OR(Tableau1[[#This Row],[Access R1 + S1+ T1 ]]&gt;=1,Tableau1[[#This Row],[Access V1 +W1 + X1]]&gt;=1),1,0)</f>
        <v>0</v>
      </c>
      <c r="AB7494" s="10" t="str">
        <f>Tableau1[[#This Row],[DOI]]</f>
        <v>doi: 10.1007/s00417-017-3782-y</v>
      </c>
      <c r="AC7494" s="13" t="str">
        <f>Tableau1[[#This Row],[Authors]]&amp;", "&amp;Tableau1[[#This Row],[Title]]&amp;" "&amp;Tableau1[[#This Row],[Journal]]&amp;". "&amp;Tableau1[[#This Row],[Year]]</f>
        <v>Vo Kim S, Fajnkuchen F, Sarda V, Qu-Knafo L, Bodaghi B, Giocanti-Aurégan A., Sustained intraocular pressure elevation in eyes treated with intravitreal injections of anti-vascular endothelial growth factor for diabetic macular edema in a real-life setting. Graefes Arch Clin Exp Ophthalmol. 2017</v>
      </c>
    </row>
    <row r="7495" spans="1:29" x14ac:dyDescent="0.3">
      <c r="A7495">
        <v>4547</v>
      </c>
      <c r="B7495" t="s">
        <v>7669</v>
      </c>
      <c r="C7495" t="s">
        <v>17904</v>
      </c>
      <c r="D7495" t="s">
        <v>28098</v>
      </c>
      <c r="E7495" t="s">
        <v>2441</v>
      </c>
      <c r="F7495" s="10"/>
      <c r="G7495">
        <v>2017</v>
      </c>
      <c r="J7495">
        <v>0.6701371560164876</v>
      </c>
      <c r="L7495" t="s">
        <v>38965</v>
      </c>
      <c r="M7495">
        <v>28433445</v>
      </c>
      <c r="Q7495" s="10"/>
      <c r="R7495" s="11">
        <f t="shared" si="234"/>
        <v>0</v>
      </c>
      <c r="U7495" s="11">
        <f t="shared" si="235"/>
        <v>0</v>
      </c>
      <c r="Y7495" s="11">
        <f>IF(SUM(Tableau1[[#This Row],[Other access]:[Sci-hub access]])&gt;=1,1,0)</f>
        <v>0</v>
      </c>
      <c r="Z7495" s="12">
        <f>IF(OR(Tableau1[[#This Row],[Access R1 + S1+ T1 ]]&gt;=1,Tableau1[[#This Row],[Access V1 +W1 + X1]]&gt;=1),1,0)</f>
        <v>0</v>
      </c>
      <c r="AB7495" s="10" t="str">
        <f>Tableau1[[#This Row],[DOI]]</f>
        <v>doi: 10.1016/j.ophtha.2017.03.039</v>
      </c>
      <c r="AC7495" s="13" t="str">
        <f>Tableau1[[#This Row],[Authors]]&amp;", "&amp;Tableau1[[#This Row],[Title]]&amp;" "&amp;Tableau1[[#This Row],[Journal]]&amp;". "&amp;Tableau1[[#This Row],[Year]]</f>
        <v>Lee EJ, Lee KM, Lee SH, Kim TW., Parapapillary Choroidal Microvasculature Dropout in Glaucoma: A Comparison between Optical Coherence Tomography Angiography and Indocyanine Green Angiography. Ophthalmology. 2017</v>
      </c>
    </row>
    <row r="7496" spans="1:29" x14ac:dyDescent="0.3">
      <c r="A7496">
        <v>3819</v>
      </c>
      <c r="B7496" t="s">
        <v>6983</v>
      </c>
      <c r="C7496" t="s">
        <v>17223</v>
      </c>
      <c r="D7496" t="s">
        <v>27407</v>
      </c>
      <c r="E7496" t="s">
        <v>2685</v>
      </c>
      <c r="F7496" s="10"/>
      <c r="G7496">
        <v>2017</v>
      </c>
      <c r="J7496">
        <v>0.67040463227314739</v>
      </c>
      <c r="L7496" t="s">
        <v>38262</v>
      </c>
      <c r="M7496">
        <v>28526333</v>
      </c>
      <c r="Q7496" s="10"/>
      <c r="R7496" s="11">
        <f t="shared" si="234"/>
        <v>0</v>
      </c>
      <c r="U7496" s="11">
        <f t="shared" si="235"/>
        <v>0</v>
      </c>
      <c r="Y7496" s="11">
        <f>IF(SUM(Tableau1[[#This Row],[Other access]:[Sci-hub access]])&gt;=1,1,0)</f>
        <v>0</v>
      </c>
      <c r="Z7496" s="12">
        <f>IF(OR(Tableau1[[#This Row],[Access R1 + S1+ T1 ]]&gt;=1,Tableau1[[#This Row],[Access V1 +W1 + X1]]&gt;=1),1,0)</f>
        <v>0</v>
      </c>
      <c r="AB7496" s="10" t="str">
        <f>Tableau1[[#This Row],[DOI]]</f>
        <v>doi: 10.1016/j.clim.2017.04.009</v>
      </c>
      <c r="AC7496" s="13" t="str">
        <f>Tableau1[[#This Row],[Authors]]&amp;", "&amp;Tableau1[[#This Row],[Title]]&amp;" "&amp;Tableau1[[#This Row],[Journal]]&amp;". "&amp;Tableau1[[#This Row],[Year]]</f>
        <v>Kiripolsky J, Shen L, Liang Y, Li A, Suresh L, Lian Y, Li QZ, Gaile DP, Kramer JM., Systemic manifestations of primary Sjögren's syndrome in the NOD.B10Sn-H2(b)/J mouse model. Clin Immunol. 2017</v>
      </c>
    </row>
    <row r="7497" spans="1:29" x14ac:dyDescent="0.3">
      <c r="A7497">
        <v>1937</v>
      </c>
      <c r="B7497" t="s">
        <v>5179</v>
      </c>
      <c r="C7497" t="s">
        <v>15425</v>
      </c>
      <c r="D7497" t="s">
        <v>25601</v>
      </c>
      <c r="E7497" t="s">
        <v>2490</v>
      </c>
      <c r="F7497" s="10"/>
      <c r="G7497">
        <v>2017</v>
      </c>
      <c r="J7497">
        <v>0.67043450632305157</v>
      </c>
      <c r="L7497" t="s">
        <v>36408</v>
      </c>
      <c r="M7497">
        <v>28844641</v>
      </c>
      <c r="Q7497" s="10"/>
      <c r="R7497" s="11">
        <f t="shared" si="234"/>
        <v>0</v>
      </c>
      <c r="U7497" s="11">
        <f t="shared" si="235"/>
        <v>0</v>
      </c>
      <c r="Y7497" s="11">
        <f>IF(SUM(Tableau1[[#This Row],[Other access]:[Sci-hub access]])&gt;=1,1,0)</f>
        <v>0</v>
      </c>
      <c r="Z7497" s="12">
        <f>IF(OR(Tableau1[[#This Row],[Access R1 + S1+ T1 ]]&gt;=1,Tableau1[[#This Row],[Access V1 +W1 + X1]]&gt;=1),1,0)</f>
        <v>0</v>
      </c>
      <c r="AB7497" s="10" t="str">
        <f>Tableau1[[#This Row],[DOI]]</f>
        <v>doi: 10.1016/j.ajo.2017.08.007</v>
      </c>
      <c r="AC7497" s="13" t="str">
        <f>Tableau1[[#This Row],[Authors]]&amp;", "&amp;Tableau1[[#This Row],[Title]]&amp;" "&amp;Tableau1[[#This Row],[Journal]]&amp;". "&amp;Tableau1[[#This Row],[Year]]</f>
        <v>Johnson CA, Thapa S, George Kong YX, Robin AL., Performance of an iPad Application to Detect Moderate and Advanced Visual Field Loss in Nepal. Am J Ophthalmol. 2017</v>
      </c>
    </row>
    <row r="7498" spans="1:29" x14ac:dyDescent="0.3">
      <c r="A7498">
        <v>1525</v>
      </c>
      <c r="B7498" t="s">
        <v>4780</v>
      </c>
      <c r="C7498" t="s">
        <v>15030</v>
      </c>
      <c r="D7498" t="s">
        <v>25201</v>
      </c>
      <c r="E7498" t="s">
        <v>2468</v>
      </c>
      <c r="F7498" s="10"/>
      <c r="G7498">
        <v>2017</v>
      </c>
      <c r="J7498">
        <v>0.67046344573833805</v>
      </c>
      <c r="L7498" t="s">
        <v>36005</v>
      </c>
      <c r="M7498">
        <v>28930886</v>
      </c>
      <c r="Q7498" s="10"/>
      <c r="R7498" s="11">
        <f t="shared" si="234"/>
        <v>0</v>
      </c>
      <c r="U7498" s="11">
        <f t="shared" si="235"/>
        <v>0</v>
      </c>
      <c r="Y7498" s="11">
        <f>IF(SUM(Tableau1[[#This Row],[Other access]:[Sci-hub access]])&gt;=1,1,0)</f>
        <v>0</v>
      </c>
      <c r="Z7498" s="12">
        <f>IF(OR(Tableau1[[#This Row],[Access R1 + S1+ T1 ]]&gt;=1,Tableau1[[#This Row],[Access V1 +W1 + X1]]&gt;=1),1,0)</f>
        <v>0</v>
      </c>
      <c r="AB7498" s="10" t="str">
        <f>Tableau1[[#This Row],[DOI]]</f>
        <v>doi: 10.1097/IJG.0000000000000789</v>
      </c>
      <c r="AC7498" s="13" t="str">
        <f>Tableau1[[#This Row],[Authors]]&amp;", "&amp;Tableau1[[#This Row],[Title]]&amp;" "&amp;Tableau1[[#This Row],[Journal]]&amp;". "&amp;Tableau1[[#This Row],[Year]]</f>
        <v>Provencher LM, Carter KD, Nerad JA, Alward WLM., Upper Eyelid Splitting to Facilitate the Insertion of Glaucoma Drainage Devices. J Glaucoma. 2017</v>
      </c>
    </row>
    <row r="7499" spans="1:29" x14ac:dyDescent="0.3">
      <c r="A7499">
        <v>6408</v>
      </c>
      <c r="B7499" t="s">
        <v>9350</v>
      </c>
      <c r="C7499" t="s">
        <v>19559</v>
      </c>
      <c r="D7499" t="s">
        <v>29781</v>
      </c>
      <c r="E7499" t="s">
        <v>3152</v>
      </c>
      <c r="F7499" s="10"/>
      <c r="G7499">
        <v>2017</v>
      </c>
      <c r="J7499">
        <v>0.67047572332879013</v>
      </c>
      <c r="L7499" t="s">
        <v>40777</v>
      </c>
      <c r="M7499">
        <v>28215987</v>
      </c>
      <c r="Q7499" s="10"/>
      <c r="R7499" s="11">
        <f t="shared" si="234"/>
        <v>0</v>
      </c>
      <c r="U7499" s="11">
        <f t="shared" si="235"/>
        <v>0</v>
      </c>
      <c r="Y7499" s="11">
        <f>IF(SUM(Tableau1[[#This Row],[Other access]:[Sci-hub access]])&gt;=1,1,0)</f>
        <v>0</v>
      </c>
      <c r="Z7499" s="12">
        <f>IF(OR(Tableau1[[#This Row],[Access R1 + S1+ T1 ]]&gt;=1,Tableau1[[#This Row],[Access V1 +W1 + X1]]&gt;=1),1,0)</f>
        <v>0</v>
      </c>
      <c r="AB7499" s="10" t="str">
        <f>Tableau1[[#This Row],[DOI]]</f>
        <v>doi: 10.1016/j.neuroscience.2017.02.003</v>
      </c>
      <c r="AC7499" s="13" t="str">
        <f>Tableau1[[#This Row],[Authors]]&amp;", "&amp;Tableau1[[#This Row],[Title]]&amp;" "&amp;Tableau1[[#This Row],[Journal]]&amp;". "&amp;Tableau1[[#This Row],[Year]]</f>
        <v>Kovács-Valasek A, Szabadfi K, Dénes V, Szalontai B, Tamás A, Kiss P, Szabó A, Setalo G Jr, Reglődi D, Gábriel R., Accelerated retinal aging in PACAP knock-out mice. Neuroscience. 2017</v>
      </c>
    </row>
    <row r="7500" spans="1:29" ht="28.8" x14ac:dyDescent="0.3">
      <c r="A7500">
        <v>3857</v>
      </c>
      <c r="B7500" t="s">
        <v>7017</v>
      </c>
      <c r="C7500" t="s">
        <v>17256</v>
      </c>
      <c r="D7500" t="s">
        <v>27442</v>
      </c>
      <c r="E7500" t="s">
        <v>2494</v>
      </c>
      <c r="F7500" s="10"/>
      <c r="G7500">
        <v>2017</v>
      </c>
      <c r="J7500">
        <v>0.67050225254141727</v>
      </c>
      <c r="L7500" t="s">
        <v>38299</v>
      </c>
      <c r="M7500">
        <v>28516509</v>
      </c>
      <c r="Q7500" s="10"/>
      <c r="R7500" s="11">
        <f t="shared" si="234"/>
        <v>0</v>
      </c>
      <c r="U7500" s="11">
        <f t="shared" si="235"/>
        <v>0</v>
      </c>
      <c r="Y7500" s="11">
        <f>IF(SUM(Tableau1[[#This Row],[Other access]:[Sci-hub access]])&gt;=1,1,0)</f>
        <v>0</v>
      </c>
      <c r="Z7500" s="12">
        <f>IF(OR(Tableau1[[#This Row],[Access R1 + S1+ T1 ]]&gt;=1,Tableau1[[#This Row],[Access V1 +W1 + X1]]&gt;=1),1,0)</f>
        <v>0</v>
      </c>
      <c r="AB7500" s="10" t="str">
        <f>Tableau1[[#This Row],[DOI]]</f>
        <v>doi: 10.1111/opo.12388</v>
      </c>
      <c r="AC7500" s="13" t="str">
        <f>Tableau1[[#This Row],[Authors]]&amp;", "&amp;Tableau1[[#This Row],[Title]]&amp;" "&amp;Tableau1[[#This Row],[Journal]]&amp;". "&amp;Tableau1[[#This Row],[Year]]</f>
        <v>Heesterbeek TJ, van der Aa HPA, van Rens GHMB, Twisk JWR, van Nispen RMA., The incidence and predictors of depressive and anxiety symptoms in older adults with vision impairment: a longitudinal prospective cohort study. Ophthalmic Physiol Opt. 2017</v>
      </c>
    </row>
    <row r="7501" spans="1:29" x14ac:dyDescent="0.3">
      <c r="A7501">
        <v>8940</v>
      </c>
      <c r="B7501" t="s">
        <v>11561</v>
      </c>
      <c r="C7501" t="s">
        <v>21742</v>
      </c>
      <c r="D7501" t="s">
        <v>32002</v>
      </c>
      <c r="E7501" t="s">
        <v>34364</v>
      </c>
      <c r="F7501" s="10"/>
      <c r="G7501">
        <v>2017</v>
      </c>
      <c r="J7501">
        <v>0.67068289819732207</v>
      </c>
      <c r="L7501" t="s">
        <v>43267</v>
      </c>
      <c r="M7501">
        <v>27810423</v>
      </c>
      <c r="Q7501" s="10"/>
      <c r="R7501" s="11">
        <f t="shared" si="234"/>
        <v>0</v>
      </c>
      <c r="U7501" s="11">
        <f t="shared" si="235"/>
        <v>0</v>
      </c>
      <c r="Y7501" s="11">
        <f>IF(SUM(Tableau1[[#This Row],[Other access]:[Sci-hub access]])&gt;=1,1,0)</f>
        <v>0</v>
      </c>
      <c r="Z7501" s="12">
        <f>IF(OR(Tableau1[[#This Row],[Access R1 + S1+ T1 ]]&gt;=1,Tableau1[[#This Row],[Access V1 +W1 + X1]]&gt;=1),1,0)</f>
        <v>0</v>
      </c>
      <c r="AB7501" s="10" t="str">
        <f>Tableau1[[#This Row],[DOI]]</f>
        <v>doi: 10.1016/j.jaapos.2016.08.009</v>
      </c>
      <c r="AC7501" s="13" t="str">
        <f>Tableau1[[#This Row],[Authors]]&amp;", "&amp;Tableau1[[#This Row],[Title]]&amp;" "&amp;Tableau1[[#This Row],[Journal]]&amp;". "&amp;Tableau1[[#This Row],[Year]]</f>
        <v>Chalvatzis NT, Riga P, Tzamalis A, Mataftsi A., Pendular eyelid flap: a novel technique for the management of extensive congenital upper lid colobomas. J AAPOS. 2017</v>
      </c>
    </row>
    <row r="7502" spans="1:29" ht="28.8" x14ac:dyDescent="0.3">
      <c r="A7502">
        <v>7859</v>
      </c>
      <c r="B7502" t="s">
        <v>1489</v>
      </c>
      <c r="C7502" t="s">
        <v>1490</v>
      </c>
      <c r="D7502" t="s">
        <v>1491</v>
      </c>
      <c r="E7502" t="s">
        <v>2521</v>
      </c>
      <c r="F7502" s="10"/>
      <c r="G7502">
        <v>2017</v>
      </c>
      <c r="J7502">
        <v>0.67096676556006918</v>
      </c>
      <c r="L7502" t="s">
        <v>42208</v>
      </c>
      <c r="M7502">
        <v>28041643</v>
      </c>
      <c r="Q7502" s="10"/>
      <c r="R7502" s="11">
        <f t="shared" si="234"/>
        <v>0</v>
      </c>
      <c r="U7502" s="11">
        <f t="shared" si="235"/>
        <v>0</v>
      </c>
      <c r="Y7502" s="11">
        <f>IF(SUM(Tableau1[[#This Row],[Other access]:[Sci-hub access]])&gt;=1,1,0)</f>
        <v>0</v>
      </c>
      <c r="Z7502" s="12">
        <f>IF(OR(Tableau1[[#This Row],[Access R1 + S1+ T1 ]]&gt;=1,Tableau1[[#This Row],[Access V1 +W1 + X1]]&gt;=1),1,0)</f>
        <v>0</v>
      </c>
      <c r="AB7502" s="10" t="str">
        <f>Tableau1[[#This Row],[DOI]]</f>
        <v>doi: 10.1016/j.ajhg.2016.12.003</v>
      </c>
      <c r="AC7502" s="13" t="str">
        <f>Tableau1[[#This Row],[Authors]]&amp;", "&amp;Tableau1[[#This Row],[Title]]&amp;" "&amp;Tableau1[[#This Row],[Journal]]&amp;". "&amp;Tableau1[[#This Row],[Year]]</f>
        <v>Carss KJ, Arno G, Erwood M, Stephens J, Sanchis-Juan A, Hull S, Megy K, Grozeva D, Dewhurst E, Malka S, Plagnol V, Penkett C, Stirrups K, Rizzo R, Wright G, Josifova D, Bitner-Glindzicz M, Scott RH, Clement E, Allen L, Armstrong R, Brady AF, et al., Comprehensive Rare Variant Analysis via Whole-Genome Sequencing to Determine the Molecular Pathology of Inherited Retinal Disease. Am J Hum Genet. 2017</v>
      </c>
    </row>
    <row r="7503" spans="1:29" ht="28.8" x14ac:dyDescent="0.3">
      <c r="A7503">
        <v>2313</v>
      </c>
      <c r="B7503" t="s">
        <v>5544</v>
      </c>
      <c r="C7503" t="s">
        <v>15789</v>
      </c>
      <c r="D7503" t="s">
        <v>25966</v>
      </c>
      <c r="E7503" t="s">
        <v>2692</v>
      </c>
      <c r="F7503" s="10"/>
      <c r="G7503">
        <v>2017</v>
      </c>
      <c r="J7503">
        <v>0.67131543135313898</v>
      </c>
      <c r="L7503" t="e">
        <v>#VALUE!</v>
      </c>
      <c r="M7503">
        <v>28770703</v>
      </c>
      <c r="Q7503" s="10"/>
      <c r="R7503" s="11">
        <f t="shared" si="234"/>
        <v>0</v>
      </c>
      <c r="U7503" s="11">
        <f t="shared" si="235"/>
        <v>0</v>
      </c>
      <c r="Y7503" s="11">
        <f>IF(SUM(Tableau1[[#This Row],[Other access]:[Sci-hub access]])&gt;=1,1,0)</f>
        <v>0</v>
      </c>
      <c r="Z7503" s="12">
        <f>IF(OR(Tableau1[[#This Row],[Access R1 + S1+ T1 ]]&gt;=1,Tableau1[[#This Row],[Access V1 +W1 + X1]]&gt;=1),1,0)</f>
        <v>0</v>
      </c>
      <c r="AB7503" s="10" t="e">
        <f>Tableau1[[#This Row],[DOI]]</f>
        <v>#VALUE!</v>
      </c>
      <c r="AC7503" s="13" t="str">
        <f>Tableau1[[#This Row],[Authors]]&amp;", "&amp;Tableau1[[#This Row],[Title]]&amp;" "&amp;Tableau1[[#This Row],[Journal]]&amp;". "&amp;Tableau1[[#This Row],[Year]]</f>
        <v>Kang SE, Lee SJ, Lee JY, Yoo HJ, Park JK, Lee EY, Lee EB, Song YW., Serum levels of IgG antibodies against alpha-enolase are increased in patients with Behçet's disease and are associated with the severity of oral ulcer, erythrocyte sedimentation rates, and C-reactive protein. Clin Exp Rheumatol. 2017</v>
      </c>
    </row>
    <row r="7504" spans="1:29" ht="28.8" x14ac:dyDescent="0.3">
      <c r="A7504">
        <v>6371</v>
      </c>
      <c r="B7504" t="s">
        <v>9319</v>
      </c>
      <c r="C7504" t="s">
        <v>19529</v>
      </c>
      <c r="D7504" t="s">
        <v>29750</v>
      </c>
      <c r="E7504" t="s">
        <v>2451</v>
      </c>
      <c r="F7504" s="10"/>
      <c r="G7504">
        <v>2017</v>
      </c>
      <c r="J7504">
        <v>0.671372764105166</v>
      </c>
      <c r="L7504" t="s">
        <v>40740</v>
      </c>
      <c r="M7504">
        <v>28222108</v>
      </c>
      <c r="Q7504" s="10"/>
      <c r="R7504" s="11">
        <f t="shared" si="234"/>
        <v>0</v>
      </c>
      <c r="U7504" s="11">
        <f t="shared" si="235"/>
        <v>0</v>
      </c>
      <c r="Y7504" s="11">
        <f>IF(SUM(Tableau1[[#This Row],[Other access]:[Sci-hub access]])&gt;=1,1,0)</f>
        <v>0</v>
      </c>
      <c r="Z7504" s="12">
        <f>IF(OR(Tableau1[[#This Row],[Access R1 + S1+ T1 ]]&gt;=1,Tableau1[[#This Row],[Access V1 +W1 + X1]]&gt;=1),1,0)</f>
        <v>0</v>
      </c>
      <c r="AB7504" s="10" t="str">
        <f>Tableau1[[#This Row],[DOI]]</f>
        <v>doi: 10.1371/journal.pone.0171940</v>
      </c>
      <c r="AC7504" s="13" t="str">
        <f>Tableau1[[#This Row],[Authors]]&amp;", "&amp;Tableau1[[#This Row],[Title]]&amp;" "&amp;Tableau1[[#This Row],[Journal]]&amp;". "&amp;Tableau1[[#This Row],[Year]]</f>
        <v>Song C, Mitter SK, Qi X, Beli E, Rao HV, Ding J, Ip CS, Gu H, Akin D, Dunn WA Jr, Bowes Rickman C, Lewin AS, Grant MB, Boulton ME., Oxidative stress-mediated NFκB phosphorylation upregulates p62/SQSTM1 and promotes retinal pigmented epithelial cell survival through increased autophagy. PLoS One. 2017</v>
      </c>
    </row>
    <row r="7505" spans="1:29" x14ac:dyDescent="0.3">
      <c r="A7505">
        <v>9777</v>
      </c>
      <c r="B7505" t="s">
        <v>12317</v>
      </c>
      <c r="C7505" t="s">
        <v>18481</v>
      </c>
      <c r="D7505" t="s">
        <v>32765</v>
      </c>
      <c r="E7505" t="s">
        <v>2604</v>
      </c>
      <c r="F7505" s="10"/>
      <c r="G7505">
        <v>2017</v>
      </c>
      <c r="J7505">
        <v>0.67140921204466864</v>
      </c>
      <c r="L7505" t="s">
        <v>44041</v>
      </c>
      <c r="M7505">
        <v>27590867</v>
      </c>
      <c r="Q7505" s="10"/>
      <c r="R7505" s="11">
        <f t="shared" si="234"/>
        <v>0</v>
      </c>
      <c r="U7505" s="11">
        <f t="shared" si="235"/>
        <v>0</v>
      </c>
      <c r="Y7505" s="11">
        <f>IF(SUM(Tableau1[[#This Row],[Other access]:[Sci-hub access]])&gt;=1,1,0)</f>
        <v>0</v>
      </c>
      <c r="Z7505" s="12">
        <f>IF(OR(Tableau1[[#This Row],[Access R1 + S1+ T1 ]]&gt;=1,Tableau1[[#This Row],[Access V1 +W1 + X1]]&gt;=1),1,0)</f>
        <v>0</v>
      </c>
      <c r="AB7505" s="10" t="str">
        <f>Tableau1[[#This Row],[DOI]]</f>
        <v>doi: 10.1093/asj/sjw146</v>
      </c>
      <c r="AC7505" s="13" t="str">
        <f>Tableau1[[#This Row],[Authors]]&amp;", "&amp;Tableau1[[#This Row],[Title]]&amp;" "&amp;Tableau1[[#This Row],[Journal]]&amp;". "&amp;Tableau1[[#This Row],[Year]]</f>
        <v>Taban MR., Lower Eyelid Retraction Surgery Without Internal Spacer Graft. Aesthet Surg J. 2017</v>
      </c>
    </row>
    <row r="7506" spans="1:29" ht="28.8" x14ac:dyDescent="0.3">
      <c r="A7506">
        <v>1224</v>
      </c>
      <c r="B7506" t="s">
        <v>4486</v>
      </c>
      <c r="C7506" t="s">
        <v>14739</v>
      </c>
      <c r="D7506" t="s">
        <v>24907</v>
      </c>
      <c r="E7506" t="s">
        <v>2496</v>
      </c>
      <c r="F7506" s="10"/>
      <c r="G7506">
        <v>2017</v>
      </c>
      <c r="J7506">
        <v>0.67164610546981551</v>
      </c>
      <c r="L7506" t="s">
        <v>35711</v>
      </c>
      <c r="M7506">
        <v>28985820</v>
      </c>
      <c r="Q7506" s="10"/>
      <c r="R7506" s="11">
        <f t="shared" si="234"/>
        <v>0</v>
      </c>
      <c r="U7506" s="11">
        <f t="shared" si="235"/>
        <v>0</v>
      </c>
      <c r="Y7506" s="11">
        <f>IF(SUM(Tableau1[[#This Row],[Other access]:[Sci-hub access]])&gt;=1,1,0)</f>
        <v>0</v>
      </c>
      <c r="Z7506" s="12">
        <f>IF(OR(Tableau1[[#This Row],[Access R1 + S1+ T1 ]]&gt;=1,Tableau1[[#This Row],[Access V1 +W1 + X1]]&gt;=1),1,0)</f>
        <v>0</v>
      </c>
      <c r="AB7506" s="10" t="str">
        <f>Tableau1[[#This Row],[DOI]]</f>
        <v>doi: 10.1016/j.jcjo.2017.03.003</v>
      </c>
      <c r="AC7506" s="13" t="str">
        <f>Tableau1[[#This Row],[Authors]]&amp;", "&amp;Tableau1[[#This Row],[Title]]&amp;" "&amp;Tableau1[[#This Row],[Journal]]&amp;". "&amp;Tableau1[[#This Row],[Year]]</f>
        <v>Gegúndez-Fernández JA, Fernández-Vigo JI, Díaz-Valle D, Cuiña-Sardiña R, Benítez-Del-Castillo JM., Ciliochoroidal detachment following pure sulfur hexafluoride injection in Descemet stripping automated endothelial keratoplasty. Can J Ophthalmol. 2017</v>
      </c>
    </row>
    <row r="7507" spans="1:29" x14ac:dyDescent="0.3">
      <c r="A7507">
        <v>8592</v>
      </c>
      <c r="B7507" t="s">
        <v>11255</v>
      </c>
      <c r="C7507" t="s">
        <v>21439</v>
      </c>
      <c r="D7507" t="s">
        <v>31694</v>
      </c>
      <c r="E7507" t="s">
        <v>2512</v>
      </c>
      <c r="F7507" s="10"/>
      <c r="G7507">
        <v>2017</v>
      </c>
      <c r="J7507">
        <v>0.67173636345158672</v>
      </c>
      <c r="L7507" t="s">
        <v>42928</v>
      </c>
      <c r="M7507">
        <v>27886888</v>
      </c>
      <c r="Q7507" s="10"/>
      <c r="R7507" s="11">
        <f t="shared" si="234"/>
        <v>0</v>
      </c>
      <c r="U7507" s="11">
        <f t="shared" si="235"/>
        <v>0</v>
      </c>
      <c r="Y7507" s="11">
        <f>IF(SUM(Tableau1[[#This Row],[Other access]:[Sci-hub access]])&gt;=1,1,0)</f>
        <v>0</v>
      </c>
      <c r="Z7507" s="12">
        <f>IF(OR(Tableau1[[#This Row],[Access R1 + S1+ T1 ]]&gt;=1,Tableau1[[#This Row],[Access V1 +W1 + X1]]&gt;=1),1,0)</f>
        <v>0</v>
      </c>
      <c r="AB7507" s="10" t="str">
        <f>Tableau1[[#This Row],[DOI]]</f>
        <v>doi: 10.1016/j.ncl.2016.08.009</v>
      </c>
      <c r="AC7507" s="13" t="str">
        <f>Tableau1[[#This Row],[Authors]]&amp;", "&amp;Tableau1[[#This Row],[Title]]&amp;" "&amp;Tableau1[[#This Row],[Journal]]&amp;". "&amp;Tableau1[[#This Row],[Year]]</f>
        <v>Vaphiades MS, Roberson GH., Imaging of Oculomotor (Third) Cranial Nerve Palsy. Neurol Clin. 2017</v>
      </c>
    </row>
    <row r="7508" spans="1:29" x14ac:dyDescent="0.3">
      <c r="A7508">
        <v>3327</v>
      </c>
      <c r="B7508" t="s">
        <v>6507</v>
      </c>
      <c r="C7508" t="s">
        <v>16750</v>
      </c>
      <c r="D7508" t="s">
        <v>26931</v>
      </c>
      <c r="E7508" t="s">
        <v>2490</v>
      </c>
      <c r="F7508" s="10"/>
      <c r="G7508">
        <v>2017</v>
      </c>
      <c r="J7508">
        <v>0.67204855668838515</v>
      </c>
      <c r="L7508" t="s">
        <v>37779</v>
      </c>
      <c r="M7508">
        <v>28601586</v>
      </c>
      <c r="Q7508" s="10"/>
      <c r="R7508" s="11">
        <f t="shared" si="234"/>
        <v>0</v>
      </c>
      <c r="U7508" s="11">
        <f t="shared" si="235"/>
        <v>0</v>
      </c>
      <c r="Y7508" s="11">
        <f>IF(SUM(Tableau1[[#This Row],[Other access]:[Sci-hub access]])&gt;=1,1,0)</f>
        <v>0</v>
      </c>
      <c r="Z7508" s="12">
        <f>IF(OR(Tableau1[[#This Row],[Access R1 + S1+ T1 ]]&gt;=1,Tableau1[[#This Row],[Access V1 +W1 + X1]]&gt;=1),1,0)</f>
        <v>0</v>
      </c>
      <c r="AB7508" s="10" t="str">
        <f>Tableau1[[#This Row],[DOI]]</f>
        <v>doi: 10.1016/j.ajo.2017.05.026</v>
      </c>
      <c r="AC7508" s="13" t="str">
        <f>Tableau1[[#This Row],[Authors]]&amp;", "&amp;Tableau1[[#This Row],[Title]]&amp;" "&amp;Tableau1[[#This Row],[Journal]]&amp;". "&amp;Tableau1[[#This Row],[Year]]</f>
        <v>De Rojas JO, Schuerch K, Mathews PM, Cabral T, Hazan A, Sparrow J, Tsang SH, Suh LH., Evaluating Structural Progression of Retinitis Pigmentosa After Cataract Surgery. Am J Ophthalmol. 2017</v>
      </c>
    </row>
    <row r="7509" spans="1:29" x14ac:dyDescent="0.3">
      <c r="A7509">
        <v>6358</v>
      </c>
      <c r="B7509" t="s">
        <v>9307</v>
      </c>
      <c r="C7509" t="s">
        <v>19517</v>
      </c>
      <c r="D7509" t="s">
        <v>29738</v>
      </c>
      <c r="E7509" t="s">
        <v>34028</v>
      </c>
      <c r="F7509" s="10"/>
      <c r="G7509">
        <v>2017</v>
      </c>
      <c r="J7509">
        <v>0.67216858072101937</v>
      </c>
      <c r="L7509" t="s">
        <v>40727</v>
      </c>
      <c r="M7509">
        <v>28223209</v>
      </c>
      <c r="Q7509" s="10"/>
      <c r="R7509" s="11">
        <f t="shared" si="234"/>
        <v>0</v>
      </c>
      <c r="U7509" s="11">
        <f t="shared" si="235"/>
        <v>0</v>
      </c>
      <c r="Y7509" s="11">
        <f>IF(SUM(Tableau1[[#This Row],[Other access]:[Sci-hub access]])&gt;=1,1,0)</f>
        <v>0</v>
      </c>
      <c r="Z7509" s="12">
        <f>IF(OR(Tableau1[[#This Row],[Access R1 + S1+ T1 ]]&gt;=1,Tableau1[[#This Row],[Access V1 +W1 + X1]]&gt;=1),1,0)</f>
        <v>0</v>
      </c>
      <c r="AB7509" s="10" t="str">
        <f>Tableau1[[#This Row],[DOI]]</f>
        <v>doi: 10.1016/j.actbio.2017.02.035</v>
      </c>
      <c r="AC7509" s="13" t="str">
        <f>Tableau1[[#This Row],[Authors]]&amp;", "&amp;Tableau1[[#This Row],[Title]]&amp;" "&amp;Tableau1[[#This Row],[Journal]]&amp;". "&amp;Tableau1[[#This Row],[Year]]</f>
        <v>Calejo MT, Ilmarinen T, Vuorimaa-Laukkanen E, Talvitie E, Hakola HM, Skottman H, Kellomäki M., Langmuir-Schaefer film deposition onto honeycomb porous films for retinal tissue engineering. Acta Biomater. 2017</v>
      </c>
    </row>
    <row r="7510" spans="1:29" x14ac:dyDescent="0.3">
      <c r="A7510">
        <v>5845</v>
      </c>
      <c r="B7510" t="s">
        <v>712</v>
      </c>
      <c r="C7510" t="s">
        <v>713</v>
      </c>
      <c r="D7510" t="s">
        <v>714</v>
      </c>
      <c r="E7510" t="s">
        <v>3236</v>
      </c>
      <c r="F7510" s="10"/>
      <c r="G7510">
        <v>2017</v>
      </c>
      <c r="J7510">
        <v>0.67224921325173992</v>
      </c>
      <c r="L7510" t="s">
        <v>40227</v>
      </c>
      <c r="M7510">
        <v>28281426</v>
      </c>
      <c r="Q7510" s="10"/>
      <c r="R7510" s="11">
        <f t="shared" si="234"/>
        <v>0</v>
      </c>
      <c r="U7510" s="11">
        <f t="shared" si="235"/>
        <v>0</v>
      </c>
      <c r="Y7510" s="11">
        <f>IF(SUM(Tableau1[[#This Row],[Other access]:[Sci-hub access]])&gt;=1,1,0)</f>
        <v>0</v>
      </c>
      <c r="Z7510" s="12">
        <f>IF(OR(Tableau1[[#This Row],[Access R1 + S1+ T1 ]]&gt;=1,Tableau1[[#This Row],[Access V1 +W1 + X1]]&gt;=1),1,0)</f>
        <v>0</v>
      </c>
      <c r="AB7510" s="10" t="str">
        <f>Tableau1[[#This Row],[DOI]]</f>
        <v>doi: 10.7196/SAMJ.2017.v107i3.11080</v>
      </c>
      <c r="AC7510" s="13" t="str">
        <f>Tableau1[[#This Row],[Authors]]&amp;", "&amp;Tableau1[[#This Row],[Title]]&amp;" "&amp;Tableau1[[#This Row],[Journal]]&amp;". "&amp;Tableau1[[#This Row],[Year]]</f>
        <v>Kana H, Mayet I, Soma D, Dawood Alli H, Biddulph S., The efficacy of intravitreal antivascular endothelial growth factor as primary treatment of retinopathy of prematurity: Experience from a tertiary hospital. S Afr Med J. 2017</v>
      </c>
    </row>
    <row r="7511" spans="1:29" x14ac:dyDescent="0.3">
      <c r="A7511">
        <v>10170</v>
      </c>
      <c r="B7511" t="s">
        <v>2184</v>
      </c>
      <c r="C7511" t="s">
        <v>2185</v>
      </c>
      <c r="D7511" t="s">
        <v>2186</v>
      </c>
      <c r="E7511" t="s">
        <v>2708</v>
      </c>
      <c r="F7511" s="10"/>
      <c r="G7511">
        <v>2017</v>
      </c>
      <c r="J7511">
        <v>0.67235531377318858</v>
      </c>
      <c r="L7511" t="s">
        <v>44425</v>
      </c>
      <c r="M7511">
        <v>27440459</v>
      </c>
      <c r="Q7511" s="10"/>
      <c r="R7511" s="11">
        <f t="shared" si="234"/>
        <v>0</v>
      </c>
      <c r="U7511" s="11">
        <f t="shared" si="235"/>
        <v>0</v>
      </c>
      <c r="Y7511" s="11">
        <f>IF(SUM(Tableau1[[#This Row],[Other access]:[Sci-hub access]])&gt;=1,1,0)</f>
        <v>0</v>
      </c>
      <c r="Z7511" s="12">
        <f>IF(OR(Tableau1[[#This Row],[Access R1 + S1+ T1 ]]&gt;=1,Tableau1[[#This Row],[Access V1 +W1 + X1]]&gt;=1),1,0)</f>
        <v>0</v>
      </c>
      <c r="AB7511" s="10" t="str">
        <f>Tableau1[[#This Row],[DOI]]</f>
        <v>doi: 10.1177/0961203316660204</v>
      </c>
      <c r="AC7511" s="13" t="str">
        <f>Tableau1[[#This Row],[Authors]]&amp;", "&amp;Tableau1[[#This Row],[Title]]&amp;" "&amp;Tableau1[[#This Row],[Journal]]&amp;". "&amp;Tableau1[[#This Row],[Year]]</f>
        <v>Shulman S, Wollman J, Brikman S, Padova H, Elkayam O, Paran D., Implementation of recommendations for the screening of hydroxychloroquine retinopathy: poor adherence of rheumatologists and ophthalmologists. Lupus. 2017</v>
      </c>
    </row>
    <row r="7512" spans="1:29" ht="28.8" x14ac:dyDescent="0.3">
      <c r="A7512">
        <v>5546</v>
      </c>
      <c r="B7512" t="s">
        <v>8590</v>
      </c>
      <c r="C7512" t="s">
        <v>18811</v>
      </c>
      <c r="D7512" t="s">
        <v>29020</v>
      </c>
      <c r="E7512" t="s">
        <v>2486</v>
      </c>
      <c r="F7512" s="10"/>
      <c r="G7512">
        <v>2017</v>
      </c>
      <c r="J7512">
        <v>0.67238326866604725</v>
      </c>
      <c r="L7512" t="s">
        <v>39933</v>
      </c>
      <c r="M7512">
        <v>28321986</v>
      </c>
      <c r="Q7512" s="10"/>
      <c r="R7512" s="11">
        <f t="shared" si="234"/>
        <v>0</v>
      </c>
      <c r="U7512" s="11">
        <f t="shared" si="235"/>
        <v>0</v>
      </c>
      <c r="Y7512" s="11">
        <f>IF(SUM(Tableau1[[#This Row],[Other access]:[Sci-hub access]])&gt;=1,1,0)</f>
        <v>0</v>
      </c>
      <c r="Z7512" s="12">
        <f>IF(OR(Tableau1[[#This Row],[Access R1 + S1+ T1 ]]&gt;=1,Tableau1[[#This Row],[Access V1 +W1 + X1]]&gt;=1),1,0)</f>
        <v>0</v>
      </c>
      <c r="AB7512" s="10" t="str">
        <f>Tableau1[[#This Row],[DOI]]</f>
        <v>doi: 10.1111/aos.13424</v>
      </c>
      <c r="AC7512" s="13" t="str">
        <f>Tableau1[[#This Row],[Authors]]&amp;", "&amp;Tableau1[[#This Row],[Title]]&amp;" "&amp;Tableau1[[#This Row],[Journal]]&amp;". "&amp;Tableau1[[#This Row],[Year]]</f>
        <v>Eibenberger K, Sacu S, Rezar-Dreindl S, Pöcksteiner J, Georgopoulos M, Schmidt-Erfurth U., Monitoring retinoschisis and non-acute retinal detachment by optical coherence tomography: morphologic aspects and clinical impact. Acta Ophthalmol. 2017</v>
      </c>
    </row>
    <row r="7513" spans="1:29" x14ac:dyDescent="0.3">
      <c r="A7513">
        <v>9547</v>
      </c>
      <c r="B7513" t="s">
        <v>12109</v>
      </c>
      <c r="C7513" t="s">
        <v>22283</v>
      </c>
      <c r="D7513" t="s">
        <v>32555</v>
      </c>
      <c r="E7513" t="s">
        <v>2464</v>
      </c>
      <c r="F7513" s="10"/>
      <c r="G7513">
        <v>2017</v>
      </c>
      <c r="J7513">
        <v>0.67245869710587425</v>
      </c>
      <c r="L7513" t="e">
        <v>#VALUE!</v>
      </c>
      <c r="M7513">
        <v>27661663</v>
      </c>
      <c r="Q7513" s="10"/>
      <c r="R7513" s="11">
        <f t="shared" si="234"/>
        <v>0</v>
      </c>
      <c r="U7513" s="11">
        <f t="shared" si="235"/>
        <v>0</v>
      </c>
      <c r="Y7513" s="11">
        <f>IF(SUM(Tableau1[[#This Row],[Other access]:[Sci-hub access]])&gt;=1,1,0)</f>
        <v>0</v>
      </c>
      <c r="Z7513" s="12">
        <f>IF(OR(Tableau1[[#This Row],[Access R1 + S1+ T1 ]]&gt;=1,Tableau1[[#This Row],[Access V1 +W1 + X1]]&gt;=1),1,0)</f>
        <v>0</v>
      </c>
      <c r="AB7513" s="10" t="e">
        <f>Tableau1[[#This Row],[DOI]]</f>
        <v>#VALUE!</v>
      </c>
      <c r="AC7513" s="13" t="str">
        <f>Tableau1[[#This Row],[Authors]]&amp;", "&amp;Tableau1[[#This Row],[Title]]&amp;" "&amp;Tableau1[[#This Row],[Journal]]&amp;". "&amp;Tableau1[[#This Row],[Year]]</f>
        <v>Boscia F, Giancipoli E, D'Amico Ricci G, Pinna A., Management of macular oedema in diabetic patients undergoing cataract surgery. Curr Opin Ophthalmol. 2017</v>
      </c>
    </row>
    <row r="7514" spans="1:29" ht="28.8" x14ac:dyDescent="0.3">
      <c r="A7514">
        <v>10364</v>
      </c>
      <c r="B7514" t="s">
        <v>12860</v>
      </c>
      <c r="C7514" t="s">
        <v>23027</v>
      </c>
      <c r="D7514" t="s">
        <v>33313</v>
      </c>
      <c r="E7514" t="s">
        <v>2445</v>
      </c>
      <c r="F7514" s="10"/>
      <c r="G7514">
        <v>2017</v>
      </c>
      <c r="J7514">
        <v>0.67253624137364654</v>
      </c>
      <c r="L7514" t="s">
        <v>44615</v>
      </c>
      <c r="M7514">
        <v>27355244</v>
      </c>
      <c r="Q7514" s="10"/>
      <c r="R7514" s="11">
        <f t="shared" si="234"/>
        <v>0</v>
      </c>
      <c r="U7514" s="11">
        <f t="shared" si="235"/>
        <v>0</v>
      </c>
      <c r="Y7514" s="11">
        <f>IF(SUM(Tableau1[[#This Row],[Other access]:[Sci-hub access]])&gt;=1,1,0)</f>
        <v>0</v>
      </c>
      <c r="Z7514" s="12">
        <f>IF(OR(Tableau1[[#This Row],[Access R1 + S1+ T1 ]]&gt;=1,Tableau1[[#This Row],[Access V1 +W1 + X1]]&gt;=1),1,0)</f>
        <v>0</v>
      </c>
      <c r="AB7514" s="10" t="str">
        <f>Tableau1[[#This Row],[DOI]]</f>
        <v>doi: 10.1097/IAE.0000000000001132</v>
      </c>
      <c r="AC7514" s="13" t="str">
        <f>Tableau1[[#This Row],[Authors]]&amp;", "&amp;Tableau1[[#This Row],[Title]]&amp;" "&amp;Tableau1[[#This Row],[Journal]]&amp;". "&amp;Tableau1[[#This Row],[Year]]</f>
        <v>Guo M, Liu H, Li SS, Jiang FL, Xu JM, Tang YY., LOW SERUM BRAIN-DERIVED NEUROTROPHIC FACTOR BUT NOT BRAIN-DERIVED NEUROTROPHIC FACTOR GENE VAL66MET POLYMORPHISM IS ASSOCIATED WITH DIABETIC RETINOPATHY IN CHINESE TYPE 2 DIABETIC PATIENTS. Retina. 2017</v>
      </c>
    </row>
    <row r="7515" spans="1:29" x14ac:dyDescent="0.3">
      <c r="A7515">
        <v>156</v>
      </c>
      <c r="B7515" t="s">
        <v>3419</v>
      </c>
      <c r="C7515" t="s">
        <v>13680</v>
      </c>
      <c r="D7515" t="s">
        <v>23839</v>
      </c>
      <c r="E7515" t="s">
        <v>2446</v>
      </c>
      <c r="F7515" s="10"/>
      <c r="G7515">
        <v>2018</v>
      </c>
      <c r="J7515">
        <v>0.67267676030599755</v>
      </c>
      <c r="L7515" t="s">
        <v>34672</v>
      </c>
      <c r="M7515">
        <v>29384560</v>
      </c>
      <c r="Q7515" s="10"/>
      <c r="R7515" s="11">
        <f t="shared" si="234"/>
        <v>0</v>
      </c>
      <c r="U7515" s="11">
        <f t="shared" si="235"/>
        <v>0</v>
      </c>
      <c r="Y7515" s="11">
        <f>IF(SUM(Tableau1[[#This Row],[Other access]:[Sci-hub access]])&gt;=1,1,0)</f>
        <v>0</v>
      </c>
      <c r="Z7515" s="12">
        <f>IF(OR(Tableau1[[#This Row],[Access R1 + S1+ T1 ]]&gt;=1,Tableau1[[#This Row],[Access V1 +W1 + X1]]&gt;=1),1,0)</f>
        <v>0</v>
      </c>
      <c r="AB7515" s="10" t="str">
        <f>Tableau1[[#This Row],[DOI]]</f>
        <v>doi: 10.3928/01913913-20170907-02</v>
      </c>
      <c r="AC7515" s="13" t="str">
        <f>Tableau1[[#This Row],[Authors]]&amp;", "&amp;Tableau1[[#This Row],[Title]]&amp;" "&amp;Tableau1[[#This Row],[Journal]]&amp;". "&amp;Tableau1[[#This Row],[Year]]</f>
        <v>Avila A, Liu J, Kohen MC., Horner Syndrome After Epidural Catheter Placement in a 4-Month-Old Child. J Pediatr Ophthalmol Strabismus. 2018</v>
      </c>
    </row>
    <row r="7516" spans="1:29" x14ac:dyDescent="0.3">
      <c r="A7516">
        <v>7431</v>
      </c>
      <c r="B7516" t="s">
        <v>10238</v>
      </c>
      <c r="C7516" t="s">
        <v>20440</v>
      </c>
      <c r="D7516" t="s">
        <v>30673</v>
      </c>
      <c r="E7516" t="s">
        <v>34015</v>
      </c>
      <c r="F7516" s="10"/>
      <c r="G7516">
        <v>2017</v>
      </c>
      <c r="J7516">
        <v>0.67294183795014118</v>
      </c>
      <c r="L7516" t="s">
        <v>41787</v>
      </c>
      <c r="M7516">
        <v>28095090</v>
      </c>
      <c r="Q7516" s="10"/>
      <c r="R7516" s="11">
        <f t="shared" si="234"/>
        <v>0</v>
      </c>
      <c r="U7516" s="11">
        <f t="shared" si="235"/>
        <v>0</v>
      </c>
      <c r="Y7516" s="11">
        <f>IF(SUM(Tableau1[[#This Row],[Other access]:[Sci-hub access]])&gt;=1,1,0)</f>
        <v>0</v>
      </c>
      <c r="Z7516" s="12">
        <f>IF(OR(Tableau1[[#This Row],[Access R1 + S1+ T1 ]]&gt;=1,Tableau1[[#This Row],[Access V1 +W1 + X1]]&gt;=1),1,0)</f>
        <v>0</v>
      </c>
      <c r="AB7516" s="10" t="str">
        <f>Tableau1[[#This Row],[DOI]]</f>
        <v>doi: 10.1080/13816810.2016.1242018</v>
      </c>
      <c r="AC7516" s="13" t="str">
        <f>Tableau1[[#This Row],[Authors]]&amp;", "&amp;Tableau1[[#This Row],[Title]]&amp;" "&amp;Tableau1[[#This Row],[Journal]]&amp;". "&amp;Tableau1[[#This Row],[Year]]</f>
        <v>Stasiukonyte N, Liutkeviciene R, Vilkeviciute A, Banevicius M, Kriauciuniene L., Associations between Rs4244285 and Rs762551 gene polymorphisms and age-related macular degeneration. Ophthalmic Genet. 2017</v>
      </c>
    </row>
    <row r="7517" spans="1:29" x14ac:dyDescent="0.3">
      <c r="A7517">
        <v>3466</v>
      </c>
      <c r="B7517" t="s">
        <v>6640</v>
      </c>
      <c r="C7517" t="s">
        <v>16882</v>
      </c>
      <c r="D7517" t="s">
        <v>27064</v>
      </c>
      <c r="E7517" t="s">
        <v>3053</v>
      </c>
      <c r="F7517" s="10"/>
      <c r="G7517">
        <v>2017</v>
      </c>
      <c r="J7517">
        <v>0.67304854707577333</v>
      </c>
      <c r="L7517" t="s">
        <v>37914</v>
      </c>
      <c r="M7517">
        <v>28582288</v>
      </c>
      <c r="Q7517" s="10"/>
      <c r="R7517" s="11">
        <f t="shared" si="234"/>
        <v>0</v>
      </c>
      <c r="U7517" s="11">
        <f t="shared" si="235"/>
        <v>0</v>
      </c>
      <c r="Y7517" s="11">
        <f>IF(SUM(Tableau1[[#This Row],[Other access]:[Sci-hub access]])&gt;=1,1,0)</f>
        <v>0</v>
      </c>
      <c r="Z7517" s="12">
        <f>IF(OR(Tableau1[[#This Row],[Access R1 + S1+ T1 ]]&gt;=1,Tableau1[[#This Row],[Access V1 +W1 + X1]]&gt;=1),1,0)</f>
        <v>0</v>
      </c>
      <c r="AB7517" s="10" t="str">
        <f>Tableau1[[#This Row],[DOI]]</f>
        <v>doi: 10.1097/SCS.0000000000003656</v>
      </c>
      <c r="AC7517" s="13" t="str">
        <f>Tableau1[[#This Row],[Authors]]&amp;", "&amp;Tableau1[[#This Row],[Title]]&amp;" "&amp;Tableau1[[#This Row],[Journal]]&amp;". "&amp;Tableau1[[#This Row],[Year]]</f>
        <v>Hatamleh MM, Alnazzawi AA, Abbariki M, Alqudah N, Cook AE., Survey of Ocular Prosthetics Rehabilitation in the United Kingdom, Part 2: Anophthalmic Patients' Satisfaction and Acceptance. J Craniofac Surg. 2017</v>
      </c>
    </row>
    <row r="7518" spans="1:29" x14ac:dyDescent="0.3">
      <c r="A7518">
        <v>8411</v>
      </c>
      <c r="B7518" t="s">
        <v>11094</v>
      </c>
      <c r="C7518" t="s">
        <v>21280</v>
      </c>
      <c r="D7518" t="s">
        <v>31532</v>
      </c>
      <c r="E7518" t="s">
        <v>2479</v>
      </c>
      <c r="F7518" s="10"/>
      <c r="G7518">
        <v>2017</v>
      </c>
      <c r="J7518">
        <v>0.67311317911557433</v>
      </c>
      <c r="L7518" t="s">
        <v>42752</v>
      </c>
      <c r="M7518">
        <v>27918357</v>
      </c>
      <c r="Q7518" s="10"/>
      <c r="R7518" s="11">
        <f t="shared" si="234"/>
        <v>0</v>
      </c>
      <c r="U7518" s="11">
        <f t="shared" si="235"/>
        <v>0</v>
      </c>
      <c r="Y7518" s="11">
        <f>IF(SUM(Tableau1[[#This Row],[Other access]:[Sci-hub access]])&gt;=1,1,0)</f>
        <v>0</v>
      </c>
      <c r="Z7518" s="12">
        <f>IF(OR(Tableau1[[#This Row],[Access R1 + S1+ T1 ]]&gt;=1,Tableau1[[#This Row],[Access V1 +W1 + X1]]&gt;=1),1,0)</f>
        <v>0</v>
      </c>
      <c r="AB7518" s="10" t="str">
        <f>Tableau1[[#This Row],[DOI]]</f>
        <v>doi: 10.1097/ICO.0000000000001097</v>
      </c>
      <c r="AC7518" s="13" t="str">
        <f>Tableau1[[#This Row],[Authors]]&amp;", "&amp;Tableau1[[#This Row],[Title]]&amp;" "&amp;Tableau1[[#This Row],[Journal]]&amp;". "&amp;Tableau1[[#This Row],[Year]]</f>
        <v>OʼBrart D, Maycock N., Re: Godefrooij DA, Soeters N, Imhof SM, Wisse RP. Corneal Cross-Linking for Pediatric Keratoconus: Long-Term Results. Cornea. 2016 Jul;35(7):954-8. Cornea. 2017</v>
      </c>
    </row>
    <row r="7519" spans="1:29" x14ac:dyDescent="0.3">
      <c r="A7519">
        <v>6245</v>
      </c>
      <c r="B7519" t="s">
        <v>9203</v>
      </c>
      <c r="C7519" t="s">
        <v>19416</v>
      </c>
      <c r="D7519" t="s">
        <v>29634</v>
      </c>
      <c r="E7519" t="s">
        <v>2462</v>
      </c>
      <c r="F7519" s="10"/>
      <c r="G7519">
        <v>2017</v>
      </c>
      <c r="J7519">
        <v>0.67315165124704435</v>
      </c>
      <c r="L7519" t="s">
        <v>40615</v>
      </c>
      <c r="M7519">
        <v>28235399</v>
      </c>
      <c r="Q7519" s="10"/>
      <c r="R7519" s="11">
        <f t="shared" si="234"/>
        <v>0</v>
      </c>
      <c r="U7519" s="11">
        <f t="shared" si="235"/>
        <v>0</v>
      </c>
      <c r="Y7519" s="11">
        <f>IF(SUM(Tableau1[[#This Row],[Other access]:[Sci-hub access]])&gt;=1,1,0)</f>
        <v>0</v>
      </c>
      <c r="Z7519" s="12">
        <f>IF(OR(Tableau1[[#This Row],[Access R1 + S1+ T1 ]]&gt;=1,Tableau1[[#This Row],[Access V1 +W1 + X1]]&gt;=1),1,0)</f>
        <v>0</v>
      </c>
      <c r="AB7519" s="10" t="str">
        <f>Tableau1[[#This Row],[DOI]]</f>
        <v>doi: 10.1186/s12886-017-0406-6</v>
      </c>
      <c r="AC7519" s="13" t="str">
        <f>Tableau1[[#This Row],[Authors]]&amp;", "&amp;Tableau1[[#This Row],[Title]]&amp;" "&amp;Tableau1[[#This Row],[Journal]]&amp;". "&amp;Tableau1[[#This Row],[Year]]</f>
        <v>Murro V, Caputo R, Bacci GM, Sodi A, Mucciolo DP, Bargiacchi S, Giglio SR, Virgili G, Rizzo S., Case report of an atypical early onset X-linked retinoschisis in monozygotic twins. BMC Ophthalmol. 2017</v>
      </c>
    </row>
    <row r="7520" spans="1:29" x14ac:dyDescent="0.3">
      <c r="A7520">
        <v>10059</v>
      </c>
      <c r="B7520" t="s">
        <v>12576</v>
      </c>
      <c r="C7520" t="s">
        <v>22744</v>
      </c>
      <c r="D7520" t="s">
        <v>33025</v>
      </c>
      <c r="E7520" t="s">
        <v>2438</v>
      </c>
      <c r="F7520" s="10"/>
      <c r="G7520">
        <v>2017</v>
      </c>
      <c r="J7520">
        <v>0.67317000895259005</v>
      </c>
      <c r="L7520" t="s">
        <v>44315</v>
      </c>
      <c r="M7520">
        <v>27485721</v>
      </c>
      <c r="Q7520" s="10"/>
      <c r="R7520" s="11">
        <f t="shared" si="234"/>
        <v>0</v>
      </c>
      <c r="U7520" s="11">
        <f t="shared" si="235"/>
        <v>0</v>
      </c>
      <c r="Y7520" s="11">
        <f>IF(SUM(Tableau1[[#This Row],[Other access]:[Sci-hub access]])&gt;=1,1,0)</f>
        <v>0</v>
      </c>
      <c r="Z7520" s="12">
        <f>IF(OR(Tableau1[[#This Row],[Access R1 + S1+ T1 ]]&gt;=1,Tableau1[[#This Row],[Access V1 +W1 + X1]]&gt;=1),1,0)</f>
        <v>0</v>
      </c>
      <c r="AB7520" s="10" t="str">
        <f>Tableau1[[#This Row],[DOI]]</f>
        <v>doi: 10.1136/bjophthalmol-2016-308428</v>
      </c>
      <c r="AC7520" s="13" t="str">
        <f>Tableau1[[#This Row],[Authors]]&amp;", "&amp;Tableau1[[#This Row],[Title]]&amp;" "&amp;Tableau1[[#This Row],[Journal]]&amp;". "&amp;Tableau1[[#This Row],[Year]]</f>
        <v>Lee WJ, Lee JW, Park SH, Lee BR., En face choroidal vascular feature imaging in acute and chronic central serous chorioretinopathy using swept source optical coherence tomography. Br J Ophthalmol. 2017</v>
      </c>
    </row>
    <row r="7521" spans="1:29" x14ac:dyDescent="0.3">
      <c r="A7521">
        <v>4697</v>
      </c>
      <c r="B7521" t="s">
        <v>7810</v>
      </c>
      <c r="C7521" t="s">
        <v>18042</v>
      </c>
      <c r="D7521" t="s">
        <v>28240</v>
      </c>
      <c r="E7521" t="s">
        <v>2525</v>
      </c>
      <c r="F7521" s="10"/>
      <c r="G7521">
        <v>2017</v>
      </c>
      <c r="J7521">
        <v>0.67336426944555905</v>
      </c>
      <c r="L7521" t="s">
        <v>39113</v>
      </c>
      <c r="M7521">
        <v>28418609</v>
      </c>
      <c r="Q7521" s="10"/>
      <c r="R7521" s="11">
        <f t="shared" si="234"/>
        <v>0</v>
      </c>
      <c r="U7521" s="11">
        <f t="shared" si="235"/>
        <v>0</v>
      </c>
      <c r="Y7521" s="11">
        <f>IF(SUM(Tableau1[[#This Row],[Other access]:[Sci-hub access]])&gt;=1,1,0)</f>
        <v>0</v>
      </c>
      <c r="Z7521" s="12">
        <f>IF(OR(Tableau1[[#This Row],[Access R1 + S1+ T1 ]]&gt;=1,Tableau1[[#This Row],[Access V1 +W1 + X1]]&gt;=1),1,0)</f>
        <v>0</v>
      </c>
      <c r="AB7521" s="10" t="str">
        <f>Tableau1[[#This Row],[DOI]]</f>
        <v>doi: 10.1111/ceo.12963</v>
      </c>
      <c r="AC7521" s="13" t="str">
        <f>Tableau1[[#This Row],[Authors]]&amp;", "&amp;Tableau1[[#This Row],[Title]]&amp;" "&amp;Tableau1[[#This Row],[Journal]]&amp;". "&amp;Tableau1[[#This Row],[Year]]</f>
        <v>Christensen L, Cerda A, Olson JL., Real-time measurement of needle forces and acute pressure changes during intravitreal injections. Clin Exp Ophthalmol. 2017</v>
      </c>
    </row>
    <row r="7522" spans="1:29" x14ac:dyDescent="0.3">
      <c r="A7522">
        <v>1721</v>
      </c>
      <c r="B7522" t="s">
        <v>4971</v>
      </c>
      <c r="C7522" t="s">
        <v>15219</v>
      </c>
      <c r="D7522" t="s">
        <v>25392</v>
      </c>
      <c r="E7522" t="s">
        <v>2782</v>
      </c>
      <c r="F7522" s="10"/>
      <c r="G7522">
        <v>2017</v>
      </c>
      <c r="J7522">
        <v>0.67338096679212178</v>
      </c>
      <c r="L7522" t="e">
        <v>#VALUE!</v>
      </c>
      <c r="M7522">
        <v>28891490</v>
      </c>
      <c r="Q7522" s="10"/>
      <c r="R7522" s="11">
        <f t="shared" si="234"/>
        <v>0</v>
      </c>
      <c r="U7522" s="11">
        <f t="shared" si="235"/>
        <v>0</v>
      </c>
      <c r="Y7522" s="11">
        <f>IF(SUM(Tableau1[[#This Row],[Other access]:[Sci-hub access]])&gt;=1,1,0)</f>
        <v>0</v>
      </c>
      <c r="Z7522" s="12">
        <f>IF(OR(Tableau1[[#This Row],[Access R1 + S1+ T1 ]]&gt;=1,Tableau1[[#This Row],[Access V1 +W1 + X1]]&gt;=1),1,0)</f>
        <v>0</v>
      </c>
      <c r="AB7522" s="10" t="e">
        <f>Tableau1[[#This Row],[DOI]]</f>
        <v>#VALUE!</v>
      </c>
      <c r="AC7522" s="13" t="str">
        <f>Tableau1[[#This Row],[Authors]]&amp;", "&amp;Tableau1[[#This Row],[Title]]&amp;" "&amp;Tableau1[[#This Row],[Journal]]&amp;". "&amp;Tableau1[[#This Row],[Year]]</f>
        <v>Purushothaman KK, Sujatha N., Subluxation of Eyes in Crouzon Syndrome. Indian Pediatr. 2017</v>
      </c>
    </row>
    <row r="7523" spans="1:29" x14ac:dyDescent="0.3">
      <c r="A7523">
        <v>2925</v>
      </c>
      <c r="B7523" t="s">
        <v>6121</v>
      </c>
      <c r="C7523" t="s">
        <v>16366</v>
      </c>
      <c r="D7523" t="s">
        <v>26545</v>
      </c>
      <c r="E7523" t="s">
        <v>2676</v>
      </c>
      <c r="F7523" s="10"/>
      <c r="G7523">
        <v>2017</v>
      </c>
      <c r="J7523">
        <v>0.6733986356783731</v>
      </c>
      <c r="L7523" t="s">
        <v>37381</v>
      </c>
      <c r="M7523">
        <v>28663330</v>
      </c>
      <c r="Q7523" s="10"/>
      <c r="R7523" s="11">
        <f t="shared" si="234"/>
        <v>0</v>
      </c>
      <c r="U7523" s="11">
        <f t="shared" si="235"/>
        <v>0</v>
      </c>
      <c r="Y7523" s="11">
        <f>IF(SUM(Tableau1[[#This Row],[Other access]:[Sci-hub access]])&gt;=1,1,0)</f>
        <v>0</v>
      </c>
      <c r="Z7523" s="12">
        <f>IF(OR(Tableau1[[#This Row],[Access R1 + S1+ T1 ]]&gt;=1,Tableau1[[#This Row],[Access V1 +W1 + X1]]&gt;=1),1,0)</f>
        <v>0</v>
      </c>
      <c r="AB7523" s="10" t="str">
        <f>Tableau1[[#This Row],[DOI]]</f>
        <v>doi: 10.1136/jclinpath-2016-203971</v>
      </c>
      <c r="AC7523" s="13" t="str">
        <f>Tableau1[[#This Row],[Authors]]&amp;", "&amp;Tableau1[[#This Row],[Title]]&amp;" "&amp;Tableau1[[#This Row],[Journal]]&amp;". "&amp;Tableau1[[#This Row],[Year]]</f>
        <v>Rose AM, Luo R, Radia UK, Bhattacharya SS., Gene of the month: PRPF31. J Clin Pathol. 2017</v>
      </c>
    </row>
    <row r="7524" spans="1:29" x14ac:dyDescent="0.3">
      <c r="A7524">
        <v>377</v>
      </c>
      <c r="B7524" t="s">
        <v>3640</v>
      </c>
      <c r="C7524" t="s">
        <v>13901</v>
      </c>
      <c r="D7524" t="s">
        <v>24060</v>
      </c>
      <c r="E7524" t="s">
        <v>2462</v>
      </c>
      <c r="F7524" s="10"/>
      <c r="G7524">
        <v>2017</v>
      </c>
      <c r="J7524">
        <v>0.67356786973521032</v>
      </c>
      <c r="L7524" t="s">
        <v>34883</v>
      </c>
      <c r="M7524">
        <v>29237498</v>
      </c>
      <c r="Q7524" s="10"/>
      <c r="R7524" s="11">
        <f t="shared" si="234"/>
        <v>0</v>
      </c>
      <c r="U7524" s="11">
        <f t="shared" si="235"/>
        <v>0</v>
      </c>
      <c r="Y7524" s="11">
        <f>IF(SUM(Tableau1[[#This Row],[Other access]:[Sci-hub access]])&gt;=1,1,0)</f>
        <v>0</v>
      </c>
      <c r="Z7524" s="12">
        <f>IF(OR(Tableau1[[#This Row],[Access R1 + S1+ T1 ]]&gt;=1,Tableau1[[#This Row],[Access V1 +W1 + X1]]&gt;=1),1,0)</f>
        <v>0</v>
      </c>
      <c r="AB7524" s="10" t="str">
        <f>Tableau1[[#This Row],[DOI]]</f>
        <v>doi: 10.1186/s12886-017-0649-2</v>
      </c>
      <c r="AC7524" s="13" t="str">
        <f>Tableau1[[#This Row],[Authors]]&amp;", "&amp;Tableau1[[#This Row],[Title]]&amp;" "&amp;Tableau1[[#This Row],[Journal]]&amp;". "&amp;Tableau1[[#This Row],[Year]]</f>
        <v>Lee DH, Han J, Han SH, Lee SC, Kim M., Vitreous hemorrhage and Rhegmatogenous retinal detachment that developed after botulinum toxin injection to the extraocular muscle: case report. BMC Ophthalmol. 2017</v>
      </c>
    </row>
    <row r="7525" spans="1:29" x14ac:dyDescent="0.3">
      <c r="A7525">
        <v>9929</v>
      </c>
      <c r="B7525" t="s">
        <v>12456</v>
      </c>
      <c r="C7525" t="s">
        <v>22626</v>
      </c>
      <c r="D7525" t="s">
        <v>32904</v>
      </c>
      <c r="E7525" t="s">
        <v>2446</v>
      </c>
      <c r="F7525" s="10"/>
      <c r="G7525">
        <v>2017</v>
      </c>
      <c r="J7525">
        <v>0.67378296807603744</v>
      </c>
      <c r="L7525" t="s">
        <v>44187</v>
      </c>
      <c r="M7525">
        <v>27537246</v>
      </c>
      <c r="Q7525" s="10"/>
      <c r="R7525" s="11">
        <f t="shared" si="234"/>
        <v>0</v>
      </c>
      <c r="U7525" s="11">
        <f t="shared" si="235"/>
        <v>0</v>
      </c>
      <c r="Y7525" s="11">
        <f>IF(SUM(Tableau1[[#This Row],[Other access]:[Sci-hub access]])&gt;=1,1,0)</f>
        <v>0</v>
      </c>
      <c r="Z7525" s="12">
        <f>IF(OR(Tableau1[[#This Row],[Access R1 + S1+ T1 ]]&gt;=1,Tableau1[[#This Row],[Access V1 +W1 + X1]]&gt;=1),1,0)</f>
        <v>0</v>
      </c>
      <c r="AB7525" s="10" t="str">
        <f>Tableau1[[#This Row],[DOI]]</f>
        <v>doi: 10.3928/01913913-20160810-02</v>
      </c>
      <c r="AC7525" s="13" t="str">
        <f>Tableau1[[#This Row],[Authors]]&amp;", "&amp;Tableau1[[#This Row],[Title]]&amp;" "&amp;Tableau1[[#This Row],[Journal]]&amp;". "&amp;Tableau1[[#This Row],[Year]]</f>
        <v>Simon JW, Williams KH, Zobal-Ratner JL, Barry GP., Conservative Management of Lower Eyelid Epiblepharon in Children. J Pediatr Ophthalmol Strabismus. 2017</v>
      </c>
    </row>
    <row r="7526" spans="1:29" x14ac:dyDescent="0.3">
      <c r="A7526">
        <v>2283</v>
      </c>
      <c r="B7526" t="s">
        <v>5514</v>
      </c>
      <c r="C7526" t="s">
        <v>15759</v>
      </c>
      <c r="D7526" t="s">
        <v>25936</v>
      </c>
      <c r="E7526" t="s">
        <v>34084</v>
      </c>
      <c r="F7526" s="10"/>
      <c r="G7526">
        <v>2017</v>
      </c>
      <c r="J7526">
        <v>0.67384756493880504</v>
      </c>
      <c r="L7526" t="s">
        <v>36750</v>
      </c>
      <c r="M7526">
        <v>28774945</v>
      </c>
      <c r="Q7526" s="10"/>
      <c r="R7526" s="11">
        <f t="shared" si="234"/>
        <v>0</v>
      </c>
      <c r="U7526" s="11">
        <f t="shared" si="235"/>
        <v>0</v>
      </c>
      <c r="Y7526" s="11">
        <f>IF(SUM(Tableau1[[#This Row],[Other access]:[Sci-hub access]])&gt;=1,1,0)</f>
        <v>0</v>
      </c>
      <c r="Z7526" s="12">
        <f>IF(OR(Tableau1[[#This Row],[Access R1 + S1+ T1 ]]&gt;=1,Tableau1[[#This Row],[Access V1 +W1 + X1]]&gt;=1),1,0)</f>
        <v>0</v>
      </c>
      <c r="AB7526" s="10" t="str">
        <f>Tableau1[[#This Row],[DOI]]</f>
        <v>doi: 10.2337/dc17-0209</v>
      </c>
      <c r="AC7526" s="13" t="str">
        <f>Tableau1[[#This Row],[Authors]]&amp;", "&amp;Tableau1[[#This Row],[Title]]&amp;" "&amp;Tableau1[[#This Row],[Journal]]&amp;". "&amp;Tableau1[[#This Row],[Year]]</f>
        <v>Moriya T, Omura K, Matsubara M, Yoshida Y, Hayama K, Ouchi M., Arteriolar Hyalinosis Predicts Increase in Albuminuria and GFR Decline in Normo- and Microalbuminuric Japanese Patients With Type 2 Diabetes. Diabetes Care. 2017</v>
      </c>
    </row>
    <row r="7527" spans="1:29" x14ac:dyDescent="0.3">
      <c r="A7527">
        <v>9447</v>
      </c>
      <c r="B7527" t="s">
        <v>12015</v>
      </c>
      <c r="C7527" t="s">
        <v>22191</v>
      </c>
      <c r="D7527" t="s">
        <v>32461</v>
      </c>
      <c r="E7527" t="s">
        <v>2457</v>
      </c>
      <c r="F7527" s="10"/>
      <c r="G7527">
        <v>2017</v>
      </c>
      <c r="J7527">
        <v>0.67386817441347568</v>
      </c>
      <c r="L7527" t="s">
        <v>43735</v>
      </c>
      <c r="M7527">
        <v>27685502</v>
      </c>
      <c r="Q7527" s="10"/>
      <c r="R7527" s="11">
        <f t="shared" si="234"/>
        <v>0</v>
      </c>
      <c r="U7527" s="11">
        <f t="shared" si="235"/>
        <v>0</v>
      </c>
      <c r="Y7527" s="11">
        <f>IF(SUM(Tableau1[[#This Row],[Other access]:[Sci-hub access]])&gt;=1,1,0)</f>
        <v>0</v>
      </c>
      <c r="Z7527" s="12">
        <f>IF(OR(Tableau1[[#This Row],[Access R1 + S1+ T1 ]]&gt;=1,Tableau1[[#This Row],[Access V1 +W1 + X1]]&gt;=1),1,0)</f>
        <v>0</v>
      </c>
      <c r="AB7527" s="10" t="str">
        <f>Tableau1[[#This Row],[DOI]]</f>
        <v>doi: 10.1097/ICB.0000000000000426</v>
      </c>
      <c r="AC7527" s="13" t="str">
        <f>Tableau1[[#This Row],[Authors]]&amp;", "&amp;Tableau1[[#This Row],[Title]]&amp;" "&amp;Tableau1[[#This Row],[Journal]]&amp;". "&amp;Tableau1[[#This Row],[Year]]</f>
        <v>Mikhail M, Nofal N, Sebag M., RETINAL DETACHMENT ASSOCIATED WITH PERIPHERAL TEAR OF THE RETINAL PIGMENT EPITHELIUM IN PACHYCHOROID SPECTRUM DISEASE. Retin Cases Brief Rep. 2017</v>
      </c>
    </row>
    <row r="7528" spans="1:29" x14ac:dyDescent="0.3">
      <c r="A7528">
        <v>1033</v>
      </c>
      <c r="B7528" t="s">
        <v>4295</v>
      </c>
      <c r="C7528" t="s">
        <v>14549</v>
      </c>
      <c r="D7528" t="s">
        <v>24716</v>
      </c>
      <c r="E7528" t="s">
        <v>2511</v>
      </c>
      <c r="F7528" s="10"/>
      <c r="G7528">
        <v>2017</v>
      </c>
      <c r="J7528">
        <v>0.67401724364897619</v>
      </c>
      <c r="L7528" t="s">
        <v>35521</v>
      </c>
      <c r="M7528">
        <v>29044081</v>
      </c>
      <c r="Q7528" s="10"/>
      <c r="R7528" s="11">
        <f t="shared" si="234"/>
        <v>0</v>
      </c>
      <c r="U7528" s="11">
        <f t="shared" si="235"/>
        <v>0</v>
      </c>
      <c r="Y7528" s="11">
        <f>IF(SUM(Tableau1[[#This Row],[Other access]:[Sci-hub access]])&gt;=1,1,0)</f>
        <v>0</v>
      </c>
      <c r="Z7528" s="12">
        <f>IF(OR(Tableau1[[#This Row],[Access R1 + S1+ T1 ]]&gt;=1,Tableau1[[#This Row],[Access V1 +W1 + X1]]&gt;=1),1,0)</f>
        <v>0</v>
      </c>
      <c r="AB7528" s="10" t="str">
        <f>Tableau1[[#This Row],[DOI]]</f>
        <v>doi: 10.4103/ijo.IJO_363_17</v>
      </c>
      <c r="AC7528" s="13" t="str">
        <f>Tableau1[[#This Row],[Authors]]&amp;", "&amp;Tableau1[[#This Row],[Title]]&amp;" "&amp;Tableau1[[#This Row],[Journal]]&amp;". "&amp;Tableau1[[#This Row],[Year]]</f>
        <v>Sindal MD, Sengupta S, Vasavada D, Balamurugan S., Retained intraocular iron foreign body presenting with acute retinal necrosis. Indian J Ophthalmol. 2017</v>
      </c>
    </row>
    <row r="7529" spans="1:29" x14ac:dyDescent="0.3">
      <c r="A7529">
        <v>4065</v>
      </c>
      <c r="B7529" t="s">
        <v>7213</v>
      </c>
      <c r="C7529" t="s">
        <v>17450</v>
      </c>
      <c r="D7529" t="s">
        <v>27640</v>
      </c>
      <c r="E7529" t="s">
        <v>2465</v>
      </c>
      <c r="F7529" s="10"/>
      <c r="G7529">
        <v>2017</v>
      </c>
      <c r="J7529">
        <v>0.6740193303128218</v>
      </c>
      <c r="L7529" t="s">
        <v>38502</v>
      </c>
      <c r="M7529">
        <v>28489788</v>
      </c>
      <c r="Q7529" s="10"/>
      <c r="R7529" s="11">
        <f t="shared" si="234"/>
        <v>0</v>
      </c>
      <c r="U7529" s="11">
        <f t="shared" si="235"/>
        <v>0</v>
      </c>
      <c r="Y7529" s="11">
        <f>IF(SUM(Tableau1[[#This Row],[Other access]:[Sci-hub access]])&gt;=1,1,0)</f>
        <v>0</v>
      </c>
      <c r="Z7529" s="12">
        <f>IF(OR(Tableau1[[#This Row],[Access R1 + S1+ T1 ]]&gt;=1,Tableau1[[#This Row],[Access V1 +W1 + X1]]&gt;=1),1,0)</f>
        <v>0</v>
      </c>
      <c r="AB7529" s="10" t="str">
        <f>Tableau1[[#This Row],[DOI]]</f>
        <v>doi: 10.1097/MD.0000000000006878</v>
      </c>
      <c r="AC7529" s="13" t="str">
        <f>Tableau1[[#This Row],[Authors]]&amp;", "&amp;Tableau1[[#This Row],[Title]]&amp;" "&amp;Tableau1[[#This Row],[Journal]]&amp;". "&amp;Tableau1[[#This Row],[Year]]</f>
        <v>Zhao N, Liu L, Xu J., Cytomegalovirus retinitis in a patient with secondary acute lymphosarcoma leukemia undergoing allogeneic hematopoietic stem-cell transplantation: A rare case report: a care-compliant article. Medicine (Baltimore). 2017</v>
      </c>
    </row>
    <row r="7530" spans="1:29" x14ac:dyDescent="0.3">
      <c r="A7530">
        <v>8905</v>
      </c>
      <c r="B7530" t="s">
        <v>11529</v>
      </c>
      <c r="C7530" t="s">
        <v>17146</v>
      </c>
      <c r="D7530" t="s">
        <v>31969</v>
      </c>
      <c r="E7530" t="s">
        <v>2523</v>
      </c>
      <c r="F7530" s="10"/>
      <c r="G7530">
        <v>2017</v>
      </c>
      <c r="J7530">
        <v>0.67403520251752058</v>
      </c>
      <c r="L7530" t="s">
        <v>43236</v>
      </c>
      <c r="M7530">
        <v>27813528</v>
      </c>
      <c r="Q7530" s="10"/>
      <c r="R7530" s="11">
        <f t="shared" si="234"/>
        <v>0</v>
      </c>
      <c r="U7530" s="11">
        <f t="shared" si="235"/>
        <v>0</v>
      </c>
      <c r="Y7530" s="11">
        <f>IF(SUM(Tableau1[[#This Row],[Other access]:[Sci-hub access]])&gt;=1,1,0)</f>
        <v>0</v>
      </c>
      <c r="Z7530" s="12">
        <f>IF(OR(Tableau1[[#This Row],[Access R1 + S1+ T1 ]]&gt;=1,Tableau1[[#This Row],[Access V1 +W1 + X1]]&gt;=1),1,0)</f>
        <v>0</v>
      </c>
      <c r="AB7530" s="10" t="str">
        <f>Tableau1[[#This Row],[DOI]]</f>
        <v>doi: 10.1038/eye.2016.245</v>
      </c>
      <c r="AC7530" s="13" t="str">
        <f>Tableau1[[#This Row],[Authors]]&amp;", "&amp;Tableau1[[#This Row],[Title]]&amp;" "&amp;Tableau1[[#This Row],[Journal]]&amp;". "&amp;Tableau1[[#This Row],[Year]]</f>
        <v>Scholz P, Altay L, Fauser S., Response to 'Comment on 'Comparison of subthreshold micropulse laser (577 nm) treatment and half-dose photodynamic therapy in patients with chronic central serous chorioretinopathy''. Eye (Lond). 2017</v>
      </c>
    </row>
    <row r="7531" spans="1:29" x14ac:dyDescent="0.3">
      <c r="A7531">
        <v>4842</v>
      </c>
      <c r="B7531" t="s">
        <v>7945</v>
      </c>
      <c r="C7531" t="s">
        <v>18174</v>
      </c>
      <c r="D7531" t="s">
        <v>28375</v>
      </c>
      <c r="E7531" t="s">
        <v>2562</v>
      </c>
      <c r="F7531" s="10"/>
      <c r="G7531">
        <v>2017</v>
      </c>
      <c r="J7531">
        <v>0.67422846634255096</v>
      </c>
      <c r="L7531" t="s">
        <v>39252</v>
      </c>
      <c r="M7531">
        <v>28399343</v>
      </c>
      <c r="Q7531" s="10"/>
      <c r="R7531" s="11">
        <f t="shared" si="234"/>
        <v>0</v>
      </c>
      <c r="U7531" s="11">
        <f t="shared" si="235"/>
        <v>0</v>
      </c>
      <c r="Y7531" s="11">
        <f>IF(SUM(Tableau1[[#This Row],[Other access]:[Sci-hub access]])&gt;=1,1,0)</f>
        <v>0</v>
      </c>
      <c r="Z7531" s="12">
        <f>IF(OR(Tableau1[[#This Row],[Access R1 + S1+ T1 ]]&gt;=1,Tableau1[[#This Row],[Access V1 +W1 + X1]]&gt;=1),1,0)</f>
        <v>0</v>
      </c>
      <c r="AB7531" s="10" t="str">
        <f>Tableau1[[#This Row],[DOI]]</f>
        <v>doi: 10.22608/APO.201751</v>
      </c>
      <c r="AC7531" s="13" t="str">
        <f>Tableau1[[#This Row],[Authors]]&amp;", "&amp;Tableau1[[#This Row],[Title]]&amp;" "&amp;Tableau1[[#This Row],[Journal]]&amp;". "&amp;Tableau1[[#This Row],[Year]]</f>
        <v>Midena E, Frizziero L, Parrozzani R., Pharmacotherapy and Immunotherapy of Conjunctival Tumors. Asia Pac J Ophthalmol (Phila). 2017</v>
      </c>
    </row>
    <row r="7532" spans="1:29" x14ac:dyDescent="0.3">
      <c r="A7532">
        <v>9712</v>
      </c>
      <c r="B7532" t="s">
        <v>12261</v>
      </c>
      <c r="C7532" t="s">
        <v>22435</v>
      </c>
      <c r="D7532" t="s">
        <v>32709</v>
      </c>
      <c r="E7532" t="s">
        <v>2471</v>
      </c>
      <c r="F7532" s="10"/>
      <c r="G7532">
        <v>2017</v>
      </c>
      <c r="J7532">
        <v>0.67475066626727653</v>
      </c>
      <c r="L7532" t="s">
        <v>43976</v>
      </c>
      <c r="M7532">
        <v>27614460</v>
      </c>
      <c r="Q7532" s="10"/>
      <c r="R7532" s="11">
        <f t="shared" si="234"/>
        <v>0</v>
      </c>
      <c r="U7532" s="11">
        <f t="shared" si="235"/>
        <v>0</v>
      </c>
      <c r="Y7532" s="11">
        <f>IF(SUM(Tableau1[[#This Row],[Other access]:[Sci-hub access]])&gt;=1,1,0)</f>
        <v>0</v>
      </c>
      <c r="Z7532" s="12">
        <f>IF(OR(Tableau1[[#This Row],[Access R1 + S1+ T1 ]]&gt;=1,Tableau1[[#This Row],[Access V1 +W1 + X1]]&gt;=1),1,0)</f>
        <v>0</v>
      </c>
      <c r="AB7532" s="10" t="str">
        <f>Tableau1[[#This Row],[DOI]]</f>
        <v>doi: 10.1007/s10792-016-0339-8</v>
      </c>
      <c r="AC7532" s="13" t="str">
        <f>Tableau1[[#This Row],[Authors]]&amp;", "&amp;Tableau1[[#This Row],[Title]]&amp;" "&amp;Tableau1[[#This Row],[Journal]]&amp;". "&amp;Tableau1[[#This Row],[Year]]</f>
        <v>Fariña N, Samudio M, Carpinelli L, Nentwich MM, de Kaspar HM., Methicillin resistance and biofilm production of Staphylococcus epidermidis isolates from infectious and normal flora conjunctiva. Int Ophthalmol. 2017</v>
      </c>
    </row>
    <row r="7533" spans="1:29" x14ac:dyDescent="0.3">
      <c r="A7533">
        <v>744</v>
      </c>
      <c r="B7533" t="s">
        <v>4007</v>
      </c>
      <c r="C7533" t="s">
        <v>14262</v>
      </c>
      <c r="D7533" t="s">
        <v>24427</v>
      </c>
      <c r="E7533" t="s">
        <v>2467</v>
      </c>
      <c r="F7533" s="10"/>
      <c r="G7533">
        <v>2017</v>
      </c>
      <c r="J7533">
        <v>0.67482010148369909</v>
      </c>
      <c r="L7533" t="s">
        <v>35237</v>
      </c>
      <c r="M7533">
        <v>29121366</v>
      </c>
      <c r="Q7533" s="10"/>
      <c r="R7533" s="11">
        <f t="shared" si="234"/>
        <v>0</v>
      </c>
      <c r="U7533" s="11">
        <f t="shared" si="235"/>
        <v>0</v>
      </c>
      <c r="Y7533" s="11">
        <f>IF(SUM(Tableau1[[#This Row],[Other access]:[Sci-hub access]])&gt;=1,1,0)</f>
        <v>0</v>
      </c>
      <c r="Z7533" s="12">
        <f>IF(OR(Tableau1[[#This Row],[Access R1 + S1+ T1 ]]&gt;=1,Tableau1[[#This Row],[Access V1 +W1 + X1]]&gt;=1),1,0)</f>
        <v>0</v>
      </c>
      <c r="AB7533" s="10" t="str">
        <f>Tableau1[[#This Row],[DOI]]</f>
        <v>doi: 10.3928/23258160-20171030-12</v>
      </c>
      <c r="AC7533" s="13" t="str">
        <f>Tableau1[[#This Row],[Authors]]&amp;", "&amp;Tableau1[[#This Row],[Title]]&amp;" "&amp;Tableau1[[#This Row],[Journal]]&amp;". "&amp;Tableau1[[#This Row],[Year]]</f>
        <v>Chawla R, Azad SV, Takkar B, Sharma A, Kashyap B., Nonconforming Deep Focal Choroidal Excavation in a Patient With Choroidal Osteoma: A Diagnostic Dilemma. Ophthalmic Surg Lasers Imaging Retina. 2017</v>
      </c>
    </row>
    <row r="7534" spans="1:29" x14ac:dyDescent="0.3">
      <c r="A7534">
        <v>8626</v>
      </c>
      <c r="B7534" t="s">
        <v>11288</v>
      </c>
      <c r="C7534" t="s">
        <v>21472</v>
      </c>
      <c r="D7534" t="s">
        <v>31727</v>
      </c>
      <c r="E7534" t="s">
        <v>2439</v>
      </c>
      <c r="F7534" s="10"/>
      <c r="G7534">
        <v>2017</v>
      </c>
      <c r="J7534">
        <v>0.67497332845884916</v>
      </c>
      <c r="L7534" t="s">
        <v>42962</v>
      </c>
      <c r="M7534">
        <v>27876510</v>
      </c>
      <c r="Q7534" s="10"/>
      <c r="R7534" s="11">
        <f t="shared" si="234"/>
        <v>0</v>
      </c>
      <c r="U7534" s="11">
        <f t="shared" si="235"/>
        <v>0</v>
      </c>
      <c r="Y7534" s="11">
        <f>IF(SUM(Tableau1[[#This Row],[Other access]:[Sci-hub access]])&gt;=1,1,0)</f>
        <v>0</v>
      </c>
      <c r="Z7534" s="12">
        <f>IF(OR(Tableau1[[#This Row],[Access R1 + S1+ T1 ]]&gt;=1,Tableau1[[#This Row],[Access V1 +W1 + X1]]&gt;=1),1,0)</f>
        <v>0</v>
      </c>
      <c r="AB7534" s="10" t="str">
        <f>Tableau1[[#This Row],[DOI]]</f>
        <v>doi: 10.1016/j.visres.2016.11.004</v>
      </c>
      <c r="AC7534" s="13" t="str">
        <f>Tableau1[[#This Row],[Authors]]&amp;", "&amp;Tableau1[[#This Row],[Title]]&amp;" "&amp;Tableau1[[#This Row],[Journal]]&amp;". "&amp;Tableau1[[#This Row],[Year]]</f>
        <v>Peyrin C, Ramanoël S, Roux-Sibilon A, Chokron S, Hera R., Scene perception in age-related macular degeneration: Effect of spatial frequencies and contrast in residual vision. Vision Res. 2017</v>
      </c>
    </row>
    <row r="7535" spans="1:29" ht="28.8" x14ac:dyDescent="0.3">
      <c r="A7535">
        <v>2516</v>
      </c>
      <c r="B7535" t="s">
        <v>5737</v>
      </c>
      <c r="C7535" t="s">
        <v>15983</v>
      </c>
      <c r="D7535" t="s">
        <v>26160</v>
      </c>
      <c r="E7535" t="s">
        <v>2451</v>
      </c>
      <c r="F7535" s="10"/>
      <c r="G7535">
        <v>2017</v>
      </c>
      <c r="J7535">
        <v>0.67520522157343887</v>
      </c>
      <c r="L7535" t="s">
        <v>36980</v>
      </c>
      <c r="M7535">
        <v>28732047</v>
      </c>
      <c r="Q7535" s="10"/>
      <c r="R7535" s="11">
        <f t="shared" si="234"/>
        <v>0</v>
      </c>
      <c r="U7535" s="11">
        <f t="shared" si="235"/>
        <v>0</v>
      </c>
      <c r="Y7535" s="11">
        <f>IF(SUM(Tableau1[[#This Row],[Other access]:[Sci-hub access]])&gt;=1,1,0)</f>
        <v>0</v>
      </c>
      <c r="Z7535" s="12">
        <f>IF(OR(Tableau1[[#This Row],[Access R1 + S1+ T1 ]]&gt;=1,Tableau1[[#This Row],[Access V1 +W1 + X1]]&gt;=1),1,0)</f>
        <v>0</v>
      </c>
      <c r="AB7535" s="10" t="str">
        <f>Tableau1[[#This Row],[DOI]]</f>
        <v>doi: 10.1371/journal.pone.0180128</v>
      </c>
      <c r="AC7535" s="13" t="str">
        <f>Tableau1[[#This Row],[Authors]]&amp;", "&amp;Tableau1[[#This Row],[Title]]&amp;" "&amp;Tableau1[[#This Row],[Journal]]&amp;". "&amp;Tableau1[[#This Row],[Year]]</f>
        <v>Prata TS, Lopes FS, Prado VG, Almeida I, Matsubara I, Dorairaj S, Furlanetto RL, Vessani RM, Paranhos A Jr., In vivo analysis of glaucoma-related features within the optic nerve head using enhanced depth imaging optical coherence tomography. PLoS One. 2017</v>
      </c>
    </row>
    <row r="7536" spans="1:29" x14ac:dyDescent="0.3">
      <c r="A7536">
        <v>1686</v>
      </c>
      <c r="B7536" t="s">
        <v>4937</v>
      </c>
      <c r="C7536" t="s">
        <v>15186</v>
      </c>
      <c r="D7536" t="s">
        <v>25358</v>
      </c>
      <c r="E7536" t="s">
        <v>2875</v>
      </c>
      <c r="F7536" s="10"/>
      <c r="G7536">
        <v>2017</v>
      </c>
      <c r="J7536">
        <v>0.6752686700296292</v>
      </c>
      <c r="L7536" t="s">
        <v>36165</v>
      </c>
      <c r="M7536">
        <v>28902411</v>
      </c>
      <c r="Q7536" s="10"/>
      <c r="R7536" s="11">
        <f t="shared" si="234"/>
        <v>0</v>
      </c>
      <c r="U7536" s="11">
        <f t="shared" si="235"/>
        <v>0</v>
      </c>
      <c r="Y7536" s="11">
        <f>IF(SUM(Tableau1[[#This Row],[Other access]:[Sci-hub access]])&gt;=1,1,0)</f>
        <v>0</v>
      </c>
      <c r="Z7536" s="12">
        <f>IF(OR(Tableau1[[#This Row],[Access R1 + S1+ T1 ]]&gt;=1,Tableau1[[#This Row],[Access V1 +W1 + X1]]&gt;=1),1,0)</f>
        <v>0</v>
      </c>
      <c r="AB7536" s="10" t="str">
        <f>Tableau1[[#This Row],[DOI]]</f>
        <v>doi: 10.1111/jnc.14216</v>
      </c>
      <c r="AC7536" s="13" t="str">
        <f>Tableau1[[#This Row],[Authors]]&amp;", "&amp;Tableau1[[#This Row],[Title]]&amp;" "&amp;Tableau1[[#This Row],[Journal]]&amp;". "&amp;Tableau1[[#This Row],[Year]]</f>
        <v>Masser DR, Otalora L, Clark NW, Kinter MT, Elliott MH, Freeman WM., Functional changes in the neural retina occur in the absence of mitochondrial dysfunction in a rodent model of diabetic retinopathy. J Neurochem. 2017</v>
      </c>
    </row>
    <row r="7537" spans="1:29" x14ac:dyDescent="0.3">
      <c r="A7537">
        <v>7526</v>
      </c>
      <c r="B7537" t="s">
        <v>10324</v>
      </c>
      <c r="C7537" t="s">
        <v>20524</v>
      </c>
      <c r="D7537" t="s">
        <v>30759</v>
      </c>
      <c r="E7537" t="s">
        <v>2523</v>
      </c>
      <c r="F7537" s="10"/>
      <c r="G7537">
        <v>2017</v>
      </c>
      <c r="J7537">
        <v>0.67527547246563158</v>
      </c>
      <c r="L7537" t="s">
        <v>41881</v>
      </c>
      <c r="M7537">
        <v>28085137</v>
      </c>
      <c r="Q7537" s="10"/>
      <c r="R7537" s="11">
        <f t="shared" si="234"/>
        <v>0</v>
      </c>
      <c r="U7537" s="11">
        <f t="shared" si="235"/>
        <v>0</v>
      </c>
      <c r="Y7537" s="11">
        <f>IF(SUM(Tableau1[[#This Row],[Other access]:[Sci-hub access]])&gt;=1,1,0)</f>
        <v>0</v>
      </c>
      <c r="Z7537" s="12">
        <f>IF(OR(Tableau1[[#This Row],[Access R1 + S1+ T1 ]]&gt;=1,Tableau1[[#This Row],[Access V1 +W1 + X1]]&gt;=1),1,0)</f>
        <v>0</v>
      </c>
      <c r="AB7537" s="10" t="str">
        <f>Tableau1[[#This Row],[DOI]]</f>
        <v>doi: 10.1038/eye.2016.300</v>
      </c>
      <c r="AC7537" s="13" t="str">
        <f>Tableau1[[#This Row],[Authors]]&amp;", "&amp;Tableau1[[#This Row],[Title]]&amp;" "&amp;Tableau1[[#This Row],[Journal]]&amp;". "&amp;Tableau1[[#This Row],[Year]]</f>
        <v>Von Thun Und Hohenstein-Blaul N, Kunst S, Pfeiffer N, Grus FH., Biomarkers for glaucoma: from the lab to the clinic. Eye (Lond). 2017</v>
      </c>
    </row>
    <row r="7538" spans="1:29" ht="28.8" x14ac:dyDescent="0.3">
      <c r="A7538">
        <v>4982</v>
      </c>
      <c r="B7538" t="s">
        <v>8073</v>
      </c>
      <c r="C7538" t="s">
        <v>18302</v>
      </c>
      <c r="D7538" t="s">
        <v>28503</v>
      </c>
      <c r="E7538" t="s">
        <v>2490</v>
      </c>
      <c r="F7538" s="10"/>
      <c r="G7538">
        <v>2017</v>
      </c>
      <c r="J7538">
        <v>0.67560511393540845</v>
      </c>
      <c r="L7538" t="s">
        <v>39390</v>
      </c>
      <c r="M7538">
        <v>28385474</v>
      </c>
      <c r="Q7538" s="10"/>
      <c r="R7538" s="11">
        <f t="shared" si="234"/>
        <v>0</v>
      </c>
      <c r="U7538" s="11">
        <f t="shared" si="235"/>
        <v>0</v>
      </c>
      <c r="Y7538" s="11">
        <f>IF(SUM(Tableau1[[#This Row],[Other access]:[Sci-hub access]])&gt;=1,1,0)</f>
        <v>0</v>
      </c>
      <c r="Z7538" s="12">
        <f>IF(OR(Tableau1[[#This Row],[Access R1 + S1+ T1 ]]&gt;=1,Tableau1[[#This Row],[Access V1 +W1 + X1]]&gt;=1),1,0)</f>
        <v>0</v>
      </c>
      <c r="AB7538" s="10" t="str">
        <f>Tableau1[[#This Row],[DOI]]</f>
        <v>doi: 10.1016/j.ajo.2017.03.031</v>
      </c>
      <c r="AC7538" s="13" t="str">
        <f>Tableau1[[#This Row],[Authors]]&amp;", "&amp;Tableau1[[#This Row],[Title]]&amp;" "&amp;Tableau1[[#This Row],[Journal]]&amp;". "&amp;Tableau1[[#This Row],[Year]]</f>
        <v>Sayegh RG, Sacu S, Dunavölgyi R, Kroh ME, Roberts P, Mitsch C, Montuoro A, Ehrenmüller M, Schmidt-Erfurth U., Geographic Atrophy and Foveal-Sparing Changes Related to Visual Acuity in Patients With Dry Age-Related Macular Degeneration Over Time. Am J Ophthalmol. 2017</v>
      </c>
    </row>
    <row r="7539" spans="1:29" x14ac:dyDescent="0.3">
      <c r="A7539">
        <v>5955</v>
      </c>
      <c r="B7539" t="s">
        <v>8953</v>
      </c>
      <c r="C7539" t="s">
        <v>19167</v>
      </c>
      <c r="D7539" t="s">
        <v>29383</v>
      </c>
      <c r="E7539" t="s">
        <v>2486</v>
      </c>
      <c r="F7539" s="10"/>
      <c r="G7539">
        <v>2017</v>
      </c>
      <c r="J7539">
        <v>0.67574282570672972</v>
      </c>
      <c r="L7539" t="s">
        <v>40334</v>
      </c>
      <c r="M7539">
        <v>28266152</v>
      </c>
      <c r="Q7539" s="10"/>
      <c r="R7539" s="11">
        <f t="shared" si="234"/>
        <v>0</v>
      </c>
      <c r="U7539" s="11">
        <f t="shared" si="235"/>
        <v>0</v>
      </c>
      <c r="Y7539" s="11">
        <f>IF(SUM(Tableau1[[#This Row],[Other access]:[Sci-hub access]])&gt;=1,1,0)</f>
        <v>0</v>
      </c>
      <c r="Z7539" s="12">
        <f>IF(OR(Tableau1[[#This Row],[Access R1 + S1+ T1 ]]&gt;=1,Tableau1[[#This Row],[Access V1 +W1 + X1]]&gt;=1),1,0)</f>
        <v>0</v>
      </c>
      <c r="AB7539" s="10" t="str">
        <f>Tableau1[[#This Row],[DOI]]</f>
        <v>doi: 10.1111/aos.13396</v>
      </c>
      <c r="AC7539" s="13" t="str">
        <f>Tableau1[[#This Row],[Authors]]&amp;", "&amp;Tableau1[[#This Row],[Title]]&amp;" "&amp;Tableau1[[#This Row],[Journal]]&amp;". "&amp;Tableau1[[#This Row],[Year]]</f>
        <v>Tilgner E, Dalcegio Favretto M, Tuisl M, Wiedemann P, Rehak M., Macular cystic changes as predictive factor for the recurrence of macular oedema in branch retinal vein occlusion. Acta Ophthalmol. 2017</v>
      </c>
    </row>
    <row r="7540" spans="1:29" ht="28.8" x14ac:dyDescent="0.3">
      <c r="A7540">
        <v>1193</v>
      </c>
      <c r="B7540" t="s">
        <v>4455</v>
      </c>
      <c r="C7540" t="s">
        <v>14708</v>
      </c>
      <c r="D7540" t="s">
        <v>24876</v>
      </c>
      <c r="E7540" t="s">
        <v>2857</v>
      </c>
      <c r="F7540" s="10"/>
      <c r="G7540">
        <v>2017</v>
      </c>
      <c r="J7540">
        <v>0.67590119100175583</v>
      </c>
      <c r="L7540" t="s">
        <v>35680</v>
      </c>
      <c r="M7540">
        <v>28990934</v>
      </c>
      <c r="Q7540" s="10"/>
      <c r="R7540" s="11">
        <f t="shared" si="234"/>
        <v>0</v>
      </c>
      <c r="U7540" s="11">
        <f t="shared" si="235"/>
        <v>0</v>
      </c>
      <c r="Y7540" s="11">
        <f>IF(SUM(Tableau1[[#This Row],[Other access]:[Sci-hub access]])&gt;=1,1,0)</f>
        <v>0</v>
      </c>
      <c r="Z7540" s="12">
        <f>IF(OR(Tableau1[[#This Row],[Access R1 + S1+ T1 ]]&gt;=1,Tableau1[[#This Row],[Access V1 +W1 + X1]]&gt;=1),1,0)</f>
        <v>0</v>
      </c>
      <c r="AB7540" s="10" t="str">
        <f>Tableau1[[#This Row],[DOI]]</f>
        <v>doi: 10.1172/JCI89893</v>
      </c>
      <c r="AC7540" s="13" t="str">
        <f>Tableau1[[#This Row],[Authors]]&amp;", "&amp;Tableau1[[#This Row],[Title]]&amp;" "&amp;Tableau1[[#This Row],[Journal]]&amp;". "&amp;Tableau1[[#This Row],[Year]]</f>
        <v>Matsuda K, Okamoto N, Kondo M, Arkwright PD, Karasawa K, Ishizaka S, Yokota S, Matsuda A, Jung K, Oida K, Amagai Y, Jang H, Noda E, Kakinuma R, Yasui K, Kaku U, Mori Y, Onai N, Ohteki T, Tanaka A, Matsuda H., Mast cell hyperactivity underpins the development of oxygen-induced retinopathy. J Clin Invest. 2017</v>
      </c>
    </row>
    <row r="7541" spans="1:29" x14ac:dyDescent="0.3">
      <c r="A7541">
        <v>8809</v>
      </c>
      <c r="B7541" t="s">
        <v>11443</v>
      </c>
      <c r="C7541" t="s">
        <v>21627</v>
      </c>
      <c r="D7541" t="s">
        <v>31883</v>
      </c>
      <c r="E7541" t="s">
        <v>2523</v>
      </c>
      <c r="F7541" s="10"/>
      <c r="G7541">
        <v>2017</v>
      </c>
      <c r="J7541">
        <v>0.67603487511102323</v>
      </c>
      <c r="L7541" t="s">
        <v>43145</v>
      </c>
      <c r="M7541">
        <v>27834965</v>
      </c>
      <c r="Q7541" s="10"/>
      <c r="R7541" s="11">
        <f t="shared" si="234"/>
        <v>0</v>
      </c>
      <c r="U7541" s="11">
        <f t="shared" si="235"/>
        <v>0</v>
      </c>
      <c r="Y7541" s="11">
        <f>IF(SUM(Tableau1[[#This Row],[Other access]:[Sci-hub access]])&gt;=1,1,0)</f>
        <v>0</v>
      </c>
      <c r="Z7541" s="12">
        <f>IF(OR(Tableau1[[#This Row],[Access R1 + S1+ T1 ]]&gt;=1,Tableau1[[#This Row],[Access V1 +W1 + X1]]&gt;=1),1,0)</f>
        <v>0</v>
      </c>
      <c r="AB7541" s="10" t="str">
        <f>Tableau1[[#This Row],[DOI]]</f>
        <v>doi: 10.1038/eye.2016.230</v>
      </c>
      <c r="AC7541" s="13" t="str">
        <f>Tableau1[[#This Row],[Authors]]&amp;", "&amp;Tableau1[[#This Row],[Title]]&amp;" "&amp;Tableau1[[#This Row],[Journal]]&amp;". "&amp;Tableau1[[#This Row],[Year]]</f>
        <v>Pan Q, Jampel HD, Ramulu P, Schwartz GF, Cotter F, Cute D, Daoud YJ, Murakami P, Stark WJ., Clinical outcomes of gamma-irradiated sterile cornea in aqueous drainage device surgery: a multicenter retrospective study. Eye (Lond). 2017</v>
      </c>
    </row>
    <row r="7542" spans="1:29" x14ac:dyDescent="0.3">
      <c r="A7542">
        <v>1306</v>
      </c>
      <c r="B7542" t="s">
        <v>4566</v>
      </c>
      <c r="C7542" t="s">
        <v>14818</v>
      </c>
      <c r="D7542" t="s">
        <v>24987</v>
      </c>
      <c r="E7542" t="s">
        <v>2462</v>
      </c>
      <c r="F7542" s="10"/>
      <c r="G7542">
        <v>2017</v>
      </c>
      <c r="J7542">
        <v>0.67614609992731434</v>
      </c>
      <c r="L7542" t="s">
        <v>35789</v>
      </c>
      <c r="M7542">
        <v>28974221</v>
      </c>
      <c r="Q7542" s="10"/>
      <c r="R7542" s="11">
        <f t="shared" si="234"/>
        <v>0</v>
      </c>
      <c r="U7542" s="11">
        <f t="shared" si="235"/>
        <v>0</v>
      </c>
      <c r="Y7542" s="11">
        <f>IF(SUM(Tableau1[[#This Row],[Other access]:[Sci-hub access]])&gt;=1,1,0)</f>
        <v>0</v>
      </c>
      <c r="Z7542" s="12">
        <f>IF(OR(Tableau1[[#This Row],[Access R1 + S1+ T1 ]]&gt;=1,Tableau1[[#This Row],[Access V1 +W1 + X1]]&gt;=1),1,0)</f>
        <v>0</v>
      </c>
      <c r="AB7542" s="10" t="str">
        <f>Tableau1[[#This Row],[DOI]]</f>
        <v>doi: 10.1186/s12886-017-0568-2</v>
      </c>
      <c r="AC7542" s="13" t="str">
        <f>Tableau1[[#This Row],[Authors]]&amp;", "&amp;Tableau1[[#This Row],[Title]]&amp;" "&amp;Tableau1[[#This Row],[Journal]]&amp;". "&amp;Tableau1[[#This Row],[Year]]</f>
        <v>Lee CY, Chao SC, Sun CC, Lin HY., Femtosecond laser-assisted cataract surgery in patients with phakic intraocular lenses and low endothelial cell counts: a case report. BMC Ophthalmol. 2017</v>
      </c>
    </row>
    <row r="7543" spans="1:29" x14ac:dyDescent="0.3">
      <c r="A7543">
        <v>7500</v>
      </c>
      <c r="B7543" t="s">
        <v>10298</v>
      </c>
      <c r="C7543" t="s">
        <v>20500</v>
      </c>
      <c r="D7543" t="s">
        <v>30733</v>
      </c>
      <c r="E7543" t="s">
        <v>2445</v>
      </c>
      <c r="F7543" s="10"/>
      <c r="G7543">
        <v>2017</v>
      </c>
      <c r="J7543">
        <v>0.67614914017165828</v>
      </c>
      <c r="L7543" t="s">
        <v>41855</v>
      </c>
      <c r="M7543">
        <v>28085776</v>
      </c>
      <c r="Q7543" s="10"/>
      <c r="R7543" s="11">
        <f t="shared" si="234"/>
        <v>0</v>
      </c>
      <c r="U7543" s="11">
        <f t="shared" si="235"/>
        <v>0</v>
      </c>
      <c r="Y7543" s="11">
        <f>IF(SUM(Tableau1[[#This Row],[Other access]:[Sci-hub access]])&gt;=1,1,0)</f>
        <v>0</v>
      </c>
      <c r="Z7543" s="12">
        <f>IF(OR(Tableau1[[#This Row],[Access R1 + S1+ T1 ]]&gt;=1,Tableau1[[#This Row],[Access V1 +W1 + X1]]&gt;=1),1,0)</f>
        <v>0</v>
      </c>
      <c r="AB7543" s="10" t="str">
        <f>Tableau1[[#This Row],[DOI]]</f>
        <v>doi: 10.1097/IAE.0000000000001445</v>
      </c>
      <c r="AC7543" s="13" t="str">
        <f>Tableau1[[#This Row],[Authors]]&amp;", "&amp;Tableau1[[#This Row],[Title]]&amp;" "&amp;Tableau1[[#This Row],[Journal]]&amp;". "&amp;Tableau1[[#This Row],[Year]]</f>
        <v>Tosi GM, Malandrini A, Cevenini G, Neri G, Marigliani D, Cerruto A, Virgili G., VITREOUS INCARCERATION IN SCLEROTOMIES AFTER VALVED 23-, 25-, OR 27-GAUGE AND NONVALVED 23- OR 25-GAUGE MACULAR SURGERY. Retina. 2017</v>
      </c>
    </row>
    <row r="7544" spans="1:29" ht="28.8" x14ac:dyDescent="0.3">
      <c r="A7544">
        <v>3644</v>
      </c>
      <c r="B7544" t="s">
        <v>6816</v>
      </c>
      <c r="C7544" t="s">
        <v>17057</v>
      </c>
      <c r="D7544" t="s">
        <v>27240</v>
      </c>
      <c r="E7544" t="s">
        <v>34151</v>
      </c>
      <c r="F7544" s="10"/>
      <c r="G7544">
        <v>2017</v>
      </c>
      <c r="J7544">
        <v>0.67618682682642672</v>
      </c>
      <c r="L7544" t="s">
        <v>38090</v>
      </c>
      <c r="M7544">
        <v>28552606</v>
      </c>
      <c r="Q7544" s="10"/>
      <c r="R7544" s="11">
        <f t="shared" si="234"/>
        <v>0</v>
      </c>
      <c r="U7544" s="11">
        <f t="shared" si="235"/>
        <v>0</v>
      </c>
      <c r="Y7544" s="11">
        <f>IF(SUM(Tableau1[[#This Row],[Other access]:[Sci-hub access]])&gt;=1,1,0)</f>
        <v>0</v>
      </c>
      <c r="Z7544" s="12">
        <f>IF(OR(Tableau1[[#This Row],[Access R1 + S1+ T1 ]]&gt;=1,Tableau1[[#This Row],[Access V1 +W1 + X1]]&gt;=1),1,0)</f>
        <v>0</v>
      </c>
      <c r="AB7544" s="10" t="str">
        <f>Tableau1[[#This Row],[DOI]]</f>
        <v>doi: 10.1016/j.stemcr.2017.04.030</v>
      </c>
      <c r="AC7544" s="13" t="str">
        <f>Tableau1[[#This Row],[Authors]]&amp;", "&amp;Tableau1[[#This Row],[Title]]&amp;" "&amp;Tableau1[[#This Row],[Journal]]&amp;". "&amp;Tableau1[[#This Row],[Year]]</f>
        <v>Kruczek K, Gonzalez-Cordero A, Goh D, Naeem A, Jonikas M, Blackford SJI, Kloc M, Duran Y, Georgiadis A, Sampson RD, Maswood RN, Smith AJ, Decembrini S, Arsenijevic Y, Sowden JC, Pearson RA, West EL, Ali RR., Differentiation and Transplantation of Embryonic Stem Cell-Derived Cone Photoreceptors into a Mouse Model of End-Stage Retinal Degeneration. Stem Cell Reports. 2017</v>
      </c>
    </row>
    <row r="7545" spans="1:29" x14ac:dyDescent="0.3">
      <c r="A7545">
        <v>3127</v>
      </c>
      <c r="B7545" t="s">
        <v>6316</v>
      </c>
      <c r="C7545" t="s">
        <v>16559</v>
      </c>
      <c r="D7545" t="s">
        <v>26740</v>
      </c>
      <c r="E7545" t="s">
        <v>2443</v>
      </c>
      <c r="F7545" s="10"/>
      <c r="G7545">
        <v>2017</v>
      </c>
      <c r="J7545">
        <v>0.67622297416730659</v>
      </c>
      <c r="L7545" t="s">
        <v>37581</v>
      </c>
      <c r="M7545">
        <v>28632845</v>
      </c>
      <c r="Q7545" s="10"/>
      <c r="R7545" s="11">
        <f t="shared" si="234"/>
        <v>0</v>
      </c>
      <c r="U7545" s="11">
        <f t="shared" si="235"/>
        <v>0</v>
      </c>
      <c r="Y7545" s="11">
        <f>IF(SUM(Tableau1[[#This Row],[Other access]:[Sci-hub access]])&gt;=1,1,0)</f>
        <v>0</v>
      </c>
      <c r="Z7545" s="12">
        <f>IF(OR(Tableau1[[#This Row],[Access R1 + S1+ T1 ]]&gt;=1,Tableau1[[#This Row],[Access V1 +W1 + X1]]&gt;=1),1,0)</f>
        <v>0</v>
      </c>
      <c r="AB7545" s="10" t="str">
        <f>Tableau1[[#This Row],[DOI]]</f>
        <v>doi: 10.1167/iovs.16-21347</v>
      </c>
      <c r="AC7545" s="13" t="str">
        <f>Tableau1[[#This Row],[Authors]]&amp;", "&amp;Tableau1[[#This Row],[Title]]&amp;" "&amp;Tableau1[[#This Row],[Journal]]&amp;". "&amp;Tableau1[[#This Row],[Year]]</f>
        <v>Solheim MH, Clermont AC, Winnay JN, Hallstensen E, Molven A, Njølstad PR, Rødahl E, Kahn CR., Iris Malformation and Anterior Segment Dysgenesis in Mice and Humans With a Mutation in PI 3-Kinase. Invest Ophthalmol Vis Sci. 2017</v>
      </c>
    </row>
    <row r="7546" spans="1:29" ht="28.8" x14ac:dyDescent="0.3">
      <c r="A7546">
        <v>9477</v>
      </c>
      <c r="B7546" t="s">
        <v>12042</v>
      </c>
      <c r="C7546" t="s">
        <v>17096</v>
      </c>
      <c r="D7546" t="s">
        <v>32488</v>
      </c>
      <c r="E7546" t="s">
        <v>2486</v>
      </c>
      <c r="F7546" s="10"/>
      <c r="G7546">
        <v>2017</v>
      </c>
      <c r="J7546">
        <v>0.67626662212733057</v>
      </c>
      <c r="L7546" t="s">
        <v>43760</v>
      </c>
      <c r="M7546">
        <v>27678201</v>
      </c>
      <c r="Q7546" s="10"/>
      <c r="R7546" s="11">
        <f t="shared" si="234"/>
        <v>0</v>
      </c>
      <c r="U7546" s="11">
        <f t="shared" si="235"/>
        <v>0</v>
      </c>
      <c r="Y7546" s="11">
        <f>IF(SUM(Tableau1[[#This Row],[Other access]:[Sci-hub access]])&gt;=1,1,0)</f>
        <v>0</v>
      </c>
      <c r="Z7546" s="12">
        <f>IF(OR(Tableau1[[#This Row],[Access R1 + S1+ T1 ]]&gt;=1,Tableau1[[#This Row],[Access V1 +W1 + X1]]&gt;=1),1,0)</f>
        <v>0</v>
      </c>
      <c r="AB7546" s="10" t="str">
        <f>Tableau1[[#This Row],[DOI]]</f>
        <v>doi: 10.1111/aos.13230</v>
      </c>
      <c r="AC7546" s="13" t="str">
        <f>Tableau1[[#This Row],[Authors]]&amp;", "&amp;Tableau1[[#This Row],[Title]]&amp;" "&amp;Tableau1[[#This Row],[Journal]]&amp;". "&amp;Tableau1[[#This Row],[Year]]</f>
        <v>Khuu LA, Tayyari F, Sivak JM, Flanagan JG, Singer S, Brent MH, Huang D, Tan O, Hudson C., Aqueous humour concentrations of TGF-β, PLGF and FGF-1 and total retinal blood flow in patients with early non-proliferative diabetic retinopathy. Acta Ophthalmol. 2017</v>
      </c>
    </row>
    <row r="7547" spans="1:29" x14ac:dyDescent="0.3">
      <c r="A7547">
        <v>5416</v>
      </c>
      <c r="B7547" t="s">
        <v>8466</v>
      </c>
      <c r="C7547" t="s">
        <v>18689</v>
      </c>
      <c r="D7547" t="s">
        <v>28896</v>
      </c>
      <c r="E7547" t="s">
        <v>2448</v>
      </c>
      <c r="F7547" s="10"/>
      <c r="G7547">
        <v>2017</v>
      </c>
      <c r="J7547">
        <v>0.67655601428054213</v>
      </c>
      <c r="L7547" t="s">
        <v>39807</v>
      </c>
      <c r="M7547">
        <v>28337547</v>
      </c>
      <c r="Q7547" s="10"/>
      <c r="R7547" s="11">
        <f t="shared" si="234"/>
        <v>0</v>
      </c>
      <c r="U7547" s="11">
        <f t="shared" si="235"/>
        <v>0</v>
      </c>
      <c r="Y7547" s="11">
        <f>IF(SUM(Tableau1[[#This Row],[Other access]:[Sci-hub access]])&gt;=1,1,0)</f>
        <v>0</v>
      </c>
      <c r="Z7547" s="12">
        <f>IF(OR(Tableau1[[#This Row],[Access R1 + S1+ T1 ]]&gt;=1,Tableau1[[#This Row],[Access V1 +W1 + X1]]&gt;=1),1,0)</f>
        <v>0</v>
      </c>
      <c r="AB7547" s="10" t="str">
        <f>Tableau1[[#This Row],[DOI]]</f>
        <v>doi: 10.1007/s00417-017-3643-8</v>
      </c>
      <c r="AC7547" s="13" t="str">
        <f>Tableau1[[#This Row],[Authors]]&amp;", "&amp;Tableau1[[#This Row],[Title]]&amp;" "&amp;Tableau1[[#This Row],[Journal]]&amp;". "&amp;Tableau1[[#This Row],[Year]]</f>
        <v>Iuliano L, Fogliato G, Querques G, Bandello F, Codenotti M., Retinal vascular changes after vitrectomy for idiopathic epiretinal membrane: a pilot study with dynamic vessel analysis. Graefes Arch Clin Exp Ophthalmol. 2017</v>
      </c>
    </row>
    <row r="7548" spans="1:29" x14ac:dyDescent="0.3">
      <c r="A7548">
        <v>3038</v>
      </c>
      <c r="B7548" t="s">
        <v>6230</v>
      </c>
      <c r="C7548" t="s">
        <v>16475</v>
      </c>
      <c r="D7548" t="s">
        <v>26654</v>
      </c>
      <c r="E7548" t="s">
        <v>2507</v>
      </c>
      <c r="F7548" s="10"/>
      <c r="G7548">
        <v>2017</v>
      </c>
      <c r="J7548">
        <v>0.67662479292513367</v>
      </c>
      <c r="L7548" t="s">
        <v>37492</v>
      </c>
      <c r="M7548">
        <v>28646513</v>
      </c>
      <c r="Q7548" s="10"/>
      <c r="R7548" s="11">
        <f t="shared" si="234"/>
        <v>0</v>
      </c>
      <c r="U7548" s="11">
        <f t="shared" si="235"/>
        <v>0</v>
      </c>
      <c r="Y7548" s="11">
        <f>IF(SUM(Tableau1[[#This Row],[Other access]:[Sci-hub access]])&gt;=1,1,0)</f>
        <v>0</v>
      </c>
      <c r="Z7548" s="12">
        <f>IF(OR(Tableau1[[#This Row],[Access R1 + S1+ T1 ]]&gt;=1,Tableau1[[#This Row],[Access V1 +W1 + X1]]&gt;=1),1,0)</f>
        <v>0</v>
      </c>
      <c r="AB7548" s="10" t="str">
        <f>Tableau1[[#This Row],[DOI]]</f>
        <v>doi: 10.1002/pbc.26696</v>
      </c>
      <c r="AC7548" s="13" t="str">
        <f>Tableau1[[#This Row],[Authors]]&amp;", "&amp;Tableau1[[#This Row],[Title]]&amp;" "&amp;Tableau1[[#This Row],[Journal]]&amp;". "&amp;Tableau1[[#This Row],[Year]]</f>
        <v>Berry JL, Shah S, Bechtold M, Zolfaghari E, Jubran R, Kim JW., Long-term outcomes of Group D retinoblastoma eyes during the intravitreal melphalan era. Pediatr Blood Cancer. 2017</v>
      </c>
    </row>
    <row r="7549" spans="1:29" x14ac:dyDescent="0.3">
      <c r="A7549">
        <v>8338</v>
      </c>
      <c r="B7549" t="s">
        <v>11033</v>
      </c>
      <c r="C7549" t="s">
        <v>21220</v>
      </c>
      <c r="D7549" t="s">
        <v>31471</v>
      </c>
      <c r="E7549" t="s">
        <v>2560</v>
      </c>
      <c r="F7549" s="10"/>
      <c r="G7549">
        <v>2017</v>
      </c>
      <c r="J7549">
        <v>0.67674975292295569</v>
      </c>
      <c r="L7549" t="s">
        <v>42681</v>
      </c>
      <c r="M7549">
        <v>27930991</v>
      </c>
      <c r="Q7549" s="10"/>
      <c r="R7549" s="11">
        <f t="shared" si="234"/>
        <v>0</v>
      </c>
      <c r="U7549" s="11">
        <f t="shared" si="235"/>
        <v>0</v>
      </c>
      <c r="Y7549" s="11">
        <f>IF(SUM(Tableau1[[#This Row],[Other access]:[Sci-hub access]])&gt;=1,1,0)</f>
        <v>0</v>
      </c>
      <c r="Z7549" s="12">
        <f>IF(OR(Tableau1[[#This Row],[Access R1 + S1+ T1 ]]&gt;=1,Tableau1[[#This Row],[Access V1 +W1 + X1]]&gt;=1),1,0)</f>
        <v>0</v>
      </c>
      <c r="AB7549" s="10" t="str">
        <f>Tableau1[[#This Row],[DOI]]</f>
        <v>doi: 10.1016/j.biopha.2016.11.126</v>
      </c>
      <c r="AC7549" s="13" t="str">
        <f>Tableau1[[#This Row],[Authors]]&amp;", "&amp;Tableau1[[#This Row],[Title]]&amp;" "&amp;Tableau1[[#This Row],[Journal]]&amp;". "&amp;Tableau1[[#This Row],[Year]]</f>
        <v>Sundararajan M, Thomas PA, Babyshalini K, Geraldine P., Identification of phytoconstituents and in-vitro evaluation of the putative anticataractogenic effect of an ethanolic root extract of Leucas aspera. Biomed Pharmacother. 2017</v>
      </c>
    </row>
    <row r="7550" spans="1:29" x14ac:dyDescent="0.3">
      <c r="A7550">
        <v>930</v>
      </c>
      <c r="B7550" t="s">
        <v>4192</v>
      </c>
      <c r="C7550" t="s">
        <v>14446</v>
      </c>
      <c r="D7550" t="s">
        <v>24613</v>
      </c>
      <c r="E7550" t="s">
        <v>2700</v>
      </c>
      <c r="F7550" s="10"/>
      <c r="G7550">
        <v>2017</v>
      </c>
      <c r="J7550">
        <v>0.67677492467648925</v>
      </c>
      <c r="L7550" t="s">
        <v>35418</v>
      </c>
      <c r="M7550">
        <v>29061165</v>
      </c>
      <c r="Q7550" s="10"/>
      <c r="R7550" s="11">
        <f t="shared" si="234"/>
        <v>0</v>
      </c>
      <c r="U7550" s="11">
        <f t="shared" si="235"/>
        <v>0</v>
      </c>
      <c r="Y7550" s="11">
        <f>IF(SUM(Tableau1[[#This Row],[Other access]:[Sci-hub access]])&gt;=1,1,0)</f>
        <v>0</v>
      </c>
      <c r="Z7550" s="12">
        <f>IF(OR(Tableau1[[#This Row],[Access R1 + S1+ T1 ]]&gt;=1,Tableau1[[#This Row],[Access V1 +W1 + X1]]&gt;=1),1,0)</f>
        <v>0</v>
      </c>
      <c r="AB7550" s="10" t="str">
        <f>Tableau1[[#This Row],[DOI]]</f>
        <v>doi: 10.1186/s12881-017-0477-5</v>
      </c>
      <c r="AC7550" s="13" t="str">
        <f>Tableau1[[#This Row],[Authors]]&amp;", "&amp;Tableau1[[#This Row],[Title]]&amp;" "&amp;Tableau1[[#This Row],[Journal]]&amp;". "&amp;Tableau1[[#This Row],[Year]]</f>
        <v>Takada Y, Sakai Y, Matsushita Y, Ohkubo K, Koga Y, Akamine S, Torio M, Ishizaki Y, Sanefuji M, Torisu H, Shaw CA, Kagami M, Hara T, Ohga S., Sustained endocrine profiles of a girl with WAGR syndrome. BMC Med Genet. 2017</v>
      </c>
    </row>
    <row r="7551" spans="1:29" x14ac:dyDescent="0.3">
      <c r="A7551">
        <v>6818</v>
      </c>
      <c r="B7551" t="s">
        <v>9697</v>
      </c>
      <c r="C7551" t="s">
        <v>19901</v>
      </c>
      <c r="D7551" t="s">
        <v>30131</v>
      </c>
      <c r="E7551" t="s">
        <v>2443</v>
      </c>
      <c r="F7551" s="10"/>
      <c r="G7551">
        <v>2017</v>
      </c>
      <c r="J7551">
        <v>0.67682412008711379</v>
      </c>
      <c r="L7551" t="s">
        <v>41178</v>
      </c>
      <c r="M7551">
        <v>28159975</v>
      </c>
      <c r="Q7551" s="10"/>
      <c r="R7551" s="11">
        <f t="shared" si="234"/>
        <v>0</v>
      </c>
      <c r="U7551" s="11">
        <f t="shared" si="235"/>
        <v>0</v>
      </c>
      <c r="Y7551" s="11">
        <f>IF(SUM(Tableau1[[#This Row],[Other access]:[Sci-hub access]])&gt;=1,1,0)</f>
        <v>0</v>
      </c>
      <c r="Z7551" s="12">
        <f>IF(OR(Tableau1[[#This Row],[Access R1 + S1+ T1 ]]&gt;=1,Tableau1[[#This Row],[Access V1 +W1 + X1]]&gt;=1),1,0)</f>
        <v>0</v>
      </c>
      <c r="AB7551" s="10" t="str">
        <f>Tableau1[[#This Row],[DOI]]</f>
        <v>doi: 10.1167/iovs.16-20822</v>
      </c>
      <c r="AC7551" s="13" t="str">
        <f>Tableau1[[#This Row],[Authors]]&amp;", "&amp;Tableau1[[#This Row],[Title]]&amp;" "&amp;Tableau1[[#This Row],[Journal]]&amp;". "&amp;Tableau1[[#This Row],[Year]]</f>
        <v>Colaizy TT, Longmuir S, Gertsch K, Abràmoff MD, Klein JM., Use of a Supplemental Oxygen Protocol to Suppress Progression of Retinopathy of Prematurity. Invest Ophthalmol Vis Sci. 2017</v>
      </c>
    </row>
    <row r="7552" spans="1:29" ht="28.8" x14ac:dyDescent="0.3">
      <c r="A7552">
        <v>263</v>
      </c>
      <c r="B7552" t="s">
        <v>3526</v>
      </c>
      <c r="C7552" t="s">
        <v>13787</v>
      </c>
      <c r="D7552" t="s">
        <v>23946</v>
      </c>
      <c r="E7552" t="s">
        <v>2448</v>
      </c>
      <c r="F7552" s="10"/>
      <c r="G7552">
        <v>2018</v>
      </c>
      <c r="J7552">
        <v>0.67687626920405719</v>
      </c>
      <c r="L7552" t="s">
        <v>34773</v>
      </c>
      <c r="M7552">
        <v>29282563</v>
      </c>
      <c r="Q7552" s="10"/>
      <c r="R7552" s="11">
        <f t="shared" si="234"/>
        <v>0</v>
      </c>
      <c r="U7552" s="11">
        <f t="shared" si="235"/>
        <v>0</v>
      </c>
      <c r="Y7552" s="11">
        <f>IF(SUM(Tableau1[[#This Row],[Other access]:[Sci-hub access]])&gt;=1,1,0)</f>
        <v>0</v>
      </c>
      <c r="Z7552" s="12">
        <f>IF(OR(Tableau1[[#This Row],[Access R1 + S1+ T1 ]]&gt;=1,Tableau1[[#This Row],[Access V1 +W1 + X1]]&gt;=1),1,0)</f>
        <v>0</v>
      </c>
      <c r="AB7552" s="10" t="str">
        <f>Tableau1[[#This Row],[DOI]]</f>
        <v>doi: 10.1007/s00417-017-3872-x</v>
      </c>
      <c r="AC7552" s="13" t="str">
        <f>Tableau1[[#This Row],[Authors]]&amp;", "&amp;Tableau1[[#This Row],[Title]]&amp;" "&amp;Tableau1[[#This Row],[Journal]]&amp;". "&amp;Tableau1[[#This Row],[Year]]</f>
        <v>Kadavath Meethal NS, Mazumdar D, Asokan R, Panday M, van der Steen J, Vermeer KA, Lemij HG, George RJ, Pel JJM., Development of a test grid using Eye Movement Perimetry for screening glaucomatous visual field defects. Graefes Arch Clin Exp Ophthalmol. 2018</v>
      </c>
    </row>
    <row r="7553" spans="1:29" ht="28.8" x14ac:dyDescent="0.3">
      <c r="A7553">
        <v>10470</v>
      </c>
      <c r="B7553" t="s">
        <v>12955</v>
      </c>
      <c r="C7553" t="s">
        <v>23121</v>
      </c>
      <c r="D7553" t="s">
        <v>33408</v>
      </c>
      <c r="E7553" t="s">
        <v>2529</v>
      </c>
      <c r="F7553" s="10"/>
      <c r="G7553">
        <v>2017</v>
      </c>
      <c r="J7553">
        <v>0.67696946818162951</v>
      </c>
      <c r="L7553" t="s">
        <v>44720</v>
      </c>
      <c r="M7553">
        <v>27269279</v>
      </c>
      <c r="Q7553" s="10"/>
      <c r="R7553" s="11">
        <f t="shared" si="234"/>
        <v>0</v>
      </c>
      <c r="U7553" s="11">
        <f t="shared" si="235"/>
        <v>0</v>
      </c>
      <c r="Y7553" s="11">
        <f>IF(SUM(Tableau1[[#This Row],[Other access]:[Sci-hub access]])&gt;=1,1,0)</f>
        <v>0</v>
      </c>
      <c r="Z7553" s="12">
        <f>IF(OR(Tableau1[[#This Row],[Access R1 + S1+ T1 ]]&gt;=1,Tableau1[[#This Row],[Access V1 +W1 + X1]]&gt;=1),1,0)</f>
        <v>0</v>
      </c>
      <c r="AB7553" s="10" t="str">
        <f>Tableau1[[#This Row],[DOI]]</f>
        <v>doi: 10.3109/02713683.2016.1164188</v>
      </c>
      <c r="AC7553" s="13" t="str">
        <f>Tableau1[[#This Row],[Authors]]&amp;", "&amp;Tableau1[[#This Row],[Title]]&amp;" "&amp;Tableau1[[#This Row],[Journal]]&amp;". "&amp;Tableau1[[#This Row],[Year]]</f>
        <v>Kaushik J, Parihar JK, Jain VK, Gupta S, Nath P, Durgapal P, Ram J., Efficacy of Bevacizumab Compared to Mitomycin C Modulated Trabeculectomy in Primary Open Angle Glaucoma: A One-Year Prospective Randomized Controlled Study. Curr Eye Res. 2017</v>
      </c>
    </row>
    <row r="7554" spans="1:29" x14ac:dyDescent="0.3">
      <c r="A7554">
        <v>246</v>
      </c>
      <c r="B7554" t="s">
        <v>3509</v>
      </c>
      <c r="C7554" t="s">
        <v>13770</v>
      </c>
      <c r="D7554" t="s">
        <v>23929</v>
      </c>
      <c r="E7554" t="s">
        <v>2448</v>
      </c>
      <c r="F7554" s="10"/>
      <c r="G7554">
        <v>2018</v>
      </c>
      <c r="J7554">
        <v>0.67709689385241034</v>
      </c>
      <c r="L7554" t="s">
        <v>34757</v>
      </c>
      <c r="M7554">
        <v>29299741</v>
      </c>
      <c r="Q7554" s="10"/>
      <c r="R7554" s="11">
        <f t="shared" ref="R7554:R7617" si="236">IF(SUM(N7554:Q7554)&gt;0,1,0)</f>
        <v>0</v>
      </c>
      <c r="U7554" s="11">
        <f t="shared" ref="U7554:U7617" si="237">IF(SUM(R7554,T7554)&gt;0,1,0)</f>
        <v>0</v>
      </c>
      <c r="Y7554" s="11">
        <f>IF(SUM(Tableau1[[#This Row],[Other access]:[Sci-hub access]])&gt;=1,1,0)</f>
        <v>0</v>
      </c>
      <c r="Z7554" s="12">
        <f>IF(OR(Tableau1[[#This Row],[Access R1 + S1+ T1 ]]&gt;=1,Tableau1[[#This Row],[Access V1 +W1 + X1]]&gt;=1),1,0)</f>
        <v>0</v>
      </c>
      <c r="AB7554" s="10" t="str">
        <f>Tableau1[[#This Row],[DOI]]</f>
        <v>doi: 10.1007/s00417-017-3875-7</v>
      </c>
      <c r="AC7554" s="13" t="str">
        <f>Tableau1[[#This Row],[Authors]]&amp;", "&amp;Tableau1[[#This Row],[Title]]&amp;" "&amp;Tableau1[[#This Row],[Journal]]&amp;". "&amp;Tableau1[[#This Row],[Year]]</f>
        <v>Eissa MGAM, Abdelhakim MASE, Macky TA, Khafagy MM, Mortada HA., Functional and structural outcomes of ILM peeling in uncomplicated macula-off RRD using microperimetry &amp; en-face OCT. Graefes Arch Clin Exp Ophthalmol. 2018</v>
      </c>
    </row>
    <row r="7555" spans="1:29" x14ac:dyDescent="0.3">
      <c r="A7555">
        <v>4888</v>
      </c>
      <c r="B7555" t="s">
        <v>7988</v>
      </c>
      <c r="C7555" t="s">
        <v>18217</v>
      </c>
      <c r="D7555" t="s">
        <v>28418</v>
      </c>
      <c r="E7555" t="s">
        <v>2445</v>
      </c>
      <c r="F7555" s="10"/>
      <c r="G7555">
        <v>2018</v>
      </c>
      <c r="J7555">
        <v>0.67716441577316855</v>
      </c>
      <c r="L7555" t="s">
        <v>39298</v>
      </c>
      <c r="M7555">
        <v>28394835</v>
      </c>
      <c r="Q7555" s="10"/>
      <c r="R7555" s="11">
        <f t="shared" si="236"/>
        <v>0</v>
      </c>
      <c r="U7555" s="11">
        <f t="shared" si="237"/>
        <v>0</v>
      </c>
      <c r="Y7555" s="11">
        <f>IF(SUM(Tableau1[[#This Row],[Other access]:[Sci-hub access]])&gt;=1,1,0)</f>
        <v>0</v>
      </c>
      <c r="Z7555" s="12">
        <f>IF(OR(Tableau1[[#This Row],[Access R1 + S1+ T1 ]]&gt;=1,Tableau1[[#This Row],[Access V1 +W1 + X1]]&gt;=1),1,0)</f>
        <v>0</v>
      </c>
      <c r="AB7555" s="10" t="str">
        <f>Tableau1[[#This Row],[DOI]]</f>
        <v>doi: 10.1097/IAE.0000000000001510</v>
      </c>
      <c r="AC7555" s="13" t="str">
        <f>Tableau1[[#This Row],[Authors]]&amp;", "&amp;Tableau1[[#This Row],[Title]]&amp;" "&amp;Tableau1[[#This Row],[Journal]]&amp;". "&amp;Tableau1[[#This Row],[Year]]</f>
        <v>Okuda T, Higashide T, Sugiyama K., METAMORPHOPSIA AND OUTER RETINAL MORPHOLOGIC CHANGES AFTER SUCCESSFUL VITRECTOMY SURGERY FOR MACULA-OFF RHEGMATOGENOUS RETINAL DETACHMENT. Retina. 2018</v>
      </c>
    </row>
    <row r="7556" spans="1:29" x14ac:dyDescent="0.3">
      <c r="A7556">
        <v>3882</v>
      </c>
      <c r="B7556" t="s">
        <v>7041</v>
      </c>
      <c r="C7556" t="s">
        <v>17280</v>
      </c>
      <c r="D7556" t="s">
        <v>27466</v>
      </c>
      <c r="E7556" t="s">
        <v>2567</v>
      </c>
      <c r="F7556" s="10"/>
      <c r="G7556">
        <v>2017</v>
      </c>
      <c r="J7556">
        <v>0.6771757367564557</v>
      </c>
      <c r="L7556" t="s">
        <v>38324</v>
      </c>
      <c r="M7556">
        <v>28512124</v>
      </c>
      <c r="Q7556" s="10"/>
      <c r="R7556" s="11">
        <f t="shared" si="236"/>
        <v>0</v>
      </c>
      <c r="U7556" s="11">
        <f t="shared" si="237"/>
        <v>0</v>
      </c>
      <c r="Y7556" s="11">
        <f>IF(SUM(Tableau1[[#This Row],[Other access]:[Sci-hub access]])&gt;=1,1,0)</f>
        <v>0</v>
      </c>
      <c r="Z7556" s="12">
        <f>IF(OR(Tableau1[[#This Row],[Access R1 + S1+ T1 ]]&gt;=1,Tableau1[[#This Row],[Access V1 +W1 + X1]]&gt;=1),1,0)</f>
        <v>0</v>
      </c>
      <c r="AB7556" s="10" t="str">
        <f>Tableau1[[#This Row],[DOI]]</f>
        <v>doi: 10.1136/bcr-2017-219782</v>
      </c>
      <c r="AC7556" s="13" t="str">
        <f>Tableau1[[#This Row],[Authors]]&amp;", "&amp;Tableau1[[#This Row],[Title]]&amp;" "&amp;Tableau1[[#This Row],[Journal]]&amp;". "&amp;Tableau1[[#This Row],[Year]]</f>
        <v>Goldberg V, Martinez B, Cnop K, Rohloff P., Use of propranolol in a remote region of rural Guatemala to treat a large facial infantile haemangioma. BMJ Case Rep. 2017</v>
      </c>
    </row>
    <row r="7557" spans="1:29" x14ac:dyDescent="0.3">
      <c r="A7557">
        <v>2046</v>
      </c>
      <c r="B7557" t="s">
        <v>5285</v>
      </c>
      <c r="C7557" t="s">
        <v>15531</v>
      </c>
      <c r="D7557" t="s">
        <v>25707</v>
      </c>
      <c r="E7557" t="s">
        <v>2445</v>
      </c>
      <c r="F7557" s="10"/>
      <c r="G7557">
        <v>2017</v>
      </c>
      <c r="J7557">
        <v>0.67726830547670591</v>
      </c>
      <c r="L7557" t="s">
        <v>36517</v>
      </c>
      <c r="M7557">
        <v>28825958</v>
      </c>
      <c r="Q7557" s="10"/>
      <c r="R7557" s="11">
        <f t="shared" si="236"/>
        <v>0</v>
      </c>
      <c r="U7557" s="11">
        <f t="shared" si="237"/>
        <v>0</v>
      </c>
      <c r="Y7557" s="11">
        <f>IF(SUM(Tableau1[[#This Row],[Other access]:[Sci-hub access]])&gt;=1,1,0)</f>
        <v>0</v>
      </c>
      <c r="Z7557" s="12">
        <f>IF(OR(Tableau1[[#This Row],[Access R1 + S1+ T1 ]]&gt;=1,Tableau1[[#This Row],[Access V1 +W1 + X1]]&gt;=1),1,0)</f>
        <v>0</v>
      </c>
      <c r="AB7557" s="10" t="str">
        <f>Tableau1[[#This Row],[DOI]]</f>
        <v>doi: 10.1097/IAE.0000000000001821</v>
      </c>
      <c r="AC7557" s="13" t="str">
        <f>Tableau1[[#This Row],[Authors]]&amp;", "&amp;Tableau1[[#This Row],[Title]]&amp;" "&amp;Tableau1[[#This Row],[Journal]]&amp;". "&amp;Tableau1[[#This Row],[Year]]</f>
        <v>Williams PJ, Robinson J., Multimodal Imaging of Presumed Ocular Manifestations in End-Stage Diffuse Large B-Cell Lymphoma. Retina. 2017</v>
      </c>
    </row>
    <row r="7558" spans="1:29" x14ac:dyDescent="0.3">
      <c r="A7558">
        <v>10685</v>
      </c>
      <c r="B7558" t="s">
        <v>13151</v>
      </c>
      <c r="C7558" t="s">
        <v>17029</v>
      </c>
      <c r="D7558" t="s">
        <v>33604</v>
      </c>
      <c r="E7558" t="s">
        <v>2438</v>
      </c>
      <c r="F7558" s="10"/>
      <c r="G7558">
        <v>2017</v>
      </c>
      <c r="J7558">
        <v>0.67742383797828731</v>
      </c>
      <c r="L7558" t="s">
        <v>44932</v>
      </c>
      <c r="M7558">
        <v>27107030</v>
      </c>
      <c r="Q7558" s="10"/>
      <c r="R7558" s="11">
        <f t="shared" si="236"/>
        <v>0</v>
      </c>
      <c r="U7558" s="11">
        <f t="shared" si="237"/>
        <v>0</v>
      </c>
      <c r="Y7558" s="11">
        <f>IF(SUM(Tableau1[[#This Row],[Other access]:[Sci-hub access]])&gt;=1,1,0)</f>
        <v>0</v>
      </c>
      <c r="Z7558" s="12">
        <f>IF(OR(Tableau1[[#This Row],[Access R1 + S1+ T1 ]]&gt;=1,Tableau1[[#This Row],[Access V1 +W1 + X1]]&gt;=1),1,0)</f>
        <v>0</v>
      </c>
      <c r="AB7558" s="10" t="str">
        <f>Tableau1[[#This Row],[DOI]]</f>
        <v>doi: 10.1136/bjophthalmol-2015-307759</v>
      </c>
      <c r="AC7558" s="13" t="str">
        <f>Tableau1[[#This Row],[Authors]]&amp;", "&amp;Tableau1[[#This Row],[Title]]&amp;" "&amp;Tableau1[[#This Row],[Journal]]&amp;". "&amp;Tableau1[[#This Row],[Year]]</f>
        <v>Holló G., Comparison of structure-function relationship between corresponding retinal nerve fibre layer thickness and Octopus visual field cluster defect values determined by normal and tendency-oriented strategies. Br J Ophthalmol. 2017</v>
      </c>
    </row>
    <row r="7559" spans="1:29" x14ac:dyDescent="0.3">
      <c r="A7559">
        <v>1699</v>
      </c>
      <c r="B7559" t="s">
        <v>4950</v>
      </c>
      <c r="C7559" t="s">
        <v>15199</v>
      </c>
      <c r="D7559" t="s">
        <v>25371</v>
      </c>
      <c r="E7559" t="s">
        <v>2479</v>
      </c>
      <c r="F7559" s="10"/>
      <c r="G7559">
        <v>2017</v>
      </c>
      <c r="J7559">
        <v>0.6777861982582466</v>
      </c>
      <c r="L7559" t="s">
        <v>36178</v>
      </c>
      <c r="M7559">
        <v>28902017</v>
      </c>
      <c r="Q7559" s="10"/>
      <c r="R7559" s="11">
        <f t="shared" si="236"/>
        <v>0</v>
      </c>
      <c r="U7559" s="11">
        <f t="shared" si="237"/>
        <v>0</v>
      </c>
      <c r="Y7559" s="11">
        <f>IF(SUM(Tableau1[[#This Row],[Other access]:[Sci-hub access]])&gt;=1,1,0)</f>
        <v>0</v>
      </c>
      <c r="Z7559" s="12">
        <f>IF(OR(Tableau1[[#This Row],[Access R1 + S1+ T1 ]]&gt;=1,Tableau1[[#This Row],[Access V1 +W1 + X1]]&gt;=1),1,0)</f>
        <v>0</v>
      </c>
      <c r="AB7559" s="10" t="str">
        <f>Tableau1[[#This Row],[DOI]]</f>
        <v>doi: 10.1097/ICO.0000000000001361</v>
      </c>
      <c r="AC7559" s="13" t="str">
        <f>Tableau1[[#This Row],[Authors]]&amp;", "&amp;Tableau1[[#This Row],[Title]]&amp;" "&amp;Tableau1[[#This Row],[Journal]]&amp;". "&amp;Tableau1[[#This Row],[Year]]</f>
        <v>Luo X, Li J, Chen C, Tseng S, Liang L., Ocular Demodicosis as a Potential Cause of Ocular Surface Inflammation. Cornea. 2017</v>
      </c>
    </row>
    <row r="7560" spans="1:29" x14ac:dyDescent="0.3">
      <c r="A7560">
        <v>7424</v>
      </c>
      <c r="B7560" t="s">
        <v>10231</v>
      </c>
      <c r="C7560" t="s">
        <v>20433</v>
      </c>
      <c r="D7560" t="s">
        <v>30666</v>
      </c>
      <c r="E7560" t="s">
        <v>34015</v>
      </c>
      <c r="F7560" s="10"/>
      <c r="G7560">
        <v>2017</v>
      </c>
      <c r="J7560">
        <v>0.67781936227402073</v>
      </c>
      <c r="L7560" t="s">
        <v>41780</v>
      </c>
      <c r="M7560">
        <v>28095140</v>
      </c>
      <c r="Q7560" s="10"/>
      <c r="R7560" s="11">
        <f t="shared" si="236"/>
        <v>0</v>
      </c>
      <c r="U7560" s="11">
        <f t="shared" si="237"/>
        <v>0</v>
      </c>
      <c r="Y7560" s="11">
        <f>IF(SUM(Tableau1[[#This Row],[Other access]:[Sci-hub access]])&gt;=1,1,0)</f>
        <v>0</v>
      </c>
      <c r="Z7560" s="12">
        <f>IF(OR(Tableau1[[#This Row],[Access R1 + S1+ T1 ]]&gt;=1,Tableau1[[#This Row],[Access V1 +W1 + X1]]&gt;=1),1,0)</f>
        <v>0</v>
      </c>
      <c r="AB7560" s="10" t="str">
        <f>Tableau1[[#This Row],[DOI]]</f>
        <v>doi: 10.1080/13816810.2016.1275022</v>
      </c>
      <c r="AC7560" s="13" t="str">
        <f>Tableau1[[#This Row],[Authors]]&amp;", "&amp;Tableau1[[#This Row],[Title]]&amp;" "&amp;Tableau1[[#This Row],[Journal]]&amp;". "&amp;Tableau1[[#This Row],[Year]]</f>
        <v>Salles MV, Motta FL, Dias da Silva E, Varela Lima Teixeira P, Antunes Costa K, Filippelli-Silva R, Martin R, Pesquero JB, Ferraz Sallum JM., PROM1 gene variations in Brazilian patients with macular dystrophy. Ophthalmic Genet. 2017</v>
      </c>
    </row>
    <row r="7561" spans="1:29" x14ac:dyDescent="0.3">
      <c r="A7561">
        <v>933</v>
      </c>
      <c r="B7561" t="s">
        <v>4195</v>
      </c>
      <c r="C7561" t="s">
        <v>14449</v>
      </c>
      <c r="D7561" t="s">
        <v>24616</v>
      </c>
      <c r="E7561" t="s">
        <v>2443</v>
      </c>
      <c r="F7561" s="10"/>
      <c r="G7561">
        <v>2017</v>
      </c>
      <c r="J7561">
        <v>0.67787022692310694</v>
      </c>
      <c r="L7561" t="s">
        <v>35421</v>
      </c>
      <c r="M7561">
        <v>29059311</v>
      </c>
      <c r="Q7561" s="10"/>
      <c r="R7561" s="11">
        <f t="shared" si="236"/>
        <v>0</v>
      </c>
      <c r="U7561" s="11">
        <f t="shared" si="237"/>
        <v>0</v>
      </c>
      <c r="Y7561" s="11">
        <f>IF(SUM(Tableau1[[#This Row],[Other access]:[Sci-hub access]])&gt;=1,1,0)</f>
        <v>0</v>
      </c>
      <c r="Z7561" s="12">
        <f>IF(OR(Tableau1[[#This Row],[Access R1 + S1+ T1 ]]&gt;=1,Tableau1[[#This Row],[Access V1 +W1 + X1]]&gt;=1),1,0)</f>
        <v>0</v>
      </c>
      <c r="AB7561" s="10" t="str">
        <f>Tableau1[[#This Row],[DOI]]</f>
        <v>doi: 10.1167/iovs.17-22362</v>
      </c>
      <c r="AC7561" s="13" t="str">
        <f>Tableau1[[#This Row],[Authors]]&amp;", "&amp;Tableau1[[#This Row],[Title]]&amp;" "&amp;Tableau1[[#This Row],[Journal]]&amp;". "&amp;Tableau1[[#This Row],[Year]]</f>
        <v>Mori T, Sukeda A, Sekine S, Shibata S, Ryo E, Okano H, Suzuki S, Hiraoka N., SOX10 Expression as Well as BRAF and GNAQ/11 Mutations Distinguish Pigmented Ciliary Epithelium Neoplasms From Uveal Melanomas. Invest Ophthalmol Vis Sci. 2017</v>
      </c>
    </row>
    <row r="7562" spans="1:29" ht="28.8" x14ac:dyDescent="0.3">
      <c r="A7562">
        <v>2023</v>
      </c>
      <c r="B7562" t="s">
        <v>5262</v>
      </c>
      <c r="C7562" t="s">
        <v>15508</v>
      </c>
      <c r="D7562" t="s">
        <v>25684</v>
      </c>
      <c r="E7562" t="s">
        <v>2462</v>
      </c>
      <c r="F7562" s="10"/>
      <c r="G7562">
        <v>2017</v>
      </c>
      <c r="J7562">
        <v>0.6780280006060192</v>
      </c>
      <c r="L7562" t="s">
        <v>36494</v>
      </c>
      <c r="M7562">
        <v>28830451</v>
      </c>
      <c r="Q7562" s="10"/>
      <c r="R7562" s="11">
        <f t="shared" si="236"/>
        <v>0</v>
      </c>
      <c r="U7562" s="11">
        <f t="shared" si="237"/>
        <v>0</v>
      </c>
      <c r="Y7562" s="11">
        <f>IF(SUM(Tableau1[[#This Row],[Other access]:[Sci-hub access]])&gt;=1,1,0)</f>
        <v>0</v>
      </c>
      <c r="Z7562" s="12">
        <f>IF(OR(Tableau1[[#This Row],[Access R1 + S1+ T1 ]]&gt;=1,Tableau1[[#This Row],[Access V1 +W1 + X1]]&gt;=1),1,0)</f>
        <v>0</v>
      </c>
      <c r="AB7562" s="10" t="str">
        <f>Tableau1[[#This Row],[DOI]]</f>
        <v>doi: 10.1186/s12886-017-0548-6</v>
      </c>
      <c r="AC7562" s="13" t="str">
        <f>Tableau1[[#This Row],[Authors]]&amp;", "&amp;Tableau1[[#This Row],[Title]]&amp;" "&amp;Tableau1[[#This Row],[Journal]]&amp;". "&amp;Tableau1[[#This Row],[Year]]</f>
        <v>Getahun E, Gelaw B, Assefa A, Assefa Y, Amsalu A., Bacterial pathogens associated with external ocular infections alongside eminent proportion of multidrug resistant isolates at the University of Gondar Hospital, northwest Ethiopia. BMC Ophthalmol. 2017</v>
      </c>
    </row>
    <row r="7563" spans="1:29" x14ac:dyDescent="0.3">
      <c r="A7563">
        <v>10238</v>
      </c>
      <c r="B7563" t="s">
        <v>12741</v>
      </c>
      <c r="C7563" t="s">
        <v>22909</v>
      </c>
      <c r="D7563" t="s">
        <v>33193</v>
      </c>
      <c r="E7563" t="s">
        <v>2529</v>
      </c>
      <c r="F7563" s="10"/>
      <c r="G7563">
        <v>2017</v>
      </c>
      <c r="J7563">
        <v>0.6780649985083963</v>
      </c>
      <c r="L7563" t="s">
        <v>44492</v>
      </c>
      <c r="M7563">
        <v>27420751</v>
      </c>
      <c r="Q7563" s="10"/>
      <c r="R7563" s="11">
        <f t="shared" si="236"/>
        <v>0</v>
      </c>
      <c r="U7563" s="11">
        <f t="shared" si="237"/>
        <v>0</v>
      </c>
      <c r="Y7563" s="11">
        <f>IF(SUM(Tableau1[[#This Row],[Other access]:[Sci-hub access]])&gt;=1,1,0)</f>
        <v>0</v>
      </c>
      <c r="Z7563" s="12">
        <f>IF(OR(Tableau1[[#This Row],[Access R1 + S1+ T1 ]]&gt;=1,Tableau1[[#This Row],[Access V1 +W1 + X1]]&gt;=1),1,0)</f>
        <v>0</v>
      </c>
      <c r="AB7563" s="10" t="str">
        <f>Tableau1[[#This Row],[DOI]]</f>
        <v>doi: 10.1080/02713683.2016.1196707</v>
      </c>
      <c r="AC7563" s="13" t="str">
        <f>Tableau1[[#This Row],[Authors]]&amp;", "&amp;Tableau1[[#This Row],[Title]]&amp;" "&amp;Tableau1[[#This Row],[Journal]]&amp;". "&amp;Tableau1[[#This Row],[Year]]</f>
        <v>Uchida T, Sakai O, Imai H, Ueta T., Role of Glutathione Peroxidase 4 in Corneal Endothelial Cells. Curr Eye Res. 2017</v>
      </c>
    </row>
    <row r="7564" spans="1:29" ht="28.8" x14ac:dyDescent="0.3">
      <c r="A7564">
        <v>5906</v>
      </c>
      <c r="B7564" t="s">
        <v>8911</v>
      </c>
      <c r="C7564" t="s">
        <v>19126</v>
      </c>
      <c r="D7564" t="s">
        <v>29341</v>
      </c>
      <c r="E7564" t="s">
        <v>2465</v>
      </c>
      <c r="F7564" s="10"/>
      <c r="G7564">
        <v>2017</v>
      </c>
      <c r="J7564">
        <v>0.67807603930915006</v>
      </c>
      <c r="L7564" t="s">
        <v>40286</v>
      </c>
      <c r="M7564">
        <v>28272255</v>
      </c>
      <c r="Q7564" s="10"/>
      <c r="R7564" s="11">
        <f t="shared" si="236"/>
        <v>0</v>
      </c>
      <c r="U7564" s="11">
        <f t="shared" si="237"/>
        <v>0</v>
      </c>
      <c r="Y7564" s="11">
        <f>IF(SUM(Tableau1[[#This Row],[Other access]:[Sci-hub access]])&gt;=1,1,0)</f>
        <v>0</v>
      </c>
      <c r="Z7564" s="12">
        <f>IF(OR(Tableau1[[#This Row],[Access R1 + S1+ T1 ]]&gt;=1,Tableau1[[#This Row],[Access V1 +W1 + X1]]&gt;=1),1,0)</f>
        <v>0</v>
      </c>
      <c r="AB7564" s="10" t="str">
        <f>Tableau1[[#This Row],[DOI]]</f>
        <v>doi: 10.1097/MD.0000000000006293</v>
      </c>
      <c r="AC7564" s="13" t="str">
        <f>Tableau1[[#This Row],[Authors]]&amp;", "&amp;Tableau1[[#This Row],[Title]]&amp;" "&amp;Tableau1[[#This Row],[Journal]]&amp;". "&amp;Tableau1[[#This Row],[Year]]</f>
        <v>Li M, Yan XQ, Song YW, Guo JM, Zhang H., Choroidal area assessment in various fundus sectors of patients at different stages of primary open-angle glaucoma by using enhanced depth imaging optical coherence tomography. Medicine (Baltimore). 2017</v>
      </c>
    </row>
    <row r="7565" spans="1:29" x14ac:dyDescent="0.3">
      <c r="A7565">
        <v>8693</v>
      </c>
      <c r="B7565" t="s">
        <v>1784</v>
      </c>
      <c r="C7565" t="s">
        <v>1785</v>
      </c>
      <c r="D7565" t="s">
        <v>1786</v>
      </c>
      <c r="E7565" t="s">
        <v>3057</v>
      </c>
      <c r="F7565" s="10"/>
      <c r="G7565">
        <v>2017</v>
      </c>
      <c r="J7565">
        <v>0.67813067450893383</v>
      </c>
      <c r="L7565" t="s">
        <v>43029</v>
      </c>
      <c r="M7565">
        <v>27861904</v>
      </c>
      <c r="Q7565" s="10"/>
      <c r="R7565" s="11">
        <f t="shared" si="236"/>
        <v>0</v>
      </c>
      <c r="U7565" s="11">
        <f t="shared" si="237"/>
        <v>0</v>
      </c>
      <c r="Y7565" s="11">
        <f>IF(SUM(Tableau1[[#This Row],[Other access]:[Sci-hub access]])&gt;=1,1,0)</f>
        <v>0</v>
      </c>
      <c r="Z7565" s="12">
        <f>IF(OR(Tableau1[[#This Row],[Access R1 + S1+ T1 ]]&gt;=1,Tableau1[[#This Row],[Access V1 +W1 + X1]]&gt;=1),1,0)</f>
        <v>0</v>
      </c>
      <c r="AB7565" s="10" t="str">
        <f>Tableau1[[#This Row],[DOI]]</f>
        <v>doi: 10.1111/jsap.12600</v>
      </c>
      <c r="AC7565" s="13" t="str">
        <f>Tableau1[[#This Row],[Authors]]&amp;", "&amp;Tableau1[[#This Row],[Title]]&amp;" "&amp;Tableau1[[#This Row],[Journal]]&amp;". "&amp;Tableau1[[#This Row],[Year]]</f>
        <v>Sanchez RF, Vieira da Silva MJ, Dawson C., Design of an intraocular pressure curve protocol for use in dogs. J Small Anim Pract. 2017</v>
      </c>
    </row>
    <row r="7566" spans="1:29" x14ac:dyDescent="0.3">
      <c r="A7566">
        <v>5392</v>
      </c>
      <c r="B7566" t="s">
        <v>8444</v>
      </c>
      <c r="C7566" t="s">
        <v>18667</v>
      </c>
      <c r="D7566" t="s">
        <v>28874</v>
      </c>
      <c r="E7566" t="s">
        <v>2545</v>
      </c>
      <c r="F7566" s="10"/>
      <c r="G7566">
        <v>2017</v>
      </c>
      <c r="J7566">
        <v>0.67813361746535705</v>
      </c>
      <c r="L7566" t="s">
        <v>39787</v>
      </c>
      <c r="M7566">
        <v>28340257</v>
      </c>
      <c r="Q7566" s="10"/>
      <c r="R7566" s="11">
        <f t="shared" si="236"/>
        <v>0</v>
      </c>
      <c r="U7566" s="11">
        <f t="shared" si="237"/>
        <v>0</v>
      </c>
      <c r="Y7566" s="11">
        <f>IF(SUM(Tableau1[[#This Row],[Other access]:[Sci-hub access]])&gt;=1,1,0)</f>
        <v>0</v>
      </c>
      <c r="Z7566" s="12">
        <f>IF(OR(Tableau1[[#This Row],[Access R1 + S1+ T1 ]]&gt;=1,Tableau1[[#This Row],[Access V1 +W1 + X1]]&gt;=1),1,0)</f>
        <v>0</v>
      </c>
      <c r="AB7566" s="10" t="str">
        <f>Tableau1[[#This Row],[DOI]]</f>
        <v>doi: 10.1093/jnen/nlx015</v>
      </c>
      <c r="AC7566" s="13" t="str">
        <f>Tableau1[[#This Row],[Authors]]&amp;", "&amp;Tableau1[[#This Row],[Title]]&amp;" "&amp;Tableau1[[#This Row],[Journal]]&amp;". "&amp;Tableau1[[#This Row],[Year]]</f>
        <v>Thomas DL, Manners J, Marker D, Mettenburg J, Murdoch G, Stevens B, Wang G, Wiley C., CD8-Positive T-Cell Leukoencephalitis With Astrocytopathy Clinically Presenting as Neuromyelitis Optica. J Neuropathol Exp Neurol. 2017</v>
      </c>
    </row>
    <row r="7567" spans="1:29" x14ac:dyDescent="0.3">
      <c r="A7567">
        <v>7992</v>
      </c>
      <c r="B7567" t="s">
        <v>10723</v>
      </c>
      <c r="C7567" t="s">
        <v>20918</v>
      </c>
      <c r="D7567" t="s">
        <v>31161</v>
      </c>
      <c r="E7567" t="s">
        <v>2495</v>
      </c>
      <c r="F7567" s="10"/>
      <c r="G7567">
        <v>2017</v>
      </c>
      <c r="J7567">
        <v>0.67847417282212052</v>
      </c>
      <c r="L7567" t="s">
        <v>42339</v>
      </c>
      <c r="M7567">
        <v>28009794</v>
      </c>
      <c r="Q7567" s="10"/>
      <c r="R7567" s="11">
        <f t="shared" si="236"/>
        <v>0</v>
      </c>
      <c r="U7567" s="11">
        <f t="shared" si="237"/>
        <v>0</v>
      </c>
      <c r="Y7567" s="11">
        <f>IF(SUM(Tableau1[[#This Row],[Other access]:[Sci-hub access]])&gt;=1,1,0)</f>
        <v>0</v>
      </c>
      <c r="Z7567" s="12">
        <f>IF(OR(Tableau1[[#This Row],[Access R1 + S1+ T1 ]]&gt;=1,Tableau1[[#This Row],[Access V1 +W1 + X1]]&gt;=1),1,0)</f>
        <v>0</v>
      </c>
      <c r="AB7567" s="10" t="str">
        <f>Tableau1[[#This Row],[DOI]]</f>
        <v>doi: 10.1097/OPX.0000000000001043</v>
      </c>
      <c r="AC7567" s="13" t="str">
        <f>Tableau1[[#This Row],[Authors]]&amp;", "&amp;Tableau1[[#This Row],[Title]]&amp;" "&amp;Tableau1[[#This Row],[Journal]]&amp;". "&amp;Tableau1[[#This Row],[Year]]</f>
        <v>Łabuz G, López-Gil N, van den Berg TJ, Vargas-Martín F., Ocular Straylight with Different Multifocal Contact Lenses. Optom Vis Sci. 2017</v>
      </c>
    </row>
    <row r="7568" spans="1:29" x14ac:dyDescent="0.3">
      <c r="A7568">
        <v>9474</v>
      </c>
      <c r="B7568" t="s">
        <v>12039</v>
      </c>
      <c r="C7568" t="s">
        <v>22215</v>
      </c>
      <c r="D7568" t="s">
        <v>32485</v>
      </c>
      <c r="E7568" t="s">
        <v>2486</v>
      </c>
      <c r="F7568" s="10"/>
      <c r="G7568">
        <v>2017</v>
      </c>
      <c r="J7568">
        <v>0.678508552665542</v>
      </c>
      <c r="L7568" t="s">
        <v>43757</v>
      </c>
      <c r="M7568">
        <v>27679403</v>
      </c>
      <c r="Q7568" s="10"/>
      <c r="R7568" s="11">
        <f t="shared" si="236"/>
        <v>0</v>
      </c>
      <c r="U7568" s="11">
        <f t="shared" si="237"/>
        <v>0</v>
      </c>
      <c r="Y7568" s="11">
        <f>IF(SUM(Tableau1[[#This Row],[Other access]:[Sci-hub access]])&gt;=1,1,0)</f>
        <v>0</v>
      </c>
      <c r="Z7568" s="12">
        <f>IF(OR(Tableau1[[#This Row],[Access R1 + S1+ T1 ]]&gt;=1,Tableau1[[#This Row],[Access V1 +W1 + X1]]&gt;=1),1,0)</f>
        <v>0</v>
      </c>
      <c r="AB7568" s="10" t="str">
        <f>Tableau1[[#This Row],[DOI]]</f>
        <v>doi: 10.1111/aos.13250</v>
      </c>
      <c r="AC7568" s="13" t="str">
        <f>Tableau1[[#This Row],[Authors]]&amp;", "&amp;Tableau1[[#This Row],[Title]]&amp;" "&amp;Tableau1[[#This Row],[Journal]]&amp;". "&amp;Tableau1[[#This Row],[Year]]</f>
        <v>Andjelic S, Drašlar K, Hvala A, Hawlina M., Anterior lens epithelium in cataract patients with retinitis pigmentosa - scanning and transmission electron microscopy study. Acta Ophthalmol. 2017</v>
      </c>
    </row>
    <row r="7569" spans="1:29" x14ac:dyDescent="0.3">
      <c r="A7569">
        <v>196</v>
      </c>
      <c r="B7569" t="s">
        <v>3459</v>
      </c>
      <c r="C7569" t="s">
        <v>13720</v>
      </c>
      <c r="D7569" t="s">
        <v>23879</v>
      </c>
      <c r="E7569" t="s">
        <v>2462</v>
      </c>
      <c r="F7569" s="10"/>
      <c r="G7569">
        <v>2018</v>
      </c>
      <c r="J7569">
        <v>0.67854483728866744</v>
      </c>
      <c r="L7569" t="s">
        <v>34709</v>
      </c>
      <c r="M7569">
        <v>29351788</v>
      </c>
      <c r="Q7569" s="10"/>
      <c r="R7569" s="11">
        <f t="shared" si="236"/>
        <v>0</v>
      </c>
      <c r="U7569" s="11">
        <f t="shared" si="237"/>
        <v>0</v>
      </c>
      <c r="Y7569" s="11">
        <f>IF(SUM(Tableau1[[#This Row],[Other access]:[Sci-hub access]])&gt;=1,1,0)</f>
        <v>0</v>
      </c>
      <c r="Z7569" s="12">
        <f>IF(OR(Tableau1[[#This Row],[Access R1 + S1+ T1 ]]&gt;=1,Tableau1[[#This Row],[Access V1 +W1 + X1]]&gt;=1),1,0)</f>
        <v>0</v>
      </c>
      <c r="AB7569" s="10" t="str">
        <f>Tableau1[[#This Row],[DOI]]</f>
        <v>doi: 10.1186/s12886-018-0680-y</v>
      </c>
      <c r="AC7569" s="13" t="str">
        <f>Tableau1[[#This Row],[Authors]]&amp;", "&amp;Tableau1[[#This Row],[Title]]&amp;" "&amp;Tableau1[[#This Row],[Journal]]&amp;". "&amp;Tableau1[[#This Row],[Year]]</f>
        <v>Otiti-Sengeri J, Colebunders R, Reynolds SJ, Muwonge M, Nakigozi G, Kiggundu V, Nalugoda F, Nakanjako D., Elevated inflammatory cytokines in aqueous cytokine profile in HIV-1 infected patients with cataracts in Uganda. BMC Ophthalmol. 2018</v>
      </c>
    </row>
    <row r="7570" spans="1:29" x14ac:dyDescent="0.3">
      <c r="A7570">
        <v>1441</v>
      </c>
      <c r="B7570" t="s">
        <v>4699</v>
      </c>
      <c r="C7570" t="s">
        <v>14949</v>
      </c>
      <c r="D7570" t="s">
        <v>25120</v>
      </c>
      <c r="E7570" t="s">
        <v>2551</v>
      </c>
      <c r="F7570" s="10"/>
      <c r="G7570">
        <v>2017</v>
      </c>
      <c r="J7570">
        <v>0.67859516323690572</v>
      </c>
      <c r="L7570" t="s">
        <v>35922</v>
      </c>
      <c r="M7570">
        <v>28950152</v>
      </c>
      <c r="Q7570" s="10"/>
      <c r="R7570" s="11">
        <f t="shared" si="236"/>
        <v>0</v>
      </c>
      <c r="U7570" s="11">
        <f t="shared" si="237"/>
        <v>0</v>
      </c>
      <c r="Y7570" s="11">
        <f>IF(SUM(Tableau1[[#This Row],[Other access]:[Sci-hub access]])&gt;=1,1,0)</f>
        <v>0</v>
      </c>
      <c r="Z7570" s="12">
        <f>IF(OR(Tableau1[[#This Row],[Access R1 + S1+ T1 ]]&gt;=1,Tableau1[[#This Row],[Access V1 +W1 + X1]]&gt;=1),1,0)</f>
        <v>0</v>
      </c>
      <c r="AB7570" s="10" t="str">
        <f>Tableau1[[#This Row],[DOI]]</f>
        <v>doi: 10.1016/j.clinph.2017.08.016</v>
      </c>
      <c r="AC7570" s="13" t="str">
        <f>Tableau1[[#This Row],[Authors]]&amp;", "&amp;Tableau1[[#This Row],[Title]]&amp;" "&amp;Tableau1[[#This Row],[Journal]]&amp;". "&amp;Tableau1[[#This Row],[Year]]</f>
        <v>O'Reilly MA, Bathelt J, Sakkalou E, Sakki H, Salt A, Dale NJ, de Haan M., Frontal EEG asymmetry and later behavior vulnerability in infants with congenital visual impairment. Clin Neurophysiol. 2017</v>
      </c>
    </row>
    <row r="7571" spans="1:29" x14ac:dyDescent="0.3">
      <c r="A7571">
        <v>1446</v>
      </c>
      <c r="B7571" t="s">
        <v>4704</v>
      </c>
      <c r="C7571" t="s">
        <v>14954</v>
      </c>
      <c r="D7571" t="s">
        <v>25125</v>
      </c>
      <c r="E7571" t="s">
        <v>34015</v>
      </c>
      <c r="F7571" s="10"/>
      <c r="G7571">
        <v>2018</v>
      </c>
      <c r="J7571">
        <v>0.67871822596815323</v>
      </c>
      <c r="L7571" t="s">
        <v>35927</v>
      </c>
      <c r="M7571">
        <v>28949775</v>
      </c>
      <c r="Q7571" s="10"/>
      <c r="R7571" s="11">
        <f t="shared" si="236"/>
        <v>0</v>
      </c>
      <c r="U7571" s="11">
        <f t="shared" si="237"/>
        <v>0</v>
      </c>
      <c r="Y7571" s="11">
        <f>IF(SUM(Tableau1[[#This Row],[Other access]:[Sci-hub access]])&gt;=1,1,0)</f>
        <v>0</v>
      </c>
      <c r="Z7571" s="12">
        <f>IF(OR(Tableau1[[#This Row],[Access R1 + S1+ T1 ]]&gt;=1,Tableau1[[#This Row],[Access V1 +W1 + X1]]&gt;=1),1,0)</f>
        <v>0</v>
      </c>
      <c r="AB7571" s="10" t="str">
        <f>Tableau1[[#This Row],[DOI]]</f>
        <v>doi: 10.1080/13816810.2017.1369550</v>
      </c>
      <c r="AC7571" s="13" t="str">
        <f>Tableau1[[#This Row],[Authors]]&amp;", "&amp;Tableau1[[#This Row],[Title]]&amp;" "&amp;Tableau1[[#This Row],[Journal]]&amp;". "&amp;Tableau1[[#This Row],[Year]]</f>
        <v>Chirco KR, Lewis CJ, Scheetz TE, Johnston RM, Tucker BA, Stone EM, Fingert JH, Mullins RF., Evaluation of sFLT1 protein levels in human eyes with the FLT1 rs9943922 polymorphism. Ophthalmic Genet. 2018</v>
      </c>
    </row>
    <row r="7572" spans="1:29" x14ac:dyDescent="0.3">
      <c r="A7572">
        <v>5275</v>
      </c>
      <c r="B7572" t="s">
        <v>8339</v>
      </c>
      <c r="C7572" t="s">
        <v>18563</v>
      </c>
      <c r="D7572" t="s">
        <v>28769</v>
      </c>
      <c r="E7572" t="s">
        <v>34031</v>
      </c>
      <c r="F7572" s="10"/>
      <c r="G7572">
        <v>2017</v>
      </c>
      <c r="J7572">
        <v>0.67872838944129377</v>
      </c>
      <c r="L7572" t="s">
        <v>39670</v>
      </c>
      <c r="M7572">
        <v>28355124</v>
      </c>
      <c r="Q7572" s="10"/>
      <c r="R7572" s="11">
        <f t="shared" si="236"/>
        <v>0</v>
      </c>
      <c r="U7572" s="11">
        <f t="shared" si="237"/>
        <v>0</v>
      </c>
      <c r="Y7572" s="11">
        <f>IF(SUM(Tableau1[[#This Row],[Other access]:[Sci-hub access]])&gt;=1,1,0)</f>
        <v>0</v>
      </c>
      <c r="Z7572" s="12">
        <f>IF(OR(Tableau1[[#This Row],[Access R1 + S1+ T1 ]]&gt;=1,Tableau1[[#This Row],[Access V1 +W1 + X1]]&gt;=1),1,0)</f>
        <v>0</v>
      </c>
      <c r="AB7572" s="10" t="str">
        <f>Tableau1[[#This Row],[DOI]]</f>
        <v>doi: 10.1089/jop.2016.0127</v>
      </c>
      <c r="AC7572" s="13" t="str">
        <f>Tableau1[[#This Row],[Authors]]&amp;", "&amp;Tableau1[[#This Row],[Title]]&amp;" "&amp;Tableau1[[#This Row],[Journal]]&amp;". "&amp;Tableau1[[#This Row],[Year]]</f>
        <v>Stem MS, Todorich B, Faia LJ., Ocular Pharmacology for Scleritis: Review of Treatment and a Practical Perspective. J Ocul Pharmacol Ther. 2017</v>
      </c>
    </row>
    <row r="7573" spans="1:29" x14ac:dyDescent="0.3">
      <c r="A7573">
        <v>7944</v>
      </c>
      <c r="B7573" t="s">
        <v>10681</v>
      </c>
      <c r="C7573" t="s">
        <v>20877</v>
      </c>
      <c r="D7573" t="s">
        <v>31119</v>
      </c>
      <c r="E7573" t="s">
        <v>34364</v>
      </c>
      <c r="F7573" s="10"/>
      <c r="G7573">
        <v>2017</v>
      </c>
      <c r="J7573">
        <v>0.67876135284620931</v>
      </c>
      <c r="L7573" t="s">
        <v>42291</v>
      </c>
      <c r="M7573">
        <v>28025047</v>
      </c>
      <c r="Q7573" s="10"/>
      <c r="R7573" s="11">
        <f t="shared" si="236"/>
        <v>0</v>
      </c>
      <c r="U7573" s="11">
        <f t="shared" si="237"/>
        <v>0</v>
      </c>
      <c r="Y7573" s="11">
        <f>IF(SUM(Tableau1[[#This Row],[Other access]:[Sci-hub access]])&gt;=1,1,0)</f>
        <v>0</v>
      </c>
      <c r="Z7573" s="12">
        <f>IF(OR(Tableau1[[#This Row],[Access R1 + S1+ T1 ]]&gt;=1,Tableau1[[#This Row],[Access V1 +W1 + X1]]&gt;=1),1,0)</f>
        <v>0</v>
      </c>
      <c r="AB7573" s="10" t="str">
        <f>Tableau1[[#This Row],[DOI]]</f>
        <v>doi: 10.1016/j.jaapos.2016.09.021</v>
      </c>
      <c r="AC7573" s="13" t="str">
        <f>Tableau1[[#This Row],[Authors]]&amp;", "&amp;Tableau1[[#This Row],[Title]]&amp;" "&amp;Tableau1[[#This Row],[Journal]]&amp;". "&amp;Tableau1[[#This Row],[Year]]</f>
        <v>Kinori M, Godfrey KJ, Whipple KM, Kikkawa DO, Granet DB., Refractive changes following corrective surgery for thyroid-related orbitopathy. J AAPOS. 2017</v>
      </c>
    </row>
    <row r="7574" spans="1:29" x14ac:dyDescent="0.3">
      <c r="A7574">
        <v>4560</v>
      </c>
      <c r="B7574" t="s">
        <v>7682</v>
      </c>
      <c r="C7574" t="s">
        <v>17917</v>
      </c>
      <c r="D7574" t="s">
        <v>28111</v>
      </c>
      <c r="E7574" t="s">
        <v>2438</v>
      </c>
      <c r="F7574" s="10"/>
      <c r="G7574">
        <v>2017</v>
      </c>
      <c r="J7574">
        <v>0.67882954069339496</v>
      </c>
      <c r="L7574" t="s">
        <v>38978</v>
      </c>
      <c r="M7574">
        <v>28432109</v>
      </c>
      <c r="Q7574" s="10"/>
      <c r="R7574" s="11">
        <f t="shared" si="236"/>
        <v>0</v>
      </c>
      <c r="U7574" s="11">
        <f t="shared" si="237"/>
        <v>0</v>
      </c>
      <c r="Y7574" s="11">
        <f>IF(SUM(Tableau1[[#This Row],[Other access]:[Sci-hub access]])&gt;=1,1,0)</f>
        <v>0</v>
      </c>
      <c r="Z7574" s="12">
        <f>IF(OR(Tableau1[[#This Row],[Access R1 + S1+ T1 ]]&gt;=1,Tableau1[[#This Row],[Access V1 +W1 + X1]]&gt;=1),1,0)</f>
        <v>0</v>
      </c>
      <c r="AB7574" s="10" t="str">
        <f>Tableau1[[#This Row],[DOI]]</f>
        <v>doi: 10.1136/bjophthalmol-2017-310242</v>
      </c>
      <c r="AC7574" s="13" t="str">
        <f>Tableau1[[#This Row],[Authors]]&amp;", "&amp;Tableau1[[#This Row],[Title]]&amp;" "&amp;Tableau1[[#This Row],[Journal]]&amp;". "&amp;Tableau1[[#This Row],[Year]]</f>
        <v>Cicinelli MV, Cavalleri M, Querques L, Rabiolo A, Bandello F, Querques G., Early response to ranibizumab predictive of functional outcome after dexamethasone for unresponsive diabetic macular oedema. Br J Ophthalmol. 2017</v>
      </c>
    </row>
    <row r="7575" spans="1:29" ht="28.8" x14ac:dyDescent="0.3">
      <c r="A7575">
        <v>10119</v>
      </c>
      <c r="B7575" t="s">
        <v>12629</v>
      </c>
      <c r="C7575" t="s">
        <v>22797</v>
      </c>
      <c r="D7575" t="s">
        <v>33079</v>
      </c>
      <c r="E7575" t="s">
        <v>2557</v>
      </c>
      <c r="F7575" s="10"/>
      <c r="G7575">
        <v>2017</v>
      </c>
      <c r="J7575">
        <v>0.67886455133003309</v>
      </c>
      <c r="L7575" t="s">
        <v>44374</v>
      </c>
      <c r="M7575">
        <v>27466718</v>
      </c>
      <c r="Q7575" s="10"/>
      <c r="R7575" s="11">
        <f t="shared" si="236"/>
        <v>0</v>
      </c>
      <c r="U7575" s="11">
        <f t="shared" si="237"/>
        <v>0</v>
      </c>
      <c r="Y7575" s="11">
        <f>IF(SUM(Tableau1[[#This Row],[Other access]:[Sci-hub access]])&gt;=1,1,0)</f>
        <v>0</v>
      </c>
      <c r="Z7575" s="12">
        <f>IF(OR(Tableau1[[#This Row],[Access R1 + S1+ T1 ]]&gt;=1,Tableau1[[#This Row],[Access V1 +W1 + X1]]&gt;=1),1,0)</f>
        <v>0</v>
      </c>
      <c r="AB7575" s="10" t="str">
        <f>Tableau1[[#This Row],[DOI]]</f>
        <v>doi: 10.1097/ICL.0000000000000276</v>
      </c>
      <c r="AC7575" s="13" t="str">
        <f>Tableau1[[#This Row],[Authors]]&amp;", "&amp;Tableau1[[#This Row],[Title]]&amp;" "&amp;Tableau1[[#This Row],[Journal]]&amp;". "&amp;Tableau1[[#This Row],[Year]]</f>
        <v>Goldstein MH, Martel JR, Sall K, Goldberg DF, Abrams M, Rubin J, Sheppard J, Tauber J, Korenfeld M, Agahigian J, Durham TA, Furfine E., Multicenter Study of a Novel Topical Interleukin-1 Receptor Inhibitor, Isunakinra, in Subjects With Moderate to Severe Dry Eye Disease. Eye Contact Lens. 2017</v>
      </c>
    </row>
    <row r="7576" spans="1:29" x14ac:dyDescent="0.3">
      <c r="A7576">
        <v>982</v>
      </c>
      <c r="B7576" t="s">
        <v>4244</v>
      </c>
      <c r="C7576" t="s">
        <v>14498</v>
      </c>
      <c r="D7576" t="s">
        <v>24665</v>
      </c>
      <c r="E7576" t="s">
        <v>2443</v>
      </c>
      <c r="F7576" s="10"/>
      <c r="G7576">
        <v>2017</v>
      </c>
      <c r="J7576">
        <v>0.67891281188144914</v>
      </c>
      <c r="L7576" t="s">
        <v>35470</v>
      </c>
      <c r="M7576">
        <v>29049732</v>
      </c>
      <c r="Q7576" s="10"/>
      <c r="R7576" s="11">
        <f t="shared" si="236"/>
        <v>0</v>
      </c>
      <c r="U7576" s="11">
        <f t="shared" si="237"/>
        <v>0</v>
      </c>
      <c r="Y7576" s="11">
        <f>IF(SUM(Tableau1[[#This Row],[Other access]:[Sci-hub access]])&gt;=1,1,0)</f>
        <v>0</v>
      </c>
      <c r="Z7576" s="12">
        <f>IF(OR(Tableau1[[#This Row],[Access R1 + S1+ T1 ]]&gt;=1,Tableau1[[#This Row],[Access V1 +W1 + X1]]&gt;=1),1,0)</f>
        <v>0</v>
      </c>
      <c r="AB7576" s="10" t="str">
        <f>Tableau1[[#This Row],[DOI]]</f>
        <v>doi: 10.1167/iovs.17-22096</v>
      </c>
      <c r="AC7576" s="13" t="str">
        <f>Tableau1[[#This Row],[Authors]]&amp;", "&amp;Tableau1[[#This Row],[Title]]&amp;" "&amp;Tableau1[[#This Row],[Journal]]&amp;". "&amp;Tableau1[[#This Row],[Year]]</f>
        <v>Wang K, Peng B, Xiao J, Weinreb O, Youdim MBH, Lin B., Iron-Chelating Drugs Enhance Cone Photoreceptor Survival in a Mouse Model of Retinitis Pigmentosa. Invest Ophthalmol Vis Sci. 2017</v>
      </c>
    </row>
    <row r="7577" spans="1:29" x14ac:dyDescent="0.3">
      <c r="A7577">
        <v>7346</v>
      </c>
      <c r="B7577" t="s">
        <v>10161</v>
      </c>
      <c r="C7577" t="s">
        <v>20363</v>
      </c>
      <c r="D7577" t="s">
        <v>30595</v>
      </c>
      <c r="E7577" t="s">
        <v>2460</v>
      </c>
      <c r="F7577" s="10"/>
      <c r="G7577">
        <v>2017</v>
      </c>
      <c r="J7577">
        <v>0.67903855155509518</v>
      </c>
      <c r="L7577" t="s">
        <v>41702</v>
      </c>
      <c r="M7577">
        <v>28102741</v>
      </c>
      <c r="Q7577" s="10"/>
      <c r="R7577" s="11">
        <f t="shared" si="236"/>
        <v>0</v>
      </c>
      <c r="U7577" s="11">
        <f t="shared" si="237"/>
        <v>0</v>
      </c>
      <c r="Y7577" s="11">
        <f>IF(SUM(Tableau1[[#This Row],[Other access]:[Sci-hub access]])&gt;=1,1,0)</f>
        <v>0</v>
      </c>
      <c r="Z7577" s="12">
        <f>IF(OR(Tableau1[[#This Row],[Access R1 + S1+ T1 ]]&gt;=1,Tableau1[[#This Row],[Access V1 +W1 + X1]]&gt;=1),1,0)</f>
        <v>0</v>
      </c>
      <c r="AB7577" s="10" t="str">
        <f>Tableau1[[#This Row],[DOI]]</f>
        <v>doi: 10.1080/09286586.2016.1259636</v>
      </c>
      <c r="AC7577" s="13" t="str">
        <f>Tableau1[[#This Row],[Authors]]&amp;", "&amp;Tableau1[[#This Row],[Title]]&amp;" "&amp;Tableau1[[#This Row],[Journal]]&amp;". "&amp;Tableau1[[#This Row],[Year]]</f>
        <v>Ying GS, Maguire MG, Glynn R, Rosner B., Tutorial on Biostatistics: Linear Regression Analysis of Continuous Correlated Eye Data. Ophthalmic Epidemiol. 2017</v>
      </c>
    </row>
    <row r="7578" spans="1:29" ht="28.8" x14ac:dyDescent="0.3">
      <c r="A7578">
        <v>1625</v>
      </c>
      <c r="B7578" t="s">
        <v>4877</v>
      </c>
      <c r="C7578" t="s">
        <v>15127</v>
      </c>
      <c r="D7578" t="s">
        <v>25298</v>
      </c>
      <c r="E7578" t="s">
        <v>2458</v>
      </c>
      <c r="F7578" s="10"/>
      <c r="G7578">
        <v>2017</v>
      </c>
      <c r="J7578">
        <v>0.67917095815011297</v>
      </c>
      <c r="L7578" t="s">
        <v>36104</v>
      </c>
      <c r="M7578">
        <v>28910435</v>
      </c>
      <c r="Q7578" s="10"/>
      <c r="R7578" s="11">
        <f t="shared" si="236"/>
        <v>0</v>
      </c>
      <c r="U7578" s="11">
        <f t="shared" si="237"/>
        <v>0</v>
      </c>
      <c r="Y7578" s="11">
        <f>IF(SUM(Tableau1[[#This Row],[Other access]:[Sci-hub access]])&gt;=1,1,0)</f>
        <v>0</v>
      </c>
      <c r="Z7578" s="12">
        <f>IF(OR(Tableau1[[#This Row],[Access R1 + S1+ T1 ]]&gt;=1,Tableau1[[#This Row],[Access V1 +W1 + X1]]&gt;=1),1,0)</f>
        <v>0</v>
      </c>
      <c r="AB7578" s="10" t="str">
        <f>Tableau1[[#This Row],[DOI]]</f>
        <v>doi: 10.1001/jamaophthalmol.2017.3431</v>
      </c>
      <c r="AC7578" s="13" t="str">
        <f>Tableau1[[#This Row],[Authors]]&amp;", "&amp;Tableau1[[#This Row],[Title]]&amp;" "&amp;Tableau1[[#This Row],[Journal]]&amp;". "&amp;Tableau1[[#This Row],[Year]]</f>
        <v>Lei J, Durbin MK, Shi Y, Uji A, Balasubramanian S, Baghdasaryan E, Al-Sheikh M, Sadda SR., Repeatability and Reproducibility of Superficial Macular Retinal Vessel Density Measurements Using Optical Coherence Tomography Angiography En Face Images. JAMA Ophthalmol. 2017</v>
      </c>
    </row>
    <row r="7579" spans="1:29" x14ac:dyDescent="0.3">
      <c r="A7579">
        <v>4567</v>
      </c>
      <c r="B7579" t="s">
        <v>7688</v>
      </c>
      <c r="C7579" t="s">
        <v>17923</v>
      </c>
      <c r="D7579" t="s">
        <v>28117</v>
      </c>
      <c r="E7579" t="s">
        <v>2443</v>
      </c>
      <c r="F7579" s="10"/>
      <c r="G7579">
        <v>2017</v>
      </c>
      <c r="J7579">
        <v>0.67919971999285866</v>
      </c>
      <c r="L7579" t="s">
        <v>38985</v>
      </c>
      <c r="M7579">
        <v>28431437</v>
      </c>
      <c r="Q7579" s="10"/>
      <c r="R7579" s="11">
        <f t="shared" si="236"/>
        <v>0</v>
      </c>
      <c r="U7579" s="11">
        <f t="shared" si="237"/>
        <v>0</v>
      </c>
      <c r="Y7579" s="11">
        <f>IF(SUM(Tableau1[[#This Row],[Other access]:[Sci-hub access]])&gt;=1,1,0)</f>
        <v>0</v>
      </c>
      <c r="Z7579" s="12">
        <f>IF(OR(Tableau1[[#This Row],[Access R1 + S1+ T1 ]]&gt;=1,Tableau1[[#This Row],[Access V1 +W1 + X1]]&gt;=1),1,0)</f>
        <v>0</v>
      </c>
      <c r="AB7579" s="10" t="str">
        <f>Tableau1[[#This Row],[DOI]]</f>
        <v>doi: 10.1167/iovs.17-21871</v>
      </c>
      <c r="AC7579" s="13" t="str">
        <f>Tableau1[[#This Row],[Authors]]&amp;", "&amp;Tableau1[[#This Row],[Title]]&amp;" "&amp;Tableau1[[#This Row],[Journal]]&amp;". "&amp;Tableau1[[#This Row],[Year]]</f>
        <v>Morgan IG, Ashby RS., Bright Light Blocks the Development of Form Deprivation Myopia in Mice, Acting on D1 Dopamine Receptors. Invest Ophthalmol Vis Sci. 2017</v>
      </c>
    </row>
    <row r="7580" spans="1:29" x14ac:dyDescent="0.3">
      <c r="A7580">
        <v>9452</v>
      </c>
      <c r="B7580" t="s">
        <v>12020</v>
      </c>
      <c r="C7580" t="s">
        <v>22196</v>
      </c>
      <c r="D7580" t="s">
        <v>32466</v>
      </c>
      <c r="E7580" t="s">
        <v>2988</v>
      </c>
      <c r="F7580" s="10"/>
      <c r="G7580">
        <v>2017</v>
      </c>
      <c r="J7580">
        <v>0.67950176118065642</v>
      </c>
      <c r="L7580" t="e">
        <v>#VALUE!</v>
      </c>
      <c r="M7580">
        <v>27684358</v>
      </c>
      <c r="Q7580" s="10"/>
      <c r="R7580" s="11">
        <f t="shared" si="236"/>
        <v>0</v>
      </c>
      <c r="U7580" s="11">
        <f t="shared" si="237"/>
        <v>0</v>
      </c>
      <c r="Y7580" s="11">
        <f>IF(SUM(Tableau1[[#This Row],[Other access]:[Sci-hub access]])&gt;=1,1,0)</f>
        <v>0</v>
      </c>
      <c r="Z7580" s="12">
        <f>IF(OR(Tableau1[[#This Row],[Access R1 + S1+ T1 ]]&gt;=1,Tableau1[[#This Row],[Access V1 +W1 + X1]]&gt;=1),1,0)</f>
        <v>0</v>
      </c>
      <c r="AB7580" s="10" t="e">
        <f>Tableau1[[#This Row],[DOI]]</f>
        <v>#VALUE!</v>
      </c>
      <c r="AC7580" s="13" t="str">
        <f>Tableau1[[#This Row],[Authors]]&amp;", "&amp;Tableau1[[#This Row],[Title]]&amp;" "&amp;Tableau1[[#This Row],[Journal]]&amp;". "&amp;Tableau1[[#This Row],[Year]]</f>
        <v>Leccese P, Yazici Y, Olivieri I., Behcet's syndrome in nonendemic regions. Curr Opin Rheumatol. 2017</v>
      </c>
    </row>
    <row r="7581" spans="1:29" x14ac:dyDescent="0.3">
      <c r="A7581">
        <v>584</v>
      </c>
      <c r="B7581" t="s">
        <v>3847</v>
      </c>
      <c r="C7581" t="s">
        <v>14103</v>
      </c>
      <c r="D7581" t="s">
        <v>24267</v>
      </c>
      <c r="E7581" t="s">
        <v>2940</v>
      </c>
      <c r="F7581" s="10"/>
      <c r="G7581">
        <v>2017</v>
      </c>
      <c r="J7581">
        <v>0.67955463475610611</v>
      </c>
      <c r="L7581" t="s">
        <v>35083</v>
      </c>
      <c r="M7581">
        <v>29172818</v>
      </c>
      <c r="Q7581" s="10"/>
      <c r="R7581" s="11">
        <f t="shared" si="236"/>
        <v>0</v>
      </c>
      <c r="U7581" s="11">
        <f t="shared" si="237"/>
        <v>0</v>
      </c>
      <c r="Y7581" s="11">
        <f>IF(SUM(Tableau1[[#This Row],[Other access]:[Sci-hub access]])&gt;=1,1,0)</f>
        <v>0</v>
      </c>
      <c r="Z7581" s="12">
        <f>IF(OR(Tableau1[[#This Row],[Access R1 + S1+ T1 ]]&gt;=1,Tableau1[[#This Row],[Access V1 +W1 + X1]]&gt;=1),1,0)</f>
        <v>0</v>
      </c>
      <c r="AB7581" s="10" t="str">
        <f>Tableau1[[#This Row],[DOI]]</f>
        <v>doi: 10.1080/14656566.2017.1408791</v>
      </c>
      <c r="AC7581" s="13" t="str">
        <f>Tableau1[[#This Row],[Authors]]&amp;", "&amp;Tableau1[[#This Row],[Title]]&amp;" "&amp;Tableau1[[#This Row],[Journal]]&amp;". "&amp;Tableau1[[#This Row],[Year]]</f>
        <v>Schehlein EM, Novack G, Robin AL., New pharmacotherapy for the treatment of glaucoma. Expert Opin Pharmacother. 2017</v>
      </c>
    </row>
    <row r="7582" spans="1:29" x14ac:dyDescent="0.3">
      <c r="A7582">
        <v>9092</v>
      </c>
      <c r="B7582" t="s">
        <v>11701</v>
      </c>
      <c r="C7582" t="s">
        <v>21877</v>
      </c>
      <c r="D7582" t="s">
        <v>32142</v>
      </c>
      <c r="E7582" t="s">
        <v>2469</v>
      </c>
      <c r="F7582" s="10"/>
      <c r="G7582">
        <v>2017</v>
      </c>
      <c r="J7582">
        <v>0.67955921272551056</v>
      </c>
      <c r="L7582" t="s">
        <v>43413</v>
      </c>
      <c r="M7582">
        <v>27786584</v>
      </c>
      <c r="Q7582" s="10"/>
      <c r="R7582" s="11">
        <f t="shared" si="236"/>
        <v>0</v>
      </c>
      <c r="U7582" s="11">
        <f t="shared" si="237"/>
        <v>0</v>
      </c>
      <c r="Y7582" s="11">
        <f>IF(SUM(Tableau1[[#This Row],[Other access]:[Sci-hub access]])&gt;=1,1,0)</f>
        <v>0</v>
      </c>
      <c r="Z7582" s="12">
        <f>IF(OR(Tableau1[[#This Row],[Access R1 + S1+ T1 ]]&gt;=1,Tableau1[[#This Row],[Access V1 +W1 + X1]]&gt;=1),1,0)</f>
        <v>0</v>
      </c>
      <c r="AB7582" s="10" t="str">
        <f>Tableau1[[#This Row],[DOI]]</f>
        <v>doi: 10.1080/08820538.2016.1228415</v>
      </c>
      <c r="AC7582" s="13" t="str">
        <f>Tableau1[[#This Row],[Authors]]&amp;", "&amp;Tableau1[[#This Row],[Title]]&amp;" "&amp;Tableau1[[#This Row],[Journal]]&amp;". "&amp;Tableau1[[#This Row],[Year]]</f>
        <v>Thon OR, Gittinger JW Jr., Medication-Related Pseudotumor Cerebri Syndrome. Semin Ophthalmol. 2017</v>
      </c>
    </row>
    <row r="7583" spans="1:29" x14ac:dyDescent="0.3">
      <c r="A7583">
        <v>10448</v>
      </c>
      <c r="B7583" t="s">
        <v>12935</v>
      </c>
      <c r="C7583" t="s">
        <v>23102</v>
      </c>
      <c r="D7583" t="s">
        <v>33388</v>
      </c>
      <c r="E7583" t="s">
        <v>34493</v>
      </c>
      <c r="F7583" s="10"/>
      <c r="G7583">
        <v>2017</v>
      </c>
      <c r="J7583">
        <v>0.67960312329084371</v>
      </c>
      <c r="L7583" t="s">
        <v>44698</v>
      </c>
      <c r="M7583">
        <v>27296674</v>
      </c>
      <c r="Q7583" s="10"/>
      <c r="R7583" s="11">
        <f t="shared" si="236"/>
        <v>0</v>
      </c>
      <c r="U7583" s="11">
        <f t="shared" si="237"/>
        <v>0</v>
      </c>
      <c r="Y7583" s="11">
        <f>IF(SUM(Tableau1[[#This Row],[Other access]:[Sci-hub access]])&gt;=1,1,0)</f>
        <v>0</v>
      </c>
      <c r="Z7583" s="12">
        <f>IF(OR(Tableau1[[#This Row],[Access R1 + S1+ T1 ]]&gt;=1,Tableau1[[#This Row],[Access V1 +W1 + X1]]&gt;=1),1,0)</f>
        <v>0</v>
      </c>
      <c r="AB7583" s="10" t="str">
        <f>Tableau1[[#This Row],[DOI]]</f>
        <v>doi: 10.1111/aji.12530</v>
      </c>
      <c r="AC7583" s="13" t="str">
        <f>Tableau1[[#This Row],[Authors]]&amp;", "&amp;Tableau1[[#This Row],[Title]]&amp;" "&amp;Tableau1[[#This Row],[Journal]]&amp;". "&amp;Tableau1[[#This Row],[Year]]</f>
        <v>Xu C, Bao S., Behcet's disease and pregnancy-a case report and literature review. Am J Reprod Immunol. 2017</v>
      </c>
    </row>
    <row r="7584" spans="1:29" x14ac:dyDescent="0.3">
      <c r="A7584">
        <v>1989</v>
      </c>
      <c r="B7584" t="s">
        <v>5229</v>
      </c>
      <c r="C7584" t="s">
        <v>15475</v>
      </c>
      <c r="D7584" t="s">
        <v>25651</v>
      </c>
      <c r="E7584" t="s">
        <v>2468</v>
      </c>
      <c r="F7584" s="10"/>
      <c r="G7584">
        <v>2017</v>
      </c>
      <c r="J7584">
        <v>0.67964226708312692</v>
      </c>
      <c r="L7584" t="s">
        <v>36460</v>
      </c>
      <c r="M7584">
        <v>28834828</v>
      </c>
      <c r="Q7584" s="10"/>
      <c r="R7584" s="11">
        <f t="shared" si="236"/>
        <v>0</v>
      </c>
      <c r="U7584" s="11">
        <f t="shared" si="237"/>
        <v>0</v>
      </c>
      <c r="Y7584" s="11">
        <f>IF(SUM(Tableau1[[#This Row],[Other access]:[Sci-hub access]])&gt;=1,1,0)</f>
        <v>0</v>
      </c>
      <c r="Z7584" s="12">
        <f>IF(OR(Tableau1[[#This Row],[Access R1 + S1+ T1 ]]&gt;=1,Tableau1[[#This Row],[Access V1 +W1 + X1]]&gt;=1),1,0)</f>
        <v>0</v>
      </c>
      <c r="AB7584" s="10" t="str">
        <f>Tableau1[[#This Row],[DOI]]</f>
        <v>doi: 10.1097/IJG.0000000000000749</v>
      </c>
      <c r="AC7584" s="13" t="str">
        <f>Tableau1[[#This Row],[Authors]]&amp;", "&amp;Tableau1[[#This Row],[Title]]&amp;" "&amp;Tableau1[[#This Row],[Journal]]&amp;". "&amp;Tableau1[[#This Row],[Year]]</f>
        <v>Vera J, Jiménez R, Redondo B, Cárdenas D, De Moraes CG, Garcia-Ramos A., Intraocular Pressure Responses to Maximal Cycling Sprints Against Different Resistances: The Influence of Fitness Level. J Glaucoma. 2017</v>
      </c>
    </row>
    <row r="7585" spans="1:29" x14ac:dyDescent="0.3">
      <c r="A7585">
        <v>4268</v>
      </c>
      <c r="B7585" t="s">
        <v>7402</v>
      </c>
      <c r="C7585" t="s">
        <v>17638</v>
      </c>
      <c r="D7585" t="s">
        <v>27830</v>
      </c>
      <c r="E7585" t="s">
        <v>2441</v>
      </c>
      <c r="F7585" s="10"/>
      <c r="G7585">
        <v>2017</v>
      </c>
      <c r="J7585">
        <v>0.679680096076138</v>
      </c>
      <c r="L7585" t="s">
        <v>38695</v>
      </c>
      <c r="M7585">
        <v>28461016</v>
      </c>
      <c r="Q7585" s="10"/>
      <c r="R7585" s="11">
        <f t="shared" si="236"/>
        <v>0</v>
      </c>
      <c r="U7585" s="11">
        <f t="shared" si="237"/>
        <v>0</v>
      </c>
      <c r="Y7585" s="11">
        <f>IF(SUM(Tableau1[[#This Row],[Other access]:[Sci-hub access]])&gt;=1,1,0)</f>
        <v>0</v>
      </c>
      <c r="Z7585" s="12">
        <f>IF(OR(Tableau1[[#This Row],[Access R1 + S1+ T1 ]]&gt;=1,Tableau1[[#This Row],[Access V1 +W1 + X1]]&gt;=1),1,0)</f>
        <v>0</v>
      </c>
      <c r="AB7585" s="10" t="str">
        <f>Tableau1[[#This Row],[DOI]]</f>
        <v>doi: 10.1016/j.ophtha.2017.03.051</v>
      </c>
      <c r="AC7585" s="13" t="str">
        <f>Tableau1[[#This Row],[Authors]]&amp;", "&amp;Tableau1[[#This Row],[Title]]&amp;" "&amp;Tableau1[[#This Row],[Journal]]&amp;". "&amp;Tableau1[[#This Row],[Year]]</f>
        <v>Ong SS, Buckley EG, McCuen BW 2nd, Jaffe GJ, Postel EA, Mahmoud TH, Stinnett SS, Toth CA, Vajzovic L, Mruthyunjaya P., Comparison of Visual Outcomes in Coats' Disease: A 20-Year Experience. Ophthalmology. 2017</v>
      </c>
    </row>
    <row r="7586" spans="1:29" x14ac:dyDescent="0.3">
      <c r="A7586">
        <v>7539</v>
      </c>
      <c r="B7586" t="s">
        <v>10336</v>
      </c>
      <c r="C7586" t="s">
        <v>20536</v>
      </c>
      <c r="D7586" t="s">
        <v>30771</v>
      </c>
      <c r="E7586" t="s">
        <v>3172</v>
      </c>
      <c r="F7586" s="10"/>
      <c r="G7586">
        <v>2017</v>
      </c>
      <c r="J7586">
        <v>0.67979424489238949</v>
      </c>
      <c r="L7586" t="s">
        <v>41894</v>
      </c>
      <c r="M7586">
        <v>28082668</v>
      </c>
      <c r="Q7586" s="10"/>
      <c r="R7586" s="11">
        <f t="shared" si="236"/>
        <v>0</v>
      </c>
      <c r="U7586" s="11">
        <f t="shared" si="237"/>
        <v>0</v>
      </c>
      <c r="Y7586" s="11">
        <f>IF(SUM(Tableau1[[#This Row],[Other access]:[Sci-hub access]])&gt;=1,1,0)</f>
        <v>0</v>
      </c>
      <c r="Z7586" s="12">
        <f>IF(OR(Tableau1[[#This Row],[Access R1 + S1+ T1 ]]&gt;=1,Tableau1[[#This Row],[Access V1 +W1 + X1]]&gt;=1),1,0)</f>
        <v>0</v>
      </c>
      <c r="AB7586" s="10" t="str">
        <f>Tableau1[[#This Row],[DOI]]</f>
        <v>doi: 10.1161/STROKEAHA.116.015169</v>
      </c>
      <c r="AC7586" s="13" t="str">
        <f>Tableau1[[#This Row],[Authors]]&amp;", "&amp;Tableau1[[#This Row],[Title]]&amp;" "&amp;Tableau1[[#This Row],[Journal]]&amp;". "&amp;Tableau1[[#This Row],[Year]]</f>
        <v>Aroor S, Singh R, Goldstein LB., BE-FAST (Balance, Eyes, Face, Arm, Speech, Time): Reducing the Proportion of Strokes Missed Using the FAST Mnemonic. Stroke. 2017</v>
      </c>
    </row>
    <row r="7587" spans="1:29" x14ac:dyDescent="0.3">
      <c r="A7587">
        <v>1250</v>
      </c>
      <c r="B7587" t="s">
        <v>4512</v>
      </c>
      <c r="C7587" t="s">
        <v>14765</v>
      </c>
      <c r="D7587" t="s">
        <v>24933</v>
      </c>
      <c r="E7587" t="s">
        <v>2465</v>
      </c>
      <c r="F7587" s="10"/>
      <c r="G7587">
        <v>2017</v>
      </c>
      <c r="J7587">
        <v>0.6798875640154235</v>
      </c>
      <c r="L7587" t="s">
        <v>35737</v>
      </c>
      <c r="M7587">
        <v>28984772</v>
      </c>
      <c r="Q7587" s="10"/>
      <c r="R7587" s="11">
        <f t="shared" si="236"/>
        <v>0</v>
      </c>
      <c r="U7587" s="11">
        <f t="shared" si="237"/>
        <v>0</v>
      </c>
      <c r="Y7587" s="11">
        <f>IF(SUM(Tableau1[[#This Row],[Other access]:[Sci-hub access]])&gt;=1,1,0)</f>
        <v>0</v>
      </c>
      <c r="Z7587" s="12">
        <f>IF(OR(Tableau1[[#This Row],[Access R1 + S1+ T1 ]]&gt;=1,Tableau1[[#This Row],[Access V1 +W1 + X1]]&gt;=1),1,0)</f>
        <v>0</v>
      </c>
      <c r="AB7587" s="10" t="str">
        <f>Tableau1[[#This Row],[DOI]]</f>
        <v>doi: 10.1097/MD.0000000000008205</v>
      </c>
      <c r="AC7587" s="13" t="str">
        <f>Tableau1[[#This Row],[Authors]]&amp;", "&amp;Tableau1[[#This Row],[Title]]&amp;" "&amp;Tableau1[[#This Row],[Journal]]&amp;". "&amp;Tableau1[[#This Row],[Year]]</f>
        <v>Ju C, Li J, Zhou F, Song Q, Wu X, Huang C, Li S, Wang H., Comparison of 2 modified methods for the active removal of silicone oil with a 23-gauge transconjunctival vitrectomy system. Medicine (Baltimore). 2017</v>
      </c>
    </row>
    <row r="7588" spans="1:29" x14ac:dyDescent="0.3">
      <c r="A7588">
        <v>7893</v>
      </c>
      <c r="B7588" t="s">
        <v>10638</v>
      </c>
      <c r="C7588" t="s">
        <v>20835</v>
      </c>
      <c r="D7588" t="s">
        <v>31076</v>
      </c>
      <c r="E7588" t="s">
        <v>2445</v>
      </c>
      <c r="F7588" s="10"/>
      <c r="G7588">
        <v>2017</v>
      </c>
      <c r="J7588">
        <v>0.68005270362931147</v>
      </c>
      <c r="L7588" t="s">
        <v>42241</v>
      </c>
      <c r="M7588">
        <v>28033233</v>
      </c>
      <c r="Q7588" s="10"/>
      <c r="R7588" s="11">
        <f t="shared" si="236"/>
        <v>0</v>
      </c>
      <c r="U7588" s="11">
        <f t="shared" si="237"/>
        <v>0</v>
      </c>
      <c r="Y7588" s="11">
        <f>IF(SUM(Tableau1[[#This Row],[Other access]:[Sci-hub access]])&gt;=1,1,0)</f>
        <v>0</v>
      </c>
      <c r="Z7588" s="12">
        <f>IF(OR(Tableau1[[#This Row],[Access R1 + S1+ T1 ]]&gt;=1,Tableau1[[#This Row],[Access V1 +W1 + X1]]&gt;=1),1,0)</f>
        <v>0</v>
      </c>
      <c r="AB7588" s="10" t="str">
        <f>Tableau1[[#This Row],[DOI]]</f>
        <v>doi: 10.1097/IAE.0000000000001430</v>
      </c>
      <c r="AC7588" s="13" t="str">
        <f>Tableau1[[#This Row],[Authors]]&amp;", "&amp;Tableau1[[#This Row],[Title]]&amp;" "&amp;Tableau1[[#This Row],[Journal]]&amp;". "&amp;Tableau1[[#This Row],[Year]]</f>
        <v>Al Bin Ali GY, Al-Mahmood AM, Khandekar R, Abboud EB, Edward DP, Kozak I., OUTCOMES OF PARS PLANA VITRECTOMY IN THE MANAGEMENT OF REFRACTORY AQUEOUS MISDIRECTION SYNDROME. Retina. 2017</v>
      </c>
    </row>
    <row r="7589" spans="1:29" x14ac:dyDescent="0.3">
      <c r="A7589">
        <v>1398</v>
      </c>
      <c r="B7589" t="s">
        <v>4657</v>
      </c>
      <c r="C7589" t="s">
        <v>14908</v>
      </c>
      <c r="D7589" t="s">
        <v>25078</v>
      </c>
      <c r="E7589" t="s">
        <v>34041</v>
      </c>
      <c r="F7589" s="10"/>
      <c r="G7589">
        <v>2017</v>
      </c>
      <c r="J7589">
        <v>0.68009786661294525</v>
      </c>
      <c r="L7589" t="s">
        <v>35881</v>
      </c>
      <c r="M7589">
        <v>28957270</v>
      </c>
      <c r="Q7589" s="10"/>
      <c r="R7589" s="11">
        <f t="shared" si="236"/>
        <v>0</v>
      </c>
      <c r="U7589" s="11">
        <f t="shared" si="237"/>
        <v>0</v>
      </c>
      <c r="Y7589" s="11">
        <f>IF(SUM(Tableau1[[#This Row],[Other access]:[Sci-hub access]])&gt;=1,1,0)</f>
        <v>0</v>
      </c>
      <c r="Z7589" s="12">
        <f>IF(OR(Tableau1[[#This Row],[Access R1 + S1+ T1 ]]&gt;=1,Tableau1[[#This Row],[Access V1 +W1 + X1]]&gt;=1),1,0)</f>
        <v>0</v>
      </c>
      <c r="AB7589" s="10" t="str">
        <f>Tableau1[[#This Row],[DOI]]</f>
        <v>doi: 10.1364/OL.42.002475</v>
      </c>
      <c r="AC7589" s="13" t="str">
        <f>Tableau1[[#This Row],[Authors]]&amp;", "&amp;Tableau1[[#This Row],[Title]]&amp;" "&amp;Tableau1[[#This Row],[Journal]]&amp;". "&amp;Tableau1[[#This Row],[Year]]</f>
        <v>Cui W, Gao L., Optical mapping near-eye three-dimensional display with correct focus cues. Opt Lett. 2017</v>
      </c>
    </row>
    <row r="7590" spans="1:29" x14ac:dyDescent="0.3">
      <c r="A7590">
        <v>10150</v>
      </c>
      <c r="B7590" t="s">
        <v>12659</v>
      </c>
      <c r="C7590" t="s">
        <v>22827</v>
      </c>
      <c r="D7590" t="s">
        <v>33109</v>
      </c>
      <c r="E7590" t="s">
        <v>2440</v>
      </c>
      <c r="F7590" s="10"/>
      <c r="G7590">
        <v>2017</v>
      </c>
      <c r="J7590">
        <v>0.6801877837721777</v>
      </c>
      <c r="L7590" t="s">
        <v>44405</v>
      </c>
      <c r="M7590">
        <v>27450911</v>
      </c>
      <c r="Q7590" s="10"/>
      <c r="R7590" s="11">
        <f t="shared" si="236"/>
        <v>0</v>
      </c>
      <c r="U7590" s="11">
        <f t="shared" si="237"/>
        <v>0</v>
      </c>
      <c r="Y7590" s="11">
        <f>IF(SUM(Tableau1[[#This Row],[Other access]:[Sci-hub access]])&gt;=1,1,0)</f>
        <v>0</v>
      </c>
      <c r="Z7590" s="12">
        <f>IF(OR(Tableau1[[#This Row],[Access R1 + S1+ T1 ]]&gt;=1,Tableau1[[#This Row],[Access V1 +W1 + X1]]&gt;=1),1,0)</f>
        <v>0</v>
      </c>
      <c r="AB7590" s="10" t="str">
        <f>Tableau1[[#This Row],[DOI]]</f>
        <v>doi: 10.1016/j.exer.2016.07.013</v>
      </c>
      <c r="AC7590" s="13" t="str">
        <f>Tableau1[[#This Row],[Authors]]&amp;", "&amp;Tableau1[[#This Row],[Title]]&amp;" "&amp;Tableau1[[#This Row],[Journal]]&amp;". "&amp;Tableau1[[#This Row],[Year]]</f>
        <v>Rybkin I, Gerometta R, Fridman G, Candia O, Danias J., Model systems for the study of steroid-induced IOP elevation. Exp Eye Res. 2017</v>
      </c>
    </row>
    <row r="7591" spans="1:29" x14ac:dyDescent="0.3">
      <c r="A7591">
        <v>10178</v>
      </c>
      <c r="B7591" t="s">
        <v>12683</v>
      </c>
      <c r="C7591" t="s">
        <v>22853</v>
      </c>
      <c r="D7591" t="s">
        <v>33135</v>
      </c>
      <c r="E7591" t="s">
        <v>2438</v>
      </c>
      <c r="F7591" s="10"/>
      <c r="G7591">
        <v>2017</v>
      </c>
      <c r="J7591">
        <v>0.68026155788889831</v>
      </c>
      <c r="L7591" t="s">
        <v>44433</v>
      </c>
      <c r="M7591">
        <v>27436783</v>
      </c>
      <c r="Q7591" s="10"/>
      <c r="R7591" s="11">
        <f t="shared" si="236"/>
        <v>0</v>
      </c>
      <c r="U7591" s="11">
        <f t="shared" si="237"/>
        <v>0</v>
      </c>
      <c r="Y7591" s="11">
        <f>IF(SUM(Tableau1[[#This Row],[Other access]:[Sci-hub access]])&gt;=1,1,0)</f>
        <v>0</v>
      </c>
      <c r="Z7591" s="12">
        <f>IF(OR(Tableau1[[#This Row],[Access R1 + S1+ T1 ]]&gt;=1,Tableau1[[#This Row],[Access V1 +W1 + X1]]&gt;=1),1,0)</f>
        <v>0</v>
      </c>
      <c r="AB7591" s="10" t="str">
        <f>Tableau1[[#This Row],[DOI]]</f>
        <v>doi: 10.1136/bjophthalmol-2016-308957</v>
      </c>
      <c r="AC7591" s="13" t="str">
        <f>Tableau1[[#This Row],[Authors]]&amp;", "&amp;Tableau1[[#This Row],[Title]]&amp;" "&amp;Tableau1[[#This Row],[Journal]]&amp;". "&amp;Tableau1[[#This Row],[Year]]</f>
        <v>Enders P, Schaub F, Adler W, Nikoluk R, Hermann MM, Heindl LM., The use of Bruch's membrane opening-based optical coherence tomography of the optic nerve head for glaucoma detection in microdiscs. Br J Ophthalmol. 2017</v>
      </c>
    </row>
    <row r="7592" spans="1:29" ht="28.8" x14ac:dyDescent="0.3">
      <c r="A7592">
        <v>1335</v>
      </c>
      <c r="B7592" t="s">
        <v>4595</v>
      </c>
      <c r="C7592" t="s">
        <v>14847</v>
      </c>
      <c r="D7592" t="s">
        <v>25016</v>
      </c>
      <c r="E7592" t="s">
        <v>2443</v>
      </c>
      <c r="F7592" s="10"/>
      <c r="G7592">
        <v>2017</v>
      </c>
      <c r="J7592">
        <v>0.68032425345181669</v>
      </c>
      <c r="L7592" t="s">
        <v>35818</v>
      </c>
      <c r="M7592">
        <v>28973315</v>
      </c>
      <c r="Q7592" s="10"/>
      <c r="R7592" s="11">
        <f t="shared" si="236"/>
        <v>0</v>
      </c>
      <c r="U7592" s="11">
        <f t="shared" si="237"/>
        <v>0</v>
      </c>
      <c r="Y7592" s="11">
        <f>IF(SUM(Tableau1[[#This Row],[Other access]:[Sci-hub access]])&gt;=1,1,0)</f>
        <v>0</v>
      </c>
      <c r="Z7592" s="12">
        <f>IF(OR(Tableau1[[#This Row],[Access R1 + S1+ T1 ]]&gt;=1,Tableau1[[#This Row],[Access V1 +W1 + X1]]&gt;=1),1,0)</f>
        <v>0</v>
      </c>
      <c r="AB7592" s="10" t="str">
        <f>Tableau1[[#This Row],[DOI]]</f>
        <v>doi: 10.1167/iovs.17-21834</v>
      </c>
      <c r="AC7592" s="13" t="str">
        <f>Tableau1[[#This Row],[Authors]]&amp;", "&amp;Tableau1[[#This Row],[Title]]&amp;" "&amp;Tableau1[[#This Row],[Journal]]&amp;". "&amp;Tableau1[[#This Row],[Year]]</f>
        <v>Mukherjee D, Lad EM, Vann RR, Jaffe SJ, Clemons TE, Friedlander M, Chew EY, Jaffe GJ, Farsiu S; MacTel Study Group.., Correlation Between Macular Integrity Assessment and Optical Coherence Tomography Imaging of Ellipsoid Zone in Macular Telangiectasia Type 2. Invest Ophthalmol Vis Sci. 2017</v>
      </c>
    </row>
    <row r="7593" spans="1:29" ht="28.8" x14ac:dyDescent="0.3">
      <c r="A7593">
        <v>5723</v>
      </c>
      <c r="B7593" t="s">
        <v>8753</v>
      </c>
      <c r="C7593" t="s">
        <v>18972</v>
      </c>
      <c r="D7593" t="s">
        <v>29183</v>
      </c>
      <c r="E7593" t="s">
        <v>2438</v>
      </c>
      <c r="F7593" s="10"/>
      <c r="G7593">
        <v>2017</v>
      </c>
      <c r="J7593">
        <v>0.68032948518844416</v>
      </c>
      <c r="L7593" t="s">
        <v>40106</v>
      </c>
      <c r="M7593">
        <v>28292775</v>
      </c>
      <c r="Q7593" s="10"/>
      <c r="R7593" s="11">
        <f t="shared" si="236"/>
        <v>0</v>
      </c>
      <c r="U7593" s="11">
        <f t="shared" si="237"/>
        <v>0</v>
      </c>
      <c r="Y7593" s="11">
        <f>IF(SUM(Tableau1[[#This Row],[Other access]:[Sci-hub access]])&gt;=1,1,0)</f>
        <v>0</v>
      </c>
      <c r="Z7593" s="12">
        <f>IF(OR(Tableau1[[#This Row],[Access R1 + S1+ T1 ]]&gt;=1,Tableau1[[#This Row],[Access V1 +W1 + X1]]&gt;=1),1,0)</f>
        <v>0</v>
      </c>
      <c r="AB7593" s="10" t="str">
        <f>Tableau1[[#This Row],[DOI]]</f>
        <v>doi: 10.1136/bjophthalmol-2016-310123</v>
      </c>
      <c r="AC7593" s="13" t="str">
        <f>Tableau1[[#This Row],[Authors]]&amp;", "&amp;Tableau1[[#This Row],[Title]]&amp;" "&amp;Tableau1[[#This Row],[Journal]]&amp;". "&amp;Tableau1[[#This Row],[Year]]</f>
        <v>Ma J, Li H, Ding X, Tanumiharjo S, Lu L., Effectiveness of combined macular buckle under direct vision and vitrectomy with ILM peeling in refractory macular hole retinal detachment with extreme high axial myopia: a 24-month comparative study. Br J Ophthalmol. 2017</v>
      </c>
    </row>
    <row r="7594" spans="1:29" x14ac:dyDescent="0.3">
      <c r="A7594">
        <v>2009</v>
      </c>
      <c r="B7594" t="s">
        <v>5249</v>
      </c>
      <c r="C7594" t="s">
        <v>15495</v>
      </c>
      <c r="D7594" t="s">
        <v>25671</v>
      </c>
      <c r="E7594" t="s">
        <v>2549</v>
      </c>
      <c r="F7594" s="10"/>
      <c r="G7594">
        <v>2017</v>
      </c>
      <c r="J7594">
        <v>0.68039449638138838</v>
      </c>
      <c r="L7594" t="s">
        <v>36480</v>
      </c>
      <c r="M7594">
        <v>28832735</v>
      </c>
      <c r="Q7594" s="10"/>
      <c r="R7594" s="11">
        <f t="shared" si="236"/>
        <v>0</v>
      </c>
      <c r="U7594" s="11">
        <f t="shared" si="237"/>
        <v>0</v>
      </c>
      <c r="Y7594" s="11">
        <f>IF(SUM(Tableau1[[#This Row],[Other access]:[Sci-hub access]])&gt;=1,1,0)</f>
        <v>0</v>
      </c>
      <c r="Z7594" s="12">
        <f>IF(OR(Tableau1[[#This Row],[Access R1 + S1+ T1 ]]&gt;=1,Tableau1[[#This Row],[Access V1 +W1 + X1]]&gt;=1),1,0)</f>
        <v>0</v>
      </c>
      <c r="AB7594" s="10" t="str">
        <f>Tableau1[[#This Row],[DOI]]</f>
        <v>doi: 10.5935/0004-2749.20170040</v>
      </c>
      <c r="AC7594" s="13" t="str">
        <f>Tableau1[[#This Row],[Authors]]&amp;", "&amp;Tableau1[[#This Row],[Title]]&amp;" "&amp;Tableau1[[#This Row],[Journal]]&amp;". "&amp;Tableau1[[#This Row],[Year]]</f>
        <v>Vieira IV, Boianovsky C, Saraiva TJ, Godoy RB, Lake J., Safety and efficacy of intracameral moxifloxacin injection for prophylaxis of endophthalmitis after phacoemulsification. Arq Bras Oftalmol. 2017</v>
      </c>
    </row>
    <row r="7595" spans="1:29" ht="28.8" x14ac:dyDescent="0.3">
      <c r="A7595">
        <v>4830</v>
      </c>
      <c r="B7595" t="s">
        <v>7934</v>
      </c>
      <c r="C7595" t="s">
        <v>18163</v>
      </c>
      <c r="D7595" t="s">
        <v>28364</v>
      </c>
      <c r="E7595" t="s">
        <v>2438</v>
      </c>
      <c r="F7595" s="10"/>
      <c r="G7595">
        <v>2017</v>
      </c>
      <c r="J7595">
        <v>0.68051507199863626</v>
      </c>
      <c r="L7595" t="s">
        <v>39241</v>
      </c>
      <c r="M7595">
        <v>28400370</v>
      </c>
      <c r="Q7595" s="10"/>
      <c r="R7595" s="11">
        <f t="shared" si="236"/>
        <v>0</v>
      </c>
      <c r="U7595" s="11">
        <f t="shared" si="237"/>
        <v>0</v>
      </c>
      <c r="Y7595" s="11">
        <f>IF(SUM(Tableau1[[#This Row],[Other access]:[Sci-hub access]])&gt;=1,1,0)</f>
        <v>0</v>
      </c>
      <c r="Z7595" s="12">
        <f>IF(OR(Tableau1[[#This Row],[Access R1 + S1+ T1 ]]&gt;=1,Tableau1[[#This Row],[Access V1 +W1 + X1]]&gt;=1),1,0)</f>
        <v>0</v>
      </c>
      <c r="AB7595" s="10" t="str">
        <f>Tableau1[[#This Row],[DOI]]</f>
        <v>doi: 10.1136/bjophthalmol-2016-308754</v>
      </c>
      <c r="AC7595" s="13" t="str">
        <f>Tableau1[[#This Row],[Authors]]&amp;", "&amp;Tableau1[[#This Row],[Title]]&amp;" "&amp;Tableau1[[#This Row],[Journal]]&amp;". "&amp;Tableau1[[#This Row],[Year]]</f>
        <v>Kunimatsu-Sanuki S, Iwase A, Araie M, Aoki Y, Hara T, Fukuchi T, Udagawa S, Ohkubo S, Sugiyama K, Matsumoto C, Nakazawa T, Yamaguchi T, Ono H., The role of specific visual subfields in collisions with oncoming cars during simulated driving in patients with advanced glaucoma. Br J Ophthalmol. 2017</v>
      </c>
    </row>
    <row r="7596" spans="1:29" ht="28.8" x14ac:dyDescent="0.3">
      <c r="A7596">
        <v>6187</v>
      </c>
      <c r="B7596" t="s">
        <v>9151</v>
      </c>
      <c r="C7596" t="s">
        <v>19364</v>
      </c>
      <c r="D7596" t="s">
        <v>29582</v>
      </c>
      <c r="E7596" t="s">
        <v>34225</v>
      </c>
      <c r="F7596" s="10"/>
      <c r="G7596">
        <v>2017</v>
      </c>
      <c r="J7596">
        <v>0.68056670625996019</v>
      </c>
      <c r="L7596" t="s">
        <v>40557</v>
      </c>
      <c r="M7596">
        <v>28238526</v>
      </c>
      <c r="Q7596" s="10"/>
      <c r="R7596" s="11">
        <f t="shared" si="236"/>
        <v>0</v>
      </c>
      <c r="U7596" s="11">
        <f t="shared" si="237"/>
        <v>0</v>
      </c>
      <c r="Y7596" s="11">
        <f>IF(SUM(Tableau1[[#This Row],[Other access]:[Sci-hub access]])&gt;=1,1,0)</f>
        <v>0</v>
      </c>
      <c r="Z7596" s="12">
        <f>IF(OR(Tableau1[[#This Row],[Access R1 + S1+ T1 ]]&gt;=1,Tableau1[[#This Row],[Access V1 +W1 + X1]]&gt;=1),1,0)</f>
        <v>0</v>
      </c>
      <c r="AB7596" s="10" t="str">
        <f>Tableau1[[#This Row],[DOI]]</f>
        <v>doi: 10.1016/j.jaut.2017.02.006</v>
      </c>
      <c r="AC7596" s="13" t="str">
        <f>Tableau1[[#This Row],[Authors]]&amp;", "&amp;Tableau1[[#This Row],[Title]]&amp;" "&amp;Tableau1[[#This Row],[Journal]]&amp;". "&amp;Tableau1[[#This Row],[Year]]</f>
        <v>Chi W, Hua X, Chen X, Bian F, Yuan X, Zhang L, Wang X, Chen D, Deng R, Li Z, Liu Y, de Paiva CS, Pflugfelder SC, Li DQ., Mitochondrial DNA oxidation induces imbalanced activity of NLRP3/NLRP6 inflammasomes by activation of caspase-8 and BRCC36 in dry eye. J Autoimmun. 2017</v>
      </c>
    </row>
    <row r="7597" spans="1:29" x14ac:dyDescent="0.3">
      <c r="A7597">
        <v>6381</v>
      </c>
      <c r="B7597" t="s">
        <v>9327</v>
      </c>
      <c r="C7597" t="s">
        <v>19536</v>
      </c>
      <c r="D7597" t="s">
        <v>29758</v>
      </c>
      <c r="E7597" t="s">
        <v>2468</v>
      </c>
      <c r="F7597" s="10"/>
      <c r="G7597">
        <v>2017</v>
      </c>
      <c r="J7597">
        <v>0.68058618980053698</v>
      </c>
      <c r="L7597" t="s">
        <v>40750</v>
      </c>
      <c r="M7597">
        <v>28221327</v>
      </c>
      <c r="Q7597" s="10"/>
      <c r="R7597" s="11">
        <f t="shared" si="236"/>
        <v>0</v>
      </c>
      <c r="U7597" s="11">
        <f t="shared" si="237"/>
        <v>0</v>
      </c>
      <c r="Y7597" s="11">
        <f>IF(SUM(Tableau1[[#This Row],[Other access]:[Sci-hub access]])&gt;=1,1,0)</f>
        <v>0</v>
      </c>
      <c r="Z7597" s="12">
        <f>IF(OR(Tableau1[[#This Row],[Access R1 + S1+ T1 ]]&gt;=1,Tableau1[[#This Row],[Access V1 +W1 + X1]]&gt;=1),1,0)</f>
        <v>0</v>
      </c>
      <c r="AB7597" s="10" t="str">
        <f>Tableau1[[#This Row],[DOI]]</f>
        <v>doi: 10.1097/IJG.0000000000000603</v>
      </c>
      <c r="AC7597" s="13" t="str">
        <f>Tableau1[[#This Row],[Authors]]&amp;", "&amp;Tableau1[[#This Row],[Title]]&amp;" "&amp;Tableau1[[#This Row],[Journal]]&amp;". "&amp;Tableau1[[#This Row],[Year]]</f>
        <v>Cabrerizo J, Urcola JA, Vecino E., Changes in the Lipidomic Profile of Aqueous Humor in Open-Angle Glaucoma. J Glaucoma. 2017</v>
      </c>
    </row>
    <row r="7598" spans="1:29" x14ac:dyDescent="0.3">
      <c r="A7598">
        <v>10942</v>
      </c>
      <c r="B7598" t="s">
        <v>13377</v>
      </c>
      <c r="C7598" t="s">
        <v>23539</v>
      </c>
      <c r="D7598" t="s">
        <v>33831</v>
      </c>
      <c r="E7598" t="s">
        <v>2447</v>
      </c>
      <c r="F7598" s="10"/>
      <c r="G7598">
        <v>2017</v>
      </c>
      <c r="J7598">
        <v>0.68092672312847757</v>
      </c>
      <c r="L7598" t="s">
        <v>45183</v>
      </c>
      <c r="M7598">
        <v>26808177</v>
      </c>
      <c r="Q7598" s="10"/>
      <c r="R7598" s="11">
        <f t="shared" si="236"/>
        <v>0</v>
      </c>
      <c r="U7598" s="11">
        <f t="shared" si="237"/>
        <v>0</v>
      </c>
      <c r="Y7598" s="11">
        <f>IF(SUM(Tableau1[[#This Row],[Other access]:[Sci-hub access]])&gt;=1,1,0)</f>
        <v>0</v>
      </c>
      <c r="Z7598" s="12">
        <f>IF(OR(Tableau1[[#This Row],[Access R1 + S1+ T1 ]]&gt;=1,Tableau1[[#This Row],[Access V1 +W1 + X1]]&gt;=1),1,0)</f>
        <v>0</v>
      </c>
      <c r="AB7598" s="10" t="str">
        <f>Tableau1[[#This Row],[DOI]]</f>
        <v>doi: 10.1097/IOP.0000000000000635</v>
      </c>
      <c r="AC7598" s="13" t="str">
        <f>Tableau1[[#This Row],[Authors]]&amp;", "&amp;Tableau1[[#This Row],[Title]]&amp;" "&amp;Tableau1[[#This Row],[Journal]]&amp;". "&amp;Tableau1[[#This Row],[Year]]</f>
        <v>Grob SR, Yoon MK., Central Retinal Vein Occlusion Resolving After Orbital Decompression in Thyroid Eye Disease. Ophthal Plast Reconstr Surg. 2017</v>
      </c>
    </row>
    <row r="7599" spans="1:29" x14ac:dyDescent="0.3">
      <c r="A7599">
        <v>5197</v>
      </c>
      <c r="B7599" t="s">
        <v>8268</v>
      </c>
      <c r="C7599" t="s">
        <v>18492</v>
      </c>
      <c r="D7599" t="s">
        <v>28698</v>
      </c>
      <c r="E7599" t="s">
        <v>2522</v>
      </c>
      <c r="F7599" s="10"/>
      <c r="G7599">
        <v>2017</v>
      </c>
      <c r="J7599">
        <v>0.68093834534435105</v>
      </c>
      <c r="L7599" t="s">
        <v>39600</v>
      </c>
      <c r="M7599">
        <v>28362902</v>
      </c>
      <c r="Q7599" s="10"/>
      <c r="R7599" s="11">
        <f t="shared" si="236"/>
        <v>0</v>
      </c>
      <c r="U7599" s="11">
        <f t="shared" si="237"/>
        <v>0</v>
      </c>
      <c r="Y7599" s="11">
        <f>IF(SUM(Tableau1[[#This Row],[Other access]:[Sci-hub access]])&gt;=1,1,0)</f>
        <v>0</v>
      </c>
      <c r="Z7599" s="12">
        <f>IF(OR(Tableau1[[#This Row],[Access R1 + S1+ T1 ]]&gt;=1,Tableau1[[#This Row],[Access V1 +W1 + X1]]&gt;=1),1,0)</f>
        <v>0</v>
      </c>
      <c r="AB7599" s="10" t="str">
        <f>Tableau1[[#This Row],[DOI]]</f>
        <v>doi: 10.1167/17.3.24</v>
      </c>
      <c r="AC7599" s="13" t="str">
        <f>Tableau1[[#This Row],[Authors]]&amp;", "&amp;Tableau1[[#This Row],[Title]]&amp;" "&amp;Tableau1[[#This Row],[Journal]]&amp;". "&amp;Tableau1[[#This Row],[Year]]</f>
        <v>Liu T, Thibos LN., Variation of axial and oblique astigmatism with accommodation across the visual field. J Vis. 2017</v>
      </c>
    </row>
    <row r="7600" spans="1:29" x14ac:dyDescent="0.3">
      <c r="A7600">
        <v>3905</v>
      </c>
      <c r="B7600" t="s">
        <v>7064</v>
      </c>
      <c r="C7600" t="s">
        <v>5</v>
      </c>
      <c r="D7600" t="s">
        <v>27489</v>
      </c>
      <c r="E7600" t="s">
        <v>2463</v>
      </c>
      <c r="F7600" s="10"/>
      <c r="G7600">
        <v>2017</v>
      </c>
      <c r="J7600">
        <v>0.68111735998299372</v>
      </c>
      <c r="L7600" t="s">
        <v>38347</v>
      </c>
      <c r="M7600">
        <v>28510259</v>
      </c>
      <c r="Q7600" s="10"/>
      <c r="R7600" s="11">
        <f t="shared" si="236"/>
        <v>0</v>
      </c>
      <c r="U7600" s="11">
        <f t="shared" si="237"/>
        <v>0</v>
      </c>
      <c r="Y7600" s="11">
        <f>IF(SUM(Tableau1[[#This Row],[Other access]:[Sci-hub access]])&gt;=1,1,0)</f>
        <v>0</v>
      </c>
      <c r="Z7600" s="12">
        <f>IF(OR(Tableau1[[#This Row],[Access R1 + S1+ T1 ]]&gt;=1,Tableau1[[#This Row],[Access V1 +W1 + X1]]&gt;=1),1,0)</f>
        <v>0</v>
      </c>
      <c r="AB7600" s="10" t="str">
        <f>Tableau1[[#This Row],[DOI]]</f>
        <v>doi: 10.5301/ejo.5000979</v>
      </c>
      <c r="AC7600" s="13" t="str">
        <f>Tableau1[[#This Row],[Authors]]&amp;", "&amp;Tableau1[[#This Row],[Title]]&amp;" "&amp;Tableau1[[#This Row],[Journal]]&amp;". "&amp;Tableau1[[#This Row],[Year]]</f>
        <v>[No authors listed], 27th Meeting of the European Association for the Study of Diabetes Eye Complications Study Group (EASDec). Eur J Ophthalmol. 2017</v>
      </c>
    </row>
    <row r="7601" spans="1:29" ht="28.8" x14ac:dyDescent="0.3">
      <c r="A7601">
        <v>5854</v>
      </c>
      <c r="B7601" t="s">
        <v>8870</v>
      </c>
      <c r="C7601" t="s">
        <v>19086</v>
      </c>
      <c r="D7601" t="s">
        <v>29300</v>
      </c>
      <c r="E7601" t="s">
        <v>2455</v>
      </c>
      <c r="F7601" s="10"/>
      <c r="G7601">
        <v>2017</v>
      </c>
      <c r="J7601">
        <v>0.68115857588744055</v>
      </c>
      <c r="L7601" t="s">
        <v>40236</v>
      </c>
      <c r="M7601">
        <v>28280333</v>
      </c>
      <c r="Q7601" s="10"/>
      <c r="R7601" s="11">
        <f t="shared" si="236"/>
        <v>0</v>
      </c>
      <c r="U7601" s="11">
        <f t="shared" si="237"/>
        <v>0</v>
      </c>
      <c r="Y7601" s="11">
        <f>IF(SUM(Tableau1[[#This Row],[Other access]:[Sci-hub access]])&gt;=1,1,0)</f>
        <v>0</v>
      </c>
      <c r="Z7601" s="12">
        <f>IF(OR(Tableau1[[#This Row],[Access R1 + S1+ T1 ]]&gt;=1,Tableau1[[#This Row],[Access V1 +W1 + X1]]&gt;=1),1,0)</f>
        <v>0</v>
      </c>
      <c r="AB7601" s="10" t="str">
        <f>Tableau1[[#This Row],[DOI]]</f>
        <v>doi: 10.2147/IJN.S126968</v>
      </c>
      <c r="AC7601" s="13" t="str">
        <f>Tableau1[[#This Row],[Authors]]&amp;", "&amp;Tableau1[[#This Row],[Title]]&amp;" "&amp;Tableau1[[#This Row],[Journal]]&amp;". "&amp;Tableau1[[#This Row],[Year]]</f>
        <v>Liu Q, Liu J, Ren C, Cai W, Wei Q, Song Y, Yu J., Proteomic analysis of tears following acupuncture treatment for menopausal dry eye disease by two-dimensional nano-liquid chromatography coupled with tandem mass spectrometry. Int J Nanomedicine. 2017</v>
      </c>
    </row>
    <row r="7602" spans="1:29" x14ac:dyDescent="0.3">
      <c r="A7602">
        <v>9012</v>
      </c>
      <c r="B7602" t="s">
        <v>11626</v>
      </c>
      <c r="C7602" t="s">
        <v>21804</v>
      </c>
      <c r="D7602" t="s">
        <v>32067</v>
      </c>
      <c r="E7602" t="s">
        <v>2469</v>
      </c>
      <c r="F7602" s="10"/>
      <c r="G7602">
        <v>2017</v>
      </c>
      <c r="J7602">
        <v>0.68116174139714347</v>
      </c>
      <c r="L7602" t="s">
        <v>43334</v>
      </c>
      <c r="M7602">
        <v>27792412</v>
      </c>
      <c r="Q7602" s="10"/>
      <c r="R7602" s="11">
        <f t="shared" si="236"/>
        <v>0</v>
      </c>
      <c r="U7602" s="11">
        <f t="shared" si="237"/>
        <v>0</v>
      </c>
      <c r="Y7602" s="11">
        <f>IF(SUM(Tableau1[[#This Row],[Other access]:[Sci-hub access]])&gt;=1,1,0)</f>
        <v>0</v>
      </c>
      <c r="Z7602" s="12">
        <f>IF(OR(Tableau1[[#This Row],[Access R1 + S1+ T1 ]]&gt;=1,Tableau1[[#This Row],[Access V1 +W1 + X1]]&gt;=1),1,0)</f>
        <v>0</v>
      </c>
      <c r="AB7602" s="10" t="str">
        <f>Tableau1[[#This Row],[DOI]]</f>
        <v>doi: 10.1080/08820538.2016.1228396</v>
      </c>
      <c r="AC7602" s="13" t="str">
        <f>Tableau1[[#This Row],[Authors]]&amp;", "&amp;Tableau1[[#This Row],[Title]]&amp;" "&amp;Tableau1[[#This Row],[Journal]]&amp;". "&amp;Tableau1[[#This Row],[Year]]</f>
        <v>Chee YE, Eliott D., The Role of Vitrectomy in the Management of Fungal Endophthalmitis. Semin Ophthalmol. 2017</v>
      </c>
    </row>
    <row r="7603" spans="1:29" x14ac:dyDescent="0.3">
      <c r="A7603">
        <v>1853</v>
      </c>
      <c r="B7603" t="s">
        <v>5098</v>
      </c>
      <c r="C7603" t="s">
        <v>15344</v>
      </c>
      <c r="D7603" t="s">
        <v>25520</v>
      </c>
      <c r="E7603" t="s">
        <v>2451</v>
      </c>
      <c r="F7603" s="10"/>
      <c r="G7603">
        <v>2017</v>
      </c>
      <c r="J7603">
        <v>0.68137904894232537</v>
      </c>
      <c r="L7603" t="s">
        <v>36325</v>
      </c>
      <c r="M7603">
        <v>28859157</v>
      </c>
      <c r="Q7603" s="10"/>
      <c r="R7603" s="11">
        <f t="shared" si="236"/>
        <v>0</v>
      </c>
      <c r="U7603" s="11">
        <f t="shared" si="237"/>
        <v>0</v>
      </c>
      <c r="Y7603" s="11">
        <f>IF(SUM(Tableau1[[#This Row],[Other access]:[Sci-hub access]])&gt;=1,1,0)</f>
        <v>0</v>
      </c>
      <c r="Z7603" s="12">
        <f>IF(OR(Tableau1[[#This Row],[Access R1 + S1+ T1 ]]&gt;=1,Tableau1[[#This Row],[Access V1 +W1 + X1]]&gt;=1),1,0)</f>
        <v>0</v>
      </c>
      <c r="AB7603" s="10" t="str">
        <f>Tableau1[[#This Row],[DOI]]</f>
        <v>doi: 10.1371/journal.pone.0184187</v>
      </c>
      <c r="AC7603" s="13" t="str">
        <f>Tableau1[[#This Row],[Authors]]&amp;", "&amp;Tableau1[[#This Row],[Title]]&amp;" "&amp;Tableau1[[#This Row],[Journal]]&amp;". "&amp;Tableau1[[#This Row],[Year]]</f>
        <v>Laube T, Brockmann C, Lehmann N, Bornfeld N., Pseudophakic retinal detachment in young-aged patients. PLoS One. 2017</v>
      </c>
    </row>
    <row r="7604" spans="1:29" x14ac:dyDescent="0.3">
      <c r="A7604">
        <v>4811</v>
      </c>
      <c r="B7604" t="s">
        <v>7915</v>
      </c>
      <c r="C7604" t="s">
        <v>18144</v>
      </c>
      <c r="D7604" t="s">
        <v>28345</v>
      </c>
      <c r="E7604" t="s">
        <v>2456</v>
      </c>
      <c r="F7604" s="10"/>
      <c r="G7604">
        <v>2017</v>
      </c>
      <c r="J7604">
        <v>0.68141314302735956</v>
      </c>
      <c r="L7604" t="s">
        <v>39224</v>
      </c>
      <c r="M7604">
        <v>28402983</v>
      </c>
      <c r="Q7604" s="10"/>
      <c r="R7604" s="11">
        <f t="shared" si="236"/>
        <v>0</v>
      </c>
      <c r="U7604" s="11">
        <f t="shared" si="237"/>
        <v>0</v>
      </c>
      <c r="Y7604" s="11">
        <f>IF(SUM(Tableau1[[#This Row],[Other access]:[Sci-hub access]])&gt;=1,1,0)</f>
        <v>0</v>
      </c>
      <c r="Z7604" s="12">
        <f>IF(OR(Tableau1[[#This Row],[Access R1 + S1+ T1 ]]&gt;=1,Tableau1[[#This Row],[Access V1 +W1 + X1]]&gt;=1),1,0)</f>
        <v>0</v>
      </c>
      <c r="AB7604" s="10" t="str">
        <f>Tableau1[[#This Row],[DOI]]</f>
        <v>doi: 10.1159/000468950</v>
      </c>
      <c r="AC7604" s="13" t="str">
        <f>Tableau1[[#This Row],[Authors]]&amp;", "&amp;Tableau1[[#This Row],[Title]]&amp;" "&amp;Tableau1[[#This Row],[Journal]]&amp;". "&amp;Tableau1[[#This Row],[Year]]</f>
        <v>Mori R, Tanaka K, Haruyama M, Kawamura A, Furuya K, Yuzawa M., Comparison of pro re nata versus Bimonthly Injection of Intravitreal Aflibercept for Typical Neovascular Age-Related Macular Degeneration. Ophthalmologica. 2017</v>
      </c>
    </row>
    <row r="7605" spans="1:29" x14ac:dyDescent="0.3">
      <c r="A7605">
        <v>4451</v>
      </c>
      <c r="B7605" t="s">
        <v>7577</v>
      </c>
      <c r="C7605" t="s">
        <v>17813</v>
      </c>
      <c r="D7605" t="s">
        <v>28006</v>
      </c>
      <c r="E7605" t="s">
        <v>2488</v>
      </c>
      <c r="F7605" s="10"/>
      <c r="G7605">
        <v>2017</v>
      </c>
      <c r="J7605">
        <v>0.68142889686454611</v>
      </c>
      <c r="L7605" t="s">
        <v>38871</v>
      </c>
      <c r="M7605">
        <v>28442690</v>
      </c>
      <c r="Q7605" s="10"/>
      <c r="R7605" s="11">
        <f t="shared" si="236"/>
        <v>0</v>
      </c>
      <c r="U7605" s="11">
        <f t="shared" si="237"/>
        <v>0</v>
      </c>
      <c r="Y7605" s="11">
        <f>IF(SUM(Tableau1[[#This Row],[Other access]:[Sci-hub access]])&gt;=1,1,0)</f>
        <v>0</v>
      </c>
      <c r="Z7605" s="12">
        <f>IF(OR(Tableau1[[#This Row],[Access R1 + S1+ T1 ]]&gt;=1,Tableau1[[#This Row],[Access V1 +W1 + X1]]&gt;=1),1,0)</f>
        <v>0</v>
      </c>
      <c r="AB7605" s="10" t="str">
        <f>Tableau1[[#This Row],[DOI]]</f>
        <v>doi: 10.1159/000458489</v>
      </c>
      <c r="AC7605" s="13" t="str">
        <f>Tableau1[[#This Row],[Authors]]&amp;", "&amp;Tableau1[[#This Row],[Title]]&amp;" "&amp;Tableau1[[#This Row],[Journal]]&amp;". "&amp;Tableau1[[#This Row],[Year]]</f>
        <v>Nardi M, Posarelli C, Nasini F, Figus M., Mini Drainage Devices for Anterior and Intermediate Filtration. Dev Ophthalmol. 2017</v>
      </c>
    </row>
    <row r="7606" spans="1:29" x14ac:dyDescent="0.3">
      <c r="A7606">
        <v>5740</v>
      </c>
      <c r="B7606" t="s">
        <v>8767</v>
      </c>
      <c r="C7606" t="s">
        <v>18985</v>
      </c>
      <c r="D7606" t="s">
        <v>29197</v>
      </c>
      <c r="E7606" t="s">
        <v>34278</v>
      </c>
      <c r="F7606" s="10"/>
      <c r="G7606">
        <v>2017</v>
      </c>
      <c r="J7606">
        <v>0.68144102675682761</v>
      </c>
      <c r="L7606" t="s">
        <v>40122</v>
      </c>
      <c r="M7606">
        <v>28291481</v>
      </c>
      <c r="Q7606" s="10"/>
      <c r="R7606" s="11">
        <f t="shared" si="236"/>
        <v>0</v>
      </c>
      <c r="U7606" s="11">
        <f t="shared" si="237"/>
        <v>0</v>
      </c>
      <c r="Y7606" s="11">
        <f>IF(SUM(Tableau1[[#This Row],[Other access]:[Sci-hub access]])&gt;=1,1,0)</f>
        <v>0</v>
      </c>
      <c r="Z7606" s="12">
        <f>IF(OR(Tableau1[[#This Row],[Access R1 + S1+ T1 ]]&gt;=1,Tableau1[[#This Row],[Access V1 +W1 + X1]]&gt;=1),1,0)</f>
        <v>0</v>
      </c>
      <c r="AB7606" s="10" t="str">
        <f>Tableau1[[#This Row],[DOI]]</f>
        <v>doi: 10.7205/MILMED-D-16-00139</v>
      </c>
      <c r="AC7606" s="13" t="str">
        <f>Tableau1[[#This Row],[Authors]]&amp;", "&amp;Tableau1[[#This Row],[Title]]&amp;" "&amp;Tableau1[[#This Row],[Journal]]&amp;". "&amp;Tableau1[[#This Row],[Year]]</f>
        <v>McLaughlin A, Colyer MH, Ryan DS, Sia RK, Weichel ED, Spiegelman A, Eaddy SG, Mazzoli RA, Bower KS., Self-Reported Visual Quality of Life After Combat Ocular Trauma. Mil Med. 2017</v>
      </c>
    </row>
    <row r="7607" spans="1:29" x14ac:dyDescent="0.3">
      <c r="A7607">
        <v>1032</v>
      </c>
      <c r="B7607" t="s">
        <v>4294</v>
      </c>
      <c r="C7607" t="s">
        <v>14548</v>
      </c>
      <c r="D7607" t="s">
        <v>24715</v>
      </c>
      <c r="E7607" t="s">
        <v>2511</v>
      </c>
      <c r="F7607" s="10"/>
      <c r="G7607">
        <v>2017</v>
      </c>
      <c r="J7607">
        <v>0.68158345961549571</v>
      </c>
      <c r="L7607" t="s">
        <v>35520</v>
      </c>
      <c r="M7607">
        <v>29044082</v>
      </c>
      <c r="Q7607" s="10"/>
      <c r="R7607" s="11">
        <f t="shared" si="236"/>
        <v>0</v>
      </c>
      <c r="U7607" s="11">
        <f t="shared" si="237"/>
        <v>0</v>
      </c>
      <c r="Y7607" s="11">
        <f>IF(SUM(Tableau1[[#This Row],[Other access]:[Sci-hub access]])&gt;=1,1,0)</f>
        <v>0</v>
      </c>
      <c r="Z7607" s="12">
        <f>IF(OR(Tableau1[[#This Row],[Access R1 + S1+ T1 ]]&gt;=1,Tableau1[[#This Row],[Access V1 +W1 + X1]]&gt;=1),1,0)</f>
        <v>0</v>
      </c>
      <c r="AB7607" s="10" t="str">
        <f>Tableau1[[#This Row],[DOI]]</f>
        <v>doi: 10.4103/ijo.IJO_369_17</v>
      </c>
      <c r="AC7607" s="13" t="str">
        <f>Tableau1[[#This Row],[Authors]]&amp;", "&amp;Tableau1[[#This Row],[Title]]&amp;" "&amp;Tableau1[[#This Row],[Journal]]&amp;". "&amp;Tableau1[[#This Row],[Year]]</f>
        <v>Chawla R, Pundlik GA, Chaudhry R, Thakur C., Rickettsial retinitis: Direct bacterial infection or an immune-mediated response? Indian J Ophthalmol. 2017</v>
      </c>
    </row>
    <row r="7608" spans="1:29" ht="28.8" x14ac:dyDescent="0.3">
      <c r="A7608">
        <v>10442</v>
      </c>
      <c r="B7608" t="s">
        <v>12929</v>
      </c>
      <c r="C7608" t="s">
        <v>23096</v>
      </c>
      <c r="D7608" t="s">
        <v>33382</v>
      </c>
      <c r="E7608" t="s">
        <v>2438</v>
      </c>
      <c r="F7608" s="10"/>
      <c r="G7608">
        <v>2017</v>
      </c>
      <c r="J7608">
        <v>0.68183317389378317</v>
      </c>
      <c r="L7608" t="s">
        <v>44692</v>
      </c>
      <c r="M7608">
        <v>27301450</v>
      </c>
      <c r="Q7608" s="10"/>
      <c r="R7608" s="11">
        <f t="shared" si="236"/>
        <v>0</v>
      </c>
      <c r="U7608" s="11">
        <f t="shared" si="237"/>
        <v>0</v>
      </c>
      <c r="Y7608" s="11">
        <f>IF(SUM(Tableau1[[#This Row],[Other access]:[Sci-hub access]])&gt;=1,1,0)</f>
        <v>0</v>
      </c>
      <c r="Z7608" s="12">
        <f>IF(OR(Tableau1[[#This Row],[Access R1 + S1+ T1 ]]&gt;=1,Tableau1[[#This Row],[Access V1 +W1 + X1]]&gt;=1),1,0)</f>
        <v>0</v>
      </c>
      <c r="AB7608" s="10" t="str">
        <f>Tableau1[[#This Row],[DOI]]</f>
        <v>doi: 10.1136/bjophthalmol-2016-308375</v>
      </c>
      <c r="AC7608" s="13" t="str">
        <f>Tableau1[[#This Row],[Authors]]&amp;", "&amp;Tableau1[[#This Row],[Title]]&amp;" "&amp;Tableau1[[#This Row],[Journal]]&amp;". "&amp;Tableau1[[#This Row],[Year]]</f>
        <v>Mueller B, Salchow DJ, Waffenschmidt E, Joussen AM, Schmalisch G, Czernik C, Bührer C, Schunk KU, Girschick HJ, Winterhalter S., Treatment of type I ROP with intravitreal bevacizumab or laser photocoagulation according to retinal zone. Br J Ophthalmol. 2017</v>
      </c>
    </row>
    <row r="7609" spans="1:29" x14ac:dyDescent="0.3">
      <c r="A7609">
        <v>2192</v>
      </c>
      <c r="B7609" t="s">
        <v>84</v>
      </c>
      <c r="C7609" t="s">
        <v>85</v>
      </c>
      <c r="D7609" t="s">
        <v>86</v>
      </c>
      <c r="E7609" t="s">
        <v>2654</v>
      </c>
      <c r="F7609" s="10"/>
      <c r="G7609">
        <v>2017</v>
      </c>
      <c r="J7609">
        <v>0.68190692174751921</v>
      </c>
      <c r="L7609" t="s">
        <v>36663</v>
      </c>
      <c r="M7609">
        <v>28803066</v>
      </c>
      <c r="Q7609" s="10"/>
      <c r="R7609" s="11">
        <f t="shared" si="236"/>
        <v>0</v>
      </c>
      <c r="U7609" s="11">
        <f t="shared" si="237"/>
        <v>0</v>
      </c>
      <c r="Y7609" s="11">
        <f>IF(SUM(Tableau1[[#This Row],[Other access]:[Sci-hub access]])&gt;=1,1,0)</f>
        <v>0</v>
      </c>
      <c r="Z7609" s="12">
        <f>IF(OR(Tableau1[[#This Row],[Access R1 + S1+ T1 ]]&gt;=1,Tableau1[[#This Row],[Access V1 +W1 + X1]]&gt;=1),1,0)</f>
        <v>0</v>
      </c>
      <c r="AB7609" s="10" t="str">
        <f>Tableau1[[#This Row],[DOI]]</f>
        <v>doi: 10.1016/j.yexcr.2017.08.012</v>
      </c>
      <c r="AC7609" s="13" t="str">
        <f>Tableau1[[#This Row],[Authors]]&amp;", "&amp;Tableau1[[#This Row],[Title]]&amp;" "&amp;Tableau1[[#This Row],[Journal]]&amp;". "&amp;Tableau1[[#This Row],[Year]]</f>
        <v>Do YJ, Sul JW, Jang KH, Kang NS, Kim YH, Kim YG, Kim E., A novel RIPK1 inhibitor that prevents retinal degeneration in a rat glaucoma model. Exp Cell Res. 2017</v>
      </c>
    </row>
    <row r="7610" spans="1:29" x14ac:dyDescent="0.3">
      <c r="A7610">
        <v>9675</v>
      </c>
      <c r="B7610" t="s">
        <v>12225</v>
      </c>
      <c r="C7610" t="s">
        <v>22399</v>
      </c>
      <c r="D7610" t="s">
        <v>32673</v>
      </c>
      <c r="E7610" t="s">
        <v>2449</v>
      </c>
      <c r="F7610" s="10"/>
      <c r="G7610">
        <v>2017</v>
      </c>
      <c r="J7610">
        <v>0.68195305166974918</v>
      </c>
      <c r="L7610" t="s">
        <v>43943</v>
      </c>
      <c r="M7610">
        <v>27624580</v>
      </c>
      <c r="Q7610" s="10"/>
      <c r="R7610" s="11">
        <f t="shared" si="236"/>
        <v>0</v>
      </c>
      <c r="U7610" s="11">
        <f t="shared" si="237"/>
        <v>0</v>
      </c>
      <c r="Y7610" s="11">
        <f>IF(SUM(Tableau1[[#This Row],[Other access]:[Sci-hub access]])&gt;=1,1,0)</f>
        <v>0</v>
      </c>
      <c r="Z7610" s="12">
        <f>IF(OR(Tableau1[[#This Row],[Access R1 + S1+ T1 ]]&gt;=1,Tableau1[[#This Row],[Access V1 +W1 + X1]]&gt;=1),1,0)</f>
        <v>0</v>
      </c>
      <c r="AB7610" s="10" t="str">
        <f>Tableau1[[#This Row],[DOI]]</f>
        <v>doi: 10.1111/cxo.12466</v>
      </c>
      <c r="AC7610" s="13" t="str">
        <f>Tableau1[[#This Row],[Authors]]&amp;", "&amp;Tableau1[[#This Row],[Title]]&amp;" "&amp;Tableau1[[#This Row],[Journal]]&amp;". "&amp;Tableau1[[#This Row],[Year]]</f>
        <v>Kumar V, Tewari R, Yadav D, Vikas SJ., Acute macular neuroretinopathy in a young hypertensive patient. Clin Exp Optom. 2017</v>
      </c>
    </row>
    <row r="7611" spans="1:29" x14ac:dyDescent="0.3">
      <c r="A7611">
        <v>6885</v>
      </c>
      <c r="B7611" t="s">
        <v>9759</v>
      </c>
      <c r="C7611" t="s">
        <v>19962</v>
      </c>
      <c r="D7611" t="s">
        <v>30193</v>
      </c>
      <c r="E7611" t="s">
        <v>2465</v>
      </c>
      <c r="F7611" s="10"/>
      <c r="G7611">
        <v>2017</v>
      </c>
      <c r="J7611">
        <v>0.68196568846735839</v>
      </c>
      <c r="L7611" t="s">
        <v>41244</v>
      </c>
      <c r="M7611">
        <v>28151911</v>
      </c>
      <c r="Q7611" s="10"/>
      <c r="R7611" s="11">
        <f t="shared" si="236"/>
        <v>0</v>
      </c>
      <c r="U7611" s="11">
        <f t="shared" si="237"/>
        <v>0</v>
      </c>
      <c r="Y7611" s="11">
        <f>IF(SUM(Tableau1[[#This Row],[Other access]:[Sci-hub access]])&gt;=1,1,0)</f>
        <v>0</v>
      </c>
      <c r="Z7611" s="12">
        <f>IF(OR(Tableau1[[#This Row],[Access R1 + S1+ T1 ]]&gt;=1,Tableau1[[#This Row],[Access V1 +W1 + X1]]&gt;=1),1,0)</f>
        <v>0</v>
      </c>
      <c r="AB7611" s="10" t="str">
        <f>Tableau1[[#This Row],[DOI]]</f>
        <v>doi: 10.1097/MD.0000000000006035</v>
      </c>
      <c r="AC7611" s="13" t="str">
        <f>Tableau1[[#This Row],[Authors]]&amp;", "&amp;Tableau1[[#This Row],[Title]]&amp;" "&amp;Tableau1[[#This Row],[Journal]]&amp;". "&amp;Tableau1[[#This Row],[Year]]</f>
        <v>Wang R, Tan J, Zhang G, Zheng W, Li C., Risk factors of hepatic dysfunction in patients with Graves' hyperthyroidism and the efficacy of 131iodine treatment. Medicine (Baltimore). 2017</v>
      </c>
    </row>
    <row r="7612" spans="1:29" x14ac:dyDescent="0.3">
      <c r="A7612">
        <v>9113</v>
      </c>
      <c r="B7612" t="s">
        <v>11716</v>
      </c>
      <c r="C7612" t="s">
        <v>15162</v>
      </c>
      <c r="D7612" t="s">
        <v>32157</v>
      </c>
      <c r="E7612" t="s">
        <v>2486</v>
      </c>
      <c r="F7612" s="10"/>
      <c r="G7612">
        <v>2017</v>
      </c>
      <c r="J7612">
        <v>0.68211032482866474</v>
      </c>
      <c r="L7612" t="s">
        <v>43433</v>
      </c>
      <c r="M7612">
        <v>27781383</v>
      </c>
      <c r="Q7612" s="10"/>
      <c r="R7612" s="11">
        <f t="shared" si="236"/>
        <v>0</v>
      </c>
      <c r="U7612" s="11">
        <f t="shared" si="237"/>
        <v>0</v>
      </c>
      <c r="Y7612" s="11">
        <f>IF(SUM(Tableau1[[#This Row],[Other access]:[Sci-hub access]])&gt;=1,1,0)</f>
        <v>0</v>
      </c>
      <c r="Z7612" s="12">
        <f>IF(OR(Tableau1[[#This Row],[Access R1 + S1+ T1 ]]&gt;=1,Tableau1[[#This Row],[Access V1 +W1 + X1]]&gt;=1),1,0)</f>
        <v>0</v>
      </c>
      <c r="AB7612" s="10" t="str">
        <f>Tableau1[[#This Row],[DOI]]</f>
        <v>doi: 10.1111/aos.13296</v>
      </c>
      <c r="AC7612" s="13" t="str">
        <f>Tableau1[[#This Row],[Authors]]&amp;", "&amp;Tableau1[[#This Row],[Title]]&amp;" "&amp;Tableau1[[#This Row],[Journal]]&amp;". "&amp;Tableau1[[#This Row],[Year]]</f>
        <v>Naderan M, Jahanrad A., Topographic, tomographic and biomechanical corneal changes during pregnancy in patients with keratoconus: a cohort study. Acta Ophthalmol. 2017</v>
      </c>
    </row>
    <row r="7613" spans="1:29" x14ac:dyDescent="0.3">
      <c r="A7613">
        <v>10045</v>
      </c>
      <c r="B7613" t="s">
        <v>12563</v>
      </c>
      <c r="C7613" t="s">
        <v>22731</v>
      </c>
      <c r="D7613" t="s">
        <v>33012</v>
      </c>
      <c r="E7613" t="s">
        <v>2447</v>
      </c>
      <c r="F7613" s="10"/>
      <c r="G7613">
        <v>2017</v>
      </c>
      <c r="J7613">
        <v>0.68221670821821156</v>
      </c>
      <c r="L7613" t="s">
        <v>44301</v>
      </c>
      <c r="M7613">
        <v>27487728</v>
      </c>
      <c r="Q7613" s="10"/>
      <c r="R7613" s="11">
        <f t="shared" si="236"/>
        <v>0</v>
      </c>
      <c r="U7613" s="11">
        <f t="shared" si="237"/>
        <v>0</v>
      </c>
      <c r="Y7613" s="11">
        <f>IF(SUM(Tableau1[[#This Row],[Other access]:[Sci-hub access]])&gt;=1,1,0)</f>
        <v>0</v>
      </c>
      <c r="Z7613" s="12">
        <f>IF(OR(Tableau1[[#This Row],[Access R1 + S1+ T1 ]]&gt;=1,Tableau1[[#This Row],[Access V1 +W1 + X1]]&gt;=1),1,0)</f>
        <v>0</v>
      </c>
      <c r="AB7613" s="10" t="str">
        <f>Tableau1[[#This Row],[DOI]]</f>
        <v>doi: 10.1097/IOP.0000000000000756</v>
      </c>
      <c r="AC7613" s="13" t="str">
        <f>Tableau1[[#This Row],[Authors]]&amp;", "&amp;Tableau1[[#This Row],[Title]]&amp;" "&amp;Tableau1[[#This Row],[Journal]]&amp;". "&amp;Tableau1[[#This Row],[Year]]</f>
        <v>Ishida Y, Takahashi Y, Kakizaki H., Globe Tenting Due to Displaced Lateral Orbital Wall Fragment. Ophthal Plast Reconstr Surg. 2017</v>
      </c>
    </row>
    <row r="7614" spans="1:29" x14ac:dyDescent="0.3">
      <c r="A7614">
        <v>7285</v>
      </c>
      <c r="B7614" t="s">
        <v>10105</v>
      </c>
      <c r="C7614" t="s">
        <v>20307</v>
      </c>
      <c r="D7614" t="s">
        <v>30539</v>
      </c>
      <c r="E7614" t="s">
        <v>2569</v>
      </c>
      <c r="F7614" s="10"/>
      <c r="G7614">
        <v>2017</v>
      </c>
      <c r="J7614">
        <v>0.68223213984649322</v>
      </c>
      <c r="L7614" t="s">
        <v>41641</v>
      </c>
      <c r="M7614">
        <v>28108606</v>
      </c>
      <c r="Q7614" s="10"/>
      <c r="R7614" s="11">
        <f t="shared" si="236"/>
        <v>0</v>
      </c>
      <c r="U7614" s="11">
        <f t="shared" si="237"/>
        <v>0</v>
      </c>
      <c r="Y7614" s="11">
        <f>IF(SUM(Tableau1[[#This Row],[Other access]:[Sci-hub access]])&gt;=1,1,0)</f>
        <v>0</v>
      </c>
      <c r="Z7614" s="12">
        <f>IF(OR(Tableau1[[#This Row],[Access R1 + S1+ T1 ]]&gt;=1,Tableau1[[#This Row],[Access V1 +W1 + X1]]&gt;=1),1,0)</f>
        <v>0</v>
      </c>
      <c r="AB7614" s="10" t="str">
        <f>Tableau1[[#This Row],[DOI]]</f>
        <v>doi: 10.2337/dbi16-0047</v>
      </c>
      <c r="AC7614" s="13" t="str">
        <f>Tableau1[[#This Row],[Authors]]&amp;", "&amp;Tableau1[[#This Row],[Title]]&amp;" "&amp;Tableau1[[#This Row],[Journal]]&amp;". "&amp;Tableau1[[#This Row],[Year]]</f>
        <v>Abcouwer SF., Müller Cell-Microglia Cross Talk Drives Neuroinflammation in Diabetic Retinopathy. Diabetes. 2017</v>
      </c>
    </row>
    <row r="7615" spans="1:29" x14ac:dyDescent="0.3">
      <c r="A7615">
        <v>3059</v>
      </c>
      <c r="B7615" t="s">
        <v>6250</v>
      </c>
      <c r="C7615" t="s">
        <v>16495</v>
      </c>
      <c r="D7615" t="s">
        <v>26674</v>
      </c>
      <c r="E7615" t="s">
        <v>2511</v>
      </c>
      <c r="F7615" s="10"/>
      <c r="G7615">
        <v>2017</v>
      </c>
      <c r="J7615">
        <v>0.6824263726094959</v>
      </c>
      <c r="L7615" t="s">
        <v>37513</v>
      </c>
      <c r="M7615">
        <v>28643721</v>
      </c>
      <c r="Q7615" s="10"/>
      <c r="R7615" s="11">
        <f t="shared" si="236"/>
        <v>0</v>
      </c>
      <c r="U7615" s="11">
        <f t="shared" si="237"/>
        <v>0</v>
      </c>
      <c r="Y7615" s="11">
        <f>IF(SUM(Tableau1[[#This Row],[Other access]:[Sci-hub access]])&gt;=1,1,0)</f>
        <v>0</v>
      </c>
      <c r="Z7615" s="12">
        <f>IF(OR(Tableau1[[#This Row],[Access R1 + S1+ T1 ]]&gt;=1,Tableau1[[#This Row],[Access V1 +W1 + X1]]&gt;=1),1,0)</f>
        <v>0</v>
      </c>
      <c r="AB7615" s="10" t="str">
        <f>Tableau1[[#This Row],[DOI]]</f>
        <v>doi: 10.4103/ijo.IJO_461_16</v>
      </c>
      <c r="AC7615" s="13" t="str">
        <f>Tableau1[[#This Row],[Authors]]&amp;", "&amp;Tableau1[[#This Row],[Title]]&amp;" "&amp;Tableau1[[#This Row],[Journal]]&amp;". "&amp;Tableau1[[#This Row],[Year]]</f>
        <v>Derhy D, Sauer A, Sabou M, Letsch J, Candolfi E, Letscher-Bru V, Bourcier T., Surgical treatment of Metarhizium anisopliae sclerokeratitis and endophthalmitis. Indian J Ophthalmol. 2017</v>
      </c>
    </row>
    <row r="7616" spans="1:29" x14ac:dyDescent="0.3">
      <c r="A7616">
        <v>3040</v>
      </c>
      <c r="B7616" t="s">
        <v>6232</v>
      </c>
      <c r="C7616" t="s">
        <v>16477</v>
      </c>
      <c r="D7616" t="s">
        <v>26656</v>
      </c>
      <c r="E7616" t="s">
        <v>2900</v>
      </c>
      <c r="F7616" s="10"/>
      <c r="G7616">
        <v>2017</v>
      </c>
      <c r="J7616">
        <v>0.68243837772684968</v>
      </c>
      <c r="L7616" t="s">
        <v>37494</v>
      </c>
      <c r="M7616">
        <v>28645515</v>
      </c>
      <c r="Q7616" s="10"/>
      <c r="R7616" s="11">
        <f t="shared" si="236"/>
        <v>0</v>
      </c>
      <c r="U7616" s="11">
        <f t="shared" si="237"/>
        <v>0</v>
      </c>
      <c r="Y7616" s="11">
        <f>IF(SUM(Tableau1[[#This Row],[Other access]:[Sci-hub access]])&gt;=1,1,0)</f>
        <v>0</v>
      </c>
      <c r="Z7616" s="12">
        <f>IF(OR(Tableau1[[#This Row],[Access R1 + S1+ T1 ]]&gt;=1,Tableau1[[#This Row],[Access V1 +W1 + X1]]&gt;=1),1,0)</f>
        <v>0</v>
      </c>
      <c r="AB7616" s="10" t="str">
        <f>Tableau1[[#This Row],[DOI]]</f>
        <v>doi: 10.1016/j.bbamcr.2017.06.013</v>
      </c>
      <c r="AC7616" s="13" t="str">
        <f>Tableau1[[#This Row],[Authors]]&amp;", "&amp;Tableau1[[#This Row],[Title]]&amp;" "&amp;Tableau1[[#This Row],[Journal]]&amp;". "&amp;Tableau1[[#This Row],[Year]]</f>
        <v>Rakshit T, Senapati S, Parmar VM, Sahu B, Maeda A, Park PS., Adaptations in rod outer segment disc membranes in response to environmental lighting conditions. Biochim Biophys Acta. 2017</v>
      </c>
    </row>
    <row r="7617" spans="1:29" x14ac:dyDescent="0.3">
      <c r="A7617">
        <v>6730</v>
      </c>
      <c r="B7617" t="s">
        <v>9625</v>
      </c>
      <c r="C7617" t="s">
        <v>19830</v>
      </c>
      <c r="D7617" t="s">
        <v>30058</v>
      </c>
      <c r="E7617" t="s">
        <v>2468</v>
      </c>
      <c r="F7617" s="10"/>
      <c r="G7617">
        <v>2017</v>
      </c>
      <c r="J7617">
        <v>0.68250459239128236</v>
      </c>
      <c r="L7617" t="s">
        <v>41091</v>
      </c>
      <c r="M7617">
        <v>28169922</v>
      </c>
      <c r="Q7617" s="10"/>
      <c r="R7617" s="11">
        <f t="shared" si="236"/>
        <v>0</v>
      </c>
      <c r="U7617" s="11">
        <f t="shared" si="237"/>
        <v>0</v>
      </c>
      <c r="Y7617" s="11">
        <f>IF(SUM(Tableau1[[#This Row],[Other access]:[Sci-hub access]])&gt;=1,1,0)</f>
        <v>0</v>
      </c>
      <c r="Z7617" s="12">
        <f>IF(OR(Tableau1[[#This Row],[Access R1 + S1+ T1 ]]&gt;=1,Tableau1[[#This Row],[Access V1 +W1 + X1]]&gt;=1),1,0)</f>
        <v>0</v>
      </c>
      <c r="AB7617" s="10" t="str">
        <f>Tableau1[[#This Row],[DOI]]</f>
        <v>doi: 10.1097/IJG.0000000000000629</v>
      </c>
      <c r="AC7617" s="13" t="str">
        <f>Tableau1[[#This Row],[Authors]]&amp;", "&amp;Tableau1[[#This Row],[Title]]&amp;" "&amp;Tableau1[[#This Row],[Journal]]&amp;". "&amp;Tableau1[[#This Row],[Year]]</f>
        <v>Sarrafpour S, Adhi M, Zhang JY, Duker JS, Krishnan C., Choroidal Vessel Diameters in Pseudoexfoliation and Pseudoexfoliation Glaucoma Analyzed Using Spectral-Domain Optical Coherence Tomography. J Glaucoma. 2017</v>
      </c>
    </row>
    <row r="7618" spans="1:29" ht="28.8" x14ac:dyDescent="0.3">
      <c r="A7618">
        <v>1992</v>
      </c>
      <c r="B7618" t="s">
        <v>5232</v>
      </c>
      <c r="C7618" t="s">
        <v>15478</v>
      </c>
      <c r="D7618" t="s">
        <v>25654</v>
      </c>
      <c r="E7618" t="s">
        <v>2468</v>
      </c>
      <c r="F7618" s="10"/>
      <c r="G7618">
        <v>2017</v>
      </c>
      <c r="J7618">
        <v>0.6825267457162868</v>
      </c>
      <c r="L7618" t="s">
        <v>36463</v>
      </c>
      <c r="M7618">
        <v>28834825</v>
      </c>
      <c r="Q7618" s="10"/>
      <c r="R7618" s="11">
        <f t="shared" ref="R7618:R7681" si="238">IF(SUM(N7618:Q7618)&gt;0,1,0)</f>
        <v>0</v>
      </c>
      <c r="U7618" s="11">
        <f t="shared" ref="U7618:U7681" si="239">IF(SUM(R7618,T7618)&gt;0,1,0)</f>
        <v>0</v>
      </c>
      <c r="Y7618" s="11">
        <f>IF(SUM(Tableau1[[#This Row],[Other access]:[Sci-hub access]])&gt;=1,1,0)</f>
        <v>0</v>
      </c>
      <c r="Z7618" s="12">
        <f>IF(OR(Tableau1[[#This Row],[Access R1 + S1+ T1 ]]&gt;=1,Tableau1[[#This Row],[Access V1 +W1 + X1]]&gt;=1),1,0)</f>
        <v>0</v>
      </c>
      <c r="AB7618" s="10" t="str">
        <f>Tableau1[[#This Row],[DOI]]</f>
        <v>doi: 10.1097/IJG.0000000000000747</v>
      </c>
      <c r="AC7618" s="13" t="str">
        <f>Tableau1[[#This Row],[Authors]]&amp;", "&amp;Tableau1[[#This Row],[Title]]&amp;" "&amp;Tableau1[[#This Row],[Journal]]&amp;". "&amp;Tableau1[[#This Row],[Year]]</f>
        <v>de Crom RMPC, Webers CAB, van Kooten-Noordzij MAW, Michiels AC, Schouten JSAG, Berendschot TTJM, Beckers HJM., Intraocular Pressure Fluctuations and 24-Hour Continuous Monitoring for Glaucoma Risk in Wind Instrument Players. J Glaucoma. 2017</v>
      </c>
    </row>
    <row r="7619" spans="1:29" x14ac:dyDescent="0.3">
      <c r="A7619">
        <v>6817</v>
      </c>
      <c r="B7619" t="s">
        <v>9696</v>
      </c>
      <c r="C7619" t="s">
        <v>19900</v>
      </c>
      <c r="D7619" t="s">
        <v>30130</v>
      </c>
      <c r="E7619" t="s">
        <v>2443</v>
      </c>
      <c r="F7619" s="10"/>
      <c r="G7619">
        <v>2017</v>
      </c>
      <c r="J7619">
        <v>0.68264224823366826</v>
      </c>
      <c r="L7619" t="s">
        <v>41177</v>
      </c>
      <c r="M7619">
        <v>28159977</v>
      </c>
      <c r="Q7619" s="10"/>
      <c r="R7619" s="11">
        <f t="shared" si="238"/>
        <v>0</v>
      </c>
      <c r="U7619" s="11">
        <f t="shared" si="239"/>
        <v>0</v>
      </c>
      <c r="Y7619" s="11">
        <f>IF(SUM(Tableau1[[#This Row],[Other access]:[Sci-hub access]])&gt;=1,1,0)</f>
        <v>0</v>
      </c>
      <c r="Z7619" s="12">
        <f>IF(OR(Tableau1[[#This Row],[Access R1 + S1+ T1 ]]&gt;=1,Tableau1[[#This Row],[Access V1 +W1 + X1]]&gt;=1),1,0)</f>
        <v>0</v>
      </c>
      <c r="AB7619" s="10" t="str">
        <f>Tableau1[[#This Row],[DOI]]</f>
        <v>doi: 10.1167/iovs.16-20652</v>
      </c>
      <c r="AC7619" s="13" t="str">
        <f>Tableau1[[#This Row],[Authors]]&amp;", "&amp;Tableau1[[#This Row],[Title]]&amp;" "&amp;Tableau1[[#This Row],[Journal]]&amp;". "&amp;Tableau1[[#This Row],[Year]]</f>
        <v>Yokoi T, Zhu D, Bi HS, Jonas JB, Jonas RA, Nagaoka N, Moriyama M, Yoshida T, Ohno-Matsui K., Parapapillary Diffuse Choroidal Atrophy in Children Is Associated With Extreme Thinning of Parapapillary Choroid. Invest Ophthalmol Vis Sci. 2017</v>
      </c>
    </row>
    <row r="7620" spans="1:29" x14ac:dyDescent="0.3">
      <c r="A7620">
        <v>1318</v>
      </c>
      <c r="B7620" t="s">
        <v>4578</v>
      </c>
      <c r="C7620" t="s">
        <v>14830</v>
      </c>
      <c r="D7620" t="s">
        <v>24999</v>
      </c>
      <c r="E7620" t="s">
        <v>2443</v>
      </c>
      <c r="F7620" s="10"/>
      <c r="G7620">
        <v>2017</v>
      </c>
      <c r="J7620">
        <v>0.68274295193308709</v>
      </c>
      <c r="L7620" t="s">
        <v>35801</v>
      </c>
      <c r="M7620">
        <v>28973341</v>
      </c>
      <c r="Q7620" s="10"/>
      <c r="R7620" s="11">
        <f t="shared" si="238"/>
        <v>0</v>
      </c>
      <c r="U7620" s="11">
        <f t="shared" si="239"/>
        <v>0</v>
      </c>
      <c r="Y7620" s="11">
        <f>IF(SUM(Tableau1[[#This Row],[Other access]:[Sci-hub access]])&gt;=1,1,0)</f>
        <v>0</v>
      </c>
      <c r="Z7620" s="12">
        <f>IF(OR(Tableau1[[#This Row],[Access R1 + S1+ T1 ]]&gt;=1,Tableau1[[#This Row],[Access V1 +W1 + X1]]&gt;=1),1,0)</f>
        <v>0</v>
      </c>
      <c r="AB7620" s="10" t="str">
        <f>Tableau1[[#This Row],[DOI]]</f>
        <v>doi: 10.1167/iovs.17-22250</v>
      </c>
      <c r="AC7620" s="13" t="str">
        <f>Tableau1[[#This Row],[Authors]]&amp;", "&amp;Tableau1[[#This Row],[Title]]&amp;" "&amp;Tableau1[[#This Row],[Journal]]&amp;". "&amp;Tableau1[[#This Row],[Year]]</f>
        <v>Akiyama G, Azuchi Y, Guo X, Noro T, Kimura A, Harada C, Namekata K, Harada T., Edaravone Prevents Retinal Degeneration in Adult Mice Following Optic Nerve Injury. Invest Ophthalmol Vis Sci. 2017</v>
      </c>
    </row>
    <row r="7621" spans="1:29" x14ac:dyDescent="0.3">
      <c r="A7621">
        <v>430</v>
      </c>
      <c r="B7621" t="s">
        <v>3693</v>
      </c>
      <c r="C7621" t="s">
        <v>13953</v>
      </c>
      <c r="D7621" t="s">
        <v>24113</v>
      </c>
      <c r="E7621" t="s">
        <v>2496</v>
      </c>
      <c r="F7621" s="10"/>
      <c r="G7621">
        <v>2017</v>
      </c>
      <c r="J7621">
        <v>0.68274941200423667</v>
      </c>
      <c r="L7621" t="s">
        <v>34935</v>
      </c>
      <c r="M7621">
        <v>29217020</v>
      </c>
      <c r="Q7621" s="10"/>
      <c r="R7621" s="11">
        <f t="shared" si="238"/>
        <v>0</v>
      </c>
      <c r="U7621" s="11">
        <f t="shared" si="239"/>
        <v>0</v>
      </c>
      <c r="Y7621" s="11">
        <f>IF(SUM(Tableau1[[#This Row],[Other access]:[Sci-hub access]])&gt;=1,1,0)</f>
        <v>0</v>
      </c>
      <c r="Z7621" s="12">
        <f>IF(OR(Tableau1[[#This Row],[Access R1 + S1+ T1 ]]&gt;=1,Tableau1[[#This Row],[Access V1 +W1 + X1]]&gt;=1),1,0)</f>
        <v>0</v>
      </c>
      <c r="AB7621" s="10" t="str">
        <f>Tableau1[[#This Row],[DOI]]</f>
        <v>doi: 10.1016/j.jcjo.2017.04.002</v>
      </c>
      <c r="AC7621" s="13" t="str">
        <f>Tableau1[[#This Row],[Authors]]&amp;", "&amp;Tableau1[[#This Row],[Title]]&amp;" "&amp;Tableau1[[#This Row],[Journal]]&amp;". "&amp;Tableau1[[#This Row],[Year]]</f>
        <v>Davies EC, Pineda R 2nd., Cataract surgery outcomes and complications in retinal dystrophy patients. Can J Ophthalmol. 2017</v>
      </c>
    </row>
    <row r="7622" spans="1:29" x14ac:dyDescent="0.3">
      <c r="A7622">
        <v>10615</v>
      </c>
      <c r="B7622" t="s">
        <v>13086</v>
      </c>
      <c r="C7622" t="s">
        <v>23251</v>
      </c>
      <c r="D7622" t="s">
        <v>33539</v>
      </c>
      <c r="E7622" t="s">
        <v>2529</v>
      </c>
      <c r="F7622" s="10"/>
      <c r="G7622">
        <v>2017</v>
      </c>
      <c r="J7622">
        <v>0.68292872694360374</v>
      </c>
      <c r="L7622" t="s">
        <v>44863</v>
      </c>
      <c r="M7622">
        <v>27163340</v>
      </c>
      <c r="Q7622" s="10"/>
      <c r="R7622" s="11">
        <f t="shared" si="238"/>
        <v>0</v>
      </c>
      <c r="U7622" s="11">
        <f t="shared" si="239"/>
        <v>0</v>
      </c>
      <c r="Y7622" s="11">
        <f>IF(SUM(Tableau1[[#This Row],[Other access]:[Sci-hub access]])&gt;=1,1,0)</f>
        <v>0</v>
      </c>
      <c r="Z7622" s="12">
        <f>IF(OR(Tableau1[[#This Row],[Access R1 + S1+ T1 ]]&gt;=1,Tableau1[[#This Row],[Access V1 +W1 + X1]]&gt;=1),1,0)</f>
        <v>0</v>
      </c>
      <c r="AB7622" s="10" t="str">
        <f>Tableau1[[#This Row],[DOI]]</f>
        <v>doi: 10.1080/02713683.2016.1184282</v>
      </c>
      <c r="AC7622" s="13" t="str">
        <f>Tableau1[[#This Row],[Authors]]&amp;", "&amp;Tableau1[[#This Row],[Title]]&amp;" "&amp;Tableau1[[#This Row],[Journal]]&amp;". "&amp;Tableau1[[#This Row],[Year]]</f>
        <v>Barabino S, De Servi B, Aragona S, Manenti D, Meloni M., Efficacy of a New Ocular Surface Modulator in Restoring Epithelial Changes in an In Vitro Model of Dry Eye Syndrome. Curr Eye Res. 2017</v>
      </c>
    </row>
    <row r="7623" spans="1:29" x14ac:dyDescent="0.3">
      <c r="A7623">
        <v>427</v>
      </c>
      <c r="B7623" t="s">
        <v>3690</v>
      </c>
      <c r="C7623" t="s">
        <v>13950</v>
      </c>
      <c r="D7623" t="s">
        <v>24110</v>
      </c>
      <c r="E7623" t="s">
        <v>2496</v>
      </c>
      <c r="F7623" s="10"/>
      <c r="G7623">
        <v>2017</v>
      </c>
      <c r="J7623">
        <v>0.68305106879855937</v>
      </c>
      <c r="L7623" t="s">
        <v>34932</v>
      </c>
      <c r="M7623">
        <v>29217023</v>
      </c>
      <c r="Q7623" s="10"/>
      <c r="R7623" s="11">
        <f t="shared" si="238"/>
        <v>0</v>
      </c>
      <c r="U7623" s="11">
        <f t="shared" si="239"/>
        <v>0</v>
      </c>
      <c r="Y7623" s="11">
        <f>IF(SUM(Tableau1[[#This Row],[Other access]:[Sci-hub access]])&gt;=1,1,0)</f>
        <v>0</v>
      </c>
      <c r="Z7623" s="12">
        <f>IF(OR(Tableau1[[#This Row],[Access R1 + S1+ T1 ]]&gt;=1,Tableau1[[#This Row],[Access V1 +W1 + X1]]&gt;=1),1,0)</f>
        <v>0</v>
      </c>
      <c r="AB7623" s="10" t="str">
        <f>Tableau1[[#This Row],[DOI]]</f>
        <v>doi: 10.1016/j.jcjo.2017.04.010</v>
      </c>
      <c r="AC7623" s="13" t="str">
        <f>Tableau1[[#This Row],[Authors]]&amp;", "&amp;Tableau1[[#This Row],[Title]]&amp;" "&amp;Tableau1[[#This Row],[Journal]]&amp;". "&amp;Tableau1[[#This Row],[Year]]</f>
        <v>Kasuga T, Aruga F, Ono K, Hiratsuka Y, Murakami A., Visual impairment as an independent risk factor for falls in hospitalized patients. Can J Ophthalmol. 2017</v>
      </c>
    </row>
    <row r="7624" spans="1:29" x14ac:dyDescent="0.3">
      <c r="A7624">
        <v>7576</v>
      </c>
      <c r="B7624" t="s">
        <v>10368</v>
      </c>
      <c r="C7624" t="s">
        <v>20568</v>
      </c>
      <c r="D7624" t="s">
        <v>30803</v>
      </c>
      <c r="E7624" t="s">
        <v>2479</v>
      </c>
      <c r="F7624" s="10"/>
      <c r="G7624">
        <v>2017</v>
      </c>
      <c r="J7624">
        <v>0.6831989174797628</v>
      </c>
      <c r="L7624" t="s">
        <v>41931</v>
      </c>
      <c r="M7624">
        <v>28079683</v>
      </c>
      <c r="Q7624" s="10"/>
      <c r="R7624" s="11">
        <f t="shared" si="238"/>
        <v>0</v>
      </c>
      <c r="U7624" s="11">
        <f t="shared" si="239"/>
        <v>0</v>
      </c>
      <c r="Y7624" s="11">
        <f>IF(SUM(Tableau1[[#This Row],[Other access]:[Sci-hub access]])&gt;=1,1,0)</f>
        <v>0</v>
      </c>
      <c r="Z7624" s="12">
        <f>IF(OR(Tableau1[[#This Row],[Access R1 + S1+ T1 ]]&gt;=1,Tableau1[[#This Row],[Access V1 +W1 + X1]]&gt;=1),1,0)</f>
        <v>0</v>
      </c>
      <c r="AB7624" s="10" t="str">
        <f>Tableau1[[#This Row],[DOI]]</f>
        <v>doi: 10.1097/ICO.0000000000001123</v>
      </c>
      <c r="AC7624" s="13" t="str">
        <f>Tableau1[[#This Row],[Authors]]&amp;", "&amp;Tableau1[[#This Row],[Title]]&amp;" "&amp;Tableau1[[#This Row],[Journal]]&amp;". "&amp;Tableau1[[#This Row],[Year]]</f>
        <v>Nahum Y, Leon P, Mimouni M, Busin M., Factors Associated With Graft Detachment After Primary Descemet Stripping Automated Endothelial Keratoplasty. Cornea. 2017</v>
      </c>
    </row>
    <row r="7625" spans="1:29" x14ac:dyDescent="0.3">
      <c r="A7625">
        <v>3959</v>
      </c>
      <c r="B7625" t="s">
        <v>7113</v>
      </c>
      <c r="C7625" t="s">
        <v>17350</v>
      </c>
      <c r="D7625" t="s">
        <v>27540</v>
      </c>
      <c r="E7625" t="s">
        <v>2440</v>
      </c>
      <c r="F7625" s="10"/>
      <c r="G7625">
        <v>2017</v>
      </c>
      <c r="J7625">
        <v>0.68322974463820807</v>
      </c>
      <c r="L7625" t="s">
        <v>38400</v>
      </c>
      <c r="M7625">
        <v>28499933</v>
      </c>
      <c r="Q7625" s="10"/>
      <c r="R7625" s="11">
        <f t="shared" si="238"/>
        <v>0</v>
      </c>
      <c r="U7625" s="11">
        <f t="shared" si="239"/>
        <v>0</v>
      </c>
      <c r="Y7625" s="11">
        <f>IF(SUM(Tableau1[[#This Row],[Other access]:[Sci-hub access]])&gt;=1,1,0)</f>
        <v>0</v>
      </c>
      <c r="Z7625" s="12">
        <f>IF(OR(Tableau1[[#This Row],[Access R1 + S1+ T1 ]]&gt;=1,Tableau1[[#This Row],[Access V1 +W1 + X1]]&gt;=1),1,0)</f>
        <v>0</v>
      </c>
      <c r="AB7625" s="10" t="str">
        <f>Tableau1[[#This Row],[DOI]]</f>
        <v>doi: 10.1016/j.exer.2017.05.002</v>
      </c>
      <c r="AC7625" s="13" t="str">
        <f>Tableau1[[#This Row],[Authors]]&amp;", "&amp;Tableau1[[#This Row],[Title]]&amp;" "&amp;Tableau1[[#This Row],[Journal]]&amp;". "&amp;Tableau1[[#This Row],[Year]]</f>
        <v>Liu Y, Allingham RR., Major review: Molecular genetics of primary open-angle glaucoma. Exp Eye Res. 2017</v>
      </c>
    </row>
    <row r="7626" spans="1:29" x14ac:dyDescent="0.3">
      <c r="A7626">
        <v>10198</v>
      </c>
      <c r="B7626" t="s">
        <v>12703</v>
      </c>
      <c r="C7626" t="s">
        <v>22871</v>
      </c>
      <c r="D7626" t="s">
        <v>33155</v>
      </c>
      <c r="E7626" t="s">
        <v>2445</v>
      </c>
      <c r="F7626" s="10"/>
      <c r="G7626">
        <v>2017</v>
      </c>
      <c r="J7626">
        <v>0.68327923073466368</v>
      </c>
      <c r="L7626" t="s">
        <v>44453</v>
      </c>
      <c r="M7626">
        <v>27429380</v>
      </c>
      <c r="Q7626" s="10"/>
      <c r="R7626" s="11">
        <f t="shared" si="238"/>
        <v>0</v>
      </c>
      <c r="U7626" s="11">
        <f t="shared" si="239"/>
        <v>0</v>
      </c>
      <c r="Y7626" s="11">
        <f>IF(SUM(Tableau1[[#This Row],[Other access]:[Sci-hub access]])&gt;=1,1,0)</f>
        <v>0</v>
      </c>
      <c r="Z7626" s="12">
        <f>IF(OR(Tableau1[[#This Row],[Access R1 + S1+ T1 ]]&gt;=1,Tableau1[[#This Row],[Access V1 +W1 + X1]]&gt;=1),1,0)</f>
        <v>0</v>
      </c>
      <c r="AB7626" s="10" t="str">
        <f>Tableau1[[#This Row],[DOI]]</f>
        <v>doi: 10.1097/IAE.0000000000001204</v>
      </c>
      <c r="AC7626" s="13" t="str">
        <f>Tableau1[[#This Row],[Authors]]&amp;", "&amp;Tableau1[[#This Row],[Title]]&amp;" "&amp;Tableau1[[#This Row],[Journal]]&amp;". "&amp;Tableau1[[#This Row],[Year]]</f>
        <v>Malihi M, Li X, Patel S, Eck T, Chu DS, Zarbin MA, Bhagat N., INFECTIOUS KERATITIS-ASSOCIATED ENDOPHTHALMITIS: A 14-Year Study. Retina. 2017</v>
      </c>
    </row>
    <row r="7627" spans="1:29" x14ac:dyDescent="0.3">
      <c r="A7627">
        <v>5001</v>
      </c>
      <c r="B7627" t="s">
        <v>8092</v>
      </c>
      <c r="C7627" t="s">
        <v>18320</v>
      </c>
      <c r="D7627" t="s">
        <v>28522</v>
      </c>
      <c r="E7627" t="s">
        <v>2443</v>
      </c>
      <c r="F7627" s="10"/>
      <c r="G7627">
        <v>2017</v>
      </c>
      <c r="J7627">
        <v>0.68356710371987039</v>
      </c>
      <c r="L7627" t="s">
        <v>39409</v>
      </c>
      <c r="M7627">
        <v>28384715</v>
      </c>
      <c r="Q7627" s="10"/>
      <c r="R7627" s="11">
        <f t="shared" si="238"/>
        <v>0</v>
      </c>
      <c r="U7627" s="11">
        <f t="shared" si="239"/>
        <v>0</v>
      </c>
      <c r="Y7627" s="11">
        <f>IF(SUM(Tableau1[[#This Row],[Other access]:[Sci-hub access]])&gt;=1,1,0)</f>
        <v>0</v>
      </c>
      <c r="Z7627" s="12">
        <f>IF(OR(Tableau1[[#This Row],[Access R1 + S1+ T1 ]]&gt;=1,Tableau1[[#This Row],[Access V1 +W1 + X1]]&gt;=1),1,0)</f>
        <v>0</v>
      </c>
      <c r="AB7627" s="10" t="str">
        <f>Tableau1[[#This Row],[DOI]]</f>
        <v>doi: 10.1167/iovs.16-21366</v>
      </c>
      <c r="AC7627" s="13" t="str">
        <f>Tableau1[[#This Row],[Authors]]&amp;", "&amp;Tableau1[[#This Row],[Title]]&amp;" "&amp;Tableau1[[#This Row],[Journal]]&amp;". "&amp;Tableau1[[#This Row],[Year]]</f>
        <v>Hamon A, Masson C, Bitard J, Gieser L, Roger JE, Perron M., Retinal Degeneration Triggers the Activation of YAP/TEAD in Reactive Müller Cells. Invest Ophthalmol Vis Sci. 2017</v>
      </c>
    </row>
    <row r="7628" spans="1:29" x14ac:dyDescent="0.3">
      <c r="A7628">
        <v>8630</v>
      </c>
      <c r="B7628" t="s">
        <v>11291</v>
      </c>
      <c r="C7628" t="s">
        <v>21475</v>
      </c>
      <c r="D7628" t="s">
        <v>31730</v>
      </c>
      <c r="E7628" t="s">
        <v>2468</v>
      </c>
      <c r="F7628" s="10"/>
      <c r="G7628">
        <v>2017</v>
      </c>
      <c r="J7628">
        <v>0.68380075136651242</v>
      </c>
      <c r="L7628" t="s">
        <v>42966</v>
      </c>
      <c r="M7628">
        <v>27875487</v>
      </c>
      <c r="Q7628" s="10"/>
      <c r="R7628" s="11">
        <f t="shared" si="238"/>
        <v>0</v>
      </c>
      <c r="U7628" s="11">
        <f t="shared" si="239"/>
        <v>0</v>
      </c>
      <c r="Y7628" s="11">
        <f>IF(SUM(Tableau1[[#This Row],[Other access]:[Sci-hub access]])&gt;=1,1,0)</f>
        <v>0</v>
      </c>
      <c r="Z7628" s="12">
        <f>IF(OR(Tableau1[[#This Row],[Access R1 + S1+ T1 ]]&gt;=1,Tableau1[[#This Row],[Access V1 +W1 + X1]]&gt;=1),1,0)</f>
        <v>0</v>
      </c>
      <c r="AB7628" s="10" t="str">
        <f>Tableau1[[#This Row],[DOI]]</f>
        <v>doi: 10.1097/IJG.0000000000000587</v>
      </c>
      <c r="AC7628" s="13" t="str">
        <f>Tableau1[[#This Row],[Authors]]&amp;", "&amp;Tableau1[[#This Row],[Title]]&amp;" "&amp;Tableau1[[#This Row],[Journal]]&amp;". "&amp;Tableau1[[#This Row],[Year]]</f>
        <v>Lee EJ, Kim S, Hwang S, Han JC, Kee C., Microvascular Compromise Develops Following Nerve Fiber Layer Damage in Normal-Tension Glaucoma Without Choroidal Vasculature Involvement. J Glaucoma. 2017</v>
      </c>
    </row>
    <row r="7629" spans="1:29" x14ac:dyDescent="0.3">
      <c r="A7629">
        <v>3191</v>
      </c>
      <c r="B7629" t="s">
        <v>6376</v>
      </c>
      <c r="C7629" t="s">
        <v>16619</v>
      </c>
      <c r="D7629" t="s">
        <v>26800</v>
      </c>
      <c r="E7629" t="s">
        <v>2523</v>
      </c>
      <c r="F7629" s="10"/>
      <c r="G7629">
        <v>2017</v>
      </c>
      <c r="J7629">
        <v>0.68380462325102576</v>
      </c>
      <c r="L7629" t="s">
        <v>37644</v>
      </c>
      <c r="M7629">
        <v>28622324</v>
      </c>
      <c r="Q7629" s="10"/>
      <c r="R7629" s="11">
        <f t="shared" si="238"/>
        <v>0</v>
      </c>
      <c r="U7629" s="11">
        <f t="shared" si="239"/>
        <v>0</v>
      </c>
      <c r="Y7629" s="11">
        <f>IF(SUM(Tableau1[[#This Row],[Other access]:[Sci-hub access]])&gt;=1,1,0)</f>
        <v>0</v>
      </c>
      <c r="Z7629" s="12">
        <f>IF(OR(Tableau1[[#This Row],[Access R1 + S1+ T1 ]]&gt;=1,Tableau1[[#This Row],[Access V1 +W1 + X1]]&gt;=1),1,0)</f>
        <v>0</v>
      </c>
      <c r="AB7629" s="10" t="str">
        <f>Tableau1[[#This Row],[DOI]]</f>
        <v>doi: 10.1038/eye.2017.89</v>
      </c>
      <c r="AC7629" s="13" t="str">
        <f>Tableau1[[#This Row],[Authors]]&amp;", "&amp;Tableau1[[#This Row],[Title]]&amp;" "&amp;Tableau1[[#This Row],[Journal]]&amp;". "&amp;Tableau1[[#This Row],[Year]]</f>
        <v>Lee JY, Park KA, Lyu IJ, Oh SY., Postoperative change in lateral rectus muscle insertion measured by anterior segment optical coherence tomography. Eye (Lond). 2017</v>
      </c>
    </row>
    <row r="7630" spans="1:29" x14ac:dyDescent="0.3">
      <c r="A7630">
        <v>8077</v>
      </c>
      <c r="B7630" t="s">
        <v>10802</v>
      </c>
      <c r="C7630" t="s">
        <v>20557</v>
      </c>
      <c r="D7630" t="s">
        <v>31240</v>
      </c>
      <c r="E7630" t="s">
        <v>2479</v>
      </c>
      <c r="F7630" s="10"/>
      <c r="G7630">
        <v>2017</v>
      </c>
      <c r="J7630">
        <v>0.6839521698215637</v>
      </c>
      <c r="L7630" t="s">
        <v>42424</v>
      </c>
      <c r="M7630">
        <v>28002113</v>
      </c>
      <c r="Q7630" s="10"/>
      <c r="R7630" s="11">
        <f t="shared" si="238"/>
        <v>0</v>
      </c>
      <c r="U7630" s="11">
        <f t="shared" si="239"/>
        <v>0</v>
      </c>
      <c r="Y7630" s="11">
        <f>IF(SUM(Tableau1[[#This Row],[Other access]:[Sci-hub access]])&gt;=1,1,0)</f>
        <v>0</v>
      </c>
      <c r="Z7630" s="12">
        <f>IF(OR(Tableau1[[#This Row],[Access R1 + S1+ T1 ]]&gt;=1,Tableau1[[#This Row],[Access V1 +W1 + X1]]&gt;=1),1,0)</f>
        <v>0</v>
      </c>
      <c r="AB7630" s="10" t="str">
        <f>Tableau1[[#This Row],[DOI]]</f>
        <v>doi: 10.1097/ICO.0000000000001093</v>
      </c>
      <c r="AC7630" s="13" t="str">
        <f>Tableau1[[#This Row],[Authors]]&amp;", "&amp;Tableau1[[#This Row],[Title]]&amp;" "&amp;Tableau1[[#This Row],[Journal]]&amp;". "&amp;Tableau1[[#This Row],[Year]]</f>
        <v>Hayashi T, Oyakawa I, Kato N., Techniques for Learning Descemet Membrane Endothelial Keratoplasty for Eyes of Asian Patients With Shallow Anterior Chamber. Cornea. 2017</v>
      </c>
    </row>
    <row r="7631" spans="1:29" x14ac:dyDescent="0.3">
      <c r="A7631">
        <v>10720</v>
      </c>
      <c r="B7631" t="s">
        <v>13182</v>
      </c>
      <c r="C7631" t="s">
        <v>23345</v>
      </c>
      <c r="D7631" t="s">
        <v>33635</v>
      </c>
      <c r="E7631" t="s">
        <v>2469</v>
      </c>
      <c r="F7631" s="10"/>
      <c r="G7631">
        <v>2017</v>
      </c>
      <c r="J7631">
        <v>0.68397107073701735</v>
      </c>
      <c r="L7631" t="s">
        <v>44967</v>
      </c>
      <c r="M7631">
        <v>27082038</v>
      </c>
      <c r="Q7631" s="10"/>
      <c r="R7631" s="11">
        <f t="shared" si="238"/>
        <v>0</v>
      </c>
      <c r="U7631" s="11">
        <f t="shared" si="239"/>
        <v>0</v>
      </c>
      <c r="Y7631" s="11">
        <f>IF(SUM(Tableau1[[#This Row],[Other access]:[Sci-hub access]])&gt;=1,1,0)</f>
        <v>0</v>
      </c>
      <c r="Z7631" s="12">
        <f>IF(OR(Tableau1[[#This Row],[Access R1 + S1+ T1 ]]&gt;=1,Tableau1[[#This Row],[Access V1 +W1 + X1]]&gt;=1),1,0)</f>
        <v>0</v>
      </c>
      <c r="AB7631" s="10" t="str">
        <f>Tableau1[[#This Row],[DOI]]</f>
        <v>doi: 10.3109/08820538.2015.1115090</v>
      </c>
      <c r="AC7631" s="13" t="str">
        <f>Tableau1[[#This Row],[Authors]]&amp;", "&amp;Tableau1[[#This Row],[Title]]&amp;" "&amp;Tableau1[[#This Row],[Journal]]&amp;". "&amp;Tableau1[[#This Row],[Year]]</f>
        <v>Motiani MV, Almanzor R, McCannel TA., Scleral Buckle-Associated Ciliochoroidal Melanoma. Semin Ophthalmol. 2017</v>
      </c>
    </row>
    <row r="7632" spans="1:29" x14ac:dyDescent="0.3">
      <c r="A7632">
        <v>4941</v>
      </c>
      <c r="B7632" t="s">
        <v>8036</v>
      </c>
      <c r="C7632" t="s">
        <v>18265</v>
      </c>
      <c r="D7632" t="s">
        <v>28466</v>
      </c>
      <c r="E7632" t="s">
        <v>34229</v>
      </c>
      <c r="F7632" s="10"/>
      <c r="G7632">
        <v>2017</v>
      </c>
      <c r="J7632">
        <v>0.68409250135878807</v>
      </c>
      <c r="L7632" t="s">
        <v>39349</v>
      </c>
      <c r="M7632">
        <v>28388936</v>
      </c>
      <c r="Q7632" s="10"/>
      <c r="R7632" s="11">
        <f t="shared" si="238"/>
        <v>0</v>
      </c>
      <c r="U7632" s="11">
        <f t="shared" si="239"/>
        <v>0</v>
      </c>
      <c r="Y7632" s="11">
        <f>IF(SUM(Tableau1[[#This Row],[Other access]:[Sci-hub access]])&gt;=1,1,0)</f>
        <v>0</v>
      </c>
      <c r="Z7632" s="12">
        <f>IF(OR(Tableau1[[#This Row],[Access R1 + S1+ T1 ]]&gt;=1,Tableau1[[#This Row],[Access V1 +W1 + X1]]&gt;=1),1,0)</f>
        <v>0</v>
      </c>
      <c r="AB7632" s="10" t="str">
        <f>Tableau1[[#This Row],[DOI]]</f>
        <v>doi: 10.1186/s13052-017-0350-3</v>
      </c>
      <c r="AC7632" s="13" t="str">
        <f>Tableau1[[#This Row],[Authors]]&amp;", "&amp;Tableau1[[#This Row],[Title]]&amp;" "&amp;Tableau1[[#This Row],[Journal]]&amp;". "&amp;Tableau1[[#This Row],[Year]]</f>
        <v>Gallizzi R, De Vivo D, Valenti S, Pidone C, Romeo C, Caruso R, Romano C., Intestinal and neurological involvement in Behcet disease: a clinical case. Ital J Pediatr. 2017</v>
      </c>
    </row>
    <row r="7633" spans="1:29" x14ac:dyDescent="0.3">
      <c r="A7633">
        <v>9852</v>
      </c>
      <c r="B7633" t="s">
        <v>12383</v>
      </c>
      <c r="C7633" t="s">
        <v>22553</v>
      </c>
      <c r="D7633" t="s">
        <v>32831</v>
      </c>
      <c r="E7633" t="s">
        <v>2449</v>
      </c>
      <c r="F7633" s="10"/>
      <c r="G7633">
        <v>2017</v>
      </c>
      <c r="J7633">
        <v>0.68414955569227098</v>
      </c>
      <c r="L7633" t="s">
        <v>44113</v>
      </c>
      <c r="M7633">
        <v>27558081</v>
      </c>
      <c r="Q7633" s="10"/>
      <c r="R7633" s="11">
        <f t="shared" si="238"/>
        <v>0</v>
      </c>
      <c r="U7633" s="11">
        <f t="shared" si="239"/>
        <v>0</v>
      </c>
      <c r="Y7633" s="11">
        <f>IF(SUM(Tableau1[[#This Row],[Other access]:[Sci-hub access]])&gt;=1,1,0)</f>
        <v>0</v>
      </c>
      <c r="Z7633" s="12">
        <f>IF(OR(Tableau1[[#This Row],[Access R1 + S1+ T1 ]]&gt;=1,Tableau1[[#This Row],[Access V1 +W1 + X1]]&gt;=1),1,0)</f>
        <v>0</v>
      </c>
      <c r="AB7633" s="10" t="str">
        <f>Tableau1[[#This Row],[DOI]]</f>
        <v>doi: 10.1111/cxo.12440</v>
      </c>
      <c r="AC7633" s="13" t="str">
        <f>Tableau1[[#This Row],[Authors]]&amp;", "&amp;Tableau1[[#This Row],[Title]]&amp;" "&amp;Tableau1[[#This Row],[Journal]]&amp;". "&amp;Tableau1[[#This Row],[Year]]</f>
        <v>Au CP, Pandya VB, Mitchell P., Bilateral choroidal neovascularisation associated with adult-onset foveomacular vitelliform dystrophy. Clin Exp Optom. 2017</v>
      </c>
    </row>
    <row r="7634" spans="1:29" x14ac:dyDescent="0.3">
      <c r="A7634">
        <v>9721</v>
      </c>
      <c r="B7634" t="s">
        <v>12269</v>
      </c>
      <c r="C7634" t="s">
        <v>22443</v>
      </c>
      <c r="D7634" t="s">
        <v>32717</v>
      </c>
      <c r="E7634" t="s">
        <v>2523</v>
      </c>
      <c r="F7634" s="10"/>
      <c r="G7634">
        <v>2017</v>
      </c>
      <c r="J7634">
        <v>0.68422612778469494</v>
      </c>
      <c r="L7634" t="s">
        <v>43985</v>
      </c>
      <c r="M7634">
        <v>27612182</v>
      </c>
      <c r="Q7634" s="10"/>
      <c r="R7634" s="11">
        <f t="shared" si="238"/>
        <v>0</v>
      </c>
      <c r="U7634" s="11">
        <f t="shared" si="239"/>
        <v>0</v>
      </c>
      <c r="Y7634" s="11">
        <f>IF(SUM(Tableau1[[#This Row],[Other access]:[Sci-hub access]])&gt;=1,1,0)</f>
        <v>0</v>
      </c>
      <c r="Z7634" s="12">
        <f>IF(OR(Tableau1[[#This Row],[Access R1 + S1+ T1 ]]&gt;=1,Tableau1[[#This Row],[Access V1 +W1 + X1]]&gt;=1),1,0)</f>
        <v>0</v>
      </c>
      <c r="AB7634" s="10" t="str">
        <f>Tableau1[[#This Row],[DOI]]</f>
        <v>doi: 10.1038/eye.2016.198</v>
      </c>
      <c r="AC7634" s="13" t="str">
        <f>Tableau1[[#This Row],[Authors]]&amp;", "&amp;Tableau1[[#This Row],[Title]]&amp;" "&amp;Tableau1[[#This Row],[Journal]]&amp;". "&amp;Tableau1[[#This Row],[Year]]</f>
        <v>Richardson R, Tracey-White D, Webster A, Moosajee M., The zebrafish eye-a paradigm for investigating human ocular genetics. Eye (Lond). 2017</v>
      </c>
    </row>
    <row r="7635" spans="1:29" x14ac:dyDescent="0.3">
      <c r="A7635">
        <v>9088</v>
      </c>
      <c r="B7635" t="s">
        <v>11697</v>
      </c>
      <c r="C7635" t="s">
        <v>21873</v>
      </c>
      <c r="D7635" t="s">
        <v>32138</v>
      </c>
      <c r="E7635" t="s">
        <v>34309</v>
      </c>
      <c r="F7635" s="10"/>
      <c r="G7635">
        <v>2017</v>
      </c>
      <c r="J7635">
        <v>0.68426821660894488</v>
      </c>
      <c r="L7635" t="s">
        <v>43409</v>
      </c>
      <c r="M7635">
        <v>27787713</v>
      </c>
      <c r="Q7635" s="10"/>
      <c r="R7635" s="11">
        <f t="shared" si="238"/>
        <v>0</v>
      </c>
      <c r="U7635" s="11">
        <f t="shared" si="239"/>
        <v>0</v>
      </c>
      <c r="Y7635" s="11">
        <f>IF(SUM(Tableau1[[#This Row],[Other access]:[Sci-hub access]])&gt;=1,1,0)</f>
        <v>0</v>
      </c>
      <c r="Z7635" s="12">
        <f>IF(OR(Tableau1[[#This Row],[Access R1 + S1+ T1 ]]&gt;=1,Tableau1[[#This Row],[Access V1 +W1 + X1]]&gt;=1),1,0)</f>
        <v>0</v>
      </c>
      <c r="AB7635" s="10" t="str">
        <f>Tableau1[[#This Row],[DOI]]</f>
        <v>doi: 10.1007/164_2016_1</v>
      </c>
      <c r="AC7635" s="13" t="str">
        <f>Tableau1[[#This Row],[Authors]]&amp;", "&amp;Tableau1[[#This Row],[Title]]&amp;" "&amp;Tableau1[[#This Row],[Journal]]&amp;". "&amp;Tableau1[[#This Row],[Year]]</f>
        <v>Bi R, Logan I, Yao YG., Leber Hereditary Optic Neuropathy: A Mitochondrial Disease Unique in Many Ways. Handb Exp Pharmacol. 2017</v>
      </c>
    </row>
    <row r="7636" spans="1:29" x14ac:dyDescent="0.3">
      <c r="A7636">
        <v>7800</v>
      </c>
      <c r="B7636" t="s">
        <v>10564</v>
      </c>
      <c r="C7636" t="s">
        <v>20760</v>
      </c>
      <c r="D7636" t="s">
        <v>31001</v>
      </c>
      <c r="E7636" t="s">
        <v>34145</v>
      </c>
      <c r="F7636" s="10"/>
      <c r="G7636">
        <v>2017</v>
      </c>
      <c r="J7636">
        <v>0.68439402021642814</v>
      </c>
      <c r="L7636" t="s">
        <v>42151</v>
      </c>
      <c r="M7636">
        <v>28055007</v>
      </c>
      <c r="Q7636" s="10"/>
      <c r="R7636" s="11">
        <f t="shared" si="238"/>
        <v>0</v>
      </c>
      <c r="U7636" s="11">
        <f t="shared" si="239"/>
        <v>0</v>
      </c>
      <c r="Y7636" s="11">
        <f>IF(SUM(Tableau1[[#This Row],[Other access]:[Sci-hub access]])&gt;=1,1,0)</f>
        <v>0</v>
      </c>
      <c r="Z7636" s="12">
        <f>IF(OR(Tableau1[[#This Row],[Access R1 + S1+ T1 ]]&gt;=1,Tableau1[[#This Row],[Access V1 +W1 + X1]]&gt;=1),1,0)</f>
        <v>0</v>
      </c>
      <c r="AB7636" s="10" t="str">
        <f>Tableau1[[#This Row],[DOI]]</f>
        <v>doi: 10.1038/cddis.2016.453</v>
      </c>
      <c r="AC7636" s="13" t="str">
        <f>Tableau1[[#This Row],[Authors]]&amp;", "&amp;Tableau1[[#This Row],[Title]]&amp;" "&amp;Tableau1[[#This Row],[Journal]]&amp;". "&amp;Tableau1[[#This Row],[Year]]</f>
        <v>Golestaneh N, Chu Y, Xiao YY, Stoleru GL, Theos AC., Dysfunctional autophagy in RPE, a contributing factor in age-related macular degeneration. Cell Death Dis. 2017</v>
      </c>
    </row>
    <row r="7637" spans="1:29" x14ac:dyDescent="0.3">
      <c r="A7637">
        <v>8482</v>
      </c>
      <c r="B7637" t="s">
        <v>11157</v>
      </c>
      <c r="C7637" t="s">
        <v>21342</v>
      </c>
      <c r="D7637" t="s">
        <v>31596</v>
      </c>
      <c r="E7637" t="s">
        <v>3053</v>
      </c>
      <c r="F7637" s="10"/>
      <c r="G7637">
        <v>2017</v>
      </c>
      <c r="J7637">
        <v>0.68450857617720118</v>
      </c>
      <c r="L7637" t="s">
        <v>42820</v>
      </c>
      <c r="M7637">
        <v>27906855</v>
      </c>
      <c r="Q7637" s="10"/>
      <c r="R7637" s="11">
        <f t="shared" si="238"/>
        <v>0</v>
      </c>
      <c r="U7637" s="11">
        <f t="shared" si="239"/>
        <v>0</v>
      </c>
      <c r="Y7637" s="11">
        <f>IF(SUM(Tableau1[[#This Row],[Other access]:[Sci-hub access]])&gt;=1,1,0)</f>
        <v>0</v>
      </c>
      <c r="Z7637" s="12">
        <f>IF(OR(Tableau1[[#This Row],[Access R1 + S1+ T1 ]]&gt;=1,Tableau1[[#This Row],[Access V1 +W1 + X1]]&gt;=1),1,0)</f>
        <v>0</v>
      </c>
      <c r="AB7637" s="10" t="str">
        <f>Tableau1[[#This Row],[DOI]]</f>
        <v>doi: 10.1097/SCS.0000000000003242</v>
      </c>
      <c r="AC7637" s="13" t="str">
        <f>Tableau1[[#This Row],[Authors]]&amp;", "&amp;Tableau1[[#This Row],[Title]]&amp;" "&amp;Tableau1[[#This Row],[Journal]]&amp;". "&amp;Tableau1[[#This Row],[Year]]</f>
        <v>Furdova A, Lukacko P., Periocular Basal Cell Carcinoma Predictors for Recurrence and Infiltration of the Orbit. J Craniofac Surg. 2017</v>
      </c>
    </row>
    <row r="7638" spans="1:29" x14ac:dyDescent="0.3">
      <c r="A7638">
        <v>5871</v>
      </c>
      <c r="B7638" t="s">
        <v>8883</v>
      </c>
      <c r="C7638" t="s">
        <v>16499</v>
      </c>
      <c r="D7638" t="s">
        <v>29313</v>
      </c>
      <c r="E7638" t="s">
        <v>2525</v>
      </c>
      <c r="F7638" s="10"/>
      <c r="G7638">
        <v>2017</v>
      </c>
      <c r="J7638">
        <v>0.68453106511315009</v>
      </c>
      <c r="L7638" t="s">
        <v>40253</v>
      </c>
      <c r="M7638">
        <v>28277623</v>
      </c>
      <c r="Q7638" s="10"/>
      <c r="R7638" s="11">
        <f t="shared" si="238"/>
        <v>0</v>
      </c>
      <c r="U7638" s="11">
        <f t="shared" si="239"/>
        <v>0</v>
      </c>
      <c r="Y7638" s="11">
        <f>IF(SUM(Tableau1[[#This Row],[Other access]:[Sci-hub access]])&gt;=1,1,0)</f>
        <v>0</v>
      </c>
      <c r="Z7638" s="12">
        <f>IF(OR(Tableau1[[#This Row],[Access R1 + S1+ T1 ]]&gt;=1,Tableau1[[#This Row],[Access V1 +W1 + X1]]&gt;=1),1,0)</f>
        <v>0</v>
      </c>
      <c r="AB7638" s="10" t="str">
        <f>Tableau1[[#This Row],[DOI]]</f>
        <v>doi: 10.1111/ceo.12943</v>
      </c>
      <c r="AC7638" s="13" t="str">
        <f>Tableau1[[#This Row],[Authors]]&amp;", "&amp;Tableau1[[#This Row],[Title]]&amp;" "&amp;Tableau1[[#This Row],[Journal]]&amp;". "&amp;Tableau1[[#This Row],[Year]]</f>
        <v>Marmamula S, Khanna RC, Kunuku E, Rao GN., Near visual impairment and spectacle coverage in Telangana, India. Clin Exp Ophthalmol. 2017</v>
      </c>
    </row>
    <row r="7639" spans="1:29" x14ac:dyDescent="0.3">
      <c r="A7639">
        <v>10375</v>
      </c>
      <c r="B7639" t="s">
        <v>12869</v>
      </c>
      <c r="C7639" t="s">
        <v>23036</v>
      </c>
      <c r="D7639" t="s">
        <v>33322</v>
      </c>
      <c r="E7639" t="s">
        <v>2457</v>
      </c>
      <c r="F7639" s="10"/>
      <c r="G7639">
        <v>2017</v>
      </c>
      <c r="J7639">
        <v>0.68456375241173495</v>
      </c>
      <c r="L7639" t="s">
        <v>44625</v>
      </c>
      <c r="M7639">
        <v>27348791</v>
      </c>
      <c r="Q7639" s="10"/>
      <c r="R7639" s="11">
        <f t="shared" si="238"/>
        <v>0</v>
      </c>
      <c r="U7639" s="11">
        <f t="shared" si="239"/>
        <v>0</v>
      </c>
      <c r="Y7639" s="11">
        <f>IF(SUM(Tableau1[[#This Row],[Other access]:[Sci-hub access]])&gt;=1,1,0)</f>
        <v>0</v>
      </c>
      <c r="Z7639" s="12">
        <f>IF(OR(Tableau1[[#This Row],[Access R1 + S1+ T1 ]]&gt;=1,Tableau1[[#This Row],[Access V1 +W1 + X1]]&gt;=1),1,0)</f>
        <v>0</v>
      </c>
      <c r="AB7639" s="10" t="str">
        <f>Tableau1[[#This Row],[DOI]]</f>
        <v>doi: 10.1097/ICB.0000000000000321</v>
      </c>
      <c r="AC7639" s="13" t="str">
        <f>Tableau1[[#This Row],[Authors]]&amp;", "&amp;Tableau1[[#This Row],[Title]]&amp;" "&amp;Tableau1[[#This Row],[Journal]]&amp;". "&amp;Tableau1[[#This Row],[Year]]</f>
        <v>Ghoraba HH, Ellakwa AF, Elgemai EM, Mansour HO, Heikal MA., RESULTS OF PARS PLANA VITRECTOMY FOR THE MANAGEMENT OF ENDOGENOUS FUNGAL ENDOPHTHALMITIS AFTER URINARY TRACT PROCEDURES. Retin Cases Brief Rep. 2017</v>
      </c>
    </row>
    <row r="7640" spans="1:29" x14ac:dyDescent="0.3">
      <c r="A7640">
        <v>10994</v>
      </c>
      <c r="B7640" t="s">
        <v>13425</v>
      </c>
      <c r="C7640" t="s">
        <v>23587</v>
      </c>
      <c r="D7640" t="s">
        <v>33879</v>
      </c>
      <c r="E7640" t="s">
        <v>2447</v>
      </c>
      <c r="F7640" s="10"/>
      <c r="G7640">
        <v>2017</v>
      </c>
      <c r="J7640">
        <v>0.68458314239774165</v>
      </c>
      <c r="L7640" t="s">
        <v>45235</v>
      </c>
      <c r="M7640">
        <v>26669293</v>
      </c>
      <c r="Q7640" s="10"/>
      <c r="R7640" s="11">
        <f t="shared" si="238"/>
        <v>0</v>
      </c>
      <c r="U7640" s="11">
        <f t="shared" si="239"/>
        <v>0</v>
      </c>
      <c r="Y7640" s="11">
        <f>IF(SUM(Tableau1[[#This Row],[Other access]:[Sci-hub access]])&gt;=1,1,0)</f>
        <v>0</v>
      </c>
      <c r="Z7640" s="12">
        <f>IF(OR(Tableau1[[#This Row],[Access R1 + S1+ T1 ]]&gt;=1,Tableau1[[#This Row],[Access V1 +W1 + X1]]&gt;=1),1,0)</f>
        <v>0</v>
      </c>
      <c r="AB7640" s="10" t="str">
        <f>Tableau1[[#This Row],[DOI]]</f>
        <v>doi: 10.1097/IOP.0000000000000602</v>
      </c>
      <c r="AC7640" s="13" t="str">
        <f>Tableau1[[#This Row],[Authors]]&amp;", "&amp;Tableau1[[#This Row],[Title]]&amp;" "&amp;Tableau1[[#This Row],[Journal]]&amp;". "&amp;Tableau1[[#This Row],[Year]]</f>
        <v>Heymann HB, Thompson CF, Lissner GS, Kern RC., Nasoorbital Osteoma Presenting as Valsalva-Induced Orbital Emphysema. Ophthal Plast Reconstr Surg. 2017</v>
      </c>
    </row>
    <row r="7641" spans="1:29" x14ac:dyDescent="0.3">
      <c r="A7641">
        <v>660</v>
      </c>
      <c r="B7641" t="s">
        <v>3923</v>
      </c>
      <c r="C7641" t="s">
        <v>14178</v>
      </c>
      <c r="D7641" t="s">
        <v>24343</v>
      </c>
      <c r="E7641" t="s">
        <v>2465</v>
      </c>
      <c r="F7641" s="10"/>
      <c r="G7641">
        <v>2017</v>
      </c>
      <c r="J7641">
        <v>0.68459077775719246</v>
      </c>
      <c r="L7641" t="s">
        <v>35153</v>
      </c>
      <c r="M7641">
        <v>29145322</v>
      </c>
      <c r="Q7641" s="10"/>
      <c r="R7641" s="11">
        <f t="shared" si="238"/>
        <v>0</v>
      </c>
      <c r="U7641" s="11">
        <f t="shared" si="239"/>
        <v>0</v>
      </c>
      <c r="Y7641" s="11">
        <f>IF(SUM(Tableau1[[#This Row],[Other access]:[Sci-hub access]])&gt;=1,1,0)</f>
        <v>0</v>
      </c>
      <c r="Z7641" s="12">
        <f>IF(OR(Tableau1[[#This Row],[Access R1 + S1+ T1 ]]&gt;=1,Tableau1[[#This Row],[Access V1 +W1 + X1]]&gt;=1),1,0)</f>
        <v>0</v>
      </c>
      <c r="AB7641" s="10" t="str">
        <f>Tableau1[[#This Row],[DOI]]</f>
        <v>doi: 10.1097/MD.0000000000008739</v>
      </c>
      <c r="AC7641" s="13" t="str">
        <f>Tableau1[[#This Row],[Authors]]&amp;", "&amp;Tableau1[[#This Row],[Title]]&amp;" "&amp;Tableau1[[#This Row],[Journal]]&amp;". "&amp;Tableau1[[#This Row],[Year]]</f>
        <v>Chou PY, Wu KH, Huang P., Ptosis as the only manifestation of diabetic superior division oculomotor nerve palsy: A case report. Medicine (Baltimore). 2017</v>
      </c>
    </row>
    <row r="7642" spans="1:29" x14ac:dyDescent="0.3">
      <c r="A7642">
        <v>10380</v>
      </c>
      <c r="B7642" t="s">
        <v>12874</v>
      </c>
      <c r="C7642" t="s">
        <v>23041</v>
      </c>
      <c r="D7642" t="s">
        <v>33327</v>
      </c>
      <c r="E7642" t="s">
        <v>2529</v>
      </c>
      <c r="F7642" s="10"/>
      <c r="G7642">
        <v>2017</v>
      </c>
      <c r="J7642">
        <v>0.68467190582120685</v>
      </c>
      <c r="L7642" t="s">
        <v>44630</v>
      </c>
      <c r="M7642">
        <v>27348314</v>
      </c>
      <c r="Q7642" s="10"/>
      <c r="R7642" s="11">
        <f t="shared" si="238"/>
        <v>0</v>
      </c>
      <c r="U7642" s="11">
        <f t="shared" si="239"/>
        <v>0</v>
      </c>
      <c r="Y7642" s="11">
        <f>IF(SUM(Tableau1[[#This Row],[Other access]:[Sci-hub access]])&gt;=1,1,0)</f>
        <v>0</v>
      </c>
      <c r="Z7642" s="12">
        <f>IF(OR(Tableau1[[#This Row],[Access R1 + S1+ T1 ]]&gt;=1,Tableau1[[#This Row],[Access V1 +W1 + X1]]&gt;=1),1,0)</f>
        <v>0</v>
      </c>
      <c r="AB7642" s="10" t="str">
        <f>Tableau1[[#This Row],[DOI]]</f>
        <v>doi: 10.1080/02713683.2016.1185130</v>
      </c>
      <c r="AC7642" s="13" t="str">
        <f>Tableau1[[#This Row],[Authors]]&amp;", "&amp;Tableau1[[#This Row],[Title]]&amp;" "&amp;Tableau1[[#This Row],[Journal]]&amp;". "&amp;Tableau1[[#This Row],[Year]]</f>
        <v>Parihar JK, Jain VK, Kaushik J, Mishra A., Pars Plana-Modified versus Conventional Ahmed Glaucoma Valve in Patients Undergoing Penetrating Keratoplasty: A Prospective Comparative Randomized Study. Curr Eye Res. 2017</v>
      </c>
    </row>
    <row r="7643" spans="1:29" x14ac:dyDescent="0.3">
      <c r="A7643">
        <v>7499</v>
      </c>
      <c r="B7643" t="s">
        <v>10297</v>
      </c>
      <c r="C7643" t="s">
        <v>20499</v>
      </c>
      <c r="D7643" t="s">
        <v>30732</v>
      </c>
      <c r="E7643" t="s">
        <v>2451</v>
      </c>
      <c r="F7643" s="10"/>
      <c r="G7643">
        <v>2017</v>
      </c>
      <c r="J7643">
        <v>0.68468780168815724</v>
      </c>
      <c r="L7643" t="s">
        <v>41854</v>
      </c>
      <c r="M7643">
        <v>28085965</v>
      </c>
      <c r="Q7643" s="10"/>
      <c r="R7643" s="11">
        <f t="shared" si="238"/>
        <v>0</v>
      </c>
      <c r="U7643" s="11">
        <f t="shared" si="239"/>
        <v>0</v>
      </c>
      <c r="Y7643" s="11">
        <f>IF(SUM(Tableau1[[#This Row],[Other access]:[Sci-hub access]])&gt;=1,1,0)</f>
        <v>0</v>
      </c>
      <c r="Z7643" s="12">
        <f>IF(OR(Tableau1[[#This Row],[Access R1 + S1+ T1 ]]&gt;=1,Tableau1[[#This Row],[Access V1 +W1 + X1]]&gt;=1),1,0)</f>
        <v>0</v>
      </c>
      <c r="AB7643" s="10" t="str">
        <f>Tableau1[[#This Row],[DOI]]</f>
        <v>doi: 10.1371/journal.pone.0170271</v>
      </c>
      <c r="AC7643" s="13" t="str">
        <f>Tableau1[[#This Row],[Authors]]&amp;", "&amp;Tableau1[[#This Row],[Title]]&amp;" "&amp;Tableau1[[#This Row],[Journal]]&amp;". "&amp;Tableau1[[#This Row],[Year]]</f>
        <v>Bitirgen G, Belviranli S, Malik RA, Kerimoglu H, Satirtav G, Zengin N., Assessment of Corneal Sensation, Innervation and Retinal Nerve Fiber Layer in Patients Treated with Multiple Intravitreal Ranibizumab Injections. PLoS One. 2017</v>
      </c>
    </row>
    <row r="7644" spans="1:29" x14ac:dyDescent="0.3">
      <c r="A7644">
        <v>5164</v>
      </c>
      <c r="B7644" t="s">
        <v>8238</v>
      </c>
      <c r="C7644" t="s">
        <v>18463</v>
      </c>
      <c r="D7644" t="s">
        <v>28668</v>
      </c>
      <c r="E7644" t="s">
        <v>2600</v>
      </c>
      <c r="F7644" s="10"/>
      <c r="G7644">
        <v>2017</v>
      </c>
      <c r="J7644">
        <v>0.68484579771630538</v>
      </c>
      <c r="L7644" t="s">
        <v>39568</v>
      </c>
      <c r="M7644">
        <v>28366767</v>
      </c>
      <c r="Q7644" s="10"/>
      <c r="R7644" s="11">
        <f t="shared" si="238"/>
        <v>0</v>
      </c>
      <c r="U7644" s="11">
        <f t="shared" si="239"/>
        <v>0</v>
      </c>
      <c r="Y7644" s="11">
        <f>IF(SUM(Tableau1[[#This Row],[Other access]:[Sci-hub access]])&gt;=1,1,0)</f>
        <v>0</v>
      </c>
      <c r="Z7644" s="12">
        <f>IF(OR(Tableau1[[#This Row],[Access R1 + S1+ T1 ]]&gt;=1,Tableau1[[#This Row],[Access V1 +W1 + X1]]&gt;=1),1,0)</f>
        <v>0</v>
      </c>
      <c r="AB7644" s="10" t="str">
        <f>Tableau1[[#This Row],[DOI]]</f>
        <v>doi: 10.1016/j.ymthe.2017.03.023</v>
      </c>
      <c r="AC7644" s="13" t="str">
        <f>Tableau1[[#This Row],[Authors]]&amp;", "&amp;Tableau1[[#This Row],[Title]]&amp;" "&amp;Tableau1[[#This Row],[Journal]]&amp;". "&amp;Tableau1[[#This Row],[Year]]</f>
        <v>Stein CA, Castanotto D., FDA-Approved Oligonucleotide Therapies in 2017. Mol Ther. 2017</v>
      </c>
    </row>
    <row r="7645" spans="1:29" x14ac:dyDescent="0.3">
      <c r="A7645">
        <v>5311</v>
      </c>
      <c r="B7645" t="s">
        <v>8370</v>
      </c>
      <c r="C7645" t="s">
        <v>18593</v>
      </c>
      <c r="D7645" t="s">
        <v>28800</v>
      </c>
      <c r="E7645" t="s">
        <v>2447</v>
      </c>
      <c r="F7645" s="10"/>
      <c r="G7645">
        <v>2017</v>
      </c>
      <c r="J7645">
        <v>0.6851607206008512</v>
      </c>
      <c r="L7645" t="s">
        <v>39706</v>
      </c>
      <c r="M7645">
        <v>28350693</v>
      </c>
      <c r="Q7645" s="10"/>
      <c r="R7645" s="11">
        <f t="shared" si="238"/>
        <v>0</v>
      </c>
      <c r="U7645" s="11">
        <f t="shared" si="239"/>
        <v>0</v>
      </c>
      <c r="Y7645" s="11">
        <f>IF(SUM(Tableau1[[#This Row],[Other access]:[Sci-hub access]])&gt;=1,1,0)</f>
        <v>0</v>
      </c>
      <c r="Z7645" s="12">
        <f>IF(OR(Tableau1[[#This Row],[Access R1 + S1+ T1 ]]&gt;=1,Tableau1[[#This Row],[Access V1 +W1 + X1]]&gt;=1),1,0)</f>
        <v>0</v>
      </c>
      <c r="AB7645" s="10" t="str">
        <f>Tableau1[[#This Row],[DOI]]</f>
        <v>doi: 10.1097/IOP.0000000000000901</v>
      </c>
      <c r="AC7645" s="13" t="str">
        <f>Tableau1[[#This Row],[Authors]]&amp;", "&amp;Tableau1[[#This Row],[Title]]&amp;" "&amp;Tableau1[[#This Row],[Journal]]&amp;". "&amp;Tableau1[[#This Row],[Year]]</f>
        <v>Ford J, Thakar S, Thuro B, Esmaeli B., Prognostic Value of the Staging System for Eyelid Tumors in the 7th Edition of the American Joint Committee on Cancer Staging Manual. Ophthal Plast Reconstr Surg. 2017</v>
      </c>
    </row>
    <row r="7646" spans="1:29" x14ac:dyDescent="0.3">
      <c r="A7646">
        <v>10724</v>
      </c>
      <c r="B7646" t="s">
        <v>13185</v>
      </c>
      <c r="C7646" t="s">
        <v>23348</v>
      </c>
      <c r="D7646" t="s">
        <v>33638</v>
      </c>
      <c r="E7646" t="s">
        <v>2557</v>
      </c>
      <c r="F7646" s="10"/>
      <c r="G7646">
        <v>2017</v>
      </c>
      <c r="J7646">
        <v>0.68528286111775305</v>
      </c>
      <c r="L7646" t="s">
        <v>44971</v>
      </c>
      <c r="M7646">
        <v>27078616</v>
      </c>
      <c r="Q7646" s="10"/>
      <c r="R7646" s="11">
        <f t="shared" si="238"/>
        <v>0</v>
      </c>
      <c r="U7646" s="11">
        <f t="shared" si="239"/>
        <v>0</v>
      </c>
      <c r="Y7646" s="11">
        <f>IF(SUM(Tableau1[[#This Row],[Other access]:[Sci-hub access]])&gt;=1,1,0)</f>
        <v>0</v>
      </c>
      <c r="Z7646" s="12">
        <f>IF(OR(Tableau1[[#This Row],[Access R1 + S1+ T1 ]]&gt;=1,Tableau1[[#This Row],[Access V1 +W1 + X1]]&gt;=1),1,0)</f>
        <v>0</v>
      </c>
      <c r="AB7646" s="10" t="str">
        <f>Tableau1[[#This Row],[DOI]]</f>
        <v>doi: 10.1097/ICL.0000000000000254</v>
      </c>
      <c r="AC7646" s="13" t="str">
        <f>Tableau1[[#This Row],[Authors]]&amp;", "&amp;Tableau1[[#This Row],[Title]]&amp;" "&amp;Tableau1[[#This Row],[Journal]]&amp;". "&amp;Tableau1[[#This Row],[Year]]</f>
        <v>Ortiz-Toquero S, Martin M, Rodriguez G, de Juan V, Martin R., Success of Rigid Gas Permeable Contact Lens Fitting. Eye Contact Lens. 2017</v>
      </c>
    </row>
    <row r="7647" spans="1:29" x14ac:dyDescent="0.3">
      <c r="A7647">
        <v>3176</v>
      </c>
      <c r="B7647" t="s">
        <v>6362</v>
      </c>
      <c r="C7647" t="s">
        <v>16605</v>
      </c>
      <c r="D7647" t="s">
        <v>26786</v>
      </c>
      <c r="E7647" t="s">
        <v>34117</v>
      </c>
      <c r="F7647" s="10"/>
      <c r="G7647">
        <v>2017</v>
      </c>
      <c r="J7647">
        <v>0.68536896183238982</v>
      </c>
      <c r="L7647" t="s">
        <v>37629</v>
      </c>
      <c r="M7647">
        <v>28624710</v>
      </c>
      <c r="Q7647" s="10"/>
      <c r="R7647" s="11">
        <f t="shared" si="238"/>
        <v>0</v>
      </c>
      <c r="U7647" s="11">
        <f t="shared" si="239"/>
        <v>0</v>
      </c>
      <c r="Y7647" s="11">
        <f>IF(SUM(Tableau1[[#This Row],[Other access]:[Sci-hub access]])&gt;=1,1,0)</f>
        <v>0</v>
      </c>
      <c r="Z7647" s="12">
        <f>IF(OR(Tableau1[[#This Row],[Access R1 + S1+ T1 ]]&gt;=1,Tableau1[[#This Row],[Access V1 +W1 + X1]]&gt;=1),1,0)</f>
        <v>0</v>
      </c>
      <c r="AB7647" s="10" t="str">
        <f>Tableau1[[#This Row],[DOI]]</f>
        <v>doi: 10.1016/j.gaitpost.2017.06.006</v>
      </c>
      <c r="AC7647" s="13" t="str">
        <f>Tableau1[[#This Row],[Authors]]&amp;", "&amp;Tableau1[[#This Row],[Title]]&amp;" "&amp;Tableau1[[#This Row],[Journal]]&amp;". "&amp;Tableau1[[#This Row],[Year]]</f>
        <v>Krishnan V, Cho YH, Mohamed O., Role of impaired vision during dual-task walking in young and older adults. Gait Posture. 2017</v>
      </c>
    </row>
    <row r="7648" spans="1:29" x14ac:dyDescent="0.3">
      <c r="A7648">
        <v>4526</v>
      </c>
      <c r="B7648" t="s">
        <v>7649</v>
      </c>
      <c r="C7648" t="s">
        <v>17884</v>
      </c>
      <c r="D7648" t="s">
        <v>28078</v>
      </c>
      <c r="E7648" t="s">
        <v>2474</v>
      </c>
      <c r="F7648" s="10"/>
      <c r="G7648">
        <v>2017</v>
      </c>
      <c r="J7648">
        <v>0.68562038632357458</v>
      </c>
      <c r="L7648" t="s">
        <v>38944</v>
      </c>
      <c r="M7648">
        <v>28437291</v>
      </c>
      <c r="Q7648" s="10"/>
      <c r="R7648" s="11">
        <f t="shared" si="238"/>
        <v>0</v>
      </c>
      <c r="U7648" s="11">
        <f t="shared" si="239"/>
        <v>0</v>
      </c>
      <c r="Y7648" s="11">
        <f>IF(SUM(Tableau1[[#This Row],[Other access]:[Sci-hub access]])&gt;=1,1,0)</f>
        <v>0</v>
      </c>
      <c r="Z7648" s="12">
        <f>IF(OR(Tableau1[[#This Row],[Access R1 + S1+ T1 ]]&gt;=1,Tableau1[[#This Row],[Access V1 +W1 + X1]]&gt;=1),1,0)</f>
        <v>0</v>
      </c>
      <c r="AB7648" s="10" t="str">
        <f>Tableau1[[#This Row],[DOI]]</f>
        <v>doi: 10.1097/MPH.0000000000000830</v>
      </c>
      <c r="AC7648" s="13" t="str">
        <f>Tableau1[[#This Row],[Authors]]&amp;", "&amp;Tableau1[[#This Row],[Title]]&amp;" "&amp;Tableau1[[#This Row],[Journal]]&amp;". "&amp;Tableau1[[#This Row],[Year]]</f>
        <v>Gurunathan A, T Teachey D, Chikwava KR, Witmer C, Desai AV., Behcet Disease Initially Presenting as Deep Venous Thrombosis: A Case Report. J Pediatr Hematol Oncol. 2017</v>
      </c>
    </row>
    <row r="7649" spans="1:29" x14ac:dyDescent="0.3">
      <c r="A7649">
        <v>9192</v>
      </c>
      <c r="B7649" t="s">
        <v>11785</v>
      </c>
      <c r="C7649" t="s">
        <v>21960</v>
      </c>
      <c r="D7649" t="s">
        <v>32226</v>
      </c>
      <c r="E7649" t="s">
        <v>34218</v>
      </c>
      <c r="F7649" s="10"/>
      <c r="G7649">
        <v>2017</v>
      </c>
      <c r="J7649">
        <v>0.68564029892420753</v>
      </c>
      <c r="L7649" t="e">
        <v>#VALUE!</v>
      </c>
      <c r="M7649">
        <v>27767987</v>
      </c>
      <c r="Q7649" s="10"/>
      <c r="R7649" s="11">
        <f t="shared" si="238"/>
        <v>0</v>
      </c>
      <c r="U7649" s="11">
        <f t="shared" si="239"/>
        <v>0</v>
      </c>
      <c r="Y7649" s="11">
        <f>IF(SUM(Tableau1[[#This Row],[Other access]:[Sci-hub access]])&gt;=1,1,0)</f>
        <v>0</v>
      </c>
      <c r="Z7649" s="12">
        <f>IF(OR(Tableau1[[#This Row],[Access R1 + S1+ T1 ]]&gt;=1,Tableau1[[#This Row],[Access V1 +W1 + X1]]&gt;=1),1,0)</f>
        <v>0</v>
      </c>
      <c r="AB7649" s="10" t="e">
        <f>Tableau1[[#This Row],[DOI]]</f>
        <v>#VALUE!</v>
      </c>
      <c r="AC7649" s="13" t="str">
        <f>Tableau1[[#This Row],[Authors]]&amp;", "&amp;Tableau1[[#This Row],[Title]]&amp;" "&amp;Tableau1[[#This Row],[Journal]]&amp;". "&amp;Tableau1[[#This Row],[Year]]</f>
        <v>Zhuang X, Chen Y, Zhuang X, Xing T, Chen T, Jiang G, Yang X., Impaired Center-Surround Suppression in Patients with Alzheimer's Disease. J Alzheimers Dis. 2017</v>
      </c>
    </row>
    <row r="7650" spans="1:29" ht="28.8" x14ac:dyDescent="0.3">
      <c r="A7650">
        <v>955</v>
      </c>
      <c r="B7650" t="s">
        <v>4217</v>
      </c>
      <c r="C7650" t="s">
        <v>14471</v>
      </c>
      <c r="D7650" t="s">
        <v>24638</v>
      </c>
      <c r="E7650" t="s">
        <v>2650</v>
      </c>
      <c r="F7650" s="10"/>
      <c r="G7650">
        <v>2017</v>
      </c>
      <c r="J7650">
        <v>0.68572047149573667</v>
      </c>
      <c r="L7650" t="s">
        <v>35443</v>
      </c>
      <c r="M7650">
        <v>29053860</v>
      </c>
      <c r="Q7650" s="10"/>
      <c r="R7650" s="11">
        <f t="shared" si="238"/>
        <v>0</v>
      </c>
      <c r="U7650" s="11">
        <f t="shared" si="239"/>
        <v>0</v>
      </c>
      <c r="Y7650" s="11">
        <f>IF(SUM(Tableau1[[#This Row],[Other access]:[Sci-hub access]])&gt;=1,1,0)</f>
        <v>0</v>
      </c>
      <c r="Z7650" s="12">
        <f>IF(OR(Tableau1[[#This Row],[Access R1 + S1+ T1 ]]&gt;=1,Tableau1[[#This Row],[Access V1 +W1 + X1]]&gt;=1),1,0)</f>
        <v>0</v>
      </c>
      <c r="AB7650" s="10" t="str">
        <f>Tableau1[[#This Row],[DOI]]</f>
        <v>doi: 10.1093/brain/awx254</v>
      </c>
      <c r="AC7650" s="13" t="str">
        <f>Tableau1[[#This Row],[Authors]]&amp;", "&amp;Tableau1[[#This Row],[Title]]&amp;" "&amp;Tableau1[[#This Row],[Journal]]&amp;". "&amp;Tableau1[[#This Row],[Year]]</f>
        <v>Perry DC, Brown JA, Possin KL, Datta S, Trujillo A, Radke A, Karydas A, Kornak J, Sias AC, Rabinovici GD, Gorno-Tempini ML, Boxer AL, De May M, Rankin KP, Sturm VE, Lee SE, Matthews BR, Kao AW, Vossel KA, Tartaglia MC, Miller ZA, Seo SW, et al., Clinicopathological correlations in behavioural variant frontotemporal dementia. Brain. 2017</v>
      </c>
    </row>
    <row r="7651" spans="1:29" x14ac:dyDescent="0.3">
      <c r="A7651">
        <v>9595</v>
      </c>
      <c r="B7651" t="s">
        <v>12151</v>
      </c>
      <c r="C7651" t="s">
        <v>22326</v>
      </c>
      <c r="D7651" t="s">
        <v>32598</v>
      </c>
      <c r="E7651" t="s">
        <v>34015</v>
      </c>
      <c r="F7651" s="10"/>
      <c r="G7651">
        <v>2017</v>
      </c>
      <c r="J7651">
        <v>0.68573223953736118</v>
      </c>
      <c r="L7651" t="s">
        <v>43867</v>
      </c>
      <c r="M7651">
        <v>27648682</v>
      </c>
      <c r="Q7651" s="10"/>
      <c r="R7651" s="11">
        <f t="shared" si="238"/>
        <v>0</v>
      </c>
      <c r="U7651" s="11">
        <f t="shared" si="239"/>
        <v>0</v>
      </c>
      <c r="Y7651" s="11">
        <f>IF(SUM(Tableau1[[#This Row],[Other access]:[Sci-hub access]])&gt;=1,1,0)</f>
        <v>0</v>
      </c>
      <c r="Z7651" s="12">
        <f>IF(OR(Tableau1[[#This Row],[Access R1 + S1+ T1 ]]&gt;=1,Tableau1[[#This Row],[Access V1 +W1 + X1]]&gt;=1),1,0)</f>
        <v>0</v>
      </c>
      <c r="AB7651" s="10" t="str">
        <f>Tableau1[[#This Row],[DOI]]</f>
        <v>doi: 10.1080/13816810.2016.1214973</v>
      </c>
      <c r="AC7651" s="13" t="str">
        <f>Tableau1[[#This Row],[Authors]]&amp;", "&amp;Tableau1[[#This Row],[Title]]&amp;" "&amp;Tableau1[[#This Row],[Journal]]&amp;". "&amp;Tableau1[[#This Row],[Year]]</f>
        <v>Flaherty M, Geering K, Crofts S, Grigg J., Ocular and electrophysiological findings in a patient with Sly syndrome. Ophthalmic Genet. 2017</v>
      </c>
    </row>
    <row r="7652" spans="1:29" ht="28.8" x14ac:dyDescent="0.3">
      <c r="A7652">
        <v>777</v>
      </c>
      <c r="B7652" t="s">
        <v>4040</v>
      </c>
      <c r="C7652" t="s">
        <v>14295</v>
      </c>
      <c r="D7652" t="s">
        <v>24460</v>
      </c>
      <c r="E7652" t="s">
        <v>2925</v>
      </c>
      <c r="F7652" s="10"/>
      <c r="G7652">
        <v>2017</v>
      </c>
      <c r="J7652">
        <v>0.68573561546475581</v>
      </c>
      <c r="L7652" t="s">
        <v>35270</v>
      </c>
      <c r="M7652">
        <v>29115885</v>
      </c>
      <c r="Q7652" s="10"/>
      <c r="R7652" s="11">
        <f t="shared" si="238"/>
        <v>0</v>
      </c>
      <c r="U7652" s="11">
        <f t="shared" si="239"/>
        <v>0</v>
      </c>
      <c r="Y7652" s="11">
        <f>IF(SUM(Tableau1[[#This Row],[Other access]:[Sci-hub access]])&gt;=1,1,0)</f>
        <v>0</v>
      </c>
      <c r="Z7652" s="12">
        <f>IF(OR(Tableau1[[#This Row],[Access R1 + S1+ T1 ]]&gt;=1,Tableau1[[#This Row],[Access V1 +W1 + X1]]&gt;=1),1,0)</f>
        <v>0</v>
      </c>
      <c r="AB7652" s="10" t="str">
        <f>Tableau1[[#This Row],[DOI]]</f>
        <v>doi: 10.1080/10717544.2017.1399303</v>
      </c>
      <c r="AC7652" s="13" t="str">
        <f>Tableau1[[#This Row],[Authors]]&amp;", "&amp;Tableau1[[#This Row],[Title]]&amp;" "&amp;Tableau1[[#This Row],[Journal]]&amp;". "&amp;Tableau1[[#This Row],[Year]]</f>
        <v>Chen M, Hou J, Tan G, Xie P, Freeman WR, Beadle JR, Hostetler KY, Cheng L., A novel lipid prodrug strategy for sustained delivery of hexadecyloxypropyl 9-[2-(phosphonomethoxy)ethyl]guanine (HDP-PMEG) on unwanted ocular proliferation. Drug Deliv. 2017</v>
      </c>
    </row>
    <row r="7653" spans="1:29" x14ac:dyDescent="0.3">
      <c r="A7653">
        <v>9274</v>
      </c>
      <c r="B7653" t="s">
        <v>11857</v>
      </c>
      <c r="C7653" t="s">
        <v>22032</v>
      </c>
      <c r="D7653" t="s">
        <v>32299</v>
      </c>
      <c r="E7653" t="s">
        <v>2457</v>
      </c>
      <c r="F7653" s="10"/>
      <c r="G7653">
        <v>2018</v>
      </c>
      <c r="J7653">
        <v>0.68579637560263984</v>
      </c>
      <c r="L7653" t="s">
        <v>43579</v>
      </c>
      <c r="M7653">
        <v>27749791</v>
      </c>
      <c r="Q7653" s="10"/>
      <c r="R7653" s="11">
        <f t="shared" si="238"/>
        <v>0</v>
      </c>
      <c r="U7653" s="11">
        <f t="shared" si="239"/>
        <v>0</v>
      </c>
      <c r="Y7653" s="11">
        <f>IF(SUM(Tableau1[[#This Row],[Other access]:[Sci-hub access]])&gt;=1,1,0)</f>
        <v>0</v>
      </c>
      <c r="Z7653" s="12">
        <f>IF(OR(Tableau1[[#This Row],[Access R1 + S1+ T1 ]]&gt;=1,Tableau1[[#This Row],[Access V1 +W1 + X1]]&gt;=1),1,0)</f>
        <v>0</v>
      </c>
      <c r="AB7653" s="10" t="str">
        <f>Tableau1[[#This Row],[DOI]]</f>
        <v>doi: 10.1097/ICB.0000000000000433</v>
      </c>
      <c r="AC7653" s="13" t="str">
        <f>Tableau1[[#This Row],[Authors]]&amp;", "&amp;Tableau1[[#This Row],[Title]]&amp;" "&amp;Tableau1[[#This Row],[Journal]]&amp;". "&amp;Tableau1[[#This Row],[Year]]</f>
        <v>Dwivedi R, Tiroumal S., POSSIBLE EFFICACY OF TOPICAL DORZOLAMIDE IN THE TREATMENT OF PACLITAXEL-RELATED CYSTOID MACULAR EDEMA. Retin Cases Brief Rep. 2018</v>
      </c>
    </row>
    <row r="7654" spans="1:29" x14ac:dyDescent="0.3">
      <c r="A7654">
        <v>4663</v>
      </c>
      <c r="B7654" t="s">
        <v>7779</v>
      </c>
      <c r="C7654" t="s">
        <v>18012</v>
      </c>
      <c r="D7654" t="s">
        <v>28209</v>
      </c>
      <c r="E7654" t="s">
        <v>2692</v>
      </c>
      <c r="F7654" s="10"/>
      <c r="G7654">
        <v>2017</v>
      </c>
      <c r="J7654">
        <v>0.68583129991975877</v>
      </c>
      <c r="L7654" t="e">
        <v>#VALUE!</v>
      </c>
      <c r="M7654">
        <v>28421997</v>
      </c>
      <c r="Q7654" s="10"/>
      <c r="R7654" s="11">
        <f t="shared" si="238"/>
        <v>0</v>
      </c>
      <c r="U7654" s="11">
        <f t="shared" si="239"/>
        <v>0</v>
      </c>
      <c r="Y7654" s="11">
        <f>IF(SUM(Tableau1[[#This Row],[Other access]:[Sci-hub access]])&gt;=1,1,0)</f>
        <v>0</v>
      </c>
      <c r="Z7654" s="12">
        <f>IF(OR(Tableau1[[#This Row],[Access R1 + S1+ T1 ]]&gt;=1,Tableau1[[#This Row],[Access V1 +W1 + X1]]&gt;=1),1,0)</f>
        <v>0</v>
      </c>
      <c r="AB7654" s="10" t="e">
        <f>Tableau1[[#This Row],[DOI]]</f>
        <v>#VALUE!</v>
      </c>
      <c r="AC7654" s="13" t="str">
        <f>Tableau1[[#This Row],[Authors]]&amp;", "&amp;Tableau1[[#This Row],[Title]]&amp;" "&amp;Tableau1[[#This Row],[Journal]]&amp;". "&amp;Tableau1[[#This Row],[Year]]</f>
        <v>Tandon M, Perez P, Burbelo PD, Calkins C, Alevizos I., Laser microdissection coupled with RNA-seq reveal cell-type and disease-specific markers in the salivary gland of Sjögren's syndrome patients. Clin Exp Rheumatol. 2017</v>
      </c>
    </row>
    <row r="7655" spans="1:29" x14ac:dyDescent="0.3">
      <c r="A7655">
        <v>8863</v>
      </c>
      <c r="B7655" t="s">
        <v>11490</v>
      </c>
      <c r="C7655" t="s">
        <v>21674</v>
      </c>
      <c r="D7655" t="s">
        <v>31930</v>
      </c>
      <c r="E7655" t="s">
        <v>2457</v>
      </c>
      <c r="F7655" s="10"/>
      <c r="G7655">
        <v>2017</v>
      </c>
      <c r="J7655">
        <v>0.68586234778167143</v>
      </c>
      <c r="L7655" t="s">
        <v>43197</v>
      </c>
      <c r="M7655">
        <v>27820754</v>
      </c>
      <c r="Q7655" s="10"/>
      <c r="R7655" s="11">
        <f t="shared" si="238"/>
        <v>0</v>
      </c>
      <c r="U7655" s="11">
        <f t="shared" si="239"/>
        <v>0</v>
      </c>
      <c r="Y7655" s="11">
        <f>IF(SUM(Tableau1[[#This Row],[Other access]:[Sci-hub access]])&gt;=1,1,0)</f>
        <v>0</v>
      </c>
      <c r="Z7655" s="12">
        <f>IF(OR(Tableau1[[#This Row],[Access R1 + S1+ T1 ]]&gt;=1,Tableau1[[#This Row],[Access V1 +W1 + X1]]&gt;=1),1,0)</f>
        <v>0</v>
      </c>
      <c r="AB7655" s="10" t="str">
        <f>Tableau1[[#This Row],[DOI]]</f>
        <v>doi: 10.1097/ICB.0000000000000462</v>
      </c>
      <c r="AC7655" s="13" t="str">
        <f>Tableau1[[#This Row],[Authors]]&amp;", "&amp;Tableau1[[#This Row],[Title]]&amp;" "&amp;Tableau1[[#This Row],[Journal]]&amp;". "&amp;Tableau1[[#This Row],[Year]]</f>
        <v>Su D, Xu D, Phasukkijwatana N, Sarraf D., EN FACE OPTICAL COHERENCE TOMOGRAPHY OF MULTIPLE EVANESCENT WHITE DOT SYNDROME. Retin Cases Brief Rep. 2017</v>
      </c>
    </row>
    <row r="7656" spans="1:29" ht="28.8" x14ac:dyDescent="0.3">
      <c r="A7656">
        <v>4415</v>
      </c>
      <c r="B7656" t="s">
        <v>7542</v>
      </c>
      <c r="C7656" t="s">
        <v>17778</v>
      </c>
      <c r="D7656" t="s">
        <v>27971</v>
      </c>
      <c r="E7656" t="s">
        <v>2462</v>
      </c>
      <c r="F7656" s="10"/>
      <c r="G7656">
        <v>2017</v>
      </c>
      <c r="J7656">
        <v>0.68587783429755833</v>
      </c>
      <c r="L7656" t="s">
        <v>38837</v>
      </c>
      <c r="M7656">
        <v>28446148</v>
      </c>
      <c r="Q7656" s="10"/>
      <c r="R7656" s="11">
        <f t="shared" si="238"/>
        <v>0</v>
      </c>
      <c r="U7656" s="11">
        <f t="shared" si="239"/>
        <v>0</v>
      </c>
      <c r="Y7656" s="11">
        <f>IF(SUM(Tableau1[[#This Row],[Other access]:[Sci-hub access]])&gt;=1,1,0)</f>
        <v>0</v>
      </c>
      <c r="Z7656" s="12">
        <f>IF(OR(Tableau1[[#This Row],[Access R1 + S1+ T1 ]]&gt;=1,Tableau1[[#This Row],[Access V1 +W1 + X1]]&gt;=1),1,0)</f>
        <v>0</v>
      </c>
      <c r="AB7656" s="10" t="str">
        <f>Tableau1[[#This Row],[DOI]]</f>
        <v>doi: 10.1186/s12886-017-0456-9</v>
      </c>
      <c r="AC7656" s="13" t="str">
        <f>Tableau1[[#This Row],[Authors]]&amp;", "&amp;Tableau1[[#This Row],[Title]]&amp;" "&amp;Tableau1[[#This Row],[Journal]]&amp;". "&amp;Tableau1[[#This Row],[Year]]</f>
        <v>Yokota S, Takihara Y, Takamura Y, Inatani M., Circumpapillary retinal nerve fiber layer thickness, anterior lamina cribrosa depth, and lamina cribrosa thickness in neovascular glaucoma secondary to proliferative diabetic retinopathy: a cross-sectional study. BMC Ophthalmol. 2017</v>
      </c>
    </row>
    <row r="7657" spans="1:29" x14ac:dyDescent="0.3">
      <c r="A7657">
        <v>7527</v>
      </c>
      <c r="B7657" t="s">
        <v>10325</v>
      </c>
      <c r="C7657" t="s">
        <v>20525</v>
      </c>
      <c r="D7657" t="s">
        <v>30760</v>
      </c>
      <c r="E7657" t="s">
        <v>2523</v>
      </c>
      <c r="F7657" s="10"/>
      <c r="G7657">
        <v>2017</v>
      </c>
      <c r="J7657">
        <v>0.68587950740075054</v>
      </c>
      <c r="L7657" t="s">
        <v>41882</v>
      </c>
      <c r="M7657">
        <v>28085136</v>
      </c>
      <c r="Q7657" s="10"/>
      <c r="R7657" s="11">
        <f t="shared" si="238"/>
        <v>0</v>
      </c>
      <c r="U7657" s="11">
        <f t="shared" si="239"/>
        <v>0</v>
      </c>
      <c r="Y7657" s="11">
        <f>IF(SUM(Tableau1[[#This Row],[Other access]:[Sci-hub access]])&gt;=1,1,0)</f>
        <v>0</v>
      </c>
      <c r="Z7657" s="12">
        <f>IF(OR(Tableau1[[#This Row],[Access R1 + S1+ T1 ]]&gt;=1,Tableau1[[#This Row],[Access V1 +W1 + X1]]&gt;=1),1,0)</f>
        <v>0</v>
      </c>
      <c r="AB7657" s="10" t="str">
        <f>Tableau1[[#This Row],[DOI]]</f>
        <v>doi: 10.1038/eye.2016.299</v>
      </c>
      <c r="AC7657" s="13" t="str">
        <f>Tableau1[[#This Row],[Authors]]&amp;", "&amp;Tableau1[[#This Row],[Title]]&amp;" "&amp;Tableau1[[#This Row],[Journal]]&amp;". "&amp;Tableau1[[#This Row],[Year]]</f>
        <v>Khatib TZ, Martin KR., Protecting retinal ganglion cells. Eye (Lond). 2017</v>
      </c>
    </row>
    <row r="7658" spans="1:29" ht="28.8" x14ac:dyDescent="0.3">
      <c r="A7658">
        <v>2657</v>
      </c>
      <c r="B7658" t="s">
        <v>142</v>
      </c>
      <c r="C7658" t="s">
        <v>143</v>
      </c>
      <c r="D7658" t="s">
        <v>144</v>
      </c>
      <c r="E7658" t="s">
        <v>2554</v>
      </c>
      <c r="F7658" s="10"/>
      <c r="G7658">
        <v>2017</v>
      </c>
      <c r="J7658">
        <v>0.68591374839734864</v>
      </c>
      <c r="L7658" t="s">
        <v>37120</v>
      </c>
      <c r="M7658">
        <v>28712726</v>
      </c>
      <c r="Q7658" s="10"/>
      <c r="R7658" s="11">
        <f t="shared" si="238"/>
        <v>0</v>
      </c>
      <c r="U7658" s="11">
        <f t="shared" si="239"/>
        <v>0</v>
      </c>
      <c r="Y7658" s="11">
        <f>IF(SUM(Tableau1[[#This Row],[Other access]:[Sci-hub access]])&gt;=1,1,0)</f>
        <v>0</v>
      </c>
      <c r="Z7658" s="12">
        <f>IF(OR(Tableau1[[#This Row],[Access R1 + S1+ T1 ]]&gt;=1,Tableau1[[#This Row],[Access V1 +W1 + X1]]&gt;=1),1,0)</f>
        <v>0</v>
      </c>
      <c r="AB7658" s="10" t="str">
        <f>Tableau1[[#This Row],[DOI]]</f>
        <v>doi: 10.1016/j.molcel.2017.06.014</v>
      </c>
      <c r="AC7658" s="13" t="str">
        <f>Tableau1[[#This Row],[Authors]]&amp;", "&amp;Tableau1[[#This Row],[Title]]&amp;" "&amp;Tableau1[[#This Row],[Journal]]&amp;". "&amp;Tableau1[[#This Row],[Year]]</f>
        <v>Kang Y, Stroud DA, Baker MJ, De Souza DP, Frazier AE, Liem M, Tull D, Mathivanan S, McConville MJ, Thorburn DR, Ryan MT, Stojanovski D., Sengers Syndrome-Associated Mitochondrial Acylglycerol Kinase Is a Subunit of the Human TIM22 Protein Import Complex. Mol Cell. 2017</v>
      </c>
    </row>
    <row r="7659" spans="1:29" ht="28.8" x14ac:dyDescent="0.3">
      <c r="A7659">
        <v>6720</v>
      </c>
      <c r="B7659" t="s">
        <v>9615</v>
      </c>
      <c r="C7659" t="s">
        <v>19820</v>
      </c>
      <c r="D7659" t="s">
        <v>30048</v>
      </c>
      <c r="E7659" t="s">
        <v>2456</v>
      </c>
      <c r="F7659" s="10"/>
      <c r="G7659">
        <v>2017</v>
      </c>
      <c r="J7659">
        <v>0.68602194129797889</v>
      </c>
      <c r="L7659" t="s">
        <v>41081</v>
      </c>
      <c r="M7659">
        <v>28171859</v>
      </c>
      <c r="Q7659" s="10"/>
      <c r="R7659" s="11">
        <f t="shared" si="238"/>
        <v>0</v>
      </c>
      <c r="U7659" s="11">
        <f t="shared" si="239"/>
        <v>0</v>
      </c>
      <c r="Y7659" s="11">
        <f>IF(SUM(Tableau1[[#This Row],[Other access]:[Sci-hub access]])&gt;=1,1,0)</f>
        <v>0</v>
      </c>
      <c r="Z7659" s="12">
        <f>IF(OR(Tableau1[[#This Row],[Access R1 + S1+ T1 ]]&gt;=1,Tableau1[[#This Row],[Access V1 +W1 + X1]]&gt;=1),1,0)</f>
        <v>0</v>
      </c>
      <c r="AB7659" s="10" t="str">
        <f>Tableau1[[#This Row],[DOI]]</f>
        <v>doi: 10.1159/000456083</v>
      </c>
      <c r="AC7659" s="13" t="str">
        <f>Tableau1[[#This Row],[Authors]]&amp;", "&amp;Tableau1[[#This Row],[Title]]&amp;" "&amp;Tableau1[[#This Row],[Journal]]&amp;". "&amp;Tableau1[[#This Row],[Year]]</f>
        <v>Munk MR, Lincke J, Giannakaki-Zimmermann H, Ebneter A, Wolf S, Zinkernagel MS., Comparison of 55° Wide-Field Spectral Domain Optical Coherence Tomography and Conventional 30° Optical Coherence Tomography for the Assessment of Diabetic Macular Edema. Ophthalmologica. 2017</v>
      </c>
    </row>
    <row r="7660" spans="1:29" ht="28.8" x14ac:dyDescent="0.3">
      <c r="A7660">
        <v>4805</v>
      </c>
      <c r="B7660" t="s">
        <v>7909</v>
      </c>
      <c r="C7660" t="s">
        <v>18138</v>
      </c>
      <c r="D7660" t="s">
        <v>28339</v>
      </c>
      <c r="E7660" t="s">
        <v>2443</v>
      </c>
      <c r="F7660" s="10"/>
      <c r="G7660">
        <v>2017</v>
      </c>
      <c r="J7660">
        <v>0.6861100197860367</v>
      </c>
      <c r="L7660" t="s">
        <v>39218</v>
      </c>
      <c r="M7660">
        <v>28403426</v>
      </c>
      <c r="Q7660" s="10"/>
      <c r="R7660" s="11">
        <f t="shared" si="238"/>
        <v>0</v>
      </c>
      <c r="U7660" s="11">
        <f t="shared" si="239"/>
        <v>0</v>
      </c>
      <c r="Y7660" s="11">
        <f>IF(SUM(Tableau1[[#This Row],[Other access]:[Sci-hub access]])&gt;=1,1,0)</f>
        <v>0</v>
      </c>
      <c r="Z7660" s="12">
        <f>IF(OR(Tableau1[[#This Row],[Access R1 + S1+ T1 ]]&gt;=1,Tableau1[[#This Row],[Access V1 +W1 + X1]]&gt;=1),1,0)</f>
        <v>0</v>
      </c>
      <c r="AB7660" s="10" t="str">
        <f>Tableau1[[#This Row],[DOI]]</f>
        <v>doi: 10.1167/iovs.16-20389</v>
      </c>
      <c r="AC7660" s="13" t="str">
        <f>Tableau1[[#This Row],[Authors]]&amp;", "&amp;Tableau1[[#This Row],[Title]]&amp;" "&amp;Tableau1[[#This Row],[Journal]]&amp;". "&amp;Tableau1[[#This Row],[Year]]</f>
        <v>Bianco A, Bisceglia L, Russo L, Palese LL, D'Agruma L, Emperador S, Montoya J, Guerriero S, Petruzzella V., High Mitochondrial DNA Copy Number Is a Protective Factor From Vision Loss in Heteroplasmic Leber's Hereditary Optic Neuropathy (LHON). Invest Ophthalmol Vis Sci. 2017</v>
      </c>
    </row>
    <row r="7661" spans="1:29" x14ac:dyDescent="0.3">
      <c r="A7661">
        <v>4374</v>
      </c>
      <c r="B7661" t="s">
        <v>7502</v>
      </c>
      <c r="C7661" t="s">
        <v>17738</v>
      </c>
      <c r="D7661" t="s">
        <v>27931</v>
      </c>
      <c r="E7661" t="s">
        <v>2490</v>
      </c>
      <c r="F7661" s="10"/>
      <c r="G7661">
        <v>2017</v>
      </c>
      <c r="J7661">
        <v>0.68631678438234489</v>
      </c>
      <c r="L7661" t="s">
        <v>38797</v>
      </c>
      <c r="M7661">
        <v>28450043</v>
      </c>
      <c r="Q7661" s="10"/>
      <c r="R7661" s="11">
        <f t="shared" si="238"/>
        <v>0</v>
      </c>
      <c r="U7661" s="11">
        <f t="shared" si="239"/>
        <v>0</v>
      </c>
      <c r="Y7661" s="11">
        <f>IF(SUM(Tableau1[[#This Row],[Other access]:[Sci-hub access]])&gt;=1,1,0)</f>
        <v>0</v>
      </c>
      <c r="Z7661" s="12">
        <f>IF(OR(Tableau1[[#This Row],[Access R1 + S1+ T1 ]]&gt;=1,Tableau1[[#This Row],[Access V1 +W1 + X1]]&gt;=1),1,0)</f>
        <v>0</v>
      </c>
      <c r="AB7661" s="10" t="str">
        <f>Tableau1[[#This Row],[DOI]]</f>
        <v>doi: 10.1016/j.ajo.2017.04.010</v>
      </c>
      <c r="AC7661" s="13" t="str">
        <f>Tableau1[[#This Row],[Authors]]&amp;", "&amp;Tableau1[[#This Row],[Title]]&amp;" "&amp;Tableau1[[#This Row],[Journal]]&amp;". "&amp;Tableau1[[#This Row],[Year]]</f>
        <v>Chang SHL, Lee YS, Wu SC, See LC, Chung CC, Yang ML, Lai CC, Wu WC., Anterior Chamber Angle and Anterior Segment Structure of Eyes in Children With Early Stages of Retinopathy of Prematurity. Am J Ophthalmol. 2017</v>
      </c>
    </row>
    <row r="7662" spans="1:29" x14ac:dyDescent="0.3">
      <c r="A7662">
        <v>2395</v>
      </c>
      <c r="B7662" t="s">
        <v>5621</v>
      </c>
      <c r="C7662" t="s">
        <v>15866</v>
      </c>
      <c r="D7662" t="s">
        <v>26043</v>
      </c>
      <c r="E7662" t="s">
        <v>2613</v>
      </c>
      <c r="F7662" s="10"/>
      <c r="G7662">
        <v>2017</v>
      </c>
      <c r="J7662">
        <v>0.68647695426599242</v>
      </c>
      <c r="L7662" t="s">
        <v>36860</v>
      </c>
      <c r="M7662">
        <v>28752696</v>
      </c>
      <c r="Q7662" s="10"/>
      <c r="R7662" s="11">
        <f t="shared" si="238"/>
        <v>0</v>
      </c>
      <c r="U7662" s="11">
        <f t="shared" si="239"/>
        <v>0</v>
      </c>
      <c r="Y7662" s="11">
        <f>IF(SUM(Tableau1[[#This Row],[Other access]:[Sci-hub access]])&gt;=1,1,0)</f>
        <v>0</v>
      </c>
      <c r="Z7662" s="12">
        <f>IF(OR(Tableau1[[#This Row],[Access R1 + S1+ T1 ]]&gt;=1,Tableau1[[#This Row],[Access V1 +W1 + X1]]&gt;=1),1,0)</f>
        <v>0</v>
      </c>
      <c r="AB7662" s="10" t="str">
        <f>Tableau1[[#This Row],[DOI]]</f>
        <v>doi: 10.3341/kjo.2016.0081</v>
      </c>
      <c r="AC7662" s="13" t="str">
        <f>Tableau1[[#This Row],[Authors]]&amp;", "&amp;Tableau1[[#This Row],[Title]]&amp;" "&amp;Tableau1[[#This Row],[Journal]]&amp;". "&amp;Tableau1[[#This Row],[Year]]</f>
        <v>Lee JJ, Lee HM, Lim HB, Seo SW, Ahn HB, Lee SB., Learning Curve for Endoscopic Endonasal Dacryocystorhinostomy. Korean J Ophthalmol. 2017</v>
      </c>
    </row>
    <row r="7663" spans="1:29" x14ac:dyDescent="0.3">
      <c r="A7663">
        <v>8462</v>
      </c>
      <c r="B7663" t="s">
        <v>11140</v>
      </c>
      <c r="C7663" t="s">
        <v>21325</v>
      </c>
      <c r="D7663" t="s">
        <v>31579</v>
      </c>
      <c r="E7663" t="s">
        <v>2523</v>
      </c>
      <c r="F7663" s="10"/>
      <c r="G7663">
        <v>2017</v>
      </c>
      <c r="J7663">
        <v>0.68648156772375668</v>
      </c>
      <c r="L7663" t="s">
        <v>42801</v>
      </c>
      <c r="M7663">
        <v>27911450</v>
      </c>
      <c r="Q7663" s="10"/>
      <c r="R7663" s="11">
        <f t="shared" si="238"/>
        <v>0</v>
      </c>
      <c r="U7663" s="11">
        <f t="shared" si="239"/>
        <v>0</v>
      </c>
      <c r="Y7663" s="11">
        <f>IF(SUM(Tableau1[[#This Row],[Other access]:[Sci-hub access]])&gt;=1,1,0)</f>
        <v>0</v>
      </c>
      <c r="Z7663" s="12">
        <f>IF(OR(Tableau1[[#This Row],[Access R1 + S1+ T1 ]]&gt;=1,Tableau1[[#This Row],[Access V1 +W1 + X1]]&gt;=1),1,0)</f>
        <v>0</v>
      </c>
      <c r="AB7663" s="10" t="str">
        <f>Tableau1[[#This Row],[DOI]]</f>
        <v>doi: 10.1038/eye.2016.275</v>
      </c>
      <c r="AC7663" s="13" t="str">
        <f>Tableau1[[#This Row],[Authors]]&amp;", "&amp;Tableau1[[#This Row],[Title]]&amp;" "&amp;Tableau1[[#This Row],[Journal]]&amp;". "&amp;Tableau1[[#This Row],[Year]]</f>
        <v>Kaliki S, Shields CL., Uveal melanoma: relatively rare but deadly cancer. Eye (Lond). 2017</v>
      </c>
    </row>
    <row r="7664" spans="1:29" x14ac:dyDescent="0.3">
      <c r="A7664">
        <v>4076</v>
      </c>
      <c r="B7664" t="s">
        <v>7224</v>
      </c>
      <c r="C7664" t="s">
        <v>17461</v>
      </c>
      <c r="D7664" t="s">
        <v>27651</v>
      </c>
      <c r="E7664" t="s">
        <v>2640</v>
      </c>
      <c r="F7664" s="10"/>
      <c r="G7664">
        <v>2017</v>
      </c>
      <c r="J7664">
        <v>0.6865369754748164</v>
      </c>
      <c r="L7664" t="s">
        <v>38511</v>
      </c>
      <c r="M7664">
        <v>28487982</v>
      </c>
      <c r="Q7664" s="10"/>
      <c r="R7664" s="11">
        <f t="shared" si="238"/>
        <v>0</v>
      </c>
      <c r="U7664" s="11">
        <f t="shared" si="239"/>
        <v>0</v>
      </c>
      <c r="Y7664" s="11">
        <f>IF(SUM(Tableau1[[#This Row],[Other access]:[Sci-hub access]])&gt;=1,1,0)</f>
        <v>0</v>
      </c>
      <c r="Z7664" s="12">
        <f>IF(OR(Tableau1[[#This Row],[Access R1 + S1+ T1 ]]&gt;=1,Tableau1[[#This Row],[Access V1 +W1 + X1]]&gt;=1),1,0)</f>
        <v>0</v>
      </c>
      <c r="AB7664" s="10" t="str">
        <f>Tableau1[[#This Row],[DOI]]</f>
        <v>doi: 10.3892/mmr.2017.6529</v>
      </c>
      <c r="AC7664" s="13" t="str">
        <f>Tableau1[[#This Row],[Authors]]&amp;", "&amp;Tableau1[[#This Row],[Title]]&amp;" "&amp;Tableau1[[#This Row],[Journal]]&amp;". "&amp;Tableau1[[#This Row],[Year]]</f>
        <v>Chen BJ, Lam TC, Liu LQ, To CH., Post-translational modifications and their applications in eye research (Review). Mol Med Rep. 2017</v>
      </c>
    </row>
    <row r="7665" spans="1:29" x14ac:dyDescent="0.3">
      <c r="A7665">
        <v>7606</v>
      </c>
      <c r="B7665" t="s">
        <v>10392</v>
      </c>
      <c r="C7665" t="s">
        <v>20592</v>
      </c>
      <c r="D7665" t="s">
        <v>30827</v>
      </c>
      <c r="E7665" t="s">
        <v>34380</v>
      </c>
      <c r="F7665" s="10"/>
      <c r="G7665">
        <v>2017</v>
      </c>
      <c r="J7665">
        <v>0.68672582436856267</v>
      </c>
      <c r="L7665" t="s">
        <v>41960</v>
      </c>
      <c r="M7665">
        <v>28075530</v>
      </c>
      <c r="Q7665" s="10"/>
      <c r="R7665" s="11">
        <f t="shared" si="238"/>
        <v>0</v>
      </c>
      <c r="U7665" s="11">
        <f t="shared" si="239"/>
        <v>0</v>
      </c>
      <c r="Y7665" s="11">
        <f>IF(SUM(Tableau1[[#This Row],[Other access]:[Sci-hub access]])&gt;=1,1,0)</f>
        <v>0</v>
      </c>
      <c r="Z7665" s="12">
        <f>IF(OR(Tableau1[[#This Row],[Access R1 + S1+ T1 ]]&gt;=1,Tableau1[[#This Row],[Access V1 +W1 + X1]]&gt;=1),1,0)</f>
        <v>0</v>
      </c>
      <c r="AB7665" s="10" t="str">
        <f>Tableau1[[#This Row],[DOI]]</f>
        <v>doi: 10.1111/jth.13619</v>
      </c>
      <c r="AC7665" s="13" t="str">
        <f>Tableau1[[#This Row],[Authors]]&amp;", "&amp;Tableau1[[#This Row],[Title]]&amp;" "&amp;Tableau1[[#This Row],[Journal]]&amp;". "&amp;Tableau1[[#This Row],[Year]]</f>
        <v>Mao GF, Goldfinger LE, Fan DC, Lambert MP, Jalagadugula G, Freishtat R, Rao AK., Dysregulation of PLDN (pallidin) is a mechanism for platelet dense granule deficiency in RUNX1 haplodeficiency. J Thromb Haemost. 2017</v>
      </c>
    </row>
    <row r="7666" spans="1:29" ht="28.8" x14ac:dyDescent="0.3">
      <c r="A7666">
        <v>9190</v>
      </c>
      <c r="B7666" t="s">
        <v>11783</v>
      </c>
      <c r="C7666" t="s">
        <v>21958</v>
      </c>
      <c r="D7666" t="s">
        <v>32224</v>
      </c>
      <c r="E7666" t="s">
        <v>2523</v>
      </c>
      <c r="F7666" s="10"/>
      <c r="G7666">
        <v>2017</v>
      </c>
      <c r="J7666">
        <v>0.68699163581099021</v>
      </c>
      <c r="L7666" t="s">
        <v>43506</v>
      </c>
      <c r="M7666">
        <v>27768118</v>
      </c>
      <c r="Q7666" s="10"/>
      <c r="R7666" s="11">
        <f t="shared" si="238"/>
        <v>0</v>
      </c>
      <c r="U7666" s="11">
        <f t="shared" si="239"/>
        <v>0</v>
      </c>
      <c r="Y7666" s="11">
        <f>IF(SUM(Tableau1[[#This Row],[Other access]:[Sci-hub access]])&gt;=1,1,0)</f>
        <v>0</v>
      </c>
      <c r="Z7666" s="12">
        <f>IF(OR(Tableau1[[#This Row],[Access R1 + S1+ T1 ]]&gt;=1,Tableau1[[#This Row],[Access V1 +W1 + X1]]&gt;=1),1,0)</f>
        <v>0</v>
      </c>
      <c r="AB7666" s="10" t="str">
        <f>Tableau1[[#This Row],[DOI]]</f>
        <v>doi: 10.1038/eye.2016.207</v>
      </c>
      <c r="AC7666" s="13" t="str">
        <f>Tableau1[[#This Row],[Authors]]&amp;", "&amp;Tableau1[[#This Row],[Title]]&amp;" "&amp;Tableau1[[#This Row],[Journal]]&amp;". "&amp;Tableau1[[#This Row],[Year]]</f>
        <v>Gil JQ, Marques JP, Hogg R, Rosina C, Cachulo ML, Santos A, Staurenghi G, Chakravarthy U, Silva R., Clinical features and long-term progression of reticular pseudodrusen in age-related macular degeneration: findings from a multicenter cohort. Eye (Lond). 2017</v>
      </c>
    </row>
    <row r="7667" spans="1:29" x14ac:dyDescent="0.3">
      <c r="A7667">
        <v>2343</v>
      </c>
      <c r="B7667" t="s">
        <v>5571</v>
      </c>
      <c r="C7667" t="s">
        <v>15816</v>
      </c>
      <c r="D7667" t="s">
        <v>25993</v>
      </c>
      <c r="E7667" t="s">
        <v>2940</v>
      </c>
      <c r="F7667" s="10"/>
      <c r="G7667">
        <v>2017</v>
      </c>
      <c r="J7667">
        <v>0.68713509780515547</v>
      </c>
      <c r="L7667" t="s">
        <v>36808</v>
      </c>
      <c r="M7667">
        <v>28764565</v>
      </c>
      <c r="Q7667" s="10"/>
      <c r="R7667" s="11">
        <f t="shared" si="238"/>
        <v>0</v>
      </c>
      <c r="U7667" s="11">
        <f t="shared" si="239"/>
        <v>0</v>
      </c>
      <c r="Y7667" s="11">
        <f>IF(SUM(Tableau1[[#This Row],[Other access]:[Sci-hub access]])&gt;=1,1,0)</f>
        <v>0</v>
      </c>
      <c r="Z7667" s="12">
        <f>IF(OR(Tableau1[[#This Row],[Access R1 + S1+ T1 ]]&gt;=1,Tableau1[[#This Row],[Access V1 +W1 + X1]]&gt;=1),1,0)</f>
        <v>0</v>
      </c>
      <c r="AB7667" s="10" t="str">
        <f>Tableau1[[#This Row],[DOI]]</f>
        <v>doi: 10.1080/14656566.2017.1363182</v>
      </c>
      <c r="AC7667" s="13" t="str">
        <f>Tableau1[[#This Row],[Authors]]&amp;", "&amp;Tableau1[[#This Row],[Title]]&amp;" "&amp;Tableau1[[#This Row],[Journal]]&amp;". "&amp;Tableau1[[#This Row],[Year]]</f>
        <v>Veritti D, Sarao V, Diplotti L, Samassa F, Lanzetta P., Fluocinolone acetonide for the treatment of diabetic macular edema. Expert Opin Pharmacother. 2017</v>
      </c>
    </row>
    <row r="7668" spans="1:29" x14ac:dyDescent="0.3">
      <c r="A7668">
        <v>25</v>
      </c>
      <c r="B7668" t="s">
        <v>3288</v>
      </c>
      <c r="C7668" t="s">
        <v>13549</v>
      </c>
      <c r="D7668" t="s">
        <v>23708</v>
      </c>
      <c r="E7668" t="s">
        <v>2462</v>
      </c>
      <c r="F7668" s="10"/>
      <c r="G7668">
        <v>2018</v>
      </c>
      <c r="J7668">
        <v>0.68715919321920005</v>
      </c>
      <c r="L7668" t="s">
        <v>34543</v>
      </c>
      <c r="M7668">
        <v>29486762</v>
      </c>
      <c r="Q7668" s="10"/>
      <c r="R7668" s="11">
        <f t="shared" si="238"/>
        <v>0</v>
      </c>
      <c r="U7668" s="11">
        <f t="shared" si="239"/>
        <v>0</v>
      </c>
      <c r="Y7668" s="11">
        <f>IF(SUM(Tableau1[[#This Row],[Other access]:[Sci-hub access]])&gt;=1,1,0)</f>
        <v>0</v>
      </c>
      <c r="Z7668" s="12">
        <f>IF(OR(Tableau1[[#This Row],[Access R1 + S1+ T1 ]]&gt;=1,Tableau1[[#This Row],[Access V1 +W1 + X1]]&gt;=1),1,0)</f>
        <v>0</v>
      </c>
      <c r="AB7668" s="10" t="str">
        <f>Tableau1[[#This Row],[DOI]]</f>
        <v>doi: 10.1186/s12886-018-0731-4</v>
      </c>
      <c r="AC7668" s="13" t="str">
        <f>Tableau1[[#This Row],[Authors]]&amp;", "&amp;Tableau1[[#This Row],[Title]]&amp;" "&amp;Tableau1[[#This Row],[Journal]]&amp;". "&amp;Tableau1[[#This Row],[Year]]</f>
        <v>Schmid MK, Reich O, Blozik E, Faes L, Bodmer NS, Locher S, Thiel MA, Rapold R, Kuhn M, Bachmann LM., Outcomes and costs of Ranibizumab and Aflibercept treatment in a health-service research context. BMC Ophthalmol. 2018</v>
      </c>
    </row>
    <row r="7669" spans="1:29" ht="28.8" x14ac:dyDescent="0.3">
      <c r="A7669">
        <v>4006</v>
      </c>
      <c r="B7669" t="s">
        <v>7158</v>
      </c>
      <c r="C7669" t="s">
        <v>17395</v>
      </c>
      <c r="D7669" t="s">
        <v>27585</v>
      </c>
      <c r="E7669" t="s">
        <v>2441</v>
      </c>
      <c r="F7669" s="10"/>
      <c r="G7669">
        <v>2017</v>
      </c>
      <c r="J7669">
        <v>0.68718519941231226</v>
      </c>
      <c r="L7669" t="s">
        <v>38446</v>
      </c>
      <c r="M7669">
        <v>28495150</v>
      </c>
      <c r="Q7669" s="10"/>
      <c r="R7669" s="11">
        <f t="shared" si="238"/>
        <v>0</v>
      </c>
      <c r="U7669" s="11">
        <f t="shared" si="239"/>
        <v>0</v>
      </c>
      <c r="Y7669" s="11">
        <f>IF(SUM(Tableau1[[#This Row],[Other access]:[Sci-hub access]])&gt;=1,1,0)</f>
        <v>0</v>
      </c>
      <c r="Z7669" s="12">
        <f>IF(OR(Tableau1[[#This Row],[Access R1 + S1+ T1 ]]&gt;=1,Tableau1[[#This Row],[Access V1 +W1 + X1]]&gt;=1),1,0)</f>
        <v>0</v>
      </c>
      <c r="AB7669" s="10" t="str">
        <f>Tableau1[[#This Row],[DOI]]</f>
        <v>doi: 10.1016/j.ophtha.2017.04.003</v>
      </c>
      <c r="AC7669" s="13" t="str">
        <f>Tableau1[[#This Row],[Authors]]&amp;", "&amp;Tableau1[[#This Row],[Title]]&amp;" "&amp;Tableau1[[#This Row],[Journal]]&amp;". "&amp;Tableau1[[#This Row],[Year]]</f>
        <v>Shields CL, Say EAT, Hasanreisoglu M, Saktanasate J, Lawson BM, Landy JE, Badami AU, Sivalingam MD, Hauschild AJ, House RJ, Daitch ZE, Mashayekhi A, Shields JA, Ganguly A., Personalized Prognosis of Uveal Melanoma Based on Cytogenetic Profile in 1059 Patients over an 8-Year Period: The 2017 Harry S. Gradle Lecture. Ophthalmology. 2017</v>
      </c>
    </row>
    <row r="7670" spans="1:29" ht="28.8" x14ac:dyDescent="0.3">
      <c r="A7670">
        <v>1607</v>
      </c>
      <c r="B7670" t="s">
        <v>4859</v>
      </c>
      <c r="C7670" t="s">
        <v>15109</v>
      </c>
      <c r="D7670" t="s">
        <v>25280</v>
      </c>
      <c r="E7670" t="s">
        <v>2613</v>
      </c>
      <c r="F7670" s="10"/>
      <c r="G7670">
        <v>2017</v>
      </c>
      <c r="J7670">
        <v>0.68720972190430729</v>
      </c>
      <c r="L7670" t="s">
        <v>36086</v>
      </c>
      <c r="M7670">
        <v>28913998</v>
      </c>
      <c r="Q7670" s="10"/>
      <c r="R7670" s="11">
        <f t="shared" si="238"/>
        <v>0</v>
      </c>
      <c r="U7670" s="11">
        <f t="shared" si="239"/>
        <v>0</v>
      </c>
      <c r="Y7670" s="11">
        <f>IF(SUM(Tableau1[[#This Row],[Other access]:[Sci-hub access]])&gt;=1,1,0)</f>
        <v>0</v>
      </c>
      <c r="Z7670" s="12">
        <f>IF(OR(Tableau1[[#This Row],[Access R1 + S1+ T1 ]]&gt;=1,Tableau1[[#This Row],[Access V1 +W1 + X1]]&gt;=1),1,0)</f>
        <v>0</v>
      </c>
      <c r="AB7670" s="10" t="str">
        <f>Tableau1[[#This Row],[DOI]]</f>
        <v>doi: 10.3341/kjo.2016.0086</v>
      </c>
      <c r="AC7670" s="13" t="str">
        <f>Tableau1[[#This Row],[Authors]]&amp;", "&amp;Tableau1[[#This Row],[Title]]&amp;" "&amp;Tableau1[[#This Row],[Journal]]&amp;". "&amp;Tableau1[[#This Row],[Year]]</f>
        <v>Ryu SJ, Lee WJ, Tarver LB, Shin YU, Kang MH, Seong M, Cho HY., Depressive Symptoms and Quality of Life in Age-related Macular Degeneration Based on Korea National Health and Nutrition Examination Survey (KNHANES). Korean J Ophthalmol. 2017</v>
      </c>
    </row>
    <row r="7671" spans="1:29" x14ac:dyDescent="0.3">
      <c r="A7671">
        <v>7216</v>
      </c>
      <c r="B7671" t="s">
        <v>1259</v>
      </c>
      <c r="C7671" t="s">
        <v>1260</v>
      </c>
      <c r="D7671" t="s">
        <v>1261</v>
      </c>
      <c r="E7671" t="s">
        <v>3182</v>
      </c>
      <c r="F7671" s="10"/>
      <c r="G7671">
        <v>2017</v>
      </c>
      <c r="J7671">
        <v>0.68721985603250646</v>
      </c>
      <c r="L7671" t="s">
        <v>41572</v>
      </c>
      <c r="M7671">
        <v>28115476</v>
      </c>
      <c r="Q7671" s="10"/>
      <c r="R7671" s="11">
        <f t="shared" si="238"/>
        <v>0</v>
      </c>
      <c r="U7671" s="11">
        <f t="shared" si="239"/>
        <v>0</v>
      </c>
      <c r="Y7671" s="11">
        <f>IF(SUM(Tableau1[[#This Row],[Other access]:[Sci-hub access]])&gt;=1,1,0)</f>
        <v>0</v>
      </c>
      <c r="Z7671" s="12">
        <f>IF(OR(Tableau1[[#This Row],[Access R1 + S1+ T1 ]]&gt;=1,Tableau1[[#This Row],[Access V1 +W1 + X1]]&gt;=1),1,0)</f>
        <v>0</v>
      </c>
      <c r="AB7671" s="10" t="str">
        <f>Tableau1[[#This Row],[DOI]]</f>
        <v>doi: 10.1189/jlb.4A1116-459R</v>
      </c>
      <c r="AC7671" s="13" t="str">
        <f>Tableau1[[#This Row],[Authors]]&amp;", "&amp;Tableau1[[#This Row],[Title]]&amp;" "&amp;Tableau1[[#This Row],[Journal]]&amp;". "&amp;Tableau1[[#This Row],[Year]]</f>
        <v>Chucair-Elliott AJ, Carr MM, Carr DJJ., Long-term consequences of topical dexamethasone treatment during acute corneal HSV-1 infection on the immune system. J Leukoc Biol. 2017</v>
      </c>
    </row>
    <row r="7672" spans="1:29" x14ac:dyDescent="0.3">
      <c r="A7672">
        <v>9855</v>
      </c>
      <c r="B7672" t="s">
        <v>12386</v>
      </c>
      <c r="C7672" t="s">
        <v>22556</v>
      </c>
      <c r="D7672" t="s">
        <v>32834</v>
      </c>
      <c r="E7672" t="s">
        <v>2445</v>
      </c>
      <c r="F7672" s="10"/>
      <c r="G7672">
        <v>2017</v>
      </c>
      <c r="J7672">
        <v>0.68737183325394013</v>
      </c>
      <c r="L7672" t="s">
        <v>44116</v>
      </c>
      <c r="M7672">
        <v>27557086</v>
      </c>
      <c r="Q7672" s="10"/>
      <c r="R7672" s="11">
        <f t="shared" si="238"/>
        <v>0</v>
      </c>
      <c r="U7672" s="11">
        <f t="shared" si="239"/>
        <v>0</v>
      </c>
      <c r="Y7672" s="11">
        <f>IF(SUM(Tableau1[[#This Row],[Other access]:[Sci-hub access]])&gt;=1,1,0)</f>
        <v>0</v>
      </c>
      <c r="Z7672" s="12">
        <f>IF(OR(Tableau1[[#This Row],[Access R1 + S1+ T1 ]]&gt;=1,Tableau1[[#This Row],[Access V1 +W1 + X1]]&gt;=1),1,0)</f>
        <v>0</v>
      </c>
      <c r="AB7672" s="10" t="str">
        <f>Tableau1[[#This Row],[DOI]]</f>
        <v>doi: 10.1097/IAE.0000000000001262</v>
      </c>
      <c r="AC7672" s="13" t="str">
        <f>Tableau1[[#This Row],[Authors]]&amp;", "&amp;Tableau1[[#This Row],[Title]]&amp;" "&amp;Tableau1[[#This Row],[Journal]]&amp;". "&amp;Tableau1[[#This Row],[Year]]</f>
        <v>Chang IB, Lee JH, Kim JS., CHANGES IN CHOROIDAL THICKNESS IN AND OUTSIDE THE MACULA AFTER HEMODIALYSIS IN PATIENTS WITH END-STAGE RENAL DISEASE. Retina. 2017</v>
      </c>
    </row>
    <row r="7673" spans="1:29" x14ac:dyDescent="0.3">
      <c r="A7673">
        <v>1799</v>
      </c>
      <c r="B7673" t="s">
        <v>5046</v>
      </c>
      <c r="C7673" t="s">
        <v>15293</v>
      </c>
      <c r="D7673" t="s">
        <v>25468</v>
      </c>
      <c r="E7673" t="s">
        <v>2479</v>
      </c>
      <c r="F7673" s="10"/>
      <c r="G7673">
        <v>2017</v>
      </c>
      <c r="J7673">
        <v>0.68737741921759798</v>
      </c>
      <c r="L7673" t="s">
        <v>36273</v>
      </c>
      <c r="M7673">
        <v>28872517</v>
      </c>
      <c r="Q7673" s="10"/>
      <c r="R7673" s="11">
        <f t="shared" si="238"/>
        <v>0</v>
      </c>
      <c r="U7673" s="11">
        <f t="shared" si="239"/>
        <v>0</v>
      </c>
      <c r="Y7673" s="11">
        <f>IF(SUM(Tableau1[[#This Row],[Other access]:[Sci-hub access]])&gt;=1,1,0)</f>
        <v>0</v>
      </c>
      <c r="Z7673" s="12">
        <f>IF(OR(Tableau1[[#This Row],[Access R1 + S1+ T1 ]]&gt;=1,Tableau1[[#This Row],[Access V1 +W1 + X1]]&gt;=1),1,0)</f>
        <v>0</v>
      </c>
      <c r="AB7673" s="10" t="str">
        <f>Tableau1[[#This Row],[DOI]]</f>
        <v>doi: 10.1097/ICO.0000000000001353</v>
      </c>
      <c r="AC7673" s="13" t="str">
        <f>Tableau1[[#This Row],[Authors]]&amp;", "&amp;Tableau1[[#This Row],[Title]]&amp;" "&amp;Tableau1[[#This Row],[Journal]]&amp;". "&amp;Tableau1[[#This Row],[Year]]</f>
        <v>Ling JJ, Bays DJ, Thompson GR 3rd, Moshiri A, Mannis MJ., Favorable Outcome in Coccidioides Endophthalmitis-A Combined Medical and Surgical Treatment Approach. Cornea. 2017</v>
      </c>
    </row>
    <row r="7674" spans="1:29" x14ac:dyDescent="0.3">
      <c r="A7674">
        <v>6497</v>
      </c>
      <c r="B7674" t="s">
        <v>9424</v>
      </c>
      <c r="C7674" t="s">
        <v>19632</v>
      </c>
      <c r="D7674" t="s">
        <v>29855</v>
      </c>
      <c r="E7674" t="s">
        <v>2486</v>
      </c>
      <c r="F7674" s="10"/>
      <c r="G7674">
        <v>2017</v>
      </c>
      <c r="J7674">
        <v>0.68753517144723209</v>
      </c>
      <c r="L7674" t="s">
        <v>40862</v>
      </c>
      <c r="M7674">
        <v>28205422</v>
      </c>
      <c r="Q7674" s="10"/>
      <c r="R7674" s="11">
        <f t="shared" si="238"/>
        <v>0</v>
      </c>
      <c r="U7674" s="11">
        <f t="shared" si="239"/>
        <v>0</v>
      </c>
      <c r="Y7674" s="11">
        <f>IF(SUM(Tableau1[[#This Row],[Other access]:[Sci-hub access]])&gt;=1,1,0)</f>
        <v>0</v>
      </c>
      <c r="Z7674" s="12">
        <f>IF(OR(Tableau1[[#This Row],[Access R1 + S1+ T1 ]]&gt;=1,Tableau1[[#This Row],[Access V1 +W1 + X1]]&gt;=1),1,0)</f>
        <v>0</v>
      </c>
      <c r="AB7674" s="10" t="str">
        <f>Tableau1[[#This Row],[DOI]]</f>
        <v>doi: 10.1111/aos.13383</v>
      </c>
      <c r="AC7674" s="13" t="str">
        <f>Tableau1[[#This Row],[Authors]]&amp;", "&amp;Tableau1[[#This Row],[Title]]&amp;" "&amp;Tableau1[[#This Row],[Journal]]&amp;". "&amp;Tableau1[[#This Row],[Year]]</f>
        <v>Zampieri F, Comacchio F, Zanatta A., Ophthalmologic wax models as an educational tool for 18th-century vision scientists. Acta Ophthalmol. 2017</v>
      </c>
    </row>
    <row r="7675" spans="1:29" ht="28.8" x14ac:dyDescent="0.3">
      <c r="A7675">
        <v>1942</v>
      </c>
      <c r="B7675" t="s">
        <v>5184</v>
      </c>
      <c r="C7675" t="s">
        <v>15430</v>
      </c>
      <c r="D7675" t="s">
        <v>25606</v>
      </c>
      <c r="E7675" t="s">
        <v>34072</v>
      </c>
      <c r="F7675" s="10"/>
      <c r="G7675">
        <v>2017</v>
      </c>
      <c r="J7675">
        <v>0.68754082964896113</v>
      </c>
      <c r="L7675" t="s">
        <v>36413</v>
      </c>
      <c r="M7675">
        <v>28844120</v>
      </c>
      <c r="Q7675" s="10"/>
      <c r="R7675" s="11">
        <f t="shared" si="238"/>
        <v>0</v>
      </c>
      <c r="U7675" s="11">
        <f t="shared" si="239"/>
        <v>0</v>
      </c>
      <c r="Y7675" s="11">
        <f>IF(SUM(Tableau1[[#This Row],[Other access]:[Sci-hub access]])&gt;=1,1,0)</f>
        <v>0</v>
      </c>
      <c r="Z7675" s="12">
        <f>IF(OR(Tableau1[[#This Row],[Access R1 + S1+ T1 ]]&gt;=1,Tableau1[[#This Row],[Access V1 +W1 + X1]]&gt;=1),1,0)</f>
        <v>0</v>
      </c>
      <c r="AB7675" s="10" t="str">
        <f>Tableau1[[#This Row],[DOI]]</f>
        <v>doi: 10.1007/s10544-017-0218-8</v>
      </c>
      <c r="AC7675" s="13" t="str">
        <f>Tableau1[[#This Row],[Authors]]&amp;", "&amp;Tableau1[[#This Row],[Title]]&amp;" "&amp;Tableau1[[#This Row],[Journal]]&amp;". "&amp;Tableau1[[#This Row],[Year]]</f>
        <v>Siewert S, Falke K, Luderer F, Reske T, Schmidt W, Pfensig S, Stiehm M, Hinze U, Chichkov B, Grabow N, Guthoff R, Schmitz KP., Development of a biodegradable flow resisting polymer membrane for a novel glaucoma microstent. Biomed Microdevices. 2017</v>
      </c>
    </row>
    <row r="7676" spans="1:29" x14ac:dyDescent="0.3">
      <c r="A7676">
        <v>3656</v>
      </c>
      <c r="B7676" t="s">
        <v>6828</v>
      </c>
      <c r="C7676" t="s">
        <v>17069</v>
      </c>
      <c r="D7676" t="s">
        <v>27252</v>
      </c>
      <c r="E7676" t="s">
        <v>2452</v>
      </c>
      <c r="F7676" s="10"/>
      <c r="G7676">
        <v>2017</v>
      </c>
      <c r="J7676">
        <v>0.68755788350140989</v>
      </c>
      <c r="L7676" t="e">
        <v>#VALUE!</v>
      </c>
      <c r="M7676">
        <v>28550707</v>
      </c>
      <c r="Q7676" s="10"/>
      <c r="R7676" s="11">
        <f t="shared" si="238"/>
        <v>0</v>
      </c>
      <c r="U7676" s="11">
        <f t="shared" si="239"/>
        <v>0</v>
      </c>
      <c r="Y7676" s="11">
        <f>IF(SUM(Tableau1[[#This Row],[Other access]:[Sci-hub access]])&gt;=1,1,0)</f>
        <v>0</v>
      </c>
      <c r="Z7676" s="12">
        <f>IF(OR(Tableau1[[#This Row],[Access R1 + S1+ T1 ]]&gt;=1,Tableau1[[#This Row],[Access V1 +W1 + X1]]&gt;=1),1,0)</f>
        <v>0</v>
      </c>
      <c r="AB7676" s="10" t="e">
        <f>Tableau1[[#This Row],[DOI]]</f>
        <v>#VALUE!</v>
      </c>
      <c r="AC7676" s="13" t="str">
        <f>Tableau1[[#This Row],[Authors]]&amp;", "&amp;Tableau1[[#This Row],[Title]]&amp;" "&amp;Tableau1[[#This Row],[Journal]]&amp;". "&amp;Tableau1[[#This Row],[Year]]</f>
        <v>Chen J, Zhu J, Wang Z, Yao X, Wu X, Liu F, Zheng W, Li Z, Lin A., MicroRNAs Correlate with Multiple Sclerosis and Neuromyelitis Optica Spectrum Disorder in a Chinese Population. Med Sci Monit. 2017</v>
      </c>
    </row>
    <row r="7677" spans="1:29" ht="28.8" x14ac:dyDescent="0.3">
      <c r="A7677">
        <v>10582</v>
      </c>
      <c r="B7677" t="s">
        <v>13060</v>
      </c>
      <c r="C7677" t="s">
        <v>23225</v>
      </c>
      <c r="D7677" t="s">
        <v>33513</v>
      </c>
      <c r="E7677" t="s">
        <v>3166</v>
      </c>
      <c r="F7677" s="10"/>
      <c r="G7677">
        <v>2017</v>
      </c>
      <c r="J7677">
        <v>0.68756855839098174</v>
      </c>
      <c r="L7677" t="s">
        <v>44831</v>
      </c>
      <c r="M7677">
        <v>27191226</v>
      </c>
      <c r="Q7677" s="10"/>
      <c r="R7677" s="11">
        <f t="shared" si="238"/>
        <v>0</v>
      </c>
      <c r="U7677" s="11">
        <f t="shared" si="239"/>
        <v>0</v>
      </c>
      <c r="Y7677" s="11">
        <f>IF(SUM(Tableau1[[#This Row],[Other access]:[Sci-hub access]])&gt;=1,1,0)</f>
        <v>0</v>
      </c>
      <c r="Z7677" s="12">
        <f>IF(OR(Tableau1[[#This Row],[Access R1 + S1+ T1 ]]&gt;=1,Tableau1[[#This Row],[Access V1 +W1 + X1]]&gt;=1),1,0)</f>
        <v>0</v>
      </c>
      <c r="AB7677" s="10" t="str">
        <f>Tableau1[[#This Row],[DOI]]</f>
        <v>doi: 10.3109/03009742.2016.1158312</v>
      </c>
      <c r="AC7677" s="13" t="str">
        <f>Tableau1[[#This Row],[Authors]]&amp;", "&amp;Tableau1[[#This Row],[Title]]&amp;" "&amp;Tableau1[[#This Row],[Journal]]&amp;". "&amp;Tableau1[[#This Row],[Year]]</f>
        <v>Ballester C, Grobost V, Roblot P, Pourrat O, Pierre F, Laurichesse-Delmas H, Gallot D, Aubard Y, Bezanahary H, Fauchais AL., Pregnancy and primary Sjögren's syndrome: management and outcomes in a multicentre retrospective study of 54 pregnancies. Scand J Rheumatol. 2017</v>
      </c>
    </row>
    <row r="7678" spans="1:29" x14ac:dyDescent="0.3">
      <c r="A7678">
        <v>2398</v>
      </c>
      <c r="B7678" t="s">
        <v>5624</v>
      </c>
      <c r="C7678" t="s">
        <v>15869</v>
      </c>
      <c r="D7678" t="s">
        <v>26046</v>
      </c>
      <c r="E7678" t="s">
        <v>2448</v>
      </c>
      <c r="F7678" s="10"/>
      <c r="G7678">
        <v>2017</v>
      </c>
      <c r="J7678">
        <v>0.68765822402347709</v>
      </c>
      <c r="L7678" t="s">
        <v>36863</v>
      </c>
      <c r="M7678">
        <v>28752371</v>
      </c>
      <c r="Q7678" s="10"/>
      <c r="R7678" s="11">
        <f t="shared" si="238"/>
        <v>0</v>
      </c>
      <c r="U7678" s="11">
        <f t="shared" si="239"/>
        <v>0</v>
      </c>
      <c r="Y7678" s="11">
        <f>IF(SUM(Tableau1[[#This Row],[Other access]:[Sci-hub access]])&gt;=1,1,0)</f>
        <v>0</v>
      </c>
      <c r="Z7678" s="12">
        <f>IF(OR(Tableau1[[#This Row],[Access R1 + S1+ T1 ]]&gt;=1,Tableau1[[#This Row],[Access V1 +W1 + X1]]&gt;=1),1,0)</f>
        <v>0</v>
      </c>
      <c r="AB7678" s="10" t="str">
        <f>Tableau1[[#This Row],[DOI]]</f>
        <v>doi: 10.1007/s00417-017-3751-5</v>
      </c>
      <c r="AC7678" s="13" t="str">
        <f>Tableau1[[#This Row],[Authors]]&amp;", "&amp;Tableau1[[#This Row],[Title]]&amp;" "&amp;Tableau1[[#This Row],[Journal]]&amp;". "&amp;Tableau1[[#This Row],[Year]]</f>
        <v>Murro V, Mucciolo DP, Passerini I, Palchetti S, Sodi A, Virgili G, Rizzo S., Retinal dystrophy and subretinal drusenoid deposits in female choroideremia carriers. Graefes Arch Clin Exp Ophthalmol. 2017</v>
      </c>
    </row>
    <row r="7679" spans="1:29" x14ac:dyDescent="0.3">
      <c r="A7679">
        <v>705</v>
      </c>
      <c r="B7679" t="s">
        <v>3968</v>
      </c>
      <c r="C7679" t="s">
        <v>14223</v>
      </c>
      <c r="D7679" t="s">
        <v>24388</v>
      </c>
      <c r="E7679" t="s">
        <v>2511</v>
      </c>
      <c r="F7679" s="10"/>
      <c r="G7679">
        <v>2017</v>
      </c>
      <c r="J7679">
        <v>0.6876827436356362</v>
      </c>
      <c r="L7679" t="s">
        <v>35198</v>
      </c>
      <c r="M7679">
        <v>29133654</v>
      </c>
      <c r="Q7679" s="10"/>
      <c r="R7679" s="11">
        <f t="shared" si="238"/>
        <v>0</v>
      </c>
      <c r="U7679" s="11">
        <f t="shared" si="239"/>
        <v>0</v>
      </c>
      <c r="Y7679" s="11">
        <f>IF(SUM(Tableau1[[#This Row],[Other access]:[Sci-hub access]])&gt;=1,1,0)</f>
        <v>0</v>
      </c>
      <c r="Z7679" s="12">
        <f>IF(OR(Tableau1[[#This Row],[Access R1 + S1+ T1 ]]&gt;=1,Tableau1[[#This Row],[Access V1 +W1 + X1]]&gt;=1),1,0)</f>
        <v>0</v>
      </c>
      <c r="AB7679" s="10" t="str">
        <f>Tableau1[[#This Row],[DOI]]</f>
        <v>doi: 10.4103/ijo.IJO_552_17</v>
      </c>
      <c r="AC7679" s="13" t="str">
        <f>Tableau1[[#This Row],[Authors]]&amp;", "&amp;Tableau1[[#This Row],[Title]]&amp;" "&amp;Tableau1[[#This Row],[Journal]]&amp;". "&amp;Tableau1[[#This Row],[Year]]</f>
        <v>Ravani R, Chawla R, Jain S, Kumar A., Dye front reciprocation" in combined central retinal vein occlusion with cilioretinal artery infarction. Indian J Ophthalmol. 2017</v>
      </c>
    </row>
    <row r="7680" spans="1:29" x14ac:dyDescent="0.3">
      <c r="A7680">
        <v>8050</v>
      </c>
      <c r="B7680" t="s">
        <v>10777</v>
      </c>
      <c r="C7680" t="s">
        <v>20971</v>
      </c>
      <c r="D7680" t="s">
        <v>31215</v>
      </c>
      <c r="E7680" t="s">
        <v>34376</v>
      </c>
      <c r="F7680" s="10"/>
      <c r="G7680">
        <v>2017</v>
      </c>
      <c r="J7680">
        <v>0.68769211061691204</v>
      </c>
      <c r="L7680" t="s">
        <v>42397</v>
      </c>
      <c r="M7680">
        <v>28004126</v>
      </c>
      <c r="Q7680" s="10"/>
      <c r="R7680" s="11">
        <f t="shared" si="238"/>
        <v>0</v>
      </c>
      <c r="U7680" s="11">
        <f t="shared" si="239"/>
        <v>0</v>
      </c>
      <c r="Y7680" s="11">
        <f>IF(SUM(Tableau1[[#This Row],[Other access]:[Sci-hub access]])&gt;=1,1,0)</f>
        <v>0</v>
      </c>
      <c r="Z7680" s="12">
        <f>IF(OR(Tableau1[[#This Row],[Access R1 + S1+ T1 ]]&gt;=1,Tableau1[[#This Row],[Access V1 +W1 + X1]]&gt;=1),1,0)</f>
        <v>0</v>
      </c>
      <c r="AB7680" s="10" t="str">
        <f>Tableau1[[#This Row],[DOI]]</f>
        <v>doi: 10.1007/s00109-016-1498-9</v>
      </c>
      <c r="AC7680" s="13" t="str">
        <f>Tableau1[[#This Row],[Authors]]&amp;", "&amp;Tableau1[[#This Row],[Title]]&amp;" "&amp;Tableau1[[#This Row],[Journal]]&amp;". "&amp;Tableau1[[#This Row],[Year]]</f>
        <v>Zeng M, Shen J, Liu Y, Lu LY, Ding K, Fortmann SD, Khan M, Wang J, Hackett SF, Semenza GL, Campochiaro PA., The HIF-1 antagonist acriflavine: visualization in retina and suppression of ocular neovascularization. J Mol Med (Berl). 2017</v>
      </c>
    </row>
    <row r="7681" spans="1:29" x14ac:dyDescent="0.3">
      <c r="A7681">
        <v>8295</v>
      </c>
      <c r="B7681" t="s">
        <v>10996</v>
      </c>
      <c r="C7681" t="s">
        <v>21183</v>
      </c>
      <c r="D7681" t="s">
        <v>31434</v>
      </c>
      <c r="E7681" t="s">
        <v>2438</v>
      </c>
      <c r="F7681" s="10"/>
      <c r="G7681">
        <v>2017</v>
      </c>
      <c r="J7681">
        <v>0.68796842048731466</v>
      </c>
      <c r="L7681" t="s">
        <v>42639</v>
      </c>
      <c r="M7681">
        <v>27941047</v>
      </c>
      <c r="Q7681" s="10"/>
      <c r="R7681" s="11">
        <f t="shared" si="238"/>
        <v>0</v>
      </c>
      <c r="U7681" s="11">
        <f t="shared" si="239"/>
        <v>0</v>
      </c>
      <c r="Y7681" s="11">
        <f>IF(SUM(Tableau1[[#This Row],[Other access]:[Sci-hub access]])&gt;=1,1,0)</f>
        <v>0</v>
      </c>
      <c r="Z7681" s="12">
        <f>IF(OR(Tableau1[[#This Row],[Access R1 + S1+ T1 ]]&gt;=1,Tableau1[[#This Row],[Access V1 +W1 + X1]]&gt;=1),1,0)</f>
        <v>0</v>
      </c>
      <c r="AB7681" s="10" t="str">
        <f>Tableau1[[#This Row],[DOI]]</f>
        <v>doi: 10.1136/bjophthalmol-2016-309392</v>
      </c>
      <c r="AC7681" s="13" t="str">
        <f>Tableau1[[#This Row],[Authors]]&amp;", "&amp;Tableau1[[#This Row],[Title]]&amp;" "&amp;Tableau1[[#This Row],[Journal]]&amp;". "&amp;Tableau1[[#This Row],[Year]]</f>
        <v>Ezisi CN, Kekunnaya R, Jalali S, Balakrishnan D, Kumari PR, Mohamed A, Patil Chhablani P., Cataract surgery in children with retinopathy of prematurity (ROP): surgical outcomes. Br J Ophthalmol. 2017</v>
      </c>
    </row>
    <row r="7682" spans="1:29" x14ac:dyDescent="0.3">
      <c r="A7682">
        <v>1487</v>
      </c>
      <c r="B7682" t="s">
        <v>4744</v>
      </c>
      <c r="C7682" t="s">
        <v>14994</v>
      </c>
      <c r="D7682" t="s">
        <v>25165</v>
      </c>
      <c r="E7682" t="s">
        <v>2529</v>
      </c>
      <c r="F7682" s="10"/>
      <c r="G7682">
        <v>2017</v>
      </c>
      <c r="J7682">
        <v>0.68808467454901168</v>
      </c>
      <c r="L7682" t="s">
        <v>35968</v>
      </c>
      <c r="M7682">
        <v>28937831</v>
      </c>
      <c r="Q7682" s="10"/>
      <c r="R7682" s="11">
        <f t="shared" ref="R7682:R7745" si="240">IF(SUM(N7682:Q7682)&gt;0,1,0)</f>
        <v>0</v>
      </c>
      <c r="U7682" s="11">
        <f t="shared" ref="U7682:U7745" si="241">IF(SUM(R7682,T7682)&gt;0,1,0)</f>
        <v>0</v>
      </c>
      <c r="Y7682" s="11">
        <f>IF(SUM(Tableau1[[#This Row],[Other access]:[Sci-hub access]])&gt;=1,1,0)</f>
        <v>0</v>
      </c>
      <c r="Z7682" s="12">
        <f>IF(OR(Tableau1[[#This Row],[Access R1 + S1+ T1 ]]&gt;=1,Tableau1[[#This Row],[Access V1 +W1 + X1]]&gt;=1),1,0)</f>
        <v>0</v>
      </c>
      <c r="AB7682" s="10" t="str">
        <f>Tableau1[[#This Row],[DOI]]</f>
        <v>doi: 10.1080/02713683.2017.1362005</v>
      </c>
      <c r="AC7682" s="13" t="str">
        <f>Tableau1[[#This Row],[Authors]]&amp;", "&amp;Tableau1[[#This Row],[Title]]&amp;" "&amp;Tableau1[[#This Row],[Journal]]&amp;". "&amp;Tableau1[[#This Row],[Year]]</f>
        <v>Aktaş S, Tetikoğlu M, Koçak A, Kocacan M, Aktaş H, Sağdık HM, Özcura F., Impact of Smoking on the Ocular Surface, Tear Function, and Tear Osmolarity. Curr Eye Res. 2017</v>
      </c>
    </row>
    <row r="7683" spans="1:29" x14ac:dyDescent="0.3">
      <c r="A7683">
        <v>2041</v>
      </c>
      <c r="B7683" t="s">
        <v>5280</v>
      </c>
      <c r="C7683" t="s">
        <v>15526</v>
      </c>
      <c r="D7683" t="s">
        <v>25702</v>
      </c>
      <c r="E7683" t="s">
        <v>2451</v>
      </c>
      <c r="F7683" s="10"/>
      <c r="G7683">
        <v>2017</v>
      </c>
      <c r="J7683">
        <v>0.68847833507091916</v>
      </c>
      <c r="L7683" t="s">
        <v>36512</v>
      </c>
      <c r="M7683">
        <v>28827829</v>
      </c>
      <c r="Q7683" s="10"/>
      <c r="R7683" s="11">
        <f t="shared" si="240"/>
        <v>0</v>
      </c>
      <c r="U7683" s="11">
        <f t="shared" si="241"/>
        <v>0</v>
      </c>
      <c r="Y7683" s="11">
        <f>IF(SUM(Tableau1[[#This Row],[Other access]:[Sci-hub access]])&gt;=1,1,0)</f>
        <v>0</v>
      </c>
      <c r="Z7683" s="12">
        <f>IF(OR(Tableau1[[#This Row],[Access R1 + S1+ T1 ]]&gt;=1,Tableau1[[#This Row],[Access V1 +W1 + X1]]&gt;=1),1,0)</f>
        <v>0</v>
      </c>
      <c r="AB7683" s="10" t="str">
        <f>Tableau1[[#This Row],[DOI]]</f>
        <v>doi: 10.1371/journal.pone.0183438</v>
      </c>
      <c r="AC7683" s="13" t="str">
        <f>Tableau1[[#This Row],[Authors]]&amp;", "&amp;Tableau1[[#This Row],[Title]]&amp;" "&amp;Tableau1[[#This Row],[Journal]]&amp;". "&amp;Tableau1[[#This Row],[Year]]</f>
        <v>Kuo DS, Sokol JT, Minogue PJ, Berthoud VM, Slavotinek AM, Beyer EC, Gould DB., Characterization of a variant of gap junction protein α8 identified in a family with hereditary cataract. PLoS One. 2017</v>
      </c>
    </row>
    <row r="7684" spans="1:29" x14ac:dyDescent="0.3">
      <c r="A7684">
        <v>3987</v>
      </c>
      <c r="B7684" t="s">
        <v>7140</v>
      </c>
      <c r="C7684" t="s">
        <v>17377</v>
      </c>
      <c r="D7684" t="s">
        <v>27567</v>
      </c>
      <c r="E7684" t="s">
        <v>2523</v>
      </c>
      <c r="F7684" s="10"/>
      <c r="G7684">
        <v>2017</v>
      </c>
      <c r="J7684">
        <v>0.68855281320485817</v>
      </c>
      <c r="L7684" t="s">
        <v>38427</v>
      </c>
      <c r="M7684">
        <v>28498375</v>
      </c>
      <c r="Q7684" s="10"/>
      <c r="R7684" s="11">
        <f t="shared" si="240"/>
        <v>0</v>
      </c>
      <c r="U7684" s="11">
        <f t="shared" si="241"/>
        <v>0</v>
      </c>
      <c r="Y7684" s="11">
        <f>IF(SUM(Tableau1[[#This Row],[Other access]:[Sci-hub access]])&gt;=1,1,0)</f>
        <v>0</v>
      </c>
      <c r="Z7684" s="12">
        <f>IF(OR(Tableau1[[#This Row],[Access R1 + S1+ T1 ]]&gt;=1,Tableau1[[#This Row],[Access V1 +W1 + X1]]&gt;=1),1,0)</f>
        <v>0</v>
      </c>
      <c r="AB7684" s="10" t="str">
        <f>Tableau1[[#This Row],[DOI]]</f>
        <v>doi: 10.1038/eye.2017.77</v>
      </c>
      <c r="AC7684" s="13" t="str">
        <f>Tableau1[[#This Row],[Authors]]&amp;", "&amp;Tableau1[[#This Row],[Title]]&amp;" "&amp;Tableau1[[#This Row],[Journal]]&amp;". "&amp;Tableau1[[#This Row],[Year]]</f>
        <v>Rico G, Smith SV, Siddiqui Y, Whyte A, Gombos D, Lee AG., Neuro-ophthalmologic manifestations of cholangiocarcinoma: a case series. Eye (Lond). 2017</v>
      </c>
    </row>
    <row r="7685" spans="1:29" x14ac:dyDescent="0.3">
      <c r="A7685">
        <v>1494</v>
      </c>
      <c r="B7685" t="s">
        <v>4751</v>
      </c>
      <c r="C7685" t="s">
        <v>15001</v>
      </c>
      <c r="D7685" t="s">
        <v>25172</v>
      </c>
      <c r="E7685" t="s">
        <v>2538</v>
      </c>
      <c r="F7685" s="10"/>
      <c r="G7685">
        <v>2017</v>
      </c>
      <c r="J7685">
        <v>0.68859251468854255</v>
      </c>
      <c r="L7685" t="s">
        <v>35975</v>
      </c>
      <c r="M7685">
        <v>28936058</v>
      </c>
      <c r="Q7685" s="10"/>
      <c r="R7685" s="11">
        <f t="shared" si="240"/>
        <v>0</v>
      </c>
      <c r="U7685" s="11">
        <f t="shared" si="241"/>
        <v>0</v>
      </c>
      <c r="Y7685" s="11">
        <f>IF(SUM(Tableau1[[#This Row],[Other access]:[Sci-hub access]])&gt;=1,1,0)</f>
        <v>0</v>
      </c>
      <c r="Z7685" s="12">
        <f>IF(OR(Tableau1[[#This Row],[Access R1 + S1+ T1 ]]&gt;=1,Tableau1[[#This Row],[Access V1 +W1 + X1]]&gt;=1),1,0)</f>
        <v>0</v>
      </c>
      <c r="AB7685" s="10" t="str">
        <f>Tableau1[[#This Row],[DOI]]</f>
        <v>doi: 10.4103/meajo.MEAJO_331_16</v>
      </c>
      <c r="AC7685" s="13" t="str">
        <f>Tableau1[[#This Row],[Authors]]&amp;", "&amp;Tableau1[[#This Row],[Title]]&amp;" "&amp;Tableau1[[#This Row],[Journal]]&amp;". "&amp;Tableau1[[#This Row],[Year]]</f>
        <v>Dhafiri Y, Al Rubaie K, Kirat O, May WN, Nguyen QD, Kozak I., Multifocal Choroiditis with Retinal Vasculitis, Optic Neuropathy, and Keratoconus in a Young Saudi Male. Middle East Afr J Ophthalmol. 2017</v>
      </c>
    </row>
    <row r="7686" spans="1:29" x14ac:dyDescent="0.3">
      <c r="A7686">
        <v>6212</v>
      </c>
      <c r="B7686" t="s">
        <v>9173</v>
      </c>
      <c r="C7686" t="s">
        <v>19386</v>
      </c>
      <c r="D7686" t="s">
        <v>29604</v>
      </c>
      <c r="E7686" t="s">
        <v>2496</v>
      </c>
      <c r="F7686" s="10"/>
      <c r="G7686">
        <v>2017</v>
      </c>
      <c r="J7686">
        <v>0.68874614637195797</v>
      </c>
      <c r="L7686" t="s">
        <v>40582</v>
      </c>
      <c r="M7686">
        <v>28237160</v>
      </c>
      <c r="Q7686" s="10"/>
      <c r="R7686" s="11">
        <f t="shared" si="240"/>
        <v>0</v>
      </c>
      <c r="U7686" s="11">
        <f t="shared" si="241"/>
        <v>0</v>
      </c>
      <c r="Y7686" s="11">
        <f>IF(SUM(Tableau1[[#This Row],[Other access]:[Sci-hub access]])&gt;=1,1,0)</f>
        <v>0</v>
      </c>
      <c r="Z7686" s="12">
        <f>IF(OR(Tableau1[[#This Row],[Access R1 + S1+ T1 ]]&gt;=1,Tableau1[[#This Row],[Access V1 +W1 + X1]]&gt;=1),1,0)</f>
        <v>0</v>
      </c>
      <c r="AB7686" s="10" t="str">
        <f>Tableau1[[#This Row],[DOI]]</f>
        <v>doi: 10.1016/j.jcjo.2016.06.008</v>
      </c>
      <c r="AC7686" s="13" t="str">
        <f>Tableau1[[#This Row],[Authors]]&amp;", "&amp;Tableau1[[#This Row],[Title]]&amp;" "&amp;Tableau1[[#This Row],[Journal]]&amp;". "&amp;Tableau1[[#This Row],[Year]]</f>
        <v>Polascik BW, Zhang W, Grewal DS, Fekrat S., Spontaneous improvement of myopic macular retinoschisis: case report and review of literature. Can J Ophthalmol. 2017</v>
      </c>
    </row>
    <row r="7687" spans="1:29" x14ac:dyDescent="0.3">
      <c r="A7687">
        <v>3149</v>
      </c>
      <c r="B7687" t="s">
        <v>6338</v>
      </c>
      <c r="C7687" t="s">
        <v>16581</v>
      </c>
      <c r="D7687" t="s">
        <v>26762</v>
      </c>
      <c r="E7687" t="s">
        <v>2486</v>
      </c>
      <c r="F7687" s="10"/>
      <c r="G7687">
        <v>2017</v>
      </c>
      <c r="J7687">
        <v>0.68893170850594909</v>
      </c>
      <c r="L7687" t="s">
        <v>37603</v>
      </c>
      <c r="M7687">
        <v>28631430</v>
      </c>
      <c r="Q7687" s="10"/>
      <c r="R7687" s="11">
        <f t="shared" si="240"/>
        <v>0</v>
      </c>
      <c r="U7687" s="11">
        <f t="shared" si="241"/>
        <v>0</v>
      </c>
      <c r="Y7687" s="11">
        <f>IF(SUM(Tableau1[[#This Row],[Other access]:[Sci-hub access]])&gt;=1,1,0)</f>
        <v>0</v>
      </c>
      <c r="Z7687" s="12">
        <f>IF(OR(Tableau1[[#This Row],[Access R1 + S1+ T1 ]]&gt;=1,Tableau1[[#This Row],[Access V1 +W1 + X1]]&gt;=1),1,0)</f>
        <v>0</v>
      </c>
      <c r="AB7687" s="10" t="str">
        <f>Tableau1[[#This Row],[DOI]]</f>
        <v>doi: 10.1111/aos.13463</v>
      </c>
      <c r="AC7687" s="13" t="str">
        <f>Tableau1[[#This Row],[Authors]]&amp;", "&amp;Tableau1[[#This Row],[Title]]&amp;" "&amp;Tableau1[[#This Row],[Journal]]&amp;". "&amp;Tableau1[[#This Row],[Year]]</f>
        <v>Wang C, Peng XY, You QS, Liu Y, Pang XQ, Zheng PF, Jonas JB., Internal cyclopexy for complicated traumatic cyclodialysis cleft. Acta Ophthalmol. 2017</v>
      </c>
    </row>
    <row r="7688" spans="1:29" x14ac:dyDescent="0.3">
      <c r="A7688">
        <v>1046</v>
      </c>
      <c r="B7688" t="s">
        <v>4308</v>
      </c>
      <c r="C7688" t="s">
        <v>14562</v>
      </c>
      <c r="D7688" t="s">
        <v>24729</v>
      </c>
      <c r="E7688" t="s">
        <v>2511</v>
      </c>
      <c r="F7688" s="10"/>
      <c r="G7688">
        <v>2017</v>
      </c>
      <c r="J7688">
        <v>0.68898310310560562</v>
      </c>
      <c r="L7688" t="s">
        <v>35534</v>
      </c>
      <c r="M7688">
        <v>29044067</v>
      </c>
      <c r="Q7688" s="10"/>
      <c r="R7688" s="11">
        <f t="shared" si="240"/>
        <v>0</v>
      </c>
      <c r="U7688" s="11">
        <f t="shared" si="241"/>
        <v>0</v>
      </c>
      <c r="Y7688" s="11">
        <f>IF(SUM(Tableau1[[#This Row],[Other access]:[Sci-hub access]])&gt;=1,1,0)</f>
        <v>0</v>
      </c>
      <c r="Z7688" s="12">
        <f>IF(OR(Tableau1[[#This Row],[Access R1 + S1+ T1 ]]&gt;=1,Tableau1[[#This Row],[Access V1 +W1 + X1]]&gt;=1),1,0)</f>
        <v>0</v>
      </c>
      <c r="AB7688" s="10" t="str">
        <f>Tableau1[[#This Row],[DOI]]</f>
        <v>doi: 10.4103/ijo.IJO_52_17</v>
      </c>
      <c r="AC7688" s="13" t="str">
        <f>Tableau1[[#This Row],[Authors]]&amp;", "&amp;Tableau1[[#This Row],[Title]]&amp;" "&amp;Tableau1[[#This Row],[Journal]]&amp;". "&amp;Tableau1[[#This Row],[Year]]</f>
        <v>Gopalakrishnan S, Muralidharan A, Susheel SC, Raman R., Improvement in distance and near visual acuities using low vision devices in diabetic retinopathy. Indian J Ophthalmol. 2017</v>
      </c>
    </row>
    <row r="7689" spans="1:29" x14ac:dyDescent="0.3">
      <c r="A7689">
        <v>9054</v>
      </c>
      <c r="B7689" t="s">
        <v>11664</v>
      </c>
      <c r="C7689" t="s">
        <v>21840</v>
      </c>
      <c r="D7689" t="s">
        <v>32105</v>
      </c>
      <c r="E7689" t="s">
        <v>2463</v>
      </c>
      <c r="F7689" s="10"/>
      <c r="G7689">
        <v>2017</v>
      </c>
      <c r="J7689">
        <v>0.68923965590799174</v>
      </c>
      <c r="L7689" t="s">
        <v>43376</v>
      </c>
      <c r="M7689">
        <v>27646327</v>
      </c>
      <c r="Q7689" s="10"/>
      <c r="R7689" s="11">
        <f t="shared" si="240"/>
        <v>0</v>
      </c>
      <c r="U7689" s="11">
        <f t="shared" si="241"/>
        <v>0</v>
      </c>
      <c r="Y7689" s="11">
        <f>IF(SUM(Tableau1[[#This Row],[Other access]:[Sci-hub access]])&gt;=1,1,0)</f>
        <v>0</v>
      </c>
      <c r="Z7689" s="12">
        <f>IF(OR(Tableau1[[#This Row],[Access R1 + S1+ T1 ]]&gt;=1,Tableau1[[#This Row],[Access V1 +W1 + X1]]&gt;=1),1,0)</f>
        <v>0</v>
      </c>
      <c r="AB7689" s="10" t="str">
        <f>Tableau1[[#This Row],[DOI]]</f>
        <v>doi: 10.5301/ejo.5000862</v>
      </c>
      <c r="AC7689" s="13" t="str">
        <f>Tableau1[[#This Row],[Authors]]&amp;", "&amp;Tableau1[[#This Row],[Title]]&amp;" "&amp;Tableau1[[#This Row],[Journal]]&amp;". "&amp;Tableau1[[#This Row],[Year]]</f>
        <v>Rao P, Yonekawa Y, Thomas BJ, Drenser KA., Spectral versus time-domain OCT in detecting preoperative epiretinal membranes that accompany macular holes. Eur J Ophthalmol. 2017</v>
      </c>
    </row>
    <row r="7690" spans="1:29" ht="28.8" x14ac:dyDescent="0.3">
      <c r="A7690">
        <v>9945</v>
      </c>
      <c r="B7690" t="s">
        <v>12471</v>
      </c>
      <c r="C7690" t="s">
        <v>22640</v>
      </c>
      <c r="D7690" t="s">
        <v>32919</v>
      </c>
      <c r="E7690" t="s">
        <v>2457</v>
      </c>
      <c r="F7690" s="10"/>
      <c r="G7690">
        <v>2018</v>
      </c>
      <c r="J7690">
        <v>0.68925182553198039</v>
      </c>
      <c r="L7690" t="s">
        <v>44203</v>
      </c>
      <c r="M7690">
        <v>27533642</v>
      </c>
      <c r="Q7690" s="10"/>
      <c r="R7690" s="11">
        <f t="shared" si="240"/>
        <v>0</v>
      </c>
      <c r="U7690" s="11">
        <f t="shared" si="241"/>
        <v>0</v>
      </c>
      <c r="Y7690" s="11">
        <f>IF(SUM(Tableau1[[#This Row],[Other access]:[Sci-hub access]])&gt;=1,1,0)</f>
        <v>0</v>
      </c>
      <c r="Z7690" s="12">
        <f>IF(OR(Tableau1[[#This Row],[Access R1 + S1+ T1 ]]&gt;=1,Tableau1[[#This Row],[Access V1 +W1 + X1]]&gt;=1),1,0)</f>
        <v>0</v>
      </c>
      <c r="AB7690" s="10" t="str">
        <f>Tableau1[[#This Row],[DOI]]</f>
        <v>doi: 10.1097/ICB.0000000000000382</v>
      </c>
      <c r="AC7690" s="13" t="str">
        <f>Tableau1[[#This Row],[Authors]]&amp;", "&amp;Tableau1[[#This Row],[Title]]&amp;" "&amp;Tableau1[[#This Row],[Journal]]&amp;". "&amp;Tableau1[[#This Row],[Year]]</f>
        <v>Schoen MA, Shields CL, Say EAT, Douglass AM, Shields JA, Jampol LM., CLINICALLY INVISIBLE RETINAL HEMANGIOBLASTOMAS DETECTED BY SPECTRAL DOMAIN OPTICAL COHERENCE TOMOGRAPHY AND FLUORESCEIN ANGIOGRAPHY IN TWINS. Retin Cases Brief Rep. 2018</v>
      </c>
    </row>
    <row r="7691" spans="1:29" x14ac:dyDescent="0.3">
      <c r="A7691">
        <v>8423</v>
      </c>
      <c r="B7691" t="s">
        <v>11106</v>
      </c>
      <c r="C7691" t="s">
        <v>21292</v>
      </c>
      <c r="D7691" t="s">
        <v>31544</v>
      </c>
      <c r="E7691" t="s">
        <v>34422</v>
      </c>
      <c r="F7691" s="10"/>
      <c r="G7691">
        <v>2017</v>
      </c>
      <c r="J7691">
        <v>0.68930567603681936</v>
      </c>
      <c r="L7691" t="s">
        <v>42764</v>
      </c>
      <c r="M7691">
        <v>27916461</v>
      </c>
      <c r="Q7691" s="10"/>
      <c r="R7691" s="11">
        <f t="shared" si="240"/>
        <v>0</v>
      </c>
      <c r="U7691" s="11">
        <f t="shared" si="241"/>
        <v>0</v>
      </c>
      <c r="Y7691" s="11">
        <f>IF(SUM(Tableau1[[#This Row],[Other access]:[Sci-hub access]])&gt;=1,1,0)</f>
        <v>0</v>
      </c>
      <c r="Z7691" s="12">
        <f>IF(OR(Tableau1[[#This Row],[Access R1 + S1+ T1 ]]&gt;=1,Tableau1[[#This Row],[Access V1 +W1 + X1]]&gt;=1),1,0)</f>
        <v>0</v>
      </c>
      <c r="AB7691" s="10" t="str">
        <f>Tableau1[[#This Row],[DOI]]</f>
        <v>doi: 10.1016/j.pec.2016.11.018</v>
      </c>
      <c r="AC7691" s="13" t="str">
        <f>Tableau1[[#This Row],[Authors]]&amp;", "&amp;Tableau1[[#This Row],[Title]]&amp;" "&amp;Tableau1[[#This Row],[Journal]]&amp;". "&amp;Tableau1[[#This Row],[Year]]</f>
        <v>Sleath B, Sayner R, Vitko M, Carpenter DM, Blalock SJ, Muir KW, Giangiacomo AL, Hartnett ME, Robin AL., Glaucoma patient-provider communication about vision quality-of-life. Patient Educ Couns. 2017</v>
      </c>
    </row>
    <row r="7692" spans="1:29" x14ac:dyDescent="0.3">
      <c r="A7692">
        <v>4627</v>
      </c>
      <c r="B7692" t="s">
        <v>7747</v>
      </c>
      <c r="C7692" t="s">
        <v>17982</v>
      </c>
      <c r="D7692" t="s">
        <v>28176</v>
      </c>
      <c r="E7692" t="s">
        <v>2458</v>
      </c>
      <c r="F7692" s="10"/>
      <c r="G7692">
        <v>2017</v>
      </c>
      <c r="J7692">
        <v>0.68953693863084853</v>
      </c>
      <c r="L7692" t="s">
        <v>39045</v>
      </c>
      <c r="M7692">
        <v>28426857</v>
      </c>
      <c r="Q7692" s="10"/>
      <c r="R7692" s="11">
        <f t="shared" si="240"/>
        <v>0</v>
      </c>
      <c r="U7692" s="11">
        <f t="shared" si="241"/>
        <v>0</v>
      </c>
      <c r="Y7692" s="11">
        <f>IF(SUM(Tableau1[[#This Row],[Other access]:[Sci-hub access]])&gt;=1,1,0)</f>
        <v>0</v>
      </c>
      <c r="Z7692" s="12">
        <f>IF(OR(Tableau1[[#This Row],[Access R1 + S1+ T1 ]]&gt;=1,Tableau1[[#This Row],[Access V1 +W1 + X1]]&gt;=1),1,0)</f>
        <v>0</v>
      </c>
      <c r="AB7692" s="10" t="str">
        <f>Tableau1[[#This Row],[DOI]]</f>
        <v>doi: 10.1001/jamaophthalmol.2017.0641</v>
      </c>
      <c r="AC7692" s="13" t="str">
        <f>Tableau1[[#This Row],[Authors]]&amp;", "&amp;Tableau1[[#This Row],[Title]]&amp;" "&amp;Tableau1[[#This Row],[Journal]]&amp;". "&amp;Tableau1[[#This Row],[Year]]</f>
        <v>Morjaria P, Evans J, Murali K, Gilbert C., Spectacle Wear Among Children in a School-Based Program for Ready-Made vs Custom-Made Spectacles in India: A Randomized Clinical Trial. JAMA Ophthalmol. 2017</v>
      </c>
    </row>
    <row r="7693" spans="1:29" ht="28.8" x14ac:dyDescent="0.3">
      <c r="A7693">
        <v>6220</v>
      </c>
      <c r="B7693" t="s">
        <v>9181</v>
      </c>
      <c r="C7693" t="s">
        <v>19394</v>
      </c>
      <c r="D7693" t="s">
        <v>29612</v>
      </c>
      <c r="E7693" t="s">
        <v>2496</v>
      </c>
      <c r="F7693" s="10"/>
      <c r="G7693">
        <v>2017</v>
      </c>
      <c r="J7693">
        <v>0.68971762983633256</v>
      </c>
      <c r="L7693" t="s">
        <v>40590</v>
      </c>
      <c r="M7693">
        <v>28237151</v>
      </c>
      <c r="Q7693" s="10"/>
      <c r="R7693" s="11">
        <f t="shared" si="240"/>
        <v>0</v>
      </c>
      <c r="U7693" s="11">
        <f t="shared" si="241"/>
        <v>0</v>
      </c>
      <c r="Y7693" s="11">
        <f>IF(SUM(Tableau1[[#This Row],[Other access]:[Sci-hub access]])&gt;=1,1,0)</f>
        <v>0</v>
      </c>
      <c r="Z7693" s="12">
        <f>IF(OR(Tableau1[[#This Row],[Access R1 + S1+ T1 ]]&gt;=1,Tableau1[[#This Row],[Access V1 +W1 + X1]]&gt;=1),1,0)</f>
        <v>0</v>
      </c>
      <c r="AB7693" s="10" t="str">
        <f>Tableau1[[#This Row],[DOI]]</f>
        <v>doi: 10.1016/j.jcjo.2016.07.019</v>
      </c>
      <c r="AC7693" s="13" t="str">
        <f>Tableau1[[#This Row],[Authors]]&amp;", "&amp;Tableau1[[#This Row],[Title]]&amp;" "&amp;Tableau1[[#This Row],[Journal]]&amp;". "&amp;Tableau1[[#This Row],[Year]]</f>
        <v>Turalba A, Cakiner-Egilmez T, Payal AR, Gonzalez-Gonzalez LA, Chomsky AS, Vollman DE, Baze EF, Lawrence MG, Daly MK., Outcomes after cataract surgery in eyes with pseudoexfoliation: Results from the Veterans Affairs Ophthalmic Surgery Outcomes Data Project. Can J Ophthalmol. 2017</v>
      </c>
    </row>
    <row r="7694" spans="1:29" x14ac:dyDescent="0.3">
      <c r="A7694">
        <v>6398</v>
      </c>
      <c r="B7694" t="s">
        <v>9341</v>
      </c>
      <c r="C7694" t="s">
        <v>19550</v>
      </c>
      <c r="D7694" t="s">
        <v>29772</v>
      </c>
      <c r="E7694" t="s">
        <v>2462</v>
      </c>
      <c r="F7694" s="10"/>
      <c r="G7694">
        <v>2017</v>
      </c>
      <c r="J7694">
        <v>0.68980800657530417</v>
      </c>
      <c r="L7694" t="s">
        <v>40767</v>
      </c>
      <c r="M7694">
        <v>28219351</v>
      </c>
      <c r="Q7694" s="10"/>
      <c r="R7694" s="11">
        <f t="shared" si="240"/>
        <v>0</v>
      </c>
      <c r="U7694" s="11">
        <f t="shared" si="241"/>
        <v>0</v>
      </c>
      <c r="Y7694" s="11">
        <f>IF(SUM(Tableau1[[#This Row],[Other access]:[Sci-hub access]])&gt;=1,1,0)</f>
        <v>0</v>
      </c>
      <c r="Z7694" s="12">
        <f>IF(OR(Tableau1[[#This Row],[Access R1 + S1+ T1 ]]&gt;=1,Tableau1[[#This Row],[Access V1 +W1 + X1]]&gt;=1),1,0)</f>
        <v>0</v>
      </c>
      <c r="AB7694" s="10" t="str">
        <f>Tableau1[[#This Row],[DOI]]</f>
        <v>doi: 10.1186/s12886-017-0413-7</v>
      </c>
      <c r="AC7694" s="13" t="str">
        <f>Tableau1[[#This Row],[Authors]]&amp;", "&amp;Tableau1[[#This Row],[Title]]&amp;" "&amp;Tableau1[[#This Row],[Journal]]&amp;". "&amp;Tableau1[[#This Row],[Year]]</f>
        <v>Kawata T, Matsuo T., Positive bacterial culture in conjunctival sac before cataract surgery with night stay is related to diabetes mellitus. BMC Ophthalmol. 2017</v>
      </c>
    </row>
    <row r="7695" spans="1:29" x14ac:dyDescent="0.3">
      <c r="A7695">
        <v>5943</v>
      </c>
      <c r="B7695" t="s">
        <v>8942</v>
      </c>
      <c r="C7695" t="s">
        <v>19156</v>
      </c>
      <c r="D7695" t="s">
        <v>29372</v>
      </c>
      <c r="E7695" t="s">
        <v>2755</v>
      </c>
      <c r="F7695" s="10"/>
      <c r="G7695">
        <v>2017</v>
      </c>
      <c r="J7695">
        <v>0.68982156791735838</v>
      </c>
      <c r="L7695" t="s">
        <v>40322</v>
      </c>
      <c r="M7695">
        <v>28268157</v>
      </c>
      <c r="Q7695" s="10"/>
      <c r="R7695" s="11">
        <f t="shared" si="240"/>
        <v>0</v>
      </c>
      <c r="U7695" s="11">
        <f t="shared" si="241"/>
        <v>0</v>
      </c>
      <c r="Y7695" s="11">
        <f>IF(SUM(Tableau1[[#This Row],[Other access]:[Sci-hub access]])&gt;=1,1,0)</f>
        <v>0</v>
      </c>
      <c r="Z7695" s="12">
        <f>IF(OR(Tableau1[[#This Row],[Access R1 + S1+ T1 ]]&gt;=1,Tableau1[[#This Row],[Access V1 +W1 + X1]]&gt;=1),1,0)</f>
        <v>0</v>
      </c>
      <c r="AB7695" s="10" t="str">
        <f>Tableau1[[#This Row],[DOI]]</f>
        <v>doi: 10.1016/j.bjps.2017.01.017</v>
      </c>
      <c r="AC7695" s="13" t="str">
        <f>Tableau1[[#This Row],[Authors]]&amp;", "&amp;Tableau1[[#This Row],[Title]]&amp;" "&amp;Tableau1[[#This Row],[Journal]]&amp;". "&amp;Tableau1[[#This Row],[Year]]</f>
        <v>Nemoto H, Togo T, Maruyama N, Miyabe K, Nakae S, Sumiya N., Orbicularis oculi muscle tightening for involutional entropion. J Plast Reconstr Aesthet Surg. 2017</v>
      </c>
    </row>
    <row r="7696" spans="1:29" x14ac:dyDescent="0.3">
      <c r="A7696">
        <v>7140</v>
      </c>
      <c r="B7696" t="s">
        <v>9986</v>
      </c>
      <c r="C7696" t="s">
        <v>20189</v>
      </c>
      <c r="D7696" t="s">
        <v>30420</v>
      </c>
      <c r="E7696" t="s">
        <v>2451</v>
      </c>
      <c r="F7696" s="10"/>
      <c r="G7696">
        <v>2017</v>
      </c>
      <c r="J7696">
        <v>0.68995276737743083</v>
      </c>
      <c r="L7696" t="s">
        <v>41496</v>
      </c>
      <c r="M7696">
        <v>28125676</v>
      </c>
      <c r="Q7696" s="10"/>
      <c r="R7696" s="11">
        <f t="shared" si="240"/>
        <v>0</v>
      </c>
      <c r="U7696" s="11">
        <f t="shared" si="241"/>
        <v>0</v>
      </c>
      <c r="Y7696" s="11">
        <f>IF(SUM(Tableau1[[#This Row],[Other access]:[Sci-hub access]])&gt;=1,1,0)</f>
        <v>0</v>
      </c>
      <c r="Z7696" s="12">
        <f>IF(OR(Tableau1[[#This Row],[Access R1 + S1+ T1 ]]&gt;=1,Tableau1[[#This Row],[Access V1 +W1 + X1]]&gt;=1),1,0)</f>
        <v>0</v>
      </c>
      <c r="AB7696" s="10" t="str">
        <f>Tableau1[[#This Row],[DOI]]</f>
        <v>doi: 10.1371/journal.pone.0170797</v>
      </c>
      <c r="AC7696" s="13" t="str">
        <f>Tableau1[[#This Row],[Authors]]&amp;", "&amp;Tableau1[[#This Row],[Title]]&amp;" "&amp;Tableau1[[#This Row],[Journal]]&amp;". "&amp;Tableau1[[#This Row],[Year]]</f>
        <v>Naud A, Schmitt E, Wirth M, Hascoet JM., Determinants of Indices of Cerebral Volume in Former Very Premature Infants at Term Equivalent Age. PLoS One. 2017</v>
      </c>
    </row>
    <row r="7697" spans="1:29" x14ac:dyDescent="0.3">
      <c r="A7697">
        <v>2584</v>
      </c>
      <c r="B7697" t="s">
        <v>5802</v>
      </c>
      <c r="C7697" t="s">
        <v>16048</v>
      </c>
      <c r="D7697" t="s">
        <v>26225</v>
      </c>
      <c r="E7697" t="s">
        <v>2511</v>
      </c>
      <c r="F7697" s="10"/>
      <c r="G7697">
        <v>2017</v>
      </c>
      <c r="J7697">
        <v>0.68997143096075297</v>
      </c>
      <c r="L7697" t="s">
        <v>37047</v>
      </c>
      <c r="M7697">
        <v>28724818</v>
      </c>
      <c r="Q7697" s="10"/>
      <c r="R7697" s="11">
        <f t="shared" si="240"/>
        <v>0</v>
      </c>
      <c r="U7697" s="11">
        <f t="shared" si="241"/>
        <v>0</v>
      </c>
      <c r="Y7697" s="11">
        <f>IF(SUM(Tableau1[[#This Row],[Other access]:[Sci-hub access]])&gt;=1,1,0)</f>
        <v>0</v>
      </c>
      <c r="Z7697" s="12">
        <f>IF(OR(Tableau1[[#This Row],[Access R1 + S1+ T1 ]]&gt;=1,Tableau1[[#This Row],[Access V1 +W1 + X1]]&gt;=1),1,0)</f>
        <v>0</v>
      </c>
      <c r="AB7697" s="10" t="str">
        <f>Tableau1[[#This Row],[DOI]]</f>
        <v>doi: 10.4103/ijo.IJO_619_16</v>
      </c>
      <c r="AC7697" s="13" t="str">
        <f>Tableau1[[#This Row],[Authors]]&amp;", "&amp;Tableau1[[#This Row],[Title]]&amp;" "&amp;Tableau1[[#This Row],[Journal]]&amp;". "&amp;Tableau1[[#This Row],[Year]]</f>
        <v>Singh A, Rana V, Patyal S, Kumar S, Mishra SK, Sharma VK., To assess knowledge and attitude of parents toward children suffering from strabismus in Indian subcontinent. Indian J Ophthalmol. 2017</v>
      </c>
    </row>
    <row r="7698" spans="1:29" x14ac:dyDescent="0.3">
      <c r="A7698">
        <v>5769</v>
      </c>
      <c r="B7698" t="s">
        <v>8792</v>
      </c>
      <c r="C7698" t="s">
        <v>19009</v>
      </c>
      <c r="D7698" t="s">
        <v>29222</v>
      </c>
      <c r="E7698" t="s">
        <v>2495</v>
      </c>
      <c r="F7698" s="10"/>
      <c r="G7698">
        <v>2017</v>
      </c>
      <c r="J7698">
        <v>0.69023407678712845</v>
      </c>
      <c r="L7698" t="s">
        <v>40151</v>
      </c>
      <c r="M7698">
        <v>28288017</v>
      </c>
      <c r="Q7698" s="10"/>
      <c r="R7698" s="11">
        <f t="shared" si="240"/>
        <v>0</v>
      </c>
      <c r="U7698" s="11">
        <f t="shared" si="241"/>
        <v>0</v>
      </c>
      <c r="Y7698" s="11">
        <f>IF(SUM(Tableau1[[#This Row],[Other access]:[Sci-hub access]])&gt;=1,1,0)</f>
        <v>0</v>
      </c>
      <c r="Z7698" s="12">
        <f>IF(OR(Tableau1[[#This Row],[Access R1 + S1+ T1 ]]&gt;=1,Tableau1[[#This Row],[Access V1 +W1 + X1]]&gt;=1),1,0)</f>
        <v>0</v>
      </c>
      <c r="AB7698" s="10" t="str">
        <f>Tableau1[[#This Row],[DOI]]</f>
        <v>doi: 10.1097/OPX.0000000000001060</v>
      </c>
      <c r="AC7698" s="13" t="str">
        <f>Tableau1[[#This Row],[Authors]]&amp;", "&amp;Tableau1[[#This Row],[Title]]&amp;" "&amp;Tableau1[[#This Row],[Journal]]&amp;". "&amp;Tableau1[[#This Row],[Year]]</f>
        <v>Salehi Fadardi M, Bathke AC, Harrar SW, Abel LA., Task-induced Changes in Idiopathic Infantile Nystagmus Vary with Gaze. Optom Vis Sci. 2017</v>
      </c>
    </row>
    <row r="7699" spans="1:29" x14ac:dyDescent="0.3">
      <c r="A7699">
        <v>3088</v>
      </c>
      <c r="B7699" t="s">
        <v>6279</v>
      </c>
      <c r="C7699" t="s">
        <v>16522</v>
      </c>
      <c r="D7699" t="s">
        <v>26703</v>
      </c>
      <c r="E7699" t="s">
        <v>2465</v>
      </c>
      <c r="F7699" s="10"/>
      <c r="G7699">
        <v>2017</v>
      </c>
      <c r="J7699">
        <v>0.69024090381469894</v>
      </c>
      <c r="L7699" t="s">
        <v>37542</v>
      </c>
      <c r="M7699">
        <v>28640145</v>
      </c>
      <c r="Q7699" s="10"/>
      <c r="R7699" s="11">
        <f t="shared" si="240"/>
        <v>0</v>
      </c>
      <c r="U7699" s="11">
        <f t="shared" si="241"/>
        <v>0</v>
      </c>
      <c r="Y7699" s="11">
        <f>IF(SUM(Tableau1[[#This Row],[Other access]:[Sci-hub access]])&gt;=1,1,0)</f>
        <v>0</v>
      </c>
      <c r="Z7699" s="12">
        <f>IF(OR(Tableau1[[#This Row],[Access R1 + S1+ T1 ]]&gt;=1,Tableau1[[#This Row],[Access V1 +W1 + X1]]&gt;=1),1,0)</f>
        <v>0</v>
      </c>
      <c r="AB7699" s="10" t="str">
        <f>Tableau1[[#This Row],[DOI]]</f>
        <v>doi: 10.1097/MD.0000000000007294</v>
      </c>
      <c r="AC7699" s="13" t="str">
        <f>Tableau1[[#This Row],[Authors]]&amp;", "&amp;Tableau1[[#This Row],[Title]]&amp;" "&amp;Tableau1[[#This Row],[Journal]]&amp;". "&amp;Tableau1[[#This Row],[Year]]</f>
        <v>Tian Y, Jiang HB, Jiang J, Wen D, Xia XB, Song WT., Comparison of Implantable Collamer Lens Visian ICL V4 and ICL V4c for high myopia: A cohort study. Medicine (Baltimore). 2017</v>
      </c>
    </row>
    <row r="7700" spans="1:29" x14ac:dyDescent="0.3">
      <c r="A7700">
        <v>8243</v>
      </c>
      <c r="B7700" t="s">
        <v>10948</v>
      </c>
      <c r="C7700" t="s">
        <v>21135</v>
      </c>
      <c r="D7700" t="s">
        <v>31386</v>
      </c>
      <c r="E7700" t="s">
        <v>34413</v>
      </c>
      <c r="F7700" s="10"/>
      <c r="G7700">
        <v>2017</v>
      </c>
      <c r="J7700">
        <v>0.69035703693586359</v>
      </c>
      <c r="L7700" t="s">
        <v>42588</v>
      </c>
      <c r="M7700">
        <v>27964967</v>
      </c>
      <c r="Q7700" s="10"/>
      <c r="R7700" s="11">
        <f t="shared" si="240"/>
        <v>0</v>
      </c>
      <c r="U7700" s="11">
        <f t="shared" si="241"/>
        <v>0</v>
      </c>
      <c r="Y7700" s="11">
        <f>IF(SUM(Tableau1[[#This Row],[Other access]:[Sci-hub access]])&gt;=1,1,0)</f>
        <v>0</v>
      </c>
      <c r="Z7700" s="12">
        <f>IF(OR(Tableau1[[#This Row],[Access R1 + S1+ T1 ]]&gt;=1,Tableau1[[#This Row],[Access V1 +W1 + X1]]&gt;=1),1,0)</f>
        <v>0</v>
      </c>
      <c r="AB7700" s="10" t="str">
        <f>Tableau1[[#This Row],[DOI]]</f>
        <v>doi: 10.1016/j.cytogfr.2016.11.005</v>
      </c>
      <c r="AC7700" s="13" t="str">
        <f>Tableau1[[#This Row],[Authors]]&amp;", "&amp;Tableau1[[#This Row],[Title]]&amp;" "&amp;Tableau1[[#This Row],[Journal]]&amp;". "&amp;Tableau1[[#This Row],[Year]]</f>
        <v>Garcia TB, Hollborn M, Bringmann A., Expression and signaling of NGF in the healthy and injured retina. Cytokine Growth Factor Rev. 2017</v>
      </c>
    </row>
    <row r="7701" spans="1:29" x14ac:dyDescent="0.3">
      <c r="A7701">
        <v>1425</v>
      </c>
      <c r="B7701" t="s">
        <v>4683</v>
      </c>
      <c r="C7701" t="s">
        <v>14934</v>
      </c>
      <c r="D7701" t="s">
        <v>25104</v>
      </c>
      <c r="E7701" t="s">
        <v>34045</v>
      </c>
      <c r="F7701" s="10"/>
      <c r="G7701">
        <v>2017</v>
      </c>
      <c r="J7701">
        <v>0.69038288196183673</v>
      </c>
      <c r="L7701" t="s">
        <v>35906</v>
      </c>
      <c r="M7701">
        <v>28951997</v>
      </c>
      <c r="Q7701" s="10"/>
      <c r="R7701" s="11">
        <f t="shared" si="240"/>
        <v>0</v>
      </c>
      <c r="U7701" s="11">
        <f t="shared" si="241"/>
        <v>0</v>
      </c>
      <c r="Y7701" s="11">
        <f>IF(SUM(Tableau1[[#This Row],[Other access]:[Sci-hub access]])&gt;=1,1,0)</f>
        <v>0</v>
      </c>
      <c r="Z7701" s="12">
        <f>IF(OR(Tableau1[[#This Row],[Access R1 + S1+ T1 ]]&gt;=1,Tableau1[[#This Row],[Access V1 +W1 + X1]]&gt;=1),1,0)</f>
        <v>0</v>
      </c>
      <c r="AB7701" s="10" t="str">
        <f>Tableau1[[#This Row],[DOI]]</f>
        <v>doi: 10.1007/s11033-017-4129-9</v>
      </c>
      <c r="AC7701" s="13" t="str">
        <f>Tableau1[[#This Row],[Authors]]&amp;", "&amp;Tableau1[[#This Row],[Title]]&amp;" "&amp;Tableau1[[#This Row],[Journal]]&amp;". "&amp;Tableau1[[#This Row],[Year]]</f>
        <v>Bousfiha A, Bakhchane A, Charoute H, Detsouli M, Rouba H, Charif M, Lenaers G, Barakat A., Novel compound heterozygous mutations in the GPR98 (USH2C) gene identified by whole exome sequencing in a Moroccan deaf family. Mol Biol Rep. 2017</v>
      </c>
    </row>
    <row r="7702" spans="1:29" x14ac:dyDescent="0.3">
      <c r="A7702">
        <v>1800</v>
      </c>
      <c r="B7702" t="s">
        <v>5047</v>
      </c>
      <c r="C7702" t="s">
        <v>15294</v>
      </c>
      <c r="D7702" t="s">
        <v>25469</v>
      </c>
      <c r="E7702" t="s">
        <v>2464</v>
      </c>
      <c r="F7702" s="10"/>
      <c r="G7702">
        <v>2017</v>
      </c>
      <c r="J7702">
        <v>0.69053479240897386</v>
      </c>
      <c r="L7702" t="s">
        <v>36274</v>
      </c>
      <c r="M7702">
        <v>28872492</v>
      </c>
      <c r="Q7702" s="10"/>
      <c r="R7702" s="11">
        <f t="shared" si="240"/>
        <v>0</v>
      </c>
      <c r="U7702" s="11">
        <f t="shared" si="241"/>
        <v>0</v>
      </c>
      <c r="Y7702" s="11">
        <f>IF(SUM(Tableau1[[#This Row],[Other access]:[Sci-hub access]])&gt;=1,1,0)</f>
        <v>0</v>
      </c>
      <c r="Z7702" s="12">
        <f>IF(OR(Tableau1[[#This Row],[Access R1 + S1+ T1 ]]&gt;=1,Tableau1[[#This Row],[Access V1 +W1 + X1]]&gt;=1),1,0)</f>
        <v>0</v>
      </c>
      <c r="AB7702" s="10" t="str">
        <f>Tableau1[[#This Row],[DOI]]</f>
        <v>doi: 10.1097/ICU.0000000000000426</v>
      </c>
      <c r="AC7702" s="13" t="str">
        <f>Tableau1[[#This Row],[Authors]]&amp;", "&amp;Tableau1[[#This Row],[Title]]&amp;" "&amp;Tableau1[[#This Row],[Journal]]&amp;". "&amp;Tableau1[[#This Row],[Year]]</f>
        <v>Shantha JG, Crozier I, Yeh S., An update on ocular complications of Ebola virus disease. Curr Opin Ophthalmol. 2017</v>
      </c>
    </row>
    <row r="7703" spans="1:29" ht="28.8" x14ac:dyDescent="0.3">
      <c r="A7703">
        <v>3888</v>
      </c>
      <c r="B7703" t="s">
        <v>7047</v>
      </c>
      <c r="C7703" t="s">
        <v>17286</v>
      </c>
      <c r="D7703" t="s">
        <v>27472</v>
      </c>
      <c r="E7703" t="s">
        <v>2446</v>
      </c>
      <c r="F7703" s="10"/>
      <c r="G7703">
        <v>2017</v>
      </c>
      <c r="J7703">
        <v>0.69061383780841124</v>
      </c>
      <c r="L7703" t="s">
        <v>38330</v>
      </c>
      <c r="M7703">
        <v>28510776</v>
      </c>
      <c r="Q7703" s="10"/>
      <c r="R7703" s="11">
        <f t="shared" si="240"/>
        <v>0</v>
      </c>
      <c r="U7703" s="11">
        <f t="shared" si="241"/>
        <v>0</v>
      </c>
      <c r="Y7703" s="11">
        <f>IF(SUM(Tableau1[[#This Row],[Other access]:[Sci-hub access]])&gt;=1,1,0)</f>
        <v>0</v>
      </c>
      <c r="Z7703" s="12">
        <f>IF(OR(Tableau1[[#This Row],[Access R1 + S1+ T1 ]]&gt;=1,Tableau1[[#This Row],[Access V1 +W1 + X1]]&gt;=1),1,0)</f>
        <v>0</v>
      </c>
      <c r="AB7703" s="10" t="str">
        <f>Tableau1[[#This Row],[DOI]]</f>
        <v>doi: 10.3928/01913913-20170320-03</v>
      </c>
      <c r="AC7703" s="13" t="str">
        <f>Tableau1[[#This Row],[Authors]]&amp;", "&amp;Tableau1[[#This Row],[Title]]&amp;" "&amp;Tableau1[[#This Row],[Journal]]&amp;". "&amp;Tableau1[[#This Row],[Year]]</f>
        <v>Kemp PS, Chang YH, Melvin P, Dagi LR., Patient Characteristics and Surgical Approach Impacting Simultaneous to Alternate Prism Cover Test Disparity After Exotropia Surgery: A Quantitative Look at the Difference in Motor Outcomes. J Pediatr Ophthalmol Strabismus. 2017</v>
      </c>
    </row>
    <row r="7704" spans="1:29" x14ac:dyDescent="0.3">
      <c r="A7704">
        <v>3973</v>
      </c>
      <c r="B7704" t="s">
        <v>7127</v>
      </c>
      <c r="C7704" t="s">
        <v>17364</v>
      </c>
      <c r="D7704" t="s">
        <v>27554</v>
      </c>
      <c r="E7704" t="s">
        <v>2467</v>
      </c>
      <c r="F7704" s="10"/>
      <c r="G7704">
        <v>2017</v>
      </c>
      <c r="J7704">
        <v>0.69067885926400063</v>
      </c>
      <c r="L7704" t="s">
        <v>38414</v>
      </c>
      <c r="M7704">
        <v>28499058</v>
      </c>
      <c r="Q7704" s="10"/>
      <c r="R7704" s="11">
        <f t="shared" si="240"/>
        <v>0</v>
      </c>
      <c r="U7704" s="11">
        <f t="shared" si="241"/>
        <v>0</v>
      </c>
      <c r="Y7704" s="11">
        <f>IF(SUM(Tableau1[[#This Row],[Other access]:[Sci-hub access]])&gt;=1,1,0)</f>
        <v>0</v>
      </c>
      <c r="Z7704" s="12">
        <f>IF(OR(Tableau1[[#This Row],[Access R1 + S1+ T1 ]]&gt;=1,Tableau1[[#This Row],[Access V1 +W1 + X1]]&gt;=1),1,0)</f>
        <v>0</v>
      </c>
      <c r="AB7704" s="10" t="str">
        <f>Tableau1[[#This Row],[DOI]]</f>
        <v>doi: 10.3928/23258160-20170428-13</v>
      </c>
      <c r="AC7704" s="13" t="str">
        <f>Tableau1[[#This Row],[Authors]]&amp;", "&amp;Tableau1[[#This Row],[Title]]&amp;" "&amp;Tableau1[[#This Row],[Journal]]&amp;". "&amp;Tableau1[[#This Row],[Year]]</f>
        <v>Bypareddy R, Takkar B, Lohchab M, Azad SV, Chawla R., Association of Myelinated Retinal Nerve Fibers With Acquired Mulberry Retinal Astrocytoma: Coincidental or Relational? Ophthalmic Surg Lasers Imaging Retina. 2017</v>
      </c>
    </row>
    <row r="7705" spans="1:29" x14ac:dyDescent="0.3">
      <c r="A7705">
        <v>8419</v>
      </c>
      <c r="B7705" t="s">
        <v>11102</v>
      </c>
      <c r="C7705" t="s">
        <v>21288</v>
      </c>
      <c r="D7705" t="s">
        <v>31540</v>
      </c>
      <c r="E7705" t="s">
        <v>2490</v>
      </c>
      <c r="F7705" s="10"/>
      <c r="G7705">
        <v>2017</v>
      </c>
      <c r="J7705">
        <v>0.69087544108051957</v>
      </c>
      <c r="L7705" t="s">
        <v>42760</v>
      </c>
      <c r="M7705">
        <v>27916714</v>
      </c>
      <c r="Q7705" s="10"/>
      <c r="R7705" s="11">
        <f t="shared" si="240"/>
        <v>0</v>
      </c>
      <c r="U7705" s="11">
        <f t="shared" si="241"/>
        <v>0</v>
      </c>
      <c r="Y7705" s="11">
        <f>IF(SUM(Tableau1[[#This Row],[Other access]:[Sci-hub access]])&gt;=1,1,0)</f>
        <v>0</v>
      </c>
      <c r="Z7705" s="12">
        <f>IF(OR(Tableau1[[#This Row],[Access R1 + S1+ T1 ]]&gt;=1,Tableau1[[#This Row],[Access V1 +W1 + X1]]&gt;=1),1,0)</f>
        <v>0</v>
      </c>
      <c r="AB7705" s="10" t="str">
        <f>Tableau1[[#This Row],[DOI]]</f>
        <v>doi: 10.1016/j.ajo.2016.11.012</v>
      </c>
      <c r="AC7705" s="13" t="str">
        <f>Tableau1[[#This Row],[Authors]]&amp;", "&amp;Tableau1[[#This Row],[Title]]&amp;" "&amp;Tableau1[[#This Row],[Journal]]&amp;". "&amp;Tableau1[[#This Row],[Year]]</f>
        <v>Yoo E, Yoo C, Lee TE, Kim YY., Comparison of Retinal Vessel Diameter Between Open-Angle Glaucoma Patients With Initial Parafoveal Scotoma and Peripheral Nasal Step. Am J Ophthalmol. 2017</v>
      </c>
    </row>
    <row r="7706" spans="1:29" x14ac:dyDescent="0.3">
      <c r="A7706">
        <v>10471</v>
      </c>
      <c r="B7706" t="s">
        <v>12956</v>
      </c>
      <c r="C7706" t="s">
        <v>23122</v>
      </c>
      <c r="D7706" t="s">
        <v>33409</v>
      </c>
      <c r="E7706" t="s">
        <v>34381</v>
      </c>
      <c r="F7706" s="10"/>
      <c r="G7706">
        <v>2017</v>
      </c>
      <c r="J7706">
        <v>0.6909327969514828</v>
      </c>
      <c r="L7706" t="s">
        <v>44721</v>
      </c>
      <c r="M7706">
        <v>27268701</v>
      </c>
      <c r="Q7706" s="10"/>
      <c r="R7706" s="11">
        <f t="shared" si="240"/>
        <v>0</v>
      </c>
      <c r="U7706" s="11">
        <f t="shared" si="241"/>
        <v>0</v>
      </c>
      <c r="Y7706" s="11">
        <f>IF(SUM(Tableau1[[#This Row],[Other access]:[Sci-hub access]])&gt;=1,1,0)</f>
        <v>0</v>
      </c>
      <c r="Z7706" s="12">
        <f>IF(OR(Tableau1[[#This Row],[Access R1 + S1+ T1 ]]&gt;=1,Tableau1[[#This Row],[Access V1 +W1 + X1]]&gt;=1),1,0)</f>
        <v>0</v>
      </c>
      <c r="AB7706" s="10" t="str">
        <f>Tableau1[[#This Row],[DOI]]</f>
        <v>doi: 10.1016/j.oftal.2016.04.007</v>
      </c>
      <c r="AC7706" s="13" t="str">
        <f>Tableau1[[#This Row],[Authors]]&amp;", "&amp;Tableau1[[#This Row],[Title]]&amp;" "&amp;Tableau1[[#This Row],[Journal]]&amp;". "&amp;Tableau1[[#This Row],[Year]]</f>
        <v>Romero-Caballero MD, Lozano-García I, Gómez-Molina C, Gil-Liñán AI, Arcas I., Primary lymphocytic lymphoma of lacrimal gland. Arch Soc Esp Oftalmol. 2017</v>
      </c>
    </row>
    <row r="7707" spans="1:29" x14ac:dyDescent="0.3">
      <c r="A7707">
        <v>7785</v>
      </c>
      <c r="B7707" t="s">
        <v>10550</v>
      </c>
      <c r="C7707" t="s">
        <v>20746</v>
      </c>
      <c r="D7707" t="s">
        <v>30987</v>
      </c>
      <c r="E7707" t="s">
        <v>2675</v>
      </c>
      <c r="F7707" s="10"/>
      <c r="G7707">
        <v>2017</v>
      </c>
      <c r="J7707">
        <v>0.69102159270022578</v>
      </c>
      <c r="L7707" t="s">
        <v>42136</v>
      </c>
      <c r="M7707">
        <v>28057069</v>
      </c>
      <c r="Q7707" s="10"/>
      <c r="R7707" s="11">
        <f t="shared" si="240"/>
        <v>0</v>
      </c>
      <c r="U7707" s="11">
        <f t="shared" si="241"/>
        <v>0</v>
      </c>
      <c r="Y7707" s="11">
        <f>IF(SUM(Tableau1[[#This Row],[Other access]:[Sci-hub access]])&gt;=1,1,0)</f>
        <v>0</v>
      </c>
      <c r="Z7707" s="12">
        <f>IF(OR(Tableau1[[#This Row],[Access R1 + S1+ T1 ]]&gt;=1,Tableau1[[#This Row],[Access V1 +W1 + X1]]&gt;=1),1,0)</f>
        <v>0</v>
      </c>
      <c r="AB7707" s="10" t="str">
        <f>Tableau1[[#This Row],[DOI]]</f>
        <v>doi: 10.1186/s13104-016-2359-x</v>
      </c>
      <c r="AC7707" s="13" t="str">
        <f>Tableau1[[#This Row],[Authors]]&amp;", "&amp;Tableau1[[#This Row],[Title]]&amp;" "&amp;Tableau1[[#This Row],[Journal]]&amp;". "&amp;Tableau1[[#This Row],[Year]]</f>
        <v>Kaneko H, Shinojima A, Ryusaburo M, Kawamura A, Yuzawa M., Choroidal thickness findings in two siblings with nanophthalmos by swept source-OCT: a case report. BMC Res Notes. 2017</v>
      </c>
    </row>
    <row r="7708" spans="1:29" x14ac:dyDescent="0.3">
      <c r="A7708">
        <v>5028</v>
      </c>
      <c r="B7708" t="s">
        <v>8118</v>
      </c>
      <c r="C7708" t="s">
        <v>18345</v>
      </c>
      <c r="D7708" t="s">
        <v>28548</v>
      </c>
      <c r="E7708" t="s">
        <v>3215</v>
      </c>
      <c r="F7708" s="10"/>
      <c r="G7708">
        <v>2017</v>
      </c>
      <c r="J7708">
        <v>0.69106288490466805</v>
      </c>
      <c r="L7708" t="s">
        <v>39436</v>
      </c>
      <c r="M7708">
        <v>28380494</v>
      </c>
      <c r="Q7708" s="10"/>
      <c r="R7708" s="11">
        <f t="shared" si="240"/>
        <v>0</v>
      </c>
      <c r="U7708" s="11">
        <f t="shared" si="241"/>
        <v>0</v>
      </c>
      <c r="Y7708" s="11">
        <f>IF(SUM(Tableau1[[#This Row],[Other access]:[Sci-hub access]])&gt;=1,1,0)</f>
        <v>0</v>
      </c>
      <c r="Z7708" s="12">
        <f>IF(OR(Tableau1[[#This Row],[Access R1 + S1+ T1 ]]&gt;=1,Tableau1[[#This Row],[Access V1 +W1 + X1]]&gt;=1),1,0)</f>
        <v>0</v>
      </c>
      <c r="AB7708" s="10" t="str">
        <f>Tableau1[[#This Row],[DOI]]</f>
        <v>doi: 10.1159/000464103</v>
      </c>
      <c r="AC7708" s="13" t="str">
        <f>Tableau1[[#This Row],[Authors]]&amp;", "&amp;Tableau1[[#This Row],[Title]]&amp;" "&amp;Tableau1[[#This Row],[Journal]]&amp;". "&amp;Tableau1[[#This Row],[Year]]</f>
        <v>Buczyłko K, van der Werf JF, Boot D, van Ree R., Accelerated Up-Dosing of Subcutaneous Immunotherapy with a Registered Allergoid Birch Pollen Preparation. Int Arch Allergy Immunol. 2017</v>
      </c>
    </row>
    <row r="7709" spans="1:29" x14ac:dyDescent="0.3">
      <c r="A7709">
        <v>9203</v>
      </c>
      <c r="B7709" t="s">
        <v>1961</v>
      </c>
      <c r="C7709" t="s">
        <v>1962</v>
      </c>
      <c r="D7709" t="s">
        <v>1963</v>
      </c>
      <c r="E7709" t="s">
        <v>3056</v>
      </c>
      <c r="F7709" s="10"/>
      <c r="G7709">
        <v>2017</v>
      </c>
      <c r="J7709">
        <v>0.69108105736336822</v>
      </c>
      <c r="L7709" t="e">
        <v>#VALUE!</v>
      </c>
      <c r="M7709">
        <v>27764542</v>
      </c>
      <c r="Q7709" s="10"/>
      <c r="R7709" s="11">
        <f t="shared" si="240"/>
        <v>0</v>
      </c>
      <c r="U7709" s="11">
        <f t="shared" si="241"/>
        <v>0</v>
      </c>
      <c r="Y7709" s="11">
        <f>IF(SUM(Tableau1[[#This Row],[Other access]:[Sci-hub access]])&gt;=1,1,0)</f>
        <v>0</v>
      </c>
      <c r="Z7709" s="12">
        <f>IF(OR(Tableau1[[#This Row],[Access R1 + S1+ T1 ]]&gt;=1,Tableau1[[#This Row],[Access V1 +W1 + X1]]&gt;=1),1,0)</f>
        <v>0</v>
      </c>
      <c r="AB7709" s="10" t="e">
        <f>Tableau1[[#This Row],[DOI]]</f>
        <v>#VALUE!</v>
      </c>
      <c r="AC7709" s="13" t="str">
        <f>Tableau1[[#This Row],[Authors]]&amp;", "&amp;Tableau1[[#This Row],[Title]]&amp;" "&amp;Tableau1[[#This Row],[Journal]]&amp;". "&amp;Tableau1[[#This Row],[Year]]</f>
        <v>Hu M, Zhu C, Li X, Xu Y., Optic cup segmentation from fundus images for glaucoma diagnosis. Bioengineered. 2017</v>
      </c>
    </row>
    <row r="7710" spans="1:29" ht="28.8" x14ac:dyDescent="0.3">
      <c r="A7710">
        <v>99</v>
      </c>
      <c r="B7710" t="s">
        <v>3362</v>
      </c>
      <c r="C7710" t="s">
        <v>13623</v>
      </c>
      <c r="D7710" t="s">
        <v>23782</v>
      </c>
      <c r="E7710" t="s">
        <v>2508</v>
      </c>
      <c r="F7710" s="10"/>
      <c r="G7710">
        <v>2018</v>
      </c>
      <c r="J7710">
        <v>0.69112305606325419</v>
      </c>
      <c r="L7710" t="s">
        <v>34617</v>
      </c>
      <c r="M7710">
        <v>29408756</v>
      </c>
      <c r="Q7710" s="10"/>
      <c r="R7710" s="11">
        <f t="shared" si="240"/>
        <v>0</v>
      </c>
      <c r="U7710" s="11">
        <f t="shared" si="241"/>
        <v>0</v>
      </c>
      <c r="Y7710" s="11">
        <f>IF(SUM(Tableau1[[#This Row],[Other access]:[Sci-hub access]])&gt;=1,1,0)</f>
        <v>0</v>
      </c>
      <c r="Z7710" s="12">
        <f>IF(OR(Tableau1[[#This Row],[Access R1 + S1+ T1 ]]&gt;=1,Tableau1[[#This Row],[Access V1 +W1 + X1]]&gt;=1),1,0)</f>
        <v>0</v>
      </c>
      <c r="AB7710" s="10" t="str">
        <f>Tableau1[[#This Row],[DOI]]</f>
        <v>doi: 10.1016/j.bbrc.2018.01.188</v>
      </c>
      <c r="AC7710" s="13" t="str">
        <f>Tableau1[[#This Row],[Authors]]&amp;", "&amp;Tableau1[[#This Row],[Title]]&amp;" "&amp;Tableau1[[#This Row],[Journal]]&amp;". "&amp;Tableau1[[#This Row],[Year]]</f>
        <v>Peng L, Sun B, Liu M, Huang J, Liu Y, Xie Z, He J, Chen L, Wang D, Zhu Y, Zhang X, Ai D., Plasma metabolic profile reveals PGF2α protecting against non-proliferative diabetic retinopathy in patients with type 2 diabetes. Biochem Biophys Res Commun. 2018</v>
      </c>
    </row>
    <row r="7711" spans="1:29" ht="28.8" x14ac:dyDescent="0.3">
      <c r="A7711">
        <v>1189</v>
      </c>
      <c r="B7711" t="s">
        <v>4451</v>
      </c>
      <c r="C7711" t="s">
        <v>14704</v>
      </c>
      <c r="D7711" t="s">
        <v>24872</v>
      </c>
      <c r="E7711" t="s">
        <v>2468</v>
      </c>
      <c r="F7711" s="10"/>
      <c r="G7711">
        <v>2017</v>
      </c>
      <c r="J7711">
        <v>0.69118121176081104</v>
      </c>
      <c r="L7711" t="s">
        <v>35676</v>
      </c>
      <c r="M7711">
        <v>28991150</v>
      </c>
      <c r="Q7711" s="10"/>
      <c r="R7711" s="11">
        <f t="shared" si="240"/>
        <v>0</v>
      </c>
      <c r="U7711" s="11">
        <f t="shared" si="241"/>
        <v>0</v>
      </c>
      <c r="Y7711" s="11">
        <f>IF(SUM(Tableau1[[#This Row],[Other access]:[Sci-hub access]])&gt;=1,1,0)</f>
        <v>0</v>
      </c>
      <c r="Z7711" s="12">
        <f>IF(OR(Tableau1[[#This Row],[Access R1 + S1+ T1 ]]&gt;=1,Tableau1[[#This Row],[Access V1 +W1 + X1]]&gt;=1),1,0)</f>
        <v>0</v>
      </c>
      <c r="AB7711" s="10" t="str">
        <f>Tableau1[[#This Row],[DOI]]</f>
        <v>doi: 10.1097/IJG.0000000000000756</v>
      </c>
      <c r="AC7711" s="13" t="str">
        <f>Tableau1[[#This Row],[Authors]]&amp;", "&amp;Tableau1[[#This Row],[Title]]&amp;" "&amp;Tableau1[[#This Row],[Journal]]&amp;". "&amp;Tableau1[[#This Row],[Year]]</f>
        <v>Romera-Romero P, Loscos-Arenas J, Moll-Udina A, Romanic-Bubalo N, Castellvi-Manent J, Valldeperas X., Two-year Results After Deep Sclerectomy With Nonabsorbable Uveoscleral Implant (Esnoper-Clip): Surgical Area Analysis Using Anterior Segment Optical Coherence Tomography. J Glaucoma. 2017</v>
      </c>
    </row>
    <row r="7712" spans="1:29" x14ac:dyDescent="0.3">
      <c r="A7712">
        <v>2931</v>
      </c>
      <c r="B7712" t="s">
        <v>6127</v>
      </c>
      <c r="C7712" t="s">
        <v>16372</v>
      </c>
      <c r="D7712" t="s">
        <v>26551</v>
      </c>
      <c r="E7712" t="s">
        <v>2462</v>
      </c>
      <c r="F7712" s="10"/>
      <c r="G7712">
        <v>2017</v>
      </c>
      <c r="J7712">
        <v>0.69146754149772249</v>
      </c>
      <c r="L7712" t="s">
        <v>37387</v>
      </c>
      <c r="M7712">
        <v>28662686</v>
      </c>
      <c r="Q7712" s="10"/>
      <c r="R7712" s="11">
        <f t="shared" si="240"/>
        <v>0</v>
      </c>
      <c r="U7712" s="11">
        <f t="shared" si="241"/>
        <v>0</v>
      </c>
      <c r="Y7712" s="11">
        <f>IF(SUM(Tableau1[[#This Row],[Other access]:[Sci-hub access]])&gt;=1,1,0)</f>
        <v>0</v>
      </c>
      <c r="Z7712" s="12">
        <f>IF(OR(Tableau1[[#This Row],[Access R1 + S1+ T1 ]]&gt;=1,Tableau1[[#This Row],[Access V1 +W1 + X1]]&gt;=1),1,0)</f>
        <v>0</v>
      </c>
      <c r="AB7712" s="10" t="str">
        <f>Tableau1[[#This Row],[DOI]]</f>
        <v>doi: 10.1186/s12886-017-0502-7</v>
      </c>
      <c r="AC7712" s="13" t="str">
        <f>Tableau1[[#This Row],[Authors]]&amp;", "&amp;Tableau1[[#This Row],[Title]]&amp;" "&amp;Tableau1[[#This Row],[Journal]]&amp;". "&amp;Tableau1[[#This Row],[Year]]</f>
        <v>Chang RQ, Du Y, Zhu XJ, Lu Y., Type II Peter's anomaly with histopathological proof: a case report. BMC Ophthalmol. 2017</v>
      </c>
    </row>
    <row r="7713" spans="1:29" x14ac:dyDescent="0.3">
      <c r="A7713">
        <v>9828</v>
      </c>
      <c r="B7713" t="s">
        <v>12366</v>
      </c>
      <c r="C7713" t="s">
        <v>22537</v>
      </c>
      <c r="D7713" t="s">
        <v>32814</v>
      </c>
      <c r="E7713" t="s">
        <v>2514</v>
      </c>
      <c r="F7713" s="10"/>
      <c r="G7713">
        <v>2017</v>
      </c>
      <c r="J7713">
        <v>0.69146918540091207</v>
      </c>
      <c r="L7713" t="s">
        <v>44090</v>
      </c>
      <c r="M7713">
        <v>27570221</v>
      </c>
      <c r="Q7713" s="10"/>
      <c r="R7713" s="11">
        <f t="shared" si="240"/>
        <v>0</v>
      </c>
      <c r="U7713" s="11">
        <f t="shared" si="241"/>
        <v>0</v>
      </c>
      <c r="Y7713" s="11">
        <f>IF(SUM(Tableau1[[#This Row],[Other access]:[Sci-hub access]])&gt;=1,1,0)</f>
        <v>0</v>
      </c>
      <c r="Z7713" s="12">
        <f>IF(OR(Tableau1[[#This Row],[Access R1 + S1+ T1 ]]&gt;=1,Tableau1[[#This Row],[Access V1 +W1 + X1]]&gt;=1),1,0)</f>
        <v>0</v>
      </c>
      <c r="AB7713" s="10" t="str">
        <f>Tableau1[[#This Row],[DOI]]</f>
        <v>doi: 10.1016/j.survophthal.2016.08.002</v>
      </c>
      <c r="AC7713" s="13" t="str">
        <f>Tableau1[[#This Row],[Authors]]&amp;", "&amp;Tableau1[[#This Row],[Title]]&amp;" "&amp;Tableau1[[#This Row],[Journal]]&amp;". "&amp;Tableau1[[#This Row],[Year]]</f>
        <v>Sweeney AR, Gupta D, Keene CD, Cimino PJ, Chambers CB, Chang SH, Hanna E., Orbital peripheral nerve sheath tumors. Surv Ophthalmol. 2017</v>
      </c>
    </row>
    <row r="7714" spans="1:29" x14ac:dyDescent="0.3">
      <c r="A7714">
        <v>8322</v>
      </c>
      <c r="B7714" t="s">
        <v>11020</v>
      </c>
      <c r="C7714" t="s">
        <v>21207</v>
      </c>
      <c r="D7714" t="s">
        <v>31458</v>
      </c>
      <c r="E7714" t="s">
        <v>2523</v>
      </c>
      <c r="F7714" s="10"/>
      <c r="G7714">
        <v>2017</v>
      </c>
      <c r="J7714">
        <v>0.69179921613203232</v>
      </c>
      <c r="L7714" t="s">
        <v>42666</v>
      </c>
      <c r="M7714">
        <v>27935599</v>
      </c>
      <c r="Q7714" s="10"/>
      <c r="R7714" s="11">
        <f t="shared" si="240"/>
        <v>0</v>
      </c>
      <c r="U7714" s="11">
        <f t="shared" si="241"/>
        <v>0</v>
      </c>
      <c r="Y7714" s="11">
        <f>IF(SUM(Tableau1[[#This Row],[Other access]:[Sci-hub access]])&gt;=1,1,0)</f>
        <v>0</v>
      </c>
      <c r="Z7714" s="12">
        <f>IF(OR(Tableau1[[#This Row],[Access R1 + S1+ T1 ]]&gt;=1,Tableau1[[#This Row],[Access V1 +W1 + X1]]&gt;=1),1,0)</f>
        <v>0</v>
      </c>
      <c r="AB7714" s="10" t="str">
        <f>Tableau1[[#This Row],[DOI]]</f>
        <v>doi: 10.1038/eye.2016.274</v>
      </c>
      <c r="AC7714" s="13" t="str">
        <f>Tableau1[[#This Row],[Authors]]&amp;", "&amp;Tableau1[[#This Row],[Title]]&amp;" "&amp;Tableau1[[#This Row],[Journal]]&amp;". "&amp;Tableau1[[#This Row],[Year]]</f>
        <v>Gong Q, Janowski M, Tang H, Yang Q, Wei H, Zhou X, Liu L., Magnetic resonance imaging of the functional anatomy of the superior oblique muscle in patients with primary superior oblique overaction. Eye (Lond). 2017</v>
      </c>
    </row>
    <row r="7715" spans="1:29" x14ac:dyDescent="0.3">
      <c r="A7715">
        <v>7999</v>
      </c>
      <c r="B7715" t="s">
        <v>10729</v>
      </c>
      <c r="C7715" t="s">
        <v>20924</v>
      </c>
      <c r="D7715" t="s">
        <v>31167</v>
      </c>
      <c r="E7715" t="s">
        <v>34031</v>
      </c>
      <c r="F7715" s="10"/>
      <c r="G7715">
        <v>2017</v>
      </c>
      <c r="J7715">
        <v>0.69186399110920727</v>
      </c>
      <c r="L7715" t="s">
        <v>42346</v>
      </c>
      <c r="M7715">
        <v>28009531</v>
      </c>
      <c r="Q7715" s="10"/>
      <c r="R7715" s="11">
        <f t="shared" si="240"/>
        <v>0</v>
      </c>
      <c r="U7715" s="11">
        <f t="shared" si="241"/>
        <v>0</v>
      </c>
      <c r="Y7715" s="11">
        <f>IF(SUM(Tableau1[[#This Row],[Other access]:[Sci-hub access]])&gt;=1,1,0)</f>
        <v>0</v>
      </c>
      <c r="Z7715" s="12">
        <f>IF(OR(Tableau1[[#This Row],[Access R1 + S1+ T1 ]]&gt;=1,Tableau1[[#This Row],[Access V1 +W1 + X1]]&gt;=1),1,0)</f>
        <v>0</v>
      </c>
      <c r="AB7715" s="10" t="str">
        <f>Tableau1[[#This Row],[DOI]]</f>
        <v>doi: 10.1089/jop.2015.0161</v>
      </c>
      <c r="AC7715" s="13" t="str">
        <f>Tableau1[[#This Row],[Authors]]&amp;", "&amp;Tableau1[[#This Row],[Title]]&amp;" "&amp;Tableau1[[#This Row],[Journal]]&amp;". "&amp;Tableau1[[#This Row],[Year]]</f>
        <v>Tabuchi N, Toshida H, Koike D, Odaka A, Suto C, Ohta T, Murakami A., Effect of Retinol Palmitate on Corneal and Conjunctival Mucin Gene Expression in a Rat Dry Eye Model After Injury. J Ocul Pharmacol Ther. 2017</v>
      </c>
    </row>
    <row r="7716" spans="1:29" ht="28.8" x14ac:dyDescent="0.3">
      <c r="A7716">
        <v>8759</v>
      </c>
      <c r="B7716" t="s">
        <v>11398</v>
      </c>
      <c r="C7716" t="s">
        <v>21583</v>
      </c>
      <c r="D7716" t="s">
        <v>31838</v>
      </c>
      <c r="E7716" t="s">
        <v>2495</v>
      </c>
      <c r="F7716" s="10"/>
      <c r="G7716">
        <v>2017</v>
      </c>
      <c r="J7716">
        <v>0.69193077528208624</v>
      </c>
      <c r="L7716" t="s">
        <v>43095</v>
      </c>
      <c r="M7716">
        <v>27846063</v>
      </c>
      <c r="Q7716" s="10"/>
      <c r="R7716" s="11">
        <f t="shared" si="240"/>
        <v>0</v>
      </c>
      <c r="U7716" s="11">
        <f t="shared" si="241"/>
        <v>0</v>
      </c>
      <c r="Y7716" s="11">
        <f>IF(SUM(Tableau1[[#This Row],[Other access]:[Sci-hub access]])&gt;=1,1,0)</f>
        <v>0</v>
      </c>
      <c r="Z7716" s="12">
        <f>IF(OR(Tableau1[[#This Row],[Access R1 + S1+ T1 ]]&gt;=1,Tableau1[[#This Row],[Access V1 +W1 + X1]]&gt;=1),1,0)</f>
        <v>0</v>
      </c>
      <c r="AB7716" s="10" t="str">
        <f>Tableau1[[#This Row],[DOI]]</f>
        <v>doi: 10.1097/OPX.0000000000001010</v>
      </c>
      <c r="AC7716" s="13" t="str">
        <f>Tableau1[[#This Row],[Authors]]&amp;", "&amp;Tableau1[[#This Row],[Title]]&amp;" "&amp;Tableau1[[#This Row],[Journal]]&amp;". "&amp;Tableau1[[#This Row],[Year]]</f>
        <v>Alhamami MA, Elsner AE, Malinovsky VE, Clark CA, Haggerty BP, Ozawa GY, Cuadros JA, Baskaran K, Gast TJ, Litvin TV, Muller MS, Brahm SG, Young SB, Miura M., Comparison of Cysts in Red and Green Images for Diabetic Macular Edema. Optom Vis Sci. 2017</v>
      </c>
    </row>
    <row r="7717" spans="1:29" x14ac:dyDescent="0.3">
      <c r="A7717">
        <v>7482</v>
      </c>
      <c r="B7717" t="s">
        <v>10284</v>
      </c>
      <c r="C7717" t="s">
        <v>20486</v>
      </c>
      <c r="D7717" t="s">
        <v>30719</v>
      </c>
      <c r="E7717" t="s">
        <v>2490</v>
      </c>
      <c r="F7717" s="10"/>
      <c r="G7717">
        <v>2017</v>
      </c>
      <c r="J7717">
        <v>0.69199028618747893</v>
      </c>
      <c r="L7717" t="s">
        <v>41837</v>
      </c>
      <c r="M7717">
        <v>28088509</v>
      </c>
      <c r="Q7717" s="10"/>
      <c r="R7717" s="11">
        <f t="shared" si="240"/>
        <v>0</v>
      </c>
      <c r="U7717" s="11">
        <f t="shared" si="241"/>
        <v>0</v>
      </c>
      <c r="Y7717" s="11">
        <f>IF(SUM(Tableau1[[#This Row],[Other access]:[Sci-hub access]])&gt;=1,1,0)</f>
        <v>0</v>
      </c>
      <c r="Z7717" s="12">
        <f>IF(OR(Tableau1[[#This Row],[Access R1 + S1+ T1 ]]&gt;=1,Tableau1[[#This Row],[Access V1 +W1 + X1]]&gt;=1),1,0)</f>
        <v>0</v>
      </c>
      <c r="AB7717" s="10" t="str">
        <f>Tableau1[[#This Row],[DOI]]</f>
        <v>doi: 10.1016/j.ajo.2016.12.027</v>
      </c>
      <c r="AC7717" s="13" t="str">
        <f>Tableau1[[#This Row],[Authors]]&amp;", "&amp;Tableau1[[#This Row],[Title]]&amp;" "&amp;Tableau1[[#This Row],[Journal]]&amp;". "&amp;Tableau1[[#This Row],[Year]]</f>
        <v>Serra R, Coscas F, Messaoudi N, Srour M, Souied E., Choroidal Neovascularization in Malattia Leventinese Diagnosed Using Optical Coherence Tomography Angiography. Am J Ophthalmol. 2017</v>
      </c>
    </row>
    <row r="7718" spans="1:29" x14ac:dyDescent="0.3">
      <c r="A7718">
        <v>8082</v>
      </c>
      <c r="B7718" t="s">
        <v>10807</v>
      </c>
      <c r="C7718" t="s">
        <v>20996</v>
      </c>
      <c r="D7718" t="s">
        <v>31245</v>
      </c>
      <c r="E7718" t="s">
        <v>2479</v>
      </c>
      <c r="F7718" s="10"/>
      <c r="G7718">
        <v>2017</v>
      </c>
      <c r="J7718">
        <v>0.69199106895583029</v>
      </c>
      <c r="L7718" t="s">
        <v>42429</v>
      </c>
      <c r="M7718">
        <v>28002108</v>
      </c>
      <c r="Q7718" s="10"/>
      <c r="R7718" s="11">
        <f t="shared" si="240"/>
        <v>0</v>
      </c>
      <c r="U7718" s="11">
        <f t="shared" si="241"/>
        <v>0</v>
      </c>
      <c r="Y7718" s="11">
        <f>IF(SUM(Tableau1[[#This Row],[Other access]:[Sci-hub access]])&gt;=1,1,0)</f>
        <v>0</v>
      </c>
      <c r="Z7718" s="12">
        <f>IF(OR(Tableau1[[#This Row],[Access R1 + S1+ T1 ]]&gt;=1,Tableau1[[#This Row],[Access V1 +W1 + X1]]&gt;=1),1,0)</f>
        <v>0</v>
      </c>
      <c r="AB7718" s="10" t="str">
        <f>Tableau1[[#This Row],[DOI]]</f>
        <v>doi: 10.1097/ICO.0000000000001113</v>
      </c>
      <c r="AC7718" s="13" t="str">
        <f>Tableau1[[#This Row],[Authors]]&amp;", "&amp;Tableau1[[#This Row],[Title]]&amp;" "&amp;Tableau1[[#This Row],[Journal]]&amp;". "&amp;Tableau1[[#This Row],[Year]]</f>
        <v>Jiang MS, Zhu JY, Li X, Zhang NN, Zhang XD., Corneal Biomechanical Properties After Penetrating Keratoplasty or Deep Anterior Lamellar Keratoplasty Using the Ocular Response Analyzer: A Meta-Analysis. Cornea. 2017</v>
      </c>
    </row>
    <row r="7719" spans="1:29" x14ac:dyDescent="0.3">
      <c r="A7719">
        <v>1452</v>
      </c>
      <c r="B7719" t="s">
        <v>4710</v>
      </c>
      <c r="C7719" t="s">
        <v>14960</v>
      </c>
      <c r="D7719" t="s">
        <v>25131</v>
      </c>
      <c r="E7719" t="s">
        <v>2451</v>
      </c>
      <c r="F7719" s="10"/>
      <c r="G7719">
        <v>2017</v>
      </c>
      <c r="J7719">
        <v>0.69209170353217675</v>
      </c>
      <c r="L7719" t="s">
        <v>35933</v>
      </c>
      <c r="M7719">
        <v>28945815</v>
      </c>
      <c r="Q7719" s="10"/>
      <c r="R7719" s="11">
        <f t="shared" si="240"/>
        <v>0</v>
      </c>
      <c r="U7719" s="11">
        <f t="shared" si="241"/>
        <v>0</v>
      </c>
      <c r="Y7719" s="11">
        <f>IF(SUM(Tableau1[[#This Row],[Other access]:[Sci-hub access]])&gt;=1,1,0)</f>
        <v>0</v>
      </c>
      <c r="Z7719" s="12">
        <f>IF(OR(Tableau1[[#This Row],[Access R1 + S1+ T1 ]]&gt;=1,Tableau1[[#This Row],[Access V1 +W1 + X1]]&gt;=1),1,0)</f>
        <v>0</v>
      </c>
      <c r="AB7719" s="10" t="str">
        <f>Tableau1[[#This Row],[DOI]]</f>
        <v>doi: 10.1371/journal.pone.0185546</v>
      </c>
      <c r="AC7719" s="13" t="str">
        <f>Tableau1[[#This Row],[Authors]]&amp;", "&amp;Tableau1[[#This Row],[Title]]&amp;" "&amp;Tableau1[[#This Row],[Journal]]&amp;". "&amp;Tableau1[[#This Row],[Year]]</f>
        <v>Greenberg MB, Osigian CJ, Cavuoto KM, Chang TC., Clinical management outcomes of childhood glaucoma suspects. PLoS One. 2017</v>
      </c>
    </row>
    <row r="7720" spans="1:29" x14ac:dyDescent="0.3">
      <c r="A7720">
        <v>5789</v>
      </c>
      <c r="B7720" t="s">
        <v>8812</v>
      </c>
      <c r="C7720" t="s">
        <v>19029</v>
      </c>
      <c r="D7720" t="s">
        <v>29242</v>
      </c>
      <c r="E7720" t="s">
        <v>34285</v>
      </c>
      <c r="F7720" s="10"/>
      <c r="G7720">
        <v>2017</v>
      </c>
      <c r="J7720">
        <v>0.6921779072923222</v>
      </c>
      <c r="L7720" t="s">
        <v>40171</v>
      </c>
      <c r="M7720">
        <v>28284899</v>
      </c>
      <c r="Q7720" s="10"/>
      <c r="R7720" s="11">
        <f t="shared" si="240"/>
        <v>0</v>
      </c>
      <c r="U7720" s="11">
        <f t="shared" si="241"/>
        <v>0</v>
      </c>
      <c r="Y7720" s="11">
        <f>IF(SUM(Tableau1[[#This Row],[Other access]:[Sci-hub access]])&gt;=1,1,0)</f>
        <v>0</v>
      </c>
      <c r="Z7720" s="12">
        <f>IF(OR(Tableau1[[#This Row],[Access R1 + S1+ T1 ]]&gt;=1,Tableau1[[#This Row],[Access V1 +W1 + X1]]&gt;=1),1,0)</f>
        <v>0</v>
      </c>
      <c r="AB7720" s="10" t="str">
        <f>Tableau1[[#This Row],[DOI]]</f>
        <v>doi: 10.1016/j.tmaid.2017.03.003</v>
      </c>
      <c r="AC7720" s="13" t="str">
        <f>Tableau1[[#This Row],[Authors]]&amp;", "&amp;Tableau1[[#This Row],[Title]]&amp;" "&amp;Tableau1[[#This Row],[Journal]]&amp;". "&amp;Tableau1[[#This Row],[Year]]</f>
        <v>Hasler T, Stückelberger A, Ott E, Blum J., Diplopia and ptosis after diarrhea - A diagnostic challenge. Travel Med Infect Dis. 2017</v>
      </c>
    </row>
    <row r="7721" spans="1:29" x14ac:dyDescent="0.3">
      <c r="A7721">
        <v>3835</v>
      </c>
      <c r="B7721" t="s">
        <v>6999</v>
      </c>
      <c r="C7721" t="s">
        <v>17238</v>
      </c>
      <c r="D7721" t="s">
        <v>27423</v>
      </c>
      <c r="E7721" t="s">
        <v>34164</v>
      </c>
      <c r="F7721" s="10"/>
      <c r="G7721">
        <v>2017</v>
      </c>
      <c r="J7721">
        <v>0.69219244990402229</v>
      </c>
      <c r="L7721" t="s">
        <v>38278</v>
      </c>
      <c r="M7721">
        <v>28524170</v>
      </c>
      <c r="Q7721" s="10"/>
      <c r="R7721" s="11">
        <f t="shared" si="240"/>
        <v>0</v>
      </c>
      <c r="U7721" s="11">
        <f t="shared" si="241"/>
        <v>0</v>
      </c>
      <c r="Y7721" s="11">
        <f>IF(SUM(Tableau1[[#This Row],[Other access]:[Sci-hub access]])&gt;=1,1,0)</f>
        <v>0</v>
      </c>
      <c r="Z7721" s="12">
        <f>IF(OR(Tableau1[[#This Row],[Access R1 + S1+ T1 ]]&gt;=1,Tableau1[[#This Row],[Access V1 +W1 + X1]]&gt;=1),1,0)</f>
        <v>0</v>
      </c>
      <c r="AB7721" s="10" t="str">
        <f>Tableau1[[#This Row],[DOI]]</f>
        <v>doi: 10.1038/nrendo.2017.67</v>
      </c>
      <c r="AC7721" s="13" t="str">
        <f>Tableau1[[#This Row],[Authors]]&amp;", "&amp;Tableau1[[#This Row],[Title]]&amp;" "&amp;Tableau1[[#This Row],[Journal]]&amp;". "&amp;Tableau1[[#This Row],[Year]]</f>
        <v>Morris A., Thyroid disease: Potential new therapy for ophthalmopathy. Nat Rev Endocrinol. 2017</v>
      </c>
    </row>
    <row r="7722" spans="1:29" x14ac:dyDescent="0.3">
      <c r="A7722">
        <v>6467</v>
      </c>
      <c r="B7722" t="s">
        <v>9399</v>
      </c>
      <c r="C7722" t="s">
        <v>19607</v>
      </c>
      <c r="D7722" t="s">
        <v>29830</v>
      </c>
      <c r="E7722" t="s">
        <v>2490</v>
      </c>
      <c r="F7722" s="10"/>
      <c r="G7722">
        <v>2017</v>
      </c>
      <c r="J7722">
        <v>0.69229768483601939</v>
      </c>
      <c r="L7722" t="s">
        <v>40835</v>
      </c>
      <c r="M7722">
        <v>28209504</v>
      </c>
      <c r="Q7722" s="10"/>
      <c r="R7722" s="11">
        <f t="shared" si="240"/>
        <v>0</v>
      </c>
      <c r="U7722" s="11">
        <f t="shared" si="241"/>
        <v>0</v>
      </c>
      <c r="Y7722" s="11">
        <f>IF(SUM(Tableau1[[#This Row],[Other access]:[Sci-hub access]])&gt;=1,1,0)</f>
        <v>0</v>
      </c>
      <c r="Z7722" s="12">
        <f>IF(OR(Tableau1[[#This Row],[Access R1 + S1+ T1 ]]&gt;=1,Tableau1[[#This Row],[Access V1 +W1 + X1]]&gt;=1),1,0)</f>
        <v>0</v>
      </c>
      <c r="AB7722" s="10" t="str">
        <f>Tableau1[[#This Row],[DOI]]</f>
        <v>doi: 10.1016/j.ajo.2017.02.002</v>
      </c>
      <c r="AC7722" s="13" t="str">
        <f>Tableau1[[#This Row],[Authors]]&amp;", "&amp;Tableau1[[#This Row],[Title]]&amp;" "&amp;Tableau1[[#This Row],[Journal]]&amp;". "&amp;Tableau1[[#This Row],[Year]]</f>
        <v>Brenner LF, Renna A, Pandolfi A, Cavas-Martinez F, Alió JL., Myopic Surface Ablation in Asymmetrical Topographies: Refractive Results and Theoretical Corneal Elastic Response. Am J Ophthalmol. 2017</v>
      </c>
    </row>
    <row r="7723" spans="1:29" x14ac:dyDescent="0.3">
      <c r="A7723">
        <v>10072</v>
      </c>
      <c r="B7723" t="s">
        <v>12586</v>
      </c>
      <c r="C7723" t="s">
        <v>22754</v>
      </c>
      <c r="D7723" t="s">
        <v>33035</v>
      </c>
      <c r="E7723" t="s">
        <v>2900</v>
      </c>
      <c r="F7723" s="10"/>
      <c r="G7723">
        <v>2017</v>
      </c>
      <c r="J7723">
        <v>0.69229778610244175</v>
      </c>
      <c r="L7723" t="s">
        <v>44328</v>
      </c>
      <c r="M7723">
        <v>27480216</v>
      </c>
      <c r="Q7723" s="10"/>
      <c r="R7723" s="11">
        <f t="shared" si="240"/>
        <v>0</v>
      </c>
      <c r="U7723" s="11">
        <f t="shared" si="241"/>
        <v>0</v>
      </c>
      <c r="Y7723" s="11">
        <f>IF(SUM(Tableau1[[#This Row],[Other access]:[Sci-hub access]])&gt;=1,1,0)</f>
        <v>0</v>
      </c>
      <c r="Z7723" s="12">
        <f>IF(OR(Tableau1[[#This Row],[Access R1 + S1+ T1 ]]&gt;=1,Tableau1[[#This Row],[Access V1 +W1 + X1]]&gt;=1),1,0)</f>
        <v>0</v>
      </c>
      <c r="AB7723" s="10" t="str">
        <f>Tableau1[[#This Row],[DOI]]</f>
        <v>doi: 10.1016/j.bbalip.2016.07.013</v>
      </c>
      <c r="AC7723" s="13" t="str">
        <f>Tableau1[[#This Row],[Authors]]&amp;", "&amp;Tableau1[[#This Row],[Title]]&amp;" "&amp;Tableau1[[#This Row],[Journal]]&amp;". "&amp;Tableau1[[#This Row],[Year]]</f>
        <v>Handa JT, Cano M, Wang L, Datta S, Liu T., Lipids, oxidized lipids, oxidation-specific epitopes, and Age-related Macular Degeneration. Biochim Biophys Acta. 2017</v>
      </c>
    </row>
    <row r="7724" spans="1:29" x14ac:dyDescent="0.3">
      <c r="A7724">
        <v>9778</v>
      </c>
      <c r="B7724" t="s">
        <v>12318</v>
      </c>
      <c r="C7724" t="s">
        <v>22490</v>
      </c>
      <c r="D7724" t="s">
        <v>32766</v>
      </c>
      <c r="E7724" t="s">
        <v>2548</v>
      </c>
      <c r="F7724" s="10"/>
      <c r="G7724">
        <v>2017</v>
      </c>
      <c r="J7724">
        <v>0.69231228588385596</v>
      </c>
      <c r="L7724" t="s">
        <v>44042</v>
      </c>
      <c r="M7724">
        <v>27590658</v>
      </c>
      <c r="Q7724" s="10"/>
      <c r="R7724" s="11">
        <f t="shared" si="240"/>
        <v>0</v>
      </c>
      <c r="U7724" s="11">
        <f t="shared" si="241"/>
        <v>0</v>
      </c>
      <c r="Y7724" s="11">
        <f>IF(SUM(Tableau1[[#This Row],[Other access]:[Sci-hub access]])&gt;=1,1,0)</f>
        <v>0</v>
      </c>
      <c r="Z7724" s="12">
        <f>IF(OR(Tableau1[[#This Row],[Access R1 + S1+ T1 ]]&gt;=1,Tableau1[[#This Row],[Access V1 +W1 + X1]]&gt;=1),1,0)</f>
        <v>0</v>
      </c>
      <c r="AB7724" s="10" t="str">
        <f>Tableau1[[#This Row],[DOI]]</f>
        <v>doi: 10.1136/annrheumdis-2016-209815</v>
      </c>
      <c r="AC7724" s="13" t="str">
        <f>Tableau1[[#This Row],[Authors]]&amp;", "&amp;Tableau1[[#This Row],[Title]]&amp;" "&amp;Tableau1[[#This Row],[Journal]]&amp;". "&amp;Tableau1[[#This Row],[Year]]</f>
        <v>Yen YF, Chuang PH, Jen IA, Chen M, Lan YC, Liu YL, Lee Y, Chen YH, Chen YA., Incidence of autoimmune diseases in a nationwide HIV/AIDS patient cohort in Taiwan, 2000-2012. Ann Rheum Dis. 2017</v>
      </c>
    </row>
    <row r="7725" spans="1:29" x14ac:dyDescent="0.3">
      <c r="A7725">
        <v>10133</v>
      </c>
      <c r="B7725" t="s">
        <v>12643</v>
      </c>
      <c r="C7725" t="s">
        <v>22811</v>
      </c>
      <c r="D7725" t="s">
        <v>33093</v>
      </c>
      <c r="E7725" t="s">
        <v>2495</v>
      </c>
      <c r="F7725" s="10"/>
      <c r="G7725">
        <v>2017</v>
      </c>
      <c r="J7725">
        <v>0.69246342963598351</v>
      </c>
      <c r="L7725" t="s">
        <v>44388</v>
      </c>
      <c r="M7725">
        <v>27464572</v>
      </c>
      <c r="Q7725" s="10"/>
      <c r="R7725" s="11">
        <f t="shared" si="240"/>
        <v>0</v>
      </c>
      <c r="U7725" s="11">
        <f t="shared" si="241"/>
        <v>0</v>
      </c>
      <c r="Y7725" s="11">
        <f>IF(SUM(Tableau1[[#This Row],[Other access]:[Sci-hub access]])&gt;=1,1,0)</f>
        <v>0</v>
      </c>
      <c r="Z7725" s="12">
        <f>IF(OR(Tableau1[[#This Row],[Access R1 + S1+ T1 ]]&gt;=1,Tableau1[[#This Row],[Access V1 +W1 + X1]]&gt;=1),1,0)</f>
        <v>0</v>
      </c>
      <c r="AB7725" s="10" t="str">
        <f>Tableau1[[#This Row],[DOI]]</f>
        <v>doi: 10.1097/OPX.0000000000000937</v>
      </c>
      <c r="AC7725" s="13" t="str">
        <f>Tableau1[[#This Row],[Authors]]&amp;", "&amp;Tableau1[[#This Row],[Title]]&amp;" "&amp;Tableau1[[#This Row],[Journal]]&amp;". "&amp;Tableau1[[#This Row],[Year]]</f>
        <v>Conrad JS, Mitchell GL, Kulp MT., Vision Therapy for Binocular Dysfunction Post Brain Injury. Optom Vis Sci. 2017</v>
      </c>
    </row>
    <row r="7726" spans="1:29" ht="28.8" x14ac:dyDescent="0.3">
      <c r="A7726">
        <v>7969</v>
      </c>
      <c r="B7726" t="s">
        <v>10705</v>
      </c>
      <c r="C7726" t="s">
        <v>20901</v>
      </c>
      <c r="D7726" t="s">
        <v>31143</v>
      </c>
      <c r="E7726" t="s">
        <v>2696</v>
      </c>
      <c r="F7726" s="10"/>
      <c r="G7726">
        <v>2017</v>
      </c>
      <c r="J7726">
        <v>0.69250410449023914</v>
      </c>
      <c r="L7726" t="s">
        <v>42316</v>
      </c>
      <c r="M7726">
        <v>28013357</v>
      </c>
      <c r="Q7726" s="10"/>
      <c r="R7726" s="11">
        <f t="shared" si="240"/>
        <v>0</v>
      </c>
      <c r="U7726" s="11">
        <f t="shared" si="241"/>
        <v>0</v>
      </c>
      <c r="Y7726" s="11">
        <f>IF(SUM(Tableau1[[#This Row],[Other access]:[Sci-hub access]])&gt;=1,1,0)</f>
        <v>0</v>
      </c>
      <c r="Z7726" s="12">
        <f>IF(OR(Tableau1[[#This Row],[Access R1 + S1+ T1 ]]&gt;=1,Tableau1[[#This Row],[Access V1 +W1 + X1]]&gt;=1),1,0)</f>
        <v>0</v>
      </c>
      <c r="AB7726" s="10" t="str">
        <f>Tableau1[[#This Row],[DOI]]</f>
        <v>doi: 10.1007/s00296-016-3637-6</v>
      </c>
      <c r="AC7726" s="13" t="str">
        <f>Tableau1[[#This Row],[Authors]]&amp;", "&amp;Tableau1[[#This Row],[Title]]&amp;" "&amp;Tableau1[[#This Row],[Journal]]&amp;". "&amp;Tableau1[[#This Row],[Year]]</f>
        <v>Ng WF, Miller A, Bowman SJ, Price EJ, Kitas GD, Pease C, Emery P, Lanyon P, Hunter J, Gupta M, Giles I, Isenberg D, McLaren J, Regan M, Cooper A, Young-Min SA, McHugh N, Vadivelu S, Moots RJ, Coady D, MacKay K, Dasgupta B, et al., Physical activity but not sedentary activity is reduced in primary Sjögren's syndrome. Rheumatol Int. 2017</v>
      </c>
    </row>
    <row r="7727" spans="1:29" ht="28.8" x14ac:dyDescent="0.3">
      <c r="A7727">
        <v>4939</v>
      </c>
      <c r="B7727" t="s">
        <v>8034</v>
      </c>
      <c r="C7727" t="s">
        <v>18263</v>
      </c>
      <c r="D7727" t="s">
        <v>28464</v>
      </c>
      <c r="E7727" t="s">
        <v>34228</v>
      </c>
      <c r="F7727" s="10"/>
      <c r="G7727">
        <v>2017</v>
      </c>
      <c r="J7727">
        <v>0.69250955387570023</v>
      </c>
      <c r="L7727" t="s">
        <v>39347</v>
      </c>
      <c r="M7727">
        <v>28389165</v>
      </c>
      <c r="Q7727" s="10"/>
      <c r="R7727" s="11">
        <f t="shared" si="240"/>
        <v>0</v>
      </c>
      <c r="U7727" s="11">
        <f t="shared" si="241"/>
        <v>0</v>
      </c>
      <c r="Y7727" s="11">
        <f>IF(SUM(Tableau1[[#This Row],[Other access]:[Sci-hub access]])&gt;=1,1,0)</f>
        <v>0</v>
      </c>
      <c r="Z7727" s="12">
        <f>IF(OR(Tableau1[[#This Row],[Access R1 + S1+ T1 ]]&gt;=1,Tableau1[[#This Row],[Access V1 +W1 + X1]]&gt;=1),1,0)</f>
        <v>0</v>
      </c>
      <c r="AB7727" s="10" t="str">
        <f>Tableau1[[#This Row],[DOI]]</f>
        <v>doi: 10.1016/j.jiac.2017.03.002</v>
      </c>
      <c r="AC7727" s="13" t="str">
        <f>Tableau1[[#This Row],[Authors]]&amp;", "&amp;Tableau1[[#This Row],[Title]]&amp;" "&amp;Tableau1[[#This Row],[Journal]]&amp;". "&amp;Tableau1[[#This Row],[Year]]</f>
        <v>Yanagisawa K, Ogawa Y, Hosogai M, Todokoro D, Mitsui T, Yokohama A, Kishi S, Handa H., Cytomegalovirus retinitis followed by immune recovery uveitis in an elderly patient with rheumatoid arthritis undergoing administration of methotrexate and tofacitinib combination therapy. J Infect Chemother. 2017</v>
      </c>
    </row>
    <row r="7728" spans="1:29" x14ac:dyDescent="0.3">
      <c r="A7728">
        <v>2431</v>
      </c>
      <c r="B7728" t="s">
        <v>5655</v>
      </c>
      <c r="C7728" t="s">
        <v>15900</v>
      </c>
      <c r="D7728" t="s">
        <v>26077</v>
      </c>
      <c r="E7728" t="s">
        <v>2494</v>
      </c>
      <c r="F7728" s="10"/>
      <c r="G7728">
        <v>2017</v>
      </c>
      <c r="J7728">
        <v>0.69258237458247385</v>
      </c>
      <c r="L7728" t="s">
        <v>36896</v>
      </c>
      <c r="M7728">
        <v>28746982</v>
      </c>
      <c r="Q7728" s="10"/>
      <c r="R7728" s="11">
        <f t="shared" si="240"/>
        <v>0</v>
      </c>
      <c r="U7728" s="11">
        <f t="shared" si="241"/>
        <v>0</v>
      </c>
      <c r="Y7728" s="11">
        <f>IF(SUM(Tableau1[[#This Row],[Other access]:[Sci-hub access]])&gt;=1,1,0)</f>
        <v>0</v>
      </c>
      <c r="Z7728" s="12">
        <f>IF(OR(Tableau1[[#This Row],[Access R1 + S1+ T1 ]]&gt;=1,Tableau1[[#This Row],[Access V1 +W1 + X1]]&gt;=1),1,0)</f>
        <v>0</v>
      </c>
      <c r="AB7728" s="10" t="str">
        <f>Tableau1[[#This Row],[DOI]]</f>
        <v>doi: 10.1111/opo.12400</v>
      </c>
      <c r="AC7728" s="13" t="str">
        <f>Tableau1[[#This Row],[Authors]]&amp;", "&amp;Tableau1[[#This Row],[Title]]&amp;" "&amp;Tableau1[[#This Row],[Journal]]&amp;". "&amp;Tableau1[[#This Row],[Year]]</f>
        <v>Irving EL, Yakobchuk-Stanger C., Myopia progression control lens reverses induced myopia in chicks. Ophthalmic Physiol Opt. 2017</v>
      </c>
    </row>
    <row r="7729" spans="1:29" x14ac:dyDescent="0.3">
      <c r="A7729">
        <v>10507</v>
      </c>
      <c r="B7729" t="s">
        <v>12990</v>
      </c>
      <c r="C7729" t="s">
        <v>23156</v>
      </c>
      <c r="D7729" t="s">
        <v>33443</v>
      </c>
      <c r="E7729" t="s">
        <v>2529</v>
      </c>
      <c r="F7729" s="10"/>
      <c r="G7729">
        <v>2017</v>
      </c>
      <c r="J7729">
        <v>0.69262435545877798</v>
      </c>
      <c r="L7729" t="s">
        <v>44756</v>
      </c>
      <c r="M7729">
        <v>27249374</v>
      </c>
      <c r="Q7729" s="10"/>
      <c r="R7729" s="11">
        <f t="shared" si="240"/>
        <v>0</v>
      </c>
      <c r="U7729" s="11">
        <f t="shared" si="241"/>
        <v>0</v>
      </c>
      <c r="Y7729" s="11">
        <f>IF(SUM(Tableau1[[#This Row],[Other access]:[Sci-hub access]])&gt;=1,1,0)</f>
        <v>0</v>
      </c>
      <c r="Z7729" s="12">
        <f>IF(OR(Tableau1[[#This Row],[Access R1 + S1+ T1 ]]&gt;=1,Tableau1[[#This Row],[Access V1 +W1 + X1]]&gt;=1),1,0)</f>
        <v>0</v>
      </c>
      <c r="AB7729" s="10" t="str">
        <f>Tableau1[[#This Row],[DOI]]</f>
        <v>doi: 10.3109/02713683.2016.1150491</v>
      </c>
      <c r="AC7729" s="13" t="str">
        <f>Tableau1[[#This Row],[Authors]]&amp;", "&amp;Tableau1[[#This Row],[Title]]&amp;" "&amp;Tableau1[[#This Row],[Journal]]&amp;". "&amp;Tableau1[[#This Row],[Year]]</f>
        <v>Dong Y, Noda K, Murata M, Yoshida S, Saito W, Kanda A, Ishida S., Localization of Acrolein-Lysine Adduct in Fibrovascular Tissues of Proliferative Diabetic Retinopathy. Curr Eye Res. 2017</v>
      </c>
    </row>
    <row r="7730" spans="1:29" x14ac:dyDescent="0.3">
      <c r="A7730">
        <v>10697</v>
      </c>
      <c r="B7730" t="s">
        <v>13161</v>
      </c>
      <c r="C7730" t="s">
        <v>23324</v>
      </c>
      <c r="D7730" t="s">
        <v>33614</v>
      </c>
      <c r="E7730" t="s">
        <v>2471</v>
      </c>
      <c r="F7730" s="10"/>
      <c r="G7730">
        <v>2017</v>
      </c>
      <c r="J7730">
        <v>0.69272442138784907</v>
      </c>
      <c r="L7730" t="s">
        <v>44944</v>
      </c>
      <c r="M7730">
        <v>27097560</v>
      </c>
      <c r="Q7730" s="10"/>
      <c r="R7730" s="11">
        <f t="shared" si="240"/>
        <v>0</v>
      </c>
      <c r="U7730" s="11">
        <f t="shared" si="241"/>
        <v>0</v>
      </c>
      <c r="Y7730" s="11">
        <f>IF(SUM(Tableau1[[#This Row],[Other access]:[Sci-hub access]])&gt;=1,1,0)</f>
        <v>0</v>
      </c>
      <c r="Z7730" s="12">
        <f>IF(OR(Tableau1[[#This Row],[Access R1 + S1+ T1 ]]&gt;=1,Tableau1[[#This Row],[Access V1 +W1 + X1]]&gt;=1),1,0)</f>
        <v>0</v>
      </c>
      <c r="AB7730" s="10" t="str">
        <f>Tableau1[[#This Row],[DOI]]</f>
        <v>doi: 10.1007/s10792-016-0234-3</v>
      </c>
      <c r="AC7730" s="13" t="str">
        <f>Tableau1[[#This Row],[Authors]]&amp;", "&amp;Tableau1[[#This Row],[Title]]&amp;" "&amp;Tableau1[[#This Row],[Journal]]&amp;". "&amp;Tableau1[[#This Row],[Year]]</f>
        <v>Cagil N, Sarac O, Can GD, Akcay E, Can ME., Outcomes of corneal collagen crosslinking using a customized epithelial debridement technique in keratoconic eyes with thin corneas. Int Ophthalmol. 2017</v>
      </c>
    </row>
    <row r="7731" spans="1:29" x14ac:dyDescent="0.3">
      <c r="A7731">
        <v>10101</v>
      </c>
      <c r="B7731" t="s">
        <v>12613</v>
      </c>
      <c r="C7731" t="s">
        <v>22780</v>
      </c>
      <c r="D7731" t="s">
        <v>33062</v>
      </c>
      <c r="E7731" t="s">
        <v>2469</v>
      </c>
      <c r="F7731" s="10"/>
      <c r="G7731">
        <v>2017</v>
      </c>
      <c r="J7731">
        <v>0.69287455642851203</v>
      </c>
      <c r="L7731" t="s">
        <v>44357</v>
      </c>
      <c r="M7731">
        <v>27471899</v>
      </c>
      <c r="Q7731" s="10"/>
      <c r="R7731" s="11">
        <f t="shared" si="240"/>
        <v>0</v>
      </c>
      <c r="U7731" s="11">
        <f t="shared" si="241"/>
        <v>0</v>
      </c>
      <c r="Y7731" s="11">
        <f>IF(SUM(Tableau1[[#This Row],[Other access]:[Sci-hub access]])&gt;=1,1,0)</f>
        <v>0</v>
      </c>
      <c r="Z7731" s="12">
        <f>IF(OR(Tableau1[[#This Row],[Access R1 + S1+ T1 ]]&gt;=1,Tableau1[[#This Row],[Access V1 +W1 + X1]]&gt;=1),1,0)</f>
        <v>0</v>
      </c>
      <c r="AB7731" s="10" t="str">
        <f>Tableau1[[#This Row],[DOI]]</f>
        <v>doi: 10.1080/08820538.2016.1177096</v>
      </c>
      <c r="AC7731" s="13" t="str">
        <f>Tableau1[[#This Row],[Authors]]&amp;", "&amp;Tableau1[[#This Row],[Title]]&amp;" "&amp;Tableau1[[#This Row],[Journal]]&amp;". "&amp;Tableau1[[#This Row],[Year]]</f>
        <v>Moschos MM, Panos GD, Lavaris A, Droutsas K, Gatzioufas Z., Trabeculectomy with or without Anterior Chamber Maintainer: A Study on Intraocular Pressure, Endothelial Cells, and Central Corneal Thickness. Semin Ophthalmol. 2017</v>
      </c>
    </row>
    <row r="7732" spans="1:29" x14ac:dyDescent="0.3">
      <c r="A7732">
        <v>1320</v>
      </c>
      <c r="B7732" t="s">
        <v>4580</v>
      </c>
      <c r="C7732" t="s">
        <v>14832</v>
      </c>
      <c r="D7732" t="s">
        <v>25001</v>
      </c>
      <c r="E7732" t="s">
        <v>2443</v>
      </c>
      <c r="F7732" s="10"/>
      <c r="G7732">
        <v>2017</v>
      </c>
      <c r="J7732">
        <v>0.69295062588606549</v>
      </c>
      <c r="L7732" t="s">
        <v>35803</v>
      </c>
      <c r="M7732">
        <v>28973339</v>
      </c>
      <c r="Q7732" s="10"/>
      <c r="R7732" s="11">
        <f t="shared" si="240"/>
        <v>0</v>
      </c>
      <c r="U7732" s="11">
        <f t="shared" si="241"/>
        <v>0</v>
      </c>
      <c r="Y7732" s="11">
        <f>IF(SUM(Tableau1[[#This Row],[Other access]:[Sci-hub access]])&gt;=1,1,0)</f>
        <v>0</v>
      </c>
      <c r="Z7732" s="12">
        <f>IF(OR(Tableau1[[#This Row],[Access R1 + S1+ T1 ]]&gt;=1,Tableau1[[#This Row],[Access V1 +W1 + X1]]&gt;=1),1,0)</f>
        <v>0</v>
      </c>
      <c r="AB7732" s="10" t="str">
        <f>Tableau1[[#This Row],[DOI]]</f>
        <v>doi: 10.1167/iovs.17-22522</v>
      </c>
      <c r="AC7732" s="13" t="str">
        <f>Tableau1[[#This Row],[Authors]]&amp;", "&amp;Tableau1[[#This Row],[Title]]&amp;" "&amp;Tableau1[[#This Row],[Journal]]&amp;". "&amp;Tableau1[[#This Row],[Year]]</f>
        <v>Shao M, Li D, Teng J, Zhang Y, Li S, Cao W., Association Between Serum Complement C3 Levels and Age-Related Cataract. Invest Ophthalmol Vis Sci. 2017</v>
      </c>
    </row>
    <row r="7733" spans="1:29" ht="28.8" x14ac:dyDescent="0.3">
      <c r="A7733">
        <v>28</v>
      </c>
      <c r="B7733" t="s">
        <v>3291</v>
      </c>
      <c r="C7733" t="s">
        <v>13552</v>
      </c>
      <c r="D7733" t="s">
        <v>23711</v>
      </c>
      <c r="E7733" t="s">
        <v>2462</v>
      </c>
      <c r="F7733" s="10"/>
      <c r="G7733">
        <v>2018</v>
      </c>
      <c r="J7733">
        <v>0.69299970553906254</v>
      </c>
      <c r="L7733" t="s">
        <v>34546</v>
      </c>
      <c r="M7733">
        <v>29486754</v>
      </c>
      <c r="Q7733" s="10"/>
      <c r="R7733" s="11">
        <f t="shared" si="240"/>
        <v>0</v>
      </c>
      <c r="U7733" s="11">
        <f t="shared" si="241"/>
        <v>0</v>
      </c>
      <c r="Y7733" s="11">
        <f>IF(SUM(Tableau1[[#This Row],[Other access]:[Sci-hub access]])&gt;=1,1,0)</f>
        <v>0</v>
      </c>
      <c r="Z7733" s="12">
        <f>IF(OR(Tableau1[[#This Row],[Access R1 + S1+ T1 ]]&gt;=1,Tableau1[[#This Row],[Access V1 +W1 + X1]]&gt;=1),1,0)</f>
        <v>0</v>
      </c>
      <c r="AB7733" s="10" t="str">
        <f>Tableau1[[#This Row],[DOI]]</f>
        <v>doi: 10.1186/s12886-018-0726-1</v>
      </c>
      <c r="AC7733" s="13" t="str">
        <f>Tableau1[[#This Row],[Authors]]&amp;", "&amp;Tableau1[[#This Row],[Title]]&amp;" "&amp;Tableau1[[#This Row],[Journal]]&amp;". "&amp;Tableau1[[#This Row],[Year]]</f>
        <v>Fusi-Rubiano W, Mukherjee C, Lane M, Tsaloumas MD, Glover N, Kidess A, Denniston AK, Palmer HE, Manna A, Morjaria R., Treating Diabetic Macular Oedema (DMO): real world UK clinical outcomes for the 0.19mg Fluocinolone Acetonide intravitreal implant (Iluvien™) at 2 years. BMC Ophthalmol. 2018</v>
      </c>
    </row>
    <row r="7734" spans="1:29" x14ac:dyDescent="0.3">
      <c r="A7734">
        <v>4144</v>
      </c>
      <c r="B7734" t="s">
        <v>341</v>
      </c>
      <c r="C7734" t="s">
        <v>342</v>
      </c>
      <c r="D7734" t="s">
        <v>343</v>
      </c>
      <c r="E7734" t="s">
        <v>2797</v>
      </c>
      <c r="F7734" s="10"/>
      <c r="G7734">
        <v>2017</v>
      </c>
      <c r="J7734">
        <v>0.69300566387317275</v>
      </c>
      <c r="L7734" t="s">
        <v>38575</v>
      </c>
      <c r="M7734">
        <v>28478852</v>
      </c>
      <c r="Q7734" s="10"/>
      <c r="R7734" s="11">
        <f t="shared" si="240"/>
        <v>0</v>
      </c>
      <c r="U7734" s="11">
        <f t="shared" si="241"/>
        <v>0</v>
      </c>
      <c r="Y7734" s="11">
        <f>IF(SUM(Tableau1[[#This Row],[Other access]:[Sci-hub access]])&gt;=1,1,0)</f>
        <v>0</v>
      </c>
      <c r="Z7734" s="12">
        <f>IF(OR(Tableau1[[#This Row],[Access R1 + S1+ T1 ]]&gt;=1,Tableau1[[#This Row],[Access V1 +W1 + X1]]&gt;=1),1,0)</f>
        <v>0</v>
      </c>
      <c r="AB7734" s="10" t="str">
        <f>Tableau1[[#This Row],[DOI]]</f>
        <v>doi: 10.1016/j.ejon.2017.02.002</v>
      </c>
      <c r="AC7734" s="13" t="str">
        <f>Tableau1[[#This Row],[Authors]]&amp;", "&amp;Tableau1[[#This Row],[Title]]&amp;" "&amp;Tableau1[[#This Row],[Journal]]&amp;". "&amp;Tableau1[[#This Row],[Year]]</f>
        <v>Nagayoshi M, Hirose T, Toju K, Suzuki S, Okamitsu M, Teramoto T, Omori T, Kawamura A, Takeo N., Related visual impairment to mother-infant interaction and development in infants with bilateral retinoblastoma. Eur J Oncol Nurs. 2017</v>
      </c>
    </row>
    <row r="7735" spans="1:29" x14ac:dyDescent="0.3">
      <c r="A7735">
        <v>712</v>
      </c>
      <c r="B7735" t="s">
        <v>3975</v>
      </c>
      <c r="C7735" t="s">
        <v>14230</v>
      </c>
      <c r="D7735" t="s">
        <v>24395</v>
      </c>
      <c r="E7735" t="s">
        <v>2511</v>
      </c>
      <c r="F7735" s="10"/>
      <c r="G7735">
        <v>2017</v>
      </c>
      <c r="J7735">
        <v>0.69313689588146399</v>
      </c>
      <c r="L7735" t="s">
        <v>35205</v>
      </c>
      <c r="M7735">
        <v>29133647</v>
      </c>
      <c r="Q7735" s="10"/>
      <c r="R7735" s="11">
        <f t="shared" si="240"/>
        <v>0</v>
      </c>
      <c r="U7735" s="11">
        <f t="shared" si="241"/>
        <v>0</v>
      </c>
      <c r="Y7735" s="11">
        <f>IF(SUM(Tableau1[[#This Row],[Other access]:[Sci-hub access]])&gt;=1,1,0)</f>
        <v>0</v>
      </c>
      <c r="Z7735" s="12">
        <f>IF(OR(Tableau1[[#This Row],[Access R1 + S1+ T1 ]]&gt;=1,Tableau1[[#This Row],[Access V1 +W1 + X1]]&gt;=1),1,0)</f>
        <v>0</v>
      </c>
      <c r="AB7735" s="10" t="str">
        <f>Tableau1[[#This Row],[DOI]]</f>
        <v>doi: 10.4103/ijo.IJO_951_17</v>
      </c>
      <c r="AC7735" s="13" t="str">
        <f>Tableau1[[#This Row],[Authors]]&amp;", "&amp;Tableau1[[#This Row],[Title]]&amp;" "&amp;Tableau1[[#This Row],[Journal]]&amp;". "&amp;Tableau1[[#This Row],[Year]]</f>
        <v>Kesarwani SS., Conquering myopia: Have we hit pay dirt? Indian J Ophthalmol. 2017</v>
      </c>
    </row>
    <row r="7736" spans="1:29" x14ac:dyDescent="0.3">
      <c r="A7736">
        <v>7262</v>
      </c>
      <c r="B7736" t="s">
        <v>1280</v>
      </c>
      <c r="C7736" t="s">
        <v>1281</v>
      </c>
      <c r="D7736" t="s">
        <v>1282</v>
      </c>
      <c r="E7736" t="s">
        <v>2640</v>
      </c>
      <c r="F7736" s="10"/>
      <c r="G7736">
        <v>2017</v>
      </c>
      <c r="J7736">
        <v>0.69314725138609179</v>
      </c>
      <c r="L7736" t="s">
        <v>41618</v>
      </c>
      <c r="M7736">
        <v>28112372</v>
      </c>
      <c r="Q7736" s="10"/>
      <c r="R7736" s="11">
        <f t="shared" si="240"/>
        <v>0</v>
      </c>
      <c r="U7736" s="11">
        <f t="shared" si="241"/>
        <v>0</v>
      </c>
      <c r="Y7736" s="11">
        <f>IF(SUM(Tableau1[[#This Row],[Other access]:[Sci-hub access]])&gt;=1,1,0)</f>
        <v>0</v>
      </c>
      <c r="Z7736" s="12">
        <f>IF(OR(Tableau1[[#This Row],[Access R1 + S1+ T1 ]]&gt;=1,Tableau1[[#This Row],[Access V1 +W1 + X1]]&gt;=1),1,0)</f>
        <v>0</v>
      </c>
      <c r="AB7736" s="10" t="str">
        <f>Tableau1[[#This Row],[DOI]]</f>
        <v>doi: 10.3892/mmr.2017.6137</v>
      </c>
      <c r="AC7736" s="13" t="str">
        <f>Tableau1[[#This Row],[Authors]]&amp;", "&amp;Tableau1[[#This Row],[Title]]&amp;" "&amp;Tableau1[[#This Row],[Journal]]&amp;". "&amp;Tableau1[[#This Row],[Year]]</f>
        <v>Lu Q, Yuan L, Xu H, Huang X, Yang Z, Yi J, Ni B, Chen Y, Deng H., Identification of a missense mutation in the tyrosinase gene in a Chinese family with oculocutaneous albinism type 1. Mol Med Rep. 2017</v>
      </c>
    </row>
    <row r="7737" spans="1:29" x14ac:dyDescent="0.3">
      <c r="A7737">
        <v>10812</v>
      </c>
      <c r="B7737" t="s">
        <v>13267</v>
      </c>
      <c r="C7737" t="s">
        <v>23429</v>
      </c>
      <c r="D7737" t="s">
        <v>33721</v>
      </c>
      <c r="E7737" t="s">
        <v>2525</v>
      </c>
      <c r="F7737" s="10"/>
      <c r="G7737">
        <v>2017</v>
      </c>
      <c r="J7737">
        <v>0.69315860315731626</v>
      </c>
      <c r="L7737" t="s">
        <v>45059</v>
      </c>
      <c r="M7737">
        <v>27011293</v>
      </c>
      <c r="Q7737" s="10"/>
      <c r="R7737" s="11">
        <f t="shared" si="240"/>
        <v>0</v>
      </c>
      <c r="U7737" s="11">
        <f t="shared" si="241"/>
        <v>0</v>
      </c>
      <c r="Y7737" s="11">
        <f>IF(SUM(Tableau1[[#This Row],[Other access]:[Sci-hub access]])&gt;=1,1,0)</f>
        <v>0</v>
      </c>
      <c r="Z7737" s="12">
        <f>IF(OR(Tableau1[[#This Row],[Access R1 + S1+ T1 ]]&gt;=1,Tableau1[[#This Row],[Access V1 +W1 + X1]]&gt;=1),1,0)</f>
        <v>0</v>
      </c>
      <c r="AB7737" s="10" t="str">
        <f>Tableau1[[#This Row],[DOI]]</f>
        <v>doi: 10.1111/ceo.12751</v>
      </c>
      <c r="AC7737" s="13" t="str">
        <f>Tableau1[[#This Row],[Authors]]&amp;", "&amp;Tableau1[[#This Row],[Title]]&amp;" "&amp;Tableau1[[#This Row],[Journal]]&amp;". "&amp;Tableau1[[#This Row],[Year]]</f>
        <v>Graham SL, Klistorner A., Afferent visual pathways in multiple sclerosis: a review. Clin Exp Ophthalmol. 2017</v>
      </c>
    </row>
    <row r="7738" spans="1:29" x14ac:dyDescent="0.3">
      <c r="A7738">
        <v>10491</v>
      </c>
      <c r="B7738" t="s">
        <v>12976</v>
      </c>
      <c r="C7738" t="s">
        <v>23142</v>
      </c>
      <c r="D7738" t="s">
        <v>33429</v>
      </c>
      <c r="E7738" t="s">
        <v>2529</v>
      </c>
      <c r="F7738" s="10"/>
      <c r="G7738">
        <v>2017</v>
      </c>
      <c r="J7738">
        <v>0.69332448847854988</v>
      </c>
      <c r="L7738" t="s">
        <v>44740</v>
      </c>
      <c r="M7738">
        <v>27259381</v>
      </c>
      <c r="Q7738" s="10"/>
      <c r="R7738" s="11">
        <f t="shared" si="240"/>
        <v>0</v>
      </c>
      <c r="U7738" s="11">
        <f t="shared" si="241"/>
        <v>0</v>
      </c>
      <c r="Y7738" s="11">
        <f>IF(SUM(Tableau1[[#This Row],[Other access]:[Sci-hub access]])&gt;=1,1,0)</f>
        <v>0</v>
      </c>
      <c r="Z7738" s="12">
        <f>IF(OR(Tableau1[[#This Row],[Access R1 + S1+ T1 ]]&gt;=1,Tableau1[[#This Row],[Access V1 +W1 + X1]]&gt;=1),1,0)</f>
        <v>0</v>
      </c>
      <c r="AB7738" s="10" t="str">
        <f>Tableau1[[#This Row],[DOI]]</f>
        <v>doi: 10.3109/02713683.2016.1145235</v>
      </c>
      <c r="AC7738" s="13" t="str">
        <f>Tableau1[[#This Row],[Authors]]&amp;", "&amp;Tableau1[[#This Row],[Title]]&amp;" "&amp;Tableau1[[#This Row],[Journal]]&amp;". "&amp;Tableau1[[#This Row],[Year]]</f>
        <v>Cui R, Lu Q, Teng Y, Li K, Li N., Chitosan Promoted the Corneal Epithelial Wound Healing via Activation of ERK Pathway. Curr Eye Res. 2017</v>
      </c>
    </row>
    <row r="7739" spans="1:29" x14ac:dyDescent="0.3">
      <c r="A7739">
        <v>343</v>
      </c>
      <c r="B7739" t="s">
        <v>3606</v>
      </c>
      <c r="C7739" t="s">
        <v>13867</v>
      </c>
      <c r="D7739" t="s">
        <v>24026</v>
      </c>
      <c r="E7739" t="s">
        <v>2467</v>
      </c>
      <c r="F7739" s="10"/>
      <c r="G7739">
        <v>2017</v>
      </c>
      <c r="J7739">
        <v>0.69333399536223994</v>
      </c>
      <c r="L7739" t="s">
        <v>34850</v>
      </c>
      <c r="M7739">
        <v>29253300</v>
      </c>
      <c r="Q7739" s="10"/>
      <c r="R7739" s="11">
        <f t="shared" si="240"/>
        <v>0</v>
      </c>
      <c r="U7739" s="11">
        <f t="shared" si="241"/>
        <v>0</v>
      </c>
      <c r="Y7739" s="11">
        <f>IF(SUM(Tableau1[[#This Row],[Other access]:[Sci-hub access]])&gt;=1,1,0)</f>
        <v>0</v>
      </c>
      <c r="Z7739" s="12">
        <f>IF(OR(Tableau1[[#This Row],[Access R1 + S1+ T1 ]]&gt;=1,Tableau1[[#This Row],[Access V1 +W1 + X1]]&gt;=1),1,0)</f>
        <v>0</v>
      </c>
      <c r="AB7739" s="10" t="str">
        <f>Tableau1[[#This Row],[DOI]]</f>
        <v>doi: 10.3928/23258160-20171130-04</v>
      </c>
      <c r="AC7739" s="13" t="str">
        <f>Tableau1[[#This Row],[Authors]]&amp;", "&amp;Tableau1[[#This Row],[Title]]&amp;" "&amp;Tableau1[[#This Row],[Journal]]&amp;". "&amp;Tableau1[[#This Row],[Year]]</f>
        <v>Durrani AK, Rahimy E, Hsu J., Outer Retinal Changes on Spectral-Domain Optical Coherence Tomography Pre- and Post-Silicone Oil Removal. Ophthalmic Surg Lasers Imaging Retina. 2017</v>
      </c>
    </row>
    <row r="7740" spans="1:29" x14ac:dyDescent="0.3">
      <c r="A7740">
        <v>11054</v>
      </c>
      <c r="B7740" t="s">
        <v>13476</v>
      </c>
      <c r="C7740" t="s">
        <v>23638</v>
      </c>
      <c r="D7740" t="s">
        <v>33930</v>
      </c>
      <c r="E7740" t="s">
        <v>2798</v>
      </c>
      <c r="F7740" s="10"/>
      <c r="G7740">
        <v>2017</v>
      </c>
      <c r="J7740">
        <v>0.69337593098436312</v>
      </c>
      <c r="L7740" t="s">
        <v>45295</v>
      </c>
      <c r="M7740">
        <v>26196302</v>
      </c>
      <c r="Q7740" s="10"/>
      <c r="R7740" s="11">
        <f t="shared" si="240"/>
        <v>0</v>
      </c>
      <c r="U7740" s="11">
        <f t="shared" si="241"/>
        <v>0</v>
      </c>
      <c r="Y7740" s="11">
        <f>IF(SUM(Tableau1[[#This Row],[Other access]:[Sci-hub access]])&gt;=1,1,0)</f>
        <v>0</v>
      </c>
      <c r="Z7740" s="12">
        <f>IF(OR(Tableau1[[#This Row],[Access R1 + S1+ T1 ]]&gt;=1,Tableau1[[#This Row],[Access V1 +W1 + X1]]&gt;=1),1,0)</f>
        <v>0</v>
      </c>
      <c r="AB7740" s="10" t="str">
        <f>Tableau1[[#This Row],[DOI]]</f>
        <v>doi: 10.1016/j.vph.2015.07.003</v>
      </c>
      <c r="AC7740" s="13" t="str">
        <f>Tableau1[[#This Row],[Authors]]&amp;", "&amp;Tableau1[[#This Row],[Title]]&amp;" "&amp;Tableau1[[#This Row],[Journal]]&amp;". "&amp;Tableau1[[#This Row],[Year]]</f>
        <v>Behl T, Kaur I, Goel H, Kotwani A., Significance of the antiangiogenic mechanisms of thalidomide in the therapy of diabetic retinopathy. Vascul Pharmacol. 2017</v>
      </c>
    </row>
    <row r="7741" spans="1:29" x14ac:dyDescent="0.3">
      <c r="A7741">
        <v>9078</v>
      </c>
      <c r="B7741" t="s">
        <v>11688</v>
      </c>
      <c r="C7741" t="s">
        <v>21864</v>
      </c>
      <c r="D7741" t="s">
        <v>32129</v>
      </c>
      <c r="E7741" t="s">
        <v>2463</v>
      </c>
      <c r="F7741" s="10"/>
      <c r="G7741">
        <v>2017</v>
      </c>
      <c r="J7741">
        <v>0.69354229992835303</v>
      </c>
      <c r="L7741" t="s">
        <v>43400</v>
      </c>
      <c r="M7741">
        <v>27312208</v>
      </c>
      <c r="Q7741" s="10"/>
      <c r="R7741" s="11">
        <f t="shared" si="240"/>
        <v>0</v>
      </c>
      <c r="U7741" s="11">
        <f t="shared" si="241"/>
        <v>0</v>
      </c>
      <c r="Y7741" s="11">
        <f>IF(SUM(Tableau1[[#This Row],[Other access]:[Sci-hub access]])&gt;=1,1,0)</f>
        <v>0</v>
      </c>
      <c r="Z7741" s="12">
        <f>IF(OR(Tableau1[[#This Row],[Access R1 + S1+ T1 ]]&gt;=1,Tableau1[[#This Row],[Access V1 +W1 + X1]]&gt;=1),1,0)</f>
        <v>0</v>
      </c>
      <c r="AB7741" s="10" t="str">
        <f>Tableau1[[#This Row],[DOI]]</f>
        <v>doi: 10.5301/ejo.5000822</v>
      </c>
      <c r="AC7741" s="13" t="str">
        <f>Tableau1[[#This Row],[Authors]]&amp;", "&amp;Tableau1[[#This Row],[Title]]&amp;" "&amp;Tableau1[[#This Row],[Journal]]&amp;". "&amp;Tableau1[[#This Row],[Year]]</f>
        <v>Giambene B, Virgili G, Menchini U., Retinal nerve fiber layer thickness by Stratus and Cirrus OCT in retrobulbar optic neuritis and nonarteritic ischemic optic neuropathy. Eur J Ophthalmol. 2017</v>
      </c>
    </row>
    <row r="7742" spans="1:29" x14ac:dyDescent="0.3">
      <c r="A7742">
        <v>10346</v>
      </c>
      <c r="B7742" t="s">
        <v>12843</v>
      </c>
      <c r="C7742" t="s">
        <v>23010</v>
      </c>
      <c r="D7742" t="s">
        <v>33296</v>
      </c>
      <c r="E7742" t="s">
        <v>2469</v>
      </c>
      <c r="F7742" s="10"/>
      <c r="G7742">
        <v>2017</v>
      </c>
      <c r="J7742">
        <v>0.69358466847711608</v>
      </c>
      <c r="L7742" t="s">
        <v>44597</v>
      </c>
      <c r="M7742">
        <v>27367053</v>
      </c>
      <c r="Q7742" s="10"/>
      <c r="R7742" s="11">
        <f t="shared" si="240"/>
        <v>0</v>
      </c>
      <c r="U7742" s="11">
        <f t="shared" si="241"/>
        <v>0</v>
      </c>
      <c r="Y7742" s="11">
        <f>IF(SUM(Tableau1[[#This Row],[Other access]:[Sci-hub access]])&gt;=1,1,0)</f>
        <v>0</v>
      </c>
      <c r="Z7742" s="12">
        <f>IF(OR(Tableau1[[#This Row],[Access R1 + S1+ T1 ]]&gt;=1,Tableau1[[#This Row],[Access V1 +W1 + X1]]&gt;=1),1,0)</f>
        <v>0</v>
      </c>
      <c r="AB7742" s="10" t="str">
        <f>Tableau1[[#This Row],[DOI]]</f>
        <v>doi: 10.3109/08820538.2015.1132333</v>
      </c>
      <c r="AC7742" s="13" t="str">
        <f>Tableau1[[#This Row],[Authors]]&amp;", "&amp;Tableau1[[#This Row],[Title]]&amp;" "&amp;Tableau1[[#This Row],[Journal]]&amp;". "&amp;Tableau1[[#This Row],[Year]]</f>
        <v>Gotzaridis S, Liazos E, Petrou P, Georgalas I., Short-Acting Gas Tamponade with Strict Face-Down Posturing for the Treatment of Idiopathic Macular Hole. Semin Ophthalmol. 2017</v>
      </c>
    </row>
    <row r="7743" spans="1:29" x14ac:dyDescent="0.3">
      <c r="A7743">
        <v>7200</v>
      </c>
      <c r="B7743" t="s">
        <v>10038</v>
      </c>
      <c r="C7743" t="s">
        <v>20240</v>
      </c>
      <c r="D7743" t="s">
        <v>30472</v>
      </c>
      <c r="E7743" t="s">
        <v>2445</v>
      </c>
      <c r="F7743" s="10"/>
      <c r="G7743">
        <v>2017</v>
      </c>
      <c r="J7743">
        <v>0.69376899933674041</v>
      </c>
      <c r="L7743" t="s">
        <v>41556</v>
      </c>
      <c r="M7743">
        <v>28118285</v>
      </c>
      <c r="Q7743" s="10"/>
      <c r="R7743" s="11">
        <f t="shared" si="240"/>
        <v>0</v>
      </c>
      <c r="U7743" s="11">
        <f t="shared" si="241"/>
        <v>0</v>
      </c>
      <c r="Y7743" s="11">
        <f>IF(SUM(Tableau1[[#This Row],[Other access]:[Sci-hub access]])&gt;=1,1,0)</f>
        <v>0</v>
      </c>
      <c r="Z7743" s="12">
        <f>IF(OR(Tableau1[[#This Row],[Access R1 + S1+ T1 ]]&gt;=1,Tableau1[[#This Row],[Access V1 +W1 + X1]]&gt;=1),1,0)</f>
        <v>0</v>
      </c>
      <c r="AB7743" s="10" t="str">
        <f>Tableau1[[#This Row],[DOI]]</f>
        <v>doi: 10.1097/IAE.0000000000001144</v>
      </c>
      <c r="AC7743" s="13" t="str">
        <f>Tableau1[[#This Row],[Authors]]&amp;", "&amp;Tableau1[[#This Row],[Title]]&amp;" "&amp;Tableau1[[#This Row],[Journal]]&amp;". "&amp;Tableau1[[#This Row],[Year]]</f>
        <v>Kim DY, Jo J, Joe SG, Kim JG, Yoon YH, Lee JY., COMPARISON OF VISUAL PROGNOSIS AND CLINICAL FEATURES OF CYTOMEGALOVIRUS RETINITIS IN HIV AND NON-HIV PATIENTS. Retina. 2017</v>
      </c>
    </row>
    <row r="7744" spans="1:29" ht="28.8" x14ac:dyDescent="0.3">
      <c r="A7744">
        <v>6072</v>
      </c>
      <c r="B7744" t="s">
        <v>9054</v>
      </c>
      <c r="C7744" t="s">
        <v>19267</v>
      </c>
      <c r="D7744" t="s">
        <v>29484</v>
      </c>
      <c r="E7744" t="s">
        <v>2443</v>
      </c>
      <c r="F7744" s="10"/>
      <c r="G7744">
        <v>2017</v>
      </c>
      <c r="J7744">
        <v>0.69384035735092953</v>
      </c>
      <c r="L7744" t="s">
        <v>40449</v>
      </c>
      <c r="M7744">
        <v>28253400</v>
      </c>
      <c r="Q7744" s="10"/>
      <c r="R7744" s="11">
        <f t="shared" si="240"/>
        <v>0</v>
      </c>
      <c r="U7744" s="11">
        <f t="shared" si="241"/>
        <v>0</v>
      </c>
      <c r="Y7744" s="11">
        <f>IF(SUM(Tableau1[[#This Row],[Other access]:[Sci-hub access]])&gt;=1,1,0)</f>
        <v>0</v>
      </c>
      <c r="Z7744" s="12">
        <f>IF(OR(Tableau1[[#This Row],[Access R1 + S1+ T1 ]]&gt;=1,Tableau1[[#This Row],[Access V1 +W1 + X1]]&gt;=1),1,0)</f>
        <v>0</v>
      </c>
      <c r="AB7744" s="10" t="str">
        <f>Tableau1[[#This Row],[DOI]]</f>
        <v>doi: 10.1167/iovs.16-20363</v>
      </c>
      <c r="AC7744" s="13" t="str">
        <f>Tableau1[[#This Row],[Authors]]&amp;", "&amp;Tableau1[[#This Row],[Title]]&amp;" "&amp;Tableau1[[#This Row],[Journal]]&amp;". "&amp;Tableau1[[#This Row],[Year]]</f>
        <v>Ryals RC, Andrews MD, Datta S, Coyner AS, Fischer CM, Wen Y, Pennesi ME, McGill TJ., Long-term Characterization of Retinal Degeneration in Royal College of Surgeons Rats Using Spectral-Domain Optical Coherence Tomography. Invest Ophthalmol Vis Sci. 2017</v>
      </c>
    </row>
    <row r="7745" spans="1:29" x14ac:dyDescent="0.3">
      <c r="A7745">
        <v>3439</v>
      </c>
      <c r="B7745" t="s">
        <v>6614</v>
      </c>
      <c r="C7745" t="s">
        <v>16857</v>
      </c>
      <c r="D7745" t="s">
        <v>27038</v>
      </c>
      <c r="E7745" t="s">
        <v>2524</v>
      </c>
      <c r="F7745" s="10"/>
      <c r="G7745">
        <v>2017</v>
      </c>
      <c r="J7745">
        <v>0.69395826039806086</v>
      </c>
      <c r="L7745" t="s">
        <v>37888</v>
      </c>
      <c r="M7745">
        <v>28586504</v>
      </c>
      <c r="Q7745" s="10"/>
      <c r="R7745" s="11">
        <f t="shared" si="240"/>
        <v>0</v>
      </c>
      <c r="U7745" s="11">
        <f t="shared" si="241"/>
        <v>0</v>
      </c>
      <c r="Y7745" s="11">
        <f>IF(SUM(Tableau1[[#This Row],[Other access]:[Sci-hub access]])&gt;=1,1,0)</f>
        <v>0</v>
      </c>
      <c r="Z7745" s="12">
        <f>IF(OR(Tableau1[[#This Row],[Access R1 + S1+ T1 ]]&gt;=1,Tableau1[[#This Row],[Access V1 +W1 + X1]]&gt;=1),1,0)</f>
        <v>0</v>
      </c>
      <c r="AB7745" s="10" t="str">
        <f>Tableau1[[#This Row],[DOI]]</f>
        <v>doi: 10.3928/1081597X-20170328-02</v>
      </c>
      <c r="AC7745" s="13" t="str">
        <f>Tableau1[[#This Row],[Authors]]&amp;", "&amp;Tableau1[[#This Row],[Title]]&amp;" "&amp;Tableau1[[#This Row],[Journal]]&amp;". "&amp;Tableau1[[#This Row],[Year]]</f>
        <v>Passos ML, Ghanem RC, Ghanem VC., Removal of Persistent Cellular Deposits After Foldable Iris-Fixated Phakic IOL Implantation. J Refract Surg. 2017</v>
      </c>
    </row>
    <row r="7746" spans="1:29" x14ac:dyDescent="0.3">
      <c r="A7746">
        <v>333</v>
      </c>
      <c r="B7746" t="s">
        <v>3596</v>
      </c>
      <c r="C7746" t="s">
        <v>13857</v>
      </c>
      <c r="D7746" t="s">
        <v>24016</v>
      </c>
      <c r="E7746" t="s">
        <v>2451</v>
      </c>
      <c r="F7746" s="10"/>
      <c r="G7746">
        <v>2017</v>
      </c>
      <c r="J7746">
        <v>0.69432570034827523</v>
      </c>
      <c r="L7746" t="s">
        <v>34840</v>
      </c>
      <c r="M7746">
        <v>29253887</v>
      </c>
      <c r="Q7746" s="10"/>
      <c r="R7746" s="11">
        <f t="shared" ref="R7746:R7809" si="242">IF(SUM(N7746:Q7746)&gt;0,1,0)</f>
        <v>0</v>
      </c>
      <c r="U7746" s="11">
        <f t="shared" ref="U7746:U7809" si="243">IF(SUM(R7746,T7746)&gt;0,1,0)</f>
        <v>0</v>
      </c>
      <c r="Y7746" s="11">
        <f>IF(SUM(Tableau1[[#This Row],[Other access]:[Sci-hub access]])&gt;=1,1,0)</f>
        <v>0</v>
      </c>
      <c r="Z7746" s="12">
        <f>IF(OR(Tableau1[[#This Row],[Access R1 + S1+ T1 ]]&gt;=1,Tableau1[[#This Row],[Access V1 +W1 + X1]]&gt;=1),1,0)</f>
        <v>0</v>
      </c>
      <c r="AB7746" s="10" t="str">
        <f>Tableau1[[#This Row],[DOI]]</f>
        <v>doi: 10.1371/journal.pone.0189980</v>
      </c>
      <c r="AC7746" s="13" t="str">
        <f>Tableau1[[#This Row],[Authors]]&amp;", "&amp;Tableau1[[#This Row],[Title]]&amp;" "&amp;Tableau1[[#This Row],[Journal]]&amp;". "&amp;Tableau1[[#This Row],[Year]]</f>
        <v>Jensen R., Effects of GABACR and mGluR1 antagonists on contrast response functions of Sprague-Dawley and P23H rat retinal ganglion cells. PLoS One. 2017</v>
      </c>
    </row>
    <row r="7747" spans="1:29" x14ac:dyDescent="0.3">
      <c r="A7747">
        <v>6922</v>
      </c>
      <c r="B7747" t="s">
        <v>9793</v>
      </c>
      <c r="C7747" t="s">
        <v>19996</v>
      </c>
      <c r="D7747" t="s">
        <v>30227</v>
      </c>
      <c r="E7747" t="s">
        <v>2443</v>
      </c>
      <c r="F7747" s="10"/>
      <c r="G7747">
        <v>2017</v>
      </c>
      <c r="J7747">
        <v>0.6945729879463618</v>
      </c>
      <c r="L7747" t="s">
        <v>41281</v>
      </c>
      <c r="M7747">
        <v>28146240</v>
      </c>
      <c r="Q7747" s="10"/>
      <c r="R7747" s="11">
        <f t="shared" si="242"/>
        <v>0</v>
      </c>
      <c r="U7747" s="11">
        <f t="shared" si="243"/>
        <v>0</v>
      </c>
      <c r="Y7747" s="11">
        <f>IF(SUM(Tableau1[[#This Row],[Other access]:[Sci-hub access]])&gt;=1,1,0)</f>
        <v>0</v>
      </c>
      <c r="Z7747" s="12">
        <f>IF(OR(Tableau1[[#This Row],[Access R1 + S1+ T1 ]]&gt;=1,Tableau1[[#This Row],[Access V1 +W1 + X1]]&gt;=1),1,0)</f>
        <v>0</v>
      </c>
      <c r="AB7747" s="10" t="str">
        <f>Tableau1[[#This Row],[DOI]]</f>
        <v>doi: 10.1167/iovs.16-20802</v>
      </c>
      <c r="AC7747" s="13" t="str">
        <f>Tableau1[[#This Row],[Authors]]&amp;", "&amp;Tableau1[[#This Row],[Title]]&amp;" "&amp;Tableau1[[#This Row],[Journal]]&amp;". "&amp;Tableau1[[#This Row],[Year]]</f>
        <v>Lee SH, Kim TW, Lee EJ, Girard MJ, Mari JM., Diagnostic Power of Lamina Cribrosa Depth and Curvature in Glaucoma. Invest Ophthalmol Vis Sci. 2017</v>
      </c>
    </row>
    <row r="7748" spans="1:29" x14ac:dyDescent="0.3">
      <c r="A7748">
        <v>7193</v>
      </c>
      <c r="B7748" t="s">
        <v>10031</v>
      </c>
      <c r="C7748" t="s">
        <v>20233</v>
      </c>
      <c r="D7748" t="s">
        <v>30465</v>
      </c>
      <c r="E7748" t="s">
        <v>2443</v>
      </c>
      <c r="F7748" s="10"/>
      <c r="G7748">
        <v>2017</v>
      </c>
      <c r="J7748">
        <v>0.69516079903553396</v>
      </c>
      <c r="L7748" t="s">
        <v>41549</v>
      </c>
      <c r="M7748">
        <v>28118666</v>
      </c>
      <c r="Q7748" s="10"/>
      <c r="R7748" s="11">
        <f t="shared" si="242"/>
        <v>0</v>
      </c>
      <c r="U7748" s="11">
        <f t="shared" si="243"/>
        <v>0</v>
      </c>
      <c r="Y7748" s="11">
        <f>IF(SUM(Tableau1[[#This Row],[Other access]:[Sci-hub access]])&gt;=1,1,0)</f>
        <v>0</v>
      </c>
      <c r="Z7748" s="12">
        <f>IF(OR(Tableau1[[#This Row],[Access R1 + S1+ T1 ]]&gt;=1,Tableau1[[#This Row],[Access V1 +W1 + X1]]&gt;=1),1,0)</f>
        <v>0</v>
      </c>
      <c r="AB7748" s="10" t="str">
        <f>Tableau1[[#This Row],[DOI]]</f>
        <v>doi: 10.1167/iovs.16-20705</v>
      </c>
      <c r="AC7748" s="13" t="str">
        <f>Tableau1[[#This Row],[Authors]]&amp;", "&amp;Tableau1[[#This Row],[Title]]&amp;" "&amp;Tableau1[[#This Row],[Journal]]&amp;". "&amp;Tableau1[[#This Row],[Year]]</f>
        <v>Huang XF, Mao JY, Huang ZQ, Rao FQ, Cheng FF, Li FF, Wang QF, Jin ZB., Genome-Wide Detection of Copy Number Variations in Unsolved Inherited Retinal Disease. Invest Ophthalmol Vis Sci. 2017</v>
      </c>
    </row>
    <row r="7749" spans="1:29" x14ac:dyDescent="0.3">
      <c r="A7749">
        <v>1036</v>
      </c>
      <c r="B7749" t="s">
        <v>4298</v>
      </c>
      <c r="C7749" t="s">
        <v>14552</v>
      </c>
      <c r="D7749" t="s">
        <v>24719</v>
      </c>
      <c r="E7749" t="s">
        <v>2511</v>
      </c>
      <c r="F7749" s="10"/>
      <c r="G7749">
        <v>2017</v>
      </c>
      <c r="J7749">
        <v>0.6951843650103755</v>
      </c>
      <c r="L7749" t="s">
        <v>35524</v>
      </c>
      <c r="M7749">
        <v>29044078</v>
      </c>
      <c r="Q7749" s="10"/>
      <c r="R7749" s="11">
        <f t="shared" si="242"/>
        <v>0</v>
      </c>
      <c r="U7749" s="11">
        <f t="shared" si="243"/>
        <v>0</v>
      </c>
      <c r="Y7749" s="11">
        <f>IF(SUM(Tableau1[[#This Row],[Other access]:[Sci-hub access]])&gt;=1,1,0)</f>
        <v>0</v>
      </c>
      <c r="Z7749" s="12">
        <f>IF(OR(Tableau1[[#This Row],[Access R1 + S1+ T1 ]]&gt;=1,Tableau1[[#This Row],[Access V1 +W1 + X1]]&gt;=1),1,0)</f>
        <v>0</v>
      </c>
      <c r="AB7749" s="10" t="str">
        <f>Tableau1[[#This Row],[DOI]]</f>
        <v>doi: 10.4103/ijo.IJO_858_16</v>
      </c>
      <c r="AC7749" s="13" t="str">
        <f>Tableau1[[#This Row],[Authors]]&amp;", "&amp;Tableau1[[#This Row],[Title]]&amp;" "&amp;Tableau1[[#This Row],[Journal]]&amp;". "&amp;Tableau1[[#This Row],[Year]]</f>
        <v>Bordin GL, Dornelles F, Martins JA, Magalhaes OA., Primary calcareous degeneration of the cornea. Indian J Ophthalmol. 2017</v>
      </c>
    </row>
    <row r="7750" spans="1:29" x14ac:dyDescent="0.3">
      <c r="A7750">
        <v>8681</v>
      </c>
      <c r="B7750" t="s">
        <v>11336</v>
      </c>
      <c r="C7750" t="s">
        <v>21521</v>
      </c>
      <c r="D7750" t="s">
        <v>31776</v>
      </c>
      <c r="E7750" t="s">
        <v>2441</v>
      </c>
      <c r="F7750" s="10"/>
      <c r="G7750">
        <v>2017</v>
      </c>
      <c r="J7750">
        <v>0.69524301721984305</v>
      </c>
      <c r="L7750" t="s">
        <v>43017</v>
      </c>
      <c r="M7750">
        <v>27863843</v>
      </c>
      <c r="Q7750" s="10"/>
      <c r="R7750" s="11">
        <f t="shared" si="242"/>
        <v>0</v>
      </c>
      <c r="U7750" s="11">
        <f t="shared" si="243"/>
        <v>0</v>
      </c>
      <c r="Y7750" s="11">
        <f>IF(SUM(Tableau1[[#This Row],[Other access]:[Sci-hub access]])&gt;=1,1,0)</f>
        <v>0</v>
      </c>
      <c r="Z7750" s="12">
        <f>IF(OR(Tableau1[[#This Row],[Access R1 + S1+ T1 ]]&gt;=1,Tableau1[[#This Row],[Access V1 +W1 + X1]]&gt;=1),1,0)</f>
        <v>0</v>
      </c>
      <c r="AB7750" s="10" t="str">
        <f>Tableau1[[#This Row],[DOI]]</f>
        <v>doi: 10.1016/j.ophtha.2016.09.038</v>
      </c>
      <c r="AC7750" s="13" t="str">
        <f>Tableau1[[#This Row],[Authors]]&amp;", "&amp;Tableau1[[#This Row],[Title]]&amp;" "&amp;Tableau1[[#This Row],[Journal]]&amp;". "&amp;Tableau1[[#This Row],[Year]]</f>
        <v>Scott IU, VanVeldhuisen PC, Ip MS, Blodi BA, Oden NL, Figueroa M, Dugel PU; SCORE2 Investigator Group.., SCORE2 Report 2: Study Design and Baseline Characteristics. Ophthalmology. 2017</v>
      </c>
    </row>
    <row r="7751" spans="1:29" x14ac:dyDescent="0.3">
      <c r="A7751">
        <v>7160</v>
      </c>
      <c r="B7751" t="s">
        <v>10001</v>
      </c>
      <c r="C7751" t="s">
        <v>20203</v>
      </c>
      <c r="D7751" t="s">
        <v>30435</v>
      </c>
      <c r="E7751" t="s">
        <v>2443</v>
      </c>
      <c r="F7751" s="10"/>
      <c r="G7751">
        <v>2017</v>
      </c>
      <c r="J7751">
        <v>0.69546699911032417</v>
      </c>
      <c r="L7751" t="s">
        <v>41516</v>
      </c>
      <c r="M7751">
        <v>28122090</v>
      </c>
      <c r="Q7751" s="10"/>
      <c r="R7751" s="11">
        <f t="shared" si="242"/>
        <v>0</v>
      </c>
      <c r="U7751" s="11">
        <f t="shared" si="243"/>
        <v>0</v>
      </c>
      <c r="Y7751" s="11">
        <f>IF(SUM(Tableau1[[#This Row],[Other access]:[Sci-hub access]])&gt;=1,1,0)</f>
        <v>0</v>
      </c>
      <c r="Z7751" s="12">
        <f>IF(OR(Tableau1[[#This Row],[Access R1 + S1+ T1 ]]&gt;=1,Tableau1[[#This Row],[Access V1 +W1 + X1]]&gt;=1),1,0)</f>
        <v>0</v>
      </c>
      <c r="AB7751" s="10" t="str">
        <f>Tableau1[[#This Row],[DOI]]</f>
        <v>doi: 10.1167/iovs.16-20298</v>
      </c>
      <c r="AC7751" s="13" t="str">
        <f>Tableau1[[#This Row],[Authors]]&amp;", "&amp;Tableau1[[#This Row],[Title]]&amp;" "&amp;Tableau1[[#This Row],[Journal]]&amp;". "&amp;Tableau1[[#This Row],[Year]]</f>
        <v>Li J, Li J, Chen Z, Liu J, Yuan J, Cai X, Deng D, Yu M., Spatial and Global Sensory Suppression Mapping Encompassing the Central 10° Field in Anisometropic Amblyopia. Invest Ophthalmol Vis Sci. 2017</v>
      </c>
    </row>
    <row r="7752" spans="1:29" x14ac:dyDescent="0.3">
      <c r="A7752">
        <v>9527</v>
      </c>
      <c r="B7752" t="s">
        <v>12089</v>
      </c>
      <c r="C7752" t="s">
        <v>22265</v>
      </c>
      <c r="D7752" t="s">
        <v>32535</v>
      </c>
      <c r="E7752" t="s">
        <v>34246</v>
      </c>
      <c r="F7752" s="10"/>
      <c r="G7752">
        <v>2017</v>
      </c>
      <c r="J7752">
        <v>0.69552039610584049</v>
      </c>
      <c r="L7752" t="s">
        <v>43810</v>
      </c>
      <c r="M7752">
        <v>27662781</v>
      </c>
      <c r="Q7752" s="10"/>
      <c r="R7752" s="11">
        <f t="shared" si="242"/>
        <v>0</v>
      </c>
      <c r="U7752" s="11">
        <f t="shared" si="243"/>
        <v>0</v>
      </c>
      <c r="Y7752" s="11">
        <f>IF(SUM(Tableau1[[#This Row],[Other access]:[Sci-hub access]])&gt;=1,1,0)</f>
        <v>0</v>
      </c>
      <c r="Z7752" s="12">
        <f>IF(OR(Tableau1[[#This Row],[Access R1 + S1+ T1 ]]&gt;=1,Tableau1[[#This Row],[Access V1 +W1 + X1]]&gt;=1),1,0)</f>
        <v>0</v>
      </c>
      <c r="AB7752" s="10" t="str">
        <f>Tableau1[[#This Row],[DOI]]</f>
        <v>doi: 10.1016/j.jdiacomp.2016.08.023</v>
      </c>
      <c r="AC7752" s="13" t="str">
        <f>Tableau1[[#This Row],[Authors]]&amp;", "&amp;Tableau1[[#This Row],[Title]]&amp;" "&amp;Tableau1[[#This Row],[Journal]]&amp;". "&amp;Tableau1[[#This Row],[Year]]</f>
        <v>Liu M, Li Y, Li J, Lv X, He Y., Elevated serum total bilirubin levels are negatively associated with major diabetic complications among Chinese senile diabetic patients. J Diabetes Complications. 2017</v>
      </c>
    </row>
    <row r="7753" spans="1:29" x14ac:dyDescent="0.3">
      <c r="A7753">
        <v>5320</v>
      </c>
      <c r="B7753" t="s">
        <v>8378</v>
      </c>
      <c r="C7753" t="s">
        <v>18601</v>
      </c>
      <c r="D7753" t="s">
        <v>28808</v>
      </c>
      <c r="E7753" t="s">
        <v>2525</v>
      </c>
      <c r="F7753" s="10"/>
      <c r="G7753">
        <v>2017</v>
      </c>
      <c r="J7753">
        <v>0.69561421342287777</v>
      </c>
      <c r="L7753" t="s">
        <v>39715</v>
      </c>
      <c r="M7753">
        <v>28349587</v>
      </c>
      <c r="Q7753" s="10"/>
      <c r="R7753" s="11">
        <f t="shared" si="242"/>
        <v>0</v>
      </c>
      <c r="U7753" s="11">
        <f t="shared" si="243"/>
        <v>0</v>
      </c>
      <c r="Y7753" s="11">
        <f>IF(SUM(Tableau1[[#This Row],[Other access]:[Sci-hub access]])&gt;=1,1,0)</f>
        <v>0</v>
      </c>
      <c r="Z7753" s="12">
        <f>IF(OR(Tableau1[[#This Row],[Access R1 + S1+ T1 ]]&gt;=1,Tableau1[[#This Row],[Access V1 +W1 + X1]]&gt;=1),1,0)</f>
        <v>0</v>
      </c>
      <c r="AB7753" s="10" t="str">
        <f>Tableau1[[#This Row],[DOI]]</f>
        <v>doi: 10.1111/ceo.12950</v>
      </c>
      <c r="AC7753" s="13" t="str">
        <f>Tableau1[[#This Row],[Authors]]&amp;", "&amp;Tableau1[[#This Row],[Title]]&amp;" "&amp;Tableau1[[#This Row],[Journal]]&amp;". "&amp;Tableau1[[#This Row],[Year]]</f>
        <v>Yang D, So KF, Lo AC., Lycium barbarum polysaccharide extracts preserve retinal function and attenuate inner retinal neuronal damage in a mouse model of transient retinal ischaemia. Clin Exp Ophthalmol. 2017</v>
      </c>
    </row>
    <row r="7754" spans="1:29" x14ac:dyDescent="0.3">
      <c r="A7754">
        <v>2617</v>
      </c>
      <c r="B7754" t="s">
        <v>5833</v>
      </c>
      <c r="C7754" t="s">
        <v>16079</v>
      </c>
      <c r="D7754" t="s">
        <v>26256</v>
      </c>
      <c r="E7754" t="s">
        <v>2445</v>
      </c>
      <c r="F7754" s="10"/>
      <c r="G7754">
        <v>2017</v>
      </c>
      <c r="J7754">
        <v>0.69565944544184077</v>
      </c>
      <c r="L7754" t="s">
        <v>37080</v>
      </c>
      <c r="M7754">
        <v>28719487</v>
      </c>
      <c r="Q7754" s="10"/>
      <c r="R7754" s="11">
        <f t="shared" si="242"/>
        <v>0</v>
      </c>
      <c r="U7754" s="11">
        <f t="shared" si="243"/>
        <v>0</v>
      </c>
      <c r="Y7754" s="11">
        <f>IF(SUM(Tableau1[[#This Row],[Other access]:[Sci-hub access]])&gt;=1,1,0)</f>
        <v>0</v>
      </c>
      <c r="Z7754" s="12">
        <f>IF(OR(Tableau1[[#This Row],[Access R1 + S1+ T1 ]]&gt;=1,Tableau1[[#This Row],[Access V1 +W1 + X1]]&gt;=1),1,0)</f>
        <v>0</v>
      </c>
      <c r="AB7754" s="10" t="str">
        <f>Tableau1[[#This Row],[DOI]]</f>
        <v>doi: 10.1097/IAE.0000000000001772</v>
      </c>
      <c r="AC7754" s="13" t="str">
        <f>Tableau1[[#This Row],[Authors]]&amp;", "&amp;Tableau1[[#This Row],[Title]]&amp;" "&amp;Tableau1[[#This Row],[Journal]]&amp;". "&amp;Tableau1[[#This Row],[Year]]</f>
        <v>Eghrari AO, Wang A, Brady CJ., GOOGLE CARDBOARD INDIRECT OPHTHALMOSCOPY. Retina. 2017</v>
      </c>
    </row>
    <row r="7755" spans="1:29" x14ac:dyDescent="0.3">
      <c r="A7755">
        <v>1514</v>
      </c>
      <c r="B7755" t="s">
        <v>4769</v>
      </c>
      <c r="C7755" t="s">
        <v>15019</v>
      </c>
      <c r="D7755" t="s">
        <v>25190</v>
      </c>
      <c r="E7755" t="s">
        <v>2529</v>
      </c>
      <c r="F7755" s="10"/>
      <c r="G7755">
        <v>2017</v>
      </c>
      <c r="J7755">
        <v>0.69587032366080437</v>
      </c>
      <c r="L7755" t="s">
        <v>35994</v>
      </c>
      <c r="M7755">
        <v>28933972</v>
      </c>
      <c r="Q7755" s="10"/>
      <c r="R7755" s="11">
        <f t="shared" si="242"/>
        <v>0</v>
      </c>
      <c r="U7755" s="11">
        <f t="shared" si="243"/>
        <v>0</v>
      </c>
      <c r="Y7755" s="11">
        <f>IF(SUM(Tableau1[[#This Row],[Other access]:[Sci-hub access]])&gt;=1,1,0)</f>
        <v>0</v>
      </c>
      <c r="Z7755" s="12">
        <f>IF(OR(Tableau1[[#This Row],[Access R1 + S1+ T1 ]]&gt;=1,Tableau1[[#This Row],[Access V1 +W1 + X1]]&gt;=1),1,0)</f>
        <v>0</v>
      </c>
      <c r="AB7755" s="10" t="str">
        <f>Tableau1[[#This Row],[DOI]]</f>
        <v>doi: 10.1080/02713683.2017.1347692</v>
      </c>
      <c r="AC7755" s="13" t="str">
        <f>Tableau1[[#This Row],[Authors]]&amp;", "&amp;Tableau1[[#This Row],[Title]]&amp;" "&amp;Tableau1[[#This Row],[Journal]]&amp;". "&amp;Tableau1[[#This Row],[Year]]</f>
        <v>Abdolrahimzadeh S, Parisi F, Plateroti AM, Evangelista F, Fenicia V, Scuderi G, Recupero SM., Visual Acuity, and Macular and Peripapillary Thickness in High Myopia. Curr Eye Res. 2017</v>
      </c>
    </row>
    <row r="7756" spans="1:29" x14ac:dyDescent="0.3">
      <c r="A7756">
        <v>2426</v>
      </c>
      <c r="B7756" t="s">
        <v>5651</v>
      </c>
      <c r="C7756" t="s">
        <v>15896</v>
      </c>
      <c r="D7756" t="s">
        <v>26073</v>
      </c>
      <c r="E7756" t="s">
        <v>2929</v>
      </c>
      <c r="F7756" s="10"/>
      <c r="G7756">
        <v>2017</v>
      </c>
      <c r="J7756">
        <v>0.69604614836247902</v>
      </c>
      <c r="L7756" t="s">
        <v>36891</v>
      </c>
      <c r="M7756">
        <v>28749553</v>
      </c>
      <c r="Q7756" s="10"/>
      <c r="R7756" s="11">
        <f t="shared" si="242"/>
        <v>0</v>
      </c>
      <c r="U7756" s="11">
        <f t="shared" si="243"/>
        <v>0</v>
      </c>
      <c r="Y7756" s="11">
        <f>IF(SUM(Tableau1[[#This Row],[Other access]:[Sci-hub access]])&gt;=1,1,0)</f>
        <v>0</v>
      </c>
      <c r="Z7756" s="12">
        <f>IF(OR(Tableau1[[#This Row],[Access R1 + S1+ T1 ]]&gt;=1,Tableau1[[#This Row],[Access V1 +W1 + X1]]&gt;=1),1,0)</f>
        <v>0</v>
      </c>
      <c r="AB7756" s="10" t="str">
        <f>Tableau1[[#This Row],[DOI]]</f>
        <v>doi: 10.1002/ana.25004</v>
      </c>
      <c r="AC7756" s="13" t="str">
        <f>Tableau1[[#This Row],[Authors]]&amp;", "&amp;Tableau1[[#This Row],[Title]]&amp;" "&amp;Tableau1[[#This Row],[Journal]]&amp;". "&amp;Tableau1[[#This Row],[Year]]</f>
        <v>Uygunoglu U, Zeydan B, Ozguler Y, Ugurlu S, Seyahi E, Kocer N, Islak C, Kantarci K, Saip S, Siva A, Kantarci OH., Myelopathy in Behçet's disease: The Bagel Sign. Ann Neurol. 2017</v>
      </c>
    </row>
    <row r="7757" spans="1:29" ht="28.8" x14ac:dyDescent="0.3">
      <c r="A7757">
        <v>5806</v>
      </c>
      <c r="B7757" t="s">
        <v>8826</v>
      </c>
      <c r="C7757" t="s">
        <v>19043</v>
      </c>
      <c r="D7757" t="s">
        <v>29256</v>
      </c>
      <c r="E7757" t="s">
        <v>2448</v>
      </c>
      <c r="F7757" s="10"/>
      <c r="G7757">
        <v>2017</v>
      </c>
      <c r="J7757">
        <v>0.69620009181988729</v>
      </c>
      <c r="L7757" t="s">
        <v>40188</v>
      </c>
      <c r="M7757">
        <v>28283732</v>
      </c>
      <c r="Q7757" s="10"/>
      <c r="R7757" s="11">
        <f t="shared" si="242"/>
        <v>0</v>
      </c>
      <c r="U7757" s="11">
        <f t="shared" si="243"/>
        <v>0</v>
      </c>
      <c r="Y7757" s="11">
        <f>IF(SUM(Tableau1[[#This Row],[Other access]:[Sci-hub access]])&gt;=1,1,0)</f>
        <v>0</v>
      </c>
      <c r="Z7757" s="12">
        <f>IF(OR(Tableau1[[#This Row],[Access R1 + S1+ T1 ]]&gt;=1,Tableau1[[#This Row],[Access V1 +W1 + X1]]&gt;=1),1,0)</f>
        <v>0</v>
      </c>
      <c r="AB7757" s="10" t="str">
        <f>Tableau1[[#This Row],[DOI]]</f>
        <v>doi: 10.1007/s00417-017-3626-9</v>
      </c>
      <c r="AC7757" s="13" t="str">
        <f>Tableau1[[#This Row],[Authors]]&amp;", "&amp;Tableau1[[#This Row],[Title]]&amp;" "&amp;Tableau1[[#This Row],[Journal]]&amp;". "&amp;Tableau1[[#This Row],[Year]]</f>
        <v>Russo A, Turano R, Morescalchi F, Gambicorti E, Cancarini A, Duse S, Costagliola C, Semeraro F., Comparison of half-dose photodynamic therapy and 689 nm laser treatment in eyes with chronic central serous chorioretinopathy. Graefes Arch Clin Exp Ophthalmol. 2017</v>
      </c>
    </row>
    <row r="7758" spans="1:29" x14ac:dyDescent="0.3">
      <c r="A7758">
        <v>5665</v>
      </c>
      <c r="B7758" t="s">
        <v>8697</v>
      </c>
      <c r="C7758" t="s">
        <v>18917</v>
      </c>
      <c r="D7758" t="s">
        <v>29127</v>
      </c>
      <c r="E7758" t="s">
        <v>2511</v>
      </c>
      <c r="F7758" s="10"/>
      <c r="G7758">
        <v>2017</v>
      </c>
      <c r="J7758">
        <v>0.69634170212799962</v>
      </c>
      <c r="L7758" t="s">
        <v>40050</v>
      </c>
      <c r="M7758">
        <v>28300733</v>
      </c>
      <c r="Q7758" s="10"/>
      <c r="R7758" s="11">
        <f t="shared" si="242"/>
        <v>0</v>
      </c>
      <c r="U7758" s="11">
        <f t="shared" si="243"/>
        <v>0</v>
      </c>
      <c r="Y7758" s="11">
        <f>IF(SUM(Tableau1[[#This Row],[Other access]:[Sci-hub access]])&gt;=1,1,0)</f>
        <v>0</v>
      </c>
      <c r="Z7758" s="12">
        <f>IF(OR(Tableau1[[#This Row],[Access R1 + S1+ T1 ]]&gt;=1,Tableau1[[#This Row],[Access V1 +W1 + X1]]&gt;=1),1,0)</f>
        <v>0</v>
      </c>
      <c r="AB7758" s="10" t="str">
        <f>Tableau1[[#This Row],[DOI]]</f>
        <v>doi: 10.4103/ijo.IJO_980_15</v>
      </c>
      <c r="AC7758" s="13" t="str">
        <f>Tableau1[[#This Row],[Authors]]&amp;", "&amp;Tableau1[[#This Row],[Title]]&amp;" "&amp;Tableau1[[#This Row],[Journal]]&amp;". "&amp;Tableau1[[#This Row],[Year]]</f>
        <v>Munsamy AJ, Moodley VR., A correlation analysis of cone characteristics and central keratometric readings for the different stages of keratoconus. Indian J Ophthalmol. 2017</v>
      </c>
    </row>
    <row r="7759" spans="1:29" x14ac:dyDescent="0.3">
      <c r="A7759">
        <v>4430</v>
      </c>
      <c r="B7759" t="s">
        <v>7556</v>
      </c>
      <c r="C7759" t="s">
        <v>17792</v>
      </c>
      <c r="D7759" t="s">
        <v>27985</v>
      </c>
      <c r="E7759" t="s">
        <v>2479</v>
      </c>
      <c r="F7759" s="10"/>
      <c r="G7759">
        <v>2017</v>
      </c>
      <c r="J7759">
        <v>0.69655771798504051</v>
      </c>
      <c r="L7759" t="s">
        <v>38852</v>
      </c>
      <c r="M7759">
        <v>28445192</v>
      </c>
      <c r="Q7759" s="10"/>
      <c r="R7759" s="11">
        <f t="shared" si="242"/>
        <v>0</v>
      </c>
      <c r="U7759" s="11">
        <f t="shared" si="243"/>
        <v>0</v>
      </c>
      <c r="Y7759" s="11">
        <f>IF(SUM(Tableau1[[#This Row],[Other access]:[Sci-hub access]])&gt;=1,1,0)</f>
        <v>0</v>
      </c>
      <c r="Z7759" s="12">
        <f>IF(OR(Tableau1[[#This Row],[Access R1 + S1+ T1 ]]&gt;=1,Tableau1[[#This Row],[Access V1 +W1 + X1]]&gt;=1),1,0)</f>
        <v>0</v>
      </c>
      <c r="AB7759" s="10" t="str">
        <f>Tableau1[[#This Row],[DOI]]</f>
        <v>doi: 10.1097/ICO.0000000000001195</v>
      </c>
      <c r="AC7759" s="13" t="str">
        <f>Tableau1[[#This Row],[Authors]]&amp;", "&amp;Tableau1[[#This Row],[Title]]&amp;" "&amp;Tableau1[[#This Row],[Journal]]&amp;". "&amp;Tableau1[[#This Row],[Year]]</f>
        <v>Beer SMC, Santos R, Nakano EM, Hirai F, Nitschke EJ, Francesconi C, Campos M., One-Year Clinical Outcomes of a Corneal Inlay for Presbyopia. Cornea. 2017</v>
      </c>
    </row>
    <row r="7760" spans="1:29" x14ac:dyDescent="0.3">
      <c r="A7760">
        <v>10433</v>
      </c>
      <c r="B7760" t="s">
        <v>12922</v>
      </c>
      <c r="C7760" t="s">
        <v>23089</v>
      </c>
      <c r="D7760" t="s">
        <v>33375</v>
      </c>
      <c r="E7760" t="s">
        <v>2447</v>
      </c>
      <c r="F7760" s="10"/>
      <c r="G7760">
        <v>2017</v>
      </c>
      <c r="J7760">
        <v>0.69660621197421602</v>
      </c>
      <c r="L7760" t="s">
        <v>44683</v>
      </c>
      <c r="M7760">
        <v>27306952</v>
      </c>
      <c r="Q7760" s="10"/>
      <c r="R7760" s="11">
        <f t="shared" si="242"/>
        <v>0</v>
      </c>
      <c r="U7760" s="11">
        <f t="shared" si="243"/>
        <v>0</v>
      </c>
      <c r="Y7760" s="11">
        <f>IF(SUM(Tableau1[[#This Row],[Other access]:[Sci-hub access]])&gt;=1,1,0)</f>
        <v>0</v>
      </c>
      <c r="Z7760" s="12">
        <f>IF(OR(Tableau1[[#This Row],[Access R1 + S1+ T1 ]]&gt;=1,Tableau1[[#This Row],[Access V1 +W1 + X1]]&gt;=1),1,0)</f>
        <v>0</v>
      </c>
      <c r="AB7760" s="10" t="str">
        <f>Tableau1[[#This Row],[DOI]]</f>
        <v>doi: 10.1097/IOP.0000000000000729</v>
      </c>
      <c r="AC7760" s="13" t="str">
        <f>Tableau1[[#This Row],[Authors]]&amp;", "&amp;Tableau1[[#This Row],[Title]]&amp;" "&amp;Tableau1[[#This Row],[Journal]]&amp;". "&amp;Tableau1[[#This Row],[Year]]</f>
        <v>Skippen B, Rossi A, Nozza P, Bernardini FP., Pediatric Orbital Osteoradionecrosis. Ophthal Plast Reconstr Surg. 2017</v>
      </c>
    </row>
    <row r="7761" spans="1:29" x14ac:dyDescent="0.3">
      <c r="A7761">
        <v>3341</v>
      </c>
      <c r="B7761" t="s">
        <v>6521</v>
      </c>
      <c r="C7761" t="s">
        <v>16764</v>
      </c>
      <c r="D7761" t="s">
        <v>26945</v>
      </c>
      <c r="E7761" t="s">
        <v>2438</v>
      </c>
      <c r="F7761" s="10"/>
      <c r="G7761">
        <v>2018</v>
      </c>
      <c r="J7761">
        <v>0.6966559788392771</v>
      </c>
      <c r="L7761" t="s">
        <v>37793</v>
      </c>
      <c r="M7761">
        <v>28600299</v>
      </c>
      <c r="Q7761" s="10"/>
      <c r="R7761" s="11">
        <f t="shared" si="242"/>
        <v>0</v>
      </c>
      <c r="U7761" s="11">
        <f t="shared" si="243"/>
        <v>0</v>
      </c>
      <c r="Y7761" s="11">
        <f>IF(SUM(Tableau1[[#This Row],[Other access]:[Sci-hub access]])&gt;=1,1,0)</f>
        <v>0</v>
      </c>
      <c r="Z7761" s="12">
        <f>IF(OR(Tableau1[[#This Row],[Access R1 + S1+ T1 ]]&gt;=1,Tableau1[[#This Row],[Access V1 +W1 + X1]]&gt;=1),1,0)</f>
        <v>0</v>
      </c>
      <c r="AB7761" s="10" t="str">
        <f>Tableau1[[#This Row],[DOI]]</f>
        <v>doi: 10.1136/bjophthalmol-2017-310476</v>
      </c>
      <c r="AC7761" s="13" t="str">
        <f>Tableau1[[#This Row],[Authors]]&amp;", "&amp;Tableau1[[#This Row],[Title]]&amp;" "&amp;Tableau1[[#This Row],[Journal]]&amp;". "&amp;Tableau1[[#This Row],[Year]]</f>
        <v>Bulut M, Kurtuluş F, Gözkaya O, Erol MK, Cengiz A, Akıdan M, Yaman A., Evaluation of optical coherence tomography angiographic findings in Alzheimer's type dementia. Br J Ophthalmol. 2018</v>
      </c>
    </row>
    <row r="7762" spans="1:29" x14ac:dyDescent="0.3">
      <c r="A7762">
        <v>966</v>
      </c>
      <c r="B7762" t="s">
        <v>4228</v>
      </c>
      <c r="C7762" t="s">
        <v>14482</v>
      </c>
      <c r="D7762" t="s">
        <v>24649</v>
      </c>
      <c r="E7762" t="s">
        <v>34021</v>
      </c>
      <c r="F7762" s="10"/>
      <c r="G7762">
        <v>2017</v>
      </c>
      <c r="J7762">
        <v>0.69674053730160845</v>
      </c>
      <c r="L7762" t="s">
        <v>35454</v>
      </c>
      <c r="M7762">
        <v>29052880</v>
      </c>
      <c r="Q7762" s="10"/>
      <c r="R7762" s="11">
        <f t="shared" si="242"/>
        <v>0</v>
      </c>
      <c r="U7762" s="11">
        <f t="shared" si="243"/>
        <v>0</v>
      </c>
      <c r="Y7762" s="11">
        <f>IF(SUM(Tableau1[[#This Row],[Other access]:[Sci-hub access]])&gt;=1,1,0)</f>
        <v>0</v>
      </c>
      <c r="Z7762" s="12">
        <f>IF(OR(Tableau1[[#This Row],[Access R1 + S1+ T1 ]]&gt;=1,Tableau1[[#This Row],[Access V1 +W1 + X1]]&gt;=1),1,0)</f>
        <v>0</v>
      </c>
      <c r="AB7762" s="10" t="str">
        <f>Tableau1[[#This Row],[DOI]]</f>
        <v>doi: 10.1111/bjd.15804</v>
      </c>
      <c r="AC7762" s="13" t="str">
        <f>Tableau1[[#This Row],[Authors]]&amp;", "&amp;Tableau1[[#This Row],[Title]]&amp;" "&amp;Tableau1[[#This Row],[Journal]]&amp;". "&amp;Tableau1[[#This Row],[Year]]</f>
        <v>Yuan H, Pan M., Endoscopic characteristics of oesophagus involvement in mucous membrane pemphigoid. Br J Dermatol. 2017</v>
      </c>
    </row>
    <row r="7763" spans="1:29" x14ac:dyDescent="0.3">
      <c r="A7763">
        <v>11070</v>
      </c>
      <c r="B7763" t="s">
        <v>13491</v>
      </c>
      <c r="C7763" t="s">
        <v>23651</v>
      </c>
      <c r="D7763" t="s">
        <v>33945</v>
      </c>
      <c r="E7763" t="s">
        <v>2447</v>
      </c>
      <c r="F7763" s="10"/>
      <c r="G7763">
        <v>2017</v>
      </c>
      <c r="J7763">
        <v>0.69704444720730152</v>
      </c>
      <c r="L7763" t="s">
        <v>45311</v>
      </c>
      <c r="M7763">
        <v>26068559</v>
      </c>
      <c r="Q7763" s="10"/>
      <c r="R7763" s="11">
        <f t="shared" si="242"/>
        <v>0</v>
      </c>
      <c r="U7763" s="11">
        <f t="shared" si="243"/>
        <v>0</v>
      </c>
      <c r="Y7763" s="11">
        <f>IF(SUM(Tableau1[[#This Row],[Other access]:[Sci-hub access]])&gt;=1,1,0)</f>
        <v>0</v>
      </c>
      <c r="Z7763" s="12">
        <f>IF(OR(Tableau1[[#This Row],[Access R1 + S1+ T1 ]]&gt;=1,Tableau1[[#This Row],[Access V1 +W1 + X1]]&gt;=1),1,0)</f>
        <v>0</v>
      </c>
      <c r="AB7763" s="10" t="str">
        <f>Tableau1[[#This Row],[DOI]]</f>
        <v>doi: 10.1097/IOP.0000000000000509</v>
      </c>
      <c r="AC7763" s="13" t="str">
        <f>Tableau1[[#This Row],[Authors]]&amp;", "&amp;Tableau1[[#This Row],[Title]]&amp;" "&amp;Tableau1[[#This Row],[Journal]]&amp;". "&amp;Tableau1[[#This Row],[Year]]</f>
        <v>Sheldon CA, Kharlip J, Tamhankar MA., Inflammatory Orbitopathy Associated With Ipilimumab. Ophthal Plast Reconstr Surg. 2017</v>
      </c>
    </row>
    <row r="7764" spans="1:29" x14ac:dyDescent="0.3">
      <c r="A7764">
        <v>1222</v>
      </c>
      <c r="B7764" t="s">
        <v>4484</v>
      </c>
      <c r="C7764" t="s">
        <v>14737</v>
      </c>
      <c r="D7764" t="s">
        <v>24905</v>
      </c>
      <c r="E7764" t="s">
        <v>2496</v>
      </c>
      <c r="F7764" s="10"/>
      <c r="G7764">
        <v>2017</v>
      </c>
      <c r="J7764">
        <v>0.69710604199241455</v>
      </c>
      <c r="L7764" t="s">
        <v>35709</v>
      </c>
      <c r="M7764">
        <v>28985822</v>
      </c>
      <c r="Q7764" s="10"/>
      <c r="R7764" s="11">
        <f t="shared" si="242"/>
        <v>0</v>
      </c>
      <c r="U7764" s="11">
        <f t="shared" si="243"/>
        <v>0</v>
      </c>
      <c r="Y7764" s="11">
        <f>IF(SUM(Tableau1[[#This Row],[Other access]:[Sci-hub access]])&gt;=1,1,0)</f>
        <v>0</v>
      </c>
      <c r="Z7764" s="12">
        <f>IF(OR(Tableau1[[#This Row],[Access R1 + S1+ T1 ]]&gt;=1,Tableau1[[#This Row],[Access V1 +W1 + X1]]&gt;=1),1,0)</f>
        <v>0</v>
      </c>
      <c r="AB7764" s="10" t="str">
        <f>Tableau1[[#This Row],[DOI]]</f>
        <v>doi: 10.1016/j.jcjo.2017.03.018</v>
      </c>
      <c r="AC7764" s="13" t="str">
        <f>Tableau1[[#This Row],[Authors]]&amp;", "&amp;Tableau1[[#This Row],[Title]]&amp;" "&amp;Tableau1[[#This Row],[Journal]]&amp;". "&amp;Tableau1[[#This Row],[Year]]</f>
        <v>Yeo JH, Kim KW, Kim JC., Mooren's ulcerative keratitis after systemic pegylated interferon alpha2a in chronic hepatitis C. Can J Ophthalmol. 2017</v>
      </c>
    </row>
    <row r="7765" spans="1:29" x14ac:dyDescent="0.3">
      <c r="A7765">
        <v>4285</v>
      </c>
      <c r="B7765" t="s">
        <v>7418</v>
      </c>
      <c r="C7765" t="s">
        <v>17654</v>
      </c>
      <c r="D7765" t="s">
        <v>27846</v>
      </c>
      <c r="E7765" t="s">
        <v>34193</v>
      </c>
      <c r="F7765" s="10"/>
      <c r="G7765">
        <v>2017</v>
      </c>
      <c r="J7765">
        <v>0.69710643324636945</v>
      </c>
      <c r="L7765" t="e">
        <v>#VALUE!</v>
      </c>
      <c r="M7765">
        <v>28458506</v>
      </c>
      <c r="Q7765" s="10"/>
      <c r="R7765" s="11">
        <f t="shared" si="242"/>
        <v>0</v>
      </c>
      <c r="U7765" s="11">
        <f t="shared" si="243"/>
        <v>0</v>
      </c>
      <c r="Y7765" s="11">
        <f>IF(SUM(Tableau1[[#This Row],[Other access]:[Sci-hub access]])&gt;=1,1,0)</f>
        <v>0</v>
      </c>
      <c r="Z7765" s="12">
        <f>IF(OR(Tableau1[[#This Row],[Access R1 + S1+ T1 ]]&gt;=1,Tableau1[[#This Row],[Access V1 +W1 + X1]]&gt;=1),1,0)</f>
        <v>0</v>
      </c>
      <c r="AB7765" s="10" t="e">
        <f>Tableau1[[#This Row],[DOI]]</f>
        <v>#VALUE!</v>
      </c>
      <c r="AC7765" s="13" t="str">
        <f>Tableau1[[#This Row],[Authors]]&amp;", "&amp;Tableau1[[#This Row],[Title]]&amp;" "&amp;Tableau1[[#This Row],[Journal]]&amp;". "&amp;Tableau1[[#This Row],[Year]]</f>
        <v>Qi S, Wang C, Song D, Song Y, Dunaief JL., Intraperitoneal injection of (-)-Epigallocatechin-3-gallate protects against light-induced photoreceptor degeneration in the mouse retina. Mol Vis. 2017</v>
      </c>
    </row>
    <row r="7766" spans="1:29" x14ac:dyDescent="0.3">
      <c r="A7766">
        <v>3262</v>
      </c>
      <c r="B7766" t="s">
        <v>6445</v>
      </c>
      <c r="C7766" t="s">
        <v>16688</v>
      </c>
      <c r="D7766" t="s">
        <v>26869</v>
      </c>
      <c r="E7766" t="s">
        <v>2486</v>
      </c>
      <c r="F7766" s="10"/>
      <c r="G7766">
        <v>2018</v>
      </c>
      <c r="J7766">
        <v>0.69714140663723134</v>
      </c>
      <c r="L7766" t="s">
        <v>37715</v>
      </c>
      <c r="M7766">
        <v>28612950</v>
      </c>
      <c r="Q7766" s="10"/>
      <c r="R7766" s="11">
        <f t="shared" si="242"/>
        <v>0</v>
      </c>
      <c r="U7766" s="11">
        <f t="shared" si="243"/>
        <v>0</v>
      </c>
      <c r="Y7766" s="11">
        <f>IF(SUM(Tableau1[[#This Row],[Other access]:[Sci-hub access]])&gt;=1,1,0)</f>
        <v>0</v>
      </c>
      <c r="Z7766" s="12">
        <f>IF(OR(Tableau1[[#This Row],[Access R1 + S1+ T1 ]]&gt;=1,Tableau1[[#This Row],[Access V1 +W1 + X1]]&gt;=1),1,0)</f>
        <v>0</v>
      </c>
      <c r="AB7766" s="10" t="str">
        <f>Tableau1[[#This Row],[DOI]]</f>
        <v>doi: 10.1111/aos.13497</v>
      </c>
      <c r="AC7766" s="13" t="str">
        <f>Tableau1[[#This Row],[Authors]]&amp;", "&amp;Tableau1[[#This Row],[Title]]&amp;" "&amp;Tableau1[[#This Row],[Journal]]&amp;". "&amp;Tableau1[[#This Row],[Year]]</f>
        <v>Magnusson G, Haargaard B, Basit S, Lundvall A, Nyström A, Rosensvärd A, Tornqvist K., The Paediatric Cataract Register (PECARE): an overview of operated childhood cataract in Sweden and Denmark. Acta Ophthalmol. 2018</v>
      </c>
    </row>
    <row r="7767" spans="1:29" x14ac:dyDescent="0.3">
      <c r="A7767">
        <v>7682</v>
      </c>
      <c r="B7767" t="s">
        <v>10455</v>
      </c>
      <c r="C7767" t="s">
        <v>20652</v>
      </c>
      <c r="D7767" t="s">
        <v>30891</v>
      </c>
      <c r="E7767" t="s">
        <v>2483</v>
      </c>
      <c r="F7767" s="10"/>
      <c r="G7767">
        <v>2017</v>
      </c>
      <c r="J7767">
        <v>0.69720425603793346</v>
      </c>
      <c r="L7767" t="s">
        <v>42033</v>
      </c>
      <c r="M7767">
        <v>28063877</v>
      </c>
      <c r="Q7767" s="10"/>
      <c r="R7767" s="11">
        <f t="shared" si="242"/>
        <v>0</v>
      </c>
      <c r="U7767" s="11">
        <f t="shared" si="243"/>
        <v>0</v>
      </c>
      <c r="Y7767" s="11">
        <f>IF(SUM(Tableau1[[#This Row],[Other access]:[Sci-hub access]])&gt;=1,1,0)</f>
        <v>0</v>
      </c>
      <c r="Z7767" s="12">
        <f>IF(OR(Tableau1[[#This Row],[Access R1 + S1+ T1 ]]&gt;=1,Tableau1[[#This Row],[Access V1 +W1 + X1]]&gt;=1),1,0)</f>
        <v>0</v>
      </c>
      <c r="AB7767" s="10" t="str">
        <f>Tableau1[[#This Row],[DOI]]</f>
        <v>doi: 10.1016/j.taap.2017.01.001</v>
      </c>
      <c r="AC7767" s="13" t="str">
        <f>Tableau1[[#This Row],[Authors]]&amp;", "&amp;Tableau1[[#This Row],[Title]]&amp;" "&amp;Tableau1[[#This Row],[Journal]]&amp;". "&amp;Tableau1[[#This Row],[Year]]</f>
        <v>Ren L, Tao J, Chen H, Bian Y, Yang X, Chen G, Zhang X, Liang G, Wu W, Song Z, Wang Y., Myeloid differentiation protein 2-dependent mechanisms in retinal ischemia-reperfusion injury. Toxicol Appl Pharmacol. 2017</v>
      </c>
    </row>
    <row r="7768" spans="1:29" ht="28.8" x14ac:dyDescent="0.3">
      <c r="A7768">
        <v>5493</v>
      </c>
      <c r="B7768" t="s">
        <v>8539</v>
      </c>
      <c r="C7768" t="s">
        <v>18760</v>
      </c>
      <c r="D7768" t="s">
        <v>28969</v>
      </c>
      <c r="E7768" t="s">
        <v>2451</v>
      </c>
      <c r="F7768" s="10"/>
      <c r="G7768">
        <v>2017</v>
      </c>
      <c r="J7768">
        <v>0.69720777558345115</v>
      </c>
      <c r="L7768" t="s">
        <v>39880</v>
      </c>
      <c r="M7768">
        <v>28328945</v>
      </c>
      <c r="Q7768" s="10"/>
      <c r="R7768" s="11">
        <f t="shared" si="242"/>
        <v>0</v>
      </c>
      <c r="U7768" s="11">
        <f t="shared" si="243"/>
        <v>0</v>
      </c>
      <c r="Y7768" s="11">
        <f>IF(SUM(Tableau1[[#This Row],[Other access]:[Sci-hub access]])&gt;=1,1,0)</f>
        <v>0</v>
      </c>
      <c r="Z7768" s="12">
        <f>IF(OR(Tableau1[[#This Row],[Access R1 + S1+ T1 ]]&gt;=1,Tableau1[[#This Row],[Access V1 +W1 + X1]]&gt;=1),1,0)</f>
        <v>0</v>
      </c>
      <c r="AB7768" s="10" t="str">
        <f>Tableau1[[#This Row],[DOI]]</f>
        <v>doi: 10.1371/journal.pone.0174297</v>
      </c>
      <c r="AC7768" s="13" t="str">
        <f>Tableau1[[#This Row],[Authors]]&amp;", "&amp;Tableau1[[#This Row],[Title]]&amp;" "&amp;Tableau1[[#This Row],[Journal]]&amp;". "&amp;Tableau1[[#This Row],[Year]]</f>
        <v>Russo A, Ragusa M, Barbagallo C, Longo A, Avitabile T, Uva MG, Bonfiglio V, Toro MD, Caltabiano R, Mariotti C, Boscia F, Romano M, Di Pietro C, Barbagallo D, Purrello M, Reibaldi M., miRNAs in the vitreous humor of patients affected by idiopathic epiretinal membrane and macular hole. PLoS One. 2017</v>
      </c>
    </row>
    <row r="7769" spans="1:29" x14ac:dyDescent="0.3">
      <c r="A7769">
        <v>2515</v>
      </c>
      <c r="B7769" t="s">
        <v>5736</v>
      </c>
      <c r="C7769" t="s">
        <v>15982</v>
      </c>
      <c r="D7769" t="s">
        <v>26159</v>
      </c>
      <c r="E7769" t="s">
        <v>2441</v>
      </c>
      <c r="F7769" s="10"/>
      <c r="G7769">
        <v>2017</v>
      </c>
      <c r="J7769">
        <v>0.69738517793474397</v>
      </c>
      <c r="L7769" t="s">
        <v>36979</v>
      </c>
      <c r="M7769">
        <v>28732589</v>
      </c>
      <c r="Q7769" s="10"/>
      <c r="R7769" s="11">
        <f t="shared" si="242"/>
        <v>0</v>
      </c>
      <c r="U7769" s="11">
        <f t="shared" si="243"/>
        <v>0</v>
      </c>
      <c r="Y7769" s="11">
        <f>IF(SUM(Tableau1[[#This Row],[Other access]:[Sci-hub access]])&gt;=1,1,0)</f>
        <v>0</v>
      </c>
      <c r="Z7769" s="12">
        <f>IF(OR(Tableau1[[#This Row],[Access R1 + S1+ T1 ]]&gt;=1,Tableau1[[#This Row],[Access V1 +W1 + X1]]&gt;=1),1,0)</f>
        <v>0</v>
      </c>
      <c r="AB7769" s="10" t="str">
        <f>Tableau1[[#This Row],[DOI]]</f>
        <v>doi: 10.1016/j.ophtha.2017.06.016</v>
      </c>
      <c r="AC7769" s="13" t="str">
        <f>Tableau1[[#This Row],[Authors]]&amp;", "&amp;Tableau1[[#This Row],[Title]]&amp;" "&amp;Tableau1[[#This Row],[Journal]]&amp;". "&amp;Tableau1[[#This Row],[Year]]</f>
        <v>Chang MY, Velez FG, Demer JL, Bonelli L, Quiros PA, Arnold AC, Sadun AA, Pineles SL., Accuracy of Diagnostic Imaging Modalities for Classifying Pediatric Eyes as Papilledema Versus Pseudopapilledema. Ophthalmology. 2017</v>
      </c>
    </row>
    <row r="7770" spans="1:29" x14ac:dyDescent="0.3">
      <c r="A7770">
        <v>1663</v>
      </c>
      <c r="B7770" t="s">
        <v>4915</v>
      </c>
      <c r="C7770" t="s">
        <v>15164</v>
      </c>
      <c r="D7770" t="s">
        <v>25336</v>
      </c>
      <c r="E7770" t="s">
        <v>2562</v>
      </c>
      <c r="F7770" s="10"/>
      <c r="G7770">
        <v>2017</v>
      </c>
      <c r="J7770">
        <v>0.69743615777691703</v>
      </c>
      <c r="L7770" t="s">
        <v>36142</v>
      </c>
      <c r="M7770">
        <v>28905541</v>
      </c>
      <c r="Q7770" s="10"/>
      <c r="R7770" s="11">
        <f t="shared" si="242"/>
        <v>0</v>
      </c>
      <c r="U7770" s="11">
        <f t="shared" si="243"/>
        <v>0</v>
      </c>
      <c r="Y7770" s="11">
        <f>IF(SUM(Tableau1[[#This Row],[Other access]:[Sci-hub access]])&gt;=1,1,0)</f>
        <v>0</v>
      </c>
      <c r="Z7770" s="12">
        <f>IF(OR(Tableau1[[#This Row],[Access R1 + S1+ T1 ]]&gt;=1,Tableau1[[#This Row],[Access V1 +W1 + X1]]&gt;=1),1,0)</f>
        <v>0</v>
      </c>
      <c r="AB7770" s="10" t="str">
        <f>Tableau1[[#This Row],[DOI]]</f>
        <v>doi: 10.22608/APO.2017305</v>
      </c>
      <c r="AC7770" s="13" t="str">
        <f>Tableau1[[#This Row],[Authors]]&amp;", "&amp;Tableau1[[#This Row],[Title]]&amp;" "&amp;Tableau1[[#This Row],[Journal]]&amp;". "&amp;Tableau1[[#This Row],[Year]]</f>
        <v>Talks SJ, Aftab AM, Ashfaq I, Soomro T., The Role of New Imaging Methods in Managing Age-Related Macular Degeneration. Asia Pac J Ophthalmol (Phila). 2017</v>
      </c>
    </row>
    <row r="7771" spans="1:29" x14ac:dyDescent="0.3">
      <c r="A7771">
        <v>9329</v>
      </c>
      <c r="B7771" t="s">
        <v>11906</v>
      </c>
      <c r="C7771" t="s">
        <v>22083</v>
      </c>
      <c r="D7771" t="s">
        <v>32350</v>
      </c>
      <c r="E7771" t="s">
        <v>2479</v>
      </c>
      <c r="F7771" s="10"/>
      <c r="G7771">
        <v>2017</v>
      </c>
      <c r="J7771">
        <v>0.69770591856471575</v>
      </c>
      <c r="L7771" t="s">
        <v>43624</v>
      </c>
      <c r="M7771">
        <v>27741018</v>
      </c>
      <c r="Q7771" s="10"/>
      <c r="R7771" s="11">
        <f t="shared" si="242"/>
        <v>0</v>
      </c>
      <c r="U7771" s="11">
        <f t="shared" si="243"/>
        <v>0</v>
      </c>
      <c r="Y7771" s="11">
        <f>IF(SUM(Tableau1[[#This Row],[Other access]:[Sci-hub access]])&gt;=1,1,0)</f>
        <v>0</v>
      </c>
      <c r="Z7771" s="12">
        <f>IF(OR(Tableau1[[#This Row],[Access R1 + S1+ T1 ]]&gt;=1,Tableau1[[#This Row],[Access V1 +W1 + X1]]&gt;=1),1,0)</f>
        <v>0</v>
      </c>
      <c r="AB7771" s="10" t="str">
        <f>Tableau1[[#This Row],[DOI]]</f>
        <v>doi: 10.1097/ICO.0000000000001046</v>
      </c>
      <c r="AC7771" s="13" t="str">
        <f>Tableau1[[#This Row],[Authors]]&amp;", "&amp;Tableau1[[#This Row],[Title]]&amp;" "&amp;Tableau1[[#This Row],[Journal]]&amp;". "&amp;Tableau1[[#This Row],[Year]]</f>
        <v>Szeto SK, Chan TC, Wong RL, Ng AL, Li EY, Jhanji V., Prevalence of Ocular Manifestations and Visual Outcomes in Patients With Herpes Zoster Ophthalmicus. Cornea. 2017</v>
      </c>
    </row>
    <row r="7772" spans="1:29" x14ac:dyDescent="0.3">
      <c r="A7772">
        <v>6474</v>
      </c>
      <c r="B7772" t="s">
        <v>9403</v>
      </c>
      <c r="C7772" t="s">
        <v>19611</v>
      </c>
      <c r="D7772" t="s">
        <v>29834</v>
      </c>
      <c r="E7772" t="s">
        <v>2608</v>
      </c>
      <c r="F7772" s="10"/>
      <c r="G7772">
        <v>2017</v>
      </c>
      <c r="J7772">
        <v>0.69774581762854493</v>
      </c>
      <c r="L7772" t="s">
        <v>40842</v>
      </c>
      <c r="M7772">
        <v>28208784</v>
      </c>
      <c r="Q7772" s="10"/>
      <c r="R7772" s="11">
        <f t="shared" si="242"/>
        <v>0</v>
      </c>
      <c r="U7772" s="11">
        <f t="shared" si="243"/>
        <v>0</v>
      </c>
      <c r="Y7772" s="11">
        <f>IF(SUM(Tableau1[[#This Row],[Other access]:[Sci-hub access]])&gt;=1,1,0)</f>
        <v>0</v>
      </c>
      <c r="Z7772" s="12">
        <f>IF(OR(Tableau1[[#This Row],[Access R1 + S1+ T1 ]]&gt;=1,Tableau1[[#This Row],[Access V1 +W1 + X1]]&gt;=1),1,0)</f>
        <v>0</v>
      </c>
      <c r="AB7772" s="10" t="str">
        <f>Tableau1[[#This Row],[DOI]]</f>
        <v>doi: 10.3390/nu9020120</v>
      </c>
      <c r="AC7772" s="13" t="str">
        <f>Tableau1[[#This Row],[Authors]]&amp;", "&amp;Tableau1[[#This Row],[Title]]&amp;" "&amp;Tableau1[[#This Row],[Journal]]&amp;". "&amp;Tableau1[[#This Row],[Year]]</f>
        <v>Eisenhauer B, Natoli S, Liew G, Flood VM., Lutein and Zeaxanthin-Food Sources, Bioavailability  and Dietary Variety in Age-Related Macular  Degeneration Protection. Nutrients. 2017</v>
      </c>
    </row>
    <row r="7773" spans="1:29" x14ac:dyDescent="0.3">
      <c r="A7773">
        <v>3082</v>
      </c>
      <c r="B7773" t="s">
        <v>6273</v>
      </c>
      <c r="C7773" t="s">
        <v>16516</v>
      </c>
      <c r="D7773" t="s">
        <v>26697</v>
      </c>
      <c r="E7773" t="s">
        <v>2597</v>
      </c>
      <c r="F7773" s="10"/>
      <c r="G7773">
        <v>2017</v>
      </c>
      <c r="J7773">
        <v>0.69814650571516912</v>
      </c>
      <c r="L7773" t="s">
        <v>37536</v>
      </c>
      <c r="M7773">
        <v>28641033</v>
      </c>
      <c r="Q7773" s="10"/>
      <c r="R7773" s="11">
        <f t="shared" si="242"/>
        <v>0</v>
      </c>
      <c r="U7773" s="11">
        <f t="shared" si="243"/>
        <v>0</v>
      </c>
      <c r="Y7773" s="11">
        <f>IF(SUM(Tableau1[[#This Row],[Other access]:[Sci-hub access]])&gt;=1,1,0)</f>
        <v>0</v>
      </c>
      <c r="Z7773" s="12">
        <f>IF(OR(Tableau1[[#This Row],[Access R1 + S1+ T1 ]]&gt;=1,Tableau1[[#This Row],[Access V1 +W1 + X1]]&gt;=1),1,0)</f>
        <v>0</v>
      </c>
      <c r="AB7773" s="10" t="str">
        <f>Tableau1[[#This Row],[DOI]]</f>
        <v>doi: 10.1080/01676830.2017.1337160</v>
      </c>
      <c r="AC7773" s="13" t="str">
        <f>Tableau1[[#This Row],[Authors]]&amp;", "&amp;Tableau1[[#This Row],[Title]]&amp;" "&amp;Tableau1[[#This Row],[Journal]]&amp;". "&amp;Tableau1[[#This Row],[Year]]</f>
        <v>Ahmed RA, Kamal AM, Zayed MA., Evaluation of planned bicanalicular nasolacrimal tube retention in treating punctal stenosis or occlusion secondary to trachoma. Orbit. 2017</v>
      </c>
    </row>
    <row r="7774" spans="1:29" x14ac:dyDescent="0.3">
      <c r="A7774">
        <v>3871</v>
      </c>
      <c r="B7774" t="s">
        <v>7031</v>
      </c>
      <c r="C7774" t="s">
        <v>17270</v>
      </c>
      <c r="D7774" t="s">
        <v>27456</v>
      </c>
      <c r="E7774" t="s">
        <v>2511</v>
      </c>
      <c r="F7774" s="10"/>
      <c r="G7774">
        <v>2017</v>
      </c>
      <c r="J7774">
        <v>0.69822476300445602</v>
      </c>
      <c r="L7774" t="s">
        <v>38313</v>
      </c>
      <c r="M7774">
        <v>28513496</v>
      </c>
      <c r="Q7774" s="10"/>
      <c r="R7774" s="11">
        <f t="shared" si="242"/>
        <v>0</v>
      </c>
      <c r="U7774" s="11">
        <f t="shared" si="243"/>
        <v>0</v>
      </c>
      <c r="Y7774" s="11">
        <f>IF(SUM(Tableau1[[#This Row],[Other access]:[Sci-hub access]])&gt;=1,1,0)</f>
        <v>0</v>
      </c>
      <c r="Z7774" s="12">
        <f>IF(OR(Tableau1[[#This Row],[Access R1 + S1+ T1 ]]&gt;=1,Tableau1[[#This Row],[Access V1 +W1 + X1]]&gt;=1),1,0)</f>
        <v>0</v>
      </c>
      <c r="AB7774" s="10" t="str">
        <f>Tableau1[[#This Row],[DOI]]</f>
        <v>doi: 10.4103/ijo.IJO_843_16</v>
      </c>
      <c r="AC7774" s="13" t="str">
        <f>Tableau1[[#This Row],[Authors]]&amp;", "&amp;Tableau1[[#This Row],[Title]]&amp;" "&amp;Tableau1[[#This Row],[Journal]]&amp;". "&amp;Tableau1[[#This Row],[Year]]</f>
        <v>Rishi P, Sharma T, Sharma M, Maitray A, Dhami A, Aggarwal V, Munusamy S, Ravikumar R, Ramamurthy S., Intra-arterial chemotherapy for retinoblastoma: Two-year results from tertiary eye-care center in India. Indian J Ophthalmol. 2017</v>
      </c>
    </row>
    <row r="7775" spans="1:29" x14ac:dyDescent="0.3">
      <c r="A7775">
        <v>5528</v>
      </c>
      <c r="B7775" t="s">
        <v>8573</v>
      </c>
      <c r="C7775" t="s">
        <v>18794</v>
      </c>
      <c r="D7775" t="s">
        <v>29003</v>
      </c>
      <c r="E7775" t="s">
        <v>2443</v>
      </c>
      <c r="F7775" s="10"/>
      <c r="G7775">
        <v>2017</v>
      </c>
      <c r="J7775">
        <v>0.69823070954993405</v>
      </c>
      <c r="L7775" t="s">
        <v>39915</v>
      </c>
      <c r="M7775">
        <v>28324112</v>
      </c>
      <c r="Q7775" s="10"/>
      <c r="R7775" s="11">
        <f t="shared" si="242"/>
        <v>0</v>
      </c>
      <c r="U7775" s="11">
        <f t="shared" si="243"/>
        <v>0</v>
      </c>
      <c r="Y7775" s="11">
        <f>IF(SUM(Tableau1[[#This Row],[Other access]:[Sci-hub access]])&gt;=1,1,0)</f>
        <v>0</v>
      </c>
      <c r="Z7775" s="12">
        <f>IF(OR(Tableau1[[#This Row],[Access R1 + S1+ T1 ]]&gt;=1,Tableau1[[#This Row],[Access V1 +W1 + X1]]&gt;=1),1,0)</f>
        <v>0</v>
      </c>
      <c r="AB7775" s="10" t="str">
        <f>Tableau1[[#This Row],[DOI]]</f>
        <v>doi: 10.1167/iovs.16-20680</v>
      </c>
      <c r="AC7775" s="13" t="str">
        <f>Tableau1[[#This Row],[Authors]]&amp;", "&amp;Tableau1[[#This Row],[Title]]&amp;" "&amp;Tableau1[[#This Row],[Journal]]&amp;". "&amp;Tableau1[[#This Row],[Year]]</f>
        <v>Lyu J, Zhang Q, Chen CL, Xu Y, Ji XD, Li JK, Huang QJ, Zhao PQ., Recurrence of Retinopathy of Prematurity After Intravitreal Ranibizumab Monotherapy: Timing and Risk Factors. Invest Ophthalmol Vis Sci. 2017</v>
      </c>
    </row>
    <row r="7776" spans="1:29" x14ac:dyDescent="0.3">
      <c r="A7776">
        <v>6064</v>
      </c>
      <c r="B7776" t="s">
        <v>9046</v>
      </c>
      <c r="C7776" t="s">
        <v>19260</v>
      </c>
      <c r="D7776" t="s">
        <v>29476</v>
      </c>
      <c r="E7776" t="s">
        <v>3235</v>
      </c>
      <c r="F7776" s="10"/>
      <c r="G7776">
        <v>2017</v>
      </c>
      <c r="J7776">
        <v>0.6982408454032123</v>
      </c>
      <c r="L7776" t="s">
        <v>40441</v>
      </c>
      <c r="M7776">
        <v>28253931</v>
      </c>
      <c r="Q7776" s="10"/>
      <c r="R7776" s="11">
        <f t="shared" si="242"/>
        <v>0</v>
      </c>
      <c r="U7776" s="11">
        <f t="shared" si="243"/>
        <v>0</v>
      </c>
      <c r="Y7776" s="11">
        <f>IF(SUM(Tableau1[[#This Row],[Other access]:[Sci-hub access]])&gt;=1,1,0)</f>
        <v>0</v>
      </c>
      <c r="Z7776" s="12">
        <f>IF(OR(Tableau1[[#This Row],[Access R1 + S1+ T1 ]]&gt;=1,Tableau1[[#This Row],[Access V1 +W1 + X1]]&gt;=1),1,0)</f>
        <v>0</v>
      </c>
      <c r="AB7776" s="10" t="str">
        <f>Tableau1[[#This Row],[DOI]]</f>
        <v>doi: 10.1186/s12974-017-0824-7</v>
      </c>
      <c r="AC7776" s="13" t="str">
        <f>Tableau1[[#This Row],[Authors]]&amp;", "&amp;Tableau1[[#This Row],[Title]]&amp;" "&amp;Tableau1[[#This Row],[Journal]]&amp;". "&amp;Tableau1[[#This Row],[Year]]</f>
        <v>Roach T, Alcendor DJ., Zika virus infection of cellular components of the blood-retinal barriers: implications for viral associated congenital ocular disease. J Neuroinflammation. 2017</v>
      </c>
    </row>
    <row r="7777" spans="1:29" x14ac:dyDescent="0.3">
      <c r="A7777">
        <v>8689</v>
      </c>
      <c r="B7777" t="s">
        <v>11341</v>
      </c>
      <c r="C7777" t="s">
        <v>21526</v>
      </c>
      <c r="D7777" t="s">
        <v>31781</v>
      </c>
      <c r="E7777" t="s">
        <v>34267</v>
      </c>
      <c r="F7777" s="10"/>
      <c r="G7777">
        <v>2017</v>
      </c>
      <c r="J7777">
        <v>0.69828441557307475</v>
      </c>
      <c r="L7777" t="s">
        <v>43025</v>
      </c>
      <c r="M7777">
        <v>27862219</v>
      </c>
      <c r="Q7777" s="10"/>
      <c r="R7777" s="11">
        <f t="shared" si="242"/>
        <v>0</v>
      </c>
      <c r="U7777" s="11">
        <f t="shared" si="243"/>
        <v>0</v>
      </c>
      <c r="Y7777" s="11">
        <f>IF(SUM(Tableau1[[#This Row],[Other access]:[Sci-hub access]])&gt;=1,1,0)</f>
        <v>0</v>
      </c>
      <c r="Z7777" s="12">
        <f>IF(OR(Tableau1[[#This Row],[Access R1 + S1+ T1 ]]&gt;=1,Tableau1[[#This Row],[Access V1 +W1 + X1]]&gt;=1),1,0)</f>
        <v>0</v>
      </c>
      <c r="AB7777" s="10" t="str">
        <f>Tableau1[[#This Row],[DOI]]</f>
        <v>doi: 10.1111/evj.12648</v>
      </c>
      <c r="AC7777" s="13" t="str">
        <f>Tableau1[[#This Row],[Authors]]&amp;", "&amp;Tableau1[[#This Row],[Title]]&amp;" "&amp;Tableau1[[#This Row],[Journal]]&amp;". "&amp;Tableau1[[#This Row],[Year]]</f>
        <v>Braus BK, Lehenauer B, Tichy A, Nell B, Schwendenwein I., Impression cytology as diagnostic tool in horses with and without ocular surface disease. Equine Vet J. 2017</v>
      </c>
    </row>
    <row r="7778" spans="1:29" ht="28.8" x14ac:dyDescent="0.3">
      <c r="A7778">
        <v>669</v>
      </c>
      <c r="B7778" t="s">
        <v>3932</v>
      </c>
      <c r="C7778" t="s">
        <v>14187</v>
      </c>
      <c r="D7778" t="s">
        <v>24352</v>
      </c>
      <c r="E7778" t="s">
        <v>2775</v>
      </c>
      <c r="F7778" s="10"/>
      <c r="G7778">
        <v>2017</v>
      </c>
      <c r="J7778">
        <v>0.69847784044826045</v>
      </c>
      <c r="L7778" t="s">
        <v>35162</v>
      </c>
      <c r="M7778">
        <v>29144795</v>
      </c>
      <c r="Q7778" s="10"/>
      <c r="R7778" s="11">
        <f t="shared" si="242"/>
        <v>0</v>
      </c>
      <c r="U7778" s="11">
        <f t="shared" si="243"/>
        <v>0</v>
      </c>
      <c r="Y7778" s="11">
        <f>IF(SUM(Tableau1[[#This Row],[Other access]:[Sci-hub access]])&gt;=1,1,0)</f>
        <v>0</v>
      </c>
      <c r="Z7778" s="12">
        <f>IF(OR(Tableau1[[#This Row],[Access R1 + S1+ T1 ]]&gt;=1,Tableau1[[#This Row],[Access V1 +W1 + X1]]&gt;=1),1,0)</f>
        <v>0</v>
      </c>
      <c r="AB7778" s="10" t="str">
        <f>Tableau1[[#This Row],[DOI]]</f>
        <v>doi: 10.4158/EP-2017-0044</v>
      </c>
      <c r="AC7778" s="13" t="str">
        <f>Tableau1[[#This Row],[Authors]]&amp;", "&amp;Tableau1[[#This Row],[Title]]&amp;" "&amp;Tableau1[[#This Row],[Journal]]&amp;". "&amp;Tableau1[[#This Row],[Year]]</f>
        <v>Honda A, Uchida T, Komiya K, Goto H, Takeno K, Sato J, Suzuki R, Himuro M, Watada H., RELATIONSHIP BETWEEN THE EFFECTIVENESS OF INORGANIC IODINE AND THE SEVERITY OF GRAVES THYROTOXICOSIS: A RETROSPECTIVE STUDY. Endocr Pract. 2017</v>
      </c>
    </row>
    <row r="7779" spans="1:29" ht="28.8" x14ac:dyDescent="0.3">
      <c r="A7779">
        <v>10058</v>
      </c>
      <c r="B7779" t="s">
        <v>12575</v>
      </c>
      <c r="C7779" t="s">
        <v>22743</v>
      </c>
      <c r="D7779" t="s">
        <v>33024</v>
      </c>
      <c r="E7779" t="s">
        <v>2438</v>
      </c>
      <c r="F7779" s="10"/>
      <c r="G7779">
        <v>2017</v>
      </c>
      <c r="J7779">
        <v>0.69852295654905761</v>
      </c>
      <c r="L7779" t="s">
        <v>44314</v>
      </c>
      <c r="M7779">
        <v>27485722</v>
      </c>
      <c r="Q7779" s="10"/>
      <c r="R7779" s="11">
        <f t="shared" si="242"/>
        <v>0</v>
      </c>
      <c r="U7779" s="11">
        <f t="shared" si="243"/>
        <v>0</v>
      </c>
      <c r="Y7779" s="11">
        <f>IF(SUM(Tableau1[[#This Row],[Other access]:[Sci-hub access]])&gt;=1,1,0)</f>
        <v>0</v>
      </c>
      <c r="Z7779" s="12">
        <f>IF(OR(Tableau1[[#This Row],[Access R1 + S1+ T1 ]]&gt;=1,Tableau1[[#This Row],[Access V1 +W1 + X1]]&gt;=1),1,0)</f>
        <v>0</v>
      </c>
      <c r="AB7779" s="10" t="str">
        <f>Tableau1[[#This Row],[DOI]]</f>
        <v>doi: 10.1136/bjophthalmol-2016-308541</v>
      </c>
      <c r="AC7779" s="13" t="str">
        <f>Tableau1[[#This Row],[Authors]]&amp;", "&amp;Tableau1[[#This Row],[Title]]&amp;" "&amp;Tableau1[[#This Row],[Journal]]&amp;". "&amp;Tableau1[[#This Row],[Year]]</f>
        <v>Fenwick EK, Cheung CMG, Ong PG, Tan G, Lee SY, Yeo I, Cheng CY, Wong TY, Lamoureux EL., The impact of typical neovascular age-related macular degeneration and polypoidal choroidal vasculopathy on vision-related quality of life in Asian patients. Br J Ophthalmol. 2017</v>
      </c>
    </row>
    <row r="7780" spans="1:29" x14ac:dyDescent="0.3">
      <c r="A7780">
        <v>3859</v>
      </c>
      <c r="B7780" t="s">
        <v>7019</v>
      </c>
      <c r="C7780" t="s">
        <v>17258</v>
      </c>
      <c r="D7780" t="s">
        <v>27444</v>
      </c>
      <c r="E7780" t="s">
        <v>2731</v>
      </c>
      <c r="F7780" s="10"/>
      <c r="G7780">
        <v>2017</v>
      </c>
      <c r="J7780">
        <v>0.69864685680244165</v>
      </c>
      <c r="L7780" t="s">
        <v>38301</v>
      </c>
      <c r="M7780">
        <v>28515276</v>
      </c>
      <c r="Q7780" s="10"/>
      <c r="R7780" s="11">
        <f t="shared" si="242"/>
        <v>0</v>
      </c>
      <c r="U7780" s="11">
        <f t="shared" si="243"/>
        <v>0</v>
      </c>
      <c r="Y7780" s="11">
        <f>IF(SUM(Tableau1[[#This Row],[Other access]:[Sci-hub access]])&gt;=1,1,0)</f>
        <v>0</v>
      </c>
      <c r="Z7780" s="12">
        <f>IF(OR(Tableau1[[#This Row],[Access R1 + S1+ T1 ]]&gt;=1,Tableau1[[#This Row],[Access V1 +W1 + X1]]&gt;=1),1,0)</f>
        <v>0</v>
      </c>
      <c r="AB7780" s="10" t="str">
        <f>Tableau1[[#This Row],[DOI]]</f>
        <v>doi: 10.1083/jcb.201701165</v>
      </c>
      <c r="AC7780" s="13" t="str">
        <f>Tableau1[[#This Row],[Authors]]&amp;", "&amp;Tableau1[[#This Row],[Title]]&amp;" "&amp;Tableau1[[#This Row],[Journal]]&amp;". "&amp;Tableau1[[#This Row],[Year]]</f>
        <v>Malinová A, Cvačková Z, Matějů D, Hořejší Z, Abéza C, Vandermoere F, Bertrand E, Staněk D, Verheggen C., Assembly of the U5 snRNP component PRPF8 is controlled by the HSP90/R2TP chaperones. J Cell Biol. 2017</v>
      </c>
    </row>
    <row r="7781" spans="1:29" x14ac:dyDescent="0.3">
      <c r="A7781">
        <v>10927</v>
      </c>
      <c r="B7781" t="s">
        <v>13363</v>
      </c>
      <c r="C7781" t="s">
        <v>23525</v>
      </c>
      <c r="D7781" t="s">
        <v>33817</v>
      </c>
      <c r="E7781" t="s">
        <v>2457</v>
      </c>
      <c r="F7781" s="10"/>
      <c r="G7781">
        <v>2017</v>
      </c>
      <c r="J7781">
        <v>0.69882027552038184</v>
      </c>
      <c r="L7781" t="s">
        <v>45168</v>
      </c>
      <c r="M7781">
        <v>26829448</v>
      </c>
      <c r="Q7781" s="10"/>
      <c r="R7781" s="11">
        <f t="shared" si="242"/>
        <v>0</v>
      </c>
      <c r="U7781" s="11">
        <f t="shared" si="243"/>
        <v>0</v>
      </c>
      <c r="Y7781" s="11">
        <f>IF(SUM(Tableau1[[#This Row],[Other access]:[Sci-hub access]])&gt;=1,1,0)</f>
        <v>0</v>
      </c>
      <c r="Z7781" s="12">
        <f>IF(OR(Tableau1[[#This Row],[Access R1 + S1+ T1 ]]&gt;=1,Tableau1[[#This Row],[Access V1 +W1 + X1]]&gt;=1),1,0)</f>
        <v>0</v>
      </c>
      <c r="AB7781" s="10" t="str">
        <f>Tableau1[[#This Row],[DOI]]</f>
        <v>doi: 10.1097/ICB.0000000000000273</v>
      </c>
      <c r="AC7781" s="13" t="str">
        <f>Tableau1[[#This Row],[Authors]]&amp;", "&amp;Tableau1[[#This Row],[Title]]&amp;" "&amp;Tableau1[[#This Row],[Journal]]&amp;". "&amp;Tableau1[[#This Row],[Year]]</f>
        <v>Khan MA, Ho AC, Spirn MJ., COTTON-WOOL SPOTS AFTER USE OF MACITENTAN FOR PULMONARY ARTERIAL HYPERTENSION. Retin Cases Brief Rep. 2017</v>
      </c>
    </row>
    <row r="7782" spans="1:29" x14ac:dyDescent="0.3">
      <c r="A7782">
        <v>4681</v>
      </c>
      <c r="B7782" t="s">
        <v>7794</v>
      </c>
      <c r="C7782" t="s">
        <v>18026</v>
      </c>
      <c r="D7782" t="s">
        <v>28224</v>
      </c>
      <c r="E7782" t="s">
        <v>2467</v>
      </c>
      <c r="F7782" s="10"/>
      <c r="G7782">
        <v>2017</v>
      </c>
      <c r="J7782">
        <v>0.69887680097374805</v>
      </c>
      <c r="L7782" t="s">
        <v>39097</v>
      </c>
      <c r="M7782">
        <v>28419404</v>
      </c>
      <c r="Q7782" s="10"/>
      <c r="R7782" s="11">
        <f t="shared" si="242"/>
        <v>0</v>
      </c>
      <c r="U7782" s="11">
        <f t="shared" si="243"/>
        <v>0</v>
      </c>
      <c r="Y7782" s="11">
        <f>IF(SUM(Tableau1[[#This Row],[Other access]:[Sci-hub access]])&gt;=1,1,0)</f>
        <v>0</v>
      </c>
      <c r="Z7782" s="12">
        <f>IF(OR(Tableau1[[#This Row],[Access R1 + S1+ T1 ]]&gt;=1,Tableau1[[#This Row],[Access V1 +W1 + X1]]&gt;=1),1,0)</f>
        <v>0</v>
      </c>
      <c r="AB7782" s="10" t="str">
        <f>Tableau1[[#This Row],[DOI]]</f>
        <v>doi: 10.3928/23258160-20170329-13</v>
      </c>
      <c r="AC7782" s="13" t="str">
        <f>Tableau1[[#This Row],[Authors]]&amp;", "&amp;Tableau1[[#This Row],[Title]]&amp;" "&amp;Tableau1[[#This Row],[Journal]]&amp;". "&amp;Tableau1[[#This Row],[Year]]</f>
        <v>de Oliveira PRC, Berger AR, Chow DR., Use of Evicel Fibrin Sealant in Optic Disc Pit-Associated Macular Detachment. Ophthalmic Surg Lasers Imaging Retina. 2017</v>
      </c>
    </row>
    <row r="7783" spans="1:29" x14ac:dyDescent="0.3">
      <c r="A7783">
        <v>5130</v>
      </c>
      <c r="B7783" t="s">
        <v>8207</v>
      </c>
      <c r="C7783" t="s">
        <v>18432</v>
      </c>
      <c r="D7783" t="s">
        <v>28637</v>
      </c>
      <c r="E7783" t="s">
        <v>2609</v>
      </c>
      <c r="F7783" s="10"/>
      <c r="G7783">
        <v>2017</v>
      </c>
      <c r="J7783">
        <v>0.69887891479860142</v>
      </c>
      <c r="L7783" t="s">
        <v>39534</v>
      </c>
      <c r="M7783">
        <v>28369421</v>
      </c>
      <c r="Q7783" s="10"/>
      <c r="R7783" s="11">
        <f t="shared" si="242"/>
        <v>0</v>
      </c>
      <c r="U7783" s="11">
        <f t="shared" si="243"/>
        <v>0</v>
      </c>
      <c r="Y7783" s="11">
        <f>IF(SUM(Tableau1[[#This Row],[Other access]:[Sci-hub access]])&gt;=1,1,0)</f>
        <v>0</v>
      </c>
      <c r="Z7783" s="12">
        <f>IF(OR(Tableau1[[#This Row],[Access R1 + S1+ T1 ]]&gt;=1,Tableau1[[#This Row],[Access V1 +W1 + X1]]&gt;=1),1,0)</f>
        <v>0</v>
      </c>
      <c r="AB7783" s="10" t="str">
        <f>Tableau1[[#This Row],[DOI]]</f>
        <v>doi: 10.1093/hmg/ddx119</v>
      </c>
      <c r="AC7783" s="13" t="str">
        <f>Tableau1[[#This Row],[Authors]]&amp;", "&amp;Tableau1[[#This Row],[Title]]&amp;" "&amp;Tableau1[[#This Row],[Journal]]&amp;". "&amp;Tableau1[[#This Row],[Year]]</f>
        <v>Mazziotti R, Lupori L, Sagona G, Gennaro M, Della Sala G, Putignano E, Pizzorusso T., Searching for biomarkers of CDKL5 disorder: early-onset visual impairment in CDKL5 mutant mice. Hum Mol Genet. 2017</v>
      </c>
    </row>
    <row r="7784" spans="1:29" x14ac:dyDescent="0.3">
      <c r="A7784">
        <v>4929</v>
      </c>
      <c r="B7784" t="s">
        <v>8025</v>
      </c>
      <c r="C7784" t="s">
        <v>18254</v>
      </c>
      <c r="D7784" t="s">
        <v>28455</v>
      </c>
      <c r="E7784" t="s">
        <v>2542</v>
      </c>
      <c r="F7784" s="10"/>
      <c r="G7784">
        <v>2017</v>
      </c>
      <c r="J7784">
        <v>0.69907467449503202</v>
      </c>
      <c r="L7784" t="s">
        <v>39338</v>
      </c>
      <c r="M7784">
        <v>28389912</v>
      </c>
      <c r="Q7784" s="10"/>
      <c r="R7784" s="11">
        <f t="shared" si="242"/>
        <v>0</v>
      </c>
      <c r="U7784" s="11">
        <f t="shared" si="243"/>
        <v>0</v>
      </c>
      <c r="Y7784" s="11">
        <f>IF(SUM(Tableau1[[#This Row],[Other access]:[Sci-hub access]])&gt;=1,1,0)</f>
        <v>0</v>
      </c>
      <c r="Z7784" s="12">
        <f>IF(OR(Tableau1[[#This Row],[Access R1 + S1+ T1 ]]&gt;=1,Tableau1[[#This Row],[Access V1 +W1 + X1]]&gt;=1),1,0)</f>
        <v>0</v>
      </c>
      <c r="AB7784" s="10" t="str">
        <f>Tableau1[[#This Row],[DOI]]</f>
        <v>doi: 10.1007/s10633-017-9586-x</v>
      </c>
      <c r="AC7784" s="13" t="str">
        <f>Tableau1[[#This Row],[Authors]]&amp;", "&amp;Tableau1[[#This Row],[Title]]&amp;" "&amp;Tableau1[[#This Row],[Journal]]&amp;". "&amp;Tableau1[[#This Row],[Year]]</f>
        <v>Gurdita A, Tan B, Joos KM, Bizheva K, Choh V., Pigmented and albino rats differ in their responses to moderate, acute and reversible intraocular pressure elevation. Doc Ophthalmol. 2017</v>
      </c>
    </row>
    <row r="7785" spans="1:29" ht="28.8" x14ac:dyDescent="0.3">
      <c r="A7785">
        <v>8767</v>
      </c>
      <c r="B7785" t="s">
        <v>11405</v>
      </c>
      <c r="C7785" t="s">
        <v>21590</v>
      </c>
      <c r="D7785" t="s">
        <v>31845</v>
      </c>
      <c r="E7785" t="s">
        <v>2751</v>
      </c>
      <c r="F7785" s="10"/>
      <c r="G7785">
        <v>2017</v>
      </c>
      <c r="J7785">
        <v>0.69924964175955773</v>
      </c>
      <c r="L7785" t="s">
        <v>43103</v>
      </c>
      <c r="M7785">
        <v>27844144</v>
      </c>
      <c r="Q7785" s="10"/>
      <c r="R7785" s="11">
        <f t="shared" si="242"/>
        <v>0</v>
      </c>
      <c r="U7785" s="11">
        <f t="shared" si="243"/>
        <v>0</v>
      </c>
      <c r="Y7785" s="11">
        <f>IF(SUM(Tableau1[[#This Row],[Other access]:[Sci-hub access]])&gt;=1,1,0)</f>
        <v>0</v>
      </c>
      <c r="Z7785" s="12">
        <f>IF(OR(Tableau1[[#This Row],[Access R1 + S1+ T1 ]]&gt;=1,Tableau1[[#This Row],[Access V1 +W1 + X1]]&gt;=1),1,0)</f>
        <v>0</v>
      </c>
      <c r="AB7785" s="10" t="str">
        <f>Tableau1[[#This Row],[DOI]]</f>
        <v>doi: 10.1007/s00439-016-1745-8</v>
      </c>
      <c r="AC7785" s="13" t="str">
        <f>Tableau1[[#This Row],[Authors]]&amp;", "&amp;Tableau1[[#This Row],[Title]]&amp;" "&amp;Tableau1[[#This Row],[Journal]]&amp;". "&amp;Tableau1[[#This Row],[Year]]</f>
        <v>Holt R, Ugur Iseri SA, Wyatt AW, Bax DA, Gold Diaz D, Santos C, Broadgate S, Dunn R, Bruty J, Wallis Y, McMullan D, Ogilvie C, Gerrelli D, Zhang Y, Ragge N., Identification and functional characterisation of genetic variants in OLFM2 in children with developmental eye disorders. Hum Genet. 2017</v>
      </c>
    </row>
    <row r="7786" spans="1:29" ht="28.8" x14ac:dyDescent="0.3">
      <c r="A7786">
        <v>4142</v>
      </c>
      <c r="B7786" t="s">
        <v>7287</v>
      </c>
      <c r="C7786" t="s">
        <v>17524</v>
      </c>
      <c r="D7786" t="s">
        <v>27715</v>
      </c>
      <c r="E7786" t="s">
        <v>34188</v>
      </c>
      <c r="F7786" s="10"/>
      <c r="G7786">
        <v>2017</v>
      </c>
      <c r="J7786">
        <v>0.69925247743951335</v>
      </c>
      <c r="L7786" t="s">
        <v>38573</v>
      </c>
      <c r="M7786">
        <v>28479620</v>
      </c>
      <c r="Q7786" s="10"/>
      <c r="R7786" s="11">
        <f t="shared" si="242"/>
        <v>0</v>
      </c>
      <c r="U7786" s="11">
        <f t="shared" si="243"/>
        <v>0</v>
      </c>
      <c r="Y7786" s="11">
        <f>IF(SUM(Tableau1[[#This Row],[Other access]:[Sci-hub access]])&gt;=1,1,0)</f>
        <v>0</v>
      </c>
      <c r="Z7786" s="12">
        <f>IF(OR(Tableau1[[#This Row],[Access R1 + S1+ T1 ]]&gt;=1,Tableau1[[#This Row],[Access V1 +W1 + X1]]&gt;=1),1,0)</f>
        <v>0</v>
      </c>
      <c r="AB7786" s="10" t="str">
        <f>Tableau1[[#This Row],[DOI]]</f>
        <v>doi: 10.2471/BLT.16.177758</v>
      </c>
      <c r="AC7786" s="13" t="str">
        <f>Tableau1[[#This Row],[Authors]]&amp;", "&amp;Tableau1[[#This Row],[Title]]&amp;" "&amp;Tableau1[[#This Row],[Journal]]&amp;". "&amp;Tableau1[[#This Row],[Year]]</f>
        <v>Oswald WE, Stewart AE, Kramer MR, Endeshaw T, Zerihun M, Melak B, Sata E, Gessese D, Teferi T, Tadesse Z, Guadie B, King JD, Emerson PM, Callahan EK, Flanders D, Moe CL, Clasen TF., Active trachoma and community use of sanitation, Ethiopia. Bull World Health Organ. 2017</v>
      </c>
    </row>
    <row r="7787" spans="1:29" ht="28.8" x14ac:dyDescent="0.3">
      <c r="A7787">
        <v>6308</v>
      </c>
      <c r="B7787" t="s">
        <v>9263</v>
      </c>
      <c r="C7787" t="s">
        <v>19474</v>
      </c>
      <c r="D7787" t="s">
        <v>29694</v>
      </c>
      <c r="E7787" t="s">
        <v>2692</v>
      </c>
      <c r="F7787" s="10"/>
      <c r="G7787">
        <v>2017</v>
      </c>
      <c r="J7787">
        <v>0.6992580114604604</v>
      </c>
      <c r="L7787" t="e">
        <v>#VALUE!</v>
      </c>
      <c r="M7787">
        <v>28229827</v>
      </c>
      <c r="Q7787" s="10"/>
      <c r="R7787" s="11">
        <f t="shared" si="242"/>
        <v>0</v>
      </c>
      <c r="U7787" s="11">
        <f t="shared" si="243"/>
        <v>0</v>
      </c>
      <c r="Y7787" s="11">
        <f>IF(SUM(Tableau1[[#This Row],[Other access]:[Sci-hub access]])&gt;=1,1,0)</f>
        <v>0</v>
      </c>
      <c r="Z7787" s="12">
        <f>IF(OR(Tableau1[[#This Row],[Access R1 + S1+ T1 ]]&gt;=1,Tableau1[[#This Row],[Access V1 +W1 + X1]]&gt;=1),1,0)</f>
        <v>0</v>
      </c>
      <c r="AB7787" s="10" t="e">
        <f>Tableau1[[#This Row],[DOI]]</f>
        <v>#VALUE!</v>
      </c>
      <c r="AC7787" s="13" t="str">
        <f>Tableau1[[#This Row],[Authors]]&amp;", "&amp;Tableau1[[#This Row],[Title]]&amp;" "&amp;Tableau1[[#This Row],[Journal]]&amp;". "&amp;Tableau1[[#This Row],[Year]]</f>
        <v>Danda D, Sharma R, Truong D, Koelsch KA, Kurien BT, Bagavant H, Deshmukh U, Kaufman CE, Lewis DM, Stone DU, Radfar L, Rasmussen A, Sivils KL, Scofield RH., Anti-La positive, anti-Ro negative subset of primary Sjögren's syndrome: anti-La is a reality but is the disease? Clin Exp Rheumatol. 2017</v>
      </c>
    </row>
    <row r="7788" spans="1:29" x14ac:dyDescent="0.3">
      <c r="A7788">
        <v>4114</v>
      </c>
      <c r="B7788" t="s">
        <v>7260</v>
      </c>
      <c r="C7788" t="s">
        <v>17497</v>
      </c>
      <c r="D7788" t="s">
        <v>27688</v>
      </c>
      <c r="E7788" t="s">
        <v>2490</v>
      </c>
      <c r="F7788" s="10"/>
      <c r="G7788">
        <v>2017</v>
      </c>
      <c r="J7788">
        <v>0.69926708097188295</v>
      </c>
      <c r="L7788" t="s">
        <v>38545</v>
      </c>
      <c r="M7788">
        <v>28483493</v>
      </c>
      <c r="Q7788" s="10"/>
      <c r="R7788" s="11">
        <f t="shared" si="242"/>
        <v>0</v>
      </c>
      <c r="U7788" s="11">
        <f t="shared" si="243"/>
        <v>0</v>
      </c>
      <c r="Y7788" s="11">
        <f>IF(SUM(Tableau1[[#This Row],[Other access]:[Sci-hub access]])&gt;=1,1,0)</f>
        <v>0</v>
      </c>
      <c r="Z7788" s="12">
        <f>IF(OR(Tableau1[[#This Row],[Access R1 + S1+ T1 ]]&gt;=1,Tableau1[[#This Row],[Access V1 +W1 + X1]]&gt;=1),1,0)</f>
        <v>0</v>
      </c>
      <c r="AB7788" s="10" t="str">
        <f>Tableau1[[#This Row],[DOI]]</f>
        <v>doi: 10.1016/j.ajo.2017.04.019</v>
      </c>
      <c r="AC7788" s="13" t="str">
        <f>Tableau1[[#This Row],[Authors]]&amp;", "&amp;Tableau1[[#This Row],[Title]]&amp;" "&amp;Tableau1[[#This Row],[Journal]]&amp;". "&amp;Tableau1[[#This Row],[Year]]</f>
        <v>Davoudi S, Ebrahimiadib N, Yasa C, Sevgi DD, Roohipoor R, Papavasilieou E, Comander J, Sobrin L., Outcomes in Autoimmune Retinopathy Patients Treated With Rituximab. Am J Ophthalmol. 2017</v>
      </c>
    </row>
    <row r="7789" spans="1:29" x14ac:dyDescent="0.3">
      <c r="A7789">
        <v>689</v>
      </c>
      <c r="B7789" t="s">
        <v>3952</v>
      </c>
      <c r="C7789" t="s">
        <v>14207</v>
      </c>
      <c r="D7789" t="s">
        <v>24372</v>
      </c>
      <c r="E7789" t="s">
        <v>2511</v>
      </c>
      <c r="F7789" s="10"/>
      <c r="G7789">
        <v>2017</v>
      </c>
      <c r="J7789">
        <v>0.69937941386296065</v>
      </c>
      <c r="L7789" t="s">
        <v>35182</v>
      </c>
      <c r="M7789">
        <v>29133670</v>
      </c>
      <c r="Q7789" s="10"/>
      <c r="R7789" s="11">
        <f t="shared" si="242"/>
        <v>0</v>
      </c>
      <c r="U7789" s="11">
        <f t="shared" si="243"/>
        <v>0</v>
      </c>
      <c r="Y7789" s="11">
        <f>IF(SUM(Tableau1[[#This Row],[Other access]:[Sci-hub access]])&gt;=1,1,0)</f>
        <v>0</v>
      </c>
      <c r="Z7789" s="12">
        <f>IF(OR(Tableau1[[#This Row],[Access R1 + S1+ T1 ]]&gt;=1,Tableau1[[#This Row],[Access V1 +W1 + X1]]&gt;=1),1,0)</f>
        <v>0</v>
      </c>
      <c r="AB7789" s="10" t="str">
        <f>Tableau1[[#This Row],[DOI]]</f>
        <v>doi: 10.4103/ijo.IJO_473_17</v>
      </c>
      <c r="AC7789" s="13" t="str">
        <f>Tableau1[[#This Row],[Authors]]&amp;", "&amp;Tableau1[[#This Row],[Title]]&amp;" "&amp;Tableau1[[#This Row],[Journal]]&amp;". "&amp;Tableau1[[#This Row],[Year]]</f>
        <v>Thomas NR, Ghosh PS, Chowdhury M, Saurabh K, Roy R., Multicolor imaging in optic disc swelling. Indian J Ophthalmol. 2017</v>
      </c>
    </row>
    <row r="7790" spans="1:29" x14ac:dyDescent="0.3">
      <c r="A7790">
        <v>615</v>
      </c>
      <c r="B7790" t="s">
        <v>3878</v>
      </c>
      <c r="C7790" t="s">
        <v>14134</v>
      </c>
      <c r="D7790" t="s">
        <v>24298</v>
      </c>
      <c r="E7790" t="s">
        <v>2451</v>
      </c>
      <c r="F7790" s="10"/>
      <c r="G7790">
        <v>2017</v>
      </c>
      <c r="J7790">
        <v>0.69978550102450732</v>
      </c>
      <c r="L7790" t="s">
        <v>35113</v>
      </c>
      <c r="M7790">
        <v>29161299</v>
      </c>
      <c r="Q7790" s="10"/>
      <c r="R7790" s="11">
        <f t="shared" si="242"/>
        <v>0</v>
      </c>
      <c r="U7790" s="11">
        <f t="shared" si="243"/>
        <v>0</v>
      </c>
      <c r="Y7790" s="11">
        <f>IF(SUM(Tableau1[[#This Row],[Other access]:[Sci-hub access]])&gt;=1,1,0)</f>
        <v>0</v>
      </c>
      <c r="Z7790" s="12">
        <f>IF(OR(Tableau1[[#This Row],[Access R1 + S1+ T1 ]]&gt;=1,Tableau1[[#This Row],[Access V1 +W1 + X1]]&gt;=1),1,0)</f>
        <v>0</v>
      </c>
      <c r="AB7790" s="10" t="str">
        <f>Tableau1[[#This Row],[DOI]]</f>
        <v>doi: 10.1371/journal.pone.0187690</v>
      </c>
      <c r="AC7790" s="13" t="str">
        <f>Tableau1[[#This Row],[Authors]]&amp;", "&amp;Tableau1[[#This Row],[Title]]&amp;" "&amp;Tableau1[[#This Row],[Journal]]&amp;". "&amp;Tableau1[[#This Row],[Year]]</f>
        <v>Shin DH, Woo KI, Kim YD., Relationship between lower eyelid epiblepharon and epicanthus in Korean children. PLoS One. 2017</v>
      </c>
    </row>
    <row r="7791" spans="1:29" x14ac:dyDescent="0.3">
      <c r="A7791">
        <v>8060</v>
      </c>
      <c r="B7791" t="s">
        <v>10786</v>
      </c>
      <c r="C7791" t="s">
        <v>20979</v>
      </c>
      <c r="D7791" t="s">
        <v>31224</v>
      </c>
      <c r="E7791" t="s">
        <v>2835</v>
      </c>
      <c r="F7791" s="10"/>
      <c r="G7791">
        <v>2017</v>
      </c>
      <c r="J7791">
        <v>0.70019408624298707</v>
      </c>
      <c r="L7791" t="s">
        <v>42407</v>
      </c>
      <c r="M7791">
        <v>28002793</v>
      </c>
      <c r="Q7791" s="10"/>
      <c r="R7791" s="11">
        <f t="shared" si="242"/>
        <v>0</v>
      </c>
      <c r="U7791" s="11">
        <f t="shared" si="243"/>
        <v>0</v>
      </c>
      <c r="Y7791" s="11">
        <f>IF(SUM(Tableau1[[#This Row],[Other access]:[Sci-hub access]])&gt;=1,1,0)</f>
        <v>0</v>
      </c>
      <c r="Z7791" s="12">
        <f>IF(OR(Tableau1[[#This Row],[Access R1 + S1+ T1 ]]&gt;=1,Tableau1[[#This Row],[Access V1 +W1 + X1]]&gt;=1),1,0)</f>
        <v>0</v>
      </c>
      <c r="AB7791" s="10" t="str">
        <f>Tableau1[[#This Row],[DOI]]</f>
        <v>doi: 10.18632/oncotarget.14008</v>
      </c>
      <c r="AC7791" s="13" t="str">
        <f>Tableau1[[#This Row],[Authors]]&amp;", "&amp;Tableau1[[#This Row],[Title]]&amp;" "&amp;Tableau1[[#This Row],[Journal]]&amp;". "&amp;Tableau1[[#This Row],[Year]]</f>
        <v>Cani AK, Hovelson DH, Demirci H, Johnson MW, Tomlins SA, Rao RC., Next generation sequencing of vitreoretinal lymphomas from small-volume intraocular liquid biopsies: new routes to targeted therapies. Oncotarget. 2017</v>
      </c>
    </row>
    <row r="7792" spans="1:29" x14ac:dyDescent="0.3">
      <c r="A7792">
        <v>8088</v>
      </c>
      <c r="B7792" t="s">
        <v>10811</v>
      </c>
      <c r="C7792" t="s">
        <v>21000</v>
      </c>
      <c r="D7792" t="s">
        <v>31249</v>
      </c>
      <c r="E7792" t="s">
        <v>2640</v>
      </c>
      <c r="F7792" s="10"/>
      <c r="G7792">
        <v>2017</v>
      </c>
      <c r="J7792">
        <v>0.70019876280365656</v>
      </c>
      <c r="L7792" t="s">
        <v>42435</v>
      </c>
      <c r="M7792">
        <v>28000874</v>
      </c>
      <c r="Q7792" s="10"/>
      <c r="R7792" s="11">
        <f t="shared" si="242"/>
        <v>0</v>
      </c>
      <c r="U7792" s="11">
        <f t="shared" si="243"/>
        <v>0</v>
      </c>
      <c r="Y7792" s="11">
        <f>IF(SUM(Tableau1[[#This Row],[Other access]:[Sci-hub access]])&gt;=1,1,0)</f>
        <v>0</v>
      </c>
      <c r="Z7792" s="12">
        <f>IF(OR(Tableau1[[#This Row],[Access R1 + S1+ T1 ]]&gt;=1,Tableau1[[#This Row],[Access V1 +W1 + X1]]&gt;=1),1,0)</f>
        <v>0</v>
      </c>
      <c r="AB7792" s="10" t="str">
        <f>Tableau1[[#This Row],[DOI]]</f>
        <v>doi: 10.3892/mmr.2016.6048</v>
      </c>
      <c r="AC7792" s="13" t="str">
        <f>Tableau1[[#This Row],[Authors]]&amp;", "&amp;Tableau1[[#This Row],[Title]]&amp;" "&amp;Tableau1[[#This Row],[Journal]]&amp;". "&amp;Tableau1[[#This Row],[Year]]</f>
        <v>Zhang ZH, Chen QZ, Jiang F, Townsend TA, Mao CJ, You CY, Yang WH, Sun ZY, Yu JG, Yan H., Changes in TL1A levels and associated cytokines during pathogenesis of diabetic retinopathy. Mol Med Rep. 2017</v>
      </c>
    </row>
    <row r="7793" spans="1:29" ht="28.8" x14ac:dyDescent="0.3">
      <c r="A7793">
        <v>7524</v>
      </c>
      <c r="B7793" t="s">
        <v>10322</v>
      </c>
      <c r="C7793" t="s">
        <v>20522</v>
      </c>
      <c r="D7793" t="s">
        <v>30757</v>
      </c>
      <c r="E7793" t="s">
        <v>2523</v>
      </c>
      <c r="F7793" s="10"/>
      <c r="G7793">
        <v>2017</v>
      </c>
      <c r="J7793">
        <v>0.70031442737025962</v>
      </c>
      <c r="L7793" t="s">
        <v>41879</v>
      </c>
      <c r="M7793">
        <v>28085139</v>
      </c>
      <c r="Q7793" s="10"/>
      <c r="R7793" s="11">
        <f t="shared" si="242"/>
        <v>0</v>
      </c>
      <c r="U7793" s="11">
        <f t="shared" si="243"/>
        <v>0</v>
      </c>
      <c r="Y7793" s="11">
        <f>IF(SUM(Tableau1[[#This Row],[Other access]:[Sci-hub access]])&gt;=1,1,0)</f>
        <v>0</v>
      </c>
      <c r="Z7793" s="12">
        <f>IF(OR(Tableau1[[#This Row],[Access R1 + S1+ T1 ]]&gt;=1,Tableau1[[#This Row],[Access V1 +W1 + X1]]&gt;=1),1,0)</f>
        <v>0</v>
      </c>
      <c r="AB7793" s="10" t="str">
        <f>Tableau1[[#This Row],[DOI]]</f>
        <v>doi: 10.1038/eye.2016.303</v>
      </c>
      <c r="AC7793" s="13" t="str">
        <f>Tableau1[[#This Row],[Authors]]&amp;", "&amp;Tableau1[[#This Row],[Title]]&amp;" "&amp;Tableau1[[#This Row],[Journal]]&amp;". "&amp;Tableau1[[#This Row],[Year]]</f>
        <v>Meireles A, Goldsmith C, El-Ghrably I, Erginay A, Habib M, Pessoa B, Coelho J, Patel T, Tadayoni R, Massin P, Atorf J, Augustin AJ., Efficacy of 0.2 μg/day fluocinolone acetonide implant (ILUVIEN) in eyes with diabetic macular edema and prior vitrectomy. Eye (Lond). 2017</v>
      </c>
    </row>
    <row r="7794" spans="1:29" x14ac:dyDescent="0.3">
      <c r="A7794">
        <v>6079</v>
      </c>
      <c r="B7794" t="s">
        <v>823</v>
      </c>
      <c r="C7794" t="s">
        <v>824</v>
      </c>
      <c r="D7794" t="s">
        <v>825</v>
      </c>
      <c r="E7794" t="s">
        <v>3059</v>
      </c>
      <c r="F7794" s="10"/>
      <c r="G7794">
        <v>2017</v>
      </c>
      <c r="J7794">
        <v>0.70031609989072385</v>
      </c>
      <c r="L7794" t="s">
        <v>40455</v>
      </c>
      <c r="M7794">
        <v>28253217</v>
      </c>
      <c r="Q7794" s="10"/>
      <c r="R7794" s="11">
        <f t="shared" si="242"/>
        <v>0</v>
      </c>
      <c r="U7794" s="11">
        <f t="shared" si="243"/>
        <v>0</v>
      </c>
      <c r="Y7794" s="11">
        <f>IF(SUM(Tableau1[[#This Row],[Other access]:[Sci-hub access]])&gt;=1,1,0)</f>
        <v>0</v>
      </c>
      <c r="Z7794" s="12">
        <f>IF(OR(Tableau1[[#This Row],[Access R1 + S1+ T1 ]]&gt;=1,Tableau1[[#This Row],[Access V1 +W1 + X1]]&gt;=1),1,0)</f>
        <v>0</v>
      </c>
      <c r="AB7794" s="10" t="str">
        <f>Tableau1[[#This Row],[DOI]]</f>
        <v>doi: 10.1097/HJH.0000000000001225</v>
      </c>
      <c r="AC7794" s="13" t="str">
        <f>Tableau1[[#This Row],[Authors]]&amp;", "&amp;Tableau1[[#This Row],[Title]]&amp;" "&amp;Tableau1[[#This Row],[Journal]]&amp;". "&amp;Tableau1[[#This Row],[Year]]</f>
        <v>Rim TH, Lee SY, Kim SH, Kim SS, Kim CY., Increased incidence of open-angle glaucoma among hypertensive patients: an 11-year nationwide retrospective cohort study. J Hypertens. 2017</v>
      </c>
    </row>
    <row r="7795" spans="1:29" x14ac:dyDescent="0.3">
      <c r="A7795">
        <v>8379</v>
      </c>
      <c r="B7795" t="s">
        <v>11066</v>
      </c>
      <c r="C7795" t="s">
        <v>21252</v>
      </c>
      <c r="D7795" t="s">
        <v>31504</v>
      </c>
      <c r="E7795" t="s">
        <v>2835</v>
      </c>
      <c r="F7795" s="10"/>
      <c r="G7795">
        <v>2017</v>
      </c>
      <c r="J7795">
        <v>0.70062958476701853</v>
      </c>
      <c r="L7795" t="s">
        <v>42721</v>
      </c>
      <c r="M7795">
        <v>27926530</v>
      </c>
      <c r="Q7795" s="10"/>
      <c r="R7795" s="11">
        <f t="shared" si="242"/>
        <v>0</v>
      </c>
      <c r="U7795" s="11">
        <f t="shared" si="243"/>
        <v>0</v>
      </c>
      <c r="Y7795" s="11">
        <f>IF(SUM(Tableau1[[#This Row],[Other access]:[Sci-hub access]])&gt;=1,1,0)</f>
        <v>0</v>
      </c>
      <c r="Z7795" s="12">
        <f>IF(OR(Tableau1[[#This Row],[Access R1 + S1+ T1 ]]&gt;=1,Tableau1[[#This Row],[Access V1 +W1 + X1]]&gt;=1),1,0)</f>
        <v>0</v>
      </c>
      <c r="AB7795" s="10" t="str">
        <f>Tableau1[[#This Row],[DOI]]</f>
        <v>doi: 10.18632/oncotarget.13745</v>
      </c>
      <c r="AC7795" s="13" t="str">
        <f>Tableau1[[#This Row],[Authors]]&amp;", "&amp;Tableau1[[#This Row],[Title]]&amp;" "&amp;Tableau1[[#This Row],[Journal]]&amp;". "&amp;Tableau1[[#This Row],[Year]]</f>
        <v>Li S, Shao M, Tang B, Zhang A, Cao W, Sun X., The association between serum uric acid and glaucoma severity in primary angle closure glaucoma: a retrospective case-control study. Oncotarget. 2017</v>
      </c>
    </row>
    <row r="7796" spans="1:29" x14ac:dyDescent="0.3">
      <c r="A7796">
        <v>6391</v>
      </c>
      <c r="B7796" t="s">
        <v>9336</v>
      </c>
      <c r="C7796" t="s">
        <v>19545</v>
      </c>
      <c r="D7796" t="s">
        <v>29767</v>
      </c>
      <c r="E7796" t="s">
        <v>2448</v>
      </c>
      <c r="F7796" s="10"/>
      <c r="G7796">
        <v>2017</v>
      </c>
      <c r="J7796">
        <v>0.70067457949082523</v>
      </c>
      <c r="L7796" t="s">
        <v>40760</v>
      </c>
      <c r="M7796">
        <v>28220252</v>
      </c>
      <c r="Q7796" s="10"/>
      <c r="R7796" s="11">
        <f t="shared" si="242"/>
        <v>0</v>
      </c>
      <c r="U7796" s="11">
        <f t="shared" si="243"/>
        <v>0</v>
      </c>
      <c r="Y7796" s="11">
        <f>IF(SUM(Tableau1[[#This Row],[Other access]:[Sci-hub access]])&gt;=1,1,0)</f>
        <v>0</v>
      </c>
      <c r="Z7796" s="12">
        <f>IF(OR(Tableau1[[#This Row],[Access R1 + S1+ T1 ]]&gt;=1,Tableau1[[#This Row],[Access V1 +W1 + X1]]&gt;=1),1,0)</f>
        <v>0</v>
      </c>
      <c r="AB7796" s="10" t="str">
        <f>Tableau1[[#This Row],[DOI]]</f>
        <v>doi: 10.1007/s00417-017-3614-0</v>
      </c>
      <c r="AC7796" s="13" t="str">
        <f>Tableau1[[#This Row],[Authors]]&amp;", "&amp;Tableau1[[#This Row],[Title]]&amp;" "&amp;Tableau1[[#This Row],[Journal]]&amp;". "&amp;Tableau1[[#This Row],[Year]]</f>
        <v>Kinoshita T, Onoda Y, Maeno T., Long-term surgical outcomes of the inverted internal limiting membrane flap technique in highly myopic macular hole retinal detachment. Graefes Arch Clin Exp Ophthalmol. 2017</v>
      </c>
    </row>
    <row r="7797" spans="1:29" x14ac:dyDescent="0.3">
      <c r="A7797">
        <v>2055</v>
      </c>
      <c r="B7797" t="s">
        <v>5294</v>
      </c>
      <c r="C7797" t="s">
        <v>5</v>
      </c>
      <c r="D7797" t="s">
        <v>25716</v>
      </c>
      <c r="E7797" t="s">
        <v>2537</v>
      </c>
      <c r="F7797" s="10"/>
      <c r="G7797">
        <v>2017</v>
      </c>
      <c r="J7797">
        <v>0.70110567615906993</v>
      </c>
      <c r="L7797" t="s">
        <v>36526</v>
      </c>
      <c r="M7797">
        <v>28822232</v>
      </c>
      <c r="Q7797" s="10"/>
      <c r="R7797" s="11">
        <f t="shared" si="242"/>
        <v>0</v>
      </c>
      <c r="U7797" s="11">
        <f t="shared" si="243"/>
        <v>0</v>
      </c>
      <c r="Y7797" s="11">
        <f>IF(SUM(Tableau1[[#This Row],[Other access]:[Sci-hub access]])&gt;=1,1,0)</f>
        <v>0</v>
      </c>
      <c r="Z7797" s="12">
        <f>IF(OR(Tableau1[[#This Row],[Access R1 + S1+ T1 ]]&gt;=1,Tableau1[[#This Row],[Access V1 +W1 + X1]]&gt;=1),1,0)</f>
        <v>0</v>
      </c>
      <c r="AB7797" s="10" t="str">
        <f>Tableau1[[#This Row],[DOI]]</f>
        <v>doi: 10.1016/j.ajpath.2017.08.001</v>
      </c>
      <c r="AC7797" s="13" t="str">
        <f>Tableau1[[#This Row],[Authors]]&amp;", "&amp;Tableau1[[#This Row],[Title]]&amp;" "&amp;Tableau1[[#This Row],[Journal]]&amp;". "&amp;Tableau1[[#This Row],[Year]]</f>
        <v>[No authors listed], This Month in AJP. Am J Pathol. 2017</v>
      </c>
    </row>
    <row r="7798" spans="1:29" x14ac:dyDescent="0.3">
      <c r="A7798">
        <v>9591</v>
      </c>
      <c r="B7798" t="s">
        <v>12147</v>
      </c>
      <c r="C7798" t="s">
        <v>22322</v>
      </c>
      <c r="D7798" t="s">
        <v>32594</v>
      </c>
      <c r="E7798" t="s">
        <v>2438</v>
      </c>
      <c r="F7798" s="10"/>
      <c r="G7798">
        <v>2017</v>
      </c>
      <c r="J7798">
        <v>0.70133259197607878</v>
      </c>
      <c r="L7798" t="s">
        <v>43863</v>
      </c>
      <c r="M7798">
        <v>27649982</v>
      </c>
      <c r="Q7798" s="10"/>
      <c r="R7798" s="11">
        <f t="shared" si="242"/>
        <v>0</v>
      </c>
      <c r="U7798" s="11">
        <f t="shared" si="243"/>
        <v>0</v>
      </c>
      <c r="Y7798" s="11">
        <f>IF(SUM(Tableau1[[#This Row],[Other access]:[Sci-hub access]])&gt;=1,1,0)</f>
        <v>0</v>
      </c>
      <c r="Z7798" s="12">
        <f>IF(OR(Tableau1[[#This Row],[Access R1 + S1+ T1 ]]&gt;=1,Tableau1[[#This Row],[Access V1 +W1 + X1]]&gt;=1),1,0)</f>
        <v>0</v>
      </c>
      <c r="AB7798" s="10" t="str">
        <f>Tableau1[[#This Row],[DOI]]</f>
        <v>doi: 10.1136/bjophthalmol-2016-309023</v>
      </c>
      <c r="AC7798" s="13" t="str">
        <f>Tableau1[[#This Row],[Authors]]&amp;", "&amp;Tableau1[[#This Row],[Title]]&amp;" "&amp;Tableau1[[#This Row],[Journal]]&amp;". "&amp;Tableau1[[#This Row],[Year]]</f>
        <v>Miller Ellis E, Berlin MS, Ward CL, Sharpe JA, Jamil A, Harris A., Ocular hypotensive effect of the novel EP3/FP agonist ONO-9054 versus Xalatan: results of a 28-day, double-masked, randomised study. Br J Ophthalmol. 2017</v>
      </c>
    </row>
    <row r="7799" spans="1:29" x14ac:dyDescent="0.3">
      <c r="A7799">
        <v>3426</v>
      </c>
      <c r="B7799" t="s">
        <v>6601</v>
      </c>
      <c r="C7799" t="s">
        <v>16844</v>
      </c>
      <c r="D7799" t="s">
        <v>27025</v>
      </c>
      <c r="E7799" t="s">
        <v>2478</v>
      </c>
      <c r="F7799" s="10"/>
      <c r="G7799">
        <v>2017</v>
      </c>
      <c r="J7799">
        <v>0.70137632831091801</v>
      </c>
      <c r="L7799" t="s">
        <v>37875</v>
      </c>
      <c r="M7799">
        <v>28587293</v>
      </c>
      <c r="Q7799" s="10"/>
      <c r="R7799" s="11">
        <f t="shared" si="242"/>
        <v>0</v>
      </c>
      <c r="U7799" s="11">
        <f t="shared" si="243"/>
        <v>0</v>
      </c>
      <c r="Y7799" s="11">
        <f>IF(SUM(Tableau1[[#This Row],[Other access]:[Sci-hub access]])&gt;=1,1,0)</f>
        <v>0</v>
      </c>
      <c r="Z7799" s="12">
        <f>IF(OR(Tableau1[[#This Row],[Access R1 + S1+ T1 ]]&gt;=1,Tableau1[[#This Row],[Access V1 +W1 + X1]]&gt;=1),1,0)</f>
        <v>0</v>
      </c>
      <c r="AB7799" s="10" t="str">
        <f>Tableau1[[#This Row],[DOI]]</f>
        <v>doi: 10.3390/ijms18061209</v>
      </c>
      <c r="AC7799" s="13" t="str">
        <f>Tableau1[[#This Row],[Authors]]&amp;", "&amp;Tableau1[[#This Row],[Title]]&amp;" "&amp;Tableau1[[#This Row],[Journal]]&amp;". "&amp;Tableau1[[#This Row],[Year]]</f>
        <v>Ushio A, Arakaki R, Eguchi H, Hotta F, Yamada A, Kudo Y, Ishimaru N., Pathological Analysis of Ocular Lesions in a Murine Model of Sjögren's Syndrome. Int J Mol Sci. 2017</v>
      </c>
    </row>
    <row r="7800" spans="1:29" x14ac:dyDescent="0.3">
      <c r="A7800">
        <v>6936</v>
      </c>
      <c r="B7800" t="s">
        <v>9806</v>
      </c>
      <c r="C7800" t="s">
        <v>20009</v>
      </c>
      <c r="D7800" t="s">
        <v>30240</v>
      </c>
      <c r="E7800" t="s">
        <v>34015</v>
      </c>
      <c r="F7800" s="10"/>
      <c r="G7800">
        <v>2017</v>
      </c>
      <c r="J7800">
        <v>0.70151910050935384</v>
      </c>
      <c r="L7800" t="s">
        <v>41295</v>
      </c>
      <c r="M7800">
        <v>28145787</v>
      </c>
      <c r="Q7800" s="10"/>
      <c r="R7800" s="11">
        <f t="shared" si="242"/>
        <v>0</v>
      </c>
      <c r="U7800" s="11">
        <f t="shared" si="243"/>
        <v>0</v>
      </c>
      <c r="Y7800" s="11">
        <f>IF(SUM(Tableau1[[#This Row],[Other access]:[Sci-hub access]])&gt;=1,1,0)</f>
        <v>0</v>
      </c>
      <c r="Z7800" s="12">
        <f>IF(OR(Tableau1[[#This Row],[Access R1 + S1+ T1 ]]&gt;=1,Tableau1[[#This Row],[Access V1 +W1 + X1]]&gt;=1),1,0)</f>
        <v>0</v>
      </c>
      <c r="AB7800" s="10" t="str">
        <f>Tableau1[[#This Row],[DOI]]</f>
        <v>doi: 10.1080/13816810.2016.1253107</v>
      </c>
      <c r="AC7800" s="13" t="str">
        <f>Tableau1[[#This Row],[Authors]]&amp;", "&amp;Tableau1[[#This Row],[Title]]&amp;" "&amp;Tableau1[[#This Row],[Journal]]&amp;". "&amp;Tableau1[[#This Row],[Year]]</f>
        <v>Maltese P, Ziccardi L, Iarossi G, Gusson E, D'Agruma L, Marchini G, Buzzonetti L, Nicoletti A, Benedetti S, Bertelli M., Osteoporosis-pseudoglioma syndrome: Report of two cases and a manifesting carrier. Ophthalmic Genet. 2017</v>
      </c>
    </row>
    <row r="7801" spans="1:29" x14ac:dyDescent="0.3">
      <c r="A7801">
        <v>7750</v>
      </c>
      <c r="B7801" t="s">
        <v>10516</v>
      </c>
      <c r="C7801" t="s">
        <v>20712</v>
      </c>
      <c r="D7801" t="s">
        <v>30953</v>
      </c>
      <c r="E7801" t="s">
        <v>2479</v>
      </c>
      <c r="F7801" s="10"/>
      <c r="G7801">
        <v>2017</v>
      </c>
      <c r="J7801">
        <v>0.70154649279493375</v>
      </c>
      <c r="L7801" t="s">
        <v>42101</v>
      </c>
      <c r="M7801">
        <v>28060057</v>
      </c>
      <c r="Q7801" s="10"/>
      <c r="R7801" s="11">
        <f t="shared" si="242"/>
        <v>0</v>
      </c>
      <c r="U7801" s="11">
        <f t="shared" si="243"/>
        <v>0</v>
      </c>
      <c r="Y7801" s="11">
        <f>IF(SUM(Tableau1[[#This Row],[Other access]:[Sci-hub access]])&gt;=1,1,0)</f>
        <v>0</v>
      </c>
      <c r="Z7801" s="12">
        <f>IF(OR(Tableau1[[#This Row],[Access R1 + S1+ T1 ]]&gt;=1,Tableau1[[#This Row],[Access V1 +W1 + X1]]&gt;=1),1,0)</f>
        <v>0</v>
      </c>
      <c r="AB7801" s="10" t="str">
        <f>Tableau1[[#This Row],[DOI]]</f>
        <v>doi: 10.1097/ICO.0000000000001083</v>
      </c>
      <c r="AC7801" s="13" t="str">
        <f>Tableau1[[#This Row],[Authors]]&amp;", "&amp;Tableau1[[#This Row],[Title]]&amp;" "&amp;Tableau1[[#This Row],[Journal]]&amp;". "&amp;Tableau1[[#This Row],[Year]]</f>
        <v>Sarezky D, Orlin SE, Pan W, VanderBeek BL., Trends in Corneal Transplantation in Keratoconus. Cornea. 2017</v>
      </c>
    </row>
    <row r="7802" spans="1:29" x14ac:dyDescent="0.3">
      <c r="A7802">
        <v>936</v>
      </c>
      <c r="B7802" t="s">
        <v>4198</v>
      </c>
      <c r="C7802" t="s">
        <v>14452</v>
      </c>
      <c r="D7802" t="s">
        <v>24619</v>
      </c>
      <c r="E7802" t="s">
        <v>2451</v>
      </c>
      <c r="F7802" s="10"/>
      <c r="G7802">
        <v>2017</v>
      </c>
      <c r="J7802">
        <v>0.70155698116413467</v>
      </c>
      <c r="L7802" t="s">
        <v>35424</v>
      </c>
      <c r="M7802">
        <v>29059257</v>
      </c>
      <c r="Q7802" s="10"/>
      <c r="R7802" s="11">
        <f t="shared" si="242"/>
        <v>0</v>
      </c>
      <c r="U7802" s="11">
        <f t="shared" si="243"/>
        <v>0</v>
      </c>
      <c r="Y7802" s="11">
        <f>IF(SUM(Tableau1[[#This Row],[Other access]:[Sci-hub access]])&gt;=1,1,0)</f>
        <v>0</v>
      </c>
      <c r="Z7802" s="12">
        <f>IF(OR(Tableau1[[#This Row],[Access R1 + S1+ T1 ]]&gt;=1,Tableau1[[#This Row],[Access V1 +W1 + X1]]&gt;=1),1,0)</f>
        <v>0</v>
      </c>
      <c r="AB7802" s="10" t="str">
        <f>Tableau1[[#This Row],[DOI]]</f>
        <v>doi: 10.1371/journal.pone.0186949</v>
      </c>
      <c r="AC7802" s="13" t="str">
        <f>Tableau1[[#This Row],[Authors]]&amp;", "&amp;Tableau1[[#This Row],[Title]]&amp;" "&amp;Tableau1[[#This Row],[Journal]]&amp;". "&amp;Tableau1[[#This Row],[Year]]</f>
        <v>Rashno A, Nazari B, Koozekanani DD, Drayna PM, Sadri S, Rabbani H, Parhi KK., Fully-automated segmentation of fluid regions in exudative age-related macular degeneration subjects: Kernel graph cut in neutrosophic domain. PLoS One. 2017</v>
      </c>
    </row>
    <row r="7803" spans="1:29" ht="28.8" x14ac:dyDescent="0.3">
      <c r="A7803">
        <v>3490</v>
      </c>
      <c r="B7803" t="s">
        <v>6664</v>
      </c>
      <c r="C7803" t="s">
        <v>16906</v>
      </c>
      <c r="D7803" t="s">
        <v>27088</v>
      </c>
      <c r="E7803" t="s">
        <v>2601</v>
      </c>
      <c r="F7803" s="10"/>
      <c r="G7803">
        <v>2017</v>
      </c>
      <c r="J7803">
        <v>0.70164581979057372</v>
      </c>
      <c r="L7803" t="s">
        <v>37937</v>
      </c>
      <c r="M7803">
        <v>28576690</v>
      </c>
      <c r="Q7803" s="10"/>
      <c r="R7803" s="11">
        <f t="shared" si="242"/>
        <v>0</v>
      </c>
      <c r="U7803" s="11">
        <f t="shared" si="243"/>
        <v>0</v>
      </c>
      <c r="Y7803" s="11">
        <f>IF(SUM(Tableau1[[#This Row],[Other access]:[Sci-hub access]])&gt;=1,1,0)</f>
        <v>0</v>
      </c>
      <c r="Z7803" s="12">
        <f>IF(OR(Tableau1[[#This Row],[Access R1 + S1+ T1 ]]&gt;=1,Tableau1[[#This Row],[Access V1 +W1 + X1]]&gt;=1),1,0)</f>
        <v>0</v>
      </c>
      <c r="AB7803" s="10" t="str">
        <f>Tableau1[[#This Row],[DOI]]</f>
        <v>doi: 10.1016/j.ydbio.2017.05.019</v>
      </c>
      <c r="AC7803" s="13" t="str">
        <f>Tableau1[[#This Row],[Authors]]&amp;", "&amp;Tableau1[[#This Row],[Title]]&amp;" "&amp;Tableau1[[#This Row],[Journal]]&amp;". "&amp;Tableau1[[#This Row],[Year]]</f>
        <v>Grajales-Esquivel E, Luz-Madrigal A, Bierly J, Haynes T, Reis ES, Han Z, Gutierrez C, McKinney Z, Tzekou A, Lambris JD, Tsonis PA, Del Rio-Tsonis K., Complement component C3aR constitutes a novel regulator for chick eye morphogenesis. Dev Biol. 2017</v>
      </c>
    </row>
    <row r="7804" spans="1:29" x14ac:dyDescent="0.3">
      <c r="A7804">
        <v>9059</v>
      </c>
      <c r="B7804" t="s">
        <v>11669</v>
      </c>
      <c r="C7804" t="s">
        <v>21845</v>
      </c>
      <c r="D7804" t="s">
        <v>32110</v>
      </c>
      <c r="E7804" t="s">
        <v>2463</v>
      </c>
      <c r="F7804" s="10"/>
      <c r="G7804">
        <v>2017</v>
      </c>
      <c r="J7804">
        <v>0.70178407416171606</v>
      </c>
      <c r="L7804" t="s">
        <v>43381</v>
      </c>
      <c r="M7804">
        <v>27515569</v>
      </c>
      <c r="Q7804" s="10"/>
      <c r="R7804" s="11">
        <f t="shared" si="242"/>
        <v>0</v>
      </c>
      <c r="U7804" s="11">
        <f t="shared" si="243"/>
        <v>0</v>
      </c>
      <c r="Y7804" s="11">
        <f>IF(SUM(Tableau1[[#This Row],[Other access]:[Sci-hub access]])&gt;=1,1,0)</f>
        <v>0</v>
      </c>
      <c r="Z7804" s="12">
        <f>IF(OR(Tableau1[[#This Row],[Access R1 + S1+ T1 ]]&gt;=1,Tableau1[[#This Row],[Access V1 +W1 + X1]]&gt;=1),1,0)</f>
        <v>0</v>
      </c>
      <c r="AB7804" s="10" t="str">
        <f>Tableau1[[#This Row],[DOI]]</f>
        <v>doi: 10.5301/ejo.5000850</v>
      </c>
      <c r="AC7804" s="13" t="str">
        <f>Tableau1[[#This Row],[Authors]]&amp;", "&amp;Tableau1[[#This Row],[Title]]&amp;" "&amp;Tableau1[[#This Row],[Journal]]&amp;". "&amp;Tableau1[[#This Row],[Year]]</f>
        <v>Silverman RH, Urs R, RoyChoudhury A, Archer TJ, Gobbe M, Reinstein DZ., Combined tomography and epithelial thickness mapping for diagnosis of keratoconus. Eur J Ophthalmol. 2017</v>
      </c>
    </row>
    <row r="7805" spans="1:29" ht="28.8" x14ac:dyDescent="0.3">
      <c r="A7805">
        <v>5091</v>
      </c>
      <c r="B7805" t="s">
        <v>8172</v>
      </c>
      <c r="C7805" t="s">
        <v>18398</v>
      </c>
      <c r="D7805" t="s">
        <v>28602</v>
      </c>
      <c r="E7805" t="s">
        <v>34031</v>
      </c>
      <c r="F7805" s="10"/>
      <c r="G7805">
        <v>2017</v>
      </c>
      <c r="J7805">
        <v>0.70178821652789458</v>
      </c>
      <c r="L7805" t="s">
        <v>39499</v>
      </c>
      <c r="M7805">
        <v>28375788</v>
      </c>
      <c r="Q7805" s="10"/>
      <c r="R7805" s="11">
        <f t="shared" si="242"/>
        <v>0</v>
      </c>
      <c r="U7805" s="11">
        <f t="shared" si="243"/>
        <v>0</v>
      </c>
      <c r="Y7805" s="11">
        <f>IF(SUM(Tableau1[[#This Row],[Other access]:[Sci-hub access]])&gt;=1,1,0)</f>
        <v>0</v>
      </c>
      <c r="Z7805" s="12">
        <f>IF(OR(Tableau1[[#This Row],[Access R1 + S1+ T1 ]]&gt;=1,Tableau1[[#This Row],[Access V1 +W1 + X1]]&gt;=1),1,0)</f>
        <v>0</v>
      </c>
      <c r="AB7805" s="10" t="str">
        <f>Tableau1[[#This Row],[DOI]]</f>
        <v>doi: 10.1089/jop.2016.0184</v>
      </c>
      <c r="AC7805" s="13" t="str">
        <f>Tableau1[[#This Row],[Authors]]&amp;", "&amp;Tableau1[[#This Row],[Title]]&amp;" "&amp;Tableau1[[#This Row],[Journal]]&amp;". "&amp;Tableau1[[#This Row],[Year]]</f>
        <v>Peng SY, Lai CC, Wang NK, Wu WC, Hwang YS, Chen KJ, Chen LJ, Tsai S, Chan WC, Liu L, Yeung L., Real-World Experience with Half-Time Versus Half-Dose Photodynamic Therapy in Chronic Central Serous Chorioretinopathy. J Ocul Pharmacol Ther. 2017</v>
      </c>
    </row>
    <row r="7806" spans="1:29" x14ac:dyDescent="0.3">
      <c r="A7806">
        <v>3046</v>
      </c>
      <c r="B7806" t="s">
        <v>6238</v>
      </c>
      <c r="C7806" t="s">
        <v>16483</v>
      </c>
      <c r="D7806" t="s">
        <v>26662</v>
      </c>
      <c r="E7806" t="s">
        <v>2451</v>
      </c>
      <c r="F7806" s="10"/>
      <c r="G7806">
        <v>2017</v>
      </c>
      <c r="J7806">
        <v>0.70182348937239925</v>
      </c>
      <c r="L7806" t="s">
        <v>37500</v>
      </c>
      <c r="M7806">
        <v>28644852</v>
      </c>
      <c r="Q7806" s="10"/>
      <c r="R7806" s="11">
        <f t="shared" si="242"/>
        <v>0</v>
      </c>
      <c r="U7806" s="11">
        <f t="shared" si="243"/>
        <v>0</v>
      </c>
      <c r="Y7806" s="11">
        <f>IF(SUM(Tableau1[[#This Row],[Other access]:[Sci-hub access]])&gt;=1,1,0)</f>
        <v>0</v>
      </c>
      <c r="Z7806" s="12">
        <f>IF(OR(Tableau1[[#This Row],[Access R1 + S1+ T1 ]]&gt;=1,Tableau1[[#This Row],[Access V1 +W1 + X1]]&gt;=1),1,0)</f>
        <v>0</v>
      </c>
      <c r="AB7806" s="10" t="str">
        <f>Tableau1[[#This Row],[DOI]]</f>
        <v>doi: 10.1371/journal.pone.0179663</v>
      </c>
      <c r="AC7806" s="13" t="str">
        <f>Tableau1[[#This Row],[Authors]]&amp;", "&amp;Tableau1[[#This Row],[Title]]&amp;" "&amp;Tableau1[[#This Row],[Journal]]&amp;". "&amp;Tableau1[[#This Row],[Year]]</f>
        <v>Takai Y, Tanito M, Omura T, Kawasaki R, Kawasaki Y, Ohira A., Comparisons of retinal vessel diameter and glaucomatous parameters between both eyes of subjects with clinically unilateral pseudoexfoliation syndrome. PLoS One. 2017</v>
      </c>
    </row>
    <row r="7807" spans="1:29" x14ac:dyDescent="0.3">
      <c r="A7807">
        <v>3070</v>
      </c>
      <c r="B7807" t="s">
        <v>6261</v>
      </c>
      <c r="C7807" t="s">
        <v>13806</v>
      </c>
      <c r="D7807" t="s">
        <v>26685</v>
      </c>
      <c r="E7807" t="s">
        <v>2511</v>
      </c>
      <c r="F7807" s="10"/>
      <c r="G7807">
        <v>2017</v>
      </c>
      <c r="J7807">
        <v>0.70193040527275774</v>
      </c>
      <c r="L7807" t="s">
        <v>37524</v>
      </c>
      <c r="M7807">
        <v>28643710</v>
      </c>
      <c r="Q7807" s="10"/>
      <c r="R7807" s="11">
        <f t="shared" si="242"/>
        <v>0</v>
      </c>
      <c r="U7807" s="11">
        <f t="shared" si="243"/>
        <v>0</v>
      </c>
      <c r="Y7807" s="11">
        <f>IF(SUM(Tableau1[[#This Row],[Other access]:[Sci-hub access]])&gt;=1,1,0)</f>
        <v>0</v>
      </c>
      <c r="Z7807" s="12">
        <f>IF(OR(Tableau1[[#This Row],[Access R1 + S1+ T1 ]]&gt;=1,Tableau1[[#This Row],[Access V1 +W1 + X1]]&gt;=1),1,0)</f>
        <v>0</v>
      </c>
      <c r="AB7807" s="10" t="str">
        <f>Tableau1[[#This Row],[DOI]]</f>
        <v>doi: 10.4103/ijo.IJO_344_16</v>
      </c>
      <c r="AC7807" s="13" t="str">
        <f>Tableau1[[#This Row],[Authors]]&amp;", "&amp;Tableau1[[#This Row],[Title]]&amp;" "&amp;Tableau1[[#This Row],[Journal]]&amp;". "&amp;Tableau1[[#This Row],[Year]]</f>
        <v>Joshi RS., Postoperative posterior capsular striae and the posterior capsular opacification in patients implanted with two types of intraocular lens material. Indian J Ophthalmol. 2017</v>
      </c>
    </row>
    <row r="7808" spans="1:29" x14ac:dyDescent="0.3">
      <c r="A7808">
        <v>9434</v>
      </c>
      <c r="B7808" t="s">
        <v>12003</v>
      </c>
      <c r="C7808" t="s">
        <v>22179</v>
      </c>
      <c r="D7808" t="s">
        <v>32449</v>
      </c>
      <c r="E7808" t="s">
        <v>2523</v>
      </c>
      <c r="F7808" s="10"/>
      <c r="G7808">
        <v>2017</v>
      </c>
      <c r="J7808">
        <v>0.70193414814917499</v>
      </c>
      <c r="L7808" t="s">
        <v>43722</v>
      </c>
      <c r="M7808">
        <v>27689962</v>
      </c>
      <c r="Q7808" s="10"/>
      <c r="R7808" s="11">
        <f t="shared" si="242"/>
        <v>0</v>
      </c>
      <c r="U7808" s="11">
        <f t="shared" si="243"/>
        <v>0</v>
      </c>
      <c r="Y7808" s="11">
        <f>IF(SUM(Tableau1[[#This Row],[Other access]:[Sci-hub access]])&gt;=1,1,0)</f>
        <v>0</v>
      </c>
      <c r="Z7808" s="12">
        <f>IF(OR(Tableau1[[#This Row],[Access R1 + S1+ T1 ]]&gt;=1,Tableau1[[#This Row],[Access V1 +W1 + X1]]&gt;=1),1,0)</f>
        <v>0</v>
      </c>
      <c r="AB7808" s="10" t="str">
        <f>Tableau1[[#This Row],[DOI]]</f>
        <v>doi: 10.1038/eye.2016.210</v>
      </c>
      <c r="AC7808" s="13" t="str">
        <f>Tableau1[[#This Row],[Authors]]&amp;", "&amp;Tableau1[[#This Row],[Title]]&amp;" "&amp;Tableau1[[#This Row],[Journal]]&amp;". "&amp;Tableau1[[#This Row],[Year]]</f>
        <v>Najjar RP, Milea D., Can photoreceptor loss also account for changes in pupil size following panretinal photocoagulation? Eye (Lond). 2017</v>
      </c>
    </row>
    <row r="7809" spans="1:29" ht="28.8" x14ac:dyDescent="0.3">
      <c r="A7809">
        <v>3522</v>
      </c>
      <c r="B7809" t="s">
        <v>6696</v>
      </c>
      <c r="C7809" t="s">
        <v>16938</v>
      </c>
      <c r="D7809" t="s">
        <v>27120</v>
      </c>
      <c r="E7809" t="s">
        <v>2478</v>
      </c>
      <c r="F7809" s="10"/>
      <c r="G7809">
        <v>2017</v>
      </c>
      <c r="J7809">
        <v>0.70193436692807687</v>
      </c>
      <c r="L7809" t="s">
        <v>37969</v>
      </c>
      <c r="M7809">
        <v>28574436</v>
      </c>
      <c r="Q7809" s="10"/>
      <c r="R7809" s="11">
        <f t="shared" si="242"/>
        <v>0</v>
      </c>
      <c r="U7809" s="11">
        <f t="shared" si="243"/>
        <v>0</v>
      </c>
      <c r="Y7809" s="11">
        <f>IF(SUM(Tableau1[[#This Row],[Other access]:[Sci-hub access]])&gt;=1,1,0)</f>
        <v>0</v>
      </c>
      <c r="Z7809" s="12">
        <f>IF(OR(Tableau1[[#This Row],[Access R1 + S1+ T1 ]]&gt;=1,Tableau1[[#This Row],[Access V1 +W1 + X1]]&gt;=1),1,0)</f>
        <v>0</v>
      </c>
      <c r="AB7809" s="10" t="str">
        <f>Tableau1[[#This Row],[DOI]]</f>
        <v>doi: 10.3390/ijms18061181</v>
      </c>
      <c r="AC7809" s="13" t="str">
        <f>Tableau1[[#This Row],[Authors]]&amp;", "&amp;Tableau1[[#This Row],[Title]]&amp;" "&amp;Tableau1[[#This Row],[Journal]]&amp;". "&amp;Tableau1[[#This Row],[Year]]</f>
        <v>Toto L, D'Aloisio R, Di Nicola M, Di Martino G, Di Staso S, Ciancaglini M, Tognetto D, Mastropasqua L., Qualitative and Quantitative Assessment of Vascular Changes in Diabetic Macular Edema after Dexamethasone Implant Using Optical Coherence Tomography Angiography. Int J Mol Sci. 2017</v>
      </c>
    </row>
    <row r="7810" spans="1:29" x14ac:dyDescent="0.3">
      <c r="A7810">
        <v>6965</v>
      </c>
      <c r="B7810" t="s">
        <v>1160</v>
      </c>
      <c r="C7810" t="s">
        <v>1161</v>
      </c>
      <c r="D7810" t="s">
        <v>1162</v>
      </c>
      <c r="E7810" t="s">
        <v>2480</v>
      </c>
      <c r="F7810" s="10"/>
      <c r="G7810">
        <v>2017</v>
      </c>
      <c r="J7810">
        <v>0.70196661706094488</v>
      </c>
      <c r="L7810" t="s">
        <v>41323</v>
      </c>
      <c r="M7810">
        <v>28141595</v>
      </c>
      <c r="Q7810" s="10"/>
      <c r="R7810" s="11">
        <f t="shared" ref="R7810:R7873" si="244">IF(SUM(N7810:Q7810)&gt;0,1,0)</f>
        <v>0</v>
      </c>
      <c r="U7810" s="11">
        <f t="shared" ref="U7810:U7873" si="245">IF(SUM(R7810,T7810)&gt;0,1,0)</f>
        <v>0</v>
      </c>
      <c r="Y7810" s="11">
        <f>IF(SUM(Tableau1[[#This Row],[Other access]:[Sci-hub access]])&gt;=1,1,0)</f>
        <v>0</v>
      </c>
      <c r="Z7810" s="12">
        <f>IF(OR(Tableau1[[#This Row],[Access R1 + S1+ T1 ]]&gt;=1,Tableau1[[#This Row],[Access V1 +W1 + X1]]&gt;=1),1,0)</f>
        <v>0</v>
      </c>
      <c r="AB7810" s="10" t="str">
        <f>Tableau1[[#This Row],[DOI]]</f>
        <v>doi: 10.3855/jidc.7570</v>
      </c>
      <c r="AC7810" s="13" t="str">
        <f>Tableau1[[#This Row],[Authors]]&amp;", "&amp;Tableau1[[#This Row],[Title]]&amp;" "&amp;Tableau1[[#This Row],[Journal]]&amp;". "&amp;Tableau1[[#This Row],[Year]]</f>
        <v>Zhao G, Xu Q, Lin J, Chen W, Cui T, Hu L, Jiang N., The role of Mincle in innate immune to fungal keratitis. J Infect Dev Ctries. 2017</v>
      </c>
    </row>
    <row r="7811" spans="1:29" x14ac:dyDescent="0.3">
      <c r="A7811">
        <v>5179</v>
      </c>
      <c r="B7811" t="s">
        <v>8251</v>
      </c>
      <c r="C7811" t="s">
        <v>18476</v>
      </c>
      <c r="D7811" t="s">
        <v>28681</v>
      </c>
      <c r="E7811" t="s">
        <v>2440</v>
      </c>
      <c r="F7811" s="10"/>
      <c r="G7811">
        <v>2017</v>
      </c>
      <c r="J7811">
        <v>0.70212713131596372</v>
      </c>
      <c r="L7811" t="s">
        <v>39583</v>
      </c>
      <c r="M7811">
        <v>28365272</v>
      </c>
      <c r="Q7811" s="10"/>
      <c r="R7811" s="11">
        <f t="shared" si="244"/>
        <v>0</v>
      </c>
      <c r="U7811" s="11">
        <f t="shared" si="245"/>
        <v>0</v>
      </c>
      <c r="Y7811" s="11">
        <f>IF(SUM(Tableau1[[#This Row],[Other access]:[Sci-hub access]])&gt;=1,1,0)</f>
        <v>0</v>
      </c>
      <c r="Z7811" s="12">
        <f>IF(OR(Tableau1[[#This Row],[Access R1 + S1+ T1 ]]&gt;=1,Tableau1[[#This Row],[Access V1 +W1 + X1]]&gt;=1),1,0)</f>
        <v>0</v>
      </c>
      <c r="AB7811" s="10" t="str">
        <f>Tableau1[[#This Row],[DOI]]</f>
        <v>doi: 10.1016/j.exer.2017.03.012</v>
      </c>
      <c r="AC7811" s="13" t="str">
        <f>Tableau1[[#This Row],[Authors]]&amp;", "&amp;Tableau1[[#This Row],[Title]]&amp;" "&amp;Tableau1[[#This Row],[Journal]]&amp;". "&amp;Tableau1[[#This Row],[Year]]</f>
        <v>Wojciechowski MC, Mahmutovic L, Shu DY, Lovicu FJ., ERK1/2 signaling is required for the initiation but not progression of TGFβ-induced lens epithelial to mesenchymal transition (EMT). Exp Eye Res. 2017</v>
      </c>
    </row>
    <row r="7812" spans="1:29" x14ac:dyDescent="0.3">
      <c r="A7812">
        <v>7103</v>
      </c>
      <c r="B7812" t="s">
        <v>9954</v>
      </c>
      <c r="C7812" t="s">
        <v>20157</v>
      </c>
      <c r="D7812" t="s">
        <v>30388</v>
      </c>
      <c r="E7812" t="s">
        <v>2446</v>
      </c>
      <c r="F7812" s="10"/>
      <c r="G7812">
        <v>2017</v>
      </c>
      <c r="J7812">
        <v>0.70222678929452531</v>
      </c>
      <c r="L7812" t="s">
        <v>41459</v>
      </c>
      <c r="M7812">
        <v>28128847</v>
      </c>
      <c r="Q7812" s="10"/>
      <c r="R7812" s="11">
        <f t="shared" si="244"/>
        <v>0</v>
      </c>
      <c r="U7812" s="11">
        <f t="shared" si="245"/>
        <v>0</v>
      </c>
      <c r="Y7812" s="11">
        <f>IF(SUM(Tableau1[[#This Row],[Other access]:[Sci-hub access]])&gt;=1,1,0)</f>
        <v>0</v>
      </c>
      <c r="Z7812" s="12">
        <f>IF(OR(Tableau1[[#This Row],[Access R1 + S1+ T1 ]]&gt;=1,Tableau1[[#This Row],[Access V1 +W1 + X1]]&gt;=1),1,0)</f>
        <v>0</v>
      </c>
      <c r="AB7812" s="10" t="str">
        <f>Tableau1[[#This Row],[DOI]]</f>
        <v>doi: 10.3928/01913913-20160803-01</v>
      </c>
      <c r="AC7812" s="13" t="str">
        <f>Tableau1[[#This Row],[Authors]]&amp;", "&amp;Tableau1[[#This Row],[Title]]&amp;" "&amp;Tableau1[[#This Row],[Journal]]&amp;". "&amp;Tableau1[[#This Row],[Year]]</f>
        <v>Cavuoto KM, Villegas V., Free-Floating Iris Cyst in the Anterior Chamber. J Pediatr Ophthalmol Strabismus. 2017</v>
      </c>
    </row>
    <row r="7813" spans="1:29" x14ac:dyDescent="0.3">
      <c r="A7813">
        <v>7965</v>
      </c>
      <c r="B7813" t="s">
        <v>10701</v>
      </c>
      <c r="C7813" t="s">
        <v>20897</v>
      </c>
      <c r="D7813" t="s">
        <v>31139</v>
      </c>
      <c r="E7813" t="s">
        <v>2525</v>
      </c>
      <c r="F7813" s="10"/>
      <c r="G7813">
        <v>2017</v>
      </c>
      <c r="J7813">
        <v>0.70223839453206016</v>
      </c>
      <c r="L7813" t="s">
        <v>42312</v>
      </c>
      <c r="M7813">
        <v>28013525</v>
      </c>
      <c r="Q7813" s="10"/>
      <c r="R7813" s="11">
        <f t="shared" si="244"/>
        <v>0</v>
      </c>
      <c r="U7813" s="11">
        <f t="shared" si="245"/>
        <v>0</v>
      </c>
      <c r="Y7813" s="11">
        <f>IF(SUM(Tableau1[[#This Row],[Other access]:[Sci-hub access]])&gt;=1,1,0)</f>
        <v>0</v>
      </c>
      <c r="Z7813" s="12">
        <f>IF(OR(Tableau1[[#This Row],[Access R1 + S1+ T1 ]]&gt;=1,Tableau1[[#This Row],[Access V1 +W1 + X1]]&gt;=1),1,0)</f>
        <v>0</v>
      </c>
      <c r="AB7813" s="10" t="str">
        <f>Tableau1[[#This Row],[DOI]]</f>
        <v>doi: 10.1111/ceo.12911</v>
      </c>
      <c r="AC7813" s="13" t="str">
        <f>Tableau1[[#This Row],[Authors]]&amp;", "&amp;Tableau1[[#This Row],[Title]]&amp;" "&amp;Tableau1[[#This Row],[Journal]]&amp;". "&amp;Tableau1[[#This Row],[Year]]</f>
        <v>Wang WW, Watson KA, Dixon SJ, Liu H, Rizkalla AS, Hutnik CM., Interaction of primary human trabecular meshwork cells with metal alloy candidates for microinvasive glaucoma surgery. Clin Exp Ophthalmol. 2017</v>
      </c>
    </row>
    <row r="7814" spans="1:29" x14ac:dyDescent="0.3">
      <c r="A7814">
        <v>2947</v>
      </c>
      <c r="B7814" t="s">
        <v>6143</v>
      </c>
      <c r="C7814" t="s">
        <v>16388</v>
      </c>
      <c r="D7814" t="s">
        <v>26567</v>
      </c>
      <c r="E7814" t="s">
        <v>2443</v>
      </c>
      <c r="F7814" s="10"/>
      <c r="G7814">
        <v>2017</v>
      </c>
      <c r="J7814">
        <v>0.70246192539057517</v>
      </c>
      <c r="L7814" t="s">
        <v>37403</v>
      </c>
      <c r="M7814">
        <v>28660278</v>
      </c>
      <c r="Q7814" s="10"/>
      <c r="R7814" s="11">
        <f t="shared" si="244"/>
        <v>0</v>
      </c>
      <c r="U7814" s="11">
        <f t="shared" si="245"/>
        <v>0</v>
      </c>
      <c r="Y7814" s="11">
        <f>IF(SUM(Tableau1[[#This Row],[Other access]:[Sci-hub access]])&gt;=1,1,0)</f>
        <v>0</v>
      </c>
      <c r="Z7814" s="12">
        <f>IF(OR(Tableau1[[#This Row],[Access R1 + S1+ T1 ]]&gt;=1,Tableau1[[#This Row],[Access V1 +W1 + X1]]&gt;=1),1,0)</f>
        <v>0</v>
      </c>
      <c r="AB7814" s="10" t="str">
        <f>Tableau1[[#This Row],[DOI]]</f>
        <v>doi: 10.1167/iovs.17-21519</v>
      </c>
      <c r="AC7814" s="13" t="str">
        <f>Tableau1[[#This Row],[Authors]]&amp;", "&amp;Tableau1[[#This Row],[Title]]&amp;" "&amp;Tableau1[[#This Row],[Journal]]&amp;". "&amp;Tableau1[[#This Row],[Year]]</f>
        <v>Cox JT, Kasubi MJ, Muñoz BE, Zambrano AI, Greene GS, Mkocha H, Wolle MA, West SK., Trachomatous Scarring and Infection With Non-Chlamydia Trachomatis Bacteria in Women in Kongwa, Tanzania. Invest Ophthalmol Vis Sci. 2017</v>
      </c>
    </row>
    <row r="7815" spans="1:29" x14ac:dyDescent="0.3">
      <c r="A7815">
        <v>3662</v>
      </c>
      <c r="B7815" t="s">
        <v>6834</v>
      </c>
      <c r="C7815" t="s">
        <v>17075</v>
      </c>
      <c r="D7815" t="s">
        <v>27258</v>
      </c>
      <c r="E7815" t="s">
        <v>2490</v>
      </c>
      <c r="F7815" s="10"/>
      <c r="G7815">
        <v>2017</v>
      </c>
      <c r="J7815">
        <v>0.70252558004608534</v>
      </c>
      <c r="L7815" t="s">
        <v>38106</v>
      </c>
      <c r="M7815">
        <v>28549848</v>
      </c>
      <c r="Q7815" s="10"/>
      <c r="R7815" s="11">
        <f t="shared" si="244"/>
        <v>0</v>
      </c>
      <c r="U7815" s="11">
        <f t="shared" si="245"/>
        <v>0</v>
      </c>
      <c r="Y7815" s="11">
        <f>IF(SUM(Tableau1[[#This Row],[Other access]:[Sci-hub access]])&gt;=1,1,0)</f>
        <v>0</v>
      </c>
      <c r="Z7815" s="12">
        <f>IF(OR(Tableau1[[#This Row],[Access R1 + S1+ T1 ]]&gt;=1,Tableau1[[#This Row],[Access V1 +W1 + X1]]&gt;=1),1,0)</f>
        <v>0</v>
      </c>
      <c r="AB7815" s="10" t="str">
        <f>Tableau1[[#This Row],[DOI]]</f>
        <v>doi: 10.1016/j.ajo.2017.05.014</v>
      </c>
      <c r="AC7815" s="13" t="str">
        <f>Tableau1[[#This Row],[Authors]]&amp;", "&amp;Tableau1[[#This Row],[Title]]&amp;" "&amp;Tableau1[[#This Row],[Journal]]&amp;". "&amp;Tableau1[[#This Row],[Year]]</f>
        <v>Ou WC, Brown DM, Payne JF, Wykoff CC., Relationship Between Visual Acuity and Retinal Thickness During Anti-Vascular Endothelial Growth Factor Therapy for Retinal Diseases. Am J Ophthalmol. 2017</v>
      </c>
    </row>
    <row r="7816" spans="1:29" ht="28.8" x14ac:dyDescent="0.3">
      <c r="A7816">
        <v>8269</v>
      </c>
      <c r="B7816" t="s">
        <v>1633</v>
      </c>
      <c r="C7816" t="s">
        <v>1634</v>
      </c>
      <c r="D7816" t="s">
        <v>1635</v>
      </c>
      <c r="E7816" t="s">
        <v>2863</v>
      </c>
      <c r="F7816" s="10"/>
      <c r="G7816">
        <v>2017</v>
      </c>
      <c r="J7816">
        <v>0.70254034560695489</v>
      </c>
      <c r="L7816" t="s">
        <v>42613</v>
      </c>
      <c r="M7816">
        <v>27943610</v>
      </c>
      <c r="Q7816" s="10"/>
      <c r="R7816" s="11">
        <f t="shared" si="244"/>
        <v>0</v>
      </c>
      <c r="U7816" s="11">
        <f t="shared" si="245"/>
        <v>0</v>
      </c>
      <c r="Y7816" s="11">
        <f>IF(SUM(Tableau1[[#This Row],[Other access]:[Sci-hub access]])&gt;=1,1,0)</f>
        <v>0</v>
      </c>
      <c r="Z7816" s="12">
        <f>IF(OR(Tableau1[[#This Row],[Access R1 + S1+ T1 ]]&gt;=1,Tableau1[[#This Row],[Access V1 +W1 + X1]]&gt;=1),1,0)</f>
        <v>0</v>
      </c>
      <c r="AB7816" s="10" t="str">
        <f>Tableau1[[#This Row],[DOI]]</f>
        <v>doi: 10.1002/cssc.201601408</v>
      </c>
      <c r="AC7816" s="13" t="str">
        <f>Tableau1[[#This Row],[Authors]]&amp;", "&amp;Tableau1[[#This Row],[Title]]&amp;" "&amp;Tableau1[[#This Row],[Journal]]&amp;". "&amp;Tableau1[[#This Row],[Year]]</f>
        <v>Garner LE, Steirer KX, Young JL, Anderson NC, Miller EM, Tinkham JS, Deutsch TG, Sellinger A, Turner JA, Neale NR., Covalent Surface Modification of Gallium Arsenide Photocathodes for Water Splitting in Highly Acidic Electrolyte. ChemSusChem. 2017</v>
      </c>
    </row>
    <row r="7817" spans="1:29" x14ac:dyDescent="0.3">
      <c r="A7817">
        <v>308</v>
      </c>
      <c r="B7817" t="s">
        <v>3571</v>
      </c>
      <c r="C7817" t="s">
        <v>13832</v>
      </c>
      <c r="D7817" t="s">
        <v>23991</v>
      </c>
      <c r="E7817" t="s">
        <v>2451</v>
      </c>
      <c r="F7817" s="10"/>
      <c r="G7817">
        <v>2017</v>
      </c>
      <c r="J7817">
        <v>0.70254639209312819</v>
      </c>
      <c r="L7817" t="s">
        <v>34817</v>
      </c>
      <c r="M7817">
        <v>29261756</v>
      </c>
      <c r="Q7817" s="10"/>
      <c r="R7817" s="11">
        <f t="shared" si="244"/>
        <v>0</v>
      </c>
      <c r="U7817" s="11">
        <f t="shared" si="245"/>
        <v>0</v>
      </c>
      <c r="Y7817" s="11">
        <f>IF(SUM(Tableau1[[#This Row],[Other access]:[Sci-hub access]])&gt;=1,1,0)</f>
        <v>0</v>
      </c>
      <c r="Z7817" s="12">
        <f>IF(OR(Tableau1[[#This Row],[Access R1 + S1+ T1 ]]&gt;=1,Tableau1[[#This Row],[Access V1 +W1 + X1]]&gt;=1),1,0)</f>
        <v>0</v>
      </c>
      <c r="AB7817" s="10" t="str">
        <f>Tableau1[[#This Row],[DOI]]</f>
        <v>doi: 10.1371/journal.pone.0189736</v>
      </c>
      <c r="AC7817" s="13" t="str">
        <f>Tableau1[[#This Row],[Authors]]&amp;", "&amp;Tableau1[[#This Row],[Title]]&amp;" "&amp;Tableau1[[#This Row],[Journal]]&amp;". "&amp;Tableau1[[#This Row],[Year]]</f>
        <v>Parma D, Ferrer M, Luce L, Giliberto F, Szijan I., RB1 gene mutations in Argentine retinoblastoma patients. Implications for genetic counseling. PLoS One. 2017</v>
      </c>
    </row>
    <row r="7818" spans="1:29" x14ac:dyDescent="0.3">
      <c r="A7818">
        <v>5494</v>
      </c>
      <c r="B7818" t="s">
        <v>8540</v>
      </c>
      <c r="C7818" t="s">
        <v>18761</v>
      </c>
      <c r="D7818" t="s">
        <v>28970</v>
      </c>
      <c r="E7818" t="s">
        <v>2451</v>
      </c>
      <c r="F7818" s="10"/>
      <c r="G7818">
        <v>2017</v>
      </c>
      <c r="J7818">
        <v>0.70259109916583751</v>
      </c>
      <c r="L7818" t="s">
        <v>39881</v>
      </c>
      <c r="M7818">
        <v>28328939</v>
      </c>
      <c r="Q7818" s="10"/>
      <c r="R7818" s="11">
        <f t="shared" si="244"/>
        <v>0</v>
      </c>
      <c r="U7818" s="11">
        <f t="shared" si="245"/>
        <v>0</v>
      </c>
      <c r="Y7818" s="11">
        <f>IF(SUM(Tableau1[[#This Row],[Other access]:[Sci-hub access]])&gt;=1,1,0)</f>
        <v>0</v>
      </c>
      <c r="Z7818" s="12">
        <f>IF(OR(Tableau1[[#This Row],[Access R1 + S1+ T1 ]]&gt;=1,Tableau1[[#This Row],[Access V1 +W1 + X1]]&gt;=1),1,0)</f>
        <v>0</v>
      </c>
      <c r="AB7818" s="10" t="str">
        <f>Tableau1[[#This Row],[DOI]]</f>
        <v>doi: 10.1371/journal.pone.0173064</v>
      </c>
      <c r="AC7818" s="13" t="str">
        <f>Tableau1[[#This Row],[Authors]]&amp;", "&amp;Tableau1[[#This Row],[Title]]&amp;" "&amp;Tableau1[[#This Row],[Journal]]&amp;". "&amp;Tableau1[[#This Row],[Year]]</f>
        <v>Bauer CM, Hirsch GV, Zajac L, Koo BB, Collignon O, Merabet LB., Multimodal MR-imaging reveals large-scale structural and functional connectivity changes in profound early blindness. PLoS One. 2017</v>
      </c>
    </row>
    <row r="7819" spans="1:29" x14ac:dyDescent="0.3">
      <c r="A7819">
        <v>1813</v>
      </c>
      <c r="B7819" t="s">
        <v>5059</v>
      </c>
      <c r="C7819" t="s">
        <v>15306</v>
      </c>
      <c r="D7819" t="s">
        <v>25481</v>
      </c>
      <c r="E7819" t="s">
        <v>2449</v>
      </c>
      <c r="F7819" s="10"/>
      <c r="G7819">
        <v>2017</v>
      </c>
      <c r="J7819">
        <v>0.70272026333823678</v>
      </c>
      <c r="L7819" t="s">
        <v>36286</v>
      </c>
      <c r="M7819">
        <v>28868620</v>
      </c>
      <c r="Q7819" s="10"/>
      <c r="R7819" s="11">
        <f t="shared" si="244"/>
        <v>0</v>
      </c>
      <c r="U7819" s="11">
        <f t="shared" si="245"/>
        <v>0</v>
      </c>
      <c r="Y7819" s="11">
        <f>IF(SUM(Tableau1[[#This Row],[Other access]:[Sci-hub access]])&gt;=1,1,0)</f>
        <v>0</v>
      </c>
      <c r="Z7819" s="12">
        <f>IF(OR(Tableau1[[#This Row],[Access R1 + S1+ T1 ]]&gt;=1,Tableau1[[#This Row],[Access V1 +W1 + X1]]&gt;=1),1,0)</f>
        <v>0</v>
      </c>
      <c r="AB7819" s="10" t="str">
        <f>Tableau1[[#This Row],[DOI]]</f>
        <v>doi: 10.1111/cxo.12594</v>
      </c>
      <c r="AC7819" s="13" t="str">
        <f>Tableau1[[#This Row],[Authors]]&amp;", "&amp;Tableau1[[#This Row],[Title]]&amp;" "&amp;Tableau1[[#This Row],[Journal]]&amp;". "&amp;Tableau1[[#This Row],[Year]]</f>
        <v>Lindsay RG, Leung R, Herbert B., An oblique bitoric rigid contact lens fitting for the management of lens subluxation in Marfan syndrome. Clin Exp Optom. 2017</v>
      </c>
    </row>
    <row r="7820" spans="1:29" x14ac:dyDescent="0.3">
      <c r="A7820">
        <v>4165</v>
      </c>
      <c r="B7820" t="s">
        <v>7306</v>
      </c>
      <c r="C7820" t="s">
        <v>17543</v>
      </c>
      <c r="D7820" t="s">
        <v>27734</v>
      </c>
      <c r="E7820" t="s">
        <v>2447</v>
      </c>
      <c r="F7820" s="10"/>
      <c r="G7820">
        <v>2017</v>
      </c>
      <c r="J7820">
        <v>0.70272875341150964</v>
      </c>
      <c r="L7820" t="s">
        <v>38596</v>
      </c>
      <c r="M7820">
        <v>28476055</v>
      </c>
      <c r="Q7820" s="10"/>
      <c r="R7820" s="11">
        <f t="shared" si="244"/>
        <v>0</v>
      </c>
      <c r="U7820" s="11">
        <f t="shared" si="245"/>
        <v>0</v>
      </c>
      <c r="Y7820" s="11">
        <f>IF(SUM(Tableau1[[#This Row],[Other access]:[Sci-hub access]])&gt;=1,1,0)</f>
        <v>0</v>
      </c>
      <c r="Z7820" s="12">
        <f>IF(OR(Tableau1[[#This Row],[Access R1 + S1+ T1 ]]&gt;=1,Tableau1[[#This Row],[Access V1 +W1 + X1]]&gt;=1),1,0)</f>
        <v>0</v>
      </c>
      <c r="AB7820" s="10" t="str">
        <f>Tableau1[[#This Row],[DOI]]</f>
        <v>doi: 10.1097/IOP.0000000000000521</v>
      </c>
      <c r="AC7820" s="13" t="str">
        <f>Tableau1[[#This Row],[Authors]]&amp;", "&amp;Tableau1[[#This Row],[Title]]&amp;" "&amp;Tableau1[[#This Row],[Journal]]&amp;". "&amp;Tableau1[[#This Row],[Year]]</f>
        <v>Gaier ED, Jakobiec FA, Stagner AM, Emerick K, Yoon MK., PV16-Positive Invasive Conjunctival Squamous Cell Carcinoma in an Anophthalmic Socket. Ophthal Plast Reconstr Surg. 2017</v>
      </c>
    </row>
    <row r="7821" spans="1:29" ht="28.8" x14ac:dyDescent="0.3">
      <c r="A7821">
        <v>9716</v>
      </c>
      <c r="B7821" t="s">
        <v>12264</v>
      </c>
      <c r="C7821" t="s">
        <v>22438</v>
      </c>
      <c r="D7821" t="s">
        <v>32712</v>
      </c>
      <c r="E7821" t="s">
        <v>2529</v>
      </c>
      <c r="F7821" s="10"/>
      <c r="G7821">
        <v>2017</v>
      </c>
      <c r="J7821">
        <v>0.70273396176974168</v>
      </c>
      <c r="L7821" t="s">
        <v>43980</v>
      </c>
      <c r="M7821">
        <v>27612922</v>
      </c>
      <c r="Q7821" s="10"/>
      <c r="R7821" s="11">
        <f t="shared" si="244"/>
        <v>0</v>
      </c>
      <c r="U7821" s="11">
        <f t="shared" si="245"/>
        <v>0</v>
      </c>
      <c r="Y7821" s="11">
        <f>IF(SUM(Tableau1[[#This Row],[Other access]:[Sci-hub access]])&gt;=1,1,0)</f>
        <v>0</v>
      </c>
      <c r="Z7821" s="12">
        <f>IF(OR(Tableau1[[#This Row],[Access R1 + S1+ T1 ]]&gt;=1,Tableau1[[#This Row],[Access V1 +W1 + X1]]&gt;=1),1,0)</f>
        <v>0</v>
      </c>
      <c r="AB7821" s="10" t="str">
        <f>Tableau1[[#This Row],[DOI]]</f>
        <v>doi: 10.1080/02713683.2016.1214968</v>
      </c>
      <c r="AC7821" s="13" t="str">
        <f>Tableau1[[#This Row],[Authors]]&amp;", "&amp;Tableau1[[#This Row],[Title]]&amp;" "&amp;Tableau1[[#This Row],[Journal]]&amp;". "&amp;Tableau1[[#This Row],[Year]]</f>
        <v>Mylonas G, Georgopoulos M, Malamos P, Georgalas I, Koutsandrea C, Brouzas D, Sacu S, Perisanidis C, Schmidt-Erfurth U; Macula Study Group Vienna.., Comparison of Dexamethasone Intravitreal Implant with Conventional Triamcinolone in Patients with Postoperative Cystoid Macular Edema. Curr Eye Res. 2017</v>
      </c>
    </row>
    <row r="7822" spans="1:29" ht="28.8" x14ac:dyDescent="0.3">
      <c r="A7822">
        <v>850</v>
      </c>
      <c r="B7822" t="s">
        <v>4113</v>
      </c>
      <c r="C7822" t="s">
        <v>14367</v>
      </c>
      <c r="D7822" t="s">
        <v>24533</v>
      </c>
      <c r="E7822" t="s">
        <v>34014</v>
      </c>
      <c r="F7822" s="10"/>
      <c r="G7822">
        <v>2017</v>
      </c>
      <c r="J7822">
        <v>0.70283174802932635</v>
      </c>
      <c r="L7822" t="s">
        <v>35339</v>
      </c>
      <c r="M7822">
        <v>29089151</v>
      </c>
      <c r="Q7822" s="10"/>
      <c r="R7822" s="11">
        <f t="shared" si="244"/>
        <v>0</v>
      </c>
      <c r="U7822" s="11">
        <f t="shared" si="245"/>
        <v>0</v>
      </c>
      <c r="Y7822" s="11">
        <f>IF(SUM(Tableau1[[#This Row],[Other access]:[Sci-hub access]])&gt;=1,1,0)</f>
        <v>0</v>
      </c>
      <c r="Z7822" s="12">
        <f>IF(OR(Tableau1[[#This Row],[Access R1 + S1+ T1 ]]&gt;=1,Tableau1[[#This Row],[Access V1 +W1 + X1]]&gt;=1),1,0)</f>
        <v>0</v>
      </c>
      <c r="AB7822" s="10" t="str">
        <f>Tableau1[[#This Row],[DOI]]</f>
        <v>doi: 10.1016/j.arcmed.2017.10.003</v>
      </c>
      <c r="AC7822" s="13" t="str">
        <f>Tableau1[[#This Row],[Authors]]&amp;", "&amp;Tableau1[[#This Row],[Title]]&amp;" "&amp;Tableau1[[#This Row],[Journal]]&amp;". "&amp;Tableau1[[#This Row],[Year]]</f>
        <v>Bulum T, Tomić M, Duvnjak L., Total Serum Cholesterol Increases Risk for Development and Progression of Nonproliferative Retinopathy in Patients with Type 1 Diabetes Without Therapeutic Intervention: Prospective, Observational Study. Arch Med Res. 2017</v>
      </c>
    </row>
    <row r="7823" spans="1:29" ht="28.8" x14ac:dyDescent="0.3">
      <c r="A7823">
        <v>9647</v>
      </c>
      <c r="B7823" t="s">
        <v>12199</v>
      </c>
      <c r="C7823" t="s">
        <v>22373</v>
      </c>
      <c r="D7823" t="s">
        <v>32647</v>
      </c>
      <c r="E7823" t="s">
        <v>2448</v>
      </c>
      <c r="F7823" s="10"/>
      <c r="G7823">
        <v>2017</v>
      </c>
      <c r="J7823">
        <v>0.70291021210539772</v>
      </c>
      <c r="L7823" t="s">
        <v>43918</v>
      </c>
      <c r="M7823">
        <v>27632214</v>
      </c>
      <c r="Q7823" s="10"/>
      <c r="R7823" s="11">
        <f t="shared" si="244"/>
        <v>0</v>
      </c>
      <c r="U7823" s="11">
        <f t="shared" si="245"/>
        <v>0</v>
      </c>
      <c r="Y7823" s="11">
        <f>IF(SUM(Tableau1[[#This Row],[Other access]:[Sci-hub access]])&gt;=1,1,0)</f>
        <v>0</v>
      </c>
      <c r="Z7823" s="12">
        <f>IF(OR(Tableau1[[#This Row],[Access R1 + S1+ T1 ]]&gt;=1,Tableau1[[#This Row],[Access V1 +W1 + X1]]&gt;=1),1,0)</f>
        <v>0</v>
      </c>
      <c r="AB7823" s="10" t="str">
        <f>Tableau1[[#This Row],[DOI]]</f>
        <v>doi: 10.1007/s00417-016-3471-2</v>
      </c>
      <c r="AC7823" s="13" t="str">
        <f>Tableau1[[#This Row],[Authors]]&amp;", "&amp;Tableau1[[#This Row],[Title]]&amp;" "&amp;Tableau1[[#This Row],[Journal]]&amp;". "&amp;Tableau1[[#This Row],[Year]]</f>
        <v>Januschowski K, Feltgen N, Pielen A, Spitzer B, Rehak M, Spital G, Dimopoulos S; Bevacizumab Study Group Venous Occlusion., Meyer CH, Szurman GB., Predictive factors for functional improvement following intravitreal bevacizumab injections after central retinal vein occlusion. Graefes Arch Clin Exp Ophthalmol. 2017</v>
      </c>
    </row>
    <row r="7824" spans="1:29" x14ac:dyDescent="0.3">
      <c r="A7824">
        <v>2719</v>
      </c>
      <c r="B7824" t="s">
        <v>5929</v>
      </c>
      <c r="C7824" t="s">
        <v>16175</v>
      </c>
      <c r="D7824" t="s">
        <v>26352</v>
      </c>
      <c r="E7824" t="s">
        <v>2486</v>
      </c>
      <c r="F7824" s="10"/>
      <c r="G7824">
        <v>2017</v>
      </c>
      <c r="J7824">
        <v>0.70291255644016193</v>
      </c>
      <c r="L7824" t="s">
        <v>37182</v>
      </c>
      <c r="M7824">
        <v>28699324</v>
      </c>
      <c r="Q7824" s="10"/>
      <c r="R7824" s="11">
        <f t="shared" si="244"/>
        <v>0</v>
      </c>
      <c r="U7824" s="11">
        <f t="shared" si="245"/>
        <v>0</v>
      </c>
      <c r="Y7824" s="11">
        <f>IF(SUM(Tableau1[[#This Row],[Other access]:[Sci-hub access]])&gt;=1,1,0)</f>
        <v>0</v>
      </c>
      <c r="Z7824" s="12">
        <f>IF(OR(Tableau1[[#This Row],[Access R1 + S1+ T1 ]]&gt;=1,Tableau1[[#This Row],[Access V1 +W1 + X1]]&gt;=1),1,0)</f>
        <v>0</v>
      </c>
      <c r="AB7824" s="10" t="str">
        <f>Tableau1[[#This Row],[DOI]]</f>
        <v>doi: 10.1111/aos.13474</v>
      </c>
      <c r="AC7824" s="13" t="str">
        <f>Tableau1[[#This Row],[Authors]]&amp;", "&amp;Tableau1[[#This Row],[Title]]&amp;" "&amp;Tableau1[[#This Row],[Journal]]&amp;". "&amp;Tableau1[[#This Row],[Year]]</f>
        <v>Hamoudi H, Christensen UC, La Cour M., Corneal endothelial cell loss and corneal biomechanical characteristics after two-step sequential or combined phaco-vitrectomy surgery for idiopathic epiretinal membrane. Acta Ophthalmol. 2017</v>
      </c>
    </row>
    <row r="7825" spans="1:29" x14ac:dyDescent="0.3">
      <c r="A7825">
        <v>9791</v>
      </c>
      <c r="B7825" t="s">
        <v>12331</v>
      </c>
      <c r="C7825" t="s">
        <v>22503</v>
      </c>
      <c r="D7825" t="s">
        <v>32779</v>
      </c>
      <c r="E7825" t="s">
        <v>2595</v>
      </c>
      <c r="F7825" s="10"/>
      <c r="G7825">
        <v>2017</v>
      </c>
      <c r="J7825">
        <v>0.70297939506583895</v>
      </c>
      <c r="L7825" t="s">
        <v>44053</v>
      </c>
      <c r="M7825">
        <v>27580405</v>
      </c>
      <c r="Q7825" s="10"/>
      <c r="R7825" s="11">
        <f t="shared" si="244"/>
        <v>0</v>
      </c>
      <c r="U7825" s="11">
        <f t="shared" si="245"/>
        <v>0</v>
      </c>
      <c r="Y7825" s="11">
        <f>IF(SUM(Tableau1[[#This Row],[Other access]:[Sci-hub access]])&gt;=1,1,0)</f>
        <v>0</v>
      </c>
      <c r="Z7825" s="12">
        <f>IF(OR(Tableau1[[#This Row],[Access R1 + S1+ T1 ]]&gt;=1,Tableau1[[#This Row],[Access V1 +W1 + X1]]&gt;=1),1,0)</f>
        <v>0</v>
      </c>
      <c r="AB7825" s="10" t="str">
        <f>Tableau1[[#This Row],[DOI]]</f>
        <v>doi: 10.1002/jcp.25575</v>
      </c>
      <c r="AC7825" s="13" t="str">
        <f>Tableau1[[#This Row],[Authors]]&amp;", "&amp;Tableau1[[#This Row],[Title]]&amp;" "&amp;Tableau1[[#This Row],[Journal]]&amp;". "&amp;Tableau1[[#This Row],[Year]]</f>
        <v>Yun JH, Park SW, Kim KJ, Bae JS, Lee EH, Paek SH, Kim SU, Ye S, Kim JH, Cho CH., Endothelial STAT3 Activation Increases Vascular Leakage Through Downregulating Tight Junction Proteins: Implications for Diabetic Retinopathy. J Cell Physiol. 2017</v>
      </c>
    </row>
    <row r="7826" spans="1:29" ht="28.8" x14ac:dyDescent="0.3">
      <c r="A7826">
        <v>7814</v>
      </c>
      <c r="B7826" t="s">
        <v>10577</v>
      </c>
      <c r="C7826" t="s">
        <v>20773</v>
      </c>
      <c r="D7826" t="s">
        <v>31014</v>
      </c>
      <c r="E7826" t="s">
        <v>2740</v>
      </c>
      <c r="F7826" s="10"/>
      <c r="G7826">
        <v>2017</v>
      </c>
      <c r="J7826">
        <v>0.70298490137175851</v>
      </c>
      <c r="L7826" t="s">
        <v>42164</v>
      </c>
      <c r="M7826">
        <v>28052552</v>
      </c>
      <c r="Q7826" s="10"/>
      <c r="R7826" s="11">
        <f t="shared" si="244"/>
        <v>0</v>
      </c>
      <c r="U7826" s="11">
        <f t="shared" si="245"/>
        <v>0</v>
      </c>
      <c r="Y7826" s="11">
        <f>IF(SUM(Tableau1[[#This Row],[Other access]:[Sci-hub access]])&gt;=1,1,0)</f>
        <v>0</v>
      </c>
      <c r="Z7826" s="12">
        <f>IF(OR(Tableau1[[#This Row],[Access R1 + S1+ T1 ]]&gt;=1,Tableau1[[#This Row],[Access V1 +W1 + X1]]&gt;=1),1,0)</f>
        <v>0</v>
      </c>
      <c r="AB7826" s="10" t="str">
        <f>Tableau1[[#This Row],[DOI]]</f>
        <v>doi: 10.1002/ajmg.a.38005</v>
      </c>
      <c r="AC7826" s="13" t="str">
        <f>Tableau1[[#This Row],[Authors]]&amp;", "&amp;Tableau1[[#This Row],[Title]]&amp;" "&amp;Tableau1[[#This Row],[Journal]]&amp;". "&amp;Tableau1[[#This Row],[Year]]</f>
        <v>Vilboux T, Malicdan MC, Roney JC, Cullinane AR, Stephen J, Yildirimli D, Bryant J, Fischer R, Vemulapalli M, Mullikin JC; NISC Comparative Sequencing Program., Steinbach PJ, Gahl WA, Gunay-Aygun M., CELSR2, encoding a planar cell polarity protein, is a putative gene in Joubert syndrome with cortical heterotopia, microophthalmia, and growth hormone deficiency. Am J Med Genet A. 2017</v>
      </c>
    </row>
    <row r="7827" spans="1:29" x14ac:dyDescent="0.3">
      <c r="A7827">
        <v>8730</v>
      </c>
      <c r="B7827" t="s">
        <v>11375</v>
      </c>
      <c r="C7827" t="s">
        <v>21560</v>
      </c>
      <c r="D7827" t="s">
        <v>31815</v>
      </c>
      <c r="E7827" t="s">
        <v>2463</v>
      </c>
      <c r="F7827" s="10"/>
      <c r="G7827">
        <v>2017</v>
      </c>
      <c r="J7827">
        <v>0.70331344704098853</v>
      </c>
      <c r="L7827" t="s">
        <v>43066</v>
      </c>
      <c r="M7827">
        <v>27854373</v>
      </c>
      <c r="Q7827" s="10"/>
      <c r="R7827" s="11">
        <f t="shared" si="244"/>
        <v>0</v>
      </c>
      <c r="U7827" s="11">
        <f t="shared" si="245"/>
        <v>0</v>
      </c>
      <c r="Y7827" s="11">
        <f>IF(SUM(Tableau1[[#This Row],[Other access]:[Sci-hub access]])&gt;=1,1,0)</f>
        <v>0</v>
      </c>
      <c r="Z7827" s="12">
        <f>IF(OR(Tableau1[[#This Row],[Access R1 + S1+ T1 ]]&gt;=1,Tableau1[[#This Row],[Access V1 +W1 + X1]]&gt;=1),1,0)</f>
        <v>0</v>
      </c>
      <c r="AB7827" s="10" t="str">
        <f>Tableau1[[#This Row],[DOI]]</f>
        <v>doi: 10.5301/ejo.5000900</v>
      </c>
      <c r="AC7827" s="13" t="str">
        <f>Tableau1[[#This Row],[Authors]]&amp;", "&amp;Tableau1[[#This Row],[Title]]&amp;" "&amp;Tableau1[[#This Row],[Journal]]&amp;". "&amp;Tableau1[[#This Row],[Year]]</f>
        <v>Katz G., Author's reply to comments to: Ranibizumab for persistent diabetic macular edema after bevacizumab treatment. Eur J Ophthalmol. 2017</v>
      </c>
    </row>
    <row r="7828" spans="1:29" x14ac:dyDescent="0.3">
      <c r="A7828">
        <v>8780</v>
      </c>
      <c r="B7828" t="s">
        <v>11417</v>
      </c>
      <c r="C7828" t="s">
        <v>21602</v>
      </c>
      <c r="D7828" t="s">
        <v>31857</v>
      </c>
      <c r="E7828" t="s">
        <v>2516</v>
      </c>
      <c r="F7828" s="10"/>
      <c r="G7828">
        <v>2017</v>
      </c>
      <c r="J7828">
        <v>0.70348263119851873</v>
      </c>
      <c r="L7828" t="s">
        <v>43116</v>
      </c>
      <c r="M7828">
        <v>27840165</v>
      </c>
      <c r="Q7828" s="10"/>
      <c r="R7828" s="11">
        <f t="shared" si="244"/>
        <v>0</v>
      </c>
      <c r="U7828" s="11">
        <f t="shared" si="245"/>
        <v>0</v>
      </c>
      <c r="Y7828" s="11">
        <f>IF(SUM(Tableau1[[#This Row],[Other access]:[Sci-hub access]])&gt;=1,1,0)</f>
        <v>0</v>
      </c>
      <c r="Z7828" s="12">
        <f>IF(OR(Tableau1[[#This Row],[Access R1 + S1+ T1 ]]&gt;=1,Tableau1[[#This Row],[Access V1 +W1 + X1]]&gt;=1),1,0)</f>
        <v>0</v>
      </c>
      <c r="AB7828" s="10" t="str">
        <f>Tableau1[[#This Row],[DOI]]</f>
        <v>doi: 10.1016/j.gene.2016.11.019</v>
      </c>
      <c r="AC7828" s="13" t="str">
        <f>Tableau1[[#This Row],[Authors]]&amp;", "&amp;Tableau1[[#This Row],[Title]]&amp;" "&amp;Tableau1[[#This Row],[Journal]]&amp;". "&amp;Tableau1[[#This Row],[Year]]</f>
        <v>Cui NH, Qiao C, Chang XK, Wei L., Associations of PARP-1 variant rs1136410 with PARP activities, oxidative DNA damage, and the risk of age-related cataract in a Chinese Han population: A two-stage case-control analysis. Gene. 2017</v>
      </c>
    </row>
    <row r="7829" spans="1:29" x14ac:dyDescent="0.3">
      <c r="A7829">
        <v>9040</v>
      </c>
      <c r="B7829" t="s">
        <v>11650</v>
      </c>
      <c r="C7829" t="s">
        <v>21826</v>
      </c>
      <c r="D7829" t="s">
        <v>32091</v>
      </c>
      <c r="E7829" t="s">
        <v>2463</v>
      </c>
      <c r="F7829" s="10"/>
      <c r="G7829">
        <v>2017</v>
      </c>
      <c r="J7829">
        <v>0.7035348754752474</v>
      </c>
      <c r="L7829" t="s">
        <v>43362</v>
      </c>
      <c r="M7829">
        <v>27739561</v>
      </c>
      <c r="Q7829" s="10"/>
      <c r="R7829" s="11">
        <f t="shared" si="244"/>
        <v>0</v>
      </c>
      <c r="U7829" s="11">
        <f t="shared" si="245"/>
        <v>0</v>
      </c>
      <c r="Y7829" s="11">
        <f>IF(SUM(Tableau1[[#This Row],[Other access]:[Sci-hub access]])&gt;=1,1,0)</f>
        <v>0</v>
      </c>
      <c r="Z7829" s="12">
        <f>IF(OR(Tableau1[[#This Row],[Access R1 + S1+ T1 ]]&gt;=1,Tableau1[[#This Row],[Access V1 +W1 + X1]]&gt;=1),1,0)</f>
        <v>0</v>
      </c>
      <c r="AB7829" s="10" t="str">
        <f>Tableau1[[#This Row],[DOI]]</f>
        <v>doi: 10.5301/ejo.5000861</v>
      </c>
      <c r="AC7829" s="13" t="str">
        <f>Tableau1[[#This Row],[Authors]]&amp;", "&amp;Tableau1[[#This Row],[Title]]&amp;" "&amp;Tableau1[[#This Row],[Journal]]&amp;". "&amp;Tableau1[[#This Row],[Year]]</f>
        <v>Van Lancker L, Petrarca R, Moutsouris K, Masaoutis P, Kampougeris G., Clinical experience of switching anti-VEGF therapy from ranibizumab to aflibercept in age-related choroidal neovascularization. Eur J Ophthalmol. 2017</v>
      </c>
    </row>
    <row r="7830" spans="1:29" x14ac:dyDescent="0.3">
      <c r="A7830">
        <v>6858</v>
      </c>
      <c r="B7830" t="s">
        <v>9732</v>
      </c>
      <c r="C7830" t="s">
        <v>19936</v>
      </c>
      <c r="D7830" t="s">
        <v>30166</v>
      </c>
      <c r="E7830" t="s">
        <v>2822</v>
      </c>
      <c r="F7830" s="10"/>
      <c r="G7830">
        <v>2017</v>
      </c>
      <c r="J7830">
        <v>0.70359588931999728</v>
      </c>
      <c r="L7830" t="s">
        <v>41217</v>
      </c>
      <c r="M7830">
        <v>28154734</v>
      </c>
      <c r="Q7830" s="10"/>
      <c r="R7830" s="11">
        <f t="shared" si="244"/>
        <v>0</v>
      </c>
      <c r="U7830" s="11">
        <f t="shared" si="245"/>
        <v>0</v>
      </c>
      <c r="Y7830" s="11">
        <f>IF(SUM(Tableau1[[#This Row],[Other access]:[Sci-hub access]])&gt;=1,1,0)</f>
        <v>0</v>
      </c>
      <c r="Z7830" s="12">
        <f>IF(OR(Tableau1[[#This Row],[Access R1 + S1+ T1 ]]&gt;=1,Tableau1[[#This Row],[Access V1 +W1 + X1]]&gt;=1),1,0)</f>
        <v>0</v>
      </c>
      <c r="AB7830" s="10" t="str">
        <f>Tableau1[[#This Row],[DOI]]</f>
        <v>doi: 10.1155/2017/6469138</v>
      </c>
      <c r="AC7830" s="13" t="str">
        <f>Tableau1[[#This Row],[Authors]]&amp;", "&amp;Tableau1[[#This Row],[Title]]&amp;" "&amp;Tableau1[[#This Row],[Journal]]&amp;". "&amp;Tableau1[[#This Row],[Year]]</f>
        <v>Carneiro Â, Andrade JP., Nutritional and Lifestyle Interventions for Age-Related Macular Degeneration: A Review. Oxid Med Cell Longev. 2017</v>
      </c>
    </row>
    <row r="7831" spans="1:29" x14ac:dyDescent="0.3">
      <c r="A7831">
        <v>9208</v>
      </c>
      <c r="B7831" t="s">
        <v>11798</v>
      </c>
      <c r="C7831" t="s">
        <v>21972</v>
      </c>
      <c r="D7831" t="s">
        <v>32239</v>
      </c>
      <c r="E7831" t="s">
        <v>2445</v>
      </c>
      <c r="F7831" s="10"/>
      <c r="G7831">
        <v>2017</v>
      </c>
      <c r="J7831">
        <v>0.70371950405199601</v>
      </c>
      <c r="L7831" t="s">
        <v>43521</v>
      </c>
      <c r="M7831">
        <v>27764019</v>
      </c>
      <c r="Q7831" s="10"/>
      <c r="R7831" s="11">
        <f t="shared" si="244"/>
        <v>0</v>
      </c>
      <c r="U7831" s="11">
        <f t="shared" si="245"/>
        <v>0</v>
      </c>
      <c r="Y7831" s="11">
        <f>IF(SUM(Tableau1[[#This Row],[Other access]:[Sci-hub access]])&gt;=1,1,0)</f>
        <v>0</v>
      </c>
      <c r="Z7831" s="12">
        <f>IF(OR(Tableau1[[#This Row],[Access R1 + S1+ T1 ]]&gt;=1,Tableau1[[#This Row],[Access V1 +W1 + X1]]&gt;=1),1,0)</f>
        <v>0</v>
      </c>
      <c r="AB7831" s="10" t="str">
        <f>Tableau1[[#This Row],[DOI]]</f>
        <v>doi: 10.1097/IAE.0000000000001357</v>
      </c>
      <c r="AC7831" s="13" t="str">
        <f>Tableau1[[#This Row],[Authors]]&amp;", "&amp;Tableau1[[#This Row],[Title]]&amp;" "&amp;Tableau1[[#This Row],[Journal]]&amp;". "&amp;Tableau1[[#This Row],[Year]]</f>
        <v>Khan KN, Mahroo OA, Islam F, Webster AR, Moore AT, Michaelides M., FUNCTIONAL AND ANATOMICAL OUTCOMES OF CHOROIDAL NEOVASCULARIZATION COMPLICATING BEST1-RELATED RETINOPATHY. Retina. 2017</v>
      </c>
    </row>
    <row r="7832" spans="1:29" x14ac:dyDescent="0.3">
      <c r="A7832">
        <v>2625</v>
      </c>
      <c r="B7832" t="s">
        <v>5841</v>
      </c>
      <c r="C7832" t="s">
        <v>16087</v>
      </c>
      <c r="D7832" t="s">
        <v>26264</v>
      </c>
      <c r="E7832" t="s">
        <v>2449</v>
      </c>
      <c r="F7832" s="10"/>
      <c r="G7832">
        <v>2018</v>
      </c>
      <c r="J7832">
        <v>0.70373105927667023</v>
      </c>
      <c r="L7832" t="s">
        <v>37088</v>
      </c>
      <c r="M7832">
        <v>28718954</v>
      </c>
      <c r="Q7832" s="10"/>
      <c r="R7832" s="11">
        <f t="shared" si="244"/>
        <v>0</v>
      </c>
      <c r="U7832" s="11">
        <f t="shared" si="245"/>
        <v>0</v>
      </c>
      <c r="Y7832" s="11">
        <f>IF(SUM(Tableau1[[#This Row],[Other access]:[Sci-hub access]])&gt;=1,1,0)</f>
        <v>0</v>
      </c>
      <c r="Z7832" s="12">
        <f>IF(OR(Tableau1[[#This Row],[Access R1 + S1+ T1 ]]&gt;=1,Tableau1[[#This Row],[Access V1 +W1 + X1]]&gt;=1),1,0)</f>
        <v>0</v>
      </c>
      <c r="AB7832" s="10" t="str">
        <f>Tableau1[[#This Row],[DOI]]</f>
        <v>doi: 10.1111/cxo.12575</v>
      </c>
      <c r="AC7832" s="13" t="str">
        <f>Tableau1[[#This Row],[Authors]]&amp;", "&amp;Tableau1[[#This Row],[Title]]&amp;" "&amp;Tableau1[[#This Row],[Journal]]&amp;". "&amp;Tableau1[[#This Row],[Year]]</f>
        <v>Monsálvez-Romín D, Domínguez-Vicent A, García-Lázaro S, Esteve-Taboada JJ, Cerviño A., Power profiles in multifocal contact lenses with variable multifocal zone. Clin Exp Optom. 2018</v>
      </c>
    </row>
    <row r="7833" spans="1:29" x14ac:dyDescent="0.3">
      <c r="A7833">
        <v>10657</v>
      </c>
      <c r="B7833" t="s">
        <v>13124</v>
      </c>
      <c r="C7833" t="s">
        <v>23289</v>
      </c>
      <c r="D7833" t="s">
        <v>33577</v>
      </c>
      <c r="E7833" t="s">
        <v>2469</v>
      </c>
      <c r="F7833" s="10"/>
      <c r="G7833">
        <v>2017</v>
      </c>
      <c r="J7833">
        <v>0.70374656558822746</v>
      </c>
      <c r="L7833" t="s">
        <v>44905</v>
      </c>
      <c r="M7833">
        <v>27128789</v>
      </c>
      <c r="Q7833" s="10"/>
      <c r="R7833" s="11">
        <f t="shared" si="244"/>
        <v>0</v>
      </c>
      <c r="U7833" s="11">
        <f t="shared" si="245"/>
        <v>0</v>
      </c>
      <c r="Y7833" s="11">
        <f>IF(SUM(Tableau1[[#This Row],[Other access]:[Sci-hub access]])&gt;=1,1,0)</f>
        <v>0</v>
      </c>
      <c r="Z7833" s="12">
        <f>IF(OR(Tableau1[[#This Row],[Access R1 + S1+ T1 ]]&gt;=1,Tableau1[[#This Row],[Access V1 +W1 + X1]]&gt;=1),1,0)</f>
        <v>0</v>
      </c>
      <c r="AB7833" s="10" t="str">
        <f>Tableau1[[#This Row],[DOI]]</f>
        <v>doi: 10.3109/08820538.2015.1119861</v>
      </c>
      <c r="AC7833" s="13" t="str">
        <f>Tableau1[[#This Row],[Authors]]&amp;", "&amp;Tableau1[[#This Row],[Title]]&amp;" "&amp;Tableau1[[#This Row],[Journal]]&amp;". "&amp;Tableau1[[#This Row],[Year]]</f>
        <v>Rim TH, Lee CS, Lee SC, Kim S, Kim SS; Epidemiologic Survey Committee Of The Korean Ophthalmological Society.., Association between Previous Cataract Surgery and Age-Related Macular Degeneration. Semin Ophthalmol. 2017</v>
      </c>
    </row>
    <row r="7834" spans="1:29" x14ac:dyDescent="0.3">
      <c r="A7834">
        <v>3412</v>
      </c>
      <c r="B7834" t="s">
        <v>6588</v>
      </c>
      <c r="C7834" t="s">
        <v>16831</v>
      </c>
      <c r="D7834" t="s">
        <v>27012</v>
      </c>
      <c r="E7834" t="s">
        <v>3053</v>
      </c>
      <c r="F7834" s="10"/>
      <c r="G7834">
        <v>2017</v>
      </c>
      <c r="J7834">
        <v>0.70374848743846086</v>
      </c>
      <c r="L7834" t="s">
        <v>37862</v>
      </c>
      <c r="M7834">
        <v>28590394</v>
      </c>
      <c r="Q7834" s="10"/>
      <c r="R7834" s="11">
        <f t="shared" si="244"/>
        <v>0</v>
      </c>
      <c r="U7834" s="11">
        <f t="shared" si="245"/>
        <v>0</v>
      </c>
      <c r="Y7834" s="11">
        <f>IF(SUM(Tableau1[[#This Row],[Other access]:[Sci-hub access]])&gt;=1,1,0)</f>
        <v>0</v>
      </c>
      <c r="Z7834" s="12">
        <f>IF(OR(Tableau1[[#This Row],[Access R1 + S1+ T1 ]]&gt;=1,Tableau1[[#This Row],[Access V1 +W1 + X1]]&gt;=1),1,0)</f>
        <v>0</v>
      </c>
      <c r="AB7834" s="10" t="str">
        <f>Tableau1[[#This Row],[DOI]]</f>
        <v>doi: 10.1097/SCS.0000000000003743</v>
      </c>
      <c r="AC7834" s="13" t="str">
        <f>Tableau1[[#This Row],[Authors]]&amp;", "&amp;Tableau1[[#This Row],[Title]]&amp;" "&amp;Tableau1[[#This Row],[Journal]]&amp;". "&amp;Tableau1[[#This Row],[Year]]</f>
        <v>Xie D, Yu H, Ju J, Zhang L., The Outcome of Endoscopic Optic Nerve Decompression for Bilateral Traumatic Optic Neuropathy. J Craniofac Surg. 2017</v>
      </c>
    </row>
    <row r="7835" spans="1:29" x14ac:dyDescent="0.3">
      <c r="A7835">
        <v>7003</v>
      </c>
      <c r="B7835" t="s">
        <v>9860</v>
      </c>
      <c r="C7835" t="s">
        <v>20063</v>
      </c>
      <c r="D7835" t="s">
        <v>30294</v>
      </c>
      <c r="E7835" t="s">
        <v>2567</v>
      </c>
      <c r="F7835" s="10"/>
      <c r="G7835">
        <v>2017</v>
      </c>
      <c r="J7835">
        <v>0.70377826844786473</v>
      </c>
      <c r="L7835" t="s">
        <v>41361</v>
      </c>
      <c r="M7835">
        <v>28137897</v>
      </c>
      <c r="Q7835" s="10"/>
      <c r="R7835" s="11">
        <f t="shared" si="244"/>
        <v>0</v>
      </c>
      <c r="U7835" s="11">
        <f t="shared" si="245"/>
        <v>0</v>
      </c>
      <c r="Y7835" s="11">
        <f>IF(SUM(Tableau1[[#This Row],[Other access]:[Sci-hub access]])&gt;=1,1,0)</f>
        <v>0</v>
      </c>
      <c r="Z7835" s="12">
        <f>IF(OR(Tableau1[[#This Row],[Access R1 + S1+ T1 ]]&gt;=1,Tableau1[[#This Row],[Access V1 +W1 + X1]]&gt;=1),1,0)</f>
        <v>0</v>
      </c>
      <c r="AB7835" s="10" t="str">
        <f>Tableau1[[#This Row],[DOI]]</f>
        <v>doi: 10.1136/bcr-2016-214955</v>
      </c>
      <c r="AC7835" s="13" t="str">
        <f>Tableau1[[#This Row],[Authors]]&amp;", "&amp;Tableau1[[#This Row],[Title]]&amp;" "&amp;Tableau1[[#This Row],[Journal]]&amp;". "&amp;Tableau1[[#This Row],[Year]]</f>
        <v>Rostron E, Dickerson MP, Heath G., Blood, brain and binocular vision. BMJ Case Rep. 2017</v>
      </c>
    </row>
    <row r="7836" spans="1:29" x14ac:dyDescent="0.3">
      <c r="A7836">
        <v>5593</v>
      </c>
      <c r="B7836" t="s">
        <v>8628</v>
      </c>
      <c r="C7836" t="s">
        <v>18848</v>
      </c>
      <c r="D7836" t="s">
        <v>29058</v>
      </c>
      <c r="E7836" t="s">
        <v>2440</v>
      </c>
      <c r="F7836" s="10"/>
      <c r="G7836">
        <v>2017</v>
      </c>
      <c r="J7836">
        <v>0.70384603023633541</v>
      </c>
      <c r="L7836" t="s">
        <v>39980</v>
      </c>
      <c r="M7836">
        <v>28315339</v>
      </c>
      <c r="Q7836" s="10"/>
      <c r="R7836" s="11">
        <f t="shared" si="244"/>
        <v>0</v>
      </c>
      <c r="U7836" s="11">
        <f t="shared" si="245"/>
        <v>0</v>
      </c>
      <c r="Y7836" s="11">
        <f>IF(SUM(Tableau1[[#This Row],[Other access]:[Sci-hub access]])&gt;=1,1,0)</f>
        <v>0</v>
      </c>
      <c r="Z7836" s="12">
        <f>IF(OR(Tableau1[[#This Row],[Access R1 + S1+ T1 ]]&gt;=1,Tableau1[[#This Row],[Access V1 +W1 + X1]]&gt;=1),1,0)</f>
        <v>0</v>
      </c>
      <c r="AB7836" s="10" t="str">
        <f>Tableau1[[#This Row],[DOI]]</f>
        <v>doi: 10.1016/j.exer.2017.03.002</v>
      </c>
      <c r="AC7836" s="13" t="str">
        <f>Tableau1[[#This Row],[Authors]]&amp;", "&amp;Tableau1[[#This Row],[Title]]&amp;" "&amp;Tableau1[[#This Row],[Journal]]&amp;". "&amp;Tableau1[[#This Row],[Year]]</f>
        <v>White TL, Lewis PN, Young RD, Kitazawa K, Inatomi T, Kinoshita S, Meek KM., Elastic microfibril distribution in the cornea: Differences between normal and keratoconic stroma. Exp Eye Res. 2017</v>
      </c>
    </row>
    <row r="7837" spans="1:29" x14ac:dyDescent="0.3">
      <c r="A7837">
        <v>11033</v>
      </c>
      <c r="B7837" t="s">
        <v>13456</v>
      </c>
      <c r="C7837" t="s">
        <v>23618</v>
      </c>
      <c r="D7837" t="s">
        <v>33910</v>
      </c>
      <c r="E7837" t="s">
        <v>34148</v>
      </c>
      <c r="F7837" s="10"/>
      <c r="G7837">
        <v>2017</v>
      </c>
      <c r="J7837">
        <v>0.70393195168589107</v>
      </c>
      <c r="L7837" t="s">
        <v>45274</v>
      </c>
      <c r="M7837">
        <v>26354676</v>
      </c>
      <c r="Q7837" s="10"/>
      <c r="R7837" s="11">
        <f t="shared" si="244"/>
        <v>0</v>
      </c>
      <c r="U7837" s="11">
        <f t="shared" si="245"/>
        <v>0</v>
      </c>
      <c r="Y7837" s="11">
        <f>IF(SUM(Tableau1[[#This Row],[Other access]:[Sci-hub access]])&gt;=1,1,0)</f>
        <v>0</v>
      </c>
      <c r="Z7837" s="12">
        <f>IF(OR(Tableau1[[#This Row],[Access R1 + S1+ T1 ]]&gt;=1,Tableau1[[#This Row],[Access V1 +W1 + X1]]&gt;=1),1,0)</f>
        <v>0</v>
      </c>
      <c r="AB7837" s="10" t="str">
        <f>Tableau1[[#This Row],[DOI]]</f>
        <v>doi: 10.1111/1756-185X.12626</v>
      </c>
      <c r="AC7837" s="13" t="str">
        <f>Tableau1[[#This Row],[Authors]]&amp;", "&amp;Tableau1[[#This Row],[Title]]&amp;" "&amp;Tableau1[[#This Row],[Journal]]&amp;". "&amp;Tableau1[[#This Row],[Year]]</f>
        <v>Edrees A, Naguib S, El Menyawi M, Ismail I, Nagah H., Pulmonary manifestations in a group of patients with Behcet's disease. Int J Rheum Dis. 2017</v>
      </c>
    </row>
    <row r="7838" spans="1:29" x14ac:dyDescent="0.3">
      <c r="A7838">
        <v>7265</v>
      </c>
      <c r="B7838" t="s">
        <v>10089</v>
      </c>
      <c r="C7838" t="s">
        <v>20291</v>
      </c>
      <c r="D7838" t="s">
        <v>30523</v>
      </c>
      <c r="E7838" t="s">
        <v>2942</v>
      </c>
      <c r="F7838" s="10"/>
      <c r="G7838">
        <v>2017</v>
      </c>
      <c r="J7838">
        <v>0.70395932099242531</v>
      </c>
      <c r="L7838" t="s">
        <v>41621</v>
      </c>
      <c r="M7838">
        <v>28111324</v>
      </c>
      <c r="Q7838" s="10"/>
      <c r="R7838" s="11">
        <f t="shared" si="244"/>
        <v>0</v>
      </c>
      <c r="U7838" s="11">
        <f t="shared" si="245"/>
        <v>0</v>
      </c>
      <c r="Y7838" s="11">
        <f>IF(SUM(Tableau1[[#This Row],[Other access]:[Sci-hub access]])&gt;=1,1,0)</f>
        <v>0</v>
      </c>
      <c r="Z7838" s="12">
        <f>IF(OR(Tableau1[[#This Row],[Access R1 + S1+ T1 ]]&gt;=1,Tableau1[[#This Row],[Access V1 +W1 + X1]]&gt;=1),1,0)</f>
        <v>0</v>
      </c>
      <c r="AB7838" s="10" t="str">
        <f>Tableau1[[#This Row],[DOI]]</f>
        <v>doi: 10.1016/j.preteyeres.2017.01.005</v>
      </c>
      <c r="AC7838" s="13" t="str">
        <f>Tableau1[[#This Row],[Authors]]&amp;", "&amp;Tableau1[[#This Row],[Title]]&amp;" "&amp;Tableau1[[#This Row],[Journal]]&amp;". "&amp;Tableau1[[#This Row],[Year]]</f>
        <v>Guziewicz KE, Sinha D, Gómez NM, Zorych K, Dutrow EV, Dhingra A, Mullins RF, Stone EM, Gamm DM, Boesze-Battaglia K, Aguirre GD., Bestrophinopathy: An RPE-photoreceptor interface disease. Prog Retin Eye Res. 2017</v>
      </c>
    </row>
    <row r="7839" spans="1:29" x14ac:dyDescent="0.3">
      <c r="A7839">
        <v>4003</v>
      </c>
      <c r="B7839" t="s">
        <v>7155</v>
      </c>
      <c r="C7839" t="s">
        <v>17392</v>
      </c>
      <c r="D7839" t="s">
        <v>27582</v>
      </c>
      <c r="E7839" t="s">
        <v>2731</v>
      </c>
      <c r="F7839" s="10"/>
      <c r="G7839">
        <v>2017</v>
      </c>
      <c r="J7839">
        <v>0.70407882994361193</v>
      </c>
      <c r="L7839" t="s">
        <v>38443</v>
      </c>
      <c r="M7839">
        <v>28495838</v>
      </c>
      <c r="Q7839" s="10"/>
      <c r="R7839" s="11">
        <f t="shared" si="244"/>
        <v>0</v>
      </c>
      <c r="U7839" s="11">
        <f t="shared" si="245"/>
        <v>0</v>
      </c>
      <c r="Y7839" s="11">
        <f>IF(SUM(Tableau1[[#This Row],[Other access]:[Sci-hub access]])&gt;=1,1,0)</f>
        <v>0</v>
      </c>
      <c r="Z7839" s="12">
        <f>IF(OR(Tableau1[[#This Row],[Access R1 + S1+ T1 ]]&gt;=1,Tableau1[[#This Row],[Access V1 +W1 + X1]]&gt;=1),1,0)</f>
        <v>0</v>
      </c>
      <c r="AB7839" s="10" t="str">
        <f>Tableau1[[#This Row],[DOI]]</f>
        <v>doi: 10.1083/jcb.201612030</v>
      </c>
      <c r="AC7839" s="13" t="str">
        <f>Tableau1[[#This Row],[Authors]]&amp;", "&amp;Tableau1[[#This Row],[Title]]&amp;" "&amp;Tableau1[[#This Row],[Journal]]&amp;". "&amp;Tableau1[[#This Row],[Year]]</f>
        <v>Schietroma C, Parain K, Estivalet A, Aghaie A, Boutet de Monvel J, Picaud S, Sahel JA, Perron M, El-Amraoui A, Petit C., Usher syndrome type 1-associated cadherins shape the photoreceptor outer segment. J Cell Biol. 2017</v>
      </c>
    </row>
    <row r="7840" spans="1:29" x14ac:dyDescent="0.3">
      <c r="A7840">
        <v>2553</v>
      </c>
      <c r="B7840" t="s">
        <v>5773</v>
      </c>
      <c r="C7840" t="s">
        <v>16019</v>
      </c>
      <c r="D7840" t="s">
        <v>26196</v>
      </c>
      <c r="E7840" t="s">
        <v>2443</v>
      </c>
      <c r="F7840" s="10"/>
      <c r="G7840">
        <v>2017</v>
      </c>
      <c r="J7840">
        <v>0.70415506760697688</v>
      </c>
      <c r="L7840" t="s">
        <v>37017</v>
      </c>
      <c r="M7840">
        <v>28727882</v>
      </c>
      <c r="Q7840" s="10"/>
      <c r="R7840" s="11">
        <f t="shared" si="244"/>
        <v>0</v>
      </c>
      <c r="U7840" s="11">
        <f t="shared" si="245"/>
        <v>0</v>
      </c>
      <c r="Y7840" s="11">
        <f>IF(SUM(Tableau1[[#This Row],[Other access]:[Sci-hub access]])&gt;=1,1,0)</f>
        <v>0</v>
      </c>
      <c r="Z7840" s="12">
        <f>IF(OR(Tableau1[[#This Row],[Access R1 + S1+ T1 ]]&gt;=1,Tableau1[[#This Row],[Access V1 +W1 + X1]]&gt;=1),1,0)</f>
        <v>0</v>
      </c>
      <c r="AB7840" s="10" t="str">
        <f>Tableau1[[#This Row],[DOI]]</f>
        <v>doi: 10.1167/iovs.17-22050</v>
      </c>
      <c r="AC7840" s="13" t="str">
        <f>Tableau1[[#This Row],[Authors]]&amp;", "&amp;Tableau1[[#This Row],[Title]]&amp;" "&amp;Tableau1[[#This Row],[Journal]]&amp;". "&amp;Tableau1[[#This Row],[Year]]</f>
        <v>Petropoulos IN, Kamran S, Li Y, Khan A, Ponirakis G, Akhtar N, Deleu D, Shuaib A, Malik RA., Corneal Confocal Microscopy: An Imaging Endpoint for Axonal Degeneration in Multiple Sclerosis. Invest Ophthalmol Vis Sci. 2017</v>
      </c>
    </row>
    <row r="7841" spans="1:29" x14ac:dyDescent="0.3">
      <c r="A7841">
        <v>6663</v>
      </c>
      <c r="B7841" t="s">
        <v>9568</v>
      </c>
      <c r="C7841" t="s">
        <v>19774</v>
      </c>
      <c r="D7841" t="s">
        <v>30001</v>
      </c>
      <c r="E7841" t="s">
        <v>2451</v>
      </c>
      <c r="F7841" s="10"/>
      <c r="G7841">
        <v>2017</v>
      </c>
      <c r="J7841">
        <v>0.70424882970823766</v>
      </c>
      <c r="L7841" t="s">
        <v>41026</v>
      </c>
      <c r="M7841">
        <v>28182731</v>
      </c>
      <c r="Q7841" s="10"/>
      <c r="R7841" s="11">
        <f t="shared" si="244"/>
        <v>0</v>
      </c>
      <c r="U7841" s="11">
        <f t="shared" si="245"/>
        <v>0</v>
      </c>
      <c r="Y7841" s="11">
        <f>IF(SUM(Tableau1[[#This Row],[Other access]:[Sci-hub access]])&gt;=1,1,0)</f>
        <v>0</v>
      </c>
      <c r="Z7841" s="12">
        <f>IF(OR(Tableau1[[#This Row],[Access R1 + S1+ T1 ]]&gt;=1,Tableau1[[#This Row],[Access V1 +W1 + X1]]&gt;=1),1,0)</f>
        <v>0</v>
      </c>
      <c r="AB7841" s="10" t="str">
        <f>Tableau1[[#This Row],[DOI]]</f>
        <v>doi: 10.1371/journal.pone.0170531</v>
      </c>
      <c r="AC7841" s="13" t="str">
        <f>Tableau1[[#This Row],[Authors]]&amp;", "&amp;Tableau1[[#This Row],[Title]]&amp;" "&amp;Tableau1[[#This Row],[Journal]]&amp;". "&amp;Tableau1[[#This Row],[Year]]</f>
        <v>Adebiyi A, Sorrentino P, Bohlool S, Zhang C, Arditti M, Goodrich G, Weiland JD., Assessment of feedback modalities for wearable visual aids in blind mobility. PLoS One. 2017</v>
      </c>
    </row>
    <row r="7842" spans="1:29" ht="28.8" x14ac:dyDescent="0.3">
      <c r="A7842">
        <v>5209</v>
      </c>
      <c r="B7842" t="s">
        <v>8280</v>
      </c>
      <c r="C7842" t="s">
        <v>18504</v>
      </c>
      <c r="D7842" t="s">
        <v>28710</v>
      </c>
      <c r="E7842" t="s">
        <v>2463</v>
      </c>
      <c r="F7842" s="10"/>
      <c r="G7842">
        <v>2017</v>
      </c>
      <c r="J7842">
        <v>0.70427871235061523</v>
      </c>
      <c r="L7842" t="s">
        <v>39612</v>
      </c>
      <c r="M7842">
        <v>28362054</v>
      </c>
      <c r="Q7842" s="10"/>
      <c r="R7842" s="11">
        <f t="shared" si="244"/>
        <v>0</v>
      </c>
      <c r="U7842" s="11">
        <f t="shared" si="245"/>
        <v>0</v>
      </c>
      <c r="Y7842" s="11">
        <f>IF(SUM(Tableau1[[#This Row],[Other access]:[Sci-hub access]])&gt;=1,1,0)</f>
        <v>0</v>
      </c>
      <c r="Z7842" s="12">
        <f>IF(OR(Tableau1[[#This Row],[Access R1 + S1+ T1 ]]&gt;=1,Tableau1[[#This Row],[Access V1 +W1 + X1]]&gt;=1),1,0)</f>
        <v>0</v>
      </c>
      <c r="AB7842" s="10" t="str">
        <f>Tableau1[[#This Row],[DOI]]</f>
        <v>doi: 10.5301/EJO.5000952</v>
      </c>
      <c r="AC7842" s="13" t="str">
        <f>Tableau1[[#This Row],[Authors]]&amp;", "&amp;Tableau1[[#This Row],[Title]]&amp;" "&amp;Tableau1[[#This Row],[Journal]]&amp;". "&amp;Tableau1[[#This Row],[Year]]</f>
        <v>Baudouin C, Figueiredo FC, Messmer EM, Ismail D, Amrane M, Garrigue JS, Bonini S, Leonardi A., A randomized study of the efficacy and safety of 0.1% cyclosporine A cationic emulsion in treatment of moderate to severe dry eye. Eur J Ophthalmol. 2017</v>
      </c>
    </row>
    <row r="7843" spans="1:29" x14ac:dyDescent="0.3">
      <c r="A7843">
        <v>1743</v>
      </c>
      <c r="B7843" t="s">
        <v>39</v>
      </c>
      <c r="C7843" t="s">
        <v>40</v>
      </c>
      <c r="D7843" t="s">
        <v>41</v>
      </c>
      <c r="E7843" t="s">
        <v>3102</v>
      </c>
      <c r="F7843" s="10"/>
      <c r="G7843">
        <v>2017</v>
      </c>
      <c r="J7843">
        <v>0.70444918013416624</v>
      </c>
      <c r="L7843" t="s">
        <v>36219</v>
      </c>
      <c r="M7843">
        <v>28887057</v>
      </c>
      <c r="Q7843" s="10"/>
      <c r="R7843" s="11">
        <f t="shared" si="244"/>
        <v>0</v>
      </c>
      <c r="U7843" s="11">
        <f t="shared" si="245"/>
        <v>0</v>
      </c>
      <c r="Y7843" s="11">
        <f>IF(SUM(Tableau1[[#This Row],[Other access]:[Sci-hub access]])&gt;=1,1,0)</f>
        <v>0</v>
      </c>
      <c r="Z7843" s="12">
        <f>IF(OR(Tableau1[[#This Row],[Access R1 + S1+ T1 ]]&gt;=1,Tableau1[[#This Row],[Access V1 +W1 + X1]]&gt;=1),1,0)</f>
        <v>0</v>
      </c>
      <c r="AB7843" s="10" t="str">
        <f>Tableau1[[#This Row],[DOI]]</f>
        <v>doi: 10.1016/j.lfs.2017.09.008</v>
      </c>
      <c r="AC7843" s="13" t="str">
        <f>Tableau1[[#This Row],[Authors]]&amp;", "&amp;Tableau1[[#This Row],[Title]]&amp;" "&amp;Tableau1[[#This Row],[Journal]]&amp;". "&amp;Tableau1[[#This Row],[Year]]</f>
        <v>Vallée A, Lecarpentier Y, Guillevin R, Vallée JN., PPARγ agonists: Potential treatments for exudative age-related macular degeneration. Life Sci. 2017</v>
      </c>
    </row>
    <row r="7844" spans="1:29" x14ac:dyDescent="0.3">
      <c r="A7844">
        <v>9445</v>
      </c>
      <c r="B7844" t="s">
        <v>12013</v>
      </c>
      <c r="C7844" t="s">
        <v>22189</v>
      </c>
      <c r="D7844" t="s">
        <v>32459</v>
      </c>
      <c r="E7844" t="s">
        <v>2445</v>
      </c>
      <c r="F7844" s="10"/>
      <c r="G7844">
        <v>2017</v>
      </c>
      <c r="J7844">
        <v>0.70445622096371763</v>
      </c>
      <c r="L7844" t="s">
        <v>43733</v>
      </c>
      <c r="M7844">
        <v>27685679</v>
      </c>
      <c r="Q7844" s="10"/>
      <c r="R7844" s="11">
        <f t="shared" si="244"/>
        <v>0</v>
      </c>
      <c r="U7844" s="11">
        <f t="shared" si="245"/>
        <v>0</v>
      </c>
      <c r="Y7844" s="11">
        <f>IF(SUM(Tableau1[[#This Row],[Other access]:[Sci-hub access]])&gt;=1,1,0)</f>
        <v>0</v>
      </c>
      <c r="Z7844" s="12">
        <f>IF(OR(Tableau1[[#This Row],[Access R1 + S1+ T1 ]]&gt;=1,Tableau1[[#This Row],[Access V1 +W1 + X1]]&gt;=1),1,0)</f>
        <v>0</v>
      </c>
      <c r="AB7844" s="10" t="str">
        <f>Tableau1[[#This Row],[DOI]]</f>
        <v>doi: 10.1097/IAE.0000000000001337</v>
      </c>
      <c r="AC7844" s="13" t="str">
        <f>Tableau1[[#This Row],[Authors]]&amp;", "&amp;Tableau1[[#This Row],[Title]]&amp;" "&amp;Tableau1[[#This Row],[Journal]]&amp;". "&amp;Tableau1[[#This Row],[Year]]</f>
        <v>McCannel TA, McCannel CA., External Drainage for Primary Surgical Management of Uveal Melanoma Exudative Retinal Detachment. Retina. 2017</v>
      </c>
    </row>
    <row r="7845" spans="1:29" x14ac:dyDescent="0.3">
      <c r="A7845">
        <v>2004</v>
      </c>
      <c r="B7845" t="s">
        <v>5244</v>
      </c>
      <c r="C7845" t="s">
        <v>15490</v>
      </c>
      <c r="D7845" t="s">
        <v>25666</v>
      </c>
      <c r="E7845" t="s">
        <v>2549</v>
      </c>
      <c r="F7845" s="10"/>
      <c r="G7845">
        <v>2017</v>
      </c>
      <c r="J7845">
        <v>0.70456523592042475</v>
      </c>
      <c r="L7845" t="s">
        <v>36475</v>
      </c>
      <c r="M7845">
        <v>28832740</v>
      </c>
      <c r="Q7845" s="10"/>
      <c r="R7845" s="11">
        <f t="shared" si="244"/>
        <v>0</v>
      </c>
      <c r="U7845" s="11">
        <f t="shared" si="245"/>
        <v>0</v>
      </c>
      <c r="Y7845" s="11">
        <f>IF(SUM(Tableau1[[#This Row],[Other access]:[Sci-hub access]])&gt;=1,1,0)</f>
        <v>0</v>
      </c>
      <c r="Z7845" s="12">
        <f>IF(OR(Tableau1[[#This Row],[Access R1 + S1+ T1 ]]&gt;=1,Tableau1[[#This Row],[Access V1 +W1 + X1]]&gt;=1),1,0)</f>
        <v>0</v>
      </c>
      <c r="AB7845" s="10" t="str">
        <f>Tableau1[[#This Row],[DOI]]</f>
        <v>doi: 10.5935/0004-2749.20170046</v>
      </c>
      <c r="AC7845" s="13" t="str">
        <f>Tableau1[[#This Row],[Authors]]&amp;", "&amp;Tableau1[[#This Row],[Title]]&amp;" "&amp;Tableau1[[#This Row],[Journal]]&amp;". "&amp;Tableau1[[#This Row],[Year]]</f>
        <v>Feijó ED, Nery ACS, Caiado FR, Limongi RM., Solitary fibrous tumor of the lacrimal gland mimicking pleomorphic adenoma. Arq Bras Oftalmol. 2017</v>
      </c>
    </row>
    <row r="7846" spans="1:29" x14ac:dyDescent="0.3">
      <c r="A7846">
        <v>4313</v>
      </c>
      <c r="B7846" t="s">
        <v>7443</v>
      </c>
      <c r="C7846" t="s">
        <v>17679</v>
      </c>
      <c r="D7846" t="s">
        <v>27872</v>
      </c>
      <c r="E7846" t="s">
        <v>2496</v>
      </c>
      <c r="F7846" s="10"/>
      <c r="G7846">
        <v>2017</v>
      </c>
      <c r="J7846">
        <v>0.70465337326656319</v>
      </c>
      <c r="L7846" t="s">
        <v>38739</v>
      </c>
      <c r="M7846">
        <v>28457285</v>
      </c>
      <c r="Q7846" s="10"/>
      <c r="R7846" s="11">
        <f t="shared" si="244"/>
        <v>0</v>
      </c>
      <c r="U7846" s="11">
        <f t="shared" si="245"/>
        <v>0</v>
      </c>
      <c r="Y7846" s="11">
        <f>IF(SUM(Tableau1[[#This Row],[Other access]:[Sci-hub access]])&gt;=1,1,0)</f>
        <v>0</v>
      </c>
      <c r="Z7846" s="12">
        <f>IF(OR(Tableau1[[#This Row],[Access R1 + S1+ T1 ]]&gt;=1,Tableau1[[#This Row],[Access V1 +W1 + X1]]&gt;=1),1,0)</f>
        <v>0</v>
      </c>
      <c r="AB7846" s="10" t="str">
        <f>Tableau1[[#This Row],[DOI]]</f>
        <v>doi: 10.1016/j.jcjo.2016.08.019</v>
      </c>
      <c r="AC7846" s="13" t="str">
        <f>Tableau1[[#This Row],[Authors]]&amp;", "&amp;Tableau1[[#This Row],[Title]]&amp;" "&amp;Tableau1[[#This Row],[Journal]]&amp;". "&amp;Tableau1[[#This Row],[Year]]</f>
        <v>Akil H, Dastiridou A, Marion K, Francis B, Chopra V., Repeatability, reproducibility, agreement characteristics of 2 SD-OCT devices for anterior chamber angle measurements. Can J Ophthalmol. 2017</v>
      </c>
    </row>
    <row r="7847" spans="1:29" ht="28.8" x14ac:dyDescent="0.3">
      <c r="A7847">
        <v>7885</v>
      </c>
      <c r="B7847" t="s">
        <v>10631</v>
      </c>
      <c r="C7847" t="s">
        <v>20828</v>
      </c>
      <c r="D7847" t="s">
        <v>31069</v>
      </c>
      <c r="E7847" t="s">
        <v>34174</v>
      </c>
      <c r="F7847" s="10"/>
      <c r="G7847">
        <v>2017</v>
      </c>
      <c r="J7847">
        <v>0.70495417559794926</v>
      </c>
      <c r="L7847" t="s">
        <v>42234</v>
      </c>
      <c r="M7847">
        <v>28034996</v>
      </c>
      <c r="Q7847" s="10"/>
      <c r="R7847" s="11">
        <f t="shared" si="244"/>
        <v>0</v>
      </c>
      <c r="U7847" s="11">
        <f t="shared" si="245"/>
        <v>0</v>
      </c>
      <c r="Y7847" s="11">
        <f>IF(SUM(Tableau1[[#This Row],[Other access]:[Sci-hub access]])&gt;=1,1,0)</f>
        <v>0</v>
      </c>
      <c r="Z7847" s="12">
        <f>IF(OR(Tableau1[[#This Row],[Access R1 + S1+ T1 ]]&gt;=1,Tableau1[[#This Row],[Access V1 +W1 + X1]]&gt;=1),1,0)</f>
        <v>0</v>
      </c>
      <c r="AB7847" s="10" t="str">
        <f>Tableau1[[#This Row],[DOI]]</f>
        <v>doi: 10.3174/ajnr.A5048</v>
      </c>
      <c r="AC7847" s="13" t="str">
        <f>Tableau1[[#This Row],[Authors]]&amp;", "&amp;Tableau1[[#This Row],[Title]]&amp;" "&amp;Tableau1[[#This Row],[Journal]]&amp;". "&amp;Tableau1[[#This Row],[Year]]</f>
        <v>Nicoletti G, Caligiuri ME, Cherubini A, Morelli M, Novellino F, Arabia G, Salsone M, Quattrone A., A Fully Automated, Atlas-Based Approach for Superior Cerebellar Peduncle Evaluation in Progressive Supranuclear Palsy Phenotypes. AJNR Am J Neuroradiol. 2017</v>
      </c>
    </row>
    <row r="7848" spans="1:29" x14ac:dyDescent="0.3">
      <c r="A7848">
        <v>2369</v>
      </c>
      <c r="B7848" t="s">
        <v>5596</v>
      </c>
      <c r="C7848" t="s">
        <v>15841</v>
      </c>
      <c r="D7848" t="s">
        <v>26018</v>
      </c>
      <c r="E7848" t="s">
        <v>34088</v>
      </c>
      <c r="F7848" s="10"/>
      <c r="G7848">
        <v>2017</v>
      </c>
      <c r="J7848">
        <v>0.70501542472217382</v>
      </c>
      <c r="L7848" t="s">
        <v>36834</v>
      </c>
      <c r="M7848">
        <v>28756938</v>
      </c>
      <c r="Q7848" s="10"/>
      <c r="R7848" s="11">
        <f t="shared" si="244"/>
        <v>0</v>
      </c>
      <c r="U7848" s="11">
        <f t="shared" si="245"/>
        <v>0</v>
      </c>
      <c r="Y7848" s="11">
        <f>IF(SUM(Tableau1[[#This Row],[Other access]:[Sci-hub access]])&gt;=1,1,0)</f>
        <v>0</v>
      </c>
      <c r="Z7848" s="12">
        <f>IF(OR(Tableau1[[#This Row],[Access R1 + S1+ T1 ]]&gt;=1,Tableau1[[#This Row],[Access V1 +W1 + X1]]&gt;=1),1,0)</f>
        <v>0</v>
      </c>
      <c r="AB7848" s="10" t="str">
        <f>Tableau1[[#This Row],[DOI]]</f>
        <v>doi: 10.1016/j.ejop.2017.06.009</v>
      </c>
      <c r="AC7848" s="13" t="str">
        <f>Tableau1[[#This Row],[Authors]]&amp;", "&amp;Tableau1[[#This Row],[Title]]&amp;" "&amp;Tableau1[[#This Row],[Journal]]&amp;". "&amp;Tableau1[[#This Row],[Year]]</f>
        <v>Martín-Pérez T, Criado-Fornelio A, Martínez J, Blanco MA, Fuentes I, Pérez-Serrano J., Isolation and molecular characterization of Acanthamoeba from patients with keratitis in Spain. Eur J Protistol. 2017</v>
      </c>
    </row>
    <row r="7849" spans="1:29" x14ac:dyDescent="0.3">
      <c r="A7849">
        <v>8285</v>
      </c>
      <c r="B7849" t="s">
        <v>10986</v>
      </c>
      <c r="C7849" t="s">
        <v>21173</v>
      </c>
      <c r="D7849" t="s">
        <v>31424</v>
      </c>
      <c r="E7849" t="s">
        <v>2479</v>
      </c>
      <c r="F7849" s="10"/>
      <c r="G7849">
        <v>2017</v>
      </c>
      <c r="J7849">
        <v>0.70502311083898139</v>
      </c>
      <c r="L7849" t="s">
        <v>42629</v>
      </c>
      <c r="M7849">
        <v>27941387</v>
      </c>
      <c r="Q7849" s="10"/>
      <c r="R7849" s="11">
        <f t="shared" si="244"/>
        <v>0</v>
      </c>
      <c r="U7849" s="11">
        <f t="shared" si="245"/>
        <v>0</v>
      </c>
      <c r="Y7849" s="11">
        <f>IF(SUM(Tableau1[[#This Row],[Other access]:[Sci-hub access]])&gt;=1,1,0)</f>
        <v>0</v>
      </c>
      <c r="Z7849" s="12">
        <f>IF(OR(Tableau1[[#This Row],[Access R1 + S1+ T1 ]]&gt;=1,Tableau1[[#This Row],[Access V1 +W1 + X1]]&gt;=1),1,0)</f>
        <v>0</v>
      </c>
      <c r="AB7849" s="10" t="str">
        <f>Tableau1[[#This Row],[DOI]]</f>
        <v>doi: 10.1097/ICO.0000000000001103</v>
      </c>
      <c r="AC7849" s="13" t="str">
        <f>Tableau1[[#This Row],[Authors]]&amp;", "&amp;Tableau1[[#This Row],[Title]]&amp;" "&amp;Tableau1[[#This Row],[Journal]]&amp;". "&amp;Tableau1[[#This Row],[Year]]</f>
        <v>Kobayashi R, Hashida N, Soma T, Koh S, Miki A, Usui S, Maeda N, Nishida K., Clinical Findings of Anterior Segment Spectral Domain Optical Coherence Tomography Images in Cytomegalovirus Corneal Endotheliitis. Cornea. 2017</v>
      </c>
    </row>
    <row r="7850" spans="1:29" x14ac:dyDescent="0.3">
      <c r="A7850">
        <v>5743</v>
      </c>
      <c r="B7850" t="s">
        <v>8770</v>
      </c>
      <c r="C7850" t="s">
        <v>18988</v>
      </c>
      <c r="D7850" t="s">
        <v>29200</v>
      </c>
      <c r="E7850" t="s">
        <v>34278</v>
      </c>
      <c r="F7850" s="10"/>
      <c r="G7850">
        <v>2017</v>
      </c>
      <c r="J7850">
        <v>0.70515080865724766</v>
      </c>
      <c r="L7850" t="s">
        <v>40125</v>
      </c>
      <c r="M7850">
        <v>28291462</v>
      </c>
      <c r="Q7850" s="10"/>
      <c r="R7850" s="11">
        <f t="shared" si="244"/>
        <v>0</v>
      </c>
      <c r="U7850" s="11">
        <f t="shared" si="245"/>
        <v>0</v>
      </c>
      <c r="Y7850" s="11">
        <f>IF(SUM(Tableau1[[#This Row],[Other access]:[Sci-hub access]])&gt;=1,1,0)</f>
        <v>0</v>
      </c>
      <c r="Z7850" s="12">
        <f>IF(OR(Tableau1[[#This Row],[Access R1 + S1+ T1 ]]&gt;=1,Tableau1[[#This Row],[Access V1 +W1 + X1]]&gt;=1),1,0)</f>
        <v>0</v>
      </c>
      <c r="AB7850" s="10" t="str">
        <f>Tableau1[[#This Row],[DOI]]</f>
        <v>doi: 10.7205/MILMED-D-16-00093</v>
      </c>
      <c r="AC7850" s="13" t="str">
        <f>Tableau1[[#This Row],[Authors]]&amp;", "&amp;Tableau1[[#This Row],[Title]]&amp;" "&amp;Tableau1[[#This Row],[Journal]]&amp;". "&amp;Tableau1[[#This Row],[Year]]</f>
        <v>Maruta J, Jaw E, Modera P, Rajashekar U, Spielman LA, Ghajar J., Frequency Responses to Visual Tracking Stimuli May Be Affected by Concussion. Mil Med. 2017</v>
      </c>
    </row>
    <row r="7851" spans="1:29" ht="28.8" x14ac:dyDescent="0.3">
      <c r="A7851">
        <v>2219</v>
      </c>
      <c r="B7851" t="s">
        <v>5452</v>
      </c>
      <c r="C7851" t="s">
        <v>15697</v>
      </c>
      <c r="D7851" t="s">
        <v>25874</v>
      </c>
      <c r="E7851" t="s">
        <v>2458</v>
      </c>
      <c r="F7851" s="10"/>
      <c r="G7851">
        <v>2017</v>
      </c>
      <c r="J7851">
        <v>0.70523112977331304</v>
      </c>
      <c r="L7851" t="s">
        <v>36689</v>
      </c>
      <c r="M7851">
        <v>28796856</v>
      </c>
      <c r="Q7851" s="10"/>
      <c r="R7851" s="11">
        <f t="shared" si="244"/>
        <v>0</v>
      </c>
      <c r="U7851" s="11">
        <f t="shared" si="245"/>
        <v>0</v>
      </c>
      <c r="Y7851" s="11">
        <f>IF(SUM(Tableau1[[#This Row],[Other access]:[Sci-hub access]])&gt;=1,1,0)</f>
        <v>0</v>
      </c>
      <c r="Z7851" s="12">
        <f>IF(OR(Tableau1[[#This Row],[Access R1 + S1+ T1 ]]&gt;=1,Tableau1[[#This Row],[Access V1 +W1 + X1]]&gt;=1),1,0)</f>
        <v>0</v>
      </c>
      <c r="AB7851" s="10" t="str">
        <f>Tableau1[[#This Row],[DOI]]</f>
        <v>doi: 10.1001/jamaophthalmol.2017.2747</v>
      </c>
      <c r="AC7851" s="13" t="str">
        <f>Tableau1[[#This Row],[Authors]]&amp;", "&amp;Tableau1[[#This Row],[Title]]&amp;" "&amp;Tableau1[[#This Row],[Journal]]&amp;". "&amp;Tableau1[[#This Row],[Year]]</f>
        <v>Quinn GE, Ying GS, Pan W, Baumritter A, Daniel E; Telemedicine Approaches to Evaluating Acute-Phase Retinopathy of Prematurity Cooperative Group.., Detection of Potentially Severe Retinopathy of Prematurity by Remote Image Grading. JAMA Ophthalmol. 2017</v>
      </c>
    </row>
    <row r="7852" spans="1:29" ht="28.8" x14ac:dyDescent="0.3">
      <c r="A7852">
        <v>3079</v>
      </c>
      <c r="B7852" t="s">
        <v>6270</v>
      </c>
      <c r="C7852" t="s">
        <v>16513</v>
      </c>
      <c r="D7852" t="s">
        <v>26694</v>
      </c>
      <c r="E7852" t="s">
        <v>3134</v>
      </c>
      <c r="F7852" s="10"/>
      <c r="G7852">
        <v>2017</v>
      </c>
      <c r="J7852">
        <v>0.70523620018046984</v>
      </c>
      <c r="L7852" t="s">
        <v>37533</v>
      </c>
      <c r="M7852">
        <v>28641113</v>
      </c>
      <c r="Q7852" s="10"/>
      <c r="R7852" s="11">
        <f t="shared" si="244"/>
        <v>0</v>
      </c>
      <c r="U7852" s="11">
        <f t="shared" si="245"/>
        <v>0</v>
      </c>
      <c r="Y7852" s="11">
        <f>IF(SUM(Tableau1[[#This Row],[Other access]:[Sci-hub access]])&gt;=1,1,0)</f>
        <v>0</v>
      </c>
      <c r="Z7852" s="12">
        <f>IF(OR(Tableau1[[#This Row],[Access R1 + S1+ T1 ]]&gt;=1,Tableau1[[#This Row],[Access V1 +W1 + X1]]&gt;=1),1,0)</f>
        <v>0</v>
      </c>
      <c r="AB7852" s="10" t="str">
        <f>Tableau1[[#This Row],[DOI]]</f>
        <v>doi: 10.1016/j.neuron.2017.06.008</v>
      </c>
      <c r="AC7852" s="13" t="str">
        <f>Tableau1[[#This Row],[Authors]]&amp;", "&amp;Tableau1[[#This Row],[Title]]&amp;" "&amp;Tableau1[[#This Row],[Journal]]&amp;". "&amp;Tableau1[[#This Row],[Year]]</f>
        <v>Welsbie DS, Mitchell KL, Jaskula-Ranga V, Sluch VM, Yang Z, Kim J, Buehler E, Patel A, Martin SE, Zhang PW, Ge Y, Duan Y, Fuller J, Kim BJ, Hamed E, Chamling X, Lei L, Fraser IDC, Ronai ZA, Berlinicke CA, Zack DJ., Enhanced Functional Genomic Screening Identifies Novel Mediators of Dual Leucine Zipper Kinase-Dependent Injury Signaling in Neurons. Neuron. 2017</v>
      </c>
    </row>
    <row r="7853" spans="1:29" x14ac:dyDescent="0.3">
      <c r="A7853">
        <v>731</v>
      </c>
      <c r="B7853" t="s">
        <v>3994</v>
      </c>
      <c r="C7853" t="s">
        <v>14249</v>
      </c>
      <c r="D7853" t="s">
        <v>24414</v>
      </c>
      <c r="E7853" t="s">
        <v>2451</v>
      </c>
      <c r="F7853" s="10"/>
      <c r="G7853">
        <v>2017</v>
      </c>
      <c r="J7853">
        <v>0.70524084312674917</v>
      </c>
      <c r="L7853" t="s">
        <v>35224</v>
      </c>
      <c r="M7853">
        <v>29131863</v>
      </c>
      <c r="Q7853" s="10"/>
      <c r="R7853" s="11">
        <f t="shared" si="244"/>
        <v>0</v>
      </c>
      <c r="U7853" s="11">
        <f t="shared" si="245"/>
        <v>0</v>
      </c>
      <c r="Y7853" s="11">
        <f>IF(SUM(Tableau1[[#This Row],[Other access]:[Sci-hub access]])&gt;=1,1,0)</f>
        <v>0</v>
      </c>
      <c r="Z7853" s="12">
        <f>IF(OR(Tableau1[[#This Row],[Access R1 + S1+ T1 ]]&gt;=1,Tableau1[[#This Row],[Access V1 +W1 + X1]]&gt;=1),1,0)</f>
        <v>0</v>
      </c>
      <c r="AB7853" s="10" t="str">
        <f>Tableau1[[#This Row],[DOI]]</f>
        <v>doi: 10.1371/journal.pone.0188032</v>
      </c>
      <c r="AC7853" s="13" t="str">
        <f>Tableau1[[#This Row],[Authors]]&amp;", "&amp;Tableau1[[#This Row],[Title]]&amp;" "&amp;Tableau1[[#This Row],[Journal]]&amp;". "&amp;Tableau1[[#This Row],[Year]]</f>
        <v>Dai X, He Y, Zhang H, Zhang Y, Liu Y, Wang M, Chen H, Pang JJ., Long-term retinal cone rescue using a capsid mutant AAV8 vector in a mouse model of CNGA3-achromatopsia. PLoS One. 2017</v>
      </c>
    </row>
    <row r="7854" spans="1:29" x14ac:dyDescent="0.3">
      <c r="A7854">
        <v>305</v>
      </c>
      <c r="B7854" t="s">
        <v>3568</v>
      </c>
      <c r="C7854" t="s">
        <v>13829</v>
      </c>
      <c r="D7854" t="s">
        <v>23988</v>
      </c>
      <c r="E7854" t="s">
        <v>2443</v>
      </c>
      <c r="F7854" s="10"/>
      <c r="G7854">
        <v>2017</v>
      </c>
      <c r="J7854">
        <v>0.70534304607591336</v>
      </c>
      <c r="L7854" t="s">
        <v>34814</v>
      </c>
      <c r="M7854">
        <v>29261845</v>
      </c>
      <c r="Q7854" s="10"/>
      <c r="R7854" s="11">
        <f t="shared" si="244"/>
        <v>0</v>
      </c>
      <c r="U7854" s="11">
        <f t="shared" si="245"/>
        <v>0</v>
      </c>
      <c r="Y7854" s="11">
        <f>IF(SUM(Tableau1[[#This Row],[Other access]:[Sci-hub access]])&gt;=1,1,0)</f>
        <v>0</v>
      </c>
      <c r="Z7854" s="12">
        <f>IF(OR(Tableau1[[#This Row],[Access R1 + S1+ T1 ]]&gt;=1,Tableau1[[#This Row],[Access V1 +W1 + X1]]&gt;=1),1,0)</f>
        <v>0</v>
      </c>
      <c r="AB7854" s="10" t="str">
        <f>Tableau1[[#This Row],[DOI]]</f>
        <v>doi: 10.1167/iovs.17-22547</v>
      </c>
      <c r="AC7854" s="13" t="str">
        <f>Tableau1[[#This Row],[Authors]]&amp;", "&amp;Tableau1[[#This Row],[Title]]&amp;" "&amp;Tableau1[[#This Row],[Journal]]&amp;". "&amp;Tableau1[[#This Row],[Year]]</f>
        <v>Lee WJ, Kim YK, Park KH, Jeoung JW., Evaluation of Ganglion Cell-Inner Plexiform Layer Thinning in Eyes With Optic Disc Hemorrhage: A Trend-Based Progression Analysis. Invest Ophthalmol Vis Sci. 2017</v>
      </c>
    </row>
    <row r="7855" spans="1:29" x14ac:dyDescent="0.3">
      <c r="A7855">
        <v>2685</v>
      </c>
      <c r="B7855" t="s">
        <v>5897</v>
      </c>
      <c r="C7855" t="s">
        <v>16143</v>
      </c>
      <c r="D7855" t="s">
        <v>26320</v>
      </c>
      <c r="E7855" t="s">
        <v>2551</v>
      </c>
      <c r="F7855" s="10"/>
      <c r="G7855">
        <v>2017</v>
      </c>
      <c r="J7855">
        <v>0.70539442272102915</v>
      </c>
      <c r="L7855" t="s">
        <v>37148</v>
      </c>
      <c r="M7855">
        <v>28704733</v>
      </c>
      <c r="Q7855" s="10"/>
      <c r="R7855" s="11">
        <f t="shared" si="244"/>
        <v>0</v>
      </c>
      <c r="U7855" s="11">
        <f t="shared" si="245"/>
        <v>0</v>
      </c>
      <c r="Y7855" s="11">
        <f>IF(SUM(Tableau1[[#This Row],[Other access]:[Sci-hub access]])&gt;=1,1,0)</f>
        <v>0</v>
      </c>
      <c r="Z7855" s="12">
        <f>IF(OR(Tableau1[[#This Row],[Access R1 + S1+ T1 ]]&gt;=1,Tableau1[[#This Row],[Access V1 +W1 + X1]]&gt;=1),1,0)</f>
        <v>0</v>
      </c>
      <c r="AB7855" s="10" t="str">
        <f>Tableau1[[#This Row],[DOI]]</f>
        <v>doi: 10.1016/j.clinph.2017.06.032</v>
      </c>
      <c r="AC7855" s="13" t="str">
        <f>Tableau1[[#This Row],[Authors]]&amp;", "&amp;Tableau1[[#This Row],[Title]]&amp;" "&amp;Tableau1[[#This Row],[Journal]]&amp;". "&amp;Tableau1[[#This Row],[Year]]</f>
        <v>Bologna M, Bertram K, Paparella G, Papi C, Belvisi D, Conte A, Suppa A, Williams DR, Berardelli A., Reversal of long term potentiation-like plasticity in primary motor cortex in patients with progressive supranuclear palsy. Clin Neurophysiol. 2017</v>
      </c>
    </row>
    <row r="7856" spans="1:29" x14ac:dyDescent="0.3">
      <c r="A7856">
        <v>6404</v>
      </c>
      <c r="B7856" t="s">
        <v>933</v>
      </c>
      <c r="C7856" t="s">
        <v>934</v>
      </c>
      <c r="D7856" t="s">
        <v>935</v>
      </c>
      <c r="E7856" t="s">
        <v>2951</v>
      </c>
      <c r="F7856" s="10"/>
      <c r="G7856">
        <v>2017</v>
      </c>
      <c r="J7856">
        <v>0.70541656153755172</v>
      </c>
      <c r="L7856" t="s">
        <v>40773</v>
      </c>
      <c r="M7856">
        <v>28218336</v>
      </c>
      <c r="Q7856" s="10"/>
      <c r="R7856" s="11">
        <f t="shared" si="244"/>
        <v>0</v>
      </c>
      <c r="U7856" s="11">
        <f t="shared" si="245"/>
        <v>0</v>
      </c>
      <c r="Y7856" s="11">
        <f>IF(SUM(Tableau1[[#This Row],[Other access]:[Sci-hub access]])&gt;=1,1,0)</f>
        <v>0</v>
      </c>
      <c r="Z7856" s="12">
        <f>IF(OR(Tableau1[[#This Row],[Access R1 + S1+ T1 ]]&gt;=1,Tableau1[[#This Row],[Access V1 +W1 + X1]]&gt;=1),1,0)</f>
        <v>0</v>
      </c>
      <c r="AB7856" s="10" t="str">
        <f>Tableau1[[#This Row],[DOI]]</f>
        <v>doi: 10.2340/16501977-2194</v>
      </c>
      <c r="AC7856" s="13" t="str">
        <f>Tableau1[[#This Row],[Authors]]&amp;", "&amp;Tableau1[[#This Row],[Title]]&amp;" "&amp;Tableau1[[#This Row],[Journal]]&amp;". "&amp;Tableau1[[#This Row],[Year]]</f>
        <v>Cordes C, Heutink J, Tucha OM, Brookhuis KA, Brouwer WH, Melis-Dankers BJ., Vision-related fitness to drive mobility scooters: A practical driving test. J Rehabil Med. 2017</v>
      </c>
    </row>
    <row r="7857" spans="1:29" ht="28.8" x14ac:dyDescent="0.3">
      <c r="A7857">
        <v>4035</v>
      </c>
      <c r="B7857" t="s">
        <v>7186</v>
      </c>
      <c r="C7857" t="s">
        <v>17423</v>
      </c>
      <c r="D7857" t="s">
        <v>27613</v>
      </c>
      <c r="E7857" t="s">
        <v>2590</v>
      </c>
      <c r="F7857" s="10"/>
      <c r="G7857">
        <v>2017</v>
      </c>
      <c r="J7857">
        <v>0.7059155514465344</v>
      </c>
      <c r="L7857" t="s">
        <v>38475</v>
      </c>
      <c r="M7857">
        <v>28493068</v>
      </c>
      <c r="Q7857" s="10"/>
      <c r="R7857" s="11">
        <f t="shared" si="244"/>
        <v>0</v>
      </c>
      <c r="U7857" s="11">
        <f t="shared" si="245"/>
        <v>0</v>
      </c>
      <c r="Y7857" s="11">
        <f>IF(SUM(Tableau1[[#This Row],[Other access]:[Sci-hub access]])&gt;=1,1,0)</f>
        <v>0</v>
      </c>
      <c r="Z7857" s="12">
        <f>IF(OR(Tableau1[[#This Row],[Access R1 + S1+ T1 ]]&gt;=1,Tableau1[[#This Row],[Access V1 +W1 + X1]]&gt;=1),1,0)</f>
        <v>0</v>
      </c>
      <c r="AB7857" s="10" t="str">
        <f>Tableau1[[#This Row],[DOI]]</f>
        <v>doi: 10.1007/s00221-017-4978-4</v>
      </c>
      <c r="AC7857" s="13" t="str">
        <f>Tableau1[[#This Row],[Authors]]&amp;", "&amp;Tableau1[[#This Row],[Title]]&amp;" "&amp;Tableau1[[#This Row],[Journal]]&amp;". "&amp;Tableau1[[#This Row],[Year]]</f>
        <v>Nübling G, Schuberth M, Feldmer K, Giese A, Holdt LM, Teupser D, Lorenzl S., Cathepsin S increases tau oligomer formation through limited cleavage, but only IL-6, not cathespin S serum levels correlate with disease severity in the neurodegenerative tauopathy progressive supranuclear palsy. Exp Brain Res. 2017</v>
      </c>
    </row>
    <row r="7858" spans="1:29" x14ac:dyDescent="0.3">
      <c r="A7858">
        <v>4863</v>
      </c>
      <c r="B7858" t="s">
        <v>7965</v>
      </c>
      <c r="C7858" t="s">
        <v>18194</v>
      </c>
      <c r="D7858" t="s">
        <v>28395</v>
      </c>
      <c r="E7858" t="s">
        <v>2617</v>
      </c>
      <c r="F7858" s="10"/>
      <c r="G7858">
        <v>2017</v>
      </c>
      <c r="J7858">
        <v>0.70605514101165412</v>
      </c>
      <c r="L7858" t="s">
        <v>39273</v>
      </c>
      <c r="M7858">
        <v>28398697</v>
      </c>
      <c r="Q7858" s="10"/>
      <c r="R7858" s="11">
        <f t="shared" si="244"/>
        <v>0</v>
      </c>
      <c r="U7858" s="11">
        <f t="shared" si="245"/>
        <v>0</v>
      </c>
      <c r="Y7858" s="11">
        <f>IF(SUM(Tableau1[[#This Row],[Other access]:[Sci-hub access]])&gt;=1,1,0)</f>
        <v>0</v>
      </c>
      <c r="Z7858" s="12">
        <f>IF(OR(Tableau1[[#This Row],[Access R1 + S1+ T1 ]]&gt;=1,Tableau1[[#This Row],[Access V1 +W1 + X1]]&gt;=1),1,0)</f>
        <v>0</v>
      </c>
      <c r="AB7858" s="10" t="str">
        <f>Tableau1[[#This Row],[DOI]]</f>
        <v>doi: 10.1002/14651858.CD011190.pub2</v>
      </c>
      <c r="AC7858" s="13" t="str">
        <f>Tableau1[[#This Row],[Authors]]&amp;", "&amp;Tableau1[[#This Row],[Title]]&amp;" "&amp;Tableau1[[#This Row],[Journal]]&amp;". "&amp;Tableau1[[#This Row],[Year]]</f>
        <v>Askie LM, Darlow BA, Davis PG, Finer N, Stenson B, Vento M, Whyte R., Effects of targeting lower versus higher arterial oxygen saturations on death or disability in preterm infants. Cochrane Database Syst Rev. 2017</v>
      </c>
    </row>
    <row r="7859" spans="1:29" x14ac:dyDescent="0.3">
      <c r="A7859">
        <v>6512</v>
      </c>
      <c r="B7859" t="s">
        <v>9436</v>
      </c>
      <c r="C7859" t="s">
        <v>19644</v>
      </c>
      <c r="D7859" t="s">
        <v>29867</v>
      </c>
      <c r="E7859" t="s">
        <v>2462</v>
      </c>
      <c r="F7859" s="10"/>
      <c r="G7859">
        <v>2017</v>
      </c>
      <c r="J7859">
        <v>0.70620996401529923</v>
      </c>
      <c r="L7859" t="s">
        <v>40877</v>
      </c>
      <c r="M7859">
        <v>28202006</v>
      </c>
      <c r="Q7859" s="10"/>
      <c r="R7859" s="11">
        <f t="shared" si="244"/>
        <v>0</v>
      </c>
      <c r="U7859" s="11">
        <f t="shared" si="245"/>
        <v>0</v>
      </c>
      <c r="Y7859" s="11">
        <f>IF(SUM(Tableau1[[#This Row],[Other access]:[Sci-hub access]])&gt;=1,1,0)</f>
        <v>0</v>
      </c>
      <c r="Z7859" s="12">
        <f>IF(OR(Tableau1[[#This Row],[Access R1 + S1+ T1 ]]&gt;=1,Tableau1[[#This Row],[Access V1 +W1 + X1]]&gt;=1),1,0)</f>
        <v>0</v>
      </c>
      <c r="AB7859" s="10" t="str">
        <f>Tableau1[[#This Row],[DOI]]</f>
        <v>doi: 10.1186/s12886-017-0409-3</v>
      </c>
      <c r="AC7859" s="13" t="str">
        <f>Tableau1[[#This Row],[Authors]]&amp;", "&amp;Tableau1[[#This Row],[Title]]&amp;" "&amp;Tableau1[[#This Row],[Journal]]&amp;". "&amp;Tableau1[[#This Row],[Year]]</f>
        <v>Rokicki W, Zalejska-Fiolka J, Pojda-Wilczek D, Hampel A, Majewski W, Ogultekin S, Mrukwa-Kominek E., Differences in serum oxidative status between glaucomatous and nonglaucomatous cataract patients. BMC Ophthalmol. 2017</v>
      </c>
    </row>
    <row r="7860" spans="1:29" x14ac:dyDescent="0.3">
      <c r="A7860">
        <v>7480</v>
      </c>
      <c r="B7860" t="s">
        <v>10282</v>
      </c>
      <c r="C7860" t="s">
        <v>20484</v>
      </c>
      <c r="D7860" t="s">
        <v>30717</v>
      </c>
      <c r="E7860" t="s">
        <v>2508</v>
      </c>
      <c r="F7860" s="10"/>
      <c r="G7860">
        <v>2017</v>
      </c>
      <c r="J7860">
        <v>0.70633470382348507</v>
      </c>
      <c r="L7860" t="s">
        <v>41835</v>
      </c>
      <c r="M7860">
        <v>28088522</v>
      </c>
      <c r="Q7860" s="10"/>
      <c r="R7860" s="11">
        <f t="shared" si="244"/>
        <v>0</v>
      </c>
      <c r="U7860" s="11">
        <f t="shared" si="245"/>
        <v>0</v>
      </c>
      <c r="Y7860" s="11">
        <f>IF(SUM(Tableau1[[#This Row],[Other access]:[Sci-hub access]])&gt;=1,1,0)</f>
        <v>0</v>
      </c>
      <c r="Z7860" s="12">
        <f>IF(OR(Tableau1[[#This Row],[Access R1 + S1+ T1 ]]&gt;=1,Tableau1[[#This Row],[Access V1 +W1 + X1]]&gt;=1),1,0)</f>
        <v>0</v>
      </c>
      <c r="AB7860" s="10" t="str">
        <f>Tableau1[[#This Row],[DOI]]</f>
        <v>doi: 10.1016/j.bbrc.2017.01.050</v>
      </c>
      <c r="AC7860" s="13" t="str">
        <f>Tableau1[[#This Row],[Authors]]&amp;", "&amp;Tableau1[[#This Row],[Title]]&amp;" "&amp;Tableau1[[#This Row],[Journal]]&amp;". "&amp;Tableau1[[#This Row],[Year]]</f>
        <v>Su D, Hu S, Guan L, Wu X, Shi C, Yang X, Ma X., Down-regulation of GJA3 is associated with lens epithelial cell apoptosis and age-related cataract. Biochem Biophys Res Commun. 2017</v>
      </c>
    </row>
    <row r="7861" spans="1:29" x14ac:dyDescent="0.3">
      <c r="A7861">
        <v>1132</v>
      </c>
      <c r="B7861" t="s">
        <v>4394</v>
      </c>
      <c r="C7861" t="s">
        <v>14648</v>
      </c>
      <c r="D7861" t="s">
        <v>24815</v>
      </c>
      <c r="E7861" t="s">
        <v>2467</v>
      </c>
      <c r="F7861" s="10"/>
      <c r="G7861">
        <v>2017</v>
      </c>
      <c r="J7861">
        <v>0.70691061840032798</v>
      </c>
      <c r="L7861" t="s">
        <v>35619</v>
      </c>
      <c r="M7861">
        <v>29020429</v>
      </c>
      <c r="Q7861" s="10"/>
      <c r="R7861" s="11">
        <f t="shared" si="244"/>
        <v>0</v>
      </c>
      <c r="U7861" s="11">
        <f t="shared" si="245"/>
        <v>0</v>
      </c>
      <c r="Y7861" s="11">
        <f>IF(SUM(Tableau1[[#This Row],[Other access]:[Sci-hub access]])&gt;=1,1,0)</f>
        <v>0</v>
      </c>
      <c r="Z7861" s="12">
        <f>IF(OR(Tableau1[[#This Row],[Access R1 + S1+ T1 ]]&gt;=1,Tableau1[[#This Row],[Access V1 +W1 + X1]]&gt;=1),1,0)</f>
        <v>0</v>
      </c>
      <c r="AB7861" s="10" t="str">
        <f>Tableau1[[#This Row],[DOI]]</f>
        <v>doi: 10.3928/23258160-20170928-10</v>
      </c>
      <c r="AC7861" s="13" t="str">
        <f>Tableau1[[#This Row],[Authors]]&amp;", "&amp;Tableau1[[#This Row],[Title]]&amp;" "&amp;Tableau1[[#This Row],[Journal]]&amp;". "&amp;Tableau1[[#This Row],[Year]]</f>
        <v>Ersoz MG, Arf S, Karacorlu M, Hocaoglu M, Muslubas IS., Pachychoroid Pigment Epitheliopathy Associated With Tamoxifen. Ophthalmic Surg Lasers Imaging Retina. 2017</v>
      </c>
    </row>
    <row r="7862" spans="1:29" x14ac:dyDescent="0.3">
      <c r="A7862">
        <v>9169</v>
      </c>
      <c r="B7862" t="s">
        <v>11763</v>
      </c>
      <c r="C7862" t="s">
        <v>21938</v>
      </c>
      <c r="D7862" t="s">
        <v>32204</v>
      </c>
      <c r="E7862" t="s">
        <v>2745</v>
      </c>
      <c r="F7862" s="10"/>
      <c r="G7862">
        <v>2017</v>
      </c>
      <c r="J7862">
        <v>0.70692545229684345</v>
      </c>
      <c r="L7862" t="s">
        <v>43485</v>
      </c>
      <c r="M7862">
        <v>27770629</v>
      </c>
      <c r="Q7862" s="10"/>
      <c r="R7862" s="11">
        <f t="shared" si="244"/>
        <v>0</v>
      </c>
      <c r="U7862" s="11">
        <f t="shared" si="245"/>
        <v>0</v>
      </c>
      <c r="Y7862" s="11">
        <f>IF(SUM(Tableau1[[#This Row],[Other access]:[Sci-hub access]])&gt;=1,1,0)</f>
        <v>0</v>
      </c>
      <c r="Z7862" s="12">
        <f>IF(OR(Tableau1[[#This Row],[Access R1 + S1+ T1 ]]&gt;=1,Tableau1[[#This Row],[Access V1 +W1 + X1]]&gt;=1),1,0)</f>
        <v>0</v>
      </c>
      <c r="AB7862" s="10" t="str">
        <f>Tableau1[[#This Row],[DOI]]</f>
        <v>doi: 10.1016/j.joms.2016.09.027</v>
      </c>
      <c r="AC7862" s="13" t="str">
        <f>Tableau1[[#This Row],[Authors]]&amp;", "&amp;Tableau1[[#This Row],[Title]]&amp;" "&amp;Tableau1[[#This Row],[Journal]]&amp;". "&amp;Tableau1[[#This Row],[Year]]</f>
        <v>Shetty V, Sriram S G., Recurrent Retinoblastoma With Mandibular Metastasis: A Case Report. J Oral Maxillofac Surg. 2017</v>
      </c>
    </row>
    <row r="7863" spans="1:29" x14ac:dyDescent="0.3">
      <c r="A7863">
        <v>3418</v>
      </c>
      <c r="B7863" t="s">
        <v>6594</v>
      </c>
      <c r="C7863" t="s">
        <v>16837</v>
      </c>
      <c r="D7863" t="s">
        <v>27018</v>
      </c>
      <c r="E7863" t="s">
        <v>2464</v>
      </c>
      <c r="F7863" s="10"/>
      <c r="G7863">
        <v>2017</v>
      </c>
      <c r="J7863">
        <v>0.70694281456126351</v>
      </c>
      <c r="L7863" t="s">
        <v>37868</v>
      </c>
      <c r="M7863">
        <v>28590269</v>
      </c>
      <c r="Q7863" s="10"/>
      <c r="R7863" s="11">
        <f t="shared" si="244"/>
        <v>0</v>
      </c>
      <c r="U7863" s="11">
        <f t="shared" si="245"/>
        <v>0</v>
      </c>
      <c r="Y7863" s="11">
        <f>IF(SUM(Tableau1[[#This Row],[Other access]:[Sci-hub access]])&gt;=1,1,0)</f>
        <v>0</v>
      </c>
      <c r="Z7863" s="12">
        <f>IF(OR(Tableau1[[#This Row],[Access R1 + S1+ T1 ]]&gt;=1,Tableau1[[#This Row],[Access V1 +W1 + X1]]&gt;=1),1,0)</f>
        <v>0</v>
      </c>
      <c r="AB7863" s="10" t="str">
        <f>Tableau1[[#This Row],[DOI]]</f>
        <v>doi: 10.1097/ICU.0000000000000401</v>
      </c>
      <c r="AC7863" s="13" t="str">
        <f>Tableau1[[#This Row],[Authors]]&amp;", "&amp;Tableau1[[#This Row],[Title]]&amp;" "&amp;Tableau1[[#This Row],[Journal]]&amp;". "&amp;Tableau1[[#This Row],[Year]]</f>
        <v>Marcet MM, Lau IHW, Chow SSW., Avoiding the Hughes flap in lower eyelid reconstruction. Curr Opin Ophthalmol. 2017</v>
      </c>
    </row>
    <row r="7864" spans="1:29" ht="28.8" x14ac:dyDescent="0.3">
      <c r="A7864">
        <v>4976</v>
      </c>
      <c r="B7864" t="s">
        <v>8070</v>
      </c>
      <c r="C7864" t="s">
        <v>18299</v>
      </c>
      <c r="D7864" t="s">
        <v>28500</v>
      </c>
      <c r="E7864" t="s">
        <v>34105</v>
      </c>
      <c r="F7864" s="10"/>
      <c r="G7864">
        <v>2017</v>
      </c>
      <c r="J7864">
        <v>0.70713876776017559</v>
      </c>
      <c r="L7864" t="s">
        <v>39384</v>
      </c>
      <c r="M7864">
        <v>28386688</v>
      </c>
      <c r="Q7864" s="10"/>
      <c r="R7864" s="11">
        <f t="shared" si="244"/>
        <v>0</v>
      </c>
      <c r="U7864" s="11">
        <f t="shared" si="245"/>
        <v>0</v>
      </c>
      <c r="Y7864" s="11">
        <f>IF(SUM(Tableau1[[#This Row],[Other access]:[Sci-hub access]])&gt;=1,1,0)</f>
        <v>0</v>
      </c>
      <c r="Z7864" s="12">
        <f>IF(OR(Tableau1[[#This Row],[Access R1 + S1+ T1 ]]&gt;=1,Tableau1[[#This Row],[Access V1 +W1 + X1]]&gt;=1),1,0)</f>
        <v>0</v>
      </c>
      <c r="AB7864" s="10" t="str">
        <f>Tableau1[[#This Row],[DOI]]</f>
        <v>doi: 10.1007/s00234-017-1812-4</v>
      </c>
      <c r="AC7864" s="13" t="str">
        <f>Tableau1[[#This Row],[Authors]]&amp;", "&amp;Tableau1[[#This Row],[Title]]&amp;" "&amp;Tableau1[[#This Row],[Journal]]&amp;". "&amp;Tableau1[[#This Row],[Year]]</f>
        <v>Sakurai K, Tokumaru AM, Shimoji K, Murayama S, Kanemaru K, Morimoto S, Aiba I, Nakagawa M, Ozawa Y, Shimohira M, Matsukawa N, Hashizume Y, Shibamoto Y., Beyond the midbrain atrophy: wide spectrum of structural MRI finding in cases of pathologically proven progressive supranuclear palsy. Neuroradiology. 2017</v>
      </c>
    </row>
    <row r="7865" spans="1:29" x14ac:dyDescent="0.3">
      <c r="A7865">
        <v>8315</v>
      </c>
      <c r="B7865" t="s">
        <v>1645</v>
      </c>
      <c r="C7865" t="s">
        <v>1646</v>
      </c>
      <c r="D7865" t="s">
        <v>1647</v>
      </c>
      <c r="E7865" t="s">
        <v>2599</v>
      </c>
      <c r="F7865" s="10"/>
      <c r="G7865">
        <v>2017</v>
      </c>
      <c r="J7865">
        <v>0.70719138458342046</v>
      </c>
      <c r="L7865" t="s">
        <v>42659</v>
      </c>
      <c r="M7865">
        <v>27936473</v>
      </c>
      <c r="Q7865" s="10"/>
      <c r="R7865" s="11">
        <f t="shared" si="244"/>
        <v>0</v>
      </c>
      <c r="U7865" s="11">
        <f t="shared" si="245"/>
        <v>0</v>
      </c>
      <c r="Y7865" s="11">
        <f>IF(SUM(Tableau1[[#This Row],[Other access]:[Sci-hub access]])&gt;=1,1,0)</f>
        <v>0</v>
      </c>
      <c r="Z7865" s="12">
        <f>IF(OR(Tableau1[[#This Row],[Access R1 + S1+ T1 ]]&gt;=1,Tableau1[[#This Row],[Access V1 +W1 + X1]]&gt;=1),1,0)</f>
        <v>0</v>
      </c>
      <c r="AB7865" s="10" t="str">
        <f>Tableau1[[#This Row],[DOI]]</f>
        <v>doi: 10.1055/s-0042-118185</v>
      </c>
      <c r="AC7865" s="13" t="str">
        <f>Tableau1[[#This Row],[Authors]]&amp;", "&amp;Tableau1[[#This Row],[Title]]&amp;" "&amp;Tableau1[[#This Row],[Journal]]&amp;". "&amp;Tableau1[[#This Row],[Year]]</f>
        <v>Kostin O, Rebrikov S, Ovchinnikov A, Stepanov A, Takhchidi K., Outcome of a Severe Blunt Trauma after SMILE (Small Incision Lenticule Extraction). Klin Monbl Augenheilkd. 2017</v>
      </c>
    </row>
    <row r="7866" spans="1:29" x14ac:dyDescent="0.3">
      <c r="A7866">
        <v>9542</v>
      </c>
      <c r="B7866" t="s">
        <v>12104</v>
      </c>
      <c r="C7866" t="s">
        <v>22278</v>
      </c>
      <c r="D7866" t="s">
        <v>32550</v>
      </c>
      <c r="E7866" t="s">
        <v>2468</v>
      </c>
      <c r="F7866" s="10"/>
      <c r="G7866">
        <v>2017</v>
      </c>
      <c r="J7866">
        <v>0.70719454967276607</v>
      </c>
      <c r="L7866" t="s">
        <v>43824</v>
      </c>
      <c r="M7866">
        <v>27661991</v>
      </c>
      <c r="Q7866" s="10"/>
      <c r="R7866" s="11">
        <f t="shared" si="244"/>
        <v>0</v>
      </c>
      <c r="U7866" s="11">
        <f t="shared" si="245"/>
        <v>0</v>
      </c>
      <c r="Y7866" s="11">
        <f>IF(SUM(Tableau1[[#This Row],[Other access]:[Sci-hub access]])&gt;=1,1,0)</f>
        <v>0</v>
      </c>
      <c r="Z7866" s="12">
        <f>IF(OR(Tableau1[[#This Row],[Access R1 + S1+ T1 ]]&gt;=1,Tableau1[[#This Row],[Access V1 +W1 + X1]]&gt;=1),1,0)</f>
        <v>0</v>
      </c>
      <c r="AB7866" s="10" t="str">
        <f>Tableau1[[#This Row],[DOI]]</f>
        <v>doi: 10.1097/IJG.0000000000000560</v>
      </c>
      <c r="AC7866" s="13" t="str">
        <f>Tableau1[[#This Row],[Authors]]&amp;", "&amp;Tableau1[[#This Row],[Title]]&amp;" "&amp;Tableau1[[#This Row],[Journal]]&amp;". "&amp;Tableau1[[#This Row],[Year]]</f>
        <v>Yeh OL, Bojikian KD, Slabaugh MA, Chen PP., Refractive Outcome of Cataract Surgery in Eyes With Prior Trabeculectomy: Risk Factors for Postoperative Myopia. J Glaucoma. 2017</v>
      </c>
    </row>
    <row r="7867" spans="1:29" x14ac:dyDescent="0.3">
      <c r="A7867">
        <v>7357</v>
      </c>
      <c r="B7867" t="s">
        <v>10169</v>
      </c>
      <c r="C7867" t="s">
        <v>20371</v>
      </c>
      <c r="D7867" t="s">
        <v>30603</v>
      </c>
      <c r="E7867" t="s">
        <v>2498</v>
      </c>
      <c r="F7867" s="10"/>
      <c r="G7867">
        <v>2017</v>
      </c>
      <c r="J7867">
        <v>0.7072042492542624</v>
      </c>
      <c r="L7867" t="s">
        <v>41713</v>
      </c>
      <c r="M7867">
        <v>28100624</v>
      </c>
      <c r="Q7867" s="10"/>
      <c r="R7867" s="11">
        <f t="shared" si="244"/>
        <v>0</v>
      </c>
      <c r="U7867" s="11">
        <f t="shared" si="245"/>
        <v>0</v>
      </c>
      <c r="Y7867" s="11">
        <f>IF(SUM(Tableau1[[#This Row],[Other access]:[Sci-hub access]])&gt;=1,1,0)</f>
        <v>0</v>
      </c>
      <c r="Z7867" s="12">
        <f>IF(OR(Tableau1[[#This Row],[Access R1 + S1+ T1 ]]&gt;=1,Tableau1[[#This Row],[Access V1 +W1 + X1]]&gt;=1),1,0)</f>
        <v>0</v>
      </c>
      <c r="AB7867" s="10" t="str">
        <f>Tableau1[[#This Row],[DOI]]</f>
        <v>doi: 10.1128/JVI.02367-16</v>
      </c>
      <c r="AC7867" s="13" t="str">
        <f>Tableau1[[#This Row],[Authors]]&amp;", "&amp;Tableau1[[#This Row],[Title]]&amp;" "&amp;Tableau1[[#This Row],[Journal]]&amp;". "&amp;Tableau1[[#This Row],[Year]]</f>
        <v>Varanasi SK, Reddy PB, Bhela S, Jaggi U, Gimenez F, Rouse BT., Azacytidine Treatment Inhibits the Progression of Herpes Stromal Keratitis by Enhancing Regulatory T Cell Function. J Virol. 2017</v>
      </c>
    </row>
    <row r="7868" spans="1:29" x14ac:dyDescent="0.3">
      <c r="A7868">
        <v>8715</v>
      </c>
      <c r="B7868" t="s">
        <v>11362</v>
      </c>
      <c r="C7868" t="s">
        <v>21547</v>
      </c>
      <c r="D7868" t="s">
        <v>31802</v>
      </c>
      <c r="E7868" t="s">
        <v>2914</v>
      </c>
      <c r="F7868" s="10"/>
      <c r="G7868">
        <v>2017</v>
      </c>
      <c r="J7868">
        <v>0.7072149788874611</v>
      </c>
      <c r="L7868" t="s">
        <v>43051</v>
      </c>
      <c r="M7868">
        <v>27859049</v>
      </c>
      <c r="Q7868" s="10"/>
      <c r="R7868" s="11">
        <f t="shared" si="244"/>
        <v>0</v>
      </c>
      <c r="U7868" s="11">
        <f t="shared" si="245"/>
        <v>0</v>
      </c>
      <c r="Y7868" s="11">
        <f>IF(SUM(Tableau1[[#This Row],[Other access]:[Sci-hub access]])&gt;=1,1,0)</f>
        <v>0</v>
      </c>
      <c r="Z7868" s="12">
        <f>IF(OR(Tableau1[[#This Row],[Access R1 + S1+ T1 ]]&gt;=1,Tableau1[[#This Row],[Access V1 +W1 + X1]]&gt;=1),1,0)</f>
        <v>0</v>
      </c>
      <c r="AB7868" s="10" t="str">
        <f>Tableau1[[#This Row],[DOI]]</f>
        <v>doi: 10.1111/imm.12691</v>
      </c>
      <c r="AC7868" s="13" t="str">
        <f>Tableau1[[#This Row],[Authors]]&amp;", "&amp;Tableau1[[#This Row],[Title]]&amp;" "&amp;Tableau1[[#This Row],[Journal]]&amp;". "&amp;Tableau1[[#This Row],[Year]]</f>
        <v>Klaska IP, Muckersie E, Martin-Granados C, Christofi M, Forrester JV., Lipopolysaccharide-primed heterotolerant dendritic cells suppress experimental autoimmune uveoretinitis by multiple mechanisms. Immunology. 2017</v>
      </c>
    </row>
    <row r="7869" spans="1:29" x14ac:dyDescent="0.3">
      <c r="A7869">
        <v>10534</v>
      </c>
      <c r="B7869" t="s">
        <v>13014</v>
      </c>
      <c r="C7869" t="s">
        <v>23180</v>
      </c>
      <c r="D7869" t="s">
        <v>33467</v>
      </c>
      <c r="E7869" t="s">
        <v>34497</v>
      </c>
      <c r="F7869" s="10"/>
      <c r="G7869">
        <v>2017</v>
      </c>
      <c r="J7869">
        <v>0.70730479326997253</v>
      </c>
      <c r="L7869" t="s">
        <v>44783</v>
      </c>
      <c r="M7869">
        <v>27230781</v>
      </c>
      <c r="Q7869" s="10"/>
      <c r="R7869" s="11">
        <f t="shared" si="244"/>
        <v>0</v>
      </c>
      <c r="U7869" s="11">
        <f t="shared" si="245"/>
        <v>0</v>
      </c>
      <c r="Y7869" s="11">
        <f>IF(SUM(Tableau1[[#This Row],[Other access]:[Sci-hub access]])&gt;=1,1,0)</f>
        <v>0</v>
      </c>
      <c r="Z7869" s="12">
        <f>IF(OR(Tableau1[[#This Row],[Access R1 + S1+ T1 ]]&gt;=1,Tableau1[[#This Row],[Access V1 +W1 + X1]]&gt;=1),1,0)</f>
        <v>0</v>
      </c>
      <c r="AB7869" s="10" t="str">
        <f>Tableau1[[#This Row],[DOI]]</f>
        <v>doi: 10.1007/s00285-016-1015-3</v>
      </c>
      <c r="AC7869" s="13" t="str">
        <f>Tableau1[[#This Row],[Authors]]&amp;", "&amp;Tableau1[[#This Row],[Title]]&amp;" "&amp;Tableau1[[#This Row],[Journal]]&amp;". "&amp;Tableau1[[#This Row],[Year]]</f>
        <v>Ge P, Bottega WJ, Prenner JL, Fine HF., On the behavior of an eye encircled by a scleral buckle. J Math Biol. 2017</v>
      </c>
    </row>
    <row r="7870" spans="1:29" x14ac:dyDescent="0.3">
      <c r="A7870">
        <v>4666</v>
      </c>
      <c r="B7870" t="s">
        <v>7782</v>
      </c>
      <c r="C7870" t="s">
        <v>18015</v>
      </c>
      <c r="D7870" t="s">
        <v>28212</v>
      </c>
      <c r="E7870" t="s">
        <v>2542</v>
      </c>
      <c r="F7870" s="10"/>
      <c r="G7870">
        <v>2017</v>
      </c>
      <c r="J7870">
        <v>0.70755270511281698</v>
      </c>
      <c r="L7870" t="s">
        <v>39082</v>
      </c>
      <c r="M7870">
        <v>28421377</v>
      </c>
      <c r="Q7870" s="10"/>
      <c r="R7870" s="11">
        <f t="shared" si="244"/>
        <v>0</v>
      </c>
      <c r="U7870" s="11">
        <f t="shared" si="245"/>
        <v>0</v>
      </c>
      <c r="Y7870" s="11">
        <f>IF(SUM(Tableau1[[#This Row],[Other access]:[Sci-hub access]])&gt;=1,1,0)</f>
        <v>0</v>
      </c>
      <c r="Z7870" s="12">
        <f>IF(OR(Tableau1[[#This Row],[Access R1 + S1+ T1 ]]&gt;=1,Tableau1[[#This Row],[Access V1 +W1 + X1]]&gt;=1),1,0)</f>
        <v>0</v>
      </c>
      <c r="AB7870" s="10" t="str">
        <f>Tableau1[[#This Row],[DOI]]</f>
        <v>doi: 10.1007/s10633-017-9589-7</v>
      </c>
      <c r="AC7870" s="13" t="str">
        <f>Tableau1[[#This Row],[Authors]]&amp;", "&amp;Tableau1[[#This Row],[Title]]&amp;" "&amp;Tableau1[[#This Row],[Journal]]&amp;". "&amp;Tableau1[[#This Row],[Year]]</f>
        <v>Janáky M, Jánossy Á, Horváth G, Benedek G, Braunitzer G., VEP and PERG in patients with multiple sclerosis, with and without a history of optic neuritis. Doc Ophthalmol. 2017</v>
      </c>
    </row>
    <row r="7871" spans="1:29" ht="28.8" x14ac:dyDescent="0.3">
      <c r="A7871">
        <v>1913</v>
      </c>
      <c r="B7871" t="s">
        <v>5156</v>
      </c>
      <c r="C7871" t="s">
        <v>15402</v>
      </c>
      <c r="D7871" t="s">
        <v>25578</v>
      </c>
      <c r="E7871" t="s">
        <v>2451</v>
      </c>
      <c r="F7871" s="10"/>
      <c r="G7871">
        <v>2017</v>
      </c>
      <c r="J7871">
        <v>0.70757356279310579</v>
      </c>
      <c r="L7871" t="s">
        <v>36385</v>
      </c>
      <c r="M7871">
        <v>28850613</v>
      </c>
      <c r="Q7871" s="10"/>
      <c r="R7871" s="11">
        <f t="shared" si="244"/>
        <v>0</v>
      </c>
      <c r="U7871" s="11">
        <f t="shared" si="245"/>
        <v>0</v>
      </c>
      <c r="Y7871" s="11">
        <f>IF(SUM(Tableau1[[#This Row],[Other access]:[Sci-hub access]])&gt;=1,1,0)</f>
        <v>0</v>
      </c>
      <c r="Z7871" s="12">
        <f>IF(OR(Tableau1[[#This Row],[Access R1 + S1+ T1 ]]&gt;=1,Tableau1[[#This Row],[Access V1 +W1 + X1]]&gt;=1),1,0)</f>
        <v>0</v>
      </c>
      <c r="AB7871" s="10" t="str">
        <f>Tableau1[[#This Row],[DOI]]</f>
        <v>doi: 10.1371/journal.pone.0184096</v>
      </c>
      <c r="AC7871" s="13" t="str">
        <f>Tableau1[[#This Row],[Authors]]&amp;", "&amp;Tableau1[[#This Row],[Title]]&amp;" "&amp;Tableau1[[#This Row],[Journal]]&amp;". "&amp;Tableau1[[#This Row],[Year]]</f>
        <v>Naito T, Fujiwara M, Miki T, Araki R, Fujiwara A, Shiode Y, Morizane Y, Nagayama M, Shiraga F., Effect of trabeculectomy on visual field progression in Japanese progressive normal-tension glaucoma with intraocular pressure &lt; 15 mmHg. PLoS One. 2017</v>
      </c>
    </row>
    <row r="7872" spans="1:29" x14ac:dyDescent="0.3">
      <c r="A7872">
        <v>719</v>
      </c>
      <c r="B7872" t="s">
        <v>3982</v>
      </c>
      <c r="C7872" t="s">
        <v>14237</v>
      </c>
      <c r="D7872" t="s">
        <v>24402</v>
      </c>
      <c r="E7872" t="s">
        <v>2511</v>
      </c>
      <c r="F7872" s="10"/>
      <c r="G7872">
        <v>2017</v>
      </c>
      <c r="J7872">
        <v>0.70757946787333226</v>
      </c>
      <c r="L7872" t="s">
        <v>35212</v>
      </c>
      <c r="M7872">
        <v>29133640</v>
      </c>
      <c r="Q7872" s="10"/>
      <c r="R7872" s="11">
        <f t="shared" si="244"/>
        <v>0</v>
      </c>
      <c r="U7872" s="11">
        <f t="shared" si="245"/>
        <v>0</v>
      </c>
      <c r="Y7872" s="11">
        <f>IF(SUM(Tableau1[[#This Row],[Other access]:[Sci-hub access]])&gt;=1,1,0)</f>
        <v>0</v>
      </c>
      <c r="Z7872" s="12">
        <f>IF(OR(Tableau1[[#This Row],[Access R1 + S1+ T1 ]]&gt;=1,Tableau1[[#This Row],[Access V1 +W1 + X1]]&gt;=1),1,0)</f>
        <v>0</v>
      </c>
      <c r="AB7872" s="10" t="str">
        <f>Tableau1[[#This Row],[DOI]]</f>
        <v>doi: 10.4103/ijo.IJO_157_17</v>
      </c>
      <c r="AC7872" s="13" t="str">
        <f>Tableau1[[#This Row],[Authors]]&amp;", "&amp;Tableau1[[#This Row],[Title]]&amp;" "&amp;Tableau1[[#This Row],[Journal]]&amp;". "&amp;Tableau1[[#This Row],[Year]]</f>
        <v>Aydogan T, Akçay BİS, Kardeş E, Ergin A., Evaluation of spectral domain optical coherence tomography parameters in ocular hypertension, preperimetric, and early glaucoma. Indian J Ophthalmol. 2017</v>
      </c>
    </row>
    <row r="7873" spans="1:29" x14ac:dyDescent="0.3">
      <c r="A7873">
        <v>9844</v>
      </c>
      <c r="B7873" t="s">
        <v>2118</v>
      </c>
      <c r="C7873" t="s">
        <v>2119</v>
      </c>
      <c r="D7873" t="s">
        <v>2120</v>
      </c>
      <c r="E7873" t="s">
        <v>2795</v>
      </c>
      <c r="F7873" s="10"/>
      <c r="G7873">
        <v>2017</v>
      </c>
      <c r="J7873">
        <v>0.70762310934271389</v>
      </c>
      <c r="L7873" t="s">
        <v>44106</v>
      </c>
      <c r="M7873">
        <v>27563704</v>
      </c>
      <c r="Q7873" s="10"/>
      <c r="R7873" s="11">
        <f t="shared" si="244"/>
        <v>0</v>
      </c>
      <c r="U7873" s="11">
        <f t="shared" si="245"/>
        <v>0</v>
      </c>
      <c r="Y7873" s="11">
        <f>IF(SUM(Tableau1[[#This Row],[Other access]:[Sci-hub access]])&gt;=1,1,0)</f>
        <v>0</v>
      </c>
      <c r="Z7873" s="12">
        <f>IF(OR(Tableau1[[#This Row],[Access R1 + S1+ T1 ]]&gt;=1,Tableau1[[#This Row],[Access V1 +W1 + X1]]&gt;=1),1,0)</f>
        <v>0</v>
      </c>
      <c r="AB7873" s="10" t="str">
        <f>Tableau1[[#This Row],[DOI]]</f>
        <v>doi: 10.2340/00015555-2524</v>
      </c>
      <c r="AC7873" s="13" t="str">
        <f>Tableau1[[#This Row],[Authors]]&amp;", "&amp;Tableau1[[#This Row],[Title]]&amp;" "&amp;Tableau1[[#This Row],[Journal]]&amp;". "&amp;Tableau1[[#This Row],[Year]]</f>
        <v>Valdes-Rodriguez R, Rowe B, Lee HG, Moldovan T, Chan YH, Blum M, Yosipovitch G., Chronic Pruritus in Primary Sjögren's Syndrome: Characteristics and Effect on Quality of Life. Acta Derm Venereol. 2017</v>
      </c>
    </row>
    <row r="7874" spans="1:29" x14ac:dyDescent="0.3">
      <c r="A7874">
        <v>1192</v>
      </c>
      <c r="B7874" t="s">
        <v>4454</v>
      </c>
      <c r="C7874" t="s">
        <v>14707</v>
      </c>
      <c r="D7874" t="s">
        <v>24875</v>
      </c>
      <c r="E7874" t="s">
        <v>2495</v>
      </c>
      <c r="F7874" s="10"/>
      <c r="G7874">
        <v>2017</v>
      </c>
      <c r="J7874">
        <v>0.70778855311109468</v>
      </c>
      <c r="L7874" t="s">
        <v>35679</v>
      </c>
      <c r="M7874">
        <v>28990988</v>
      </c>
      <c r="Q7874" s="10"/>
      <c r="R7874" s="11">
        <f t="shared" ref="R7874:R7937" si="246">IF(SUM(N7874:Q7874)&gt;0,1,0)</f>
        <v>0</v>
      </c>
      <c r="U7874" s="11">
        <f t="shared" ref="U7874:U7937" si="247">IF(SUM(R7874,T7874)&gt;0,1,0)</f>
        <v>0</v>
      </c>
      <c r="Y7874" s="11">
        <f>IF(SUM(Tableau1[[#This Row],[Other access]:[Sci-hub access]])&gt;=1,1,0)</f>
        <v>0</v>
      </c>
      <c r="Z7874" s="12">
        <f>IF(OR(Tableau1[[#This Row],[Access R1 + S1+ T1 ]]&gt;=1,Tableau1[[#This Row],[Access V1 +W1 + X1]]&gt;=1),1,0)</f>
        <v>0</v>
      </c>
      <c r="AB7874" s="10" t="str">
        <f>Tableau1[[#This Row],[DOI]]</f>
        <v>doi: 10.1097/OPX.0000000000001133</v>
      </c>
      <c r="AC7874" s="13" t="str">
        <f>Tableau1[[#This Row],[Authors]]&amp;", "&amp;Tableau1[[#This Row],[Title]]&amp;" "&amp;Tableau1[[#This Row],[Journal]]&amp;". "&amp;Tableau1[[#This Row],[Year]]</f>
        <v>Wu M, Wang X, Shao T, Wang Y., Case Report: In Vivo Confocal Microscopic Appearance of Corneal Argyrosis. Optom Vis Sci. 2017</v>
      </c>
    </row>
    <row r="7875" spans="1:29" x14ac:dyDescent="0.3">
      <c r="A7875">
        <v>9919</v>
      </c>
      <c r="B7875" t="s">
        <v>2130</v>
      </c>
      <c r="C7875" t="s">
        <v>2131</v>
      </c>
      <c r="D7875" t="s">
        <v>2132</v>
      </c>
      <c r="E7875" t="s">
        <v>2699</v>
      </c>
      <c r="F7875" s="10"/>
      <c r="G7875">
        <v>2017</v>
      </c>
      <c r="J7875">
        <v>0.70784399705741496</v>
      </c>
      <c r="L7875" t="s">
        <v>44178</v>
      </c>
      <c r="M7875">
        <v>27540000</v>
      </c>
      <c r="Q7875" s="10"/>
      <c r="R7875" s="11">
        <f t="shared" si="246"/>
        <v>0</v>
      </c>
      <c r="U7875" s="11">
        <f t="shared" si="247"/>
        <v>0</v>
      </c>
      <c r="Y7875" s="11">
        <f>IF(SUM(Tableau1[[#This Row],[Other access]:[Sci-hub access]])&gt;=1,1,0)</f>
        <v>0</v>
      </c>
      <c r="Z7875" s="12">
        <f>IF(OR(Tableau1[[#This Row],[Access R1 + S1+ T1 ]]&gt;=1,Tableau1[[#This Row],[Access V1 +W1 + X1]]&gt;=1),1,0)</f>
        <v>0</v>
      </c>
      <c r="AB7875" s="10" t="str">
        <f>Tableau1[[#This Row],[DOI]]</f>
        <v>doi: 10.1177/1352458516665497</v>
      </c>
      <c r="AC7875" s="13" t="str">
        <f>Tableau1[[#This Row],[Authors]]&amp;", "&amp;Tableau1[[#This Row],[Title]]&amp;" "&amp;Tableau1[[#This Row],[Journal]]&amp;". "&amp;Tableau1[[#This Row],[Year]]</f>
        <v>Netravathi M, Saini J, Mahadevan A, Hari-Krishna B, Yadav R, Pal PK, Satishchandra P., Is pruritus an indicator of aquaporin-positive neuromyelitis optica? Mult Scler. 2017</v>
      </c>
    </row>
    <row r="7876" spans="1:29" x14ac:dyDescent="0.3">
      <c r="A7876">
        <v>8493</v>
      </c>
      <c r="B7876" t="s">
        <v>11167</v>
      </c>
      <c r="C7876" t="s">
        <v>21352</v>
      </c>
      <c r="D7876" t="s">
        <v>31606</v>
      </c>
      <c r="E7876" t="s">
        <v>2507</v>
      </c>
      <c r="F7876" s="10"/>
      <c r="G7876">
        <v>2017</v>
      </c>
      <c r="J7876">
        <v>0.70791330025879928</v>
      </c>
      <c r="L7876" t="s">
        <v>42830</v>
      </c>
      <c r="M7876">
        <v>27905679</v>
      </c>
      <c r="Q7876" s="10"/>
      <c r="R7876" s="11">
        <f t="shared" si="246"/>
        <v>0</v>
      </c>
      <c r="U7876" s="11">
        <f t="shared" si="247"/>
        <v>0</v>
      </c>
      <c r="Y7876" s="11">
        <f>IF(SUM(Tableau1[[#This Row],[Other access]:[Sci-hub access]])&gt;=1,1,0)</f>
        <v>0</v>
      </c>
      <c r="Z7876" s="12">
        <f>IF(OR(Tableau1[[#This Row],[Access R1 + S1+ T1 ]]&gt;=1,Tableau1[[#This Row],[Access V1 +W1 + X1]]&gt;=1),1,0)</f>
        <v>0</v>
      </c>
      <c r="AB7876" s="10" t="str">
        <f>Tableau1[[#This Row],[DOI]]</f>
        <v>doi: 10.1002/pbc.26336</v>
      </c>
      <c r="AC7876" s="13" t="str">
        <f>Tableau1[[#This Row],[Authors]]&amp;", "&amp;Tableau1[[#This Row],[Title]]&amp;" "&amp;Tableau1[[#This Row],[Journal]]&amp;". "&amp;Tableau1[[#This Row],[Year]]</f>
        <v>Gaudichon J, Toscani S, Cohen-Gogo S, Saulpic J, Surun A, Sakiroglu O, Doz F, Michon J, Orbach D., Care management for foreign children, adolescents, young adults with cancer, and their families. Pediatr Blood Cancer. 2017</v>
      </c>
    </row>
    <row r="7877" spans="1:29" x14ac:dyDescent="0.3">
      <c r="A7877">
        <v>1850</v>
      </c>
      <c r="B7877" t="s">
        <v>5095</v>
      </c>
      <c r="C7877" t="s">
        <v>15341</v>
      </c>
      <c r="D7877" t="s">
        <v>25517</v>
      </c>
      <c r="E7877" t="s">
        <v>2458</v>
      </c>
      <c r="F7877" s="10"/>
      <c r="G7877">
        <v>2017</v>
      </c>
      <c r="J7877">
        <v>0.70809849256724888</v>
      </c>
      <c r="L7877" t="s">
        <v>36322</v>
      </c>
      <c r="M7877">
        <v>28859196</v>
      </c>
      <c r="Q7877" s="10"/>
      <c r="R7877" s="11">
        <f t="shared" si="246"/>
        <v>0</v>
      </c>
      <c r="U7877" s="11">
        <f t="shared" si="247"/>
        <v>0</v>
      </c>
      <c r="Y7877" s="11">
        <f>IF(SUM(Tableau1[[#This Row],[Other access]:[Sci-hub access]])&gt;=1,1,0)</f>
        <v>0</v>
      </c>
      <c r="Z7877" s="12">
        <f>IF(OR(Tableau1[[#This Row],[Access R1 + S1+ T1 ]]&gt;=1,Tableau1[[#This Row],[Access V1 +W1 + X1]]&gt;=1),1,0)</f>
        <v>0</v>
      </c>
      <c r="AB7877" s="10" t="str">
        <f>Tableau1[[#This Row],[DOI]]</f>
        <v>doi: 10.1001/jamaophthalmol.2017.3158</v>
      </c>
      <c r="AC7877" s="13" t="str">
        <f>Tableau1[[#This Row],[Authors]]&amp;", "&amp;Tableau1[[#This Row],[Title]]&amp;" "&amp;Tableau1[[#This Row],[Journal]]&amp;". "&amp;Tableau1[[#This Row],[Year]]</f>
        <v>Torp-Pedersen T, Boyd HA, Skotte L, Haargaard B, Wohlfahrt J, Holmes JM, Melbye M., Strabismus Incidence in a Danish Population-Based Cohort of Children. JAMA Ophthalmol. 2017</v>
      </c>
    </row>
    <row r="7878" spans="1:29" x14ac:dyDescent="0.3">
      <c r="A7878">
        <v>10219</v>
      </c>
      <c r="B7878" t="s">
        <v>12724</v>
      </c>
      <c r="C7878" t="s">
        <v>22892</v>
      </c>
      <c r="D7878" t="s">
        <v>33176</v>
      </c>
      <c r="E7878" t="s">
        <v>2791</v>
      </c>
      <c r="F7878" s="10"/>
      <c r="G7878">
        <v>2017</v>
      </c>
      <c r="J7878">
        <v>0.70832203268599847</v>
      </c>
      <c r="L7878" t="s">
        <v>44474</v>
      </c>
      <c r="M7878">
        <v>27425263</v>
      </c>
      <c r="Q7878" s="10"/>
      <c r="R7878" s="11">
        <f t="shared" si="246"/>
        <v>0</v>
      </c>
      <c r="U7878" s="11">
        <f t="shared" si="247"/>
        <v>0</v>
      </c>
      <c r="Y7878" s="11">
        <f>IF(SUM(Tableau1[[#This Row],[Other access]:[Sci-hub access]])&gt;=1,1,0)</f>
        <v>0</v>
      </c>
      <c r="Z7878" s="12">
        <f>IF(OR(Tableau1[[#This Row],[Access R1 + S1+ T1 ]]&gt;=1,Tableau1[[#This Row],[Access V1 +W1 + X1]]&gt;=1),1,0)</f>
        <v>0</v>
      </c>
      <c r="AB7878" s="10" t="str">
        <f>Tableau1[[#This Row],[DOI]]</f>
        <v>doi: 10.1016/j.optom.2016.05.001</v>
      </c>
      <c r="AC7878" s="13" t="str">
        <f>Tableau1[[#This Row],[Authors]]&amp;", "&amp;Tableau1[[#This Row],[Title]]&amp;" "&amp;Tableau1[[#This Row],[Journal]]&amp;". "&amp;Tableau1[[#This Row],[Year]]</f>
        <v>Ngo W, Srinivasan S, Houtman D, Jones L., The relief of dry eye signs and symptoms using a combination of lubricants, lid hygiene and ocular nutraceuticals. J Optom. 2017</v>
      </c>
    </row>
    <row r="7879" spans="1:29" x14ac:dyDescent="0.3">
      <c r="A7879">
        <v>10603</v>
      </c>
      <c r="B7879" t="s">
        <v>13077</v>
      </c>
      <c r="C7879" t="s">
        <v>23242</v>
      </c>
      <c r="D7879" t="s">
        <v>33530</v>
      </c>
      <c r="E7879" t="s">
        <v>2557</v>
      </c>
      <c r="F7879" s="10"/>
      <c r="G7879">
        <v>2017</v>
      </c>
      <c r="J7879">
        <v>0.70837558935257283</v>
      </c>
      <c r="L7879" t="s">
        <v>44851</v>
      </c>
      <c r="M7879">
        <v>27171131</v>
      </c>
      <c r="Q7879" s="10"/>
      <c r="R7879" s="11">
        <f t="shared" si="246"/>
        <v>0</v>
      </c>
      <c r="U7879" s="11">
        <f t="shared" si="247"/>
        <v>0</v>
      </c>
      <c r="Y7879" s="11">
        <f>IF(SUM(Tableau1[[#This Row],[Other access]:[Sci-hub access]])&gt;=1,1,0)</f>
        <v>0</v>
      </c>
      <c r="Z7879" s="12">
        <f>IF(OR(Tableau1[[#This Row],[Access R1 + S1+ T1 ]]&gt;=1,Tableau1[[#This Row],[Access V1 +W1 + X1]]&gt;=1),1,0)</f>
        <v>0</v>
      </c>
      <c r="AB7879" s="10" t="str">
        <f>Tableau1[[#This Row],[DOI]]</f>
        <v>doi: 10.1097/ICL.0000000000000265</v>
      </c>
      <c r="AC7879" s="13" t="str">
        <f>Tableau1[[#This Row],[Authors]]&amp;", "&amp;Tableau1[[#This Row],[Title]]&amp;" "&amp;Tableau1[[#This Row],[Journal]]&amp;". "&amp;Tableau1[[#This Row],[Year]]</f>
        <v>Chahal JS, Heur M, Chiu GB., Prosthetic Replacement of the Ocular Surface Ecosystem Scleral Lens Therapy for Exposure Keratopathy. Eye Contact Lens. 2017</v>
      </c>
    </row>
    <row r="7880" spans="1:29" x14ac:dyDescent="0.3">
      <c r="A7880">
        <v>4042</v>
      </c>
      <c r="B7880" t="s">
        <v>7193</v>
      </c>
      <c r="C7880" t="s">
        <v>17430</v>
      </c>
      <c r="D7880" t="s">
        <v>27620</v>
      </c>
      <c r="E7880" t="s">
        <v>2443</v>
      </c>
      <c r="F7880" s="10"/>
      <c r="G7880">
        <v>2017</v>
      </c>
      <c r="J7880">
        <v>0.70847410823993262</v>
      </c>
      <c r="L7880" t="s">
        <v>38482</v>
      </c>
      <c r="M7880">
        <v>28492869</v>
      </c>
      <c r="Q7880" s="10"/>
      <c r="R7880" s="11">
        <f t="shared" si="246"/>
        <v>0</v>
      </c>
      <c r="U7880" s="11">
        <f t="shared" si="247"/>
        <v>0</v>
      </c>
      <c r="Y7880" s="11">
        <f>IF(SUM(Tableau1[[#This Row],[Other access]:[Sci-hub access]])&gt;=1,1,0)</f>
        <v>0</v>
      </c>
      <c r="Z7880" s="12">
        <f>IF(OR(Tableau1[[#This Row],[Access R1 + S1+ T1 ]]&gt;=1,Tableau1[[#This Row],[Access V1 +W1 + X1]]&gt;=1),1,0)</f>
        <v>0</v>
      </c>
      <c r="AB7880" s="10" t="str">
        <f>Tableau1[[#This Row],[DOI]]</f>
        <v>doi: 10.1167/iovs.16-21349</v>
      </c>
      <c r="AC7880" s="13" t="str">
        <f>Tableau1[[#This Row],[Authors]]&amp;", "&amp;Tableau1[[#This Row],[Title]]&amp;" "&amp;Tableau1[[#This Row],[Journal]]&amp;". "&amp;Tableau1[[#This Row],[Year]]</f>
        <v>Johnson AP, Woods-Fry H, Wittich W., Effects of Magnification on Emotion Perception in Patients With Age-Related Macular Degeneration. Invest Ophthalmol Vis Sci. 2017</v>
      </c>
    </row>
    <row r="7881" spans="1:29" x14ac:dyDescent="0.3">
      <c r="A7881">
        <v>7358</v>
      </c>
      <c r="B7881" t="s">
        <v>1319</v>
      </c>
      <c r="C7881" t="s">
        <v>1320</v>
      </c>
      <c r="D7881" t="s">
        <v>1321</v>
      </c>
      <c r="E7881" t="s">
        <v>2567</v>
      </c>
      <c r="F7881" s="10"/>
      <c r="G7881">
        <v>2017</v>
      </c>
      <c r="J7881">
        <v>0.70860051363349497</v>
      </c>
      <c r="L7881" t="s">
        <v>41714</v>
      </c>
      <c r="M7881">
        <v>28100578</v>
      </c>
      <c r="Q7881" s="10"/>
      <c r="R7881" s="11">
        <f t="shared" si="246"/>
        <v>0</v>
      </c>
      <c r="U7881" s="11">
        <f t="shared" si="247"/>
        <v>0</v>
      </c>
      <c r="Y7881" s="11">
        <f>IF(SUM(Tableau1[[#This Row],[Other access]:[Sci-hub access]])&gt;=1,1,0)</f>
        <v>0</v>
      </c>
      <c r="Z7881" s="12">
        <f>IF(OR(Tableau1[[#This Row],[Access R1 + S1+ T1 ]]&gt;=1,Tableau1[[#This Row],[Access V1 +W1 + X1]]&gt;=1),1,0)</f>
        <v>0</v>
      </c>
      <c r="AB7881" s="10" t="str">
        <f>Tableau1[[#This Row],[DOI]]</f>
        <v>doi: 10.1136/bcr-2016-218344</v>
      </c>
      <c r="AC7881" s="13" t="str">
        <f>Tableau1[[#This Row],[Authors]]&amp;", "&amp;Tableau1[[#This Row],[Title]]&amp;" "&amp;Tableau1[[#This Row],[Journal]]&amp;". "&amp;Tableau1[[#This Row],[Year]]</f>
        <v>Pujari A., Ocular surface squamous neoplasia treated with topical interferon α 2b. BMJ Case Rep. 2017</v>
      </c>
    </row>
    <row r="7882" spans="1:29" ht="28.8" x14ac:dyDescent="0.3">
      <c r="A7882">
        <v>8152</v>
      </c>
      <c r="B7882" t="s">
        <v>1597</v>
      </c>
      <c r="C7882" t="s">
        <v>1598</v>
      </c>
      <c r="D7882" t="s">
        <v>1599</v>
      </c>
      <c r="E7882" t="s">
        <v>3001</v>
      </c>
      <c r="F7882" s="10"/>
      <c r="G7882">
        <v>2017</v>
      </c>
      <c r="J7882">
        <v>0.70882370249428261</v>
      </c>
      <c r="L7882" t="s">
        <v>42499</v>
      </c>
      <c r="M7882">
        <v>27987408</v>
      </c>
      <c r="Q7882" s="10"/>
      <c r="R7882" s="11">
        <f t="shared" si="246"/>
        <v>0</v>
      </c>
      <c r="U7882" s="11">
        <f t="shared" si="247"/>
        <v>0</v>
      </c>
      <c r="Y7882" s="11">
        <f>IF(SUM(Tableau1[[#This Row],[Other access]:[Sci-hub access]])&gt;=1,1,0)</f>
        <v>0</v>
      </c>
      <c r="Z7882" s="12">
        <f>IF(OR(Tableau1[[#This Row],[Access R1 + S1+ T1 ]]&gt;=1,Tableau1[[#This Row],[Access V1 +W1 + X1]]&gt;=1),1,0)</f>
        <v>0</v>
      </c>
      <c r="AB7882" s="10" t="str">
        <f>Tableau1[[#This Row],[DOI]]</f>
        <v>doi: 10.1016/j.bios.2016.12.035</v>
      </c>
      <c r="AC7882" s="13" t="str">
        <f>Tableau1[[#This Row],[Authors]]&amp;", "&amp;Tableau1[[#This Row],[Title]]&amp;" "&amp;Tableau1[[#This Row],[Journal]]&amp;". "&amp;Tableau1[[#This Row],[Year]]</f>
        <v>Pandya HJ, Kanakasabapathy MK, Verma S, Chug MK, Memic A, Gadjeva M, Shafiee H., Label-free electrical sensing of bacteria in eye wash samples: A step towards point-of-care detection of pathogens in patients with infectious keratitis. Biosens Bioelectron. 2017</v>
      </c>
    </row>
    <row r="7883" spans="1:29" x14ac:dyDescent="0.3">
      <c r="A7883">
        <v>10494</v>
      </c>
      <c r="B7883" t="s">
        <v>12979</v>
      </c>
      <c r="C7883" t="s">
        <v>23145</v>
      </c>
      <c r="D7883" t="s">
        <v>33432</v>
      </c>
      <c r="E7883" t="s">
        <v>2457</v>
      </c>
      <c r="F7883" s="10"/>
      <c r="G7883">
        <v>2017</v>
      </c>
      <c r="J7883">
        <v>0.70886511645915717</v>
      </c>
      <c r="L7883" t="s">
        <v>44743</v>
      </c>
      <c r="M7883">
        <v>27258542</v>
      </c>
      <c r="Q7883" s="10"/>
      <c r="R7883" s="11">
        <f t="shared" si="246"/>
        <v>0</v>
      </c>
      <c r="U7883" s="11">
        <f t="shared" si="247"/>
        <v>0</v>
      </c>
      <c r="Y7883" s="11">
        <f>IF(SUM(Tableau1[[#This Row],[Other access]:[Sci-hub access]])&gt;=1,1,0)</f>
        <v>0</v>
      </c>
      <c r="Z7883" s="12">
        <f>IF(OR(Tableau1[[#This Row],[Access R1 + S1+ T1 ]]&gt;=1,Tableau1[[#This Row],[Access V1 +W1 + X1]]&gt;=1),1,0)</f>
        <v>0</v>
      </c>
      <c r="AB7883" s="10" t="str">
        <f>Tableau1[[#This Row],[DOI]]</f>
        <v>doi: 10.1097/ICB.0000000000000338</v>
      </c>
      <c r="AC7883" s="13" t="str">
        <f>Tableau1[[#This Row],[Authors]]&amp;", "&amp;Tableau1[[#This Row],[Title]]&amp;" "&amp;Tableau1[[#This Row],[Journal]]&amp;". "&amp;Tableau1[[#This Row],[Year]]</f>
        <v>Mello LGM, Lima LH, Cabral T, Rodrigues MZ, Peçanha PM, Belfort R Jr., BARTONELLA QUINTANA-ASSOCIATED NEURORETINITIS: LONGITUDINAL SPECTRAL-DOMAIN OPTICAL COHERENCE TOMOGRAPHIC FINDINGS. Retin Cases Brief Rep. 2017</v>
      </c>
    </row>
    <row r="7884" spans="1:29" x14ac:dyDescent="0.3">
      <c r="A7884">
        <v>7647</v>
      </c>
      <c r="B7884" t="s">
        <v>10426</v>
      </c>
      <c r="C7884" t="s">
        <v>20624</v>
      </c>
      <c r="D7884" t="s">
        <v>30862</v>
      </c>
      <c r="E7884" t="s">
        <v>2524</v>
      </c>
      <c r="F7884" s="10"/>
      <c r="G7884">
        <v>2017</v>
      </c>
      <c r="J7884">
        <v>0.70923191569695099</v>
      </c>
      <c r="L7884" t="s">
        <v>42000</v>
      </c>
      <c r="M7884">
        <v>28068445</v>
      </c>
      <c r="Q7884" s="10"/>
      <c r="R7884" s="11">
        <f t="shared" si="246"/>
        <v>0</v>
      </c>
      <c r="U7884" s="11">
        <f t="shared" si="247"/>
        <v>0</v>
      </c>
      <c r="Y7884" s="11">
        <f>IF(SUM(Tableau1[[#This Row],[Other access]:[Sci-hub access]])&gt;=1,1,0)</f>
        <v>0</v>
      </c>
      <c r="Z7884" s="12">
        <f>IF(OR(Tableau1[[#This Row],[Access R1 + S1+ T1 ]]&gt;=1,Tableau1[[#This Row],[Access V1 +W1 + X1]]&gt;=1),1,0)</f>
        <v>0</v>
      </c>
      <c r="AB7884" s="10" t="str">
        <f>Tableau1[[#This Row],[DOI]]</f>
        <v>doi: 10.3928/1081597X-20161006-03</v>
      </c>
      <c r="AC7884" s="13" t="str">
        <f>Tableau1[[#This Row],[Authors]]&amp;", "&amp;Tableau1[[#This Row],[Title]]&amp;" "&amp;Tableau1[[#This Row],[Journal]]&amp;". "&amp;Tableau1[[#This Row],[Year]]</f>
        <v>Chan TC, Kwok PS, Jhanji V, Woo VC, Ng AL., Presbyopic Correction Using Monocular Bi-aspheric Ablation Profile (PresbyMAX) in Hyperopic Eyes: 1-Year Outcomes. J Refract Surg. 2017</v>
      </c>
    </row>
    <row r="7885" spans="1:29" x14ac:dyDescent="0.3">
      <c r="A7885">
        <v>2656</v>
      </c>
      <c r="B7885" t="s">
        <v>5870</v>
      </c>
      <c r="C7885" t="s">
        <v>16116</v>
      </c>
      <c r="D7885" t="s">
        <v>26293</v>
      </c>
      <c r="E7885" t="s">
        <v>2667</v>
      </c>
      <c r="F7885" s="10"/>
      <c r="G7885">
        <v>2017</v>
      </c>
      <c r="J7885">
        <v>0.70929942714741723</v>
      </c>
      <c r="L7885" t="s">
        <v>37119</v>
      </c>
      <c r="M7885">
        <v>28712891</v>
      </c>
      <c r="Q7885" s="10"/>
      <c r="R7885" s="11">
        <f t="shared" si="246"/>
        <v>0</v>
      </c>
      <c r="U7885" s="11">
        <f t="shared" si="247"/>
        <v>0</v>
      </c>
      <c r="Y7885" s="11">
        <f>IF(SUM(Tableau1[[#This Row],[Other access]:[Sci-hub access]])&gt;=1,1,0)</f>
        <v>0</v>
      </c>
      <c r="Z7885" s="12">
        <f>IF(OR(Tableau1[[#This Row],[Access R1 + S1+ T1 ]]&gt;=1,Tableau1[[#This Row],[Access V1 +W1 + X1]]&gt;=1),1,0)</f>
        <v>0</v>
      </c>
      <c r="AB7885" s="10" t="str">
        <f>Tableau1[[#This Row],[DOI]]</f>
        <v>doi: 10.1016/j.clae.2017.07.004</v>
      </c>
      <c r="AC7885" s="13" t="str">
        <f>Tableau1[[#This Row],[Authors]]&amp;", "&amp;Tableau1[[#This Row],[Title]]&amp;" "&amp;Tableau1[[#This Row],[Journal]]&amp;". "&amp;Tableau1[[#This Row],[Year]]</f>
        <v>Porcar E, Montalt JC, España-Gregori E, Peris-Martínez C., Corneo-scleral contact lenses in an uncommon case of keratoconus with high hyperopia and astigmatism. Cont Lens Anterior Eye. 2017</v>
      </c>
    </row>
    <row r="7886" spans="1:29" x14ac:dyDescent="0.3">
      <c r="A7886">
        <v>8881</v>
      </c>
      <c r="B7886" t="s">
        <v>11508</v>
      </c>
      <c r="C7886" t="s">
        <v>21691</v>
      </c>
      <c r="D7886" t="s">
        <v>31948</v>
      </c>
      <c r="E7886" t="s">
        <v>2441</v>
      </c>
      <c r="F7886" s="10"/>
      <c r="G7886">
        <v>2017</v>
      </c>
      <c r="J7886">
        <v>0.70982312600476793</v>
      </c>
      <c r="L7886" t="s">
        <v>43213</v>
      </c>
      <c r="M7886">
        <v>27817919</v>
      </c>
      <c r="Q7886" s="10"/>
      <c r="R7886" s="11">
        <f t="shared" si="246"/>
        <v>0</v>
      </c>
      <c r="U7886" s="11">
        <f t="shared" si="247"/>
        <v>0</v>
      </c>
      <c r="Y7886" s="11">
        <f>IF(SUM(Tableau1[[#This Row],[Other access]:[Sci-hub access]])&gt;=1,1,0)</f>
        <v>0</v>
      </c>
      <c r="Z7886" s="12">
        <f>IF(OR(Tableau1[[#This Row],[Access R1 + S1+ T1 ]]&gt;=1,Tableau1[[#This Row],[Access V1 +W1 + X1]]&gt;=1),1,0)</f>
        <v>0</v>
      </c>
      <c r="AB7886" s="10" t="str">
        <f>Tableau1[[#This Row],[DOI]]</f>
        <v>doi: 10.1016/j.ophtha.2016.09.017</v>
      </c>
      <c r="AC7886" s="13" t="str">
        <f>Tableau1[[#This Row],[Authors]]&amp;", "&amp;Tableau1[[#This Row],[Title]]&amp;" "&amp;Tableau1[[#This Row],[Journal]]&amp;". "&amp;Tableau1[[#This Row],[Year]]</f>
        <v>Vislisel JM, Goins KM, Wagoner MD, Schmidt GA, Aldrich BT, Skeie JM, Reed CR, Zimmerman MB, Greiner MA., Incidence and Outcomes of Positive Donor Corneoscleral Rim Fungal Cultures after Keratoplasty. Ophthalmology. 2017</v>
      </c>
    </row>
    <row r="7887" spans="1:29" x14ac:dyDescent="0.3">
      <c r="A7887">
        <v>10511</v>
      </c>
      <c r="B7887" t="s">
        <v>12994</v>
      </c>
      <c r="C7887" t="s">
        <v>23160</v>
      </c>
      <c r="D7887" t="s">
        <v>33447</v>
      </c>
      <c r="E7887" t="s">
        <v>2529</v>
      </c>
      <c r="F7887" s="10"/>
      <c r="G7887">
        <v>2017</v>
      </c>
      <c r="J7887">
        <v>0.70985398200703187</v>
      </c>
      <c r="L7887" t="s">
        <v>44760</v>
      </c>
      <c r="M7887">
        <v>27248009</v>
      </c>
      <c r="Q7887" s="10"/>
      <c r="R7887" s="11">
        <f t="shared" si="246"/>
        <v>0</v>
      </c>
      <c r="U7887" s="11">
        <f t="shared" si="247"/>
        <v>0</v>
      </c>
      <c r="Y7887" s="11">
        <f>IF(SUM(Tableau1[[#This Row],[Other access]:[Sci-hub access]])&gt;=1,1,0)</f>
        <v>0</v>
      </c>
      <c r="Z7887" s="12">
        <f>IF(OR(Tableau1[[#This Row],[Access R1 + S1+ T1 ]]&gt;=1,Tableau1[[#This Row],[Access V1 +W1 + X1]]&gt;=1),1,0)</f>
        <v>0</v>
      </c>
      <c r="AB7887" s="10" t="str">
        <f>Tableau1[[#This Row],[DOI]]</f>
        <v>doi: 10.3109/02713683.2016.1151053</v>
      </c>
      <c r="AC7887" s="13" t="str">
        <f>Tableau1[[#This Row],[Authors]]&amp;", "&amp;Tableau1[[#This Row],[Title]]&amp;" "&amp;Tableau1[[#This Row],[Journal]]&amp;". "&amp;Tableau1[[#This Row],[Year]]</f>
        <v>Shim SH, Sung KR, Kim JM, Kim HT, Jeong J, Kim CY, Lee MY, Park KH; Korean Ophthalmological Society.., The Prevalence of Open-Angle Glaucoma by Age in Myopia: The Korea National Health and Nutrition Examination Survey. Curr Eye Res. 2017</v>
      </c>
    </row>
    <row r="7888" spans="1:29" x14ac:dyDescent="0.3">
      <c r="A7888">
        <v>8613</v>
      </c>
      <c r="B7888" t="s">
        <v>11275</v>
      </c>
      <c r="C7888" t="s">
        <v>21459</v>
      </c>
      <c r="D7888" t="s">
        <v>31714</v>
      </c>
      <c r="E7888" t="s">
        <v>2495</v>
      </c>
      <c r="F7888" s="10"/>
      <c r="G7888">
        <v>2017</v>
      </c>
      <c r="J7888">
        <v>0.70990290691970226</v>
      </c>
      <c r="L7888" t="s">
        <v>42949</v>
      </c>
      <c r="M7888">
        <v>27879499</v>
      </c>
      <c r="Q7888" s="10"/>
      <c r="R7888" s="11">
        <f t="shared" si="246"/>
        <v>0</v>
      </c>
      <c r="U7888" s="11">
        <f t="shared" si="247"/>
        <v>0</v>
      </c>
      <c r="Y7888" s="11">
        <f>IF(SUM(Tableau1[[#This Row],[Other access]:[Sci-hub access]])&gt;=1,1,0)</f>
        <v>0</v>
      </c>
      <c r="Z7888" s="12">
        <f>IF(OR(Tableau1[[#This Row],[Access R1 + S1+ T1 ]]&gt;=1,Tableau1[[#This Row],[Access V1 +W1 + X1]]&gt;=1),1,0)</f>
        <v>0</v>
      </c>
      <c r="AB7888" s="10" t="str">
        <f>Tableau1[[#This Row],[DOI]]</f>
        <v>doi: 10.1097/OPX.0000000000001017</v>
      </c>
      <c r="AC7888" s="13" t="str">
        <f>Tableau1[[#This Row],[Authors]]&amp;", "&amp;Tableau1[[#This Row],[Title]]&amp;" "&amp;Tableau1[[#This Row],[Journal]]&amp;". "&amp;Tableau1[[#This Row],[Year]]</f>
        <v>Fedtke C, Sha J, Thomas V, Ehrmann K, Bakaraju RC., Impact of Spherical Aberration Terms on Multifocal Contact Lens Performance. Optom Vis Sci. 2017</v>
      </c>
    </row>
    <row r="7889" spans="1:29" x14ac:dyDescent="0.3">
      <c r="A7889">
        <v>1939</v>
      </c>
      <c r="B7889" t="s">
        <v>5181</v>
      </c>
      <c r="C7889" t="s">
        <v>15427</v>
      </c>
      <c r="D7889" t="s">
        <v>25603</v>
      </c>
      <c r="E7889" t="s">
        <v>2440</v>
      </c>
      <c r="F7889" s="10"/>
      <c r="G7889">
        <v>2017</v>
      </c>
      <c r="J7889">
        <v>0.70992134766475723</v>
      </c>
      <c r="L7889" t="s">
        <v>36410</v>
      </c>
      <c r="M7889">
        <v>28844620</v>
      </c>
      <c r="Q7889" s="10"/>
      <c r="R7889" s="11">
        <f t="shared" si="246"/>
        <v>0</v>
      </c>
      <c r="U7889" s="11">
        <f t="shared" si="247"/>
        <v>0</v>
      </c>
      <c r="Y7889" s="11">
        <f>IF(SUM(Tableau1[[#This Row],[Other access]:[Sci-hub access]])&gt;=1,1,0)</f>
        <v>0</v>
      </c>
      <c r="Z7889" s="12">
        <f>IF(OR(Tableau1[[#This Row],[Access R1 + S1+ T1 ]]&gt;=1,Tableau1[[#This Row],[Access V1 +W1 + X1]]&gt;=1),1,0)</f>
        <v>0</v>
      </c>
      <c r="AB7889" s="10" t="str">
        <f>Tableau1[[#This Row],[DOI]]</f>
        <v>doi: 10.1016/j.exer.2017.08.013</v>
      </c>
      <c r="AC7889" s="13" t="str">
        <f>Tableau1[[#This Row],[Authors]]&amp;", "&amp;Tableau1[[#This Row],[Title]]&amp;" "&amp;Tableau1[[#This Row],[Journal]]&amp;". "&amp;Tableau1[[#This Row],[Year]]</f>
        <v>Gupta S, Chatterjee S, Mukherjee A, Mutsuddi M., Whole exome sequencing: Uncovering causal genetic variants for ocular diseases. Exp Eye Res. 2017</v>
      </c>
    </row>
    <row r="7890" spans="1:29" x14ac:dyDescent="0.3">
      <c r="A7890">
        <v>7827</v>
      </c>
      <c r="B7890" t="s">
        <v>10586</v>
      </c>
      <c r="C7890" t="s">
        <v>20782</v>
      </c>
      <c r="D7890" t="s">
        <v>31023</v>
      </c>
      <c r="E7890" t="s">
        <v>34288</v>
      </c>
      <c r="F7890" s="10"/>
      <c r="G7890">
        <v>2017</v>
      </c>
      <c r="J7890">
        <v>0.70994625341699447</v>
      </c>
      <c r="L7890" t="s">
        <v>42177</v>
      </c>
      <c r="M7890">
        <v>28049607</v>
      </c>
      <c r="Q7890" s="10"/>
      <c r="R7890" s="11">
        <f t="shared" si="246"/>
        <v>0</v>
      </c>
      <c r="U7890" s="11">
        <f t="shared" si="247"/>
        <v>0</v>
      </c>
      <c r="Y7890" s="11">
        <f>IF(SUM(Tableau1[[#This Row],[Other access]:[Sci-hub access]])&gt;=1,1,0)</f>
        <v>0</v>
      </c>
      <c r="Z7890" s="12">
        <f>IF(OR(Tableau1[[#This Row],[Access R1 + S1+ T1 ]]&gt;=1,Tableau1[[#This Row],[Access V1 +W1 + X1]]&gt;=1),1,0)</f>
        <v>0</v>
      </c>
      <c r="AB7890" s="10" t="str">
        <f>Tableau1[[#This Row],[DOI]]</f>
        <v>doi: 10.1016/j.oooo.2016.10.011</v>
      </c>
      <c r="AC7890" s="13" t="str">
        <f>Tableau1[[#This Row],[Authors]]&amp;", "&amp;Tableau1[[#This Row],[Title]]&amp;" "&amp;Tableau1[[#This Row],[Journal]]&amp;". "&amp;Tableau1[[#This Row],[Year]]</f>
        <v>Guo YF, Sun NN, Wu CB, Xue L, Zhou Q., Sialendoscopy-assisted treatment for chronic obstructive parotitis related to Sjogren syndrome. Oral Surg Oral Med Oral Pathol Oral Radiol. 2017</v>
      </c>
    </row>
    <row r="7891" spans="1:29" x14ac:dyDescent="0.3">
      <c r="A7891">
        <v>9140</v>
      </c>
      <c r="B7891" t="s">
        <v>11738</v>
      </c>
      <c r="C7891" t="s">
        <v>21913</v>
      </c>
      <c r="D7891" t="s">
        <v>32179</v>
      </c>
      <c r="E7891" t="s">
        <v>34454</v>
      </c>
      <c r="F7891" s="10"/>
      <c r="G7891">
        <v>2017</v>
      </c>
      <c r="J7891">
        <v>0.71003776441609801</v>
      </c>
      <c r="L7891" t="s">
        <v>43456</v>
      </c>
      <c r="M7891">
        <v>27727517</v>
      </c>
      <c r="Q7891" s="10"/>
      <c r="R7891" s="11">
        <f t="shared" si="246"/>
        <v>0</v>
      </c>
      <c r="U7891" s="11">
        <f t="shared" si="247"/>
        <v>0</v>
      </c>
      <c r="Y7891" s="11">
        <f>IF(SUM(Tableau1[[#This Row],[Other access]:[Sci-hub access]])&gt;=1,1,0)</f>
        <v>0</v>
      </c>
      <c r="Z7891" s="12">
        <f>IF(OR(Tableau1[[#This Row],[Access R1 + S1+ T1 ]]&gt;=1,Tableau1[[#This Row],[Access V1 +W1 + X1]]&gt;=1),1,0)</f>
        <v>0</v>
      </c>
      <c r="AB7891" s="10" t="str">
        <f>Tableau1[[#This Row],[DOI]]</f>
        <v>doi: 10.1111/coa.12767</v>
      </c>
      <c r="AC7891" s="13" t="str">
        <f>Tableau1[[#This Row],[Authors]]&amp;", "&amp;Tableau1[[#This Row],[Title]]&amp;" "&amp;Tableau1[[#This Row],[Journal]]&amp;". "&amp;Tableau1[[#This Row],[Year]]</f>
        <v>Shin HJ, Woo KI, Kim YD., Factors associated with rhinostomy shape after endoscopic dacryocystorhinostomy. Clin Otolaryngol. 2017</v>
      </c>
    </row>
    <row r="7892" spans="1:29" x14ac:dyDescent="0.3">
      <c r="A7892">
        <v>4969</v>
      </c>
      <c r="B7892" t="s">
        <v>8064</v>
      </c>
      <c r="C7892" t="s">
        <v>18293</v>
      </c>
      <c r="D7892" t="s">
        <v>28494</v>
      </c>
      <c r="E7892" t="s">
        <v>2802</v>
      </c>
      <c r="F7892" s="10"/>
      <c r="G7892">
        <v>2017</v>
      </c>
      <c r="J7892">
        <v>0.71004971731165767</v>
      </c>
      <c r="L7892" t="s">
        <v>39377</v>
      </c>
      <c r="M7892">
        <v>28387641</v>
      </c>
      <c r="Q7892" s="10"/>
      <c r="R7892" s="11">
        <f t="shared" si="246"/>
        <v>0</v>
      </c>
      <c r="U7892" s="11">
        <f t="shared" si="247"/>
        <v>0</v>
      </c>
      <c r="Y7892" s="11">
        <f>IF(SUM(Tableau1[[#This Row],[Other access]:[Sci-hub access]])&gt;=1,1,0)</f>
        <v>0</v>
      </c>
      <c r="Z7892" s="12">
        <f>IF(OR(Tableau1[[#This Row],[Access R1 + S1+ T1 ]]&gt;=1,Tableau1[[#This Row],[Access V1 +W1 + X1]]&gt;=1),1,0)</f>
        <v>0</v>
      </c>
      <c r="AB7892" s="10" t="str">
        <f>Tableau1[[#This Row],[DOI]]</f>
        <v>doi: 10.3171/2017.2.PEDS16561</v>
      </c>
      <c r="AC7892" s="13" t="str">
        <f>Tableau1[[#This Row],[Authors]]&amp;", "&amp;Tableau1[[#This Row],[Title]]&amp;" "&amp;Tableau1[[#This Row],[Journal]]&amp;". "&amp;Tableau1[[#This Row],[Year]]</f>
        <v>Lee HJ, Phi JH, Kim SK, Wang KC, Kim SJ., Papilledema in children with hydrocephalus: incidence and associated factors. J Neurosurg Pediatr. 2017</v>
      </c>
    </row>
    <row r="7893" spans="1:29" x14ac:dyDescent="0.3">
      <c r="A7893">
        <v>5646</v>
      </c>
      <c r="B7893" t="s">
        <v>8678</v>
      </c>
      <c r="C7893" t="s">
        <v>18898</v>
      </c>
      <c r="D7893" t="s">
        <v>29108</v>
      </c>
      <c r="E7893" t="s">
        <v>2689</v>
      </c>
      <c r="F7893" s="10"/>
      <c r="G7893">
        <v>2017</v>
      </c>
      <c r="J7893">
        <v>0.71031457070934534</v>
      </c>
      <c r="L7893" t="e">
        <v>#VALUE!</v>
      </c>
      <c r="M7893">
        <v>28301794</v>
      </c>
      <c r="Q7893" s="10"/>
      <c r="R7893" s="11">
        <f t="shared" si="246"/>
        <v>0</v>
      </c>
      <c r="U7893" s="11">
        <f t="shared" si="247"/>
        <v>0</v>
      </c>
      <c r="Y7893" s="11">
        <f>IF(SUM(Tableau1[[#This Row],[Other access]:[Sci-hub access]])&gt;=1,1,0)</f>
        <v>0</v>
      </c>
      <c r="Z7893" s="12">
        <f>IF(OR(Tableau1[[#This Row],[Access R1 + S1+ T1 ]]&gt;=1,Tableau1[[#This Row],[Access V1 +W1 + X1]]&gt;=1),1,0)</f>
        <v>0</v>
      </c>
      <c r="AB7893" s="10" t="e">
        <f>Tableau1[[#This Row],[DOI]]</f>
        <v>#VALUE!</v>
      </c>
      <c r="AC7893" s="13" t="str">
        <f>Tableau1[[#This Row],[Authors]]&amp;", "&amp;Tableau1[[#This Row],[Title]]&amp;" "&amp;Tableau1[[#This Row],[Journal]]&amp;". "&amp;Tableau1[[#This Row],[Year]]</f>
        <v>Hart C, Ferdinands M, Barnsley L., Ocular complications of rheumatic diseases. Med J Aust. 2017</v>
      </c>
    </row>
    <row r="7894" spans="1:29" ht="28.8" x14ac:dyDescent="0.3">
      <c r="A7894">
        <v>1968</v>
      </c>
      <c r="B7894" t="s">
        <v>5209</v>
      </c>
      <c r="C7894" t="s">
        <v>15455</v>
      </c>
      <c r="D7894" t="s">
        <v>25631</v>
      </c>
      <c r="E7894" t="s">
        <v>2458</v>
      </c>
      <c r="F7894" s="10"/>
      <c r="G7894">
        <v>2017</v>
      </c>
      <c r="J7894">
        <v>0.71052487362012362</v>
      </c>
      <c r="L7894" t="s">
        <v>36439</v>
      </c>
      <c r="M7894">
        <v>28837721</v>
      </c>
      <c r="Q7894" s="10"/>
      <c r="R7894" s="11">
        <f t="shared" si="246"/>
        <v>0</v>
      </c>
      <c r="U7894" s="11">
        <f t="shared" si="247"/>
        <v>0</v>
      </c>
      <c r="Y7894" s="11">
        <f>IF(SUM(Tableau1[[#This Row],[Other access]:[Sci-hub access]])&gt;=1,1,0)</f>
        <v>0</v>
      </c>
      <c r="Z7894" s="12">
        <f>IF(OR(Tableau1[[#This Row],[Access R1 + S1+ T1 ]]&gt;=1,Tableau1[[#This Row],[Access V1 +W1 + X1]]&gt;=1),1,0)</f>
        <v>0</v>
      </c>
      <c r="AB7894" s="10" t="str">
        <f>Tableau1[[#This Row],[DOI]]</f>
        <v>doi: 10.1001/jamaophthalmol.2017.3008</v>
      </c>
      <c r="AC7894" s="13" t="str">
        <f>Tableau1[[#This Row],[Authors]]&amp;", "&amp;Tableau1[[#This Row],[Title]]&amp;" "&amp;Tableau1[[#This Row],[Journal]]&amp;". "&amp;Tableau1[[#This Row],[Year]]</f>
        <v>Martin GC, Dénier C, Zambrowski O, Grévent D, Bruère L, Brousse V, de Montalembert M, Brémond-Gignac D, Robert MP., Visual Function in Asymptomatic Patients With Homozygous Sickle Cell Disease and Temporal Macular Atrophy. JAMA Ophthalmol. 2017</v>
      </c>
    </row>
    <row r="7895" spans="1:29" x14ac:dyDescent="0.3">
      <c r="A7895">
        <v>339</v>
      </c>
      <c r="B7895" t="s">
        <v>3602</v>
      </c>
      <c r="C7895" t="s">
        <v>13863</v>
      </c>
      <c r="D7895" t="s">
        <v>24022</v>
      </c>
      <c r="E7895" t="s">
        <v>2467</v>
      </c>
      <c r="F7895" s="10"/>
      <c r="G7895">
        <v>2017</v>
      </c>
      <c r="J7895">
        <v>0.7107775290042635</v>
      </c>
      <c r="L7895" t="s">
        <v>34846</v>
      </c>
      <c r="M7895">
        <v>29253304</v>
      </c>
      <c r="Q7895" s="10"/>
      <c r="R7895" s="11">
        <f t="shared" si="246"/>
        <v>0</v>
      </c>
      <c r="U7895" s="11">
        <f t="shared" si="247"/>
        <v>0</v>
      </c>
      <c r="Y7895" s="11">
        <f>IF(SUM(Tableau1[[#This Row],[Other access]:[Sci-hub access]])&gt;=1,1,0)</f>
        <v>0</v>
      </c>
      <c r="Z7895" s="12">
        <f>IF(OR(Tableau1[[#This Row],[Access R1 + S1+ T1 ]]&gt;=1,Tableau1[[#This Row],[Access V1 +W1 + X1]]&gt;=1),1,0)</f>
        <v>0</v>
      </c>
      <c r="AB7895" s="10" t="str">
        <f>Tableau1[[#This Row],[DOI]]</f>
        <v>doi: 10.3928/23258160-20171130-08</v>
      </c>
      <c r="AC7895" s="13" t="str">
        <f>Tableau1[[#This Row],[Authors]]&amp;", "&amp;Tableau1[[#This Row],[Title]]&amp;" "&amp;Tableau1[[#This Row],[Journal]]&amp;". "&amp;Tableau1[[#This Row],[Year]]</f>
        <v>Berry DE, Walter SD, Fekrat S., A Frag Bag for Efficient Removal of Dislocated Nuclear Material. Ophthalmic Surg Lasers Imaging Retina. 2017</v>
      </c>
    </row>
    <row r="7896" spans="1:29" ht="28.8" x14ac:dyDescent="0.3">
      <c r="A7896">
        <v>6087</v>
      </c>
      <c r="B7896" t="s">
        <v>9065</v>
      </c>
      <c r="C7896" t="s">
        <v>19278</v>
      </c>
      <c r="D7896" t="s">
        <v>29495</v>
      </c>
      <c r="E7896" t="s">
        <v>2486</v>
      </c>
      <c r="F7896" s="10"/>
      <c r="G7896">
        <v>2018</v>
      </c>
      <c r="J7896">
        <v>0.71082527806869067</v>
      </c>
      <c r="L7896" t="s">
        <v>40462</v>
      </c>
      <c r="M7896">
        <v>28251811</v>
      </c>
      <c r="Q7896" s="10"/>
      <c r="R7896" s="11">
        <f t="shared" si="246"/>
        <v>0</v>
      </c>
      <c r="U7896" s="11">
        <f t="shared" si="247"/>
        <v>0</v>
      </c>
      <c r="Y7896" s="11">
        <f>IF(SUM(Tableau1[[#This Row],[Other access]:[Sci-hub access]])&gt;=1,1,0)</f>
        <v>0</v>
      </c>
      <c r="Z7896" s="12">
        <f>IF(OR(Tableau1[[#This Row],[Access R1 + S1+ T1 ]]&gt;=1,Tableau1[[#This Row],[Access V1 +W1 + X1]]&gt;=1),1,0)</f>
        <v>0</v>
      </c>
      <c r="AB7896" s="10" t="str">
        <f>Tableau1[[#This Row],[DOI]]</f>
        <v>doi: 10.1111/aos.13381</v>
      </c>
      <c r="AC7896" s="13" t="str">
        <f>Tableau1[[#This Row],[Authors]]&amp;", "&amp;Tableau1[[#This Row],[Title]]&amp;" "&amp;Tableau1[[#This Row],[Journal]]&amp;". "&amp;Tableau1[[#This Row],[Year]]</f>
        <v>Hattenbach LO, Feltgen N, Bertelmann T, Schmitz-Valckenberg S, Berk H, Eter N, Lang GE, Rehak M, Taylor SR, Wolf A, Weiss C, Paulus EM, Pielen A, Hoerauf H; COMRADE-B Study Group.., Head-to-head comparison of ranibizumab PRN versus single-dose dexamethasone for branch retinal vein occlusion (COMRADE-B). Acta Ophthalmol. 2018</v>
      </c>
    </row>
    <row r="7897" spans="1:29" ht="28.8" x14ac:dyDescent="0.3">
      <c r="A7897">
        <v>2696</v>
      </c>
      <c r="B7897" t="s">
        <v>5908</v>
      </c>
      <c r="C7897" t="s">
        <v>16154</v>
      </c>
      <c r="D7897" t="s">
        <v>26331</v>
      </c>
      <c r="E7897" t="s">
        <v>2639</v>
      </c>
      <c r="F7897" s="10"/>
      <c r="G7897">
        <v>2017</v>
      </c>
      <c r="J7897">
        <v>0.71108088288111382</v>
      </c>
      <c r="L7897" t="s">
        <v>37159</v>
      </c>
      <c r="M7897">
        <v>28703672</v>
      </c>
      <c r="Q7897" s="10"/>
      <c r="R7897" s="11">
        <f t="shared" si="246"/>
        <v>0</v>
      </c>
      <c r="U7897" s="11">
        <f t="shared" si="247"/>
        <v>0</v>
      </c>
      <c r="Y7897" s="11">
        <f>IF(SUM(Tableau1[[#This Row],[Other access]:[Sci-hub access]])&gt;=1,1,0)</f>
        <v>0</v>
      </c>
      <c r="Z7897" s="12">
        <f>IF(OR(Tableau1[[#This Row],[Access R1 + S1+ T1 ]]&gt;=1,Tableau1[[#This Row],[Access V1 +W1 + X1]]&gt;=1),1,0)</f>
        <v>0</v>
      </c>
      <c r="AB7897" s="10" t="str">
        <f>Tableau1[[#This Row],[DOI]]</f>
        <v>doi: 10.2460/javma.251.3.345</v>
      </c>
      <c r="AC7897" s="13" t="str">
        <f>Tableau1[[#This Row],[Authors]]&amp;", "&amp;Tableau1[[#This Row],[Title]]&amp;" "&amp;Tableau1[[#This Row],[Journal]]&amp;". "&amp;Tableau1[[#This Row],[Year]]</f>
        <v>Cullen JN, Engelken TJ, Cooper V, O'Connor AM., Randomized blinded controlled trial to assess the association between a commercial vaccine against Moraxella bovis and the cumulative incidence of infectious bovine keratoconjunctivitis in beef calves. J Am Vet Med Assoc. 2017</v>
      </c>
    </row>
    <row r="7898" spans="1:29" x14ac:dyDescent="0.3">
      <c r="A7898">
        <v>6034</v>
      </c>
      <c r="B7898" t="s">
        <v>9020</v>
      </c>
      <c r="C7898" t="s">
        <v>19235</v>
      </c>
      <c r="D7898" t="s">
        <v>29450</v>
      </c>
      <c r="E7898" t="s">
        <v>2464</v>
      </c>
      <c r="F7898" s="10"/>
      <c r="G7898">
        <v>2017</v>
      </c>
      <c r="J7898">
        <v>0.71116589940281849</v>
      </c>
      <c r="L7898" t="s">
        <v>40411</v>
      </c>
      <c r="M7898">
        <v>28257298</v>
      </c>
      <c r="Q7898" s="10"/>
      <c r="R7898" s="11">
        <f t="shared" si="246"/>
        <v>0</v>
      </c>
      <c r="U7898" s="11">
        <f t="shared" si="247"/>
        <v>0</v>
      </c>
      <c r="Y7898" s="11">
        <f>IF(SUM(Tableau1[[#This Row],[Other access]:[Sci-hub access]])&gt;=1,1,0)</f>
        <v>0</v>
      </c>
      <c r="Z7898" s="12">
        <f>IF(OR(Tableau1[[#This Row],[Access R1 + S1+ T1 ]]&gt;=1,Tableau1[[#This Row],[Access V1 +W1 + X1]]&gt;=1),1,0)</f>
        <v>0</v>
      </c>
      <c r="AB7898" s="10" t="str">
        <f>Tableau1[[#This Row],[DOI]]</f>
        <v>doi: 10.1097/ICU.0000000000000369</v>
      </c>
      <c r="AC7898" s="13" t="str">
        <f>Tableau1[[#This Row],[Authors]]&amp;", "&amp;Tableau1[[#This Row],[Title]]&amp;" "&amp;Tableau1[[#This Row],[Journal]]&amp;". "&amp;Tableau1[[#This Row],[Year]]</f>
        <v>Lin X, Apple D, Hu J, Tewari A., Advancements of vitreoretinal surgical machines. Curr Opin Ophthalmol. 2017</v>
      </c>
    </row>
    <row r="7899" spans="1:29" ht="28.8" x14ac:dyDescent="0.3">
      <c r="A7899">
        <v>357</v>
      </c>
      <c r="B7899" t="s">
        <v>3620</v>
      </c>
      <c r="C7899" t="s">
        <v>13881</v>
      </c>
      <c r="D7899" t="s">
        <v>24040</v>
      </c>
      <c r="E7899" t="s">
        <v>2465</v>
      </c>
      <c r="F7899" s="10"/>
      <c r="G7899">
        <v>2017</v>
      </c>
      <c r="J7899">
        <v>0.71133855290521564</v>
      </c>
      <c r="L7899" t="s">
        <v>34864</v>
      </c>
      <c r="M7899">
        <v>29245262</v>
      </c>
      <c r="Q7899" s="10"/>
      <c r="R7899" s="11">
        <f t="shared" si="246"/>
        <v>0</v>
      </c>
      <c r="U7899" s="11">
        <f t="shared" si="247"/>
        <v>0</v>
      </c>
      <c r="Y7899" s="11">
        <f>IF(SUM(Tableau1[[#This Row],[Other access]:[Sci-hub access]])&gt;=1,1,0)</f>
        <v>0</v>
      </c>
      <c r="Z7899" s="12">
        <f>IF(OR(Tableau1[[#This Row],[Access R1 + S1+ T1 ]]&gt;=1,Tableau1[[#This Row],[Access V1 +W1 + X1]]&gt;=1),1,0)</f>
        <v>0</v>
      </c>
      <c r="AB7899" s="10" t="str">
        <f>Tableau1[[#This Row],[DOI]]</f>
        <v>doi: 10.1097/MD.0000000000008941</v>
      </c>
      <c r="AC7899" s="13" t="str">
        <f>Tableau1[[#This Row],[Authors]]&amp;", "&amp;Tableau1[[#This Row],[Title]]&amp;" "&amp;Tableau1[[#This Row],[Journal]]&amp;". "&amp;Tableau1[[#This Row],[Year]]</f>
        <v>Chen YH, Chen JT, Tai MC, Chou YC, Chen CL., Acute postcataract endophthalmitis at a referral center in northern Taiwan: Causative organisms, clinical features, and visual acuity outcomes after treatment: A retrospective cohort study. Medicine (Baltimore). 2017</v>
      </c>
    </row>
    <row r="7900" spans="1:29" x14ac:dyDescent="0.3">
      <c r="A7900">
        <v>5793</v>
      </c>
      <c r="B7900" t="s">
        <v>8816</v>
      </c>
      <c r="C7900" t="s">
        <v>19033</v>
      </c>
      <c r="D7900" t="s">
        <v>29246</v>
      </c>
      <c r="E7900" t="s">
        <v>2441</v>
      </c>
      <c r="F7900" s="10"/>
      <c r="G7900">
        <v>2017</v>
      </c>
      <c r="J7900">
        <v>0.71134806827106256</v>
      </c>
      <c r="L7900" t="s">
        <v>40175</v>
      </c>
      <c r="M7900">
        <v>28284785</v>
      </c>
      <c r="Q7900" s="10"/>
      <c r="R7900" s="11">
        <f t="shared" si="246"/>
        <v>0</v>
      </c>
      <c r="U7900" s="11">
        <f t="shared" si="247"/>
        <v>0</v>
      </c>
      <c r="Y7900" s="11">
        <f>IF(SUM(Tableau1[[#This Row],[Other access]:[Sci-hub access]])&gt;=1,1,0)</f>
        <v>0</v>
      </c>
      <c r="Z7900" s="12">
        <f>IF(OR(Tableau1[[#This Row],[Access R1 + S1+ T1 ]]&gt;=1,Tableau1[[#This Row],[Access V1 +W1 + X1]]&gt;=1),1,0)</f>
        <v>0</v>
      </c>
      <c r="AB7900" s="10" t="str">
        <f>Tableau1[[#This Row],[DOI]]</f>
        <v>doi: 10.1016/j.ophtha.2017.01.003</v>
      </c>
      <c r="AC7900" s="13" t="str">
        <f>Tableau1[[#This Row],[Authors]]&amp;", "&amp;Tableau1[[#This Row],[Title]]&amp;" "&amp;Tableau1[[#This Row],[Journal]]&amp;". "&amp;Tableau1[[#This Row],[Year]]</f>
        <v>Ip MS, Zhang J, Ehrlich JS., The Clinical Importance of Changes in Diabetic Retinopathy Severity Score. Ophthalmology. 2017</v>
      </c>
    </row>
    <row r="7901" spans="1:29" x14ac:dyDescent="0.3">
      <c r="A7901">
        <v>2242</v>
      </c>
      <c r="B7901" t="s">
        <v>5474</v>
      </c>
      <c r="C7901" t="s">
        <v>15719</v>
      </c>
      <c r="D7901" t="s">
        <v>25896</v>
      </c>
      <c r="E7901" t="s">
        <v>2532</v>
      </c>
      <c r="F7901" s="10"/>
      <c r="G7901">
        <v>2017</v>
      </c>
      <c r="J7901">
        <v>0.71143665282546809</v>
      </c>
      <c r="L7901" t="s">
        <v>36710</v>
      </c>
      <c r="M7901">
        <v>28785921</v>
      </c>
      <c r="Q7901" s="10"/>
      <c r="R7901" s="11">
        <f t="shared" si="246"/>
        <v>0</v>
      </c>
      <c r="U7901" s="11">
        <f t="shared" si="247"/>
        <v>0</v>
      </c>
      <c r="Y7901" s="11">
        <f>IF(SUM(Tableau1[[#This Row],[Other access]:[Sci-hub access]])&gt;=1,1,0)</f>
        <v>0</v>
      </c>
      <c r="Z7901" s="12">
        <f>IF(OR(Tableau1[[#This Row],[Access R1 + S1+ T1 ]]&gt;=1,Tableau1[[#This Row],[Access V1 +W1 + X1]]&gt;=1),1,0)</f>
        <v>0</v>
      </c>
      <c r="AB7901" s="10" t="str">
        <f>Tableau1[[#This Row],[DOI]]</f>
        <v>doi: 10.1007/s10384-017-0529-6</v>
      </c>
      <c r="AC7901" s="13" t="str">
        <f>Tableau1[[#This Row],[Authors]]&amp;", "&amp;Tableau1[[#This Row],[Title]]&amp;" "&amp;Tableau1[[#This Row],[Journal]]&amp;". "&amp;Tableau1[[#This Row],[Year]]</f>
        <v>Kita Y, Inoue M, Kita R, Sano M, Orihara T, Itoh Y, Hirota K, Koto T, Hirakata A., Changes in the size of the foveal avascular zone after vitrectomy with internal limiting membrane peeling for a macular hole. Jpn J Ophthalmol. 2017</v>
      </c>
    </row>
    <row r="7902" spans="1:29" x14ac:dyDescent="0.3">
      <c r="A7902">
        <v>613</v>
      </c>
      <c r="B7902" t="s">
        <v>3876</v>
      </c>
      <c r="C7902" t="s">
        <v>14132</v>
      </c>
      <c r="D7902" t="s">
        <v>24296</v>
      </c>
      <c r="E7902" t="s">
        <v>2502</v>
      </c>
      <c r="F7902" s="10"/>
      <c r="G7902">
        <v>2018</v>
      </c>
      <c r="J7902">
        <v>0.71153550913553187</v>
      </c>
      <c r="L7902" t="s">
        <v>35111</v>
      </c>
      <c r="M7902">
        <v>29161717</v>
      </c>
      <c r="Q7902" s="10"/>
      <c r="R7902" s="11">
        <f t="shared" si="246"/>
        <v>0</v>
      </c>
      <c r="U7902" s="11">
        <f t="shared" si="247"/>
        <v>0</v>
      </c>
      <c r="Y7902" s="11">
        <f>IF(SUM(Tableau1[[#This Row],[Other access]:[Sci-hub access]])&gt;=1,1,0)</f>
        <v>0</v>
      </c>
      <c r="Z7902" s="12">
        <f>IF(OR(Tableau1[[#This Row],[Access R1 + S1+ T1 ]]&gt;=1,Tableau1[[#This Row],[Access V1 +W1 + X1]]&gt;=1),1,0)</f>
        <v>0</v>
      </c>
      <c r="AB7902" s="10" t="str">
        <f>Tableau1[[#This Row],[DOI]]</f>
        <v>doi: 10.1159/000481535</v>
      </c>
      <c r="AC7902" s="13" t="str">
        <f>Tableau1[[#This Row],[Authors]]&amp;", "&amp;Tableau1[[#This Row],[Title]]&amp;" "&amp;Tableau1[[#This Row],[Journal]]&amp;". "&amp;Tableau1[[#This Row],[Year]]</f>
        <v>Rodríguez-Agirretxe I, Freire V, Muruzabal F, Orive G, Anitua E, Díez-Feijóo E, Acera A., Subconjunctival PRGF Fibrin Membrane as an Adjuvant to Nonpenetrating Deep Sclerectomy: A 2-Year Pilot Study. Ophthalmic Res. 2018</v>
      </c>
    </row>
    <row r="7903" spans="1:29" x14ac:dyDescent="0.3">
      <c r="A7903">
        <v>6282</v>
      </c>
      <c r="B7903" t="s">
        <v>9238</v>
      </c>
      <c r="C7903" t="s">
        <v>19449</v>
      </c>
      <c r="D7903" t="s">
        <v>29669</v>
      </c>
      <c r="E7903" t="s">
        <v>2438</v>
      </c>
      <c r="F7903" s="10"/>
      <c r="G7903">
        <v>2017</v>
      </c>
      <c r="J7903">
        <v>0.71157168457737741</v>
      </c>
      <c r="L7903" t="s">
        <v>40652</v>
      </c>
      <c r="M7903">
        <v>28232380</v>
      </c>
      <c r="Q7903" s="10"/>
      <c r="R7903" s="11">
        <f t="shared" si="246"/>
        <v>0</v>
      </c>
      <c r="U7903" s="11">
        <f t="shared" si="247"/>
        <v>0</v>
      </c>
      <c r="Y7903" s="11">
        <f>IF(SUM(Tableau1[[#This Row],[Other access]:[Sci-hub access]])&gt;=1,1,0)</f>
        <v>0</v>
      </c>
      <c r="Z7903" s="12">
        <f>IF(OR(Tableau1[[#This Row],[Access R1 + S1+ T1 ]]&gt;=1,Tableau1[[#This Row],[Access V1 +W1 + X1]]&gt;=1),1,0)</f>
        <v>0</v>
      </c>
      <c r="AB7903" s="10" t="str">
        <f>Tableau1[[#This Row],[DOI]]</f>
        <v>doi: 10.1136/bjophthalmol-2016-309814</v>
      </c>
      <c r="AC7903" s="13" t="str">
        <f>Tableau1[[#This Row],[Authors]]&amp;", "&amp;Tableau1[[#This Row],[Title]]&amp;" "&amp;Tableau1[[#This Row],[Journal]]&amp;". "&amp;Tableau1[[#This Row],[Year]]</f>
        <v>Neelam K, Goenadi CJ, Lun K, Yip CC, Au Eong KG., Putative protective role of lutein and zeaxanthin in diabetic retinopathy. Br J Ophthalmol. 2017</v>
      </c>
    </row>
    <row r="7904" spans="1:29" x14ac:dyDescent="0.3">
      <c r="A7904">
        <v>8877</v>
      </c>
      <c r="B7904" t="s">
        <v>11504</v>
      </c>
      <c r="C7904" t="s">
        <v>21687</v>
      </c>
      <c r="D7904" t="s">
        <v>31944</v>
      </c>
      <c r="E7904" t="s">
        <v>2490</v>
      </c>
      <c r="F7904" s="10"/>
      <c r="G7904">
        <v>2017</v>
      </c>
      <c r="J7904">
        <v>0.71176516989951533</v>
      </c>
      <c r="L7904" t="s">
        <v>43209</v>
      </c>
      <c r="M7904">
        <v>27818204</v>
      </c>
      <c r="Q7904" s="10"/>
      <c r="R7904" s="11">
        <f t="shared" si="246"/>
        <v>0</v>
      </c>
      <c r="U7904" s="11">
        <f t="shared" si="247"/>
        <v>0</v>
      </c>
      <c r="Y7904" s="11">
        <f>IF(SUM(Tableau1[[#This Row],[Other access]:[Sci-hub access]])&gt;=1,1,0)</f>
        <v>0</v>
      </c>
      <c r="Z7904" s="12">
        <f>IF(OR(Tableau1[[#This Row],[Access R1 + S1+ T1 ]]&gt;=1,Tableau1[[#This Row],[Access V1 +W1 + X1]]&gt;=1),1,0)</f>
        <v>0</v>
      </c>
      <c r="AB7904" s="10" t="str">
        <f>Tableau1[[#This Row],[DOI]]</f>
        <v>doi: 10.1016/j.ajo.2016.10.018</v>
      </c>
      <c r="AC7904" s="13" t="str">
        <f>Tableau1[[#This Row],[Authors]]&amp;", "&amp;Tableau1[[#This Row],[Title]]&amp;" "&amp;Tableau1[[#This Row],[Journal]]&amp;". "&amp;Tableau1[[#This Row],[Year]]</f>
        <v>Li M, Yang Y, Jiang H, Gregori G, Roisman L, Zheng F, Ke B, Qu D, Wang J., Retinal Microvascular Network and Microcirculation Assessments in High Myopia. Am J Ophthalmol. 2017</v>
      </c>
    </row>
    <row r="7905" spans="1:29" ht="28.8" x14ac:dyDescent="0.3">
      <c r="A7905">
        <v>10729</v>
      </c>
      <c r="B7905" t="s">
        <v>13190</v>
      </c>
      <c r="C7905" t="s">
        <v>23353</v>
      </c>
      <c r="D7905" t="s">
        <v>33643</v>
      </c>
      <c r="E7905" t="s">
        <v>2469</v>
      </c>
      <c r="F7905" s="10"/>
      <c r="G7905">
        <v>2017</v>
      </c>
      <c r="J7905">
        <v>0.71176653231106835</v>
      </c>
      <c r="L7905" t="s">
        <v>44976</v>
      </c>
      <c r="M7905">
        <v>27077942</v>
      </c>
      <c r="Q7905" s="10"/>
      <c r="R7905" s="11">
        <f t="shared" si="246"/>
        <v>0</v>
      </c>
      <c r="U7905" s="11">
        <f t="shared" si="247"/>
        <v>0</v>
      </c>
      <c r="Y7905" s="11">
        <f>IF(SUM(Tableau1[[#This Row],[Other access]:[Sci-hub access]])&gt;=1,1,0)</f>
        <v>0</v>
      </c>
      <c r="Z7905" s="12">
        <f>IF(OR(Tableau1[[#This Row],[Access R1 + S1+ T1 ]]&gt;=1,Tableau1[[#This Row],[Access V1 +W1 + X1]]&gt;=1),1,0)</f>
        <v>0</v>
      </c>
      <c r="AB7905" s="10" t="str">
        <f>Tableau1[[#This Row],[DOI]]</f>
        <v>doi: 10.3109/08820538.2015.1095304</v>
      </c>
      <c r="AC7905" s="13" t="str">
        <f>Tableau1[[#This Row],[Authors]]&amp;", "&amp;Tableau1[[#This Row],[Title]]&amp;" "&amp;Tableau1[[#This Row],[Journal]]&amp;". "&amp;Tableau1[[#This Row],[Year]]</f>
        <v>Franco-Cardenas V, Shah SU, Apap D, Joseph A, Heilweil G, Zutis K, Trucco E, Hubschman JP., Assessment of Ischemic Index in Retinal Vascular Diseases Using Ultra-Wide-Field Fluorescein Angiography: Single Versus Summarized Image. Semin Ophthalmol. 2017</v>
      </c>
    </row>
    <row r="7906" spans="1:29" x14ac:dyDescent="0.3">
      <c r="A7906">
        <v>566</v>
      </c>
      <c r="B7906" t="s">
        <v>3829</v>
      </c>
      <c r="C7906" t="s">
        <v>14086</v>
      </c>
      <c r="D7906" t="s">
        <v>24249</v>
      </c>
      <c r="E7906" t="s">
        <v>2462</v>
      </c>
      <c r="F7906" s="10"/>
      <c r="G7906">
        <v>2017</v>
      </c>
      <c r="J7906">
        <v>0.71202587051834554</v>
      </c>
      <c r="L7906" t="s">
        <v>35065</v>
      </c>
      <c r="M7906">
        <v>29178850</v>
      </c>
      <c r="Q7906" s="10"/>
      <c r="R7906" s="11">
        <f t="shared" si="246"/>
        <v>0</v>
      </c>
      <c r="U7906" s="11">
        <f t="shared" si="247"/>
        <v>0</v>
      </c>
      <c r="Y7906" s="11">
        <f>IF(SUM(Tableau1[[#This Row],[Other access]:[Sci-hub access]])&gt;=1,1,0)</f>
        <v>0</v>
      </c>
      <c r="Z7906" s="12">
        <f>IF(OR(Tableau1[[#This Row],[Access R1 + S1+ T1 ]]&gt;=1,Tableau1[[#This Row],[Access V1 +W1 + X1]]&gt;=1),1,0)</f>
        <v>0</v>
      </c>
      <c r="AB7906" s="10" t="str">
        <f>Tableau1[[#This Row],[DOI]]</f>
        <v>doi: 10.1186/s12886-017-0613-1</v>
      </c>
      <c r="AC7906" s="13" t="str">
        <f>Tableau1[[#This Row],[Authors]]&amp;", "&amp;Tableau1[[#This Row],[Title]]&amp;" "&amp;Tableau1[[#This Row],[Journal]]&amp;". "&amp;Tableau1[[#This Row],[Year]]</f>
        <v>Adachi S, Yuki K, Awano-Tanabe S, Ono T, Murata H, Asaoka R, Tsubota K., Factors associated with the occurrence of a fall in subjects with primary open-angle glaucoma. BMC Ophthalmol. 2017</v>
      </c>
    </row>
    <row r="7907" spans="1:29" x14ac:dyDescent="0.3">
      <c r="A7907">
        <v>10742</v>
      </c>
      <c r="B7907" t="s">
        <v>13201</v>
      </c>
      <c r="C7907" t="s">
        <v>23364</v>
      </c>
      <c r="D7907" t="s">
        <v>33654</v>
      </c>
      <c r="E7907" t="s">
        <v>2719</v>
      </c>
      <c r="F7907" s="10"/>
      <c r="G7907">
        <v>2017</v>
      </c>
      <c r="J7907">
        <v>0.71207274136404886</v>
      </c>
      <c r="L7907" t="s">
        <v>44989</v>
      </c>
      <c r="M7907">
        <v>27070371</v>
      </c>
      <c r="Q7907" s="10"/>
      <c r="R7907" s="11">
        <f t="shared" si="246"/>
        <v>0</v>
      </c>
      <c r="U7907" s="11">
        <f t="shared" si="247"/>
        <v>0</v>
      </c>
      <c r="Y7907" s="11">
        <f>IF(SUM(Tableau1[[#This Row],[Other access]:[Sci-hub access]])&gt;=1,1,0)</f>
        <v>0</v>
      </c>
      <c r="Z7907" s="12">
        <f>IF(OR(Tableau1[[#This Row],[Access R1 + S1+ T1 ]]&gt;=1,Tableau1[[#This Row],[Access V1 +W1 + X1]]&gt;=1),1,0)</f>
        <v>0</v>
      </c>
      <c r="AB7907" s="10" t="str">
        <f>Tableau1[[#This Row],[DOI]]</f>
        <v>doi: 10.3109/09273948.2016.1158276</v>
      </c>
      <c r="AC7907" s="13" t="str">
        <f>Tableau1[[#This Row],[Authors]]&amp;", "&amp;Tableau1[[#This Row],[Title]]&amp;" "&amp;Tableau1[[#This Row],[Journal]]&amp;". "&amp;Tableau1[[#This Row],[Year]]</f>
        <v>Takeuchi M, Karasawa Y, Harimoto K, Tanaka A, Shibata M, Sato T, Caspi RR, Ito M., Analysis of Th Cell-related Cytokine Production in Behçet Disease Patients with Uveitis Before and After Infliximab Treatment. Ocul Immunol Inflamm. 2017</v>
      </c>
    </row>
    <row r="7908" spans="1:29" x14ac:dyDescent="0.3">
      <c r="A7908">
        <v>7183</v>
      </c>
      <c r="B7908" t="s">
        <v>1235</v>
      </c>
      <c r="C7908" t="s">
        <v>1236</v>
      </c>
      <c r="D7908" t="s">
        <v>1237</v>
      </c>
      <c r="E7908" t="s">
        <v>2714</v>
      </c>
      <c r="F7908" s="10"/>
      <c r="G7908">
        <v>2016</v>
      </c>
      <c r="J7908">
        <v>0.71209007045987083</v>
      </c>
      <c r="L7908" t="s">
        <v>41539</v>
      </c>
      <c r="M7908">
        <v>28119858</v>
      </c>
      <c r="Q7908" s="10"/>
      <c r="R7908" s="11">
        <f t="shared" si="246"/>
        <v>0</v>
      </c>
      <c r="U7908" s="11">
        <f t="shared" si="247"/>
        <v>0</v>
      </c>
      <c r="Y7908" s="11">
        <f>IF(SUM(Tableau1[[#This Row],[Other access]:[Sci-hub access]])&gt;=1,1,0)</f>
        <v>0</v>
      </c>
      <c r="Z7908" s="12">
        <f>IF(OR(Tableau1[[#This Row],[Access R1 + S1+ T1 ]]&gt;=1,Tableau1[[#This Row],[Access V1 +W1 + X1]]&gt;=1),1,0)</f>
        <v>0</v>
      </c>
      <c r="AB7908" s="10" t="str">
        <f>Tableau1[[#This Row],[DOI]]</f>
        <v>doi: 10.3389/fcimb.2016.00207</v>
      </c>
      <c r="AC7908" s="13" t="str">
        <f>Tableau1[[#This Row],[Authors]]&amp;", "&amp;Tableau1[[#This Row],[Title]]&amp;" "&amp;Tableau1[[#This Row],[Journal]]&amp;". "&amp;Tableau1[[#This Row],[Year]]</f>
        <v>Feng L, Lu X, Yu Y, Wang T, Luo S, Sun Z, Duan Q, Wang N, Song L., Survey, Culture, and Genome Analysis of Ocular Chlamydia trachomatis in Tibetan Boarding Primary Schools in Qinghai Province, China. Front Cell Infect Microbiol. 2016</v>
      </c>
    </row>
    <row r="7909" spans="1:29" x14ac:dyDescent="0.3">
      <c r="A7909">
        <v>1029</v>
      </c>
      <c r="B7909" t="s">
        <v>4291</v>
      </c>
      <c r="C7909" t="s">
        <v>14545</v>
      </c>
      <c r="D7909" t="s">
        <v>24712</v>
      </c>
      <c r="E7909" t="s">
        <v>2511</v>
      </c>
      <c r="F7909" s="10"/>
      <c r="G7909">
        <v>2017</v>
      </c>
      <c r="J7909">
        <v>0.71209826083975925</v>
      </c>
      <c r="L7909" t="s">
        <v>35517</v>
      </c>
      <c r="M7909">
        <v>29044085</v>
      </c>
      <c r="Q7909" s="10"/>
      <c r="R7909" s="11">
        <f t="shared" si="246"/>
        <v>0</v>
      </c>
      <c r="U7909" s="11">
        <f t="shared" si="247"/>
        <v>0</v>
      </c>
      <c r="Y7909" s="11">
        <f>IF(SUM(Tableau1[[#This Row],[Other access]:[Sci-hub access]])&gt;=1,1,0)</f>
        <v>0</v>
      </c>
      <c r="Z7909" s="12">
        <f>IF(OR(Tableau1[[#This Row],[Access R1 + S1+ T1 ]]&gt;=1,Tableau1[[#This Row],[Access V1 +W1 + X1]]&gt;=1),1,0)</f>
        <v>0</v>
      </c>
      <c r="AB7909" s="10" t="str">
        <f>Tableau1[[#This Row],[DOI]]</f>
        <v>doi: 10.4103/ijo.IJO_322_17</v>
      </c>
      <c r="AC7909" s="13" t="str">
        <f>Tableau1[[#This Row],[Authors]]&amp;", "&amp;Tableau1[[#This Row],[Title]]&amp;" "&amp;Tableau1[[#This Row],[Journal]]&amp;". "&amp;Tableau1[[#This Row],[Year]]</f>
        <v>Kumar P, Kumar V., Vitrectomy for epiretinal membrane in adult-onset Coats' disease. Indian J Ophthalmol. 2017</v>
      </c>
    </row>
    <row r="7910" spans="1:29" x14ac:dyDescent="0.3">
      <c r="A7910">
        <v>10017</v>
      </c>
      <c r="B7910" t="s">
        <v>12539</v>
      </c>
      <c r="C7910" t="s">
        <v>22706</v>
      </c>
      <c r="D7910" t="s">
        <v>32987</v>
      </c>
      <c r="E7910" t="s">
        <v>2486</v>
      </c>
      <c r="F7910" s="10"/>
      <c r="G7910">
        <v>2017</v>
      </c>
      <c r="J7910">
        <v>0.71210698702960518</v>
      </c>
      <c r="L7910" t="s">
        <v>44274</v>
      </c>
      <c r="M7910">
        <v>27495264</v>
      </c>
      <c r="Q7910" s="10"/>
      <c r="R7910" s="11">
        <f t="shared" si="246"/>
        <v>0</v>
      </c>
      <c r="U7910" s="11">
        <f t="shared" si="247"/>
        <v>0</v>
      </c>
      <c r="Y7910" s="11">
        <f>IF(SUM(Tableau1[[#This Row],[Other access]:[Sci-hub access]])&gt;=1,1,0)</f>
        <v>0</v>
      </c>
      <c r="Z7910" s="12">
        <f>IF(OR(Tableau1[[#This Row],[Access R1 + S1+ T1 ]]&gt;=1,Tableau1[[#This Row],[Access V1 +W1 + X1]]&gt;=1),1,0)</f>
        <v>0</v>
      </c>
      <c r="AB7910" s="10" t="str">
        <f>Tableau1[[#This Row],[DOI]]</f>
        <v>doi: 10.1111/aos.13161</v>
      </c>
      <c r="AC7910" s="13" t="str">
        <f>Tableau1[[#This Row],[Authors]]&amp;", "&amp;Tableau1[[#This Row],[Title]]&amp;" "&amp;Tableau1[[#This Row],[Journal]]&amp;". "&amp;Tableau1[[#This Row],[Year]]</f>
        <v>Tan AN, Webers CA, Berendschot TT, de Brabander J, de Witte PM, Nuijts RM, Schouten JS, Beckers HJ., Corneal endothelial cell loss after Baerveldt glaucoma drainage device implantation in the anterior chamber. Acta Ophthalmol. 2017</v>
      </c>
    </row>
    <row r="7911" spans="1:29" x14ac:dyDescent="0.3">
      <c r="A7911">
        <v>3903</v>
      </c>
      <c r="B7911" t="s">
        <v>7062</v>
      </c>
      <c r="C7911" t="s">
        <v>17300</v>
      </c>
      <c r="D7911" t="s">
        <v>27487</v>
      </c>
      <c r="E7911" t="s">
        <v>2556</v>
      </c>
      <c r="F7911" s="10"/>
      <c r="G7911">
        <v>2017</v>
      </c>
      <c r="J7911">
        <v>0.71216084288207449</v>
      </c>
      <c r="L7911" t="s">
        <v>38345</v>
      </c>
      <c r="M7911">
        <v>28510482</v>
      </c>
      <c r="Q7911" s="10"/>
      <c r="R7911" s="11">
        <f t="shared" si="246"/>
        <v>0</v>
      </c>
      <c r="U7911" s="11">
        <f t="shared" si="247"/>
        <v>0</v>
      </c>
      <c r="Y7911" s="11">
        <f>IF(SUM(Tableau1[[#This Row],[Other access]:[Sci-hub access]])&gt;=1,1,0)</f>
        <v>0</v>
      </c>
      <c r="Z7911" s="12">
        <f>IF(OR(Tableau1[[#This Row],[Access R1 + S1+ T1 ]]&gt;=1,Tableau1[[#This Row],[Access V1 +W1 + X1]]&gt;=1),1,0)</f>
        <v>0</v>
      </c>
      <c r="AB7911" s="10" t="str">
        <f>Tableau1[[#This Row],[DOI]]</f>
        <v>doi: 10.1089/hum.2017.020</v>
      </c>
      <c r="AC7911" s="13" t="str">
        <f>Tableau1[[#This Row],[Authors]]&amp;", "&amp;Tableau1[[#This Row],[Title]]&amp;" "&amp;Tableau1[[#This Row],[Journal]]&amp;". "&amp;Tableau1[[#This Row],[Year]]</f>
        <v>Petit L, Ma S, Cheng SY, Gao G, Punzo C., Rod Outer Segment Development Influences AAV-Mediated Photoreceptor Transduction After Subretinal Injection. Hum Gene Ther. 2017</v>
      </c>
    </row>
    <row r="7912" spans="1:29" x14ac:dyDescent="0.3">
      <c r="A7912">
        <v>10137</v>
      </c>
      <c r="B7912" t="s">
        <v>12647</v>
      </c>
      <c r="C7912" t="s">
        <v>22815</v>
      </c>
      <c r="D7912" t="s">
        <v>33097</v>
      </c>
      <c r="E7912" t="s">
        <v>2447</v>
      </c>
      <c r="F7912" s="10"/>
      <c r="G7912">
        <v>2017</v>
      </c>
      <c r="J7912">
        <v>0.71216344787172448</v>
      </c>
      <c r="L7912" t="s">
        <v>44392</v>
      </c>
      <c r="M7912">
        <v>27464452</v>
      </c>
      <c r="Q7912" s="10"/>
      <c r="R7912" s="11">
        <f t="shared" si="246"/>
        <v>0</v>
      </c>
      <c r="U7912" s="11">
        <f t="shared" si="247"/>
        <v>0</v>
      </c>
      <c r="Y7912" s="11">
        <f>IF(SUM(Tableau1[[#This Row],[Other access]:[Sci-hub access]])&gt;=1,1,0)</f>
        <v>0</v>
      </c>
      <c r="Z7912" s="12">
        <f>IF(OR(Tableau1[[#This Row],[Access R1 + S1+ T1 ]]&gt;=1,Tableau1[[#This Row],[Access V1 +W1 + X1]]&gt;=1),1,0)</f>
        <v>0</v>
      </c>
      <c r="AB7912" s="10" t="str">
        <f>Tableau1[[#This Row],[DOI]]</f>
        <v>doi: 10.1097/IOP.0000000000000750</v>
      </c>
      <c r="AC7912" s="13" t="str">
        <f>Tableau1[[#This Row],[Authors]]&amp;", "&amp;Tableau1[[#This Row],[Title]]&amp;" "&amp;Tableau1[[#This Row],[Journal]]&amp;". "&amp;Tableau1[[#This Row],[Year]]</f>
        <v>Tse BC, McKeown CA, Tse DT., Titanium T-Plate as a Platform for Globe Stabilization in Acquired Nystagmus and Oscillopsia Without a Null Zone. Ophthal Plast Reconstr Surg. 2017</v>
      </c>
    </row>
    <row r="7913" spans="1:29" x14ac:dyDescent="0.3">
      <c r="A7913">
        <v>6080</v>
      </c>
      <c r="B7913" t="s">
        <v>9060</v>
      </c>
      <c r="C7913" t="s">
        <v>19273</v>
      </c>
      <c r="D7913" t="s">
        <v>29490</v>
      </c>
      <c r="E7913" t="s">
        <v>34302</v>
      </c>
      <c r="F7913" s="10"/>
      <c r="G7913">
        <v>2017</v>
      </c>
      <c r="J7913">
        <v>0.71217336394636399</v>
      </c>
      <c r="L7913" t="s">
        <v>40456</v>
      </c>
      <c r="M7913">
        <v>28253201</v>
      </c>
      <c r="Q7913" s="10"/>
      <c r="R7913" s="11">
        <f t="shared" si="246"/>
        <v>0</v>
      </c>
      <c r="U7913" s="11">
        <f t="shared" si="247"/>
        <v>0</v>
      </c>
      <c r="Y7913" s="11">
        <f>IF(SUM(Tableau1[[#This Row],[Other access]:[Sci-hub access]])&gt;=1,1,0)</f>
        <v>0</v>
      </c>
      <c r="Z7913" s="12">
        <f>IF(OR(Tableau1[[#This Row],[Access R1 + S1+ T1 ]]&gt;=1,Tableau1[[#This Row],[Access V1 +W1 + X1]]&gt;=1),1,0)</f>
        <v>0</v>
      </c>
      <c r="AB7913" s="10" t="str">
        <f>Tableau1[[#This Row],[DOI]]</f>
        <v>doi: 10.1088/1361-6498/aa5eee</v>
      </c>
      <c r="AC7913" s="13" t="str">
        <f>Tableau1[[#This Row],[Authors]]&amp;", "&amp;Tableau1[[#This Row],[Title]]&amp;" "&amp;Tableau1[[#This Row],[Journal]]&amp;". "&amp;Tableau1[[#This Row],[Year]]</f>
        <v>Rose A, Rae WID, Chikobvu P, Marais W., A multiple methods approach: radiation associated cataracts and occupational radiation safety practices in interventionalists in South Africa. J Radiol Prot. 2017</v>
      </c>
    </row>
    <row r="7914" spans="1:29" x14ac:dyDescent="0.3">
      <c r="A7914">
        <v>10402</v>
      </c>
      <c r="B7914" t="s">
        <v>12894</v>
      </c>
      <c r="C7914" t="s">
        <v>23061</v>
      </c>
      <c r="D7914" t="s">
        <v>33347</v>
      </c>
      <c r="E7914" t="s">
        <v>2471</v>
      </c>
      <c r="F7914" s="10"/>
      <c r="G7914">
        <v>2017</v>
      </c>
      <c r="J7914">
        <v>0.71219133616795982</v>
      </c>
      <c r="L7914" t="s">
        <v>44652</v>
      </c>
      <c r="M7914">
        <v>27334605</v>
      </c>
      <c r="Q7914" s="10"/>
      <c r="R7914" s="11">
        <f t="shared" si="246"/>
        <v>0</v>
      </c>
      <c r="U7914" s="11">
        <f t="shared" si="247"/>
        <v>0</v>
      </c>
      <c r="Y7914" s="11">
        <f>IF(SUM(Tableau1[[#This Row],[Other access]:[Sci-hub access]])&gt;=1,1,0)</f>
        <v>0</v>
      </c>
      <c r="Z7914" s="12">
        <f>IF(OR(Tableau1[[#This Row],[Access R1 + S1+ T1 ]]&gt;=1,Tableau1[[#This Row],[Access V1 +W1 + X1]]&gt;=1),1,0)</f>
        <v>0</v>
      </c>
      <c r="AB7914" s="10" t="str">
        <f>Tableau1[[#This Row],[DOI]]</f>
        <v>doi: 10.1007/s10792-016-0280-x</v>
      </c>
      <c r="AC7914" s="13" t="str">
        <f>Tableau1[[#This Row],[Authors]]&amp;", "&amp;Tableau1[[#This Row],[Title]]&amp;" "&amp;Tableau1[[#This Row],[Journal]]&amp;". "&amp;Tableau1[[#This Row],[Year]]</f>
        <v>Angmo D, Wadhwani M, Velpandian T, Kotnal A, Sihota R, Dada T., Evaluation of physical properties and dose equivalency of generic versus branded latanoprost formulations. Int Ophthalmol. 2017</v>
      </c>
    </row>
    <row r="7915" spans="1:29" x14ac:dyDescent="0.3">
      <c r="A7915">
        <v>9865</v>
      </c>
      <c r="B7915" t="s">
        <v>12396</v>
      </c>
      <c r="C7915" t="s">
        <v>22566</v>
      </c>
      <c r="D7915" t="s">
        <v>32844</v>
      </c>
      <c r="E7915" t="s">
        <v>2447</v>
      </c>
      <c r="F7915" s="10"/>
      <c r="G7915">
        <v>2017</v>
      </c>
      <c r="J7915">
        <v>0.71231920181988617</v>
      </c>
      <c r="L7915" t="s">
        <v>44124</v>
      </c>
      <c r="M7915">
        <v>27556344</v>
      </c>
      <c r="Q7915" s="10"/>
      <c r="R7915" s="11">
        <f t="shared" si="246"/>
        <v>0</v>
      </c>
      <c r="U7915" s="11">
        <f t="shared" si="247"/>
        <v>0</v>
      </c>
      <c r="Y7915" s="11">
        <f>IF(SUM(Tableau1[[#This Row],[Other access]:[Sci-hub access]])&gt;=1,1,0)</f>
        <v>0</v>
      </c>
      <c r="Z7915" s="12">
        <f>IF(OR(Tableau1[[#This Row],[Access R1 + S1+ T1 ]]&gt;=1,Tableau1[[#This Row],[Access V1 +W1 + X1]]&gt;=1),1,0)</f>
        <v>0</v>
      </c>
      <c r="AB7915" s="10" t="str">
        <f>Tableau1[[#This Row],[DOI]]</f>
        <v>doi: 10.1097/IOP.0000000000000766</v>
      </c>
      <c r="AC7915" s="13" t="str">
        <f>Tableau1[[#This Row],[Authors]]&amp;", "&amp;Tableau1[[#This Row],[Title]]&amp;" "&amp;Tableau1[[#This Row],[Journal]]&amp;". "&amp;Tableau1[[#This Row],[Year]]</f>
        <v>Kovacs KD, Ehrlich MS., Cicatricial Eyelid Paralysis Secondary to Trigeminal Trophic Syndrome. Ophthal Plast Reconstr Surg. 2017</v>
      </c>
    </row>
    <row r="7916" spans="1:29" ht="28.8" x14ac:dyDescent="0.3">
      <c r="A7916">
        <v>863</v>
      </c>
      <c r="B7916" t="s">
        <v>4126</v>
      </c>
      <c r="C7916" t="s">
        <v>14380</v>
      </c>
      <c r="D7916" t="s">
        <v>24546</v>
      </c>
      <c r="E7916" t="s">
        <v>2504</v>
      </c>
      <c r="F7916" s="10"/>
      <c r="G7916">
        <v>2017</v>
      </c>
      <c r="J7916">
        <v>0.7123290501850571</v>
      </c>
      <c r="L7916" t="s">
        <v>35351</v>
      </c>
      <c r="M7916">
        <v>29083408</v>
      </c>
      <c r="Q7916" s="10"/>
      <c r="R7916" s="11">
        <f t="shared" si="246"/>
        <v>0</v>
      </c>
      <c r="U7916" s="11">
        <f t="shared" si="247"/>
        <v>0</v>
      </c>
      <c r="Y7916" s="11">
        <f>IF(SUM(Tableau1[[#This Row],[Other access]:[Sci-hub access]])&gt;=1,1,0)</f>
        <v>0</v>
      </c>
      <c r="Z7916" s="12">
        <f>IF(OR(Tableau1[[#This Row],[Access R1 + S1+ T1 ]]&gt;=1,Tableau1[[#This Row],[Access V1 +W1 + X1]]&gt;=1),1,0)</f>
        <v>0</v>
      </c>
      <c r="AB7916" s="10" t="str">
        <f>Tableau1[[#This Row],[DOI]]</f>
        <v>doi: 10.1038/ng.3977</v>
      </c>
      <c r="AC7916" s="13" t="str">
        <f>Tableau1[[#This Row],[Authors]]&amp;", "&amp;Tableau1[[#This Row],[Title]]&amp;" "&amp;Tableau1[[#This Row],[Journal]]&amp;". "&amp;Tableau1[[#This Row],[Year]]</f>
        <v>Liu DJ, Peloso GM, Yu H, Butterworth AS, Wang X, Mahajan A, Saleheen D, Emdin C, Alam D, Alves AC, Amouyel P, Di Angelantonio E, Arveiler D, Assimes TL, Auer PL, Baber U, Ballantyne CM, Bang LE, Benn M, Bis JC, Boehnke M, Boerwinkle E, et al., Exome-wide association study of plasma lipids in &gt;300,000 individuals. Nat Genet. 2017</v>
      </c>
    </row>
    <row r="7917" spans="1:29" x14ac:dyDescent="0.3">
      <c r="A7917">
        <v>5304</v>
      </c>
      <c r="B7917" t="s">
        <v>8363</v>
      </c>
      <c r="C7917" t="s">
        <v>18586</v>
      </c>
      <c r="D7917" t="s">
        <v>28793</v>
      </c>
      <c r="E7917" t="s">
        <v>2488</v>
      </c>
      <c r="F7917" s="10"/>
      <c r="G7917">
        <v>2017</v>
      </c>
      <c r="J7917">
        <v>0.71247206990654921</v>
      </c>
      <c r="L7917" t="s">
        <v>39699</v>
      </c>
      <c r="M7917">
        <v>28351044</v>
      </c>
      <c r="Q7917" s="10"/>
      <c r="R7917" s="11">
        <f t="shared" si="246"/>
        <v>0</v>
      </c>
      <c r="U7917" s="11">
        <f t="shared" si="247"/>
        <v>0</v>
      </c>
      <c r="Y7917" s="11">
        <f>IF(SUM(Tableau1[[#This Row],[Other access]:[Sci-hub access]])&gt;=1,1,0)</f>
        <v>0</v>
      </c>
      <c r="Z7917" s="12">
        <f>IF(OR(Tableau1[[#This Row],[Access R1 + S1+ T1 ]]&gt;=1,Tableau1[[#This Row],[Access V1 +W1 + X1]]&gt;=1),1,0)</f>
        <v>0</v>
      </c>
      <c r="AB7917" s="10" t="str">
        <f>Tableau1[[#This Row],[DOI]]</f>
        <v>doi: 10.1159/000455268</v>
      </c>
      <c r="AC7917" s="13" t="str">
        <f>Tableau1[[#This Row],[Authors]]&amp;", "&amp;Tableau1[[#This Row],[Title]]&amp;" "&amp;Tableau1[[#This Row],[Journal]]&amp;". "&amp;Tableau1[[#This Row],[Year]]</f>
        <v>Staurenghi G, Pellegrini M, Invernizzi A, Preziosa C., Diagnosis and Detection. Dev Ophthalmol. 2017</v>
      </c>
    </row>
    <row r="7918" spans="1:29" x14ac:dyDescent="0.3">
      <c r="A7918">
        <v>7415</v>
      </c>
      <c r="B7918" t="s">
        <v>10224</v>
      </c>
      <c r="C7918" t="s">
        <v>20426</v>
      </c>
      <c r="D7918" t="s">
        <v>30658</v>
      </c>
      <c r="E7918" t="s">
        <v>34369</v>
      </c>
      <c r="F7918" s="10"/>
      <c r="G7918">
        <v>2017</v>
      </c>
      <c r="J7918">
        <v>0.71247333334302365</v>
      </c>
      <c r="L7918" t="s">
        <v>41771</v>
      </c>
      <c r="M7918">
        <v>28096551</v>
      </c>
      <c r="Q7918" s="10"/>
      <c r="R7918" s="11">
        <f t="shared" si="246"/>
        <v>0</v>
      </c>
      <c r="U7918" s="11">
        <f t="shared" si="247"/>
        <v>0</v>
      </c>
      <c r="Y7918" s="11">
        <f>IF(SUM(Tableau1[[#This Row],[Other access]:[Sci-hub access]])&gt;=1,1,0)</f>
        <v>0</v>
      </c>
      <c r="Z7918" s="12">
        <f>IF(OR(Tableau1[[#This Row],[Access R1 + S1+ T1 ]]&gt;=1,Tableau1[[#This Row],[Access V1 +W1 + X1]]&gt;=1),1,0)</f>
        <v>0</v>
      </c>
      <c r="AB7918" s="10" t="str">
        <f>Tableau1[[#This Row],[DOI]]</f>
        <v>doi: 10.5507/bp.2016.065</v>
      </c>
      <c r="AC7918" s="13" t="str">
        <f>Tableau1[[#This Row],[Authors]]&amp;", "&amp;Tableau1[[#This Row],[Title]]&amp;" "&amp;Tableau1[[#This Row],[Journal]]&amp;". "&amp;Tableau1[[#This Row],[Year]]</f>
        <v>Hejsek L, Stepanov A, Dohnalova A, Rehakova T, Jiraskova N., The natural evolution of idiophatic epimacular membrane. Biomed Pap Med Fac Univ Palacky Olomouc Czech Repub. 2017</v>
      </c>
    </row>
    <row r="7919" spans="1:29" x14ac:dyDescent="0.3">
      <c r="A7919">
        <v>228</v>
      </c>
      <c r="B7919" t="s">
        <v>3491</v>
      </c>
      <c r="C7919" t="s">
        <v>13752</v>
      </c>
      <c r="D7919" t="s">
        <v>23911</v>
      </c>
      <c r="E7919" t="s">
        <v>2508</v>
      </c>
      <c r="F7919" s="10"/>
      <c r="G7919">
        <v>2018</v>
      </c>
      <c r="J7919">
        <v>0.7125515973722738</v>
      </c>
      <c r="L7919" t="s">
        <v>34739</v>
      </c>
      <c r="M7919">
        <v>29317205</v>
      </c>
      <c r="Q7919" s="10"/>
      <c r="R7919" s="11">
        <f t="shared" si="246"/>
        <v>0</v>
      </c>
      <c r="U7919" s="11">
        <f t="shared" si="247"/>
        <v>0</v>
      </c>
      <c r="Y7919" s="11">
        <f>IF(SUM(Tableau1[[#This Row],[Other access]:[Sci-hub access]])&gt;=1,1,0)</f>
        <v>0</v>
      </c>
      <c r="Z7919" s="12">
        <f>IF(OR(Tableau1[[#This Row],[Access R1 + S1+ T1 ]]&gt;=1,Tableau1[[#This Row],[Access V1 +W1 + X1]]&gt;=1),1,0)</f>
        <v>0</v>
      </c>
      <c r="AB7919" s="10" t="str">
        <f>Tableau1[[#This Row],[DOI]]</f>
        <v>doi: 10.1016/j.bbrc.2018.01.031</v>
      </c>
      <c r="AC7919" s="13" t="str">
        <f>Tableau1[[#This Row],[Authors]]&amp;", "&amp;Tableau1[[#This Row],[Title]]&amp;" "&amp;Tableau1[[#This Row],[Journal]]&amp;". "&amp;Tableau1[[#This Row],[Year]]</f>
        <v>Wada K, Saito J, Yamaguchi M, Seki Y, Furugori M, Takahashi G, Nishito Y, Matsuda H, Shitara H, Kikkawa Y., Pde6b(rd1) mutation modifies cataractogenesis in Foxe3(rct) mice. Biochem Biophys Res Commun. 2018</v>
      </c>
    </row>
    <row r="7920" spans="1:29" x14ac:dyDescent="0.3">
      <c r="A7920">
        <v>4635</v>
      </c>
      <c r="B7920" t="s">
        <v>410</v>
      </c>
      <c r="C7920" t="s">
        <v>411</v>
      </c>
      <c r="D7920" t="s">
        <v>412</v>
      </c>
      <c r="E7920" t="s">
        <v>2464</v>
      </c>
      <c r="F7920" s="10"/>
      <c r="G7920">
        <v>2017</v>
      </c>
      <c r="J7920">
        <v>0.71262383734360457</v>
      </c>
      <c r="L7920" t="s">
        <v>39053</v>
      </c>
      <c r="M7920">
        <v>28426441</v>
      </c>
      <c r="Q7920" s="10"/>
      <c r="R7920" s="11">
        <f t="shared" si="246"/>
        <v>0</v>
      </c>
      <c r="U7920" s="11">
        <f t="shared" si="247"/>
        <v>0</v>
      </c>
      <c r="Y7920" s="11">
        <f>IF(SUM(Tableau1[[#This Row],[Other access]:[Sci-hub access]])&gt;=1,1,0)</f>
        <v>0</v>
      </c>
      <c r="Z7920" s="12">
        <f>IF(OR(Tableau1[[#This Row],[Access R1 + S1+ T1 ]]&gt;=1,Tableau1[[#This Row],[Access V1 +W1 + X1]]&gt;=1),1,0)</f>
        <v>0</v>
      </c>
      <c r="AB7920" s="10" t="str">
        <f>Tableau1[[#This Row],[DOI]]</f>
        <v>doi: 10.1097/ICU.0000000000000387</v>
      </c>
      <c r="AC7920" s="13" t="str">
        <f>Tableau1[[#This Row],[Authors]]&amp;", "&amp;Tableau1[[#This Row],[Title]]&amp;" "&amp;Tableau1[[#This Row],[Journal]]&amp;". "&amp;Tableau1[[#This Row],[Year]]</f>
        <v>Kim KH, Mian SI., Diagnosis of corneal limbal stem cell deficiency. Curr Opin Ophthalmol. 2017</v>
      </c>
    </row>
    <row r="7921" spans="1:29" x14ac:dyDescent="0.3">
      <c r="A7921">
        <v>3906</v>
      </c>
      <c r="B7921" t="s">
        <v>7065</v>
      </c>
      <c r="C7921" t="s">
        <v>17302</v>
      </c>
      <c r="D7921" t="s">
        <v>27490</v>
      </c>
      <c r="E7921" t="s">
        <v>2447</v>
      </c>
      <c r="F7921" s="10"/>
      <c r="G7921">
        <v>2017</v>
      </c>
      <c r="J7921">
        <v>0.71276417183596519</v>
      </c>
      <c r="L7921" t="s">
        <v>38348</v>
      </c>
      <c r="M7921">
        <v>28509683</v>
      </c>
      <c r="Q7921" s="10"/>
      <c r="R7921" s="11">
        <f t="shared" si="246"/>
        <v>0</v>
      </c>
      <c r="U7921" s="11">
        <f t="shared" si="247"/>
        <v>0</v>
      </c>
      <c r="Y7921" s="11">
        <f>IF(SUM(Tableau1[[#This Row],[Other access]:[Sci-hub access]])&gt;=1,1,0)</f>
        <v>0</v>
      </c>
      <c r="Z7921" s="12">
        <f>IF(OR(Tableau1[[#This Row],[Access R1 + S1+ T1 ]]&gt;=1,Tableau1[[#This Row],[Access V1 +W1 + X1]]&gt;=1),1,0)</f>
        <v>0</v>
      </c>
      <c r="AB7921" s="10" t="str">
        <f>Tableau1[[#This Row],[DOI]]</f>
        <v>doi: 10.1097/IOP.0000000000000926</v>
      </c>
      <c r="AC7921" s="13" t="str">
        <f>Tableau1[[#This Row],[Authors]]&amp;", "&amp;Tableau1[[#This Row],[Title]]&amp;" "&amp;Tableau1[[#This Row],[Journal]]&amp;". "&amp;Tableau1[[#This Row],[Year]]</f>
        <v>Choi CJ, Jakobiec FA, Zakka FR, Foster CS, Chodosh J, Freitag SK., Conjunctival Squamous Cell Neoplasia Associated With Ocular Cicatricial Pemphigoid. Ophthal Plast Reconstr Surg. 2017</v>
      </c>
    </row>
    <row r="7922" spans="1:29" x14ac:dyDescent="0.3">
      <c r="A7922">
        <v>9619</v>
      </c>
      <c r="B7922" t="s">
        <v>12172</v>
      </c>
      <c r="C7922" t="s">
        <v>22347</v>
      </c>
      <c r="D7922" t="s">
        <v>32620</v>
      </c>
      <c r="E7922" t="s">
        <v>2468</v>
      </c>
      <c r="F7922" s="10"/>
      <c r="G7922">
        <v>2017</v>
      </c>
      <c r="J7922">
        <v>0.71276669892151701</v>
      </c>
      <c r="L7922" t="s">
        <v>43890</v>
      </c>
      <c r="M7922">
        <v>27636594</v>
      </c>
      <c r="Q7922" s="10"/>
      <c r="R7922" s="11">
        <f t="shared" si="246"/>
        <v>0</v>
      </c>
      <c r="U7922" s="11">
        <f t="shared" si="247"/>
        <v>0</v>
      </c>
      <c r="Y7922" s="11">
        <f>IF(SUM(Tableau1[[#This Row],[Other access]:[Sci-hub access]])&gt;=1,1,0)</f>
        <v>0</v>
      </c>
      <c r="Z7922" s="12">
        <f>IF(OR(Tableau1[[#This Row],[Access R1 + S1+ T1 ]]&gt;=1,Tableau1[[#This Row],[Access V1 +W1 + X1]]&gt;=1),1,0)</f>
        <v>0</v>
      </c>
      <c r="AB7922" s="10" t="str">
        <f>Tableau1[[#This Row],[DOI]]</f>
        <v>doi: 10.1097/IJG.0000000000000498</v>
      </c>
      <c r="AC7922" s="13" t="str">
        <f>Tableau1[[#This Row],[Authors]]&amp;", "&amp;Tableau1[[#This Row],[Title]]&amp;" "&amp;Tableau1[[#This Row],[Journal]]&amp;". "&amp;Tableau1[[#This Row],[Year]]</f>
        <v>Rao A, Agarwal K, Mudunuri H, Padhy D, Roy AK, Mukherjee S., Vessel Caliber in Normal Tension and Primary Open Angle Glaucoma Eyes With Hemifield Damage. J Glaucoma. 2017</v>
      </c>
    </row>
    <row r="7923" spans="1:29" x14ac:dyDescent="0.3">
      <c r="A7923">
        <v>6667</v>
      </c>
      <c r="B7923" t="s">
        <v>9572</v>
      </c>
      <c r="C7923" t="s">
        <v>19778</v>
      </c>
      <c r="D7923" t="s">
        <v>30005</v>
      </c>
      <c r="E7923" t="s">
        <v>34332</v>
      </c>
      <c r="F7923" s="10"/>
      <c r="G7923">
        <v>2017</v>
      </c>
      <c r="J7923">
        <v>0.71290835434071331</v>
      </c>
      <c r="L7923" t="s">
        <v>41030</v>
      </c>
      <c r="M7923">
        <v>28182349</v>
      </c>
      <c r="Q7923" s="10"/>
      <c r="R7923" s="11">
        <f t="shared" si="246"/>
        <v>0</v>
      </c>
      <c r="U7923" s="11">
        <f t="shared" si="247"/>
        <v>0</v>
      </c>
      <c r="Y7923" s="11">
        <f>IF(SUM(Tableau1[[#This Row],[Other access]:[Sci-hub access]])&gt;=1,1,0)</f>
        <v>0</v>
      </c>
      <c r="Z7923" s="12">
        <f>IF(OR(Tableau1[[#This Row],[Access R1 + S1+ T1 ]]&gt;=1,Tableau1[[#This Row],[Access V1 +W1 + X1]]&gt;=1),1,0)</f>
        <v>0</v>
      </c>
      <c r="AB7923" s="10" t="str">
        <f>Tableau1[[#This Row],[DOI]]</f>
        <v>doi: 10.7754/Clin.Lab.2016.160424</v>
      </c>
      <c r="AC7923" s="13" t="str">
        <f>Tableau1[[#This Row],[Authors]]&amp;", "&amp;Tableau1[[#This Row],[Title]]&amp;" "&amp;Tableau1[[#This Row],[Journal]]&amp;". "&amp;Tableau1[[#This Row],[Year]]</f>
        <v>Soualmia H, Midani F, Hadj-Fradj S, Saadi N, Lassoued M, Messoud T, Gharbi M, Ben-Amor Z., The A445C Variant in Apelin Receptor and Diabetic Retinopathy in Tunisian Patients. Clin Lab. 2017</v>
      </c>
    </row>
    <row r="7924" spans="1:29" x14ac:dyDescent="0.3">
      <c r="A7924">
        <v>5517</v>
      </c>
      <c r="B7924" t="s">
        <v>8562</v>
      </c>
      <c r="C7924" t="s">
        <v>18783</v>
      </c>
      <c r="D7924" t="s">
        <v>28992</v>
      </c>
      <c r="E7924" t="s">
        <v>2525</v>
      </c>
      <c r="F7924" s="10"/>
      <c r="G7924">
        <v>2017</v>
      </c>
      <c r="J7924">
        <v>0.71296750475169135</v>
      </c>
      <c r="L7924" t="s">
        <v>39904</v>
      </c>
      <c r="M7924">
        <v>28324919</v>
      </c>
      <c r="Q7924" s="10"/>
      <c r="R7924" s="11">
        <f t="shared" si="246"/>
        <v>0</v>
      </c>
      <c r="U7924" s="11">
        <f t="shared" si="247"/>
        <v>0</v>
      </c>
      <c r="Y7924" s="11">
        <f>IF(SUM(Tableau1[[#This Row],[Other access]:[Sci-hub access]])&gt;=1,1,0)</f>
        <v>0</v>
      </c>
      <c r="Z7924" s="12">
        <f>IF(OR(Tableau1[[#This Row],[Access R1 + S1+ T1 ]]&gt;=1,Tableau1[[#This Row],[Access V1 +W1 + X1]]&gt;=1),1,0)</f>
        <v>0</v>
      </c>
      <c r="AB7924" s="10" t="str">
        <f>Tableau1[[#This Row],[DOI]]</f>
        <v>doi: 10.1111/ceo.12948</v>
      </c>
      <c r="AC7924" s="13" t="str">
        <f>Tableau1[[#This Row],[Authors]]&amp;", "&amp;Tableau1[[#This Row],[Title]]&amp;" "&amp;Tableau1[[#This Row],[Journal]]&amp;". "&amp;Tableau1[[#This Row],[Year]]</f>
        <v>Fan Gaskin JC, Sandhu SS, Walland MJ., Victorian trabeculectomy audit. Clin Exp Ophthalmol. 2017</v>
      </c>
    </row>
    <row r="7925" spans="1:29" ht="28.8" x14ac:dyDescent="0.3">
      <c r="A7925">
        <v>9771</v>
      </c>
      <c r="B7925" t="s">
        <v>12311</v>
      </c>
      <c r="C7925" t="s">
        <v>22484</v>
      </c>
      <c r="D7925" t="s">
        <v>32759</v>
      </c>
      <c r="E7925" t="s">
        <v>34381</v>
      </c>
      <c r="F7925" s="10"/>
      <c r="G7925">
        <v>2017</v>
      </c>
      <c r="J7925">
        <v>0.71298506465717859</v>
      </c>
      <c r="L7925" t="s">
        <v>44035</v>
      </c>
      <c r="M7925">
        <v>27592158</v>
      </c>
      <c r="Q7925" s="10"/>
      <c r="R7925" s="11">
        <f t="shared" si="246"/>
        <v>0</v>
      </c>
      <c r="U7925" s="11">
        <f t="shared" si="247"/>
        <v>0</v>
      </c>
      <c r="Y7925" s="11">
        <f>IF(SUM(Tableau1[[#This Row],[Other access]:[Sci-hub access]])&gt;=1,1,0)</f>
        <v>0</v>
      </c>
      <c r="Z7925" s="12">
        <f>IF(OR(Tableau1[[#This Row],[Access R1 + S1+ T1 ]]&gt;=1,Tableau1[[#This Row],[Access V1 +W1 + X1]]&gt;=1),1,0)</f>
        <v>0</v>
      </c>
      <c r="AB7925" s="10" t="str">
        <f>Tableau1[[#This Row],[DOI]]</f>
        <v>doi: 10.1016/j.oftal.2016.07.001</v>
      </c>
      <c r="AC7925" s="13" t="str">
        <f>Tableau1[[#This Row],[Authors]]&amp;", "&amp;Tableau1[[#This Row],[Title]]&amp;" "&amp;Tableau1[[#This Row],[Journal]]&amp;". "&amp;Tableau1[[#This Row],[Year]]</f>
        <v>Casas-Llera P, Arnalich-Montiel F, Muñoz-Negrete FJ, Rebolleda G., Descemet membranotomy to treat pre-descemet haematoma after deep sclerectomy and anterior segment-OCT related findings: A presentation of two clinical cases. Arch Soc Esp Oftalmol. 2017</v>
      </c>
    </row>
    <row r="7926" spans="1:29" x14ac:dyDescent="0.3">
      <c r="A7926">
        <v>2302</v>
      </c>
      <c r="B7926" t="s">
        <v>5533</v>
      </c>
      <c r="C7926" t="s">
        <v>15778</v>
      </c>
      <c r="D7926" t="s">
        <v>25955</v>
      </c>
      <c r="E7926" t="s">
        <v>2458</v>
      </c>
      <c r="F7926" s="10"/>
      <c r="G7926">
        <v>2017</v>
      </c>
      <c r="J7926">
        <v>0.7130483422453654</v>
      </c>
      <c r="L7926" t="s">
        <v>36769</v>
      </c>
      <c r="M7926">
        <v>28772305</v>
      </c>
      <c r="Q7926" s="10"/>
      <c r="R7926" s="11">
        <f t="shared" si="246"/>
        <v>0</v>
      </c>
      <c r="U7926" s="11">
        <f t="shared" si="247"/>
        <v>0</v>
      </c>
      <c r="Y7926" s="11">
        <f>IF(SUM(Tableau1[[#This Row],[Other access]:[Sci-hub access]])&gt;=1,1,0)</f>
        <v>0</v>
      </c>
      <c r="Z7926" s="12">
        <f>IF(OR(Tableau1[[#This Row],[Access R1 + S1+ T1 ]]&gt;=1,Tableau1[[#This Row],[Access V1 +W1 + X1]]&gt;=1),1,0)</f>
        <v>0</v>
      </c>
      <c r="AB7926" s="10" t="str">
        <f>Tableau1[[#This Row],[DOI]]</f>
        <v>doi: 10.1001/jamaophthalmol.2017.2583</v>
      </c>
      <c r="AC7926" s="13" t="str">
        <f>Tableau1[[#This Row],[Authors]]&amp;", "&amp;Tableau1[[#This Row],[Title]]&amp;" "&amp;Tableau1[[#This Row],[Journal]]&amp;". "&amp;Tableau1[[#This Row],[Year]]</f>
        <v>Saldanha IJ, Lindsley K, Do DV, Chuck RS, Meyerle C, Jones LS, Coleman AL, Jampel HD, Dickersin K, Virgili G., Comparison of Clinical Trial and Systematic Review Outcomes for the 4 Most Prevalent Eye Diseases. JAMA Ophthalmol. 2017</v>
      </c>
    </row>
    <row r="7927" spans="1:29" x14ac:dyDescent="0.3">
      <c r="A7927">
        <v>4589</v>
      </c>
      <c r="B7927" t="s">
        <v>7710</v>
      </c>
      <c r="C7927" t="s">
        <v>17945</v>
      </c>
      <c r="D7927" t="s">
        <v>28139</v>
      </c>
      <c r="E7927" t="s">
        <v>2449</v>
      </c>
      <c r="F7927" s="10"/>
      <c r="G7927">
        <v>2017</v>
      </c>
      <c r="J7927">
        <v>0.71317368419700133</v>
      </c>
      <c r="L7927" t="s">
        <v>39007</v>
      </c>
      <c r="M7927">
        <v>28429427</v>
      </c>
      <c r="Q7927" s="10"/>
      <c r="R7927" s="11">
        <f t="shared" si="246"/>
        <v>0</v>
      </c>
      <c r="U7927" s="11">
        <f t="shared" si="247"/>
        <v>0</v>
      </c>
      <c r="Y7927" s="11">
        <f>IF(SUM(Tableau1[[#This Row],[Other access]:[Sci-hub access]])&gt;=1,1,0)</f>
        <v>0</v>
      </c>
      <c r="Z7927" s="12">
        <f>IF(OR(Tableau1[[#This Row],[Access R1 + S1+ T1 ]]&gt;=1,Tableau1[[#This Row],[Access V1 +W1 + X1]]&gt;=1),1,0)</f>
        <v>0</v>
      </c>
      <c r="AB7927" s="10" t="str">
        <f>Tableau1[[#This Row],[DOI]]</f>
        <v>doi: 10.1111/cxo.12523</v>
      </c>
      <c r="AC7927" s="13" t="str">
        <f>Tableau1[[#This Row],[Authors]]&amp;", "&amp;Tableau1[[#This Row],[Title]]&amp;" "&amp;Tableau1[[#This Row],[Journal]]&amp;". "&amp;Tableau1[[#This Row],[Year]]</f>
        <v>Karti O, Yuksel B, Uzunel UD, Karahan E, Zengin MO, Kusbeci T., The assessment of optical coherence tomographic parameters in subjects with a positive family history of glaucoma. Clin Exp Optom. 2017</v>
      </c>
    </row>
    <row r="7928" spans="1:29" ht="28.8" x14ac:dyDescent="0.3">
      <c r="A7928">
        <v>4623</v>
      </c>
      <c r="B7928" t="s">
        <v>7743</v>
      </c>
      <c r="C7928" t="s">
        <v>17978</v>
      </c>
      <c r="D7928" t="s">
        <v>28172</v>
      </c>
      <c r="E7928" t="s">
        <v>2502</v>
      </c>
      <c r="F7928" s="10"/>
      <c r="G7928">
        <v>2017</v>
      </c>
      <c r="J7928">
        <v>0.71323585439324833</v>
      </c>
      <c r="L7928" t="s">
        <v>39041</v>
      </c>
      <c r="M7928">
        <v>28427057</v>
      </c>
      <c r="Q7928" s="10"/>
      <c r="R7928" s="11">
        <f t="shared" si="246"/>
        <v>0</v>
      </c>
      <c r="U7928" s="11">
        <f t="shared" si="247"/>
        <v>0</v>
      </c>
      <c r="Y7928" s="11">
        <f>IF(SUM(Tableau1[[#This Row],[Other access]:[Sci-hub access]])&gt;=1,1,0)</f>
        <v>0</v>
      </c>
      <c r="Z7928" s="12">
        <f>IF(OR(Tableau1[[#This Row],[Access R1 + S1+ T1 ]]&gt;=1,Tableau1[[#This Row],[Access V1 +W1 + X1]]&gt;=1),1,0)</f>
        <v>0</v>
      </c>
      <c r="AB7928" s="10" t="str">
        <f>Tableau1[[#This Row],[DOI]]</f>
        <v>doi: 10.1159/000462976</v>
      </c>
      <c r="AC7928" s="13" t="str">
        <f>Tableau1[[#This Row],[Authors]]&amp;", "&amp;Tableau1[[#This Row],[Title]]&amp;" "&amp;Tableau1[[#This Row],[Journal]]&amp;". "&amp;Tableau1[[#This Row],[Year]]</f>
        <v>Chatziralli I, Theodossiadis G, Parikakis E, Mitropoulos PG, Theodossiadis P., Long-Term Anatomical and Functional Outcomes in Patients with Ischemic Central Retinal Vein Occlusion Treated with Anti-Vascular Endothelial Growth Factor Agents. Ophthalmic Res. 2017</v>
      </c>
    </row>
    <row r="7929" spans="1:29" x14ac:dyDescent="0.3">
      <c r="A7929">
        <v>130</v>
      </c>
      <c r="B7929" t="s">
        <v>3393</v>
      </c>
      <c r="C7929" t="s">
        <v>13654</v>
      </c>
      <c r="D7929" t="s">
        <v>23813</v>
      </c>
      <c r="E7929" t="s">
        <v>2465</v>
      </c>
      <c r="F7929" s="10"/>
      <c r="G7929">
        <v>2017</v>
      </c>
      <c r="J7929">
        <v>0.71326010731589318</v>
      </c>
      <c r="L7929" t="s">
        <v>34646</v>
      </c>
      <c r="M7929">
        <v>29390410</v>
      </c>
      <c r="Q7929" s="10"/>
      <c r="R7929" s="11">
        <f t="shared" si="246"/>
        <v>0</v>
      </c>
      <c r="U7929" s="11">
        <f t="shared" si="247"/>
        <v>0</v>
      </c>
      <c r="Y7929" s="11">
        <f>IF(SUM(Tableau1[[#This Row],[Other access]:[Sci-hub access]])&gt;=1,1,0)</f>
        <v>0</v>
      </c>
      <c r="Z7929" s="12">
        <f>IF(OR(Tableau1[[#This Row],[Access R1 + S1+ T1 ]]&gt;=1,Tableau1[[#This Row],[Access V1 +W1 + X1]]&gt;=1),1,0)</f>
        <v>0</v>
      </c>
      <c r="AB7929" s="10" t="str">
        <f>Tableau1[[#This Row],[DOI]]</f>
        <v>doi: 10.1097/MD.0000000000009353</v>
      </c>
      <c r="AC7929" s="13" t="str">
        <f>Tableau1[[#This Row],[Authors]]&amp;", "&amp;Tableau1[[#This Row],[Title]]&amp;" "&amp;Tableau1[[#This Row],[Journal]]&amp;". "&amp;Tableau1[[#This Row],[Year]]</f>
        <v>Kim JS, Kim EJ, Kwon SH., An ethmoid mucocele causing diplopia: A case report. Medicine (Baltimore). 2017</v>
      </c>
    </row>
    <row r="7930" spans="1:29" x14ac:dyDescent="0.3">
      <c r="A7930">
        <v>2405</v>
      </c>
      <c r="B7930" t="s">
        <v>5630</v>
      </c>
      <c r="C7930" t="s">
        <v>15875</v>
      </c>
      <c r="D7930" t="s">
        <v>26052</v>
      </c>
      <c r="E7930" t="s">
        <v>34095</v>
      </c>
      <c r="F7930" s="10"/>
      <c r="G7930">
        <v>2017</v>
      </c>
      <c r="J7930">
        <v>0.71332830463061958</v>
      </c>
      <c r="L7930" t="s">
        <v>36870</v>
      </c>
      <c r="M7930">
        <v>28750658</v>
      </c>
      <c r="Q7930" s="10"/>
      <c r="R7930" s="11">
        <f t="shared" si="246"/>
        <v>0</v>
      </c>
      <c r="U7930" s="11">
        <f t="shared" si="247"/>
        <v>0</v>
      </c>
      <c r="Y7930" s="11">
        <f>IF(SUM(Tableau1[[#This Row],[Other access]:[Sci-hub access]])&gt;=1,1,0)</f>
        <v>0</v>
      </c>
      <c r="Z7930" s="12">
        <f>IF(OR(Tableau1[[#This Row],[Access R1 + S1+ T1 ]]&gt;=1,Tableau1[[#This Row],[Access V1 +W1 + X1]]&gt;=1),1,0)</f>
        <v>0</v>
      </c>
      <c r="AB7930" s="10" t="str">
        <f>Tableau1[[#This Row],[DOI]]</f>
        <v>doi: 10.1186/s40478-017-0462-4</v>
      </c>
      <c r="AC7930" s="13" t="str">
        <f>Tableau1[[#This Row],[Authors]]&amp;", "&amp;Tableau1[[#This Row],[Title]]&amp;" "&amp;Tableau1[[#This Row],[Journal]]&amp;". "&amp;Tableau1[[#This Row],[Year]]</f>
        <v>Yao X, Verkman AS., Complement regulator CD59 prevents peripheral organ injury in rats made seropositive for neuromyelitis optica immunoglobulin G. Acta Neuropathol Commun. 2017</v>
      </c>
    </row>
    <row r="7931" spans="1:29" x14ac:dyDescent="0.3">
      <c r="A7931">
        <v>6716</v>
      </c>
      <c r="B7931" t="s">
        <v>9612</v>
      </c>
      <c r="C7931" t="s">
        <v>19817</v>
      </c>
      <c r="D7931" t="s">
        <v>30045</v>
      </c>
      <c r="E7931" t="s">
        <v>2456</v>
      </c>
      <c r="F7931" s="10"/>
      <c r="G7931">
        <v>2017</v>
      </c>
      <c r="J7931">
        <v>0.71335204577274935</v>
      </c>
      <c r="L7931" t="s">
        <v>41077</v>
      </c>
      <c r="M7931">
        <v>28171873</v>
      </c>
      <c r="Q7931" s="10"/>
      <c r="R7931" s="11">
        <f t="shared" si="246"/>
        <v>0</v>
      </c>
      <c r="U7931" s="11">
        <f t="shared" si="247"/>
        <v>0</v>
      </c>
      <c r="Y7931" s="11">
        <f>IF(SUM(Tableau1[[#This Row],[Other access]:[Sci-hub access]])&gt;=1,1,0)</f>
        <v>0</v>
      </c>
      <c r="Z7931" s="12">
        <f>IF(OR(Tableau1[[#This Row],[Access R1 + S1+ T1 ]]&gt;=1,Tableau1[[#This Row],[Access V1 +W1 + X1]]&gt;=1),1,0)</f>
        <v>0</v>
      </c>
      <c r="AB7931" s="10" t="str">
        <f>Tableau1[[#This Row],[DOI]]</f>
        <v>doi: 10.1159/000455805</v>
      </c>
      <c r="AC7931" s="13" t="str">
        <f>Tableau1[[#This Row],[Authors]]&amp;", "&amp;Tableau1[[#This Row],[Title]]&amp;" "&amp;Tableau1[[#This Row],[Journal]]&amp;". "&amp;Tableau1[[#This Row],[Year]]</f>
        <v>Enders P, Schick T, Kemper C, Schaub F, Fauser S., Effect of Symptom Duration until Surgery on First-Year Outcome in Pseudophakic Primary Rhegmatogenous Retinal Detachment. Ophthalmologica. 2017</v>
      </c>
    </row>
    <row r="7932" spans="1:29" x14ac:dyDescent="0.3">
      <c r="A7932">
        <v>7506</v>
      </c>
      <c r="B7932" t="s">
        <v>10304</v>
      </c>
      <c r="C7932" t="s">
        <v>20505</v>
      </c>
      <c r="D7932" t="s">
        <v>30739</v>
      </c>
      <c r="E7932" t="s">
        <v>34015</v>
      </c>
      <c r="F7932" s="10"/>
      <c r="G7932">
        <v>2017</v>
      </c>
      <c r="J7932">
        <v>0.71337903200073483</v>
      </c>
      <c r="L7932" t="s">
        <v>41861</v>
      </c>
      <c r="M7932">
        <v>28085527</v>
      </c>
      <c r="Q7932" s="10"/>
      <c r="R7932" s="11">
        <f t="shared" si="246"/>
        <v>0</v>
      </c>
      <c r="U7932" s="11">
        <f t="shared" si="247"/>
        <v>0</v>
      </c>
      <c r="Y7932" s="11">
        <f>IF(SUM(Tableau1[[#This Row],[Other access]:[Sci-hub access]])&gt;=1,1,0)</f>
        <v>0</v>
      </c>
      <c r="Z7932" s="12">
        <f>IF(OR(Tableau1[[#This Row],[Access R1 + S1+ T1 ]]&gt;=1,Tableau1[[#This Row],[Access V1 +W1 + X1]]&gt;=1),1,0)</f>
        <v>0</v>
      </c>
      <c r="AB7932" s="10" t="str">
        <f>Tableau1[[#This Row],[DOI]]</f>
        <v>doi: 10.1080/13816810.2016.1227995</v>
      </c>
      <c r="AC7932" s="13" t="str">
        <f>Tableau1[[#This Row],[Authors]]&amp;", "&amp;Tableau1[[#This Row],[Title]]&amp;" "&amp;Tableau1[[#This Row],[Journal]]&amp;". "&amp;Tableau1[[#This Row],[Year]]</f>
        <v>Elzomor H, Taha H, Nour R, Aleieldin A, Zaghloul MS, Qaddoumi I, Alfaar AS., A multidisciplinary approach to improving the care and outcomes of patients with retinoblastoma at a pediatric cancer hospital in Egypt. Ophthalmic Genet. 2017</v>
      </c>
    </row>
    <row r="7933" spans="1:29" x14ac:dyDescent="0.3">
      <c r="A7933">
        <v>9300</v>
      </c>
      <c r="B7933" t="s">
        <v>11880</v>
      </c>
      <c r="C7933" t="s">
        <v>22057</v>
      </c>
      <c r="D7933" t="s">
        <v>32324</v>
      </c>
      <c r="E7933" t="s">
        <v>34456</v>
      </c>
      <c r="F7933" s="10"/>
      <c r="G7933">
        <v>2017</v>
      </c>
      <c r="J7933">
        <v>0.71338408249654273</v>
      </c>
      <c r="L7933" t="s">
        <v>43599</v>
      </c>
      <c r="M7933">
        <v>27749000</v>
      </c>
      <c r="Q7933" s="10"/>
      <c r="R7933" s="11">
        <f t="shared" si="246"/>
        <v>0</v>
      </c>
      <c r="U7933" s="11">
        <f t="shared" si="247"/>
        <v>0</v>
      </c>
      <c r="Y7933" s="11">
        <f>IF(SUM(Tableau1[[#This Row],[Other access]:[Sci-hub access]])&gt;=1,1,0)</f>
        <v>0</v>
      </c>
      <c r="Z7933" s="12">
        <f>IF(OR(Tableau1[[#This Row],[Access R1 + S1+ T1 ]]&gt;=1,Tableau1[[#This Row],[Access V1 +W1 + X1]]&gt;=1),1,0)</f>
        <v>0</v>
      </c>
      <c r="AB7933" s="10" t="str">
        <f>Tableau1[[#This Row],[DOI]]</f>
        <v>doi: 10.1111/micc.12327</v>
      </c>
      <c r="AC7933" s="13" t="str">
        <f>Tableau1[[#This Row],[Authors]]&amp;", "&amp;Tableau1[[#This Row],[Title]]&amp;" "&amp;Tableau1[[#This Row],[Journal]]&amp;". "&amp;Tableau1[[#This Row],[Year]]</f>
        <v>Kee AR, Wong TY, Li LJ., Retinal vascular imaging technology to monitor disease severity and complications in type 1 diabetes mellitus: A systematic review. Microcirculation. 2017</v>
      </c>
    </row>
    <row r="7934" spans="1:29" ht="28.8" x14ac:dyDescent="0.3">
      <c r="A7934">
        <v>3433</v>
      </c>
      <c r="B7934" t="s">
        <v>6608</v>
      </c>
      <c r="C7934" t="s">
        <v>16851</v>
      </c>
      <c r="D7934" t="s">
        <v>27032</v>
      </c>
      <c r="E7934" t="s">
        <v>2443</v>
      </c>
      <c r="F7934" s="10"/>
      <c r="G7934">
        <v>2017</v>
      </c>
      <c r="J7934">
        <v>0.71344014236139275</v>
      </c>
      <c r="L7934" t="s">
        <v>37882</v>
      </c>
      <c r="M7934">
        <v>28586912</v>
      </c>
      <c r="Q7934" s="10"/>
      <c r="R7934" s="11">
        <f t="shared" si="246"/>
        <v>0</v>
      </c>
      <c r="U7934" s="11">
        <f t="shared" si="247"/>
        <v>0</v>
      </c>
      <c r="Y7934" s="11">
        <f>IF(SUM(Tableau1[[#This Row],[Other access]:[Sci-hub access]])&gt;=1,1,0)</f>
        <v>0</v>
      </c>
      <c r="Z7934" s="12">
        <f>IF(OR(Tableau1[[#This Row],[Access R1 + S1+ T1 ]]&gt;=1,Tableau1[[#This Row],[Access V1 +W1 + X1]]&gt;=1),1,0)</f>
        <v>0</v>
      </c>
      <c r="AB7934" s="10" t="str">
        <f>Tableau1[[#This Row],[DOI]]</f>
        <v>doi: 10.1167/iovs.17-21844</v>
      </c>
      <c r="AC7934" s="13" t="str">
        <f>Tableau1[[#This Row],[Authors]]&amp;", "&amp;Tableau1[[#This Row],[Title]]&amp;" "&amp;Tableau1[[#This Row],[Journal]]&amp;". "&amp;Tableau1[[#This Row],[Year]]</f>
        <v>Jayaram H, Phillips JI, Lozano DC, Choe TE, Cepurna WO, Johnson EC, Morrison JC, Gattey DM, Saugstad JA, Keller KE., Comparison of MicroRNA Expression in Aqueous Humor of Normal and Primary Open-Angle Glaucoma Patients Using PCR Arrays: A Pilot Study. Invest Ophthalmol Vis Sci. 2017</v>
      </c>
    </row>
    <row r="7935" spans="1:29" ht="28.8" x14ac:dyDescent="0.3">
      <c r="A7935">
        <v>2948</v>
      </c>
      <c r="B7935" t="s">
        <v>6144</v>
      </c>
      <c r="C7935" t="s">
        <v>16389</v>
      </c>
      <c r="D7935" t="s">
        <v>26568</v>
      </c>
      <c r="E7935" t="s">
        <v>2443</v>
      </c>
      <c r="F7935" s="10"/>
      <c r="G7935">
        <v>2017</v>
      </c>
      <c r="J7935">
        <v>0.71354443434867709</v>
      </c>
      <c r="L7935" t="s">
        <v>37404</v>
      </c>
      <c r="M7935">
        <v>28660277</v>
      </c>
      <c r="Q7935" s="10"/>
      <c r="R7935" s="11">
        <f t="shared" si="246"/>
        <v>0</v>
      </c>
      <c r="U7935" s="11">
        <f t="shared" si="247"/>
        <v>0</v>
      </c>
      <c r="Y7935" s="11">
        <f>IF(SUM(Tableau1[[#This Row],[Other access]:[Sci-hub access]])&gt;=1,1,0)</f>
        <v>0</v>
      </c>
      <c r="Z7935" s="12">
        <f>IF(OR(Tableau1[[#This Row],[Access R1 + S1+ T1 ]]&gt;=1,Tableau1[[#This Row],[Access V1 +W1 + X1]]&gt;=1),1,0)</f>
        <v>0</v>
      </c>
      <c r="AB7935" s="10" t="str">
        <f>Tableau1[[#This Row],[DOI]]</f>
        <v>doi: 10.1167/iovs.16-21053</v>
      </c>
      <c r="AC7935" s="13" t="str">
        <f>Tableau1[[#This Row],[Authors]]&amp;", "&amp;Tableau1[[#This Row],[Title]]&amp;" "&amp;Tableau1[[#This Row],[Journal]]&amp;". "&amp;Tableau1[[#This Row],[Year]]</f>
        <v>Bogunovic H, Waldstein SM, Schlegl T, Langs G, Sadeghipour A, Liu X, Gerendas BS, Osborne A, Schmidt-Erfurth U., Prediction of Anti-VEGF Treatment Requirements in Neovascular AMD Using a Machine Learning Approach. Invest Ophthalmol Vis Sci. 2017</v>
      </c>
    </row>
    <row r="7936" spans="1:29" x14ac:dyDescent="0.3">
      <c r="A7936">
        <v>8655</v>
      </c>
      <c r="B7936" t="s">
        <v>11313</v>
      </c>
      <c r="C7936" t="s">
        <v>21498</v>
      </c>
      <c r="D7936" t="s">
        <v>31753</v>
      </c>
      <c r="E7936" t="s">
        <v>2529</v>
      </c>
      <c r="F7936" s="10"/>
      <c r="G7936">
        <v>2017</v>
      </c>
      <c r="J7936">
        <v>0.71356830891420298</v>
      </c>
      <c r="L7936" t="s">
        <v>42991</v>
      </c>
      <c r="M7936">
        <v>27870590</v>
      </c>
      <c r="Q7936" s="10"/>
      <c r="R7936" s="11">
        <f t="shared" si="246"/>
        <v>0</v>
      </c>
      <c r="U7936" s="11">
        <f t="shared" si="247"/>
        <v>0</v>
      </c>
      <c r="Y7936" s="11">
        <f>IF(SUM(Tableau1[[#This Row],[Other access]:[Sci-hub access]])&gt;=1,1,0)</f>
        <v>0</v>
      </c>
      <c r="Z7936" s="12">
        <f>IF(OR(Tableau1[[#This Row],[Access R1 + S1+ T1 ]]&gt;=1,Tableau1[[#This Row],[Access V1 +W1 + X1]]&gt;=1),1,0)</f>
        <v>0</v>
      </c>
      <c r="AB7936" s="10" t="str">
        <f>Tableau1[[#This Row],[DOI]]</f>
        <v>doi: 10.1080/02713683.2016.1236966</v>
      </c>
      <c r="AC7936" s="13" t="str">
        <f>Tableau1[[#This Row],[Authors]]&amp;", "&amp;Tableau1[[#This Row],[Title]]&amp;" "&amp;Tableau1[[#This Row],[Journal]]&amp;". "&amp;Tableau1[[#This Row],[Year]]</f>
        <v>Tiskaoglu NS, Yazıcı A, Karlıdere T, Sari E, Oguz EY, Musaoglu M, Aslan S, Samet Ermiş S., Dry Eye Disease in Patients with Newly Diagnosed Depressive Disorder. Curr Eye Res. 2017</v>
      </c>
    </row>
    <row r="7937" spans="1:29" x14ac:dyDescent="0.3">
      <c r="A7937">
        <v>10708</v>
      </c>
      <c r="B7937" t="s">
        <v>13171</v>
      </c>
      <c r="C7937" t="s">
        <v>23334</v>
      </c>
      <c r="D7937" t="s">
        <v>33624</v>
      </c>
      <c r="E7937" t="s">
        <v>2481</v>
      </c>
      <c r="F7937" s="10"/>
      <c r="G7937">
        <v>2017</v>
      </c>
      <c r="J7937">
        <v>0.71359019178923522</v>
      </c>
      <c r="L7937" t="s">
        <v>44955</v>
      </c>
      <c r="M7937">
        <v>27092709</v>
      </c>
      <c r="Q7937" s="10"/>
      <c r="R7937" s="11">
        <f t="shared" si="246"/>
        <v>0</v>
      </c>
      <c r="U7937" s="11">
        <f t="shared" si="247"/>
        <v>0</v>
      </c>
      <c r="Y7937" s="11">
        <f>IF(SUM(Tableau1[[#This Row],[Other access]:[Sci-hub access]])&gt;=1,1,0)</f>
        <v>0</v>
      </c>
      <c r="Z7937" s="12">
        <f>IF(OR(Tableau1[[#This Row],[Access R1 + S1+ T1 ]]&gt;=1,Tableau1[[#This Row],[Access V1 +W1 + X1]]&gt;=1),1,0)</f>
        <v>0</v>
      </c>
      <c r="AB7937" s="10" t="str">
        <f>Tableau1[[#This Row],[DOI]]</f>
        <v>doi: 10.1111/1753-0407.12410</v>
      </c>
      <c r="AC7937" s="13" t="str">
        <f>Tableau1[[#This Row],[Authors]]&amp;", "&amp;Tableau1[[#This Row],[Title]]&amp;" "&amp;Tableau1[[#This Row],[Journal]]&amp;". "&amp;Tableau1[[#This Row],[Year]]</f>
        <v>Osataphan S, Chalermchai T, Ngaosuwan K., Clinical inertia causing new or progression of diabetic retinopathy in type 2 diabetes: A retrospective cohort study. J Diabetes. 2017</v>
      </c>
    </row>
    <row r="7938" spans="1:29" x14ac:dyDescent="0.3">
      <c r="A7938">
        <v>9719</v>
      </c>
      <c r="B7938" t="s">
        <v>12267</v>
      </c>
      <c r="C7938" t="s">
        <v>22441</v>
      </c>
      <c r="D7938" t="s">
        <v>32715</v>
      </c>
      <c r="E7938" t="s">
        <v>2471</v>
      </c>
      <c r="F7938" s="10"/>
      <c r="G7938">
        <v>2017</v>
      </c>
      <c r="J7938">
        <v>0.71360192081674412</v>
      </c>
      <c r="L7938" t="s">
        <v>43983</v>
      </c>
      <c r="M7938">
        <v>27612482</v>
      </c>
      <c r="Q7938" s="10"/>
      <c r="R7938" s="11">
        <f t="shared" ref="R7938:R8001" si="248">IF(SUM(N7938:Q7938)&gt;0,1,0)</f>
        <v>0</v>
      </c>
      <c r="U7938" s="11">
        <f t="shared" ref="U7938:U8001" si="249">IF(SUM(R7938,T7938)&gt;0,1,0)</f>
        <v>0</v>
      </c>
      <c r="Y7938" s="11">
        <f>IF(SUM(Tableau1[[#This Row],[Other access]:[Sci-hub access]])&gt;=1,1,0)</f>
        <v>0</v>
      </c>
      <c r="Z7938" s="12">
        <f>IF(OR(Tableau1[[#This Row],[Access R1 + S1+ T1 ]]&gt;=1,Tableau1[[#This Row],[Access V1 +W1 + X1]]&gt;=1),1,0)</f>
        <v>0</v>
      </c>
      <c r="AB7938" s="10" t="str">
        <f>Tableau1[[#This Row],[DOI]]</f>
        <v>doi: 10.1007/s10792-016-0341-1</v>
      </c>
      <c r="AC7938" s="13" t="str">
        <f>Tableau1[[#This Row],[Authors]]&amp;", "&amp;Tableau1[[#This Row],[Title]]&amp;" "&amp;Tableau1[[#This Row],[Journal]]&amp;". "&amp;Tableau1[[#This Row],[Year]]</f>
        <v>Ciftci S, Dogan E, Dag U, Ciftci L., Removal of Tenon fortified by conjunctival-limbal autograft in treatment of pterygium. Int Ophthalmol. 2017</v>
      </c>
    </row>
    <row r="7939" spans="1:29" x14ac:dyDescent="0.3">
      <c r="A7939">
        <v>10912</v>
      </c>
      <c r="B7939" t="s">
        <v>13351</v>
      </c>
      <c r="C7939" t="s">
        <v>23513</v>
      </c>
      <c r="D7939" t="s">
        <v>33805</v>
      </c>
      <c r="E7939" t="s">
        <v>2447</v>
      </c>
      <c r="F7939" s="10"/>
      <c r="G7939">
        <v>2017</v>
      </c>
      <c r="J7939">
        <v>0.7136190413617296</v>
      </c>
      <c r="L7939" t="s">
        <v>45155</v>
      </c>
      <c r="M7939">
        <v>26863039</v>
      </c>
      <c r="Q7939" s="10"/>
      <c r="R7939" s="11">
        <f t="shared" si="248"/>
        <v>0</v>
      </c>
      <c r="U7939" s="11">
        <f t="shared" si="249"/>
        <v>0</v>
      </c>
      <c r="Y7939" s="11">
        <f>IF(SUM(Tableau1[[#This Row],[Other access]:[Sci-hub access]])&gt;=1,1,0)</f>
        <v>0</v>
      </c>
      <c r="Z7939" s="12">
        <f>IF(OR(Tableau1[[#This Row],[Access R1 + S1+ T1 ]]&gt;=1,Tableau1[[#This Row],[Access V1 +W1 + X1]]&gt;=1),1,0)</f>
        <v>0</v>
      </c>
      <c r="AB7939" s="10" t="str">
        <f>Tableau1[[#This Row],[DOI]]</f>
        <v>doi: 10.1097/IOP.0000000000000628</v>
      </c>
      <c r="AC7939" s="13" t="str">
        <f>Tableau1[[#This Row],[Authors]]&amp;", "&amp;Tableau1[[#This Row],[Title]]&amp;" "&amp;Tableau1[[#This Row],[Journal]]&amp;". "&amp;Tableau1[[#This Row],[Year]]</f>
        <v>Xue K, Ren H, Liu A, Qian J., Changes in Tear Film Characteristics in Patients With Idiopathic Dacryoadenitis. Ophthal Plast Reconstr Surg. 2017</v>
      </c>
    </row>
    <row r="7940" spans="1:29" x14ac:dyDescent="0.3">
      <c r="A7940">
        <v>5222</v>
      </c>
      <c r="B7940" t="s">
        <v>8291</v>
      </c>
      <c r="C7940" t="s">
        <v>18515</v>
      </c>
      <c r="D7940" t="s">
        <v>28721</v>
      </c>
      <c r="E7940" t="s">
        <v>3235</v>
      </c>
      <c r="F7940" s="10"/>
      <c r="G7940">
        <v>2017</v>
      </c>
      <c r="J7940">
        <v>0.71365298883541661</v>
      </c>
      <c r="L7940" t="s">
        <v>39623</v>
      </c>
      <c r="M7940">
        <v>28359285</v>
      </c>
      <c r="Q7940" s="10"/>
      <c r="R7940" s="11">
        <f t="shared" si="248"/>
        <v>0</v>
      </c>
      <c r="U7940" s="11">
        <f t="shared" si="249"/>
        <v>0</v>
      </c>
      <c r="Y7940" s="11">
        <f>IF(SUM(Tableau1[[#This Row],[Other access]:[Sci-hub access]])&gt;=1,1,0)</f>
        <v>0</v>
      </c>
      <c r="Z7940" s="12">
        <f>IF(OR(Tableau1[[#This Row],[Access R1 + S1+ T1 ]]&gt;=1,Tableau1[[#This Row],[Access V1 +W1 + X1]]&gt;=1),1,0)</f>
        <v>0</v>
      </c>
      <c r="AB7940" s="10" t="str">
        <f>Tableau1[[#This Row],[DOI]]</f>
        <v>doi: 10.1186/s12974-017-0846-1</v>
      </c>
      <c r="AC7940" s="13" t="str">
        <f>Tableau1[[#This Row],[Authors]]&amp;", "&amp;Tableau1[[#This Row],[Title]]&amp;" "&amp;Tableau1[[#This Row],[Journal]]&amp;". "&amp;Tableau1[[#This Row],[Year]]</f>
        <v>Argente-Escrig H, Bataller L, Krstulovic Roa C, Pérez Guillén V, Perez Garrigues H, Casanova Estruch B., Atypical periodic alternating nystagmus responding to high-dose intravenous immunoglobulins: a case report. J Neuroinflammation. 2017</v>
      </c>
    </row>
    <row r="7941" spans="1:29" ht="28.8" x14ac:dyDescent="0.3">
      <c r="A7941">
        <v>2961</v>
      </c>
      <c r="B7941" t="s">
        <v>6156</v>
      </c>
      <c r="C7941" t="s">
        <v>16401</v>
      </c>
      <c r="D7941" t="s">
        <v>26580</v>
      </c>
      <c r="E7941" t="s">
        <v>2509</v>
      </c>
      <c r="F7941" s="10"/>
      <c r="G7941">
        <v>2017</v>
      </c>
      <c r="J7941">
        <v>0.71373841900968027</v>
      </c>
      <c r="L7941" t="s">
        <v>37417</v>
      </c>
      <c r="M7941">
        <v>28658437</v>
      </c>
      <c r="Q7941" s="10"/>
      <c r="R7941" s="11">
        <f t="shared" si="248"/>
        <v>0</v>
      </c>
      <c r="U7941" s="11">
        <f t="shared" si="249"/>
        <v>0</v>
      </c>
      <c r="Y7941" s="11">
        <f>IF(SUM(Tableau1[[#This Row],[Other access]:[Sci-hub access]])&gt;=1,1,0)</f>
        <v>0</v>
      </c>
      <c r="Z7941" s="12">
        <f>IF(OR(Tableau1[[#This Row],[Access R1 + S1+ T1 ]]&gt;=1,Tableau1[[#This Row],[Access V1 +W1 + X1]]&gt;=1),1,0)</f>
        <v>0</v>
      </c>
      <c r="AB7941" s="10" t="str">
        <f>Tableau1[[#This Row],[DOI]]</f>
        <v>doi: 10.6061/clinics/2017(06)07</v>
      </c>
      <c r="AC7941" s="13" t="str">
        <f>Tableau1[[#This Row],[Authors]]&amp;", "&amp;Tableau1[[#This Row],[Title]]&amp;" "&amp;Tableau1[[#This Row],[Journal]]&amp;". "&amp;Tableau1[[#This Row],[Year]]</f>
        <v>Tognon T, Campos M, Wengrzynovski JP, Barella KA, Pasqualotti A, de Brito Martins LA, Dos Santos Forseto A, de Sousa LB., Indications and visual outcomes of intrastromal corneal ring segment implantation in a large patient series. Clinics (Sao Paulo). 2017</v>
      </c>
    </row>
    <row r="7942" spans="1:29" x14ac:dyDescent="0.3">
      <c r="A7942">
        <v>2774</v>
      </c>
      <c r="B7942" t="s">
        <v>5979</v>
      </c>
      <c r="C7942" t="s">
        <v>16225</v>
      </c>
      <c r="D7942" t="s">
        <v>26403</v>
      </c>
      <c r="E7942" t="s">
        <v>2558</v>
      </c>
      <c r="F7942" s="10"/>
      <c r="G7942">
        <v>2017</v>
      </c>
      <c r="J7942">
        <v>0.71389623986145523</v>
      </c>
      <c r="L7942" t="s">
        <v>37233</v>
      </c>
      <c r="M7942">
        <v>28688625</v>
      </c>
      <c r="Q7942" s="10"/>
      <c r="R7942" s="11">
        <f t="shared" si="248"/>
        <v>0</v>
      </c>
      <c r="U7942" s="11">
        <f t="shared" si="249"/>
        <v>0</v>
      </c>
      <c r="Y7942" s="11">
        <f>IF(SUM(Tableau1[[#This Row],[Other access]:[Sci-hub access]])&gt;=1,1,0)</f>
        <v>0</v>
      </c>
      <c r="Z7942" s="12">
        <f>IF(OR(Tableau1[[#This Row],[Access R1 + S1+ T1 ]]&gt;=1,Tableau1[[#This Row],[Access V1 +W1 + X1]]&gt;=1),1,0)</f>
        <v>0</v>
      </c>
      <c r="AB7942" s="10" t="str">
        <f>Tableau1[[#This Row],[DOI]]</f>
        <v>doi: 10.1016/j.jocn.2017.06.048</v>
      </c>
      <c r="AC7942" s="13" t="str">
        <f>Tableau1[[#This Row],[Authors]]&amp;", "&amp;Tableau1[[#This Row],[Title]]&amp;" "&amp;Tableau1[[#This Row],[Journal]]&amp;". "&amp;Tableau1[[#This Row],[Year]]</f>
        <v>Lavado FM, Prieto MP, Osorio MRR, Gálvez MIL, Leal LM., Bilateral retrobulbar optic neuropathy as the only sign of zoledronic acid toxicity. J Clin Neurosci. 2017</v>
      </c>
    </row>
    <row r="7943" spans="1:29" x14ac:dyDescent="0.3">
      <c r="A7943">
        <v>770</v>
      </c>
      <c r="B7943" t="s">
        <v>4033</v>
      </c>
      <c r="C7943" t="s">
        <v>14288</v>
      </c>
      <c r="D7943" t="s">
        <v>24453</v>
      </c>
      <c r="E7943" t="s">
        <v>2443</v>
      </c>
      <c r="F7943" s="10"/>
      <c r="G7943">
        <v>2017</v>
      </c>
      <c r="J7943">
        <v>0.71401551562869192</v>
      </c>
      <c r="L7943" t="s">
        <v>35263</v>
      </c>
      <c r="M7943">
        <v>29117277</v>
      </c>
      <c r="Q7943" s="10"/>
      <c r="R7943" s="11">
        <f t="shared" si="248"/>
        <v>0</v>
      </c>
      <c r="U7943" s="11">
        <f t="shared" si="249"/>
        <v>0</v>
      </c>
      <c r="Y7943" s="11">
        <f>IF(SUM(Tableau1[[#This Row],[Other access]:[Sci-hub access]])&gt;=1,1,0)</f>
        <v>0</v>
      </c>
      <c r="Z7943" s="12">
        <f>IF(OR(Tableau1[[#This Row],[Access R1 + S1+ T1 ]]&gt;=1,Tableau1[[#This Row],[Access V1 +W1 + X1]]&gt;=1),1,0)</f>
        <v>0</v>
      </c>
      <c r="AB7943" s="10" t="str">
        <f>Tableau1[[#This Row],[DOI]]</f>
        <v>doi: 10.1167/iovs.16-19702</v>
      </c>
      <c r="AC7943" s="13" t="str">
        <f>Tableau1[[#This Row],[Authors]]&amp;", "&amp;Tableau1[[#This Row],[Title]]&amp;" "&amp;Tableau1[[#This Row],[Journal]]&amp;". "&amp;Tableau1[[#This Row],[Year]]</f>
        <v>Oguido APMT, Hohmann MSN, Pinho-Ribeiro FA, Crespigio J, Domiciano TP, Verri WA Jr, Casella AMB., Naringenin Eye Drops Inhibit Corneal Neovascularization by Anti-Inflammatory and Antioxidant Mechanisms. Invest Ophthalmol Vis Sci. 2017</v>
      </c>
    </row>
    <row r="7944" spans="1:29" x14ac:dyDescent="0.3">
      <c r="A7944">
        <v>4883</v>
      </c>
      <c r="B7944" t="s">
        <v>7983</v>
      </c>
      <c r="C7944" t="s">
        <v>18212</v>
      </c>
      <c r="D7944" t="s">
        <v>28413</v>
      </c>
      <c r="E7944" t="s">
        <v>2924</v>
      </c>
      <c r="F7944" s="10"/>
      <c r="G7944">
        <v>2017</v>
      </c>
      <c r="J7944">
        <v>0.71411054659224393</v>
      </c>
      <c r="L7944" t="s">
        <v>39293</v>
      </c>
      <c r="M7944">
        <v>28395215</v>
      </c>
      <c r="Q7944" s="10"/>
      <c r="R7944" s="11">
        <f t="shared" si="248"/>
        <v>0</v>
      </c>
      <c r="U7944" s="11">
        <f t="shared" si="249"/>
        <v>0</v>
      </c>
      <c r="Y7944" s="11">
        <f>IF(SUM(Tableau1[[#This Row],[Other access]:[Sci-hub access]])&gt;=1,1,0)</f>
        <v>0</v>
      </c>
      <c r="Z7944" s="12">
        <f>IF(OR(Tableau1[[#This Row],[Access R1 + S1+ T1 ]]&gt;=1,Tableau1[[#This Row],[Access V1 +W1 + X1]]&gt;=1),1,0)</f>
        <v>0</v>
      </c>
      <c r="AB7944" s="10" t="str">
        <f>Tableau1[[#This Row],[DOI]]</f>
        <v>doi: 10.1016/j.diabres.2017.03.022</v>
      </c>
      <c r="AC7944" s="13" t="str">
        <f>Tableau1[[#This Row],[Authors]]&amp;", "&amp;Tableau1[[#This Row],[Title]]&amp;" "&amp;Tableau1[[#This Row],[Journal]]&amp;". "&amp;Tableau1[[#This Row],[Year]]</f>
        <v>Ganjifrockwala FA, Joseph JT, George G., Evaluation of kidney function and risk factors of retinopathy in Type 2 diabetes mellitus people in South Africa. Diabetes Res Clin Pract. 2017</v>
      </c>
    </row>
    <row r="7945" spans="1:29" x14ac:dyDescent="0.3">
      <c r="A7945">
        <v>9624</v>
      </c>
      <c r="B7945" t="s">
        <v>12177</v>
      </c>
      <c r="C7945" t="s">
        <v>22352</v>
      </c>
      <c r="D7945" t="s">
        <v>32625</v>
      </c>
      <c r="E7945" t="s">
        <v>2447</v>
      </c>
      <c r="F7945" s="10"/>
      <c r="G7945">
        <v>2017</v>
      </c>
      <c r="J7945">
        <v>0.71414263396416011</v>
      </c>
      <c r="L7945" t="s">
        <v>43895</v>
      </c>
      <c r="M7945">
        <v>27636241</v>
      </c>
      <c r="Q7945" s="10"/>
      <c r="R7945" s="11">
        <f t="shared" si="248"/>
        <v>0</v>
      </c>
      <c r="U7945" s="11">
        <f t="shared" si="249"/>
        <v>0</v>
      </c>
      <c r="Y7945" s="11">
        <f>IF(SUM(Tableau1[[#This Row],[Other access]:[Sci-hub access]])&gt;=1,1,0)</f>
        <v>0</v>
      </c>
      <c r="Z7945" s="12">
        <f>IF(OR(Tableau1[[#This Row],[Access R1 + S1+ T1 ]]&gt;=1,Tableau1[[#This Row],[Access V1 +W1 + X1]]&gt;=1),1,0)</f>
        <v>0</v>
      </c>
      <c r="AB7945" s="10" t="str">
        <f>Tableau1[[#This Row],[DOI]]</f>
        <v>doi: 10.1097/IOP.0000000000000787</v>
      </c>
      <c r="AC7945" s="13" t="str">
        <f>Tableau1[[#This Row],[Authors]]&amp;", "&amp;Tableau1[[#This Row],[Title]]&amp;" "&amp;Tableau1[[#This Row],[Journal]]&amp;". "&amp;Tableau1[[#This Row],[Year]]</f>
        <v>Liu ET, Laver N, Heher K, Chen V., Lichen Nitidus of the Eyelids. Ophthal Plast Reconstr Surg. 2017</v>
      </c>
    </row>
    <row r="7946" spans="1:29" x14ac:dyDescent="0.3">
      <c r="A7946">
        <v>6661</v>
      </c>
      <c r="B7946" t="s">
        <v>9566</v>
      </c>
      <c r="C7946" t="s">
        <v>18618</v>
      </c>
      <c r="D7946" t="s">
        <v>29999</v>
      </c>
      <c r="E7946" t="s">
        <v>2525</v>
      </c>
      <c r="F7946" s="10"/>
      <c r="G7946">
        <v>2017</v>
      </c>
      <c r="J7946">
        <v>0.71418480731547895</v>
      </c>
      <c r="L7946" t="s">
        <v>41024</v>
      </c>
      <c r="M7946">
        <v>28183148</v>
      </c>
      <c r="Q7946" s="10"/>
      <c r="R7946" s="11">
        <f t="shared" si="248"/>
        <v>0</v>
      </c>
      <c r="U7946" s="11">
        <f t="shared" si="249"/>
        <v>0</v>
      </c>
      <c r="Y7946" s="11">
        <f>IF(SUM(Tableau1[[#This Row],[Other access]:[Sci-hub access]])&gt;=1,1,0)</f>
        <v>0</v>
      </c>
      <c r="Z7946" s="12">
        <f>IF(OR(Tableau1[[#This Row],[Access R1 + S1+ T1 ]]&gt;=1,Tableau1[[#This Row],[Access V1 +W1 + X1]]&gt;=1),1,0)</f>
        <v>0</v>
      </c>
      <c r="AB7946" s="10" t="str">
        <f>Tableau1[[#This Row],[DOI]]</f>
        <v>doi: 10.1111/ceo.12929</v>
      </c>
      <c r="AC7946" s="13" t="str">
        <f>Tableau1[[#This Row],[Authors]]&amp;", "&amp;Tableau1[[#This Row],[Title]]&amp;" "&amp;Tableau1[[#This Row],[Journal]]&amp;". "&amp;Tableau1[[#This Row],[Year]]</f>
        <v>Rim TH, Kang MJ, Choi M, Seo KY, Kim SS., Ten-year incidence and prevalence of clinically diagnosed blepharitis in South Korea: a nationwide population-based cohort study. Clin Exp Ophthalmol. 2017</v>
      </c>
    </row>
    <row r="7947" spans="1:29" x14ac:dyDescent="0.3">
      <c r="A7947">
        <v>5434</v>
      </c>
      <c r="B7947" t="s">
        <v>8484</v>
      </c>
      <c r="C7947" t="s">
        <v>18706</v>
      </c>
      <c r="D7947" t="s">
        <v>28914</v>
      </c>
      <c r="E7947" t="s">
        <v>2441</v>
      </c>
      <c r="F7947" s="10"/>
      <c r="G7947">
        <v>2017</v>
      </c>
      <c r="J7947">
        <v>0.7143014960519205</v>
      </c>
      <c r="L7947" t="s">
        <v>39824</v>
      </c>
      <c r="M7947">
        <v>28336058</v>
      </c>
      <c r="Q7947" s="10"/>
      <c r="R7947" s="11">
        <f t="shared" si="248"/>
        <v>0</v>
      </c>
      <c r="U7947" s="11">
        <f t="shared" si="249"/>
        <v>0</v>
      </c>
      <c r="Y7947" s="11">
        <f>IF(SUM(Tableau1[[#This Row],[Other access]:[Sci-hub access]])&gt;=1,1,0)</f>
        <v>0</v>
      </c>
      <c r="Z7947" s="12">
        <f>IF(OR(Tableau1[[#This Row],[Access R1 + S1+ T1 ]]&gt;=1,Tableau1[[#This Row],[Access V1 +W1 + X1]]&gt;=1),1,0)</f>
        <v>0</v>
      </c>
      <c r="AB7947" s="10" t="str">
        <f>Tableau1[[#This Row],[DOI]]</f>
        <v>doi: 10.1016/j.ophtha.2017.02.011</v>
      </c>
      <c r="AC7947" s="13" t="str">
        <f>Tableau1[[#This Row],[Authors]]&amp;", "&amp;Tableau1[[#This Row],[Title]]&amp;" "&amp;Tableau1[[#This Row],[Journal]]&amp;". "&amp;Tableau1[[#This Row],[Year]]</f>
        <v>Busin M, Leon P, Nahum Y, Scorcia V., Large (9 mm) Deep Anterior Lamellar Keratoplasty with Clearance of a 6-mm Optical Zone Optimizes Outcomes of Keratoconus Surgery. Ophthalmology. 2017</v>
      </c>
    </row>
    <row r="7948" spans="1:29" x14ac:dyDescent="0.3">
      <c r="A7948">
        <v>3103</v>
      </c>
      <c r="B7948" t="s">
        <v>6293</v>
      </c>
      <c r="C7948" t="s">
        <v>16536</v>
      </c>
      <c r="D7948" t="s">
        <v>26717</v>
      </c>
      <c r="E7948" t="s">
        <v>2486</v>
      </c>
      <c r="F7948" s="10"/>
      <c r="G7948">
        <v>2017</v>
      </c>
      <c r="J7948">
        <v>0.71461276938716767</v>
      </c>
      <c r="L7948" t="s">
        <v>37557</v>
      </c>
      <c r="M7948">
        <v>28636261</v>
      </c>
      <c r="Q7948" s="10"/>
      <c r="R7948" s="11">
        <f t="shared" si="248"/>
        <v>0</v>
      </c>
      <c r="U7948" s="11">
        <f t="shared" si="249"/>
        <v>0</v>
      </c>
      <c r="Y7948" s="11">
        <f>IF(SUM(Tableau1[[#This Row],[Other access]:[Sci-hub access]])&gt;=1,1,0)</f>
        <v>0</v>
      </c>
      <c r="Z7948" s="12">
        <f>IF(OR(Tableau1[[#This Row],[Access R1 + S1+ T1 ]]&gt;=1,Tableau1[[#This Row],[Access V1 +W1 + X1]]&gt;=1),1,0)</f>
        <v>0</v>
      </c>
      <c r="AB7948" s="10" t="str">
        <f>Tableau1[[#This Row],[DOI]]</f>
        <v>doi: 10.1111/aos.13466</v>
      </c>
      <c r="AC7948" s="13" t="str">
        <f>Tableau1[[#This Row],[Authors]]&amp;", "&amp;Tableau1[[#This Row],[Title]]&amp;" "&amp;Tableau1[[#This Row],[Journal]]&amp;". "&amp;Tableau1[[#This Row],[Year]]</f>
        <v>Jung Y, Park HL, Yang HJ, Park CK., Characteristics of corneal biomechanical responses detected by a non-contact scheimpflug-based tonometer in eyes with glaucoma. Acta Ophthalmol. 2017</v>
      </c>
    </row>
    <row r="7949" spans="1:29" ht="28.8" x14ac:dyDescent="0.3">
      <c r="A7949">
        <v>9327</v>
      </c>
      <c r="B7949" t="s">
        <v>11905</v>
      </c>
      <c r="C7949" t="s">
        <v>22082</v>
      </c>
      <c r="D7949" t="s">
        <v>32349</v>
      </c>
      <c r="E7949" t="s">
        <v>2704</v>
      </c>
      <c r="F7949" s="10"/>
      <c r="G7949">
        <v>2017</v>
      </c>
      <c r="J7949">
        <v>0.71465171269935301</v>
      </c>
      <c r="L7949" t="e">
        <v>#VALUE!</v>
      </c>
      <c r="M7949">
        <v>27741094</v>
      </c>
      <c r="Q7949" s="10"/>
      <c r="R7949" s="11">
        <f t="shared" si="248"/>
        <v>0</v>
      </c>
      <c r="U7949" s="11">
        <f t="shared" si="249"/>
        <v>0</v>
      </c>
      <c r="Y7949" s="11">
        <f>IF(SUM(Tableau1[[#This Row],[Other access]:[Sci-hub access]])&gt;=1,1,0)</f>
        <v>0</v>
      </c>
      <c r="Z7949" s="12">
        <f>IF(OR(Tableau1[[#This Row],[Access R1 + S1+ T1 ]]&gt;=1,Tableau1[[#This Row],[Access V1 +W1 + X1]]&gt;=1),1,0)</f>
        <v>0</v>
      </c>
      <c r="AB7949" s="10" t="e">
        <f>Tableau1[[#This Row],[DOI]]</f>
        <v>#VALUE!</v>
      </c>
      <c r="AC7949" s="13" t="str">
        <f>Tableau1[[#This Row],[Authors]]&amp;", "&amp;Tableau1[[#This Row],[Title]]&amp;" "&amp;Tableau1[[#This Row],[Journal]]&amp;". "&amp;Tableau1[[#This Row],[Year]]</f>
        <v>Barranco-Fernández I, García-Salido A, Nieto-Moro M, Sierra-Colomina M, Gutierrez-Partida B, de Prada-Vicente I, Torrelo-Fernández A, Serrano-González A., Enucleation Caused by Fusarium Infection in a Child With Toxic Epidermal Necrolysis. Pediatr Infect Dis J. 2017</v>
      </c>
    </row>
    <row r="7950" spans="1:29" x14ac:dyDescent="0.3">
      <c r="A7950">
        <v>185</v>
      </c>
      <c r="B7950" t="s">
        <v>3448</v>
      </c>
      <c r="C7950" t="s">
        <v>13709</v>
      </c>
      <c r="D7950" t="s">
        <v>23868</v>
      </c>
      <c r="E7950" t="s">
        <v>2617</v>
      </c>
      <c r="F7950" s="10"/>
      <c r="G7950">
        <v>2018</v>
      </c>
      <c r="J7950">
        <v>0.71471831389097151</v>
      </c>
      <c r="L7950" t="s">
        <v>34700</v>
      </c>
      <c r="M7950">
        <v>29364503</v>
      </c>
      <c r="Q7950" s="10"/>
      <c r="R7950" s="11">
        <f t="shared" si="248"/>
        <v>0</v>
      </c>
      <c r="U7950" s="11">
        <f t="shared" si="249"/>
        <v>0</v>
      </c>
      <c r="Y7950" s="11">
        <f>IF(SUM(Tableau1[[#This Row],[Other access]:[Sci-hub access]])&gt;=1,1,0)</f>
        <v>0</v>
      </c>
      <c r="Z7950" s="12">
        <f>IF(OR(Tableau1[[#This Row],[Access R1 + S1+ T1 ]]&gt;=1,Tableau1[[#This Row],[Access V1 +W1 + X1]]&gt;=1),1,0)</f>
        <v>0</v>
      </c>
      <c r="AB7950" s="10" t="str">
        <f>Tableau1[[#This Row],[DOI]]</f>
        <v>doi: 10.1002/14651858.CD006366.pub4</v>
      </c>
      <c r="AC7950" s="13" t="str">
        <f>Tableau1[[#This Row],[Authors]]&amp;", "&amp;Tableau1[[#This Row],[Title]]&amp;" "&amp;Tableau1[[#This Row],[Journal]]&amp;". "&amp;Tableau1[[#This Row],[Year]]</f>
        <v>Do DV, Gichuhi S, Vedula SS, Hawkins BS., Surgery for postvitrectomy cataract. Cochrane Database Syst Rev. 2018</v>
      </c>
    </row>
    <row r="7951" spans="1:29" x14ac:dyDescent="0.3">
      <c r="A7951">
        <v>8535</v>
      </c>
      <c r="B7951" t="s">
        <v>11205</v>
      </c>
      <c r="C7951" t="s">
        <v>21389</v>
      </c>
      <c r="D7951" t="s">
        <v>31644</v>
      </c>
      <c r="E7951" t="s">
        <v>2448</v>
      </c>
      <c r="F7951" s="10"/>
      <c r="G7951">
        <v>2017</v>
      </c>
      <c r="J7951">
        <v>0.71477766682456301</v>
      </c>
      <c r="L7951" t="s">
        <v>42871</v>
      </c>
      <c r="M7951">
        <v>27896441</v>
      </c>
      <c r="Q7951" s="10"/>
      <c r="R7951" s="11">
        <f t="shared" si="248"/>
        <v>0</v>
      </c>
      <c r="U7951" s="11">
        <f t="shared" si="249"/>
        <v>0</v>
      </c>
      <c r="Y7951" s="11">
        <f>IF(SUM(Tableau1[[#This Row],[Other access]:[Sci-hub access]])&gt;=1,1,0)</f>
        <v>0</v>
      </c>
      <c r="Z7951" s="12">
        <f>IF(OR(Tableau1[[#This Row],[Access R1 + S1+ T1 ]]&gt;=1,Tableau1[[#This Row],[Access V1 +W1 + X1]]&gt;=1),1,0)</f>
        <v>0</v>
      </c>
      <c r="AB7951" s="10" t="str">
        <f>Tableau1[[#This Row],[DOI]]</f>
        <v>doi: 10.1007/s00417-016-3558-9</v>
      </c>
      <c r="AC7951" s="13" t="str">
        <f>Tableau1[[#This Row],[Authors]]&amp;", "&amp;Tableau1[[#This Row],[Title]]&amp;" "&amp;Tableau1[[#This Row],[Journal]]&amp;". "&amp;Tableau1[[#This Row],[Year]]</f>
        <v>Hara T, Hashimoto T, Hara T., Pterygium surgery using the principle of contact inhibition: results of 13 years' experience. Graefes Arch Clin Exp Ophthalmol. 2017</v>
      </c>
    </row>
    <row r="7952" spans="1:29" x14ac:dyDescent="0.3">
      <c r="A7952">
        <v>1208</v>
      </c>
      <c r="B7952" t="s">
        <v>4470</v>
      </c>
      <c r="C7952" t="s">
        <v>14723</v>
      </c>
      <c r="D7952" t="s">
        <v>24891</v>
      </c>
      <c r="E7952" t="s">
        <v>2825</v>
      </c>
      <c r="F7952" s="10"/>
      <c r="G7952">
        <v>2017</v>
      </c>
      <c r="J7952">
        <v>0.71488318392118233</v>
      </c>
      <c r="L7952" t="s">
        <v>35695</v>
      </c>
      <c r="M7952">
        <v>28986408</v>
      </c>
      <c r="Q7952" s="10"/>
      <c r="R7952" s="11">
        <f t="shared" si="248"/>
        <v>0</v>
      </c>
      <c r="U7952" s="11">
        <f t="shared" si="249"/>
        <v>0</v>
      </c>
      <c r="Y7952" s="11">
        <f>IF(SUM(Tableau1[[#This Row],[Other access]:[Sci-hub access]])&gt;=1,1,0)</f>
        <v>0</v>
      </c>
      <c r="Z7952" s="12">
        <f>IF(OR(Tableau1[[#This Row],[Access R1 + S1+ T1 ]]&gt;=1,Tableau1[[#This Row],[Access V1 +W1 + X1]]&gt;=1),1,0)</f>
        <v>0</v>
      </c>
      <c r="AB7952" s="10" t="str">
        <f>Tableau1[[#This Row],[DOI]]</f>
        <v>doi: 10.1212/WNL.0000000000004611</v>
      </c>
      <c r="AC7952" s="13" t="str">
        <f>Tableau1[[#This Row],[Authors]]&amp;", "&amp;Tableau1[[#This Row],[Title]]&amp;" "&amp;Tableau1[[#This Row],[Journal]]&amp;". "&amp;Tableau1[[#This Row],[Year]]</f>
        <v>Houzen H, Kondo K, Niino M, Horiuchi K, Takahashi T, Nakashima I, Tanaka K., Prevalence and clinical features of neuromyelitis optica spectrum disorders in northern Japan. Neurology. 2017</v>
      </c>
    </row>
    <row r="7953" spans="1:29" x14ac:dyDescent="0.3">
      <c r="A7953">
        <v>9775</v>
      </c>
      <c r="B7953" t="s">
        <v>12315</v>
      </c>
      <c r="C7953" t="s">
        <v>22488</v>
      </c>
      <c r="D7953" t="s">
        <v>32763</v>
      </c>
      <c r="E7953" t="s">
        <v>2595</v>
      </c>
      <c r="F7953" s="10"/>
      <c r="G7953">
        <v>2017</v>
      </c>
      <c r="J7953">
        <v>0.7149571693368213</v>
      </c>
      <c r="L7953" t="s">
        <v>44039</v>
      </c>
      <c r="M7953">
        <v>27591737</v>
      </c>
      <c r="Q7953" s="10"/>
      <c r="R7953" s="11">
        <f t="shared" si="248"/>
        <v>0</v>
      </c>
      <c r="U7953" s="11">
        <f t="shared" si="249"/>
        <v>0</v>
      </c>
      <c r="Y7953" s="11">
        <f>IF(SUM(Tableau1[[#This Row],[Other access]:[Sci-hub access]])&gt;=1,1,0)</f>
        <v>0</v>
      </c>
      <c r="Z7953" s="12">
        <f>IF(OR(Tableau1[[#This Row],[Access R1 + S1+ T1 ]]&gt;=1,Tableau1[[#This Row],[Access V1 +W1 + X1]]&gt;=1),1,0)</f>
        <v>0</v>
      </c>
      <c r="AB7953" s="10" t="str">
        <f>Tableau1[[#This Row],[DOI]]</f>
        <v>doi: 10.1002/jcp.25582</v>
      </c>
      <c r="AC7953" s="13" t="str">
        <f>Tableau1[[#This Row],[Authors]]&amp;", "&amp;Tableau1[[#This Row],[Title]]&amp;" "&amp;Tableau1[[#This Row],[Journal]]&amp;". "&amp;Tableau1[[#This Row],[Year]]</f>
        <v>Maddala R, Skiba NP, Rao PV., Vertebrate Lonesome Kinase Regulated Extracellular Matrix Protein Phosphorylation, Cell Shape, and Adhesion in Trabecular Meshwork Cells. J Cell Physiol. 2017</v>
      </c>
    </row>
    <row r="7954" spans="1:29" x14ac:dyDescent="0.3">
      <c r="A7954">
        <v>1428</v>
      </c>
      <c r="B7954" t="s">
        <v>4686</v>
      </c>
      <c r="C7954" t="s">
        <v>14937</v>
      </c>
      <c r="D7954" t="s">
        <v>25107</v>
      </c>
      <c r="E7954" t="s">
        <v>2508</v>
      </c>
      <c r="F7954" s="10"/>
      <c r="G7954">
        <v>2017</v>
      </c>
      <c r="J7954">
        <v>0.7151127702512079</v>
      </c>
      <c r="L7954" t="s">
        <v>35909</v>
      </c>
      <c r="M7954">
        <v>28951213</v>
      </c>
      <c r="Q7954" s="10"/>
      <c r="R7954" s="11">
        <f t="shared" si="248"/>
        <v>0</v>
      </c>
      <c r="U7954" s="11">
        <f t="shared" si="249"/>
        <v>0</v>
      </c>
      <c r="Y7954" s="11">
        <f>IF(SUM(Tableau1[[#This Row],[Other access]:[Sci-hub access]])&gt;=1,1,0)</f>
        <v>0</v>
      </c>
      <c r="Z7954" s="12">
        <f>IF(OR(Tableau1[[#This Row],[Access R1 + S1+ T1 ]]&gt;=1,Tableau1[[#This Row],[Access V1 +W1 + X1]]&gt;=1),1,0)</f>
        <v>0</v>
      </c>
      <c r="AB7954" s="10" t="str">
        <f>Tableau1[[#This Row],[DOI]]</f>
        <v>doi: 10.1016/j.bbrc.2017.09.127</v>
      </c>
      <c r="AC7954" s="13" t="str">
        <f>Tableau1[[#This Row],[Authors]]&amp;", "&amp;Tableau1[[#This Row],[Title]]&amp;" "&amp;Tableau1[[#This Row],[Journal]]&amp;". "&amp;Tableau1[[#This Row],[Year]]</f>
        <v>Sugitani K, Koriyama Y, Sera M, Arai K, Ogai K, Wakasugi K., A novel function of neuroglobin for neuroregeneration in mice after optic nerve injury. Biochem Biophys Res Commun. 2017</v>
      </c>
    </row>
    <row r="7955" spans="1:29" ht="28.8" x14ac:dyDescent="0.3">
      <c r="A7955">
        <v>3035</v>
      </c>
      <c r="B7955" t="s">
        <v>6227</v>
      </c>
      <c r="C7955" t="s">
        <v>16472</v>
      </c>
      <c r="D7955" t="s">
        <v>26651</v>
      </c>
      <c r="E7955" t="s">
        <v>34113</v>
      </c>
      <c r="F7955" s="10"/>
      <c r="G7955">
        <v>2017</v>
      </c>
      <c r="J7955">
        <v>0.71537095512051152</v>
      </c>
      <c r="L7955" t="s">
        <v>37489</v>
      </c>
      <c r="M7955">
        <v>28646893</v>
      </c>
      <c r="Q7955" s="10"/>
      <c r="R7955" s="11">
        <f t="shared" si="248"/>
        <v>0</v>
      </c>
      <c r="U7955" s="11">
        <f t="shared" si="249"/>
        <v>0</v>
      </c>
      <c r="Y7955" s="11">
        <f>IF(SUM(Tableau1[[#This Row],[Other access]:[Sci-hub access]])&gt;=1,1,0)</f>
        <v>0</v>
      </c>
      <c r="Z7955" s="12">
        <f>IF(OR(Tableau1[[#This Row],[Access R1 + S1+ T1 ]]&gt;=1,Tableau1[[#This Row],[Access V1 +W1 + X1]]&gt;=1),1,0)</f>
        <v>0</v>
      </c>
      <c r="AB7955" s="10" t="str">
        <f>Tableau1[[#This Row],[DOI]]</f>
        <v>doi: 10.1186/s12967-017-1246-0</v>
      </c>
      <c r="AC7955" s="13" t="str">
        <f>Tableau1[[#This Row],[Authors]]&amp;", "&amp;Tableau1[[#This Row],[Title]]&amp;" "&amp;Tableau1[[#This Row],[Journal]]&amp;". "&amp;Tableau1[[#This Row],[Year]]</f>
        <v>de la Cruz-Merino L, Di Guardo L, Grob JJ, Venosa A, Larkin J, McArthur GA, Ribas A, Ascierto PA, Evans JTR, Gomez-Escobar A, Barteselli G, Eng S, Hsu JJ, Uyei A, Dréno B., Clinical features of serous retinopathy observed with cobimetinib in patients with BRAF-mutated melanoma treated in the randomized coBRIM study. J Transl Med. 2017</v>
      </c>
    </row>
    <row r="7956" spans="1:29" x14ac:dyDescent="0.3">
      <c r="A7956">
        <v>3505</v>
      </c>
      <c r="B7956" t="s">
        <v>6679</v>
      </c>
      <c r="C7956" t="s">
        <v>16921</v>
      </c>
      <c r="D7956" t="s">
        <v>27103</v>
      </c>
      <c r="E7956" t="s">
        <v>2834</v>
      </c>
      <c r="F7956" s="10"/>
      <c r="G7956">
        <v>2017</v>
      </c>
      <c r="J7956">
        <v>0.71540062037228724</v>
      </c>
      <c r="L7956" t="s">
        <v>37952</v>
      </c>
      <c r="M7956">
        <v>28575976</v>
      </c>
      <c r="Q7956" s="10"/>
      <c r="R7956" s="11">
        <f t="shared" si="248"/>
        <v>0</v>
      </c>
      <c r="U7956" s="11">
        <f t="shared" si="249"/>
        <v>0</v>
      </c>
      <c r="Y7956" s="11">
        <f>IF(SUM(Tableau1[[#This Row],[Other access]:[Sci-hub access]])&gt;=1,1,0)</f>
        <v>0</v>
      </c>
      <c r="Z7956" s="12">
        <f>IF(OR(Tableau1[[#This Row],[Access R1 + S1+ T1 ]]&gt;=1,Tableau1[[#This Row],[Access V1 +W1 + X1]]&gt;=1),1,0)</f>
        <v>0</v>
      </c>
      <c r="AB7956" s="10" t="str">
        <f>Tableau1[[#This Row],[DOI]]</f>
        <v>doi: 10.1016/j.msec.2017.04.065</v>
      </c>
      <c r="AC7956" s="13" t="str">
        <f>Tableau1[[#This Row],[Authors]]&amp;", "&amp;Tableau1[[#This Row],[Title]]&amp;" "&amp;Tableau1[[#This Row],[Journal]]&amp;". "&amp;Tableau1[[#This Row],[Year]]</f>
        <v>Mohammed S, Chouhan G, Anuforom O, Cooke M, Walsh A, Morgan-Warren P, Jenkins M, de Cogan F., Thermosensitive hydrogel as an in situ gelling antimicrobial ocular dressing. Mater Sci Eng C Mater Biol Appl. 2017</v>
      </c>
    </row>
    <row r="7957" spans="1:29" x14ac:dyDescent="0.3">
      <c r="A7957">
        <v>828</v>
      </c>
      <c r="B7957" t="s">
        <v>4091</v>
      </c>
      <c r="C7957" t="s">
        <v>14345</v>
      </c>
      <c r="D7957" t="s">
        <v>24511</v>
      </c>
      <c r="E7957" t="s">
        <v>2451</v>
      </c>
      <c r="F7957" s="10"/>
      <c r="G7957">
        <v>2017</v>
      </c>
      <c r="J7957">
        <v>0.71558835865278714</v>
      </c>
      <c r="L7957" t="s">
        <v>35321</v>
      </c>
      <c r="M7957">
        <v>29095826</v>
      </c>
      <c r="Q7957" s="10"/>
      <c r="R7957" s="11">
        <f t="shared" si="248"/>
        <v>0</v>
      </c>
      <c r="U7957" s="11">
        <f t="shared" si="249"/>
        <v>0</v>
      </c>
      <c r="Y7957" s="11">
        <f>IF(SUM(Tableau1[[#This Row],[Other access]:[Sci-hub access]])&gt;=1,1,0)</f>
        <v>0</v>
      </c>
      <c r="Z7957" s="12">
        <f>IF(OR(Tableau1[[#This Row],[Access R1 + S1+ T1 ]]&gt;=1,Tableau1[[#This Row],[Access V1 +W1 + X1]]&gt;=1),1,0)</f>
        <v>0</v>
      </c>
      <c r="AB7957" s="10" t="str">
        <f>Tableau1[[#This Row],[DOI]]</f>
        <v>doi: 10.1371/journal.pone.0184945</v>
      </c>
      <c r="AC7957" s="13" t="str">
        <f>Tableau1[[#This Row],[Authors]]&amp;", "&amp;Tableau1[[#This Row],[Title]]&amp;" "&amp;Tableau1[[#This Row],[Journal]]&amp;". "&amp;Tableau1[[#This Row],[Year]]</f>
        <v>Yoo YJ, Yang HK, Kim N, Hwang JM., Pediatric orbital wall fractures: Prognostic factors of diplopia and ocular motility limitation. PLoS One. 2017</v>
      </c>
    </row>
    <row r="7958" spans="1:29" x14ac:dyDescent="0.3">
      <c r="A7958">
        <v>9152</v>
      </c>
      <c r="B7958" t="s">
        <v>11750</v>
      </c>
      <c r="C7958" t="s">
        <v>21925</v>
      </c>
      <c r="D7958" t="s">
        <v>32191</v>
      </c>
      <c r="E7958" t="s">
        <v>2486</v>
      </c>
      <c r="F7958" s="10"/>
      <c r="G7958">
        <v>2017</v>
      </c>
      <c r="J7958">
        <v>0.71560223658295374</v>
      </c>
      <c r="L7958" t="s">
        <v>43468</v>
      </c>
      <c r="M7958">
        <v>27775227</v>
      </c>
      <c r="Q7958" s="10"/>
      <c r="R7958" s="11">
        <f t="shared" si="248"/>
        <v>0</v>
      </c>
      <c r="U7958" s="11">
        <f t="shared" si="249"/>
        <v>0</v>
      </c>
      <c r="Y7958" s="11">
        <f>IF(SUM(Tableau1[[#This Row],[Other access]:[Sci-hub access]])&gt;=1,1,0)</f>
        <v>0</v>
      </c>
      <c r="Z7958" s="12">
        <f>IF(OR(Tableau1[[#This Row],[Access R1 + S1+ T1 ]]&gt;=1,Tableau1[[#This Row],[Access V1 +W1 + X1]]&gt;=1),1,0)</f>
        <v>0</v>
      </c>
      <c r="AB7958" s="10" t="str">
        <f>Tableau1[[#This Row],[DOI]]</f>
        <v>doi: 10.1111/aos.13274</v>
      </c>
      <c r="AC7958" s="13" t="str">
        <f>Tableau1[[#This Row],[Authors]]&amp;", "&amp;Tableau1[[#This Row],[Title]]&amp;" "&amp;Tableau1[[#This Row],[Journal]]&amp;". "&amp;Tableau1[[#This Row],[Year]]</f>
        <v>Nitta E, Hirooka K, Shimazaki T, Sato S, Ukegawa K, Nakano Y, Tsujikawa A., Retinal oxygen saturation before and after glaucoma surgery. Acta Ophthalmol. 2017</v>
      </c>
    </row>
    <row r="7959" spans="1:29" ht="28.8" x14ac:dyDescent="0.3">
      <c r="A7959">
        <v>5379</v>
      </c>
      <c r="B7959" t="s">
        <v>8432</v>
      </c>
      <c r="C7959" t="s">
        <v>18655</v>
      </c>
      <c r="D7959" t="s">
        <v>28862</v>
      </c>
      <c r="E7959" t="s">
        <v>2583</v>
      </c>
      <c r="F7959" s="10"/>
      <c r="G7959">
        <v>2017</v>
      </c>
      <c r="J7959">
        <v>0.7156046704869049</v>
      </c>
      <c r="L7959" t="s">
        <v>39774</v>
      </c>
      <c r="M7959">
        <v>28341931</v>
      </c>
      <c r="Q7959" s="10"/>
      <c r="R7959" s="11">
        <f t="shared" si="248"/>
        <v>0</v>
      </c>
      <c r="U7959" s="11">
        <f t="shared" si="249"/>
        <v>0</v>
      </c>
      <c r="Y7959" s="11">
        <f>IF(SUM(Tableau1[[#This Row],[Other access]:[Sci-hub access]])&gt;=1,1,0)</f>
        <v>0</v>
      </c>
      <c r="Z7959" s="12">
        <f>IF(OR(Tableau1[[#This Row],[Access R1 + S1+ T1 ]]&gt;=1,Tableau1[[#This Row],[Access V1 +W1 + X1]]&gt;=1),1,0)</f>
        <v>0</v>
      </c>
      <c r="AB7959" s="10" t="str">
        <f>Tableau1[[#This Row],[DOI]]</f>
        <v>doi: 10.1007/s12325-017-0517-8</v>
      </c>
      <c r="AC7959" s="13" t="str">
        <f>Tableau1[[#This Row],[Authors]]&amp;", "&amp;Tableau1[[#This Row],[Title]]&amp;" "&amp;Tableau1[[#This Row],[Journal]]&amp;". "&amp;Tableau1[[#This Row],[Year]]</f>
        <v>Heichel J, Struck HG, Fiorentzis M, Hammer T, Bredehorn-Mayr T., A Case Series of Dacryoendoscopy in Childhood: A Diagnostic and Therapeutic Alternative for Complex Congenital Nasolacrimal Duct Obstruction Even in the First Year of Life. Adv Ther. 2017</v>
      </c>
    </row>
    <row r="7960" spans="1:29" x14ac:dyDescent="0.3">
      <c r="A7960">
        <v>7943</v>
      </c>
      <c r="B7960" t="s">
        <v>10680</v>
      </c>
      <c r="C7960" t="s">
        <v>20876</v>
      </c>
      <c r="D7960" t="s">
        <v>31118</v>
      </c>
      <c r="E7960" t="s">
        <v>2609</v>
      </c>
      <c r="F7960" s="10"/>
      <c r="G7960">
        <v>2017</v>
      </c>
      <c r="J7960">
        <v>0.71562108768214272</v>
      </c>
      <c r="L7960" t="s">
        <v>42290</v>
      </c>
      <c r="M7960">
        <v>28025326</v>
      </c>
      <c r="Q7960" s="10"/>
      <c r="R7960" s="11">
        <f t="shared" si="248"/>
        <v>0</v>
      </c>
      <c r="U7960" s="11">
        <f t="shared" si="249"/>
        <v>0</v>
      </c>
      <c r="Y7960" s="11">
        <f>IF(SUM(Tableau1[[#This Row],[Other access]:[Sci-hub access]])&gt;=1,1,0)</f>
        <v>0</v>
      </c>
      <c r="Z7960" s="12">
        <f>IF(OR(Tableau1[[#This Row],[Access R1 + S1+ T1 ]]&gt;=1,Tableau1[[#This Row],[Access V1 +W1 + X1]]&gt;=1),1,0)</f>
        <v>0</v>
      </c>
      <c r="AB7960" s="10" t="str">
        <f>Tableau1[[#This Row],[DOI]]</f>
        <v>doi: 10.1093/hmg/ddw374</v>
      </c>
      <c r="AC7960" s="13" t="str">
        <f>Tableau1[[#This Row],[Authors]]&amp;", "&amp;Tableau1[[#This Row],[Title]]&amp;" "&amp;Tableau1[[#This Row],[Journal]]&amp;". "&amp;Tableau1[[#This Row],[Year]]</f>
        <v>Vocke F, Weisschuh N, Marino V, Malfatti S, Jacobson SG, Reiff CM, Dell'Orco D, Koch KW., Dysfunction of cGMP signalling in photoreceptors by a macular dystrophy-related mutation in the calcium sensor GCAP1. Hum Mol Genet. 2017</v>
      </c>
    </row>
    <row r="7961" spans="1:29" x14ac:dyDescent="0.3">
      <c r="A7961">
        <v>2210</v>
      </c>
      <c r="B7961" t="s">
        <v>5443</v>
      </c>
      <c r="C7961" t="s">
        <v>15688</v>
      </c>
      <c r="D7961" t="s">
        <v>25865</v>
      </c>
      <c r="E7961" t="s">
        <v>2490</v>
      </c>
      <c r="F7961" s="10"/>
      <c r="G7961">
        <v>2017</v>
      </c>
      <c r="J7961">
        <v>0.71588825400361</v>
      </c>
      <c r="L7961" t="s">
        <v>36680</v>
      </c>
      <c r="M7961">
        <v>28797550</v>
      </c>
      <c r="Q7961" s="10"/>
      <c r="R7961" s="11">
        <f t="shared" si="248"/>
        <v>0</v>
      </c>
      <c r="U7961" s="11">
        <f t="shared" si="249"/>
        <v>0</v>
      </c>
      <c r="Y7961" s="11">
        <f>IF(SUM(Tableau1[[#This Row],[Other access]:[Sci-hub access]])&gt;=1,1,0)</f>
        <v>0</v>
      </c>
      <c r="Z7961" s="12">
        <f>IF(OR(Tableau1[[#This Row],[Access R1 + S1+ T1 ]]&gt;=1,Tableau1[[#This Row],[Access V1 +W1 + X1]]&gt;=1),1,0)</f>
        <v>0</v>
      </c>
      <c r="AB7961" s="10" t="str">
        <f>Tableau1[[#This Row],[DOI]]</f>
        <v>doi: 10.1016/j.ajo.2017.07.024</v>
      </c>
      <c r="AC7961" s="13" t="str">
        <f>Tableau1[[#This Row],[Authors]]&amp;", "&amp;Tableau1[[#This Row],[Title]]&amp;" "&amp;Tableau1[[#This Row],[Journal]]&amp;". "&amp;Tableau1[[#This Row],[Year]]</f>
        <v>Zhang S, Wu C, Liu L, Jia Y, Zhang Y, Zhang Y, Zhang H, Zhong Y, Huang D., Optical Coherence Tomography Angiography of the Peripapillary Retina in Primary Angle-Closure Glaucoma. Am J Ophthalmol. 2017</v>
      </c>
    </row>
    <row r="7962" spans="1:29" x14ac:dyDescent="0.3">
      <c r="A7962">
        <v>9032</v>
      </c>
      <c r="B7962" t="s">
        <v>11643</v>
      </c>
      <c r="C7962" t="s">
        <v>21820</v>
      </c>
      <c r="D7962" t="s">
        <v>32084</v>
      </c>
      <c r="E7962" t="s">
        <v>34311</v>
      </c>
      <c r="F7962" s="10"/>
      <c r="G7962">
        <v>2017</v>
      </c>
      <c r="J7962">
        <v>0.71593635489360041</v>
      </c>
      <c r="L7962" t="s">
        <v>43354</v>
      </c>
      <c r="M7962">
        <v>27789337</v>
      </c>
      <c r="Q7962" s="10"/>
      <c r="R7962" s="11">
        <f t="shared" si="248"/>
        <v>0</v>
      </c>
      <c r="U7962" s="11">
        <f t="shared" si="249"/>
        <v>0</v>
      </c>
      <c r="Y7962" s="11">
        <f>IF(SUM(Tableau1[[#This Row],[Other access]:[Sci-hub access]])&gt;=1,1,0)</f>
        <v>0</v>
      </c>
      <c r="Z7962" s="12">
        <f>IF(OR(Tableau1[[#This Row],[Access R1 + S1+ T1 ]]&gt;=1,Tableau1[[#This Row],[Access V1 +W1 + X1]]&gt;=1),1,0)</f>
        <v>0</v>
      </c>
      <c r="AB7962" s="10" t="str">
        <f>Tableau1[[#This Row],[DOI]]</f>
        <v>doi: 10.1016/j.jprot.2016.10.009</v>
      </c>
      <c r="AC7962" s="13" t="str">
        <f>Tableau1[[#This Row],[Authors]]&amp;", "&amp;Tableau1[[#This Row],[Title]]&amp;" "&amp;Tableau1[[#This Row],[Journal]]&amp;". "&amp;Tableau1[[#This Row],[Year]]</f>
        <v>Kandhavelu J, Demonte NL, Namperumalsamy VP, Prajna L, Thangavel C, Jayapal JM, Kuppamuthu D., Aspergillus flavus induced alterations in tear protein profile reveal pathogen-induced host response to fungal infection. J Proteomics. 2017</v>
      </c>
    </row>
    <row r="7963" spans="1:29" x14ac:dyDescent="0.3">
      <c r="A7963">
        <v>75</v>
      </c>
      <c r="B7963" t="s">
        <v>3338</v>
      </c>
      <c r="C7963" t="s">
        <v>13599</v>
      </c>
      <c r="D7963" t="s">
        <v>23758</v>
      </c>
      <c r="E7963" t="s">
        <v>2462</v>
      </c>
      <c r="F7963" s="10"/>
      <c r="G7963">
        <v>2018</v>
      </c>
      <c r="J7963">
        <v>0.71593655364883635</v>
      </c>
      <c r="L7963" t="s">
        <v>34593</v>
      </c>
      <c r="M7963">
        <v>29426296</v>
      </c>
      <c r="Q7963" s="10"/>
      <c r="R7963" s="11">
        <f t="shared" si="248"/>
        <v>0</v>
      </c>
      <c r="U7963" s="11">
        <f t="shared" si="249"/>
        <v>0</v>
      </c>
      <c r="Y7963" s="11">
        <f>IF(SUM(Tableau1[[#This Row],[Other access]:[Sci-hub access]])&gt;=1,1,0)</f>
        <v>0</v>
      </c>
      <c r="Z7963" s="12">
        <f>IF(OR(Tableau1[[#This Row],[Access R1 + S1+ T1 ]]&gt;=1,Tableau1[[#This Row],[Access V1 +W1 + X1]]&gt;=1),1,0)</f>
        <v>0</v>
      </c>
      <c r="AB7963" s="10" t="str">
        <f>Tableau1[[#This Row],[DOI]]</f>
        <v>doi: 10.1186/s12886-018-0703-8</v>
      </c>
      <c r="AC7963" s="13" t="str">
        <f>Tableau1[[#This Row],[Authors]]&amp;", "&amp;Tableau1[[#This Row],[Title]]&amp;" "&amp;Tableau1[[#This Row],[Journal]]&amp;". "&amp;Tableau1[[#This Row],[Year]]</f>
        <v>Iu LPL, Fan MCY, Lam WC, Wong IYH., Repeated intraocular crystallization of ganciclovir in one eye after bilateral intravitreal injections: a case report. BMC Ophthalmol. 2018</v>
      </c>
    </row>
    <row r="7964" spans="1:29" x14ac:dyDescent="0.3">
      <c r="A7964">
        <v>1825</v>
      </c>
      <c r="B7964" t="s">
        <v>5070</v>
      </c>
      <c r="C7964" t="s">
        <v>15316</v>
      </c>
      <c r="D7964" t="s">
        <v>25492</v>
      </c>
      <c r="E7964" t="s">
        <v>2942</v>
      </c>
      <c r="F7964" s="10"/>
      <c r="G7964">
        <v>2017</v>
      </c>
      <c r="J7964">
        <v>0.71607210323562454</v>
      </c>
      <c r="L7964" t="s">
        <v>36297</v>
      </c>
      <c r="M7964">
        <v>28864287</v>
      </c>
      <c r="Q7964" s="10"/>
      <c r="R7964" s="11">
        <f t="shared" si="248"/>
        <v>0</v>
      </c>
      <c r="U7964" s="11">
        <f t="shared" si="249"/>
        <v>0</v>
      </c>
      <c r="Y7964" s="11">
        <f>IF(SUM(Tableau1[[#This Row],[Other access]:[Sci-hub access]])&gt;=1,1,0)</f>
        <v>0</v>
      </c>
      <c r="Z7964" s="12">
        <f>IF(OR(Tableau1[[#This Row],[Access R1 + S1+ T1 ]]&gt;=1,Tableau1[[#This Row],[Access V1 +W1 + X1]]&gt;=1),1,0)</f>
        <v>0</v>
      </c>
      <c r="AB7964" s="10" t="str">
        <f>Tableau1[[#This Row],[DOI]]</f>
        <v>doi: 10.1016/j.preteyeres.2017.08.003</v>
      </c>
      <c r="AC7964" s="13" t="str">
        <f>Tableau1[[#This Row],[Authors]]&amp;", "&amp;Tableau1[[#This Row],[Title]]&amp;" "&amp;Tableau1[[#This Row],[Journal]]&amp;". "&amp;Tableau1[[#This Row],[Year]]</f>
        <v>Periyasamy P, Shinohara T., Age-related cataracts: Role of unfolded protein response, Ca(2+) mobilization, epigenetic DNA modifications, and loss of Nrf2/Keap1 dependent cytoprotection. Prog Retin Eye Res. 2017</v>
      </c>
    </row>
    <row r="7965" spans="1:29" x14ac:dyDescent="0.3">
      <c r="A7965">
        <v>4212</v>
      </c>
      <c r="B7965" t="s">
        <v>359</v>
      </c>
      <c r="C7965" t="s">
        <v>360</v>
      </c>
      <c r="D7965" t="s">
        <v>361</v>
      </c>
      <c r="E7965" t="s">
        <v>2741</v>
      </c>
      <c r="F7965" s="10"/>
      <c r="G7965">
        <v>2017</v>
      </c>
      <c r="J7965">
        <v>0.71616830751078997</v>
      </c>
      <c r="L7965" t="s">
        <v>38643</v>
      </c>
      <c r="M7965">
        <v>28471229</v>
      </c>
      <c r="Q7965" s="10"/>
      <c r="R7965" s="11">
        <f t="shared" si="248"/>
        <v>0</v>
      </c>
      <c r="U7965" s="11">
        <f t="shared" si="249"/>
        <v>0</v>
      </c>
      <c r="Y7965" s="11">
        <f>IF(SUM(Tableau1[[#This Row],[Other access]:[Sci-hub access]])&gt;=1,1,0)</f>
        <v>0</v>
      </c>
      <c r="Z7965" s="12">
        <f>IF(OR(Tableau1[[#This Row],[Access R1 + S1+ T1 ]]&gt;=1,Tableau1[[#This Row],[Access V1 +W1 + X1]]&gt;=1),1,0)</f>
        <v>0</v>
      </c>
      <c r="AB7965" s="10" t="str">
        <f>Tableau1[[#This Row],[DOI]]</f>
        <v>doi: 10.4149/BLL_2017_040</v>
      </c>
      <c r="AC7965" s="13" t="str">
        <f>Tableau1[[#This Row],[Authors]]&amp;", "&amp;Tableau1[[#This Row],[Title]]&amp;" "&amp;Tableau1[[#This Row],[Journal]]&amp;". "&amp;Tableau1[[#This Row],[Year]]</f>
        <v>Wang XH, Chen L., MicroRNA-370 suppresses the retinal capillary endothelial cell growth by targeting KDR gene. Bratisl Lek Listy. 2017</v>
      </c>
    </row>
    <row r="7966" spans="1:29" x14ac:dyDescent="0.3">
      <c r="A7966">
        <v>4201</v>
      </c>
      <c r="B7966" t="s">
        <v>7340</v>
      </c>
      <c r="C7966" t="s">
        <v>17576</v>
      </c>
      <c r="D7966" t="s">
        <v>27768</v>
      </c>
      <c r="E7966" t="s">
        <v>2451</v>
      </c>
      <c r="F7966" s="10"/>
      <c r="G7966">
        <v>2017</v>
      </c>
      <c r="J7966">
        <v>0.7161855444815467</v>
      </c>
      <c r="L7966" t="s">
        <v>38632</v>
      </c>
      <c r="M7966">
        <v>28472130</v>
      </c>
      <c r="Q7966" s="10"/>
      <c r="R7966" s="11">
        <f t="shared" si="248"/>
        <v>0</v>
      </c>
      <c r="U7966" s="11">
        <f t="shared" si="249"/>
        <v>0</v>
      </c>
      <c r="Y7966" s="11">
        <f>IF(SUM(Tableau1[[#This Row],[Other access]:[Sci-hub access]])&gt;=1,1,0)</f>
        <v>0</v>
      </c>
      <c r="Z7966" s="12">
        <f>IF(OR(Tableau1[[#This Row],[Access R1 + S1+ T1 ]]&gt;=1,Tableau1[[#This Row],[Access V1 +W1 + X1]]&gt;=1),1,0)</f>
        <v>0</v>
      </c>
      <c r="AB7966" s="10" t="str">
        <f>Tableau1[[#This Row],[DOI]]</f>
        <v>doi: 10.1371/journal.pone.0176516</v>
      </c>
      <c r="AC7966" s="13" t="str">
        <f>Tableau1[[#This Row],[Authors]]&amp;", "&amp;Tableau1[[#This Row],[Title]]&amp;" "&amp;Tableau1[[#This Row],[Journal]]&amp;". "&amp;Tableau1[[#This Row],[Year]]</f>
        <v>Bakhchane A, Charif M, Bousfiha A, Boulouiz R, Nahili H, Rouba H, Charoute H, Lenaers G, Barakat A., Novel compound heterozygous MYO7A mutations in Moroccan families with autosomal recessive non-syndromic hearing loss. PLoS One. 2017</v>
      </c>
    </row>
    <row r="7967" spans="1:29" x14ac:dyDescent="0.3">
      <c r="A7967">
        <v>6757</v>
      </c>
      <c r="B7967" t="s">
        <v>9648</v>
      </c>
      <c r="C7967" t="s">
        <v>19852</v>
      </c>
      <c r="D7967" t="s">
        <v>30081</v>
      </c>
      <c r="E7967" t="s">
        <v>34173</v>
      </c>
      <c r="F7967" s="10"/>
      <c r="G7967">
        <v>2017</v>
      </c>
      <c r="J7967">
        <v>0.71619729619121997</v>
      </c>
      <c r="L7967" t="s">
        <v>41118</v>
      </c>
      <c r="M7967">
        <v>28166182</v>
      </c>
      <c r="Q7967" s="10"/>
      <c r="R7967" s="11">
        <f t="shared" si="248"/>
        <v>0</v>
      </c>
      <c r="U7967" s="11">
        <f t="shared" si="249"/>
        <v>0</v>
      </c>
      <c r="Y7967" s="11">
        <f>IF(SUM(Tableau1[[#This Row],[Other access]:[Sci-hub access]])&gt;=1,1,0)</f>
        <v>0</v>
      </c>
      <c r="Z7967" s="12">
        <f>IF(OR(Tableau1[[#This Row],[Access R1 + S1+ T1 ]]&gt;=1,Tableau1[[#This Row],[Access V1 +W1 + X1]]&gt;=1),1,0)</f>
        <v>0</v>
      </c>
      <c r="AB7967" s="10" t="str">
        <f>Tableau1[[#This Row],[DOI]]</f>
        <v>doi: 10.1097/CJI.0000000000000154</v>
      </c>
      <c r="AC7967" s="13" t="str">
        <f>Tableau1[[#This Row],[Authors]]&amp;", "&amp;Tableau1[[#This Row],[Title]]&amp;" "&amp;Tableau1[[#This Row],[Journal]]&amp;". "&amp;Tableau1[[#This Row],[Year]]</f>
        <v>Bricout M, Petre A, Amini-Adle M, Bezza W, Seve P, Kodjikian L, Dalle S, Thomas L., Vogt-Koyanagi-Harada-like Syndrome Complicating Pembrolizumab Treatment for Metastatic Melanoma. J Immunother. 2017</v>
      </c>
    </row>
    <row r="7968" spans="1:29" ht="28.8" x14ac:dyDescent="0.3">
      <c r="A7968">
        <v>2301</v>
      </c>
      <c r="B7968" t="s">
        <v>5532</v>
      </c>
      <c r="C7968" t="s">
        <v>15777</v>
      </c>
      <c r="D7968" t="s">
        <v>25954</v>
      </c>
      <c r="E7968" t="s">
        <v>2443</v>
      </c>
      <c r="F7968" s="10"/>
      <c r="G7968">
        <v>2017</v>
      </c>
      <c r="J7968">
        <v>0.71620889148178291</v>
      </c>
      <c r="L7968" t="s">
        <v>36768</v>
      </c>
      <c r="M7968">
        <v>28772309</v>
      </c>
      <c r="Q7968" s="10"/>
      <c r="R7968" s="11">
        <f t="shared" si="248"/>
        <v>0</v>
      </c>
      <c r="U7968" s="11">
        <f t="shared" si="249"/>
        <v>0</v>
      </c>
      <c r="Y7968" s="11">
        <f>IF(SUM(Tableau1[[#This Row],[Other access]:[Sci-hub access]])&gt;=1,1,0)</f>
        <v>0</v>
      </c>
      <c r="Z7968" s="12">
        <f>IF(OR(Tableau1[[#This Row],[Access R1 + S1+ T1 ]]&gt;=1,Tableau1[[#This Row],[Access V1 +W1 + X1]]&gt;=1),1,0)</f>
        <v>0</v>
      </c>
      <c r="AB7968" s="10" t="str">
        <f>Tableau1[[#This Row],[DOI]]</f>
        <v>doi: 10.1167/iovs.17-21493</v>
      </c>
      <c r="AC7968" s="13" t="str">
        <f>Tableau1[[#This Row],[Authors]]&amp;", "&amp;Tableau1[[#This Row],[Title]]&amp;" "&amp;Tableau1[[#This Row],[Journal]]&amp;". "&amp;Tableau1[[#This Row],[Year]]</f>
        <v>Gegundez-Fernandez JA, Fernandez-Vigo JI, Diaz-Valle D, Mendez-Fernandez R, Cuiña-Sardiña R, Santos-Bueso E, Benitez-Del-Castillo JM., Uvemaster: A Mobile App-Based Decision Support System for the Differential Diagnosis of Uveitis. Invest Ophthalmol Vis Sci. 2017</v>
      </c>
    </row>
    <row r="7969" spans="1:29" x14ac:dyDescent="0.3">
      <c r="A7969">
        <v>2761</v>
      </c>
      <c r="B7969" t="s">
        <v>5967</v>
      </c>
      <c r="C7969" t="s">
        <v>16214</v>
      </c>
      <c r="D7969" t="s">
        <v>26391</v>
      </c>
      <c r="E7969" t="s">
        <v>2486</v>
      </c>
      <c r="F7969" s="10"/>
      <c r="G7969">
        <v>2017</v>
      </c>
      <c r="J7969">
        <v>0.71626613394596073</v>
      </c>
      <c r="L7969" t="s">
        <v>37220</v>
      </c>
      <c r="M7969">
        <v>28692136</v>
      </c>
      <c r="Q7969" s="10"/>
      <c r="R7969" s="11">
        <f t="shared" si="248"/>
        <v>0</v>
      </c>
      <c r="U7969" s="11">
        <f t="shared" si="249"/>
        <v>0</v>
      </c>
      <c r="Y7969" s="11">
        <f>IF(SUM(Tableau1[[#This Row],[Other access]:[Sci-hub access]])&gt;=1,1,0)</f>
        <v>0</v>
      </c>
      <c r="Z7969" s="12">
        <f>IF(OR(Tableau1[[#This Row],[Access R1 + S1+ T1 ]]&gt;=1,Tableau1[[#This Row],[Access V1 +W1 + X1]]&gt;=1),1,0)</f>
        <v>0</v>
      </c>
      <c r="AB7969" s="10" t="str">
        <f>Tableau1[[#This Row],[DOI]]</f>
        <v>doi: 10.1111/aos.13517</v>
      </c>
      <c r="AC7969" s="13" t="str">
        <f>Tableau1[[#This Row],[Authors]]&amp;", "&amp;Tableau1[[#This Row],[Title]]&amp;" "&amp;Tableau1[[#This Row],[Journal]]&amp;". "&amp;Tableau1[[#This Row],[Year]]</f>
        <v>Fredriksson A, Behndig A., Measurement centration and zone diameter in anterior, posterior and total corneal astigmatism in keratoconus. Acta Ophthalmol. 2017</v>
      </c>
    </row>
    <row r="7970" spans="1:29" ht="28.8" x14ac:dyDescent="0.3">
      <c r="A7970">
        <v>2385</v>
      </c>
      <c r="B7970" t="s">
        <v>5611</v>
      </c>
      <c r="C7970" t="s">
        <v>15856</v>
      </c>
      <c r="D7970" t="s">
        <v>26033</v>
      </c>
      <c r="E7970" t="s">
        <v>2706</v>
      </c>
      <c r="F7970" s="10"/>
      <c r="G7970">
        <v>2017</v>
      </c>
      <c r="J7970">
        <v>0.71644916096092748</v>
      </c>
      <c r="L7970" t="s">
        <v>36850</v>
      </c>
      <c r="M7970">
        <v>28754534</v>
      </c>
      <c r="Q7970" s="10"/>
      <c r="R7970" s="11">
        <f t="shared" si="248"/>
        <v>0</v>
      </c>
      <c r="U7970" s="11">
        <f t="shared" si="249"/>
        <v>0</v>
      </c>
      <c r="Y7970" s="11">
        <f>IF(SUM(Tableau1[[#This Row],[Other access]:[Sci-hub access]])&gt;=1,1,0)</f>
        <v>0</v>
      </c>
      <c r="Z7970" s="12">
        <f>IF(OR(Tableau1[[#This Row],[Access R1 + S1+ T1 ]]&gt;=1,Tableau1[[#This Row],[Access V1 +W1 + X1]]&gt;=1),1,0)</f>
        <v>0</v>
      </c>
      <c r="AB7970" s="10" t="str">
        <f>Tableau1[[#This Row],[DOI]]</f>
        <v>doi: 10.1016/j.amjsurg.2017.07.007</v>
      </c>
      <c r="AC7970" s="13" t="str">
        <f>Tableau1[[#This Row],[Authors]]&amp;", "&amp;Tableau1[[#This Row],[Title]]&amp;" "&amp;Tableau1[[#This Row],[Journal]]&amp;". "&amp;Tableau1[[#This Row],[Year]]</f>
        <v>Rostas JW, Tam AL, Sato T, Scoggins CR, McMasters KM, Martin RCG 2nd., Health-related quality of life during trans-arterial chemoembolization with drug-eluting beads loaded with doxorubicin (DEBDOX) for unresectable hepatic metastases from ocular melanoma. Am J Surg. 2017</v>
      </c>
    </row>
    <row r="7971" spans="1:29" x14ac:dyDescent="0.3">
      <c r="A7971">
        <v>5951</v>
      </c>
      <c r="B7971" t="s">
        <v>8949</v>
      </c>
      <c r="C7971" t="s">
        <v>19163</v>
      </c>
      <c r="D7971" t="s">
        <v>29379</v>
      </c>
      <c r="E7971" t="s">
        <v>2597</v>
      </c>
      <c r="F7971" s="10"/>
      <c r="G7971">
        <v>2017</v>
      </c>
      <c r="J7971">
        <v>0.716498580047772</v>
      </c>
      <c r="L7971" t="s">
        <v>40330</v>
      </c>
      <c r="M7971">
        <v>28267391</v>
      </c>
      <c r="Q7971" s="10"/>
      <c r="R7971" s="11">
        <f t="shared" si="248"/>
        <v>0</v>
      </c>
      <c r="U7971" s="11">
        <f t="shared" si="249"/>
        <v>0</v>
      </c>
      <c r="Y7971" s="11">
        <f>IF(SUM(Tableau1[[#This Row],[Other access]:[Sci-hub access]])&gt;=1,1,0)</f>
        <v>0</v>
      </c>
      <c r="Z7971" s="12">
        <f>IF(OR(Tableau1[[#This Row],[Access R1 + S1+ T1 ]]&gt;=1,Tableau1[[#This Row],[Access V1 +W1 + X1]]&gt;=1),1,0)</f>
        <v>0</v>
      </c>
      <c r="AB7971" s="10" t="str">
        <f>Tableau1[[#This Row],[DOI]]</f>
        <v>doi: 10.1080/01676830.2017.1279654</v>
      </c>
      <c r="AC7971" s="13" t="str">
        <f>Tableau1[[#This Row],[Authors]]&amp;", "&amp;Tableau1[[#This Row],[Title]]&amp;" "&amp;Tableau1[[#This Row],[Journal]]&amp;". "&amp;Tableau1[[#This Row],[Year]]</f>
        <v>Shafi F, Rathore D, Johnson A, Mehta P, Ahluwalia HS., Medial canthal defects following tumour excision: To reconstruct or not to reconstruct? Orbit. 2017</v>
      </c>
    </row>
    <row r="7972" spans="1:29" x14ac:dyDescent="0.3">
      <c r="A7972">
        <v>6085</v>
      </c>
      <c r="B7972" t="s">
        <v>9063</v>
      </c>
      <c r="C7972" t="s">
        <v>19276</v>
      </c>
      <c r="D7972" t="s">
        <v>29493</v>
      </c>
      <c r="E7972" t="s">
        <v>2486</v>
      </c>
      <c r="F7972" s="10"/>
      <c r="G7972">
        <v>2017</v>
      </c>
      <c r="J7972">
        <v>0.71650291641958164</v>
      </c>
      <c r="L7972" t="s">
        <v>40460</v>
      </c>
      <c r="M7972">
        <v>28251836</v>
      </c>
      <c r="Q7972" s="10"/>
      <c r="R7972" s="11">
        <f t="shared" si="248"/>
        <v>0</v>
      </c>
      <c r="U7972" s="11">
        <f t="shared" si="249"/>
        <v>0</v>
      </c>
      <c r="Y7972" s="11">
        <f>IF(SUM(Tableau1[[#This Row],[Other access]:[Sci-hub access]])&gt;=1,1,0)</f>
        <v>0</v>
      </c>
      <c r="Z7972" s="12">
        <f>IF(OR(Tableau1[[#This Row],[Access R1 + S1+ T1 ]]&gt;=1,Tableau1[[#This Row],[Access V1 +W1 + X1]]&gt;=1),1,0)</f>
        <v>0</v>
      </c>
      <c r="AB7972" s="10" t="str">
        <f>Tableau1[[#This Row],[DOI]]</f>
        <v>doi: 10.1111/aos.13403</v>
      </c>
      <c r="AC7972" s="13" t="str">
        <f>Tableau1[[#This Row],[Authors]]&amp;", "&amp;Tableau1[[#This Row],[Title]]&amp;" "&amp;Tableau1[[#This Row],[Journal]]&amp;". "&amp;Tableau1[[#This Row],[Year]]</f>
        <v>Xiong S, Sankaridurg P, Naduvilath T, Zang J, Zou H, Zhu J, Lv M, He X, Xu X., Time spent in outdoor activities in relation to myopia prevention and control: a meta-analysis and systematic review. Acta Ophthalmol. 2017</v>
      </c>
    </row>
    <row r="7973" spans="1:29" x14ac:dyDescent="0.3">
      <c r="A7973">
        <v>10106</v>
      </c>
      <c r="B7973" t="s">
        <v>12618</v>
      </c>
      <c r="C7973" t="s">
        <v>22785</v>
      </c>
      <c r="D7973" t="s">
        <v>33067</v>
      </c>
      <c r="E7973" t="s">
        <v>2445</v>
      </c>
      <c r="F7973" s="10"/>
      <c r="G7973">
        <v>2017</v>
      </c>
      <c r="J7973">
        <v>0.71657694053680232</v>
      </c>
      <c r="L7973" t="s">
        <v>44362</v>
      </c>
      <c r="M7973">
        <v>27471824</v>
      </c>
      <c r="Q7973" s="10"/>
      <c r="R7973" s="11">
        <f t="shared" si="248"/>
        <v>0</v>
      </c>
      <c r="U7973" s="11">
        <f t="shared" si="249"/>
        <v>0</v>
      </c>
      <c r="Y7973" s="11">
        <f>IF(SUM(Tableau1[[#This Row],[Other access]:[Sci-hub access]])&gt;=1,1,0)</f>
        <v>0</v>
      </c>
      <c r="Z7973" s="12">
        <f>IF(OR(Tableau1[[#This Row],[Access R1 + S1+ T1 ]]&gt;=1,Tableau1[[#This Row],[Access V1 +W1 + X1]]&gt;=1),1,0)</f>
        <v>0</v>
      </c>
      <c r="AB7973" s="10" t="str">
        <f>Tableau1[[#This Row],[DOI]]</f>
        <v>doi: 10.1097/IAE.0000000000001201</v>
      </c>
      <c r="AC7973" s="13" t="str">
        <f>Tableau1[[#This Row],[Authors]]&amp;", "&amp;Tableau1[[#This Row],[Title]]&amp;" "&amp;Tableau1[[#This Row],[Journal]]&amp;". "&amp;Tableau1[[#This Row],[Year]]</f>
        <v>Vahedi S, Adam MK, Dollin M, Maguire JI., 25-GAUGE TROCAR CANNULA FOR ACUTE ENDOPHTHALMITIS-RELATED IN-OFFICE VITREOUS TAP AND INJECTION: Patient Comfort and Physician Ease of Use. Retina. 2017</v>
      </c>
    </row>
    <row r="7974" spans="1:29" ht="28.8" x14ac:dyDescent="0.3">
      <c r="A7974">
        <v>5795</v>
      </c>
      <c r="B7974" t="s">
        <v>8818</v>
      </c>
      <c r="C7974" t="s">
        <v>19035</v>
      </c>
      <c r="D7974" t="s">
        <v>29248</v>
      </c>
      <c r="E7974" t="s">
        <v>2466</v>
      </c>
      <c r="F7974" s="10"/>
      <c r="G7974">
        <v>2017</v>
      </c>
      <c r="J7974">
        <v>0.71675664962024577</v>
      </c>
      <c r="L7974" t="s">
        <v>40177</v>
      </c>
      <c r="M7974">
        <v>28284329</v>
      </c>
      <c r="Q7974" s="10"/>
      <c r="R7974" s="11">
        <f t="shared" si="248"/>
        <v>0</v>
      </c>
      <c r="U7974" s="11">
        <f t="shared" si="249"/>
        <v>0</v>
      </c>
      <c r="Y7974" s="11">
        <f>IF(SUM(Tableau1[[#This Row],[Other access]:[Sci-hub access]])&gt;=1,1,0)</f>
        <v>0</v>
      </c>
      <c r="Z7974" s="12">
        <f>IF(OR(Tableau1[[#This Row],[Access R1 + S1+ T1 ]]&gt;=1,Tableau1[[#This Row],[Access V1 +W1 + X1]]&gt;=1),1,0)</f>
        <v>0</v>
      </c>
      <c r="AB7974" s="10" t="str">
        <f>Tableau1[[#This Row],[DOI]]</f>
        <v>doi: 10.1016/j.jneuroim.2017.01.024</v>
      </c>
      <c r="AC7974" s="13" t="str">
        <f>Tableau1[[#This Row],[Authors]]&amp;", "&amp;Tableau1[[#This Row],[Title]]&amp;" "&amp;Tableau1[[#This Row],[Journal]]&amp;". "&amp;Tableau1[[#This Row],[Year]]</f>
        <v>Masuda H, Mori M, Uchida T, Uzawa A, Ohtani R, Kuwabara S., Soluble CD40 ligand contributes to blood-brain barrier breakdown and central nervous system inflammation in multiple sclerosis and neuromyelitis optica spectrum disorder. J Neuroimmunol. 2017</v>
      </c>
    </row>
    <row r="7975" spans="1:29" x14ac:dyDescent="0.3">
      <c r="A7975">
        <v>4540</v>
      </c>
      <c r="B7975" t="s">
        <v>7663</v>
      </c>
      <c r="C7975" t="s">
        <v>17898</v>
      </c>
      <c r="D7975" t="s">
        <v>28092</v>
      </c>
      <c r="E7975" t="s">
        <v>34208</v>
      </c>
      <c r="F7975" s="10"/>
      <c r="G7975">
        <v>2017</v>
      </c>
      <c r="J7975">
        <v>0.71682013674091893</v>
      </c>
      <c r="L7975" t="s">
        <v>38958</v>
      </c>
      <c r="M7975">
        <v>28435504</v>
      </c>
      <c r="Q7975" s="10"/>
      <c r="R7975" s="11">
        <f t="shared" si="248"/>
        <v>0</v>
      </c>
      <c r="U7975" s="11">
        <f t="shared" si="249"/>
        <v>0</v>
      </c>
      <c r="Y7975" s="11">
        <f>IF(SUM(Tableau1[[#This Row],[Other access]:[Sci-hub access]])&gt;=1,1,0)</f>
        <v>0</v>
      </c>
      <c r="Z7975" s="12">
        <f>IF(OR(Tableau1[[#This Row],[Access R1 + S1+ T1 ]]&gt;=1,Tableau1[[#This Row],[Access V1 +W1 + X1]]&gt;=1),1,0)</f>
        <v>0</v>
      </c>
      <c r="AB7975" s="10" t="str">
        <f>Tableau1[[#This Row],[DOI]]</f>
        <v>doi: 10.5811/westjem.2016.12.31798</v>
      </c>
      <c r="AC7975" s="13" t="str">
        <f>Tableau1[[#This Row],[Authors]]&amp;", "&amp;Tableau1[[#This Row],[Title]]&amp;" "&amp;Tableau1[[#This Row],[Journal]]&amp;". "&amp;Tableau1[[#This Row],[Year]]</f>
        <v>Gilani CJ, Yang A, Yonkers M, Boysen-Osborn M., Differentiating Urgent and Emergent Causes of Acute Red Eye for the Emergency Physician. West J Emerg Med. 2017</v>
      </c>
    </row>
    <row r="7976" spans="1:29" x14ac:dyDescent="0.3">
      <c r="A7976">
        <v>9216</v>
      </c>
      <c r="B7976" t="s">
        <v>11806</v>
      </c>
      <c r="C7976" t="s">
        <v>21980</v>
      </c>
      <c r="D7976" t="s">
        <v>32247</v>
      </c>
      <c r="E7976" t="s">
        <v>2448</v>
      </c>
      <c r="F7976" s="10"/>
      <c r="G7976">
        <v>2017</v>
      </c>
      <c r="J7976">
        <v>0.71684320314161531</v>
      </c>
      <c r="L7976" t="s">
        <v>43529</v>
      </c>
      <c r="M7976">
        <v>27761703</v>
      </c>
      <c r="Q7976" s="10"/>
      <c r="R7976" s="11">
        <f t="shared" si="248"/>
        <v>0</v>
      </c>
      <c r="U7976" s="11">
        <f t="shared" si="249"/>
        <v>0</v>
      </c>
      <c r="Y7976" s="11">
        <f>IF(SUM(Tableau1[[#This Row],[Other access]:[Sci-hub access]])&gt;=1,1,0)</f>
        <v>0</v>
      </c>
      <c r="Z7976" s="12">
        <f>IF(OR(Tableau1[[#This Row],[Access R1 + S1+ T1 ]]&gt;=1,Tableau1[[#This Row],[Access V1 +W1 + X1]]&gt;=1),1,0)</f>
        <v>0</v>
      </c>
      <c r="AB7976" s="10" t="str">
        <f>Tableau1[[#This Row],[DOI]]</f>
        <v>doi: 10.1007/s00417-016-3515-7</v>
      </c>
      <c r="AC7976" s="13" t="str">
        <f>Tableau1[[#This Row],[Authors]]&amp;", "&amp;Tableau1[[#This Row],[Title]]&amp;" "&amp;Tableau1[[#This Row],[Journal]]&amp;". "&amp;Tableau1[[#This Row],[Year]]</f>
        <v>Wahl M, Tipotsch-Maca SM, Vecsei-Marlovits PV., Intraoperative floppy iris syndrome and its association with various concurrent medications, bulbus length, patient age and gender. Graefes Arch Clin Exp Ophthalmol. 2017</v>
      </c>
    </row>
    <row r="7977" spans="1:29" x14ac:dyDescent="0.3">
      <c r="A7977">
        <v>1493</v>
      </c>
      <c r="B7977" t="s">
        <v>4750</v>
      </c>
      <c r="C7977" t="s">
        <v>15000</v>
      </c>
      <c r="D7977" t="s">
        <v>25171</v>
      </c>
      <c r="E7977" t="s">
        <v>2538</v>
      </c>
      <c r="F7977" s="10"/>
      <c r="G7977">
        <v>2017</v>
      </c>
      <c r="J7977">
        <v>0.71686857721818154</v>
      </c>
      <c r="L7977" t="s">
        <v>35974</v>
      </c>
      <c r="M7977">
        <v>28936059</v>
      </c>
      <c r="Q7977" s="10"/>
      <c r="R7977" s="11">
        <f t="shared" si="248"/>
        <v>0</v>
      </c>
      <c r="U7977" s="11">
        <f t="shared" si="249"/>
        <v>0</v>
      </c>
      <c r="Y7977" s="11">
        <f>IF(SUM(Tableau1[[#This Row],[Other access]:[Sci-hub access]])&gt;=1,1,0)</f>
        <v>0</v>
      </c>
      <c r="Z7977" s="12">
        <f>IF(OR(Tableau1[[#This Row],[Access R1 + S1+ T1 ]]&gt;=1,Tableau1[[#This Row],[Access V1 +W1 + X1]]&gt;=1),1,0)</f>
        <v>0</v>
      </c>
      <c r="AB7977" s="10" t="str">
        <f>Tableau1[[#This Row],[DOI]]</f>
        <v>doi: 10.4103/meajo.MEAJO_97_17</v>
      </c>
      <c r="AC7977" s="13" t="str">
        <f>Tableau1[[#This Row],[Authors]]&amp;", "&amp;Tableau1[[#This Row],[Title]]&amp;" "&amp;Tableau1[[#This Row],[Journal]]&amp;". "&amp;Tableau1[[#This Row],[Year]]</f>
        <v>Enani L, Kozak I, Abdelkader E., A Case of Unilateral Retinitis Pigmentosa Associated with Full Thickness Macular Hole. Middle East Afr J Ophthalmol. 2017</v>
      </c>
    </row>
    <row r="7978" spans="1:29" x14ac:dyDescent="0.3">
      <c r="A7978">
        <v>350</v>
      </c>
      <c r="B7978" t="s">
        <v>3613</v>
      </c>
      <c r="C7978" t="s">
        <v>13874</v>
      </c>
      <c r="D7978" t="s">
        <v>24033</v>
      </c>
      <c r="E7978" t="s">
        <v>33993</v>
      </c>
      <c r="F7978" s="10"/>
      <c r="G7978">
        <v>2017</v>
      </c>
      <c r="J7978">
        <v>0.71700508918562489</v>
      </c>
      <c r="L7978" t="s">
        <v>34857</v>
      </c>
      <c r="M7978">
        <v>29246572</v>
      </c>
      <c r="Q7978" s="10"/>
      <c r="R7978" s="11">
        <f t="shared" si="248"/>
        <v>0</v>
      </c>
      <c r="U7978" s="11">
        <f t="shared" si="249"/>
        <v>0</v>
      </c>
      <c r="Y7978" s="11">
        <f>IF(SUM(Tableau1[[#This Row],[Other access]:[Sci-hub access]])&gt;=1,1,0)</f>
        <v>0</v>
      </c>
      <c r="Z7978" s="12">
        <f>IF(OR(Tableau1[[#This Row],[Access R1 + S1+ T1 ]]&gt;=1,Tableau1[[#This Row],[Access V1 +W1 + X1]]&gt;=1),1,0)</f>
        <v>0</v>
      </c>
      <c r="AB7978" s="10" t="str">
        <f>Tableau1[[#This Row],[DOI]]</f>
        <v>doi: 10.1016/j.scr.2017.07.005</v>
      </c>
      <c r="AC7978" s="13" t="str">
        <f>Tableau1[[#This Row],[Authors]]&amp;", "&amp;Tableau1[[#This Row],[Title]]&amp;" "&amp;Tableau1[[#This Row],[Journal]]&amp;". "&amp;Tableau1[[#This Row],[Year]]</f>
        <v>Steenpass L., Generation of two H1 hESC sublines carrying a heterozygous and homozygous knock-out of RB1. Stem Cell Res. 2017</v>
      </c>
    </row>
    <row r="7979" spans="1:29" x14ac:dyDescent="0.3">
      <c r="A7979">
        <v>9870</v>
      </c>
      <c r="B7979" t="s">
        <v>12401</v>
      </c>
      <c r="C7979" t="s">
        <v>22571</v>
      </c>
      <c r="D7979" t="s">
        <v>32849</v>
      </c>
      <c r="E7979" t="s">
        <v>2438</v>
      </c>
      <c r="F7979" s="10"/>
      <c r="G7979">
        <v>2017</v>
      </c>
      <c r="J7979">
        <v>0.717104314509727</v>
      </c>
      <c r="L7979" t="s">
        <v>44129</v>
      </c>
      <c r="M7979">
        <v>27553678</v>
      </c>
      <c r="Q7979" s="10"/>
      <c r="R7979" s="11">
        <f t="shared" si="248"/>
        <v>0</v>
      </c>
      <c r="U7979" s="11">
        <f t="shared" si="249"/>
        <v>0</v>
      </c>
      <c r="Y7979" s="11">
        <f>IF(SUM(Tableau1[[#This Row],[Other access]:[Sci-hub access]])&gt;=1,1,0)</f>
        <v>0</v>
      </c>
      <c r="Z7979" s="12">
        <f>IF(OR(Tableau1[[#This Row],[Access R1 + S1+ T1 ]]&gt;=1,Tableau1[[#This Row],[Access V1 +W1 + X1]]&gt;=1),1,0)</f>
        <v>0</v>
      </c>
      <c r="AB7979" s="10" t="str">
        <f>Tableau1[[#This Row],[DOI]]</f>
        <v>doi: 10.1136/bjophthalmol-2016-308894</v>
      </c>
      <c r="AC7979" s="13" t="str">
        <f>Tableau1[[#This Row],[Authors]]&amp;", "&amp;Tableau1[[#This Row],[Title]]&amp;" "&amp;Tableau1[[#This Row],[Journal]]&amp;". "&amp;Tableau1[[#This Row],[Year]]</f>
        <v>Jørgensen CM, Bek T., Lack of differences in the regional variation of oxygen saturation in larger retinal vessels in diabetic maculopathy and proliferative diabetic retinopathy. Br J Ophthalmol. 2017</v>
      </c>
    </row>
    <row r="7980" spans="1:29" x14ac:dyDescent="0.3">
      <c r="A7980">
        <v>2432</v>
      </c>
      <c r="B7980" t="s">
        <v>5656</v>
      </c>
      <c r="C7980" t="s">
        <v>15901</v>
      </c>
      <c r="D7980" t="s">
        <v>26078</v>
      </c>
      <c r="E7980" t="s">
        <v>2451</v>
      </c>
      <c r="F7980" s="10"/>
      <c r="G7980">
        <v>2017</v>
      </c>
      <c r="J7980">
        <v>0.7171374208628899</v>
      </c>
      <c r="L7980" t="s">
        <v>36897</v>
      </c>
      <c r="M7980">
        <v>28746356</v>
      </c>
      <c r="Q7980" s="10"/>
      <c r="R7980" s="11">
        <f t="shared" si="248"/>
        <v>0</v>
      </c>
      <c r="U7980" s="11">
        <f t="shared" si="249"/>
        <v>0</v>
      </c>
      <c r="Y7980" s="11">
        <f>IF(SUM(Tableau1[[#This Row],[Other access]:[Sci-hub access]])&gt;=1,1,0)</f>
        <v>0</v>
      </c>
      <c r="Z7980" s="12">
        <f>IF(OR(Tableau1[[#This Row],[Access R1 + S1+ T1 ]]&gt;=1,Tableau1[[#This Row],[Access V1 +W1 + X1]]&gt;=1),1,0)</f>
        <v>0</v>
      </c>
      <c r="AB7980" s="10" t="str">
        <f>Tableau1[[#This Row],[DOI]]</f>
        <v>doi: 10.1371/journal.pone.0181758</v>
      </c>
      <c r="AC7980" s="13" t="str">
        <f>Tableau1[[#This Row],[Authors]]&amp;", "&amp;Tableau1[[#This Row],[Title]]&amp;" "&amp;Tableau1[[#This Row],[Journal]]&amp;". "&amp;Tableau1[[#This Row],[Year]]</f>
        <v>Kim HH, Jeong IH, Hyun JS, Kong BS, Kim HJ, Park SJ., Metabolomic profiling of CSF in multiple sclerosis and neuromyelitis optica spectrum disorder by nuclear magnetic resonance. PLoS One. 2017</v>
      </c>
    </row>
    <row r="7981" spans="1:29" x14ac:dyDescent="0.3">
      <c r="A7981">
        <v>4916</v>
      </c>
      <c r="B7981" t="s">
        <v>8014</v>
      </c>
      <c r="C7981" t="s">
        <v>18243</v>
      </c>
      <c r="D7981" t="s">
        <v>28444</v>
      </c>
      <c r="E7981" t="s">
        <v>34203</v>
      </c>
      <c r="F7981" s="10"/>
      <c r="G7981">
        <v>2016</v>
      </c>
      <c r="J7981">
        <v>0.71714844987449033</v>
      </c>
      <c r="L7981" t="s">
        <v>39325</v>
      </c>
      <c r="M7981">
        <v>28391264</v>
      </c>
      <c r="Q7981" s="10"/>
      <c r="R7981" s="11">
        <f t="shared" si="248"/>
        <v>0</v>
      </c>
      <c r="U7981" s="11">
        <f t="shared" si="249"/>
        <v>0</v>
      </c>
      <c r="Y7981" s="11">
        <f>IF(SUM(Tableau1[[#This Row],[Other access]:[Sci-hub access]])&gt;=1,1,0)</f>
        <v>0</v>
      </c>
      <c r="Z7981" s="12">
        <f>IF(OR(Tableau1[[#This Row],[Access R1 + S1+ T1 ]]&gt;=1,Tableau1[[#This Row],[Access V1 +W1 + X1]]&gt;=1),1,0)</f>
        <v>0</v>
      </c>
      <c r="AB7981" s="10" t="str">
        <f>Tableau1[[#This Row],[DOI]]</f>
        <v>doi: 10.1159/000452764</v>
      </c>
      <c r="AC7981" s="13" t="str">
        <f>Tableau1[[#This Row],[Authors]]&amp;", "&amp;Tableau1[[#This Row],[Title]]&amp;" "&amp;Tableau1[[#This Row],[Journal]]&amp;". "&amp;Tableau1[[#This Row],[Year]]</f>
        <v>Zhong R, Liang J, Tao A, Wu L, Yang X, Xu H, Huang Q, Zhuang S, Long Y, Gao C., Anti-KIR4.1 Antibodies in Chinese Patients with Central Nervous System Inflammatory Demyelinating Disorders. Neuroimmunomodulation. 2016</v>
      </c>
    </row>
    <row r="7982" spans="1:29" x14ac:dyDescent="0.3">
      <c r="A7982">
        <v>9831</v>
      </c>
      <c r="B7982" t="s">
        <v>12368</v>
      </c>
      <c r="C7982" t="s">
        <v>22539</v>
      </c>
      <c r="D7982" t="s">
        <v>32816</v>
      </c>
      <c r="E7982" t="s">
        <v>2486</v>
      </c>
      <c r="F7982" s="10"/>
      <c r="G7982">
        <v>2017</v>
      </c>
      <c r="J7982">
        <v>0.71717940024906157</v>
      </c>
      <c r="L7982" t="s">
        <v>44093</v>
      </c>
      <c r="M7982">
        <v>27569700</v>
      </c>
      <c r="Q7982" s="10"/>
      <c r="R7982" s="11">
        <f t="shared" si="248"/>
        <v>0</v>
      </c>
      <c r="U7982" s="11">
        <f t="shared" si="249"/>
        <v>0</v>
      </c>
      <c r="Y7982" s="11">
        <f>IF(SUM(Tableau1[[#This Row],[Other access]:[Sci-hub access]])&gt;=1,1,0)</f>
        <v>0</v>
      </c>
      <c r="Z7982" s="12">
        <f>IF(OR(Tableau1[[#This Row],[Access R1 + S1+ T1 ]]&gt;=1,Tableau1[[#This Row],[Access V1 +W1 + X1]]&gt;=1),1,0)</f>
        <v>0</v>
      </c>
      <c r="AB7982" s="10" t="str">
        <f>Tableau1[[#This Row],[DOI]]</f>
        <v>doi: 10.1111/aos.13234</v>
      </c>
      <c r="AC7982" s="13" t="str">
        <f>Tableau1[[#This Row],[Authors]]&amp;", "&amp;Tableau1[[#This Row],[Title]]&amp;" "&amp;Tableau1[[#This Row],[Journal]]&amp;". "&amp;Tableau1[[#This Row],[Year]]</f>
        <v>Vazquez-Ferreiro P, Carrera-Hueso FJ, Fikri-Benbrahim N, Barreiro-Rodriguez L, Diaz-Rey M, Ramón Barrios MA., Intraocular lens dislocation in pseudoexfoliation: a systematic review and meta-analysis. Acta Ophthalmol. 2017</v>
      </c>
    </row>
    <row r="7983" spans="1:29" x14ac:dyDescent="0.3">
      <c r="A7983">
        <v>6285</v>
      </c>
      <c r="B7983" t="s">
        <v>9241</v>
      </c>
      <c r="C7983" t="s">
        <v>19452</v>
      </c>
      <c r="D7983" t="s">
        <v>29672</v>
      </c>
      <c r="E7983" t="s">
        <v>2573</v>
      </c>
      <c r="F7983" s="10"/>
      <c r="G7983">
        <v>2017</v>
      </c>
      <c r="J7983">
        <v>0.7171840942136124</v>
      </c>
      <c r="L7983" t="s">
        <v>40655</v>
      </c>
      <c r="M7983">
        <v>28232306</v>
      </c>
      <c r="Q7983" s="10"/>
      <c r="R7983" s="11">
        <f t="shared" si="248"/>
        <v>0</v>
      </c>
      <c r="U7983" s="11">
        <f t="shared" si="249"/>
        <v>0</v>
      </c>
      <c r="Y7983" s="11">
        <f>IF(SUM(Tableau1[[#This Row],[Other access]:[Sci-hub access]])&gt;=1,1,0)</f>
        <v>0</v>
      </c>
      <c r="Z7983" s="12">
        <f>IF(OR(Tableau1[[#This Row],[Access R1 + S1+ T1 ]]&gt;=1,Tableau1[[#This Row],[Access V1 +W1 + X1]]&gt;=1),1,0)</f>
        <v>0</v>
      </c>
      <c r="AB7983" s="10" t="str">
        <f>Tableau1[[#This Row],[DOI]]</f>
        <v>doi: 10.1136/bmj.j643</v>
      </c>
      <c r="AC7983" s="13" t="str">
        <f>Tableau1[[#This Row],[Authors]]&amp;", "&amp;Tableau1[[#This Row],[Title]]&amp;" "&amp;Tableau1[[#This Row],[Journal]]&amp;". "&amp;Tableau1[[#This Row],[Year]]</f>
        <v>Malem A., Unequal pupils and ptosis. BMJ. 2017</v>
      </c>
    </row>
    <row r="7984" spans="1:29" x14ac:dyDescent="0.3">
      <c r="A7984">
        <v>10864</v>
      </c>
      <c r="B7984" t="s">
        <v>13311</v>
      </c>
      <c r="C7984" t="s">
        <v>23473</v>
      </c>
      <c r="D7984" t="s">
        <v>33765</v>
      </c>
      <c r="E7984" t="s">
        <v>2447</v>
      </c>
      <c r="F7984" s="10"/>
      <c r="G7984">
        <v>2017</v>
      </c>
      <c r="J7984">
        <v>0.71727071269335474</v>
      </c>
      <c r="L7984" t="s">
        <v>45109</v>
      </c>
      <c r="M7984">
        <v>26934566</v>
      </c>
      <c r="Q7984" s="10"/>
      <c r="R7984" s="11">
        <f t="shared" si="248"/>
        <v>0</v>
      </c>
      <c r="U7984" s="11">
        <f t="shared" si="249"/>
        <v>0</v>
      </c>
      <c r="Y7984" s="11">
        <f>IF(SUM(Tableau1[[#This Row],[Other access]:[Sci-hub access]])&gt;=1,1,0)</f>
        <v>0</v>
      </c>
      <c r="Z7984" s="12">
        <f>IF(OR(Tableau1[[#This Row],[Access R1 + S1+ T1 ]]&gt;=1,Tableau1[[#This Row],[Access V1 +W1 + X1]]&gt;=1),1,0)</f>
        <v>0</v>
      </c>
      <c r="AB7984" s="10" t="str">
        <f>Tableau1[[#This Row],[DOI]]</f>
        <v>doi: 10.1097/IOP.0000000000000671</v>
      </c>
      <c r="AC7984" s="13" t="str">
        <f>Tableau1[[#This Row],[Authors]]&amp;", "&amp;Tableau1[[#This Row],[Title]]&amp;" "&amp;Tableau1[[#This Row],[Journal]]&amp;". "&amp;Tableau1[[#This Row],[Year]]</f>
        <v>Avdagic E, Farber N, Katabi N, Shinder R., Carcinoma Ex Pleomorphic Adenoma of the Lacrimal Gland with Epithelial-Myoepithelial Carcinoma Histologic Type. Ophthal Plast Reconstr Surg. 2017</v>
      </c>
    </row>
    <row r="7985" spans="1:29" x14ac:dyDescent="0.3">
      <c r="A7985">
        <v>7115</v>
      </c>
      <c r="B7985" t="s">
        <v>9964</v>
      </c>
      <c r="C7985" t="s">
        <v>20167</v>
      </c>
      <c r="D7985" t="s">
        <v>30398</v>
      </c>
      <c r="E7985" t="s">
        <v>2463</v>
      </c>
      <c r="F7985" s="10"/>
      <c r="G7985">
        <v>2017</v>
      </c>
      <c r="J7985">
        <v>0.71729378740567407</v>
      </c>
      <c r="L7985" t="s">
        <v>41471</v>
      </c>
      <c r="M7985">
        <v>28127736</v>
      </c>
      <c r="Q7985" s="10"/>
      <c r="R7985" s="11">
        <f t="shared" si="248"/>
        <v>0</v>
      </c>
      <c r="U7985" s="11">
        <f t="shared" si="249"/>
        <v>0</v>
      </c>
      <c r="Y7985" s="11">
        <f>IF(SUM(Tableau1[[#This Row],[Other access]:[Sci-hub access]])&gt;=1,1,0)</f>
        <v>0</v>
      </c>
      <c r="Z7985" s="12">
        <f>IF(OR(Tableau1[[#This Row],[Access R1 + S1+ T1 ]]&gt;=1,Tableau1[[#This Row],[Access V1 +W1 + X1]]&gt;=1),1,0)</f>
        <v>0</v>
      </c>
      <c r="AB7985" s="10" t="str">
        <f>Tableau1[[#This Row],[DOI]]</f>
        <v>doi: 10.5301/ejo.5000934</v>
      </c>
      <c r="AC7985" s="13" t="str">
        <f>Tableau1[[#This Row],[Authors]]&amp;", "&amp;Tableau1[[#This Row],[Title]]&amp;" "&amp;Tableau1[[#This Row],[Journal]]&amp;". "&amp;Tableau1[[#This Row],[Year]]</f>
        <v>De Cillà S, Alkabes M, Radice P, Carini E, Mateo C., Direct transretinal removal of subfoveal perfluorocarbon liquid: the role and timing of internal limiting membrane peeling. Eur J Ophthalmol. 2017</v>
      </c>
    </row>
    <row r="7986" spans="1:29" x14ac:dyDescent="0.3">
      <c r="A7986">
        <v>3313</v>
      </c>
      <c r="B7986" t="s">
        <v>6494</v>
      </c>
      <c r="C7986" t="s">
        <v>16737</v>
      </c>
      <c r="D7986" t="s">
        <v>26918</v>
      </c>
      <c r="E7986" t="s">
        <v>2440</v>
      </c>
      <c r="F7986" s="10"/>
      <c r="G7986">
        <v>2017</v>
      </c>
      <c r="J7986">
        <v>0.71734420158457957</v>
      </c>
      <c r="L7986" t="s">
        <v>37766</v>
      </c>
      <c r="M7986">
        <v>28603016</v>
      </c>
      <c r="Q7986" s="10"/>
      <c r="R7986" s="11">
        <f t="shared" si="248"/>
        <v>0</v>
      </c>
      <c r="U7986" s="11">
        <f t="shared" si="249"/>
        <v>0</v>
      </c>
      <c r="Y7986" s="11">
        <f>IF(SUM(Tableau1[[#This Row],[Other access]:[Sci-hub access]])&gt;=1,1,0)</f>
        <v>0</v>
      </c>
      <c r="Z7986" s="12">
        <f>IF(OR(Tableau1[[#This Row],[Access R1 + S1+ T1 ]]&gt;=1,Tableau1[[#This Row],[Access V1 +W1 + X1]]&gt;=1),1,0)</f>
        <v>0</v>
      </c>
      <c r="AB7986" s="10" t="str">
        <f>Tableau1[[#This Row],[DOI]]</f>
        <v>doi: 10.1016/j.exer.2017.06.004</v>
      </c>
      <c r="AC7986" s="13" t="str">
        <f>Tableau1[[#This Row],[Authors]]&amp;", "&amp;Tableau1[[#This Row],[Title]]&amp;" "&amp;Tableau1[[#This Row],[Journal]]&amp;". "&amp;Tableau1[[#This Row],[Year]]</f>
        <v>Fan N, Silverman SM, Liu Y, Wang X, Kim BJ, Tang L, Clark AF, Liu X, Pang IH., Rapid repeatable in vivo detection of retinal reactive oxygen species. Exp Eye Res. 2017</v>
      </c>
    </row>
    <row r="7987" spans="1:29" x14ac:dyDescent="0.3">
      <c r="A7987">
        <v>4659</v>
      </c>
      <c r="B7987" t="s">
        <v>7775</v>
      </c>
      <c r="C7987" t="s">
        <v>18008</v>
      </c>
      <c r="D7987" t="s">
        <v>28205</v>
      </c>
      <c r="E7987" t="s">
        <v>2460</v>
      </c>
      <c r="F7987" s="10"/>
      <c r="G7987">
        <v>2017</v>
      </c>
      <c r="J7987">
        <v>0.71746826108435013</v>
      </c>
      <c r="L7987" t="s">
        <v>39077</v>
      </c>
      <c r="M7987">
        <v>28422552</v>
      </c>
      <c r="Q7987" s="10"/>
      <c r="R7987" s="11">
        <f t="shared" si="248"/>
        <v>0</v>
      </c>
      <c r="U7987" s="11">
        <f t="shared" si="249"/>
        <v>0</v>
      </c>
      <c r="Y7987" s="11">
        <f>IF(SUM(Tableau1[[#This Row],[Other access]:[Sci-hub access]])&gt;=1,1,0)</f>
        <v>0</v>
      </c>
      <c r="Z7987" s="12">
        <f>IF(OR(Tableau1[[#This Row],[Access R1 + S1+ T1 ]]&gt;=1,Tableau1[[#This Row],[Access V1 +W1 + X1]]&gt;=1),1,0)</f>
        <v>0</v>
      </c>
      <c r="AB7987" s="10" t="str">
        <f>Tableau1[[#This Row],[DOI]]</f>
        <v>doi: 10.1080/09286586.2017.1307993</v>
      </c>
      <c r="AC7987" s="13" t="str">
        <f>Tableau1[[#This Row],[Authors]]&amp;", "&amp;Tableau1[[#This Row],[Title]]&amp;" "&amp;Tableau1[[#This Row],[Journal]]&amp;". "&amp;Tableau1[[#This Row],[Year]]</f>
        <v>Katibeh M, Behboudi H, Moradian S, Alizadeh Y, Beiranvand R, Sabbaghi H, Ahmadieh H., Rapid Assessment of Avoidable Blindness and Diabetic Retinopathy in Gilan Province, Iran. Ophthalmic Epidemiol. 2017</v>
      </c>
    </row>
    <row r="7988" spans="1:29" x14ac:dyDescent="0.3">
      <c r="A7988">
        <v>5547</v>
      </c>
      <c r="B7988" t="s">
        <v>8591</v>
      </c>
      <c r="C7988" t="s">
        <v>18812</v>
      </c>
      <c r="D7988" t="s">
        <v>29021</v>
      </c>
      <c r="E7988" t="s">
        <v>34267</v>
      </c>
      <c r="F7988" s="10"/>
      <c r="G7988">
        <v>2017</v>
      </c>
      <c r="J7988">
        <v>0.71749051815910447</v>
      </c>
      <c r="L7988" t="s">
        <v>39934</v>
      </c>
      <c r="M7988">
        <v>28321895</v>
      </c>
      <c r="Q7988" s="10"/>
      <c r="R7988" s="11">
        <f t="shared" si="248"/>
        <v>0</v>
      </c>
      <c r="U7988" s="11">
        <f t="shared" si="249"/>
        <v>0</v>
      </c>
      <c r="Y7988" s="11">
        <f>IF(SUM(Tableau1[[#This Row],[Other access]:[Sci-hub access]])&gt;=1,1,0)</f>
        <v>0</v>
      </c>
      <c r="Z7988" s="12">
        <f>IF(OR(Tableau1[[#This Row],[Access R1 + S1+ T1 ]]&gt;=1,Tableau1[[#This Row],[Access V1 +W1 + X1]]&gt;=1),1,0)</f>
        <v>0</v>
      </c>
      <c r="AB7988" s="10" t="str">
        <f>Tableau1[[#This Row],[DOI]]</f>
        <v>doi: 10.1111/evj.12683</v>
      </c>
      <c r="AC7988" s="13" t="str">
        <f>Tableau1[[#This Row],[Authors]]&amp;", "&amp;Tableau1[[#This Row],[Title]]&amp;" "&amp;Tableau1[[#This Row],[Journal]]&amp;". "&amp;Tableau1[[#This Row],[Year]]</f>
        <v>Malalana F, Blundell RJ, Pinchbeck GL, Mcgowan CM., The role of Leptospira spp. in horses affected with recurrent uveitis in the UK. Equine Vet J. 2017</v>
      </c>
    </row>
    <row r="7989" spans="1:29" ht="28.8" x14ac:dyDescent="0.3">
      <c r="A7989">
        <v>8491</v>
      </c>
      <c r="B7989" t="s">
        <v>11165</v>
      </c>
      <c r="C7989" t="s">
        <v>21350</v>
      </c>
      <c r="D7989" t="s">
        <v>31604</v>
      </c>
      <c r="E7989" t="s">
        <v>34031</v>
      </c>
      <c r="F7989" s="10"/>
      <c r="G7989">
        <v>2017</v>
      </c>
      <c r="J7989">
        <v>0.71750117939056079</v>
      </c>
      <c r="L7989" t="s">
        <v>42828</v>
      </c>
      <c r="M7989">
        <v>27906556</v>
      </c>
      <c r="Q7989" s="10"/>
      <c r="R7989" s="11">
        <f t="shared" si="248"/>
        <v>0</v>
      </c>
      <c r="U7989" s="11">
        <f t="shared" si="249"/>
        <v>0</v>
      </c>
      <c r="Y7989" s="11">
        <f>IF(SUM(Tableau1[[#This Row],[Other access]:[Sci-hub access]])&gt;=1,1,0)</f>
        <v>0</v>
      </c>
      <c r="Z7989" s="12">
        <f>IF(OR(Tableau1[[#This Row],[Access R1 + S1+ T1 ]]&gt;=1,Tableau1[[#This Row],[Access V1 +W1 + X1]]&gt;=1),1,0)</f>
        <v>0</v>
      </c>
      <c r="AB7989" s="10" t="str">
        <f>Tableau1[[#This Row],[DOI]]</f>
        <v>doi: 10.1089/jop.2016.0073</v>
      </c>
      <c r="AC7989" s="13" t="str">
        <f>Tableau1[[#This Row],[Authors]]&amp;", "&amp;Tableau1[[#This Row],[Title]]&amp;" "&amp;Tableau1[[#This Row],[Journal]]&amp;". "&amp;Tableau1[[#This Row],[Year]]</f>
        <v>Suzuki T, Yamamoto T, Torikai T, Ohashi Y., Combination Effect of Cefuroxime and Levofloxacin Against Bacteria Isolated from the Healthy Conjunctival Sac and Endophthalmitis Cases Using a Fractional Inhibitory Concentration Index. J Ocul Pharmacol Ther. 2017</v>
      </c>
    </row>
    <row r="7990" spans="1:29" x14ac:dyDescent="0.3">
      <c r="A7990">
        <v>8139</v>
      </c>
      <c r="B7990" t="s">
        <v>10855</v>
      </c>
      <c r="C7990" t="s">
        <v>21043</v>
      </c>
      <c r="D7990" t="s">
        <v>31293</v>
      </c>
      <c r="E7990" t="s">
        <v>2795</v>
      </c>
      <c r="F7990" s="10"/>
      <c r="G7990">
        <v>2017</v>
      </c>
      <c r="J7990">
        <v>0.7175550114048953</v>
      </c>
      <c r="L7990" t="s">
        <v>42486</v>
      </c>
      <c r="M7990">
        <v>27990554</v>
      </c>
      <c r="Q7990" s="10"/>
      <c r="R7990" s="11">
        <f t="shared" si="248"/>
        <v>0</v>
      </c>
      <c r="U7990" s="11">
        <f t="shared" si="249"/>
        <v>0</v>
      </c>
      <c r="Y7990" s="11">
        <f>IF(SUM(Tableau1[[#This Row],[Other access]:[Sci-hub access]])&gt;=1,1,0)</f>
        <v>0</v>
      </c>
      <c r="Z7990" s="12">
        <f>IF(OR(Tableau1[[#This Row],[Access R1 + S1+ T1 ]]&gt;=1,Tableau1[[#This Row],[Access V1 +W1 + X1]]&gt;=1),1,0)</f>
        <v>0</v>
      </c>
      <c r="AB7990" s="10" t="str">
        <f>Tableau1[[#This Row],[DOI]]</f>
        <v>doi: 10.2340/00015555-2594</v>
      </c>
      <c r="AC7990" s="13" t="str">
        <f>Tableau1[[#This Row],[Authors]]&amp;", "&amp;Tableau1[[#This Row],[Title]]&amp;" "&amp;Tableau1[[#This Row],[Journal]]&amp;". "&amp;Tableau1[[#This Row],[Year]]</f>
        <v>Uguen A, Guibourg B, Costa S, Marcorelles P., GNA11-mutated and BAP1-negative Melanomas Ex Blue Naevi: A Particularly Aggressive Entity. Acta Derm Venereol. 2017</v>
      </c>
    </row>
    <row r="7991" spans="1:29" x14ac:dyDescent="0.3">
      <c r="A7991">
        <v>786</v>
      </c>
      <c r="B7991" t="s">
        <v>4049</v>
      </c>
      <c r="C7991" t="s">
        <v>14304</v>
      </c>
      <c r="D7991" t="s">
        <v>24469</v>
      </c>
      <c r="E7991" t="s">
        <v>2529</v>
      </c>
      <c r="F7991" s="10"/>
      <c r="G7991">
        <v>2017</v>
      </c>
      <c r="J7991">
        <v>0.71757268361302118</v>
      </c>
      <c r="L7991" t="s">
        <v>35279</v>
      </c>
      <c r="M7991">
        <v>29111837</v>
      </c>
      <c r="Q7991" s="10"/>
      <c r="R7991" s="11">
        <f t="shared" si="248"/>
        <v>0</v>
      </c>
      <c r="U7991" s="11">
        <f t="shared" si="249"/>
        <v>0</v>
      </c>
      <c r="Y7991" s="11">
        <f>IF(SUM(Tableau1[[#This Row],[Other access]:[Sci-hub access]])&gt;=1,1,0)</f>
        <v>0</v>
      </c>
      <c r="Z7991" s="12">
        <f>IF(OR(Tableau1[[#This Row],[Access R1 + S1+ T1 ]]&gt;=1,Tableau1[[#This Row],[Access V1 +W1 + X1]]&gt;=1),1,0)</f>
        <v>0</v>
      </c>
      <c r="AB7991" s="10" t="str">
        <f>Tableau1[[#This Row],[DOI]]</f>
        <v>doi: 10.1080/02713683.2017.1377261</v>
      </c>
      <c r="AC7991" s="13" t="str">
        <f>Tableau1[[#This Row],[Authors]]&amp;", "&amp;Tableau1[[#This Row],[Title]]&amp;" "&amp;Tableau1[[#This Row],[Journal]]&amp;". "&amp;Tableau1[[#This Row],[Year]]</f>
        <v>McMonnies CW., Conjunctival Tear Layer Temperature, Evaporation, Hyperosmolarity, Inflammation, Hyperemia, Tissue Damage, and Symptoms: A Review of an Amplifying Cascade. Curr Eye Res. 2017</v>
      </c>
    </row>
    <row r="7992" spans="1:29" ht="28.8" x14ac:dyDescent="0.3">
      <c r="A7992">
        <v>1899</v>
      </c>
      <c r="B7992" t="s">
        <v>5142</v>
      </c>
      <c r="C7992" t="s">
        <v>15388</v>
      </c>
      <c r="D7992" t="s">
        <v>25564</v>
      </c>
      <c r="E7992" t="s">
        <v>2456</v>
      </c>
      <c r="F7992" s="10"/>
      <c r="G7992">
        <v>2017</v>
      </c>
      <c r="J7992">
        <v>0.71772103979373025</v>
      </c>
      <c r="L7992" t="s">
        <v>36371</v>
      </c>
      <c r="M7992">
        <v>28854441</v>
      </c>
      <c r="Q7992" s="10"/>
      <c r="R7992" s="11">
        <f t="shared" si="248"/>
        <v>0</v>
      </c>
      <c r="U7992" s="11">
        <f t="shared" si="249"/>
        <v>0</v>
      </c>
      <c r="Y7992" s="11">
        <f>IF(SUM(Tableau1[[#This Row],[Other access]:[Sci-hub access]])&gt;=1,1,0)</f>
        <v>0</v>
      </c>
      <c r="Z7992" s="12">
        <f>IF(OR(Tableau1[[#This Row],[Access R1 + S1+ T1 ]]&gt;=1,Tableau1[[#This Row],[Access V1 +W1 + X1]]&gt;=1),1,0)</f>
        <v>0</v>
      </c>
      <c r="AB7992" s="10" t="str">
        <f>Tableau1[[#This Row],[DOI]]</f>
        <v>doi: 10.1159/000479482</v>
      </c>
      <c r="AC7992" s="13" t="str">
        <f>Tableau1[[#This Row],[Authors]]&amp;", "&amp;Tableau1[[#This Row],[Title]]&amp;" "&amp;Tableau1[[#This Row],[Journal]]&amp;". "&amp;Tableau1[[#This Row],[Year]]</f>
        <v>Kaneko H, Matsuura T, Takayama K, Ito Y, Iwase T, Ueno S, Nonobe N, Yasuda S, Kataoka K, Terasaki H., Increased Retinal Thinning after Combination of Internal Limiting Membrane Peeling and Silicone Oil Endotamponade in Proliferative Diabetic Retinopathy. Ophthalmologica. 2017</v>
      </c>
    </row>
    <row r="7993" spans="1:29" x14ac:dyDescent="0.3">
      <c r="A7993">
        <v>5870</v>
      </c>
      <c r="B7993" t="s">
        <v>8882</v>
      </c>
      <c r="C7993" t="s">
        <v>19098</v>
      </c>
      <c r="D7993" t="s">
        <v>29312</v>
      </c>
      <c r="E7993" t="s">
        <v>3083</v>
      </c>
      <c r="F7993" s="10"/>
      <c r="G7993">
        <v>2017</v>
      </c>
      <c r="J7993">
        <v>0.71785840667154377</v>
      </c>
      <c r="L7993" t="s">
        <v>40252</v>
      </c>
      <c r="M7993">
        <v>28277775</v>
      </c>
      <c r="Q7993" s="10"/>
      <c r="R7993" s="11">
        <f t="shared" si="248"/>
        <v>0</v>
      </c>
      <c r="U7993" s="11">
        <f t="shared" si="249"/>
        <v>0</v>
      </c>
      <c r="Y7993" s="11">
        <f>IF(SUM(Tableau1[[#This Row],[Other access]:[Sci-hub access]])&gt;=1,1,0)</f>
        <v>0</v>
      </c>
      <c r="Z7993" s="12">
        <f>IF(OR(Tableau1[[#This Row],[Access R1 + S1+ T1 ]]&gt;=1,Tableau1[[#This Row],[Access V1 +W1 + X1]]&gt;=1),1,0)</f>
        <v>0</v>
      </c>
      <c r="AB7993" s="10" t="str">
        <f>Tableau1[[#This Row],[DOI]]</f>
        <v>doi: 10.12968/hmed.2017.78.3.C38</v>
      </c>
      <c r="AC7993" s="13" t="str">
        <f>Tableau1[[#This Row],[Authors]]&amp;", "&amp;Tableau1[[#This Row],[Title]]&amp;" "&amp;Tableau1[[#This Row],[Journal]]&amp;". "&amp;Tableau1[[#This Row],[Year]]</f>
        <v>Morillon P, Bremner F., Trochlear nerve palsy. Br J Hosp Med (Lond). 2017</v>
      </c>
    </row>
    <row r="7994" spans="1:29" x14ac:dyDescent="0.3">
      <c r="A7994">
        <v>10802</v>
      </c>
      <c r="B7994" t="s">
        <v>13257</v>
      </c>
      <c r="C7994" t="s">
        <v>23419</v>
      </c>
      <c r="D7994" t="s">
        <v>33711</v>
      </c>
      <c r="E7994" t="s">
        <v>34502</v>
      </c>
      <c r="F7994" s="10"/>
      <c r="G7994">
        <v>2017</v>
      </c>
      <c r="J7994">
        <v>0.71789371231880572</v>
      </c>
      <c r="L7994" t="s">
        <v>45049</v>
      </c>
      <c r="M7994">
        <v>27017439</v>
      </c>
      <c r="Q7994" s="10"/>
      <c r="R7994" s="11">
        <f t="shared" si="248"/>
        <v>0</v>
      </c>
      <c r="U7994" s="11">
        <f t="shared" si="249"/>
        <v>0</v>
      </c>
      <c r="Y7994" s="11">
        <f>IF(SUM(Tableau1[[#This Row],[Other access]:[Sci-hub access]])&gt;=1,1,0)</f>
        <v>0</v>
      </c>
      <c r="Z7994" s="12">
        <f>IF(OR(Tableau1[[#This Row],[Access R1 + S1+ T1 ]]&gt;=1,Tableau1[[#This Row],[Access V1 +W1 + X1]]&gt;=1),1,0)</f>
        <v>0</v>
      </c>
      <c r="AB7994" s="10" t="str">
        <f>Tableau1[[#This Row],[DOI]]</f>
        <v>doi: 10.1016/j.medin.2016.02.006</v>
      </c>
      <c r="AC7994" s="13" t="str">
        <f>Tableau1[[#This Row],[Authors]]&amp;", "&amp;Tableau1[[#This Row],[Title]]&amp;" "&amp;Tableau1[[#This Row],[Journal]]&amp;". "&amp;Tableau1[[#This Row],[Year]]</f>
        <v>Lecomte M, Begot E, Barraud O, Matt M, François B., Routine tooth brushing in the intensive care unit: A potential risk factor for oral flora bacteremia in immunocompromised patients. Med Intensiva. 2017</v>
      </c>
    </row>
    <row r="7995" spans="1:29" x14ac:dyDescent="0.3">
      <c r="A7995">
        <v>7780</v>
      </c>
      <c r="B7995" t="s">
        <v>10545</v>
      </c>
      <c r="C7995" t="s">
        <v>20741</v>
      </c>
      <c r="D7995" t="s">
        <v>30982</v>
      </c>
      <c r="E7995" t="s">
        <v>3009</v>
      </c>
      <c r="F7995" s="10"/>
      <c r="G7995">
        <v>2017</v>
      </c>
      <c r="J7995">
        <v>0.71792848079312499</v>
      </c>
      <c r="L7995" t="s">
        <v>42131</v>
      </c>
      <c r="M7995">
        <v>28057449</v>
      </c>
      <c r="Q7995" s="10"/>
      <c r="R7995" s="11">
        <f t="shared" si="248"/>
        <v>0</v>
      </c>
      <c r="U7995" s="11">
        <f t="shared" si="249"/>
        <v>0</v>
      </c>
      <c r="Y7995" s="11">
        <f>IF(SUM(Tableau1[[#This Row],[Other access]:[Sci-hub access]])&gt;=1,1,0)</f>
        <v>0</v>
      </c>
      <c r="Z7995" s="12">
        <f>IF(OR(Tableau1[[#This Row],[Access R1 + S1+ T1 ]]&gt;=1,Tableau1[[#This Row],[Access V1 +W1 + X1]]&gt;=1),1,0)</f>
        <v>0</v>
      </c>
      <c r="AB7995" s="10" t="str">
        <f>Tableau1[[#This Row],[DOI]]</f>
        <v>doi: 10.1016/j.brainres.2017.01.003</v>
      </c>
      <c r="AC7995" s="13" t="str">
        <f>Tableau1[[#This Row],[Authors]]&amp;", "&amp;Tableau1[[#This Row],[Title]]&amp;" "&amp;Tableau1[[#This Row],[Journal]]&amp;". "&amp;Tableau1[[#This Row],[Year]]</f>
        <v>Castaño-Castaño S, Garcia-Moll A, Morales-Navas M, Fernandez E, Sanchez-Santed F, Nieto-Escamez F., Transcranial direct current stimulation improves visual acuity in amblyopic Long-Evans rats. Brain Res. 2017</v>
      </c>
    </row>
    <row r="7996" spans="1:29" x14ac:dyDescent="0.3">
      <c r="A7996">
        <v>9142</v>
      </c>
      <c r="B7996" t="s">
        <v>11740</v>
      </c>
      <c r="C7996" t="s">
        <v>21915</v>
      </c>
      <c r="D7996" t="s">
        <v>32181</v>
      </c>
      <c r="E7996" t="s">
        <v>2495</v>
      </c>
      <c r="F7996" s="10"/>
      <c r="G7996">
        <v>2017</v>
      </c>
      <c r="J7996">
        <v>0.71795204710664984</v>
      </c>
      <c r="L7996" t="s">
        <v>43458</v>
      </c>
      <c r="M7996">
        <v>27776084</v>
      </c>
      <c r="Q7996" s="10"/>
      <c r="R7996" s="11">
        <f t="shared" si="248"/>
        <v>0</v>
      </c>
      <c r="U7996" s="11">
        <f t="shared" si="249"/>
        <v>0</v>
      </c>
      <c r="Y7996" s="11">
        <f>IF(SUM(Tableau1[[#This Row],[Other access]:[Sci-hub access]])&gt;=1,1,0)</f>
        <v>0</v>
      </c>
      <c r="Z7996" s="12">
        <f>IF(OR(Tableau1[[#This Row],[Access R1 + S1+ T1 ]]&gt;=1,Tableau1[[#This Row],[Access V1 +W1 + X1]]&gt;=1),1,0)</f>
        <v>0</v>
      </c>
      <c r="AB7996" s="10" t="str">
        <f>Tableau1[[#This Row],[DOI]]</f>
        <v>doi: 10.1097/OPX.0000000000001000</v>
      </c>
      <c r="AC7996" s="13" t="str">
        <f>Tableau1[[#This Row],[Authors]]&amp;", "&amp;Tableau1[[#This Row],[Title]]&amp;" "&amp;Tableau1[[#This Row],[Journal]]&amp;". "&amp;Tableau1[[#This Row],[Year]]</f>
        <v>Hughes AR, Mallen EA, Elliott DB., The Visual Impact of Lens-Induced Astigmatism is Linked to Habitual Axis. Optom Vis Sci. 2017</v>
      </c>
    </row>
    <row r="7997" spans="1:29" x14ac:dyDescent="0.3">
      <c r="A7997">
        <v>10975</v>
      </c>
      <c r="B7997" t="s">
        <v>13407</v>
      </c>
      <c r="C7997" t="s">
        <v>23569</v>
      </c>
      <c r="D7997" t="s">
        <v>33861</v>
      </c>
      <c r="E7997" t="s">
        <v>2648</v>
      </c>
      <c r="F7997" s="10"/>
      <c r="G7997">
        <v>2017</v>
      </c>
      <c r="J7997">
        <v>0.7180382892446685</v>
      </c>
      <c r="L7997" t="s">
        <v>45216</v>
      </c>
      <c r="M7997">
        <v>26739709</v>
      </c>
      <c r="Q7997" s="10"/>
      <c r="R7997" s="11">
        <f t="shared" si="248"/>
        <v>0</v>
      </c>
      <c r="U7997" s="11">
        <f t="shared" si="249"/>
        <v>0</v>
      </c>
      <c r="Y7997" s="11">
        <f>IF(SUM(Tableau1[[#This Row],[Other access]:[Sci-hub access]])&gt;=1,1,0)</f>
        <v>0</v>
      </c>
      <c r="Z7997" s="12">
        <f>IF(OR(Tableau1[[#This Row],[Access R1 + S1+ T1 ]]&gt;=1,Tableau1[[#This Row],[Access V1 +W1 + X1]]&gt;=1),1,0)</f>
        <v>0</v>
      </c>
      <c r="AB7997" s="10" t="str">
        <f>Tableau1[[#This Row],[DOI]]</f>
        <v>doi: 10.1080/13607863.2015.1132675</v>
      </c>
      <c r="AC7997" s="13" t="str">
        <f>Tableau1[[#This Row],[Authors]]&amp;", "&amp;Tableau1[[#This Row],[Title]]&amp;" "&amp;Tableau1[[#This Row],[Journal]]&amp;". "&amp;Tableau1[[#This Row],[Year]]</f>
        <v>Lehane CM, Dammeyer J, Elsass P., Sensory loss and its consequences for couples' psychosocial and relational wellbeing: an integrative review. Aging Ment Health. 2017</v>
      </c>
    </row>
    <row r="7998" spans="1:29" x14ac:dyDescent="0.3">
      <c r="A7998">
        <v>1856</v>
      </c>
      <c r="B7998" t="s">
        <v>5101</v>
      </c>
      <c r="C7998" t="s">
        <v>15347</v>
      </c>
      <c r="D7998" t="s">
        <v>25523</v>
      </c>
      <c r="E7998" t="s">
        <v>2451</v>
      </c>
      <c r="F7998" s="10"/>
      <c r="G7998">
        <v>2017</v>
      </c>
      <c r="J7998">
        <v>0.71827793242638815</v>
      </c>
      <c r="L7998" t="s">
        <v>36328</v>
      </c>
      <c r="M7998">
        <v>28859118</v>
      </c>
      <c r="Q7998" s="10"/>
      <c r="R7998" s="11">
        <f t="shared" si="248"/>
        <v>0</v>
      </c>
      <c r="U7998" s="11">
        <f t="shared" si="249"/>
        <v>0</v>
      </c>
      <c r="Y7998" s="11">
        <f>IF(SUM(Tableau1[[#This Row],[Other access]:[Sci-hub access]])&gt;=1,1,0)</f>
        <v>0</v>
      </c>
      <c r="Z7998" s="12">
        <f>IF(OR(Tableau1[[#This Row],[Access R1 + S1+ T1 ]]&gt;=1,Tableau1[[#This Row],[Access V1 +W1 + X1]]&gt;=1),1,0)</f>
        <v>0</v>
      </c>
      <c r="AB7998" s="10" t="str">
        <f>Tableau1[[#This Row],[DOI]]</f>
        <v>doi: 10.1371/journal.pone.0183833</v>
      </c>
      <c r="AC7998" s="13" t="str">
        <f>Tableau1[[#This Row],[Authors]]&amp;", "&amp;Tableau1[[#This Row],[Title]]&amp;" "&amp;Tableau1[[#This Row],[Journal]]&amp;". "&amp;Tableau1[[#This Row],[Year]]</f>
        <v>Tarmann L, Wackernagel W, Ivastinovic D, Schneider M, Winkler P, Langmann G., Tumor parameters predict the risk of side effects after ruthenium-106 plaque brachytherapy of uveal melanomas. PLoS One. 2017</v>
      </c>
    </row>
    <row r="7999" spans="1:29" x14ac:dyDescent="0.3">
      <c r="A7999">
        <v>5887</v>
      </c>
      <c r="B7999" t="s">
        <v>742</v>
      </c>
      <c r="C7999" t="s">
        <v>743</v>
      </c>
      <c r="D7999" t="s">
        <v>744</v>
      </c>
      <c r="E7999" t="s">
        <v>2953</v>
      </c>
      <c r="F7999" s="10"/>
      <c r="G7999">
        <v>2017</v>
      </c>
      <c r="J7999">
        <v>0.71829496769376289</v>
      </c>
      <c r="L7999" t="s">
        <v>40268</v>
      </c>
      <c r="M7999">
        <v>28274631</v>
      </c>
      <c r="Q7999" s="10"/>
      <c r="R7999" s="11">
        <f t="shared" si="248"/>
        <v>0</v>
      </c>
      <c r="U7999" s="11">
        <f t="shared" si="249"/>
        <v>0</v>
      </c>
      <c r="Y7999" s="11">
        <f>IF(SUM(Tableau1[[#This Row],[Other access]:[Sci-hub access]])&gt;=1,1,0)</f>
        <v>0</v>
      </c>
      <c r="Z7999" s="12">
        <f>IF(OR(Tableau1[[#This Row],[Access R1 + S1+ T1 ]]&gt;=1,Tableau1[[#This Row],[Access V1 +W1 + X1]]&gt;=1),1,0)</f>
        <v>0</v>
      </c>
      <c r="AB7999" s="10" t="str">
        <f>Tableau1[[#This Row],[DOI]]</f>
        <v>doi: 10.1016/j.bmcl.2017.02.045</v>
      </c>
      <c r="AC7999" s="13" t="str">
        <f>Tableau1[[#This Row],[Authors]]&amp;", "&amp;Tableau1[[#This Row],[Title]]&amp;" "&amp;Tableau1[[#This Row],[Journal]]&amp;". "&amp;Tableau1[[#This Row],[Year]]</f>
        <v>Cai Y, Li W, Tu H, Chen N, Zhong Z, Yan P, Dong J., Curcumolide reduces diabetic retinal vascular leukostasis and leakage partly via inhibition of the p38MAPK/NF-κ B signaling. Bioorg Med Chem Lett. 2017</v>
      </c>
    </row>
    <row r="8000" spans="1:29" x14ac:dyDescent="0.3">
      <c r="A8000">
        <v>2721</v>
      </c>
      <c r="B8000" t="s">
        <v>4108</v>
      </c>
      <c r="C8000" t="s">
        <v>16176</v>
      </c>
      <c r="D8000" t="s">
        <v>26353</v>
      </c>
      <c r="E8000" t="s">
        <v>2809</v>
      </c>
      <c r="F8000" s="10"/>
      <c r="G8000">
        <v>2017</v>
      </c>
      <c r="J8000">
        <v>0.71836634809179412</v>
      </c>
      <c r="L8000" t="e">
        <v>#VALUE!</v>
      </c>
      <c r="M8000">
        <v>28698698</v>
      </c>
      <c r="Q8000" s="10"/>
      <c r="R8000" s="11">
        <f t="shared" si="248"/>
        <v>0</v>
      </c>
      <c r="U8000" s="11">
        <f t="shared" si="249"/>
        <v>0</v>
      </c>
      <c r="Y8000" s="11">
        <f>IF(SUM(Tableau1[[#This Row],[Other access]:[Sci-hub access]])&gt;=1,1,0)</f>
        <v>0</v>
      </c>
      <c r="Z8000" s="12">
        <f>IF(OR(Tableau1[[#This Row],[Access R1 + S1+ T1 ]]&gt;=1,Tableau1[[#This Row],[Access V1 +W1 + X1]]&gt;=1),1,0)</f>
        <v>0</v>
      </c>
      <c r="AB8000" s="10" t="e">
        <f>Tableau1[[#This Row],[DOI]]</f>
        <v>#VALUE!</v>
      </c>
      <c r="AC8000" s="13" t="str">
        <f>Tableau1[[#This Row],[Authors]]&amp;", "&amp;Tableau1[[#This Row],[Title]]&amp;" "&amp;Tableau1[[#This Row],[Journal]]&amp;". "&amp;Tableau1[[#This Row],[Year]]</f>
        <v>Sandmeyer LS, Leis ML, Bauer BS, Grahn BH., Diagnostic Ophthalmology. Can Vet J. 2017</v>
      </c>
    </row>
    <row r="8001" spans="1:29" x14ac:dyDescent="0.3">
      <c r="A8001">
        <v>5933</v>
      </c>
      <c r="B8001" t="s">
        <v>8935</v>
      </c>
      <c r="C8001" t="s">
        <v>19149</v>
      </c>
      <c r="D8001" t="s">
        <v>29365</v>
      </c>
      <c r="E8001" t="s">
        <v>2438</v>
      </c>
      <c r="F8001" s="10"/>
      <c r="G8001">
        <v>2017</v>
      </c>
      <c r="J8001">
        <v>0.71839991071911258</v>
      </c>
      <c r="L8001" t="s">
        <v>40313</v>
      </c>
      <c r="M8001">
        <v>28270487</v>
      </c>
      <c r="Q8001" s="10"/>
      <c r="R8001" s="11">
        <f t="shared" si="248"/>
        <v>0</v>
      </c>
      <c r="U8001" s="11">
        <f t="shared" si="249"/>
        <v>0</v>
      </c>
      <c r="Y8001" s="11">
        <f>IF(SUM(Tableau1[[#This Row],[Other access]:[Sci-hub access]])&gt;=1,1,0)</f>
        <v>0</v>
      </c>
      <c r="Z8001" s="12">
        <f>IF(OR(Tableau1[[#This Row],[Access R1 + S1+ T1 ]]&gt;=1,Tableau1[[#This Row],[Access V1 +W1 + X1]]&gt;=1),1,0)</f>
        <v>0</v>
      </c>
      <c r="AB8001" s="10" t="str">
        <f>Tableau1[[#This Row],[DOI]]</f>
        <v>doi: 10.1136/bjophthalmol-2016-309695</v>
      </c>
      <c r="AC8001" s="13" t="str">
        <f>Tableau1[[#This Row],[Authors]]&amp;", "&amp;Tableau1[[#This Row],[Title]]&amp;" "&amp;Tableau1[[#This Row],[Journal]]&amp;". "&amp;Tableau1[[#This Row],[Year]]</f>
        <v>Law A, Lindsley K, Rouse B, Wormald R, Dickersin K, Li T., Missed opportunity from randomised controlled trials of medical interventions for open-angle glaucoma. Br J Ophthalmol. 2017</v>
      </c>
    </row>
    <row r="8002" spans="1:29" x14ac:dyDescent="0.3">
      <c r="A8002">
        <v>3931</v>
      </c>
      <c r="B8002" t="s">
        <v>7088</v>
      </c>
      <c r="C8002" t="s">
        <v>17325</v>
      </c>
      <c r="D8002" t="s">
        <v>27514</v>
      </c>
      <c r="E8002" t="s">
        <v>3204</v>
      </c>
      <c r="F8002" s="10"/>
      <c r="G8002">
        <v>2017</v>
      </c>
      <c r="J8002">
        <v>0.71840881127092249</v>
      </c>
      <c r="L8002" t="s">
        <v>38372</v>
      </c>
      <c r="M8002">
        <v>28503960</v>
      </c>
      <c r="Q8002" s="10"/>
      <c r="R8002" s="11">
        <f t="shared" ref="R8002:R8065" si="250">IF(SUM(N8002:Q8002)&gt;0,1,0)</f>
        <v>0</v>
      </c>
      <c r="U8002" s="11">
        <f t="shared" ref="U8002:U8065" si="251">IF(SUM(R8002,T8002)&gt;0,1,0)</f>
        <v>0</v>
      </c>
      <c r="Y8002" s="11">
        <f>IF(SUM(Tableau1[[#This Row],[Other access]:[Sci-hub access]])&gt;=1,1,0)</f>
        <v>0</v>
      </c>
      <c r="Z8002" s="12">
        <f>IF(OR(Tableau1[[#This Row],[Access R1 + S1+ T1 ]]&gt;=1,Tableau1[[#This Row],[Access V1 +W1 + X1]]&gt;=1),1,0)</f>
        <v>0</v>
      </c>
      <c r="AB8002" s="10" t="str">
        <f>Tableau1[[#This Row],[DOI]]</f>
        <v>doi: 10.1080/14712598.2017.1328496</v>
      </c>
      <c r="AC8002" s="13" t="str">
        <f>Tableau1[[#This Row],[Authors]]&amp;", "&amp;Tableau1[[#This Row],[Title]]&amp;" "&amp;Tableau1[[#This Row],[Journal]]&amp;". "&amp;Tableau1[[#This Row],[Year]]</f>
        <v>Desbois AC, Vallet H, Domont F, Comarmond C, Cacoub P, Saadoun D., Management of severe complications in Behçet's disease with TNF inhibitors. Expert Opin Biol Ther. 2017</v>
      </c>
    </row>
    <row r="8003" spans="1:29" x14ac:dyDescent="0.3">
      <c r="A8003">
        <v>7732</v>
      </c>
      <c r="B8003" t="s">
        <v>10500</v>
      </c>
      <c r="C8003" t="s">
        <v>20695</v>
      </c>
      <c r="D8003" t="s">
        <v>30936</v>
      </c>
      <c r="E8003" t="s">
        <v>2474</v>
      </c>
      <c r="F8003" s="10"/>
      <c r="G8003">
        <v>2017</v>
      </c>
      <c r="J8003">
        <v>0.71845907231999673</v>
      </c>
      <c r="L8003" t="s">
        <v>42083</v>
      </c>
      <c r="M8003">
        <v>28060109</v>
      </c>
      <c r="Q8003" s="10"/>
      <c r="R8003" s="11">
        <f t="shared" si="250"/>
        <v>0</v>
      </c>
      <c r="U8003" s="11">
        <f t="shared" si="251"/>
        <v>0</v>
      </c>
      <c r="Y8003" s="11">
        <f>IF(SUM(Tableau1[[#This Row],[Other access]:[Sci-hub access]])&gt;=1,1,0)</f>
        <v>0</v>
      </c>
      <c r="Z8003" s="12">
        <f>IF(OR(Tableau1[[#This Row],[Access R1 + S1+ T1 ]]&gt;=1,Tableau1[[#This Row],[Access V1 +W1 + X1]]&gt;=1),1,0)</f>
        <v>0</v>
      </c>
      <c r="AB8003" s="10" t="str">
        <f>Tableau1[[#This Row],[DOI]]</f>
        <v>doi: 10.1097/MPH.0000000000000728</v>
      </c>
      <c r="AC8003" s="13" t="str">
        <f>Tableau1[[#This Row],[Authors]]&amp;", "&amp;Tableau1[[#This Row],[Title]]&amp;" "&amp;Tableau1[[#This Row],[Journal]]&amp;". "&amp;Tableau1[[#This Row],[Year]]</f>
        <v>Fraint E, Miller R, Walter A., Posterior Reversible Encephalopathy Syndrome and Cerebral Sinus Thrombosis in a Case of Pediatric B-Cell ALL. J Pediatr Hematol Oncol. 2017</v>
      </c>
    </row>
    <row r="8004" spans="1:29" x14ac:dyDescent="0.3">
      <c r="A8004">
        <v>3621</v>
      </c>
      <c r="B8004" t="s">
        <v>6793</v>
      </c>
      <c r="C8004" t="s">
        <v>17034</v>
      </c>
      <c r="D8004" t="s">
        <v>27217</v>
      </c>
      <c r="E8004" t="s">
        <v>2529</v>
      </c>
      <c r="F8004" s="10"/>
      <c r="G8004">
        <v>2017</v>
      </c>
      <c r="J8004">
        <v>0.71847406598642427</v>
      </c>
      <c r="L8004" t="s">
        <v>38067</v>
      </c>
      <c r="M8004">
        <v>28557646</v>
      </c>
      <c r="Q8004" s="10"/>
      <c r="R8004" s="11">
        <f t="shared" si="250"/>
        <v>0</v>
      </c>
      <c r="U8004" s="11">
        <f t="shared" si="251"/>
        <v>0</v>
      </c>
      <c r="Y8004" s="11">
        <f>IF(SUM(Tableau1[[#This Row],[Other access]:[Sci-hub access]])&gt;=1,1,0)</f>
        <v>0</v>
      </c>
      <c r="Z8004" s="12">
        <f>IF(OR(Tableau1[[#This Row],[Access R1 + S1+ T1 ]]&gt;=1,Tableau1[[#This Row],[Access V1 +W1 + X1]]&gt;=1),1,0)</f>
        <v>0</v>
      </c>
      <c r="AB8004" s="10" t="str">
        <f>Tableau1[[#This Row],[DOI]]</f>
        <v>doi: 10.1080/02713683.2017.1307417</v>
      </c>
      <c r="AC8004" s="13" t="str">
        <f>Tableau1[[#This Row],[Authors]]&amp;", "&amp;Tableau1[[#This Row],[Title]]&amp;" "&amp;Tableau1[[#This Row],[Journal]]&amp;". "&amp;Tableau1[[#This Row],[Year]]</f>
        <v>Baccega A, Garcia DM, Cruz AAV., Spontaneous Blinking Kinematics in Patients Who Have Undergone Autogeneous Fascia Frontalis Suspension. Curr Eye Res. 2017</v>
      </c>
    </row>
    <row r="8005" spans="1:29" x14ac:dyDescent="0.3">
      <c r="A8005">
        <v>3159</v>
      </c>
      <c r="B8005" t="s">
        <v>6347</v>
      </c>
      <c r="C8005" t="s">
        <v>16590</v>
      </c>
      <c r="D8005" t="s">
        <v>26771</v>
      </c>
      <c r="E8005" t="s">
        <v>2451</v>
      </c>
      <c r="F8005" s="10"/>
      <c r="G8005">
        <v>2017</v>
      </c>
      <c r="J8005">
        <v>0.71849778444968226</v>
      </c>
      <c r="L8005" t="s">
        <v>37613</v>
      </c>
      <c r="M8005">
        <v>28628645</v>
      </c>
      <c r="Q8005" s="10"/>
      <c r="R8005" s="11">
        <f t="shared" si="250"/>
        <v>0</v>
      </c>
      <c r="U8005" s="11">
        <f t="shared" si="251"/>
        <v>0</v>
      </c>
      <c r="Y8005" s="11">
        <f>IF(SUM(Tableau1[[#This Row],[Other access]:[Sci-hub access]])&gt;=1,1,0)</f>
        <v>0</v>
      </c>
      <c r="Z8005" s="12">
        <f>IF(OR(Tableau1[[#This Row],[Access R1 + S1+ T1 ]]&gt;=1,Tableau1[[#This Row],[Access V1 +W1 + X1]]&gt;=1),1,0)</f>
        <v>0</v>
      </c>
      <c r="AB8005" s="10" t="str">
        <f>Tableau1[[#This Row],[DOI]]</f>
        <v>doi: 10.1371/journal.pone.0179626</v>
      </c>
      <c r="AC8005" s="13" t="str">
        <f>Tableau1[[#This Row],[Authors]]&amp;", "&amp;Tableau1[[#This Row],[Title]]&amp;" "&amp;Tableau1[[#This Row],[Journal]]&amp;". "&amp;Tableau1[[#This Row],[Year]]</f>
        <v>Lee YB, Rhiu S, Lee JY, Choi MY, Paik HJ, Lim KH, Choi DG., Effect of horizontal rectus surgery for the correction of intermittent exotropia on sub-A or sub-V pattern. PLoS One. 2017</v>
      </c>
    </row>
    <row r="8006" spans="1:29" x14ac:dyDescent="0.3">
      <c r="A8006">
        <v>3719</v>
      </c>
      <c r="B8006" t="s">
        <v>6889</v>
      </c>
      <c r="C8006" t="s">
        <v>17129</v>
      </c>
      <c r="D8006" t="s">
        <v>27313</v>
      </c>
      <c r="E8006" t="s">
        <v>2451</v>
      </c>
      <c r="F8006" s="10"/>
      <c r="G8006">
        <v>2017</v>
      </c>
      <c r="J8006">
        <v>0.7185175999218224</v>
      </c>
      <c r="L8006" t="s">
        <v>38163</v>
      </c>
      <c r="M8006">
        <v>28542536</v>
      </c>
      <c r="Q8006" s="10"/>
      <c r="R8006" s="11">
        <f t="shared" si="250"/>
        <v>0</v>
      </c>
      <c r="U8006" s="11">
        <f t="shared" si="251"/>
        <v>0</v>
      </c>
      <c r="Y8006" s="11">
        <f>IF(SUM(Tableau1[[#This Row],[Other access]:[Sci-hub access]])&gt;=1,1,0)</f>
        <v>0</v>
      </c>
      <c r="Z8006" s="12">
        <f>IF(OR(Tableau1[[#This Row],[Access R1 + S1+ T1 ]]&gt;=1,Tableau1[[#This Row],[Access V1 +W1 + X1]]&gt;=1),1,0)</f>
        <v>0</v>
      </c>
      <c r="AB8006" s="10" t="str">
        <f>Tableau1[[#This Row],[DOI]]</f>
        <v>doi: 10.1371/journal.pone.0178079</v>
      </c>
      <c r="AC8006" s="13" t="str">
        <f>Tableau1[[#This Row],[Authors]]&amp;", "&amp;Tableau1[[#This Row],[Title]]&amp;" "&amp;Tableau1[[#This Row],[Journal]]&amp;". "&amp;Tableau1[[#This Row],[Year]]</f>
        <v>Hu R, Wang C, Racette L., Comparison of matrix frequency-doubling technology perimetry and standard automated perimetry in monitoring the development of visual field defects for glaucoma suspect eyes. PLoS One. 2017</v>
      </c>
    </row>
    <row r="8007" spans="1:29" ht="28.8" x14ac:dyDescent="0.3">
      <c r="A8007">
        <v>3587</v>
      </c>
      <c r="B8007" t="s">
        <v>6759</v>
      </c>
      <c r="C8007" t="s">
        <v>17001</v>
      </c>
      <c r="D8007" t="s">
        <v>27183</v>
      </c>
      <c r="E8007" t="s">
        <v>2443</v>
      </c>
      <c r="F8007" s="10"/>
      <c r="G8007">
        <v>2017</v>
      </c>
      <c r="J8007">
        <v>0.71863618638251814</v>
      </c>
      <c r="L8007" t="s">
        <v>38033</v>
      </c>
      <c r="M8007">
        <v>28564701</v>
      </c>
      <c r="Q8007" s="10"/>
      <c r="R8007" s="11">
        <f t="shared" si="250"/>
        <v>0</v>
      </c>
      <c r="U8007" s="11">
        <f t="shared" si="251"/>
        <v>0</v>
      </c>
      <c r="Y8007" s="11">
        <f>IF(SUM(Tableau1[[#This Row],[Other access]:[Sci-hub access]])&gt;=1,1,0)</f>
        <v>0</v>
      </c>
      <c r="Z8007" s="12">
        <f>IF(OR(Tableau1[[#This Row],[Access R1 + S1+ T1 ]]&gt;=1,Tableau1[[#This Row],[Access V1 +W1 + X1]]&gt;=1),1,0)</f>
        <v>0</v>
      </c>
      <c r="AB8007" s="10" t="str">
        <f>Tableau1[[#This Row],[DOI]]</f>
        <v>doi: 10.1167/iovs.17-21675</v>
      </c>
      <c r="AC8007" s="13" t="str">
        <f>Tableau1[[#This Row],[Authors]]&amp;", "&amp;Tableau1[[#This Row],[Title]]&amp;" "&amp;Tableau1[[#This Row],[Journal]]&amp;". "&amp;Tableau1[[#This Row],[Year]]</f>
        <v>Mauschitz MM, Roth F, Holz FG, Breteler MMB, Finger RP., The Impact of Lens Opacity on SD-OCT Retinal Nerve Fiber Layer and Bruch's Membrane Opening Measurements Using the Anatomical Positioning System (APS). Invest Ophthalmol Vis Sci. 2017</v>
      </c>
    </row>
    <row r="8008" spans="1:29" x14ac:dyDescent="0.3">
      <c r="A8008">
        <v>1229</v>
      </c>
      <c r="B8008" t="s">
        <v>4491</v>
      </c>
      <c r="C8008" t="s">
        <v>14744</v>
      </c>
      <c r="D8008" t="s">
        <v>24912</v>
      </c>
      <c r="E8008" t="s">
        <v>2496</v>
      </c>
      <c r="F8008" s="10"/>
      <c r="G8008">
        <v>2017</v>
      </c>
      <c r="J8008">
        <v>0.7187873735671676</v>
      </c>
      <c r="L8008" t="s">
        <v>35716</v>
      </c>
      <c r="M8008">
        <v>28985813</v>
      </c>
      <c r="Q8008" s="10"/>
      <c r="R8008" s="11">
        <f t="shared" si="250"/>
        <v>0</v>
      </c>
      <c r="U8008" s="11">
        <f t="shared" si="251"/>
        <v>0</v>
      </c>
      <c r="Y8008" s="11">
        <f>IF(SUM(Tableau1[[#This Row],[Other access]:[Sci-hub access]])&gt;=1,1,0)</f>
        <v>0</v>
      </c>
      <c r="Z8008" s="12">
        <f>IF(OR(Tableau1[[#This Row],[Access R1 + S1+ T1 ]]&gt;=1,Tableau1[[#This Row],[Access V1 +W1 + X1]]&gt;=1),1,0)</f>
        <v>0</v>
      </c>
      <c r="AB8008" s="10" t="str">
        <f>Tableau1[[#This Row],[DOI]]</f>
        <v>doi: 10.1016/j.jcjo.2017.01.015</v>
      </c>
      <c r="AC8008" s="13" t="str">
        <f>Tableau1[[#This Row],[Authors]]&amp;", "&amp;Tableau1[[#This Row],[Title]]&amp;" "&amp;Tableau1[[#This Row],[Journal]]&amp;". "&amp;Tableau1[[#This Row],[Year]]</f>
        <v>Ratzlaff T, Wei D, Wang Y, Xu M, Johnson D., Collagen cross-linking as an adjunct for repair of corneal lacerations: a cadaveric study. Can J Ophthalmol. 2017</v>
      </c>
    </row>
    <row r="8009" spans="1:29" x14ac:dyDescent="0.3">
      <c r="A8009">
        <v>6500</v>
      </c>
      <c r="B8009" t="s">
        <v>9427</v>
      </c>
      <c r="C8009" t="s">
        <v>19635</v>
      </c>
      <c r="D8009" t="s">
        <v>29858</v>
      </c>
      <c r="E8009" t="s">
        <v>2486</v>
      </c>
      <c r="F8009" s="10"/>
      <c r="G8009">
        <v>2017</v>
      </c>
      <c r="J8009">
        <v>0.71882116700492837</v>
      </c>
      <c r="L8009" t="s">
        <v>40865</v>
      </c>
      <c r="M8009">
        <v>28205348</v>
      </c>
      <c r="Q8009" s="10"/>
      <c r="R8009" s="11">
        <f t="shared" si="250"/>
        <v>0</v>
      </c>
      <c r="U8009" s="11">
        <f t="shared" si="251"/>
        <v>0</v>
      </c>
      <c r="Y8009" s="11">
        <f>IF(SUM(Tableau1[[#This Row],[Other access]:[Sci-hub access]])&gt;=1,1,0)</f>
        <v>0</v>
      </c>
      <c r="Z8009" s="12">
        <f>IF(OR(Tableau1[[#This Row],[Access R1 + S1+ T1 ]]&gt;=1,Tableau1[[#This Row],[Access V1 +W1 + X1]]&gt;=1),1,0)</f>
        <v>0</v>
      </c>
      <c r="AB8009" s="10" t="str">
        <f>Tableau1[[#This Row],[DOI]]</f>
        <v>doi: 10.1111/aos.13409</v>
      </c>
      <c r="AC8009" s="13" t="str">
        <f>Tableau1[[#This Row],[Authors]]&amp;", "&amp;Tableau1[[#This Row],[Title]]&amp;" "&amp;Tableau1[[#This Row],[Journal]]&amp;". "&amp;Tableau1[[#This Row],[Year]]</f>
        <v>Makdoumi K, Goodrich R, Bäckman A., Photochemical eradication of methicillin-resistant Staphylococcus aureus by blue light activation of riboflavin. Acta Ophthalmol. 2017</v>
      </c>
    </row>
    <row r="8010" spans="1:29" x14ac:dyDescent="0.3">
      <c r="A8010">
        <v>4820</v>
      </c>
      <c r="B8010" t="s">
        <v>7924</v>
      </c>
      <c r="C8010" t="s">
        <v>18153</v>
      </c>
      <c r="D8010" t="s">
        <v>28354</v>
      </c>
      <c r="E8010" t="s">
        <v>34221</v>
      </c>
      <c r="F8010" s="10"/>
      <c r="G8010">
        <v>2017</v>
      </c>
      <c r="J8010">
        <v>0.71882924624870315</v>
      </c>
      <c r="L8010" t="s">
        <v>39233</v>
      </c>
      <c r="M8010">
        <v>28401204</v>
      </c>
      <c r="Q8010" s="10"/>
      <c r="R8010" s="11">
        <f t="shared" si="250"/>
        <v>0</v>
      </c>
      <c r="U8010" s="11">
        <f t="shared" si="251"/>
        <v>0</v>
      </c>
      <c r="Y8010" s="11">
        <f>IF(SUM(Tableau1[[#This Row],[Other access]:[Sci-hub access]])&gt;=1,1,0)</f>
        <v>0</v>
      </c>
      <c r="Z8010" s="12">
        <f>IF(OR(Tableau1[[#This Row],[Access R1 + S1+ T1 ]]&gt;=1,Tableau1[[#This Row],[Access V1 +W1 + X1]]&gt;=1),1,0)</f>
        <v>0</v>
      </c>
      <c r="AB8010" s="10" t="str">
        <f>Tableau1[[#This Row],[DOI]]</f>
        <v>doi: 10.1039/c6ib00240d</v>
      </c>
      <c r="AC8010" s="13" t="str">
        <f>Tableau1[[#This Row],[Authors]]&amp;", "&amp;Tableau1[[#This Row],[Title]]&amp;" "&amp;Tableau1[[#This Row],[Journal]]&amp;". "&amp;Tableau1[[#This Row],[Year]]</f>
        <v>Migas UM, Quinn MK, McManus JJ., Protein self-assembly following in situ expression in artificial and mammalian cells. Integr Biol (Camb). 2017</v>
      </c>
    </row>
    <row r="8011" spans="1:29" ht="28.8" x14ac:dyDescent="0.3">
      <c r="A8011">
        <v>997</v>
      </c>
      <c r="B8011" t="s">
        <v>4259</v>
      </c>
      <c r="C8011" t="s">
        <v>14513</v>
      </c>
      <c r="D8011" t="s">
        <v>24680</v>
      </c>
      <c r="E8011" t="s">
        <v>2458</v>
      </c>
      <c r="F8011" s="10"/>
      <c r="G8011">
        <v>2017</v>
      </c>
      <c r="J8011">
        <v>0.7189783972160575</v>
      </c>
      <c r="L8011" t="s">
        <v>35485</v>
      </c>
      <c r="M8011">
        <v>29049437</v>
      </c>
      <c r="Q8011" s="10"/>
      <c r="R8011" s="11">
        <f t="shared" si="250"/>
        <v>0</v>
      </c>
      <c r="U8011" s="11">
        <f t="shared" si="251"/>
        <v>0</v>
      </c>
      <c r="Y8011" s="11">
        <f>IF(SUM(Tableau1[[#This Row],[Other access]:[Sci-hub access]])&gt;=1,1,0)</f>
        <v>0</v>
      </c>
      <c r="Z8011" s="12">
        <f>IF(OR(Tableau1[[#This Row],[Access R1 + S1+ T1 ]]&gt;=1,Tableau1[[#This Row],[Access V1 +W1 + X1]]&gt;=1),1,0)</f>
        <v>0</v>
      </c>
      <c r="AB8011" s="10" t="str">
        <f>Tableau1[[#This Row],[DOI]]</f>
        <v>doi: 10.1001/jamaophthalmol.2017.4152</v>
      </c>
      <c r="AC8011" s="13" t="str">
        <f>Tableau1[[#This Row],[Authors]]&amp;", "&amp;Tableau1[[#This Row],[Title]]&amp;" "&amp;Tableau1[[#This Row],[Journal]]&amp;". "&amp;Tableau1[[#This Row],[Year]]</f>
        <v>Strauss RW, Muñoz B, Ho A, Jha A, Michaelides M, Cideciyan AV, Audo I, Birch DG, Hariri AH, Nittala MG, Sadda S, West S, Scholl HPN; ProgStar Study Group.., Progression of Stargardt Disease as Determined by Fundus Autofluorescence in the Retrospective Progression of Stargardt Disease Study (ProgStar Report No. 9). JAMA Ophthalmol. 2017</v>
      </c>
    </row>
    <row r="8012" spans="1:29" ht="28.8" x14ac:dyDescent="0.3">
      <c r="A8012">
        <v>1073</v>
      </c>
      <c r="B8012" t="s">
        <v>4335</v>
      </c>
      <c r="C8012" t="s">
        <v>14589</v>
      </c>
      <c r="D8012" t="s">
        <v>24756</v>
      </c>
      <c r="E8012" t="s">
        <v>2767</v>
      </c>
      <c r="F8012" s="10"/>
      <c r="G8012">
        <v>2017</v>
      </c>
      <c r="J8012">
        <v>0.71910335629877864</v>
      </c>
      <c r="L8012" t="s">
        <v>35561</v>
      </c>
      <c r="M8012">
        <v>29037906</v>
      </c>
      <c r="Q8012" s="10"/>
      <c r="R8012" s="11">
        <f t="shared" si="250"/>
        <v>0</v>
      </c>
      <c r="U8012" s="11">
        <f t="shared" si="251"/>
        <v>0</v>
      </c>
      <c r="Y8012" s="11">
        <f>IF(SUM(Tableau1[[#This Row],[Other access]:[Sci-hub access]])&gt;=1,1,0)</f>
        <v>0</v>
      </c>
      <c r="Z8012" s="12">
        <f>IF(OR(Tableau1[[#This Row],[Access R1 + S1+ T1 ]]&gt;=1,Tableau1[[#This Row],[Access V1 +W1 + X1]]&gt;=1),1,0)</f>
        <v>0</v>
      </c>
      <c r="AB8012" s="10" t="str">
        <f>Tableau1[[#This Row],[DOI]]</f>
        <v>doi: 10.1016/j.autrev.2017.10.010</v>
      </c>
      <c r="AC8012" s="13" t="str">
        <f>Tableau1[[#This Row],[Authors]]&amp;", "&amp;Tableau1[[#This Row],[Title]]&amp;" "&amp;Tableau1[[#This Row],[Journal]]&amp;". "&amp;Tableau1[[#This Row],[Year]]</f>
        <v>Sève P, Cacoub P, Bodaghi B, Trad S, Sellam J, Bellocq D, Bielefeld P, Sène D, Kaplanski G, Monnet D, Brézin A, Weber M, Saadoun D, Chiquet C, Kodjikian L., Uveitis: Diagnostic work-up. A literature review and recommendations from an expert committee. Autoimmun Rev. 2017</v>
      </c>
    </row>
    <row r="8013" spans="1:29" x14ac:dyDescent="0.3">
      <c r="A8013">
        <v>4205</v>
      </c>
      <c r="B8013" t="s">
        <v>7344</v>
      </c>
      <c r="C8013" t="s">
        <v>17580</v>
      </c>
      <c r="D8013" t="s">
        <v>27772</v>
      </c>
      <c r="E8013" t="s">
        <v>2465</v>
      </c>
      <c r="F8013" s="10"/>
      <c r="G8013">
        <v>2017</v>
      </c>
      <c r="J8013">
        <v>0.71935939792056791</v>
      </c>
      <c r="L8013" t="s">
        <v>38636</v>
      </c>
      <c r="M8013">
        <v>28471980</v>
      </c>
      <c r="Q8013" s="10"/>
      <c r="R8013" s="11">
        <f t="shared" si="250"/>
        <v>0</v>
      </c>
      <c r="U8013" s="11">
        <f t="shared" si="251"/>
        <v>0</v>
      </c>
      <c r="Y8013" s="11">
        <f>IF(SUM(Tableau1[[#This Row],[Other access]:[Sci-hub access]])&gt;=1,1,0)</f>
        <v>0</v>
      </c>
      <c r="Z8013" s="12">
        <f>IF(OR(Tableau1[[#This Row],[Access R1 + S1+ T1 ]]&gt;=1,Tableau1[[#This Row],[Access V1 +W1 + X1]]&gt;=1),1,0)</f>
        <v>0</v>
      </c>
      <c r="AB8013" s="10" t="str">
        <f>Tableau1[[#This Row],[DOI]]</f>
        <v>doi: 10.1097/MD.0000000000006805</v>
      </c>
      <c r="AC8013" s="13" t="str">
        <f>Tableau1[[#This Row],[Authors]]&amp;", "&amp;Tableau1[[#This Row],[Title]]&amp;" "&amp;Tableau1[[#This Row],[Journal]]&amp;". "&amp;Tableau1[[#This Row],[Year]]</f>
        <v>Li XQ, Zheng X, Chen M, Zhao MH., Characteristics of diabetic nephropathy patients without diabetic retinopathy: A retrospective observational study. Medicine (Baltimore). 2017</v>
      </c>
    </row>
    <row r="8014" spans="1:29" x14ac:dyDescent="0.3">
      <c r="A8014">
        <v>8391</v>
      </c>
      <c r="B8014" t="s">
        <v>11075</v>
      </c>
      <c r="C8014" t="s">
        <v>21261</v>
      </c>
      <c r="D8014" t="s">
        <v>31513</v>
      </c>
      <c r="E8014" t="s">
        <v>2495</v>
      </c>
      <c r="F8014" s="10"/>
      <c r="G8014">
        <v>2017</v>
      </c>
      <c r="J8014">
        <v>0.71945568659010661</v>
      </c>
      <c r="L8014" t="s">
        <v>42732</v>
      </c>
      <c r="M8014">
        <v>27922924</v>
      </c>
      <c r="Q8014" s="10"/>
      <c r="R8014" s="11">
        <f t="shared" si="250"/>
        <v>0</v>
      </c>
      <c r="U8014" s="11">
        <f t="shared" si="251"/>
        <v>0</v>
      </c>
      <c r="Y8014" s="11">
        <f>IF(SUM(Tableau1[[#This Row],[Other access]:[Sci-hub access]])&gt;=1,1,0)</f>
        <v>0</v>
      </c>
      <c r="Z8014" s="12">
        <f>IF(OR(Tableau1[[#This Row],[Access R1 + S1+ T1 ]]&gt;=1,Tableau1[[#This Row],[Access V1 +W1 + X1]]&gt;=1),1,0)</f>
        <v>0</v>
      </c>
      <c r="AB8014" s="10" t="str">
        <f>Tableau1[[#This Row],[DOI]]</f>
        <v>doi: 10.1097/OPX.0000000000001033</v>
      </c>
      <c r="AC8014" s="13" t="str">
        <f>Tableau1[[#This Row],[Authors]]&amp;", "&amp;Tableau1[[#This Row],[Title]]&amp;" "&amp;Tableau1[[#This Row],[Journal]]&amp;". "&amp;Tableau1[[#This Row],[Year]]</f>
        <v>Tarita-Nistor L, Gill I, González EG, Steinbach MJ., Fixation Stability Recording: How Long for Eyes with Central Vision Loss? Optom Vis Sci. 2017</v>
      </c>
    </row>
    <row r="8015" spans="1:29" x14ac:dyDescent="0.3">
      <c r="A8015">
        <v>10141</v>
      </c>
      <c r="B8015" t="s">
        <v>2178</v>
      </c>
      <c r="C8015" t="s">
        <v>2179</v>
      </c>
      <c r="D8015" t="s">
        <v>2180</v>
      </c>
      <c r="E8015" t="s">
        <v>3177</v>
      </c>
      <c r="F8015" s="10"/>
      <c r="G8015">
        <v>2017</v>
      </c>
      <c r="J8015">
        <v>0.71951853298700263</v>
      </c>
      <c r="L8015" t="s">
        <v>44396</v>
      </c>
      <c r="M8015">
        <v>27458068</v>
      </c>
      <c r="Q8015" s="10"/>
      <c r="R8015" s="11">
        <f t="shared" si="250"/>
        <v>0</v>
      </c>
      <c r="U8015" s="11">
        <f t="shared" si="251"/>
        <v>0</v>
      </c>
      <c r="Y8015" s="11">
        <f>IF(SUM(Tableau1[[#This Row],[Other access]:[Sci-hub access]])&gt;=1,1,0)</f>
        <v>0</v>
      </c>
      <c r="Z8015" s="12">
        <f>IF(OR(Tableau1[[#This Row],[Access R1 + S1+ T1 ]]&gt;=1,Tableau1[[#This Row],[Access V1 +W1 + X1]]&gt;=1),1,0)</f>
        <v>0</v>
      </c>
      <c r="AB8015" s="10" t="str">
        <f>Tableau1[[#This Row],[DOI]]</f>
        <v>doi: 10.1136/postgradmedj-2016-134144</v>
      </c>
      <c r="AC8015" s="13" t="str">
        <f>Tableau1[[#This Row],[Authors]]&amp;", "&amp;Tableau1[[#This Row],[Title]]&amp;" "&amp;Tableau1[[#This Row],[Journal]]&amp;". "&amp;Tableau1[[#This Row],[Year]]</f>
        <v>Jones RK, Khan IJ, Habal S., Suprachoroidal haemorrhage following intravitreal injection. Postgrad Med J. 2017</v>
      </c>
    </row>
    <row r="8016" spans="1:29" x14ac:dyDescent="0.3">
      <c r="A8016">
        <v>4229</v>
      </c>
      <c r="B8016" t="s">
        <v>7365</v>
      </c>
      <c r="C8016" t="s">
        <v>17601</v>
      </c>
      <c r="D8016" t="s">
        <v>27793</v>
      </c>
      <c r="E8016" t="s">
        <v>3053</v>
      </c>
      <c r="F8016" s="10"/>
      <c r="G8016">
        <v>2017</v>
      </c>
      <c r="J8016">
        <v>0.71958579716587023</v>
      </c>
      <c r="L8016" t="s">
        <v>38660</v>
      </c>
      <c r="M8016">
        <v>28468208</v>
      </c>
      <c r="Q8016" s="10"/>
      <c r="R8016" s="11">
        <f t="shared" si="250"/>
        <v>0</v>
      </c>
      <c r="U8016" s="11">
        <f t="shared" si="251"/>
        <v>0</v>
      </c>
      <c r="Y8016" s="11">
        <f>IF(SUM(Tableau1[[#This Row],[Other access]:[Sci-hub access]])&gt;=1,1,0)</f>
        <v>0</v>
      </c>
      <c r="Z8016" s="12">
        <f>IF(OR(Tableau1[[#This Row],[Access R1 + S1+ T1 ]]&gt;=1,Tableau1[[#This Row],[Access V1 +W1 + X1]]&gt;=1),1,0)</f>
        <v>0</v>
      </c>
      <c r="AB8016" s="10" t="str">
        <f>Tableau1[[#This Row],[DOI]]</f>
        <v>doi: 10.1097/SCS.0000000000003473</v>
      </c>
      <c r="AC8016" s="13" t="str">
        <f>Tableau1[[#This Row],[Authors]]&amp;", "&amp;Tableau1[[#This Row],[Title]]&amp;" "&amp;Tableau1[[#This Row],[Journal]]&amp;". "&amp;Tableau1[[#This Row],[Year]]</f>
        <v>Sisti A, Freda N, Giacomina A, Gatti GL., Popliteal Pterygium Syndrome With Syngnathia. J Craniofac Surg. 2017</v>
      </c>
    </row>
    <row r="8017" spans="1:29" x14ac:dyDescent="0.3">
      <c r="A8017">
        <v>1238</v>
      </c>
      <c r="B8017" t="s">
        <v>4500</v>
      </c>
      <c r="C8017" t="s">
        <v>14753</v>
      </c>
      <c r="D8017" t="s">
        <v>24921</v>
      </c>
      <c r="E8017" t="s">
        <v>2496</v>
      </c>
      <c r="F8017" s="10"/>
      <c r="G8017">
        <v>2017</v>
      </c>
      <c r="J8017">
        <v>0.7197076914997762</v>
      </c>
      <c r="L8017" t="s">
        <v>35725</v>
      </c>
      <c r="M8017">
        <v>28985803</v>
      </c>
      <c r="Q8017" s="10"/>
      <c r="R8017" s="11">
        <f t="shared" si="250"/>
        <v>0</v>
      </c>
      <c r="U8017" s="11">
        <f t="shared" si="251"/>
        <v>0</v>
      </c>
      <c r="Y8017" s="11">
        <f>IF(SUM(Tableau1[[#This Row],[Other access]:[Sci-hub access]])&gt;=1,1,0)</f>
        <v>0</v>
      </c>
      <c r="Z8017" s="12">
        <f>IF(OR(Tableau1[[#This Row],[Access R1 + S1+ T1 ]]&gt;=1,Tableau1[[#This Row],[Access V1 +W1 + X1]]&gt;=1),1,0)</f>
        <v>0</v>
      </c>
      <c r="AB8017" s="10" t="str">
        <f>Tableau1[[#This Row],[DOI]]</f>
        <v>doi: 10.1016/j.jcjo.2017.03.007</v>
      </c>
      <c r="AC8017" s="13" t="str">
        <f>Tableau1[[#This Row],[Authors]]&amp;", "&amp;Tableau1[[#This Row],[Title]]&amp;" "&amp;Tableau1[[#This Row],[Journal]]&amp;". "&amp;Tableau1[[#This Row],[Year]]</f>
        <v>Arjmand P, Hurley B., Flashes and floaters: a survey of Canadian ophthalmology residents' practice patterns. Can J Ophthalmol. 2017</v>
      </c>
    </row>
    <row r="8018" spans="1:29" x14ac:dyDescent="0.3">
      <c r="A8018">
        <v>10974</v>
      </c>
      <c r="B8018" t="s">
        <v>13406</v>
      </c>
      <c r="C8018" t="s">
        <v>23568</v>
      </c>
      <c r="D8018" t="s">
        <v>33860</v>
      </c>
      <c r="E8018" t="s">
        <v>2514</v>
      </c>
      <c r="F8018" s="10"/>
      <c r="G8018">
        <v>2017</v>
      </c>
      <c r="J8018">
        <v>0.71991249225705956</v>
      </c>
      <c r="L8018" t="s">
        <v>45215</v>
      </c>
      <c r="M8018">
        <v>26742784</v>
      </c>
      <c r="Q8018" s="10"/>
      <c r="R8018" s="11">
        <f t="shared" si="250"/>
        <v>0</v>
      </c>
      <c r="U8018" s="11">
        <f t="shared" si="251"/>
        <v>0</v>
      </c>
      <c r="Y8018" s="11">
        <f>IF(SUM(Tableau1[[#This Row],[Other access]:[Sci-hub access]])&gt;=1,1,0)</f>
        <v>0</v>
      </c>
      <c r="Z8018" s="12">
        <f>IF(OR(Tableau1[[#This Row],[Access R1 + S1+ T1 ]]&gt;=1,Tableau1[[#This Row],[Access V1 +W1 + X1]]&gt;=1),1,0)</f>
        <v>0</v>
      </c>
      <c r="AB8018" s="10" t="str">
        <f>Tableau1[[#This Row],[DOI]]</f>
        <v>doi: 10.1016/j.survophthal.2015.12.009</v>
      </c>
      <c r="AC8018" s="13" t="str">
        <f>Tableau1[[#This Row],[Authors]]&amp;", "&amp;Tableau1[[#This Row],[Title]]&amp;" "&amp;Tableau1[[#This Row],[Journal]]&amp;". "&amp;Tableau1[[#This Row],[Year]]</f>
        <v>Fraser CL, Taylor S, Reid K, Ahmad O, Moster ML., Of grave concern. Surv Ophthalmol. 2017</v>
      </c>
    </row>
    <row r="8019" spans="1:29" x14ac:dyDescent="0.3">
      <c r="A8019">
        <v>3365</v>
      </c>
      <c r="B8019" t="s">
        <v>6544</v>
      </c>
      <c r="C8019" t="s">
        <v>16787</v>
      </c>
      <c r="D8019" t="s">
        <v>26968</v>
      </c>
      <c r="E8019" t="s">
        <v>2440</v>
      </c>
      <c r="F8019" s="10"/>
      <c r="G8019">
        <v>2017</v>
      </c>
      <c r="J8019">
        <v>0.72010747173298884</v>
      </c>
      <c r="L8019" t="s">
        <v>37815</v>
      </c>
      <c r="M8019">
        <v>28596085</v>
      </c>
      <c r="Q8019" s="10"/>
      <c r="R8019" s="11">
        <f t="shared" si="250"/>
        <v>0</v>
      </c>
      <c r="U8019" s="11">
        <f t="shared" si="251"/>
        <v>0</v>
      </c>
      <c r="Y8019" s="11">
        <f>IF(SUM(Tableau1[[#This Row],[Other access]:[Sci-hub access]])&gt;=1,1,0)</f>
        <v>0</v>
      </c>
      <c r="Z8019" s="12">
        <f>IF(OR(Tableau1[[#This Row],[Access R1 + S1+ T1 ]]&gt;=1,Tableau1[[#This Row],[Access V1 +W1 + X1]]&gt;=1),1,0)</f>
        <v>0</v>
      </c>
      <c r="AB8019" s="10" t="str">
        <f>Tableau1[[#This Row],[DOI]]</f>
        <v>doi: 10.1016/j.exer.2017.06.003</v>
      </c>
      <c r="AC8019" s="13" t="str">
        <f>Tableau1[[#This Row],[Authors]]&amp;", "&amp;Tableau1[[#This Row],[Title]]&amp;" "&amp;Tableau1[[#This Row],[Journal]]&amp;". "&amp;Tableau1[[#This Row],[Year]]</f>
        <v>Nickla DL, Jordan K, Yang J, Totonelly K., Brief hyperopic defocus or form deprivation have varying effects on eye growth and ocular rhythms depending on the time-of-day of exposure. Exp Eye Res. 2017</v>
      </c>
    </row>
    <row r="8020" spans="1:29" x14ac:dyDescent="0.3">
      <c r="A8020">
        <v>5803</v>
      </c>
      <c r="B8020" t="s">
        <v>8823</v>
      </c>
      <c r="C8020" t="s">
        <v>19040</v>
      </c>
      <c r="D8020" t="s">
        <v>29253</v>
      </c>
      <c r="E8020" t="s">
        <v>2625</v>
      </c>
      <c r="F8020" s="10"/>
      <c r="G8020">
        <v>2017</v>
      </c>
      <c r="J8020">
        <v>0.72032547176078077</v>
      </c>
      <c r="L8020" t="s">
        <v>40185</v>
      </c>
      <c r="M8020">
        <v>28283896</v>
      </c>
      <c r="Q8020" s="10"/>
      <c r="R8020" s="11">
        <f t="shared" si="250"/>
        <v>0</v>
      </c>
      <c r="U8020" s="11">
        <f t="shared" si="251"/>
        <v>0</v>
      </c>
      <c r="Y8020" s="11">
        <f>IF(SUM(Tableau1[[#This Row],[Other access]:[Sci-hub access]])&gt;=1,1,0)</f>
        <v>0</v>
      </c>
      <c r="Z8020" s="12">
        <f>IF(OR(Tableau1[[#This Row],[Access R1 + S1+ T1 ]]&gt;=1,Tableau1[[#This Row],[Access V1 +W1 + X1]]&gt;=1),1,0)</f>
        <v>0</v>
      </c>
      <c r="AB8020" s="10" t="str">
        <f>Tableau1[[#This Row],[DOI]]</f>
        <v>doi: 10.1007/s40265-017-0722-4</v>
      </c>
      <c r="AC8020" s="13" t="str">
        <f>Tableau1[[#This Row],[Authors]]&amp;", "&amp;Tableau1[[#This Row],[Title]]&amp;" "&amp;Tableau1[[#This Row],[Journal]]&amp;". "&amp;Tableau1[[#This Row],[Year]]</f>
        <v>Syed YY., Fluocinolone Acetonide Intravitreal Implant 0.19 mg (ILUVIEN(®)): A Review in Diabetic Macular Edema. Drugs. 2017</v>
      </c>
    </row>
    <row r="8021" spans="1:29" x14ac:dyDescent="0.3">
      <c r="A8021">
        <v>8249</v>
      </c>
      <c r="B8021" t="s">
        <v>10954</v>
      </c>
      <c r="C8021" t="s">
        <v>21141</v>
      </c>
      <c r="D8021" t="s">
        <v>31392</v>
      </c>
      <c r="E8021" t="s">
        <v>2460</v>
      </c>
      <c r="F8021" s="10"/>
      <c r="G8021">
        <v>2017</v>
      </c>
      <c r="J8021">
        <v>0.7204231213356207</v>
      </c>
      <c r="L8021" t="s">
        <v>42594</v>
      </c>
      <c r="M8021">
        <v>27960581</v>
      </c>
      <c r="Q8021" s="10"/>
      <c r="R8021" s="11">
        <f t="shared" si="250"/>
        <v>0</v>
      </c>
      <c r="U8021" s="11">
        <f t="shared" si="251"/>
        <v>0</v>
      </c>
      <c r="Y8021" s="11">
        <f>IF(SUM(Tableau1[[#This Row],[Other access]:[Sci-hub access]])&gt;=1,1,0)</f>
        <v>0</v>
      </c>
      <c r="Z8021" s="12">
        <f>IF(OR(Tableau1[[#This Row],[Access R1 + S1+ T1 ]]&gt;=1,Tableau1[[#This Row],[Access V1 +W1 + X1]]&gt;=1),1,0)</f>
        <v>0</v>
      </c>
      <c r="AB8021" s="10" t="str">
        <f>Tableau1[[#This Row],[DOI]]</f>
        <v>doi: 10.1080/09286586.2016.1254249</v>
      </c>
      <c r="AC8021" s="13" t="str">
        <f>Tableau1[[#This Row],[Authors]]&amp;", "&amp;Tableau1[[#This Row],[Title]]&amp;" "&amp;Tableau1[[#This Row],[Journal]]&amp;". "&amp;Tableau1[[#This Row],[Year]]</f>
        <v>Lira RP, Arieta CE, Passos TH, Maziero D, Astur GL, do Espírito Santo ÍF, Bertolani AC, Pozzi LF, de Castro RS, Ferraz ÁA., Distribution of Ocular Component Measures and Refraction in Brazilian School Children. Ophthalmic Epidemiol. 2017</v>
      </c>
    </row>
    <row r="8022" spans="1:29" ht="28.8" x14ac:dyDescent="0.3">
      <c r="A8022">
        <v>1949</v>
      </c>
      <c r="B8022" t="s">
        <v>5191</v>
      </c>
      <c r="C8022" t="s">
        <v>15437</v>
      </c>
      <c r="D8022" t="s">
        <v>25613</v>
      </c>
      <c r="E8022" t="s">
        <v>2451</v>
      </c>
      <c r="F8022" s="10"/>
      <c r="G8022">
        <v>2017</v>
      </c>
      <c r="J8022">
        <v>0.72058217360711785</v>
      </c>
      <c r="L8022" t="s">
        <v>36420</v>
      </c>
      <c r="M8022">
        <v>28841713</v>
      </c>
      <c r="Q8022" s="10"/>
      <c r="R8022" s="11">
        <f t="shared" si="250"/>
        <v>0</v>
      </c>
      <c r="U8022" s="11">
        <f t="shared" si="251"/>
        <v>0</v>
      </c>
      <c r="Y8022" s="11">
        <f>IF(SUM(Tableau1[[#This Row],[Other access]:[Sci-hub access]])&gt;=1,1,0)</f>
        <v>0</v>
      </c>
      <c r="Z8022" s="12">
        <f>IF(OR(Tableau1[[#This Row],[Access R1 + S1+ T1 ]]&gt;=1,Tableau1[[#This Row],[Access V1 +W1 + X1]]&gt;=1),1,0)</f>
        <v>0</v>
      </c>
      <c r="AB8022" s="10" t="str">
        <f>Tableau1[[#This Row],[DOI]]</f>
        <v>doi: 10.1371/journal.pone.0183866</v>
      </c>
      <c r="AC8022" s="13" t="str">
        <f>Tableau1[[#This Row],[Authors]]&amp;", "&amp;Tableau1[[#This Row],[Title]]&amp;" "&amp;Tableau1[[#This Row],[Journal]]&amp;". "&amp;Tableau1[[#This Row],[Year]]</f>
        <v>Ścieżyńska A, Ruszkowska E, Szulborski K, Rydz K, Wierzbowska J, Kosińska J, Rękas M, Płoski R, Szaflik JP, Ołdak M., Processing of OPA1 with a novel N-terminal mutation in patients with autosomal dominant optic atrophy: Escape from nonsense-mediated decay. PLoS One. 2017</v>
      </c>
    </row>
    <row r="8023" spans="1:29" x14ac:dyDescent="0.3">
      <c r="A8023">
        <v>7646</v>
      </c>
      <c r="B8023" t="s">
        <v>10425</v>
      </c>
      <c r="C8023" t="s">
        <v>20623</v>
      </c>
      <c r="D8023" t="s">
        <v>30861</v>
      </c>
      <c r="E8023" t="s">
        <v>2524</v>
      </c>
      <c r="F8023" s="10"/>
      <c r="G8023">
        <v>2017</v>
      </c>
      <c r="J8023">
        <v>0.72063927840418507</v>
      </c>
      <c r="L8023" t="s">
        <v>41999</v>
      </c>
      <c r="M8023">
        <v>28068447</v>
      </c>
      <c r="Q8023" s="10"/>
      <c r="R8023" s="11">
        <f t="shared" si="250"/>
        <v>0</v>
      </c>
      <c r="U8023" s="11">
        <f t="shared" si="251"/>
        <v>0</v>
      </c>
      <c r="Y8023" s="11">
        <f>IF(SUM(Tableau1[[#This Row],[Other access]:[Sci-hub access]])&gt;=1,1,0)</f>
        <v>0</v>
      </c>
      <c r="Z8023" s="12">
        <f>IF(OR(Tableau1[[#This Row],[Access R1 + S1+ T1 ]]&gt;=1,Tableau1[[#This Row],[Access V1 +W1 + X1]]&gt;=1),1,0)</f>
        <v>0</v>
      </c>
      <c r="AB8023" s="10" t="str">
        <f>Tableau1[[#This Row],[DOI]]</f>
        <v>doi: 10.3928/1081597X-20161019-03</v>
      </c>
      <c r="AC8023" s="13" t="str">
        <f>Tableau1[[#This Row],[Authors]]&amp;", "&amp;Tableau1[[#This Row],[Title]]&amp;" "&amp;Tableau1[[#This Row],[Journal]]&amp;". "&amp;Tableau1[[#This Row],[Year]]</f>
        <v>Taneri S, Kiessler S, Rost A, Dick HB., Corneal Ectasia After LASIK Combined With Prophylactic Corneal Cross-linking. J Refract Surg. 2017</v>
      </c>
    </row>
    <row r="8024" spans="1:29" x14ac:dyDescent="0.3">
      <c r="A8024">
        <v>9194</v>
      </c>
      <c r="B8024" t="s">
        <v>11787</v>
      </c>
      <c r="C8024" t="s">
        <v>21961</v>
      </c>
      <c r="D8024" t="s">
        <v>32228</v>
      </c>
      <c r="E8024" t="s">
        <v>2719</v>
      </c>
      <c r="F8024" s="10"/>
      <c r="G8024">
        <v>2017</v>
      </c>
      <c r="J8024">
        <v>0.72105040778589735</v>
      </c>
      <c r="L8024" t="s">
        <v>43509</v>
      </c>
      <c r="M8024">
        <v>27767359</v>
      </c>
      <c r="Q8024" s="10"/>
      <c r="R8024" s="11">
        <f t="shared" si="250"/>
        <v>0</v>
      </c>
      <c r="U8024" s="11">
        <f t="shared" si="251"/>
        <v>0</v>
      </c>
      <c r="Y8024" s="11">
        <f>IF(SUM(Tableau1[[#This Row],[Other access]:[Sci-hub access]])&gt;=1,1,0)</f>
        <v>0</v>
      </c>
      <c r="Z8024" s="12">
        <f>IF(OR(Tableau1[[#This Row],[Access R1 + S1+ T1 ]]&gt;=1,Tableau1[[#This Row],[Access V1 +W1 + X1]]&gt;=1),1,0)</f>
        <v>0</v>
      </c>
      <c r="AB8024" s="10" t="str">
        <f>Tableau1[[#This Row],[DOI]]</f>
        <v>doi: 10.1080/09273948.2016.1239746</v>
      </c>
      <c r="AC8024" s="13" t="str">
        <f>Tableau1[[#This Row],[Authors]]&amp;", "&amp;Tableau1[[#This Row],[Title]]&amp;" "&amp;Tableau1[[#This Row],[Journal]]&amp;". "&amp;Tableau1[[#This Row],[Year]]</f>
        <v>Keino H, Okada AA, Watanabe T, Nakayama M, Nakamura T., Efficacy of Infliximab for Early Remission Induction in Refractory Uveoretinitis Associated with Behçet Disease: A 2-year Follow-up Study. Ocul Immunol Inflamm. 2017</v>
      </c>
    </row>
    <row r="8025" spans="1:29" x14ac:dyDescent="0.3">
      <c r="A8025">
        <v>8092</v>
      </c>
      <c r="B8025" t="s">
        <v>10815</v>
      </c>
      <c r="C8025" t="s">
        <v>21004</v>
      </c>
      <c r="D8025" t="s">
        <v>31253</v>
      </c>
      <c r="E8025" t="s">
        <v>2497</v>
      </c>
      <c r="F8025" s="10"/>
      <c r="G8025">
        <v>2017</v>
      </c>
      <c r="J8025">
        <v>0.72111508660047441</v>
      </c>
      <c r="L8025" t="s">
        <v>42439</v>
      </c>
      <c r="M8025">
        <v>27999154</v>
      </c>
      <c r="Q8025" s="10"/>
      <c r="R8025" s="11">
        <f t="shared" si="250"/>
        <v>0</v>
      </c>
      <c r="U8025" s="11">
        <f t="shared" si="251"/>
        <v>0</v>
      </c>
      <c r="Y8025" s="11">
        <f>IF(SUM(Tableau1[[#This Row],[Other access]:[Sci-hub access]])&gt;=1,1,0)</f>
        <v>0</v>
      </c>
      <c r="Z8025" s="12">
        <f>IF(OR(Tableau1[[#This Row],[Access R1 + S1+ T1 ]]&gt;=1,Tableau1[[#This Row],[Access V1 +W1 + X1]]&gt;=1),1,0)</f>
        <v>0</v>
      </c>
      <c r="AB8025" s="10" t="str">
        <f>Tableau1[[#This Row],[DOI]]</f>
        <v>doi: 10.1136/vr.104121</v>
      </c>
      <c r="AC8025" s="13" t="str">
        <f>Tableau1[[#This Row],[Authors]]&amp;", "&amp;Tableau1[[#This Row],[Title]]&amp;" "&amp;Tableau1[[#This Row],[Journal]]&amp;". "&amp;Tableau1[[#This Row],[Year]]</f>
        <v>Oliver JA, Ekiri AB, Mellersh CS., Pectinate ligament dysplasia in the Border Collie, Hungarian Vizsla and Golden Retriever. Vet Rec. 2017</v>
      </c>
    </row>
    <row r="8026" spans="1:29" x14ac:dyDescent="0.3">
      <c r="A8026">
        <v>9693</v>
      </c>
      <c r="B8026" t="s">
        <v>12243</v>
      </c>
      <c r="C8026" t="s">
        <v>22417</v>
      </c>
      <c r="D8026" t="s">
        <v>32691</v>
      </c>
      <c r="E8026" t="s">
        <v>2445</v>
      </c>
      <c r="F8026" s="10"/>
      <c r="G8026">
        <v>2017</v>
      </c>
      <c r="J8026">
        <v>0.72113549430353396</v>
      </c>
      <c r="L8026" t="s">
        <v>43958</v>
      </c>
      <c r="M8026">
        <v>27617542</v>
      </c>
      <c r="Q8026" s="10"/>
      <c r="R8026" s="11">
        <f t="shared" si="250"/>
        <v>0</v>
      </c>
      <c r="U8026" s="11">
        <f t="shared" si="251"/>
        <v>0</v>
      </c>
      <c r="Y8026" s="11">
        <f>IF(SUM(Tableau1[[#This Row],[Other access]:[Sci-hub access]])&gt;=1,1,0)</f>
        <v>0</v>
      </c>
      <c r="Z8026" s="12">
        <f>IF(OR(Tableau1[[#This Row],[Access R1 + S1+ T1 ]]&gt;=1,Tableau1[[#This Row],[Access V1 +W1 + X1]]&gt;=1),1,0)</f>
        <v>0</v>
      </c>
      <c r="AB8026" s="10" t="str">
        <f>Tableau1[[#This Row],[DOI]]</f>
        <v>doi: 10.1097/IAE.0000000000001275</v>
      </c>
      <c r="AC8026" s="13" t="str">
        <f>Tableau1[[#This Row],[Authors]]&amp;", "&amp;Tableau1[[#This Row],[Title]]&amp;" "&amp;Tableau1[[#This Row],[Journal]]&amp;". "&amp;Tableau1[[#This Row],[Year]]</f>
        <v>Schaiquevich P, Fabius AW, Francis JH, Chantada GL, Abramson DH., OCULAR PHARMACOLOGY OF CHEMOTHERAPY FOR RETINOBLASTOMA. Retina. 2017</v>
      </c>
    </row>
    <row r="8027" spans="1:29" x14ac:dyDescent="0.3">
      <c r="A8027">
        <v>645</v>
      </c>
      <c r="B8027" t="s">
        <v>3908</v>
      </c>
      <c r="C8027" t="s">
        <v>14163</v>
      </c>
      <c r="D8027" t="s">
        <v>24328</v>
      </c>
      <c r="E8027" t="s">
        <v>3151</v>
      </c>
      <c r="F8027" s="10"/>
      <c r="G8027">
        <v>2017</v>
      </c>
      <c r="J8027">
        <v>0.72113640866163331</v>
      </c>
      <c r="L8027" t="s">
        <v>35143</v>
      </c>
      <c r="M8027">
        <v>29150067</v>
      </c>
      <c r="Q8027" s="10"/>
      <c r="R8027" s="11">
        <f t="shared" si="250"/>
        <v>0</v>
      </c>
      <c r="U8027" s="11">
        <f t="shared" si="251"/>
        <v>0</v>
      </c>
      <c r="Y8027" s="11">
        <f>IF(SUM(Tableau1[[#This Row],[Other access]:[Sci-hub access]])&gt;=1,1,0)</f>
        <v>0</v>
      </c>
      <c r="Z8027" s="12">
        <f>IF(OR(Tableau1[[#This Row],[Access R1 + S1+ T1 ]]&gt;=1,Tableau1[[#This Row],[Access V1 +W1 + X1]]&gt;=1),1,0)</f>
        <v>0</v>
      </c>
      <c r="AB8027" s="10" t="str">
        <f>Tableau1[[#This Row],[DOI]]</f>
        <v>doi: 10.1016/j.anai.2017.07.036</v>
      </c>
      <c r="AC8027" s="13" t="str">
        <f>Tableau1[[#This Row],[Authors]]&amp;", "&amp;Tableau1[[#This Row],[Title]]&amp;" "&amp;Tableau1[[#This Row],[Journal]]&amp;". "&amp;Tableau1[[#This Row],[Year]]</f>
        <v>Paul M, Geller L, Nowak-Węgrzyn A., Blepharochalasis: A rare cause of eye swelling. Ann Allergy Asthma Immunol. 2017</v>
      </c>
    </row>
    <row r="8028" spans="1:29" ht="28.8" x14ac:dyDescent="0.3">
      <c r="A8028">
        <v>4740</v>
      </c>
      <c r="B8028" t="s">
        <v>7847</v>
      </c>
      <c r="C8028" t="s">
        <v>18079</v>
      </c>
      <c r="D8028" t="s">
        <v>28277</v>
      </c>
      <c r="E8028" t="s">
        <v>2441</v>
      </c>
      <c r="F8028" s="10"/>
      <c r="G8028">
        <v>2017</v>
      </c>
      <c r="J8028">
        <v>0.72118630010264384</v>
      </c>
      <c r="L8028" t="s">
        <v>39155</v>
      </c>
      <c r="M8028">
        <v>28412069</v>
      </c>
      <c r="Q8028" s="10"/>
      <c r="R8028" s="11">
        <f t="shared" si="250"/>
        <v>0</v>
      </c>
      <c r="U8028" s="11">
        <f t="shared" si="251"/>
        <v>0</v>
      </c>
      <c r="Y8028" s="11">
        <f>IF(SUM(Tableau1[[#This Row],[Other access]:[Sci-hub access]])&gt;=1,1,0)</f>
        <v>0</v>
      </c>
      <c r="Z8028" s="12">
        <f>IF(OR(Tableau1[[#This Row],[Access R1 + S1+ T1 ]]&gt;=1,Tableau1[[#This Row],[Access V1 +W1 + X1]]&gt;=1),1,0)</f>
        <v>0</v>
      </c>
      <c r="AB8028" s="10" t="str">
        <f>Tableau1[[#This Row],[DOI]]</f>
        <v>doi: 10.1016/j.ophtha.2017.03.010</v>
      </c>
      <c r="AC8028" s="13" t="str">
        <f>Tableau1[[#This Row],[Authors]]&amp;", "&amp;Tableau1[[#This Row],[Title]]&amp;" "&amp;Tableau1[[#This Row],[Journal]]&amp;". "&amp;Tableau1[[#This Row],[Year]]</f>
        <v>Pierrache LHM, Kimchi A, Ratnapriya R, Roberts L, Astuti GDN, Obolensky A, Beryozkin A, Tjon-Fo-Sang MJH, Schuil J, Klaver CCW, Bongers EMHF, Haer-Wigman L, Schalij N, Breuning MH, Fischer GM, Banin E, Ramesar RS, Swaroop A, van den Born LI, Sharon D, Cremers FPM., Whole-Exome Sequencing Identifies Biallelic IDH3A Variants as a Cause of Retinitis Pigmentosa Accompanied by Pseudocoloboma. Ophthalmology. 2017</v>
      </c>
    </row>
    <row r="8029" spans="1:29" x14ac:dyDescent="0.3">
      <c r="A8029">
        <v>6290</v>
      </c>
      <c r="B8029" t="s">
        <v>9245</v>
      </c>
      <c r="C8029" t="s">
        <v>19456</v>
      </c>
      <c r="D8029" t="s">
        <v>29676</v>
      </c>
      <c r="E8029" t="s">
        <v>34009</v>
      </c>
      <c r="F8029" s="10"/>
      <c r="G8029">
        <v>2017</v>
      </c>
      <c r="J8029">
        <v>0.72148988916392487</v>
      </c>
      <c r="L8029" t="s">
        <v>40660</v>
      </c>
      <c r="M8029">
        <v>28231998</v>
      </c>
      <c r="Q8029" s="10"/>
      <c r="R8029" s="11">
        <f t="shared" si="250"/>
        <v>0</v>
      </c>
      <c r="U8029" s="11">
        <f t="shared" si="251"/>
        <v>0</v>
      </c>
      <c r="Y8029" s="11">
        <f>IF(SUM(Tableau1[[#This Row],[Other access]:[Sci-hub access]])&gt;=1,1,0)</f>
        <v>0</v>
      </c>
      <c r="Z8029" s="12">
        <f>IF(OR(Tableau1[[#This Row],[Access R1 + S1+ T1 ]]&gt;=1,Tableau1[[#This Row],[Access V1 +W1 + X1]]&gt;=1),1,0)</f>
        <v>0</v>
      </c>
      <c r="AB8029" s="10" t="str">
        <f>Tableau1[[#This Row],[DOI]]</f>
        <v>doi: 10.1016/j.annemergmed.2016.09.045</v>
      </c>
      <c r="AC8029" s="13" t="str">
        <f>Tableau1[[#This Row],[Authors]]&amp;", "&amp;Tableau1[[#This Row],[Title]]&amp;" "&amp;Tableau1[[#This Row],[Journal]]&amp;". "&amp;Tableau1[[#This Row],[Year]]</f>
        <v>Chen KJ, Chen YP, Sun MH., Man With Vision Loss and Eye Pain. Ann Emerg Med. 2017</v>
      </c>
    </row>
    <row r="8030" spans="1:29" ht="28.8" x14ac:dyDescent="0.3">
      <c r="A8030">
        <v>8553</v>
      </c>
      <c r="B8030" t="s">
        <v>11222</v>
      </c>
      <c r="C8030" t="s">
        <v>21406</v>
      </c>
      <c r="D8030" t="s">
        <v>31661</v>
      </c>
      <c r="E8030" t="s">
        <v>2458</v>
      </c>
      <c r="F8030" s="10"/>
      <c r="G8030">
        <v>2017</v>
      </c>
      <c r="J8030">
        <v>0.72151773905352967</v>
      </c>
      <c r="L8030" t="s">
        <v>42889</v>
      </c>
      <c r="M8030">
        <v>27893063</v>
      </c>
      <c r="Q8030" s="10"/>
      <c r="R8030" s="11">
        <f t="shared" si="250"/>
        <v>0</v>
      </c>
      <c r="U8030" s="11">
        <f t="shared" si="251"/>
        <v>0</v>
      </c>
      <c r="Y8030" s="11">
        <f>IF(SUM(Tableau1[[#This Row],[Other access]:[Sci-hub access]])&gt;=1,1,0)</f>
        <v>0</v>
      </c>
      <c r="Z8030" s="12">
        <f>IF(OR(Tableau1[[#This Row],[Access R1 + S1+ T1 ]]&gt;=1,Tableau1[[#This Row],[Access V1 +W1 + X1]]&gt;=1),1,0)</f>
        <v>0</v>
      </c>
      <c r="AB8030" s="10" t="str">
        <f>Tableau1[[#This Row],[DOI]]</f>
        <v>doi: 10.1001/jamaophthalmol.2016.4597</v>
      </c>
      <c r="AC8030" s="13" t="str">
        <f>Tableau1[[#This Row],[Authors]]&amp;", "&amp;Tableau1[[#This Row],[Title]]&amp;" "&amp;Tableau1[[#This Row],[Journal]]&amp;". "&amp;Tableau1[[#This Row],[Year]]</f>
        <v>Hays RD, Tarver ME, Spritzer KL, Reise S, Hilmantel G, Hofmeister EM, Hammel K, May J, Ferris F 3rd, Eydelman M., Assessment of the Psychometric Properties of a Questionnaire Assessing Patient-Reported Outcomes With Laser In Situ Keratomileusis (PROWL). JAMA Ophthalmol. 2017</v>
      </c>
    </row>
    <row r="8031" spans="1:29" x14ac:dyDescent="0.3">
      <c r="A8031">
        <v>793</v>
      </c>
      <c r="B8031" t="s">
        <v>4056</v>
      </c>
      <c r="C8031" t="s">
        <v>14310</v>
      </c>
      <c r="D8031" t="s">
        <v>24476</v>
      </c>
      <c r="E8031" t="s">
        <v>2508</v>
      </c>
      <c r="F8031" s="10"/>
      <c r="G8031">
        <v>2018</v>
      </c>
      <c r="J8031">
        <v>0.72164018332323565</v>
      </c>
      <c r="L8031" t="s">
        <v>35286</v>
      </c>
      <c r="M8031">
        <v>29109000</v>
      </c>
      <c r="Q8031" s="10"/>
      <c r="R8031" s="11">
        <f t="shared" si="250"/>
        <v>0</v>
      </c>
      <c r="U8031" s="11">
        <f t="shared" si="251"/>
        <v>0</v>
      </c>
      <c r="Y8031" s="11">
        <f>IF(SUM(Tableau1[[#This Row],[Other access]:[Sci-hub access]])&gt;=1,1,0)</f>
        <v>0</v>
      </c>
      <c r="Z8031" s="12">
        <f>IF(OR(Tableau1[[#This Row],[Access R1 + S1+ T1 ]]&gt;=1,Tableau1[[#This Row],[Access V1 +W1 + X1]]&gt;=1),1,0)</f>
        <v>0</v>
      </c>
      <c r="AB8031" s="10" t="str">
        <f>Tableau1[[#This Row],[DOI]]</f>
        <v>doi: 10.1016/j.bbrc.2017.11.007</v>
      </c>
      <c r="AC8031" s="13" t="str">
        <f>Tableau1[[#This Row],[Authors]]&amp;", "&amp;Tableau1[[#This Row],[Title]]&amp;" "&amp;Tableau1[[#This Row],[Journal]]&amp;". "&amp;Tableau1[[#This Row],[Year]]</f>
        <v>Yu X, Liu Q, Wang X, Liu H, Wang Y., 7,8-Dihydroxyflavone ameliorates high-glucose induced diabetic apoptosis in human retinal pigment epithelial cells by activating TrkB. Biochem Biophys Res Commun. 2018</v>
      </c>
    </row>
    <row r="8032" spans="1:29" x14ac:dyDescent="0.3">
      <c r="A8032">
        <v>10299</v>
      </c>
      <c r="B8032" t="s">
        <v>12799</v>
      </c>
      <c r="C8032" t="s">
        <v>22966</v>
      </c>
      <c r="D8032" t="s">
        <v>33252</v>
      </c>
      <c r="E8032" t="s">
        <v>2812</v>
      </c>
      <c r="F8032" s="10"/>
      <c r="G8032">
        <v>2017</v>
      </c>
      <c r="J8032">
        <v>0.72179508875081799</v>
      </c>
      <c r="L8032" t="s">
        <v>44551</v>
      </c>
      <c r="M8032">
        <v>27389068</v>
      </c>
      <c r="Q8032" s="10"/>
      <c r="R8032" s="11">
        <f t="shared" si="250"/>
        <v>0</v>
      </c>
      <c r="U8032" s="11">
        <f t="shared" si="251"/>
        <v>0</v>
      </c>
      <c r="Y8032" s="11">
        <f>IF(SUM(Tableau1[[#This Row],[Other access]:[Sci-hub access]])&gt;=1,1,0)</f>
        <v>0</v>
      </c>
      <c r="Z8032" s="12">
        <f>IF(OR(Tableau1[[#This Row],[Access R1 + S1+ T1 ]]&gt;=1,Tableau1[[#This Row],[Access V1 +W1 + X1]]&gt;=1),1,0)</f>
        <v>0</v>
      </c>
      <c r="AB8032" s="10" t="str">
        <f>Tableau1[[#This Row],[DOI]]</f>
        <v>doi: 10.1080/21691401.2016.1203794</v>
      </c>
      <c r="AC8032" s="13" t="str">
        <f>Tableau1[[#This Row],[Authors]]&amp;", "&amp;Tableau1[[#This Row],[Title]]&amp;" "&amp;Tableau1[[#This Row],[Journal]]&amp;". "&amp;Tableau1[[#This Row],[Year]]</f>
        <v>Sah AK, Suresh PK, Verma VK., PLGA nanoparticles for ocular delivery of loteprednol etabonate: a corneal penetration study. Artif Cells Nanomed Biotechnol. 2017</v>
      </c>
    </row>
    <row r="8033" spans="1:29" x14ac:dyDescent="0.3">
      <c r="A8033">
        <v>774</v>
      </c>
      <c r="B8033" t="s">
        <v>4037</v>
      </c>
      <c r="C8033" t="s">
        <v>14292</v>
      </c>
      <c r="D8033" t="s">
        <v>24457</v>
      </c>
      <c r="E8033" t="s">
        <v>2448</v>
      </c>
      <c r="F8033" s="10"/>
      <c r="G8033">
        <v>2018</v>
      </c>
      <c r="J8033">
        <v>0.72188306247115985</v>
      </c>
      <c r="L8033" t="s">
        <v>35267</v>
      </c>
      <c r="M8033">
        <v>29116399</v>
      </c>
      <c r="Q8033" s="10"/>
      <c r="R8033" s="11">
        <f t="shared" si="250"/>
        <v>0</v>
      </c>
      <c r="U8033" s="11">
        <f t="shared" si="251"/>
        <v>0</v>
      </c>
      <c r="Y8033" s="11">
        <f>IF(SUM(Tableau1[[#This Row],[Other access]:[Sci-hub access]])&gt;=1,1,0)</f>
        <v>0</v>
      </c>
      <c r="Z8033" s="12">
        <f>IF(OR(Tableau1[[#This Row],[Access R1 + S1+ T1 ]]&gt;=1,Tableau1[[#This Row],[Access V1 +W1 + X1]]&gt;=1),1,0)</f>
        <v>0</v>
      </c>
      <c r="AB8033" s="10" t="str">
        <f>Tableau1[[#This Row],[DOI]]</f>
        <v>doi: 10.1007/s00417-017-3834-3</v>
      </c>
      <c r="AC8033" s="13" t="str">
        <f>Tableau1[[#This Row],[Authors]]&amp;", "&amp;Tableau1[[#This Row],[Title]]&amp;" "&amp;Tableau1[[#This Row],[Journal]]&amp;". "&amp;Tableau1[[#This Row],[Year]]</f>
        <v>Mahdjoubi A, Najean M, Lemaitre S, Dureau S, Dendale R, Levy C, Rouic LL, Desjardins L, Cassoux N., Intravitreal bevacizumab for neovascular glaucoma in uveal melanoma treated by proton beam therapy. Graefes Arch Clin Exp Ophthalmol. 2018</v>
      </c>
    </row>
    <row r="8034" spans="1:29" x14ac:dyDescent="0.3">
      <c r="A8034">
        <v>8476</v>
      </c>
      <c r="B8034" t="s">
        <v>11153</v>
      </c>
      <c r="C8034" t="s">
        <v>21338</v>
      </c>
      <c r="D8034" t="s">
        <v>31592</v>
      </c>
      <c r="E8034" t="s">
        <v>34426</v>
      </c>
      <c r="F8034" s="10"/>
      <c r="G8034">
        <v>2017</v>
      </c>
      <c r="J8034">
        <v>0.72191350887450323</v>
      </c>
      <c r="L8034" t="s">
        <v>42815</v>
      </c>
      <c r="M8034">
        <v>27910137</v>
      </c>
      <c r="Q8034" s="10"/>
      <c r="R8034" s="11">
        <f t="shared" si="250"/>
        <v>0</v>
      </c>
      <c r="U8034" s="11">
        <f t="shared" si="251"/>
        <v>0</v>
      </c>
      <c r="Y8034" s="11">
        <f>IF(SUM(Tableau1[[#This Row],[Other access]:[Sci-hub access]])&gt;=1,1,0)</f>
        <v>0</v>
      </c>
      <c r="Z8034" s="12">
        <f>IF(OR(Tableau1[[#This Row],[Access R1 + S1+ T1 ]]&gt;=1,Tableau1[[#This Row],[Access V1 +W1 + X1]]&gt;=1),1,0)</f>
        <v>0</v>
      </c>
      <c r="AB8034" s="10" t="str">
        <f>Tableau1[[#This Row],[DOI]]</f>
        <v>doi: 10.1111/ced.12996</v>
      </c>
      <c r="AC8034" s="13" t="str">
        <f>Tableau1[[#This Row],[Authors]]&amp;", "&amp;Tableau1[[#This Row],[Title]]&amp;" "&amp;Tableau1[[#This Row],[Journal]]&amp;". "&amp;Tableau1[[#This Row],[Year]]</f>
        <v>Knöpfel N, Martín-Santiago A, Del Pozo LJ, Saus C, Pascual M, Requena L., Amelanotic naevoid melanoma in a 16-month-old albino infant. Clin Exp Dermatol. 2017</v>
      </c>
    </row>
    <row r="8035" spans="1:29" x14ac:dyDescent="0.3">
      <c r="A8035">
        <v>8072</v>
      </c>
      <c r="B8035" t="s">
        <v>10798</v>
      </c>
      <c r="C8035" t="s">
        <v>20989</v>
      </c>
      <c r="D8035" t="s">
        <v>31236</v>
      </c>
      <c r="E8035" t="s">
        <v>2468</v>
      </c>
      <c r="F8035" s="10"/>
      <c r="G8035">
        <v>2017</v>
      </c>
      <c r="J8035">
        <v>0.72197794869806553</v>
      </c>
      <c r="L8035" t="s">
        <v>42419</v>
      </c>
      <c r="M8035">
        <v>28002188</v>
      </c>
      <c r="Q8035" s="10"/>
      <c r="R8035" s="11">
        <f t="shared" si="250"/>
        <v>0</v>
      </c>
      <c r="U8035" s="11">
        <f t="shared" si="251"/>
        <v>0</v>
      </c>
      <c r="Y8035" s="11">
        <f>IF(SUM(Tableau1[[#This Row],[Other access]:[Sci-hub access]])&gt;=1,1,0)</f>
        <v>0</v>
      </c>
      <c r="Z8035" s="12">
        <f>IF(OR(Tableau1[[#This Row],[Access R1 + S1+ T1 ]]&gt;=1,Tableau1[[#This Row],[Access V1 +W1 + X1]]&gt;=1),1,0)</f>
        <v>0</v>
      </c>
      <c r="AB8035" s="10" t="str">
        <f>Tableau1[[#This Row],[DOI]]</f>
        <v>doi: 10.1097/IJG.0000000000000608</v>
      </c>
      <c r="AC8035" s="13" t="str">
        <f>Tableau1[[#This Row],[Authors]]&amp;", "&amp;Tableau1[[#This Row],[Title]]&amp;" "&amp;Tableau1[[#This Row],[Journal]]&amp;". "&amp;Tableau1[[#This Row],[Year]]</f>
        <v>Beck DE, El-Assal KS, Doherty MD, Wride NK., Orbital Cellulitis Following Uncomplicated Aqueous Shunt Surgery. J Glaucoma. 2017</v>
      </c>
    </row>
    <row r="8036" spans="1:29" x14ac:dyDescent="0.3">
      <c r="A8036">
        <v>9938</v>
      </c>
      <c r="B8036" t="s">
        <v>12464</v>
      </c>
      <c r="C8036" t="s">
        <v>22633</v>
      </c>
      <c r="D8036" t="s">
        <v>32912</v>
      </c>
      <c r="E8036" t="s">
        <v>2445</v>
      </c>
      <c r="F8036" s="10"/>
      <c r="G8036">
        <v>2017</v>
      </c>
      <c r="J8036">
        <v>0.72199953376375747</v>
      </c>
      <c r="L8036" t="s">
        <v>44196</v>
      </c>
      <c r="M8036">
        <v>27533772</v>
      </c>
      <c r="Q8036" s="10"/>
      <c r="R8036" s="11">
        <f t="shared" si="250"/>
        <v>0</v>
      </c>
      <c r="U8036" s="11">
        <f t="shared" si="251"/>
        <v>0</v>
      </c>
      <c r="Y8036" s="11">
        <f>IF(SUM(Tableau1[[#This Row],[Other access]:[Sci-hub access]])&gt;=1,1,0)</f>
        <v>0</v>
      </c>
      <c r="Z8036" s="12">
        <f>IF(OR(Tableau1[[#This Row],[Access R1 + S1+ T1 ]]&gt;=1,Tableau1[[#This Row],[Access V1 +W1 + X1]]&gt;=1),1,0)</f>
        <v>0</v>
      </c>
      <c r="AB8036" s="10" t="str">
        <f>Tableau1[[#This Row],[DOI]]</f>
        <v>doi: 10.1097/IAE.0000000000001248</v>
      </c>
      <c r="AC8036" s="13" t="str">
        <f>Tableau1[[#This Row],[Authors]]&amp;", "&amp;Tableau1[[#This Row],[Title]]&amp;" "&amp;Tableau1[[#This Row],[Journal]]&amp;". "&amp;Tableau1[[#This Row],[Year]]</f>
        <v>Kvanta A, Casselholm de Salles M, Amrén U, Bartuma H., OPTICAL COHERENCE TOMOGRAPHY ANGIOGRAPHY OF THE FOVEAL MICROVASCULATURE IN GEOGRAPHIC ATROPHY. Retina. 2017</v>
      </c>
    </row>
    <row r="8037" spans="1:29" x14ac:dyDescent="0.3">
      <c r="A8037">
        <v>9961</v>
      </c>
      <c r="B8037" t="s">
        <v>12487</v>
      </c>
      <c r="C8037" t="s">
        <v>22656</v>
      </c>
      <c r="D8037" t="s">
        <v>32935</v>
      </c>
      <c r="E8037" t="s">
        <v>2445</v>
      </c>
      <c r="F8037" s="10"/>
      <c r="G8037">
        <v>2017</v>
      </c>
      <c r="J8037">
        <v>0.72201875294064577</v>
      </c>
      <c r="L8037" t="s">
        <v>44219</v>
      </c>
      <c r="M8037">
        <v>27529840</v>
      </c>
      <c r="Q8037" s="10"/>
      <c r="R8037" s="11">
        <f t="shared" si="250"/>
        <v>0</v>
      </c>
      <c r="U8037" s="11">
        <f t="shared" si="251"/>
        <v>0</v>
      </c>
      <c r="Y8037" s="11">
        <f>IF(SUM(Tableau1[[#This Row],[Other access]:[Sci-hub access]])&gt;=1,1,0)</f>
        <v>0</v>
      </c>
      <c r="Z8037" s="12">
        <f>IF(OR(Tableau1[[#This Row],[Access R1 + S1+ T1 ]]&gt;=1,Tableau1[[#This Row],[Access V1 +W1 + X1]]&gt;=1),1,0)</f>
        <v>0</v>
      </c>
      <c r="AB8037" s="10" t="str">
        <f>Tableau1[[#This Row],[DOI]]</f>
        <v>doi: 10.1097/IAE.0000000000001247</v>
      </c>
      <c r="AC8037" s="13" t="str">
        <f>Tableau1[[#This Row],[Authors]]&amp;", "&amp;Tableau1[[#This Row],[Title]]&amp;" "&amp;Tableau1[[#This Row],[Journal]]&amp;". "&amp;Tableau1[[#This Row],[Year]]</f>
        <v>Jensen AK, Ying GS, Huang J, Quinn GE, Binenbaum G., POSTNATAL SERUM INSULIN-LIKE GROWTH FACTOR I AND RETINOPATHY OF PREMATURITY. Retina. 2017</v>
      </c>
    </row>
    <row r="8038" spans="1:29" x14ac:dyDescent="0.3">
      <c r="A8038">
        <v>9236</v>
      </c>
      <c r="B8038" t="s">
        <v>11822</v>
      </c>
      <c r="C8038" t="s">
        <v>21997</v>
      </c>
      <c r="D8038" t="s">
        <v>32264</v>
      </c>
      <c r="E8038" t="s">
        <v>2448</v>
      </c>
      <c r="F8038" s="10"/>
      <c r="G8038">
        <v>2017</v>
      </c>
      <c r="J8038">
        <v>0.72211008492459261</v>
      </c>
      <c r="L8038" t="s">
        <v>43547</v>
      </c>
      <c r="M8038">
        <v>27757526</v>
      </c>
      <c r="Q8038" s="10"/>
      <c r="R8038" s="11">
        <f t="shared" si="250"/>
        <v>0</v>
      </c>
      <c r="U8038" s="11">
        <f t="shared" si="251"/>
        <v>0</v>
      </c>
      <c r="Y8038" s="11">
        <f>IF(SUM(Tableau1[[#This Row],[Other access]:[Sci-hub access]])&gt;=1,1,0)</f>
        <v>0</v>
      </c>
      <c r="Z8038" s="12">
        <f>IF(OR(Tableau1[[#This Row],[Access R1 + S1+ T1 ]]&gt;=1,Tableau1[[#This Row],[Access V1 +W1 + X1]]&gt;=1),1,0)</f>
        <v>0</v>
      </c>
      <c r="AB8038" s="10" t="str">
        <f>Tableau1[[#This Row],[DOI]]</f>
        <v>doi: 10.1007/s00417-016-3504-x</v>
      </c>
      <c r="AC8038" s="13" t="str">
        <f>Tableau1[[#This Row],[Authors]]&amp;", "&amp;Tableau1[[#This Row],[Title]]&amp;" "&amp;Tableau1[[#This Row],[Journal]]&amp;". "&amp;Tableau1[[#This Row],[Year]]</f>
        <v>Huz JI, Mukkamala K, Pagan IR, Ritterband D, Shah M, Gentile RC, Engelbert M., Clinical outcomes and antibiotic susceptibilities of Staphylococcus aureus endophthalmitis. Graefes Arch Clin Exp Ophthalmol. 2017</v>
      </c>
    </row>
    <row r="8039" spans="1:29" x14ac:dyDescent="0.3">
      <c r="A8039">
        <v>10949</v>
      </c>
      <c r="B8039" t="s">
        <v>13383</v>
      </c>
      <c r="C8039" t="s">
        <v>23545</v>
      </c>
      <c r="D8039" t="s">
        <v>33837</v>
      </c>
      <c r="E8039" t="s">
        <v>2457</v>
      </c>
      <c r="F8039" s="10"/>
      <c r="G8039">
        <v>2017</v>
      </c>
      <c r="J8039">
        <v>0.72218841578714021</v>
      </c>
      <c r="L8039" t="s">
        <v>45190</v>
      </c>
      <c r="M8039">
        <v>26807496</v>
      </c>
      <c r="Q8039" s="10"/>
      <c r="R8039" s="11">
        <f t="shared" si="250"/>
        <v>0</v>
      </c>
      <c r="U8039" s="11">
        <f t="shared" si="251"/>
        <v>0</v>
      </c>
      <c r="Y8039" s="11">
        <f>IF(SUM(Tableau1[[#This Row],[Other access]:[Sci-hub access]])&gt;=1,1,0)</f>
        <v>0</v>
      </c>
      <c r="Z8039" s="12">
        <f>IF(OR(Tableau1[[#This Row],[Access R1 + S1+ T1 ]]&gt;=1,Tableau1[[#This Row],[Access V1 +W1 + X1]]&gt;=1),1,0)</f>
        <v>0</v>
      </c>
      <c r="AB8039" s="10" t="str">
        <f>Tableau1[[#This Row],[DOI]]</f>
        <v>doi: 10.1097/ICB.0000000000000274</v>
      </c>
      <c r="AC8039" s="13" t="str">
        <f>Tableau1[[#This Row],[Authors]]&amp;", "&amp;Tableau1[[#This Row],[Title]]&amp;" "&amp;Tableau1[[#This Row],[Journal]]&amp;". "&amp;Tableau1[[#This Row],[Year]]</f>
        <v>Sayman Muslubas I, Arf S, Hocaoglu M, Ozdemir H, Karacorlu M., SPONTANEOUS REGRESSION OF SEROUS RETINAL DETACHMENT ASSOCIATED WITH CIRCUMSCRIBED CHOROIDAL HEMANGIOMA AFTER CHILDBIRTH. Retin Cases Brief Rep. 2017</v>
      </c>
    </row>
    <row r="8040" spans="1:29" x14ac:dyDescent="0.3">
      <c r="A8040">
        <v>8872</v>
      </c>
      <c r="B8040" t="s">
        <v>11499</v>
      </c>
      <c r="C8040" t="s">
        <v>21682</v>
      </c>
      <c r="D8040" t="s">
        <v>31939</v>
      </c>
      <c r="E8040" t="s">
        <v>2440</v>
      </c>
      <c r="F8040" s="10"/>
      <c r="G8040">
        <v>2017</v>
      </c>
      <c r="J8040">
        <v>0.72241520104990831</v>
      </c>
      <c r="L8040" t="s">
        <v>43204</v>
      </c>
      <c r="M8040">
        <v>27818315</v>
      </c>
      <c r="Q8040" s="10"/>
      <c r="R8040" s="11">
        <f t="shared" si="250"/>
        <v>0</v>
      </c>
      <c r="U8040" s="11">
        <f t="shared" si="251"/>
        <v>0</v>
      </c>
      <c r="Y8040" s="11">
        <f>IF(SUM(Tableau1[[#This Row],[Other access]:[Sci-hub access]])&gt;=1,1,0)</f>
        <v>0</v>
      </c>
      <c r="Z8040" s="12">
        <f>IF(OR(Tableau1[[#This Row],[Access R1 + S1+ T1 ]]&gt;=1,Tableau1[[#This Row],[Access V1 +W1 + X1]]&gt;=1),1,0)</f>
        <v>0</v>
      </c>
      <c r="AB8040" s="10" t="str">
        <f>Tableau1[[#This Row],[DOI]]</f>
        <v>doi: 10.1016/j.exer.2016.11.006</v>
      </c>
      <c r="AC8040" s="13" t="str">
        <f>Tableau1[[#This Row],[Authors]]&amp;", "&amp;Tableau1[[#This Row],[Title]]&amp;" "&amp;Tableau1[[#This Row],[Journal]]&amp;". "&amp;Tableau1[[#This Row],[Year]]</f>
        <v>Zhang W, Magadi S, Li Z, Smith CW, Burns AR., IL-20 promotes epithelial healing of the injured mouse cornea. Exp Eye Res. 2017</v>
      </c>
    </row>
    <row r="8041" spans="1:29" x14ac:dyDescent="0.3">
      <c r="A8041">
        <v>10478</v>
      </c>
      <c r="B8041" t="s">
        <v>12963</v>
      </c>
      <c r="C8041" t="s">
        <v>23129</v>
      </c>
      <c r="D8041" t="s">
        <v>33416</v>
      </c>
      <c r="E8041" t="s">
        <v>2438</v>
      </c>
      <c r="F8041" s="10"/>
      <c r="G8041">
        <v>2017</v>
      </c>
      <c r="J8041">
        <v>0.72250799966133095</v>
      </c>
      <c r="L8041" t="s">
        <v>44728</v>
      </c>
      <c r="M8041">
        <v>27267449</v>
      </c>
      <c r="Q8041" s="10"/>
      <c r="R8041" s="11">
        <f t="shared" si="250"/>
        <v>0</v>
      </c>
      <c r="U8041" s="11">
        <f t="shared" si="251"/>
        <v>0</v>
      </c>
      <c r="Y8041" s="11">
        <f>IF(SUM(Tableau1[[#This Row],[Other access]:[Sci-hub access]])&gt;=1,1,0)</f>
        <v>0</v>
      </c>
      <c r="Z8041" s="12">
        <f>IF(OR(Tableau1[[#This Row],[Access R1 + S1+ T1 ]]&gt;=1,Tableau1[[#This Row],[Access V1 +W1 + X1]]&gt;=1),1,0)</f>
        <v>0</v>
      </c>
      <c r="AB8041" s="10" t="str">
        <f>Tableau1[[#This Row],[DOI]]</f>
        <v>doi: 10.1136/bjophthalmol-2015-308142</v>
      </c>
      <c r="AC8041" s="13" t="str">
        <f>Tableau1[[#This Row],[Authors]]&amp;", "&amp;Tableau1[[#This Row],[Title]]&amp;" "&amp;Tableau1[[#This Row],[Journal]]&amp;". "&amp;Tableau1[[#This Row],[Year]]</f>
        <v>Paques M, Philippakis E, Bonnet C, Falah S, Ayello-Scheer S, Zwillinger S, Girmens JF, Dupas B., Indocyanine-green-guided targeted laser photocoagulation of capillary macroaneurysms in macular oedema: a pilot study. Br J Ophthalmol. 2017</v>
      </c>
    </row>
    <row r="8042" spans="1:29" x14ac:dyDescent="0.3">
      <c r="A8042">
        <v>10621</v>
      </c>
      <c r="B8042" t="s">
        <v>13090</v>
      </c>
      <c r="C8042" t="s">
        <v>23255</v>
      </c>
      <c r="D8042" t="s">
        <v>33543</v>
      </c>
      <c r="E8042" t="s">
        <v>2724</v>
      </c>
      <c r="F8042" s="10"/>
      <c r="G8042">
        <v>2017</v>
      </c>
      <c r="J8042">
        <v>0.72263189707123299</v>
      </c>
      <c r="L8042" t="s">
        <v>44869</v>
      </c>
      <c r="M8042">
        <v>27160483</v>
      </c>
      <c r="Q8042" s="10"/>
      <c r="R8042" s="11">
        <f t="shared" si="250"/>
        <v>0</v>
      </c>
      <c r="U8042" s="11">
        <f t="shared" si="251"/>
        <v>0</v>
      </c>
      <c r="Y8042" s="11">
        <f>IF(SUM(Tableau1[[#This Row],[Other access]:[Sci-hub access]])&gt;=1,1,0)</f>
        <v>0</v>
      </c>
      <c r="Z8042" s="12">
        <f>IF(OR(Tableau1[[#This Row],[Access R1 + S1+ T1 ]]&gt;=1,Tableau1[[#This Row],[Access V1 +W1 + X1]]&gt;=1),1,0)</f>
        <v>0</v>
      </c>
      <c r="AB8042" s="10" t="str">
        <f>Tableau1[[#This Row],[DOI]]</f>
        <v>doi: 10.1111/cge.12798</v>
      </c>
      <c r="AC8042" s="13" t="str">
        <f>Tableau1[[#This Row],[Authors]]&amp;", "&amp;Tableau1[[#This Row],[Title]]&amp;" "&amp;Tableau1[[#This Row],[Journal]]&amp;". "&amp;Tableau1[[#This Row],[Year]]</f>
        <v>Khan KN, Chana R, Ali N, Wright G, Webster AR, Moore AT, Michaelides M., Advanced diagnostic genetic testing in inherited retinal disease: experience from a single tertiary referral centre in the UK National Health Service. Clin Genet. 2017</v>
      </c>
    </row>
    <row r="8043" spans="1:29" x14ac:dyDescent="0.3">
      <c r="A8043">
        <v>9450</v>
      </c>
      <c r="B8043" t="s">
        <v>12018</v>
      </c>
      <c r="C8043" t="s">
        <v>22194</v>
      </c>
      <c r="D8043" t="s">
        <v>32464</v>
      </c>
      <c r="E8043" t="s">
        <v>2479</v>
      </c>
      <c r="F8043" s="10"/>
      <c r="G8043">
        <v>2017</v>
      </c>
      <c r="J8043">
        <v>0.72273000510753638</v>
      </c>
      <c r="L8043" t="e">
        <v>#VALUE!</v>
      </c>
      <c r="M8043">
        <v>27684459</v>
      </c>
      <c r="Q8043" s="10"/>
      <c r="R8043" s="11">
        <f t="shared" si="250"/>
        <v>0</v>
      </c>
      <c r="U8043" s="11">
        <f t="shared" si="251"/>
        <v>0</v>
      </c>
      <c r="Y8043" s="11">
        <f>IF(SUM(Tableau1[[#This Row],[Other access]:[Sci-hub access]])&gt;=1,1,0)</f>
        <v>0</v>
      </c>
      <c r="Z8043" s="12">
        <f>IF(OR(Tableau1[[#This Row],[Access R1 + S1+ T1 ]]&gt;=1,Tableau1[[#This Row],[Access V1 +W1 + X1]]&gt;=1),1,0)</f>
        <v>0</v>
      </c>
      <c r="AB8043" s="10" t="e">
        <f>Tableau1[[#This Row],[DOI]]</f>
        <v>#VALUE!</v>
      </c>
      <c r="AC8043" s="13" t="str">
        <f>Tableau1[[#This Row],[Authors]]&amp;", "&amp;Tableau1[[#This Row],[Title]]&amp;" "&amp;Tableau1[[#This Row],[Journal]]&amp;". "&amp;Tableau1[[#This Row],[Year]]</f>
        <v>Goshe JM, Platt S, Yeaney G, Singh AD., Surgical Drainage of Lymphangiectasia Haemorrhagica Conjunctivae. Cornea. 2017</v>
      </c>
    </row>
    <row r="8044" spans="1:29" ht="28.8" x14ac:dyDescent="0.3">
      <c r="A8044">
        <v>5595</v>
      </c>
      <c r="B8044" t="s">
        <v>8630</v>
      </c>
      <c r="C8044" t="s">
        <v>18850</v>
      </c>
      <c r="D8044" t="s">
        <v>29060</v>
      </c>
      <c r="E8044" t="s">
        <v>2490</v>
      </c>
      <c r="F8044" s="10"/>
      <c r="G8044">
        <v>2017</v>
      </c>
      <c r="J8044">
        <v>0.72288481685934869</v>
      </c>
      <c r="L8044" t="s">
        <v>39982</v>
      </c>
      <c r="M8044">
        <v>28315319</v>
      </c>
      <c r="Q8044" s="10"/>
      <c r="R8044" s="11">
        <f t="shared" si="250"/>
        <v>0</v>
      </c>
      <c r="U8044" s="11">
        <f t="shared" si="251"/>
        <v>0</v>
      </c>
      <c r="Y8044" s="11">
        <f>IF(SUM(Tableau1[[#This Row],[Other access]:[Sci-hub access]])&gt;=1,1,0)</f>
        <v>0</v>
      </c>
      <c r="Z8044" s="12">
        <f>IF(OR(Tableau1[[#This Row],[Access R1 + S1+ T1 ]]&gt;=1,Tableau1[[#This Row],[Access V1 +W1 + X1]]&gt;=1),1,0)</f>
        <v>0</v>
      </c>
      <c r="AB8044" s="10" t="str">
        <f>Tableau1[[#This Row],[DOI]]</f>
        <v>doi: 10.1016/j.ajo.2017.03.001</v>
      </c>
      <c r="AC8044" s="13" t="str">
        <f>Tableau1[[#This Row],[Authors]]&amp;", "&amp;Tableau1[[#This Row],[Title]]&amp;" "&amp;Tableau1[[#This Row],[Journal]]&amp;". "&amp;Tableau1[[#This Row],[Year]]</f>
        <v>Fardeau C, Simon A, Rodde B, Viscogliosi F, Labalette P, Looten V, Tézenas du Montcel S, LeHoang P., Interferon-alpha2a and Systemic Corticosteroid in Monotherapy in Chronic Uveitis: Results of the Randomized Controlled BIRDFERON Study. Am J Ophthalmol. 2017</v>
      </c>
    </row>
    <row r="8045" spans="1:29" x14ac:dyDescent="0.3">
      <c r="A8045">
        <v>5140</v>
      </c>
      <c r="B8045" t="s">
        <v>8217</v>
      </c>
      <c r="C8045" t="s">
        <v>18442</v>
      </c>
      <c r="D8045" t="s">
        <v>28647</v>
      </c>
      <c r="E8045" t="s">
        <v>2479</v>
      </c>
      <c r="F8045" s="10"/>
      <c r="G8045">
        <v>2017</v>
      </c>
      <c r="J8045">
        <v>0.72295438671828893</v>
      </c>
      <c r="L8045" t="s">
        <v>39544</v>
      </c>
      <c r="M8045">
        <v>28368995</v>
      </c>
      <c r="Q8045" s="10"/>
      <c r="R8045" s="11">
        <f t="shared" si="250"/>
        <v>0</v>
      </c>
      <c r="U8045" s="11">
        <f t="shared" si="251"/>
        <v>0</v>
      </c>
      <c r="Y8045" s="11">
        <f>IF(SUM(Tableau1[[#This Row],[Other access]:[Sci-hub access]])&gt;=1,1,0)</f>
        <v>0</v>
      </c>
      <c r="Z8045" s="12">
        <f>IF(OR(Tableau1[[#This Row],[Access R1 + S1+ T1 ]]&gt;=1,Tableau1[[#This Row],[Access V1 +W1 + X1]]&gt;=1),1,0)</f>
        <v>0</v>
      </c>
      <c r="AB8045" s="10" t="str">
        <f>Tableau1[[#This Row],[DOI]]</f>
        <v>doi: 10.1097/ICO.0000000000001193</v>
      </c>
      <c r="AC8045" s="13" t="str">
        <f>Tableau1[[#This Row],[Authors]]&amp;", "&amp;Tableau1[[#This Row],[Title]]&amp;" "&amp;Tableau1[[#This Row],[Journal]]&amp;". "&amp;Tableau1[[#This Row],[Year]]</f>
        <v>Miyata K, Minami K, Otani A, Tokunaga T, Tokuda S, Amano S., Proposal for a Novel Severity Grading System for Pterygia Based on Corneal Topographic Data. Cornea. 2017</v>
      </c>
    </row>
    <row r="8046" spans="1:29" x14ac:dyDescent="0.3">
      <c r="A8046">
        <v>3092</v>
      </c>
      <c r="B8046" t="s">
        <v>6283</v>
      </c>
      <c r="C8046" t="s">
        <v>16526</v>
      </c>
      <c r="D8046" t="s">
        <v>26707</v>
      </c>
      <c r="E8046" t="s">
        <v>2704</v>
      </c>
      <c r="F8046" s="10"/>
      <c r="G8046">
        <v>2017</v>
      </c>
      <c r="J8046">
        <v>0.72303277186020509</v>
      </c>
      <c r="L8046" t="s">
        <v>37546</v>
      </c>
      <c r="M8046">
        <v>28640004</v>
      </c>
      <c r="Q8046" s="10"/>
      <c r="R8046" s="11">
        <f t="shared" si="250"/>
        <v>0</v>
      </c>
      <c r="U8046" s="11">
        <f t="shared" si="251"/>
        <v>0</v>
      </c>
      <c r="Y8046" s="11">
        <f>IF(SUM(Tableau1[[#This Row],[Other access]:[Sci-hub access]])&gt;=1,1,0)</f>
        <v>0</v>
      </c>
      <c r="Z8046" s="12">
        <f>IF(OR(Tableau1[[#This Row],[Access R1 + S1+ T1 ]]&gt;=1,Tableau1[[#This Row],[Access V1 +W1 + X1]]&gt;=1),1,0)</f>
        <v>0</v>
      </c>
      <c r="AB8046" s="10" t="str">
        <f>Tableau1[[#This Row],[DOI]]</f>
        <v>doi: 10.1097/INF.0000000000001614</v>
      </c>
      <c r="AC8046" s="13" t="str">
        <f>Tableau1[[#This Row],[Authors]]&amp;", "&amp;Tableau1[[#This Row],[Title]]&amp;" "&amp;Tableau1[[#This Row],[Journal]]&amp;". "&amp;Tableau1[[#This Row],[Year]]</f>
        <v>Sanders AP, Dos Santos T, Felipe CKK, Estevão ML, Cícero C, Evangelista F, Manrique CA, Mizutani AS, Falavigna-Guilherme AL., Ocular Lesions in Congenital Toxoplasmosis in Santa Isabel do Ivaí, Paraná, Brazil. Pediatr Infect Dis J. 2017</v>
      </c>
    </row>
    <row r="8047" spans="1:29" x14ac:dyDescent="0.3">
      <c r="A8047">
        <v>583</v>
      </c>
      <c r="B8047" t="s">
        <v>3846</v>
      </c>
      <c r="C8047" t="s">
        <v>14102</v>
      </c>
      <c r="D8047" t="s">
        <v>24266</v>
      </c>
      <c r="E8047" t="s">
        <v>2469</v>
      </c>
      <c r="F8047" s="10"/>
      <c r="G8047">
        <v>2018</v>
      </c>
      <c r="J8047">
        <v>0.72311194009969471</v>
      </c>
      <c r="L8047" t="s">
        <v>35082</v>
      </c>
      <c r="M8047">
        <v>29172849</v>
      </c>
      <c r="Q8047" s="10"/>
      <c r="R8047" s="11">
        <f t="shared" si="250"/>
        <v>0</v>
      </c>
      <c r="U8047" s="11">
        <f t="shared" si="251"/>
        <v>0</v>
      </c>
      <c r="Y8047" s="11">
        <f>IF(SUM(Tableau1[[#This Row],[Other access]:[Sci-hub access]])&gt;=1,1,0)</f>
        <v>0</v>
      </c>
      <c r="Z8047" s="12">
        <f>IF(OR(Tableau1[[#This Row],[Access R1 + S1+ T1 ]]&gt;=1,Tableau1[[#This Row],[Access V1 +W1 + X1]]&gt;=1),1,0)</f>
        <v>0</v>
      </c>
      <c r="AB8047" s="10" t="str">
        <f>Tableau1[[#This Row],[DOI]]</f>
        <v>doi: 10.1080/08820538.2017.1353826</v>
      </c>
      <c r="AC8047" s="13" t="str">
        <f>Tableau1[[#This Row],[Authors]]&amp;", "&amp;Tableau1[[#This Row],[Title]]&amp;" "&amp;Tableau1[[#This Row],[Journal]]&amp;". "&amp;Tableau1[[#This Row],[Year]]</f>
        <v>Rahmani S, Eliott D., Postoperative Endophthalmitis: A Review of Risk Factors, Prophylaxis, Incidence, Microbiology, Treatment, and Outcomes. Semin Ophthalmol. 2018</v>
      </c>
    </row>
    <row r="8048" spans="1:29" x14ac:dyDescent="0.3">
      <c r="A8048">
        <v>3456</v>
      </c>
      <c r="B8048" t="s">
        <v>6631</v>
      </c>
      <c r="C8048" t="s">
        <v>16873</v>
      </c>
      <c r="D8048" t="s">
        <v>27055</v>
      </c>
      <c r="E8048" t="s">
        <v>3077</v>
      </c>
      <c r="F8048" s="10"/>
      <c r="G8048">
        <v>2017</v>
      </c>
      <c r="J8048">
        <v>0.72331554017030719</v>
      </c>
      <c r="L8048" t="s">
        <v>37905</v>
      </c>
      <c r="M8048">
        <v>28583742</v>
      </c>
      <c r="Q8048" s="10"/>
      <c r="R8048" s="11">
        <f t="shared" si="250"/>
        <v>0</v>
      </c>
      <c r="U8048" s="11">
        <f t="shared" si="251"/>
        <v>0</v>
      </c>
      <c r="Y8048" s="11">
        <f>IF(SUM(Tableau1[[#This Row],[Other access]:[Sci-hub access]])&gt;=1,1,0)</f>
        <v>0</v>
      </c>
      <c r="Z8048" s="12">
        <f>IF(OR(Tableau1[[#This Row],[Access R1 + S1+ T1 ]]&gt;=1,Tableau1[[#This Row],[Access V1 +W1 + X1]]&gt;=1),1,0)</f>
        <v>0</v>
      </c>
      <c r="AB8048" s="10" t="str">
        <f>Tableau1[[#This Row],[DOI]]</f>
        <v>doi: 10.1016/j.ebiom.2017.04.029</v>
      </c>
      <c r="AC8048" s="13" t="str">
        <f>Tableau1[[#This Row],[Authors]]&amp;", "&amp;Tableau1[[#This Row],[Title]]&amp;" "&amp;Tableau1[[#This Row],[Journal]]&amp;". "&amp;Tableau1[[#This Row],[Year]]</f>
        <v>Cui L, Zou P, Chen E, Yao H, Zheng H, Wang Q, Zhu JN, Jiang S, Lu L, Zhang J., Visual and Motor Deficits in Grown-up Mice with Congenital Zika Virus Infection. EBioMedicine. 2017</v>
      </c>
    </row>
    <row r="8049" spans="1:29" x14ac:dyDescent="0.3">
      <c r="A8049">
        <v>10807</v>
      </c>
      <c r="B8049" t="s">
        <v>13262</v>
      </c>
      <c r="C8049" t="s">
        <v>23424</v>
      </c>
      <c r="D8049" t="s">
        <v>33716</v>
      </c>
      <c r="E8049" t="s">
        <v>2447</v>
      </c>
      <c r="F8049" s="10"/>
      <c r="G8049">
        <v>2017</v>
      </c>
      <c r="J8049">
        <v>0.72335014772111939</v>
      </c>
      <c r="L8049" t="s">
        <v>45054</v>
      </c>
      <c r="M8049">
        <v>27015240</v>
      </c>
      <c r="Q8049" s="10"/>
      <c r="R8049" s="11">
        <f t="shared" si="250"/>
        <v>0</v>
      </c>
      <c r="U8049" s="11">
        <f t="shared" si="251"/>
        <v>0</v>
      </c>
      <c r="Y8049" s="11">
        <f>IF(SUM(Tableau1[[#This Row],[Other access]:[Sci-hub access]])&gt;=1,1,0)</f>
        <v>0</v>
      </c>
      <c r="Z8049" s="12">
        <f>IF(OR(Tableau1[[#This Row],[Access R1 + S1+ T1 ]]&gt;=1,Tableau1[[#This Row],[Access V1 +W1 + X1]]&gt;=1),1,0)</f>
        <v>0</v>
      </c>
      <c r="AB8049" s="10" t="str">
        <f>Tableau1[[#This Row],[DOI]]</f>
        <v>doi: 10.1097/IOP.0000000000000678</v>
      </c>
      <c r="AC8049" s="13" t="str">
        <f>Tableau1[[#This Row],[Authors]]&amp;", "&amp;Tableau1[[#This Row],[Title]]&amp;" "&amp;Tableau1[[#This Row],[Journal]]&amp;". "&amp;Tableau1[[#This Row],[Year]]</f>
        <v>Mettu P, Griffith M, Yohe S, Harrison AR., Nodular Lymphocyte Predominant Hodgkin Lymphoma Presenting With Unilateral Orbital Involvement. Ophthal Plast Reconstr Surg. 2017</v>
      </c>
    </row>
    <row r="8050" spans="1:29" ht="28.8" x14ac:dyDescent="0.3">
      <c r="A8050">
        <v>6634</v>
      </c>
      <c r="B8050" t="s">
        <v>9543</v>
      </c>
      <c r="C8050" t="s">
        <v>19750</v>
      </c>
      <c r="D8050" t="s">
        <v>29976</v>
      </c>
      <c r="E8050" t="s">
        <v>34167</v>
      </c>
      <c r="F8050" s="10"/>
      <c r="G8050">
        <v>2017</v>
      </c>
      <c r="J8050">
        <v>0.72348990741932862</v>
      </c>
      <c r="L8050" t="s">
        <v>40997</v>
      </c>
      <c r="M8050">
        <v>28187375</v>
      </c>
      <c r="Q8050" s="10"/>
      <c r="R8050" s="11">
        <f t="shared" si="250"/>
        <v>0</v>
      </c>
      <c r="U8050" s="11">
        <f t="shared" si="251"/>
        <v>0</v>
      </c>
      <c r="Y8050" s="11">
        <f>IF(SUM(Tableau1[[#This Row],[Other access]:[Sci-hub access]])&gt;=1,1,0)</f>
        <v>0</v>
      </c>
      <c r="Z8050" s="12">
        <f>IF(OR(Tableau1[[#This Row],[Access R1 + S1+ T1 ]]&gt;=1,Tableau1[[#This Row],[Access V1 +W1 + X1]]&gt;=1),1,0)</f>
        <v>0</v>
      </c>
      <c r="AB8050" s="10" t="str">
        <f>Tableau1[[#This Row],[DOI]]</f>
        <v>doi: 10.1016/j.advms.2016.06.003</v>
      </c>
      <c r="AC8050" s="13" t="str">
        <f>Tableau1[[#This Row],[Authors]]&amp;", "&amp;Tableau1[[#This Row],[Title]]&amp;" "&amp;Tableau1[[#This Row],[Journal]]&amp;". "&amp;Tableau1[[#This Row],[Year]]</f>
        <v>Mseddi M, Ben Mansour R, Gouiia N, Mnif F, Bousselaa R, Abid M, Boudaouara T, Attia H, Lassoued S., A comparative study of nuclear 8-hydroxyguanosine expression in Autoimmune Thyroid Diseases and Papillary Thyroid Carcinoma and its relationship with p53, Bcl-2 and Ki-67 cancer related proteins. Adv Med Sci. 2017</v>
      </c>
    </row>
    <row r="8051" spans="1:29" x14ac:dyDescent="0.3">
      <c r="A8051">
        <v>9220</v>
      </c>
      <c r="B8051" t="s">
        <v>11810</v>
      </c>
      <c r="C8051" t="s">
        <v>21984</v>
      </c>
      <c r="D8051" t="s">
        <v>32251</v>
      </c>
      <c r="E8051" t="s">
        <v>2502</v>
      </c>
      <c r="F8051" s="10"/>
      <c r="G8051">
        <v>2017</v>
      </c>
      <c r="J8051">
        <v>0.72351178909852276</v>
      </c>
      <c r="L8051" t="s">
        <v>43532</v>
      </c>
      <c r="M8051">
        <v>27760434</v>
      </c>
      <c r="Q8051" s="10"/>
      <c r="R8051" s="11">
        <f t="shared" si="250"/>
        <v>0</v>
      </c>
      <c r="U8051" s="11">
        <f t="shared" si="251"/>
        <v>0</v>
      </c>
      <c r="Y8051" s="11">
        <f>IF(SUM(Tableau1[[#This Row],[Other access]:[Sci-hub access]])&gt;=1,1,0)</f>
        <v>0</v>
      </c>
      <c r="Z8051" s="12">
        <f>IF(OR(Tableau1[[#This Row],[Access R1 + S1+ T1 ]]&gt;=1,Tableau1[[#This Row],[Access V1 +W1 + X1]]&gt;=1),1,0)</f>
        <v>0</v>
      </c>
      <c r="AB8051" s="10" t="str">
        <f>Tableau1[[#This Row],[DOI]]</f>
        <v>doi: 10.1159/000448956</v>
      </c>
      <c r="AC8051" s="13" t="str">
        <f>Tableau1[[#This Row],[Authors]]&amp;", "&amp;Tableau1[[#This Row],[Title]]&amp;" "&amp;Tableau1[[#This Row],[Journal]]&amp;". "&amp;Tableau1[[#This Row],[Year]]</f>
        <v>Obata S, Fujikawa M, Iwasaki K, Kakinoki M, Sawada O, Saishin Y, Kawamura H, Ohji M., Changes in Retinal Thickness after Vitrectomy for Epiretinal Membrane with and without Internal Limiting Membrane Peeling. Ophthalmic Res. 2017</v>
      </c>
    </row>
    <row r="8052" spans="1:29" x14ac:dyDescent="0.3">
      <c r="A8052">
        <v>7508</v>
      </c>
      <c r="B8052" t="s">
        <v>10306</v>
      </c>
      <c r="C8052" t="s">
        <v>20507</v>
      </c>
      <c r="D8052" t="s">
        <v>30741</v>
      </c>
      <c r="E8052" t="s">
        <v>34015</v>
      </c>
      <c r="F8052" s="10"/>
      <c r="G8052">
        <v>2017</v>
      </c>
      <c r="J8052">
        <v>0.72353329863420757</v>
      </c>
      <c r="L8052" t="s">
        <v>41863</v>
      </c>
      <c r="M8052">
        <v>28085524</v>
      </c>
      <c r="Q8052" s="10"/>
      <c r="R8052" s="11">
        <f t="shared" si="250"/>
        <v>0</v>
      </c>
      <c r="U8052" s="11">
        <f t="shared" si="251"/>
        <v>0</v>
      </c>
      <c r="Y8052" s="11">
        <f>IF(SUM(Tableau1[[#This Row],[Other access]:[Sci-hub access]])&gt;=1,1,0)</f>
        <v>0</v>
      </c>
      <c r="Z8052" s="12">
        <f>IF(OR(Tableau1[[#This Row],[Access R1 + S1+ T1 ]]&gt;=1,Tableau1[[#This Row],[Access V1 +W1 + X1]]&gt;=1),1,0)</f>
        <v>0</v>
      </c>
      <c r="AB8052" s="10" t="str">
        <f>Tableau1[[#This Row],[DOI]]</f>
        <v>doi: 10.1080/13816810.2016.1227455</v>
      </c>
      <c r="AC8052" s="13" t="str">
        <f>Tableau1[[#This Row],[Authors]]&amp;", "&amp;Tableau1[[#This Row],[Title]]&amp;" "&amp;Tableau1[[#This Row],[Journal]]&amp;". "&amp;Tableau1[[#This Row],[Year]]</f>
        <v>Li F, Ye Z, Zhai Y, Gong B, Jiang L, Wu H, Lin Y, Wan L, Yang Z, Shi Y, Wu Z., Evaluation of genome-wide susceptibility loci for high myopia in a Han Chinese population. Ophthalmic Genet. 2017</v>
      </c>
    </row>
    <row r="8053" spans="1:29" ht="28.8" x14ac:dyDescent="0.3">
      <c r="A8053">
        <v>1355</v>
      </c>
      <c r="B8053" t="s">
        <v>4615</v>
      </c>
      <c r="C8053" t="s">
        <v>14866</v>
      </c>
      <c r="D8053" t="s">
        <v>25036</v>
      </c>
      <c r="E8053" t="s">
        <v>2448</v>
      </c>
      <c r="F8053" s="10"/>
      <c r="G8053">
        <v>2017</v>
      </c>
      <c r="J8053">
        <v>0.72381834722582561</v>
      </c>
      <c r="L8053" t="s">
        <v>35838</v>
      </c>
      <c r="M8053">
        <v>28971251</v>
      </c>
      <c r="Q8053" s="10"/>
      <c r="R8053" s="11">
        <f t="shared" si="250"/>
        <v>0</v>
      </c>
      <c r="U8053" s="11">
        <f t="shared" si="251"/>
        <v>0</v>
      </c>
      <c r="Y8053" s="11">
        <f>IF(SUM(Tableau1[[#This Row],[Other access]:[Sci-hub access]])&gt;=1,1,0)</f>
        <v>0</v>
      </c>
      <c r="Z8053" s="12">
        <f>IF(OR(Tableau1[[#This Row],[Access R1 + S1+ T1 ]]&gt;=1,Tableau1[[#This Row],[Access V1 +W1 + X1]]&gt;=1),1,0)</f>
        <v>0</v>
      </c>
      <c r="AB8053" s="10" t="str">
        <f>Tableau1[[#This Row],[DOI]]</f>
        <v>doi: 10.1007/s00417-017-3805-8</v>
      </c>
      <c r="AC8053" s="13" t="str">
        <f>Tableau1[[#This Row],[Authors]]&amp;", "&amp;Tableau1[[#This Row],[Title]]&amp;" "&amp;Tableau1[[#This Row],[Journal]]&amp;". "&amp;Tableau1[[#This Row],[Year]]</f>
        <v>Kim JW, Jacobsen B, Zolfaghari E, Ferrario A, Chevez-Barrios P, Berry JL, Lee DK, Rico G, Madi I, Rao N, Stachelek K, Wang LC, Gomer C., Rabbit model of ocular indirect photodynamic therapy using a retinoblastoma xenograft. Graefes Arch Clin Exp Ophthalmol. 2017</v>
      </c>
    </row>
    <row r="8054" spans="1:29" ht="28.8" x14ac:dyDescent="0.3">
      <c r="A8054">
        <v>3277</v>
      </c>
      <c r="B8054" t="s">
        <v>6460</v>
      </c>
      <c r="C8054" t="s">
        <v>16703</v>
      </c>
      <c r="D8054" t="s">
        <v>26884</v>
      </c>
      <c r="E8054" t="s">
        <v>2555</v>
      </c>
      <c r="F8054" s="10"/>
      <c r="G8054">
        <v>2017</v>
      </c>
      <c r="J8054">
        <v>0.72382173901541647</v>
      </c>
      <c r="L8054" t="s">
        <v>37730</v>
      </c>
      <c r="M8054">
        <v>28608987</v>
      </c>
      <c r="Q8054" s="10"/>
      <c r="R8054" s="11">
        <f t="shared" si="250"/>
        <v>0</v>
      </c>
      <c r="U8054" s="11">
        <f t="shared" si="251"/>
        <v>0</v>
      </c>
      <c r="Y8054" s="11">
        <f>IF(SUM(Tableau1[[#This Row],[Other access]:[Sci-hub access]])&gt;=1,1,0)</f>
        <v>0</v>
      </c>
      <c r="Z8054" s="12">
        <f>IF(OR(Tableau1[[#This Row],[Access R1 + S1+ T1 ]]&gt;=1,Tableau1[[#This Row],[Access V1 +W1 + X1]]&gt;=1),1,0)</f>
        <v>0</v>
      </c>
      <c r="AB8054" s="10" t="str">
        <f>Tableau1[[#This Row],[DOI]]</f>
        <v>doi: 10.1002/path.4926</v>
      </c>
      <c r="AC8054" s="13" t="str">
        <f>Tableau1[[#This Row],[Authors]]&amp;", "&amp;Tableau1[[#This Row],[Title]]&amp;" "&amp;Tableau1[[#This Row],[Journal]]&amp;". "&amp;Tableau1[[#This Row],[Year]]</f>
        <v>Errichiello E, Mustafa N, Vetro A, Notarangelo LD, de Jonge H, Rinaldi B, Vergani D, Giglio SR, Morbini P, Zuffardi O., SMARCA4 inactivating mutations cause concomitant Coffin-Siris syndrome, microphthalmia and small-cell carcinoma of the ovary hypercalcaemic type. J Pathol. 2017</v>
      </c>
    </row>
    <row r="8055" spans="1:29" x14ac:dyDescent="0.3">
      <c r="A8055">
        <v>2371</v>
      </c>
      <c r="B8055" t="s">
        <v>5598</v>
      </c>
      <c r="C8055" t="s">
        <v>15843</v>
      </c>
      <c r="D8055" t="s">
        <v>26020</v>
      </c>
      <c r="E8055" t="s">
        <v>34089</v>
      </c>
      <c r="F8055" s="10"/>
      <c r="G8055">
        <v>2017</v>
      </c>
      <c r="J8055">
        <v>0.72400460764324959</v>
      </c>
      <c r="L8055" t="s">
        <v>36836</v>
      </c>
      <c r="M8055">
        <v>28756763</v>
      </c>
      <c r="Q8055" s="10"/>
      <c r="R8055" s="11">
        <f t="shared" si="250"/>
        <v>0</v>
      </c>
      <c r="U8055" s="11">
        <f t="shared" si="251"/>
        <v>0</v>
      </c>
      <c r="Y8055" s="11">
        <f>IF(SUM(Tableau1[[#This Row],[Other access]:[Sci-hub access]])&gt;=1,1,0)</f>
        <v>0</v>
      </c>
      <c r="Z8055" s="12">
        <f>IF(OR(Tableau1[[#This Row],[Access R1 + S1+ T1 ]]&gt;=1,Tableau1[[#This Row],[Access V1 +W1 + X1]]&gt;=1),1,0)</f>
        <v>0</v>
      </c>
      <c r="AB8055" s="10" t="str">
        <f>Tableau1[[#This Row],[DOI]]</f>
        <v>doi: 10.1177/0969141316670422</v>
      </c>
      <c r="AC8055" s="13" t="str">
        <f>Tableau1[[#This Row],[Authors]]&amp;", "&amp;Tableau1[[#This Row],[Title]]&amp;" "&amp;Tableau1[[#This Row],[Journal]]&amp;". "&amp;Tableau1[[#This Row],[Year]]</f>
        <v>Sloot F, Heijnsdijk E, Groenewoud JH, Goudsmit F, Steyerberg EW, de Koning HJ, Simonsz HJ., The effect of omitting an early population-based vision screen in the Netherlands: A micro-simulation model approach. J Med Screen. 2017</v>
      </c>
    </row>
    <row r="8056" spans="1:29" x14ac:dyDescent="0.3">
      <c r="A8056">
        <v>9826</v>
      </c>
      <c r="B8056" t="s">
        <v>12364</v>
      </c>
      <c r="C8056" t="s">
        <v>22535</v>
      </c>
      <c r="D8056" t="s">
        <v>32812</v>
      </c>
      <c r="E8056" t="s">
        <v>2457</v>
      </c>
      <c r="F8056" s="10"/>
      <c r="G8056">
        <v>2017</v>
      </c>
      <c r="J8056">
        <v>0.72402512847252065</v>
      </c>
      <c r="L8056" t="s">
        <v>44088</v>
      </c>
      <c r="M8056">
        <v>27571426</v>
      </c>
      <c r="Q8056" s="10"/>
      <c r="R8056" s="11">
        <f t="shared" si="250"/>
        <v>0</v>
      </c>
      <c r="U8056" s="11">
        <f t="shared" si="251"/>
        <v>0</v>
      </c>
      <c r="Y8056" s="11">
        <f>IF(SUM(Tableau1[[#This Row],[Other access]:[Sci-hub access]])&gt;=1,1,0)</f>
        <v>0</v>
      </c>
      <c r="Z8056" s="12">
        <f>IF(OR(Tableau1[[#This Row],[Access R1 + S1+ T1 ]]&gt;=1,Tableau1[[#This Row],[Access V1 +W1 + X1]]&gt;=1),1,0)</f>
        <v>0</v>
      </c>
      <c r="AB8056" s="10" t="str">
        <f>Tableau1[[#This Row],[DOI]]</f>
        <v>doi: 10.1097/ICB.0000000000000404</v>
      </c>
      <c r="AC8056" s="13" t="str">
        <f>Tableau1[[#This Row],[Authors]]&amp;", "&amp;Tableau1[[#This Row],[Title]]&amp;" "&amp;Tableau1[[#This Row],[Journal]]&amp;". "&amp;Tableau1[[#This Row],[Year]]</f>
        <v>Jung JJ, Chen MH, Rofagha S, Lee SS., GRAFT-VERSUS-HOST DISEASE PANUVEITIS AND BILATERAL SEROUS DETACHMENTS: MULTIMODAL IMAGING ANALYSIS. Retin Cases Brief Rep. 2017</v>
      </c>
    </row>
    <row r="8057" spans="1:29" ht="28.8" x14ac:dyDescent="0.3">
      <c r="A8057">
        <v>1427</v>
      </c>
      <c r="B8057" t="s">
        <v>4685</v>
      </c>
      <c r="C8057" t="s">
        <v>14936</v>
      </c>
      <c r="D8057" t="s">
        <v>25106</v>
      </c>
      <c r="E8057" t="s">
        <v>2569</v>
      </c>
      <c r="F8057" s="10"/>
      <c r="G8057">
        <v>2017</v>
      </c>
      <c r="J8057">
        <v>0.72403941146639417</v>
      </c>
      <c r="L8057" t="s">
        <v>35908</v>
      </c>
      <c r="M8057">
        <v>28951389</v>
      </c>
      <c r="Q8057" s="10"/>
      <c r="R8057" s="11">
        <f t="shared" si="250"/>
        <v>0</v>
      </c>
      <c r="U8057" s="11">
        <f t="shared" si="251"/>
        <v>0</v>
      </c>
      <c r="Y8057" s="11">
        <f>IF(SUM(Tableau1[[#This Row],[Other access]:[Sci-hub access]])&gt;=1,1,0)</f>
        <v>0</v>
      </c>
      <c r="Z8057" s="12">
        <f>IF(OR(Tableau1[[#This Row],[Access R1 + S1+ T1 ]]&gt;=1,Tableau1[[#This Row],[Access V1 +W1 + X1]]&gt;=1),1,0)</f>
        <v>0</v>
      </c>
      <c r="AB8057" s="10" t="str">
        <f>Tableau1[[#This Row],[DOI]]</f>
        <v>doi: 10.2337/db17-0398</v>
      </c>
      <c r="AC8057" s="13" t="str">
        <f>Tableau1[[#This Row],[Authors]]&amp;", "&amp;Tableau1[[#This Row],[Title]]&amp;" "&amp;Tableau1[[#This Row],[Journal]]&amp;". "&amp;Tableau1[[#This Row],[Year]]</f>
        <v>Sobrin L, Chong YH, Fan Q, Gan A, Stanwyck LK, Kaidonis G, Craig JE, Kim J, Liao WL, Huang YC, Lee WJ, Hung YJ, Guo X, Hai Y, Ipp E, Pollack S, Hancock H, Price A, Penman A, Mitchell P, Liew G, Smith AV, et al., Genetically Determined Plasma Lipid Levels and Risk of Diabetic Retinopathy: A Mendelian Randomization Study. Diabetes. 2017</v>
      </c>
    </row>
    <row r="8058" spans="1:29" x14ac:dyDescent="0.3">
      <c r="A8058">
        <v>2438</v>
      </c>
      <c r="B8058" t="s">
        <v>5661</v>
      </c>
      <c r="C8058" t="s">
        <v>15907</v>
      </c>
      <c r="D8058" t="s">
        <v>26084</v>
      </c>
      <c r="E8058" t="s">
        <v>2447</v>
      </c>
      <c r="F8058" s="10"/>
      <c r="G8058">
        <v>2018</v>
      </c>
      <c r="J8058">
        <v>0.72408108642415969</v>
      </c>
      <c r="L8058" t="s">
        <v>36903</v>
      </c>
      <c r="M8058">
        <v>28746252</v>
      </c>
      <c r="Q8058" s="10"/>
      <c r="R8058" s="11">
        <f t="shared" si="250"/>
        <v>0</v>
      </c>
      <c r="U8058" s="11">
        <f t="shared" si="251"/>
        <v>0</v>
      </c>
      <c r="Y8058" s="11">
        <f>IF(SUM(Tableau1[[#This Row],[Other access]:[Sci-hub access]])&gt;=1,1,0)</f>
        <v>0</v>
      </c>
      <c r="Z8058" s="12">
        <f>IF(OR(Tableau1[[#This Row],[Access R1 + S1+ T1 ]]&gt;=1,Tableau1[[#This Row],[Access V1 +W1 + X1]]&gt;=1),1,0)</f>
        <v>0</v>
      </c>
      <c r="AB8058" s="10" t="str">
        <f>Tableau1[[#This Row],[DOI]]</f>
        <v>doi: 10.1097/IOP.0000000000000968</v>
      </c>
      <c r="AC8058" s="13" t="str">
        <f>Tableau1[[#This Row],[Authors]]&amp;", "&amp;Tableau1[[#This Row],[Title]]&amp;" "&amp;Tableau1[[#This Row],[Journal]]&amp;". "&amp;Tableau1[[#This Row],[Year]]</f>
        <v>Thyparampil PJ, Yen MT, Dhingra S, Shetlar DJ, Zarrin-Khameh N, Musher BL., Primary Neuroendocrine Tumor of the Orbit Presenting With Acute Proptosis. Ophthal Plast Reconstr Surg. 2018</v>
      </c>
    </row>
    <row r="8059" spans="1:29" x14ac:dyDescent="0.3">
      <c r="A8059">
        <v>8093</v>
      </c>
      <c r="B8059" t="s">
        <v>1573</v>
      </c>
      <c r="C8059" t="s">
        <v>1574</v>
      </c>
      <c r="D8059" t="s">
        <v>1575</v>
      </c>
      <c r="E8059" t="s">
        <v>2731</v>
      </c>
      <c r="F8059" s="10"/>
      <c r="G8059">
        <v>2017</v>
      </c>
      <c r="J8059">
        <v>0.72435875056804133</v>
      </c>
      <c r="L8059" t="s">
        <v>42440</v>
      </c>
      <c r="M8059">
        <v>27998989</v>
      </c>
      <c r="Q8059" s="10"/>
      <c r="R8059" s="11">
        <f t="shared" si="250"/>
        <v>0</v>
      </c>
      <c r="U8059" s="11">
        <f t="shared" si="251"/>
        <v>0</v>
      </c>
      <c r="Y8059" s="11">
        <f>IF(SUM(Tableau1[[#This Row],[Other access]:[Sci-hub access]])&gt;=1,1,0)</f>
        <v>0</v>
      </c>
      <c r="Z8059" s="12">
        <f>IF(OR(Tableau1[[#This Row],[Access R1 + S1+ T1 ]]&gt;=1,Tableau1[[#This Row],[Access V1 +W1 + X1]]&gt;=1),1,0)</f>
        <v>0</v>
      </c>
      <c r="AB8059" s="10" t="str">
        <f>Tableau1[[#This Row],[DOI]]</f>
        <v>doi: 10.1083/jcb.201511055</v>
      </c>
      <c r="AC8059" s="13" t="str">
        <f>Tableau1[[#This Row],[Authors]]&amp;", "&amp;Tableau1[[#This Row],[Title]]&amp;" "&amp;Tableau1[[#This Row],[Journal]]&amp;". "&amp;Tableau1[[#This Row],[Year]]</f>
        <v>Dyson JM, Conduit SE, Feeney SJ, Hakim S, DiTommaso T, Fulcher AJ, Sriratana A, Ramm G, Horan KA, Gurung R, Wicking C, Smyth I, Mitchell CA., INPP5E regulates phosphoinositide-dependent cilia transition zone function. J Cell Biol. 2017</v>
      </c>
    </row>
    <row r="8060" spans="1:29" x14ac:dyDescent="0.3">
      <c r="A8060">
        <v>11044</v>
      </c>
      <c r="B8060" t="s">
        <v>13466</v>
      </c>
      <c r="C8060" t="s">
        <v>23628</v>
      </c>
      <c r="D8060" t="s">
        <v>33920</v>
      </c>
      <c r="E8060" t="s">
        <v>2447</v>
      </c>
      <c r="F8060" s="10"/>
      <c r="G8060">
        <v>2017</v>
      </c>
      <c r="J8060">
        <v>0.72436383142968364</v>
      </c>
      <c r="L8060" t="s">
        <v>45285</v>
      </c>
      <c r="M8060">
        <v>26284440</v>
      </c>
      <c r="Q8060" s="10"/>
      <c r="R8060" s="11">
        <f t="shared" si="250"/>
        <v>0</v>
      </c>
      <c r="U8060" s="11">
        <f t="shared" si="251"/>
        <v>0</v>
      </c>
      <c r="Y8060" s="11">
        <f>IF(SUM(Tableau1[[#This Row],[Other access]:[Sci-hub access]])&gt;=1,1,0)</f>
        <v>0</v>
      </c>
      <c r="Z8060" s="12">
        <f>IF(OR(Tableau1[[#This Row],[Access R1 + S1+ T1 ]]&gt;=1,Tableau1[[#This Row],[Access V1 +W1 + X1]]&gt;=1),1,0)</f>
        <v>0</v>
      </c>
      <c r="AB8060" s="10" t="str">
        <f>Tableau1[[#This Row],[DOI]]</f>
        <v>doi: 10.1097/IOP.0000000000000542</v>
      </c>
      <c r="AC8060" s="13" t="str">
        <f>Tableau1[[#This Row],[Authors]]&amp;", "&amp;Tableau1[[#This Row],[Title]]&amp;" "&amp;Tableau1[[#This Row],[Journal]]&amp;". "&amp;Tableau1[[#This Row],[Year]]</f>
        <v>Branson SV, McClintic E, Yeatts RP., Bilateral Adenoid Cystic Carcinoma of the Orbit. Ophthal Plast Reconstr Surg. 2017</v>
      </c>
    </row>
    <row r="8061" spans="1:29" x14ac:dyDescent="0.3">
      <c r="A8061">
        <v>9104</v>
      </c>
      <c r="B8061" t="s">
        <v>11707</v>
      </c>
      <c r="C8061" t="s">
        <v>21883</v>
      </c>
      <c r="D8061" t="s">
        <v>32148</v>
      </c>
      <c r="E8061" t="s">
        <v>2942</v>
      </c>
      <c r="F8061" s="10"/>
      <c r="G8061">
        <v>2017</v>
      </c>
      <c r="J8061">
        <v>0.72437452074253716</v>
      </c>
      <c r="L8061" t="s">
        <v>43425</v>
      </c>
      <c r="M8061">
        <v>27784628</v>
      </c>
      <c r="Q8061" s="10"/>
      <c r="R8061" s="11">
        <f t="shared" si="250"/>
        <v>0</v>
      </c>
      <c r="U8061" s="11">
        <f t="shared" si="251"/>
        <v>0</v>
      </c>
      <c r="Y8061" s="11">
        <f>IF(SUM(Tableau1[[#This Row],[Other access]:[Sci-hub access]])&gt;=1,1,0)</f>
        <v>0</v>
      </c>
      <c r="Z8061" s="12">
        <f>IF(OR(Tableau1[[#This Row],[Access R1 + S1+ T1 ]]&gt;=1,Tableau1[[#This Row],[Access V1 +W1 + X1]]&gt;=1),1,0)</f>
        <v>0</v>
      </c>
      <c r="AB8061" s="10" t="str">
        <f>Tableau1[[#This Row],[DOI]]</f>
        <v>doi: 10.1016/j.preteyeres.2016.10.002</v>
      </c>
      <c r="AC8061" s="13" t="str">
        <f>Tableau1[[#This Row],[Authors]]&amp;", "&amp;Tableau1[[#This Row],[Title]]&amp;" "&amp;Tableau1[[#This Row],[Journal]]&amp;". "&amp;Tableau1[[#This Row],[Year]]</f>
        <v>Park SS, Moisseiev E, Bauer G, Anderson JD, Grant MB, Zam A, Zawadzki RJ, Werner JS, Nolta JA., Advances in bone marrow stem cell therapy for retinal dysfunction. Prog Retin Eye Res. 2017</v>
      </c>
    </row>
    <row r="8062" spans="1:29" x14ac:dyDescent="0.3">
      <c r="A8062">
        <v>3557</v>
      </c>
      <c r="B8062" t="s">
        <v>6729</v>
      </c>
      <c r="C8062" t="s">
        <v>16971</v>
      </c>
      <c r="D8062" t="s">
        <v>27153</v>
      </c>
      <c r="E8062" t="s">
        <v>2753</v>
      </c>
      <c r="F8062" s="10"/>
      <c r="G8062">
        <v>2017</v>
      </c>
      <c r="J8062">
        <v>0.72445617780924854</v>
      </c>
      <c r="L8062" t="s">
        <v>38004</v>
      </c>
      <c r="M8062">
        <v>28571810</v>
      </c>
      <c r="Q8062" s="10"/>
      <c r="R8062" s="11">
        <f t="shared" si="250"/>
        <v>0</v>
      </c>
      <c r="U8062" s="11">
        <f t="shared" si="251"/>
        <v>0</v>
      </c>
      <c r="Y8062" s="11">
        <f>IF(SUM(Tableau1[[#This Row],[Other access]:[Sci-hub access]])&gt;=1,1,0)</f>
        <v>0</v>
      </c>
      <c r="Z8062" s="12">
        <f>IF(OR(Tableau1[[#This Row],[Access R1 + S1+ T1 ]]&gt;=1,Tableau1[[#This Row],[Access V1 +W1 + X1]]&gt;=1),1,0)</f>
        <v>0</v>
      </c>
      <c r="AB8062" s="10" t="str">
        <f>Tableau1[[#This Row],[DOI]]</f>
        <v>doi: 10.1016/j.mehy.2017.04.001</v>
      </c>
      <c r="AC8062" s="13" t="str">
        <f>Tableau1[[#This Row],[Authors]]&amp;", "&amp;Tableau1[[#This Row],[Title]]&amp;" "&amp;Tableau1[[#This Row],[Journal]]&amp;". "&amp;Tableau1[[#This Row],[Year]]</f>
        <v>Atalay K, Kaldirim Erdogan H, Kirgiz A, Asik Nacaroglu S., Predictive role of neutrophil-to-lymphocyte ratio and platelet-to-lymphocyte ratio in normal-tension glaucoma. Med Hypotheses. 2017</v>
      </c>
    </row>
    <row r="8063" spans="1:29" ht="28.8" x14ac:dyDescent="0.3">
      <c r="A8063">
        <v>6837</v>
      </c>
      <c r="B8063" t="s">
        <v>9714</v>
      </c>
      <c r="C8063" t="s">
        <v>19918</v>
      </c>
      <c r="D8063" t="s">
        <v>30148</v>
      </c>
      <c r="E8063" t="s">
        <v>34031</v>
      </c>
      <c r="F8063" s="10"/>
      <c r="G8063">
        <v>2017</v>
      </c>
      <c r="J8063">
        <v>0.72449094510996648</v>
      </c>
      <c r="L8063" t="s">
        <v>41197</v>
      </c>
      <c r="M8063">
        <v>28157424</v>
      </c>
      <c r="Q8063" s="10"/>
      <c r="R8063" s="11">
        <f t="shared" si="250"/>
        <v>0</v>
      </c>
      <c r="U8063" s="11">
        <f t="shared" si="251"/>
        <v>0</v>
      </c>
      <c r="Y8063" s="11">
        <f>IF(SUM(Tableau1[[#This Row],[Other access]:[Sci-hub access]])&gt;=1,1,0)</f>
        <v>0</v>
      </c>
      <c r="Z8063" s="12">
        <f>IF(OR(Tableau1[[#This Row],[Access R1 + S1+ T1 ]]&gt;=1,Tableau1[[#This Row],[Access V1 +W1 + X1]]&gt;=1),1,0)</f>
        <v>0</v>
      </c>
      <c r="AB8063" s="10" t="str">
        <f>Tableau1[[#This Row],[DOI]]</f>
        <v>doi: 10.1089/jop.2016.0085</v>
      </c>
      <c r="AC8063" s="13" t="str">
        <f>Tableau1[[#This Row],[Authors]]&amp;", "&amp;Tableau1[[#This Row],[Title]]&amp;" "&amp;Tableau1[[#This Row],[Journal]]&amp;". "&amp;Tableau1[[#This Row],[Year]]</f>
        <v>Yamada H, Yoneda M, Inaguma S, Gosho M, Murasawa Y, Isogai Z, Zako M., A Rho-Associated Kinase Inhibitor Protects Permeability in a Cell Culture Model of Ocular Disease, and Reduces Aqueous Flare in Anterior Uveitis. J Ocul Pharmacol Ther. 2017</v>
      </c>
    </row>
    <row r="8064" spans="1:29" x14ac:dyDescent="0.3">
      <c r="A8064">
        <v>5586</v>
      </c>
      <c r="B8064" t="s">
        <v>8621</v>
      </c>
      <c r="C8064" t="s">
        <v>18842</v>
      </c>
      <c r="D8064" t="s">
        <v>29051</v>
      </c>
      <c r="E8064" t="s">
        <v>2958</v>
      </c>
      <c r="F8064" s="10"/>
      <c r="G8064">
        <v>2017</v>
      </c>
      <c r="J8064">
        <v>0.72452318818366857</v>
      </c>
      <c r="L8064" t="s">
        <v>39973</v>
      </c>
      <c r="M8064">
        <v>28315677</v>
      </c>
      <c r="Q8064" s="10"/>
      <c r="R8064" s="11">
        <f t="shared" si="250"/>
        <v>0</v>
      </c>
      <c r="U8064" s="11">
        <f t="shared" si="251"/>
        <v>0</v>
      </c>
      <c r="Y8064" s="11">
        <f>IF(SUM(Tableau1[[#This Row],[Other access]:[Sci-hub access]])&gt;=1,1,0)</f>
        <v>0</v>
      </c>
      <c r="Z8064" s="12">
        <f>IF(OR(Tableau1[[#This Row],[Access R1 + S1+ T1 ]]&gt;=1,Tableau1[[#This Row],[Access V1 +W1 + X1]]&gt;=1),1,0)</f>
        <v>0</v>
      </c>
      <c r="AB8064" s="10" t="str">
        <f>Tableau1[[#This Row],[DOI]]</f>
        <v>doi: 10.1016/j.ejphar.2017.03.018</v>
      </c>
      <c r="AC8064" s="13" t="str">
        <f>Tableau1[[#This Row],[Authors]]&amp;", "&amp;Tableau1[[#This Row],[Title]]&amp;" "&amp;Tableau1[[#This Row],[Journal]]&amp;". "&amp;Tableau1[[#This Row],[Year]]</f>
        <v>Imamura T, Tsuruma K, Inoue Y, Otsuka T, Ohno Y, Ogami S, Yamane S, Shimazawa M, Hara H., Rimonabant, a selective cannabinoid(1) receptor antagonist, protects against light-induced retinal degeneration in vitro and in vivo. Eur J Pharmacol. 2017</v>
      </c>
    </row>
    <row r="8065" spans="1:29" ht="28.8" x14ac:dyDescent="0.3">
      <c r="A8065">
        <v>6917</v>
      </c>
      <c r="B8065" t="s">
        <v>9788</v>
      </c>
      <c r="C8065" t="s">
        <v>19991</v>
      </c>
      <c r="D8065" t="s">
        <v>30222</v>
      </c>
      <c r="E8065" t="s">
        <v>2468</v>
      </c>
      <c r="F8065" s="10"/>
      <c r="G8065">
        <v>2017</v>
      </c>
      <c r="J8065">
        <v>0.7246593514705113</v>
      </c>
      <c r="L8065" t="s">
        <v>41276</v>
      </c>
      <c r="M8065">
        <v>28146443</v>
      </c>
      <c r="Q8065" s="10"/>
      <c r="R8065" s="11">
        <f t="shared" si="250"/>
        <v>0</v>
      </c>
      <c r="U8065" s="11">
        <f t="shared" si="251"/>
        <v>0</v>
      </c>
      <c r="Y8065" s="11">
        <f>IF(SUM(Tableau1[[#This Row],[Other access]:[Sci-hub access]])&gt;=1,1,0)</f>
        <v>0</v>
      </c>
      <c r="Z8065" s="12">
        <f>IF(OR(Tableau1[[#This Row],[Access R1 + S1+ T1 ]]&gt;=1,Tableau1[[#This Row],[Access V1 +W1 + X1]]&gt;=1),1,0)</f>
        <v>0</v>
      </c>
      <c r="AB8065" s="10" t="str">
        <f>Tableau1[[#This Row],[DOI]]</f>
        <v>doi: 10.1097/IJG.0000000000000554</v>
      </c>
      <c r="AC8065" s="13" t="str">
        <f>Tableau1[[#This Row],[Authors]]&amp;", "&amp;Tableau1[[#This Row],[Title]]&amp;" "&amp;Tableau1[[#This Row],[Journal]]&amp;". "&amp;Tableau1[[#This Row],[Year]]</f>
        <v>Matsuura M, Hirasawa K, Hirasawa H, Yanagisawa M, Murata H, Mayama C, Asaoka R., Developing an Item Bank to Measure Quality of Life in Individuals With Glaucoma, and the Results of the Interview With Patients: The Effect of Visual Function, Visual Field Progression Rate, Medical, and Surgical Treatments on Quality of Life. J Glaucoma. 2017</v>
      </c>
    </row>
    <row r="8066" spans="1:29" ht="28.8" x14ac:dyDescent="0.3">
      <c r="A8066">
        <v>1155</v>
      </c>
      <c r="B8066" t="s">
        <v>4417</v>
      </c>
      <c r="C8066" t="s">
        <v>14670</v>
      </c>
      <c r="D8066" t="s">
        <v>24838</v>
      </c>
      <c r="E8066" t="s">
        <v>2451</v>
      </c>
      <c r="F8066" s="10"/>
      <c r="G8066">
        <v>2017</v>
      </c>
      <c r="J8066">
        <v>0.72478438224195851</v>
      </c>
      <c r="L8066" t="s">
        <v>35642</v>
      </c>
      <c r="M8066">
        <v>29016676</v>
      </c>
      <c r="Q8066" s="10"/>
      <c r="R8066" s="11">
        <f t="shared" ref="R8066:R8129" si="252">IF(SUM(N8066:Q8066)&gt;0,1,0)</f>
        <v>0</v>
      </c>
      <c r="U8066" s="11">
        <f t="shared" ref="U8066:U8129" si="253">IF(SUM(R8066,T8066)&gt;0,1,0)</f>
        <v>0</v>
      </c>
      <c r="Y8066" s="11">
        <f>IF(SUM(Tableau1[[#This Row],[Other access]:[Sci-hub access]])&gt;=1,1,0)</f>
        <v>0</v>
      </c>
      <c r="Z8066" s="12">
        <f>IF(OR(Tableau1[[#This Row],[Access R1 + S1+ T1 ]]&gt;=1,Tableau1[[#This Row],[Access V1 +W1 + X1]]&gt;=1),1,0)</f>
        <v>0</v>
      </c>
      <c r="AB8066" s="10" t="str">
        <f>Tableau1[[#This Row],[DOI]]</f>
        <v>doi: 10.1371/journal.pone.0186069</v>
      </c>
      <c r="AC8066" s="13" t="str">
        <f>Tableau1[[#This Row],[Authors]]&amp;", "&amp;Tableau1[[#This Row],[Title]]&amp;" "&amp;Tableau1[[#This Row],[Journal]]&amp;". "&amp;Tableau1[[#This Row],[Year]]</f>
        <v>Fernández-Aguilar X, Cabezón O, Frey J, Velarde R, Serrano E, Colom-Cadena A, Gelormini G, Marco I, Mentaberre G, Lavín S, López-Olvera JR., Long-term dynamics of Mycoplasma conjunctivae at the wildlife-livestock interface in the Pyrenees. PLoS One. 2017</v>
      </c>
    </row>
    <row r="8067" spans="1:29" x14ac:dyDescent="0.3">
      <c r="A8067">
        <v>2668</v>
      </c>
      <c r="B8067" t="s">
        <v>5881</v>
      </c>
      <c r="C8067" t="s">
        <v>16127</v>
      </c>
      <c r="D8067" t="s">
        <v>26304</v>
      </c>
      <c r="E8067" t="s">
        <v>2516</v>
      </c>
      <c r="F8067" s="10"/>
      <c r="G8067">
        <v>2017</v>
      </c>
      <c r="J8067">
        <v>0.72480734898210586</v>
      </c>
      <c r="L8067" t="s">
        <v>37131</v>
      </c>
      <c r="M8067">
        <v>28710033</v>
      </c>
      <c r="Q8067" s="10"/>
      <c r="R8067" s="11">
        <f t="shared" si="252"/>
        <v>0</v>
      </c>
      <c r="U8067" s="11">
        <f t="shared" si="253"/>
        <v>0</v>
      </c>
      <c r="Y8067" s="11">
        <f>IF(SUM(Tableau1[[#This Row],[Other access]:[Sci-hub access]])&gt;=1,1,0)</f>
        <v>0</v>
      </c>
      <c r="Z8067" s="12">
        <f>IF(OR(Tableau1[[#This Row],[Access R1 + S1+ T1 ]]&gt;=1,Tableau1[[#This Row],[Access V1 +W1 + X1]]&gt;=1),1,0)</f>
        <v>0</v>
      </c>
      <c r="AB8067" s="10" t="str">
        <f>Tableau1[[#This Row],[DOI]]</f>
        <v>doi: 10.1016/j.gene.2017.07.028</v>
      </c>
      <c r="AC8067" s="13" t="str">
        <f>Tableau1[[#This Row],[Authors]]&amp;", "&amp;Tableau1[[#This Row],[Title]]&amp;" "&amp;Tableau1[[#This Row],[Journal]]&amp;". "&amp;Tableau1[[#This Row],[Year]]</f>
        <v>Malik MA, Gupta V, Shukla S, Kaur J., Glutathione S-transferase (GSTM1, GSTT1) polymorphisms and JOAG susceptibility: A case control study and meta-analysis in glaucoma. Gene. 2017</v>
      </c>
    </row>
    <row r="8068" spans="1:29" x14ac:dyDescent="0.3">
      <c r="A8068">
        <v>2173</v>
      </c>
      <c r="B8068" t="s">
        <v>5408</v>
      </c>
      <c r="C8068" t="s">
        <v>15653</v>
      </c>
      <c r="D8068" t="s">
        <v>25830</v>
      </c>
      <c r="E8068" t="s">
        <v>34078</v>
      </c>
      <c r="F8068" s="10"/>
      <c r="G8068">
        <v>2017</v>
      </c>
      <c r="J8068">
        <v>0.72484123120497101</v>
      </c>
      <c r="L8068" t="s">
        <v>36644</v>
      </c>
      <c r="M8068">
        <v>28806576</v>
      </c>
      <c r="Q8068" s="10"/>
      <c r="R8068" s="11">
        <f t="shared" si="252"/>
        <v>0</v>
      </c>
      <c r="U8068" s="11">
        <f t="shared" si="253"/>
        <v>0</v>
      </c>
      <c r="Y8068" s="11">
        <f>IF(SUM(Tableau1[[#This Row],[Other access]:[Sci-hub access]])&gt;=1,1,0)</f>
        <v>0</v>
      </c>
      <c r="Z8068" s="12">
        <f>IF(OR(Tableau1[[#This Row],[Access R1 + S1+ T1 ]]&gt;=1,Tableau1[[#This Row],[Access V1 +W1 + X1]]&gt;=1),1,0)</f>
        <v>0</v>
      </c>
      <c r="AB8068" s="10" t="str">
        <f>Tableau1[[#This Row],[DOI]]</f>
        <v>doi: 10.1016/j.actpsy.2017.08.001</v>
      </c>
      <c r="AC8068" s="13" t="str">
        <f>Tableau1[[#This Row],[Authors]]&amp;", "&amp;Tableau1[[#This Row],[Title]]&amp;" "&amp;Tableau1[[#This Row],[Journal]]&amp;". "&amp;Tableau1[[#This Row],[Year]]</f>
        <v>Chiesa S, Schmidt S, Tinti C, Cornoldi C., Allocentric and contra-aligned spatial representations of a town environment in blind people. Acta Psychol (Amst). 2017</v>
      </c>
    </row>
    <row r="8069" spans="1:29" x14ac:dyDescent="0.3">
      <c r="A8069">
        <v>6462</v>
      </c>
      <c r="B8069" t="s">
        <v>960</v>
      </c>
      <c r="C8069" t="s">
        <v>961</v>
      </c>
      <c r="D8069" t="s">
        <v>962</v>
      </c>
      <c r="E8069" t="s">
        <v>3060</v>
      </c>
      <c r="F8069" s="10"/>
      <c r="G8069">
        <v>2017</v>
      </c>
      <c r="J8069">
        <v>0.72485075687341205</v>
      </c>
      <c r="L8069" t="s">
        <v>40830</v>
      </c>
      <c r="M8069">
        <v>28209901</v>
      </c>
      <c r="Q8069" s="10"/>
      <c r="R8069" s="11">
        <f t="shared" si="252"/>
        <v>0</v>
      </c>
      <c r="U8069" s="11">
        <f t="shared" si="253"/>
        <v>0</v>
      </c>
      <c r="Y8069" s="11">
        <f>IF(SUM(Tableau1[[#This Row],[Other access]:[Sci-hub access]])&gt;=1,1,0)</f>
        <v>0</v>
      </c>
      <c r="Z8069" s="12">
        <f>IF(OR(Tableau1[[#This Row],[Access R1 + S1+ T1 ]]&gt;=1,Tableau1[[#This Row],[Access V1 +W1 + X1]]&gt;=1),1,0)</f>
        <v>0</v>
      </c>
      <c r="AB8069" s="10" t="str">
        <f>Tableau1[[#This Row],[DOI]]</f>
        <v>doi: 10.1126/science.aal0092</v>
      </c>
      <c r="AC8069" s="13" t="str">
        <f>Tableau1[[#This Row],[Authors]]&amp;", "&amp;Tableau1[[#This Row],[Title]]&amp;" "&amp;Tableau1[[#This Row],[Journal]]&amp;". "&amp;Tableau1[[#This Row],[Year]]</f>
        <v>Williams PA, Harder JM, Foxworth NE, Cochran KE, Philip VM, Porciatti V, Smithies O, John SW., Vitamin B(3) modulates mitochondrial vulnerability and prevents glaucoma in aged mice. Science. 2017</v>
      </c>
    </row>
    <row r="8070" spans="1:29" x14ac:dyDescent="0.3">
      <c r="A8070">
        <v>256</v>
      </c>
      <c r="B8070" t="s">
        <v>3519</v>
      </c>
      <c r="C8070" t="s">
        <v>13780</v>
      </c>
      <c r="D8070" t="s">
        <v>23939</v>
      </c>
      <c r="E8070" t="s">
        <v>2462</v>
      </c>
      <c r="F8070" s="10"/>
      <c r="G8070">
        <v>2017</v>
      </c>
      <c r="J8070">
        <v>0.72490729568385948</v>
      </c>
      <c r="L8070" t="s">
        <v>34766</v>
      </c>
      <c r="M8070">
        <v>29284449</v>
      </c>
      <c r="Q8070" s="10"/>
      <c r="R8070" s="11">
        <f t="shared" si="252"/>
        <v>0</v>
      </c>
      <c r="U8070" s="11">
        <f t="shared" si="253"/>
        <v>0</v>
      </c>
      <c r="Y8070" s="11">
        <f>IF(SUM(Tableau1[[#This Row],[Other access]:[Sci-hub access]])&gt;=1,1,0)</f>
        <v>0</v>
      </c>
      <c r="Z8070" s="12">
        <f>IF(OR(Tableau1[[#This Row],[Access R1 + S1+ T1 ]]&gt;=1,Tableau1[[#This Row],[Access V1 +W1 + X1]]&gt;=1),1,0)</f>
        <v>0</v>
      </c>
      <c r="AB8070" s="10" t="str">
        <f>Tableau1[[#This Row],[DOI]]</f>
        <v>doi: 10.1186/s12886-017-0662-5</v>
      </c>
      <c r="AC8070" s="13" t="str">
        <f>Tableau1[[#This Row],[Authors]]&amp;", "&amp;Tableau1[[#This Row],[Title]]&amp;" "&amp;Tableau1[[#This Row],[Journal]]&amp;". "&amp;Tableau1[[#This Row],[Year]]</f>
        <v>Wang C, Li L, Liu Z., Experimental research on the relationship between the stiffness and the expressions of fibronectin proteins and adaptor proteins of rat trabecular meshwork cells. BMC Ophthalmol. 2017</v>
      </c>
    </row>
    <row r="8071" spans="1:29" x14ac:dyDescent="0.3">
      <c r="A8071">
        <v>2033</v>
      </c>
      <c r="B8071" t="s">
        <v>5272</v>
      </c>
      <c r="C8071" t="s">
        <v>15518</v>
      </c>
      <c r="D8071" t="s">
        <v>25694</v>
      </c>
      <c r="E8071" t="s">
        <v>2451</v>
      </c>
      <c r="F8071" s="10"/>
      <c r="G8071">
        <v>2017</v>
      </c>
      <c r="J8071">
        <v>0.72504368935064079</v>
      </c>
      <c r="L8071" t="s">
        <v>36504</v>
      </c>
      <c r="M8071">
        <v>28829812</v>
      </c>
      <c r="Q8071" s="10"/>
      <c r="R8071" s="11">
        <f t="shared" si="252"/>
        <v>0</v>
      </c>
      <c r="U8071" s="11">
        <f t="shared" si="253"/>
        <v>0</v>
      </c>
      <c r="Y8071" s="11">
        <f>IF(SUM(Tableau1[[#This Row],[Other access]:[Sci-hub access]])&gt;=1,1,0)</f>
        <v>0</v>
      </c>
      <c r="Z8071" s="12">
        <f>IF(OR(Tableau1[[#This Row],[Access R1 + S1+ T1 ]]&gt;=1,Tableau1[[#This Row],[Access V1 +W1 + X1]]&gt;=1),1,0)</f>
        <v>0</v>
      </c>
      <c r="AB8071" s="10" t="str">
        <f>Tableau1[[#This Row],[DOI]]</f>
        <v>doi: 10.1371/journal.pone.0183461</v>
      </c>
      <c r="AC8071" s="13" t="str">
        <f>Tableau1[[#This Row],[Authors]]&amp;", "&amp;Tableau1[[#This Row],[Title]]&amp;" "&amp;Tableau1[[#This Row],[Journal]]&amp;". "&amp;Tableau1[[#This Row],[Year]]</f>
        <v>Gupta N, Vashist P, Tandon R, Gupta SK, Kalaivani M, Dwivedi SN., Use of traditional eye medicine and self-medication in rural India: A population-based study. PLoS One. 2017</v>
      </c>
    </row>
    <row r="8072" spans="1:29" x14ac:dyDescent="0.3">
      <c r="A8072">
        <v>9299</v>
      </c>
      <c r="B8072" t="s">
        <v>11879</v>
      </c>
      <c r="C8072" t="s">
        <v>22056</v>
      </c>
      <c r="D8072" t="s">
        <v>32323</v>
      </c>
      <c r="E8072" t="s">
        <v>2529</v>
      </c>
      <c r="F8072" s="10"/>
      <c r="G8072">
        <v>2017</v>
      </c>
      <c r="J8072">
        <v>0.72520958169448702</v>
      </c>
      <c r="L8072" t="s">
        <v>43598</v>
      </c>
      <c r="M8072">
        <v>27749103</v>
      </c>
      <c r="Q8072" s="10"/>
      <c r="R8072" s="11">
        <f t="shared" si="252"/>
        <v>0</v>
      </c>
      <c r="U8072" s="11">
        <f t="shared" si="253"/>
        <v>0</v>
      </c>
      <c r="Y8072" s="11">
        <f>IF(SUM(Tableau1[[#This Row],[Other access]:[Sci-hub access]])&gt;=1,1,0)</f>
        <v>0</v>
      </c>
      <c r="Z8072" s="12">
        <f>IF(OR(Tableau1[[#This Row],[Access R1 + S1+ T1 ]]&gt;=1,Tableau1[[#This Row],[Access V1 +W1 + X1]]&gt;=1),1,0)</f>
        <v>0</v>
      </c>
      <c r="AB8072" s="10" t="str">
        <f>Tableau1[[#This Row],[DOI]]</f>
        <v>doi: 10.1080/02713683.2016.1227448</v>
      </c>
      <c r="AC8072" s="13" t="str">
        <f>Tableau1[[#This Row],[Authors]]&amp;", "&amp;Tableau1[[#This Row],[Title]]&amp;" "&amp;Tableau1[[#This Row],[Journal]]&amp;". "&amp;Tableau1[[#This Row],[Year]]</f>
        <v>Wong CG, Taban M, Osann K, Ross-Cisneros FN, Bruice TC, Zahn G, You T., Subchoroidal Release of VEGF and bFGF Produces Choroidal Neovascularization in Rabbit. Curr Eye Res. 2017</v>
      </c>
    </row>
    <row r="8073" spans="1:29" x14ac:dyDescent="0.3">
      <c r="A8073">
        <v>1040</v>
      </c>
      <c r="B8073" t="s">
        <v>4302</v>
      </c>
      <c r="C8073" t="s">
        <v>14556</v>
      </c>
      <c r="D8073" t="s">
        <v>24723</v>
      </c>
      <c r="E8073" t="s">
        <v>2511</v>
      </c>
      <c r="F8073" s="10"/>
      <c r="G8073">
        <v>2017</v>
      </c>
      <c r="J8073">
        <v>0.72533186794620297</v>
      </c>
      <c r="L8073" t="s">
        <v>35528</v>
      </c>
      <c r="M8073">
        <v>29044074</v>
      </c>
      <c r="Q8073" s="10"/>
      <c r="R8073" s="11">
        <f t="shared" si="252"/>
        <v>0</v>
      </c>
      <c r="U8073" s="11">
        <f t="shared" si="253"/>
        <v>0</v>
      </c>
      <c r="Y8073" s="11">
        <f>IF(SUM(Tableau1[[#This Row],[Other access]:[Sci-hub access]])&gt;=1,1,0)</f>
        <v>0</v>
      </c>
      <c r="Z8073" s="12">
        <f>IF(OR(Tableau1[[#This Row],[Access R1 + S1+ T1 ]]&gt;=1,Tableau1[[#This Row],[Access V1 +W1 + X1]]&gt;=1),1,0)</f>
        <v>0</v>
      </c>
      <c r="AB8073" s="10" t="str">
        <f>Tableau1[[#This Row],[DOI]]</f>
        <v>doi: 10.4103/ijo.IJO_397_17</v>
      </c>
      <c r="AC8073" s="13" t="str">
        <f>Tableau1[[#This Row],[Authors]]&amp;", "&amp;Tableau1[[#This Row],[Title]]&amp;" "&amp;Tableau1[[#This Row],[Journal]]&amp;". "&amp;Tableau1[[#This Row],[Year]]</f>
        <v>Thakur S, Ichhpujani P, Kumar S., Anterior capsule rupture: Does this ring, ring a bell? Indian J Ophthalmol. 2017</v>
      </c>
    </row>
    <row r="8074" spans="1:29" x14ac:dyDescent="0.3">
      <c r="A8074">
        <v>2202</v>
      </c>
      <c r="B8074" t="s">
        <v>5435</v>
      </c>
      <c r="C8074" t="s">
        <v>15680</v>
      </c>
      <c r="D8074" t="s">
        <v>25857</v>
      </c>
      <c r="E8074" t="s">
        <v>2468</v>
      </c>
      <c r="F8074" s="10"/>
      <c r="G8074">
        <v>2017</v>
      </c>
      <c r="J8074">
        <v>0.72550727607501297</v>
      </c>
      <c r="L8074" t="s">
        <v>36672</v>
      </c>
      <c r="M8074">
        <v>28800574</v>
      </c>
      <c r="Q8074" s="10"/>
      <c r="R8074" s="11">
        <f t="shared" si="252"/>
        <v>0</v>
      </c>
      <c r="U8074" s="11">
        <f t="shared" si="253"/>
        <v>0</v>
      </c>
      <c r="Y8074" s="11">
        <f>IF(SUM(Tableau1[[#This Row],[Other access]:[Sci-hub access]])&gt;=1,1,0)</f>
        <v>0</v>
      </c>
      <c r="Z8074" s="12">
        <f>IF(OR(Tableau1[[#This Row],[Access R1 + S1+ T1 ]]&gt;=1,Tableau1[[#This Row],[Access V1 +W1 + X1]]&gt;=1),1,0)</f>
        <v>0</v>
      </c>
      <c r="AB8074" s="10" t="str">
        <f>Tableau1[[#This Row],[DOI]]</f>
        <v>doi: 10.1097/IJG.0000000000000757</v>
      </c>
      <c r="AC8074" s="13" t="str">
        <f>Tableau1[[#This Row],[Authors]]&amp;", "&amp;Tableau1[[#This Row],[Title]]&amp;" "&amp;Tableau1[[#This Row],[Journal]]&amp;". "&amp;Tableau1[[#This Row],[Year]]</f>
        <v>Lee JH, Shi Y, Amoozgar B, Aderman C, De Alba Campomanes A, Lin S, Han Y., Outcome of Micropulse Laser Transscleral Cyclophotocoagulation on Pediatric Versus Adult Glaucoma Patients. J Glaucoma. 2017</v>
      </c>
    </row>
    <row r="8075" spans="1:29" ht="28.8" x14ac:dyDescent="0.3">
      <c r="A8075">
        <v>4921</v>
      </c>
      <c r="B8075" t="s">
        <v>8019</v>
      </c>
      <c r="C8075" t="s">
        <v>18248</v>
      </c>
      <c r="D8075" t="s">
        <v>28449</v>
      </c>
      <c r="E8075" t="s">
        <v>2727</v>
      </c>
      <c r="F8075" s="10"/>
      <c r="G8075">
        <v>2017</v>
      </c>
      <c r="J8075">
        <v>0.72556142976117421</v>
      </c>
      <c r="L8075" t="s">
        <v>39330</v>
      </c>
      <c r="M8075">
        <v>28390926</v>
      </c>
      <c r="Q8075" s="10"/>
      <c r="R8075" s="11">
        <f t="shared" si="252"/>
        <v>0</v>
      </c>
      <c r="U8075" s="11">
        <f t="shared" si="253"/>
        <v>0</v>
      </c>
      <c r="Y8075" s="11">
        <f>IF(SUM(Tableau1[[#This Row],[Other access]:[Sci-hub access]])&gt;=1,1,0)</f>
        <v>0</v>
      </c>
      <c r="Z8075" s="12">
        <f>IF(OR(Tableau1[[#This Row],[Access R1 + S1+ T1 ]]&gt;=1,Tableau1[[#This Row],[Access V1 +W1 + X1]]&gt;=1),1,0)</f>
        <v>0</v>
      </c>
      <c r="AB8075" s="10" t="str">
        <f>Tableau1[[#This Row],[DOI]]</f>
        <v>doi: 10.1016/j.jim.2017.03.022</v>
      </c>
      <c r="AC8075" s="13" t="str">
        <f>Tableau1[[#This Row],[Authors]]&amp;", "&amp;Tableau1[[#This Row],[Title]]&amp;" "&amp;Tableau1[[#This Row],[Journal]]&amp;". "&amp;Tableau1[[#This Row],[Year]]</f>
        <v>Petersen ERB, Olsen DA, Christensen H, Hansen SB, Christensen C, Brandslund I., Rhodopsin in plasma from patients with diabetic retinopathy - development and validation of digital ELISA by Single Molecule Array (Simoa) technology. J Immunol Methods. 2017</v>
      </c>
    </row>
    <row r="8076" spans="1:29" ht="28.8" x14ac:dyDescent="0.3">
      <c r="A8076">
        <v>3162</v>
      </c>
      <c r="B8076" t="s">
        <v>6350</v>
      </c>
      <c r="C8076" t="s">
        <v>16593</v>
      </c>
      <c r="D8076" t="s">
        <v>26774</v>
      </c>
      <c r="E8076" t="s">
        <v>2529</v>
      </c>
      <c r="F8076" s="10"/>
      <c r="G8076">
        <v>2017</v>
      </c>
      <c r="J8076">
        <v>0.72558952692831269</v>
      </c>
      <c r="L8076" t="s">
        <v>37616</v>
      </c>
      <c r="M8076">
        <v>28628342</v>
      </c>
      <c r="Q8076" s="10"/>
      <c r="R8076" s="11">
        <f t="shared" si="252"/>
        <v>0</v>
      </c>
      <c r="U8076" s="11">
        <f t="shared" si="253"/>
        <v>0</v>
      </c>
      <c r="Y8076" s="11">
        <f>IF(SUM(Tableau1[[#This Row],[Other access]:[Sci-hub access]])&gt;=1,1,0)</f>
        <v>0</v>
      </c>
      <c r="Z8076" s="12">
        <f>IF(OR(Tableau1[[#This Row],[Access R1 + S1+ T1 ]]&gt;=1,Tableau1[[#This Row],[Access V1 +W1 + X1]]&gt;=1),1,0)</f>
        <v>0</v>
      </c>
      <c r="AB8076" s="10" t="str">
        <f>Tableau1[[#This Row],[DOI]]</f>
        <v>doi: 10.1080/02713683.2017.1324628</v>
      </c>
      <c r="AC8076" s="13" t="str">
        <f>Tableau1[[#This Row],[Authors]]&amp;", "&amp;Tableau1[[#This Row],[Title]]&amp;" "&amp;Tableau1[[#This Row],[Journal]]&amp;". "&amp;Tableau1[[#This Row],[Year]]</f>
        <v>Kumar V, Gour S, Peter OS, Gandhi S, Goyal P, Pandey J, Harsolia RS, Yadav JK., Effect of Green Tea Polyphenol Epigallocatechin-3-gallate on the Aggregation of αA(66-80) Peptide, a Major Fragment of αA-crystallin Involved in Cataract Development. Curr Eye Res. 2017</v>
      </c>
    </row>
    <row r="8077" spans="1:29" x14ac:dyDescent="0.3">
      <c r="A8077">
        <v>10310</v>
      </c>
      <c r="B8077" t="s">
        <v>12810</v>
      </c>
      <c r="C8077" t="s">
        <v>22977</v>
      </c>
      <c r="D8077" t="s">
        <v>33263</v>
      </c>
      <c r="E8077" t="s">
        <v>34381</v>
      </c>
      <c r="F8077" s="10"/>
      <c r="G8077">
        <v>2017</v>
      </c>
      <c r="J8077">
        <v>0.72563097522886755</v>
      </c>
      <c r="L8077" t="s">
        <v>44561</v>
      </c>
      <c r="M8077">
        <v>27388109</v>
      </c>
      <c r="Q8077" s="10"/>
      <c r="R8077" s="11">
        <f t="shared" si="252"/>
        <v>0</v>
      </c>
      <c r="U8077" s="11">
        <f t="shared" si="253"/>
        <v>0</v>
      </c>
      <c r="Y8077" s="11">
        <f>IF(SUM(Tableau1[[#This Row],[Other access]:[Sci-hub access]])&gt;=1,1,0)</f>
        <v>0</v>
      </c>
      <c r="Z8077" s="12">
        <f>IF(OR(Tableau1[[#This Row],[Access R1 + S1+ T1 ]]&gt;=1,Tableau1[[#This Row],[Access V1 +W1 + X1]]&gt;=1),1,0)</f>
        <v>0</v>
      </c>
      <c r="AB8077" s="10" t="str">
        <f>Tableau1[[#This Row],[DOI]]</f>
        <v>doi: 10.1016/j.oftal.2016.05.017</v>
      </c>
      <c r="AC8077" s="13" t="str">
        <f>Tableau1[[#This Row],[Authors]]&amp;", "&amp;Tableau1[[#This Row],[Title]]&amp;" "&amp;Tableau1[[#This Row],[Journal]]&amp;". "&amp;Tableau1[[#This Row],[Year]]</f>
        <v>Gallego-Pinazo R, Dolz-Marco R, García-Marín N, Andreu-Fenoll M., Polypoidal choroidal vasculopathy. Arch Soc Esp Oftalmol. 2017</v>
      </c>
    </row>
    <row r="8078" spans="1:29" x14ac:dyDescent="0.3">
      <c r="A8078">
        <v>6691</v>
      </c>
      <c r="B8078" t="s">
        <v>9590</v>
      </c>
      <c r="C8078" t="s">
        <v>19796</v>
      </c>
      <c r="D8078" t="s">
        <v>30023</v>
      </c>
      <c r="E8078" t="s">
        <v>2451</v>
      </c>
      <c r="F8078" s="10"/>
      <c r="G8078">
        <v>2017</v>
      </c>
      <c r="J8078">
        <v>0.72570168760048825</v>
      </c>
      <c r="L8078" t="s">
        <v>41052</v>
      </c>
      <c r="M8078">
        <v>28178303</v>
      </c>
      <c r="Q8078" s="10"/>
      <c r="R8078" s="11">
        <f t="shared" si="252"/>
        <v>0</v>
      </c>
      <c r="U8078" s="11">
        <f t="shared" si="253"/>
        <v>0</v>
      </c>
      <c r="Y8078" s="11">
        <f>IF(SUM(Tableau1[[#This Row],[Other access]:[Sci-hub access]])&gt;=1,1,0)</f>
        <v>0</v>
      </c>
      <c r="Z8078" s="12">
        <f>IF(OR(Tableau1[[#This Row],[Access R1 + S1+ T1 ]]&gt;=1,Tableau1[[#This Row],[Access V1 +W1 + X1]]&gt;=1),1,0)</f>
        <v>0</v>
      </c>
      <c r="AB8078" s="10" t="str">
        <f>Tableau1[[#This Row],[DOI]]</f>
        <v>doi: 10.1371/journal.pone.0169858</v>
      </c>
      <c r="AC8078" s="13" t="str">
        <f>Tableau1[[#This Row],[Authors]]&amp;", "&amp;Tableau1[[#This Row],[Title]]&amp;" "&amp;Tableau1[[#This Row],[Journal]]&amp;". "&amp;Tableau1[[#This Row],[Year]]</f>
        <v>Tanito M, Nitta K, Katai M, Kitaoka Y, Yokoyama Y, Omodaka K, Nakazawa T., Differentiation of glaucomatous optic discs with different appearances using optic disc topography parameters: The Glaucoma Stereo Analysis Study. PLoS One. 2017</v>
      </c>
    </row>
    <row r="8079" spans="1:29" x14ac:dyDescent="0.3">
      <c r="A8079">
        <v>938</v>
      </c>
      <c r="B8079" t="s">
        <v>4200</v>
      </c>
      <c r="C8079" t="s">
        <v>14454</v>
      </c>
      <c r="D8079" t="s">
        <v>24621</v>
      </c>
      <c r="E8079" t="s">
        <v>3204</v>
      </c>
      <c r="F8079" s="10"/>
      <c r="G8079">
        <v>2018</v>
      </c>
      <c r="J8079">
        <v>0.72571240184149977</v>
      </c>
      <c r="L8079" t="s">
        <v>35426</v>
      </c>
      <c r="M8079">
        <v>29057663</v>
      </c>
      <c r="Q8079" s="10"/>
      <c r="R8079" s="11">
        <f t="shared" si="252"/>
        <v>0</v>
      </c>
      <c r="U8079" s="11">
        <f t="shared" si="253"/>
        <v>0</v>
      </c>
      <c r="Y8079" s="11">
        <f>IF(SUM(Tableau1[[#This Row],[Other access]:[Sci-hub access]])&gt;=1,1,0)</f>
        <v>0</v>
      </c>
      <c r="Z8079" s="12">
        <f>IF(OR(Tableau1[[#This Row],[Access R1 + S1+ T1 ]]&gt;=1,Tableau1[[#This Row],[Access V1 +W1 + X1]]&gt;=1),1,0)</f>
        <v>0</v>
      </c>
      <c r="AB8079" s="10" t="str">
        <f>Tableau1[[#This Row],[DOI]]</f>
        <v>doi: 10.1080/14712598.2018.1389886</v>
      </c>
      <c r="AC8079" s="13" t="str">
        <f>Tableau1[[#This Row],[Authors]]&amp;", "&amp;Tableau1[[#This Row],[Title]]&amp;" "&amp;Tableau1[[#This Row],[Journal]]&amp;". "&amp;Tableau1[[#This Row],[Year]]</f>
        <v>Moore NA, Morral N, Ciulla TA, Bracha P., Gene therapy for inherited retinal and optic nerve degenerations. Expert Opin Biol Ther. 2018</v>
      </c>
    </row>
    <row r="8080" spans="1:29" x14ac:dyDescent="0.3">
      <c r="A8080">
        <v>2257</v>
      </c>
      <c r="B8080" t="s">
        <v>5489</v>
      </c>
      <c r="C8080" t="s">
        <v>15734</v>
      </c>
      <c r="D8080" t="s">
        <v>25911</v>
      </c>
      <c r="E8080" t="s">
        <v>2562</v>
      </c>
      <c r="F8080" s="10"/>
      <c r="G8080">
        <v>2017</v>
      </c>
      <c r="J8080">
        <v>0.72576379890453757</v>
      </c>
      <c r="L8080" t="s">
        <v>36724</v>
      </c>
      <c r="M8080">
        <v>28780782</v>
      </c>
      <c r="Q8080" s="10"/>
      <c r="R8080" s="11">
        <f t="shared" si="252"/>
        <v>0</v>
      </c>
      <c r="U8080" s="11">
        <f t="shared" si="253"/>
        <v>0</v>
      </c>
      <c r="Y8080" s="11">
        <f>IF(SUM(Tableau1[[#This Row],[Other access]:[Sci-hub access]])&gt;=1,1,0)</f>
        <v>0</v>
      </c>
      <c r="Z8080" s="12">
        <f>IF(OR(Tableau1[[#This Row],[Access R1 + S1+ T1 ]]&gt;=1,Tableau1[[#This Row],[Access V1 +W1 + X1]]&gt;=1),1,0)</f>
        <v>0</v>
      </c>
      <c r="AB8080" s="10" t="str">
        <f>Tableau1[[#This Row],[DOI]]</f>
        <v>doi: 10.22608/APO.2017200</v>
      </c>
      <c r="AC8080" s="13" t="str">
        <f>Tableau1[[#This Row],[Authors]]&amp;", "&amp;Tableau1[[#This Row],[Title]]&amp;" "&amp;Tableau1[[#This Row],[Journal]]&amp;". "&amp;Tableau1[[#This Row],[Year]]</f>
        <v>Haripriya A, Baam ZR, Chang DF., Endophthalmitis Prophylaxis for Cataract Surgery. Asia Pac J Ophthalmol (Phila). 2017</v>
      </c>
    </row>
    <row r="8081" spans="1:29" x14ac:dyDescent="0.3">
      <c r="A8081">
        <v>4075</v>
      </c>
      <c r="B8081" t="s">
        <v>7223</v>
      </c>
      <c r="C8081" t="s">
        <v>17460</v>
      </c>
      <c r="D8081" t="s">
        <v>27650</v>
      </c>
      <c r="E8081" t="s">
        <v>34104</v>
      </c>
      <c r="F8081" s="10"/>
      <c r="G8081">
        <v>2017</v>
      </c>
      <c r="J8081">
        <v>0.72584260646310239</v>
      </c>
      <c r="L8081" t="s">
        <v>38510</v>
      </c>
      <c r="M8081">
        <v>28488762</v>
      </c>
      <c r="Q8081" s="10"/>
      <c r="R8081" s="11">
        <f t="shared" si="252"/>
        <v>0</v>
      </c>
      <c r="U8081" s="11">
        <f t="shared" si="253"/>
        <v>0</v>
      </c>
      <c r="Y8081" s="11">
        <f>IF(SUM(Tableau1[[#This Row],[Other access]:[Sci-hub access]])&gt;=1,1,0)</f>
        <v>0</v>
      </c>
      <c r="Z8081" s="12">
        <f>IF(OR(Tableau1[[#This Row],[Access R1 + S1+ T1 ]]&gt;=1,Tableau1[[#This Row],[Access V1 +W1 + X1]]&gt;=1),1,0)</f>
        <v>0</v>
      </c>
      <c r="AB8081" s="10" t="str">
        <f>Tableau1[[#This Row],[DOI]]</f>
        <v>doi: 10.1111/head.13113</v>
      </c>
      <c r="AC8081" s="13" t="str">
        <f>Tableau1[[#This Row],[Authors]]&amp;", "&amp;Tableau1[[#This Row],[Title]]&amp;" "&amp;Tableau1[[#This Row],[Journal]]&amp;". "&amp;Tableau1[[#This Row],[Year]]</f>
        <v>Hartl E, Angel J, Rémi J, Schankin CJ, Noachtar S., Visual Auras in Epilepsy and Migraine - An Analysis of Clinical Characteristics. Headache. 2017</v>
      </c>
    </row>
    <row r="8082" spans="1:29" ht="28.8" x14ac:dyDescent="0.3">
      <c r="A8082">
        <v>1503</v>
      </c>
      <c r="B8082" t="s">
        <v>4759</v>
      </c>
      <c r="C8082" t="s">
        <v>15009</v>
      </c>
      <c r="D8082" t="s">
        <v>25180</v>
      </c>
      <c r="E8082" t="s">
        <v>2538</v>
      </c>
      <c r="F8082" s="10"/>
      <c r="G8082">
        <v>2017</v>
      </c>
      <c r="J8082">
        <v>0.72585230507581977</v>
      </c>
      <c r="L8082" t="s">
        <v>35984</v>
      </c>
      <c r="M8082">
        <v>28936049</v>
      </c>
      <c r="Q8082" s="10"/>
      <c r="R8082" s="11">
        <f t="shared" si="252"/>
        <v>0</v>
      </c>
      <c r="U8082" s="11">
        <f t="shared" si="253"/>
        <v>0</v>
      </c>
      <c r="Y8082" s="11">
        <f>IF(SUM(Tableau1[[#This Row],[Other access]:[Sci-hub access]])&gt;=1,1,0)</f>
        <v>0</v>
      </c>
      <c r="Z8082" s="12">
        <f>IF(OR(Tableau1[[#This Row],[Access R1 + S1+ T1 ]]&gt;=1,Tableau1[[#This Row],[Access V1 +W1 + X1]]&gt;=1),1,0)</f>
        <v>0</v>
      </c>
      <c r="AB8082" s="10" t="str">
        <f>Tableau1[[#This Row],[DOI]]</f>
        <v>doi: 10.4103/meajo.MEAJO_281_16</v>
      </c>
      <c r="AC8082" s="13" t="str">
        <f>Tableau1[[#This Row],[Authors]]&amp;", "&amp;Tableau1[[#This Row],[Title]]&amp;" "&amp;Tableau1[[#This Row],[Journal]]&amp;". "&amp;Tableau1[[#This Row],[Year]]</f>
        <v>Alshamrani AA, Almousa AS, Almulhim AA, Alafaleq AA, Alosaimi MB, Alqahtani AM, Almulhem AM, Alshamrani MA, Alhallafi AH, Alqahtani IZ, Alshehri AA., Prevalence and Risk Factors of Dry Eye Symptoms in a Saudi Arabian Population. Middle East Afr J Ophthalmol. 2017</v>
      </c>
    </row>
    <row r="8083" spans="1:29" x14ac:dyDescent="0.3">
      <c r="A8083">
        <v>5893</v>
      </c>
      <c r="B8083" t="s">
        <v>8899</v>
      </c>
      <c r="C8083" t="s">
        <v>19114</v>
      </c>
      <c r="D8083" t="s">
        <v>29329</v>
      </c>
      <c r="E8083" t="s">
        <v>2443</v>
      </c>
      <c r="F8083" s="10"/>
      <c r="G8083">
        <v>2017</v>
      </c>
      <c r="J8083">
        <v>0.72591901795955605</v>
      </c>
      <c r="L8083" t="s">
        <v>40274</v>
      </c>
      <c r="M8083">
        <v>28273318</v>
      </c>
      <c r="Q8083" s="10"/>
      <c r="R8083" s="11">
        <f t="shared" si="252"/>
        <v>0</v>
      </c>
      <c r="U8083" s="11">
        <f t="shared" si="253"/>
        <v>0</v>
      </c>
      <c r="Y8083" s="11">
        <f>IF(SUM(Tableau1[[#This Row],[Other access]:[Sci-hub access]])&gt;=1,1,0)</f>
        <v>0</v>
      </c>
      <c r="Z8083" s="12">
        <f>IF(OR(Tableau1[[#This Row],[Access R1 + S1+ T1 ]]&gt;=1,Tableau1[[#This Row],[Access V1 +W1 + X1]]&gt;=1),1,0)</f>
        <v>0</v>
      </c>
      <c r="AB8083" s="10" t="str">
        <f>Tableau1[[#This Row],[DOI]]</f>
        <v>doi: 10.1167/iovs.16-20001</v>
      </c>
      <c r="AC8083" s="13" t="str">
        <f>Tableau1[[#This Row],[Authors]]&amp;", "&amp;Tableau1[[#This Row],[Title]]&amp;" "&amp;Tableau1[[#This Row],[Journal]]&amp;". "&amp;Tableau1[[#This Row],[Year]]</f>
        <v>Deemer AD, Massof RW, Rovner BW, Casten RJ, Piersol CV., Functional Outcomes of the Low Vision Depression Prevention Trial in Age-Related Macular Degeneration. Invest Ophthalmol Vis Sci. 2017</v>
      </c>
    </row>
    <row r="8084" spans="1:29" ht="28.8" x14ac:dyDescent="0.3">
      <c r="A8084">
        <v>796</v>
      </c>
      <c r="B8084" t="s">
        <v>4059</v>
      </c>
      <c r="C8084" t="s">
        <v>14313</v>
      </c>
      <c r="D8084" t="s">
        <v>24479</v>
      </c>
      <c r="E8084" t="s">
        <v>2490</v>
      </c>
      <c r="F8084" s="10"/>
      <c r="G8084">
        <v>2017</v>
      </c>
      <c r="J8084">
        <v>0.72598667138027528</v>
      </c>
      <c r="L8084" t="s">
        <v>35289</v>
      </c>
      <c r="M8084">
        <v>29106914</v>
      </c>
      <c r="Q8084" s="10"/>
      <c r="R8084" s="11">
        <f t="shared" si="252"/>
        <v>0</v>
      </c>
      <c r="U8084" s="11">
        <f t="shared" si="253"/>
        <v>0</v>
      </c>
      <c r="Y8084" s="11">
        <f>IF(SUM(Tableau1[[#This Row],[Other access]:[Sci-hub access]])&gt;=1,1,0)</f>
        <v>0</v>
      </c>
      <c r="Z8084" s="12">
        <f>IF(OR(Tableau1[[#This Row],[Access R1 + S1+ T1 ]]&gt;=1,Tableau1[[#This Row],[Access V1 +W1 + X1]]&gt;=1),1,0)</f>
        <v>0</v>
      </c>
      <c r="AB8084" s="10" t="str">
        <f>Tableau1[[#This Row],[DOI]]</f>
        <v>doi: 10.1016/j.ajo.2017.10.010</v>
      </c>
      <c r="AC8084" s="13" t="str">
        <f>Tableau1[[#This Row],[Authors]]&amp;", "&amp;Tableau1[[#This Row],[Title]]&amp;" "&amp;Tableau1[[#This Row],[Journal]]&amp;". "&amp;Tableau1[[#This Row],[Year]]</f>
        <v>Gower EW, Stein JD, Shekhawat NS, Mikkilineni S, Blachley TS, Pajewski NM., Geographic and Demographic Variation in Use of Ranibizumab Versus Bevacizumab for Neovascular Age-related Macular Degeneration in the United States. Am J Ophthalmol. 2017</v>
      </c>
    </row>
    <row r="8085" spans="1:29" x14ac:dyDescent="0.3">
      <c r="A8085">
        <v>2872</v>
      </c>
      <c r="B8085" t="s">
        <v>6072</v>
      </c>
      <c r="C8085" t="s">
        <v>16318</v>
      </c>
      <c r="D8085" t="s">
        <v>26496</v>
      </c>
      <c r="E8085" t="s">
        <v>2486</v>
      </c>
      <c r="F8085" s="10"/>
      <c r="G8085">
        <v>2018</v>
      </c>
      <c r="J8085">
        <v>0.72603710900002372</v>
      </c>
      <c r="L8085" t="s">
        <v>37330</v>
      </c>
      <c r="M8085">
        <v>28671353</v>
      </c>
      <c r="Q8085" s="10"/>
      <c r="R8085" s="11">
        <f t="shared" si="252"/>
        <v>0</v>
      </c>
      <c r="U8085" s="11">
        <f t="shared" si="253"/>
        <v>0</v>
      </c>
      <c r="Y8085" s="11">
        <f>IF(SUM(Tableau1[[#This Row],[Other access]:[Sci-hub access]])&gt;=1,1,0)</f>
        <v>0</v>
      </c>
      <c r="Z8085" s="12">
        <f>IF(OR(Tableau1[[#This Row],[Access R1 + S1+ T1 ]]&gt;=1,Tableau1[[#This Row],[Access V1 +W1 + X1]]&gt;=1),1,0)</f>
        <v>0</v>
      </c>
      <c r="AB8085" s="10" t="str">
        <f>Tableau1[[#This Row],[DOI]]</f>
        <v>doi: 10.1111/aos.13485</v>
      </c>
      <c r="AC8085" s="13" t="str">
        <f>Tableau1[[#This Row],[Authors]]&amp;", "&amp;Tableau1[[#This Row],[Title]]&amp;" "&amp;Tableau1[[#This Row],[Journal]]&amp;". "&amp;Tableau1[[#This Row],[Year]]</f>
        <v>Stodtmeister R, Heyde M, Georgii S, Matthè E, Spoerl E, Pillunat LE., Retinal venous pressure is higher than the airway pressure and the intraocular pressure during the Valsalva manoeuvre. Acta Ophthalmol. 2018</v>
      </c>
    </row>
    <row r="8086" spans="1:29" x14ac:dyDescent="0.3">
      <c r="A8086">
        <v>2664</v>
      </c>
      <c r="B8086" t="s">
        <v>5877</v>
      </c>
      <c r="C8086" t="s">
        <v>16123</v>
      </c>
      <c r="D8086" t="s">
        <v>26300</v>
      </c>
      <c r="E8086" t="s">
        <v>2441</v>
      </c>
      <c r="F8086" s="10"/>
      <c r="G8086">
        <v>2017</v>
      </c>
      <c r="J8086">
        <v>0.72653012369754455</v>
      </c>
      <c r="L8086" t="s">
        <v>37127</v>
      </c>
      <c r="M8086">
        <v>28711218</v>
      </c>
      <c r="Q8086" s="10"/>
      <c r="R8086" s="11">
        <f t="shared" si="252"/>
        <v>0</v>
      </c>
      <c r="U8086" s="11">
        <f t="shared" si="253"/>
        <v>0</v>
      </c>
      <c r="Y8086" s="11">
        <f>IF(SUM(Tableau1[[#This Row],[Other access]:[Sci-hub access]])&gt;=1,1,0)</f>
        <v>0</v>
      </c>
      <c r="Z8086" s="12">
        <f>IF(OR(Tableau1[[#This Row],[Access R1 + S1+ T1 ]]&gt;=1,Tableau1[[#This Row],[Access V1 +W1 + X1]]&gt;=1),1,0)</f>
        <v>0</v>
      </c>
      <c r="AB8086" s="10" t="str">
        <f>Tableau1[[#This Row],[DOI]]</f>
        <v>doi: 10.1016/j.ophtha.2017.05.030</v>
      </c>
      <c r="AC8086" s="13" t="str">
        <f>Tableau1[[#This Row],[Authors]]&amp;", "&amp;Tableau1[[#This Row],[Title]]&amp;" "&amp;Tableau1[[#This Row],[Journal]]&amp;". "&amp;Tableau1[[#This Row],[Year]]</f>
        <v>Guo X, Fu M, Ding X, Morgan IG, Zeng Y, He M., Significant Axial Elongation with Minimal Change in Refraction in 3- to 6-Year-Old Chinese Preschoolers: The Shenzhen Kindergarten Eye Study. Ophthalmology. 2017</v>
      </c>
    </row>
    <row r="8087" spans="1:29" ht="28.8" x14ac:dyDescent="0.3">
      <c r="A8087">
        <v>2135</v>
      </c>
      <c r="B8087" t="s">
        <v>5370</v>
      </c>
      <c r="C8087" t="s">
        <v>15615</v>
      </c>
      <c r="D8087" t="s">
        <v>25792</v>
      </c>
      <c r="E8087" t="s">
        <v>2451</v>
      </c>
      <c r="F8087" s="10"/>
      <c r="G8087">
        <v>2017</v>
      </c>
      <c r="J8087">
        <v>0.72666044504094707</v>
      </c>
      <c r="L8087" t="s">
        <v>36606</v>
      </c>
      <c r="M8087">
        <v>28813472</v>
      </c>
      <c r="Q8087" s="10"/>
      <c r="R8087" s="11">
        <f t="shared" si="252"/>
        <v>0</v>
      </c>
      <c r="U8087" s="11">
        <f t="shared" si="253"/>
        <v>0</v>
      </c>
      <c r="Y8087" s="11">
        <f>IF(SUM(Tableau1[[#This Row],[Other access]:[Sci-hub access]])&gt;=1,1,0)</f>
        <v>0</v>
      </c>
      <c r="Z8087" s="12">
        <f>IF(OR(Tableau1[[#This Row],[Access R1 + S1+ T1 ]]&gt;=1,Tableau1[[#This Row],[Access V1 +W1 + X1]]&gt;=1),1,0)</f>
        <v>0</v>
      </c>
      <c r="AB8087" s="10" t="str">
        <f>Tableau1[[#This Row],[DOI]]</f>
        <v>doi: 10.1371/journal.pone.0183021</v>
      </c>
      <c r="AC8087" s="13" t="str">
        <f>Tableau1[[#This Row],[Authors]]&amp;", "&amp;Tableau1[[#This Row],[Title]]&amp;" "&amp;Tableau1[[#This Row],[Journal]]&amp;". "&amp;Tableau1[[#This Row],[Year]]</f>
        <v>Everson R, Pettitt L, Forman OP, Dower-Tylee O, McLaughlin B, Ahonen S, Kaukonen M, Komáromy AM, Lohi H, Mellersh CS, Sansom J, Ricketts SL., An intronic LINE-1 insertion in MERTK is strongly associated with retinopathy in Swedish Vallhund dogs. PLoS One. 2017</v>
      </c>
    </row>
    <row r="8088" spans="1:29" x14ac:dyDescent="0.3">
      <c r="A8088">
        <v>9251</v>
      </c>
      <c r="B8088" t="s">
        <v>11836</v>
      </c>
      <c r="C8088" t="s">
        <v>22011</v>
      </c>
      <c r="D8088" t="s">
        <v>32278</v>
      </c>
      <c r="E8088" t="s">
        <v>2479</v>
      </c>
      <c r="F8088" s="10"/>
      <c r="G8088">
        <v>2017</v>
      </c>
      <c r="J8088">
        <v>0.72678265996001945</v>
      </c>
      <c r="L8088" t="e">
        <v>#VALUE!</v>
      </c>
      <c r="M8088">
        <v>27755196</v>
      </c>
      <c r="Q8088" s="10"/>
      <c r="R8088" s="11">
        <f t="shared" si="252"/>
        <v>0</v>
      </c>
      <c r="U8088" s="11">
        <f t="shared" si="253"/>
        <v>0</v>
      </c>
      <c r="Y8088" s="11">
        <f>IF(SUM(Tableau1[[#This Row],[Other access]:[Sci-hub access]])&gt;=1,1,0)</f>
        <v>0</v>
      </c>
      <c r="Z8088" s="12">
        <f>IF(OR(Tableau1[[#This Row],[Access R1 + S1+ T1 ]]&gt;=1,Tableau1[[#This Row],[Access V1 +W1 + X1]]&gt;=1),1,0)</f>
        <v>0</v>
      </c>
      <c r="AB8088" s="10" t="e">
        <f>Tableau1[[#This Row],[DOI]]</f>
        <v>#VALUE!</v>
      </c>
      <c r="AC8088" s="13" t="str">
        <f>Tableau1[[#This Row],[Authors]]&amp;", "&amp;Tableau1[[#This Row],[Title]]&amp;" "&amp;Tableau1[[#This Row],[Journal]]&amp;". "&amp;Tableau1[[#This Row],[Year]]</f>
        <v>Singh AD, Dupps WJ Jr, Biscotti CV, Suh JH, Lathrop KL, Nairn JP, Shih H., Limbal Stem Cell Preservation During Proton Beam Irradiation for Diffuse Iris Melanoma. Cornea. 2017</v>
      </c>
    </row>
    <row r="8089" spans="1:29" ht="28.8" x14ac:dyDescent="0.3">
      <c r="A8089">
        <v>5065</v>
      </c>
      <c r="B8089" t="s">
        <v>8146</v>
      </c>
      <c r="C8089" t="s">
        <v>18372</v>
      </c>
      <c r="D8089" t="s">
        <v>28576</v>
      </c>
      <c r="E8089" t="s">
        <v>3159</v>
      </c>
      <c r="F8089" s="10"/>
      <c r="G8089">
        <v>2017</v>
      </c>
      <c r="J8089">
        <v>0.72695170151019251</v>
      </c>
      <c r="L8089" t="s">
        <v>39473</v>
      </c>
      <c r="M8089">
        <v>28377496</v>
      </c>
      <c r="Q8089" s="10"/>
      <c r="R8089" s="11">
        <f t="shared" si="252"/>
        <v>0</v>
      </c>
      <c r="U8089" s="11">
        <f t="shared" si="253"/>
        <v>0</v>
      </c>
      <c r="Y8089" s="11">
        <f>IF(SUM(Tableau1[[#This Row],[Other access]:[Sci-hub access]])&gt;=1,1,0)</f>
        <v>0</v>
      </c>
      <c r="Z8089" s="12">
        <f>IF(OR(Tableau1[[#This Row],[Access R1 + S1+ T1 ]]&gt;=1,Tableau1[[#This Row],[Access V1 +W1 + X1]]&gt;=1),1,0)</f>
        <v>0</v>
      </c>
      <c r="AB8089" s="10" t="str">
        <f>Tableau1[[#This Row],[DOI]]</f>
        <v>doi: 10.15252/emmm.201606561</v>
      </c>
      <c r="AC8089" s="13" t="str">
        <f>Tableau1[[#This Row],[Authors]]&amp;", "&amp;Tableau1[[#This Row],[Title]]&amp;" "&amp;Tableau1[[#This Row],[Journal]]&amp;". "&amp;Tableau1[[#This Row],[Year]]</f>
        <v>Basavarajappa HD, Sulaiman RS, Qi X, Shetty T, Sheik Pran Babu S, Sishtla KL, Lee B, Quigley J, Alkhairy S, Briggs CM, Gupta K, Tang B, Shadmand M, Grant MB, Boulton ME, Seo SY, Corson TW., Ferrochelatase is a therapeutic target for ocular neovascularization. EMBO Mol Med. 2017</v>
      </c>
    </row>
    <row r="8090" spans="1:29" x14ac:dyDescent="0.3">
      <c r="A8090">
        <v>3235</v>
      </c>
      <c r="B8090" t="s">
        <v>6419</v>
      </c>
      <c r="C8090" t="s">
        <v>16662</v>
      </c>
      <c r="D8090" t="s">
        <v>26843</v>
      </c>
      <c r="E8090" t="s">
        <v>2448</v>
      </c>
      <c r="F8090" s="10"/>
      <c r="G8090">
        <v>2017</v>
      </c>
      <c r="J8090">
        <v>0.72700664061614195</v>
      </c>
      <c r="L8090" t="s">
        <v>37688</v>
      </c>
      <c r="M8090">
        <v>28616716</v>
      </c>
      <c r="Q8090" s="10"/>
      <c r="R8090" s="11">
        <f t="shared" si="252"/>
        <v>0</v>
      </c>
      <c r="U8090" s="11">
        <f t="shared" si="253"/>
        <v>0</v>
      </c>
      <c r="Y8090" s="11">
        <f>IF(SUM(Tableau1[[#This Row],[Other access]:[Sci-hub access]])&gt;=1,1,0)</f>
        <v>0</v>
      </c>
      <c r="Z8090" s="12">
        <f>IF(OR(Tableau1[[#This Row],[Access R1 + S1+ T1 ]]&gt;=1,Tableau1[[#This Row],[Access V1 +W1 + X1]]&gt;=1),1,0)</f>
        <v>0</v>
      </c>
      <c r="AB8090" s="10" t="str">
        <f>Tableau1[[#This Row],[DOI]]</f>
        <v>doi: 10.1007/s00417-017-3713-y</v>
      </c>
      <c r="AC8090" s="13" t="str">
        <f>Tableau1[[#This Row],[Authors]]&amp;", "&amp;Tableau1[[#This Row],[Title]]&amp;" "&amp;Tableau1[[#This Row],[Journal]]&amp;". "&amp;Tableau1[[#This Row],[Year]]</f>
        <v>Han J, Lee T, Lee JB, Han SH., Retinal microstructures are altered in patients with idiopathic infantile nystagmus. Graefes Arch Clin Exp Ophthalmol. 2017</v>
      </c>
    </row>
    <row r="8091" spans="1:29" x14ac:dyDescent="0.3">
      <c r="A8091">
        <v>6829</v>
      </c>
      <c r="B8091" t="s">
        <v>9707</v>
      </c>
      <c r="C8091" t="s">
        <v>19911</v>
      </c>
      <c r="D8091" t="s">
        <v>30141</v>
      </c>
      <c r="E8091" t="s">
        <v>2441</v>
      </c>
      <c r="F8091" s="10"/>
      <c r="G8091">
        <v>2017</v>
      </c>
      <c r="J8091">
        <v>0.72704950912569721</v>
      </c>
      <c r="L8091" t="s">
        <v>41189</v>
      </c>
      <c r="M8091">
        <v>28159379</v>
      </c>
      <c r="Q8091" s="10"/>
      <c r="R8091" s="11">
        <f t="shared" si="252"/>
        <v>0</v>
      </c>
      <c r="U8091" s="11">
        <f t="shared" si="253"/>
        <v>0</v>
      </c>
      <c r="Y8091" s="11">
        <f>IF(SUM(Tableau1[[#This Row],[Other access]:[Sci-hub access]])&gt;=1,1,0)</f>
        <v>0</v>
      </c>
      <c r="Z8091" s="12">
        <f>IF(OR(Tableau1[[#This Row],[Access R1 + S1+ T1 ]]&gt;=1,Tableau1[[#This Row],[Access V1 +W1 + X1]]&gt;=1),1,0)</f>
        <v>0</v>
      </c>
      <c r="AB8091" s="10" t="str">
        <f>Tableau1[[#This Row],[DOI]]</f>
        <v>doi: 10.1016/j.ophtha.2016.12.039</v>
      </c>
      <c r="AC8091" s="13" t="str">
        <f>Tableau1[[#This Row],[Authors]]&amp;", "&amp;Tableau1[[#This Row],[Title]]&amp;" "&amp;Tableau1[[#This Row],[Journal]]&amp;". "&amp;Tableau1[[#This Row],[Year]]</f>
        <v>Stagg BC, Shah MM, Talwar N, Padovani-Claudio DA, Woodward MA, Stein JD., Factors Affecting Visits to the Emergency Department for Urgent and Nonurgent Ocular Conditions. Ophthalmology. 2017</v>
      </c>
    </row>
    <row r="8092" spans="1:29" x14ac:dyDescent="0.3">
      <c r="A8092">
        <v>8025</v>
      </c>
      <c r="B8092" t="s">
        <v>10754</v>
      </c>
      <c r="C8092" t="s">
        <v>20948</v>
      </c>
      <c r="D8092" t="s">
        <v>31192</v>
      </c>
      <c r="E8092" t="s">
        <v>2609</v>
      </c>
      <c r="F8092" s="10"/>
      <c r="G8092">
        <v>2017</v>
      </c>
      <c r="J8092">
        <v>0.72716836850504263</v>
      </c>
      <c r="L8092" t="s">
        <v>42372</v>
      </c>
      <c r="M8092">
        <v>28007905</v>
      </c>
      <c r="Q8092" s="10"/>
      <c r="R8092" s="11">
        <f t="shared" si="252"/>
        <v>0</v>
      </c>
      <c r="U8092" s="11">
        <f t="shared" si="253"/>
        <v>0</v>
      </c>
      <c r="Y8092" s="11">
        <f>IF(SUM(Tableau1[[#This Row],[Other access]:[Sci-hub access]])&gt;=1,1,0)</f>
        <v>0</v>
      </c>
      <c r="Z8092" s="12">
        <f>IF(OR(Tableau1[[#This Row],[Access R1 + S1+ T1 ]]&gt;=1,Tableau1[[#This Row],[Access V1 +W1 + X1]]&gt;=1),1,0)</f>
        <v>0</v>
      </c>
      <c r="AB8092" s="10" t="str">
        <f>Tableau1[[#This Row],[DOI]]</f>
        <v>doi: 10.1093/hmg/ddw391</v>
      </c>
      <c r="AC8092" s="13" t="str">
        <f>Tableau1[[#This Row],[Authors]]&amp;", "&amp;Tableau1[[#This Row],[Title]]&amp;" "&amp;Tableau1[[#This Row],[Journal]]&amp;". "&amp;Tableau1[[#This Row],[Year]]</f>
        <v>Rydning SL, Backe PH, Sousa MML, Iqbal Z, Øye AM, Sheng Y, Yang M, Lin X, Slupphaug G, Nordenmark TH, Vigeland MD, Bjørås M, Tallaksen CM, Selmer KK., Novel UCHL1 mutations reveal new insights into ubiquitin processing. Hum Mol Genet. 2017</v>
      </c>
    </row>
    <row r="8093" spans="1:29" x14ac:dyDescent="0.3">
      <c r="A8093">
        <v>9454</v>
      </c>
      <c r="B8093" t="s">
        <v>12021</v>
      </c>
      <c r="C8093" t="s">
        <v>22197</v>
      </c>
      <c r="D8093" t="s">
        <v>32467</v>
      </c>
      <c r="E8093" t="s">
        <v>2464</v>
      </c>
      <c r="F8093" s="10"/>
      <c r="G8093">
        <v>2017</v>
      </c>
      <c r="J8093">
        <v>0.72724750037063812</v>
      </c>
      <c r="L8093" t="e">
        <v>#VALUE!</v>
      </c>
      <c r="M8093">
        <v>27684293</v>
      </c>
      <c r="Q8093" s="10"/>
      <c r="R8093" s="11">
        <f t="shared" si="252"/>
        <v>0</v>
      </c>
      <c r="U8093" s="11">
        <f t="shared" si="253"/>
        <v>0</v>
      </c>
      <c r="Y8093" s="11">
        <f>IF(SUM(Tableau1[[#This Row],[Other access]:[Sci-hub access]])&gt;=1,1,0)</f>
        <v>0</v>
      </c>
      <c r="Z8093" s="12">
        <f>IF(OR(Tableau1[[#This Row],[Access R1 + S1+ T1 ]]&gt;=1,Tableau1[[#This Row],[Access V1 +W1 + X1]]&gt;=1),1,0)</f>
        <v>0</v>
      </c>
      <c r="AB8093" s="10" t="e">
        <f>Tableau1[[#This Row],[DOI]]</f>
        <v>#VALUE!</v>
      </c>
      <c r="AC8093" s="13" t="str">
        <f>Tableau1[[#This Row],[Authors]]&amp;", "&amp;Tableau1[[#This Row],[Title]]&amp;" "&amp;Tableau1[[#This Row],[Journal]]&amp;". "&amp;Tableau1[[#This Row],[Year]]</f>
        <v>Ehmann DS, Ho AC., Cataract surgery and age-related macular degeneration. Curr Opin Ophthalmol. 2017</v>
      </c>
    </row>
    <row r="8094" spans="1:29" x14ac:dyDescent="0.3">
      <c r="A8094">
        <v>6979</v>
      </c>
      <c r="B8094" t="s">
        <v>9839</v>
      </c>
      <c r="C8094" t="s">
        <v>20042</v>
      </c>
      <c r="D8094" t="s">
        <v>30273</v>
      </c>
      <c r="E8094" t="s">
        <v>34015</v>
      </c>
      <c r="F8094" s="10"/>
      <c r="G8094">
        <v>2017</v>
      </c>
      <c r="J8094">
        <v>0.72734138904010204</v>
      </c>
      <c r="L8094" t="s">
        <v>41337</v>
      </c>
      <c r="M8094">
        <v>28139165</v>
      </c>
      <c r="Q8094" s="10"/>
      <c r="R8094" s="11">
        <f t="shared" si="252"/>
        <v>0</v>
      </c>
      <c r="U8094" s="11">
        <f t="shared" si="253"/>
        <v>0</v>
      </c>
      <c r="Y8094" s="11">
        <f>IF(SUM(Tableau1[[#This Row],[Other access]:[Sci-hub access]])&gt;=1,1,0)</f>
        <v>0</v>
      </c>
      <c r="Z8094" s="12">
        <f>IF(OR(Tableau1[[#This Row],[Access R1 + S1+ T1 ]]&gt;=1,Tableau1[[#This Row],[Access V1 +W1 + X1]]&gt;=1),1,0)</f>
        <v>0</v>
      </c>
      <c r="AB8094" s="10" t="str">
        <f>Tableau1[[#This Row],[DOI]]</f>
        <v>doi: 10.1080/13816810.2016.1253108</v>
      </c>
      <c r="AC8094" s="13" t="str">
        <f>Tableau1[[#This Row],[Authors]]&amp;", "&amp;Tableau1[[#This Row],[Title]]&amp;" "&amp;Tableau1[[#This Row],[Journal]]&amp;". "&amp;Tableau1[[#This Row],[Year]]</f>
        <v>Soldath P, Wegener M, Sander B, Rosenberg T, Duno M, Wibrand F, Vissing J., Leber hereditary optic neuropathy due to a new ND1 mutation. Ophthalmic Genet. 2017</v>
      </c>
    </row>
    <row r="8095" spans="1:29" x14ac:dyDescent="0.3">
      <c r="A8095">
        <v>9909</v>
      </c>
      <c r="B8095" t="s">
        <v>12437</v>
      </c>
      <c r="C8095" t="s">
        <v>22607</v>
      </c>
      <c r="D8095" t="s">
        <v>32885</v>
      </c>
      <c r="E8095" t="s">
        <v>2486</v>
      </c>
      <c r="F8095" s="10"/>
      <c r="G8095">
        <v>2017</v>
      </c>
      <c r="J8095">
        <v>0.72746756721278194</v>
      </c>
      <c r="L8095" t="s">
        <v>44168</v>
      </c>
      <c r="M8095">
        <v>27543376</v>
      </c>
      <c r="Q8095" s="10"/>
      <c r="R8095" s="11">
        <f t="shared" si="252"/>
        <v>0</v>
      </c>
      <c r="U8095" s="11">
        <f t="shared" si="253"/>
        <v>0</v>
      </c>
      <c r="Y8095" s="11">
        <f>IF(SUM(Tableau1[[#This Row],[Other access]:[Sci-hub access]])&gt;=1,1,0)</f>
        <v>0</v>
      </c>
      <c r="Z8095" s="12">
        <f>IF(OR(Tableau1[[#This Row],[Access R1 + S1+ T1 ]]&gt;=1,Tableau1[[#This Row],[Access V1 +W1 + X1]]&gt;=1),1,0)</f>
        <v>0</v>
      </c>
      <c r="AB8095" s="10" t="str">
        <f>Tableau1[[#This Row],[DOI]]</f>
        <v>doi: 10.1111/aos.13204</v>
      </c>
      <c r="AC8095" s="13" t="str">
        <f>Tableau1[[#This Row],[Authors]]&amp;", "&amp;Tableau1[[#This Row],[Title]]&amp;" "&amp;Tableau1[[#This Row],[Journal]]&amp;". "&amp;Tableau1[[#This Row],[Year]]</f>
        <v>Hu CC, Lin HC, Sheu JJ, Kao LT., Neovascular age-related macular degeneration is not associated with coronary heart disease in a Chinese Population: a population-based study. Acta Ophthalmol. 2017</v>
      </c>
    </row>
    <row r="8096" spans="1:29" x14ac:dyDescent="0.3">
      <c r="A8096">
        <v>1664</v>
      </c>
      <c r="B8096" t="s">
        <v>4916</v>
      </c>
      <c r="C8096" t="s">
        <v>15165</v>
      </c>
      <c r="D8096" t="s">
        <v>25337</v>
      </c>
      <c r="E8096" t="s">
        <v>2562</v>
      </c>
      <c r="F8096" s="10"/>
      <c r="G8096">
        <v>2017</v>
      </c>
      <c r="J8096">
        <v>0.72753771411118917</v>
      </c>
      <c r="L8096" t="s">
        <v>36143</v>
      </c>
      <c r="M8096">
        <v>28905540</v>
      </c>
      <c r="Q8096" s="10"/>
      <c r="R8096" s="11">
        <f t="shared" si="252"/>
        <v>0</v>
      </c>
      <c r="U8096" s="11">
        <f t="shared" si="253"/>
        <v>0</v>
      </c>
      <c r="Y8096" s="11">
        <f>IF(SUM(Tableau1[[#This Row],[Other access]:[Sci-hub access]])&gt;=1,1,0)</f>
        <v>0</v>
      </c>
      <c r="Z8096" s="12">
        <f>IF(OR(Tableau1[[#This Row],[Access R1 + S1+ T1 ]]&gt;=1,Tableau1[[#This Row],[Access V1 +W1 + X1]]&gt;=1),1,0)</f>
        <v>0</v>
      </c>
      <c r="AB8096" s="10" t="str">
        <f>Tableau1[[#This Row],[DOI]]</f>
        <v>doi: 10.22608/APO.2017123</v>
      </c>
      <c r="AC8096" s="13" t="str">
        <f>Tableau1[[#This Row],[Authors]]&amp;", "&amp;Tableau1[[#This Row],[Title]]&amp;" "&amp;Tableau1[[#This Row],[Journal]]&amp;". "&amp;Tableau1[[#This Row],[Year]]</f>
        <v>Sauder G, Ruf E, Moedl S, Thyzel R., Nanosecond Laser Cataract Surgery in LOCS III Grade 4 and 5: A Case Series. Asia Pac J Ophthalmol (Phila). 2017</v>
      </c>
    </row>
    <row r="8097" spans="1:29" x14ac:dyDescent="0.3">
      <c r="A8097">
        <v>5223</v>
      </c>
      <c r="B8097" t="s">
        <v>8292</v>
      </c>
      <c r="C8097" t="s">
        <v>18516</v>
      </c>
      <c r="D8097" t="s">
        <v>28722</v>
      </c>
      <c r="E8097" t="s">
        <v>2462</v>
      </c>
      <c r="F8097" s="10"/>
      <c r="G8097">
        <v>2017</v>
      </c>
      <c r="J8097">
        <v>0.72764101295234418</v>
      </c>
      <c r="L8097" t="s">
        <v>39624</v>
      </c>
      <c r="M8097">
        <v>28359272</v>
      </c>
      <c r="Q8097" s="10"/>
      <c r="R8097" s="11">
        <f t="shared" si="252"/>
        <v>0</v>
      </c>
      <c r="U8097" s="11">
        <f t="shared" si="253"/>
        <v>0</v>
      </c>
      <c r="Y8097" s="11">
        <f>IF(SUM(Tableau1[[#This Row],[Other access]:[Sci-hub access]])&gt;=1,1,0)</f>
        <v>0</v>
      </c>
      <c r="Z8097" s="12">
        <f>IF(OR(Tableau1[[#This Row],[Access R1 + S1+ T1 ]]&gt;=1,Tableau1[[#This Row],[Access V1 +W1 + X1]]&gt;=1),1,0)</f>
        <v>0</v>
      </c>
      <c r="AB8097" s="10" t="str">
        <f>Tableau1[[#This Row],[DOI]]</f>
        <v>doi: 10.1186/s12886-017-0426-2</v>
      </c>
      <c r="AC8097" s="13" t="str">
        <f>Tableau1[[#This Row],[Authors]]&amp;", "&amp;Tableau1[[#This Row],[Title]]&amp;" "&amp;Tableau1[[#This Row],[Journal]]&amp;". "&amp;Tableau1[[#This Row],[Year]]</f>
        <v>Jin KW, Shin YJ, Hyon JY., Effects of chalazia on corneal astigmatism : Large-sized chalazia in middle upper eyelids compress the cornea and induce the corneal astigmatism. BMC Ophthalmol. 2017</v>
      </c>
    </row>
    <row r="8098" spans="1:29" x14ac:dyDescent="0.3">
      <c r="A8098">
        <v>3932</v>
      </c>
      <c r="B8098" t="s">
        <v>306</v>
      </c>
      <c r="C8098" t="s">
        <v>307</v>
      </c>
      <c r="D8098" t="s">
        <v>308</v>
      </c>
      <c r="E8098" t="s">
        <v>3157</v>
      </c>
      <c r="F8098" s="10"/>
      <c r="G8098">
        <v>2017</v>
      </c>
      <c r="J8098">
        <v>0.72770107039133669</v>
      </c>
      <c r="L8098" t="s">
        <v>38373</v>
      </c>
      <c r="M8098">
        <v>28503820</v>
      </c>
      <c r="Q8098" s="10"/>
      <c r="R8098" s="11">
        <f t="shared" si="252"/>
        <v>0</v>
      </c>
      <c r="U8098" s="11">
        <f t="shared" si="253"/>
        <v>0</v>
      </c>
      <c r="Y8098" s="11">
        <f>IF(SUM(Tableau1[[#This Row],[Other access]:[Sci-hub access]])&gt;=1,1,0)</f>
        <v>0</v>
      </c>
      <c r="Z8098" s="12">
        <f>IF(OR(Tableau1[[#This Row],[Access R1 + S1+ T1 ]]&gt;=1,Tableau1[[#This Row],[Access V1 +W1 + X1]]&gt;=1),1,0)</f>
        <v>0</v>
      </c>
      <c r="AB8098" s="10" t="str">
        <f>Tableau1[[#This Row],[DOI]]</f>
        <v>doi: 10.1111/joim.12631</v>
      </c>
      <c r="AC8098" s="13" t="str">
        <f>Tableau1[[#This Row],[Authors]]&amp;", "&amp;Tableau1[[#This Row],[Title]]&amp;" "&amp;Tableau1[[#This Row],[Journal]]&amp;". "&amp;Tableau1[[#This Row],[Year]]</f>
        <v>Baldini C, Santini E, Rossi C, Donati V, Solini A., The P2X7 receptor-NLRP3 inflammasome complex predicts the development of non-Hodgkin's lymphoma in Sjogren's syndrome: a prospective, observational, single-centre study. J Intern Med. 2017</v>
      </c>
    </row>
    <row r="8099" spans="1:29" x14ac:dyDescent="0.3">
      <c r="A8099">
        <v>9232</v>
      </c>
      <c r="B8099" t="s">
        <v>11818</v>
      </c>
      <c r="C8099" t="s">
        <v>21993</v>
      </c>
      <c r="D8099" t="s">
        <v>32260</v>
      </c>
      <c r="E8099" t="s">
        <v>2525</v>
      </c>
      <c r="F8099" s="10"/>
      <c r="G8099">
        <v>2017</v>
      </c>
      <c r="J8099">
        <v>0.72771584562678082</v>
      </c>
      <c r="L8099" t="s">
        <v>43543</v>
      </c>
      <c r="M8099">
        <v>27758063</v>
      </c>
      <c r="Q8099" s="10"/>
      <c r="R8099" s="11">
        <f t="shared" si="252"/>
        <v>0</v>
      </c>
      <c r="U8099" s="11">
        <f t="shared" si="253"/>
        <v>0</v>
      </c>
      <c r="Y8099" s="11">
        <f>IF(SUM(Tableau1[[#This Row],[Other access]:[Sci-hub access]])&gt;=1,1,0)</f>
        <v>0</v>
      </c>
      <c r="Z8099" s="12">
        <f>IF(OR(Tableau1[[#This Row],[Access R1 + S1+ T1 ]]&gt;=1,Tableau1[[#This Row],[Access V1 +W1 + X1]]&gt;=1),1,0)</f>
        <v>0</v>
      </c>
      <c r="AB8099" s="10" t="str">
        <f>Tableau1[[#This Row],[DOI]]</f>
        <v>doi: 10.1111/ceo.12864</v>
      </c>
      <c r="AC8099" s="13" t="str">
        <f>Tableau1[[#This Row],[Authors]]&amp;", "&amp;Tableau1[[#This Row],[Title]]&amp;" "&amp;Tableau1[[#This Row],[Journal]]&amp;". "&amp;Tableau1[[#This Row],[Year]]</f>
        <v>Lorenz K, Beck S, Keilani MM, Wasielica-Poslednik J, Pfeiffer N, Grus FH., Course of serum autoantibodies in patients after acute angle-closure glaucoma attack. Clin Exp Ophthalmol. 2017</v>
      </c>
    </row>
    <row r="8100" spans="1:29" x14ac:dyDescent="0.3">
      <c r="A8100">
        <v>42</v>
      </c>
      <c r="B8100" t="s">
        <v>3305</v>
      </c>
      <c r="C8100" t="s">
        <v>13566</v>
      </c>
      <c r="D8100" t="s">
        <v>23725</v>
      </c>
      <c r="E8100" t="s">
        <v>2465</v>
      </c>
      <c r="F8100" s="10"/>
      <c r="G8100">
        <v>2018</v>
      </c>
      <c r="J8100">
        <v>0.72789853450968844</v>
      </c>
      <c r="L8100" t="s">
        <v>34560</v>
      </c>
      <c r="M8100">
        <v>29465536</v>
      </c>
      <c r="Q8100" s="10"/>
      <c r="R8100" s="11">
        <f t="shared" si="252"/>
        <v>0</v>
      </c>
      <c r="U8100" s="11">
        <f t="shared" si="253"/>
        <v>0</v>
      </c>
      <c r="Y8100" s="11">
        <f>IF(SUM(Tableau1[[#This Row],[Other access]:[Sci-hub access]])&gt;=1,1,0)</f>
        <v>0</v>
      </c>
      <c r="Z8100" s="12">
        <f>IF(OR(Tableau1[[#This Row],[Access R1 + S1+ T1 ]]&gt;=1,Tableau1[[#This Row],[Access V1 +W1 + X1]]&gt;=1),1,0)</f>
        <v>0</v>
      </c>
      <c r="AB8100" s="10" t="str">
        <f>Tableau1[[#This Row],[DOI]]</f>
        <v>doi: 10.1097/MD.0000000000010004</v>
      </c>
      <c r="AC8100" s="13" t="str">
        <f>Tableau1[[#This Row],[Authors]]&amp;", "&amp;Tableau1[[#This Row],[Title]]&amp;" "&amp;Tableau1[[#This Row],[Journal]]&amp;". "&amp;Tableau1[[#This Row],[Year]]</f>
        <v>Yan X, Jin J., Primary cutaneous amyloidosis associated with autoimmune hepatitis-primary biliary cirrhosis overlap syndrome and Sjögren syndrome: A case report. Medicine (Baltimore). 2018</v>
      </c>
    </row>
    <row r="8101" spans="1:29" ht="28.8" x14ac:dyDescent="0.3">
      <c r="A8101">
        <v>7739</v>
      </c>
      <c r="B8101" t="s">
        <v>10505</v>
      </c>
      <c r="C8101" t="s">
        <v>20701</v>
      </c>
      <c r="D8101" t="s">
        <v>30942</v>
      </c>
      <c r="E8101" t="s">
        <v>2479</v>
      </c>
      <c r="F8101" s="10"/>
      <c r="G8101">
        <v>2017</v>
      </c>
      <c r="J8101">
        <v>0.72799978068072768</v>
      </c>
      <c r="L8101" t="s">
        <v>42090</v>
      </c>
      <c r="M8101">
        <v>28060069</v>
      </c>
      <c r="Q8101" s="10"/>
      <c r="R8101" s="11">
        <f t="shared" si="252"/>
        <v>0</v>
      </c>
      <c r="U8101" s="11">
        <f t="shared" si="253"/>
        <v>0</v>
      </c>
      <c r="Y8101" s="11">
        <f>IF(SUM(Tableau1[[#This Row],[Other access]:[Sci-hub access]])&gt;=1,1,0)</f>
        <v>0</v>
      </c>
      <c r="Z8101" s="12">
        <f>IF(OR(Tableau1[[#This Row],[Access R1 + S1+ T1 ]]&gt;=1,Tableau1[[#This Row],[Access V1 +W1 + X1]]&gt;=1),1,0)</f>
        <v>0</v>
      </c>
      <c r="AB8101" s="10" t="str">
        <f>Tableau1[[#This Row],[DOI]]</f>
        <v>doi: 10.1097/ICO.0000000000001045</v>
      </c>
      <c r="AC8101" s="13" t="str">
        <f>Tableau1[[#This Row],[Authors]]&amp;", "&amp;Tableau1[[#This Row],[Title]]&amp;" "&amp;Tableau1[[#This Row],[Journal]]&amp;". "&amp;Tableau1[[#This Row],[Year]]</f>
        <v>Kattan JM, Serna-Ojeda JC, Sharma A, Kim EK, Ramirez-Miranda A, Cruz-Aguilar M, Cervantes AE, Frausto RF, Zenteno JC, Graue-Hernandez EO, Aldave AJ., Vortex Pattern of Corneal Deposits in Granular Corneal Dystrophy Associated With the p.(Arg555Trp) Mutation in TGFBI. Cornea. 2017</v>
      </c>
    </row>
    <row r="8102" spans="1:29" x14ac:dyDescent="0.3">
      <c r="A8102">
        <v>2088</v>
      </c>
      <c r="B8102" t="s">
        <v>5327</v>
      </c>
      <c r="C8102" t="s">
        <v>15572</v>
      </c>
      <c r="D8102" t="s">
        <v>25749</v>
      </c>
      <c r="E8102" t="s">
        <v>2511</v>
      </c>
      <c r="F8102" s="10"/>
      <c r="G8102">
        <v>2017</v>
      </c>
      <c r="J8102">
        <v>0.72820530127487848</v>
      </c>
      <c r="L8102" t="s">
        <v>36559</v>
      </c>
      <c r="M8102">
        <v>28820150</v>
      </c>
      <c r="Q8102" s="10"/>
      <c r="R8102" s="11">
        <f t="shared" si="252"/>
        <v>0</v>
      </c>
      <c r="U8102" s="11">
        <f t="shared" si="253"/>
        <v>0</v>
      </c>
      <c r="Y8102" s="11">
        <f>IF(SUM(Tableau1[[#This Row],[Other access]:[Sci-hub access]])&gt;=1,1,0)</f>
        <v>0</v>
      </c>
      <c r="Z8102" s="12">
        <f>IF(OR(Tableau1[[#This Row],[Access R1 + S1+ T1 ]]&gt;=1,Tableau1[[#This Row],[Access V1 +W1 + X1]]&gt;=1),1,0)</f>
        <v>0</v>
      </c>
      <c r="AB8102" s="10" t="str">
        <f>Tableau1[[#This Row],[DOI]]</f>
        <v>doi: 10.4103/ijo.IJO_582_17</v>
      </c>
      <c r="AC8102" s="13" t="str">
        <f>Tableau1[[#This Row],[Authors]]&amp;", "&amp;Tableau1[[#This Row],[Title]]&amp;" "&amp;Tableau1[[#This Row],[Journal]]&amp;". "&amp;Tableau1[[#This Row],[Year]]</f>
        <v>Maharana PK, Sahay P, Singhal D, Garg I, Titiyal JS, Sharma N., Component corneal surgery: An update. Indian J Ophthalmol. 2017</v>
      </c>
    </row>
    <row r="8103" spans="1:29" x14ac:dyDescent="0.3">
      <c r="A8103">
        <v>3106</v>
      </c>
      <c r="B8103" t="s">
        <v>6296</v>
      </c>
      <c r="C8103" t="s">
        <v>16539</v>
      </c>
      <c r="D8103" t="s">
        <v>26720</v>
      </c>
      <c r="E8103" t="s">
        <v>2486</v>
      </c>
      <c r="F8103" s="10"/>
      <c r="G8103">
        <v>2017</v>
      </c>
      <c r="J8103">
        <v>0.72829685364732599</v>
      </c>
      <c r="L8103" t="s">
        <v>37560</v>
      </c>
      <c r="M8103">
        <v>28636126</v>
      </c>
      <c r="Q8103" s="10"/>
      <c r="R8103" s="11">
        <f t="shared" si="252"/>
        <v>0</v>
      </c>
      <c r="U8103" s="11">
        <f t="shared" si="253"/>
        <v>0</v>
      </c>
      <c r="Y8103" s="11">
        <f>IF(SUM(Tableau1[[#This Row],[Other access]:[Sci-hub access]])&gt;=1,1,0)</f>
        <v>0</v>
      </c>
      <c r="Z8103" s="12">
        <f>IF(OR(Tableau1[[#This Row],[Access R1 + S1+ T1 ]]&gt;=1,Tableau1[[#This Row],[Access V1 +W1 + X1]]&gt;=1),1,0)</f>
        <v>0</v>
      </c>
      <c r="AB8103" s="10" t="str">
        <f>Tableau1[[#This Row],[DOI]]</f>
        <v>doi: 10.1111/aos.13481</v>
      </c>
      <c r="AC8103" s="13" t="str">
        <f>Tableau1[[#This Row],[Authors]]&amp;", "&amp;Tableau1[[#This Row],[Title]]&amp;" "&amp;Tableau1[[#This Row],[Journal]]&amp;". "&amp;Tableau1[[#This Row],[Year]]</f>
        <v>Klemp K, Kiilgaard JF, Heegaard S, Nørgaard T, Andersen MK, Prause JU., Bilateral diffuse uveal melanocytic proliferation: Case report and literature review. Acta Ophthalmol. 2017</v>
      </c>
    </row>
    <row r="8104" spans="1:29" ht="28.8" x14ac:dyDescent="0.3">
      <c r="A8104">
        <v>9425</v>
      </c>
      <c r="B8104" t="s">
        <v>11995</v>
      </c>
      <c r="C8104" t="s">
        <v>22170</v>
      </c>
      <c r="D8104" t="s">
        <v>32440</v>
      </c>
      <c r="E8104" t="s">
        <v>2499</v>
      </c>
      <c r="F8104" s="10"/>
      <c r="G8104">
        <v>2017</v>
      </c>
      <c r="J8104">
        <v>0.72832503534700521</v>
      </c>
      <c r="L8104" t="s">
        <v>43714</v>
      </c>
      <c r="M8104">
        <v>27696070</v>
      </c>
      <c r="Q8104" s="10"/>
      <c r="R8104" s="11">
        <f t="shared" si="252"/>
        <v>0</v>
      </c>
      <c r="U8104" s="11">
        <f t="shared" si="253"/>
        <v>0</v>
      </c>
      <c r="Y8104" s="11">
        <f>IF(SUM(Tableau1[[#This Row],[Other access]:[Sci-hub access]])&gt;=1,1,0)</f>
        <v>0</v>
      </c>
      <c r="Z8104" s="12">
        <f>IF(OR(Tableau1[[#This Row],[Access R1 + S1+ T1 ]]&gt;=1,Tableau1[[#This Row],[Access V1 +W1 + X1]]&gt;=1),1,0)</f>
        <v>0</v>
      </c>
      <c r="AB8104" s="10" t="str">
        <f>Tableau1[[#This Row],[DOI]]</f>
        <v>doi: 10.1007/s00592-016-0915-4</v>
      </c>
      <c r="AC8104" s="13" t="str">
        <f>Tableau1[[#This Row],[Authors]]&amp;", "&amp;Tableau1[[#This Row],[Title]]&amp;" "&amp;Tableau1[[#This Row],[Journal]]&amp;". "&amp;Tableau1[[#This Row],[Year]]</f>
        <v>Barutta F, Bruno G, Matullo G, Chaturvedi N, Grimaldi S, Schalkwijk C, Stehouwer CD, Fuller JH, Gruden G., MicroRNA-126 and micro-/macrovascular complications of type 1 diabetes in the EURODIAB Prospective Complications Study. Acta Diabetol. 2017</v>
      </c>
    </row>
    <row r="8105" spans="1:29" x14ac:dyDescent="0.3">
      <c r="A8105">
        <v>3323</v>
      </c>
      <c r="B8105" t="s">
        <v>6504</v>
      </c>
      <c r="C8105" t="s">
        <v>16747</v>
      </c>
      <c r="D8105" t="s">
        <v>26928</v>
      </c>
      <c r="E8105" t="s">
        <v>2448</v>
      </c>
      <c r="F8105" s="10"/>
      <c r="G8105">
        <v>2017</v>
      </c>
      <c r="J8105">
        <v>0.7285712727984256</v>
      </c>
      <c r="L8105" t="s">
        <v>37776</v>
      </c>
      <c r="M8105">
        <v>28601909</v>
      </c>
      <c r="Q8105" s="10"/>
      <c r="R8105" s="11">
        <f t="shared" si="252"/>
        <v>0</v>
      </c>
      <c r="U8105" s="11">
        <f t="shared" si="253"/>
        <v>0</v>
      </c>
      <c r="Y8105" s="11">
        <f>IF(SUM(Tableau1[[#This Row],[Other access]:[Sci-hub access]])&gt;=1,1,0)</f>
        <v>0</v>
      </c>
      <c r="Z8105" s="12">
        <f>IF(OR(Tableau1[[#This Row],[Access R1 + S1+ T1 ]]&gt;=1,Tableau1[[#This Row],[Access V1 +W1 + X1]]&gt;=1),1,0)</f>
        <v>0</v>
      </c>
      <c r="AB8105" s="10" t="str">
        <f>Tableau1[[#This Row],[DOI]]</f>
        <v>doi: 10.1007/s00417-017-3708-8</v>
      </c>
      <c r="AC8105" s="13" t="str">
        <f>Tableau1[[#This Row],[Authors]]&amp;", "&amp;Tableau1[[#This Row],[Title]]&amp;" "&amp;Tableau1[[#This Row],[Journal]]&amp;". "&amp;Tableau1[[#This Row],[Year]]</f>
        <v>Toribio A, Marrodán T, Fernández-Natal I, Martínez-Blanco H, Rodríguez-Aparicio L, Ferrero MÁ., Study of conjunctival flora in anophthalmic patients: influence on the comfort of the socket. Graefes Arch Clin Exp Ophthalmol. 2017</v>
      </c>
    </row>
    <row r="8106" spans="1:29" x14ac:dyDescent="0.3">
      <c r="A8106">
        <v>11</v>
      </c>
      <c r="B8106" t="s">
        <v>3274</v>
      </c>
      <c r="C8106" t="s">
        <v>13535</v>
      </c>
      <c r="D8106" t="s">
        <v>23694</v>
      </c>
      <c r="E8106" t="s">
        <v>2462</v>
      </c>
      <c r="G8106">
        <v>2018</v>
      </c>
      <c r="J8106">
        <v>0.72859981177883726</v>
      </c>
      <c r="L8106" t="s">
        <v>34530</v>
      </c>
      <c r="M8106">
        <v>29506510</v>
      </c>
      <c r="R8106" s="6">
        <f t="shared" si="252"/>
        <v>0</v>
      </c>
      <c r="S8106" s="8">
        <v>1</v>
      </c>
      <c r="T8106">
        <v>1</v>
      </c>
      <c r="U8106" s="6">
        <f t="shared" si="253"/>
        <v>1</v>
      </c>
      <c r="X8106">
        <v>1</v>
      </c>
      <c r="Y8106" s="6">
        <f>IF(SUM(Tableau1[[#This Row],[Other access]:[Sci-hub access]])&gt;=1,1,0)</f>
        <v>1</v>
      </c>
      <c r="Z8106" s="3">
        <f>IF(OR(Tableau1[[#This Row],[Access R1 + S1+ T1 ]]&gt;=1,Tableau1[[#This Row],[Access V1 +W1 + X1]]&gt;=1),1,0)</f>
        <v>1</v>
      </c>
      <c r="AB8106" t="str">
        <f>Tableau1[[#This Row],[DOI]]</f>
        <v>doi: 10.1186/s12886-018-0737-y</v>
      </c>
      <c r="AC8106" s="1" t="str">
        <f>Tableau1[[#This Row],[Authors]]&amp;", "&amp;Tableau1[[#This Row],[Title]]&amp;" "&amp;Tableau1[[#This Row],[Journal]]&amp;". "&amp;Tableau1[[#This Row],[Year]]</f>
        <v>Guo J, Tang W, Ye X, Wu H, Xu G, Liu W, Zhang Y., Predictive multi-imaging biomarkers relevant for visual acuity in idiopathic macular telangiectasis type 1. BMC Ophthalmol. 2018</v>
      </c>
    </row>
    <row r="8107" spans="1:29" x14ac:dyDescent="0.3">
      <c r="A8107">
        <v>8068</v>
      </c>
      <c r="B8107" t="s">
        <v>10794</v>
      </c>
      <c r="C8107" t="s">
        <v>20986</v>
      </c>
      <c r="D8107" t="s">
        <v>31232</v>
      </c>
      <c r="E8107" t="s">
        <v>2557</v>
      </c>
      <c r="F8107" s="10"/>
      <c r="G8107">
        <v>2017</v>
      </c>
      <c r="J8107">
        <v>0.72869680065084386</v>
      </c>
      <c r="L8107" t="s">
        <v>42415</v>
      </c>
      <c r="M8107">
        <v>28002223</v>
      </c>
      <c r="Q8107" s="10"/>
      <c r="R8107" s="11">
        <f t="shared" si="252"/>
        <v>0</v>
      </c>
      <c r="U8107" s="11">
        <f t="shared" si="253"/>
        <v>0</v>
      </c>
      <c r="Y8107" s="11">
        <f>IF(SUM(Tableau1[[#This Row],[Other access]:[Sci-hub access]])&gt;=1,1,0)</f>
        <v>0</v>
      </c>
      <c r="Z8107" s="12">
        <f>IF(OR(Tableau1[[#This Row],[Access R1 + S1+ T1 ]]&gt;=1,Tableau1[[#This Row],[Access V1 +W1 + X1]]&gt;=1),1,0)</f>
        <v>0</v>
      </c>
      <c r="AB8107" s="10" t="str">
        <f>Tableau1[[#This Row],[DOI]]</f>
        <v>doi: 10.1097/ICL.0000000000000343</v>
      </c>
      <c r="AC8107" s="13" t="str">
        <f>Tableau1[[#This Row],[Authors]]&amp;", "&amp;Tableau1[[#This Row],[Title]]&amp;" "&amp;Tableau1[[#This Row],[Journal]]&amp;". "&amp;Tableau1[[#This Row],[Year]]</f>
        <v>Willcox MD., Is There a Role for Inflammation in Contact Lens Discomfort? Eye Contact Lens. 2017</v>
      </c>
    </row>
    <row r="8108" spans="1:29" x14ac:dyDescent="0.3">
      <c r="A8108">
        <v>1730</v>
      </c>
      <c r="B8108" t="s">
        <v>4980</v>
      </c>
      <c r="C8108" t="s">
        <v>15228</v>
      </c>
      <c r="D8108" t="s">
        <v>25401</v>
      </c>
      <c r="E8108" t="s">
        <v>2448</v>
      </c>
      <c r="F8108" s="10"/>
      <c r="G8108">
        <v>2017</v>
      </c>
      <c r="J8108">
        <v>0.72876818215473071</v>
      </c>
      <c r="L8108" t="s">
        <v>36206</v>
      </c>
      <c r="M8108">
        <v>28889226</v>
      </c>
      <c r="Q8108" s="10"/>
      <c r="R8108" s="11">
        <f t="shared" si="252"/>
        <v>0</v>
      </c>
      <c r="U8108" s="11">
        <f t="shared" si="253"/>
        <v>0</v>
      </c>
      <c r="Y8108" s="11">
        <f>IF(SUM(Tableau1[[#This Row],[Other access]:[Sci-hub access]])&gt;=1,1,0)</f>
        <v>0</v>
      </c>
      <c r="Z8108" s="12">
        <f>IF(OR(Tableau1[[#This Row],[Access R1 + S1+ T1 ]]&gt;=1,Tableau1[[#This Row],[Access V1 +W1 + X1]]&gt;=1),1,0)</f>
        <v>0</v>
      </c>
      <c r="AB8108" s="10" t="str">
        <f>Tableau1[[#This Row],[DOI]]</f>
        <v>doi: 10.1007/s00417-017-3798-3</v>
      </c>
      <c r="AC8108" s="13" t="str">
        <f>Tableau1[[#This Row],[Authors]]&amp;", "&amp;Tableau1[[#This Row],[Title]]&amp;" "&amp;Tableau1[[#This Row],[Journal]]&amp;". "&amp;Tableau1[[#This Row],[Year]]</f>
        <v>Jeon HS, Choi DG., Stereopsis and fusion in anisometropia according to the presence of amblyopia. Graefes Arch Clin Exp Ophthalmol. 2017</v>
      </c>
    </row>
    <row r="8109" spans="1:29" ht="28.8" x14ac:dyDescent="0.3">
      <c r="A8109">
        <v>3863</v>
      </c>
      <c r="B8109" t="s">
        <v>7023</v>
      </c>
      <c r="C8109" t="s">
        <v>17262</v>
      </c>
      <c r="D8109" t="s">
        <v>27448</v>
      </c>
      <c r="E8109" t="s">
        <v>2465</v>
      </c>
      <c r="F8109" s="10"/>
      <c r="G8109">
        <v>2017</v>
      </c>
      <c r="J8109">
        <v>0.72881065917119692</v>
      </c>
      <c r="L8109" t="s">
        <v>38305</v>
      </c>
      <c r="M8109">
        <v>28514307</v>
      </c>
      <c r="Q8109" s="10"/>
      <c r="R8109" s="11">
        <f t="shared" si="252"/>
        <v>0</v>
      </c>
      <c r="U8109" s="11">
        <f t="shared" si="253"/>
        <v>0</v>
      </c>
      <c r="Y8109" s="11">
        <f>IF(SUM(Tableau1[[#This Row],[Other access]:[Sci-hub access]])&gt;=1,1,0)</f>
        <v>0</v>
      </c>
      <c r="Z8109" s="12">
        <f>IF(OR(Tableau1[[#This Row],[Access R1 + S1+ T1 ]]&gt;=1,Tableau1[[#This Row],[Access V1 +W1 + X1]]&gt;=1),1,0)</f>
        <v>0</v>
      </c>
      <c r="AB8109" s="10" t="str">
        <f>Tableau1[[#This Row],[DOI]]</f>
        <v>doi: 10.1097/MD.0000000000006914</v>
      </c>
      <c r="AC8109" s="13" t="str">
        <f>Tableau1[[#This Row],[Authors]]&amp;", "&amp;Tableau1[[#This Row],[Title]]&amp;" "&amp;Tableau1[[#This Row],[Journal]]&amp;". "&amp;Tableau1[[#This Row],[Year]]</f>
        <v>Li N, Xu Y, Li G, Yu T, Yao RE, Wang X, Wang J., Exome sequencing identifies a de novo mutation of CTNNB1 gene in a patient mainly presented with retinal detachment, lens and vitreous opacities, microcephaly, and developmental delay: Case report and literature review. Medicine (Baltimore). 2017</v>
      </c>
    </row>
    <row r="8110" spans="1:29" ht="28.8" x14ac:dyDescent="0.3">
      <c r="A8110">
        <v>6537</v>
      </c>
      <c r="B8110" t="s">
        <v>9458</v>
      </c>
      <c r="C8110" t="s">
        <v>19666</v>
      </c>
      <c r="D8110" t="s">
        <v>29889</v>
      </c>
      <c r="E8110" t="s">
        <v>34308</v>
      </c>
      <c r="F8110" s="10"/>
      <c r="G8110">
        <v>2017</v>
      </c>
      <c r="J8110">
        <v>0.72910638246129611</v>
      </c>
      <c r="L8110" t="s">
        <v>40902</v>
      </c>
      <c r="M8110">
        <v>28196403</v>
      </c>
      <c r="Q8110" s="10"/>
      <c r="R8110" s="11">
        <f t="shared" si="252"/>
        <v>0</v>
      </c>
      <c r="U8110" s="11">
        <f t="shared" si="253"/>
        <v>0</v>
      </c>
      <c r="Y8110" s="11">
        <f>IF(SUM(Tableau1[[#This Row],[Other access]:[Sci-hub access]])&gt;=1,1,0)</f>
        <v>0</v>
      </c>
      <c r="Z8110" s="12">
        <f>IF(OR(Tableau1[[#This Row],[Access R1 + S1+ T1 ]]&gt;=1,Tableau1[[#This Row],[Access V1 +W1 + X1]]&gt;=1),1,0)</f>
        <v>0</v>
      </c>
      <c r="AB8110" s="10" t="str">
        <f>Tableau1[[#This Row],[DOI]]</f>
        <v>doi: 10.1002/ar.23570</v>
      </c>
      <c r="AC8110" s="13" t="str">
        <f>Tableau1[[#This Row],[Authors]]&amp;", "&amp;Tableau1[[#This Row],[Title]]&amp;" "&amp;Tableau1[[#This Row],[Journal]]&amp;". "&amp;Tableau1[[#This Row],[Year]]</f>
        <v>Roberts DK, Yang Y, Morettin CE, Newman TL, Roberts MF, Wilensky JT., Morphologic Patterns Formed by the Anomalous Fibers Occurring Along the Anterior Capsule of the Crystalline Lens in People With the Long Anterior Zonule Trait. Anat Rec (Hoboken). 2017</v>
      </c>
    </row>
    <row r="8111" spans="1:29" ht="28.8" x14ac:dyDescent="0.3">
      <c r="A8111">
        <v>8096</v>
      </c>
      <c r="B8111" t="s">
        <v>10817</v>
      </c>
      <c r="C8111" t="s">
        <v>21006</v>
      </c>
      <c r="D8111" t="s">
        <v>31255</v>
      </c>
      <c r="E8111" t="s">
        <v>2490</v>
      </c>
      <c r="F8111" s="10"/>
      <c r="G8111">
        <v>2017</v>
      </c>
      <c r="J8111">
        <v>0.72918637897720728</v>
      </c>
      <c r="L8111" t="s">
        <v>42443</v>
      </c>
      <c r="M8111">
        <v>27998698</v>
      </c>
      <c r="Q8111" s="10"/>
      <c r="R8111" s="11">
        <f t="shared" si="252"/>
        <v>0</v>
      </c>
      <c r="U8111" s="11">
        <f t="shared" si="253"/>
        <v>0</v>
      </c>
      <c r="Y8111" s="11">
        <f>IF(SUM(Tableau1[[#This Row],[Other access]:[Sci-hub access]])&gt;=1,1,0)</f>
        <v>0</v>
      </c>
      <c r="Z8111" s="12">
        <f>IF(OR(Tableau1[[#This Row],[Access R1 + S1+ T1 ]]&gt;=1,Tableau1[[#This Row],[Access V1 +W1 + X1]]&gt;=1),1,0)</f>
        <v>0</v>
      </c>
      <c r="AB8111" s="10" t="str">
        <f>Tableau1[[#This Row],[DOI]]</f>
        <v>doi: 10.1016/j.ajo.2016.12.005</v>
      </c>
      <c r="AC8111" s="13" t="str">
        <f>Tableau1[[#This Row],[Authors]]&amp;", "&amp;Tableau1[[#This Row],[Title]]&amp;" "&amp;Tableau1[[#This Row],[Journal]]&amp;". "&amp;Tableau1[[#This Row],[Year]]</f>
        <v>Hereth-Hebert E, Bah MO, Etard JF, Sow MS, Resnikoff S, Fardeau C, Toure A, Ouendeno AN, Sagno IC, March L, Izard S, Lama PL, Barry M, Delaporte E; Postebogui Study Group.., Ocular Complications in Survivors of the Ebola Outbreak in Guinea. Am J Ophthalmol. 2017</v>
      </c>
    </row>
    <row r="8112" spans="1:29" x14ac:dyDescent="0.3">
      <c r="A8112">
        <v>5201</v>
      </c>
      <c r="B8112" t="s">
        <v>8272</v>
      </c>
      <c r="C8112" t="s">
        <v>18496</v>
      </c>
      <c r="D8112" t="s">
        <v>28702</v>
      </c>
      <c r="E8112" t="s">
        <v>2451</v>
      </c>
      <c r="F8112" s="10"/>
      <c r="G8112">
        <v>2017</v>
      </c>
      <c r="J8112">
        <v>0.72921922287308627</v>
      </c>
      <c r="L8112" t="s">
        <v>39604</v>
      </c>
      <c r="M8112">
        <v>28362808</v>
      </c>
      <c r="Q8112" s="10"/>
      <c r="R8112" s="11">
        <f t="shared" si="252"/>
        <v>0</v>
      </c>
      <c r="U8112" s="11">
        <f t="shared" si="253"/>
        <v>0</v>
      </c>
      <c r="Y8112" s="11">
        <f>IF(SUM(Tableau1[[#This Row],[Other access]:[Sci-hub access]])&gt;=1,1,0)</f>
        <v>0</v>
      </c>
      <c r="Z8112" s="12">
        <f>IF(OR(Tableau1[[#This Row],[Access R1 + S1+ T1 ]]&gt;=1,Tableau1[[#This Row],[Access V1 +W1 + X1]]&gt;=1),1,0)</f>
        <v>0</v>
      </c>
      <c r="AB8112" s="10" t="str">
        <f>Tableau1[[#This Row],[DOI]]</f>
        <v>doi: 10.1371/journal.pone.0174810</v>
      </c>
      <c r="AC8112" s="13" t="str">
        <f>Tableau1[[#This Row],[Authors]]&amp;", "&amp;Tableau1[[#This Row],[Title]]&amp;" "&amp;Tableau1[[#This Row],[Journal]]&amp;". "&amp;Tableau1[[#This Row],[Year]]</f>
        <v>Mori Y, Miyata K, Ono T, Yagi Y, Kamiya K, Amano S., Comparison of laser in situ ketatomileusis and photorefractive keratectomy for myopia using a mixed-effects model. PLoS One. 2017</v>
      </c>
    </row>
    <row r="8113" spans="1:29" x14ac:dyDescent="0.3">
      <c r="A8113">
        <v>2513</v>
      </c>
      <c r="B8113" t="s">
        <v>5734</v>
      </c>
      <c r="C8113" t="s">
        <v>15980</v>
      </c>
      <c r="D8113" t="s">
        <v>26157</v>
      </c>
      <c r="E8113" t="s">
        <v>2897</v>
      </c>
      <c r="F8113" s="10"/>
      <c r="G8113">
        <v>2017</v>
      </c>
      <c r="J8113">
        <v>0.72935587515876055</v>
      </c>
      <c r="L8113" t="s">
        <v>36977</v>
      </c>
      <c r="M8113">
        <v>28734530</v>
      </c>
      <c r="Q8113" s="10"/>
      <c r="R8113" s="11">
        <f t="shared" si="252"/>
        <v>0</v>
      </c>
      <c r="U8113" s="11">
        <f t="shared" si="253"/>
        <v>0</v>
      </c>
      <c r="Y8113" s="11">
        <f>IF(SUM(Tableau1[[#This Row],[Other access]:[Sci-hub access]])&gt;=1,1,0)</f>
        <v>0</v>
      </c>
      <c r="Z8113" s="12">
        <f>IF(OR(Tableau1[[#This Row],[Access R1 + S1+ T1 ]]&gt;=1,Tableau1[[#This Row],[Access V1 +W1 + X1]]&gt;=1),1,0)</f>
        <v>0</v>
      </c>
      <c r="AB8113" s="10" t="str">
        <f>Tableau1[[#This Row],[DOI]]</f>
        <v>doi: 10.1016/j.cmpb.2017.06.004</v>
      </c>
      <c r="AC8113" s="13" t="str">
        <f>Tableau1[[#This Row],[Authors]]&amp;", "&amp;Tableau1[[#This Row],[Title]]&amp;" "&amp;Tableau1[[#This Row],[Journal]]&amp;". "&amp;Tableau1[[#This Row],[Year]]</f>
        <v>Chakravarty A, Sivaswamy J., Joint optic disc and cup boundary extraction from monocular fundus images. Comput Methods Programs Biomed. 2017</v>
      </c>
    </row>
    <row r="8114" spans="1:29" x14ac:dyDescent="0.3">
      <c r="A8114">
        <v>5504</v>
      </c>
      <c r="B8114" t="s">
        <v>8549</v>
      </c>
      <c r="C8114" t="s">
        <v>18770</v>
      </c>
      <c r="D8114" t="s">
        <v>28979</v>
      </c>
      <c r="E8114" t="s">
        <v>2447</v>
      </c>
      <c r="F8114" s="10"/>
      <c r="G8114">
        <v>2017</v>
      </c>
      <c r="J8114">
        <v>0.72940610096012304</v>
      </c>
      <c r="L8114" t="s">
        <v>39891</v>
      </c>
      <c r="M8114">
        <v>28328558</v>
      </c>
      <c r="Q8114" s="10"/>
      <c r="R8114" s="11">
        <f t="shared" si="252"/>
        <v>0</v>
      </c>
      <c r="U8114" s="11">
        <f t="shared" si="253"/>
        <v>0</v>
      </c>
      <c r="Y8114" s="11">
        <f>IF(SUM(Tableau1[[#This Row],[Other access]:[Sci-hub access]])&gt;=1,1,0)</f>
        <v>0</v>
      </c>
      <c r="Z8114" s="12">
        <f>IF(OR(Tableau1[[#This Row],[Access R1 + S1+ T1 ]]&gt;=1,Tableau1[[#This Row],[Access V1 +W1 + X1]]&gt;=1),1,0)</f>
        <v>0</v>
      </c>
      <c r="AB8114" s="10" t="str">
        <f>Tableau1[[#This Row],[DOI]]</f>
        <v>doi: 10.1097/IOP.0000000000000889</v>
      </c>
      <c r="AC8114" s="13" t="str">
        <f>Tableau1[[#This Row],[Authors]]&amp;", "&amp;Tableau1[[#This Row],[Title]]&amp;" "&amp;Tableau1[[#This Row],[Journal]]&amp;". "&amp;Tableau1[[#This Row],[Year]]</f>
        <v>Jiménez-Pérez JC, Jakobiec FA, Zakka FR, Yoon MK., Dacryoadenitis as the Initial Presentation of a Natural Killer T-Cell Lymphoma. Ophthal Plast Reconstr Surg. 2017</v>
      </c>
    </row>
    <row r="8115" spans="1:29" x14ac:dyDescent="0.3">
      <c r="A8115">
        <v>5626</v>
      </c>
      <c r="B8115" t="s">
        <v>8658</v>
      </c>
      <c r="C8115" t="s">
        <v>18878</v>
      </c>
      <c r="D8115" t="s">
        <v>29088</v>
      </c>
      <c r="E8115" t="s">
        <v>2532</v>
      </c>
      <c r="F8115" s="10"/>
      <c r="G8115">
        <v>2017</v>
      </c>
      <c r="J8115">
        <v>0.7296176197629658</v>
      </c>
      <c r="L8115" t="s">
        <v>40013</v>
      </c>
      <c r="M8115">
        <v>28303357</v>
      </c>
      <c r="Q8115" s="10"/>
      <c r="R8115" s="11">
        <f t="shared" si="252"/>
        <v>0</v>
      </c>
      <c r="U8115" s="11">
        <f t="shared" si="253"/>
        <v>0</v>
      </c>
      <c r="Y8115" s="11">
        <f>IF(SUM(Tableau1[[#This Row],[Other access]:[Sci-hub access]])&gt;=1,1,0)</f>
        <v>0</v>
      </c>
      <c r="Z8115" s="12">
        <f>IF(OR(Tableau1[[#This Row],[Access R1 + S1+ T1 ]]&gt;=1,Tableau1[[#This Row],[Access V1 +W1 + X1]]&gt;=1),1,0)</f>
        <v>0</v>
      </c>
      <c r="AB8115" s="10" t="str">
        <f>Tableau1[[#This Row],[DOI]]</f>
        <v>doi: 10.1007/s10384-017-0506-0</v>
      </c>
      <c r="AC8115" s="13" t="str">
        <f>Tableau1[[#This Row],[Authors]]&amp;", "&amp;Tableau1[[#This Row],[Title]]&amp;" "&amp;Tableau1[[#This Row],[Journal]]&amp;". "&amp;Tableau1[[#This Row],[Year]]</f>
        <v>Ozawa H, Yamane M, Inoue E, Yoshida-Uemura T, Katagiri S, Yokoi T, Nishina S, Azuma N., Long-term surgical outcome of conventional trabeculotomy for childhood glaucoma. Jpn J Ophthalmol. 2017</v>
      </c>
    </row>
    <row r="8116" spans="1:29" ht="28.8" x14ac:dyDescent="0.3">
      <c r="A8116">
        <v>2221</v>
      </c>
      <c r="B8116" t="s">
        <v>5454</v>
      </c>
      <c r="C8116" t="s">
        <v>15699</v>
      </c>
      <c r="D8116" t="s">
        <v>25876</v>
      </c>
      <c r="E8116" t="s">
        <v>2451</v>
      </c>
      <c r="F8116" s="10"/>
      <c r="G8116">
        <v>2017</v>
      </c>
      <c r="J8116">
        <v>0.7296296734762806</v>
      </c>
      <c r="L8116" t="s">
        <v>36691</v>
      </c>
      <c r="M8116">
        <v>28796787</v>
      </c>
      <c r="Q8116" s="10"/>
      <c r="R8116" s="11">
        <f t="shared" si="252"/>
        <v>0</v>
      </c>
      <c r="U8116" s="11">
        <f t="shared" si="253"/>
        <v>0</v>
      </c>
      <c r="Y8116" s="11">
        <f>IF(SUM(Tableau1[[#This Row],[Other access]:[Sci-hub access]])&gt;=1,1,0)</f>
        <v>0</v>
      </c>
      <c r="Z8116" s="12">
        <f>IF(OR(Tableau1[[#This Row],[Access R1 + S1+ T1 ]]&gt;=1,Tableau1[[#This Row],[Access V1 +W1 + X1]]&gt;=1),1,0)</f>
        <v>0</v>
      </c>
      <c r="AB8116" s="10" t="str">
        <f>Tableau1[[#This Row],[DOI]]</f>
        <v>doi: 10.1371/journal.pone.0180808</v>
      </c>
      <c r="AC8116" s="13" t="str">
        <f>Tableau1[[#This Row],[Authors]]&amp;", "&amp;Tableau1[[#This Row],[Title]]&amp;" "&amp;Tableau1[[#This Row],[Journal]]&amp;". "&amp;Tableau1[[#This Row],[Year]]</f>
        <v>He H, Weir RL, Toutounchian JJ, Pagadala J, Steinle JJ, Baudry J, Miller DD, Yates CR., The quinic acid derivative KZ-41 prevents glucose-induced caspase-3 activation in retinal endothelial cells through an IGF-1 receptor dependent mechanism. PLoS One. 2017</v>
      </c>
    </row>
    <row r="8117" spans="1:29" x14ac:dyDescent="0.3">
      <c r="A8117">
        <v>10216</v>
      </c>
      <c r="B8117" t="s">
        <v>12721</v>
      </c>
      <c r="C8117" t="s">
        <v>22889</v>
      </c>
      <c r="D8117" t="s">
        <v>33173</v>
      </c>
      <c r="E8117" t="s">
        <v>34015</v>
      </c>
      <c r="F8117" s="10"/>
      <c r="G8117">
        <v>2017</v>
      </c>
      <c r="J8117">
        <v>0.72969769518847882</v>
      </c>
      <c r="L8117" t="s">
        <v>44471</v>
      </c>
      <c r="M8117">
        <v>27428177</v>
      </c>
      <c r="Q8117" s="10"/>
      <c r="R8117" s="11">
        <f t="shared" si="252"/>
        <v>0</v>
      </c>
      <c r="U8117" s="11">
        <f t="shared" si="253"/>
        <v>0</v>
      </c>
      <c r="Y8117" s="11">
        <f>IF(SUM(Tableau1[[#This Row],[Other access]:[Sci-hub access]])&gt;=1,1,0)</f>
        <v>0</v>
      </c>
      <c r="Z8117" s="12">
        <f>IF(OR(Tableau1[[#This Row],[Access R1 + S1+ T1 ]]&gt;=1,Tableau1[[#This Row],[Access V1 +W1 + X1]]&gt;=1),1,0)</f>
        <v>0</v>
      </c>
      <c r="AB8117" s="10" t="str">
        <f>Tableau1[[#This Row],[DOI]]</f>
        <v>doi: 10.1080/13816810.2016.1193881</v>
      </c>
      <c r="AC8117" s="13" t="str">
        <f>Tableau1[[#This Row],[Authors]]&amp;", "&amp;Tableau1[[#This Row],[Title]]&amp;" "&amp;Tableau1[[#This Row],[Journal]]&amp;". "&amp;Tableau1[[#This Row],[Year]]</f>
        <v>Ceylan AC, Gursoy H, Yildirim N, Basmak H, Erol N, Cilingir O., Clinical heterogeneity associated with TUBB3 gene mutation in a Turkish family with congenital fibrosis of the extraocular muscles. Ophthalmic Genet. 2017</v>
      </c>
    </row>
    <row r="8118" spans="1:29" x14ac:dyDescent="0.3">
      <c r="A8118">
        <v>8916</v>
      </c>
      <c r="B8118" t="s">
        <v>11538</v>
      </c>
      <c r="C8118" t="s">
        <v>21719</v>
      </c>
      <c r="D8118" t="s">
        <v>31979</v>
      </c>
      <c r="E8118" t="s">
        <v>2449</v>
      </c>
      <c r="F8118" s="10"/>
      <c r="G8118">
        <v>2017</v>
      </c>
      <c r="J8118">
        <v>0.72971155757732575</v>
      </c>
      <c r="L8118" t="s">
        <v>43247</v>
      </c>
      <c r="M8118">
        <v>27813165</v>
      </c>
      <c r="Q8118" s="10"/>
      <c r="R8118" s="11">
        <f t="shared" si="252"/>
        <v>0</v>
      </c>
      <c r="U8118" s="11">
        <f t="shared" si="253"/>
        <v>0</v>
      </c>
      <c r="Y8118" s="11">
        <f>IF(SUM(Tableau1[[#This Row],[Other access]:[Sci-hub access]])&gt;=1,1,0)</f>
        <v>0</v>
      </c>
      <c r="Z8118" s="12">
        <f>IF(OR(Tableau1[[#This Row],[Access R1 + S1+ T1 ]]&gt;=1,Tableau1[[#This Row],[Access V1 +W1 + X1]]&gt;=1),1,0)</f>
        <v>0</v>
      </c>
      <c r="AB8118" s="10" t="str">
        <f>Tableau1[[#This Row],[DOI]]</f>
        <v>doi: 10.1111/cxo.12492</v>
      </c>
      <c r="AC8118" s="13" t="str">
        <f>Tableau1[[#This Row],[Authors]]&amp;", "&amp;Tableau1[[#This Row],[Title]]&amp;" "&amp;Tableau1[[#This Row],[Journal]]&amp;". "&amp;Tableau1[[#This Row],[Year]]</f>
        <v>Kumar V, Bhati JK, Ravani R, Chandra P, Kumar A., Successful closure of full-thickness macular hole associated with circumscribed choroidal haemangioma. Clin Exp Optom. 2017</v>
      </c>
    </row>
    <row r="8119" spans="1:29" x14ac:dyDescent="0.3">
      <c r="A8119">
        <v>6539</v>
      </c>
      <c r="B8119" t="s">
        <v>999</v>
      </c>
      <c r="C8119" t="s">
        <v>1000</v>
      </c>
      <c r="D8119" t="s">
        <v>1001</v>
      </c>
      <c r="E8119" t="s">
        <v>2446</v>
      </c>
      <c r="F8119" s="10"/>
      <c r="G8119">
        <v>2017</v>
      </c>
      <c r="J8119">
        <v>0.72981378718882972</v>
      </c>
      <c r="L8119" t="s">
        <v>40904</v>
      </c>
      <c r="M8119">
        <v>28196268</v>
      </c>
      <c r="Q8119" s="10"/>
      <c r="R8119" s="11">
        <f t="shared" si="252"/>
        <v>0</v>
      </c>
      <c r="U8119" s="11">
        <f t="shared" si="253"/>
        <v>0</v>
      </c>
      <c r="Y8119" s="11">
        <f>IF(SUM(Tableau1[[#This Row],[Other access]:[Sci-hub access]])&gt;=1,1,0)</f>
        <v>0</v>
      </c>
      <c r="Z8119" s="12">
        <f>IF(OR(Tableau1[[#This Row],[Access R1 + S1+ T1 ]]&gt;=1,Tableau1[[#This Row],[Access V1 +W1 + X1]]&gt;=1),1,0)</f>
        <v>0</v>
      </c>
      <c r="AB8119" s="10" t="str">
        <f>Tableau1[[#This Row],[DOI]]</f>
        <v>doi: 10.3928/01913913-20170201-02</v>
      </c>
      <c r="AC8119" s="13" t="str">
        <f>Tableau1[[#This Row],[Authors]]&amp;", "&amp;Tableau1[[#This Row],[Title]]&amp;" "&amp;Tableau1[[#This Row],[Journal]]&amp;". "&amp;Tableau1[[#This Row],[Year]]</f>
        <v>Bagheri A, Feizi M., Three Cases of Exotropic Moebius Syndrome. J Pediatr Ophthalmol Strabismus. 2017</v>
      </c>
    </row>
    <row r="8120" spans="1:29" x14ac:dyDescent="0.3">
      <c r="A8120">
        <v>4626</v>
      </c>
      <c r="B8120" t="s">
        <v>7746</v>
      </c>
      <c r="C8120" t="s">
        <v>17981</v>
      </c>
      <c r="D8120" t="s">
        <v>28175</v>
      </c>
      <c r="E8120" t="s">
        <v>2443</v>
      </c>
      <c r="F8120" s="10"/>
      <c r="G8120">
        <v>2017</v>
      </c>
      <c r="J8120">
        <v>0.72983570892553151</v>
      </c>
      <c r="L8120" t="s">
        <v>39044</v>
      </c>
      <c r="M8120">
        <v>28426869</v>
      </c>
      <c r="Q8120" s="10"/>
      <c r="R8120" s="11">
        <f t="shared" si="252"/>
        <v>0</v>
      </c>
      <c r="U8120" s="11">
        <f t="shared" si="253"/>
        <v>0</v>
      </c>
      <c r="Y8120" s="11">
        <f>IF(SUM(Tableau1[[#This Row],[Other access]:[Sci-hub access]])&gt;=1,1,0)</f>
        <v>0</v>
      </c>
      <c r="Z8120" s="12">
        <f>IF(OR(Tableau1[[#This Row],[Access R1 + S1+ T1 ]]&gt;=1,Tableau1[[#This Row],[Access V1 +W1 + X1]]&gt;=1),1,0)</f>
        <v>0</v>
      </c>
      <c r="AB8120" s="10" t="str">
        <f>Tableau1[[#This Row],[DOI]]</f>
        <v>doi: 10.1167/iovs.16-20902</v>
      </c>
      <c r="AC8120" s="13" t="str">
        <f>Tableau1[[#This Row],[Authors]]&amp;", "&amp;Tableau1[[#This Row],[Title]]&amp;" "&amp;Tableau1[[#This Row],[Journal]]&amp;". "&amp;Tableau1[[#This Row],[Year]]</f>
        <v>Chen J, Keirsey JK, Green KB, Nichols KK., Expression Profiling of Nonpolar Lipids in Meibum From Patients With Dry Eye: A Pilot Study. Invest Ophthalmol Vis Sci. 2017</v>
      </c>
    </row>
    <row r="8121" spans="1:29" x14ac:dyDescent="0.3">
      <c r="A8121">
        <v>9876</v>
      </c>
      <c r="B8121" t="s">
        <v>12407</v>
      </c>
      <c r="C8121" t="s">
        <v>22577</v>
      </c>
      <c r="D8121" t="s">
        <v>32855</v>
      </c>
      <c r="E8121" t="s">
        <v>2468</v>
      </c>
      <c r="F8121" s="10"/>
      <c r="G8121">
        <v>2017</v>
      </c>
      <c r="J8121">
        <v>0.7299072689212811</v>
      </c>
      <c r="L8121" t="s">
        <v>44135</v>
      </c>
      <c r="M8121">
        <v>27552505</v>
      </c>
      <c r="Q8121" s="10"/>
      <c r="R8121" s="11">
        <f t="shared" si="252"/>
        <v>0</v>
      </c>
      <c r="U8121" s="11">
        <f t="shared" si="253"/>
        <v>0</v>
      </c>
      <c r="Y8121" s="11">
        <f>IF(SUM(Tableau1[[#This Row],[Other access]:[Sci-hub access]])&gt;=1,1,0)</f>
        <v>0</v>
      </c>
      <c r="Z8121" s="12">
        <f>IF(OR(Tableau1[[#This Row],[Access R1 + S1+ T1 ]]&gt;=1,Tableau1[[#This Row],[Access V1 +W1 + X1]]&gt;=1),1,0)</f>
        <v>0</v>
      </c>
      <c r="AB8121" s="10" t="str">
        <f>Tableau1[[#This Row],[DOI]]</f>
        <v>doi: 10.1097/IJG.0000000000000524</v>
      </c>
      <c r="AC8121" s="13" t="str">
        <f>Tableau1[[#This Row],[Authors]]&amp;", "&amp;Tableau1[[#This Row],[Title]]&amp;" "&amp;Tableau1[[#This Row],[Journal]]&amp;". "&amp;Tableau1[[#This Row],[Year]]</f>
        <v>Doering CJ, Feldman E, Bdolah-Abram T, Merideth RE, Ofri R., Mathematical Discrepancies of the Tono-Pen Applanation Tonometer. J Glaucoma. 2017</v>
      </c>
    </row>
    <row r="8122" spans="1:29" x14ac:dyDescent="0.3">
      <c r="A8122">
        <v>7794</v>
      </c>
      <c r="B8122" t="s">
        <v>1453</v>
      </c>
      <c r="C8122" t="s">
        <v>1454</v>
      </c>
      <c r="D8122" t="s">
        <v>1455</v>
      </c>
      <c r="E8122" t="s">
        <v>2443</v>
      </c>
      <c r="F8122" s="10"/>
      <c r="G8122">
        <v>2017</v>
      </c>
      <c r="J8122">
        <v>0.72993717375341927</v>
      </c>
      <c r="L8122" t="s">
        <v>42145</v>
      </c>
      <c r="M8122">
        <v>28055100</v>
      </c>
      <c r="Q8122" s="10"/>
      <c r="R8122" s="11">
        <f t="shared" si="252"/>
        <v>0</v>
      </c>
      <c r="U8122" s="11">
        <f t="shared" si="253"/>
        <v>0</v>
      </c>
      <c r="Y8122" s="11">
        <f>IF(SUM(Tableau1[[#This Row],[Other access]:[Sci-hub access]])&gt;=1,1,0)</f>
        <v>0</v>
      </c>
      <c r="Z8122" s="12">
        <f>IF(OR(Tableau1[[#This Row],[Access R1 + S1+ T1 ]]&gt;=1,Tableau1[[#This Row],[Access V1 +W1 + X1]]&gt;=1),1,0)</f>
        <v>0</v>
      </c>
      <c r="AB8122" s="10" t="str">
        <f>Tableau1[[#This Row],[DOI]]</f>
        <v>doi: 10.1167/iovs.16-19673</v>
      </c>
      <c r="AC8122" s="13" t="str">
        <f>Tableau1[[#This Row],[Authors]]&amp;", "&amp;Tableau1[[#This Row],[Title]]&amp;" "&amp;Tableau1[[#This Row],[Journal]]&amp;". "&amp;Tableau1[[#This Row],[Year]]</f>
        <v>Rowe AM, Yun H, Hendricks RL., Exposure Stress Induces Reversible Corneal Graft Opacity in Recipients With Herpes Simplex Virus-1 Infections. Invest Ophthalmol Vis Sci. 2017</v>
      </c>
    </row>
    <row r="8123" spans="1:29" x14ac:dyDescent="0.3">
      <c r="A8123">
        <v>8579</v>
      </c>
      <c r="B8123" t="s">
        <v>11243</v>
      </c>
      <c r="C8123" t="s">
        <v>21427</v>
      </c>
      <c r="D8123" t="s">
        <v>31682</v>
      </c>
      <c r="E8123" t="s">
        <v>2438</v>
      </c>
      <c r="F8123" s="10"/>
      <c r="G8123">
        <v>2017</v>
      </c>
      <c r="J8123">
        <v>0.72998446078120893</v>
      </c>
      <c r="L8123" t="s">
        <v>42915</v>
      </c>
      <c r="M8123">
        <v>27888184</v>
      </c>
      <c r="Q8123" s="10"/>
      <c r="R8123" s="11">
        <f t="shared" si="252"/>
        <v>0</v>
      </c>
      <c r="U8123" s="11">
        <f t="shared" si="253"/>
        <v>0</v>
      </c>
      <c r="Y8123" s="11">
        <f>IF(SUM(Tableau1[[#This Row],[Other access]:[Sci-hub access]])&gt;=1,1,0)</f>
        <v>0</v>
      </c>
      <c r="Z8123" s="12">
        <f>IF(OR(Tableau1[[#This Row],[Access R1 + S1+ T1 ]]&gt;=1,Tableau1[[#This Row],[Access V1 +W1 + X1]]&gt;=1),1,0)</f>
        <v>0</v>
      </c>
      <c r="AB8123" s="10" t="str">
        <f>Tableau1[[#This Row],[DOI]]</f>
        <v>doi: 10.1136/bjophthalmol-2015-307935</v>
      </c>
      <c r="AC8123" s="13" t="str">
        <f>Tableau1[[#This Row],[Authors]]&amp;", "&amp;Tableau1[[#This Row],[Title]]&amp;" "&amp;Tableau1[[#This Row],[Journal]]&amp;". "&amp;Tableau1[[#This Row],[Year]]</f>
        <v>Dua HS, Miri A, Elalfy MS, Lencova A, Said DG., Amnion-assisted conjunctival epithelial redirection in limbal stem cell grafting. Br J Ophthalmol. 2017</v>
      </c>
    </row>
    <row r="8124" spans="1:29" x14ac:dyDescent="0.3">
      <c r="A8124">
        <v>3895</v>
      </c>
      <c r="B8124" t="s">
        <v>7054</v>
      </c>
      <c r="C8124" t="s">
        <v>17292</v>
      </c>
      <c r="D8124" t="s">
        <v>27479</v>
      </c>
      <c r="E8124" t="s">
        <v>2446</v>
      </c>
      <c r="F8124" s="10"/>
      <c r="G8124">
        <v>2017</v>
      </c>
      <c r="J8124">
        <v>0.73002539974082992</v>
      </c>
      <c r="L8124" t="s">
        <v>38337</v>
      </c>
      <c r="M8124">
        <v>28510769</v>
      </c>
      <c r="Q8124" s="10"/>
      <c r="R8124" s="11">
        <f t="shared" si="252"/>
        <v>0</v>
      </c>
      <c r="U8124" s="11">
        <f t="shared" si="253"/>
        <v>0</v>
      </c>
      <c r="Y8124" s="11">
        <f>IF(SUM(Tableau1[[#This Row],[Other access]:[Sci-hub access]])&gt;=1,1,0)</f>
        <v>0</v>
      </c>
      <c r="Z8124" s="12">
        <f>IF(OR(Tableau1[[#This Row],[Access R1 + S1+ T1 ]]&gt;=1,Tableau1[[#This Row],[Access V1 +W1 + X1]]&gt;=1),1,0)</f>
        <v>0</v>
      </c>
      <c r="AB8124" s="10" t="str">
        <f>Tableau1[[#This Row],[DOI]]</f>
        <v>doi: 10.3928/01913913-20170322-02</v>
      </c>
      <c r="AC8124" s="13" t="str">
        <f>Tableau1[[#This Row],[Authors]]&amp;", "&amp;Tableau1[[#This Row],[Title]]&amp;" "&amp;Tableau1[[#This Row],[Journal]]&amp;". "&amp;Tableau1[[#This Row],[Year]]</f>
        <v>Bitner DP, Adesina OO, Ding K, Farris BK, Michael Siatkowski R., Comparison of Objective and Subjective Techniques of Strabismus Measurement in Adults With Normal Retinal Correspondence. J Pediatr Ophthalmol Strabismus. 2017</v>
      </c>
    </row>
    <row r="8125" spans="1:29" x14ac:dyDescent="0.3">
      <c r="A8125">
        <v>7862</v>
      </c>
      <c r="B8125" t="s">
        <v>10612</v>
      </c>
      <c r="C8125" t="s">
        <v>20809</v>
      </c>
      <c r="D8125" t="s">
        <v>31050</v>
      </c>
      <c r="E8125" t="s">
        <v>2490</v>
      </c>
      <c r="F8125" s="10"/>
      <c r="G8125">
        <v>2017</v>
      </c>
      <c r="J8125">
        <v>0.7300847944429818</v>
      </c>
      <c r="L8125" t="s">
        <v>42211</v>
      </c>
      <c r="M8125">
        <v>28040527</v>
      </c>
      <c r="Q8125" s="10"/>
      <c r="R8125" s="11">
        <f t="shared" si="252"/>
        <v>0</v>
      </c>
      <c r="U8125" s="11">
        <f t="shared" si="253"/>
        <v>0</v>
      </c>
      <c r="Y8125" s="11">
        <f>IF(SUM(Tableau1[[#This Row],[Other access]:[Sci-hub access]])&gt;=1,1,0)</f>
        <v>0</v>
      </c>
      <c r="Z8125" s="12">
        <f>IF(OR(Tableau1[[#This Row],[Access R1 + S1+ T1 ]]&gt;=1,Tableau1[[#This Row],[Access V1 +W1 + X1]]&gt;=1),1,0)</f>
        <v>0</v>
      </c>
      <c r="AB8125" s="10" t="str">
        <f>Tableau1[[#This Row],[DOI]]</f>
        <v>doi: 10.1016/j.ajo.2016.12.016</v>
      </c>
      <c r="AC8125" s="13" t="str">
        <f>Tableau1[[#This Row],[Authors]]&amp;", "&amp;Tableau1[[#This Row],[Title]]&amp;" "&amp;Tableau1[[#This Row],[Journal]]&amp;". "&amp;Tableau1[[#This Row],[Year]]</f>
        <v>Cennamo G, Rossi C, Ruggiero P, de Crecchio G, Cennamo G., Study of the Radial Peripapillary Capillary Network in Congenital Optic Disc Anomalies With Optical Coherence Tomography Angiography. Am J Ophthalmol. 2017</v>
      </c>
    </row>
    <row r="8126" spans="1:29" x14ac:dyDescent="0.3">
      <c r="A8126">
        <v>6951</v>
      </c>
      <c r="B8126" t="s">
        <v>9818</v>
      </c>
      <c r="C8126" t="s">
        <v>20021</v>
      </c>
      <c r="D8126" t="s">
        <v>30252</v>
      </c>
      <c r="E8126" t="s">
        <v>2599</v>
      </c>
      <c r="F8126" s="10"/>
      <c r="G8126">
        <v>2017</v>
      </c>
      <c r="J8126">
        <v>0.73031549250006256</v>
      </c>
      <c r="L8126" t="s">
        <v>41309</v>
      </c>
      <c r="M8126">
        <v>28142163</v>
      </c>
      <c r="Q8126" s="10"/>
      <c r="R8126" s="11">
        <f t="shared" si="252"/>
        <v>0</v>
      </c>
      <c r="U8126" s="11">
        <f t="shared" si="253"/>
        <v>0</v>
      </c>
      <c r="Y8126" s="11">
        <f>IF(SUM(Tableau1[[#This Row],[Other access]:[Sci-hub access]])&gt;=1,1,0)</f>
        <v>0</v>
      </c>
      <c r="Z8126" s="12">
        <f>IF(OR(Tableau1[[#This Row],[Access R1 + S1+ T1 ]]&gt;=1,Tableau1[[#This Row],[Access V1 +W1 + X1]]&gt;=1),1,0)</f>
        <v>0</v>
      </c>
      <c r="AB8126" s="10" t="str">
        <f>Tableau1[[#This Row],[DOI]]</f>
        <v>doi: 10.1055/s-0042-123725</v>
      </c>
      <c r="AC8126" s="13" t="str">
        <f>Tableau1[[#This Row],[Authors]]&amp;", "&amp;Tableau1[[#This Row],[Title]]&amp;" "&amp;Tableau1[[#This Row],[Journal]]&amp;". "&amp;Tableau1[[#This Row],[Year]]</f>
        <v>Wachtl J, Töteberg-Harms M, Frimmel S, Kniestedt C., A New Glaucoma Severity Score Combining Structural and Functional Defects. Klin Monbl Augenheilkd. 2017</v>
      </c>
    </row>
    <row r="8127" spans="1:29" x14ac:dyDescent="0.3">
      <c r="A8127">
        <v>3889</v>
      </c>
      <c r="B8127" t="s">
        <v>7048</v>
      </c>
      <c r="C8127" t="s">
        <v>17287</v>
      </c>
      <c r="D8127" t="s">
        <v>27473</v>
      </c>
      <c r="E8127" t="s">
        <v>2446</v>
      </c>
      <c r="F8127" s="10"/>
      <c r="G8127">
        <v>2017</v>
      </c>
      <c r="J8127">
        <v>0.73034517283619471</v>
      </c>
      <c r="L8127" t="s">
        <v>38331</v>
      </c>
      <c r="M8127">
        <v>28510775</v>
      </c>
      <c r="Q8127" s="10"/>
      <c r="R8127" s="11">
        <f t="shared" si="252"/>
        <v>0</v>
      </c>
      <c r="U8127" s="11">
        <f t="shared" si="253"/>
        <v>0</v>
      </c>
      <c r="Y8127" s="11">
        <f>IF(SUM(Tableau1[[#This Row],[Other access]:[Sci-hub access]])&gt;=1,1,0)</f>
        <v>0</v>
      </c>
      <c r="Z8127" s="12">
        <f>IF(OR(Tableau1[[#This Row],[Access R1 + S1+ T1 ]]&gt;=1,Tableau1[[#This Row],[Access V1 +W1 + X1]]&gt;=1),1,0)</f>
        <v>0</v>
      </c>
      <c r="AB8127" s="10" t="str">
        <f>Tableau1[[#This Row],[DOI]]</f>
        <v>doi: 10.3928/01913913-20170320-06</v>
      </c>
      <c r="AC8127" s="13" t="str">
        <f>Tableau1[[#This Row],[Authors]]&amp;", "&amp;Tableau1[[#This Row],[Title]]&amp;" "&amp;Tableau1[[#This Row],[Journal]]&amp;". "&amp;Tableau1[[#This Row],[Year]]</f>
        <v>Zedan RH, El-Fayoumi D, Awadein A., Progression of High Anisometropia in Children. J Pediatr Ophthalmol Strabismus. 2017</v>
      </c>
    </row>
    <row r="8128" spans="1:29" x14ac:dyDescent="0.3">
      <c r="A8128">
        <v>6657</v>
      </c>
      <c r="B8128" t="s">
        <v>9562</v>
      </c>
      <c r="C8128" t="s">
        <v>19769</v>
      </c>
      <c r="D8128" t="s">
        <v>29995</v>
      </c>
      <c r="E8128" t="s">
        <v>34107</v>
      </c>
      <c r="F8128" s="10"/>
      <c r="G8128">
        <v>2017</v>
      </c>
      <c r="J8128">
        <v>0.73048433857509121</v>
      </c>
      <c r="L8128" t="s">
        <v>41020</v>
      </c>
      <c r="M8128">
        <v>28183874</v>
      </c>
      <c r="Q8128" s="10"/>
      <c r="R8128" s="11">
        <f t="shared" si="252"/>
        <v>0</v>
      </c>
      <c r="U8128" s="11">
        <f t="shared" si="253"/>
        <v>0</v>
      </c>
      <c r="Y8128" s="11">
        <f>IF(SUM(Tableau1[[#This Row],[Other access]:[Sci-hub access]])&gt;=1,1,0)</f>
        <v>0</v>
      </c>
      <c r="Z8128" s="12">
        <f>IF(OR(Tableau1[[#This Row],[Access R1 + S1+ T1 ]]&gt;=1,Tableau1[[#This Row],[Access V1 +W1 + X1]]&gt;=1),1,0)</f>
        <v>0</v>
      </c>
      <c r="AB8128" s="10" t="str">
        <f>Tableau1[[#This Row],[DOI]]</f>
        <v>doi: 10.1042/BSR20160611</v>
      </c>
      <c r="AC8128" s="13" t="str">
        <f>Tableau1[[#This Row],[Authors]]&amp;", "&amp;Tableau1[[#This Row],[Title]]&amp;" "&amp;Tableau1[[#This Row],[Journal]]&amp;". "&amp;Tableau1[[#This Row],[Year]]</f>
        <v>Zheng J, Cheng J, Zhang Q, Xiao X., Novel insights into DNA methylation and its critical implications in diabetic vascular complications. Biosci Rep. 2017</v>
      </c>
    </row>
    <row r="8129" spans="1:29" ht="28.8" x14ac:dyDescent="0.3">
      <c r="A8129">
        <v>9068</v>
      </c>
      <c r="B8129" t="s">
        <v>11678</v>
      </c>
      <c r="C8129" t="s">
        <v>21854</v>
      </c>
      <c r="D8129" t="s">
        <v>32119</v>
      </c>
      <c r="E8129" t="s">
        <v>2463</v>
      </c>
      <c r="F8129" s="10"/>
      <c r="G8129">
        <v>2017</v>
      </c>
      <c r="J8129">
        <v>0.73048562822387264</v>
      </c>
      <c r="L8129" t="s">
        <v>43390</v>
      </c>
      <c r="M8129">
        <v>27445067</v>
      </c>
      <c r="Q8129" s="10"/>
      <c r="R8129" s="11">
        <f t="shared" si="252"/>
        <v>0</v>
      </c>
      <c r="U8129" s="11">
        <f t="shared" si="253"/>
        <v>0</v>
      </c>
      <c r="Y8129" s="11">
        <f>IF(SUM(Tableau1[[#This Row],[Other access]:[Sci-hub access]])&gt;=1,1,0)</f>
        <v>0</v>
      </c>
      <c r="Z8129" s="12">
        <f>IF(OR(Tableau1[[#This Row],[Access R1 + S1+ T1 ]]&gt;=1,Tableau1[[#This Row],[Access V1 +W1 + X1]]&gt;=1),1,0)</f>
        <v>0</v>
      </c>
      <c r="AB8129" s="10" t="str">
        <f>Tableau1[[#This Row],[DOI]]</f>
        <v>doi: 10.5301/ejo.5000836</v>
      </c>
      <c r="AC8129" s="13" t="str">
        <f>Tableau1[[#This Row],[Authors]]&amp;", "&amp;Tableau1[[#This Row],[Title]]&amp;" "&amp;Tableau1[[#This Row],[Journal]]&amp;". "&amp;Tableau1[[#This Row],[Year]]</f>
        <v>Chiambaretta F, Doan S, Labetoulle M, Rocher N, Fekih LE, Messaoud R, Khairallah M, Baudouin C; HA-trehalose Study Group.., A randomized, controlled study of the efficacy and safety of a new eyedrop formulation for moderate to severe dry eye syndrome. Eur J Ophthalmol. 2017</v>
      </c>
    </row>
    <row r="8130" spans="1:29" x14ac:dyDescent="0.3">
      <c r="A8130">
        <v>6356</v>
      </c>
      <c r="B8130" t="s">
        <v>9305</v>
      </c>
      <c r="C8130" t="s">
        <v>15277</v>
      </c>
      <c r="D8130" t="s">
        <v>29736</v>
      </c>
      <c r="E8130" t="s">
        <v>2499</v>
      </c>
      <c r="F8130" s="10"/>
      <c r="G8130">
        <v>2017</v>
      </c>
      <c r="J8130">
        <v>0.73063028633205862</v>
      </c>
      <c r="L8130" t="s">
        <v>40725</v>
      </c>
      <c r="M8130">
        <v>28224275</v>
      </c>
      <c r="Q8130" s="10"/>
      <c r="R8130" s="11">
        <f t="shared" ref="R8130:R8193" si="254">IF(SUM(N8130:Q8130)&gt;0,1,0)</f>
        <v>0</v>
      </c>
      <c r="U8130" s="11">
        <f t="shared" ref="U8130:U8193" si="255">IF(SUM(R8130,T8130)&gt;0,1,0)</f>
        <v>0</v>
      </c>
      <c r="Y8130" s="11">
        <f>IF(SUM(Tableau1[[#This Row],[Other access]:[Sci-hub access]])&gt;=1,1,0)</f>
        <v>0</v>
      </c>
      <c r="Z8130" s="12">
        <f>IF(OR(Tableau1[[#This Row],[Access R1 + S1+ T1 ]]&gt;=1,Tableau1[[#This Row],[Access V1 +W1 + X1]]&gt;=1),1,0)</f>
        <v>0</v>
      </c>
      <c r="AB8130" s="10" t="str">
        <f>Tableau1[[#This Row],[DOI]]</f>
        <v>doi: 10.1007/s00592-017-0974-1</v>
      </c>
      <c r="AC8130" s="13" t="str">
        <f>Tableau1[[#This Row],[Authors]]&amp;", "&amp;Tableau1[[#This Row],[Title]]&amp;" "&amp;Tableau1[[#This Row],[Journal]]&amp;". "&amp;Tableau1[[#This Row],[Year]]</f>
        <v>Scanlon PH., The English National Screening Programme for diabetic retinopathy 2003-2016. Acta Diabetol. 2017</v>
      </c>
    </row>
    <row r="8131" spans="1:29" ht="28.8" x14ac:dyDescent="0.3">
      <c r="A8131">
        <v>2759</v>
      </c>
      <c r="B8131" t="s">
        <v>5965</v>
      </c>
      <c r="C8131" t="s">
        <v>16212</v>
      </c>
      <c r="D8131" t="s">
        <v>26389</v>
      </c>
      <c r="E8131" t="s">
        <v>2468</v>
      </c>
      <c r="F8131" s="10"/>
      <c r="G8131">
        <v>2017</v>
      </c>
      <c r="J8131">
        <v>0.73063080032764971</v>
      </c>
      <c r="L8131" t="s">
        <v>37218</v>
      </c>
      <c r="M8131">
        <v>28692594</v>
      </c>
      <c r="Q8131" s="10"/>
      <c r="R8131" s="11">
        <f t="shared" si="254"/>
        <v>0</v>
      </c>
      <c r="U8131" s="11">
        <f t="shared" si="255"/>
        <v>0</v>
      </c>
      <c r="Y8131" s="11">
        <f>IF(SUM(Tableau1[[#This Row],[Other access]:[Sci-hub access]])&gt;=1,1,0)</f>
        <v>0</v>
      </c>
      <c r="Z8131" s="12">
        <f>IF(OR(Tableau1[[#This Row],[Access R1 + S1+ T1 ]]&gt;=1,Tableau1[[#This Row],[Access V1 +W1 + X1]]&gt;=1),1,0)</f>
        <v>0</v>
      </c>
      <c r="AB8131" s="10" t="str">
        <f>Tableau1[[#This Row],[DOI]]</f>
        <v>doi: 10.1097/IJG.0000000000000710</v>
      </c>
      <c r="AC8131" s="13" t="str">
        <f>Tableau1[[#This Row],[Authors]]&amp;", "&amp;Tableau1[[#This Row],[Title]]&amp;" "&amp;Tableau1[[#This Row],[Journal]]&amp;". "&amp;Tableau1[[#This Row],[Year]]</f>
        <v>Liebmann K, De Moraes CG, Liebmann JM., Measuring Rates of Visual Field Progression in Linear Versus Nonlinear Scales: Implications for Understanding the Relationship Between Baseline Damage and Target Rates of Glaucoma Progression. J Glaucoma. 2017</v>
      </c>
    </row>
    <row r="8132" spans="1:29" x14ac:dyDescent="0.3">
      <c r="A8132">
        <v>4177</v>
      </c>
      <c r="B8132" t="s">
        <v>7318</v>
      </c>
      <c r="C8132" t="s">
        <v>17555</v>
      </c>
      <c r="D8132" t="s">
        <v>27746</v>
      </c>
      <c r="E8132" t="s">
        <v>2478</v>
      </c>
      <c r="F8132" s="10"/>
      <c r="G8132">
        <v>2017</v>
      </c>
      <c r="J8132">
        <v>0.73070381361402603</v>
      </c>
      <c r="L8132" t="s">
        <v>38608</v>
      </c>
      <c r="M8132">
        <v>28475124</v>
      </c>
      <c r="Q8132" s="10"/>
      <c r="R8132" s="11">
        <f t="shared" si="254"/>
        <v>0</v>
      </c>
      <c r="U8132" s="11">
        <f t="shared" si="255"/>
        <v>0</v>
      </c>
      <c r="Y8132" s="11">
        <f>IF(SUM(Tableau1[[#This Row],[Other access]:[Sci-hub access]])&gt;=1,1,0)</f>
        <v>0</v>
      </c>
      <c r="Z8132" s="12">
        <f>IF(OR(Tableau1[[#This Row],[Access R1 + S1+ T1 ]]&gt;=1,Tableau1[[#This Row],[Access V1 +W1 + X1]]&gt;=1),1,0)</f>
        <v>0</v>
      </c>
      <c r="AB8132" s="10" t="str">
        <f>Tableau1[[#This Row],[DOI]]</f>
        <v>doi: 10.3390/ijms18050978</v>
      </c>
      <c r="AC8132" s="13" t="str">
        <f>Tableau1[[#This Row],[Authors]]&amp;", "&amp;Tableau1[[#This Row],[Title]]&amp;" "&amp;Tableau1[[#This Row],[Journal]]&amp;". "&amp;Tableau1[[#This Row],[Year]]</f>
        <v>Barbosa FL, Xiao Y, Bian F, Coursey TG, Ko BY, Clevers H, de Paiva CS, Pflugfelder SC., Goblet Cells Contribute to Ocular Surface Immune Tolerance-Implications for Dry Eye Disease. Int J Mol Sci. 2017</v>
      </c>
    </row>
    <row r="8133" spans="1:29" x14ac:dyDescent="0.3">
      <c r="A8133">
        <v>699</v>
      </c>
      <c r="B8133" t="s">
        <v>3962</v>
      </c>
      <c r="C8133" t="s">
        <v>14217</v>
      </c>
      <c r="D8133" t="s">
        <v>24382</v>
      </c>
      <c r="E8133" t="s">
        <v>2511</v>
      </c>
      <c r="F8133" s="10"/>
      <c r="G8133">
        <v>2017</v>
      </c>
      <c r="J8133">
        <v>0.73074142983755885</v>
      </c>
      <c r="L8133" t="s">
        <v>35192</v>
      </c>
      <c r="M8133">
        <v>29133660</v>
      </c>
      <c r="Q8133" s="10"/>
      <c r="R8133" s="11">
        <f t="shared" si="254"/>
        <v>0</v>
      </c>
      <c r="U8133" s="11">
        <f t="shared" si="255"/>
        <v>0</v>
      </c>
      <c r="Y8133" s="11">
        <f>IF(SUM(Tableau1[[#This Row],[Other access]:[Sci-hub access]])&gt;=1,1,0)</f>
        <v>0</v>
      </c>
      <c r="Z8133" s="12">
        <f>IF(OR(Tableau1[[#This Row],[Access R1 + S1+ T1 ]]&gt;=1,Tableau1[[#This Row],[Access V1 +W1 + X1]]&gt;=1),1,0)</f>
        <v>0</v>
      </c>
      <c r="AB8133" s="10" t="str">
        <f>Tableau1[[#This Row],[DOI]]</f>
        <v>doi: 10.4103/ijo.IJO_492_17</v>
      </c>
      <c r="AC8133" s="13" t="str">
        <f>Tableau1[[#This Row],[Authors]]&amp;", "&amp;Tableau1[[#This Row],[Title]]&amp;" "&amp;Tableau1[[#This Row],[Journal]]&amp;". "&amp;Tableau1[[#This Row],[Year]]</f>
        <v>Narang P, Agarwal A, Kumar DA., Predescemetocele: A distinct clinical entity. Indian J Ophthalmol. 2017</v>
      </c>
    </row>
    <row r="8134" spans="1:29" x14ac:dyDescent="0.3">
      <c r="A8134">
        <v>5462</v>
      </c>
      <c r="B8134" t="s">
        <v>8511</v>
      </c>
      <c r="C8134" t="s">
        <v>18733</v>
      </c>
      <c r="D8134" t="s">
        <v>28941</v>
      </c>
      <c r="E8134" t="s">
        <v>2468</v>
      </c>
      <c r="F8134" s="10"/>
      <c r="G8134">
        <v>2017</v>
      </c>
      <c r="J8134">
        <v>0.73080255107062264</v>
      </c>
      <c r="L8134" t="s">
        <v>39852</v>
      </c>
      <c r="M8134">
        <v>28333891</v>
      </c>
      <c r="Q8134" s="10"/>
      <c r="R8134" s="11">
        <f t="shared" si="254"/>
        <v>0</v>
      </c>
      <c r="U8134" s="11">
        <f t="shared" si="255"/>
        <v>0</v>
      </c>
      <c r="Y8134" s="11">
        <f>IF(SUM(Tableau1[[#This Row],[Other access]:[Sci-hub access]])&gt;=1,1,0)</f>
        <v>0</v>
      </c>
      <c r="Z8134" s="12">
        <f>IF(OR(Tableau1[[#This Row],[Access R1 + S1+ T1 ]]&gt;=1,Tableau1[[#This Row],[Access V1 +W1 + X1]]&gt;=1),1,0)</f>
        <v>0</v>
      </c>
      <c r="AB8134" s="10" t="str">
        <f>Tableau1[[#This Row],[DOI]]</f>
        <v>doi: 10.1097/IJG.0000000000000661</v>
      </c>
      <c r="AC8134" s="13" t="str">
        <f>Tableau1[[#This Row],[Authors]]&amp;", "&amp;Tableau1[[#This Row],[Title]]&amp;" "&amp;Tableau1[[#This Row],[Journal]]&amp;". "&amp;Tableau1[[#This Row],[Year]]</f>
        <v>Sacconi R, Deotto N, Merz T, Morbio R, Casati S, Marchini G., SD-OCT Choroidal Thickness in Advanced Primary Open-Angle Glaucoma. J Glaucoma. 2017</v>
      </c>
    </row>
    <row r="8135" spans="1:29" x14ac:dyDescent="0.3">
      <c r="A8135">
        <v>7996</v>
      </c>
      <c r="B8135" t="s">
        <v>10727</v>
      </c>
      <c r="C8135" t="s">
        <v>20922</v>
      </c>
      <c r="D8135" t="s">
        <v>31165</v>
      </c>
      <c r="E8135" t="s">
        <v>2457</v>
      </c>
      <c r="F8135" s="10"/>
      <c r="G8135">
        <v>2017</v>
      </c>
      <c r="J8135">
        <v>0.73098325899751171</v>
      </c>
      <c r="L8135" t="s">
        <v>42343</v>
      </c>
      <c r="M8135">
        <v>28009774</v>
      </c>
      <c r="Q8135" s="10"/>
      <c r="R8135" s="11">
        <f t="shared" si="254"/>
        <v>0</v>
      </c>
      <c r="U8135" s="11">
        <f t="shared" si="255"/>
        <v>0</v>
      </c>
      <c r="Y8135" s="11">
        <f>IF(SUM(Tableau1[[#This Row],[Other access]:[Sci-hub access]])&gt;=1,1,0)</f>
        <v>0</v>
      </c>
      <c r="Z8135" s="12">
        <f>IF(OR(Tableau1[[#This Row],[Access R1 + S1+ T1 ]]&gt;=1,Tableau1[[#This Row],[Access V1 +W1 + X1]]&gt;=1),1,0)</f>
        <v>0</v>
      </c>
      <c r="AB8135" s="10" t="str">
        <f>Tableau1[[#This Row],[DOI]]</f>
        <v>doi: 10.1097/ICB.0000000000000395</v>
      </c>
      <c r="AC8135" s="13" t="str">
        <f>Tableau1[[#This Row],[Authors]]&amp;", "&amp;Tableau1[[#This Row],[Title]]&amp;" "&amp;Tableau1[[#This Row],[Journal]]&amp;". "&amp;Tableau1[[#This Row],[Year]]</f>
        <v>Sierpina DI, Skale DM, Fan JT., EFFECT OF PLASMAPHERESIS AND PASSAGE OF ANTI-RETINAL ANTIBODIES THROUGH THE PLACENTA IN A CASE OF NON-PARANEOPLASTIC AUTOIMMUNE RETINOPATHY. Retin Cases Brief Rep. 2017</v>
      </c>
    </row>
    <row r="8136" spans="1:29" x14ac:dyDescent="0.3">
      <c r="A8136">
        <v>1448</v>
      </c>
      <c r="B8136" t="s">
        <v>4706</v>
      </c>
      <c r="C8136" t="s">
        <v>14956</v>
      </c>
      <c r="D8136" t="s">
        <v>25127</v>
      </c>
      <c r="E8136" t="s">
        <v>2874</v>
      </c>
      <c r="F8136" s="10"/>
      <c r="G8136">
        <v>2017</v>
      </c>
      <c r="J8136">
        <v>0.73100132419672148</v>
      </c>
      <c r="L8136" t="s">
        <v>35929</v>
      </c>
      <c r="M8136">
        <v>28947578</v>
      </c>
      <c r="Q8136" s="10"/>
      <c r="R8136" s="11">
        <f t="shared" si="254"/>
        <v>0</v>
      </c>
      <c r="U8136" s="11">
        <f t="shared" si="255"/>
        <v>0</v>
      </c>
      <c r="Y8136" s="11">
        <f>IF(SUM(Tableau1[[#This Row],[Other access]:[Sci-hub access]])&gt;=1,1,0)</f>
        <v>0</v>
      </c>
      <c r="Z8136" s="12">
        <f>IF(OR(Tableau1[[#This Row],[Access R1 + S1+ T1 ]]&gt;=1,Tableau1[[#This Row],[Access V1 +W1 + X1]]&gt;=1),1,0)</f>
        <v>0</v>
      </c>
      <c r="AB8136" s="10" t="str">
        <f>Tableau1[[#This Row],[DOI]]</f>
        <v>doi: 10.1523/JNEUROSCI.1213-17.2017</v>
      </c>
      <c r="AC8136" s="13" t="str">
        <f>Tableau1[[#This Row],[Authors]]&amp;", "&amp;Tableau1[[#This Row],[Title]]&amp;" "&amp;Tableau1[[#This Row],[Journal]]&amp;". "&amp;Tableau1[[#This Row],[Year]]</f>
        <v>Crollen V, Lazzouni L, Rezk M, Bellemare A, Lepore F, Collignon O., Visual Experience Shapes the Neural Networks Remapping Touch into External Space. J Neurosci. 2017</v>
      </c>
    </row>
    <row r="8137" spans="1:29" ht="28.8" x14ac:dyDescent="0.3">
      <c r="A8137">
        <v>1537</v>
      </c>
      <c r="B8137" t="s">
        <v>4791</v>
      </c>
      <c r="C8137" t="s">
        <v>15041</v>
      </c>
      <c r="D8137" t="s">
        <v>25212</v>
      </c>
      <c r="E8137" t="s">
        <v>33980</v>
      </c>
      <c r="F8137" s="10"/>
      <c r="G8137">
        <v>2017</v>
      </c>
      <c r="J8137">
        <v>0.73107353696351096</v>
      </c>
      <c r="L8137" t="s">
        <v>36016</v>
      </c>
      <c r="M8137">
        <v>28928465</v>
      </c>
      <c r="Q8137" s="10"/>
      <c r="R8137" s="11">
        <f t="shared" si="254"/>
        <v>0</v>
      </c>
      <c r="U8137" s="11">
        <f t="shared" si="255"/>
        <v>0</v>
      </c>
      <c r="Y8137" s="11">
        <f>IF(SUM(Tableau1[[#This Row],[Other access]:[Sci-hub access]])&gt;=1,1,0)</f>
        <v>0</v>
      </c>
      <c r="Z8137" s="12">
        <f>IF(OR(Tableau1[[#This Row],[Access R1 + S1+ T1 ]]&gt;=1,Tableau1[[#This Row],[Access V1 +W1 + X1]]&gt;=1),1,0)</f>
        <v>0</v>
      </c>
      <c r="AB8137" s="10" t="str">
        <f>Tableau1[[#This Row],[DOI]]</f>
        <v>doi: 10.1038/s41467-017-00551-2</v>
      </c>
      <c r="AC8137" s="13" t="str">
        <f>Tableau1[[#This Row],[Authors]]&amp;", "&amp;Tableau1[[#This Row],[Title]]&amp;" "&amp;Tableau1[[#This Row],[Journal]]&amp;". "&amp;Tableau1[[#This Row],[Year]]</f>
        <v>Liu Z, Yan S, Wang J, Xu Y, Wang Y, Zhang S, Xu X, Yang Q, Zeng X, Zhou Y, Gu X, Lu S, Fu Z, Fulton DJ, Weintraub NL, Caldwell RB, Zhang W, Wu C, Liu XL, Chen JF, Ahmad A, Kaddour-Djebbar I, et al., Endothelial adenosine A2a receptor-mediated glycolysis is essential for pathological retinal angiogenesis. Nat Commun. 2017</v>
      </c>
    </row>
    <row r="8138" spans="1:29" x14ac:dyDescent="0.3">
      <c r="A8138">
        <v>8140</v>
      </c>
      <c r="B8138" t="s">
        <v>10856</v>
      </c>
      <c r="C8138" t="s">
        <v>21044</v>
      </c>
      <c r="D8138" t="s">
        <v>31294</v>
      </c>
      <c r="E8138" t="s">
        <v>34311</v>
      </c>
      <c r="F8138" s="10"/>
      <c r="G8138">
        <v>2017</v>
      </c>
      <c r="J8138">
        <v>0.73111133795597105</v>
      </c>
      <c r="L8138" t="s">
        <v>42487</v>
      </c>
      <c r="M8138">
        <v>27989942</v>
      </c>
      <c r="Q8138" s="10"/>
      <c r="R8138" s="11">
        <f t="shared" si="254"/>
        <v>0</v>
      </c>
      <c r="U8138" s="11">
        <f t="shared" si="255"/>
        <v>0</v>
      </c>
      <c r="Y8138" s="11">
        <f>IF(SUM(Tableau1[[#This Row],[Other access]:[Sci-hub access]])&gt;=1,1,0)</f>
        <v>0</v>
      </c>
      <c r="Z8138" s="12">
        <f>IF(OR(Tableau1[[#This Row],[Access R1 + S1+ T1 ]]&gt;=1,Tableau1[[#This Row],[Access V1 +W1 + X1]]&gt;=1),1,0)</f>
        <v>0</v>
      </c>
      <c r="AB8138" s="10" t="str">
        <f>Tableau1[[#This Row],[DOI]]</f>
        <v>doi: 10.1016/j.jprot.2016.10.017</v>
      </c>
      <c r="AC8138" s="13" t="str">
        <f>Tableau1[[#This Row],[Authors]]&amp;", "&amp;Tableau1[[#This Row],[Title]]&amp;" "&amp;Tableau1[[#This Row],[Journal]]&amp;". "&amp;Tableau1[[#This Row],[Year]]</f>
        <v>Mailhac A, Durand H, Boisset S, Maubon D, Berger F, Maurin M, Chiquet C, Bidart M., MALDI-TOF mass spectrometry for rapid diagnosis of postoperative endophthalmitis. J Proteomics. 2017</v>
      </c>
    </row>
    <row r="8139" spans="1:29" x14ac:dyDescent="0.3">
      <c r="A8139">
        <v>2261</v>
      </c>
      <c r="B8139" t="s">
        <v>5493</v>
      </c>
      <c r="C8139" t="s">
        <v>15738</v>
      </c>
      <c r="D8139" t="s">
        <v>25915</v>
      </c>
      <c r="E8139" t="s">
        <v>2750</v>
      </c>
      <c r="F8139" s="10"/>
      <c r="G8139">
        <v>2017</v>
      </c>
      <c r="J8139">
        <v>0.73122320384970807</v>
      </c>
      <c r="L8139" t="s">
        <v>36728</v>
      </c>
      <c r="M8139">
        <v>28780516</v>
      </c>
      <c r="Q8139" s="10"/>
      <c r="R8139" s="11">
        <f t="shared" si="254"/>
        <v>0</v>
      </c>
      <c r="U8139" s="11">
        <f t="shared" si="255"/>
        <v>0</v>
      </c>
      <c r="Y8139" s="11">
        <f>IF(SUM(Tableau1[[#This Row],[Other access]:[Sci-hub access]])&gt;=1,1,0)</f>
        <v>0</v>
      </c>
      <c r="Z8139" s="12">
        <f>IF(OR(Tableau1[[#This Row],[Access R1 + S1+ T1 ]]&gt;=1,Tableau1[[#This Row],[Access V1 +W1 + X1]]&gt;=1),1,0)</f>
        <v>0</v>
      </c>
      <c r="AB8139" s="10" t="str">
        <f>Tableau1[[#This Row],[DOI]]</f>
        <v>doi: 10.1530/EJE-17-0505</v>
      </c>
      <c r="AC8139" s="13" t="str">
        <f>Tableau1[[#This Row],[Authors]]&amp;", "&amp;Tableau1[[#This Row],[Title]]&amp;" "&amp;Tableau1[[#This Row],[Journal]]&amp;". "&amp;Tableau1[[#This Row],[Year]]</f>
        <v>Chiloiro S, Giampietro A, Bianchi A, Tartaglione T, Capobianco A, Anile C, De Marinis L., DIAGNOSIS OF ENDOCRINE DISEASE: Primary empty sella: a comprehensive review. Eur J Endocrinol. 2017</v>
      </c>
    </row>
    <row r="8140" spans="1:29" x14ac:dyDescent="0.3">
      <c r="A8140">
        <v>9611</v>
      </c>
      <c r="B8140" t="s">
        <v>12165</v>
      </c>
      <c r="C8140" t="s">
        <v>22340</v>
      </c>
      <c r="D8140" t="s">
        <v>32613</v>
      </c>
      <c r="E8140" t="s">
        <v>2471</v>
      </c>
      <c r="F8140" s="10"/>
      <c r="G8140">
        <v>2017</v>
      </c>
      <c r="J8140">
        <v>0.73124866928490506</v>
      </c>
      <c r="L8140" t="s">
        <v>43882</v>
      </c>
      <c r="M8140">
        <v>27638316</v>
      </c>
      <c r="Q8140" s="10"/>
      <c r="R8140" s="11">
        <f t="shared" si="254"/>
        <v>0</v>
      </c>
      <c r="U8140" s="11">
        <f t="shared" si="255"/>
        <v>0</v>
      </c>
      <c r="Y8140" s="11">
        <f>IF(SUM(Tableau1[[#This Row],[Other access]:[Sci-hub access]])&gt;=1,1,0)</f>
        <v>0</v>
      </c>
      <c r="Z8140" s="12">
        <f>IF(OR(Tableau1[[#This Row],[Access R1 + S1+ T1 ]]&gt;=1,Tableau1[[#This Row],[Access V1 +W1 + X1]]&gt;=1),1,0)</f>
        <v>0</v>
      </c>
      <c r="AB8140" s="10" t="str">
        <f>Tableau1[[#This Row],[DOI]]</f>
        <v>doi: 10.1007/s10792-016-0350-0</v>
      </c>
      <c r="AC8140" s="13" t="str">
        <f>Tableau1[[#This Row],[Authors]]&amp;", "&amp;Tableau1[[#This Row],[Title]]&amp;" "&amp;Tableau1[[#This Row],[Journal]]&amp;". "&amp;Tableau1[[#This Row],[Year]]</f>
        <v>Pedrotti E, Passilongo M, Fasolo A, Ficial S, Ferrari S, Marchini G., Refractive outcomes of penetrating keratoplasty and deep anterior lamellar keratoplasty in fellow eyes for keratoconus. Int Ophthalmol. 2017</v>
      </c>
    </row>
    <row r="8141" spans="1:29" x14ac:dyDescent="0.3">
      <c r="A8141">
        <v>7792</v>
      </c>
      <c r="B8141" t="s">
        <v>10557</v>
      </c>
      <c r="C8141" t="s">
        <v>20753</v>
      </c>
      <c r="D8141" t="s">
        <v>30994</v>
      </c>
      <c r="E8141" t="s">
        <v>2443</v>
      </c>
      <c r="F8141" s="10"/>
      <c r="G8141">
        <v>2017</v>
      </c>
      <c r="J8141">
        <v>0.73134083575090236</v>
      </c>
      <c r="L8141" t="s">
        <v>42143</v>
      </c>
      <c r="M8141">
        <v>28055102</v>
      </c>
      <c r="Q8141" s="10"/>
      <c r="R8141" s="11">
        <f t="shared" si="254"/>
        <v>0</v>
      </c>
      <c r="U8141" s="11">
        <f t="shared" si="255"/>
        <v>0</v>
      </c>
      <c r="Y8141" s="11">
        <f>IF(SUM(Tableau1[[#This Row],[Other access]:[Sci-hub access]])&gt;=1,1,0)</f>
        <v>0</v>
      </c>
      <c r="Z8141" s="12">
        <f>IF(OR(Tableau1[[#This Row],[Access R1 + S1+ T1 ]]&gt;=1,Tableau1[[#This Row],[Access V1 +W1 + X1]]&gt;=1),1,0)</f>
        <v>0</v>
      </c>
      <c r="AB8141" s="10" t="str">
        <f>Tableau1[[#This Row],[DOI]]</f>
        <v>doi: 10.1167/iovs.16-20009</v>
      </c>
      <c r="AC8141" s="13" t="str">
        <f>Tableau1[[#This Row],[Authors]]&amp;", "&amp;Tableau1[[#This Row],[Title]]&amp;" "&amp;Tableau1[[#This Row],[Journal]]&amp;". "&amp;Tableau1[[#This Row],[Year]]</f>
        <v>Chen WS, Cao Z, Leffler H, Nilsson UJ, Panjwani N., Galectin-3 Inhibition by a Small-Molecule Inhibitor Reduces Both Pathological Corneal Neovascularization and Fibrosis. Invest Ophthalmol Vis Sci. 2017</v>
      </c>
    </row>
    <row r="8142" spans="1:29" x14ac:dyDescent="0.3">
      <c r="A8142">
        <v>7053</v>
      </c>
      <c r="B8142" t="s">
        <v>9907</v>
      </c>
      <c r="C8142" t="s">
        <v>20110</v>
      </c>
      <c r="D8142" t="s">
        <v>30341</v>
      </c>
      <c r="E8142" t="s">
        <v>2450</v>
      </c>
      <c r="F8142" s="10"/>
      <c r="G8142">
        <v>2017</v>
      </c>
      <c r="J8142">
        <v>0.73140452682946278</v>
      </c>
      <c r="L8142" t="s">
        <v>41409</v>
      </c>
      <c r="M8142">
        <v>28131170</v>
      </c>
      <c r="Q8142" s="10"/>
      <c r="R8142" s="11">
        <f t="shared" si="254"/>
        <v>0</v>
      </c>
      <c r="U8142" s="11">
        <f t="shared" si="255"/>
        <v>0</v>
      </c>
      <c r="Y8142" s="11">
        <f>IF(SUM(Tableau1[[#This Row],[Other access]:[Sci-hub access]])&gt;=1,1,0)</f>
        <v>0</v>
      </c>
      <c r="Z8142" s="12">
        <f>IF(OR(Tableau1[[#This Row],[Access R1 + S1+ T1 ]]&gt;=1,Tableau1[[#This Row],[Access V1 +W1 + X1]]&gt;=1),1,0)</f>
        <v>0</v>
      </c>
      <c r="AB8142" s="10" t="str">
        <f>Tableau1[[#This Row],[DOI]]</f>
        <v>doi: 10.1016/j.jns.2016.12.033</v>
      </c>
      <c r="AC8142" s="13" t="str">
        <f>Tableau1[[#This Row],[Authors]]&amp;", "&amp;Tableau1[[#This Row],[Title]]&amp;" "&amp;Tableau1[[#This Row],[Journal]]&amp;". "&amp;Tableau1[[#This Row],[Year]]</f>
        <v>Carnero Contentti E, Hryb JP, Morales S, Gomez A, Chiganer E, Di Pace JL, Lessa C, Perassolo M., Longitudinally extensive transverse myelitis immune-mediated in aquaporin-4 antibody negative patients: Disease heterogeneity. J Neurol Sci. 2017</v>
      </c>
    </row>
    <row r="8143" spans="1:29" x14ac:dyDescent="0.3">
      <c r="A8143">
        <v>3625</v>
      </c>
      <c r="B8143" t="s">
        <v>6797</v>
      </c>
      <c r="C8143" t="s">
        <v>17038</v>
      </c>
      <c r="D8143" t="s">
        <v>27221</v>
      </c>
      <c r="E8143" t="s">
        <v>2529</v>
      </c>
      <c r="F8143" s="10"/>
      <c r="G8143">
        <v>2017</v>
      </c>
      <c r="J8143">
        <v>0.73152680471887477</v>
      </c>
      <c r="L8143" t="s">
        <v>38071</v>
      </c>
      <c r="M8143">
        <v>28557572</v>
      </c>
      <c r="Q8143" s="10"/>
      <c r="R8143" s="11">
        <f t="shared" si="254"/>
        <v>0</v>
      </c>
      <c r="U8143" s="11">
        <f t="shared" si="255"/>
        <v>0</v>
      </c>
      <c r="Y8143" s="11">
        <f>IF(SUM(Tableau1[[#This Row],[Other access]:[Sci-hub access]])&gt;=1,1,0)</f>
        <v>0</v>
      </c>
      <c r="Z8143" s="12">
        <f>IF(OR(Tableau1[[#This Row],[Access R1 + S1+ T1 ]]&gt;=1,Tableau1[[#This Row],[Access V1 +W1 + X1]]&gt;=1),1,0)</f>
        <v>0</v>
      </c>
      <c r="AB8143" s="10" t="str">
        <f>Tableau1[[#This Row],[DOI]]</f>
        <v>doi: 10.1080/02713683.2017.1302592</v>
      </c>
      <c r="AC8143" s="13" t="str">
        <f>Tableau1[[#This Row],[Authors]]&amp;", "&amp;Tableau1[[#This Row],[Title]]&amp;" "&amp;Tableau1[[#This Row],[Journal]]&amp;". "&amp;Tableau1[[#This Row],[Year]]</f>
        <v>Gulpamuk B, Koç M, Karatepe MS, Yildiz A, Erel O, Neselioglu S, Yilmazbas P., Novel Assay Assessment of Oxidative Stress Biomarkers in Patients with Keratoconus: Thiol-Disulfide Homeostasis. Curr Eye Res. 2017</v>
      </c>
    </row>
    <row r="8144" spans="1:29" x14ac:dyDescent="0.3">
      <c r="A8144">
        <v>9376</v>
      </c>
      <c r="B8144" t="s">
        <v>11948</v>
      </c>
      <c r="C8144" t="s">
        <v>22123</v>
      </c>
      <c r="D8144" t="s">
        <v>32392</v>
      </c>
      <c r="E8144" t="s">
        <v>34032</v>
      </c>
      <c r="F8144" s="10"/>
      <c r="G8144">
        <v>2017</v>
      </c>
      <c r="J8144">
        <v>0.73155024043553085</v>
      </c>
      <c r="L8144" t="s">
        <v>43667</v>
      </c>
      <c r="M8144">
        <v>27717587</v>
      </c>
      <c r="Q8144" s="10"/>
      <c r="R8144" s="11">
        <f t="shared" si="254"/>
        <v>0</v>
      </c>
      <c r="U8144" s="11">
        <f t="shared" si="255"/>
        <v>0</v>
      </c>
      <c r="Y8144" s="11">
        <f>IF(SUM(Tableau1[[#This Row],[Other access]:[Sci-hub access]])&gt;=1,1,0)</f>
        <v>0</v>
      </c>
      <c r="Z8144" s="12">
        <f>IF(OR(Tableau1[[#This Row],[Access R1 + S1+ T1 ]]&gt;=1,Tableau1[[#This Row],[Access V1 +W1 + X1]]&gt;=1),1,0)</f>
        <v>0</v>
      </c>
      <c r="AB8144" s="10" t="str">
        <f>Tableau1[[#This Row],[DOI]]</f>
        <v>doi: 10.1016/j.jemermed.2016.08.025</v>
      </c>
      <c r="AC8144" s="13" t="str">
        <f>Tableau1[[#This Row],[Authors]]&amp;", "&amp;Tableau1[[#This Row],[Title]]&amp;" "&amp;Tableau1[[#This Row],[Journal]]&amp;". "&amp;Tableau1[[#This Row],[Year]]</f>
        <v>Lee WJ, Hou CY., Female with Diplopia. J Emerg Med. 2017</v>
      </c>
    </row>
    <row r="8145" spans="1:29" ht="28.8" x14ac:dyDescent="0.3">
      <c r="A8145">
        <v>10082</v>
      </c>
      <c r="B8145" t="s">
        <v>12595</v>
      </c>
      <c r="C8145" t="s">
        <v>22763</v>
      </c>
      <c r="D8145" t="s">
        <v>33044</v>
      </c>
      <c r="E8145" t="s">
        <v>2569</v>
      </c>
      <c r="F8145" s="10"/>
      <c r="G8145">
        <v>2017</v>
      </c>
      <c r="J8145">
        <v>0.73155070863481308</v>
      </c>
      <c r="L8145" t="s">
        <v>44338</v>
      </c>
      <c r="M8145">
        <v>27474370</v>
      </c>
      <c r="Q8145" s="10"/>
      <c r="R8145" s="11">
        <f t="shared" si="254"/>
        <v>0</v>
      </c>
      <c r="U8145" s="11">
        <f t="shared" si="255"/>
        <v>0</v>
      </c>
      <c r="Y8145" s="11">
        <f>IF(SUM(Tableau1[[#This Row],[Other access]:[Sci-hub access]])&gt;=1,1,0)</f>
        <v>0</v>
      </c>
      <c r="Z8145" s="12">
        <f>IF(OR(Tableau1[[#This Row],[Access R1 + S1+ T1 ]]&gt;=1,Tableau1[[#This Row],[Access V1 +W1 + X1]]&gt;=1),1,0)</f>
        <v>0</v>
      </c>
      <c r="AB8145" s="10" t="str">
        <f>Tableau1[[#This Row],[DOI]]</f>
        <v>doi: 10.2337/db16-0051</v>
      </c>
      <c r="AC8145" s="13" t="str">
        <f>Tableau1[[#This Row],[Authors]]&amp;", "&amp;Tableau1[[#This Row],[Title]]&amp;" "&amp;Tableau1[[#This Row],[Journal]]&amp;". "&amp;Tableau1[[#This Row],[Year]]</f>
        <v>Portillo JC, Lopez Corcino Y, Miao Y, Tang J, Sheibani N, Kern TS, Dubyak GR, Subauste CS., CD40 in Retinal Müller Cells Induces P2X7-Dependent Cytokine Expression in Macrophages/Microglia in Diabetic Mice and Development of Early Experimental Diabetic Retinopathy. Diabetes. 2017</v>
      </c>
    </row>
    <row r="8146" spans="1:29" x14ac:dyDescent="0.3">
      <c r="A8146">
        <v>10676</v>
      </c>
      <c r="B8146" t="s">
        <v>13143</v>
      </c>
      <c r="C8146" t="s">
        <v>23308</v>
      </c>
      <c r="D8146" t="s">
        <v>33596</v>
      </c>
      <c r="E8146" t="s">
        <v>2447</v>
      </c>
      <c r="F8146" s="10"/>
      <c r="G8146">
        <v>2017</v>
      </c>
      <c r="J8146">
        <v>0.73164606623330031</v>
      </c>
      <c r="L8146" t="s">
        <v>44924</v>
      </c>
      <c r="M8146">
        <v>27115208</v>
      </c>
      <c r="Q8146" s="10"/>
      <c r="R8146" s="11">
        <f t="shared" si="254"/>
        <v>0</v>
      </c>
      <c r="U8146" s="11">
        <f t="shared" si="255"/>
        <v>0</v>
      </c>
      <c r="Y8146" s="11">
        <f>IF(SUM(Tableau1[[#This Row],[Other access]:[Sci-hub access]])&gt;=1,1,0)</f>
        <v>0</v>
      </c>
      <c r="Z8146" s="12">
        <f>IF(OR(Tableau1[[#This Row],[Access R1 + S1+ T1 ]]&gt;=1,Tableau1[[#This Row],[Access V1 +W1 + X1]]&gt;=1),1,0)</f>
        <v>0</v>
      </c>
      <c r="AB8146" s="10" t="str">
        <f>Tableau1[[#This Row],[DOI]]</f>
        <v>doi: 10.1097/IOP.0000000000000701</v>
      </c>
      <c r="AC8146" s="13" t="str">
        <f>Tableau1[[#This Row],[Authors]]&amp;", "&amp;Tableau1[[#This Row],[Title]]&amp;" "&amp;Tableau1[[#This Row],[Journal]]&amp;". "&amp;Tableau1[[#This Row],[Year]]</f>
        <v>Srinivasan A, Kleinberg TT, Murchison AP, Bilyk JR., Laboratory Investigations for Diagnosis of Autoimmune and Inflammatory Periocular Disease: Part II. Ophthal Plast Reconstr Surg. 2017</v>
      </c>
    </row>
    <row r="8147" spans="1:29" ht="28.8" x14ac:dyDescent="0.3">
      <c r="A8147">
        <v>5457</v>
      </c>
      <c r="B8147" t="s">
        <v>8506</v>
      </c>
      <c r="C8147" t="s">
        <v>18728</v>
      </c>
      <c r="D8147" t="s">
        <v>28936</v>
      </c>
      <c r="E8147" t="s">
        <v>2468</v>
      </c>
      <c r="F8147" s="10"/>
      <c r="G8147">
        <v>2017</v>
      </c>
      <c r="J8147">
        <v>0.73166753654205929</v>
      </c>
      <c r="L8147" t="s">
        <v>39847</v>
      </c>
      <c r="M8147">
        <v>28333896</v>
      </c>
      <c r="Q8147" s="10"/>
      <c r="R8147" s="11">
        <f t="shared" si="254"/>
        <v>0</v>
      </c>
      <c r="U8147" s="11">
        <f t="shared" si="255"/>
        <v>0</v>
      </c>
      <c r="Y8147" s="11">
        <f>IF(SUM(Tableau1[[#This Row],[Other access]:[Sci-hub access]])&gt;=1,1,0)</f>
        <v>0</v>
      </c>
      <c r="Z8147" s="12">
        <f>IF(OR(Tableau1[[#This Row],[Access R1 + S1+ T1 ]]&gt;=1,Tableau1[[#This Row],[Access V1 +W1 + X1]]&gt;=1),1,0)</f>
        <v>0</v>
      </c>
      <c r="AB8147" s="10" t="str">
        <f>Tableau1[[#This Row],[DOI]]</f>
        <v>doi: 10.1097/IJG.0000000000000670</v>
      </c>
      <c r="AC8147" s="13" t="str">
        <f>Tableau1[[#This Row],[Authors]]&amp;", "&amp;Tableau1[[#This Row],[Title]]&amp;" "&amp;Tableau1[[#This Row],[Journal]]&amp;". "&amp;Tableau1[[#This Row],[Year]]</f>
        <v>Rao HL, Pradhan ZS, Weinreb RN, Dasari S, Riyazuddin M, Raveendran S, Puttaiah NK, Venugopal JP, Rao DAS, Devi S, Mansouri K, Webers CAB., Relationship of Optic Nerve Structure and Function to Peripapillary Vessel Density Measurements of Optical Coherence Tomography Angiography in Glaucoma. J Glaucoma. 2017</v>
      </c>
    </row>
    <row r="8148" spans="1:29" x14ac:dyDescent="0.3">
      <c r="A8148">
        <v>9325</v>
      </c>
      <c r="B8148" t="s">
        <v>11903</v>
      </c>
      <c r="C8148" t="s">
        <v>22080</v>
      </c>
      <c r="D8148" t="s">
        <v>32347</v>
      </c>
      <c r="E8148" t="s">
        <v>2448</v>
      </c>
      <c r="F8148" s="10"/>
      <c r="G8148">
        <v>2017</v>
      </c>
      <c r="J8148">
        <v>0.73171377165015095</v>
      </c>
      <c r="L8148" t="s">
        <v>43621</v>
      </c>
      <c r="M8148">
        <v>27743157</v>
      </c>
      <c r="Q8148" s="10"/>
      <c r="R8148" s="11">
        <f t="shared" si="254"/>
        <v>0</v>
      </c>
      <c r="U8148" s="11">
        <f t="shared" si="255"/>
        <v>0</v>
      </c>
      <c r="Y8148" s="11">
        <f>IF(SUM(Tableau1[[#This Row],[Other access]:[Sci-hub access]])&gt;=1,1,0)</f>
        <v>0</v>
      </c>
      <c r="Z8148" s="12">
        <f>IF(OR(Tableau1[[#This Row],[Access R1 + S1+ T1 ]]&gt;=1,Tableau1[[#This Row],[Access V1 +W1 + X1]]&gt;=1),1,0)</f>
        <v>0</v>
      </c>
      <c r="AB8148" s="10" t="str">
        <f>Tableau1[[#This Row],[DOI]]</f>
        <v>doi: 10.1007/s00417-016-3518-4</v>
      </c>
      <c r="AC8148" s="13" t="str">
        <f>Tableau1[[#This Row],[Authors]]&amp;", "&amp;Tableau1[[#This Row],[Title]]&amp;" "&amp;Tableau1[[#This Row],[Journal]]&amp;". "&amp;Tableau1[[#This Row],[Year]]</f>
        <v>Hecht I, Achiron A, Man V, Burgansky-Eliash Z., Modifiable factors in the management of glaucoma: a systematic review of current evidence. Graefes Arch Clin Exp Ophthalmol. 2017</v>
      </c>
    </row>
    <row r="8149" spans="1:29" ht="28.8" x14ac:dyDescent="0.3">
      <c r="A8149">
        <v>7774</v>
      </c>
      <c r="B8149" t="s">
        <v>10539</v>
      </c>
      <c r="C8149" t="s">
        <v>20735</v>
      </c>
      <c r="D8149" t="s">
        <v>30976</v>
      </c>
      <c r="E8149" t="s">
        <v>2438</v>
      </c>
      <c r="F8149" s="10"/>
      <c r="G8149">
        <v>2017</v>
      </c>
      <c r="J8149">
        <v>0.73173389942412526</v>
      </c>
      <c r="L8149" t="s">
        <v>42125</v>
      </c>
      <c r="M8149">
        <v>28057643</v>
      </c>
      <c r="Q8149" s="10"/>
      <c r="R8149" s="11">
        <f t="shared" si="254"/>
        <v>0</v>
      </c>
      <c r="U8149" s="11">
        <f t="shared" si="255"/>
        <v>0</v>
      </c>
      <c r="Y8149" s="11">
        <f>IF(SUM(Tableau1[[#This Row],[Other access]:[Sci-hub access]])&gt;=1,1,0)</f>
        <v>0</v>
      </c>
      <c r="Z8149" s="12">
        <f>IF(OR(Tableau1[[#This Row],[Access R1 + S1+ T1 ]]&gt;=1,Tableau1[[#This Row],[Access V1 +W1 + X1]]&gt;=1),1,0)</f>
        <v>0</v>
      </c>
      <c r="AB8149" s="10" t="str">
        <f>Tableau1[[#This Row],[DOI]]</f>
        <v>doi: 10.1136/bjophthalmol-2016-309412</v>
      </c>
      <c r="AC8149" s="13" t="str">
        <f>Tableau1[[#This Row],[Authors]]&amp;", "&amp;Tableau1[[#This Row],[Title]]&amp;" "&amp;Tableau1[[#This Row],[Journal]]&amp;". "&amp;Tableau1[[#This Row],[Year]]</f>
        <v>Peng CX, Li HY, Wang W, Wang JQ, Wang L, Xu QG, Cao SS, Zhou HF, Zhao S, Wei SH., Retinal segmented layers with strong aquaporin-4 expression suffered more injuries in neuromyelitis optica spectrum disorders compared with optic neuritis with aquaporin-4 antibody seronegativity detected by optical coherence tomography. Br J Ophthalmol. 2017</v>
      </c>
    </row>
    <row r="8150" spans="1:29" x14ac:dyDescent="0.3">
      <c r="A8150">
        <v>36</v>
      </c>
      <c r="B8150" t="s">
        <v>3299</v>
      </c>
      <c r="C8150" t="s">
        <v>13560</v>
      </c>
      <c r="D8150" t="s">
        <v>23719</v>
      </c>
      <c r="E8150" t="s">
        <v>2562</v>
      </c>
      <c r="F8150" s="10"/>
      <c r="G8150">
        <v>2018</v>
      </c>
      <c r="J8150">
        <v>0.73193932036961051</v>
      </c>
      <c r="L8150" t="s">
        <v>34554</v>
      </c>
      <c r="M8150">
        <v>29473719</v>
      </c>
      <c r="Q8150" s="10"/>
      <c r="R8150" s="11">
        <f t="shared" si="254"/>
        <v>0</v>
      </c>
      <c r="U8150" s="11">
        <f t="shared" si="255"/>
        <v>0</v>
      </c>
      <c r="Y8150" s="11">
        <f>IF(SUM(Tableau1[[#This Row],[Other access]:[Sci-hub access]])&gt;=1,1,0)</f>
        <v>0</v>
      </c>
      <c r="Z8150" s="12">
        <f>IF(OR(Tableau1[[#This Row],[Access R1 + S1+ T1 ]]&gt;=1,Tableau1[[#This Row],[Access V1 +W1 + X1]]&gt;=1),1,0)</f>
        <v>0</v>
      </c>
      <c r="AB8150" s="10" t="str">
        <f>Tableau1[[#This Row],[DOI]]</f>
        <v>doi: 10.22608/APO.2017529</v>
      </c>
      <c r="AC8150" s="13" t="str">
        <f>Tableau1[[#This Row],[Authors]]&amp;", "&amp;Tableau1[[#This Row],[Title]]&amp;" "&amp;Tableau1[[#This Row],[Journal]]&amp;". "&amp;Tableau1[[#This Row],[Year]]</f>
        <v>Miller K, Fortun JA., Diabetic Macular Edema: Current Understanding, Pharmacologic Treatment Options, and Developing Therapies. Asia Pac J Ophthalmol (Phila). 2018</v>
      </c>
    </row>
    <row r="8151" spans="1:29" x14ac:dyDescent="0.3">
      <c r="A8151">
        <v>7145</v>
      </c>
      <c r="B8151" t="s">
        <v>1217</v>
      </c>
      <c r="C8151" t="s">
        <v>1218</v>
      </c>
      <c r="D8151" t="s">
        <v>1219</v>
      </c>
      <c r="E8151" t="s">
        <v>2478</v>
      </c>
      <c r="F8151" s="10"/>
      <c r="G8151">
        <v>2017</v>
      </c>
      <c r="J8151">
        <v>0.73200267499942928</v>
      </c>
      <c r="L8151" t="s">
        <v>41501</v>
      </c>
      <c r="M8151">
        <v>28124977</v>
      </c>
      <c r="Q8151" s="10"/>
      <c r="R8151" s="11">
        <f t="shared" si="254"/>
        <v>0</v>
      </c>
      <c r="U8151" s="11">
        <f t="shared" si="255"/>
        <v>0</v>
      </c>
      <c r="Y8151" s="11">
        <f>IF(SUM(Tableau1[[#This Row],[Other access]:[Sci-hub access]])&gt;=1,1,0)</f>
        <v>0</v>
      </c>
      <c r="Z8151" s="12">
        <f>IF(OR(Tableau1[[#This Row],[Access R1 + S1+ T1 ]]&gt;=1,Tableau1[[#This Row],[Access V1 +W1 + X1]]&gt;=1),1,0)</f>
        <v>0</v>
      </c>
      <c r="AB8151" s="10" t="str">
        <f>Tableau1[[#This Row],[DOI]]</f>
        <v>doi: 10.3390/ijms18010226</v>
      </c>
      <c r="AC8151" s="13" t="str">
        <f>Tableau1[[#This Row],[Authors]]&amp;", "&amp;Tableau1[[#This Row],[Title]]&amp;" "&amp;Tableau1[[#This Row],[Journal]]&amp;". "&amp;Tableau1[[#This Row],[Year]]</f>
        <v>Lu L, Yu X, Zhang L, Ding X, Pan H, Wen X, Xu S, Xing Y, Fan J, Ge S, Zhang H, Jia R, Fan X., The Long Non-Coding RNA RHPN1-AS1 Promotes Uveal Melanoma Progression. Int J Mol Sci. 2017</v>
      </c>
    </row>
    <row r="8152" spans="1:29" x14ac:dyDescent="0.3">
      <c r="A8152">
        <v>7461</v>
      </c>
      <c r="B8152" t="s">
        <v>10265</v>
      </c>
      <c r="C8152" t="s">
        <v>20467</v>
      </c>
      <c r="D8152" t="s">
        <v>30700</v>
      </c>
      <c r="E8152" t="s">
        <v>34245</v>
      </c>
      <c r="F8152" s="10"/>
      <c r="G8152">
        <v>2017</v>
      </c>
      <c r="J8152">
        <v>0.73205510378493721</v>
      </c>
      <c r="L8152" t="s">
        <v>41816</v>
      </c>
      <c r="M8152">
        <v>28089983</v>
      </c>
      <c r="Q8152" s="10"/>
      <c r="R8152" s="11">
        <f t="shared" si="254"/>
        <v>0</v>
      </c>
      <c r="U8152" s="11">
        <f t="shared" si="255"/>
        <v>0</v>
      </c>
      <c r="Y8152" s="11">
        <f>IF(SUM(Tableau1[[#This Row],[Other access]:[Sci-hub access]])&gt;=1,1,0)</f>
        <v>0</v>
      </c>
      <c r="Z8152" s="12">
        <f>IF(OR(Tableau1[[#This Row],[Access R1 + S1+ T1 ]]&gt;=1,Tableau1[[#This Row],[Access V1 +W1 + X1]]&gt;=1),1,0)</f>
        <v>0</v>
      </c>
      <c r="AB8152" s="10" t="str">
        <f>Tableau1[[#This Row],[DOI]]</f>
        <v>doi: 10.3899/jrheum.160459</v>
      </c>
      <c r="AC8152" s="13" t="str">
        <f>Tableau1[[#This Row],[Authors]]&amp;", "&amp;Tableau1[[#This Row],[Title]]&amp;" "&amp;Tableau1[[#This Row],[Journal]]&amp;". "&amp;Tableau1[[#This Row],[Year]]</f>
        <v>Moerman RV, Arends S, Meiners PM, Vissink A, Spijkervet FK, Kroese FG, Brouwer E, Bootsma H., Detailed Analysis of the Articular Domain in Patients with Primary Sjögren Syndrome. J Rheumatol. 2017</v>
      </c>
    </row>
    <row r="8153" spans="1:29" x14ac:dyDescent="0.3">
      <c r="A8153">
        <v>1476</v>
      </c>
      <c r="B8153" t="s">
        <v>4733</v>
      </c>
      <c r="C8153" t="s">
        <v>14983</v>
      </c>
      <c r="D8153" t="s">
        <v>25154</v>
      </c>
      <c r="E8153" t="s">
        <v>34049</v>
      </c>
      <c r="F8153" s="10"/>
      <c r="G8153">
        <v>2017</v>
      </c>
      <c r="J8153">
        <v>0.73206814249994134</v>
      </c>
      <c r="L8153" t="s">
        <v>35957</v>
      </c>
      <c r="M8153">
        <v>28937949</v>
      </c>
      <c r="Q8153" s="10"/>
      <c r="R8153" s="11">
        <f t="shared" si="254"/>
        <v>0</v>
      </c>
      <c r="U8153" s="11">
        <f t="shared" si="255"/>
        <v>0</v>
      </c>
      <c r="Y8153" s="11">
        <f>IF(SUM(Tableau1[[#This Row],[Other access]:[Sci-hub access]])&gt;=1,1,0)</f>
        <v>0</v>
      </c>
      <c r="Z8153" s="12">
        <f>IF(OR(Tableau1[[#This Row],[Access R1 + S1+ T1 ]]&gt;=1,Tableau1[[#This Row],[Access V1 +W1 + X1]]&gt;=1),1,0)</f>
        <v>0</v>
      </c>
      <c r="AB8153" s="10" t="str">
        <f>Tableau1[[#This Row],[DOI]]</f>
        <v>doi: 10.1146/annurev-vision-102016-061407</v>
      </c>
      <c r="AC8153" s="13" t="str">
        <f>Tableau1[[#This Row],[Authors]]&amp;", "&amp;Tableau1[[#This Row],[Title]]&amp;" "&amp;Tableau1[[#This Row],[Journal]]&amp;". "&amp;Tableau1[[#This Row],[Year]]</f>
        <v>Khanna RC, Marmamula S, Rao GN., International Vision Care: Issues and Approaches. Annu Rev Vis Sci. 2017</v>
      </c>
    </row>
    <row r="8154" spans="1:29" ht="28.8" x14ac:dyDescent="0.3">
      <c r="A8154">
        <v>8277</v>
      </c>
      <c r="B8154" t="s">
        <v>10979</v>
      </c>
      <c r="C8154" t="s">
        <v>21166</v>
      </c>
      <c r="D8154" t="s">
        <v>31417</v>
      </c>
      <c r="E8154" t="s">
        <v>34415</v>
      </c>
      <c r="F8154" s="10"/>
      <c r="G8154">
        <v>2017</v>
      </c>
      <c r="J8154">
        <v>0.7320829013367286</v>
      </c>
      <c r="L8154" t="s">
        <v>42621</v>
      </c>
      <c r="M8154">
        <v>27941536</v>
      </c>
      <c r="Q8154" s="10"/>
      <c r="R8154" s="11">
        <f t="shared" si="254"/>
        <v>0</v>
      </c>
      <c r="U8154" s="11">
        <f t="shared" si="255"/>
        <v>0</v>
      </c>
      <c r="Y8154" s="11">
        <f>IF(SUM(Tableau1[[#This Row],[Other access]:[Sci-hub access]])&gt;=1,1,0)</f>
        <v>0</v>
      </c>
      <c r="Z8154" s="12">
        <f>IF(OR(Tableau1[[#This Row],[Access R1 + S1+ T1 ]]&gt;=1,Tableau1[[#This Row],[Access V1 +W1 + X1]]&gt;=1),1,0)</f>
        <v>0</v>
      </c>
      <c r="AB8154" s="10" t="str">
        <f>Tableau1[[#This Row],[DOI]]</f>
        <v>doi: 10.1097/FTD.0000000000000362</v>
      </c>
      <c r="AC8154" s="13" t="str">
        <f>Tableau1[[#This Row],[Authors]]&amp;", "&amp;Tableau1[[#This Row],[Title]]&amp;" "&amp;Tableau1[[#This Row],[Journal]]&amp;". "&amp;Tableau1[[#This Row],[Year]]</f>
        <v>Mei S, Li X, Gong X, Li X, Yang L, Zhou H, Liu Y, Zhou A, Zhu L, Zhang X, Zhao Z., LC-MS/MS Analysis of Erythrocyte Thiopurine Nucleotides and Their Association With Genetic Variants in Patients With Neuromyelitis Optica Spectrum Disorders Taking Azathioprine. Ther Drug Monit. 2017</v>
      </c>
    </row>
    <row r="8155" spans="1:29" ht="28.8" x14ac:dyDescent="0.3">
      <c r="A8155">
        <v>8803</v>
      </c>
      <c r="B8155" t="s">
        <v>11437</v>
      </c>
      <c r="C8155" t="s">
        <v>21621</v>
      </c>
      <c r="D8155" t="s">
        <v>31877</v>
      </c>
      <c r="E8155" t="s">
        <v>2441</v>
      </c>
      <c r="F8155" s="10"/>
      <c r="G8155">
        <v>2017</v>
      </c>
      <c r="J8155">
        <v>0.73208296658237015</v>
      </c>
      <c r="L8155" t="s">
        <v>43139</v>
      </c>
      <c r="M8155">
        <v>27836430</v>
      </c>
      <c r="Q8155" s="10"/>
      <c r="R8155" s="11">
        <f t="shared" si="254"/>
        <v>0</v>
      </c>
      <c r="U8155" s="11">
        <f t="shared" si="255"/>
        <v>0</v>
      </c>
      <c r="Y8155" s="11">
        <f>IF(SUM(Tableau1[[#This Row],[Other access]:[Sci-hub access]])&gt;=1,1,0)</f>
        <v>0</v>
      </c>
      <c r="Z8155" s="12">
        <f>IF(OR(Tableau1[[#This Row],[Access R1 + S1+ T1 ]]&gt;=1,Tableau1[[#This Row],[Access V1 +W1 + X1]]&gt;=1),1,0)</f>
        <v>0</v>
      </c>
      <c r="AB8155" s="10" t="str">
        <f>Tableau1[[#This Row],[DOI]]</f>
        <v>doi: 10.1016/j.ophtha.2016.09.021</v>
      </c>
      <c r="AC8155" s="13" t="str">
        <f>Tableau1[[#This Row],[Authors]]&amp;", "&amp;Tableau1[[#This Row],[Title]]&amp;" "&amp;Tableau1[[#This Row],[Journal]]&amp;". "&amp;Tableau1[[#This Row],[Year]]</f>
        <v>Payne JF, Wykoff CC, Clark WL, Bruce BB, Boyer DS, Brown DM; TREX-DME Study Group.., Randomized Trial of Treat and Extend Ranibizumab with and without Navigated Laser for Diabetic Macular Edema: TREX-DME 1 Year Outcomes. Ophthalmology. 2017</v>
      </c>
    </row>
    <row r="8156" spans="1:29" x14ac:dyDescent="0.3">
      <c r="A8156">
        <v>5542</v>
      </c>
      <c r="B8156" t="s">
        <v>8586</v>
      </c>
      <c r="C8156" t="s">
        <v>18807</v>
      </c>
      <c r="D8156" t="s">
        <v>29016</v>
      </c>
      <c r="E8156" t="s">
        <v>2490</v>
      </c>
      <c r="F8156" s="10"/>
      <c r="G8156">
        <v>2017</v>
      </c>
      <c r="J8156">
        <v>0.73215927957704585</v>
      </c>
      <c r="L8156" t="s">
        <v>39929</v>
      </c>
      <c r="M8156">
        <v>28322732</v>
      </c>
      <c r="Q8156" s="10"/>
      <c r="R8156" s="11">
        <f t="shared" si="254"/>
        <v>0</v>
      </c>
      <c r="U8156" s="11">
        <f t="shared" si="255"/>
        <v>0</v>
      </c>
      <c r="Y8156" s="11">
        <f>IF(SUM(Tableau1[[#This Row],[Other access]:[Sci-hub access]])&gt;=1,1,0)</f>
        <v>0</v>
      </c>
      <c r="Z8156" s="12">
        <f>IF(OR(Tableau1[[#This Row],[Access R1 + S1+ T1 ]]&gt;=1,Tableau1[[#This Row],[Access V1 +W1 + X1]]&gt;=1),1,0)</f>
        <v>0</v>
      </c>
      <c r="AB8156" s="10" t="str">
        <f>Tableau1[[#This Row],[DOI]]</f>
        <v>doi: 10.1016/j.ajo.2017.03.009</v>
      </c>
      <c r="AC8156" s="13" t="str">
        <f>Tableau1[[#This Row],[Authors]]&amp;", "&amp;Tableau1[[#This Row],[Title]]&amp;" "&amp;Tableau1[[#This Row],[Journal]]&amp;". "&amp;Tableau1[[#This Row],[Year]]</f>
        <v>Mogil RS, Tirsi A, Lee JM, Tello C, Park SC., Glaucoma Patient-Reported Concerns and Associated Factors. Am J Ophthalmol. 2017</v>
      </c>
    </row>
    <row r="8157" spans="1:29" x14ac:dyDescent="0.3">
      <c r="A8157">
        <v>9516</v>
      </c>
      <c r="B8157" t="s">
        <v>2030</v>
      </c>
      <c r="C8157" t="s">
        <v>22254</v>
      </c>
      <c r="D8157" t="s">
        <v>2031</v>
      </c>
      <c r="E8157" t="s">
        <v>2942</v>
      </c>
      <c r="F8157" s="10"/>
      <c r="G8157">
        <v>2017</v>
      </c>
      <c r="J8157">
        <v>0.73218846551545491</v>
      </c>
      <c r="L8157" t="s">
        <v>43799</v>
      </c>
      <c r="M8157">
        <v>27666015</v>
      </c>
      <c r="Q8157" s="10"/>
      <c r="R8157" s="11">
        <f t="shared" si="254"/>
        <v>0</v>
      </c>
      <c r="U8157" s="11">
        <f t="shared" si="255"/>
        <v>0</v>
      </c>
      <c r="Y8157" s="11">
        <f>IF(SUM(Tableau1[[#This Row],[Other access]:[Sci-hub access]])&gt;=1,1,0)</f>
        <v>0</v>
      </c>
      <c r="Z8157" s="12">
        <f>IF(OR(Tableau1[[#This Row],[Access R1 + S1+ T1 ]]&gt;=1,Tableau1[[#This Row],[Access V1 +W1 + X1]]&gt;=1),1,0)</f>
        <v>0</v>
      </c>
      <c r="AB8157" s="10" t="str">
        <f>Tableau1[[#This Row],[DOI]]</f>
        <v>doi: 10.1016/j.preteyeres.2016.09.003</v>
      </c>
      <c r="AC8157" s="13" t="str">
        <f>Tableau1[[#This Row],[Authors]]&amp;", "&amp;Tableau1[[#This Row],[Title]]&amp;" "&amp;Tableau1[[#This Row],[Journal]]&amp;". "&amp;Tableau1[[#This Row],[Year]]</f>
        <v>Fini ME, Schwartz SG, Gao X, Jeong S, Patel N, Itakura T, Price MO, Price FW Jr., Varma R, Stamer WD., Steroid-induced ocular hypertension/glaucoma: Focus on pharmacogenomics and implications for precision medicine. Prog Retin Eye Res. 2017</v>
      </c>
    </row>
    <row r="8158" spans="1:29" ht="28.8" x14ac:dyDescent="0.3">
      <c r="A8158">
        <v>7071</v>
      </c>
      <c r="B8158" t="s">
        <v>9922</v>
      </c>
      <c r="C8158" t="s">
        <v>20125</v>
      </c>
      <c r="D8158" t="s">
        <v>30356</v>
      </c>
      <c r="E8158" t="s">
        <v>2443</v>
      </c>
      <c r="F8158" s="10"/>
      <c r="G8158">
        <v>2017</v>
      </c>
      <c r="J8158">
        <v>0.73223322097846555</v>
      </c>
      <c r="L8158" t="s">
        <v>41427</v>
      </c>
      <c r="M8158">
        <v>28129425</v>
      </c>
      <c r="Q8158" s="10"/>
      <c r="R8158" s="11">
        <f t="shared" si="254"/>
        <v>0</v>
      </c>
      <c r="U8158" s="11">
        <f t="shared" si="255"/>
        <v>0</v>
      </c>
      <c r="Y8158" s="11">
        <f>IF(SUM(Tableau1[[#This Row],[Other access]:[Sci-hub access]])&gt;=1,1,0)</f>
        <v>0</v>
      </c>
      <c r="Z8158" s="12">
        <f>IF(OR(Tableau1[[#This Row],[Access R1 + S1+ T1 ]]&gt;=1,Tableau1[[#This Row],[Access V1 +W1 + X1]]&gt;=1),1,0)</f>
        <v>0</v>
      </c>
      <c r="AB8158" s="10" t="str">
        <f>Tableau1[[#This Row],[DOI]]</f>
        <v>doi: 10.1167/iovs.15-19028</v>
      </c>
      <c r="AC8158" s="13" t="str">
        <f>Tableau1[[#This Row],[Authors]]&amp;", "&amp;Tableau1[[#This Row],[Title]]&amp;" "&amp;Tableau1[[#This Row],[Journal]]&amp;". "&amp;Tableau1[[#This Row],[Year]]</f>
        <v>Seiler MJ, Lin RE, McLelland BT, Mathur A, Lin B, Sigman J, De Guzman AT, Kitzes LM, Aramant RB, Thomas BB., Vision Recovery and Connectivity by Fetal Retinal Sheet Transplantation in an Immunodeficient Retinal Degenerate Rat Model. Invest Ophthalmol Vis Sci. 2017</v>
      </c>
    </row>
    <row r="8159" spans="1:29" x14ac:dyDescent="0.3">
      <c r="A8159">
        <v>3834</v>
      </c>
      <c r="B8159" t="s">
        <v>6998</v>
      </c>
      <c r="C8159" t="s">
        <v>17237</v>
      </c>
      <c r="D8159" t="s">
        <v>27422</v>
      </c>
      <c r="E8159" t="s">
        <v>2802</v>
      </c>
      <c r="F8159" s="10"/>
      <c r="G8159">
        <v>2017</v>
      </c>
      <c r="J8159">
        <v>0.73244785842528459</v>
      </c>
      <c r="L8159" t="s">
        <v>38277</v>
      </c>
      <c r="M8159">
        <v>28524791</v>
      </c>
      <c r="Q8159" s="10"/>
      <c r="R8159" s="11">
        <f t="shared" si="254"/>
        <v>0</v>
      </c>
      <c r="U8159" s="11">
        <f t="shared" si="255"/>
        <v>0</v>
      </c>
      <c r="Y8159" s="11">
        <f>IF(SUM(Tableau1[[#This Row],[Other access]:[Sci-hub access]])&gt;=1,1,0)</f>
        <v>0</v>
      </c>
      <c r="Z8159" s="12">
        <f>IF(OR(Tableau1[[#This Row],[Access R1 + S1+ T1 ]]&gt;=1,Tableau1[[#This Row],[Access V1 +W1 + X1]]&gt;=1),1,0)</f>
        <v>0</v>
      </c>
      <c r="AB8159" s="10" t="str">
        <f>Tableau1[[#This Row],[DOI]]</f>
        <v>doi: 10.3171/2017.2.PEDS16567</v>
      </c>
      <c r="AC8159" s="13" t="str">
        <f>Tableau1[[#This Row],[Authors]]&amp;", "&amp;Tableau1[[#This Row],[Title]]&amp;" "&amp;Tableau1[[#This Row],[Journal]]&amp;". "&amp;Tableau1[[#This Row],[Year]]</f>
        <v>Kuta V, McNeely PD, Walling S, Bezuhly M., Sagittal craniosynostosis: a utility outcomes study. J Neurosurg Pediatr. 2017</v>
      </c>
    </row>
    <row r="8160" spans="1:29" x14ac:dyDescent="0.3">
      <c r="A8160">
        <v>6326</v>
      </c>
      <c r="B8160" t="s">
        <v>9279</v>
      </c>
      <c r="C8160" t="s">
        <v>19490</v>
      </c>
      <c r="D8160" t="s">
        <v>29710</v>
      </c>
      <c r="E8160" t="s">
        <v>2440</v>
      </c>
      <c r="F8160" s="10"/>
      <c r="G8160">
        <v>2017</v>
      </c>
      <c r="J8160">
        <v>0.73244924561986002</v>
      </c>
      <c r="L8160" t="s">
        <v>40695</v>
      </c>
      <c r="M8160">
        <v>28228349</v>
      </c>
      <c r="Q8160" s="10"/>
      <c r="R8160" s="11">
        <f t="shared" si="254"/>
        <v>0</v>
      </c>
      <c r="U8160" s="11">
        <f t="shared" si="255"/>
        <v>0</v>
      </c>
      <c r="Y8160" s="11">
        <f>IF(SUM(Tableau1[[#This Row],[Other access]:[Sci-hub access]])&gt;=1,1,0)</f>
        <v>0</v>
      </c>
      <c r="Z8160" s="12">
        <f>IF(OR(Tableau1[[#This Row],[Access R1 + S1+ T1 ]]&gt;=1,Tableau1[[#This Row],[Access V1 +W1 + X1]]&gt;=1),1,0)</f>
        <v>0</v>
      </c>
      <c r="AB8160" s="10" t="str">
        <f>Tableau1[[#This Row],[DOI]]</f>
        <v>doi: 10.1016/j.exer.2017.02.009</v>
      </c>
      <c r="AC8160" s="13" t="str">
        <f>Tableau1[[#This Row],[Authors]]&amp;", "&amp;Tableau1[[#This Row],[Title]]&amp;" "&amp;Tableau1[[#This Row],[Journal]]&amp;". "&amp;Tableau1[[#This Row],[Year]]</f>
        <v>Rolev K, O'Donovan DG, Georgiou C, Rajan MS, Chittka A., Identification of Prdm genes in human corneal endothelium. Exp Eye Res. 2017</v>
      </c>
    </row>
    <row r="8161" spans="1:29" x14ac:dyDescent="0.3">
      <c r="A8161">
        <v>9593</v>
      </c>
      <c r="B8161" t="s">
        <v>12149</v>
      </c>
      <c r="C8161" t="s">
        <v>22324</v>
      </c>
      <c r="D8161" t="s">
        <v>32596</v>
      </c>
      <c r="E8161" t="s">
        <v>34408</v>
      </c>
      <c r="F8161" s="10"/>
      <c r="G8161">
        <v>2017</v>
      </c>
      <c r="J8161">
        <v>0.73249392124874158</v>
      </c>
      <c r="L8161" t="s">
        <v>43865</v>
      </c>
      <c r="M8161">
        <v>27649293</v>
      </c>
      <c r="Q8161" s="10"/>
      <c r="R8161" s="11">
        <f t="shared" si="254"/>
        <v>0</v>
      </c>
      <c r="U8161" s="11">
        <f t="shared" si="255"/>
        <v>0</v>
      </c>
      <c r="Y8161" s="11">
        <f>IF(SUM(Tableau1[[#This Row],[Other access]:[Sci-hub access]])&gt;=1,1,0)</f>
        <v>0</v>
      </c>
      <c r="Z8161" s="12">
        <f>IF(OR(Tableau1[[#This Row],[Access R1 + S1+ T1 ]]&gt;=1,Tableau1[[#This Row],[Access V1 +W1 + X1]]&gt;=1),1,0)</f>
        <v>0</v>
      </c>
      <c r="AB8161" s="10" t="str">
        <f>Tableau1[[#This Row],[DOI]]</f>
        <v>doi: 10.1055/s-0036-1593351</v>
      </c>
      <c r="AC8161" s="13" t="str">
        <f>Tableau1[[#This Row],[Authors]]&amp;", "&amp;Tableau1[[#This Row],[Title]]&amp;" "&amp;Tableau1[[#This Row],[Journal]]&amp;". "&amp;Tableau1[[#This Row],[Year]]</f>
        <v>Lokku A, Mirea L, Lee SK, Shah PS; Canadian Neonatal Network.., Trends and Outcomes of Patent Ductus Arteriosus Treatment in Very Preterm Infants in Canada. Am J Perinatol. 2017</v>
      </c>
    </row>
    <row r="8162" spans="1:29" x14ac:dyDescent="0.3">
      <c r="A8162">
        <v>6440</v>
      </c>
      <c r="B8162" t="s">
        <v>9376</v>
      </c>
      <c r="C8162" t="s">
        <v>19584</v>
      </c>
      <c r="D8162" t="s">
        <v>29807</v>
      </c>
      <c r="E8162" t="s">
        <v>2523</v>
      </c>
      <c r="F8162" s="10"/>
      <c r="G8162">
        <v>2017</v>
      </c>
      <c r="J8162">
        <v>0.73251483438750387</v>
      </c>
      <c r="L8162" t="s">
        <v>40809</v>
      </c>
      <c r="M8162">
        <v>28211878</v>
      </c>
      <c r="Q8162" s="10"/>
      <c r="R8162" s="11">
        <f t="shared" si="254"/>
        <v>0</v>
      </c>
      <c r="U8162" s="11">
        <f t="shared" si="255"/>
        <v>0</v>
      </c>
      <c r="Y8162" s="11">
        <f>IF(SUM(Tableau1[[#This Row],[Other access]:[Sci-hub access]])&gt;=1,1,0)</f>
        <v>0</v>
      </c>
      <c r="Z8162" s="12">
        <f>IF(OR(Tableau1[[#This Row],[Access R1 + S1+ T1 ]]&gt;=1,Tableau1[[#This Row],[Access V1 +W1 + X1]]&gt;=1),1,0)</f>
        <v>0</v>
      </c>
      <c r="AB8162" s="10" t="str">
        <f>Tableau1[[#This Row],[DOI]]</f>
        <v>doi: 10.1038/eye.2017.10</v>
      </c>
      <c r="AC8162" s="13" t="str">
        <f>Tableau1[[#This Row],[Authors]]&amp;", "&amp;Tableau1[[#This Row],[Title]]&amp;" "&amp;Tableau1[[#This Row],[Journal]]&amp;". "&amp;Tableau1[[#This Row],[Year]]</f>
        <v>Dua HS, Said DG., Pre-Descemets endothelial keratoplasty: the PDEK clamp for successful PDEK. Eye (Lond). 2017</v>
      </c>
    </row>
    <row r="8163" spans="1:29" x14ac:dyDescent="0.3">
      <c r="A8163">
        <v>10642</v>
      </c>
      <c r="B8163" t="s">
        <v>13111</v>
      </c>
      <c r="C8163" t="s">
        <v>23276</v>
      </c>
      <c r="D8163" t="s">
        <v>33564</v>
      </c>
      <c r="E8163" t="s">
        <v>2471</v>
      </c>
      <c r="F8163" s="10"/>
      <c r="G8163">
        <v>2017</v>
      </c>
      <c r="J8163">
        <v>0.73256998554402653</v>
      </c>
      <c r="L8163" t="s">
        <v>44890</v>
      </c>
      <c r="M8163">
        <v>27138592</v>
      </c>
      <c r="Q8163" s="10"/>
      <c r="R8163" s="11">
        <f t="shared" si="254"/>
        <v>0</v>
      </c>
      <c r="U8163" s="11">
        <f t="shared" si="255"/>
        <v>0</v>
      </c>
      <c r="Y8163" s="11">
        <f>IF(SUM(Tableau1[[#This Row],[Other access]:[Sci-hub access]])&gt;=1,1,0)</f>
        <v>0</v>
      </c>
      <c r="Z8163" s="12">
        <f>IF(OR(Tableau1[[#This Row],[Access R1 + S1+ T1 ]]&gt;=1,Tableau1[[#This Row],[Access V1 +W1 + X1]]&gt;=1),1,0)</f>
        <v>0</v>
      </c>
      <c r="AB8163" s="10" t="str">
        <f>Tableau1[[#This Row],[DOI]]</f>
        <v>doi: 10.1007/s10792-016-0244-1</v>
      </c>
      <c r="AC8163" s="13" t="str">
        <f>Tableau1[[#This Row],[Authors]]&amp;", "&amp;Tableau1[[#This Row],[Title]]&amp;" "&amp;Tableau1[[#This Row],[Journal]]&amp;". "&amp;Tableau1[[#This Row],[Year]]</f>
        <v>Sayed KM., Analysis of components of total astigmatism in infants and young children. Int Ophthalmol. 2017</v>
      </c>
    </row>
    <row r="8164" spans="1:29" x14ac:dyDescent="0.3">
      <c r="A8164">
        <v>9616</v>
      </c>
      <c r="B8164" t="s">
        <v>12169</v>
      </c>
      <c r="C8164" t="s">
        <v>22344</v>
      </c>
      <c r="D8164" t="s">
        <v>32617</v>
      </c>
      <c r="E8164" t="s">
        <v>2541</v>
      </c>
      <c r="F8164" s="10"/>
      <c r="G8164">
        <v>2017</v>
      </c>
      <c r="J8164">
        <v>0.73263940942685202</v>
      </c>
      <c r="L8164" t="s">
        <v>43887</v>
      </c>
      <c r="M8164">
        <v>27636750</v>
      </c>
      <c r="Q8164" s="10"/>
      <c r="R8164" s="11">
        <f t="shared" si="254"/>
        <v>0</v>
      </c>
      <c r="U8164" s="11">
        <f t="shared" si="255"/>
        <v>0</v>
      </c>
      <c r="Y8164" s="11">
        <f>IF(SUM(Tableau1[[#This Row],[Other access]:[Sci-hub access]])&gt;=1,1,0)</f>
        <v>0</v>
      </c>
      <c r="Z8164" s="12">
        <f>IF(OR(Tableau1[[#This Row],[Access R1 + S1+ T1 ]]&gt;=1,Tableau1[[#This Row],[Access V1 +W1 + X1]]&gt;=1),1,0)</f>
        <v>0</v>
      </c>
      <c r="AB8164" s="10" t="str">
        <f>Tableau1[[#This Row],[DOI]]</f>
        <v>doi: 10.1097/WNO.0000000000000446</v>
      </c>
      <c r="AC8164" s="13" t="str">
        <f>Tableau1[[#This Row],[Authors]]&amp;", "&amp;Tableau1[[#This Row],[Title]]&amp;" "&amp;Tableau1[[#This Row],[Journal]]&amp;". "&amp;Tableau1[[#This Row],[Year]]</f>
        <v>Jones ST, Ali MH, Lin AY, Moss HE, Srinivasan A, MacIntosh PW., IgG4 Disease: Is It or Isn't It? J Neuroophthalmol. 2017</v>
      </c>
    </row>
    <row r="8165" spans="1:29" x14ac:dyDescent="0.3">
      <c r="A8165">
        <v>555</v>
      </c>
      <c r="B8165" t="s">
        <v>3818</v>
      </c>
      <c r="C8165" t="s">
        <v>14075</v>
      </c>
      <c r="D8165" t="s">
        <v>24238</v>
      </c>
      <c r="E8165" t="s">
        <v>2502</v>
      </c>
      <c r="F8165" s="10"/>
      <c r="G8165">
        <v>2018</v>
      </c>
      <c r="J8165">
        <v>0.73270179663947943</v>
      </c>
      <c r="L8165" t="s">
        <v>35054</v>
      </c>
      <c r="M8165">
        <v>29183023</v>
      </c>
      <c r="Q8165" s="10"/>
      <c r="R8165" s="11">
        <f t="shared" si="254"/>
        <v>0</v>
      </c>
      <c r="U8165" s="11">
        <f t="shared" si="255"/>
        <v>0</v>
      </c>
      <c r="Y8165" s="11">
        <f>IF(SUM(Tableau1[[#This Row],[Other access]:[Sci-hub access]])&gt;=1,1,0)</f>
        <v>0</v>
      </c>
      <c r="Z8165" s="12">
        <f>IF(OR(Tableau1[[#This Row],[Access R1 + S1+ T1 ]]&gt;=1,Tableau1[[#This Row],[Access V1 +W1 + X1]]&gt;=1),1,0)</f>
        <v>0</v>
      </c>
      <c r="AB8165" s="10" t="str">
        <f>Tableau1[[#This Row],[DOI]]</f>
        <v>doi: 10.1159/000484092</v>
      </c>
      <c r="AC8165" s="13" t="str">
        <f>Tableau1[[#This Row],[Authors]]&amp;", "&amp;Tableau1[[#This Row],[Title]]&amp;" "&amp;Tableau1[[#This Row],[Journal]]&amp;". "&amp;Tableau1[[#This Row],[Year]]</f>
        <v>Demirel S, Değirmenci MFK, Bilici S, Yanik Ö, Batıoğlu F, Özmert E, Alp N., The Recovery of Microvascular Status Evaluated by Optical Coherence Tomography Angiography in Patients after Successful Macular Hole Surgery. Ophthalmic Res. 2018</v>
      </c>
    </row>
    <row r="8166" spans="1:29" x14ac:dyDescent="0.3">
      <c r="A8166">
        <v>7693</v>
      </c>
      <c r="B8166" t="s">
        <v>10464</v>
      </c>
      <c r="C8166" t="s">
        <v>20661</v>
      </c>
      <c r="D8166" t="s">
        <v>30900</v>
      </c>
      <c r="E8166" t="s">
        <v>2567</v>
      </c>
      <c r="F8166" s="10"/>
      <c r="G8166">
        <v>2017</v>
      </c>
      <c r="J8166">
        <v>0.73273945615360947</v>
      </c>
      <c r="L8166" t="s">
        <v>42044</v>
      </c>
      <c r="M8166">
        <v>28062421</v>
      </c>
      <c r="Q8166" s="10"/>
      <c r="R8166" s="11">
        <f t="shared" si="254"/>
        <v>0</v>
      </c>
      <c r="U8166" s="11">
        <f t="shared" si="255"/>
        <v>0</v>
      </c>
      <c r="Y8166" s="11">
        <f>IF(SUM(Tableau1[[#This Row],[Other access]:[Sci-hub access]])&gt;=1,1,0)</f>
        <v>0</v>
      </c>
      <c r="Z8166" s="12">
        <f>IF(OR(Tableau1[[#This Row],[Access R1 + S1+ T1 ]]&gt;=1,Tableau1[[#This Row],[Access V1 +W1 + X1]]&gt;=1),1,0)</f>
        <v>0</v>
      </c>
      <c r="AB8166" s="10" t="str">
        <f>Tableau1[[#This Row],[DOI]]</f>
        <v>doi: 10.1136/bcr-2016-217268</v>
      </c>
      <c r="AC8166" s="13" t="str">
        <f>Tableau1[[#This Row],[Authors]]&amp;", "&amp;Tableau1[[#This Row],[Title]]&amp;" "&amp;Tableau1[[#This Row],[Journal]]&amp;". "&amp;Tableau1[[#This Row],[Year]]</f>
        <v>Singh A, Vanathi M, Sahu S, Devi S., Intraoperative OCT assisted descemetopexy with stromal vent incisions and intracameral gas injection for case of non-resolving Descemet's membrane detachment. BMJ Case Rep. 2017</v>
      </c>
    </row>
    <row r="8167" spans="1:29" x14ac:dyDescent="0.3">
      <c r="A8167">
        <v>1067</v>
      </c>
      <c r="B8167" t="s">
        <v>4329</v>
      </c>
      <c r="C8167" t="s">
        <v>14583</v>
      </c>
      <c r="D8167" t="s">
        <v>24750</v>
      </c>
      <c r="E8167" t="s">
        <v>34025</v>
      </c>
      <c r="F8167" s="10"/>
      <c r="G8167">
        <v>2017</v>
      </c>
      <c r="J8167">
        <v>0.73274989832760751</v>
      </c>
      <c r="L8167" t="s">
        <v>35555</v>
      </c>
      <c r="M8167">
        <v>29040017</v>
      </c>
      <c r="Q8167" s="10"/>
      <c r="R8167" s="11">
        <f t="shared" si="254"/>
        <v>0</v>
      </c>
      <c r="U8167" s="11">
        <f t="shared" si="255"/>
        <v>0</v>
      </c>
      <c r="Y8167" s="11">
        <f>IF(SUM(Tableau1[[#This Row],[Other access]:[Sci-hub access]])&gt;=1,1,0)</f>
        <v>0</v>
      </c>
      <c r="Z8167" s="12">
        <f>IF(OR(Tableau1[[#This Row],[Access R1 + S1+ T1 ]]&gt;=1,Tableau1[[#This Row],[Access V1 +W1 + X1]]&gt;=1),1,0)</f>
        <v>0</v>
      </c>
      <c r="AB8167" s="10" t="str">
        <f>Tableau1[[#This Row],[DOI]]</f>
        <v>doi: 10.1089/jmf.2016.3891</v>
      </c>
      <c r="AC8167" s="13" t="str">
        <f>Tableau1[[#This Row],[Authors]]&amp;", "&amp;Tableau1[[#This Row],[Title]]&amp;" "&amp;Tableau1[[#This Row],[Journal]]&amp;". "&amp;Tableau1[[#This Row],[Year]]</f>
        <v>Kim YS, Kim M, Choi MY, Lee DH, Roh GS, Kim HJ, Kang SS, Cho GJ, Park KH, Kim SJ, Yoo JM, Choi WS., Aralia elata (Miq) Seem Extract Decreases O-GlcNAc Transferase Expression and Retinal Cell Death in Diabetic Mice. J Med Food. 2017</v>
      </c>
    </row>
    <row r="8168" spans="1:29" ht="28.8" x14ac:dyDescent="0.3">
      <c r="A8168">
        <v>3409</v>
      </c>
      <c r="B8168" t="s">
        <v>6586</v>
      </c>
      <c r="C8168" t="s">
        <v>16829</v>
      </c>
      <c r="D8168" t="s">
        <v>27010</v>
      </c>
      <c r="E8168" t="s">
        <v>2445</v>
      </c>
      <c r="F8168" s="10"/>
      <c r="G8168">
        <v>2018</v>
      </c>
      <c r="J8168">
        <v>0.73281635055997085</v>
      </c>
      <c r="L8168" t="s">
        <v>37859</v>
      </c>
      <c r="M8168">
        <v>28590963</v>
      </c>
      <c r="Q8168" s="10"/>
      <c r="R8168" s="11">
        <f t="shared" si="254"/>
        <v>0</v>
      </c>
      <c r="U8168" s="11">
        <f t="shared" si="255"/>
        <v>0</v>
      </c>
      <c r="Y8168" s="11">
        <f>IF(SUM(Tableau1[[#This Row],[Other access]:[Sci-hub access]])&gt;=1,1,0)</f>
        <v>0</v>
      </c>
      <c r="Z8168" s="12">
        <f>IF(OR(Tableau1[[#This Row],[Access R1 + S1+ T1 ]]&gt;=1,Tableau1[[#This Row],[Access V1 +W1 + X1]]&gt;=1),1,0)</f>
        <v>0</v>
      </c>
      <c r="AB8168" s="10" t="str">
        <f>Tableau1[[#This Row],[DOI]]</f>
        <v>doi: 10.1097/IAE.0000000000001513</v>
      </c>
      <c r="AC8168" s="13" t="str">
        <f>Tableau1[[#This Row],[Authors]]&amp;", "&amp;Tableau1[[#This Row],[Title]]&amp;" "&amp;Tableau1[[#This Row],[Journal]]&amp;". "&amp;Tableau1[[#This Row],[Year]]</f>
        <v>Duncker T, Lee W, Jiang F, Ramachandran R, Hood DC, Tsang SH, Sparrow JR, Greenstein VC., ACUTE ZONAL OCCULT OUTER RETINOPATHY: Structural and Functional Analysis Across the Transition Zone Between Healthy and Diseased Retina. Retina. 2018</v>
      </c>
    </row>
    <row r="8169" spans="1:29" x14ac:dyDescent="0.3">
      <c r="A8169">
        <v>7419</v>
      </c>
      <c r="B8169" t="s">
        <v>10227</v>
      </c>
      <c r="C8169" t="s">
        <v>20429</v>
      </c>
      <c r="D8169" t="s">
        <v>30662</v>
      </c>
      <c r="E8169" t="s">
        <v>34371</v>
      </c>
      <c r="F8169" s="10"/>
      <c r="G8169">
        <v>2017</v>
      </c>
      <c r="J8169">
        <v>0.73284238800964296</v>
      </c>
      <c r="L8169" t="s">
        <v>41775</v>
      </c>
      <c r="M8169">
        <v>28095637</v>
      </c>
      <c r="Q8169" s="10"/>
      <c r="R8169" s="11">
        <f t="shared" si="254"/>
        <v>0</v>
      </c>
      <c r="U8169" s="11">
        <f t="shared" si="255"/>
        <v>0</v>
      </c>
      <c r="Y8169" s="11">
        <f>IF(SUM(Tableau1[[#This Row],[Other access]:[Sci-hub access]])&gt;=1,1,0)</f>
        <v>0</v>
      </c>
      <c r="Z8169" s="12">
        <f>IF(OR(Tableau1[[#This Row],[Access R1 + S1+ T1 ]]&gt;=1,Tableau1[[#This Row],[Access V1 +W1 + X1]]&gt;=1),1,0)</f>
        <v>0</v>
      </c>
      <c r="AB8169" s="10" t="str">
        <f>Tableau1[[#This Row],[DOI]]</f>
        <v>doi: 10.1002/jgm.2944</v>
      </c>
      <c r="AC8169" s="13" t="str">
        <f>Tableau1[[#This Row],[Authors]]&amp;", "&amp;Tableau1[[#This Row],[Title]]&amp;" "&amp;Tableau1[[#This Row],[Journal]]&amp;". "&amp;Tableau1[[#This Row],[Year]]</f>
        <v>Michalakis S, Schön C, Becirovic E, Biel M., Gene therapy for achromatopsia. J Gene Med. 2017</v>
      </c>
    </row>
    <row r="8170" spans="1:29" ht="28.8" x14ac:dyDescent="0.3">
      <c r="A8170">
        <v>9263</v>
      </c>
      <c r="B8170" t="s">
        <v>11847</v>
      </c>
      <c r="C8170" t="s">
        <v>22022</v>
      </c>
      <c r="D8170" t="s">
        <v>32289</v>
      </c>
      <c r="E8170" t="s">
        <v>2760</v>
      </c>
      <c r="F8170" s="10"/>
      <c r="G8170">
        <v>2017</v>
      </c>
      <c r="J8170">
        <v>0.73288228851587123</v>
      </c>
      <c r="L8170" t="s">
        <v>43568</v>
      </c>
      <c r="M8170">
        <v>27752969</v>
      </c>
      <c r="Q8170" s="10"/>
      <c r="R8170" s="11">
        <f t="shared" si="254"/>
        <v>0</v>
      </c>
      <c r="U8170" s="11">
        <f t="shared" si="255"/>
        <v>0</v>
      </c>
      <c r="Y8170" s="11">
        <f>IF(SUM(Tableau1[[#This Row],[Other access]:[Sci-hub access]])&gt;=1,1,0)</f>
        <v>0</v>
      </c>
      <c r="Z8170" s="12">
        <f>IF(OR(Tableau1[[#This Row],[Access R1 + S1+ T1 ]]&gt;=1,Tableau1[[#This Row],[Access V1 +W1 + X1]]&gt;=1),1,0)</f>
        <v>0</v>
      </c>
      <c r="AB8170" s="10" t="str">
        <f>Tableau1[[#This Row],[DOI]]</f>
        <v>doi: 10.1007/s11547-016-0697-3</v>
      </c>
      <c r="AC8170" s="13" t="str">
        <f>Tableau1[[#This Row],[Authors]]&amp;", "&amp;Tableau1[[#This Row],[Title]]&amp;" "&amp;Tableau1[[#This Row],[Journal]]&amp;". "&amp;Tableau1[[#This Row],[Year]]</f>
        <v>Foti PV, Longo A, Reibaldi M, Russo A, Privitera G, Spatola C, Raffaele L, Salamone V, Farina R, Palmucci S, Musumeci A, Caltabiano R, Ragusa M, Mariotti C, Avitabile T, Milone P, Ettorre GC., Uveal melanoma: quantitative evaluation of diffusion-weighted MR imaging in the response assessment after proton-beam therapy, long-term follow-up. Radiol Med. 2017</v>
      </c>
    </row>
    <row r="8171" spans="1:29" x14ac:dyDescent="0.3">
      <c r="A8171">
        <v>1828</v>
      </c>
      <c r="B8171" t="s">
        <v>5073</v>
      </c>
      <c r="C8171" t="s">
        <v>15319</v>
      </c>
      <c r="D8171" t="s">
        <v>25495</v>
      </c>
      <c r="E8171" t="s">
        <v>3047</v>
      </c>
      <c r="F8171" s="10"/>
      <c r="G8171">
        <v>2017</v>
      </c>
      <c r="J8171">
        <v>0.73291479207882515</v>
      </c>
      <c r="L8171" t="s">
        <v>36300</v>
      </c>
      <c r="M8171">
        <v>28864099</v>
      </c>
      <c r="Q8171" s="10"/>
      <c r="R8171" s="11">
        <f t="shared" si="254"/>
        <v>0</v>
      </c>
      <c r="U8171" s="11">
        <f t="shared" si="255"/>
        <v>0</v>
      </c>
      <c r="Y8171" s="11">
        <f>IF(SUM(Tableau1[[#This Row],[Other access]:[Sci-hub access]])&gt;=1,1,0)</f>
        <v>0</v>
      </c>
      <c r="Z8171" s="12">
        <f>IF(OR(Tableau1[[#This Row],[Access R1 + S1+ T1 ]]&gt;=1,Tableau1[[#This Row],[Access V1 +W1 + X1]]&gt;=1),1,0)</f>
        <v>0</v>
      </c>
      <c r="AB8171" s="10" t="str">
        <f>Tableau1[[#This Row],[DOI]]</f>
        <v>doi: 10.1016/j.surg.2017.07.011</v>
      </c>
      <c r="AC8171" s="13" t="str">
        <f>Tableau1[[#This Row],[Authors]]&amp;", "&amp;Tableau1[[#This Row],[Title]]&amp;" "&amp;Tableau1[[#This Row],[Journal]]&amp;". "&amp;Tableau1[[#This Row],[Year]]</f>
        <v>Purdy AC, Idriss A, Ahern S, Lin E, Elfenbein DM., Dr Google: The readability and accuracy of patient education websites for Graves' disease treatment. Surgery. 2017</v>
      </c>
    </row>
    <row r="8172" spans="1:29" x14ac:dyDescent="0.3">
      <c r="A8172">
        <v>5709</v>
      </c>
      <c r="B8172" t="s">
        <v>8740</v>
      </c>
      <c r="C8172" t="s">
        <v>18959</v>
      </c>
      <c r="D8172" t="s">
        <v>29170</v>
      </c>
      <c r="E8172" t="s">
        <v>2486</v>
      </c>
      <c r="F8172" s="10"/>
      <c r="G8172">
        <v>2017</v>
      </c>
      <c r="J8172">
        <v>0.73299944289249364</v>
      </c>
      <c r="L8172" t="s">
        <v>40092</v>
      </c>
      <c r="M8172">
        <v>28296082</v>
      </c>
      <c r="Q8172" s="10"/>
      <c r="R8172" s="11">
        <f t="shared" si="254"/>
        <v>0</v>
      </c>
      <c r="U8172" s="11">
        <f t="shared" si="255"/>
        <v>0</v>
      </c>
      <c r="Y8172" s="11">
        <f>IF(SUM(Tableau1[[#This Row],[Other access]:[Sci-hub access]])&gt;=1,1,0)</f>
        <v>0</v>
      </c>
      <c r="Z8172" s="12">
        <f>IF(OR(Tableau1[[#This Row],[Access R1 + S1+ T1 ]]&gt;=1,Tableau1[[#This Row],[Access V1 +W1 + X1]]&gt;=1),1,0)</f>
        <v>0</v>
      </c>
      <c r="AB8172" s="10" t="str">
        <f>Tableau1[[#This Row],[DOI]]</f>
        <v>doi: 10.1111/aos.13389</v>
      </c>
      <c r="AC8172" s="13" t="str">
        <f>Tableau1[[#This Row],[Authors]]&amp;", "&amp;Tableau1[[#This Row],[Title]]&amp;" "&amp;Tableau1[[#This Row],[Journal]]&amp;". "&amp;Tableau1[[#This Row],[Year]]</f>
        <v>Quérat L, Chen E., Monitoring daily intraocular pressure fluctuations with self-tonometry in healthy subjects. Acta Ophthalmol. 2017</v>
      </c>
    </row>
    <row r="8173" spans="1:29" x14ac:dyDescent="0.3">
      <c r="A8173">
        <v>8187</v>
      </c>
      <c r="B8173" t="s">
        <v>10899</v>
      </c>
      <c r="C8173" t="s">
        <v>21087</v>
      </c>
      <c r="D8173" t="s">
        <v>31337</v>
      </c>
      <c r="E8173" t="s">
        <v>2523</v>
      </c>
      <c r="F8173" s="10"/>
      <c r="G8173">
        <v>2017</v>
      </c>
      <c r="J8173">
        <v>0.73313019745183161</v>
      </c>
      <c r="L8173" t="s">
        <v>42533</v>
      </c>
      <c r="M8173">
        <v>27983729</v>
      </c>
      <c r="Q8173" s="10"/>
      <c r="R8173" s="11">
        <f t="shared" si="254"/>
        <v>0</v>
      </c>
      <c r="U8173" s="11">
        <f t="shared" si="255"/>
        <v>0</v>
      </c>
      <c r="Y8173" s="11">
        <f>IF(SUM(Tableau1[[#This Row],[Other access]:[Sci-hub access]])&gt;=1,1,0)</f>
        <v>0</v>
      </c>
      <c r="Z8173" s="12">
        <f>IF(OR(Tableau1[[#This Row],[Access R1 + S1+ T1 ]]&gt;=1,Tableau1[[#This Row],[Access V1 +W1 + X1]]&gt;=1),1,0)</f>
        <v>0</v>
      </c>
      <c r="AB8173" s="10" t="str">
        <f>Tableau1[[#This Row],[DOI]]</f>
        <v>doi: 10.1038/eye.2016.289</v>
      </c>
      <c r="AC8173" s="13" t="str">
        <f>Tableau1[[#This Row],[Authors]]&amp;", "&amp;Tableau1[[#This Row],[Title]]&amp;" "&amp;Tableau1[[#This Row],[Journal]]&amp;". "&amp;Tableau1[[#This Row],[Year]]</f>
        <v>Shahraki K, Ahani A, Sharma P, Faranoush M, Bahoush G, Torktaz I, Gahl WA, Naseripour M, Behnam B., Genetic screening in Iranian patients with retinoblastoma. Eye (Lond). 2017</v>
      </c>
    </row>
    <row r="8174" spans="1:29" x14ac:dyDescent="0.3">
      <c r="A8174">
        <v>948</v>
      </c>
      <c r="B8174" t="s">
        <v>4210</v>
      </c>
      <c r="C8174" t="s">
        <v>14464</v>
      </c>
      <c r="D8174" t="s">
        <v>24631</v>
      </c>
      <c r="E8174" t="s">
        <v>2441</v>
      </c>
      <c r="F8174" s="10"/>
      <c r="G8174">
        <v>2017</v>
      </c>
      <c r="J8174">
        <v>0.73313938636727938</v>
      </c>
      <c r="L8174" t="s">
        <v>35436</v>
      </c>
      <c r="M8174">
        <v>29055359</v>
      </c>
      <c r="Q8174" s="10"/>
      <c r="R8174" s="11">
        <f t="shared" si="254"/>
        <v>0</v>
      </c>
      <c r="U8174" s="11">
        <f t="shared" si="255"/>
        <v>0</v>
      </c>
      <c r="Y8174" s="11">
        <f>IF(SUM(Tableau1[[#This Row],[Other access]:[Sci-hub access]])&gt;=1,1,0)</f>
        <v>0</v>
      </c>
      <c r="Z8174" s="12">
        <f>IF(OR(Tableau1[[#This Row],[Access R1 + S1+ T1 ]]&gt;=1,Tableau1[[#This Row],[Access V1 +W1 + X1]]&gt;=1),1,0)</f>
        <v>0</v>
      </c>
      <c r="AB8174" s="10" t="str">
        <f>Tableau1[[#This Row],[DOI]]</f>
        <v>doi: 10.1016/j.ophtha.2017.07.022</v>
      </c>
      <c r="AC8174" s="13" t="str">
        <f>Tableau1[[#This Row],[Authors]]&amp;", "&amp;Tableau1[[#This Row],[Title]]&amp;" "&amp;Tableau1[[#This Row],[Journal]]&amp;". "&amp;Tableau1[[#This Row],[Year]]</f>
        <v>Thulasi P, Djalilian AR., Update in Current Diagnostics and Therapeutics of Dry Eye Disease. Ophthalmology. 2017</v>
      </c>
    </row>
    <row r="8175" spans="1:29" ht="28.8" x14ac:dyDescent="0.3">
      <c r="A8175">
        <v>5655</v>
      </c>
      <c r="B8175" t="s">
        <v>8687</v>
      </c>
      <c r="C8175" t="s">
        <v>18907</v>
      </c>
      <c r="D8175" t="s">
        <v>29117</v>
      </c>
      <c r="E8175" t="s">
        <v>34145</v>
      </c>
      <c r="F8175" s="10"/>
      <c r="G8175">
        <v>2017</v>
      </c>
      <c r="J8175">
        <v>0.73317190408199828</v>
      </c>
      <c r="L8175" t="s">
        <v>40040</v>
      </c>
      <c r="M8175">
        <v>28300827</v>
      </c>
      <c r="Q8175" s="10"/>
      <c r="R8175" s="11">
        <f t="shared" si="254"/>
        <v>0</v>
      </c>
      <c r="U8175" s="11">
        <f t="shared" si="255"/>
        <v>0</v>
      </c>
      <c r="Y8175" s="11">
        <f>IF(SUM(Tableau1[[#This Row],[Other access]:[Sci-hub access]])&gt;=1,1,0)</f>
        <v>0</v>
      </c>
      <c r="Z8175" s="12">
        <f>IF(OR(Tableau1[[#This Row],[Access R1 + S1+ T1 ]]&gt;=1,Tableau1[[#This Row],[Access V1 +W1 + X1]]&gt;=1),1,0)</f>
        <v>0</v>
      </c>
      <c r="AB8175" s="10" t="str">
        <f>Tableau1[[#This Row],[DOI]]</f>
        <v>doi: 10.1038/cddis.2017.46</v>
      </c>
      <c r="AC8175" s="13" t="str">
        <f>Tableau1[[#This Row],[Authors]]&amp;", "&amp;Tableau1[[#This Row],[Title]]&amp;" "&amp;Tableau1[[#This Row],[Journal]]&amp;". "&amp;Tableau1[[#This Row],[Year]]</f>
        <v>Li J, Liu J, Liang Z, He F, Yang L, Li P, Jiang Y, Wang B, Zhou C, Wang Y, Ren Y, Yang J, Zhang J, Luo Z, Vaziri C, Liu P., Simvastatin and Atorvastatin inhibit DNA replication licensing factor MCM7 and effectively suppress RB-deficient tumors growth. Cell Death Dis. 2017</v>
      </c>
    </row>
    <row r="8176" spans="1:29" x14ac:dyDescent="0.3">
      <c r="A8176">
        <v>4501</v>
      </c>
      <c r="B8176" t="s">
        <v>7625</v>
      </c>
      <c r="C8176" t="s">
        <v>17860</v>
      </c>
      <c r="D8176" t="s">
        <v>28054</v>
      </c>
      <c r="E8176" t="s">
        <v>2758</v>
      </c>
      <c r="F8176" s="10"/>
      <c r="G8176">
        <v>2017</v>
      </c>
      <c r="J8176">
        <v>0.73317696535080068</v>
      </c>
      <c r="L8176" t="s">
        <v>38920</v>
      </c>
      <c r="M8176">
        <v>28439882</v>
      </c>
      <c r="Q8176" s="10"/>
      <c r="R8176" s="11">
        <f t="shared" si="254"/>
        <v>0</v>
      </c>
      <c r="U8176" s="11">
        <f t="shared" si="255"/>
        <v>0</v>
      </c>
      <c r="Y8176" s="11">
        <f>IF(SUM(Tableau1[[#This Row],[Other access]:[Sci-hub access]])&gt;=1,1,0)</f>
        <v>0</v>
      </c>
      <c r="Z8176" s="12">
        <f>IF(OR(Tableau1[[#This Row],[Access R1 + S1+ T1 ]]&gt;=1,Tableau1[[#This Row],[Access V1 +W1 + X1]]&gt;=1),1,0)</f>
        <v>0</v>
      </c>
      <c r="AB8176" s="10" t="str">
        <f>Tableau1[[#This Row],[DOI]]</f>
        <v>doi: 10.1111/cei.12980</v>
      </c>
      <c r="AC8176" s="13" t="str">
        <f>Tableau1[[#This Row],[Authors]]&amp;", "&amp;Tableau1[[#This Row],[Title]]&amp;" "&amp;Tableau1[[#This Row],[Journal]]&amp;". "&amp;Tableau1[[#This Row],[Year]]</f>
        <v>Diana T, Krause J, Olivo PD, König J, Kanitz M, Decallonne B, Kahaly GJ., Prevalence and clinical relevance of thyroid stimulating hormone receptor-blocking antibodies in autoimmune thyroid disease. Clin Exp Immunol. 2017</v>
      </c>
    </row>
    <row r="8177" spans="1:29" x14ac:dyDescent="0.3">
      <c r="A8177">
        <v>3455</v>
      </c>
      <c r="B8177" t="s">
        <v>6630</v>
      </c>
      <c r="C8177" t="s">
        <v>16872</v>
      </c>
      <c r="D8177" t="s">
        <v>27054</v>
      </c>
      <c r="E8177" t="s">
        <v>3182</v>
      </c>
      <c r="F8177" s="10"/>
      <c r="G8177">
        <v>2017</v>
      </c>
      <c r="J8177">
        <v>0.73335182327541881</v>
      </c>
      <c r="L8177" t="s">
        <v>37904</v>
      </c>
      <c r="M8177">
        <v>28584076</v>
      </c>
      <c r="Q8177" s="10"/>
      <c r="R8177" s="11">
        <f t="shared" si="254"/>
        <v>0</v>
      </c>
      <c r="U8177" s="11">
        <f t="shared" si="255"/>
        <v>0</v>
      </c>
      <c r="Y8177" s="11">
        <f>IF(SUM(Tableau1[[#This Row],[Other access]:[Sci-hub access]])&gt;=1,1,0)</f>
        <v>0</v>
      </c>
      <c r="Z8177" s="12">
        <f>IF(OR(Tableau1[[#This Row],[Access R1 + S1+ T1 ]]&gt;=1,Tableau1[[#This Row],[Access V1 +W1 + X1]]&gt;=1),1,0)</f>
        <v>0</v>
      </c>
      <c r="AB8177" s="10" t="str">
        <f>Tableau1[[#This Row],[DOI]]</f>
        <v>doi: 10.1189/jlb.3HI1216-511RR</v>
      </c>
      <c r="AC8177" s="13" t="str">
        <f>Tableau1[[#This Row],[Authors]]&amp;", "&amp;Tableau1[[#This Row],[Title]]&amp;" "&amp;Tableau1[[#This Row],[Journal]]&amp;". "&amp;Tableau1[[#This Row],[Year]]</f>
        <v>Rajasagi NK, Bhela S, Varanasi SK, Rouse BT., Frontline Science: Aspirin-triggered resolvin D1 controls herpes simplex virus-induced corneal immunopathology. J Leukoc Biol. 2017</v>
      </c>
    </row>
    <row r="8178" spans="1:29" x14ac:dyDescent="0.3">
      <c r="A8178">
        <v>4182</v>
      </c>
      <c r="B8178" t="s">
        <v>7323</v>
      </c>
      <c r="C8178" t="s">
        <v>17560</v>
      </c>
      <c r="D8178" t="s">
        <v>27751</v>
      </c>
      <c r="E8178" t="s">
        <v>2822</v>
      </c>
      <c r="F8178" s="10"/>
      <c r="G8178">
        <v>2017</v>
      </c>
      <c r="J8178">
        <v>0.73356251680148898</v>
      </c>
      <c r="L8178" t="s">
        <v>38613</v>
      </c>
      <c r="M8178">
        <v>28473877</v>
      </c>
      <c r="Q8178" s="10"/>
      <c r="R8178" s="11">
        <f t="shared" si="254"/>
        <v>0</v>
      </c>
      <c r="U8178" s="11">
        <f t="shared" si="255"/>
        <v>0</v>
      </c>
      <c r="Y8178" s="11">
        <f>IF(SUM(Tableau1[[#This Row],[Other access]:[Sci-hub access]])&gt;=1,1,0)</f>
        <v>0</v>
      </c>
      <c r="Z8178" s="12">
        <f>IF(OR(Tableau1[[#This Row],[Access R1 + S1+ T1 ]]&gt;=1,Tableau1[[#This Row],[Access V1 +W1 + X1]]&gt;=1),1,0)</f>
        <v>0</v>
      </c>
      <c r="AB8178" s="10" t="str">
        <f>Tableau1[[#This Row],[DOI]]</f>
        <v>doi: 10.1155/2017/1703810</v>
      </c>
      <c r="AC8178" s="13" t="str">
        <f>Tableau1[[#This Row],[Authors]]&amp;", "&amp;Tableau1[[#This Row],[Title]]&amp;" "&amp;Tableau1[[#This Row],[Journal]]&amp;". "&amp;Tableau1[[#This Row],[Year]]</f>
        <v>Batliwala S, Xavier C, Liu Y, Wu H, Pang IH., Involvement of Nrf2 in Ocular Diseases. Oxid Med Cell Longev. 2017</v>
      </c>
    </row>
    <row r="8179" spans="1:29" ht="28.8" x14ac:dyDescent="0.3">
      <c r="A8179">
        <v>8829</v>
      </c>
      <c r="B8179" t="s">
        <v>1838</v>
      </c>
      <c r="C8179" t="s">
        <v>1839</v>
      </c>
      <c r="D8179" t="s">
        <v>1840</v>
      </c>
      <c r="E8179" t="s">
        <v>2489</v>
      </c>
      <c r="F8179" s="10"/>
      <c r="G8179">
        <v>2017</v>
      </c>
      <c r="J8179">
        <v>0.73371767592331016</v>
      </c>
      <c r="L8179" t="s">
        <v>43165</v>
      </c>
      <c r="M8179">
        <v>27829681</v>
      </c>
      <c r="Q8179" s="10"/>
      <c r="R8179" s="11">
        <f t="shared" si="254"/>
        <v>0</v>
      </c>
      <c r="U8179" s="11">
        <f t="shared" si="255"/>
        <v>0</v>
      </c>
      <c r="Y8179" s="11">
        <f>IF(SUM(Tableau1[[#This Row],[Other access]:[Sci-hub access]])&gt;=1,1,0)</f>
        <v>0</v>
      </c>
      <c r="Z8179" s="12">
        <f>IF(OR(Tableau1[[#This Row],[Access R1 + S1+ T1 ]]&gt;=1,Tableau1[[#This Row],[Access V1 +W1 + X1]]&gt;=1),1,0)</f>
        <v>0</v>
      </c>
      <c r="AB8179" s="10" t="str">
        <f>Tableau1[[#This Row],[DOI]]</f>
        <v>doi: 10.1038/jhg.2016.135</v>
      </c>
      <c r="AC8179" s="13" t="str">
        <f>Tableau1[[#This Row],[Authors]]&amp;", "&amp;Tableau1[[#This Row],[Title]]&amp;" "&amp;Tableau1[[#This Row],[Journal]]&amp;". "&amp;Tableau1[[#This Row],[Year]]</f>
        <v>Kuś A, Szymański K, Jurecka-Lubieniecka B, Pawlak-Adamska E, Kula D, Miśkiewicz P, Bolanowski M, Płoski R, Bossowski A, Daroszewski J, Jarząb B, Bednarczuk T., Gender-dependent and age-of-onset-specific association of the rs11675434 single-nucleotide polymorphism near TPO with susceptibility to Graves' ophthalmopathy. J Hum Genet. 2017</v>
      </c>
    </row>
    <row r="8180" spans="1:29" x14ac:dyDescent="0.3">
      <c r="A8180">
        <v>5060</v>
      </c>
      <c r="B8180" t="s">
        <v>8144</v>
      </c>
      <c r="C8180" t="s">
        <v>18370</v>
      </c>
      <c r="D8180" t="s">
        <v>28574</v>
      </c>
      <c r="E8180" t="s">
        <v>2482</v>
      </c>
      <c r="F8180" s="10"/>
      <c r="G8180">
        <v>2017</v>
      </c>
      <c r="J8180">
        <v>0.73391747832097953</v>
      </c>
      <c r="L8180" t="s">
        <v>39468</v>
      </c>
      <c r="M8180">
        <v>28378818</v>
      </c>
      <c r="Q8180" s="10"/>
      <c r="R8180" s="11">
        <f t="shared" si="254"/>
        <v>0</v>
      </c>
      <c r="U8180" s="11">
        <f t="shared" si="255"/>
        <v>0</v>
      </c>
      <c r="Y8180" s="11">
        <f>IF(SUM(Tableau1[[#This Row],[Other access]:[Sci-hub access]])&gt;=1,1,0)</f>
        <v>0</v>
      </c>
      <c r="Z8180" s="12">
        <f>IF(OR(Tableau1[[#This Row],[Access R1 + S1+ T1 ]]&gt;=1,Tableau1[[#This Row],[Access V1 +W1 + X1]]&gt;=1),1,0)</f>
        <v>0</v>
      </c>
      <c r="AB8180" s="10" t="str">
        <f>Tableau1[[#This Row],[DOI]]</f>
        <v>doi: 10.1038/ejhg.2017.44</v>
      </c>
      <c r="AC8180" s="13" t="str">
        <f>Tableau1[[#This Row],[Authors]]&amp;", "&amp;Tableau1[[#This Row],[Title]]&amp;" "&amp;Tableau1[[#This Row],[Journal]]&amp;". "&amp;Tableau1[[#This Row],[Year]]</f>
        <v>Thomas MG, Maconachie G, Sheth V, McLean RJ, Gottlob I., Development and clinical utility of a novel diagnostic nystagmus gene panel using targeted next-generation sequencing. Eur J Hum Genet. 2017</v>
      </c>
    </row>
    <row r="8181" spans="1:29" x14ac:dyDescent="0.3">
      <c r="A8181">
        <v>7027</v>
      </c>
      <c r="B8181" t="s">
        <v>9882</v>
      </c>
      <c r="C8181" t="s">
        <v>20085</v>
      </c>
      <c r="D8181" t="s">
        <v>30316</v>
      </c>
      <c r="E8181" t="s">
        <v>2486</v>
      </c>
      <c r="F8181" s="10"/>
      <c r="G8181">
        <v>2017</v>
      </c>
      <c r="J8181">
        <v>0.73405589591089404</v>
      </c>
      <c r="L8181" t="s">
        <v>41384</v>
      </c>
      <c r="M8181">
        <v>28134481</v>
      </c>
      <c r="Q8181" s="10"/>
      <c r="R8181" s="11">
        <f t="shared" si="254"/>
        <v>0</v>
      </c>
      <c r="U8181" s="11">
        <f t="shared" si="255"/>
        <v>0</v>
      </c>
      <c r="Y8181" s="11">
        <f>IF(SUM(Tableau1[[#This Row],[Other access]:[Sci-hub access]])&gt;=1,1,0)</f>
        <v>0</v>
      </c>
      <c r="Z8181" s="12">
        <f>IF(OR(Tableau1[[#This Row],[Access R1 + S1+ T1 ]]&gt;=1,Tableau1[[#This Row],[Access V1 +W1 + X1]]&gt;=1),1,0)</f>
        <v>0</v>
      </c>
      <c r="AB8181" s="10" t="str">
        <f>Tableau1[[#This Row],[DOI]]</f>
        <v>doi: 10.1111/aos.13350</v>
      </c>
      <c r="AC8181" s="13" t="str">
        <f>Tableau1[[#This Row],[Authors]]&amp;", "&amp;Tableau1[[#This Row],[Title]]&amp;" "&amp;Tableau1[[#This Row],[Journal]]&amp;". "&amp;Tableau1[[#This Row],[Year]]</f>
        <v>Eenhorst CAE, Laban KG, Leguit RJ, Radstake TRDJ, Kalmann R., Orbital lymphomas missed by first biopsies of orbital masses. Acta Ophthalmol. 2017</v>
      </c>
    </row>
    <row r="8182" spans="1:29" x14ac:dyDescent="0.3">
      <c r="A8182">
        <v>2861</v>
      </c>
      <c r="B8182" t="s">
        <v>6062</v>
      </c>
      <c r="C8182" t="s">
        <v>16308</v>
      </c>
      <c r="D8182" t="s">
        <v>26486</v>
      </c>
      <c r="E8182" t="s">
        <v>2468</v>
      </c>
      <c r="F8182" s="10"/>
      <c r="G8182">
        <v>2017</v>
      </c>
      <c r="J8182">
        <v>0.73410908842741196</v>
      </c>
      <c r="L8182" t="s">
        <v>37320</v>
      </c>
      <c r="M8182">
        <v>28671928</v>
      </c>
      <c r="Q8182" s="10"/>
      <c r="R8182" s="11">
        <f t="shared" si="254"/>
        <v>0</v>
      </c>
      <c r="U8182" s="11">
        <f t="shared" si="255"/>
        <v>0</v>
      </c>
      <c r="Y8182" s="11">
        <f>IF(SUM(Tableau1[[#This Row],[Other access]:[Sci-hub access]])&gt;=1,1,0)</f>
        <v>0</v>
      </c>
      <c r="Z8182" s="12">
        <f>IF(OR(Tableau1[[#This Row],[Access R1 + S1+ T1 ]]&gt;=1,Tableau1[[#This Row],[Access V1 +W1 + X1]]&gt;=1),1,0)</f>
        <v>0</v>
      </c>
      <c r="AB8182" s="10" t="str">
        <f>Tableau1[[#This Row],[DOI]]</f>
        <v>doi: 10.1097/IJG.0000000000000721</v>
      </c>
      <c r="AC8182" s="13" t="str">
        <f>Tableau1[[#This Row],[Authors]]&amp;", "&amp;Tableau1[[#This Row],[Title]]&amp;" "&amp;Tableau1[[#This Row],[Journal]]&amp;". "&amp;Tableau1[[#This Row],[Year]]</f>
        <v>Hacopian AG, Rushing LC, Chuang AZ, Bell NP, Kumar KS, Feldman RM., Examiner Handedness and the Effects on Intraocular Pressure Readings Using the Tono-Pen XL. J Glaucoma. 2017</v>
      </c>
    </row>
    <row r="8183" spans="1:29" x14ac:dyDescent="0.3">
      <c r="A8183">
        <v>3389</v>
      </c>
      <c r="B8183" t="s">
        <v>6566</v>
      </c>
      <c r="C8183" t="s">
        <v>16809</v>
      </c>
      <c r="D8183" t="s">
        <v>26990</v>
      </c>
      <c r="E8183" t="s">
        <v>34114</v>
      </c>
      <c r="F8183" s="10"/>
      <c r="G8183">
        <v>2017</v>
      </c>
      <c r="J8183">
        <v>0.73422554703777754</v>
      </c>
      <c r="L8183" t="s">
        <v>37839</v>
      </c>
      <c r="M8183">
        <v>28592309</v>
      </c>
      <c r="Q8183" s="10"/>
      <c r="R8183" s="11">
        <f t="shared" si="254"/>
        <v>0</v>
      </c>
      <c r="U8183" s="11">
        <f t="shared" si="255"/>
        <v>0</v>
      </c>
      <c r="Y8183" s="11">
        <f>IF(SUM(Tableau1[[#This Row],[Other access]:[Sci-hub access]])&gt;=1,1,0)</f>
        <v>0</v>
      </c>
      <c r="Z8183" s="12">
        <f>IF(OR(Tableau1[[#This Row],[Access R1 + S1+ T1 ]]&gt;=1,Tableau1[[#This Row],[Access V1 +W1 + X1]]&gt;=1),1,0)</f>
        <v>0</v>
      </c>
      <c r="AB8183" s="10" t="str">
        <f>Tableau1[[#This Row],[DOI]]</f>
        <v>doi: 10.1186/s12938-017-0352-9</v>
      </c>
      <c r="AC8183" s="13" t="str">
        <f>Tableau1[[#This Row],[Authors]]&amp;", "&amp;Tableau1[[#This Row],[Title]]&amp;" "&amp;Tableau1[[#This Row],[Journal]]&amp;". "&amp;Tableau1[[#This Row],[Year]]</f>
        <v>Alsaih K, Lemaitre G, Rastgoo M, Massich J, Sidibé D, Meriaudeau F., Machine learning techniques for diabetic macular edema (DME) classification on SD-OCT images. Biomed Eng Online. 2017</v>
      </c>
    </row>
    <row r="8184" spans="1:29" x14ac:dyDescent="0.3">
      <c r="A8184">
        <v>3648</v>
      </c>
      <c r="B8184" t="s">
        <v>6820</v>
      </c>
      <c r="C8184" t="s">
        <v>17061</v>
      </c>
      <c r="D8184" t="s">
        <v>27244</v>
      </c>
      <c r="E8184" t="s">
        <v>34152</v>
      </c>
      <c r="F8184" s="10"/>
      <c r="G8184">
        <v>2017</v>
      </c>
      <c r="J8184">
        <v>0.73424308595352161</v>
      </c>
      <c r="L8184" t="s">
        <v>38093</v>
      </c>
      <c r="M8184">
        <v>28551389</v>
      </c>
      <c r="Q8184" s="10"/>
      <c r="R8184" s="11">
        <f t="shared" si="254"/>
        <v>0</v>
      </c>
      <c r="U8184" s="11">
        <f t="shared" si="255"/>
        <v>0</v>
      </c>
      <c r="Y8184" s="11">
        <f>IF(SUM(Tableau1[[#This Row],[Other access]:[Sci-hub access]])&gt;=1,1,0)</f>
        <v>0</v>
      </c>
      <c r="Z8184" s="12">
        <f>IF(OR(Tableau1[[#This Row],[Access R1 + S1+ T1 ]]&gt;=1,Tableau1[[#This Row],[Access V1 +W1 + X1]]&gt;=1),1,0)</f>
        <v>0</v>
      </c>
      <c r="AB8184" s="10" t="str">
        <f>Tableau1[[#This Row],[DOI]]</f>
        <v>doi: 10.1016/j.prp.2017.02.015</v>
      </c>
      <c r="AC8184" s="13" t="str">
        <f>Tableau1[[#This Row],[Authors]]&amp;", "&amp;Tableau1[[#This Row],[Title]]&amp;" "&amp;Tableau1[[#This Row],[Journal]]&amp;". "&amp;Tableau1[[#This Row],[Year]]</f>
        <v>Kwon MJ, Nam ES, Cho SJ, Park HR, Min SK, Seo J, Choe JY., Mutation analysis of CTNNB1 gene and the ras pathway genes KRAS, NRAS, BRAF, and PIK3CA in eyelid sebaceous carcinomas. Pathol Res Pract. 2017</v>
      </c>
    </row>
    <row r="8185" spans="1:29" x14ac:dyDescent="0.3">
      <c r="A8185">
        <v>8364</v>
      </c>
      <c r="B8185" t="s">
        <v>1657</v>
      </c>
      <c r="C8185" t="s">
        <v>1658</v>
      </c>
      <c r="D8185" t="s">
        <v>1659</v>
      </c>
      <c r="E8185" t="s">
        <v>2893</v>
      </c>
      <c r="F8185" s="10"/>
      <c r="G8185">
        <v>2017</v>
      </c>
      <c r="J8185">
        <v>0.73427806448172683</v>
      </c>
      <c r="L8185" t="s">
        <v>42707</v>
      </c>
      <c r="M8185">
        <v>27928645</v>
      </c>
      <c r="Q8185" s="10"/>
      <c r="R8185" s="11">
        <f t="shared" si="254"/>
        <v>0</v>
      </c>
      <c r="U8185" s="11">
        <f t="shared" si="255"/>
        <v>0</v>
      </c>
      <c r="Y8185" s="11">
        <f>IF(SUM(Tableau1[[#This Row],[Other access]:[Sci-hub access]])&gt;=1,1,0)</f>
        <v>0</v>
      </c>
      <c r="Z8185" s="12">
        <f>IF(OR(Tableau1[[#This Row],[Access R1 + S1+ T1 ]]&gt;=1,Tableau1[[#This Row],[Access V1 +W1 + X1]]&gt;=1),1,0)</f>
        <v>0</v>
      </c>
      <c r="AB8185" s="10" t="str">
        <f>Tableau1[[#This Row],[DOI]]</f>
        <v>doi: 10.1007/s00432-016-2317-y</v>
      </c>
      <c r="AC8185" s="13" t="str">
        <f>Tableau1[[#This Row],[Authors]]&amp;", "&amp;Tableau1[[#This Row],[Title]]&amp;" "&amp;Tableau1[[#This Row],[Journal]]&amp;". "&amp;Tableau1[[#This Row],[Year]]</f>
        <v>Zhao Y, Wang W, Min I, Wyrwas B, Moore M, Zarnegar R, Fahey TJ 3rd., BRAF V600E-dependent role of autophagy in uveal melanoma. J Cancer Res Clin Oncol. 2017</v>
      </c>
    </row>
    <row r="8186" spans="1:29" x14ac:dyDescent="0.3">
      <c r="A8186">
        <v>6836</v>
      </c>
      <c r="B8186" t="s">
        <v>9713</v>
      </c>
      <c r="C8186" t="s">
        <v>19917</v>
      </c>
      <c r="D8186" t="s">
        <v>30147</v>
      </c>
      <c r="E8186" t="s">
        <v>2529</v>
      </c>
      <c r="F8186" s="10"/>
      <c r="G8186">
        <v>2017</v>
      </c>
      <c r="J8186">
        <v>0.73431226474046929</v>
      </c>
      <c r="L8186" t="s">
        <v>41196</v>
      </c>
      <c r="M8186">
        <v>28157425</v>
      </c>
      <c r="Q8186" s="10"/>
      <c r="R8186" s="11">
        <f t="shared" si="254"/>
        <v>0</v>
      </c>
      <c r="U8186" s="11">
        <f t="shared" si="255"/>
        <v>0</v>
      </c>
      <c r="Y8186" s="11">
        <f>IF(SUM(Tableau1[[#This Row],[Other access]:[Sci-hub access]])&gt;=1,1,0)</f>
        <v>0</v>
      </c>
      <c r="Z8186" s="12">
        <f>IF(OR(Tableau1[[#This Row],[Access R1 + S1+ T1 ]]&gt;=1,Tableau1[[#This Row],[Access V1 +W1 + X1]]&gt;=1),1,0)</f>
        <v>0</v>
      </c>
      <c r="AB8186" s="10" t="str">
        <f>Tableau1[[#This Row],[DOI]]</f>
        <v>doi: 10.1080/02713683.2016.1266663</v>
      </c>
      <c r="AC8186" s="13" t="str">
        <f>Tableau1[[#This Row],[Authors]]&amp;", "&amp;Tableau1[[#This Row],[Title]]&amp;" "&amp;Tableau1[[#This Row],[Journal]]&amp;". "&amp;Tableau1[[#This Row],[Year]]</f>
        <v>Urzua CA, Lantigua Y, Abuauad S, Liberman P, Berger O, Sabat P, Velasquez V, Castiglione E, Calonge M., Clinical Features and Prognostic Factors in Presumed Ocular Tuberculosis. Curr Eye Res. 2017</v>
      </c>
    </row>
    <row r="8187" spans="1:29" ht="28.8" x14ac:dyDescent="0.3">
      <c r="A8187">
        <v>6967</v>
      </c>
      <c r="B8187" t="s">
        <v>9831</v>
      </c>
      <c r="C8187" t="s">
        <v>20034</v>
      </c>
      <c r="D8187" t="s">
        <v>30265</v>
      </c>
      <c r="E8187" t="s">
        <v>34015</v>
      </c>
      <c r="F8187" s="10"/>
      <c r="G8187">
        <v>2017</v>
      </c>
      <c r="J8187">
        <v>0.734419069683097</v>
      </c>
      <c r="L8187" t="s">
        <v>41325</v>
      </c>
      <c r="M8187">
        <v>28140742</v>
      </c>
      <c r="Q8187" s="10"/>
      <c r="R8187" s="11">
        <f t="shared" si="254"/>
        <v>0</v>
      </c>
      <c r="U8187" s="11">
        <f t="shared" si="255"/>
        <v>0</v>
      </c>
      <c r="Y8187" s="11">
        <f>IF(SUM(Tableau1[[#This Row],[Other access]:[Sci-hub access]])&gt;=1,1,0)</f>
        <v>0</v>
      </c>
      <c r="Z8187" s="12">
        <f>IF(OR(Tableau1[[#This Row],[Access R1 + S1+ T1 ]]&gt;=1,Tableau1[[#This Row],[Access V1 +W1 + X1]]&gt;=1),1,0)</f>
        <v>0</v>
      </c>
      <c r="AB8187" s="10" t="str">
        <f>Tableau1[[#This Row],[DOI]]</f>
        <v>doi: 10.1080/13816810.2016.1253106</v>
      </c>
      <c r="AC8187" s="13" t="str">
        <f>Tableau1[[#This Row],[Authors]]&amp;", "&amp;Tableau1[[#This Row],[Title]]&amp;" "&amp;Tableau1[[#This Row],[Journal]]&amp;". "&amp;Tableau1[[#This Row],[Year]]</f>
        <v>Qian CX, Branham K, Khan N, Lundy SK, Heckenlively JR, Jayasundera T., Cystoid macular changes on optical coherence tomography in a patient with maternally inherited diabetes and deafness (MIDD)-associated macular dystrophy. Ophthalmic Genet. 2017</v>
      </c>
    </row>
    <row r="8188" spans="1:29" x14ac:dyDescent="0.3">
      <c r="A8188">
        <v>7753</v>
      </c>
      <c r="B8188" t="s">
        <v>10519</v>
      </c>
      <c r="C8188" t="s">
        <v>20715</v>
      </c>
      <c r="D8188" t="s">
        <v>30956</v>
      </c>
      <c r="E8188" t="s">
        <v>2479</v>
      </c>
      <c r="F8188" s="10"/>
      <c r="G8188">
        <v>2017</v>
      </c>
      <c r="J8188">
        <v>0.73471158005628467</v>
      </c>
      <c r="L8188" t="s">
        <v>42104</v>
      </c>
      <c r="M8188">
        <v>28060028</v>
      </c>
      <c r="Q8188" s="10"/>
      <c r="R8188" s="11">
        <f t="shared" si="254"/>
        <v>0</v>
      </c>
      <c r="U8188" s="11">
        <f t="shared" si="255"/>
        <v>0</v>
      </c>
      <c r="Y8188" s="11">
        <f>IF(SUM(Tableau1[[#This Row],[Other access]:[Sci-hub access]])&gt;=1,1,0)</f>
        <v>0</v>
      </c>
      <c r="Z8188" s="12">
        <f>IF(OR(Tableau1[[#This Row],[Access R1 + S1+ T1 ]]&gt;=1,Tableau1[[#This Row],[Access V1 +W1 + X1]]&gt;=1),1,0)</f>
        <v>0</v>
      </c>
      <c r="AB8188" s="10" t="str">
        <f>Tableau1[[#This Row],[DOI]]</f>
        <v>doi: 10.1097/ICO.0000000000001127</v>
      </c>
      <c r="AC8188" s="13" t="str">
        <f>Tableau1[[#This Row],[Authors]]&amp;", "&amp;Tableau1[[#This Row],[Title]]&amp;" "&amp;Tableau1[[#This Row],[Journal]]&amp;". "&amp;Tableau1[[#This Row],[Year]]</f>
        <v>Inomata T, Mashaghi A, Di Zazzo A, Lee SM, Chiang H, Dana R., Kinetics of Angiogenic Responses in Corneal Transplantation. Cornea. 2017</v>
      </c>
    </row>
    <row r="8189" spans="1:29" ht="28.8" x14ac:dyDescent="0.3">
      <c r="A8189">
        <v>6590</v>
      </c>
      <c r="B8189" t="s">
        <v>9505</v>
      </c>
      <c r="C8189" t="s">
        <v>19712</v>
      </c>
      <c r="D8189" t="s">
        <v>29937</v>
      </c>
      <c r="E8189" t="s">
        <v>2443</v>
      </c>
      <c r="F8189" s="10"/>
      <c r="G8189">
        <v>2017</v>
      </c>
      <c r="J8189">
        <v>0.73475250224626154</v>
      </c>
      <c r="L8189" t="s">
        <v>40955</v>
      </c>
      <c r="M8189">
        <v>28192797</v>
      </c>
      <c r="Q8189" s="10"/>
      <c r="R8189" s="11">
        <f t="shared" si="254"/>
        <v>0</v>
      </c>
      <c r="U8189" s="11">
        <f t="shared" si="255"/>
        <v>0</v>
      </c>
      <c r="Y8189" s="11">
        <f>IF(SUM(Tableau1[[#This Row],[Other access]:[Sci-hub access]])&gt;=1,1,0)</f>
        <v>0</v>
      </c>
      <c r="Z8189" s="12">
        <f>IF(OR(Tableau1[[#This Row],[Access R1 + S1+ T1 ]]&gt;=1,Tableau1[[#This Row],[Access V1 +W1 + X1]]&gt;=1),1,0)</f>
        <v>0</v>
      </c>
      <c r="AB8189" s="10" t="str">
        <f>Tableau1[[#This Row],[DOI]]</f>
        <v>doi: 10.1167/iovs.16-20734</v>
      </c>
      <c r="AC8189" s="13" t="str">
        <f>Tableau1[[#This Row],[Authors]]&amp;", "&amp;Tableau1[[#This Row],[Title]]&amp;" "&amp;Tableau1[[#This Row],[Journal]]&amp;". "&amp;Tableau1[[#This Row],[Year]]</f>
        <v>Zhao J, Liao Y, Chen J, Dong X, Gao Z, Zhang H, Wu X, Liu Z, Wu Y., Aberrant Buildup of All-Trans-Retinal Dimer, a Nonpyridinium Bisretinoid Lipofuscin Fluorophore, Contributes to the Degeneration of the Retinal Pigment Epithelium. Invest Ophthalmol Vis Sci. 2017</v>
      </c>
    </row>
    <row r="8190" spans="1:29" x14ac:dyDescent="0.3">
      <c r="A8190">
        <v>5215</v>
      </c>
      <c r="B8190" t="s">
        <v>8284</v>
      </c>
      <c r="C8190" t="s">
        <v>18508</v>
      </c>
      <c r="D8190" t="s">
        <v>28714</v>
      </c>
      <c r="E8190" t="s">
        <v>2787</v>
      </c>
      <c r="F8190" s="10"/>
      <c r="G8190">
        <v>2017</v>
      </c>
      <c r="J8190">
        <v>0.73497192741222916</v>
      </c>
      <c r="L8190" t="s">
        <v>39616</v>
      </c>
      <c r="M8190">
        <v>28361293</v>
      </c>
      <c r="Q8190" s="10"/>
      <c r="R8190" s="11">
        <f t="shared" si="254"/>
        <v>0</v>
      </c>
      <c r="U8190" s="11">
        <f t="shared" si="255"/>
        <v>0</v>
      </c>
      <c r="Y8190" s="11">
        <f>IF(SUM(Tableau1[[#This Row],[Other access]:[Sci-hub access]])&gt;=1,1,0)</f>
        <v>0</v>
      </c>
      <c r="Z8190" s="12">
        <f>IF(OR(Tableau1[[#This Row],[Access R1 + S1+ T1 ]]&gt;=1,Tableau1[[#This Row],[Access V1 +W1 + X1]]&gt;=1),1,0)</f>
        <v>0</v>
      </c>
      <c r="AB8190" s="10" t="str">
        <f>Tableau1[[#This Row],[DOI]]</f>
        <v>doi: 10.1007/s00011-017-1036-4</v>
      </c>
      <c r="AC8190" s="13" t="str">
        <f>Tableau1[[#This Row],[Authors]]&amp;", "&amp;Tableau1[[#This Row],[Title]]&amp;" "&amp;Tableau1[[#This Row],[Journal]]&amp;". "&amp;Tableau1[[#This Row],[Year]]</f>
        <v>Dai B, Lei C, Lin R, Tao L, Bin Y, Peng H, Lei B., Activation of liver X receptor α protects amyloid β(1-40) induced inflammatory and senescent responses in human retinal pigment epithelial cells. Inflamm Res. 2017</v>
      </c>
    </row>
    <row r="8191" spans="1:29" x14ac:dyDescent="0.3">
      <c r="A8191">
        <v>4269</v>
      </c>
      <c r="B8191" t="s">
        <v>7403</v>
      </c>
      <c r="C8191" t="s">
        <v>17639</v>
      </c>
      <c r="D8191" t="s">
        <v>27831</v>
      </c>
      <c r="E8191" t="s">
        <v>2441</v>
      </c>
      <c r="F8191" s="10"/>
      <c r="G8191">
        <v>2017</v>
      </c>
      <c r="J8191">
        <v>0.73501201500787838</v>
      </c>
      <c r="L8191" t="s">
        <v>38696</v>
      </c>
      <c r="M8191">
        <v>28461015</v>
      </c>
      <c r="Q8191" s="10"/>
      <c r="R8191" s="11">
        <f t="shared" si="254"/>
        <v>0</v>
      </c>
      <c r="U8191" s="11">
        <f t="shared" si="255"/>
        <v>0</v>
      </c>
      <c r="Y8191" s="11">
        <f>IF(SUM(Tableau1[[#This Row],[Other access]:[Sci-hub access]])&gt;=1,1,0)</f>
        <v>0</v>
      </c>
      <c r="Z8191" s="12">
        <f>IF(OR(Tableau1[[#This Row],[Access R1 + S1+ T1 ]]&gt;=1,Tableau1[[#This Row],[Access V1 +W1 + X1]]&gt;=1),1,0)</f>
        <v>0</v>
      </c>
      <c r="AB8191" s="10" t="str">
        <f>Tableau1[[#This Row],[DOI]]</f>
        <v>doi: 10.1016/j.ophtha.2017.03.044</v>
      </c>
      <c r="AC8191" s="13" t="str">
        <f>Tableau1[[#This Row],[Authors]]&amp;", "&amp;Tableau1[[#This Row],[Title]]&amp;" "&amp;Tableau1[[#This Row],[Journal]]&amp;". "&amp;Tableau1[[#This Row],[Year]]</f>
        <v>Pazos M, Dyrda AA, Biarnés M, Gómez A, Martín C, Mora C, Fatti G, Antón A., Diagnostic Accuracy of Spectralis SD OCT Automated Macular Layers Segmentation to Discriminate Normal from Early Glaucomatous Eyes. Ophthalmology. 2017</v>
      </c>
    </row>
    <row r="8192" spans="1:29" x14ac:dyDescent="0.3">
      <c r="A8192">
        <v>2886</v>
      </c>
      <c r="B8192" t="s">
        <v>6085</v>
      </c>
      <c r="C8192" t="s">
        <v>16331</v>
      </c>
      <c r="D8192" t="s">
        <v>26509</v>
      </c>
      <c r="E8192" t="s">
        <v>2441</v>
      </c>
      <c r="F8192" s="10"/>
      <c r="G8192">
        <v>2017</v>
      </c>
      <c r="J8192">
        <v>0.73512793231258311</v>
      </c>
      <c r="L8192" t="s">
        <v>37344</v>
      </c>
      <c r="M8192">
        <v>28669492</v>
      </c>
      <c r="Q8192" s="10"/>
      <c r="R8192" s="11">
        <f t="shared" si="254"/>
        <v>0</v>
      </c>
      <c r="U8192" s="11">
        <f t="shared" si="255"/>
        <v>0</v>
      </c>
      <c r="Y8192" s="11">
        <f>IF(SUM(Tableau1[[#This Row],[Other access]:[Sci-hub access]])&gt;=1,1,0)</f>
        <v>0</v>
      </c>
      <c r="Z8192" s="12">
        <f>IF(OR(Tableau1[[#This Row],[Access R1 + S1+ T1 ]]&gt;=1,Tableau1[[#This Row],[Access V1 +W1 + X1]]&gt;=1),1,0)</f>
        <v>0</v>
      </c>
      <c r="AB8192" s="10" t="str">
        <f>Tableau1[[#This Row],[DOI]]</f>
        <v>doi: 10.1016/j.ophtha.2017.05.032</v>
      </c>
      <c r="AC8192" s="13" t="str">
        <f>Tableau1[[#This Row],[Authors]]&amp;", "&amp;Tableau1[[#This Row],[Title]]&amp;" "&amp;Tableau1[[#This Row],[Journal]]&amp;". "&amp;Tableau1[[#This Row],[Year]]</f>
        <v>Pineles SL, Kraker RT, VanderVeen DK, Hutchinson AK, Galvin JA, Wilson LB, Lambert SR., Atropine for the Prevention of Myopia Progression in Children: A Report by the American Academy of Ophthalmology. Ophthalmology. 2017</v>
      </c>
    </row>
    <row r="8193" spans="1:29" x14ac:dyDescent="0.3">
      <c r="A8193">
        <v>5405</v>
      </c>
      <c r="B8193" t="s">
        <v>8457</v>
      </c>
      <c r="C8193" t="s">
        <v>18680</v>
      </c>
      <c r="D8193" t="s">
        <v>28887</v>
      </c>
      <c r="E8193" t="s">
        <v>2523</v>
      </c>
      <c r="F8193" s="10"/>
      <c r="G8193">
        <v>2017</v>
      </c>
      <c r="J8193">
        <v>0.73518191310084335</v>
      </c>
      <c r="L8193" t="s">
        <v>39800</v>
      </c>
      <c r="M8193">
        <v>28338665</v>
      </c>
      <c r="Q8193" s="10"/>
      <c r="R8193" s="11">
        <f t="shared" si="254"/>
        <v>0</v>
      </c>
      <c r="U8193" s="11">
        <f t="shared" si="255"/>
        <v>0</v>
      </c>
      <c r="Y8193" s="11">
        <f>IF(SUM(Tableau1[[#This Row],[Other access]:[Sci-hub access]])&gt;=1,1,0)</f>
        <v>0</v>
      </c>
      <c r="Z8193" s="12">
        <f>IF(OR(Tableau1[[#This Row],[Access R1 + S1+ T1 ]]&gt;=1,Tableau1[[#This Row],[Access V1 +W1 + X1]]&gt;=1),1,0)</f>
        <v>0</v>
      </c>
      <c r="AB8193" s="10" t="str">
        <f>Tableau1[[#This Row],[DOI]]</f>
        <v>doi: 10.1038/eye.2017.46</v>
      </c>
      <c r="AC8193" s="13" t="str">
        <f>Tableau1[[#This Row],[Authors]]&amp;", "&amp;Tableau1[[#This Row],[Title]]&amp;" "&amp;Tableau1[[#This Row],[Journal]]&amp;". "&amp;Tableau1[[#This Row],[Year]]</f>
        <v>Kurt MM, Çekiç O, Akpolat Ç, Aslankurt M, Elçioğlu M., Vessel diameter study: intravitreal vs posterior subtenon triamcinolone acetonide injection for diabetic macular edema. Eye (Lond). 2017</v>
      </c>
    </row>
    <row r="8194" spans="1:29" x14ac:dyDescent="0.3">
      <c r="A8194">
        <v>1158</v>
      </c>
      <c r="B8194" t="s">
        <v>4420</v>
      </c>
      <c r="C8194" t="s">
        <v>14673</v>
      </c>
      <c r="D8194" t="s">
        <v>24841</v>
      </c>
      <c r="E8194" t="s">
        <v>2468</v>
      </c>
      <c r="F8194" s="10"/>
      <c r="G8194">
        <v>2017</v>
      </c>
      <c r="J8194">
        <v>0.73518466351493328</v>
      </c>
      <c r="L8194" t="s">
        <v>35645</v>
      </c>
      <c r="M8194">
        <v>29016520</v>
      </c>
      <c r="Q8194" s="10"/>
      <c r="R8194" s="11">
        <f t="shared" ref="R8194:R8257" si="256">IF(SUM(N8194:Q8194)&gt;0,1,0)</f>
        <v>0</v>
      </c>
      <c r="U8194" s="11">
        <f t="shared" ref="U8194:U8257" si="257">IF(SUM(R8194,T8194)&gt;0,1,0)</f>
        <v>0</v>
      </c>
      <c r="Y8194" s="11">
        <f>IF(SUM(Tableau1[[#This Row],[Other access]:[Sci-hub access]])&gt;=1,1,0)</f>
        <v>0</v>
      </c>
      <c r="Z8194" s="12">
        <f>IF(OR(Tableau1[[#This Row],[Access R1 + S1+ T1 ]]&gt;=1,Tableau1[[#This Row],[Access V1 +W1 + X1]]&gt;=1),1,0)</f>
        <v>0</v>
      </c>
      <c r="AB8194" s="10" t="str">
        <f>Tableau1[[#This Row],[DOI]]</f>
        <v>doi: 10.1097/IJG.0000000000000799</v>
      </c>
      <c r="AC8194" s="13" t="str">
        <f>Tableau1[[#This Row],[Authors]]&amp;", "&amp;Tableau1[[#This Row],[Title]]&amp;" "&amp;Tableau1[[#This Row],[Journal]]&amp;". "&amp;Tableau1[[#This Row],[Year]]</f>
        <v>Bostan C, Harasymowycz P., Episcleral Venous Outflow: A Potential Outcome Marker for iStent Surgery. J Glaucoma. 2017</v>
      </c>
    </row>
    <row r="8195" spans="1:29" x14ac:dyDescent="0.3">
      <c r="A8195">
        <v>2689</v>
      </c>
      <c r="B8195" t="s">
        <v>5901</v>
      </c>
      <c r="C8195" t="s">
        <v>16147</v>
      </c>
      <c r="D8195" t="s">
        <v>26324</v>
      </c>
      <c r="E8195" t="s">
        <v>2451</v>
      </c>
      <c r="F8195" s="10"/>
      <c r="G8195">
        <v>2017</v>
      </c>
      <c r="J8195">
        <v>0.73519248688944383</v>
      </c>
      <c r="L8195" t="s">
        <v>37152</v>
      </c>
      <c r="M8195">
        <v>28704397</v>
      </c>
      <c r="Q8195" s="10"/>
      <c r="R8195" s="11">
        <f t="shared" si="256"/>
        <v>0</v>
      </c>
      <c r="U8195" s="11">
        <f t="shared" si="257"/>
        <v>0</v>
      </c>
      <c r="Y8195" s="11">
        <f>IF(SUM(Tableau1[[#This Row],[Other access]:[Sci-hub access]])&gt;=1,1,0)</f>
        <v>0</v>
      </c>
      <c r="Z8195" s="12">
        <f>IF(OR(Tableau1[[#This Row],[Access R1 + S1+ T1 ]]&gt;=1,Tableau1[[#This Row],[Access V1 +W1 + X1]]&gt;=1),1,0)</f>
        <v>0</v>
      </c>
      <c r="AB8195" s="10" t="str">
        <f>Tableau1[[#This Row],[DOI]]</f>
        <v>doi: 10.1371/journal.pone.0175836</v>
      </c>
      <c r="AC8195" s="13" t="str">
        <f>Tableau1[[#This Row],[Authors]]&amp;", "&amp;Tableau1[[#This Row],[Title]]&amp;" "&amp;Tableau1[[#This Row],[Journal]]&amp;". "&amp;Tableau1[[#This Row],[Year]]</f>
        <v>Wu MC, Xu X, Chen SM, Tyan YS, Chiou JY, Wang YH, Lin LC, Chen CM, Wei JC., Impact of Sjogren's syndrome on Parkinson's disease: A nationwide case-control study. PLoS One. 2017</v>
      </c>
    </row>
    <row r="8196" spans="1:29" x14ac:dyDescent="0.3">
      <c r="A8196">
        <v>9222</v>
      </c>
      <c r="B8196" t="s">
        <v>11812</v>
      </c>
      <c r="C8196" t="s">
        <v>21986</v>
      </c>
      <c r="D8196" t="s">
        <v>32253</v>
      </c>
      <c r="E8196" t="s">
        <v>2457</v>
      </c>
      <c r="F8196" s="10"/>
      <c r="G8196">
        <v>2017</v>
      </c>
      <c r="J8196">
        <v>0.73530074158070713</v>
      </c>
      <c r="L8196" t="s">
        <v>43534</v>
      </c>
      <c r="M8196">
        <v>27759710</v>
      </c>
      <c r="Q8196" s="10"/>
      <c r="R8196" s="11">
        <f t="shared" si="256"/>
        <v>0</v>
      </c>
      <c r="U8196" s="11">
        <f t="shared" si="257"/>
        <v>0</v>
      </c>
      <c r="Y8196" s="11">
        <f>IF(SUM(Tableau1[[#This Row],[Other access]:[Sci-hub access]])&gt;=1,1,0)</f>
        <v>0</v>
      </c>
      <c r="Z8196" s="12">
        <f>IF(OR(Tableau1[[#This Row],[Access R1 + S1+ T1 ]]&gt;=1,Tableau1[[#This Row],[Access V1 +W1 + X1]]&gt;=1),1,0)</f>
        <v>0</v>
      </c>
      <c r="AB8196" s="10" t="str">
        <f>Tableau1[[#This Row],[DOI]]</f>
        <v>doi: 10.1097/ICB.0000000000000473</v>
      </c>
      <c r="AC8196" s="13" t="str">
        <f>Tableau1[[#This Row],[Authors]]&amp;", "&amp;Tableau1[[#This Row],[Title]]&amp;" "&amp;Tableau1[[#This Row],[Journal]]&amp;". "&amp;Tableau1[[#This Row],[Year]]</f>
        <v>Dolz-Marco R, Sarraf D, Giovinazzo V, Freund KB., OPTICAL COHERENCE TOMOGRAPHY ANGIOGRAPHY SHOWS INNER CHOROIDAL ISCHEMIA IN ACUTE POSTERIOR MULTIFOCAL PLACOID PIGMENT EPITHELIOPATHY. Retin Cases Brief Rep. 2017</v>
      </c>
    </row>
    <row r="8197" spans="1:29" x14ac:dyDescent="0.3">
      <c r="A8197">
        <v>3279</v>
      </c>
      <c r="B8197" t="s">
        <v>6462</v>
      </c>
      <c r="C8197" t="s">
        <v>16705</v>
      </c>
      <c r="D8197" t="s">
        <v>26886</v>
      </c>
      <c r="E8197" t="s">
        <v>34129</v>
      </c>
      <c r="F8197" s="10"/>
      <c r="G8197">
        <v>2017</v>
      </c>
      <c r="J8197">
        <v>0.73538769439254925</v>
      </c>
      <c r="L8197" t="s">
        <v>37732</v>
      </c>
      <c r="M8197">
        <v>28608186</v>
      </c>
      <c r="Q8197" s="10"/>
      <c r="R8197" s="11">
        <f t="shared" si="256"/>
        <v>0</v>
      </c>
      <c r="U8197" s="11">
        <f t="shared" si="257"/>
        <v>0</v>
      </c>
      <c r="Y8197" s="11">
        <f>IF(SUM(Tableau1[[#This Row],[Other access]:[Sci-hub access]])&gt;=1,1,0)</f>
        <v>0</v>
      </c>
      <c r="Z8197" s="12">
        <f>IF(OR(Tableau1[[#This Row],[Access R1 + S1+ T1 ]]&gt;=1,Tableau1[[#This Row],[Access V1 +W1 + X1]]&gt;=1),1,0)</f>
        <v>0</v>
      </c>
      <c r="AB8197" s="10" t="str">
        <f>Tableau1[[#This Row],[DOI]]</f>
        <v>doi: 10.1007/s10654-017-0270-y</v>
      </c>
      <c r="AC8197" s="13" t="str">
        <f>Tableau1[[#This Row],[Authors]]&amp;", "&amp;Tableau1[[#This Row],[Title]]&amp;" "&amp;Tableau1[[#This Row],[Journal]]&amp;". "&amp;Tableau1[[#This Row],[Year]]</f>
        <v>Springelkamp H, Wolfs RC, Ramdas WD, Hofman A, Vingerling JR, Klaver CC, Jansonius NM., Incidence of glaucomatous visual field loss after two decades of follow-up: the Rotterdam Study. Eur J Epidemiol. 2017</v>
      </c>
    </row>
    <row r="8198" spans="1:29" x14ac:dyDescent="0.3">
      <c r="A8198">
        <v>1804</v>
      </c>
      <c r="B8198" t="s">
        <v>5050</v>
      </c>
      <c r="C8198" t="s">
        <v>15297</v>
      </c>
      <c r="D8198" t="s">
        <v>25472</v>
      </c>
      <c r="E8198" t="s">
        <v>2501</v>
      </c>
      <c r="F8198" s="10"/>
      <c r="G8198">
        <v>2017</v>
      </c>
      <c r="J8198">
        <v>0.73547158820848957</v>
      </c>
      <c r="L8198" t="e">
        <v>#VALUE!</v>
      </c>
      <c r="M8198">
        <v>28870925</v>
      </c>
      <c r="Q8198" s="10"/>
      <c r="R8198" s="11">
        <f t="shared" si="256"/>
        <v>0</v>
      </c>
      <c r="U8198" s="11">
        <f t="shared" si="257"/>
        <v>0</v>
      </c>
      <c r="Y8198" s="11">
        <f>IF(SUM(Tableau1[[#This Row],[Other access]:[Sci-hub access]])&gt;=1,1,0)</f>
        <v>0</v>
      </c>
      <c r="Z8198" s="12">
        <f>IF(OR(Tableau1[[#This Row],[Access R1 + S1+ T1 ]]&gt;=1,Tableau1[[#This Row],[Access V1 +W1 + X1]]&gt;=1),1,0)</f>
        <v>0</v>
      </c>
      <c r="AB8198" s="10" t="e">
        <f>Tableau1[[#This Row],[DOI]]</f>
        <v>#VALUE!</v>
      </c>
      <c r="AC8198" s="13" t="str">
        <f>Tableau1[[#This Row],[Authors]]&amp;", "&amp;Tableau1[[#This Row],[Title]]&amp;" "&amp;Tableau1[[#This Row],[Journal]]&amp;". "&amp;Tableau1[[#This Row],[Year]]</f>
        <v>Kase S, Ishijima K, Uraki T, Suimon Y, Suzuki Y, Kase M, Ishida S., Usefulness of Flow Cytometry in Diagnosis of IgG4-Related Ophthalmic Disease and Extranodal Marginal Zone B-Cell Lymphoma of the Ocular Adnexa. Anticancer Res. 2017</v>
      </c>
    </row>
    <row r="8199" spans="1:29" ht="28.8" x14ac:dyDescent="0.3">
      <c r="A8199">
        <v>2541</v>
      </c>
      <c r="B8199" t="s">
        <v>5761</v>
      </c>
      <c r="C8199" t="s">
        <v>16007</v>
      </c>
      <c r="D8199" t="s">
        <v>26184</v>
      </c>
      <c r="E8199" t="s">
        <v>2467</v>
      </c>
      <c r="F8199" s="10"/>
      <c r="G8199">
        <v>2017</v>
      </c>
      <c r="J8199">
        <v>0.7355460656416043</v>
      </c>
      <c r="L8199" t="s">
        <v>37005</v>
      </c>
      <c r="M8199">
        <v>28728182</v>
      </c>
      <c r="Q8199" s="10"/>
      <c r="R8199" s="11">
        <f t="shared" si="256"/>
        <v>0</v>
      </c>
      <c r="U8199" s="11">
        <f t="shared" si="257"/>
        <v>0</v>
      </c>
      <c r="Y8199" s="11">
        <f>IF(SUM(Tableau1[[#This Row],[Other access]:[Sci-hub access]])&gt;=1,1,0)</f>
        <v>0</v>
      </c>
      <c r="Z8199" s="12">
        <f>IF(OR(Tableau1[[#This Row],[Access R1 + S1+ T1 ]]&gt;=1,Tableau1[[#This Row],[Access V1 +W1 + X1]]&gt;=1),1,0)</f>
        <v>0</v>
      </c>
      <c r="AB8199" s="10" t="str">
        <f>Tableau1[[#This Row],[DOI]]</f>
        <v>doi: 10.3928/23258160-20170630-05</v>
      </c>
      <c r="AC8199" s="13" t="str">
        <f>Tableau1[[#This Row],[Authors]]&amp;", "&amp;Tableau1[[#This Row],[Title]]&amp;" "&amp;Tableau1[[#This Row],[Journal]]&amp;". "&amp;Tableau1[[#This Row],[Year]]</f>
        <v>Dave VP, Pathengay A, Relhan N, Sharma P, Jalali S, Pappuru RR, Tyagi M, Narayanan R, Chhablani J, Das T, Flynn HW Jr., Endophthalmitis and Concurrent or Delayed-Onset Rhegmatogenous Retinal Detachment Managed With Pars Plana Vitrectomy, Intravitreal Antibiotics, and Silicone Oil. Ophthalmic Surg Lasers Imaging Retina. 2017</v>
      </c>
    </row>
    <row r="8200" spans="1:29" x14ac:dyDescent="0.3">
      <c r="A8200">
        <v>10598</v>
      </c>
      <c r="B8200" t="s">
        <v>13072</v>
      </c>
      <c r="C8200" t="s">
        <v>23237</v>
      </c>
      <c r="D8200" t="s">
        <v>33525</v>
      </c>
      <c r="E8200" t="s">
        <v>2471</v>
      </c>
      <c r="F8200" s="10"/>
      <c r="G8200">
        <v>2017</v>
      </c>
      <c r="J8200">
        <v>0.73556125197497901</v>
      </c>
      <c r="L8200" t="s">
        <v>44846</v>
      </c>
      <c r="M8200">
        <v>27173834</v>
      </c>
      <c r="Q8200" s="10"/>
      <c r="R8200" s="11">
        <f t="shared" si="256"/>
        <v>0</v>
      </c>
      <c r="U8200" s="11">
        <f t="shared" si="257"/>
        <v>0</v>
      </c>
      <c r="Y8200" s="11">
        <f>IF(SUM(Tableau1[[#This Row],[Other access]:[Sci-hub access]])&gt;=1,1,0)</f>
        <v>0</v>
      </c>
      <c r="Z8200" s="12">
        <f>IF(OR(Tableau1[[#This Row],[Access R1 + S1+ T1 ]]&gt;=1,Tableau1[[#This Row],[Access V1 +W1 + X1]]&gt;=1),1,0)</f>
        <v>0</v>
      </c>
      <c r="AB8200" s="10" t="str">
        <f>Tableau1[[#This Row],[DOI]]</f>
        <v>doi: 10.1007/s10792-016-0251-2</v>
      </c>
      <c r="AC8200" s="13" t="str">
        <f>Tableau1[[#This Row],[Authors]]&amp;", "&amp;Tableau1[[#This Row],[Title]]&amp;" "&amp;Tableau1[[#This Row],[Journal]]&amp;". "&amp;Tableau1[[#This Row],[Year]]</f>
        <v>Arıkan Yorgun M, Toklu Y, Mutlu M., Comparison of early dexamethasone retreatment versus standard dexamethasone regimen combined with PRN ranibizumab in diabetic macular edema. Int Ophthalmol. 2017</v>
      </c>
    </row>
    <row r="8201" spans="1:29" x14ac:dyDescent="0.3">
      <c r="A8201">
        <v>1993</v>
      </c>
      <c r="B8201" t="s">
        <v>5233</v>
      </c>
      <c r="C8201" t="s">
        <v>15479</v>
      </c>
      <c r="D8201" t="s">
        <v>25655</v>
      </c>
      <c r="E8201" t="s">
        <v>2479</v>
      </c>
      <c r="F8201" s="10"/>
      <c r="G8201">
        <v>2017</v>
      </c>
      <c r="J8201">
        <v>0.73573455860192916</v>
      </c>
      <c r="L8201" t="s">
        <v>36464</v>
      </c>
      <c r="M8201">
        <v>28834821</v>
      </c>
      <c r="Q8201" s="10"/>
      <c r="R8201" s="11">
        <f t="shared" si="256"/>
        <v>0</v>
      </c>
      <c r="U8201" s="11">
        <f t="shared" si="257"/>
        <v>0</v>
      </c>
      <c r="Y8201" s="11">
        <f>IF(SUM(Tableau1[[#This Row],[Other access]:[Sci-hub access]])&gt;=1,1,0)</f>
        <v>0</v>
      </c>
      <c r="Z8201" s="12">
        <f>IF(OR(Tableau1[[#This Row],[Access R1 + S1+ T1 ]]&gt;=1,Tableau1[[#This Row],[Access V1 +W1 + X1]]&gt;=1),1,0)</f>
        <v>0</v>
      </c>
      <c r="AB8201" s="10" t="str">
        <f>Tableau1[[#This Row],[DOI]]</f>
        <v>doi: 10.1097/ICO.0000000000001318</v>
      </c>
      <c r="AC8201" s="13" t="str">
        <f>Tableau1[[#This Row],[Authors]]&amp;", "&amp;Tableau1[[#This Row],[Title]]&amp;" "&amp;Tableau1[[#This Row],[Journal]]&amp;". "&amp;Tableau1[[#This Row],[Year]]</f>
        <v>Shah P, Zhu D, Culbertson WW., Therapeutic Femtosecond Laser-Assisted Lamellar Keratectomy for Multidrug-Resistant Nocardia Keratitis. Cornea. 2017</v>
      </c>
    </row>
    <row r="8202" spans="1:29" x14ac:dyDescent="0.3">
      <c r="A8202">
        <v>10788</v>
      </c>
      <c r="B8202" t="s">
        <v>13243</v>
      </c>
      <c r="C8202" t="s">
        <v>23406</v>
      </c>
      <c r="D8202" t="s">
        <v>33697</v>
      </c>
      <c r="E8202" t="s">
        <v>2471</v>
      </c>
      <c r="F8202" s="10"/>
      <c r="G8202">
        <v>2017</v>
      </c>
      <c r="J8202">
        <v>0.7358412452837485</v>
      </c>
      <c r="L8202" t="s">
        <v>45035</v>
      </c>
      <c r="M8202">
        <v>27043320</v>
      </c>
      <c r="Q8202" s="10"/>
      <c r="R8202" s="11">
        <f t="shared" si="256"/>
        <v>0</v>
      </c>
      <c r="U8202" s="11">
        <f t="shared" si="257"/>
        <v>0</v>
      </c>
      <c r="Y8202" s="11">
        <f>IF(SUM(Tableau1[[#This Row],[Other access]:[Sci-hub access]])&gt;=1,1,0)</f>
        <v>0</v>
      </c>
      <c r="Z8202" s="12">
        <f>IF(OR(Tableau1[[#This Row],[Access R1 + S1+ T1 ]]&gt;=1,Tableau1[[#This Row],[Access V1 +W1 + X1]]&gt;=1),1,0)</f>
        <v>0</v>
      </c>
      <c r="AB8202" s="10" t="str">
        <f>Tableau1[[#This Row],[DOI]]</f>
        <v>doi: 10.1007/s10792-016-0226-3</v>
      </c>
      <c r="AC8202" s="13" t="str">
        <f>Tableau1[[#This Row],[Authors]]&amp;", "&amp;Tableau1[[#This Row],[Title]]&amp;" "&amp;Tableau1[[#This Row],[Journal]]&amp;". "&amp;Tableau1[[#This Row],[Year]]</f>
        <v>Manousaridis K, Peter S, Mennel S., Outcome of intravitreal dexamethasone implant for the treatment of ranibizumab-resistant macular edema secondary to retinal vein occlusion. Int Ophthalmol. 2017</v>
      </c>
    </row>
    <row r="8203" spans="1:29" ht="28.8" x14ac:dyDescent="0.3">
      <c r="A8203">
        <v>2504</v>
      </c>
      <c r="B8203" t="s">
        <v>5725</v>
      </c>
      <c r="C8203" t="s">
        <v>15971</v>
      </c>
      <c r="D8203" t="s">
        <v>26148</v>
      </c>
      <c r="E8203" t="s">
        <v>2490</v>
      </c>
      <c r="F8203" s="10"/>
      <c r="G8203">
        <v>2017</v>
      </c>
      <c r="J8203">
        <v>0.73594293850588766</v>
      </c>
      <c r="L8203" t="s">
        <v>36968</v>
      </c>
      <c r="M8203">
        <v>28734816</v>
      </c>
      <c r="Q8203" s="10"/>
      <c r="R8203" s="11">
        <f t="shared" si="256"/>
        <v>0</v>
      </c>
      <c r="U8203" s="11">
        <f t="shared" si="257"/>
        <v>0</v>
      </c>
      <c r="Y8203" s="11">
        <f>IF(SUM(Tableau1[[#This Row],[Other access]:[Sci-hub access]])&gt;=1,1,0)</f>
        <v>0</v>
      </c>
      <c r="Z8203" s="12">
        <f>IF(OR(Tableau1[[#This Row],[Access R1 + S1+ T1 ]]&gt;=1,Tableau1[[#This Row],[Access V1 +W1 + X1]]&gt;=1),1,0)</f>
        <v>0</v>
      </c>
      <c r="AB8203" s="10" t="str">
        <f>Tableau1[[#This Row],[DOI]]</f>
        <v>doi: 10.1016/j.ajo.2017.07.010</v>
      </c>
      <c r="AC8203" s="13" t="str">
        <f>Tableau1[[#This Row],[Authors]]&amp;", "&amp;Tableau1[[#This Row],[Title]]&amp;" "&amp;Tableau1[[#This Row],[Journal]]&amp;". "&amp;Tableau1[[#This Row],[Year]]</f>
        <v>Miller SE, Thapa S, Robin AL, Niziol LM, Ramulu PY, Woodward MA, Paudyal I, Pitha I, Kim TN, Newman-Casey PA., Glaucoma Screening in Nepal: Cup-to-Disc Estimate With Standard Mydriatic Fundus Camera Compared to Portable Nonmydriatic Camera. Am J Ophthalmol. 2017</v>
      </c>
    </row>
    <row r="8204" spans="1:29" x14ac:dyDescent="0.3">
      <c r="A8204">
        <v>9050</v>
      </c>
      <c r="B8204" t="s">
        <v>11660</v>
      </c>
      <c r="C8204" t="s">
        <v>21836</v>
      </c>
      <c r="D8204" t="s">
        <v>32101</v>
      </c>
      <c r="E8204" t="s">
        <v>2463</v>
      </c>
      <c r="F8204" s="10"/>
      <c r="G8204">
        <v>2017</v>
      </c>
      <c r="J8204">
        <v>0.73617373435422617</v>
      </c>
      <c r="L8204" t="s">
        <v>43372</v>
      </c>
      <c r="M8204">
        <v>27646334</v>
      </c>
      <c r="Q8204" s="10"/>
      <c r="R8204" s="11">
        <f t="shared" si="256"/>
        <v>0</v>
      </c>
      <c r="U8204" s="11">
        <f t="shared" si="257"/>
        <v>0</v>
      </c>
      <c r="Y8204" s="11">
        <f>IF(SUM(Tableau1[[#This Row],[Other access]:[Sci-hub access]])&gt;=1,1,0)</f>
        <v>0</v>
      </c>
      <c r="Z8204" s="12">
        <f>IF(OR(Tableau1[[#This Row],[Access R1 + S1+ T1 ]]&gt;=1,Tableau1[[#This Row],[Access V1 +W1 + X1]]&gt;=1),1,0)</f>
        <v>0</v>
      </c>
      <c r="AB8204" s="10" t="str">
        <f>Tableau1[[#This Row],[DOI]]</f>
        <v>doi: 10.5301/ejo.5000859</v>
      </c>
      <c r="AC8204" s="13" t="str">
        <f>Tableau1[[#This Row],[Authors]]&amp;", "&amp;Tableau1[[#This Row],[Title]]&amp;" "&amp;Tableau1[[#This Row],[Journal]]&amp;". "&amp;Tableau1[[#This Row],[Year]]</f>
        <v>Elhefney EM, Al-Sharkawy HT, Kishk HM, Abouelkheir H., Safety and efficacy of collagen matrix implantation in infantile glaucoma. Eur J Ophthalmol. 2017</v>
      </c>
    </row>
    <row r="8205" spans="1:29" x14ac:dyDescent="0.3">
      <c r="A8205">
        <v>4869</v>
      </c>
      <c r="B8205" t="s">
        <v>7970</v>
      </c>
      <c r="C8205" t="s">
        <v>18199</v>
      </c>
      <c r="D8205" t="s">
        <v>28400</v>
      </c>
      <c r="E8205" t="s">
        <v>2448</v>
      </c>
      <c r="F8205" s="10"/>
      <c r="G8205">
        <v>2017</v>
      </c>
      <c r="J8205">
        <v>0.73624994887794815</v>
      </c>
      <c r="L8205" t="s">
        <v>39279</v>
      </c>
      <c r="M8205">
        <v>28396945</v>
      </c>
      <c r="Q8205" s="10"/>
      <c r="R8205" s="11">
        <f t="shared" si="256"/>
        <v>0</v>
      </c>
      <c r="U8205" s="11">
        <f t="shared" si="257"/>
        <v>0</v>
      </c>
      <c r="Y8205" s="11">
        <f>IF(SUM(Tableau1[[#This Row],[Other access]:[Sci-hub access]])&gt;=1,1,0)</f>
        <v>0</v>
      </c>
      <c r="Z8205" s="12">
        <f>IF(OR(Tableau1[[#This Row],[Access R1 + S1+ T1 ]]&gt;=1,Tableau1[[#This Row],[Access V1 +W1 + X1]]&gt;=1),1,0)</f>
        <v>0</v>
      </c>
      <c r="AB8205" s="10" t="str">
        <f>Tableau1[[#This Row],[DOI]]</f>
        <v>doi: 10.1007/s00417-017-3658-1</v>
      </c>
      <c r="AC8205" s="13" t="str">
        <f>Tableau1[[#This Row],[Authors]]&amp;", "&amp;Tableau1[[#This Row],[Title]]&amp;" "&amp;Tableau1[[#This Row],[Journal]]&amp;". "&amp;Tableau1[[#This Row],[Year]]</f>
        <v>Albavera-Giles T, Serna-Ojeda JC, Jimenez-Corona A, Pedroza-Seres M., Outcomes of cataract surgery with/without vitrectomy in patients with pars planitis and immunosuppressive therapy. Graefes Arch Clin Exp Ophthalmol. 2017</v>
      </c>
    </row>
    <row r="8206" spans="1:29" ht="28.8" x14ac:dyDescent="0.3">
      <c r="A8206">
        <v>6803</v>
      </c>
      <c r="B8206" t="s">
        <v>9683</v>
      </c>
      <c r="C8206" t="s">
        <v>19887</v>
      </c>
      <c r="D8206" t="s">
        <v>30117</v>
      </c>
      <c r="E8206" t="s">
        <v>2448</v>
      </c>
      <c r="F8206" s="10"/>
      <c r="G8206">
        <v>2017</v>
      </c>
      <c r="J8206">
        <v>0.73625995400080246</v>
      </c>
      <c r="L8206" t="s">
        <v>41163</v>
      </c>
      <c r="M8206">
        <v>28161830</v>
      </c>
      <c r="Q8206" s="10"/>
      <c r="R8206" s="11">
        <f t="shared" si="256"/>
        <v>0</v>
      </c>
      <c r="U8206" s="11">
        <f t="shared" si="257"/>
        <v>0</v>
      </c>
      <c r="Y8206" s="11">
        <f>IF(SUM(Tableau1[[#This Row],[Other access]:[Sci-hub access]])&gt;=1,1,0)</f>
        <v>0</v>
      </c>
      <c r="Z8206" s="12">
        <f>IF(OR(Tableau1[[#This Row],[Access R1 + S1+ T1 ]]&gt;=1,Tableau1[[#This Row],[Access V1 +W1 + X1]]&gt;=1),1,0)</f>
        <v>0</v>
      </c>
      <c r="AB8206" s="10" t="str">
        <f>Tableau1[[#This Row],[DOI]]</f>
        <v>doi: 10.1007/s00417-017-3595-z</v>
      </c>
      <c r="AC8206" s="13" t="str">
        <f>Tableau1[[#This Row],[Authors]]&amp;", "&amp;Tableau1[[#This Row],[Title]]&amp;" "&amp;Tableau1[[#This Row],[Journal]]&amp;". "&amp;Tableau1[[#This Row],[Year]]</f>
        <v>Siedlecki J, Wertheimer C, Wolf A, Liegl R, Priglinger C, Priglinger S, Eibl-Lindner K., Combined VEGF and PDGF inhibition for neovascular AMD: anti-angiogenic properties of axitinib on human endothelial cells and pericytes in vitro. Graefes Arch Clin Exp Ophthalmol. 2017</v>
      </c>
    </row>
    <row r="8207" spans="1:29" x14ac:dyDescent="0.3">
      <c r="A8207">
        <v>485</v>
      </c>
      <c r="B8207" t="s">
        <v>3748</v>
      </c>
      <c r="C8207" t="s">
        <v>14006</v>
      </c>
      <c r="D8207" t="s">
        <v>24168</v>
      </c>
      <c r="E8207" t="s">
        <v>2511</v>
      </c>
      <c r="F8207" s="10"/>
      <c r="G8207">
        <v>2017</v>
      </c>
      <c r="J8207">
        <v>0.73631954315293779</v>
      </c>
      <c r="L8207" t="s">
        <v>34989</v>
      </c>
      <c r="M8207">
        <v>29208810</v>
      </c>
      <c r="Q8207" s="10"/>
      <c r="R8207" s="11">
        <f t="shared" si="256"/>
        <v>0</v>
      </c>
      <c r="U8207" s="11">
        <f t="shared" si="257"/>
        <v>0</v>
      </c>
      <c r="Y8207" s="11">
        <f>IF(SUM(Tableau1[[#This Row],[Other access]:[Sci-hub access]])&gt;=1,1,0)</f>
        <v>0</v>
      </c>
      <c r="Z8207" s="12">
        <f>IF(OR(Tableau1[[#This Row],[Access R1 + S1+ T1 ]]&gt;=1,Tableau1[[#This Row],[Access V1 +W1 + X1]]&gt;=1),1,0)</f>
        <v>0</v>
      </c>
      <c r="AB8207" s="10" t="str">
        <f>Tableau1[[#This Row],[DOI]]</f>
        <v>doi: 10.4103/ijo.IJO_810_17</v>
      </c>
      <c r="AC8207" s="13" t="str">
        <f>Tableau1[[#This Row],[Authors]]&amp;", "&amp;Tableau1[[#This Row],[Title]]&amp;" "&amp;Tableau1[[#This Row],[Journal]]&amp;". "&amp;Tableau1[[#This Row],[Year]]</f>
        <v>Kaur M, Shaikh F, Falera R, Titiyal JS., Optimizing outcomes with toric intraocular lenses. Indian J Ophthalmol. 2017</v>
      </c>
    </row>
    <row r="8208" spans="1:29" x14ac:dyDescent="0.3">
      <c r="A8208">
        <v>620</v>
      </c>
      <c r="B8208" t="s">
        <v>3883</v>
      </c>
      <c r="C8208" t="s">
        <v>14139</v>
      </c>
      <c r="D8208" t="s">
        <v>24303</v>
      </c>
      <c r="E8208" t="s">
        <v>2549</v>
      </c>
      <c r="F8208" s="10"/>
      <c r="G8208">
        <v>2017</v>
      </c>
      <c r="J8208">
        <v>0.73634927409890794</v>
      </c>
      <c r="L8208" t="s">
        <v>35118</v>
      </c>
      <c r="M8208">
        <v>29160539</v>
      </c>
      <c r="Q8208" s="10"/>
      <c r="R8208" s="11">
        <f t="shared" si="256"/>
        <v>0</v>
      </c>
      <c r="U8208" s="11">
        <f t="shared" si="257"/>
        <v>0</v>
      </c>
      <c r="Y8208" s="11">
        <f>IF(SUM(Tableau1[[#This Row],[Other access]:[Sci-hub access]])&gt;=1,1,0)</f>
        <v>0</v>
      </c>
      <c r="Z8208" s="12">
        <f>IF(OR(Tableau1[[#This Row],[Access R1 + S1+ T1 ]]&gt;=1,Tableau1[[#This Row],[Access V1 +W1 + X1]]&gt;=1),1,0)</f>
        <v>0</v>
      </c>
      <c r="AB8208" s="10" t="str">
        <f>Tableau1[[#This Row],[DOI]]</f>
        <v>doi: 10.5935/0004-2749.20170072</v>
      </c>
      <c r="AC8208" s="13" t="str">
        <f>Tableau1[[#This Row],[Authors]]&amp;", "&amp;Tableau1[[#This Row],[Title]]&amp;" "&amp;Tableau1[[#This Row],[Journal]]&amp;". "&amp;Tableau1[[#This Row],[Year]]</f>
        <v>Ulusoy MO, Atakan M, Kıvanç SA., Prevalence and associated factors of external punctal stenosis among elderly patients in Turkey. Arq Bras Oftalmol. 2017</v>
      </c>
    </row>
    <row r="8209" spans="1:29" ht="28.8" x14ac:dyDescent="0.3">
      <c r="A8209">
        <v>3003</v>
      </c>
      <c r="B8209" t="s">
        <v>6197</v>
      </c>
      <c r="C8209" t="s">
        <v>16442</v>
      </c>
      <c r="D8209" t="s">
        <v>26621</v>
      </c>
      <c r="E8209" t="s">
        <v>2486</v>
      </c>
      <c r="F8209" s="10"/>
      <c r="G8209">
        <v>2017</v>
      </c>
      <c r="J8209">
        <v>0.73638957966567309</v>
      </c>
      <c r="L8209" t="s">
        <v>37458</v>
      </c>
      <c r="M8209">
        <v>28653813</v>
      </c>
      <c r="Q8209" s="10"/>
      <c r="R8209" s="11">
        <f t="shared" si="256"/>
        <v>0</v>
      </c>
      <c r="U8209" s="11">
        <f t="shared" si="257"/>
        <v>0</v>
      </c>
      <c r="Y8209" s="11">
        <f>IF(SUM(Tableau1[[#This Row],[Other access]:[Sci-hub access]])&gt;=1,1,0)</f>
        <v>0</v>
      </c>
      <c r="Z8209" s="12">
        <f>IF(OR(Tableau1[[#This Row],[Access R1 + S1+ T1 ]]&gt;=1,Tableau1[[#This Row],[Access V1 +W1 + X1]]&gt;=1),1,0)</f>
        <v>0</v>
      </c>
      <c r="AB8209" s="10" t="str">
        <f>Tableau1[[#This Row],[DOI]]</f>
        <v>doi: 10.1111/aos.13491</v>
      </c>
      <c r="AC8209" s="13" t="str">
        <f>Tableau1[[#This Row],[Authors]]&amp;", "&amp;Tableau1[[#This Row],[Title]]&amp;" "&amp;Tableau1[[#This Row],[Journal]]&amp;". "&amp;Tableau1[[#This Row],[Year]]</f>
        <v>Schwartz R, Habot-Wilner Z, Martinez MR, Nutman A, Goldenberg D, Cohen S, Shulman S, Guzner-Gur H, Loewenstein A, Goldstein M., Eplerenone for chronic central serous chorioretinopathy-a randomized controlled prospective study. Acta Ophthalmol. 2017</v>
      </c>
    </row>
    <row r="8210" spans="1:29" x14ac:dyDescent="0.3">
      <c r="A8210">
        <v>5913</v>
      </c>
      <c r="B8210" t="s">
        <v>8918</v>
      </c>
      <c r="C8210" t="s">
        <v>19133</v>
      </c>
      <c r="D8210" t="s">
        <v>29348</v>
      </c>
      <c r="E8210" t="s">
        <v>34158</v>
      </c>
      <c r="F8210" s="10"/>
      <c r="G8210">
        <v>2017</v>
      </c>
      <c r="J8210">
        <v>0.73641153117651381</v>
      </c>
      <c r="L8210" t="s">
        <v>40293</v>
      </c>
      <c r="M8210">
        <v>28271721</v>
      </c>
      <c r="Q8210" s="10"/>
      <c r="R8210" s="11">
        <f t="shared" si="256"/>
        <v>0</v>
      </c>
      <c r="U8210" s="11">
        <f t="shared" si="257"/>
        <v>0</v>
      </c>
      <c r="Y8210" s="11">
        <f>IF(SUM(Tableau1[[#This Row],[Other access]:[Sci-hub access]])&gt;=1,1,0)</f>
        <v>0</v>
      </c>
      <c r="Z8210" s="12">
        <f>IF(OR(Tableau1[[#This Row],[Access R1 + S1+ T1 ]]&gt;=1,Tableau1[[#This Row],[Access V1 +W1 + X1]]&gt;=1),1,0)</f>
        <v>0</v>
      </c>
      <c r="AB8210" s="10" t="str">
        <f>Tableau1[[#This Row],[DOI]]</f>
        <v>doi: 10.1080/14789450.2017.1298448</v>
      </c>
      <c r="AC8210" s="13" t="str">
        <f>Tableau1[[#This Row],[Authors]]&amp;", "&amp;Tableau1[[#This Row],[Title]]&amp;" "&amp;Tableau1[[#This Row],[Journal]]&amp;". "&amp;Tableau1[[#This Row],[Year]]</f>
        <v>Funke S, Perumal N, Bell K, Pfeiffer N, Grus FH., The potential impact of recent insights into proteomic changes associated with glaucoma. Expert Rev Proteomics. 2017</v>
      </c>
    </row>
    <row r="8211" spans="1:29" x14ac:dyDescent="0.3">
      <c r="A8211">
        <v>71</v>
      </c>
      <c r="B8211" t="s">
        <v>3334</v>
      </c>
      <c r="C8211" t="s">
        <v>13595</v>
      </c>
      <c r="D8211" t="s">
        <v>23754</v>
      </c>
      <c r="E8211" t="s">
        <v>2462</v>
      </c>
      <c r="F8211" s="10"/>
      <c r="G8211">
        <v>2018</v>
      </c>
      <c r="J8211">
        <v>0.73643761330412838</v>
      </c>
      <c r="L8211" t="s">
        <v>34589</v>
      </c>
      <c r="M8211">
        <v>29433463</v>
      </c>
      <c r="Q8211" s="10"/>
      <c r="R8211" s="11">
        <f t="shared" si="256"/>
        <v>0</v>
      </c>
      <c r="U8211" s="11">
        <f t="shared" si="257"/>
        <v>0</v>
      </c>
      <c r="Y8211" s="11">
        <f>IF(SUM(Tableau1[[#This Row],[Other access]:[Sci-hub access]])&gt;=1,1,0)</f>
        <v>0</v>
      </c>
      <c r="Z8211" s="12">
        <f>IF(OR(Tableau1[[#This Row],[Access R1 + S1+ T1 ]]&gt;=1,Tableau1[[#This Row],[Access V1 +W1 + X1]]&gt;=1),1,0)</f>
        <v>0</v>
      </c>
      <c r="AB8211" s="10" t="str">
        <f>Tableau1[[#This Row],[DOI]]</f>
        <v>doi: 10.1186/s12886-018-0707-4</v>
      </c>
      <c r="AC8211" s="13" t="str">
        <f>Tableau1[[#This Row],[Authors]]&amp;", "&amp;Tableau1[[#This Row],[Title]]&amp;" "&amp;Tableau1[[#This Row],[Journal]]&amp;". "&amp;Tableau1[[#This Row],[Year]]</f>
        <v>Todokoro D, Hoshino J, Yo A, Makimura K, Hirato J, Akiyama H., Scedosporium apiospermum infectious scleritis following posterior subtenon triamcinolone acetonide injection: a case report and literature review. BMC Ophthalmol. 2018</v>
      </c>
    </row>
    <row r="8212" spans="1:29" x14ac:dyDescent="0.3">
      <c r="A8212">
        <v>5200</v>
      </c>
      <c r="B8212" t="s">
        <v>8271</v>
      </c>
      <c r="C8212" t="s">
        <v>18495</v>
      </c>
      <c r="D8212" t="s">
        <v>28701</v>
      </c>
      <c r="E8212" t="s">
        <v>2451</v>
      </c>
      <c r="F8212" s="10"/>
      <c r="G8212">
        <v>2017</v>
      </c>
      <c r="J8212">
        <v>0.73656705356149021</v>
      </c>
      <c r="L8212" t="s">
        <v>39603</v>
      </c>
      <c r="M8212">
        <v>28362881</v>
      </c>
      <c r="Q8212" s="10"/>
      <c r="R8212" s="11">
        <f t="shared" si="256"/>
        <v>0</v>
      </c>
      <c r="U8212" s="11">
        <f t="shared" si="257"/>
        <v>0</v>
      </c>
      <c r="Y8212" s="11">
        <f>IF(SUM(Tableau1[[#This Row],[Other access]:[Sci-hub access]])&gt;=1,1,0)</f>
        <v>0</v>
      </c>
      <c r="Z8212" s="12">
        <f>IF(OR(Tableau1[[#This Row],[Access R1 + S1+ T1 ]]&gt;=1,Tableau1[[#This Row],[Access V1 +W1 + X1]]&gt;=1),1,0)</f>
        <v>0</v>
      </c>
      <c r="AB8212" s="10" t="str">
        <f>Tableau1[[#This Row],[DOI]]</f>
        <v>doi: 10.1371/journal.pone.0174979</v>
      </c>
      <c r="AC8212" s="13" t="str">
        <f>Tableau1[[#This Row],[Authors]]&amp;", "&amp;Tableau1[[#This Row],[Title]]&amp;" "&amp;Tableau1[[#This Row],[Journal]]&amp;". "&amp;Tableau1[[#This Row],[Year]]</f>
        <v>Kiire CA, Horak K, Lee KE, Klein BE, Klein R., The period effect in the prevalence of proliferative diabetic retinopathy, gross proteinuria, and peripheral neuropathy in type 1 diabetes: A longitudinal cohort study. PLoS One. 2017</v>
      </c>
    </row>
    <row r="8213" spans="1:29" x14ac:dyDescent="0.3">
      <c r="A8213">
        <v>10863</v>
      </c>
      <c r="B8213" t="s">
        <v>13310</v>
      </c>
      <c r="C8213" t="s">
        <v>23472</v>
      </c>
      <c r="D8213" t="s">
        <v>33764</v>
      </c>
      <c r="E8213" t="s">
        <v>2686</v>
      </c>
      <c r="F8213" s="10"/>
      <c r="G8213">
        <v>2017</v>
      </c>
      <c r="J8213">
        <v>0.73666932067232316</v>
      </c>
      <c r="L8213" t="s">
        <v>45108</v>
      </c>
      <c r="M8213">
        <v>26936864</v>
      </c>
      <c r="Q8213" s="10"/>
      <c r="R8213" s="11">
        <f t="shared" si="256"/>
        <v>0</v>
      </c>
      <c r="U8213" s="11">
        <f t="shared" si="257"/>
        <v>0</v>
      </c>
      <c r="Y8213" s="11">
        <f>IF(SUM(Tableau1[[#This Row],[Other access]:[Sci-hub access]])&gt;=1,1,0)</f>
        <v>0</v>
      </c>
      <c r="Z8213" s="12">
        <f>IF(OR(Tableau1[[#This Row],[Access R1 + S1+ T1 ]]&gt;=1,Tableau1[[#This Row],[Access V1 +W1 + X1]]&gt;=1),1,0)</f>
        <v>0</v>
      </c>
      <c r="AB8213" s="10" t="str">
        <f>Tableau1[[#This Row],[DOI]]</f>
        <v>doi: 10.1177/1357633X16634544</v>
      </c>
      <c r="AC8213" s="13" t="str">
        <f>Tableau1[[#This Row],[Authors]]&amp;", "&amp;Tableau1[[#This Row],[Title]]&amp;" "&amp;Tableau1[[#This Row],[Journal]]&amp;". "&amp;Tableau1[[#This Row],[Year]]</f>
        <v>Woodward MA, Bavinger JC, Amin S, Blachley TS, Musch DC, Lee PP, Newman-Casey PA., Telemedicine for ophthalmic consultation services: use of a portable device and layering information for graders. J Telemed Telecare. 2017</v>
      </c>
    </row>
    <row r="8214" spans="1:29" x14ac:dyDescent="0.3">
      <c r="A8214">
        <v>3125</v>
      </c>
      <c r="B8214" t="s">
        <v>6314</v>
      </c>
      <c r="C8214" t="s">
        <v>16557</v>
      </c>
      <c r="D8214" t="s">
        <v>26738</v>
      </c>
      <c r="E8214" t="s">
        <v>2443</v>
      </c>
      <c r="F8214" s="10"/>
      <c r="G8214">
        <v>2017</v>
      </c>
      <c r="J8214">
        <v>0.7366829426981607</v>
      </c>
      <c r="L8214" t="s">
        <v>37579</v>
      </c>
      <c r="M8214">
        <v>28632847</v>
      </c>
      <c r="Q8214" s="10"/>
      <c r="R8214" s="11">
        <f t="shared" si="256"/>
        <v>0</v>
      </c>
      <c r="U8214" s="11">
        <f t="shared" si="257"/>
        <v>0</v>
      </c>
      <c r="Y8214" s="11">
        <f>IF(SUM(Tableau1[[#This Row],[Other access]:[Sci-hub access]])&gt;=1,1,0)</f>
        <v>0</v>
      </c>
      <c r="Z8214" s="12">
        <f>IF(OR(Tableau1[[#This Row],[Access R1 + S1+ T1 ]]&gt;=1,Tableau1[[#This Row],[Access V1 +W1 + X1]]&gt;=1),1,0)</f>
        <v>0</v>
      </c>
      <c r="AB8214" s="10" t="str">
        <f>Tableau1[[#This Row],[DOI]]</f>
        <v>doi: 10.1167/iovs.17-21450</v>
      </c>
      <c r="AC8214" s="13" t="str">
        <f>Tableau1[[#This Row],[Authors]]&amp;", "&amp;Tableau1[[#This Row],[Title]]&amp;" "&amp;Tableau1[[#This Row],[Journal]]&amp;". "&amp;Tableau1[[#This Row],[Year]]</f>
        <v>Yoshioka N, Zangerl B, Nivison-Smith L, Khuu SK, Jones BW, Pfeiffer RL, Marc RE, Kalloniatis M., Pattern Recognition Analysis of Age-Related Retinal Ganglion Cell Signatures in the Human Eye. Invest Ophthalmol Vis Sci. 2017</v>
      </c>
    </row>
    <row r="8215" spans="1:29" x14ac:dyDescent="0.3">
      <c r="A8215">
        <v>6047</v>
      </c>
      <c r="B8215" t="s">
        <v>9032</v>
      </c>
      <c r="C8215" t="s">
        <v>19246</v>
      </c>
      <c r="D8215" t="s">
        <v>29462</v>
      </c>
      <c r="E8215" t="s">
        <v>34301</v>
      </c>
      <c r="F8215" s="10"/>
      <c r="G8215">
        <v>2017</v>
      </c>
      <c r="J8215">
        <v>0.73670988465060783</v>
      </c>
      <c r="L8215" t="s">
        <v>40424</v>
      </c>
      <c r="M8215">
        <v>28255749</v>
      </c>
      <c r="Q8215" s="10"/>
      <c r="R8215" s="11">
        <f t="shared" si="256"/>
        <v>0</v>
      </c>
      <c r="U8215" s="11">
        <f t="shared" si="257"/>
        <v>0</v>
      </c>
      <c r="Y8215" s="11">
        <f>IF(SUM(Tableau1[[#This Row],[Other access]:[Sci-hub access]])&gt;=1,1,0)</f>
        <v>0</v>
      </c>
      <c r="Z8215" s="12">
        <f>IF(OR(Tableau1[[#This Row],[Access R1 + S1+ T1 ]]&gt;=1,Tableau1[[#This Row],[Access V1 +W1 + X1]]&gt;=1),1,0)</f>
        <v>0</v>
      </c>
      <c r="AB8215" s="10" t="str">
        <f>Tableau1[[#This Row],[DOI]]</f>
        <v>doi: 10.1007/s11060-016-2365-9</v>
      </c>
      <c r="AC8215" s="13" t="str">
        <f>Tableau1[[#This Row],[Authors]]&amp;", "&amp;Tableau1[[#This Row],[Title]]&amp;" "&amp;Tableau1[[#This Row],[Journal]]&amp;". "&amp;Tableau1[[#This Row],[Year]]</f>
        <v>Yao X, Gao H, Li C, Wu L, Bai J, Wang J, Li Y, Zhang Y., Analysis of Ki67, HMGA1, MDM2, and RB expression in nonfunctioning pituitary adenomas. J Neurooncol. 2017</v>
      </c>
    </row>
    <row r="8216" spans="1:29" x14ac:dyDescent="0.3">
      <c r="A8216">
        <v>6572</v>
      </c>
      <c r="B8216" t="s">
        <v>1005</v>
      </c>
      <c r="C8216" t="s">
        <v>1006</v>
      </c>
      <c r="D8216" t="s">
        <v>1007</v>
      </c>
      <c r="E8216" t="s">
        <v>2859</v>
      </c>
      <c r="F8216" s="10"/>
      <c r="G8216">
        <v>2017</v>
      </c>
      <c r="J8216">
        <v>0.73672696546919436</v>
      </c>
      <c r="L8216" t="s">
        <v>40937</v>
      </c>
      <c r="M8216">
        <v>28195004</v>
      </c>
      <c r="Q8216" s="10"/>
      <c r="R8216" s="11">
        <f t="shared" si="256"/>
        <v>0</v>
      </c>
      <c r="U8216" s="11">
        <f t="shared" si="257"/>
        <v>0</v>
      </c>
      <c r="Y8216" s="11">
        <f>IF(SUM(Tableau1[[#This Row],[Other access]:[Sci-hub access]])&gt;=1,1,0)</f>
        <v>0</v>
      </c>
      <c r="Z8216" s="12">
        <f>IF(OR(Tableau1[[#This Row],[Access R1 + S1+ T1 ]]&gt;=1,Tableau1[[#This Row],[Access V1 +W1 + X1]]&gt;=1),1,0)</f>
        <v>0</v>
      </c>
      <c r="AB8216" s="10" t="str">
        <f>Tableau1[[#This Row],[DOI]]</f>
        <v>doi: 10.1177/0954411917690762</v>
      </c>
      <c r="AC8216" s="13" t="str">
        <f>Tableau1[[#This Row],[Authors]]&amp;", "&amp;Tableau1[[#This Row],[Title]]&amp;" "&amp;Tableau1[[#This Row],[Journal]]&amp;". "&amp;Tableau1[[#This Row],[Year]]</f>
        <v>Rajalakshmi T, Prince S., Physiological modeling for detecting degree of perception of a color-deficient person. Proc Inst Mech Eng H. 2017</v>
      </c>
    </row>
    <row r="8217" spans="1:29" x14ac:dyDescent="0.3">
      <c r="A8217">
        <v>3399</v>
      </c>
      <c r="B8217" t="s">
        <v>6576</v>
      </c>
      <c r="C8217" t="s">
        <v>16819</v>
      </c>
      <c r="D8217" t="s">
        <v>27000</v>
      </c>
      <c r="E8217" t="s">
        <v>2549</v>
      </c>
      <c r="F8217" s="10"/>
      <c r="G8217">
        <v>2017</v>
      </c>
      <c r="J8217">
        <v>0.73679540812087563</v>
      </c>
      <c r="L8217" t="s">
        <v>37849</v>
      </c>
      <c r="M8217">
        <v>28591278</v>
      </c>
      <c r="Q8217" s="10"/>
      <c r="R8217" s="11">
        <f t="shared" si="256"/>
        <v>0</v>
      </c>
      <c r="U8217" s="11">
        <f t="shared" si="257"/>
        <v>0</v>
      </c>
      <c r="Y8217" s="11">
        <f>IF(SUM(Tableau1[[#This Row],[Other access]:[Sci-hub access]])&gt;=1,1,0)</f>
        <v>0</v>
      </c>
      <c r="Z8217" s="12">
        <f>IF(OR(Tableau1[[#This Row],[Access R1 + S1+ T1 ]]&gt;=1,Tableau1[[#This Row],[Access V1 +W1 + X1]]&gt;=1),1,0)</f>
        <v>0</v>
      </c>
      <c r="AB8217" s="10" t="str">
        <f>Tableau1[[#This Row],[DOI]]</f>
        <v>doi: 10.5935/0004-2749.20170020</v>
      </c>
      <c r="AC8217" s="13" t="str">
        <f>Tableau1[[#This Row],[Authors]]&amp;", "&amp;Tableau1[[#This Row],[Title]]&amp;" "&amp;Tableau1[[#This Row],[Journal]]&amp;". "&amp;Tableau1[[#This Row],[Year]]</f>
        <v>Martins MF, Kiefer K, Kanecadan LAA, Garcia PN, Belfort RN, Allemann N., Comparisons of choroidal nevus measurements obtained using 10- and 20-MHz ultrasound and spectral domain optical coherence tomography. Arq Bras Oftalmol. 2017</v>
      </c>
    </row>
    <row r="8218" spans="1:29" x14ac:dyDescent="0.3">
      <c r="A8218">
        <v>384</v>
      </c>
      <c r="B8218" t="s">
        <v>3647</v>
      </c>
      <c r="C8218" t="s">
        <v>5</v>
      </c>
      <c r="D8218" t="s">
        <v>24067</v>
      </c>
      <c r="E8218" t="s">
        <v>2889</v>
      </c>
      <c r="F8218" s="10"/>
      <c r="G8218">
        <v>2018</v>
      </c>
      <c r="J8218">
        <v>0.73691890671881755</v>
      </c>
      <c r="L8218" t="s">
        <v>34890</v>
      </c>
      <c r="M8218">
        <v>29233249</v>
      </c>
      <c r="Q8218" s="10"/>
      <c r="R8218" s="11">
        <f t="shared" si="256"/>
        <v>0</v>
      </c>
      <c r="U8218" s="11">
        <f t="shared" si="257"/>
        <v>0</v>
      </c>
      <c r="Y8218" s="11">
        <f>IF(SUM(Tableau1[[#This Row],[Other access]:[Sci-hub access]])&gt;=1,1,0)</f>
        <v>0</v>
      </c>
      <c r="Z8218" s="12">
        <f>IF(OR(Tableau1[[#This Row],[Access R1 + S1+ T1 ]]&gt;=1,Tableau1[[#This Row],[Access V1 +W1 + X1]]&gt;=1),1,0)</f>
        <v>0</v>
      </c>
      <c r="AB8218" s="10" t="str">
        <f>Tableau1[[#This Row],[DOI]]</f>
        <v>doi: 10.3357/AMHP.4960.2018</v>
      </c>
      <c r="AC8218" s="13" t="str">
        <f>Tableau1[[#This Row],[Authors]]&amp;", "&amp;Tableau1[[#This Row],[Title]]&amp;" "&amp;Tableau1[[#This Row],[Journal]]&amp;". "&amp;Tableau1[[#This Row],[Year]]</f>
        <v>[No authors listed], You're the Flight Surgeon. Aerosp Med Hum Perform. 2018</v>
      </c>
    </row>
    <row r="8219" spans="1:29" x14ac:dyDescent="0.3">
      <c r="A8219">
        <v>2698</v>
      </c>
      <c r="B8219" t="s">
        <v>5910</v>
      </c>
      <c r="C8219" t="s">
        <v>16156</v>
      </c>
      <c r="D8219" t="s">
        <v>26333</v>
      </c>
      <c r="E8219" t="s">
        <v>2449</v>
      </c>
      <c r="F8219" s="10"/>
      <c r="G8219">
        <v>2018</v>
      </c>
      <c r="J8219">
        <v>0.73702114928424811</v>
      </c>
      <c r="L8219" t="s">
        <v>37161</v>
      </c>
      <c r="M8219">
        <v>28702951</v>
      </c>
      <c r="Q8219" s="10"/>
      <c r="R8219" s="11">
        <f t="shared" si="256"/>
        <v>0</v>
      </c>
      <c r="U8219" s="11">
        <f t="shared" si="257"/>
        <v>0</v>
      </c>
      <c r="Y8219" s="11">
        <f>IF(SUM(Tableau1[[#This Row],[Other access]:[Sci-hub access]])&gt;=1,1,0)</f>
        <v>0</v>
      </c>
      <c r="Z8219" s="12">
        <f>IF(OR(Tableau1[[#This Row],[Access R1 + S1+ T1 ]]&gt;=1,Tableau1[[#This Row],[Access V1 +W1 + X1]]&gt;=1),1,0)</f>
        <v>0</v>
      </c>
      <c r="AB8219" s="10" t="str">
        <f>Tableau1[[#This Row],[DOI]]</f>
        <v>doi: 10.1111/cxo.12565</v>
      </c>
      <c r="AC8219" s="13" t="str">
        <f>Tableau1[[#This Row],[Authors]]&amp;", "&amp;Tableau1[[#This Row],[Title]]&amp;" "&amp;Tableau1[[#This Row],[Journal]]&amp;". "&amp;Tableau1[[#This Row],[Year]]</f>
        <v>Hashemi H, Nabovati P, Yekta A, Shokrollahzadeh F, Khabazkhoob M., The prevalence of refractive errors among adult rural populations in Iran. Clin Exp Optom. 2018</v>
      </c>
    </row>
    <row r="8220" spans="1:29" ht="28.8" x14ac:dyDescent="0.3">
      <c r="A8220">
        <v>7487</v>
      </c>
      <c r="B8220" t="s">
        <v>10288</v>
      </c>
      <c r="C8220" t="s">
        <v>20490</v>
      </c>
      <c r="D8220" t="s">
        <v>30723</v>
      </c>
      <c r="E8220" t="s">
        <v>34079</v>
      </c>
      <c r="F8220" s="10"/>
      <c r="G8220">
        <v>2017</v>
      </c>
      <c r="J8220">
        <v>0.73706113424702668</v>
      </c>
      <c r="L8220" t="s">
        <v>41842</v>
      </c>
      <c r="M8220">
        <v>28087548</v>
      </c>
      <c r="Q8220" s="10"/>
      <c r="R8220" s="11">
        <f t="shared" si="256"/>
        <v>0</v>
      </c>
      <c r="U8220" s="11">
        <f t="shared" si="257"/>
        <v>0</v>
      </c>
      <c r="Y8220" s="11">
        <f>IF(SUM(Tableau1[[#This Row],[Other access]:[Sci-hub access]])&gt;=1,1,0)</f>
        <v>0</v>
      </c>
      <c r="Z8220" s="12">
        <f>IF(OR(Tableau1[[#This Row],[Access R1 + S1+ T1 ]]&gt;=1,Tableau1[[#This Row],[Access V1 +W1 + X1]]&gt;=1),1,0)</f>
        <v>0</v>
      </c>
      <c r="AB8220" s="10" t="str">
        <f>Tableau1[[#This Row],[DOI]]</f>
        <v>doi: 10.1136/bmjopen-2016-013254</v>
      </c>
      <c r="AC8220" s="13" t="str">
        <f>Tableau1[[#This Row],[Authors]]&amp;", "&amp;Tableau1[[#This Row],[Title]]&amp;" "&amp;Tableau1[[#This Row],[Journal]]&amp;". "&amp;Tableau1[[#This Row],[Year]]</f>
        <v>Javanbakht M, Azuara-Blanco A, Burr JM, Ramsay C, Cooper D, Cochran C, Norrie J, Scotland G., Early lens extraction with intraocular lens implantation for the treatment of primary angle closure glaucoma: an economic evaluation based on data from the EAGLE trial. BMJ Open. 2017</v>
      </c>
    </row>
    <row r="8221" spans="1:29" x14ac:dyDescent="0.3">
      <c r="A8221">
        <v>6402</v>
      </c>
      <c r="B8221" t="s">
        <v>9345</v>
      </c>
      <c r="C8221" t="s">
        <v>19554</v>
      </c>
      <c r="D8221" t="s">
        <v>29776</v>
      </c>
      <c r="E8221" t="s">
        <v>2463</v>
      </c>
      <c r="F8221" s="10"/>
      <c r="G8221">
        <v>2017</v>
      </c>
      <c r="J8221">
        <v>0.73722760662692033</v>
      </c>
      <c r="L8221" t="s">
        <v>40771</v>
      </c>
      <c r="M8221">
        <v>28218368</v>
      </c>
      <c r="Q8221" s="10"/>
      <c r="R8221" s="11">
        <f t="shared" si="256"/>
        <v>0</v>
      </c>
      <c r="U8221" s="11">
        <f t="shared" si="257"/>
        <v>0</v>
      </c>
      <c r="Y8221" s="11">
        <f>IF(SUM(Tableau1[[#This Row],[Other access]:[Sci-hub access]])&gt;=1,1,0)</f>
        <v>0</v>
      </c>
      <c r="Z8221" s="12">
        <f>IF(OR(Tableau1[[#This Row],[Access R1 + S1+ T1 ]]&gt;=1,Tableau1[[#This Row],[Access V1 +W1 + X1]]&gt;=1),1,0)</f>
        <v>0</v>
      </c>
      <c r="AB8221" s="10" t="str">
        <f>Tableau1[[#This Row],[DOI]]</f>
        <v>doi: 10.5301/ejo.5000940</v>
      </c>
      <c r="AC8221" s="13" t="str">
        <f>Tableau1[[#This Row],[Authors]]&amp;", "&amp;Tableau1[[#This Row],[Title]]&amp;" "&amp;Tableau1[[#This Row],[Journal]]&amp;". "&amp;Tableau1[[#This Row],[Year]]</f>
        <v>Malclès A, Nguyen AM, Mathis T, Grange JD, Kodjikian L., Intravitreal dexamethasone implant (Ozurdex®) for exudative retinal detachment after proton beam therapy for choroidal melanoma. Eur J Ophthalmol. 2017</v>
      </c>
    </row>
    <row r="8222" spans="1:29" x14ac:dyDescent="0.3">
      <c r="A8222">
        <v>3771</v>
      </c>
      <c r="B8222" t="s">
        <v>6939</v>
      </c>
      <c r="C8222" t="s">
        <v>17179</v>
      </c>
      <c r="D8222" t="s">
        <v>27363</v>
      </c>
      <c r="E8222" t="s">
        <v>3090</v>
      </c>
      <c r="F8222" s="10"/>
      <c r="G8222">
        <v>2017</v>
      </c>
      <c r="J8222">
        <v>0.73729755620780268</v>
      </c>
      <c r="L8222" t="s">
        <v>38215</v>
      </c>
      <c r="M8222">
        <v>28535396</v>
      </c>
      <c r="Q8222" s="10"/>
      <c r="R8222" s="11">
        <f t="shared" si="256"/>
        <v>0</v>
      </c>
      <c r="U8222" s="11">
        <f t="shared" si="257"/>
        <v>0</v>
      </c>
      <c r="Y8222" s="11">
        <f>IF(SUM(Tableau1[[#This Row],[Other access]:[Sci-hub access]])&gt;=1,1,0)</f>
        <v>0</v>
      </c>
      <c r="Z8222" s="12">
        <f>IF(OR(Tableau1[[#This Row],[Access R1 + S1+ T1 ]]&gt;=1,Tableau1[[#This Row],[Access V1 +W1 + X1]]&gt;=1),1,0)</f>
        <v>0</v>
      </c>
      <c r="AB8222" s="10" t="str">
        <f>Tableau1[[#This Row],[DOI]]</f>
        <v>doi: 10.1016/j.bjid.2017.03.016</v>
      </c>
      <c r="AC8222" s="13" t="str">
        <f>Tableau1[[#This Row],[Authors]]&amp;", "&amp;Tableau1[[#This Row],[Title]]&amp;" "&amp;Tableau1[[#This Row],[Journal]]&amp;". "&amp;Tableau1[[#This Row],[Year]]</f>
        <v>Akçay E, Çarhan A, Hondur G, Tufan ZK, Duru N, Kılıç S, Ensari EN, Uğurlu N, Çağıl N., Molecular identification of viral agents associated with acute conjunctivitis: a prospective controlled study. Braz J Infect Dis. 2017</v>
      </c>
    </row>
    <row r="8223" spans="1:29" x14ac:dyDescent="0.3">
      <c r="A8223">
        <v>6555</v>
      </c>
      <c r="B8223" t="s">
        <v>9475</v>
      </c>
      <c r="C8223" t="s">
        <v>19683</v>
      </c>
      <c r="D8223" t="s">
        <v>29906</v>
      </c>
      <c r="E8223" t="s">
        <v>2467</v>
      </c>
      <c r="F8223" s="10"/>
      <c r="G8223">
        <v>2017</v>
      </c>
      <c r="J8223">
        <v>0.73732287261378515</v>
      </c>
      <c r="L8223" t="s">
        <v>40920</v>
      </c>
      <c r="M8223">
        <v>28195624</v>
      </c>
      <c r="Q8223" s="10"/>
      <c r="R8223" s="11">
        <f t="shared" si="256"/>
        <v>0</v>
      </c>
      <c r="U8223" s="11">
        <f t="shared" si="257"/>
        <v>0</v>
      </c>
      <c r="Y8223" s="11">
        <f>IF(SUM(Tableau1[[#This Row],[Other access]:[Sci-hub access]])&gt;=1,1,0)</f>
        <v>0</v>
      </c>
      <c r="Z8223" s="12">
        <f>IF(OR(Tableau1[[#This Row],[Access R1 + S1+ T1 ]]&gt;=1,Tableau1[[#This Row],[Access V1 +W1 + X1]]&gt;=1),1,0)</f>
        <v>0</v>
      </c>
      <c r="AB8223" s="10" t="str">
        <f>Tableau1[[#This Row],[DOI]]</f>
        <v>doi: 10.3928/23258160-20170130-15</v>
      </c>
      <c r="AC8223" s="13" t="str">
        <f>Tableau1[[#This Row],[Authors]]&amp;", "&amp;Tableau1[[#This Row],[Title]]&amp;" "&amp;Tableau1[[#This Row],[Journal]]&amp;". "&amp;Tableau1[[#This Row],[Year]]</f>
        <v>Zhang W, Grewal DS, Jaffe GJ, Mahmoud TH, Fekrat S., Spontaneous Closure of Full-Thickness Macular Hole With Epiretinal Membrane in Vitrectomized Eyes: Case Series and Review of Literature. Ophthalmic Surg Lasers Imaging Retina. 2017</v>
      </c>
    </row>
    <row r="8224" spans="1:29" x14ac:dyDescent="0.3">
      <c r="A8224">
        <v>1351</v>
      </c>
      <c r="B8224" t="s">
        <v>4611</v>
      </c>
      <c r="C8224" t="s">
        <v>14862</v>
      </c>
      <c r="D8224" t="s">
        <v>25032</v>
      </c>
      <c r="E8224" t="s">
        <v>2562</v>
      </c>
      <c r="F8224" s="10"/>
      <c r="G8224">
        <v>2017</v>
      </c>
      <c r="J8224">
        <v>0.73736544376845026</v>
      </c>
      <c r="L8224" t="s">
        <v>35834</v>
      </c>
      <c r="M8224">
        <v>28971631</v>
      </c>
      <c r="Q8224" s="10"/>
      <c r="R8224" s="11">
        <f t="shared" si="256"/>
        <v>0</v>
      </c>
      <c r="U8224" s="11">
        <f t="shared" si="257"/>
        <v>0</v>
      </c>
      <c r="Y8224" s="11">
        <f>IF(SUM(Tableau1[[#This Row],[Other access]:[Sci-hub access]])&gt;=1,1,0)</f>
        <v>0</v>
      </c>
      <c r="Z8224" s="12">
        <f>IF(OR(Tableau1[[#This Row],[Access R1 + S1+ T1 ]]&gt;=1,Tableau1[[#This Row],[Access V1 +W1 + X1]]&gt;=1),1,0)</f>
        <v>0</v>
      </c>
      <c r="AB8224" s="10" t="str">
        <f>Tableau1[[#This Row],[DOI]]</f>
        <v>doi: 10.22608/APO.2017263</v>
      </c>
      <c r="AC8224" s="13" t="str">
        <f>Tableau1[[#This Row],[Authors]]&amp;", "&amp;Tableau1[[#This Row],[Title]]&amp;" "&amp;Tableau1[[#This Row],[Journal]]&amp;". "&amp;Tableau1[[#This Row],[Year]]</f>
        <v>Singh SR, Dogra A, Stewart M, Das T, Chhablani J., Intravitreal Ziv-Aflibercept: Clinical Effects and Economic Impact. Asia Pac J Ophthalmol (Phila). 2017</v>
      </c>
    </row>
    <row r="8225" spans="1:29" ht="28.8" x14ac:dyDescent="0.3">
      <c r="A8225">
        <v>2123</v>
      </c>
      <c r="B8225" t="s">
        <v>5358</v>
      </c>
      <c r="C8225" t="s">
        <v>15603</v>
      </c>
      <c r="D8225" t="s">
        <v>25780</v>
      </c>
      <c r="E8225" t="s">
        <v>33980</v>
      </c>
      <c r="F8225" s="10"/>
      <c r="G8225">
        <v>2017</v>
      </c>
      <c r="J8225">
        <v>0.73746956126441943</v>
      </c>
      <c r="L8225" t="s">
        <v>36594</v>
      </c>
      <c r="M8225">
        <v>28814713</v>
      </c>
      <c r="Q8225" s="10"/>
      <c r="R8225" s="11">
        <f t="shared" si="256"/>
        <v>0</v>
      </c>
      <c r="U8225" s="11">
        <f t="shared" si="257"/>
        <v>0</v>
      </c>
      <c r="Y8225" s="11">
        <f>IF(SUM(Tableau1[[#This Row],[Other access]:[Sci-hub access]])&gt;=1,1,0)</f>
        <v>0</v>
      </c>
      <c r="Z8225" s="12">
        <f>IF(OR(Tableau1[[#This Row],[Access R1 + S1+ T1 ]]&gt;=1,Tableau1[[#This Row],[Access V1 +W1 + X1]]&gt;=1),1,0)</f>
        <v>0</v>
      </c>
      <c r="AB8225" s="10" t="str">
        <f>Tableau1[[#This Row],[DOI]]</f>
        <v>doi: 10.1038/s41467-017-00111-8</v>
      </c>
      <c r="AC8225" s="13" t="str">
        <f>Tableau1[[#This Row],[Authors]]&amp;", "&amp;Tableau1[[#This Row],[Title]]&amp;" "&amp;Tableau1[[#This Row],[Journal]]&amp;". "&amp;Tableau1[[#This Row],[Year]]</f>
        <v>Megaw R, Abu-Arafeh H, Jungnickel M, Mellough C, Gurniak C, Witke W, Zhang W, Khanna H, Mill P, Dhillon B, Wright AF, Lako M, Ffrench-Constant C., Gelsolin dysfunction causes photoreceptor loss in induced pluripotent cell and animal retinitis pigmentosa models. Nat Commun. 2017</v>
      </c>
    </row>
    <row r="8226" spans="1:29" x14ac:dyDescent="0.3">
      <c r="A8226">
        <v>5427</v>
      </c>
      <c r="B8226" t="s">
        <v>8477</v>
      </c>
      <c r="C8226" t="s">
        <v>18700</v>
      </c>
      <c r="D8226" t="s">
        <v>28907</v>
      </c>
      <c r="E8226" t="s">
        <v>2667</v>
      </c>
      <c r="F8226" s="10"/>
      <c r="G8226">
        <v>2017</v>
      </c>
      <c r="J8226">
        <v>0.7374807696919099</v>
      </c>
      <c r="L8226" t="s">
        <v>39817</v>
      </c>
      <c r="M8226">
        <v>28336224</v>
      </c>
      <c r="Q8226" s="10"/>
      <c r="R8226" s="11">
        <f t="shared" si="256"/>
        <v>0</v>
      </c>
      <c r="U8226" s="11">
        <f t="shared" si="257"/>
        <v>0</v>
      </c>
      <c r="Y8226" s="11">
        <f>IF(SUM(Tableau1[[#This Row],[Other access]:[Sci-hub access]])&gt;=1,1,0)</f>
        <v>0</v>
      </c>
      <c r="Z8226" s="12">
        <f>IF(OR(Tableau1[[#This Row],[Access R1 + S1+ T1 ]]&gt;=1,Tableau1[[#This Row],[Access V1 +W1 + X1]]&gt;=1),1,0)</f>
        <v>0</v>
      </c>
      <c r="AB8226" s="10" t="str">
        <f>Tableau1[[#This Row],[DOI]]</f>
        <v>doi: 10.1016/j.clae.2017.03.009</v>
      </c>
      <c r="AC8226" s="13" t="str">
        <f>Tableau1[[#This Row],[Authors]]&amp;", "&amp;Tableau1[[#This Row],[Title]]&amp;" "&amp;Tableau1[[#This Row],[Journal]]&amp;". "&amp;Tableau1[[#This Row],[Year]]</f>
        <v>DeNaeyer G, Sanders DR, Farajian TS., Surface coverage with single vs. multiple gaze surface topography to fit scleral lenses. Cont Lens Anterior Eye. 2017</v>
      </c>
    </row>
    <row r="8227" spans="1:29" x14ac:dyDescent="0.3">
      <c r="A8227">
        <v>11026</v>
      </c>
      <c r="B8227" t="s">
        <v>13449</v>
      </c>
      <c r="C8227" t="s">
        <v>23611</v>
      </c>
      <c r="D8227" t="s">
        <v>33903</v>
      </c>
      <c r="E8227" t="s">
        <v>2447</v>
      </c>
      <c r="F8227" s="10"/>
      <c r="G8227">
        <v>2017</v>
      </c>
      <c r="J8227">
        <v>0.73753304756275995</v>
      </c>
      <c r="L8227" t="s">
        <v>45267</v>
      </c>
      <c r="M8227">
        <v>26398246</v>
      </c>
      <c r="Q8227" s="10"/>
      <c r="R8227" s="11">
        <f t="shared" si="256"/>
        <v>0</v>
      </c>
      <c r="U8227" s="11">
        <f t="shared" si="257"/>
        <v>0</v>
      </c>
      <c r="Y8227" s="11">
        <f>IF(SUM(Tableau1[[#This Row],[Other access]:[Sci-hub access]])&gt;=1,1,0)</f>
        <v>0</v>
      </c>
      <c r="Z8227" s="12">
        <f>IF(OR(Tableau1[[#This Row],[Access R1 + S1+ T1 ]]&gt;=1,Tableau1[[#This Row],[Access V1 +W1 + X1]]&gt;=1),1,0)</f>
        <v>0</v>
      </c>
      <c r="AB8227" s="10" t="str">
        <f>Tableau1[[#This Row],[DOI]]</f>
        <v>doi: 10.1097/IOP.0000000000000565</v>
      </c>
      <c r="AC8227" s="13" t="str">
        <f>Tableau1[[#This Row],[Authors]]&amp;", "&amp;Tableau1[[#This Row],[Title]]&amp;" "&amp;Tableau1[[#This Row],[Journal]]&amp;". "&amp;Tableau1[[#This Row],[Year]]</f>
        <v>Papastefanou VP, René C., Secondary Resistance to Vismodegib After Initial Successful Treatment of Extensive Recurrent Periocular Basal Cell Carcinoma with Orbital Invasion. Ophthal Plast Reconstr Surg. 2017</v>
      </c>
    </row>
    <row r="8228" spans="1:29" ht="28.8" x14ac:dyDescent="0.3">
      <c r="A8228">
        <v>5614</v>
      </c>
      <c r="B8228" t="s">
        <v>8648</v>
      </c>
      <c r="C8228" t="s">
        <v>18868</v>
      </c>
      <c r="D8228" t="s">
        <v>29078</v>
      </c>
      <c r="E8228" t="s">
        <v>2597</v>
      </c>
      <c r="F8228" s="10"/>
      <c r="G8228">
        <v>2017</v>
      </c>
      <c r="J8228">
        <v>0.73754820720779646</v>
      </c>
      <c r="L8228" t="s">
        <v>40001</v>
      </c>
      <c r="M8228">
        <v>28306365</v>
      </c>
      <c r="Q8228" s="10"/>
      <c r="R8228" s="11">
        <f t="shared" si="256"/>
        <v>0</v>
      </c>
      <c r="U8228" s="11">
        <f t="shared" si="257"/>
        <v>0</v>
      </c>
      <c r="Y8228" s="11">
        <f>IF(SUM(Tableau1[[#This Row],[Other access]:[Sci-hub access]])&gt;=1,1,0)</f>
        <v>0</v>
      </c>
      <c r="Z8228" s="12">
        <f>IF(OR(Tableau1[[#This Row],[Access R1 + S1+ T1 ]]&gt;=1,Tableau1[[#This Row],[Access V1 +W1 + X1]]&gt;=1),1,0)</f>
        <v>0</v>
      </c>
      <c r="AB8228" s="10" t="str">
        <f>Tableau1[[#This Row],[DOI]]</f>
        <v>doi: 10.1080/01676830.2017.1287740</v>
      </c>
      <c r="AC8228" s="13" t="str">
        <f>Tableau1[[#This Row],[Authors]]&amp;", "&amp;Tableau1[[#This Row],[Title]]&amp;" "&amp;Tableau1[[#This Row],[Journal]]&amp;". "&amp;Tableau1[[#This Row],[Year]]</f>
        <v>Brosa Morros H, Subirà O, Gomà Gàllego M, Paúles Villar MJ, Mascaró Zamora F, Abia Serrano M., Ulcerative granuloma of the eyelid as the initial manifestation of granulomatosis with polyangiitis (Wegener's granulomatosis): A case report. Orbit. 2017</v>
      </c>
    </row>
    <row r="8229" spans="1:29" ht="28.8" x14ac:dyDescent="0.3">
      <c r="A8229">
        <v>7031</v>
      </c>
      <c r="B8229" t="s">
        <v>9886</v>
      </c>
      <c r="C8229" t="s">
        <v>20089</v>
      </c>
      <c r="D8229" t="s">
        <v>30320</v>
      </c>
      <c r="E8229" t="s">
        <v>2486</v>
      </c>
      <c r="F8229" s="10"/>
      <c r="G8229">
        <v>2017</v>
      </c>
      <c r="J8229">
        <v>0.73759628490888951</v>
      </c>
      <c r="L8229" t="s">
        <v>41387</v>
      </c>
      <c r="M8229">
        <v>28133946</v>
      </c>
      <c r="Q8229" s="10"/>
      <c r="R8229" s="11">
        <f t="shared" si="256"/>
        <v>0</v>
      </c>
      <c r="U8229" s="11">
        <f t="shared" si="257"/>
        <v>0</v>
      </c>
      <c r="Y8229" s="11">
        <f>IF(SUM(Tableau1[[#This Row],[Other access]:[Sci-hub access]])&gt;=1,1,0)</f>
        <v>0</v>
      </c>
      <c r="Z8229" s="12">
        <f>IF(OR(Tableau1[[#This Row],[Access R1 + S1+ T1 ]]&gt;=1,Tableau1[[#This Row],[Access V1 +W1 + X1]]&gt;=1),1,0)</f>
        <v>0</v>
      </c>
      <c r="AB8229" s="10" t="str">
        <f>Tableau1[[#This Row],[DOI]]</f>
        <v>doi: 10.1111/aos.13364</v>
      </c>
      <c r="AC8229" s="13" t="str">
        <f>Tableau1[[#This Row],[Authors]]&amp;", "&amp;Tableau1[[#This Row],[Title]]&amp;" "&amp;Tableau1[[#This Row],[Journal]]&amp;". "&amp;Tableau1[[#This Row],[Year]]</f>
        <v>Sulzbacher F, Pollreisz A, Kaider A, Kickinger S, Sacu S, Schmidt-Erfurth U; Vienna Eye Study Center.., Identification and clinical role of choroidal neovascularization characteristics based on optical coherence tomography angiography. Acta Ophthalmol. 2017</v>
      </c>
    </row>
    <row r="8230" spans="1:29" ht="28.8" x14ac:dyDescent="0.3">
      <c r="A8230">
        <v>3333</v>
      </c>
      <c r="B8230" t="s">
        <v>6513</v>
      </c>
      <c r="C8230" t="s">
        <v>16756</v>
      </c>
      <c r="D8230" t="s">
        <v>26937</v>
      </c>
      <c r="E8230" t="s">
        <v>2441</v>
      </c>
      <c r="F8230" s="10"/>
      <c r="G8230">
        <v>2017</v>
      </c>
      <c r="J8230">
        <v>0.73761880852001249</v>
      </c>
      <c r="L8230" t="s">
        <v>37785</v>
      </c>
      <c r="M8230">
        <v>28601250</v>
      </c>
      <c r="Q8230" s="10"/>
      <c r="R8230" s="11">
        <f t="shared" si="256"/>
        <v>0</v>
      </c>
      <c r="U8230" s="11">
        <f t="shared" si="257"/>
        <v>0</v>
      </c>
      <c r="Y8230" s="11">
        <f>IF(SUM(Tableau1[[#This Row],[Other access]:[Sci-hub access]])&gt;=1,1,0)</f>
        <v>0</v>
      </c>
      <c r="Z8230" s="12">
        <f>IF(OR(Tableau1[[#This Row],[Access R1 + S1+ T1 ]]&gt;=1,Tableau1[[#This Row],[Access V1 +W1 + X1]]&gt;=1),1,0)</f>
        <v>0</v>
      </c>
      <c r="AB8230" s="10" t="str">
        <f>Tableau1[[#This Row],[DOI]]</f>
        <v>doi: 10.1016/j.ophtha.2017.05.004</v>
      </c>
      <c r="AC8230" s="13" t="str">
        <f>Tableau1[[#This Row],[Authors]]&amp;", "&amp;Tableau1[[#This Row],[Title]]&amp;" "&amp;Tableau1[[#This Row],[Journal]]&amp;". "&amp;Tableau1[[#This Row],[Year]]</f>
        <v>Schlenker MB, Gulamhusein H, Conrad-Hengerer I, Somers A, Lenzhofer M, Stalmans I, Reitsamer H, Hengerer FH, Ahmed IIK., Efficacy, Safety, and Risk Factors for Failure of Standalone Ab Interno Gelatin Microstent Implantation versus Standalone Trabeculectomy. Ophthalmology. 2017</v>
      </c>
    </row>
    <row r="8231" spans="1:29" x14ac:dyDescent="0.3">
      <c r="A8231">
        <v>10481</v>
      </c>
      <c r="B8231" t="s">
        <v>12966</v>
      </c>
      <c r="C8231" t="s">
        <v>23132</v>
      </c>
      <c r="D8231" t="s">
        <v>33419</v>
      </c>
      <c r="E8231" t="s">
        <v>34494</v>
      </c>
      <c r="F8231" s="10"/>
      <c r="G8231">
        <v>2017</v>
      </c>
      <c r="J8231">
        <v>0.73778082202125039</v>
      </c>
      <c r="L8231" t="e">
        <v>#VALUE!</v>
      </c>
      <c r="M8231">
        <v>27267094</v>
      </c>
      <c r="Q8231" s="10"/>
      <c r="R8231" s="11">
        <f t="shared" si="256"/>
        <v>0</v>
      </c>
      <c r="U8231" s="11">
        <f t="shared" si="257"/>
        <v>0</v>
      </c>
      <c r="Y8231" s="11">
        <f>IF(SUM(Tableau1[[#This Row],[Other access]:[Sci-hub access]])&gt;=1,1,0)</f>
        <v>0</v>
      </c>
      <c r="Z8231" s="12">
        <f>IF(OR(Tableau1[[#This Row],[Access R1 + S1+ T1 ]]&gt;=1,Tableau1[[#This Row],[Access V1 +W1 + X1]]&gt;=1),1,0)</f>
        <v>0</v>
      </c>
      <c r="AB8231" s="10" t="e">
        <f>Tableau1[[#This Row],[DOI]]</f>
        <v>#VALUE!</v>
      </c>
      <c r="AC8231" s="13" t="str">
        <f>Tableau1[[#This Row],[Authors]]&amp;", "&amp;Tableau1[[#This Row],[Title]]&amp;" "&amp;Tableau1[[#This Row],[Journal]]&amp;". "&amp;Tableau1[[#This Row],[Year]]</f>
        <v>Schow T, Teasdale TW, Quas KJ, Rasmussen MA., Problems with balance and binocular visual dysfunction are associated with post-stroke fatigue. Top Stroke Rehabil. 2017</v>
      </c>
    </row>
    <row r="8232" spans="1:29" x14ac:dyDescent="0.3">
      <c r="A8232">
        <v>8334</v>
      </c>
      <c r="B8232" t="s">
        <v>11030</v>
      </c>
      <c r="C8232" t="s">
        <v>21217</v>
      </c>
      <c r="D8232" t="s">
        <v>31468</v>
      </c>
      <c r="E8232" t="s">
        <v>34364</v>
      </c>
      <c r="F8232" s="10"/>
      <c r="G8232">
        <v>2017</v>
      </c>
      <c r="J8232">
        <v>0.7381458725682426</v>
      </c>
      <c r="L8232" t="s">
        <v>42677</v>
      </c>
      <c r="M8232">
        <v>27932042</v>
      </c>
      <c r="Q8232" s="10"/>
      <c r="R8232" s="11">
        <f t="shared" si="256"/>
        <v>0</v>
      </c>
      <c r="U8232" s="11">
        <f t="shared" si="257"/>
        <v>0</v>
      </c>
      <c r="Y8232" s="11">
        <f>IF(SUM(Tableau1[[#This Row],[Other access]:[Sci-hub access]])&gt;=1,1,0)</f>
        <v>0</v>
      </c>
      <c r="Z8232" s="12">
        <f>IF(OR(Tableau1[[#This Row],[Access R1 + S1+ T1 ]]&gt;=1,Tableau1[[#This Row],[Access V1 +W1 + X1]]&gt;=1),1,0)</f>
        <v>0</v>
      </c>
      <c r="AB8232" s="10" t="str">
        <f>Tableau1[[#This Row],[DOI]]</f>
        <v>doi: 10.1016/j.jaapos.2016.08.019</v>
      </c>
      <c r="AC8232" s="13" t="str">
        <f>Tableau1[[#This Row],[Authors]]&amp;", "&amp;Tableau1[[#This Row],[Title]]&amp;" "&amp;Tableau1[[#This Row],[Journal]]&amp;". "&amp;Tableau1[[#This Row],[Year]]</f>
        <v>Gaur N, Sharma P, Verma S, Takkar B, Dhar S., Surgical correction of persistent adult-onset cyclic strabismus. J AAPOS. 2017</v>
      </c>
    </row>
    <row r="8233" spans="1:29" x14ac:dyDescent="0.3">
      <c r="A8233">
        <v>753</v>
      </c>
      <c r="B8233" t="s">
        <v>4016</v>
      </c>
      <c r="C8233" t="s">
        <v>14271</v>
      </c>
      <c r="D8233" t="s">
        <v>24436</v>
      </c>
      <c r="E8233" t="s">
        <v>2467</v>
      </c>
      <c r="F8233" s="10"/>
      <c r="G8233">
        <v>2017</v>
      </c>
      <c r="J8233">
        <v>0.73842115677365527</v>
      </c>
      <c r="L8233" t="s">
        <v>35246</v>
      </c>
      <c r="M8233">
        <v>29121357</v>
      </c>
      <c r="Q8233" s="10"/>
      <c r="R8233" s="11">
        <f t="shared" si="256"/>
        <v>0</v>
      </c>
      <c r="U8233" s="11">
        <f t="shared" si="257"/>
        <v>0</v>
      </c>
      <c r="Y8233" s="11">
        <f>IF(SUM(Tableau1[[#This Row],[Other access]:[Sci-hub access]])&gt;=1,1,0)</f>
        <v>0</v>
      </c>
      <c r="Z8233" s="12">
        <f>IF(OR(Tableau1[[#This Row],[Access R1 + S1+ T1 ]]&gt;=1,Tableau1[[#This Row],[Access V1 +W1 + X1]]&gt;=1),1,0)</f>
        <v>0</v>
      </c>
      <c r="AB8233" s="10" t="str">
        <f>Tableau1[[#This Row],[DOI]]</f>
        <v>doi: 10.3928/23258160-20171030-03</v>
      </c>
      <c r="AC8233" s="13" t="str">
        <f>Tableau1[[#This Row],[Authors]]&amp;", "&amp;Tableau1[[#This Row],[Title]]&amp;" "&amp;Tableau1[[#This Row],[Journal]]&amp;". "&amp;Tableau1[[#This Row],[Year]]</f>
        <v>Paulus YM, Leung LS, Pilyugina S, Blumenkranz MS., Comparison of Pneumatic Retinopexy and Scleral Buckle for Primary Rhegmatogenous Retinal Detachment Repair. Ophthalmic Surg Lasers Imaging Retina. 2017</v>
      </c>
    </row>
    <row r="8234" spans="1:29" x14ac:dyDescent="0.3">
      <c r="A8234">
        <v>5488</v>
      </c>
      <c r="B8234" t="s">
        <v>8535</v>
      </c>
      <c r="C8234" t="s">
        <v>18756</v>
      </c>
      <c r="D8234" t="s">
        <v>28965</v>
      </c>
      <c r="E8234" t="s">
        <v>2599</v>
      </c>
      <c r="F8234" s="10"/>
      <c r="G8234">
        <v>2017</v>
      </c>
      <c r="J8234">
        <v>0.73844836713920592</v>
      </c>
      <c r="L8234" t="s">
        <v>39877</v>
      </c>
      <c r="M8234">
        <v>28329892</v>
      </c>
      <c r="Q8234" s="10"/>
      <c r="R8234" s="11">
        <f t="shared" si="256"/>
        <v>0</v>
      </c>
      <c r="U8234" s="11">
        <f t="shared" si="257"/>
        <v>0</v>
      </c>
      <c r="Y8234" s="11">
        <f>IF(SUM(Tableau1[[#This Row],[Other access]:[Sci-hub access]])&gt;=1,1,0)</f>
        <v>0</v>
      </c>
      <c r="Z8234" s="12">
        <f>IF(OR(Tableau1[[#This Row],[Access R1 + S1+ T1 ]]&gt;=1,Tableau1[[#This Row],[Access V1 +W1 + X1]]&gt;=1),1,0)</f>
        <v>0</v>
      </c>
      <c r="AB8234" s="10" t="str">
        <f>Tableau1[[#This Row],[DOI]]</f>
        <v>doi: 10.1055/s-0042-123717</v>
      </c>
      <c r="AC8234" s="13" t="str">
        <f>Tableau1[[#This Row],[Authors]]&amp;", "&amp;Tableau1[[#This Row],[Title]]&amp;" "&amp;Tableau1[[#This Row],[Journal]]&amp;". "&amp;Tableau1[[#This Row],[Year]]</f>
        <v>Helfenstein M, Zweifel S, Barthelmes D, Meier F, Fehr J, Böni C., Ocular Toxoplasmosis: Therapy-Related Adverse Drug Reactions and Their Management. Klin Monbl Augenheilkd. 2017</v>
      </c>
    </row>
    <row r="8235" spans="1:29" x14ac:dyDescent="0.3">
      <c r="A8235">
        <v>2378</v>
      </c>
      <c r="B8235" t="s">
        <v>5604</v>
      </c>
      <c r="C8235" t="s">
        <v>15849</v>
      </c>
      <c r="D8235" t="s">
        <v>26026</v>
      </c>
      <c r="E8235" t="s">
        <v>3150</v>
      </c>
      <c r="F8235" s="10"/>
      <c r="G8235">
        <v>2017</v>
      </c>
      <c r="J8235">
        <v>0.73873269715031364</v>
      </c>
      <c r="L8235" t="s">
        <v>36843</v>
      </c>
      <c r="M8235">
        <v>28755994</v>
      </c>
      <c r="Q8235" s="10"/>
      <c r="R8235" s="11">
        <f t="shared" si="256"/>
        <v>0</v>
      </c>
      <c r="U8235" s="11">
        <f t="shared" si="257"/>
        <v>0</v>
      </c>
      <c r="Y8235" s="11">
        <f>IF(SUM(Tableau1[[#This Row],[Other access]:[Sci-hub access]])&gt;=1,1,0)</f>
        <v>0</v>
      </c>
      <c r="Z8235" s="12">
        <f>IF(OR(Tableau1[[#This Row],[Access R1 + S1+ T1 ]]&gt;=1,Tableau1[[#This Row],[Access V1 +W1 + X1]]&gt;=1),1,0)</f>
        <v>0</v>
      </c>
      <c r="AB8235" s="10" t="str">
        <f>Tableau1[[#This Row],[DOI]]</f>
        <v>doi: 10.1016/j.ijpharm.2017.07.065</v>
      </c>
      <c r="AC8235" s="13" t="str">
        <f>Tableau1[[#This Row],[Authors]]&amp;", "&amp;Tableau1[[#This Row],[Title]]&amp;" "&amp;Tableau1[[#This Row],[Journal]]&amp;". "&amp;Tableau1[[#This Row],[Year]]</f>
        <v>Madni A, Rahem MA, Tahir N, Sarfraz M, Jabar A, Rehman M, Kashif PM, Badshah SF, Khan KU, Santos HA., Non-invasive strategies for targeting the posterior segment of eye. Int J Pharm. 2017</v>
      </c>
    </row>
    <row r="8236" spans="1:29" x14ac:dyDescent="0.3">
      <c r="A8236">
        <v>5076</v>
      </c>
      <c r="B8236" t="s">
        <v>8157</v>
      </c>
      <c r="C8236" t="s">
        <v>18383</v>
      </c>
      <c r="D8236" t="s">
        <v>28587</v>
      </c>
      <c r="E8236" t="s">
        <v>2464</v>
      </c>
      <c r="F8236" s="10"/>
      <c r="G8236">
        <v>2017</v>
      </c>
      <c r="J8236">
        <v>0.73875155897966305</v>
      </c>
      <c r="L8236" t="s">
        <v>39484</v>
      </c>
      <c r="M8236">
        <v>28376510</v>
      </c>
      <c r="Q8236" s="10"/>
      <c r="R8236" s="11">
        <f t="shared" si="256"/>
        <v>0</v>
      </c>
      <c r="U8236" s="11">
        <f t="shared" si="257"/>
        <v>0</v>
      </c>
      <c r="Y8236" s="11">
        <f>IF(SUM(Tableau1[[#This Row],[Other access]:[Sci-hub access]])&gt;=1,1,0)</f>
        <v>0</v>
      </c>
      <c r="Z8236" s="12">
        <f>IF(OR(Tableau1[[#This Row],[Access R1 + S1+ T1 ]]&gt;=1,Tableau1[[#This Row],[Access V1 +W1 + X1]]&gt;=1),1,0)</f>
        <v>0</v>
      </c>
      <c r="AB8236" s="10" t="str">
        <f>Tableau1[[#This Row],[DOI]]</f>
        <v>doi: 10.1097/ICU.0000000000000364</v>
      </c>
      <c r="AC8236" s="13" t="str">
        <f>Tableau1[[#This Row],[Authors]]&amp;", "&amp;Tableau1[[#This Row],[Title]]&amp;" "&amp;Tableau1[[#This Row],[Journal]]&amp;". "&amp;Tableau1[[#This Row],[Year]]</f>
        <v>Wykoff CC., Impact of intravitreal pharmacotherapies including antivascular endothelial growth factor and corticosteroid agents on diabetic retinopathy. Curr Opin Ophthalmol. 2017</v>
      </c>
    </row>
    <row r="8237" spans="1:29" x14ac:dyDescent="0.3">
      <c r="A8237">
        <v>10617</v>
      </c>
      <c r="B8237" t="s">
        <v>13088</v>
      </c>
      <c r="C8237" t="s">
        <v>23253</v>
      </c>
      <c r="D8237" t="s">
        <v>33541</v>
      </c>
      <c r="E8237" t="s">
        <v>2438</v>
      </c>
      <c r="F8237" s="10"/>
      <c r="G8237">
        <v>2017</v>
      </c>
      <c r="J8237">
        <v>0.73876618268048577</v>
      </c>
      <c r="L8237" t="s">
        <v>44865</v>
      </c>
      <c r="M8237">
        <v>27162226</v>
      </c>
      <c r="Q8237" s="10"/>
      <c r="R8237" s="11">
        <f t="shared" si="256"/>
        <v>0</v>
      </c>
      <c r="U8237" s="11">
        <f t="shared" si="257"/>
        <v>0</v>
      </c>
      <c r="Y8237" s="11">
        <f>IF(SUM(Tableau1[[#This Row],[Other access]:[Sci-hub access]])&gt;=1,1,0)</f>
        <v>0</v>
      </c>
      <c r="Z8237" s="12">
        <f>IF(OR(Tableau1[[#This Row],[Access R1 + S1+ T1 ]]&gt;=1,Tableau1[[#This Row],[Access V1 +W1 + X1]]&gt;=1),1,0)</f>
        <v>0</v>
      </c>
      <c r="AB8237" s="10" t="str">
        <f>Tableau1[[#This Row],[DOI]]</f>
        <v>doi: 10.1136/bjophthalmol-2016-308432</v>
      </c>
      <c r="AC8237" s="13" t="str">
        <f>Tableau1[[#This Row],[Authors]]&amp;", "&amp;Tableau1[[#This Row],[Title]]&amp;" "&amp;Tableau1[[#This Row],[Journal]]&amp;". "&amp;Tableau1[[#This Row],[Year]]</f>
        <v>Meda R, Wang Q, Paoloni D, Harasymowycz P, Brunette I., The impact of chronic use of prostaglandin analogues on the biomechanical properties of the cornea in patients with primary open-angle glaucoma. Br J Ophthalmol. 2017</v>
      </c>
    </row>
    <row r="8238" spans="1:29" x14ac:dyDescent="0.3">
      <c r="A8238">
        <v>2687</v>
      </c>
      <c r="B8238" t="s">
        <v>5899</v>
      </c>
      <c r="C8238" t="s">
        <v>16145</v>
      </c>
      <c r="D8238" t="s">
        <v>26322</v>
      </c>
      <c r="E8238" t="s">
        <v>2451</v>
      </c>
      <c r="F8238" s="10"/>
      <c r="G8238">
        <v>2017</v>
      </c>
      <c r="J8238">
        <v>0.73886306613961883</v>
      </c>
      <c r="L8238" t="s">
        <v>37150</v>
      </c>
      <c r="M8238">
        <v>28704512</v>
      </c>
      <c r="Q8238" s="10"/>
      <c r="R8238" s="11">
        <f t="shared" si="256"/>
        <v>0</v>
      </c>
      <c r="U8238" s="11">
        <f t="shared" si="257"/>
        <v>0</v>
      </c>
      <c r="Y8238" s="11">
        <f>IF(SUM(Tableau1[[#This Row],[Other access]:[Sci-hub access]])&gt;=1,1,0)</f>
        <v>0</v>
      </c>
      <c r="Z8238" s="12">
        <f>IF(OR(Tableau1[[#This Row],[Access R1 + S1+ T1 ]]&gt;=1,Tableau1[[#This Row],[Access V1 +W1 + X1]]&gt;=1),1,0)</f>
        <v>0</v>
      </c>
      <c r="AB8238" s="10" t="str">
        <f>Tableau1[[#This Row],[DOI]]</f>
        <v>doi: 10.1371/journal.pone.0181237</v>
      </c>
      <c r="AC8238" s="13" t="str">
        <f>Tableau1[[#This Row],[Authors]]&amp;", "&amp;Tableau1[[#This Row],[Title]]&amp;" "&amp;Tableau1[[#This Row],[Journal]]&amp;". "&amp;Tableau1[[#This Row],[Year]]</f>
        <v>Richards CD, Warr CG, Burke R., A role for the Drosophila zinc transporter Zip88E in protecting against dietary zinc toxicity. PLoS One. 2017</v>
      </c>
    </row>
    <row r="8239" spans="1:29" x14ac:dyDescent="0.3">
      <c r="A8239">
        <v>10158</v>
      </c>
      <c r="B8239" t="s">
        <v>12667</v>
      </c>
      <c r="C8239" t="s">
        <v>22835</v>
      </c>
      <c r="D8239" t="s">
        <v>33117</v>
      </c>
      <c r="E8239" t="s">
        <v>2471</v>
      </c>
      <c r="F8239" s="10"/>
      <c r="G8239">
        <v>2017</v>
      </c>
      <c r="J8239">
        <v>0.73886696265872787</v>
      </c>
      <c r="L8239" t="s">
        <v>44413</v>
      </c>
      <c r="M8239">
        <v>27447922</v>
      </c>
      <c r="Q8239" s="10"/>
      <c r="R8239" s="11">
        <f t="shared" si="256"/>
        <v>0</v>
      </c>
      <c r="U8239" s="11">
        <f t="shared" si="257"/>
        <v>0</v>
      </c>
      <c r="Y8239" s="11">
        <f>IF(SUM(Tableau1[[#This Row],[Other access]:[Sci-hub access]])&gt;=1,1,0)</f>
        <v>0</v>
      </c>
      <c r="Z8239" s="12">
        <f>IF(OR(Tableau1[[#This Row],[Access R1 + S1+ T1 ]]&gt;=1,Tableau1[[#This Row],[Access V1 +W1 + X1]]&gt;=1),1,0)</f>
        <v>0</v>
      </c>
      <c r="AB8239" s="10" t="str">
        <f>Tableau1[[#This Row],[DOI]]</f>
        <v>doi: 10.1007/s10792-016-0301-9</v>
      </c>
      <c r="AC8239" s="13" t="str">
        <f>Tableau1[[#This Row],[Authors]]&amp;", "&amp;Tableau1[[#This Row],[Title]]&amp;" "&amp;Tableau1[[#This Row],[Journal]]&amp;". "&amp;Tableau1[[#This Row],[Year]]</f>
        <v>Karaman S, Ozkan B, Gok M, Karakaya I, Kara O, Altintas O, Altintas L., Effect of eye trauma on mental health and quality of life in children and adolescents. Int Ophthalmol. 2017</v>
      </c>
    </row>
    <row r="8240" spans="1:29" ht="28.8" x14ac:dyDescent="0.3">
      <c r="A8240">
        <v>10194</v>
      </c>
      <c r="B8240" t="s">
        <v>12699</v>
      </c>
      <c r="C8240" t="s">
        <v>22869</v>
      </c>
      <c r="D8240" t="s">
        <v>33151</v>
      </c>
      <c r="E8240" t="s">
        <v>2445</v>
      </c>
      <c r="F8240" s="10"/>
      <c r="G8240">
        <v>2017</v>
      </c>
      <c r="J8240">
        <v>0.73906253605083416</v>
      </c>
      <c r="L8240" t="s">
        <v>44449</v>
      </c>
      <c r="M8240">
        <v>27429384</v>
      </c>
      <c r="Q8240" s="10"/>
      <c r="R8240" s="11">
        <f t="shared" si="256"/>
        <v>0</v>
      </c>
      <c r="U8240" s="11">
        <f t="shared" si="257"/>
        <v>0</v>
      </c>
      <c r="Y8240" s="11">
        <f>IF(SUM(Tableau1[[#This Row],[Other access]:[Sci-hub access]])&gt;=1,1,0)</f>
        <v>0</v>
      </c>
      <c r="Z8240" s="12">
        <f>IF(OR(Tableau1[[#This Row],[Access R1 + S1+ T1 ]]&gt;=1,Tableau1[[#This Row],[Access V1 +W1 + X1]]&gt;=1),1,0)</f>
        <v>0</v>
      </c>
      <c r="AB8240" s="10" t="str">
        <f>Tableau1[[#This Row],[DOI]]</f>
        <v>doi: 10.1097/IAE.0000000000001181</v>
      </c>
      <c r="AC8240" s="13" t="str">
        <f>Tableau1[[#This Row],[Authors]]&amp;", "&amp;Tableau1[[#This Row],[Title]]&amp;" "&amp;Tableau1[[#This Row],[Journal]]&amp;". "&amp;Tableau1[[#This Row],[Year]]</f>
        <v>Arevalo JF, Lasave AF, Wu L, Maia M, Diaz-Llopis M, Alezzandrini AA, Brito M; Pan-American Collaborative Retina Study Group (PACORES).., INTRAVITREAL BEVACIZUMAB FOR PROLIFERATIVE DIABETIC RETINOPATHY: Results From the Pan-American Collaborative Retina Study Group (PACORES) at 24 Months of Follow-up. Retina. 2017</v>
      </c>
    </row>
    <row r="8241" spans="1:29" x14ac:dyDescent="0.3">
      <c r="A8241">
        <v>5990</v>
      </c>
      <c r="B8241" t="s">
        <v>778</v>
      </c>
      <c r="C8241" t="s">
        <v>779</v>
      </c>
      <c r="D8241" t="s">
        <v>780</v>
      </c>
      <c r="E8241" t="s">
        <v>2864</v>
      </c>
      <c r="F8241" s="10"/>
      <c r="G8241">
        <v>2017</v>
      </c>
      <c r="J8241">
        <v>0.73923405296939271</v>
      </c>
      <c r="L8241" t="s">
        <v>40369</v>
      </c>
      <c r="M8241">
        <v>28262147</v>
      </c>
      <c r="Q8241" s="10"/>
      <c r="R8241" s="11">
        <f t="shared" si="256"/>
        <v>0</v>
      </c>
      <c r="U8241" s="11">
        <f t="shared" si="257"/>
        <v>0</v>
      </c>
      <c r="Y8241" s="11">
        <f>IF(SUM(Tableau1[[#This Row],[Other access]:[Sci-hub access]])&gt;=1,1,0)</f>
        <v>0</v>
      </c>
      <c r="Z8241" s="12">
        <f>IF(OR(Tableau1[[#This Row],[Access R1 + S1+ T1 ]]&gt;=1,Tableau1[[#This Row],[Access V1 +W1 + X1]]&gt;=1),1,0)</f>
        <v>0</v>
      </c>
      <c r="AB8241" s="10" t="str">
        <f>Tableau1[[#This Row],[DOI]]</f>
        <v>doi: 10.1016/j.ajp.2016.11.002</v>
      </c>
      <c r="AC8241" s="13" t="str">
        <f>Tableau1[[#This Row],[Authors]]&amp;", "&amp;Tableau1[[#This Row],[Title]]&amp;" "&amp;Tableau1[[#This Row],[Journal]]&amp;". "&amp;Tableau1[[#This Row],[Year]]</f>
        <v>Gowda GS, Hegde A, Shanbhag V, Narayanaswamy JC, Jaisoorya TS., Kerato-lenticular ocular deposits and visual impairment with prolonged chlorpromazine use: A case series. Asian J Psychiatr. 2017</v>
      </c>
    </row>
    <row r="8242" spans="1:29" x14ac:dyDescent="0.3">
      <c r="A8242">
        <v>286</v>
      </c>
      <c r="B8242" t="s">
        <v>3549</v>
      </c>
      <c r="C8242" t="s">
        <v>13810</v>
      </c>
      <c r="D8242" t="s">
        <v>23969</v>
      </c>
      <c r="E8242" t="s">
        <v>2464</v>
      </c>
      <c r="F8242" s="10"/>
      <c r="G8242">
        <v>2018</v>
      </c>
      <c r="J8242">
        <v>0.73927512230563075</v>
      </c>
      <c r="L8242" t="s">
        <v>34795</v>
      </c>
      <c r="M8242">
        <v>29278546</v>
      </c>
      <c r="Q8242" s="10"/>
      <c r="R8242" s="11">
        <f t="shared" si="256"/>
        <v>0</v>
      </c>
      <c r="U8242" s="11">
        <f t="shared" si="257"/>
        <v>0</v>
      </c>
      <c r="Y8242" s="11">
        <f>IF(SUM(Tableau1[[#This Row],[Other access]:[Sci-hub access]])&gt;=1,1,0)</f>
        <v>0</v>
      </c>
      <c r="Z8242" s="12">
        <f>IF(OR(Tableau1[[#This Row],[Access R1 + S1+ T1 ]]&gt;=1,Tableau1[[#This Row],[Access V1 +W1 + X1]]&gt;=1),1,0)</f>
        <v>0</v>
      </c>
      <c r="AB8242" s="10" t="str">
        <f>Tableau1[[#This Row],[DOI]]</f>
        <v>doi: 10.1097/ICU.0000000000000460</v>
      </c>
      <c r="AC8242" s="13" t="str">
        <f>Tableau1[[#This Row],[Authors]]&amp;", "&amp;Tableau1[[#This Row],[Title]]&amp;" "&amp;Tableau1[[#This Row],[Journal]]&amp;". "&amp;Tableau1[[#This Row],[Year]]</f>
        <v>Meier-Gibbons F, Berlin MS, Töteberg-Harms M., Twenty-four hour intraocular pressure measurements and home tonometry. Curr Opin Ophthalmol. 2018</v>
      </c>
    </row>
    <row r="8243" spans="1:29" x14ac:dyDescent="0.3">
      <c r="A8243">
        <v>10952</v>
      </c>
      <c r="B8243" t="s">
        <v>13386</v>
      </c>
      <c r="C8243" t="s">
        <v>23548</v>
      </c>
      <c r="D8243" t="s">
        <v>33840</v>
      </c>
      <c r="E8243" t="s">
        <v>2719</v>
      </c>
      <c r="F8243" s="10"/>
      <c r="G8243">
        <v>2017</v>
      </c>
      <c r="J8243">
        <v>0.73940795087866085</v>
      </c>
      <c r="L8243" t="s">
        <v>45193</v>
      </c>
      <c r="M8243">
        <v>26788833</v>
      </c>
      <c r="Q8243" s="10"/>
      <c r="R8243" s="11">
        <f t="shared" si="256"/>
        <v>0</v>
      </c>
      <c r="U8243" s="11">
        <f t="shared" si="257"/>
        <v>0</v>
      </c>
      <c r="Y8243" s="11">
        <f>IF(SUM(Tableau1[[#This Row],[Other access]:[Sci-hub access]])&gt;=1,1,0)</f>
        <v>0</v>
      </c>
      <c r="Z8243" s="12">
        <f>IF(OR(Tableau1[[#This Row],[Access R1 + S1+ T1 ]]&gt;=1,Tableau1[[#This Row],[Access V1 +W1 + X1]]&gt;=1),1,0)</f>
        <v>0</v>
      </c>
      <c r="AB8243" s="10" t="str">
        <f>Tableau1[[#This Row],[DOI]]</f>
        <v>doi: 10.3109/09273948.2015.1115879</v>
      </c>
      <c r="AC8243" s="13" t="str">
        <f>Tableau1[[#This Row],[Authors]]&amp;", "&amp;Tableau1[[#This Row],[Title]]&amp;" "&amp;Tableau1[[#This Row],[Journal]]&amp;". "&amp;Tableau1[[#This Row],[Year]]</f>
        <v>Comstock TL, DeCory HH., Loteprednol Etabonate 0.5%/Tobramycin 0.3% Compared with Dexamethasone 0.1%/Tobramycin 0.3% for the Treatment of Blepharitis. Ocul Immunol Inflamm. 2017</v>
      </c>
    </row>
    <row r="8244" spans="1:29" ht="28.8" x14ac:dyDescent="0.3">
      <c r="A8244">
        <v>1918</v>
      </c>
      <c r="B8244" t="s">
        <v>57</v>
      </c>
      <c r="C8244" t="s">
        <v>58</v>
      </c>
      <c r="D8244" t="s">
        <v>59</v>
      </c>
      <c r="E8244" t="s">
        <v>2827</v>
      </c>
      <c r="F8244" s="10"/>
      <c r="G8244">
        <v>2017</v>
      </c>
      <c r="J8244">
        <v>0.73943938731804992</v>
      </c>
      <c r="L8244" t="s">
        <v>36389</v>
      </c>
      <c r="M8244">
        <v>28849621</v>
      </c>
      <c r="Q8244" s="10"/>
      <c r="R8244" s="11">
        <f t="shared" si="256"/>
        <v>0</v>
      </c>
      <c r="U8244" s="11">
        <f t="shared" si="257"/>
        <v>0</v>
      </c>
      <c r="Y8244" s="11">
        <f>IF(SUM(Tableau1[[#This Row],[Other access]:[Sci-hub access]])&gt;=1,1,0)</f>
        <v>0</v>
      </c>
      <c r="Z8244" s="12">
        <f>IF(OR(Tableau1[[#This Row],[Access R1 + S1+ T1 ]]&gt;=1,Tableau1[[#This Row],[Access V1 +W1 + X1]]&gt;=1),1,0)</f>
        <v>0</v>
      </c>
      <c r="AB8244" s="10" t="str">
        <f>Tableau1[[#This Row],[DOI]]</f>
        <v>doi: 10.1111/iep.12233</v>
      </c>
      <c r="AC8244" s="13" t="str">
        <f>Tableau1[[#This Row],[Authors]]&amp;", "&amp;Tableau1[[#This Row],[Title]]&amp;" "&amp;Tableau1[[#This Row],[Journal]]&amp;". "&amp;Tableau1[[#This Row],[Year]]</f>
        <v>Zanoni DS, Da Silva GA, Ezra-Elia R, Carvalho M, Quitzan JG, Ofri R, Laus JL, Laufer-Amorim R., Histological, morphometric, protein and gene expression analyses of rat retinas with ischaemia-reperfusion injury model treated with sildenafil citrate. Int J Exp Pathol. 2017</v>
      </c>
    </row>
    <row r="8245" spans="1:29" ht="28.8" x14ac:dyDescent="0.3">
      <c r="A8245">
        <v>3848</v>
      </c>
      <c r="B8245" t="s">
        <v>7010</v>
      </c>
      <c r="C8245" t="s">
        <v>17249</v>
      </c>
      <c r="D8245" t="s">
        <v>27434</v>
      </c>
      <c r="E8245" t="s">
        <v>2458</v>
      </c>
      <c r="F8245" s="10"/>
      <c r="G8245">
        <v>2017</v>
      </c>
      <c r="J8245">
        <v>0.73961505865926069</v>
      </c>
      <c r="L8245" t="s">
        <v>38290</v>
      </c>
      <c r="M8245">
        <v>28520882</v>
      </c>
      <c r="Q8245" s="10"/>
      <c r="R8245" s="11">
        <f t="shared" si="256"/>
        <v>0</v>
      </c>
      <c r="U8245" s="11">
        <f t="shared" si="257"/>
        <v>0</v>
      </c>
      <c r="Y8245" s="11">
        <f>IF(SUM(Tableau1[[#This Row],[Other access]:[Sci-hub access]])&gt;=1,1,0)</f>
        <v>0</v>
      </c>
      <c r="Z8245" s="12">
        <f>IF(OR(Tableau1[[#This Row],[Access R1 + S1+ T1 ]]&gt;=1,Tableau1[[#This Row],[Access V1 +W1 + X1]]&gt;=1),1,0)</f>
        <v>0</v>
      </c>
      <c r="AB8245" s="10" t="str">
        <f>Tableau1[[#This Row],[DOI]]</f>
        <v>doi: 10.1001/jamaophthalmol.2017.1176</v>
      </c>
      <c r="AC8245" s="13" t="str">
        <f>Tableau1[[#This Row],[Authors]]&amp;", "&amp;Tableau1[[#This Row],[Title]]&amp;" "&amp;Tableau1[[#This Row],[Journal]]&amp;". "&amp;Tableau1[[#This Row],[Year]]</f>
        <v>Richter GM, Wang M, Jiang X, Wu S, Wang D, Torres M, Choudhury F, Varma R; Chinese American Eye Study Group.., Ocular Determinants of Refractive Error and Its Age- and Sex-Related Variations in the Chinese American Eye Study. JAMA Ophthalmol. 2017</v>
      </c>
    </row>
    <row r="8246" spans="1:29" x14ac:dyDescent="0.3">
      <c r="A8246">
        <v>2330</v>
      </c>
      <c r="B8246" t="s">
        <v>5559</v>
      </c>
      <c r="C8246" t="s">
        <v>15804</v>
      </c>
      <c r="D8246" t="s">
        <v>25981</v>
      </c>
      <c r="E8246" t="s">
        <v>2465</v>
      </c>
      <c r="F8246" s="10"/>
      <c r="G8246">
        <v>2017</v>
      </c>
      <c r="J8246">
        <v>0.73961946516508736</v>
      </c>
      <c r="L8246" t="s">
        <v>36795</v>
      </c>
      <c r="M8246">
        <v>28767589</v>
      </c>
      <c r="Q8246" s="10"/>
      <c r="R8246" s="11">
        <f t="shared" si="256"/>
        <v>0</v>
      </c>
      <c r="U8246" s="11">
        <f t="shared" si="257"/>
        <v>0</v>
      </c>
      <c r="Y8246" s="11">
        <f>IF(SUM(Tableau1[[#This Row],[Other access]:[Sci-hub access]])&gt;=1,1,0)</f>
        <v>0</v>
      </c>
      <c r="Z8246" s="12">
        <f>IF(OR(Tableau1[[#This Row],[Access R1 + S1+ T1 ]]&gt;=1,Tableau1[[#This Row],[Access V1 +W1 + X1]]&gt;=1),1,0)</f>
        <v>0</v>
      </c>
      <c r="AB8246" s="10" t="str">
        <f>Tableau1[[#This Row],[DOI]]</f>
        <v>doi: 10.1097/MD.0000000000007671</v>
      </c>
      <c r="AC8246" s="13" t="str">
        <f>Tableau1[[#This Row],[Authors]]&amp;", "&amp;Tableau1[[#This Row],[Title]]&amp;" "&amp;Tableau1[[#This Row],[Journal]]&amp;". "&amp;Tableau1[[#This Row],[Year]]</f>
        <v>Ju HB, Zhang FX, Wang S, Song J, Cui T, Li LF, Zhang HY., Effects of fenofibrate on inflammatory cytokines in diabetic retinopathy patients. Medicine (Baltimore). 2017</v>
      </c>
    </row>
    <row r="8247" spans="1:29" x14ac:dyDescent="0.3">
      <c r="A8247">
        <v>6465</v>
      </c>
      <c r="B8247" t="s">
        <v>9398</v>
      </c>
      <c r="C8247" t="s">
        <v>19606</v>
      </c>
      <c r="D8247" t="s">
        <v>29829</v>
      </c>
      <c r="E8247" t="s">
        <v>34323</v>
      </c>
      <c r="F8247" s="10"/>
      <c r="G8247">
        <v>2017</v>
      </c>
      <c r="J8247">
        <v>0.73964940129065559</v>
      </c>
      <c r="L8247" t="s">
        <v>40833</v>
      </c>
      <c r="M8247">
        <v>28209587</v>
      </c>
      <c r="Q8247" s="10"/>
      <c r="R8247" s="11">
        <f t="shared" si="256"/>
        <v>0</v>
      </c>
      <c r="U8247" s="11">
        <f t="shared" si="257"/>
        <v>0</v>
      </c>
      <c r="Y8247" s="11">
        <f>IF(SUM(Tableau1[[#This Row],[Other access]:[Sci-hub access]])&gt;=1,1,0)</f>
        <v>0</v>
      </c>
      <c r="Z8247" s="12">
        <f>IF(OR(Tableau1[[#This Row],[Access R1 + S1+ T1 ]]&gt;=1,Tableau1[[#This Row],[Access V1 +W1 + X1]]&gt;=1),1,0)</f>
        <v>0</v>
      </c>
      <c r="AB8247" s="10" t="str">
        <f>Tableau1[[#This Row],[DOI]]</f>
        <v>doi: 10.1101/gr.219089.116</v>
      </c>
      <c r="AC8247" s="13" t="str">
        <f>Tableau1[[#This Row],[Authors]]&amp;", "&amp;Tableau1[[#This Row],[Title]]&amp;" "&amp;Tableau1[[#This Row],[Journal]]&amp;". "&amp;Tableau1[[#This Row],[Year]]</f>
        <v>Kim K, Park SW, Kim JH, Lee SH, Kim D, Koo T, Kim KE, Kim JH, Kim JS., Genome surgery using Cas9 ribonucleoproteins for the treatment of age-related macular degeneration. Genome Res. 2017</v>
      </c>
    </row>
    <row r="8248" spans="1:29" x14ac:dyDescent="0.3">
      <c r="A8248">
        <v>9906</v>
      </c>
      <c r="B8248" t="s">
        <v>12434</v>
      </c>
      <c r="C8248" t="s">
        <v>22604</v>
      </c>
      <c r="D8248" t="s">
        <v>32882</v>
      </c>
      <c r="E8248" t="s">
        <v>2791</v>
      </c>
      <c r="F8248" s="10"/>
      <c r="G8248">
        <v>2017</v>
      </c>
      <c r="J8248">
        <v>0.73965996537259482</v>
      </c>
      <c r="L8248" t="s">
        <v>44165</v>
      </c>
      <c r="M8248">
        <v>27544414</v>
      </c>
      <c r="Q8248" s="10"/>
      <c r="R8248" s="11">
        <f t="shared" si="256"/>
        <v>0</v>
      </c>
      <c r="U8248" s="11">
        <f t="shared" si="257"/>
        <v>0</v>
      </c>
      <c r="Y8248" s="11">
        <f>IF(SUM(Tableau1[[#This Row],[Other access]:[Sci-hub access]])&gt;=1,1,0)</f>
        <v>0</v>
      </c>
      <c r="Z8248" s="12">
        <f>IF(OR(Tableau1[[#This Row],[Access R1 + S1+ T1 ]]&gt;=1,Tableau1[[#This Row],[Access V1 +W1 + X1]]&gt;=1),1,0)</f>
        <v>0</v>
      </c>
      <c r="AB8248" s="10" t="str">
        <f>Tableau1[[#This Row],[DOI]]</f>
        <v>doi: 10.1016/j.optom.2016.07.002</v>
      </c>
      <c r="AC8248" s="13" t="str">
        <f>Tableau1[[#This Row],[Authors]]&amp;", "&amp;Tableau1[[#This Row],[Title]]&amp;" "&amp;Tableau1[[#This Row],[Journal]]&amp;". "&amp;Tableau1[[#This Row],[Year]]</f>
        <v>Aznar-Casanova JA, Romeo A, Gómez AT, Enrile PM., Visual fatigue while watching 3D stimuli from different positions. J Optom. 2017</v>
      </c>
    </row>
    <row r="8249" spans="1:29" x14ac:dyDescent="0.3">
      <c r="A8249">
        <v>4568</v>
      </c>
      <c r="B8249" t="s">
        <v>7689</v>
      </c>
      <c r="C8249" t="s">
        <v>17924</v>
      </c>
      <c r="D8249" t="s">
        <v>28118</v>
      </c>
      <c r="E8249" t="s">
        <v>2443</v>
      </c>
      <c r="F8249" s="10"/>
      <c r="G8249">
        <v>2017</v>
      </c>
      <c r="J8249">
        <v>0.73977733886684349</v>
      </c>
      <c r="L8249" t="s">
        <v>38986</v>
      </c>
      <c r="M8249">
        <v>28431436</v>
      </c>
      <c r="Q8249" s="10"/>
      <c r="R8249" s="11">
        <f t="shared" si="256"/>
        <v>0</v>
      </c>
      <c r="U8249" s="11">
        <f t="shared" si="257"/>
        <v>0</v>
      </c>
      <c r="Y8249" s="11">
        <f>IF(SUM(Tableau1[[#This Row],[Other access]:[Sci-hub access]])&gt;=1,1,0)</f>
        <v>0</v>
      </c>
      <c r="Z8249" s="12">
        <f>IF(OR(Tableau1[[#This Row],[Access R1 + S1+ T1 ]]&gt;=1,Tableau1[[#This Row],[Access V1 +W1 + X1]]&gt;=1),1,0)</f>
        <v>0</v>
      </c>
      <c r="AB8249" s="10" t="str">
        <f>Tableau1[[#This Row],[DOI]]</f>
        <v>doi: 10.1167/iovs.16-21362</v>
      </c>
      <c r="AC8249" s="13" t="str">
        <f>Tableau1[[#This Row],[Authors]]&amp;", "&amp;Tableau1[[#This Row],[Title]]&amp;" "&amp;Tableau1[[#This Row],[Journal]]&amp;". "&amp;Tableau1[[#This Row],[Year]]</f>
        <v>Brinton M, Kossler AL, Patel ZM, Loudin J, Franke M, Ta CN, Palanker D., Enhanced Tearing by Electrical Stimulation of the Anterior Ethmoid Nerve. Invest Ophthalmol Vis Sci. 2017</v>
      </c>
    </row>
    <row r="8250" spans="1:29" x14ac:dyDescent="0.3">
      <c r="A8250">
        <v>6683</v>
      </c>
      <c r="B8250" t="s">
        <v>9585</v>
      </c>
      <c r="C8250" t="s">
        <v>19791</v>
      </c>
      <c r="D8250" t="s">
        <v>30018</v>
      </c>
      <c r="E8250" t="s">
        <v>2567</v>
      </c>
      <c r="F8250" s="10"/>
      <c r="G8250">
        <v>2017</v>
      </c>
      <c r="J8250">
        <v>0.73978294872527994</v>
      </c>
      <c r="L8250" t="s">
        <v>41046</v>
      </c>
      <c r="M8250">
        <v>28179383</v>
      </c>
      <c r="Q8250" s="10"/>
      <c r="R8250" s="11">
        <f t="shared" si="256"/>
        <v>0</v>
      </c>
      <c r="U8250" s="11">
        <f t="shared" si="257"/>
        <v>0</v>
      </c>
      <c r="Y8250" s="11">
        <f>IF(SUM(Tableau1[[#This Row],[Other access]:[Sci-hub access]])&gt;=1,1,0)</f>
        <v>0</v>
      </c>
      <c r="Z8250" s="12">
        <f>IF(OR(Tableau1[[#This Row],[Access R1 + S1+ T1 ]]&gt;=1,Tableau1[[#This Row],[Access V1 +W1 + X1]]&gt;=1),1,0)</f>
        <v>0</v>
      </c>
      <c r="AB8250" s="10" t="str">
        <f>Tableau1[[#This Row],[DOI]]</f>
        <v>doi: 10.1136/bcr-2016-217372</v>
      </c>
      <c r="AC8250" s="13" t="str">
        <f>Tableau1[[#This Row],[Authors]]&amp;", "&amp;Tableau1[[#This Row],[Title]]&amp;" "&amp;Tableau1[[#This Row],[Journal]]&amp;". "&amp;Tableau1[[#This Row],[Year]]</f>
        <v>Shah R, Puranik C, Mohamed A, Sangwan VS., Cultivated limbal epithelial transplantation and penetrating keratoplasty postchemical injury: a 14-year follow-up. BMJ Case Rep. 2017</v>
      </c>
    </row>
    <row r="8251" spans="1:29" x14ac:dyDescent="0.3">
      <c r="A8251">
        <v>9699</v>
      </c>
      <c r="B8251" t="s">
        <v>12249</v>
      </c>
      <c r="C8251" t="s">
        <v>22423</v>
      </c>
      <c r="D8251" t="s">
        <v>32697</v>
      </c>
      <c r="E8251" t="s">
        <v>2445</v>
      </c>
      <c r="F8251" s="10"/>
      <c r="G8251">
        <v>2017</v>
      </c>
      <c r="J8251">
        <v>0.73999169891495442</v>
      </c>
      <c r="L8251" t="s">
        <v>43964</v>
      </c>
      <c r="M8251">
        <v>27617535</v>
      </c>
      <c r="Q8251" s="10"/>
      <c r="R8251" s="11">
        <f t="shared" si="256"/>
        <v>0</v>
      </c>
      <c r="U8251" s="11">
        <f t="shared" si="257"/>
        <v>0</v>
      </c>
      <c r="Y8251" s="11">
        <f>IF(SUM(Tableau1[[#This Row],[Other access]:[Sci-hub access]])&gt;=1,1,0)</f>
        <v>0</v>
      </c>
      <c r="Z8251" s="12">
        <f>IF(OR(Tableau1[[#This Row],[Access R1 + S1+ T1 ]]&gt;=1,Tableau1[[#This Row],[Access V1 +W1 + X1]]&gt;=1),1,0)</f>
        <v>0</v>
      </c>
      <c r="AB8251" s="10" t="str">
        <f>Tableau1[[#This Row],[DOI]]</f>
        <v>doi: 10.1097/IAE.0000000000001260</v>
      </c>
      <c r="AC8251" s="13" t="str">
        <f>Tableau1[[#This Row],[Authors]]&amp;", "&amp;Tableau1[[#This Row],[Title]]&amp;" "&amp;Tableau1[[#This Row],[Journal]]&amp;". "&amp;Tableau1[[#This Row],[Year]]</f>
        <v>Maertz J, Mohler KJ, Kolb JP, Kein T, Neubauer A, Kampik A, Priglinger S, Wieser W, Huber R, Wolf A., INTRAPAPILLARY PROLIFERATION IN OPTIC DISK PITS: Clinical Findings and Time-Related Changes. Retina. 2017</v>
      </c>
    </row>
    <row r="8252" spans="1:29" x14ac:dyDescent="0.3">
      <c r="A8252">
        <v>8834</v>
      </c>
      <c r="B8252" t="s">
        <v>11466</v>
      </c>
      <c r="C8252" t="s">
        <v>21650</v>
      </c>
      <c r="D8252" t="s">
        <v>31906</v>
      </c>
      <c r="E8252" t="s">
        <v>2445</v>
      </c>
      <c r="F8252" s="10"/>
      <c r="G8252">
        <v>2017</v>
      </c>
      <c r="J8252">
        <v>0.74016382911916589</v>
      </c>
      <c r="L8252" t="s">
        <v>43170</v>
      </c>
      <c r="M8252">
        <v>27828910</v>
      </c>
      <c r="Q8252" s="10"/>
      <c r="R8252" s="11">
        <f t="shared" si="256"/>
        <v>0</v>
      </c>
      <c r="U8252" s="11">
        <f t="shared" si="257"/>
        <v>0</v>
      </c>
      <c r="Y8252" s="11">
        <f>IF(SUM(Tableau1[[#This Row],[Other access]:[Sci-hub access]])&gt;=1,1,0)</f>
        <v>0</v>
      </c>
      <c r="Z8252" s="12">
        <f>IF(OR(Tableau1[[#This Row],[Access R1 + S1+ T1 ]]&gt;=1,Tableau1[[#This Row],[Access V1 +W1 + X1]]&gt;=1),1,0)</f>
        <v>0</v>
      </c>
      <c r="AB8252" s="10" t="str">
        <f>Tableau1[[#This Row],[DOI]]</f>
        <v>doi: 10.1097/IAE.0000000000001393</v>
      </c>
      <c r="AC8252" s="13" t="str">
        <f>Tableau1[[#This Row],[Authors]]&amp;", "&amp;Tableau1[[#This Row],[Title]]&amp;" "&amp;Tableau1[[#This Row],[Journal]]&amp;". "&amp;Tableau1[[#This Row],[Year]]</f>
        <v>El-Saied HM, Abdelhakim MASE., DIFFERENT SURGICAL MODALITIES FOR MANAGEMENT OF PERSISTENT GLAUCOMA AFTER SILICONE OIL REMOVAL IN VITRECTOMIZED EYES: One Year Comparative Study. Retina. 2017</v>
      </c>
    </row>
    <row r="8253" spans="1:29" x14ac:dyDescent="0.3">
      <c r="A8253">
        <v>5460</v>
      </c>
      <c r="B8253" t="s">
        <v>8509</v>
      </c>
      <c r="C8253" t="s">
        <v>18731</v>
      </c>
      <c r="D8253" t="s">
        <v>28939</v>
      </c>
      <c r="E8253" t="s">
        <v>2468</v>
      </c>
      <c r="F8253" s="10"/>
      <c r="G8253">
        <v>2017</v>
      </c>
      <c r="J8253">
        <v>0.74019690149382833</v>
      </c>
      <c r="L8253" t="s">
        <v>39850</v>
      </c>
      <c r="M8253">
        <v>28333893</v>
      </c>
      <c r="Q8253" s="10"/>
      <c r="R8253" s="11">
        <f t="shared" si="256"/>
        <v>0</v>
      </c>
      <c r="U8253" s="11">
        <f t="shared" si="257"/>
        <v>0</v>
      </c>
      <c r="Y8253" s="11">
        <f>IF(SUM(Tableau1[[#This Row],[Other access]:[Sci-hub access]])&gt;=1,1,0)</f>
        <v>0</v>
      </c>
      <c r="Z8253" s="12">
        <f>IF(OR(Tableau1[[#This Row],[Access R1 + S1+ T1 ]]&gt;=1,Tableau1[[#This Row],[Access V1 +W1 + X1]]&gt;=1),1,0)</f>
        <v>0</v>
      </c>
      <c r="AB8253" s="10" t="str">
        <f>Tableau1[[#This Row],[DOI]]</f>
        <v>doi: 10.1097/IJG.0000000000000658</v>
      </c>
      <c r="AC8253" s="13" t="str">
        <f>Tableau1[[#This Row],[Authors]]&amp;", "&amp;Tableau1[[#This Row],[Title]]&amp;" "&amp;Tableau1[[#This Row],[Journal]]&amp;". "&amp;Tableau1[[#This Row],[Year]]</f>
        <v>Anderson DM, Schwope RB, Reiter MJ, Suhr AW., Magnetic Resonance Imaging Characteristics of a Baerveldt Glaucoma Implant. J Glaucoma. 2017</v>
      </c>
    </row>
    <row r="8254" spans="1:29" x14ac:dyDescent="0.3">
      <c r="A8254">
        <v>6200</v>
      </c>
      <c r="B8254" t="s">
        <v>9162</v>
      </c>
      <c r="C8254" t="s">
        <v>19375</v>
      </c>
      <c r="D8254" t="s">
        <v>29593</v>
      </c>
      <c r="E8254" t="s">
        <v>2490</v>
      </c>
      <c r="F8254" s="10"/>
      <c r="G8254">
        <v>2017</v>
      </c>
      <c r="J8254">
        <v>0.7405782659062542</v>
      </c>
      <c r="L8254" t="s">
        <v>40570</v>
      </c>
      <c r="M8254">
        <v>28237414</v>
      </c>
      <c r="Q8254" s="10"/>
      <c r="R8254" s="11">
        <f t="shared" si="256"/>
        <v>0</v>
      </c>
      <c r="U8254" s="11">
        <f t="shared" si="257"/>
        <v>0</v>
      </c>
      <c r="Y8254" s="11">
        <f>IF(SUM(Tableau1[[#This Row],[Other access]:[Sci-hub access]])&gt;=1,1,0)</f>
        <v>0</v>
      </c>
      <c r="Z8254" s="12">
        <f>IF(OR(Tableau1[[#This Row],[Access R1 + S1+ T1 ]]&gt;=1,Tableau1[[#This Row],[Access V1 +W1 + X1]]&gt;=1),1,0)</f>
        <v>0</v>
      </c>
      <c r="AB8254" s="10" t="str">
        <f>Tableau1[[#This Row],[DOI]]</f>
        <v>doi: 10.1016/j.ajo.2017.02.014</v>
      </c>
      <c r="AC8254" s="13" t="str">
        <f>Tableau1[[#This Row],[Authors]]&amp;", "&amp;Tableau1[[#This Row],[Title]]&amp;" "&amp;Tableau1[[#This Row],[Journal]]&amp;". "&amp;Tableau1[[#This Row],[Year]]</f>
        <v>Handley SE, Vargha-Khadem F, Bowman RJ, Liasis A., Visual Function 20 Years After Childhood Hemispherectomy for Intractable Epilepsy. Am J Ophthalmol. 2017</v>
      </c>
    </row>
    <row r="8255" spans="1:29" x14ac:dyDescent="0.3">
      <c r="A8255">
        <v>3248</v>
      </c>
      <c r="B8255" t="s">
        <v>6431</v>
      </c>
      <c r="C8255" t="s">
        <v>16674</v>
      </c>
      <c r="D8255" t="s">
        <v>26855</v>
      </c>
      <c r="E8255" t="s">
        <v>2465</v>
      </c>
      <c r="F8255" s="10"/>
      <c r="G8255">
        <v>2017</v>
      </c>
      <c r="J8255">
        <v>0.74062292913543948</v>
      </c>
      <c r="L8255" t="s">
        <v>37701</v>
      </c>
      <c r="M8255">
        <v>28614218</v>
      </c>
      <c r="Q8255" s="10"/>
      <c r="R8255" s="11">
        <f t="shared" si="256"/>
        <v>0</v>
      </c>
      <c r="U8255" s="11">
        <f t="shared" si="257"/>
        <v>0</v>
      </c>
      <c r="Y8255" s="11">
        <f>IF(SUM(Tableau1[[#This Row],[Other access]:[Sci-hub access]])&gt;=1,1,0)</f>
        <v>0</v>
      </c>
      <c r="Z8255" s="12">
        <f>IF(OR(Tableau1[[#This Row],[Access R1 + S1+ T1 ]]&gt;=1,Tableau1[[#This Row],[Access V1 +W1 + X1]]&gt;=1),1,0)</f>
        <v>0</v>
      </c>
      <c r="AB8255" s="10" t="str">
        <f>Tableau1[[#This Row],[DOI]]</f>
        <v>doi: 10.1097/MD.0000000000006855</v>
      </c>
      <c r="AC8255" s="13" t="str">
        <f>Tableau1[[#This Row],[Authors]]&amp;", "&amp;Tableau1[[#This Row],[Title]]&amp;" "&amp;Tableau1[[#This Row],[Journal]]&amp;". "&amp;Tableau1[[#This Row],[Year]]</f>
        <v>Jung KI, Kim EK, Park CK., Usefulness of frequency doubling technology perimetry 24-2 in glaucoma with parafoveal scotoma. Medicine (Baltimore). 2017</v>
      </c>
    </row>
    <row r="8256" spans="1:29" x14ac:dyDescent="0.3">
      <c r="A8256">
        <v>876</v>
      </c>
      <c r="B8256" t="s">
        <v>4139</v>
      </c>
      <c r="C8256" t="s">
        <v>14393</v>
      </c>
      <c r="D8256" t="s">
        <v>24559</v>
      </c>
      <c r="E8256" t="s">
        <v>2451</v>
      </c>
      <c r="F8256" s="10"/>
      <c r="G8256">
        <v>2017</v>
      </c>
      <c r="J8256">
        <v>0.7408891427798433</v>
      </c>
      <c r="L8256" t="s">
        <v>35364</v>
      </c>
      <c r="M8256">
        <v>29077728</v>
      </c>
      <c r="Q8256" s="10"/>
      <c r="R8256" s="11">
        <f t="shared" si="256"/>
        <v>0</v>
      </c>
      <c r="U8256" s="11">
        <f t="shared" si="257"/>
        <v>0</v>
      </c>
      <c r="Y8256" s="11">
        <f>IF(SUM(Tableau1[[#This Row],[Other access]:[Sci-hub access]])&gt;=1,1,0)</f>
        <v>0</v>
      </c>
      <c r="Z8256" s="12">
        <f>IF(OR(Tableau1[[#This Row],[Access R1 + S1+ T1 ]]&gt;=1,Tableau1[[#This Row],[Access V1 +W1 + X1]]&gt;=1),1,0)</f>
        <v>0</v>
      </c>
      <c r="AB8256" s="10" t="str">
        <f>Tableau1[[#This Row],[DOI]]</f>
        <v>doi: 10.1371/journal.pone.0187026</v>
      </c>
      <c r="AC8256" s="13" t="str">
        <f>Tableau1[[#This Row],[Authors]]&amp;", "&amp;Tableau1[[#This Row],[Title]]&amp;" "&amp;Tableau1[[#This Row],[Journal]]&amp;". "&amp;Tableau1[[#This Row],[Year]]</f>
        <v>Chen MC, Kunselman AR, Stetter CM, Hannush SB, Roberts BW., Corneal transplantation at Tenwek Hospital, Kenya, East Africa: Analysis of outcomes and associated patient socioeconomic characteristics. PLoS One. 2017</v>
      </c>
    </row>
    <row r="8257" spans="1:29" x14ac:dyDescent="0.3">
      <c r="A8257">
        <v>3239</v>
      </c>
      <c r="B8257" t="s">
        <v>6423</v>
      </c>
      <c r="C8257" t="s">
        <v>16666</v>
      </c>
      <c r="D8257" t="s">
        <v>26847</v>
      </c>
      <c r="E8257" t="s">
        <v>2462</v>
      </c>
      <c r="F8257" s="10"/>
      <c r="G8257">
        <v>2017</v>
      </c>
      <c r="J8257">
        <v>0.74089453923488569</v>
      </c>
      <c r="L8257" t="s">
        <v>37692</v>
      </c>
      <c r="M8257">
        <v>28615022</v>
      </c>
      <c r="Q8257" s="10"/>
      <c r="R8257" s="11">
        <f t="shared" si="256"/>
        <v>0</v>
      </c>
      <c r="U8257" s="11">
        <f t="shared" si="257"/>
        <v>0</v>
      </c>
      <c r="Y8257" s="11">
        <f>IF(SUM(Tableau1[[#This Row],[Other access]:[Sci-hub access]])&gt;=1,1,0)</f>
        <v>0</v>
      </c>
      <c r="Z8257" s="12">
        <f>IF(OR(Tableau1[[#This Row],[Access R1 + S1+ T1 ]]&gt;=1,Tableau1[[#This Row],[Access V1 +W1 + X1]]&gt;=1),1,0)</f>
        <v>0</v>
      </c>
      <c r="AB8257" s="10" t="str">
        <f>Tableau1[[#This Row],[DOI]]</f>
        <v>doi: 10.1186/s12886-017-0486-3</v>
      </c>
      <c r="AC8257" s="13" t="str">
        <f>Tableau1[[#This Row],[Authors]]&amp;", "&amp;Tableau1[[#This Row],[Title]]&amp;" "&amp;Tableau1[[#This Row],[Journal]]&amp;". "&amp;Tableau1[[#This Row],[Year]]</f>
        <v>Vinuthinee-Naidu MN, Zunaina E, Azreen-Redzal A, Nyi-Nyi N., Correlation of retinal nerve fibre layer and macular thickness with serum uric acid among type 2 diabetes mellitus. BMC Ophthalmol. 2017</v>
      </c>
    </row>
    <row r="8258" spans="1:29" x14ac:dyDescent="0.3">
      <c r="A8258">
        <v>6140</v>
      </c>
      <c r="B8258" t="s">
        <v>862</v>
      </c>
      <c r="C8258" t="s">
        <v>863</v>
      </c>
      <c r="D8258" t="s">
        <v>864</v>
      </c>
      <c r="E8258" t="s">
        <v>2983</v>
      </c>
      <c r="F8258" s="10"/>
      <c r="G8258">
        <v>2017</v>
      </c>
      <c r="J8258">
        <v>0.740899003063897</v>
      </c>
      <c r="L8258" t="s">
        <v>40512</v>
      </c>
      <c r="M8258">
        <v>28244563</v>
      </c>
      <c r="Q8258" s="10"/>
      <c r="R8258" s="11">
        <f t="shared" ref="R8258:R8321" si="258">IF(SUM(N8258:Q8258)&gt;0,1,0)</f>
        <v>0</v>
      </c>
      <c r="U8258" s="11">
        <f t="shared" ref="U8258:U8321" si="259">IF(SUM(R8258,T8258)&gt;0,1,0)</f>
        <v>0</v>
      </c>
      <c r="Y8258" s="11">
        <f>IF(SUM(Tableau1[[#This Row],[Other access]:[Sci-hub access]])&gt;=1,1,0)</f>
        <v>0</v>
      </c>
      <c r="Z8258" s="12">
        <f>IF(OR(Tableau1[[#This Row],[Access R1 + S1+ T1 ]]&gt;=1,Tableau1[[#This Row],[Access V1 +W1 + X1]]&gt;=1),1,0)</f>
        <v>0</v>
      </c>
      <c r="AB8258" s="10" t="str">
        <f>Tableau1[[#This Row],[DOI]]</f>
        <v>doi: 10.1007/s12603-016-0729-7</v>
      </c>
      <c r="AC8258" s="13" t="str">
        <f>Tableau1[[#This Row],[Authors]]&amp;", "&amp;Tableau1[[#This Row],[Title]]&amp;" "&amp;Tableau1[[#This Row],[Journal]]&amp;". "&amp;Tableau1[[#This Row],[Year]]</f>
        <v>Moran R, Nolan JM, Stack J, O'Halloran AM, Feeney J, Akuffo KO, Kenny RA, Beatty S., Non-Dietary Correlates and Determinants of Plasma Lutein and Zeaxanthin Concentrations in the Irish Population. J Nutr Health Aging. 2017</v>
      </c>
    </row>
    <row r="8259" spans="1:29" x14ac:dyDescent="0.3">
      <c r="A8259">
        <v>6130</v>
      </c>
      <c r="B8259" t="s">
        <v>9099</v>
      </c>
      <c r="C8259" t="s">
        <v>19313</v>
      </c>
      <c r="D8259" t="s">
        <v>29530</v>
      </c>
      <c r="E8259" t="s">
        <v>2443</v>
      </c>
      <c r="F8259" s="10"/>
      <c r="G8259">
        <v>2017</v>
      </c>
      <c r="J8259">
        <v>0.74110592648252882</v>
      </c>
      <c r="L8259" t="s">
        <v>40502</v>
      </c>
      <c r="M8259">
        <v>28245487</v>
      </c>
      <c r="Q8259" s="10"/>
      <c r="R8259" s="11">
        <f t="shared" si="258"/>
        <v>0</v>
      </c>
      <c r="U8259" s="11">
        <f t="shared" si="259"/>
        <v>0</v>
      </c>
      <c r="Y8259" s="11">
        <f>IF(SUM(Tableau1[[#This Row],[Other access]:[Sci-hub access]])&gt;=1,1,0)</f>
        <v>0</v>
      </c>
      <c r="Z8259" s="12">
        <f>IF(OR(Tableau1[[#This Row],[Access R1 + S1+ T1 ]]&gt;=1,Tableau1[[#This Row],[Access V1 +W1 + X1]]&gt;=1),1,0)</f>
        <v>0</v>
      </c>
      <c r="AB8259" s="10" t="str">
        <f>Tableau1[[#This Row],[DOI]]</f>
        <v>doi: 10.1167/iovs.16-20616</v>
      </c>
      <c r="AC8259" s="13" t="str">
        <f>Tableau1[[#This Row],[Authors]]&amp;", "&amp;Tableau1[[#This Row],[Title]]&amp;" "&amp;Tableau1[[#This Row],[Journal]]&amp;". "&amp;Tableau1[[#This Row],[Year]]</f>
        <v>Bregman JA, Herren DJ, Estopinal CB, Chocron IM, Harlow PA, Warden C, Brantley MA Jr, Samuels DC., Mitochondrial Haplogroups Affect Severity But Not Prevalence of Diabetic Retinopathy. Invest Ophthalmol Vis Sci. 2017</v>
      </c>
    </row>
    <row r="8260" spans="1:29" ht="28.8" x14ac:dyDescent="0.3">
      <c r="A8260">
        <v>987</v>
      </c>
      <c r="B8260" t="s">
        <v>4249</v>
      </c>
      <c r="C8260" t="s">
        <v>14503</v>
      </c>
      <c r="D8260" t="s">
        <v>24670</v>
      </c>
      <c r="E8260" t="s">
        <v>2443</v>
      </c>
      <c r="F8260" s="10"/>
      <c r="G8260">
        <v>2017</v>
      </c>
      <c r="J8260">
        <v>0.74123644934172728</v>
      </c>
      <c r="L8260" t="s">
        <v>35475</v>
      </c>
      <c r="M8260">
        <v>29049724</v>
      </c>
      <c r="Q8260" s="10"/>
      <c r="R8260" s="11">
        <f t="shared" si="258"/>
        <v>0</v>
      </c>
      <c r="U8260" s="11">
        <f t="shared" si="259"/>
        <v>0</v>
      </c>
      <c r="Y8260" s="11">
        <f>IF(SUM(Tableau1[[#This Row],[Other access]:[Sci-hub access]])&gt;=1,1,0)</f>
        <v>0</v>
      </c>
      <c r="Z8260" s="12">
        <f>IF(OR(Tableau1[[#This Row],[Access R1 + S1+ T1 ]]&gt;=1,Tableau1[[#This Row],[Access V1 +W1 + X1]]&gt;=1),1,0)</f>
        <v>0</v>
      </c>
      <c r="AB8260" s="10" t="str">
        <f>Tableau1[[#This Row],[DOI]]</f>
        <v>doi: 10.1167/iovs.17-21688</v>
      </c>
      <c r="AC8260" s="13" t="str">
        <f>Tableau1[[#This Row],[Authors]]&amp;", "&amp;Tableau1[[#This Row],[Title]]&amp;" "&amp;Tableau1[[#This Row],[Journal]]&amp;". "&amp;Tableau1[[#This Row],[Year]]</f>
        <v>Lawlor M, Quartilho A, Bunce C, Nathwani N, Dowse E, Kamal D, Gazzard G., Patients With Normal Tension Glaucoma Have Relative Sparing of the Relative Afferent Pupillary Defect Compared to Those With Open Angle Glaucoma and Elevated Intraocular Pressure. Invest Ophthalmol Vis Sci. 2017</v>
      </c>
    </row>
    <row r="8261" spans="1:29" x14ac:dyDescent="0.3">
      <c r="A8261">
        <v>7704</v>
      </c>
      <c r="B8261" t="s">
        <v>10472</v>
      </c>
      <c r="C8261" t="s">
        <v>20668</v>
      </c>
      <c r="D8261" t="s">
        <v>30908</v>
      </c>
      <c r="E8261" t="s">
        <v>2443</v>
      </c>
      <c r="F8261" s="10"/>
      <c r="G8261">
        <v>2017</v>
      </c>
      <c r="J8261">
        <v>0.74141607475896032</v>
      </c>
      <c r="L8261" t="s">
        <v>42055</v>
      </c>
      <c r="M8261">
        <v>28061514</v>
      </c>
      <c r="Q8261" s="10"/>
      <c r="R8261" s="11">
        <f t="shared" si="258"/>
        <v>0</v>
      </c>
      <c r="U8261" s="11">
        <f t="shared" si="259"/>
        <v>0</v>
      </c>
      <c r="Y8261" s="11">
        <f>IF(SUM(Tableau1[[#This Row],[Other access]:[Sci-hub access]])&gt;=1,1,0)</f>
        <v>0</v>
      </c>
      <c r="Z8261" s="12">
        <f>IF(OR(Tableau1[[#This Row],[Access R1 + S1+ T1 ]]&gt;=1,Tableau1[[#This Row],[Access V1 +W1 + X1]]&gt;=1),1,0)</f>
        <v>0</v>
      </c>
      <c r="AB8261" s="10" t="str">
        <f>Tableau1[[#This Row],[DOI]]</f>
        <v>doi: 10.1167/iovs.16-19891</v>
      </c>
      <c r="AC8261" s="13" t="str">
        <f>Tableau1[[#This Row],[Authors]]&amp;", "&amp;Tableau1[[#This Row],[Title]]&amp;" "&amp;Tableau1[[#This Row],[Journal]]&amp;". "&amp;Tableau1[[#This Row],[Year]]</f>
        <v>Nannini DR, Torres M, Chen YI, Taylor KD, Rotter JI, Varma R, Gao X., A Genome-Wide Association Study of Vertical Cup-Disc Ratio in a Latino Population. Invest Ophthalmol Vis Sci. 2017</v>
      </c>
    </row>
    <row r="8262" spans="1:29" x14ac:dyDescent="0.3">
      <c r="A8262">
        <v>5080</v>
      </c>
      <c r="B8262" t="s">
        <v>8161</v>
      </c>
      <c r="C8262" t="s">
        <v>18387</v>
      </c>
      <c r="D8262" t="s">
        <v>28591</v>
      </c>
      <c r="E8262" t="s">
        <v>2451</v>
      </c>
      <c r="F8262" s="10"/>
      <c r="G8262">
        <v>2017</v>
      </c>
      <c r="J8262">
        <v>0.74148271900203</v>
      </c>
      <c r="L8262" t="s">
        <v>39488</v>
      </c>
      <c r="M8262">
        <v>28376091</v>
      </c>
      <c r="Q8262" s="10"/>
      <c r="R8262" s="11">
        <f t="shared" si="258"/>
        <v>0</v>
      </c>
      <c r="U8262" s="11">
        <f t="shared" si="259"/>
        <v>0</v>
      </c>
      <c r="Y8262" s="11">
        <f>IF(SUM(Tableau1[[#This Row],[Other access]:[Sci-hub access]])&gt;=1,1,0)</f>
        <v>0</v>
      </c>
      <c r="Z8262" s="12">
        <f>IF(OR(Tableau1[[#This Row],[Access R1 + S1+ T1 ]]&gt;=1,Tableau1[[#This Row],[Access V1 +W1 + X1]]&gt;=1),1,0)</f>
        <v>0</v>
      </c>
      <c r="AB8262" s="10" t="str">
        <f>Tableau1[[#This Row],[DOI]]</f>
        <v>doi: 10.1371/journal.pone.0174867</v>
      </c>
      <c r="AC8262" s="13" t="str">
        <f>Tableau1[[#This Row],[Authors]]&amp;", "&amp;Tableau1[[#This Row],[Title]]&amp;" "&amp;Tableau1[[#This Row],[Journal]]&amp;". "&amp;Tableau1[[#This Row],[Year]]</f>
        <v>Keel S, Lee PY, Foreman J, van Wijngaarden P, Taylor HR, Dirani M., Participant referral rate in the National Eye Health Survey (NEHS). PLoS One. 2017</v>
      </c>
    </row>
    <row r="8263" spans="1:29" x14ac:dyDescent="0.3">
      <c r="A8263">
        <v>7496</v>
      </c>
      <c r="B8263" t="s">
        <v>10296</v>
      </c>
      <c r="C8263" t="s">
        <v>20498</v>
      </c>
      <c r="D8263" t="s">
        <v>30731</v>
      </c>
      <c r="E8263" t="s">
        <v>2462</v>
      </c>
      <c r="F8263" s="10"/>
      <c r="G8263">
        <v>2017</v>
      </c>
      <c r="J8263">
        <v>0.74149136416213757</v>
      </c>
      <c r="L8263" t="s">
        <v>41851</v>
      </c>
      <c r="M8263">
        <v>28086913</v>
      </c>
      <c r="Q8263" s="10"/>
      <c r="R8263" s="11">
        <f t="shared" si="258"/>
        <v>0</v>
      </c>
      <c r="U8263" s="11">
        <f t="shared" si="259"/>
        <v>0</v>
      </c>
      <c r="Y8263" s="11">
        <f>IF(SUM(Tableau1[[#This Row],[Other access]:[Sci-hub access]])&gt;=1,1,0)</f>
        <v>0</v>
      </c>
      <c r="Z8263" s="12">
        <f>IF(OR(Tableau1[[#This Row],[Access R1 + S1+ T1 ]]&gt;=1,Tableau1[[#This Row],[Access V1 +W1 + X1]]&gt;=1),1,0)</f>
        <v>0</v>
      </c>
      <c r="AB8263" s="10" t="str">
        <f>Tableau1[[#This Row],[DOI]]</f>
        <v>doi: 10.1186/s12886-016-0397-8</v>
      </c>
      <c r="AC8263" s="13" t="str">
        <f>Tableau1[[#This Row],[Authors]]&amp;", "&amp;Tableau1[[#This Row],[Title]]&amp;" "&amp;Tableau1[[#This Row],[Journal]]&amp;". "&amp;Tableau1[[#This Row],[Year]]</f>
        <v>Kolozsvári BL, Losonczy G, Pásztor D, Fodor M., Correction of irregular and induced regular corneal astigmatism with toric IOL after posterior segment surgery: a case series. BMC Ophthalmol. 2017</v>
      </c>
    </row>
    <row r="8264" spans="1:29" x14ac:dyDescent="0.3">
      <c r="A8264">
        <v>86</v>
      </c>
      <c r="B8264" t="s">
        <v>3349</v>
      </c>
      <c r="C8264" t="s">
        <v>13610</v>
      </c>
      <c r="D8264" t="s">
        <v>23769</v>
      </c>
      <c r="E8264" t="s">
        <v>2538</v>
      </c>
      <c r="F8264" s="10"/>
      <c r="G8264">
        <v>2017</v>
      </c>
      <c r="J8264">
        <v>0.74151344555904952</v>
      </c>
      <c r="L8264" t="s">
        <v>34604</v>
      </c>
      <c r="M8264">
        <v>29422750</v>
      </c>
      <c r="Q8264" s="10"/>
      <c r="R8264" s="11">
        <f t="shared" si="258"/>
        <v>0</v>
      </c>
      <c r="U8264" s="11">
        <f t="shared" si="259"/>
        <v>0</v>
      </c>
      <c r="Y8264" s="11">
        <f>IF(SUM(Tableau1[[#This Row],[Other access]:[Sci-hub access]])&gt;=1,1,0)</f>
        <v>0</v>
      </c>
      <c r="Z8264" s="12">
        <f>IF(OR(Tableau1[[#This Row],[Access R1 + S1+ T1 ]]&gt;=1,Tableau1[[#This Row],[Access V1 +W1 + X1]]&gt;=1),1,0)</f>
        <v>0</v>
      </c>
      <c r="AB8264" s="10" t="str">
        <f>Tableau1[[#This Row],[DOI]]</f>
        <v>doi: 10.4103/meajo.MEAJO_311_16</v>
      </c>
      <c r="AC8264" s="13" t="str">
        <f>Tableau1[[#This Row],[Authors]]&amp;", "&amp;Tableau1[[#This Row],[Title]]&amp;" "&amp;Tableau1[[#This Row],[Journal]]&amp;". "&amp;Tableau1[[#This Row],[Year]]</f>
        <v>Bussières N, Ababneh OH, Abu Ameerh MA, Al Bdour MD., Keratoconus Asymmetry between Both Eyes Based on Corneal Tomography. Middle East Afr J Ophthalmol. 2017</v>
      </c>
    </row>
    <row r="8265" spans="1:29" x14ac:dyDescent="0.3">
      <c r="A8265">
        <v>8900</v>
      </c>
      <c r="B8265" t="s">
        <v>1862</v>
      </c>
      <c r="C8265" t="s">
        <v>1863</v>
      </c>
      <c r="D8265" t="s">
        <v>1864</v>
      </c>
      <c r="E8265" t="s">
        <v>2821</v>
      </c>
      <c r="F8265" s="10"/>
      <c r="G8265">
        <v>2017</v>
      </c>
      <c r="J8265">
        <v>0.74154199172329838</v>
      </c>
      <c r="L8265" t="s">
        <v>43232</v>
      </c>
      <c r="M8265">
        <v>27815230</v>
      </c>
      <c r="Q8265" s="10"/>
      <c r="R8265" s="11">
        <f t="shared" si="258"/>
        <v>0</v>
      </c>
      <c r="U8265" s="11">
        <f t="shared" si="259"/>
        <v>0</v>
      </c>
      <c r="Y8265" s="11">
        <f>IF(SUM(Tableau1[[#This Row],[Other access]:[Sci-hub access]])&gt;=1,1,0)</f>
        <v>0</v>
      </c>
      <c r="Z8265" s="12">
        <f>IF(OR(Tableau1[[#This Row],[Access R1 + S1+ T1 ]]&gt;=1,Tableau1[[#This Row],[Access V1 +W1 + X1]]&gt;=1),1,0)</f>
        <v>0</v>
      </c>
      <c r="AB8265" s="10" t="str">
        <f>Tableau1[[#This Row],[DOI]]</f>
        <v>doi: 10.1016/j.parint.2016.10.022</v>
      </c>
      <c r="AC8265" s="13" t="str">
        <f>Tableau1[[#This Row],[Authors]]&amp;", "&amp;Tableau1[[#This Row],[Title]]&amp;" "&amp;Tableau1[[#This Row],[Journal]]&amp;". "&amp;Tableau1[[#This Row],[Year]]</f>
        <v>Mirahmadi H, Maleki A, Hasanzadeh R, Ahoo MB, Mobedi I, Rostami A., Ocular dirofilariasis by Dirofilaria immitis in a child in Iran: A case report and review of the literature. Parasitol Int. 2017</v>
      </c>
    </row>
    <row r="8266" spans="1:29" x14ac:dyDescent="0.3">
      <c r="A8266">
        <v>2767</v>
      </c>
      <c r="B8266" t="s">
        <v>163</v>
      </c>
      <c r="C8266" t="s">
        <v>164</v>
      </c>
      <c r="D8266" t="s">
        <v>165</v>
      </c>
      <c r="E8266" t="s">
        <v>2601</v>
      </c>
      <c r="F8266" s="10"/>
      <c r="G8266">
        <v>2017</v>
      </c>
      <c r="J8266">
        <v>0.74163828375561069</v>
      </c>
      <c r="L8266" t="s">
        <v>37226</v>
      </c>
      <c r="M8266">
        <v>28689736</v>
      </c>
      <c r="Q8266" s="10"/>
      <c r="R8266" s="11">
        <f t="shared" si="258"/>
        <v>0</v>
      </c>
      <c r="U8266" s="11">
        <f t="shared" si="259"/>
        <v>0</v>
      </c>
      <c r="Y8266" s="11">
        <f>IF(SUM(Tableau1[[#This Row],[Other access]:[Sci-hub access]])&gt;=1,1,0)</f>
        <v>0</v>
      </c>
      <c r="Z8266" s="12">
        <f>IF(OR(Tableau1[[#This Row],[Access R1 + S1+ T1 ]]&gt;=1,Tableau1[[#This Row],[Access V1 +W1 + X1]]&gt;=1),1,0)</f>
        <v>0</v>
      </c>
      <c r="AB8266" s="10" t="str">
        <f>Tableau1[[#This Row],[DOI]]</f>
        <v>doi: 10.1016/j.ydbio.2017.07.003</v>
      </c>
      <c r="AC8266" s="13" t="str">
        <f>Tableau1[[#This Row],[Authors]]&amp;", "&amp;Tableau1[[#This Row],[Title]]&amp;" "&amp;Tableau1[[#This Row],[Journal]]&amp;". "&amp;Tableau1[[#This Row],[Year]]</f>
        <v>Sedykh I, Yoon B, Roberson L, Moskvin O, Dewey CN, Grinblat Y., Zebrafish zic2 controls formation of periocular neural crest and choroid fissure morphogenesis. Dev Biol. 2017</v>
      </c>
    </row>
    <row r="8267" spans="1:29" ht="28.8" x14ac:dyDescent="0.3">
      <c r="A8267">
        <v>6307</v>
      </c>
      <c r="B8267" t="s">
        <v>9262</v>
      </c>
      <c r="C8267" t="s">
        <v>19473</v>
      </c>
      <c r="D8267" t="s">
        <v>29693</v>
      </c>
      <c r="E8267" t="s">
        <v>2515</v>
      </c>
      <c r="F8267" s="10"/>
      <c r="G8267">
        <v>2017</v>
      </c>
      <c r="J8267">
        <v>0.74169041117696133</v>
      </c>
      <c r="L8267" t="s">
        <v>40677</v>
      </c>
      <c r="M8267">
        <v>28229892</v>
      </c>
      <c r="Q8267" s="10"/>
      <c r="R8267" s="11">
        <f t="shared" si="258"/>
        <v>0</v>
      </c>
      <c r="U8267" s="11">
        <f t="shared" si="259"/>
        <v>0</v>
      </c>
      <c r="Y8267" s="11">
        <f>IF(SUM(Tableau1[[#This Row],[Other access]:[Sci-hub access]])&gt;=1,1,0)</f>
        <v>0</v>
      </c>
      <c r="Z8267" s="12">
        <f>IF(OR(Tableau1[[#This Row],[Access R1 + S1+ T1 ]]&gt;=1,Tableau1[[#This Row],[Access V1 +W1 + X1]]&gt;=1),1,0)</f>
        <v>0</v>
      </c>
      <c r="AB8267" s="10" t="str">
        <f>Tableau1[[#This Row],[DOI]]</f>
        <v>doi: 10.1016/S1474-4422(16)30377-5</v>
      </c>
      <c r="AC8267" s="13" t="str">
        <f>Tableau1[[#This Row],[Authors]]&amp;", "&amp;Tableau1[[#This Row],[Title]]&amp;" "&amp;Tableau1[[#This Row],[Journal]]&amp;". "&amp;Tableau1[[#This Row],[Year]]</f>
        <v>Cadavid D, Balcer L, Galetta S, Aktas O, Ziemssen T, Vanopdenbosch L, Frederiksen J, Skeen M, Jaffe GJ, Butzkueven H, Ziemssen F, Massacesi L, Chai Y, Xu L, Freeman S; RENEW Study Investigators.., Safety and efficacy of opicinumab in acute optic neuritis (RENEW): a randomised, placebo-controlled, phase 2 trial. Lancet Neurol. 2017</v>
      </c>
    </row>
    <row r="8268" spans="1:29" ht="28.8" x14ac:dyDescent="0.3">
      <c r="A8268">
        <v>8607</v>
      </c>
      <c r="B8268" t="s">
        <v>11269</v>
      </c>
      <c r="C8268" t="s">
        <v>21453</v>
      </c>
      <c r="D8268" t="s">
        <v>31708</v>
      </c>
      <c r="E8268" t="s">
        <v>2445</v>
      </c>
      <c r="F8268" s="10"/>
      <c r="G8268">
        <v>2017</v>
      </c>
      <c r="J8268">
        <v>0.74174661182875656</v>
      </c>
      <c r="L8268" t="s">
        <v>42943</v>
      </c>
      <c r="M8268">
        <v>27880741</v>
      </c>
      <c r="Q8268" s="10"/>
      <c r="R8268" s="11">
        <f t="shared" si="258"/>
        <v>0</v>
      </c>
      <c r="U8268" s="11">
        <f t="shared" si="259"/>
        <v>0</v>
      </c>
      <c r="Y8268" s="11">
        <f>IF(SUM(Tableau1[[#This Row],[Other access]:[Sci-hub access]])&gt;=1,1,0)</f>
        <v>0</v>
      </c>
      <c r="Z8268" s="12">
        <f>IF(OR(Tableau1[[#This Row],[Access R1 + S1+ T1 ]]&gt;=1,Tableau1[[#This Row],[Access V1 +W1 + X1]]&gt;=1),1,0)</f>
        <v>0</v>
      </c>
      <c r="AB8268" s="10" t="str">
        <f>Tableau1[[#This Row],[DOI]]</f>
        <v>doi: 10.1097/IAE.0000000000001381</v>
      </c>
      <c r="AC8268" s="13" t="str">
        <f>Tableau1[[#This Row],[Authors]]&amp;", "&amp;Tableau1[[#This Row],[Title]]&amp;" "&amp;Tableau1[[#This Row],[Journal]]&amp;". "&amp;Tableau1[[#This Row],[Year]]</f>
        <v>Zahid S, Chen KC, Jung JJ, Balaratnasingam C, Ghadiali Q, Sorenson J, Rofagha S, Freund KB, Yannuzzi LA., OPTICAL COHERENCE TOMOGRAPHY ANGIOGRAPHY OF CHORIORETINAL LESIONS DUE TO IDIOPATHIC MULTIFOCAL CHOROIDITIS. Retina. 2017</v>
      </c>
    </row>
    <row r="8269" spans="1:29" x14ac:dyDescent="0.3">
      <c r="A8269">
        <v>10152</v>
      </c>
      <c r="B8269" t="s">
        <v>12661</v>
      </c>
      <c r="C8269" t="s">
        <v>22829</v>
      </c>
      <c r="D8269" t="s">
        <v>33111</v>
      </c>
      <c r="E8269" t="s">
        <v>2438</v>
      </c>
      <c r="F8269" s="10"/>
      <c r="G8269">
        <v>2017</v>
      </c>
      <c r="J8269">
        <v>0.74195134636237658</v>
      </c>
      <c r="L8269" t="s">
        <v>44407</v>
      </c>
      <c r="M8269">
        <v>27450147</v>
      </c>
      <c r="Q8269" s="10"/>
      <c r="R8269" s="11">
        <f t="shared" si="258"/>
        <v>0</v>
      </c>
      <c r="U8269" s="11">
        <f t="shared" si="259"/>
        <v>0</v>
      </c>
      <c r="Y8269" s="11">
        <f>IF(SUM(Tableau1[[#This Row],[Other access]:[Sci-hub access]])&gt;=1,1,0)</f>
        <v>0</v>
      </c>
      <c r="Z8269" s="12">
        <f>IF(OR(Tableau1[[#This Row],[Access R1 + S1+ T1 ]]&gt;=1,Tableau1[[#This Row],[Access V1 +W1 + X1]]&gt;=1),1,0)</f>
        <v>0</v>
      </c>
      <c r="AB8269" s="10" t="str">
        <f>Tableau1[[#This Row],[DOI]]</f>
        <v>doi: 10.1136/bjophthalmol-2016-308838</v>
      </c>
      <c r="AC8269" s="13" t="str">
        <f>Tableau1[[#This Row],[Authors]]&amp;", "&amp;Tableau1[[#This Row],[Title]]&amp;" "&amp;Tableau1[[#This Row],[Journal]]&amp;". "&amp;Tableau1[[#This Row],[Year]]</f>
        <v>Guindolet D, Reynaud C, Clavel G, Belangé G, Benmahmed M, Doan S, Hayem G, Cochereau I, Gabison EE., Management of severe and refractory Mooren's ulcers with rituximab. Br J Ophthalmol. 2017</v>
      </c>
    </row>
    <row r="8270" spans="1:29" x14ac:dyDescent="0.3">
      <c r="A8270">
        <v>7147</v>
      </c>
      <c r="B8270" t="s">
        <v>9991</v>
      </c>
      <c r="C8270" t="s">
        <v>554</v>
      </c>
      <c r="D8270" t="s">
        <v>30425</v>
      </c>
      <c r="E8270" t="s">
        <v>2886</v>
      </c>
      <c r="F8270" s="10"/>
      <c r="G8270">
        <v>2017</v>
      </c>
      <c r="J8270">
        <v>0.74195815321613845</v>
      </c>
      <c r="L8270" t="s">
        <v>41503</v>
      </c>
      <c r="M8270">
        <v>28124440</v>
      </c>
      <c r="Q8270" s="10"/>
      <c r="R8270" s="11">
        <f t="shared" si="258"/>
        <v>0</v>
      </c>
      <c r="U8270" s="11">
        <f t="shared" si="259"/>
        <v>0</v>
      </c>
      <c r="Y8270" s="11">
        <f>IF(SUM(Tableau1[[#This Row],[Other access]:[Sci-hub access]])&gt;=1,1,0)</f>
        <v>0</v>
      </c>
      <c r="Z8270" s="12">
        <f>IF(OR(Tableau1[[#This Row],[Access R1 + S1+ T1 ]]&gt;=1,Tableau1[[#This Row],[Access V1 +W1 + X1]]&gt;=1),1,0)</f>
        <v>0</v>
      </c>
      <c r="AB8270" s="10" t="str">
        <f>Tableau1[[#This Row],[DOI]]</f>
        <v>doi: 10.1111/jphp.12683</v>
      </c>
      <c r="AC8270" s="13" t="str">
        <f>Tableau1[[#This Row],[Authors]]&amp;", "&amp;Tableau1[[#This Row],[Title]]&amp;" "&amp;Tableau1[[#This Row],[Journal]]&amp;". "&amp;Tableau1[[#This Row],[Year]]</f>
        <v>Behl T, Kotwani A., Chinese herbal drugs for the treatment of diabetic retinopathy. J Pharm Pharmacol. 2017</v>
      </c>
    </row>
    <row r="8271" spans="1:29" ht="28.8" x14ac:dyDescent="0.3">
      <c r="A8271">
        <v>9863</v>
      </c>
      <c r="B8271" t="s">
        <v>12394</v>
      </c>
      <c r="C8271" t="s">
        <v>22564</v>
      </c>
      <c r="D8271" t="s">
        <v>32842</v>
      </c>
      <c r="E8271" t="s">
        <v>34475</v>
      </c>
      <c r="F8271" s="10"/>
      <c r="G8271">
        <v>2017</v>
      </c>
      <c r="J8271">
        <v>0.74203690290658042</v>
      </c>
      <c r="L8271" t="e">
        <v>#VALUE!</v>
      </c>
      <c r="M8271">
        <v>27556525</v>
      </c>
      <c r="Q8271" s="10"/>
      <c r="R8271" s="11">
        <f t="shared" si="258"/>
        <v>0</v>
      </c>
      <c r="U8271" s="11">
        <f t="shared" si="259"/>
        <v>0</v>
      </c>
      <c r="Y8271" s="11">
        <f>IF(SUM(Tableau1[[#This Row],[Other access]:[Sci-hub access]])&gt;=1,1,0)</f>
        <v>0</v>
      </c>
      <c r="Z8271" s="12">
        <f>IF(OR(Tableau1[[#This Row],[Access R1 + S1+ T1 ]]&gt;=1,Tableau1[[#This Row],[Access V1 +W1 + X1]]&gt;=1),1,0)</f>
        <v>0</v>
      </c>
      <c r="AB8271" s="10" t="e">
        <f>Tableau1[[#This Row],[DOI]]</f>
        <v>#VALUE!</v>
      </c>
      <c r="AC8271" s="13" t="str">
        <f>Tableau1[[#This Row],[Authors]]&amp;", "&amp;Tableau1[[#This Row],[Title]]&amp;" "&amp;Tableau1[[#This Row],[Journal]]&amp;". "&amp;Tableau1[[#This Row],[Year]]</f>
        <v>McMahon CM, Schneider J, Dunsmore M, Gopinath B, Kifley A, Mitchell P, Wang JJ, Leeder SR., Screening, Education, and Rehabilitation Services for Hearing Loss Provided to Clients with Low Vision: Measured and Perceived Value Among Participants of the Vision-Hearing Project. Ear Hear. 2017</v>
      </c>
    </row>
    <row r="8272" spans="1:29" x14ac:dyDescent="0.3">
      <c r="A8272">
        <v>10174</v>
      </c>
      <c r="B8272" t="s">
        <v>12680</v>
      </c>
      <c r="C8272" t="s">
        <v>22849</v>
      </c>
      <c r="D8272" t="s">
        <v>33131</v>
      </c>
      <c r="E8272" t="s">
        <v>2438</v>
      </c>
      <c r="F8272" s="10"/>
      <c r="G8272">
        <v>2017</v>
      </c>
      <c r="J8272">
        <v>0.74208167592085061</v>
      </c>
      <c r="L8272" t="s">
        <v>44429</v>
      </c>
      <c r="M8272">
        <v>27439739</v>
      </c>
      <c r="Q8272" s="10"/>
      <c r="R8272" s="11">
        <f t="shared" si="258"/>
        <v>0</v>
      </c>
      <c r="U8272" s="11">
        <f t="shared" si="259"/>
        <v>0</v>
      </c>
      <c r="Y8272" s="11">
        <f>IF(SUM(Tableau1[[#This Row],[Other access]:[Sci-hub access]])&gt;=1,1,0)</f>
        <v>0</v>
      </c>
      <c r="Z8272" s="12">
        <f>IF(OR(Tableau1[[#This Row],[Access R1 + S1+ T1 ]]&gt;=1,Tableau1[[#This Row],[Access V1 +W1 + X1]]&gt;=1),1,0)</f>
        <v>0</v>
      </c>
      <c r="AB8272" s="10" t="str">
        <f>Tableau1[[#This Row],[DOI]]</f>
        <v>doi: 10.1136/bjophthalmol-2016-309104</v>
      </c>
      <c r="AC8272" s="13" t="str">
        <f>Tableau1[[#This Row],[Authors]]&amp;", "&amp;Tableau1[[#This Row],[Title]]&amp;" "&amp;Tableau1[[#This Row],[Journal]]&amp;". "&amp;Tableau1[[#This Row],[Year]]</f>
        <v>Ghasemi Falavarjani K, Al-Sheikh M, Akil H, Sadda SR., Image artefacts in swept-source optical coherence tomography angiography. Br J Ophthalmol. 2017</v>
      </c>
    </row>
    <row r="8273" spans="1:29" x14ac:dyDescent="0.3">
      <c r="A8273">
        <v>7947</v>
      </c>
      <c r="B8273" t="s">
        <v>10684</v>
      </c>
      <c r="C8273" t="s">
        <v>20880</v>
      </c>
      <c r="D8273" t="s">
        <v>31122</v>
      </c>
      <c r="E8273" t="s">
        <v>2441</v>
      </c>
      <c r="F8273" s="10"/>
      <c r="G8273">
        <v>2017</v>
      </c>
      <c r="J8273">
        <v>0.74216483521564969</v>
      </c>
      <c r="L8273" t="s">
        <v>42294</v>
      </c>
      <c r="M8273">
        <v>28024826</v>
      </c>
      <c r="Q8273" s="10"/>
      <c r="R8273" s="11">
        <f t="shared" si="258"/>
        <v>0</v>
      </c>
      <c r="U8273" s="11">
        <f t="shared" si="259"/>
        <v>0</v>
      </c>
      <c r="Y8273" s="11">
        <f>IF(SUM(Tableau1[[#This Row],[Other access]:[Sci-hub access]])&gt;=1,1,0)</f>
        <v>0</v>
      </c>
      <c r="Z8273" s="12">
        <f>IF(OR(Tableau1[[#This Row],[Access R1 + S1+ T1 ]]&gt;=1,Tableau1[[#This Row],[Access V1 +W1 + X1]]&gt;=1),1,0)</f>
        <v>0</v>
      </c>
      <c r="AB8273" s="10" t="str">
        <f>Tableau1[[#This Row],[DOI]]</f>
        <v>doi: 10.1016/j.ophtha.2016.11.008</v>
      </c>
      <c r="AC8273" s="13" t="str">
        <f>Tableau1[[#This Row],[Authors]]&amp;", "&amp;Tableau1[[#This Row],[Title]]&amp;" "&amp;Tableau1[[#This Row],[Journal]]&amp;". "&amp;Tableau1[[#This Row],[Year]]</f>
        <v>Vehof J, Sillevis Smitt-Kamminga N, Nibourg SA, Hammond CJ., Predictors of Discordance between Symptoms and Signs in Dry Eye Disease. Ophthalmology. 2017</v>
      </c>
    </row>
    <row r="8274" spans="1:29" x14ac:dyDescent="0.3">
      <c r="A8274">
        <v>7908</v>
      </c>
      <c r="B8274" t="s">
        <v>10651</v>
      </c>
      <c r="C8274" t="s">
        <v>20848</v>
      </c>
      <c r="D8274" t="s">
        <v>31089</v>
      </c>
      <c r="E8274" t="s">
        <v>2703</v>
      </c>
      <c r="F8274" s="10"/>
      <c r="G8274">
        <v>2017</v>
      </c>
      <c r="J8274">
        <v>0.74216978210495765</v>
      </c>
      <c r="L8274" t="s">
        <v>42255</v>
      </c>
      <c r="M8274">
        <v>28031397</v>
      </c>
      <c r="Q8274" s="10"/>
      <c r="R8274" s="11">
        <f t="shared" si="258"/>
        <v>0</v>
      </c>
      <c r="U8274" s="11">
        <f t="shared" si="259"/>
        <v>0</v>
      </c>
      <c r="Y8274" s="11">
        <f>IF(SUM(Tableau1[[#This Row],[Other access]:[Sci-hub access]])&gt;=1,1,0)</f>
        <v>0</v>
      </c>
      <c r="Z8274" s="12">
        <f>IF(OR(Tableau1[[#This Row],[Access R1 + S1+ T1 ]]&gt;=1,Tableau1[[#This Row],[Access V1 +W1 + X1]]&gt;=1),1,0)</f>
        <v>0</v>
      </c>
      <c r="AB8274" s="10" t="str">
        <f>Tableau1[[#This Row],[DOI]]</f>
        <v>doi: 10.1152/jn.00437.2016</v>
      </c>
      <c r="AC8274" s="13" t="str">
        <f>Tableau1[[#This Row],[Authors]]&amp;", "&amp;Tableau1[[#This Row],[Title]]&amp;" "&amp;Tableau1[[#This Row],[Journal]]&amp;". "&amp;Tableau1[[#This Row],[Year]]</f>
        <v>Upadhyaya S, Meng H, Das VE., Electrical stimulation of superior colliculus affects strabismus angle in monkey models for strabismus. J Neurophysiol. 2017</v>
      </c>
    </row>
    <row r="8275" spans="1:29" x14ac:dyDescent="0.3">
      <c r="A8275">
        <v>4398</v>
      </c>
      <c r="B8275" t="s">
        <v>7525</v>
      </c>
      <c r="C8275" t="s">
        <v>17761</v>
      </c>
      <c r="D8275" t="s">
        <v>27954</v>
      </c>
      <c r="E8275" t="s">
        <v>2468</v>
      </c>
      <c r="F8275" s="10"/>
      <c r="G8275">
        <v>2017</v>
      </c>
      <c r="J8275">
        <v>0.74220519183065525</v>
      </c>
      <c r="L8275" t="s">
        <v>38821</v>
      </c>
      <c r="M8275">
        <v>28448294</v>
      </c>
      <c r="Q8275" s="10"/>
      <c r="R8275" s="11">
        <f t="shared" si="258"/>
        <v>0</v>
      </c>
      <c r="U8275" s="11">
        <f t="shared" si="259"/>
        <v>0</v>
      </c>
      <c r="Y8275" s="11">
        <f>IF(SUM(Tableau1[[#This Row],[Other access]:[Sci-hub access]])&gt;=1,1,0)</f>
        <v>0</v>
      </c>
      <c r="Z8275" s="12">
        <f>IF(OR(Tableau1[[#This Row],[Access R1 + S1+ T1 ]]&gt;=1,Tableau1[[#This Row],[Access V1 +W1 + X1]]&gt;=1),1,0)</f>
        <v>0</v>
      </c>
      <c r="AB8275" s="10" t="str">
        <f>Tableau1[[#This Row],[DOI]]</f>
        <v>doi: 10.1097/IJG.0000000000000683</v>
      </c>
      <c r="AC8275" s="13" t="str">
        <f>Tableau1[[#This Row],[Authors]]&amp;", "&amp;Tableau1[[#This Row],[Title]]&amp;" "&amp;Tableau1[[#This Row],[Journal]]&amp;". "&amp;Tableau1[[#This Row],[Year]]</f>
        <v>Goh JP, Koh V, Chan YH, Ngo C., Macular Ganglion Cell and Retinal Nerve Fiber Layer Thickness in Children With Refractive Errors-An Optical Coherence Tomography Study. J Glaucoma. 2017</v>
      </c>
    </row>
    <row r="8276" spans="1:29" x14ac:dyDescent="0.3">
      <c r="A8276">
        <v>3581</v>
      </c>
      <c r="B8276" t="s">
        <v>6753</v>
      </c>
      <c r="C8276" t="s">
        <v>16995</v>
      </c>
      <c r="D8276" t="s">
        <v>27177</v>
      </c>
      <c r="E8276" t="s">
        <v>2862</v>
      </c>
      <c r="F8276" s="10"/>
      <c r="G8276">
        <v>2017</v>
      </c>
      <c r="J8276">
        <v>0.74246365447597773</v>
      </c>
      <c r="L8276" t="s">
        <v>38027</v>
      </c>
      <c r="M8276">
        <v>28566614</v>
      </c>
      <c r="Q8276" s="10"/>
      <c r="R8276" s="11">
        <f t="shared" si="258"/>
        <v>0</v>
      </c>
      <c r="U8276" s="11">
        <f t="shared" si="259"/>
        <v>0</v>
      </c>
      <c r="Y8276" s="11">
        <f>IF(SUM(Tableau1[[#This Row],[Other access]:[Sci-hub access]])&gt;=1,1,0)</f>
        <v>0</v>
      </c>
      <c r="Z8276" s="12">
        <f>IF(OR(Tableau1[[#This Row],[Access R1 + S1+ T1 ]]&gt;=1,Tableau1[[#This Row],[Access V1 +W1 + X1]]&gt;=1),1,0)</f>
        <v>0</v>
      </c>
      <c r="AB8276" s="10" t="str">
        <f>Tableau1[[#This Row],[DOI]]</f>
        <v>doi: 10.2169/internalmedicine.56.7656</v>
      </c>
      <c r="AC8276" s="13" t="str">
        <f>Tableau1[[#This Row],[Authors]]&amp;", "&amp;Tableau1[[#This Row],[Title]]&amp;" "&amp;Tableau1[[#This Row],[Journal]]&amp;". "&amp;Tableau1[[#This Row],[Year]]</f>
        <v>Iwata A, Shimuta K, Ohnishi M., Conjunctivitis Caused by a Strain of Neisseria gonorrhoeae That Was Less Susceptible to Ceftriaxone. Intern Med. 2017</v>
      </c>
    </row>
    <row r="8277" spans="1:29" x14ac:dyDescent="0.3">
      <c r="A8277">
        <v>9182</v>
      </c>
      <c r="B8277" t="s">
        <v>11775</v>
      </c>
      <c r="C8277" t="s">
        <v>21950</v>
      </c>
      <c r="D8277" t="s">
        <v>32216</v>
      </c>
      <c r="E8277" t="s">
        <v>2447</v>
      </c>
      <c r="F8277" s="10"/>
      <c r="G8277">
        <v>2017</v>
      </c>
      <c r="J8277">
        <v>0.74252087052593763</v>
      </c>
      <c r="L8277" t="s">
        <v>43498</v>
      </c>
      <c r="M8277">
        <v>27768644</v>
      </c>
      <c r="Q8277" s="10"/>
      <c r="R8277" s="11">
        <f t="shared" si="258"/>
        <v>0</v>
      </c>
      <c r="U8277" s="11">
        <f t="shared" si="259"/>
        <v>0</v>
      </c>
      <c r="Y8277" s="11">
        <f>IF(SUM(Tableau1[[#This Row],[Other access]:[Sci-hub access]])&gt;=1,1,0)</f>
        <v>0</v>
      </c>
      <c r="Z8277" s="12">
        <f>IF(OR(Tableau1[[#This Row],[Access R1 + S1+ T1 ]]&gt;=1,Tableau1[[#This Row],[Access V1 +W1 + X1]]&gt;=1),1,0)</f>
        <v>0</v>
      </c>
      <c r="AB8277" s="10" t="str">
        <f>Tableau1[[#This Row],[DOI]]</f>
        <v>doi: 10.1097/IOP.0000000000000811</v>
      </c>
      <c r="AC8277" s="13" t="str">
        <f>Tableau1[[#This Row],[Authors]]&amp;", "&amp;Tableau1[[#This Row],[Title]]&amp;" "&amp;Tableau1[[#This Row],[Journal]]&amp;". "&amp;Tableau1[[#This Row],[Year]]</f>
        <v>Sobol EK, Barmettler A., A Case of Idiopathic Bilateral Hemolacria in an 11-Year-Old Girl. Ophthal Plast Reconstr Surg. 2017</v>
      </c>
    </row>
    <row r="8278" spans="1:29" x14ac:dyDescent="0.3">
      <c r="A8278">
        <v>2614</v>
      </c>
      <c r="B8278" t="s">
        <v>5831</v>
      </c>
      <c r="C8278" t="s">
        <v>16077</v>
      </c>
      <c r="D8278" t="s">
        <v>26254</v>
      </c>
      <c r="E8278" t="s">
        <v>2658</v>
      </c>
      <c r="F8278" s="10"/>
      <c r="G8278">
        <v>2017</v>
      </c>
      <c r="J8278">
        <v>0.74255421335522864</v>
      </c>
      <c r="L8278" t="s">
        <v>37077</v>
      </c>
      <c r="M8278">
        <v>28719723</v>
      </c>
      <c r="Q8278" s="10"/>
      <c r="R8278" s="11">
        <f t="shared" si="258"/>
        <v>0</v>
      </c>
      <c r="U8278" s="11">
        <f t="shared" si="259"/>
        <v>0</v>
      </c>
      <c r="Y8278" s="11">
        <f>IF(SUM(Tableau1[[#This Row],[Other access]:[Sci-hub access]])&gt;=1,1,0)</f>
        <v>0</v>
      </c>
      <c r="Z8278" s="12">
        <f>IF(OR(Tableau1[[#This Row],[Access R1 + S1+ T1 ]]&gt;=1,Tableau1[[#This Row],[Access V1 +W1 + X1]]&gt;=1),1,0)</f>
        <v>0</v>
      </c>
      <c r="AB8278" s="10" t="str">
        <f>Tableau1[[#This Row],[DOI]]</f>
        <v>doi: 10.1002/art.40217</v>
      </c>
      <c r="AC8278" s="13" t="str">
        <f>Tableau1[[#This Row],[Authors]]&amp;", "&amp;Tableau1[[#This Row],[Title]]&amp;" "&amp;Tableau1[[#This Row],[Journal]]&amp;". "&amp;Tableau1[[#This Row],[Year]]</f>
        <v>Périer A, Savey L, Marcelin AG, Serve P, Saadoun D, Barete S., De Novo Human Herpesvirus 8 Tumors Induced by Rituximab in Autoimmune or Inflammatory Systemic Diseases. Arthritis Rheumatol. 2017</v>
      </c>
    </row>
    <row r="8279" spans="1:29" x14ac:dyDescent="0.3">
      <c r="A8279">
        <v>10495</v>
      </c>
      <c r="B8279" t="s">
        <v>12980</v>
      </c>
      <c r="C8279" t="s">
        <v>23146</v>
      </c>
      <c r="D8279" t="s">
        <v>33433</v>
      </c>
      <c r="E8279" t="s">
        <v>2457</v>
      </c>
      <c r="F8279" s="10"/>
      <c r="G8279">
        <v>2017</v>
      </c>
      <c r="J8279">
        <v>0.742554779073339</v>
      </c>
      <c r="L8279" t="s">
        <v>44744</v>
      </c>
      <c r="M8279">
        <v>27258541</v>
      </c>
      <c r="Q8279" s="10"/>
      <c r="R8279" s="11">
        <f t="shared" si="258"/>
        <v>0</v>
      </c>
      <c r="U8279" s="11">
        <f t="shared" si="259"/>
        <v>0</v>
      </c>
      <c r="Y8279" s="11">
        <f>IF(SUM(Tableau1[[#This Row],[Other access]:[Sci-hub access]])&gt;=1,1,0)</f>
        <v>0</v>
      </c>
      <c r="Z8279" s="12">
        <f>IF(OR(Tableau1[[#This Row],[Access R1 + S1+ T1 ]]&gt;=1,Tableau1[[#This Row],[Access V1 +W1 + X1]]&gt;=1),1,0)</f>
        <v>0</v>
      </c>
      <c r="AB8279" s="10" t="str">
        <f>Tableau1[[#This Row],[DOI]]</f>
        <v>doi: 10.1097/ICB.0000000000000342</v>
      </c>
      <c r="AC8279" s="13" t="str">
        <f>Tableau1[[#This Row],[Authors]]&amp;", "&amp;Tableau1[[#This Row],[Title]]&amp;" "&amp;Tableau1[[#This Row],[Journal]]&amp;". "&amp;Tableau1[[#This Row],[Year]]</f>
        <v>Pandya VB, Hooper CY, Merani R, McCluskey P., TATTOO-ASSOCIATED UVEITIS WITH CHOROIDAL GRANULOMA: A RARE PRESENTATION OF SYSTEMIC SARCOIDOSIS. Retin Cases Brief Rep. 2017</v>
      </c>
    </row>
    <row r="8280" spans="1:29" x14ac:dyDescent="0.3">
      <c r="A8280">
        <v>2843</v>
      </c>
      <c r="B8280" t="s">
        <v>6044</v>
      </c>
      <c r="C8280" t="s">
        <v>16290</v>
      </c>
      <c r="D8280" t="s">
        <v>26468</v>
      </c>
      <c r="E8280" t="s">
        <v>2862</v>
      </c>
      <c r="F8280" s="10"/>
      <c r="G8280">
        <v>2017</v>
      </c>
      <c r="J8280">
        <v>0.74258980052202483</v>
      </c>
      <c r="L8280" t="s">
        <v>37302</v>
      </c>
      <c r="M8280">
        <v>28674367</v>
      </c>
      <c r="Q8280" s="10"/>
      <c r="R8280" s="11">
        <f t="shared" si="258"/>
        <v>0</v>
      </c>
      <c r="U8280" s="11">
        <f t="shared" si="259"/>
        <v>0</v>
      </c>
      <c r="Y8280" s="11">
        <f>IF(SUM(Tableau1[[#This Row],[Other access]:[Sci-hub access]])&gt;=1,1,0)</f>
        <v>0</v>
      </c>
      <c r="Z8280" s="12">
        <f>IF(OR(Tableau1[[#This Row],[Access R1 + S1+ T1 ]]&gt;=1,Tableau1[[#This Row],[Access V1 +W1 + X1]]&gt;=1),1,0)</f>
        <v>0</v>
      </c>
      <c r="AB8280" s="10" t="str">
        <f>Tableau1[[#This Row],[DOI]]</f>
        <v>doi: 10.2169/internalmedicine.56.7889</v>
      </c>
      <c r="AC8280" s="13" t="str">
        <f>Tableau1[[#This Row],[Authors]]&amp;", "&amp;Tableau1[[#This Row],[Title]]&amp;" "&amp;Tableau1[[#This Row],[Journal]]&amp;". "&amp;Tableau1[[#This Row],[Year]]</f>
        <v>Yaguchi H, Mito Y, Ohashi I, Nomura T, Yabe I, Tajima Y., Neuromyelitis Optica Spectrum Disorder with Recurrent Intracranial Hemorrhage. Intern Med. 2017</v>
      </c>
    </row>
    <row r="8281" spans="1:29" x14ac:dyDescent="0.3">
      <c r="A8281">
        <v>513</v>
      </c>
      <c r="B8281" t="s">
        <v>3776</v>
      </c>
      <c r="C8281" t="s">
        <v>14033</v>
      </c>
      <c r="D8281" t="s">
        <v>24196</v>
      </c>
      <c r="E8281" t="s">
        <v>2570</v>
      </c>
      <c r="F8281" s="10"/>
      <c r="G8281">
        <v>2018</v>
      </c>
      <c r="J8281">
        <v>0.74259643489196192</v>
      </c>
      <c r="L8281" t="s">
        <v>35014</v>
      </c>
      <c r="M8281">
        <v>29199443</v>
      </c>
      <c r="Q8281" s="10"/>
      <c r="R8281" s="11">
        <f t="shared" si="258"/>
        <v>0</v>
      </c>
      <c r="U8281" s="11">
        <f t="shared" si="259"/>
        <v>0</v>
      </c>
      <c r="Y8281" s="11">
        <f>IF(SUM(Tableau1[[#This Row],[Other access]:[Sci-hub access]])&gt;=1,1,0)</f>
        <v>0</v>
      </c>
      <c r="Z8281" s="12">
        <f>IF(OR(Tableau1[[#This Row],[Access R1 + S1+ T1 ]]&gt;=1,Tableau1[[#This Row],[Access V1 +W1 + X1]]&gt;=1),1,0)</f>
        <v>0</v>
      </c>
      <c r="AB8281" s="10" t="str">
        <f>Tableau1[[#This Row],[DOI]]</f>
        <v>doi: 10.1177/0003489417744318</v>
      </c>
      <c r="AC8281" s="13" t="str">
        <f>Tableau1[[#This Row],[Authors]]&amp;", "&amp;Tableau1[[#This Row],[Title]]&amp;" "&amp;Tableau1[[#This Row],[Journal]]&amp;". "&amp;Tableau1[[#This Row],[Year]]</f>
        <v>Hua X, Diggelmann H, Jalukar V, Turek JW, Pagedar NA., Successful Prediction of a Left Nonrecurrent Laryngeal Nerve in a Patient With Right-Sided Aorta and Aberrant Left Subclavian Artery. Ann Otol Rhinol Laryngol. 2018</v>
      </c>
    </row>
    <row r="8282" spans="1:29" x14ac:dyDescent="0.3">
      <c r="A8282">
        <v>9931</v>
      </c>
      <c r="B8282" t="s">
        <v>12458</v>
      </c>
      <c r="C8282" t="s">
        <v>22628</v>
      </c>
      <c r="D8282" t="s">
        <v>32906</v>
      </c>
      <c r="E8282" t="s">
        <v>2486</v>
      </c>
      <c r="F8282" s="10"/>
      <c r="G8282">
        <v>2017</v>
      </c>
      <c r="J8282">
        <v>0.74267749944989336</v>
      </c>
      <c r="L8282" t="s">
        <v>44189</v>
      </c>
      <c r="M8282">
        <v>27535721</v>
      </c>
      <c r="Q8282" s="10"/>
      <c r="R8282" s="11">
        <f t="shared" si="258"/>
        <v>0</v>
      </c>
      <c r="U8282" s="11">
        <f t="shared" si="259"/>
        <v>0</v>
      </c>
      <c r="Y8282" s="11">
        <f>IF(SUM(Tableau1[[#This Row],[Other access]:[Sci-hub access]])&gt;=1,1,0)</f>
        <v>0</v>
      </c>
      <c r="Z8282" s="12">
        <f>IF(OR(Tableau1[[#This Row],[Access R1 + S1+ T1 ]]&gt;=1,Tableau1[[#This Row],[Access V1 +W1 + X1]]&gt;=1),1,0)</f>
        <v>0</v>
      </c>
      <c r="AB8282" s="10" t="str">
        <f>Tableau1[[#This Row],[DOI]]</f>
        <v>doi: 10.1111/aos.13227</v>
      </c>
      <c r="AC8282" s="13" t="str">
        <f>Tableau1[[#This Row],[Authors]]&amp;", "&amp;Tableau1[[#This Row],[Title]]&amp;" "&amp;Tableau1[[#This Row],[Journal]]&amp;". "&amp;Tableau1[[#This Row],[Year]]</f>
        <v>Wang J, Valiente-Soriano FJ, Nadal-Nicolás FM, Rovere G, Chen S, Huang W, Agudo-Barriuso M, Jonas JB, Vidal-Sanz M, Zhang X., MicroRNA regulation in an animal model of acute ocular hypertension. Acta Ophthalmol. 2017</v>
      </c>
    </row>
    <row r="8283" spans="1:29" x14ac:dyDescent="0.3">
      <c r="A8283">
        <v>7373</v>
      </c>
      <c r="B8283" t="s">
        <v>1325</v>
      </c>
      <c r="C8283" t="s">
        <v>1326</v>
      </c>
      <c r="D8283" t="s">
        <v>1327</v>
      </c>
      <c r="E8283" t="s">
        <v>2961</v>
      </c>
      <c r="F8283" s="10"/>
      <c r="G8283">
        <v>2017</v>
      </c>
      <c r="J8283">
        <v>0.74276460956987289</v>
      </c>
      <c r="L8283" t="s">
        <v>41729</v>
      </c>
      <c r="M8283">
        <v>28099577</v>
      </c>
      <c r="Q8283" s="10"/>
      <c r="R8283" s="11">
        <f t="shared" si="258"/>
        <v>0</v>
      </c>
      <c r="U8283" s="11">
        <f t="shared" si="259"/>
        <v>0</v>
      </c>
      <c r="Y8283" s="11">
        <f>IF(SUM(Tableau1[[#This Row],[Other access]:[Sci-hub access]])&gt;=1,1,0)</f>
        <v>0</v>
      </c>
      <c r="Z8283" s="12">
        <f>IF(OR(Tableau1[[#This Row],[Access R1 + S1+ T1 ]]&gt;=1,Tableau1[[#This Row],[Access V1 +W1 + X1]]&gt;=1),1,0)</f>
        <v>0</v>
      </c>
      <c r="AB8283" s="10" t="str">
        <f>Tableau1[[#This Row],[DOI]]</f>
        <v>doi: 10.1590/1807-3107BOR-2017.vol31.0008</v>
      </c>
      <c r="AC8283" s="13" t="str">
        <f>Tableau1[[#This Row],[Authors]]&amp;", "&amp;Tableau1[[#This Row],[Title]]&amp;" "&amp;Tableau1[[#This Row],[Journal]]&amp;". "&amp;Tableau1[[#This Row],[Year]]</f>
        <v>Ambrósio LM, Rovai ES, França BN, Balzarini DA, Abreu IS, Lopes SB, Nunes TB, Lourenço SV, Pasoto SG, Saraiva L, Holzhausen M., Effects of periodontal treatment on primary sjȫgren's syndrome symptoms. Braz Oral Res. 2017</v>
      </c>
    </row>
    <row r="8284" spans="1:29" x14ac:dyDescent="0.3">
      <c r="A8284">
        <v>5359</v>
      </c>
      <c r="B8284" t="s">
        <v>8413</v>
      </c>
      <c r="C8284" t="s">
        <v>18636</v>
      </c>
      <c r="D8284" t="s">
        <v>28843</v>
      </c>
      <c r="E8284" t="s">
        <v>2511</v>
      </c>
      <c r="F8284" s="10"/>
      <c r="G8284">
        <v>2017</v>
      </c>
      <c r="J8284">
        <v>0.74279092739504038</v>
      </c>
      <c r="L8284" t="s">
        <v>39754</v>
      </c>
      <c r="M8284">
        <v>28345562</v>
      </c>
      <c r="Q8284" s="10"/>
      <c r="R8284" s="11">
        <f t="shared" si="258"/>
        <v>0</v>
      </c>
      <c r="U8284" s="11">
        <f t="shared" si="259"/>
        <v>0</v>
      </c>
      <c r="Y8284" s="11">
        <f>IF(SUM(Tableau1[[#This Row],[Other access]:[Sci-hub access]])&gt;=1,1,0)</f>
        <v>0</v>
      </c>
      <c r="Z8284" s="12">
        <f>IF(OR(Tableau1[[#This Row],[Access R1 + S1+ T1 ]]&gt;=1,Tableau1[[#This Row],[Access V1 +W1 + X1]]&gt;=1),1,0)</f>
        <v>0</v>
      </c>
      <c r="AB8284" s="10" t="str">
        <f>Tableau1[[#This Row],[DOI]]</f>
        <v>doi: 10.4103/ijo.IJO_869_16</v>
      </c>
      <c r="AC8284" s="13" t="str">
        <f>Tableau1[[#This Row],[Authors]]&amp;", "&amp;Tableau1[[#This Row],[Title]]&amp;" "&amp;Tableau1[[#This Row],[Journal]]&amp;". "&amp;Tableau1[[#This Row],[Year]]</f>
        <v>Vashist P, Senjam SS, Gupta V, Gupta N, Kumar A., Definition of blindness under National Programme for Control of Blindness: Do we need to revise it? Indian J Ophthalmol. 2017</v>
      </c>
    </row>
    <row r="8285" spans="1:29" x14ac:dyDescent="0.3">
      <c r="A8285">
        <v>6645</v>
      </c>
      <c r="B8285" t="s">
        <v>1031</v>
      </c>
      <c r="C8285" t="s">
        <v>1032</v>
      </c>
      <c r="D8285" t="s">
        <v>1033</v>
      </c>
      <c r="E8285" t="s">
        <v>3094</v>
      </c>
      <c r="F8285" s="10"/>
      <c r="G8285">
        <v>2017</v>
      </c>
      <c r="J8285">
        <v>0.74294175429809373</v>
      </c>
      <c r="L8285" t="s">
        <v>41008</v>
      </c>
      <c r="M8285">
        <v>28186662</v>
      </c>
      <c r="Q8285" s="10"/>
      <c r="R8285" s="11">
        <f t="shared" si="258"/>
        <v>0</v>
      </c>
      <c r="U8285" s="11">
        <f t="shared" si="259"/>
        <v>0</v>
      </c>
      <c r="Y8285" s="11">
        <f>IF(SUM(Tableau1[[#This Row],[Other access]:[Sci-hub access]])&gt;=1,1,0)</f>
        <v>0</v>
      </c>
      <c r="Z8285" s="12">
        <f>IF(OR(Tableau1[[#This Row],[Access R1 + S1+ T1 ]]&gt;=1,Tableau1[[#This Row],[Access V1 +W1 + X1]]&gt;=1),1,0)</f>
        <v>0</v>
      </c>
      <c r="AB8285" s="10" t="str">
        <f>Tableau1[[#This Row],[DOI]]</f>
        <v>doi: 10.1002/mds.26934</v>
      </c>
      <c r="AC8285" s="13" t="str">
        <f>Tableau1[[#This Row],[Authors]]&amp;", "&amp;Tableau1[[#This Row],[Title]]&amp;" "&amp;Tableau1[[#This Row],[Journal]]&amp;". "&amp;Tableau1[[#This Row],[Year]]</f>
        <v>Defazio G, Hallett M, Jinnah HA, Conte A, Berardelli A., Blepharospasm 40 years later. Mov Disord. 2017</v>
      </c>
    </row>
    <row r="8286" spans="1:29" x14ac:dyDescent="0.3">
      <c r="A8286">
        <v>9824</v>
      </c>
      <c r="B8286" t="s">
        <v>12362</v>
      </c>
      <c r="C8286" t="s">
        <v>22533</v>
      </c>
      <c r="D8286" t="s">
        <v>32810</v>
      </c>
      <c r="E8286" t="s">
        <v>2457</v>
      </c>
      <c r="F8286" s="10"/>
      <c r="G8286">
        <v>2017</v>
      </c>
      <c r="J8286">
        <v>0.74294616791327228</v>
      </c>
      <c r="L8286" t="s">
        <v>44086</v>
      </c>
      <c r="M8286">
        <v>27571428</v>
      </c>
      <c r="Q8286" s="10"/>
      <c r="R8286" s="11">
        <f t="shared" si="258"/>
        <v>0</v>
      </c>
      <c r="U8286" s="11">
        <f t="shared" si="259"/>
        <v>0</v>
      </c>
      <c r="Y8286" s="11">
        <f>IF(SUM(Tableau1[[#This Row],[Other access]:[Sci-hub access]])&gt;=1,1,0)</f>
        <v>0</v>
      </c>
      <c r="Z8286" s="12">
        <f>IF(OR(Tableau1[[#This Row],[Access R1 + S1+ T1 ]]&gt;=1,Tableau1[[#This Row],[Access V1 +W1 + X1]]&gt;=1),1,0)</f>
        <v>0</v>
      </c>
      <c r="AB8286" s="10" t="str">
        <f>Tableau1[[#This Row],[DOI]]</f>
        <v>doi: 10.1097/ICB.0000000000000405</v>
      </c>
      <c r="AC8286" s="13" t="str">
        <f>Tableau1[[#This Row],[Authors]]&amp;", "&amp;Tableau1[[#This Row],[Title]]&amp;" "&amp;Tableau1[[#This Row],[Journal]]&amp;". "&amp;Tableau1[[#This Row],[Year]]</f>
        <v>Randhawa S, Sharma M., A NEW MACULAR DYSTROPHY SECONDARY TO A NOVEL MUTATION IN THE PROMININ 1 (PROM1) GENE. Retin Cases Brief Rep. 2017</v>
      </c>
    </row>
    <row r="8287" spans="1:29" x14ac:dyDescent="0.3">
      <c r="A8287">
        <v>4986</v>
      </c>
      <c r="B8287" t="s">
        <v>8077</v>
      </c>
      <c r="C8287" t="s">
        <v>18306</v>
      </c>
      <c r="D8287" t="s">
        <v>28507</v>
      </c>
      <c r="E8287" t="s">
        <v>2441</v>
      </c>
      <c r="F8287" s="10"/>
      <c r="G8287">
        <v>2017</v>
      </c>
      <c r="J8287">
        <v>0.7429722535790747</v>
      </c>
      <c r="L8287" t="s">
        <v>39394</v>
      </c>
      <c r="M8287">
        <v>28385302</v>
      </c>
      <c r="Q8287" s="10"/>
      <c r="R8287" s="11">
        <f t="shared" si="258"/>
        <v>0</v>
      </c>
      <c r="U8287" s="11">
        <f t="shared" si="259"/>
        <v>0</v>
      </c>
      <c r="Y8287" s="11">
        <f>IF(SUM(Tableau1[[#This Row],[Other access]:[Sci-hub access]])&gt;=1,1,0)</f>
        <v>0</v>
      </c>
      <c r="Z8287" s="12">
        <f>IF(OR(Tableau1[[#This Row],[Access R1 + S1+ T1 ]]&gt;=1,Tableau1[[#This Row],[Access V1 +W1 + X1]]&gt;=1),1,0)</f>
        <v>0</v>
      </c>
      <c r="AB8287" s="10" t="str">
        <f>Tableau1[[#This Row],[DOI]]</f>
        <v>doi: 10.1016/j.ophtha.2017.02.025</v>
      </c>
      <c r="AC8287" s="13" t="str">
        <f>Tableau1[[#This Row],[Authors]]&amp;", "&amp;Tableau1[[#This Row],[Title]]&amp;" "&amp;Tableau1[[#This Row],[Journal]]&amp;". "&amp;Tableau1[[#This Row],[Year]]</f>
        <v>Kwon J, Sung KR, Han S, Moon YJ, Shin JW., Subclassification of Primary Angle Closure Using Anterior Segment Optical Coherence Tomography and Ultrasound Biomicroscopic Parameters. Ophthalmology. 2017</v>
      </c>
    </row>
    <row r="8288" spans="1:29" x14ac:dyDescent="0.3">
      <c r="A8288">
        <v>6024</v>
      </c>
      <c r="B8288" t="s">
        <v>9010</v>
      </c>
      <c r="C8288" t="s">
        <v>19225</v>
      </c>
      <c r="D8288" t="s">
        <v>29440</v>
      </c>
      <c r="E8288" t="s">
        <v>2451</v>
      </c>
      <c r="F8288" s="10"/>
      <c r="G8288">
        <v>2017</v>
      </c>
      <c r="J8288">
        <v>0.74301930212172818</v>
      </c>
      <c r="L8288" t="s">
        <v>40401</v>
      </c>
      <c r="M8288">
        <v>28257425</v>
      </c>
      <c r="Q8288" s="10"/>
      <c r="R8288" s="11">
        <f t="shared" si="258"/>
        <v>0</v>
      </c>
      <c r="U8288" s="11">
        <f t="shared" si="259"/>
        <v>0</v>
      </c>
      <c r="Y8288" s="11">
        <f>IF(SUM(Tableau1[[#This Row],[Other access]:[Sci-hub access]])&gt;=1,1,0)</f>
        <v>0</v>
      </c>
      <c r="Z8288" s="12">
        <f>IF(OR(Tableau1[[#This Row],[Access R1 + S1+ T1 ]]&gt;=1,Tableau1[[#This Row],[Access V1 +W1 + X1]]&gt;=1),1,0)</f>
        <v>0</v>
      </c>
      <c r="AB8288" s="10" t="str">
        <f>Tableau1[[#This Row],[DOI]]</f>
        <v>doi: 10.1371/journal.pone.0171712</v>
      </c>
      <c r="AC8288" s="13" t="str">
        <f>Tableau1[[#This Row],[Authors]]&amp;", "&amp;Tableau1[[#This Row],[Title]]&amp;" "&amp;Tableau1[[#This Row],[Journal]]&amp;". "&amp;Tableau1[[#This Row],[Year]]</f>
        <v>Hertsenberg AJ, Shojaati G, Funderburgh ML, Mann MM, Du Y, Funderburgh JL., Corneal stromal stem cells reduce corneal scarring by mediating neutrophil infiltration after wounding. PLoS One. 2017</v>
      </c>
    </row>
    <row r="8289" spans="1:29" x14ac:dyDescent="0.3">
      <c r="A8289">
        <v>7802</v>
      </c>
      <c r="B8289" t="s">
        <v>10566</v>
      </c>
      <c r="C8289" t="s">
        <v>20762</v>
      </c>
      <c r="D8289" t="s">
        <v>31003</v>
      </c>
      <c r="E8289" t="s">
        <v>34384</v>
      </c>
      <c r="F8289" s="10"/>
      <c r="G8289">
        <v>2017</v>
      </c>
      <c r="J8289">
        <v>0.74310402752636218</v>
      </c>
      <c r="L8289" t="s">
        <v>42153</v>
      </c>
      <c r="M8289">
        <v>28054329</v>
      </c>
      <c r="Q8289" s="10"/>
      <c r="R8289" s="11">
        <f t="shared" si="258"/>
        <v>0</v>
      </c>
      <c r="U8289" s="11">
        <f t="shared" si="259"/>
        <v>0</v>
      </c>
      <c r="Y8289" s="11">
        <f>IF(SUM(Tableau1[[#This Row],[Other access]:[Sci-hub access]])&gt;=1,1,0)</f>
        <v>0</v>
      </c>
      <c r="Z8289" s="12">
        <f>IF(OR(Tableau1[[#This Row],[Access R1 + S1+ T1 ]]&gt;=1,Tableau1[[#This Row],[Access V1 +W1 + X1]]&gt;=1),1,0)</f>
        <v>0</v>
      </c>
      <c r="AB8289" s="10" t="str">
        <f>Tableau1[[#This Row],[DOI]]</f>
        <v>doi: 10.1007/s10637-016-0422-z</v>
      </c>
      <c r="AC8289" s="13" t="str">
        <f>Tableau1[[#This Row],[Authors]]&amp;", "&amp;Tableau1[[#This Row],[Title]]&amp;" "&amp;Tableau1[[#This Row],[Journal]]&amp;". "&amp;Tableau1[[#This Row],[Year]]</f>
        <v>Mukai H, Kogawa T, Matsubara N, Naito Y, Sasaki M, Hosono A., A first-in-human Phase 1 study of epirubicin-conjugated polymer micelles (K-912/NC-6300) in patients with advanced or recurrent solid tumors. Invest New Drugs. 2017</v>
      </c>
    </row>
    <row r="8290" spans="1:29" ht="28.8" x14ac:dyDescent="0.3">
      <c r="A8290">
        <v>5382</v>
      </c>
      <c r="B8290" t="s">
        <v>8435</v>
      </c>
      <c r="C8290" t="s">
        <v>18658</v>
      </c>
      <c r="D8290" t="s">
        <v>28865</v>
      </c>
      <c r="E8290" t="s">
        <v>3098</v>
      </c>
      <c r="F8290" s="10"/>
      <c r="G8290">
        <v>2017</v>
      </c>
      <c r="J8290">
        <v>0.74315095910178564</v>
      </c>
      <c r="L8290" t="s">
        <v>39777</v>
      </c>
      <c r="M8290">
        <v>28341650</v>
      </c>
      <c r="Q8290" s="10"/>
      <c r="R8290" s="11">
        <f t="shared" si="258"/>
        <v>0</v>
      </c>
      <c r="U8290" s="11">
        <f t="shared" si="259"/>
        <v>0</v>
      </c>
      <c r="Y8290" s="11">
        <f>IF(SUM(Tableau1[[#This Row],[Other access]:[Sci-hub access]])&gt;=1,1,0)</f>
        <v>0</v>
      </c>
      <c r="Z8290" s="12">
        <f>IF(OR(Tableau1[[#This Row],[Access R1 + S1+ T1 ]]&gt;=1,Tableau1[[#This Row],[Access V1 +W1 + X1]]&gt;=1),1,0)</f>
        <v>0</v>
      </c>
      <c r="AB8290" s="10" t="str">
        <f>Tableau1[[#This Row],[DOI]]</f>
        <v>doi: 10.1534/genetics.116.196998</v>
      </c>
      <c r="AC8290" s="13" t="str">
        <f>Tableau1[[#This Row],[Authors]]&amp;", "&amp;Tableau1[[#This Row],[Title]]&amp;" "&amp;Tableau1[[#This Row],[Journal]]&amp;". "&amp;Tableau1[[#This Row],[Year]]</f>
        <v>Ding Y, Liu Y, Yan Q, Fritsche LG, Cook RJ, Clemons T, Ratnapriya R, Klein ML, Abecasis GR, Swaroop A, Chew EY, Weeks DE, Chen W; AREDS2 Research Group.., Bivariate Analysis of Age-Related Macular Degeneration Progression Using Genetic Risk Scores. Genetics. 2017</v>
      </c>
    </row>
    <row r="8291" spans="1:29" x14ac:dyDescent="0.3">
      <c r="A8291">
        <v>1725</v>
      </c>
      <c r="B8291" t="s">
        <v>4975</v>
      </c>
      <c r="C8291" t="s">
        <v>15223</v>
      </c>
      <c r="D8291" t="s">
        <v>25396</v>
      </c>
      <c r="E8291" t="s">
        <v>2448</v>
      </c>
      <c r="F8291" s="10"/>
      <c r="G8291">
        <v>2017</v>
      </c>
      <c r="J8291">
        <v>0.74315607786089966</v>
      </c>
      <c r="L8291" t="s">
        <v>36201</v>
      </c>
      <c r="M8291">
        <v>28891028</v>
      </c>
      <c r="Q8291" s="10"/>
      <c r="R8291" s="11">
        <f t="shared" si="258"/>
        <v>0</v>
      </c>
      <c r="U8291" s="11">
        <f t="shared" si="259"/>
        <v>0</v>
      </c>
      <c r="Y8291" s="11">
        <f>IF(SUM(Tableau1[[#This Row],[Other access]:[Sci-hub access]])&gt;=1,1,0)</f>
        <v>0</v>
      </c>
      <c r="Z8291" s="12">
        <f>IF(OR(Tableau1[[#This Row],[Access R1 + S1+ T1 ]]&gt;=1,Tableau1[[#This Row],[Access V1 +W1 + X1]]&gt;=1),1,0)</f>
        <v>0</v>
      </c>
      <c r="AB8291" s="10" t="str">
        <f>Tableau1[[#This Row],[DOI]]</f>
        <v>doi: 10.1007/s00417-017-3793-8</v>
      </c>
      <c r="AC8291" s="13" t="str">
        <f>Tableau1[[#This Row],[Authors]]&amp;", "&amp;Tableau1[[#This Row],[Title]]&amp;" "&amp;Tableau1[[#This Row],[Journal]]&amp;". "&amp;Tableau1[[#This Row],[Year]]</f>
        <v>Demirel S, Yanık Ö, Nalcı H, Batıoğlu F, Özmert E., The use of optical coherence tomography angiography in pachychoroid spectrum diseases: a concurrent comparison with dye angiography. Graefes Arch Clin Exp Ophthalmol. 2017</v>
      </c>
    </row>
    <row r="8292" spans="1:29" x14ac:dyDescent="0.3">
      <c r="A8292">
        <v>9657</v>
      </c>
      <c r="B8292" t="s">
        <v>12207</v>
      </c>
      <c r="C8292" t="s">
        <v>22381</v>
      </c>
      <c r="D8292" t="s">
        <v>32655</v>
      </c>
      <c r="E8292" t="s">
        <v>2471</v>
      </c>
      <c r="F8292" s="10"/>
      <c r="G8292">
        <v>2017</v>
      </c>
      <c r="J8292">
        <v>0.7433538627728663</v>
      </c>
      <c r="L8292" t="s">
        <v>43926</v>
      </c>
      <c r="M8292">
        <v>27628586</v>
      </c>
      <c r="Q8292" s="10"/>
      <c r="R8292" s="11">
        <f t="shared" si="258"/>
        <v>0</v>
      </c>
      <c r="U8292" s="11">
        <f t="shared" si="259"/>
        <v>0</v>
      </c>
      <c r="Y8292" s="11">
        <f>IF(SUM(Tableau1[[#This Row],[Other access]:[Sci-hub access]])&gt;=1,1,0)</f>
        <v>0</v>
      </c>
      <c r="Z8292" s="12">
        <f>IF(OR(Tableau1[[#This Row],[Access R1 + S1+ T1 ]]&gt;=1,Tableau1[[#This Row],[Access V1 +W1 + X1]]&gt;=1),1,0)</f>
        <v>0</v>
      </c>
      <c r="AB8292" s="10" t="str">
        <f>Tableau1[[#This Row],[DOI]]</f>
        <v>doi: 10.1007/s10792-016-0354-9</v>
      </c>
      <c r="AC8292" s="13" t="str">
        <f>Tableau1[[#This Row],[Authors]]&amp;", "&amp;Tableau1[[#This Row],[Title]]&amp;" "&amp;Tableau1[[#This Row],[Journal]]&amp;". "&amp;Tableau1[[#This Row],[Year]]</f>
        <v>Wang X, Chen B, Liu L., Cyclic esotropia with development of a high accommodative convergence to accommodation ratio after surgery for intermittent exotropia. Int Ophthalmol. 2017</v>
      </c>
    </row>
    <row r="8293" spans="1:29" x14ac:dyDescent="0.3">
      <c r="A8293">
        <v>262</v>
      </c>
      <c r="B8293" t="s">
        <v>3525</v>
      </c>
      <c r="C8293" t="s">
        <v>13786</v>
      </c>
      <c r="D8293" t="s">
        <v>23945</v>
      </c>
      <c r="E8293" t="s">
        <v>2511</v>
      </c>
      <c r="F8293" s="10"/>
      <c r="G8293">
        <v>2018</v>
      </c>
      <c r="J8293">
        <v>0.74344491006832547</v>
      </c>
      <c r="L8293" t="s">
        <v>34772</v>
      </c>
      <c r="M8293">
        <v>29283121</v>
      </c>
      <c r="Q8293" s="10"/>
      <c r="R8293" s="11">
        <f t="shared" si="258"/>
        <v>0</v>
      </c>
      <c r="U8293" s="11">
        <f t="shared" si="259"/>
        <v>0</v>
      </c>
      <c r="Y8293" s="11">
        <f>IF(SUM(Tableau1[[#This Row],[Other access]:[Sci-hub access]])&gt;=1,1,0)</f>
        <v>0</v>
      </c>
      <c r="Z8293" s="12">
        <f>IF(OR(Tableau1[[#This Row],[Access R1 + S1+ T1 ]]&gt;=1,Tableau1[[#This Row],[Access V1 +W1 + X1]]&gt;=1),1,0)</f>
        <v>0</v>
      </c>
      <c r="AB8293" s="10" t="str">
        <f>Tableau1[[#This Row],[DOI]]</f>
        <v>doi: 10.4103/ijo.IJO_1018_17</v>
      </c>
      <c r="AC8293" s="13" t="str">
        <f>Tableau1[[#This Row],[Authors]]&amp;", "&amp;Tableau1[[#This Row],[Title]]&amp;" "&amp;Tableau1[[#This Row],[Journal]]&amp;". "&amp;Tableau1[[#This Row],[Year]]</f>
        <v>Vazirani J., Ocular surface inflammation in dry eye disease: What we know and what we do not. Indian J Ophthalmol. 2018</v>
      </c>
    </row>
    <row r="8294" spans="1:29" x14ac:dyDescent="0.3">
      <c r="A8294">
        <v>10862</v>
      </c>
      <c r="B8294" t="s">
        <v>13309</v>
      </c>
      <c r="C8294" t="s">
        <v>23471</v>
      </c>
      <c r="D8294" t="s">
        <v>33763</v>
      </c>
      <c r="E8294" t="s">
        <v>34490</v>
      </c>
      <c r="F8294" s="10"/>
      <c r="G8294">
        <v>2017</v>
      </c>
      <c r="J8294">
        <v>0.74349384781736005</v>
      </c>
      <c r="L8294" t="s">
        <v>45107</v>
      </c>
      <c r="M8294">
        <v>26937707</v>
      </c>
      <c r="Q8294" s="10"/>
      <c r="R8294" s="11">
        <f t="shared" si="258"/>
        <v>0</v>
      </c>
      <c r="U8294" s="11">
        <f t="shared" si="259"/>
        <v>0</v>
      </c>
      <c r="Y8294" s="11">
        <f>IF(SUM(Tableau1[[#This Row],[Other access]:[Sci-hub access]])&gt;=1,1,0)</f>
        <v>0</v>
      </c>
      <c r="Z8294" s="12">
        <f>IF(OR(Tableau1[[#This Row],[Access R1 + S1+ T1 ]]&gt;=1,Tableau1[[#This Row],[Access V1 +W1 + X1]]&gt;=1),1,0)</f>
        <v>0</v>
      </c>
      <c r="AB8294" s="10" t="str">
        <f>Tableau1[[#This Row],[DOI]]</f>
        <v>doi: 10.3109/09638288.2016.1146353</v>
      </c>
      <c r="AC8294" s="13" t="str">
        <f>Tableau1[[#This Row],[Authors]]&amp;", "&amp;Tableau1[[#This Row],[Title]]&amp;" "&amp;Tableau1[[#This Row],[Journal]]&amp;". "&amp;Tableau1[[#This Row],[Year]]</f>
        <v>Schliermann R, Heydenreich P, Bungter T, Anneken V., Health-related quality of life in working-age adults with visual impairments in Germany. Disabil Rehabil. 2017</v>
      </c>
    </row>
    <row r="8295" spans="1:29" x14ac:dyDescent="0.3">
      <c r="A8295">
        <v>2441</v>
      </c>
      <c r="B8295" t="s">
        <v>115</v>
      </c>
      <c r="C8295" t="s">
        <v>116</v>
      </c>
      <c r="D8295" t="s">
        <v>117</v>
      </c>
      <c r="E8295" t="s">
        <v>2465</v>
      </c>
      <c r="F8295" s="10"/>
      <c r="G8295">
        <v>2017</v>
      </c>
      <c r="J8295">
        <v>0.74353382958015302</v>
      </c>
      <c r="L8295" t="s">
        <v>36906</v>
      </c>
      <c r="M8295">
        <v>28746191</v>
      </c>
      <c r="Q8295" s="10"/>
      <c r="R8295" s="11">
        <f t="shared" si="258"/>
        <v>0</v>
      </c>
      <c r="U8295" s="11">
        <f t="shared" si="259"/>
        <v>0</v>
      </c>
      <c r="Y8295" s="11">
        <f>IF(SUM(Tableau1[[#This Row],[Other access]:[Sci-hub access]])&gt;=1,1,0)</f>
        <v>0</v>
      </c>
      <c r="Z8295" s="12">
        <f>IF(OR(Tableau1[[#This Row],[Access R1 + S1+ T1 ]]&gt;=1,Tableau1[[#This Row],[Access V1 +W1 + X1]]&gt;=1),1,0)</f>
        <v>0</v>
      </c>
      <c r="AB8295" s="10" t="str">
        <f>Tableau1[[#This Row],[DOI]]</f>
        <v>doi: 10.1097/MD.0000000000007490</v>
      </c>
      <c r="AC8295" s="13" t="str">
        <f>Tableau1[[#This Row],[Authors]]&amp;", "&amp;Tableau1[[#This Row],[Title]]&amp;" "&amp;Tableau1[[#This Row],[Journal]]&amp;". "&amp;Tableau1[[#This Row],[Year]]</f>
        <v>Gupta S, Chaurasia A, Pathak E, Mishra R, Chaudhry VN, Chaudhry P, Mukherjee A, Mutsuddi M., Whole exome sequencing unveils a frameshift mutation in CNGB3 for cone dystrophy: A case report of an Indian family. Medicine (Baltimore). 2017</v>
      </c>
    </row>
    <row r="8296" spans="1:29" x14ac:dyDescent="0.3">
      <c r="A8296">
        <v>9652</v>
      </c>
      <c r="B8296" t="s">
        <v>12202</v>
      </c>
      <c r="C8296" t="s">
        <v>22376</v>
      </c>
      <c r="D8296" t="s">
        <v>32650</v>
      </c>
      <c r="E8296" t="s">
        <v>2449</v>
      </c>
      <c r="F8296" s="10"/>
      <c r="G8296">
        <v>2017</v>
      </c>
      <c r="J8296">
        <v>0.74364883448852159</v>
      </c>
      <c r="L8296" t="s">
        <v>43921</v>
      </c>
      <c r="M8296">
        <v>27628944</v>
      </c>
      <c r="Q8296" s="10"/>
      <c r="R8296" s="11">
        <f t="shared" si="258"/>
        <v>0</v>
      </c>
      <c r="U8296" s="11">
        <f t="shared" si="259"/>
        <v>0</v>
      </c>
      <c r="Y8296" s="11">
        <f>IF(SUM(Tableau1[[#This Row],[Other access]:[Sci-hub access]])&gt;=1,1,0)</f>
        <v>0</v>
      </c>
      <c r="Z8296" s="12">
        <f>IF(OR(Tableau1[[#This Row],[Access R1 + S1+ T1 ]]&gt;=1,Tableau1[[#This Row],[Access V1 +W1 + X1]]&gt;=1),1,0)</f>
        <v>0</v>
      </c>
      <c r="AB8296" s="10" t="str">
        <f>Tableau1[[#This Row],[DOI]]</f>
        <v>doi: 10.1111/cxo.12468</v>
      </c>
      <c r="AC8296" s="13" t="str">
        <f>Tableau1[[#This Row],[Authors]]&amp;", "&amp;Tableau1[[#This Row],[Title]]&amp;" "&amp;Tableau1[[#This Row],[Journal]]&amp;". "&amp;Tableau1[[#This Row],[Year]]</f>
        <v>Prete B, Sowka J., Painful ophthalmoplegia as an initial presentation of sarcoidosis. Clin Exp Optom. 2017</v>
      </c>
    </row>
    <row r="8297" spans="1:29" x14ac:dyDescent="0.3">
      <c r="A8297">
        <v>2054</v>
      </c>
      <c r="B8297" t="s">
        <v>5293</v>
      </c>
      <c r="C8297" t="s">
        <v>15539</v>
      </c>
      <c r="D8297" t="s">
        <v>25715</v>
      </c>
      <c r="E8297" t="s">
        <v>2448</v>
      </c>
      <c r="F8297" s="10"/>
      <c r="G8297">
        <v>2017</v>
      </c>
      <c r="J8297">
        <v>0.74406912963093963</v>
      </c>
      <c r="L8297" t="s">
        <v>36525</v>
      </c>
      <c r="M8297">
        <v>28823004</v>
      </c>
      <c r="Q8297" s="10"/>
      <c r="R8297" s="11">
        <f t="shared" si="258"/>
        <v>0</v>
      </c>
      <c r="U8297" s="11">
        <f t="shared" si="259"/>
        <v>0</v>
      </c>
      <c r="Y8297" s="11">
        <f>IF(SUM(Tableau1[[#This Row],[Other access]:[Sci-hub access]])&gt;=1,1,0)</f>
        <v>0</v>
      </c>
      <c r="Z8297" s="12">
        <f>IF(OR(Tableau1[[#This Row],[Access R1 + S1+ T1 ]]&gt;=1,Tableau1[[#This Row],[Access V1 +W1 + X1]]&gt;=1),1,0)</f>
        <v>0</v>
      </c>
      <c r="AB8297" s="10" t="str">
        <f>Tableau1[[#This Row],[DOI]]</f>
        <v>doi: 10.1007/s00417-017-3778-7</v>
      </c>
      <c r="AC8297" s="13" t="str">
        <f>Tableau1[[#This Row],[Authors]]&amp;", "&amp;Tableau1[[#This Row],[Title]]&amp;" "&amp;Tableau1[[#This Row],[Journal]]&amp;". "&amp;Tableau1[[#This Row],[Year]]</f>
        <v>Kim DH, Kim H, Lim HT., The influence of ocular sighting dominance on Fundus torsion in patients with unilateral congenital superior oblique palsy. Graefes Arch Clin Exp Ophthalmol. 2017</v>
      </c>
    </row>
    <row r="8298" spans="1:29" x14ac:dyDescent="0.3">
      <c r="A8298">
        <v>8428</v>
      </c>
      <c r="B8298" t="s">
        <v>11109</v>
      </c>
      <c r="C8298" t="s">
        <v>21295</v>
      </c>
      <c r="D8298" t="s">
        <v>31547</v>
      </c>
      <c r="E8298" t="s">
        <v>2448</v>
      </c>
      <c r="F8298" s="10"/>
      <c r="G8298">
        <v>2017</v>
      </c>
      <c r="J8298">
        <v>0.74409946321159415</v>
      </c>
      <c r="L8298" t="s">
        <v>42768</v>
      </c>
      <c r="M8298">
        <v>27915382</v>
      </c>
      <c r="Q8298" s="10"/>
      <c r="R8298" s="11">
        <f t="shared" si="258"/>
        <v>0</v>
      </c>
      <c r="U8298" s="11">
        <f t="shared" si="259"/>
        <v>0</v>
      </c>
      <c r="Y8298" s="11">
        <f>IF(SUM(Tableau1[[#This Row],[Other access]:[Sci-hub access]])&gt;=1,1,0)</f>
        <v>0</v>
      </c>
      <c r="Z8298" s="12">
        <f>IF(OR(Tableau1[[#This Row],[Access R1 + S1+ T1 ]]&gt;=1,Tableau1[[#This Row],[Access V1 +W1 + X1]]&gt;=1),1,0)</f>
        <v>0</v>
      </c>
      <c r="AB8298" s="10" t="str">
        <f>Tableau1[[#This Row],[DOI]]</f>
        <v>doi: 10.1007/s00417-016-3563-z</v>
      </c>
      <c r="AC8298" s="13" t="str">
        <f>Tableau1[[#This Row],[Authors]]&amp;", "&amp;Tableau1[[#This Row],[Title]]&amp;" "&amp;Tableau1[[#This Row],[Journal]]&amp;". "&amp;Tableau1[[#This Row],[Year]]</f>
        <v>Giannaccare G, Vagge A, Gizzi C, Bagnis A, Sebastiani S, Del Noce C, Fresina M, Traverso CE, Campos EC., High-intensity focused ultrasound treatment in patients with refractory glaucoma. Graefes Arch Clin Exp Ophthalmol. 2017</v>
      </c>
    </row>
    <row r="8299" spans="1:29" ht="28.8" x14ac:dyDescent="0.3">
      <c r="A8299">
        <v>4642</v>
      </c>
      <c r="B8299" t="s">
        <v>7760</v>
      </c>
      <c r="C8299" t="s">
        <v>17994</v>
      </c>
      <c r="D8299" t="s">
        <v>28189</v>
      </c>
      <c r="E8299" t="s">
        <v>2543</v>
      </c>
      <c r="F8299" s="10"/>
      <c r="G8299">
        <v>2017</v>
      </c>
      <c r="J8299">
        <v>0.74413924792479336</v>
      </c>
      <c r="L8299" t="s">
        <v>39060</v>
      </c>
      <c r="M8299">
        <v>28424788</v>
      </c>
      <c r="Q8299" s="10"/>
      <c r="R8299" s="11">
        <f t="shared" si="258"/>
        <v>0</v>
      </c>
      <c r="U8299" s="11">
        <f t="shared" si="259"/>
        <v>0</v>
      </c>
      <c r="Y8299" s="11">
        <f>IF(SUM(Tableau1[[#This Row],[Other access]:[Sci-hub access]])&gt;=1,1,0)</f>
        <v>0</v>
      </c>
      <c r="Z8299" s="12">
        <f>IF(OR(Tableau1[[#This Row],[Access R1 + S1+ T1 ]]&gt;=1,Tableau1[[#This Row],[Access V1 +W1 + X1]]&gt;=1),1,0)</f>
        <v>0</v>
      </c>
      <c r="AB8299" s="10" t="str">
        <f>Tableau1[[#This Row],[DOI]]</f>
        <v>doi: 10.1155/2017/7148245</v>
      </c>
      <c r="AC8299" s="13" t="str">
        <f>Tableau1[[#This Row],[Authors]]&amp;", "&amp;Tableau1[[#This Row],[Title]]&amp;" "&amp;Tableau1[[#This Row],[Journal]]&amp;". "&amp;Tableau1[[#This Row],[Year]]</f>
        <v>Khalid S, Akram MU, Hassan T, Nasim A, Jameel A., Fully Automated Robust System to Detect Retinal Edema, Central Serous Chorioretinopathy, and Age Related Macular Degeneration from Optical Coherence Tomography Images. Biomed Res Int. 2017</v>
      </c>
    </row>
    <row r="8300" spans="1:29" x14ac:dyDescent="0.3">
      <c r="A8300">
        <v>6841</v>
      </c>
      <c r="B8300" t="s">
        <v>9718</v>
      </c>
      <c r="C8300" t="s">
        <v>19922</v>
      </c>
      <c r="D8300" t="s">
        <v>30152</v>
      </c>
      <c r="E8300" t="s">
        <v>2523</v>
      </c>
      <c r="F8300" s="10"/>
      <c r="G8300">
        <v>2017</v>
      </c>
      <c r="J8300">
        <v>0.74419123704862622</v>
      </c>
      <c r="L8300" t="s">
        <v>41201</v>
      </c>
      <c r="M8300">
        <v>28157225</v>
      </c>
      <c r="Q8300" s="10"/>
      <c r="R8300" s="11">
        <f t="shared" si="258"/>
        <v>0</v>
      </c>
      <c r="U8300" s="11">
        <f t="shared" si="259"/>
        <v>0</v>
      </c>
      <c r="Y8300" s="11">
        <f>IF(SUM(Tableau1[[#This Row],[Other access]:[Sci-hub access]])&gt;=1,1,0)</f>
        <v>0</v>
      </c>
      <c r="Z8300" s="12">
        <f>IF(OR(Tableau1[[#This Row],[Access R1 + S1+ T1 ]]&gt;=1,Tableau1[[#This Row],[Access V1 +W1 + X1]]&gt;=1),1,0)</f>
        <v>0</v>
      </c>
      <c r="AB8300" s="10" t="str">
        <f>Tableau1[[#This Row],[DOI]]</f>
        <v>doi: 10.1038/eye.2017.3</v>
      </c>
      <c r="AC8300" s="13" t="str">
        <f>Tableau1[[#This Row],[Authors]]&amp;", "&amp;Tableau1[[#This Row],[Title]]&amp;" "&amp;Tableau1[[#This Row],[Journal]]&amp;". "&amp;Tableau1[[#This Row],[Year]]</f>
        <v>Iaccheri B, Torroni G, Cagini C, Fiore T, Cerquaglia A, Lupidi M, Cillino S, Dua HS., Corneal confocal scanning laser microscopy in patients with dry eye disease treated with topical cyclosporine. Eye (Lond). 2017</v>
      </c>
    </row>
    <row r="8301" spans="1:29" ht="28.8" x14ac:dyDescent="0.3">
      <c r="A8301">
        <v>5636</v>
      </c>
      <c r="B8301" t="s">
        <v>8668</v>
      </c>
      <c r="C8301" t="s">
        <v>18888</v>
      </c>
      <c r="D8301" t="s">
        <v>29098</v>
      </c>
      <c r="E8301" t="s">
        <v>2441</v>
      </c>
      <c r="F8301" s="10"/>
      <c r="G8301">
        <v>2017</v>
      </c>
      <c r="J8301">
        <v>0.74434039183417933</v>
      </c>
      <c r="L8301" t="s">
        <v>40023</v>
      </c>
      <c r="M8301">
        <v>28302322</v>
      </c>
      <c r="Q8301" s="10"/>
      <c r="R8301" s="11">
        <f t="shared" si="258"/>
        <v>0</v>
      </c>
      <c r="U8301" s="11">
        <f t="shared" si="259"/>
        <v>0</v>
      </c>
      <c r="Y8301" s="11">
        <f>IF(SUM(Tableau1[[#This Row],[Other access]:[Sci-hub access]])&gt;=1,1,0)</f>
        <v>0</v>
      </c>
      <c r="Z8301" s="12">
        <f>IF(OR(Tableau1[[#This Row],[Access R1 + S1+ T1 ]]&gt;=1,Tableau1[[#This Row],[Access V1 +W1 + X1]]&gt;=1),1,0)</f>
        <v>0</v>
      </c>
      <c r="AB8301" s="10" t="str">
        <f>Tableau1[[#This Row],[DOI]]</f>
        <v>doi: 10.1016/j.ophtha.2017.01.048</v>
      </c>
      <c r="AC8301" s="13" t="str">
        <f>Tableau1[[#This Row],[Authors]]&amp;", "&amp;Tableau1[[#This Row],[Title]]&amp;" "&amp;Tableau1[[#This Row],[Journal]]&amp;". "&amp;Tableau1[[#This Row],[Year]]</f>
        <v>Fabian ID, Stacey AW, Chowdhury T, Duncan C, Karaa EK, Scheimberg I, Reddy MA, Sagoo MS., High-Risk Histopathology Features in Primary and Secondary Enucleated International Intraocular Retinoblastoma Classification Group D Eyes. Ophthalmology. 2017</v>
      </c>
    </row>
    <row r="8302" spans="1:29" x14ac:dyDescent="0.3">
      <c r="A8302">
        <v>3993</v>
      </c>
      <c r="B8302" t="s">
        <v>7146</v>
      </c>
      <c r="C8302" t="s">
        <v>17383</v>
      </c>
      <c r="D8302" t="s">
        <v>27573</v>
      </c>
      <c r="E8302" t="s">
        <v>2494</v>
      </c>
      <c r="F8302" s="10"/>
      <c r="G8302">
        <v>2017</v>
      </c>
      <c r="J8302">
        <v>0.74443682879725104</v>
      </c>
      <c r="L8302" t="s">
        <v>38433</v>
      </c>
      <c r="M8302">
        <v>28497619</v>
      </c>
      <c r="Q8302" s="10"/>
      <c r="R8302" s="11">
        <f t="shared" si="258"/>
        <v>0</v>
      </c>
      <c r="U8302" s="11">
        <f t="shared" si="259"/>
        <v>0</v>
      </c>
      <c r="Y8302" s="11">
        <f>IF(SUM(Tableau1[[#This Row],[Other access]:[Sci-hub access]])&gt;=1,1,0)</f>
        <v>0</v>
      </c>
      <c r="Z8302" s="12">
        <f>IF(OR(Tableau1[[#This Row],[Access R1 + S1+ T1 ]]&gt;=1,Tableau1[[#This Row],[Access V1 +W1 + X1]]&gt;=1),1,0)</f>
        <v>0</v>
      </c>
      <c r="AB8302" s="10" t="str">
        <f>Tableau1[[#This Row],[DOI]]</f>
        <v>doi: 10.1111/opo.12380</v>
      </c>
      <c r="AC8302" s="13" t="str">
        <f>Tableau1[[#This Row],[Authors]]&amp;", "&amp;Tableau1[[#This Row],[Title]]&amp;" "&amp;Tableau1[[#This Row],[Journal]]&amp;". "&amp;Tableau1[[#This Row],[Year]]</f>
        <v>Bray C, Britton S, Yeung D, Haines L, Sorbara L., Change in over-refraction after scleral lens settling on average corneas. Ophthalmic Physiol Opt. 2017</v>
      </c>
    </row>
    <row r="8303" spans="1:29" x14ac:dyDescent="0.3">
      <c r="A8303">
        <v>7361</v>
      </c>
      <c r="B8303" t="s">
        <v>10172</v>
      </c>
      <c r="C8303" t="s">
        <v>20374</v>
      </c>
      <c r="D8303" t="s">
        <v>30606</v>
      </c>
      <c r="E8303" t="s">
        <v>2792</v>
      </c>
      <c r="F8303" s="10"/>
      <c r="G8303">
        <v>2017</v>
      </c>
      <c r="J8303">
        <v>0.74474120874394389</v>
      </c>
      <c r="L8303" t="s">
        <v>41717</v>
      </c>
      <c r="M8303">
        <v>28100557</v>
      </c>
      <c r="Q8303" s="10"/>
      <c r="R8303" s="11">
        <f t="shared" si="258"/>
        <v>0</v>
      </c>
      <c r="U8303" s="11">
        <f t="shared" si="259"/>
        <v>0</v>
      </c>
      <c r="Y8303" s="11">
        <f>IF(SUM(Tableau1[[#This Row],[Other access]:[Sci-hub access]])&gt;=1,1,0)</f>
        <v>0</v>
      </c>
      <c r="Z8303" s="12">
        <f>IF(OR(Tableau1[[#This Row],[Access R1 + S1+ T1 ]]&gt;=1,Tableau1[[#This Row],[Access V1 +W1 + X1]]&gt;=1),1,0)</f>
        <v>0</v>
      </c>
      <c r="AB8303" s="10" t="str">
        <f>Tableau1[[#This Row],[DOI]]</f>
        <v>doi: 10.1136/archdischild-2016-311285</v>
      </c>
      <c r="AC8303" s="13" t="str">
        <f>Tableau1[[#This Row],[Authors]]&amp;", "&amp;Tableau1[[#This Row],[Title]]&amp;" "&amp;Tableau1[[#This Row],[Journal]]&amp;". "&amp;Tableau1[[#This Row],[Year]]</f>
        <v>Aghaji AE, Bowman R, Ofoegbu VC, Smith A., Dual sensory impairment in special schools in South-Eastern Nigeria. Arch Dis Child. 2017</v>
      </c>
    </row>
    <row r="8304" spans="1:29" x14ac:dyDescent="0.3">
      <c r="A8304">
        <v>3510</v>
      </c>
      <c r="B8304" t="s">
        <v>6684</v>
      </c>
      <c r="C8304" t="s">
        <v>16926</v>
      </c>
      <c r="D8304" t="s">
        <v>27108</v>
      </c>
      <c r="E8304" t="s">
        <v>2451</v>
      </c>
      <c r="F8304" s="10"/>
      <c r="G8304">
        <v>2017</v>
      </c>
      <c r="J8304">
        <v>0.74478087037931462</v>
      </c>
      <c r="L8304" t="s">
        <v>37957</v>
      </c>
      <c r="M8304">
        <v>28575107</v>
      </c>
      <c r="Q8304" s="10"/>
      <c r="R8304" s="11">
        <f t="shared" si="258"/>
        <v>0</v>
      </c>
      <c r="U8304" s="11">
        <f t="shared" si="259"/>
        <v>0</v>
      </c>
      <c r="Y8304" s="11">
        <f>IF(SUM(Tableau1[[#This Row],[Other access]:[Sci-hub access]])&gt;=1,1,0)</f>
        <v>0</v>
      </c>
      <c r="Z8304" s="12">
        <f>IF(OR(Tableau1[[#This Row],[Access R1 + S1+ T1 ]]&gt;=1,Tableau1[[#This Row],[Access V1 +W1 + X1]]&gt;=1),1,0)</f>
        <v>0</v>
      </c>
      <c r="AB8304" s="10" t="str">
        <f>Tableau1[[#This Row],[DOI]]</f>
        <v>doi: 10.1371/journal.pone.0178776</v>
      </c>
      <c r="AC8304" s="13" t="str">
        <f>Tableau1[[#This Row],[Authors]]&amp;", "&amp;Tableau1[[#This Row],[Title]]&amp;" "&amp;Tableau1[[#This Row],[Journal]]&amp;". "&amp;Tableau1[[#This Row],[Year]]</f>
        <v>Tomar S, Sethi R, Sundar G, Quah TC, Quah BL, Lai PS., Mutation spectrum of RB1 mutations in retinoblastoma cases from Singapore with implications for genetic management and counselling. PLoS One. 2017</v>
      </c>
    </row>
    <row r="8305" spans="1:29" x14ac:dyDescent="0.3">
      <c r="A8305">
        <v>3492</v>
      </c>
      <c r="B8305" t="s">
        <v>6666</v>
      </c>
      <c r="C8305" t="s">
        <v>16908</v>
      </c>
      <c r="D8305" t="s">
        <v>27090</v>
      </c>
      <c r="E8305" t="s">
        <v>2496</v>
      </c>
      <c r="F8305" s="10"/>
      <c r="G8305">
        <v>2017</v>
      </c>
      <c r="J8305">
        <v>0.74497668930243954</v>
      </c>
      <c r="L8305" t="s">
        <v>37939</v>
      </c>
      <c r="M8305">
        <v>28576215</v>
      </c>
      <c r="Q8305" s="10"/>
      <c r="R8305" s="11">
        <f t="shared" si="258"/>
        <v>0</v>
      </c>
      <c r="U8305" s="11">
        <f t="shared" si="259"/>
        <v>0</v>
      </c>
      <c r="Y8305" s="11">
        <f>IF(SUM(Tableau1[[#This Row],[Other access]:[Sci-hub access]])&gt;=1,1,0)</f>
        <v>0</v>
      </c>
      <c r="Z8305" s="12">
        <f>IF(OR(Tableau1[[#This Row],[Access R1 + S1+ T1 ]]&gt;=1,Tableau1[[#This Row],[Access V1 +W1 + X1]]&gt;=1),1,0)</f>
        <v>0</v>
      </c>
      <c r="AB8305" s="10" t="str">
        <f>Tableau1[[#This Row],[DOI]]</f>
        <v>doi: 10.1016/j.jcjo.2016.11.005</v>
      </c>
      <c r="AC8305" s="13" t="str">
        <f>Tableau1[[#This Row],[Authors]]&amp;", "&amp;Tableau1[[#This Row],[Title]]&amp;" "&amp;Tableau1[[#This Row],[Journal]]&amp;". "&amp;Tableau1[[#This Row],[Year]]</f>
        <v>Asena L, Altınörs DD, Cezairlioğlu Ş, Bölük SO., Effect of dry eye on Scheimpflug imaging of the cornea and elevation data. Can J Ophthalmol. 2017</v>
      </c>
    </row>
    <row r="8306" spans="1:29" x14ac:dyDescent="0.3">
      <c r="A8306">
        <v>7379</v>
      </c>
      <c r="B8306" t="s">
        <v>10188</v>
      </c>
      <c r="C8306" t="s">
        <v>20390</v>
      </c>
      <c r="D8306" t="s">
        <v>30622</v>
      </c>
      <c r="E8306" t="s">
        <v>2445</v>
      </c>
      <c r="F8306" s="10"/>
      <c r="G8306">
        <v>2017</v>
      </c>
      <c r="J8306">
        <v>0.74500529488664735</v>
      </c>
      <c r="L8306" t="s">
        <v>41735</v>
      </c>
      <c r="M8306">
        <v>28099316</v>
      </c>
      <c r="Q8306" s="10"/>
      <c r="R8306" s="11">
        <f t="shared" si="258"/>
        <v>0</v>
      </c>
      <c r="U8306" s="11">
        <f t="shared" si="259"/>
        <v>0</v>
      </c>
      <c r="Y8306" s="11">
        <f>IF(SUM(Tableau1[[#This Row],[Other access]:[Sci-hub access]])&gt;=1,1,0)</f>
        <v>0</v>
      </c>
      <c r="Z8306" s="12">
        <f>IF(OR(Tableau1[[#This Row],[Access R1 + S1+ T1 ]]&gt;=1,Tableau1[[#This Row],[Access V1 +W1 + X1]]&gt;=1),1,0)</f>
        <v>0</v>
      </c>
      <c r="AB8306" s="10" t="str">
        <f>Tableau1[[#This Row],[DOI]]</f>
        <v>doi: 10.1097/IAE.0000000000001448</v>
      </c>
      <c r="AC8306" s="13" t="str">
        <f>Tableau1[[#This Row],[Authors]]&amp;", "&amp;Tableau1[[#This Row],[Title]]&amp;" "&amp;Tableau1[[#This Row],[Journal]]&amp;". "&amp;Tableau1[[#This Row],[Year]]</f>
        <v>Chan CK, Crosson JN, Mein CE, Daher N., PNEUMATIC VITREOLYSIS FOR RELIEF OF VITREOMACULAR TRACTION. Retina. 2017</v>
      </c>
    </row>
    <row r="8307" spans="1:29" x14ac:dyDescent="0.3">
      <c r="A8307">
        <v>3607</v>
      </c>
      <c r="B8307" t="s">
        <v>6779</v>
      </c>
      <c r="C8307" t="s">
        <v>17020</v>
      </c>
      <c r="D8307" t="s">
        <v>27203</v>
      </c>
      <c r="E8307" t="s">
        <v>2456</v>
      </c>
      <c r="F8307" s="10"/>
      <c r="G8307">
        <v>2017</v>
      </c>
      <c r="J8307">
        <v>0.74513407394432496</v>
      </c>
      <c r="L8307" t="s">
        <v>38053</v>
      </c>
      <c r="M8307">
        <v>28558371</v>
      </c>
      <c r="Q8307" s="10"/>
      <c r="R8307" s="11">
        <f t="shared" si="258"/>
        <v>0</v>
      </c>
      <c r="U8307" s="11">
        <f t="shared" si="259"/>
        <v>0</v>
      </c>
      <c r="Y8307" s="11">
        <f>IF(SUM(Tableau1[[#This Row],[Other access]:[Sci-hub access]])&gt;=1,1,0)</f>
        <v>0</v>
      </c>
      <c r="Z8307" s="12">
        <f>IF(OR(Tableau1[[#This Row],[Access R1 + S1+ T1 ]]&gt;=1,Tableau1[[#This Row],[Access V1 +W1 + X1]]&gt;=1),1,0)</f>
        <v>0</v>
      </c>
      <c r="AB8307" s="10" t="str">
        <f>Tableau1[[#This Row],[DOI]]</f>
        <v>doi: 10.1159/000475889</v>
      </c>
      <c r="AC8307" s="13" t="str">
        <f>Tableau1[[#This Row],[Authors]]&amp;", "&amp;Tableau1[[#This Row],[Title]]&amp;" "&amp;Tableau1[[#This Row],[Journal]]&amp;". "&amp;Tableau1[[#This Row],[Year]]</f>
        <v>Veritti D, Sarao V, Galiazzo F, Lanzetta P., Early Effects of Dexamethasone Implant on Macular Morphology and Visual Function in Patients with Diabetic Macular Edema. Ophthalmologica. 2017</v>
      </c>
    </row>
    <row r="8308" spans="1:29" x14ac:dyDescent="0.3">
      <c r="A8308">
        <v>9912</v>
      </c>
      <c r="B8308" t="s">
        <v>12440</v>
      </c>
      <c r="C8308" t="s">
        <v>22610</v>
      </c>
      <c r="D8308" t="s">
        <v>32888</v>
      </c>
      <c r="E8308" t="s">
        <v>2438</v>
      </c>
      <c r="F8308" s="10"/>
      <c r="G8308">
        <v>2017</v>
      </c>
      <c r="J8308">
        <v>0.74526859068997287</v>
      </c>
      <c r="L8308" t="s">
        <v>44171</v>
      </c>
      <c r="M8308">
        <v>27543288</v>
      </c>
      <c r="Q8308" s="10"/>
      <c r="R8308" s="11">
        <f t="shared" si="258"/>
        <v>0</v>
      </c>
      <c r="U8308" s="11">
        <f t="shared" si="259"/>
        <v>0</v>
      </c>
      <c r="Y8308" s="11">
        <f>IF(SUM(Tableau1[[#This Row],[Other access]:[Sci-hub access]])&gt;=1,1,0)</f>
        <v>0</v>
      </c>
      <c r="Z8308" s="12">
        <f>IF(OR(Tableau1[[#This Row],[Access R1 + S1+ T1 ]]&gt;=1,Tableau1[[#This Row],[Access V1 +W1 + X1]]&gt;=1),1,0)</f>
        <v>0</v>
      </c>
      <c r="AB8308" s="10" t="str">
        <f>Tableau1[[#This Row],[DOI]]</f>
        <v>doi: 10.1136/bjophthalmol-2016-308713</v>
      </c>
      <c r="AC8308" s="13" t="str">
        <f>Tableau1[[#This Row],[Authors]]&amp;", "&amp;Tableau1[[#This Row],[Title]]&amp;" "&amp;Tableau1[[#This Row],[Journal]]&amp;". "&amp;Tableau1[[#This Row],[Year]]</f>
        <v>Huang YM, Chang PC, Wu SB, Kau HC, Tsai CC, Liu CJ, Wei YH., Expression and clinical significance of connective tissue growth factor (CTGF) in Graves' ophthalmopathy. Br J Ophthalmol. 2017</v>
      </c>
    </row>
    <row r="8309" spans="1:29" x14ac:dyDescent="0.3">
      <c r="A8309">
        <v>3380</v>
      </c>
      <c r="B8309" t="s">
        <v>6558</v>
      </c>
      <c r="C8309" t="s">
        <v>16801</v>
      </c>
      <c r="D8309" t="s">
        <v>26982</v>
      </c>
      <c r="E8309" t="s">
        <v>2597</v>
      </c>
      <c r="F8309" s="10"/>
      <c r="G8309">
        <v>2017</v>
      </c>
      <c r="J8309">
        <v>0.74551036004409144</v>
      </c>
      <c r="L8309" t="s">
        <v>37830</v>
      </c>
      <c r="M8309">
        <v>28594300</v>
      </c>
      <c r="Q8309" s="10"/>
      <c r="R8309" s="11">
        <f t="shared" si="258"/>
        <v>0</v>
      </c>
      <c r="U8309" s="11">
        <f t="shared" si="259"/>
        <v>0</v>
      </c>
      <c r="Y8309" s="11">
        <f>IF(SUM(Tableau1[[#This Row],[Other access]:[Sci-hub access]])&gt;=1,1,0)</f>
        <v>0</v>
      </c>
      <c r="Z8309" s="12">
        <f>IF(OR(Tableau1[[#This Row],[Access R1 + S1+ T1 ]]&gt;=1,Tableau1[[#This Row],[Access V1 +W1 + X1]]&gt;=1),1,0)</f>
        <v>0</v>
      </c>
      <c r="AB8309" s="10" t="str">
        <f>Tableau1[[#This Row],[DOI]]</f>
        <v>doi: 10.1080/01676830.2017.1279669</v>
      </c>
      <c r="AC8309" s="13" t="str">
        <f>Tableau1[[#This Row],[Authors]]&amp;", "&amp;Tableau1[[#This Row],[Title]]&amp;" "&amp;Tableau1[[#This Row],[Journal]]&amp;". "&amp;Tableau1[[#This Row],[Year]]</f>
        <v>Richards HS, Jenkinson E, Rumsey N, Harrad RA., Pre-operative experiences and post-operative benefits of ptosis surgery: A qualitative study. Orbit. 2017</v>
      </c>
    </row>
    <row r="8310" spans="1:29" x14ac:dyDescent="0.3">
      <c r="A8310">
        <v>2051</v>
      </c>
      <c r="B8310" t="s">
        <v>5290</v>
      </c>
      <c r="C8310" t="s">
        <v>15536</v>
      </c>
      <c r="D8310" t="s">
        <v>25712</v>
      </c>
      <c r="E8310" t="s">
        <v>2537</v>
      </c>
      <c r="F8310" s="10"/>
      <c r="G8310">
        <v>2017</v>
      </c>
      <c r="J8310">
        <v>0.74559144207772332</v>
      </c>
      <c r="L8310" t="s">
        <v>36522</v>
      </c>
      <c r="M8310">
        <v>28823871</v>
      </c>
      <c r="Q8310" s="10"/>
      <c r="R8310" s="11">
        <f t="shared" si="258"/>
        <v>0</v>
      </c>
      <c r="U8310" s="11">
        <f t="shared" si="259"/>
        <v>0</v>
      </c>
      <c r="Y8310" s="11">
        <f>IF(SUM(Tableau1[[#This Row],[Other access]:[Sci-hub access]])&gt;=1,1,0)</f>
        <v>0</v>
      </c>
      <c r="Z8310" s="12">
        <f>IF(OR(Tableau1[[#This Row],[Access R1 + S1+ T1 ]]&gt;=1,Tableau1[[#This Row],[Access V1 +W1 + X1]]&gt;=1),1,0)</f>
        <v>0</v>
      </c>
      <c r="AB8310" s="10" t="str">
        <f>Tableau1[[#This Row],[DOI]]</f>
        <v>doi: 10.1016/j.ajpath.2017.06.018</v>
      </c>
      <c r="AC8310" s="13" t="str">
        <f>Tableau1[[#This Row],[Authors]]&amp;", "&amp;Tableau1[[#This Row],[Title]]&amp;" "&amp;Tableau1[[#This Row],[Journal]]&amp;". "&amp;Tableau1[[#This Row],[Year]]</f>
        <v>Schlecht A, Leimbeck SV, Jägle H, Feuchtinger A, Tamm ER, Braunger BM., Deletion of Endothelial Transforming Growth Factor-β Signaling Leads to Choroidal Neovascularization. Am J Pathol. 2017</v>
      </c>
    </row>
    <row r="8311" spans="1:29" x14ac:dyDescent="0.3">
      <c r="A8311">
        <v>5580</v>
      </c>
      <c r="B8311" t="s">
        <v>8617</v>
      </c>
      <c r="C8311" t="s">
        <v>18838</v>
      </c>
      <c r="D8311" t="s">
        <v>29047</v>
      </c>
      <c r="E8311" t="s">
        <v>2740</v>
      </c>
      <c r="F8311" s="10"/>
      <c r="G8311">
        <v>2017</v>
      </c>
      <c r="J8311">
        <v>0.74586059668588356</v>
      </c>
      <c r="L8311" t="s">
        <v>39967</v>
      </c>
      <c r="M8311">
        <v>28317252</v>
      </c>
      <c r="Q8311" s="10"/>
      <c r="R8311" s="11">
        <f t="shared" si="258"/>
        <v>0</v>
      </c>
      <c r="U8311" s="11">
        <f t="shared" si="259"/>
        <v>0</v>
      </c>
      <c r="Y8311" s="11">
        <f>IF(SUM(Tableau1[[#This Row],[Other access]:[Sci-hub access]])&gt;=1,1,0)</f>
        <v>0</v>
      </c>
      <c r="Z8311" s="12">
        <f>IF(OR(Tableau1[[#This Row],[Access R1 + S1+ T1 ]]&gt;=1,Tableau1[[#This Row],[Access V1 +W1 + X1]]&gt;=1),1,0)</f>
        <v>0</v>
      </c>
      <c r="AB8311" s="10" t="str">
        <f>Tableau1[[#This Row],[DOI]]</f>
        <v>doi: 10.1002/ajmg.a.38128</v>
      </c>
      <c r="AC8311" s="13" t="str">
        <f>Tableau1[[#This Row],[Authors]]&amp;", "&amp;Tableau1[[#This Row],[Title]]&amp;" "&amp;Tableau1[[#This Row],[Journal]]&amp;". "&amp;Tableau1[[#This Row],[Year]]</f>
        <v>O'Byrne JJ, Laffan E, Murray DJ, Reardon W., Oculo-facio-cardio-dental syndrome with craniosynostosis, temporal hypertrichosis, and deafness. Am J Med Genet A. 2017</v>
      </c>
    </row>
    <row r="8312" spans="1:29" x14ac:dyDescent="0.3">
      <c r="A8312">
        <v>791</v>
      </c>
      <c r="B8312" t="s">
        <v>4054</v>
      </c>
      <c r="C8312" t="s">
        <v>14308</v>
      </c>
      <c r="D8312" t="s">
        <v>24474</v>
      </c>
      <c r="E8312" t="s">
        <v>2486</v>
      </c>
      <c r="F8312" s="10"/>
      <c r="G8312">
        <v>2017</v>
      </c>
      <c r="J8312">
        <v>0.74590194033354351</v>
      </c>
      <c r="L8312" t="s">
        <v>35284</v>
      </c>
      <c r="M8312">
        <v>29110438</v>
      </c>
      <c r="Q8312" s="10"/>
      <c r="R8312" s="11">
        <f t="shared" si="258"/>
        <v>0</v>
      </c>
      <c r="U8312" s="11">
        <f t="shared" si="259"/>
        <v>0</v>
      </c>
      <c r="Y8312" s="11">
        <f>IF(SUM(Tableau1[[#This Row],[Other access]:[Sci-hub access]])&gt;=1,1,0)</f>
        <v>0</v>
      </c>
      <c r="Z8312" s="12">
        <f>IF(OR(Tableau1[[#This Row],[Access R1 + S1+ T1 ]]&gt;=1,Tableau1[[#This Row],[Access V1 +W1 + X1]]&gt;=1),1,0)</f>
        <v>0</v>
      </c>
      <c r="AB8312" s="10" t="str">
        <f>Tableau1[[#This Row],[DOI]]</f>
        <v>doi: 10.1111/aos.13569</v>
      </c>
      <c r="AC8312" s="13" t="str">
        <f>Tableau1[[#This Row],[Authors]]&amp;", "&amp;Tableau1[[#This Row],[Title]]&amp;" "&amp;Tableau1[[#This Row],[Journal]]&amp;". "&amp;Tableau1[[#This Row],[Year]]</f>
        <v>Sankaridurg P, He X, Naduvilath T, Lv M, Ho A, Smith E 3rd, Erickson P, Zhu J, Zou H, Xu X., Comparison of noncycloplegic and cycloplegic autorefraction in categorizing refractive error data in children. Acta Ophthalmol. 2017</v>
      </c>
    </row>
    <row r="8313" spans="1:29" x14ac:dyDescent="0.3">
      <c r="A8313">
        <v>3449</v>
      </c>
      <c r="B8313" t="s">
        <v>6624</v>
      </c>
      <c r="C8313" t="s">
        <v>16867</v>
      </c>
      <c r="D8313" t="s">
        <v>27048</v>
      </c>
      <c r="E8313" t="s">
        <v>2740</v>
      </c>
      <c r="F8313" s="10"/>
      <c r="G8313">
        <v>2017</v>
      </c>
      <c r="J8313">
        <v>0.74591481746375687</v>
      </c>
      <c r="L8313" t="s">
        <v>37898</v>
      </c>
      <c r="M8313">
        <v>28586144</v>
      </c>
      <c r="Q8313" s="10"/>
      <c r="R8313" s="11">
        <f t="shared" si="258"/>
        <v>0</v>
      </c>
      <c r="U8313" s="11">
        <f t="shared" si="259"/>
        <v>0</v>
      </c>
      <c r="Y8313" s="11">
        <f>IF(SUM(Tableau1[[#This Row],[Other access]:[Sci-hub access]])&gt;=1,1,0)</f>
        <v>0</v>
      </c>
      <c r="Z8313" s="12">
        <f>IF(OR(Tableau1[[#This Row],[Access R1 + S1+ T1 ]]&gt;=1,Tableau1[[#This Row],[Access V1 +W1 + X1]]&gt;=1),1,0)</f>
        <v>0</v>
      </c>
      <c r="AB8313" s="10" t="str">
        <f>Tableau1[[#This Row],[DOI]]</f>
        <v>doi: 10.1002/ajmg.a.38318</v>
      </c>
      <c r="AC8313" s="13" t="str">
        <f>Tableau1[[#This Row],[Authors]]&amp;", "&amp;Tableau1[[#This Row],[Title]]&amp;" "&amp;Tableau1[[#This Row],[Journal]]&amp;". "&amp;Tableau1[[#This Row],[Year]]</f>
        <v>Wawrocka A, Walczak-Sztulpa J, Badura-Stronka M, Owecki M, Kopczynski P, Mrukwa-Kominek E, Skorczyk-Werner A, Gasperowicz P, Ploski R, Krawczynski MR., Co-occurrence of Jalili syndrome and muscular overgrowth. Am J Med Genet A. 2017</v>
      </c>
    </row>
    <row r="8314" spans="1:29" x14ac:dyDescent="0.3">
      <c r="A8314">
        <v>2218</v>
      </c>
      <c r="B8314" t="s">
        <v>5451</v>
      </c>
      <c r="C8314" t="s">
        <v>15696</v>
      </c>
      <c r="D8314" t="s">
        <v>25873</v>
      </c>
      <c r="E8314" t="s">
        <v>2458</v>
      </c>
      <c r="F8314" s="10"/>
      <c r="G8314">
        <v>2017</v>
      </c>
      <c r="J8314">
        <v>0.74601555657795493</v>
      </c>
      <c r="L8314" t="s">
        <v>36688</v>
      </c>
      <c r="M8314">
        <v>28796860</v>
      </c>
      <c r="Q8314" s="10"/>
      <c r="R8314" s="11">
        <f t="shared" si="258"/>
        <v>0</v>
      </c>
      <c r="U8314" s="11">
        <f t="shared" si="259"/>
        <v>0</v>
      </c>
      <c r="Y8314" s="11">
        <f>IF(SUM(Tableau1[[#This Row],[Other access]:[Sci-hub access]])&gt;=1,1,0)</f>
        <v>0</v>
      </c>
      <c r="Z8314" s="12">
        <f>IF(OR(Tableau1[[#This Row],[Access R1 + S1+ T1 ]]&gt;=1,Tableau1[[#This Row],[Access V1 +W1 + X1]]&gt;=1),1,0)</f>
        <v>0</v>
      </c>
      <c r="AB8314" s="10" t="str">
        <f>Tableau1[[#This Row],[DOI]]</f>
        <v>doi: 10.1001/jamaophthalmol.2017.2812</v>
      </c>
      <c r="AC8314" s="13" t="str">
        <f>Tableau1[[#This Row],[Authors]]&amp;", "&amp;Tableau1[[#This Row],[Title]]&amp;" "&amp;Tableau1[[#This Row],[Journal]]&amp;". "&amp;Tableau1[[#This Row],[Year]]</f>
        <v>Bountziouka V, Cumberland PM, Rahi JS., Trends in Visual Health Inequalities in Childhood Through Associations of Visual Function With Sex and Social Position Across 3 UK Birth Cohorts. JAMA Ophthalmol. 2017</v>
      </c>
    </row>
    <row r="8315" spans="1:29" x14ac:dyDescent="0.3">
      <c r="A8315">
        <v>5814</v>
      </c>
      <c r="B8315" t="s">
        <v>8834</v>
      </c>
      <c r="C8315" t="s">
        <v>19051</v>
      </c>
      <c r="D8315" t="s">
        <v>29264</v>
      </c>
      <c r="E8315" t="s">
        <v>2589</v>
      </c>
      <c r="F8315" s="10"/>
      <c r="G8315">
        <v>2017</v>
      </c>
      <c r="J8315">
        <v>0.74617853674398382</v>
      </c>
      <c r="L8315" t="s">
        <v>40196</v>
      </c>
      <c r="M8315">
        <v>28283099</v>
      </c>
      <c r="Q8315" s="10"/>
      <c r="R8315" s="11">
        <f t="shared" si="258"/>
        <v>0</v>
      </c>
      <c r="U8315" s="11">
        <f t="shared" si="259"/>
        <v>0</v>
      </c>
      <c r="Y8315" s="11">
        <f>IF(SUM(Tableau1[[#This Row],[Other access]:[Sci-hub access]])&gt;=1,1,0)</f>
        <v>0</v>
      </c>
      <c r="Z8315" s="12">
        <f>IF(OR(Tableau1[[#This Row],[Access R1 + S1+ T1 ]]&gt;=1,Tableau1[[#This Row],[Access V1 +W1 + X1]]&gt;=1),1,0)</f>
        <v>0</v>
      </c>
      <c r="AB8315" s="10" t="str">
        <f>Tableau1[[#This Row],[DOI]]</f>
        <v>doi: 10.1016/j.msard.2016.12.005</v>
      </c>
      <c r="AC8315" s="13" t="str">
        <f>Tableau1[[#This Row],[Authors]]&amp;", "&amp;Tableau1[[#This Row],[Title]]&amp;" "&amp;Tableau1[[#This Row],[Journal]]&amp;". "&amp;Tableau1[[#This Row],[Year]]</f>
        <v>Behbehani R, Ahmed S, Al-Hashel J, Rousseff RT, Alroughani R., Sensitivity of visual evoked potentials and spectral domain optical coherence tomography in early relapsing remitting multiple sclerosis. Mult Scler Relat Disord. 2017</v>
      </c>
    </row>
    <row r="8316" spans="1:29" x14ac:dyDescent="0.3">
      <c r="A8316">
        <v>4227</v>
      </c>
      <c r="B8316" t="s">
        <v>362</v>
      </c>
      <c r="C8316" t="s">
        <v>363</v>
      </c>
      <c r="D8316" t="s">
        <v>364</v>
      </c>
      <c r="E8316" t="s">
        <v>2572</v>
      </c>
      <c r="F8316" s="10"/>
      <c r="G8316">
        <v>2017</v>
      </c>
      <c r="J8316">
        <v>0.74647802297100307</v>
      </c>
      <c r="L8316" t="s">
        <v>38658</v>
      </c>
      <c r="M8316">
        <v>28468892</v>
      </c>
      <c r="Q8316" s="10"/>
      <c r="R8316" s="11">
        <f t="shared" si="258"/>
        <v>0</v>
      </c>
      <c r="U8316" s="11">
        <f t="shared" si="259"/>
        <v>0</v>
      </c>
      <c r="Y8316" s="11">
        <f>IF(SUM(Tableau1[[#This Row],[Other access]:[Sci-hub access]])&gt;=1,1,0)</f>
        <v>0</v>
      </c>
      <c r="Z8316" s="12">
        <f>IF(OR(Tableau1[[#This Row],[Access R1 + S1+ T1 ]]&gt;=1,Tableau1[[#This Row],[Access V1 +W1 + X1]]&gt;=1),1,0)</f>
        <v>0</v>
      </c>
      <c r="AB8316" s="10" t="str">
        <f>Tableau1[[#This Row],[DOI]]</f>
        <v>doi: 10.3945/ajcn.116.143453</v>
      </c>
      <c r="AC8316" s="13" t="str">
        <f>Tableau1[[#This Row],[Authors]]&amp;", "&amp;Tableau1[[#This Row],[Title]]&amp;" "&amp;Tableau1[[#This Row],[Journal]]&amp;". "&amp;Tableau1[[#This Row],[Year]]</f>
        <v>Wu J, Cho E, Giovannucci EL, Rosner BA, Sastry SM, Schaumberg DA, Willett WC., Dietary intake of α-linolenic acid and risk of age-related macular degeneration. Am J Clin Nutr. 2017</v>
      </c>
    </row>
    <row r="8317" spans="1:29" x14ac:dyDescent="0.3">
      <c r="A8317">
        <v>9714</v>
      </c>
      <c r="B8317" t="s">
        <v>2067</v>
      </c>
      <c r="C8317" t="s">
        <v>2068</v>
      </c>
      <c r="D8317" t="s">
        <v>2069</v>
      </c>
      <c r="E8317" t="s">
        <v>2529</v>
      </c>
      <c r="F8317" s="10"/>
      <c r="G8317">
        <v>2017</v>
      </c>
      <c r="J8317">
        <v>0.74663952590652383</v>
      </c>
      <c r="L8317" t="s">
        <v>43978</v>
      </c>
      <c r="M8317">
        <v>27613228</v>
      </c>
      <c r="Q8317" s="10"/>
      <c r="R8317" s="11">
        <f t="shared" si="258"/>
        <v>0</v>
      </c>
      <c r="U8317" s="11">
        <f t="shared" si="259"/>
        <v>0</v>
      </c>
      <c r="Y8317" s="11">
        <f>IF(SUM(Tableau1[[#This Row],[Other access]:[Sci-hub access]])&gt;=1,1,0)</f>
        <v>0</v>
      </c>
      <c r="Z8317" s="12">
        <f>IF(OR(Tableau1[[#This Row],[Access R1 + S1+ T1 ]]&gt;=1,Tableau1[[#This Row],[Access V1 +W1 + X1]]&gt;=1),1,0)</f>
        <v>0</v>
      </c>
      <c r="AB8317" s="10" t="str">
        <f>Tableau1[[#This Row],[DOI]]</f>
        <v>doi: 10.1080/02713683.2016.1214969</v>
      </c>
      <c r="AC8317" s="13" t="str">
        <f>Tableau1[[#This Row],[Authors]]&amp;", "&amp;Tableau1[[#This Row],[Title]]&amp;" "&amp;Tableau1[[#This Row],[Journal]]&amp;". "&amp;Tableau1[[#This Row],[Year]]</f>
        <v>Jayaratne SK, Donaldson PJ, Vickers MH, Lim JC., The Effects of Maternal Under-Nutrition and a Post-Natal High Fat Diet on Lens Growth, Transparency and Oxidative Defense Systems in Rat Offspring. Curr Eye Res. 2017</v>
      </c>
    </row>
    <row r="8318" spans="1:29" x14ac:dyDescent="0.3">
      <c r="A8318">
        <v>8177</v>
      </c>
      <c r="B8318" t="s">
        <v>10889</v>
      </c>
      <c r="C8318" t="s">
        <v>21077</v>
      </c>
      <c r="D8318" t="s">
        <v>31327</v>
      </c>
      <c r="E8318" t="s">
        <v>2541</v>
      </c>
      <c r="F8318" s="10"/>
      <c r="G8318">
        <v>2017</v>
      </c>
      <c r="J8318">
        <v>0.7466505260806835</v>
      </c>
      <c r="L8318" t="s">
        <v>42523</v>
      </c>
      <c r="M8318">
        <v>27984352</v>
      </c>
      <c r="Q8318" s="10"/>
      <c r="R8318" s="11">
        <f t="shared" si="258"/>
        <v>0</v>
      </c>
      <c r="U8318" s="11">
        <f t="shared" si="259"/>
        <v>0</v>
      </c>
      <c r="Y8318" s="11">
        <f>IF(SUM(Tableau1[[#This Row],[Other access]:[Sci-hub access]])&gt;=1,1,0)</f>
        <v>0</v>
      </c>
      <c r="Z8318" s="12">
        <f>IF(OR(Tableau1[[#This Row],[Access R1 + S1+ T1 ]]&gt;=1,Tableau1[[#This Row],[Access V1 +W1 + X1]]&gt;=1),1,0)</f>
        <v>0</v>
      </c>
      <c r="AB8318" s="10" t="str">
        <f>Tableau1[[#This Row],[DOI]]</f>
        <v>doi: 10.1097/WNO.0000000000000472</v>
      </c>
      <c r="AC8318" s="13" t="str">
        <f>Tableau1[[#This Row],[Authors]]&amp;", "&amp;Tableau1[[#This Row],[Title]]&amp;" "&amp;Tableau1[[#This Row],[Journal]]&amp;". "&amp;Tableau1[[#This Row],[Year]]</f>
        <v>Vodopivec I, Prasad S., Short Follow-up Bias Confounds Estimates of the "Typical" Clinical Course of Susac Syndrome. J Neuroophthalmol. 2017</v>
      </c>
    </row>
    <row r="8319" spans="1:29" x14ac:dyDescent="0.3">
      <c r="A8319">
        <v>4685</v>
      </c>
      <c r="B8319" t="s">
        <v>7798</v>
      </c>
      <c r="C8319" t="s">
        <v>18030</v>
      </c>
      <c r="D8319" t="s">
        <v>28228</v>
      </c>
      <c r="E8319" t="s">
        <v>2467</v>
      </c>
      <c r="F8319" s="10"/>
      <c r="G8319">
        <v>2017</v>
      </c>
      <c r="J8319">
        <v>0.74681140689128289</v>
      </c>
      <c r="L8319" t="s">
        <v>39101</v>
      </c>
      <c r="M8319">
        <v>28419400</v>
      </c>
      <c r="Q8319" s="10"/>
      <c r="R8319" s="11">
        <f t="shared" si="258"/>
        <v>0</v>
      </c>
      <c r="U8319" s="11">
        <f t="shared" si="259"/>
        <v>0</v>
      </c>
      <c r="Y8319" s="11">
        <f>IF(SUM(Tableau1[[#This Row],[Other access]:[Sci-hub access]])&gt;=1,1,0)</f>
        <v>0</v>
      </c>
      <c r="Z8319" s="12">
        <f>IF(OR(Tableau1[[#This Row],[Access R1 + S1+ T1 ]]&gt;=1,Tableau1[[#This Row],[Access V1 +W1 + X1]]&gt;=1),1,0)</f>
        <v>0</v>
      </c>
      <c r="AB8319" s="10" t="str">
        <f>Tableau1[[#This Row],[DOI]]</f>
        <v>doi: 10.3928/23258160-20170329-09</v>
      </c>
      <c r="AC8319" s="13" t="str">
        <f>Tableau1[[#This Row],[Authors]]&amp;", "&amp;Tableau1[[#This Row],[Title]]&amp;" "&amp;Tableau1[[#This Row],[Journal]]&amp;". "&amp;Tableau1[[#This Row],[Year]]</f>
        <v>Mucciolo DP, Sodi A, Murro V, Virgili G, Rizzo S., A Nine-Year Follow-Up of Macular Complications in Retinitis Pigmentosa and Diabetes Mellitus. Ophthalmic Surg Lasers Imaging Retina. 2017</v>
      </c>
    </row>
    <row r="8320" spans="1:29" x14ac:dyDescent="0.3">
      <c r="A8320">
        <v>9348</v>
      </c>
      <c r="B8320" t="s">
        <v>11923</v>
      </c>
      <c r="C8320" t="s">
        <v>22100</v>
      </c>
      <c r="D8320" t="s">
        <v>32367</v>
      </c>
      <c r="E8320" t="s">
        <v>2438</v>
      </c>
      <c r="F8320" s="10"/>
      <c r="G8320">
        <v>2017</v>
      </c>
      <c r="J8320">
        <v>0.74690387043199524</v>
      </c>
      <c r="L8320" t="s">
        <v>43640</v>
      </c>
      <c r="M8320">
        <v>27729310</v>
      </c>
      <c r="Q8320" s="10"/>
      <c r="R8320" s="11">
        <f t="shared" si="258"/>
        <v>0</v>
      </c>
      <c r="U8320" s="11">
        <f t="shared" si="259"/>
        <v>0</v>
      </c>
      <c r="Y8320" s="11">
        <f>IF(SUM(Tableau1[[#This Row],[Other access]:[Sci-hub access]])&gt;=1,1,0)</f>
        <v>0</v>
      </c>
      <c r="Z8320" s="12">
        <f>IF(OR(Tableau1[[#This Row],[Access R1 + S1+ T1 ]]&gt;=1,Tableau1[[#This Row],[Access V1 +W1 + X1]]&gt;=1),1,0)</f>
        <v>0</v>
      </c>
      <c r="AB8320" s="10" t="str">
        <f>Tableau1[[#This Row],[DOI]]</f>
        <v>doi: 10.1136/bjophthalmol-2016-308993</v>
      </c>
      <c r="AC8320" s="13" t="str">
        <f>Tableau1[[#This Row],[Authors]]&amp;", "&amp;Tableau1[[#This Row],[Title]]&amp;" "&amp;Tableau1[[#This Row],[Journal]]&amp;". "&amp;Tableau1[[#This Row],[Year]]</f>
        <v>Clarke J, Puertas R, Kotecha A, Foster PJ, Barton K., Virtual clinics in glaucoma care: face-to-face versus remote decision-making. Br J Ophthalmol. 2017</v>
      </c>
    </row>
    <row r="8321" spans="1:29" x14ac:dyDescent="0.3">
      <c r="A8321">
        <v>6409</v>
      </c>
      <c r="B8321" t="s">
        <v>9351</v>
      </c>
      <c r="C8321" t="s">
        <v>19560</v>
      </c>
      <c r="D8321" t="s">
        <v>29782</v>
      </c>
      <c r="E8321" t="s">
        <v>2745</v>
      </c>
      <c r="F8321" s="10"/>
      <c r="G8321">
        <v>2017</v>
      </c>
      <c r="J8321">
        <v>0.7469421349242148</v>
      </c>
      <c r="L8321" t="s">
        <v>40778</v>
      </c>
      <c r="M8321">
        <v>28215853</v>
      </c>
      <c r="Q8321" s="10"/>
      <c r="R8321" s="11">
        <f t="shared" si="258"/>
        <v>0</v>
      </c>
      <c r="U8321" s="11">
        <f t="shared" si="259"/>
        <v>0</v>
      </c>
      <c r="Y8321" s="11">
        <f>IF(SUM(Tableau1[[#This Row],[Other access]:[Sci-hub access]])&gt;=1,1,0)</f>
        <v>0</v>
      </c>
      <c r="Z8321" s="12">
        <f>IF(OR(Tableau1[[#This Row],[Access R1 + S1+ T1 ]]&gt;=1,Tableau1[[#This Row],[Access V1 +W1 + X1]]&gt;=1),1,0)</f>
        <v>0</v>
      </c>
      <c r="AB8321" s="10" t="str">
        <f>Tableau1[[#This Row],[DOI]]</f>
        <v>doi: 10.1016/j.joms.2017.01.015</v>
      </c>
      <c r="AC8321" s="13" t="str">
        <f>Tableau1[[#This Row],[Authors]]&amp;", "&amp;Tableau1[[#This Row],[Title]]&amp;" "&amp;Tableau1[[#This Row],[Journal]]&amp;". "&amp;Tableau1[[#This Row],[Year]]</f>
        <v>Subramaniam SS, Anand R, Mellor TK, Brennan PA., Primary Lacrimal Sac Melanoma With Metastatic Cervical Disease: A Review of the Literature and Case Report. J Oral Maxillofac Surg. 2017</v>
      </c>
    </row>
    <row r="8322" spans="1:29" x14ac:dyDescent="0.3">
      <c r="A8322">
        <v>9350</v>
      </c>
      <c r="B8322" t="s">
        <v>11925</v>
      </c>
      <c r="C8322" t="s">
        <v>22102</v>
      </c>
      <c r="D8322" t="s">
        <v>32369</v>
      </c>
      <c r="E8322" t="s">
        <v>2449</v>
      </c>
      <c r="F8322" s="10"/>
      <c r="G8322">
        <v>2017</v>
      </c>
      <c r="J8322">
        <v>0.74701055959662221</v>
      </c>
      <c r="L8322" t="s">
        <v>43642</v>
      </c>
      <c r="M8322">
        <v>27728957</v>
      </c>
      <c r="Q8322" s="10"/>
      <c r="R8322" s="11">
        <f t="shared" ref="R8322:R8385" si="260">IF(SUM(N8322:Q8322)&gt;0,1,0)</f>
        <v>0</v>
      </c>
      <c r="U8322" s="11">
        <f t="shared" ref="U8322:U8385" si="261">IF(SUM(R8322,T8322)&gt;0,1,0)</f>
        <v>0</v>
      </c>
      <c r="Y8322" s="11">
        <f>IF(SUM(Tableau1[[#This Row],[Other access]:[Sci-hub access]])&gt;=1,1,0)</f>
        <v>0</v>
      </c>
      <c r="Z8322" s="12">
        <f>IF(OR(Tableau1[[#This Row],[Access R1 + S1+ T1 ]]&gt;=1,Tableau1[[#This Row],[Access V1 +W1 + X1]]&gt;=1),1,0)</f>
        <v>0</v>
      </c>
      <c r="AB8322" s="10" t="str">
        <f>Tableau1[[#This Row],[DOI]]</f>
        <v>doi: 10.1111/cxo.12478</v>
      </c>
      <c r="AC8322" s="13" t="str">
        <f>Tableau1[[#This Row],[Authors]]&amp;", "&amp;Tableau1[[#This Row],[Title]]&amp;" "&amp;Tableau1[[#This Row],[Journal]]&amp;". "&amp;Tableau1[[#This Row],[Year]]</f>
        <v>Zangerl B, Whatham A, Kim J, Choi A, Assaad NN, Hennessy MP, Kalloniatis M., Reconciling visual field defects and retinal nerve fibre layer asymmetric patterns in retrograde degeneration: an extended case series. Clin Exp Optom. 2017</v>
      </c>
    </row>
    <row r="8323" spans="1:29" x14ac:dyDescent="0.3">
      <c r="A8323">
        <v>580</v>
      </c>
      <c r="B8323" t="s">
        <v>3843</v>
      </c>
      <c r="C8323" t="s">
        <v>14099</v>
      </c>
      <c r="D8323" t="s">
        <v>24263</v>
      </c>
      <c r="E8323" t="s">
        <v>2516</v>
      </c>
      <c r="F8323" s="10"/>
      <c r="G8323">
        <v>2018</v>
      </c>
      <c r="J8323">
        <v>0.74736413507361588</v>
      </c>
      <c r="L8323" t="s">
        <v>35079</v>
      </c>
      <c r="M8323">
        <v>29174716</v>
      </c>
      <c r="Q8323" s="10"/>
      <c r="R8323" s="11">
        <f t="shared" si="260"/>
        <v>0</v>
      </c>
      <c r="U8323" s="11">
        <f t="shared" si="261"/>
        <v>0</v>
      </c>
      <c r="Y8323" s="11">
        <f>IF(SUM(Tableau1[[#This Row],[Other access]:[Sci-hub access]])&gt;=1,1,0)</f>
        <v>0</v>
      </c>
      <c r="Z8323" s="12">
        <f>IF(OR(Tableau1[[#This Row],[Access R1 + S1+ T1 ]]&gt;=1,Tableau1[[#This Row],[Access V1 +W1 + X1]]&gt;=1),1,0)</f>
        <v>0</v>
      </c>
      <c r="AB8323" s="10" t="str">
        <f>Tableau1[[#This Row],[DOI]]</f>
        <v>doi: 10.1016/j.gene.2017.11.057</v>
      </c>
      <c r="AC8323" s="13" t="str">
        <f>Tableau1[[#This Row],[Authors]]&amp;", "&amp;Tableau1[[#This Row],[Title]]&amp;" "&amp;Tableau1[[#This Row],[Journal]]&amp;". "&amp;Tableau1[[#This Row],[Year]]</f>
        <v>Ramgopal S, Rathika C, Padma MR, Murali V, Arun K, Kamaludeen MN, Balakrishnan K., Interaction of HLA-DRB1* alleles and CTLA4 (+49 AG) gene polymorphism in Autoimmune Thyroid Disease. Gene. 2018</v>
      </c>
    </row>
    <row r="8324" spans="1:29" x14ac:dyDescent="0.3">
      <c r="A8324">
        <v>6239</v>
      </c>
      <c r="B8324" t="s">
        <v>9199</v>
      </c>
      <c r="C8324" t="s">
        <v>19412</v>
      </c>
      <c r="D8324" t="s">
        <v>29630</v>
      </c>
      <c r="E8324" t="s">
        <v>2448</v>
      </c>
      <c r="F8324" s="10"/>
      <c r="G8324">
        <v>2017</v>
      </c>
      <c r="J8324">
        <v>0.74736548191932639</v>
      </c>
      <c r="L8324" t="s">
        <v>40609</v>
      </c>
      <c r="M8324">
        <v>28236002</v>
      </c>
      <c r="Q8324" s="10"/>
      <c r="R8324" s="11">
        <f t="shared" si="260"/>
        <v>0</v>
      </c>
      <c r="U8324" s="11">
        <f t="shared" si="261"/>
        <v>0</v>
      </c>
      <c r="Y8324" s="11">
        <f>IF(SUM(Tableau1[[#This Row],[Other access]:[Sci-hub access]])&gt;=1,1,0)</f>
        <v>0</v>
      </c>
      <c r="Z8324" s="12">
        <f>IF(OR(Tableau1[[#This Row],[Access R1 + S1+ T1 ]]&gt;=1,Tableau1[[#This Row],[Access V1 +W1 + X1]]&gt;=1),1,0)</f>
        <v>0</v>
      </c>
      <c r="AB8324" s="10" t="str">
        <f>Tableau1[[#This Row],[DOI]]</f>
        <v>doi: 10.1007/s00417-017-3623-z</v>
      </c>
      <c r="AC8324" s="13" t="str">
        <f>Tableau1[[#This Row],[Authors]]&amp;", "&amp;Tableau1[[#This Row],[Title]]&amp;" "&amp;Tableau1[[#This Row],[Journal]]&amp;". "&amp;Tableau1[[#This Row],[Year]]</f>
        <v>Hoshi S, Hiraoka T, Kotsuka J, Sato Y, Izumida S, Kato A, Ueno Y, Fukuda S, Oshika T., Functional visual acuity in patients with successfully treated amblyopia: a pilot study. Graefes Arch Clin Exp Ophthalmol. 2017</v>
      </c>
    </row>
    <row r="8325" spans="1:29" x14ac:dyDescent="0.3">
      <c r="A8325">
        <v>1423</v>
      </c>
      <c r="B8325" t="s">
        <v>4681</v>
      </c>
      <c r="C8325" t="s">
        <v>14932</v>
      </c>
      <c r="D8325" t="s">
        <v>25102</v>
      </c>
      <c r="E8325" t="s">
        <v>3128</v>
      </c>
      <c r="F8325" s="10"/>
      <c r="G8325">
        <v>2017</v>
      </c>
      <c r="J8325">
        <v>0.74744740680809119</v>
      </c>
      <c r="L8325" t="s">
        <v>35904</v>
      </c>
      <c r="M8325">
        <v>28952811</v>
      </c>
      <c r="Q8325" s="10"/>
      <c r="R8325" s="11">
        <f t="shared" si="260"/>
        <v>0</v>
      </c>
      <c r="U8325" s="11">
        <f t="shared" si="261"/>
        <v>0</v>
      </c>
      <c r="Y8325" s="11">
        <f>IF(SUM(Tableau1[[#This Row],[Other access]:[Sci-hub access]])&gt;=1,1,0)</f>
        <v>0</v>
      </c>
      <c r="Z8325" s="12">
        <f>IF(OR(Tableau1[[#This Row],[Access R1 + S1+ T1 ]]&gt;=1,Tableau1[[#This Row],[Access V1 +W1 + X1]]&gt;=1),1,0)</f>
        <v>0</v>
      </c>
      <c r="AB8325" s="10" t="str">
        <f>Tableau1[[#This Row],[DOI]]</f>
        <v>doi: 10.2214/AJR.17.18279</v>
      </c>
      <c r="AC8325" s="13" t="str">
        <f>Tableau1[[#This Row],[Authors]]&amp;", "&amp;Tableau1[[#This Row],[Title]]&amp;" "&amp;Tableau1[[#This Row],[Journal]]&amp;". "&amp;Tableau1[[#This Row],[Year]]</f>
        <v>Gad K, Singman EL, Nadgir RN, Yousem DM, Pillai JJ., CT in the Evaluation of Acute Injuries of the Anterior Eye Segment. AJR Am J Roentgenol. 2017</v>
      </c>
    </row>
    <row r="8326" spans="1:29" x14ac:dyDescent="0.3">
      <c r="A8326">
        <v>4385</v>
      </c>
      <c r="B8326" t="s">
        <v>7513</v>
      </c>
      <c r="C8326" t="s">
        <v>17749</v>
      </c>
      <c r="D8326" t="s">
        <v>27942</v>
      </c>
      <c r="E8326" t="s">
        <v>2443</v>
      </c>
      <c r="F8326" s="10"/>
      <c r="G8326">
        <v>2017</v>
      </c>
      <c r="J8326">
        <v>0.74750818600173907</v>
      </c>
      <c r="L8326" t="s">
        <v>38808</v>
      </c>
      <c r="M8326">
        <v>28448672</v>
      </c>
      <c r="Q8326" s="10"/>
      <c r="R8326" s="11">
        <f t="shared" si="260"/>
        <v>0</v>
      </c>
      <c r="U8326" s="11">
        <f t="shared" si="261"/>
        <v>0</v>
      </c>
      <c r="Y8326" s="11">
        <f>IF(SUM(Tableau1[[#This Row],[Other access]:[Sci-hub access]])&gt;=1,1,0)</f>
        <v>0</v>
      </c>
      <c r="Z8326" s="12">
        <f>IF(OR(Tableau1[[#This Row],[Access R1 + S1+ T1 ]]&gt;=1,Tableau1[[#This Row],[Access V1 +W1 + X1]]&gt;=1),1,0)</f>
        <v>0</v>
      </c>
      <c r="AB8326" s="10" t="str">
        <f>Tableau1[[#This Row],[DOI]]</f>
        <v>doi: 10.1167/iovs.15-16555</v>
      </c>
      <c r="AC8326" s="13" t="str">
        <f>Tableau1[[#This Row],[Authors]]&amp;", "&amp;Tableau1[[#This Row],[Title]]&amp;" "&amp;Tableau1[[#This Row],[Journal]]&amp;". "&amp;Tableau1[[#This Row],[Year]]</f>
        <v>Brignole-Baudouin F, Riancho L, Ismail D, Deniaud M, Amrane M, Baudouin C., Correlation Between the Inflammatory Marker HLA-DR and Signs and Symptoms in Moderate to Severe Dry Eye Disease. Invest Ophthalmol Vis Sci. 2017</v>
      </c>
    </row>
    <row r="8327" spans="1:29" x14ac:dyDescent="0.3">
      <c r="A8327">
        <v>10136</v>
      </c>
      <c r="B8327" t="s">
        <v>12646</v>
      </c>
      <c r="C8327" t="s">
        <v>22814</v>
      </c>
      <c r="D8327" t="s">
        <v>33096</v>
      </c>
      <c r="E8327" t="s">
        <v>2447</v>
      </c>
      <c r="F8327" s="10"/>
      <c r="G8327">
        <v>2017</v>
      </c>
      <c r="J8327">
        <v>0.74773747293008874</v>
      </c>
      <c r="L8327" t="s">
        <v>44391</v>
      </c>
      <c r="M8327">
        <v>27464453</v>
      </c>
      <c r="Q8327" s="10"/>
      <c r="R8327" s="11">
        <f t="shared" si="260"/>
        <v>0</v>
      </c>
      <c r="U8327" s="11">
        <f t="shared" si="261"/>
        <v>0</v>
      </c>
      <c r="Y8327" s="11">
        <f>IF(SUM(Tableau1[[#This Row],[Other access]:[Sci-hub access]])&gt;=1,1,0)</f>
        <v>0</v>
      </c>
      <c r="Z8327" s="12">
        <f>IF(OR(Tableau1[[#This Row],[Access R1 + S1+ T1 ]]&gt;=1,Tableau1[[#This Row],[Access V1 +W1 + X1]]&gt;=1),1,0)</f>
        <v>0</v>
      </c>
      <c r="AB8327" s="10" t="str">
        <f>Tableau1[[#This Row],[DOI]]</f>
        <v>doi: 10.1097/IOP.0000000000000761</v>
      </c>
      <c r="AC8327" s="13" t="str">
        <f>Tableau1[[#This Row],[Authors]]&amp;", "&amp;Tableau1[[#This Row],[Title]]&amp;" "&amp;Tableau1[[#This Row],[Journal]]&amp;". "&amp;Tableau1[[#This Row],[Year]]</f>
        <v>Jakobiec FA, Stagner AM, Lee NG., Clear-Cell (Reticulated) Transformation of Eyelid Eccrine Sweat Glands. Ophthal Plast Reconstr Surg. 2017</v>
      </c>
    </row>
    <row r="8328" spans="1:29" x14ac:dyDescent="0.3">
      <c r="A8328">
        <v>10885</v>
      </c>
      <c r="B8328" t="s">
        <v>2372</v>
      </c>
      <c r="C8328" t="s">
        <v>2373</v>
      </c>
      <c r="D8328" t="s">
        <v>2374</v>
      </c>
      <c r="E8328" t="s">
        <v>2594</v>
      </c>
      <c r="F8328" s="10"/>
      <c r="G8328">
        <v>2017</v>
      </c>
      <c r="J8328">
        <v>0.74783399351987245</v>
      </c>
      <c r="L8328" t="s">
        <v>45129</v>
      </c>
      <c r="M8328">
        <v>26893447</v>
      </c>
      <c r="Q8328" s="10"/>
      <c r="R8328" s="11">
        <f t="shared" si="260"/>
        <v>0</v>
      </c>
      <c r="U8328" s="11">
        <f t="shared" si="261"/>
        <v>0</v>
      </c>
      <c r="Y8328" s="11">
        <f>IF(SUM(Tableau1[[#This Row],[Other access]:[Sci-hub access]])&gt;=1,1,0)</f>
        <v>0</v>
      </c>
      <c r="Z8328" s="12">
        <f>IF(OR(Tableau1[[#This Row],[Access R1 + S1+ T1 ]]&gt;=1,Tableau1[[#This Row],[Access V1 +W1 + X1]]&gt;=1),1,0)</f>
        <v>0</v>
      </c>
      <c r="AB8328" s="10" t="str">
        <f>Tableau1[[#This Row],[DOI]]</f>
        <v>doi: 10.1177/1054773816631471</v>
      </c>
      <c r="AC8328" s="13" t="str">
        <f>Tableau1[[#This Row],[Authors]]&amp;", "&amp;Tableau1[[#This Row],[Title]]&amp;" "&amp;Tableau1[[#This Row],[Journal]]&amp;". "&amp;Tableau1[[#This Row],[Year]]</f>
        <v>Güler EK, Eşer İ, Fashafsheh IHD., Intensive Care Nurses' Views and Practices for Eye Care: An International Comparison. Clin Nurs Res. 2017</v>
      </c>
    </row>
    <row r="8329" spans="1:29" x14ac:dyDescent="0.3">
      <c r="A8329">
        <v>1513</v>
      </c>
      <c r="B8329" t="s">
        <v>4768</v>
      </c>
      <c r="C8329" t="s">
        <v>15018</v>
      </c>
      <c r="D8329" t="s">
        <v>25189</v>
      </c>
      <c r="E8329" t="s">
        <v>2933</v>
      </c>
      <c r="F8329" s="10"/>
      <c r="G8329">
        <v>2017</v>
      </c>
      <c r="J8329">
        <v>0.74785618153667077</v>
      </c>
      <c r="L8329" t="s">
        <v>35993</v>
      </c>
      <c r="M8329">
        <v>28934187</v>
      </c>
      <c r="Q8329" s="10"/>
      <c r="R8329" s="11">
        <f t="shared" si="260"/>
        <v>0</v>
      </c>
      <c r="U8329" s="11">
        <f t="shared" si="261"/>
        <v>0</v>
      </c>
      <c r="Y8329" s="11">
        <f>IF(SUM(Tableau1[[#This Row],[Other access]:[Sci-hub access]])&gt;=1,1,0)</f>
        <v>0</v>
      </c>
      <c r="Z8329" s="12">
        <f>IF(OR(Tableau1[[#This Row],[Access R1 + S1+ T1 ]]&gt;=1,Tableau1[[#This Row],[Access V1 +W1 + X1]]&gt;=1),1,0)</f>
        <v>0</v>
      </c>
      <c r="AB8329" s="10" t="str">
        <f>Tableau1[[#This Row],[DOI]]</f>
        <v>doi: 10.15585/mmwr.mm6637a5</v>
      </c>
      <c r="AC8329" s="13" t="str">
        <f>Tableau1[[#This Row],[Authors]]&amp;", "&amp;Tableau1[[#This Row],[Title]]&amp;" "&amp;Tableau1[[#This Row],[Journal]]&amp;". "&amp;Tableau1[[#This Row],[Year]]</f>
        <v>Chiu SK, Burton NC, Dunn KH, de Perio MA., Respiratory and Ocular Symptoms Among Employees of an Indoor Waterpark Resort - Ohio, 2016. MMWR Morb Mortal Wkly Rep. 2017</v>
      </c>
    </row>
    <row r="8330" spans="1:29" x14ac:dyDescent="0.3">
      <c r="A8330">
        <v>5543</v>
      </c>
      <c r="B8330" t="s">
        <v>8587</v>
      </c>
      <c r="C8330" t="s">
        <v>18808</v>
      </c>
      <c r="D8330" t="s">
        <v>29017</v>
      </c>
      <c r="E8330" t="s">
        <v>34266</v>
      </c>
      <c r="F8330" s="10"/>
      <c r="G8330">
        <v>2017</v>
      </c>
      <c r="J8330">
        <v>0.74804731212670039</v>
      </c>
      <c r="L8330" t="s">
        <v>39930</v>
      </c>
      <c r="M8330">
        <v>28322362</v>
      </c>
      <c r="Q8330" s="10"/>
      <c r="R8330" s="11">
        <f t="shared" si="260"/>
        <v>0</v>
      </c>
      <c r="U8330" s="11">
        <f t="shared" si="261"/>
        <v>0</v>
      </c>
      <c r="Y8330" s="11">
        <f>IF(SUM(Tableau1[[#This Row],[Other access]:[Sci-hub access]])&gt;=1,1,0)</f>
        <v>0</v>
      </c>
      <c r="Z8330" s="12">
        <f>IF(OR(Tableau1[[#This Row],[Access R1 + S1+ T1 ]]&gt;=1,Tableau1[[#This Row],[Access V1 +W1 + X1]]&gt;=1),1,0)</f>
        <v>0</v>
      </c>
      <c r="AB8330" s="10" t="str">
        <f>Tableau1[[#This Row],[DOI]]</f>
        <v>doi: 10.3290/j.ohpd.a37930</v>
      </c>
      <c r="AC8330" s="13" t="str">
        <f>Tableau1[[#This Row],[Authors]]&amp;", "&amp;Tableau1[[#This Row],[Title]]&amp;" "&amp;Tableau1[[#This Row],[Journal]]&amp;". "&amp;Tableau1[[#This Row],[Year]]</f>
        <v>Feller L, Ballyram R, Khammissa RA, Altini M, Lemmer J., Immunopathogenic Oral Diseases: An Overview  Focusing on Pemphigus Vulgaris and Mucous Membrane Pemphigoid. Oral Health Prev Dent. 2017</v>
      </c>
    </row>
    <row r="8331" spans="1:29" x14ac:dyDescent="0.3">
      <c r="A8331">
        <v>9636</v>
      </c>
      <c r="B8331" t="s">
        <v>12189</v>
      </c>
      <c r="C8331" t="s">
        <v>22363</v>
      </c>
      <c r="D8331" t="s">
        <v>32637</v>
      </c>
      <c r="E8331" t="s">
        <v>2598</v>
      </c>
      <c r="F8331" s="10"/>
      <c r="G8331">
        <v>2017</v>
      </c>
      <c r="J8331">
        <v>0.74817271520664075</v>
      </c>
      <c r="L8331" t="s">
        <v>43907</v>
      </c>
      <c r="M8331">
        <v>27633219</v>
      </c>
      <c r="Q8331" s="10"/>
      <c r="R8331" s="11">
        <f t="shared" si="260"/>
        <v>0</v>
      </c>
      <c r="U8331" s="11">
        <f t="shared" si="261"/>
        <v>0</v>
      </c>
      <c r="Y8331" s="11">
        <f>IF(SUM(Tableau1[[#This Row],[Other access]:[Sci-hub access]])&gt;=1,1,0)</f>
        <v>0</v>
      </c>
      <c r="Z8331" s="12">
        <f>IF(OR(Tableau1[[#This Row],[Access R1 + S1+ T1 ]]&gt;=1,Tableau1[[#This Row],[Access V1 +W1 + X1]]&gt;=1),1,0)</f>
        <v>0</v>
      </c>
      <c r="AB8331" s="10" t="str">
        <f>Tableau1[[#This Row],[DOI]]</f>
        <v>doi: 10.1016/j.apergo.2016.06.019</v>
      </c>
      <c r="AC8331" s="13" t="str">
        <f>Tableau1[[#This Row],[Authors]]&amp;", "&amp;Tableau1[[#This Row],[Title]]&amp;" "&amp;Tableau1[[#This Row],[Journal]]&amp;". "&amp;Tableau1[[#This Row],[Year]]</f>
        <v>Gremark Simonsen J, Axmon A, Nordander C, Arvidsson I., Neck and upper extremity pain in sonographers - Associations with occupational factors. Appl Ergon. 2017</v>
      </c>
    </row>
    <row r="8332" spans="1:29" x14ac:dyDescent="0.3">
      <c r="A8332">
        <v>3369</v>
      </c>
      <c r="B8332" t="s">
        <v>6548</v>
      </c>
      <c r="C8332" t="s">
        <v>16791</v>
      </c>
      <c r="D8332" t="s">
        <v>26972</v>
      </c>
      <c r="E8332" t="s">
        <v>2451</v>
      </c>
      <c r="F8332" s="10"/>
      <c r="G8332">
        <v>2017</v>
      </c>
      <c r="J8332">
        <v>0.74822545634943027</v>
      </c>
      <c r="L8332" t="s">
        <v>37819</v>
      </c>
      <c r="M8332">
        <v>28594952</v>
      </c>
      <c r="Q8332" s="10"/>
      <c r="R8332" s="11">
        <f t="shared" si="260"/>
        <v>0</v>
      </c>
      <c r="U8332" s="11">
        <f t="shared" si="261"/>
        <v>0</v>
      </c>
      <c r="Y8332" s="11">
        <f>IF(SUM(Tableau1[[#This Row],[Other access]:[Sci-hub access]])&gt;=1,1,0)</f>
        <v>0</v>
      </c>
      <c r="Z8332" s="12">
        <f>IF(OR(Tableau1[[#This Row],[Access R1 + S1+ T1 ]]&gt;=1,Tableau1[[#This Row],[Access V1 +W1 + X1]]&gt;=1),1,0)</f>
        <v>0</v>
      </c>
      <c r="AB8332" s="10" t="str">
        <f>Tableau1[[#This Row],[DOI]]</f>
        <v>doi: 10.1371/journal.pone.0179320</v>
      </c>
      <c r="AC8332" s="13" t="str">
        <f>Tableau1[[#This Row],[Authors]]&amp;", "&amp;Tableau1[[#This Row],[Title]]&amp;" "&amp;Tableau1[[#This Row],[Journal]]&amp;". "&amp;Tableau1[[#This Row],[Year]]</f>
        <v>Peng PH, Hsu SY, Wang WS, Ko ML., Age and axial length on peripapillary retinal nerve fiber layer thickness measured by optical coherence tomography in nonglaucomatous Taiwanese participants. PLoS One. 2017</v>
      </c>
    </row>
    <row r="8333" spans="1:29" ht="28.8" x14ac:dyDescent="0.3">
      <c r="A8333">
        <v>6181</v>
      </c>
      <c r="B8333" t="s">
        <v>9145</v>
      </c>
      <c r="C8333" t="s">
        <v>19358</v>
      </c>
      <c r="D8333" t="s">
        <v>29576</v>
      </c>
      <c r="E8333" t="s">
        <v>2692</v>
      </c>
      <c r="F8333" s="10"/>
      <c r="G8333">
        <v>2017</v>
      </c>
      <c r="J8333">
        <v>0.74823455148011087</v>
      </c>
      <c r="L8333" t="e">
        <v>#VALUE!</v>
      </c>
      <c r="M8333">
        <v>28240585</v>
      </c>
      <c r="Q8333" s="10"/>
      <c r="R8333" s="11">
        <f t="shared" si="260"/>
        <v>0</v>
      </c>
      <c r="U8333" s="11">
        <f t="shared" si="261"/>
        <v>0</v>
      </c>
      <c r="Y8333" s="11">
        <f>IF(SUM(Tableau1[[#This Row],[Other access]:[Sci-hub access]])&gt;=1,1,0)</f>
        <v>0</v>
      </c>
      <c r="Z8333" s="12">
        <f>IF(OR(Tableau1[[#This Row],[Access R1 + S1+ T1 ]]&gt;=1,Tableau1[[#This Row],[Access V1 +W1 + X1]]&gt;=1),1,0)</f>
        <v>0</v>
      </c>
      <c r="AB8333" s="10" t="e">
        <f>Tableau1[[#This Row],[DOI]]</f>
        <v>#VALUE!</v>
      </c>
      <c r="AC8333" s="13" t="str">
        <f>Tableau1[[#This Row],[Authors]]&amp;", "&amp;Tableau1[[#This Row],[Title]]&amp;" "&amp;Tableau1[[#This Row],[Journal]]&amp;". "&amp;Tableau1[[#This Row],[Year]]</f>
        <v>Torrente-Segarra V, Corominas H, Sánchez-Piedra C, Fernández-Castro M, Andreu JL, Martínez-Taboada VM, Olivé A, Rosas J, Sánchez-Alonso F; SJOGRENSER Study Group of the Spanish Society of Rheumatology.., Fibromyalgia prevalence and associated factors in primary Sjögren's syndrome patients in a large cohort from the Spanish Society of Rheumatology registry (SJOGRENSER). Clin Exp Rheumatol. 2017</v>
      </c>
    </row>
    <row r="8334" spans="1:29" x14ac:dyDescent="0.3">
      <c r="A8334">
        <v>5254</v>
      </c>
      <c r="B8334" t="s">
        <v>566</v>
      </c>
      <c r="C8334" t="s">
        <v>567</v>
      </c>
      <c r="D8334" t="s">
        <v>568</v>
      </c>
      <c r="E8334" t="s">
        <v>2663</v>
      </c>
      <c r="F8334" s="10"/>
      <c r="G8334">
        <v>2017</v>
      </c>
      <c r="J8334">
        <v>0.74825493265330623</v>
      </c>
      <c r="L8334" t="e">
        <v>#VALUE!</v>
      </c>
      <c r="M8334">
        <v>28356898</v>
      </c>
      <c r="Q8334" s="10"/>
      <c r="R8334" s="11">
        <f t="shared" si="260"/>
        <v>0</v>
      </c>
      <c r="U8334" s="11">
        <f t="shared" si="261"/>
        <v>0</v>
      </c>
      <c r="Y8334" s="11">
        <f>IF(SUM(Tableau1[[#This Row],[Other access]:[Sci-hub access]])&gt;=1,1,0)</f>
        <v>0</v>
      </c>
      <c r="Z8334" s="12">
        <f>IF(OR(Tableau1[[#This Row],[Access R1 + S1+ T1 ]]&gt;=1,Tableau1[[#This Row],[Access V1 +W1 + X1]]&gt;=1),1,0)</f>
        <v>0</v>
      </c>
      <c r="AB8334" s="10" t="e">
        <f>Tableau1[[#This Row],[DOI]]</f>
        <v>#VALUE!</v>
      </c>
      <c r="AC8334" s="13" t="str">
        <f>Tableau1[[#This Row],[Authors]]&amp;", "&amp;Tableau1[[#This Row],[Title]]&amp;" "&amp;Tableau1[[#This Row],[Journal]]&amp;". "&amp;Tableau1[[#This Row],[Year]]</f>
        <v>Lu LJ, Tsai JC, Liu J., Novel Pharmacologic Candidates for Treatment of Primary Open-Angle Glaucoma. Yale J Biol Med. 2017</v>
      </c>
    </row>
    <row r="8335" spans="1:29" x14ac:dyDescent="0.3">
      <c r="A8335">
        <v>8560</v>
      </c>
      <c r="B8335" t="s">
        <v>11228</v>
      </c>
      <c r="C8335" t="s">
        <v>21412</v>
      </c>
      <c r="D8335" t="s">
        <v>31667</v>
      </c>
      <c r="E8335" t="s">
        <v>34028</v>
      </c>
      <c r="F8335" s="10"/>
      <c r="G8335">
        <v>2017</v>
      </c>
      <c r="J8335">
        <v>0.74883318033283497</v>
      </c>
      <c r="L8335" t="s">
        <v>42896</v>
      </c>
      <c r="M8335">
        <v>27890728</v>
      </c>
      <c r="Q8335" s="10"/>
      <c r="R8335" s="11">
        <f t="shared" si="260"/>
        <v>0</v>
      </c>
      <c r="U8335" s="11">
        <f t="shared" si="261"/>
        <v>0</v>
      </c>
      <c r="Y8335" s="11">
        <f>IF(SUM(Tableau1[[#This Row],[Other access]:[Sci-hub access]])&gt;=1,1,0)</f>
        <v>0</v>
      </c>
      <c r="Z8335" s="12">
        <f>IF(OR(Tableau1[[#This Row],[Access R1 + S1+ T1 ]]&gt;=1,Tableau1[[#This Row],[Access V1 +W1 + X1]]&gt;=1),1,0)</f>
        <v>0</v>
      </c>
      <c r="AB8335" s="10" t="str">
        <f>Tableau1[[#This Row],[DOI]]</f>
        <v>doi: 10.1016/j.actbio.2016.11.055</v>
      </c>
      <c r="AC8335" s="13" t="str">
        <f>Tableau1[[#This Row],[Authors]]&amp;", "&amp;Tableau1[[#This Row],[Title]]&amp;" "&amp;Tableau1[[#This Row],[Journal]]&amp;". "&amp;Tableau1[[#This Row],[Year]]</f>
        <v>Luo LJ, Lai JY., The role of alkyl chain length of monothiol-terminated alkyl carboxylic acid in the synthesis, characterization, and application of gelatin-g-poly(N-isopropylacrylamide) carriers for antiglaucoma drug delivery. Acta Biomater. 2017</v>
      </c>
    </row>
    <row r="8336" spans="1:29" x14ac:dyDescent="0.3">
      <c r="A8336">
        <v>655</v>
      </c>
      <c r="B8336" t="s">
        <v>3918</v>
      </c>
      <c r="C8336" t="s">
        <v>14173</v>
      </c>
      <c r="D8336" t="s">
        <v>24338</v>
      </c>
      <c r="E8336" t="s">
        <v>2692</v>
      </c>
      <c r="F8336" s="10"/>
      <c r="G8336">
        <v>2017</v>
      </c>
      <c r="J8336">
        <v>0.74890215512227698</v>
      </c>
      <c r="L8336" t="e">
        <v>#VALUE!</v>
      </c>
      <c r="M8336">
        <v>29148415</v>
      </c>
      <c r="Q8336" s="10"/>
      <c r="R8336" s="11">
        <f t="shared" si="260"/>
        <v>0</v>
      </c>
      <c r="U8336" s="11">
        <f t="shared" si="261"/>
        <v>0</v>
      </c>
      <c r="Y8336" s="11">
        <f>IF(SUM(Tableau1[[#This Row],[Other access]:[Sci-hub access]])&gt;=1,1,0)</f>
        <v>0</v>
      </c>
      <c r="Z8336" s="12">
        <f>IF(OR(Tableau1[[#This Row],[Access R1 + S1+ T1 ]]&gt;=1,Tableau1[[#This Row],[Access V1 +W1 + X1]]&gt;=1),1,0)</f>
        <v>0</v>
      </c>
      <c r="AB8336" s="10" t="e">
        <f>Tableau1[[#This Row],[DOI]]</f>
        <v>#VALUE!</v>
      </c>
      <c r="AC8336" s="13" t="str">
        <f>Tableau1[[#This Row],[Authors]]&amp;", "&amp;Tableau1[[#This Row],[Title]]&amp;" "&amp;Tableau1[[#This Row],[Journal]]&amp;". "&amp;Tableau1[[#This Row],[Year]]</f>
        <v>Guzelant G, Ozguler Y, Esatoglu SN, Karatemiz G, Ozdogan H, Yurdakul S, Yazici H, Seyahi E., Exacerbation of Behçet's syndrome and familial Mediterranean fever with menstruation. Clin Exp Rheumatol. 2017</v>
      </c>
    </row>
    <row r="8337" spans="1:29" ht="28.8" x14ac:dyDescent="0.3">
      <c r="A8337">
        <v>10220</v>
      </c>
      <c r="B8337" t="s">
        <v>12725</v>
      </c>
      <c r="C8337" t="s">
        <v>22893</v>
      </c>
      <c r="D8337" t="s">
        <v>33177</v>
      </c>
      <c r="E8337" t="s">
        <v>2502</v>
      </c>
      <c r="F8337" s="10"/>
      <c r="G8337">
        <v>2017</v>
      </c>
      <c r="J8337">
        <v>0.74890846949428513</v>
      </c>
      <c r="L8337" t="e">
        <v>#VALUE!</v>
      </c>
      <c r="M8337">
        <v>27424310</v>
      </c>
      <c r="Q8337" s="10"/>
      <c r="R8337" s="11">
        <f t="shared" si="260"/>
        <v>0</v>
      </c>
      <c r="U8337" s="11">
        <f t="shared" si="261"/>
        <v>0</v>
      </c>
      <c r="Y8337" s="11">
        <f>IF(SUM(Tableau1[[#This Row],[Other access]:[Sci-hub access]])&gt;=1,1,0)</f>
        <v>0</v>
      </c>
      <c r="Z8337" s="12">
        <f>IF(OR(Tableau1[[#This Row],[Access R1 + S1+ T1 ]]&gt;=1,Tableau1[[#This Row],[Access V1 +W1 + X1]]&gt;=1),1,0)</f>
        <v>0</v>
      </c>
      <c r="AB8337" s="10" t="e">
        <f>Tableau1[[#This Row],[DOI]]</f>
        <v>#VALUE!</v>
      </c>
      <c r="AC8337" s="13" t="str">
        <f>Tableau1[[#This Row],[Authors]]&amp;", "&amp;Tableau1[[#This Row],[Title]]&amp;" "&amp;Tableau1[[#This Row],[Journal]]&amp;". "&amp;Tableau1[[#This Row],[Year]]</f>
        <v>Chatziralli I, Theodossiadis G, Datseris I, Parikakis E, Theodossiadis P., Anatomical and Functional Changes in the Coexistence of Vitreomacular Traction and Epiretinal Membrane: A Spectral-Domain Optical Coherence Tomography Study. Ophthalmic Res. 2017</v>
      </c>
    </row>
    <row r="8338" spans="1:29" x14ac:dyDescent="0.3">
      <c r="A8338">
        <v>9027</v>
      </c>
      <c r="B8338" t="s">
        <v>11641</v>
      </c>
      <c r="C8338" t="s">
        <v>21819</v>
      </c>
      <c r="D8338" t="s">
        <v>32082</v>
      </c>
      <c r="E8338" t="s">
        <v>34202</v>
      </c>
      <c r="F8338" s="10"/>
      <c r="G8338">
        <v>2017</v>
      </c>
      <c r="J8338">
        <v>0.74902804883345186</v>
      </c>
      <c r="L8338" t="s">
        <v>43349</v>
      </c>
      <c r="M8338">
        <v>27789573</v>
      </c>
      <c r="Q8338" s="10"/>
      <c r="R8338" s="11">
        <f t="shared" si="260"/>
        <v>0</v>
      </c>
      <c r="U8338" s="11">
        <f t="shared" si="261"/>
        <v>0</v>
      </c>
      <c r="Y8338" s="11">
        <f>IF(SUM(Tableau1[[#This Row],[Other access]:[Sci-hub access]])&gt;=1,1,0)</f>
        <v>0</v>
      </c>
      <c r="Z8338" s="12">
        <f>IF(OR(Tableau1[[#This Row],[Access R1 + S1+ T1 ]]&gt;=1,Tableau1[[#This Row],[Access V1 +W1 + X1]]&gt;=1),1,0)</f>
        <v>0</v>
      </c>
      <c r="AB8338" s="10" t="str">
        <f>Tableau1[[#This Row],[DOI]]</f>
        <v>doi: 10.1136/jmedgenet-2016-104083</v>
      </c>
      <c r="AC8338" s="13" t="str">
        <f>Tableau1[[#This Row],[Authors]]&amp;", "&amp;Tableau1[[#This Row],[Title]]&amp;" "&amp;Tableau1[[#This Row],[Journal]]&amp;". "&amp;Tableau1[[#This Row],[Year]]</f>
        <v>Ishii A, Kang JQ, Schornak CC, Hernandez CC, Shen W, Watkins JC, Macdonald RL, Hirose S., A de novo missense mutation of GABRB2 causes early myoclonic encephalopathy. J Med Genet. 2017</v>
      </c>
    </row>
    <row r="8339" spans="1:29" x14ac:dyDescent="0.3">
      <c r="A8339">
        <v>4825</v>
      </c>
      <c r="B8339" t="s">
        <v>7929</v>
      </c>
      <c r="C8339" t="s">
        <v>18158</v>
      </c>
      <c r="D8339" t="s">
        <v>28359</v>
      </c>
      <c r="E8339" t="s">
        <v>3027</v>
      </c>
      <c r="F8339" s="10"/>
      <c r="G8339">
        <v>2017</v>
      </c>
      <c r="J8339">
        <v>0.74923322236805379</v>
      </c>
      <c r="L8339" t="s">
        <v>39236</v>
      </c>
      <c r="M8339">
        <v>28400433</v>
      </c>
      <c r="Q8339" s="10"/>
      <c r="R8339" s="11">
        <f t="shared" si="260"/>
        <v>0</v>
      </c>
      <c r="U8339" s="11">
        <f t="shared" si="261"/>
        <v>0</v>
      </c>
      <c r="Y8339" s="11">
        <f>IF(SUM(Tableau1[[#This Row],[Other access]:[Sci-hub access]])&gt;=1,1,0)</f>
        <v>0</v>
      </c>
      <c r="Z8339" s="12">
        <f>IF(OR(Tableau1[[#This Row],[Access R1 + S1+ T1 ]]&gt;=1,Tableau1[[#This Row],[Access V1 +W1 + X1]]&gt;=1),1,0)</f>
        <v>0</v>
      </c>
      <c r="AB8339" s="10" t="str">
        <f>Tableau1[[#This Row],[DOI]]</f>
        <v>doi: 10.1242/dev.133108</v>
      </c>
      <c r="AC8339" s="13" t="str">
        <f>Tableau1[[#This Row],[Authors]]&amp;", "&amp;Tableau1[[#This Row],[Title]]&amp;" "&amp;Tableau1[[#This Row],[Journal]]&amp;". "&amp;Tableau1[[#This Row],[Year]]</f>
        <v>Zhao C, Wang Q, Temple S., Stem cell therapies for retinal diseases: recapitulating development to replace degenerated cells. Development. 2017</v>
      </c>
    </row>
    <row r="8340" spans="1:29" x14ac:dyDescent="0.3">
      <c r="A8340">
        <v>990</v>
      </c>
      <c r="B8340" t="s">
        <v>4252</v>
      </c>
      <c r="C8340" t="s">
        <v>14506</v>
      </c>
      <c r="D8340" t="s">
        <v>24673</v>
      </c>
      <c r="E8340" t="s">
        <v>2443</v>
      </c>
      <c r="F8340" s="10"/>
      <c r="G8340">
        <v>2017</v>
      </c>
      <c r="J8340">
        <v>0.749342917683684</v>
      </c>
      <c r="L8340" t="s">
        <v>35478</v>
      </c>
      <c r="M8340">
        <v>29049721</v>
      </c>
      <c r="Q8340" s="10"/>
      <c r="R8340" s="11">
        <f t="shared" si="260"/>
        <v>0</v>
      </c>
      <c r="U8340" s="11">
        <f t="shared" si="261"/>
        <v>0</v>
      </c>
      <c r="Y8340" s="11">
        <f>IF(SUM(Tableau1[[#This Row],[Other access]:[Sci-hub access]])&gt;=1,1,0)</f>
        <v>0</v>
      </c>
      <c r="Z8340" s="12">
        <f>IF(OR(Tableau1[[#This Row],[Access R1 + S1+ T1 ]]&gt;=1,Tableau1[[#This Row],[Access V1 +W1 + X1]]&gt;=1),1,0)</f>
        <v>0</v>
      </c>
      <c r="AB8340" s="10" t="str">
        <f>Tableau1[[#This Row],[DOI]]</f>
        <v>doi: 10.1167/iovs.17-22411</v>
      </c>
      <c r="AC8340" s="13" t="str">
        <f>Tableau1[[#This Row],[Authors]]&amp;", "&amp;Tableau1[[#This Row],[Title]]&amp;" "&amp;Tableau1[[#This Row],[Journal]]&amp;". "&amp;Tableau1[[#This Row],[Year]]</f>
        <v>Furashova O, Matthé E., Retinal Changes in Different Grades of Retinal Artery Occlusion: An Optical Coherence Tomography Study. Invest Ophthalmol Vis Sci. 2017</v>
      </c>
    </row>
    <row r="8341" spans="1:29" ht="28.8" x14ac:dyDescent="0.3">
      <c r="A8341">
        <v>521</v>
      </c>
      <c r="B8341" t="s">
        <v>3784</v>
      </c>
      <c r="C8341" t="s">
        <v>14041</v>
      </c>
      <c r="D8341" t="s">
        <v>24204</v>
      </c>
      <c r="E8341" t="s">
        <v>2443</v>
      </c>
      <c r="F8341" s="10"/>
      <c r="G8341">
        <v>2017</v>
      </c>
      <c r="J8341">
        <v>0.74940428426660322</v>
      </c>
      <c r="L8341" t="s">
        <v>35022</v>
      </c>
      <c r="M8341">
        <v>29196766</v>
      </c>
      <c r="Q8341" s="10"/>
      <c r="R8341" s="11">
        <f t="shared" si="260"/>
        <v>0</v>
      </c>
      <c r="U8341" s="11">
        <f t="shared" si="261"/>
        <v>0</v>
      </c>
      <c r="Y8341" s="11">
        <f>IF(SUM(Tableau1[[#This Row],[Other access]:[Sci-hub access]])&gt;=1,1,0)</f>
        <v>0</v>
      </c>
      <c r="Z8341" s="12">
        <f>IF(OR(Tableau1[[#This Row],[Access R1 + S1+ T1 ]]&gt;=1,Tableau1[[#This Row],[Access V1 +W1 + X1]]&gt;=1),1,0)</f>
        <v>0</v>
      </c>
      <c r="AB8341" s="10" t="str">
        <f>Tableau1[[#This Row],[DOI]]</f>
        <v>doi: 10.1167/iovs.17-21969</v>
      </c>
      <c r="AC8341" s="13" t="str">
        <f>Tableau1[[#This Row],[Authors]]&amp;", "&amp;Tableau1[[#This Row],[Title]]&amp;" "&amp;Tableau1[[#This Row],[Journal]]&amp;". "&amp;Tableau1[[#This Row],[Year]]</f>
        <v>Kato Y, Hanazono G, Fujinami K, Hatase T, Kawamura Y, Iwata T, Miyake Y, Tsunoda K., Parafoveal Photoreceptor Abnormalities in Asymptomatic Patients With RP1L1 Mutations in Families With Occult Macular Dystrophy. Invest Ophthalmol Vis Sci. 2017</v>
      </c>
    </row>
    <row r="8342" spans="1:29" ht="28.8" x14ac:dyDescent="0.3">
      <c r="A8342">
        <v>3816</v>
      </c>
      <c r="B8342" t="s">
        <v>6981</v>
      </c>
      <c r="C8342" t="s">
        <v>17221</v>
      </c>
      <c r="D8342" t="s">
        <v>27405</v>
      </c>
      <c r="E8342" t="s">
        <v>2490</v>
      </c>
      <c r="F8342" s="10"/>
      <c r="G8342">
        <v>2017</v>
      </c>
      <c r="J8342">
        <v>0.74943105619001482</v>
      </c>
      <c r="L8342" t="s">
        <v>38259</v>
      </c>
      <c r="M8342">
        <v>28526552</v>
      </c>
      <c r="Q8342" s="10"/>
      <c r="R8342" s="11">
        <f t="shared" si="260"/>
        <v>0</v>
      </c>
      <c r="U8342" s="11">
        <f t="shared" si="261"/>
        <v>0</v>
      </c>
      <c r="Y8342" s="11">
        <f>IF(SUM(Tableau1[[#This Row],[Other access]:[Sci-hub access]])&gt;=1,1,0)</f>
        <v>0</v>
      </c>
      <c r="Z8342" s="12">
        <f>IF(OR(Tableau1[[#This Row],[Access R1 + S1+ T1 ]]&gt;=1,Tableau1[[#This Row],[Access V1 +W1 + X1]]&gt;=1),1,0)</f>
        <v>0</v>
      </c>
      <c r="AB8342" s="10" t="str">
        <f>Tableau1[[#This Row],[DOI]]</f>
        <v>doi: 10.1016/j.ajo.2017.05.008</v>
      </c>
      <c r="AC8342" s="13" t="str">
        <f>Tableau1[[#This Row],[Authors]]&amp;", "&amp;Tableau1[[#This Row],[Title]]&amp;" "&amp;Tableau1[[#This Row],[Journal]]&amp;". "&amp;Tableau1[[#This Row],[Year]]</f>
        <v>Weakley D, Cotsonis G, Wilson ME, Plager DA, Buckley EG, Lambert SR; Infant Aphakia Treatment Study Group.., Anisometropia at Age 5 Years After Unilateral Intraocular Lens Implantation During Infancy in the Infant Aphakia Treatment Study. Am J Ophthalmol. 2017</v>
      </c>
    </row>
    <row r="8343" spans="1:29" x14ac:dyDescent="0.3">
      <c r="A8343">
        <v>4607</v>
      </c>
      <c r="B8343" t="s">
        <v>7727</v>
      </c>
      <c r="C8343" t="s">
        <v>17962</v>
      </c>
      <c r="D8343" t="s">
        <v>28156</v>
      </c>
      <c r="E8343" t="s">
        <v>2488</v>
      </c>
      <c r="F8343" s="10"/>
      <c r="G8343">
        <v>2017</v>
      </c>
      <c r="J8343">
        <v>0.74957588423188659</v>
      </c>
      <c r="L8343" t="s">
        <v>39025</v>
      </c>
      <c r="M8343">
        <v>28427075</v>
      </c>
      <c r="Q8343" s="10"/>
      <c r="R8343" s="11">
        <f t="shared" si="260"/>
        <v>0</v>
      </c>
      <c r="U8343" s="11">
        <f t="shared" si="261"/>
        <v>0</v>
      </c>
      <c r="Y8343" s="11">
        <f>IF(SUM(Tableau1[[#This Row],[Other access]:[Sci-hub access]])&gt;=1,1,0)</f>
        <v>0</v>
      </c>
      <c r="Z8343" s="12">
        <f>IF(OR(Tableau1[[#This Row],[Access R1 + S1+ T1 ]]&gt;=1,Tableau1[[#This Row],[Access V1 +W1 + X1]]&gt;=1),1,0)</f>
        <v>0</v>
      </c>
      <c r="AB8343" s="10" t="str">
        <f>Tableau1[[#This Row],[DOI]]</f>
        <v>doi: 10.1159/000459706</v>
      </c>
      <c r="AC8343" s="13" t="str">
        <f>Tableau1[[#This Row],[Authors]]&amp;", "&amp;Tableau1[[#This Row],[Title]]&amp;" "&amp;Tableau1[[#This Row],[Journal]]&amp;". "&amp;Tableau1[[#This Row],[Year]]</f>
        <v>Moisseiev E, Loewenstein A., Diabetic Macular Edema: Emerging Strategies and Treatment Algorithms. Dev Ophthalmol. 2017</v>
      </c>
    </row>
    <row r="8344" spans="1:29" x14ac:dyDescent="0.3">
      <c r="A8344">
        <v>6573</v>
      </c>
      <c r="B8344" t="s">
        <v>9491</v>
      </c>
      <c r="C8344" t="s">
        <v>5</v>
      </c>
      <c r="D8344" t="s">
        <v>29922</v>
      </c>
      <c r="E8344" t="s">
        <v>2647</v>
      </c>
      <c r="F8344" s="10"/>
      <c r="G8344">
        <v>2017</v>
      </c>
      <c r="J8344">
        <v>0.74960053066176868</v>
      </c>
      <c r="L8344" t="s">
        <v>40938</v>
      </c>
      <c r="M8344">
        <v>28194890</v>
      </c>
      <c r="Q8344" s="10"/>
      <c r="R8344" s="11">
        <f t="shared" si="260"/>
        <v>0</v>
      </c>
      <c r="U8344" s="11">
        <f t="shared" si="261"/>
        <v>0</v>
      </c>
      <c r="Y8344" s="11">
        <f>IF(SUM(Tableau1[[#This Row],[Other access]:[Sci-hub access]])&gt;=1,1,0)</f>
        <v>0</v>
      </c>
      <c r="Z8344" s="12">
        <f>IF(OR(Tableau1[[#This Row],[Access R1 + S1+ T1 ]]&gt;=1,Tableau1[[#This Row],[Access V1 +W1 + X1]]&gt;=1),1,0)</f>
        <v>0</v>
      </c>
      <c r="AB8344" s="10" t="str">
        <f>Tableau1[[#This Row],[DOI]]</f>
        <v>doi: 10.1111/jpc.2_13275</v>
      </c>
      <c r="AC8344" s="13" t="str">
        <f>Tableau1[[#This Row],[Authors]]&amp;", "&amp;Tableau1[[#This Row],[Title]]&amp;" "&amp;Tableau1[[#This Row],[Journal]]&amp;". "&amp;Tableau1[[#This Row],[Year]]</f>
        <v>[No authors listed], Pott's puffy tumour. J Paediatr Child Health. 2017</v>
      </c>
    </row>
    <row r="8345" spans="1:29" ht="28.8" x14ac:dyDescent="0.3">
      <c r="A8345">
        <v>1195</v>
      </c>
      <c r="B8345" t="s">
        <v>4457</v>
      </c>
      <c r="C8345" t="s">
        <v>14710</v>
      </c>
      <c r="D8345" t="s">
        <v>24878</v>
      </c>
      <c r="E8345" t="s">
        <v>2490</v>
      </c>
      <c r="F8345" s="10"/>
      <c r="G8345">
        <v>2017</v>
      </c>
      <c r="J8345">
        <v>0.74960136977619207</v>
      </c>
      <c r="L8345" t="s">
        <v>35682</v>
      </c>
      <c r="M8345">
        <v>28988899</v>
      </c>
      <c r="Q8345" s="10"/>
      <c r="R8345" s="11">
        <f t="shared" si="260"/>
        <v>0</v>
      </c>
      <c r="U8345" s="11">
        <f t="shared" si="261"/>
        <v>0</v>
      </c>
      <c r="Y8345" s="11">
        <f>IF(SUM(Tableau1[[#This Row],[Other access]:[Sci-hub access]])&gt;=1,1,0)</f>
        <v>0</v>
      </c>
      <c r="Z8345" s="12">
        <f>IF(OR(Tableau1[[#This Row],[Access R1 + S1+ T1 ]]&gt;=1,Tableau1[[#This Row],[Access V1 +W1 + X1]]&gt;=1),1,0)</f>
        <v>0</v>
      </c>
      <c r="AB8345" s="10" t="str">
        <f>Tableau1[[#This Row],[DOI]]</f>
        <v>doi: 10.1016/j.ajo.2017.09.030</v>
      </c>
      <c r="AC8345" s="13" t="str">
        <f>Tableau1[[#This Row],[Authors]]&amp;", "&amp;Tableau1[[#This Row],[Title]]&amp;" "&amp;Tableau1[[#This Row],[Journal]]&amp;". "&amp;Tableau1[[#This Row],[Year]]</f>
        <v>Wang JC, Laíns I, Providência J, Armstrong GW, Santos AR, Gil P, Gil J, Talcott KE, Marques JH, Figueira J, Vavvas DG, Kim IK, Miller JW, Husain D, Silva R, Miller JB., Diabetic Choroidopathy: Choroidal Vascular Density and Volume in Diabetic Retinopathy With Swept-Source Optical Coherence Tomography. Am J Ophthalmol. 2017</v>
      </c>
    </row>
    <row r="8346" spans="1:29" x14ac:dyDescent="0.3">
      <c r="A8346">
        <v>5962</v>
      </c>
      <c r="B8346" t="s">
        <v>8960</v>
      </c>
      <c r="C8346" t="s">
        <v>19174</v>
      </c>
      <c r="D8346" t="s">
        <v>29390</v>
      </c>
      <c r="E8346" t="s">
        <v>2522</v>
      </c>
      <c r="F8346" s="10"/>
      <c r="G8346">
        <v>2017</v>
      </c>
      <c r="J8346">
        <v>0.74961486332665317</v>
      </c>
      <c r="L8346" t="s">
        <v>40341</v>
      </c>
      <c r="M8346">
        <v>28265651</v>
      </c>
      <c r="Q8346" s="10"/>
      <c r="R8346" s="11">
        <f t="shared" si="260"/>
        <v>0</v>
      </c>
      <c r="U8346" s="11">
        <f t="shared" si="261"/>
        <v>0</v>
      </c>
      <c r="Y8346" s="11">
        <f>IF(SUM(Tableau1[[#This Row],[Other access]:[Sci-hub access]])&gt;=1,1,0)</f>
        <v>0</v>
      </c>
      <c r="Z8346" s="12">
        <f>IF(OR(Tableau1[[#This Row],[Access R1 + S1+ T1 ]]&gt;=1,Tableau1[[#This Row],[Access V1 +W1 + X1]]&gt;=1),1,0)</f>
        <v>0</v>
      </c>
      <c r="AB8346" s="10" t="str">
        <f>Tableau1[[#This Row],[DOI]]</f>
        <v>doi: 10.1167/17.3.3</v>
      </c>
      <c r="AC8346" s="13" t="str">
        <f>Tableau1[[#This Row],[Authors]]&amp;", "&amp;Tableau1[[#This Row],[Title]]&amp;" "&amp;Tableau1[[#This Row],[Journal]]&amp;". "&amp;Tableau1[[#This Row],[Year]]</f>
        <v>Husk JS, Yu D., Learning to recognize letters in the periphery: Effects of repeated exposure, letter frequency, and letter complexity. J Vis. 2017</v>
      </c>
    </row>
    <row r="8347" spans="1:29" x14ac:dyDescent="0.3">
      <c r="A8347">
        <v>4224</v>
      </c>
      <c r="B8347" t="s">
        <v>7361</v>
      </c>
      <c r="C8347" t="s">
        <v>17597</v>
      </c>
      <c r="D8347" t="s">
        <v>27789</v>
      </c>
      <c r="E8347" t="s">
        <v>2443</v>
      </c>
      <c r="F8347" s="10"/>
      <c r="G8347">
        <v>2017</v>
      </c>
      <c r="J8347">
        <v>0.74970714270437067</v>
      </c>
      <c r="L8347" t="s">
        <v>38655</v>
      </c>
      <c r="M8347">
        <v>28470332</v>
      </c>
      <c r="Q8347" s="10"/>
      <c r="R8347" s="11">
        <f t="shared" si="260"/>
        <v>0</v>
      </c>
      <c r="U8347" s="11">
        <f t="shared" si="261"/>
        <v>0</v>
      </c>
      <c r="Y8347" s="11">
        <f>IF(SUM(Tableau1[[#This Row],[Other access]:[Sci-hub access]])&gt;=1,1,0)</f>
        <v>0</v>
      </c>
      <c r="Z8347" s="12">
        <f>IF(OR(Tableau1[[#This Row],[Access R1 + S1+ T1 ]]&gt;=1,Tableau1[[#This Row],[Access V1 +W1 + X1]]&gt;=1),1,0)</f>
        <v>0</v>
      </c>
      <c r="AB8347" s="10" t="str">
        <f>Tableau1[[#This Row],[DOI]]</f>
        <v>doi: 10.1167/iovs.17-21532</v>
      </c>
      <c r="AC8347" s="13" t="str">
        <f>Tableau1[[#This Row],[Authors]]&amp;", "&amp;Tableau1[[#This Row],[Title]]&amp;" "&amp;Tableau1[[#This Row],[Journal]]&amp;". "&amp;Tableau1[[#This Row],[Year]]</f>
        <v>Jeppesen SK, Bek T., Retinal Oxygen Saturation Correlates With Visual Acuity but Does Not Predict Outcome After Anti-VEGF Treatment in Central Retinal Vein Occlusion. Invest Ophthalmol Vis Sci. 2017</v>
      </c>
    </row>
    <row r="8348" spans="1:29" x14ac:dyDescent="0.3">
      <c r="A8348">
        <v>4918</v>
      </c>
      <c r="B8348" t="s">
        <v>8016</v>
      </c>
      <c r="C8348" t="s">
        <v>18245</v>
      </c>
      <c r="D8348" t="s">
        <v>28446</v>
      </c>
      <c r="E8348" t="s">
        <v>2924</v>
      </c>
      <c r="F8348" s="10"/>
      <c r="G8348">
        <v>2017</v>
      </c>
      <c r="J8348">
        <v>0.74973078329045517</v>
      </c>
      <c r="L8348" t="s">
        <v>39327</v>
      </c>
      <c r="M8348">
        <v>28391137</v>
      </c>
      <c r="Q8348" s="10"/>
      <c r="R8348" s="11">
        <f t="shared" si="260"/>
        <v>0</v>
      </c>
      <c r="U8348" s="11">
        <f t="shared" si="261"/>
        <v>0</v>
      </c>
      <c r="Y8348" s="11">
        <f>IF(SUM(Tableau1[[#This Row],[Other access]:[Sci-hub access]])&gt;=1,1,0)</f>
        <v>0</v>
      </c>
      <c r="Z8348" s="12">
        <f>IF(OR(Tableau1[[#This Row],[Access R1 + S1+ T1 ]]&gt;=1,Tableau1[[#This Row],[Access V1 +W1 + X1]]&gt;=1),1,0)</f>
        <v>0</v>
      </c>
      <c r="AB8348" s="10" t="str">
        <f>Tableau1[[#This Row],[DOI]]</f>
        <v>doi: 10.1016/j.diabres.2017.02.024</v>
      </c>
      <c r="AC8348" s="13" t="str">
        <f>Tableau1[[#This Row],[Authors]]&amp;", "&amp;Tableau1[[#This Row],[Title]]&amp;" "&amp;Tableau1[[#This Row],[Journal]]&amp;". "&amp;Tableau1[[#This Row],[Year]]</f>
        <v>Hwang J, Rudnisky C, Bowen S, Johnson JA., Measuring socioeconomic inequalities in eye care services among patients with diabetes in Alberta, Canada, 1995-2009. Diabetes Res Clin Pract. 2017</v>
      </c>
    </row>
    <row r="8349" spans="1:29" ht="28.8" x14ac:dyDescent="0.3">
      <c r="A8349">
        <v>533</v>
      </c>
      <c r="B8349" t="s">
        <v>3796</v>
      </c>
      <c r="C8349" t="s">
        <v>14053</v>
      </c>
      <c r="D8349" t="s">
        <v>24216</v>
      </c>
      <c r="E8349" t="s">
        <v>2451</v>
      </c>
      <c r="F8349" s="10"/>
      <c r="G8349">
        <v>2017</v>
      </c>
      <c r="J8349">
        <v>0.74979782356733815</v>
      </c>
      <c r="L8349" t="s">
        <v>35033</v>
      </c>
      <c r="M8349">
        <v>29190672</v>
      </c>
      <c r="Q8349" s="10"/>
      <c r="R8349" s="11">
        <f t="shared" si="260"/>
        <v>0</v>
      </c>
      <c r="U8349" s="11">
        <f t="shared" si="261"/>
        <v>0</v>
      </c>
      <c r="Y8349" s="11">
        <f>IF(SUM(Tableau1[[#This Row],[Other access]:[Sci-hub access]])&gt;=1,1,0)</f>
        <v>0</v>
      </c>
      <c r="Z8349" s="12">
        <f>IF(OR(Tableau1[[#This Row],[Access R1 + S1+ T1 ]]&gt;=1,Tableau1[[#This Row],[Access V1 +W1 + X1]]&gt;=1),1,0)</f>
        <v>0</v>
      </c>
      <c r="AB8349" s="10" t="str">
        <f>Tableau1[[#This Row],[DOI]]</f>
        <v>doi: 10.1371/journal.pone.0188899</v>
      </c>
      <c r="AC8349" s="13" t="str">
        <f>Tableau1[[#This Row],[Authors]]&amp;", "&amp;Tableau1[[#This Row],[Title]]&amp;" "&amp;Tableau1[[#This Row],[Journal]]&amp;". "&amp;Tableau1[[#This Row],[Year]]</f>
        <v>Pfeiffer N, Voykov B, Renieri G, Bell K, Richter P, Weigel M, Thieme H, Wilhelm B, Lorenz K, Feindor M, Wosikowski K, Janicot M, Päckert D, Römmich R, Mala C, Fettes P, Leo E., First-in-human phase I study of ISTH0036, an antisense oligonucleotide selectively targeting transforming growth factor beta 2 (TGF-β2), in subjects with open-angle glaucoma undergoing glaucoma filtration surgery. PLoS One. 2017</v>
      </c>
    </row>
    <row r="8350" spans="1:29" x14ac:dyDescent="0.3">
      <c r="A8350">
        <v>3363</v>
      </c>
      <c r="B8350" t="s">
        <v>6542</v>
      </c>
      <c r="C8350" t="s">
        <v>16785</v>
      </c>
      <c r="D8350" t="s">
        <v>26966</v>
      </c>
      <c r="E8350" t="s">
        <v>2438</v>
      </c>
      <c r="F8350" s="10"/>
      <c r="G8350">
        <v>2017</v>
      </c>
      <c r="J8350">
        <v>0.74981462984216041</v>
      </c>
      <c r="L8350" t="s">
        <v>37813</v>
      </c>
      <c r="M8350">
        <v>28596285</v>
      </c>
      <c r="Q8350" s="10"/>
      <c r="R8350" s="11">
        <f t="shared" si="260"/>
        <v>0</v>
      </c>
      <c r="U8350" s="11">
        <f t="shared" si="261"/>
        <v>0</v>
      </c>
      <c r="Y8350" s="11">
        <f>IF(SUM(Tableau1[[#This Row],[Other access]:[Sci-hub access]])&gt;=1,1,0)</f>
        <v>0</v>
      </c>
      <c r="Z8350" s="12">
        <f>IF(OR(Tableau1[[#This Row],[Access R1 + S1+ T1 ]]&gt;=1,Tableau1[[#This Row],[Access V1 +W1 + X1]]&gt;=1),1,0)</f>
        <v>0</v>
      </c>
      <c r="AB8350" s="10" t="str">
        <f>Tableau1[[#This Row],[DOI]]</f>
        <v>doi: 10.1136/bjophthalmol-2017-310155</v>
      </c>
      <c r="AC8350" s="13" t="str">
        <f>Tableau1[[#This Row],[Authors]]&amp;", "&amp;Tableau1[[#This Row],[Title]]&amp;" "&amp;Tableau1[[#This Row],[Journal]]&amp;". "&amp;Tableau1[[#This Row],[Year]]</f>
        <v>Xie P, Zheng X, Yu Y, Ye X, Hu Z, Yuan D, Liu Q., Vitreomacular adhesion or vitreomacular traction may affect antivascular endothelium growth factor treatment for neovascular age-related macular degeneration. Br J Ophthalmol. 2017</v>
      </c>
    </row>
    <row r="8351" spans="1:29" x14ac:dyDescent="0.3">
      <c r="A8351">
        <v>7589</v>
      </c>
      <c r="B8351" t="s">
        <v>1384</v>
      </c>
      <c r="C8351" t="s">
        <v>1385</v>
      </c>
      <c r="D8351" t="s">
        <v>1386</v>
      </c>
      <c r="E8351" t="s">
        <v>3188</v>
      </c>
      <c r="F8351" s="10"/>
      <c r="G8351">
        <v>2017</v>
      </c>
      <c r="J8351">
        <v>0.74999186250057559</v>
      </c>
      <c r="L8351" t="s">
        <v>41944</v>
      </c>
      <c r="M8351">
        <v>28078480</v>
      </c>
      <c r="Q8351" s="10"/>
      <c r="R8351" s="11">
        <f t="shared" si="260"/>
        <v>0</v>
      </c>
      <c r="U8351" s="11">
        <f t="shared" si="261"/>
        <v>0</v>
      </c>
      <c r="Y8351" s="11">
        <f>IF(SUM(Tableau1[[#This Row],[Other access]:[Sci-hub access]])&gt;=1,1,0)</f>
        <v>0</v>
      </c>
      <c r="Z8351" s="12">
        <f>IF(OR(Tableau1[[#This Row],[Access R1 + S1+ T1 ]]&gt;=1,Tableau1[[#This Row],[Access V1 +W1 + X1]]&gt;=1),1,0)</f>
        <v>0</v>
      </c>
      <c r="AB8351" s="10" t="str">
        <f>Tableau1[[#This Row],[DOI]]</f>
        <v>doi: 10.1007/s10735-016-9709-9</v>
      </c>
      <c r="AC8351" s="13" t="str">
        <f>Tableau1[[#This Row],[Authors]]&amp;", "&amp;Tableau1[[#This Row],[Title]]&amp;" "&amp;Tableau1[[#This Row],[Journal]]&amp;". "&amp;Tableau1[[#This Row],[Year]]</f>
        <v>Yang NY, Ding C, Li J, Zhang Y, Xiang RL, Wu LL, Yu GY, Cong X., Muscarinic acetylcholine receptor-mediated tight junction opening is involved in epiphora in late phase of submandibular gland transplantation. J Mol Histol. 2017</v>
      </c>
    </row>
    <row r="8352" spans="1:29" x14ac:dyDescent="0.3">
      <c r="A8352">
        <v>5782</v>
      </c>
      <c r="B8352" t="s">
        <v>8805</v>
      </c>
      <c r="C8352" t="s">
        <v>19022</v>
      </c>
      <c r="D8352" t="s">
        <v>29235</v>
      </c>
      <c r="E8352" t="s">
        <v>34284</v>
      </c>
      <c r="F8352" s="10"/>
      <c r="G8352">
        <v>2017</v>
      </c>
      <c r="J8352">
        <v>0.7499955740359604</v>
      </c>
      <c r="L8352" t="s">
        <v>40164</v>
      </c>
      <c r="M8352">
        <v>28285799</v>
      </c>
      <c r="Q8352" s="10"/>
      <c r="R8352" s="11">
        <f t="shared" si="260"/>
        <v>0</v>
      </c>
      <c r="U8352" s="11">
        <f t="shared" si="261"/>
        <v>0</v>
      </c>
      <c r="Y8352" s="11">
        <f>IF(SUM(Tableau1[[#This Row],[Other access]:[Sci-hub access]])&gt;=1,1,0)</f>
        <v>0</v>
      </c>
      <c r="Z8352" s="12">
        <f>IF(OR(Tableau1[[#This Row],[Access R1 + S1+ T1 ]]&gt;=1,Tableau1[[#This Row],[Access V1 +W1 + X1]]&gt;=1),1,0)</f>
        <v>0</v>
      </c>
      <c r="AB8352" s="10" t="str">
        <f>Tableau1[[#This Row],[DOI]]</f>
        <v>doi: 10.1016/j.ijcard.2017.02.135</v>
      </c>
      <c r="AC8352" s="13" t="str">
        <f>Tableau1[[#This Row],[Authors]]&amp;", "&amp;Tableau1[[#This Row],[Title]]&amp;" "&amp;Tableau1[[#This Row],[Journal]]&amp;". "&amp;Tableau1[[#This Row],[Year]]</f>
        <v>Yavne Y, Tiosano S, Watad A, Comaneshter D, Cohen AD, Amital H., Investigating the link between ischemic heart disease and Behcet's disease: A cross-sectional analysis. Int J Cardiol. 2017</v>
      </c>
    </row>
    <row r="8353" spans="1:29" x14ac:dyDescent="0.3">
      <c r="A8353">
        <v>5792</v>
      </c>
      <c r="B8353" t="s">
        <v>8815</v>
      </c>
      <c r="C8353" t="s">
        <v>19032</v>
      </c>
      <c r="D8353" t="s">
        <v>29245</v>
      </c>
      <c r="E8353" t="s">
        <v>2441</v>
      </c>
      <c r="F8353" s="10"/>
      <c r="G8353">
        <v>2017</v>
      </c>
      <c r="J8353">
        <v>0.75046669727067461</v>
      </c>
      <c r="L8353" t="s">
        <v>40174</v>
      </c>
      <c r="M8353">
        <v>28284786</v>
      </c>
      <c r="Q8353" s="10"/>
      <c r="R8353" s="11">
        <f t="shared" si="260"/>
        <v>0</v>
      </c>
      <c r="U8353" s="11">
        <f t="shared" si="261"/>
        <v>0</v>
      </c>
      <c r="Y8353" s="11">
        <f>IF(SUM(Tableau1[[#This Row],[Other access]:[Sci-hub access]])&gt;=1,1,0)</f>
        <v>0</v>
      </c>
      <c r="Z8353" s="12">
        <f>IF(OR(Tableau1[[#This Row],[Access R1 + S1+ T1 ]]&gt;=1,Tableau1[[#This Row],[Access V1 +W1 + X1]]&gt;=1),1,0)</f>
        <v>0</v>
      </c>
      <c r="AB8353" s="10" t="str">
        <f>Tableau1[[#This Row],[DOI]]</f>
        <v>doi: 10.1016/j.ophtha.2017.01.043</v>
      </c>
      <c r="AC8353" s="13" t="str">
        <f>Tableau1[[#This Row],[Authors]]&amp;", "&amp;Tableau1[[#This Row],[Title]]&amp;" "&amp;Tableau1[[#This Row],[Journal]]&amp;". "&amp;Tableau1[[#This Row],[Year]]</f>
        <v>Iu LPL, Lee R, Fan MCY, Lam WC, Chang RT, Wong IYH., Serial Spectral-Domain Optical Coherence Tomography Findings in Acute Retinal Pigment Epitheliitis and the Correlation to Visual Acuity. Ophthalmology. 2017</v>
      </c>
    </row>
    <row r="8354" spans="1:29" x14ac:dyDescent="0.3">
      <c r="A8354">
        <v>10578</v>
      </c>
      <c r="B8354" t="s">
        <v>13056</v>
      </c>
      <c r="C8354" t="s">
        <v>23221</v>
      </c>
      <c r="D8354" t="s">
        <v>33509</v>
      </c>
      <c r="E8354" t="s">
        <v>2469</v>
      </c>
      <c r="F8354" s="10"/>
      <c r="G8354">
        <v>2017</v>
      </c>
      <c r="J8354">
        <v>0.75066739312053665</v>
      </c>
      <c r="L8354" t="s">
        <v>44827</v>
      </c>
      <c r="M8354">
        <v>27191970</v>
      </c>
      <c r="Q8354" s="10"/>
      <c r="R8354" s="11">
        <f t="shared" si="260"/>
        <v>0</v>
      </c>
      <c r="U8354" s="11">
        <f t="shared" si="261"/>
        <v>0</v>
      </c>
      <c r="Y8354" s="11">
        <f>IF(SUM(Tableau1[[#This Row],[Other access]:[Sci-hub access]])&gt;=1,1,0)</f>
        <v>0</v>
      </c>
      <c r="Z8354" s="12">
        <f>IF(OR(Tableau1[[#This Row],[Access R1 + S1+ T1 ]]&gt;=1,Tableau1[[#This Row],[Access V1 +W1 + X1]]&gt;=1),1,0)</f>
        <v>0</v>
      </c>
      <c r="AB8354" s="10" t="str">
        <f>Tableau1[[#This Row],[DOI]]</f>
        <v>doi: 10.3109/08820538.2015.1132332</v>
      </c>
      <c r="AC8354" s="13" t="str">
        <f>Tableau1[[#This Row],[Authors]]&amp;", "&amp;Tableau1[[#This Row],[Title]]&amp;" "&amp;Tableau1[[#This Row],[Journal]]&amp;". "&amp;Tableau1[[#This Row],[Year]]</f>
        <v>Niyaz L, Yücel OE, Gul A., Infrequent Complications of Inferior Oblique Recession Surgery. Semin Ophthalmol. 2017</v>
      </c>
    </row>
    <row r="8355" spans="1:29" x14ac:dyDescent="0.3">
      <c r="A8355">
        <v>8006</v>
      </c>
      <c r="B8355" t="s">
        <v>10736</v>
      </c>
      <c r="C8355" t="s">
        <v>20931</v>
      </c>
      <c r="D8355" t="s">
        <v>31174</v>
      </c>
      <c r="E8355" t="s">
        <v>2463</v>
      </c>
      <c r="F8355" s="10"/>
      <c r="G8355">
        <v>2017</v>
      </c>
      <c r="J8355">
        <v>0.75068528461581885</v>
      </c>
      <c r="L8355" t="s">
        <v>42353</v>
      </c>
      <c r="M8355">
        <v>28009406</v>
      </c>
      <c r="Q8355" s="10"/>
      <c r="R8355" s="11">
        <f t="shared" si="260"/>
        <v>0</v>
      </c>
      <c r="U8355" s="11">
        <f t="shared" si="261"/>
        <v>0</v>
      </c>
      <c r="Y8355" s="11">
        <f>IF(SUM(Tableau1[[#This Row],[Other access]:[Sci-hub access]])&gt;=1,1,0)</f>
        <v>0</v>
      </c>
      <c r="Z8355" s="12">
        <f>IF(OR(Tableau1[[#This Row],[Access R1 + S1+ T1 ]]&gt;=1,Tableau1[[#This Row],[Access V1 +W1 + X1]]&gt;=1),1,0)</f>
        <v>0</v>
      </c>
      <c r="AB8355" s="10" t="str">
        <f>Tableau1[[#This Row],[DOI]]</f>
        <v>doi: 10.5301/ejo.5000908</v>
      </c>
      <c r="AC8355" s="13" t="str">
        <f>Tableau1[[#This Row],[Authors]]&amp;", "&amp;Tableau1[[#This Row],[Title]]&amp;" "&amp;Tableau1[[#This Row],[Journal]]&amp;". "&amp;Tableau1[[#This Row],[Year]]</f>
        <v>Erkan Turan K, Taylan Sekeroglu H, Koc I, Kilic M, Sanac AS., The frequency and causes of abnormal head position based on an ophthalmology clinic's findings: is it overlooked? Eur J Ophthalmol. 2017</v>
      </c>
    </row>
    <row r="8356" spans="1:29" ht="28.8" x14ac:dyDescent="0.3">
      <c r="A8356">
        <v>3102</v>
      </c>
      <c r="B8356" t="s">
        <v>6292</v>
      </c>
      <c r="C8356" t="s">
        <v>16535</v>
      </c>
      <c r="D8356" t="s">
        <v>26716</v>
      </c>
      <c r="E8356" t="s">
        <v>2854</v>
      </c>
      <c r="F8356" s="10"/>
      <c r="G8356">
        <v>2017</v>
      </c>
      <c r="J8356">
        <v>0.75073177029712768</v>
      </c>
      <c r="L8356" t="s">
        <v>37556</v>
      </c>
      <c r="M8356">
        <v>28636355</v>
      </c>
      <c r="Q8356" s="10"/>
      <c r="R8356" s="11">
        <f t="shared" si="260"/>
        <v>0</v>
      </c>
      <c r="U8356" s="11">
        <f t="shared" si="261"/>
        <v>0</v>
      </c>
      <c r="Y8356" s="11">
        <f>IF(SUM(Tableau1[[#This Row],[Other access]:[Sci-hub access]])&gt;=1,1,0)</f>
        <v>0</v>
      </c>
      <c r="Z8356" s="12">
        <f>IF(OR(Tableau1[[#This Row],[Access R1 + S1+ T1 ]]&gt;=1,Tableau1[[#This Row],[Access V1 +W1 + X1]]&gt;=1),1,0)</f>
        <v>0</v>
      </c>
      <c r="AB8356" s="10" t="str">
        <f>Tableau1[[#This Row],[DOI]]</f>
        <v>doi: 10.1021/acs.jmedchem.7b00380</v>
      </c>
      <c r="AC8356" s="13" t="str">
        <f>Tableau1[[#This Row],[Authors]]&amp;", "&amp;Tableau1[[#This Row],[Title]]&amp;" "&amp;Tableau1[[#This Row],[Journal]]&amp;". "&amp;Tableau1[[#This Row],[Year]]</f>
        <v>Lin S, Koh JJ, Aung TT, Sin WLW, Lim F, Wang L, Lakshminarayanan R, Zhou L, Tan DTH, Cao D, Beuerman RW, Ren L, Liu S., Semisynthetic Flavone-Derived Antimicrobials with Therapeutic Potential against Methicillin-Resistant Staphylococcus aureus (MRSA). J Med Chem. 2017</v>
      </c>
    </row>
    <row r="8357" spans="1:29" x14ac:dyDescent="0.3">
      <c r="A8357">
        <v>5751</v>
      </c>
      <c r="B8357" t="s">
        <v>8777</v>
      </c>
      <c r="C8357" t="s">
        <v>18995</v>
      </c>
      <c r="D8357" t="s">
        <v>29207</v>
      </c>
      <c r="E8357" t="s">
        <v>34280</v>
      </c>
      <c r="F8357" s="10"/>
      <c r="G8357">
        <v>2017</v>
      </c>
      <c r="J8357">
        <v>0.75077133053663914</v>
      </c>
      <c r="L8357" t="s">
        <v>40133</v>
      </c>
      <c r="M8357">
        <v>28289914</v>
      </c>
      <c r="Q8357" s="10"/>
      <c r="R8357" s="11">
        <f t="shared" si="260"/>
        <v>0</v>
      </c>
      <c r="U8357" s="11">
        <f t="shared" si="261"/>
        <v>0</v>
      </c>
      <c r="Y8357" s="11">
        <f>IF(SUM(Tableau1[[#This Row],[Other access]:[Sci-hub access]])&gt;=1,1,0)</f>
        <v>0</v>
      </c>
      <c r="Z8357" s="12">
        <f>IF(OR(Tableau1[[#This Row],[Access R1 + S1+ T1 ]]&gt;=1,Tableau1[[#This Row],[Access V1 +W1 + X1]]&gt;=1),1,0)</f>
        <v>0</v>
      </c>
      <c r="AB8357" s="10" t="str">
        <f>Tableau1[[#This Row],[DOI]]</f>
        <v>doi: 10.1007/s10237-017-0894-6</v>
      </c>
      <c r="AC8357" s="13" t="str">
        <f>Tableau1[[#This Row],[Authors]]&amp;", "&amp;Tableau1[[#This Row],[Title]]&amp;" "&amp;Tableau1[[#This Row],[Journal]]&amp;". "&amp;Tableau1[[#This Row],[Year]]</f>
        <v>Clemente C, Esposito L, Speranza D, Bonora N., Firecracker eye exposure: experimental study and simulation. Biomech Model Mechanobiol. 2017</v>
      </c>
    </row>
    <row r="8358" spans="1:29" ht="28.8" x14ac:dyDescent="0.3">
      <c r="A8358">
        <v>1234</v>
      </c>
      <c r="B8358" t="s">
        <v>4496</v>
      </c>
      <c r="C8358" t="s">
        <v>14749</v>
      </c>
      <c r="D8358" t="s">
        <v>24917</v>
      </c>
      <c r="E8358" t="s">
        <v>2496</v>
      </c>
      <c r="F8358" s="10"/>
      <c r="G8358">
        <v>2017</v>
      </c>
      <c r="J8358">
        <v>0.7508994206822599</v>
      </c>
      <c r="L8358" t="s">
        <v>35721</v>
      </c>
      <c r="M8358">
        <v>28985807</v>
      </c>
      <c r="Q8358" s="10"/>
      <c r="R8358" s="11">
        <f t="shared" si="260"/>
        <v>0</v>
      </c>
      <c r="U8358" s="11">
        <f t="shared" si="261"/>
        <v>0</v>
      </c>
      <c r="Y8358" s="11">
        <f>IF(SUM(Tableau1[[#This Row],[Other access]:[Sci-hub access]])&gt;=1,1,0)</f>
        <v>0</v>
      </c>
      <c r="Z8358" s="12">
        <f>IF(OR(Tableau1[[#This Row],[Access R1 + S1+ T1 ]]&gt;=1,Tableau1[[#This Row],[Access V1 +W1 + X1]]&gt;=1),1,0)</f>
        <v>0</v>
      </c>
      <c r="AB8358" s="10" t="str">
        <f>Tableau1[[#This Row],[DOI]]</f>
        <v>doi: 10.1016/j.jcjo.2017.02.014</v>
      </c>
      <c r="AC8358" s="13" t="str">
        <f>Tableau1[[#This Row],[Authors]]&amp;", "&amp;Tableau1[[#This Row],[Title]]&amp;" "&amp;Tableau1[[#This Row],[Journal]]&amp;". "&amp;Tableau1[[#This Row],[Year]]</f>
        <v>Chen YN, Devenyi RG, Brent MH, Kertes PJ, Eng KT, Schwartz CE, Kohly RP, Chow DR, Wong DT, Berger AR, Altomare F, Giavedoni LR, Muni RH, Soon A, Yoo P, Lam WC., Age-related macular degeneration: is polypoidal choroidal vasculopathy recognized and treated? Can J Ophthalmol. 2017</v>
      </c>
    </row>
    <row r="8359" spans="1:29" x14ac:dyDescent="0.3">
      <c r="A8359">
        <v>5249</v>
      </c>
      <c r="B8359" t="s">
        <v>8316</v>
      </c>
      <c r="C8359" t="s">
        <v>18540</v>
      </c>
      <c r="D8359" t="s">
        <v>28746</v>
      </c>
      <c r="E8359" t="s">
        <v>2529</v>
      </c>
      <c r="F8359" s="10"/>
      <c r="G8359">
        <v>2017</v>
      </c>
      <c r="J8359">
        <v>0.75092391386282131</v>
      </c>
      <c r="L8359" t="s">
        <v>39649</v>
      </c>
      <c r="M8359">
        <v>28358220</v>
      </c>
      <c r="Q8359" s="10"/>
      <c r="R8359" s="11">
        <f t="shared" si="260"/>
        <v>0</v>
      </c>
      <c r="U8359" s="11">
        <f t="shared" si="261"/>
        <v>0</v>
      </c>
      <c r="Y8359" s="11">
        <f>IF(SUM(Tableau1[[#This Row],[Other access]:[Sci-hub access]])&gt;=1,1,0)</f>
        <v>0</v>
      </c>
      <c r="Z8359" s="12">
        <f>IF(OR(Tableau1[[#This Row],[Access R1 + S1+ T1 ]]&gt;=1,Tableau1[[#This Row],[Access V1 +W1 + X1]]&gt;=1),1,0)</f>
        <v>0</v>
      </c>
      <c r="AB8359" s="10" t="str">
        <f>Tableau1[[#This Row],[DOI]]</f>
        <v>doi: 10.1080/02713683.2017.1289226</v>
      </c>
      <c r="AC8359" s="13" t="str">
        <f>Tableau1[[#This Row],[Authors]]&amp;", "&amp;Tableau1[[#This Row],[Title]]&amp;" "&amp;Tableau1[[#This Row],[Journal]]&amp;". "&amp;Tableau1[[#This Row],[Year]]</f>
        <v>Oh JH, Oh J, Roh HC., Vitreous Hyper-Reflective Dots in Optical Coherence Tomography and Retinal Tear in Patients with Acute Posterior Vitreous Detachment. Curr Eye Res. 2017</v>
      </c>
    </row>
    <row r="8360" spans="1:29" x14ac:dyDescent="0.3">
      <c r="A8360">
        <v>2344</v>
      </c>
      <c r="B8360" t="s">
        <v>5572</v>
      </c>
      <c r="C8360" t="s">
        <v>15817</v>
      </c>
      <c r="D8360" t="s">
        <v>25994</v>
      </c>
      <c r="E8360" t="s">
        <v>2443</v>
      </c>
      <c r="F8360" s="10"/>
      <c r="G8360">
        <v>2017</v>
      </c>
      <c r="J8360">
        <v>0.75110712152884396</v>
      </c>
      <c r="L8360" t="s">
        <v>36809</v>
      </c>
      <c r="M8360">
        <v>28763561</v>
      </c>
      <c r="Q8360" s="10"/>
      <c r="R8360" s="11">
        <f t="shared" si="260"/>
        <v>0</v>
      </c>
      <c r="U8360" s="11">
        <f t="shared" si="261"/>
        <v>0</v>
      </c>
      <c r="Y8360" s="11">
        <f>IF(SUM(Tableau1[[#This Row],[Other access]:[Sci-hub access]])&gt;=1,1,0)</f>
        <v>0</v>
      </c>
      <c r="Z8360" s="12">
        <f>IF(OR(Tableau1[[#This Row],[Access R1 + S1+ T1 ]]&gt;=1,Tableau1[[#This Row],[Access V1 +W1 + X1]]&gt;=1),1,0)</f>
        <v>0</v>
      </c>
      <c r="AB8360" s="10" t="str">
        <f>Tableau1[[#This Row],[DOI]]</f>
        <v>doi: 10.1167/iovs.16-20807</v>
      </c>
      <c r="AC8360" s="13" t="str">
        <f>Tableau1[[#This Row],[Authors]]&amp;", "&amp;Tableau1[[#This Row],[Title]]&amp;" "&amp;Tableau1[[#This Row],[Journal]]&amp;". "&amp;Tableau1[[#This Row],[Year]]</f>
        <v>Zhang L, Li G, Shi M, Liu HH, Ge S, Ou Y, Flanagan JG, Chen L., Establishment and Characterization of an Acute Model of Ocular Hypertension by Laser-Induced Occlusion of Episcleral Veins. Invest Ophthalmol Vis Sci. 2017</v>
      </c>
    </row>
    <row r="8361" spans="1:29" x14ac:dyDescent="0.3">
      <c r="A8361">
        <v>5638</v>
      </c>
      <c r="B8361" t="s">
        <v>8670</v>
      </c>
      <c r="C8361" t="s">
        <v>18890</v>
      </c>
      <c r="D8361" t="s">
        <v>29100</v>
      </c>
      <c r="E8361" t="s">
        <v>34136</v>
      </c>
      <c r="F8361" s="10"/>
      <c r="G8361">
        <v>2017</v>
      </c>
      <c r="J8361">
        <v>0.75112114825664611</v>
      </c>
      <c r="L8361" t="s">
        <v>40025</v>
      </c>
      <c r="M8361">
        <v>28302249</v>
      </c>
      <c r="Q8361" s="10"/>
      <c r="R8361" s="11">
        <f t="shared" si="260"/>
        <v>0</v>
      </c>
      <c r="U8361" s="11">
        <f t="shared" si="261"/>
        <v>0</v>
      </c>
      <c r="Y8361" s="11">
        <f>IF(SUM(Tableau1[[#This Row],[Other access]:[Sci-hub access]])&gt;=1,1,0)</f>
        <v>0</v>
      </c>
      <c r="Z8361" s="12">
        <f>IF(OR(Tableau1[[#This Row],[Access R1 + S1+ T1 ]]&gt;=1,Tableau1[[#This Row],[Access V1 +W1 + X1]]&gt;=1),1,0)</f>
        <v>0</v>
      </c>
      <c r="AB8361" s="10" t="str">
        <f>Tableau1[[#This Row],[DOI]]</f>
        <v>doi: 256</v>
      </c>
      <c r="AC8361" s="13" t="str">
        <f>Tableau1[[#This Row],[Authors]]&amp;", "&amp;Tableau1[[#This Row],[Title]]&amp;" "&amp;Tableau1[[#This Row],[Journal]]&amp;". "&amp;Tableau1[[#This Row],[Year]]</f>
        <v>Yang Y, Peng M, Duan Y, Huang X, Li K, Lin D., Opacification of a Hydrophilic Acrylic Intraocular Lens. J Coll Physicians Surg Pak. 2017</v>
      </c>
    </row>
    <row r="8362" spans="1:29" x14ac:dyDescent="0.3">
      <c r="A8362">
        <v>6543</v>
      </c>
      <c r="B8362" t="s">
        <v>9463</v>
      </c>
      <c r="C8362" t="s">
        <v>19671</v>
      </c>
      <c r="D8362" t="s">
        <v>29894</v>
      </c>
      <c r="E8362" t="s">
        <v>2443</v>
      </c>
      <c r="F8362" s="10"/>
      <c r="G8362">
        <v>2017</v>
      </c>
      <c r="J8362">
        <v>0.75119190674838721</v>
      </c>
      <c r="L8362" t="s">
        <v>40908</v>
      </c>
      <c r="M8362">
        <v>28196224</v>
      </c>
      <c r="Q8362" s="10"/>
      <c r="R8362" s="11">
        <f t="shared" si="260"/>
        <v>0</v>
      </c>
      <c r="U8362" s="11">
        <f t="shared" si="261"/>
        <v>0</v>
      </c>
      <c r="Y8362" s="11">
        <f>IF(SUM(Tableau1[[#This Row],[Other access]:[Sci-hub access]])&gt;=1,1,0)</f>
        <v>0</v>
      </c>
      <c r="Z8362" s="12">
        <f>IF(OR(Tableau1[[#This Row],[Access R1 + S1+ T1 ]]&gt;=1,Tableau1[[#This Row],[Access V1 +W1 + X1]]&gt;=1),1,0)</f>
        <v>0</v>
      </c>
      <c r="AB8362" s="10" t="str">
        <f>Tableau1[[#This Row],[DOI]]</f>
        <v>doi: 10.1167/iovs.16-20750</v>
      </c>
      <c r="AC8362" s="13" t="str">
        <f>Tableau1[[#This Row],[Authors]]&amp;", "&amp;Tableau1[[#This Row],[Title]]&amp;" "&amp;Tableau1[[#This Row],[Journal]]&amp;". "&amp;Tableau1[[#This Row],[Year]]</f>
        <v>Williams M, Lewis W, Franco W., Loss of Tryptophan Fluorescence Correlates With Mechanical Stiffness Following Photo-Crosslinking Treatment of Rabbit Cornea. Invest Ophthalmol Vis Sci. 2017</v>
      </c>
    </row>
    <row r="8363" spans="1:29" ht="28.8" x14ac:dyDescent="0.3">
      <c r="A8363">
        <v>10368</v>
      </c>
      <c r="B8363" t="s">
        <v>12864</v>
      </c>
      <c r="C8363" t="s">
        <v>23031</v>
      </c>
      <c r="D8363" t="s">
        <v>33317</v>
      </c>
      <c r="E8363" t="s">
        <v>2638</v>
      </c>
      <c r="F8363" s="10"/>
      <c r="G8363">
        <v>2017</v>
      </c>
      <c r="J8363">
        <v>0.75123249715583107</v>
      </c>
      <c r="L8363" t="e">
        <v>#VALUE!</v>
      </c>
      <c r="M8363">
        <v>27351485</v>
      </c>
      <c r="Q8363" s="10"/>
      <c r="R8363" s="11">
        <f t="shared" si="260"/>
        <v>0</v>
      </c>
      <c r="U8363" s="11">
        <f t="shared" si="261"/>
        <v>0</v>
      </c>
      <c r="Y8363" s="11">
        <f>IF(SUM(Tableau1[[#This Row],[Other access]:[Sci-hub access]])&gt;=1,1,0)</f>
        <v>0</v>
      </c>
      <c r="Z8363" s="12">
        <f>IF(OR(Tableau1[[#This Row],[Access R1 + S1+ T1 ]]&gt;=1,Tableau1[[#This Row],[Access V1 +W1 + X1]]&gt;=1),1,0)</f>
        <v>0</v>
      </c>
      <c r="AB8363" s="10" t="e">
        <f>Tableau1[[#This Row],[DOI]]</f>
        <v>#VALUE!</v>
      </c>
      <c r="AC8363" s="13" t="str">
        <f>Tableau1[[#This Row],[Authors]]&amp;", "&amp;Tableau1[[#This Row],[Title]]&amp;" "&amp;Tableau1[[#This Row],[Journal]]&amp;". "&amp;Tableau1[[#This Row],[Year]]</f>
        <v>Davatchi F, Chams-Davatchi C, Shams H, Shahram F, Nadji A, Akhlaghi M, Faezi T, Ghodsi Z, Sadeghi Abdollahi B, Ashofteh F, Mohtasham N, Kavosi H, Masoumi M., Behcet's disease: epidemiology, clinical manifestations, and diagnosis. Expert Rev Clin Immunol. 2017</v>
      </c>
    </row>
    <row r="8364" spans="1:29" x14ac:dyDescent="0.3">
      <c r="A8364">
        <v>7946</v>
      </c>
      <c r="B8364" t="s">
        <v>10683</v>
      </c>
      <c r="C8364" t="s">
        <v>20879</v>
      </c>
      <c r="D8364" t="s">
        <v>31121</v>
      </c>
      <c r="E8364" t="s">
        <v>2632</v>
      </c>
      <c r="F8364" s="10"/>
      <c r="G8364">
        <v>2017</v>
      </c>
      <c r="J8364">
        <v>0.75127263975375214</v>
      </c>
      <c r="L8364" t="s">
        <v>42293</v>
      </c>
      <c r="M8364">
        <v>28024972</v>
      </c>
      <c r="Q8364" s="10"/>
      <c r="R8364" s="11">
        <f t="shared" si="260"/>
        <v>0</v>
      </c>
      <c r="U8364" s="11">
        <f t="shared" si="261"/>
        <v>0</v>
      </c>
      <c r="Y8364" s="11">
        <f>IF(SUM(Tableau1[[#This Row],[Other access]:[Sci-hub access]])&gt;=1,1,0)</f>
        <v>0</v>
      </c>
      <c r="Z8364" s="12">
        <f>IF(OR(Tableau1[[#This Row],[Access R1 + S1+ T1 ]]&gt;=1,Tableau1[[#This Row],[Access V1 +W1 + X1]]&gt;=1),1,0)</f>
        <v>0</v>
      </c>
      <c r="AB8364" s="10" t="str">
        <f>Tableau1[[#This Row],[DOI]]</f>
        <v>doi: 10.1016/j.wneu.2016.12.068</v>
      </c>
      <c r="AC8364" s="13" t="str">
        <f>Tableau1[[#This Row],[Authors]]&amp;", "&amp;Tableau1[[#This Row],[Title]]&amp;" "&amp;Tableau1[[#This Row],[Journal]]&amp;". "&amp;Tableau1[[#This Row],[Year]]</f>
        <v>Yano S, Hide T, Shinojima N., Efficacy and Complications of Endoscopic Skull Base Surgery for Giant Pituitary Adenomas. World Neurosurg. 2017</v>
      </c>
    </row>
    <row r="8365" spans="1:29" x14ac:dyDescent="0.3">
      <c r="A8365">
        <v>7544</v>
      </c>
      <c r="B8365" t="s">
        <v>10341</v>
      </c>
      <c r="C8365" t="s">
        <v>20541</v>
      </c>
      <c r="D8365" t="s">
        <v>30776</v>
      </c>
      <c r="E8365" t="s">
        <v>2441</v>
      </c>
      <c r="F8365" s="10"/>
      <c r="G8365">
        <v>2017</v>
      </c>
      <c r="J8365">
        <v>0.75130592010506514</v>
      </c>
      <c r="L8365" t="s">
        <v>41899</v>
      </c>
      <c r="M8365">
        <v>28081945</v>
      </c>
      <c r="Q8365" s="10"/>
      <c r="R8365" s="11">
        <f t="shared" si="260"/>
        <v>0</v>
      </c>
      <c r="U8365" s="11">
        <f t="shared" si="261"/>
        <v>0</v>
      </c>
      <c r="Y8365" s="11">
        <f>IF(SUM(Tableau1[[#This Row],[Other access]:[Sci-hub access]])&gt;=1,1,0)</f>
        <v>0</v>
      </c>
      <c r="Z8365" s="12">
        <f>IF(OR(Tableau1[[#This Row],[Access R1 + S1+ T1 ]]&gt;=1,Tableau1[[#This Row],[Access V1 +W1 + X1]]&gt;=1),1,0)</f>
        <v>0</v>
      </c>
      <c r="AB8365" s="10" t="str">
        <f>Tableau1[[#This Row],[DOI]]</f>
        <v>doi: 10.1016/j.ophtha.2016.11.034</v>
      </c>
      <c r="AC8365" s="13" t="str">
        <f>Tableau1[[#This Row],[Authors]]&amp;", "&amp;Tableau1[[#This Row],[Title]]&amp;" "&amp;Tableau1[[#This Row],[Journal]]&amp;". "&amp;Tableau1[[#This Row],[Year]]</f>
        <v>Wykoff CC, Chakravarthy U, Campochiaro PA, Bailey C, Green K, Cunha-Vaz J., Long-term Effects of Intravitreal 0.19 mg Fluocinolone Acetonide Implant on Progression and Regression of Diabetic Retinopathy. Ophthalmology. 2017</v>
      </c>
    </row>
    <row r="8366" spans="1:29" x14ac:dyDescent="0.3">
      <c r="A8366">
        <v>10563</v>
      </c>
      <c r="B8366" t="s">
        <v>13041</v>
      </c>
      <c r="C8366" t="s">
        <v>23206</v>
      </c>
      <c r="D8366" t="s">
        <v>33494</v>
      </c>
      <c r="E8366" t="s">
        <v>2557</v>
      </c>
      <c r="F8366" s="10"/>
      <c r="G8366">
        <v>2017</v>
      </c>
      <c r="J8366">
        <v>0.75138876270104737</v>
      </c>
      <c r="L8366" t="s">
        <v>44812</v>
      </c>
      <c r="M8366">
        <v>27203794</v>
      </c>
      <c r="Q8366" s="10"/>
      <c r="R8366" s="11">
        <f t="shared" si="260"/>
        <v>0</v>
      </c>
      <c r="U8366" s="11">
        <f t="shared" si="261"/>
        <v>0</v>
      </c>
      <c r="Y8366" s="11">
        <f>IF(SUM(Tableau1[[#This Row],[Other access]:[Sci-hub access]])&gt;=1,1,0)</f>
        <v>0</v>
      </c>
      <c r="Z8366" s="12">
        <f>IF(OR(Tableau1[[#This Row],[Access R1 + S1+ T1 ]]&gt;=1,Tableau1[[#This Row],[Access V1 +W1 + X1]]&gt;=1),1,0)</f>
        <v>0</v>
      </c>
      <c r="AB8366" s="10" t="str">
        <f>Tableau1[[#This Row],[DOI]]</f>
        <v>doi: 10.1097/ICL.0000000000000274</v>
      </c>
      <c r="AC8366" s="13" t="str">
        <f>Tableau1[[#This Row],[Authors]]&amp;", "&amp;Tableau1[[#This Row],[Title]]&amp;" "&amp;Tableau1[[#This Row],[Journal]]&amp;". "&amp;Tableau1[[#This Row],[Year]]</f>
        <v>Bozkurt TK, Acar B, Kilavuzoglu AE, Akdemir MO, Hamilton DR, Cosar Yurteri CB, Acar S., An 11-Year Review of Keratoplasty in a Tertiary Referral Center in Turkey: Changing Surgical Techniques for Similar Indications. Eye Contact Lens. 2017</v>
      </c>
    </row>
    <row r="8367" spans="1:29" x14ac:dyDescent="0.3">
      <c r="A8367">
        <v>1877</v>
      </c>
      <c r="B8367" t="s">
        <v>5121</v>
      </c>
      <c r="C8367" t="s">
        <v>15367</v>
      </c>
      <c r="D8367" t="s">
        <v>25543</v>
      </c>
      <c r="E8367" t="s">
        <v>2465</v>
      </c>
      <c r="F8367" s="10"/>
      <c r="G8367">
        <v>2017</v>
      </c>
      <c r="J8367">
        <v>0.75148739928752806</v>
      </c>
      <c r="L8367" t="s">
        <v>36349</v>
      </c>
      <c r="M8367">
        <v>28858085</v>
      </c>
      <c r="Q8367" s="10"/>
      <c r="R8367" s="11">
        <f t="shared" si="260"/>
        <v>0</v>
      </c>
      <c r="U8367" s="11">
        <f t="shared" si="261"/>
        <v>0</v>
      </c>
      <c r="Y8367" s="11">
        <f>IF(SUM(Tableau1[[#This Row],[Other access]:[Sci-hub access]])&gt;=1,1,0)</f>
        <v>0</v>
      </c>
      <c r="Z8367" s="12">
        <f>IF(OR(Tableau1[[#This Row],[Access R1 + S1+ T1 ]]&gt;=1,Tableau1[[#This Row],[Access V1 +W1 + X1]]&gt;=1),1,0)</f>
        <v>0</v>
      </c>
      <c r="AB8367" s="10" t="str">
        <f>Tableau1[[#This Row],[DOI]]</f>
        <v>doi: 10.1097/MD.0000000000007656</v>
      </c>
      <c r="AC8367" s="13" t="str">
        <f>Tableau1[[#This Row],[Authors]]&amp;", "&amp;Tableau1[[#This Row],[Title]]&amp;" "&amp;Tableau1[[#This Row],[Journal]]&amp;". "&amp;Tableau1[[#This Row],[Year]]</f>
        <v>Yang S, Wang B, Zhang Y, Zhai H, Wang J, Wang S, Xie L., Evaluation of an interlaced triple procedure: penetrating keratoplasty, extracapsular cataract extraction, and nonopen-sky intraocular lens implantation. Medicine (Baltimore). 2017</v>
      </c>
    </row>
    <row r="8368" spans="1:29" x14ac:dyDescent="0.3">
      <c r="A8368">
        <v>3760</v>
      </c>
      <c r="B8368" t="s">
        <v>6929</v>
      </c>
      <c r="C8368" t="s">
        <v>17169</v>
      </c>
      <c r="D8368" t="s">
        <v>27353</v>
      </c>
      <c r="E8368" t="s">
        <v>2541</v>
      </c>
      <c r="F8368" s="10"/>
      <c r="G8368">
        <v>2017</v>
      </c>
      <c r="J8368">
        <v>0.75158974697014436</v>
      </c>
      <c r="L8368" t="s">
        <v>38204</v>
      </c>
      <c r="M8368">
        <v>28538035</v>
      </c>
      <c r="Q8368" s="10"/>
      <c r="R8368" s="11">
        <f t="shared" si="260"/>
        <v>0</v>
      </c>
      <c r="U8368" s="11">
        <f t="shared" si="261"/>
        <v>0</v>
      </c>
      <c r="Y8368" s="11">
        <f>IF(SUM(Tableau1[[#This Row],[Other access]:[Sci-hub access]])&gt;=1,1,0)</f>
        <v>0</v>
      </c>
      <c r="Z8368" s="12">
        <f>IF(OR(Tableau1[[#This Row],[Access R1 + S1+ T1 ]]&gt;=1,Tableau1[[#This Row],[Access V1 +W1 + X1]]&gt;=1),1,0)</f>
        <v>0</v>
      </c>
      <c r="AB8368" s="10" t="str">
        <f>Tableau1[[#This Row],[DOI]]</f>
        <v>doi: 10.1097/WNO.0000000000000521</v>
      </c>
      <c r="AC8368" s="13" t="str">
        <f>Tableau1[[#This Row],[Authors]]&amp;", "&amp;Tableau1[[#This Row],[Title]]&amp;" "&amp;Tableau1[[#This Row],[Journal]]&amp;". "&amp;Tableau1[[#This Row],[Year]]</f>
        <v>Sun MH, Liao YJ., Structure-Function Analysis of Nonarteritic Anterior Ischemic Optic Neuropathy and Age-Related Differences in Outcome. J Neuroophthalmol. 2017</v>
      </c>
    </row>
    <row r="8369" spans="1:29" x14ac:dyDescent="0.3">
      <c r="A8369">
        <v>8631</v>
      </c>
      <c r="B8369" t="s">
        <v>11292</v>
      </c>
      <c r="C8369" t="s">
        <v>21476</v>
      </c>
      <c r="D8369" t="s">
        <v>31731</v>
      </c>
      <c r="E8369" t="s">
        <v>2468</v>
      </c>
      <c r="F8369" s="10"/>
      <c r="G8369">
        <v>2017</v>
      </c>
      <c r="J8369">
        <v>0.75159607640996318</v>
      </c>
      <c r="L8369" t="s">
        <v>42967</v>
      </c>
      <c r="M8369">
        <v>27875486</v>
      </c>
      <c r="Q8369" s="10"/>
      <c r="R8369" s="11">
        <f t="shared" si="260"/>
        <v>0</v>
      </c>
      <c r="U8369" s="11">
        <f t="shared" si="261"/>
        <v>0</v>
      </c>
      <c r="Y8369" s="11">
        <f>IF(SUM(Tableau1[[#This Row],[Other access]:[Sci-hub access]])&gt;=1,1,0)</f>
        <v>0</v>
      </c>
      <c r="Z8369" s="12">
        <f>IF(OR(Tableau1[[#This Row],[Access R1 + S1+ T1 ]]&gt;=1,Tableau1[[#This Row],[Access V1 +W1 + X1]]&gt;=1),1,0)</f>
        <v>0</v>
      </c>
      <c r="AB8369" s="10" t="str">
        <f>Tableau1[[#This Row],[DOI]]</f>
        <v>doi: 10.1097/IJG.0000000000000590</v>
      </c>
      <c r="AC8369" s="13" t="str">
        <f>Tableau1[[#This Row],[Authors]]&amp;", "&amp;Tableau1[[#This Row],[Title]]&amp;" "&amp;Tableau1[[#This Row],[Journal]]&amp;". "&amp;Tableau1[[#This Row],[Year]]</f>
        <v>Zong Y, Wu N, Fu Z, Kong X., Evaluation of Corneal Deformation Parameters Provided by the Corvis ST Tonometer After Trabeculectomy. J Glaucoma. 2017</v>
      </c>
    </row>
    <row r="8370" spans="1:29" x14ac:dyDescent="0.3">
      <c r="A8370">
        <v>2874</v>
      </c>
      <c r="B8370" t="s">
        <v>181</v>
      </c>
      <c r="C8370" t="s">
        <v>182</v>
      </c>
      <c r="D8370" t="s">
        <v>183</v>
      </c>
      <c r="E8370" t="s">
        <v>2622</v>
      </c>
      <c r="F8370" s="10"/>
      <c r="G8370">
        <v>2017</v>
      </c>
      <c r="J8370">
        <v>0.75159983061522728</v>
      </c>
      <c r="L8370" t="s">
        <v>37332</v>
      </c>
      <c r="M8370">
        <v>28671077</v>
      </c>
      <c r="Q8370" s="10"/>
      <c r="R8370" s="11">
        <f t="shared" si="260"/>
        <v>0</v>
      </c>
      <c r="U8370" s="11">
        <f t="shared" si="261"/>
        <v>0</v>
      </c>
      <c r="Y8370" s="11">
        <f>IF(SUM(Tableau1[[#This Row],[Other access]:[Sci-hub access]])&gt;=1,1,0)</f>
        <v>0</v>
      </c>
      <c r="Z8370" s="12">
        <f>IF(OR(Tableau1[[#This Row],[Access R1 + S1+ T1 ]]&gt;=1,Tableau1[[#This Row],[Access V1 +W1 + X1]]&gt;=1),1,0)</f>
        <v>0</v>
      </c>
      <c r="AB8370" s="10" t="str">
        <f>Tableau1[[#This Row],[DOI]]</f>
        <v>doi: 10.1016/j.tvjl.2017.05.011</v>
      </c>
      <c r="AC8370" s="13" t="str">
        <f>Tableau1[[#This Row],[Authors]]&amp;", "&amp;Tableau1[[#This Row],[Title]]&amp;" "&amp;Tableau1[[#This Row],[Journal]]&amp;". "&amp;Tableau1[[#This Row],[Year]]</f>
        <v>Balboni A, Dondi F, Agnoli C, Verin R, Gruarin M, Morini M, Battilani M., Novel sequence variants of viral hexon and fibre genes in two dogs with canine adenovirus type 1-associated disease. Vet J. 2017</v>
      </c>
    </row>
    <row r="8371" spans="1:29" x14ac:dyDescent="0.3">
      <c r="A8371">
        <v>1792</v>
      </c>
      <c r="B8371" t="s">
        <v>5040</v>
      </c>
      <c r="C8371" t="s">
        <v>15287</v>
      </c>
      <c r="D8371" t="s">
        <v>25462</v>
      </c>
      <c r="E8371" t="s">
        <v>2443</v>
      </c>
      <c r="F8371" s="10"/>
      <c r="G8371">
        <v>2017</v>
      </c>
      <c r="J8371">
        <v>0.75165878762173732</v>
      </c>
      <c r="L8371" t="s">
        <v>36266</v>
      </c>
      <c r="M8371">
        <v>28873175</v>
      </c>
      <c r="Q8371" s="10"/>
      <c r="R8371" s="11">
        <f t="shared" si="260"/>
        <v>0</v>
      </c>
      <c r="U8371" s="11">
        <f t="shared" si="261"/>
        <v>0</v>
      </c>
      <c r="Y8371" s="11">
        <f>IF(SUM(Tableau1[[#This Row],[Other access]:[Sci-hub access]])&gt;=1,1,0)</f>
        <v>0</v>
      </c>
      <c r="Z8371" s="12">
        <f>IF(OR(Tableau1[[#This Row],[Access R1 + S1+ T1 ]]&gt;=1,Tableau1[[#This Row],[Access V1 +W1 + X1]]&gt;=1),1,0)</f>
        <v>0</v>
      </c>
      <c r="AB8371" s="10" t="str">
        <f>Tableau1[[#This Row],[DOI]]</f>
        <v>doi: 10.1167/iovs.17-22301</v>
      </c>
      <c r="AC8371" s="13" t="str">
        <f>Tableau1[[#This Row],[Authors]]&amp;", "&amp;Tableau1[[#This Row],[Title]]&amp;" "&amp;Tableau1[[#This Row],[Journal]]&amp;". "&amp;Tableau1[[#This Row],[Year]]</f>
        <v>Gallagher AG, McLean K, Stewart RMK, Wellings DA, Allison HE, Williams RL., Development of a Poly-ε-Lysine Contact Lens as a Drug Delivery Device for the Treatment of Fungal Keratitis. Invest Ophthalmol Vis Sci. 2017</v>
      </c>
    </row>
    <row r="8372" spans="1:29" x14ac:dyDescent="0.3">
      <c r="A8372">
        <v>5260</v>
      </c>
      <c r="B8372" t="s">
        <v>8324</v>
      </c>
      <c r="C8372" t="s">
        <v>18548</v>
      </c>
      <c r="D8372" t="s">
        <v>28754</v>
      </c>
      <c r="E8372" t="s">
        <v>2462</v>
      </c>
      <c r="F8372" s="10"/>
      <c r="G8372">
        <v>2017</v>
      </c>
      <c r="J8372">
        <v>0.7517291800731063</v>
      </c>
      <c r="L8372" t="s">
        <v>39656</v>
      </c>
      <c r="M8372">
        <v>28356143</v>
      </c>
      <c r="Q8372" s="10"/>
      <c r="R8372" s="11">
        <f t="shared" si="260"/>
        <v>0</v>
      </c>
      <c r="U8372" s="11">
        <f t="shared" si="261"/>
        <v>0</v>
      </c>
      <c r="Y8372" s="11">
        <f>IF(SUM(Tableau1[[#This Row],[Other access]:[Sci-hub access]])&gt;=1,1,0)</f>
        <v>0</v>
      </c>
      <c r="Z8372" s="12">
        <f>IF(OR(Tableau1[[#This Row],[Access R1 + S1+ T1 ]]&gt;=1,Tableau1[[#This Row],[Access V1 +W1 + X1]]&gt;=1),1,0)</f>
        <v>0</v>
      </c>
      <c r="AB8372" s="10" t="str">
        <f>Tableau1[[#This Row],[DOI]]</f>
        <v>doi: 10.1186/s12886-017-0427-1</v>
      </c>
      <c r="AC8372" s="13" t="str">
        <f>Tableau1[[#This Row],[Authors]]&amp;", "&amp;Tableau1[[#This Row],[Title]]&amp;" "&amp;Tableau1[[#This Row],[Journal]]&amp;". "&amp;Tableau1[[#This Row],[Year]]</f>
        <v>Bang SP, Joo CK, Jun JH., Reverse pupillary block after implantation of a scleral-sutured posterior chamber intraocular lens: a retrospective, open study. BMC Ophthalmol. 2017</v>
      </c>
    </row>
    <row r="8373" spans="1:29" x14ac:dyDescent="0.3">
      <c r="A8373">
        <v>2932</v>
      </c>
      <c r="B8373" t="s">
        <v>6128</v>
      </c>
      <c r="C8373" t="s">
        <v>16373</v>
      </c>
      <c r="D8373" t="s">
        <v>26552</v>
      </c>
      <c r="E8373" t="s">
        <v>2462</v>
      </c>
      <c r="F8373" s="10"/>
      <c r="G8373">
        <v>2017</v>
      </c>
      <c r="J8373">
        <v>0.75175917026555228</v>
      </c>
      <c r="L8373" t="s">
        <v>37388</v>
      </c>
      <c r="M8373">
        <v>28662635</v>
      </c>
      <c r="Q8373" s="10"/>
      <c r="R8373" s="11">
        <f t="shared" si="260"/>
        <v>0</v>
      </c>
      <c r="U8373" s="11">
        <f t="shared" si="261"/>
        <v>0</v>
      </c>
      <c r="Y8373" s="11">
        <f>IF(SUM(Tableau1[[#This Row],[Other access]:[Sci-hub access]])&gt;=1,1,0)</f>
        <v>0</v>
      </c>
      <c r="Z8373" s="12">
        <f>IF(OR(Tableau1[[#This Row],[Access R1 + S1+ T1 ]]&gt;=1,Tableau1[[#This Row],[Access V1 +W1 + X1]]&gt;=1),1,0)</f>
        <v>0</v>
      </c>
      <c r="AB8373" s="10" t="str">
        <f>Tableau1[[#This Row],[DOI]]</f>
        <v>doi: 10.1186/s12886-017-0506-3</v>
      </c>
      <c r="AC8373" s="13" t="str">
        <f>Tableau1[[#This Row],[Authors]]&amp;", "&amp;Tableau1[[#This Row],[Title]]&amp;" "&amp;Tableau1[[#This Row],[Journal]]&amp;". "&amp;Tableau1[[#This Row],[Year]]</f>
        <v>Weng Y, Ren YP, Zhang L, Huang XD, Shen-Tu XC., An alternative technique for Descemet's membrane detachment following phacoemulsification: case report and review of literature. BMC Ophthalmol. 2017</v>
      </c>
    </row>
    <row r="8374" spans="1:29" x14ac:dyDescent="0.3">
      <c r="A8374">
        <v>6549</v>
      </c>
      <c r="B8374" t="s">
        <v>9469</v>
      </c>
      <c r="C8374" t="s">
        <v>19677</v>
      </c>
      <c r="D8374" t="s">
        <v>29900</v>
      </c>
      <c r="E8374" t="s">
        <v>2445</v>
      </c>
      <c r="F8374" s="10"/>
      <c r="G8374">
        <v>2018</v>
      </c>
      <c r="J8374">
        <v>0.75176195675801882</v>
      </c>
      <c r="L8374" t="s">
        <v>40914</v>
      </c>
      <c r="M8374">
        <v>28196053</v>
      </c>
      <c r="Q8374" s="10"/>
      <c r="R8374" s="11">
        <f t="shared" si="260"/>
        <v>0</v>
      </c>
      <c r="U8374" s="11">
        <f t="shared" si="261"/>
        <v>0</v>
      </c>
      <c r="Y8374" s="11">
        <f>IF(SUM(Tableau1[[#This Row],[Other access]:[Sci-hub access]])&gt;=1,1,0)</f>
        <v>0</v>
      </c>
      <c r="Z8374" s="12">
        <f>IF(OR(Tableau1[[#This Row],[Access R1 + S1+ T1 ]]&gt;=1,Tableau1[[#This Row],[Access V1 +W1 + X1]]&gt;=1),1,0)</f>
        <v>0</v>
      </c>
      <c r="AB8374" s="10" t="str">
        <f>Tableau1[[#This Row],[DOI]]</f>
        <v>doi: 10.1097/IAE.0000000000001516</v>
      </c>
      <c r="AC8374" s="13" t="str">
        <f>Tableau1[[#This Row],[Authors]]&amp;", "&amp;Tableau1[[#This Row],[Title]]&amp;" "&amp;Tableau1[[#This Row],[Journal]]&amp;". "&amp;Tableau1[[#This Row],[Year]]</f>
        <v>Laíns I, Talcott KE, Santos AR, Marques JH, Gil P, Gil J, Figueira J, Husain D, Kim IK, Miller JW, Silva R, Miller JB., CHOROIDAL THICKNESS IN DIABETIC RETINOPATHY ASSESSED WITH SWEPT-SOURCE OPTICAL COHERENCE TOMOGRAPHY. Retina. 2018</v>
      </c>
    </row>
    <row r="8375" spans="1:29" x14ac:dyDescent="0.3">
      <c r="A8375">
        <v>7306</v>
      </c>
      <c r="B8375" t="s">
        <v>10125</v>
      </c>
      <c r="C8375" t="s">
        <v>20327</v>
      </c>
      <c r="D8375" t="s">
        <v>30559</v>
      </c>
      <c r="E8375" t="s">
        <v>2478</v>
      </c>
      <c r="F8375" s="10"/>
      <c r="G8375">
        <v>2017</v>
      </c>
      <c r="J8375">
        <v>0.75191141008780427</v>
      </c>
      <c r="L8375" t="s">
        <v>41662</v>
      </c>
      <c r="M8375">
        <v>28106827</v>
      </c>
      <c r="Q8375" s="10"/>
      <c r="R8375" s="11">
        <f t="shared" si="260"/>
        <v>0</v>
      </c>
      <c r="U8375" s="11">
        <f t="shared" si="261"/>
        <v>0</v>
      </c>
      <c r="Y8375" s="11">
        <f>IF(SUM(Tableau1[[#This Row],[Other access]:[Sci-hub access]])&gt;=1,1,0)</f>
        <v>0</v>
      </c>
      <c r="Z8375" s="12">
        <f>IF(OR(Tableau1[[#This Row],[Access R1 + S1+ T1 ]]&gt;=1,Tableau1[[#This Row],[Access V1 +W1 + X1]]&gt;=1),1,0)</f>
        <v>0</v>
      </c>
      <c r="AB8375" s="10" t="str">
        <f>Tableau1[[#This Row],[DOI]]</f>
        <v>doi: 10.3390/ijms18010201</v>
      </c>
      <c r="AC8375" s="13" t="str">
        <f>Tableau1[[#This Row],[Authors]]&amp;", "&amp;Tableau1[[#This Row],[Title]]&amp;" "&amp;Tableau1[[#This Row],[Journal]]&amp;". "&amp;Tableau1[[#This Row],[Year]]</f>
        <v>Fan B, Sun YJ, Liu SY, Che L, Li GY., Neuroprotective Strategy in Retinal Degeneration: Suppressing ER Stress-Induced Cell Death via Inhibition of the mTOR Signal. Int J Mol Sci. 2017</v>
      </c>
    </row>
    <row r="8376" spans="1:29" x14ac:dyDescent="0.3">
      <c r="A8376">
        <v>8384</v>
      </c>
      <c r="B8376" t="s">
        <v>1684</v>
      </c>
      <c r="C8376" t="s">
        <v>1685</v>
      </c>
      <c r="D8376" t="s">
        <v>1686</v>
      </c>
      <c r="E8376" t="s">
        <v>2860</v>
      </c>
      <c r="F8376" s="10"/>
      <c r="G8376">
        <v>2017</v>
      </c>
      <c r="J8376">
        <v>0.75202253985524015</v>
      </c>
      <c r="L8376" t="s">
        <v>42725</v>
      </c>
      <c r="M8376">
        <v>27924367</v>
      </c>
      <c r="Q8376" s="10"/>
      <c r="R8376" s="11">
        <f t="shared" si="260"/>
        <v>0</v>
      </c>
      <c r="U8376" s="11">
        <f t="shared" si="261"/>
        <v>0</v>
      </c>
      <c r="Y8376" s="11">
        <f>IF(SUM(Tableau1[[#This Row],[Other access]:[Sci-hub access]])&gt;=1,1,0)</f>
        <v>0</v>
      </c>
      <c r="Z8376" s="12">
        <f>IF(OR(Tableau1[[#This Row],[Access R1 + S1+ T1 ]]&gt;=1,Tableau1[[#This Row],[Access V1 +W1 + X1]]&gt;=1),1,0)</f>
        <v>0</v>
      </c>
      <c r="AB8376" s="10" t="str">
        <f>Tableau1[[#This Row],[DOI]]</f>
        <v>doi: 10.1007/s00384-016-2728-x</v>
      </c>
      <c r="AC8376" s="13" t="str">
        <f>Tableau1[[#This Row],[Authors]]&amp;", "&amp;Tableau1[[#This Row],[Title]]&amp;" "&amp;Tableau1[[#This Row],[Journal]]&amp;". "&amp;Tableau1[[#This Row],[Year]]</f>
        <v>Park J, Cheon JH, Park YE, Lee YJ, Lee HJ, Park SJ, Hong SP, Kim TI, Kim WH., Risk factors and outcomes of acute lower gastrointestinal bleeding in intestinal Behçet's disease. Int J Colorectal Dis. 2017</v>
      </c>
    </row>
    <row r="8377" spans="1:29" x14ac:dyDescent="0.3">
      <c r="A8377">
        <v>10935</v>
      </c>
      <c r="B8377" t="s">
        <v>13371</v>
      </c>
      <c r="C8377" t="s">
        <v>23533</v>
      </c>
      <c r="D8377" t="s">
        <v>33825</v>
      </c>
      <c r="E8377" t="s">
        <v>34508</v>
      </c>
      <c r="F8377" s="10"/>
      <c r="G8377">
        <v>2017</v>
      </c>
      <c r="J8377">
        <v>0.75215072014326678</v>
      </c>
      <c r="L8377" t="s">
        <v>45176</v>
      </c>
      <c r="M8377">
        <v>26825050</v>
      </c>
      <c r="Q8377" s="10"/>
      <c r="R8377" s="11">
        <f t="shared" si="260"/>
        <v>0</v>
      </c>
      <c r="U8377" s="11">
        <f t="shared" si="261"/>
        <v>0</v>
      </c>
      <c r="Y8377" s="11">
        <f>IF(SUM(Tableau1[[#This Row],[Other access]:[Sci-hub access]])&gt;=1,1,0)</f>
        <v>0</v>
      </c>
      <c r="Z8377" s="12">
        <f>IF(OR(Tableau1[[#This Row],[Access R1 + S1+ T1 ]]&gt;=1,Tableau1[[#This Row],[Access V1 +W1 + X1]]&gt;=1),1,0)</f>
        <v>0</v>
      </c>
      <c r="AB8377" s="10" t="str">
        <f>Tableau1[[#This Row],[DOI]]</f>
        <v>doi: 10.1111/desc.12384</v>
      </c>
      <c r="AC8377" s="13" t="str">
        <f>Tableau1[[#This Row],[Authors]]&amp;", "&amp;Tableau1[[#This Row],[Title]]&amp;" "&amp;Tableau1[[#This Row],[Journal]]&amp;". "&amp;Tableau1[[#This Row],[Year]]</f>
        <v>Rhodes G, Nishimura M, de Heering A, Jeffery L, Maurer D., Reduced adaptability, but no fundamental disruption, of norm-based face coding following early visual deprivation from congenital cataracts. Dev Sci. 2017</v>
      </c>
    </row>
    <row r="8378" spans="1:29" ht="28.8" x14ac:dyDescent="0.3">
      <c r="A8378">
        <v>10853</v>
      </c>
      <c r="B8378" t="s">
        <v>2354</v>
      </c>
      <c r="C8378" t="s">
        <v>2355</v>
      </c>
      <c r="D8378" t="s">
        <v>2356</v>
      </c>
      <c r="E8378" t="s">
        <v>3148</v>
      </c>
      <c r="F8378" s="10"/>
      <c r="G8378">
        <v>2017</v>
      </c>
      <c r="J8378">
        <v>0.75231962124238771</v>
      </c>
      <c r="L8378" t="s">
        <v>45098</v>
      </c>
      <c r="M8378">
        <v>26948714</v>
      </c>
      <c r="Q8378" s="10"/>
      <c r="R8378" s="11">
        <f t="shared" si="260"/>
        <v>0</v>
      </c>
      <c r="U8378" s="11">
        <f t="shared" si="261"/>
        <v>0</v>
      </c>
      <c r="Y8378" s="11">
        <f>IF(SUM(Tableau1[[#This Row],[Other access]:[Sci-hub access]])&gt;=1,1,0)</f>
        <v>0</v>
      </c>
      <c r="Z8378" s="12">
        <f>IF(OR(Tableau1[[#This Row],[Access R1 + S1+ T1 ]]&gt;=1,Tableau1[[#This Row],[Access V1 +W1 + X1]]&gt;=1),1,0)</f>
        <v>0</v>
      </c>
      <c r="AB8378" s="10" t="str">
        <f>Tableau1[[#This Row],[DOI]]</f>
        <v>doi: 10.1016/j.reuma.2015.12.008</v>
      </c>
      <c r="AC8378" s="13" t="str">
        <f>Tableau1[[#This Row],[Authors]]&amp;", "&amp;Tableau1[[#This Row],[Title]]&amp;" "&amp;Tableau1[[#This Row],[Journal]]&amp;". "&amp;Tableau1[[#This Row],[Year]]</f>
        <v>Meneses CF, Egües CA, Uriarte M, Errazquin N, Valero Jaimes A, Maíz O, Belzunegui J, Blanco A., Diagnostic categorization according to the First International Workshop on Ocular Sarcoidosis (FIWOS) criteria in a series of 11 patients. Reumatol Clin. 2017</v>
      </c>
    </row>
    <row r="8379" spans="1:29" x14ac:dyDescent="0.3">
      <c r="A8379">
        <v>7271</v>
      </c>
      <c r="B8379" t="s">
        <v>10093</v>
      </c>
      <c r="C8379" t="s">
        <v>20295</v>
      </c>
      <c r="D8379" t="s">
        <v>30527</v>
      </c>
      <c r="E8379" t="s">
        <v>2441</v>
      </c>
      <c r="F8379" s="10"/>
      <c r="G8379">
        <v>2017</v>
      </c>
      <c r="J8379">
        <v>0.75233155862754941</v>
      </c>
      <c r="L8379" t="s">
        <v>41627</v>
      </c>
      <c r="M8379">
        <v>28110950</v>
      </c>
      <c r="Q8379" s="10"/>
      <c r="R8379" s="11">
        <f t="shared" si="260"/>
        <v>0</v>
      </c>
      <c r="U8379" s="11">
        <f t="shared" si="261"/>
        <v>0</v>
      </c>
      <c r="Y8379" s="11">
        <f>IF(SUM(Tableau1[[#This Row],[Other access]:[Sci-hub access]])&gt;=1,1,0)</f>
        <v>0</v>
      </c>
      <c r="Z8379" s="12">
        <f>IF(OR(Tableau1[[#This Row],[Access R1 + S1+ T1 ]]&gt;=1,Tableau1[[#This Row],[Access V1 +W1 + X1]]&gt;=1),1,0)</f>
        <v>0</v>
      </c>
      <c r="AB8379" s="10" t="str">
        <f>Tableau1[[#This Row],[DOI]]</f>
        <v>doi: 10.1016/j.ophtha.2016.11.042</v>
      </c>
      <c r="AC8379" s="13" t="str">
        <f>Tableau1[[#This Row],[Authors]]&amp;", "&amp;Tableau1[[#This Row],[Title]]&amp;" "&amp;Tableau1[[#This Row],[Journal]]&amp;". "&amp;Tableau1[[#This Row],[Year]]</f>
        <v>Witkin AJ, Chang DF, Jumper JM, Charles S, Eliott D, Hoffman RS, Mamalis N, Miller KM, Wykoff CC., Vancomycin-Associated Hemorrhagic Occlusive Retinal Vasculitis: Clinical Characteristics of 36 Eyes. Ophthalmology. 2017</v>
      </c>
    </row>
    <row r="8380" spans="1:29" x14ac:dyDescent="0.3">
      <c r="A8380">
        <v>8826</v>
      </c>
      <c r="B8380" t="s">
        <v>11459</v>
      </c>
      <c r="C8380" t="s">
        <v>21643</v>
      </c>
      <c r="D8380" t="s">
        <v>31899</v>
      </c>
      <c r="E8380" t="s">
        <v>2457</v>
      </c>
      <c r="F8380" s="10"/>
      <c r="G8380">
        <v>2017</v>
      </c>
      <c r="J8380">
        <v>0.75246182668370898</v>
      </c>
      <c r="L8380" t="s">
        <v>43162</v>
      </c>
      <c r="M8380">
        <v>27831971</v>
      </c>
      <c r="Q8380" s="10"/>
      <c r="R8380" s="11">
        <f t="shared" si="260"/>
        <v>0</v>
      </c>
      <c r="U8380" s="11">
        <f t="shared" si="261"/>
        <v>0</v>
      </c>
      <c r="Y8380" s="11">
        <f>IF(SUM(Tableau1[[#This Row],[Other access]:[Sci-hub access]])&gt;=1,1,0)</f>
        <v>0</v>
      </c>
      <c r="Z8380" s="12">
        <f>IF(OR(Tableau1[[#This Row],[Access R1 + S1+ T1 ]]&gt;=1,Tableau1[[#This Row],[Access V1 +W1 + X1]]&gt;=1),1,0)</f>
        <v>0</v>
      </c>
      <c r="AB8380" s="10" t="str">
        <f>Tableau1[[#This Row],[DOI]]</f>
        <v>doi: 10.1097/ICB.0000000000000463</v>
      </c>
      <c r="AC8380" s="13" t="str">
        <f>Tableau1[[#This Row],[Authors]]&amp;", "&amp;Tableau1[[#This Row],[Title]]&amp;" "&amp;Tableau1[[#This Row],[Journal]]&amp;". "&amp;Tableau1[[#This Row],[Year]]</f>
        <v>Liu Q, Hemarat K, Kayser DL, Stewart JM., A CASE OF POSTERIOR UVEAL EFFUSION SYNDROME MASQUERADING AS UVEITIS. Retin Cases Brief Rep. 2017</v>
      </c>
    </row>
    <row r="8381" spans="1:29" x14ac:dyDescent="0.3">
      <c r="A8381">
        <v>2254</v>
      </c>
      <c r="B8381" t="s">
        <v>5486</v>
      </c>
      <c r="C8381" t="s">
        <v>15731</v>
      </c>
      <c r="D8381" t="s">
        <v>25908</v>
      </c>
      <c r="E8381" t="s">
        <v>2862</v>
      </c>
      <c r="F8381" s="10"/>
      <c r="G8381">
        <v>2017</v>
      </c>
      <c r="J8381">
        <v>0.75246213246353477</v>
      </c>
      <c r="L8381" t="s">
        <v>36721</v>
      </c>
      <c r="M8381">
        <v>28781323</v>
      </c>
      <c r="Q8381" s="10"/>
      <c r="R8381" s="11">
        <f t="shared" si="260"/>
        <v>0</v>
      </c>
      <c r="U8381" s="11">
        <f t="shared" si="261"/>
        <v>0</v>
      </c>
      <c r="Y8381" s="11">
        <f>IF(SUM(Tableau1[[#This Row],[Other access]:[Sci-hub access]])&gt;=1,1,0)</f>
        <v>0</v>
      </c>
      <c r="Z8381" s="12">
        <f>IF(OR(Tableau1[[#This Row],[Access R1 + S1+ T1 ]]&gt;=1,Tableau1[[#This Row],[Access V1 +W1 + X1]]&gt;=1),1,0)</f>
        <v>0</v>
      </c>
      <c r="AB8381" s="10" t="str">
        <f>Tableau1[[#This Row],[DOI]]</f>
        <v>doi: 10.2169/internalmedicine.8619-16</v>
      </c>
      <c r="AC8381" s="13" t="str">
        <f>Tableau1[[#This Row],[Authors]]&amp;", "&amp;Tableau1[[#This Row],[Title]]&amp;" "&amp;Tableau1[[#This Row],[Journal]]&amp;". "&amp;Tableau1[[#This Row],[Year]]</f>
        <v>Fukaishi T, Sekiguchi Y, Hara Y., Familial Dysalbuminemic Hyperthyroxinemia that was Inappropriately Treated with Thiamazole Due to Pseudo-thyrotoxic Symptoms. Intern Med. 2017</v>
      </c>
    </row>
    <row r="8382" spans="1:29" x14ac:dyDescent="0.3">
      <c r="A8382">
        <v>11082</v>
      </c>
      <c r="B8382" t="s">
        <v>13503</v>
      </c>
      <c r="C8382" t="s">
        <v>23662</v>
      </c>
      <c r="D8382" t="s">
        <v>33957</v>
      </c>
      <c r="E8382" t="s">
        <v>2447</v>
      </c>
      <c r="F8382" s="10"/>
      <c r="G8382">
        <v>2017</v>
      </c>
      <c r="J8382">
        <v>0.75256933089508071</v>
      </c>
      <c r="L8382" t="s">
        <v>45323</v>
      </c>
      <c r="M8382">
        <v>25856335</v>
      </c>
      <c r="Q8382" s="10"/>
      <c r="R8382" s="11">
        <f t="shared" si="260"/>
        <v>0</v>
      </c>
      <c r="U8382" s="11">
        <f t="shared" si="261"/>
        <v>0</v>
      </c>
      <c r="Y8382" s="11">
        <f>IF(SUM(Tableau1[[#This Row],[Other access]:[Sci-hub access]])&gt;=1,1,0)</f>
        <v>0</v>
      </c>
      <c r="Z8382" s="12">
        <f>IF(OR(Tableau1[[#This Row],[Access R1 + S1+ T1 ]]&gt;=1,Tableau1[[#This Row],[Access V1 +W1 + X1]]&gt;=1),1,0)</f>
        <v>0</v>
      </c>
      <c r="AB8382" s="10" t="str">
        <f>Tableau1[[#This Row],[DOI]]</f>
        <v>doi: 10.1097/IOP.0000000000000469</v>
      </c>
      <c r="AC8382" s="13" t="str">
        <f>Tableau1[[#This Row],[Authors]]&amp;", "&amp;Tableau1[[#This Row],[Title]]&amp;" "&amp;Tableau1[[#This Row],[Journal]]&amp;". "&amp;Tableau1[[#This Row],[Year]]</f>
        <v>Choi R, MacLean KD, Davidson HC, Patel BCK., Vellus Hair Cyst of the Orbit. Ophthal Plast Reconstr Surg. 2017</v>
      </c>
    </row>
    <row r="8383" spans="1:29" x14ac:dyDescent="0.3">
      <c r="A8383">
        <v>7509</v>
      </c>
      <c r="B8383" t="s">
        <v>10307</v>
      </c>
      <c r="C8383" t="s">
        <v>20508</v>
      </c>
      <c r="D8383" t="s">
        <v>30742</v>
      </c>
      <c r="E8383" t="s">
        <v>34015</v>
      </c>
      <c r="F8383" s="10"/>
      <c r="G8383">
        <v>2017</v>
      </c>
      <c r="J8383">
        <v>0.75258989442228685</v>
      </c>
      <c r="L8383" t="s">
        <v>41864</v>
      </c>
      <c r="M8383">
        <v>28085522</v>
      </c>
      <c r="Q8383" s="10"/>
      <c r="R8383" s="11">
        <f t="shared" si="260"/>
        <v>0</v>
      </c>
      <c r="U8383" s="11">
        <f t="shared" si="261"/>
        <v>0</v>
      </c>
      <c r="Y8383" s="11">
        <f>IF(SUM(Tableau1[[#This Row],[Other access]:[Sci-hub access]])&gt;=1,1,0)</f>
        <v>0</v>
      </c>
      <c r="Z8383" s="12">
        <f>IF(OR(Tableau1[[#This Row],[Access R1 + S1+ T1 ]]&gt;=1,Tableau1[[#This Row],[Access V1 +W1 + X1]]&gt;=1),1,0)</f>
        <v>0</v>
      </c>
      <c r="AB8383" s="10" t="str">
        <f>Tableau1[[#This Row],[DOI]]</f>
        <v>doi: 10.1080/13816810.2016.1232413</v>
      </c>
      <c r="AC8383" s="13" t="str">
        <f>Tableau1[[#This Row],[Authors]]&amp;", "&amp;Tableau1[[#This Row],[Title]]&amp;" "&amp;Tableau1[[#This Row],[Journal]]&amp;". "&amp;Tableau1[[#This Row],[Year]]</f>
        <v>Ishida K, Nishida T, Niimi Y, Suemori S, Mochizuki K, Kawakami H, Kimura A, Hirayama T., Elderly onset vitreous opacities as the initial manifestation in hereditary transthyretin (ATTR Val30Met) carries. Ophthalmic Genet. 2017</v>
      </c>
    </row>
    <row r="8384" spans="1:29" x14ac:dyDescent="0.3">
      <c r="A8384">
        <v>8869</v>
      </c>
      <c r="B8384" t="s">
        <v>11496</v>
      </c>
      <c r="C8384" t="s">
        <v>21181</v>
      </c>
      <c r="D8384" t="s">
        <v>31936</v>
      </c>
      <c r="E8384" t="s">
        <v>2468</v>
      </c>
      <c r="F8384" s="10"/>
      <c r="G8384">
        <v>2017</v>
      </c>
      <c r="J8384">
        <v>0.75267561314399944</v>
      </c>
      <c r="L8384" t="s">
        <v>43201</v>
      </c>
      <c r="M8384">
        <v>27820423</v>
      </c>
      <c r="Q8384" s="10"/>
      <c r="R8384" s="11">
        <f t="shared" si="260"/>
        <v>0</v>
      </c>
      <c r="U8384" s="11">
        <f t="shared" si="261"/>
        <v>0</v>
      </c>
      <c r="Y8384" s="11">
        <f>IF(SUM(Tableau1[[#This Row],[Other access]:[Sci-hub access]])&gt;=1,1,0)</f>
        <v>0</v>
      </c>
      <c r="Z8384" s="12">
        <f>IF(OR(Tableau1[[#This Row],[Access R1 + S1+ T1 ]]&gt;=1,Tableau1[[#This Row],[Access V1 +W1 + X1]]&gt;=1),1,0)</f>
        <v>0</v>
      </c>
      <c r="AB8384" s="10" t="str">
        <f>Tableau1[[#This Row],[DOI]]</f>
        <v>doi: 10.1097/IJG.0000000000000576</v>
      </c>
      <c r="AC8384" s="13" t="str">
        <f>Tableau1[[#This Row],[Authors]]&amp;", "&amp;Tableau1[[#This Row],[Title]]&amp;" "&amp;Tableau1[[#This Row],[Journal]]&amp;". "&amp;Tableau1[[#This Row],[Year]]</f>
        <v>Kim YK, Jeoung JW, Park KH., Inferior Macular Damage in Glaucoma: Its Relationship to Retinal Nerve Fiber Layer Defect in Macular Vulnerability Zone. J Glaucoma. 2017</v>
      </c>
    </row>
    <row r="8385" spans="1:29" x14ac:dyDescent="0.3">
      <c r="A8385">
        <v>1529</v>
      </c>
      <c r="B8385" t="s">
        <v>4784</v>
      </c>
      <c r="C8385" t="s">
        <v>15034</v>
      </c>
      <c r="D8385" t="s">
        <v>25205</v>
      </c>
      <c r="E8385" t="s">
        <v>34053</v>
      </c>
      <c r="F8385" s="10"/>
      <c r="G8385">
        <v>2018</v>
      </c>
      <c r="J8385">
        <v>0.75276454845836671</v>
      </c>
      <c r="L8385" t="e">
        <v>#VALUE!</v>
      </c>
      <c r="M8385">
        <v>28930518</v>
      </c>
      <c r="Q8385" s="10"/>
      <c r="R8385" s="11">
        <f t="shared" si="260"/>
        <v>0</v>
      </c>
      <c r="U8385" s="11">
        <f t="shared" si="261"/>
        <v>0</v>
      </c>
      <c r="Y8385" s="11">
        <f>IF(SUM(Tableau1[[#This Row],[Other access]:[Sci-hub access]])&gt;=1,1,0)</f>
        <v>0</v>
      </c>
      <c r="Z8385" s="12">
        <f>IF(OR(Tableau1[[#This Row],[Access R1 + S1+ T1 ]]&gt;=1,Tableau1[[#This Row],[Access V1 +W1 + X1]]&gt;=1),1,0)</f>
        <v>0</v>
      </c>
      <c r="AB8385" s="10" t="e">
        <f>Tableau1[[#This Row],[DOI]]</f>
        <v>#VALUE!</v>
      </c>
      <c r="AC8385" s="13" t="str">
        <f>Tableau1[[#This Row],[Authors]]&amp;", "&amp;Tableau1[[#This Row],[Title]]&amp;" "&amp;Tableau1[[#This Row],[Journal]]&amp;". "&amp;Tableau1[[#This Row],[Year]]</f>
        <v>Vingolo EM, Napolitano G, Fragiotta S., Microperimetric biofeedback training: fundamentals, strategies and perspectives. Front Biosci (Schol Ed). 2018</v>
      </c>
    </row>
    <row r="8386" spans="1:29" x14ac:dyDescent="0.3">
      <c r="A8386">
        <v>1565</v>
      </c>
      <c r="B8386" t="s">
        <v>4819</v>
      </c>
      <c r="C8386" t="s">
        <v>15069</v>
      </c>
      <c r="D8386" t="s">
        <v>25240</v>
      </c>
      <c r="E8386" t="s">
        <v>2514</v>
      </c>
      <c r="F8386" s="10"/>
      <c r="G8386">
        <v>2018</v>
      </c>
      <c r="J8386">
        <v>0.75278353927224473</v>
      </c>
      <c r="L8386" t="s">
        <v>36044</v>
      </c>
      <c r="M8386">
        <v>28923585</v>
      </c>
      <c r="Q8386" s="10"/>
      <c r="R8386" s="11">
        <f t="shared" ref="R8386:R8449" si="262">IF(SUM(N8386:Q8386)&gt;0,1,0)</f>
        <v>0</v>
      </c>
      <c r="U8386" s="11">
        <f t="shared" ref="U8386:U8449" si="263">IF(SUM(R8386,T8386)&gt;0,1,0)</f>
        <v>0</v>
      </c>
      <c r="Y8386" s="11">
        <f>IF(SUM(Tableau1[[#This Row],[Other access]:[Sci-hub access]])&gt;=1,1,0)</f>
        <v>0</v>
      </c>
      <c r="Z8386" s="12">
        <f>IF(OR(Tableau1[[#This Row],[Access R1 + S1+ T1 ]]&gt;=1,Tableau1[[#This Row],[Access V1 +W1 + X1]]&gt;=1),1,0)</f>
        <v>0</v>
      </c>
      <c r="AB8386" s="10" t="str">
        <f>Tableau1[[#This Row],[DOI]]</f>
        <v>doi: 10.1016/j.survophthal.2017.09.004</v>
      </c>
      <c r="AC8386" s="13" t="str">
        <f>Tableau1[[#This Row],[Authors]]&amp;", "&amp;Tableau1[[#This Row],[Title]]&amp;" "&amp;Tableau1[[#This Row],[Journal]]&amp;". "&amp;Tableau1[[#This Row],[Year]]</f>
        <v>Landsend ES, Utheim ØA, Pedersen HR, Lagali N, Baraas RC, Utheim TP., The genetics of congenital aniridia-a guide for the ophthalmologist. Surv Ophthalmol. 2018</v>
      </c>
    </row>
    <row r="8387" spans="1:29" x14ac:dyDescent="0.3">
      <c r="A8387">
        <v>9544</v>
      </c>
      <c r="B8387" t="s">
        <v>12106</v>
      </c>
      <c r="C8387" t="s">
        <v>22280</v>
      </c>
      <c r="D8387" t="s">
        <v>32552</v>
      </c>
      <c r="E8387" t="s">
        <v>2468</v>
      </c>
      <c r="F8387" s="10"/>
      <c r="G8387">
        <v>2017</v>
      </c>
      <c r="J8387">
        <v>0.75288753480645831</v>
      </c>
      <c r="L8387" t="s">
        <v>43826</v>
      </c>
      <c r="M8387">
        <v>27661988</v>
      </c>
      <c r="Q8387" s="10"/>
      <c r="R8387" s="11">
        <f t="shared" si="262"/>
        <v>0</v>
      </c>
      <c r="U8387" s="11">
        <f t="shared" si="263"/>
        <v>0</v>
      </c>
      <c r="Y8387" s="11">
        <f>IF(SUM(Tableau1[[#This Row],[Other access]:[Sci-hub access]])&gt;=1,1,0)</f>
        <v>0</v>
      </c>
      <c r="Z8387" s="12">
        <f>IF(OR(Tableau1[[#This Row],[Access R1 + S1+ T1 ]]&gt;=1,Tableau1[[#This Row],[Access V1 +W1 + X1]]&gt;=1),1,0)</f>
        <v>0</v>
      </c>
      <c r="AB8387" s="10" t="str">
        <f>Tableau1[[#This Row],[DOI]]</f>
        <v>doi: 10.1097/IJG.0000000000000556</v>
      </c>
      <c r="AC8387" s="13" t="str">
        <f>Tableau1[[#This Row],[Authors]]&amp;", "&amp;Tableau1[[#This Row],[Title]]&amp;" "&amp;Tableau1[[#This Row],[Journal]]&amp;". "&amp;Tableau1[[#This Row],[Year]]</f>
        <v>Erginturk Acar D, Acar U, Tunay ZO, Ozdemir O., The Effect of Laser Photocoagulation on Intraocular Pressure in Premature Infants With Retinopathy of Prematurity. J Glaucoma. 2017</v>
      </c>
    </row>
    <row r="8388" spans="1:29" x14ac:dyDescent="0.3">
      <c r="A8388">
        <v>892</v>
      </c>
      <c r="B8388" t="s">
        <v>4154</v>
      </c>
      <c r="C8388" t="s">
        <v>14408</v>
      </c>
      <c r="D8388" t="s">
        <v>24575</v>
      </c>
      <c r="E8388" t="s">
        <v>2496</v>
      </c>
      <c r="F8388" s="10"/>
      <c r="G8388">
        <v>2017</v>
      </c>
      <c r="J8388">
        <v>0.75296111892126527</v>
      </c>
      <c r="L8388" t="s">
        <v>35380</v>
      </c>
      <c r="M8388">
        <v>29074011</v>
      </c>
      <c r="Q8388" s="10"/>
      <c r="R8388" s="11">
        <f t="shared" si="262"/>
        <v>0</v>
      </c>
      <c r="U8388" s="11">
        <f t="shared" si="263"/>
        <v>0</v>
      </c>
      <c r="Y8388" s="11">
        <f>IF(SUM(Tableau1[[#This Row],[Other access]:[Sci-hub access]])&gt;=1,1,0)</f>
        <v>0</v>
      </c>
      <c r="Z8388" s="12">
        <f>IF(OR(Tableau1[[#This Row],[Access R1 + S1+ T1 ]]&gt;=1,Tableau1[[#This Row],[Access V1 +W1 + X1]]&gt;=1),1,0)</f>
        <v>0</v>
      </c>
      <c r="AB8388" s="10" t="str">
        <f>Tableau1[[#This Row],[DOI]]</f>
        <v>doi: 10.1016/j.jcjo.2017.09.025</v>
      </c>
      <c r="AC8388" s="13" t="str">
        <f>Tableau1[[#This Row],[Authors]]&amp;", "&amp;Tableau1[[#This Row],[Title]]&amp;" "&amp;Tableau1[[#This Row],[Journal]]&amp;". "&amp;Tableau1[[#This Row],[Year]]</f>
        <v>Hua W, Cao S, Cui J, Maberley D, Matsubara J., Analysis of reasons for noncompliance with laser treatment in patients of diabetic retinopathy. Can J Ophthalmol. 2017</v>
      </c>
    </row>
    <row r="8389" spans="1:29" ht="28.8" x14ac:dyDescent="0.3">
      <c r="A8389">
        <v>981</v>
      </c>
      <c r="B8389" t="s">
        <v>4243</v>
      </c>
      <c r="C8389" t="s">
        <v>14497</v>
      </c>
      <c r="D8389" t="s">
        <v>24664</v>
      </c>
      <c r="E8389" t="s">
        <v>2443</v>
      </c>
      <c r="F8389" s="10"/>
      <c r="G8389">
        <v>2017</v>
      </c>
      <c r="J8389">
        <v>0.75319165715765057</v>
      </c>
      <c r="L8389" t="s">
        <v>35469</v>
      </c>
      <c r="M8389">
        <v>29049734</v>
      </c>
      <c r="Q8389" s="10"/>
      <c r="R8389" s="11">
        <f t="shared" si="262"/>
        <v>0</v>
      </c>
      <c r="U8389" s="11">
        <f t="shared" si="263"/>
        <v>0</v>
      </c>
      <c r="Y8389" s="11">
        <f>IF(SUM(Tableau1[[#This Row],[Other access]:[Sci-hub access]])&gt;=1,1,0)</f>
        <v>0</v>
      </c>
      <c r="Z8389" s="12">
        <f>IF(OR(Tableau1[[#This Row],[Access R1 + S1+ T1 ]]&gt;=1,Tableau1[[#This Row],[Access V1 +W1 + X1]]&gt;=1),1,0)</f>
        <v>0</v>
      </c>
      <c r="AB8389" s="10" t="str">
        <f>Tableau1[[#This Row],[DOI]]</f>
        <v>doi: 10.1167/iovs.17-22158</v>
      </c>
      <c r="AC8389" s="13" t="str">
        <f>Tableau1[[#This Row],[Authors]]&amp;", "&amp;Tableau1[[#This Row],[Title]]&amp;" "&amp;Tableau1[[#This Row],[Journal]]&amp;". "&amp;Tableau1[[#This Row],[Year]]</f>
        <v>Trezza A, Bernini A, Langella A, Ascher DB, Pires DEV, Sodi A, Passerini I, Pelo E, Rizzo S, Niccolai N, Spiga O., A Computational Approach From Gene to Structure Analysis of the Human ABCA4 Transporter Involved in Genetic Retinal Diseases. Invest Ophthalmol Vis Sci. 2017</v>
      </c>
    </row>
    <row r="8390" spans="1:29" x14ac:dyDescent="0.3">
      <c r="A8390">
        <v>9201</v>
      </c>
      <c r="B8390" t="s">
        <v>11792</v>
      </c>
      <c r="C8390" t="s">
        <v>21966</v>
      </c>
      <c r="D8390" t="s">
        <v>32233</v>
      </c>
      <c r="E8390" t="s">
        <v>2448</v>
      </c>
      <c r="F8390" s="10"/>
      <c r="G8390">
        <v>2017</v>
      </c>
      <c r="J8390">
        <v>0.75319182385392236</v>
      </c>
      <c r="L8390" t="s">
        <v>43516</v>
      </c>
      <c r="M8390">
        <v>27766415</v>
      </c>
      <c r="Q8390" s="10"/>
      <c r="R8390" s="11">
        <f t="shared" si="262"/>
        <v>0</v>
      </c>
      <c r="U8390" s="11">
        <f t="shared" si="263"/>
        <v>0</v>
      </c>
      <c r="Y8390" s="11">
        <f>IF(SUM(Tableau1[[#This Row],[Other access]:[Sci-hub access]])&gt;=1,1,0)</f>
        <v>0</v>
      </c>
      <c r="Z8390" s="12">
        <f>IF(OR(Tableau1[[#This Row],[Access R1 + S1+ T1 ]]&gt;=1,Tableau1[[#This Row],[Access V1 +W1 + X1]]&gt;=1),1,0)</f>
        <v>0</v>
      </c>
      <c r="AB8390" s="10" t="str">
        <f>Tableau1[[#This Row],[DOI]]</f>
        <v>doi: 10.1007/s00417-016-3510-z</v>
      </c>
      <c r="AC8390" s="13" t="str">
        <f>Tableau1[[#This Row],[Authors]]&amp;", "&amp;Tableau1[[#This Row],[Title]]&amp;" "&amp;Tableau1[[#This Row],[Journal]]&amp;". "&amp;Tableau1[[#This Row],[Year]]</f>
        <v>Han JC, Hwang YH, Ahn BH., Membrane-tube-type glaucoma shunt device for refractory glaucoma surgery. Graefes Arch Clin Exp Ophthalmol. 2017</v>
      </c>
    </row>
    <row r="8391" spans="1:29" ht="28.8" x14ac:dyDescent="0.3">
      <c r="A8391">
        <v>7228</v>
      </c>
      <c r="B8391" t="s">
        <v>10056</v>
      </c>
      <c r="C8391" t="s">
        <v>20258</v>
      </c>
      <c r="D8391" t="s">
        <v>30490</v>
      </c>
      <c r="E8391" t="s">
        <v>2443</v>
      </c>
      <c r="F8391" s="10"/>
      <c r="G8391">
        <v>2017</v>
      </c>
      <c r="J8391">
        <v>0.75324980293198807</v>
      </c>
      <c r="L8391" t="s">
        <v>41584</v>
      </c>
      <c r="M8391">
        <v>28114587</v>
      </c>
      <c r="Q8391" s="10"/>
      <c r="R8391" s="11">
        <f t="shared" si="262"/>
        <v>0</v>
      </c>
      <c r="U8391" s="11">
        <f t="shared" si="263"/>
        <v>0</v>
      </c>
      <c r="Y8391" s="11">
        <f>IF(SUM(Tableau1[[#This Row],[Other access]:[Sci-hub access]])&gt;=1,1,0)</f>
        <v>0</v>
      </c>
      <c r="Z8391" s="12">
        <f>IF(OR(Tableau1[[#This Row],[Access R1 + S1+ T1 ]]&gt;=1,Tableau1[[#This Row],[Access V1 +W1 + X1]]&gt;=1),1,0)</f>
        <v>0</v>
      </c>
      <c r="AB8391" s="10" t="str">
        <f>Tableau1[[#This Row],[DOI]]</f>
        <v>doi: 10.1167/iovs.16-19906</v>
      </c>
      <c r="AC8391" s="13" t="str">
        <f>Tableau1[[#This Row],[Authors]]&amp;", "&amp;Tableau1[[#This Row],[Title]]&amp;" "&amp;Tableau1[[#This Row],[Journal]]&amp;". "&amp;Tableau1[[#This Row],[Year]]</f>
        <v>Schatz A, Pach J, Gosheva M, Naycheva L, Willmann G, Wilhelm B, Peters T, Bartz-Schmidt KU, Zrenner E, Messias A, Gekeler F., Transcorneal Electrical Stimulation for Patients With Retinitis Pigmentosa: A Prospective, Randomized, Sham-Controlled Follow-up Study Over 1 Year. Invest Ophthalmol Vis Sci. 2017</v>
      </c>
    </row>
    <row r="8392" spans="1:29" x14ac:dyDescent="0.3">
      <c r="A8392">
        <v>4101</v>
      </c>
      <c r="B8392" t="s">
        <v>332</v>
      </c>
      <c r="C8392" t="s">
        <v>333</v>
      </c>
      <c r="D8392" t="s">
        <v>334</v>
      </c>
      <c r="E8392" t="s">
        <v>2815</v>
      </c>
      <c r="F8392" s="10"/>
      <c r="G8392">
        <v>2017</v>
      </c>
      <c r="J8392">
        <v>0.75327819015473541</v>
      </c>
      <c r="L8392" t="s">
        <v>38533</v>
      </c>
      <c r="M8392">
        <v>28486107</v>
      </c>
      <c r="Q8392" s="10"/>
      <c r="R8392" s="11">
        <f t="shared" si="262"/>
        <v>0</v>
      </c>
      <c r="U8392" s="11">
        <f t="shared" si="263"/>
        <v>0</v>
      </c>
      <c r="Y8392" s="11">
        <f>IF(SUM(Tableau1[[#This Row],[Other access]:[Sci-hub access]])&gt;=1,1,0)</f>
        <v>0</v>
      </c>
      <c r="Z8392" s="12">
        <f>IF(OR(Tableau1[[#This Row],[Access R1 + S1+ T1 ]]&gt;=1,Tableau1[[#This Row],[Access V1 +W1 + X1]]&gt;=1),1,0)</f>
        <v>0</v>
      </c>
      <c r="AB8392" s="10" t="str">
        <f>Tableau1[[#This Row],[DOI]]</f>
        <v>doi: 10.1016/j.ccell.2017.04.002</v>
      </c>
      <c r="AC8392" s="13" t="str">
        <f>Tableau1[[#This Row],[Authors]]&amp;", "&amp;Tableau1[[#This Row],[Title]]&amp;" "&amp;Tableau1[[#This Row],[Journal]]&amp;". "&amp;Tableau1[[#This Row],[Year]]</f>
        <v>Chen X, Wu Q, Depeille P, Chen P, Thornton S, Kalirai H, Coupland SE, Roose JP, Bastian BC., RasGRP3 Mediates MAPK Pathway Activation in GNAQ Mutant Uveal Melanoma. Cancer Cell. 2017</v>
      </c>
    </row>
    <row r="8393" spans="1:29" x14ac:dyDescent="0.3">
      <c r="A8393">
        <v>7403</v>
      </c>
      <c r="B8393" t="s">
        <v>10212</v>
      </c>
      <c r="C8393" t="s">
        <v>20414</v>
      </c>
      <c r="D8393" t="s">
        <v>30646</v>
      </c>
      <c r="E8393" t="s">
        <v>2445</v>
      </c>
      <c r="F8393" s="10"/>
      <c r="G8393">
        <v>2017</v>
      </c>
      <c r="J8393">
        <v>0.75334906847115202</v>
      </c>
      <c r="L8393" t="s">
        <v>41759</v>
      </c>
      <c r="M8393">
        <v>28098726</v>
      </c>
      <c r="Q8393" s="10"/>
      <c r="R8393" s="11">
        <f t="shared" si="262"/>
        <v>0</v>
      </c>
      <c r="U8393" s="11">
        <f t="shared" si="263"/>
        <v>0</v>
      </c>
      <c r="Y8393" s="11">
        <f>IF(SUM(Tableau1[[#This Row],[Other access]:[Sci-hub access]])&gt;=1,1,0)</f>
        <v>0</v>
      </c>
      <c r="Z8393" s="12">
        <f>IF(OR(Tableau1[[#This Row],[Access R1 + S1+ T1 ]]&gt;=1,Tableau1[[#This Row],[Access V1 +W1 + X1]]&gt;=1),1,0)</f>
        <v>0</v>
      </c>
      <c r="AB8393" s="10" t="str">
        <f>Tableau1[[#This Row],[DOI]]</f>
        <v>doi: 10.1097/IAE.0000000000001479</v>
      </c>
      <c r="AC8393" s="13" t="str">
        <f>Tableau1[[#This Row],[Authors]]&amp;", "&amp;Tableau1[[#This Row],[Title]]&amp;" "&amp;Tableau1[[#This Row],[Journal]]&amp;". "&amp;Tableau1[[#This Row],[Year]]</f>
        <v>Srinivas S, Tan O, Nittala MG, Wu JL, Fawzi AA, Huang D, Sadda SR., ASSESSMENT OF RETINAL BLOOD FLOW IN DIABETIC RETINOPATHY USING DOPPLER FOURIER-DOMAIN OPTICAL COHERENCE TOMOGRAPHY. Retina. 2017</v>
      </c>
    </row>
    <row r="8394" spans="1:29" ht="28.8" x14ac:dyDescent="0.3">
      <c r="A8394">
        <v>5221</v>
      </c>
      <c r="B8394" t="s">
        <v>8290</v>
      </c>
      <c r="C8394" t="s">
        <v>18514</v>
      </c>
      <c r="D8394" t="s">
        <v>28720</v>
      </c>
      <c r="E8394" t="s">
        <v>3086</v>
      </c>
      <c r="F8394" s="10"/>
      <c r="G8394">
        <v>2017</v>
      </c>
      <c r="J8394">
        <v>0.75342454192219566</v>
      </c>
      <c r="L8394" t="s">
        <v>39622</v>
      </c>
      <c r="M8394">
        <v>28359327</v>
      </c>
      <c r="Q8394" s="10"/>
      <c r="R8394" s="11">
        <f t="shared" si="262"/>
        <v>0</v>
      </c>
      <c r="U8394" s="11">
        <f t="shared" si="263"/>
        <v>0</v>
      </c>
      <c r="Y8394" s="11">
        <f>IF(SUM(Tableau1[[#This Row],[Other access]:[Sci-hub access]])&gt;=1,1,0)</f>
        <v>0</v>
      </c>
      <c r="Z8394" s="12">
        <f>IF(OR(Tableau1[[#This Row],[Access R1 + S1+ T1 ]]&gt;=1,Tableau1[[#This Row],[Access V1 +W1 + X1]]&gt;=1),1,0)</f>
        <v>0</v>
      </c>
      <c r="AB8394" s="10" t="str">
        <f>Tableau1[[#This Row],[DOI]]</f>
        <v>doi: 10.1186/s13195-017-0253-y</v>
      </c>
      <c r="AC8394" s="13" t="str">
        <f>Tableau1[[#This Row],[Authors]]&amp;", "&amp;Tableau1[[#This Row],[Title]]&amp;" "&amp;Tableau1[[#This Row],[Journal]]&amp;". "&amp;Tableau1[[#This Row],[Year]]</f>
        <v>Ng KP, Pascoal TA, Mathotaarachchi S, Therriault J, Kang MS, Shin M, Guiot MC, Guo Q, Harada R, Comley RA, Massarweh G, Soucy JP, Okamura N, Gauthier S, Rosa-Neto P., Monoamine oxidase B inhibitor, selegiline, reduces (18)F-THK5351 uptake in the human brain. Alzheimers Res Ther. 2017</v>
      </c>
    </row>
    <row r="8395" spans="1:29" x14ac:dyDescent="0.3">
      <c r="A8395">
        <v>7012</v>
      </c>
      <c r="B8395" t="s">
        <v>9868</v>
      </c>
      <c r="C8395" t="s">
        <v>20071</v>
      </c>
      <c r="D8395" t="s">
        <v>30302</v>
      </c>
      <c r="E8395" t="s">
        <v>34353</v>
      </c>
      <c r="F8395" s="10"/>
      <c r="G8395">
        <v>2017</v>
      </c>
      <c r="J8395">
        <v>0.75355021933855326</v>
      </c>
      <c r="L8395" t="e">
        <v>#VALUE!</v>
      </c>
      <c r="M8395">
        <v>28135803</v>
      </c>
      <c r="Q8395" s="10"/>
      <c r="R8395" s="11">
        <f t="shared" si="262"/>
        <v>0</v>
      </c>
      <c r="U8395" s="11">
        <f t="shared" si="263"/>
        <v>0</v>
      </c>
      <c r="Y8395" s="11">
        <f>IF(SUM(Tableau1[[#This Row],[Other access]:[Sci-hub access]])&gt;=1,1,0)</f>
        <v>0</v>
      </c>
      <c r="Z8395" s="12">
        <f>IF(OR(Tableau1[[#This Row],[Access R1 + S1+ T1 ]]&gt;=1,Tableau1[[#This Row],[Access V1 +W1 + X1]]&gt;=1),1,0)</f>
        <v>0</v>
      </c>
      <c r="AB8395" s="10" t="e">
        <f>Tableau1[[#This Row],[DOI]]</f>
        <v>#VALUE!</v>
      </c>
      <c r="AC8395" s="13" t="str">
        <f>Tableau1[[#This Row],[Authors]]&amp;", "&amp;Tableau1[[#This Row],[Title]]&amp;" "&amp;Tableau1[[#This Row],[Journal]]&amp;". "&amp;Tableau1[[#This Row],[Year]]</f>
        <v>Maa AY, Wojciechowski B, Hunt K, Dismuke C, Janjua R, Lynch MG., Remote eye care screening for rural veterans with Technology-based Eye Care Services: a quality improvement project. Rural Remote Health. 2017</v>
      </c>
    </row>
    <row r="8396" spans="1:29" x14ac:dyDescent="0.3">
      <c r="A8396">
        <v>4937</v>
      </c>
      <c r="B8396" t="s">
        <v>8032</v>
      </c>
      <c r="C8396" t="s">
        <v>18261</v>
      </c>
      <c r="D8396" t="s">
        <v>28462</v>
      </c>
      <c r="E8396" t="s">
        <v>3078</v>
      </c>
      <c r="F8396" s="10"/>
      <c r="G8396">
        <v>2017</v>
      </c>
      <c r="J8396">
        <v>0.75355393594292353</v>
      </c>
      <c r="L8396" t="e">
        <v>#VALUE!</v>
      </c>
      <c r="M8396">
        <v>28389634</v>
      </c>
      <c r="Q8396" s="10"/>
      <c r="R8396" s="11">
        <f t="shared" si="262"/>
        <v>0</v>
      </c>
      <c r="U8396" s="11">
        <f t="shared" si="263"/>
        <v>0</v>
      </c>
      <c r="Y8396" s="11">
        <f>IF(SUM(Tableau1[[#This Row],[Other access]:[Sci-hub access]])&gt;=1,1,0)</f>
        <v>0</v>
      </c>
      <c r="Z8396" s="12">
        <f>IF(OR(Tableau1[[#This Row],[Access R1 + S1+ T1 ]]&gt;=1,Tableau1[[#This Row],[Access V1 +W1 + X1]]&gt;=1),1,0)</f>
        <v>0</v>
      </c>
      <c r="AB8396" s="10" t="e">
        <f>Tableau1[[#This Row],[DOI]]</f>
        <v>#VALUE!</v>
      </c>
      <c r="AC8396" s="13" t="str">
        <f>Tableau1[[#This Row],[Authors]]&amp;", "&amp;Tableau1[[#This Row],[Title]]&amp;" "&amp;Tableau1[[#This Row],[Journal]]&amp;". "&amp;Tableau1[[#This Row],[Year]]</f>
        <v>Kalogeropoulos D, Kitsos G, Konstantinidis A, Gartzonika C, Svarna E, Malamos K, Katsanevakis E, Kalogeropoulos C., Tuberculous Posterior Sclero-Uveitis with Features of Vogt-Koyanagi-Harada Uveitis: An Unusual Case. Am J Case Rep. 2017</v>
      </c>
    </row>
    <row r="8397" spans="1:29" ht="28.8" x14ac:dyDescent="0.3">
      <c r="A8397">
        <v>7921</v>
      </c>
      <c r="B8397" t="s">
        <v>1517</v>
      </c>
      <c r="C8397" t="s">
        <v>1518</v>
      </c>
      <c r="D8397" t="s">
        <v>1519</v>
      </c>
      <c r="E8397" t="s">
        <v>2976</v>
      </c>
      <c r="F8397" s="10"/>
      <c r="G8397">
        <v>2017</v>
      </c>
      <c r="J8397">
        <v>0.75358958405385645</v>
      </c>
      <c r="L8397" t="s">
        <v>42268</v>
      </c>
      <c r="M8397">
        <v>28029313</v>
      </c>
      <c r="Q8397" s="10"/>
      <c r="R8397" s="11">
        <f t="shared" si="262"/>
        <v>0</v>
      </c>
      <c r="U8397" s="11">
        <f t="shared" si="263"/>
        <v>0</v>
      </c>
      <c r="Y8397" s="11">
        <f>IF(SUM(Tableau1[[#This Row],[Other access]:[Sci-hub access]])&gt;=1,1,0)</f>
        <v>0</v>
      </c>
      <c r="Z8397" s="12">
        <f>IF(OR(Tableau1[[#This Row],[Access R1 + S1+ T1 ]]&gt;=1,Tableau1[[#This Row],[Access V1 +W1 + X1]]&gt;=1),1,0)</f>
        <v>0</v>
      </c>
      <c r="AB8397" s="10" t="str">
        <f>Tableau1[[#This Row],[DOI]]</f>
        <v>doi: 10.1200/JCO.2016.69.9538</v>
      </c>
      <c r="AC8397" s="13" t="str">
        <f>Tableau1[[#This Row],[Authors]]&amp;", "&amp;Tableau1[[#This Row],[Title]]&amp;" "&amp;Tableau1[[#This Row],[Journal]]&amp;". "&amp;Tableau1[[#This Row],[Year]]</f>
        <v>Moore KN, Martin LP, O'Malley DM, Matulonis UA, Konner JA, Perez RP, Bauer TM, Ruiz-Soto R, Birrer MJ., Safety and Activity of Mirvetuximab Soravtansine (IMGN853), a Folate Receptor Alpha-Targeting Antibody-Drug Conjugate, in Platinum-Resistant Ovarian, Fallopian Tube, or Primary Peritoneal Cancer: A Phase I Expansion Study. J Clin Oncol. 2017</v>
      </c>
    </row>
    <row r="8398" spans="1:29" ht="28.8" x14ac:dyDescent="0.3">
      <c r="A8398">
        <v>10213</v>
      </c>
      <c r="B8398" t="s">
        <v>12718</v>
      </c>
      <c r="C8398" t="s">
        <v>22886</v>
      </c>
      <c r="D8398" t="s">
        <v>33170</v>
      </c>
      <c r="E8398" t="s">
        <v>34015</v>
      </c>
      <c r="F8398" s="10"/>
      <c r="G8398">
        <v>2017</v>
      </c>
      <c r="J8398">
        <v>0.75368355185208802</v>
      </c>
      <c r="L8398" t="s">
        <v>44468</v>
      </c>
      <c r="M8398">
        <v>27428740</v>
      </c>
      <c r="Q8398" s="10"/>
      <c r="R8398" s="11">
        <f t="shared" si="262"/>
        <v>0</v>
      </c>
      <c r="U8398" s="11">
        <f t="shared" si="263"/>
        <v>0</v>
      </c>
      <c r="Y8398" s="11">
        <f>IF(SUM(Tableau1[[#This Row],[Other access]:[Sci-hub access]])&gt;=1,1,0)</f>
        <v>0</v>
      </c>
      <c r="Z8398" s="12">
        <f>IF(OR(Tableau1[[#This Row],[Access R1 + S1+ T1 ]]&gt;=1,Tableau1[[#This Row],[Access V1 +W1 + X1]]&gt;=1),1,0)</f>
        <v>0</v>
      </c>
      <c r="AB8398" s="10" t="str">
        <f>Tableau1[[#This Row],[DOI]]</f>
        <v>doi: 10.1080/13816810.2016.1203442</v>
      </c>
      <c r="AC8398" s="13" t="str">
        <f>Tableau1[[#This Row],[Authors]]&amp;", "&amp;Tableau1[[#This Row],[Title]]&amp;" "&amp;Tableau1[[#This Row],[Journal]]&amp;". "&amp;Tableau1[[#This Row],[Year]]</f>
        <v>Stanislovaitiene D, Zaliuniene D, Krisciukaitis A, Petrolis R, Smalinskiene A, Lesauskaite V, Tamosiunas A, Lesauskaite V., SCARB1 rs5888 is associated with the risk of age-related macular degeneration susceptibility and an impaired macular area. Ophthalmic Genet. 2017</v>
      </c>
    </row>
    <row r="8399" spans="1:29" ht="28.8" x14ac:dyDescent="0.3">
      <c r="A8399">
        <v>9723</v>
      </c>
      <c r="B8399" t="s">
        <v>12271</v>
      </c>
      <c r="C8399" t="s">
        <v>22445</v>
      </c>
      <c r="D8399" t="s">
        <v>32719</v>
      </c>
      <c r="E8399" t="s">
        <v>2445</v>
      </c>
      <c r="F8399" s="10"/>
      <c r="G8399">
        <v>2017</v>
      </c>
      <c r="J8399">
        <v>0.75404475347565114</v>
      </c>
      <c r="L8399" t="s">
        <v>43987</v>
      </c>
      <c r="M8399">
        <v>27611056</v>
      </c>
      <c r="Q8399" s="10"/>
      <c r="R8399" s="11">
        <f t="shared" si="262"/>
        <v>0</v>
      </c>
      <c r="U8399" s="11">
        <f t="shared" si="263"/>
        <v>0</v>
      </c>
      <c r="Y8399" s="11">
        <f>IF(SUM(Tableau1[[#This Row],[Other access]:[Sci-hub access]])&gt;=1,1,0)</f>
        <v>0</v>
      </c>
      <c r="Z8399" s="12">
        <f>IF(OR(Tableau1[[#This Row],[Access R1 + S1+ T1 ]]&gt;=1,Tableau1[[#This Row],[Access V1 +W1 + X1]]&gt;=1),1,0)</f>
        <v>0</v>
      </c>
      <c r="AB8399" s="10" t="str">
        <f>Tableau1[[#This Row],[DOI]]</f>
        <v>doi: 10.1097/IAE.0000000000001196</v>
      </c>
      <c r="AC8399" s="13" t="str">
        <f>Tableau1[[#This Row],[Authors]]&amp;", "&amp;Tableau1[[#This Row],[Title]]&amp;" "&amp;Tableau1[[#This Row],[Journal]]&amp;". "&amp;Tableau1[[#This Row],[Year]]</f>
        <v>Muraoka Y, Uji A, Tsujikawa A, Murakami T, Ooto S, Suzuma K, Takahashi A, Iida Y, Miwa Y, Hata M, Yoshimura N., ASSOCIATION BETWEEN RETINAL HEMORRHAGIC PATTERNS AND PERFUSION STATUS IN EYES WITH ACUTE CENTRAL RETINAL VEIN OCCLUSION. Retina. 2017</v>
      </c>
    </row>
    <row r="8400" spans="1:29" x14ac:dyDescent="0.3">
      <c r="A8400">
        <v>8757</v>
      </c>
      <c r="B8400" t="s">
        <v>11397</v>
      </c>
      <c r="C8400" t="s">
        <v>21582</v>
      </c>
      <c r="D8400" t="s">
        <v>31837</v>
      </c>
      <c r="E8400" t="s">
        <v>2537</v>
      </c>
      <c r="F8400" s="10"/>
      <c r="G8400">
        <v>2017</v>
      </c>
      <c r="J8400">
        <v>0.75411802783488835</v>
      </c>
      <c r="L8400" t="s">
        <v>43093</v>
      </c>
      <c r="M8400">
        <v>27846381</v>
      </c>
      <c r="Q8400" s="10"/>
      <c r="R8400" s="11">
        <f t="shared" si="262"/>
        <v>0</v>
      </c>
      <c r="U8400" s="11">
        <f t="shared" si="263"/>
        <v>0</v>
      </c>
      <c r="Y8400" s="11">
        <f>IF(SUM(Tableau1[[#This Row],[Other access]:[Sci-hub access]])&gt;=1,1,0)</f>
        <v>0</v>
      </c>
      <c r="Z8400" s="12">
        <f>IF(OR(Tableau1[[#This Row],[Access R1 + S1+ T1 ]]&gt;=1,Tableau1[[#This Row],[Access V1 +W1 + X1]]&gt;=1),1,0)</f>
        <v>0</v>
      </c>
      <c r="AB8400" s="10" t="str">
        <f>Tableau1[[#This Row],[DOI]]</f>
        <v>doi: 10.1016/j.ajpath.2016.08.022</v>
      </c>
      <c r="AC8400" s="13" t="str">
        <f>Tableau1[[#This Row],[Authors]]&amp;", "&amp;Tableau1[[#This Row],[Title]]&amp;" "&amp;Tableau1[[#This Row],[Journal]]&amp;". "&amp;Tableau1[[#This Row],[Year]]</f>
        <v>Roy S, Kern TS, Song B, Stuebe C., Mechanistic Insights into Pathological Changes in the Diabetic Retina: Implications for Targeting Diabetic Retinopathy. Am J Pathol. 2017</v>
      </c>
    </row>
    <row r="8401" spans="1:29" x14ac:dyDescent="0.3">
      <c r="A8401">
        <v>443</v>
      </c>
      <c r="B8401" t="s">
        <v>3706</v>
      </c>
      <c r="C8401" t="s">
        <v>13966</v>
      </c>
      <c r="D8401" t="s">
        <v>24126</v>
      </c>
      <c r="E8401" t="s">
        <v>2462</v>
      </c>
      <c r="F8401" s="10"/>
      <c r="G8401">
        <v>2017</v>
      </c>
      <c r="J8401">
        <v>0.75418183228152924</v>
      </c>
      <c r="L8401" t="s">
        <v>34947</v>
      </c>
      <c r="M8401">
        <v>29212484</v>
      </c>
      <c r="Q8401" s="10"/>
      <c r="R8401" s="11">
        <f t="shared" si="262"/>
        <v>0</v>
      </c>
      <c r="U8401" s="11">
        <f t="shared" si="263"/>
        <v>0</v>
      </c>
      <c r="Y8401" s="11">
        <f>IF(SUM(Tableau1[[#This Row],[Other access]:[Sci-hub access]])&gt;=1,1,0)</f>
        <v>0</v>
      </c>
      <c r="Z8401" s="12">
        <f>IF(OR(Tableau1[[#This Row],[Access R1 + S1+ T1 ]]&gt;=1,Tableau1[[#This Row],[Access V1 +W1 + X1]]&gt;=1),1,0)</f>
        <v>0</v>
      </c>
      <c r="AB8401" s="10" t="str">
        <f>Tableau1[[#This Row],[DOI]]</f>
        <v>doi: 10.1186/s12886-017-0634-9</v>
      </c>
      <c r="AC8401" s="13" t="str">
        <f>Tableau1[[#This Row],[Authors]]&amp;", "&amp;Tableau1[[#This Row],[Title]]&amp;" "&amp;Tableau1[[#This Row],[Journal]]&amp;". "&amp;Tableau1[[#This Row],[Year]]</f>
        <v>Chen L, Jiang L, Yang B, Subramanian PS., Clinical features of visual disturbances secondary to isolated sphenoid sinus inflammatory diseases. BMC Ophthalmol. 2017</v>
      </c>
    </row>
    <row r="8402" spans="1:29" x14ac:dyDescent="0.3">
      <c r="A8402">
        <v>5103</v>
      </c>
      <c r="B8402" t="s">
        <v>8183</v>
      </c>
      <c r="C8402" t="s">
        <v>18409</v>
      </c>
      <c r="D8402" t="s">
        <v>28613</v>
      </c>
      <c r="E8402" t="s">
        <v>2441</v>
      </c>
      <c r="F8402" s="10"/>
      <c r="G8402">
        <v>2017</v>
      </c>
      <c r="J8402">
        <v>0.75442620847317798</v>
      </c>
      <c r="L8402" t="s">
        <v>39508</v>
      </c>
      <c r="M8402">
        <v>28372860</v>
      </c>
      <c r="Q8402" s="10"/>
      <c r="R8402" s="11">
        <f t="shared" si="262"/>
        <v>0</v>
      </c>
      <c r="U8402" s="11">
        <f t="shared" si="263"/>
        <v>0</v>
      </c>
      <c r="Y8402" s="11">
        <f>IF(SUM(Tableau1[[#This Row],[Other access]:[Sci-hub access]])&gt;=1,1,0)</f>
        <v>0</v>
      </c>
      <c r="Z8402" s="12">
        <f>IF(OR(Tableau1[[#This Row],[Access R1 + S1+ T1 ]]&gt;=1,Tableau1[[#This Row],[Access V1 +W1 + X1]]&gt;=1),1,0)</f>
        <v>0</v>
      </c>
      <c r="AB8402" s="10" t="str">
        <f>Tableau1[[#This Row],[DOI]]</f>
        <v>doi: 10.1016/j.ophtha.2017.02.018</v>
      </c>
      <c r="AC8402" s="13" t="str">
        <f>Tableau1[[#This Row],[Authors]]&amp;", "&amp;Tableau1[[#This Row],[Title]]&amp;" "&amp;Tableau1[[#This Row],[Journal]]&amp;". "&amp;Tableau1[[#This Row],[Year]]</f>
        <v>Willis J, Morse L, Vitale S, Parke DW 2nd, Rich WL, Lum F, Cantrell RA., Treatment Patterns for Myopic Choroidal Neovascularization in the United States: Analysis of the IRIS Registry. Ophthalmology. 2017</v>
      </c>
    </row>
    <row r="8403" spans="1:29" x14ac:dyDescent="0.3">
      <c r="A8403">
        <v>8861</v>
      </c>
      <c r="B8403" t="s">
        <v>11488</v>
      </c>
      <c r="C8403" t="s">
        <v>21672</v>
      </c>
      <c r="D8403" t="s">
        <v>31928</v>
      </c>
      <c r="E8403" t="s">
        <v>34084</v>
      </c>
      <c r="F8403" s="10"/>
      <c r="G8403">
        <v>2017</v>
      </c>
      <c r="J8403">
        <v>0.75451367814901393</v>
      </c>
      <c r="L8403" t="s">
        <v>43195</v>
      </c>
      <c r="M8403">
        <v>27821407</v>
      </c>
      <c r="Q8403" s="10"/>
      <c r="R8403" s="11">
        <f t="shared" si="262"/>
        <v>0</v>
      </c>
      <c r="U8403" s="11">
        <f t="shared" si="263"/>
        <v>0</v>
      </c>
      <c r="Y8403" s="11">
        <f>IF(SUM(Tableau1[[#This Row],[Other access]:[Sci-hub access]])&gt;=1,1,0)</f>
        <v>0</v>
      </c>
      <c r="Z8403" s="12">
        <f>IF(OR(Tableau1[[#This Row],[Access R1 + S1+ T1 ]]&gt;=1,Tableau1[[#This Row],[Access V1 +W1 + X1]]&gt;=1),1,0)</f>
        <v>0</v>
      </c>
      <c r="AB8403" s="10" t="str">
        <f>Tableau1[[#This Row],[DOI]]</f>
        <v>doi: 10.2337/dc16-1400</v>
      </c>
      <c r="AC8403" s="13" t="str">
        <f>Tableau1[[#This Row],[Authors]]&amp;", "&amp;Tableau1[[#This Row],[Title]]&amp;" "&amp;Tableau1[[#This Row],[Journal]]&amp;". "&amp;Tableau1[[#This Row],[Year]]</f>
        <v>Retnakaran R, Shah BR., Role of Type 2 Diabetes in Determining Retinal, Renal, and Cardiovascular Outcomes in Women With Previous Gestational Diabetes Mellitus. Diabetes Care. 2017</v>
      </c>
    </row>
    <row r="8404" spans="1:29" x14ac:dyDescent="0.3">
      <c r="A8404">
        <v>10809</v>
      </c>
      <c r="B8404" t="s">
        <v>13264</v>
      </c>
      <c r="C8404" t="s">
        <v>23426</v>
      </c>
      <c r="D8404" t="s">
        <v>33718</v>
      </c>
      <c r="E8404" t="s">
        <v>2447</v>
      </c>
      <c r="F8404" s="10"/>
      <c r="G8404">
        <v>2017</v>
      </c>
      <c r="J8404">
        <v>0.75452464737029001</v>
      </c>
      <c r="L8404" t="s">
        <v>45056</v>
      </c>
      <c r="M8404">
        <v>27015237</v>
      </c>
      <c r="Q8404" s="10"/>
      <c r="R8404" s="11">
        <f t="shared" si="262"/>
        <v>0</v>
      </c>
      <c r="U8404" s="11">
        <f t="shared" si="263"/>
        <v>0</v>
      </c>
      <c r="Y8404" s="11">
        <f>IF(SUM(Tableau1[[#This Row],[Other access]:[Sci-hub access]])&gt;=1,1,0)</f>
        <v>0</v>
      </c>
      <c r="Z8404" s="12">
        <f>IF(OR(Tableau1[[#This Row],[Access R1 + S1+ T1 ]]&gt;=1,Tableau1[[#This Row],[Access V1 +W1 + X1]]&gt;=1),1,0)</f>
        <v>0</v>
      </c>
      <c r="AB8404" s="10" t="str">
        <f>Tableau1[[#This Row],[DOI]]</f>
        <v>doi: 10.1097/IOP.0000000000000682</v>
      </c>
      <c r="AC8404" s="13" t="str">
        <f>Tableau1[[#This Row],[Authors]]&amp;", "&amp;Tableau1[[#This Row],[Title]]&amp;" "&amp;Tableau1[[#This Row],[Journal]]&amp;". "&amp;Tableau1[[#This Row],[Year]]</f>
        <v>Ohtomo K, Ueta T., Factors Associated With the Efficacy of Probing for Adult Patients With Lacrimal Duct Obstruction. Ophthal Plast Reconstr Surg. 2017</v>
      </c>
    </row>
    <row r="8405" spans="1:29" ht="28.8" x14ac:dyDescent="0.3">
      <c r="A8405">
        <v>3756</v>
      </c>
      <c r="B8405" t="s">
        <v>6925</v>
      </c>
      <c r="C8405" t="s">
        <v>17165</v>
      </c>
      <c r="D8405" t="s">
        <v>27349</v>
      </c>
      <c r="E8405" t="s">
        <v>34156</v>
      </c>
      <c r="F8405" s="10"/>
      <c r="G8405">
        <v>2017</v>
      </c>
      <c r="J8405">
        <v>0.75471376982735106</v>
      </c>
      <c r="L8405" t="s">
        <v>38200</v>
      </c>
      <c r="M8405">
        <v>28538205</v>
      </c>
      <c r="Q8405" s="10"/>
      <c r="R8405" s="11">
        <f t="shared" si="262"/>
        <v>0</v>
      </c>
      <c r="U8405" s="11">
        <f t="shared" si="263"/>
        <v>0</v>
      </c>
      <c r="Y8405" s="11">
        <f>IF(SUM(Tableau1[[#This Row],[Other access]:[Sci-hub access]])&gt;=1,1,0)</f>
        <v>0</v>
      </c>
      <c r="Z8405" s="12">
        <f>IF(OR(Tableau1[[#This Row],[Access R1 + S1+ T1 ]]&gt;=1,Tableau1[[#This Row],[Access V1 +W1 + X1]]&gt;=1),1,0)</f>
        <v>0</v>
      </c>
      <c r="AB8405" s="10" t="str">
        <f>Tableau1[[#This Row],[DOI]]</f>
        <v>doi: 10.1016/j.jpba.2017.05.025</v>
      </c>
      <c r="AC8405" s="13" t="str">
        <f>Tableau1[[#This Row],[Authors]]&amp;", "&amp;Tableau1[[#This Row],[Title]]&amp;" "&amp;Tableau1[[#This Row],[Journal]]&amp;". "&amp;Tableau1[[#This Row],[Year]]</f>
        <v>Bianchi F, Mattarozzi M, Riboni N, Mora P, Gandolfi SA, Careri M., A rapid microextraction by packed sorbent - liquid chromatography tandem mass spectrometry method for the determination of dexamethasone disodium phosphate and dexamethasone in aqueous humor of patients with uveitis. J Pharm Biomed Anal. 2017</v>
      </c>
    </row>
    <row r="8406" spans="1:29" ht="28.8" x14ac:dyDescent="0.3">
      <c r="A8406">
        <v>5422</v>
      </c>
      <c r="B8406" t="s">
        <v>8472</v>
      </c>
      <c r="C8406" t="s">
        <v>18695</v>
      </c>
      <c r="D8406" t="s">
        <v>28902</v>
      </c>
      <c r="E8406" t="s">
        <v>2778</v>
      </c>
      <c r="F8406" s="10"/>
      <c r="G8406">
        <v>2017</v>
      </c>
      <c r="J8406">
        <v>0.75472498962103673</v>
      </c>
      <c r="L8406" t="s">
        <v>39812</v>
      </c>
      <c r="M8406">
        <v>28336284</v>
      </c>
      <c r="Q8406" s="10"/>
      <c r="R8406" s="11">
        <f t="shared" si="262"/>
        <v>0</v>
      </c>
      <c r="U8406" s="11">
        <f t="shared" si="263"/>
        <v>0</v>
      </c>
      <c r="Y8406" s="11">
        <f>IF(SUM(Tableau1[[#This Row],[Other access]:[Sci-hub access]])&gt;=1,1,0)</f>
        <v>0</v>
      </c>
      <c r="Z8406" s="12">
        <f>IF(OR(Tableau1[[#This Row],[Access R1 + S1+ T1 ]]&gt;=1,Tableau1[[#This Row],[Access V1 +W1 + X1]]&gt;=1),1,0)</f>
        <v>0</v>
      </c>
      <c r="AB8406" s="10" t="str">
        <f>Tableau1[[#This Row],[DOI]]</f>
        <v>doi: 10.1016/j.jfo.2016.11.009</v>
      </c>
      <c r="AC8406" s="13" t="str">
        <f>Tableau1[[#This Row],[Authors]]&amp;", "&amp;Tableau1[[#This Row],[Title]]&amp;" "&amp;Tableau1[[#This Row],[Journal]]&amp;". "&amp;Tableau1[[#This Row],[Year]]</f>
        <v>Azar G, Quaranta-El Maftouhi M, Masella JJ, Mauget-Faÿsse M., Macular pigment density variation after supplementation of lutein and zeaxanthin using the Visucam(®) 200 pigment module: Impact of age-related macular degeneration and lens status. J Fr Ophtalmol. 2017</v>
      </c>
    </row>
    <row r="8407" spans="1:29" x14ac:dyDescent="0.3">
      <c r="A8407">
        <v>2493</v>
      </c>
      <c r="B8407" t="s">
        <v>5715</v>
      </c>
      <c r="C8407" t="s">
        <v>15961</v>
      </c>
      <c r="D8407" t="s">
        <v>26138</v>
      </c>
      <c r="E8407" t="s">
        <v>2704</v>
      </c>
      <c r="F8407" s="10"/>
      <c r="G8407">
        <v>2017</v>
      </c>
      <c r="J8407">
        <v>0.75474972096346438</v>
      </c>
      <c r="L8407" t="s">
        <v>36957</v>
      </c>
      <c r="M8407">
        <v>28737624</v>
      </c>
      <c r="Q8407" s="10"/>
      <c r="R8407" s="11">
        <f t="shared" si="262"/>
        <v>0</v>
      </c>
      <c r="U8407" s="11">
        <f t="shared" si="263"/>
        <v>0</v>
      </c>
      <c r="Y8407" s="11">
        <f>IF(SUM(Tableau1[[#This Row],[Other access]:[Sci-hub access]])&gt;=1,1,0)</f>
        <v>0</v>
      </c>
      <c r="Z8407" s="12">
        <f>IF(OR(Tableau1[[#This Row],[Access R1 + S1+ T1 ]]&gt;=1,Tableau1[[#This Row],[Access V1 +W1 + X1]]&gt;=1),1,0)</f>
        <v>0</v>
      </c>
      <c r="AB8407" s="10" t="str">
        <f>Tableau1[[#This Row],[DOI]]</f>
        <v>doi: 10.1097/INF.0000000000001674</v>
      </c>
      <c r="AC8407" s="13" t="str">
        <f>Tableau1[[#This Row],[Authors]]&amp;", "&amp;Tableau1[[#This Row],[Title]]&amp;" "&amp;Tableau1[[#This Row],[Journal]]&amp;". "&amp;Tableau1[[#This Row],[Year]]</f>
        <v>Bozpolat A, Atici D, Tekerek NU, Arslan D., Palpebral Anthrax. Pediatr Infect Dis J. 2017</v>
      </c>
    </row>
    <row r="8408" spans="1:29" x14ac:dyDescent="0.3">
      <c r="A8408">
        <v>7512</v>
      </c>
      <c r="B8408" t="s">
        <v>10310</v>
      </c>
      <c r="C8408" t="s">
        <v>20511</v>
      </c>
      <c r="D8408" t="s">
        <v>30745</v>
      </c>
      <c r="E8408" t="s">
        <v>2529</v>
      </c>
      <c r="F8408" s="10"/>
      <c r="G8408">
        <v>2017</v>
      </c>
      <c r="J8408">
        <v>0.75478920396375337</v>
      </c>
      <c r="L8408" t="s">
        <v>41867</v>
      </c>
      <c r="M8408">
        <v>28085506</v>
      </c>
      <c r="Q8408" s="10"/>
      <c r="R8408" s="11">
        <f t="shared" si="262"/>
        <v>0</v>
      </c>
      <c r="U8408" s="11">
        <f t="shared" si="263"/>
        <v>0</v>
      </c>
      <c r="Y8408" s="11">
        <f>IF(SUM(Tableau1[[#This Row],[Other access]:[Sci-hub access]])&gt;=1,1,0)</f>
        <v>0</v>
      </c>
      <c r="Z8408" s="12">
        <f>IF(OR(Tableau1[[#This Row],[Access R1 + S1+ T1 ]]&gt;=1,Tableau1[[#This Row],[Access V1 +W1 + X1]]&gt;=1),1,0)</f>
        <v>0</v>
      </c>
      <c r="AB8408" s="10" t="str">
        <f>Tableau1[[#This Row],[DOI]]</f>
        <v>doi: 10.1080/02713683.2016.1257726</v>
      </c>
      <c r="AC8408" s="13" t="str">
        <f>Tableau1[[#This Row],[Authors]]&amp;", "&amp;Tableau1[[#This Row],[Title]]&amp;" "&amp;Tableau1[[#This Row],[Journal]]&amp;". "&amp;Tableau1[[#This Row],[Year]]</f>
        <v>Papadopoulou M, Papadaki H, Zolota V, Gartaganis SP., Immunohistochemical Profiles of LOXL-1, FBN1, TGF-β1, and COX-2 in Pseudoexfoliation Syndrome. Curr Eye Res. 2017</v>
      </c>
    </row>
    <row r="8409" spans="1:29" x14ac:dyDescent="0.3">
      <c r="A8409">
        <v>5699</v>
      </c>
      <c r="B8409" t="s">
        <v>8730</v>
      </c>
      <c r="C8409" t="s">
        <v>18949</v>
      </c>
      <c r="D8409" t="s">
        <v>29160</v>
      </c>
      <c r="E8409" t="s">
        <v>2465</v>
      </c>
      <c r="F8409" s="10"/>
      <c r="G8409">
        <v>2017</v>
      </c>
      <c r="J8409">
        <v>0.75479045015122703</v>
      </c>
      <c r="L8409" t="s">
        <v>40082</v>
      </c>
      <c r="M8409">
        <v>28296746</v>
      </c>
      <c r="Q8409" s="10"/>
      <c r="R8409" s="11">
        <f t="shared" si="262"/>
        <v>0</v>
      </c>
      <c r="U8409" s="11">
        <f t="shared" si="263"/>
        <v>0</v>
      </c>
      <c r="Y8409" s="11">
        <f>IF(SUM(Tableau1[[#This Row],[Other access]:[Sci-hub access]])&gt;=1,1,0)</f>
        <v>0</v>
      </c>
      <c r="Z8409" s="12">
        <f>IF(OR(Tableau1[[#This Row],[Access R1 + S1+ T1 ]]&gt;=1,Tableau1[[#This Row],[Access V1 +W1 + X1]]&gt;=1),1,0)</f>
        <v>0</v>
      </c>
      <c r="AB8409" s="10" t="str">
        <f>Tableau1[[#This Row],[DOI]]</f>
        <v>doi: 10.1097/MD.0000000000006317</v>
      </c>
      <c r="AC8409" s="13" t="str">
        <f>Tableau1[[#This Row],[Authors]]&amp;", "&amp;Tableau1[[#This Row],[Title]]&amp;" "&amp;Tableau1[[#This Row],[Journal]]&amp;". "&amp;Tableau1[[#This Row],[Year]]</f>
        <v>Wang X, Shi XD, Li LF, Zhou P, Shen YW, Song QK., Prevalence and clinical features of adult atopic dermatitis in tertiary hospitals of China. Medicine (Baltimore). 2017</v>
      </c>
    </row>
    <row r="8410" spans="1:29" x14ac:dyDescent="0.3">
      <c r="A8410">
        <v>8797</v>
      </c>
      <c r="B8410" t="s">
        <v>1832</v>
      </c>
      <c r="C8410" t="s">
        <v>1833</v>
      </c>
      <c r="D8410" t="s">
        <v>1834</v>
      </c>
      <c r="E8410" t="s">
        <v>2590</v>
      </c>
      <c r="F8410" s="10"/>
      <c r="G8410">
        <v>2017</v>
      </c>
      <c r="J8410">
        <v>0.75484316233319071</v>
      </c>
      <c r="L8410" t="s">
        <v>43133</v>
      </c>
      <c r="M8410">
        <v>27837259</v>
      </c>
      <c r="Q8410" s="10"/>
      <c r="R8410" s="11">
        <f t="shared" si="262"/>
        <v>0</v>
      </c>
      <c r="U8410" s="11">
        <f t="shared" si="263"/>
        <v>0</v>
      </c>
      <c r="Y8410" s="11">
        <f>IF(SUM(Tableau1[[#This Row],[Other access]:[Sci-hub access]])&gt;=1,1,0)</f>
        <v>0</v>
      </c>
      <c r="Z8410" s="12">
        <f>IF(OR(Tableau1[[#This Row],[Access R1 + S1+ T1 ]]&gt;=1,Tableau1[[#This Row],[Access V1 +W1 + X1]]&gt;=1),1,0)</f>
        <v>0</v>
      </c>
      <c r="AB8410" s="10" t="str">
        <f>Tableau1[[#This Row],[DOI]]</f>
        <v>doi: 10.1007/s00221-016-4823-1</v>
      </c>
      <c r="AC8410" s="13" t="str">
        <f>Tableau1[[#This Row],[Authors]]&amp;", "&amp;Tableau1[[#This Row],[Title]]&amp;" "&amp;Tableau1[[#This Row],[Journal]]&amp;". "&amp;Tableau1[[#This Row],[Year]]</f>
        <v>Kolarik AJ, Pardhan S, Cirstea S, Moore BC., Auditory spatial representations of the world are compressed in blind humans. Exp Brain Res. 2017</v>
      </c>
    </row>
    <row r="8411" spans="1:29" x14ac:dyDescent="0.3">
      <c r="A8411">
        <v>8564</v>
      </c>
      <c r="B8411" t="s">
        <v>11232</v>
      </c>
      <c r="C8411" t="s">
        <v>21416</v>
      </c>
      <c r="D8411" t="s">
        <v>31671</v>
      </c>
      <c r="E8411" t="s">
        <v>2791</v>
      </c>
      <c r="F8411" s="10"/>
      <c r="G8411">
        <v>2017</v>
      </c>
      <c r="J8411">
        <v>0.75497217888626511</v>
      </c>
      <c r="L8411" t="s">
        <v>42900</v>
      </c>
      <c r="M8411">
        <v>27890547</v>
      </c>
      <c r="Q8411" s="10"/>
      <c r="R8411" s="11">
        <f t="shared" si="262"/>
        <v>0</v>
      </c>
      <c r="U8411" s="11">
        <f t="shared" si="263"/>
        <v>0</v>
      </c>
      <c r="Y8411" s="11">
        <f>IF(SUM(Tableau1[[#This Row],[Other access]:[Sci-hub access]])&gt;=1,1,0)</f>
        <v>0</v>
      </c>
      <c r="Z8411" s="12">
        <f>IF(OR(Tableau1[[#This Row],[Access R1 + S1+ T1 ]]&gt;=1,Tableau1[[#This Row],[Access V1 +W1 + X1]]&gt;=1),1,0)</f>
        <v>0</v>
      </c>
      <c r="AB8411" s="10" t="str">
        <f>Tableau1[[#This Row],[DOI]]</f>
        <v>doi: 10.1016/j.optom.2016.08.002</v>
      </c>
      <c r="AC8411" s="13" t="str">
        <f>Tableau1[[#This Row],[Authors]]&amp;", "&amp;Tableau1[[#This Row],[Title]]&amp;" "&amp;Tableau1[[#This Row],[Journal]]&amp;". "&amp;Tableau1[[#This Row],[Year]]</f>
        <v>Evans BJW, Allen PM, Wilkins AJ., A Delphi study to develop practical diagnostic guidelines for visual stress (pattern-related visual stress). J Optom. 2017</v>
      </c>
    </row>
    <row r="8412" spans="1:29" x14ac:dyDescent="0.3">
      <c r="A8412">
        <v>10445</v>
      </c>
      <c r="B8412" t="s">
        <v>12932</v>
      </c>
      <c r="C8412" t="s">
        <v>23099</v>
      </c>
      <c r="D8412" t="s">
        <v>33385</v>
      </c>
      <c r="E8412" t="s">
        <v>2471</v>
      </c>
      <c r="F8412" s="10"/>
      <c r="G8412">
        <v>2017</v>
      </c>
      <c r="J8412">
        <v>0.75514324275273892</v>
      </c>
      <c r="L8412" t="s">
        <v>44695</v>
      </c>
      <c r="M8412">
        <v>27299436</v>
      </c>
      <c r="Q8412" s="10"/>
      <c r="R8412" s="11">
        <f t="shared" si="262"/>
        <v>0</v>
      </c>
      <c r="U8412" s="11">
        <f t="shared" si="263"/>
        <v>0</v>
      </c>
      <c r="Y8412" s="11">
        <f>IF(SUM(Tableau1[[#This Row],[Other access]:[Sci-hub access]])&gt;=1,1,0)</f>
        <v>0</v>
      </c>
      <c r="Z8412" s="12">
        <f>IF(OR(Tableau1[[#This Row],[Access R1 + S1+ T1 ]]&gt;=1,Tableau1[[#This Row],[Access V1 +W1 + X1]]&gt;=1),1,0)</f>
        <v>0</v>
      </c>
      <c r="AB8412" s="10" t="str">
        <f>Tableau1[[#This Row],[DOI]]</f>
        <v>doi: 10.1007/s10792-016-0276-6</v>
      </c>
      <c r="AC8412" s="13" t="str">
        <f>Tableau1[[#This Row],[Authors]]&amp;", "&amp;Tableau1[[#This Row],[Title]]&amp;" "&amp;Tableau1[[#This Row],[Journal]]&amp;". "&amp;Tableau1[[#This Row],[Year]]</f>
        <v>Ambiya V, Goud A, Khodani M, Chhablani J., Inner retinal thinning after Brilliant Blue G-assisted internal limiting membrane peeling for vitreoretinal interface disorders. Int Ophthalmol. 2017</v>
      </c>
    </row>
    <row r="8413" spans="1:29" x14ac:dyDescent="0.3">
      <c r="A8413">
        <v>3150</v>
      </c>
      <c r="B8413" t="s">
        <v>6339</v>
      </c>
      <c r="C8413" t="s">
        <v>16582</v>
      </c>
      <c r="D8413" t="s">
        <v>26763</v>
      </c>
      <c r="E8413" t="s">
        <v>34065</v>
      </c>
      <c r="F8413" s="10"/>
      <c r="G8413">
        <v>2017</v>
      </c>
      <c r="J8413">
        <v>0.7552641973359423</v>
      </c>
      <c r="L8413" t="s">
        <v>37604</v>
      </c>
      <c r="M8413">
        <v>28631017</v>
      </c>
      <c r="Q8413" s="10"/>
      <c r="R8413" s="11">
        <f t="shared" si="262"/>
        <v>0</v>
      </c>
      <c r="U8413" s="11">
        <f t="shared" si="263"/>
        <v>0</v>
      </c>
      <c r="Y8413" s="11">
        <f>IF(SUM(Tableau1[[#This Row],[Other access]:[Sci-hub access]])&gt;=1,1,0)</f>
        <v>0</v>
      </c>
      <c r="Z8413" s="12">
        <f>IF(OR(Tableau1[[#This Row],[Access R1 + S1+ T1 ]]&gt;=1,Tableau1[[#This Row],[Access V1 +W1 + X1]]&gt;=1),1,0)</f>
        <v>0</v>
      </c>
      <c r="AB8413" s="10" t="str">
        <f>Tableau1[[#This Row],[DOI]]</f>
        <v>doi: 10.1007/s00066-017-1166-1</v>
      </c>
      <c r="AC8413" s="13" t="str">
        <f>Tableau1[[#This Row],[Authors]]&amp;", "&amp;Tableau1[[#This Row],[Title]]&amp;" "&amp;Tableau1[[#This Row],[Journal]]&amp;". "&amp;Tableau1[[#This Row],[Year]]</f>
        <v>Riechardt AI, Karle B, Cordini D, Heufelder J, Budach V, Joussen AM, Gollrad J., Proton therapy of iris melanoma with 50 CGE : Influence of target volume on clinical outcome. Strahlenther Onkol. 2017</v>
      </c>
    </row>
    <row r="8414" spans="1:29" x14ac:dyDescent="0.3">
      <c r="A8414">
        <v>10733</v>
      </c>
      <c r="B8414" t="s">
        <v>13194</v>
      </c>
      <c r="C8414" t="s">
        <v>23357</v>
      </c>
      <c r="D8414" t="s">
        <v>33647</v>
      </c>
      <c r="E8414" t="s">
        <v>2469</v>
      </c>
      <c r="F8414" s="10"/>
      <c r="G8414">
        <v>2017</v>
      </c>
      <c r="J8414">
        <v>0.75547774074249596</v>
      </c>
      <c r="L8414" t="s">
        <v>44980</v>
      </c>
      <c r="M8414">
        <v>27077329</v>
      </c>
      <c r="Q8414" s="10"/>
      <c r="R8414" s="11">
        <f t="shared" si="262"/>
        <v>0</v>
      </c>
      <c r="U8414" s="11">
        <f t="shared" si="263"/>
        <v>0</v>
      </c>
      <c r="Y8414" s="11">
        <f>IF(SUM(Tableau1[[#This Row],[Other access]:[Sci-hub access]])&gt;=1,1,0)</f>
        <v>0</v>
      </c>
      <c r="Z8414" s="12">
        <f>IF(OR(Tableau1[[#This Row],[Access R1 + S1+ T1 ]]&gt;=1,Tableau1[[#This Row],[Access V1 +W1 + X1]]&gt;=1),1,0)</f>
        <v>0</v>
      </c>
      <c r="AB8414" s="10" t="str">
        <f>Tableau1[[#This Row],[DOI]]</f>
        <v>doi: 10.3109/08820538.2015.1123732</v>
      </c>
      <c r="AC8414" s="13" t="str">
        <f>Tableau1[[#This Row],[Authors]]&amp;", "&amp;Tableau1[[#This Row],[Title]]&amp;" "&amp;Tableau1[[#This Row],[Journal]]&amp;". "&amp;Tableau1[[#This Row],[Year]]</f>
        <v>Tranos P, Dervenis N, Kiouras S., Bilateral Macular Edema: A New Ocular Feature of Dandy-Walker Syndrome. Semin Ophthalmol. 2017</v>
      </c>
    </row>
    <row r="8415" spans="1:29" x14ac:dyDescent="0.3">
      <c r="A8415">
        <v>8076</v>
      </c>
      <c r="B8415" t="s">
        <v>10801</v>
      </c>
      <c r="C8415" t="s">
        <v>20992</v>
      </c>
      <c r="D8415" t="s">
        <v>31239</v>
      </c>
      <c r="E8415" t="s">
        <v>2479</v>
      </c>
      <c r="F8415" s="10"/>
      <c r="G8415">
        <v>2017</v>
      </c>
      <c r="J8415">
        <v>0.75554893639522602</v>
      </c>
      <c r="L8415" t="s">
        <v>42423</v>
      </c>
      <c r="M8415">
        <v>28002114</v>
      </c>
      <c r="Q8415" s="10"/>
      <c r="R8415" s="11">
        <f t="shared" si="262"/>
        <v>0</v>
      </c>
      <c r="U8415" s="11">
        <f t="shared" si="263"/>
        <v>0</v>
      </c>
      <c r="Y8415" s="11">
        <f>IF(SUM(Tableau1[[#This Row],[Other access]:[Sci-hub access]])&gt;=1,1,0)</f>
        <v>0</v>
      </c>
      <c r="Z8415" s="12">
        <f>IF(OR(Tableau1[[#This Row],[Access R1 + S1+ T1 ]]&gt;=1,Tableau1[[#This Row],[Access V1 +W1 + X1]]&gt;=1),1,0)</f>
        <v>0</v>
      </c>
      <c r="AB8415" s="10" t="str">
        <f>Tableau1[[#This Row],[DOI]]</f>
        <v>doi: 10.1097/ICO.0000000000001128</v>
      </c>
      <c r="AC8415" s="13" t="str">
        <f>Tableau1[[#This Row],[Authors]]&amp;", "&amp;Tableau1[[#This Row],[Title]]&amp;" "&amp;Tableau1[[#This Row],[Journal]]&amp;". "&amp;Tableau1[[#This Row],[Year]]</f>
        <v>Wang M, Smith WA, Duncan JK, Miller JM., Treatment of Pseudomonas Keratitis by Continuous Infusion of Topical Antibiotics With the Morgan Lens. Cornea. 2017</v>
      </c>
    </row>
    <row r="8416" spans="1:29" x14ac:dyDescent="0.3">
      <c r="A8416">
        <v>9135</v>
      </c>
      <c r="B8416" t="s">
        <v>1934</v>
      </c>
      <c r="C8416" t="s">
        <v>1935</v>
      </c>
      <c r="D8416" t="s">
        <v>1936</v>
      </c>
      <c r="E8416" t="s">
        <v>3210</v>
      </c>
      <c r="F8416" s="10"/>
      <c r="G8416">
        <v>2017</v>
      </c>
      <c r="J8416">
        <v>0.75567295793882938</v>
      </c>
      <c r="L8416" t="s">
        <v>43451</v>
      </c>
      <c r="M8416">
        <v>27777341</v>
      </c>
      <c r="Q8416" s="10"/>
      <c r="R8416" s="11">
        <f t="shared" si="262"/>
        <v>0</v>
      </c>
      <c r="U8416" s="11">
        <f t="shared" si="263"/>
        <v>0</v>
      </c>
      <c r="Y8416" s="11">
        <f>IF(SUM(Tableau1[[#This Row],[Other access]:[Sci-hub access]])&gt;=1,1,0)</f>
        <v>0</v>
      </c>
      <c r="Z8416" s="12">
        <f>IF(OR(Tableau1[[#This Row],[Access R1 + S1+ T1 ]]&gt;=1,Tableau1[[#This Row],[Access V1 +W1 + X1]]&gt;=1),1,0)</f>
        <v>0</v>
      </c>
      <c r="AB8416" s="10" t="str">
        <f>Tableau1[[#This Row],[DOI]]</f>
        <v>doi: 10.1074/mcp.M116.061002</v>
      </c>
      <c r="AC8416" s="13" t="str">
        <f>Tableau1[[#This Row],[Authors]]&amp;", "&amp;Tableau1[[#This Row],[Title]]&amp;" "&amp;Tableau1[[#This Row],[Journal]]&amp;". "&amp;Tableau1[[#This Row],[Year]]</f>
        <v>Hu CJ, Pan JB, Song G, Wen XT, Wu ZY, Chen S, Mo WX, Zhang FC, Qian J, Zhu H, Li YZ., Identification of Novel Biomarkers for Behcet Disease Diagnosis Using Human Proteome Microarray Approach. Mol Cell Proteomics. 2017</v>
      </c>
    </row>
    <row r="8417" spans="1:29" x14ac:dyDescent="0.3">
      <c r="A8417">
        <v>9258</v>
      </c>
      <c r="B8417" t="s">
        <v>11842</v>
      </c>
      <c r="C8417" t="s">
        <v>22017</v>
      </c>
      <c r="D8417" t="s">
        <v>32284</v>
      </c>
      <c r="E8417" t="s">
        <v>2469</v>
      </c>
      <c r="F8417" s="10"/>
      <c r="G8417">
        <v>2017</v>
      </c>
      <c r="J8417">
        <v>0.75570027276202234</v>
      </c>
      <c r="L8417" t="s">
        <v>43563</v>
      </c>
      <c r="M8417">
        <v>27754721</v>
      </c>
      <c r="Q8417" s="10"/>
      <c r="R8417" s="11">
        <f t="shared" si="262"/>
        <v>0</v>
      </c>
      <c r="U8417" s="11">
        <f t="shared" si="263"/>
        <v>0</v>
      </c>
      <c r="Y8417" s="11">
        <f>IF(SUM(Tableau1[[#This Row],[Other access]:[Sci-hub access]])&gt;=1,1,0)</f>
        <v>0</v>
      </c>
      <c r="Z8417" s="12">
        <f>IF(OR(Tableau1[[#This Row],[Access R1 + S1+ T1 ]]&gt;=1,Tableau1[[#This Row],[Access V1 +W1 + X1]]&gt;=1),1,0)</f>
        <v>0</v>
      </c>
      <c r="AB8417" s="10" t="str">
        <f>Tableau1[[#This Row],[DOI]]</f>
        <v>doi: 10.1080/08820538.2016.1228409</v>
      </c>
      <c r="AC8417" s="13" t="str">
        <f>Tableau1[[#This Row],[Authors]]&amp;", "&amp;Tableau1[[#This Row],[Title]]&amp;" "&amp;Tableau1[[#This Row],[Journal]]&amp;". "&amp;Tableau1[[#This Row],[Year]]</f>
        <v>Liu S, Veldman P., Evidence-Based Endothelial Rehabilitation. Semin Ophthalmol. 2017</v>
      </c>
    </row>
    <row r="8418" spans="1:29" ht="28.8" x14ac:dyDescent="0.3">
      <c r="A8418">
        <v>5234</v>
      </c>
      <c r="B8418" t="s">
        <v>8302</v>
      </c>
      <c r="C8418" t="s">
        <v>18526</v>
      </c>
      <c r="D8418" t="s">
        <v>28732</v>
      </c>
      <c r="E8418" t="s">
        <v>2443</v>
      </c>
      <c r="F8418" s="10"/>
      <c r="G8418">
        <v>2017</v>
      </c>
      <c r="J8418">
        <v>0.75579533110496533</v>
      </c>
      <c r="L8418" t="s">
        <v>39635</v>
      </c>
      <c r="M8418">
        <v>28358949</v>
      </c>
      <c r="Q8418" s="10"/>
      <c r="R8418" s="11">
        <f t="shared" si="262"/>
        <v>0</v>
      </c>
      <c r="U8418" s="11">
        <f t="shared" si="263"/>
        <v>0</v>
      </c>
      <c r="Y8418" s="11">
        <f>IF(SUM(Tableau1[[#This Row],[Other access]:[Sci-hub access]])&gt;=1,1,0)</f>
        <v>0</v>
      </c>
      <c r="Z8418" s="12">
        <f>IF(OR(Tableau1[[#This Row],[Access R1 + S1+ T1 ]]&gt;=1,Tableau1[[#This Row],[Access V1 +W1 + X1]]&gt;=1),1,0)</f>
        <v>0</v>
      </c>
      <c r="AB8418" s="10" t="str">
        <f>Tableau1[[#This Row],[DOI]]</f>
        <v>doi: 10.1167/iovs.16-21405</v>
      </c>
      <c r="AC8418" s="13" t="str">
        <f>Tableau1[[#This Row],[Authors]]&amp;", "&amp;Tableau1[[#This Row],[Title]]&amp;" "&amp;Tableau1[[#This Row],[Journal]]&amp;". "&amp;Tableau1[[#This Row],[Year]]</f>
        <v>Orosz O, Rajta I, Vajas A, Takács L, Csutak A, Fodor M, Kolozsvári B, Resch M, Sényi K, Lesch B, Szabó V, Berta A, Balogh I, Losonczy G., Myopia and Late-Onset Progressive Cone Dystrophy Associate to LVAVA/MVAVA Exon 3 Interchange Haplotypes of Opsin Genes on Chromosome X. Invest Ophthalmol Vis Sci. 2017</v>
      </c>
    </row>
    <row r="8419" spans="1:29" x14ac:dyDescent="0.3">
      <c r="A8419">
        <v>3028</v>
      </c>
      <c r="B8419" t="s">
        <v>6221</v>
      </c>
      <c r="C8419" t="s">
        <v>16466</v>
      </c>
      <c r="D8419" t="s">
        <v>26645</v>
      </c>
      <c r="E8419" t="s">
        <v>2745</v>
      </c>
      <c r="F8419" s="10"/>
      <c r="G8419">
        <v>2017</v>
      </c>
      <c r="J8419">
        <v>0.7558763685252462</v>
      </c>
      <c r="L8419" t="s">
        <v>37482</v>
      </c>
      <c r="M8419">
        <v>28648912</v>
      </c>
      <c r="Q8419" s="10"/>
      <c r="R8419" s="11">
        <f t="shared" si="262"/>
        <v>0</v>
      </c>
      <c r="U8419" s="11">
        <f t="shared" si="263"/>
        <v>0</v>
      </c>
      <c r="Y8419" s="11">
        <f>IF(SUM(Tableau1[[#This Row],[Other access]:[Sci-hub access]])&gt;=1,1,0)</f>
        <v>0</v>
      </c>
      <c r="Z8419" s="12">
        <f>IF(OR(Tableau1[[#This Row],[Access R1 + S1+ T1 ]]&gt;=1,Tableau1[[#This Row],[Access V1 +W1 + X1]]&gt;=1),1,0)</f>
        <v>0</v>
      </c>
      <c r="AB8419" s="10" t="str">
        <f>Tableau1[[#This Row],[DOI]]</f>
        <v>doi: 10.1016/j.joms.2017.05.021</v>
      </c>
      <c r="AC8419" s="13" t="str">
        <f>Tableau1[[#This Row],[Authors]]&amp;", "&amp;Tableau1[[#This Row],[Title]]&amp;" "&amp;Tableau1[[#This Row],[Journal]]&amp;". "&amp;Tableau1[[#This Row],[Year]]</f>
        <v>Wicheta S, Van der Groen T, Faquin WC, August M., Minor Salivary Gland Biopsy-An Important Contributor to the Diagnosis of Sjögren Syndrome. J Oral Maxillofac Surg. 2017</v>
      </c>
    </row>
    <row r="8420" spans="1:29" x14ac:dyDescent="0.3">
      <c r="A8420">
        <v>8709</v>
      </c>
      <c r="B8420" t="s">
        <v>1793</v>
      </c>
      <c r="C8420" t="s">
        <v>1794</v>
      </c>
      <c r="D8420" t="s">
        <v>1795</v>
      </c>
      <c r="E8420" t="s">
        <v>3040</v>
      </c>
      <c r="F8420" s="10"/>
      <c r="G8420">
        <v>2017</v>
      </c>
      <c r="J8420">
        <v>0.7559527919949266</v>
      </c>
      <c r="L8420" t="s">
        <v>43045</v>
      </c>
      <c r="M8420">
        <v>27859802</v>
      </c>
      <c r="Q8420" s="10"/>
      <c r="R8420" s="11">
        <f t="shared" si="262"/>
        <v>0</v>
      </c>
      <c r="U8420" s="11">
        <f t="shared" si="263"/>
        <v>0</v>
      </c>
      <c r="Y8420" s="11">
        <f>IF(SUM(Tableau1[[#This Row],[Other access]:[Sci-hub access]])&gt;=1,1,0)</f>
        <v>0</v>
      </c>
      <c r="Z8420" s="12">
        <f>IF(OR(Tableau1[[#This Row],[Access R1 + S1+ T1 ]]&gt;=1,Tableau1[[#This Row],[Access V1 +W1 + X1]]&gt;=1),1,0)</f>
        <v>0</v>
      </c>
      <c r="AB8420" s="10" t="str">
        <f>Tableau1[[#This Row],[DOI]]</f>
        <v>doi: 10.1111/jocn.13635</v>
      </c>
      <c r="AC8420" s="13" t="str">
        <f>Tableau1[[#This Row],[Authors]]&amp;", "&amp;Tableau1[[#This Row],[Title]]&amp;" "&amp;Tableau1[[#This Row],[Journal]]&amp;". "&amp;Tableau1[[#This Row],[Year]]</f>
        <v>Cho OH, Yoo YS, Yun SH, Hwang KH., Development and validation of an eye care educational programme for intensive care unit nurses. J Clin Nurs. 2017</v>
      </c>
    </row>
    <row r="8421" spans="1:29" x14ac:dyDescent="0.3">
      <c r="A8421">
        <v>6586</v>
      </c>
      <c r="B8421" t="s">
        <v>9501</v>
      </c>
      <c r="C8421" t="s">
        <v>19708</v>
      </c>
      <c r="D8421" t="s">
        <v>29933</v>
      </c>
      <c r="E8421" t="s">
        <v>2599</v>
      </c>
      <c r="F8421" s="10"/>
      <c r="G8421">
        <v>2017</v>
      </c>
      <c r="J8421">
        <v>0.75610937585407212</v>
      </c>
      <c r="L8421" t="s">
        <v>40951</v>
      </c>
      <c r="M8421">
        <v>28192839</v>
      </c>
      <c r="Q8421" s="10"/>
      <c r="R8421" s="11">
        <f t="shared" si="262"/>
        <v>0</v>
      </c>
      <c r="U8421" s="11">
        <f t="shared" si="263"/>
        <v>0</v>
      </c>
      <c r="Y8421" s="11">
        <f>IF(SUM(Tableau1[[#This Row],[Other access]:[Sci-hub access]])&gt;=1,1,0)</f>
        <v>0</v>
      </c>
      <c r="Z8421" s="12">
        <f>IF(OR(Tableau1[[#This Row],[Access R1 + S1+ T1 ]]&gt;=1,Tableau1[[#This Row],[Access V1 +W1 + X1]]&gt;=1),1,0)</f>
        <v>0</v>
      </c>
      <c r="AB8421" s="10" t="str">
        <f>Tableau1[[#This Row],[DOI]]</f>
        <v>doi: 10.1055/s-0042-123715</v>
      </c>
      <c r="AC8421" s="13" t="str">
        <f>Tableau1[[#This Row],[Authors]]&amp;", "&amp;Tableau1[[#This Row],[Title]]&amp;" "&amp;Tableau1[[#This Row],[Journal]]&amp;". "&amp;Tableau1[[#This Row],[Year]]</f>
        <v>Voegeli S, Howell JP, Marti P, Schmid MK., Accuracy of Focal Laser Treatment Based on External Imaging (OCT) Using a Navigated Retinal Laser System - a Case Series. Klin Monbl Augenheilkd. 2017</v>
      </c>
    </row>
    <row r="8422" spans="1:29" x14ac:dyDescent="0.3">
      <c r="A8422">
        <v>629</v>
      </c>
      <c r="B8422" t="s">
        <v>3892</v>
      </c>
      <c r="C8422" t="s">
        <v>14147</v>
      </c>
      <c r="D8422" t="s">
        <v>24312</v>
      </c>
      <c r="E8422" t="s">
        <v>34009</v>
      </c>
      <c r="F8422" s="10"/>
      <c r="G8422">
        <v>2017</v>
      </c>
      <c r="J8422">
        <v>0.75615258664497575</v>
      </c>
      <c r="L8422" t="s">
        <v>35127</v>
      </c>
      <c r="M8422">
        <v>29157692</v>
      </c>
      <c r="Q8422" s="10"/>
      <c r="R8422" s="11">
        <f t="shared" si="262"/>
        <v>0</v>
      </c>
      <c r="U8422" s="11">
        <f t="shared" si="263"/>
        <v>0</v>
      </c>
      <c r="Y8422" s="11">
        <f>IF(SUM(Tableau1[[#This Row],[Other access]:[Sci-hub access]])&gt;=1,1,0)</f>
        <v>0</v>
      </c>
      <c r="Z8422" s="12">
        <f>IF(OR(Tableau1[[#This Row],[Access R1 + S1+ T1 ]]&gt;=1,Tableau1[[#This Row],[Access V1 +W1 + X1]]&gt;=1),1,0)</f>
        <v>0</v>
      </c>
      <c r="AB8422" s="10" t="str">
        <f>Tableau1[[#This Row],[DOI]]</f>
        <v>doi: 10.1016/j.annemergmed.2017.06.010</v>
      </c>
      <c r="AC8422" s="13" t="str">
        <f>Tableau1[[#This Row],[Authors]]&amp;", "&amp;Tableau1[[#This Row],[Title]]&amp;" "&amp;Tableau1[[#This Row],[Journal]]&amp;". "&amp;Tableau1[[#This Row],[Year]]</f>
        <v>Chen TL, Kang YC, Sun MH, Chen KJ., Male With Sudden Left Eye Vision Loss. Ann Emerg Med. 2017</v>
      </c>
    </row>
    <row r="8423" spans="1:29" x14ac:dyDescent="0.3">
      <c r="A8423">
        <v>9515</v>
      </c>
      <c r="B8423" t="s">
        <v>12078</v>
      </c>
      <c r="C8423" t="s">
        <v>22253</v>
      </c>
      <c r="D8423" t="s">
        <v>32524</v>
      </c>
      <c r="E8423" t="s">
        <v>2571</v>
      </c>
      <c r="F8423" s="10"/>
      <c r="G8423">
        <v>2017</v>
      </c>
      <c r="J8423">
        <v>0.75623769900371984</v>
      </c>
      <c r="L8423" t="s">
        <v>43798</v>
      </c>
      <c r="M8423">
        <v>27666432</v>
      </c>
      <c r="Q8423" s="10"/>
      <c r="R8423" s="11">
        <f t="shared" si="262"/>
        <v>0</v>
      </c>
      <c r="U8423" s="11">
        <f t="shared" si="263"/>
        <v>0</v>
      </c>
      <c r="Y8423" s="11">
        <f>IF(SUM(Tableau1[[#This Row],[Other access]:[Sci-hub access]])&gt;=1,1,0)</f>
        <v>0</v>
      </c>
      <c r="Z8423" s="12">
        <f>IF(OR(Tableau1[[#This Row],[Access R1 + S1+ T1 ]]&gt;=1,Tableau1[[#This Row],[Access V1 +W1 + X1]]&gt;=1),1,0)</f>
        <v>0</v>
      </c>
      <c r="AB8423" s="10" t="str">
        <f>Tableau1[[#This Row],[DOI]]</f>
        <v>doi: 10.1002/lary.26314</v>
      </c>
      <c r="AC8423" s="13" t="str">
        <f>Tableau1[[#This Row],[Authors]]&amp;", "&amp;Tableau1[[#This Row],[Title]]&amp;" "&amp;Tableau1[[#This Row],[Journal]]&amp;". "&amp;Tableau1[[#This Row],[Year]]</f>
        <v>Sharon JD, Carey JP, Schubert MC., Upbeat nystagmus after bilateral superior canal plugging: A peripheral cause of vertical nystagmus. Laryngoscope. 2017</v>
      </c>
    </row>
    <row r="8424" spans="1:29" ht="28.8" x14ac:dyDescent="0.3">
      <c r="A8424">
        <v>7641</v>
      </c>
      <c r="B8424" t="s">
        <v>10421</v>
      </c>
      <c r="C8424" t="s">
        <v>20619</v>
      </c>
      <c r="D8424" t="s">
        <v>30857</v>
      </c>
      <c r="E8424" t="s">
        <v>2502</v>
      </c>
      <c r="F8424" s="10"/>
      <c r="G8424">
        <v>2017</v>
      </c>
      <c r="J8424">
        <v>0.75631330702752742</v>
      </c>
      <c r="L8424" t="s">
        <v>41994</v>
      </c>
      <c r="M8424">
        <v>28068662</v>
      </c>
      <c r="Q8424" s="10"/>
      <c r="R8424" s="11">
        <f t="shared" si="262"/>
        <v>0</v>
      </c>
      <c r="U8424" s="11">
        <f t="shared" si="263"/>
        <v>0</v>
      </c>
      <c r="Y8424" s="11">
        <f>IF(SUM(Tableau1[[#This Row],[Other access]:[Sci-hub access]])&gt;=1,1,0)</f>
        <v>0</v>
      </c>
      <c r="Z8424" s="12">
        <f>IF(OR(Tableau1[[#This Row],[Access R1 + S1+ T1 ]]&gt;=1,Tableau1[[#This Row],[Access V1 +W1 + X1]]&gt;=1),1,0)</f>
        <v>0</v>
      </c>
      <c r="AB8424" s="10" t="str">
        <f>Tableau1[[#This Row],[DOI]]</f>
        <v>doi: 10.1159/000453318</v>
      </c>
      <c r="AC8424" s="13" t="str">
        <f>Tableau1[[#This Row],[Authors]]&amp;", "&amp;Tableau1[[#This Row],[Title]]&amp;" "&amp;Tableau1[[#This Row],[Journal]]&amp;". "&amp;Tableau1[[#This Row],[Year]]</f>
        <v>Bambo MP, Güerri N, Ferrandez B, Cameo B, Fuertes I, Polo V, Garcia-Martin E., Evaluation of the Macular Ganglion Cell-Inner Plexiform Layer and the Circumpapillary Retinal Nerve Fiber Layer in Early to Severe Stages of Glaucoma: Correlation with Central Visual Function and Visual Field Indexes. Ophthalmic Res. 2017</v>
      </c>
    </row>
    <row r="8425" spans="1:29" x14ac:dyDescent="0.3">
      <c r="A8425">
        <v>2156</v>
      </c>
      <c r="B8425" t="s">
        <v>5391</v>
      </c>
      <c r="C8425" t="s">
        <v>15636</v>
      </c>
      <c r="D8425" t="s">
        <v>25813</v>
      </c>
      <c r="E8425" t="s">
        <v>2467</v>
      </c>
      <c r="F8425" s="10"/>
      <c r="G8425">
        <v>2017</v>
      </c>
      <c r="J8425">
        <v>0.75639082032846217</v>
      </c>
      <c r="L8425" t="s">
        <v>36627</v>
      </c>
      <c r="M8425">
        <v>28810040</v>
      </c>
      <c r="Q8425" s="10"/>
      <c r="R8425" s="11">
        <f t="shared" si="262"/>
        <v>0</v>
      </c>
      <c r="U8425" s="11">
        <f t="shared" si="263"/>
        <v>0</v>
      </c>
      <c r="Y8425" s="11">
        <f>IF(SUM(Tableau1[[#This Row],[Other access]:[Sci-hub access]])&gt;=1,1,0)</f>
        <v>0</v>
      </c>
      <c r="Z8425" s="12">
        <f>IF(OR(Tableau1[[#This Row],[Access R1 + S1+ T1 ]]&gt;=1,Tableau1[[#This Row],[Access V1 +W1 + X1]]&gt;=1),1,0)</f>
        <v>0</v>
      </c>
      <c r="AB8425" s="10" t="str">
        <f>Tableau1[[#This Row],[DOI]]</f>
        <v>doi: 10.3928/23258160-20170802-07</v>
      </c>
      <c r="AC8425" s="13" t="str">
        <f>Tableau1[[#This Row],[Authors]]&amp;", "&amp;Tableau1[[#This Row],[Title]]&amp;" "&amp;Tableau1[[#This Row],[Journal]]&amp;". "&amp;Tableau1[[#This Row],[Year]]</f>
        <v>Pierro L, Rabiolo A, Iuliano L, Gagliardi M, Panico D, Bandello F., Vascular Density of Retinal Capillary Plexuses in Different Subtypes of Macular Hole. Ophthalmic Surg Lasers Imaging Retina. 2017</v>
      </c>
    </row>
    <row r="8426" spans="1:29" x14ac:dyDescent="0.3">
      <c r="A8426">
        <v>3965</v>
      </c>
      <c r="B8426" t="s">
        <v>7119</v>
      </c>
      <c r="C8426" t="s">
        <v>17356</v>
      </c>
      <c r="D8426" t="s">
        <v>27546</v>
      </c>
      <c r="E8426" t="s">
        <v>2490</v>
      </c>
      <c r="F8426" s="10"/>
      <c r="G8426">
        <v>2017</v>
      </c>
      <c r="J8426">
        <v>0.75645499992404208</v>
      </c>
      <c r="L8426" t="s">
        <v>38406</v>
      </c>
      <c r="M8426">
        <v>28499706</v>
      </c>
      <c r="Q8426" s="10"/>
      <c r="R8426" s="11">
        <f t="shared" si="262"/>
        <v>0</v>
      </c>
      <c r="U8426" s="11">
        <f t="shared" si="263"/>
        <v>0</v>
      </c>
      <c r="Y8426" s="11">
        <f>IF(SUM(Tableau1[[#This Row],[Other access]:[Sci-hub access]])&gt;=1,1,0)</f>
        <v>0</v>
      </c>
      <c r="Z8426" s="12">
        <f>IF(OR(Tableau1[[#This Row],[Access R1 + S1+ T1 ]]&gt;=1,Tableau1[[#This Row],[Access V1 +W1 + X1]]&gt;=1),1,0)</f>
        <v>0</v>
      </c>
      <c r="AB8426" s="10" t="str">
        <f>Tableau1[[#This Row],[DOI]]</f>
        <v>doi: 10.1016/j.ajo.2017.05.001</v>
      </c>
      <c r="AC8426" s="13" t="str">
        <f>Tableau1[[#This Row],[Authors]]&amp;", "&amp;Tableau1[[#This Row],[Title]]&amp;" "&amp;Tableau1[[#This Row],[Journal]]&amp;". "&amp;Tableau1[[#This Row],[Year]]</f>
        <v>Lee KM, Lee EJ, Kim TW, Kim H., Pseudophakic Macular Edema in Primary Open-Angle Glaucoma: A Prospective Study Using Spectral-Domain Optical Coherence Tomography. Am J Ophthalmol. 2017</v>
      </c>
    </row>
    <row r="8427" spans="1:29" x14ac:dyDescent="0.3">
      <c r="A8427">
        <v>5340</v>
      </c>
      <c r="B8427" t="s">
        <v>8395</v>
      </c>
      <c r="C8427" t="s">
        <v>18618</v>
      </c>
      <c r="D8427" t="s">
        <v>28825</v>
      </c>
      <c r="E8427" t="s">
        <v>2451</v>
      </c>
      <c r="F8427" s="10"/>
      <c r="G8427">
        <v>2017</v>
      </c>
      <c r="J8427">
        <v>0.75653410815066158</v>
      </c>
      <c r="L8427" t="s">
        <v>39735</v>
      </c>
      <c r="M8427">
        <v>28346495</v>
      </c>
      <c r="Q8427" s="10"/>
      <c r="R8427" s="11">
        <f t="shared" si="262"/>
        <v>0</v>
      </c>
      <c r="U8427" s="11">
        <f t="shared" si="263"/>
        <v>0</v>
      </c>
      <c r="Y8427" s="11">
        <f>IF(SUM(Tableau1[[#This Row],[Other access]:[Sci-hub access]])&gt;=1,1,0)</f>
        <v>0</v>
      </c>
      <c r="Z8427" s="12">
        <f>IF(OR(Tableau1[[#This Row],[Access R1 + S1+ T1 ]]&gt;=1,Tableau1[[#This Row],[Access V1 +W1 + X1]]&gt;=1),1,0)</f>
        <v>0</v>
      </c>
      <c r="AB8427" s="10" t="str">
        <f>Tableau1[[#This Row],[DOI]]</f>
        <v>doi: 10.1371/journal.pone.0171954</v>
      </c>
      <c r="AC8427" s="13" t="str">
        <f>Tableau1[[#This Row],[Authors]]&amp;", "&amp;Tableau1[[#This Row],[Title]]&amp;" "&amp;Tableau1[[#This Row],[Journal]]&amp;". "&amp;Tableau1[[#This Row],[Year]]</f>
        <v>Rim TH, Kang MJ, Choi M, Seo KY, Kim SS., The incidence and prevalence of pterygium in South Korea: A 10-year population-based Korean cohort study. PLoS One. 2017</v>
      </c>
    </row>
    <row r="8428" spans="1:29" x14ac:dyDescent="0.3">
      <c r="A8428">
        <v>4391</v>
      </c>
      <c r="B8428" t="s">
        <v>7519</v>
      </c>
      <c r="C8428" t="s">
        <v>17755</v>
      </c>
      <c r="D8428" t="s">
        <v>27948</v>
      </c>
      <c r="E8428" t="s">
        <v>2458</v>
      </c>
      <c r="F8428" s="10"/>
      <c r="G8428">
        <v>2017</v>
      </c>
      <c r="J8428">
        <v>0.75667562892376927</v>
      </c>
      <c r="L8428" t="s">
        <v>38814</v>
      </c>
      <c r="M8428">
        <v>28448641</v>
      </c>
      <c r="Q8428" s="10"/>
      <c r="R8428" s="11">
        <f t="shared" si="262"/>
        <v>0</v>
      </c>
      <c r="U8428" s="11">
        <f t="shared" si="263"/>
        <v>0</v>
      </c>
      <c r="Y8428" s="11">
        <f>IF(SUM(Tableau1[[#This Row],[Other access]:[Sci-hub access]])&gt;=1,1,0)</f>
        <v>0</v>
      </c>
      <c r="Z8428" s="12">
        <f>IF(OR(Tableau1[[#This Row],[Access R1 + S1+ T1 ]]&gt;=1,Tableau1[[#This Row],[Access V1 +W1 + X1]]&gt;=1),1,0)</f>
        <v>0</v>
      </c>
      <c r="AB8428" s="10" t="str">
        <f>Tableau1[[#This Row],[DOI]]</f>
        <v>doi: 10.1001/jamaophthalmol.2017.0738</v>
      </c>
      <c r="AC8428" s="13" t="str">
        <f>Tableau1[[#This Row],[Authors]]&amp;", "&amp;Tableau1[[#This Row],[Title]]&amp;" "&amp;Tableau1[[#This Row],[Journal]]&amp;". "&amp;Tableau1[[#This Row],[Year]]</f>
        <v>Nakanishi M, Wang YT, Jung TP, Zao JK, Chien YY, Diniz-Filho A, Daga FB, Lin YP, Wang Y, Medeiros FA., Detecting Glaucoma With a Portable Brain-Computer Interface for Objective Assessment of Visual Function Loss. JAMA Ophthalmol. 2017</v>
      </c>
    </row>
    <row r="8429" spans="1:29" x14ac:dyDescent="0.3">
      <c r="A8429">
        <v>9604</v>
      </c>
      <c r="B8429" t="s">
        <v>2047</v>
      </c>
      <c r="C8429" t="s">
        <v>2048</v>
      </c>
      <c r="D8429" t="s">
        <v>2049</v>
      </c>
      <c r="E8429" t="s">
        <v>2794</v>
      </c>
      <c r="F8429" s="10"/>
      <c r="G8429">
        <v>2017</v>
      </c>
      <c r="J8429">
        <v>0.75679912766286639</v>
      </c>
      <c r="L8429" t="s">
        <v>43875</v>
      </c>
      <c r="M8429">
        <v>27645109</v>
      </c>
      <c r="Q8429" s="10"/>
      <c r="R8429" s="11">
        <f t="shared" si="262"/>
        <v>0</v>
      </c>
      <c r="U8429" s="11">
        <f t="shared" si="263"/>
        <v>0</v>
      </c>
      <c r="Y8429" s="11">
        <f>IF(SUM(Tableau1[[#This Row],[Other access]:[Sci-hub access]])&gt;=1,1,0)</f>
        <v>0</v>
      </c>
      <c r="Z8429" s="12">
        <f>IF(OR(Tableau1[[#This Row],[Access R1 + S1+ T1 ]]&gt;=1,Tableau1[[#This Row],[Access V1 +W1 + X1]]&gt;=1),1,0)</f>
        <v>0</v>
      </c>
      <c r="AB8429" s="10" t="str">
        <f>Tableau1[[#This Row],[DOI]]</f>
        <v>doi: 10.1080/03639045.2016.1238924</v>
      </c>
      <c r="AC8429" s="13" t="str">
        <f>Tableau1[[#This Row],[Authors]]&amp;", "&amp;Tableau1[[#This Row],[Title]]&amp;" "&amp;Tableau1[[#This Row],[Journal]]&amp;". "&amp;Tableau1[[#This Row],[Year]]</f>
        <v>Hotujac Grgurević M, Juretić M, Hafner A, Lovrić J, Pepić I., Tear fluid-eye drops compatibility assessment using surface tension. Drug Dev Ind Pharm. 2017</v>
      </c>
    </row>
    <row r="8430" spans="1:29" x14ac:dyDescent="0.3">
      <c r="A8430">
        <v>2129</v>
      </c>
      <c r="B8430" t="s">
        <v>5364</v>
      </c>
      <c r="C8430" t="s">
        <v>15609</v>
      </c>
      <c r="D8430" t="s">
        <v>25786</v>
      </c>
      <c r="E8430" t="s">
        <v>2443</v>
      </c>
      <c r="F8430" s="10"/>
      <c r="G8430">
        <v>2017</v>
      </c>
      <c r="J8430">
        <v>0.75687672749712975</v>
      </c>
      <c r="L8430" t="s">
        <v>36600</v>
      </c>
      <c r="M8430">
        <v>28813580</v>
      </c>
      <c r="Q8430" s="10"/>
      <c r="R8430" s="11">
        <f t="shared" si="262"/>
        <v>0</v>
      </c>
      <c r="U8430" s="11">
        <f t="shared" si="263"/>
        <v>0</v>
      </c>
      <c r="Y8430" s="11">
        <f>IF(SUM(Tableau1[[#This Row],[Other access]:[Sci-hub access]])&gt;=1,1,0)</f>
        <v>0</v>
      </c>
      <c r="Z8430" s="12">
        <f>IF(OR(Tableau1[[#This Row],[Access R1 + S1+ T1 ]]&gt;=1,Tableau1[[#This Row],[Access V1 +W1 + X1]]&gt;=1),1,0)</f>
        <v>0</v>
      </c>
      <c r="AB8430" s="10" t="str">
        <f>Tableau1[[#This Row],[DOI]]</f>
        <v>doi: 10.1167/iovs.17-22304</v>
      </c>
      <c r="AC8430" s="13" t="str">
        <f>Tableau1[[#This Row],[Authors]]&amp;", "&amp;Tableau1[[#This Row],[Title]]&amp;" "&amp;Tableau1[[#This Row],[Journal]]&amp;". "&amp;Tableau1[[#This Row],[Year]]</f>
        <v>Tang FY, Ma L, Tam POS, Pang CP, Tham CC, Chen LJ., Genetic Association of the PARL-ABCC5-HTR3D-HTR3C Locus With Primary Angle-Closure Glaucoma in Chinese. Invest Ophthalmol Vis Sci. 2017</v>
      </c>
    </row>
    <row r="8431" spans="1:29" x14ac:dyDescent="0.3">
      <c r="A8431">
        <v>273</v>
      </c>
      <c r="B8431" t="s">
        <v>3536</v>
      </c>
      <c r="C8431" t="s">
        <v>13797</v>
      </c>
      <c r="D8431" t="s">
        <v>23956</v>
      </c>
      <c r="E8431" t="s">
        <v>2816</v>
      </c>
      <c r="F8431" s="10"/>
      <c r="G8431">
        <v>2017</v>
      </c>
      <c r="J8431">
        <v>0.75688205024300392</v>
      </c>
      <c r="L8431" t="s">
        <v>34783</v>
      </c>
      <c r="M8431">
        <v>29279910</v>
      </c>
      <c r="Q8431" s="10"/>
      <c r="R8431" s="11">
        <f t="shared" si="262"/>
        <v>0</v>
      </c>
      <c r="U8431" s="11">
        <f t="shared" si="263"/>
        <v>0</v>
      </c>
      <c r="Y8431" s="11">
        <f>IF(SUM(Tableau1[[#This Row],[Other access]:[Sci-hub access]])&gt;=1,1,0)</f>
        <v>0</v>
      </c>
      <c r="Z8431" s="12">
        <f>IF(OR(Tableau1[[#This Row],[Access R1 + S1+ T1 ]]&gt;=1,Tableau1[[#This Row],[Access V1 +W1 + X1]]&gt;=1),1,0)</f>
        <v>0</v>
      </c>
      <c r="AB8431" s="10" t="str">
        <f>Tableau1[[#This Row],[DOI]]</f>
        <v>doi: 10.1001/jama.2017.17560</v>
      </c>
      <c r="AC8431" s="13" t="str">
        <f>Tableau1[[#This Row],[Authors]]&amp;", "&amp;Tableau1[[#This Row],[Title]]&amp;" "&amp;Tableau1[[#This Row],[Journal]]&amp;". "&amp;Tableau1[[#This Row],[Year]]</f>
        <v>Pieramici DJ., Sports-Related Eye Injuries. JAMA. 2017</v>
      </c>
    </row>
    <row r="8432" spans="1:29" ht="28.8" x14ac:dyDescent="0.3">
      <c r="A8432">
        <v>10146</v>
      </c>
      <c r="B8432" t="s">
        <v>12655</v>
      </c>
      <c r="C8432" t="s">
        <v>22823</v>
      </c>
      <c r="D8432" t="s">
        <v>33105</v>
      </c>
      <c r="E8432" t="s">
        <v>2445</v>
      </c>
      <c r="F8432" s="10"/>
      <c r="G8432">
        <v>2017</v>
      </c>
      <c r="J8432">
        <v>0.75693696255648957</v>
      </c>
      <c r="L8432" t="s">
        <v>44401</v>
      </c>
      <c r="M8432">
        <v>27454223</v>
      </c>
      <c r="Q8432" s="10"/>
      <c r="R8432" s="11">
        <f t="shared" si="262"/>
        <v>0</v>
      </c>
      <c r="U8432" s="11">
        <f t="shared" si="263"/>
        <v>0</v>
      </c>
      <c r="Y8432" s="11">
        <f>IF(SUM(Tableau1[[#This Row],[Other access]:[Sci-hub access]])&gt;=1,1,0)</f>
        <v>0</v>
      </c>
      <c r="Z8432" s="12">
        <f>IF(OR(Tableau1[[#This Row],[Access R1 + S1+ T1 ]]&gt;=1,Tableau1[[#This Row],[Access V1 +W1 + X1]]&gt;=1),1,0)</f>
        <v>0</v>
      </c>
      <c r="AB8432" s="10" t="str">
        <f>Tableau1[[#This Row],[DOI]]</f>
        <v>doi: 10.1097/IAE.0000000000001126</v>
      </c>
      <c r="AC8432" s="13" t="str">
        <f>Tableau1[[#This Row],[Authors]]&amp;", "&amp;Tableau1[[#This Row],[Title]]&amp;" "&amp;Tableau1[[#This Row],[Journal]]&amp;". "&amp;Tableau1[[#This Row],[Year]]</f>
        <v>Lorenz B, Stieger K, Jäger M, Mais C, Stieger S, Andrassi-Darida M., RETINAL VASCULAR DEVELOPMENT WITH 0.312 MG INTRAVITREAL BEVACIZUMAB TO TREAT SEVERE POSTERIOR RETINOPATHY OF PREMATURITY: A Longitudinal Fluorescein Angiographic Study. Retina. 2017</v>
      </c>
    </row>
    <row r="8433" spans="1:29" ht="28.8" x14ac:dyDescent="0.3">
      <c r="A8433">
        <v>7899</v>
      </c>
      <c r="B8433" t="s">
        <v>10643</v>
      </c>
      <c r="C8433" t="s">
        <v>20840</v>
      </c>
      <c r="D8433" t="s">
        <v>31081</v>
      </c>
      <c r="E8433" t="s">
        <v>2460</v>
      </c>
      <c r="F8433" s="10"/>
      <c r="G8433">
        <v>2017</v>
      </c>
      <c r="J8433">
        <v>0.75695775788189523</v>
      </c>
      <c r="L8433" t="s">
        <v>42246</v>
      </c>
      <c r="M8433">
        <v>28032805</v>
      </c>
      <c r="Q8433" s="10"/>
      <c r="R8433" s="11">
        <f t="shared" si="262"/>
        <v>0</v>
      </c>
      <c r="U8433" s="11">
        <f t="shared" si="263"/>
        <v>0</v>
      </c>
      <c r="Y8433" s="11">
        <f>IF(SUM(Tableau1[[#This Row],[Other access]:[Sci-hub access]])&gt;=1,1,0)</f>
        <v>0</v>
      </c>
      <c r="Z8433" s="12">
        <f>IF(OR(Tableau1[[#This Row],[Access R1 + S1+ T1 ]]&gt;=1,Tableau1[[#This Row],[Access V1 +W1 + X1]]&gt;=1),1,0)</f>
        <v>0</v>
      </c>
      <c r="AB8433" s="10" t="str">
        <f>Tableau1[[#This Row],[DOI]]</f>
        <v>doi: 10.1080/09286586.2016.1258082</v>
      </c>
      <c r="AC8433" s="13" t="str">
        <f>Tableau1[[#This Row],[Authors]]&amp;", "&amp;Tableau1[[#This Row],[Title]]&amp;" "&amp;Tableau1[[#This Row],[Journal]]&amp;". "&amp;Tableau1[[#This Row],[Year]]</f>
        <v>Klein BE, Johnson CA, Meuer SM, Lee K, Wahle A, Lee KE, Kulkarni A, Sonka M, Abràmoff MD, Klein R., Nerve Fiber Layer Thickness and Characteristics Associated with Glaucoma in Community Living Older Adults: Prelude to a Screening Trial? Ophthalmic Epidemiol. 2017</v>
      </c>
    </row>
    <row r="8434" spans="1:29" x14ac:dyDescent="0.3">
      <c r="A8434">
        <v>3238</v>
      </c>
      <c r="B8434" t="s">
        <v>6422</v>
      </c>
      <c r="C8434" t="s">
        <v>16665</v>
      </c>
      <c r="D8434" t="s">
        <v>26846</v>
      </c>
      <c r="E8434" t="s">
        <v>2441</v>
      </c>
      <c r="F8434" s="10"/>
      <c r="G8434">
        <v>2017</v>
      </c>
      <c r="J8434">
        <v>0.75700558379225091</v>
      </c>
      <c r="L8434" t="s">
        <v>37691</v>
      </c>
      <c r="M8434">
        <v>28615113</v>
      </c>
      <c r="Q8434" s="10"/>
      <c r="R8434" s="11">
        <f t="shared" si="262"/>
        <v>0</v>
      </c>
      <c r="U8434" s="11">
        <f t="shared" si="263"/>
        <v>0</v>
      </c>
      <c r="Y8434" s="11">
        <f>IF(SUM(Tableau1[[#This Row],[Other access]:[Sci-hub access]])&gt;=1,1,0)</f>
        <v>0</v>
      </c>
      <c r="Z8434" s="12">
        <f>IF(OR(Tableau1[[#This Row],[Access R1 + S1+ T1 ]]&gt;=1,Tableau1[[#This Row],[Access V1 +W1 + X1]]&gt;=1),1,0)</f>
        <v>0</v>
      </c>
      <c r="AB8434" s="10" t="str">
        <f>Tableau1[[#This Row],[DOI]]</f>
        <v>doi: 10.1016/j.ophtha.2017.05.014</v>
      </c>
      <c r="AC8434" s="13" t="str">
        <f>Tableau1[[#This Row],[Authors]]&amp;", "&amp;Tableau1[[#This Row],[Title]]&amp;" "&amp;Tableau1[[#This Row],[Journal]]&amp;". "&amp;Tableau1[[#This Row],[Year]]</f>
        <v>Tseng VL, Kim CH, Romero PT, Yu F, Robertson-Brown KW, Phung L, Raygoza D, Caprioli J, Coleman AL., Risk Factors and Long-Term Outcomes in Patients with Low Intraocular Pressure after Trabeculectomy. Ophthalmology. 2017</v>
      </c>
    </row>
    <row r="8435" spans="1:29" ht="28.8" x14ac:dyDescent="0.3">
      <c r="A8435">
        <v>8458</v>
      </c>
      <c r="B8435" t="s">
        <v>11136</v>
      </c>
      <c r="C8435" t="s">
        <v>21321</v>
      </c>
      <c r="D8435" t="s">
        <v>31575</v>
      </c>
      <c r="E8435" t="s">
        <v>2755</v>
      </c>
      <c r="F8435" s="10"/>
      <c r="G8435">
        <v>2017</v>
      </c>
      <c r="J8435">
        <v>0.75701037232845203</v>
      </c>
      <c r="L8435" t="s">
        <v>42797</v>
      </c>
      <c r="M8435">
        <v>27913089</v>
      </c>
      <c r="Q8435" s="10"/>
      <c r="R8435" s="11">
        <f t="shared" si="262"/>
        <v>0</v>
      </c>
      <c r="U8435" s="11">
        <f t="shared" si="263"/>
        <v>0</v>
      </c>
      <c r="Y8435" s="11">
        <f>IF(SUM(Tableau1[[#This Row],[Other access]:[Sci-hub access]])&gt;=1,1,0)</f>
        <v>0</v>
      </c>
      <c r="Z8435" s="12">
        <f>IF(OR(Tableau1[[#This Row],[Access R1 + S1+ T1 ]]&gt;=1,Tableau1[[#This Row],[Access V1 +W1 + X1]]&gt;=1),1,0)</f>
        <v>0</v>
      </c>
      <c r="AB8435" s="10" t="str">
        <f>Tableau1[[#This Row],[DOI]]</f>
        <v>doi: 10.1016/j.bjps.2016.10.015</v>
      </c>
      <c r="AC8435" s="13" t="str">
        <f>Tableau1[[#This Row],[Authors]]&amp;", "&amp;Tableau1[[#This Row],[Title]]&amp;" "&amp;Tableau1[[#This Row],[Journal]]&amp;". "&amp;Tableau1[[#This Row],[Year]]</f>
        <v>Keren S, Dotan G, Ben-Cnaan R, Leibovitch L, Leibovitch I., A combined one-stage surgical approach of orbital tumor debulking, lid reconstruction, and ptosis repair in children with orbitotemporal neurofibromatosis. J Plast Reconstr Aesthet Surg. 2017</v>
      </c>
    </row>
    <row r="8436" spans="1:29" x14ac:dyDescent="0.3">
      <c r="A8436">
        <v>9098</v>
      </c>
      <c r="B8436" t="s">
        <v>11704</v>
      </c>
      <c r="C8436" t="s">
        <v>21880</v>
      </c>
      <c r="D8436" t="s">
        <v>32145</v>
      </c>
      <c r="E8436" t="s">
        <v>2448</v>
      </c>
      <c r="F8436" s="10"/>
      <c r="G8436">
        <v>2017</v>
      </c>
      <c r="J8436">
        <v>0.75702507707851785</v>
      </c>
      <c r="L8436" t="s">
        <v>43419</v>
      </c>
      <c r="M8436">
        <v>27785597</v>
      </c>
      <c r="Q8436" s="10"/>
      <c r="R8436" s="11">
        <f t="shared" si="262"/>
        <v>0</v>
      </c>
      <c r="U8436" s="11">
        <f t="shared" si="263"/>
        <v>0</v>
      </c>
      <c r="Y8436" s="11">
        <f>IF(SUM(Tableau1[[#This Row],[Other access]:[Sci-hub access]])&gt;=1,1,0)</f>
        <v>0</v>
      </c>
      <c r="Z8436" s="12">
        <f>IF(OR(Tableau1[[#This Row],[Access R1 + S1+ T1 ]]&gt;=1,Tableau1[[#This Row],[Access V1 +W1 + X1]]&gt;=1),1,0)</f>
        <v>0</v>
      </c>
      <c r="AB8436" s="10" t="str">
        <f>Tableau1[[#This Row],[DOI]]</f>
        <v>doi: 10.1007/s00417-016-3513-9</v>
      </c>
      <c r="AC8436" s="13" t="str">
        <f>Tableau1[[#This Row],[Authors]]&amp;", "&amp;Tableau1[[#This Row],[Title]]&amp;" "&amp;Tableau1[[#This Row],[Journal]]&amp;". "&amp;Tableau1[[#This Row],[Year]]</f>
        <v>Ren M, Yang XG, Dang XJ, Xiao JA., Exome sequencing identifies a novel mutation in GJA8 associated with inherited cataract in a Chinese family. Graefes Arch Clin Exp Ophthalmol. 2017</v>
      </c>
    </row>
    <row r="8437" spans="1:29" x14ac:dyDescent="0.3">
      <c r="A8437">
        <v>10398</v>
      </c>
      <c r="B8437" t="s">
        <v>12890</v>
      </c>
      <c r="C8437" t="s">
        <v>23057</v>
      </c>
      <c r="D8437" t="s">
        <v>33343</v>
      </c>
      <c r="E8437" t="s">
        <v>2448</v>
      </c>
      <c r="F8437" s="10"/>
      <c r="G8437">
        <v>2017</v>
      </c>
      <c r="J8437">
        <v>0.75707272648527701</v>
      </c>
      <c r="L8437" t="s">
        <v>44648</v>
      </c>
      <c r="M8437">
        <v>27339063</v>
      </c>
      <c r="Q8437" s="10"/>
      <c r="R8437" s="11">
        <f t="shared" si="262"/>
        <v>0</v>
      </c>
      <c r="U8437" s="11">
        <f t="shared" si="263"/>
        <v>0</v>
      </c>
      <c r="Y8437" s="11">
        <f>IF(SUM(Tableau1[[#This Row],[Other access]:[Sci-hub access]])&gt;=1,1,0)</f>
        <v>0</v>
      </c>
      <c r="Z8437" s="12">
        <f>IF(OR(Tableau1[[#This Row],[Access R1 + S1+ T1 ]]&gt;=1,Tableau1[[#This Row],[Access V1 +W1 + X1]]&gt;=1),1,0)</f>
        <v>0</v>
      </c>
      <c r="AB8437" s="10" t="str">
        <f>Tableau1[[#This Row],[DOI]]</f>
        <v>doi: 10.1007/s00417-016-3413-z</v>
      </c>
      <c r="AC8437" s="13" t="str">
        <f>Tableau1[[#This Row],[Authors]]&amp;", "&amp;Tableau1[[#This Row],[Title]]&amp;" "&amp;Tableau1[[#This Row],[Journal]]&amp;". "&amp;Tableau1[[#This Row],[Year]]</f>
        <v>Romano MR, Cennamo G, Amoroso F, Montorio D, Castellani C, Reibaldi M, Cennamo G., Intraretinal changes in the presence of epiretinal traction. Graefes Arch Clin Exp Ophthalmol. 2017</v>
      </c>
    </row>
    <row r="8438" spans="1:29" ht="28.8" x14ac:dyDescent="0.3">
      <c r="A8438">
        <v>6972</v>
      </c>
      <c r="B8438" t="s">
        <v>9833</v>
      </c>
      <c r="C8438" t="s">
        <v>20036</v>
      </c>
      <c r="D8438" t="s">
        <v>30267</v>
      </c>
      <c r="E8438" t="s">
        <v>34349</v>
      </c>
      <c r="F8438" s="10"/>
      <c r="G8438">
        <v>2017</v>
      </c>
      <c r="J8438">
        <v>0.75712702379658492</v>
      </c>
      <c r="L8438" t="s">
        <v>41330</v>
      </c>
      <c r="M8438">
        <v>28140525</v>
      </c>
      <c r="Q8438" s="10"/>
      <c r="R8438" s="11">
        <f t="shared" si="262"/>
        <v>0</v>
      </c>
      <c r="U8438" s="11">
        <f t="shared" si="263"/>
        <v>0</v>
      </c>
      <c r="Y8438" s="11">
        <f>IF(SUM(Tableau1[[#This Row],[Other access]:[Sci-hub access]])&gt;=1,1,0)</f>
        <v>0</v>
      </c>
      <c r="Z8438" s="12">
        <f>IF(OR(Tableau1[[#This Row],[Access R1 + S1+ T1 ]]&gt;=1,Tableau1[[#This Row],[Access V1 +W1 + X1]]&gt;=1),1,0)</f>
        <v>0</v>
      </c>
      <c r="AB8438" s="10" t="str">
        <f>Tableau1[[#This Row],[DOI]]</f>
        <v>doi: 10.1111/pcmr.12577</v>
      </c>
      <c r="AC8438" s="13" t="str">
        <f>Tableau1[[#This Row],[Authors]]&amp;", "&amp;Tableau1[[#This Row],[Title]]&amp;" "&amp;Tableau1[[#This Row],[Journal]]&amp;". "&amp;Tableau1[[#This Row],[Year]]</f>
        <v>Crépin R, Gentien D, Duché A, Rapinat A, Reyes C, Némati F, Massonnet G, Decaudin D, Djender S, Moutel S, Desrumeaux K, Cassoux N, Piperno-Neumann S, Amigorena S, Perez F, Roman-Roman S, de Marco A., Nanobodies against surface biomarkers enable the analysis of tumor genetic heterogeneity in uveal melanoma patient-derived xenografts. Pigment Cell Melanoma Res. 2017</v>
      </c>
    </row>
    <row r="8439" spans="1:29" x14ac:dyDescent="0.3">
      <c r="A8439">
        <v>1365</v>
      </c>
      <c r="B8439" t="s">
        <v>4625</v>
      </c>
      <c r="C8439" t="s">
        <v>14876</v>
      </c>
      <c r="D8439" t="s">
        <v>25046</v>
      </c>
      <c r="E8439" t="s">
        <v>2451</v>
      </c>
      <c r="F8439" s="10"/>
      <c r="G8439">
        <v>2017</v>
      </c>
      <c r="J8439">
        <v>0.75729505769453986</v>
      </c>
      <c r="L8439" t="s">
        <v>35848</v>
      </c>
      <c r="M8439">
        <v>28968412</v>
      </c>
      <c r="Q8439" s="10"/>
      <c r="R8439" s="11">
        <f t="shared" si="262"/>
        <v>0</v>
      </c>
      <c r="U8439" s="11">
        <f t="shared" si="263"/>
        <v>0</v>
      </c>
      <c r="Y8439" s="11">
        <f>IF(SUM(Tableau1[[#This Row],[Other access]:[Sci-hub access]])&gt;=1,1,0)</f>
        <v>0</v>
      </c>
      <c r="Z8439" s="12">
        <f>IF(OR(Tableau1[[#This Row],[Access R1 + S1+ T1 ]]&gt;=1,Tableau1[[#This Row],[Access V1 +W1 + X1]]&gt;=1),1,0)</f>
        <v>0</v>
      </c>
      <c r="AB8439" s="10" t="str">
        <f>Tableau1[[#This Row],[DOI]]</f>
        <v>doi: 10.1371/journal.pone.0185305</v>
      </c>
      <c r="AC8439" s="13" t="str">
        <f>Tableau1[[#This Row],[Authors]]&amp;", "&amp;Tableau1[[#This Row],[Title]]&amp;" "&amp;Tableau1[[#This Row],[Journal]]&amp;". "&amp;Tableau1[[#This Row],[Year]]</f>
        <v>Yasuda M, Takayama K, Kanda T, Taguchi M, Someya H, Takeuchi M., Comparison of intraocular pressure-lowering effects of ripasudil hydrochloride hydrate for inflammatory and corticosteroid-induced ocular hypertension. PLoS One. 2017</v>
      </c>
    </row>
    <row r="8440" spans="1:29" x14ac:dyDescent="0.3">
      <c r="A8440">
        <v>7939</v>
      </c>
      <c r="B8440" t="s">
        <v>10677</v>
      </c>
      <c r="C8440" t="s">
        <v>20873</v>
      </c>
      <c r="D8440" t="s">
        <v>31115</v>
      </c>
      <c r="E8440" t="s">
        <v>3113</v>
      </c>
      <c r="F8440" s="10"/>
      <c r="G8440">
        <v>2017</v>
      </c>
      <c r="J8440">
        <v>0.75767202604298645</v>
      </c>
      <c r="L8440" t="s">
        <v>42286</v>
      </c>
      <c r="M8440">
        <v>28026096</v>
      </c>
      <c r="Q8440" s="10"/>
      <c r="R8440" s="11">
        <f t="shared" si="262"/>
        <v>0</v>
      </c>
      <c r="U8440" s="11">
        <f t="shared" si="263"/>
        <v>0</v>
      </c>
      <c r="Y8440" s="11">
        <f>IF(SUM(Tableau1[[#This Row],[Other access]:[Sci-hub access]])&gt;=1,1,0)</f>
        <v>0</v>
      </c>
      <c r="Z8440" s="12">
        <f>IF(OR(Tableau1[[#This Row],[Access R1 + S1+ T1 ]]&gt;=1,Tableau1[[#This Row],[Access V1 +W1 + X1]]&gt;=1),1,0)</f>
        <v>0</v>
      </c>
      <c r="AB8440" s="10" t="str">
        <f>Tableau1[[#This Row],[DOI]]</f>
        <v>doi: 10.1111/jch.12963</v>
      </c>
      <c r="AC8440" s="13" t="str">
        <f>Tableau1[[#This Row],[Authors]]&amp;", "&amp;Tableau1[[#This Row],[Title]]&amp;" "&amp;Tableau1[[#This Row],[Journal]]&amp;". "&amp;Tableau1[[#This Row],[Year]]</f>
        <v>Spannella F, Giulietti F, Fedecostante M, Ricci M, Balietti P, Cocci G, Landi L, Bonfigli AR, Boemi M, Espinosa E, Sarzani R., Interarm blood pressure differences predict target organ damage in type 2 diabetes. J Clin Hypertens (Greenwich). 2017</v>
      </c>
    </row>
    <row r="8441" spans="1:29" x14ac:dyDescent="0.3">
      <c r="A8441">
        <v>6250</v>
      </c>
      <c r="B8441" t="s">
        <v>9207</v>
      </c>
      <c r="C8441" t="s">
        <v>19420</v>
      </c>
      <c r="D8441" t="s">
        <v>29638</v>
      </c>
      <c r="E8441" t="s">
        <v>2807</v>
      </c>
      <c r="F8441" s="10"/>
      <c r="G8441">
        <v>2017</v>
      </c>
      <c r="J8441">
        <v>0.75794684045750937</v>
      </c>
      <c r="L8441" t="s">
        <v>40620</v>
      </c>
      <c r="M8441">
        <v>28234825</v>
      </c>
      <c r="Q8441" s="10"/>
      <c r="R8441" s="11">
        <f t="shared" si="262"/>
        <v>0</v>
      </c>
      <c r="U8441" s="11">
        <f t="shared" si="263"/>
        <v>0</v>
      </c>
      <c r="Y8441" s="11">
        <f>IF(SUM(Tableau1[[#This Row],[Other access]:[Sci-hub access]])&gt;=1,1,0)</f>
        <v>0</v>
      </c>
      <c r="Z8441" s="12">
        <f>IF(OR(Tableau1[[#This Row],[Access R1 + S1+ T1 ]]&gt;=1,Tableau1[[#This Row],[Access V1 +W1 + X1]]&gt;=1),1,0)</f>
        <v>0</v>
      </c>
      <c r="AB8441" s="10" t="str">
        <f>Tableau1[[#This Row],[DOI]]</f>
        <v>doi: 10.1097/PRS.0000000000003094</v>
      </c>
      <c r="AC8441" s="13" t="str">
        <f>Tableau1[[#This Row],[Authors]]&amp;", "&amp;Tableau1[[#This Row],[Title]]&amp;" "&amp;Tableau1[[#This Row],[Journal]]&amp;". "&amp;Tableau1[[#This Row],[Year]]</f>
        <v>Shoukath S, Taylor GI, Mendelson BC, Corlett RJ, Shayan R, Tourani SS, Ashton MW., The Lymphatic Anatomy of the Lower Eyelid and Conjunctiva and Correlation with Postoperative Chemosis and Edema. Plast Reconstr Surg. 2017</v>
      </c>
    </row>
    <row r="8442" spans="1:29" x14ac:dyDescent="0.3">
      <c r="A8442">
        <v>4812</v>
      </c>
      <c r="B8442" t="s">
        <v>7916</v>
      </c>
      <c r="C8442" t="s">
        <v>18145</v>
      </c>
      <c r="D8442" t="s">
        <v>28346</v>
      </c>
      <c r="E8442" t="s">
        <v>2835</v>
      </c>
      <c r="F8442" s="10"/>
      <c r="G8442">
        <v>2017</v>
      </c>
      <c r="J8442">
        <v>0.75810267588468849</v>
      </c>
      <c r="L8442" t="s">
        <v>39225</v>
      </c>
      <c r="M8442">
        <v>28402943</v>
      </c>
      <c r="Q8442" s="10"/>
      <c r="R8442" s="11">
        <f t="shared" si="262"/>
        <v>0</v>
      </c>
      <c r="U8442" s="11">
        <f t="shared" si="263"/>
        <v>0</v>
      </c>
      <c r="Y8442" s="11">
        <f>IF(SUM(Tableau1[[#This Row],[Other access]:[Sci-hub access]])&gt;=1,1,0)</f>
        <v>0</v>
      </c>
      <c r="Z8442" s="12">
        <f>IF(OR(Tableau1[[#This Row],[Access R1 + S1+ T1 ]]&gt;=1,Tableau1[[#This Row],[Access V1 +W1 + X1]]&gt;=1),1,0)</f>
        <v>0</v>
      </c>
      <c r="AB8442" s="10" t="str">
        <f>Tableau1[[#This Row],[DOI]]</f>
        <v>doi: 10.18632/oncotarget.16683</v>
      </c>
      <c r="AC8442" s="13" t="str">
        <f>Tableau1[[#This Row],[Authors]]&amp;", "&amp;Tableau1[[#This Row],[Title]]&amp;" "&amp;Tableau1[[#This Row],[Journal]]&amp;". "&amp;Tableau1[[#This Row],[Year]]</f>
        <v>Xu J, Zhong H, Cui L, Lan Q, Chen L, He W, Wu Y, Jiang L, Huang H, Zhao X, Li L, Zeng S, Li M, Xu F., Expression of wild-type p53-induced phosphatase 1 in diabetic epiretinal membranes. Oncotarget. 2017</v>
      </c>
    </row>
    <row r="8443" spans="1:29" x14ac:dyDescent="0.3">
      <c r="A8443">
        <v>9366</v>
      </c>
      <c r="B8443" t="s">
        <v>2003</v>
      </c>
      <c r="C8443" t="s">
        <v>2004</v>
      </c>
      <c r="D8443" t="s">
        <v>2005</v>
      </c>
      <c r="E8443" t="s">
        <v>2867</v>
      </c>
      <c r="F8443" s="10"/>
      <c r="G8443">
        <v>2017</v>
      </c>
      <c r="J8443">
        <v>0.75820008767282632</v>
      </c>
      <c r="L8443" t="s">
        <v>43657</v>
      </c>
      <c r="M8443">
        <v>27720922</v>
      </c>
      <c r="Q8443" s="10"/>
      <c r="R8443" s="11">
        <f t="shared" si="262"/>
        <v>0</v>
      </c>
      <c r="U8443" s="11">
        <f t="shared" si="263"/>
        <v>0</v>
      </c>
      <c r="Y8443" s="11">
        <f>IF(SUM(Tableau1[[#This Row],[Other access]:[Sci-hub access]])&gt;=1,1,0)</f>
        <v>0</v>
      </c>
      <c r="Z8443" s="12">
        <f>IF(OR(Tableau1[[#This Row],[Access R1 + S1+ T1 ]]&gt;=1,Tableau1[[#This Row],[Access V1 +W1 + X1]]&gt;=1),1,0)</f>
        <v>0</v>
      </c>
      <c r="AB8443" s="10" t="str">
        <f>Tableau1[[#This Row],[DOI]]</f>
        <v>doi: 10.1016/j.jid.2016.09.022</v>
      </c>
      <c r="AC8443" s="13" t="str">
        <f>Tableau1[[#This Row],[Authors]]&amp;", "&amp;Tableau1[[#This Row],[Title]]&amp;" "&amp;Tableau1[[#This Row],[Journal]]&amp;". "&amp;Tableau1[[#This Row],[Year]]</f>
        <v>De Filippo E, Schiedel AC, Manga P., Interaction between G Protein-Coupled Receptor 143 and Tyrosinase: Implications for Understanding Ocular Albinism Type 1. J Invest Dermatol. 2017</v>
      </c>
    </row>
    <row r="8444" spans="1:29" x14ac:dyDescent="0.3">
      <c r="A8444">
        <v>1178</v>
      </c>
      <c r="B8444" t="s">
        <v>4440</v>
      </c>
      <c r="C8444" t="s">
        <v>14693</v>
      </c>
      <c r="D8444" t="s">
        <v>24861</v>
      </c>
      <c r="E8444" t="s">
        <v>2446</v>
      </c>
      <c r="F8444" s="10"/>
      <c r="G8444">
        <v>2018</v>
      </c>
      <c r="J8444">
        <v>0.75823104564778898</v>
      </c>
      <c r="L8444" t="s">
        <v>35665</v>
      </c>
      <c r="M8444">
        <v>28991351</v>
      </c>
      <c r="Q8444" s="10"/>
      <c r="R8444" s="11">
        <f t="shared" si="262"/>
        <v>0</v>
      </c>
      <c r="U8444" s="11">
        <f t="shared" si="263"/>
        <v>0</v>
      </c>
      <c r="Y8444" s="11">
        <f>IF(SUM(Tableau1[[#This Row],[Other access]:[Sci-hub access]])&gt;=1,1,0)</f>
        <v>0</v>
      </c>
      <c r="Z8444" s="12">
        <f>IF(OR(Tableau1[[#This Row],[Access R1 + S1+ T1 ]]&gt;=1,Tableau1[[#This Row],[Access V1 +W1 + X1]]&gt;=1),1,0)</f>
        <v>0</v>
      </c>
      <c r="AB8444" s="10" t="str">
        <f>Tableau1[[#This Row],[DOI]]</f>
        <v>doi: 10.3928/01913913-20170703-08</v>
      </c>
      <c r="AC8444" s="13" t="str">
        <f>Tableau1[[#This Row],[Authors]]&amp;", "&amp;Tableau1[[#This Row],[Title]]&amp;" "&amp;Tableau1[[#This Row],[Journal]]&amp;". "&amp;Tableau1[[#This Row],[Year]]</f>
        <v>Eustis HS, Nguyen AH., The Treatment of Congenital Nasolacrimal Duct Obstruction in Children: A Retrospective Review. J Pediatr Ophthalmol Strabismus. 2018</v>
      </c>
    </row>
    <row r="8445" spans="1:29" x14ac:dyDescent="0.3">
      <c r="A8445">
        <v>7655</v>
      </c>
      <c r="B8445" t="s">
        <v>10433</v>
      </c>
      <c r="C8445" t="s">
        <v>20630</v>
      </c>
      <c r="D8445" t="s">
        <v>30869</v>
      </c>
      <c r="E8445" t="s">
        <v>2451</v>
      </c>
      <c r="F8445" s="10"/>
      <c r="G8445">
        <v>2017</v>
      </c>
      <c r="J8445">
        <v>0.75827737920979432</v>
      </c>
      <c r="L8445" t="s">
        <v>42008</v>
      </c>
      <c r="M8445">
        <v>28068383</v>
      </c>
      <c r="Q8445" s="10"/>
      <c r="R8445" s="11">
        <f t="shared" si="262"/>
        <v>0</v>
      </c>
      <c r="U8445" s="11">
        <f t="shared" si="263"/>
        <v>0</v>
      </c>
      <c r="Y8445" s="11">
        <f>IF(SUM(Tableau1[[#This Row],[Other access]:[Sci-hub access]])&gt;=1,1,0)</f>
        <v>0</v>
      </c>
      <c r="Z8445" s="12">
        <f>IF(OR(Tableau1[[#This Row],[Access R1 + S1+ T1 ]]&gt;=1,Tableau1[[#This Row],[Access V1 +W1 + X1]]&gt;=1),1,0)</f>
        <v>0</v>
      </c>
      <c r="AB8445" s="10" t="str">
        <f>Tableau1[[#This Row],[DOI]]</f>
        <v>doi: 10.1371/journal.pone.0169675</v>
      </c>
      <c r="AC8445" s="13" t="str">
        <f>Tableau1[[#This Row],[Authors]]&amp;", "&amp;Tableau1[[#This Row],[Title]]&amp;" "&amp;Tableau1[[#This Row],[Journal]]&amp;". "&amp;Tableau1[[#This Row],[Year]]</f>
        <v>Kim YH, Jung JC, Gum SI, Park SB, Ma JY, Kim YI, Lee KW, Park YJ., Inhibition of Pterygium Fibroblast Migration and Outgrowth by Bevacizumab and Cyclosporine A Involves Down-Regulation of Matrix Metalloproteinases-3 and -13. PLoS One. 2017</v>
      </c>
    </row>
    <row r="8446" spans="1:29" x14ac:dyDescent="0.3">
      <c r="A8446">
        <v>999</v>
      </c>
      <c r="B8446" t="s">
        <v>4261</v>
      </c>
      <c r="C8446" t="s">
        <v>14515</v>
      </c>
      <c r="D8446" t="s">
        <v>24682</v>
      </c>
      <c r="E8446" t="s">
        <v>2451</v>
      </c>
      <c r="F8446" s="10"/>
      <c r="G8446">
        <v>2017</v>
      </c>
      <c r="J8446">
        <v>0.75840566159614353</v>
      </c>
      <c r="L8446" t="s">
        <v>35487</v>
      </c>
      <c r="M8446">
        <v>29049405</v>
      </c>
      <c r="Q8446" s="10"/>
      <c r="R8446" s="11">
        <f t="shared" si="262"/>
        <v>0</v>
      </c>
      <c r="U8446" s="11">
        <f t="shared" si="263"/>
        <v>0</v>
      </c>
      <c r="Y8446" s="11">
        <f>IF(SUM(Tableau1[[#This Row],[Other access]:[Sci-hub access]])&gt;=1,1,0)</f>
        <v>0</v>
      </c>
      <c r="Z8446" s="12">
        <f>IF(OR(Tableau1[[#This Row],[Access R1 + S1+ T1 ]]&gt;=1,Tableau1[[#This Row],[Access V1 +W1 + X1]]&gt;=1),1,0)</f>
        <v>0</v>
      </c>
      <c r="AB8446" s="10" t="str">
        <f>Tableau1[[#This Row],[DOI]]</f>
        <v>doi: 10.1371/journal.pone.0186741</v>
      </c>
      <c r="AC8446" s="13" t="str">
        <f>Tableau1[[#This Row],[Authors]]&amp;", "&amp;Tableau1[[#This Row],[Title]]&amp;" "&amp;Tableau1[[#This Row],[Journal]]&amp;". "&amp;Tableau1[[#This Row],[Year]]</f>
        <v>Yoo YJ, Hwang JM, Yang HK., Differences in pupillary light reflex between optic neuritis and ischemic optic neuropathy. PLoS One. 2017</v>
      </c>
    </row>
    <row r="8447" spans="1:29" x14ac:dyDescent="0.3">
      <c r="A8447">
        <v>800</v>
      </c>
      <c r="B8447" t="s">
        <v>4063</v>
      </c>
      <c r="C8447" t="s">
        <v>14317</v>
      </c>
      <c r="D8447" t="s">
        <v>24483</v>
      </c>
      <c r="E8447" t="s">
        <v>2617</v>
      </c>
      <c r="F8447" s="10"/>
      <c r="G8447">
        <v>2017</v>
      </c>
      <c r="J8447">
        <v>0.75841540359280257</v>
      </c>
      <c r="L8447" t="s">
        <v>35293</v>
      </c>
      <c r="M8447">
        <v>29105728</v>
      </c>
      <c r="Q8447" s="10"/>
      <c r="R8447" s="11">
        <f t="shared" si="262"/>
        <v>0</v>
      </c>
      <c r="U8447" s="11">
        <f t="shared" si="263"/>
        <v>0</v>
      </c>
      <c r="Y8447" s="11">
        <f>IF(SUM(Tableau1[[#This Row],[Other access]:[Sci-hub access]])&gt;=1,1,0)</f>
        <v>0</v>
      </c>
      <c r="Z8447" s="12">
        <f>IF(OR(Tableau1[[#This Row],[Access R1 + S1+ T1 ]]&gt;=1,Tableau1[[#This Row],[Access V1 +W1 + X1]]&gt;=1),1,0)</f>
        <v>0</v>
      </c>
      <c r="AB8447" s="10" t="str">
        <f>Tableau1[[#This Row],[DOI]]</f>
        <v>doi: 10.1002/14651858.CD011221.pub2</v>
      </c>
      <c r="AC8447" s="13" t="str">
        <f>Tableau1[[#This Row],[Authors]]&amp;", "&amp;Tableau1[[#This Row],[Title]]&amp;" "&amp;Tableau1[[#This Row],[Journal]]&amp;". "&amp;Tableau1[[#This Row],[Year]]</f>
        <v>Hull S, Tailor V, Balduzzi S, Rahi J, Schmucker C, Virgili G, Dahlmann-Noor A., Tests for detecting strabismus in children aged 1 to 6 years in the community. Cochrane Database Syst Rev. 2017</v>
      </c>
    </row>
    <row r="8448" spans="1:29" ht="28.8" x14ac:dyDescent="0.3">
      <c r="A8448">
        <v>38</v>
      </c>
      <c r="B8448" t="s">
        <v>3301</v>
      </c>
      <c r="C8448" t="s">
        <v>13562</v>
      </c>
      <c r="D8448" t="s">
        <v>23721</v>
      </c>
      <c r="E8448" t="s">
        <v>2462</v>
      </c>
      <c r="F8448" s="10"/>
      <c r="G8448">
        <v>2018</v>
      </c>
      <c r="J8448">
        <v>0.75842196763110825</v>
      </c>
      <c r="L8448" t="s">
        <v>34556</v>
      </c>
      <c r="M8448">
        <v>29471798</v>
      </c>
      <c r="Q8448" s="10"/>
      <c r="R8448" s="11">
        <f t="shared" si="262"/>
        <v>0</v>
      </c>
      <c r="U8448" s="11">
        <f t="shared" si="263"/>
        <v>0</v>
      </c>
      <c r="Y8448" s="11">
        <f>IF(SUM(Tableau1[[#This Row],[Other access]:[Sci-hub access]])&gt;=1,1,0)</f>
        <v>0</v>
      </c>
      <c r="Z8448" s="12">
        <f>IF(OR(Tableau1[[#This Row],[Access R1 + S1+ T1 ]]&gt;=1,Tableau1[[#This Row],[Access V1 +W1 + X1]]&gt;=1),1,0)</f>
        <v>0</v>
      </c>
      <c r="AB8448" s="10" t="str">
        <f>Tableau1[[#This Row],[DOI]]</f>
        <v>doi: 10.1186/s12886-018-0716-3</v>
      </c>
      <c r="AC8448" s="13" t="str">
        <f>Tableau1[[#This Row],[Authors]]&amp;", "&amp;Tableau1[[#This Row],[Title]]&amp;" "&amp;Tableau1[[#This Row],[Journal]]&amp;". "&amp;Tableau1[[#This Row],[Year]]</f>
        <v>Ma Y, Lin S, Zhu J, Xu X, Lu L, Zhao R, Zhao H, Li Q, Hou Z, He X, Zou H., Different patterns of myopia prevalence and progression between internal migrant and local resident school children in Shanghai, China: a 2-year cohort study. BMC Ophthalmol. 2018</v>
      </c>
    </row>
    <row r="8449" spans="1:29" x14ac:dyDescent="0.3">
      <c r="A8449">
        <v>8288</v>
      </c>
      <c r="B8449" t="s">
        <v>10989</v>
      </c>
      <c r="C8449" t="s">
        <v>21176</v>
      </c>
      <c r="D8449" t="s">
        <v>31427</v>
      </c>
      <c r="E8449" t="s">
        <v>2479</v>
      </c>
      <c r="F8449" s="10"/>
      <c r="G8449">
        <v>2017</v>
      </c>
      <c r="J8449">
        <v>0.75844684858485112</v>
      </c>
      <c r="L8449" t="s">
        <v>42632</v>
      </c>
      <c r="M8449">
        <v>27941384</v>
      </c>
      <c r="Q8449" s="10"/>
      <c r="R8449" s="11">
        <f t="shared" si="262"/>
        <v>0</v>
      </c>
      <c r="U8449" s="11">
        <f t="shared" si="263"/>
        <v>0</v>
      </c>
      <c r="Y8449" s="11">
        <f>IF(SUM(Tableau1[[#This Row],[Other access]:[Sci-hub access]])&gt;=1,1,0)</f>
        <v>0</v>
      </c>
      <c r="Z8449" s="12">
        <f>IF(OR(Tableau1[[#This Row],[Access R1 + S1+ T1 ]]&gt;=1,Tableau1[[#This Row],[Access V1 +W1 + X1]]&gt;=1),1,0)</f>
        <v>0</v>
      </c>
      <c r="AB8449" s="10" t="str">
        <f>Tableau1[[#This Row],[DOI]]</f>
        <v>doi: 10.1097/ICO.0000000000001092</v>
      </c>
      <c r="AC8449" s="13" t="str">
        <f>Tableau1[[#This Row],[Authors]]&amp;", "&amp;Tableau1[[#This Row],[Title]]&amp;" "&amp;Tableau1[[#This Row],[Journal]]&amp;". "&amp;Tableau1[[#This Row],[Year]]</f>
        <v>Chuephanich P, Supiyaphun C, Aravena C, Bozkurt TK, Yu F, Deng SX., Characterization of the Corneal Subbasal Nerve Plexus in Limbal Stem Cell Deficiency. Cornea. 2017</v>
      </c>
    </row>
    <row r="8450" spans="1:29" x14ac:dyDescent="0.3">
      <c r="A8450">
        <v>8995</v>
      </c>
      <c r="B8450" t="s">
        <v>11610</v>
      </c>
      <c r="C8450" t="s">
        <v>21789</v>
      </c>
      <c r="D8450" t="s">
        <v>32051</v>
      </c>
      <c r="E8450" t="s">
        <v>2631</v>
      </c>
      <c r="F8450" s="10"/>
      <c r="G8450">
        <v>2017</v>
      </c>
      <c r="J8450">
        <v>0.75864082022120238</v>
      </c>
      <c r="L8450" t="e">
        <v>#VALUE!</v>
      </c>
      <c r="M8450">
        <v>27796562</v>
      </c>
      <c r="Q8450" s="10"/>
      <c r="R8450" s="11">
        <f t="shared" ref="R8450:R8513" si="264">IF(SUM(N8450:Q8450)&gt;0,1,0)</f>
        <v>0</v>
      </c>
      <c r="U8450" s="11">
        <f t="shared" ref="U8450:U8513" si="265">IF(SUM(R8450,T8450)&gt;0,1,0)</f>
        <v>0</v>
      </c>
      <c r="Y8450" s="11">
        <f>IF(SUM(Tableau1[[#This Row],[Other access]:[Sci-hub access]])&gt;=1,1,0)</f>
        <v>0</v>
      </c>
      <c r="Z8450" s="12">
        <f>IF(OR(Tableau1[[#This Row],[Access R1 + S1+ T1 ]]&gt;=1,Tableau1[[#This Row],[Access V1 +W1 + X1]]&gt;=1),1,0)</f>
        <v>0</v>
      </c>
      <c r="AB8450" s="10" t="e">
        <f>Tableau1[[#This Row],[DOI]]</f>
        <v>#VALUE!</v>
      </c>
      <c r="AC8450" s="13" t="str">
        <f>Tableau1[[#This Row],[Authors]]&amp;", "&amp;Tableau1[[#This Row],[Title]]&amp;" "&amp;Tableau1[[#This Row],[Journal]]&amp;". "&amp;Tableau1[[#This Row],[Year]]</f>
        <v>Camus AC, Dill JA, Rosser TG, Pote LM, Griffin MJ., Myxobolus axelrodi n. sp. (Myxosporea: Myxobolidae) a parasite infecting the brain and retinas of the cardinal tetra Paracheirodon axelrodi (Teleostei: Characidae). Parasitol Res. 2017</v>
      </c>
    </row>
    <row r="8451" spans="1:29" x14ac:dyDescent="0.3">
      <c r="A8451">
        <v>3673</v>
      </c>
      <c r="B8451" t="s">
        <v>6844</v>
      </c>
      <c r="C8451" t="s">
        <v>17085</v>
      </c>
      <c r="D8451" t="s">
        <v>27268</v>
      </c>
      <c r="E8451" t="s">
        <v>2443</v>
      </c>
      <c r="F8451" s="10"/>
      <c r="G8451">
        <v>2017</v>
      </c>
      <c r="J8451">
        <v>0.75871312650922718</v>
      </c>
      <c r="L8451" t="s">
        <v>38117</v>
      </c>
      <c r="M8451">
        <v>28549093</v>
      </c>
      <c r="Q8451" s="10"/>
      <c r="R8451" s="11">
        <f t="shared" si="264"/>
        <v>0</v>
      </c>
      <c r="U8451" s="11">
        <f t="shared" si="265"/>
        <v>0</v>
      </c>
      <c r="Y8451" s="11">
        <f>IF(SUM(Tableau1[[#This Row],[Other access]:[Sci-hub access]])&gt;=1,1,0)</f>
        <v>0</v>
      </c>
      <c r="Z8451" s="12">
        <f>IF(OR(Tableau1[[#This Row],[Access R1 + S1+ T1 ]]&gt;=1,Tableau1[[#This Row],[Access V1 +W1 + X1]]&gt;=1),1,0)</f>
        <v>0</v>
      </c>
      <c r="AB8451" s="10" t="str">
        <f>Tableau1[[#This Row],[DOI]]</f>
        <v>doi: 10.1167/iovs.17-21443</v>
      </c>
      <c r="AC8451" s="13" t="str">
        <f>Tableau1[[#This Row],[Authors]]&amp;", "&amp;Tableau1[[#This Row],[Title]]&amp;" "&amp;Tableau1[[#This Row],[Journal]]&amp;". "&amp;Tableau1[[#This Row],[Year]]</f>
        <v>Duvoisin RM, Haley TL, Ren G, Strycharska-Orczyk I, Bonaparte JP, Morgans CW., Autoantibodies in Melanoma-Associated Retinopathy Recognize an Epitope Conserved Between TRPM1 and TRPM3. Invest Ophthalmol Vis Sci. 2017</v>
      </c>
    </row>
    <row r="8452" spans="1:29" x14ac:dyDescent="0.3">
      <c r="A8452">
        <v>8692</v>
      </c>
      <c r="B8452" t="s">
        <v>11343</v>
      </c>
      <c r="C8452" t="s">
        <v>21528</v>
      </c>
      <c r="D8452" t="s">
        <v>31783</v>
      </c>
      <c r="E8452" t="s">
        <v>2571</v>
      </c>
      <c r="F8452" s="10"/>
      <c r="G8452">
        <v>2017</v>
      </c>
      <c r="J8452">
        <v>0.75871475291951274</v>
      </c>
      <c r="L8452" t="s">
        <v>43028</v>
      </c>
      <c r="M8452">
        <v>27861944</v>
      </c>
      <c r="Q8452" s="10"/>
      <c r="R8452" s="11">
        <f t="shared" si="264"/>
        <v>0</v>
      </c>
      <c r="U8452" s="11">
        <f t="shared" si="265"/>
        <v>0</v>
      </c>
      <c r="Y8452" s="11">
        <f>IF(SUM(Tableau1[[#This Row],[Other access]:[Sci-hub access]])&gt;=1,1,0)</f>
        <v>0</v>
      </c>
      <c r="Z8452" s="12">
        <f>IF(OR(Tableau1[[#This Row],[Access R1 + S1+ T1 ]]&gt;=1,Tableau1[[#This Row],[Access V1 +W1 + X1]]&gt;=1),1,0)</f>
        <v>0</v>
      </c>
      <c r="AB8452" s="10" t="str">
        <f>Tableau1[[#This Row],[DOI]]</f>
        <v>doi: 10.1002/lary.26386</v>
      </c>
      <c r="AC8452" s="13" t="str">
        <f>Tableau1[[#This Row],[Authors]]&amp;", "&amp;Tableau1[[#This Row],[Title]]&amp;" "&amp;Tableau1[[#This Row],[Journal]]&amp;". "&amp;Tableau1[[#This Row],[Year]]</f>
        <v>Jáuregui E, Kiringoda R, Ryan WR, Eisele DW, Chang JL., Chronic parotitis with multiple calcifications: Clinical and sialendoscopic findings. Laryngoscope. 2017</v>
      </c>
    </row>
    <row r="8453" spans="1:29" x14ac:dyDescent="0.3">
      <c r="A8453">
        <v>3156</v>
      </c>
      <c r="B8453" t="s">
        <v>6344</v>
      </c>
      <c r="C8453" t="s">
        <v>16587</v>
      </c>
      <c r="D8453" t="s">
        <v>26768</v>
      </c>
      <c r="E8453" t="s">
        <v>34108</v>
      </c>
      <c r="F8453" s="10"/>
      <c r="G8453">
        <v>2017</v>
      </c>
      <c r="J8453">
        <v>0.75912028632548612</v>
      </c>
      <c r="L8453" t="s">
        <v>37610</v>
      </c>
      <c r="M8453">
        <v>28629380</v>
      </c>
      <c r="Q8453" s="10"/>
      <c r="R8453" s="11">
        <f t="shared" si="264"/>
        <v>0</v>
      </c>
      <c r="U8453" s="11">
        <f t="shared" si="265"/>
        <v>0</v>
      </c>
      <c r="Y8453" s="11">
        <f>IF(SUM(Tableau1[[#This Row],[Other access]:[Sci-hub access]])&gt;=1,1,0)</f>
        <v>0</v>
      </c>
      <c r="Z8453" s="12">
        <f>IF(OR(Tableau1[[#This Row],[Access R1 + S1+ T1 ]]&gt;=1,Tableau1[[#This Row],[Access V1 +W1 + X1]]&gt;=1),1,0)</f>
        <v>0</v>
      </c>
      <c r="AB8453" s="10" t="str">
        <f>Tableau1[[#This Row],[DOI]]</f>
        <v>doi: 10.1186/s12885-017-3429-8</v>
      </c>
      <c r="AC8453" s="13" t="str">
        <f>Tableau1[[#This Row],[Authors]]&amp;", "&amp;Tableau1[[#This Row],[Title]]&amp;" "&amp;Tableau1[[#This Row],[Journal]]&amp;". "&amp;Tableau1[[#This Row],[Year]]</f>
        <v>Praidou A, Jacob S, Irion L, Sivaraj R, Groenewald C, Coupland SE, Heimann H., Retinal and vitreous metastases from hepatocholangiocarcinoma. BMC Cancer. 2017</v>
      </c>
    </row>
    <row r="8454" spans="1:29" x14ac:dyDescent="0.3">
      <c r="A8454">
        <v>4032</v>
      </c>
      <c r="B8454" t="s">
        <v>7183</v>
      </c>
      <c r="C8454" t="s">
        <v>17420</v>
      </c>
      <c r="D8454" t="s">
        <v>27610</v>
      </c>
      <c r="E8454" t="s">
        <v>34177</v>
      </c>
      <c r="F8454" s="10"/>
      <c r="G8454">
        <v>2017</v>
      </c>
      <c r="J8454">
        <v>0.75920303357160679</v>
      </c>
      <c r="L8454" t="s">
        <v>38472</v>
      </c>
      <c r="M8454">
        <v>28493650</v>
      </c>
      <c r="Q8454" s="10"/>
      <c r="R8454" s="11">
        <f t="shared" si="264"/>
        <v>0</v>
      </c>
      <c r="U8454" s="11">
        <f t="shared" si="265"/>
        <v>0</v>
      </c>
      <c r="Y8454" s="11">
        <f>IF(SUM(Tableau1[[#This Row],[Other access]:[Sci-hub access]])&gt;=1,1,0)</f>
        <v>0</v>
      </c>
      <c r="Z8454" s="12">
        <f>IF(OR(Tableau1[[#This Row],[Access R1 + S1+ T1 ]]&gt;=1,Tableau1[[#This Row],[Access V1 +W1 + X1]]&gt;=1),1,0)</f>
        <v>0</v>
      </c>
      <c r="AB8454" s="10" t="str">
        <f>Tableau1[[#This Row],[DOI]]</f>
        <v>doi: 10.1111/ejn.13604</v>
      </c>
      <c r="AC8454" s="13" t="str">
        <f>Tableau1[[#This Row],[Authors]]&amp;", "&amp;Tableau1[[#This Row],[Title]]&amp;" "&amp;Tableau1[[#This Row],[Journal]]&amp;". "&amp;Tableau1[[#This Row],[Year]]</f>
        <v>Ruiz Lopez AM, Roche SL, Wyse Jackson AC, Moloney JN, Byrne AM, Cotter TG., Pro-survival redox signalling in progesterone-mediated retinal neuroprotection. Eur J Neurosci. 2017</v>
      </c>
    </row>
    <row r="8455" spans="1:29" x14ac:dyDescent="0.3">
      <c r="A8455">
        <v>11069</v>
      </c>
      <c r="B8455" t="s">
        <v>13490</v>
      </c>
      <c r="C8455" t="s">
        <v>23650</v>
      </c>
      <c r="D8455" t="s">
        <v>33944</v>
      </c>
      <c r="E8455" t="s">
        <v>34148</v>
      </c>
      <c r="F8455" s="10"/>
      <c r="G8455">
        <v>2017</v>
      </c>
      <c r="J8455">
        <v>0.75945503459722952</v>
      </c>
      <c r="L8455" t="s">
        <v>45310</v>
      </c>
      <c r="M8455">
        <v>26111117</v>
      </c>
      <c r="Q8455" s="10"/>
      <c r="R8455" s="11">
        <f t="shared" si="264"/>
        <v>0</v>
      </c>
      <c r="U8455" s="11">
        <f t="shared" si="265"/>
        <v>0</v>
      </c>
      <c r="Y8455" s="11">
        <f>IF(SUM(Tableau1[[#This Row],[Other access]:[Sci-hub access]])&gt;=1,1,0)</f>
        <v>0</v>
      </c>
      <c r="Z8455" s="12">
        <f>IF(OR(Tableau1[[#This Row],[Access R1 + S1+ T1 ]]&gt;=1,Tableau1[[#This Row],[Access V1 +W1 + X1]]&gt;=1),1,0)</f>
        <v>0</v>
      </c>
      <c r="AB8455" s="10" t="str">
        <f>Tableau1[[#This Row],[DOI]]</f>
        <v>doi: 10.1111/1756-185X.12633</v>
      </c>
      <c r="AC8455" s="13" t="str">
        <f>Tableau1[[#This Row],[Authors]]&amp;", "&amp;Tableau1[[#This Row],[Title]]&amp;" "&amp;Tableau1[[#This Row],[Journal]]&amp;". "&amp;Tableau1[[#This Row],[Year]]</f>
        <v>Fatemi A, Shahram F, Akhlaghi M, Smiley A, Nadji A, Davatchi F., Prospective study of articular manifestations in Behçet's disease: five-year report. Int J Rheum Dis. 2017</v>
      </c>
    </row>
    <row r="8456" spans="1:29" x14ac:dyDescent="0.3">
      <c r="A8456">
        <v>425</v>
      </c>
      <c r="B8456" t="s">
        <v>3688</v>
      </c>
      <c r="C8456" t="s">
        <v>13948</v>
      </c>
      <c r="D8456" t="s">
        <v>24108</v>
      </c>
      <c r="E8456" t="s">
        <v>2496</v>
      </c>
      <c r="F8456" s="10"/>
      <c r="G8456">
        <v>2017</v>
      </c>
      <c r="J8456">
        <v>0.75976672259158984</v>
      </c>
      <c r="L8456" t="s">
        <v>34930</v>
      </c>
      <c r="M8456">
        <v>29217026</v>
      </c>
      <c r="Q8456" s="10"/>
      <c r="R8456" s="11">
        <f t="shared" si="264"/>
        <v>0</v>
      </c>
      <c r="U8456" s="11">
        <f t="shared" si="265"/>
        <v>0</v>
      </c>
      <c r="Y8456" s="11">
        <f>IF(SUM(Tableau1[[#This Row],[Other access]:[Sci-hub access]])&gt;=1,1,0)</f>
        <v>0</v>
      </c>
      <c r="Z8456" s="12">
        <f>IF(OR(Tableau1[[#This Row],[Access R1 + S1+ T1 ]]&gt;=1,Tableau1[[#This Row],[Access V1 +W1 + X1]]&gt;=1),1,0)</f>
        <v>0</v>
      </c>
      <c r="AB8456" s="10" t="str">
        <f>Tableau1[[#This Row],[DOI]]</f>
        <v>doi: 10.1016/j.jcjo.2017.04.003</v>
      </c>
      <c r="AC8456" s="13" t="str">
        <f>Tableau1[[#This Row],[Authors]]&amp;", "&amp;Tableau1[[#This Row],[Title]]&amp;" "&amp;Tableau1[[#This Row],[Journal]]&amp;". "&amp;Tableau1[[#This Row],[Year]]</f>
        <v>Al Nosair G, Khandekar R, Al-Shamrani M, Edward DP., Ciliary body location in eyes with and without primary congenital glaucoma. Can J Ophthalmol. 2017</v>
      </c>
    </row>
    <row r="8457" spans="1:29" x14ac:dyDescent="0.3">
      <c r="A8457">
        <v>7533</v>
      </c>
      <c r="B8457" t="s">
        <v>10331</v>
      </c>
      <c r="C8457" t="s">
        <v>20531</v>
      </c>
      <c r="D8457" t="s">
        <v>30766</v>
      </c>
      <c r="E8457" t="s">
        <v>2486</v>
      </c>
      <c r="F8457" s="10"/>
      <c r="G8457">
        <v>2017</v>
      </c>
      <c r="J8457">
        <v>0.75982913269642227</v>
      </c>
      <c r="L8457" t="s">
        <v>41888</v>
      </c>
      <c r="M8457">
        <v>28083904</v>
      </c>
      <c r="Q8457" s="10"/>
      <c r="R8457" s="11">
        <f t="shared" si="264"/>
        <v>0</v>
      </c>
      <c r="U8457" s="11">
        <f t="shared" si="265"/>
        <v>0</v>
      </c>
      <c r="Y8457" s="11">
        <f>IF(SUM(Tableau1[[#This Row],[Other access]:[Sci-hub access]])&gt;=1,1,0)</f>
        <v>0</v>
      </c>
      <c r="Z8457" s="12">
        <f>IF(OR(Tableau1[[#This Row],[Access R1 + S1+ T1 ]]&gt;=1,Tableau1[[#This Row],[Access V1 +W1 + X1]]&gt;=1),1,0)</f>
        <v>0</v>
      </c>
      <c r="AB8457" s="10" t="str">
        <f>Tableau1[[#This Row],[DOI]]</f>
        <v>doi: 10.1111/aos.13370</v>
      </c>
      <c r="AC8457" s="13" t="str">
        <f>Tableau1[[#This Row],[Authors]]&amp;", "&amp;Tableau1[[#This Row],[Title]]&amp;" "&amp;Tableau1[[#This Row],[Journal]]&amp;". "&amp;Tableau1[[#This Row],[Year]]</f>
        <v>Galichanin K., Exposure to subthreshold dose of UVR-B induces apoptosis in the lens epithelial cells and does not in the lens cortical fibre cells. Acta Ophthalmol. 2017</v>
      </c>
    </row>
    <row r="8458" spans="1:29" x14ac:dyDescent="0.3">
      <c r="A8458">
        <v>5918</v>
      </c>
      <c r="B8458" t="s">
        <v>8923</v>
      </c>
      <c r="C8458" t="s">
        <v>19138</v>
      </c>
      <c r="D8458" t="s">
        <v>29353</v>
      </c>
      <c r="E8458" t="s">
        <v>2486</v>
      </c>
      <c r="F8458" s="10"/>
      <c r="G8458">
        <v>2018</v>
      </c>
      <c r="J8458">
        <v>0.75984147453756778</v>
      </c>
      <c r="L8458" t="s">
        <v>40298</v>
      </c>
      <c r="M8458">
        <v>28271607</v>
      </c>
      <c r="Q8458" s="10"/>
      <c r="R8458" s="11">
        <f t="shared" si="264"/>
        <v>0</v>
      </c>
      <c r="U8458" s="11">
        <f t="shared" si="265"/>
        <v>0</v>
      </c>
      <c r="Y8458" s="11">
        <f>IF(SUM(Tableau1[[#This Row],[Other access]:[Sci-hub access]])&gt;=1,1,0)</f>
        <v>0</v>
      </c>
      <c r="Z8458" s="12">
        <f>IF(OR(Tableau1[[#This Row],[Access R1 + S1+ T1 ]]&gt;=1,Tableau1[[#This Row],[Access V1 +W1 + X1]]&gt;=1),1,0)</f>
        <v>0</v>
      </c>
      <c r="AB8458" s="10" t="str">
        <f>Tableau1[[#This Row],[DOI]]</f>
        <v>doi: 10.1111/aos.13407</v>
      </c>
      <c r="AC8458" s="13" t="str">
        <f>Tableau1[[#This Row],[Authors]]&amp;", "&amp;Tableau1[[#This Row],[Title]]&amp;" "&amp;Tableau1[[#This Row],[Journal]]&amp;". "&amp;Tableau1[[#This Row],[Year]]</f>
        <v>Askou AL, Alsing S, Holmgaard A, Bek T, Corydon TJ., Dissecting microRNA dysregulation in age-related macular degeneration: new targets for eye gene therapy. Acta Ophthalmol. 2018</v>
      </c>
    </row>
    <row r="8459" spans="1:29" ht="28.8" x14ac:dyDescent="0.3">
      <c r="A8459">
        <v>4867</v>
      </c>
      <c r="B8459" t="s">
        <v>7968</v>
      </c>
      <c r="C8459" t="s">
        <v>18197</v>
      </c>
      <c r="D8459" t="s">
        <v>28398</v>
      </c>
      <c r="E8459" t="s">
        <v>2928</v>
      </c>
      <c r="F8459" s="10"/>
      <c r="G8459">
        <v>2017</v>
      </c>
      <c r="J8459">
        <v>0.75985035838971748</v>
      </c>
      <c r="L8459" t="s">
        <v>39277</v>
      </c>
      <c r="M8459">
        <v>28397002</v>
      </c>
      <c r="Q8459" s="10"/>
      <c r="R8459" s="11">
        <f t="shared" si="264"/>
        <v>0</v>
      </c>
      <c r="U8459" s="11">
        <f t="shared" si="265"/>
        <v>0</v>
      </c>
      <c r="Y8459" s="11">
        <f>IF(SUM(Tableau1[[#This Row],[Other access]:[Sci-hub access]])&gt;=1,1,0)</f>
        <v>0</v>
      </c>
      <c r="Z8459" s="12">
        <f>IF(OR(Tableau1[[#This Row],[Access R1 + S1+ T1 ]]&gt;=1,Tableau1[[#This Row],[Access V1 +W1 + X1]]&gt;=1),1,0)</f>
        <v>0</v>
      </c>
      <c r="AB8459" s="10" t="str">
        <f>Tableau1[[#This Row],[DOI]]</f>
        <v>doi: 10.1007/s00415-017-8483-2</v>
      </c>
      <c r="AC8459" s="13" t="str">
        <f>Tableau1[[#This Row],[Authors]]&amp;", "&amp;Tableau1[[#This Row],[Title]]&amp;" "&amp;Tableau1[[#This Row],[Journal]]&amp;". "&amp;Tableau1[[#This Row],[Year]]</f>
        <v>Wood L, Cordts I, Atalaia A, Marini-Bettolo C, Maddison P, Phillips M, Roberts M, Rogers M, Hammans S, Straub V, Petty R, Orrell R, Monckton DG, Nikolenko N, Jimenez-Moreno AC, Thompson R, Hilton-Jones D, Turner C, Lochmüller H., The UK Myotonic Dystrophy Patient Registry: facilitating and accelerating clinical research. J Neurol. 2017</v>
      </c>
    </row>
    <row r="8460" spans="1:29" x14ac:dyDescent="0.3">
      <c r="A8460">
        <v>3305</v>
      </c>
      <c r="B8460" t="s">
        <v>6487</v>
      </c>
      <c r="C8460" t="s">
        <v>16730</v>
      </c>
      <c r="D8460" t="s">
        <v>26911</v>
      </c>
      <c r="E8460" t="s">
        <v>2495</v>
      </c>
      <c r="F8460" s="10"/>
      <c r="G8460">
        <v>2017</v>
      </c>
      <c r="J8460">
        <v>0.75987188296879427</v>
      </c>
      <c r="L8460" t="s">
        <v>37758</v>
      </c>
      <c r="M8460">
        <v>28604572</v>
      </c>
      <c r="Q8460" s="10"/>
      <c r="R8460" s="11">
        <f t="shared" si="264"/>
        <v>0</v>
      </c>
      <c r="U8460" s="11">
        <f t="shared" si="265"/>
        <v>0</v>
      </c>
      <c r="Y8460" s="11">
        <f>IF(SUM(Tableau1[[#This Row],[Other access]:[Sci-hub access]])&gt;=1,1,0)</f>
        <v>0</v>
      </c>
      <c r="Z8460" s="12">
        <f>IF(OR(Tableau1[[#This Row],[Access R1 + S1+ T1 ]]&gt;=1,Tableau1[[#This Row],[Access V1 +W1 + X1]]&gt;=1),1,0)</f>
        <v>0</v>
      </c>
      <c r="AB8460" s="10" t="str">
        <f>Tableau1[[#This Row],[DOI]]</f>
        <v>doi: 10.1097/OPX.0000000000001088</v>
      </c>
      <c r="AC8460" s="13" t="str">
        <f>Tableau1[[#This Row],[Authors]]&amp;", "&amp;Tableau1[[#This Row],[Title]]&amp;" "&amp;Tableau1[[#This Row],[Journal]]&amp;". "&amp;Tableau1[[#This Row],[Year]]</f>
        <v>Rodgin SG., Food-Induced Red Eye. Optom Vis Sci. 2017</v>
      </c>
    </row>
    <row r="8461" spans="1:29" x14ac:dyDescent="0.3">
      <c r="A8461">
        <v>2537</v>
      </c>
      <c r="B8461" t="s">
        <v>5757</v>
      </c>
      <c r="C8461" t="s">
        <v>16003</v>
      </c>
      <c r="D8461" t="s">
        <v>26180</v>
      </c>
      <c r="E8461" t="s">
        <v>2467</v>
      </c>
      <c r="F8461" s="10"/>
      <c r="G8461">
        <v>2017</v>
      </c>
      <c r="J8461">
        <v>0.76026311233078403</v>
      </c>
      <c r="L8461" t="s">
        <v>37001</v>
      </c>
      <c r="M8461">
        <v>28728186</v>
      </c>
      <c r="Q8461" s="10"/>
      <c r="R8461" s="11">
        <f t="shared" si="264"/>
        <v>0</v>
      </c>
      <c r="U8461" s="11">
        <f t="shared" si="265"/>
        <v>0</v>
      </c>
      <c r="Y8461" s="11">
        <f>IF(SUM(Tableau1[[#This Row],[Other access]:[Sci-hub access]])&gt;=1,1,0)</f>
        <v>0</v>
      </c>
      <c r="Z8461" s="12">
        <f>IF(OR(Tableau1[[#This Row],[Access R1 + S1+ T1 ]]&gt;=1,Tableau1[[#This Row],[Access V1 +W1 + X1]]&gt;=1),1,0)</f>
        <v>0</v>
      </c>
      <c r="AB8461" s="10" t="str">
        <f>Tableau1[[#This Row],[DOI]]</f>
        <v>doi: 10.3928/23258160-20170630-11</v>
      </c>
      <c r="AC8461" s="13" t="str">
        <f>Tableau1[[#This Row],[Authors]]&amp;", "&amp;Tableau1[[#This Row],[Title]]&amp;" "&amp;Tableau1[[#This Row],[Journal]]&amp;". "&amp;Tableau1[[#This Row],[Year]]</f>
        <v>Carnevali A, Querques G., Choroidal Neovascularization and Geographic Atrophy are Potential Complications of Early Onset Large Colloid Drusen. Ophthalmic Surg Lasers Imaging Retina. 2017</v>
      </c>
    </row>
    <row r="8462" spans="1:29" x14ac:dyDescent="0.3">
      <c r="A8462">
        <v>214</v>
      </c>
      <c r="B8462" t="s">
        <v>3477</v>
      </c>
      <c r="C8462" t="s">
        <v>13738</v>
      </c>
      <c r="D8462" t="s">
        <v>23897</v>
      </c>
      <c r="E8462" t="s">
        <v>2462</v>
      </c>
      <c r="F8462" s="10"/>
      <c r="G8462">
        <v>2018</v>
      </c>
      <c r="J8462">
        <v>0.76028883828862737</v>
      </c>
      <c r="L8462" t="s">
        <v>34726</v>
      </c>
      <c r="M8462">
        <v>29334923</v>
      </c>
      <c r="Q8462" s="10"/>
      <c r="R8462" s="11">
        <f t="shared" si="264"/>
        <v>0</v>
      </c>
      <c r="U8462" s="11">
        <f t="shared" si="265"/>
        <v>0</v>
      </c>
      <c r="Y8462" s="11">
        <f>IF(SUM(Tableau1[[#This Row],[Other access]:[Sci-hub access]])&gt;=1,1,0)</f>
        <v>0</v>
      </c>
      <c r="Z8462" s="12">
        <f>IF(OR(Tableau1[[#This Row],[Access R1 + S1+ T1 ]]&gt;=1,Tableau1[[#This Row],[Access V1 +W1 + X1]]&gt;=1),1,0)</f>
        <v>0</v>
      </c>
      <c r="AB8462" s="10" t="str">
        <f>Tableau1[[#This Row],[DOI]]</f>
        <v>doi: 10.1186/s12886-018-0673-x</v>
      </c>
      <c r="AC8462" s="13" t="str">
        <f>Tableau1[[#This Row],[Authors]]&amp;", "&amp;Tableau1[[#This Row],[Title]]&amp;" "&amp;Tableau1[[#This Row],[Journal]]&amp;". "&amp;Tableau1[[#This Row],[Year]]</f>
        <v>Park K, Shin J, Lee J., Relationship between corneal biomechanical properties and structural biomarkers in patients with normal-tension glaucoma: a retrospective study. BMC Ophthalmol. 2018</v>
      </c>
    </row>
    <row r="8463" spans="1:29" x14ac:dyDescent="0.3">
      <c r="A8463">
        <v>4124</v>
      </c>
      <c r="B8463" t="s">
        <v>7270</v>
      </c>
      <c r="C8463" t="s">
        <v>17507</v>
      </c>
      <c r="D8463" t="s">
        <v>27698</v>
      </c>
      <c r="E8463" t="s">
        <v>2609</v>
      </c>
      <c r="F8463" s="10"/>
      <c r="G8463">
        <v>2017</v>
      </c>
      <c r="J8463">
        <v>0.76048392773341256</v>
      </c>
      <c r="L8463" t="s">
        <v>38555</v>
      </c>
      <c r="M8463">
        <v>28482029</v>
      </c>
      <c r="Q8463" s="10"/>
      <c r="R8463" s="11">
        <f t="shared" si="264"/>
        <v>0</v>
      </c>
      <c r="U8463" s="11">
        <f t="shared" si="265"/>
        <v>0</v>
      </c>
      <c r="Y8463" s="11">
        <f>IF(SUM(Tableau1[[#This Row],[Other access]:[Sci-hub access]])&gt;=1,1,0)</f>
        <v>0</v>
      </c>
      <c r="Z8463" s="12">
        <f>IF(OR(Tableau1[[#This Row],[Access R1 + S1+ T1 ]]&gt;=1,Tableau1[[#This Row],[Access V1 +W1 + X1]]&gt;=1),1,0)</f>
        <v>0</v>
      </c>
      <c r="AB8463" s="10" t="str">
        <f>Tableau1[[#This Row],[DOI]]</f>
        <v>doi: 10.1093/hmg/ddx181</v>
      </c>
      <c r="AC8463" s="13" t="str">
        <f>Tableau1[[#This Row],[Authors]]&amp;", "&amp;Tableau1[[#This Row],[Title]]&amp;" "&amp;Tableau1[[#This Row],[Journal]]&amp;". "&amp;Tableau1[[#This Row],[Year]]</f>
        <v>Mullins RF, Warwick AN, Sohn EH, Lotery AJ., From compliment to insult: genetics of the complement system in physiology and disease in the human retina. Hum Mol Genet. 2017</v>
      </c>
    </row>
    <row r="8464" spans="1:29" x14ac:dyDescent="0.3">
      <c r="A8464">
        <v>10842</v>
      </c>
      <c r="B8464" t="s">
        <v>13291</v>
      </c>
      <c r="C8464" t="s">
        <v>23453</v>
      </c>
      <c r="D8464" t="s">
        <v>33745</v>
      </c>
      <c r="E8464" t="s">
        <v>2557</v>
      </c>
      <c r="F8464" s="10"/>
      <c r="G8464">
        <v>2017</v>
      </c>
      <c r="J8464">
        <v>0.76049546898020359</v>
      </c>
      <c r="L8464" t="s">
        <v>45088</v>
      </c>
      <c r="M8464">
        <v>26963438</v>
      </c>
      <c r="Q8464" s="10"/>
      <c r="R8464" s="11">
        <f t="shared" si="264"/>
        <v>0</v>
      </c>
      <c r="U8464" s="11">
        <f t="shared" si="265"/>
        <v>0</v>
      </c>
      <c r="Y8464" s="11">
        <f>IF(SUM(Tableau1[[#This Row],[Other access]:[Sci-hub access]])&gt;=1,1,0)</f>
        <v>0</v>
      </c>
      <c r="Z8464" s="12">
        <f>IF(OR(Tableau1[[#This Row],[Access R1 + S1+ T1 ]]&gt;=1,Tableau1[[#This Row],[Access V1 +W1 + X1]]&gt;=1),1,0)</f>
        <v>0</v>
      </c>
      <c r="AB8464" s="10" t="str">
        <f>Tableau1[[#This Row],[DOI]]</f>
        <v>doi: 10.1097/ICL.0000000000000256</v>
      </c>
      <c r="AC8464" s="13" t="str">
        <f>Tableau1[[#This Row],[Authors]]&amp;", "&amp;Tableau1[[#This Row],[Title]]&amp;" "&amp;Tableau1[[#This Row],[Journal]]&amp;". "&amp;Tableau1[[#This Row],[Year]]</f>
        <v>Asiedu K, Kyei S, Boampong F, Ocansey S., Symptomatic Dry Eye and Its Associated Factors: A Study of University Undergraduate Students in Ghana. Eye Contact Lens. 2017</v>
      </c>
    </row>
    <row r="8465" spans="1:29" x14ac:dyDescent="0.3">
      <c r="A8465">
        <v>1434</v>
      </c>
      <c r="B8465" t="s">
        <v>4692</v>
      </c>
      <c r="C8465" t="s">
        <v>14942</v>
      </c>
      <c r="D8465" t="s">
        <v>25113</v>
      </c>
      <c r="E8465" t="s">
        <v>2440</v>
      </c>
      <c r="F8465" s="10"/>
      <c r="G8465">
        <v>2017</v>
      </c>
      <c r="J8465">
        <v>0.76063509789239603</v>
      </c>
      <c r="L8465" t="s">
        <v>35915</v>
      </c>
      <c r="M8465">
        <v>28950936</v>
      </c>
      <c r="Q8465" s="10"/>
      <c r="R8465" s="11">
        <f t="shared" si="264"/>
        <v>0</v>
      </c>
      <c r="U8465" s="11">
        <f t="shared" si="265"/>
        <v>0</v>
      </c>
      <c r="Y8465" s="11">
        <f>IF(SUM(Tableau1[[#This Row],[Other access]:[Sci-hub access]])&gt;=1,1,0)</f>
        <v>0</v>
      </c>
      <c r="Z8465" s="12">
        <f>IF(OR(Tableau1[[#This Row],[Access R1 + S1+ T1 ]]&gt;=1,Tableau1[[#This Row],[Access V1 +W1 + X1]]&gt;=1),1,0)</f>
        <v>0</v>
      </c>
      <c r="AB8465" s="10" t="str">
        <f>Tableau1[[#This Row],[DOI]]</f>
        <v>doi: 10.1016/j.exer.2017.03.013</v>
      </c>
      <c r="AC8465" s="13" t="str">
        <f>Tableau1[[#This Row],[Authors]]&amp;", "&amp;Tableau1[[#This Row],[Title]]&amp;" "&amp;Tableau1[[#This Row],[Journal]]&amp;". "&amp;Tableau1[[#This Row],[Year]]</f>
        <v>Georgiev GA, Eftimov P, Yokoi N., Structure-function relationship of tear film lipid layer: A contemporary perspective. Exp Eye Res. 2017</v>
      </c>
    </row>
    <row r="8466" spans="1:29" x14ac:dyDescent="0.3">
      <c r="A8466">
        <v>8875</v>
      </c>
      <c r="B8466" t="s">
        <v>11502</v>
      </c>
      <c r="C8466" t="s">
        <v>21685</v>
      </c>
      <c r="D8466" t="s">
        <v>31942</v>
      </c>
      <c r="E8466" t="s">
        <v>2490</v>
      </c>
      <c r="F8466" s="10"/>
      <c r="G8466">
        <v>2017</v>
      </c>
      <c r="J8466">
        <v>0.76080197387857096</v>
      </c>
      <c r="L8466" t="s">
        <v>43207</v>
      </c>
      <c r="M8466">
        <v>27818206</v>
      </c>
      <c r="Q8466" s="10"/>
      <c r="R8466" s="11">
        <f t="shared" si="264"/>
        <v>0</v>
      </c>
      <c r="U8466" s="11">
        <f t="shared" si="265"/>
        <v>0</v>
      </c>
      <c r="Y8466" s="11">
        <f>IF(SUM(Tableau1[[#This Row],[Other access]:[Sci-hub access]])&gt;=1,1,0)</f>
        <v>0</v>
      </c>
      <c r="Z8466" s="12">
        <f>IF(OR(Tableau1[[#This Row],[Access R1 + S1+ T1 ]]&gt;=1,Tableau1[[#This Row],[Access V1 +W1 + X1]]&gt;=1),1,0)</f>
        <v>0</v>
      </c>
      <c r="AB8466" s="10" t="str">
        <f>Tableau1[[#This Row],[DOI]]</f>
        <v>doi: 10.1016/j.ajo.2016.10.020</v>
      </c>
      <c r="AC8466" s="13" t="str">
        <f>Tableau1[[#This Row],[Authors]]&amp;", "&amp;Tableau1[[#This Row],[Title]]&amp;" "&amp;Tableau1[[#This Row],[Journal]]&amp;". "&amp;Tableau1[[#This Row],[Year]]</f>
        <v>Mansberger SL, Menda SA, Fortune BA, Gardiner SK, Demirel S., Automated Segmentation Errors When Using Optical Coherence Tomography to Measure Retinal Nerve Fiber Layer Thickness in Glaucoma. Am J Ophthalmol. 2017</v>
      </c>
    </row>
    <row r="8467" spans="1:29" x14ac:dyDescent="0.3">
      <c r="A8467">
        <v>6401</v>
      </c>
      <c r="B8467" t="s">
        <v>9344</v>
      </c>
      <c r="C8467" t="s">
        <v>19553</v>
      </c>
      <c r="D8467" t="s">
        <v>29775</v>
      </c>
      <c r="E8467" t="s">
        <v>2617</v>
      </c>
      <c r="F8467" s="10"/>
      <c r="G8467">
        <v>2017</v>
      </c>
      <c r="J8467">
        <v>0.76091768414901884</v>
      </c>
      <c r="L8467" t="s">
        <v>40770</v>
      </c>
      <c r="M8467">
        <v>28218404</v>
      </c>
      <c r="Q8467" s="10"/>
      <c r="R8467" s="11">
        <f t="shared" si="264"/>
        <v>0</v>
      </c>
      <c r="U8467" s="11">
        <f t="shared" si="265"/>
        <v>0</v>
      </c>
      <c r="Y8467" s="11">
        <f>IF(SUM(Tableau1[[#This Row],[Other access]:[Sci-hub access]])&gt;=1,1,0)</f>
        <v>0</v>
      </c>
      <c r="Z8467" s="12">
        <f>IF(OR(Tableau1[[#This Row],[Access R1 + S1+ T1 ]]&gt;=1,Tableau1[[#This Row],[Access V1 +W1 + X1]]&gt;=1),1,0)</f>
        <v>0</v>
      </c>
      <c r="AB8467" s="10" t="str">
        <f>Tableau1[[#This Row],[DOI]]</f>
        <v>doi: 10.1002/14651858.CD010520.pub2</v>
      </c>
      <c r="AC8467" s="13" t="str">
        <f>Tableau1[[#This Row],[Authors]]&amp;", "&amp;Tableau1[[#This Row],[Title]]&amp;" "&amp;Tableau1[[#This Row],[Journal]]&amp;". "&amp;Tableau1[[#This Row],[Year]]</f>
        <v>Xu L, Wang X, Wu M., Topical medication instillation techniques for glaucoma. Cochrane Database Syst Rev. 2017</v>
      </c>
    </row>
    <row r="8468" spans="1:29" x14ac:dyDescent="0.3">
      <c r="A8468">
        <v>921</v>
      </c>
      <c r="B8468" t="s">
        <v>4183</v>
      </c>
      <c r="C8468" t="s">
        <v>14437</v>
      </c>
      <c r="D8468" t="s">
        <v>24604</v>
      </c>
      <c r="E8468" t="s">
        <v>2495</v>
      </c>
      <c r="F8468" s="10"/>
      <c r="G8468">
        <v>2017</v>
      </c>
      <c r="J8468">
        <v>0.76115444450824832</v>
      </c>
      <c r="L8468" t="s">
        <v>35409</v>
      </c>
      <c r="M8468">
        <v>29064950</v>
      </c>
      <c r="Q8468" s="10"/>
      <c r="R8468" s="11">
        <f t="shared" si="264"/>
        <v>0</v>
      </c>
      <c r="U8468" s="11">
        <f t="shared" si="265"/>
        <v>0</v>
      </c>
      <c r="Y8468" s="11">
        <f>IF(SUM(Tableau1[[#This Row],[Other access]:[Sci-hub access]])&gt;=1,1,0)</f>
        <v>0</v>
      </c>
      <c r="Z8468" s="12">
        <f>IF(OR(Tableau1[[#This Row],[Access R1 + S1+ T1 ]]&gt;=1,Tableau1[[#This Row],[Access V1 +W1 + X1]]&gt;=1),1,0)</f>
        <v>0</v>
      </c>
      <c r="AB8468" s="10" t="str">
        <f>Tableau1[[#This Row],[DOI]]</f>
        <v>doi: 10.1097/OPX.0000000000001141</v>
      </c>
      <c r="AC8468" s="13" t="str">
        <f>Tableau1[[#This Row],[Authors]]&amp;", "&amp;Tableau1[[#This Row],[Title]]&amp;" "&amp;Tableau1[[#This Row],[Journal]]&amp;". "&amp;Tableau1[[#This Row],[Year]]</f>
        <v>Qian DJ, Hu M, Zhong H, Nie Q, Li J, Yuan Y, Pan CW., Epidemiology of Reduced Visual Acuity among Chinese Multiethnic Students. Optom Vis Sci. 2017</v>
      </c>
    </row>
    <row r="8469" spans="1:29" x14ac:dyDescent="0.3">
      <c r="A8469">
        <v>8667</v>
      </c>
      <c r="B8469" t="s">
        <v>11324</v>
      </c>
      <c r="C8469" t="s">
        <v>21509</v>
      </c>
      <c r="D8469" t="s">
        <v>31764</v>
      </c>
      <c r="E8469" t="s">
        <v>3017</v>
      </c>
      <c r="F8469" s="10"/>
      <c r="G8469">
        <v>2017</v>
      </c>
      <c r="J8469">
        <v>0.76139778390148394</v>
      </c>
      <c r="L8469" t="s">
        <v>43003</v>
      </c>
      <c r="M8469">
        <v>27865695</v>
      </c>
      <c r="Q8469" s="10"/>
      <c r="R8469" s="11">
        <f t="shared" si="264"/>
        <v>0</v>
      </c>
      <c r="U8469" s="11">
        <f t="shared" si="265"/>
        <v>0</v>
      </c>
      <c r="Y8469" s="11">
        <f>IF(SUM(Tableau1[[#This Row],[Other access]:[Sci-hub access]])&gt;=1,1,0)</f>
        <v>0</v>
      </c>
      <c r="Z8469" s="12">
        <f>IF(OR(Tableau1[[#This Row],[Access R1 + S1+ T1 ]]&gt;=1,Tableau1[[#This Row],[Access V1 +W1 + X1]]&gt;=1),1,0)</f>
        <v>0</v>
      </c>
      <c r="AB8469" s="10" t="str">
        <f>Tableau1[[#This Row],[DOI]]</f>
        <v>doi: 10.1016/j.jstrokecerebrovasdis.2016.10.024</v>
      </c>
      <c r="AC8469" s="13" t="str">
        <f>Tableau1[[#This Row],[Authors]]&amp;", "&amp;Tableau1[[#This Row],[Title]]&amp;" "&amp;Tableau1[[#This Row],[Journal]]&amp;". "&amp;Tableau1[[#This Row],[Year]]</f>
        <v>Dafer RM, Pula JH, Chowdhry S., Fusiform Left Carotid-Ophthalmic Artery Aneurysm Presenting with Central Retinal Artery Occlusion. J Stroke Cerebrovasc Dis. 2017</v>
      </c>
    </row>
    <row r="8470" spans="1:29" x14ac:dyDescent="0.3">
      <c r="A8470">
        <v>7566</v>
      </c>
      <c r="B8470" t="s">
        <v>10358</v>
      </c>
      <c r="C8470" t="s">
        <v>20558</v>
      </c>
      <c r="D8470" t="s">
        <v>30793</v>
      </c>
      <c r="E8470" t="s">
        <v>2479</v>
      </c>
      <c r="F8470" s="10"/>
      <c r="G8470">
        <v>2017</v>
      </c>
      <c r="J8470">
        <v>0.76142261160017377</v>
      </c>
      <c r="L8470" t="s">
        <v>41921</v>
      </c>
      <c r="M8470">
        <v>28079693</v>
      </c>
      <c r="Q8470" s="10"/>
      <c r="R8470" s="11">
        <f t="shared" si="264"/>
        <v>0</v>
      </c>
      <c r="U8470" s="11">
        <f t="shared" si="265"/>
        <v>0</v>
      </c>
      <c r="Y8470" s="11">
        <f>IF(SUM(Tableau1[[#This Row],[Other access]:[Sci-hub access]])&gt;=1,1,0)</f>
        <v>0</v>
      </c>
      <c r="Z8470" s="12">
        <f>IF(OR(Tableau1[[#This Row],[Access R1 + S1+ T1 ]]&gt;=1,Tableau1[[#This Row],[Access V1 +W1 + X1]]&gt;=1),1,0)</f>
        <v>0</v>
      </c>
      <c r="AB8470" s="10" t="str">
        <f>Tableau1[[#This Row],[DOI]]</f>
        <v>doi: 10.1097/ICO.0000000000001118</v>
      </c>
      <c r="AC8470" s="13" t="str">
        <f>Tableau1[[#This Row],[Authors]]&amp;", "&amp;Tableau1[[#This Row],[Title]]&amp;" "&amp;Tableau1[[#This Row],[Journal]]&amp;". "&amp;Tableau1[[#This Row],[Year]]</f>
        <v>Prajna VN, Devi L, Seeniraj SK, Keenan JD., Conjunctival Autograft Versus Amniotic Membrane Transplantation Following Double Pterygium Excision: A Randomized Trial. Cornea. 2017</v>
      </c>
    </row>
    <row r="8471" spans="1:29" x14ac:dyDescent="0.3">
      <c r="A8471">
        <v>849</v>
      </c>
      <c r="B8471" t="s">
        <v>4112</v>
      </c>
      <c r="C8471" t="s">
        <v>14366</v>
      </c>
      <c r="D8471" t="s">
        <v>24532</v>
      </c>
      <c r="E8471" t="s">
        <v>2573</v>
      </c>
      <c r="F8471" s="10"/>
      <c r="G8471">
        <v>2017</v>
      </c>
      <c r="J8471">
        <v>0.76169121186274924</v>
      </c>
      <c r="L8471" t="s">
        <v>35338</v>
      </c>
      <c r="M8471">
        <v>29089312</v>
      </c>
      <c r="Q8471" s="10"/>
      <c r="R8471" s="11">
        <f t="shared" si="264"/>
        <v>0</v>
      </c>
      <c r="U8471" s="11">
        <f t="shared" si="265"/>
        <v>0</v>
      </c>
      <c r="Y8471" s="11">
        <f>IF(SUM(Tableau1[[#This Row],[Other access]:[Sci-hub access]])&gt;=1,1,0)</f>
        <v>0</v>
      </c>
      <c r="Z8471" s="12">
        <f>IF(OR(Tableau1[[#This Row],[Access R1 + S1+ T1 ]]&gt;=1,Tableau1[[#This Row],[Access V1 +W1 + X1]]&gt;=1),1,0)</f>
        <v>0</v>
      </c>
      <c r="AB8471" s="10" t="str">
        <f>Tableau1[[#This Row],[DOI]]</f>
        <v>doi: 10.1136/bmj.j5016</v>
      </c>
      <c r="AC8471" s="13" t="str">
        <f>Tableau1[[#This Row],[Authors]]&amp;", "&amp;Tableau1[[#This Row],[Title]]&amp;" "&amp;Tableau1[[#This Row],[Journal]]&amp;". "&amp;Tableau1[[#This Row],[Year]]</f>
        <v>Cohen D., Are the odds shifting against pharma in the fight for cheaper treatment for macular degeneration? BMJ. 2017</v>
      </c>
    </row>
    <row r="8472" spans="1:29" x14ac:dyDescent="0.3">
      <c r="A8472">
        <v>2690</v>
      </c>
      <c r="B8472" t="s">
        <v>5902</v>
      </c>
      <c r="C8472" t="s">
        <v>16148</v>
      </c>
      <c r="D8472" t="s">
        <v>26325</v>
      </c>
      <c r="E8472" t="s">
        <v>2479</v>
      </c>
      <c r="F8472" s="10"/>
      <c r="G8472">
        <v>2017</v>
      </c>
      <c r="J8472">
        <v>0.76171990568850811</v>
      </c>
      <c r="L8472" t="s">
        <v>37153</v>
      </c>
      <c r="M8472">
        <v>28704321</v>
      </c>
      <c r="Q8472" s="10"/>
      <c r="R8472" s="11">
        <f t="shared" si="264"/>
        <v>0</v>
      </c>
      <c r="U8472" s="11">
        <f t="shared" si="265"/>
        <v>0</v>
      </c>
      <c r="Y8472" s="11">
        <f>IF(SUM(Tableau1[[#This Row],[Other access]:[Sci-hub access]])&gt;=1,1,0)</f>
        <v>0</v>
      </c>
      <c r="Z8472" s="12">
        <f>IF(OR(Tableau1[[#This Row],[Access R1 + S1+ T1 ]]&gt;=1,Tableau1[[#This Row],[Access V1 +W1 + X1]]&gt;=1),1,0)</f>
        <v>0</v>
      </c>
      <c r="AB8472" s="10" t="str">
        <f>Tableau1[[#This Row],[DOI]]</f>
        <v>doi: 10.1097/ICO.0000000000001286</v>
      </c>
      <c r="AC8472" s="13" t="str">
        <f>Tableau1[[#This Row],[Authors]]&amp;", "&amp;Tableau1[[#This Row],[Title]]&amp;" "&amp;Tableau1[[#This Row],[Journal]]&amp;". "&amp;Tableau1[[#This Row],[Year]]</f>
        <v>Takezawa Y, Suzuki T, Shiraishi A., Observation of Retrocorneal Plaques in Patients With Infectious Keratitis Using Anterior Segment Optical Coherence Tomography. Cornea. 2017</v>
      </c>
    </row>
    <row r="8473" spans="1:29" x14ac:dyDescent="0.3">
      <c r="A8473">
        <v>10698</v>
      </c>
      <c r="B8473" t="s">
        <v>13162</v>
      </c>
      <c r="C8473" t="s">
        <v>23325</v>
      </c>
      <c r="D8473" t="s">
        <v>33615</v>
      </c>
      <c r="E8473" t="s">
        <v>2447</v>
      </c>
      <c r="F8473" s="10"/>
      <c r="G8473">
        <v>2017</v>
      </c>
      <c r="J8473">
        <v>0.76174577060393744</v>
      </c>
      <c r="L8473" t="s">
        <v>44945</v>
      </c>
      <c r="M8473">
        <v>27097064</v>
      </c>
      <c r="Q8473" s="10"/>
      <c r="R8473" s="11">
        <f t="shared" si="264"/>
        <v>0</v>
      </c>
      <c r="U8473" s="11">
        <f t="shared" si="265"/>
        <v>0</v>
      </c>
      <c r="Y8473" s="11">
        <f>IF(SUM(Tableau1[[#This Row],[Other access]:[Sci-hub access]])&gt;=1,1,0)</f>
        <v>0</v>
      </c>
      <c r="Z8473" s="12">
        <f>IF(OR(Tableau1[[#This Row],[Access R1 + S1+ T1 ]]&gt;=1,Tableau1[[#This Row],[Access V1 +W1 + X1]]&gt;=1),1,0)</f>
        <v>0</v>
      </c>
      <c r="AB8473" s="10" t="str">
        <f>Tableau1[[#This Row],[DOI]]</f>
        <v>doi: 10.1097/IOP.0000000000000699</v>
      </c>
      <c r="AC8473" s="13" t="str">
        <f>Tableau1[[#This Row],[Authors]]&amp;", "&amp;Tableau1[[#This Row],[Title]]&amp;" "&amp;Tableau1[[#This Row],[Journal]]&amp;". "&amp;Tableau1[[#This Row],[Year]]</f>
        <v>Wu CY, Niziol LM, Musch DC, Kahana A., Thyroid-Related Orbital Decompression Surgery: A Multivariate Analysis of Risk Factors and Outcomes. Ophthal Plast Reconstr Surg. 2017</v>
      </c>
    </row>
    <row r="8474" spans="1:29" x14ac:dyDescent="0.3">
      <c r="A8474">
        <v>8847</v>
      </c>
      <c r="B8474" t="s">
        <v>1844</v>
      </c>
      <c r="C8474" t="s">
        <v>1845</v>
      </c>
      <c r="D8474" t="s">
        <v>1846</v>
      </c>
      <c r="E8474" t="s">
        <v>3140</v>
      </c>
      <c r="F8474" s="10"/>
      <c r="G8474">
        <v>2017</v>
      </c>
      <c r="J8474">
        <v>0.76189823750429619</v>
      </c>
      <c r="L8474" t="s">
        <v>43181</v>
      </c>
      <c r="M8474">
        <v>27826683</v>
      </c>
      <c r="Q8474" s="10"/>
      <c r="R8474" s="11">
        <f t="shared" si="264"/>
        <v>0</v>
      </c>
      <c r="U8474" s="11">
        <f t="shared" si="265"/>
        <v>0</v>
      </c>
      <c r="Y8474" s="11">
        <f>IF(SUM(Tableau1[[#This Row],[Other access]:[Sci-hub access]])&gt;=1,1,0)</f>
        <v>0</v>
      </c>
      <c r="Z8474" s="12">
        <f>IF(OR(Tableau1[[#This Row],[Access R1 + S1+ T1 ]]&gt;=1,Tableau1[[#This Row],[Access V1 +W1 + X1]]&gt;=1),1,0)</f>
        <v>0</v>
      </c>
      <c r="AB8474" s="10" t="str">
        <f>Tableau1[[#This Row],[DOI]]</f>
        <v>doi: 10.1007/s11046-016-0089-1</v>
      </c>
      <c r="AC8474" s="13" t="str">
        <f>Tableau1[[#This Row],[Authors]]&amp;", "&amp;Tableau1[[#This Row],[Title]]&amp;" "&amp;Tableau1[[#This Row],[Journal]]&amp;". "&amp;Tableau1[[#This Row],[Year]]</f>
        <v>Erdem E, Yagmur M, Boral H, Ilkit M, Ersoz R, Seyedmousavi S., Aspergillus flavus Keratitis: Experience of a Tertiary Eye Clinic in Turkey. Mycopathologia. 2017</v>
      </c>
    </row>
    <row r="8475" spans="1:29" x14ac:dyDescent="0.3">
      <c r="A8475">
        <v>9903</v>
      </c>
      <c r="B8475" t="s">
        <v>12431</v>
      </c>
      <c r="C8475" t="s">
        <v>22601</v>
      </c>
      <c r="D8475" t="s">
        <v>32879</v>
      </c>
      <c r="E8475" t="s">
        <v>2698</v>
      </c>
      <c r="F8475" s="10"/>
      <c r="G8475">
        <v>2017</v>
      </c>
      <c r="J8475">
        <v>0.76191977943081968</v>
      </c>
      <c r="L8475" t="s">
        <v>44162</v>
      </c>
      <c r="M8475">
        <v>27545414</v>
      </c>
      <c r="Q8475" s="10"/>
      <c r="R8475" s="11">
        <f t="shared" si="264"/>
        <v>0</v>
      </c>
      <c r="U8475" s="11">
        <f t="shared" si="265"/>
        <v>0</v>
      </c>
      <c r="Y8475" s="11">
        <f>IF(SUM(Tableau1[[#This Row],[Other access]:[Sci-hub access]])&gt;=1,1,0)</f>
        <v>0</v>
      </c>
      <c r="Z8475" s="12">
        <f>IF(OR(Tableau1[[#This Row],[Access R1 + S1+ T1 ]]&gt;=1,Tableau1[[#This Row],[Access V1 +W1 + X1]]&gt;=1),1,0)</f>
        <v>0</v>
      </c>
      <c r="AB8475" s="10" t="str">
        <f>Tableau1[[#This Row],[DOI]]</f>
        <v>doi: 10.1016/j.anl.2016.07.020</v>
      </c>
      <c r="AC8475" s="13" t="str">
        <f>Tableau1[[#This Row],[Authors]]&amp;", "&amp;Tableau1[[#This Row],[Title]]&amp;" "&amp;Tableau1[[#This Row],[Journal]]&amp;". "&amp;Tableau1[[#This Row],[Year]]</f>
        <v>Büki B, Hanschek M, Jünger H., Vestibular neuritis: Involvement and long-term recovery of individual semicircular canals. Auris Nasus Larynx. 2017</v>
      </c>
    </row>
    <row r="8476" spans="1:29" x14ac:dyDescent="0.3">
      <c r="A8476">
        <v>3378</v>
      </c>
      <c r="B8476" t="s">
        <v>6556</v>
      </c>
      <c r="C8476" t="s">
        <v>16799</v>
      </c>
      <c r="D8476" t="s">
        <v>26980</v>
      </c>
      <c r="E8476" t="s">
        <v>2597</v>
      </c>
      <c r="F8476" s="10"/>
      <c r="G8476">
        <v>2017</v>
      </c>
      <c r="J8476">
        <v>0.7619629548449216</v>
      </c>
      <c r="L8476" t="s">
        <v>37828</v>
      </c>
      <c r="M8476">
        <v>28594302</v>
      </c>
      <c r="Q8476" s="10"/>
      <c r="R8476" s="11">
        <f t="shared" si="264"/>
        <v>0</v>
      </c>
      <c r="U8476" s="11">
        <f t="shared" si="265"/>
        <v>0</v>
      </c>
      <c r="Y8476" s="11">
        <f>IF(SUM(Tableau1[[#This Row],[Other access]:[Sci-hub access]])&gt;=1,1,0)</f>
        <v>0</v>
      </c>
      <c r="Z8476" s="12">
        <f>IF(OR(Tableau1[[#This Row],[Access R1 + S1+ T1 ]]&gt;=1,Tableau1[[#This Row],[Access V1 +W1 + X1]]&gt;=1),1,0)</f>
        <v>0</v>
      </c>
      <c r="AB8476" s="10" t="str">
        <f>Tableau1[[#This Row],[DOI]]</f>
        <v>doi: 10.1080/01676830.2017.1279663</v>
      </c>
      <c r="AC8476" s="13" t="str">
        <f>Tableau1[[#This Row],[Authors]]&amp;", "&amp;Tableau1[[#This Row],[Title]]&amp;" "&amp;Tableau1[[#This Row],[Journal]]&amp;". "&amp;Tableau1[[#This Row],[Year]]</f>
        <v>Tan LT, Stewart CM, Sheerin F, MacDonald B, Silva P, Norris JH., Ectopic orbital meningioma: Fact or fiction? Orbit. 2017</v>
      </c>
    </row>
    <row r="8477" spans="1:29" x14ac:dyDescent="0.3">
      <c r="A8477">
        <v>6153</v>
      </c>
      <c r="B8477" t="s">
        <v>9118</v>
      </c>
      <c r="C8477" t="s">
        <v>19332</v>
      </c>
      <c r="D8477" t="s">
        <v>29549</v>
      </c>
      <c r="E8477" t="s">
        <v>2613</v>
      </c>
      <c r="F8477" s="10"/>
      <c r="G8477">
        <v>2017</v>
      </c>
      <c r="J8477">
        <v>0.76197620687353762</v>
      </c>
      <c r="L8477" t="s">
        <v>40525</v>
      </c>
      <c r="M8477">
        <v>28243021</v>
      </c>
      <c r="Q8477" s="10"/>
      <c r="R8477" s="11">
        <f t="shared" si="264"/>
        <v>0</v>
      </c>
      <c r="U8477" s="11">
        <f t="shared" si="265"/>
        <v>0</v>
      </c>
      <c r="Y8477" s="11">
        <f>IF(SUM(Tableau1[[#This Row],[Other access]:[Sci-hub access]])&gt;=1,1,0)</f>
        <v>0</v>
      </c>
      <c r="Z8477" s="12">
        <f>IF(OR(Tableau1[[#This Row],[Access R1 + S1+ T1 ]]&gt;=1,Tableau1[[#This Row],[Access V1 +W1 + X1]]&gt;=1),1,0)</f>
        <v>0</v>
      </c>
      <c r="AB8477" s="10" t="str">
        <f>Tableau1[[#This Row],[DOI]]</f>
        <v>doi: 10.3341/kjo.2017.31.1.32</v>
      </c>
      <c r="AC8477" s="13" t="str">
        <f>Tableau1[[#This Row],[Authors]]&amp;", "&amp;Tableau1[[#This Row],[Title]]&amp;" "&amp;Tableau1[[#This Row],[Journal]]&amp;". "&amp;Tableau1[[#This Row],[Year]]</f>
        <v>Yang S, Lim SA, Na KS, Joo CK., Comparison of Anterior Capsule Stability Following Implantation of Three Single Piece Acrylic Intraocular Lenses with Different Haptic Design. Korean J Ophthalmol. 2017</v>
      </c>
    </row>
    <row r="8478" spans="1:29" x14ac:dyDescent="0.3">
      <c r="A8478">
        <v>10261</v>
      </c>
      <c r="B8478" t="s">
        <v>12763</v>
      </c>
      <c r="C8478" t="s">
        <v>22930</v>
      </c>
      <c r="D8478" t="s">
        <v>33215</v>
      </c>
      <c r="E8478" t="s">
        <v>2445</v>
      </c>
      <c r="F8478" s="10"/>
      <c r="G8478">
        <v>2017</v>
      </c>
      <c r="J8478">
        <v>0.7620042907819401</v>
      </c>
      <c r="L8478" t="s">
        <v>44514</v>
      </c>
      <c r="M8478">
        <v>27414126</v>
      </c>
      <c r="Q8478" s="10"/>
      <c r="R8478" s="11">
        <f t="shared" si="264"/>
        <v>0</v>
      </c>
      <c r="U8478" s="11">
        <f t="shared" si="265"/>
        <v>0</v>
      </c>
      <c r="Y8478" s="11">
        <f>IF(SUM(Tableau1[[#This Row],[Other access]:[Sci-hub access]])&gt;=1,1,0)</f>
        <v>0</v>
      </c>
      <c r="Z8478" s="12">
        <f>IF(OR(Tableau1[[#This Row],[Access R1 + S1+ T1 ]]&gt;=1,Tableau1[[#This Row],[Access V1 +W1 + X1]]&gt;=1),1,0)</f>
        <v>0</v>
      </c>
      <c r="AB8478" s="10" t="str">
        <f>Tableau1[[#This Row],[DOI]]</f>
        <v>doi: 10.1097/IAE.0000000000001169</v>
      </c>
      <c r="AC8478" s="13" t="str">
        <f>Tableau1[[#This Row],[Authors]]&amp;", "&amp;Tableau1[[#This Row],[Title]]&amp;" "&amp;Tableau1[[#This Row],[Journal]]&amp;". "&amp;Tableau1[[#This Row],[Year]]</f>
        <v>Müller PL, Fimmers R, Gliem M, Holz FG, Charbel Issa P., CHOROIDAL ALTERATIONS IN ABCA4-RELATED RETINOPATHY. Retina. 2017</v>
      </c>
    </row>
    <row r="8479" spans="1:29" x14ac:dyDescent="0.3">
      <c r="A8479">
        <v>6007</v>
      </c>
      <c r="B8479" t="s">
        <v>798</v>
      </c>
      <c r="C8479" t="s">
        <v>799</v>
      </c>
      <c r="D8479" t="s">
        <v>800</v>
      </c>
      <c r="E8479" t="s">
        <v>2985</v>
      </c>
      <c r="F8479" s="10"/>
      <c r="G8479">
        <v>2017</v>
      </c>
      <c r="J8479">
        <v>0.76206449092195527</v>
      </c>
      <c r="L8479" t="s">
        <v>40384</v>
      </c>
      <c r="M8479">
        <v>28259139</v>
      </c>
      <c r="Q8479" s="10"/>
      <c r="R8479" s="11">
        <f t="shared" si="264"/>
        <v>0</v>
      </c>
      <c r="U8479" s="11">
        <f t="shared" si="265"/>
        <v>0</v>
      </c>
      <c r="Y8479" s="11">
        <f>IF(SUM(Tableau1[[#This Row],[Other access]:[Sci-hub access]])&gt;=1,1,0)</f>
        <v>0</v>
      </c>
      <c r="Z8479" s="12">
        <f>IF(OR(Tableau1[[#This Row],[Access R1 + S1+ T1 ]]&gt;=1,Tableau1[[#This Row],[Access V1 +W1 + X1]]&gt;=1),1,0)</f>
        <v>0</v>
      </c>
      <c r="AB8479" s="10" t="str">
        <f>Tableau1[[#This Row],[DOI]]</f>
        <v>doi: 10.1186/s12917-017-0972-0</v>
      </c>
      <c r="AC8479" s="13" t="str">
        <f>Tableau1[[#This Row],[Authors]]&amp;", "&amp;Tableau1[[#This Row],[Title]]&amp;" "&amp;Tableau1[[#This Row],[Journal]]&amp;". "&amp;Tableau1[[#This Row],[Year]]</f>
        <v>Gelormini G, Gauthier D, Vilei EM, Crampe JP, Frey J, Ryser-Degiorgis MP., Infectious keratoconjunctivitis in wild Caprinae: merging field observations and molecular analyses sheds light on factors shaping outbreak dynamics. BMC Vet Res. 2017</v>
      </c>
    </row>
    <row r="8480" spans="1:29" ht="28.8" x14ac:dyDescent="0.3">
      <c r="A8480">
        <v>9665</v>
      </c>
      <c r="B8480" t="s">
        <v>12215</v>
      </c>
      <c r="C8480" t="s">
        <v>22389</v>
      </c>
      <c r="D8480" t="s">
        <v>32663</v>
      </c>
      <c r="E8480" t="s">
        <v>2445</v>
      </c>
      <c r="F8480" s="10"/>
      <c r="G8480">
        <v>2017</v>
      </c>
      <c r="J8480">
        <v>0.76216577405325692</v>
      </c>
      <c r="L8480" t="s">
        <v>43934</v>
      </c>
      <c r="M8480">
        <v>27627749</v>
      </c>
      <c r="Q8480" s="10"/>
      <c r="R8480" s="11">
        <f t="shared" si="264"/>
        <v>0</v>
      </c>
      <c r="U8480" s="11">
        <f t="shared" si="265"/>
        <v>0</v>
      </c>
      <c r="Y8480" s="11">
        <f>IF(SUM(Tableau1[[#This Row],[Other access]:[Sci-hub access]])&gt;=1,1,0)</f>
        <v>0</v>
      </c>
      <c r="Z8480" s="12">
        <f>IF(OR(Tableau1[[#This Row],[Access R1 + S1+ T1 ]]&gt;=1,Tableau1[[#This Row],[Access V1 +W1 + X1]]&gt;=1),1,0)</f>
        <v>0</v>
      </c>
      <c r="AB8480" s="10" t="str">
        <f>Tableau1[[#This Row],[DOI]]</f>
        <v>doi: 10.1097/IAE.0000000000001303</v>
      </c>
      <c r="AC8480" s="13" t="str">
        <f>Tableau1[[#This Row],[Authors]]&amp;", "&amp;Tableau1[[#This Row],[Title]]&amp;" "&amp;Tableau1[[#This Row],[Journal]]&amp;". "&amp;Tableau1[[#This Row],[Year]]</f>
        <v>Gergely R, Kovács I, Schneider M, Resch M, Papp A, Récsán Z, Nagy ZZ, Ecsedy M., MINERALOCORTICOID RECEPTOR ANTAGONIST TREATMENT IN BILATERAL CHRONIC CENTRAL SEROUS CHORIORETINOPATHY: A COMPARATIVE STUDY OF EXUDATIVE AND NONEXUDATIVE FELLOW EYES. Retina. 2017</v>
      </c>
    </row>
    <row r="8481" spans="1:29" ht="28.8" x14ac:dyDescent="0.3">
      <c r="A8481">
        <v>2700</v>
      </c>
      <c r="B8481" t="s">
        <v>5912</v>
      </c>
      <c r="C8481" t="s">
        <v>16158</v>
      </c>
      <c r="D8481" t="s">
        <v>26335</v>
      </c>
      <c r="E8481" t="s">
        <v>2443</v>
      </c>
      <c r="F8481" s="10"/>
      <c r="G8481">
        <v>2017</v>
      </c>
      <c r="J8481">
        <v>0.76218898610997765</v>
      </c>
      <c r="L8481" t="s">
        <v>37163</v>
      </c>
      <c r="M8481">
        <v>28702676</v>
      </c>
      <c r="Q8481" s="10"/>
      <c r="R8481" s="11">
        <f t="shared" si="264"/>
        <v>0</v>
      </c>
      <c r="U8481" s="11">
        <f t="shared" si="265"/>
        <v>0</v>
      </c>
      <c r="Y8481" s="11">
        <f>IF(SUM(Tableau1[[#This Row],[Other access]:[Sci-hub access]])&gt;=1,1,0)</f>
        <v>0</v>
      </c>
      <c r="Z8481" s="12">
        <f>IF(OR(Tableau1[[#This Row],[Access R1 + S1+ T1 ]]&gt;=1,Tableau1[[#This Row],[Access V1 +W1 + X1]]&gt;=1),1,0)</f>
        <v>0</v>
      </c>
      <c r="AB8481" s="10" t="str">
        <f>Tableau1[[#This Row],[DOI]]</f>
        <v>doi: 10.1167/iovs.16-21167</v>
      </c>
      <c r="AC8481" s="13" t="str">
        <f>Tableau1[[#This Row],[Authors]]&amp;", "&amp;Tableau1[[#This Row],[Title]]&amp;" "&amp;Tableau1[[#This Row],[Journal]]&amp;". "&amp;Tableau1[[#This Row],[Year]]</f>
        <v>Yanagi Y, Mohla A, Lee WK, Lee SY, Mathur R, Chan CM, Yeo I, Wong TY, Cheung CMG., Prevalence and Risk Factors for Nonexudative Neovascularization in Fellow Eyes of Patients With Unilateral Age-Related Macular Degeneration and Polypoidal Choroidal Vasculopathy. Invest Ophthalmol Vis Sci. 2017</v>
      </c>
    </row>
    <row r="8482" spans="1:29" x14ac:dyDescent="0.3">
      <c r="A8482">
        <v>6138</v>
      </c>
      <c r="B8482" t="s">
        <v>9106</v>
      </c>
      <c r="C8482" t="s">
        <v>19320</v>
      </c>
      <c r="D8482" t="s">
        <v>29537</v>
      </c>
      <c r="E8482" t="s">
        <v>2443</v>
      </c>
      <c r="F8482" s="10"/>
      <c r="G8482">
        <v>2017</v>
      </c>
      <c r="J8482">
        <v>0.76228610244782458</v>
      </c>
      <c r="L8482" t="s">
        <v>40510</v>
      </c>
      <c r="M8482">
        <v>28245296</v>
      </c>
      <c r="Q8482" s="10"/>
      <c r="R8482" s="11">
        <f t="shared" si="264"/>
        <v>0</v>
      </c>
      <c r="U8482" s="11">
        <f t="shared" si="265"/>
        <v>0</v>
      </c>
      <c r="Y8482" s="11">
        <f>IF(SUM(Tableau1[[#This Row],[Other access]:[Sci-hub access]])&gt;=1,1,0)</f>
        <v>0</v>
      </c>
      <c r="Z8482" s="12">
        <f>IF(OR(Tableau1[[#This Row],[Access R1 + S1+ T1 ]]&gt;=1,Tableau1[[#This Row],[Access V1 +W1 + X1]]&gt;=1),1,0)</f>
        <v>0</v>
      </c>
      <c r="AB8482" s="10" t="str">
        <f>Tableau1[[#This Row],[DOI]]</f>
        <v>doi: 10.1167/iovs.16-20894</v>
      </c>
      <c r="AC8482" s="13" t="str">
        <f>Tableau1[[#This Row],[Authors]]&amp;", "&amp;Tableau1[[#This Row],[Title]]&amp;" "&amp;Tableau1[[#This Row],[Journal]]&amp;". "&amp;Tableau1[[#This Row],[Year]]</f>
        <v>Shah RL, Huang Y, Guggenheim JA, Williams C., Time Outdoors at Specific Ages During Early Childhood and the Risk of Incident Myopia. Invest Ophthalmol Vis Sci. 2017</v>
      </c>
    </row>
    <row r="8483" spans="1:29" ht="28.8" x14ac:dyDescent="0.3">
      <c r="A8483">
        <v>7786</v>
      </c>
      <c r="B8483" t="s">
        <v>10551</v>
      </c>
      <c r="C8483" t="s">
        <v>20747</v>
      </c>
      <c r="D8483" t="s">
        <v>30988</v>
      </c>
      <c r="E8483" t="s">
        <v>2680</v>
      </c>
      <c r="F8483" s="10"/>
      <c r="G8483">
        <v>2017</v>
      </c>
      <c r="J8483">
        <v>0.76229202738863333</v>
      </c>
      <c r="L8483" t="s">
        <v>42137</v>
      </c>
      <c r="M8483">
        <v>28056870</v>
      </c>
      <c r="Q8483" s="10"/>
      <c r="R8483" s="11">
        <f t="shared" si="264"/>
        <v>0</v>
      </c>
      <c r="U8483" s="11">
        <f t="shared" si="265"/>
        <v>0</v>
      </c>
      <c r="Y8483" s="11">
        <f>IF(SUM(Tableau1[[#This Row],[Other access]:[Sci-hub access]])&gt;=1,1,0)</f>
        <v>0</v>
      </c>
      <c r="Z8483" s="12">
        <f>IF(OR(Tableau1[[#This Row],[Access R1 + S1+ T1 ]]&gt;=1,Tableau1[[#This Row],[Access V1 +W1 + X1]]&gt;=1),1,0)</f>
        <v>0</v>
      </c>
      <c r="AB8483" s="10" t="str">
        <f>Tableau1[[#This Row],[DOI]]</f>
        <v>doi: 10.1186/s12883-016-0787-9</v>
      </c>
      <c r="AC8483" s="13" t="str">
        <f>Tableau1[[#This Row],[Authors]]&amp;", "&amp;Tableau1[[#This Row],[Title]]&amp;" "&amp;Tableau1[[#This Row],[Journal]]&amp;". "&amp;Tableau1[[#This Row],[Year]]</f>
        <v>Qin K, Wu W, Huang Y, Xu D, Zhang L, Zheng B, Jiang M, Kou C, Gao J, Li W, Zhang J, Wang S, Luan Y, Yan C, Xu D, Zheng X., Anti-N-methyl-D-aspartate receptor(NMDAR) antibody encephalitis presents in atypical types and coexists with neuromyelitis optica spectrum disorder or neurosyphilis. BMC Neurol. 2017</v>
      </c>
    </row>
    <row r="8484" spans="1:29" x14ac:dyDescent="0.3">
      <c r="A8484">
        <v>4737</v>
      </c>
      <c r="B8484" t="s">
        <v>7844</v>
      </c>
      <c r="C8484" t="s">
        <v>18076</v>
      </c>
      <c r="D8484" t="s">
        <v>28274</v>
      </c>
      <c r="E8484" t="s">
        <v>2448</v>
      </c>
      <c r="F8484" s="10"/>
      <c r="G8484">
        <v>2017</v>
      </c>
      <c r="J8484">
        <v>0.76248568920828108</v>
      </c>
      <c r="L8484" t="s">
        <v>39152</v>
      </c>
      <c r="M8484">
        <v>28412772</v>
      </c>
      <c r="Q8484" s="10"/>
      <c r="R8484" s="11">
        <f t="shared" si="264"/>
        <v>0</v>
      </c>
      <c r="U8484" s="11">
        <f t="shared" si="265"/>
        <v>0</v>
      </c>
      <c r="Y8484" s="11">
        <f>IF(SUM(Tableau1[[#This Row],[Other access]:[Sci-hub access]])&gt;=1,1,0)</f>
        <v>0</v>
      </c>
      <c r="Z8484" s="12">
        <f>IF(OR(Tableau1[[#This Row],[Access R1 + S1+ T1 ]]&gt;=1,Tableau1[[#This Row],[Access V1 +W1 + X1]]&gt;=1),1,0)</f>
        <v>0</v>
      </c>
      <c r="AB8484" s="10" t="str">
        <f>Tableau1[[#This Row],[DOI]]</f>
        <v>doi: 10.1007/s00417-017-3636-7</v>
      </c>
      <c r="AC8484" s="13" t="str">
        <f>Tableau1[[#This Row],[Authors]]&amp;", "&amp;Tableau1[[#This Row],[Title]]&amp;" "&amp;Tableau1[[#This Row],[Journal]]&amp;". "&amp;Tableau1[[#This Row],[Year]]</f>
        <v>Houly JR, Veloso CE, Passos E, Nehemy MB., Quantitative analysis of external limiting membrane, ellipsoid zone and interdigitation zone defects in patients with macular holes. Graefes Arch Clin Exp Ophthalmol. 2017</v>
      </c>
    </row>
    <row r="8485" spans="1:29" ht="28.8" x14ac:dyDescent="0.3">
      <c r="A8485">
        <v>8981</v>
      </c>
      <c r="B8485" t="s">
        <v>11597</v>
      </c>
      <c r="C8485" t="s">
        <v>21777</v>
      </c>
      <c r="D8485" t="s">
        <v>32038</v>
      </c>
      <c r="E8485" t="s">
        <v>34218</v>
      </c>
      <c r="F8485" s="10"/>
      <c r="G8485">
        <v>2017</v>
      </c>
      <c r="J8485">
        <v>0.76250405298528778</v>
      </c>
      <c r="L8485" t="e">
        <v>#VALUE!</v>
      </c>
      <c r="M8485">
        <v>27716675</v>
      </c>
      <c r="Q8485" s="10"/>
      <c r="R8485" s="11">
        <f t="shared" si="264"/>
        <v>0</v>
      </c>
      <c r="U8485" s="11">
        <f t="shared" si="265"/>
        <v>0</v>
      </c>
      <c r="Y8485" s="11">
        <f>IF(SUM(Tableau1[[#This Row],[Other access]:[Sci-hub access]])&gt;=1,1,0)</f>
        <v>0</v>
      </c>
      <c r="Z8485" s="12">
        <f>IF(OR(Tableau1[[#This Row],[Access R1 + S1+ T1 ]]&gt;=1,Tableau1[[#This Row],[Access V1 +W1 + X1]]&gt;=1),1,0)</f>
        <v>0</v>
      </c>
      <c r="AB8485" s="10" t="e">
        <f>Tableau1[[#This Row],[DOI]]</f>
        <v>#VALUE!</v>
      </c>
      <c r="AC8485" s="13" t="str">
        <f>Tableau1[[#This Row],[Authors]]&amp;", "&amp;Tableau1[[#This Row],[Title]]&amp;" "&amp;Tableau1[[#This Row],[Journal]]&amp;". "&amp;Tableau1[[#This Row],[Year]]</f>
        <v>Nilson AN, English KC, Gerson JE, Barton Whittle T, Nicolas Crain C, Xue J, Sengupta U, Castillo-Carranza DL, Zhang W, Gupta P, Kayed R., Tau Oligomers Associate with Inflammation in the Brain and Retina of Tauopathy Mice and in Neurodegenerative Diseases. J Alzheimers Dis. 2017</v>
      </c>
    </row>
    <row r="8486" spans="1:29" ht="28.8" x14ac:dyDescent="0.3">
      <c r="A8486">
        <v>3812</v>
      </c>
      <c r="B8486" t="s">
        <v>6977</v>
      </c>
      <c r="C8486" t="s">
        <v>17217</v>
      </c>
      <c r="D8486" t="s">
        <v>27401</v>
      </c>
      <c r="E8486" t="s">
        <v>2448</v>
      </c>
      <c r="F8486" s="10"/>
      <c r="G8486">
        <v>2017</v>
      </c>
      <c r="J8486">
        <v>0.76276661193219986</v>
      </c>
      <c r="L8486" t="s">
        <v>38255</v>
      </c>
      <c r="M8486">
        <v>28527040</v>
      </c>
      <c r="Q8486" s="10"/>
      <c r="R8486" s="11">
        <f t="shared" si="264"/>
        <v>0</v>
      </c>
      <c r="U8486" s="11">
        <f t="shared" si="265"/>
        <v>0</v>
      </c>
      <c r="Y8486" s="11">
        <f>IF(SUM(Tableau1[[#This Row],[Other access]:[Sci-hub access]])&gt;=1,1,0)</f>
        <v>0</v>
      </c>
      <c r="Z8486" s="12">
        <f>IF(OR(Tableau1[[#This Row],[Access R1 + S1+ T1 ]]&gt;=1,Tableau1[[#This Row],[Access V1 +W1 + X1]]&gt;=1),1,0)</f>
        <v>0</v>
      </c>
      <c r="AB8486" s="10" t="str">
        <f>Tableau1[[#This Row],[DOI]]</f>
        <v>doi: 10.1007/s00417-017-3647-4</v>
      </c>
      <c r="AC8486" s="13" t="str">
        <f>Tableau1[[#This Row],[Authors]]&amp;", "&amp;Tableau1[[#This Row],[Title]]&amp;" "&amp;Tableau1[[#This Row],[Journal]]&amp;". "&amp;Tableau1[[#This Row],[Year]]</f>
        <v>Lanzetta P, Loewenstein A; Vision Academy Steering Committee.., Fundamental principles of an anti-VEGF treatment regimen: optimal application of intravitreal anti-vascular endothelial growth factor therapy of macular diseases. Graefes Arch Clin Exp Ophthalmol. 2017</v>
      </c>
    </row>
    <row r="8487" spans="1:29" x14ac:dyDescent="0.3">
      <c r="A8487">
        <v>5590</v>
      </c>
      <c r="B8487" t="s">
        <v>8625</v>
      </c>
      <c r="C8487" t="s">
        <v>18846</v>
      </c>
      <c r="D8487" t="s">
        <v>29055</v>
      </c>
      <c r="E8487" t="s">
        <v>2463</v>
      </c>
      <c r="F8487" s="10"/>
      <c r="G8487">
        <v>2017</v>
      </c>
      <c r="J8487">
        <v>0.76278281426826888</v>
      </c>
      <c r="L8487" t="s">
        <v>39977</v>
      </c>
      <c r="M8487">
        <v>28315514</v>
      </c>
      <c r="Q8487" s="10"/>
      <c r="R8487" s="11">
        <f t="shared" si="264"/>
        <v>0</v>
      </c>
      <c r="U8487" s="11">
        <f t="shared" si="265"/>
        <v>0</v>
      </c>
      <c r="Y8487" s="11">
        <f>IF(SUM(Tableau1[[#This Row],[Other access]:[Sci-hub access]])&gt;=1,1,0)</f>
        <v>0</v>
      </c>
      <c r="Z8487" s="12">
        <f>IF(OR(Tableau1[[#This Row],[Access R1 + S1+ T1 ]]&gt;=1,Tableau1[[#This Row],[Access V1 +W1 + X1]]&gt;=1),1,0)</f>
        <v>0</v>
      </c>
      <c r="AB8487" s="10" t="str">
        <f>Tableau1[[#This Row],[DOI]]</f>
        <v>doi: 10.5301/ejo.5000944</v>
      </c>
      <c r="AC8487" s="13" t="str">
        <f>Tableau1[[#This Row],[Authors]]&amp;", "&amp;Tableau1[[#This Row],[Title]]&amp;" "&amp;Tableau1[[#This Row],[Journal]]&amp;". "&amp;Tableau1[[#This Row],[Year]]</f>
        <v>Longo A, Avitabile T, Uva MG, Bonfiglio V, Russo A, Toro MD, Gagliano C, Fallico M, Reibaldi M., Optic nerve head in central retinal vein occlusion by spectral-domain OCT. Eur J Ophthalmol. 2017</v>
      </c>
    </row>
    <row r="8488" spans="1:29" x14ac:dyDescent="0.3">
      <c r="A8488">
        <v>10958</v>
      </c>
      <c r="B8488" t="s">
        <v>13392</v>
      </c>
      <c r="C8488" t="s">
        <v>23554</v>
      </c>
      <c r="D8488" t="s">
        <v>33846</v>
      </c>
      <c r="E8488" t="s">
        <v>2557</v>
      </c>
      <c r="F8488" s="10"/>
      <c r="G8488">
        <v>2017</v>
      </c>
      <c r="J8488">
        <v>0.76278312005670212</v>
      </c>
      <c r="L8488" t="s">
        <v>45199</v>
      </c>
      <c r="M8488">
        <v>26783982</v>
      </c>
      <c r="Q8488" s="10"/>
      <c r="R8488" s="11">
        <f t="shared" si="264"/>
        <v>0</v>
      </c>
      <c r="U8488" s="11">
        <f t="shared" si="265"/>
        <v>0</v>
      </c>
      <c r="Y8488" s="11">
        <f>IF(SUM(Tableau1[[#This Row],[Other access]:[Sci-hub access]])&gt;=1,1,0)</f>
        <v>0</v>
      </c>
      <c r="Z8488" s="12">
        <f>IF(OR(Tableau1[[#This Row],[Access R1 + S1+ T1 ]]&gt;=1,Tableau1[[#This Row],[Access V1 +W1 + X1]]&gt;=1),1,0)</f>
        <v>0</v>
      </c>
      <c r="AB8488" s="10" t="str">
        <f>Tableau1[[#This Row],[DOI]]</f>
        <v>doi: 10.1097/ICL.0000000000000238</v>
      </c>
      <c r="AC8488" s="13" t="str">
        <f>Tableau1[[#This Row],[Authors]]&amp;", "&amp;Tableau1[[#This Row],[Title]]&amp;" "&amp;Tableau1[[#This Row],[Journal]]&amp;". "&amp;Tableau1[[#This Row],[Year]]</f>
        <v>Espandar L, Steele JF, Lathrop KL., Optical Coherence Tomography Imaging of the Palisades of Vogt to Assist Clinical Evaluation and Surgical Planning in a Case of Limbal Stem-Cell Deficiency. Eye Contact Lens. 2017</v>
      </c>
    </row>
    <row r="8489" spans="1:29" x14ac:dyDescent="0.3">
      <c r="A8489">
        <v>6601</v>
      </c>
      <c r="B8489" t="s">
        <v>9516</v>
      </c>
      <c r="C8489" t="s">
        <v>19723</v>
      </c>
      <c r="D8489" t="s">
        <v>29948</v>
      </c>
      <c r="E8489" t="s">
        <v>2524</v>
      </c>
      <c r="F8489" s="10"/>
      <c r="G8489">
        <v>2017</v>
      </c>
      <c r="J8489">
        <v>0.76279629834220897</v>
      </c>
      <c r="L8489" t="s">
        <v>40966</v>
      </c>
      <c r="M8489">
        <v>28192585</v>
      </c>
      <c r="Q8489" s="10"/>
      <c r="R8489" s="11">
        <f t="shared" si="264"/>
        <v>0</v>
      </c>
      <c r="U8489" s="11">
        <f t="shared" si="265"/>
        <v>0</v>
      </c>
      <c r="Y8489" s="11">
        <f>IF(SUM(Tableau1[[#This Row],[Other access]:[Sci-hub access]])&gt;=1,1,0)</f>
        <v>0</v>
      </c>
      <c r="Z8489" s="12">
        <f>IF(OR(Tableau1[[#This Row],[Access R1 + S1+ T1 ]]&gt;=1,Tableau1[[#This Row],[Access V1 +W1 + X1]]&gt;=1),1,0)</f>
        <v>0</v>
      </c>
      <c r="AB8489" s="10" t="str">
        <f>Tableau1[[#This Row],[DOI]]</f>
        <v>doi: 10.3928/1081597X-20161206-05</v>
      </c>
      <c r="AC8489" s="13" t="str">
        <f>Tableau1[[#This Row],[Authors]]&amp;", "&amp;Tableau1[[#This Row],[Title]]&amp;" "&amp;Tableau1[[#This Row],[Journal]]&amp;". "&amp;Tableau1[[#This Row],[Year]]</f>
        <v>Faria-Correia F, Ramos I, Lopes B, Monteiro T, Franqueira N, Ambrósio R Jr., Correlations of Objective Metrics for Quantifying Dysfunctional Lens Syndrome With Visual Acuity and Phacodynamics. J Refract Surg. 2017</v>
      </c>
    </row>
    <row r="8490" spans="1:29" x14ac:dyDescent="0.3">
      <c r="A8490">
        <v>7074</v>
      </c>
      <c r="B8490" t="s">
        <v>9925</v>
      </c>
      <c r="C8490" t="s">
        <v>20128</v>
      </c>
      <c r="D8490" t="s">
        <v>30359</v>
      </c>
      <c r="E8490" t="s">
        <v>2522</v>
      </c>
      <c r="F8490" s="10"/>
      <c r="G8490">
        <v>2017</v>
      </c>
      <c r="J8490">
        <v>0.76284790840987216</v>
      </c>
      <c r="L8490" t="s">
        <v>41430</v>
      </c>
      <c r="M8490">
        <v>28129416</v>
      </c>
      <c r="Q8490" s="10"/>
      <c r="R8490" s="11">
        <f t="shared" si="264"/>
        <v>0</v>
      </c>
      <c r="U8490" s="11">
        <f t="shared" si="265"/>
        <v>0</v>
      </c>
      <c r="Y8490" s="11">
        <f>IF(SUM(Tableau1[[#This Row],[Other access]:[Sci-hub access]])&gt;=1,1,0)</f>
        <v>0</v>
      </c>
      <c r="Z8490" s="12">
        <f>IF(OR(Tableau1[[#This Row],[Access R1 + S1+ T1 ]]&gt;=1,Tableau1[[#This Row],[Access V1 +W1 + X1]]&gt;=1),1,0)</f>
        <v>0</v>
      </c>
      <c r="AB8490" s="10" t="str">
        <f>Tableau1[[#This Row],[DOI]]</f>
        <v>doi: 10.1167/17.1.33</v>
      </c>
      <c r="AC8490" s="13" t="str">
        <f>Tableau1[[#This Row],[Authors]]&amp;", "&amp;Tableau1[[#This Row],[Title]]&amp;" "&amp;Tableau1[[#This Row],[Journal]]&amp;". "&amp;Tableau1[[#This Row],[Year]]</f>
        <v>Wallace JM, Chung ST, Tjan BS., Object crowding in age-related macular degeneration. J Vis. 2017</v>
      </c>
    </row>
    <row r="8491" spans="1:29" x14ac:dyDescent="0.3">
      <c r="A8491">
        <v>9418</v>
      </c>
      <c r="B8491" t="s">
        <v>11988</v>
      </c>
      <c r="C8491" t="s">
        <v>22163</v>
      </c>
      <c r="D8491" t="s">
        <v>32433</v>
      </c>
      <c r="E8491" t="s">
        <v>2514</v>
      </c>
      <c r="F8491" s="10"/>
      <c r="G8491">
        <v>2017</v>
      </c>
      <c r="J8491">
        <v>0.76290587663958742</v>
      </c>
      <c r="L8491" t="s">
        <v>43707</v>
      </c>
      <c r="M8491">
        <v>27697479</v>
      </c>
      <c r="Q8491" s="10"/>
      <c r="R8491" s="11">
        <f t="shared" si="264"/>
        <v>0</v>
      </c>
      <c r="U8491" s="11">
        <f t="shared" si="265"/>
        <v>0</v>
      </c>
      <c r="Y8491" s="11">
        <f>IF(SUM(Tableau1[[#This Row],[Other access]:[Sci-hub access]])&gt;=1,1,0)</f>
        <v>0</v>
      </c>
      <c r="Z8491" s="12">
        <f>IF(OR(Tableau1[[#This Row],[Access R1 + S1+ T1 ]]&gt;=1,Tableau1[[#This Row],[Access V1 +W1 + X1]]&gt;=1),1,0)</f>
        <v>0</v>
      </c>
      <c r="AB8491" s="10" t="str">
        <f>Tableau1[[#This Row],[DOI]]</f>
        <v>doi: 10.1016/j.survophthal.2016.09.001</v>
      </c>
      <c r="AC8491" s="13" t="str">
        <f>Tableau1[[#This Row],[Authors]]&amp;", "&amp;Tableau1[[#This Row],[Title]]&amp;" "&amp;Tableau1[[#This Row],[Journal]]&amp;". "&amp;Tableau1[[#This Row],[Year]]</f>
        <v>Stagner AM, Jakobiec FA, Fay A., Primary orbital synovial sarcoma: A clinicopathologic review with a differential diagnosis and discussion of molecular genetics. Surv Ophthalmol. 2017</v>
      </c>
    </row>
    <row r="8492" spans="1:29" x14ac:dyDescent="0.3">
      <c r="A8492">
        <v>8908</v>
      </c>
      <c r="B8492" t="s">
        <v>11531</v>
      </c>
      <c r="C8492" t="s">
        <v>17937</v>
      </c>
      <c r="D8492" t="s">
        <v>31971</v>
      </c>
      <c r="E8492" t="s">
        <v>2523</v>
      </c>
      <c r="F8492" s="10"/>
      <c r="G8492">
        <v>2017</v>
      </c>
      <c r="J8492">
        <v>0.76295012661976314</v>
      </c>
      <c r="L8492" t="s">
        <v>43239</v>
      </c>
      <c r="M8492">
        <v>27813522</v>
      </c>
      <c r="Q8492" s="10"/>
      <c r="R8492" s="11">
        <f t="shared" si="264"/>
        <v>0</v>
      </c>
      <c r="U8492" s="11">
        <f t="shared" si="265"/>
        <v>0</v>
      </c>
      <c r="Y8492" s="11">
        <f>IF(SUM(Tableau1[[#This Row],[Other access]:[Sci-hub access]])&gt;=1,1,0)</f>
        <v>0</v>
      </c>
      <c r="Z8492" s="12">
        <f>IF(OR(Tableau1[[#This Row],[Access R1 + S1+ T1 ]]&gt;=1,Tableau1[[#This Row],[Access V1 +W1 + X1]]&gt;=1),1,0)</f>
        <v>0</v>
      </c>
      <c r="AB8492" s="10" t="str">
        <f>Tableau1[[#This Row],[DOI]]</f>
        <v>doi: 10.1038/eye.2016.238</v>
      </c>
      <c r="AC8492" s="13" t="str">
        <f>Tableau1[[#This Row],[Authors]]&amp;", "&amp;Tableau1[[#This Row],[Title]]&amp;" "&amp;Tableau1[[#This Row],[Journal]]&amp;". "&amp;Tableau1[[#This Row],[Year]]</f>
        <v>Călugăru D, Călugăru M., Aflibercept in diabetic macular edema: evaluating efficacy as a primary and secondary therapeutic option. Eye (Lond). 2017</v>
      </c>
    </row>
    <row r="8493" spans="1:29" x14ac:dyDescent="0.3">
      <c r="A8493">
        <v>7025</v>
      </c>
      <c r="B8493" t="s">
        <v>9880</v>
      </c>
      <c r="C8493" t="s">
        <v>20083</v>
      </c>
      <c r="D8493" t="s">
        <v>30314</v>
      </c>
      <c r="E8493" t="s">
        <v>2445</v>
      </c>
      <c r="F8493" s="10"/>
      <c r="G8493">
        <v>2017</v>
      </c>
      <c r="J8493">
        <v>0.76305532594824199</v>
      </c>
      <c r="L8493" t="s">
        <v>41382</v>
      </c>
      <c r="M8493">
        <v>28134739</v>
      </c>
      <c r="Q8493" s="10"/>
      <c r="R8493" s="11">
        <f t="shared" si="264"/>
        <v>0</v>
      </c>
      <c r="U8493" s="11">
        <f t="shared" si="265"/>
        <v>0</v>
      </c>
      <c r="Y8493" s="11">
        <f>IF(SUM(Tableau1[[#This Row],[Other access]:[Sci-hub access]])&gt;=1,1,0)</f>
        <v>0</v>
      </c>
      <c r="Z8493" s="12">
        <f>IF(OR(Tableau1[[#This Row],[Access R1 + S1+ T1 ]]&gt;=1,Tableau1[[#This Row],[Access V1 +W1 + X1]]&gt;=1),1,0)</f>
        <v>0</v>
      </c>
      <c r="AB8493" s="10" t="str">
        <f>Tableau1[[#This Row],[DOI]]</f>
        <v>doi: 10.1097/IAE.0000000000001340</v>
      </c>
      <c r="AC8493" s="13" t="str">
        <f>Tableau1[[#This Row],[Authors]]&amp;", "&amp;Tableau1[[#This Row],[Title]]&amp;" "&amp;Tableau1[[#This Row],[Journal]]&amp;". "&amp;Tableau1[[#This Row],[Year]]</f>
        <v>Zhang Y, Kashani AH, Hubbard GB 3rd., Diagnostic and Therapeutic Challenges. Retina. 2017</v>
      </c>
    </row>
    <row r="8494" spans="1:29" x14ac:dyDescent="0.3">
      <c r="A8494">
        <v>8717</v>
      </c>
      <c r="B8494" t="s">
        <v>11364</v>
      </c>
      <c r="C8494" t="s">
        <v>21549</v>
      </c>
      <c r="D8494" t="s">
        <v>31804</v>
      </c>
      <c r="E8494" t="s">
        <v>2523</v>
      </c>
      <c r="F8494" s="10"/>
      <c r="G8494">
        <v>2017</v>
      </c>
      <c r="J8494">
        <v>0.76324098730749901</v>
      </c>
      <c r="L8494" t="s">
        <v>43053</v>
      </c>
      <c r="M8494">
        <v>27858936</v>
      </c>
      <c r="Q8494" s="10"/>
      <c r="R8494" s="11">
        <f t="shared" si="264"/>
        <v>0</v>
      </c>
      <c r="U8494" s="11">
        <f t="shared" si="265"/>
        <v>0</v>
      </c>
      <c r="Y8494" s="11">
        <f>IF(SUM(Tableau1[[#This Row],[Other access]:[Sci-hub access]])&gt;=1,1,0)</f>
        <v>0</v>
      </c>
      <c r="Z8494" s="12">
        <f>IF(OR(Tableau1[[#This Row],[Access R1 + S1+ T1 ]]&gt;=1,Tableau1[[#This Row],[Access V1 +W1 + X1]]&gt;=1),1,0)</f>
        <v>0</v>
      </c>
      <c r="AB8494" s="10" t="str">
        <f>Tableau1[[#This Row],[DOI]]</f>
        <v>doi: 10.1038/eye.2016.253</v>
      </c>
      <c r="AC8494" s="13" t="str">
        <f>Tableau1[[#This Row],[Authors]]&amp;", "&amp;Tableau1[[#This Row],[Title]]&amp;" "&amp;Tableau1[[#This Row],[Journal]]&amp;". "&amp;Tableau1[[#This Row],[Year]]</f>
        <v>Lee TH, Ji YS, Park SW, Heo H., Retinal ganglion cell and axonal loss in optic neuritis: risk factors and visual functions. Eye (Lond). 2017</v>
      </c>
    </row>
    <row r="8495" spans="1:29" x14ac:dyDescent="0.3">
      <c r="A8495">
        <v>103</v>
      </c>
      <c r="B8495" t="s">
        <v>3366</v>
      </c>
      <c r="C8495" t="s">
        <v>13627</v>
      </c>
      <c r="D8495" t="s">
        <v>23786</v>
      </c>
      <c r="E8495" t="s">
        <v>33981</v>
      </c>
      <c r="F8495" s="10"/>
      <c r="G8495">
        <v>2017</v>
      </c>
      <c r="J8495">
        <v>0.76328835599359945</v>
      </c>
      <c r="L8495" t="s">
        <v>34621</v>
      </c>
      <c r="M8495">
        <v>29403337</v>
      </c>
      <c r="Q8495" s="10"/>
      <c r="R8495" s="11">
        <f t="shared" si="264"/>
        <v>0</v>
      </c>
      <c r="U8495" s="11">
        <f t="shared" si="265"/>
        <v>0</v>
      </c>
      <c r="Y8495" s="11">
        <f>IF(SUM(Tableau1[[#This Row],[Other access]:[Sci-hub access]])&gt;=1,1,0)</f>
        <v>0</v>
      </c>
      <c r="Z8495" s="12">
        <f>IF(OR(Tableau1[[#This Row],[Access R1 + S1+ T1 ]]&gt;=1,Tableau1[[#This Row],[Access V1 +W1 + X1]]&gt;=1),1,0)</f>
        <v>0</v>
      </c>
      <c r="AB8495" s="10" t="str">
        <f>Tableau1[[#This Row],[DOI]]</f>
        <v>doi: 10.5693/djo.02.2017.08.002</v>
      </c>
      <c r="AC8495" s="13" t="str">
        <f>Tableau1[[#This Row],[Authors]]&amp;", "&amp;Tableau1[[#This Row],[Title]]&amp;" "&amp;Tableau1[[#This Row],[Journal]]&amp;". "&amp;Tableau1[[#This Row],[Year]]</f>
        <v>Umunakwe OC, Herren D, Kim SJ, Kohanim S., Diffuse ocular and orbital inflammation after zoledronate infusion-case report and review of the literature. Digit J Ophthalmol. 2017</v>
      </c>
    </row>
    <row r="8496" spans="1:29" x14ac:dyDescent="0.3">
      <c r="A8496">
        <v>7844</v>
      </c>
      <c r="B8496" t="s">
        <v>10601</v>
      </c>
      <c r="C8496" t="s">
        <v>20797</v>
      </c>
      <c r="D8496" t="s">
        <v>31038</v>
      </c>
      <c r="E8496" t="s">
        <v>2438</v>
      </c>
      <c r="F8496" s="10"/>
      <c r="G8496">
        <v>2017</v>
      </c>
      <c r="J8496">
        <v>0.76329549071633529</v>
      </c>
      <c r="L8496" t="s">
        <v>42194</v>
      </c>
      <c r="M8496">
        <v>28045374</v>
      </c>
      <c r="Q8496" s="10"/>
      <c r="R8496" s="11">
        <f t="shared" si="264"/>
        <v>0</v>
      </c>
      <c r="U8496" s="11">
        <f t="shared" si="265"/>
        <v>0</v>
      </c>
      <c r="Y8496" s="11">
        <f>IF(SUM(Tableau1[[#This Row],[Other access]:[Sci-hub access]])&gt;=1,1,0)</f>
        <v>0</v>
      </c>
      <c r="Z8496" s="12">
        <f>IF(OR(Tableau1[[#This Row],[Access R1 + S1+ T1 ]]&gt;=1,Tableau1[[#This Row],[Access V1 +W1 + X1]]&gt;=1),1,0)</f>
        <v>0</v>
      </c>
      <c r="AB8496" s="10" t="str">
        <f>Tableau1[[#This Row],[DOI]]</f>
        <v>doi: 10.1136/bjophthalmol-2016-309308</v>
      </c>
      <c r="AC8496" s="13" t="str">
        <f>Tableau1[[#This Row],[Authors]]&amp;", "&amp;Tableau1[[#This Row],[Title]]&amp;" "&amp;Tableau1[[#This Row],[Journal]]&amp;". "&amp;Tableau1[[#This Row],[Year]]</f>
        <v>Tranos P, Koukoula S, Charteris DG, Perganda G, Vakalis A, Asteriadis S, Georgalas I, Petrou P., The role of internal limiting membrane peeling in epiretinal membrane surgery: a randomised controlled trial. Br J Ophthalmol. 2017</v>
      </c>
    </row>
    <row r="8497" spans="1:29" x14ac:dyDescent="0.3">
      <c r="A8497">
        <v>7949</v>
      </c>
      <c r="B8497" t="s">
        <v>1532</v>
      </c>
      <c r="C8497" t="s">
        <v>1533</v>
      </c>
      <c r="D8497" t="s">
        <v>1534</v>
      </c>
      <c r="E8497" t="s">
        <v>2989</v>
      </c>
      <c r="F8497" s="10"/>
      <c r="G8497">
        <v>2017</v>
      </c>
      <c r="J8497">
        <v>0.76332924355399989</v>
      </c>
      <c r="L8497" t="s">
        <v>42296</v>
      </c>
      <c r="M8497">
        <v>28024310</v>
      </c>
      <c r="Q8497" s="10"/>
      <c r="R8497" s="11">
        <f t="shared" si="264"/>
        <v>0</v>
      </c>
      <c r="U8497" s="11">
        <f t="shared" si="265"/>
        <v>0</v>
      </c>
      <c r="Y8497" s="11">
        <f>IF(SUM(Tableau1[[#This Row],[Other access]:[Sci-hub access]])&gt;=1,1,0)</f>
        <v>0</v>
      </c>
      <c r="Z8497" s="12">
        <f>IF(OR(Tableau1[[#This Row],[Access R1 + S1+ T1 ]]&gt;=1,Tableau1[[#This Row],[Access V1 +W1 + X1]]&gt;=1),1,0)</f>
        <v>0</v>
      </c>
      <c r="AB8497" s="10" t="str">
        <f>Tableau1[[#This Row],[DOI]]</f>
        <v>doi: 10.1055/s-0036-1597610</v>
      </c>
      <c r="AC8497" s="13" t="str">
        <f>Tableau1[[#This Row],[Authors]]&amp;", "&amp;Tableau1[[#This Row],[Title]]&amp;" "&amp;Tableau1[[#This Row],[Journal]]&amp;". "&amp;Tableau1[[#This Row],[Year]]</f>
        <v>Hackenberg A, Boltshauser E, Gerth-Kahlert C, Stahr N, Azzarello-Burri S, Plecko B., Horizontal Gaze Palsy in Two Brothers with Compound Heterozygous ROBO3 Gene Mutations. Neuropediatrics. 2017</v>
      </c>
    </row>
    <row r="8498" spans="1:29" x14ac:dyDescent="0.3">
      <c r="A8498">
        <v>6183</v>
      </c>
      <c r="B8498" t="s">
        <v>9147</v>
      </c>
      <c r="C8498" t="s">
        <v>19360</v>
      </c>
      <c r="D8498" t="s">
        <v>29578</v>
      </c>
      <c r="E8498" t="s">
        <v>2800</v>
      </c>
      <c r="F8498" s="10"/>
      <c r="G8498">
        <v>2017</v>
      </c>
      <c r="J8498">
        <v>0.76338831201564428</v>
      </c>
      <c r="L8498" t="s">
        <v>40553</v>
      </c>
      <c r="M8498">
        <v>28239526</v>
      </c>
      <c r="Q8498" s="10"/>
      <c r="R8498" s="11">
        <f t="shared" si="264"/>
        <v>0</v>
      </c>
      <c r="U8498" s="11">
        <f t="shared" si="265"/>
        <v>0</v>
      </c>
      <c r="Y8498" s="11">
        <f>IF(SUM(Tableau1[[#This Row],[Other access]:[Sci-hub access]])&gt;=1,1,0)</f>
        <v>0</v>
      </c>
      <c r="Z8498" s="12">
        <f>IF(OR(Tableau1[[#This Row],[Access R1 + S1+ T1 ]]&gt;=1,Tableau1[[#This Row],[Access V1 +W1 + X1]]&gt;=1),1,0)</f>
        <v>0</v>
      </c>
      <c r="AB8498" s="10" t="str">
        <f>Tableau1[[#This Row],[DOI]]</f>
        <v>doi: 10.1002/brb3.616</v>
      </c>
      <c r="AC8498" s="13" t="str">
        <f>Tableau1[[#This Row],[Authors]]&amp;", "&amp;Tableau1[[#This Row],[Title]]&amp;" "&amp;Tableau1[[#This Row],[Journal]]&amp;". "&amp;Tableau1[[#This Row],[Year]]</f>
        <v>Tsuge A, Kaneko S, Wate R, Oki M, Nagashima M, Asayama S, Nakamura M, Fujita K, Saito A, Takenouchi N, Kusaka H., Weight loss in the early stage of progressive supranuclear palsy. Brain Behav. 2017</v>
      </c>
    </row>
    <row r="8499" spans="1:29" ht="28.8" x14ac:dyDescent="0.3">
      <c r="A8499">
        <v>1848</v>
      </c>
      <c r="B8499" t="s">
        <v>5093</v>
      </c>
      <c r="C8499" t="s">
        <v>15339</v>
      </c>
      <c r="D8499" t="s">
        <v>25515</v>
      </c>
      <c r="E8499" t="s">
        <v>2490</v>
      </c>
      <c r="F8499" s="10"/>
      <c r="G8499">
        <v>2017</v>
      </c>
      <c r="J8499">
        <v>0.76346534745058903</v>
      </c>
      <c r="L8499" t="s">
        <v>36320</v>
      </c>
      <c r="M8499">
        <v>28860042</v>
      </c>
      <c r="Q8499" s="10"/>
      <c r="R8499" s="11">
        <f t="shared" si="264"/>
        <v>0</v>
      </c>
      <c r="U8499" s="11">
        <f t="shared" si="265"/>
        <v>0</v>
      </c>
      <c r="Y8499" s="11">
        <f>IF(SUM(Tableau1[[#This Row],[Other access]:[Sci-hub access]])&gt;=1,1,0)</f>
        <v>0</v>
      </c>
      <c r="Z8499" s="12">
        <f>IF(OR(Tableau1[[#This Row],[Access R1 + S1+ T1 ]]&gt;=1,Tableau1[[#This Row],[Access V1 +W1 + X1]]&gt;=1),1,0)</f>
        <v>0</v>
      </c>
      <c r="AB8499" s="10" t="str">
        <f>Tableau1[[#This Row],[DOI]]</f>
        <v>doi: 10.1016/j.ajo.2017.08.010</v>
      </c>
      <c r="AC8499" s="13" t="str">
        <f>Tableau1[[#This Row],[Authors]]&amp;", "&amp;Tableau1[[#This Row],[Title]]&amp;" "&amp;Tableau1[[#This Row],[Journal]]&amp;". "&amp;Tableau1[[#This Row],[Year]]</f>
        <v>Pahl DA, Green NS, Bhatia M, Lee MT, Chang JS, Licursi M, Briamonte C, Smilow E, Chen RWS., Optical Coherence Tomography Angiography and Ultra-widefield Fluorescein Angiography for Early Detection of Adolescent Sickle Retinopathy. Am J Ophthalmol. 2017</v>
      </c>
    </row>
    <row r="8500" spans="1:29" x14ac:dyDescent="0.3">
      <c r="A8500">
        <v>5596</v>
      </c>
      <c r="B8500" t="s">
        <v>8631</v>
      </c>
      <c r="C8500" t="s">
        <v>18851</v>
      </c>
      <c r="D8500" t="s">
        <v>29061</v>
      </c>
      <c r="E8500" t="s">
        <v>2671</v>
      </c>
      <c r="F8500" s="10"/>
      <c r="G8500">
        <v>2017</v>
      </c>
      <c r="J8500">
        <v>0.76354550683533706</v>
      </c>
      <c r="L8500" t="s">
        <v>39983</v>
      </c>
      <c r="M8500">
        <v>28315279</v>
      </c>
      <c r="Q8500" s="10"/>
      <c r="R8500" s="11">
        <f t="shared" si="264"/>
        <v>0</v>
      </c>
      <c r="U8500" s="11">
        <f t="shared" si="265"/>
        <v>0</v>
      </c>
      <c r="Y8500" s="11">
        <f>IF(SUM(Tableau1[[#This Row],[Other access]:[Sci-hub access]])&gt;=1,1,0)</f>
        <v>0</v>
      </c>
      <c r="Z8500" s="12">
        <f>IF(OR(Tableau1[[#This Row],[Access R1 + S1+ T1 ]]&gt;=1,Tableau1[[#This Row],[Access V1 +W1 + X1]]&gt;=1),1,0)</f>
        <v>0</v>
      </c>
      <c r="AB8500" s="10" t="str">
        <f>Tableau1[[#This Row],[DOI]]</f>
        <v>doi: 10.1007/978-3-319-50174-1_20</v>
      </c>
      <c r="AC8500" s="13" t="str">
        <f>Tableau1[[#This Row],[Authors]]&amp;", "&amp;Tableau1[[#This Row],[Title]]&amp;" "&amp;Tableau1[[#This Row],[Journal]]&amp;". "&amp;Tableau1[[#This Row],[Year]]</f>
        <v>Mysona B, Kansara N, Zhao J, Bollinger K., The Role of Sigma 1 Receptor as a Neuroprotective Target in Glaucoma. Adv Exp Med Biol. 2017</v>
      </c>
    </row>
    <row r="8501" spans="1:29" ht="28.8" x14ac:dyDescent="0.3">
      <c r="A8501">
        <v>5839</v>
      </c>
      <c r="B8501" t="s">
        <v>8857</v>
      </c>
      <c r="C8501" t="s">
        <v>19074</v>
      </c>
      <c r="D8501" t="s">
        <v>29287</v>
      </c>
      <c r="E8501" t="s">
        <v>2523</v>
      </c>
      <c r="F8501" s="10"/>
      <c r="G8501">
        <v>2017</v>
      </c>
      <c r="J8501">
        <v>0.7635877234470102</v>
      </c>
      <c r="L8501" t="s">
        <v>40221</v>
      </c>
      <c r="M8501">
        <v>28282063</v>
      </c>
      <c r="Q8501" s="10"/>
      <c r="R8501" s="11">
        <f t="shared" si="264"/>
        <v>0</v>
      </c>
      <c r="U8501" s="11">
        <f t="shared" si="265"/>
        <v>0</v>
      </c>
      <c r="Y8501" s="11">
        <f>IF(SUM(Tableau1[[#This Row],[Other access]:[Sci-hub access]])&gt;=1,1,0)</f>
        <v>0</v>
      </c>
      <c r="Z8501" s="12">
        <f>IF(OR(Tableau1[[#This Row],[Access R1 + S1+ T1 ]]&gt;=1,Tableau1[[#This Row],[Access V1 +W1 + X1]]&gt;=1),1,0)</f>
        <v>0</v>
      </c>
      <c r="AB8501" s="10" t="str">
        <f>Tableau1[[#This Row],[DOI]]</f>
        <v>doi: 10.1038/eye.2017.36</v>
      </c>
      <c r="AC8501" s="13" t="str">
        <f>Tableau1[[#This Row],[Authors]]&amp;", "&amp;Tableau1[[#This Row],[Title]]&amp;" "&amp;Tableau1[[#This Row],[Journal]]&amp;". "&amp;Tableau1[[#This Row],[Year]]</f>
        <v>Nam GE, Hwang BE, Lee YC, Paik JS, Yang SW, Chun YH, Han K, Park YG, Park SH; Epidemiologic Survey Committee of the Korean Ophthalmological Society.., Lower urinary cotinine level is associated with a trend toward more myopic refractive errors in Korean adolescents. Eye (Lond). 2017</v>
      </c>
    </row>
    <row r="8502" spans="1:29" x14ac:dyDescent="0.3">
      <c r="A8502">
        <v>2576</v>
      </c>
      <c r="B8502" t="s">
        <v>5794</v>
      </c>
      <c r="C8502" t="s">
        <v>16040</v>
      </c>
      <c r="D8502" t="s">
        <v>26217</v>
      </c>
      <c r="E8502" t="s">
        <v>2511</v>
      </c>
      <c r="F8502" s="10"/>
      <c r="G8502">
        <v>2017</v>
      </c>
      <c r="J8502">
        <v>0.76362256716600552</v>
      </c>
      <c r="L8502" t="s">
        <v>37039</v>
      </c>
      <c r="M8502">
        <v>28724826</v>
      </c>
      <c r="Q8502" s="10"/>
      <c r="R8502" s="11">
        <f t="shared" si="264"/>
        <v>0</v>
      </c>
      <c r="U8502" s="11">
        <f t="shared" si="265"/>
        <v>0</v>
      </c>
      <c r="Y8502" s="11">
        <f>IF(SUM(Tableau1[[#This Row],[Other access]:[Sci-hub access]])&gt;=1,1,0)</f>
        <v>0</v>
      </c>
      <c r="Z8502" s="12">
        <f>IF(OR(Tableau1[[#This Row],[Access R1 + S1+ T1 ]]&gt;=1,Tableau1[[#This Row],[Access V1 +W1 + X1]]&gt;=1),1,0)</f>
        <v>0</v>
      </c>
      <c r="AB8502" s="10" t="str">
        <f>Tableau1[[#This Row],[DOI]]</f>
        <v>doi: 10.4103/ijo.IJO_794_16</v>
      </c>
      <c r="AC8502" s="13" t="str">
        <f>Tableau1[[#This Row],[Authors]]&amp;", "&amp;Tableau1[[#This Row],[Title]]&amp;" "&amp;Tableau1[[#This Row],[Journal]]&amp;". "&amp;Tableau1[[#This Row],[Year]]</f>
        <v>Senthil S, Turaga K., Bilateral normal tension glaucoma: Can this be nutritional? Indian J Ophthalmol. 2017</v>
      </c>
    </row>
    <row r="8503" spans="1:29" x14ac:dyDescent="0.3">
      <c r="A8503">
        <v>9315</v>
      </c>
      <c r="B8503" t="s">
        <v>11894</v>
      </c>
      <c r="C8503" t="s">
        <v>22071</v>
      </c>
      <c r="D8503" t="s">
        <v>32338</v>
      </c>
      <c r="E8503" t="s">
        <v>2595</v>
      </c>
      <c r="F8503" s="10"/>
      <c r="G8503">
        <v>2017</v>
      </c>
      <c r="J8503">
        <v>0.76371111105356049</v>
      </c>
      <c r="L8503" t="s">
        <v>43612</v>
      </c>
      <c r="M8503">
        <v>27683068</v>
      </c>
      <c r="Q8503" s="10"/>
      <c r="R8503" s="11">
        <f t="shared" si="264"/>
        <v>0</v>
      </c>
      <c r="U8503" s="11">
        <f t="shared" si="265"/>
        <v>0</v>
      </c>
      <c r="Y8503" s="11">
        <f>IF(SUM(Tableau1[[#This Row],[Other access]:[Sci-hub access]])&gt;=1,1,0)</f>
        <v>0</v>
      </c>
      <c r="Z8503" s="12">
        <f>IF(OR(Tableau1[[#This Row],[Access R1 + S1+ T1 ]]&gt;=1,Tableau1[[#This Row],[Access V1 +W1 + X1]]&gt;=1),1,0)</f>
        <v>0</v>
      </c>
      <c r="AB8503" s="10" t="str">
        <f>Tableau1[[#This Row],[DOI]]</f>
        <v>doi: 10.1002/jcp.25623</v>
      </c>
      <c r="AC8503" s="13" t="str">
        <f>Tableau1[[#This Row],[Authors]]&amp;", "&amp;Tableau1[[#This Row],[Title]]&amp;" "&amp;Tableau1[[#This Row],[Journal]]&amp;". "&amp;Tableau1[[#This Row],[Year]]</f>
        <v>Mastropasqua L, Massaro-Giordano G, Nubile M, Sacchetti M., Understanding the Pathogenesis of Neurotrophic Keratitis: The Role of Corneal Nerves. J Cell Physiol. 2017</v>
      </c>
    </row>
    <row r="8504" spans="1:29" x14ac:dyDescent="0.3">
      <c r="A8504">
        <v>5310</v>
      </c>
      <c r="B8504" t="s">
        <v>8369</v>
      </c>
      <c r="C8504" t="s">
        <v>18592</v>
      </c>
      <c r="D8504" t="s">
        <v>28799</v>
      </c>
      <c r="E8504" t="s">
        <v>2451</v>
      </c>
      <c r="F8504" s="10"/>
      <c r="G8504">
        <v>2017</v>
      </c>
      <c r="J8504">
        <v>0.76390827721961352</v>
      </c>
      <c r="L8504" t="s">
        <v>39705</v>
      </c>
      <c r="M8504">
        <v>28350816</v>
      </c>
      <c r="Q8504" s="10"/>
      <c r="R8504" s="11">
        <f t="shared" si="264"/>
        <v>0</v>
      </c>
      <c r="U8504" s="11">
        <f t="shared" si="265"/>
        <v>0</v>
      </c>
      <c r="Y8504" s="11">
        <f>IF(SUM(Tableau1[[#This Row],[Other access]:[Sci-hub access]])&gt;=1,1,0)</f>
        <v>0</v>
      </c>
      <c r="Z8504" s="12">
        <f>IF(OR(Tableau1[[#This Row],[Access R1 + S1+ T1 ]]&gt;=1,Tableau1[[#This Row],[Access V1 +W1 + X1]]&gt;=1),1,0)</f>
        <v>0</v>
      </c>
      <c r="AB8504" s="10" t="str">
        <f>Tableau1[[#This Row],[DOI]]</f>
        <v>doi: 10.1371/journal.pone.0173900</v>
      </c>
      <c r="AC8504" s="13" t="str">
        <f>Tableau1[[#This Row],[Authors]]&amp;", "&amp;Tableau1[[#This Row],[Title]]&amp;" "&amp;Tableau1[[#This Row],[Journal]]&amp;". "&amp;Tableau1[[#This Row],[Year]]</f>
        <v>Ciller C, De Zanet S, Kamnitsas K, Maeder P, Glocker B, Munier FL, Rueckert D, Thiran JP, Bach Cuadra M, Sznitman R., Multi-channel MRI segmentation of eye structures and tumors using patient-specific features. PLoS One. 2017</v>
      </c>
    </row>
    <row r="8505" spans="1:29" x14ac:dyDescent="0.3">
      <c r="A8505">
        <v>4456</v>
      </c>
      <c r="B8505" t="s">
        <v>7582</v>
      </c>
      <c r="C8505" t="s">
        <v>17817</v>
      </c>
      <c r="D8505" t="s">
        <v>28011</v>
      </c>
      <c r="E8505" t="s">
        <v>2488</v>
      </c>
      <c r="F8505" s="10"/>
      <c r="G8505">
        <v>2017</v>
      </c>
      <c r="J8505">
        <v>0.76397017274233403</v>
      </c>
      <c r="L8505" t="s">
        <v>38876</v>
      </c>
      <c r="M8505">
        <v>28442685</v>
      </c>
      <c r="Q8505" s="10"/>
      <c r="R8505" s="11">
        <f t="shared" si="264"/>
        <v>0</v>
      </c>
      <c r="U8505" s="11">
        <f t="shared" si="265"/>
        <v>0</v>
      </c>
      <c r="Y8505" s="11">
        <f>IF(SUM(Tableau1[[#This Row],[Other access]:[Sci-hub access]])&gt;=1,1,0)</f>
        <v>0</v>
      </c>
      <c r="Z8505" s="12">
        <f>IF(OR(Tableau1[[#This Row],[Access R1 + S1+ T1 ]]&gt;=1,Tableau1[[#This Row],[Access V1 +W1 + X1]]&gt;=1),1,0)</f>
        <v>0</v>
      </c>
      <c r="AB8505" s="10" t="str">
        <f>Tableau1[[#This Row],[DOI]]</f>
        <v>doi: 10.1159/000458484</v>
      </c>
      <c r="AC8505" s="13" t="str">
        <f>Tableau1[[#This Row],[Authors]]&amp;", "&amp;Tableau1[[#This Row],[Title]]&amp;" "&amp;Tableau1[[#This Row],[Journal]]&amp;". "&amp;Tableau1[[#This Row],[Year]]</f>
        <v>Roy S, Mermoud A., Deep Sclerectomy. Dev Ophthalmol. 2017</v>
      </c>
    </row>
    <row r="8506" spans="1:29" x14ac:dyDescent="0.3">
      <c r="A8506">
        <v>7036</v>
      </c>
      <c r="B8506" t="s">
        <v>9891</v>
      </c>
      <c r="C8506" t="s">
        <v>20094</v>
      </c>
      <c r="D8506" t="s">
        <v>30325</v>
      </c>
      <c r="E8506" t="s">
        <v>34354</v>
      </c>
      <c r="F8506" s="10"/>
      <c r="G8506">
        <v>2017</v>
      </c>
      <c r="J8506">
        <v>0.76398194403246622</v>
      </c>
      <c r="L8506" t="s">
        <v>41392</v>
      </c>
      <c r="M8506">
        <v>28132907</v>
      </c>
      <c r="Q8506" s="10"/>
      <c r="R8506" s="11">
        <f t="shared" si="264"/>
        <v>0</v>
      </c>
      <c r="U8506" s="11">
        <f t="shared" si="265"/>
        <v>0</v>
      </c>
      <c r="Y8506" s="11">
        <f>IF(SUM(Tableau1[[#This Row],[Other access]:[Sci-hub access]])&gt;=1,1,0)</f>
        <v>0</v>
      </c>
      <c r="Z8506" s="12">
        <f>IF(OR(Tableau1[[#This Row],[Access R1 + S1+ T1 ]]&gt;=1,Tableau1[[#This Row],[Access V1 +W1 + X1]]&gt;=1),1,0)</f>
        <v>0</v>
      </c>
      <c r="AB8506" s="10" t="str">
        <f>Tableau1[[#This Row],[DOI]]</f>
        <v>doi: 10.1016/j.pharmthera.2017.01.003</v>
      </c>
      <c r="AC8506" s="13" t="str">
        <f>Tableau1[[#This Row],[Authors]]&amp;", "&amp;Tableau1[[#This Row],[Title]]&amp;" "&amp;Tableau1[[#This Row],[Journal]]&amp;". "&amp;Tableau1[[#This Row],[Year]]</f>
        <v>Wang JH, Ling D, Tu L, van Wijngaarden P, Dusting GJ, Liu GS., Gene therapy for diabetic retinopathy: Are we ready to make the leap from bench to bedside? Pharmacol Ther. 2017</v>
      </c>
    </row>
    <row r="8507" spans="1:29" x14ac:dyDescent="0.3">
      <c r="A8507">
        <v>4947</v>
      </c>
      <c r="B8507" t="s">
        <v>8042</v>
      </c>
      <c r="C8507" t="s">
        <v>18271</v>
      </c>
      <c r="D8507" t="s">
        <v>28472</v>
      </c>
      <c r="E8507" t="s">
        <v>2443</v>
      </c>
      <c r="F8507" s="10"/>
      <c r="G8507">
        <v>2017</v>
      </c>
      <c r="J8507">
        <v>0.76400586983341823</v>
      </c>
      <c r="L8507" t="s">
        <v>39355</v>
      </c>
      <c r="M8507">
        <v>28388704</v>
      </c>
      <c r="Q8507" s="10"/>
      <c r="R8507" s="11">
        <f t="shared" si="264"/>
        <v>0</v>
      </c>
      <c r="U8507" s="11">
        <f t="shared" si="265"/>
        <v>0</v>
      </c>
      <c r="Y8507" s="11">
        <f>IF(SUM(Tableau1[[#This Row],[Other access]:[Sci-hub access]])&gt;=1,1,0)</f>
        <v>0</v>
      </c>
      <c r="Z8507" s="12">
        <f>IF(OR(Tableau1[[#This Row],[Access R1 + S1+ T1 ]]&gt;=1,Tableau1[[#This Row],[Access V1 +W1 + X1]]&gt;=1),1,0)</f>
        <v>0</v>
      </c>
      <c r="AB8507" s="10" t="str">
        <f>Tableau1[[#This Row],[DOI]]</f>
        <v>doi: 10.1167/iovs.16-20105</v>
      </c>
      <c r="AC8507" s="13" t="str">
        <f>Tableau1[[#This Row],[Authors]]&amp;", "&amp;Tableau1[[#This Row],[Title]]&amp;" "&amp;Tableau1[[#This Row],[Journal]]&amp;". "&amp;Tableau1[[#This Row],[Year]]</f>
        <v>Gin TJ, Wu Z, Chew SK, Guymer RH, Luu CD., Quantitative Analysis of the Ellipsoid Zone Intensity in Phenotypic Variations of Intermediate Age-Related Macular Degeneration. Invest Ophthalmol Vis Sci. 2017</v>
      </c>
    </row>
    <row r="8508" spans="1:29" x14ac:dyDescent="0.3">
      <c r="A8508">
        <v>7414</v>
      </c>
      <c r="B8508" t="s">
        <v>10223</v>
      </c>
      <c r="C8508" t="s">
        <v>20425</v>
      </c>
      <c r="D8508" t="s">
        <v>30657</v>
      </c>
      <c r="E8508" t="s">
        <v>2458</v>
      </c>
      <c r="F8508" s="10"/>
      <c r="G8508">
        <v>2017</v>
      </c>
      <c r="J8508">
        <v>0.76431669466615593</v>
      </c>
      <c r="L8508" t="s">
        <v>41770</v>
      </c>
      <c r="M8508">
        <v>28097295</v>
      </c>
      <c r="Q8508" s="10"/>
      <c r="R8508" s="11">
        <f t="shared" si="264"/>
        <v>0</v>
      </c>
      <c r="U8508" s="11">
        <f t="shared" si="265"/>
        <v>0</v>
      </c>
      <c r="Y8508" s="11">
        <f>IF(SUM(Tableau1[[#This Row],[Other access]:[Sci-hub access]])&gt;=1,1,0)</f>
        <v>0</v>
      </c>
      <c r="Z8508" s="12">
        <f>IF(OR(Tableau1[[#This Row],[Access R1 + S1+ T1 ]]&gt;=1,Tableau1[[#This Row],[Access V1 +W1 + X1]]&gt;=1),1,0)</f>
        <v>0</v>
      </c>
      <c r="AB8508" s="10" t="str">
        <f>Tableau1[[#This Row],[DOI]]</f>
        <v>doi: 10.1001/jamaophthalmol.2016.5318</v>
      </c>
      <c r="AC8508" s="13" t="str">
        <f>Tableau1[[#This Row],[Authors]]&amp;", "&amp;Tableau1[[#This Row],[Title]]&amp;" "&amp;Tableau1[[#This Row],[Journal]]&amp;". "&amp;Tableau1[[#This Row],[Year]]</f>
        <v>Ho H, Shi Y, Chua J, Tham YC, Lim SH, Aung T, Wong TY, Cheng CY., Association of Systemic Medication Use With Intraocular Pressure in a Multiethnic Asian Population: The Singapore Epidemiology of Eye Diseases Study. JAMA Ophthalmol. 2017</v>
      </c>
    </row>
    <row r="8509" spans="1:29" ht="28.8" x14ac:dyDescent="0.3">
      <c r="A8509">
        <v>1076</v>
      </c>
      <c r="B8509" t="s">
        <v>4338</v>
      </c>
      <c r="C8509" t="s">
        <v>14592</v>
      </c>
      <c r="D8509" t="s">
        <v>24759</v>
      </c>
      <c r="E8509" t="s">
        <v>34026</v>
      </c>
      <c r="F8509" s="10"/>
      <c r="G8509">
        <v>2018</v>
      </c>
      <c r="J8509">
        <v>0.76437911773984868</v>
      </c>
      <c r="L8509" t="s">
        <v>35564</v>
      </c>
      <c r="M8509">
        <v>29037661</v>
      </c>
      <c r="Q8509" s="10"/>
      <c r="R8509" s="11">
        <f t="shared" si="264"/>
        <v>0</v>
      </c>
      <c r="U8509" s="11">
        <f t="shared" si="265"/>
        <v>0</v>
      </c>
      <c r="Y8509" s="11">
        <f>IF(SUM(Tableau1[[#This Row],[Other access]:[Sci-hub access]])&gt;=1,1,0)</f>
        <v>0</v>
      </c>
      <c r="Z8509" s="12">
        <f>IF(OR(Tableau1[[#This Row],[Access R1 + S1+ T1 ]]&gt;=1,Tableau1[[#This Row],[Access V1 +W1 + X1]]&gt;=1),1,0)</f>
        <v>0</v>
      </c>
      <c r="AB8509" s="10" t="str">
        <f>Tableau1[[#This Row],[DOI]]</f>
        <v>doi: 10.1016/j.bbr.2017.10.012</v>
      </c>
      <c r="AC8509" s="13" t="str">
        <f>Tableau1[[#This Row],[Authors]]&amp;", "&amp;Tableau1[[#This Row],[Title]]&amp;" "&amp;Tableau1[[#This Row],[Journal]]&amp;". "&amp;Tableau1[[#This Row],[Year]]</f>
        <v>Donaldson TN, Jennings KT, Cherep LA, McNeela AM, Depreux FF, Jodelka FM, Hastings ML, Wallace DG., Antisense oligonucleotide therapy rescues disruptions in organization of exploratory movements associated with Usher syndrome type 1C in mice. Behav Brain Res. 2018</v>
      </c>
    </row>
    <row r="8510" spans="1:29" x14ac:dyDescent="0.3">
      <c r="A8510">
        <v>8773</v>
      </c>
      <c r="B8510" t="s">
        <v>11410</v>
      </c>
      <c r="C8510" t="s">
        <v>21595</v>
      </c>
      <c r="D8510" t="s">
        <v>31850</v>
      </c>
      <c r="E8510" t="s">
        <v>2445</v>
      </c>
      <c r="F8510" s="10"/>
      <c r="G8510">
        <v>2017</v>
      </c>
      <c r="J8510">
        <v>0.76439606473413468</v>
      </c>
      <c r="L8510" t="s">
        <v>43109</v>
      </c>
      <c r="M8510">
        <v>27841848</v>
      </c>
      <c r="Q8510" s="10"/>
      <c r="R8510" s="11">
        <f t="shared" si="264"/>
        <v>0</v>
      </c>
      <c r="U8510" s="11">
        <f t="shared" si="265"/>
        <v>0</v>
      </c>
      <c r="Y8510" s="11">
        <f>IF(SUM(Tableau1[[#This Row],[Other access]:[Sci-hub access]])&gt;=1,1,0)</f>
        <v>0</v>
      </c>
      <c r="Z8510" s="12">
        <f>IF(OR(Tableau1[[#This Row],[Access R1 + S1+ T1 ]]&gt;=1,Tableau1[[#This Row],[Access V1 +W1 + X1]]&gt;=1),1,0)</f>
        <v>0</v>
      </c>
      <c r="AB8510" s="10" t="str">
        <f>Tableau1[[#This Row],[DOI]]</f>
        <v>doi: 10.1097/IAE.0000000000001386</v>
      </c>
      <c r="AC8510" s="13" t="str">
        <f>Tableau1[[#This Row],[Authors]]&amp;", "&amp;Tableau1[[#This Row],[Title]]&amp;" "&amp;Tableau1[[#This Row],[Journal]]&amp;". "&amp;Tableau1[[#This Row],[Year]]</f>
        <v>Wood EH, Karth PA, Sanislo SR, Moshfeghi DM, Palanker DV., NONDAMAGING RETINAL LASER THERAPY FOR TREATMENT OF CENTRAL SEROUS CHORIORETINOPATHY: What is the Evidence? Retina. 2017</v>
      </c>
    </row>
    <row r="8511" spans="1:29" x14ac:dyDescent="0.3">
      <c r="A8511">
        <v>10000</v>
      </c>
      <c r="B8511" t="s">
        <v>12522</v>
      </c>
      <c r="C8511" t="s">
        <v>22691</v>
      </c>
      <c r="D8511" t="s">
        <v>32970</v>
      </c>
      <c r="E8511" t="s">
        <v>2438</v>
      </c>
      <c r="F8511" s="10"/>
      <c r="G8511">
        <v>2017</v>
      </c>
      <c r="J8511">
        <v>0.76439796466013454</v>
      </c>
      <c r="L8511" t="s">
        <v>44257</v>
      </c>
      <c r="M8511">
        <v>27503396</v>
      </c>
      <c r="Q8511" s="10"/>
      <c r="R8511" s="11">
        <f t="shared" si="264"/>
        <v>0</v>
      </c>
      <c r="U8511" s="11">
        <f t="shared" si="265"/>
        <v>0</v>
      </c>
      <c r="Y8511" s="11">
        <f>IF(SUM(Tableau1[[#This Row],[Other access]:[Sci-hub access]])&gt;=1,1,0)</f>
        <v>0</v>
      </c>
      <c r="Z8511" s="12">
        <f>IF(OR(Tableau1[[#This Row],[Access R1 + S1+ T1 ]]&gt;=1,Tableau1[[#This Row],[Access V1 +W1 + X1]]&gt;=1),1,0)</f>
        <v>0</v>
      </c>
      <c r="AB8511" s="10" t="str">
        <f>Tableau1[[#This Row],[DOI]]</f>
        <v>doi: 10.1136/bjophthalmol-2016-308815</v>
      </c>
      <c r="AC8511" s="13" t="str">
        <f>Tableau1[[#This Row],[Authors]]&amp;", "&amp;Tableau1[[#This Row],[Title]]&amp;" "&amp;Tableau1[[#This Row],[Journal]]&amp;". "&amp;Tableau1[[#This Row],[Year]]</f>
        <v>Phasukkijwatana N, Tan ACS, Chen X, Freund KB, Sarraf D., Optical coherence tomography angiography of type 3 neovascularisation in age-related macular degeneration after antiangiogenic therapy. Br J Ophthalmol. 2017</v>
      </c>
    </row>
    <row r="8512" spans="1:29" ht="28.8" x14ac:dyDescent="0.3">
      <c r="A8512">
        <v>8188</v>
      </c>
      <c r="B8512" t="s">
        <v>10900</v>
      </c>
      <c r="C8512" t="s">
        <v>21088</v>
      </c>
      <c r="D8512" t="s">
        <v>31338</v>
      </c>
      <c r="E8512" t="s">
        <v>2523</v>
      </c>
      <c r="F8512" s="10"/>
      <c r="G8512">
        <v>2017</v>
      </c>
      <c r="J8512">
        <v>0.76441729666680658</v>
      </c>
      <c r="L8512" t="s">
        <v>42534</v>
      </c>
      <c r="M8512">
        <v>27983728</v>
      </c>
      <c r="Q8512" s="10"/>
      <c r="R8512" s="11">
        <f t="shared" si="264"/>
        <v>0</v>
      </c>
      <c r="U8512" s="11">
        <f t="shared" si="265"/>
        <v>0</v>
      </c>
      <c r="Y8512" s="11">
        <f>IF(SUM(Tableau1[[#This Row],[Other access]:[Sci-hub access]])&gt;=1,1,0)</f>
        <v>0</v>
      </c>
      <c r="Z8512" s="12">
        <f>IF(OR(Tableau1[[#This Row],[Access R1 + S1+ T1 ]]&gt;=1,Tableau1[[#This Row],[Access V1 +W1 + X1]]&gt;=1),1,0)</f>
        <v>0</v>
      </c>
      <c r="AB8512" s="10" t="str">
        <f>Tableau1[[#This Row],[DOI]]</f>
        <v>doi: 10.1038/eye.2016.259</v>
      </c>
      <c r="AC8512" s="13" t="str">
        <f>Tableau1[[#This Row],[Authors]]&amp;", "&amp;Tableau1[[#This Row],[Title]]&amp;" "&amp;Tableau1[[#This Row],[Journal]]&amp;". "&amp;Tableau1[[#This Row],[Year]]</f>
        <v>Sahni JN, Czanner G, Gutu T, Taylor SA, Bennett KM, Wuerger SM, Grierson I, Murray-Dunning C, Holland MN, Harding SP; Medscape.., Safety and acceptability of an organic light-emitting diode sleep mask as a potential therapy for retinal disease. Eye (Lond). 2017</v>
      </c>
    </row>
    <row r="8513" spans="1:29" x14ac:dyDescent="0.3">
      <c r="A8513">
        <v>7418</v>
      </c>
      <c r="B8513" t="s">
        <v>1328</v>
      </c>
      <c r="C8513" t="s">
        <v>1329</v>
      </c>
      <c r="D8513" t="s">
        <v>30661</v>
      </c>
      <c r="E8513" t="s">
        <v>2573</v>
      </c>
      <c r="F8513" s="10"/>
      <c r="G8513">
        <v>2017</v>
      </c>
      <c r="J8513">
        <v>0.76449164879138098</v>
      </c>
      <c r="L8513" t="s">
        <v>41774</v>
      </c>
      <c r="M8513">
        <v>28096078</v>
      </c>
      <c r="Q8513" s="10"/>
      <c r="R8513" s="11">
        <f t="shared" si="264"/>
        <v>0</v>
      </c>
      <c r="U8513" s="11">
        <f t="shared" si="265"/>
        <v>0</v>
      </c>
      <c r="Y8513" s="11">
        <f>IF(SUM(Tableau1[[#This Row],[Other access]:[Sci-hub access]])&gt;=1,1,0)</f>
        <v>0</v>
      </c>
      <c r="Z8513" s="12">
        <f>IF(OR(Tableau1[[#This Row],[Access R1 + S1+ T1 ]]&gt;=1,Tableau1[[#This Row],[Access V1 +W1 + X1]]&gt;=1),1,0)</f>
        <v>0</v>
      </c>
      <c r="AB8513" s="10" t="str">
        <f>Tableau1[[#This Row],[DOI]]</f>
        <v>doi: 10.1136/bmj.i6505</v>
      </c>
      <c r="AC8513" s="13" t="str">
        <f>Tableau1[[#This Row],[Authors]]&amp;", "&amp;Tableau1[[#This Row],[Title]]&amp;" "&amp;Tableau1[[#This Row],[Journal]]&amp;". "&amp;Tableau1[[#This Row],[Year]]</f>
        <v>Valencia WM, Florez H., How to prevent the microvascular complications of type 2 diabetes beyond glucose control. BMJ. 2017</v>
      </c>
    </row>
    <row r="8514" spans="1:29" ht="28.8" x14ac:dyDescent="0.3">
      <c r="A8514">
        <v>972</v>
      </c>
      <c r="B8514" t="s">
        <v>4234</v>
      </c>
      <c r="C8514" t="s">
        <v>14488</v>
      </c>
      <c r="D8514" t="s">
        <v>24655</v>
      </c>
      <c r="E8514" t="s">
        <v>2456</v>
      </c>
      <c r="F8514" s="10"/>
      <c r="G8514">
        <v>2018</v>
      </c>
      <c r="J8514">
        <v>0.76457219621000905</v>
      </c>
      <c r="L8514" t="s">
        <v>35460</v>
      </c>
      <c r="M8514">
        <v>29050013</v>
      </c>
      <c r="Q8514" s="10"/>
      <c r="R8514" s="11">
        <f t="shared" ref="R8514:R8577" si="266">IF(SUM(N8514:Q8514)&gt;0,1,0)</f>
        <v>0</v>
      </c>
      <c r="U8514" s="11">
        <f t="shared" ref="U8514:U8577" si="267">IF(SUM(R8514,T8514)&gt;0,1,0)</f>
        <v>0</v>
      </c>
      <c r="Y8514" s="11">
        <f>IF(SUM(Tableau1[[#This Row],[Other access]:[Sci-hub access]])&gt;=1,1,0)</f>
        <v>0</v>
      </c>
      <c r="Z8514" s="12">
        <f>IF(OR(Tableau1[[#This Row],[Access R1 + S1+ T1 ]]&gt;=1,Tableau1[[#This Row],[Access V1 +W1 + X1]]&gt;=1),1,0)</f>
        <v>0</v>
      </c>
      <c r="AB8514" s="10" t="str">
        <f>Tableau1[[#This Row],[DOI]]</f>
        <v>doi: 10.1159/000481268</v>
      </c>
      <c r="AC8514" s="13" t="str">
        <f>Tableau1[[#This Row],[Authors]]&amp;", "&amp;Tableau1[[#This Row],[Title]]&amp;" "&amp;Tableau1[[#This Row],[Journal]]&amp;". "&amp;Tableau1[[#This Row],[Year]]</f>
        <v>Purtskhvanidze K, Frühsorger B, Bartsch S, Hedderich J, Roider J, Treumer F., Persistent Full-Thickness Idiopathic Macular Hole: Anatomical and Functional Outcome of Revitrectomy with Autologous Platelet Concentrate or Autologous Whole Blood. Ophthalmologica. 2018</v>
      </c>
    </row>
    <row r="8515" spans="1:29" x14ac:dyDescent="0.3">
      <c r="A8515">
        <v>3975</v>
      </c>
      <c r="B8515" t="s">
        <v>7129</v>
      </c>
      <c r="C8515" t="s">
        <v>17366</v>
      </c>
      <c r="D8515" t="s">
        <v>27556</v>
      </c>
      <c r="E8515" t="s">
        <v>2467</v>
      </c>
      <c r="F8515" s="10"/>
      <c r="G8515">
        <v>2017</v>
      </c>
      <c r="J8515">
        <v>0.76463451137675487</v>
      </c>
      <c r="L8515" t="s">
        <v>38416</v>
      </c>
      <c r="M8515">
        <v>28499056</v>
      </c>
      <c r="Q8515" s="10"/>
      <c r="R8515" s="11">
        <f t="shared" si="266"/>
        <v>0</v>
      </c>
      <c r="U8515" s="11">
        <f t="shared" si="267"/>
        <v>0</v>
      </c>
      <c r="Y8515" s="11">
        <f>IF(SUM(Tableau1[[#This Row],[Other access]:[Sci-hub access]])&gt;=1,1,0)</f>
        <v>0</v>
      </c>
      <c r="Z8515" s="12">
        <f>IF(OR(Tableau1[[#This Row],[Access R1 + S1+ T1 ]]&gt;=1,Tableau1[[#This Row],[Access V1 +W1 + X1]]&gt;=1),1,0)</f>
        <v>0</v>
      </c>
      <c r="AB8515" s="10" t="str">
        <f>Tableau1[[#This Row],[DOI]]</f>
        <v>doi: 10.3928/23258160-20170428-11</v>
      </c>
      <c r="AC8515" s="13" t="str">
        <f>Tableau1[[#This Row],[Authors]]&amp;", "&amp;Tableau1[[#This Row],[Title]]&amp;" "&amp;Tableau1[[#This Row],[Journal]]&amp;". "&amp;Tableau1[[#This Row],[Year]]</f>
        <v>Chen X, Miller JB, Eliott D., Recurrent Macular Detachment Due to Occult Retinal Break in a Patient With Optic Disc Pit. Ophthalmic Surg Lasers Imaging Retina. 2017</v>
      </c>
    </row>
    <row r="8516" spans="1:29" x14ac:dyDescent="0.3">
      <c r="A8516">
        <v>2920</v>
      </c>
      <c r="B8516" t="s">
        <v>190</v>
      </c>
      <c r="C8516" t="s">
        <v>191</v>
      </c>
      <c r="D8516" t="s">
        <v>192</v>
      </c>
      <c r="E8516" t="s">
        <v>2500</v>
      </c>
      <c r="F8516" s="10"/>
      <c r="G8516">
        <v>2017</v>
      </c>
      <c r="J8516">
        <v>0.76468875598277286</v>
      </c>
      <c r="L8516" t="s">
        <v>37377</v>
      </c>
      <c r="M8516">
        <v>28664812</v>
      </c>
      <c r="Q8516" s="10"/>
      <c r="R8516" s="11">
        <f t="shared" si="266"/>
        <v>0</v>
      </c>
      <c r="U8516" s="11">
        <f t="shared" si="267"/>
        <v>0</v>
      </c>
      <c r="Y8516" s="11">
        <f>IF(SUM(Tableau1[[#This Row],[Other access]:[Sci-hub access]])&gt;=1,1,0)</f>
        <v>0</v>
      </c>
      <c r="Z8516" s="12">
        <f>IF(OR(Tableau1[[#This Row],[Access R1 + S1+ T1 ]]&gt;=1,Tableau1[[#This Row],[Access V1 +W1 + X1]]&gt;=1),1,0)</f>
        <v>0</v>
      </c>
      <c r="AB8516" s="10" t="str">
        <f>Tableau1[[#This Row],[DOI]]</f>
        <v>doi: 10.7748/nop.2017.e935</v>
      </c>
      <c r="AC8516" s="13" t="str">
        <f>Tableau1[[#This Row],[Authors]]&amp;", "&amp;Tableau1[[#This Row],[Title]]&amp;" "&amp;Tableau1[[#This Row],[Journal]]&amp;". "&amp;Tableau1[[#This Row],[Year]]</f>
        <v>Marsden J., Preserving vision and promoting visual health in older people. Nurs Older People. 2017</v>
      </c>
    </row>
    <row r="8517" spans="1:29" ht="28.8" x14ac:dyDescent="0.3">
      <c r="A8517">
        <v>8100</v>
      </c>
      <c r="B8517" t="s">
        <v>10821</v>
      </c>
      <c r="C8517" t="s">
        <v>21009</v>
      </c>
      <c r="D8517" t="s">
        <v>31259</v>
      </c>
      <c r="E8517" t="s">
        <v>2456</v>
      </c>
      <c r="F8517" s="10"/>
      <c r="G8517">
        <v>2017</v>
      </c>
      <c r="J8517">
        <v>0.76505736236803557</v>
      </c>
      <c r="L8517" t="s">
        <v>42447</v>
      </c>
      <c r="M8517">
        <v>27997924</v>
      </c>
      <c r="Q8517" s="10"/>
      <c r="R8517" s="11">
        <f t="shared" si="266"/>
        <v>0</v>
      </c>
      <c r="U8517" s="11">
        <f t="shared" si="267"/>
        <v>0</v>
      </c>
      <c r="Y8517" s="11">
        <f>IF(SUM(Tableau1[[#This Row],[Other access]:[Sci-hub access]])&gt;=1,1,0)</f>
        <v>0</v>
      </c>
      <c r="Z8517" s="12">
        <f>IF(OR(Tableau1[[#This Row],[Access R1 + S1+ T1 ]]&gt;=1,Tableau1[[#This Row],[Access V1 +W1 + X1]]&gt;=1),1,0)</f>
        <v>0</v>
      </c>
      <c r="AB8517" s="10" t="str">
        <f>Tableau1[[#This Row],[DOI]]</f>
        <v>doi: 10.1159/000453079</v>
      </c>
      <c r="AC8517" s="13" t="str">
        <f>Tableau1[[#This Row],[Authors]]&amp;", "&amp;Tableau1[[#This Row],[Title]]&amp;" "&amp;Tableau1[[#This Row],[Journal]]&amp;". "&amp;Tableau1[[#This Row],[Year]]</f>
        <v>Pfau M, Lindner M, Fleckenstein M, Finger RP, Rubin GS, Harmening WM, Morales MU, Holz FG, Schmitz-Valckenberg S., Test-Retest Reliability of Scotopic and Mesopic Fundus-Controlled Perimetry Using a Modified MAIA (Macular Integrity Assessment) in Normal Eyes. Ophthalmologica. 2017</v>
      </c>
    </row>
    <row r="8518" spans="1:29" x14ac:dyDescent="0.3">
      <c r="A8518">
        <v>380</v>
      </c>
      <c r="B8518" t="s">
        <v>3643</v>
      </c>
      <c r="C8518" t="s">
        <v>13904</v>
      </c>
      <c r="D8518" t="s">
        <v>24063</v>
      </c>
      <c r="E8518" t="s">
        <v>2700</v>
      </c>
      <c r="F8518" s="10"/>
      <c r="G8518">
        <v>2017</v>
      </c>
      <c r="J8518">
        <v>0.76509205686659654</v>
      </c>
      <c r="L8518" t="s">
        <v>34886</v>
      </c>
      <c r="M8518">
        <v>29237418</v>
      </c>
      <c r="Q8518" s="10"/>
      <c r="R8518" s="11">
        <f t="shared" si="266"/>
        <v>0</v>
      </c>
      <c r="U8518" s="11">
        <f t="shared" si="267"/>
        <v>0</v>
      </c>
      <c r="Y8518" s="11">
        <f>IF(SUM(Tableau1[[#This Row],[Other access]:[Sci-hub access]])&gt;=1,1,0)</f>
        <v>0</v>
      </c>
      <c r="Z8518" s="12">
        <f>IF(OR(Tableau1[[#This Row],[Access R1 + S1+ T1 ]]&gt;=1,Tableau1[[#This Row],[Access V1 +W1 + X1]]&gt;=1),1,0)</f>
        <v>0</v>
      </c>
      <c r="AB8518" s="10" t="str">
        <f>Tableau1[[#This Row],[DOI]]</f>
        <v>doi: 10.1186/s12881-017-0508-2</v>
      </c>
      <c r="AC8518" s="13" t="str">
        <f>Tableau1[[#This Row],[Authors]]&amp;", "&amp;Tableau1[[#This Row],[Title]]&amp;" "&amp;Tableau1[[#This Row],[Journal]]&amp;". "&amp;Tableau1[[#This Row],[Year]]</f>
        <v>Cattaneo M, La Sala L, Rondinelli M, Errichiello E, Zuffardi O, Puca AA, Genovese S, Ceriello A., A donor splice site mutation in CISD2 generates multiple truncated, non-functional isoforms in Wolfram syndrome type 2 patients. BMC Med Genet. 2017</v>
      </c>
    </row>
    <row r="8519" spans="1:29" x14ac:dyDescent="0.3">
      <c r="A8519">
        <v>4499</v>
      </c>
      <c r="B8519" t="s">
        <v>7623</v>
      </c>
      <c r="C8519" t="s">
        <v>17858</v>
      </c>
      <c r="D8519" t="s">
        <v>28052</v>
      </c>
      <c r="E8519" t="s">
        <v>2494</v>
      </c>
      <c r="F8519" s="10"/>
      <c r="G8519">
        <v>2017</v>
      </c>
      <c r="J8519">
        <v>0.76509711473251407</v>
      </c>
      <c r="L8519" t="s">
        <v>38918</v>
      </c>
      <c r="M8519">
        <v>28439974</v>
      </c>
      <c r="Q8519" s="10"/>
      <c r="R8519" s="11">
        <f t="shared" si="266"/>
        <v>0</v>
      </c>
      <c r="U8519" s="11">
        <f t="shared" si="267"/>
        <v>0</v>
      </c>
      <c r="Y8519" s="11">
        <f>IF(SUM(Tableau1[[#This Row],[Other access]:[Sci-hub access]])&gt;=1,1,0)</f>
        <v>0</v>
      </c>
      <c r="Z8519" s="12">
        <f>IF(OR(Tableau1[[#This Row],[Access R1 + S1+ T1 ]]&gt;=1,Tableau1[[#This Row],[Access V1 +W1 + X1]]&gt;=1),1,0)</f>
        <v>0</v>
      </c>
      <c r="AB8519" s="10" t="str">
        <f>Tableau1[[#This Row],[DOI]]</f>
        <v>doi: 10.1111/opo.12384</v>
      </c>
      <c r="AC8519" s="13" t="str">
        <f>Tableau1[[#This Row],[Authors]]&amp;", "&amp;Tableau1[[#This Row],[Title]]&amp;" "&amp;Tableau1[[#This Row],[Journal]]&amp;". "&amp;Tableau1[[#This Row],[Year]]</f>
        <v>Rozema JJ, Charman WN, Atchison DA, Ginis H; VPO 2016 Scientific Committee and Delegates.., Visual and Physiological Optics: where will the journey lead us in 10 years? Ophthalmic Physiol Opt. 2017</v>
      </c>
    </row>
    <row r="8520" spans="1:29" ht="28.8" x14ac:dyDescent="0.3">
      <c r="A8520">
        <v>7860</v>
      </c>
      <c r="B8520" t="s">
        <v>1492</v>
      </c>
      <c r="C8520" t="s">
        <v>1493</v>
      </c>
      <c r="D8520" t="s">
        <v>1494</v>
      </c>
      <c r="E8520" t="s">
        <v>2818</v>
      </c>
      <c r="F8520" s="10"/>
      <c r="G8520">
        <v>2017</v>
      </c>
      <c r="J8520">
        <v>0.76530138181783169</v>
      </c>
      <c r="L8520" t="s">
        <v>42209</v>
      </c>
      <c r="M8520">
        <v>28041592</v>
      </c>
      <c r="Q8520" s="10"/>
      <c r="R8520" s="11">
        <f t="shared" si="266"/>
        <v>0</v>
      </c>
      <c r="U8520" s="11">
        <f t="shared" si="267"/>
        <v>0</v>
      </c>
      <c r="Y8520" s="11">
        <f>IF(SUM(Tableau1[[#This Row],[Other access]:[Sci-hub access]])&gt;=1,1,0)</f>
        <v>0</v>
      </c>
      <c r="Z8520" s="12">
        <f>IF(OR(Tableau1[[#This Row],[Access R1 + S1+ T1 ]]&gt;=1,Tableau1[[#This Row],[Access V1 +W1 + X1]]&gt;=1),1,0)</f>
        <v>0</v>
      </c>
      <c r="AB8520" s="10" t="str">
        <f>Tableau1[[#This Row],[DOI]]</f>
        <v>doi: 10.1016/j.maturitas.2016.11.009</v>
      </c>
      <c r="AC8520" s="13" t="str">
        <f>Tableau1[[#This Row],[Authors]]&amp;", "&amp;Tableau1[[#This Row],[Title]]&amp;" "&amp;Tableau1[[#This Row],[Journal]]&amp;". "&amp;Tableau1[[#This Row],[Year]]</f>
        <v>Chandrasekaran N, Harlow S, Moroi S, Musch D, Peng Q, Karvonen-Gutierrez C., Visual impairment at baseline is associated with future poor physical functioning among middle-aged women: The Study of Women's Health Across the Nation, Michigan Site. Maturitas. 2017</v>
      </c>
    </row>
    <row r="8521" spans="1:29" x14ac:dyDescent="0.3">
      <c r="A8521">
        <v>1820</v>
      </c>
      <c r="B8521" t="s">
        <v>5065</v>
      </c>
      <c r="C8521" t="s">
        <v>15312</v>
      </c>
      <c r="D8521" t="s">
        <v>25487</v>
      </c>
      <c r="E8521" t="s">
        <v>2580</v>
      </c>
      <c r="F8521" s="10"/>
      <c r="G8521">
        <v>2017</v>
      </c>
      <c r="J8521">
        <v>0.76535561225618109</v>
      </c>
      <c r="L8521" t="s">
        <v>36292</v>
      </c>
      <c r="M8521">
        <v>28865457</v>
      </c>
      <c r="Q8521" s="10"/>
      <c r="R8521" s="11">
        <f t="shared" si="266"/>
        <v>0</v>
      </c>
      <c r="U8521" s="11">
        <f t="shared" si="267"/>
        <v>0</v>
      </c>
      <c r="Y8521" s="11">
        <f>IF(SUM(Tableau1[[#This Row],[Other access]:[Sci-hub access]])&gt;=1,1,0)</f>
        <v>0</v>
      </c>
      <c r="Z8521" s="12">
        <f>IF(OR(Tableau1[[#This Row],[Access R1 + S1+ T1 ]]&gt;=1,Tableau1[[#This Row],[Access V1 +W1 + X1]]&gt;=1),1,0)</f>
        <v>0</v>
      </c>
      <c r="AB8521" s="10" t="str">
        <f>Tableau1[[#This Row],[DOI]]</f>
        <v>doi: 10.1186/s12955-017-0751-4</v>
      </c>
      <c r="AC8521" s="13" t="str">
        <f>Tableau1[[#This Row],[Authors]]&amp;", "&amp;Tableau1[[#This Row],[Title]]&amp;" "&amp;Tableau1[[#This Row],[Journal]]&amp;". "&amp;Tableau1[[#This Row],[Year]]</f>
        <v>Zhu B, Ma Y, Lin S, Zou H., Vision-related quality of life and visual outcomes from cataract surgery in patients with vision-threatening diabetic retinopathy: a prospective observational study. Health Qual Life Outcomes. 2017</v>
      </c>
    </row>
    <row r="8522" spans="1:29" x14ac:dyDescent="0.3">
      <c r="A8522">
        <v>472</v>
      </c>
      <c r="B8522" t="s">
        <v>3735</v>
      </c>
      <c r="C8522" t="s">
        <v>13995</v>
      </c>
      <c r="D8522" t="s">
        <v>24155</v>
      </c>
      <c r="E8522" t="s">
        <v>2511</v>
      </c>
      <c r="F8522" s="10"/>
      <c r="G8522">
        <v>2017</v>
      </c>
      <c r="J8522">
        <v>0.76556506023909576</v>
      </c>
      <c r="L8522" t="s">
        <v>34976</v>
      </c>
      <c r="M8522">
        <v>29208826</v>
      </c>
      <c r="Q8522" s="10"/>
      <c r="R8522" s="11">
        <f t="shared" si="266"/>
        <v>0</v>
      </c>
      <c r="U8522" s="11">
        <f t="shared" si="267"/>
        <v>0</v>
      </c>
      <c r="Y8522" s="11">
        <f>IF(SUM(Tableau1[[#This Row],[Other access]:[Sci-hub access]])&gt;=1,1,0)</f>
        <v>0</v>
      </c>
      <c r="Z8522" s="12">
        <f>IF(OR(Tableau1[[#This Row],[Access R1 + S1+ T1 ]]&gt;=1,Tableau1[[#This Row],[Access V1 +W1 + X1]]&gt;=1),1,0)</f>
        <v>0</v>
      </c>
      <c r="AB8522" s="10" t="str">
        <f>Tableau1[[#This Row],[DOI]]</f>
        <v>doi: 10.4103/ijo.IJO_668_17</v>
      </c>
      <c r="AC8522" s="13" t="str">
        <f>Tableau1[[#This Row],[Authors]]&amp;", "&amp;Tableau1[[#This Row],[Title]]&amp;" "&amp;Tableau1[[#This Row],[Journal]]&amp;". "&amp;Tableau1[[#This Row],[Year]]</f>
        <v>Sachdev R, Gupta A, Narula R, Deshmukh R., Limited vitrectomy in phacomorphic glaucoma. Indian J Ophthalmol. 2017</v>
      </c>
    </row>
    <row r="8523" spans="1:29" x14ac:dyDescent="0.3">
      <c r="A8523">
        <v>1659</v>
      </c>
      <c r="B8523" t="s">
        <v>4911</v>
      </c>
      <c r="C8523" t="s">
        <v>15161</v>
      </c>
      <c r="D8523" t="s">
        <v>25332</v>
      </c>
      <c r="E8523" t="s">
        <v>2511</v>
      </c>
      <c r="F8523" s="10"/>
      <c r="G8523">
        <v>2017</v>
      </c>
      <c r="J8523">
        <v>0.76574834300279371</v>
      </c>
      <c r="L8523" t="s">
        <v>36138</v>
      </c>
      <c r="M8523">
        <v>28905824</v>
      </c>
      <c r="Q8523" s="10"/>
      <c r="R8523" s="11">
        <f t="shared" si="266"/>
        <v>0</v>
      </c>
      <c r="U8523" s="11">
        <f t="shared" si="267"/>
        <v>0</v>
      </c>
      <c r="Y8523" s="11">
        <f>IF(SUM(Tableau1[[#This Row],[Other access]:[Sci-hub access]])&gt;=1,1,0)</f>
        <v>0</v>
      </c>
      <c r="Z8523" s="12">
        <f>IF(OR(Tableau1[[#This Row],[Access R1 + S1+ T1 ]]&gt;=1,Tableau1[[#This Row],[Access V1 +W1 + X1]]&gt;=1),1,0)</f>
        <v>0</v>
      </c>
      <c r="AB8523" s="10" t="str">
        <f>Tableau1[[#This Row],[DOI]]</f>
        <v>doi: 10.4103/ijo.IJO_896_16</v>
      </c>
      <c r="AC8523" s="13" t="str">
        <f>Tableau1[[#This Row],[Authors]]&amp;", "&amp;Tableau1[[#This Row],[Title]]&amp;" "&amp;Tableau1[[#This Row],[Journal]]&amp;". "&amp;Tableau1[[#This Row],[Year]]</f>
        <v>Kemmanu V, Rathod P, Rao HL, Muthu S, Jayadev C., Management of cataracts and ectopia lentis in children: Practice patterns of pediatric ophthalmologists in India. Indian J Ophthalmol. 2017</v>
      </c>
    </row>
    <row r="8524" spans="1:29" ht="28.8" x14ac:dyDescent="0.3">
      <c r="A8524">
        <v>8370</v>
      </c>
      <c r="B8524" t="s">
        <v>1666</v>
      </c>
      <c r="C8524" t="s">
        <v>1667</v>
      </c>
      <c r="D8524" t="s">
        <v>1668</v>
      </c>
      <c r="E8524" t="s">
        <v>2806</v>
      </c>
      <c r="F8524" s="10"/>
      <c r="G8524">
        <v>2017</v>
      </c>
      <c r="J8524">
        <v>0.76581250056048189</v>
      </c>
      <c r="L8524" t="s">
        <v>42713</v>
      </c>
      <c r="M8524">
        <v>27927083</v>
      </c>
      <c r="Q8524" s="10"/>
      <c r="R8524" s="11">
        <f t="shared" si="266"/>
        <v>0</v>
      </c>
      <c r="U8524" s="11">
        <f t="shared" si="267"/>
        <v>0</v>
      </c>
      <c r="Y8524" s="11">
        <f>IF(SUM(Tableau1[[#This Row],[Other access]:[Sci-hub access]])&gt;=1,1,0)</f>
        <v>0</v>
      </c>
      <c r="Z8524" s="12">
        <f>IF(OR(Tableau1[[#This Row],[Access R1 + S1+ T1 ]]&gt;=1,Tableau1[[#This Row],[Access V1 +W1 + X1]]&gt;=1),1,0)</f>
        <v>0</v>
      </c>
      <c r="AB8524" s="10" t="str">
        <f>Tableau1[[#This Row],[DOI]]</f>
        <v>doi: 10.1089/neu.2016.4670</v>
      </c>
      <c r="AC8524" s="13" t="str">
        <f>Tableau1[[#This Row],[Authors]]&amp;", "&amp;Tableau1[[#This Row],[Title]]&amp;" "&amp;Tableau1[[#This Row],[Journal]]&amp;". "&amp;Tableau1[[#This Row],[Year]]</f>
        <v>Womack KB, Paliotta C, Strain JF, Ho JS, Skolnick Y, Lytton WW, Turtzo LC, McColl R, Diaz-Arrastia R, Bergold PJ., Measurement of Peripheral Vision Reaction Time Identifies White Matter Disruption in Patients with Mild Traumatic Brain Injury. J Neurotrauma. 2017</v>
      </c>
    </row>
    <row r="8525" spans="1:29" x14ac:dyDescent="0.3">
      <c r="A8525">
        <v>455</v>
      </c>
      <c r="B8525" t="s">
        <v>3718</v>
      </c>
      <c r="C8525" t="s">
        <v>13978</v>
      </c>
      <c r="D8525" t="s">
        <v>24138</v>
      </c>
      <c r="E8525" t="s">
        <v>2532</v>
      </c>
      <c r="F8525" s="10"/>
      <c r="G8525">
        <v>2018</v>
      </c>
      <c r="J8525">
        <v>0.76591084873432158</v>
      </c>
      <c r="L8525" t="s">
        <v>34959</v>
      </c>
      <c r="M8525">
        <v>29210009</v>
      </c>
      <c r="Q8525" s="10"/>
      <c r="R8525" s="11">
        <f t="shared" si="266"/>
        <v>0</v>
      </c>
      <c r="U8525" s="11">
        <f t="shared" si="267"/>
        <v>0</v>
      </c>
      <c r="Y8525" s="11">
        <f>IF(SUM(Tableau1[[#This Row],[Other access]:[Sci-hub access]])&gt;=1,1,0)</f>
        <v>0</v>
      </c>
      <c r="Z8525" s="12">
        <f>IF(OR(Tableau1[[#This Row],[Access R1 + S1+ T1 ]]&gt;=1,Tableau1[[#This Row],[Access V1 +W1 + X1]]&gt;=1),1,0)</f>
        <v>0</v>
      </c>
      <c r="AB8525" s="10" t="str">
        <f>Tableau1[[#This Row],[DOI]]</f>
        <v>doi: 10.1007/s10384-017-0551-8</v>
      </c>
      <c r="AC8525" s="13" t="str">
        <f>Tableau1[[#This Row],[Authors]]&amp;", "&amp;Tableau1[[#This Row],[Title]]&amp;" "&amp;Tableau1[[#This Row],[Journal]]&amp;". "&amp;Tableau1[[#This Row],[Year]]</f>
        <v>Kawamura T, Sato I, Tamura H, Nakao YM, Kawakami K., Influence of comorbidities on the implementation of the fundus examination in patients with newly diagnosed type 2 diabetes. Jpn J Ophthalmol. 2018</v>
      </c>
    </row>
    <row r="8526" spans="1:29" x14ac:dyDescent="0.3">
      <c r="A8526">
        <v>3569</v>
      </c>
      <c r="B8526" t="s">
        <v>6741</v>
      </c>
      <c r="C8526" t="s">
        <v>16983</v>
      </c>
      <c r="D8526" t="s">
        <v>27165</v>
      </c>
      <c r="E8526" t="s">
        <v>2458</v>
      </c>
      <c r="F8526" s="10"/>
      <c r="G8526">
        <v>2017</v>
      </c>
      <c r="J8526">
        <v>0.76607115153263905</v>
      </c>
      <c r="L8526" t="s">
        <v>38015</v>
      </c>
      <c r="M8526">
        <v>28570722</v>
      </c>
      <c r="Q8526" s="10"/>
      <c r="R8526" s="11">
        <f t="shared" si="266"/>
        <v>0</v>
      </c>
      <c r="U8526" s="11">
        <f t="shared" si="267"/>
        <v>0</v>
      </c>
      <c r="Y8526" s="11">
        <f>IF(SUM(Tableau1[[#This Row],[Other access]:[Sci-hub access]])&gt;=1,1,0)</f>
        <v>0</v>
      </c>
      <c r="Z8526" s="12">
        <f>IF(OR(Tableau1[[#This Row],[Access R1 + S1+ T1 ]]&gt;=1,Tableau1[[#This Row],[Access V1 +W1 + X1]]&gt;=1),1,0)</f>
        <v>0</v>
      </c>
      <c r="AB8526" s="10" t="str">
        <f>Tableau1[[#This Row],[DOI]]</f>
        <v>doi: 10.1001/jamaophthalmol.2017.1590</v>
      </c>
      <c r="AC8526" s="13" t="str">
        <f>Tableau1[[#This Row],[Authors]]&amp;", "&amp;Tableau1[[#This Row],[Title]]&amp;" "&amp;Tableau1[[#This Row],[Journal]]&amp;". "&amp;Tableau1[[#This Row],[Year]]</f>
        <v>Bitirgen G, Akpinar Z, Malik RA, Ozkagnici A., Use of Corneal Confocal Microscopy to Detect Corneal Nerve Loss and Increased Dendritic Cells in Patients With Multiple Sclerosis. JAMA Ophthalmol. 2017</v>
      </c>
    </row>
    <row r="8527" spans="1:29" x14ac:dyDescent="0.3">
      <c r="A8527">
        <v>7611</v>
      </c>
      <c r="B8527" t="s">
        <v>10397</v>
      </c>
      <c r="C8527" t="s">
        <v>20597</v>
      </c>
      <c r="D8527" t="s">
        <v>30832</v>
      </c>
      <c r="E8527" t="s">
        <v>2567</v>
      </c>
      <c r="F8527" s="10"/>
      <c r="G8527">
        <v>2017</v>
      </c>
      <c r="J8527">
        <v>0.76613627906467474</v>
      </c>
      <c r="L8527" t="s">
        <v>41965</v>
      </c>
      <c r="M8527">
        <v>28073881</v>
      </c>
      <c r="Q8527" s="10"/>
      <c r="R8527" s="11">
        <f t="shared" si="266"/>
        <v>0</v>
      </c>
      <c r="U8527" s="11">
        <f t="shared" si="267"/>
        <v>0</v>
      </c>
      <c r="Y8527" s="11">
        <f>IF(SUM(Tableau1[[#This Row],[Other access]:[Sci-hub access]])&gt;=1,1,0)</f>
        <v>0</v>
      </c>
      <c r="Z8527" s="12">
        <f>IF(OR(Tableau1[[#This Row],[Access R1 + S1+ T1 ]]&gt;=1,Tableau1[[#This Row],[Access V1 +W1 + X1]]&gt;=1),1,0)</f>
        <v>0</v>
      </c>
      <c r="AB8527" s="10" t="str">
        <f>Tableau1[[#This Row],[DOI]]</f>
        <v>doi: 10.1136/bcr-2016-218848</v>
      </c>
      <c r="AC8527" s="13" t="str">
        <f>Tableau1[[#This Row],[Authors]]&amp;", "&amp;Tableau1[[#This Row],[Title]]&amp;" "&amp;Tableau1[[#This Row],[Journal]]&amp;". "&amp;Tableau1[[#This Row],[Year]]</f>
        <v>Parchand SM, Vijitha VS, Misra DP., Combined central retinal artery and vein occlusion in lupus. BMJ Case Rep. 2017</v>
      </c>
    </row>
    <row r="8528" spans="1:29" ht="28.8" x14ac:dyDescent="0.3">
      <c r="A8528">
        <v>7678</v>
      </c>
      <c r="B8528" t="s">
        <v>10452</v>
      </c>
      <c r="C8528" t="s">
        <v>20649</v>
      </c>
      <c r="D8528" t="s">
        <v>30888</v>
      </c>
      <c r="E8528" t="s">
        <v>34079</v>
      </c>
      <c r="F8528" s="10"/>
      <c r="G8528">
        <v>2017</v>
      </c>
      <c r="J8528">
        <v>0.76620722054838031</v>
      </c>
      <c r="L8528" t="s">
        <v>42029</v>
      </c>
      <c r="M8528">
        <v>28064175</v>
      </c>
      <c r="Q8528" s="10"/>
      <c r="R8528" s="11">
        <f t="shared" si="266"/>
        <v>0</v>
      </c>
      <c r="U8528" s="11">
        <f t="shared" si="267"/>
        <v>0</v>
      </c>
      <c r="Y8528" s="11">
        <f>IF(SUM(Tableau1[[#This Row],[Other access]:[Sci-hub access]])&gt;=1,1,0)</f>
        <v>0</v>
      </c>
      <c r="Z8528" s="12">
        <f>IF(OR(Tableau1[[#This Row],[Access R1 + S1+ T1 ]]&gt;=1,Tableau1[[#This Row],[Access V1 +W1 + X1]]&gt;=1),1,0)</f>
        <v>0</v>
      </c>
      <c r="AB8528" s="10" t="str">
        <f>Tableau1[[#This Row],[DOI]]</f>
        <v>doi: 10.1136/bmjopen-2016-013187</v>
      </c>
      <c r="AC8528" s="13" t="str">
        <f>Tableau1[[#This Row],[Authors]]&amp;", "&amp;Tableau1[[#This Row],[Title]]&amp;" "&amp;Tableau1[[#This Row],[Journal]]&amp;". "&amp;Tableau1[[#This Row],[Year]]</f>
        <v>Bevan-Jones WR, Surendranathan A, Passamonti L, Vázquez Rodríguez P, Arnold R, Mak E, Su L, Coles JP, Fryer TD, Hong YT, Williams G, Aigbirhio F, Rowe JB, O'Brien JT., Neuroimaging of Inflammation in Memory and Related Other Disorders (NIMROD) study protocol: a deep phenotyping cohort study of the role of brain inflammation in dementia, depression and other neurological illnesses. BMJ Open. 2017</v>
      </c>
    </row>
    <row r="8529" spans="1:29" x14ac:dyDescent="0.3">
      <c r="A8529">
        <v>9262</v>
      </c>
      <c r="B8529" t="s">
        <v>11846</v>
      </c>
      <c r="C8529" t="s">
        <v>22021</v>
      </c>
      <c r="D8529" t="s">
        <v>32288</v>
      </c>
      <c r="E8529" t="s">
        <v>2468</v>
      </c>
      <c r="F8529" s="10"/>
      <c r="G8529">
        <v>2017</v>
      </c>
      <c r="J8529">
        <v>0.76629178419654831</v>
      </c>
      <c r="L8529" t="s">
        <v>43567</v>
      </c>
      <c r="M8529">
        <v>27753755</v>
      </c>
      <c r="Q8529" s="10"/>
      <c r="R8529" s="11">
        <f t="shared" si="266"/>
        <v>0</v>
      </c>
      <c r="U8529" s="11">
        <f t="shared" si="267"/>
        <v>0</v>
      </c>
      <c r="Y8529" s="11">
        <f>IF(SUM(Tableau1[[#This Row],[Other access]:[Sci-hub access]])&gt;=1,1,0)</f>
        <v>0</v>
      </c>
      <c r="Z8529" s="12">
        <f>IF(OR(Tableau1[[#This Row],[Access R1 + S1+ T1 ]]&gt;=1,Tableau1[[#This Row],[Access V1 +W1 + X1]]&gt;=1),1,0)</f>
        <v>0</v>
      </c>
      <c r="AB8529" s="10" t="str">
        <f>Tableau1[[#This Row],[DOI]]</f>
        <v>doi: 10.1097/IJG.0000000000000557</v>
      </c>
      <c r="AC8529" s="13" t="str">
        <f>Tableau1[[#This Row],[Authors]]&amp;", "&amp;Tableau1[[#This Row],[Title]]&amp;" "&amp;Tableau1[[#This Row],[Journal]]&amp;". "&amp;Tableau1[[#This Row],[Year]]</f>
        <v>Asfuroglu M, Cavdarli B, Koz OG, A Yarangumeli A, Ozdemir EY., Association of Lysyl Oxidase-Like 1 Gene Polymorphism in Turkish Patients With Pseudoexfoliation Syndrome and Pseudoexfoliation Glaucoma. J Glaucoma. 2017</v>
      </c>
    </row>
    <row r="8530" spans="1:29" x14ac:dyDescent="0.3">
      <c r="A8530">
        <v>730</v>
      </c>
      <c r="B8530" t="s">
        <v>3993</v>
      </c>
      <c r="C8530" t="s">
        <v>14248</v>
      </c>
      <c r="D8530" t="s">
        <v>24413</v>
      </c>
      <c r="E8530" t="s">
        <v>2443</v>
      </c>
      <c r="F8530" s="10"/>
      <c r="G8530">
        <v>2017</v>
      </c>
      <c r="J8530">
        <v>0.76630178402799798</v>
      </c>
      <c r="L8530" t="s">
        <v>35223</v>
      </c>
      <c r="M8530">
        <v>29131903</v>
      </c>
      <c r="Q8530" s="10"/>
      <c r="R8530" s="11">
        <f t="shared" si="266"/>
        <v>0</v>
      </c>
      <c r="U8530" s="11">
        <f t="shared" si="267"/>
        <v>0</v>
      </c>
      <c r="Y8530" s="11">
        <f>IF(SUM(Tableau1[[#This Row],[Other access]:[Sci-hub access]])&gt;=1,1,0)</f>
        <v>0</v>
      </c>
      <c r="Z8530" s="12">
        <f>IF(OR(Tableau1[[#This Row],[Access R1 + S1+ T1 ]]&gt;=1,Tableau1[[#This Row],[Access V1 +W1 + X1]]&gt;=1),1,0)</f>
        <v>0</v>
      </c>
      <c r="AB8530" s="10" t="str">
        <f>Tableau1[[#This Row],[DOI]]</f>
        <v>doi: 10.1167/iovs.17-22560</v>
      </c>
      <c r="AC8530" s="13" t="str">
        <f>Tableau1[[#This Row],[Authors]]&amp;", "&amp;Tableau1[[#This Row],[Title]]&amp;" "&amp;Tableau1[[#This Row],[Journal]]&amp;". "&amp;Tableau1[[#This Row],[Year]]</f>
        <v>Kwon M, Liu R, Patel BN, Girkin C., Slow Reading in Glaucoma: Is it due to the Shrinking Visual Span in Central Vision? Invest Ophthalmol Vis Sci. 2017</v>
      </c>
    </row>
    <row r="8531" spans="1:29" x14ac:dyDescent="0.3">
      <c r="A8531">
        <v>8588</v>
      </c>
      <c r="B8531" t="s">
        <v>11251</v>
      </c>
      <c r="C8531" t="s">
        <v>21435</v>
      </c>
      <c r="D8531" t="s">
        <v>31690</v>
      </c>
      <c r="E8531" t="s">
        <v>2512</v>
      </c>
      <c r="F8531" s="10"/>
      <c r="G8531">
        <v>2017</v>
      </c>
      <c r="J8531">
        <v>0.76630185052554556</v>
      </c>
      <c r="L8531" t="s">
        <v>42924</v>
      </c>
      <c r="M8531">
        <v>27886893</v>
      </c>
      <c r="Q8531" s="10"/>
      <c r="R8531" s="11">
        <f t="shared" si="266"/>
        <v>0</v>
      </c>
      <c r="U8531" s="11">
        <f t="shared" si="267"/>
        <v>0</v>
      </c>
      <c r="Y8531" s="11">
        <f>IF(SUM(Tableau1[[#This Row],[Other access]:[Sci-hub access]])&gt;=1,1,0)</f>
        <v>0</v>
      </c>
      <c r="Z8531" s="12">
        <f>IF(OR(Tableau1[[#This Row],[Access R1 + S1+ T1 ]]&gt;=1,Tableau1[[#This Row],[Access V1 +W1 + X1]]&gt;=1),1,0)</f>
        <v>0</v>
      </c>
      <c r="AB8531" s="10" t="str">
        <f>Tableau1[[#This Row],[DOI]]</f>
        <v>doi: 10.1016/j.ncl.2016.08.007</v>
      </c>
      <c r="AC8531" s="13" t="str">
        <f>Tableau1[[#This Row],[Authors]]&amp;", "&amp;Tableau1[[#This Row],[Title]]&amp;" "&amp;Tableau1[[#This Row],[Journal]]&amp;". "&amp;Tableau1[[#This Row],[Year]]</f>
        <v>Pomeranz HD., Erectile Dysfunction Agents and Nonarteritic Anterior Ischemic Optic Neuropathy. Neurol Clin. 2017</v>
      </c>
    </row>
    <row r="8532" spans="1:29" x14ac:dyDescent="0.3">
      <c r="A8532">
        <v>3531</v>
      </c>
      <c r="B8532" t="s">
        <v>6705</v>
      </c>
      <c r="C8532" t="s">
        <v>16947</v>
      </c>
      <c r="D8532" t="s">
        <v>27129</v>
      </c>
      <c r="E8532" t="s">
        <v>2511</v>
      </c>
      <c r="F8532" s="10"/>
      <c r="G8532">
        <v>2017</v>
      </c>
      <c r="J8532">
        <v>0.76632686151150087</v>
      </c>
      <c r="L8532" t="s">
        <v>37978</v>
      </c>
      <c r="M8532">
        <v>28574002</v>
      </c>
      <c r="Q8532" s="10"/>
      <c r="R8532" s="11">
        <f t="shared" si="266"/>
        <v>0</v>
      </c>
      <c r="U8532" s="11">
        <f t="shared" si="267"/>
        <v>0</v>
      </c>
      <c r="Y8532" s="11">
        <f>IF(SUM(Tableau1[[#This Row],[Other access]:[Sci-hub access]])&gt;=1,1,0)</f>
        <v>0</v>
      </c>
      <c r="Z8532" s="12">
        <f>IF(OR(Tableau1[[#This Row],[Access R1 + S1+ T1 ]]&gt;=1,Tableau1[[#This Row],[Access V1 +W1 + X1]]&gt;=1),1,0)</f>
        <v>0</v>
      </c>
      <c r="AB8532" s="10" t="str">
        <f>Tableau1[[#This Row],[DOI]]</f>
        <v>doi: 10.4103/ijo.IJO_544_16</v>
      </c>
      <c r="AC8532" s="13" t="str">
        <f>Tableau1[[#This Row],[Authors]]&amp;", "&amp;Tableau1[[#This Row],[Title]]&amp;" "&amp;Tableau1[[#This Row],[Journal]]&amp;". "&amp;Tableau1[[#This Row],[Year]]</f>
        <v>Priya D, Sudharshan S, Biswas J., Management of a rare presentation of Vogt-Koyanagi-Harada disease in human immunodeficiency virus/acquired immunodeficiency disease syndrome patient. Indian J Ophthalmol. 2017</v>
      </c>
    </row>
    <row r="8533" spans="1:29" x14ac:dyDescent="0.3">
      <c r="A8533">
        <v>9873</v>
      </c>
      <c r="B8533" t="s">
        <v>12404</v>
      </c>
      <c r="C8533" t="s">
        <v>22574</v>
      </c>
      <c r="D8533" t="s">
        <v>32852</v>
      </c>
      <c r="E8533" t="s">
        <v>2698</v>
      </c>
      <c r="F8533" s="10"/>
      <c r="G8533">
        <v>2017</v>
      </c>
      <c r="J8533">
        <v>0.76650406038291841</v>
      </c>
      <c r="L8533" t="s">
        <v>44132</v>
      </c>
      <c r="M8533">
        <v>27552829</v>
      </c>
      <c r="Q8533" s="10"/>
      <c r="R8533" s="11">
        <f t="shared" si="266"/>
        <v>0</v>
      </c>
      <c r="U8533" s="11">
        <f t="shared" si="267"/>
        <v>0</v>
      </c>
      <c r="Y8533" s="11">
        <f>IF(SUM(Tableau1[[#This Row],[Other access]:[Sci-hub access]])&gt;=1,1,0)</f>
        <v>0</v>
      </c>
      <c r="Z8533" s="12">
        <f>IF(OR(Tableau1[[#This Row],[Access R1 + S1+ T1 ]]&gt;=1,Tableau1[[#This Row],[Access V1 +W1 + X1]]&gt;=1),1,0)</f>
        <v>0</v>
      </c>
      <c r="AB8533" s="10" t="str">
        <f>Tableau1[[#This Row],[DOI]]</f>
        <v>doi: 10.1016/j.anl.2016.08.001</v>
      </c>
      <c r="AC8533" s="13" t="str">
        <f>Tableau1[[#This Row],[Authors]]&amp;", "&amp;Tableau1[[#This Row],[Title]]&amp;" "&amp;Tableau1[[#This Row],[Journal]]&amp;". "&amp;Tableau1[[#This Row],[Year]]</f>
        <v>Takeuchi K, Kitano M, Sakaida H, Masuda S., Novel syndrome with conductive hearing loss and congenital glaucoma in three generations. Auris Nasus Larynx. 2017</v>
      </c>
    </row>
    <row r="8534" spans="1:29" x14ac:dyDescent="0.3">
      <c r="A8534">
        <v>3813</v>
      </c>
      <c r="B8534" t="s">
        <v>6978</v>
      </c>
      <c r="C8534" t="s">
        <v>17218</v>
      </c>
      <c r="D8534" t="s">
        <v>27402</v>
      </c>
      <c r="E8534" t="s">
        <v>34048</v>
      </c>
      <c r="F8534" s="10"/>
      <c r="G8534">
        <v>2017</v>
      </c>
      <c r="J8534">
        <v>0.76657106263350372</v>
      </c>
      <c r="L8534" t="s">
        <v>38256</v>
      </c>
      <c r="M8534">
        <v>28526993</v>
      </c>
      <c r="Q8534" s="10"/>
      <c r="R8534" s="11">
        <f t="shared" si="266"/>
        <v>0</v>
      </c>
      <c r="U8534" s="11">
        <f t="shared" si="267"/>
        <v>0</v>
      </c>
      <c r="Y8534" s="11">
        <f>IF(SUM(Tableau1[[#This Row],[Other access]:[Sci-hub access]])&gt;=1,1,0)</f>
        <v>0</v>
      </c>
      <c r="Z8534" s="12">
        <f>IF(OR(Tableau1[[#This Row],[Access R1 + S1+ T1 ]]&gt;=1,Tableau1[[#This Row],[Access V1 +W1 + X1]]&gt;=1),1,0)</f>
        <v>0</v>
      </c>
      <c r="AB8534" s="10" t="str">
        <f>Tableau1[[#This Row],[DOI]]</f>
        <v>doi: 10.1007/s11892-017-0880-5</v>
      </c>
      <c r="AC8534" s="13" t="str">
        <f>Tableau1[[#This Row],[Authors]]&amp;", "&amp;Tableau1[[#This Row],[Title]]&amp;" "&amp;Tableau1[[#This Row],[Journal]]&amp;". "&amp;Tableau1[[#This Row],[Year]]</f>
        <v>Gibbons CH, Goebel-Fabbri A., Microvascular Complications Associated With Rapid Improvements in Glycemic Control in Diabetes. Curr Diab Rep. 2017</v>
      </c>
    </row>
    <row r="8535" spans="1:29" x14ac:dyDescent="0.3">
      <c r="A8535">
        <v>9859</v>
      </c>
      <c r="B8535" t="s">
        <v>12390</v>
      </c>
      <c r="C8535" t="s">
        <v>22560</v>
      </c>
      <c r="D8535" t="s">
        <v>32838</v>
      </c>
      <c r="E8535" t="s">
        <v>2541</v>
      </c>
      <c r="F8535" s="10"/>
      <c r="G8535">
        <v>2017</v>
      </c>
      <c r="J8535">
        <v>0.76660331770088297</v>
      </c>
      <c r="L8535" t="s">
        <v>44120</v>
      </c>
      <c r="M8535">
        <v>27556960</v>
      </c>
      <c r="Q8535" s="10"/>
      <c r="R8535" s="11">
        <f t="shared" si="266"/>
        <v>0</v>
      </c>
      <c r="U8535" s="11">
        <f t="shared" si="267"/>
        <v>0</v>
      </c>
      <c r="Y8535" s="11">
        <f>IF(SUM(Tableau1[[#This Row],[Other access]:[Sci-hub access]])&gt;=1,1,0)</f>
        <v>0</v>
      </c>
      <c r="Z8535" s="12">
        <f>IF(OR(Tableau1[[#This Row],[Access R1 + S1+ T1 ]]&gt;=1,Tableau1[[#This Row],[Access V1 +W1 + X1]]&gt;=1),1,0)</f>
        <v>0</v>
      </c>
      <c r="AB8535" s="10" t="str">
        <f>Tableau1[[#This Row],[DOI]]</f>
        <v>doi: 10.1097/WNO.0000000000000447</v>
      </c>
      <c r="AC8535" s="13" t="str">
        <f>Tableau1[[#This Row],[Authors]]&amp;", "&amp;Tableau1[[#This Row],[Title]]&amp;" "&amp;Tableau1[[#This Row],[Journal]]&amp;". "&amp;Tableau1[[#This Row],[Year]]</f>
        <v>Ghinai RA, Mahmood S, Mukonoweshuro P, Webber S, Wechalekar AD, Moore SE., Diagnosing Light Chain Amyloidosis on Temporal Artery Biopsies for Suspected Giant Cell Arteritis. J Neuroophthalmol. 2017</v>
      </c>
    </row>
    <row r="8536" spans="1:29" x14ac:dyDescent="0.3">
      <c r="A8536">
        <v>2403</v>
      </c>
      <c r="B8536" t="s">
        <v>5628</v>
      </c>
      <c r="C8536" t="s">
        <v>15873</v>
      </c>
      <c r="D8536" t="s">
        <v>26050</v>
      </c>
      <c r="E8536" t="s">
        <v>34093</v>
      </c>
      <c r="F8536" s="10"/>
      <c r="G8536">
        <v>2017</v>
      </c>
      <c r="J8536">
        <v>0.76661169841377697</v>
      </c>
      <c r="L8536" t="s">
        <v>36868</v>
      </c>
      <c r="M8536">
        <v>28751147</v>
      </c>
      <c r="Q8536" s="10"/>
      <c r="R8536" s="11">
        <f t="shared" si="266"/>
        <v>0</v>
      </c>
      <c r="U8536" s="11">
        <f t="shared" si="267"/>
        <v>0</v>
      </c>
      <c r="Y8536" s="11">
        <f>IF(SUM(Tableau1[[#This Row],[Other access]:[Sci-hub access]])&gt;=1,1,0)</f>
        <v>0</v>
      </c>
      <c r="Z8536" s="12">
        <f>IF(OR(Tableau1[[#This Row],[Access R1 + S1+ T1 ]]&gt;=1,Tableau1[[#This Row],[Access V1 +W1 + X1]]&gt;=1),1,0)</f>
        <v>0</v>
      </c>
      <c r="AB8536" s="10" t="str">
        <f>Tableau1[[#This Row],[DOI]]</f>
        <v>doi: 10.1016/j.tibtech.2017.06.016</v>
      </c>
      <c r="AC8536" s="13" t="str">
        <f>Tableau1[[#This Row],[Authors]]&amp;", "&amp;Tableau1[[#This Row],[Title]]&amp;" "&amp;Tableau1[[#This Row],[Journal]]&amp;". "&amp;Tableau1[[#This Row],[Year]]</f>
        <v>Higuchi A, Kumar SS, Benelli G, Alarfaj AA, Munusamy MA, Umezawa A, Murugan K., Stem Cell Therapies for Reversing Vision Loss. Trends Biotechnol. 2017</v>
      </c>
    </row>
    <row r="8537" spans="1:29" x14ac:dyDescent="0.3">
      <c r="A8537">
        <v>3351</v>
      </c>
      <c r="B8537" t="s">
        <v>6530</v>
      </c>
      <c r="C8537" t="s">
        <v>16773</v>
      </c>
      <c r="D8537" t="s">
        <v>26954</v>
      </c>
      <c r="E8537" t="s">
        <v>2468</v>
      </c>
      <c r="F8537" s="10"/>
      <c r="G8537">
        <v>2017</v>
      </c>
      <c r="J8537">
        <v>0.76696479916646432</v>
      </c>
      <c r="L8537" t="s">
        <v>37802</v>
      </c>
      <c r="M8537">
        <v>28598959</v>
      </c>
      <c r="Q8537" s="10"/>
      <c r="R8537" s="11">
        <f t="shared" si="266"/>
        <v>0</v>
      </c>
      <c r="U8537" s="11">
        <f t="shared" si="267"/>
        <v>0</v>
      </c>
      <c r="Y8537" s="11">
        <f>IF(SUM(Tableau1[[#This Row],[Other access]:[Sci-hub access]])&gt;=1,1,0)</f>
        <v>0</v>
      </c>
      <c r="Z8537" s="12">
        <f>IF(OR(Tableau1[[#This Row],[Access R1 + S1+ T1 ]]&gt;=1,Tableau1[[#This Row],[Access V1 +W1 + X1]]&gt;=1),1,0)</f>
        <v>0</v>
      </c>
      <c r="AB8537" s="10" t="str">
        <f>Tableau1[[#This Row],[DOI]]</f>
        <v>doi: 10.1097/IJG.0000000000000691</v>
      </c>
      <c r="AC8537" s="13" t="str">
        <f>Tableau1[[#This Row],[Authors]]&amp;", "&amp;Tableau1[[#This Row],[Title]]&amp;" "&amp;Tableau1[[#This Row],[Journal]]&amp;". "&amp;Tableau1[[#This Row],[Year]]</f>
        <v>Al-Mugheiry TS, Cate H, Clark A, Broadway DC., Microinvasive Glaucoma Stent (MIGS) Surgery With Concomitant Phakoemulsification Cataract Extraction: Outcomes and the Learning Curve. J Glaucoma. 2017</v>
      </c>
    </row>
    <row r="8538" spans="1:29" x14ac:dyDescent="0.3">
      <c r="A8538">
        <v>4050</v>
      </c>
      <c r="B8538" t="s">
        <v>7201</v>
      </c>
      <c r="C8538" t="s">
        <v>17438</v>
      </c>
      <c r="D8538" t="s">
        <v>27628</v>
      </c>
      <c r="E8538" t="s">
        <v>2498</v>
      </c>
      <c r="F8538" s="10"/>
      <c r="G8538">
        <v>2017</v>
      </c>
      <c r="J8538">
        <v>0.76697131745215541</v>
      </c>
      <c r="L8538" t="s">
        <v>38489</v>
      </c>
      <c r="M8538">
        <v>28490594</v>
      </c>
      <c r="Q8538" s="10"/>
      <c r="R8538" s="11">
        <f t="shared" si="266"/>
        <v>0</v>
      </c>
      <c r="U8538" s="11">
        <f t="shared" si="267"/>
        <v>0</v>
      </c>
      <c r="Y8538" s="11">
        <f>IF(SUM(Tableau1[[#This Row],[Other access]:[Sci-hub access]])&gt;=1,1,0)</f>
        <v>0</v>
      </c>
      <c r="Z8538" s="12">
        <f>IF(OR(Tableau1[[#This Row],[Access R1 + S1+ T1 ]]&gt;=1,Tableau1[[#This Row],[Access V1 +W1 + X1]]&gt;=1),1,0)</f>
        <v>0</v>
      </c>
      <c r="AB8538" s="10" t="str">
        <f>Tableau1[[#This Row],[DOI]]</f>
        <v>doi: 10.1128/JVI.02297-16</v>
      </c>
      <c r="AC8538" s="13" t="str">
        <f>Tableau1[[#This Row],[Authors]]&amp;", "&amp;Tableau1[[#This Row],[Title]]&amp;" "&amp;Tableau1[[#This Row],[Journal]]&amp;". "&amp;Tableau1[[#This Row],[Year]]</f>
        <v>Lahmidi S, Yousefi M, Dridi S, Duplay P, Pearson A., Dok-1 and Dok-2 Are Required To Maintain Herpes Simplex Virus 1-Specific CD8(+) T Cells in a Murine Model of Ocular Infection. J Virol. 2017</v>
      </c>
    </row>
    <row r="8539" spans="1:29" x14ac:dyDescent="0.3">
      <c r="A8539">
        <v>3852</v>
      </c>
      <c r="B8539" t="s">
        <v>7014</v>
      </c>
      <c r="C8539" t="s">
        <v>17253</v>
      </c>
      <c r="D8539" t="s">
        <v>27438</v>
      </c>
      <c r="E8539" t="s">
        <v>2464</v>
      </c>
      <c r="F8539" s="10"/>
      <c r="G8539">
        <v>2017</v>
      </c>
      <c r="J8539">
        <v>0.76704448146656534</v>
      </c>
      <c r="L8539" t="s">
        <v>38294</v>
      </c>
      <c r="M8539">
        <v>28520608</v>
      </c>
      <c r="Q8539" s="10"/>
      <c r="R8539" s="11">
        <f t="shared" si="266"/>
        <v>0</v>
      </c>
      <c r="U8539" s="11">
        <f t="shared" si="267"/>
        <v>0</v>
      </c>
      <c r="Y8539" s="11">
        <f>IF(SUM(Tableau1[[#This Row],[Other access]:[Sci-hub access]])&gt;=1,1,0)</f>
        <v>0</v>
      </c>
      <c r="Z8539" s="12">
        <f>IF(OR(Tableau1[[#This Row],[Access R1 + S1+ T1 ]]&gt;=1,Tableau1[[#This Row],[Access V1 +W1 + X1]]&gt;=1),1,0)</f>
        <v>0</v>
      </c>
      <c r="AB8539" s="10" t="str">
        <f>Tableau1[[#This Row],[DOI]]</f>
        <v>doi: 10.1097/ICU.0000000000000392</v>
      </c>
      <c r="AC8539" s="13" t="str">
        <f>Tableau1[[#This Row],[Authors]]&amp;", "&amp;Tableau1[[#This Row],[Title]]&amp;" "&amp;Tableau1[[#This Row],[Journal]]&amp;". "&amp;Tableau1[[#This Row],[Year]]</f>
        <v>Dimopoulos IS, Radziwon A, St Laurent CD, MacDonald IM., Choroideremia. Curr Opin Ophthalmol. 2017</v>
      </c>
    </row>
    <row r="8540" spans="1:29" x14ac:dyDescent="0.3">
      <c r="A8540">
        <v>5300</v>
      </c>
      <c r="B8540" t="s">
        <v>8359</v>
      </c>
      <c r="C8540" t="s">
        <v>18582</v>
      </c>
      <c r="D8540" t="s">
        <v>28789</v>
      </c>
      <c r="E8540" t="s">
        <v>2488</v>
      </c>
      <c r="F8540" s="10"/>
      <c r="G8540">
        <v>2017</v>
      </c>
      <c r="J8540">
        <v>0.76705818558185401</v>
      </c>
      <c r="L8540" t="s">
        <v>39695</v>
      </c>
      <c r="M8540">
        <v>28351048</v>
      </c>
      <c r="Q8540" s="10"/>
      <c r="R8540" s="11">
        <f t="shared" si="266"/>
        <v>0</v>
      </c>
      <c r="U8540" s="11">
        <f t="shared" si="267"/>
        <v>0</v>
      </c>
      <c r="Y8540" s="11">
        <f>IF(SUM(Tableau1[[#This Row],[Other access]:[Sci-hub access]])&gt;=1,1,0)</f>
        <v>0</v>
      </c>
      <c r="Z8540" s="12">
        <f>IF(OR(Tableau1[[#This Row],[Access R1 + S1+ T1 ]]&gt;=1,Tableau1[[#This Row],[Access V1 +W1 + X1]]&gt;=1),1,0)</f>
        <v>0</v>
      </c>
      <c r="AB8540" s="10" t="str">
        <f>Tableau1[[#This Row],[DOI]]</f>
        <v>doi: 10.1159/000455281</v>
      </c>
      <c r="AC8540" s="13" t="str">
        <f>Tableau1[[#This Row],[Authors]]&amp;", "&amp;Tableau1[[#This Row],[Title]]&amp;" "&amp;Tableau1[[#This Row],[Journal]]&amp;". "&amp;Tableau1[[#This Row],[Year]]</f>
        <v>Mrejen S, Audo I, Bonnel S, Sahel JA., Retinitis Pigmentosa and Other Dystrophies. Dev Ophthalmol. 2017</v>
      </c>
    </row>
    <row r="8541" spans="1:29" x14ac:dyDescent="0.3">
      <c r="A8541">
        <v>4523</v>
      </c>
      <c r="B8541" t="s">
        <v>7646</v>
      </c>
      <c r="C8541" t="s">
        <v>17881</v>
      </c>
      <c r="D8541" t="s">
        <v>28075</v>
      </c>
      <c r="E8541" t="s">
        <v>2606</v>
      </c>
      <c r="F8541" s="10"/>
      <c r="G8541">
        <v>2017</v>
      </c>
      <c r="J8541">
        <v>0.7671496381442946</v>
      </c>
      <c r="L8541" t="s">
        <v>38941</v>
      </c>
      <c r="M8541">
        <v>28437518</v>
      </c>
      <c r="Q8541" s="10"/>
      <c r="R8541" s="11">
        <f t="shared" si="266"/>
        <v>0</v>
      </c>
      <c r="U8541" s="11">
        <f t="shared" si="267"/>
        <v>0</v>
      </c>
      <c r="Y8541" s="11">
        <f>IF(SUM(Tableau1[[#This Row],[Other access]:[Sci-hub access]])&gt;=1,1,0)</f>
        <v>0</v>
      </c>
      <c r="Z8541" s="12">
        <f>IF(OR(Tableau1[[#This Row],[Access R1 + S1+ T1 ]]&gt;=1,Tableau1[[#This Row],[Access V1 +W1 + X1]]&gt;=1),1,0)</f>
        <v>0</v>
      </c>
      <c r="AB8541" s="10" t="str">
        <f>Tableau1[[#This Row],[DOI]]</f>
        <v>doi: 10.1001/jamaneurol.2017.0055</v>
      </c>
      <c r="AC8541" s="13" t="str">
        <f>Tableau1[[#This Row],[Authors]]&amp;", "&amp;Tableau1[[#This Row],[Title]]&amp;" "&amp;Tableau1[[#This Row],[Journal]]&amp;". "&amp;Tableau1[[#This Row],[Year]]</f>
        <v>Kung NH, Van Stavern GP, Bucelli RC., A Middle-aged Man With Progressive Ophthalmoparesis, Ataxia, and Spastic Paraparesis. JAMA Neurol. 2017</v>
      </c>
    </row>
    <row r="8542" spans="1:29" x14ac:dyDescent="0.3">
      <c r="A8542">
        <v>5425</v>
      </c>
      <c r="B8542" t="s">
        <v>8475</v>
      </c>
      <c r="C8542" t="s">
        <v>18698</v>
      </c>
      <c r="D8542" t="s">
        <v>28905</v>
      </c>
      <c r="E8542" t="s">
        <v>2440</v>
      </c>
      <c r="F8542" s="10"/>
      <c r="G8542">
        <v>2017</v>
      </c>
      <c r="J8542">
        <v>0.76718776962905832</v>
      </c>
      <c r="L8542" t="s">
        <v>39815</v>
      </c>
      <c r="M8542">
        <v>28336261</v>
      </c>
      <c r="Q8542" s="10"/>
      <c r="R8542" s="11">
        <f t="shared" si="266"/>
        <v>0</v>
      </c>
      <c r="U8542" s="11">
        <f t="shared" si="267"/>
        <v>0</v>
      </c>
      <c r="Y8542" s="11">
        <f>IF(SUM(Tableau1[[#This Row],[Other access]:[Sci-hub access]])&gt;=1,1,0)</f>
        <v>0</v>
      </c>
      <c r="Z8542" s="12">
        <f>IF(OR(Tableau1[[#This Row],[Access R1 + S1+ T1 ]]&gt;=1,Tableau1[[#This Row],[Access V1 +W1 + X1]]&gt;=1),1,0)</f>
        <v>0</v>
      </c>
      <c r="AB8542" s="10" t="str">
        <f>Tableau1[[#This Row],[DOI]]</f>
        <v>doi: 10.1016/j.exer.2017.03.008</v>
      </c>
      <c r="AC8542" s="13" t="str">
        <f>Tableau1[[#This Row],[Authors]]&amp;", "&amp;Tableau1[[#This Row],[Title]]&amp;" "&amp;Tableau1[[#This Row],[Journal]]&amp;". "&amp;Tableau1[[#This Row],[Year]]</f>
        <v>Wang R, Sun Q, Xia F, Chen Z, Wu J, Zhang Y, Xu J, Liu L., Methane rescues retinal ganglion cells and limits retinal mitochondrial dysfunction following optic nerve crush. Exp Eye Res. 2017</v>
      </c>
    </row>
    <row r="8543" spans="1:29" x14ac:dyDescent="0.3">
      <c r="A8543">
        <v>3696</v>
      </c>
      <c r="B8543" t="s">
        <v>6867</v>
      </c>
      <c r="C8543" t="s">
        <v>17108</v>
      </c>
      <c r="D8543" t="s">
        <v>27291</v>
      </c>
      <c r="E8543" t="s">
        <v>2538</v>
      </c>
      <c r="F8543" s="10"/>
      <c r="G8543">
        <v>2017</v>
      </c>
      <c r="J8543">
        <v>0.76738593640260344</v>
      </c>
      <c r="L8543" t="s">
        <v>38140</v>
      </c>
      <c r="M8543">
        <v>28546689</v>
      </c>
      <c r="Q8543" s="10"/>
      <c r="R8543" s="11">
        <f t="shared" si="266"/>
        <v>0</v>
      </c>
      <c r="U8543" s="11">
        <f t="shared" si="267"/>
        <v>0</v>
      </c>
      <c r="Y8543" s="11">
        <f>IF(SUM(Tableau1[[#This Row],[Other access]:[Sci-hub access]])&gt;=1,1,0)</f>
        <v>0</v>
      </c>
      <c r="Z8543" s="12">
        <f>IF(OR(Tableau1[[#This Row],[Access R1 + S1+ T1 ]]&gt;=1,Tableau1[[#This Row],[Access V1 +W1 + X1]]&gt;=1),1,0)</f>
        <v>0</v>
      </c>
      <c r="AB8543" s="10" t="str">
        <f>Tableau1[[#This Row],[DOI]]</f>
        <v>doi: 10.4103/meajo.MEAJO_255_16</v>
      </c>
      <c r="AC8543" s="13" t="str">
        <f>Tableau1[[#This Row],[Authors]]&amp;", "&amp;Tableau1[[#This Row],[Title]]&amp;" "&amp;Tableau1[[#This Row],[Journal]]&amp;". "&amp;Tableau1[[#This Row],[Year]]</f>
        <v>Al-Abduljabbar KA, Stone DU., Risks of Cefuroxime Prophylaxis for Postcataract Endophthalmitis. Middle East Afr J Ophthalmol. 2017</v>
      </c>
    </row>
    <row r="8544" spans="1:29" x14ac:dyDescent="0.3">
      <c r="A8544">
        <v>6579</v>
      </c>
      <c r="B8544" t="s">
        <v>9495</v>
      </c>
      <c r="C8544" t="s">
        <v>19703</v>
      </c>
      <c r="D8544" t="s">
        <v>29927</v>
      </c>
      <c r="E8544" t="s">
        <v>2442</v>
      </c>
      <c r="F8544" s="10"/>
      <c r="G8544">
        <v>2017</v>
      </c>
      <c r="J8544">
        <v>0.76741217372201276</v>
      </c>
      <c r="L8544" t="s">
        <v>40944</v>
      </c>
      <c r="M8544">
        <v>28193100</v>
      </c>
      <c r="Q8544" s="10"/>
      <c r="R8544" s="11">
        <f t="shared" si="266"/>
        <v>0</v>
      </c>
      <c r="U8544" s="11">
        <f t="shared" si="267"/>
        <v>0</v>
      </c>
      <c r="Y8544" s="11">
        <f>IF(SUM(Tableau1[[#This Row],[Other access]:[Sci-hub access]])&gt;=1,1,0)</f>
        <v>0</v>
      </c>
      <c r="Z8544" s="12">
        <f>IF(OR(Tableau1[[#This Row],[Access R1 + S1+ T1 ]]&gt;=1,Tableau1[[#This Row],[Access V1 +W1 + X1]]&gt;=1),1,0)</f>
        <v>0</v>
      </c>
      <c r="AB8544" s="10" t="str">
        <f>Tableau1[[#This Row],[DOI]]</f>
        <v>doi: 10.1080/13880209.2017.1285944</v>
      </c>
      <c r="AC8544" s="13" t="str">
        <f>Tableau1[[#This Row],[Authors]]&amp;", "&amp;Tableau1[[#This Row],[Title]]&amp;" "&amp;Tableau1[[#This Row],[Journal]]&amp;". "&amp;Tableau1[[#This Row],[Year]]</f>
        <v>Teixeira GF, Costa FN, Campos AR., Corneal antinociceptive effect of (-)-α-bisabolol. Pharm Biol. 2017</v>
      </c>
    </row>
    <row r="8545" spans="1:29" x14ac:dyDescent="0.3">
      <c r="A8545">
        <v>10692</v>
      </c>
      <c r="B8545" t="s">
        <v>13156</v>
      </c>
      <c r="C8545" t="s">
        <v>23319</v>
      </c>
      <c r="D8545" t="s">
        <v>33609</v>
      </c>
      <c r="E8545" t="s">
        <v>2469</v>
      </c>
      <c r="F8545" s="10"/>
      <c r="G8545">
        <v>2017</v>
      </c>
      <c r="J8545">
        <v>0.7678131256019648</v>
      </c>
      <c r="L8545" t="s">
        <v>44939</v>
      </c>
      <c r="M8545">
        <v>27100103</v>
      </c>
      <c r="Q8545" s="10"/>
      <c r="R8545" s="11">
        <f t="shared" si="266"/>
        <v>0</v>
      </c>
      <c r="U8545" s="11">
        <f t="shared" si="267"/>
        <v>0</v>
      </c>
      <c r="Y8545" s="11">
        <f>IF(SUM(Tableau1[[#This Row],[Other access]:[Sci-hub access]])&gt;=1,1,0)</f>
        <v>0</v>
      </c>
      <c r="Z8545" s="12">
        <f>IF(OR(Tableau1[[#This Row],[Access R1 + S1+ T1 ]]&gt;=1,Tableau1[[#This Row],[Access V1 +W1 + X1]]&gt;=1),1,0)</f>
        <v>0</v>
      </c>
      <c r="AB8545" s="10" t="str">
        <f>Tableau1[[#This Row],[DOI]]</f>
        <v>doi: 10.3109/08820538.2015.1119860</v>
      </c>
      <c r="AC8545" s="13" t="str">
        <f>Tableau1[[#This Row],[Authors]]&amp;", "&amp;Tableau1[[#This Row],[Title]]&amp;" "&amp;Tableau1[[#This Row],[Journal]]&amp;". "&amp;Tableau1[[#This Row],[Year]]</f>
        <v>Kim MH, Chung SH, Kim HS, Na KS., The Use of Conjunctival Pedicle Flaps to Prevent Corneal Perforation in Graft-Versus-Host Disease. Semin Ophthalmol. 2017</v>
      </c>
    </row>
    <row r="8546" spans="1:29" ht="28.8" x14ac:dyDescent="0.3">
      <c r="A8546">
        <v>310</v>
      </c>
      <c r="B8546" t="s">
        <v>3573</v>
      </c>
      <c r="C8546" t="s">
        <v>13834</v>
      </c>
      <c r="D8546" t="s">
        <v>23993</v>
      </c>
      <c r="E8546" t="s">
        <v>2451</v>
      </c>
      <c r="F8546" s="10"/>
      <c r="G8546">
        <v>2017</v>
      </c>
      <c r="J8546">
        <v>0.76783212495437558</v>
      </c>
      <c r="L8546" t="s">
        <v>34819</v>
      </c>
      <c r="M8546">
        <v>29261660</v>
      </c>
      <c r="Q8546" s="10"/>
      <c r="R8546" s="11">
        <f t="shared" si="266"/>
        <v>0</v>
      </c>
      <c r="U8546" s="11">
        <f t="shared" si="267"/>
        <v>0</v>
      </c>
      <c r="Y8546" s="11">
        <f>IF(SUM(Tableau1[[#This Row],[Other access]:[Sci-hub access]])&gt;=1,1,0)</f>
        <v>0</v>
      </c>
      <c r="Z8546" s="12">
        <f>IF(OR(Tableau1[[#This Row],[Access R1 + S1+ T1 ]]&gt;=1,Tableau1[[#This Row],[Access V1 +W1 + X1]]&gt;=1),1,0)</f>
        <v>0</v>
      </c>
      <c r="AB8546" s="10" t="str">
        <f>Tableau1[[#This Row],[DOI]]</f>
        <v>doi: 10.1371/journal.pone.0186678</v>
      </c>
      <c r="AC8546" s="13" t="str">
        <f>Tableau1[[#This Row],[Authors]]&amp;", "&amp;Tableau1[[#This Row],[Title]]&amp;" "&amp;Tableau1[[#This Row],[Journal]]&amp;". "&amp;Tableau1[[#This Row],[Year]]</f>
        <v>Shiga Y, Nishiguchi KM, Kawai Y, Kojima K, Sato K, Fujita K, Takahashi M, Omodaka K, Araie M, Kashiwagi K, Aihara M, Iwata T, Mabuchi F, Takamoto M, Ozaki M, Kawase K, Fuse N, Yamamoto M, Yasuda J, Nagasaki M, Nakazawa T; Japan Glaucoma Society Omics Group (JGS-OG).., Genetic analysis of Japanese primary open-angle glaucoma patients and clinical characterization of risk alleles near CDKN2B-AS1, SIX6 and GAS7. PLoS One. 2017</v>
      </c>
    </row>
    <row r="8547" spans="1:29" x14ac:dyDescent="0.3">
      <c r="A8547">
        <v>4286</v>
      </c>
      <c r="B8547" t="s">
        <v>7419</v>
      </c>
      <c r="C8547" t="s">
        <v>17655</v>
      </c>
      <c r="D8547" t="s">
        <v>27847</v>
      </c>
      <c r="E8547" t="s">
        <v>2862</v>
      </c>
      <c r="F8547" s="10"/>
      <c r="G8547">
        <v>2017</v>
      </c>
      <c r="J8547">
        <v>0.76783967721295854</v>
      </c>
      <c r="L8547" t="s">
        <v>38712</v>
      </c>
      <c r="M8547">
        <v>28458304</v>
      </c>
      <c r="Q8547" s="10"/>
      <c r="R8547" s="11">
        <f t="shared" si="266"/>
        <v>0</v>
      </c>
      <c r="U8547" s="11">
        <f t="shared" si="267"/>
        <v>0</v>
      </c>
      <c r="Y8547" s="11">
        <f>IF(SUM(Tableau1[[#This Row],[Other access]:[Sci-hub access]])&gt;=1,1,0)</f>
        <v>0</v>
      </c>
      <c r="Z8547" s="12">
        <f>IF(OR(Tableau1[[#This Row],[Access R1 + S1+ T1 ]]&gt;=1,Tableau1[[#This Row],[Access V1 +W1 + X1]]&gt;=1),1,0)</f>
        <v>0</v>
      </c>
      <c r="AB8547" s="10" t="str">
        <f>Tableau1[[#This Row],[DOI]]</f>
        <v>doi: 10.2169/internalmedicine.56.7824</v>
      </c>
      <c r="AC8547" s="13" t="str">
        <f>Tableau1[[#This Row],[Authors]]&amp;", "&amp;Tableau1[[#This Row],[Title]]&amp;" "&amp;Tableau1[[#This Row],[Journal]]&amp;". "&amp;Tableau1[[#This Row],[Year]]</f>
        <v>Torimoto K, Okada Y, Kurozumi A, Narisawa M, Arao T, Tanaka Y., Clinical Features of Patients with Basedow's Disease and High Serum IgG4 Levels. Intern Med. 2017</v>
      </c>
    </row>
    <row r="8548" spans="1:29" ht="28.8" x14ac:dyDescent="0.3">
      <c r="A8548">
        <v>5894</v>
      </c>
      <c r="B8548" t="s">
        <v>8900</v>
      </c>
      <c r="C8548" t="s">
        <v>19115</v>
      </c>
      <c r="D8548" t="s">
        <v>29330</v>
      </c>
      <c r="E8548" t="s">
        <v>2443</v>
      </c>
      <c r="F8548" s="10"/>
      <c r="G8548">
        <v>2017</v>
      </c>
      <c r="J8548">
        <v>0.76784823780400646</v>
      </c>
      <c r="L8548" t="s">
        <v>40275</v>
      </c>
      <c r="M8548">
        <v>28273317</v>
      </c>
      <c r="Q8548" s="10"/>
      <c r="R8548" s="11">
        <f t="shared" si="266"/>
        <v>0</v>
      </c>
      <c r="U8548" s="11">
        <f t="shared" si="267"/>
        <v>0</v>
      </c>
      <c r="Y8548" s="11">
        <f>IF(SUM(Tableau1[[#This Row],[Other access]:[Sci-hub access]])&gt;=1,1,0)</f>
        <v>0</v>
      </c>
      <c r="Z8548" s="12">
        <f>IF(OR(Tableau1[[#This Row],[Access R1 + S1+ T1 ]]&gt;=1,Tableau1[[#This Row],[Access V1 +W1 + X1]]&gt;=1),1,0)</f>
        <v>0</v>
      </c>
      <c r="AB8548" s="10" t="str">
        <f>Tableau1[[#This Row],[DOI]]</f>
        <v>doi: 10.1167/iovs.16-20977</v>
      </c>
      <c r="AC8548" s="13" t="str">
        <f>Tableau1[[#This Row],[Authors]]&amp;", "&amp;Tableau1[[#This Row],[Title]]&amp;" "&amp;Tableau1[[#This Row],[Journal]]&amp;". "&amp;Tableau1[[#This Row],[Year]]</f>
        <v>Zhang Q, Chen CL, Chu Z, Zheng F, Miller A, Roisman L, Rafael de Oliveira Dias J, Yehoshua Z, Schaal KB, Feuer W, Gregori G, Kubach S, An L, Stetson PF, Durbin MK, Rosenfeld PJ, Wang RK., Automated Quantitation of Choroidal Neovascularization: A Comparison Study Between Spectral-Domain and Swept-Source OCT Angiograms. Invest Ophthalmol Vis Sci. 2017</v>
      </c>
    </row>
    <row r="8549" spans="1:29" x14ac:dyDescent="0.3">
      <c r="A8549">
        <v>10831</v>
      </c>
      <c r="B8549" t="s">
        <v>13281</v>
      </c>
      <c r="C8549" t="s">
        <v>23443</v>
      </c>
      <c r="D8549" t="s">
        <v>33735</v>
      </c>
      <c r="E8549" t="s">
        <v>2557</v>
      </c>
      <c r="F8549" s="10"/>
      <c r="G8549">
        <v>2017</v>
      </c>
      <c r="J8549">
        <v>0.76790343099675018</v>
      </c>
      <c r="L8549" t="s">
        <v>45077</v>
      </c>
      <c r="M8549">
        <v>26974535</v>
      </c>
      <c r="Q8549" s="10"/>
      <c r="R8549" s="11">
        <f t="shared" si="266"/>
        <v>0</v>
      </c>
      <c r="U8549" s="11">
        <f t="shared" si="267"/>
        <v>0</v>
      </c>
      <c r="Y8549" s="11">
        <f>IF(SUM(Tableau1[[#This Row],[Other access]:[Sci-hub access]])&gt;=1,1,0)</f>
        <v>0</v>
      </c>
      <c r="Z8549" s="12">
        <f>IF(OR(Tableau1[[#This Row],[Access R1 + S1+ T1 ]]&gt;=1,Tableau1[[#This Row],[Access V1 +W1 + X1]]&gt;=1),1,0)</f>
        <v>0</v>
      </c>
      <c r="AB8549" s="10" t="str">
        <f>Tableau1[[#This Row],[DOI]]</f>
        <v>doi: 10.1097/ICL.0000000000000251</v>
      </c>
      <c r="AC8549" s="13" t="str">
        <f>Tableau1[[#This Row],[Authors]]&amp;", "&amp;Tableau1[[#This Row],[Title]]&amp;" "&amp;Tableau1[[#This Row],[Journal]]&amp;". "&amp;Tableau1[[#This Row],[Year]]</f>
        <v>Shafer BM, Qiu M, Rapuano CJ, Shields CL., Association Between Hay Fever and High Myopia in United States Adolescents and Adults. Eye Contact Lens. 2017</v>
      </c>
    </row>
    <row r="8550" spans="1:29" x14ac:dyDescent="0.3">
      <c r="A8550">
        <v>3404</v>
      </c>
      <c r="B8550" t="s">
        <v>6581</v>
      </c>
      <c r="C8550" t="s">
        <v>16824</v>
      </c>
      <c r="D8550" t="s">
        <v>27005</v>
      </c>
      <c r="E8550" t="s">
        <v>2465</v>
      </c>
      <c r="F8550" s="10"/>
      <c r="G8550">
        <v>2017</v>
      </c>
      <c r="J8550">
        <v>0.76790656176066607</v>
      </c>
      <c r="L8550" t="s">
        <v>37854</v>
      </c>
      <c r="M8550">
        <v>28591026</v>
      </c>
      <c r="Q8550" s="10"/>
      <c r="R8550" s="11">
        <f t="shared" si="266"/>
        <v>0</v>
      </c>
      <c r="U8550" s="11">
        <f t="shared" si="267"/>
        <v>0</v>
      </c>
      <c r="Y8550" s="11">
        <f>IF(SUM(Tableau1[[#This Row],[Other access]:[Sci-hub access]])&gt;=1,1,0)</f>
        <v>0</v>
      </c>
      <c r="Z8550" s="12">
        <f>IF(OR(Tableau1[[#This Row],[Access R1 + S1+ T1 ]]&gt;=1,Tableau1[[#This Row],[Access V1 +W1 + X1]]&gt;=1),1,0)</f>
        <v>0</v>
      </c>
      <c r="AB8550" s="10" t="str">
        <f>Tableau1[[#This Row],[DOI]]</f>
        <v>doi: 10.1097/MD.0000000000006904</v>
      </c>
      <c r="AC8550" s="13" t="str">
        <f>Tableau1[[#This Row],[Authors]]&amp;", "&amp;Tableau1[[#This Row],[Title]]&amp;" "&amp;Tableau1[[#This Row],[Journal]]&amp;". "&amp;Tableau1[[#This Row],[Year]]</f>
        <v>Yang B, Yin Z, Chen S, Yuan F, Zhao W, Yang Y., Imaging diagnosis of orbital Wegener granulomatosis: A rare case report. Medicine (Baltimore). 2017</v>
      </c>
    </row>
    <row r="8551" spans="1:29" ht="28.8" x14ac:dyDescent="0.3">
      <c r="A8551">
        <v>4121</v>
      </c>
      <c r="B8551" t="s">
        <v>7267</v>
      </c>
      <c r="C8551" t="s">
        <v>17504</v>
      </c>
      <c r="D8551" t="s">
        <v>27695</v>
      </c>
      <c r="E8551" t="s">
        <v>2700</v>
      </c>
      <c r="F8551" s="10"/>
      <c r="G8551">
        <v>2017</v>
      </c>
      <c r="J8551">
        <v>0.76798945738324753</v>
      </c>
      <c r="L8551" t="s">
        <v>38552</v>
      </c>
      <c r="M8551">
        <v>28482824</v>
      </c>
      <c r="Q8551" s="10"/>
      <c r="R8551" s="11">
        <f t="shared" si="266"/>
        <v>0</v>
      </c>
      <c r="U8551" s="11">
        <f t="shared" si="267"/>
        <v>0</v>
      </c>
      <c r="Y8551" s="11">
        <f>IF(SUM(Tableau1[[#This Row],[Other access]:[Sci-hub access]])&gt;=1,1,0)</f>
        <v>0</v>
      </c>
      <c r="Z8551" s="12">
        <f>IF(OR(Tableau1[[#This Row],[Access R1 + S1+ T1 ]]&gt;=1,Tableau1[[#This Row],[Access V1 +W1 + X1]]&gt;=1),1,0)</f>
        <v>0</v>
      </c>
      <c r="AB8551" s="10" t="str">
        <f>Tableau1[[#This Row],[DOI]]</f>
        <v>doi: 10.1186/s12881-017-0414-7</v>
      </c>
      <c r="AC8551" s="13" t="str">
        <f>Tableau1[[#This Row],[Authors]]&amp;", "&amp;Tableau1[[#This Row],[Title]]&amp;" "&amp;Tableau1[[#This Row],[Journal]]&amp;". "&amp;Tableau1[[#This Row],[Year]]</f>
        <v>Javadiyan S, Craig JE, Sharma S, Lower KM, Casey T, Haan E, Souzeau E, Burdon KP., Novel missense mutation in the bZIP transcription factor, MAF, associated with congenital cataract, developmental delay, seizures and hearing loss (Aymé-Gripp syndrome). BMC Med Genet. 2017</v>
      </c>
    </row>
    <row r="8552" spans="1:29" x14ac:dyDescent="0.3">
      <c r="A8552">
        <v>7463</v>
      </c>
      <c r="B8552" t="s">
        <v>10267</v>
      </c>
      <c r="C8552" t="s">
        <v>20469</v>
      </c>
      <c r="D8552" t="s">
        <v>30702</v>
      </c>
      <c r="E8552" t="s">
        <v>34364</v>
      </c>
      <c r="F8552" s="10"/>
      <c r="G8552">
        <v>2017</v>
      </c>
      <c r="J8552">
        <v>0.76811673583259943</v>
      </c>
      <c r="L8552" t="s">
        <v>41818</v>
      </c>
      <c r="M8552">
        <v>28089937</v>
      </c>
      <c r="Q8552" s="10"/>
      <c r="R8552" s="11">
        <f t="shared" si="266"/>
        <v>0</v>
      </c>
      <c r="U8552" s="11">
        <f t="shared" si="267"/>
        <v>0</v>
      </c>
      <c r="Y8552" s="11">
        <f>IF(SUM(Tableau1[[#This Row],[Other access]:[Sci-hub access]])&gt;=1,1,0)</f>
        <v>0</v>
      </c>
      <c r="Z8552" s="12">
        <f>IF(OR(Tableau1[[#This Row],[Access R1 + S1+ T1 ]]&gt;=1,Tableau1[[#This Row],[Access V1 +W1 + X1]]&gt;=1),1,0)</f>
        <v>0</v>
      </c>
      <c r="AB8552" s="10" t="str">
        <f>Tableau1[[#This Row],[DOI]]</f>
        <v>doi: 10.1016/j.jaapos.2016.11.019</v>
      </c>
      <c r="AC8552" s="13" t="str">
        <f>Tableau1[[#This Row],[Authors]]&amp;", "&amp;Tableau1[[#This Row],[Title]]&amp;" "&amp;Tableau1[[#This Row],[Journal]]&amp;". "&amp;Tableau1[[#This Row],[Year]]</f>
        <v>Lee JY, Park KA, Woo KI, Kim YD, Oh SY., Surgical outcomes of unilateral recession-resection for vertical strabismus in patients with thyroid eye disease. J AAPOS. 2017</v>
      </c>
    </row>
    <row r="8553" spans="1:29" x14ac:dyDescent="0.3">
      <c r="A8553">
        <v>6189</v>
      </c>
      <c r="B8553" t="s">
        <v>871</v>
      </c>
      <c r="C8553" t="s">
        <v>872</v>
      </c>
      <c r="D8553" t="s">
        <v>873</v>
      </c>
      <c r="E8553" t="s">
        <v>2749</v>
      </c>
      <c r="F8553" s="10"/>
      <c r="G8553">
        <v>2017</v>
      </c>
      <c r="J8553">
        <v>0.76839225973460923</v>
      </c>
      <c r="L8553" t="s">
        <v>40559</v>
      </c>
      <c r="M8553">
        <v>28238453</v>
      </c>
      <c r="Q8553" s="10"/>
      <c r="R8553" s="11">
        <f t="shared" si="266"/>
        <v>0</v>
      </c>
      <c r="U8553" s="11">
        <f t="shared" si="267"/>
        <v>0</v>
      </c>
      <c r="Y8553" s="11">
        <f>IF(SUM(Tableau1[[#This Row],[Other access]:[Sci-hub access]])&gt;=1,1,0)</f>
        <v>0</v>
      </c>
      <c r="Z8553" s="12">
        <f>IF(OR(Tableau1[[#This Row],[Access R1 + S1+ T1 ]]&gt;=1,Tableau1[[#This Row],[Access V1 +W1 + X1]]&gt;=1),1,0)</f>
        <v>0</v>
      </c>
      <c r="AB8553" s="10" t="str">
        <f>Tableau1[[#This Row],[DOI]]</f>
        <v>doi: 10.1016/j.jaad.2016.12.034</v>
      </c>
      <c r="AC8553" s="13" t="str">
        <f>Tableau1[[#This Row],[Authors]]&amp;", "&amp;Tableau1[[#This Row],[Title]]&amp;" "&amp;Tableau1[[#This Row],[Journal]]&amp;". "&amp;Tableau1[[#This Row],[Year]]</f>
        <v>Bae JM, Lee JH, Yun JS, Han B, Han TY., Vitiligo and overt thyroid diseases: A nationwide population-based study in Korea. J Am Acad Dermatol. 2017</v>
      </c>
    </row>
    <row r="8554" spans="1:29" x14ac:dyDescent="0.3">
      <c r="A8554">
        <v>4849</v>
      </c>
      <c r="B8554" t="s">
        <v>7952</v>
      </c>
      <c r="C8554" t="s">
        <v>18181</v>
      </c>
      <c r="D8554" t="s">
        <v>28382</v>
      </c>
      <c r="E8554" t="s">
        <v>2562</v>
      </c>
      <c r="F8554" s="10"/>
      <c r="G8554">
        <v>2017</v>
      </c>
      <c r="J8554">
        <v>0.76841880622543524</v>
      </c>
      <c r="L8554" t="s">
        <v>39259</v>
      </c>
      <c r="M8554">
        <v>28399336</v>
      </c>
      <c r="Q8554" s="10"/>
      <c r="R8554" s="11">
        <f t="shared" si="266"/>
        <v>0</v>
      </c>
      <c r="U8554" s="11">
        <f t="shared" si="267"/>
        <v>0</v>
      </c>
      <c r="Y8554" s="11">
        <f>IF(SUM(Tableau1[[#This Row],[Other access]:[Sci-hub access]])&gt;=1,1,0)</f>
        <v>0</v>
      </c>
      <c r="Z8554" s="12">
        <f>IF(OR(Tableau1[[#This Row],[Access R1 + S1+ T1 ]]&gt;=1,Tableau1[[#This Row],[Access V1 +W1 + X1]]&gt;=1),1,0)</f>
        <v>0</v>
      </c>
      <c r="AB8554" s="10" t="str">
        <f>Tableau1[[#This Row],[DOI]]</f>
        <v>doi: 10.22608/APO.201707</v>
      </c>
      <c r="AC8554" s="13" t="str">
        <f>Tableau1[[#This Row],[Authors]]&amp;", "&amp;Tableau1[[#This Row],[Title]]&amp;" "&amp;Tableau1[[#This Row],[Journal]]&amp;". "&amp;Tableau1[[#This Row],[Year]]</f>
        <v>Andreasen S, Esmaeli B, Holstein SL, Mikkelsen LH, Rasmussen PK, Heegaard S., An Update on Tumors of the Lacrimal Gland. Asia Pac J Ophthalmol (Phila). 2017</v>
      </c>
    </row>
    <row r="8555" spans="1:29" x14ac:dyDescent="0.3">
      <c r="A8555">
        <v>10989</v>
      </c>
      <c r="B8555" t="s">
        <v>2402</v>
      </c>
      <c r="C8555" t="s">
        <v>2403</v>
      </c>
      <c r="D8555" t="s">
        <v>2404</v>
      </c>
      <c r="E8555" t="s">
        <v>3115</v>
      </c>
      <c r="F8555" s="10"/>
      <c r="G8555">
        <v>2017</v>
      </c>
      <c r="J8555">
        <v>0.76849326844288079</v>
      </c>
      <c r="L8555" t="s">
        <v>45230</v>
      </c>
      <c r="M8555">
        <v>26705117</v>
      </c>
      <c r="Q8555" s="10"/>
      <c r="R8555" s="11">
        <f t="shared" si="266"/>
        <v>0</v>
      </c>
      <c r="U8555" s="11">
        <f t="shared" si="267"/>
        <v>0</v>
      </c>
      <c r="Y8555" s="11">
        <f>IF(SUM(Tableau1[[#This Row],[Other access]:[Sci-hub access]])&gt;=1,1,0)</f>
        <v>0</v>
      </c>
      <c r="Z8555" s="12">
        <f>IF(OR(Tableau1[[#This Row],[Access R1 + S1+ T1 ]]&gt;=1,Tableau1[[#This Row],[Access V1 +W1 + X1]]&gt;=1),1,0)</f>
        <v>0</v>
      </c>
      <c r="AB8555" s="10" t="str">
        <f>Tableau1[[#This Row],[DOI]]</f>
        <v>doi: 10.3758/s13428-015-0693-x</v>
      </c>
      <c r="AC8555" s="13" t="str">
        <f>Tableau1[[#This Row],[Authors]]&amp;", "&amp;Tableau1[[#This Row],[Title]]&amp;" "&amp;Tableau1[[#This Row],[Journal]]&amp;". "&amp;Tableau1[[#This Row],[Year]]</f>
        <v>DiCesare CA, Kiefer AW, Nalepka P, Myer GD., Quantification and analysis of saccadic and smooth pursuit eye movements and fixations to detect oculomotor deficits. Behav Res Methods. 2017</v>
      </c>
    </row>
    <row r="8556" spans="1:29" ht="28.8" x14ac:dyDescent="0.3">
      <c r="A8556">
        <v>9126</v>
      </c>
      <c r="B8556" t="s">
        <v>11727</v>
      </c>
      <c r="C8556" t="s">
        <v>21902</v>
      </c>
      <c r="D8556" t="s">
        <v>32168</v>
      </c>
      <c r="E8556" t="s">
        <v>2445</v>
      </c>
      <c r="F8556" s="10"/>
      <c r="G8556">
        <v>2017</v>
      </c>
      <c r="J8556">
        <v>0.76879774859306427</v>
      </c>
      <c r="L8556" t="s">
        <v>43442</v>
      </c>
      <c r="M8556">
        <v>27779558</v>
      </c>
      <c r="Q8556" s="10"/>
      <c r="R8556" s="11">
        <f t="shared" si="266"/>
        <v>0</v>
      </c>
      <c r="U8556" s="11">
        <f t="shared" si="267"/>
        <v>0</v>
      </c>
      <c r="Y8556" s="11">
        <f>IF(SUM(Tableau1[[#This Row],[Other access]:[Sci-hub access]])&gt;=1,1,0)</f>
        <v>0</v>
      </c>
      <c r="Z8556" s="12">
        <f>IF(OR(Tableau1[[#This Row],[Access R1 + S1+ T1 ]]&gt;=1,Tableau1[[#This Row],[Access V1 +W1 + X1]]&gt;=1),1,0)</f>
        <v>0</v>
      </c>
      <c r="AB8556" s="10" t="str">
        <f>Tableau1[[#This Row],[DOI]]</f>
        <v>doi: 10.1097/IAE.0000000000001358</v>
      </c>
      <c r="AC8556" s="13" t="str">
        <f>Tableau1[[#This Row],[Authors]]&amp;", "&amp;Tableau1[[#This Row],[Title]]&amp;" "&amp;Tableau1[[#This Row],[Journal]]&amp;". "&amp;Tableau1[[#This Row],[Year]]</f>
        <v>Sridhar J, Yonekawa Y, Kuriyan AE, Joseph A, Thomas BJ, Liang MC, Rayess N, Relhan N, Wolfe JD, Shah CP, Witkin AJ, Flynn HW Jr, Garg SJ., MICROBIOLOGIC SPECTRUM AND VISUAL OUTCOMES OF ACUTE-ONSET ENDOPHTHALMITIS UNDERGOING THERAPEUTIC PARS PLANA VITRECTOMY. Retina. 2017</v>
      </c>
    </row>
    <row r="8557" spans="1:29" x14ac:dyDescent="0.3">
      <c r="A8557">
        <v>9937</v>
      </c>
      <c r="B8557" t="s">
        <v>12463</v>
      </c>
      <c r="C8557" t="s">
        <v>22632</v>
      </c>
      <c r="D8557" t="s">
        <v>32911</v>
      </c>
      <c r="E8557" t="s">
        <v>2445</v>
      </c>
      <c r="F8557" s="10"/>
      <c r="G8557">
        <v>2017</v>
      </c>
      <c r="J8557">
        <v>0.76887604974197055</v>
      </c>
      <c r="L8557" t="s">
        <v>44195</v>
      </c>
      <c r="M8557">
        <v>27533774</v>
      </c>
      <c r="Q8557" s="10"/>
      <c r="R8557" s="11">
        <f t="shared" si="266"/>
        <v>0</v>
      </c>
      <c r="U8557" s="11">
        <f t="shared" si="267"/>
        <v>0</v>
      </c>
      <c r="Y8557" s="11">
        <f>IF(SUM(Tableau1[[#This Row],[Other access]:[Sci-hub access]])&gt;=1,1,0)</f>
        <v>0</v>
      </c>
      <c r="Z8557" s="12">
        <f>IF(OR(Tableau1[[#This Row],[Access R1 + S1+ T1 ]]&gt;=1,Tableau1[[#This Row],[Access V1 +W1 + X1]]&gt;=1),1,0)</f>
        <v>0</v>
      </c>
      <c r="AB8557" s="10" t="str">
        <f>Tableau1[[#This Row],[DOI]]</f>
        <v>doi: 10.1097/IAE.0000000000001236</v>
      </c>
      <c r="AC8557" s="13" t="str">
        <f>Tableau1[[#This Row],[Authors]]&amp;", "&amp;Tableau1[[#This Row],[Title]]&amp;" "&amp;Tableau1[[#This Row],[Journal]]&amp;". "&amp;Tableau1[[#This Row],[Year]]</f>
        <v>Ceklic L, Munk MR, Wolf-Schnurrbusch U, Gekkieva M, Wolf S., VISUAL ACUITY OUTCOMES OF RANIBIZUMAB TREATMENT IN PATHOLOGIC MYOPIC EYES WITH MACULAR RETINOSCHISIS AND CHOROIDAL NEOVASCULARIZATION. Retina. 2017</v>
      </c>
    </row>
    <row r="8558" spans="1:29" x14ac:dyDescent="0.3">
      <c r="A8558">
        <v>10777</v>
      </c>
      <c r="B8558" t="s">
        <v>13232</v>
      </c>
      <c r="C8558" t="s">
        <v>23396</v>
      </c>
      <c r="D8558" t="s">
        <v>33686</v>
      </c>
      <c r="E8558" t="s">
        <v>2457</v>
      </c>
      <c r="F8558" s="10"/>
      <c r="G8558">
        <v>2017</v>
      </c>
      <c r="J8558">
        <v>0.76901783049617944</v>
      </c>
      <c r="L8558" t="s">
        <v>45024</v>
      </c>
      <c r="M8558">
        <v>27046327</v>
      </c>
      <c r="Q8558" s="10"/>
      <c r="R8558" s="11">
        <f t="shared" si="266"/>
        <v>0</v>
      </c>
      <c r="U8558" s="11">
        <f t="shared" si="267"/>
        <v>0</v>
      </c>
      <c r="Y8558" s="11">
        <f>IF(SUM(Tableau1[[#This Row],[Other access]:[Sci-hub access]])&gt;=1,1,0)</f>
        <v>0</v>
      </c>
      <c r="Z8558" s="12">
        <f>IF(OR(Tableau1[[#This Row],[Access R1 + S1+ T1 ]]&gt;=1,Tableau1[[#This Row],[Access V1 +W1 + X1]]&gt;=1),1,0)</f>
        <v>0</v>
      </c>
      <c r="AB8558" s="10" t="str">
        <f>Tableau1[[#This Row],[DOI]]</f>
        <v>doi: 10.1097/ICB.0000000000000292</v>
      </c>
      <c r="AC8558" s="13" t="str">
        <f>Tableau1[[#This Row],[Authors]]&amp;", "&amp;Tableau1[[#This Row],[Title]]&amp;" "&amp;Tableau1[[#This Row],[Journal]]&amp;". "&amp;Tableau1[[#This Row],[Year]]</f>
        <v>Alasil T, Coady PA, Koudsi S, Mathur M, Materin MA., BILATERAL DIFFUSE UVEAL MELANOCYTIC PROLIFERATION: A CASE REPORT. Retin Cases Brief Rep. 2017</v>
      </c>
    </row>
    <row r="8559" spans="1:29" x14ac:dyDescent="0.3">
      <c r="A8559">
        <v>2265</v>
      </c>
      <c r="B8559" t="s">
        <v>5497</v>
      </c>
      <c r="C8559" t="s">
        <v>15742</v>
      </c>
      <c r="D8559" t="s">
        <v>25919</v>
      </c>
      <c r="E8559" t="s">
        <v>2448</v>
      </c>
      <c r="F8559" s="10"/>
      <c r="G8559">
        <v>2017</v>
      </c>
      <c r="J8559">
        <v>0.76913904744787343</v>
      </c>
      <c r="L8559" t="s">
        <v>36732</v>
      </c>
      <c r="M8559">
        <v>28779362</v>
      </c>
      <c r="Q8559" s="10"/>
      <c r="R8559" s="11">
        <f t="shared" si="266"/>
        <v>0</v>
      </c>
      <c r="U8559" s="11">
        <f t="shared" si="267"/>
        <v>0</v>
      </c>
      <c r="Y8559" s="11">
        <f>IF(SUM(Tableau1[[#This Row],[Other access]:[Sci-hub access]])&gt;=1,1,0)</f>
        <v>0</v>
      </c>
      <c r="Z8559" s="12">
        <f>IF(OR(Tableau1[[#This Row],[Access R1 + S1+ T1 ]]&gt;=1,Tableau1[[#This Row],[Access V1 +W1 + X1]]&gt;=1),1,0)</f>
        <v>0</v>
      </c>
      <c r="AB8559" s="10" t="str">
        <f>Tableau1[[#This Row],[DOI]]</f>
        <v>doi: 10.1007/s00417-017-3752-4</v>
      </c>
      <c r="AC8559" s="13" t="str">
        <f>Tableau1[[#This Row],[Authors]]&amp;", "&amp;Tableau1[[#This Row],[Title]]&amp;" "&amp;Tableau1[[#This Row],[Journal]]&amp;". "&amp;Tableau1[[#This Row],[Year]]</f>
        <v>Ferreira FS, Pereira JMS, Reis A, Sanches M, Duarte JV, Gomes L, Moreno C, Castelo-Branco M., Early visual cortical structural changes in diabetic patients without diabetic retinopathy. Graefes Arch Clin Exp Ophthalmol. 2017</v>
      </c>
    </row>
    <row r="8560" spans="1:29" x14ac:dyDescent="0.3">
      <c r="A8560">
        <v>261</v>
      </c>
      <c r="B8560" t="s">
        <v>3524</v>
      </c>
      <c r="C8560" t="s">
        <v>13785</v>
      </c>
      <c r="D8560" t="s">
        <v>23944</v>
      </c>
      <c r="E8560" t="s">
        <v>2511</v>
      </c>
      <c r="F8560" s="10"/>
      <c r="G8560">
        <v>2018</v>
      </c>
      <c r="J8560">
        <v>0.76920598029589771</v>
      </c>
      <c r="L8560" t="s">
        <v>34771</v>
      </c>
      <c r="M8560">
        <v>29283123</v>
      </c>
      <c r="Q8560" s="10"/>
      <c r="R8560" s="11">
        <f t="shared" si="266"/>
        <v>0</v>
      </c>
      <c r="U8560" s="11">
        <f t="shared" si="267"/>
        <v>0</v>
      </c>
      <c r="Y8560" s="11">
        <f>IF(SUM(Tableau1[[#This Row],[Other access]:[Sci-hub access]])&gt;=1,1,0)</f>
        <v>0</v>
      </c>
      <c r="Z8560" s="12">
        <f>IF(OR(Tableau1[[#This Row],[Access R1 + S1+ T1 ]]&gt;=1,Tableau1[[#This Row],[Access V1 +W1 + X1]]&gt;=1),1,0)</f>
        <v>0</v>
      </c>
      <c r="AB8560" s="10" t="str">
        <f>Tableau1[[#This Row],[DOI]]</f>
        <v>doi: 10.4103/ijo.IJO_947_17</v>
      </c>
      <c r="AC8560" s="13" t="str">
        <f>Tableau1[[#This Row],[Authors]]&amp;", "&amp;Tableau1[[#This Row],[Title]]&amp;" "&amp;Tableau1[[#This Row],[Journal]]&amp;". "&amp;Tableau1[[#This Row],[Year]]</f>
        <v>Basu S, Bahuguna C, Singh V., Simple limbal epithelial transplantation: Impactful innovation. Indian J Ophthalmol. 2018</v>
      </c>
    </row>
    <row r="8561" spans="1:29" x14ac:dyDescent="0.3">
      <c r="A8561">
        <v>8403</v>
      </c>
      <c r="B8561" t="s">
        <v>11086</v>
      </c>
      <c r="C8561" t="s">
        <v>21272</v>
      </c>
      <c r="D8561" t="s">
        <v>31524</v>
      </c>
      <c r="E8561" t="s">
        <v>2607</v>
      </c>
      <c r="F8561" s="10"/>
      <c r="G8561">
        <v>2017</v>
      </c>
      <c r="J8561">
        <v>0.7692507421710385</v>
      </c>
      <c r="L8561" t="s">
        <v>42744</v>
      </c>
      <c r="M8561">
        <v>27920014</v>
      </c>
      <c r="Q8561" s="10"/>
      <c r="R8561" s="11">
        <f t="shared" si="266"/>
        <v>0</v>
      </c>
      <c r="U8561" s="11">
        <f t="shared" si="267"/>
        <v>0</v>
      </c>
      <c r="Y8561" s="11">
        <f>IF(SUM(Tableau1[[#This Row],[Other access]:[Sci-hub access]])&gt;=1,1,0)</f>
        <v>0</v>
      </c>
      <c r="Z8561" s="12">
        <f>IF(OR(Tableau1[[#This Row],[Access R1 + S1+ T1 ]]&gt;=1,Tableau1[[#This Row],[Access V1 +W1 + X1]]&gt;=1),1,0)</f>
        <v>0</v>
      </c>
      <c r="AB8561" s="10" t="str">
        <f>Tableau1[[#This Row],[DOI]]</f>
        <v>doi: 10.1503/cmaj.161140</v>
      </c>
      <c r="AC8561" s="13" t="str">
        <f>Tableau1[[#This Row],[Authors]]&amp;", "&amp;Tableau1[[#This Row],[Title]]&amp;" "&amp;Tableau1[[#This Row],[Journal]]&amp;". "&amp;Tableau1[[#This Row],[Year]]</f>
        <v>Hodge W, Kiatos E., Disparities in cataract surgery volumes among Ontario's ophthalmologists. CMAJ. 2017</v>
      </c>
    </row>
    <row r="8562" spans="1:29" x14ac:dyDescent="0.3">
      <c r="A8562">
        <v>9239</v>
      </c>
      <c r="B8562" t="s">
        <v>11825</v>
      </c>
      <c r="C8562" t="s">
        <v>22000</v>
      </c>
      <c r="D8562" t="s">
        <v>32267</v>
      </c>
      <c r="E8562" t="s">
        <v>2988</v>
      </c>
      <c r="F8562" s="10"/>
      <c r="G8562">
        <v>2017</v>
      </c>
      <c r="J8562">
        <v>0.76928222784794109</v>
      </c>
      <c r="L8562" t="e">
        <v>#VALUE!</v>
      </c>
      <c r="M8562">
        <v>27755121</v>
      </c>
      <c r="Q8562" s="10"/>
      <c r="R8562" s="11">
        <f t="shared" si="266"/>
        <v>0</v>
      </c>
      <c r="U8562" s="11">
        <f t="shared" si="267"/>
        <v>0</v>
      </c>
      <c r="Y8562" s="11">
        <f>IF(SUM(Tableau1[[#This Row],[Other access]:[Sci-hub access]])&gt;=1,1,0)</f>
        <v>0</v>
      </c>
      <c r="Z8562" s="12">
        <f>IF(OR(Tableau1[[#This Row],[Access R1 + S1+ T1 ]]&gt;=1,Tableau1[[#This Row],[Access V1 +W1 + X1]]&gt;=1),1,0)</f>
        <v>0</v>
      </c>
      <c r="AB8562" s="10" t="e">
        <f>Tableau1[[#This Row],[DOI]]</f>
        <v>#VALUE!</v>
      </c>
      <c r="AC8562" s="13" t="str">
        <f>Tableau1[[#This Row],[Authors]]&amp;", "&amp;Tableau1[[#This Row],[Title]]&amp;" "&amp;Tableau1[[#This Row],[Journal]]&amp;". "&amp;Tableau1[[#This Row],[Year]]</f>
        <v>Peleg H, Ben-Chetrit E., Vasculitis in the autoinflammatory diseases. Curr Opin Rheumatol. 2017</v>
      </c>
    </row>
    <row r="8563" spans="1:29" x14ac:dyDescent="0.3">
      <c r="A8563">
        <v>5009</v>
      </c>
      <c r="B8563" t="s">
        <v>8100</v>
      </c>
      <c r="C8563" t="s">
        <v>18328</v>
      </c>
      <c r="D8563" t="s">
        <v>28530</v>
      </c>
      <c r="E8563" t="s">
        <v>2451</v>
      </c>
      <c r="F8563" s="10"/>
      <c r="G8563">
        <v>2017</v>
      </c>
      <c r="J8563">
        <v>0.76935280366071535</v>
      </c>
      <c r="L8563" t="s">
        <v>39417</v>
      </c>
      <c r="M8563">
        <v>28384257</v>
      </c>
      <c r="Q8563" s="10"/>
      <c r="R8563" s="11">
        <f t="shared" si="266"/>
        <v>0</v>
      </c>
      <c r="U8563" s="11">
        <f t="shared" si="267"/>
        <v>0</v>
      </c>
      <c r="Y8563" s="11">
        <f>IF(SUM(Tableau1[[#This Row],[Other access]:[Sci-hub access]])&gt;=1,1,0)</f>
        <v>0</v>
      </c>
      <c r="Z8563" s="12">
        <f>IF(OR(Tableau1[[#This Row],[Access R1 + S1+ T1 ]]&gt;=1,Tableau1[[#This Row],[Access V1 +W1 + X1]]&gt;=1),1,0)</f>
        <v>0</v>
      </c>
      <c r="AB8563" s="10" t="str">
        <f>Tableau1[[#This Row],[DOI]]</f>
        <v>doi: 10.1371/journal.pone.0175519</v>
      </c>
      <c r="AC8563" s="13" t="str">
        <f>Tableau1[[#This Row],[Authors]]&amp;", "&amp;Tableau1[[#This Row],[Title]]&amp;" "&amp;Tableau1[[#This Row],[Journal]]&amp;". "&amp;Tableau1[[#This Row],[Year]]</f>
        <v>Zhao J, Chen W, Huang X, Peng S, Zhu T, Deng Z, Liang P, Chang H, Fan BJ., Serum Th1 and Th17 related cytokines and autoantibodies in patients with Posner-Schlossman syndrome. PLoS One. 2017</v>
      </c>
    </row>
    <row r="8564" spans="1:29" x14ac:dyDescent="0.3">
      <c r="A8564">
        <v>9317</v>
      </c>
      <c r="B8564" t="s">
        <v>11896</v>
      </c>
      <c r="C8564" t="s">
        <v>22073</v>
      </c>
      <c r="D8564" t="s">
        <v>32340</v>
      </c>
      <c r="E8564" t="s">
        <v>2448</v>
      </c>
      <c r="F8564" s="10"/>
      <c r="G8564">
        <v>2017</v>
      </c>
      <c r="J8564">
        <v>0.76935536801703064</v>
      </c>
      <c r="L8564" t="s">
        <v>43614</v>
      </c>
      <c r="M8564">
        <v>27744543</v>
      </c>
      <c r="Q8564" s="10"/>
      <c r="R8564" s="11">
        <f t="shared" si="266"/>
        <v>0</v>
      </c>
      <c r="U8564" s="11">
        <f t="shared" si="267"/>
        <v>0</v>
      </c>
      <c r="Y8564" s="11">
        <f>IF(SUM(Tableau1[[#This Row],[Other access]:[Sci-hub access]])&gt;=1,1,0)</f>
        <v>0</v>
      </c>
      <c r="Z8564" s="12">
        <f>IF(OR(Tableau1[[#This Row],[Access R1 + S1+ T1 ]]&gt;=1,Tableau1[[#This Row],[Access V1 +W1 + X1]]&gt;=1),1,0)</f>
        <v>0</v>
      </c>
      <c r="AB8564" s="10" t="str">
        <f>Tableau1[[#This Row],[DOI]]</f>
        <v>doi: 10.1007/s00417-016-3506-8</v>
      </c>
      <c r="AC8564" s="13" t="str">
        <f>Tableau1[[#This Row],[Authors]]&amp;", "&amp;Tableau1[[#This Row],[Title]]&amp;" "&amp;Tableau1[[#This Row],[Journal]]&amp;". "&amp;Tableau1[[#This Row],[Year]]</f>
        <v>Pan CW, Qian DJ, Zhu H, Yu JJ, Liu H., Apgar score and reduced vision in children aged 3 to 6 years. Graefes Arch Clin Exp Ophthalmol. 2017</v>
      </c>
    </row>
    <row r="8565" spans="1:29" x14ac:dyDescent="0.3">
      <c r="A8565">
        <v>8985</v>
      </c>
      <c r="B8565" t="s">
        <v>11600</v>
      </c>
      <c r="C8565" t="s">
        <v>21780</v>
      </c>
      <c r="D8565" t="s">
        <v>32041</v>
      </c>
      <c r="E8565" t="s">
        <v>2541</v>
      </c>
      <c r="F8565" s="10"/>
      <c r="G8565">
        <v>2017</v>
      </c>
      <c r="J8565">
        <v>0.76945821936667202</v>
      </c>
      <c r="L8565" t="s">
        <v>43309</v>
      </c>
      <c r="M8565">
        <v>27798429</v>
      </c>
      <c r="Q8565" s="10"/>
      <c r="R8565" s="11">
        <f t="shared" si="266"/>
        <v>0</v>
      </c>
      <c r="U8565" s="11">
        <f t="shared" si="267"/>
        <v>0</v>
      </c>
      <c r="Y8565" s="11">
        <f>IF(SUM(Tableau1[[#This Row],[Other access]:[Sci-hub access]])&gt;=1,1,0)</f>
        <v>0</v>
      </c>
      <c r="Z8565" s="12">
        <f>IF(OR(Tableau1[[#This Row],[Access R1 + S1+ T1 ]]&gt;=1,Tableau1[[#This Row],[Access V1 +W1 + X1]]&gt;=1),1,0)</f>
        <v>0</v>
      </c>
      <c r="AB8565" s="10" t="str">
        <f>Tableau1[[#This Row],[DOI]]</f>
        <v>doi: 10.1097/WNO.0000000000000462</v>
      </c>
      <c r="AC8565" s="13" t="str">
        <f>Tableau1[[#This Row],[Authors]]&amp;", "&amp;Tableau1[[#This Row],[Title]]&amp;" "&amp;Tableau1[[#This Row],[Journal]]&amp;". "&amp;Tableau1[[#This Row],[Year]]</f>
        <v>Murray JJ, Nolan KW, McClelland C, Lee MS., Leber Hereditary Optic Neuropathy: Visual Recovery in a Patient With the Rare m.3890G&gt;A Point Mutation. J Neuroophthalmol. 2017</v>
      </c>
    </row>
    <row r="8566" spans="1:29" x14ac:dyDescent="0.3">
      <c r="A8566">
        <v>2731</v>
      </c>
      <c r="B8566" t="s">
        <v>5938</v>
      </c>
      <c r="C8566" t="s">
        <v>16185</v>
      </c>
      <c r="D8566" t="s">
        <v>26362</v>
      </c>
      <c r="E8566" t="s">
        <v>2502</v>
      </c>
      <c r="F8566" s="10"/>
      <c r="G8566">
        <v>2017</v>
      </c>
      <c r="J8566">
        <v>0.76948047823977306</v>
      </c>
      <c r="L8566" t="s">
        <v>37191</v>
      </c>
      <c r="M8566">
        <v>28697496</v>
      </c>
      <c r="Q8566" s="10"/>
      <c r="R8566" s="11">
        <f t="shared" si="266"/>
        <v>0</v>
      </c>
      <c r="U8566" s="11">
        <f t="shared" si="267"/>
        <v>0</v>
      </c>
      <c r="Y8566" s="11">
        <f>IF(SUM(Tableau1[[#This Row],[Other access]:[Sci-hub access]])&gt;=1,1,0)</f>
        <v>0</v>
      </c>
      <c r="Z8566" s="12">
        <f>IF(OR(Tableau1[[#This Row],[Access R1 + S1+ T1 ]]&gt;=1,Tableau1[[#This Row],[Access V1 +W1 + X1]]&gt;=1),1,0)</f>
        <v>0</v>
      </c>
      <c r="AB8566" s="10" t="str">
        <f>Tableau1[[#This Row],[DOI]]</f>
        <v>doi: 10.1159/000477257</v>
      </c>
      <c r="AC8566" s="13" t="str">
        <f>Tableau1[[#This Row],[Authors]]&amp;", "&amp;Tableau1[[#This Row],[Title]]&amp;" "&amp;Tableau1[[#This Row],[Journal]]&amp;". "&amp;Tableau1[[#This Row],[Year]]</f>
        <v>Lorenz B, Wegscheider E, Hamel C, Preising MN, Stieger K., Spatially Resolved Spectral Sensitivities as a Potential Read-out Parameter in Clinical Gene Therapeutic Trials. Ophthalmic Res. 2017</v>
      </c>
    </row>
    <row r="8567" spans="1:29" x14ac:dyDescent="0.3">
      <c r="A8567">
        <v>649</v>
      </c>
      <c r="B8567" t="s">
        <v>3912</v>
      </c>
      <c r="C8567" t="s">
        <v>14167</v>
      </c>
      <c r="D8567" t="s">
        <v>24332</v>
      </c>
      <c r="E8567" t="s">
        <v>2443</v>
      </c>
      <c r="F8567" s="10"/>
      <c r="G8567">
        <v>2017</v>
      </c>
      <c r="J8567">
        <v>0.76960828394014813</v>
      </c>
      <c r="L8567" t="s">
        <v>35147</v>
      </c>
      <c r="M8567">
        <v>29149239</v>
      </c>
      <c r="Q8567" s="10"/>
      <c r="R8567" s="11">
        <f t="shared" si="266"/>
        <v>0</v>
      </c>
      <c r="U8567" s="11">
        <f t="shared" si="267"/>
        <v>0</v>
      </c>
      <c r="Y8567" s="11">
        <f>IF(SUM(Tableau1[[#This Row],[Other access]:[Sci-hub access]])&gt;=1,1,0)</f>
        <v>0</v>
      </c>
      <c r="Z8567" s="12">
        <f>IF(OR(Tableau1[[#This Row],[Access R1 + S1+ T1 ]]&gt;=1,Tableau1[[#This Row],[Access V1 +W1 + X1]]&gt;=1),1,0)</f>
        <v>0</v>
      </c>
      <c r="AB8567" s="10" t="str">
        <f>Tableau1[[#This Row],[DOI]]</f>
        <v>doi: 10.1167/iovs.17-22286</v>
      </c>
      <c r="AC8567" s="13" t="str">
        <f>Tableau1[[#This Row],[Authors]]&amp;", "&amp;Tableau1[[#This Row],[Title]]&amp;" "&amp;Tableau1[[#This Row],[Journal]]&amp;". "&amp;Tableau1[[#This Row],[Year]]</f>
        <v>Horstmann J, Schulz-Hildebrandt H, Bock F, Siebelmann S, Lankenau E, Hüttmann G, Steven P, Cursiefen C., Label-Free In Vivo Imaging of Corneal Lymphatic Vessels Using Microscopic Optical Coherence Tomography. Invest Ophthalmol Vis Sci. 2017</v>
      </c>
    </row>
    <row r="8568" spans="1:29" x14ac:dyDescent="0.3">
      <c r="A8568">
        <v>5210</v>
      </c>
      <c r="B8568" t="s">
        <v>8281</v>
      </c>
      <c r="C8568" t="s">
        <v>18505</v>
      </c>
      <c r="D8568" t="s">
        <v>28711</v>
      </c>
      <c r="E8568" t="s">
        <v>2463</v>
      </c>
      <c r="F8568" s="10"/>
      <c r="G8568">
        <v>2017</v>
      </c>
      <c r="J8568">
        <v>0.76967700441970499</v>
      </c>
      <c r="L8568" t="s">
        <v>39613</v>
      </c>
      <c r="M8568">
        <v>28362053</v>
      </c>
      <c r="Q8568" s="10"/>
      <c r="R8568" s="11">
        <f t="shared" si="266"/>
        <v>0</v>
      </c>
      <c r="U8568" s="11">
        <f t="shared" si="267"/>
        <v>0</v>
      </c>
      <c r="Y8568" s="11">
        <f>IF(SUM(Tableau1[[#This Row],[Other access]:[Sci-hub access]])&gt;=1,1,0)</f>
        <v>0</v>
      </c>
      <c r="Z8568" s="12">
        <f>IF(OR(Tableau1[[#This Row],[Access R1 + S1+ T1 ]]&gt;=1,Tableau1[[#This Row],[Access V1 +W1 + X1]]&gt;=1),1,0)</f>
        <v>0</v>
      </c>
      <c r="AB8568" s="10" t="str">
        <f>Tableau1[[#This Row],[DOI]]</f>
        <v>doi: 10.5301/ejo.5000947</v>
      </c>
      <c r="AC8568" s="13" t="str">
        <f>Tableau1[[#This Row],[Authors]]&amp;", "&amp;Tableau1[[#This Row],[Title]]&amp;" "&amp;Tableau1[[#This Row],[Journal]]&amp;". "&amp;Tableau1[[#This Row],[Year]]</f>
        <v>Speeg-Schatz C, Burgun P, Gottenkiene S., To what extent may Botulinum toxin type A injections be an alternative choice to surgery in infantile esotropia? Eur J Ophthalmol. 2017</v>
      </c>
    </row>
    <row r="8569" spans="1:29" x14ac:dyDescent="0.3">
      <c r="A8569">
        <v>6420</v>
      </c>
      <c r="B8569" t="s">
        <v>9360</v>
      </c>
      <c r="C8569" t="s">
        <v>19569</v>
      </c>
      <c r="D8569" t="s">
        <v>29791</v>
      </c>
      <c r="E8569" t="s">
        <v>34321</v>
      </c>
      <c r="F8569" s="10"/>
      <c r="G8569">
        <v>2017</v>
      </c>
      <c r="J8569">
        <v>0.76968265217836818</v>
      </c>
      <c r="L8569" t="s">
        <v>40789</v>
      </c>
      <c r="M8569">
        <v>28214536</v>
      </c>
      <c r="Q8569" s="10"/>
      <c r="R8569" s="11">
        <f t="shared" si="266"/>
        <v>0</v>
      </c>
      <c r="U8569" s="11">
        <f t="shared" si="267"/>
        <v>0</v>
      </c>
      <c r="Y8569" s="11">
        <f>IF(SUM(Tableau1[[#This Row],[Other access]:[Sci-hub access]])&gt;=1,1,0)</f>
        <v>0</v>
      </c>
      <c r="Z8569" s="12">
        <f>IF(OR(Tableau1[[#This Row],[Access R1 + S1+ T1 ]]&gt;=1,Tableau1[[#This Row],[Access V1 +W1 + X1]]&gt;=1),1,0)</f>
        <v>0</v>
      </c>
      <c r="AB8569" s="10" t="str">
        <f>Tableau1[[#This Row],[DOI]]</f>
        <v>doi: 10.1016/j.imlet.2017.02.009</v>
      </c>
      <c r="AC8569" s="13" t="str">
        <f>Tableau1[[#This Row],[Authors]]&amp;", "&amp;Tableau1[[#This Row],[Title]]&amp;" "&amp;Tableau1[[#This Row],[Journal]]&amp;". "&amp;Tableau1[[#This Row],[Year]]</f>
        <v>Cordeiro CA, Vieira ELM, Castro VM, Dutra WO, Costa RA, Orefice JL, Campos WR, Orefice F, Young LH, Teixeira AL., T cell immunoregulation in active ocular toxoplasmosis. Immunol Lett. 2017</v>
      </c>
    </row>
    <row r="8570" spans="1:29" x14ac:dyDescent="0.3">
      <c r="A8570">
        <v>1400</v>
      </c>
      <c r="B8570" t="s">
        <v>4659</v>
      </c>
      <c r="C8570" t="s">
        <v>14910</v>
      </c>
      <c r="D8570" t="s">
        <v>25080</v>
      </c>
      <c r="E8570" t="s">
        <v>34043</v>
      </c>
      <c r="F8570" s="10"/>
      <c r="G8570">
        <v>2017</v>
      </c>
      <c r="J8570">
        <v>0.76994379498613719</v>
      </c>
      <c r="L8570" t="s">
        <v>35882</v>
      </c>
      <c r="M8570">
        <v>28954958</v>
      </c>
      <c r="Q8570" s="10"/>
      <c r="R8570" s="11">
        <f t="shared" si="266"/>
        <v>0</v>
      </c>
      <c r="U8570" s="11">
        <f t="shared" si="267"/>
        <v>0</v>
      </c>
      <c r="Y8570" s="11">
        <f>IF(SUM(Tableau1[[#This Row],[Other access]:[Sci-hub access]])&gt;=1,1,0)</f>
        <v>0</v>
      </c>
      <c r="Z8570" s="12">
        <f>IF(OR(Tableau1[[#This Row],[Access R1 + S1+ T1 ]]&gt;=1,Tableau1[[#This Row],[Access V1 +W1 + X1]]&gt;=1),1,0)</f>
        <v>0</v>
      </c>
      <c r="AB8570" s="10" t="str">
        <f>Tableau1[[#This Row],[DOI]]</f>
        <v>doi: 10.4265/bio.22.153</v>
      </c>
      <c r="AC8570" s="13" t="str">
        <f>Tableau1[[#This Row],[Authors]]&amp;", "&amp;Tableau1[[#This Row],[Title]]&amp;" "&amp;Tableau1[[#This Row],[Journal]]&amp;". "&amp;Tableau1[[#This Row],[Year]]</f>
        <v>Tanaka A, Era M, Obata Y, Masuda M, Kawahara T, Kanyama T, Morita H., Role of fatty acid salts as anti Acanthamoeba agents for disinfecting contact lens. Biocontrol Sci. 2017</v>
      </c>
    </row>
    <row r="8571" spans="1:29" x14ac:dyDescent="0.3">
      <c r="A8571">
        <v>7991</v>
      </c>
      <c r="B8571" t="s">
        <v>1547</v>
      </c>
      <c r="C8571" t="s">
        <v>1548</v>
      </c>
      <c r="D8571" t="s">
        <v>1549</v>
      </c>
      <c r="E8571" t="s">
        <v>2884</v>
      </c>
      <c r="F8571" s="10"/>
      <c r="G8571">
        <v>2017</v>
      </c>
      <c r="J8571">
        <v>0.76994634873306889</v>
      </c>
      <c r="L8571" t="s">
        <v>42338</v>
      </c>
      <c r="M8571">
        <v>28010865</v>
      </c>
      <c r="Q8571" s="10"/>
      <c r="R8571" s="11">
        <f t="shared" si="266"/>
        <v>0</v>
      </c>
      <c r="U8571" s="11">
        <f t="shared" si="267"/>
        <v>0</v>
      </c>
      <c r="Y8571" s="11">
        <f>IF(SUM(Tableau1[[#This Row],[Other access]:[Sci-hub access]])&gt;=1,1,0)</f>
        <v>0</v>
      </c>
      <c r="Z8571" s="12">
        <f>IF(OR(Tableau1[[#This Row],[Access R1 + S1+ T1 ]]&gt;=1,Tableau1[[#This Row],[Access V1 +W1 + X1]]&gt;=1),1,0)</f>
        <v>0</v>
      </c>
      <c r="AB8571" s="10" t="str">
        <f>Tableau1[[#This Row],[DOI]]</f>
        <v>doi: 10.1016/j.jvs.2016.10.057</v>
      </c>
      <c r="AC8571" s="13" t="str">
        <f>Tableau1[[#This Row],[Authors]]&amp;", "&amp;Tableau1[[#This Row],[Title]]&amp;" "&amp;Tableau1[[#This Row],[Journal]]&amp;". "&amp;Tableau1[[#This Row],[Year]]</f>
        <v>McBride R, Porter J, Al-Khaffaf H., The modified operative technique of partial eversion carotid endarterectomy. J Vasc Surg. 2017</v>
      </c>
    </row>
    <row r="8572" spans="1:29" x14ac:dyDescent="0.3">
      <c r="A8572">
        <v>4265</v>
      </c>
      <c r="B8572" t="s">
        <v>368</v>
      </c>
      <c r="C8572" t="s">
        <v>369</v>
      </c>
      <c r="D8572" t="s">
        <v>370</v>
      </c>
      <c r="E8572" t="s">
        <v>2440</v>
      </c>
      <c r="F8572" s="10"/>
      <c r="G8572">
        <v>2017</v>
      </c>
      <c r="J8572">
        <v>0.76997074487459916</v>
      </c>
      <c r="L8572" t="s">
        <v>38692</v>
      </c>
      <c r="M8572">
        <v>28461203</v>
      </c>
      <c r="Q8572" s="10"/>
      <c r="R8572" s="11">
        <f t="shared" si="266"/>
        <v>0</v>
      </c>
      <c r="U8572" s="11">
        <f t="shared" si="267"/>
        <v>0</v>
      </c>
      <c r="Y8572" s="11">
        <f>IF(SUM(Tableau1[[#This Row],[Other access]:[Sci-hub access]])&gt;=1,1,0)</f>
        <v>0</v>
      </c>
      <c r="Z8572" s="12">
        <f>IF(OR(Tableau1[[#This Row],[Access R1 + S1+ T1 ]]&gt;=1,Tableau1[[#This Row],[Access V1 +W1 + X1]]&gt;=1),1,0)</f>
        <v>0</v>
      </c>
      <c r="AB8572" s="10" t="str">
        <f>Tableau1[[#This Row],[DOI]]</f>
        <v>doi: 10.1016/j.exer.2017.04.010</v>
      </c>
      <c r="AC8572" s="13" t="str">
        <f>Tableau1[[#This Row],[Authors]]&amp;", "&amp;Tableau1[[#This Row],[Title]]&amp;" "&amp;Tableau1[[#This Row],[Journal]]&amp;". "&amp;Tableau1[[#This Row],[Year]]</f>
        <v>Wang Y, Kim HJ, Sparrow JR., Quercetin and cyanidin-3-glucoside protect against photooxidation and photodegradation of A2E in retinal pigment epithelial cells. Exp Eye Res. 2017</v>
      </c>
    </row>
    <row r="8573" spans="1:29" x14ac:dyDescent="0.3">
      <c r="A8573">
        <v>3281</v>
      </c>
      <c r="B8573" t="s">
        <v>6464</v>
      </c>
      <c r="C8573" t="s">
        <v>16707</v>
      </c>
      <c r="D8573" t="s">
        <v>26888</v>
      </c>
      <c r="E8573" t="s">
        <v>2543</v>
      </c>
      <c r="F8573" s="10"/>
      <c r="G8573">
        <v>2017</v>
      </c>
      <c r="J8573">
        <v>0.77003922128916624</v>
      </c>
      <c r="L8573" t="s">
        <v>37734</v>
      </c>
      <c r="M8573">
        <v>28607930</v>
      </c>
      <c r="Q8573" s="10"/>
      <c r="R8573" s="11">
        <f t="shared" si="266"/>
        <v>0</v>
      </c>
      <c r="U8573" s="11">
        <f t="shared" si="267"/>
        <v>0</v>
      </c>
      <c r="Y8573" s="11">
        <f>IF(SUM(Tableau1[[#This Row],[Other access]:[Sci-hub access]])&gt;=1,1,0)</f>
        <v>0</v>
      </c>
      <c r="Z8573" s="12">
        <f>IF(OR(Tableau1[[#This Row],[Access R1 + S1+ T1 ]]&gt;=1,Tableau1[[#This Row],[Access V1 +W1 + X1]]&gt;=1),1,0)</f>
        <v>0</v>
      </c>
      <c r="AB8573" s="10" t="str">
        <f>Tableau1[[#This Row],[DOI]]</f>
        <v>doi: 10.1155/2017/3489603</v>
      </c>
      <c r="AC8573" s="13" t="str">
        <f>Tableau1[[#This Row],[Authors]]&amp;", "&amp;Tableau1[[#This Row],[Title]]&amp;" "&amp;Tableau1[[#This Row],[Journal]]&amp;". "&amp;Tableau1[[#This Row],[Year]]</f>
        <v>Wang P, Wang J, Ma J, Jin G, Guan X., The Association between Age-Related Macular Degeneration and the Risk of Mortality. Biomed Res Int. 2017</v>
      </c>
    </row>
    <row r="8574" spans="1:29" x14ac:dyDescent="0.3">
      <c r="A8574">
        <v>8737</v>
      </c>
      <c r="B8574" t="s">
        <v>11382</v>
      </c>
      <c r="C8574" t="s">
        <v>21567</v>
      </c>
      <c r="D8574" t="s">
        <v>31822</v>
      </c>
      <c r="E8574" t="s">
        <v>2448</v>
      </c>
      <c r="F8574" s="10"/>
      <c r="G8574">
        <v>2017</v>
      </c>
      <c r="J8574">
        <v>0.77005769438115557</v>
      </c>
      <c r="L8574" t="s">
        <v>43073</v>
      </c>
      <c r="M8574">
        <v>27853954</v>
      </c>
      <c r="Q8574" s="10"/>
      <c r="R8574" s="11">
        <f t="shared" si="266"/>
        <v>0</v>
      </c>
      <c r="U8574" s="11">
        <f t="shared" si="267"/>
        <v>0</v>
      </c>
      <c r="Y8574" s="11">
        <f>IF(SUM(Tableau1[[#This Row],[Other access]:[Sci-hub access]])&gt;=1,1,0)</f>
        <v>0</v>
      </c>
      <c r="Z8574" s="12">
        <f>IF(OR(Tableau1[[#This Row],[Access R1 + S1+ T1 ]]&gt;=1,Tableau1[[#This Row],[Access V1 +W1 + X1]]&gt;=1),1,0)</f>
        <v>0</v>
      </c>
      <c r="AB8574" s="10" t="str">
        <f>Tableau1[[#This Row],[DOI]]</f>
        <v>doi: 10.1007/s00417-016-3545-1</v>
      </c>
      <c r="AC8574" s="13" t="str">
        <f>Tableau1[[#This Row],[Authors]]&amp;", "&amp;Tableau1[[#This Row],[Title]]&amp;" "&amp;Tableau1[[#This Row],[Journal]]&amp;". "&amp;Tableau1[[#This Row],[Year]]</f>
        <v>Zampedri E, Romanelli F, Semeraro F, Parolini B, Frisina R., Spectral-domain optical coherence tomography findings in idiopathic lamellar macular hole. Graefes Arch Clin Exp Ophthalmol. 2017</v>
      </c>
    </row>
    <row r="8575" spans="1:29" x14ac:dyDescent="0.3">
      <c r="A8575">
        <v>10343</v>
      </c>
      <c r="B8575" t="s">
        <v>12840</v>
      </c>
      <c r="C8575" t="s">
        <v>23007</v>
      </c>
      <c r="D8575" t="s">
        <v>33293</v>
      </c>
      <c r="E8575" t="s">
        <v>2469</v>
      </c>
      <c r="F8575" s="10"/>
      <c r="G8575">
        <v>2017</v>
      </c>
      <c r="J8575">
        <v>0.77010967693272459</v>
      </c>
      <c r="L8575" t="s">
        <v>44594</v>
      </c>
      <c r="M8575">
        <v>27367270</v>
      </c>
      <c r="Q8575" s="10"/>
      <c r="R8575" s="11">
        <f t="shared" si="266"/>
        <v>0</v>
      </c>
      <c r="U8575" s="11">
        <f t="shared" si="267"/>
        <v>0</v>
      </c>
      <c r="Y8575" s="11">
        <f>IF(SUM(Tableau1[[#This Row],[Other access]:[Sci-hub access]])&gt;=1,1,0)</f>
        <v>0</v>
      </c>
      <c r="Z8575" s="12">
        <f>IF(OR(Tableau1[[#This Row],[Access R1 + S1+ T1 ]]&gt;=1,Tableau1[[#This Row],[Access V1 +W1 + X1]]&gt;=1),1,0)</f>
        <v>0</v>
      </c>
      <c r="AB8575" s="10" t="str">
        <f>Tableau1[[#This Row],[DOI]]</f>
        <v>doi: 10.3109/08820538.2016.1139737</v>
      </c>
      <c r="AC8575" s="13" t="str">
        <f>Tableau1[[#This Row],[Authors]]&amp;", "&amp;Tableau1[[#This Row],[Title]]&amp;" "&amp;Tableau1[[#This Row],[Journal]]&amp;". "&amp;Tableau1[[#This Row],[Year]]</f>
        <v>Wu W, Li Z, Yan D, Lin Y, Xu N., Treatment of Acute Purulent Dacryocystitis by Early Bicanalicular Silicone Intubation: Safety, Efficacy, and Outcomes. Semin Ophthalmol. 2017</v>
      </c>
    </row>
    <row r="8576" spans="1:29" x14ac:dyDescent="0.3">
      <c r="A8576">
        <v>1134</v>
      </c>
      <c r="B8576" t="s">
        <v>4396</v>
      </c>
      <c r="C8576" t="s">
        <v>14650</v>
      </c>
      <c r="D8576" t="s">
        <v>24817</v>
      </c>
      <c r="E8576" t="s">
        <v>2467</v>
      </c>
      <c r="F8576" s="10"/>
      <c r="G8576">
        <v>2017</v>
      </c>
      <c r="J8576">
        <v>0.77015899306359514</v>
      </c>
      <c r="L8576" t="s">
        <v>35621</v>
      </c>
      <c r="M8576">
        <v>29020427</v>
      </c>
      <c r="Q8576" s="10"/>
      <c r="R8576" s="11">
        <f t="shared" si="266"/>
        <v>0</v>
      </c>
      <c r="U8576" s="11">
        <f t="shared" si="267"/>
        <v>0</v>
      </c>
      <c r="Y8576" s="11">
        <f>IF(SUM(Tableau1[[#This Row],[Other access]:[Sci-hub access]])&gt;=1,1,0)</f>
        <v>0</v>
      </c>
      <c r="Z8576" s="12">
        <f>IF(OR(Tableau1[[#This Row],[Access R1 + S1+ T1 ]]&gt;=1,Tableau1[[#This Row],[Access V1 +W1 + X1]]&gt;=1),1,0)</f>
        <v>0</v>
      </c>
      <c r="AB8576" s="10" t="str">
        <f>Tableau1[[#This Row],[DOI]]</f>
        <v>doi: 10.3928/23258160-20170928-08</v>
      </c>
      <c r="AC8576" s="13" t="str">
        <f>Tableau1[[#This Row],[Authors]]&amp;", "&amp;Tableau1[[#This Row],[Title]]&amp;" "&amp;Tableau1[[#This Row],[Journal]]&amp;". "&amp;Tableau1[[#This Row],[Year]]</f>
        <v>Aurora A, Seth A, Sanduja N., Cabbage Leaf Inverted Flap ILM Peeling for Macular Hole: A Novel Technique. Ophthalmic Surg Lasers Imaging Retina. 2017</v>
      </c>
    </row>
    <row r="8577" spans="1:29" x14ac:dyDescent="0.3">
      <c r="A8577">
        <v>732</v>
      </c>
      <c r="B8577" t="s">
        <v>3995</v>
      </c>
      <c r="C8577" t="s">
        <v>14250</v>
      </c>
      <c r="D8577" t="s">
        <v>24415</v>
      </c>
      <c r="E8577" t="s">
        <v>2469</v>
      </c>
      <c r="F8577" s="10"/>
      <c r="G8577">
        <v>2018</v>
      </c>
      <c r="J8577">
        <v>0.77018766288065765</v>
      </c>
      <c r="L8577" t="s">
        <v>35225</v>
      </c>
      <c r="M8577">
        <v>29131702</v>
      </c>
      <c r="Q8577" s="10"/>
      <c r="R8577" s="11">
        <f t="shared" si="266"/>
        <v>0</v>
      </c>
      <c r="U8577" s="11">
        <f t="shared" si="267"/>
        <v>0</v>
      </c>
      <c r="Y8577" s="11">
        <f>IF(SUM(Tableau1[[#This Row],[Other access]:[Sci-hub access]])&gt;=1,1,0)</f>
        <v>0</v>
      </c>
      <c r="Z8577" s="12">
        <f>IF(OR(Tableau1[[#This Row],[Access R1 + S1+ T1 ]]&gt;=1,Tableau1[[#This Row],[Access V1 +W1 + X1]]&gt;=1),1,0)</f>
        <v>0</v>
      </c>
      <c r="AB8577" s="10" t="str">
        <f>Tableau1[[#This Row],[DOI]]</f>
        <v>doi: 10.1080/08820538.2017.1353812</v>
      </c>
      <c r="AC8577" s="13" t="str">
        <f>Tableau1[[#This Row],[Authors]]&amp;", "&amp;Tableau1[[#This Row],[Title]]&amp;" "&amp;Tableau1[[#This Row],[Journal]]&amp;". "&amp;Tableau1[[#This Row],[Year]]</f>
        <v>Indaram M, VanderVeen DK., Postoperative Refractive Errors Following Pediatric Cataract Extraction with Intraocular Lens Implantation. Semin Ophthalmol. 2018</v>
      </c>
    </row>
    <row r="8578" spans="1:29" x14ac:dyDescent="0.3">
      <c r="A8578">
        <v>1249</v>
      </c>
      <c r="B8578" t="s">
        <v>4511</v>
      </c>
      <c r="C8578" t="s">
        <v>14764</v>
      </c>
      <c r="D8578" t="s">
        <v>24932</v>
      </c>
      <c r="E8578" t="s">
        <v>2464</v>
      </c>
      <c r="F8578" s="10"/>
      <c r="G8578">
        <v>2018</v>
      </c>
      <c r="J8578">
        <v>0.77020644434757202</v>
      </c>
      <c r="L8578" t="s">
        <v>35736</v>
      </c>
      <c r="M8578">
        <v>28984794</v>
      </c>
      <c r="Q8578" s="10"/>
      <c r="R8578" s="11">
        <f t="shared" ref="R8578:R8641" si="268">IF(SUM(N8578:Q8578)&gt;0,1,0)</f>
        <v>0</v>
      </c>
      <c r="U8578" s="11">
        <f t="shared" ref="U8578:U8641" si="269">IF(SUM(R8578,T8578)&gt;0,1,0)</f>
        <v>0</v>
      </c>
      <c r="Y8578" s="11">
        <f>IF(SUM(Tableau1[[#This Row],[Other access]:[Sci-hub access]])&gt;=1,1,0)</f>
        <v>0</v>
      </c>
      <c r="Z8578" s="12">
        <f>IF(OR(Tableau1[[#This Row],[Access R1 + S1+ T1 ]]&gt;=1,Tableau1[[#This Row],[Access V1 +W1 + X1]]&gt;=1),1,0)</f>
        <v>0</v>
      </c>
      <c r="AB8578" s="10" t="str">
        <f>Tableau1[[#This Row],[DOI]]</f>
        <v>doi: 10.1097/ICU.0000000000000437</v>
      </c>
      <c r="AC8578" s="13" t="str">
        <f>Tableau1[[#This Row],[Authors]]&amp;", "&amp;Tableau1[[#This Row],[Title]]&amp;" "&amp;Tableau1[[#This Row],[Journal]]&amp;". "&amp;Tableau1[[#This Row],[Year]]</f>
        <v>Grzybowski A, Kanclerz P, Myers WG., The use of povidone-iodine in ophthalmology. Curr Opin Ophthalmol. 2018</v>
      </c>
    </row>
    <row r="8579" spans="1:29" ht="28.8" x14ac:dyDescent="0.3">
      <c r="A8579">
        <v>3552</v>
      </c>
      <c r="B8579" t="s">
        <v>6725</v>
      </c>
      <c r="C8579" t="s">
        <v>16967</v>
      </c>
      <c r="D8579" t="s">
        <v>27149</v>
      </c>
      <c r="E8579" t="s">
        <v>2683</v>
      </c>
      <c r="F8579" s="10"/>
      <c r="G8579">
        <v>2017</v>
      </c>
      <c r="J8579">
        <v>0.77028436681185108</v>
      </c>
      <c r="L8579" t="s">
        <v>37999</v>
      </c>
      <c r="M8579">
        <v>28572277</v>
      </c>
      <c r="Q8579" s="10"/>
      <c r="R8579" s="11">
        <f t="shared" si="268"/>
        <v>0</v>
      </c>
      <c r="U8579" s="11">
        <f t="shared" si="269"/>
        <v>0</v>
      </c>
      <c r="Y8579" s="11">
        <f>IF(SUM(Tableau1[[#This Row],[Other access]:[Sci-hub access]])&gt;=1,1,0)</f>
        <v>0</v>
      </c>
      <c r="Z8579" s="12">
        <f>IF(OR(Tableau1[[#This Row],[Access R1 + S1+ T1 ]]&gt;=1,Tableau1[[#This Row],[Access V1 +W1 + X1]]&gt;=1),1,0)</f>
        <v>0</v>
      </c>
      <c r="AB8579" s="10" t="str">
        <f>Tableau1[[#This Row],[DOI]]</f>
        <v>doi: 10.1136/jnnp-2017-315603</v>
      </c>
      <c r="AC8579" s="13" t="str">
        <f>Tableau1[[#This Row],[Authors]]&amp;", "&amp;Tableau1[[#This Row],[Title]]&amp;" "&amp;Tableau1[[#This Row],[Journal]]&amp;". "&amp;Tableau1[[#This Row],[Year]]</f>
        <v>Stellmann JP, Krumbholz M, Friede T, Gahlen A, Borisow N, Fischer K, Hellwig K, Pache F, Ruprecht K, Havla J, Kümpfel T, Aktas O, Hartung HP, Ringelstein M, Geis C, Kleinschnitz C, Berthele A, Hemmer B, Angstwurm K, Young KL, Schuster S, Stangel M, et al., Immunotherapies in neuromyelitis optica spectrum disorder: efficacy and predictors of response. J Neurol Neurosurg Psychiatry. 2017</v>
      </c>
    </row>
    <row r="8580" spans="1:29" x14ac:dyDescent="0.3">
      <c r="A8580">
        <v>5791</v>
      </c>
      <c r="B8580" t="s">
        <v>8814</v>
      </c>
      <c r="C8580" t="s">
        <v>19031</v>
      </c>
      <c r="D8580" t="s">
        <v>29244</v>
      </c>
      <c r="E8580" t="s">
        <v>2654</v>
      </c>
      <c r="F8580" s="10"/>
      <c r="G8580">
        <v>2017</v>
      </c>
      <c r="J8580">
        <v>0.77029848914492127</v>
      </c>
      <c r="L8580" t="s">
        <v>40173</v>
      </c>
      <c r="M8580">
        <v>28284838</v>
      </c>
      <c r="Q8580" s="10"/>
      <c r="R8580" s="11">
        <f t="shared" si="268"/>
        <v>0</v>
      </c>
      <c r="U8580" s="11">
        <f t="shared" si="269"/>
        <v>0</v>
      </c>
      <c r="Y8580" s="11">
        <f>IF(SUM(Tableau1[[#This Row],[Other access]:[Sci-hub access]])&gt;=1,1,0)</f>
        <v>0</v>
      </c>
      <c r="Z8580" s="12">
        <f>IF(OR(Tableau1[[#This Row],[Access R1 + S1+ T1 ]]&gt;=1,Tableau1[[#This Row],[Access V1 +W1 + X1]]&gt;=1),1,0)</f>
        <v>0</v>
      </c>
      <c r="AB8580" s="10" t="str">
        <f>Tableau1[[#This Row],[DOI]]</f>
        <v>doi: 10.1016/j.yexcr.2017.03.012</v>
      </c>
      <c r="AC8580" s="13" t="str">
        <f>Tableau1[[#This Row],[Authors]]&amp;", "&amp;Tableau1[[#This Row],[Title]]&amp;" "&amp;Tableau1[[#This Row],[Journal]]&amp;". "&amp;Tableau1[[#This Row],[Year]]</f>
        <v>Foy M, Anézo O, Saule S, Planque N., PRL-3/PTP4A3 phosphatase regulates integrin β1 in adhesion structures during migration of human ocular melanoma cells. Exp Cell Res. 2017</v>
      </c>
    </row>
    <row r="8581" spans="1:29" x14ac:dyDescent="0.3">
      <c r="A8581">
        <v>3744</v>
      </c>
      <c r="B8581" t="s">
        <v>6914</v>
      </c>
      <c r="C8581" t="s">
        <v>17154</v>
      </c>
      <c r="D8581" t="s">
        <v>27338</v>
      </c>
      <c r="E8581" t="s">
        <v>2443</v>
      </c>
      <c r="F8581" s="10"/>
      <c r="G8581">
        <v>2017</v>
      </c>
      <c r="J8581">
        <v>0.77034710225886793</v>
      </c>
      <c r="L8581" t="s">
        <v>38188</v>
      </c>
      <c r="M8581">
        <v>28538978</v>
      </c>
      <c r="Q8581" s="10"/>
      <c r="R8581" s="11">
        <f t="shared" si="268"/>
        <v>0</v>
      </c>
      <c r="U8581" s="11">
        <f t="shared" si="269"/>
        <v>0</v>
      </c>
      <c r="Y8581" s="11">
        <f>IF(SUM(Tableau1[[#This Row],[Other access]:[Sci-hub access]])&gt;=1,1,0)</f>
        <v>0</v>
      </c>
      <c r="Z8581" s="12">
        <f>IF(OR(Tableau1[[#This Row],[Access R1 + S1+ T1 ]]&gt;=1,Tableau1[[#This Row],[Access V1 +W1 + X1]]&gt;=1),1,0)</f>
        <v>0</v>
      </c>
      <c r="AB8581" s="10" t="str">
        <f>Tableau1[[#This Row],[DOI]]</f>
        <v>doi: 10.1167/iovs.17-21791</v>
      </c>
      <c r="AC8581" s="13" t="str">
        <f>Tableau1[[#This Row],[Authors]]&amp;", "&amp;Tableau1[[#This Row],[Title]]&amp;" "&amp;Tableau1[[#This Row],[Journal]]&amp;". "&amp;Tableau1[[#This Row],[Year]]</f>
        <v>Han JC, Lee EJ, Kim SB, Kee C., The Characteristics of Deep Optic Nerve Head Morphology in Myopic Normal Tension Glaucoma. Invest Ophthalmol Vis Sci. 2017</v>
      </c>
    </row>
    <row r="8582" spans="1:29" ht="28.8" x14ac:dyDescent="0.3">
      <c r="A8582">
        <v>5226</v>
      </c>
      <c r="B8582" t="s">
        <v>8294</v>
      </c>
      <c r="C8582" t="s">
        <v>18518</v>
      </c>
      <c r="D8582" t="s">
        <v>28724</v>
      </c>
      <c r="E8582" t="s">
        <v>2458</v>
      </c>
      <c r="F8582" s="10"/>
      <c r="G8582">
        <v>2017</v>
      </c>
      <c r="J8582">
        <v>0.77040090176279374</v>
      </c>
      <c r="L8582" t="s">
        <v>39627</v>
      </c>
      <c r="M8582">
        <v>28358967</v>
      </c>
      <c r="Q8582" s="10"/>
      <c r="R8582" s="11">
        <f t="shared" si="268"/>
        <v>0</v>
      </c>
      <c r="U8582" s="11">
        <f t="shared" si="269"/>
        <v>0</v>
      </c>
      <c r="Y8582" s="11">
        <f>IF(SUM(Tableau1[[#This Row],[Other access]:[Sci-hub access]])&gt;=1,1,0)</f>
        <v>0</v>
      </c>
      <c r="Z8582" s="12">
        <f>IF(OR(Tableau1[[#This Row],[Access R1 + S1+ T1 ]]&gt;=1,Tableau1[[#This Row],[Access V1 +W1 + X1]]&gt;=1),1,0)</f>
        <v>0</v>
      </c>
      <c r="AB8582" s="10" t="str">
        <f>Tableau1[[#This Row],[DOI]]</f>
        <v>doi: 10.1001/jamaophthalmol.2017.0380</v>
      </c>
      <c r="AC8582" s="13" t="str">
        <f>Tableau1[[#This Row],[Authors]]&amp;", "&amp;Tableau1[[#This Row],[Title]]&amp;" "&amp;Tableau1[[#This Row],[Journal]]&amp;". "&amp;Tableau1[[#This Row],[Year]]</f>
        <v>Kuniyoshi K, Hatsukawa Y, Kimura S, Fujino T, Ohguro H, Nakai R, Sunami K, Mishima SI, Sato T, Kusaka S, Suzuki Y, Shimomura Y., Acute Bilateral Photoreceptor Degeneration in an Infant After Vaccination Against Measles and Rubella. JAMA Ophthalmol. 2017</v>
      </c>
    </row>
    <row r="8583" spans="1:29" x14ac:dyDescent="0.3">
      <c r="A8583">
        <v>66</v>
      </c>
      <c r="B8583" t="s">
        <v>3329</v>
      </c>
      <c r="C8583" t="s">
        <v>13590</v>
      </c>
      <c r="D8583" t="s">
        <v>23749</v>
      </c>
      <c r="E8583" t="s">
        <v>2462</v>
      </c>
      <c r="F8583" s="10"/>
      <c r="G8583">
        <v>2018</v>
      </c>
      <c r="J8583">
        <v>0.77043227462116526</v>
      </c>
      <c r="L8583" t="s">
        <v>34584</v>
      </c>
      <c r="M8583">
        <v>29439700</v>
      </c>
      <c r="Q8583" s="10"/>
      <c r="R8583" s="11">
        <f t="shared" si="268"/>
        <v>0</v>
      </c>
      <c r="U8583" s="11">
        <f t="shared" si="269"/>
        <v>0</v>
      </c>
      <c r="Y8583" s="11">
        <f>IF(SUM(Tableau1[[#This Row],[Other access]:[Sci-hub access]])&gt;=1,1,0)</f>
        <v>0</v>
      </c>
      <c r="Z8583" s="12">
        <f>IF(OR(Tableau1[[#This Row],[Access R1 + S1+ T1 ]]&gt;=1,Tableau1[[#This Row],[Access V1 +W1 + X1]]&gt;=1),1,0)</f>
        <v>0</v>
      </c>
      <c r="AB8583" s="10" t="str">
        <f>Tableau1[[#This Row],[DOI]]</f>
        <v>doi: 10.1186/s12886-018-0713-6</v>
      </c>
      <c r="AC8583" s="13" t="str">
        <f>Tableau1[[#This Row],[Authors]]&amp;", "&amp;Tableau1[[#This Row],[Title]]&amp;" "&amp;Tableau1[[#This Row],[Journal]]&amp;". "&amp;Tableau1[[#This Row],[Year]]</f>
        <v>Jian W, Shen Y, Chen Y, Tian M, Zhou X., Ocular dimensions of the Chinese adolescents with keratoconus. BMC Ophthalmol. 2018</v>
      </c>
    </row>
    <row r="8584" spans="1:29" x14ac:dyDescent="0.3">
      <c r="A8584">
        <v>6011</v>
      </c>
      <c r="B8584" t="s">
        <v>8998</v>
      </c>
      <c r="C8584" t="s">
        <v>19213</v>
      </c>
      <c r="D8584" t="s">
        <v>29428</v>
      </c>
      <c r="E8584" t="s">
        <v>2671</v>
      </c>
      <c r="F8584" s="10"/>
      <c r="G8584">
        <v>2017</v>
      </c>
      <c r="J8584">
        <v>0.7705374474284673</v>
      </c>
      <c r="L8584" t="s">
        <v>40388</v>
      </c>
      <c r="M8584">
        <v>28258567</v>
      </c>
      <c r="Q8584" s="10"/>
      <c r="R8584" s="11">
        <f t="shared" si="268"/>
        <v>0</v>
      </c>
      <c r="U8584" s="11">
        <f t="shared" si="269"/>
        <v>0</v>
      </c>
      <c r="Y8584" s="11">
        <f>IF(SUM(Tableau1[[#This Row],[Other access]:[Sci-hub access]])&gt;=1,1,0)</f>
        <v>0</v>
      </c>
      <c r="Z8584" s="12">
        <f>IF(OR(Tableau1[[#This Row],[Access R1 + S1+ T1 ]]&gt;=1,Tableau1[[#This Row],[Access V1 +W1 + X1]]&gt;=1),1,0)</f>
        <v>0</v>
      </c>
      <c r="AB8584" s="10" t="str">
        <f>Tableau1[[#This Row],[DOI]]</f>
        <v>doi: 10.1007/978-94-024-1057-0_5</v>
      </c>
      <c r="AC8584" s="13" t="str">
        <f>Tableau1[[#This Row],[Authors]]&amp;", "&amp;Tableau1[[#This Row],[Title]]&amp;" "&amp;Tableau1[[#This Row],[Journal]]&amp;". "&amp;Tableau1[[#This Row],[Year]]</f>
        <v>Xu M, Xiao M, Li S, Yang B., Aquaporins in Nervous System. Adv Exp Med Biol. 2017</v>
      </c>
    </row>
    <row r="8585" spans="1:29" x14ac:dyDescent="0.3">
      <c r="A8585">
        <v>3458</v>
      </c>
      <c r="B8585" t="s">
        <v>6633</v>
      </c>
      <c r="C8585" t="s">
        <v>16875</v>
      </c>
      <c r="D8585" t="s">
        <v>27057</v>
      </c>
      <c r="E8585" t="s">
        <v>2620</v>
      </c>
      <c r="F8585" s="10"/>
      <c r="G8585">
        <v>2017</v>
      </c>
      <c r="J8585">
        <v>0.7706156993761506</v>
      </c>
      <c r="L8585" t="s">
        <v>37907</v>
      </c>
      <c r="M8585">
        <v>28583492</v>
      </c>
      <c r="Q8585" s="10"/>
      <c r="R8585" s="11">
        <f t="shared" si="268"/>
        <v>0</v>
      </c>
      <c r="U8585" s="11">
        <f t="shared" si="269"/>
        <v>0</v>
      </c>
      <c r="Y8585" s="11">
        <f>IF(SUM(Tableau1[[#This Row],[Other access]:[Sci-hub access]])&gt;=1,1,0)</f>
        <v>0</v>
      </c>
      <c r="Z8585" s="12">
        <f>IF(OR(Tableau1[[#This Row],[Access R1 + S1+ T1 ]]&gt;=1,Tableau1[[#This Row],[Access V1 +W1 + X1]]&gt;=1),1,0)</f>
        <v>0</v>
      </c>
      <c r="AB8585" s="10" t="str">
        <f>Tableau1[[#This Row],[DOI]]</f>
        <v>doi: 10.1016/j.ijporl.2017.05.005</v>
      </c>
      <c r="AC8585" s="13" t="str">
        <f>Tableau1[[#This Row],[Authors]]&amp;", "&amp;Tableau1[[#This Row],[Title]]&amp;" "&amp;Tableau1[[#This Row],[Journal]]&amp;". "&amp;Tableau1[[#This Row],[Year]]</f>
        <v>Farneti P, Sciarretta V, Macrì G, Piccin O, Pasquini E., Silent sinus syndrome and maxillary sinus atelectasis in children. Int J Pediatr Otorhinolaryngol. 2017</v>
      </c>
    </row>
    <row r="8586" spans="1:29" x14ac:dyDescent="0.3">
      <c r="A8586">
        <v>10056</v>
      </c>
      <c r="B8586" t="s">
        <v>12573</v>
      </c>
      <c r="C8586" t="s">
        <v>22741</v>
      </c>
      <c r="D8586" t="s">
        <v>33022</v>
      </c>
      <c r="E8586" t="s">
        <v>34015</v>
      </c>
      <c r="F8586" s="10"/>
      <c r="G8586">
        <v>2017</v>
      </c>
      <c r="J8586">
        <v>0.77068508484113085</v>
      </c>
      <c r="L8586" t="s">
        <v>44312</v>
      </c>
      <c r="M8586">
        <v>27485810</v>
      </c>
      <c r="Q8586" s="10"/>
      <c r="R8586" s="11">
        <f t="shared" si="268"/>
        <v>0</v>
      </c>
      <c r="U8586" s="11">
        <f t="shared" si="269"/>
        <v>0</v>
      </c>
      <c r="Y8586" s="11">
        <f>IF(SUM(Tableau1[[#This Row],[Other access]:[Sci-hub access]])&gt;=1,1,0)</f>
        <v>0</v>
      </c>
      <c r="Z8586" s="12">
        <f>IF(OR(Tableau1[[#This Row],[Access R1 + S1+ T1 ]]&gt;=1,Tableau1[[#This Row],[Access V1 +W1 + X1]]&gt;=1),1,0)</f>
        <v>0</v>
      </c>
      <c r="AB8586" s="10" t="str">
        <f>Tableau1[[#This Row],[DOI]]</f>
        <v>doi: 10.1080/13816810.2016.1210648</v>
      </c>
      <c r="AC8586" s="13" t="str">
        <f>Tableau1[[#This Row],[Authors]]&amp;", "&amp;Tableau1[[#This Row],[Title]]&amp;" "&amp;Tableau1[[#This Row],[Journal]]&amp;". "&amp;Tableau1[[#This Row],[Year]]</f>
        <v>Savige J, Wang Y, Crawford A, Smith J, Symons A, Mack H, Nicholls K, Wilson D, Colville D., Bull's eye and pigment maculopathy are further retinal manifestations of an abnormal Bruch's membrane in Alport syndrome. Ophthalmic Genet. 2017</v>
      </c>
    </row>
    <row r="8587" spans="1:29" ht="28.8" x14ac:dyDescent="0.3">
      <c r="A8587">
        <v>3143</v>
      </c>
      <c r="B8587" t="s">
        <v>6332</v>
      </c>
      <c r="C8587" t="s">
        <v>16575</v>
      </c>
      <c r="D8587" t="s">
        <v>26756</v>
      </c>
      <c r="E8587" t="s">
        <v>2529</v>
      </c>
      <c r="F8587" s="10"/>
      <c r="G8587">
        <v>2017</v>
      </c>
      <c r="J8587">
        <v>0.77069262694191387</v>
      </c>
      <c r="L8587" t="s">
        <v>37597</v>
      </c>
      <c r="M8587">
        <v>28632030</v>
      </c>
      <c r="Q8587" s="10"/>
      <c r="R8587" s="11">
        <f t="shared" si="268"/>
        <v>0</v>
      </c>
      <c r="U8587" s="11">
        <f t="shared" si="269"/>
        <v>0</v>
      </c>
      <c r="Y8587" s="11">
        <f>IF(SUM(Tableau1[[#This Row],[Other access]:[Sci-hub access]])&gt;=1,1,0)</f>
        <v>0</v>
      </c>
      <c r="Z8587" s="12">
        <f>IF(OR(Tableau1[[#This Row],[Access R1 + S1+ T1 ]]&gt;=1,Tableau1[[#This Row],[Access V1 +W1 + X1]]&gt;=1),1,0)</f>
        <v>0</v>
      </c>
      <c r="AB8587" s="10" t="str">
        <f>Tableau1[[#This Row],[DOI]]</f>
        <v>doi: 10.1080/02713683.2016.1270327</v>
      </c>
      <c r="AC8587" s="13" t="str">
        <f>Tableau1[[#This Row],[Authors]]&amp;", "&amp;Tableau1[[#This Row],[Title]]&amp;" "&amp;Tableau1[[#This Row],[Journal]]&amp;". "&amp;Tableau1[[#This Row],[Year]]</f>
        <v>Chung I, Hah YS, Ju S, Kim JH, Yoo WS, Cho HY, Yoo JM, Seo SW, Choi WS, Kim SJ., Ultraviolet B Radiation Stimulates the Interaction between Nuclear Factor of Activated T Cells 5 (NFAT5) and Nuclear Factor-Kappa B (NF-κB) in Human Lens Epithelial Cells. Curr Eye Res. 2017</v>
      </c>
    </row>
    <row r="8588" spans="1:29" x14ac:dyDescent="0.3">
      <c r="A8588">
        <v>7729</v>
      </c>
      <c r="B8588" t="s">
        <v>10497</v>
      </c>
      <c r="C8588" t="s">
        <v>15419</v>
      </c>
      <c r="D8588" t="s">
        <v>30933</v>
      </c>
      <c r="E8588" t="s">
        <v>2447</v>
      </c>
      <c r="F8588" s="10"/>
      <c r="G8588">
        <v>2018</v>
      </c>
      <c r="J8588">
        <v>0.77086878046203733</v>
      </c>
      <c r="L8588" t="s">
        <v>42080</v>
      </c>
      <c r="M8588">
        <v>28060245</v>
      </c>
      <c r="Q8588" s="10"/>
      <c r="R8588" s="11">
        <f t="shared" si="268"/>
        <v>0</v>
      </c>
      <c r="U8588" s="11">
        <f t="shared" si="269"/>
        <v>0</v>
      </c>
      <c r="Y8588" s="11">
        <f>IF(SUM(Tableau1[[#This Row],[Other access]:[Sci-hub access]])&gt;=1,1,0)</f>
        <v>0</v>
      </c>
      <c r="Z8588" s="12">
        <f>IF(OR(Tableau1[[#This Row],[Access R1 + S1+ T1 ]]&gt;=1,Tableau1[[#This Row],[Access V1 +W1 + X1]]&gt;=1),1,0)</f>
        <v>0</v>
      </c>
      <c r="AB8588" s="10" t="str">
        <f>Tableau1[[#This Row],[DOI]]</f>
        <v>doi: 10.1097/IOP.0000000000000847</v>
      </c>
      <c r="AC8588" s="13" t="str">
        <f>Tableau1[[#This Row],[Authors]]&amp;", "&amp;Tableau1[[#This Row],[Title]]&amp;" "&amp;Tableau1[[#This Row],[Journal]]&amp;". "&amp;Tableau1[[#This Row],[Year]]</f>
        <v>Jordan DR, Stoica B, Dutton JJ., The Hook and Release Technique During Enucleation Surgery. Ophthal Plast Reconstr Surg. 2018</v>
      </c>
    </row>
    <row r="8589" spans="1:29" x14ac:dyDescent="0.3">
      <c r="A8589">
        <v>488</v>
      </c>
      <c r="B8589" t="s">
        <v>3751</v>
      </c>
      <c r="C8589" t="s">
        <v>14009</v>
      </c>
      <c r="D8589" t="s">
        <v>24171</v>
      </c>
      <c r="E8589" t="s">
        <v>2462</v>
      </c>
      <c r="F8589" s="10"/>
      <c r="G8589">
        <v>2017</v>
      </c>
      <c r="J8589">
        <v>0.77090606314350185</v>
      </c>
      <c r="L8589" t="s">
        <v>34992</v>
      </c>
      <c r="M8589">
        <v>29207985</v>
      </c>
      <c r="Q8589" s="10"/>
      <c r="R8589" s="11">
        <f t="shared" si="268"/>
        <v>0</v>
      </c>
      <c r="U8589" s="11">
        <f t="shared" si="269"/>
        <v>0</v>
      </c>
      <c r="Y8589" s="11">
        <f>IF(SUM(Tableau1[[#This Row],[Other access]:[Sci-hub access]])&gt;=1,1,0)</f>
        <v>0</v>
      </c>
      <c r="Z8589" s="12">
        <f>IF(OR(Tableau1[[#This Row],[Access R1 + S1+ T1 ]]&gt;=1,Tableau1[[#This Row],[Access V1 +W1 + X1]]&gt;=1),1,0)</f>
        <v>0</v>
      </c>
      <c r="AB8589" s="10" t="str">
        <f>Tableau1[[#This Row],[DOI]]</f>
        <v>doi: 10.1186/s12886-017-0625-x</v>
      </c>
      <c r="AC8589" s="13" t="str">
        <f>Tableau1[[#This Row],[Authors]]&amp;", "&amp;Tableau1[[#This Row],[Title]]&amp;" "&amp;Tableau1[[#This Row],[Journal]]&amp;". "&amp;Tableau1[[#This Row],[Year]]</f>
        <v>Luebke J, Reinhard T, Agostini H, Boehringer D, Eberwein P., Long-term follow-up after scleral lens fixation in patients with Marfan syndrome. BMC Ophthalmol. 2017</v>
      </c>
    </row>
    <row r="8590" spans="1:29" x14ac:dyDescent="0.3">
      <c r="A8590">
        <v>6120</v>
      </c>
      <c r="B8590" t="s">
        <v>9091</v>
      </c>
      <c r="C8590" t="s">
        <v>19305</v>
      </c>
      <c r="D8590" t="s">
        <v>29522</v>
      </c>
      <c r="E8590" t="s">
        <v>34304</v>
      </c>
      <c r="F8590" s="10"/>
      <c r="G8590">
        <v>2017</v>
      </c>
      <c r="J8590">
        <v>0.77106847829433789</v>
      </c>
      <c r="L8590" t="s">
        <v>40492</v>
      </c>
      <c r="M8590">
        <v>28246307</v>
      </c>
      <c r="Q8590" s="10"/>
      <c r="R8590" s="11">
        <f t="shared" si="268"/>
        <v>0</v>
      </c>
      <c r="U8590" s="11">
        <f t="shared" si="269"/>
        <v>0</v>
      </c>
      <c r="Y8590" s="11">
        <f>IF(SUM(Tableau1[[#This Row],[Other access]:[Sci-hub access]])&gt;=1,1,0)</f>
        <v>0</v>
      </c>
      <c r="Z8590" s="12">
        <f>IF(OR(Tableau1[[#This Row],[Access R1 + S1+ T1 ]]&gt;=1,Tableau1[[#This Row],[Access V1 +W1 + X1]]&gt;=1),1,0)</f>
        <v>0</v>
      </c>
      <c r="AB8590" s="10" t="str">
        <f>Tableau1[[#This Row],[DOI]]</f>
        <v>doi: 10.4187/respcare.05129</v>
      </c>
      <c r="AC8590" s="13" t="str">
        <f>Tableau1[[#This Row],[Authors]]&amp;", "&amp;Tableau1[[#This Row],[Title]]&amp;" "&amp;Tableau1[[#This Row],[Journal]]&amp;". "&amp;Tableau1[[#This Row],[Year]]</f>
        <v>Tai H, Wang MY, Zhao YP, Li LB, Jiang XL, Dong Z, Lv XN, Liu J, Dong QY, Liu XG, Kuang JS., Pulmonary Function and Retrobulbar Hemodynamics in Subjects With Type 2 Diabetes Mellitus. Respir Care. 2017</v>
      </c>
    </row>
    <row r="8591" spans="1:29" x14ac:dyDescent="0.3">
      <c r="A8591">
        <v>5265</v>
      </c>
      <c r="B8591" t="s">
        <v>8329</v>
      </c>
      <c r="C8591" t="s">
        <v>18553</v>
      </c>
      <c r="D8591" t="s">
        <v>28759</v>
      </c>
      <c r="E8591" t="s">
        <v>2451</v>
      </c>
      <c r="F8591" s="10"/>
      <c r="G8591">
        <v>2017</v>
      </c>
      <c r="J8591">
        <v>0.77110318858003712</v>
      </c>
      <c r="L8591" t="s">
        <v>39661</v>
      </c>
      <c r="M8591">
        <v>28355310</v>
      </c>
      <c r="Q8591" s="10"/>
      <c r="R8591" s="11">
        <f t="shared" si="268"/>
        <v>0</v>
      </c>
      <c r="U8591" s="11">
        <f t="shared" si="269"/>
        <v>0</v>
      </c>
      <c r="Y8591" s="11">
        <f>IF(SUM(Tableau1[[#This Row],[Other access]:[Sci-hub access]])&gt;=1,1,0)</f>
        <v>0</v>
      </c>
      <c r="Z8591" s="12">
        <f>IF(OR(Tableau1[[#This Row],[Access R1 + S1+ T1 ]]&gt;=1,Tableau1[[#This Row],[Access V1 +W1 + X1]]&gt;=1),1,0)</f>
        <v>0</v>
      </c>
      <c r="AB8591" s="10" t="str">
        <f>Tableau1[[#This Row],[DOI]]</f>
        <v>doi: 10.1371/journal.pone.0174607</v>
      </c>
      <c r="AC8591" s="13" t="str">
        <f>Tableau1[[#This Row],[Authors]]&amp;", "&amp;Tableau1[[#This Row],[Title]]&amp;" "&amp;Tableau1[[#This Row],[Journal]]&amp;". "&amp;Tableau1[[#This Row],[Year]]</f>
        <v>Fuller ML, Briceño CA, Nelson CC, Bradley EA., Tangent screen perimetry in the evaluation of visual field defects associated with ptosis and dermatochalasis. PLoS One. 2017</v>
      </c>
    </row>
    <row r="8592" spans="1:29" x14ac:dyDescent="0.3">
      <c r="A8592">
        <v>2574</v>
      </c>
      <c r="B8592" t="s">
        <v>5792</v>
      </c>
      <c r="C8592" t="s">
        <v>16038</v>
      </c>
      <c r="D8592" t="s">
        <v>26215</v>
      </c>
      <c r="E8592" t="s">
        <v>2511</v>
      </c>
      <c r="F8592" s="10"/>
      <c r="G8592">
        <v>2017</v>
      </c>
      <c r="J8592">
        <v>0.77121090561145667</v>
      </c>
      <c r="L8592" t="s">
        <v>37037</v>
      </c>
      <c r="M8592">
        <v>28724828</v>
      </c>
      <c r="Q8592" s="10"/>
      <c r="R8592" s="11">
        <f t="shared" si="268"/>
        <v>0</v>
      </c>
      <c r="U8592" s="11">
        <f t="shared" si="269"/>
        <v>0</v>
      </c>
      <c r="Y8592" s="11">
        <f>IF(SUM(Tableau1[[#This Row],[Other access]:[Sci-hub access]])&gt;=1,1,0)</f>
        <v>0</v>
      </c>
      <c r="Z8592" s="12">
        <f>IF(OR(Tableau1[[#This Row],[Access R1 + S1+ T1 ]]&gt;=1,Tableau1[[#This Row],[Access V1 +W1 + X1]]&gt;=1),1,0)</f>
        <v>0</v>
      </c>
      <c r="AB8592" s="10" t="str">
        <f>Tableau1[[#This Row],[DOI]]</f>
        <v>doi: 10.4103/ijo.IJO_120_17</v>
      </c>
      <c r="AC8592" s="13" t="str">
        <f>Tableau1[[#This Row],[Authors]]&amp;", "&amp;Tableau1[[#This Row],[Title]]&amp;" "&amp;Tableau1[[#This Row],[Journal]]&amp;". "&amp;Tableau1[[#This Row],[Year]]</f>
        <v>Ozates S, Teke MY., Ring-shaped myelinated retinal nerve fibers at fovea. Indian J Ophthalmol. 2017</v>
      </c>
    </row>
    <row r="8593" spans="1:29" x14ac:dyDescent="0.3">
      <c r="A8593">
        <v>7493</v>
      </c>
      <c r="B8593" t="s">
        <v>10294</v>
      </c>
      <c r="C8593" t="s">
        <v>20496</v>
      </c>
      <c r="D8593" t="s">
        <v>30729</v>
      </c>
      <c r="E8593" t="s">
        <v>34364</v>
      </c>
      <c r="F8593" s="10"/>
      <c r="G8593">
        <v>2017</v>
      </c>
      <c r="J8593">
        <v>0.77139085488566728</v>
      </c>
      <c r="L8593" t="s">
        <v>41848</v>
      </c>
      <c r="M8593">
        <v>28087346</v>
      </c>
      <c r="Q8593" s="10"/>
      <c r="R8593" s="11">
        <f t="shared" si="268"/>
        <v>0</v>
      </c>
      <c r="U8593" s="11">
        <f t="shared" si="269"/>
        <v>0</v>
      </c>
      <c r="Y8593" s="11">
        <f>IF(SUM(Tableau1[[#This Row],[Other access]:[Sci-hub access]])&gt;=1,1,0)</f>
        <v>0</v>
      </c>
      <c r="Z8593" s="12">
        <f>IF(OR(Tableau1[[#This Row],[Access R1 + S1+ T1 ]]&gt;=1,Tableau1[[#This Row],[Access V1 +W1 + X1]]&gt;=1),1,0)</f>
        <v>0</v>
      </c>
      <c r="AB8593" s="10" t="str">
        <f>Tableau1[[#This Row],[DOI]]</f>
        <v>doi: 10.1016/j.jaapos.2016.10.004</v>
      </c>
      <c r="AC8593" s="13" t="str">
        <f>Tableau1[[#This Row],[Authors]]&amp;", "&amp;Tableau1[[#This Row],[Title]]&amp;" "&amp;Tableau1[[#This Row],[Journal]]&amp;". "&amp;Tableau1[[#This Row],[Year]]</f>
        <v>Binenbaum G, Reid JE, Rogers DL, Jensen AK, Billinghurst LL, Forbes BJ., Patterns of retinal hemorrhage associated with pediatric cerebral sinovenous thrombosis. J AAPOS. 2017</v>
      </c>
    </row>
    <row r="8594" spans="1:29" x14ac:dyDescent="0.3">
      <c r="A8594">
        <v>6603</v>
      </c>
      <c r="B8594" t="s">
        <v>9518</v>
      </c>
      <c r="C8594" t="s">
        <v>19725</v>
      </c>
      <c r="D8594" t="s">
        <v>29950</v>
      </c>
      <c r="E8594" t="s">
        <v>2451</v>
      </c>
      <c r="F8594" s="10"/>
      <c r="G8594">
        <v>2017</v>
      </c>
      <c r="J8594">
        <v>0.77140170321654755</v>
      </c>
      <c r="L8594" t="s">
        <v>40968</v>
      </c>
      <c r="M8594">
        <v>28192539</v>
      </c>
      <c r="Q8594" s="10"/>
      <c r="R8594" s="11">
        <f t="shared" si="268"/>
        <v>0</v>
      </c>
      <c r="U8594" s="11">
        <f t="shared" si="269"/>
        <v>0</v>
      </c>
      <c r="Y8594" s="11">
        <f>IF(SUM(Tableau1[[#This Row],[Other access]:[Sci-hub access]])&gt;=1,1,0)</f>
        <v>0</v>
      </c>
      <c r="Z8594" s="12">
        <f>IF(OR(Tableau1[[#This Row],[Access R1 + S1+ T1 ]]&gt;=1,Tableau1[[#This Row],[Access V1 +W1 + X1]]&gt;=1),1,0)</f>
        <v>0</v>
      </c>
      <c r="AB8594" s="10" t="str">
        <f>Tableau1[[#This Row],[DOI]]</f>
        <v>doi: 10.1371/journal.pone.0172120</v>
      </c>
      <c r="AC8594" s="13" t="str">
        <f>Tableau1[[#This Row],[Authors]]&amp;", "&amp;Tableau1[[#This Row],[Title]]&amp;" "&amp;Tableau1[[#This Row],[Journal]]&amp;". "&amp;Tableau1[[#This Row],[Year]]</f>
        <v>Behbehani R, Abu Al-Hassan A, Al-Salahat A, Sriraman D, Oakley JD, Alroughani R., Optical coherence tomography segmentation analysis in relapsing remitting versus progressive multiple sclerosis. PLoS One. 2017</v>
      </c>
    </row>
    <row r="8595" spans="1:29" ht="28.8" x14ac:dyDescent="0.3">
      <c r="A8595">
        <v>6629</v>
      </c>
      <c r="B8595" t="s">
        <v>9540</v>
      </c>
      <c r="C8595" t="s">
        <v>19747</v>
      </c>
      <c r="D8595" t="s">
        <v>29973</v>
      </c>
      <c r="E8595" t="s">
        <v>2441</v>
      </c>
      <c r="F8595" s="10"/>
      <c r="G8595">
        <v>2017</v>
      </c>
      <c r="J8595">
        <v>0.77141030964623525</v>
      </c>
      <c r="L8595" t="s">
        <v>40992</v>
      </c>
      <c r="M8595">
        <v>28187977</v>
      </c>
      <c r="Q8595" s="10"/>
      <c r="R8595" s="11">
        <f t="shared" si="268"/>
        <v>0</v>
      </c>
      <c r="U8595" s="11">
        <f t="shared" si="269"/>
        <v>0</v>
      </c>
      <c r="Y8595" s="11">
        <f>IF(SUM(Tableau1[[#This Row],[Other access]:[Sci-hub access]])&gt;=1,1,0)</f>
        <v>0</v>
      </c>
      <c r="Z8595" s="12">
        <f>IF(OR(Tableau1[[#This Row],[Access R1 + S1+ T1 ]]&gt;=1,Tableau1[[#This Row],[Access V1 +W1 + X1]]&gt;=1),1,0)</f>
        <v>0</v>
      </c>
      <c r="AB8595" s="10" t="str">
        <f>Tableau1[[#This Row],[DOI]]</f>
        <v>doi: 10.1016/j.ophtha.2017.01.005</v>
      </c>
      <c r="AC8595" s="13" t="str">
        <f>Tableau1[[#This Row],[Authors]]&amp;", "&amp;Tableau1[[#This Row],[Title]]&amp;" "&amp;Tableau1[[#This Row],[Journal]]&amp;". "&amp;Tableau1[[#This Row],[Year]]</f>
        <v>Garcia-Martin E, Ara JR, Martin J, Almarcegui C, Dolz I, Vilades E, Gil-Arribas L, Fernandez FJ, Polo V, Larrosa JM, Pablo LE, Satue M., Retinal and Optic Nerve Degeneration in Patients with Multiple Sclerosis Followed up for 5 Years. Ophthalmology. 2017</v>
      </c>
    </row>
    <row r="8596" spans="1:29" x14ac:dyDescent="0.3">
      <c r="A8596">
        <v>9162</v>
      </c>
      <c r="B8596" t="s">
        <v>1946</v>
      </c>
      <c r="C8596" t="s">
        <v>1947</v>
      </c>
      <c r="D8596" t="s">
        <v>1948</v>
      </c>
      <c r="E8596" t="s">
        <v>2632</v>
      </c>
      <c r="F8596" s="10"/>
      <c r="G8596">
        <v>2017</v>
      </c>
      <c r="J8596">
        <v>0.77142572485743421</v>
      </c>
      <c r="L8596" t="s">
        <v>43478</v>
      </c>
      <c r="M8596">
        <v>27771477</v>
      </c>
      <c r="Q8596" s="10"/>
      <c r="R8596" s="11">
        <f t="shared" si="268"/>
        <v>0</v>
      </c>
      <c r="U8596" s="11">
        <f t="shared" si="269"/>
        <v>0</v>
      </c>
      <c r="Y8596" s="11">
        <f>IF(SUM(Tableau1[[#This Row],[Other access]:[Sci-hub access]])&gt;=1,1,0)</f>
        <v>0</v>
      </c>
      <c r="Z8596" s="12">
        <f>IF(OR(Tableau1[[#This Row],[Access R1 + S1+ T1 ]]&gt;=1,Tableau1[[#This Row],[Access V1 +W1 + X1]]&gt;=1),1,0)</f>
        <v>0</v>
      </c>
      <c r="AB8596" s="10" t="str">
        <f>Tableau1[[#This Row],[DOI]]</f>
        <v>doi: 10.1016/j.wneu.2016.10.055</v>
      </c>
      <c r="AC8596" s="13" t="str">
        <f>Tableau1[[#This Row],[Authors]]&amp;", "&amp;Tableau1[[#This Row],[Title]]&amp;" "&amp;Tableau1[[#This Row],[Journal]]&amp;". "&amp;Tableau1[[#This Row],[Year]]</f>
        <v>Misaki K, Uchiyama N, Mohri M, Aida Y, Uno T, Nakada M., Unique Venous Drainage of a Sphenoid Wing Dural Arteriovenous Fistula with Ocular Symptoms. World Neurosurg. 2017</v>
      </c>
    </row>
    <row r="8597" spans="1:29" ht="28.8" x14ac:dyDescent="0.3">
      <c r="A8597">
        <v>6415</v>
      </c>
      <c r="B8597" t="s">
        <v>9356</v>
      </c>
      <c r="C8597" t="s">
        <v>19565</v>
      </c>
      <c r="D8597" t="s">
        <v>29787</v>
      </c>
      <c r="E8597" t="s">
        <v>2448</v>
      </c>
      <c r="F8597" s="10"/>
      <c r="G8597">
        <v>2017</v>
      </c>
      <c r="J8597">
        <v>0.77161277486332536</v>
      </c>
      <c r="L8597" t="s">
        <v>40784</v>
      </c>
      <c r="M8597">
        <v>28214954</v>
      </c>
      <c r="Q8597" s="10"/>
      <c r="R8597" s="11">
        <f t="shared" si="268"/>
        <v>0</v>
      </c>
      <c r="U8597" s="11">
        <f t="shared" si="269"/>
        <v>0</v>
      </c>
      <c r="Y8597" s="11">
        <f>IF(SUM(Tableau1[[#This Row],[Other access]:[Sci-hub access]])&gt;=1,1,0)</f>
        <v>0</v>
      </c>
      <c r="Z8597" s="12">
        <f>IF(OR(Tableau1[[#This Row],[Access R1 + S1+ T1 ]]&gt;=1,Tableau1[[#This Row],[Access V1 +W1 + X1]]&gt;=1),1,0)</f>
        <v>0</v>
      </c>
      <c r="AB8597" s="10" t="str">
        <f>Tableau1[[#This Row],[DOI]]</f>
        <v>doi: 10.1007/s00417-017-3610-4</v>
      </c>
      <c r="AC8597" s="13" t="str">
        <f>Tableau1[[#This Row],[Authors]]&amp;", "&amp;Tableau1[[#This Row],[Title]]&amp;" "&amp;Tableau1[[#This Row],[Journal]]&amp;". "&amp;Tableau1[[#This Row],[Year]]</f>
        <v>Navarro-Partida J, Martinez-Rizo AB, Ramirez-Barrera P, Velazquez-Fernandez JB, Mondragon-Jaimes VA, Santos-Garcia A, Benites-Godinez V., Association of Toll-like receptor 4 single-nucleotide polymorphisms Asp299Gly and Thr399Ile with the risk of primary open angle glaucoma. Graefes Arch Clin Exp Ophthalmol. 2017</v>
      </c>
    </row>
    <row r="8598" spans="1:29" x14ac:dyDescent="0.3">
      <c r="A8598">
        <v>9493</v>
      </c>
      <c r="B8598" t="s">
        <v>12057</v>
      </c>
      <c r="C8598" t="s">
        <v>22232</v>
      </c>
      <c r="D8598" t="s">
        <v>32503</v>
      </c>
      <c r="E8598" t="s">
        <v>2541</v>
      </c>
      <c r="F8598" s="10"/>
      <c r="G8598">
        <v>2017</v>
      </c>
      <c r="J8598">
        <v>0.77166978644281137</v>
      </c>
      <c r="L8598" t="s">
        <v>43776</v>
      </c>
      <c r="M8598">
        <v>27669329</v>
      </c>
      <c r="Q8598" s="10"/>
      <c r="R8598" s="11">
        <f t="shared" si="268"/>
        <v>0</v>
      </c>
      <c r="U8598" s="11">
        <f t="shared" si="269"/>
        <v>0</v>
      </c>
      <c r="Y8598" s="11">
        <f>IF(SUM(Tableau1[[#This Row],[Other access]:[Sci-hub access]])&gt;=1,1,0)</f>
        <v>0</v>
      </c>
      <c r="Z8598" s="12">
        <f>IF(OR(Tableau1[[#This Row],[Access R1 + S1+ T1 ]]&gt;=1,Tableau1[[#This Row],[Access V1 +W1 + X1]]&gt;=1),1,0)</f>
        <v>0</v>
      </c>
      <c r="AB8598" s="10" t="str">
        <f>Tableau1[[#This Row],[DOI]]</f>
        <v>doi: 10.1097/WNO.0000000000000444</v>
      </c>
      <c r="AC8598" s="13" t="str">
        <f>Tableau1[[#This Row],[Authors]]&amp;", "&amp;Tableau1[[#This Row],[Title]]&amp;" "&amp;Tableau1[[#This Row],[Journal]]&amp;". "&amp;Tableau1[[#This Row],[Year]]</f>
        <v>Todorova MG, Parsa CF., Ciliary Body/Iris Appositioning Producing Mechanical Pupillary Defects in Carotid-Cavernous Sinus Fistula: An Overlooked Pathophysiologic Mechanism. J Neuroophthalmol. 2017</v>
      </c>
    </row>
    <row r="8599" spans="1:29" x14ac:dyDescent="0.3">
      <c r="A8599">
        <v>7238</v>
      </c>
      <c r="B8599" t="s">
        <v>10066</v>
      </c>
      <c r="C8599" t="s">
        <v>20268</v>
      </c>
      <c r="D8599" t="s">
        <v>30500</v>
      </c>
      <c r="E8599" t="s">
        <v>2443</v>
      </c>
      <c r="F8599" s="10"/>
      <c r="G8599">
        <v>2017</v>
      </c>
      <c r="J8599">
        <v>0.77180043482621663</v>
      </c>
      <c r="L8599" t="s">
        <v>41594</v>
      </c>
      <c r="M8599">
        <v>28114576</v>
      </c>
      <c r="Q8599" s="10"/>
      <c r="R8599" s="11">
        <f t="shared" si="268"/>
        <v>0</v>
      </c>
      <c r="U8599" s="11">
        <f t="shared" si="269"/>
        <v>0</v>
      </c>
      <c r="Y8599" s="11">
        <f>IF(SUM(Tableau1[[#This Row],[Other access]:[Sci-hub access]])&gt;=1,1,0)</f>
        <v>0</v>
      </c>
      <c r="Z8599" s="12">
        <f>IF(OR(Tableau1[[#This Row],[Access R1 + S1+ T1 ]]&gt;=1,Tableau1[[#This Row],[Access V1 +W1 + X1]]&gt;=1),1,0)</f>
        <v>0</v>
      </c>
      <c r="AB8599" s="10" t="str">
        <f>Tableau1[[#This Row],[DOI]]</f>
        <v>doi: 10.1167/iovs.16-20501</v>
      </c>
      <c r="AC8599" s="13" t="str">
        <f>Tableau1[[#This Row],[Authors]]&amp;", "&amp;Tableau1[[#This Row],[Title]]&amp;" "&amp;Tableau1[[#This Row],[Journal]]&amp;". "&amp;Tableau1[[#This Row],[Year]]</f>
        <v>Hirata H, Mizerska K, Dallacasagrande V, Rosenblatt MI., Estimating the Osmolarities of Tears During Evaporation Through the "Eyes" of the Corneal Nerves. Invest Ophthalmol Vis Sci. 2017</v>
      </c>
    </row>
    <row r="8600" spans="1:29" x14ac:dyDescent="0.3">
      <c r="A8600">
        <v>2773</v>
      </c>
      <c r="B8600" t="s">
        <v>5978</v>
      </c>
      <c r="C8600" t="s">
        <v>16224</v>
      </c>
      <c r="D8600" t="s">
        <v>26402</v>
      </c>
      <c r="E8600" t="s">
        <v>2514</v>
      </c>
      <c r="F8600" s="10"/>
      <c r="G8600">
        <v>2017</v>
      </c>
      <c r="J8600">
        <v>0.77196375899542835</v>
      </c>
      <c r="L8600" t="s">
        <v>37232</v>
      </c>
      <c r="M8600">
        <v>28688894</v>
      </c>
      <c r="Q8600" s="10"/>
      <c r="R8600" s="11">
        <f t="shared" si="268"/>
        <v>0</v>
      </c>
      <c r="U8600" s="11">
        <f t="shared" si="269"/>
        <v>0</v>
      </c>
      <c r="Y8600" s="11">
        <f>IF(SUM(Tableau1[[#This Row],[Other access]:[Sci-hub access]])&gt;=1,1,0)</f>
        <v>0</v>
      </c>
      <c r="Z8600" s="12">
        <f>IF(OR(Tableau1[[#This Row],[Access R1 + S1+ T1 ]]&gt;=1,Tableau1[[#This Row],[Access V1 +W1 + X1]]&gt;=1),1,0)</f>
        <v>0</v>
      </c>
      <c r="AB8600" s="10" t="str">
        <f>Tableau1[[#This Row],[DOI]]</f>
        <v>doi: 10.1016/j.survophthal.2017.06.009</v>
      </c>
      <c r="AC8600" s="13" t="str">
        <f>Tableau1[[#This Row],[Authors]]&amp;", "&amp;Tableau1[[#This Row],[Title]]&amp;" "&amp;Tableau1[[#This Row],[Journal]]&amp;". "&amp;Tableau1[[#This Row],[Year]]</f>
        <v>Mas Tur V, MacGregor C, Jayaswal R, O'Brart D, Maycock N., A review of keratoconus: Diagnosis, pathophysiology, and genetics. Surv Ophthalmol. 2017</v>
      </c>
    </row>
    <row r="8601" spans="1:29" x14ac:dyDescent="0.3">
      <c r="A8601">
        <v>2408</v>
      </c>
      <c r="B8601" t="s">
        <v>5633</v>
      </c>
      <c r="C8601" t="s">
        <v>15878</v>
      </c>
      <c r="D8601" t="s">
        <v>26055</v>
      </c>
      <c r="E8601" t="s">
        <v>2940</v>
      </c>
      <c r="F8601" s="10"/>
      <c r="G8601">
        <v>2017</v>
      </c>
      <c r="J8601">
        <v>0.77206004847147724</v>
      </c>
      <c r="L8601" t="s">
        <v>36873</v>
      </c>
      <c r="M8601">
        <v>28750572</v>
      </c>
      <c r="Q8601" s="10"/>
      <c r="R8601" s="11">
        <f t="shared" si="268"/>
        <v>0</v>
      </c>
      <c r="U8601" s="11">
        <f t="shared" si="269"/>
        <v>0</v>
      </c>
      <c r="Y8601" s="11">
        <f>IF(SUM(Tableau1[[#This Row],[Other access]:[Sci-hub access]])&gt;=1,1,0)</f>
        <v>0</v>
      </c>
      <c r="Z8601" s="12">
        <f>IF(OR(Tableau1[[#This Row],[Access R1 + S1+ T1 ]]&gt;=1,Tableau1[[#This Row],[Access V1 +W1 + X1]]&gt;=1),1,0)</f>
        <v>0</v>
      </c>
      <c r="AB8601" s="10" t="str">
        <f>Tableau1[[#This Row],[DOI]]</f>
        <v>doi: 10.1080/14656566.2017.1361408</v>
      </c>
      <c r="AC8601" s="13" t="str">
        <f>Tableau1[[#This Row],[Authors]]&amp;", "&amp;Tableau1[[#This Row],[Title]]&amp;" "&amp;Tableau1[[#This Row],[Journal]]&amp;". "&amp;Tableau1[[#This Row],[Year]]</f>
        <v>Pleyer U, Algharably EA, Feist E, Kreutz R., Small molecules as therapy for uveitis: a selected perspective of new and developing agents. Expert Opin Pharmacother. 2017</v>
      </c>
    </row>
    <row r="8602" spans="1:29" x14ac:dyDescent="0.3">
      <c r="A8602">
        <v>7787</v>
      </c>
      <c r="B8602" t="s">
        <v>10552</v>
      </c>
      <c r="C8602" t="s">
        <v>20748</v>
      </c>
      <c r="D8602" t="s">
        <v>30989</v>
      </c>
      <c r="E8602" t="s">
        <v>2565</v>
      </c>
      <c r="F8602" s="10"/>
      <c r="G8602">
        <v>2017</v>
      </c>
      <c r="J8602">
        <v>0.77208789295408986</v>
      </c>
      <c r="L8602" t="s">
        <v>42138</v>
      </c>
      <c r="M8602">
        <v>28056553</v>
      </c>
      <c r="Q8602" s="10"/>
      <c r="R8602" s="11">
        <f t="shared" si="268"/>
        <v>0</v>
      </c>
      <c r="U8602" s="11">
        <f t="shared" si="269"/>
        <v>0</v>
      </c>
      <c r="Y8602" s="11">
        <f>IF(SUM(Tableau1[[#This Row],[Other access]:[Sci-hub access]])&gt;=1,1,0)</f>
        <v>0</v>
      </c>
      <c r="Z8602" s="12">
        <f>IF(OR(Tableau1[[#This Row],[Access R1 + S1+ T1 ]]&gt;=1,Tableau1[[#This Row],[Access V1 +W1 + X1]]&gt;=1),1,0)</f>
        <v>0</v>
      </c>
      <c r="AB8602" s="10" t="str">
        <f>Tableau1[[#This Row],[DOI]]</f>
        <v>doi: 10.1177/1535370216685187</v>
      </c>
      <c r="AC8602" s="13" t="str">
        <f>Tableau1[[#This Row],[Authors]]&amp;", "&amp;Tableau1[[#This Row],[Title]]&amp;" "&amp;Tableau1[[#This Row],[Journal]]&amp;". "&amp;Tableau1[[#This Row],[Year]]</f>
        <v>McKay TB, Karamichos D., Quercetin and the ocular surface: What we know and where we are going. Exp Biol Med (Maywood). 2017</v>
      </c>
    </row>
    <row r="8603" spans="1:29" x14ac:dyDescent="0.3">
      <c r="A8603">
        <v>1561</v>
      </c>
      <c r="B8603" t="s">
        <v>4815</v>
      </c>
      <c r="C8603" t="s">
        <v>15065</v>
      </c>
      <c r="D8603" t="s">
        <v>25236</v>
      </c>
      <c r="E8603" t="s">
        <v>33981</v>
      </c>
      <c r="F8603" s="10"/>
      <c r="G8603">
        <v>2017</v>
      </c>
      <c r="J8603">
        <v>0.77235951902856537</v>
      </c>
      <c r="L8603" t="s">
        <v>36040</v>
      </c>
      <c r="M8603">
        <v>28924415</v>
      </c>
      <c r="Q8603" s="10"/>
      <c r="R8603" s="11">
        <f t="shared" si="268"/>
        <v>0</v>
      </c>
      <c r="U8603" s="11">
        <f t="shared" si="269"/>
        <v>0</v>
      </c>
      <c r="Y8603" s="11">
        <f>IF(SUM(Tableau1[[#This Row],[Other access]:[Sci-hub access]])&gt;=1,1,0)</f>
        <v>0</v>
      </c>
      <c r="Z8603" s="12">
        <f>IF(OR(Tableau1[[#This Row],[Access R1 + S1+ T1 ]]&gt;=1,Tableau1[[#This Row],[Access V1 +W1 + X1]]&gt;=1),1,0)</f>
        <v>0</v>
      </c>
      <c r="AB8603" s="10" t="str">
        <f>Tableau1[[#This Row],[DOI]]</f>
        <v>doi: 10.5693/djo.02.2016.02.002</v>
      </c>
      <c r="AC8603" s="13" t="str">
        <f>Tableau1[[#This Row],[Authors]]&amp;", "&amp;Tableau1[[#This Row],[Title]]&amp;" "&amp;Tableau1[[#This Row],[Journal]]&amp;". "&amp;Tableau1[[#This Row],[Year]]</f>
        <v>Yonekawa Y, Abbey AM, van Laere L, Shah AR, Thomas BJ, Ruby AJ, Faia LJ., Stalagmite-like preretinal inflammatory deposits in vitrectomized eyes with posterior uveitis. Digit J Ophthalmol. 2017</v>
      </c>
    </row>
    <row r="8604" spans="1:29" x14ac:dyDescent="0.3">
      <c r="A8604">
        <v>6241</v>
      </c>
      <c r="B8604" t="s">
        <v>883</v>
      </c>
      <c r="C8604" t="s">
        <v>884</v>
      </c>
      <c r="D8604" t="s">
        <v>885</v>
      </c>
      <c r="E8604" t="s">
        <v>2973</v>
      </c>
      <c r="F8604" s="10"/>
      <c r="G8604">
        <v>2017</v>
      </c>
      <c r="J8604">
        <v>0.77247701176080363</v>
      </c>
      <c r="L8604" t="s">
        <v>40611</v>
      </c>
      <c r="M8604">
        <v>28235670</v>
      </c>
      <c r="Q8604" s="10"/>
      <c r="R8604" s="11">
        <f t="shared" si="268"/>
        <v>0</v>
      </c>
      <c r="U8604" s="11">
        <f t="shared" si="269"/>
        <v>0</v>
      </c>
      <c r="Y8604" s="11">
        <f>IF(SUM(Tableau1[[#This Row],[Other access]:[Sci-hub access]])&gt;=1,1,0)</f>
        <v>0</v>
      </c>
      <c r="Z8604" s="12">
        <f>IF(OR(Tableau1[[#This Row],[Access R1 + S1+ T1 ]]&gt;=1,Tableau1[[#This Row],[Access V1 +W1 + X1]]&gt;=1),1,0)</f>
        <v>0</v>
      </c>
      <c r="AB8604" s="10" t="str">
        <f>Tableau1[[#This Row],[DOI]]</f>
        <v>doi: 10.1016/j.ijsu.2017.02.054</v>
      </c>
      <c r="AC8604" s="13" t="str">
        <f>Tableau1[[#This Row],[Authors]]&amp;", "&amp;Tableau1[[#This Row],[Title]]&amp;" "&amp;Tableau1[[#This Row],[Journal]]&amp;". "&amp;Tableau1[[#This Row],[Year]]</f>
        <v>Zhang Y, Dong Z, Li J, Yang J, Yang W, Wang C., Comparison of endoscopic and conventional open thyroidectomy for Graves' disease: A meta-analysis. Int J Surg. 2017</v>
      </c>
    </row>
    <row r="8605" spans="1:29" x14ac:dyDescent="0.3">
      <c r="A8605">
        <v>11083</v>
      </c>
      <c r="B8605" t="s">
        <v>13504</v>
      </c>
      <c r="C8605" t="s">
        <v>23663</v>
      </c>
      <c r="D8605" t="s">
        <v>33958</v>
      </c>
      <c r="E8605" t="s">
        <v>2447</v>
      </c>
      <c r="F8605" s="10"/>
      <c r="G8605">
        <v>2017</v>
      </c>
      <c r="J8605">
        <v>0.77250016196682414</v>
      </c>
      <c r="L8605" t="s">
        <v>45324</v>
      </c>
      <c r="M8605">
        <v>25856334</v>
      </c>
      <c r="Q8605" s="10"/>
      <c r="R8605" s="11">
        <f t="shared" si="268"/>
        <v>0</v>
      </c>
      <c r="U8605" s="11">
        <f t="shared" si="269"/>
        <v>0</v>
      </c>
      <c r="Y8605" s="11">
        <f>IF(SUM(Tableau1[[#This Row],[Other access]:[Sci-hub access]])&gt;=1,1,0)</f>
        <v>0</v>
      </c>
      <c r="Z8605" s="12">
        <f>IF(OR(Tableau1[[#This Row],[Access R1 + S1+ T1 ]]&gt;=1,Tableau1[[#This Row],[Access V1 +W1 + X1]]&gt;=1),1,0)</f>
        <v>0</v>
      </c>
      <c r="AB8605" s="10" t="str">
        <f>Tableau1[[#This Row],[DOI]]</f>
        <v>doi: 10.1097/IOP.0000000000000464</v>
      </c>
      <c r="AC8605" s="13" t="str">
        <f>Tableau1[[#This Row],[Authors]]&amp;", "&amp;Tableau1[[#This Row],[Title]]&amp;" "&amp;Tableau1[[#This Row],[Journal]]&amp;". "&amp;Tableau1[[#This Row],[Year]]</f>
        <v>Khan AA, Cameron JR, Torgersen A, Roberts F, Kerr J., Primary Transitional Cell Carcinoma of the Conjunctiva. Ophthal Plast Reconstr Surg. 2017</v>
      </c>
    </row>
    <row r="8606" spans="1:29" x14ac:dyDescent="0.3">
      <c r="A8606">
        <v>5419</v>
      </c>
      <c r="B8606" t="s">
        <v>8469</v>
      </c>
      <c r="C8606" t="s">
        <v>18692</v>
      </c>
      <c r="D8606" t="s">
        <v>28899</v>
      </c>
      <c r="E8606" t="s">
        <v>2942</v>
      </c>
      <c r="F8606" s="10"/>
      <c r="G8606">
        <v>2017</v>
      </c>
      <c r="J8606">
        <v>0.77259008160695319</v>
      </c>
      <c r="L8606" t="s">
        <v>39809</v>
      </c>
      <c r="M8606">
        <v>28336424</v>
      </c>
      <c r="Q8606" s="10"/>
      <c r="R8606" s="11">
        <f t="shared" si="268"/>
        <v>0</v>
      </c>
      <c r="U8606" s="11">
        <f t="shared" si="269"/>
        <v>0</v>
      </c>
      <c r="Y8606" s="11">
        <f>IF(SUM(Tableau1[[#This Row],[Other access]:[Sci-hub access]])&gt;=1,1,0)</f>
        <v>0</v>
      </c>
      <c r="Z8606" s="12">
        <f>IF(OR(Tableau1[[#This Row],[Access R1 + S1+ T1 ]]&gt;=1,Tableau1[[#This Row],[Access V1 +W1 + X1]]&gt;=1),1,0)</f>
        <v>0</v>
      </c>
      <c r="AB8606" s="10" t="str">
        <f>Tableau1[[#This Row],[DOI]]</f>
        <v>doi: 10.1016/j.preteyeres.2017.03.002</v>
      </c>
      <c r="AC8606" s="13" t="str">
        <f>Tableau1[[#This Row],[Authors]]&amp;", "&amp;Tableau1[[#This Row],[Title]]&amp;" "&amp;Tableau1[[#This Row],[Journal]]&amp;". "&amp;Tableau1[[#This Row],[Year]]</f>
        <v>Datta S, Cano M, Ebrahimi K, Wang L, Handa JT., The impact of oxidative stress and inflammation on RPE degeneration in non-neovascular AMD. Prog Retin Eye Res. 2017</v>
      </c>
    </row>
    <row r="8607" spans="1:29" x14ac:dyDescent="0.3">
      <c r="A8607">
        <v>1045</v>
      </c>
      <c r="B8607" t="s">
        <v>4307</v>
      </c>
      <c r="C8607" t="s">
        <v>14561</v>
      </c>
      <c r="D8607" t="s">
        <v>24728</v>
      </c>
      <c r="E8607" t="s">
        <v>2511</v>
      </c>
      <c r="F8607" s="10"/>
      <c r="G8607">
        <v>2017</v>
      </c>
      <c r="J8607">
        <v>0.7726693496806385</v>
      </c>
      <c r="L8607" t="s">
        <v>35533</v>
      </c>
      <c r="M8607">
        <v>29044069</v>
      </c>
      <c r="Q8607" s="10"/>
      <c r="R8607" s="11">
        <f t="shared" si="268"/>
        <v>0</v>
      </c>
      <c r="U8607" s="11">
        <f t="shared" si="269"/>
        <v>0</v>
      </c>
      <c r="Y8607" s="11">
        <f>IF(SUM(Tableau1[[#This Row],[Other access]:[Sci-hub access]])&gt;=1,1,0)</f>
        <v>0</v>
      </c>
      <c r="Z8607" s="12">
        <f>IF(OR(Tableau1[[#This Row],[Access R1 + S1+ T1 ]]&gt;=1,Tableau1[[#This Row],[Access V1 +W1 + X1]]&gt;=1),1,0)</f>
        <v>0</v>
      </c>
      <c r="AB8607" s="10" t="str">
        <f>Tableau1[[#This Row],[DOI]]</f>
        <v>doi: 10.4103/ijo.IJO_188_17</v>
      </c>
      <c r="AC8607" s="13" t="str">
        <f>Tableau1[[#This Row],[Authors]]&amp;", "&amp;Tableau1[[#This Row],[Title]]&amp;" "&amp;Tableau1[[#This Row],[Journal]]&amp;". "&amp;Tableau1[[#This Row],[Year]]</f>
        <v>Bothra N, Wani RM, Ganguly A, Tripathy D, Rath S., Primary nonendoscopic endonasal versus external dacryocystorhinostomy in nasolacrimal duct obstruction in children. Indian J Ophthalmol. 2017</v>
      </c>
    </row>
    <row r="8608" spans="1:29" x14ac:dyDescent="0.3">
      <c r="A8608">
        <v>7635</v>
      </c>
      <c r="B8608" t="s">
        <v>10417</v>
      </c>
      <c r="C8608" t="s">
        <v>5</v>
      </c>
      <c r="D8608" t="s">
        <v>30853</v>
      </c>
      <c r="E8608" t="s">
        <v>2573</v>
      </c>
      <c r="F8608" s="10"/>
      <c r="G8608">
        <v>2017</v>
      </c>
      <c r="J8608">
        <v>0.77279350127867996</v>
      </c>
      <c r="L8608" t="s">
        <v>41988</v>
      </c>
      <c r="M8608">
        <v>28069579</v>
      </c>
      <c r="Q8608" s="10"/>
      <c r="R8608" s="11">
        <f t="shared" si="268"/>
        <v>0</v>
      </c>
      <c r="U8608" s="11">
        <f t="shared" si="269"/>
        <v>0</v>
      </c>
      <c r="Y8608" s="11">
        <f>IF(SUM(Tableau1[[#This Row],[Other access]:[Sci-hub access]])&gt;=1,1,0)</f>
        <v>0</v>
      </c>
      <c r="Z8608" s="12">
        <f>IF(OR(Tableau1[[#This Row],[Access R1 + S1+ T1 ]]&gt;=1,Tableau1[[#This Row],[Access V1 +W1 + X1]]&gt;=1),1,0)</f>
        <v>0</v>
      </c>
      <c r="AB8608" s="10" t="str">
        <f>Tableau1[[#This Row],[DOI]]</f>
        <v>doi: 10.1136/bmj.j42</v>
      </c>
      <c r="AC8608" s="13" t="str">
        <f>Tableau1[[#This Row],[Authors]]&amp;", "&amp;Tableau1[[#This Row],[Title]]&amp;" "&amp;Tableau1[[#This Row],[Journal]]&amp;". "&amp;Tableau1[[#This Row],[Year]]</f>
        <v>[No authors listed], Saving sight and lives online. BMJ. 2017</v>
      </c>
    </row>
    <row r="8609" spans="1:29" x14ac:dyDescent="0.3">
      <c r="A8609">
        <v>915</v>
      </c>
      <c r="B8609" t="s">
        <v>4177</v>
      </c>
      <c r="C8609" t="s">
        <v>14431</v>
      </c>
      <c r="D8609" t="s">
        <v>24598</v>
      </c>
      <c r="E8609" t="s">
        <v>2852</v>
      </c>
      <c r="F8609" s="10"/>
      <c r="G8609">
        <v>2017</v>
      </c>
      <c r="J8609">
        <v>0.77283736012309689</v>
      </c>
      <c r="L8609" t="s">
        <v>35403</v>
      </c>
      <c r="M8609">
        <v>29068575</v>
      </c>
      <c r="Q8609" s="10"/>
      <c r="R8609" s="11">
        <f t="shared" si="268"/>
        <v>0</v>
      </c>
      <c r="U8609" s="11">
        <f t="shared" si="269"/>
        <v>0</v>
      </c>
      <c r="Y8609" s="11">
        <f>IF(SUM(Tableau1[[#This Row],[Other access]:[Sci-hub access]])&gt;=1,1,0)</f>
        <v>0</v>
      </c>
      <c r="Z8609" s="12">
        <f>IF(OR(Tableau1[[#This Row],[Access R1 + S1+ T1 ]]&gt;=1,Tableau1[[#This Row],[Access V1 +W1 + X1]]&gt;=1),1,0)</f>
        <v>0</v>
      </c>
      <c r="AB8609" s="10" t="str">
        <f>Tableau1[[#This Row],[DOI]]</f>
        <v>doi: 10.17219/acem/64023</v>
      </c>
      <c r="AC8609" s="13" t="str">
        <f>Tableau1[[#This Row],[Authors]]&amp;", "&amp;Tableau1[[#This Row],[Title]]&amp;" "&amp;Tableau1[[#This Row],[Journal]]&amp;". "&amp;Tableau1[[#This Row],[Year]]</f>
        <v>Iwanejko M, Turno-Kręcicka A, Tomczyk-Socha M, Kaczorowski K, Grzybowski A, Misiuk-Hojło M., Evaluation of the anterior chamber angle in pseudoexfoliation syndrome. Adv Clin Exp Med. 2017</v>
      </c>
    </row>
    <row r="8610" spans="1:29" x14ac:dyDescent="0.3">
      <c r="A8610">
        <v>8405</v>
      </c>
      <c r="B8610" t="s">
        <v>11088</v>
      </c>
      <c r="C8610" t="s">
        <v>21274</v>
      </c>
      <c r="D8610" t="s">
        <v>31526</v>
      </c>
      <c r="E8610" t="s">
        <v>3017</v>
      </c>
      <c r="F8610" s="10"/>
      <c r="G8610">
        <v>2017</v>
      </c>
      <c r="J8610">
        <v>0.77297312519945671</v>
      </c>
      <c r="L8610" t="s">
        <v>42746</v>
      </c>
      <c r="M8610">
        <v>27919794</v>
      </c>
      <c r="Q8610" s="10"/>
      <c r="R8610" s="11">
        <f t="shared" si="268"/>
        <v>0</v>
      </c>
      <c r="U8610" s="11">
        <f t="shared" si="269"/>
        <v>0</v>
      </c>
      <c r="Y8610" s="11">
        <f>IF(SUM(Tableau1[[#This Row],[Other access]:[Sci-hub access]])&gt;=1,1,0)</f>
        <v>0</v>
      </c>
      <c r="Z8610" s="12">
        <f>IF(OR(Tableau1[[#This Row],[Access R1 + S1+ T1 ]]&gt;=1,Tableau1[[#This Row],[Access V1 +W1 + X1]]&gt;=1),1,0)</f>
        <v>0</v>
      </c>
      <c r="AB8610" s="10" t="str">
        <f>Tableau1[[#This Row],[DOI]]</f>
        <v>doi: 10.1016/j.jstrokecerebrovasdis.2016.11.005</v>
      </c>
      <c r="AC8610" s="13" t="str">
        <f>Tableau1[[#This Row],[Authors]]&amp;", "&amp;Tableau1[[#This Row],[Title]]&amp;" "&amp;Tableau1[[#This Row],[Journal]]&amp;". "&amp;Tableau1[[#This Row],[Year]]</f>
        <v>Gon Y, Sakaguchi M, Oyama N, Mochizuki H., Diagnostic Utility of Contrast-enhanced 3D T1-weighted Imaging in Acute Cerebral Infarction Associated with Graves Disease. J Stroke Cerebrovasc Dis. 2017</v>
      </c>
    </row>
    <row r="8611" spans="1:29" x14ac:dyDescent="0.3">
      <c r="A8611">
        <v>10472</v>
      </c>
      <c r="B8611" t="s">
        <v>12957</v>
      </c>
      <c r="C8611" t="s">
        <v>23123</v>
      </c>
      <c r="D8611" t="s">
        <v>33410</v>
      </c>
      <c r="E8611" t="s">
        <v>34015</v>
      </c>
      <c r="F8611" s="10"/>
      <c r="G8611">
        <v>2017</v>
      </c>
      <c r="J8611">
        <v>0.77298964307453244</v>
      </c>
      <c r="L8611" t="s">
        <v>44722</v>
      </c>
      <c r="M8611">
        <v>27268460</v>
      </c>
      <c r="Q8611" s="10"/>
      <c r="R8611" s="11">
        <f t="shared" si="268"/>
        <v>0</v>
      </c>
      <c r="U8611" s="11">
        <f t="shared" si="269"/>
        <v>0</v>
      </c>
      <c r="Y8611" s="11">
        <f>IF(SUM(Tableau1[[#This Row],[Other access]:[Sci-hub access]])&gt;=1,1,0)</f>
        <v>0</v>
      </c>
      <c r="Z8611" s="12">
        <f>IF(OR(Tableau1[[#This Row],[Access R1 + S1+ T1 ]]&gt;=1,Tableau1[[#This Row],[Access V1 +W1 + X1]]&gt;=1),1,0)</f>
        <v>0</v>
      </c>
      <c r="AB8611" s="10" t="str">
        <f>Tableau1[[#This Row],[DOI]]</f>
        <v>doi: 10.1080/13816810.2016.1188120</v>
      </c>
      <c r="AC8611" s="13" t="str">
        <f>Tableau1[[#This Row],[Authors]]&amp;", "&amp;Tableau1[[#This Row],[Title]]&amp;" "&amp;Tableau1[[#This Row],[Journal]]&amp;". "&amp;Tableau1[[#This Row],[Year]]</f>
        <v>Rossi S, De Rosa G, D'Alterio FM, Orrico A, Banfi S, Testa F, Simonelli F., Intrafamilial heterogeneity of congenital optic disc pit maculopathy. Ophthalmic Genet. 2017</v>
      </c>
    </row>
    <row r="8612" spans="1:29" x14ac:dyDescent="0.3">
      <c r="A8612">
        <v>5059</v>
      </c>
      <c r="B8612" t="s">
        <v>512</v>
      </c>
      <c r="C8612" t="s">
        <v>513</v>
      </c>
      <c r="D8612" t="s">
        <v>514</v>
      </c>
      <c r="E8612" t="s">
        <v>3226</v>
      </c>
      <c r="F8612" s="10"/>
      <c r="G8612">
        <v>2017</v>
      </c>
      <c r="J8612">
        <v>0.77303411894164997</v>
      </c>
      <c r="L8612" t="s">
        <v>39467</v>
      </c>
      <c r="M8612">
        <v>28378980</v>
      </c>
      <c r="Q8612" s="10"/>
      <c r="R8612" s="11">
        <f t="shared" si="268"/>
        <v>0</v>
      </c>
      <c r="U8612" s="11">
        <f t="shared" si="269"/>
        <v>0</v>
      </c>
      <c r="Y8612" s="11">
        <f>IF(SUM(Tableau1[[#This Row],[Other access]:[Sci-hub access]])&gt;=1,1,0)</f>
        <v>0</v>
      </c>
      <c r="Z8612" s="12">
        <f>IF(OR(Tableau1[[#This Row],[Access R1 + S1+ T1 ]]&gt;=1,Tableau1[[#This Row],[Access V1 +W1 + X1]]&gt;=1),1,0)</f>
        <v>0</v>
      </c>
      <c r="AB8612" s="10" t="str">
        <f>Tableau1[[#This Row],[DOI]]</f>
        <v>doi: 10.5604/12321966.1233899</v>
      </c>
      <c r="AC8612" s="13" t="str">
        <f>Tableau1[[#This Row],[Authors]]&amp;", "&amp;Tableau1[[#This Row],[Title]]&amp;" "&amp;Tableau1[[#This Row],[Journal]]&amp;". "&amp;Tableau1[[#This Row],[Year]]</f>
        <v>Latalska M, Prokopiuk A, Wróbel-Dudzińska D, Mackiewicz J., Subthreshold micropulse yellow 577 nm laser therapy of diabetic macular oedema in rural and urban patients of south-eastern Poland. Ann Agric Environ Med. 2017</v>
      </c>
    </row>
    <row r="8613" spans="1:29" x14ac:dyDescent="0.3">
      <c r="A8613">
        <v>6860</v>
      </c>
      <c r="B8613" t="s">
        <v>9734</v>
      </c>
      <c r="C8613" t="s">
        <v>19938</v>
      </c>
      <c r="D8613" t="s">
        <v>30168</v>
      </c>
      <c r="E8613" t="s">
        <v>2440</v>
      </c>
      <c r="F8613" s="10"/>
      <c r="G8613">
        <v>2017</v>
      </c>
      <c r="J8613">
        <v>0.77312853923218317</v>
      </c>
      <c r="L8613" t="s">
        <v>41219</v>
      </c>
      <c r="M8613">
        <v>28153739</v>
      </c>
      <c r="Q8613" s="10"/>
      <c r="R8613" s="11">
        <f t="shared" si="268"/>
        <v>0</v>
      </c>
      <c r="U8613" s="11">
        <f t="shared" si="269"/>
        <v>0</v>
      </c>
      <c r="Y8613" s="11">
        <f>IF(SUM(Tableau1[[#This Row],[Other access]:[Sci-hub access]])&gt;=1,1,0)</f>
        <v>0</v>
      </c>
      <c r="Z8613" s="12">
        <f>IF(OR(Tableau1[[#This Row],[Access R1 + S1+ T1 ]]&gt;=1,Tableau1[[#This Row],[Access V1 +W1 + X1]]&gt;=1),1,0)</f>
        <v>0</v>
      </c>
      <c r="AB8613" s="10" t="str">
        <f>Tableau1[[#This Row],[DOI]]</f>
        <v>doi: 10.1016/j.exer.2017.01.007</v>
      </c>
      <c r="AC8613" s="13" t="str">
        <f>Tableau1[[#This Row],[Authors]]&amp;", "&amp;Tableau1[[#This Row],[Title]]&amp;" "&amp;Tableau1[[#This Row],[Journal]]&amp;". "&amp;Tableau1[[#This Row],[Year]]</f>
        <v>Calkins DJ, Pekny M, Cooper ML, Benowitz L; Lasker/IRRF Initiative on Astrocytes and Glaucomatous Neurodegeneration Participants.., The challenge of regenerative therapies for the optic nerve in glaucoma. Exp Eye Res. 2017</v>
      </c>
    </row>
    <row r="8614" spans="1:29" x14ac:dyDescent="0.3">
      <c r="A8614">
        <v>7471</v>
      </c>
      <c r="B8614" t="s">
        <v>10273</v>
      </c>
      <c r="C8614" t="s">
        <v>20475</v>
      </c>
      <c r="D8614" t="s">
        <v>30708</v>
      </c>
      <c r="E8614" t="s">
        <v>2441</v>
      </c>
      <c r="F8614" s="10"/>
      <c r="G8614">
        <v>2017</v>
      </c>
      <c r="J8614">
        <v>0.7731871456199092</v>
      </c>
      <c r="L8614" t="s">
        <v>41826</v>
      </c>
      <c r="M8614">
        <v>28089679</v>
      </c>
      <c r="Q8614" s="10"/>
      <c r="R8614" s="11">
        <f t="shared" si="268"/>
        <v>0</v>
      </c>
      <c r="U8614" s="11">
        <f t="shared" si="269"/>
        <v>0</v>
      </c>
      <c r="Y8614" s="11">
        <f>IF(SUM(Tableau1[[#This Row],[Other access]:[Sci-hub access]])&gt;=1,1,0)</f>
        <v>0</v>
      </c>
      <c r="Z8614" s="12">
        <f>IF(OR(Tableau1[[#This Row],[Access R1 + S1+ T1 ]]&gt;=1,Tableau1[[#This Row],[Access V1 +W1 + X1]]&gt;=1),1,0)</f>
        <v>0</v>
      </c>
      <c r="AB8614" s="10" t="str">
        <f>Tableau1[[#This Row],[DOI]]</f>
        <v>doi: 10.1016/j.ophtha.2016.12.015</v>
      </c>
      <c r="AC8614" s="13" t="str">
        <f>Tableau1[[#This Row],[Authors]]&amp;", "&amp;Tableau1[[#This Row],[Title]]&amp;" "&amp;Tableau1[[#This Row],[Journal]]&amp;". "&amp;Tableau1[[#This Row],[Year]]</f>
        <v>Francis JH, Brodie SE, Marr B, Zabor EC, Mondesire-Crump I, Abramson DH., Efficacy and Toxicity of Intravitreous Chemotherapy for Retinoblastoma: Four-Year Experience. Ophthalmology. 2017</v>
      </c>
    </row>
    <row r="8615" spans="1:29" x14ac:dyDescent="0.3">
      <c r="A8615">
        <v>5436</v>
      </c>
      <c r="B8615" t="s">
        <v>8486</v>
      </c>
      <c r="C8615" t="s">
        <v>18708</v>
      </c>
      <c r="D8615" t="s">
        <v>28916</v>
      </c>
      <c r="E8615" t="s">
        <v>34142</v>
      </c>
      <c r="F8615" s="10"/>
      <c r="G8615">
        <v>2017</v>
      </c>
      <c r="J8615">
        <v>0.77321941792985949</v>
      </c>
      <c r="L8615" t="s">
        <v>39826</v>
      </c>
      <c r="M8615">
        <v>28335798</v>
      </c>
      <c r="Q8615" s="10"/>
      <c r="R8615" s="11">
        <f t="shared" si="268"/>
        <v>0</v>
      </c>
      <c r="U8615" s="11">
        <f t="shared" si="269"/>
        <v>0</v>
      </c>
      <c r="Y8615" s="11">
        <f>IF(SUM(Tableau1[[#This Row],[Other access]:[Sci-hub access]])&gt;=1,1,0)</f>
        <v>0</v>
      </c>
      <c r="Z8615" s="12">
        <f>IF(OR(Tableau1[[#This Row],[Access R1 + S1+ T1 ]]&gt;=1,Tableau1[[#This Row],[Access V1 +W1 + X1]]&gt;=1),1,0)</f>
        <v>0</v>
      </c>
      <c r="AB8615" s="10" t="str">
        <f>Tableau1[[#This Row],[DOI]]</f>
        <v>doi: 10.1186/s13075-017-1222-3</v>
      </c>
      <c r="AC8615" s="13" t="str">
        <f>Tableau1[[#This Row],[Authors]]&amp;", "&amp;Tableau1[[#This Row],[Title]]&amp;" "&amp;Tableau1[[#This Row],[Journal]]&amp;". "&amp;Tableau1[[#This Row],[Year]]</f>
        <v>Grayson PC, Yazici Y, Merideth M, Sen HN, Davis M, Novakovich E, Joyal E, Goldbach-Mansky R, Sibley CH., Treatment of mucocutaneous manifestations in Behçet's disease with anakinra: a pilot open-label study. Arthritis Res Ther. 2017</v>
      </c>
    </row>
    <row r="8616" spans="1:29" x14ac:dyDescent="0.3">
      <c r="A8616">
        <v>7935</v>
      </c>
      <c r="B8616" t="s">
        <v>10673</v>
      </c>
      <c r="C8616" t="s">
        <v>20869</v>
      </c>
      <c r="D8616" t="s">
        <v>31111</v>
      </c>
      <c r="E8616" t="s">
        <v>2807</v>
      </c>
      <c r="F8616" s="10"/>
      <c r="G8616">
        <v>2017</v>
      </c>
      <c r="J8616">
        <v>0.77334049817975237</v>
      </c>
      <c r="L8616" t="s">
        <v>42282</v>
      </c>
      <c r="M8616">
        <v>28027242</v>
      </c>
      <c r="Q8616" s="10"/>
      <c r="R8616" s="11">
        <f t="shared" si="268"/>
        <v>0</v>
      </c>
      <c r="U8616" s="11">
        <f t="shared" si="269"/>
        <v>0</v>
      </c>
      <c r="Y8616" s="11">
        <f>IF(SUM(Tableau1[[#This Row],[Other access]:[Sci-hub access]])&gt;=1,1,0)</f>
        <v>0</v>
      </c>
      <c r="Z8616" s="12">
        <f>IF(OR(Tableau1[[#This Row],[Access R1 + S1+ T1 ]]&gt;=1,Tableau1[[#This Row],[Access V1 +W1 + X1]]&gt;=1),1,0)</f>
        <v>0</v>
      </c>
      <c r="AB8616" s="10" t="str">
        <f>Tableau1[[#This Row],[DOI]]</f>
        <v>doi: 10.1097/PRS.0000000000002866</v>
      </c>
      <c r="AC8616" s="13" t="str">
        <f>Tableau1[[#This Row],[Authors]]&amp;", "&amp;Tableau1[[#This Row],[Title]]&amp;" "&amp;Tableau1[[#This Row],[Journal]]&amp;". "&amp;Tableau1[[#This Row],[Year]]</f>
        <v>Cornelissen MJ, Loudon SE, van Doorn FE, Muller RP, van Veelen MC, Mathijssen IM., Very Low Prevalence of Intracranial Hypertension in Trigonocephaly. Plast Reconstr Surg. 2017</v>
      </c>
    </row>
    <row r="8617" spans="1:29" ht="28.8" x14ac:dyDescent="0.3">
      <c r="A8617">
        <v>3640</v>
      </c>
      <c r="B8617" t="s">
        <v>6812</v>
      </c>
      <c r="C8617" t="s">
        <v>17053</v>
      </c>
      <c r="D8617" t="s">
        <v>27236</v>
      </c>
      <c r="E8617" t="s">
        <v>2504</v>
      </c>
      <c r="F8617" s="10"/>
      <c r="G8617">
        <v>2017</v>
      </c>
      <c r="J8617">
        <v>0.77358490365812671</v>
      </c>
      <c r="L8617" t="s">
        <v>38086</v>
      </c>
      <c r="M8617">
        <v>28553957</v>
      </c>
      <c r="Q8617" s="10"/>
      <c r="R8617" s="11">
        <f t="shared" si="268"/>
        <v>0</v>
      </c>
      <c r="U8617" s="11">
        <f t="shared" si="269"/>
        <v>0</v>
      </c>
      <c r="Y8617" s="11">
        <f>IF(SUM(Tableau1[[#This Row],[Other access]:[Sci-hub access]])&gt;=1,1,0)</f>
        <v>0</v>
      </c>
      <c r="Z8617" s="12">
        <f>IF(OR(Tableau1[[#This Row],[Access R1 + S1+ T1 ]]&gt;=1,Tableau1[[#This Row],[Access V1 +W1 + X1]]&gt;=1),1,0)</f>
        <v>0</v>
      </c>
      <c r="AB8617" s="10" t="str">
        <f>Tableau1[[#This Row],[DOI]]</f>
        <v>doi: 10.1038/ng.3875</v>
      </c>
      <c r="AC8617" s="13" t="str">
        <f>Tableau1[[#This Row],[Authors]]&amp;", "&amp;Tableau1[[#This Row],[Title]]&amp;" "&amp;Tableau1[[#This Row],[Journal]]&amp;". "&amp;Tableau1[[#This Row],[Year]]</f>
        <v>Aung T, Ozaki M, Lee MC, Schlötzer-Schrehardt U, Thorleifsson G, Mizoguchi T, Igo RP Jr, Haripriya A, Williams SE, Astakhov YS, Orr AC, Burdon KP, Nakano S, Mori K, Abu-Amero K, Hauser M, Li Z, Prakadeeswari G, Bailey JNC, Cherecheanu AP, Kang JH, Nelson S, et al., Genetic association study of exfoliation syndrome identifies a protective rare variant at LOXL1 and five new susceptibility loci. Nat Genet. 2017</v>
      </c>
    </row>
    <row r="8618" spans="1:29" x14ac:dyDescent="0.3">
      <c r="A8618">
        <v>4676</v>
      </c>
      <c r="B8618" t="s">
        <v>7790</v>
      </c>
      <c r="C8618" t="s">
        <v>18022</v>
      </c>
      <c r="D8618" t="s">
        <v>28220</v>
      </c>
      <c r="E8618" t="s">
        <v>2478</v>
      </c>
      <c r="F8618" s="10"/>
      <c r="G8618">
        <v>2017</v>
      </c>
      <c r="J8618">
        <v>0.77360739658363809</v>
      </c>
      <c r="L8618" t="s">
        <v>39092</v>
      </c>
      <c r="M8618">
        <v>28420093</v>
      </c>
      <c r="Q8618" s="10"/>
      <c r="R8618" s="11">
        <f t="shared" si="268"/>
        <v>0</v>
      </c>
      <c r="U8618" s="11">
        <f t="shared" si="269"/>
        <v>0</v>
      </c>
      <c r="Y8618" s="11">
        <f>IF(SUM(Tableau1[[#This Row],[Other access]:[Sci-hub access]])&gt;=1,1,0)</f>
        <v>0</v>
      </c>
      <c r="Z8618" s="12">
        <f>IF(OR(Tableau1[[#This Row],[Access R1 + S1+ T1 ]]&gt;=1,Tableau1[[#This Row],[Access V1 +W1 + X1]]&gt;=1),1,0)</f>
        <v>0</v>
      </c>
      <c r="AB8618" s="10" t="str">
        <f>Tableau1[[#This Row],[DOI]]</f>
        <v>doi: 10.3390/ijms18040836</v>
      </c>
      <c r="AC8618" s="13" t="str">
        <f>Tableau1[[#This Row],[Authors]]&amp;", "&amp;Tableau1[[#This Row],[Title]]&amp;" "&amp;Tableau1[[#This Row],[Journal]]&amp;". "&amp;Tableau1[[#This Row],[Year]]</f>
        <v>Shikama Y, Kudo Y, Ishimaru N, Funaki M., Potential Role of Free Fatty Acids in the Pathogenesis of Periodontitis and Primary Sjögren's Syndrome. Int J Mol Sci. 2017</v>
      </c>
    </row>
    <row r="8619" spans="1:29" x14ac:dyDescent="0.3">
      <c r="A8619">
        <v>727</v>
      </c>
      <c r="B8619" t="s">
        <v>3990</v>
      </c>
      <c r="C8619" t="s">
        <v>14245</v>
      </c>
      <c r="D8619" t="s">
        <v>24410</v>
      </c>
      <c r="E8619" t="s">
        <v>2511</v>
      </c>
      <c r="F8619" s="10"/>
      <c r="G8619">
        <v>2017</v>
      </c>
      <c r="J8619">
        <v>0.77381375702658994</v>
      </c>
      <c r="L8619" t="s">
        <v>35220</v>
      </c>
      <c r="M8619">
        <v>29133631</v>
      </c>
      <c r="Q8619" s="10"/>
      <c r="R8619" s="11">
        <f t="shared" si="268"/>
        <v>0</v>
      </c>
      <c r="U8619" s="11">
        <f t="shared" si="269"/>
        <v>0</v>
      </c>
      <c r="Y8619" s="11">
        <f>IF(SUM(Tableau1[[#This Row],[Other access]:[Sci-hub access]])&gt;=1,1,0)</f>
        <v>0</v>
      </c>
      <c r="Z8619" s="12">
        <f>IF(OR(Tableau1[[#This Row],[Access R1 + S1+ T1 ]]&gt;=1,Tableau1[[#This Row],[Access V1 +W1 + X1]]&gt;=1),1,0)</f>
        <v>0</v>
      </c>
      <c r="AB8619" s="10" t="str">
        <f>Tableau1[[#This Row],[DOI]]</f>
        <v>doi: 10.4103/ijo.IJO_358_17</v>
      </c>
      <c r="AC8619" s="13" t="str">
        <f>Tableau1[[#This Row],[Authors]]&amp;", "&amp;Tableau1[[#This Row],[Title]]&amp;" "&amp;Tableau1[[#This Row],[Journal]]&amp;". "&amp;Tableau1[[#This Row],[Year]]</f>
        <v>Manickam AH, Michael MJ, Ramasamy S., Mitochondrial genetics and therapeutic overview of Leber's hereditary optic neuropathy. Indian J Ophthalmol. 2017</v>
      </c>
    </row>
    <row r="8620" spans="1:29" x14ac:dyDescent="0.3">
      <c r="A8620">
        <v>6738</v>
      </c>
      <c r="B8620" t="s">
        <v>9633</v>
      </c>
      <c r="C8620" t="s">
        <v>19837</v>
      </c>
      <c r="D8620" t="s">
        <v>30066</v>
      </c>
      <c r="E8620" t="s">
        <v>34341</v>
      </c>
      <c r="F8620" s="10"/>
      <c r="G8620">
        <v>2017</v>
      </c>
      <c r="J8620">
        <v>0.77393943041151547</v>
      </c>
      <c r="L8620" t="s">
        <v>41099</v>
      </c>
      <c r="M8620">
        <v>28168440</v>
      </c>
      <c r="Q8620" s="10"/>
      <c r="R8620" s="11">
        <f t="shared" si="268"/>
        <v>0</v>
      </c>
      <c r="U8620" s="11">
        <f t="shared" si="269"/>
        <v>0</v>
      </c>
      <c r="Y8620" s="11">
        <f>IF(SUM(Tableau1[[#This Row],[Other access]:[Sci-hub access]])&gt;=1,1,0)</f>
        <v>0</v>
      </c>
      <c r="Z8620" s="12">
        <f>IF(OR(Tableau1[[#This Row],[Access R1 + S1+ T1 ]]&gt;=1,Tableau1[[#This Row],[Access V1 +W1 + X1]]&gt;=1),1,0)</f>
        <v>0</v>
      </c>
      <c r="AB8620" s="10" t="str">
        <f>Tableau1[[#This Row],[DOI]]</f>
        <v>doi: 10.1007/s11255-017-1521-2</v>
      </c>
      <c r="AC8620" s="13" t="str">
        <f>Tableau1[[#This Row],[Authors]]&amp;", "&amp;Tableau1[[#This Row],[Title]]&amp;" "&amp;Tableau1[[#This Row],[Journal]]&amp;". "&amp;Tableau1[[#This Row],[Year]]</f>
        <v>Pajoumand A, Zamani N, Hassanian-Moghaddam H, Shadnia S., Can duration of hemodialysis be estimated based on the on-arrival laboratory tests and clinical manifestations in methanol-poisoned patients? Int Urol Nephrol. 2017</v>
      </c>
    </row>
    <row r="8621" spans="1:29" x14ac:dyDescent="0.3">
      <c r="A8621">
        <v>7783</v>
      </c>
      <c r="B8621" t="s">
        <v>10548</v>
      </c>
      <c r="C8621" t="s">
        <v>20744</v>
      </c>
      <c r="D8621" t="s">
        <v>30985</v>
      </c>
      <c r="E8621" t="s">
        <v>2673</v>
      </c>
      <c r="F8621" s="10"/>
      <c r="G8621">
        <v>2017</v>
      </c>
      <c r="J8621">
        <v>0.77397970908313396</v>
      </c>
      <c r="L8621" t="s">
        <v>42134</v>
      </c>
      <c r="M8621">
        <v>28057431</v>
      </c>
      <c r="Q8621" s="10"/>
      <c r="R8621" s="11">
        <f t="shared" si="268"/>
        <v>0</v>
      </c>
      <c r="U8621" s="11">
        <f t="shared" si="269"/>
        <v>0</v>
      </c>
      <c r="Y8621" s="11">
        <f>IF(SUM(Tableau1[[#This Row],[Other access]:[Sci-hub access]])&gt;=1,1,0)</f>
        <v>0</v>
      </c>
      <c r="Z8621" s="12">
        <f>IF(OR(Tableau1[[#This Row],[Access R1 + S1+ T1 ]]&gt;=1,Tableau1[[#This Row],[Access V1 +W1 + X1]]&gt;=1),1,0)</f>
        <v>0</v>
      </c>
      <c r="AB8621" s="10" t="str">
        <f>Tableau1[[#This Row],[DOI]]</f>
        <v>doi: 10.1016/j.parkreldis.2016.12.023</v>
      </c>
      <c r="AC8621" s="13" t="str">
        <f>Tableau1[[#This Row],[Authors]]&amp;", "&amp;Tableau1[[#This Row],[Title]]&amp;" "&amp;Tableau1[[#This Row],[Journal]]&amp;". "&amp;Tableau1[[#This Row],[Year]]</f>
        <v>Stezin A, Lenka A, Jhunjhunwala K, Saini J, Pal PK., Advanced structural neuroimaging in progressive supranuclear palsy: Where do we stand? Parkinsonism Relat Disord. 2017</v>
      </c>
    </row>
    <row r="8622" spans="1:29" x14ac:dyDescent="0.3">
      <c r="A8622">
        <v>8399</v>
      </c>
      <c r="B8622" t="s">
        <v>11083</v>
      </c>
      <c r="C8622" t="s">
        <v>21269</v>
      </c>
      <c r="D8622" t="s">
        <v>31521</v>
      </c>
      <c r="E8622" t="s">
        <v>2471</v>
      </c>
      <c r="F8622" s="10"/>
      <c r="G8622">
        <v>2017</v>
      </c>
      <c r="J8622">
        <v>0.77413096300961792</v>
      </c>
      <c r="L8622" t="s">
        <v>42740</v>
      </c>
      <c r="M8622">
        <v>27921205</v>
      </c>
      <c r="Q8622" s="10"/>
      <c r="R8622" s="11">
        <f t="shared" si="268"/>
        <v>0</v>
      </c>
      <c r="U8622" s="11">
        <f t="shared" si="269"/>
        <v>0</v>
      </c>
      <c r="Y8622" s="11">
        <f>IF(SUM(Tableau1[[#This Row],[Other access]:[Sci-hub access]])&gt;=1,1,0)</f>
        <v>0</v>
      </c>
      <c r="Z8622" s="12">
        <f>IF(OR(Tableau1[[#This Row],[Access R1 + S1+ T1 ]]&gt;=1,Tableau1[[#This Row],[Access V1 +W1 + X1]]&gt;=1),1,0)</f>
        <v>0</v>
      </c>
      <c r="AB8622" s="10" t="str">
        <f>Tableau1[[#This Row],[DOI]]</f>
        <v>doi: 10.1007/s10792-016-0398-x</v>
      </c>
      <c r="AC8622" s="13" t="str">
        <f>Tableau1[[#This Row],[Authors]]&amp;", "&amp;Tableau1[[#This Row],[Title]]&amp;" "&amp;Tableau1[[#This Row],[Journal]]&amp;". "&amp;Tableau1[[#This Row],[Year]]</f>
        <v>Kim YC, Kang KT, Yeo Y, Kim KS, Siringo FS., Consistent pattern in positional instability of polyfocal full-optics accommodative IOL. Int Ophthalmol. 2017</v>
      </c>
    </row>
    <row r="8623" spans="1:29" ht="28.8" x14ac:dyDescent="0.3">
      <c r="A8623">
        <v>2106</v>
      </c>
      <c r="B8623" t="s">
        <v>5342</v>
      </c>
      <c r="C8623" t="s">
        <v>15587</v>
      </c>
      <c r="D8623" t="s">
        <v>25764</v>
      </c>
      <c r="E8623" t="s">
        <v>34076</v>
      </c>
      <c r="F8623" s="10"/>
      <c r="G8623">
        <v>2017</v>
      </c>
      <c r="J8623">
        <v>0.77413989681010709</v>
      </c>
      <c r="L8623" t="s">
        <v>36577</v>
      </c>
      <c r="M8623">
        <v>28817343</v>
      </c>
      <c r="Q8623" s="10"/>
      <c r="R8623" s="11">
        <f t="shared" si="268"/>
        <v>0</v>
      </c>
      <c r="U8623" s="11">
        <f t="shared" si="269"/>
        <v>0</v>
      </c>
      <c r="Y8623" s="11">
        <f>IF(SUM(Tableau1[[#This Row],[Other access]:[Sci-hub access]])&gt;=1,1,0)</f>
        <v>0</v>
      </c>
      <c r="Z8623" s="12">
        <f>IF(OR(Tableau1[[#This Row],[Access R1 + S1+ T1 ]]&gt;=1,Tableau1[[#This Row],[Access V1 +W1 + X1]]&gt;=1),1,0)</f>
        <v>0</v>
      </c>
      <c r="AB8623" s="10" t="str">
        <f>Tableau1[[#This Row],[DOI]]</f>
        <v>doi: 10.1089/hgtb.2017.079</v>
      </c>
      <c r="AC8623" s="13" t="str">
        <f>Tableau1[[#This Row],[Authors]]&amp;", "&amp;Tableau1[[#This Row],[Title]]&amp;" "&amp;Tableau1[[#This Row],[Journal]]&amp;". "&amp;Tableau1[[#This Row],[Year]]</f>
        <v>Askou AL, Benckendorff JNE, Holmgaard A, Storm T, Aagaard L, Bek T, Mikkelsen JG, Corydon TJ., Suppression of Choroidal Neovascularization in Mice by Subretinal Delivery of Multigenic Lentiviral Vectors Encoding Anti-Angiogenic MicroRNAs. Hum Gene Ther Methods. 2017</v>
      </c>
    </row>
    <row r="8624" spans="1:29" x14ac:dyDescent="0.3">
      <c r="A8624">
        <v>9959</v>
      </c>
      <c r="B8624" t="s">
        <v>12485</v>
      </c>
      <c r="C8624" t="s">
        <v>22654</v>
      </c>
      <c r="D8624" t="s">
        <v>32933</v>
      </c>
      <c r="E8624" t="s">
        <v>2449</v>
      </c>
      <c r="F8624" s="10"/>
      <c r="G8624">
        <v>2017</v>
      </c>
      <c r="J8624">
        <v>0.77429028150804557</v>
      </c>
      <c r="L8624" t="s">
        <v>44217</v>
      </c>
      <c r="M8624">
        <v>27530184</v>
      </c>
      <c r="Q8624" s="10"/>
      <c r="R8624" s="11">
        <f t="shared" si="268"/>
        <v>0</v>
      </c>
      <c r="U8624" s="11">
        <f t="shared" si="269"/>
        <v>0</v>
      </c>
      <c r="Y8624" s="11">
        <f>IF(SUM(Tableau1[[#This Row],[Other access]:[Sci-hub access]])&gt;=1,1,0)</f>
        <v>0</v>
      </c>
      <c r="Z8624" s="12">
        <f>IF(OR(Tableau1[[#This Row],[Access R1 + S1+ T1 ]]&gt;=1,Tableau1[[#This Row],[Access V1 +W1 + X1]]&gt;=1),1,0)</f>
        <v>0</v>
      </c>
      <c r="AB8624" s="10" t="str">
        <f>Tableau1[[#This Row],[DOI]]</f>
        <v>doi: 10.1111/cxo.12421</v>
      </c>
      <c r="AC8624" s="13" t="str">
        <f>Tableau1[[#This Row],[Authors]]&amp;", "&amp;Tableau1[[#This Row],[Title]]&amp;" "&amp;Tableau1[[#This Row],[Journal]]&amp;". "&amp;Tableau1[[#This Row],[Year]]</f>
        <v>Chawla R, Mittal K, Venkatesh P, Sharma YR., Solar retinopathy following cannabis consumption. Clin Exp Optom. 2017</v>
      </c>
    </row>
    <row r="8625" spans="1:29" x14ac:dyDescent="0.3">
      <c r="A8625">
        <v>7096</v>
      </c>
      <c r="B8625" t="s">
        <v>9947</v>
      </c>
      <c r="C8625" t="s">
        <v>20150</v>
      </c>
      <c r="D8625" t="s">
        <v>30381</v>
      </c>
      <c r="E8625" t="s">
        <v>2529</v>
      </c>
      <c r="F8625" s="10"/>
      <c r="G8625">
        <v>2017</v>
      </c>
      <c r="J8625">
        <v>0.77448892791108037</v>
      </c>
      <c r="L8625" t="s">
        <v>41452</v>
      </c>
      <c r="M8625">
        <v>28129001</v>
      </c>
      <c r="Q8625" s="10"/>
      <c r="R8625" s="11">
        <f t="shared" si="268"/>
        <v>0</v>
      </c>
      <c r="U8625" s="11">
        <f t="shared" si="269"/>
        <v>0</v>
      </c>
      <c r="Y8625" s="11">
        <f>IF(SUM(Tableau1[[#This Row],[Other access]:[Sci-hub access]])&gt;=1,1,0)</f>
        <v>0</v>
      </c>
      <c r="Z8625" s="12">
        <f>IF(OR(Tableau1[[#This Row],[Access R1 + S1+ T1 ]]&gt;=1,Tableau1[[#This Row],[Access V1 +W1 + X1]]&gt;=1),1,0)</f>
        <v>0</v>
      </c>
      <c r="AB8625" s="10" t="str">
        <f>Tableau1[[#This Row],[DOI]]</f>
        <v>doi: 10.1080/02713683.2016.1262876</v>
      </c>
      <c r="AC8625" s="13" t="str">
        <f>Tableau1[[#This Row],[Authors]]&amp;", "&amp;Tableau1[[#This Row],[Title]]&amp;" "&amp;Tableau1[[#This Row],[Journal]]&amp;". "&amp;Tableau1[[#This Row],[Year]]</f>
        <v>Yang S, Kim W, Kim HS, Na KS; Epidemiologic Survey Committee of the Korean Ophthalmologic Society.., Association Between Migraine and Dry Eye Disease: A Nationwide Population-Based Study. Curr Eye Res. 2017</v>
      </c>
    </row>
    <row r="8626" spans="1:29" x14ac:dyDescent="0.3">
      <c r="A8626">
        <v>7113</v>
      </c>
      <c r="B8626" t="s">
        <v>1205</v>
      </c>
      <c r="C8626" t="s">
        <v>1206</v>
      </c>
      <c r="D8626" t="s">
        <v>1207</v>
      </c>
      <c r="E8626" t="s">
        <v>2586</v>
      </c>
      <c r="F8626" s="10"/>
      <c r="G8626">
        <v>2017</v>
      </c>
      <c r="J8626">
        <v>0.77470260506404742</v>
      </c>
      <c r="L8626" t="s">
        <v>41469</v>
      </c>
      <c r="M8626">
        <v>28127991</v>
      </c>
      <c r="Q8626" s="10"/>
      <c r="R8626" s="11">
        <f t="shared" si="268"/>
        <v>0</v>
      </c>
      <c r="U8626" s="11">
        <f t="shared" si="269"/>
        <v>0</v>
      </c>
      <c r="Y8626" s="11">
        <f>IF(SUM(Tableau1[[#This Row],[Other access]:[Sci-hub access]])&gt;=1,1,0)</f>
        <v>0</v>
      </c>
      <c r="Z8626" s="12">
        <f>IF(OR(Tableau1[[#This Row],[Access R1 + S1+ T1 ]]&gt;=1,Tableau1[[#This Row],[Access V1 +W1 + X1]]&gt;=1),1,0)</f>
        <v>0</v>
      </c>
      <c r="AB8626" s="10" t="str">
        <f>Tableau1[[#This Row],[DOI]]</f>
        <v>doi: 10.1080/14728222.2017.1288215</v>
      </c>
      <c r="AC8626" s="13" t="str">
        <f>Tableau1[[#This Row],[Authors]]&amp;", "&amp;Tableau1[[#This Row],[Title]]&amp;" "&amp;Tableau1[[#This Row],[Journal]]&amp;". "&amp;Tableau1[[#This Row],[Year]]</f>
        <v>Smith TJ., TSHR as a therapeutic target in Graves' disease. Expert Opin Ther Targets. 2017</v>
      </c>
    </row>
    <row r="8627" spans="1:29" ht="28.8" x14ac:dyDescent="0.3">
      <c r="A8627">
        <v>3185</v>
      </c>
      <c r="B8627" t="s">
        <v>6370</v>
      </c>
      <c r="C8627" t="s">
        <v>16613</v>
      </c>
      <c r="D8627" t="s">
        <v>26794</v>
      </c>
      <c r="E8627" t="s">
        <v>2658</v>
      </c>
      <c r="F8627" s="10"/>
      <c r="G8627">
        <v>2017</v>
      </c>
      <c r="J8627">
        <v>0.77474598868884348</v>
      </c>
      <c r="L8627" t="s">
        <v>37638</v>
      </c>
      <c r="M8627">
        <v>28622456</v>
      </c>
      <c r="Q8627" s="10"/>
      <c r="R8627" s="11">
        <f t="shared" si="268"/>
        <v>0</v>
      </c>
      <c r="U8627" s="11">
        <f t="shared" si="269"/>
        <v>0</v>
      </c>
      <c r="Y8627" s="11">
        <f>IF(SUM(Tableau1[[#This Row],[Other access]:[Sci-hub access]])&gt;=1,1,0)</f>
        <v>0</v>
      </c>
      <c r="Z8627" s="12">
        <f>IF(OR(Tableau1[[#This Row],[Access R1 + S1+ T1 ]]&gt;=1,Tableau1[[#This Row],[Access V1 +W1 + X1]]&gt;=1),1,0)</f>
        <v>0</v>
      </c>
      <c r="AB8627" s="10" t="str">
        <f>Tableau1[[#This Row],[DOI]]</f>
        <v>doi: 10.1002/art.40182</v>
      </c>
      <c r="AC8627" s="13" t="str">
        <f>Tableau1[[#This Row],[Authors]]&amp;", "&amp;Tableau1[[#This Row],[Title]]&amp;" "&amp;Tableau1[[#This Row],[Journal]]&amp;". "&amp;Tableau1[[#This Row],[Year]]</f>
        <v>Blokland SLM, Hillen MR, Kruize AA, Meller S, Homey B, Smithson GM, Radstake TRDJ, van Roon JAG., Increased CCL25 and T Helper Cells Expressing CCR9 in the Salivary Glands of Patients With Primary Sjögren's Syndrome: Potential New Axis in Lymphoid Neogenesis. Arthritis Rheumatol. 2017</v>
      </c>
    </row>
    <row r="8628" spans="1:29" x14ac:dyDescent="0.3">
      <c r="A8628">
        <v>6867</v>
      </c>
      <c r="B8628" t="s">
        <v>9741</v>
      </c>
      <c r="C8628" t="s">
        <v>19945</v>
      </c>
      <c r="D8628" t="s">
        <v>30175</v>
      </c>
      <c r="E8628" t="s">
        <v>2441</v>
      </c>
      <c r="F8628" s="10"/>
      <c r="G8628">
        <v>2017</v>
      </c>
      <c r="J8628">
        <v>0.77477402190107403</v>
      </c>
      <c r="L8628" t="s">
        <v>41226</v>
      </c>
      <c r="M8628">
        <v>28153439</v>
      </c>
      <c r="Q8628" s="10"/>
      <c r="R8628" s="11">
        <f t="shared" si="268"/>
        <v>0</v>
      </c>
      <c r="U8628" s="11">
        <f t="shared" si="269"/>
        <v>0</v>
      </c>
      <c r="Y8628" s="11">
        <f>IF(SUM(Tableau1[[#This Row],[Other access]:[Sci-hub access]])&gt;=1,1,0)</f>
        <v>0</v>
      </c>
      <c r="Z8628" s="12">
        <f>IF(OR(Tableau1[[#This Row],[Access R1 + S1+ T1 ]]&gt;=1,Tableau1[[#This Row],[Access V1 +W1 + X1]]&gt;=1),1,0)</f>
        <v>0</v>
      </c>
      <c r="AB8628" s="10" t="str">
        <f>Tableau1[[#This Row],[DOI]]</f>
        <v>doi: 10.1016/j.ophtha.2016.12.032</v>
      </c>
      <c r="AC8628" s="13" t="str">
        <f>Tableau1[[#This Row],[Authors]]&amp;", "&amp;Tableau1[[#This Row],[Title]]&amp;" "&amp;Tableau1[[#This Row],[Journal]]&amp;". "&amp;Tableau1[[#This Row],[Year]]</f>
        <v>Brodowska K, Stryjewski TP, Papavasileiou E, Chee YE, Eliott D., Validation of the Retinal Detachment after Open Globe Injury (RD-OGI) Score as an Effective Tool for Predicting Retinal Detachment. Ophthalmology. 2017</v>
      </c>
    </row>
    <row r="8629" spans="1:29" ht="28.8" x14ac:dyDescent="0.3">
      <c r="A8629">
        <v>223</v>
      </c>
      <c r="B8629" t="s">
        <v>3486</v>
      </c>
      <c r="C8629" t="s">
        <v>13747</v>
      </c>
      <c r="D8629" t="s">
        <v>23906</v>
      </c>
      <c r="E8629" t="s">
        <v>2485</v>
      </c>
      <c r="F8629" s="10"/>
      <c r="G8629">
        <v>2018</v>
      </c>
      <c r="J8629">
        <v>0.77480622930608356</v>
      </c>
      <c r="L8629" t="s">
        <v>34734</v>
      </c>
      <c r="M8629">
        <v>29320647</v>
      </c>
      <c r="Q8629" s="10"/>
      <c r="R8629" s="11">
        <f t="shared" si="268"/>
        <v>0</v>
      </c>
      <c r="U8629" s="11">
        <f t="shared" si="269"/>
        <v>0</v>
      </c>
      <c r="Y8629" s="11">
        <f>IF(SUM(Tableau1[[#This Row],[Other access]:[Sci-hub access]])&gt;=1,1,0)</f>
        <v>0</v>
      </c>
      <c r="Z8629" s="12">
        <f>IF(OR(Tableau1[[#This Row],[Access R1 + S1+ T1 ]]&gt;=1,Tableau1[[#This Row],[Access V1 +W1 + X1]]&gt;=1),1,0)</f>
        <v>0</v>
      </c>
      <c r="AB8629" s="10" t="str">
        <f>Tableau1[[#This Row],[DOI]]</f>
        <v>doi: 10.1056/NEJMoa1708831</v>
      </c>
      <c r="AC8629" s="13" t="str">
        <f>Tableau1[[#This Row],[Authors]]&amp;", "&amp;Tableau1[[#This Row],[Title]]&amp;" "&amp;Tableau1[[#This Row],[Journal]]&amp;". "&amp;Tableau1[[#This Row],[Year]]</f>
        <v>Bassler D, Shinwell ES, Hallman M, Jarreau PH, Plavka R, Carnielli V, Meisner C, Engel C, Koch A, Kreutzer K, van den Anker JN, Schwab M, Halliday HL, Poets CF; Neonatal European Study of Inhaled Steroids Trial Group.., Long-Term Effects of Inhaled Budesonide for Bronchopulmonary Dysplasia. N Engl J Med. 2018</v>
      </c>
    </row>
    <row r="8630" spans="1:29" x14ac:dyDescent="0.3">
      <c r="A8630">
        <v>5978</v>
      </c>
      <c r="B8630" t="s">
        <v>8974</v>
      </c>
      <c r="C8630" t="s">
        <v>19188</v>
      </c>
      <c r="D8630" t="s">
        <v>29404</v>
      </c>
      <c r="E8630" t="s">
        <v>2490</v>
      </c>
      <c r="F8630" s="10"/>
      <c r="G8630">
        <v>2017</v>
      </c>
      <c r="J8630">
        <v>0.7749255765119164</v>
      </c>
      <c r="L8630" t="s">
        <v>40357</v>
      </c>
      <c r="M8630">
        <v>28263735</v>
      </c>
      <c r="Q8630" s="10"/>
      <c r="R8630" s="11">
        <f t="shared" si="268"/>
        <v>0</v>
      </c>
      <c r="U8630" s="11">
        <f t="shared" si="269"/>
        <v>0</v>
      </c>
      <c r="Y8630" s="11">
        <f>IF(SUM(Tableau1[[#This Row],[Other access]:[Sci-hub access]])&gt;=1,1,0)</f>
        <v>0</v>
      </c>
      <c r="Z8630" s="12">
        <f>IF(OR(Tableau1[[#This Row],[Access R1 + S1+ T1 ]]&gt;=1,Tableau1[[#This Row],[Access V1 +W1 + X1]]&gt;=1),1,0)</f>
        <v>0</v>
      </c>
      <c r="AB8630" s="10" t="str">
        <f>Tableau1[[#This Row],[DOI]]</f>
        <v>doi: 10.1016/j.ajo.2017.02.028</v>
      </c>
      <c r="AC8630" s="13" t="str">
        <f>Tableau1[[#This Row],[Authors]]&amp;", "&amp;Tableau1[[#This Row],[Title]]&amp;" "&amp;Tableau1[[#This Row],[Journal]]&amp;". "&amp;Tableau1[[#This Row],[Year]]</f>
        <v>Sharief L, Lightman S, Blum-Hareuveni T, Bar A, Tomkins-Netzer O., Clinical Outcome of Retinal Vasculitis and Predictors for Prognosis of Ischemic Retinal Vasculitis. Am J Ophthalmol. 2017</v>
      </c>
    </row>
    <row r="8631" spans="1:29" x14ac:dyDescent="0.3">
      <c r="A8631">
        <v>8456</v>
      </c>
      <c r="B8631" t="s">
        <v>11135</v>
      </c>
      <c r="C8631" t="s">
        <v>21320</v>
      </c>
      <c r="D8631" t="s">
        <v>31574</v>
      </c>
      <c r="E8631" t="s">
        <v>2438</v>
      </c>
      <c r="F8631" s="10"/>
      <c r="G8631">
        <v>2017</v>
      </c>
      <c r="J8631">
        <v>0.77494062801859576</v>
      </c>
      <c r="L8631" t="s">
        <v>42795</v>
      </c>
      <c r="M8631">
        <v>27913439</v>
      </c>
      <c r="Q8631" s="10"/>
      <c r="R8631" s="11">
        <f t="shared" si="268"/>
        <v>0</v>
      </c>
      <c r="U8631" s="11">
        <f t="shared" si="269"/>
        <v>0</v>
      </c>
      <c r="Y8631" s="11">
        <f>IF(SUM(Tableau1[[#This Row],[Other access]:[Sci-hub access]])&gt;=1,1,0)</f>
        <v>0</v>
      </c>
      <c r="Z8631" s="12">
        <f>IF(OR(Tableau1[[#This Row],[Access R1 + S1+ T1 ]]&gt;=1,Tableau1[[#This Row],[Access V1 +W1 + X1]]&gt;=1),1,0)</f>
        <v>0</v>
      </c>
      <c r="AB8631" s="10" t="str">
        <f>Tableau1[[#This Row],[DOI]]</f>
        <v>doi: 10.1136/bjophthalmol-2016-309376</v>
      </c>
      <c r="AC8631" s="13" t="str">
        <f>Tableau1[[#This Row],[Authors]]&amp;", "&amp;Tableau1[[#This Row],[Title]]&amp;" "&amp;Tableau1[[#This Row],[Journal]]&amp;". "&amp;Tableau1[[#This Row],[Year]]</f>
        <v>Strong S, Liew G, Michaelides M., Retinitis pigmentosa-associated cystoid macular oedema: pathogenesis and avenues of intervention. Br J Ophthalmol. 2017</v>
      </c>
    </row>
    <row r="8632" spans="1:29" x14ac:dyDescent="0.3">
      <c r="A8632">
        <v>5329</v>
      </c>
      <c r="B8632" t="s">
        <v>8387</v>
      </c>
      <c r="C8632" t="s">
        <v>18610</v>
      </c>
      <c r="D8632" t="s">
        <v>28817</v>
      </c>
      <c r="E8632" t="s">
        <v>2558</v>
      </c>
      <c r="F8632" s="10"/>
      <c r="G8632">
        <v>2017</v>
      </c>
      <c r="J8632">
        <v>0.77501177757704431</v>
      </c>
      <c r="L8632" t="s">
        <v>39724</v>
      </c>
      <c r="M8632">
        <v>28347678</v>
      </c>
      <c r="Q8632" s="10"/>
      <c r="R8632" s="11">
        <f t="shared" si="268"/>
        <v>0</v>
      </c>
      <c r="U8632" s="11">
        <f t="shared" si="269"/>
        <v>0</v>
      </c>
      <c r="Y8632" s="11">
        <f>IF(SUM(Tableau1[[#This Row],[Other access]:[Sci-hub access]])&gt;=1,1,0)</f>
        <v>0</v>
      </c>
      <c r="Z8632" s="12">
        <f>IF(OR(Tableau1[[#This Row],[Access R1 + S1+ T1 ]]&gt;=1,Tableau1[[#This Row],[Access V1 +W1 + X1]]&gt;=1),1,0)</f>
        <v>0</v>
      </c>
      <c r="AB8632" s="10" t="str">
        <f>Tableau1[[#This Row],[DOI]]</f>
        <v>doi: 10.1016/j.jocn.2017.03.008</v>
      </c>
      <c r="AC8632" s="13" t="str">
        <f>Tableau1[[#This Row],[Authors]]&amp;", "&amp;Tableau1[[#This Row],[Title]]&amp;" "&amp;Tableau1[[#This Row],[Journal]]&amp;". "&amp;Tableau1[[#This Row],[Year]]</f>
        <v>Voisin MR, Sasikumar S, Russell JH, Zadeh G., One and a half syndrome following penetrating head injury: Case report. J Clin Neurosci. 2017</v>
      </c>
    </row>
    <row r="8633" spans="1:29" x14ac:dyDescent="0.3">
      <c r="A8633">
        <v>10515</v>
      </c>
      <c r="B8633" t="s">
        <v>12998</v>
      </c>
      <c r="C8633" t="s">
        <v>23164</v>
      </c>
      <c r="D8633" t="s">
        <v>33451</v>
      </c>
      <c r="E8633" t="s">
        <v>2557</v>
      </c>
      <c r="F8633" s="10"/>
      <c r="G8633">
        <v>2017</v>
      </c>
      <c r="J8633">
        <v>0.77521316651719641</v>
      </c>
      <c r="L8633" t="s">
        <v>44764</v>
      </c>
      <c r="M8633">
        <v>27243357</v>
      </c>
      <c r="Q8633" s="10"/>
      <c r="R8633" s="11">
        <f t="shared" si="268"/>
        <v>0</v>
      </c>
      <c r="U8633" s="11">
        <f t="shared" si="269"/>
        <v>0</v>
      </c>
      <c r="Y8633" s="11">
        <f>IF(SUM(Tableau1[[#This Row],[Other access]:[Sci-hub access]])&gt;=1,1,0)</f>
        <v>0</v>
      </c>
      <c r="Z8633" s="12">
        <f>IF(OR(Tableau1[[#This Row],[Access R1 + S1+ T1 ]]&gt;=1,Tableau1[[#This Row],[Access V1 +W1 + X1]]&gt;=1),1,0)</f>
        <v>0</v>
      </c>
      <c r="AB8633" s="10" t="str">
        <f>Tableau1[[#This Row],[DOI]]</f>
        <v>doi: 10.1097/ICL.0000000000000275</v>
      </c>
      <c r="AC8633" s="13" t="str">
        <f>Tableau1[[#This Row],[Authors]]&amp;", "&amp;Tableau1[[#This Row],[Title]]&amp;" "&amp;Tableau1[[#This Row],[Journal]]&amp;". "&amp;Tableau1[[#This Row],[Year]]</f>
        <v>Ho KC, Jalbert I, Watt K, Golebiowski B., A Possible Association Between Dry Eye Symptoms and Body Fat: A Prospective, Cross-Sectional Preliminary Study. Eye Contact Lens. 2017</v>
      </c>
    </row>
    <row r="8634" spans="1:29" x14ac:dyDescent="0.3">
      <c r="A8634">
        <v>6288</v>
      </c>
      <c r="B8634" t="s">
        <v>9243</v>
      </c>
      <c r="C8634" t="s">
        <v>19454</v>
      </c>
      <c r="D8634" t="s">
        <v>29674</v>
      </c>
      <c r="E8634" t="s">
        <v>2767</v>
      </c>
      <c r="F8634" s="10"/>
      <c r="G8634">
        <v>2017</v>
      </c>
      <c r="J8634">
        <v>0.77529664285639233</v>
      </c>
      <c r="L8634" t="s">
        <v>40658</v>
      </c>
      <c r="M8634">
        <v>28232169</v>
      </c>
      <c r="Q8634" s="10"/>
      <c r="R8634" s="11">
        <f t="shared" si="268"/>
        <v>0</v>
      </c>
      <c r="U8634" s="11">
        <f t="shared" si="269"/>
        <v>0</v>
      </c>
      <c r="Y8634" s="11">
        <f>IF(SUM(Tableau1[[#This Row],[Other access]:[Sci-hub access]])&gt;=1,1,0)</f>
        <v>0</v>
      </c>
      <c r="Z8634" s="12">
        <f>IF(OR(Tableau1[[#This Row],[Access R1 + S1+ T1 ]]&gt;=1,Tableau1[[#This Row],[Access V1 +W1 + X1]]&gt;=1),1,0)</f>
        <v>0</v>
      </c>
      <c r="AB8634" s="10" t="str">
        <f>Tableau1[[#This Row],[DOI]]</f>
        <v>doi: 10.1016/j.autrev.2017.02.009</v>
      </c>
      <c r="AC8634" s="13" t="str">
        <f>Tableau1[[#This Row],[Authors]]&amp;", "&amp;Tableau1[[#This Row],[Title]]&amp;" "&amp;Tableau1[[#This Row],[Journal]]&amp;". "&amp;Tableau1[[#This Row],[Year]]</f>
        <v>Mora P, Calzetti G, Ghirardini S, Rubino P, Gandolfi S, Orsoni J., Cogan's syndrome: State of the art of systemic immunosuppressive treatment in adult and pediatric patients. Autoimmun Rev. 2017</v>
      </c>
    </row>
    <row r="8635" spans="1:29" x14ac:dyDescent="0.3">
      <c r="A8635">
        <v>3348</v>
      </c>
      <c r="B8635" t="s">
        <v>6527</v>
      </c>
      <c r="C8635" t="s">
        <v>16770</v>
      </c>
      <c r="D8635" t="s">
        <v>26951</v>
      </c>
      <c r="E8635" t="s">
        <v>2468</v>
      </c>
      <c r="F8635" s="10"/>
      <c r="G8635">
        <v>2017</v>
      </c>
      <c r="J8635">
        <v>0.77560633748646723</v>
      </c>
      <c r="L8635" t="s">
        <v>37799</v>
      </c>
      <c r="M8635">
        <v>28598962</v>
      </c>
      <c r="Q8635" s="10"/>
      <c r="R8635" s="11">
        <f t="shared" si="268"/>
        <v>0</v>
      </c>
      <c r="U8635" s="11">
        <f t="shared" si="269"/>
        <v>0</v>
      </c>
      <c r="Y8635" s="11">
        <f>IF(SUM(Tableau1[[#This Row],[Other access]:[Sci-hub access]])&gt;=1,1,0)</f>
        <v>0</v>
      </c>
      <c r="Z8635" s="12">
        <f>IF(OR(Tableau1[[#This Row],[Access R1 + S1+ T1 ]]&gt;=1,Tableau1[[#This Row],[Access V1 +W1 + X1]]&gt;=1),1,0)</f>
        <v>0</v>
      </c>
      <c r="AB8635" s="10" t="str">
        <f>Tableau1[[#This Row],[DOI]]</f>
        <v>doi: 10.1097/IJG.0000000000000701</v>
      </c>
      <c r="AC8635" s="13" t="str">
        <f>Tableau1[[#This Row],[Authors]]&amp;", "&amp;Tableau1[[#This Row],[Title]]&amp;" "&amp;Tableau1[[#This Row],[Journal]]&amp;". "&amp;Tableau1[[#This Row],[Year]]</f>
        <v>Khouri AS, Wong SH., Ab Interno Trabeculectomy With a Dual Blade: Surgical Technique for Childhood Glaucoma. J Glaucoma. 2017</v>
      </c>
    </row>
    <row r="8636" spans="1:29" x14ac:dyDescent="0.3">
      <c r="A8636">
        <v>5957</v>
      </c>
      <c r="B8636" t="s">
        <v>8955</v>
      </c>
      <c r="C8636" t="s">
        <v>19169</v>
      </c>
      <c r="D8636" t="s">
        <v>29385</v>
      </c>
      <c r="E8636" t="s">
        <v>2486</v>
      </c>
      <c r="F8636" s="10"/>
      <c r="G8636">
        <v>2017</v>
      </c>
      <c r="J8636">
        <v>0.77562041655397385</v>
      </c>
      <c r="L8636" t="s">
        <v>40336</v>
      </c>
      <c r="M8636">
        <v>28266143</v>
      </c>
      <c r="Q8636" s="10"/>
      <c r="R8636" s="11">
        <f t="shared" si="268"/>
        <v>0</v>
      </c>
      <c r="U8636" s="11">
        <f t="shared" si="269"/>
        <v>0</v>
      </c>
      <c r="Y8636" s="11">
        <f>IF(SUM(Tableau1[[#This Row],[Other access]:[Sci-hub access]])&gt;=1,1,0)</f>
        <v>0</v>
      </c>
      <c r="Z8636" s="12">
        <f>IF(OR(Tableau1[[#This Row],[Access R1 + S1+ T1 ]]&gt;=1,Tableau1[[#This Row],[Access V1 +W1 + X1]]&gt;=1),1,0)</f>
        <v>0</v>
      </c>
      <c r="AB8636" s="10" t="str">
        <f>Tableau1[[#This Row],[DOI]]</f>
        <v>doi: 10.1111/aos.13402</v>
      </c>
      <c r="AC8636" s="13" t="str">
        <f>Tableau1[[#This Row],[Authors]]&amp;", "&amp;Tableau1[[#This Row],[Title]]&amp;" "&amp;Tableau1[[#This Row],[Journal]]&amp;". "&amp;Tableau1[[#This Row],[Year]]</f>
        <v>Gruenert AK, Rosenbaum K, Geerling G, Fuchsluger TA., The influence of donor factors on corneal organ culture contamination. Acta Ophthalmol. 2017</v>
      </c>
    </row>
    <row r="8637" spans="1:29" x14ac:dyDescent="0.3">
      <c r="A8637">
        <v>1127</v>
      </c>
      <c r="B8637" t="s">
        <v>4389</v>
      </c>
      <c r="C8637" t="s">
        <v>14643</v>
      </c>
      <c r="D8637" t="s">
        <v>24810</v>
      </c>
      <c r="E8637" t="s">
        <v>2462</v>
      </c>
      <c r="F8637" s="10"/>
      <c r="G8637">
        <v>2017</v>
      </c>
      <c r="J8637">
        <v>0.77566678195403638</v>
      </c>
      <c r="L8637" t="s">
        <v>35614</v>
      </c>
      <c r="M8637">
        <v>29020920</v>
      </c>
      <c r="Q8637" s="10"/>
      <c r="R8637" s="11">
        <f t="shared" si="268"/>
        <v>0</v>
      </c>
      <c r="U8637" s="11">
        <f t="shared" si="269"/>
        <v>0</v>
      </c>
      <c r="Y8637" s="11">
        <f>IF(SUM(Tableau1[[#This Row],[Other access]:[Sci-hub access]])&gt;=1,1,0)</f>
        <v>0</v>
      </c>
      <c r="Z8637" s="12">
        <f>IF(OR(Tableau1[[#This Row],[Access R1 + S1+ T1 ]]&gt;=1,Tableau1[[#This Row],[Access V1 +W1 + X1]]&gt;=1),1,0)</f>
        <v>0</v>
      </c>
      <c r="AB8637" s="10" t="str">
        <f>Tableau1[[#This Row],[DOI]]</f>
        <v>doi: 10.1186/s12886-017-0573-5</v>
      </c>
      <c r="AC8637" s="13" t="str">
        <f>Tableau1[[#This Row],[Authors]]&amp;", "&amp;Tableau1[[#This Row],[Title]]&amp;" "&amp;Tableau1[[#This Row],[Journal]]&amp;". "&amp;Tableau1[[#This Row],[Year]]</f>
        <v>Fang W, Li J, Cui HS, Jin X, Zhai J, Dai Y, Li Y., First identification of Gordonia sputi in a post-traumatic endophthalmitis patient - a case report and literatures review. BMC Ophthalmol. 2017</v>
      </c>
    </row>
    <row r="8638" spans="1:29" x14ac:dyDescent="0.3">
      <c r="A8638">
        <v>1010</v>
      </c>
      <c r="B8638" t="s">
        <v>4272</v>
      </c>
      <c r="C8638" t="s">
        <v>14526</v>
      </c>
      <c r="D8638" t="s">
        <v>24693</v>
      </c>
      <c r="E8638" t="s">
        <v>2456</v>
      </c>
      <c r="F8638" s="10"/>
      <c r="G8638">
        <v>2018</v>
      </c>
      <c r="J8638">
        <v>0.77588696441452087</v>
      </c>
      <c r="L8638" t="s">
        <v>35498</v>
      </c>
      <c r="M8638">
        <v>29045945</v>
      </c>
      <c r="Q8638" s="10"/>
      <c r="R8638" s="11">
        <f t="shared" si="268"/>
        <v>0</v>
      </c>
      <c r="U8638" s="11">
        <f t="shared" si="269"/>
        <v>0</v>
      </c>
      <c r="Y8638" s="11">
        <f>IF(SUM(Tableau1[[#This Row],[Other access]:[Sci-hub access]])&gt;=1,1,0)</f>
        <v>0</v>
      </c>
      <c r="Z8638" s="12">
        <f>IF(OR(Tableau1[[#This Row],[Access R1 + S1+ T1 ]]&gt;=1,Tableau1[[#This Row],[Access V1 +W1 + X1]]&gt;=1),1,0)</f>
        <v>0</v>
      </c>
      <c r="AB8638" s="10" t="str">
        <f>Tableau1[[#This Row],[DOI]]</f>
        <v>doi: 10.1159/000480439</v>
      </c>
      <c r="AC8638" s="13" t="str">
        <f>Tableau1[[#This Row],[Authors]]&amp;", "&amp;Tableau1[[#This Row],[Title]]&amp;" "&amp;Tableau1[[#This Row],[Journal]]&amp;". "&amp;Tableau1[[#This Row],[Year]]</f>
        <v>Sugiyama A, Sakurada Y, Honda S, Miki A, Matsumiya W, Yoneyama S, Kikushima W, Iijima H., Retreatment of Exudative Age-Related Macular Degeneration after Loading 3-Monthly Intravitreal Ranibizumab. Ophthalmologica. 2018</v>
      </c>
    </row>
    <row r="8639" spans="1:29" x14ac:dyDescent="0.3">
      <c r="A8639">
        <v>4247</v>
      </c>
      <c r="B8639" t="s">
        <v>365</v>
      </c>
      <c r="C8639" t="s">
        <v>366</v>
      </c>
      <c r="D8639" t="s">
        <v>367</v>
      </c>
      <c r="E8639" t="s">
        <v>2792</v>
      </c>
      <c r="F8639" s="10"/>
      <c r="G8639">
        <v>2017</v>
      </c>
      <c r="J8639">
        <v>0.77608397659790707</v>
      </c>
      <c r="L8639" t="s">
        <v>38674</v>
      </c>
      <c r="M8639">
        <v>28465303</v>
      </c>
      <c r="Q8639" s="10"/>
      <c r="R8639" s="11">
        <f t="shared" si="268"/>
        <v>0</v>
      </c>
      <c r="U8639" s="11">
        <f t="shared" si="269"/>
        <v>0</v>
      </c>
      <c r="Y8639" s="11">
        <f>IF(SUM(Tableau1[[#This Row],[Other access]:[Sci-hub access]])&gt;=1,1,0)</f>
        <v>0</v>
      </c>
      <c r="Z8639" s="12">
        <f>IF(OR(Tableau1[[#This Row],[Access R1 + S1+ T1 ]]&gt;=1,Tableau1[[#This Row],[Access V1 +W1 + X1]]&gt;=1),1,0)</f>
        <v>0</v>
      </c>
      <c r="AB8639" s="10" t="str">
        <f>Tableau1[[#This Row],[DOI]]</f>
        <v>doi: 10.1136/archdischild-2016-310532</v>
      </c>
      <c r="AC8639" s="13" t="str">
        <f>Tableau1[[#This Row],[Authors]]&amp;", "&amp;Tableau1[[#This Row],[Title]]&amp;" "&amp;Tableau1[[#This Row],[Journal]]&amp;". "&amp;Tableau1[[#This Row],[Year]]</f>
        <v>Solebo AL, Teoh L, Rahi J., Epidemiology of blindness in children. Arch Dis Child. 2017</v>
      </c>
    </row>
    <row r="8640" spans="1:29" x14ac:dyDescent="0.3">
      <c r="A8640">
        <v>3561</v>
      </c>
      <c r="B8640" t="s">
        <v>6733</v>
      </c>
      <c r="C8640" t="s">
        <v>16975</v>
      </c>
      <c r="D8640" t="s">
        <v>27157</v>
      </c>
      <c r="E8640" t="s">
        <v>2502</v>
      </c>
      <c r="F8640" s="10"/>
      <c r="G8640">
        <v>2017</v>
      </c>
      <c r="J8640">
        <v>0.77608579869534144</v>
      </c>
      <c r="L8640" t="s">
        <v>38007</v>
      </c>
      <c r="M8640">
        <v>28571008</v>
      </c>
      <c r="Q8640" s="10"/>
      <c r="R8640" s="11">
        <f t="shared" si="268"/>
        <v>0</v>
      </c>
      <c r="U8640" s="11">
        <f t="shared" si="269"/>
        <v>0</v>
      </c>
      <c r="Y8640" s="11">
        <f>IF(SUM(Tableau1[[#This Row],[Other access]:[Sci-hub access]])&gt;=1,1,0)</f>
        <v>0</v>
      </c>
      <c r="Z8640" s="12">
        <f>IF(OR(Tableau1[[#This Row],[Access R1 + S1+ T1 ]]&gt;=1,Tableau1[[#This Row],[Access V1 +W1 + X1]]&gt;=1),1,0)</f>
        <v>0</v>
      </c>
      <c r="AB8640" s="10" t="str">
        <f>Tableau1[[#This Row],[DOI]]</f>
        <v>doi: 10.1159/000475671</v>
      </c>
      <c r="AC8640" s="13" t="str">
        <f>Tableau1[[#This Row],[Authors]]&amp;", "&amp;Tableau1[[#This Row],[Title]]&amp;" "&amp;Tableau1[[#This Row],[Journal]]&amp;". "&amp;Tableau1[[#This Row],[Year]]</f>
        <v>Gomaa AR, Elsayed ET, Moftah RF., MicroRNA-200b Expression in the Vitreous Humor of Patients with Proliferative Diabetic Retinopathy. Ophthalmic Res. 2017</v>
      </c>
    </row>
    <row r="8641" spans="1:29" x14ac:dyDescent="0.3">
      <c r="A8641">
        <v>5576</v>
      </c>
      <c r="B8641" t="s">
        <v>8614</v>
      </c>
      <c r="C8641" t="s">
        <v>18835</v>
      </c>
      <c r="D8641" t="s">
        <v>29044</v>
      </c>
      <c r="E8641" t="s">
        <v>2441</v>
      </c>
      <c r="F8641" s="10"/>
      <c r="G8641">
        <v>2017</v>
      </c>
      <c r="J8641">
        <v>0.77613995761900423</v>
      </c>
      <c r="L8641" t="s">
        <v>39963</v>
      </c>
      <c r="M8641">
        <v>28318638</v>
      </c>
      <c r="Q8641" s="10"/>
      <c r="R8641" s="11">
        <f t="shared" si="268"/>
        <v>0</v>
      </c>
      <c r="U8641" s="11">
        <f t="shared" si="269"/>
        <v>0</v>
      </c>
      <c r="Y8641" s="11">
        <f>IF(SUM(Tableau1[[#This Row],[Other access]:[Sci-hub access]])&gt;=1,1,0)</f>
        <v>0</v>
      </c>
      <c r="Z8641" s="12">
        <f>IF(OR(Tableau1[[#This Row],[Access R1 + S1+ T1 ]]&gt;=1,Tableau1[[#This Row],[Access V1 +W1 + X1]]&gt;=1),1,0)</f>
        <v>0</v>
      </c>
      <c r="AB8641" s="10" t="str">
        <f>Tableau1[[#This Row],[DOI]]</f>
        <v>doi: 10.1016/j.ophtha.2017.01.052</v>
      </c>
      <c r="AC8641" s="13" t="str">
        <f>Tableau1[[#This Row],[Authors]]&amp;", "&amp;Tableau1[[#This Row],[Title]]&amp;" "&amp;Tableau1[[#This Row],[Journal]]&amp;". "&amp;Tableau1[[#This Row],[Year]]</f>
        <v>Soliman SE, VandenHoven C, MacKeen LD, Héon E, Gallie BL., Optical Coherence Tomography-Guided Decisions in Retinoblastoma Management. Ophthalmology. 2017</v>
      </c>
    </row>
    <row r="8642" spans="1:29" x14ac:dyDescent="0.3">
      <c r="A8642">
        <v>10074</v>
      </c>
      <c r="B8642" t="s">
        <v>12588</v>
      </c>
      <c r="C8642" t="s">
        <v>22756</v>
      </c>
      <c r="D8642" t="s">
        <v>33037</v>
      </c>
      <c r="E8642" t="s">
        <v>2447</v>
      </c>
      <c r="F8642" s="10"/>
      <c r="G8642">
        <v>2017</v>
      </c>
      <c r="J8642">
        <v>0.77619435441809237</v>
      </c>
      <c r="L8642" t="s">
        <v>44330</v>
      </c>
      <c r="M8642">
        <v>27479867</v>
      </c>
      <c r="Q8642" s="10"/>
      <c r="R8642" s="11">
        <f t="shared" ref="R8642:R8705" si="270">IF(SUM(N8642:Q8642)&gt;0,1,0)</f>
        <v>0</v>
      </c>
      <c r="U8642" s="11">
        <f t="shared" ref="U8642:U8705" si="271">IF(SUM(R8642,T8642)&gt;0,1,0)</f>
        <v>0</v>
      </c>
      <c r="Y8642" s="11">
        <f>IF(SUM(Tableau1[[#This Row],[Other access]:[Sci-hub access]])&gt;=1,1,0)</f>
        <v>0</v>
      </c>
      <c r="Z8642" s="12">
        <f>IF(OR(Tableau1[[#This Row],[Access R1 + S1+ T1 ]]&gt;=1,Tableau1[[#This Row],[Access V1 +W1 + X1]]&gt;=1),1,0)</f>
        <v>0</v>
      </c>
      <c r="AB8642" s="10" t="str">
        <f>Tableau1[[#This Row],[DOI]]</f>
        <v>doi: 10.1097/IOP.0000000000000778</v>
      </c>
      <c r="AC8642" s="13" t="str">
        <f>Tableau1[[#This Row],[Authors]]&amp;", "&amp;Tableau1[[#This Row],[Title]]&amp;" "&amp;Tableau1[[#This Row],[Journal]]&amp;". "&amp;Tableau1[[#This Row],[Year]]</f>
        <v>AlWadani S, Suarez MJ, Kass JJ, MacQuaid E, Edward DP, Alkatan H, Eberhart C., Subepidermal Calcified Nodules of the Eyelid Differ in Children and Adults. Ophthal Plast Reconstr Surg. 2017</v>
      </c>
    </row>
    <row r="8643" spans="1:29" x14ac:dyDescent="0.3">
      <c r="A8643">
        <v>10482</v>
      </c>
      <c r="B8643" t="s">
        <v>12967</v>
      </c>
      <c r="C8643" t="s">
        <v>23133</v>
      </c>
      <c r="D8643" t="s">
        <v>33420</v>
      </c>
      <c r="E8643" t="s">
        <v>2529</v>
      </c>
      <c r="F8643" s="10"/>
      <c r="G8643">
        <v>2017</v>
      </c>
      <c r="J8643">
        <v>0.77623186845228798</v>
      </c>
      <c r="L8643" t="s">
        <v>44731</v>
      </c>
      <c r="M8643">
        <v>27266586</v>
      </c>
      <c r="Q8643" s="10"/>
      <c r="R8643" s="11">
        <f t="shared" si="270"/>
        <v>0</v>
      </c>
      <c r="U8643" s="11">
        <f t="shared" si="271"/>
        <v>0</v>
      </c>
      <c r="Y8643" s="11">
        <f>IF(SUM(Tableau1[[#This Row],[Other access]:[Sci-hub access]])&gt;=1,1,0)</f>
        <v>0</v>
      </c>
      <c r="Z8643" s="12">
        <f>IF(OR(Tableau1[[#This Row],[Access R1 + S1+ T1 ]]&gt;=1,Tableau1[[#This Row],[Access V1 +W1 + X1]]&gt;=1),1,0)</f>
        <v>0</v>
      </c>
      <c r="AB8643" s="10" t="str">
        <f>Tableau1[[#This Row],[DOI]]</f>
        <v>doi: 10.3109/02713683.2016.1151054</v>
      </c>
      <c r="AC8643" s="13" t="str">
        <f>Tableau1[[#This Row],[Authors]]&amp;", "&amp;Tableau1[[#This Row],[Title]]&amp;" "&amp;Tableau1[[#This Row],[Journal]]&amp;". "&amp;Tableau1[[#This Row],[Year]]</f>
        <v>Karatepe Haşhaş AS, Arifoğlu HB, Yüce Y, Duru N, Ulusoy DM, Zararsız G., Evaluations of Corneas in Eyes with Isolated Iris Coloboma. Curr Eye Res. 2017</v>
      </c>
    </row>
    <row r="8644" spans="1:29" x14ac:dyDescent="0.3">
      <c r="A8644">
        <v>2384</v>
      </c>
      <c r="B8644" t="s">
        <v>5610</v>
      </c>
      <c r="C8644" t="s">
        <v>15855</v>
      </c>
      <c r="D8644" t="s">
        <v>26032</v>
      </c>
      <c r="E8644" t="s">
        <v>2632</v>
      </c>
      <c r="F8644" s="10"/>
      <c r="G8644">
        <v>2017</v>
      </c>
      <c r="J8644">
        <v>0.77635078325774798</v>
      </c>
      <c r="L8644" t="s">
        <v>36849</v>
      </c>
      <c r="M8644">
        <v>28754639</v>
      </c>
      <c r="Q8644" s="10"/>
      <c r="R8644" s="11">
        <f t="shared" si="270"/>
        <v>0</v>
      </c>
      <c r="U8644" s="11">
        <f t="shared" si="271"/>
        <v>0</v>
      </c>
      <c r="Y8644" s="11">
        <f>IF(SUM(Tableau1[[#This Row],[Other access]:[Sci-hub access]])&gt;=1,1,0)</f>
        <v>0</v>
      </c>
      <c r="Z8644" s="12">
        <f>IF(OR(Tableau1[[#This Row],[Access R1 + S1+ T1 ]]&gt;=1,Tableau1[[#This Row],[Access V1 +W1 + X1]]&gt;=1),1,0)</f>
        <v>0</v>
      </c>
      <c r="AB8644" s="10" t="str">
        <f>Tableau1[[#This Row],[DOI]]</f>
        <v>doi: 10.1016/j.wneu.2017.07.111</v>
      </c>
      <c r="AC8644" s="13" t="str">
        <f>Tableau1[[#This Row],[Authors]]&amp;", "&amp;Tableau1[[#This Row],[Title]]&amp;" "&amp;Tableau1[[#This Row],[Journal]]&amp;". "&amp;Tableau1[[#This Row],[Year]]</f>
        <v>Dutta P, Dhandapani S, Kumar N, Gupta P, Ahuja C, Mukherjee KK., Bevacizumab for Radiation Induced Optic Neuritis Among Aggressive Residual/Recurrent Suprasellar Tumors: More Than a Mere Antineoplastic Effect. World Neurosurg. 2017</v>
      </c>
    </row>
    <row r="8645" spans="1:29" x14ac:dyDescent="0.3">
      <c r="A8645">
        <v>1389</v>
      </c>
      <c r="B8645" t="s">
        <v>4648</v>
      </c>
      <c r="C8645" t="s">
        <v>14899</v>
      </c>
      <c r="D8645" t="s">
        <v>25069</v>
      </c>
      <c r="E8645" t="s">
        <v>33980</v>
      </c>
      <c r="F8645" s="10"/>
      <c r="G8645">
        <v>2017</v>
      </c>
      <c r="J8645">
        <v>0.7763866369835053</v>
      </c>
      <c r="L8645" t="s">
        <v>35872</v>
      </c>
      <c r="M8645">
        <v>28959012</v>
      </c>
      <c r="Q8645" s="10"/>
      <c r="R8645" s="11">
        <f t="shared" si="270"/>
        <v>0</v>
      </c>
      <c r="U8645" s="11">
        <f t="shared" si="271"/>
        <v>0</v>
      </c>
      <c r="Y8645" s="11">
        <f>IF(SUM(Tableau1[[#This Row],[Other access]:[Sci-hub access]])&gt;=1,1,0)</f>
        <v>0</v>
      </c>
      <c r="Z8645" s="12">
        <f>IF(OR(Tableau1[[#This Row],[Access R1 + S1+ T1 ]]&gt;=1,Tableau1[[#This Row],[Access V1 +W1 + X1]]&gt;=1),1,0)</f>
        <v>0</v>
      </c>
      <c r="AB8645" s="10" t="str">
        <f>Tableau1[[#This Row],[DOI]]</f>
        <v>doi: 10.1038/s41467-017-00838-4</v>
      </c>
      <c r="AC8645" s="13" t="str">
        <f>Tableau1[[#This Row],[Authors]]&amp;", "&amp;Tableau1[[#This Row],[Title]]&amp;" "&amp;Tableau1[[#This Row],[Journal]]&amp;". "&amp;Tableau1[[#This Row],[Year]]</f>
        <v>Dambuza IM, He C, Choi JK, Yu CR, Wang R, Mattapallil MJ, Wingfield PT, Caspi RR, Egwuagu CE., IL-12p35 induces expansion of IL-10 and IL-35-expressing regulatory B cells and ameliorates autoimmune disease. Nat Commun. 2017</v>
      </c>
    </row>
    <row r="8646" spans="1:29" x14ac:dyDescent="0.3">
      <c r="A8646">
        <v>6908</v>
      </c>
      <c r="B8646" t="s">
        <v>9779</v>
      </c>
      <c r="C8646" t="s">
        <v>19982</v>
      </c>
      <c r="D8646" t="s">
        <v>30213</v>
      </c>
      <c r="E8646" t="s">
        <v>2449</v>
      </c>
      <c r="F8646" s="10"/>
      <c r="G8646">
        <v>2017</v>
      </c>
      <c r="J8646">
        <v>0.77640005349550667</v>
      </c>
      <c r="L8646" t="s">
        <v>41267</v>
      </c>
      <c r="M8646">
        <v>28147451</v>
      </c>
      <c r="Q8646" s="10"/>
      <c r="R8646" s="11">
        <f t="shared" si="270"/>
        <v>0</v>
      </c>
      <c r="U8646" s="11">
        <f t="shared" si="271"/>
        <v>0</v>
      </c>
      <c r="Y8646" s="11">
        <f>IF(SUM(Tableau1[[#This Row],[Other access]:[Sci-hub access]])&gt;=1,1,0)</f>
        <v>0</v>
      </c>
      <c r="Z8646" s="12">
        <f>IF(OR(Tableau1[[#This Row],[Access R1 + S1+ T1 ]]&gt;=1,Tableau1[[#This Row],[Access V1 +W1 + X1]]&gt;=1),1,0)</f>
        <v>0</v>
      </c>
      <c r="AB8646" s="10" t="str">
        <f>Tableau1[[#This Row],[DOI]]</f>
        <v>doi: 10.1111/cxo.12517</v>
      </c>
      <c r="AC8646" s="13" t="str">
        <f>Tableau1[[#This Row],[Authors]]&amp;", "&amp;Tableau1[[#This Row],[Title]]&amp;" "&amp;Tableau1[[#This Row],[Journal]]&amp;". "&amp;Tableau1[[#This Row],[Year]]</f>
        <v>Gleeson M, Sherrington C, Lo S, Auld R, Keay L., Impact of the Alexander technique on well-being: a randomised controlled trial involving older adults with visual impairment. Clin Exp Optom. 2017</v>
      </c>
    </row>
    <row r="8647" spans="1:29" x14ac:dyDescent="0.3">
      <c r="A8647">
        <v>6513</v>
      </c>
      <c r="B8647" t="s">
        <v>9437</v>
      </c>
      <c r="C8647" t="s">
        <v>19645</v>
      </c>
      <c r="D8647" t="s">
        <v>29868</v>
      </c>
      <c r="E8647" t="s">
        <v>34324</v>
      </c>
      <c r="F8647" s="10"/>
      <c r="G8647">
        <v>2017</v>
      </c>
      <c r="J8647">
        <v>0.7764171168647116</v>
      </c>
      <c r="L8647" t="s">
        <v>40878</v>
      </c>
      <c r="M8647">
        <v>28201950</v>
      </c>
      <c r="Q8647" s="10"/>
      <c r="R8647" s="11">
        <f t="shared" si="270"/>
        <v>0</v>
      </c>
      <c r="U8647" s="11">
        <f t="shared" si="271"/>
        <v>0</v>
      </c>
      <c r="Y8647" s="11">
        <f>IF(SUM(Tableau1[[#This Row],[Other access]:[Sci-hub access]])&gt;=1,1,0)</f>
        <v>0</v>
      </c>
      <c r="Z8647" s="12">
        <f>IF(OR(Tableau1[[#This Row],[Access R1 + S1+ T1 ]]&gt;=1,Tableau1[[#This Row],[Access V1 +W1 + X1]]&gt;=1),1,0)</f>
        <v>0</v>
      </c>
      <c r="AB8647" s="10" t="str">
        <f>Tableau1[[#This Row],[DOI]]</f>
        <v>doi: 10.1177/0956462417694569</v>
      </c>
      <c r="AC8647" s="13" t="str">
        <f>Tableau1[[#This Row],[Authors]]&amp;", "&amp;Tableau1[[#This Row],[Title]]&amp;" "&amp;Tableau1[[#This Row],[Journal]]&amp;". "&amp;Tableau1[[#This Row],[Year]]</f>
        <v>Tsen CL, Chen SC, Chen YS, Sheu SJ., Uveitis as an initial manifestation of acquired immunodeficiency syndrome. Int J STD AIDS. 2017</v>
      </c>
    </row>
    <row r="8648" spans="1:29" x14ac:dyDescent="0.3">
      <c r="A8648">
        <v>3283</v>
      </c>
      <c r="B8648" t="s">
        <v>6466</v>
      </c>
      <c r="C8648" t="s">
        <v>16709</v>
      </c>
      <c r="D8648" t="s">
        <v>26890</v>
      </c>
      <c r="E8648" t="s">
        <v>2438</v>
      </c>
      <c r="F8648" s="10"/>
      <c r="G8648">
        <v>2018</v>
      </c>
      <c r="J8648">
        <v>0.77649068176160441</v>
      </c>
      <c r="L8648" t="s">
        <v>37736</v>
      </c>
      <c r="M8648">
        <v>28607177</v>
      </c>
      <c r="Q8648" s="10"/>
      <c r="R8648" s="11">
        <f t="shared" si="270"/>
        <v>0</v>
      </c>
      <c r="U8648" s="11">
        <f t="shared" si="271"/>
        <v>0</v>
      </c>
      <c r="Y8648" s="11">
        <f>IF(SUM(Tableau1[[#This Row],[Other access]:[Sci-hub access]])&gt;=1,1,0)</f>
        <v>0</v>
      </c>
      <c r="Z8648" s="12">
        <f>IF(OR(Tableau1[[#This Row],[Access R1 + S1+ T1 ]]&gt;=1,Tableau1[[#This Row],[Access V1 +W1 + X1]]&gt;=1),1,0)</f>
        <v>0</v>
      </c>
      <c r="AB8648" s="10" t="str">
        <f>Tableau1[[#This Row],[DOI]]</f>
        <v>doi: 10.1136/bjophthalmol-2017-310333</v>
      </c>
      <c r="AC8648" s="13" t="str">
        <f>Tableau1[[#This Row],[Authors]]&amp;", "&amp;Tableau1[[#This Row],[Title]]&amp;" "&amp;Tableau1[[#This Row],[Journal]]&amp;". "&amp;Tableau1[[#This Row],[Year]]</f>
        <v>Wang B, Congdon N, Bourne R, Li Y, Cao K, Zhao A, Yusufu M, Dong W, Zhou M, Wang N., Burden of vision loss associated with eye disease in China 1990-2020: findings from the Global Burden of Disease Study 2015. Br J Ophthalmol. 2018</v>
      </c>
    </row>
    <row r="8649" spans="1:29" x14ac:dyDescent="0.3">
      <c r="A8649">
        <v>6681</v>
      </c>
      <c r="B8649" t="s">
        <v>9583</v>
      </c>
      <c r="C8649" t="s">
        <v>19789</v>
      </c>
      <c r="D8649" t="s">
        <v>30016</v>
      </c>
      <c r="E8649" t="s">
        <v>2750</v>
      </c>
      <c r="F8649" s="10"/>
      <c r="G8649">
        <v>2017</v>
      </c>
      <c r="J8649">
        <v>0.7766280513744378</v>
      </c>
      <c r="L8649" t="s">
        <v>41044</v>
      </c>
      <c r="M8649">
        <v>28179452</v>
      </c>
      <c r="Q8649" s="10"/>
      <c r="R8649" s="11">
        <f t="shared" si="270"/>
        <v>0</v>
      </c>
      <c r="U8649" s="11">
        <f t="shared" si="271"/>
        <v>0</v>
      </c>
      <c r="Y8649" s="11">
        <f>IF(SUM(Tableau1[[#This Row],[Other access]:[Sci-hub access]])&gt;=1,1,0)</f>
        <v>0</v>
      </c>
      <c r="Z8649" s="12">
        <f>IF(OR(Tableau1[[#This Row],[Access R1 + S1+ T1 ]]&gt;=1,Tableau1[[#This Row],[Access V1 +W1 + X1]]&gt;=1),1,0)</f>
        <v>0</v>
      </c>
      <c r="AB8649" s="10" t="str">
        <f>Tableau1[[#This Row],[DOI]]</f>
        <v>doi: 10.1530/EJE-16-0757</v>
      </c>
      <c r="AC8649" s="13" t="str">
        <f>Tableau1[[#This Row],[Authors]]&amp;", "&amp;Tableau1[[#This Row],[Title]]&amp;" "&amp;Tableau1[[#This Row],[Journal]]&amp;". "&amp;Tableau1[[#This Row],[Year]]</f>
        <v>Liu J, Sun W, Dong W, Wang Z, Zhang P, Zhang T, Zhang H., Risk factors for post-thyroidectomy haemorrhage: a meta-analysis. Eur J Endocrinol. 2017</v>
      </c>
    </row>
    <row r="8650" spans="1:29" x14ac:dyDescent="0.3">
      <c r="A8650">
        <v>9659</v>
      </c>
      <c r="B8650" t="s">
        <v>12209</v>
      </c>
      <c r="C8650" t="s">
        <v>22383</v>
      </c>
      <c r="D8650" t="s">
        <v>32657</v>
      </c>
      <c r="E8650" t="s">
        <v>2471</v>
      </c>
      <c r="F8650" s="10"/>
      <c r="G8650">
        <v>2017</v>
      </c>
      <c r="J8650">
        <v>0.77672699021383962</v>
      </c>
      <c r="L8650" t="s">
        <v>43928</v>
      </c>
      <c r="M8650">
        <v>27628429</v>
      </c>
      <c r="Q8650" s="10"/>
      <c r="R8650" s="11">
        <f t="shared" si="270"/>
        <v>0</v>
      </c>
      <c r="U8650" s="11">
        <f t="shared" si="271"/>
        <v>0</v>
      </c>
      <c r="Y8650" s="11">
        <f>IF(SUM(Tableau1[[#This Row],[Other access]:[Sci-hub access]])&gt;=1,1,0)</f>
        <v>0</v>
      </c>
      <c r="Z8650" s="12">
        <f>IF(OR(Tableau1[[#This Row],[Access R1 + S1+ T1 ]]&gt;=1,Tableau1[[#This Row],[Access V1 +W1 + X1]]&gt;=1),1,0)</f>
        <v>0</v>
      </c>
      <c r="AB8650" s="10" t="str">
        <f>Tableau1[[#This Row],[DOI]]</f>
        <v>doi: 10.1007/s10792-016-0287-3</v>
      </c>
      <c r="AC8650" s="13" t="str">
        <f>Tableau1[[#This Row],[Authors]]&amp;", "&amp;Tableau1[[#This Row],[Title]]&amp;" "&amp;Tableau1[[#This Row],[Journal]]&amp;". "&amp;Tableau1[[#This Row],[Year]]</f>
        <v>Sin HPY, Yip WWK, Chan VCK, Young AL., Etiologies and surgical outcomes of pediatric retinal detachment in Hong Kong. Int Ophthalmol. 2017</v>
      </c>
    </row>
    <row r="8651" spans="1:29" x14ac:dyDescent="0.3">
      <c r="A8651">
        <v>7399</v>
      </c>
      <c r="B8651" t="s">
        <v>10208</v>
      </c>
      <c r="C8651" t="s">
        <v>20410</v>
      </c>
      <c r="D8651" t="s">
        <v>30642</v>
      </c>
      <c r="E8651" t="s">
        <v>2445</v>
      </c>
      <c r="F8651" s="10"/>
      <c r="G8651">
        <v>2018</v>
      </c>
      <c r="J8651">
        <v>0.77686435571545809</v>
      </c>
      <c r="L8651" t="s">
        <v>41755</v>
      </c>
      <c r="M8651">
        <v>28098730</v>
      </c>
      <c r="Q8651" s="10"/>
      <c r="R8651" s="11">
        <f t="shared" si="270"/>
        <v>0</v>
      </c>
      <c r="U8651" s="11">
        <f t="shared" si="271"/>
        <v>0</v>
      </c>
      <c r="Y8651" s="11">
        <f>IF(SUM(Tableau1[[#This Row],[Other access]:[Sci-hub access]])&gt;=1,1,0)</f>
        <v>0</v>
      </c>
      <c r="Z8651" s="12">
        <f>IF(OR(Tableau1[[#This Row],[Access R1 + S1+ T1 ]]&gt;=1,Tableau1[[#This Row],[Access V1 +W1 + X1]]&gt;=1),1,0)</f>
        <v>0</v>
      </c>
      <c r="AB8651" s="10" t="str">
        <f>Tableau1[[#This Row],[DOI]]</f>
        <v>doi: 10.1097/IAE.0000000000001499</v>
      </c>
      <c r="AC8651" s="13" t="str">
        <f>Tableau1[[#This Row],[Authors]]&amp;", "&amp;Tableau1[[#This Row],[Title]]&amp;" "&amp;Tableau1[[#This Row],[Journal]]&amp;". "&amp;Tableau1[[#This Row],[Year]]</f>
        <v>Dedania VS, Ozgonul C, Zacks DN, Besirli CG., NOVEL CLASSIFICATION SYSTEM FOR COMBINED HAMARTOMA OF THE RETINA AND RETINAL PIGMENT EPITHELIUM. Retina. 2018</v>
      </c>
    </row>
    <row r="8652" spans="1:29" x14ac:dyDescent="0.3">
      <c r="A8652">
        <v>10145</v>
      </c>
      <c r="B8652" t="s">
        <v>12654</v>
      </c>
      <c r="C8652" t="s">
        <v>22822</v>
      </c>
      <c r="D8652" t="s">
        <v>33104</v>
      </c>
      <c r="E8652" t="s">
        <v>2445</v>
      </c>
      <c r="F8652" s="10"/>
      <c r="G8652">
        <v>2017</v>
      </c>
      <c r="J8652">
        <v>0.77745351940958196</v>
      </c>
      <c r="L8652" t="s">
        <v>44400</v>
      </c>
      <c r="M8652">
        <v>27454224</v>
      </c>
      <c r="Q8652" s="10"/>
      <c r="R8652" s="11">
        <f t="shared" si="270"/>
        <v>0</v>
      </c>
      <c r="U8652" s="11">
        <f t="shared" si="271"/>
        <v>0</v>
      </c>
      <c r="Y8652" s="11">
        <f>IF(SUM(Tableau1[[#This Row],[Other access]:[Sci-hub access]])&gt;=1,1,0)</f>
        <v>0</v>
      </c>
      <c r="Z8652" s="12">
        <f>IF(OR(Tableau1[[#This Row],[Access R1 + S1+ T1 ]]&gt;=1,Tableau1[[#This Row],[Access V1 +W1 + X1]]&gt;=1),1,0)</f>
        <v>0</v>
      </c>
      <c r="AB8652" s="10" t="str">
        <f>Tableau1[[#This Row],[DOI]]</f>
        <v>doi: 10.1097/IAE.0000000000001195</v>
      </c>
      <c r="AC8652" s="13" t="str">
        <f>Tableau1[[#This Row],[Authors]]&amp;", "&amp;Tableau1[[#This Row],[Title]]&amp;" "&amp;Tableau1[[#This Row],[Journal]]&amp;". "&amp;Tableau1[[#This Row],[Year]]</f>
        <v>Pak KY, Park SW, Byon IS, Lee JE., TREAT-AND-EXTEND REGIMEN USING RANIBIZUMAB FOR POLYPOIDAL CHOROIDAL VASCULOPATHY: One-Year Results. Retina. 2017</v>
      </c>
    </row>
    <row r="8653" spans="1:29" x14ac:dyDescent="0.3">
      <c r="A8653">
        <v>3803</v>
      </c>
      <c r="B8653" t="s">
        <v>6968</v>
      </c>
      <c r="C8653" t="s">
        <v>17208</v>
      </c>
      <c r="D8653" t="s">
        <v>27392</v>
      </c>
      <c r="E8653" t="s">
        <v>34028</v>
      </c>
      <c r="F8653" s="10"/>
      <c r="G8653">
        <v>2017</v>
      </c>
      <c r="J8653">
        <v>0.77746821767687013</v>
      </c>
      <c r="L8653" t="s">
        <v>38246</v>
      </c>
      <c r="M8653">
        <v>28528864</v>
      </c>
      <c r="Q8653" s="10"/>
      <c r="R8653" s="11">
        <f t="shared" si="270"/>
        <v>0</v>
      </c>
      <c r="U8653" s="11">
        <f t="shared" si="271"/>
        <v>0</v>
      </c>
      <c r="Y8653" s="11">
        <f>IF(SUM(Tableau1[[#This Row],[Other access]:[Sci-hub access]])&gt;=1,1,0)</f>
        <v>0</v>
      </c>
      <c r="Z8653" s="12">
        <f>IF(OR(Tableau1[[#This Row],[Access R1 + S1+ T1 ]]&gt;=1,Tableau1[[#This Row],[Access V1 +W1 + X1]]&gt;=1),1,0)</f>
        <v>0</v>
      </c>
      <c r="AB8653" s="10" t="str">
        <f>Tableau1[[#This Row],[DOI]]</f>
        <v>doi: 10.1016/j.actbio.2017.05.042</v>
      </c>
      <c r="AC8653" s="13" t="str">
        <f>Tableau1[[#This Row],[Authors]]&amp;", "&amp;Tableau1[[#This Row],[Title]]&amp;" "&amp;Tableau1[[#This Row],[Journal]]&amp;". "&amp;Tableau1[[#This Row],[Year]]</f>
        <v>Voorhees AP, Jan NJ, Sigal IA., Effects of collagen microstructure and material properties on the deformation of the neural tissues of the lamina cribrosa. Acta Biomater. 2017</v>
      </c>
    </row>
    <row r="8654" spans="1:29" x14ac:dyDescent="0.3">
      <c r="A8654">
        <v>4554</v>
      </c>
      <c r="B8654" t="s">
        <v>7676</v>
      </c>
      <c r="C8654" t="s">
        <v>17911</v>
      </c>
      <c r="D8654" t="s">
        <v>28105</v>
      </c>
      <c r="E8654" t="s">
        <v>2567</v>
      </c>
      <c r="F8654" s="10"/>
      <c r="G8654">
        <v>2017</v>
      </c>
      <c r="J8654">
        <v>0.77750132061969413</v>
      </c>
      <c r="L8654" t="s">
        <v>38972</v>
      </c>
      <c r="M8654">
        <v>28432165</v>
      </c>
      <c r="Q8654" s="10"/>
      <c r="R8654" s="11">
        <f t="shared" si="270"/>
        <v>0</v>
      </c>
      <c r="U8654" s="11">
        <f t="shared" si="271"/>
        <v>0</v>
      </c>
      <c r="Y8654" s="11">
        <f>IF(SUM(Tableau1[[#This Row],[Other access]:[Sci-hub access]])&gt;=1,1,0)</f>
        <v>0</v>
      </c>
      <c r="Z8654" s="12">
        <f>IF(OR(Tableau1[[#This Row],[Access R1 + S1+ T1 ]]&gt;=1,Tableau1[[#This Row],[Access V1 +W1 + X1]]&gt;=1),1,0)</f>
        <v>0</v>
      </c>
      <c r="AB8654" s="10" t="str">
        <f>Tableau1[[#This Row],[DOI]]</f>
        <v>doi: 10.1136/bcr-2016-218645</v>
      </c>
      <c r="AC8654" s="13" t="str">
        <f>Tableau1[[#This Row],[Authors]]&amp;", "&amp;Tableau1[[#This Row],[Title]]&amp;" "&amp;Tableau1[[#This Row],[Journal]]&amp;". "&amp;Tableau1[[#This Row],[Year]]</f>
        <v>R K, Ravani RD, Kakkar P, Kumar A., Intravitreal cysticercosis with full thickness macular hole: management outcome and intraoperative optical coherence tomography features. BMJ Case Rep. 2017</v>
      </c>
    </row>
    <row r="8655" spans="1:29" x14ac:dyDescent="0.3">
      <c r="A8655">
        <v>4307</v>
      </c>
      <c r="B8655" t="s">
        <v>7437</v>
      </c>
      <c r="C8655" t="s">
        <v>17673</v>
      </c>
      <c r="D8655" t="s">
        <v>27866</v>
      </c>
      <c r="E8655" t="s">
        <v>2496</v>
      </c>
      <c r="F8655" s="10"/>
      <c r="G8655">
        <v>2017</v>
      </c>
      <c r="J8655">
        <v>0.77770507587365667</v>
      </c>
      <c r="L8655" t="s">
        <v>38733</v>
      </c>
      <c r="M8655">
        <v>28457292</v>
      </c>
      <c r="Q8655" s="10"/>
      <c r="R8655" s="11">
        <f t="shared" si="270"/>
        <v>0</v>
      </c>
      <c r="U8655" s="11">
        <f t="shared" si="271"/>
        <v>0</v>
      </c>
      <c r="Y8655" s="11">
        <f>IF(SUM(Tableau1[[#This Row],[Other access]:[Sci-hub access]])&gt;=1,1,0)</f>
        <v>0</v>
      </c>
      <c r="Z8655" s="12">
        <f>IF(OR(Tableau1[[#This Row],[Access R1 + S1+ T1 ]]&gt;=1,Tableau1[[#This Row],[Access V1 +W1 + X1]]&gt;=1),1,0)</f>
        <v>0</v>
      </c>
      <c r="AB8655" s="10" t="str">
        <f>Tableau1[[#This Row],[DOI]]</f>
        <v>doi: 10.1016/j.jcjo.2016.08.021</v>
      </c>
      <c r="AC8655" s="13" t="str">
        <f>Tableau1[[#This Row],[Authors]]&amp;", "&amp;Tableau1[[#This Row],[Title]]&amp;" "&amp;Tableau1[[#This Row],[Journal]]&amp;". "&amp;Tableau1[[#This Row],[Year]]</f>
        <v>Crockett C, Camero KA, Kong L, Yen KG., Visual outcomes of patients presenting with bilateral infantile cataracts and nystagmus. Can J Ophthalmol. 2017</v>
      </c>
    </row>
    <row r="8656" spans="1:29" x14ac:dyDescent="0.3">
      <c r="A8656">
        <v>859</v>
      </c>
      <c r="B8656" t="s">
        <v>4122</v>
      </c>
      <c r="C8656" t="s">
        <v>14376</v>
      </c>
      <c r="D8656" t="s">
        <v>24542</v>
      </c>
      <c r="E8656" t="s">
        <v>2443</v>
      </c>
      <c r="F8656" s="10"/>
      <c r="G8656">
        <v>2017</v>
      </c>
      <c r="J8656">
        <v>0.77771952366073105</v>
      </c>
      <c r="L8656" t="s">
        <v>35347</v>
      </c>
      <c r="M8656">
        <v>29084331</v>
      </c>
      <c r="Q8656" s="10"/>
      <c r="R8656" s="11">
        <f t="shared" si="270"/>
        <v>0</v>
      </c>
      <c r="U8656" s="11">
        <f t="shared" si="271"/>
        <v>0</v>
      </c>
      <c r="Y8656" s="11">
        <f>IF(SUM(Tableau1[[#This Row],[Other access]:[Sci-hub access]])&gt;=1,1,0)</f>
        <v>0</v>
      </c>
      <c r="Z8656" s="12">
        <f>IF(OR(Tableau1[[#This Row],[Access R1 + S1+ T1 ]]&gt;=1,Tableau1[[#This Row],[Access V1 +W1 + X1]]&gt;=1),1,0)</f>
        <v>0</v>
      </c>
      <c r="AB8656" s="10" t="str">
        <f>Tableau1[[#This Row],[DOI]]</f>
        <v>doi: 10.1167/iovs.17-22679</v>
      </c>
      <c r="AC8656" s="13" t="str">
        <f>Tableau1[[#This Row],[Authors]]&amp;", "&amp;Tableau1[[#This Row],[Title]]&amp;" "&amp;Tableau1[[#This Row],[Journal]]&amp;". "&amp;Tableau1[[#This Row],[Year]]</f>
        <v>Uchida T, Honjo M, Yamagishi R, Aihara M., The Anti-Inflammatory Effect of Ripasudil (K-115), a Rho Kinase (ROCK) Inhibitor, on Endotoxin-Induced Uveitis in Rats. Invest Ophthalmol Vis Sci. 2017</v>
      </c>
    </row>
    <row r="8657" spans="1:29" x14ac:dyDescent="0.3">
      <c r="A8657">
        <v>4178</v>
      </c>
      <c r="B8657" t="s">
        <v>7319</v>
      </c>
      <c r="C8657" t="s">
        <v>17556</v>
      </c>
      <c r="D8657" t="s">
        <v>27747</v>
      </c>
      <c r="E8657" t="s">
        <v>34171</v>
      </c>
      <c r="F8657" s="10"/>
      <c r="G8657">
        <v>2017</v>
      </c>
      <c r="J8657">
        <v>0.77775972016368988</v>
      </c>
      <c r="L8657" t="s">
        <v>38609</v>
      </c>
      <c r="M8657">
        <v>28475051</v>
      </c>
      <c r="Q8657" s="10"/>
      <c r="R8657" s="11">
        <f t="shared" si="270"/>
        <v>0</v>
      </c>
      <c r="U8657" s="11">
        <f t="shared" si="271"/>
        <v>0</v>
      </c>
      <c r="Y8657" s="11">
        <f>IF(SUM(Tableau1[[#This Row],[Other access]:[Sci-hub access]])&gt;=1,1,0)</f>
        <v>0</v>
      </c>
      <c r="Z8657" s="12">
        <f>IF(OR(Tableau1[[#This Row],[Access R1 + S1+ T1 ]]&gt;=1,Tableau1[[#This Row],[Access V1 +W1 + X1]]&gt;=1),1,0)</f>
        <v>0</v>
      </c>
      <c r="AB8657" s="10" t="str">
        <f>Tableau1[[#This Row],[DOI]]</f>
        <v>doi: 10.1109/TMI.2017.2700213</v>
      </c>
      <c r="AC8657" s="13" t="str">
        <f>Tableau1[[#This Row],[Authors]]&amp;", "&amp;Tableau1[[#This Row],[Title]]&amp;" "&amp;Tableau1[[#This Row],[Journal]]&amp;". "&amp;Tableau1[[#This Row],[Year]]</f>
        <v>Vogl WD, Waldstein SM, Gerendas BS, Schmidt-Erfurth U, Langs G., Predicting Macular Edema Recurrence from Spatio-Temporal Signatures in Optical Coherence Tomography Images. IEEE Trans Med Imaging. 2017</v>
      </c>
    </row>
    <row r="8658" spans="1:29" x14ac:dyDescent="0.3">
      <c r="A8658">
        <v>4828</v>
      </c>
      <c r="B8658" t="s">
        <v>7932</v>
      </c>
      <c r="C8658" t="s">
        <v>18161</v>
      </c>
      <c r="D8658" t="s">
        <v>28362</v>
      </c>
      <c r="E8658" t="s">
        <v>2438</v>
      </c>
      <c r="F8658" s="10"/>
      <c r="G8658">
        <v>2017</v>
      </c>
      <c r="J8658">
        <v>0.77777024729220678</v>
      </c>
      <c r="L8658" t="s">
        <v>39239</v>
      </c>
      <c r="M8658">
        <v>28400373</v>
      </c>
      <c r="Q8658" s="10"/>
      <c r="R8658" s="11">
        <f t="shared" si="270"/>
        <v>0</v>
      </c>
      <c r="U8658" s="11">
        <f t="shared" si="271"/>
        <v>0</v>
      </c>
      <c r="Y8658" s="11">
        <f>IF(SUM(Tableau1[[#This Row],[Other access]:[Sci-hub access]])&gt;=1,1,0)</f>
        <v>0</v>
      </c>
      <c r="Z8658" s="12">
        <f>IF(OR(Tableau1[[#This Row],[Access R1 + S1+ T1 ]]&gt;=1,Tableau1[[#This Row],[Access V1 +W1 + X1]]&gt;=1),1,0)</f>
        <v>0</v>
      </c>
      <c r="AB8658" s="10" t="str">
        <f>Tableau1[[#This Row],[DOI]]</f>
        <v>doi: 10.1136/bjophthalmol-2016-309418</v>
      </c>
      <c r="AC8658" s="13" t="str">
        <f>Tableau1[[#This Row],[Authors]]&amp;", "&amp;Tableau1[[#This Row],[Title]]&amp;" "&amp;Tableau1[[#This Row],[Journal]]&amp;". "&amp;Tableau1[[#This Row],[Year]]</f>
        <v>Wu M, Xiong H, Xu Y, Xiong X, Zou H, Zheng M, Wang X, Zhou X., Association between VEGF-A and VEGFR-2 polymorphisms and response to treatment of neovascular AMD with anti-VEGF agents: a meta-analysis. Br J Ophthalmol. 2017</v>
      </c>
    </row>
    <row r="8659" spans="1:29" x14ac:dyDescent="0.3">
      <c r="A8659">
        <v>4301</v>
      </c>
      <c r="B8659" t="s">
        <v>7433</v>
      </c>
      <c r="C8659" t="s">
        <v>17669</v>
      </c>
      <c r="D8659" t="s">
        <v>27861</v>
      </c>
      <c r="E8659" t="s">
        <v>2496</v>
      </c>
      <c r="F8659" s="10"/>
      <c r="G8659">
        <v>2017</v>
      </c>
      <c r="J8659">
        <v>0.77782684346662023</v>
      </c>
      <c r="L8659" t="s">
        <v>38727</v>
      </c>
      <c r="M8659">
        <v>28457305</v>
      </c>
      <c r="Q8659" s="10"/>
      <c r="R8659" s="11">
        <f t="shared" si="270"/>
        <v>0</v>
      </c>
      <c r="U8659" s="11">
        <f t="shared" si="271"/>
        <v>0</v>
      </c>
      <c r="Y8659" s="11">
        <f>IF(SUM(Tableau1[[#This Row],[Other access]:[Sci-hub access]])&gt;=1,1,0)</f>
        <v>0</v>
      </c>
      <c r="Z8659" s="12">
        <f>IF(OR(Tableau1[[#This Row],[Access R1 + S1+ T1 ]]&gt;=1,Tableau1[[#This Row],[Access V1 +W1 + X1]]&gt;=1),1,0)</f>
        <v>0</v>
      </c>
      <c r="AB8659" s="10" t="str">
        <f>Tableau1[[#This Row],[DOI]]</f>
        <v>doi: 10.1016/j.jcjo.2016.10.008</v>
      </c>
      <c r="AC8659" s="13" t="str">
        <f>Tableau1[[#This Row],[Authors]]&amp;", "&amp;Tableau1[[#This Row],[Title]]&amp;" "&amp;Tableau1[[#This Row],[Journal]]&amp;". "&amp;Tableau1[[#This Row],[Year]]</f>
        <v>Nash S, Bartels H, Pemberton J., Metastatic cervical adenocarcinoma to the orbital subperiosteal space. Can J Ophthalmol. 2017</v>
      </c>
    </row>
    <row r="8660" spans="1:29" x14ac:dyDescent="0.3">
      <c r="A8660">
        <v>6036</v>
      </c>
      <c r="B8660" t="s">
        <v>9022</v>
      </c>
      <c r="C8660" t="s">
        <v>19237</v>
      </c>
      <c r="D8660" t="s">
        <v>29452</v>
      </c>
      <c r="E8660" t="s">
        <v>2523</v>
      </c>
      <c r="F8660" s="10"/>
      <c r="G8660">
        <v>2017</v>
      </c>
      <c r="J8660">
        <v>0.77782822043014455</v>
      </c>
      <c r="L8660" t="s">
        <v>40413</v>
      </c>
      <c r="M8660">
        <v>28257136</v>
      </c>
      <c r="Q8660" s="10"/>
      <c r="R8660" s="11">
        <f t="shared" si="270"/>
        <v>0</v>
      </c>
      <c r="U8660" s="11">
        <f t="shared" si="271"/>
        <v>0</v>
      </c>
      <c r="Y8660" s="11">
        <f>IF(SUM(Tableau1[[#This Row],[Other access]:[Sci-hub access]])&gt;=1,1,0)</f>
        <v>0</v>
      </c>
      <c r="Z8660" s="12">
        <f>IF(OR(Tableau1[[#This Row],[Access R1 + S1+ T1 ]]&gt;=1,Tableau1[[#This Row],[Access V1 +W1 + X1]]&gt;=1),1,0)</f>
        <v>0</v>
      </c>
      <c r="AB8660" s="10" t="str">
        <f>Tableau1[[#This Row],[DOI]]</f>
        <v>doi: 10.1038/eye.2017.32</v>
      </c>
      <c r="AC8660" s="13" t="str">
        <f>Tableau1[[#This Row],[Authors]]&amp;", "&amp;Tableau1[[#This Row],[Title]]&amp;" "&amp;Tableau1[[#This Row],[Journal]]&amp;". "&amp;Tableau1[[#This Row],[Year]]</f>
        <v>Balekudaru S, Choudhari NS, Rewri P, George R, Bhende PS, Bhende M, Lingam V, Lingam G., Surgical management of malignant glaucoma: a retrospective analysis of fifty eight eyes. Eye (Lond). 2017</v>
      </c>
    </row>
    <row r="8661" spans="1:29" x14ac:dyDescent="0.3">
      <c r="A8661">
        <v>2615</v>
      </c>
      <c r="B8661" t="s">
        <v>133</v>
      </c>
      <c r="C8661" t="s">
        <v>134</v>
      </c>
      <c r="D8661" t="s">
        <v>135</v>
      </c>
      <c r="E8661" t="s">
        <v>2896</v>
      </c>
      <c r="F8661" s="10"/>
      <c r="G8661">
        <v>2017</v>
      </c>
      <c r="J8661">
        <v>0.77783718588310313</v>
      </c>
      <c r="L8661" t="s">
        <v>37078</v>
      </c>
      <c r="M8661">
        <v>28719564</v>
      </c>
      <c r="Q8661" s="10"/>
      <c r="R8661" s="11">
        <f t="shared" si="270"/>
        <v>0</v>
      </c>
      <c r="U8661" s="11">
        <f t="shared" si="271"/>
        <v>0</v>
      </c>
      <c r="Y8661" s="11">
        <f>IF(SUM(Tableau1[[#This Row],[Other access]:[Sci-hub access]])&gt;=1,1,0)</f>
        <v>0</v>
      </c>
      <c r="Z8661" s="12">
        <f>IF(OR(Tableau1[[#This Row],[Access R1 + S1+ T1 ]]&gt;=1,Tableau1[[#This Row],[Access V1 +W1 + X1]]&gt;=1),1,0)</f>
        <v>0</v>
      </c>
      <c r="AB8661" s="10" t="str">
        <f>Tableau1[[#This Row],[DOI]]</f>
        <v>doi: 10.2106/JBJS.16.01149</v>
      </c>
      <c r="AC8661" s="13" t="str">
        <f>Tableau1[[#This Row],[Authors]]&amp;", "&amp;Tableau1[[#This Row],[Title]]&amp;" "&amp;Tableau1[[#This Row],[Journal]]&amp;". "&amp;Tableau1[[#This Row],[Year]]</f>
        <v>Bernstein J, Weintraub S, Hume E, Neuman MD, Kates SL, Ahn J., The New APGAR SCORE: A Checklist to Enhance Quality of Life in Geriatric Patients with Hip Fracture. J Bone Joint Surg Am. 2017</v>
      </c>
    </row>
    <row r="8662" spans="1:29" x14ac:dyDescent="0.3">
      <c r="A8662">
        <v>11051</v>
      </c>
      <c r="B8662" t="s">
        <v>13473</v>
      </c>
      <c r="C8662" t="s">
        <v>23635</v>
      </c>
      <c r="D8662" t="s">
        <v>33927</v>
      </c>
      <c r="E8662" t="s">
        <v>2447</v>
      </c>
      <c r="F8662" s="10"/>
      <c r="G8662">
        <v>2017</v>
      </c>
      <c r="J8662">
        <v>0.77785429067798395</v>
      </c>
      <c r="L8662" t="s">
        <v>45292</v>
      </c>
      <c r="M8662">
        <v>26226234</v>
      </c>
      <c r="Q8662" s="10"/>
      <c r="R8662" s="11">
        <f t="shared" si="270"/>
        <v>0</v>
      </c>
      <c r="U8662" s="11">
        <f t="shared" si="271"/>
        <v>0</v>
      </c>
      <c r="Y8662" s="11">
        <f>IF(SUM(Tableau1[[#This Row],[Other access]:[Sci-hub access]])&gt;=1,1,0)</f>
        <v>0</v>
      </c>
      <c r="Z8662" s="12">
        <f>IF(OR(Tableau1[[#This Row],[Access R1 + S1+ T1 ]]&gt;=1,Tableau1[[#This Row],[Access V1 +W1 + X1]]&gt;=1),1,0)</f>
        <v>0</v>
      </c>
      <c r="AB8662" s="10" t="str">
        <f>Tableau1[[#This Row],[DOI]]</f>
        <v>doi: 10.1097/IOP.0000000000000533</v>
      </c>
      <c r="AC8662" s="13" t="str">
        <f>Tableau1[[#This Row],[Authors]]&amp;", "&amp;Tableau1[[#This Row],[Title]]&amp;" "&amp;Tableau1[[#This Row],[Journal]]&amp;". "&amp;Tableau1[[#This Row],[Year]]</f>
        <v>Huggins AB, Carrasco JR, Evans JJ, Rabinowitz MP., Solitary Extramedullary Plasmacytoma of the Orbital Apex and Dura Masquerading as Idiopathic Inflammation. Ophthal Plast Reconstr Surg. 2017</v>
      </c>
    </row>
    <row r="8663" spans="1:29" x14ac:dyDescent="0.3">
      <c r="A8663">
        <v>2790</v>
      </c>
      <c r="B8663" t="s">
        <v>5995</v>
      </c>
      <c r="C8663" t="s">
        <v>16241</v>
      </c>
      <c r="D8663" t="s">
        <v>26419</v>
      </c>
      <c r="E8663" t="s">
        <v>3010</v>
      </c>
      <c r="F8663" s="10"/>
      <c r="G8663">
        <v>2017</v>
      </c>
      <c r="J8663">
        <v>0.77793399802216734</v>
      </c>
      <c r="L8663" t="s">
        <v>37249</v>
      </c>
      <c r="M8663">
        <v>28684304</v>
      </c>
      <c r="Q8663" s="10"/>
      <c r="R8663" s="11">
        <f t="shared" si="270"/>
        <v>0</v>
      </c>
      <c r="U8663" s="11">
        <f t="shared" si="271"/>
        <v>0</v>
      </c>
      <c r="Y8663" s="11">
        <f>IF(SUM(Tableau1[[#This Row],[Other access]:[Sci-hub access]])&gt;=1,1,0)</f>
        <v>0</v>
      </c>
      <c r="Z8663" s="12">
        <f>IF(OR(Tableau1[[#This Row],[Access R1 + S1+ T1 ]]&gt;=1,Tableau1[[#This Row],[Access V1 +W1 + X1]]&gt;=1),1,0)</f>
        <v>0</v>
      </c>
      <c r="AB8663" s="10" t="str">
        <f>Tableau1[[#This Row],[DOI]]</f>
        <v>doi: 10.1016/j.bcp.2017.06.136</v>
      </c>
      <c r="AC8663" s="13" t="str">
        <f>Tableau1[[#This Row],[Authors]]&amp;", "&amp;Tableau1[[#This Row],[Title]]&amp;" "&amp;Tableau1[[#This Row],[Journal]]&amp;". "&amp;Tableau1[[#This Row],[Year]]</f>
        <v>Chen X, Su W, Wan T, Yu J, Zhu W, Tang F, Liu G, Olsen N, Liang D, Zheng SG., Sodium butyrate regulates Th17/Treg cell balance to ameliorate uveitis via the Nrf2/HO-1 pathway. Biochem Pharmacol. 2017</v>
      </c>
    </row>
    <row r="8664" spans="1:29" x14ac:dyDescent="0.3">
      <c r="A8664">
        <v>5389</v>
      </c>
      <c r="B8664" t="s">
        <v>8442</v>
      </c>
      <c r="C8664" t="s">
        <v>18665</v>
      </c>
      <c r="D8664" t="s">
        <v>28872</v>
      </c>
      <c r="E8664" t="s">
        <v>2673</v>
      </c>
      <c r="F8664" s="10"/>
      <c r="G8664">
        <v>2017</v>
      </c>
      <c r="J8664">
        <v>0.77795130800534229</v>
      </c>
      <c r="L8664" t="s">
        <v>39784</v>
      </c>
      <c r="M8664">
        <v>28341224</v>
      </c>
      <c r="Q8664" s="10"/>
      <c r="R8664" s="11">
        <f t="shared" si="270"/>
        <v>0</v>
      </c>
      <c r="U8664" s="11">
        <f t="shared" si="271"/>
        <v>0</v>
      </c>
      <c r="Y8664" s="11">
        <f>IF(SUM(Tableau1[[#This Row],[Other access]:[Sci-hub access]])&gt;=1,1,0)</f>
        <v>0</v>
      </c>
      <c r="Z8664" s="12">
        <f>IF(OR(Tableau1[[#This Row],[Access R1 + S1+ T1 ]]&gt;=1,Tableau1[[#This Row],[Access V1 +W1 + X1]]&gt;=1),1,0)</f>
        <v>0</v>
      </c>
      <c r="AB8664" s="10" t="str">
        <f>Tableau1[[#This Row],[DOI]]</f>
        <v>doi: 10.1016/j.parkreldis.2016.10.013</v>
      </c>
      <c r="AC8664" s="13" t="str">
        <f>Tableau1[[#This Row],[Authors]]&amp;", "&amp;Tableau1[[#This Row],[Title]]&amp;" "&amp;Tableau1[[#This Row],[Journal]]&amp;". "&amp;Tableau1[[#This Row],[Year]]</f>
        <v>Wiblin L, Lee M, Burn D., Palliative care and its emerging role in Multiple System Atrophy and Progressive Supranuclear Palsy. Parkinsonism Relat Disord. 2017</v>
      </c>
    </row>
    <row r="8665" spans="1:29" x14ac:dyDescent="0.3">
      <c r="A8665">
        <v>7315</v>
      </c>
      <c r="B8665" t="s">
        <v>10133</v>
      </c>
      <c r="C8665" t="s">
        <v>20335</v>
      </c>
      <c r="D8665" t="s">
        <v>30567</v>
      </c>
      <c r="E8665" t="s">
        <v>34031</v>
      </c>
      <c r="F8665" s="10"/>
      <c r="G8665">
        <v>2017</v>
      </c>
      <c r="J8665">
        <v>0.77811347889862814</v>
      </c>
      <c r="L8665" t="s">
        <v>41671</v>
      </c>
      <c r="M8665">
        <v>28106471</v>
      </c>
      <c r="Q8665" s="10"/>
      <c r="R8665" s="11">
        <f t="shared" si="270"/>
        <v>0</v>
      </c>
      <c r="U8665" s="11">
        <f t="shared" si="271"/>
        <v>0</v>
      </c>
      <c r="Y8665" s="11">
        <f>IF(SUM(Tableau1[[#This Row],[Other access]:[Sci-hub access]])&gt;=1,1,0)</f>
        <v>0</v>
      </c>
      <c r="Z8665" s="12">
        <f>IF(OR(Tableau1[[#This Row],[Access R1 + S1+ T1 ]]&gt;=1,Tableau1[[#This Row],[Access V1 +W1 + X1]]&gt;=1),1,0)</f>
        <v>0</v>
      </c>
      <c r="AB8665" s="10" t="str">
        <f>Tableau1[[#This Row],[DOI]]</f>
        <v>doi: 10.1089/jop.2016.0114</v>
      </c>
      <c r="AC8665" s="13" t="str">
        <f>Tableau1[[#This Row],[Authors]]&amp;", "&amp;Tableau1[[#This Row],[Title]]&amp;" "&amp;Tableau1[[#This Row],[Journal]]&amp;". "&amp;Tableau1[[#This Row],[Year]]</f>
        <v>Chen H, Lin H, Chen W, Zhang B, Xiang W, Li J, Chen W., Topical 0.1% Bromfenac Sodium for Intraoperative Miosis Prevention and Prostaglandin E(2) Inhibition in Femtosecond Laser-Assisted Cataract Surgery. J Ocul Pharmacol Ther. 2017</v>
      </c>
    </row>
    <row r="8666" spans="1:29" ht="28.8" x14ac:dyDescent="0.3">
      <c r="A8666">
        <v>3720</v>
      </c>
      <c r="B8666" t="s">
        <v>6890</v>
      </c>
      <c r="C8666" t="s">
        <v>17130</v>
      </c>
      <c r="D8666" t="s">
        <v>27314</v>
      </c>
      <c r="E8666" t="s">
        <v>2451</v>
      </c>
      <c r="F8666" s="10"/>
      <c r="G8666">
        <v>2017</v>
      </c>
      <c r="J8666">
        <v>0.77818689982469924</v>
      </c>
      <c r="L8666" t="s">
        <v>38164</v>
      </c>
      <c r="M8666">
        <v>28542454</v>
      </c>
      <c r="Q8666" s="10"/>
      <c r="R8666" s="11">
        <f t="shared" si="270"/>
        <v>0</v>
      </c>
      <c r="U8666" s="11">
        <f t="shared" si="271"/>
        <v>0</v>
      </c>
      <c r="Y8666" s="11">
        <f>IF(SUM(Tableau1[[#This Row],[Other access]:[Sci-hub access]])&gt;=1,1,0)</f>
        <v>0</v>
      </c>
      <c r="Z8666" s="12">
        <f>IF(OR(Tableau1[[#This Row],[Access R1 + S1+ T1 ]]&gt;=1,Tableau1[[#This Row],[Access V1 +W1 + X1]]&gt;=1),1,0)</f>
        <v>0</v>
      </c>
      <c r="AB8666" s="10" t="str">
        <f>Tableau1[[#This Row],[DOI]]</f>
        <v>doi: 10.1371/journal.pone.0177998</v>
      </c>
      <c r="AC8666" s="13" t="str">
        <f>Tableau1[[#This Row],[Authors]]&amp;", "&amp;Tableau1[[#This Row],[Title]]&amp;" "&amp;Tableau1[[#This Row],[Journal]]&amp;". "&amp;Tableau1[[#This Row],[Year]]</f>
        <v>Fernández-Sánchez L, Bravo-Osuna I, Lax P, Arranz-Romera A, Maneu V, Esteban-Pérez S, Pinilla I, Puebla-González MDM, Herrero-Vanrell R, Cuenca N., Controlled delivery of tauroursodeoxycholic acid from biodegradable microspheres slows retinal degeneration and vision loss in P23H rats. PLoS One. 2017</v>
      </c>
    </row>
    <row r="8667" spans="1:29" x14ac:dyDescent="0.3">
      <c r="A8667">
        <v>9401</v>
      </c>
      <c r="B8667" t="s">
        <v>11972</v>
      </c>
      <c r="C8667" t="s">
        <v>22147</v>
      </c>
      <c r="D8667" t="s">
        <v>32417</v>
      </c>
      <c r="E8667" t="s">
        <v>2449</v>
      </c>
      <c r="F8667" s="10"/>
      <c r="G8667">
        <v>2017</v>
      </c>
      <c r="J8667">
        <v>0.77849819534435738</v>
      </c>
      <c r="L8667" t="s">
        <v>43692</v>
      </c>
      <c r="M8667">
        <v>27704610</v>
      </c>
      <c r="Q8667" s="10"/>
      <c r="R8667" s="11">
        <f t="shared" si="270"/>
        <v>0</v>
      </c>
      <c r="U8667" s="11">
        <f t="shared" si="271"/>
        <v>0</v>
      </c>
      <c r="Y8667" s="11">
        <f>IF(SUM(Tableau1[[#This Row],[Other access]:[Sci-hub access]])&gt;=1,1,0)</f>
        <v>0</v>
      </c>
      <c r="Z8667" s="12">
        <f>IF(OR(Tableau1[[#This Row],[Access R1 + S1+ T1 ]]&gt;=1,Tableau1[[#This Row],[Access V1 +W1 + X1]]&gt;=1),1,0)</f>
        <v>0</v>
      </c>
      <c r="AB8667" s="10" t="str">
        <f>Tableau1[[#This Row],[DOI]]</f>
        <v>doi: 10.1111/cxo.12474</v>
      </c>
      <c r="AC8667" s="13" t="str">
        <f>Tableau1[[#This Row],[Authors]]&amp;", "&amp;Tableau1[[#This Row],[Title]]&amp;" "&amp;Tableau1[[#This Row],[Journal]]&amp;". "&amp;Tableau1[[#This Row],[Year]]</f>
        <v>Ferdi A, Kopsachilis N, Parmar D., Phlyctenulosis: a systemic diagnosis made or missed in the blink of an eye. Clin Exp Optom. 2017</v>
      </c>
    </row>
    <row r="8668" spans="1:29" x14ac:dyDescent="0.3">
      <c r="A8668">
        <v>2791</v>
      </c>
      <c r="B8668" t="s">
        <v>5996</v>
      </c>
      <c r="C8668" t="s">
        <v>16242</v>
      </c>
      <c r="D8668" t="s">
        <v>26420</v>
      </c>
      <c r="E8668" t="s">
        <v>2546</v>
      </c>
      <c r="F8668" s="10"/>
      <c r="G8668">
        <v>2017</v>
      </c>
      <c r="J8668">
        <v>0.77850339363345689</v>
      </c>
      <c r="L8668" t="s">
        <v>37250</v>
      </c>
      <c r="M8668">
        <v>28684211</v>
      </c>
      <c r="Q8668" s="10"/>
      <c r="R8668" s="11">
        <f t="shared" si="270"/>
        <v>0</v>
      </c>
      <c r="U8668" s="11">
        <f t="shared" si="271"/>
        <v>0</v>
      </c>
      <c r="Y8668" s="11">
        <f>IF(SUM(Tableau1[[#This Row],[Other access]:[Sci-hub access]])&gt;=1,1,0)</f>
        <v>0</v>
      </c>
      <c r="Z8668" s="12">
        <f>IF(OR(Tableau1[[#This Row],[Access R1 + S1+ T1 ]]&gt;=1,Tableau1[[#This Row],[Access V1 +W1 + X1]]&gt;=1),1,0)</f>
        <v>0</v>
      </c>
      <c r="AB8668" s="10" t="str">
        <f>Tableau1[[#This Row],[DOI]]</f>
        <v>doi: 10.1016/j.expneurol.2017.07.001</v>
      </c>
      <c r="AC8668" s="13" t="str">
        <f>Tableau1[[#This Row],[Authors]]&amp;", "&amp;Tableau1[[#This Row],[Title]]&amp;" "&amp;Tableau1[[#This Row],[Journal]]&amp;". "&amp;Tableau1[[#This Row],[Year]]</f>
        <v>Nivison MP, Ericson NG, Green VM, Bielas JH, Campbell JS, Horner PJ., Age-related accumulation of phosphorylated mitofusin 2 protein in retinal ganglion cells correlates with glaucoma progression. Exp Neurol. 2017</v>
      </c>
    </row>
    <row r="8669" spans="1:29" ht="28.8" x14ac:dyDescent="0.3">
      <c r="A8669">
        <v>7049</v>
      </c>
      <c r="B8669" t="s">
        <v>9903</v>
      </c>
      <c r="C8669" t="s">
        <v>20106</v>
      </c>
      <c r="D8669" t="s">
        <v>30337</v>
      </c>
      <c r="E8669" t="s">
        <v>2450</v>
      </c>
      <c r="F8669" s="10"/>
      <c r="G8669">
        <v>2017</v>
      </c>
      <c r="J8669">
        <v>0.77861533763903912</v>
      </c>
      <c r="L8669" t="s">
        <v>41405</v>
      </c>
      <c r="M8669">
        <v>28131216</v>
      </c>
      <c r="Q8669" s="10"/>
      <c r="R8669" s="11">
        <f t="shared" si="270"/>
        <v>0</v>
      </c>
      <c r="U8669" s="11">
        <f t="shared" si="271"/>
        <v>0</v>
      </c>
      <c r="Y8669" s="11">
        <f>IF(SUM(Tableau1[[#This Row],[Other access]:[Sci-hub access]])&gt;=1,1,0)</f>
        <v>0</v>
      </c>
      <c r="Z8669" s="12">
        <f>IF(OR(Tableau1[[#This Row],[Access R1 + S1+ T1 ]]&gt;=1,Tableau1[[#This Row],[Access V1 +W1 + X1]]&gt;=1),1,0)</f>
        <v>0</v>
      </c>
      <c r="AB8669" s="10" t="str">
        <f>Tableau1[[#This Row],[DOI]]</f>
        <v>doi: 10.1016/j.jns.2017.01.025</v>
      </c>
      <c r="AC8669" s="13" t="str">
        <f>Tableau1[[#This Row],[Authors]]&amp;", "&amp;Tableau1[[#This Row],[Title]]&amp;" "&amp;Tableau1[[#This Row],[Journal]]&amp;". "&amp;Tableau1[[#This Row],[Year]]</f>
        <v>Cohen M, Romero G, Bas J, Ticchioni M, Rosenthal M, Lacroix R, Brunet C, Rico A, Pelletier J, Audoin B, Lebrun C., Monitoring CD27+ memory B-cells in neuromyelitis optica spectrum disorders patients treated with rituximab: Results from a bicentric study. J Neurol Sci. 2017</v>
      </c>
    </row>
    <row r="8670" spans="1:29" x14ac:dyDescent="0.3">
      <c r="A8670">
        <v>2183</v>
      </c>
      <c r="B8670" t="s">
        <v>5417</v>
      </c>
      <c r="C8670" t="s">
        <v>15662</v>
      </c>
      <c r="D8670" t="s">
        <v>25839</v>
      </c>
      <c r="E8670" t="s">
        <v>2464</v>
      </c>
      <c r="F8670" s="10"/>
      <c r="G8670">
        <v>2017</v>
      </c>
      <c r="J8670">
        <v>0.77862025388582046</v>
      </c>
      <c r="L8670" t="s">
        <v>36654</v>
      </c>
      <c r="M8670">
        <v>28806189</v>
      </c>
      <c r="Q8670" s="10"/>
      <c r="R8670" s="11">
        <f t="shared" si="270"/>
        <v>0</v>
      </c>
      <c r="U8670" s="11">
        <f t="shared" si="271"/>
        <v>0</v>
      </c>
      <c r="Y8670" s="11">
        <f>IF(SUM(Tableau1[[#This Row],[Other access]:[Sci-hub access]])&gt;=1,1,0)</f>
        <v>0</v>
      </c>
      <c r="Z8670" s="12">
        <f>IF(OR(Tableau1[[#This Row],[Access R1 + S1+ T1 ]]&gt;=1,Tableau1[[#This Row],[Access V1 +W1 + X1]]&gt;=1),1,0)</f>
        <v>0</v>
      </c>
      <c r="AB8670" s="10" t="str">
        <f>Tableau1[[#This Row],[DOI]]</f>
        <v>doi: 10.1097/ICU.0000000000000418</v>
      </c>
      <c r="AC8670" s="13" t="str">
        <f>Tableau1[[#This Row],[Authors]]&amp;", "&amp;Tableau1[[#This Row],[Title]]&amp;" "&amp;Tableau1[[#This Row],[Journal]]&amp;". "&amp;Tableau1[[#This Row],[Year]]</f>
        <v>Chan NCY, Chan CKM., The use of optical coherence tomography in neuro-ophthalmology. Curr Opin Ophthalmol. 2017</v>
      </c>
    </row>
    <row r="8671" spans="1:29" x14ac:dyDescent="0.3">
      <c r="A8671">
        <v>8522</v>
      </c>
      <c r="B8671" t="s">
        <v>11193</v>
      </c>
      <c r="C8671" t="s">
        <v>21377</v>
      </c>
      <c r="D8671" t="s">
        <v>31632</v>
      </c>
      <c r="E8671" t="s">
        <v>2464</v>
      </c>
      <c r="F8671" s="10"/>
      <c r="G8671">
        <v>2017</v>
      </c>
      <c r="J8671">
        <v>0.77872761939814616</v>
      </c>
      <c r="L8671" t="s">
        <v>42858</v>
      </c>
      <c r="M8671">
        <v>27898469</v>
      </c>
      <c r="Q8671" s="10"/>
      <c r="R8671" s="11">
        <f t="shared" si="270"/>
        <v>0</v>
      </c>
      <c r="U8671" s="11">
        <f t="shared" si="271"/>
        <v>0</v>
      </c>
      <c r="Y8671" s="11">
        <f>IF(SUM(Tableau1[[#This Row],[Other access]:[Sci-hub access]])&gt;=1,1,0)</f>
        <v>0</v>
      </c>
      <c r="Z8671" s="12">
        <f>IF(OR(Tableau1[[#This Row],[Access R1 + S1+ T1 ]]&gt;=1,Tableau1[[#This Row],[Access V1 +W1 + X1]]&gt;=1),1,0)</f>
        <v>0</v>
      </c>
      <c r="AB8671" s="10" t="str">
        <f>Tableau1[[#This Row],[DOI]]</f>
        <v>doi: 10.1097/ICU.0000000000000352</v>
      </c>
      <c r="AC8671" s="13" t="str">
        <f>Tableau1[[#This Row],[Authors]]&amp;", "&amp;Tableau1[[#This Row],[Title]]&amp;" "&amp;Tableau1[[#This Row],[Journal]]&amp;". "&amp;Tableau1[[#This Row],[Year]]</f>
        <v>Okafor K, Vinod K, Gedde SJ., Update on pigment dispersion syndrome and pigmentary glaucoma. Curr Opin Ophthalmol. 2017</v>
      </c>
    </row>
    <row r="8672" spans="1:29" x14ac:dyDescent="0.3">
      <c r="A8672">
        <v>8412</v>
      </c>
      <c r="B8672" t="s">
        <v>11095</v>
      </c>
      <c r="C8672" t="s">
        <v>21281</v>
      </c>
      <c r="D8672" t="s">
        <v>31533</v>
      </c>
      <c r="E8672" t="s">
        <v>2479</v>
      </c>
      <c r="F8672" s="10"/>
      <c r="G8672">
        <v>2017</v>
      </c>
      <c r="J8672">
        <v>0.77890249105379894</v>
      </c>
      <c r="L8672" t="s">
        <v>42753</v>
      </c>
      <c r="M8672">
        <v>27918356</v>
      </c>
      <c r="Q8672" s="10"/>
      <c r="R8672" s="11">
        <f t="shared" si="270"/>
        <v>0</v>
      </c>
      <c r="U8672" s="11">
        <f t="shared" si="271"/>
        <v>0</v>
      </c>
      <c r="Y8672" s="11">
        <f>IF(SUM(Tableau1[[#This Row],[Other access]:[Sci-hub access]])&gt;=1,1,0)</f>
        <v>0</v>
      </c>
      <c r="Z8672" s="12">
        <f>IF(OR(Tableau1[[#This Row],[Access R1 + S1+ T1 ]]&gt;=1,Tableau1[[#This Row],[Access V1 +W1 + X1]]&gt;=1),1,0)</f>
        <v>0</v>
      </c>
      <c r="AB8672" s="10" t="str">
        <f>Tableau1[[#This Row],[DOI]]</f>
        <v>doi: 10.1097/ICO.0000000000001098</v>
      </c>
      <c r="AC8672" s="13" t="str">
        <f>Tableau1[[#This Row],[Authors]]&amp;", "&amp;Tableau1[[#This Row],[Title]]&amp;" "&amp;Tableau1[[#This Row],[Journal]]&amp;". "&amp;Tableau1[[#This Row],[Year]]</f>
        <v>Andreanos K, Oikonomakis K, Droutsas K, Petrelli M, Kymionis G., Refractory Tamoxifen-Induced Keratopathy Despite Drug Withdrawal. Cornea. 2017</v>
      </c>
    </row>
    <row r="8673" spans="1:29" x14ac:dyDescent="0.3">
      <c r="A8673">
        <v>4360</v>
      </c>
      <c r="B8673" t="s">
        <v>7488</v>
      </c>
      <c r="C8673" t="s">
        <v>17724</v>
      </c>
      <c r="D8673" t="s">
        <v>27917</v>
      </c>
      <c r="E8673" t="s">
        <v>2542</v>
      </c>
      <c r="F8673" s="10"/>
      <c r="G8673">
        <v>2017</v>
      </c>
      <c r="J8673">
        <v>0.77890934902000653</v>
      </c>
      <c r="L8673" t="s">
        <v>38783</v>
      </c>
      <c r="M8673">
        <v>28451987</v>
      </c>
      <c r="Q8673" s="10"/>
      <c r="R8673" s="11">
        <f t="shared" si="270"/>
        <v>0</v>
      </c>
      <c r="U8673" s="11">
        <f t="shared" si="271"/>
        <v>0</v>
      </c>
      <c r="Y8673" s="11">
        <f>IF(SUM(Tableau1[[#This Row],[Other access]:[Sci-hub access]])&gt;=1,1,0)</f>
        <v>0</v>
      </c>
      <c r="Z8673" s="12">
        <f>IF(OR(Tableau1[[#This Row],[Access R1 + S1+ T1 ]]&gt;=1,Tableau1[[#This Row],[Access V1 +W1 + X1]]&gt;=1),1,0)</f>
        <v>0</v>
      </c>
      <c r="AB8673" s="10" t="str">
        <f>Tableau1[[#This Row],[DOI]]</f>
        <v>doi: 10.1007/s10633-017-9588-8</v>
      </c>
      <c r="AC8673" s="13" t="str">
        <f>Tableau1[[#This Row],[Authors]]&amp;", "&amp;Tableau1[[#This Row],[Title]]&amp;" "&amp;Tableau1[[#This Row],[Journal]]&amp;". "&amp;Tableau1[[#This Row],[Year]]</f>
        <v>Nair AA, Marmor MF., ERG and other discriminators between advanced hydroxychloroquine retinopathy and retinitis pigmentosa. Doc Ophthalmol. 2017</v>
      </c>
    </row>
    <row r="8674" spans="1:29" ht="28.8" x14ac:dyDescent="0.3">
      <c r="A8674">
        <v>562</v>
      </c>
      <c r="B8674" t="s">
        <v>3825</v>
      </c>
      <c r="C8674" t="s">
        <v>14082</v>
      </c>
      <c r="D8674" t="s">
        <v>24245</v>
      </c>
      <c r="E8674" t="s">
        <v>2462</v>
      </c>
      <c r="F8674" s="10"/>
      <c r="G8674">
        <v>2017</v>
      </c>
      <c r="J8674">
        <v>0.77895383490734338</v>
      </c>
      <c r="L8674" t="s">
        <v>35061</v>
      </c>
      <c r="M8674">
        <v>29179705</v>
      </c>
      <c r="Q8674" s="10"/>
      <c r="R8674" s="11">
        <f t="shared" si="270"/>
        <v>0</v>
      </c>
      <c r="U8674" s="11">
        <f t="shared" si="271"/>
        <v>0</v>
      </c>
      <c r="Y8674" s="11">
        <f>IF(SUM(Tableau1[[#This Row],[Other access]:[Sci-hub access]])&gt;=1,1,0)</f>
        <v>0</v>
      </c>
      <c r="Z8674" s="12">
        <f>IF(OR(Tableau1[[#This Row],[Access R1 + S1+ T1 ]]&gt;=1,Tableau1[[#This Row],[Access V1 +W1 + X1]]&gt;=1),1,0)</f>
        <v>0</v>
      </c>
      <c r="AB8674" s="10" t="str">
        <f>Tableau1[[#This Row],[DOI]]</f>
        <v>doi: 10.1186/s12886-017-0619-8</v>
      </c>
      <c r="AC8674" s="13" t="str">
        <f>Tableau1[[#This Row],[Authors]]&amp;", "&amp;Tableau1[[#This Row],[Title]]&amp;" "&amp;Tableau1[[#This Row],[Journal]]&amp;". "&amp;Tableau1[[#This Row],[Year]]</f>
        <v>Yuan J, Zhang LL, Lu YJ, Han MY, Yu AH, Cai XJ., Vitrectomy with internal limiting membrane peeling versus inverted internal limiting membrane flap technique for macular hole-induced retinal detachment: a systematic review of literature and meta-analysis. BMC Ophthalmol. 2017</v>
      </c>
    </row>
    <row r="8675" spans="1:29" x14ac:dyDescent="0.3">
      <c r="A8675">
        <v>4504</v>
      </c>
      <c r="B8675" t="s">
        <v>7627</v>
      </c>
      <c r="C8675" t="s">
        <v>17862</v>
      </c>
      <c r="D8675" t="s">
        <v>28056</v>
      </c>
      <c r="E8675" t="s">
        <v>3078</v>
      </c>
      <c r="F8675" s="10"/>
      <c r="G8675">
        <v>2017</v>
      </c>
      <c r="J8675">
        <v>0.77899850153909478</v>
      </c>
      <c r="L8675" t="e">
        <v>#VALUE!</v>
      </c>
      <c r="M8675">
        <v>28439062</v>
      </c>
      <c r="Q8675" s="10"/>
      <c r="R8675" s="11">
        <f t="shared" si="270"/>
        <v>0</v>
      </c>
      <c r="U8675" s="11">
        <f t="shared" si="271"/>
        <v>0</v>
      </c>
      <c r="Y8675" s="11">
        <f>IF(SUM(Tableau1[[#This Row],[Other access]:[Sci-hub access]])&gt;=1,1,0)</f>
        <v>0</v>
      </c>
      <c r="Z8675" s="12">
        <f>IF(OR(Tableau1[[#This Row],[Access R1 + S1+ T1 ]]&gt;=1,Tableau1[[#This Row],[Access V1 +W1 + X1]]&gt;=1),1,0)</f>
        <v>0</v>
      </c>
      <c r="AB8675" s="10" t="e">
        <f>Tableau1[[#This Row],[DOI]]</f>
        <v>#VALUE!</v>
      </c>
      <c r="AC8675" s="13" t="str">
        <f>Tableau1[[#This Row],[Authors]]&amp;", "&amp;Tableau1[[#This Row],[Title]]&amp;" "&amp;Tableau1[[#This Row],[Journal]]&amp;". "&amp;Tableau1[[#This Row],[Year]]</f>
        <v>Kashif M, Arya D, Niazi M, Khaja M., A Rare Case of Necrotizing Myopathy and Fibrinous and Organizing Pneumonia with Anti-EJ Antisynthetase Syndrome and SSA Antibodies. Am J Case Rep. 2017</v>
      </c>
    </row>
    <row r="8676" spans="1:29" x14ac:dyDescent="0.3">
      <c r="A8676">
        <v>7703</v>
      </c>
      <c r="B8676" t="s">
        <v>10471</v>
      </c>
      <c r="C8676" t="s">
        <v>20667</v>
      </c>
      <c r="D8676" t="s">
        <v>30907</v>
      </c>
      <c r="E8676" t="s">
        <v>34388</v>
      </c>
      <c r="F8676" s="10"/>
      <c r="G8676">
        <v>2017</v>
      </c>
      <c r="J8676">
        <v>0.77900675796681706</v>
      </c>
      <c r="L8676" t="s">
        <v>42054</v>
      </c>
      <c r="M8676">
        <v>28061688</v>
      </c>
      <c r="Q8676" s="10"/>
      <c r="R8676" s="11">
        <f t="shared" si="270"/>
        <v>0</v>
      </c>
      <c r="U8676" s="11">
        <f t="shared" si="271"/>
        <v>0</v>
      </c>
      <c r="Y8676" s="11">
        <f>IF(SUM(Tableau1[[#This Row],[Other access]:[Sci-hub access]])&gt;=1,1,0)</f>
        <v>0</v>
      </c>
      <c r="Z8676" s="12">
        <f>IF(OR(Tableau1[[#This Row],[Access R1 + S1+ T1 ]]&gt;=1,Tableau1[[#This Row],[Access V1 +W1 + X1]]&gt;=1),1,0)</f>
        <v>0</v>
      </c>
      <c r="AB8676" s="10" t="str">
        <f>Tableau1[[#This Row],[DOI]]</f>
        <v>doi: 10.1146/annurev-pharmtox-010716-104558</v>
      </c>
      <c r="AC8676" s="13" t="str">
        <f>Tableau1[[#This Row],[Authors]]&amp;", "&amp;Tableau1[[#This Row],[Title]]&amp;" "&amp;Tableau1[[#This Row],[Journal]]&amp;". "&amp;Tableau1[[#This Row],[Year]]</f>
        <v>Nimjee SM, White RR, Becker RC, Sullenger BA., Aptamers as Therapeutics. Annu Rev Pharmacol Toxicol. 2017</v>
      </c>
    </row>
    <row r="8677" spans="1:29" x14ac:dyDescent="0.3">
      <c r="A8677">
        <v>5378</v>
      </c>
      <c r="B8677" t="s">
        <v>8431</v>
      </c>
      <c r="C8677" t="s">
        <v>18654</v>
      </c>
      <c r="D8677" t="s">
        <v>28861</v>
      </c>
      <c r="E8677" t="s">
        <v>34105</v>
      </c>
      <c r="F8677" s="10"/>
      <c r="G8677">
        <v>2017</v>
      </c>
      <c r="J8677">
        <v>0.77902888958478556</v>
      </c>
      <c r="L8677" t="s">
        <v>39773</v>
      </c>
      <c r="M8677">
        <v>28341991</v>
      </c>
      <c r="Q8677" s="10"/>
      <c r="R8677" s="11">
        <f t="shared" si="270"/>
        <v>0</v>
      </c>
      <c r="U8677" s="11">
        <f t="shared" si="271"/>
        <v>0</v>
      </c>
      <c r="Y8677" s="11">
        <f>IF(SUM(Tableau1[[#This Row],[Other access]:[Sci-hub access]])&gt;=1,1,0)</f>
        <v>0</v>
      </c>
      <c r="Z8677" s="12">
        <f>IF(OR(Tableau1[[#This Row],[Access R1 + S1+ T1 ]]&gt;=1,Tableau1[[#This Row],[Access V1 +W1 + X1]]&gt;=1),1,0)</f>
        <v>0</v>
      </c>
      <c r="AB8677" s="10" t="str">
        <f>Tableau1[[#This Row],[DOI]]</f>
        <v>doi: 10.1007/s00234-017-1824-0</v>
      </c>
      <c r="AC8677" s="13" t="str">
        <f>Tableau1[[#This Row],[Authors]]&amp;", "&amp;Tableau1[[#This Row],[Title]]&amp;" "&amp;Tableau1[[#This Row],[Journal]]&amp;". "&amp;Tableau1[[#This Row],[Year]]</f>
        <v>Liang M, Xie B, Yang H, Yin X, Wang H, Yu L, He S, Wang J., Altered interhemispheric functional connectivity in patients with anisometropic and strabismic amblyopia: a resting-state fMRI study. Neuroradiology. 2017</v>
      </c>
    </row>
    <row r="8678" spans="1:29" ht="28.8" x14ac:dyDescent="0.3">
      <c r="A8678">
        <v>3411</v>
      </c>
      <c r="B8678" t="s">
        <v>250</v>
      </c>
      <c r="C8678" t="s">
        <v>251</v>
      </c>
      <c r="D8678" t="s">
        <v>252</v>
      </c>
      <c r="E8678" t="s">
        <v>2697</v>
      </c>
      <c r="F8678" s="10"/>
      <c r="G8678">
        <v>2017</v>
      </c>
      <c r="J8678">
        <v>0.77904934267470005</v>
      </c>
      <c r="L8678" t="s">
        <v>37861</v>
      </c>
      <c r="M8678">
        <v>28590779</v>
      </c>
      <c r="Q8678" s="10"/>
      <c r="R8678" s="11">
        <f t="shared" si="270"/>
        <v>0</v>
      </c>
      <c r="U8678" s="11">
        <f t="shared" si="271"/>
        <v>0</v>
      </c>
      <c r="Y8678" s="11">
        <f>IF(SUM(Tableau1[[#This Row],[Other access]:[Sci-hub access]])&gt;=1,1,0)</f>
        <v>0</v>
      </c>
      <c r="Z8678" s="12">
        <f>IF(OR(Tableau1[[#This Row],[Access R1 + S1+ T1 ]]&gt;=1,Tableau1[[#This Row],[Access V1 +W1 + X1]]&gt;=1),1,0)</f>
        <v>0</v>
      </c>
      <c r="AB8678" s="10" t="str">
        <f>Tableau1[[#This Row],[DOI]]</f>
        <v>doi: 10.1089/gtmb.2016.0429</v>
      </c>
      <c r="AC8678" s="13" t="str">
        <f>Tableau1[[#This Row],[Authors]]&amp;", "&amp;Tableau1[[#This Row],[Title]]&amp;" "&amp;Tableau1[[#This Row],[Journal]]&amp;". "&amp;Tableau1[[#This Row],[Year]]</f>
        <v>Braverman I, Blumen SC, Newman H, Rizel L, Khayat M, Hanna R, St Guily JL, Tiosano B, Ben-Yosef T., Oculopharyngeal Muscular Dystrophy and Inherited Retinal Dystrophy in Bukhara Jews Due to Linked Mutations in the PABPN1 and NRL Genes. Genet Test Mol Biomarkers. 2017</v>
      </c>
    </row>
    <row r="8679" spans="1:29" x14ac:dyDescent="0.3">
      <c r="A8679">
        <v>6637</v>
      </c>
      <c r="B8679" t="s">
        <v>9546</v>
      </c>
      <c r="C8679" t="s">
        <v>19753</v>
      </c>
      <c r="D8679" t="s">
        <v>29979</v>
      </c>
      <c r="E8679" t="s">
        <v>2752</v>
      </c>
      <c r="F8679" s="10"/>
      <c r="G8679">
        <v>2017</v>
      </c>
      <c r="J8679">
        <v>0.77957538530118009</v>
      </c>
      <c r="L8679" t="s">
        <v>41000</v>
      </c>
      <c r="M8679">
        <v>28187129</v>
      </c>
      <c r="Q8679" s="10"/>
      <c r="R8679" s="11">
        <f t="shared" si="270"/>
        <v>0</v>
      </c>
      <c r="U8679" s="11">
        <f t="shared" si="271"/>
        <v>0</v>
      </c>
      <c r="Y8679" s="11">
        <f>IF(SUM(Tableau1[[#This Row],[Other access]:[Sci-hub access]])&gt;=1,1,0)</f>
        <v>0</v>
      </c>
      <c r="Z8679" s="12">
        <f>IF(OR(Tableau1[[#This Row],[Access R1 + S1+ T1 ]]&gt;=1,Tableau1[[#This Row],[Access V1 +W1 + X1]]&gt;=1),1,0)</f>
        <v>0</v>
      </c>
      <c r="AB8679" s="10" t="str">
        <f>Tableau1[[#This Row],[DOI]]</f>
        <v>doi: 10.1371/journal.pntd.0005388</v>
      </c>
      <c r="AC8679" s="13" t="str">
        <f>Tableau1[[#This Row],[Authors]]&amp;", "&amp;Tableau1[[#This Row],[Title]]&amp;" "&amp;Tableau1[[#This Row],[Journal]]&amp;". "&amp;Tableau1[[#This Row],[Year]]</f>
        <v>Burn H, Aweke S, Wondie T, Habtamu E, Deribe K, Rajak S, Bremner S, Davey G., Podoconiosis, trachomatous trichiasis and cataract in northern Ethiopia: A comparative cross sectional study. PLoS Negl Trop Dis. 2017</v>
      </c>
    </row>
    <row r="8680" spans="1:29" x14ac:dyDescent="0.3">
      <c r="A8680">
        <v>1540</v>
      </c>
      <c r="B8680" t="s">
        <v>4794</v>
      </c>
      <c r="C8680" t="s">
        <v>15044</v>
      </c>
      <c r="D8680" t="s">
        <v>25215</v>
      </c>
      <c r="E8680" t="s">
        <v>2456</v>
      </c>
      <c r="F8680" s="10"/>
      <c r="G8680">
        <v>2017</v>
      </c>
      <c r="J8680">
        <v>0.77958800760651237</v>
      </c>
      <c r="L8680" t="s">
        <v>36019</v>
      </c>
      <c r="M8680">
        <v>28926846</v>
      </c>
      <c r="Q8680" s="10"/>
      <c r="R8680" s="11">
        <f t="shared" si="270"/>
        <v>0</v>
      </c>
      <c r="U8680" s="11">
        <f t="shared" si="271"/>
        <v>0</v>
      </c>
      <c r="Y8680" s="11">
        <f>IF(SUM(Tableau1[[#This Row],[Other access]:[Sci-hub access]])&gt;=1,1,0)</f>
        <v>0</v>
      </c>
      <c r="Z8680" s="12">
        <f>IF(OR(Tableau1[[#This Row],[Access R1 + S1+ T1 ]]&gt;=1,Tableau1[[#This Row],[Access V1 +W1 + X1]]&gt;=1),1,0)</f>
        <v>0</v>
      </c>
      <c r="AB8680" s="10" t="str">
        <f>Tableau1[[#This Row],[DOI]]</f>
        <v>doi: 10.1159/000479437</v>
      </c>
      <c r="AC8680" s="13" t="str">
        <f>Tableau1[[#This Row],[Authors]]&amp;", "&amp;Tableau1[[#This Row],[Title]]&amp;" "&amp;Tableau1[[#This Row],[Journal]]&amp;". "&amp;Tableau1[[#This Row],[Year]]</f>
        <v>Sagiv O, Zloto O, Moroz I, Moisseiev J., Different Clinical Courses on Long-Term Follow-Up of Age-Related Macular Degeneration Patients Treated with Intravitreal Anti-Vascular Endothelial Growth Factor Injections. Ophthalmologica. 2017</v>
      </c>
    </row>
    <row r="8681" spans="1:29" ht="28.8" x14ac:dyDescent="0.3">
      <c r="A8681">
        <v>8118</v>
      </c>
      <c r="B8681" t="s">
        <v>10834</v>
      </c>
      <c r="C8681" t="s">
        <v>21022</v>
      </c>
      <c r="D8681" t="s">
        <v>31272</v>
      </c>
      <c r="E8681" t="s">
        <v>34407</v>
      </c>
      <c r="F8681" s="10"/>
      <c r="G8681">
        <v>2017</v>
      </c>
      <c r="J8681">
        <v>0.77962620041502573</v>
      </c>
      <c r="L8681" t="s">
        <v>42465</v>
      </c>
      <c r="M8681">
        <v>27993792</v>
      </c>
      <c r="Q8681" s="10"/>
      <c r="R8681" s="11">
        <f t="shared" si="270"/>
        <v>0</v>
      </c>
      <c r="U8681" s="11">
        <f t="shared" si="271"/>
        <v>0</v>
      </c>
      <c r="Y8681" s="11">
        <f>IF(SUM(Tableau1[[#This Row],[Other access]:[Sci-hub access]])&gt;=1,1,0)</f>
        <v>0</v>
      </c>
      <c r="Z8681" s="12">
        <f>IF(OR(Tableau1[[#This Row],[Access R1 + S1+ T1 ]]&gt;=1,Tableau1[[#This Row],[Access V1 +W1 + X1]]&gt;=1),1,0)</f>
        <v>0</v>
      </c>
      <c r="AB8681" s="10" t="str">
        <f>Tableau1[[#This Row],[DOI]]</f>
        <v>doi: 10.1093/annonc/mdw660</v>
      </c>
      <c r="AC8681" s="13" t="str">
        <f>Tableau1[[#This Row],[Authors]]&amp;", "&amp;Tableau1[[#This Row],[Title]]&amp;" "&amp;Tableau1[[#This Row],[Journal]]&amp;". "&amp;Tableau1[[#This Row],[Year]]</f>
        <v>Bolis M, Garattini E, Paroni G, Zanetti A, Kurosaki M, Castrignanò T, Garattini SK, Biancardi F, Barzago MM, Gianni' M, Terao M, Pattini L, Fratelli M., Network-guided modeling allows tumor-type independent prediction of sensitivity to all-trans-retinoic acid. Ann Oncol. 2017</v>
      </c>
    </row>
    <row r="8682" spans="1:29" x14ac:dyDescent="0.3">
      <c r="A8682">
        <v>6318</v>
      </c>
      <c r="B8682" t="s">
        <v>9271</v>
      </c>
      <c r="C8682" t="s">
        <v>19482</v>
      </c>
      <c r="D8682" t="s">
        <v>29702</v>
      </c>
      <c r="E8682" t="s">
        <v>2611</v>
      </c>
      <c r="F8682" s="10"/>
      <c r="G8682">
        <v>2017</v>
      </c>
      <c r="J8682">
        <v>0.77964381433509988</v>
      </c>
      <c r="L8682" t="s">
        <v>40687</v>
      </c>
      <c r="M8682">
        <v>28228499</v>
      </c>
      <c r="Q8682" s="10"/>
      <c r="R8682" s="11">
        <f t="shared" si="270"/>
        <v>0</v>
      </c>
      <c r="U8682" s="11">
        <f t="shared" si="271"/>
        <v>0</v>
      </c>
      <c r="Y8682" s="11">
        <f>IF(SUM(Tableau1[[#This Row],[Other access]:[Sci-hub access]])&gt;=1,1,0)</f>
        <v>0</v>
      </c>
      <c r="Z8682" s="12">
        <f>IF(OR(Tableau1[[#This Row],[Access R1 + S1+ T1 ]]&gt;=1,Tableau1[[#This Row],[Access V1 +W1 + X1]]&gt;=1),1,0)</f>
        <v>0</v>
      </c>
      <c r="AB8682" s="10" t="str">
        <f>Tableau1[[#This Row],[DOI]]</f>
        <v>doi: 10.1542/peds.2016-1821</v>
      </c>
      <c r="AC8682" s="13" t="str">
        <f>Tableau1[[#This Row],[Authors]]&amp;", "&amp;Tableau1[[#This Row],[Title]]&amp;" "&amp;Tableau1[[#This Row],[Journal]]&amp;". "&amp;Tableau1[[#This Row],[Year]]</f>
        <v>Stensvold HJ, Klingenberg C, Stoen R, Moster D, Braekke K, Guthe HJ, Astrup H, Rettedal S, Gronn M, Ronnestad AE; Norwegian Neonatal Network.., Neonatal Morbidity and 1-Year Survival of Extremely Preterm Infants. Pediatrics. 2017</v>
      </c>
    </row>
    <row r="8683" spans="1:29" x14ac:dyDescent="0.3">
      <c r="A8683">
        <v>179</v>
      </c>
      <c r="B8683" t="s">
        <v>3442</v>
      </c>
      <c r="C8683" t="s">
        <v>13703</v>
      </c>
      <c r="D8683" t="s">
        <v>23862</v>
      </c>
      <c r="E8683" t="s">
        <v>2856</v>
      </c>
      <c r="F8683" s="10"/>
      <c r="G8683">
        <v>2018</v>
      </c>
      <c r="J8683">
        <v>0.77967019217497269</v>
      </c>
      <c r="L8683" t="s">
        <v>34694</v>
      </c>
      <c r="M8683">
        <v>29369884</v>
      </c>
      <c r="Q8683" s="10"/>
      <c r="R8683" s="11">
        <f t="shared" si="270"/>
        <v>0</v>
      </c>
      <c r="U8683" s="11">
        <f t="shared" si="271"/>
        <v>0</v>
      </c>
      <c r="Y8683" s="11">
        <f>IF(SUM(Tableau1[[#This Row],[Other access]:[Sci-hub access]])&gt;=1,1,0)</f>
        <v>0</v>
      </c>
      <c r="Z8683" s="12">
        <f>IF(OR(Tableau1[[#This Row],[Access R1 + S1+ T1 ]]&gt;=1,Tableau1[[#This Row],[Access V1 +W1 + X1]]&gt;=1),1,0)</f>
        <v>0</v>
      </c>
      <c r="AB8683" s="10" t="str">
        <f>Tableau1[[#This Row],[DOI]]</f>
        <v>doi: 10.1097/01.NAJ.0000530255.06700.38</v>
      </c>
      <c r="AC8683" s="13" t="str">
        <f>Tableau1[[#This Row],[Authors]]&amp;", "&amp;Tableau1[[#This Row],[Title]]&amp;" "&amp;Tableau1[[#This Row],[Journal]]&amp;". "&amp;Tableau1[[#This Row],[Year]]</f>
        <v>Rosenberg K., Cataract Surgery is Associated with Lower Mortality in Older Women. Am J Nurs. 2018</v>
      </c>
    </row>
    <row r="8684" spans="1:29" x14ac:dyDescent="0.3">
      <c r="A8684">
        <v>11065</v>
      </c>
      <c r="B8684" t="s">
        <v>13486</v>
      </c>
      <c r="C8684" t="s">
        <v>23648</v>
      </c>
      <c r="D8684" t="s">
        <v>33940</v>
      </c>
      <c r="E8684" t="s">
        <v>2469</v>
      </c>
      <c r="F8684" s="10"/>
      <c r="G8684">
        <v>2017</v>
      </c>
      <c r="J8684">
        <v>0.77976923591893377</v>
      </c>
      <c r="L8684" t="s">
        <v>45306</v>
      </c>
      <c r="M8684">
        <v>26148340</v>
      </c>
      <c r="Q8684" s="10"/>
      <c r="R8684" s="11">
        <f t="shared" si="270"/>
        <v>0</v>
      </c>
      <c r="U8684" s="11">
        <f t="shared" si="271"/>
        <v>0</v>
      </c>
      <c r="Y8684" s="11">
        <f>IF(SUM(Tableau1[[#This Row],[Other access]:[Sci-hub access]])&gt;=1,1,0)</f>
        <v>0</v>
      </c>
      <c r="Z8684" s="12">
        <f>IF(OR(Tableau1[[#This Row],[Access R1 + S1+ T1 ]]&gt;=1,Tableau1[[#This Row],[Access V1 +W1 + X1]]&gt;=1),1,0)</f>
        <v>0</v>
      </c>
      <c r="AB8684" s="10" t="str">
        <f>Tableau1[[#This Row],[DOI]]</f>
        <v>doi: 10.3109/08820538.2015.1045152</v>
      </c>
      <c r="AC8684" s="13" t="str">
        <f>Tableau1[[#This Row],[Authors]]&amp;", "&amp;Tableau1[[#This Row],[Title]]&amp;" "&amp;Tableau1[[#This Row],[Journal]]&amp;". "&amp;Tableau1[[#This Row],[Year]]</f>
        <v>Pereira IC, Matayoshi S., Quantitative Comparison of the Effect of 10% Phenylephrine Instillation and Manual Elevation in Patients with Involutional Blepharoptosis. Semin Ophthalmol. 2017</v>
      </c>
    </row>
    <row r="8685" spans="1:29" x14ac:dyDescent="0.3">
      <c r="A8685">
        <v>8321</v>
      </c>
      <c r="B8685" t="s">
        <v>11019</v>
      </c>
      <c r="C8685" t="s">
        <v>21206</v>
      </c>
      <c r="D8685" t="s">
        <v>31457</v>
      </c>
      <c r="E8685" t="s">
        <v>2523</v>
      </c>
      <c r="F8685" s="10"/>
      <c r="G8685">
        <v>2017</v>
      </c>
      <c r="J8685">
        <v>0.77980404944839721</v>
      </c>
      <c r="L8685" t="s">
        <v>42665</v>
      </c>
      <c r="M8685">
        <v>27935600</v>
      </c>
      <c r="Q8685" s="10"/>
      <c r="R8685" s="11">
        <f t="shared" si="270"/>
        <v>0</v>
      </c>
      <c r="U8685" s="11">
        <f t="shared" si="271"/>
        <v>0</v>
      </c>
      <c r="Y8685" s="11">
        <f>IF(SUM(Tableau1[[#This Row],[Other access]:[Sci-hub access]])&gt;=1,1,0)</f>
        <v>0</v>
      </c>
      <c r="Z8685" s="12">
        <f>IF(OR(Tableau1[[#This Row],[Access R1 + S1+ T1 ]]&gt;=1,Tableau1[[#This Row],[Access V1 +W1 + X1]]&gt;=1),1,0)</f>
        <v>0</v>
      </c>
      <c r="AB8685" s="10" t="str">
        <f>Tableau1[[#This Row],[DOI]]</f>
        <v>doi: 10.1038/eye.2016.282</v>
      </c>
      <c r="AC8685" s="13" t="str">
        <f>Tableau1[[#This Row],[Authors]]&amp;", "&amp;Tableau1[[#This Row],[Title]]&amp;" "&amp;Tableau1[[#This Row],[Journal]]&amp;". "&amp;Tableau1[[#This Row],[Year]]</f>
        <v>Mohite A, Jenyon T, Manoj B, Sandramouli S, Foster K, Oates A, McDermott AL, Parulekar MV., Pseudodacryocystitis: paediatric case series of infected atypical ethmoid air cells masquerading as recurrent dacryocystitis. Eye (Lond). 2017</v>
      </c>
    </row>
    <row r="8686" spans="1:29" x14ac:dyDescent="0.3">
      <c r="A8686">
        <v>396</v>
      </c>
      <c r="B8686" t="s">
        <v>3659</v>
      </c>
      <c r="C8686" t="s">
        <v>13919</v>
      </c>
      <c r="D8686" t="s">
        <v>24079</v>
      </c>
      <c r="E8686" t="s">
        <v>2443</v>
      </c>
      <c r="F8686" s="10"/>
      <c r="G8686">
        <v>2017</v>
      </c>
      <c r="J8686">
        <v>0.77981197586009288</v>
      </c>
      <c r="L8686" t="s">
        <v>34902</v>
      </c>
      <c r="M8686">
        <v>29228252</v>
      </c>
      <c r="Q8686" s="10"/>
      <c r="R8686" s="11">
        <f t="shared" si="270"/>
        <v>0</v>
      </c>
      <c r="U8686" s="11">
        <f t="shared" si="271"/>
        <v>0</v>
      </c>
      <c r="Y8686" s="11">
        <f>IF(SUM(Tableau1[[#This Row],[Other access]:[Sci-hub access]])&gt;=1,1,0)</f>
        <v>0</v>
      </c>
      <c r="Z8686" s="12">
        <f>IF(OR(Tableau1[[#This Row],[Access R1 + S1+ T1 ]]&gt;=1,Tableau1[[#This Row],[Access V1 +W1 + X1]]&gt;=1),1,0)</f>
        <v>0</v>
      </c>
      <c r="AB8686" s="10" t="str">
        <f>Tableau1[[#This Row],[DOI]]</f>
        <v>doi: 10.1167/iovs.17-22380</v>
      </c>
      <c r="AC8686" s="13" t="str">
        <f>Tableau1[[#This Row],[Authors]]&amp;", "&amp;Tableau1[[#This Row],[Title]]&amp;" "&amp;Tableau1[[#This Row],[Journal]]&amp;". "&amp;Tableau1[[#This Row],[Year]]</f>
        <v>Guyon B, Elphege E, Flores M, Gauthier AS, Delbosc B, Saleh M., Retinal Reflectivity Measurement for Cone Impairment Estimation and Visual Assessment After Diabetic Macular Edema Resolution (RECOVER-DME). Invest Ophthalmol Vis Sci. 2017</v>
      </c>
    </row>
    <row r="8687" spans="1:29" x14ac:dyDescent="0.3">
      <c r="A8687">
        <v>7934</v>
      </c>
      <c r="B8687" t="s">
        <v>10672</v>
      </c>
      <c r="C8687" t="s">
        <v>20868</v>
      </c>
      <c r="D8687" t="s">
        <v>31110</v>
      </c>
      <c r="E8687" t="s">
        <v>2495</v>
      </c>
      <c r="F8687" s="10"/>
      <c r="G8687">
        <v>2017</v>
      </c>
      <c r="J8687">
        <v>0.77990190474742471</v>
      </c>
      <c r="L8687" t="s">
        <v>42281</v>
      </c>
      <c r="M8687">
        <v>28027274</v>
      </c>
      <c r="Q8687" s="10"/>
      <c r="R8687" s="11">
        <f t="shared" si="270"/>
        <v>0</v>
      </c>
      <c r="U8687" s="11">
        <f t="shared" si="271"/>
        <v>0</v>
      </c>
      <c r="Y8687" s="11">
        <f>IF(SUM(Tableau1[[#This Row],[Other access]:[Sci-hub access]])&gt;=1,1,0)</f>
        <v>0</v>
      </c>
      <c r="Z8687" s="12">
        <f>IF(OR(Tableau1[[#This Row],[Access R1 + S1+ T1 ]]&gt;=1,Tableau1[[#This Row],[Access V1 +W1 + X1]]&gt;=1),1,0)</f>
        <v>0</v>
      </c>
      <c r="AB8687" s="10" t="str">
        <f>Tableau1[[#This Row],[DOI]]</f>
        <v>doi: 10.1097/OPX.0000000000001037</v>
      </c>
      <c r="AC8687" s="13" t="str">
        <f>Tableau1[[#This Row],[Authors]]&amp;", "&amp;Tableau1[[#This Row],[Title]]&amp;" "&amp;Tableau1[[#This Row],[Journal]]&amp;". "&amp;Tableau1[[#This Row],[Year]]</f>
        <v>Aldossari H, Suheimat M, Atchison DA, Schmid KL., Effect of Accommodation on Peripheral Eye Lengths of Emmetropes and Myopes. Optom Vis Sci. 2017</v>
      </c>
    </row>
    <row r="8688" spans="1:29" x14ac:dyDescent="0.3">
      <c r="A8688">
        <v>8549</v>
      </c>
      <c r="B8688" t="s">
        <v>11218</v>
      </c>
      <c r="C8688" t="s">
        <v>21402</v>
      </c>
      <c r="D8688" t="s">
        <v>31657</v>
      </c>
      <c r="E8688" t="s">
        <v>3053</v>
      </c>
      <c r="F8688" s="10"/>
      <c r="G8688">
        <v>2017</v>
      </c>
      <c r="J8688">
        <v>0.77997924595836998</v>
      </c>
      <c r="L8688" t="s">
        <v>42885</v>
      </c>
      <c r="M8688">
        <v>27893548</v>
      </c>
      <c r="Q8688" s="10"/>
      <c r="R8688" s="11">
        <f t="shared" si="270"/>
        <v>0</v>
      </c>
      <c r="U8688" s="11">
        <f t="shared" si="271"/>
        <v>0</v>
      </c>
      <c r="Y8688" s="11">
        <f>IF(SUM(Tableau1[[#This Row],[Other access]:[Sci-hub access]])&gt;=1,1,0)</f>
        <v>0</v>
      </c>
      <c r="Z8688" s="12">
        <f>IF(OR(Tableau1[[#This Row],[Access R1 + S1+ T1 ]]&gt;=1,Tableau1[[#This Row],[Access V1 +W1 + X1]]&gt;=1),1,0)</f>
        <v>0</v>
      </c>
      <c r="AB8688" s="10" t="str">
        <f>Tableau1[[#This Row],[DOI]]</f>
        <v>doi: 10.1097/SCS.0000000000003159</v>
      </c>
      <c r="AC8688" s="13" t="str">
        <f>Tableau1[[#This Row],[Authors]]&amp;", "&amp;Tableau1[[#This Row],[Title]]&amp;" "&amp;Tableau1[[#This Row],[Journal]]&amp;". "&amp;Tableau1[[#This Row],[Year]]</f>
        <v>Rajak SN, McGovern RA, Selva D., Pressureless Orbital Decompression for Myopic Proptosis. J Craniofac Surg. 2017</v>
      </c>
    </row>
    <row r="8689" spans="1:29" ht="28.8" x14ac:dyDescent="0.3">
      <c r="A8689">
        <v>8110</v>
      </c>
      <c r="B8689" t="s">
        <v>1582</v>
      </c>
      <c r="C8689" t="s">
        <v>1583</v>
      </c>
      <c r="D8689" t="s">
        <v>1584</v>
      </c>
      <c r="E8689" t="s">
        <v>2929</v>
      </c>
      <c r="F8689" s="10"/>
      <c r="G8689">
        <v>2017</v>
      </c>
      <c r="J8689">
        <v>0.78017787502457292</v>
      </c>
      <c r="L8689" t="s">
        <v>42457</v>
      </c>
      <c r="M8689">
        <v>27997036</v>
      </c>
      <c r="Q8689" s="10"/>
      <c r="R8689" s="11">
        <f t="shared" si="270"/>
        <v>0</v>
      </c>
      <c r="U8689" s="11">
        <f t="shared" si="271"/>
        <v>0</v>
      </c>
      <c r="Y8689" s="11">
        <f>IF(SUM(Tableau1[[#This Row],[Other access]:[Sci-hub access]])&gt;=1,1,0)</f>
        <v>0</v>
      </c>
      <c r="Z8689" s="12">
        <f>IF(OR(Tableau1[[#This Row],[Access R1 + S1+ T1 ]]&gt;=1,Tableau1[[#This Row],[Access V1 +W1 + X1]]&gt;=1),1,0)</f>
        <v>0</v>
      </c>
      <c r="AB8689" s="10" t="str">
        <f>Tableau1[[#This Row],[DOI]]</f>
        <v>doi: 10.1002/ana.24844</v>
      </c>
      <c r="AC8689" s="13" t="str">
        <f>Tableau1[[#This Row],[Authors]]&amp;", "&amp;Tableau1[[#This Row],[Title]]&amp;" "&amp;Tableau1[[#This Row],[Journal]]&amp;". "&amp;Tableau1[[#This Row],[Year]]</f>
        <v>Marquié M, Normandin MD, Meltzer AC, Siao Tick Chong M, Andrea NV, Antón-Fernández A, Klunk WE, Mathis CA, Ikonomovic MD, Debnath M, Bien EA, Vanderburg CR, Costantino I, Makaretz S, DeVos SL, Oakley DH, Gomperts SN, Growdon JH, Domoto-Reilly K, Lucente D, Dickerson BC, Frosch MP, et al., Pathological correlations of [F-18]-AV-1451 imaging in non-alzheimer tauopathies. Ann Neurol. 2017</v>
      </c>
    </row>
    <row r="8690" spans="1:29" x14ac:dyDescent="0.3">
      <c r="A8690">
        <v>2440</v>
      </c>
      <c r="B8690" t="s">
        <v>5663</v>
      </c>
      <c r="C8690" t="s">
        <v>15909</v>
      </c>
      <c r="D8690" t="s">
        <v>26086</v>
      </c>
      <c r="E8690" t="s">
        <v>2465</v>
      </c>
      <c r="F8690" s="10"/>
      <c r="G8690">
        <v>2017</v>
      </c>
      <c r="J8690">
        <v>0.78038477635663517</v>
      </c>
      <c r="L8690" t="s">
        <v>36905</v>
      </c>
      <c r="M8690">
        <v>28746208</v>
      </c>
      <c r="Q8690" s="10"/>
      <c r="R8690" s="11">
        <f t="shared" si="270"/>
        <v>0</v>
      </c>
      <c r="U8690" s="11">
        <f t="shared" si="271"/>
        <v>0</v>
      </c>
      <c r="Y8690" s="11">
        <f>IF(SUM(Tableau1[[#This Row],[Other access]:[Sci-hub access]])&gt;=1,1,0)</f>
        <v>0</v>
      </c>
      <c r="Z8690" s="12">
        <f>IF(OR(Tableau1[[#This Row],[Access R1 + S1+ T1 ]]&gt;=1,Tableau1[[#This Row],[Access V1 +W1 + X1]]&gt;=1),1,0)</f>
        <v>0</v>
      </c>
      <c r="AB8690" s="10" t="str">
        <f>Tableau1[[#This Row],[DOI]]</f>
        <v>doi: 10.1097/MD.0000000000007591</v>
      </c>
      <c r="AC8690" s="13" t="str">
        <f>Tableau1[[#This Row],[Authors]]&amp;", "&amp;Tableau1[[#This Row],[Title]]&amp;" "&amp;Tableau1[[#This Row],[Journal]]&amp;". "&amp;Tableau1[[#This Row],[Year]]</f>
        <v>Li Q, Liu Y, Zhang Q, Tian H, Li J, Li S., Myopathy in hyperthyroidism as a consequence of rapid reduction of thyroid hormone: A case report. Medicine (Baltimore). 2017</v>
      </c>
    </row>
    <row r="8691" spans="1:29" x14ac:dyDescent="0.3">
      <c r="A8691">
        <v>6134</v>
      </c>
      <c r="B8691" t="s">
        <v>856</v>
      </c>
      <c r="C8691" t="s">
        <v>857</v>
      </c>
      <c r="D8691" t="s">
        <v>858</v>
      </c>
      <c r="E8691" t="s">
        <v>2617</v>
      </c>
      <c r="F8691" s="10"/>
      <c r="G8691">
        <v>2017</v>
      </c>
      <c r="J8691">
        <v>0.78057821488720269</v>
      </c>
      <c r="L8691" t="s">
        <v>40506</v>
      </c>
      <c r="M8691">
        <v>28245347</v>
      </c>
      <c r="Q8691" s="10"/>
      <c r="R8691" s="11">
        <f t="shared" si="270"/>
        <v>0</v>
      </c>
      <c r="U8691" s="11">
        <f t="shared" si="271"/>
        <v>0</v>
      </c>
      <c r="Y8691" s="11">
        <f>IF(SUM(Tableau1[[#This Row],[Other access]:[Sci-hub access]])&gt;=1,1,0)</f>
        <v>0</v>
      </c>
      <c r="Z8691" s="12">
        <f>IF(OR(Tableau1[[#This Row],[Access R1 + S1+ T1 ]]&gt;=1,Tableau1[[#This Row],[Access V1 +W1 + X1]]&gt;=1),1,0)</f>
        <v>0</v>
      </c>
      <c r="AB8691" s="10" t="str">
        <f>Tableau1[[#This Row],[DOI]]</f>
        <v>doi: 10.1002/14651858.CD009327.pub3</v>
      </c>
      <c r="AC8691" s="13" t="str">
        <f>Tableau1[[#This Row],[Authors]]&amp;", "&amp;Tableau1[[#This Row],[Title]]&amp;" "&amp;Tableau1[[#This Row],[Journal]]&amp;". "&amp;Tableau1[[#This Row],[Year]]</f>
        <v>Pan Q, Angelina A, Marrone M, Stark WJ, Akpek EK., Autologous serum eye drops for dry eye. Cochrane Database Syst Rev. 2017</v>
      </c>
    </row>
    <row r="8692" spans="1:29" x14ac:dyDescent="0.3">
      <c r="A8692">
        <v>1691</v>
      </c>
      <c r="B8692" t="s">
        <v>4942</v>
      </c>
      <c r="C8692" t="s">
        <v>15191</v>
      </c>
      <c r="D8692" t="s">
        <v>25363</v>
      </c>
      <c r="E8692" t="s">
        <v>2467</v>
      </c>
      <c r="F8692" s="10"/>
      <c r="G8692">
        <v>2017</v>
      </c>
      <c r="J8692">
        <v>0.78113911891602361</v>
      </c>
      <c r="L8692" t="s">
        <v>36170</v>
      </c>
      <c r="M8692">
        <v>28902337</v>
      </c>
      <c r="Q8692" s="10"/>
      <c r="R8692" s="11">
        <f t="shared" si="270"/>
        <v>0</v>
      </c>
      <c r="U8692" s="11">
        <f t="shared" si="271"/>
        <v>0</v>
      </c>
      <c r="Y8692" s="11">
        <f>IF(SUM(Tableau1[[#This Row],[Other access]:[Sci-hub access]])&gt;=1,1,0)</f>
        <v>0</v>
      </c>
      <c r="Z8692" s="12">
        <f>IF(OR(Tableau1[[#This Row],[Access R1 + S1+ T1 ]]&gt;=1,Tableau1[[#This Row],[Access V1 +W1 + X1]]&gt;=1),1,0)</f>
        <v>0</v>
      </c>
      <c r="AB8692" s="10" t="str">
        <f>Tableau1[[#This Row],[DOI]]</f>
        <v>doi: 10.3928/23258160-20170829-11</v>
      </c>
      <c r="AC8692" s="13" t="str">
        <f>Tableau1[[#This Row],[Authors]]&amp;", "&amp;Tableau1[[#This Row],[Title]]&amp;" "&amp;Tableau1[[#This Row],[Journal]]&amp;". "&amp;Tableau1[[#This Row],[Year]]</f>
        <v>Schwartz SG, Harbour JW., Multimodal Imaging of Astrocytic Hamartomas Associated With Tuberous Sclerosis. Ophthalmic Surg Lasers Imaging Retina. 2017</v>
      </c>
    </row>
    <row r="8693" spans="1:29" x14ac:dyDescent="0.3">
      <c r="A8693">
        <v>1342</v>
      </c>
      <c r="B8693" t="s">
        <v>4602</v>
      </c>
      <c r="C8693" t="s">
        <v>14854</v>
      </c>
      <c r="D8693" t="s">
        <v>25023</v>
      </c>
      <c r="E8693" t="s">
        <v>2458</v>
      </c>
      <c r="F8693" s="10"/>
      <c r="G8693">
        <v>2017</v>
      </c>
      <c r="J8693">
        <v>0.78127929697712739</v>
      </c>
      <c r="L8693" t="s">
        <v>35825</v>
      </c>
      <c r="M8693">
        <v>28973096</v>
      </c>
      <c r="Q8693" s="10"/>
      <c r="R8693" s="11">
        <f t="shared" si="270"/>
        <v>0</v>
      </c>
      <c r="U8693" s="11">
        <f t="shared" si="271"/>
        <v>0</v>
      </c>
      <c r="Y8693" s="11">
        <f>IF(SUM(Tableau1[[#This Row],[Other access]:[Sci-hub access]])&gt;=1,1,0)</f>
        <v>0</v>
      </c>
      <c r="Z8693" s="12">
        <f>IF(OR(Tableau1[[#This Row],[Access R1 + S1+ T1 ]]&gt;=1,Tableau1[[#This Row],[Access V1 +W1 + X1]]&gt;=1),1,0)</f>
        <v>0</v>
      </c>
      <c r="AB8693" s="10" t="str">
        <f>Tableau1[[#This Row],[DOI]]</f>
        <v>doi: 10.1001/jamaophthalmol.2017.3782</v>
      </c>
      <c r="AC8693" s="13" t="str">
        <f>Tableau1[[#This Row],[Authors]]&amp;", "&amp;Tableau1[[#This Row],[Title]]&amp;" "&amp;Tableau1[[#This Row],[Journal]]&amp;". "&amp;Tableau1[[#This Row],[Year]]</f>
        <v>Burlina PM, Joshi N, Pekala M, Pacheco KD, Freund DE, Bressler NM., Automated Grading of Age-Related Macular Degeneration From Color Fundus Images Using Deep Convolutional Neural Networks. JAMA Ophthalmol. 2017</v>
      </c>
    </row>
    <row r="8694" spans="1:29" x14ac:dyDescent="0.3">
      <c r="A8694">
        <v>5968</v>
      </c>
      <c r="B8694" t="s">
        <v>8964</v>
      </c>
      <c r="C8694" t="s">
        <v>19178</v>
      </c>
      <c r="D8694" t="s">
        <v>29394</v>
      </c>
      <c r="E8694" t="s">
        <v>34297</v>
      </c>
      <c r="F8694" s="10"/>
      <c r="G8694">
        <v>2017</v>
      </c>
      <c r="J8694">
        <v>0.78130192830884138</v>
      </c>
      <c r="L8694" t="s">
        <v>40347</v>
      </c>
      <c r="M8694">
        <v>28264174</v>
      </c>
      <c r="Q8694" s="10"/>
      <c r="R8694" s="11">
        <f t="shared" si="270"/>
        <v>0</v>
      </c>
      <c r="U8694" s="11">
        <f t="shared" si="271"/>
        <v>0</v>
      </c>
      <c r="Y8694" s="11">
        <f>IF(SUM(Tableau1[[#This Row],[Other access]:[Sci-hub access]])&gt;=1,1,0)</f>
        <v>0</v>
      </c>
      <c r="Z8694" s="12">
        <f>IF(OR(Tableau1[[#This Row],[Access R1 + S1+ T1 ]]&gt;=1,Tableau1[[#This Row],[Access V1 +W1 + X1]]&gt;=1),1,0)</f>
        <v>0</v>
      </c>
      <c r="AB8694" s="10" t="str">
        <f>Tableau1[[#This Row],[DOI]]</f>
        <v>doi: 10.1177/1932296816682033</v>
      </c>
      <c r="AC8694" s="13" t="str">
        <f>Tableau1[[#This Row],[Authors]]&amp;", "&amp;Tableau1[[#This Row],[Title]]&amp;" "&amp;Tableau1[[#This Row],[Journal]]&amp;". "&amp;Tableau1[[#This Row],[Year]]</f>
        <v>Cuadros J, Bresnick G., Can Commercially Available Handheld Retinal Cameras Effectively Screen Diabetic Retinopathy? J Diabetes Sci Technol. 2017</v>
      </c>
    </row>
    <row r="8695" spans="1:29" x14ac:dyDescent="0.3">
      <c r="A8695">
        <v>203</v>
      </c>
      <c r="B8695" t="s">
        <v>3466</v>
      </c>
      <c r="C8695" t="s">
        <v>13727</v>
      </c>
      <c r="D8695" t="s">
        <v>23886</v>
      </c>
      <c r="E8695" t="s">
        <v>3205</v>
      </c>
      <c r="F8695" s="10"/>
      <c r="G8695">
        <v>2018</v>
      </c>
      <c r="J8695">
        <v>0.78138670888255612</v>
      </c>
      <c r="L8695" t="e">
        <v>#VALUE!</v>
      </c>
      <c r="M8695">
        <v>29345890</v>
      </c>
      <c r="Q8695" s="10"/>
      <c r="R8695" s="11">
        <f t="shared" si="270"/>
        <v>0</v>
      </c>
      <c r="U8695" s="11">
        <f t="shared" si="271"/>
        <v>0</v>
      </c>
      <c r="Y8695" s="11">
        <f>IF(SUM(Tableau1[[#This Row],[Other access]:[Sci-hub access]])&gt;=1,1,0)</f>
        <v>0</v>
      </c>
      <c r="Z8695" s="12">
        <f>IF(OR(Tableau1[[#This Row],[Access R1 + S1+ T1 ]]&gt;=1,Tableau1[[#This Row],[Access V1 +W1 + X1]]&gt;=1),1,0)</f>
        <v>0</v>
      </c>
      <c r="AB8695" s="10" t="e">
        <f>Tableau1[[#This Row],[DOI]]</f>
        <v>#VALUE!</v>
      </c>
      <c r="AC8695" s="13" t="str">
        <f>Tableau1[[#This Row],[Authors]]&amp;", "&amp;Tableau1[[#This Row],[Title]]&amp;" "&amp;Tableau1[[#This Row],[Journal]]&amp;". "&amp;Tableau1[[#This Row],[Year]]</f>
        <v>Willink A, Shoen C, Davis K., How Medicare Could Provide Dental, Vision, and Hearing Care for Beneficiaries. Issue Brief (Commonw Fund). 2018</v>
      </c>
    </row>
    <row r="8696" spans="1:29" x14ac:dyDescent="0.3">
      <c r="A8696">
        <v>2281</v>
      </c>
      <c r="B8696" t="s">
        <v>5512</v>
      </c>
      <c r="C8696" t="s">
        <v>15757</v>
      </c>
      <c r="D8696" t="s">
        <v>25934</v>
      </c>
      <c r="E8696" t="s">
        <v>2523</v>
      </c>
      <c r="F8696" s="10"/>
      <c r="G8696">
        <v>2017</v>
      </c>
      <c r="J8696">
        <v>0.781530670064435</v>
      </c>
      <c r="L8696" t="s">
        <v>36748</v>
      </c>
      <c r="M8696">
        <v>28776588</v>
      </c>
      <c r="Q8696" s="10"/>
      <c r="R8696" s="11">
        <f t="shared" si="270"/>
        <v>0</v>
      </c>
      <c r="U8696" s="11">
        <f t="shared" si="271"/>
        <v>0</v>
      </c>
      <c r="Y8696" s="11">
        <f>IF(SUM(Tableau1[[#This Row],[Other access]:[Sci-hub access]])&gt;=1,1,0)</f>
        <v>0</v>
      </c>
      <c r="Z8696" s="12">
        <f>IF(OR(Tableau1[[#This Row],[Access R1 + S1+ T1 ]]&gt;=1,Tableau1[[#This Row],[Access V1 +W1 + X1]]&gt;=1),1,0)</f>
        <v>0</v>
      </c>
      <c r="AB8696" s="10" t="str">
        <f>Tableau1[[#This Row],[DOI]]</f>
        <v>doi: 10.1038/eye.2017.145</v>
      </c>
      <c r="AC8696" s="13" t="str">
        <f>Tableau1[[#This Row],[Authors]]&amp;", "&amp;Tableau1[[#This Row],[Title]]&amp;" "&amp;Tableau1[[#This Row],[Journal]]&amp;". "&amp;Tableau1[[#This Row],[Year]]</f>
        <v>Ghasemi Falavarjani K, Alemzadeh SA, Modarres M, Alemzadeh SA, Parvarash MM, Naseripour M, Hashemi M, Robatmeili M., Outcome of surgery in patients with giant retinal tear: 10 years experience. Eye (Lond). 2017</v>
      </c>
    </row>
    <row r="8697" spans="1:29" ht="28.8" x14ac:dyDescent="0.3">
      <c r="A8697">
        <v>109</v>
      </c>
      <c r="B8697" t="s">
        <v>3372</v>
      </c>
      <c r="C8697" t="s">
        <v>13633</v>
      </c>
      <c r="D8697" t="s">
        <v>23792</v>
      </c>
      <c r="E8697" t="s">
        <v>2602</v>
      </c>
      <c r="F8697" s="10"/>
      <c r="G8697">
        <v>2018</v>
      </c>
      <c r="J8697">
        <v>0.78170015070227905</v>
      </c>
      <c r="L8697" t="s">
        <v>34627</v>
      </c>
      <c r="M8697">
        <v>29402864</v>
      </c>
      <c r="Q8697" s="10"/>
      <c r="R8697" s="11">
        <f t="shared" si="270"/>
        <v>0</v>
      </c>
      <c r="U8697" s="11">
        <f t="shared" si="271"/>
        <v>0</v>
      </c>
      <c r="Y8697" s="11">
        <f>IF(SUM(Tableau1[[#This Row],[Other access]:[Sci-hub access]])&gt;=1,1,0)</f>
        <v>0</v>
      </c>
      <c r="Z8697" s="12">
        <f>IF(OR(Tableau1[[#This Row],[Access R1 + S1+ T1 ]]&gt;=1,Tableau1[[#This Row],[Access V1 +W1 + X1]]&gt;=1),1,0)</f>
        <v>0</v>
      </c>
      <c r="AB8697" s="10" t="str">
        <f>Tableau1[[#This Row],[DOI]]</f>
        <v>doi: 10.1159/000487029</v>
      </c>
      <c r="AC8697" s="13" t="str">
        <f>Tableau1[[#This Row],[Authors]]&amp;", "&amp;Tableau1[[#This Row],[Title]]&amp;" "&amp;Tableau1[[#This Row],[Journal]]&amp;". "&amp;Tableau1[[#This Row],[Year]]</f>
        <v>Cai S, Yang Q, Hou M, Han Q, Zhang H, Wang J, Qi C, Bo Q, Ru Y, Yang W, Gu Z, Wei R, Cao Y, Li X, Zhang Y., Α-Melanocyte-Stimulating Hormone Protects Early Diabetic Retina from Blood-Retinal Barrier Breakdown and Vascular Leakage via MC4R. Cell Physiol Biochem. 2018</v>
      </c>
    </row>
    <row r="8698" spans="1:29" ht="28.8" x14ac:dyDescent="0.3">
      <c r="A8698">
        <v>4189</v>
      </c>
      <c r="B8698" t="s">
        <v>350</v>
      </c>
      <c r="C8698" t="s">
        <v>351</v>
      </c>
      <c r="D8698" t="s">
        <v>352</v>
      </c>
      <c r="E8698" t="s">
        <v>3134</v>
      </c>
      <c r="F8698" s="10"/>
      <c r="G8698">
        <v>2017</v>
      </c>
      <c r="J8698">
        <v>0.78172003890339103</v>
      </c>
      <c r="L8698" t="s">
        <v>38620</v>
      </c>
      <c r="M8698">
        <v>28472656</v>
      </c>
      <c r="Q8698" s="10"/>
      <c r="R8698" s="11">
        <f t="shared" si="270"/>
        <v>0</v>
      </c>
      <c r="U8698" s="11">
        <f t="shared" si="271"/>
        <v>0</v>
      </c>
      <c r="Y8698" s="11">
        <f>IF(SUM(Tableau1[[#This Row],[Other access]:[Sci-hub access]])&gt;=1,1,0)</f>
        <v>0</v>
      </c>
      <c r="Z8698" s="12">
        <f>IF(OR(Tableau1[[#This Row],[Access R1 + S1+ T1 ]]&gt;=1,Tableau1[[#This Row],[Access V1 +W1 + X1]]&gt;=1),1,0)</f>
        <v>0</v>
      </c>
      <c r="AB8698" s="10" t="str">
        <f>Tableau1[[#This Row],[DOI]]</f>
        <v>doi: 10.1016/j.neuron.2017.04.022</v>
      </c>
      <c r="AC8698" s="13" t="str">
        <f>Tableau1[[#This Row],[Authors]]&amp;", "&amp;Tableau1[[#This Row],[Title]]&amp;" "&amp;Tableau1[[#This Row],[Journal]]&amp;". "&amp;Tableau1[[#This Row],[Year]]</f>
        <v>Aldiri I, Xu B, Wang L, Chen X, Hiler D, Griffiths L, Valentine M, Shirinifard A, Thiagarajan S, Sablauer A, Barabas ME, Zhang J, Johnson D, Frase S, Zhou X, Easton J, Zhang J, Mardis ER, Wilson RK, Downing JR, Dyer MA; St. Jude Children’s Research Hospital—Washington University Pediatric Cancer Genome Project.., The Dynamic Epigenetic Landscape of the Retina During Development, Reprogramming, and Tumorigenesis. Neuron. 2017</v>
      </c>
    </row>
    <row r="8699" spans="1:29" x14ac:dyDescent="0.3">
      <c r="A8699">
        <v>3033</v>
      </c>
      <c r="B8699" t="s">
        <v>6225</v>
      </c>
      <c r="C8699" t="s">
        <v>16470</v>
      </c>
      <c r="D8699" t="s">
        <v>26649</v>
      </c>
      <c r="E8699" t="s">
        <v>2441</v>
      </c>
      <c r="F8699" s="10"/>
      <c r="G8699">
        <v>2017</v>
      </c>
      <c r="J8699">
        <v>0.78173861406298417</v>
      </c>
      <c r="L8699" t="s">
        <v>37487</v>
      </c>
      <c r="M8699">
        <v>28647203</v>
      </c>
      <c r="Q8699" s="10"/>
      <c r="R8699" s="11">
        <f t="shared" si="270"/>
        <v>0</v>
      </c>
      <c r="U8699" s="11">
        <f t="shared" si="271"/>
        <v>0</v>
      </c>
      <c r="Y8699" s="11">
        <f>IF(SUM(Tableau1[[#This Row],[Other access]:[Sci-hub access]])&gt;=1,1,0)</f>
        <v>0</v>
      </c>
      <c r="Z8699" s="12">
        <f>IF(OR(Tableau1[[#This Row],[Access R1 + S1+ T1 ]]&gt;=1,Tableau1[[#This Row],[Access V1 +W1 + X1]]&gt;=1),1,0)</f>
        <v>0</v>
      </c>
      <c r="AB8699" s="10" t="str">
        <f>Tableau1[[#This Row],[DOI]]</f>
        <v>doi: 10.1016/j.ophtha.2017.05.016</v>
      </c>
      <c r="AC8699" s="13" t="str">
        <f>Tableau1[[#This Row],[Authors]]&amp;", "&amp;Tableau1[[#This Row],[Title]]&amp;" "&amp;Tableau1[[#This Row],[Journal]]&amp;". "&amp;Tableau1[[#This Row],[Year]]</f>
        <v>Guy J, Feuer WJ, Davis JL, Porciatti V, Gonzalez PJ, Koilkonda RD, Yuan H, Hauswirth WW, Lam BL., Gene Therapy for Leber Hereditary Optic Neuropathy: Low- and Medium-Dose Visual Results. Ophthalmology. 2017</v>
      </c>
    </row>
    <row r="8700" spans="1:29" x14ac:dyDescent="0.3">
      <c r="A8700">
        <v>2131</v>
      </c>
      <c r="B8700" t="s">
        <v>5366</v>
      </c>
      <c r="C8700" t="s">
        <v>15611</v>
      </c>
      <c r="D8700" t="s">
        <v>25788</v>
      </c>
      <c r="E8700" t="s">
        <v>2443</v>
      </c>
      <c r="F8700" s="10"/>
      <c r="G8700">
        <v>2017</v>
      </c>
      <c r="J8700">
        <v>0.78196777375609072</v>
      </c>
      <c r="L8700" t="s">
        <v>36602</v>
      </c>
      <c r="M8700">
        <v>28813578</v>
      </c>
      <c r="Q8700" s="10"/>
      <c r="R8700" s="11">
        <f t="shared" si="270"/>
        <v>0</v>
      </c>
      <c r="U8700" s="11">
        <f t="shared" si="271"/>
        <v>0</v>
      </c>
      <c r="Y8700" s="11">
        <f>IF(SUM(Tableau1[[#This Row],[Other access]:[Sci-hub access]])&gt;=1,1,0)</f>
        <v>0</v>
      </c>
      <c r="Z8700" s="12">
        <f>IF(OR(Tableau1[[#This Row],[Access R1 + S1+ T1 ]]&gt;=1,Tableau1[[#This Row],[Access V1 +W1 + X1]]&gt;=1),1,0)</f>
        <v>0</v>
      </c>
      <c r="AB8700" s="10" t="str">
        <f>Tableau1[[#This Row],[DOI]]</f>
        <v>doi: 10.1167/iovs.17-22155</v>
      </c>
      <c r="AC8700" s="13" t="str">
        <f>Tableau1[[#This Row],[Authors]]&amp;", "&amp;Tableau1[[#This Row],[Title]]&amp;" "&amp;Tableau1[[#This Row],[Journal]]&amp;". "&amp;Tableau1[[#This Row],[Year]]</f>
        <v>Adams DL, Economides JR, Horton JC., Incomitance and Eye Dominance in Intermittent Exotropia. Invest Ophthalmol Vis Sci. 2017</v>
      </c>
    </row>
    <row r="8701" spans="1:29" ht="28.8" x14ac:dyDescent="0.3">
      <c r="A8701">
        <v>3373</v>
      </c>
      <c r="B8701" t="s">
        <v>6552</v>
      </c>
      <c r="C8701" t="s">
        <v>16795</v>
      </c>
      <c r="D8701" t="s">
        <v>26976</v>
      </c>
      <c r="E8701" t="s">
        <v>2479</v>
      </c>
      <c r="F8701" s="10"/>
      <c r="G8701">
        <v>2017</v>
      </c>
      <c r="J8701">
        <v>0.78198905103706307</v>
      </c>
      <c r="L8701" t="s">
        <v>37823</v>
      </c>
      <c r="M8701">
        <v>28594697</v>
      </c>
      <c r="Q8701" s="10"/>
      <c r="R8701" s="11">
        <f t="shared" si="270"/>
        <v>0</v>
      </c>
      <c r="U8701" s="11">
        <f t="shared" si="271"/>
        <v>0</v>
      </c>
      <c r="Y8701" s="11">
        <f>IF(SUM(Tableau1[[#This Row],[Other access]:[Sci-hub access]])&gt;=1,1,0)</f>
        <v>0</v>
      </c>
      <c r="Z8701" s="12">
        <f>IF(OR(Tableau1[[#This Row],[Access R1 + S1+ T1 ]]&gt;=1,Tableau1[[#This Row],[Access V1 +W1 + X1]]&gt;=1),1,0)</f>
        <v>0</v>
      </c>
      <c r="AB8701" s="10" t="str">
        <f>Tableau1[[#This Row],[DOI]]</f>
        <v>doi: 10.1097/ICO.0000000000001217</v>
      </c>
      <c r="AC8701" s="13" t="str">
        <f>Tableau1[[#This Row],[Authors]]&amp;", "&amp;Tableau1[[#This Row],[Title]]&amp;" "&amp;Tableau1[[#This Row],[Journal]]&amp;". "&amp;Tableau1[[#This Row],[Year]]</f>
        <v>Einan-Lifshitz A, Sorkin N, Boutin T, Showail M, Borovik A, Alobthani M, Chan CC, Rootman DS., Comparison of Femtosecond Laser-Enabled Descemetorhexis and Manual Descemetorhexis in Descemet Membrane Endothelial Keratoplasty. Cornea. 2017</v>
      </c>
    </row>
    <row r="8702" spans="1:29" x14ac:dyDescent="0.3">
      <c r="A8702">
        <v>3693</v>
      </c>
      <c r="B8702" t="s">
        <v>6864</v>
      </c>
      <c r="C8702" t="s">
        <v>17105</v>
      </c>
      <c r="D8702" t="s">
        <v>27288</v>
      </c>
      <c r="E8702" t="s">
        <v>2538</v>
      </c>
      <c r="F8702" s="10"/>
      <c r="G8702">
        <v>2017</v>
      </c>
      <c r="J8702">
        <v>0.78204646348707318</v>
      </c>
      <c r="L8702" t="s">
        <v>38137</v>
      </c>
      <c r="M8702">
        <v>28546692</v>
      </c>
      <c r="Q8702" s="10"/>
      <c r="R8702" s="11">
        <f t="shared" si="270"/>
        <v>0</v>
      </c>
      <c r="U8702" s="11">
        <f t="shared" si="271"/>
        <v>0</v>
      </c>
      <c r="Y8702" s="11">
        <f>IF(SUM(Tableau1[[#This Row],[Other access]:[Sci-hub access]])&gt;=1,1,0)</f>
        <v>0</v>
      </c>
      <c r="Z8702" s="12">
        <f>IF(OR(Tableau1[[#This Row],[Access R1 + S1+ T1 ]]&gt;=1,Tableau1[[#This Row],[Access V1 +W1 + X1]]&gt;=1),1,0)</f>
        <v>0</v>
      </c>
      <c r="AB8702" s="10" t="str">
        <f>Tableau1[[#This Row],[DOI]]</f>
        <v>doi: 10.4103/meajo.MEAJO_347_16</v>
      </c>
      <c r="AC8702" s="13" t="str">
        <f>Tableau1[[#This Row],[Authors]]&amp;", "&amp;Tableau1[[#This Row],[Title]]&amp;" "&amp;Tableau1[[#This Row],[Journal]]&amp;". "&amp;Tableau1[[#This Row],[Year]]</f>
        <v>Saurabh K, Roy R, Sharma P, Chandrasekharan DP, Deshmukh K, Vyas C., Age-related Changes in the Foveal Bulge in Healthy Eyes. Middle East Afr J Ophthalmol. 2017</v>
      </c>
    </row>
    <row r="8703" spans="1:29" x14ac:dyDescent="0.3">
      <c r="A8703">
        <v>3494</v>
      </c>
      <c r="B8703" t="s">
        <v>6668</v>
      </c>
      <c r="C8703" t="s">
        <v>16910</v>
      </c>
      <c r="D8703" t="s">
        <v>27092</v>
      </c>
      <c r="E8703" t="s">
        <v>2496</v>
      </c>
      <c r="F8703" s="10"/>
      <c r="G8703">
        <v>2017</v>
      </c>
      <c r="J8703">
        <v>0.78221626482753326</v>
      </c>
      <c r="L8703" t="s">
        <v>37941</v>
      </c>
      <c r="M8703">
        <v>28576212</v>
      </c>
      <c r="Q8703" s="10"/>
      <c r="R8703" s="11">
        <f t="shared" si="270"/>
        <v>0</v>
      </c>
      <c r="U8703" s="11">
        <f t="shared" si="271"/>
        <v>0</v>
      </c>
      <c r="Y8703" s="11">
        <f>IF(SUM(Tableau1[[#This Row],[Other access]:[Sci-hub access]])&gt;=1,1,0)</f>
        <v>0</v>
      </c>
      <c r="Z8703" s="12">
        <f>IF(OR(Tableau1[[#This Row],[Access R1 + S1+ T1 ]]&gt;=1,Tableau1[[#This Row],[Access V1 +W1 + X1]]&gt;=1),1,0)</f>
        <v>0</v>
      </c>
      <c r="AB8703" s="10" t="str">
        <f>Tableau1[[#This Row],[DOI]]</f>
        <v>doi: 10.1016/j.jcjo.2016.11.015</v>
      </c>
      <c r="AC8703" s="13" t="str">
        <f>Tableau1[[#This Row],[Authors]]&amp;", "&amp;Tableau1[[#This Row],[Title]]&amp;" "&amp;Tableau1[[#This Row],[Journal]]&amp;". "&amp;Tableau1[[#This Row],[Year]]</f>
        <v>Eksioglu U, Yakin M, Sungur G, Satana B, Demirok G, Balta O, Ornek F., Short- to long-term results of Ahmed glaucoma valve in the management of elevated intraocular pressure in patients with pediatric uveitis. Can J Ophthalmol. 2017</v>
      </c>
    </row>
    <row r="8704" spans="1:29" x14ac:dyDescent="0.3">
      <c r="A8704">
        <v>637</v>
      </c>
      <c r="B8704" t="s">
        <v>3900</v>
      </c>
      <c r="C8704" t="s">
        <v>14155</v>
      </c>
      <c r="D8704" t="s">
        <v>24320</v>
      </c>
      <c r="E8704" t="s">
        <v>2446</v>
      </c>
      <c r="F8704" s="10"/>
      <c r="G8704">
        <v>2017</v>
      </c>
      <c r="J8704">
        <v>0.78246679508606365</v>
      </c>
      <c r="L8704" t="s">
        <v>35135</v>
      </c>
      <c r="M8704">
        <v>29156062</v>
      </c>
      <c r="Q8704" s="10"/>
      <c r="R8704" s="11">
        <f t="shared" si="270"/>
        <v>0</v>
      </c>
      <c r="U8704" s="11">
        <f t="shared" si="271"/>
        <v>0</v>
      </c>
      <c r="Y8704" s="11">
        <f>IF(SUM(Tableau1[[#This Row],[Other access]:[Sci-hub access]])&gt;=1,1,0)</f>
        <v>0</v>
      </c>
      <c r="Z8704" s="12">
        <f>IF(OR(Tableau1[[#This Row],[Access R1 + S1+ T1 ]]&gt;=1,Tableau1[[#This Row],[Access V1 +W1 + X1]]&gt;=1),1,0)</f>
        <v>0</v>
      </c>
      <c r="AB8704" s="10" t="str">
        <f>Tableau1[[#This Row],[DOI]]</f>
        <v>doi: 10.3928/01913913-20171017-01</v>
      </c>
      <c r="AC8704" s="13" t="str">
        <f>Tableau1[[#This Row],[Authors]]&amp;", "&amp;Tableau1[[#This Row],[Title]]&amp;" "&amp;Tableau1[[#This Row],[Journal]]&amp;". "&amp;Tableau1[[#This Row],[Year]]</f>
        <v>Jones AM, Starte J, Dunn H, Ahmad K, Tan K., Surgical Technique for Pulled in Two Syndrome: Three Cases With Chronic Progressive External Ophthalmoplegia. J Pediatr Ophthalmol Strabismus. 2017</v>
      </c>
    </row>
    <row r="8705" spans="1:29" x14ac:dyDescent="0.3">
      <c r="A8705">
        <v>5890</v>
      </c>
      <c r="B8705" t="s">
        <v>8897</v>
      </c>
      <c r="C8705" t="s">
        <v>19112</v>
      </c>
      <c r="D8705" t="s">
        <v>29327</v>
      </c>
      <c r="E8705" t="s">
        <v>2442</v>
      </c>
      <c r="F8705" s="10"/>
      <c r="G8705">
        <v>2017</v>
      </c>
      <c r="J8705">
        <v>0.78253168368533765</v>
      </c>
      <c r="L8705" t="s">
        <v>40271</v>
      </c>
      <c r="M8705">
        <v>28274170</v>
      </c>
      <c r="Q8705" s="10"/>
      <c r="R8705" s="11">
        <f t="shared" si="270"/>
        <v>0</v>
      </c>
      <c r="U8705" s="11">
        <f t="shared" si="271"/>
        <v>0</v>
      </c>
      <c r="Y8705" s="11">
        <f>IF(SUM(Tableau1[[#This Row],[Other access]:[Sci-hub access]])&gt;=1,1,0)</f>
        <v>0</v>
      </c>
      <c r="Z8705" s="12">
        <f>IF(OR(Tableau1[[#This Row],[Access R1 + S1+ T1 ]]&gt;=1,Tableau1[[#This Row],[Access V1 +W1 + X1]]&gt;=1),1,0)</f>
        <v>0</v>
      </c>
      <c r="AB8705" s="10" t="str">
        <f>Tableau1[[#This Row],[DOI]]</f>
        <v>doi: 10.1080/13880209.2017.1299769</v>
      </c>
      <c r="AC8705" s="13" t="str">
        <f>Tableau1[[#This Row],[Authors]]&amp;", "&amp;Tableau1[[#This Row],[Title]]&amp;" "&amp;Tableau1[[#This Row],[Journal]]&amp;". "&amp;Tableau1[[#This Row],[Year]]</f>
        <v>Sreelakshmi V, Abraham A., Protective effects of Cassia tora leaves in experimental cataract by modulating intracellular communication, membrane co-transporters, energy metabolism and the ubiquitin-proteasome pathway. Pharm Biol. 2017</v>
      </c>
    </row>
    <row r="8706" spans="1:29" x14ac:dyDescent="0.3">
      <c r="A8706">
        <v>10232</v>
      </c>
      <c r="B8706" t="s">
        <v>12736</v>
      </c>
      <c r="C8706" t="s">
        <v>22904</v>
      </c>
      <c r="D8706" t="s">
        <v>33188</v>
      </c>
      <c r="E8706" t="s">
        <v>2471</v>
      </c>
      <c r="F8706" s="10"/>
      <c r="G8706">
        <v>2017</v>
      </c>
      <c r="J8706">
        <v>0.78253382913437097</v>
      </c>
      <c r="L8706" t="s">
        <v>44486</v>
      </c>
      <c r="M8706">
        <v>27422143</v>
      </c>
      <c r="Q8706" s="10"/>
      <c r="R8706" s="11">
        <f t="shared" ref="R8706:R8769" si="272">IF(SUM(N8706:Q8706)&gt;0,1,0)</f>
        <v>0</v>
      </c>
      <c r="U8706" s="11">
        <f t="shared" ref="U8706:U8769" si="273">IF(SUM(R8706,T8706)&gt;0,1,0)</f>
        <v>0</v>
      </c>
      <c r="Y8706" s="11">
        <f>IF(SUM(Tableau1[[#This Row],[Other access]:[Sci-hub access]])&gt;=1,1,0)</f>
        <v>0</v>
      </c>
      <c r="Z8706" s="12">
        <f>IF(OR(Tableau1[[#This Row],[Access R1 + S1+ T1 ]]&gt;=1,Tableau1[[#This Row],[Access V1 +W1 + X1]]&gt;=1),1,0)</f>
        <v>0</v>
      </c>
      <c r="AB8706" s="10" t="str">
        <f>Tableau1[[#This Row],[DOI]]</f>
        <v>doi: 10.1007/s10792-016-0288-2</v>
      </c>
      <c r="AC8706" s="13" t="str">
        <f>Tableau1[[#This Row],[Authors]]&amp;", "&amp;Tableau1[[#This Row],[Title]]&amp;" "&amp;Tableau1[[#This Row],[Journal]]&amp;". "&amp;Tableau1[[#This Row],[Year]]</f>
        <v>Teng YT, Teng MC, Kuo HK, Fang PC, Wu PC, Chen CH, Kuo MT, Yang IH, Chen YJ., Isolates and antibiotic susceptibilities of endophthalmitis in postcataract surgery: a 12-year review of culture-proven cases. Int Ophthalmol. 2017</v>
      </c>
    </row>
    <row r="8707" spans="1:29" x14ac:dyDescent="0.3">
      <c r="A8707">
        <v>8229</v>
      </c>
      <c r="B8707" t="s">
        <v>1624</v>
      </c>
      <c r="C8707" t="s">
        <v>1625</v>
      </c>
      <c r="D8707" t="s">
        <v>1626</v>
      </c>
      <c r="E8707" t="s">
        <v>2775</v>
      </c>
      <c r="F8707" s="10"/>
      <c r="G8707">
        <v>2017</v>
      </c>
      <c r="J8707">
        <v>0.78255184500330488</v>
      </c>
      <c r="L8707" t="s">
        <v>42574</v>
      </c>
      <c r="M8707">
        <v>27967219</v>
      </c>
      <c r="Q8707" s="10"/>
      <c r="R8707" s="11">
        <f t="shared" si="272"/>
        <v>0</v>
      </c>
      <c r="U8707" s="11">
        <f t="shared" si="273"/>
        <v>0</v>
      </c>
      <c r="Y8707" s="11">
        <f>IF(SUM(Tableau1[[#This Row],[Other access]:[Sci-hub access]])&gt;=1,1,0)</f>
        <v>0</v>
      </c>
      <c r="Z8707" s="12">
        <f>IF(OR(Tableau1[[#This Row],[Access R1 + S1+ T1 ]]&gt;=1,Tableau1[[#This Row],[Access V1 +W1 + X1]]&gt;=1),1,0)</f>
        <v>0</v>
      </c>
      <c r="AB8707" s="10" t="str">
        <f>Tableau1[[#This Row],[DOI]]</f>
        <v>doi: 10.4158/EP161607.OR</v>
      </c>
      <c r="AC8707" s="13" t="str">
        <f>Tableau1[[#This Row],[Authors]]&amp;", "&amp;Tableau1[[#This Row],[Title]]&amp;" "&amp;Tableau1[[#This Row],[Journal]]&amp;". "&amp;Tableau1[[#This Row],[Year]]</f>
        <v>Beshyah SA, Khalil AB, Sherif IH, Benbarka MM, Raza SA, Hussein W, Alzahrani AS, Chadli A., A SURVEY OF CLINICAL PRACTICE PATTERNS IN MANAGEMENT OF GRAVES DISEASE IN THE MIDDLE EAST AND NORTH AFRICA. Endocr Pract. 2017</v>
      </c>
    </row>
    <row r="8708" spans="1:29" x14ac:dyDescent="0.3">
      <c r="A8708">
        <v>7498</v>
      </c>
      <c r="B8708" t="s">
        <v>1357</v>
      </c>
      <c r="C8708" t="s">
        <v>1358</v>
      </c>
      <c r="D8708" t="s">
        <v>1359</v>
      </c>
      <c r="E8708" t="s">
        <v>3229</v>
      </c>
      <c r="F8708" s="10"/>
      <c r="G8708">
        <v>2017</v>
      </c>
      <c r="J8708">
        <v>0.78257824071527604</v>
      </c>
      <c r="L8708" t="s">
        <v>41853</v>
      </c>
      <c r="M8708">
        <v>28085992</v>
      </c>
      <c r="Q8708" s="10"/>
      <c r="R8708" s="11">
        <f t="shared" si="272"/>
        <v>0</v>
      </c>
      <c r="U8708" s="11">
        <f t="shared" si="273"/>
        <v>0</v>
      </c>
      <c r="Y8708" s="11">
        <f>IF(SUM(Tableau1[[#This Row],[Other access]:[Sci-hub access]])&gt;=1,1,0)</f>
        <v>0</v>
      </c>
      <c r="Z8708" s="12">
        <f>IF(OR(Tableau1[[#This Row],[Access R1 + S1+ T1 ]]&gt;=1,Tableau1[[#This Row],[Access V1 +W1 + X1]]&gt;=1),1,0)</f>
        <v>0</v>
      </c>
      <c r="AB8708" s="10" t="str">
        <f>Tableau1[[#This Row],[DOI]]</f>
        <v>doi: 10.1111/obr.12490</v>
      </c>
      <c r="AC8708" s="13" t="str">
        <f>Tableau1[[#This Row],[Authors]]&amp;", "&amp;Tableau1[[#This Row],[Title]]&amp;" "&amp;Tableau1[[#This Row],[Journal]]&amp;". "&amp;Tableau1[[#This Row],[Year]]</f>
        <v>Merlotti C, Ceriani V, Morabito A, Pontiroli AE., Bariatric surgery and diabetic retinopathy: a systematic review and meta-analysis of controlled clinical studies. Obes Rev. 2017</v>
      </c>
    </row>
    <row r="8709" spans="1:29" ht="28.8" x14ac:dyDescent="0.3">
      <c r="A8709">
        <v>6291</v>
      </c>
      <c r="B8709" t="s">
        <v>9246</v>
      </c>
      <c r="C8709" t="s">
        <v>19457</v>
      </c>
      <c r="D8709" t="s">
        <v>29677</v>
      </c>
      <c r="E8709" t="s">
        <v>3235</v>
      </c>
      <c r="F8709" s="10"/>
      <c r="G8709">
        <v>2017</v>
      </c>
      <c r="J8709">
        <v>0.78268605422578352</v>
      </c>
      <c r="L8709" t="s">
        <v>40661</v>
      </c>
      <c r="M8709">
        <v>28231837</v>
      </c>
      <c r="Q8709" s="10"/>
      <c r="R8709" s="11">
        <f t="shared" si="272"/>
        <v>0</v>
      </c>
      <c r="U8709" s="11">
        <f t="shared" si="273"/>
        <v>0</v>
      </c>
      <c r="Y8709" s="11">
        <f>IF(SUM(Tableau1[[#This Row],[Other access]:[Sci-hub access]])&gt;=1,1,0)</f>
        <v>0</v>
      </c>
      <c r="Z8709" s="12">
        <f>IF(OR(Tableau1[[#This Row],[Access R1 + S1+ T1 ]]&gt;=1,Tableau1[[#This Row],[Access V1 +W1 + X1]]&gt;=1),1,0)</f>
        <v>0</v>
      </c>
      <c r="AB8709" s="10" t="str">
        <f>Tableau1[[#This Row],[DOI]]</f>
        <v>doi: 10.1186/s12974-017-0820-y</v>
      </c>
      <c r="AC8709" s="13" t="str">
        <f>Tableau1[[#This Row],[Authors]]&amp;", "&amp;Tableau1[[#This Row],[Title]]&amp;" "&amp;Tableau1[[#This Row],[Journal]]&amp;". "&amp;Tableau1[[#This Row],[Year]]</f>
        <v>Lechner J, Chen M, Hogg RE, Toth L, Silvestri G, Chakravarthy U, Xu H., Peripheral blood mononuclear cells from neovascular age-related macular degeneration patients produce higher levels of chemokines CCL2 (MCP-1) and CXCL8 (IL-8). J Neuroinflammation. 2017</v>
      </c>
    </row>
    <row r="8710" spans="1:29" x14ac:dyDescent="0.3">
      <c r="A8710">
        <v>5203</v>
      </c>
      <c r="B8710" t="s">
        <v>8274</v>
      </c>
      <c r="C8710" t="s">
        <v>18498</v>
      </c>
      <c r="D8710" t="s">
        <v>28704</v>
      </c>
      <c r="E8710" t="s">
        <v>2597</v>
      </c>
      <c r="F8710" s="10"/>
      <c r="G8710">
        <v>2017</v>
      </c>
      <c r="J8710">
        <v>0.78275048702139316</v>
      </c>
      <c r="L8710" t="s">
        <v>39606</v>
      </c>
      <c r="M8710">
        <v>28362545</v>
      </c>
      <c r="Q8710" s="10"/>
      <c r="R8710" s="11">
        <f t="shared" si="272"/>
        <v>0</v>
      </c>
      <c r="U8710" s="11">
        <f t="shared" si="273"/>
        <v>0</v>
      </c>
      <c r="Y8710" s="11">
        <f>IF(SUM(Tableau1[[#This Row],[Other access]:[Sci-hub access]])&gt;=1,1,0)</f>
        <v>0</v>
      </c>
      <c r="Z8710" s="12">
        <f>IF(OR(Tableau1[[#This Row],[Access R1 + S1+ T1 ]]&gt;=1,Tableau1[[#This Row],[Access V1 +W1 + X1]]&gt;=1),1,0)</f>
        <v>0</v>
      </c>
      <c r="AB8710" s="10" t="str">
        <f>Tableau1[[#This Row],[DOI]]</f>
        <v>doi: 10.1080/01676830.2017.1287742</v>
      </c>
      <c r="AC8710" s="13" t="str">
        <f>Tableau1[[#This Row],[Authors]]&amp;", "&amp;Tableau1[[#This Row],[Title]]&amp;" "&amp;Tableau1[[#This Row],[Journal]]&amp;". "&amp;Tableau1[[#This Row],[Year]]</f>
        <v>Breazzano MP, Lewis JS Jr, Chambless LB, Rohde SL, Sobel RK., Remote orbital recurrence of olfactory neuroblastoma (esthesioneuroblastoma). Orbit. 2017</v>
      </c>
    </row>
    <row r="8711" spans="1:29" ht="28.8" x14ac:dyDescent="0.3">
      <c r="A8711">
        <v>8983</v>
      </c>
      <c r="B8711" t="s">
        <v>11598</v>
      </c>
      <c r="C8711" t="s">
        <v>21778</v>
      </c>
      <c r="D8711" t="s">
        <v>32039</v>
      </c>
      <c r="E8711" t="s">
        <v>2445</v>
      </c>
      <c r="F8711" s="10"/>
      <c r="G8711">
        <v>2017</v>
      </c>
      <c r="J8711">
        <v>0.78295931174831546</v>
      </c>
      <c r="L8711" t="s">
        <v>43307</v>
      </c>
      <c r="M8711">
        <v>27798520</v>
      </c>
      <c r="Q8711" s="10"/>
      <c r="R8711" s="11">
        <f t="shared" si="272"/>
        <v>0</v>
      </c>
      <c r="U8711" s="11">
        <f t="shared" si="273"/>
        <v>0</v>
      </c>
      <c r="Y8711" s="11">
        <f>IF(SUM(Tableau1[[#This Row],[Other access]:[Sci-hub access]])&gt;=1,1,0)</f>
        <v>0</v>
      </c>
      <c r="Z8711" s="12">
        <f>IF(OR(Tableau1[[#This Row],[Access R1 + S1+ T1 ]]&gt;=1,Tableau1[[#This Row],[Access V1 +W1 + X1]]&gt;=1),1,0)</f>
        <v>0</v>
      </c>
      <c r="AB8711" s="10" t="str">
        <f>Tableau1[[#This Row],[DOI]]</f>
        <v>doi: 10.1097/IAE.0000000000001385</v>
      </c>
      <c r="AC8711" s="13" t="str">
        <f>Tableau1[[#This Row],[Authors]]&amp;", "&amp;Tableau1[[#This Row],[Title]]&amp;" "&amp;Tableau1[[#This Row],[Journal]]&amp;". "&amp;Tableau1[[#This Row],[Year]]</f>
        <v>de Oliveira Dias JR, de Andrade GC, Kniggendorf VF, Novais EA, Maia A, Meyer C, Watanabe SES, Farah ME, Rodrigues EB., CLINICAL AND ELECTROPHYSIOLOGICAL EVALUATION AFTER INTRAVITREAL ZIV-AFLIBERCEPT FOR EXUDATIVE AGE-RELATED MACULAR DEGENERATION. Retina. 2017</v>
      </c>
    </row>
    <row r="8712" spans="1:29" x14ac:dyDescent="0.3">
      <c r="A8712">
        <v>8584</v>
      </c>
      <c r="B8712" t="s">
        <v>11248</v>
      </c>
      <c r="C8712" t="s">
        <v>21432</v>
      </c>
      <c r="D8712" t="s">
        <v>31687</v>
      </c>
      <c r="E8712" t="s">
        <v>2441</v>
      </c>
      <c r="F8712" s="10"/>
      <c r="G8712">
        <v>2017</v>
      </c>
      <c r="J8712">
        <v>0.78303904410435177</v>
      </c>
      <c r="L8712" t="s">
        <v>42920</v>
      </c>
      <c r="M8712">
        <v>27887743</v>
      </c>
      <c r="Q8712" s="10"/>
      <c r="R8712" s="11">
        <f t="shared" si="272"/>
        <v>0</v>
      </c>
      <c r="U8712" s="11">
        <f t="shared" si="273"/>
        <v>0</v>
      </c>
      <c r="Y8712" s="11">
        <f>IF(SUM(Tableau1[[#This Row],[Other access]:[Sci-hub access]])&gt;=1,1,0)</f>
        <v>0</v>
      </c>
      <c r="Z8712" s="12">
        <f>IF(OR(Tableau1[[#This Row],[Access R1 + S1+ T1 ]]&gt;=1,Tableau1[[#This Row],[Access V1 +W1 + X1]]&gt;=1),1,0)</f>
        <v>0</v>
      </c>
      <c r="AB8712" s="10" t="str">
        <f>Tableau1[[#This Row],[DOI]]</f>
        <v>doi: 10.1016/j.ophtha.2016.10.008</v>
      </c>
      <c r="AC8712" s="13" t="str">
        <f>Tableau1[[#This Row],[Authors]]&amp;", "&amp;Tableau1[[#This Row],[Title]]&amp;" "&amp;Tableau1[[#This Row],[Journal]]&amp;". "&amp;Tableau1[[#This Row],[Year]]</f>
        <v>Samara WA, Shahlaee A, Adam MK, Khan MA, Chiang A, Maguire JI, Hsu J, Ho AC., Quantification of Diabetic Macular Ischemia Using Optical Coherence Tomography Angiography and Its Relationship with Visual Acuity. Ophthalmology. 2017</v>
      </c>
    </row>
    <row r="8713" spans="1:29" x14ac:dyDescent="0.3">
      <c r="A8713">
        <v>8470</v>
      </c>
      <c r="B8713" t="s">
        <v>11147</v>
      </c>
      <c r="C8713" t="s">
        <v>21332</v>
      </c>
      <c r="D8713" t="s">
        <v>31586</v>
      </c>
      <c r="E8713" t="s">
        <v>2529</v>
      </c>
      <c r="F8713" s="10"/>
      <c r="G8713">
        <v>2017</v>
      </c>
      <c r="J8713">
        <v>0.78306026758513247</v>
      </c>
      <c r="L8713" t="s">
        <v>42809</v>
      </c>
      <c r="M8713">
        <v>27911114</v>
      </c>
      <c r="Q8713" s="10"/>
      <c r="R8713" s="11">
        <f t="shared" si="272"/>
        <v>0</v>
      </c>
      <c r="U8713" s="11">
        <f t="shared" si="273"/>
        <v>0</v>
      </c>
      <c r="Y8713" s="11">
        <f>IF(SUM(Tableau1[[#This Row],[Other access]:[Sci-hub access]])&gt;=1,1,0)</f>
        <v>0</v>
      </c>
      <c r="Z8713" s="12">
        <f>IF(OR(Tableau1[[#This Row],[Access R1 + S1+ T1 ]]&gt;=1,Tableau1[[#This Row],[Access V1 +W1 + X1]]&gt;=1),1,0)</f>
        <v>0</v>
      </c>
      <c r="AB8713" s="10" t="str">
        <f>Tableau1[[#This Row],[DOI]]</f>
        <v>doi: 10.1080/02713683.2016.1231322</v>
      </c>
      <c r="AC8713" s="13" t="str">
        <f>Tableau1[[#This Row],[Authors]]&amp;", "&amp;Tableau1[[#This Row],[Title]]&amp;" "&amp;Tableau1[[#This Row],[Journal]]&amp;". "&amp;Tableau1[[#This Row],[Year]]</f>
        <v>Romano MR, Cennamo G, Cesarano I, Cardone D, Nicoletti G, Mastropasqua R, Cennamo G., Changes of Tangential Traction after Macular Peeling: Correlation between en-face Analysis and Macular Sensitivity. Curr Eye Res. 2017</v>
      </c>
    </row>
    <row r="8714" spans="1:29" x14ac:dyDescent="0.3">
      <c r="A8714">
        <v>216</v>
      </c>
      <c r="B8714" t="s">
        <v>3479</v>
      </c>
      <c r="C8714" t="s">
        <v>13740</v>
      </c>
      <c r="D8714" t="s">
        <v>23899</v>
      </c>
      <c r="E8714" t="s">
        <v>2462</v>
      </c>
      <c r="F8714" s="10"/>
      <c r="G8714">
        <v>2018</v>
      </c>
      <c r="J8714">
        <v>0.78307135184659105</v>
      </c>
      <c r="L8714" t="s">
        <v>34728</v>
      </c>
      <c r="M8714">
        <v>29329570</v>
      </c>
      <c r="Q8714" s="10"/>
      <c r="R8714" s="11">
        <f t="shared" si="272"/>
        <v>0</v>
      </c>
      <c r="U8714" s="11">
        <f t="shared" si="273"/>
        <v>0</v>
      </c>
      <c r="Y8714" s="11">
        <f>IF(SUM(Tableau1[[#This Row],[Other access]:[Sci-hub access]])&gt;=1,1,0)</f>
        <v>0</v>
      </c>
      <c r="Z8714" s="12">
        <f>IF(OR(Tableau1[[#This Row],[Access R1 + S1+ T1 ]]&gt;=1,Tableau1[[#This Row],[Access V1 +W1 + X1]]&gt;=1),1,0)</f>
        <v>0</v>
      </c>
      <c r="AB8714" s="10" t="str">
        <f>Tableau1[[#This Row],[DOI]]</f>
        <v>doi: 10.1186/s12886-018-0672-y</v>
      </c>
      <c r="AC8714" s="13" t="str">
        <f>Tableau1[[#This Row],[Authors]]&amp;", "&amp;Tableau1[[#This Row],[Title]]&amp;" "&amp;Tableau1[[#This Row],[Journal]]&amp;". "&amp;Tableau1[[#This Row],[Year]]</f>
        <v>Erdei A, Steiber Z, Molnar C, Berenyi E, Nagy EV., Exophthalmos in a young woman with no graves' disease - a case report of IgG4-related orbitopathy. BMC Ophthalmol. 2018</v>
      </c>
    </row>
    <row r="8715" spans="1:29" x14ac:dyDescent="0.3">
      <c r="A8715">
        <v>3249</v>
      </c>
      <c r="B8715" t="s">
        <v>6432</v>
      </c>
      <c r="C8715" t="s">
        <v>16675</v>
      </c>
      <c r="D8715" t="s">
        <v>26856</v>
      </c>
      <c r="E8715" t="s">
        <v>2447</v>
      </c>
      <c r="F8715" s="10"/>
      <c r="G8715">
        <v>2017</v>
      </c>
      <c r="J8715">
        <v>0.78310108689202063</v>
      </c>
      <c r="L8715" t="s">
        <v>37702</v>
      </c>
      <c r="M8715">
        <v>28614150</v>
      </c>
      <c r="Q8715" s="10"/>
      <c r="R8715" s="11">
        <f t="shared" si="272"/>
        <v>0</v>
      </c>
      <c r="U8715" s="11">
        <f t="shared" si="273"/>
        <v>0</v>
      </c>
      <c r="Y8715" s="11">
        <f>IF(SUM(Tableau1[[#This Row],[Other access]:[Sci-hub access]])&gt;=1,1,0)</f>
        <v>0</v>
      </c>
      <c r="Z8715" s="12">
        <f>IF(OR(Tableau1[[#This Row],[Access R1 + S1+ T1 ]]&gt;=1,Tableau1[[#This Row],[Access V1 +W1 + X1]]&gt;=1),1,0)</f>
        <v>0</v>
      </c>
      <c r="AB8715" s="10" t="str">
        <f>Tableau1[[#This Row],[DOI]]</f>
        <v>doi: 10.1097/IOP.0000000000000943</v>
      </c>
      <c r="AC8715" s="13" t="str">
        <f>Tableau1[[#This Row],[Authors]]&amp;", "&amp;Tableau1[[#This Row],[Title]]&amp;" "&amp;Tableau1[[#This Row],[Journal]]&amp;". "&amp;Tableau1[[#This Row],[Year]]</f>
        <v>Jakobiec FA, Zakka FR, Lee NG., Exophytic Osteochondroma of the Brow. Ophthal Plast Reconstr Surg. 2017</v>
      </c>
    </row>
    <row r="8716" spans="1:29" ht="28.8" x14ac:dyDescent="0.3">
      <c r="A8716">
        <v>7603</v>
      </c>
      <c r="B8716" t="s">
        <v>10390</v>
      </c>
      <c r="C8716" t="s">
        <v>20590</v>
      </c>
      <c r="D8716" t="s">
        <v>30825</v>
      </c>
      <c r="E8716" t="s">
        <v>2451</v>
      </c>
      <c r="F8716" s="10"/>
      <c r="G8716">
        <v>2017</v>
      </c>
      <c r="J8716">
        <v>0.78337268369326263</v>
      </c>
      <c r="L8716" t="s">
        <v>41957</v>
      </c>
      <c r="M8716">
        <v>28076437</v>
      </c>
      <c r="Q8716" s="10"/>
      <c r="R8716" s="11">
        <f t="shared" si="272"/>
        <v>0</v>
      </c>
      <c r="U8716" s="11">
        <f t="shared" si="273"/>
        <v>0</v>
      </c>
      <c r="Y8716" s="11">
        <f>IF(SUM(Tableau1[[#This Row],[Other access]:[Sci-hub access]])&gt;=1,1,0)</f>
        <v>0</v>
      </c>
      <c r="Z8716" s="12">
        <f>IF(OR(Tableau1[[#This Row],[Access R1 + S1+ T1 ]]&gt;=1,Tableau1[[#This Row],[Access V1 +W1 + X1]]&gt;=1),1,0)</f>
        <v>0</v>
      </c>
      <c r="AB8716" s="10" t="str">
        <f>Tableau1[[#This Row],[DOI]]</f>
        <v>doi: 10.1371/journal.pone.0170038</v>
      </c>
      <c r="AC8716" s="13" t="str">
        <f>Tableau1[[#This Row],[Authors]]&amp;", "&amp;Tableau1[[#This Row],[Title]]&amp;" "&amp;Tableau1[[#This Row],[Journal]]&amp;". "&amp;Tableau1[[#This Row],[Year]]</f>
        <v>Van Cauwenbergh C, Coppieters F, Roels D, De Jaegere S, Flipts H, De Zaeytijd J, Walraedt S, Claes C, Fransen E, Van Camp G, Depasse F, Casteels I, de Ravel T, Leroy BP, De Baere E., Mutations in Splicing Factor Genes Are a Major Cause of Autosomal Dominant Retinitis Pigmentosa in Belgian Families. PLoS One. 2017</v>
      </c>
    </row>
    <row r="8717" spans="1:29" x14ac:dyDescent="0.3">
      <c r="A8717">
        <v>8035</v>
      </c>
      <c r="B8717" t="s">
        <v>10763</v>
      </c>
      <c r="C8717" t="s">
        <v>20957</v>
      </c>
      <c r="D8717" t="s">
        <v>31201</v>
      </c>
      <c r="E8717" t="s">
        <v>2445</v>
      </c>
      <c r="F8717" s="10"/>
      <c r="G8717">
        <v>2017</v>
      </c>
      <c r="J8717">
        <v>0.78347395606967007</v>
      </c>
      <c r="L8717" t="s">
        <v>42382</v>
      </c>
      <c r="M8717">
        <v>28005720</v>
      </c>
      <c r="Q8717" s="10"/>
      <c r="R8717" s="11">
        <f t="shared" si="272"/>
        <v>0</v>
      </c>
      <c r="U8717" s="11">
        <f t="shared" si="273"/>
        <v>0</v>
      </c>
      <c r="Y8717" s="11">
        <f>IF(SUM(Tableau1[[#This Row],[Other access]:[Sci-hub access]])&gt;=1,1,0)</f>
        <v>0</v>
      </c>
      <c r="Z8717" s="12">
        <f>IF(OR(Tableau1[[#This Row],[Access R1 + S1+ T1 ]]&gt;=1,Tableau1[[#This Row],[Access V1 +W1 + X1]]&gt;=1),1,0)</f>
        <v>0</v>
      </c>
      <c r="AB8717" s="10" t="str">
        <f>Tableau1[[#This Row],[DOI]]</f>
        <v>doi: 10.1097/IAE.0000000000001130</v>
      </c>
      <c r="AC8717" s="13" t="str">
        <f>Tableau1[[#This Row],[Authors]]&amp;", "&amp;Tableau1[[#This Row],[Title]]&amp;" "&amp;Tableau1[[#This Row],[Journal]]&amp;". "&amp;Tableau1[[#This Row],[Year]]</f>
        <v>Bukowska DM, Wan SL, Chew AL, Chelva E, Tang I, Mackey DA, Chen FK., FUNDUS AUTOFLUORESCENCE IN RUBELLA RETINOPATHY: Correlation With Photoreceptor Structure and Function. Retina. 2017</v>
      </c>
    </row>
    <row r="8718" spans="1:29" ht="28.8" x14ac:dyDescent="0.3">
      <c r="A8718">
        <v>6419</v>
      </c>
      <c r="B8718" t="s">
        <v>9359</v>
      </c>
      <c r="C8718" t="s">
        <v>19568</v>
      </c>
      <c r="D8718" t="s">
        <v>29790</v>
      </c>
      <c r="E8718" t="s">
        <v>34320</v>
      </c>
      <c r="F8718" s="10"/>
      <c r="G8718">
        <v>2017</v>
      </c>
      <c r="J8718">
        <v>0.78352312583309169</v>
      </c>
      <c r="L8718" t="s">
        <v>40788</v>
      </c>
      <c r="M8718">
        <v>28214551</v>
      </c>
      <c r="Q8718" s="10"/>
      <c r="R8718" s="11">
        <f t="shared" si="272"/>
        <v>0</v>
      </c>
      <c r="U8718" s="11">
        <f t="shared" si="273"/>
        <v>0</v>
      </c>
      <c r="Y8718" s="11">
        <f>IF(SUM(Tableau1[[#This Row],[Other access]:[Sci-hub access]])&gt;=1,1,0)</f>
        <v>0</v>
      </c>
      <c r="Z8718" s="12">
        <f>IF(OR(Tableau1[[#This Row],[Access R1 + S1+ T1 ]]&gt;=1,Tableau1[[#This Row],[Access V1 +W1 + X1]]&gt;=1),1,0)</f>
        <v>0</v>
      </c>
      <c r="AB8718" s="10" t="str">
        <f>Tableau1[[#This Row],[DOI]]</f>
        <v>doi: 10.1016/j.tiv.2017.02.006</v>
      </c>
      <c r="AC8718" s="13" t="str">
        <f>Tableau1[[#This Row],[Authors]]&amp;", "&amp;Tableau1[[#This Row],[Title]]&amp;" "&amp;Tableau1[[#This Row],[Journal]]&amp;". "&amp;Tableau1[[#This Row],[Year]]</f>
        <v>Bouchemi M, Roubeix C, Kessal K, Riancho L, Raveu AL, Soualmia H, Baudouin C, Brignole-Baudouin F., Effect of benzalkonium chloride on trabecular meshwork cells in a new in vitro 3D trabecular meshwork model for glaucoma. Toxicol In Vitro. 2017</v>
      </c>
    </row>
    <row r="8719" spans="1:29" ht="28.8" x14ac:dyDescent="0.3">
      <c r="A8719">
        <v>6015</v>
      </c>
      <c r="B8719" t="s">
        <v>9002</v>
      </c>
      <c r="C8719" t="s">
        <v>19217</v>
      </c>
      <c r="D8719" t="s">
        <v>29432</v>
      </c>
      <c r="E8719" t="s">
        <v>2438</v>
      </c>
      <c r="F8719" s="10"/>
      <c r="G8719">
        <v>2017</v>
      </c>
      <c r="J8719">
        <v>0.78353722090428957</v>
      </c>
      <c r="L8719" t="s">
        <v>40392</v>
      </c>
      <c r="M8719">
        <v>28258075</v>
      </c>
      <c r="Q8719" s="10"/>
      <c r="R8719" s="11">
        <f t="shared" si="272"/>
        <v>0</v>
      </c>
      <c r="U8719" s="11">
        <f t="shared" si="273"/>
        <v>0</v>
      </c>
      <c r="Y8719" s="11">
        <f>IF(SUM(Tableau1[[#This Row],[Other access]:[Sci-hub access]])&gt;=1,1,0)</f>
        <v>0</v>
      </c>
      <c r="Z8719" s="12">
        <f>IF(OR(Tableau1[[#This Row],[Access R1 + S1+ T1 ]]&gt;=1,Tableau1[[#This Row],[Access V1 +W1 + X1]]&gt;=1),1,0)</f>
        <v>0</v>
      </c>
      <c r="AB8719" s="10" t="str">
        <f>Tableau1[[#This Row],[DOI]]</f>
        <v>doi: 10.1136/bjophthalmol-2016-309747</v>
      </c>
      <c r="AC8719" s="13" t="str">
        <f>Tableau1[[#This Row],[Authors]]&amp;", "&amp;Tableau1[[#This Row],[Title]]&amp;" "&amp;Tableau1[[#This Row],[Journal]]&amp;". "&amp;Tableau1[[#This Row],[Year]]</f>
        <v>Singh RP, Habbu KA, Bedi R, Silva FQ, Ehlers JP, Schachat AP, Sears JE, Srivastava SK, Kaiser PK, Yuan A., A retrospective study of the influence of the vitreomacular interface on macular oedema secondary to retinal vein occlusion. Br J Ophthalmol. 2017</v>
      </c>
    </row>
    <row r="8720" spans="1:29" ht="28.8" x14ac:dyDescent="0.3">
      <c r="A8720">
        <v>2927</v>
      </c>
      <c r="B8720" t="s">
        <v>6123</v>
      </c>
      <c r="C8720" t="s">
        <v>16368</v>
      </c>
      <c r="D8720" t="s">
        <v>26547</v>
      </c>
      <c r="E8720" t="s">
        <v>2569</v>
      </c>
      <c r="F8720" s="10"/>
      <c r="G8720">
        <v>2017</v>
      </c>
      <c r="J8720">
        <v>0.78404820001040498</v>
      </c>
      <c r="L8720" t="s">
        <v>37383</v>
      </c>
      <c r="M8720">
        <v>28663190</v>
      </c>
      <c r="Q8720" s="10"/>
      <c r="R8720" s="11">
        <f t="shared" si="272"/>
        <v>0</v>
      </c>
      <c r="U8720" s="11">
        <f t="shared" si="273"/>
        <v>0</v>
      </c>
      <c r="Y8720" s="11">
        <f>IF(SUM(Tableau1[[#This Row],[Other access]:[Sci-hub access]])&gt;=1,1,0)</f>
        <v>0</v>
      </c>
      <c r="Z8720" s="12">
        <f>IF(OR(Tableau1[[#This Row],[Access R1 + S1+ T1 ]]&gt;=1,Tableau1[[#This Row],[Access V1 +W1 + X1]]&gt;=1),1,0)</f>
        <v>0</v>
      </c>
      <c r="AB8720" s="10" t="str">
        <f>Tableau1[[#This Row],[DOI]]</f>
        <v>doi: 10.2337/db16-1453</v>
      </c>
      <c r="AC8720" s="13" t="str">
        <f>Tableau1[[#This Row],[Authors]]&amp;", "&amp;Tableau1[[#This Row],[Title]]&amp;" "&amp;Tableau1[[#This Row],[Journal]]&amp;". "&amp;Tableau1[[#This Row],[Year]]</f>
        <v>Santos AR, Ribeiro L, Bandello F, Lattanzio R, Egan C, Frydkjaer-Olsen U, García-Arumí J, Gibson J, Grauslund J, Harding SP, Lang GE, Massin P, Midena E, Scanlon P, Aldington SJ, Simão S, Schwartz C, Ponsati B, Porta M, Costa MÂ, Hernández C, Cunha-Vaz J, et al., Functional and Structural Findings of Neurodegeneration in Early Stages of Diabetic Retinopathy: Cross-sectional Analyses of Baseline Data of the EUROCONDOR Project. Diabetes. 2017</v>
      </c>
    </row>
    <row r="8721" spans="1:29" x14ac:dyDescent="0.3">
      <c r="A8721">
        <v>1169</v>
      </c>
      <c r="B8721" t="s">
        <v>4431</v>
      </c>
      <c r="C8721" t="s">
        <v>14684</v>
      </c>
      <c r="D8721" t="s">
        <v>24852</v>
      </c>
      <c r="E8721" t="s">
        <v>2445</v>
      </c>
      <c r="F8721" s="10"/>
      <c r="G8721">
        <v>2017</v>
      </c>
      <c r="J8721">
        <v>0.78417033622662968</v>
      </c>
      <c r="L8721" t="s">
        <v>35656</v>
      </c>
      <c r="M8721">
        <v>28991864</v>
      </c>
      <c r="Q8721" s="10"/>
      <c r="R8721" s="11">
        <f t="shared" si="272"/>
        <v>0</v>
      </c>
      <c r="U8721" s="11">
        <f t="shared" si="273"/>
        <v>0</v>
      </c>
      <c r="Y8721" s="11">
        <f>IF(SUM(Tableau1[[#This Row],[Other access]:[Sci-hub access]])&gt;=1,1,0)</f>
        <v>0</v>
      </c>
      <c r="Z8721" s="12">
        <f>IF(OR(Tableau1[[#This Row],[Access R1 + S1+ T1 ]]&gt;=1,Tableau1[[#This Row],[Access V1 +W1 + X1]]&gt;=1),1,0)</f>
        <v>0</v>
      </c>
      <c r="AB8721" s="10" t="str">
        <f>Tableau1[[#This Row],[DOI]]</f>
        <v>doi: 10.1097/IAE.0000000000001868</v>
      </c>
      <c r="AC8721" s="13" t="str">
        <f>Tableau1[[#This Row],[Authors]]&amp;", "&amp;Tableau1[[#This Row],[Title]]&amp;" "&amp;Tableau1[[#This Row],[Journal]]&amp;". "&amp;Tableau1[[#This Row],[Year]]</f>
        <v>Veronese C, Maiolo C, Mora LD, Morara M, Armstrong GW, Ciardella AP., Bilateral Large Colloid Drusen in a Young Adult. Retina. 2017</v>
      </c>
    </row>
    <row r="8722" spans="1:29" x14ac:dyDescent="0.3">
      <c r="A8722">
        <v>3901</v>
      </c>
      <c r="B8722" t="s">
        <v>7060</v>
      </c>
      <c r="C8722" t="s">
        <v>17298</v>
      </c>
      <c r="D8722" t="s">
        <v>27485</v>
      </c>
      <c r="E8722" t="s">
        <v>2522</v>
      </c>
      <c r="F8722" s="10"/>
      <c r="G8722">
        <v>2017</v>
      </c>
      <c r="J8722">
        <v>0.78429196991315209</v>
      </c>
      <c r="L8722" t="s">
        <v>38343</v>
      </c>
      <c r="M8722">
        <v>28510625</v>
      </c>
      <c r="Q8722" s="10"/>
      <c r="R8722" s="11">
        <f t="shared" si="272"/>
        <v>0</v>
      </c>
      <c r="U8722" s="11">
        <f t="shared" si="273"/>
        <v>0</v>
      </c>
      <c r="Y8722" s="11">
        <f>IF(SUM(Tableau1[[#This Row],[Other access]:[Sci-hub access]])&gt;=1,1,0)</f>
        <v>0</v>
      </c>
      <c r="Z8722" s="12">
        <f>IF(OR(Tableau1[[#This Row],[Access R1 + S1+ T1 ]]&gt;=1,Tableau1[[#This Row],[Access V1 +W1 + X1]]&gt;=1),1,0)</f>
        <v>0</v>
      </c>
      <c r="AB8722" s="10" t="str">
        <f>Tableau1[[#This Row],[DOI]]</f>
        <v>doi: 10.1167/17.5.8</v>
      </c>
      <c r="AC8722" s="13" t="str">
        <f>Tableau1[[#This Row],[Authors]]&amp;", "&amp;Tableau1[[#This Row],[Title]]&amp;" "&amp;Tableau1[[#This Row],[Journal]]&amp;". "&amp;Tableau1[[#This Row],[Year]]</f>
        <v>Arditi A., Rethinking ADA signage standards for low-vision accessibility. J Vis. 2017</v>
      </c>
    </row>
    <row r="8723" spans="1:29" x14ac:dyDescent="0.3">
      <c r="A8723">
        <v>3387</v>
      </c>
      <c r="B8723" t="s">
        <v>6564</v>
      </c>
      <c r="C8723" t="s">
        <v>16807</v>
      </c>
      <c r="D8723" t="s">
        <v>26988</v>
      </c>
      <c r="E8723" t="s">
        <v>2438</v>
      </c>
      <c r="F8723" s="10"/>
      <c r="G8723">
        <v>2018</v>
      </c>
      <c r="J8723">
        <v>0.784300285200072</v>
      </c>
      <c r="L8723" t="s">
        <v>37837</v>
      </c>
      <c r="M8723">
        <v>28592417</v>
      </c>
      <c r="Q8723" s="10"/>
      <c r="R8723" s="11">
        <f t="shared" si="272"/>
        <v>0</v>
      </c>
      <c r="U8723" s="11">
        <f t="shared" si="273"/>
        <v>0</v>
      </c>
      <c r="Y8723" s="11">
        <f>IF(SUM(Tableau1[[#This Row],[Other access]:[Sci-hub access]])&gt;=1,1,0)</f>
        <v>0</v>
      </c>
      <c r="Z8723" s="12">
        <f>IF(OR(Tableau1[[#This Row],[Access R1 + S1+ T1 ]]&gt;=1,Tableau1[[#This Row],[Access V1 +W1 + X1]]&gt;=1),1,0)</f>
        <v>0</v>
      </c>
      <c r="AB8723" s="10" t="str">
        <f>Tableau1[[#This Row],[DOI]]</f>
        <v>doi: 10.1136/bjophthalmol-2017-310228</v>
      </c>
      <c r="AC8723" s="13" t="str">
        <f>Tableau1[[#This Row],[Authors]]&amp;", "&amp;Tableau1[[#This Row],[Title]]&amp;" "&amp;Tableau1[[#This Row],[Journal]]&amp;". "&amp;Tableau1[[#This Row],[Year]]</f>
        <v>Ledolter AA, Holder GE, Ristl R, Schmidt-Erfurth U, Ritter M., Electrophysiological findings show generalised post-photoreceptoral deficiency in macular telangiectasia type 2. Br J Ophthalmol. 2018</v>
      </c>
    </row>
    <row r="8724" spans="1:29" x14ac:dyDescent="0.3">
      <c r="A8724">
        <v>2340</v>
      </c>
      <c r="B8724" t="s">
        <v>5568</v>
      </c>
      <c r="C8724" t="s">
        <v>15813</v>
      </c>
      <c r="D8724" t="s">
        <v>25990</v>
      </c>
      <c r="E8724" t="s">
        <v>2462</v>
      </c>
      <c r="F8724" s="10"/>
      <c r="G8724">
        <v>2017</v>
      </c>
      <c r="J8724">
        <v>0.78430089955069926</v>
      </c>
      <c r="L8724" t="s">
        <v>36805</v>
      </c>
      <c r="M8724">
        <v>28764685</v>
      </c>
      <c r="Q8724" s="10"/>
      <c r="R8724" s="11">
        <f t="shared" si="272"/>
        <v>0</v>
      </c>
      <c r="U8724" s="11">
        <f t="shared" si="273"/>
        <v>0</v>
      </c>
      <c r="Y8724" s="11">
        <f>IF(SUM(Tableau1[[#This Row],[Other access]:[Sci-hub access]])&gt;=1,1,0)</f>
        <v>0</v>
      </c>
      <c r="Z8724" s="12">
        <f>IF(OR(Tableau1[[#This Row],[Access R1 + S1+ T1 ]]&gt;=1,Tableau1[[#This Row],[Access V1 +W1 + X1]]&gt;=1),1,0)</f>
        <v>0</v>
      </c>
      <c r="AB8724" s="10" t="str">
        <f>Tableau1[[#This Row],[DOI]]</f>
        <v>doi: 10.1186/s12886-017-0532-1</v>
      </c>
      <c r="AC8724" s="13" t="str">
        <f>Tableau1[[#This Row],[Authors]]&amp;", "&amp;Tableau1[[#This Row],[Title]]&amp;" "&amp;Tableau1[[#This Row],[Journal]]&amp;". "&amp;Tableau1[[#This Row],[Year]]</f>
        <v>Liu L, Xiao W., Notch1 signaling induces epithelial-mesenchymal transition in lens epithelium cells during hypoxia. BMC Ophthalmol. 2017</v>
      </c>
    </row>
    <row r="8725" spans="1:29" x14ac:dyDescent="0.3">
      <c r="A8725">
        <v>8007</v>
      </c>
      <c r="B8725" t="s">
        <v>10737</v>
      </c>
      <c r="C8725" t="s">
        <v>20932</v>
      </c>
      <c r="D8725" t="s">
        <v>31175</v>
      </c>
      <c r="E8725" t="s">
        <v>2463</v>
      </c>
      <c r="F8725" s="10"/>
      <c r="G8725">
        <v>2017</v>
      </c>
      <c r="J8725">
        <v>0.78443412451135197</v>
      </c>
      <c r="L8725" t="s">
        <v>42354</v>
      </c>
      <c r="M8725">
        <v>28009405</v>
      </c>
      <c r="Q8725" s="10"/>
      <c r="R8725" s="11">
        <f t="shared" si="272"/>
        <v>0</v>
      </c>
      <c r="U8725" s="11">
        <f t="shared" si="273"/>
        <v>0</v>
      </c>
      <c r="Y8725" s="11">
        <f>IF(SUM(Tableau1[[#This Row],[Other access]:[Sci-hub access]])&gt;=1,1,0)</f>
        <v>0</v>
      </c>
      <c r="Z8725" s="12">
        <f>IF(OR(Tableau1[[#This Row],[Access R1 + S1+ T1 ]]&gt;=1,Tableau1[[#This Row],[Access V1 +W1 + X1]]&gt;=1),1,0)</f>
        <v>0</v>
      </c>
      <c r="AB8725" s="10" t="str">
        <f>Tableau1[[#This Row],[DOI]]</f>
        <v>doi: 10.5301/ejo.5000918</v>
      </c>
      <c r="AC8725" s="13" t="str">
        <f>Tableau1[[#This Row],[Authors]]&amp;", "&amp;Tableau1[[#This Row],[Title]]&amp;" "&amp;Tableau1[[#This Row],[Journal]]&amp;". "&amp;Tableau1[[#This Row],[Year]]</f>
        <v>Voldman A, Durbin B, Nguyen J, Ellis B, Leys M., Fulminant idiopathic intracranial hypertension and venous stasis retinopathy resulting in severe bilateral visual impairment. Eur J Ophthalmol. 2017</v>
      </c>
    </row>
    <row r="8726" spans="1:29" x14ac:dyDescent="0.3">
      <c r="A8726">
        <v>3332</v>
      </c>
      <c r="B8726" t="s">
        <v>6512</v>
      </c>
      <c r="C8726" t="s">
        <v>16755</v>
      </c>
      <c r="D8726" t="s">
        <v>26936</v>
      </c>
      <c r="E8726" t="s">
        <v>2466</v>
      </c>
      <c r="F8726" s="10"/>
      <c r="G8726">
        <v>2017</v>
      </c>
      <c r="J8726">
        <v>0.7844545723703813</v>
      </c>
      <c r="L8726" t="s">
        <v>37784</v>
      </c>
      <c r="M8726">
        <v>28601277</v>
      </c>
      <c r="Q8726" s="10"/>
      <c r="R8726" s="11">
        <f t="shared" si="272"/>
        <v>0</v>
      </c>
      <c r="U8726" s="11">
        <f t="shared" si="273"/>
        <v>0</v>
      </c>
      <c r="Y8726" s="11">
        <f>IF(SUM(Tableau1[[#This Row],[Other access]:[Sci-hub access]])&gt;=1,1,0)</f>
        <v>0</v>
      </c>
      <c r="Z8726" s="12">
        <f>IF(OR(Tableau1[[#This Row],[Access R1 + S1+ T1 ]]&gt;=1,Tableau1[[#This Row],[Access V1 +W1 + X1]]&gt;=1),1,0)</f>
        <v>0</v>
      </c>
      <c r="AB8726" s="10" t="str">
        <f>Tableau1[[#This Row],[DOI]]</f>
        <v>doi: 10.1016/j.jneuroim.2017.04.006</v>
      </c>
      <c r="AC8726" s="13" t="str">
        <f>Tableau1[[#This Row],[Authors]]&amp;", "&amp;Tableau1[[#This Row],[Title]]&amp;" "&amp;Tableau1[[#This Row],[Journal]]&amp;". "&amp;Tableau1[[#This Row],[Year]]</f>
        <v>Suchdev K, Razmjou S, Venkatachalam P, Khan OA, Mohamed W, Ibrahim MS., Late onset neuromyelitis optica mimicking an acute stroke in an elderly patient. J Neuroimmunol. 2017</v>
      </c>
    </row>
    <row r="8727" spans="1:29" x14ac:dyDescent="0.3">
      <c r="A8727">
        <v>9191</v>
      </c>
      <c r="B8727" t="s">
        <v>11784</v>
      </c>
      <c r="C8727" t="s">
        <v>21959</v>
      </c>
      <c r="D8727" t="s">
        <v>32225</v>
      </c>
      <c r="E8727" t="s">
        <v>2523</v>
      </c>
      <c r="F8727" s="10"/>
      <c r="G8727">
        <v>2017</v>
      </c>
      <c r="J8727">
        <v>0.78445730877349495</v>
      </c>
      <c r="L8727" t="s">
        <v>43507</v>
      </c>
      <c r="M8727">
        <v>27768117</v>
      </c>
      <c r="Q8727" s="10"/>
      <c r="R8727" s="11">
        <f t="shared" si="272"/>
        <v>0</v>
      </c>
      <c r="U8727" s="11">
        <f t="shared" si="273"/>
        <v>0</v>
      </c>
      <c r="Y8727" s="11">
        <f>IF(SUM(Tableau1[[#This Row],[Other access]:[Sci-hub access]])&gt;=1,1,0)</f>
        <v>0</v>
      </c>
      <c r="Z8727" s="12">
        <f>IF(OR(Tableau1[[#This Row],[Access R1 + S1+ T1 ]]&gt;=1,Tableau1[[#This Row],[Access V1 +W1 + X1]]&gt;=1),1,0)</f>
        <v>0</v>
      </c>
      <c r="AB8727" s="10" t="str">
        <f>Tableau1[[#This Row],[DOI]]</f>
        <v>doi: 10.1038/eye.2016.217</v>
      </c>
      <c r="AC8727" s="13" t="str">
        <f>Tableau1[[#This Row],[Authors]]&amp;", "&amp;Tableau1[[#This Row],[Title]]&amp;" "&amp;Tableau1[[#This Row],[Journal]]&amp;". "&amp;Tableau1[[#This Row],[Year]]</f>
        <v>Lang SJ, Böhringer D, Geerling G, Reinhard T., Long-term results of allogenic penetrating limbo-keratoplasty: 20 years of experience. Eye (Lond). 2017</v>
      </c>
    </row>
    <row r="8728" spans="1:29" x14ac:dyDescent="0.3">
      <c r="A8728">
        <v>571</v>
      </c>
      <c r="B8728" t="s">
        <v>3834</v>
      </c>
      <c r="C8728" t="s">
        <v>14090</v>
      </c>
      <c r="D8728" t="s">
        <v>24254</v>
      </c>
      <c r="E8728" t="s">
        <v>2617</v>
      </c>
      <c r="F8728" s="10"/>
      <c r="G8728">
        <v>2017</v>
      </c>
      <c r="J8728">
        <v>0.78446353445352079</v>
      </c>
      <c r="L8728" t="s">
        <v>35070</v>
      </c>
      <c r="M8728">
        <v>29178265</v>
      </c>
      <c r="Q8728" s="10"/>
      <c r="R8728" s="11">
        <f t="shared" si="272"/>
        <v>0</v>
      </c>
      <c r="U8728" s="11">
        <f t="shared" si="273"/>
        <v>0</v>
      </c>
      <c r="Y8728" s="11">
        <f>IF(SUM(Tableau1[[#This Row],[Other access]:[Sci-hub access]])&gt;=1,1,0)</f>
        <v>0</v>
      </c>
      <c r="Z8728" s="12">
        <f>IF(OR(Tableau1[[#This Row],[Access R1 + S1+ T1 ]]&gt;=1,Tableau1[[#This Row],[Access V1 +W1 + X1]]&gt;=1),1,0)</f>
        <v>0</v>
      </c>
      <c r="AB8728" s="10" t="str">
        <f>Tableau1[[#This Row],[DOI]]</f>
        <v>doi: 10.1002/14651858.CD012447.pub2</v>
      </c>
      <c r="AC8728" s="13" t="str">
        <f>Tableau1[[#This Row],[Authors]]&amp;", "&amp;Tableau1[[#This Row],[Title]]&amp;" "&amp;Tableau1[[#This Row],[Journal]]&amp;". "&amp;Tableau1[[#This Row],[Year]]</f>
        <v>Chang MY, Coleman AL, Tseng VL, Demer JL., Surgical interventions for vertical strabismus in superior oblique palsy. Cochrane Database Syst Rev. 2017</v>
      </c>
    </row>
    <row r="8729" spans="1:29" x14ac:dyDescent="0.3">
      <c r="A8729">
        <v>10627</v>
      </c>
      <c r="B8729" t="s">
        <v>13096</v>
      </c>
      <c r="C8729" t="s">
        <v>23261</v>
      </c>
      <c r="D8729" t="s">
        <v>33549</v>
      </c>
      <c r="E8729" t="s">
        <v>2457</v>
      </c>
      <c r="F8729" s="10"/>
      <c r="G8729">
        <v>2017</v>
      </c>
      <c r="J8729">
        <v>0.78448738831782183</v>
      </c>
      <c r="L8729" t="s">
        <v>44875</v>
      </c>
      <c r="M8729">
        <v>27152699</v>
      </c>
      <c r="Q8729" s="10"/>
      <c r="R8729" s="11">
        <f t="shared" si="272"/>
        <v>0</v>
      </c>
      <c r="U8729" s="11">
        <f t="shared" si="273"/>
        <v>0</v>
      </c>
      <c r="Y8729" s="11">
        <f>IF(SUM(Tableau1[[#This Row],[Other access]:[Sci-hub access]])&gt;=1,1,0)</f>
        <v>0</v>
      </c>
      <c r="Z8729" s="12">
        <f>IF(OR(Tableau1[[#This Row],[Access R1 + S1+ T1 ]]&gt;=1,Tableau1[[#This Row],[Access V1 +W1 + X1]]&gt;=1),1,0)</f>
        <v>0</v>
      </c>
      <c r="AB8729" s="10" t="str">
        <f>Tableau1[[#This Row],[DOI]]</f>
        <v>doi: 10.1097/ICB.0000000000000333</v>
      </c>
      <c r="AC8729" s="13" t="str">
        <f>Tableau1[[#This Row],[Authors]]&amp;", "&amp;Tableau1[[#This Row],[Title]]&amp;" "&amp;Tableau1[[#This Row],[Journal]]&amp;". "&amp;Tableau1[[#This Row],[Year]]</f>
        <v>Rubin U, De Jager C, Zakour M, Gonder JT., A SECOND CASE OF BILATERAL RHEGMATOGENOUS RETINAL DETACHMENTS REPAIRED WITH SIMULTANEOUS BILATERAL PNEUMATIC RETINOPEXY. Retin Cases Brief Rep. 2017</v>
      </c>
    </row>
    <row r="8730" spans="1:29" ht="28.8" x14ac:dyDescent="0.3">
      <c r="A8730">
        <v>9155</v>
      </c>
      <c r="B8730" t="s">
        <v>11753</v>
      </c>
      <c r="C8730" t="s">
        <v>21928</v>
      </c>
      <c r="D8730" t="s">
        <v>32194</v>
      </c>
      <c r="E8730" t="s">
        <v>2486</v>
      </c>
      <c r="F8730" s="10"/>
      <c r="G8730">
        <v>2017</v>
      </c>
      <c r="J8730">
        <v>0.78449760441812066</v>
      </c>
      <c r="L8730" t="s">
        <v>43471</v>
      </c>
      <c r="M8730">
        <v>27775217</v>
      </c>
      <c r="Q8730" s="10"/>
      <c r="R8730" s="11">
        <f t="shared" si="272"/>
        <v>0</v>
      </c>
      <c r="U8730" s="11">
        <f t="shared" si="273"/>
        <v>0</v>
      </c>
      <c r="Y8730" s="11">
        <f>IF(SUM(Tableau1[[#This Row],[Other access]:[Sci-hub access]])&gt;=1,1,0)</f>
        <v>0</v>
      </c>
      <c r="Z8730" s="12">
        <f>IF(OR(Tableau1[[#This Row],[Access R1 + S1+ T1 ]]&gt;=1,Tableau1[[#This Row],[Access V1 +W1 + X1]]&gt;=1),1,0)</f>
        <v>0</v>
      </c>
      <c r="AB8730" s="10" t="str">
        <f>Tableau1[[#This Row],[DOI]]</f>
        <v>doi: 10.1111/aos.13273</v>
      </c>
      <c r="AC8730" s="13" t="str">
        <f>Tableau1[[#This Row],[Authors]]&amp;", "&amp;Tableau1[[#This Row],[Title]]&amp;" "&amp;Tableau1[[#This Row],[Journal]]&amp;". "&amp;Tableau1[[#This Row],[Year]]</f>
        <v>Aukrust I, Jansson RW, Bredrup C, Rusaas HE, Berland S, Jørgensen A, Haug MG, Rødahl E, Houge G, Knappskog PM., The intronic ABCA4 c.5461-10T&gt;C variant, frequently seen in patients with Stargardt disease, causes splice defects and reduced ABCA4 protein level. Acta Ophthalmol. 2017</v>
      </c>
    </row>
    <row r="8731" spans="1:29" ht="28.8" x14ac:dyDescent="0.3">
      <c r="A8731">
        <v>7355</v>
      </c>
      <c r="B8731" t="s">
        <v>10168</v>
      </c>
      <c r="C8731" t="s">
        <v>20370</v>
      </c>
      <c r="D8731" t="s">
        <v>30602</v>
      </c>
      <c r="E8731" t="s">
        <v>34201</v>
      </c>
      <c r="F8731" s="10"/>
      <c r="G8731">
        <v>2017</v>
      </c>
      <c r="J8731">
        <v>0.78487491149432376</v>
      </c>
      <c r="L8731" t="s">
        <v>41711</v>
      </c>
      <c r="M8731">
        <v>28100839</v>
      </c>
      <c r="Q8731" s="10"/>
      <c r="R8731" s="11">
        <f t="shared" si="272"/>
        <v>0</v>
      </c>
      <c r="U8731" s="11">
        <f t="shared" si="273"/>
        <v>0</v>
      </c>
      <c r="Y8731" s="11">
        <f>IF(SUM(Tableau1[[#This Row],[Other access]:[Sci-hub access]])&gt;=1,1,0)</f>
        <v>0</v>
      </c>
      <c r="Z8731" s="12">
        <f>IF(OR(Tableau1[[#This Row],[Access R1 + S1+ T1 ]]&gt;=1,Tableau1[[#This Row],[Access V1 +W1 + X1]]&gt;=1),1,0)</f>
        <v>0</v>
      </c>
      <c r="AB8731" s="10" t="str">
        <f>Tableau1[[#This Row],[DOI]]</f>
        <v>doi: 10.1126/scitranslmed.aai8030</v>
      </c>
      <c r="AC8731" s="13" t="str">
        <f>Tableau1[[#This Row],[Authors]]&amp;", "&amp;Tableau1[[#This Row],[Title]]&amp;" "&amp;Tableau1[[#This Row],[Journal]]&amp;". "&amp;Tableau1[[#This Row],[Year]]</f>
        <v>Silva RLE, Kanan Y, Mirando AC, Kim J, Shmueli RB, Lorenc VE, Fortmann SD, Sciamanna J, Pandey NB, Green JJ, Popel AS, Campochiaro PA., Tyrosine kinase blocking collagen IV-derived peptide suppresses ocular neovascularization and vascular leakage. Sci Transl Med. 2017</v>
      </c>
    </row>
    <row r="8732" spans="1:29" x14ac:dyDescent="0.3">
      <c r="A8732">
        <v>410</v>
      </c>
      <c r="B8732" t="s">
        <v>3673</v>
      </c>
      <c r="C8732" t="s">
        <v>13933</v>
      </c>
      <c r="D8732" t="s">
        <v>24093</v>
      </c>
      <c r="E8732" t="s">
        <v>2620</v>
      </c>
      <c r="F8732" s="10"/>
      <c r="G8732">
        <v>2017</v>
      </c>
      <c r="J8732">
        <v>0.7850130581863668</v>
      </c>
      <c r="L8732" t="s">
        <v>34916</v>
      </c>
      <c r="M8732">
        <v>29224766</v>
      </c>
      <c r="Q8732" s="10"/>
      <c r="R8732" s="11">
        <f t="shared" si="272"/>
        <v>0</v>
      </c>
      <c r="U8732" s="11">
        <f t="shared" si="273"/>
        <v>0</v>
      </c>
      <c r="Y8732" s="11">
        <f>IF(SUM(Tableau1[[#This Row],[Other access]:[Sci-hub access]])&gt;=1,1,0)</f>
        <v>0</v>
      </c>
      <c r="Z8732" s="12">
        <f>IF(OR(Tableau1[[#This Row],[Access R1 + S1+ T1 ]]&gt;=1,Tableau1[[#This Row],[Access V1 +W1 + X1]]&gt;=1),1,0)</f>
        <v>0</v>
      </c>
      <c r="AB8732" s="10" t="str">
        <f>Tableau1[[#This Row],[DOI]]</f>
        <v>doi: 10.1016/j.ijporl.2017.10.006</v>
      </c>
      <c r="AC8732" s="13" t="str">
        <f>Tableau1[[#This Row],[Authors]]&amp;", "&amp;Tableau1[[#This Row],[Title]]&amp;" "&amp;Tableau1[[#This Row],[Journal]]&amp;". "&amp;Tableau1[[#This Row],[Year]]</f>
        <v>Bangiyev JN, Gurgel R, Vanderhooft SL, Grimmer JF., Reversible profound sensorineural hearing loss due to propranolol sensitive hemangioma in an infant with PHACE syndrome. Int J Pediatr Otorhinolaryngol. 2017</v>
      </c>
    </row>
    <row r="8733" spans="1:29" x14ac:dyDescent="0.3">
      <c r="A8733">
        <v>10730</v>
      </c>
      <c r="B8733" t="s">
        <v>13191</v>
      </c>
      <c r="C8733" t="s">
        <v>23354</v>
      </c>
      <c r="D8733" t="s">
        <v>33644</v>
      </c>
      <c r="E8733" t="s">
        <v>2469</v>
      </c>
      <c r="F8733" s="10"/>
      <c r="G8733">
        <v>2017</v>
      </c>
      <c r="J8733">
        <v>0.78501502023246938</v>
      </c>
      <c r="L8733" t="s">
        <v>44977</v>
      </c>
      <c r="M8733">
        <v>27077682</v>
      </c>
      <c r="Q8733" s="10"/>
      <c r="R8733" s="11">
        <f t="shared" si="272"/>
        <v>0</v>
      </c>
      <c r="U8733" s="11">
        <f t="shared" si="273"/>
        <v>0</v>
      </c>
      <c r="Y8733" s="11">
        <f>IF(SUM(Tableau1[[#This Row],[Other access]:[Sci-hub access]])&gt;=1,1,0)</f>
        <v>0</v>
      </c>
      <c r="Z8733" s="12">
        <f>IF(OR(Tableau1[[#This Row],[Access R1 + S1+ T1 ]]&gt;=1,Tableau1[[#This Row],[Access V1 +W1 + X1]]&gt;=1),1,0)</f>
        <v>0</v>
      </c>
      <c r="AB8733" s="10" t="str">
        <f>Tableau1[[#This Row],[DOI]]</f>
        <v>doi: 10.3109/08820538.2015.1095305</v>
      </c>
      <c r="AC8733" s="13" t="str">
        <f>Tableau1[[#This Row],[Authors]]&amp;", "&amp;Tableau1[[#This Row],[Title]]&amp;" "&amp;Tableau1[[#This Row],[Journal]]&amp;". "&amp;Tableau1[[#This Row],[Year]]</f>
        <v>Magli A, Carelli R, Forte R, Chiariello Vecchio E, Esposito F, Torre A., Congenital and Developmental Cataracts: Focus on Strabismus Outcomes at Long-Term Follow-Up. Semin Ophthalmol. 2017</v>
      </c>
    </row>
    <row r="8734" spans="1:29" x14ac:dyDescent="0.3">
      <c r="A8734">
        <v>8581</v>
      </c>
      <c r="B8734" t="s">
        <v>11245</v>
      </c>
      <c r="C8734" t="s">
        <v>21429</v>
      </c>
      <c r="D8734" t="s">
        <v>31684</v>
      </c>
      <c r="E8734" t="s">
        <v>34170</v>
      </c>
      <c r="F8734" s="10"/>
      <c r="G8734">
        <v>2017</v>
      </c>
      <c r="J8734">
        <v>0.78538139591704703</v>
      </c>
      <c r="L8734" t="s">
        <v>42917</v>
      </c>
      <c r="M8734">
        <v>27888002</v>
      </c>
      <c r="Q8734" s="10"/>
      <c r="R8734" s="11">
        <f t="shared" si="272"/>
        <v>0</v>
      </c>
      <c r="U8734" s="11">
        <f t="shared" si="273"/>
        <v>0</v>
      </c>
      <c r="Y8734" s="11">
        <f>IF(SUM(Tableau1[[#This Row],[Other access]:[Sci-hub access]])&gt;=1,1,0)</f>
        <v>0</v>
      </c>
      <c r="Z8734" s="12">
        <f>IF(OR(Tableau1[[#This Row],[Access R1 + S1+ T1 ]]&gt;=1,Tableau1[[#This Row],[Access V1 +W1 + X1]]&gt;=1),1,0)</f>
        <v>0</v>
      </c>
      <c r="AB8734" s="10" t="str">
        <f>Tableau1[[#This Row],[DOI]]</f>
        <v>doi: 10.1016/j.mce.2016.11.017</v>
      </c>
      <c r="AC8734" s="13" t="str">
        <f>Tableau1[[#This Row],[Authors]]&amp;", "&amp;Tableau1[[#This Row],[Title]]&amp;" "&amp;Tableau1[[#This Row],[Journal]]&amp;". "&amp;Tableau1[[#This Row],[Year]]</f>
        <v>Cai T, Li J, An X, Yan N, Li D, Jiang Y, Wang W, Shi L, Qin Q, Song R, Wang G, Jiang W, Zhang JA., Polymorphisms in MIR499A and MIR125A gene are associated with autoimmune thyroid diseases. Mol Cell Endocrinol. 2017</v>
      </c>
    </row>
    <row r="8735" spans="1:29" ht="28.8" x14ac:dyDescent="0.3">
      <c r="A8735">
        <v>4027</v>
      </c>
      <c r="B8735" t="s">
        <v>7178</v>
      </c>
      <c r="C8735" t="s">
        <v>17415</v>
      </c>
      <c r="D8735" t="s">
        <v>27605</v>
      </c>
      <c r="E8735" t="s">
        <v>2458</v>
      </c>
      <c r="F8735" s="10"/>
      <c r="G8735">
        <v>2017</v>
      </c>
      <c r="J8735">
        <v>0.78540769688818701</v>
      </c>
      <c r="L8735" t="s">
        <v>38467</v>
      </c>
      <c r="M8735">
        <v>28494075</v>
      </c>
      <c r="Q8735" s="10"/>
      <c r="R8735" s="11">
        <f t="shared" si="272"/>
        <v>0</v>
      </c>
      <c r="U8735" s="11">
        <f t="shared" si="273"/>
        <v>0</v>
      </c>
      <c r="Y8735" s="11">
        <f>IF(SUM(Tableau1[[#This Row],[Other access]:[Sci-hub access]])&gt;=1,1,0)</f>
        <v>0</v>
      </c>
      <c r="Z8735" s="12">
        <f>IF(OR(Tableau1[[#This Row],[Access R1 + S1+ T1 ]]&gt;=1,Tableau1[[#This Row],[Access V1 +W1 + X1]]&gt;=1),1,0)</f>
        <v>0</v>
      </c>
      <c r="AB8735" s="10" t="str">
        <f>Tableau1[[#This Row],[DOI]]</f>
        <v>doi: 10.1001/jamaophthalmol.2017.1109</v>
      </c>
      <c r="AC8735" s="13" t="str">
        <f>Tableau1[[#This Row],[Authors]]&amp;", "&amp;Tableau1[[#This Row],[Title]]&amp;" "&amp;Tableau1[[#This Row],[Journal]]&amp;". "&amp;Tableau1[[#This Row],[Year]]</f>
        <v>Bastawrous A, Mathenge W, Peto T, Shah N, Wing K, Rono H, Weiss HA, Macleod D, Foster A, Burton M, Kuper H., Six-Year Incidence and Progression of Age-Related Macular Degeneration in Kenya: Nakuru Eye Disease Cohort Study. JAMA Ophthalmol. 2017</v>
      </c>
    </row>
    <row r="8736" spans="1:29" x14ac:dyDescent="0.3">
      <c r="A8736">
        <v>1005</v>
      </c>
      <c r="B8736" t="s">
        <v>4267</v>
      </c>
      <c r="C8736" t="s">
        <v>14521</v>
      </c>
      <c r="D8736" t="s">
        <v>24688</v>
      </c>
      <c r="E8736" t="s">
        <v>2529</v>
      </c>
      <c r="F8736" s="10"/>
      <c r="G8736">
        <v>2017</v>
      </c>
      <c r="J8736">
        <v>0.78553943619118616</v>
      </c>
      <c r="L8736" t="s">
        <v>35493</v>
      </c>
      <c r="M8736">
        <v>29048240</v>
      </c>
      <c r="Q8736" s="10"/>
      <c r="R8736" s="11">
        <f t="shared" si="272"/>
        <v>0</v>
      </c>
      <c r="U8736" s="11">
        <f t="shared" si="273"/>
        <v>0</v>
      </c>
      <c r="Y8736" s="11">
        <f>IF(SUM(Tableau1[[#This Row],[Other access]:[Sci-hub access]])&gt;=1,1,0)</f>
        <v>0</v>
      </c>
      <c r="Z8736" s="12">
        <f>IF(OR(Tableau1[[#This Row],[Access R1 + S1+ T1 ]]&gt;=1,Tableau1[[#This Row],[Access V1 +W1 + X1]]&gt;=1),1,0)</f>
        <v>0</v>
      </c>
      <c r="AB8736" s="10" t="str">
        <f>Tableau1[[#This Row],[DOI]]</f>
        <v>doi: 10.1080/02713683.2017.1343852</v>
      </c>
      <c r="AC8736" s="13" t="str">
        <f>Tableau1[[#This Row],[Authors]]&amp;", "&amp;Tableau1[[#This Row],[Title]]&amp;" "&amp;Tableau1[[#This Row],[Journal]]&amp;". "&amp;Tableau1[[#This Row],[Year]]</f>
        <v>Neumayer T, Hirnschall N, Georgopoulos M, Findl O., Natural course of posterior subcapsular cataract over a short time period. Curr Eye Res. 2017</v>
      </c>
    </row>
    <row r="8737" spans="1:29" ht="28.8" x14ac:dyDescent="0.3">
      <c r="A8737">
        <v>6821</v>
      </c>
      <c r="B8737" t="s">
        <v>9700</v>
      </c>
      <c r="C8737" t="s">
        <v>19904</v>
      </c>
      <c r="D8737" t="s">
        <v>30134</v>
      </c>
      <c r="E8737" t="s">
        <v>2443</v>
      </c>
      <c r="F8737" s="10"/>
      <c r="G8737">
        <v>2017</v>
      </c>
      <c r="J8737">
        <v>0.78567992647240936</v>
      </c>
      <c r="L8737" t="s">
        <v>41181</v>
      </c>
      <c r="M8737">
        <v>28159970</v>
      </c>
      <c r="Q8737" s="10"/>
      <c r="R8737" s="11">
        <f t="shared" si="272"/>
        <v>0</v>
      </c>
      <c r="U8737" s="11">
        <f t="shared" si="273"/>
        <v>0</v>
      </c>
      <c r="Y8737" s="11">
        <f>IF(SUM(Tableau1[[#This Row],[Other access]:[Sci-hub access]])&gt;=1,1,0)</f>
        <v>0</v>
      </c>
      <c r="Z8737" s="12">
        <f>IF(OR(Tableau1[[#This Row],[Access R1 + S1+ T1 ]]&gt;=1,Tableau1[[#This Row],[Access V1 +W1 + X1]]&gt;=1),1,0)</f>
        <v>0</v>
      </c>
      <c r="AB8737" s="10" t="str">
        <f>Tableau1[[#This Row],[DOI]]</f>
        <v>doi: 10.1167/iovs.16-20427</v>
      </c>
      <c r="AC8737" s="13" t="str">
        <f>Tableau1[[#This Row],[Authors]]&amp;", "&amp;Tableau1[[#This Row],[Title]]&amp;" "&amp;Tableau1[[#This Row],[Journal]]&amp;". "&amp;Tableau1[[#This Row],[Year]]</f>
        <v>Zobor D, Werner A, Stanzial F, Benedicenti F, Rudolph G, Kellner U, Hamel C, Andréasson S, Zobor G, Strasser T, Wissinger B, Kohl S, Zrenner E; RD-CURE Consortium.., The Clinical Phenotype of CNGA3-Related Achromatopsia: Pretreatment Characterization in Preparation of a Gene Replacement Therapy Trial. Invest Ophthalmol Vis Sci. 2017</v>
      </c>
    </row>
    <row r="8738" spans="1:29" x14ac:dyDescent="0.3">
      <c r="A8738">
        <v>1495</v>
      </c>
      <c r="B8738" t="s">
        <v>4752</v>
      </c>
      <c r="C8738" t="s">
        <v>15002</v>
      </c>
      <c r="D8738" t="s">
        <v>25173</v>
      </c>
      <c r="E8738" t="s">
        <v>2538</v>
      </c>
      <c r="F8738" s="10"/>
      <c r="G8738">
        <v>2017</v>
      </c>
      <c r="J8738">
        <v>0.78574390283526752</v>
      </c>
      <c r="L8738" t="s">
        <v>35976</v>
      </c>
      <c r="M8738">
        <v>28936057</v>
      </c>
      <c r="Q8738" s="10"/>
      <c r="R8738" s="11">
        <f t="shared" si="272"/>
        <v>0</v>
      </c>
      <c r="U8738" s="11">
        <f t="shared" si="273"/>
        <v>0</v>
      </c>
      <c r="Y8738" s="11">
        <f>IF(SUM(Tableau1[[#This Row],[Other access]:[Sci-hub access]])&gt;=1,1,0)</f>
        <v>0</v>
      </c>
      <c r="Z8738" s="12">
        <f>IF(OR(Tableau1[[#This Row],[Access R1 + S1+ T1 ]]&gt;=1,Tableau1[[#This Row],[Access V1 +W1 + X1]]&gt;=1),1,0)</f>
        <v>0</v>
      </c>
      <c r="AB8738" s="10" t="str">
        <f>Tableau1[[#This Row],[DOI]]</f>
        <v>doi: 10.4103/meajo.MEAJO_23_16</v>
      </c>
      <c r="AC8738" s="13" t="str">
        <f>Tableau1[[#This Row],[Authors]]&amp;", "&amp;Tableau1[[#This Row],[Title]]&amp;" "&amp;Tableau1[[#This Row],[Journal]]&amp;". "&amp;Tableau1[[#This Row],[Year]]</f>
        <v>Acharya M, Dave A, Mathur U., Unusual Case of Acute Corneal Hydrops in Mooren's Ulcer Treated with Intracameral Injection of Perfluoropropane. Middle East Afr J Ophthalmol. 2017</v>
      </c>
    </row>
    <row r="8739" spans="1:29" x14ac:dyDescent="0.3">
      <c r="A8739">
        <v>4449</v>
      </c>
      <c r="B8739" t="s">
        <v>7575</v>
      </c>
      <c r="C8739" t="s">
        <v>17811</v>
      </c>
      <c r="D8739" t="s">
        <v>28004</v>
      </c>
      <c r="E8739" t="s">
        <v>2488</v>
      </c>
      <c r="F8739" s="10"/>
      <c r="G8739">
        <v>2017</v>
      </c>
      <c r="J8739">
        <v>0.78582460016992828</v>
      </c>
      <c r="L8739" t="s">
        <v>38869</v>
      </c>
      <c r="M8739">
        <v>28442692</v>
      </c>
      <c r="Q8739" s="10"/>
      <c r="R8739" s="11">
        <f t="shared" si="272"/>
        <v>0</v>
      </c>
      <c r="U8739" s="11">
        <f t="shared" si="273"/>
        <v>0</v>
      </c>
      <c r="Y8739" s="11">
        <f>IF(SUM(Tableau1[[#This Row],[Other access]:[Sci-hub access]])&gt;=1,1,0)</f>
        <v>0</v>
      </c>
      <c r="Z8739" s="12">
        <f>IF(OR(Tableau1[[#This Row],[Access R1 + S1+ T1 ]]&gt;=1,Tableau1[[#This Row],[Access V1 +W1 + X1]]&gt;=1),1,0)</f>
        <v>0</v>
      </c>
      <c r="AB8739" s="10" t="str">
        <f>Tableau1[[#This Row],[DOI]]</f>
        <v>doi: 10.1159/000458491</v>
      </c>
      <c r="AC8739" s="13" t="str">
        <f>Tableau1[[#This Row],[Authors]]&amp;", "&amp;Tableau1[[#This Row],[Title]]&amp;" "&amp;Tableau1[[#This Row],[Journal]]&amp;". "&amp;Tableau1[[#This Row],[Year]]</f>
        <v>Grieshaber MC., Viscocanalostomy and Canaloplasty: ab Externo Schlemm's Canal Surgery. Dev Ophthalmol. 2017</v>
      </c>
    </row>
    <row r="8740" spans="1:29" ht="28.8" x14ac:dyDescent="0.3">
      <c r="A8740">
        <v>6946</v>
      </c>
      <c r="B8740" t="s">
        <v>1151</v>
      </c>
      <c r="C8740" t="s">
        <v>1152</v>
      </c>
      <c r="D8740" t="s">
        <v>1153</v>
      </c>
      <c r="E8740" t="s">
        <v>2600</v>
      </c>
      <c r="F8740" s="10"/>
      <c r="G8740">
        <v>2017</v>
      </c>
      <c r="J8740">
        <v>0.78590599279099116</v>
      </c>
      <c r="L8740" t="s">
        <v>41304</v>
      </c>
      <c r="M8740">
        <v>28143742</v>
      </c>
      <c r="Q8740" s="10"/>
      <c r="R8740" s="11">
        <f t="shared" si="272"/>
        <v>0</v>
      </c>
      <c r="U8740" s="11">
        <f t="shared" si="273"/>
        <v>0</v>
      </c>
      <c r="Y8740" s="11">
        <f>IF(SUM(Tableau1[[#This Row],[Other access]:[Sci-hub access]])&gt;=1,1,0)</f>
        <v>0</v>
      </c>
      <c r="Z8740" s="12">
        <f>IF(OR(Tableau1[[#This Row],[Access R1 + S1+ T1 ]]&gt;=1,Tableau1[[#This Row],[Access V1 +W1 + X1]]&gt;=1),1,0)</f>
        <v>0</v>
      </c>
      <c r="AB8740" s="10" t="str">
        <f>Tableau1[[#This Row],[DOI]]</f>
        <v>doi: 10.1016/j.ymthe.2016.12.015</v>
      </c>
      <c r="AC8740" s="13" t="str">
        <f>Tableau1[[#This Row],[Authors]]&amp;", "&amp;Tableau1[[#This Row],[Title]]&amp;" "&amp;Tableau1[[#This Row],[Journal]]&amp;". "&amp;Tableau1[[#This Row],[Year]]</f>
        <v>Decembrini S, Martin C, Sennlaub F, Chemtob S, Biel M, Samardzija M, Moulin A, Behar-Cohen F, Arsenijevic Y., Cone Genesis Tracing by the Chrnb4-EGFP Mouse Line: Evidences of Cellular Material Fusion after Cone Precursor Transplantation. Mol Ther. 2017</v>
      </c>
    </row>
    <row r="8741" spans="1:29" x14ac:dyDescent="0.3">
      <c r="A8741">
        <v>5615</v>
      </c>
      <c r="B8741" t="s">
        <v>8649</v>
      </c>
      <c r="C8741" t="s">
        <v>18869</v>
      </c>
      <c r="D8741" t="s">
        <v>29079</v>
      </c>
      <c r="E8741" t="s">
        <v>2529</v>
      </c>
      <c r="F8741" s="10"/>
      <c r="G8741">
        <v>2017</v>
      </c>
      <c r="J8741">
        <v>0.78591702891846671</v>
      </c>
      <c r="L8741" t="s">
        <v>40002</v>
      </c>
      <c r="M8741">
        <v>28306361</v>
      </c>
      <c r="Q8741" s="10"/>
      <c r="R8741" s="11">
        <f t="shared" si="272"/>
        <v>0</v>
      </c>
      <c r="U8741" s="11">
        <f t="shared" si="273"/>
        <v>0</v>
      </c>
      <c r="Y8741" s="11">
        <f>IF(SUM(Tableau1[[#This Row],[Other access]:[Sci-hub access]])&gt;=1,1,0)</f>
        <v>0</v>
      </c>
      <c r="Z8741" s="12">
        <f>IF(OR(Tableau1[[#This Row],[Access R1 + S1+ T1 ]]&gt;=1,Tableau1[[#This Row],[Access V1 +W1 + X1]]&gt;=1),1,0)</f>
        <v>0</v>
      </c>
      <c r="AB8741" s="10" t="str">
        <f>Tableau1[[#This Row],[DOI]]</f>
        <v>doi: 10.1080/02713683.2016.1276193</v>
      </c>
      <c r="AC8741" s="13" t="str">
        <f>Tableau1[[#This Row],[Authors]]&amp;", "&amp;Tableau1[[#This Row],[Title]]&amp;" "&amp;Tableau1[[#This Row],[Journal]]&amp;". "&amp;Tableau1[[#This Row],[Year]]</f>
        <v>Lee NY, Kim MH, Park CK., Visual Field Progression is Associated with Systemic Concentration of Macrophage Chemoattractant Protein-1 in Normal-Tension Glaucoma. Curr Eye Res. 2017</v>
      </c>
    </row>
    <row r="8742" spans="1:29" x14ac:dyDescent="0.3">
      <c r="A8742">
        <v>7345</v>
      </c>
      <c r="B8742" t="s">
        <v>10160</v>
      </c>
      <c r="C8742" t="s">
        <v>20362</v>
      </c>
      <c r="D8742" t="s">
        <v>30594</v>
      </c>
      <c r="E8742" t="s">
        <v>2460</v>
      </c>
      <c r="F8742" s="10"/>
      <c r="G8742">
        <v>2017</v>
      </c>
      <c r="J8742">
        <v>0.78592626949099598</v>
      </c>
      <c r="L8742" t="s">
        <v>41701</v>
      </c>
      <c r="M8742">
        <v>28102748</v>
      </c>
      <c r="Q8742" s="10"/>
      <c r="R8742" s="11">
        <f t="shared" si="272"/>
        <v>0</v>
      </c>
      <c r="U8742" s="11">
        <f t="shared" si="273"/>
        <v>0</v>
      </c>
      <c r="Y8742" s="11">
        <f>IF(SUM(Tableau1[[#This Row],[Other access]:[Sci-hub access]])&gt;=1,1,0)</f>
        <v>0</v>
      </c>
      <c r="Z8742" s="12">
        <f>IF(OR(Tableau1[[#This Row],[Access R1 + S1+ T1 ]]&gt;=1,Tableau1[[#This Row],[Access V1 +W1 + X1]]&gt;=1),1,0)</f>
        <v>0</v>
      </c>
      <c r="AB8742" s="10" t="str">
        <f>Tableau1[[#This Row],[DOI]]</f>
        <v>doi: 10.1080/09286586.2016.1259638</v>
      </c>
      <c r="AC8742" s="13" t="str">
        <f>Tableau1[[#This Row],[Authors]]&amp;", "&amp;Tableau1[[#This Row],[Title]]&amp;" "&amp;Tableau1[[#This Row],[Journal]]&amp;". "&amp;Tableau1[[#This Row],[Year]]</f>
        <v>Liew G, Wong VW, Ho IV., Mini Review: Changes in the Incidence of and Progression to Proliferative and Sight-Threatening Diabetic Retinopathy Over the Last 30 Years. Ophthalmic Epidemiol. 2017</v>
      </c>
    </row>
    <row r="8743" spans="1:29" x14ac:dyDescent="0.3">
      <c r="A8743">
        <v>8240</v>
      </c>
      <c r="B8743" t="s">
        <v>10945</v>
      </c>
      <c r="C8743" t="s">
        <v>21132</v>
      </c>
      <c r="D8743" t="s">
        <v>31383</v>
      </c>
      <c r="E8743" t="s">
        <v>2438</v>
      </c>
      <c r="F8743" s="10"/>
      <c r="G8743">
        <v>2017</v>
      </c>
      <c r="J8743">
        <v>0.78599622645112233</v>
      </c>
      <c r="L8743" t="s">
        <v>42585</v>
      </c>
      <c r="M8743">
        <v>27965261</v>
      </c>
      <c r="Q8743" s="10"/>
      <c r="R8743" s="11">
        <f t="shared" si="272"/>
        <v>0</v>
      </c>
      <c r="U8743" s="11">
        <f t="shared" si="273"/>
        <v>0</v>
      </c>
      <c r="Y8743" s="11">
        <f>IF(SUM(Tableau1[[#This Row],[Other access]:[Sci-hub access]])&gt;=1,1,0)</f>
        <v>0</v>
      </c>
      <c r="Z8743" s="12">
        <f>IF(OR(Tableau1[[#This Row],[Access R1 + S1+ T1 ]]&gt;=1,Tableau1[[#This Row],[Access V1 +W1 + X1]]&gt;=1),1,0)</f>
        <v>0</v>
      </c>
      <c r="AB8743" s="10" t="str">
        <f>Tableau1[[#This Row],[DOI]]</f>
        <v>doi: 10.1136/bjophthalmol-2016-309615</v>
      </c>
      <c r="AC8743" s="13" t="str">
        <f>Tableau1[[#This Row],[Authors]]&amp;", "&amp;Tableau1[[#This Row],[Title]]&amp;" "&amp;Tableau1[[#This Row],[Journal]]&amp;". "&amp;Tableau1[[#This Row],[Year]]</f>
        <v>Gauthier AS, Garcin T, Thuret G, He Z, Jullienne R, Trone MC, Nefzaoui C, Acquart S, Forest F, Péoc'h M, Delbosc B, Gain P., Very early endothelial cell loss after penetrating keratoplasty with organ-cultured corneas. Br J Ophthalmol. 2017</v>
      </c>
    </row>
    <row r="8744" spans="1:29" x14ac:dyDescent="0.3">
      <c r="A8744">
        <v>91</v>
      </c>
      <c r="B8744" t="s">
        <v>3354</v>
      </c>
      <c r="C8744" t="s">
        <v>13615</v>
      </c>
      <c r="D8744" t="s">
        <v>23774</v>
      </c>
      <c r="E8744" t="s">
        <v>2469</v>
      </c>
      <c r="F8744" s="10"/>
      <c r="G8744">
        <v>2018</v>
      </c>
      <c r="J8744">
        <v>0.78628581435134492</v>
      </c>
      <c r="L8744" t="s">
        <v>34609</v>
      </c>
      <c r="M8744">
        <v>29420143</v>
      </c>
      <c r="Q8744" s="10"/>
      <c r="R8744" s="11">
        <f t="shared" si="272"/>
        <v>0</v>
      </c>
      <c r="U8744" s="11">
        <f t="shared" si="273"/>
        <v>0</v>
      </c>
      <c r="Y8744" s="11">
        <f>IF(SUM(Tableau1[[#This Row],[Other access]:[Sci-hub access]])&gt;=1,1,0)</f>
        <v>0</v>
      </c>
      <c r="Z8744" s="12">
        <f>IF(OR(Tableau1[[#This Row],[Access R1 + S1+ T1 ]]&gt;=1,Tableau1[[#This Row],[Access V1 +W1 + X1]]&gt;=1),1,0)</f>
        <v>0</v>
      </c>
      <c r="AB8744" s="10" t="str">
        <f>Tableau1[[#This Row],[DOI]]</f>
        <v>doi: 10.1080/08820538.2017.1353811</v>
      </c>
      <c r="AC8744" s="13" t="str">
        <f>Tableau1[[#This Row],[Authors]]&amp;", "&amp;Tableau1[[#This Row],[Title]]&amp;" "&amp;Tableau1[[#This Row],[Journal]]&amp;". "&amp;Tableau1[[#This Row],[Year]]</f>
        <v>Gupta A, Sun JK, Silva PS., Complications of Intravitreous Injections in Patients with Diabetes. Semin Ophthalmol. 2018</v>
      </c>
    </row>
    <row r="8745" spans="1:29" x14ac:dyDescent="0.3">
      <c r="A8745">
        <v>8485</v>
      </c>
      <c r="B8745" t="s">
        <v>11160</v>
      </c>
      <c r="C8745" t="s">
        <v>21345</v>
      </c>
      <c r="D8745" t="s">
        <v>31599</v>
      </c>
      <c r="E8745" t="s">
        <v>2468</v>
      </c>
      <c r="F8745" s="10"/>
      <c r="G8745">
        <v>2017</v>
      </c>
      <c r="J8745">
        <v>0.78643082460616665</v>
      </c>
      <c r="L8745" t="s">
        <v>42823</v>
      </c>
      <c r="M8745">
        <v>27906816</v>
      </c>
      <c r="Q8745" s="10"/>
      <c r="R8745" s="11">
        <f t="shared" si="272"/>
        <v>0</v>
      </c>
      <c r="U8745" s="11">
        <f t="shared" si="273"/>
        <v>0</v>
      </c>
      <c r="Y8745" s="11">
        <f>IF(SUM(Tableau1[[#This Row],[Other access]:[Sci-hub access]])&gt;=1,1,0)</f>
        <v>0</v>
      </c>
      <c r="Z8745" s="12">
        <f>IF(OR(Tableau1[[#This Row],[Access R1 + S1+ T1 ]]&gt;=1,Tableau1[[#This Row],[Access V1 +W1 + X1]]&gt;=1),1,0)</f>
        <v>0</v>
      </c>
      <c r="AB8745" s="10" t="str">
        <f>Tableau1[[#This Row],[DOI]]</f>
        <v>doi: 10.1097/IJG.0000000000000593</v>
      </c>
      <c r="AC8745" s="13" t="str">
        <f>Tableau1[[#This Row],[Authors]]&amp;", "&amp;Tableau1[[#This Row],[Title]]&amp;" "&amp;Tableau1[[#This Row],[Journal]]&amp;". "&amp;Tableau1[[#This Row],[Year]]</f>
        <v>Maier AK, Gundlach E, Pahlitzsch M, Gonnermann J, Corkhill C, Bertelmann E, Joussen AM, Klamann MK, Torun N., Intraocular Pressure Measurements After Descemet Membrane Endothelial Keratoplasty. J Glaucoma. 2017</v>
      </c>
    </row>
    <row r="8746" spans="1:29" x14ac:dyDescent="0.3">
      <c r="A8746">
        <v>1304</v>
      </c>
      <c r="B8746" t="s">
        <v>4564</v>
      </c>
      <c r="C8746" t="s">
        <v>14816</v>
      </c>
      <c r="D8746" t="s">
        <v>24985</v>
      </c>
      <c r="E8746" t="s">
        <v>2440</v>
      </c>
      <c r="F8746" s="10"/>
      <c r="G8746">
        <v>2017</v>
      </c>
      <c r="J8746">
        <v>0.78643504053110758</v>
      </c>
      <c r="L8746" t="s">
        <v>35787</v>
      </c>
      <c r="M8746">
        <v>28974357</v>
      </c>
      <c r="Q8746" s="10"/>
      <c r="R8746" s="11">
        <f t="shared" si="272"/>
        <v>0</v>
      </c>
      <c r="U8746" s="11">
        <f t="shared" si="273"/>
        <v>0</v>
      </c>
      <c r="Y8746" s="11">
        <f>IF(SUM(Tableau1[[#This Row],[Other access]:[Sci-hub access]])&gt;=1,1,0)</f>
        <v>0</v>
      </c>
      <c r="Z8746" s="12">
        <f>IF(OR(Tableau1[[#This Row],[Access R1 + S1+ T1 ]]&gt;=1,Tableau1[[#This Row],[Access V1 +W1 + X1]]&gt;=1),1,0)</f>
        <v>0</v>
      </c>
      <c r="AB8746" s="10" t="str">
        <f>Tableau1[[#This Row],[DOI]]</f>
        <v>doi: 10.1016/j.exer.2017.09.013</v>
      </c>
      <c r="AC8746" s="13" t="str">
        <f>Tableau1[[#This Row],[Authors]]&amp;", "&amp;Tableau1[[#This Row],[Title]]&amp;" "&amp;Tableau1[[#This Row],[Journal]]&amp;". "&amp;Tableau1[[#This Row],[Year]]</f>
        <v>Aboelnour A, Van der Spuy J, Powner M, Jeffery G., Primate retinal cones express phosphorylated tau associated with neuronal degeneration yet survive in old age. Exp Eye Res. 2017</v>
      </c>
    </row>
    <row r="8747" spans="1:29" x14ac:dyDescent="0.3">
      <c r="A8747">
        <v>3712</v>
      </c>
      <c r="B8747" t="s">
        <v>6882</v>
      </c>
      <c r="C8747" t="s">
        <v>17122</v>
      </c>
      <c r="D8747" t="s">
        <v>27306</v>
      </c>
      <c r="E8747" t="s">
        <v>3035</v>
      </c>
      <c r="F8747" s="10"/>
      <c r="G8747">
        <v>2017</v>
      </c>
      <c r="J8747">
        <v>0.78667017805886863</v>
      </c>
      <c r="L8747" t="s">
        <v>38156</v>
      </c>
      <c r="M8747">
        <v>28543693</v>
      </c>
      <c r="Q8747" s="10"/>
      <c r="R8747" s="11">
        <f t="shared" si="272"/>
        <v>0</v>
      </c>
      <c r="U8747" s="11">
        <f t="shared" si="273"/>
        <v>0</v>
      </c>
      <c r="Y8747" s="11">
        <f>IF(SUM(Tableau1[[#This Row],[Other access]:[Sci-hub access]])&gt;=1,1,0)</f>
        <v>0</v>
      </c>
      <c r="Z8747" s="12">
        <f>IF(OR(Tableau1[[#This Row],[Access R1 + S1+ T1 ]]&gt;=1,Tableau1[[#This Row],[Access V1 +W1 + X1]]&gt;=1),1,0)</f>
        <v>0</v>
      </c>
      <c r="AB8747" s="10" t="str">
        <f>Tableau1[[#This Row],[DOI]]</f>
        <v>doi: 10.1002/cncr.30593</v>
      </c>
      <c r="AC8747" s="13" t="str">
        <f>Tableau1[[#This Row],[Authors]]&amp;", "&amp;Tableau1[[#This Row],[Title]]&amp;" "&amp;Tableau1[[#This Row],[Journal]]&amp;". "&amp;Tableau1[[#This Row],[Year]]</f>
        <v>Reddy BY, Miller DM, Tsao H., Somatic driver mutations in melanoma. Cancer. 2017</v>
      </c>
    </row>
    <row r="8748" spans="1:29" x14ac:dyDescent="0.3">
      <c r="A8748">
        <v>8468</v>
      </c>
      <c r="B8748" t="s">
        <v>11146</v>
      </c>
      <c r="C8748" t="s">
        <v>21331</v>
      </c>
      <c r="D8748" t="s">
        <v>31585</v>
      </c>
      <c r="E8748" t="s">
        <v>34425</v>
      </c>
      <c r="F8748" s="10"/>
      <c r="G8748">
        <v>2017</v>
      </c>
      <c r="J8748">
        <v>0.78672347265712361</v>
      </c>
      <c r="L8748" t="s">
        <v>42807</v>
      </c>
      <c r="M8748">
        <v>27911345</v>
      </c>
      <c r="Q8748" s="10"/>
      <c r="R8748" s="11">
        <f t="shared" si="272"/>
        <v>0</v>
      </c>
      <c r="U8748" s="11">
        <f t="shared" si="273"/>
        <v>0</v>
      </c>
      <c r="Y8748" s="11">
        <f>IF(SUM(Tableau1[[#This Row],[Other access]:[Sci-hub access]])&gt;=1,1,0)</f>
        <v>0</v>
      </c>
      <c r="Z8748" s="12">
        <f>IF(OR(Tableau1[[#This Row],[Access R1 + S1+ T1 ]]&gt;=1,Tableau1[[#This Row],[Access V1 +W1 + X1]]&gt;=1),1,0)</f>
        <v>0</v>
      </c>
      <c r="AB8748" s="10" t="str">
        <f>Tableau1[[#This Row],[DOI]]</f>
        <v>doi: 10.3233/THC-161280</v>
      </c>
      <c r="AC8748" s="13" t="str">
        <f>Tableau1[[#This Row],[Authors]]&amp;", "&amp;Tableau1[[#This Row],[Title]]&amp;" "&amp;Tableau1[[#This Row],[Journal]]&amp;". "&amp;Tableau1[[#This Row],[Year]]</f>
        <v>Karimi A, Razaghi R, Navidbakhsh M, Sera T, Kudo S., Computing the influences of different Intraocular Pressures on the human eye components using computational fluid-structure interaction model. Technol Health Care. 2017</v>
      </c>
    </row>
    <row r="8749" spans="1:29" x14ac:dyDescent="0.3">
      <c r="A8749">
        <v>3754</v>
      </c>
      <c r="B8749" t="s">
        <v>6923</v>
      </c>
      <c r="C8749" t="s">
        <v>17163</v>
      </c>
      <c r="D8749" t="s">
        <v>27347</v>
      </c>
      <c r="E8749" t="s">
        <v>2445</v>
      </c>
      <c r="F8749" s="10"/>
      <c r="G8749">
        <v>2017</v>
      </c>
      <c r="J8749">
        <v>0.7867326188327679</v>
      </c>
      <c r="L8749" t="s">
        <v>38198</v>
      </c>
      <c r="M8749">
        <v>28538265</v>
      </c>
      <c r="Q8749" s="10"/>
      <c r="R8749" s="11">
        <f t="shared" si="272"/>
        <v>0</v>
      </c>
      <c r="U8749" s="11">
        <f t="shared" si="273"/>
        <v>0</v>
      </c>
      <c r="Y8749" s="11">
        <f>IF(SUM(Tableau1[[#This Row],[Other access]:[Sci-hub access]])&gt;=1,1,0)</f>
        <v>0</v>
      </c>
      <c r="Z8749" s="12">
        <f>IF(OR(Tableau1[[#This Row],[Access R1 + S1+ T1 ]]&gt;=1,Tableau1[[#This Row],[Access V1 +W1 + X1]]&gt;=1),1,0)</f>
        <v>0</v>
      </c>
      <c r="AB8749" s="10" t="str">
        <f>Tableau1[[#This Row],[DOI]]</f>
        <v>doi: 10.1097/IAE.0000000000001704</v>
      </c>
      <c r="AC8749" s="13" t="str">
        <f>Tableau1[[#This Row],[Authors]]&amp;", "&amp;Tableau1[[#This Row],[Title]]&amp;" "&amp;Tableau1[[#This Row],[Journal]]&amp;". "&amp;Tableau1[[#This Row],[Year]]</f>
        <v>Kusaka S, Tachibana K, Tsujioka D, Hotta F, Eguchi H, Shimomura Y., ANTIFOGGING DEVICE TO PREVENT MOISTURE CONDENSATION DURING VITRECTOMY WITH NONCONTACT WIDE-FIELD VIEWING SYSTEM. Retina. 2017</v>
      </c>
    </row>
    <row r="8750" spans="1:29" x14ac:dyDescent="0.3">
      <c r="A8750">
        <v>3877</v>
      </c>
      <c r="B8750" t="s">
        <v>7037</v>
      </c>
      <c r="C8750" t="s">
        <v>17276</v>
      </c>
      <c r="D8750" t="s">
        <v>27462</v>
      </c>
      <c r="E8750" t="s">
        <v>2511</v>
      </c>
      <c r="F8750" s="10"/>
      <c r="G8750">
        <v>2017</v>
      </c>
      <c r="J8750">
        <v>0.78685466135078586</v>
      </c>
      <c r="L8750" t="s">
        <v>38319</v>
      </c>
      <c r="M8750">
        <v>28513489</v>
      </c>
      <c r="Q8750" s="10"/>
      <c r="R8750" s="11">
        <f t="shared" si="272"/>
        <v>0</v>
      </c>
      <c r="U8750" s="11">
        <f t="shared" si="273"/>
        <v>0</v>
      </c>
      <c r="Y8750" s="11">
        <f>IF(SUM(Tableau1[[#This Row],[Other access]:[Sci-hub access]])&gt;=1,1,0)</f>
        <v>0</v>
      </c>
      <c r="Z8750" s="12">
        <f>IF(OR(Tableau1[[#This Row],[Access R1 + S1+ T1 ]]&gt;=1,Tableau1[[#This Row],[Access V1 +W1 + X1]]&gt;=1),1,0)</f>
        <v>0</v>
      </c>
      <c r="AB8750" s="10" t="str">
        <f>Tableau1[[#This Row],[DOI]]</f>
        <v>doi: 10.4103/ijo.IJO_948_16</v>
      </c>
      <c r="AC8750" s="13" t="str">
        <f>Tableau1[[#This Row],[Authors]]&amp;", "&amp;Tableau1[[#This Row],[Title]]&amp;" "&amp;Tableau1[[#This Row],[Journal]]&amp;". "&amp;Tableau1[[#This Row],[Year]]</f>
        <v>Polat N, Gunduz A, Colak C., The influence of corneal collagen cross-linking on anterior chamber in keratoconus. Indian J Ophthalmol. 2017</v>
      </c>
    </row>
    <row r="8751" spans="1:29" x14ac:dyDescent="0.3">
      <c r="A8751">
        <v>5487</v>
      </c>
      <c r="B8751" t="s">
        <v>8534</v>
      </c>
      <c r="C8751" t="s">
        <v>18755</v>
      </c>
      <c r="D8751" t="s">
        <v>28964</v>
      </c>
      <c r="E8751" t="s">
        <v>2599</v>
      </c>
      <c r="F8751" s="10"/>
      <c r="G8751">
        <v>2017</v>
      </c>
      <c r="J8751">
        <v>0.78690660560409365</v>
      </c>
      <c r="L8751" t="s">
        <v>39876</v>
      </c>
      <c r="M8751">
        <v>28329893</v>
      </c>
      <c r="Q8751" s="10"/>
      <c r="R8751" s="11">
        <f t="shared" si="272"/>
        <v>0</v>
      </c>
      <c r="U8751" s="11">
        <f t="shared" si="273"/>
        <v>0</v>
      </c>
      <c r="Y8751" s="11">
        <f>IF(SUM(Tableau1[[#This Row],[Other access]:[Sci-hub access]])&gt;=1,1,0)</f>
        <v>0</v>
      </c>
      <c r="Z8751" s="12">
        <f>IF(OR(Tableau1[[#This Row],[Access R1 + S1+ T1 ]]&gt;=1,Tableau1[[#This Row],[Access V1 +W1 + X1]]&gt;=1),1,0)</f>
        <v>0</v>
      </c>
      <c r="AB8751" s="10" t="str">
        <f>Tableau1[[#This Row],[DOI]]</f>
        <v>doi: 10.1055/s-0043-100566</v>
      </c>
      <c r="AC8751" s="13" t="str">
        <f>Tableau1[[#This Row],[Authors]]&amp;", "&amp;Tableau1[[#This Row],[Title]]&amp;" "&amp;Tableau1[[#This Row],[Journal]]&amp;". "&amp;Tableau1[[#This Row],[Year]]</f>
        <v>Sadeghi Y, Obéric A, Theintz G, Hamédani M., Graves' Ophthalmopathy in a Paediatric Population. Klin Monbl Augenheilkd. 2017</v>
      </c>
    </row>
    <row r="8752" spans="1:29" x14ac:dyDescent="0.3">
      <c r="A8752">
        <v>515</v>
      </c>
      <c r="B8752" t="s">
        <v>3778</v>
      </c>
      <c r="C8752" t="s">
        <v>14035</v>
      </c>
      <c r="D8752" t="s">
        <v>24198</v>
      </c>
      <c r="E8752" t="s">
        <v>2462</v>
      </c>
      <c r="F8752" s="10"/>
      <c r="G8752">
        <v>2017</v>
      </c>
      <c r="J8752">
        <v>0.78690729580092911</v>
      </c>
      <c r="L8752" t="s">
        <v>35016</v>
      </c>
      <c r="M8752">
        <v>29197374</v>
      </c>
      <c r="Q8752" s="10"/>
      <c r="R8752" s="11">
        <f t="shared" si="272"/>
        <v>0</v>
      </c>
      <c r="U8752" s="11">
        <f t="shared" si="273"/>
        <v>0</v>
      </c>
      <c r="Y8752" s="11">
        <f>IF(SUM(Tableau1[[#This Row],[Other access]:[Sci-hub access]])&gt;=1,1,0)</f>
        <v>0</v>
      </c>
      <c r="Z8752" s="12">
        <f>IF(OR(Tableau1[[#This Row],[Access R1 + S1+ T1 ]]&gt;=1,Tableau1[[#This Row],[Access V1 +W1 + X1]]&gt;=1),1,0)</f>
        <v>0</v>
      </c>
      <c r="AB8752" s="10" t="str">
        <f>Tableau1[[#This Row],[DOI]]</f>
        <v>doi: 10.1186/s12886-017-0605-1</v>
      </c>
      <c r="AC8752" s="13" t="str">
        <f>Tableau1[[#This Row],[Authors]]&amp;", "&amp;Tableau1[[#This Row],[Title]]&amp;" "&amp;Tableau1[[#This Row],[Journal]]&amp;". "&amp;Tableau1[[#This Row],[Year]]</f>
        <v>Fieß A, Kölb-Keerl R, Schuster AK, Knuf M, Kirchhof B, Muether PS, Bauer J., Prevalence and associated factors of strabismus in former preterm and full-term infants between 4 and 10 Years of age. BMC Ophthalmol. 2017</v>
      </c>
    </row>
    <row r="8753" spans="1:29" ht="28.8" x14ac:dyDescent="0.3">
      <c r="A8753">
        <v>4147</v>
      </c>
      <c r="B8753" t="s">
        <v>7289</v>
      </c>
      <c r="C8753" t="s">
        <v>17526</v>
      </c>
      <c r="D8753" t="s">
        <v>27717</v>
      </c>
      <c r="E8753" t="s">
        <v>2438</v>
      </c>
      <c r="F8753" s="10"/>
      <c r="G8753">
        <v>2017</v>
      </c>
      <c r="J8753">
        <v>0.78691316286219193</v>
      </c>
      <c r="L8753" t="s">
        <v>38578</v>
      </c>
      <c r="M8753">
        <v>28478396</v>
      </c>
      <c r="Q8753" s="10"/>
      <c r="R8753" s="11">
        <f t="shared" si="272"/>
        <v>0</v>
      </c>
      <c r="U8753" s="11">
        <f t="shared" si="273"/>
        <v>0</v>
      </c>
      <c r="Y8753" s="11">
        <f>IF(SUM(Tableau1[[#This Row],[Other access]:[Sci-hub access]])&gt;=1,1,0)</f>
        <v>0</v>
      </c>
      <c r="Z8753" s="12">
        <f>IF(OR(Tableau1[[#This Row],[Access R1 + S1+ T1 ]]&gt;=1,Tableau1[[#This Row],[Access V1 +W1 + X1]]&gt;=1),1,0)</f>
        <v>0</v>
      </c>
      <c r="AB8753" s="10" t="str">
        <f>Tableau1[[#This Row],[DOI]]</f>
        <v>doi: 10.1136/bjophthalmol-2016-309818</v>
      </c>
      <c r="AC8753" s="13" t="str">
        <f>Tableau1[[#This Row],[Authors]]&amp;", "&amp;Tableau1[[#This Row],[Title]]&amp;" "&amp;Tableau1[[#This Row],[Journal]]&amp;". "&amp;Tableau1[[#This Row],[Year]]</f>
        <v>Lee AY, Lee CS, Egan CA, Bailey C, Johnston RL, Natha S, Hamilton R, Khan R, Al-Husainy S, Brand C, Akerele T, Mckibbin M, Downey L, Tufail A., UK AMD/DR EMR REPORT IX: comparative effectiveness of predominantly as needed (PRN) ranibizumab versus continuous aflibercept in UK clinical practice. Br J Ophthalmol. 2017</v>
      </c>
    </row>
    <row r="8754" spans="1:29" x14ac:dyDescent="0.3">
      <c r="A8754">
        <v>4917</v>
      </c>
      <c r="B8754" t="s">
        <v>8015</v>
      </c>
      <c r="C8754" t="s">
        <v>18244</v>
      </c>
      <c r="D8754" t="s">
        <v>28445</v>
      </c>
      <c r="E8754" t="s">
        <v>2438</v>
      </c>
      <c r="F8754" s="10"/>
      <c r="G8754">
        <v>2017</v>
      </c>
      <c r="J8754">
        <v>0.78694234289510612</v>
      </c>
      <c r="L8754" t="s">
        <v>39326</v>
      </c>
      <c r="M8754">
        <v>28391239</v>
      </c>
      <c r="Q8754" s="10"/>
      <c r="R8754" s="11">
        <f t="shared" si="272"/>
        <v>0</v>
      </c>
      <c r="U8754" s="11">
        <f t="shared" si="273"/>
        <v>0</v>
      </c>
      <c r="Y8754" s="11">
        <f>IF(SUM(Tableau1[[#This Row],[Other access]:[Sci-hub access]])&gt;=1,1,0)</f>
        <v>0</v>
      </c>
      <c r="Z8754" s="12">
        <f>IF(OR(Tableau1[[#This Row],[Access R1 + S1+ T1 ]]&gt;=1,Tableau1[[#This Row],[Access V1 +W1 + X1]]&gt;=1),1,0)</f>
        <v>0</v>
      </c>
      <c r="AB8754" s="10" t="str">
        <f>Tableau1[[#This Row],[DOI]]</f>
        <v>doi: 10.1136/bjophthalmol-2016-310070</v>
      </c>
      <c r="AC8754" s="13" t="str">
        <f>Tableau1[[#This Row],[Authors]]&amp;", "&amp;Tableau1[[#This Row],[Title]]&amp;" "&amp;Tableau1[[#This Row],[Journal]]&amp;". "&amp;Tableau1[[#This Row],[Year]]</f>
        <v>Manners S, Ng JQ, Kemp-Casey A, Chow K, Kang CY, Preen DB., Retinal detachment surgery in Western Australia (2000-2013): a whole-population study. Br J Ophthalmol. 2017</v>
      </c>
    </row>
    <row r="8755" spans="1:29" x14ac:dyDescent="0.3">
      <c r="A8755">
        <v>1815</v>
      </c>
      <c r="B8755" t="s">
        <v>5060</v>
      </c>
      <c r="C8755" t="s">
        <v>15307</v>
      </c>
      <c r="D8755" t="s">
        <v>25482</v>
      </c>
      <c r="E8755" t="s">
        <v>2632</v>
      </c>
      <c r="F8755" s="10"/>
      <c r="G8755">
        <v>2017</v>
      </c>
      <c r="J8755">
        <v>0.78705359388920582</v>
      </c>
      <c r="L8755" t="s">
        <v>36287</v>
      </c>
      <c r="M8755">
        <v>28867326</v>
      </c>
      <c r="Q8755" s="10"/>
      <c r="R8755" s="11">
        <f t="shared" si="272"/>
        <v>0</v>
      </c>
      <c r="U8755" s="11">
        <f t="shared" si="273"/>
        <v>0</v>
      </c>
      <c r="Y8755" s="11">
        <f>IF(SUM(Tableau1[[#This Row],[Other access]:[Sci-hub access]])&gt;=1,1,0)</f>
        <v>0</v>
      </c>
      <c r="Z8755" s="12">
        <f>IF(OR(Tableau1[[#This Row],[Access R1 + S1+ T1 ]]&gt;=1,Tableau1[[#This Row],[Access V1 +W1 + X1]]&gt;=1),1,0)</f>
        <v>0</v>
      </c>
      <c r="AB8755" s="10" t="str">
        <f>Tableau1[[#This Row],[DOI]]</f>
        <v>doi: 10.1016/j.wneu.2017.08.146</v>
      </c>
      <c r="AC8755" s="13" t="str">
        <f>Tableau1[[#This Row],[Authors]]&amp;", "&amp;Tableau1[[#This Row],[Title]]&amp;" "&amp;Tableau1[[#This Row],[Journal]]&amp;". "&amp;Tableau1[[#This Row],[Year]]</f>
        <v>Alsahlawi A, Ekhzaimy A, Alshowair D, Ajlan A., Decompressive Cranioplasty in a Patient with Osteopetrosis. World Neurosurg. 2017</v>
      </c>
    </row>
    <row r="8756" spans="1:29" x14ac:dyDescent="0.3">
      <c r="A8756">
        <v>1412</v>
      </c>
      <c r="B8756" t="s">
        <v>4670</v>
      </c>
      <c r="C8756" t="s">
        <v>14921</v>
      </c>
      <c r="D8756" t="s">
        <v>25091</v>
      </c>
      <c r="E8756" t="s">
        <v>2549</v>
      </c>
      <c r="F8756" s="10"/>
      <c r="G8756">
        <v>2017</v>
      </c>
      <c r="J8756">
        <v>0.78710348340288827</v>
      </c>
      <c r="L8756" t="s">
        <v>35893</v>
      </c>
      <c r="M8756">
        <v>28954022</v>
      </c>
      <c r="Q8756" s="10"/>
      <c r="R8756" s="11">
        <f t="shared" si="272"/>
        <v>0</v>
      </c>
      <c r="U8756" s="11">
        <f t="shared" si="273"/>
        <v>0</v>
      </c>
      <c r="Y8756" s="11">
        <f>IF(SUM(Tableau1[[#This Row],[Other access]:[Sci-hub access]])&gt;=1,1,0)</f>
        <v>0</v>
      </c>
      <c r="Z8756" s="12">
        <f>IF(OR(Tableau1[[#This Row],[Access R1 + S1+ T1 ]]&gt;=1,Tableau1[[#This Row],[Access V1 +W1 + X1]]&gt;=1),1,0)</f>
        <v>0</v>
      </c>
      <c r="AB8756" s="10" t="str">
        <f>Tableau1[[#This Row],[DOI]]</f>
        <v>doi: 10.5935/0004-2749.20170056</v>
      </c>
      <c r="AC8756" s="13" t="str">
        <f>Tableau1[[#This Row],[Authors]]&amp;", "&amp;Tableau1[[#This Row],[Title]]&amp;" "&amp;Tableau1[[#This Row],[Journal]]&amp;". "&amp;Tableau1[[#This Row],[Year]]</f>
        <v>Kara N, Ceri S., Vitamin D level in patients with pterygium. Arq Bras Oftalmol. 2017</v>
      </c>
    </row>
    <row r="8757" spans="1:29" ht="28.8" x14ac:dyDescent="0.3">
      <c r="A8757">
        <v>4649</v>
      </c>
      <c r="B8757" t="s">
        <v>7766</v>
      </c>
      <c r="C8757" t="s">
        <v>18000</v>
      </c>
      <c r="D8757" t="s">
        <v>28196</v>
      </c>
      <c r="E8757" t="s">
        <v>2456</v>
      </c>
      <c r="F8757" s="10"/>
      <c r="G8757">
        <v>2017</v>
      </c>
      <c r="J8757">
        <v>0.78713736723025329</v>
      </c>
      <c r="L8757" t="s">
        <v>39067</v>
      </c>
      <c r="M8757">
        <v>28423385</v>
      </c>
      <c r="Q8757" s="10"/>
      <c r="R8757" s="11">
        <f t="shared" si="272"/>
        <v>0</v>
      </c>
      <c r="U8757" s="11">
        <f t="shared" si="273"/>
        <v>0</v>
      </c>
      <c r="Y8757" s="11">
        <f>IF(SUM(Tableau1[[#This Row],[Other access]:[Sci-hub access]])&gt;=1,1,0)</f>
        <v>0</v>
      </c>
      <c r="Z8757" s="12">
        <f>IF(OR(Tableau1[[#This Row],[Access R1 + S1+ T1 ]]&gt;=1,Tableau1[[#This Row],[Access V1 +W1 + X1]]&gt;=1),1,0)</f>
        <v>0</v>
      </c>
      <c r="AB8757" s="10" t="str">
        <f>Tableau1[[#This Row],[DOI]]</f>
        <v>doi: 10.1159/000458539</v>
      </c>
      <c r="AC8757" s="13" t="str">
        <f>Tableau1[[#This Row],[Authors]]&amp;", "&amp;Tableau1[[#This Row],[Title]]&amp;" "&amp;Tableau1[[#This Row],[Journal]]&amp;". "&amp;Tableau1[[#This Row],[Year]]</f>
        <v>Schmidt-Erfurth U, Garcia-Arumi J, Bandello F, Berg K, Chakravarthy U, Gerendas BS, Jonas J, Larsen M, Tadayoni R, Loewenstein A., Guidelines for the Management of Diabetic Macular Edema by the European Society of Retina Specialists (EURETINA). Ophthalmologica. 2017</v>
      </c>
    </row>
    <row r="8758" spans="1:29" x14ac:dyDescent="0.3">
      <c r="A8758">
        <v>1129</v>
      </c>
      <c r="B8758" t="s">
        <v>4391</v>
      </c>
      <c r="C8758" t="s">
        <v>14645</v>
      </c>
      <c r="D8758" t="s">
        <v>24812</v>
      </c>
      <c r="E8758" t="s">
        <v>2467</v>
      </c>
      <c r="F8758" s="10"/>
      <c r="G8758">
        <v>2017</v>
      </c>
      <c r="J8758">
        <v>0.78718308279795279</v>
      </c>
      <c r="L8758" t="s">
        <v>35616</v>
      </c>
      <c r="M8758">
        <v>29020432</v>
      </c>
      <c r="Q8758" s="10"/>
      <c r="R8758" s="11">
        <f t="shared" si="272"/>
        <v>0</v>
      </c>
      <c r="U8758" s="11">
        <f t="shared" si="273"/>
        <v>0</v>
      </c>
      <c r="Y8758" s="11">
        <f>IF(SUM(Tableau1[[#This Row],[Other access]:[Sci-hub access]])&gt;=1,1,0)</f>
        <v>0</v>
      </c>
      <c r="Z8758" s="12">
        <f>IF(OR(Tableau1[[#This Row],[Access R1 + S1+ T1 ]]&gt;=1,Tableau1[[#This Row],[Access V1 +W1 + X1]]&gt;=1),1,0)</f>
        <v>0</v>
      </c>
      <c r="AB8758" s="10" t="str">
        <f>Tableau1[[#This Row],[DOI]]</f>
        <v>doi: 10.3928/23258160-20170928-13</v>
      </c>
      <c r="AC8758" s="13" t="str">
        <f>Tableau1[[#This Row],[Authors]]&amp;", "&amp;Tableau1[[#This Row],[Title]]&amp;" "&amp;Tableau1[[#This Row],[Journal]]&amp;". "&amp;Tableau1[[#This Row],[Year]]</f>
        <v>Lu J, Mai G, Liu R, Luo Y, Lu L., Acquired Nonpigmented Vitreous Cyst Associated With Lattice Degeneration. Ophthalmic Surg Lasers Imaging Retina. 2017</v>
      </c>
    </row>
    <row r="8759" spans="1:29" x14ac:dyDescent="0.3">
      <c r="A8759">
        <v>3801</v>
      </c>
      <c r="B8759" t="s">
        <v>6966</v>
      </c>
      <c r="C8759" t="s">
        <v>17206</v>
      </c>
      <c r="D8759" t="s">
        <v>27390</v>
      </c>
      <c r="E8759" t="s">
        <v>34162</v>
      </c>
      <c r="F8759" s="10"/>
      <c r="G8759">
        <v>2017</v>
      </c>
      <c r="J8759">
        <v>0.7871940013744595</v>
      </c>
      <c r="L8759" t="s">
        <v>38244</v>
      </c>
      <c r="M8759">
        <v>28529157</v>
      </c>
      <c r="Q8759" s="10"/>
      <c r="R8759" s="11">
        <f t="shared" si="272"/>
        <v>0</v>
      </c>
      <c r="U8759" s="11">
        <f t="shared" si="273"/>
        <v>0</v>
      </c>
      <c r="Y8759" s="11">
        <f>IF(SUM(Tableau1[[#This Row],[Other access]:[Sci-hub access]])&gt;=1,1,0)</f>
        <v>0</v>
      </c>
      <c r="Z8759" s="12">
        <f>IF(OR(Tableau1[[#This Row],[Access R1 + S1+ T1 ]]&gt;=1,Tableau1[[#This Row],[Access V1 +W1 + X1]]&gt;=1),1,0)</f>
        <v>0</v>
      </c>
      <c r="AB8759" s="10" t="str">
        <f>Tableau1[[#This Row],[DOI]]</f>
        <v>doi: 10.1016/j.brainresbull.2017.05.007</v>
      </c>
      <c r="AC8759" s="13" t="str">
        <f>Tableau1[[#This Row],[Authors]]&amp;", "&amp;Tableau1[[#This Row],[Title]]&amp;" "&amp;Tableau1[[#This Row],[Journal]]&amp;". "&amp;Tableau1[[#This Row],[Year]]</f>
        <v>Zhang J, Liu R, Kuang HY, Gao XY, Liu HL., Protective treatments and their target retinal ganglion cells in diabetic retinopathy. Brain Res Bull. 2017</v>
      </c>
    </row>
    <row r="8760" spans="1:29" x14ac:dyDescent="0.3">
      <c r="A8760">
        <v>2311</v>
      </c>
      <c r="B8760" t="s">
        <v>5542</v>
      </c>
      <c r="C8760" t="s">
        <v>15787</v>
      </c>
      <c r="D8760" t="s">
        <v>25964</v>
      </c>
      <c r="E8760" t="s">
        <v>34050</v>
      </c>
      <c r="F8760" s="10"/>
      <c r="G8760">
        <v>2017</v>
      </c>
      <c r="J8760">
        <v>0.78721409284697175</v>
      </c>
      <c r="L8760" t="s">
        <v>36778</v>
      </c>
      <c r="M8760">
        <v>28771067</v>
      </c>
      <c r="Q8760" s="10"/>
      <c r="R8760" s="11">
        <f t="shared" si="272"/>
        <v>0</v>
      </c>
      <c r="U8760" s="11">
        <f t="shared" si="273"/>
        <v>0</v>
      </c>
      <c r="Y8760" s="11">
        <f>IF(SUM(Tableau1[[#This Row],[Other access]:[Sci-hub access]])&gt;=1,1,0)</f>
        <v>0</v>
      </c>
      <c r="Z8760" s="12">
        <f>IF(OR(Tableau1[[#This Row],[Access R1 + S1+ T1 ]]&gt;=1,Tableau1[[#This Row],[Access V1 +W1 + X1]]&gt;=1),1,0)</f>
        <v>0</v>
      </c>
      <c r="AB8760" s="10" t="str">
        <f>Tableau1[[#This Row],[DOI]]</f>
        <v>doi: 10.1080/09273972.2017.1350726</v>
      </c>
      <c r="AC8760" s="13" t="str">
        <f>Tableau1[[#This Row],[Authors]]&amp;", "&amp;Tableau1[[#This Row],[Title]]&amp;" "&amp;Tableau1[[#This Row],[Journal]]&amp;". "&amp;Tableau1[[#This Row],[Year]]</f>
        <v>Burggraaf F, Verkaik-Rijneveld MC, Wubbels RJ, de Jongh E., Is the 15∆ Base in Prism Test Reliable for Detection of Amblyopia in Anisometropic Patients? Strabismus. 2017</v>
      </c>
    </row>
    <row r="8761" spans="1:29" ht="28.8" x14ac:dyDescent="0.3">
      <c r="A8761">
        <v>8980</v>
      </c>
      <c r="B8761" t="s">
        <v>11596</v>
      </c>
      <c r="C8761" t="s">
        <v>21776</v>
      </c>
      <c r="D8761" t="s">
        <v>32037</v>
      </c>
      <c r="E8761" t="s">
        <v>2445</v>
      </c>
      <c r="F8761" s="10"/>
      <c r="G8761">
        <v>2017</v>
      </c>
      <c r="J8761">
        <v>0.78756862110495207</v>
      </c>
      <c r="L8761" t="s">
        <v>43306</v>
      </c>
      <c r="M8761">
        <v>27787443</v>
      </c>
      <c r="Q8761" s="10"/>
      <c r="R8761" s="11">
        <f t="shared" si="272"/>
        <v>0</v>
      </c>
      <c r="U8761" s="11">
        <f t="shared" si="273"/>
        <v>0</v>
      </c>
      <c r="Y8761" s="11">
        <f>IF(SUM(Tableau1[[#This Row],[Other access]:[Sci-hub access]])&gt;=1,1,0)</f>
        <v>0</v>
      </c>
      <c r="Z8761" s="12">
        <f>IF(OR(Tableau1[[#This Row],[Access R1 + S1+ T1 ]]&gt;=1,Tableau1[[#This Row],[Access V1 +W1 + X1]]&gt;=1),1,0)</f>
        <v>0</v>
      </c>
      <c r="AB8761" s="10" t="str">
        <f>Tableau1[[#This Row],[DOI]]</f>
        <v>doi: 10.1097/IAE.0000000000001363</v>
      </c>
      <c r="AC8761" s="13" t="str">
        <f>Tableau1[[#This Row],[Authors]]&amp;", "&amp;Tableau1[[#This Row],[Title]]&amp;" "&amp;Tableau1[[#This Row],[Journal]]&amp;". "&amp;Tableau1[[#This Row],[Year]]</f>
        <v>Lafuente M, Ortín L, Argente M, Guindo JL, López-Bernal MD, López-Román FJ, García MJ, Domingo JC, Lajara J., COMBINED INTRAVITREAL RANIBIZUMAB AND ORAL SUPPLEMENTATION WITH DOCOSAHEXAENOIC ACID AND ANTIOXIDANTS FOR DIABETIC MACULAR EDEMA: Two-Year Randomized Single-Blind Controlled Trial Results. Retina. 2017</v>
      </c>
    </row>
    <row r="8762" spans="1:29" x14ac:dyDescent="0.3">
      <c r="A8762">
        <v>7434</v>
      </c>
      <c r="B8762" t="s">
        <v>10241</v>
      </c>
      <c r="C8762" t="s">
        <v>20443</v>
      </c>
      <c r="D8762" t="s">
        <v>30676</v>
      </c>
      <c r="E8762" t="s">
        <v>2529</v>
      </c>
      <c r="F8762" s="10"/>
      <c r="G8762">
        <v>2017</v>
      </c>
      <c r="J8762">
        <v>0.78758388047951344</v>
      </c>
      <c r="L8762" t="s">
        <v>41790</v>
      </c>
      <c r="M8762">
        <v>28095050</v>
      </c>
      <c r="Q8762" s="10"/>
      <c r="R8762" s="11">
        <f t="shared" si="272"/>
        <v>0</v>
      </c>
      <c r="U8762" s="11">
        <f t="shared" si="273"/>
        <v>0</v>
      </c>
      <c r="Y8762" s="11">
        <f>IF(SUM(Tableau1[[#This Row],[Other access]:[Sci-hub access]])&gt;=1,1,0)</f>
        <v>0</v>
      </c>
      <c r="Z8762" s="12">
        <f>IF(OR(Tableau1[[#This Row],[Access R1 + S1+ T1 ]]&gt;=1,Tableau1[[#This Row],[Access V1 +W1 + X1]]&gt;=1),1,0)</f>
        <v>0</v>
      </c>
      <c r="AB8762" s="10" t="str">
        <f>Tableau1[[#This Row],[DOI]]</f>
        <v>doi: 10.1080/02713683.2016.1259421</v>
      </c>
      <c r="AC8762" s="13" t="str">
        <f>Tableau1[[#This Row],[Authors]]&amp;", "&amp;Tableau1[[#This Row],[Title]]&amp;" "&amp;Tableau1[[#This Row],[Journal]]&amp;". "&amp;Tableau1[[#This Row],[Year]]</f>
        <v>Zhang Y, Wang L, Wu Z, Yu X, Du X, Li X., The Expressions of Klotho Family Genes in Human Ocular Tissues and in Anterior Lens Capsules of Age-Related Cataract. Curr Eye Res. 2017</v>
      </c>
    </row>
    <row r="8763" spans="1:29" x14ac:dyDescent="0.3">
      <c r="A8763">
        <v>5449</v>
      </c>
      <c r="B8763" t="s">
        <v>8498</v>
      </c>
      <c r="C8763" t="s">
        <v>18720</v>
      </c>
      <c r="D8763" t="s">
        <v>28928</v>
      </c>
      <c r="E8763" t="s">
        <v>2502</v>
      </c>
      <c r="F8763" s="10"/>
      <c r="G8763">
        <v>2017</v>
      </c>
      <c r="J8763">
        <v>0.78758559314791832</v>
      </c>
      <c r="L8763" t="s">
        <v>39839</v>
      </c>
      <c r="M8763">
        <v>28334720</v>
      </c>
      <c r="Q8763" s="10"/>
      <c r="R8763" s="11">
        <f t="shared" si="272"/>
        <v>0</v>
      </c>
      <c r="U8763" s="11">
        <f t="shared" si="273"/>
        <v>0</v>
      </c>
      <c r="Y8763" s="11">
        <f>IF(SUM(Tableau1[[#This Row],[Other access]:[Sci-hub access]])&gt;=1,1,0)</f>
        <v>0</v>
      </c>
      <c r="Z8763" s="12">
        <f>IF(OR(Tableau1[[#This Row],[Access R1 + S1+ T1 ]]&gt;=1,Tableau1[[#This Row],[Access V1 +W1 + X1]]&gt;=1),1,0)</f>
        <v>0</v>
      </c>
      <c r="AB8763" s="10" t="str">
        <f>Tableau1[[#This Row],[DOI]]</f>
        <v>doi: 10.1159/000458534</v>
      </c>
      <c r="AC8763" s="13" t="str">
        <f>Tableau1[[#This Row],[Authors]]&amp;", "&amp;Tableau1[[#This Row],[Title]]&amp;" "&amp;Tableau1[[#This Row],[Journal]]&amp;". "&amp;Tableau1[[#This Row],[Year]]</f>
        <v>Gu X, Yu X, Song S, Dai H., Intravitreal Dexamethasone Implant versus Intravitreal Ranibizumab for the Treatment of Macular Edema Secondary to Retinal Vein Occlusion in a Chinese Population. Ophthalmic Res. 2017</v>
      </c>
    </row>
    <row r="8764" spans="1:29" x14ac:dyDescent="0.3">
      <c r="A8764">
        <v>9234</v>
      </c>
      <c r="B8764" t="s">
        <v>11820</v>
      </c>
      <c r="C8764" t="s">
        <v>21995</v>
      </c>
      <c r="D8764" t="s">
        <v>32262</v>
      </c>
      <c r="E8764" t="s">
        <v>2449</v>
      </c>
      <c r="F8764" s="10"/>
      <c r="G8764">
        <v>2017</v>
      </c>
      <c r="J8764">
        <v>0.7875984315658735</v>
      </c>
      <c r="L8764" t="s">
        <v>43545</v>
      </c>
      <c r="M8764">
        <v>27757987</v>
      </c>
      <c r="Q8764" s="10"/>
      <c r="R8764" s="11">
        <f t="shared" si="272"/>
        <v>0</v>
      </c>
      <c r="U8764" s="11">
        <f t="shared" si="273"/>
        <v>0</v>
      </c>
      <c r="Y8764" s="11">
        <f>IF(SUM(Tableau1[[#This Row],[Other access]:[Sci-hub access]])&gt;=1,1,0)</f>
        <v>0</v>
      </c>
      <c r="Z8764" s="12">
        <f>IF(OR(Tableau1[[#This Row],[Access R1 + S1+ T1 ]]&gt;=1,Tableau1[[#This Row],[Access V1 +W1 + X1]]&gt;=1),1,0)</f>
        <v>0</v>
      </c>
      <c r="AB8764" s="10" t="str">
        <f>Tableau1[[#This Row],[DOI]]</f>
        <v>doi: 10.1111/cxo.12483</v>
      </c>
      <c r="AC8764" s="13" t="str">
        <f>Tableau1[[#This Row],[Authors]]&amp;", "&amp;Tableau1[[#This Row],[Title]]&amp;" "&amp;Tableau1[[#This Row],[Journal]]&amp;". "&amp;Tableau1[[#This Row],[Year]]</f>
        <v>Öner V, Bulut A., Does the treatment of amblyopia normalise subfoveal choroidal thickness in amblyopic children? Clin Exp Optom. 2017</v>
      </c>
    </row>
    <row r="8765" spans="1:29" ht="28.8" x14ac:dyDescent="0.3">
      <c r="A8765">
        <v>2350</v>
      </c>
      <c r="B8765" t="s">
        <v>5578</v>
      </c>
      <c r="C8765" t="s">
        <v>15823</v>
      </c>
      <c r="D8765" t="s">
        <v>26000</v>
      </c>
      <c r="E8765" t="s">
        <v>2758</v>
      </c>
      <c r="F8765" s="10"/>
      <c r="G8765">
        <v>2017</v>
      </c>
      <c r="J8765">
        <v>0.78808755181342638</v>
      </c>
      <c r="L8765" t="s">
        <v>36815</v>
      </c>
      <c r="M8765">
        <v>28763100</v>
      </c>
      <c r="Q8765" s="10"/>
      <c r="R8765" s="11">
        <f t="shared" si="272"/>
        <v>0</v>
      </c>
      <c r="U8765" s="11">
        <f t="shared" si="273"/>
        <v>0</v>
      </c>
      <c r="Y8765" s="11">
        <f>IF(SUM(Tableau1[[#This Row],[Other access]:[Sci-hub access]])&gt;=1,1,0)</f>
        <v>0</v>
      </c>
      <c r="Z8765" s="12">
        <f>IF(OR(Tableau1[[#This Row],[Access R1 + S1+ T1 ]]&gt;=1,Tableau1[[#This Row],[Access V1 +W1 + X1]]&gt;=1),1,0)</f>
        <v>0</v>
      </c>
      <c r="AB8765" s="10" t="str">
        <f>Tableau1[[#This Row],[DOI]]</f>
        <v>doi: 10.1111/cei.13021</v>
      </c>
      <c r="AC8765" s="13" t="str">
        <f>Tableau1[[#This Row],[Authors]]&amp;", "&amp;Tableau1[[#This Row],[Title]]&amp;" "&amp;Tableau1[[#This Row],[Journal]]&amp;". "&amp;Tableau1[[#This Row],[Year]]</f>
        <v>Brown BR, Lee EJ, Snow PE, Vance EE, Iwakura Y, Ohno N, Miura N, Lin X, Brown GD, Wells CA, Smith JR, Caspi RR, Rosenzweig HL., Fungal-derived cues promote ocular autoimmunity through a Dectin-2/Card9-mediated mechanism. Clin Exp Immunol. 2017</v>
      </c>
    </row>
    <row r="8766" spans="1:29" ht="28.8" x14ac:dyDescent="0.3">
      <c r="A8766">
        <v>6789</v>
      </c>
      <c r="B8766" t="s">
        <v>9670</v>
      </c>
      <c r="C8766" t="s">
        <v>19875</v>
      </c>
      <c r="D8766" t="s">
        <v>30104</v>
      </c>
      <c r="E8766" t="s">
        <v>2562</v>
      </c>
      <c r="F8766" s="10"/>
      <c r="G8766">
        <v>2017</v>
      </c>
      <c r="J8766">
        <v>0.7881140230733914</v>
      </c>
      <c r="L8766" t="s">
        <v>41149</v>
      </c>
      <c r="M8766">
        <v>28161928</v>
      </c>
      <c r="Q8766" s="10"/>
      <c r="R8766" s="11">
        <f t="shared" si="272"/>
        <v>0</v>
      </c>
      <c r="U8766" s="11">
        <f t="shared" si="273"/>
        <v>0</v>
      </c>
      <c r="Y8766" s="11">
        <f>IF(SUM(Tableau1[[#This Row],[Other access]:[Sci-hub access]])&gt;=1,1,0)</f>
        <v>0</v>
      </c>
      <c r="Z8766" s="12">
        <f>IF(OR(Tableau1[[#This Row],[Access R1 + S1+ T1 ]]&gt;=1,Tableau1[[#This Row],[Access V1 +W1 + X1]]&gt;=1),1,0)</f>
        <v>0</v>
      </c>
      <c r="AB8766" s="10" t="str">
        <f>Tableau1[[#This Row],[DOI]]</f>
        <v>doi: 10.22608/APO.201735</v>
      </c>
      <c r="AC8766" s="13" t="str">
        <f>Tableau1[[#This Row],[Authors]]&amp;", "&amp;Tableau1[[#This Row],[Title]]&amp;" "&amp;Tableau1[[#This Row],[Journal]]&amp;". "&amp;Tableau1[[#This Row],[Year]]</f>
        <v>Lam DS, Leung HY, Liu S, Radke N, Yuan Y, Lee VY., Two-Port Pars Plana Anterior and Central Core Vitrectomy (Lam Floaterectomy) in Combination With Phacoemulsification and Intraocular Lens Implantation Under Topical Anesthesia for Patients with Cataract and Significant Floaters: Results of the First 50 Consecutive Cases. Asia Pac J Ophthalmol (Phila). 2017</v>
      </c>
    </row>
    <row r="8767" spans="1:29" x14ac:dyDescent="0.3">
      <c r="A8767">
        <v>6565</v>
      </c>
      <c r="B8767" t="s">
        <v>9485</v>
      </c>
      <c r="C8767" t="s">
        <v>19693</v>
      </c>
      <c r="D8767" t="s">
        <v>29916</v>
      </c>
      <c r="E8767" t="s">
        <v>2467</v>
      </c>
      <c r="F8767" s="10"/>
      <c r="G8767">
        <v>2017</v>
      </c>
      <c r="J8767">
        <v>0.78828749891977901</v>
      </c>
      <c r="L8767" t="s">
        <v>40930</v>
      </c>
      <c r="M8767">
        <v>28195614</v>
      </c>
      <c r="Q8767" s="10"/>
      <c r="R8767" s="11">
        <f t="shared" si="272"/>
        <v>0</v>
      </c>
      <c r="U8767" s="11">
        <f t="shared" si="273"/>
        <v>0</v>
      </c>
      <c r="Y8767" s="11">
        <f>IF(SUM(Tableau1[[#This Row],[Other access]:[Sci-hub access]])&gt;=1,1,0)</f>
        <v>0</v>
      </c>
      <c r="Z8767" s="12">
        <f>IF(OR(Tableau1[[#This Row],[Access R1 + S1+ T1 ]]&gt;=1,Tableau1[[#This Row],[Access V1 +W1 + X1]]&gt;=1),1,0)</f>
        <v>0</v>
      </c>
      <c r="AB8767" s="10" t="str">
        <f>Tableau1[[#This Row],[DOI]]</f>
        <v>doi: 10.3928/23258160-20170130-05</v>
      </c>
      <c r="AC8767" s="13" t="str">
        <f>Tableau1[[#This Row],[Authors]]&amp;", "&amp;Tableau1[[#This Row],[Title]]&amp;" "&amp;Tableau1[[#This Row],[Journal]]&amp;". "&amp;Tableau1[[#This Row],[Year]]</f>
        <v>Kumar V, Chawla R, Tripathy K., Omega Sign: A Distinct Optical Coherence Tomography Finding in Macular Combined Hamartoma of Retina and Retinal Pigment Epithelium. Ophthalmic Surg Lasers Imaging Retina. 2017</v>
      </c>
    </row>
    <row r="8768" spans="1:29" x14ac:dyDescent="0.3">
      <c r="A8768">
        <v>4889</v>
      </c>
      <c r="B8768" t="s">
        <v>7989</v>
      </c>
      <c r="C8768" t="s">
        <v>18218</v>
      </c>
      <c r="D8768" t="s">
        <v>28419</v>
      </c>
      <c r="E8768" t="s">
        <v>2988</v>
      </c>
      <c r="F8768" s="10"/>
      <c r="G8768">
        <v>2017</v>
      </c>
      <c r="J8768">
        <v>0.78833231365300127</v>
      </c>
      <c r="L8768" t="s">
        <v>39299</v>
      </c>
      <c r="M8768">
        <v>28394824</v>
      </c>
      <c r="Q8768" s="10"/>
      <c r="R8768" s="11">
        <f t="shared" si="272"/>
        <v>0</v>
      </c>
      <c r="U8768" s="11">
        <f t="shared" si="273"/>
        <v>0</v>
      </c>
      <c r="Y8768" s="11">
        <f>IF(SUM(Tableau1[[#This Row],[Other access]:[Sci-hub access]])&gt;=1,1,0)</f>
        <v>0</v>
      </c>
      <c r="Z8768" s="12">
        <f>IF(OR(Tableau1[[#This Row],[Access R1 + S1+ T1 ]]&gt;=1,Tableau1[[#This Row],[Access V1 +W1 + X1]]&gt;=1),1,0)</f>
        <v>0</v>
      </c>
      <c r="AB8768" s="10" t="str">
        <f>Tableau1[[#This Row],[DOI]]</f>
        <v>doi: 10.1097/BOR.0000000000000394</v>
      </c>
      <c r="AC8768" s="13" t="str">
        <f>Tableau1[[#This Row],[Authors]]&amp;", "&amp;Tableau1[[#This Row],[Title]]&amp;" "&amp;Tableau1[[#This Row],[Journal]]&amp;". "&amp;Tableau1[[#This Row],[Year]]</f>
        <v>Bogdanos DP, Sakkas LI., From microbiome to infectome in autoimmunity. Curr Opin Rheumatol. 2017</v>
      </c>
    </row>
    <row r="8769" spans="1:29" x14ac:dyDescent="0.3">
      <c r="A8769">
        <v>10984</v>
      </c>
      <c r="B8769" t="s">
        <v>13416</v>
      </c>
      <c r="C8769" t="s">
        <v>23578</v>
      </c>
      <c r="D8769" t="s">
        <v>33870</v>
      </c>
      <c r="E8769" t="s">
        <v>2719</v>
      </c>
      <c r="F8769" s="10"/>
      <c r="G8769">
        <v>2017</v>
      </c>
      <c r="J8769">
        <v>0.78835013972916779</v>
      </c>
      <c r="L8769" t="s">
        <v>45225</v>
      </c>
      <c r="M8769">
        <v>26727030</v>
      </c>
      <c r="Q8769" s="10"/>
      <c r="R8769" s="11">
        <f t="shared" si="272"/>
        <v>0</v>
      </c>
      <c r="U8769" s="11">
        <f t="shared" si="273"/>
        <v>0</v>
      </c>
      <c r="Y8769" s="11">
        <f>IF(SUM(Tableau1[[#This Row],[Other access]:[Sci-hub access]])&gt;=1,1,0)</f>
        <v>0</v>
      </c>
      <c r="Z8769" s="12">
        <f>IF(OR(Tableau1[[#This Row],[Access R1 + S1+ T1 ]]&gt;=1,Tableau1[[#This Row],[Access V1 +W1 + X1]]&gt;=1),1,0)</f>
        <v>0</v>
      </c>
      <c r="AB8769" s="10" t="str">
        <f>Tableau1[[#This Row],[DOI]]</f>
        <v>doi: 10.3109/09273948.2015.1094095</v>
      </c>
      <c r="AC8769" s="13" t="str">
        <f>Tableau1[[#This Row],[Authors]]&amp;", "&amp;Tableau1[[#This Row],[Title]]&amp;" "&amp;Tableau1[[#This Row],[Journal]]&amp;". "&amp;Tableau1[[#This Row],[Year]]</f>
        <v>Accorinti M, Pesci FR, Pirraglia MP, Abicca I, Pivetti-Pezzi P., Ocular Behçet's Disease: Changing Patterns Over Time, Complications and Long-Term Visual Prognosis. Ocul Immunol Inflamm. 2017</v>
      </c>
    </row>
    <row r="8770" spans="1:29" x14ac:dyDescent="0.3">
      <c r="A8770">
        <v>1256</v>
      </c>
      <c r="B8770" t="s">
        <v>2</v>
      </c>
      <c r="C8770" t="s">
        <v>3</v>
      </c>
      <c r="D8770" t="s">
        <v>4</v>
      </c>
      <c r="E8770" t="s">
        <v>2464</v>
      </c>
      <c r="F8770" s="10"/>
      <c r="G8770">
        <v>2017</v>
      </c>
      <c r="J8770">
        <v>0.78842034468255218</v>
      </c>
      <c r="L8770" t="s">
        <v>35743</v>
      </c>
      <c r="M8770">
        <v>28984727</v>
      </c>
      <c r="Q8770" s="10"/>
      <c r="R8770" s="11">
        <f t="shared" ref="R8770:R8833" si="274">IF(SUM(N8770:Q8770)&gt;0,1,0)</f>
        <v>0</v>
      </c>
      <c r="U8770" s="11">
        <f t="shared" ref="U8770:U8833" si="275">IF(SUM(R8770,T8770)&gt;0,1,0)</f>
        <v>0</v>
      </c>
      <c r="Y8770" s="11">
        <f>IF(SUM(Tableau1[[#This Row],[Other access]:[Sci-hub access]])&gt;=1,1,0)</f>
        <v>0</v>
      </c>
      <c r="Z8770" s="12">
        <f>IF(OR(Tableau1[[#This Row],[Access R1 + S1+ T1 ]]&gt;=1,Tableau1[[#This Row],[Access V1 +W1 + X1]]&gt;=1),1,0)</f>
        <v>0</v>
      </c>
      <c r="AB8770" s="10" t="str">
        <f>Tableau1[[#This Row],[DOI]]</f>
        <v>doi: 10.1097/ICU.0000000000000423</v>
      </c>
      <c r="AC8770" s="13" t="str">
        <f>Tableau1[[#This Row],[Authors]]&amp;", "&amp;Tableau1[[#This Row],[Title]]&amp;" "&amp;Tableau1[[#This Row],[Journal]]&amp;". "&amp;Tableau1[[#This Row],[Year]]</f>
        <v>Do BK, Rodger DC., Sickle cell disease and the eye. Curr Opin Ophthalmol. 2017</v>
      </c>
    </row>
    <row r="8771" spans="1:29" x14ac:dyDescent="0.3">
      <c r="A8771">
        <v>6103</v>
      </c>
      <c r="B8771" t="s">
        <v>9078</v>
      </c>
      <c r="C8771" t="s">
        <v>19291</v>
      </c>
      <c r="D8771" t="s">
        <v>29508</v>
      </c>
      <c r="E8771" t="s">
        <v>2451</v>
      </c>
      <c r="F8771" s="10"/>
      <c r="G8771">
        <v>2017</v>
      </c>
      <c r="J8771">
        <v>0.78842642531019813</v>
      </c>
      <c r="L8771" t="s">
        <v>40477</v>
      </c>
      <c r="M8771">
        <v>28249022</v>
      </c>
      <c r="Q8771" s="10"/>
      <c r="R8771" s="11">
        <f t="shared" si="274"/>
        <v>0</v>
      </c>
      <c r="U8771" s="11">
        <f t="shared" si="275"/>
        <v>0</v>
      </c>
      <c r="Y8771" s="11">
        <f>IF(SUM(Tableau1[[#This Row],[Other access]:[Sci-hub access]])&gt;=1,1,0)</f>
        <v>0</v>
      </c>
      <c r="Z8771" s="12">
        <f>IF(OR(Tableau1[[#This Row],[Access R1 + S1+ T1 ]]&gt;=1,Tableau1[[#This Row],[Access V1 +W1 + X1]]&gt;=1),1,0)</f>
        <v>0</v>
      </c>
      <c r="AB8771" s="10" t="str">
        <f>Tableau1[[#This Row],[DOI]]</f>
        <v>doi: 10.1371/journal.pone.0171960</v>
      </c>
      <c r="AC8771" s="13" t="str">
        <f>Tableau1[[#This Row],[Authors]]&amp;", "&amp;Tableau1[[#This Row],[Title]]&amp;" "&amp;Tableau1[[#This Row],[Journal]]&amp;". "&amp;Tableau1[[#This Row],[Year]]</f>
        <v>Heo DW, Kim KN, Lee MW, Lee SB, Kim CS., Properties of pattern standard deviation in open-angle glaucoma patients with hemi-optic neuropathy and bi-optic neuropathy. PLoS One. 2017</v>
      </c>
    </row>
    <row r="8772" spans="1:29" x14ac:dyDescent="0.3">
      <c r="A8772">
        <v>3091</v>
      </c>
      <c r="B8772" t="s">
        <v>6282</v>
      </c>
      <c r="C8772" t="s">
        <v>16525</v>
      </c>
      <c r="D8772" t="s">
        <v>26706</v>
      </c>
      <c r="E8772" t="s">
        <v>2465</v>
      </c>
      <c r="F8772" s="10"/>
      <c r="G8772">
        <v>2017</v>
      </c>
      <c r="J8772">
        <v>0.78844087594018752</v>
      </c>
      <c r="L8772" t="s">
        <v>37545</v>
      </c>
      <c r="M8772">
        <v>28640093</v>
      </c>
      <c r="Q8772" s="10"/>
      <c r="R8772" s="11">
        <f t="shared" si="274"/>
        <v>0</v>
      </c>
      <c r="U8772" s="11">
        <f t="shared" si="275"/>
        <v>0</v>
      </c>
      <c r="Y8772" s="11">
        <f>IF(SUM(Tableau1[[#This Row],[Other access]:[Sci-hub access]])&gt;=1,1,0)</f>
        <v>0</v>
      </c>
      <c r="Z8772" s="12">
        <f>IF(OR(Tableau1[[#This Row],[Access R1 + S1+ T1 ]]&gt;=1,Tableau1[[#This Row],[Access V1 +W1 + X1]]&gt;=1),1,0)</f>
        <v>0</v>
      </c>
      <c r="AB8772" s="10" t="str">
        <f>Tableau1[[#This Row],[DOI]]</f>
        <v>doi: 10.1097/MD.0000000000007158</v>
      </c>
      <c r="AC8772" s="13" t="str">
        <f>Tableau1[[#This Row],[Authors]]&amp;", "&amp;Tableau1[[#This Row],[Title]]&amp;" "&amp;Tableau1[[#This Row],[Journal]]&amp;". "&amp;Tableau1[[#This Row],[Year]]</f>
        <v>Cui XJ, Lv FY, Li FH, Zeng K., Correlations of single nucleotide polymorphisms of CRYAA and CRYAB genes with the risk and clinicopathological features of children suffering from congenital cataract. Medicine (Baltimore). 2017</v>
      </c>
    </row>
    <row r="8773" spans="1:29" x14ac:dyDescent="0.3">
      <c r="A8773">
        <v>6056</v>
      </c>
      <c r="B8773" t="s">
        <v>9040</v>
      </c>
      <c r="C8773" t="s">
        <v>19254</v>
      </c>
      <c r="D8773" t="s">
        <v>29470</v>
      </c>
      <c r="E8773" t="s">
        <v>2632</v>
      </c>
      <c r="F8773" s="10"/>
      <c r="G8773">
        <v>2017</v>
      </c>
      <c r="J8773">
        <v>0.78846378907992276</v>
      </c>
      <c r="L8773" t="s">
        <v>40433</v>
      </c>
      <c r="M8773">
        <v>28254538</v>
      </c>
      <c r="Q8773" s="10"/>
      <c r="R8773" s="11">
        <f t="shared" si="274"/>
        <v>0</v>
      </c>
      <c r="U8773" s="11">
        <f t="shared" si="275"/>
        <v>0</v>
      </c>
      <c r="Y8773" s="11">
        <f>IF(SUM(Tableau1[[#This Row],[Other access]:[Sci-hub access]])&gt;=1,1,0)</f>
        <v>0</v>
      </c>
      <c r="Z8773" s="12">
        <f>IF(OR(Tableau1[[#This Row],[Access R1 + S1+ T1 ]]&gt;=1,Tableau1[[#This Row],[Access V1 +W1 + X1]]&gt;=1),1,0)</f>
        <v>0</v>
      </c>
      <c r="AB8773" s="10" t="str">
        <f>Tableau1[[#This Row],[DOI]]</f>
        <v>doi: 10.1016/j.wneu.2017.02.064</v>
      </c>
      <c r="AC8773" s="13" t="str">
        <f>Tableau1[[#This Row],[Authors]]&amp;", "&amp;Tableau1[[#This Row],[Title]]&amp;" "&amp;Tableau1[[#This Row],[Journal]]&amp;". "&amp;Tableau1[[#This Row],[Year]]</f>
        <v>Eghbal K, Derakhshan N, Haghighat A., Ocular Manifestation of a Cervical Spine Injury: An Adult Case of Traumatic Atlantoaxial Rotatory Subluxation Manifesting with Nystagmus. World Neurosurg. 2017</v>
      </c>
    </row>
    <row r="8774" spans="1:29" ht="28.8" x14ac:dyDescent="0.3">
      <c r="A8774">
        <v>803</v>
      </c>
      <c r="B8774" t="s">
        <v>4066</v>
      </c>
      <c r="C8774" t="s">
        <v>14320</v>
      </c>
      <c r="D8774" t="s">
        <v>24486</v>
      </c>
      <c r="E8774" t="s">
        <v>2490</v>
      </c>
      <c r="F8774" s="10"/>
      <c r="G8774">
        <v>2018</v>
      </c>
      <c r="J8774">
        <v>0.78858354949435838</v>
      </c>
      <c r="L8774" t="s">
        <v>35296</v>
      </c>
      <c r="M8774">
        <v>29102607</v>
      </c>
      <c r="Q8774" s="10"/>
      <c r="R8774" s="11">
        <f t="shared" si="274"/>
        <v>0</v>
      </c>
      <c r="U8774" s="11">
        <f t="shared" si="275"/>
        <v>0</v>
      </c>
      <c r="Y8774" s="11">
        <f>IF(SUM(Tableau1[[#This Row],[Other access]:[Sci-hub access]])&gt;=1,1,0)</f>
        <v>0</v>
      </c>
      <c r="Z8774" s="12">
        <f>IF(OR(Tableau1[[#This Row],[Access R1 + S1+ T1 ]]&gt;=1,Tableau1[[#This Row],[Access V1 +W1 + X1]]&gt;=1),1,0)</f>
        <v>0</v>
      </c>
      <c r="AB8774" s="10" t="str">
        <f>Tableau1[[#This Row],[DOI]]</f>
        <v>doi: 10.1016/j.ajo.2017.10.016</v>
      </c>
      <c r="AC8774" s="13" t="str">
        <f>Tableau1[[#This Row],[Authors]]&amp;", "&amp;Tableau1[[#This Row],[Title]]&amp;" "&amp;Tableau1[[#This Row],[Journal]]&amp;". "&amp;Tableau1[[#This Row],[Year]]</f>
        <v>Zhao J, Xu X, Ellwein LB, Cai N, Guan H, He M, Liu P, Lv J, Sheng X, Yang P, Yi J, Yang M, Zhang R, Ding X, Du L, Li F, Lu H, Shao W, Wang J, Yuan Y, Zhou R, Zhuang W, et al., Prevalence of Vision Impairment in Older Adults in Rural China in 2014 and Comparisons With the 2006 China Nine-Province Survey. Am J Ophthalmol. 2018</v>
      </c>
    </row>
    <row r="8775" spans="1:29" x14ac:dyDescent="0.3">
      <c r="A8775">
        <v>6616</v>
      </c>
      <c r="B8775" t="s">
        <v>9531</v>
      </c>
      <c r="C8775" t="s">
        <v>19738</v>
      </c>
      <c r="D8775" t="s">
        <v>29963</v>
      </c>
      <c r="E8775" t="s">
        <v>2490</v>
      </c>
      <c r="F8775" s="10"/>
      <c r="G8775">
        <v>2017</v>
      </c>
      <c r="J8775">
        <v>0.78864738861143058</v>
      </c>
      <c r="L8775" t="s">
        <v>40981</v>
      </c>
      <c r="M8775">
        <v>28189482</v>
      </c>
      <c r="Q8775" s="10"/>
      <c r="R8775" s="11">
        <f t="shared" si="274"/>
        <v>0</v>
      </c>
      <c r="U8775" s="11">
        <f t="shared" si="275"/>
        <v>0</v>
      </c>
      <c r="Y8775" s="11">
        <f>IF(SUM(Tableau1[[#This Row],[Other access]:[Sci-hub access]])&gt;=1,1,0)</f>
        <v>0</v>
      </c>
      <c r="Z8775" s="12">
        <f>IF(OR(Tableau1[[#This Row],[Access R1 + S1+ T1 ]]&gt;=1,Tableau1[[#This Row],[Access V1 +W1 + X1]]&gt;=1),1,0)</f>
        <v>0</v>
      </c>
      <c r="AB8775" s="10" t="str">
        <f>Tableau1[[#This Row],[DOI]]</f>
        <v>doi: 10.1016/j.ajo.2017.01.032</v>
      </c>
      <c r="AC8775" s="13" t="str">
        <f>Tableau1[[#This Row],[Authors]]&amp;", "&amp;Tableau1[[#This Row],[Title]]&amp;" "&amp;Tableau1[[#This Row],[Journal]]&amp;". "&amp;Tableau1[[#This Row],[Year]]</f>
        <v>Ra E, Ito Y, Kawano K, Iwase T, Kaneko H, Ueno S, Yasuda S, Kataoka K, Terasaki H., Regeneration of Photoreceptor Outer Segments After Scleral Buckling Surgery for Rhegmatogenous Retinal Detachment. Am J Ophthalmol. 2017</v>
      </c>
    </row>
    <row r="8776" spans="1:29" x14ac:dyDescent="0.3">
      <c r="A8776">
        <v>11050</v>
      </c>
      <c r="B8776" t="s">
        <v>13472</v>
      </c>
      <c r="C8776" t="s">
        <v>23634</v>
      </c>
      <c r="D8776" t="s">
        <v>33926</v>
      </c>
      <c r="E8776" t="s">
        <v>2447</v>
      </c>
      <c r="F8776" s="10"/>
      <c r="G8776">
        <v>2017</v>
      </c>
      <c r="J8776">
        <v>0.78869502983564777</v>
      </c>
      <c r="L8776" t="s">
        <v>45291</v>
      </c>
      <c r="M8776">
        <v>26226235</v>
      </c>
      <c r="Q8776" s="10"/>
      <c r="R8776" s="11">
        <f t="shared" si="274"/>
        <v>0</v>
      </c>
      <c r="U8776" s="11">
        <f t="shared" si="275"/>
        <v>0</v>
      </c>
      <c r="Y8776" s="11">
        <f>IF(SUM(Tableau1[[#This Row],[Other access]:[Sci-hub access]])&gt;=1,1,0)</f>
        <v>0</v>
      </c>
      <c r="Z8776" s="12">
        <f>IF(OR(Tableau1[[#This Row],[Access R1 + S1+ T1 ]]&gt;=1,Tableau1[[#This Row],[Access V1 +W1 + X1]]&gt;=1),1,0)</f>
        <v>0</v>
      </c>
      <c r="AB8776" s="10" t="str">
        <f>Tableau1[[#This Row],[DOI]]</f>
        <v>doi: 10.1097/IOP.0000000000000532</v>
      </c>
      <c r="AC8776" s="13" t="str">
        <f>Tableau1[[#This Row],[Authors]]&amp;", "&amp;Tableau1[[#This Row],[Title]]&amp;" "&amp;Tableau1[[#This Row],[Journal]]&amp;". "&amp;Tableau1[[#This Row],[Year]]</f>
        <v>Bautista MJ, Perumal B, Jones DM, Meyer DR., Proliferative Fasciitis of the Orbit. Ophthal Plast Reconstr Surg. 2017</v>
      </c>
    </row>
    <row r="8777" spans="1:29" x14ac:dyDescent="0.3">
      <c r="A8777">
        <v>5884</v>
      </c>
      <c r="B8777" t="s">
        <v>8892</v>
      </c>
      <c r="C8777" t="s">
        <v>19107</v>
      </c>
      <c r="D8777" t="s">
        <v>29322</v>
      </c>
      <c r="E8777" t="s">
        <v>34193</v>
      </c>
      <c r="F8777" s="10"/>
      <c r="G8777">
        <v>2017</v>
      </c>
      <c r="J8777">
        <v>0.78874541440885726</v>
      </c>
      <c r="L8777" t="e">
        <v>#VALUE!</v>
      </c>
      <c r="M8777">
        <v>28275314</v>
      </c>
      <c r="Q8777" s="10"/>
      <c r="R8777" s="11">
        <f t="shared" si="274"/>
        <v>0</v>
      </c>
      <c r="U8777" s="11">
        <f t="shared" si="275"/>
        <v>0</v>
      </c>
      <c r="Y8777" s="11">
        <f>IF(SUM(Tableau1[[#This Row],[Other access]:[Sci-hub access]])&gt;=1,1,0)</f>
        <v>0</v>
      </c>
      <c r="Z8777" s="12">
        <f>IF(OR(Tableau1[[#This Row],[Access R1 + S1+ T1 ]]&gt;=1,Tableau1[[#This Row],[Access V1 +W1 + X1]]&gt;=1),1,0)</f>
        <v>0</v>
      </c>
      <c r="AB8777" s="10" t="e">
        <f>Tableau1[[#This Row],[DOI]]</f>
        <v>#VALUE!</v>
      </c>
      <c r="AC8777" s="13" t="str">
        <f>Tableau1[[#This Row],[Authors]]&amp;", "&amp;Tableau1[[#This Row],[Title]]&amp;" "&amp;Tableau1[[#This Row],[Journal]]&amp;". "&amp;Tableau1[[#This Row],[Year]]</f>
        <v>Santhanam A, Marino GK, Torricelli AA, Wilson SE., EBM regeneration and changes in EBM component mRNA expression in stromal cells after corneal injury. Mol Vis. 2017</v>
      </c>
    </row>
    <row r="8778" spans="1:29" x14ac:dyDescent="0.3">
      <c r="A8778">
        <v>10071</v>
      </c>
      <c r="B8778" t="s">
        <v>12585</v>
      </c>
      <c r="C8778" t="s">
        <v>22753</v>
      </c>
      <c r="D8778" t="s">
        <v>33034</v>
      </c>
      <c r="E8778" t="s">
        <v>2471</v>
      </c>
      <c r="F8778" s="10"/>
      <c r="G8778">
        <v>2017</v>
      </c>
      <c r="J8778">
        <v>0.78874746634452642</v>
      </c>
      <c r="L8778" t="s">
        <v>44327</v>
      </c>
      <c r="M8778">
        <v>27480335</v>
      </c>
      <c r="Q8778" s="10"/>
      <c r="R8778" s="11">
        <f t="shared" si="274"/>
        <v>0</v>
      </c>
      <c r="U8778" s="11">
        <f t="shared" si="275"/>
        <v>0</v>
      </c>
      <c r="Y8778" s="11">
        <f>IF(SUM(Tableau1[[#This Row],[Other access]:[Sci-hub access]])&gt;=1,1,0)</f>
        <v>0</v>
      </c>
      <c r="Z8778" s="12">
        <f>IF(OR(Tableau1[[#This Row],[Access R1 + S1+ T1 ]]&gt;=1,Tableau1[[#This Row],[Access V1 +W1 + X1]]&gt;=1),1,0)</f>
        <v>0</v>
      </c>
      <c r="AB8778" s="10" t="str">
        <f>Tableau1[[#This Row],[DOI]]</f>
        <v>doi: 10.1007/s10792-016-0311-7</v>
      </c>
      <c r="AC8778" s="13" t="str">
        <f>Tableau1[[#This Row],[Authors]]&amp;", "&amp;Tableau1[[#This Row],[Title]]&amp;" "&amp;Tableau1[[#This Row],[Journal]]&amp;". "&amp;Tableau1[[#This Row],[Year]]</f>
        <v>Türkcü FM, Şahin A, Yüksel H, Çınar Y, Cingü K, Altındağ S, Deveci Ö, Özkurt Z, Çaça İ., Activation of toxoplasma retinochoroiditis during pregnancy and evaluation of ocular findings in newborns. Int Ophthalmol. 2017</v>
      </c>
    </row>
    <row r="8779" spans="1:29" x14ac:dyDescent="0.3">
      <c r="A8779">
        <v>710</v>
      </c>
      <c r="B8779" t="s">
        <v>3973</v>
      </c>
      <c r="C8779" t="s">
        <v>14228</v>
      </c>
      <c r="D8779" t="s">
        <v>24393</v>
      </c>
      <c r="E8779" t="s">
        <v>2511</v>
      </c>
      <c r="F8779" s="10"/>
      <c r="G8779">
        <v>2017</v>
      </c>
      <c r="J8779">
        <v>0.78875492387778423</v>
      </c>
      <c r="L8779" t="s">
        <v>35203</v>
      </c>
      <c r="M8779">
        <v>29133649</v>
      </c>
      <c r="Q8779" s="10"/>
      <c r="R8779" s="11">
        <f t="shared" si="274"/>
        <v>0</v>
      </c>
      <c r="U8779" s="11">
        <f t="shared" si="275"/>
        <v>0</v>
      </c>
      <c r="Y8779" s="11">
        <f>IF(SUM(Tableau1[[#This Row],[Other access]:[Sci-hub access]])&gt;=1,1,0)</f>
        <v>0</v>
      </c>
      <c r="Z8779" s="12">
        <f>IF(OR(Tableau1[[#This Row],[Access R1 + S1+ T1 ]]&gt;=1,Tableau1[[#This Row],[Access V1 +W1 + X1]]&gt;=1),1,0)</f>
        <v>0</v>
      </c>
      <c r="AB8779" s="10" t="str">
        <f>Tableau1[[#This Row],[DOI]]</f>
        <v>doi: 10.4103/ijo.IJO_548_17</v>
      </c>
      <c r="AC8779" s="13" t="str">
        <f>Tableau1[[#This Row],[Authors]]&amp;", "&amp;Tableau1[[#This Row],[Title]]&amp;" "&amp;Tableau1[[#This Row],[Journal]]&amp;". "&amp;Tableau1[[#This Row],[Year]]</f>
        <v>Parija S, Mahajan P., Is pediatric ophthalmology a popular subspecialty in India: Present scenario and future remedies. Indian J Ophthalmol. 2017</v>
      </c>
    </row>
    <row r="8780" spans="1:29" ht="28.8" x14ac:dyDescent="0.3">
      <c r="A8780">
        <v>81</v>
      </c>
      <c r="B8780" t="s">
        <v>3344</v>
      </c>
      <c r="C8780" t="s">
        <v>13605</v>
      </c>
      <c r="D8780" t="s">
        <v>23764</v>
      </c>
      <c r="E8780" t="s">
        <v>2538</v>
      </c>
      <c r="F8780" s="10"/>
      <c r="G8780">
        <v>2017</v>
      </c>
      <c r="J8780">
        <v>0.78891388960087416</v>
      </c>
      <c r="L8780" t="s">
        <v>34599</v>
      </c>
      <c r="M8780">
        <v>29422755</v>
      </c>
      <c r="Q8780" s="10"/>
      <c r="R8780" s="11">
        <f t="shared" si="274"/>
        <v>0</v>
      </c>
      <c r="U8780" s="11">
        <f t="shared" si="275"/>
        <v>0</v>
      </c>
      <c r="Y8780" s="11">
        <f>IF(SUM(Tableau1[[#This Row],[Other access]:[Sci-hub access]])&gt;=1,1,0)</f>
        <v>0</v>
      </c>
      <c r="Z8780" s="12">
        <f>IF(OR(Tableau1[[#This Row],[Access R1 + S1+ T1 ]]&gt;=1,Tableau1[[#This Row],[Access V1 +W1 + X1]]&gt;=1),1,0)</f>
        <v>0</v>
      </c>
      <c r="AB8780" s="10" t="str">
        <f>Tableau1[[#This Row],[DOI]]</f>
        <v>doi: 10.4103/meajo.MEAJO_165_15</v>
      </c>
      <c r="AC8780" s="13" t="str">
        <f>Tableau1[[#This Row],[Authors]]&amp;", "&amp;Tableau1[[#This Row],[Title]]&amp;" "&amp;Tableau1[[#This Row],[Journal]]&amp;". "&amp;Tableau1[[#This Row],[Year]]</f>
        <v>Maharana PK, Raghuwanshi S, Chauhan AK, Rai VG, Pattebahadur R., Comparison of the Efficacy of Carboxymethylcellulose 0.5%, Hydroxypropyl-guar Containing Polyethylene Glycol 400/Propylene Glycol, and Hydroxypropyl Methyl Cellulose 0.3% Tear Substitutes in Improving Ocular Surface Disease Index in Cases of Dry Eye. Middle East Afr J Ophthalmol. 2017</v>
      </c>
    </row>
    <row r="8781" spans="1:29" x14ac:dyDescent="0.3">
      <c r="A8781">
        <v>5417</v>
      </c>
      <c r="B8781" t="s">
        <v>8467</v>
      </c>
      <c r="C8781" t="s">
        <v>18690</v>
      </c>
      <c r="D8781" t="s">
        <v>28897</v>
      </c>
      <c r="E8781" t="s">
        <v>2493</v>
      </c>
      <c r="F8781" s="10"/>
      <c r="G8781">
        <v>2017</v>
      </c>
      <c r="J8781">
        <v>0.78897645876907252</v>
      </c>
      <c r="L8781" t="e">
        <v>#VALUE!</v>
      </c>
      <c r="M8781">
        <v>28337043</v>
      </c>
      <c r="Q8781" s="10"/>
      <c r="R8781" s="11">
        <f t="shared" si="274"/>
        <v>0</v>
      </c>
      <c r="U8781" s="11">
        <f t="shared" si="275"/>
        <v>0</v>
      </c>
      <c r="Y8781" s="11">
        <f>IF(SUM(Tableau1[[#This Row],[Other access]:[Sci-hub access]])&gt;=1,1,0)</f>
        <v>0</v>
      </c>
      <c r="Z8781" s="12">
        <f>IF(OR(Tableau1[[#This Row],[Access R1 + S1+ T1 ]]&gt;=1,Tableau1[[#This Row],[Access V1 +W1 + X1]]&gt;=1),1,0)</f>
        <v>0</v>
      </c>
      <c r="AB8781" s="10" t="e">
        <f>Tableau1[[#This Row],[DOI]]</f>
        <v>#VALUE!</v>
      </c>
      <c r="AC8781" s="13" t="str">
        <f>Tableau1[[#This Row],[Authors]]&amp;", "&amp;Tableau1[[#This Row],[Title]]&amp;" "&amp;Tableau1[[#This Row],[Journal]]&amp;". "&amp;Tableau1[[#This Row],[Year]]</f>
        <v>Young N., Poststreptococcal episcleritis. N Z Med J. 2017</v>
      </c>
    </row>
    <row r="8782" spans="1:29" x14ac:dyDescent="0.3">
      <c r="A8782">
        <v>4298</v>
      </c>
      <c r="B8782" t="s">
        <v>7430</v>
      </c>
      <c r="C8782" t="s">
        <v>17666</v>
      </c>
      <c r="D8782" t="s">
        <v>27858</v>
      </c>
      <c r="E8782" t="s">
        <v>2496</v>
      </c>
      <c r="F8782" s="10"/>
      <c r="G8782">
        <v>2017</v>
      </c>
      <c r="J8782">
        <v>0.78908735797029983</v>
      </c>
      <c r="L8782" t="s">
        <v>38724</v>
      </c>
      <c r="M8782">
        <v>28457308</v>
      </c>
      <c r="Q8782" s="10"/>
      <c r="R8782" s="11">
        <f t="shared" si="274"/>
        <v>0</v>
      </c>
      <c r="U8782" s="11">
        <f t="shared" si="275"/>
        <v>0</v>
      </c>
      <c r="Y8782" s="11">
        <f>IF(SUM(Tableau1[[#This Row],[Other access]:[Sci-hub access]])&gt;=1,1,0)</f>
        <v>0</v>
      </c>
      <c r="Z8782" s="12">
        <f>IF(OR(Tableau1[[#This Row],[Access R1 + S1+ T1 ]]&gt;=1,Tableau1[[#This Row],[Access V1 +W1 + X1]]&gt;=1),1,0)</f>
        <v>0</v>
      </c>
      <c r="AB8782" s="10" t="str">
        <f>Tableau1[[#This Row],[DOI]]</f>
        <v>doi: 10.1016/j.jcjo.2016.10.010</v>
      </c>
      <c r="AC8782" s="13" t="str">
        <f>Tableau1[[#This Row],[Authors]]&amp;", "&amp;Tableau1[[#This Row],[Title]]&amp;" "&amp;Tableau1[[#This Row],[Journal]]&amp;". "&amp;Tableau1[[#This Row],[Year]]</f>
        <v>Merino-Suárez ML, Belmonte-Martin J, Rodrigo-Auría F, Pérez-Cambrodí RJ, Piñero DP., Optical coherence tomography and autofluoresceingraphy changes in solar retinopathy. Can J Ophthalmol. 2017</v>
      </c>
    </row>
    <row r="8783" spans="1:29" x14ac:dyDescent="0.3">
      <c r="A8783">
        <v>9282</v>
      </c>
      <c r="B8783" t="s">
        <v>11865</v>
      </c>
      <c r="C8783" t="s">
        <v>22040</v>
      </c>
      <c r="D8783" t="s">
        <v>32307</v>
      </c>
      <c r="E8783" t="s">
        <v>2445</v>
      </c>
      <c r="F8783" s="10"/>
      <c r="G8783">
        <v>2017</v>
      </c>
      <c r="J8783">
        <v>0.78909631946838399</v>
      </c>
      <c r="L8783" t="s">
        <v>43587</v>
      </c>
      <c r="M8783">
        <v>27749693</v>
      </c>
      <c r="Q8783" s="10"/>
      <c r="R8783" s="11">
        <f t="shared" si="274"/>
        <v>0</v>
      </c>
      <c r="U8783" s="11">
        <f t="shared" si="275"/>
        <v>0</v>
      </c>
      <c r="Y8783" s="11">
        <f>IF(SUM(Tableau1[[#This Row],[Other access]:[Sci-hub access]])&gt;=1,1,0)</f>
        <v>0</v>
      </c>
      <c r="Z8783" s="12">
        <f>IF(OR(Tableau1[[#This Row],[Access R1 + S1+ T1 ]]&gt;=1,Tableau1[[#This Row],[Access V1 +W1 + X1]]&gt;=1),1,0)</f>
        <v>0</v>
      </c>
      <c r="AB8783" s="10" t="str">
        <f>Tableau1[[#This Row],[DOI]]</f>
        <v>doi: 10.1097/IAE.0000000000001335</v>
      </c>
      <c r="AC8783" s="13" t="str">
        <f>Tableau1[[#This Row],[Authors]]&amp;", "&amp;Tableau1[[#This Row],[Title]]&amp;" "&amp;Tableau1[[#This Row],[Journal]]&amp;". "&amp;Tableau1[[#This Row],[Year]]</f>
        <v>Bazzazi N, Akbarzadeh S, Yavarikia M, Poorolajal J, Fouladi DF., HIGH MYOPIA AND DIABETIC RETINOPATHY: A Contralateral Eye Study in Diabetic Patients With High Myopic Anisometropia. Retina. 2017</v>
      </c>
    </row>
    <row r="8784" spans="1:29" x14ac:dyDescent="0.3">
      <c r="A8784">
        <v>891</v>
      </c>
      <c r="B8784" t="s">
        <v>377</v>
      </c>
      <c r="C8784" t="s">
        <v>378</v>
      </c>
      <c r="D8784" t="s">
        <v>24574</v>
      </c>
      <c r="E8784" t="s">
        <v>2496</v>
      </c>
      <c r="F8784" s="10"/>
      <c r="G8784">
        <v>2017</v>
      </c>
      <c r="J8784">
        <v>0.78911882347289475</v>
      </c>
      <c r="L8784" t="s">
        <v>35379</v>
      </c>
      <c r="M8784">
        <v>29074012</v>
      </c>
      <c r="Q8784" s="10"/>
      <c r="R8784" s="11">
        <f t="shared" si="274"/>
        <v>0</v>
      </c>
      <c r="U8784" s="11">
        <f t="shared" si="275"/>
        <v>0</v>
      </c>
      <c r="Y8784" s="11">
        <f>IF(SUM(Tableau1[[#This Row],[Other access]:[Sci-hub access]])&gt;=1,1,0)</f>
        <v>0</v>
      </c>
      <c r="Z8784" s="12">
        <f>IF(OR(Tableau1[[#This Row],[Access R1 + S1+ T1 ]]&gt;=1,Tableau1[[#This Row],[Access V1 +W1 + X1]]&gt;=1),1,0)</f>
        <v>0</v>
      </c>
      <c r="AB8784" s="10" t="str">
        <f>Tableau1[[#This Row],[DOI]]</f>
        <v>doi: 10.1016/j.jcjo.2017.09.026</v>
      </c>
      <c r="AC8784" s="13" t="str">
        <f>Tableau1[[#This Row],[Authors]]&amp;", "&amp;Tableau1[[#This Row],[Title]]&amp;" "&amp;Tableau1[[#This Row],[Journal]]&amp;". "&amp;Tableau1[[#This Row],[Year]]</f>
        <v>Zhang J, Upala S, Sanguankeo A., Relationship between vitamin D deficiency and diabetic retinopathy: a meta-analysis. Can J Ophthalmol. 2017</v>
      </c>
    </row>
    <row r="8785" spans="1:29" x14ac:dyDescent="0.3">
      <c r="A8785">
        <v>4761</v>
      </c>
      <c r="B8785" t="s">
        <v>7867</v>
      </c>
      <c r="C8785" t="s">
        <v>18097</v>
      </c>
      <c r="D8785" t="s">
        <v>28297</v>
      </c>
      <c r="E8785" t="s">
        <v>2541</v>
      </c>
      <c r="F8785" s="10"/>
      <c r="G8785">
        <v>2017</v>
      </c>
      <c r="J8785">
        <v>0.78927367331076637</v>
      </c>
      <c r="L8785" t="s">
        <v>39176</v>
      </c>
      <c r="M8785">
        <v>28410278</v>
      </c>
      <c r="Q8785" s="10"/>
      <c r="R8785" s="11">
        <f t="shared" si="274"/>
        <v>0</v>
      </c>
      <c r="U8785" s="11">
        <f t="shared" si="275"/>
        <v>0</v>
      </c>
      <c r="Y8785" s="11">
        <f>IF(SUM(Tableau1[[#This Row],[Other access]:[Sci-hub access]])&gt;=1,1,0)</f>
        <v>0</v>
      </c>
      <c r="Z8785" s="12">
        <f>IF(OR(Tableau1[[#This Row],[Access R1 + S1+ T1 ]]&gt;=1,Tableau1[[#This Row],[Access V1 +W1 + X1]]&gt;=1),1,0)</f>
        <v>0</v>
      </c>
      <c r="AB8785" s="10" t="str">
        <f>Tableau1[[#This Row],[DOI]]</f>
        <v>doi: 10.1097/WNO.0000000000000508</v>
      </c>
      <c r="AC8785" s="13" t="str">
        <f>Tableau1[[#This Row],[Authors]]&amp;", "&amp;Tableau1[[#This Row],[Title]]&amp;" "&amp;Tableau1[[#This Row],[Journal]]&amp;". "&amp;Tableau1[[#This Row],[Year]]</f>
        <v>Bennett JL, Owens GP., Neuromyelitis Optica: Deciphering a Complex Immune-Mediated Astrocytopathy. J Neuroophthalmol. 2017</v>
      </c>
    </row>
    <row r="8786" spans="1:29" ht="28.8" x14ac:dyDescent="0.3">
      <c r="A8786">
        <v>168</v>
      </c>
      <c r="B8786" t="s">
        <v>3431</v>
      </c>
      <c r="C8786" t="s">
        <v>13692</v>
      </c>
      <c r="D8786" t="s">
        <v>23851</v>
      </c>
      <c r="E8786" t="s">
        <v>2462</v>
      </c>
      <c r="F8786" s="10"/>
      <c r="G8786">
        <v>2018</v>
      </c>
      <c r="J8786">
        <v>0.78942691045763946</v>
      </c>
      <c r="L8786" t="s">
        <v>34684</v>
      </c>
      <c r="M8786">
        <v>29378528</v>
      </c>
      <c r="Q8786" s="10"/>
      <c r="R8786" s="11">
        <f t="shared" si="274"/>
        <v>0</v>
      </c>
      <c r="U8786" s="11">
        <f t="shared" si="275"/>
        <v>0</v>
      </c>
      <c r="Y8786" s="11">
        <f>IF(SUM(Tableau1[[#This Row],[Other access]:[Sci-hub access]])&gt;=1,1,0)</f>
        <v>0</v>
      </c>
      <c r="Z8786" s="12">
        <f>IF(OR(Tableau1[[#This Row],[Access R1 + S1+ T1 ]]&gt;=1,Tableau1[[#This Row],[Access V1 +W1 + X1]]&gt;=1),1,0)</f>
        <v>0</v>
      </c>
      <c r="AB8786" s="10" t="str">
        <f>Tableau1[[#This Row],[DOI]]</f>
        <v>doi: 10.1186/s12886-018-0688-3</v>
      </c>
      <c r="AC8786" s="13" t="str">
        <f>Tableau1[[#This Row],[Authors]]&amp;", "&amp;Tableau1[[#This Row],[Title]]&amp;" "&amp;Tableau1[[#This Row],[Journal]]&amp;". "&amp;Tableau1[[#This Row],[Year]]</f>
        <v>Elwes F, Borooah S, Aspinall P, Sim PY, Loo CY, Armbrecht AM, Dhillon B, Cackett P., Clinical outcomes of switching to aflibercept using a pro re nata treatment regimen in patients with neovascular age-related macular degeneration who incompletely responded to ranibizumab. BMC Ophthalmol. 2018</v>
      </c>
    </row>
    <row r="8787" spans="1:29" x14ac:dyDescent="0.3">
      <c r="A8787">
        <v>10792</v>
      </c>
      <c r="B8787" t="s">
        <v>13247</v>
      </c>
      <c r="C8787" t="s">
        <v>23410</v>
      </c>
      <c r="D8787" t="s">
        <v>33701</v>
      </c>
      <c r="E8787" t="s">
        <v>2699</v>
      </c>
      <c r="F8787" s="10"/>
      <c r="G8787">
        <v>2017</v>
      </c>
      <c r="J8787">
        <v>0.78950646437638472</v>
      </c>
      <c r="L8787" t="s">
        <v>45039</v>
      </c>
      <c r="M8787">
        <v>27037181</v>
      </c>
      <c r="Q8787" s="10"/>
      <c r="R8787" s="11">
        <f t="shared" si="274"/>
        <v>0</v>
      </c>
      <c r="U8787" s="11">
        <f t="shared" si="275"/>
        <v>0</v>
      </c>
      <c r="Y8787" s="11">
        <f>IF(SUM(Tableau1[[#This Row],[Other access]:[Sci-hub access]])&gt;=1,1,0)</f>
        <v>0</v>
      </c>
      <c r="Z8787" s="12">
        <f>IF(OR(Tableau1[[#This Row],[Access R1 + S1+ T1 ]]&gt;=1,Tableau1[[#This Row],[Access V1 +W1 + X1]]&gt;=1),1,0)</f>
        <v>0</v>
      </c>
      <c r="AB8787" s="10" t="str">
        <f>Tableau1[[#This Row],[DOI]]</f>
        <v>doi: 10.1177/1352458516642315</v>
      </c>
      <c r="AC8787" s="13" t="str">
        <f>Tableau1[[#This Row],[Authors]]&amp;", "&amp;Tableau1[[#This Row],[Title]]&amp;" "&amp;Tableau1[[#This Row],[Journal]]&amp;". "&amp;Tableau1[[#This Row],[Year]]</f>
        <v>Burton JM, Eliasziw M, Trufyn J, Tung C, Carter G, Costello F., A prospective cohort study of vitamin D in optic neuritis recovery. Mult Scler. 2017</v>
      </c>
    </row>
    <row r="8788" spans="1:29" ht="28.8" x14ac:dyDescent="0.3">
      <c r="A8788">
        <v>6906</v>
      </c>
      <c r="B8788" t="s">
        <v>9778</v>
      </c>
      <c r="C8788" t="s">
        <v>19981</v>
      </c>
      <c r="D8788" t="s">
        <v>30212</v>
      </c>
      <c r="E8788" t="s">
        <v>2438</v>
      </c>
      <c r="F8788" s="10"/>
      <c r="G8788">
        <v>2017</v>
      </c>
      <c r="J8788">
        <v>0.78966029174874286</v>
      </c>
      <c r="L8788" t="s">
        <v>41265</v>
      </c>
      <c r="M8788">
        <v>28148529</v>
      </c>
      <c r="Q8788" s="10"/>
      <c r="R8788" s="11">
        <f t="shared" si="274"/>
        <v>0</v>
      </c>
      <c r="U8788" s="11">
        <f t="shared" si="275"/>
        <v>0</v>
      </c>
      <c r="Y8788" s="11">
        <f>IF(SUM(Tableau1[[#This Row],[Other access]:[Sci-hub access]])&gt;=1,1,0)</f>
        <v>0</v>
      </c>
      <c r="Z8788" s="12">
        <f>IF(OR(Tableau1[[#This Row],[Access R1 + S1+ T1 ]]&gt;=1,Tableau1[[#This Row],[Access V1 +W1 + X1]]&gt;=1),1,0)</f>
        <v>0</v>
      </c>
      <c r="AB8788" s="10" t="str">
        <f>Tableau1[[#This Row],[DOI]]</f>
        <v>doi: 10.1136/bjophthalmol-2016-309642</v>
      </c>
      <c r="AC8788" s="13" t="str">
        <f>Tableau1[[#This Row],[Authors]]&amp;", "&amp;Tableau1[[#This Row],[Title]]&amp;" "&amp;Tableau1[[#This Row],[Journal]]&amp;". "&amp;Tableau1[[#This Row],[Year]]</f>
        <v>Geyman LS, Garg RA, Suwan Y, Trivedi V, Krawitz BD, Mo S, Pinhas A, Tantraworasin A, Chui TYP, Ritch R, Rosen RB., Peripapillary perfused capillary density in primary open-angle glaucoma across disease stage: an optical coherence tomography angiography study. Br J Ophthalmol. 2017</v>
      </c>
    </row>
    <row r="8789" spans="1:29" x14ac:dyDescent="0.3">
      <c r="A8789">
        <v>440</v>
      </c>
      <c r="B8789" t="s">
        <v>3703</v>
      </c>
      <c r="C8789" t="s">
        <v>13963</v>
      </c>
      <c r="D8789" t="s">
        <v>24123</v>
      </c>
      <c r="E8789" t="s">
        <v>2462</v>
      </c>
      <c r="F8789" s="10"/>
      <c r="G8789">
        <v>2017</v>
      </c>
      <c r="J8789">
        <v>0.78984131147332537</v>
      </c>
      <c r="L8789" t="s">
        <v>34944</v>
      </c>
      <c r="M8789">
        <v>29212538</v>
      </c>
      <c r="Q8789" s="10"/>
      <c r="R8789" s="11">
        <f t="shared" si="274"/>
        <v>0</v>
      </c>
      <c r="U8789" s="11">
        <f t="shared" si="275"/>
        <v>0</v>
      </c>
      <c r="Y8789" s="11">
        <f>IF(SUM(Tableau1[[#This Row],[Other access]:[Sci-hub access]])&gt;=1,1,0)</f>
        <v>0</v>
      </c>
      <c r="Z8789" s="12">
        <f>IF(OR(Tableau1[[#This Row],[Access R1 + S1+ T1 ]]&gt;=1,Tableau1[[#This Row],[Access V1 +W1 + X1]]&gt;=1),1,0)</f>
        <v>0</v>
      </c>
      <c r="AB8789" s="10" t="str">
        <f>Tableau1[[#This Row],[DOI]]</f>
        <v>doi: 10.1186/s12886-017-0640-y</v>
      </c>
      <c r="AC8789" s="13" t="str">
        <f>Tableau1[[#This Row],[Authors]]&amp;", "&amp;Tableau1[[#This Row],[Title]]&amp;" "&amp;Tableau1[[#This Row],[Journal]]&amp;". "&amp;Tableau1[[#This Row],[Year]]</f>
        <v>Myers MH, Iannaccone A, Bidelman GM., A pilot investigation of audiovisual processing and multisensory integration in patients with inherited retinal dystrophies. BMC Ophthalmol. 2017</v>
      </c>
    </row>
    <row r="8790" spans="1:29" ht="28.8" x14ac:dyDescent="0.3">
      <c r="A8790">
        <v>943</v>
      </c>
      <c r="B8790" t="s">
        <v>4205</v>
      </c>
      <c r="C8790" t="s">
        <v>14459</v>
      </c>
      <c r="D8790" t="s">
        <v>24626</v>
      </c>
      <c r="E8790" t="s">
        <v>2589</v>
      </c>
      <c r="F8790" s="10"/>
      <c r="G8790">
        <v>2017</v>
      </c>
      <c r="J8790">
        <v>0.79004808432396201</v>
      </c>
      <c r="L8790" t="s">
        <v>35431</v>
      </c>
      <c r="M8790">
        <v>29055481</v>
      </c>
      <c r="Q8790" s="10"/>
      <c r="R8790" s="11">
        <f t="shared" si="274"/>
        <v>0</v>
      </c>
      <c r="U8790" s="11">
        <f t="shared" si="275"/>
        <v>0</v>
      </c>
      <c r="Y8790" s="11">
        <f>IF(SUM(Tableau1[[#This Row],[Other access]:[Sci-hub access]])&gt;=1,1,0)</f>
        <v>0</v>
      </c>
      <c r="Z8790" s="12">
        <f>IF(OR(Tableau1[[#This Row],[Access R1 + S1+ T1 ]]&gt;=1,Tableau1[[#This Row],[Access V1 +W1 + X1]]&gt;=1),1,0)</f>
        <v>0</v>
      </c>
      <c r="AB8790" s="10" t="str">
        <f>Tableau1[[#This Row],[DOI]]</f>
        <v>doi: 10.1016/j.msard.2017.07.013</v>
      </c>
      <c r="AC8790" s="13" t="str">
        <f>Tableau1[[#This Row],[Authors]]&amp;", "&amp;Tableau1[[#This Row],[Title]]&amp;" "&amp;Tableau1[[#This Row],[Journal]]&amp;". "&amp;Tableau1[[#This Row],[Year]]</f>
        <v>Vanikieti K, Poonyathalang A, Jindahra P, Bouzika P, Rizzo JF 3rd, Cestari DM., Clinical characteristics and long-term visual outcome of optic neuritis in neuromyelitis optica spectrum disorder: A comparison between Thai and American-Caucasian cohorts. Mult Scler Relat Disord. 2017</v>
      </c>
    </row>
    <row r="8791" spans="1:29" x14ac:dyDescent="0.3">
      <c r="A8791">
        <v>3020</v>
      </c>
      <c r="B8791" t="s">
        <v>6213</v>
      </c>
      <c r="C8791" t="s">
        <v>16458</v>
      </c>
      <c r="D8791" t="s">
        <v>26637</v>
      </c>
      <c r="E8791" t="s">
        <v>2464</v>
      </c>
      <c r="F8791" s="10"/>
      <c r="G8791">
        <v>2017</v>
      </c>
      <c r="J8791">
        <v>0.79006682190528166</v>
      </c>
      <c r="L8791" t="s">
        <v>37474</v>
      </c>
      <c r="M8791">
        <v>28650875</v>
      </c>
      <c r="Q8791" s="10"/>
      <c r="R8791" s="11">
        <f t="shared" si="274"/>
        <v>0</v>
      </c>
      <c r="U8791" s="11">
        <f t="shared" si="275"/>
        <v>0</v>
      </c>
      <c r="Y8791" s="11">
        <f>IF(SUM(Tableau1[[#This Row],[Other access]:[Sci-hub access]])&gt;=1,1,0)</f>
        <v>0</v>
      </c>
      <c r="Z8791" s="12">
        <f>IF(OR(Tableau1[[#This Row],[Access R1 + S1+ T1 ]]&gt;=1,Tableau1[[#This Row],[Access V1 +W1 + X1]]&gt;=1),1,0)</f>
        <v>0</v>
      </c>
      <c r="AB8791" s="10" t="str">
        <f>Tableau1[[#This Row],[DOI]]</f>
        <v>doi: 10.1097/ICU.0000000000000404</v>
      </c>
      <c r="AC8791" s="13" t="str">
        <f>Tableau1[[#This Row],[Authors]]&amp;", "&amp;Tableau1[[#This Row],[Title]]&amp;" "&amp;Tableau1[[#This Row],[Journal]]&amp;". "&amp;Tableau1[[#This Row],[Year]]</f>
        <v>Sadagopan KA., Practical approach to syndromic pediatric retinal dystrophies. Curr Opin Ophthalmol. 2017</v>
      </c>
    </row>
    <row r="8792" spans="1:29" x14ac:dyDescent="0.3">
      <c r="A8792">
        <v>3670</v>
      </c>
      <c r="B8792" t="s">
        <v>265</v>
      </c>
      <c r="C8792" t="s">
        <v>266</v>
      </c>
      <c r="D8792" t="s">
        <v>267</v>
      </c>
      <c r="E8792" t="s">
        <v>2964</v>
      </c>
      <c r="F8792" s="10"/>
      <c r="G8792">
        <v>2017</v>
      </c>
      <c r="J8792">
        <v>0.79021886073512615</v>
      </c>
      <c r="L8792" t="s">
        <v>38114</v>
      </c>
      <c r="M8792">
        <v>28549308</v>
      </c>
      <c r="Q8792" s="10"/>
      <c r="R8792" s="11">
        <f t="shared" si="274"/>
        <v>0</v>
      </c>
      <c r="U8792" s="11">
        <f t="shared" si="275"/>
        <v>0</v>
      </c>
      <c r="Y8792" s="11">
        <f>IF(SUM(Tableau1[[#This Row],[Other access]:[Sci-hub access]])&gt;=1,1,0)</f>
        <v>0</v>
      </c>
      <c r="Z8792" s="12">
        <f>IF(OR(Tableau1[[#This Row],[Access R1 + S1+ T1 ]]&gt;=1,Tableau1[[#This Row],[Access V1 +W1 + X1]]&gt;=1),1,0)</f>
        <v>0</v>
      </c>
      <c r="AB8792" s="10" t="str">
        <f>Tableau1[[#This Row],[DOI]]</f>
        <v>doi: 10.1016/j.envres.2017.05.017</v>
      </c>
      <c r="AC8792" s="13" t="str">
        <f>Tableau1[[#This Row],[Authors]]&amp;", "&amp;Tableau1[[#This Row],[Title]]&amp;" "&amp;Tableau1[[#This Row],[Journal]]&amp;". "&amp;Tableau1[[#This Row],[Year]]</f>
        <v>Auger N, Rhéaume MA, Bilodeau-Bertrand M, Tang T, Kosatsky T., Climate and the eye: Case-crossover analysis of retinal detachment after exposure to ambient heat. Environ Res. 2017</v>
      </c>
    </row>
    <row r="8793" spans="1:29" x14ac:dyDescent="0.3">
      <c r="A8793">
        <v>1409</v>
      </c>
      <c r="B8793" t="s">
        <v>4667</v>
      </c>
      <c r="C8793" t="s">
        <v>14918</v>
      </c>
      <c r="D8793" t="s">
        <v>25088</v>
      </c>
      <c r="E8793" t="s">
        <v>2549</v>
      </c>
      <c r="F8793" s="10"/>
      <c r="G8793">
        <v>2017</v>
      </c>
      <c r="J8793">
        <v>0.7903131985461348</v>
      </c>
      <c r="L8793" t="s">
        <v>35890</v>
      </c>
      <c r="M8793">
        <v>28954025</v>
      </c>
      <c r="Q8793" s="10"/>
      <c r="R8793" s="11">
        <f t="shared" si="274"/>
        <v>0</v>
      </c>
      <c r="U8793" s="11">
        <f t="shared" si="275"/>
        <v>0</v>
      </c>
      <c r="Y8793" s="11">
        <f>IF(SUM(Tableau1[[#This Row],[Other access]:[Sci-hub access]])&gt;=1,1,0)</f>
        <v>0</v>
      </c>
      <c r="Z8793" s="12">
        <f>IF(OR(Tableau1[[#This Row],[Access R1 + S1+ T1 ]]&gt;=1,Tableau1[[#This Row],[Access V1 +W1 + X1]]&gt;=1),1,0)</f>
        <v>0</v>
      </c>
      <c r="AB8793" s="10" t="str">
        <f>Tableau1[[#This Row],[DOI]]</f>
        <v>doi: 10.5935/0004-2749.20170059</v>
      </c>
      <c r="AC8793" s="13" t="str">
        <f>Tableau1[[#This Row],[Authors]]&amp;", "&amp;Tableau1[[#This Row],[Title]]&amp;" "&amp;Tableau1[[#This Row],[Journal]]&amp;". "&amp;Tableau1[[#This Row],[Year]]</f>
        <v>Goktas SE, Katircioglu Y, Celik T, Ornek F., Surgical amniotic membrane transplantation after conjunctival and limbal tumor excision. Arq Bras Oftalmol. 2017</v>
      </c>
    </row>
    <row r="8794" spans="1:29" x14ac:dyDescent="0.3">
      <c r="A8794">
        <v>11061</v>
      </c>
      <c r="B8794" t="s">
        <v>13482</v>
      </c>
      <c r="C8794" t="s">
        <v>23644</v>
      </c>
      <c r="D8794" t="s">
        <v>33936</v>
      </c>
      <c r="E8794" t="s">
        <v>2447</v>
      </c>
      <c r="F8794" s="10"/>
      <c r="G8794">
        <v>2017</v>
      </c>
      <c r="J8794">
        <v>0.79037832977819888</v>
      </c>
      <c r="L8794" t="s">
        <v>45302</v>
      </c>
      <c r="M8794">
        <v>26154590</v>
      </c>
      <c r="Q8794" s="10"/>
      <c r="R8794" s="11">
        <f t="shared" si="274"/>
        <v>0</v>
      </c>
      <c r="U8794" s="11">
        <f t="shared" si="275"/>
        <v>0</v>
      </c>
      <c r="Y8794" s="11">
        <f>IF(SUM(Tableau1[[#This Row],[Other access]:[Sci-hub access]])&gt;=1,1,0)</f>
        <v>0</v>
      </c>
      <c r="Z8794" s="12">
        <f>IF(OR(Tableau1[[#This Row],[Access R1 + S1+ T1 ]]&gt;=1,Tableau1[[#This Row],[Access V1 +W1 + X1]]&gt;=1),1,0)</f>
        <v>0</v>
      </c>
      <c r="AB8794" s="10" t="str">
        <f>Tableau1[[#This Row],[DOI]]</f>
        <v>doi: 10.1097/IOP.0000000000000475</v>
      </c>
      <c r="AC8794" s="13" t="str">
        <f>Tableau1[[#This Row],[Authors]]&amp;", "&amp;Tableau1[[#This Row],[Title]]&amp;" "&amp;Tableau1[[#This Row],[Journal]]&amp;". "&amp;Tableau1[[#This Row],[Year]]</f>
        <v>Vargason CW, Mawn LA., Orbital Myositis as Both a Presenting and Associated Extraintestinal Sign of Crohn's Disease. Ophthal Plast Reconstr Surg. 2017</v>
      </c>
    </row>
    <row r="8795" spans="1:29" x14ac:dyDescent="0.3">
      <c r="A8795">
        <v>47</v>
      </c>
      <c r="B8795" t="s">
        <v>3310</v>
      </c>
      <c r="C8795" t="s">
        <v>13571</v>
      </c>
      <c r="D8795" t="s">
        <v>23730</v>
      </c>
      <c r="E8795" t="s">
        <v>33979</v>
      </c>
      <c r="F8795" s="10"/>
      <c r="G8795">
        <v>2018</v>
      </c>
      <c r="J8795">
        <v>0.79051485470734395</v>
      </c>
      <c r="L8795" t="s">
        <v>34565</v>
      </c>
      <c r="M8795">
        <v>29458478</v>
      </c>
      <c r="Q8795" s="10"/>
      <c r="R8795" s="11">
        <f t="shared" si="274"/>
        <v>0</v>
      </c>
      <c r="U8795" s="11">
        <f t="shared" si="275"/>
        <v>0</v>
      </c>
      <c r="Y8795" s="11">
        <f>IF(SUM(Tableau1[[#This Row],[Other access]:[Sci-hub access]])&gt;=1,1,0)</f>
        <v>0</v>
      </c>
      <c r="Z8795" s="12">
        <f>IF(OR(Tableau1[[#This Row],[Access R1 + S1+ T1 ]]&gt;=1,Tableau1[[#This Row],[Access V1 +W1 + X1]]&gt;=1),1,0)</f>
        <v>0</v>
      </c>
      <c r="AB8795" s="10" t="str">
        <f>Tableau1[[#This Row],[DOI]]</f>
        <v>doi: 10.1099/ijsem.0.002589</v>
      </c>
      <c r="AC8795" s="13" t="str">
        <f>Tableau1[[#This Row],[Authors]]&amp;", "&amp;Tableau1[[#This Row],[Title]]&amp;" "&amp;Tableau1[[#This Row],[Journal]]&amp;". "&amp;Tableau1[[#This Row],[Year]]</f>
        <v>Teng JLL, Tang Y, Wong SSY, Chiu TH, Zhao Z, Chan E, Ngan AHY, Lau SKP, Woo PCY., Tsukamurella ocularis sp. nov. and Tsukamurella hominis sp. nov., isolated from patients with conjunctivitis in Hong Kong. Int J Syst Evol Microbiol. 2018</v>
      </c>
    </row>
    <row r="8796" spans="1:29" x14ac:dyDescent="0.3">
      <c r="A8796">
        <v>1640</v>
      </c>
      <c r="B8796" t="s">
        <v>4892</v>
      </c>
      <c r="C8796" t="s">
        <v>15142</v>
      </c>
      <c r="D8796" t="s">
        <v>25313</v>
      </c>
      <c r="E8796" t="s">
        <v>2511</v>
      </c>
      <c r="F8796" s="10"/>
      <c r="G8796">
        <v>2017</v>
      </c>
      <c r="J8796">
        <v>0.79080825769391949</v>
      </c>
      <c r="L8796" t="s">
        <v>36119</v>
      </c>
      <c r="M8796">
        <v>28905844</v>
      </c>
      <c r="Q8796" s="10"/>
      <c r="R8796" s="11">
        <f t="shared" si="274"/>
        <v>0</v>
      </c>
      <c r="U8796" s="11">
        <f t="shared" si="275"/>
        <v>0</v>
      </c>
      <c r="Y8796" s="11">
        <f>IF(SUM(Tableau1[[#This Row],[Other access]:[Sci-hub access]])&gt;=1,1,0)</f>
        <v>0</v>
      </c>
      <c r="Z8796" s="12">
        <f>IF(OR(Tableau1[[#This Row],[Access R1 + S1+ T1 ]]&gt;=1,Tableau1[[#This Row],[Access V1 +W1 + X1]]&gt;=1),1,0)</f>
        <v>0</v>
      </c>
      <c r="AB8796" s="10" t="str">
        <f>Tableau1[[#This Row],[DOI]]</f>
        <v>doi: 10.4103/ijo.IJO_347_17</v>
      </c>
      <c r="AC8796" s="13" t="str">
        <f>Tableau1[[#This Row],[Authors]]&amp;", "&amp;Tableau1[[#This Row],[Title]]&amp;" "&amp;Tableau1[[#This Row],[Journal]]&amp;". "&amp;Tableau1[[#This Row],[Year]]</f>
        <v>Patil M, Ganger A, Sharma S, Saxena R., Metastatic renal cell carcinoma presenting as one-and-a-half syndrome. Indian J Ophthalmol. 2017</v>
      </c>
    </row>
    <row r="8797" spans="1:29" x14ac:dyDescent="0.3">
      <c r="A8797">
        <v>6453</v>
      </c>
      <c r="B8797" t="s">
        <v>9388</v>
      </c>
      <c r="C8797" t="s">
        <v>19596</v>
      </c>
      <c r="D8797" t="s">
        <v>29819</v>
      </c>
      <c r="E8797" t="s">
        <v>2494</v>
      </c>
      <c r="F8797" s="10"/>
      <c r="G8797">
        <v>2017</v>
      </c>
      <c r="J8797">
        <v>0.79087671897157052</v>
      </c>
      <c r="L8797" t="s">
        <v>40822</v>
      </c>
      <c r="M8797">
        <v>28211176</v>
      </c>
      <c r="Q8797" s="10"/>
      <c r="R8797" s="11">
        <f t="shared" si="274"/>
        <v>0</v>
      </c>
      <c r="U8797" s="11">
        <f t="shared" si="275"/>
        <v>0</v>
      </c>
      <c r="Y8797" s="11">
        <f>IF(SUM(Tableau1[[#This Row],[Other access]:[Sci-hub access]])&gt;=1,1,0)</f>
        <v>0</v>
      </c>
      <c r="Z8797" s="12">
        <f>IF(OR(Tableau1[[#This Row],[Access R1 + S1+ T1 ]]&gt;=1,Tableau1[[#This Row],[Access V1 +W1 + X1]]&gt;=1),1,0)</f>
        <v>0</v>
      </c>
      <c r="AB8797" s="10" t="str">
        <f>Tableau1[[#This Row],[DOI]]</f>
        <v>doi: 10.1111/opo.12354</v>
      </c>
      <c r="AC8797" s="13" t="str">
        <f>Tableau1[[#This Row],[Authors]]&amp;", "&amp;Tableau1[[#This Row],[Title]]&amp;" "&amp;Tableau1[[#This Row],[Journal]]&amp;". "&amp;Tableau1[[#This Row],[Year]]</f>
        <v>Osuagwu UL, Suheimat M, Atchison DA., Peripheral aberrations in adult hyperopes, emmetropes and myopes. Ophthalmic Physiol Opt. 2017</v>
      </c>
    </row>
    <row r="8798" spans="1:29" x14ac:dyDescent="0.3">
      <c r="A8798">
        <v>2391</v>
      </c>
      <c r="B8798" t="s">
        <v>5617</v>
      </c>
      <c r="C8798" t="s">
        <v>15862</v>
      </c>
      <c r="D8798" t="s">
        <v>26039</v>
      </c>
      <c r="E8798" t="s">
        <v>2446</v>
      </c>
      <c r="F8798" s="10"/>
      <c r="G8798">
        <v>2017</v>
      </c>
      <c r="J8798">
        <v>0.79095573448660661</v>
      </c>
      <c r="L8798" t="s">
        <v>36856</v>
      </c>
      <c r="M8798">
        <v>28753216</v>
      </c>
      <c r="Q8798" s="10"/>
      <c r="R8798" s="11">
        <f t="shared" si="274"/>
        <v>0</v>
      </c>
      <c r="U8798" s="11">
        <f t="shared" si="275"/>
        <v>0</v>
      </c>
      <c r="Y8798" s="11">
        <f>IF(SUM(Tableau1[[#This Row],[Other access]:[Sci-hub access]])&gt;=1,1,0)</f>
        <v>0</v>
      </c>
      <c r="Z8798" s="12">
        <f>IF(OR(Tableau1[[#This Row],[Access R1 + S1+ T1 ]]&gt;=1,Tableau1[[#This Row],[Access V1 +W1 + X1]]&gt;=1),1,0)</f>
        <v>0</v>
      </c>
      <c r="AB8798" s="10" t="str">
        <f>Tableau1[[#This Row],[DOI]]</f>
        <v>doi: 10.3928/01913913-20170703-01</v>
      </c>
      <c r="AC8798" s="13" t="str">
        <f>Tableau1[[#This Row],[Authors]]&amp;", "&amp;Tableau1[[#This Row],[Title]]&amp;" "&amp;Tableau1[[#This Row],[Journal]]&amp;". "&amp;Tableau1[[#This Row],[Year]]</f>
        <v>Sobol EK, Rosenberg JB., Strabismus After Ocular Surgery. J Pediatr Ophthalmol Strabismus. 2017</v>
      </c>
    </row>
    <row r="8799" spans="1:29" x14ac:dyDescent="0.3">
      <c r="A8799">
        <v>9187</v>
      </c>
      <c r="B8799" t="s">
        <v>11780</v>
      </c>
      <c r="C8799" t="s">
        <v>21955</v>
      </c>
      <c r="D8799" t="s">
        <v>32221</v>
      </c>
      <c r="E8799" t="s">
        <v>2457</v>
      </c>
      <c r="F8799" s="10"/>
      <c r="G8799">
        <v>2017</v>
      </c>
      <c r="J8799">
        <v>0.79115531855047871</v>
      </c>
      <c r="L8799" t="s">
        <v>43503</v>
      </c>
      <c r="M8799">
        <v>27768636</v>
      </c>
      <c r="Q8799" s="10"/>
      <c r="R8799" s="11">
        <f t="shared" si="274"/>
        <v>0</v>
      </c>
      <c r="U8799" s="11">
        <f t="shared" si="275"/>
        <v>0</v>
      </c>
      <c r="Y8799" s="11">
        <f>IF(SUM(Tableau1[[#This Row],[Other access]:[Sci-hub access]])&gt;=1,1,0)</f>
        <v>0</v>
      </c>
      <c r="Z8799" s="12">
        <f>IF(OR(Tableau1[[#This Row],[Access R1 + S1+ T1 ]]&gt;=1,Tableau1[[#This Row],[Access V1 +W1 + X1]]&gt;=1),1,0)</f>
        <v>0</v>
      </c>
      <c r="AB8799" s="10" t="str">
        <f>Tableau1[[#This Row],[DOI]]</f>
        <v>doi: 10.1097/ICB.0000000000000357</v>
      </c>
      <c r="AC8799" s="13" t="str">
        <f>Tableau1[[#This Row],[Authors]]&amp;", "&amp;Tableau1[[#This Row],[Title]]&amp;" "&amp;Tableau1[[#This Row],[Journal]]&amp;". "&amp;Tableau1[[#This Row],[Year]]</f>
        <v>Bausili MM, Raja H, Kotowski J, Nadal J, Salomao DR, Keenum D, Pulido JS., USE OF FIBEROPTIC-GUIDED CO2 LASER IN THE TREATMENT OF UVEAL EFFUSION. Retin Cases Brief Rep. 2017</v>
      </c>
    </row>
    <row r="8800" spans="1:29" x14ac:dyDescent="0.3">
      <c r="A8800">
        <v>3735</v>
      </c>
      <c r="B8800" t="s">
        <v>6905</v>
      </c>
      <c r="C8800" t="s">
        <v>17145</v>
      </c>
      <c r="D8800" t="s">
        <v>27329</v>
      </c>
      <c r="E8800" t="s">
        <v>2445</v>
      </c>
      <c r="F8800" s="10"/>
      <c r="G8800">
        <v>2017</v>
      </c>
      <c r="J8800">
        <v>0.79119280285049942</v>
      </c>
      <c r="L8800" t="s">
        <v>38179</v>
      </c>
      <c r="M8800">
        <v>28541252</v>
      </c>
      <c r="Q8800" s="10"/>
      <c r="R8800" s="11">
        <f t="shared" si="274"/>
        <v>0</v>
      </c>
      <c r="U8800" s="11">
        <f t="shared" si="275"/>
        <v>0</v>
      </c>
      <c r="Y8800" s="11">
        <f>IF(SUM(Tableau1[[#This Row],[Other access]:[Sci-hub access]])&gt;=1,1,0)</f>
        <v>0</v>
      </c>
      <c r="Z8800" s="12">
        <f>IF(OR(Tableau1[[#This Row],[Access R1 + S1+ T1 ]]&gt;=1,Tableau1[[#This Row],[Access V1 +W1 + X1]]&gt;=1),1,0)</f>
        <v>0</v>
      </c>
      <c r="AB8800" s="10" t="str">
        <f>Tableau1[[#This Row],[DOI]]</f>
        <v>doi: 10.1097/IAE.0000000000001483</v>
      </c>
      <c r="AC8800" s="13" t="str">
        <f>Tableau1[[#This Row],[Authors]]&amp;", "&amp;Tableau1[[#This Row],[Title]]&amp;" "&amp;Tableau1[[#This Row],[Journal]]&amp;". "&amp;Tableau1[[#This Row],[Year]]</f>
        <v>Pefkianaki M, Mashayekhi A, Shields JA, Shields CL., Congenital Hypertrophy of Retinal Pigment Epithelium With Overlying Thin Adenoma. Retina. 2017</v>
      </c>
    </row>
    <row r="8801" spans="1:29" x14ac:dyDescent="0.3">
      <c r="A8801">
        <v>2603</v>
      </c>
      <c r="B8801" t="s">
        <v>5820</v>
      </c>
      <c r="C8801" t="s">
        <v>16066</v>
      </c>
      <c r="D8801" t="s">
        <v>26243</v>
      </c>
      <c r="E8801" t="s">
        <v>2465</v>
      </c>
      <c r="F8801" s="10"/>
      <c r="G8801">
        <v>2017</v>
      </c>
      <c r="J8801">
        <v>0.7913862347277294</v>
      </c>
      <c r="L8801" t="s">
        <v>37066</v>
      </c>
      <c r="M8801">
        <v>28723747</v>
      </c>
      <c r="Q8801" s="10"/>
      <c r="R8801" s="11">
        <f t="shared" si="274"/>
        <v>0</v>
      </c>
      <c r="U8801" s="11">
        <f t="shared" si="275"/>
        <v>0</v>
      </c>
      <c r="Y8801" s="11">
        <f>IF(SUM(Tableau1[[#This Row],[Other access]:[Sci-hub access]])&gt;=1,1,0)</f>
        <v>0</v>
      </c>
      <c r="Z8801" s="12">
        <f>IF(OR(Tableau1[[#This Row],[Access R1 + S1+ T1 ]]&gt;=1,Tableau1[[#This Row],[Access V1 +W1 + X1]]&gt;=1),1,0)</f>
        <v>0</v>
      </c>
      <c r="AB8801" s="10" t="str">
        <f>Tableau1[[#This Row],[DOI]]</f>
        <v>doi: 10.1097/MD.0000000000007356</v>
      </c>
      <c r="AC8801" s="13" t="str">
        <f>Tableau1[[#This Row],[Authors]]&amp;", "&amp;Tableau1[[#This Row],[Title]]&amp;" "&amp;Tableau1[[#This Row],[Journal]]&amp;". "&amp;Tableau1[[#This Row],[Year]]</f>
        <v>Jang SH, Seo JP., Injury of optic radiation and visual field defect in a patient with aneurysmal subarachnoid hemorrhage: A case report. Medicine (Baltimore). 2017</v>
      </c>
    </row>
    <row r="8802" spans="1:29" x14ac:dyDescent="0.3">
      <c r="A8802">
        <v>4299</v>
      </c>
      <c r="B8802" t="s">
        <v>7431</v>
      </c>
      <c r="C8802" t="s">
        <v>17667</v>
      </c>
      <c r="D8802" t="s">
        <v>27859</v>
      </c>
      <c r="E8802" t="s">
        <v>2496</v>
      </c>
      <c r="F8802" s="10"/>
      <c r="G8802">
        <v>2017</v>
      </c>
      <c r="J8802">
        <v>0.79161443648647056</v>
      </c>
      <c r="L8802" t="s">
        <v>38725</v>
      </c>
      <c r="M8802">
        <v>28457307</v>
      </c>
      <c r="Q8802" s="10"/>
      <c r="R8802" s="11">
        <f t="shared" si="274"/>
        <v>0</v>
      </c>
      <c r="U8802" s="11">
        <f t="shared" si="275"/>
        <v>0</v>
      </c>
      <c r="Y8802" s="11">
        <f>IF(SUM(Tableau1[[#This Row],[Other access]:[Sci-hub access]])&gt;=1,1,0)</f>
        <v>0</v>
      </c>
      <c r="Z8802" s="12">
        <f>IF(OR(Tableau1[[#This Row],[Access R1 + S1+ T1 ]]&gt;=1,Tableau1[[#This Row],[Access V1 +W1 + X1]]&gt;=1),1,0)</f>
        <v>0</v>
      </c>
      <c r="AB8802" s="10" t="str">
        <f>Tableau1[[#This Row],[DOI]]</f>
        <v>doi: 10.1016/j.jcjo.2016.09.012</v>
      </c>
      <c r="AC8802" s="13" t="str">
        <f>Tableau1[[#This Row],[Authors]]&amp;", "&amp;Tableau1[[#This Row],[Title]]&amp;" "&amp;Tableau1[[#This Row],[Journal]]&amp;". "&amp;Tableau1[[#This Row],[Year]]</f>
        <v>Xu K, Gupta V, Gonder T., Ischemic central retinal vein occlusion in a 14-year-old female. Can J Ophthalmol. 2017</v>
      </c>
    </row>
    <row r="8803" spans="1:29" x14ac:dyDescent="0.3">
      <c r="A8803">
        <v>1629</v>
      </c>
      <c r="B8803" t="s">
        <v>4881</v>
      </c>
      <c r="C8803" t="s">
        <v>15131</v>
      </c>
      <c r="D8803" t="s">
        <v>25302</v>
      </c>
      <c r="E8803" t="s">
        <v>2529</v>
      </c>
      <c r="F8803" s="10"/>
      <c r="G8803">
        <v>2017</v>
      </c>
      <c r="J8803">
        <v>0.79182109923275312</v>
      </c>
      <c r="L8803" t="s">
        <v>36108</v>
      </c>
      <c r="M8803">
        <v>28910168</v>
      </c>
      <c r="Q8803" s="10"/>
      <c r="R8803" s="11">
        <f t="shared" si="274"/>
        <v>0</v>
      </c>
      <c r="U8803" s="11">
        <f t="shared" si="275"/>
        <v>0</v>
      </c>
      <c r="Y8803" s="11">
        <f>IF(SUM(Tableau1[[#This Row],[Other access]:[Sci-hub access]])&gt;=1,1,0)</f>
        <v>0</v>
      </c>
      <c r="Z8803" s="12">
        <f>IF(OR(Tableau1[[#This Row],[Access R1 + S1+ T1 ]]&gt;=1,Tableau1[[#This Row],[Access V1 +W1 + X1]]&gt;=1),1,0)</f>
        <v>0</v>
      </c>
      <c r="AB8803" s="10" t="str">
        <f>Tableau1[[#This Row],[DOI]]</f>
        <v>doi: 10.1080/02713683.2017.1338350</v>
      </c>
      <c r="AC8803" s="13" t="str">
        <f>Tableau1[[#This Row],[Authors]]&amp;", "&amp;Tableau1[[#This Row],[Title]]&amp;" "&amp;Tableau1[[#This Row],[Journal]]&amp;". "&amp;Tableau1[[#This Row],[Year]]</f>
        <v>Kayser S, Vargas P, Mendelsohn D, Han J, Bi H, Benavente A, Bittner AK., Reduced Central Retinal Artery Blood Flow Is Related to Impaired Central Visual Function in Retinitis Pigmentosa Patients. Curr Eye Res. 2017</v>
      </c>
    </row>
    <row r="8804" spans="1:29" ht="28.8" x14ac:dyDescent="0.3">
      <c r="A8804">
        <v>10480</v>
      </c>
      <c r="B8804" t="s">
        <v>12965</v>
      </c>
      <c r="C8804" t="s">
        <v>23131</v>
      </c>
      <c r="D8804" t="s">
        <v>33418</v>
      </c>
      <c r="E8804" t="s">
        <v>2438</v>
      </c>
      <c r="F8804" s="10"/>
      <c r="G8804">
        <v>2017</v>
      </c>
      <c r="J8804">
        <v>0.79202022230255742</v>
      </c>
      <c r="L8804" t="s">
        <v>44730</v>
      </c>
      <c r="M8804">
        <v>27267447</v>
      </c>
      <c r="Q8804" s="10"/>
      <c r="R8804" s="11">
        <f t="shared" si="274"/>
        <v>0</v>
      </c>
      <c r="U8804" s="11">
        <f t="shared" si="275"/>
        <v>0</v>
      </c>
      <c r="Y8804" s="11">
        <f>IF(SUM(Tableau1[[#This Row],[Other access]:[Sci-hub access]])&gt;=1,1,0)</f>
        <v>0</v>
      </c>
      <c r="Z8804" s="12">
        <f>IF(OR(Tableau1[[#This Row],[Access R1 + S1+ T1 ]]&gt;=1,Tableau1[[#This Row],[Access V1 +W1 + X1]]&gt;=1),1,0)</f>
        <v>0</v>
      </c>
      <c r="AB8804" s="10" t="str">
        <f>Tableau1[[#This Row],[DOI]]</f>
        <v>doi: 10.1136/bjophthalmol-2015-307666</v>
      </c>
      <c r="AC8804" s="13" t="str">
        <f>Tableau1[[#This Row],[Authors]]&amp;", "&amp;Tableau1[[#This Row],[Title]]&amp;" "&amp;Tableau1[[#This Row],[Journal]]&amp;". "&amp;Tableau1[[#This Row],[Year]]</f>
        <v>Tahmaz V, Gehlsen U, Sauerbier L, Holtick U, Engel L, Radojska S, Petrescu-Jipa VM, Scheid C, Hallek M, Gathof B, Cursiefen C, Steven P., Treatment of severe chronic ocular graft-versus-host disease using 100% autologous serum eye drops from a sealed manufacturing system: a retrospective cohort study. Br J Ophthalmol. 2017</v>
      </c>
    </row>
    <row r="8805" spans="1:29" x14ac:dyDescent="0.3">
      <c r="A8805">
        <v>5683</v>
      </c>
      <c r="B8805" t="s">
        <v>8714</v>
      </c>
      <c r="C8805" t="s">
        <v>18934</v>
      </c>
      <c r="D8805" t="s">
        <v>29144</v>
      </c>
      <c r="E8805" t="s">
        <v>2467</v>
      </c>
      <c r="F8805" s="10"/>
      <c r="G8805">
        <v>2017</v>
      </c>
      <c r="J8805">
        <v>0.79215412160353782</v>
      </c>
      <c r="L8805" t="s">
        <v>40066</v>
      </c>
      <c r="M8805">
        <v>28297038</v>
      </c>
      <c r="Q8805" s="10"/>
      <c r="R8805" s="11">
        <f t="shared" si="274"/>
        <v>0</v>
      </c>
      <c r="U8805" s="11">
        <f t="shared" si="275"/>
        <v>0</v>
      </c>
      <c r="Y8805" s="11">
        <f>IF(SUM(Tableau1[[#This Row],[Other access]:[Sci-hub access]])&gt;=1,1,0)</f>
        <v>0</v>
      </c>
      <c r="Z8805" s="12">
        <f>IF(OR(Tableau1[[#This Row],[Access R1 + S1+ T1 ]]&gt;=1,Tableau1[[#This Row],[Access V1 +W1 + X1]]&gt;=1),1,0)</f>
        <v>0</v>
      </c>
      <c r="AB8805" s="10" t="str">
        <f>Tableau1[[#This Row],[DOI]]</f>
        <v>doi: 10.3928/23258160-20170301-09</v>
      </c>
      <c r="AC8805" s="13" t="str">
        <f>Tableau1[[#This Row],[Authors]]&amp;", "&amp;Tableau1[[#This Row],[Title]]&amp;" "&amp;Tableau1[[#This Row],[Journal]]&amp;". "&amp;Tableau1[[#This Row],[Year]]</f>
        <v>Shah PK, Karandikar SS, Narendran V., Scleral Autograft for Optic Nerve Head Pit Associated Chronic Maculopathy. Ophthalmic Surg Lasers Imaging Retina. 2017</v>
      </c>
    </row>
    <row r="8806" spans="1:29" ht="28.8" x14ac:dyDescent="0.3">
      <c r="A8806">
        <v>9924</v>
      </c>
      <c r="B8806" t="s">
        <v>12451</v>
      </c>
      <c r="C8806" t="s">
        <v>22621</v>
      </c>
      <c r="D8806" t="s">
        <v>32899</v>
      </c>
      <c r="E8806" t="s">
        <v>2448</v>
      </c>
      <c r="F8806" s="10"/>
      <c r="G8806">
        <v>2017</v>
      </c>
      <c r="J8806">
        <v>0.79236431160676579</v>
      </c>
      <c r="L8806" t="s">
        <v>44183</v>
      </c>
      <c r="M8806">
        <v>27538907</v>
      </c>
      <c r="Q8806" s="10"/>
      <c r="R8806" s="11">
        <f t="shared" si="274"/>
        <v>0</v>
      </c>
      <c r="U8806" s="11">
        <f t="shared" si="275"/>
        <v>0</v>
      </c>
      <c r="Y8806" s="11">
        <f>IF(SUM(Tableau1[[#This Row],[Other access]:[Sci-hub access]])&gt;=1,1,0)</f>
        <v>0</v>
      </c>
      <c r="Z8806" s="12">
        <f>IF(OR(Tableau1[[#This Row],[Access R1 + S1+ T1 ]]&gt;=1,Tableau1[[#This Row],[Access V1 +W1 + X1]]&gt;=1),1,0)</f>
        <v>0</v>
      </c>
      <c r="AB8806" s="10" t="str">
        <f>Tableau1[[#This Row],[DOI]]</f>
        <v>doi: 10.1007/s00417-016-3468-x</v>
      </c>
      <c r="AC8806" s="13" t="str">
        <f>Tableau1[[#This Row],[Authors]]&amp;", "&amp;Tableau1[[#This Row],[Title]]&amp;" "&amp;Tableau1[[#This Row],[Journal]]&amp;". "&amp;Tableau1[[#This Row],[Year]]</f>
        <v>Takayama K, Kaneko H, Kataoka K, Ueno S, Chang-Hua P, Ito Y, Terasaki H., Short-term focal macular electroretinogram of eyes treated by aflibercept &amp; photodynamic therapy for polypoidal choroidal vasculopathy. Graefes Arch Clin Exp Ophthalmol. 2017</v>
      </c>
    </row>
    <row r="8807" spans="1:29" x14ac:dyDescent="0.3">
      <c r="A8807">
        <v>7149</v>
      </c>
      <c r="B8807" t="s">
        <v>9993</v>
      </c>
      <c r="C8807" t="s">
        <v>20195</v>
      </c>
      <c r="D8807" t="s">
        <v>30427</v>
      </c>
      <c r="E8807" t="s">
        <v>2448</v>
      </c>
      <c r="F8807" s="10"/>
      <c r="G8807">
        <v>2017</v>
      </c>
      <c r="J8807">
        <v>0.79247597652446677</v>
      </c>
      <c r="L8807" t="s">
        <v>41505</v>
      </c>
      <c r="M8807">
        <v>28124145</v>
      </c>
      <c r="Q8807" s="10"/>
      <c r="R8807" s="11">
        <f t="shared" si="274"/>
        <v>0</v>
      </c>
      <c r="U8807" s="11">
        <f t="shared" si="275"/>
        <v>0</v>
      </c>
      <c r="Y8807" s="11">
        <f>IF(SUM(Tableau1[[#This Row],[Other access]:[Sci-hub access]])&gt;=1,1,0)</f>
        <v>0</v>
      </c>
      <c r="Z8807" s="12">
        <f>IF(OR(Tableau1[[#This Row],[Access R1 + S1+ T1 ]]&gt;=1,Tableau1[[#This Row],[Access V1 +W1 + X1]]&gt;=1),1,0)</f>
        <v>0</v>
      </c>
      <c r="AB8807" s="10" t="str">
        <f>Tableau1[[#This Row],[DOI]]</f>
        <v>doi: 10.1007/s00417-017-3594-0</v>
      </c>
      <c r="AC8807" s="13" t="str">
        <f>Tableau1[[#This Row],[Authors]]&amp;", "&amp;Tableau1[[#This Row],[Title]]&amp;" "&amp;Tableau1[[#This Row],[Journal]]&amp;". "&amp;Tableau1[[#This Row],[Year]]</f>
        <v>Kowluru RA, Shan Y., Role of oxidative stress in epigenetic modification of MMP-9 promoter in the development of diabetic retinopathy. Graefes Arch Clin Exp Ophthalmol. 2017</v>
      </c>
    </row>
    <row r="8808" spans="1:29" x14ac:dyDescent="0.3">
      <c r="A8808">
        <v>3303</v>
      </c>
      <c r="B8808" t="s">
        <v>6485</v>
      </c>
      <c r="C8808" t="s">
        <v>16728</v>
      </c>
      <c r="D8808" t="s">
        <v>26909</v>
      </c>
      <c r="E8808" t="s">
        <v>34133</v>
      </c>
      <c r="F8808" s="10"/>
      <c r="G8808">
        <v>2017</v>
      </c>
      <c r="J8808">
        <v>0.79250029920870602</v>
      </c>
      <c r="L8808" t="s">
        <v>37756</v>
      </c>
      <c r="M8808">
        <v>28604686</v>
      </c>
      <c r="Q8808" s="10"/>
      <c r="R8808" s="11">
        <f t="shared" si="274"/>
        <v>0</v>
      </c>
      <c r="U8808" s="11">
        <f t="shared" si="275"/>
        <v>0</v>
      </c>
      <c r="Y8808" s="11">
        <f>IF(SUM(Tableau1[[#This Row],[Other access]:[Sci-hub access]])&gt;=1,1,0)</f>
        <v>0</v>
      </c>
      <c r="Z8808" s="12">
        <f>IF(OR(Tableau1[[#This Row],[Access R1 + S1+ T1 ]]&gt;=1,Tableau1[[#This Row],[Access V1 +W1 + X1]]&gt;=1),1,0)</f>
        <v>0</v>
      </c>
      <c r="AB8808" s="10" t="str">
        <f>Tableau1[[#This Row],[DOI]]</f>
        <v>doi: 10.1038/nutd.2017.30</v>
      </c>
      <c r="AC8808" s="13" t="str">
        <f>Tableau1[[#This Row],[Authors]]&amp;", "&amp;Tableau1[[#This Row],[Title]]&amp;" "&amp;Tableau1[[#This Row],[Journal]]&amp;". "&amp;Tableau1[[#This Row],[Year]]</f>
        <v>Long M, Wang C, Liu D., Glycated hemoglobin A1C and vitamin D and their association with diabetic retinopathy severity. Nutr Diabetes. 2017</v>
      </c>
    </row>
    <row r="8809" spans="1:29" ht="28.8" x14ac:dyDescent="0.3">
      <c r="A8809">
        <v>9817</v>
      </c>
      <c r="B8809" t="s">
        <v>12355</v>
      </c>
      <c r="C8809" t="s">
        <v>22527</v>
      </c>
      <c r="D8809" t="s">
        <v>32803</v>
      </c>
      <c r="E8809" t="s">
        <v>2577</v>
      </c>
      <c r="F8809" s="10"/>
      <c r="G8809">
        <v>2017</v>
      </c>
      <c r="J8809">
        <v>0.79250905773156521</v>
      </c>
      <c r="L8809" t="s">
        <v>44079</v>
      </c>
      <c r="M8809">
        <v>27572811</v>
      </c>
      <c r="Q8809" s="10"/>
      <c r="R8809" s="11">
        <f t="shared" si="274"/>
        <v>0</v>
      </c>
      <c r="U8809" s="11">
        <f t="shared" si="275"/>
        <v>0</v>
      </c>
      <c r="Y8809" s="11">
        <f>IF(SUM(Tableau1[[#This Row],[Other access]:[Sci-hub access]])&gt;=1,1,0)</f>
        <v>0</v>
      </c>
      <c r="Z8809" s="12">
        <f>IF(OR(Tableau1[[#This Row],[Access R1 + S1+ T1 ]]&gt;=1,Tableau1[[#This Row],[Access V1 +W1 + X1]]&gt;=1),1,0)</f>
        <v>0</v>
      </c>
      <c r="AB8809" s="10" t="str">
        <f>Tableau1[[#This Row],[DOI]]</f>
        <v>doi: 10.1007/s00330-016-4561-6</v>
      </c>
      <c r="AC8809" s="13" t="str">
        <f>Tableau1[[#This Row],[Authors]]&amp;", "&amp;Tableau1[[#This Row],[Title]]&amp;" "&amp;Tableau1[[#This Row],[Journal]]&amp;". "&amp;Tableau1[[#This Row],[Year]]</f>
        <v>Streitberger KJ, Fehlner A, Pache F, Lacheta A, Papazoglou S, Bellmann-Strobl J, Ruprecht K, Brandt A, Braun J, Sack I, Paul F, Wuerfel J., Multifrequency magnetic resonance elastography of the brain reveals tissue degeneration in neuromyelitis optica spectrum disorder. Eur Radiol. 2017</v>
      </c>
    </row>
    <row r="8810" spans="1:29" x14ac:dyDescent="0.3">
      <c r="A8810">
        <v>4645</v>
      </c>
      <c r="B8810" t="s">
        <v>7763</v>
      </c>
      <c r="C8810" t="s">
        <v>17996</v>
      </c>
      <c r="D8810" t="s">
        <v>28192</v>
      </c>
      <c r="E8810" t="s">
        <v>2702</v>
      </c>
      <c r="F8810" s="10"/>
      <c r="G8810">
        <v>2017</v>
      </c>
      <c r="J8810">
        <v>0.7925333123420214</v>
      </c>
      <c r="L8810" t="s">
        <v>39063</v>
      </c>
      <c r="M8810">
        <v>28424097</v>
      </c>
      <c r="Q8810" s="10"/>
      <c r="R8810" s="11">
        <f t="shared" si="274"/>
        <v>0</v>
      </c>
      <c r="U8810" s="11">
        <f t="shared" si="275"/>
        <v>0</v>
      </c>
      <c r="Y8810" s="11">
        <f>IF(SUM(Tableau1[[#This Row],[Other access]:[Sci-hub access]])&gt;=1,1,0)</f>
        <v>0</v>
      </c>
      <c r="Z8810" s="12">
        <f>IF(OR(Tableau1[[#This Row],[Access R1 + S1+ T1 ]]&gt;=1,Tableau1[[#This Row],[Access V1 +W1 + X1]]&gt;=1),1,0)</f>
        <v>0</v>
      </c>
      <c r="AB8810" s="10" t="str">
        <f>Tableau1[[#This Row],[DOI]]</f>
        <v>doi: 10.1186/s13256-017-1266-7</v>
      </c>
      <c r="AC8810" s="13" t="str">
        <f>Tableau1[[#This Row],[Authors]]&amp;", "&amp;Tableau1[[#This Row],[Title]]&amp;" "&amp;Tableau1[[#This Row],[Journal]]&amp;". "&amp;Tableau1[[#This Row],[Year]]</f>
        <v>Gorodetskiy VR, Probatova NA, Vasilyev VI., Unusual course of generalized lymph node primary plasmacytoma in a patient with Sjögren's syndrome: a case report. J Med Case Rep. 2017</v>
      </c>
    </row>
    <row r="8811" spans="1:29" x14ac:dyDescent="0.3">
      <c r="A8811">
        <v>8762</v>
      </c>
      <c r="B8811" t="s">
        <v>11401</v>
      </c>
      <c r="C8811" t="s">
        <v>21586</v>
      </c>
      <c r="D8811" t="s">
        <v>31841</v>
      </c>
      <c r="E8811" t="s">
        <v>2440</v>
      </c>
      <c r="F8811" s="10"/>
      <c r="G8811">
        <v>2017</v>
      </c>
      <c r="J8811">
        <v>0.79257348961832097</v>
      </c>
      <c r="L8811" t="s">
        <v>43098</v>
      </c>
      <c r="M8811">
        <v>27845062</v>
      </c>
      <c r="Q8811" s="10"/>
      <c r="R8811" s="11">
        <f t="shared" si="274"/>
        <v>0</v>
      </c>
      <c r="U8811" s="11">
        <f t="shared" si="275"/>
        <v>0</v>
      </c>
      <c r="Y8811" s="11">
        <f>IF(SUM(Tableau1[[#This Row],[Other access]:[Sci-hub access]])&gt;=1,1,0)</f>
        <v>0</v>
      </c>
      <c r="Z8811" s="12">
        <f>IF(OR(Tableau1[[#This Row],[Access R1 + S1+ T1 ]]&gt;=1,Tableau1[[#This Row],[Access V1 +W1 + X1]]&gt;=1),1,0)</f>
        <v>0</v>
      </c>
      <c r="AB8811" s="10" t="str">
        <f>Tableau1[[#This Row],[DOI]]</f>
        <v>doi: 10.1016/j.exer.2016.11.012</v>
      </c>
      <c r="AC8811" s="13" t="str">
        <f>Tableau1[[#This Row],[Authors]]&amp;", "&amp;Tableau1[[#This Row],[Title]]&amp;" "&amp;Tableau1[[#This Row],[Journal]]&amp;". "&amp;Tableau1[[#This Row],[Year]]</f>
        <v>Nickla DL, Thai P, Zanzerkia Trahan R, Totonelly K., Myopic defocus in the evening is more effective at inhibiting eye growth than defocus in the morning: Effects on rhythms in axial length and choroid thickness in chicks. Exp Eye Res. 2017</v>
      </c>
    </row>
    <row r="8812" spans="1:29" x14ac:dyDescent="0.3">
      <c r="A8812">
        <v>9787</v>
      </c>
      <c r="B8812" t="s">
        <v>12327</v>
      </c>
      <c r="C8812" t="s">
        <v>22499</v>
      </c>
      <c r="D8812" t="s">
        <v>32775</v>
      </c>
      <c r="E8812" t="s">
        <v>2479</v>
      </c>
      <c r="F8812" s="10"/>
      <c r="G8812">
        <v>2017</v>
      </c>
      <c r="J8812">
        <v>0.79261750362687478</v>
      </c>
      <c r="L8812" t="e">
        <v>#VALUE!</v>
      </c>
      <c r="M8812">
        <v>27583797</v>
      </c>
      <c r="Q8812" s="10"/>
      <c r="R8812" s="11">
        <f t="shared" si="274"/>
        <v>0</v>
      </c>
      <c r="U8812" s="11">
        <f t="shared" si="275"/>
        <v>0</v>
      </c>
      <c r="Y8812" s="11">
        <f>IF(SUM(Tableau1[[#This Row],[Other access]:[Sci-hub access]])&gt;=1,1,0)</f>
        <v>0</v>
      </c>
      <c r="Z8812" s="12">
        <f>IF(OR(Tableau1[[#This Row],[Access R1 + S1+ T1 ]]&gt;=1,Tableau1[[#This Row],[Access V1 +W1 + X1]]&gt;=1),1,0)</f>
        <v>0</v>
      </c>
      <c r="AB8812" s="10" t="e">
        <f>Tableau1[[#This Row],[DOI]]</f>
        <v>#VALUE!</v>
      </c>
      <c r="AC8812" s="13" t="str">
        <f>Tableau1[[#This Row],[Authors]]&amp;", "&amp;Tableau1[[#This Row],[Title]]&amp;" "&amp;Tableau1[[#This Row],[Journal]]&amp;". "&amp;Tableau1[[#This Row],[Year]]</f>
        <v>Ng AL, Kwok PS, Wu RT, Jhanji V, Woo VC, Chan TC., Comparison of the Demarcation Line on ASOCT After Simultaneous LASIK and Different Protocols of Accelerated Collagen Crosslinking: A Bilateral Eye Randomized Study. Cornea. 2017</v>
      </c>
    </row>
    <row r="8813" spans="1:29" x14ac:dyDescent="0.3">
      <c r="A8813">
        <v>249</v>
      </c>
      <c r="B8813" t="s">
        <v>3512</v>
      </c>
      <c r="C8813" t="s">
        <v>13773</v>
      </c>
      <c r="D8813" t="s">
        <v>23932</v>
      </c>
      <c r="E8813" t="s">
        <v>3078</v>
      </c>
      <c r="F8813" s="10"/>
      <c r="G8813">
        <v>2018</v>
      </c>
      <c r="J8813">
        <v>0.79266816335133905</v>
      </c>
      <c r="L8813" t="e">
        <v>#VALUE!</v>
      </c>
      <c r="M8813">
        <v>29292366</v>
      </c>
      <c r="Q8813" s="10"/>
      <c r="R8813" s="11">
        <f t="shared" si="274"/>
        <v>0</v>
      </c>
      <c r="U8813" s="11">
        <f t="shared" si="275"/>
        <v>0</v>
      </c>
      <c r="Y8813" s="11">
        <f>IF(SUM(Tableau1[[#This Row],[Other access]:[Sci-hub access]])&gt;=1,1,0)</f>
        <v>0</v>
      </c>
      <c r="Z8813" s="12">
        <f>IF(OR(Tableau1[[#This Row],[Access R1 + S1+ T1 ]]&gt;=1,Tableau1[[#This Row],[Access V1 +W1 + X1]]&gt;=1),1,0)</f>
        <v>0</v>
      </c>
      <c r="AB8813" s="10" t="e">
        <f>Tableau1[[#This Row],[DOI]]</f>
        <v>#VALUE!</v>
      </c>
      <c r="AC8813" s="13" t="str">
        <f>Tableau1[[#This Row],[Authors]]&amp;", "&amp;Tableau1[[#This Row],[Title]]&amp;" "&amp;Tableau1[[#This Row],[Journal]]&amp;". "&amp;Tableau1[[#This Row],[Year]]</f>
        <v>Li N, Zhu Z, Yi G, Li S, Han X., Valsalva Retinopathy in Twin-Pregnancy: A Case Report and Literature Review. Am J Case Rep. 2018</v>
      </c>
    </row>
    <row r="8814" spans="1:29" x14ac:dyDescent="0.3">
      <c r="A8814">
        <v>595</v>
      </c>
      <c r="B8814" t="s">
        <v>3858</v>
      </c>
      <c r="C8814" t="s">
        <v>14114</v>
      </c>
      <c r="D8814" t="s">
        <v>24278</v>
      </c>
      <c r="E8814" t="s">
        <v>2462</v>
      </c>
      <c r="F8814" s="10"/>
      <c r="G8814">
        <v>2017</v>
      </c>
      <c r="J8814">
        <v>0.79279179111681564</v>
      </c>
      <c r="L8814" t="s">
        <v>35093</v>
      </c>
      <c r="M8814">
        <v>29166895</v>
      </c>
      <c r="Q8814" s="10"/>
      <c r="R8814" s="11">
        <f t="shared" si="274"/>
        <v>0</v>
      </c>
      <c r="U8814" s="11">
        <f t="shared" si="275"/>
        <v>0</v>
      </c>
      <c r="Y8814" s="11">
        <f>IF(SUM(Tableau1[[#This Row],[Other access]:[Sci-hub access]])&gt;=1,1,0)</f>
        <v>0</v>
      </c>
      <c r="Z8814" s="12">
        <f>IF(OR(Tableau1[[#This Row],[Access R1 + S1+ T1 ]]&gt;=1,Tableau1[[#This Row],[Access V1 +W1 + X1]]&gt;=1),1,0)</f>
        <v>0</v>
      </c>
      <c r="AB8814" s="10" t="str">
        <f>Tableau1[[#This Row],[DOI]]</f>
        <v>doi: 10.1186/s12886-017-0609-x</v>
      </c>
      <c r="AC8814" s="13" t="str">
        <f>Tableau1[[#This Row],[Authors]]&amp;", "&amp;Tableau1[[#This Row],[Title]]&amp;" "&amp;Tableau1[[#This Row],[Journal]]&amp;". "&amp;Tableau1[[#This Row],[Year]]</f>
        <v>Gyawali R, Bhayal BK, Adhikary R, Shrestha A, Sah RP., Retrospective data on causes of childhood vision impairment in Eritrea. BMC Ophthalmol. 2017</v>
      </c>
    </row>
    <row r="8815" spans="1:29" x14ac:dyDescent="0.3">
      <c r="A8815">
        <v>5403</v>
      </c>
      <c r="B8815" t="s">
        <v>8455</v>
      </c>
      <c r="C8815" t="s">
        <v>18678</v>
      </c>
      <c r="D8815" t="s">
        <v>28885</v>
      </c>
      <c r="E8815" t="s">
        <v>2640</v>
      </c>
      <c r="F8815" s="10"/>
      <c r="G8815">
        <v>2017</v>
      </c>
      <c r="J8815">
        <v>0.79280976479248333</v>
      </c>
      <c r="L8815" t="s">
        <v>39798</v>
      </c>
      <c r="M8815">
        <v>28339057</v>
      </c>
      <c r="Q8815" s="10"/>
      <c r="R8815" s="11">
        <f t="shared" si="274"/>
        <v>0</v>
      </c>
      <c r="U8815" s="11">
        <f t="shared" si="275"/>
        <v>0</v>
      </c>
      <c r="Y8815" s="11">
        <f>IF(SUM(Tableau1[[#This Row],[Other access]:[Sci-hub access]])&gt;=1,1,0)</f>
        <v>0</v>
      </c>
      <c r="Z8815" s="12">
        <f>IF(OR(Tableau1[[#This Row],[Access R1 + S1+ T1 ]]&gt;=1,Tableau1[[#This Row],[Access V1 +W1 + X1]]&gt;=1),1,0)</f>
        <v>0</v>
      </c>
      <c r="AB8815" s="10" t="str">
        <f>Tableau1[[#This Row],[DOI]]</f>
        <v>doi: 10.3892/mmr.2017.6366</v>
      </c>
      <c r="AC8815" s="13" t="str">
        <f>Tableau1[[#This Row],[Authors]]&amp;", "&amp;Tableau1[[#This Row],[Title]]&amp;" "&amp;Tableau1[[#This Row],[Journal]]&amp;". "&amp;Tableau1[[#This Row],[Year]]</f>
        <v>Jia X, Yuan J, Jia X, Ling S, Li S, Guo X., GPR143 mutations in Chinese patients with ocular albinism type 1. Mol Med Rep. 2017</v>
      </c>
    </row>
    <row r="8816" spans="1:29" x14ac:dyDescent="0.3">
      <c r="A8816">
        <v>1994</v>
      </c>
      <c r="B8816" t="s">
        <v>5234</v>
      </c>
      <c r="C8816" t="s">
        <v>15480</v>
      </c>
      <c r="D8816" t="s">
        <v>25656</v>
      </c>
      <c r="E8816" t="s">
        <v>2479</v>
      </c>
      <c r="F8816" s="10"/>
      <c r="G8816">
        <v>2017</v>
      </c>
      <c r="J8816">
        <v>0.79301396856258211</v>
      </c>
      <c r="L8816" t="s">
        <v>36465</v>
      </c>
      <c r="M8816">
        <v>28834819</v>
      </c>
      <c r="Q8816" s="10"/>
      <c r="R8816" s="11">
        <f t="shared" si="274"/>
        <v>0</v>
      </c>
      <c r="U8816" s="11">
        <f t="shared" si="275"/>
        <v>0</v>
      </c>
      <c r="Y8816" s="11">
        <f>IF(SUM(Tableau1[[#This Row],[Other access]:[Sci-hub access]])&gt;=1,1,0)</f>
        <v>0</v>
      </c>
      <c r="Z8816" s="12">
        <f>IF(OR(Tableau1[[#This Row],[Access R1 + S1+ T1 ]]&gt;=1,Tableau1[[#This Row],[Access V1 +W1 + X1]]&gt;=1),1,0)</f>
        <v>0</v>
      </c>
      <c r="AB8816" s="10" t="str">
        <f>Tableau1[[#This Row],[DOI]]</f>
        <v>doi: 10.1097/ICO.0000000000001316</v>
      </c>
      <c r="AC8816" s="13" t="str">
        <f>Tableau1[[#This Row],[Authors]]&amp;", "&amp;Tableau1[[#This Row],[Title]]&amp;" "&amp;Tableau1[[#This Row],[Journal]]&amp;". "&amp;Tableau1[[#This Row],[Year]]</f>
        <v>Cheng AMS, Tseng SCG., Self-Retained Amniotic Membrane Combined With Antiviral Therapy for Herpetic Epithelial Keratitis. Cornea. 2017</v>
      </c>
    </row>
    <row r="8817" spans="1:29" ht="28.8" x14ac:dyDescent="0.3">
      <c r="A8817">
        <v>2672</v>
      </c>
      <c r="B8817" t="s">
        <v>5885</v>
      </c>
      <c r="C8817" t="s">
        <v>16131</v>
      </c>
      <c r="D8817" t="s">
        <v>26308</v>
      </c>
      <c r="E8817" t="s">
        <v>2767</v>
      </c>
      <c r="F8817" s="10"/>
      <c r="G8817">
        <v>2017</v>
      </c>
      <c r="J8817">
        <v>0.79328855165273782</v>
      </c>
      <c r="L8817" t="s">
        <v>37135</v>
      </c>
      <c r="M8817">
        <v>28709761</v>
      </c>
      <c r="Q8817" s="10"/>
      <c r="R8817" s="11">
        <f t="shared" si="274"/>
        <v>0</v>
      </c>
      <c r="U8817" s="11">
        <f t="shared" si="275"/>
        <v>0</v>
      </c>
      <c r="Y8817" s="11">
        <f>IF(SUM(Tableau1[[#This Row],[Other access]:[Sci-hub access]])&gt;=1,1,0)</f>
        <v>0</v>
      </c>
      <c r="Z8817" s="12">
        <f>IF(OR(Tableau1[[#This Row],[Access R1 + S1+ T1 ]]&gt;=1,Tableau1[[#This Row],[Access V1 +W1 + X1]]&gt;=1),1,0)</f>
        <v>0</v>
      </c>
      <c r="AB8817" s="10" t="str">
        <f>Tableau1[[#This Row],[DOI]]</f>
        <v>doi: 10.1016/j.autrev.2017.07.007</v>
      </c>
      <c r="AC8817" s="13" t="str">
        <f>Tableau1[[#This Row],[Authors]]&amp;", "&amp;Tableau1[[#This Row],[Title]]&amp;" "&amp;Tableau1[[#This Row],[Journal]]&amp;". "&amp;Tableau1[[#This Row],[Year]]</f>
        <v>André R, Cottin V, Saraux JL, Blaison G, Bienvenu B, Cathebras P, Dhote R, Foucher A, Gil H, Lapoirie J, Launay D, Loustau V, Maurier F, Pertuiset E, Zénone T, Seebach J, Costedoat-Chalumeau N, Puéchal X, Mouthon L, Guillevin L, Terrier B; French Vasculitis Study Group (FVSG).., Central nervous system involvement in eosinophilic granulomatosis with polyangiitis (Churg-Strauss): Report of 26 patients and review of the literature. Autoimmun Rev. 2017</v>
      </c>
    </row>
    <row r="8818" spans="1:29" x14ac:dyDescent="0.3">
      <c r="A8818">
        <v>5767</v>
      </c>
      <c r="B8818" t="s">
        <v>8790</v>
      </c>
      <c r="C8818" t="s">
        <v>19007</v>
      </c>
      <c r="D8818" t="s">
        <v>29220</v>
      </c>
      <c r="E8818" t="s">
        <v>2443</v>
      </c>
      <c r="F8818" s="10"/>
      <c r="G8818">
        <v>2017</v>
      </c>
      <c r="J8818">
        <v>0.79329827720431778</v>
      </c>
      <c r="L8818" t="s">
        <v>40149</v>
      </c>
      <c r="M8818">
        <v>28288269</v>
      </c>
      <c r="Q8818" s="10"/>
      <c r="R8818" s="11">
        <f t="shared" si="274"/>
        <v>0</v>
      </c>
      <c r="U8818" s="11">
        <f t="shared" si="275"/>
        <v>0</v>
      </c>
      <c r="Y8818" s="11">
        <f>IF(SUM(Tableau1[[#This Row],[Other access]:[Sci-hub access]])&gt;=1,1,0)</f>
        <v>0</v>
      </c>
      <c r="Z8818" s="12">
        <f>IF(OR(Tableau1[[#This Row],[Access R1 + S1+ T1 ]]&gt;=1,Tableau1[[#This Row],[Access V1 +W1 + X1]]&gt;=1),1,0)</f>
        <v>0</v>
      </c>
      <c r="AB8818" s="10" t="str">
        <f>Tableau1[[#This Row],[DOI]]</f>
        <v>doi: 10.1167/iovs.16-20834</v>
      </c>
      <c r="AC8818" s="13" t="str">
        <f>Tableau1[[#This Row],[Authors]]&amp;", "&amp;Tableau1[[#This Row],[Title]]&amp;" "&amp;Tableau1[[#This Row],[Journal]]&amp;". "&amp;Tableau1[[#This Row],[Year]]</f>
        <v>Tighe S, Moein HR, Chua L, Cheng A, Hamrah P, Tseng SC., Topical Cryopreserved Amniotic Membrane and Umbilical Cord Eye Drops Promote Re-Epithelialization in a Murine Corneal Abrasion Model. Invest Ophthalmol Vis Sci. 2017</v>
      </c>
    </row>
    <row r="8819" spans="1:29" x14ac:dyDescent="0.3">
      <c r="A8819">
        <v>9373</v>
      </c>
      <c r="B8819" t="s">
        <v>11945</v>
      </c>
      <c r="C8819" t="s">
        <v>22120</v>
      </c>
      <c r="D8819" t="s">
        <v>32389</v>
      </c>
      <c r="E8819" t="s">
        <v>2532</v>
      </c>
      <c r="F8819" s="10"/>
      <c r="G8819">
        <v>2017</v>
      </c>
      <c r="J8819">
        <v>0.79332493506831081</v>
      </c>
      <c r="L8819" t="s">
        <v>43664</v>
      </c>
      <c r="M8819">
        <v>27718025</v>
      </c>
      <c r="Q8819" s="10"/>
      <c r="R8819" s="11">
        <f t="shared" si="274"/>
        <v>0</v>
      </c>
      <c r="U8819" s="11">
        <f t="shared" si="275"/>
        <v>0</v>
      </c>
      <c r="Y8819" s="11">
        <f>IF(SUM(Tableau1[[#This Row],[Other access]:[Sci-hub access]])&gt;=1,1,0)</f>
        <v>0</v>
      </c>
      <c r="Z8819" s="12">
        <f>IF(OR(Tableau1[[#This Row],[Access R1 + S1+ T1 ]]&gt;=1,Tableau1[[#This Row],[Access V1 +W1 + X1]]&gt;=1),1,0)</f>
        <v>0</v>
      </c>
      <c r="AB8819" s="10" t="str">
        <f>Tableau1[[#This Row],[DOI]]</f>
        <v>doi: 10.1007/s10384-016-0484-7</v>
      </c>
      <c r="AC8819" s="13" t="str">
        <f>Tableau1[[#This Row],[Authors]]&amp;", "&amp;Tableau1[[#This Row],[Title]]&amp;" "&amp;Tableau1[[#This Row],[Journal]]&amp;". "&amp;Tableau1[[#This Row],[Year]]</f>
        <v>Ueno S, Nakanishi A, Kominami T, Ito Y, Hayashi T, Yoshitake K, Kawamura Y, Tsunoda K, Iwata T, Terasaki H., In vivo imaging of a cone mosaic in a patient with achromatopsia associated with a GNAT2 variant. Jpn J Ophthalmol. 2017</v>
      </c>
    </row>
    <row r="8820" spans="1:29" ht="28.8" x14ac:dyDescent="0.3">
      <c r="A8820">
        <v>8005</v>
      </c>
      <c r="B8820" t="s">
        <v>10735</v>
      </c>
      <c r="C8820" t="s">
        <v>20930</v>
      </c>
      <c r="D8820" t="s">
        <v>31173</v>
      </c>
      <c r="E8820" t="s">
        <v>2463</v>
      </c>
      <c r="F8820" s="10"/>
      <c r="G8820">
        <v>2017</v>
      </c>
      <c r="J8820">
        <v>0.79335432740418421</v>
      </c>
      <c r="L8820" t="s">
        <v>42352</v>
      </c>
      <c r="M8820">
        <v>28009409</v>
      </c>
      <c r="Q8820" s="10"/>
      <c r="R8820" s="11">
        <f t="shared" si="274"/>
        <v>0</v>
      </c>
      <c r="U8820" s="11">
        <f t="shared" si="275"/>
        <v>0</v>
      </c>
      <c r="Y8820" s="11">
        <f>IF(SUM(Tableau1[[#This Row],[Other access]:[Sci-hub access]])&gt;=1,1,0)</f>
        <v>0</v>
      </c>
      <c r="Z8820" s="12">
        <f>IF(OR(Tableau1[[#This Row],[Access R1 + S1+ T1 ]]&gt;=1,Tableau1[[#This Row],[Access V1 +W1 + X1]]&gt;=1),1,0)</f>
        <v>0</v>
      </c>
      <c r="AB8820" s="10" t="str">
        <f>Tableau1[[#This Row],[DOI]]</f>
        <v>doi: 10.5301/ejo.5000915</v>
      </c>
      <c r="AC8820" s="13" t="str">
        <f>Tableau1[[#This Row],[Authors]]&amp;", "&amp;Tableau1[[#This Row],[Title]]&amp;" "&amp;Tableau1[[#This Row],[Journal]]&amp;". "&amp;Tableau1[[#This Row],[Year]]</f>
        <v>Galindo-Ferreiro A, Palencia-Ercilla T, Ferreira LM, Galvez-Ruiz A, Zornoff DCM, Khandekar R, Schellini SA., A survey of management of congenital nasolacrimal duct obstruction by pediatric primary health care providers in Spain. Eur J Ophthalmol. 2017</v>
      </c>
    </row>
    <row r="8821" spans="1:29" x14ac:dyDescent="0.3">
      <c r="A8821">
        <v>10189</v>
      </c>
      <c r="B8821" t="s">
        <v>12694</v>
      </c>
      <c r="C8821" t="s">
        <v>22864</v>
      </c>
      <c r="D8821" t="s">
        <v>33146</v>
      </c>
      <c r="E8821" t="s">
        <v>2445</v>
      </c>
      <c r="F8821" s="10"/>
      <c r="G8821">
        <v>2017</v>
      </c>
      <c r="J8821">
        <v>0.79346244130978427</v>
      </c>
      <c r="L8821" t="s">
        <v>44444</v>
      </c>
      <c r="M8821">
        <v>27429391</v>
      </c>
      <c r="Q8821" s="10"/>
      <c r="R8821" s="11">
        <f t="shared" si="274"/>
        <v>0</v>
      </c>
      <c r="U8821" s="11">
        <f t="shared" si="275"/>
        <v>0</v>
      </c>
      <c r="Y8821" s="11">
        <f>IF(SUM(Tableau1[[#This Row],[Other access]:[Sci-hub access]])&gt;=1,1,0)</f>
        <v>0</v>
      </c>
      <c r="Z8821" s="12">
        <f>IF(OR(Tableau1[[#This Row],[Access R1 + S1+ T1 ]]&gt;=1,Tableau1[[#This Row],[Access V1 +W1 + X1]]&gt;=1),1,0)</f>
        <v>0</v>
      </c>
      <c r="AB8821" s="10" t="str">
        <f>Tableau1[[#This Row],[DOI]]</f>
        <v>doi: 10.1097/IAE.0000000000001165</v>
      </c>
      <c r="AC8821" s="13" t="str">
        <f>Tableau1[[#This Row],[Authors]]&amp;", "&amp;Tableau1[[#This Row],[Title]]&amp;" "&amp;Tableau1[[#This Row],[Journal]]&amp;". "&amp;Tableau1[[#This Row],[Year]]</f>
        <v>Ishida T, Jonas JB, Ishii M, Shinohara K, Ikegaya Y, Ohno-Matsui K., PERIPAPILLARY ARTERIAL RING OF ZINN-HALLER IN HIGHLY MYOPIC EYES AS DETECTED BY OPTICAL COHERENCE TOMOGRAPHY ANGIOGRAPHY. Retina. 2017</v>
      </c>
    </row>
    <row r="8822" spans="1:29" x14ac:dyDescent="0.3">
      <c r="A8822">
        <v>622</v>
      </c>
      <c r="B8822" t="s">
        <v>3885</v>
      </c>
      <c r="C8822" t="s">
        <v>14141</v>
      </c>
      <c r="D8822" t="s">
        <v>24305</v>
      </c>
      <c r="E8822" t="s">
        <v>2549</v>
      </c>
      <c r="F8822" s="10"/>
      <c r="G8822">
        <v>2017</v>
      </c>
      <c r="J8822">
        <v>0.79361649432975823</v>
      </c>
      <c r="L8822" t="s">
        <v>35120</v>
      </c>
      <c r="M8822">
        <v>29160536</v>
      </c>
      <c r="Q8822" s="10"/>
      <c r="R8822" s="11">
        <f t="shared" si="274"/>
        <v>0</v>
      </c>
      <c r="U8822" s="11">
        <f t="shared" si="275"/>
        <v>0</v>
      </c>
      <c r="Y8822" s="11">
        <f>IF(SUM(Tableau1[[#This Row],[Other access]:[Sci-hub access]])&gt;=1,1,0)</f>
        <v>0</v>
      </c>
      <c r="Z8822" s="12">
        <f>IF(OR(Tableau1[[#This Row],[Access R1 + S1+ T1 ]]&gt;=1,Tableau1[[#This Row],[Access V1 +W1 + X1]]&gt;=1),1,0)</f>
        <v>0</v>
      </c>
      <c r="AB8822" s="10" t="str">
        <f>Tableau1[[#This Row],[DOI]]</f>
        <v>doi: 10.5935/0004-2749.20170069</v>
      </c>
      <c r="AC8822" s="13" t="str">
        <f>Tableau1[[#This Row],[Authors]]&amp;", "&amp;Tableau1[[#This Row],[Title]]&amp;" "&amp;Tableau1[[#This Row],[Journal]]&amp;". "&amp;Tableau1[[#This Row],[Year]]</f>
        <v>Lira LH, Hirai FE, Oliveira M, Portellinha W, Nakano EM., Use of the Ishikawa diagram in a case-control analysis to assess the causes of a diffuse lamellar keratitis outbreak. Arq Bras Oftalmol. 2017</v>
      </c>
    </row>
    <row r="8823" spans="1:29" x14ac:dyDescent="0.3">
      <c r="A8823">
        <v>6988</v>
      </c>
      <c r="B8823" t="s">
        <v>9848</v>
      </c>
      <c r="C8823" t="s">
        <v>20051</v>
      </c>
      <c r="D8823" t="s">
        <v>30282</v>
      </c>
      <c r="E8823" t="s">
        <v>2486</v>
      </c>
      <c r="F8823" s="10"/>
      <c r="G8823">
        <v>2017</v>
      </c>
      <c r="J8823">
        <v>0.79375760229248915</v>
      </c>
      <c r="L8823" t="s">
        <v>41346</v>
      </c>
      <c r="M8823">
        <v>28139100</v>
      </c>
      <c r="Q8823" s="10"/>
      <c r="R8823" s="11">
        <f t="shared" si="274"/>
        <v>0</v>
      </c>
      <c r="U8823" s="11">
        <f t="shared" si="275"/>
        <v>0</v>
      </c>
      <c r="Y8823" s="11">
        <f>IF(SUM(Tableau1[[#This Row],[Other access]:[Sci-hub access]])&gt;=1,1,0)</f>
        <v>0</v>
      </c>
      <c r="Z8823" s="12">
        <f>IF(OR(Tableau1[[#This Row],[Access R1 + S1+ T1 ]]&gt;=1,Tableau1[[#This Row],[Access V1 +W1 + X1]]&gt;=1),1,0)</f>
        <v>0</v>
      </c>
      <c r="AB8823" s="10" t="str">
        <f>Tableau1[[#This Row],[DOI]]</f>
        <v>doi: 10.1111/aos.13395</v>
      </c>
      <c r="AC8823" s="13" t="str">
        <f>Tableau1[[#This Row],[Authors]]&amp;", "&amp;Tableau1[[#This Row],[Title]]&amp;" "&amp;Tableau1[[#This Row],[Journal]]&amp;". "&amp;Tableau1[[#This Row],[Year]]</f>
        <v>Sarao V, Veritti D, Furino C, Giancipoli E, Alessio G, Boscia F, Lanzetta P., Dexamethasone implant with fixed or individualized regimen in the treatment of diabetic macular oedema: six-month outcomes of the UDBASA study. Acta Ophthalmol. 2017</v>
      </c>
    </row>
    <row r="8824" spans="1:29" x14ac:dyDescent="0.3">
      <c r="A8824">
        <v>8772</v>
      </c>
      <c r="B8824" t="s">
        <v>11409</v>
      </c>
      <c r="C8824" t="s">
        <v>21594</v>
      </c>
      <c r="D8824" t="s">
        <v>31849</v>
      </c>
      <c r="E8824" t="s">
        <v>2445</v>
      </c>
      <c r="F8824" s="10"/>
      <c r="G8824">
        <v>2017</v>
      </c>
      <c r="J8824">
        <v>0.794068387394532</v>
      </c>
      <c r="L8824" t="s">
        <v>43108</v>
      </c>
      <c r="M8824">
        <v>27841849</v>
      </c>
      <c r="Q8824" s="10"/>
      <c r="R8824" s="11">
        <f t="shared" si="274"/>
        <v>0</v>
      </c>
      <c r="U8824" s="11">
        <f t="shared" si="275"/>
        <v>0</v>
      </c>
      <c r="Y8824" s="11">
        <f>IF(SUM(Tableau1[[#This Row],[Other access]:[Sci-hub access]])&gt;=1,1,0)</f>
        <v>0</v>
      </c>
      <c r="Z8824" s="12">
        <f>IF(OR(Tableau1[[#This Row],[Access R1 + S1+ T1 ]]&gt;=1,Tableau1[[#This Row],[Access V1 +W1 + X1]]&gt;=1),1,0)</f>
        <v>0</v>
      </c>
      <c r="AB8824" s="10" t="str">
        <f>Tableau1[[#This Row],[DOI]]</f>
        <v>doi: 10.1097/IAE.0000000000001397</v>
      </c>
      <c r="AC8824" s="13" t="str">
        <f>Tableau1[[#This Row],[Authors]]&amp;", "&amp;Tableau1[[#This Row],[Title]]&amp;" "&amp;Tableau1[[#This Row],[Journal]]&amp;". "&amp;Tableau1[[#This Row],[Year]]</f>
        <v>Lagstein O, Ben-Artzi N, Achiron A, Nemet A, Khreish M, Bartov E, Burgansky-Eliash Z., TOPICAL APRACLONIDINE REDUCES PAIN AFTER INTRAVITREAL INJECTIONS: A Double-Blind Randomized Controlled Trial. Retina. 2017</v>
      </c>
    </row>
    <row r="8825" spans="1:29" ht="28.8" x14ac:dyDescent="0.3">
      <c r="A8825">
        <v>7610</v>
      </c>
      <c r="B8825" t="s">
        <v>10396</v>
      </c>
      <c r="C8825" t="s">
        <v>20596</v>
      </c>
      <c r="D8825" t="s">
        <v>30831</v>
      </c>
      <c r="E8825" t="s">
        <v>2609</v>
      </c>
      <c r="F8825" s="10"/>
      <c r="G8825">
        <v>2017</v>
      </c>
      <c r="J8825">
        <v>0.7941634901850303</v>
      </c>
      <c r="L8825" t="s">
        <v>41964</v>
      </c>
      <c r="M8825">
        <v>28073927</v>
      </c>
      <c r="Q8825" s="10"/>
      <c r="R8825" s="11">
        <f t="shared" si="274"/>
        <v>0</v>
      </c>
      <c r="U8825" s="11">
        <f t="shared" si="275"/>
        <v>0</v>
      </c>
      <c r="Y8825" s="11">
        <f>IF(SUM(Tableau1[[#This Row],[Other access]:[Sci-hub access]])&gt;=1,1,0)</f>
        <v>0</v>
      </c>
      <c r="Z8825" s="12">
        <f>IF(OR(Tableau1[[#This Row],[Access R1 + S1+ T1 ]]&gt;=1,Tableau1[[#This Row],[Access V1 +W1 + X1]]&gt;=1),1,0)</f>
        <v>0</v>
      </c>
      <c r="AB8825" s="10" t="str">
        <f>Tableau1[[#This Row],[DOI]]</f>
        <v>doi: 10.1093/hmg/ddw399</v>
      </c>
      <c r="AC8825" s="13" t="str">
        <f>Tableau1[[#This Row],[Authors]]&amp;", "&amp;Tableau1[[#This Row],[Title]]&amp;" "&amp;Tableau1[[#This Row],[Journal]]&amp;". "&amp;Tableau1[[#This Row],[Year]]</f>
        <v>Springelkamp H, Iglesias AI, Mishra A, Höhn R, Wojciechowski R, Khawaja AP, Nag A, Wang YX, Wang JJ, Cuellar-Partida G, Gibson J, Bailey JN, Vithana EN, Gharahkhani P, Boutin T, Ramdas WD, Zeller T, Luben RN, Yonova-Doing E, Viswanathan AC, Yazar S, Cree AJ, et al., New insights into the genetics of primary open-angle glaucoma based on meta-analyses of intraocular pressure and optic disc characteristics. Hum Mol Genet. 2017</v>
      </c>
    </row>
    <row r="8826" spans="1:29" x14ac:dyDescent="0.3">
      <c r="A8826">
        <v>1079</v>
      </c>
      <c r="B8826" t="s">
        <v>4341</v>
      </c>
      <c r="C8826" t="s">
        <v>14595</v>
      </c>
      <c r="D8826" t="s">
        <v>24762</v>
      </c>
      <c r="E8826" t="s">
        <v>2447</v>
      </c>
      <c r="F8826" s="10"/>
      <c r="G8826">
        <v>2018</v>
      </c>
      <c r="J8826">
        <v>0.79416374845727311</v>
      </c>
      <c r="L8826" t="s">
        <v>35567</v>
      </c>
      <c r="M8826">
        <v>29036005</v>
      </c>
      <c r="Q8826" s="10"/>
      <c r="R8826" s="11">
        <f t="shared" si="274"/>
        <v>0</v>
      </c>
      <c r="U8826" s="11">
        <f t="shared" si="275"/>
        <v>0</v>
      </c>
      <c r="Y8826" s="11">
        <f>IF(SUM(Tableau1[[#This Row],[Other access]:[Sci-hub access]])&gt;=1,1,0)</f>
        <v>0</v>
      </c>
      <c r="Z8826" s="12">
        <f>IF(OR(Tableau1[[#This Row],[Access R1 + S1+ T1 ]]&gt;=1,Tableau1[[#This Row],[Access V1 +W1 + X1]]&gt;=1),1,0)</f>
        <v>0</v>
      </c>
      <c r="AB8826" s="10" t="str">
        <f>Tableau1[[#This Row],[DOI]]</f>
        <v>doi: 10.1097/IOP.0000000000001011</v>
      </c>
      <c r="AC8826" s="13" t="str">
        <f>Tableau1[[#This Row],[Authors]]&amp;", "&amp;Tableau1[[#This Row],[Title]]&amp;" "&amp;Tableau1[[#This Row],[Journal]]&amp;". "&amp;Tableau1[[#This Row],[Year]]</f>
        <v>Raparia E, Rafailov L, Shinder R., In-Office Sutureless Correction of Prolapsed Subconjunctival Orbital Fat. Ophthal Plast Reconstr Surg. 2018</v>
      </c>
    </row>
    <row r="8827" spans="1:29" x14ac:dyDescent="0.3">
      <c r="A8827">
        <v>4590</v>
      </c>
      <c r="B8827" t="s">
        <v>7711</v>
      </c>
      <c r="C8827" t="s">
        <v>17946</v>
      </c>
      <c r="D8827" t="s">
        <v>28140</v>
      </c>
      <c r="E8827" t="s">
        <v>2448</v>
      </c>
      <c r="F8827" s="10"/>
      <c r="G8827">
        <v>2017</v>
      </c>
      <c r="J8827">
        <v>0.7941898172739188</v>
      </c>
      <c r="L8827" t="s">
        <v>39008</v>
      </c>
      <c r="M8827">
        <v>28429123</v>
      </c>
      <c r="Q8827" s="10"/>
      <c r="R8827" s="11">
        <f t="shared" si="274"/>
        <v>0</v>
      </c>
      <c r="U8827" s="11">
        <f t="shared" si="275"/>
        <v>0</v>
      </c>
      <c r="Y8827" s="11">
        <f>IF(SUM(Tableau1[[#This Row],[Other access]:[Sci-hub access]])&gt;=1,1,0)</f>
        <v>0</v>
      </c>
      <c r="Z8827" s="12">
        <f>IF(OR(Tableau1[[#This Row],[Access R1 + S1+ T1 ]]&gt;=1,Tableau1[[#This Row],[Access V1 +W1 + X1]]&gt;=1),1,0)</f>
        <v>0</v>
      </c>
      <c r="AB8827" s="10" t="str">
        <f>Tableau1[[#This Row],[DOI]]</f>
        <v>doi: 10.1007/s00417-017-3671-4</v>
      </c>
      <c r="AC8827" s="13" t="str">
        <f>Tableau1[[#This Row],[Authors]]&amp;", "&amp;Tableau1[[#This Row],[Title]]&amp;" "&amp;Tableau1[[#This Row],[Journal]]&amp;". "&amp;Tableau1[[#This Row],[Year]]</f>
        <v>Shin JW, Sung KR, Lee JY, Kwon J, Seong M., Optical coherence tomography angiography vessel density mapping at various retinal layers in healthy and normal tension glaucoma eyes. Graefes Arch Clin Exp Ophthalmol. 2017</v>
      </c>
    </row>
    <row r="8828" spans="1:29" x14ac:dyDescent="0.3">
      <c r="A8828">
        <v>5194</v>
      </c>
      <c r="B8828" t="s">
        <v>8265</v>
      </c>
      <c r="C8828" t="s">
        <v>18489</v>
      </c>
      <c r="D8828" t="s">
        <v>28695</v>
      </c>
      <c r="E8828" t="s">
        <v>34246</v>
      </c>
      <c r="F8828" s="10"/>
      <c r="G8828">
        <v>2017</v>
      </c>
      <c r="J8828">
        <v>0.79421004756719082</v>
      </c>
      <c r="L8828" t="s">
        <v>39597</v>
      </c>
      <c r="M8828">
        <v>28363730</v>
      </c>
      <c r="Q8828" s="10"/>
      <c r="R8828" s="11">
        <f t="shared" si="274"/>
        <v>0</v>
      </c>
      <c r="U8828" s="11">
        <f t="shared" si="275"/>
        <v>0</v>
      </c>
      <c r="Y8828" s="11">
        <f>IF(SUM(Tableau1[[#This Row],[Other access]:[Sci-hub access]])&gt;=1,1,0)</f>
        <v>0</v>
      </c>
      <c r="Z8828" s="12">
        <f>IF(OR(Tableau1[[#This Row],[Access R1 + S1+ T1 ]]&gt;=1,Tableau1[[#This Row],[Access V1 +W1 + X1]]&gt;=1),1,0)</f>
        <v>0</v>
      </c>
      <c r="AB8828" s="10" t="str">
        <f>Tableau1[[#This Row],[DOI]]</f>
        <v>doi: 10.1016/j.jdiacomp.2017.02.020</v>
      </c>
      <c r="AC8828" s="13" t="str">
        <f>Tableau1[[#This Row],[Authors]]&amp;", "&amp;Tableau1[[#This Row],[Title]]&amp;" "&amp;Tableau1[[#This Row],[Journal]]&amp;". "&amp;Tableau1[[#This Row],[Year]]</f>
        <v>Lake AJ, Browne JL, Rees G, Speight J., What factors influence uptake of retinal screening among young adults with type 2 diabetes? A qualitative study informed by the theoretical domains framework. J Diabetes Complications. 2017</v>
      </c>
    </row>
    <row r="8829" spans="1:29" x14ac:dyDescent="0.3">
      <c r="A8829">
        <v>5303</v>
      </c>
      <c r="B8829" t="s">
        <v>8362</v>
      </c>
      <c r="C8829" t="s">
        <v>18585</v>
      </c>
      <c r="D8829" t="s">
        <v>28792</v>
      </c>
      <c r="E8829" t="s">
        <v>2488</v>
      </c>
      <c r="F8829" s="10"/>
      <c r="G8829">
        <v>2017</v>
      </c>
      <c r="J8829">
        <v>0.79425471724694596</v>
      </c>
      <c r="L8829" t="s">
        <v>39698</v>
      </c>
      <c r="M8829">
        <v>28351045</v>
      </c>
      <c r="Q8829" s="10"/>
      <c r="R8829" s="11">
        <f t="shared" si="274"/>
        <v>0</v>
      </c>
      <c r="U8829" s="11">
        <f t="shared" si="275"/>
        <v>0</v>
      </c>
      <c r="Y8829" s="11">
        <f>IF(SUM(Tableau1[[#This Row],[Other access]:[Sci-hub access]])&gt;=1,1,0)</f>
        <v>0</v>
      </c>
      <c r="Z8829" s="12">
        <f>IF(OR(Tableau1[[#This Row],[Access R1 + S1+ T1 ]]&gt;=1,Tableau1[[#This Row],[Access V1 +W1 + X1]]&gt;=1),1,0)</f>
        <v>0</v>
      </c>
      <c r="AB8829" s="10" t="str">
        <f>Tableau1[[#This Row],[DOI]]</f>
        <v>doi: 10.1159/000455269</v>
      </c>
      <c r="AC8829" s="13" t="str">
        <f>Tableau1[[#This Row],[Authors]]&amp;", "&amp;Tableau1[[#This Row],[Title]]&amp;" "&amp;Tableau1[[#This Row],[Journal]]&amp;". "&amp;Tableau1[[#This Row],[Year]]</f>
        <v>Lupidi M, Coscas F, Cagini C, Coscas G., Optical Coherence Tomography Angiography in Macular Edema. Dev Ophthalmol. 2017</v>
      </c>
    </row>
    <row r="8830" spans="1:29" x14ac:dyDescent="0.3">
      <c r="A8830">
        <v>1884</v>
      </c>
      <c r="B8830" t="s">
        <v>5128</v>
      </c>
      <c r="C8830" t="s">
        <v>15374</v>
      </c>
      <c r="D8830" t="s">
        <v>25550</v>
      </c>
      <c r="E8830" t="s">
        <v>2495</v>
      </c>
      <c r="F8830" s="10"/>
      <c r="G8830">
        <v>2017</v>
      </c>
      <c r="J8830">
        <v>0.79427462072033195</v>
      </c>
      <c r="L8830" t="s">
        <v>36356</v>
      </c>
      <c r="M8830">
        <v>28858004</v>
      </c>
      <c r="Q8830" s="10"/>
      <c r="R8830" s="11">
        <f t="shared" si="274"/>
        <v>0</v>
      </c>
      <c r="U8830" s="11">
        <f t="shared" si="275"/>
        <v>0</v>
      </c>
      <c r="Y8830" s="11">
        <f>IF(SUM(Tableau1[[#This Row],[Other access]:[Sci-hub access]])&gt;=1,1,0)</f>
        <v>0</v>
      </c>
      <c r="Z8830" s="12">
        <f>IF(OR(Tableau1[[#This Row],[Access R1 + S1+ T1 ]]&gt;=1,Tableau1[[#This Row],[Access V1 +W1 + X1]]&gt;=1),1,0)</f>
        <v>0</v>
      </c>
      <c r="AB8830" s="10" t="str">
        <f>Tableau1[[#This Row],[DOI]]</f>
        <v>doi: 10.1097/OPX.0000000000001121</v>
      </c>
      <c r="AC8830" s="13" t="str">
        <f>Tableau1[[#This Row],[Authors]]&amp;", "&amp;Tableau1[[#This Row],[Title]]&amp;" "&amp;Tableau1[[#This Row],[Journal]]&amp;". "&amp;Tableau1[[#This Row],[Year]]</f>
        <v>Altoaimi BH, Almutairi MS, Kollbaum P, Bradley A., Accommodative Behavior of Eyes Wearing Aspheric Single Vision Contact Lenses. Optom Vis Sci. 2017</v>
      </c>
    </row>
    <row r="8831" spans="1:29" x14ac:dyDescent="0.3">
      <c r="A8831">
        <v>7731</v>
      </c>
      <c r="B8831" t="s">
        <v>10499</v>
      </c>
      <c r="C8831" t="s">
        <v>20694</v>
      </c>
      <c r="D8831" t="s">
        <v>30935</v>
      </c>
      <c r="E8831" t="s">
        <v>2445</v>
      </c>
      <c r="F8831" s="10"/>
      <c r="G8831">
        <v>2017</v>
      </c>
      <c r="J8831">
        <v>0.79442513023065908</v>
      </c>
      <c r="L8831" t="s">
        <v>42082</v>
      </c>
      <c r="M8831">
        <v>28060147</v>
      </c>
      <c r="Q8831" s="10"/>
      <c r="R8831" s="11">
        <f t="shared" si="274"/>
        <v>0</v>
      </c>
      <c r="U8831" s="11">
        <f t="shared" si="275"/>
        <v>0</v>
      </c>
      <c r="Y8831" s="11">
        <f>IF(SUM(Tableau1[[#This Row],[Other access]:[Sci-hub access]])&gt;=1,1,0)</f>
        <v>0</v>
      </c>
      <c r="Z8831" s="12">
        <f>IF(OR(Tableau1[[#This Row],[Access R1 + S1+ T1 ]]&gt;=1,Tableau1[[#This Row],[Access V1 +W1 + X1]]&gt;=1),1,0)</f>
        <v>0</v>
      </c>
      <c r="AB8831" s="10" t="str">
        <f>Tableau1[[#This Row],[DOI]]</f>
        <v>doi: 10.1097/IAE.0000000000001387</v>
      </c>
      <c r="AC8831" s="13" t="str">
        <f>Tableau1[[#This Row],[Authors]]&amp;", "&amp;Tableau1[[#This Row],[Title]]&amp;" "&amp;Tableau1[[#This Row],[Journal]]&amp;". "&amp;Tableau1[[#This Row],[Year]]</f>
        <v>Jaffee IM, Char DH., MYOMELANOCYTIC CHOROIDAL TUMOR: Cytopathologic Diagnosis. Retina. 2017</v>
      </c>
    </row>
    <row r="8832" spans="1:29" x14ac:dyDescent="0.3">
      <c r="A8832">
        <v>5192</v>
      </c>
      <c r="B8832" t="s">
        <v>8263</v>
      </c>
      <c r="C8832" t="s">
        <v>18487</v>
      </c>
      <c r="D8832" t="s">
        <v>28693</v>
      </c>
      <c r="E8832" t="s">
        <v>34028</v>
      </c>
      <c r="F8832" s="10"/>
      <c r="G8832">
        <v>2017</v>
      </c>
      <c r="J8832">
        <v>0.79454239025252194</v>
      </c>
      <c r="L8832" t="s">
        <v>39595</v>
      </c>
      <c r="M8832">
        <v>28363785</v>
      </c>
      <c r="Q8832" s="10"/>
      <c r="R8832" s="11">
        <f t="shared" si="274"/>
        <v>0</v>
      </c>
      <c r="U8832" s="11">
        <f t="shared" si="275"/>
        <v>0</v>
      </c>
      <c r="Y8832" s="11">
        <f>IF(SUM(Tableau1[[#This Row],[Other access]:[Sci-hub access]])&gt;=1,1,0)</f>
        <v>0</v>
      </c>
      <c r="Z8832" s="12">
        <f>IF(OR(Tableau1[[#This Row],[Access R1 + S1+ T1 ]]&gt;=1,Tableau1[[#This Row],[Access V1 +W1 + X1]]&gt;=1),1,0)</f>
        <v>0</v>
      </c>
      <c r="AB8832" s="10" t="str">
        <f>Tableau1[[#This Row],[DOI]]</f>
        <v>doi: 10.1016/j.actbio.2017.03.043</v>
      </c>
      <c r="AC8832" s="13" t="str">
        <f>Tableau1[[#This Row],[Authors]]&amp;", "&amp;Tableau1[[#This Row],[Title]]&amp;" "&amp;Tableau1[[#This Row],[Journal]]&amp;". "&amp;Tableau1[[#This Row],[Year]]</f>
        <v>Lee D, Lu Q, Sommerfeld SD, Chan A, Menon NG, Schmidt TA, Elisseeff JH, Singh A., Targeted delivery of hyaluronic acid to the ocular surface by a polymer-peptide conjugate system for dry eye disease. Acta Biomater. 2017</v>
      </c>
    </row>
    <row r="8833" spans="1:29" x14ac:dyDescent="0.3">
      <c r="A8833">
        <v>7079</v>
      </c>
      <c r="B8833" t="s">
        <v>9930</v>
      </c>
      <c r="C8833" t="s">
        <v>20133</v>
      </c>
      <c r="D8833" t="s">
        <v>30364</v>
      </c>
      <c r="E8833" t="s">
        <v>2479</v>
      </c>
      <c r="F8833" s="10"/>
      <c r="G8833">
        <v>2017</v>
      </c>
      <c r="J8833">
        <v>0.79470459096258128</v>
      </c>
      <c r="L8833" t="s">
        <v>41435</v>
      </c>
      <c r="M8833">
        <v>28129300</v>
      </c>
      <c r="Q8833" s="10"/>
      <c r="R8833" s="11">
        <f t="shared" si="274"/>
        <v>0</v>
      </c>
      <c r="U8833" s="11">
        <f t="shared" si="275"/>
        <v>0</v>
      </c>
      <c r="Y8833" s="11">
        <f>IF(SUM(Tableau1[[#This Row],[Other access]:[Sci-hub access]])&gt;=1,1,0)</f>
        <v>0</v>
      </c>
      <c r="Z8833" s="12">
        <f>IF(OR(Tableau1[[#This Row],[Access R1 + S1+ T1 ]]&gt;=1,Tableau1[[#This Row],[Access V1 +W1 + X1]]&gt;=1),1,0)</f>
        <v>0</v>
      </c>
      <c r="AB8833" s="10" t="str">
        <f>Tableau1[[#This Row],[DOI]]</f>
        <v>doi: 10.1097/ICO.0000000000001151</v>
      </c>
      <c r="AC8833" s="13" t="str">
        <f>Tableau1[[#This Row],[Authors]]&amp;", "&amp;Tableau1[[#This Row],[Title]]&amp;" "&amp;Tableau1[[#This Row],[Journal]]&amp;". "&amp;Tableau1[[#This Row],[Year]]</f>
        <v>Oatts JT, Keenan JD, Mannis T, Lietman TM, Rose-Nussbaumer J., Multimodal Assessment of Corneal Thinning Using Optical Coherence Tomography, Scheimpflug Imaging, Pachymetry, and Slit-Lamp Examination. Cornea. 2017</v>
      </c>
    </row>
    <row r="8834" spans="1:29" x14ac:dyDescent="0.3">
      <c r="A8834">
        <v>141</v>
      </c>
      <c r="B8834" t="s">
        <v>3404</v>
      </c>
      <c r="C8834" t="s">
        <v>13665</v>
      </c>
      <c r="D8834" t="s">
        <v>23824</v>
      </c>
      <c r="E8834" t="s">
        <v>2465</v>
      </c>
      <c r="F8834" s="10"/>
      <c r="G8834">
        <v>2017</v>
      </c>
      <c r="J8834">
        <v>0.79482401101756361</v>
      </c>
      <c r="L8834" t="s">
        <v>34657</v>
      </c>
      <c r="M8834">
        <v>29390305</v>
      </c>
      <c r="Q8834" s="10"/>
      <c r="R8834" s="11">
        <f t="shared" ref="R8834:R8897" si="276">IF(SUM(N8834:Q8834)&gt;0,1,0)</f>
        <v>0</v>
      </c>
      <c r="U8834" s="11">
        <f t="shared" ref="U8834:U8897" si="277">IF(SUM(R8834,T8834)&gt;0,1,0)</f>
        <v>0</v>
      </c>
      <c r="Y8834" s="11">
        <f>IF(SUM(Tableau1[[#This Row],[Other access]:[Sci-hub access]])&gt;=1,1,0)</f>
        <v>0</v>
      </c>
      <c r="Z8834" s="12">
        <f>IF(OR(Tableau1[[#This Row],[Access R1 + S1+ T1 ]]&gt;=1,Tableau1[[#This Row],[Access V1 +W1 + X1]]&gt;=1),1,0)</f>
        <v>0</v>
      </c>
      <c r="AB8834" s="10" t="str">
        <f>Tableau1[[#This Row],[DOI]]</f>
        <v>doi: 10.1097/MD.0000000000009092</v>
      </c>
      <c r="AC8834" s="13" t="str">
        <f>Tableau1[[#This Row],[Authors]]&amp;", "&amp;Tableau1[[#This Row],[Title]]&amp;" "&amp;Tableau1[[#This Row],[Journal]]&amp;". "&amp;Tableau1[[#This Row],[Year]]</f>
        <v>Hwang SH, Yoo C, Kim YY, Lee DY, Nam DH, Lee JY., Intracameral air injection during Ahmed glaucoma valve implantation in neovascular glaucoma for the prevention of tube obstruction with blood clot: Case Report. Medicine (Baltimore). 2017</v>
      </c>
    </row>
    <row r="8835" spans="1:29" x14ac:dyDescent="0.3">
      <c r="A8835">
        <v>8214</v>
      </c>
      <c r="B8835" t="s">
        <v>10922</v>
      </c>
      <c r="C8835" t="s">
        <v>21109</v>
      </c>
      <c r="D8835" t="s">
        <v>31360</v>
      </c>
      <c r="E8835" t="s">
        <v>2446</v>
      </c>
      <c r="F8835" s="10"/>
      <c r="G8835">
        <v>2017</v>
      </c>
      <c r="J8835">
        <v>0.79488540165569044</v>
      </c>
      <c r="L8835" t="s">
        <v>42560</v>
      </c>
      <c r="M8835">
        <v>27977035</v>
      </c>
      <c r="Q8835" s="10"/>
      <c r="R8835" s="11">
        <f t="shared" si="276"/>
        <v>0</v>
      </c>
      <c r="U8835" s="11">
        <f t="shared" si="277"/>
        <v>0</v>
      </c>
      <c r="Y8835" s="11">
        <f>IF(SUM(Tableau1[[#This Row],[Other access]:[Sci-hub access]])&gt;=1,1,0)</f>
        <v>0</v>
      </c>
      <c r="Z8835" s="12">
        <f>IF(OR(Tableau1[[#This Row],[Access R1 + S1+ T1 ]]&gt;=1,Tableau1[[#This Row],[Access V1 +W1 + X1]]&gt;=1),1,0)</f>
        <v>0</v>
      </c>
      <c r="AB8835" s="10" t="str">
        <f>Tableau1[[#This Row],[DOI]]</f>
        <v>doi: 10.3928/01913913-20161013-05</v>
      </c>
      <c r="AC8835" s="13" t="str">
        <f>Tableau1[[#This Row],[Authors]]&amp;", "&amp;Tableau1[[#This Row],[Title]]&amp;" "&amp;Tableau1[[#This Row],[Journal]]&amp;". "&amp;Tableau1[[#This Row],[Year]]</f>
        <v>Feldman S, Peterseim MMW, Trivedi RH, Edward Wilson M, Cheeseman EW, Papa CE., Detecting High Hyperopia: The Plus Lens Test and the Spot Vision Screener. J Pediatr Ophthalmol Strabismus. 2017</v>
      </c>
    </row>
    <row r="8836" spans="1:29" x14ac:dyDescent="0.3">
      <c r="A8836">
        <v>5085</v>
      </c>
      <c r="B8836" t="s">
        <v>8166</v>
      </c>
      <c r="C8836" t="s">
        <v>18392</v>
      </c>
      <c r="D8836" t="s">
        <v>28596</v>
      </c>
      <c r="E8836" t="s">
        <v>2541</v>
      </c>
      <c r="F8836" s="10"/>
      <c r="G8836">
        <v>2017</v>
      </c>
      <c r="J8836">
        <v>0.79499265458218993</v>
      </c>
      <c r="L8836" t="s">
        <v>39493</v>
      </c>
      <c r="M8836">
        <v>28376022</v>
      </c>
      <c r="Q8836" s="10"/>
      <c r="R8836" s="11">
        <f t="shared" si="276"/>
        <v>0</v>
      </c>
      <c r="U8836" s="11">
        <f t="shared" si="277"/>
        <v>0</v>
      </c>
      <c r="Y8836" s="11">
        <f>IF(SUM(Tableau1[[#This Row],[Other access]:[Sci-hub access]])&gt;=1,1,0)</f>
        <v>0</v>
      </c>
      <c r="Z8836" s="12">
        <f>IF(OR(Tableau1[[#This Row],[Access R1 + S1+ T1 ]]&gt;=1,Tableau1[[#This Row],[Access V1 +W1 + X1]]&gt;=1),1,0)</f>
        <v>0</v>
      </c>
      <c r="AB8836" s="10" t="str">
        <f>Tableau1[[#This Row],[DOI]]</f>
        <v>doi: 10.1097/WNO.0000000000000509</v>
      </c>
      <c r="AC8836" s="13" t="str">
        <f>Tableau1[[#This Row],[Authors]]&amp;", "&amp;Tableau1[[#This Row],[Title]]&amp;" "&amp;Tableau1[[#This Row],[Journal]]&amp;". "&amp;Tableau1[[#This Row],[Year]]</f>
        <v>Levin MH., Advances in Neuromyelitis Optica: Take Them to the Clinic. J Neuroophthalmol. 2017</v>
      </c>
    </row>
    <row r="8837" spans="1:29" x14ac:dyDescent="0.3">
      <c r="A8837">
        <v>6638</v>
      </c>
      <c r="B8837" t="s">
        <v>9547</v>
      </c>
      <c r="C8837" t="s">
        <v>19754</v>
      </c>
      <c r="D8837" t="s">
        <v>29980</v>
      </c>
      <c r="E8837" t="s">
        <v>2541</v>
      </c>
      <c r="F8837" s="10"/>
      <c r="G8837">
        <v>2017</v>
      </c>
      <c r="J8837">
        <v>0.7950804690281007</v>
      </c>
      <c r="L8837" t="s">
        <v>41001</v>
      </c>
      <c r="M8837">
        <v>28187083</v>
      </c>
      <c r="Q8837" s="10"/>
      <c r="R8837" s="11">
        <f t="shared" si="276"/>
        <v>0</v>
      </c>
      <c r="U8837" s="11">
        <f t="shared" si="277"/>
        <v>0</v>
      </c>
      <c r="Y8837" s="11">
        <f>IF(SUM(Tableau1[[#This Row],[Other access]:[Sci-hub access]])&gt;=1,1,0)</f>
        <v>0</v>
      </c>
      <c r="Z8837" s="12">
        <f>IF(OR(Tableau1[[#This Row],[Access R1 + S1+ T1 ]]&gt;=1,Tableau1[[#This Row],[Access V1 +W1 + X1]]&gt;=1),1,0)</f>
        <v>0</v>
      </c>
      <c r="AB8837" s="10" t="str">
        <f>Tableau1[[#This Row],[DOI]]</f>
        <v>doi: 10.1097/WNO.0000000000000471</v>
      </c>
      <c r="AC8837" s="13" t="str">
        <f>Tableau1[[#This Row],[Authors]]&amp;", "&amp;Tableau1[[#This Row],[Title]]&amp;" "&amp;Tableau1[[#This Row],[Journal]]&amp;". "&amp;Tableau1[[#This Row],[Year]]</f>
        <v>Newman NJ., Diagnosis and Management of Mitochondrial Neuro-Ophthalmologic Disorders: Translating Scientific Advances Into the Clinic. J Neuroophthalmol. 2017</v>
      </c>
    </row>
    <row r="8838" spans="1:29" x14ac:dyDescent="0.3">
      <c r="A8838">
        <v>8540</v>
      </c>
      <c r="B8838" t="s">
        <v>11209</v>
      </c>
      <c r="C8838" t="s">
        <v>21393</v>
      </c>
      <c r="D8838" t="s">
        <v>31648</v>
      </c>
      <c r="E8838" t="s">
        <v>2445</v>
      </c>
      <c r="F8838" s="10"/>
      <c r="G8838">
        <v>2017</v>
      </c>
      <c r="J8838">
        <v>0.79511908990659008</v>
      </c>
      <c r="L8838" t="s">
        <v>42876</v>
      </c>
      <c r="M8838">
        <v>27893625</v>
      </c>
      <c r="Q8838" s="10"/>
      <c r="R8838" s="11">
        <f t="shared" si="276"/>
        <v>0</v>
      </c>
      <c r="U8838" s="11">
        <f t="shared" si="277"/>
        <v>0</v>
      </c>
      <c r="Y8838" s="11">
        <f>IF(SUM(Tableau1[[#This Row],[Other access]:[Sci-hub access]])&gt;=1,1,0)</f>
        <v>0</v>
      </c>
      <c r="Z8838" s="12">
        <f>IF(OR(Tableau1[[#This Row],[Access R1 + S1+ T1 ]]&gt;=1,Tableau1[[#This Row],[Access V1 +W1 + X1]]&gt;=1),1,0)</f>
        <v>0</v>
      </c>
      <c r="AB8838" s="10" t="str">
        <f>Tableau1[[#This Row],[DOI]]</f>
        <v>doi: 10.1097/IAE.0000000000001398</v>
      </c>
      <c r="AC8838" s="13" t="str">
        <f>Tableau1[[#This Row],[Authors]]&amp;", "&amp;Tableau1[[#This Row],[Title]]&amp;" "&amp;Tableau1[[#This Row],[Journal]]&amp;". "&amp;Tableau1[[#This Row],[Year]]</f>
        <v>Channa R, Iordachita I, Handa JT., Robotic Vitreoretinal Surgery. Retina. 2017</v>
      </c>
    </row>
    <row r="8839" spans="1:29" x14ac:dyDescent="0.3">
      <c r="A8839">
        <v>9902</v>
      </c>
      <c r="B8839" t="s">
        <v>12430</v>
      </c>
      <c r="C8839" t="s">
        <v>22600</v>
      </c>
      <c r="D8839" t="s">
        <v>32878</v>
      </c>
      <c r="E8839" t="s">
        <v>2795</v>
      </c>
      <c r="F8839" s="10"/>
      <c r="G8839">
        <v>2017</v>
      </c>
      <c r="J8839">
        <v>0.79512057797773017</v>
      </c>
      <c r="L8839" t="s">
        <v>44161</v>
      </c>
      <c r="M8839">
        <v>27545615</v>
      </c>
      <c r="Q8839" s="10"/>
      <c r="R8839" s="11">
        <f t="shared" si="276"/>
        <v>0</v>
      </c>
      <c r="U8839" s="11">
        <f t="shared" si="277"/>
        <v>0</v>
      </c>
      <c r="Y8839" s="11">
        <f>IF(SUM(Tableau1[[#This Row],[Other access]:[Sci-hub access]])&gt;=1,1,0)</f>
        <v>0</v>
      </c>
      <c r="Z8839" s="12">
        <f>IF(OR(Tableau1[[#This Row],[Access R1 + S1+ T1 ]]&gt;=1,Tableau1[[#This Row],[Access V1 +W1 + X1]]&gt;=1),1,0)</f>
        <v>0</v>
      </c>
      <c r="AB8839" s="10" t="str">
        <f>Tableau1[[#This Row],[DOI]]</f>
        <v>doi: 10.2340/00015555-2520</v>
      </c>
      <c r="AC8839" s="13" t="str">
        <f>Tableau1[[#This Row],[Authors]]&amp;", "&amp;Tableau1[[#This Row],[Title]]&amp;" "&amp;Tableau1[[#This Row],[Journal]]&amp;". "&amp;Tableau1[[#This Row],[Year]]</f>
        <v>Muramatsu K, Nomura T, Shiiya C, Nishiura K, Tsukinaga I., Alopecia Induced by Timolol Eye-drops. Acta Derm Venereol. 2017</v>
      </c>
    </row>
    <row r="8840" spans="1:29" x14ac:dyDescent="0.3">
      <c r="A8840">
        <v>2341</v>
      </c>
      <c r="B8840" t="s">
        <v>5569</v>
      </c>
      <c r="C8840" t="s">
        <v>15814</v>
      </c>
      <c r="D8840" t="s">
        <v>25991</v>
      </c>
      <c r="E8840" t="s">
        <v>2462</v>
      </c>
      <c r="F8840" s="10"/>
      <c r="G8840">
        <v>2017</v>
      </c>
      <c r="J8840">
        <v>0.79513745871263419</v>
      </c>
      <c r="L8840" t="s">
        <v>36806</v>
      </c>
      <c r="M8840">
        <v>28764684</v>
      </c>
      <c r="Q8840" s="10"/>
      <c r="R8840" s="11">
        <f t="shared" si="276"/>
        <v>0</v>
      </c>
      <c r="U8840" s="11">
        <f t="shared" si="277"/>
        <v>0</v>
      </c>
      <c r="Y8840" s="11">
        <f>IF(SUM(Tableau1[[#This Row],[Other access]:[Sci-hub access]])&gt;=1,1,0)</f>
        <v>0</v>
      </c>
      <c r="Z8840" s="12">
        <f>IF(OR(Tableau1[[#This Row],[Access R1 + S1+ T1 ]]&gt;=1,Tableau1[[#This Row],[Access V1 +W1 + X1]]&gt;=1),1,0)</f>
        <v>0</v>
      </c>
      <c r="AB8840" s="10" t="str">
        <f>Tableau1[[#This Row],[DOI]]</f>
        <v>doi: 10.1186/s12886-017-0533-0</v>
      </c>
      <c r="AC8840" s="13" t="str">
        <f>Tableau1[[#This Row],[Authors]]&amp;", "&amp;Tableau1[[#This Row],[Title]]&amp;" "&amp;Tableau1[[#This Row],[Journal]]&amp;". "&amp;Tableau1[[#This Row],[Year]]</f>
        <v>Lytvynchuk LM, Glittenberg CG, Ansari-Shahrezaei S, Binder S., Intraoperative optical coherence tomography assisted analysis of pars Plana vitrectomy for retinal detachment in morning glory syndrome: a case report. BMC Ophthalmol. 2017</v>
      </c>
    </row>
    <row r="8841" spans="1:29" x14ac:dyDescent="0.3">
      <c r="A8841">
        <v>6688</v>
      </c>
      <c r="B8841" t="s">
        <v>1055</v>
      </c>
      <c r="C8841" t="s">
        <v>1056</v>
      </c>
      <c r="D8841" t="s">
        <v>1057</v>
      </c>
      <c r="E8841" t="s">
        <v>2493</v>
      </c>
      <c r="F8841" s="10"/>
      <c r="G8841">
        <v>2017</v>
      </c>
      <c r="J8841">
        <v>0.7953146998538887</v>
      </c>
      <c r="L8841" t="e">
        <v>#VALUE!</v>
      </c>
      <c r="M8841">
        <v>28178731</v>
      </c>
      <c r="Q8841" s="10"/>
      <c r="R8841" s="11">
        <f t="shared" si="276"/>
        <v>0</v>
      </c>
      <c r="U8841" s="11">
        <f t="shared" si="277"/>
        <v>0</v>
      </c>
      <c r="Y8841" s="11">
        <f>IF(SUM(Tableau1[[#This Row],[Other access]:[Sci-hub access]])&gt;=1,1,0)</f>
        <v>0</v>
      </c>
      <c r="Z8841" s="12">
        <f>IF(OR(Tableau1[[#This Row],[Access R1 + S1+ T1 ]]&gt;=1,Tableau1[[#This Row],[Access V1 +W1 + X1]]&gt;=1),1,0)</f>
        <v>0</v>
      </c>
      <c r="AB8841" s="10" t="e">
        <f>Tableau1[[#This Row],[DOI]]</f>
        <v>#VALUE!</v>
      </c>
      <c r="AC8841" s="13" t="str">
        <f>Tableau1[[#This Row],[Authors]]&amp;", "&amp;Tableau1[[#This Row],[Title]]&amp;" "&amp;Tableau1[[#This Row],[Journal]]&amp;". "&amp;Tableau1[[#This Row],[Year]]</f>
        <v>Bakshi SS., Pott's puffy tumor. N Z Med J. 2017</v>
      </c>
    </row>
    <row r="8842" spans="1:29" ht="28.8" x14ac:dyDescent="0.3">
      <c r="A8842">
        <v>6004</v>
      </c>
      <c r="B8842" t="s">
        <v>796</v>
      </c>
      <c r="C8842" t="s">
        <v>19208</v>
      </c>
      <c r="D8842" t="s">
        <v>797</v>
      </c>
      <c r="E8842" t="s">
        <v>3153</v>
      </c>
      <c r="F8842" s="10"/>
      <c r="G8842">
        <v>2017</v>
      </c>
      <c r="J8842">
        <v>0.7953999273581237</v>
      </c>
      <c r="L8842" t="s">
        <v>40381</v>
      </c>
      <c r="M8842">
        <v>28259707</v>
      </c>
      <c r="Q8842" s="10"/>
      <c r="R8842" s="11">
        <f t="shared" si="276"/>
        <v>0</v>
      </c>
      <c r="U8842" s="11">
        <f t="shared" si="277"/>
        <v>0</v>
      </c>
      <c r="Y8842" s="11">
        <f>IF(SUM(Tableau1[[#This Row],[Other access]:[Sci-hub access]])&gt;=1,1,0)</f>
        <v>0</v>
      </c>
      <c r="Z8842" s="12">
        <f>IF(OR(Tableau1[[#This Row],[Access R1 + S1+ T1 ]]&gt;=1,Tableau1[[#This Row],[Access V1 +W1 + X1]]&gt;=1),1,0)</f>
        <v>0</v>
      </c>
      <c r="AB8842" s="10" t="str">
        <f>Tableau1[[#This Row],[DOI]]</f>
        <v>doi: 10.1016/j.ymgme.2017.02.007</v>
      </c>
      <c r="AC8842" s="13" t="str">
        <f>Tableau1[[#This Row],[Authors]]&amp;", "&amp;Tableau1[[#This Row],[Title]]&amp;" "&amp;Tableau1[[#This Row],[Journal]]&amp;". "&amp;Tableau1[[#This Row],[Year]]</f>
        <v>Bryan MM, Tolman NJ, Simon KL, Huizing M, Hufnagel RB, Brooks BP, Speransky V, Mullikin JC, Gahl WA, Malicdan MCV, Gochuico BR., Clinical and molecular phenotyping of a child with Hermansky-Pudlak syndrome-7, an uncommon genetic type of HPS. Mol Genet Metab. 2017</v>
      </c>
    </row>
    <row r="8843" spans="1:29" x14ac:dyDescent="0.3">
      <c r="A8843">
        <v>4694</v>
      </c>
      <c r="B8843" t="s">
        <v>7807</v>
      </c>
      <c r="C8843" t="s">
        <v>18039</v>
      </c>
      <c r="D8843" t="s">
        <v>28237</v>
      </c>
      <c r="E8843" t="s">
        <v>2451</v>
      </c>
      <c r="F8843" s="10"/>
      <c r="G8843">
        <v>2017</v>
      </c>
      <c r="J8843">
        <v>0.79569065561992847</v>
      </c>
      <c r="L8843" t="s">
        <v>39110</v>
      </c>
      <c r="M8843">
        <v>28419103</v>
      </c>
      <c r="Q8843" s="10"/>
      <c r="R8843" s="11">
        <f t="shared" si="276"/>
        <v>0</v>
      </c>
      <c r="U8843" s="11">
        <f t="shared" si="277"/>
        <v>0</v>
      </c>
      <c r="Y8843" s="11">
        <f>IF(SUM(Tableau1[[#This Row],[Other access]:[Sci-hub access]])&gt;=1,1,0)</f>
        <v>0</v>
      </c>
      <c r="Z8843" s="12">
        <f>IF(OR(Tableau1[[#This Row],[Access R1 + S1+ T1 ]]&gt;=1,Tableau1[[#This Row],[Access V1 +W1 + X1]]&gt;=1),1,0)</f>
        <v>0</v>
      </c>
      <c r="AB8843" s="10" t="str">
        <f>Tableau1[[#This Row],[DOI]]</f>
        <v>doi: 10.1371/journal.pone.0175274</v>
      </c>
      <c r="AC8843" s="13" t="str">
        <f>Tableau1[[#This Row],[Authors]]&amp;", "&amp;Tableau1[[#This Row],[Title]]&amp;" "&amp;Tableau1[[#This Row],[Journal]]&amp;". "&amp;Tableau1[[#This Row],[Year]]</f>
        <v>Aass C, Norheim I, Eriksen EF, Børnick EC, Thorsby PM, Pepaj M., Establishment of a tear protein biomarker panel differentiating between Graves' disease with or without orbitopathy. PLoS One. 2017</v>
      </c>
    </row>
    <row r="8844" spans="1:29" x14ac:dyDescent="0.3">
      <c r="A8844">
        <v>9553</v>
      </c>
      <c r="B8844" t="s">
        <v>12115</v>
      </c>
      <c r="C8844" t="s">
        <v>22289</v>
      </c>
      <c r="D8844" t="s">
        <v>32561</v>
      </c>
      <c r="E8844" t="s">
        <v>2438</v>
      </c>
      <c r="F8844" s="10"/>
      <c r="G8844">
        <v>2017</v>
      </c>
      <c r="J8844">
        <v>0.79584890128035013</v>
      </c>
      <c r="L8844" t="s">
        <v>43831</v>
      </c>
      <c r="M8844">
        <v>27660330</v>
      </c>
      <c r="Q8844" s="10"/>
      <c r="R8844" s="11">
        <f t="shared" si="276"/>
        <v>0</v>
      </c>
      <c r="U8844" s="11">
        <f t="shared" si="277"/>
        <v>0</v>
      </c>
      <c r="Y8844" s="11">
        <f>IF(SUM(Tableau1[[#This Row],[Other access]:[Sci-hub access]])&gt;=1,1,0)</f>
        <v>0</v>
      </c>
      <c r="Z8844" s="12">
        <f>IF(OR(Tableau1[[#This Row],[Access R1 + S1+ T1 ]]&gt;=1,Tableau1[[#This Row],[Access V1 +W1 + X1]]&gt;=1),1,0)</f>
        <v>0</v>
      </c>
      <c r="AB8844" s="10" t="str">
        <f>Tableau1[[#This Row],[DOI]]</f>
        <v>doi: 10.1136/bjophthalmol-2016-308658</v>
      </c>
      <c r="AC8844" s="13" t="str">
        <f>Tableau1[[#This Row],[Authors]]&amp;", "&amp;Tableau1[[#This Row],[Title]]&amp;" "&amp;Tableau1[[#This Row],[Journal]]&amp;". "&amp;Tableau1[[#This Row],[Year]]</f>
        <v>Hong J, Yang Y, Cursiefen C, Mashaghi A, Wu D, Liu Z, Sun X, Dana R, Xu J., Optimising keratoplasty for Peters' anomaly in infants using spectral-domain optical coherence tomography. Br J Ophthalmol. 2017</v>
      </c>
    </row>
    <row r="8845" spans="1:29" ht="28.8" x14ac:dyDescent="0.3">
      <c r="A8845">
        <v>7839</v>
      </c>
      <c r="B8845" t="s">
        <v>10597</v>
      </c>
      <c r="C8845" t="s">
        <v>20793</v>
      </c>
      <c r="D8845" t="s">
        <v>31034</v>
      </c>
      <c r="E8845" t="s">
        <v>2445</v>
      </c>
      <c r="F8845" s="10"/>
      <c r="G8845">
        <v>2017</v>
      </c>
      <c r="J8845">
        <v>0.79584894199131861</v>
      </c>
      <c r="L8845" t="s">
        <v>42189</v>
      </c>
      <c r="M8845">
        <v>28045789</v>
      </c>
      <c r="Q8845" s="10"/>
      <c r="R8845" s="11">
        <f t="shared" si="276"/>
        <v>0</v>
      </c>
      <c r="U8845" s="11">
        <f t="shared" si="277"/>
        <v>0</v>
      </c>
      <c r="Y8845" s="11">
        <f>IF(SUM(Tableau1[[#This Row],[Other access]:[Sci-hub access]])&gt;=1,1,0)</f>
        <v>0</v>
      </c>
      <c r="Z8845" s="12">
        <f>IF(OR(Tableau1[[#This Row],[Access R1 + S1+ T1 ]]&gt;=1,Tableau1[[#This Row],[Access V1 +W1 + X1]]&gt;=1),1,0)</f>
        <v>0</v>
      </c>
      <c r="AB8845" s="10" t="str">
        <f>Tableau1[[#This Row],[DOI]]</f>
        <v>doi: 10.1097/IAE.0000000000001439</v>
      </c>
      <c r="AC8845" s="13" t="str">
        <f>Tableau1[[#This Row],[Authors]]&amp;", "&amp;Tableau1[[#This Row],[Title]]&amp;" "&amp;Tableau1[[#This Row],[Journal]]&amp;". "&amp;Tableau1[[#This Row],[Year]]</f>
        <v>Stopa M, Marciniak E, Rakowicz P, Stankiewicz A, Marciniak T, Dąbrowski A., IMAGING AND MEASUREMENT OF THE PRERETINAL SPACE IN VITREOMACULAR ADHESION AND VITREOMACULAR TRACTION BY A NEW SPECTRAL DOMAIN OPTICAL COHERENCE TOMOGRAPHY ANALYSIS. Retina. 2017</v>
      </c>
    </row>
    <row r="8846" spans="1:29" ht="28.8" x14ac:dyDescent="0.3">
      <c r="A8846">
        <v>1314</v>
      </c>
      <c r="B8846" t="s">
        <v>4574</v>
      </c>
      <c r="C8846" t="s">
        <v>14826</v>
      </c>
      <c r="D8846" t="s">
        <v>24995</v>
      </c>
      <c r="E8846" t="s">
        <v>2609</v>
      </c>
      <c r="F8846" s="10"/>
      <c r="G8846">
        <v>2017</v>
      </c>
      <c r="J8846">
        <v>0.79597922259693399</v>
      </c>
      <c r="L8846" t="s">
        <v>35797</v>
      </c>
      <c r="M8846">
        <v>28973376</v>
      </c>
      <c r="Q8846" s="10"/>
      <c r="R8846" s="11">
        <f t="shared" si="276"/>
        <v>0</v>
      </c>
      <c r="U8846" s="11">
        <f t="shared" si="277"/>
        <v>0</v>
      </c>
      <c r="Y8846" s="11">
        <f>IF(SUM(Tableau1[[#This Row],[Other access]:[Sci-hub access]])&gt;=1,1,0)</f>
        <v>0</v>
      </c>
      <c r="Z8846" s="12">
        <f>IF(OR(Tableau1[[#This Row],[Access R1 + S1+ T1 ]]&gt;=1,Tableau1[[#This Row],[Access V1 +W1 + X1]]&gt;=1),1,0)</f>
        <v>0</v>
      </c>
      <c r="AB8846" s="10" t="str">
        <f>Tableau1[[#This Row],[DOI]]</f>
        <v>doi: 10.1093/hmg/ddx334</v>
      </c>
      <c r="AC8846" s="13" t="str">
        <f>Tableau1[[#This Row],[Authors]]&amp;", "&amp;Tableau1[[#This Row],[Title]]&amp;" "&amp;Tableau1[[#This Row],[Journal]]&amp;". "&amp;Tableau1[[#This Row],[Year]]</f>
        <v>Sacristan-Reviriego A, Bellingham J, Prodromou C, Kumaran N, Bainbridge J, Michaelides M, van der Spuy J., The integrity and organization of the human AIPL1 functional domains is critical for its role as a HSP90-dependent co-chaperone for rod PDE6. Hum Mol Genet. 2017</v>
      </c>
    </row>
    <row r="8847" spans="1:29" x14ac:dyDescent="0.3">
      <c r="A8847">
        <v>6804</v>
      </c>
      <c r="B8847" t="s">
        <v>9684</v>
      </c>
      <c r="C8847" t="s">
        <v>19888</v>
      </c>
      <c r="D8847" t="s">
        <v>30118</v>
      </c>
      <c r="E8847" t="s">
        <v>2448</v>
      </c>
      <c r="F8847" s="10"/>
      <c r="G8847">
        <v>2017</v>
      </c>
      <c r="J8847">
        <v>0.7960752086880194</v>
      </c>
      <c r="L8847" t="s">
        <v>41164</v>
      </c>
      <c r="M8847">
        <v>28161829</v>
      </c>
      <c r="Q8847" s="10"/>
      <c r="R8847" s="11">
        <f t="shared" si="276"/>
        <v>0</v>
      </c>
      <c r="U8847" s="11">
        <f t="shared" si="277"/>
        <v>0</v>
      </c>
      <c r="Y8847" s="11">
        <f>IF(SUM(Tableau1[[#This Row],[Other access]:[Sci-hub access]])&gt;=1,1,0)</f>
        <v>0</v>
      </c>
      <c r="Z8847" s="12">
        <f>IF(OR(Tableau1[[#This Row],[Access R1 + S1+ T1 ]]&gt;=1,Tableau1[[#This Row],[Access V1 +W1 + X1]]&gt;=1),1,0)</f>
        <v>0</v>
      </c>
      <c r="AB8847" s="10" t="str">
        <f>Tableau1[[#This Row],[DOI]]</f>
        <v>doi: 10.1007/s00417-017-3606-0</v>
      </c>
      <c r="AC8847" s="13" t="str">
        <f>Tableau1[[#This Row],[Authors]]&amp;", "&amp;Tableau1[[#This Row],[Title]]&amp;" "&amp;Tableau1[[#This Row],[Journal]]&amp;". "&amp;Tableau1[[#This Row],[Year]]</f>
        <v>Gaynon MW, Paulus YM, Rahimy E, Alexander JL, Mansour SE., Effect of oral niacin on central retinal vein occlusion. Graefes Arch Clin Exp Ophthalmol. 2017</v>
      </c>
    </row>
    <row r="8848" spans="1:29" x14ac:dyDescent="0.3">
      <c r="A8848">
        <v>7364</v>
      </c>
      <c r="B8848" t="s">
        <v>10175</v>
      </c>
      <c r="C8848" t="s">
        <v>20377</v>
      </c>
      <c r="D8848" t="s">
        <v>30609</v>
      </c>
      <c r="E8848" t="s">
        <v>2438</v>
      </c>
      <c r="F8848" s="10"/>
      <c r="G8848">
        <v>2017</v>
      </c>
      <c r="J8848">
        <v>0.79622068164441684</v>
      </c>
      <c r="L8848" t="s">
        <v>41720</v>
      </c>
      <c r="M8848">
        <v>28100480</v>
      </c>
      <c r="Q8848" s="10"/>
      <c r="R8848" s="11">
        <f t="shared" si="276"/>
        <v>0</v>
      </c>
      <c r="U8848" s="11">
        <f t="shared" si="277"/>
        <v>0</v>
      </c>
      <c r="Y8848" s="11">
        <f>IF(SUM(Tableau1[[#This Row],[Other access]:[Sci-hub access]])&gt;=1,1,0)</f>
        <v>0</v>
      </c>
      <c r="Z8848" s="12">
        <f>IF(OR(Tableau1[[#This Row],[Access R1 + S1+ T1 ]]&gt;=1,Tableau1[[#This Row],[Access V1 +W1 + X1]]&gt;=1),1,0)</f>
        <v>0</v>
      </c>
      <c r="AB8848" s="10" t="str">
        <f>Tableau1[[#This Row],[DOI]]</f>
        <v>doi: 10.1136/bjophthalmol-2016-309877</v>
      </c>
      <c r="AC8848" s="13" t="str">
        <f>Tableau1[[#This Row],[Authors]]&amp;", "&amp;Tableau1[[#This Row],[Title]]&amp;" "&amp;Tableau1[[#This Row],[Journal]]&amp;". "&amp;Tableau1[[#This Row],[Year]]</f>
        <v>Moriyama M, Cao K, Ogata S, Ohno-Matsui K., Detection of posterior vortex veins in eyes with pathologic myopia by ultra-widefield indocyanine green angiography. Br J Ophthalmol. 2017</v>
      </c>
    </row>
    <row r="8849" spans="1:29" x14ac:dyDescent="0.3">
      <c r="A8849">
        <v>7864</v>
      </c>
      <c r="B8849" t="s">
        <v>10614</v>
      </c>
      <c r="C8849" t="s">
        <v>20811</v>
      </c>
      <c r="D8849" t="s">
        <v>31052</v>
      </c>
      <c r="E8849" t="s">
        <v>2490</v>
      </c>
      <c r="F8849" s="10"/>
      <c r="G8849">
        <v>2017</v>
      </c>
      <c r="J8849">
        <v>0.7962898835768194</v>
      </c>
      <c r="L8849" t="s">
        <v>42213</v>
      </c>
      <c r="M8849">
        <v>28040525</v>
      </c>
      <c r="Q8849" s="10"/>
      <c r="R8849" s="11">
        <f t="shared" si="276"/>
        <v>0</v>
      </c>
      <c r="U8849" s="11">
        <f t="shared" si="277"/>
        <v>0</v>
      </c>
      <c r="Y8849" s="11">
        <f>IF(SUM(Tableau1[[#This Row],[Other access]:[Sci-hub access]])&gt;=1,1,0)</f>
        <v>0</v>
      </c>
      <c r="Z8849" s="12">
        <f>IF(OR(Tableau1[[#This Row],[Access R1 + S1+ T1 ]]&gt;=1,Tableau1[[#This Row],[Access V1 +W1 + X1]]&gt;=1),1,0)</f>
        <v>0</v>
      </c>
      <c r="AB8849" s="10" t="str">
        <f>Tableau1[[#This Row],[DOI]]</f>
        <v>doi: 10.1016/j.ajo.2016.12.013</v>
      </c>
      <c r="AC8849" s="13" t="str">
        <f>Tableau1[[#This Row],[Authors]]&amp;", "&amp;Tableau1[[#This Row],[Title]]&amp;" "&amp;Tableau1[[#This Row],[Journal]]&amp;". "&amp;Tableau1[[#This Row],[Year]]</f>
        <v>Ho YF, Wu SY, Tsai YJ., Factors Associated With Surgical Outcomes in Congenital Ptosis: A 10-Year Study of 319 Cases. Am J Ophthalmol. 2017</v>
      </c>
    </row>
    <row r="8850" spans="1:29" x14ac:dyDescent="0.3">
      <c r="A8850">
        <v>8509</v>
      </c>
      <c r="B8850" t="s">
        <v>11180</v>
      </c>
      <c r="C8850" t="s">
        <v>21364</v>
      </c>
      <c r="D8850" t="s">
        <v>31619</v>
      </c>
      <c r="E8850" t="s">
        <v>2438</v>
      </c>
      <c r="F8850" s="10"/>
      <c r="G8850">
        <v>2017</v>
      </c>
      <c r="J8850">
        <v>0.79641541308254082</v>
      </c>
      <c r="L8850" t="s">
        <v>42845</v>
      </c>
      <c r="M8850">
        <v>27899371</v>
      </c>
      <c r="Q8850" s="10"/>
      <c r="R8850" s="11">
        <f t="shared" si="276"/>
        <v>0</v>
      </c>
      <c r="U8850" s="11">
        <f t="shared" si="277"/>
        <v>0</v>
      </c>
      <c r="Y8850" s="11">
        <f>IF(SUM(Tableau1[[#This Row],[Other access]:[Sci-hub access]])&gt;=1,1,0)</f>
        <v>0</v>
      </c>
      <c r="Z8850" s="12">
        <f>IF(OR(Tableau1[[#This Row],[Access R1 + S1+ T1 ]]&gt;=1,Tableau1[[#This Row],[Access V1 +W1 + X1]]&gt;=1),1,0)</f>
        <v>0</v>
      </c>
      <c r="AB8850" s="10" t="str">
        <f>Tableau1[[#This Row],[DOI]]</f>
        <v>doi: 10.1136/bjophthalmol-2016-309210</v>
      </c>
      <c r="AC8850" s="13" t="str">
        <f>Tableau1[[#This Row],[Authors]]&amp;", "&amp;Tableau1[[#This Row],[Title]]&amp;" "&amp;Tableau1[[#This Row],[Journal]]&amp;". "&amp;Tableau1[[#This Row],[Year]]</f>
        <v>Nordström M, Schiller M, Fredriksson A, Behndig A., Refractive improvements and safety with topography-guided corneal crosslinking for keratoconus: 1-year results. Br J Ophthalmol. 2017</v>
      </c>
    </row>
    <row r="8851" spans="1:29" ht="28.8" x14ac:dyDescent="0.3">
      <c r="A8851">
        <v>8313</v>
      </c>
      <c r="B8851" t="s">
        <v>11012</v>
      </c>
      <c r="C8851" t="s">
        <v>21199</v>
      </c>
      <c r="D8851" t="s">
        <v>31450</v>
      </c>
      <c r="E8851" t="s">
        <v>34031</v>
      </c>
      <c r="F8851" s="10"/>
      <c r="G8851">
        <v>2017</v>
      </c>
      <c r="J8851">
        <v>0.79644421422303824</v>
      </c>
      <c r="L8851" t="s">
        <v>42657</v>
      </c>
      <c r="M8851">
        <v>27937751</v>
      </c>
      <c r="Q8851" s="10"/>
      <c r="R8851" s="11">
        <f t="shared" si="276"/>
        <v>0</v>
      </c>
      <c r="U8851" s="11">
        <f t="shared" si="277"/>
        <v>0</v>
      </c>
      <c r="Y8851" s="11">
        <f>IF(SUM(Tableau1[[#This Row],[Other access]:[Sci-hub access]])&gt;=1,1,0)</f>
        <v>0</v>
      </c>
      <c r="Z8851" s="12">
        <f>IF(OR(Tableau1[[#This Row],[Access R1 + S1+ T1 ]]&gt;=1,Tableau1[[#This Row],[Access V1 +W1 + X1]]&gt;=1),1,0)</f>
        <v>0</v>
      </c>
      <c r="AB8851" s="10" t="str">
        <f>Tableau1[[#This Row],[DOI]]</f>
        <v>doi: 10.1089/jop.2016.0089</v>
      </c>
      <c r="AC8851" s="13" t="str">
        <f>Tableau1[[#This Row],[Authors]]&amp;", "&amp;Tableau1[[#This Row],[Title]]&amp;" "&amp;Tableau1[[#This Row],[Journal]]&amp;". "&amp;Tableau1[[#This Row],[Year]]</f>
        <v>Herbort CP Jr, Tugal-Tutkun I, Neri P, Pavésio C, Onal S, LeHoang P., Failure to Integrate Quantitative Measurement Methods of Ocular Inflammation Hampers Clinical Practice and Trials on New Therapies for Posterior Uveitis. J Ocul Pharmacol Ther. 2017</v>
      </c>
    </row>
    <row r="8852" spans="1:29" x14ac:dyDescent="0.3">
      <c r="A8852">
        <v>9682</v>
      </c>
      <c r="B8852" t="s">
        <v>12232</v>
      </c>
      <c r="C8852" t="s">
        <v>22406</v>
      </c>
      <c r="D8852" t="s">
        <v>32680</v>
      </c>
      <c r="E8852" t="s">
        <v>2942</v>
      </c>
      <c r="F8852" s="10"/>
      <c r="G8852">
        <v>2017</v>
      </c>
      <c r="J8852">
        <v>0.79654893869297394</v>
      </c>
      <c r="L8852" t="s">
        <v>43950</v>
      </c>
      <c r="M8852">
        <v>27623223</v>
      </c>
      <c r="Q8852" s="10"/>
      <c r="R8852" s="11">
        <f t="shared" si="276"/>
        <v>0</v>
      </c>
      <c r="U8852" s="11">
        <f t="shared" si="277"/>
        <v>0</v>
      </c>
      <c r="Y8852" s="11">
        <f>IF(SUM(Tableau1[[#This Row],[Other access]:[Sci-hub access]])&gt;=1,1,0)</f>
        <v>0</v>
      </c>
      <c r="Z8852" s="12">
        <f>IF(OR(Tableau1[[#This Row],[Access R1 + S1+ T1 ]]&gt;=1,Tableau1[[#This Row],[Access V1 +W1 + X1]]&gt;=1),1,0)</f>
        <v>0</v>
      </c>
      <c r="AB8852" s="10" t="str">
        <f>Tableau1[[#This Row],[DOI]]</f>
        <v>doi: 10.1016/j.preteyeres.2016.09.001</v>
      </c>
      <c r="AC8852" s="13" t="str">
        <f>Tableau1[[#This Row],[Authors]]&amp;", "&amp;Tableau1[[#This Row],[Title]]&amp;" "&amp;Tableau1[[#This Row],[Journal]]&amp;". "&amp;Tableau1[[#This Row],[Year]]</f>
        <v>Yanik M, Müller B, Song F, Gall J, Wagner F, Wende W, Lorenz B, Stieger K., In vivo genome editing as a potential treatment strategy for inherited retinal dystrophies. Prog Retin Eye Res. 2017</v>
      </c>
    </row>
    <row r="8853" spans="1:29" x14ac:dyDescent="0.3">
      <c r="A8853">
        <v>2060</v>
      </c>
      <c r="B8853" t="s">
        <v>5299</v>
      </c>
      <c r="C8853" t="s">
        <v>15544</v>
      </c>
      <c r="D8853" t="s">
        <v>25721</v>
      </c>
      <c r="E8853" t="s">
        <v>2443</v>
      </c>
      <c r="F8853" s="10"/>
      <c r="G8853">
        <v>2017</v>
      </c>
      <c r="J8853">
        <v>0.79677958493486134</v>
      </c>
      <c r="L8853" t="s">
        <v>36531</v>
      </c>
      <c r="M8853">
        <v>28820925</v>
      </c>
      <c r="Q8853" s="10"/>
      <c r="R8853" s="11">
        <f t="shared" si="276"/>
        <v>0</v>
      </c>
      <c r="U8853" s="11">
        <f t="shared" si="277"/>
        <v>0</v>
      </c>
      <c r="Y8853" s="11">
        <f>IF(SUM(Tableau1[[#This Row],[Other access]:[Sci-hub access]])&gt;=1,1,0)</f>
        <v>0</v>
      </c>
      <c r="Z8853" s="12">
        <f>IF(OR(Tableau1[[#This Row],[Access R1 + S1+ T1 ]]&gt;=1,Tableau1[[#This Row],[Access V1 +W1 + X1]]&gt;=1),1,0)</f>
        <v>0</v>
      </c>
      <c r="AB8853" s="10" t="str">
        <f>Tableau1[[#This Row],[DOI]]</f>
        <v>doi: 10.1167/iovs.17-22242</v>
      </c>
      <c r="AC8853" s="13" t="str">
        <f>Tableau1[[#This Row],[Authors]]&amp;", "&amp;Tableau1[[#This Row],[Title]]&amp;" "&amp;Tableau1[[#This Row],[Journal]]&amp;". "&amp;Tableau1[[#This Row],[Year]]</f>
        <v>Hondur G, Göktas E, Yang X, Al-Aswad L, Auran JD, Blumberg DM, Cioffi GA, Liebmann JM, Suh LH, Trief D, Tezel G., Oxidative Stress-Related Molecular Biomarker Candidates for Glaucoma. Invest Ophthalmol Vis Sci. 2017</v>
      </c>
    </row>
    <row r="8854" spans="1:29" x14ac:dyDescent="0.3">
      <c r="A8854">
        <v>10385</v>
      </c>
      <c r="B8854" t="s">
        <v>12879</v>
      </c>
      <c r="C8854" t="s">
        <v>23046</v>
      </c>
      <c r="D8854" t="s">
        <v>33332</v>
      </c>
      <c r="E8854" t="s">
        <v>2445</v>
      </c>
      <c r="F8854" s="10"/>
      <c r="G8854">
        <v>2017</v>
      </c>
      <c r="J8854">
        <v>0.79688956280746548</v>
      </c>
      <c r="L8854" t="s">
        <v>44635</v>
      </c>
      <c r="M8854">
        <v>27347643</v>
      </c>
      <c r="Q8854" s="10"/>
      <c r="R8854" s="11">
        <f t="shared" si="276"/>
        <v>0</v>
      </c>
      <c r="U8854" s="11">
        <f t="shared" si="277"/>
        <v>0</v>
      </c>
      <c r="Y8854" s="11">
        <f>IF(SUM(Tableau1[[#This Row],[Other access]:[Sci-hub access]])&gt;=1,1,0)</f>
        <v>0</v>
      </c>
      <c r="Z8854" s="12">
        <f>IF(OR(Tableau1[[#This Row],[Access R1 + S1+ T1 ]]&gt;=1,Tableau1[[#This Row],[Access V1 +W1 + X1]]&gt;=1),1,0)</f>
        <v>0</v>
      </c>
      <c r="AB8854" s="10" t="str">
        <f>Tableau1[[#This Row],[DOI]]</f>
        <v>doi: 10.1097/IAE.0000000000001131</v>
      </c>
      <c r="AC8854" s="13" t="str">
        <f>Tableau1[[#This Row],[Authors]]&amp;", "&amp;Tableau1[[#This Row],[Title]]&amp;" "&amp;Tableau1[[#This Row],[Journal]]&amp;". "&amp;Tableau1[[#This Row],[Year]]</f>
        <v>Kenmochi J, Ito Y, Terasaki H., CHANGES OF OUTER RETINAL THICKNESS WITH INCREASING AGE IN NORMAL EYES AND IN NORMAL FELLOW EYES OF PATIENTS WITH UNILATERAL AGE-RELATED MACULAR DEGENERATION. Retina. 2017</v>
      </c>
    </row>
    <row r="8855" spans="1:29" x14ac:dyDescent="0.3">
      <c r="A8855">
        <v>10741</v>
      </c>
      <c r="B8855" t="s">
        <v>13200</v>
      </c>
      <c r="C8855" t="s">
        <v>23363</v>
      </c>
      <c r="D8855" t="s">
        <v>33653</v>
      </c>
      <c r="E8855" t="s">
        <v>34015</v>
      </c>
      <c r="F8855" s="10"/>
      <c r="G8855">
        <v>2017</v>
      </c>
      <c r="J8855">
        <v>0.79693727960389427</v>
      </c>
      <c r="L8855" t="s">
        <v>44988</v>
      </c>
      <c r="M8855">
        <v>27070436</v>
      </c>
      <c r="Q8855" s="10"/>
      <c r="R8855" s="11">
        <f t="shared" si="276"/>
        <v>0</v>
      </c>
      <c r="U8855" s="11">
        <f t="shared" si="277"/>
        <v>0</v>
      </c>
      <c r="Y8855" s="11">
        <f>IF(SUM(Tableau1[[#This Row],[Other access]:[Sci-hub access]])&gt;=1,1,0)</f>
        <v>0</v>
      </c>
      <c r="Z8855" s="12">
        <f>IF(OR(Tableau1[[#This Row],[Access R1 + S1+ T1 ]]&gt;=1,Tableau1[[#This Row],[Access V1 +W1 + X1]]&gt;=1),1,0)</f>
        <v>0</v>
      </c>
      <c r="AB8855" s="10" t="str">
        <f>Tableau1[[#This Row],[DOI]]</f>
        <v>doi: 10.3109/13816810.2016.1164191</v>
      </c>
      <c r="AC8855" s="13" t="str">
        <f>Tableau1[[#This Row],[Authors]]&amp;", "&amp;Tableau1[[#This Row],[Title]]&amp;" "&amp;Tableau1[[#This Row],[Journal]]&amp;". "&amp;Tableau1[[#This Row],[Year]]</f>
        <v>de Vos IJ, Stegmann AP, Webers CA, Stumpel CT., The 6p25 deletion syndrome: An update on a rare neurocristopathy. Ophthalmic Genet. 2017</v>
      </c>
    </row>
    <row r="8856" spans="1:29" x14ac:dyDescent="0.3">
      <c r="A8856">
        <v>3220</v>
      </c>
      <c r="B8856" t="s">
        <v>6404</v>
      </c>
      <c r="C8856" t="s">
        <v>16647</v>
      </c>
      <c r="D8856" t="s">
        <v>26828</v>
      </c>
      <c r="E8856" t="s">
        <v>2589</v>
      </c>
      <c r="F8856" s="10"/>
      <c r="G8856">
        <v>2017</v>
      </c>
      <c r="J8856">
        <v>0.79741417104849177</v>
      </c>
      <c r="L8856" t="s">
        <v>37673</v>
      </c>
      <c r="M8856">
        <v>28619428</v>
      </c>
      <c r="Q8856" s="10"/>
      <c r="R8856" s="11">
        <f t="shared" si="276"/>
        <v>0</v>
      </c>
      <c r="U8856" s="11">
        <f t="shared" si="277"/>
        <v>0</v>
      </c>
      <c r="Y8856" s="11">
        <f>IF(SUM(Tableau1[[#This Row],[Other access]:[Sci-hub access]])&gt;=1,1,0)</f>
        <v>0</v>
      </c>
      <c r="Z8856" s="12">
        <f>IF(OR(Tableau1[[#This Row],[Access R1 + S1+ T1 ]]&gt;=1,Tableau1[[#This Row],[Access V1 +W1 + X1]]&gt;=1),1,0)</f>
        <v>0</v>
      </c>
      <c r="AB8856" s="10" t="str">
        <f>Tableau1[[#This Row],[DOI]]</f>
        <v>doi: 10.1016/j.msard.2017.03.011</v>
      </c>
      <c r="AC8856" s="13" t="str">
        <f>Tableau1[[#This Row],[Authors]]&amp;", "&amp;Tableau1[[#This Row],[Title]]&amp;" "&amp;Tableau1[[#This Row],[Journal]]&amp;". "&amp;Tableau1[[#This Row],[Year]]</f>
        <v>Uludağ İF, Sarıteke A, Öcek L, Zorlu Y, Şener U, Tokuçoğlu F, Uludağ B., Neuromyelitis optica presenting with horner syndrome: A case report and review of literature. Mult Scler Relat Disord. 2017</v>
      </c>
    </row>
    <row r="8857" spans="1:29" x14ac:dyDescent="0.3">
      <c r="A8857">
        <v>9833</v>
      </c>
      <c r="B8857" t="s">
        <v>12369</v>
      </c>
      <c r="C8857" t="s">
        <v>22540</v>
      </c>
      <c r="D8857" t="s">
        <v>32817</v>
      </c>
      <c r="E8857" t="s">
        <v>2471</v>
      </c>
      <c r="F8857" s="10"/>
      <c r="G8857">
        <v>2017</v>
      </c>
      <c r="J8857">
        <v>0.79754851671003246</v>
      </c>
      <c r="L8857" t="s">
        <v>44095</v>
      </c>
      <c r="M8857">
        <v>27567924</v>
      </c>
      <c r="Q8857" s="10"/>
      <c r="R8857" s="11">
        <f t="shared" si="276"/>
        <v>0</v>
      </c>
      <c r="U8857" s="11">
        <f t="shared" si="277"/>
        <v>0</v>
      </c>
      <c r="Y8857" s="11">
        <f>IF(SUM(Tableau1[[#This Row],[Other access]:[Sci-hub access]])&gt;=1,1,0)</f>
        <v>0</v>
      </c>
      <c r="Z8857" s="12">
        <f>IF(OR(Tableau1[[#This Row],[Access R1 + S1+ T1 ]]&gt;=1,Tableau1[[#This Row],[Access V1 +W1 + X1]]&gt;=1),1,0)</f>
        <v>0</v>
      </c>
      <c r="AB8857" s="10" t="str">
        <f>Tableau1[[#This Row],[DOI]]</f>
        <v>doi: 10.1007/s10792-016-0327-z</v>
      </c>
      <c r="AC8857" s="13" t="str">
        <f>Tableau1[[#This Row],[Authors]]&amp;", "&amp;Tableau1[[#This Row],[Title]]&amp;" "&amp;Tableau1[[#This Row],[Journal]]&amp;". "&amp;Tableau1[[#This Row],[Year]]</f>
        <v>Prasher P, Sandhu JS., Prevalence of corneal astigmatism before cataract surgery in Indian population. Int Ophthalmol. 2017</v>
      </c>
    </row>
    <row r="8858" spans="1:29" x14ac:dyDescent="0.3">
      <c r="A8858">
        <v>9323</v>
      </c>
      <c r="B8858" t="s">
        <v>11901</v>
      </c>
      <c r="C8858" t="s">
        <v>22078</v>
      </c>
      <c r="D8858" t="s">
        <v>32345</v>
      </c>
      <c r="E8858" t="s">
        <v>2448</v>
      </c>
      <c r="F8858" s="10"/>
      <c r="G8858">
        <v>2017</v>
      </c>
      <c r="J8858">
        <v>0.79765033404766184</v>
      </c>
      <c r="L8858" t="s">
        <v>43619</v>
      </c>
      <c r="M8858">
        <v>27743159</v>
      </c>
      <c r="Q8858" s="10"/>
      <c r="R8858" s="11">
        <f t="shared" si="276"/>
        <v>0</v>
      </c>
      <c r="U8858" s="11">
        <f t="shared" si="277"/>
        <v>0</v>
      </c>
      <c r="Y8858" s="11">
        <f>IF(SUM(Tableau1[[#This Row],[Other access]:[Sci-hub access]])&gt;=1,1,0)</f>
        <v>0</v>
      </c>
      <c r="Z8858" s="12">
        <f>IF(OR(Tableau1[[#This Row],[Access R1 + S1+ T1 ]]&gt;=1,Tableau1[[#This Row],[Access V1 +W1 + X1]]&gt;=1),1,0)</f>
        <v>0</v>
      </c>
      <c r="AB8858" s="10" t="str">
        <f>Tableau1[[#This Row],[DOI]]</f>
        <v>doi: 10.1007/s00417-016-3507-7</v>
      </c>
      <c r="AC8858" s="13" t="str">
        <f>Tableau1[[#This Row],[Authors]]&amp;", "&amp;Tableau1[[#This Row],[Title]]&amp;" "&amp;Tableau1[[#This Row],[Journal]]&amp;". "&amp;Tableau1[[#This Row],[Year]]</f>
        <v>Ohnaka M, Nagai Y, Sho K, Miki K, Kimura M, Chihara T, Takahashi K., A modified treat-and-extend regimen of aflibercept for treatment-naïve patients with neovascular age-related macular degeneration. Graefes Arch Clin Exp Ophthalmol. 2017</v>
      </c>
    </row>
    <row r="8859" spans="1:29" x14ac:dyDescent="0.3">
      <c r="A8859">
        <v>8056</v>
      </c>
      <c r="B8859" t="s">
        <v>10782</v>
      </c>
      <c r="C8859" t="s">
        <v>20976</v>
      </c>
      <c r="D8859" t="s">
        <v>31220</v>
      </c>
      <c r="E8859" t="s">
        <v>34246</v>
      </c>
      <c r="F8859" s="10"/>
      <c r="G8859">
        <v>2017</v>
      </c>
      <c r="J8859">
        <v>0.79769911528788817</v>
      </c>
      <c r="L8859" t="s">
        <v>42403</v>
      </c>
      <c r="M8859">
        <v>28003103</v>
      </c>
      <c r="Q8859" s="10"/>
      <c r="R8859" s="11">
        <f t="shared" si="276"/>
        <v>0</v>
      </c>
      <c r="U8859" s="11">
        <f t="shared" si="277"/>
        <v>0</v>
      </c>
      <c r="Y8859" s="11">
        <f>IF(SUM(Tableau1[[#This Row],[Other access]:[Sci-hub access]])&gt;=1,1,0)</f>
        <v>0</v>
      </c>
      <c r="Z8859" s="12">
        <f>IF(OR(Tableau1[[#This Row],[Access R1 + S1+ T1 ]]&gt;=1,Tableau1[[#This Row],[Access V1 +W1 + X1]]&gt;=1),1,0)</f>
        <v>0</v>
      </c>
      <c r="AB8859" s="10" t="str">
        <f>Tableau1[[#This Row],[DOI]]</f>
        <v>doi: 10.1016/j.jdiacomp.2016.11.005</v>
      </c>
      <c r="AC8859" s="13" t="str">
        <f>Tableau1[[#This Row],[Authors]]&amp;", "&amp;Tableau1[[#This Row],[Title]]&amp;" "&amp;Tableau1[[#This Row],[Journal]]&amp;". "&amp;Tableau1[[#This Row],[Year]]</f>
        <v>Patel YR, Kirkman MS, Considine RV, Hannon TS, Mather KJ., Retinopathy predicts progression of fasting plasma glucose: An Early Diabetes Intervention Program (EDIP) analysis. J Diabetes Complications. 2017</v>
      </c>
    </row>
    <row r="8860" spans="1:29" x14ac:dyDescent="0.3">
      <c r="A8860">
        <v>64</v>
      </c>
      <c r="B8860" t="s">
        <v>3327</v>
      </c>
      <c r="C8860" t="s">
        <v>13588</v>
      </c>
      <c r="D8860" t="s">
        <v>23747</v>
      </c>
      <c r="E8860" t="s">
        <v>2465</v>
      </c>
      <c r="F8860" s="10"/>
      <c r="G8860">
        <v>2018</v>
      </c>
      <c r="J8860">
        <v>0.79769926799551527</v>
      </c>
      <c r="L8860" t="s">
        <v>34582</v>
      </c>
      <c r="M8860">
        <v>29443756</v>
      </c>
      <c r="Q8860" s="10"/>
      <c r="R8860" s="11">
        <f t="shared" si="276"/>
        <v>0</v>
      </c>
      <c r="U8860" s="11">
        <f t="shared" si="277"/>
        <v>0</v>
      </c>
      <c r="Y8860" s="11">
        <f>IF(SUM(Tableau1[[#This Row],[Other access]:[Sci-hub access]])&gt;=1,1,0)</f>
        <v>0</v>
      </c>
      <c r="Z8860" s="12">
        <f>IF(OR(Tableau1[[#This Row],[Access R1 + S1+ T1 ]]&gt;=1,Tableau1[[#This Row],[Access V1 +W1 + X1]]&gt;=1),1,0)</f>
        <v>0</v>
      </c>
      <c r="AB8860" s="10" t="str">
        <f>Tableau1[[#This Row],[DOI]]</f>
        <v>doi: 10.1097/MD.0000000000009882</v>
      </c>
      <c r="AC8860" s="13" t="str">
        <f>Tableau1[[#This Row],[Authors]]&amp;", "&amp;Tableau1[[#This Row],[Title]]&amp;" "&amp;Tableau1[[#This Row],[Journal]]&amp;". "&amp;Tableau1[[#This Row],[Year]]</f>
        <v>Zhu Z, Shu X, Long S, Jiang X, Lu N, Zhu X, Liao W., Ulcerative colitis followed by the development of typical intestinal Behçet disease: A case report. Medicine (Baltimore). 2018</v>
      </c>
    </row>
    <row r="8861" spans="1:29" x14ac:dyDescent="0.3">
      <c r="A8861">
        <v>2563</v>
      </c>
      <c r="B8861" t="s">
        <v>5782</v>
      </c>
      <c r="C8861" t="s">
        <v>16028</v>
      </c>
      <c r="D8861" t="s">
        <v>26205</v>
      </c>
      <c r="E8861" t="s">
        <v>34015</v>
      </c>
      <c r="F8861" s="10"/>
      <c r="G8861">
        <v>2018</v>
      </c>
      <c r="J8861">
        <v>0.79790845123098364</v>
      </c>
      <c r="L8861" t="s">
        <v>37026</v>
      </c>
      <c r="M8861">
        <v>28726533</v>
      </c>
      <c r="Q8861" s="10"/>
      <c r="R8861" s="11">
        <f t="shared" si="276"/>
        <v>0</v>
      </c>
      <c r="U8861" s="11">
        <f t="shared" si="277"/>
        <v>0</v>
      </c>
      <c r="Y8861" s="11">
        <f>IF(SUM(Tableau1[[#This Row],[Other access]:[Sci-hub access]])&gt;=1,1,0)</f>
        <v>0</v>
      </c>
      <c r="Z8861" s="12">
        <f>IF(OR(Tableau1[[#This Row],[Access R1 + S1+ T1 ]]&gt;=1,Tableau1[[#This Row],[Access V1 +W1 + X1]]&gt;=1),1,0)</f>
        <v>0</v>
      </c>
      <c r="AB8861" s="10" t="str">
        <f>Tableau1[[#This Row],[DOI]]</f>
        <v>doi: 10.1080/13816810.2017.1335332</v>
      </c>
      <c r="AC8861" s="13" t="str">
        <f>Tableau1[[#This Row],[Authors]]&amp;", "&amp;Tableau1[[#This Row],[Title]]&amp;" "&amp;Tableau1[[#This Row],[Journal]]&amp;". "&amp;Tableau1[[#This Row],[Year]]</f>
        <v>Hardin JS, Zarate YA, Callewaert B, Phillips PH, Warner DB., Ophthalmic findings in patients with arterial tortuosity syndrome and carriers: A case series. Ophthalmic Genet. 2018</v>
      </c>
    </row>
    <row r="8862" spans="1:29" x14ac:dyDescent="0.3">
      <c r="A8862">
        <v>8777</v>
      </c>
      <c r="B8862" t="s">
        <v>11414</v>
      </c>
      <c r="C8862" t="s">
        <v>21599</v>
      </c>
      <c r="D8862" t="s">
        <v>31854</v>
      </c>
      <c r="E8862" t="s">
        <v>2468</v>
      </c>
      <c r="F8862" s="10"/>
      <c r="G8862">
        <v>2017</v>
      </c>
      <c r="J8862">
        <v>0.79795060064609591</v>
      </c>
      <c r="L8862" t="s">
        <v>43113</v>
      </c>
      <c r="M8862">
        <v>27841797</v>
      </c>
      <c r="Q8862" s="10"/>
      <c r="R8862" s="11">
        <f t="shared" si="276"/>
        <v>0</v>
      </c>
      <c r="U8862" s="11">
        <f t="shared" si="277"/>
        <v>0</v>
      </c>
      <c r="Y8862" s="11">
        <f>IF(SUM(Tableau1[[#This Row],[Other access]:[Sci-hub access]])&gt;=1,1,0)</f>
        <v>0</v>
      </c>
      <c r="Z8862" s="12">
        <f>IF(OR(Tableau1[[#This Row],[Access R1 + S1+ T1 ]]&gt;=1,Tableau1[[#This Row],[Access V1 +W1 + X1]]&gt;=1),1,0)</f>
        <v>0</v>
      </c>
      <c r="AB8862" s="10" t="str">
        <f>Tableau1[[#This Row],[DOI]]</f>
        <v>doi: 10.1097/IJG.0000000000000585</v>
      </c>
      <c r="AC8862" s="13" t="str">
        <f>Tableau1[[#This Row],[Authors]]&amp;", "&amp;Tableau1[[#This Row],[Title]]&amp;" "&amp;Tableau1[[#This Row],[Journal]]&amp;". "&amp;Tableau1[[#This Row],[Year]]</f>
        <v>Ozeki N, Yuki K, Shiba D, Tsubota K., Evaluation of Functional Visual Acuity in Glaucoma Patients. J Glaucoma. 2017</v>
      </c>
    </row>
    <row r="8863" spans="1:29" x14ac:dyDescent="0.3">
      <c r="A8863">
        <v>5262</v>
      </c>
      <c r="B8863" t="s">
        <v>8326</v>
      </c>
      <c r="C8863" t="s">
        <v>18550</v>
      </c>
      <c r="D8863" t="s">
        <v>28756</v>
      </c>
      <c r="E8863" t="s">
        <v>2462</v>
      </c>
      <c r="F8863" s="10"/>
      <c r="G8863">
        <v>2017</v>
      </c>
      <c r="J8863">
        <v>0.79826944653958265</v>
      </c>
      <c r="L8863" t="s">
        <v>39658</v>
      </c>
      <c r="M8863">
        <v>28356087</v>
      </c>
      <c r="Q8863" s="10"/>
      <c r="R8863" s="11">
        <f t="shared" si="276"/>
        <v>0</v>
      </c>
      <c r="U8863" s="11">
        <f t="shared" si="277"/>
        <v>0</v>
      </c>
      <c r="Y8863" s="11">
        <f>IF(SUM(Tableau1[[#This Row],[Other access]:[Sci-hub access]])&gt;=1,1,0)</f>
        <v>0</v>
      </c>
      <c r="Z8863" s="12">
        <f>IF(OR(Tableau1[[#This Row],[Access R1 + S1+ T1 ]]&gt;=1,Tableau1[[#This Row],[Access V1 +W1 + X1]]&gt;=1),1,0)</f>
        <v>0</v>
      </c>
      <c r="AB8863" s="10" t="str">
        <f>Tableau1[[#This Row],[DOI]]</f>
        <v>doi: 10.1186/s12886-017-0430-6</v>
      </c>
      <c r="AC8863" s="13" t="str">
        <f>Tableau1[[#This Row],[Authors]]&amp;", "&amp;Tableau1[[#This Row],[Title]]&amp;" "&amp;Tableau1[[#This Row],[Journal]]&amp;". "&amp;Tableau1[[#This Row],[Year]]</f>
        <v>Acan D, Karti O, Kusbeci T., Evaluation of ocular pulse amplitude in non-arteritic anterior ischaemic optic neuropathy. BMC Ophthalmol. 2017</v>
      </c>
    </row>
    <row r="8864" spans="1:29" x14ac:dyDescent="0.3">
      <c r="A8864">
        <v>10560</v>
      </c>
      <c r="B8864" t="s">
        <v>13038</v>
      </c>
      <c r="C8864" t="s">
        <v>23203</v>
      </c>
      <c r="D8864" t="s">
        <v>33491</v>
      </c>
      <c r="E8864" t="s">
        <v>2445</v>
      </c>
      <c r="F8864" s="10"/>
      <c r="G8864">
        <v>2017</v>
      </c>
      <c r="J8864">
        <v>0.79849389774720148</v>
      </c>
      <c r="L8864" t="s">
        <v>44809</v>
      </c>
      <c r="M8864">
        <v>27205893</v>
      </c>
      <c r="Q8864" s="10"/>
      <c r="R8864" s="11">
        <f t="shared" si="276"/>
        <v>0</v>
      </c>
      <c r="U8864" s="11">
        <f t="shared" si="277"/>
        <v>0</v>
      </c>
      <c r="Y8864" s="11">
        <f>IF(SUM(Tableau1[[#This Row],[Other access]:[Sci-hub access]])&gt;=1,1,0)</f>
        <v>0</v>
      </c>
      <c r="Z8864" s="12">
        <f>IF(OR(Tableau1[[#This Row],[Access R1 + S1+ T1 ]]&gt;=1,Tableau1[[#This Row],[Access V1 +W1 + X1]]&gt;=1),1,0)</f>
        <v>0</v>
      </c>
      <c r="AB8864" s="10" t="str">
        <f>Tableau1[[#This Row],[DOI]]</f>
        <v>doi: 10.1097/IAE.0000000000001136</v>
      </c>
      <c r="AC8864" s="13" t="str">
        <f>Tableau1[[#This Row],[Authors]]&amp;", "&amp;Tableau1[[#This Row],[Title]]&amp;" "&amp;Tableau1[[#This Row],[Journal]]&amp;". "&amp;Tableau1[[#This Row],[Year]]</f>
        <v>Sugiura Y, Okamoto F, Okamoto Y, Hiraoka T, Oshika T., RELATIONSHIP BETWEEN METAMORPHOPSIA AND INTRARETINAL CYSTS WITHIN THE FLUID CUFF AFTER SURGERY FOR IDIOPATHIC MACULAR HOLE. Retina. 2017</v>
      </c>
    </row>
    <row r="8865" spans="1:29" x14ac:dyDescent="0.3">
      <c r="A8865">
        <v>10234</v>
      </c>
      <c r="B8865" t="s">
        <v>2190</v>
      </c>
      <c r="C8865" t="s">
        <v>2191</v>
      </c>
      <c r="D8865" t="s">
        <v>2192</v>
      </c>
      <c r="E8865" t="s">
        <v>3219</v>
      </c>
      <c r="F8865" s="10"/>
      <c r="G8865">
        <v>2017</v>
      </c>
      <c r="J8865">
        <v>0.79853138283888214</v>
      </c>
      <c r="L8865" t="s">
        <v>44488</v>
      </c>
      <c r="M8865">
        <v>27421176</v>
      </c>
      <c r="Q8865" s="10"/>
      <c r="R8865" s="11">
        <f t="shared" si="276"/>
        <v>0</v>
      </c>
      <c r="U8865" s="11">
        <f t="shared" si="277"/>
        <v>0</v>
      </c>
      <c r="Y8865" s="11">
        <f>IF(SUM(Tableau1[[#This Row],[Other access]:[Sci-hub access]])&gt;=1,1,0)</f>
        <v>0</v>
      </c>
      <c r="Z8865" s="12">
        <f>IF(OR(Tableau1[[#This Row],[Access R1 + S1+ T1 ]]&gt;=1,Tableau1[[#This Row],[Access V1 +W1 + X1]]&gt;=1),1,0)</f>
        <v>0</v>
      </c>
      <c r="AB8865" s="10" t="str">
        <f>Tableau1[[#This Row],[DOI]]</f>
        <v>doi: 10.1016/j.jfma.2016.04.003</v>
      </c>
      <c r="AC8865" s="13" t="str">
        <f>Tableau1[[#This Row],[Authors]]&amp;", "&amp;Tableau1[[#This Row],[Title]]&amp;" "&amp;Tableau1[[#This Row],[Journal]]&amp;". "&amp;Tableau1[[#This Row],[Year]]</f>
        <v>Chang PY, Lian CY, Wang JK, Su PY, Wang JY, Chang SW., Surgical approach affects intraocular lens decentration. J Formos Med Assoc. 2017</v>
      </c>
    </row>
    <row r="8866" spans="1:29" x14ac:dyDescent="0.3">
      <c r="A8866">
        <v>1911</v>
      </c>
      <c r="B8866" t="s">
        <v>5154</v>
      </c>
      <c r="C8866" t="s">
        <v>15400</v>
      </c>
      <c r="D8866" t="s">
        <v>25576</v>
      </c>
      <c r="E8866" t="s">
        <v>2443</v>
      </c>
      <c r="F8866" s="10"/>
      <c r="G8866">
        <v>2017</v>
      </c>
      <c r="J8866">
        <v>0.79854968089638112</v>
      </c>
      <c r="L8866" t="s">
        <v>36383</v>
      </c>
      <c r="M8866">
        <v>28850636</v>
      </c>
      <c r="Q8866" s="10"/>
      <c r="R8866" s="11">
        <f t="shared" si="276"/>
        <v>0</v>
      </c>
      <c r="U8866" s="11">
        <f t="shared" si="277"/>
        <v>0</v>
      </c>
      <c r="Y8866" s="11">
        <f>IF(SUM(Tableau1[[#This Row],[Other access]:[Sci-hub access]])&gt;=1,1,0)</f>
        <v>0</v>
      </c>
      <c r="Z8866" s="12">
        <f>IF(OR(Tableau1[[#This Row],[Access R1 + S1+ T1 ]]&gt;=1,Tableau1[[#This Row],[Access V1 +W1 + X1]]&gt;=1),1,0)</f>
        <v>0</v>
      </c>
      <c r="AB8866" s="10" t="str">
        <f>Tableau1[[#This Row],[DOI]]</f>
        <v>doi: 10.1167/iovs.17-22106</v>
      </c>
      <c r="AC8866" s="13" t="str">
        <f>Tableau1[[#This Row],[Authors]]&amp;", "&amp;Tableau1[[#This Row],[Title]]&amp;" "&amp;Tableau1[[#This Row],[Journal]]&amp;". "&amp;Tableau1[[#This Row],[Year]]</f>
        <v>Bhogal M, Lwin CN, Seah XY, Peh G, Mehta JS., Allogeneic Descemet's Membrane Transplantation Enhances Corneal Endothelial Monolayer Formation and Restores Functional Integrity Following Descemet's Stripping. Invest Ophthalmol Vis Sci. 2017</v>
      </c>
    </row>
    <row r="8867" spans="1:29" x14ac:dyDescent="0.3">
      <c r="A8867">
        <v>1882</v>
      </c>
      <c r="B8867" t="s">
        <v>5126</v>
      </c>
      <c r="C8867" t="s">
        <v>15372</v>
      </c>
      <c r="D8867" t="s">
        <v>25548</v>
      </c>
      <c r="E8867" t="s">
        <v>2495</v>
      </c>
      <c r="F8867" s="10"/>
      <c r="G8867">
        <v>2017</v>
      </c>
      <c r="J8867">
        <v>0.79892701885333783</v>
      </c>
      <c r="L8867" t="s">
        <v>36354</v>
      </c>
      <c r="M8867">
        <v>28858044</v>
      </c>
      <c r="Q8867" s="10"/>
      <c r="R8867" s="11">
        <f t="shared" si="276"/>
        <v>0</v>
      </c>
      <c r="U8867" s="11">
        <f t="shared" si="277"/>
        <v>0</v>
      </c>
      <c r="Y8867" s="11">
        <f>IF(SUM(Tableau1[[#This Row],[Other access]:[Sci-hub access]])&gt;=1,1,0)</f>
        <v>0</v>
      </c>
      <c r="Z8867" s="12">
        <f>IF(OR(Tableau1[[#This Row],[Access R1 + S1+ T1 ]]&gt;=1,Tableau1[[#This Row],[Access V1 +W1 + X1]]&gt;=1),1,0)</f>
        <v>0</v>
      </c>
      <c r="AB8867" s="10" t="str">
        <f>Tableau1[[#This Row],[DOI]]</f>
        <v>doi: 10.1097/OPX.0000000000001120</v>
      </c>
      <c r="AC8867" s="13" t="str">
        <f>Tableau1[[#This Row],[Authors]]&amp;", "&amp;Tableau1[[#This Row],[Title]]&amp;" "&amp;Tableau1[[#This Row],[Journal]]&amp;". "&amp;Tableau1[[#This Row],[Year]]</f>
        <v>Arribas-Pardo P, Mendez-Hernandez C, Cuiña-Sardiña R, Benitez-Del-Castillo JM, Garcia-Feijoo J., Tonometry after Intrastromal Corneal Ring Segments for Keratoconus. Optom Vis Sci. 2017</v>
      </c>
    </row>
    <row r="8868" spans="1:29" x14ac:dyDescent="0.3">
      <c r="A8868">
        <v>4555</v>
      </c>
      <c r="B8868" t="s">
        <v>7677</v>
      </c>
      <c r="C8868" t="s">
        <v>17912</v>
      </c>
      <c r="D8868" t="s">
        <v>28106</v>
      </c>
      <c r="E8868" t="s">
        <v>2438</v>
      </c>
      <c r="F8868" s="10"/>
      <c r="G8868">
        <v>2017</v>
      </c>
      <c r="J8868">
        <v>0.79894421611892663</v>
      </c>
      <c r="L8868" t="s">
        <v>38973</v>
      </c>
      <c r="M8868">
        <v>28432114</v>
      </c>
      <c r="Q8868" s="10"/>
      <c r="R8868" s="11">
        <f t="shared" si="276"/>
        <v>0</v>
      </c>
      <c r="U8868" s="11">
        <f t="shared" si="277"/>
        <v>0</v>
      </c>
      <c r="Y8868" s="11">
        <f>IF(SUM(Tableau1[[#This Row],[Other access]:[Sci-hub access]])&gt;=1,1,0)</f>
        <v>0</v>
      </c>
      <c r="Z8868" s="12">
        <f>IF(OR(Tableau1[[#This Row],[Access R1 + S1+ T1 ]]&gt;=1,Tableau1[[#This Row],[Access V1 +W1 + X1]]&gt;=1),1,0)</f>
        <v>0</v>
      </c>
      <c r="AB8868" s="10" t="str">
        <f>Tableau1[[#This Row],[DOI]]</f>
        <v>doi: 10.1136/bjophthalmol-2016-309841</v>
      </c>
      <c r="AC8868" s="13" t="str">
        <f>Tableau1[[#This Row],[Authors]]&amp;", "&amp;Tableau1[[#This Row],[Title]]&amp;" "&amp;Tableau1[[#This Row],[Journal]]&amp;". "&amp;Tableau1[[#This Row],[Year]]</f>
        <v>Naderan M, Rajabi MT, Zarrinbakhsh P., Intereye asymmetry in bilateral keratoconus, keratoconus suspect and normal eyes and its relationship with disease severity. Br J Ophthalmol. 2017</v>
      </c>
    </row>
    <row r="8869" spans="1:29" x14ac:dyDescent="0.3">
      <c r="A8869">
        <v>1413</v>
      </c>
      <c r="B8869" t="s">
        <v>4671</v>
      </c>
      <c r="C8869" t="s">
        <v>14922</v>
      </c>
      <c r="D8869" t="s">
        <v>25092</v>
      </c>
      <c r="E8869" t="s">
        <v>2549</v>
      </c>
      <c r="F8869" s="10"/>
      <c r="G8869">
        <v>2017</v>
      </c>
      <c r="J8869">
        <v>0.79918648306755968</v>
      </c>
      <c r="L8869" t="s">
        <v>35894</v>
      </c>
      <c r="M8869">
        <v>28954021</v>
      </c>
      <c r="Q8869" s="10"/>
      <c r="R8869" s="11">
        <f t="shared" si="276"/>
        <v>0</v>
      </c>
      <c r="U8869" s="11">
        <f t="shared" si="277"/>
        <v>0</v>
      </c>
      <c r="Y8869" s="11">
        <f>IF(SUM(Tableau1[[#This Row],[Other access]:[Sci-hub access]])&gt;=1,1,0)</f>
        <v>0</v>
      </c>
      <c r="Z8869" s="12">
        <f>IF(OR(Tableau1[[#This Row],[Access R1 + S1+ T1 ]]&gt;=1,Tableau1[[#This Row],[Access V1 +W1 + X1]]&gt;=1),1,0)</f>
        <v>0</v>
      </c>
      <c r="AB8869" s="10" t="str">
        <f>Tableau1[[#This Row],[DOI]]</f>
        <v>doi: 10.5935/0004-2749.20170055</v>
      </c>
      <c r="AC8869" s="13" t="str">
        <f>Tableau1[[#This Row],[Authors]]&amp;", "&amp;Tableau1[[#This Row],[Title]]&amp;" "&amp;Tableau1[[#This Row],[Journal]]&amp;". "&amp;Tableau1[[#This Row],[Year]]</f>
        <v>Tultseva SN, Astakhov YS, Novikov SA, Nechiporenko PA, Lisochkina AB, Ovnanyan AY, Astakhov SY., Alternative ways to optimize treatment for retinal vein occlusion with peripheral capillary non-perfusion: a pilot study. Arq Bras Oftalmol. 2017</v>
      </c>
    </row>
    <row r="8870" spans="1:29" x14ac:dyDescent="0.3">
      <c r="A8870">
        <v>4612</v>
      </c>
      <c r="B8870" t="s">
        <v>7732</v>
      </c>
      <c r="C8870" t="s">
        <v>17967</v>
      </c>
      <c r="D8870" t="s">
        <v>28161</v>
      </c>
      <c r="E8870" t="s">
        <v>2488</v>
      </c>
      <c r="F8870" s="10"/>
      <c r="G8870">
        <v>2017</v>
      </c>
      <c r="J8870">
        <v>0.79919580301227544</v>
      </c>
      <c r="L8870" t="s">
        <v>39030</v>
      </c>
      <c r="M8870">
        <v>28427070</v>
      </c>
      <c r="Q8870" s="10"/>
      <c r="R8870" s="11">
        <f t="shared" si="276"/>
        <v>0</v>
      </c>
      <c r="U8870" s="11">
        <f t="shared" si="277"/>
        <v>0</v>
      </c>
      <c r="Y8870" s="11">
        <f>IF(SUM(Tableau1[[#This Row],[Other access]:[Sci-hub access]])&gt;=1,1,0)</f>
        <v>0</v>
      </c>
      <c r="Z8870" s="12">
        <f>IF(OR(Tableau1[[#This Row],[Access R1 + S1+ T1 ]]&gt;=1,Tableau1[[#This Row],[Access V1 +W1 + X1]]&gt;=1),1,0)</f>
        <v>0</v>
      </c>
      <c r="AB8870" s="10" t="str">
        <f>Tableau1[[#This Row],[DOI]]</f>
        <v>doi: 10.1159/000459694</v>
      </c>
      <c r="AC8870" s="13" t="str">
        <f>Tableau1[[#This Row],[Authors]]&amp;", "&amp;Tableau1[[#This Row],[Title]]&amp;" "&amp;Tableau1[[#This Row],[Journal]]&amp;". "&amp;Tableau1[[#This Row],[Year]]</f>
        <v>Mukkamala L, Bhagat N, Zarbin M., Practical Lessons from Protocol T for the Management of Diabetic Macular Edema. Dev Ophthalmol. 2017</v>
      </c>
    </row>
    <row r="8871" spans="1:29" ht="28.8" x14ac:dyDescent="0.3">
      <c r="A8871">
        <v>9179</v>
      </c>
      <c r="B8871" t="s">
        <v>11772</v>
      </c>
      <c r="C8871" t="s">
        <v>21947</v>
      </c>
      <c r="D8871" t="s">
        <v>32213</v>
      </c>
      <c r="E8871" t="s">
        <v>2939</v>
      </c>
      <c r="F8871" s="10"/>
      <c r="G8871">
        <v>2017</v>
      </c>
      <c r="J8871">
        <v>0.79928846811098342</v>
      </c>
      <c r="L8871" t="s">
        <v>43495</v>
      </c>
      <c r="M8871">
        <v>27768856</v>
      </c>
      <c r="Q8871" s="10"/>
      <c r="R8871" s="11">
        <f t="shared" si="276"/>
        <v>0</v>
      </c>
      <c r="U8871" s="11">
        <f t="shared" si="277"/>
        <v>0</v>
      </c>
      <c r="Y8871" s="11">
        <f>IF(SUM(Tableau1[[#This Row],[Other access]:[Sci-hub access]])&gt;=1,1,0)</f>
        <v>0</v>
      </c>
      <c r="Z8871" s="12">
        <f>IF(OR(Tableau1[[#This Row],[Access R1 + S1+ T1 ]]&gt;=1,Tableau1[[#This Row],[Access V1 +W1 + X1]]&gt;=1),1,0)</f>
        <v>0</v>
      </c>
      <c r="AB8871" s="10" t="str">
        <f>Tableau1[[#This Row],[DOI]]</f>
        <v>doi: 10.1210/jc.2016-2762</v>
      </c>
      <c r="AC8871" s="13" t="str">
        <f>Tableau1[[#This Row],[Authors]]&amp;", "&amp;Tableau1[[#This Row],[Title]]&amp;" "&amp;Tableau1[[#This Row],[Journal]]&amp;". "&amp;Tableau1[[#This Row],[Year]]</f>
        <v>Fernando R, Placzek E, Reese EA, Placzek AT, Schwartz S, Trierweiler A, Niziol LM, Raychaudhuri N, Atkins S, Scanlan TS, Smith TJ., Elevated Serum Tetrac in Graves Disease: Potential Pathogenic Role in Thyroid-Associated Ophthalmopathy. J Clin Endocrinol Metab. 2017</v>
      </c>
    </row>
    <row r="8872" spans="1:29" x14ac:dyDescent="0.3">
      <c r="A8872">
        <v>7121</v>
      </c>
      <c r="B8872" t="s">
        <v>1211</v>
      </c>
      <c r="C8872" t="s">
        <v>1212</v>
      </c>
      <c r="D8872" t="s">
        <v>1213</v>
      </c>
      <c r="E8872" t="s">
        <v>2627</v>
      </c>
      <c r="F8872" s="10"/>
      <c r="G8872">
        <v>2017</v>
      </c>
      <c r="J8872">
        <v>0.79929252698806175</v>
      </c>
      <c r="L8872" t="s">
        <v>41477</v>
      </c>
      <c r="M8872">
        <v>28127564</v>
      </c>
      <c r="Q8872" s="10"/>
      <c r="R8872" s="11">
        <f t="shared" si="276"/>
        <v>0</v>
      </c>
      <c r="U8872" s="11">
        <f t="shared" si="277"/>
        <v>0</v>
      </c>
      <c r="Y8872" s="11">
        <f>IF(SUM(Tableau1[[#This Row],[Other access]:[Sci-hub access]])&gt;=1,1,0)</f>
        <v>0</v>
      </c>
      <c r="Z8872" s="12">
        <f>IF(OR(Tableau1[[#This Row],[Access R1 + S1+ T1 ]]&gt;=1,Tableau1[[#This Row],[Access V1 +W1 + X1]]&gt;=1),1,0)</f>
        <v>0</v>
      </c>
      <c r="AB8872" s="10" t="str">
        <f>Tableau1[[#This Row],[DOI]]</f>
        <v>doi: 10.1155/2017/1763292</v>
      </c>
      <c r="AC8872" s="13" t="str">
        <f>Tableau1[[#This Row],[Authors]]&amp;", "&amp;Tableau1[[#This Row],[Title]]&amp;" "&amp;Tableau1[[#This Row],[Journal]]&amp;". "&amp;Tableau1[[#This Row],[Year]]</f>
        <v>Chung YR, Choi JA, Koh JY, Yoon YH., Ursodeoxycholic Acid Attenuates Endoplasmic Reticulum Stress-Related Retinal Pericyte Loss in Streptozotocin-Induced Diabetic Mice. J Diabetes Res. 2017</v>
      </c>
    </row>
    <row r="8873" spans="1:29" x14ac:dyDescent="0.3">
      <c r="A8873">
        <v>10866</v>
      </c>
      <c r="B8873" t="s">
        <v>13313</v>
      </c>
      <c r="C8873" t="s">
        <v>23475</v>
      </c>
      <c r="D8873" t="s">
        <v>33767</v>
      </c>
      <c r="E8873" t="s">
        <v>2457</v>
      </c>
      <c r="F8873" s="10"/>
      <c r="G8873">
        <v>2017</v>
      </c>
      <c r="J8873">
        <v>0.79931019759033028</v>
      </c>
      <c r="L8873" t="s">
        <v>45111</v>
      </c>
      <c r="M8873">
        <v>26934304</v>
      </c>
      <c r="Q8873" s="10"/>
      <c r="R8873" s="11">
        <f t="shared" si="276"/>
        <v>0</v>
      </c>
      <c r="U8873" s="11">
        <f t="shared" si="277"/>
        <v>0</v>
      </c>
      <c r="Y8873" s="11">
        <f>IF(SUM(Tableau1[[#This Row],[Other access]:[Sci-hub access]])&gt;=1,1,0)</f>
        <v>0</v>
      </c>
      <c r="Z8873" s="12">
        <f>IF(OR(Tableau1[[#This Row],[Access R1 + S1+ T1 ]]&gt;=1,Tableau1[[#This Row],[Access V1 +W1 + X1]]&gt;=1),1,0)</f>
        <v>0</v>
      </c>
      <c r="AB8873" s="10" t="str">
        <f>Tableau1[[#This Row],[DOI]]</f>
        <v>doi: 10.1097/ICB.0000000000000289</v>
      </c>
      <c r="AC8873" s="13" t="str">
        <f>Tableau1[[#This Row],[Authors]]&amp;", "&amp;Tableau1[[#This Row],[Title]]&amp;" "&amp;Tableau1[[#This Row],[Journal]]&amp;". "&amp;Tableau1[[#This Row],[Year]]</f>
        <v>Fein JG, Liang MC., SPECTRAL DOMAIN-OPTICAL COHERENCE TOMOGRAPHY FINDINGS OF COMMOTIO RETINAE WITH ASSOCIATED SEROUS RETINAL DETACHMENT. Retin Cases Brief Rep. 2017</v>
      </c>
    </row>
    <row r="8874" spans="1:29" x14ac:dyDescent="0.3">
      <c r="A8874">
        <v>1563</v>
      </c>
      <c r="B8874" t="s">
        <v>4817</v>
      </c>
      <c r="C8874" t="s">
        <v>15067</v>
      </c>
      <c r="D8874" t="s">
        <v>25238</v>
      </c>
      <c r="E8874" t="s">
        <v>33981</v>
      </c>
      <c r="F8874" s="10"/>
      <c r="G8874">
        <v>2017</v>
      </c>
      <c r="J8874">
        <v>0.79932031597025521</v>
      </c>
      <c r="L8874" t="s">
        <v>36042</v>
      </c>
      <c r="M8874">
        <v>28924413</v>
      </c>
      <c r="Q8874" s="10"/>
      <c r="R8874" s="11">
        <f t="shared" si="276"/>
        <v>0</v>
      </c>
      <c r="U8874" s="11">
        <f t="shared" si="277"/>
        <v>0</v>
      </c>
      <c r="Y8874" s="11">
        <f>IF(SUM(Tableau1[[#This Row],[Other access]:[Sci-hub access]])&gt;=1,1,0)</f>
        <v>0</v>
      </c>
      <c r="Z8874" s="12">
        <f>IF(OR(Tableau1[[#This Row],[Access R1 + S1+ T1 ]]&gt;=1,Tableau1[[#This Row],[Access V1 +W1 + X1]]&gt;=1),1,0)</f>
        <v>0</v>
      </c>
      <c r="AB8874" s="10" t="str">
        <f>Tableau1[[#This Row],[DOI]]</f>
        <v>doi: 10.5693/djo.02.2016.12.001</v>
      </c>
      <c r="AC8874" s="13" t="str">
        <f>Tableau1[[#This Row],[Authors]]&amp;", "&amp;Tableau1[[#This Row],[Title]]&amp;" "&amp;Tableau1[[#This Row],[Journal]]&amp;". "&amp;Tableau1[[#This Row],[Year]]</f>
        <v>Bui KM, Sadda SR, Salehi-Had H., Pseudovitelliform maculopathy associated with deferoxamine toxicity: multimodal imaging and electrophysiology of a rare entity. Digit J Ophthalmol. 2017</v>
      </c>
    </row>
    <row r="8875" spans="1:29" x14ac:dyDescent="0.3">
      <c r="A8875">
        <v>284</v>
      </c>
      <c r="B8875" t="s">
        <v>3547</v>
      </c>
      <c r="C8875" t="s">
        <v>13808</v>
      </c>
      <c r="D8875" t="s">
        <v>23967</v>
      </c>
      <c r="E8875" t="s">
        <v>3078</v>
      </c>
      <c r="F8875" s="10"/>
      <c r="G8875">
        <v>2017</v>
      </c>
      <c r="J8875">
        <v>0.79947381980258136</v>
      </c>
      <c r="L8875" t="e">
        <v>#VALUE!</v>
      </c>
      <c r="M8875">
        <v>29279602</v>
      </c>
      <c r="Q8875" s="10"/>
      <c r="R8875" s="11">
        <f t="shared" si="276"/>
        <v>0</v>
      </c>
      <c r="U8875" s="11">
        <f t="shared" si="277"/>
        <v>0</v>
      </c>
      <c r="Y8875" s="11">
        <f>IF(SUM(Tableau1[[#This Row],[Other access]:[Sci-hub access]])&gt;=1,1,0)</f>
        <v>0</v>
      </c>
      <c r="Z8875" s="12">
        <f>IF(OR(Tableau1[[#This Row],[Access R1 + S1+ T1 ]]&gt;=1,Tableau1[[#This Row],[Access V1 +W1 + X1]]&gt;=1),1,0)</f>
        <v>0</v>
      </c>
      <c r="AB8875" s="10" t="e">
        <f>Tableau1[[#This Row],[DOI]]</f>
        <v>#VALUE!</v>
      </c>
      <c r="AC8875" s="13" t="str">
        <f>Tableau1[[#This Row],[Authors]]&amp;", "&amp;Tableau1[[#This Row],[Title]]&amp;" "&amp;Tableau1[[#This Row],[Journal]]&amp;". "&amp;Tableau1[[#This Row],[Year]]</f>
        <v>Kalogeropoulos D, Geka A, Malamos K, Kanari M, Kalogeropoulos C., New Therapeutic Perceptions in a Patient with Complicated Herpes Simplex Virus 1 Keratitis: A Case Report and Review of the Literature. Am J Case Rep. 2017</v>
      </c>
    </row>
    <row r="8876" spans="1:29" x14ac:dyDescent="0.3">
      <c r="A8876">
        <v>3310</v>
      </c>
      <c r="B8876" t="s">
        <v>235</v>
      </c>
      <c r="C8876" t="s">
        <v>236</v>
      </c>
      <c r="D8876" t="s">
        <v>237</v>
      </c>
      <c r="E8876" t="s">
        <v>3033</v>
      </c>
      <c r="F8876" s="10"/>
      <c r="G8876">
        <v>2017</v>
      </c>
      <c r="J8876">
        <v>0.79960579627459838</v>
      </c>
      <c r="L8876" t="s">
        <v>37763</v>
      </c>
      <c r="M8876">
        <v>28604212</v>
      </c>
      <c r="Q8876" s="10"/>
      <c r="R8876" s="11">
        <f t="shared" si="276"/>
        <v>0</v>
      </c>
      <c r="U8876" s="11">
        <f t="shared" si="277"/>
        <v>0</v>
      </c>
      <c r="Y8876" s="11">
        <f>IF(SUM(Tableau1[[#This Row],[Other access]:[Sci-hub access]])&gt;=1,1,0)</f>
        <v>0</v>
      </c>
      <c r="Z8876" s="12">
        <f>IF(OR(Tableau1[[#This Row],[Access R1 + S1+ T1 ]]&gt;=1,Tableau1[[#This Row],[Access V1 +W1 + X1]]&gt;=1),1,0)</f>
        <v>0</v>
      </c>
      <c r="AB8876" s="10" t="str">
        <f>Tableau1[[#This Row],[DOI]]</f>
        <v>doi: 10.7748/ncyp.29.5.15.s19</v>
      </c>
      <c r="AC8876" s="13" t="str">
        <f>Tableau1[[#This Row],[Authors]]&amp;", "&amp;Tableau1[[#This Row],[Title]]&amp;" "&amp;Tableau1[[#This Row],[Journal]]&amp;". "&amp;Tableau1[[#This Row],[Year]]</f>
        <v>Crawford D, Dearmun A., Joubert syndrome. Nurs Child Young People. 2017</v>
      </c>
    </row>
    <row r="8877" spans="1:29" x14ac:dyDescent="0.3">
      <c r="A8877">
        <v>1392</v>
      </c>
      <c r="B8877" t="s">
        <v>4651</v>
      </c>
      <c r="C8877" t="s">
        <v>14902</v>
      </c>
      <c r="D8877" t="s">
        <v>25072</v>
      </c>
      <c r="E8877" t="s">
        <v>2479</v>
      </c>
      <c r="F8877" s="10"/>
      <c r="G8877">
        <v>2017</v>
      </c>
      <c r="J8877">
        <v>0.79972583068895031</v>
      </c>
      <c r="L8877" t="s">
        <v>35875</v>
      </c>
      <c r="M8877">
        <v>28957980</v>
      </c>
      <c r="Q8877" s="10"/>
      <c r="R8877" s="11">
        <f t="shared" si="276"/>
        <v>0</v>
      </c>
      <c r="U8877" s="11">
        <f t="shared" si="277"/>
        <v>0</v>
      </c>
      <c r="Y8877" s="11">
        <f>IF(SUM(Tableau1[[#This Row],[Other access]:[Sci-hub access]])&gt;=1,1,0)</f>
        <v>0</v>
      </c>
      <c r="Z8877" s="12">
        <f>IF(OR(Tableau1[[#This Row],[Access R1 + S1+ T1 ]]&gt;=1,Tableau1[[#This Row],[Access V1 +W1 + X1]]&gt;=1),1,0)</f>
        <v>0</v>
      </c>
      <c r="AB8877" s="10" t="str">
        <f>Tableau1[[#This Row],[DOI]]</f>
        <v>doi: 10.1097/ICO.0000000000001367</v>
      </c>
      <c r="AC8877" s="13" t="str">
        <f>Tableau1[[#This Row],[Authors]]&amp;", "&amp;Tableau1[[#This Row],[Title]]&amp;" "&amp;Tableau1[[#This Row],[Journal]]&amp;". "&amp;Tableau1[[#This Row],[Year]]</f>
        <v>Arita R, Fukuoka S, Morishige N., Functional Morphology of the Lipid Layer of the Tear Film. Cornea. 2017</v>
      </c>
    </row>
    <row r="8878" spans="1:29" ht="28.8" x14ac:dyDescent="0.3">
      <c r="A8878">
        <v>269</v>
      </c>
      <c r="B8878" t="s">
        <v>3532</v>
      </c>
      <c r="C8878" t="s">
        <v>13793</v>
      </c>
      <c r="D8878" t="s">
        <v>23952</v>
      </c>
      <c r="E8878" t="s">
        <v>2451</v>
      </c>
      <c r="F8878" s="10"/>
      <c r="G8878">
        <v>2017</v>
      </c>
      <c r="J8878">
        <v>0.79995008922357069</v>
      </c>
      <c r="L8878" t="s">
        <v>34779</v>
      </c>
      <c r="M8878">
        <v>29281690</v>
      </c>
      <c r="Q8878" s="10"/>
      <c r="R8878" s="11">
        <f t="shared" si="276"/>
        <v>0</v>
      </c>
      <c r="U8878" s="11">
        <f t="shared" si="277"/>
        <v>0</v>
      </c>
      <c r="Y8878" s="11">
        <f>IF(SUM(Tableau1[[#This Row],[Other access]:[Sci-hub access]])&gt;=1,1,0)</f>
        <v>0</v>
      </c>
      <c r="Z8878" s="12">
        <f>IF(OR(Tableau1[[#This Row],[Access R1 + S1+ T1 ]]&gt;=1,Tableau1[[#This Row],[Access V1 +W1 + X1]]&gt;=1),1,0)</f>
        <v>0</v>
      </c>
      <c r="AB8878" s="10" t="str">
        <f>Tableau1[[#This Row],[DOI]]</f>
        <v>doi: 10.1371/journal.pone.0189854</v>
      </c>
      <c r="AC8878" s="13" t="str">
        <f>Tableau1[[#This Row],[Authors]]&amp;", "&amp;Tableau1[[#This Row],[Title]]&amp;" "&amp;Tableau1[[#This Row],[Journal]]&amp;". "&amp;Tableau1[[#This Row],[Year]]</f>
        <v>Bawankar P, Shanbhag N, K SS, Dhawan B, Palsule A, Kumar D, Chandel S, Sood S., Sensitivity and specificity of automated analysis of single-field non-mydriatic fundus photographs by Bosch DR Algorithm-Comparison with mydriatic fundus photography (ETDRS) for screening in undiagnosed diabetic retinopathy. PLoS One. 2017</v>
      </c>
    </row>
    <row r="8879" spans="1:29" ht="28.8" x14ac:dyDescent="0.3">
      <c r="A8879">
        <v>8416</v>
      </c>
      <c r="B8879" t="s">
        <v>11099</v>
      </c>
      <c r="C8879" t="s">
        <v>21285</v>
      </c>
      <c r="D8879" t="s">
        <v>31537</v>
      </c>
      <c r="E8879" t="s">
        <v>2507</v>
      </c>
      <c r="F8879" s="10"/>
      <c r="G8879">
        <v>2017</v>
      </c>
      <c r="J8879">
        <v>0.80026874905495893</v>
      </c>
      <c r="L8879" t="s">
        <v>42757</v>
      </c>
      <c r="M8879">
        <v>27917594</v>
      </c>
      <c r="Q8879" s="10"/>
      <c r="R8879" s="11">
        <f t="shared" si="276"/>
        <v>0</v>
      </c>
      <c r="U8879" s="11">
        <f t="shared" si="277"/>
        <v>0</v>
      </c>
      <c r="Y8879" s="11">
        <f>IF(SUM(Tableau1[[#This Row],[Other access]:[Sci-hub access]])&gt;=1,1,0)</f>
        <v>0</v>
      </c>
      <c r="Z8879" s="12">
        <f>IF(OR(Tableau1[[#This Row],[Access R1 + S1+ T1 ]]&gt;=1,Tableau1[[#This Row],[Access V1 +W1 + X1]]&gt;=1),1,0)</f>
        <v>0</v>
      </c>
      <c r="AB8879" s="10" t="str">
        <f>Tableau1[[#This Row],[DOI]]</f>
        <v>doi: 10.1002/pbc.26320</v>
      </c>
      <c r="AC8879" s="13" t="str">
        <f>Tableau1[[#This Row],[Authors]]&amp;", "&amp;Tableau1[[#This Row],[Title]]&amp;" "&amp;Tableau1[[#This Row],[Journal]]&amp;". "&amp;Tableau1[[#This Row],[Year]]</f>
        <v>Andres O, Wiegering V, König EM, Schneider AL, Semeniak D, Stritt S, Klopocki E, Schulze H., A novel two-nucleotide deletion in HPS6 affects mepacrine uptake and platelet dense granule secretion in a family with Hermansky-Pudlak syndrome. Pediatr Blood Cancer. 2017</v>
      </c>
    </row>
    <row r="8880" spans="1:29" x14ac:dyDescent="0.3">
      <c r="A8880">
        <v>7207</v>
      </c>
      <c r="B8880" t="s">
        <v>10044</v>
      </c>
      <c r="C8880" t="s">
        <v>20246</v>
      </c>
      <c r="D8880" t="s">
        <v>30478</v>
      </c>
      <c r="E8880" t="s">
        <v>3077</v>
      </c>
      <c r="F8880" s="10"/>
      <c r="G8880">
        <v>2017</v>
      </c>
      <c r="J8880">
        <v>0.80032448531057332</v>
      </c>
      <c r="L8880" t="s">
        <v>41563</v>
      </c>
      <c r="M8880">
        <v>28117276</v>
      </c>
      <c r="Q8880" s="10"/>
      <c r="R8880" s="11">
        <f t="shared" si="276"/>
        <v>0</v>
      </c>
      <c r="U8880" s="11">
        <f t="shared" si="277"/>
        <v>0</v>
      </c>
      <c r="Y8880" s="11">
        <f>IF(SUM(Tableau1[[#This Row],[Other access]:[Sci-hub access]])&gt;=1,1,0)</f>
        <v>0</v>
      </c>
      <c r="Z8880" s="12">
        <f>IF(OR(Tableau1[[#This Row],[Access R1 + S1+ T1 ]]&gt;=1,Tableau1[[#This Row],[Access V1 +W1 + X1]]&gt;=1),1,0)</f>
        <v>0</v>
      </c>
      <c r="AB8880" s="10" t="str">
        <f>Tableau1[[#This Row],[DOI]]</f>
        <v>doi: 10.1016/j.ebiom.2017.01.004</v>
      </c>
      <c r="AC8880" s="13" t="str">
        <f>Tableau1[[#This Row],[Authors]]&amp;", "&amp;Tableau1[[#This Row],[Title]]&amp;" "&amp;Tableau1[[#This Row],[Journal]]&amp;". "&amp;Tableau1[[#This Row],[Year]]</f>
        <v>Zhang W, Li H, Ogando DG, Li S, Feng M, Price FW Jr, Tennessen JM, Bonanno JA., Glutaminolysis is Essential for Energy Production and Ion Transport in Human Corneal Endothelium. EBioMedicine. 2017</v>
      </c>
    </row>
    <row r="8881" spans="1:29" x14ac:dyDescent="0.3">
      <c r="A8881">
        <v>5478</v>
      </c>
      <c r="B8881" t="s">
        <v>8526</v>
      </c>
      <c r="C8881" t="s">
        <v>18747</v>
      </c>
      <c r="D8881" t="s">
        <v>28956</v>
      </c>
      <c r="E8881" t="s">
        <v>34193</v>
      </c>
      <c r="F8881" s="10"/>
      <c r="G8881">
        <v>2017</v>
      </c>
      <c r="J8881">
        <v>0.80036958083006082</v>
      </c>
      <c r="L8881" t="e">
        <v>#VALUE!</v>
      </c>
      <c r="M8881">
        <v>28331282</v>
      </c>
      <c r="Q8881" s="10"/>
      <c r="R8881" s="11">
        <f t="shared" si="276"/>
        <v>0</v>
      </c>
      <c r="U8881" s="11">
        <f t="shared" si="277"/>
        <v>0</v>
      </c>
      <c r="Y8881" s="11">
        <f>IF(SUM(Tableau1[[#This Row],[Other access]:[Sci-hub access]])&gt;=1,1,0)</f>
        <v>0</v>
      </c>
      <c r="Z8881" s="12">
        <f>IF(OR(Tableau1[[#This Row],[Access R1 + S1+ T1 ]]&gt;=1,Tableau1[[#This Row],[Access V1 +W1 + X1]]&gt;=1),1,0)</f>
        <v>0</v>
      </c>
      <c r="AB8881" s="10" t="e">
        <f>Tableau1[[#This Row],[DOI]]</f>
        <v>#VALUE!</v>
      </c>
      <c r="AC8881" s="13" t="str">
        <f>Tableau1[[#This Row],[Authors]]&amp;", "&amp;Tableau1[[#This Row],[Title]]&amp;" "&amp;Tableau1[[#This Row],[Journal]]&amp;". "&amp;Tableau1[[#This Row],[Year]]</f>
        <v>Dong E, Bachleda A, Xiong Y, Osawa S, Weiss ER., Reduced phosphoCREB in Müller glia during retinal degeneration in rd10 mice. Mol Vis. 2017</v>
      </c>
    </row>
    <row r="8882" spans="1:29" x14ac:dyDescent="0.3">
      <c r="A8882">
        <v>4438</v>
      </c>
      <c r="B8882" t="s">
        <v>7564</v>
      </c>
      <c r="C8882" t="s">
        <v>17800</v>
      </c>
      <c r="D8882" t="s">
        <v>27993</v>
      </c>
      <c r="E8882" t="s">
        <v>2532</v>
      </c>
      <c r="F8882" s="10"/>
      <c r="G8882">
        <v>2017</v>
      </c>
      <c r="J8882">
        <v>0.80039217080857816</v>
      </c>
      <c r="L8882" t="s">
        <v>38860</v>
      </c>
      <c r="M8882">
        <v>28444485</v>
      </c>
      <c r="Q8882" s="10"/>
      <c r="R8882" s="11">
        <f t="shared" si="276"/>
        <v>0</v>
      </c>
      <c r="U8882" s="11">
        <f t="shared" si="277"/>
        <v>0</v>
      </c>
      <c r="Y8882" s="11">
        <f>IF(SUM(Tableau1[[#This Row],[Other access]:[Sci-hub access]])&gt;=1,1,0)</f>
        <v>0</v>
      </c>
      <c r="Z8882" s="12">
        <f>IF(OR(Tableau1[[#This Row],[Access R1 + S1+ T1 ]]&gt;=1,Tableau1[[#This Row],[Access V1 +W1 + X1]]&gt;=1),1,0)</f>
        <v>0</v>
      </c>
      <c r="AB8882" s="10" t="str">
        <f>Tableau1[[#This Row],[DOI]]</f>
        <v>doi: 10.1007/s10384-017-0516-y</v>
      </c>
      <c r="AC8882" s="13" t="str">
        <f>Tableau1[[#This Row],[Authors]]&amp;", "&amp;Tableau1[[#This Row],[Title]]&amp;" "&amp;Tableau1[[#This Row],[Journal]]&amp;". "&amp;Tableau1[[#This Row],[Year]]</f>
        <v>Hashimoto S, Matsumoto C, Eura M, Okuyama S, Shimomura Y., Evaluation of kinetic programs in various automated perimeters. Jpn J Ophthalmol. 2017</v>
      </c>
    </row>
    <row r="8883" spans="1:29" x14ac:dyDescent="0.3">
      <c r="A8883">
        <v>1496</v>
      </c>
      <c r="B8883" t="s">
        <v>4753</v>
      </c>
      <c r="C8883" t="s">
        <v>15003</v>
      </c>
      <c r="D8883" t="s">
        <v>25174</v>
      </c>
      <c r="E8883" t="s">
        <v>2538</v>
      </c>
      <c r="F8883" s="10"/>
      <c r="G8883">
        <v>2017</v>
      </c>
      <c r="J8883">
        <v>0.80040025377314428</v>
      </c>
      <c r="L8883" t="s">
        <v>35977</v>
      </c>
      <c r="M8883">
        <v>28936056</v>
      </c>
      <c r="Q8883" s="10"/>
      <c r="R8883" s="11">
        <f t="shared" si="276"/>
        <v>0</v>
      </c>
      <c r="U8883" s="11">
        <f t="shared" si="277"/>
        <v>0</v>
      </c>
      <c r="Y8883" s="11">
        <f>IF(SUM(Tableau1[[#This Row],[Other access]:[Sci-hub access]])&gt;=1,1,0)</f>
        <v>0</v>
      </c>
      <c r="Z8883" s="12">
        <f>IF(OR(Tableau1[[#This Row],[Access R1 + S1+ T1 ]]&gt;=1,Tableau1[[#This Row],[Access V1 +W1 + X1]]&gt;=1),1,0)</f>
        <v>0</v>
      </c>
      <c r="AB8883" s="10" t="str">
        <f>Tableau1[[#This Row],[DOI]]</f>
        <v>doi: 10.4103/meajo.MEAJO_195_15</v>
      </c>
      <c r="AC8883" s="13" t="str">
        <f>Tableau1[[#This Row],[Authors]]&amp;", "&amp;Tableau1[[#This Row],[Title]]&amp;" "&amp;Tableau1[[#This Row],[Journal]]&amp;". "&amp;Tableau1[[#This Row],[Year]]</f>
        <v>Raj A, Nagpal RC, Harsh M, Bahadur H., Syringocystadenoma Papilliferum of Sweat Gland of Caruncle: A Unique Case Report. Middle East Afr J Ophthalmol. 2017</v>
      </c>
    </row>
    <row r="8884" spans="1:29" x14ac:dyDescent="0.3">
      <c r="A8884">
        <v>625</v>
      </c>
      <c r="B8884" t="s">
        <v>3888</v>
      </c>
      <c r="C8884" t="s">
        <v>14144</v>
      </c>
      <c r="D8884" t="s">
        <v>24308</v>
      </c>
      <c r="E8884" t="s">
        <v>2448</v>
      </c>
      <c r="F8884" s="10"/>
      <c r="G8884">
        <v>2018</v>
      </c>
      <c r="J8884">
        <v>0.80061525886147666</v>
      </c>
      <c r="L8884" t="s">
        <v>35123</v>
      </c>
      <c r="M8884">
        <v>29159541</v>
      </c>
      <c r="Q8884" s="10"/>
      <c r="R8884" s="11">
        <f t="shared" si="276"/>
        <v>0</v>
      </c>
      <c r="U8884" s="11">
        <f t="shared" si="277"/>
        <v>0</v>
      </c>
      <c r="Y8884" s="11">
        <f>IF(SUM(Tableau1[[#This Row],[Other access]:[Sci-hub access]])&gt;=1,1,0)</f>
        <v>0</v>
      </c>
      <c r="Z8884" s="12">
        <f>IF(OR(Tableau1[[#This Row],[Access R1 + S1+ T1 ]]&gt;=1,Tableau1[[#This Row],[Access V1 +W1 + X1]]&gt;=1),1,0)</f>
        <v>0</v>
      </c>
      <c r="AB8884" s="10" t="str">
        <f>Tableau1[[#This Row],[DOI]]</f>
        <v>doi: 10.1007/s00417-017-3850-3</v>
      </c>
      <c r="AC8884" s="13" t="str">
        <f>Tableau1[[#This Row],[Authors]]&amp;", "&amp;Tableau1[[#This Row],[Title]]&amp;" "&amp;Tableau1[[#This Row],[Journal]]&amp;". "&amp;Tableau1[[#This Row],[Year]]</f>
        <v>Treder M, Lauermann JL, Eter N., Automated detection of exudative age-related macular degeneration in spectral domain optical coherence tomography using deep learning. Graefes Arch Clin Exp Ophthalmol. 2018</v>
      </c>
    </row>
    <row r="8885" spans="1:29" x14ac:dyDescent="0.3">
      <c r="A8885">
        <v>6632</v>
      </c>
      <c r="B8885" t="s">
        <v>1028</v>
      </c>
      <c r="C8885" t="s">
        <v>1029</v>
      </c>
      <c r="D8885" t="s">
        <v>1030</v>
      </c>
      <c r="E8885" t="s">
        <v>2842</v>
      </c>
      <c r="F8885" s="10"/>
      <c r="G8885">
        <v>2017</v>
      </c>
      <c r="J8885">
        <v>0.80062689516233532</v>
      </c>
      <c r="L8885" t="s">
        <v>40995</v>
      </c>
      <c r="M8885">
        <v>28187698</v>
      </c>
      <c r="Q8885" s="10"/>
      <c r="R8885" s="11">
        <f t="shared" si="276"/>
        <v>0</v>
      </c>
      <c r="U8885" s="11">
        <f t="shared" si="277"/>
        <v>0</v>
      </c>
      <c r="Y8885" s="11">
        <f>IF(SUM(Tableau1[[#This Row],[Other access]:[Sci-hub access]])&gt;=1,1,0)</f>
        <v>0</v>
      </c>
      <c r="Z8885" s="12">
        <f>IF(OR(Tableau1[[#This Row],[Access R1 + S1+ T1 ]]&gt;=1,Tableau1[[#This Row],[Access V1 +W1 + X1]]&gt;=1),1,0)</f>
        <v>0</v>
      </c>
      <c r="AB8885" s="10" t="str">
        <f>Tableau1[[#This Row],[DOI]]</f>
        <v>doi: 10.1080/1536710X.2017.1260515</v>
      </c>
      <c r="AC8885" s="13" t="str">
        <f>Tableau1[[#This Row],[Authors]]&amp;", "&amp;Tableau1[[#This Row],[Title]]&amp;" "&amp;Tableau1[[#This Row],[Journal]]&amp;". "&amp;Tableau1[[#This Row],[Year]]</f>
        <v>McDonnall MC, Crudden A, LeJeune BJ, Steverson AC., Availability of Mental Health Services for Individuals Who Are Deaf or Deaf-Blind. J Soc Work Disabil Rehabil. 2017</v>
      </c>
    </row>
    <row r="8886" spans="1:29" ht="28.8" x14ac:dyDescent="0.3">
      <c r="A8886">
        <v>3256</v>
      </c>
      <c r="B8886" t="s">
        <v>6439</v>
      </c>
      <c r="C8886" t="s">
        <v>16682</v>
      </c>
      <c r="D8886" t="s">
        <v>26863</v>
      </c>
      <c r="E8886" t="s">
        <v>2467</v>
      </c>
      <c r="F8886" s="10"/>
      <c r="G8886">
        <v>2017</v>
      </c>
      <c r="J8886">
        <v>0.80070359757083565</v>
      </c>
      <c r="L8886" t="s">
        <v>37709</v>
      </c>
      <c r="M8886">
        <v>28613355</v>
      </c>
      <c r="Q8886" s="10"/>
      <c r="R8886" s="11">
        <f t="shared" si="276"/>
        <v>0</v>
      </c>
      <c r="U8886" s="11">
        <f t="shared" si="277"/>
        <v>0</v>
      </c>
      <c r="Y8886" s="11">
        <f>IF(SUM(Tableau1[[#This Row],[Other access]:[Sci-hub access]])&gt;=1,1,0)</f>
        <v>0</v>
      </c>
      <c r="Z8886" s="12">
        <f>IF(OR(Tableau1[[#This Row],[Access R1 + S1+ T1 ]]&gt;=1,Tableau1[[#This Row],[Access V1 +W1 + X1]]&gt;=1),1,0)</f>
        <v>0</v>
      </c>
      <c r="AB8886" s="10" t="str">
        <f>Tableau1[[#This Row],[DOI]]</f>
        <v>doi: 10.3928/23258160-20170601-07</v>
      </c>
      <c r="AC8886" s="13" t="str">
        <f>Tableau1[[#This Row],[Authors]]&amp;", "&amp;Tableau1[[#This Row],[Title]]&amp;" "&amp;Tableau1[[#This Row],[Journal]]&amp;". "&amp;Tableau1[[#This Row],[Year]]</f>
        <v>Sheng J, Levinson JD, Reilly G, Patronas M, Lai MM., Imaging Characteristics and Natural History of Macular Pseudo-Folds Mimicking Full-Thickness Postoperative Macular Folds Following Retinal Detachment Repair. Ophthalmic Surg Lasers Imaging Retina. 2017</v>
      </c>
    </row>
    <row r="8887" spans="1:29" x14ac:dyDescent="0.3">
      <c r="A8887">
        <v>4591</v>
      </c>
      <c r="B8887" t="s">
        <v>407</v>
      </c>
      <c r="C8887" t="s">
        <v>408</v>
      </c>
      <c r="D8887" t="s">
        <v>409</v>
      </c>
      <c r="E8887" t="s">
        <v>2826</v>
      </c>
      <c r="F8887" s="10"/>
      <c r="G8887">
        <v>2017</v>
      </c>
      <c r="J8887">
        <v>0.80089396990777684</v>
      </c>
      <c r="L8887" t="s">
        <v>39009</v>
      </c>
      <c r="M8887">
        <v>28428265</v>
      </c>
      <c r="Q8887" s="10"/>
      <c r="R8887" s="11">
        <f t="shared" si="276"/>
        <v>0</v>
      </c>
      <c r="U8887" s="11">
        <f t="shared" si="277"/>
        <v>0</v>
      </c>
      <c r="Y8887" s="11">
        <f>IF(SUM(Tableau1[[#This Row],[Other access]:[Sci-hub access]])&gt;=1,1,0)</f>
        <v>0</v>
      </c>
      <c r="Z8887" s="12">
        <f>IF(OR(Tableau1[[#This Row],[Access R1 + S1+ T1 ]]&gt;=1,Tableau1[[#This Row],[Access V1 +W1 + X1]]&gt;=1),1,0)</f>
        <v>0</v>
      </c>
      <c r="AB8887" s="10" t="str">
        <f>Tableau1[[#This Row],[DOI]]</f>
        <v>doi: 10.1096/fj.201601166RR</v>
      </c>
      <c r="AC8887" s="13" t="str">
        <f>Tableau1[[#This Row],[Authors]]&amp;", "&amp;Tableau1[[#This Row],[Title]]&amp;" "&amp;Tableau1[[#This Row],[Journal]]&amp;". "&amp;Tableau1[[#This Row],[Year]]</f>
        <v>Ma H, Yang F, Butler MR, Belcher J, Redmond TM, Placzek AT, Scanlan TS, Ding XQ., Inhibition of thyroid hormone receptor locally in the retina is a therapeutic strategy for retinal degeneration. FASEB J. 2017</v>
      </c>
    </row>
    <row r="8888" spans="1:29" x14ac:dyDescent="0.3">
      <c r="A8888">
        <v>5714</v>
      </c>
      <c r="B8888" t="s">
        <v>673</v>
      </c>
      <c r="C8888" t="s">
        <v>674</v>
      </c>
      <c r="D8888" t="s">
        <v>675</v>
      </c>
      <c r="E8888" t="s">
        <v>2903</v>
      </c>
      <c r="F8888" s="10"/>
      <c r="G8888">
        <v>2017</v>
      </c>
      <c r="J8888">
        <v>0.80089415615795412</v>
      </c>
      <c r="L8888" t="s">
        <v>40097</v>
      </c>
      <c r="M8888">
        <v>28295509</v>
      </c>
      <c r="Q8888" s="10"/>
      <c r="R8888" s="11">
        <f t="shared" si="276"/>
        <v>0</v>
      </c>
      <c r="U8888" s="11">
        <f t="shared" si="277"/>
        <v>0</v>
      </c>
      <c r="Y8888" s="11">
        <f>IF(SUM(Tableau1[[#This Row],[Other access]:[Sci-hub access]])&gt;=1,1,0)</f>
        <v>0</v>
      </c>
      <c r="Z8888" s="12">
        <f>IF(OR(Tableau1[[#This Row],[Access R1 + S1+ T1 ]]&gt;=1,Tableau1[[#This Row],[Access V1 +W1 + X1]]&gt;=1),1,0)</f>
        <v>0</v>
      </c>
      <c r="AB8888" s="10" t="str">
        <f>Tableau1[[#This Row],[DOI]]</f>
        <v>doi: 10.1111/cen.13327</v>
      </c>
      <c r="AC8888" s="13" t="str">
        <f>Tableau1[[#This Row],[Authors]]&amp;", "&amp;Tableau1[[#This Row],[Title]]&amp;" "&amp;Tableau1[[#This Row],[Journal]]&amp;". "&amp;Tableau1[[#This Row],[Year]]</f>
        <v>Hesarghatta Shyamasunder A, Abraham P., Measuring TSH receptor antibody to influence treatment choices in Graves' disease. Clin Endocrinol (Oxf). 2017</v>
      </c>
    </row>
    <row r="8889" spans="1:29" x14ac:dyDescent="0.3">
      <c r="A8889">
        <v>3403</v>
      </c>
      <c r="B8889" t="s">
        <v>6580</v>
      </c>
      <c r="C8889" t="s">
        <v>16823</v>
      </c>
      <c r="D8889" t="s">
        <v>27004</v>
      </c>
      <c r="E8889" t="s">
        <v>2465</v>
      </c>
      <c r="F8889" s="10"/>
      <c r="G8889">
        <v>2017</v>
      </c>
      <c r="J8889">
        <v>0.80122141470708719</v>
      </c>
      <c r="L8889" t="s">
        <v>37853</v>
      </c>
      <c r="M8889">
        <v>28591029</v>
      </c>
      <c r="Q8889" s="10"/>
      <c r="R8889" s="11">
        <f t="shared" si="276"/>
        <v>0</v>
      </c>
      <c r="U8889" s="11">
        <f t="shared" si="277"/>
        <v>0</v>
      </c>
      <c r="Y8889" s="11">
        <f>IF(SUM(Tableau1[[#This Row],[Other access]:[Sci-hub access]])&gt;=1,1,0)</f>
        <v>0</v>
      </c>
      <c r="Z8889" s="12">
        <f>IF(OR(Tableau1[[#This Row],[Access R1 + S1+ T1 ]]&gt;=1,Tableau1[[#This Row],[Access V1 +W1 + X1]]&gt;=1),1,0)</f>
        <v>0</v>
      </c>
      <c r="AB8889" s="10" t="str">
        <f>Tableau1[[#This Row],[DOI]]</f>
        <v>doi: 10.1097/MD.0000000000006946</v>
      </c>
      <c r="AC8889" s="13" t="str">
        <f>Tableau1[[#This Row],[Authors]]&amp;", "&amp;Tableau1[[#This Row],[Title]]&amp;" "&amp;Tableau1[[#This Row],[Journal]]&amp;". "&amp;Tableau1[[#This Row],[Year]]</f>
        <v>Bendel RE, Patterson MT., Observational report: Improved outcomes of transscleral cyclophotocoagulation for glaucoma patients. Medicine (Baltimore). 2017</v>
      </c>
    </row>
    <row r="8890" spans="1:29" x14ac:dyDescent="0.3">
      <c r="A8890">
        <v>5295</v>
      </c>
      <c r="B8890" t="s">
        <v>8355</v>
      </c>
      <c r="C8890" t="s">
        <v>18578</v>
      </c>
      <c r="D8890" t="s">
        <v>28785</v>
      </c>
      <c r="E8890" t="s">
        <v>2488</v>
      </c>
      <c r="F8890" s="10"/>
      <c r="G8890">
        <v>2017</v>
      </c>
      <c r="J8890">
        <v>0.80123546127652201</v>
      </c>
      <c r="L8890" t="s">
        <v>39690</v>
      </c>
      <c r="M8890">
        <v>28351053</v>
      </c>
      <c r="Q8890" s="10"/>
      <c r="R8890" s="11">
        <f t="shared" si="276"/>
        <v>0</v>
      </c>
      <c r="U8890" s="11">
        <f t="shared" si="277"/>
        <v>0</v>
      </c>
      <c r="Y8890" s="11">
        <f>IF(SUM(Tableau1[[#This Row],[Other access]:[Sci-hub access]])&gt;=1,1,0)</f>
        <v>0</v>
      </c>
      <c r="Z8890" s="12">
        <f>IF(OR(Tableau1[[#This Row],[Access R1 + S1+ T1 ]]&gt;=1,Tableau1[[#This Row],[Access V1 +W1 + X1]]&gt;=1),1,0)</f>
        <v>0</v>
      </c>
      <c r="AB8890" s="10" t="str">
        <f>Tableau1[[#This Row],[DOI]]</f>
        <v>doi: 10.1159/000455275</v>
      </c>
      <c r="AC8890" s="13" t="str">
        <f>Tableau1[[#This Row],[Authors]]&amp;", "&amp;Tableau1[[#This Row],[Title]]&amp;" "&amp;Tableau1[[#This Row],[Journal]]&amp;". "&amp;Tableau1[[#This Row],[Year]]</f>
        <v>Wolfensberger TJ., Macular Edema - Rationale for Therapy. Dev Ophthalmol. 2017</v>
      </c>
    </row>
    <row r="8891" spans="1:29" ht="28.8" x14ac:dyDescent="0.3">
      <c r="A8891">
        <v>8090</v>
      </c>
      <c r="B8891" t="s">
        <v>10813</v>
      </c>
      <c r="C8891" t="s">
        <v>21002</v>
      </c>
      <c r="D8891" t="s">
        <v>31251</v>
      </c>
      <c r="E8891" t="s">
        <v>2583</v>
      </c>
      <c r="F8891" s="10"/>
      <c r="G8891">
        <v>2017</v>
      </c>
      <c r="J8891">
        <v>0.80125597903667678</v>
      </c>
      <c r="L8891" t="s">
        <v>42437</v>
      </c>
      <c r="M8891">
        <v>28000166</v>
      </c>
      <c r="Q8891" s="10"/>
      <c r="R8891" s="11">
        <f t="shared" si="276"/>
        <v>0</v>
      </c>
      <c r="U8891" s="11">
        <f t="shared" si="277"/>
        <v>0</v>
      </c>
      <c r="Y8891" s="11">
        <f>IF(SUM(Tableau1[[#This Row],[Other access]:[Sci-hub access]])&gt;=1,1,0)</f>
        <v>0</v>
      </c>
      <c r="Z8891" s="12">
        <f>IF(OR(Tableau1[[#This Row],[Access R1 + S1+ T1 ]]&gt;=1,Tableau1[[#This Row],[Access V1 +W1 + X1]]&gt;=1),1,0)</f>
        <v>0</v>
      </c>
      <c r="AB8891" s="10" t="str">
        <f>Tableau1[[#This Row],[DOI]]</f>
        <v>doi: 10.1007/s12325-016-0461-z</v>
      </c>
      <c r="AC8891" s="13" t="str">
        <f>Tableau1[[#This Row],[Authors]]&amp;", "&amp;Tableau1[[#This Row],[Title]]&amp;" "&amp;Tableau1[[#This Row],[Journal]]&amp;". "&amp;Tableau1[[#This Row],[Year]]</f>
        <v>Andrés-Guerrero V, Perucho-González L, García-Feijoo J, Morales-Fernández L, Saenz-Francés F, Herrero-Vanrell R, Júlvez LP, Llorens VP, Martínez-de-la-Casa JM, Konstas AG., Current Perspectives on the Use of Anti-VEGF Drugs as Adjuvant Therapy in Glaucoma. Adv Ther. 2017</v>
      </c>
    </row>
    <row r="8892" spans="1:29" x14ac:dyDescent="0.3">
      <c r="A8892">
        <v>5799</v>
      </c>
      <c r="B8892" t="s">
        <v>8820</v>
      </c>
      <c r="C8892" t="s">
        <v>19037</v>
      </c>
      <c r="D8892" t="s">
        <v>29250</v>
      </c>
      <c r="E8892" t="s">
        <v>2462</v>
      </c>
      <c r="F8892" s="10"/>
      <c r="G8892">
        <v>2017</v>
      </c>
      <c r="J8892">
        <v>0.80132057444821836</v>
      </c>
      <c r="L8892" t="s">
        <v>40181</v>
      </c>
      <c r="M8892">
        <v>28284199</v>
      </c>
      <c r="Q8892" s="10"/>
      <c r="R8892" s="11">
        <f t="shared" si="276"/>
        <v>0</v>
      </c>
      <c r="U8892" s="11">
        <f t="shared" si="277"/>
        <v>0</v>
      </c>
      <c r="Y8892" s="11">
        <f>IF(SUM(Tableau1[[#This Row],[Other access]:[Sci-hub access]])&gt;=1,1,0)</f>
        <v>0</v>
      </c>
      <c r="Z8892" s="12">
        <f>IF(OR(Tableau1[[#This Row],[Access R1 + S1+ T1 ]]&gt;=1,Tableau1[[#This Row],[Access V1 +W1 + X1]]&gt;=1),1,0)</f>
        <v>0</v>
      </c>
      <c r="AB8892" s="10" t="str">
        <f>Tableau1[[#This Row],[DOI]]</f>
        <v>doi: 10.1186/s12886-017-0415-5</v>
      </c>
      <c r="AC8892" s="13" t="str">
        <f>Tableau1[[#This Row],[Authors]]&amp;", "&amp;Tableau1[[#This Row],[Title]]&amp;" "&amp;Tableau1[[#This Row],[Journal]]&amp;". "&amp;Tableau1[[#This Row],[Year]]</f>
        <v>Lin CY, Huang HM., Unilateral malignant optic glioma following glioblastoma multiforme in the young: a case report and literature review. BMC Ophthalmol. 2017</v>
      </c>
    </row>
    <row r="8893" spans="1:29" x14ac:dyDescent="0.3">
      <c r="A8893">
        <v>4309</v>
      </c>
      <c r="B8893" t="s">
        <v>7439</v>
      </c>
      <c r="C8893" t="s">
        <v>17675</v>
      </c>
      <c r="D8893" t="s">
        <v>27868</v>
      </c>
      <c r="E8893" t="s">
        <v>2496</v>
      </c>
      <c r="F8893" s="10"/>
      <c r="G8893">
        <v>2017</v>
      </c>
      <c r="J8893">
        <v>0.80136399108550027</v>
      </c>
      <c r="L8893" t="s">
        <v>38735</v>
      </c>
      <c r="M8893">
        <v>28457290</v>
      </c>
      <c r="Q8893" s="10"/>
      <c r="R8893" s="11">
        <f t="shared" si="276"/>
        <v>0</v>
      </c>
      <c r="U8893" s="11">
        <f t="shared" si="277"/>
        <v>0</v>
      </c>
      <c r="Y8893" s="11">
        <f>IF(SUM(Tableau1[[#This Row],[Other access]:[Sci-hub access]])&gt;=1,1,0)</f>
        <v>0</v>
      </c>
      <c r="Z8893" s="12">
        <f>IF(OR(Tableau1[[#This Row],[Access R1 + S1+ T1 ]]&gt;=1,Tableau1[[#This Row],[Access V1 +W1 + X1]]&gt;=1),1,0)</f>
        <v>0</v>
      </c>
      <c r="AB8893" s="10" t="str">
        <f>Tableau1[[#This Row],[DOI]]</f>
        <v>doi: 10.1016/j.jcjo.2016.08.010</v>
      </c>
      <c r="AC8893" s="13" t="str">
        <f>Tableau1[[#This Row],[Authors]]&amp;", "&amp;Tableau1[[#This Row],[Title]]&amp;" "&amp;Tableau1[[#This Row],[Journal]]&amp;". "&amp;Tableau1[[#This Row],[Year]]</f>
        <v>Park J, Lee J, Jang S, Lee H, Chang M, Park M, Baek S., Effectiveness of sodium hyaluronate (Protad) application in endoscopic endonasal dacryocystorhinostomy. Can J Ophthalmol. 2017</v>
      </c>
    </row>
    <row r="8894" spans="1:29" x14ac:dyDescent="0.3">
      <c r="A8894">
        <v>8591</v>
      </c>
      <c r="B8894" t="s">
        <v>11254</v>
      </c>
      <c r="C8894" t="s">
        <v>21438</v>
      </c>
      <c r="D8894" t="s">
        <v>31693</v>
      </c>
      <c r="E8894" t="s">
        <v>2512</v>
      </c>
      <c r="F8894" s="10"/>
      <c r="G8894">
        <v>2017</v>
      </c>
      <c r="J8894">
        <v>0.80140317651409043</v>
      </c>
      <c r="L8894" t="s">
        <v>42927</v>
      </c>
      <c r="M8894">
        <v>27886890</v>
      </c>
      <c r="Q8894" s="10"/>
      <c r="R8894" s="11">
        <f t="shared" si="276"/>
        <v>0</v>
      </c>
      <c r="U8894" s="11">
        <f t="shared" si="277"/>
        <v>0</v>
      </c>
      <c r="Y8894" s="11">
        <f>IF(SUM(Tableau1[[#This Row],[Other access]:[Sci-hub access]])&gt;=1,1,0)</f>
        <v>0</v>
      </c>
      <c r="Z8894" s="12">
        <f>IF(OR(Tableau1[[#This Row],[Access R1 + S1+ T1 ]]&gt;=1,Tableau1[[#This Row],[Access V1 +W1 + X1]]&gt;=1),1,0)</f>
        <v>0</v>
      </c>
      <c r="AB8894" s="10" t="str">
        <f>Tableau1[[#This Row],[DOI]]</f>
        <v>doi: 10.1016/j.ncl.2016.08.011</v>
      </c>
      <c r="AC8894" s="13" t="str">
        <f>Tableau1[[#This Row],[Authors]]&amp;", "&amp;Tableau1[[#This Row],[Title]]&amp;" "&amp;Tableau1[[#This Row],[Journal]]&amp;". "&amp;Tableau1[[#This Row],[Year]]</f>
        <v>Chang JR, Gruener AM, McCulley TJ., Orbital Disease in Neuro-Ophthalmology. Neurol Clin. 2017</v>
      </c>
    </row>
    <row r="8895" spans="1:29" x14ac:dyDescent="0.3">
      <c r="A8895">
        <v>6577</v>
      </c>
      <c r="B8895" t="s">
        <v>9494</v>
      </c>
      <c r="C8895" t="s">
        <v>19702</v>
      </c>
      <c r="D8895" t="s">
        <v>29926</v>
      </c>
      <c r="E8895" t="s">
        <v>2514</v>
      </c>
      <c r="F8895" s="10"/>
      <c r="G8895">
        <v>2017</v>
      </c>
      <c r="J8895">
        <v>0.80141810975544503</v>
      </c>
      <c r="L8895" t="s">
        <v>40942</v>
      </c>
      <c r="M8895">
        <v>28193472</v>
      </c>
      <c r="Q8895" s="10"/>
      <c r="R8895" s="11">
        <f t="shared" si="276"/>
        <v>0</v>
      </c>
      <c r="U8895" s="11">
        <f t="shared" si="277"/>
        <v>0</v>
      </c>
      <c r="Y8895" s="11">
        <f>IF(SUM(Tableau1[[#This Row],[Other access]:[Sci-hub access]])&gt;=1,1,0)</f>
        <v>0</v>
      </c>
      <c r="Z8895" s="12">
        <f>IF(OR(Tableau1[[#This Row],[Access R1 + S1+ T1 ]]&gt;=1,Tableau1[[#This Row],[Access V1 +W1 + X1]]&gt;=1),1,0)</f>
        <v>0</v>
      </c>
      <c r="AB8895" s="10" t="str">
        <f>Tableau1[[#This Row],[DOI]]</f>
        <v>doi: 10.1016/j.survophthal.2017.02.001</v>
      </c>
      <c r="AC8895" s="13" t="str">
        <f>Tableau1[[#This Row],[Authors]]&amp;", "&amp;Tableau1[[#This Row],[Title]]&amp;" "&amp;Tableau1[[#This Row],[Journal]]&amp;". "&amp;Tableau1[[#This Row],[Year]]</f>
        <v>Pellegrini F, Interlandi E, Pavesio C, Ferreyra HA., We cannot see what she cannot ignore. Surv Ophthalmol. 2017</v>
      </c>
    </row>
    <row r="8896" spans="1:29" x14ac:dyDescent="0.3">
      <c r="A8896">
        <v>9237</v>
      </c>
      <c r="B8896" t="s">
        <v>11823</v>
      </c>
      <c r="C8896" t="s">
        <v>21998</v>
      </c>
      <c r="D8896" t="s">
        <v>32265</v>
      </c>
      <c r="E8896" t="s">
        <v>2632</v>
      </c>
      <c r="F8896" s="10"/>
      <c r="G8896">
        <v>2017</v>
      </c>
      <c r="J8896">
        <v>0.80148193253498967</v>
      </c>
      <c r="L8896" t="s">
        <v>43548</v>
      </c>
      <c r="M8896">
        <v>27756671</v>
      </c>
      <c r="Q8896" s="10"/>
      <c r="R8896" s="11">
        <f t="shared" si="276"/>
        <v>0</v>
      </c>
      <c r="U8896" s="11">
        <f t="shared" si="277"/>
        <v>0</v>
      </c>
      <c r="Y8896" s="11">
        <f>IF(SUM(Tableau1[[#This Row],[Other access]:[Sci-hub access]])&gt;=1,1,0)</f>
        <v>0</v>
      </c>
      <c r="Z8896" s="12">
        <f>IF(OR(Tableau1[[#This Row],[Access R1 + S1+ T1 ]]&gt;=1,Tableau1[[#This Row],[Access V1 +W1 + X1]]&gt;=1),1,0)</f>
        <v>0</v>
      </c>
      <c r="AB8896" s="10" t="str">
        <f>Tableau1[[#This Row],[DOI]]</f>
        <v>doi: 10.1016/j.wneu.2016.10.031</v>
      </c>
      <c r="AC8896" s="13" t="str">
        <f>Tableau1[[#This Row],[Authors]]&amp;", "&amp;Tableau1[[#This Row],[Title]]&amp;" "&amp;Tableau1[[#This Row],[Journal]]&amp;". "&amp;Tableau1[[#This Row],[Year]]</f>
        <v>Mazerand E, Le Renard M, Hue S, Lemée JM, Klinger E, Menei P., Intraoperative Subcortical Electrical Mapping of the Optic Tract in Awake Surgery Using a Virtual Reality Headset. World Neurosurg. 2017</v>
      </c>
    </row>
    <row r="8897" spans="1:29" x14ac:dyDescent="0.3">
      <c r="A8897">
        <v>6969</v>
      </c>
      <c r="B8897" t="s">
        <v>1163</v>
      </c>
      <c r="C8897" t="s">
        <v>1164</v>
      </c>
      <c r="D8897" t="s">
        <v>1165</v>
      </c>
      <c r="E8897" t="s">
        <v>2638</v>
      </c>
      <c r="F8897" s="10"/>
      <c r="G8897">
        <v>2017</v>
      </c>
      <c r="J8897">
        <v>0.80167226908976796</v>
      </c>
      <c r="L8897" t="s">
        <v>41327</v>
      </c>
      <c r="M8897">
        <v>28140700</v>
      </c>
      <c r="Q8897" s="10"/>
      <c r="R8897" s="11">
        <f t="shared" si="276"/>
        <v>0</v>
      </c>
      <c r="U8897" s="11">
        <f t="shared" si="277"/>
        <v>0</v>
      </c>
      <c r="Y8897" s="11">
        <f>IF(SUM(Tableau1[[#This Row],[Other access]:[Sci-hub access]])&gt;=1,1,0)</f>
        <v>0</v>
      </c>
      <c r="Z8897" s="12">
        <f>IF(OR(Tableau1[[#This Row],[Access R1 + S1+ T1 ]]&gt;=1,Tableau1[[#This Row],[Access V1 +W1 + X1]]&gt;=1),1,0)</f>
        <v>0</v>
      </c>
      <c r="AB8897" s="10" t="str">
        <f>Tableau1[[#This Row],[DOI]]</f>
        <v>doi: 10.1080/1744666X.2017.1288097</v>
      </c>
      <c r="AC8897" s="13" t="str">
        <f>Tableau1[[#This Row],[Authors]]&amp;", "&amp;Tableau1[[#This Row],[Title]]&amp;" "&amp;Tableau1[[#This Row],[Journal]]&amp;". "&amp;Tableau1[[#This Row],[Year]]</f>
        <v>LaMattina KC, Goldstein DA., Adalimumab for the treatment of uveitis. Expert Rev Clin Immunol. 2017</v>
      </c>
    </row>
    <row r="8898" spans="1:29" x14ac:dyDescent="0.3">
      <c r="A8898">
        <v>8712</v>
      </c>
      <c r="B8898" t="s">
        <v>11359</v>
      </c>
      <c r="C8898" t="s">
        <v>21544</v>
      </c>
      <c r="D8898" t="s">
        <v>31799</v>
      </c>
      <c r="E8898" t="s">
        <v>2555</v>
      </c>
      <c r="F8898" s="10"/>
      <c r="G8898">
        <v>2017</v>
      </c>
      <c r="J8898">
        <v>0.80169349468114026</v>
      </c>
      <c r="L8898" t="s">
        <v>43048</v>
      </c>
      <c r="M8898">
        <v>27859258</v>
      </c>
      <c r="Q8898" s="10"/>
      <c r="R8898" s="11">
        <f t="shared" ref="R8898:R8961" si="278">IF(SUM(N8898:Q8898)&gt;0,1,0)</f>
        <v>0</v>
      </c>
      <c r="U8898" s="11">
        <f t="shared" ref="U8898:U8961" si="279">IF(SUM(R8898,T8898)&gt;0,1,0)</f>
        <v>0</v>
      </c>
      <c r="Y8898" s="11">
        <f>IF(SUM(Tableau1[[#This Row],[Other access]:[Sci-hub access]])&gt;=1,1,0)</f>
        <v>0</v>
      </c>
      <c r="Z8898" s="12">
        <f>IF(OR(Tableau1[[#This Row],[Access R1 + S1+ T1 ]]&gt;=1,Tableau1[[#This Row],[Access V1 +W1 + X1]]&gt;=1),1,0)</f>
        <v>0</v>
      </c>
      <c r="AB8898" s="10" t="str">
        <f>Tableau1[[#This Row],[DOI]]</f>
        <v>doi: 10.1002/path.4843</v>
      </c>
      <c r="AC8898" s="13" t="str">
        <f>Tableau1[[#This Row],[Authors]]&amp;", "&amp;Tableau1[[#This Row],[Title]]&amp;" "&amp;Tableau1[[#This Row],[Journal]]&amp;". "&amp;Tableau1[[#This Row],[Year]]</f>
        <v>Mitchison HM, Valente EM., Motile and non-motile cilia in human pathology: from function to phenotypes. J Pathol. 2017</v>
      </c>
    </row>
    <row r="8899" spans="1:29" x14ac:dyDescent="0.3">
      <c r="A8899">
        <v>8045</v>
      </c>
      <c r="B8899" t="s">
        <v>10773</v>
      </c>
      <c r="C8899" t="s">
        <v>20967</v>
      </c>
      <c r="D8899" t="s">
        <v>31211</v>
      </c>
      <c r="E8899" t="s">
        <v>34402</v>
      </c>
      <c r="F8899" s="10"/>
      <c r="G8899">
        <v>2017</v>
      </c>
      <c r="J8899">
        <v>0.80188560212727777</v>
      </c>
      <c r="L8899" t="s">
        <v>42392</v>
      </c>
      <c r="M8899">
        <v>28005062</v>
      </c>
      <c r="Q8899" s="10"/>
      <c r="R8899" s="11">
        <f t="shared" si="278"/>
        <v>0</v>
      </c>
      <c r="U8899" s="11">
        <f t="shared" si="279"/>
        <v>0</v>
      </c>
      <c r="Y8899" s="11">
        <f>IF(SUM(Tableau1[[#This Row],[Other access]:[Sci-hub access]])&gt;=1,1,0)</f>
        <v>0</v>
      </c>
      <c r="Z8899" s="12">
        <f>IF(OR(Tableau1[[#This Row],[Access R1 + S1+ T1 ]]&gt;=1,Tableau1[[#This Row],[Access V1 +W1 + X1]]&gt;=1),1,0)</f>
        <v>0</v>
      </c>
      <c r="AB8899" s="10" t="str">
        <f>Tableau1[[#This Row],[DOI]]</f>
        <v>doi: 10.1038/jp.2016.237</v>
      </c>
      <c r="AC8899" s="13" t="str">
        <f>Tableau1[[#This Row],[Authors]]&amp;", "&amp;Tableau1[[#This Row],[Title]]&amp;" "&amp;Tableau1[[#This Row],[Journal]]&amp;". "&amp;Tableau1[[#This Row],[Year]]</f>
        <v>Lapcharoensap W, Bennett MV, Powers RJ, Finer NN, Halamek LP, Gould JB, Sharek PJ, Lee HC., Effects of delivery room quality improvement on premature infant outcomes. J Perinatol. 2017</v>
      </c>
    </row>
    <row r="8900" spans="1:29" x14ac:dyDescent="0.3">
      <c r="A8900">
        <v>1034</v>
      </c>
      <c r="B8900" t="s">
        <v>4296</v>
      </c>
      <c r="C8900" t="s">
        <v>14550</v>
      </c>
      <c r="D8900" t="s">
        <v>24717</v>
      </c>
      <c r="E8900" t="s">
        <v>2511</v>
      </c>
      <c r="F8900" s="10"/>
      <c r="G8900">
        <v>2017</v>
      </c>
      <c r="J8900">
        <v>0.80193672402642824</v>
      </c>
      <c r="L8900" t="s">
        <v>35522</v>
      </c>
      <c r="M8900">
        <v>29044080</v>
      </c>
      <c r="Q8900" s="10"/>
      <c r="R8900" s="11">
        <f t="shared" si="278"/>
        <v>0</v>
      </c>
      <c r="U8900" s="11">
        <f t="shared" si="279"/>
        <v>0</v>
      </c>
      <c r="Y8900" s="11">
        <f>IF(SUM(Tableau1[[#This Row],[Other access]:[Sci-hub access]])&gt;=1,1,0)</f>
        <v>0</v>
      </c>
      <c r="Z8900" s="12">
        <f>IF(OR(Tableau1[[#This Row],[Access R1 + S1+ T1 ]]&gt;=1,Tableau1[[#This Row],[Access V1 +W1 + X1]]&gt;=1),1,0)</f>
        <v>0</v>
      </c>
      <c r="AB8900" s="10" t="str">
        <f>Tableau1[[#This Row],[DOI]]</f>
        <v>doi: 10.4103/ijo.IJO_42_17</v>
      </c>
      <c r="AC8900" s="13" t="str">
        <f>Tableau1[[#This Row],[Authors]]&amp;", "&amp;Tableau1[[#This Row],[Title]]&amp;" "&amp;Tableau1[[#This Row],[Journal]]&amp;". "&amp;Tableau1[[#This Row],[Year]]</f>
        <v>Hande P, Sinha B, Nayak S, Srinivasan S, Shetty J., Amalric sign: An augur of ophthalmic artery occlusion. Indian J Ophthalmol. 2017</v>
      </c>
    </row>
    <row r="8901" spans="1:29" x14ac:dyDescent="0.3">
      <c r="A8901">
        <v>8620</v>
      </c>
      <c r="B8901" t="s">
        <v>11282</v>
      </c>
      <c r="C8901" t="s">
        <v>21466</v>
      </c>
      <c r="D8901" t="s">
        <v>31721</v>
      </c>
      <c r="E8901" t="s">
        <v>2448</v>
      </c>
      <c r="F8901" s="10"/>
      <c r="G8901">
        <v>2017</v>
      </c>
      <c r="J8901">
        <v>0.80195840525217466</v>
      </c>
      <c r="L8901" t="s">
        <v>42956</v>
      </c>
      <c r="M8901">
        <v>27878431</v>
      </c>
      <c r="Q8901" s="10"/>
      <c r="R8901" s="11">
        <f t="shared" si="278"/>
        <v>0</v>
      </c>
      <c r="U8901" s="11">
        <f t="shared" si="279"/>
        <v>0</v>
      </c>
      <c r="Y8901" s="11">
        <f>IF(SUM(Tableau1[[#This Row],[Other access]:[Sci-hub access]])&gt;=1,1,0)</f>
        <v>0</v>
      </c>
      <c r="Z8901" s="12">
        <f>IF(OR(Tableau1[[#This Row],[Access R1 + S1+ T1 ]]&gt;=1,Tableau1[[#This Row],[Access V1 +W1 + X1]]&gt;=1),1,0)</f>
        <v>0</v>
      </c>
      <c r="AB8901" s="10" t="str">
        <f>Tableau1[[#This Row],[DOI]]</f>
        <v>doi: 10.1007/s00417-016-3541-5</v>
      </c>
      <c r="AC8901" s="13" t="str">
        <f>Tableau1[[#This Row],[Authors]]&amp;", "&amp;Tableau1[[#This Row],[Title]]&amp;" "&amp;Tableau1[[#This Row],[Journal]]&amp;". "&amp;Tableau1[[#This Row],[Year]]</f>
        <v>Usui Y, Tsubota K, Agawa T, Ueda S, Umazume K, Okunuki Y, Kezuka T, Yamakawa N, Goto H., Aqueous immune mediators in malignant uveal melanomas in comparison to benign pigmented intraocular tumors. Graefes Arch Clin Exp Ophthalmol. 2017</v>
      </c>
    </row>
    <row r="8902" spans="1:29" x14ac:dyDescent="0.3">
      <c r="A8902">
        <v>980</v>
      </c>
      <c r="B8902" t="s">
        <v>4242</v>
      </c>
      <c r="C8902" t="s">
        <v>14496</v>
      </c>
      <c r="D8902" t="s">
        <v>24663</v>
      </c>
      <c r="E8902" t="s">
        <v>2443</v>
      </c>
      <c r="F8902" s="10"/>
      <c r="G8902">
        <v>2017</v>
      </c>
      <c r="J8902">
        <v>0.80201733439111123</v>
      </c>
      <c r="L8902" t="s">
        <v>35468</v>
      </c>
      <c r="M8902">
        <v>29049735</v>
      </c>
      <c r="Q8902" s="10"/>
      <c r="R8902" s="11">
        <f t="shared" si="278"/>
        <v>0</v>
      </c>
      <c r="U8902" s="11">
        <f t="shared" si="279"/>
        <v>0</v>
      </c>
      <c r="Y8902" s="11">
        <f>IF(SUM(Tableau1[[#This Row],[Other access]:[Sci-hub access]])&gt;=1,1,0)</f>
        <v>0</v>
      </c>
      <c r="Z8902" s="12">
        <f>IF(OR(Tableau1[[#This Row],[Access R1 + S1+ T1 ]]&gt;=1,Tableau1[[#This Row],[Access V1 +W1 + X1]]&gt;=1),1,0)</f>
        <v>0</v>
      </c>
      <c r="AB8902" s="10" t="str">
        <f>Tableau1[[#This Row],[DOI]]</f>
        <v>doi: 10.1167/iovs.17-22579</v>
      </c>
      <c r="AC8902" s="13" t="str">
        <f>Tableau1[[#This Row],[Authors]]&amp;", "&amp;Tableau1[[#This Row],[Title]]&amp;" "&amp;Tableau1[[#This Row],[Journal]]&amp;". "&amp;Tableau1[[#This Row],[Year]]</f>
        <v>Song M, Lee S, Choe D, Kim S, Roh YH, Rho S., Clinical and Biological Evaluations of Biodegradable Collagen Matrices for Glaucoma Drainage Device Implantation. Invest Ophthalmol Vis Sci. 2017</v>
      </c>
    </row>
    <row r="8903" spans="1:29" x14ac:dyDescent="0.3">
      <c r="A8903">
        <v>2411</v>
      </c>
      <c r="B8903" t="s">
        <v>5636</v>
      </c>
      <c r="C8903" t="s">
        <v>15881</v>
      </c>
      <c r="D8903" t="s">
        <v>26058</v>
      </c>
      <c r="E8903" t="s">
        <v>2895</v>
      </c>
      <c r="F8903" s="10"/>
      <c r="G8903">
        <v>2017</v>
      </c>
      <c r="J8903">
        <v>0.80205754804729201</v>
      </c>
      <c r="L8903" t="s">
        <v>36876</v>
      </c>
      <c r="M8903">
        <v>28750255</v>
      </c>
      <c r="Q8903" s="10"/>
      <c r="R8903" s="11">
        <f t="shared" si="278"/>
        <v>0</v>
      </c>
      <c r="U8903" s="11">
        <f t="shared" si="279"/>
        <v>0</v>
      </c>
      <c r="Y8903" s="11">
        <f>IF(SUM(Tableau1[[#This Row],[Other access]:[Sci-hub access]])&gt;=1,1,0)</f>
        <v>0</v>
      </c>
      <c r="Z8903" s="12">
        <f>IF(OR(Tableau1[[#This Row],[Access R1 + S1+ T1 ]]&gt;=1,Tableau1[[#This Row],[Access V1 +W1 + X1]]&gt;=1),1,0)</f>
        <v>0</v>
      </c>
      <c r="AB8903" s="10" t="str">
        <f>Tableau1[[#This Row],[DOI]]</f>
        <v>doi: 10.1016/j.molimm.2017.07.007</v>
      </c>
      <c r="AC8903" s="13" t="str">
        <f>Tableau1[[#This Row],[Authors]]&amp;", "&amp;Tableau1[[#This Row],[Title]]&amp;" "&amp;Tableau1[[#This Row],[Journal]]&amp;". "&amp;Tableau1[[#This Row],[Year]]</f>
        <v>Namkoong E, Lee SW, Kim N, Choi Y, Park K., Effect of anti-muscarinic autoantibodies on leukocyte function in Sjögren's syndrome. Mol Immunol. 2017</v>
      </c>
    </row>
    <row r="8904" spans="1:29" x14ac:dyDescent="0.3">
      <c r="A8904">
        <v>3312</v>
      </c>
      <c r="B8904" t="s">
        <v>6493</v>
      </c>
      <c r="C8904" t="s">
        <v>16736</v>
      </c>
      <c r="D8904" t="s">
        <v>26917</v>
      </c>
      <c r="E8904" t="s">
        <v>2440</v>
      </c>
      <c r="F8904" s="10"/>
      <c r="G8904">
        <v>2017</v>
      </c>
      <c r="J8904">
        <v>0.80217077671912185</v>
      </c>
      <c r="L8904" t="s">
        <v>37765</v>
      </c>
      <c r="M8904">
        <v>28603017</v>
      </c>
      <c r="Q8904" s="10"/>
      <c r="R8904" s="11">
        <f t="shared" si="278"/>
        <v>0</v>
      </c>
      <c r="U8904" s="11">
        <f t="shared" si="279"/>
        <v>0</v>
      </c>
      <c r="Y8904" s="11">
        <f>IF(SUM(Tableau1[[#This Row],[Other access]:[Sci-hub access]])&gt;=1,1,0)</f>
        <v>0</v>
      </c>
      <c r="Z8904" s="12">
        <f>IF(OR(Tableau1[[#This Row],[Access R1 + S1+ T1 ]]&gt;=1,Tableau1[[#This Row],[Access V1 +W1 + X1]]&gt;=1),1,0)</f>
        <v>0</v>
      </c>
      <c r="AB8904" s="10" t="str">
        <f>Tableau1[[#This Row],[DOI]]</f>
        <v>doi: 10.1016/j.exer.2017.05.015</v>
      </c>
      <c r="AC8904" s="13" t="str">
        <f>Tableau1[[#This Row],[Authors]]&amp;", "&amp;Tableau1[[#This Row],[Title]]&amp;" "&amp;Tableau1[[#This Row],[Journal]]&amp;". "&amp;Tableau1[[#This Row],[Year]]</f>
        <v>Bao F, Deng M, Zheng X, Li L, Zhao Y, Cao S, Yu A, Wang Q, Huang J, Elsheikh A., Effects of diabetes mellitus on biomechanical properties of the rabbit cornea. Exp Eye Res. 2017</v>
      </c>
    </row>
    <row r="8905" spans="1:29" x14ac:dyDescent="0.3">
      <c r="A8905">
        <v>10330</v>
      </c>
      <c r="B8905" t="s">
        <v>12829</v>
      </c>
      <c r="C8905" t="s">
        <v>22996</v>
      </c>
      <c r="D8905" t="s">
        <v>33282</v>
      </c>
      <c r="E8905" t="s">
        <v>34311</v>
      </c>
      <c r="F8905" s="10"/>
      <c r="G8905">
        <v>2017</v>
      </c>
      <c r="J8905">
        <v>0.80220617065378153</v>
      </c>
      <c r="L8905" t="s">
        <v>44581</v>
      </c>
      <c r="M8905">
        <v>27373871</v>
      </c>
      <c r="Q8905" s="10"/>
      <c r="R8905" s="11">
        <f t="shared" si="278"/>
        <v>0</v>
      </c>
      <c r="U8905" s="11">
        <f t="shared" si="279"/>
        <v>0</v>
      </c>
      <c r="Y8905" s="11">
        <f>IF(SUM(Tableau1[[#This Row],[Other access]:[Sci-hub access]])&gt;=1,1,0)</f>
        <v>0</v>
      </c>
      <c r="Z8905" s="12">
        <f>IF(OR(Tableau1[[#This Row],[Access R1 + S1+ T1 ]]&gt;=1,Tableau1[[#This Row],[Access V1 +W1 + X1]]&gt;=1),1,0)</f>
        <v>0</v>
      </c>
      <c r="AB8905" s="10" t="str">
        <f>Tableau1[[#This Row],[DOI]]</f>
        <v>doi: 10.1016/j.jprot.2016.06.034</v>
      </c>
      <c r="AC8905" s="13" t="str">
        <f>Tableau1[[#This Row],[Authors]]&amp;", "&amp;Tableau1[[#This Row],[Title]]&amp;" "&amp;Tableau1[[#This Row],[Journal]]&amp;". "&amp;Tableau1[[#This Row],[Year]]</f>
        <v>Csősz É, Deák E, Kalló G, Csutak A, Tőzsér J., Diabetic retinopathy: Proteomic approaches to help the differential diagnosis and to understand the underlying molecular mechanisms. J Proteomics. 2017</v>
      </c>
    </row>
    <row r="8906" spans="1:29" ht="28.8" x14ac:dyDescent="0.3">
      <c r="A8906">
        <v>7231</v>
      </c>
      <c r="B8906" t="s">
        <v>10059</v>
      </c>
      <c r="C8906" t="s">
        <v>20261</v>
      </c>
      <c r="D8906" t="s">
        <v>30493</v>
      </c>
      <c r="E8906" t="s">
        <v>2443</v>
      </c>
      <c r="F8906" s="10"/>
      <c r="G8906">
        <v>2017</v>
      </c>
      <c r="J8906">
        <v>0.8022887130377756</v>
      </c>
      <c r="L8906" t="s">
        <v>41587</v>
      </c>
      <c r="M8906">
        <v>28114584</v>
      </c>
      <c r="Q8906" s="10"/>
      <c r="R8906" s="11">
        <f t="shared" si="278"/>
        <v>0</v>
      </c>
      <c r="U8906" s="11">
        <f t="shared" si="279"/>
        <v>0</v>
      </c>
      <c r="Y8906" s="11">
        <f>IF(SUM(Tableau1[[#This Row],[Other access]:[Sci-hub access]])&gt;=1,1,0)</f>
        <v>0</v>
      </c>
      <c r="Z8906" s="12">
        <f>IF(OR(Tableau1[[#This Row],[Access R1 + S1+ T1 ]]&gt;=1,Tableau1[[#This Row],[Access V1 +W1 + X1]]&gt;=1),1,0)</f>
        <v>0</v>
      </c>
      <c r="AB8906" s="10" t="str">
        <f>Tableau1[[#This Row],[DOI]]</f>
        <v>doi: 10.1167/iovs.16-20523</v>
      </c>
      <c r="AC8906" s="13" t="str">
        <f>Tableau1[[#This Row],[Authors]]&amp;", "&amp;Tableau1[[#This Row],[Title]]&amp;" "&amp;Tableau1[[#This Row],[Journal]]&amp;". "&amp;Tableau1[[#This Row],[Year]]</f>
        <v>Edgar KS, Galvin OM, Collins A, Katusic ZS, McDonald DM., BH4-Mediated Enhancement of Endothelial Nitric Oxide Synthase Activity Reduces Hyperoxia-Induced Endothelial Damage and Preserves Vascular Integrity in the Neonate. Invest Ophthalmol Vis Sci. 2017</v>
      </c>
    </row>
    <row r="8907" spans="1:29" ht="28.8" x14ac:dyDescent="0.3">
      <c r="A8907">
        <v>10691</v>
      </c>
      <c r="B8907" t="s">
        <v>13155</v>
      </c>
      <c r="C8907" t="s">
        <v>23318</v>
      </c>
      <c r="D8907" t="s">
        <v>33608</v>
      </c>
      <c r="E8907" t="s">
        <v>2457</v>
      </c>
      <c r="F8907" s="10"/>
      <c r="G8907">
        <v>2017</v>
      </c>
      <c r="J8907">
        <v>0.80231990685348542</v>
      </c>
      <c r="L8907" t="s">
        <v>44938</v>
      </c>
      <c r="M8907">
        <v>27100568</v>
      </c>
      <c r="Q8907" s="10"/>
      <c r="R8907" s="11">
        <f t="shared" si="278"/>
        <v>0</v>
      </c>
      <c r="U8907" s="11">
        <f t="shared" si="279"/>
        <v>0</v>
      </c>
      <c r="Y8907" s="11">
        <f>IF(SUM(Tableau1[[#This Row],[Other access]:[Sci-hub access]])&gt;=1,1,0)</f>
        <v>0</v>
      </c>
      <c r="Z8907" s="12">
        <f>IF(OR(Tableau1[[#This Row],[Access R1 + S1+ T1 ]]&gt;=1,Tableau1[[#This Row],[Access V1 +W1 + X1]]&gt;=1),1,0)</f>
        <v>0</v>
      </c>
      <c r="AB8907" s="10" t="str">
        <f>Tableau1[[#This Row],[DOI]]</f>
        <v>doi: 10.1097/ICB.0000000000000306</v>
      </c>
      <c r="AC8907" s="13" t="str">
        <f>Tableau1[[#This Row],[Authors]]&amp;", "&amp;Tableau1[[#This Row],[Title]]&amp;" "&amp;Tableau1[[#This Row],[Journal]]&amp;". "&amp;Tableau1[[#This Row],[Year]]</f>
        <v>Umanets N, Korol A, Vit V, Zavodnaya V, Pasyechnikova N., PECULIARITIES OF VITRECTOMY AND MORPHOLOGIC CHANGES IN THE EPIRETINAL MEMBRANE AFTER INTRAVITREAL AFLIBERCEPT IN PATIENTS WITH SEVERE PROLIFERATIVE DIABETIC RETINOPATHY. Retin Cases Brief Rep. 2017</v>
      </c>
    </row>
    <row r="8908" spans="1:29" ht="28.8" x14ac:dyDescent="0.3">
      <c r="A8908">
        <v>871</v>
      </c>
      <c r="B8908" t="s">
        <v>4134</v>
      </c>
      <c r="C8908" t="s">
        <v>14388</v>
      </c>
      <c r="D8908" t="s">
        <v>24554</v>
      </c>
      <c r="E8908" t="s">
        <v>2490</v>
      </c>
      <c r="F8908" s="10"/>
      <c r="G8908">
        <v>2017</v>
      </c>
      <c r="J8908">
        <v>0.80254416644092941</v>
      </c>
      <c r="L8908" t="s">
        <v>35359</v>
      </c>
      <c r="M8908">
        <v>29079450</v>
      </c>
      <c r="Q8908" s="10"/>
      <c r="R8908" s="11">
        <f t="shared" si="278"/>
        <v>0</v>
      </c>
      <c r="U8908" s="11">
        <f t="shared" si="279"/>
        <v>0</v>
      </c>
      <c r="Y8908" s="11">
        <f>IF(SUM(Tableau1[[#This Row],[Other access]:[Sci-hub access]])&gt;=1,1,0)</f>
        <v>0</v>
      </c>
      <c r="Z8908" s="12">
        <f>IF(OR(Tableau1[[#This Row],[Access R1 + S1+ T1 ]]&gt;=1,Tableau1[[#This Row],[Access V1 +W1 + X1]]&gt;=1),1,0)</f>
        <v>0</v>
      </c>
      <c r="AB8908" s="10" t="str">
        <f>Tableau1[[#This Row],[DOI]]</f>
        <v>doi: 10.1016/j.ajo.2017.10.009</v>
      </c>
      <c r="AC8908" s="13" t="str">
        <f>Tableau1[[#This Row],[Authors]]&amp;", "&amp;Tableau1[[#This Row],[Title]]&amp;" "&amp;Tableau1[[#This Row],[Journal]]&amp;". "&amp;Tableau1[[#This Row],[Year]]</f>
        <v>Sacconi R, Freund KB, Yannuzzi LA, Dolz-Marco R, Souied E, Capuano V, Semoun O, Phasukkijwatana N, Sarraf D, Carnevali A, Querques L, Bandello F, Querques G., The Expanded Spectrum of Perifoveal Exudative Vascular Anomalous Complex. Am J Ophthalmol. 2017</v>
      </c>
    </row>
    <row r="8909" spans="1:29" ht="28.8" x14ac:dyDescent="0.3">
      <c r="A8909">
        <v>3585</v>
      </c>
      <c r="B8909" t="s">
        <v>6757</v>
      </c>
      <c r="C8909" t="s">
        <v>16999</v>
      </c>
      <c r="D8909" t="s">
        <v>27181</v>
      </c>
      <c r="E8909" t="s">
        <v>2443</v>
      </c>
      <c r="F8909" s="10"/>
      <c r="G8909">
        <v>2017</v>
      </c>
      <c r="J8909">
        <v>0.8026194562721507</v>
      </c>
      <c r="L8909" t="s">
        <v>38031</v>
      </c>
      <c r="M8909">
        <v>28564705</v>
      </c>
      <c r="Q8909" s="10"/>
      <c r="R8909" s="11">
        <f t="shared" si="278"/>
        <v>0</v>
      </c>
      <c r="U8909" s="11">
        <f t="shared" si="279"/>
        <v>0</v>
      </c>
      <c r="Y8909" s="11">
        <f>IF(SUM(Tableau1[[#This Row],[Other access]:[Sci-hub access]])&gt;=1,1,0)</f>
        <v>0</v>
      </c>
      <c r="Z8909" s="12">
        <f>IF(OR(Tableau1[[#This Row],[Access R1 + S1+ T1 ]]&gt;=1,Tableau1[[#This Row],[Access V1 +W1 + X1]]&gt;=1),1,0)</f>
        <v>0</v>
      </c>
      <c r="AB8909" s="10" t="str">
        <f>Tableau1[[#This Row],[DOI]]</f>
        <v>doi: 10.1167/iovs.16-20646</v>
      </c>
      <c r="AC8909" s="13" t="str">
        <f>Tableau1[[#This Row],[Authors]]&amp;", "&amp;Tableau1[[#This Row],[Title]]&amp;" "&amp;Tableau1[[#This Row],[Journal]]&amp;". "&amp;Tableau1[[#This Row],[Year]]</f>
        <v>Hamanaka T, Kimura M, Sakurai T, Ishida N, Yasuda J, Nagasaki M, Nariai N, Endo A, Homma K, Katsuoka F, Matsubara Y, Yamamoto M, Fuse N., A Histologic Categorization of Aqueous Outflow Routes in Familial Open-Angle Glaucoma and Associations With Mutations in the MYOC Gene in Japanese Patients. Invest Ophthalmol Vis Sci. 2017</v>
      </c>
    </row>
    <row r="8910" spans="1:29" x14ac:dyDescent="0.3">
      <c r="A8910">
        <v>3776</v>
      </c>
      <c r="B8910" t="s">
        <v>6944</v>
      </c>
      <c r="C8910" t="s">
        <v>17184</v>
      </c>
      <c r="D8910" t="s">
        <v>27368</v>
      </c>
      <c r="E8910" t="s">
        <v>2613</v>
      </c>
      <c r="F8910" s="10"/>
      <c r="G8910">
        <v>2017</v>
      </c>
      <c r="J8910">
        <v>0.80281020559215766</v>
      </c>
      <c r="L8910" t="s">
        <v>38220</v>
      </c>
      <c r="M8910">
        <v>28534345</v>
      </c>
      <c r="Q8910" s="10"/>
      <c r="R8910" s="11">
        <f t="shared" si="278"/>
        <v>0</v>
      </c>
      <c r="U8910" s="11">
        <f t="shared" si="279"/>
        <v>0</v>
      </c>
      <c r="Y8910" s="11">
        <f>IF(SUM(Tableau1[[#This Row],[Other access]:[Sci-hub access]])&gt;=1,1,0)</f>
        <v>0</v>
      </c>
      <c r="Z8910" s="12">
        <f>IF(OR(Tableau1[[#This Row],[Access R1 + S1+ T1 ]]&gt;=1,Tableau1[[#This Row],[Access V1 +W1 + X1]]&gt;=1),1,0)</f>
        <v>0</v>
      </c>
      <c r="AB8910" s="10" t="str">
        <f>Tableau1[[#This Row],[DOI]]</f>
        <v>doi: 10.3341/kjo.2016.0042</v>
      </c>
      <c r="AC8910" s="13" t="str">
        <f>Tableau1[[#This Row],[Authors]]&amp;", "&amp;Tableau1[[#This Row],[Title]]&amp;" "&amp;Tableau1[[#This Row],[Journal]]&amp;". "&amp;Tableau1[[#This Row],[Year]]</f>
        <v>Rhiu S, Kim M, Kim JH, Lee HJ, Lim TH., Korean Version Self-testing Application for Reading Speed. Korean J Ophthalmol. 2017</v>
      </c>
    </row>
    <row r="8911" spans="1:29" x14ac:dyDescent="0.3">
      <c r="A8911">
        <v>3423</v>
      </c>
      <c r="B8911" t="s">
        <v>6598</v>
      </c>
      <c r="C8911" t="s">
        <v>16841</v>
      </c>
      <c r="D8911" t="s">
        <v>27022</v>
      </c>
      <c r="E8911" t="s">
        <v>2942</v>
      </c>
      <c r="F8911" s="10"/>
      <c r="G8911">
        <v>2017</v>
      </c>
      <c r="J8911">
        <v>0.80283823380752162</v>
      </c>
      <c r="L8911" t="s">
        <v>37872</v>
      </c>
      <c r="M8911">
        <v>28587935</v>
      </c>
      <c r="Q8911" s="10"/>
      <c r="R8911" s="11">
        <f t="shared" si="278"/>
        <v>0</v>
      </c>
      <c r="U8911" s="11">
        <f t="shared" si="279"/>
        <v>0</v>
      </c>
      <c r="Y8911" s="11">
        <f>IF(SUM(Tableau1[[#This Row],[Other access]:[Sci-hub access]])&gt;=1,1,0)</f>
        <v>0</v>
      </c>
      <c r="Z8911" s="12">
        <f>IF(OR(Tableau1[[#This Row],[Access R1 + S1+ T1 ]]&gt;=1,Tableau1[[#This Row],[Access V1 +W1 + X1]]&gt;=1),1,0)</f>
        <v>0</v>
      </c>
      <c r="AB8911" s="10" t="str">
        <f>Tableau1[[#This Row],[DOI]]</f>
        <v>doi: 10.1016/j.preteyeres.2017.03.004</v>
      </c>
      <c r="AC8911" s="13" t="str">
        <f>Tableau1[[#This Row],[Authors]]&amp;", "&amp;Tableau1[[#This Row],[Title]]&amp;" "&amp;Tableau1[[#This Row],[Journal]]&amp;". "&amp;Tableau1[[#This Row],[Year]]</f>
        <v>Mohammed I, Said DG, Dua HS., Human antimicrobial peptides in ocular surface defense. Prog Retin Eye Res. 2017</v>
      </c>
    </row>
    <row r="8912" spans="1:29" x14ac:dyDescent="0.3">
      <c r="A8912">
        <v>432</v>
      </c>
      <c r="B8912" t="s">
        <v>3695</v>
      </c>
      <c r="C8912" t="s">
        <v>13955</v>
      </c>
      <c r="D8912" t="s">
        <v>24115</v>
      </c>
      <c r="E8912" t="s">
        <v>2462</v>
      </c>
      <c r="F8912" s="10"/>
      <c r="G8912">
        <v>2017</v>
      </c>
      <c r="J8912">
        <v>0.80286890782196885</v>
      </c>
      <c r="L8912" t="s">
        <v>34937</v>
      </c>
      <c r="M8912">
        <v>29216865</v>
      </c>
      <c r="Q8912" s="10"/>
      <c r="R8912" s="11">
        <f t="shared" si="278"/>
        <v>0</v>
      </c>
      <c r="U8912" s="11">
        <f t="shared" si="279"/>
        <v>0</v>
      </c>
      <c r="Y8912" s="11">
        <f>IF(SUM(Tableau1[[#This Row],[Other access]:[Sci-hub access]])&gt;=1,1,0)</f>
        <v>0</v>
      </c>
      <c r="Z8912" s="12">
        <f>IF(OR(Tableau1[[#This Row],[Access R1 + S1+ T1 ]]&gt;=1,Tableau1[[#This Row],[Access V1 +W1 + X1]]&gt;=1),1,0)</f>
        <v>0</v>
      </c>
      <c r="AB8912" s="10" t="str">
        <f>Tableau1[[#This Row],[DOI]]</f>
        <v>doi: 10.1186/s12886-017-0639-4</v>
      </c>
      <c r="AC8912" s="13" t="str">
        <f>Tableau1[[#This Row],[Authors]]&amp;", "&amp;Tableau1[[#This Row],[Title]]&amp;" "&amp;Tableau1[[#This Row],[Journal]]&amp;". "&amp;Tableau1[[#This Row],[Year]]</f>
        <v>Lee YC, Wang JH, Chiu CJ., Effect of Orthokeratology on myopia progression: twelve-year results of a retrospective cohort study. BMC Ophthalmol. 2017</v>
      </c>
    </row>
    <row r="8913" spans="1:29" x14ac:dyDescent="0.3">
      <c r="A8913">
        <v>4343</v>
      </c>
      <c r="B8913" t="s">
        <v>7471</v>
      </c>
      <c r="C8913" t="s">
        <v>17707</v>
      </c>
      <c r="D8913" t="s">
        <v>27900</v>
      </c>
      <c r="E8913" t="s">
        <v>34015</v>
      </c>
      <c r="F8913" s="10"/>
      <c r="G8913">
        <v>2017</v>
      </c>
      <c r="J8913">
        <v>0.80297988934149989</v>
      </c>
      <c r="L8913" t="s">
        <v>38766</v>
      </c>
      <c r="M8913">
        <v>28453362</v>
      </c>
      <c r="Q8913" s="10"/>
      <c r="R8913" s="11">
        <f t="shared" si="278"/>
        <v>0</v>
      </c>
      <c r="U8913" s="11">
        <f t="shared" si="279"/>
        <v>0</v>
      </c>
      <c r="Y8913" s="11">
        <f>IF(SUM(Tableau1[[#This Row],[Other access]:[Sci-hub access]])&gt;=1,1,0)</f>
        <v>0</v>
      </c>
      <c r="Z8913" s="12">
        <f>IF(OR(Tableau1[[#This Row],[Access R1 + S1+ T1 ]]&gt;=1,Tableau1[[#This Row],[Access V1 +W1 + X1]]&gt;=1),1,0)</f>
        <v>0</v>
      </c>
      <c r="AB8913" s="10" t="str">
        <f>Tableau1[[#This Row],[DOI]]</f>
        <v>doi: 10.1080/13816810.2017.1313994</v>
      </c>
      <c r="AC8913" s="13" t="str">
        <f>Tableau1[[#This Row],[Authors]]&amp;", "&amp;Tableau1[[#This Row],[Title]]&amp;" "&amp;Tableau1[[#This Row],[Journal]]&amp;". "&amp;Tableau1[[#This Row],[Year]]</f>
        <v>Latasiewicz M, Salvetti AP, MacLaren RE., A novel mutation in the dominantly inherited TOPORS gene supports haploinsufficiency as the mechanism of retinitis pigmentosa. Ophthalmic Genet. 2017</v>
      </c>
    </row>
    <row r="8914" spans="1:29" x14ac:dyDescent="0.3">
      <c r="A8914">
        <v>848</v>
      </c>
      <c r="B8914" t="s">
        <v>4111</v>
      </c>
      <c r="C8914" t="s">
        <v>14365</v>
      </c>
      <c r="D8914" t="s">
        <v>24531</v>
      </c>
      <c r="E8914" t="s">
        <v>2573</v>
      </c>
      <c r="F8914" s="10"/>
      <c r="G8914">
        <v>2017</v>
      </c>
      <c r="J8914">
        <v>0.80315385599697475</v>
      </c>
      <c r="L8914" t="s">
        <v>35337</v>
      </c>
      <c r="M8914">
        <v>29089330</v>
      </c>
      <c r="Q8914" s="10"/>
      <c r="R8914" s="11">
        <f t="shared" si="278"/>
        <v>0</v>
      </c>
      <c r="U8914" s="11">
        <f t="shared" si="279"/>
        <v>0</v>
      </c>
      <c r="Y8914" s="11">
        <f>IF(SUM(Tableau1[[#This Row],[Other access]:[Sci-hub access]])&gt;=1,1,0)</f>
        <v>0</v>
      </c>
      <c r="Z8914" s="12">
        <f>IF(OR(Tableau1[[#This Row],[Access R1 + S1+ T1 ]]&gt;=1,Tableau1[[#This Row],[Access V1 +W1 + X1]]&gt;=1),1,0)</f>
        <v>0</v>
      </c>
      <c r="AB8914" s="10" t="str">
        <f>Tableau1[[#This Row],[DOI]]</f>
        <v>doi: 10.1136/bmj.j5013</v>
      </c>
      <c r="AC8914" s="13" t="str">
        <f>Tableau1[[#This Row],[Authors]]&amp;", "&amp;Tableau1[[#This Row],[Title]]&amp;" "&amp;Tableau1[[#This Row],[Journal]]&amp;". "&amp;Tableau1[[#This Row],[Year]]</f>
        <v>Hambleton D., Commentary: NHS patients should have a choice of drug for wet age-related macular degeneration, despite pressure from pharma. BMJ. 2017</v>
      </c>
    </row>
    <row r="8915" spans="1:29" x14ac:dyDescent="0.3">
      <c r="A8915">
        <v>276</v>
      </c>
      <c r="B8915" t="s">
        <v>3539</v>
      </c>
      <c r="C8915" t="s">
        <v>13800</v>
      </c>
      <c r="D8915" t="s">
        <v>23959</v>
      </c>
      <c r="E8915" t="s">
        <v>2538</v>
      </c>
      <c r="F8915" s="10"/>
      <c r="G8915">
        <v>2017</v>
      </c>
      <c r="J8915">
        <v>0.80316564883616259</v>
      </c>
      <c r="L8915" t="s">
        <v>34786</v>
      </c>
      <c r="M8915">
        <v>29279658</v>
      </c>
      <c r="Q8915" s="10"/>
      <c r="R8915" s="11">
        <f t="shared" si="278"/>
        <v>0</v>
      </c>
      <c r="U8915" s="11">
        <f t="shared" si="279"/>
        <v>0</v>
      </c>
      <c r="Y8915" s="11">
        <f>IF(SUM(Tableau1[[#This Row],[Other access]:[Sci-hub access]])&gt;=1,1,0)</f>
        <v>0</v>
      </c>
      <c r="Z8915" s="12">
        <f>IF(OR(Tableau1[[#This Row],[Access R1 + S1+ T1 ]]&gt;=1,Tableau1[[#This Row],[Access V1 +W1 + X1]]&gt;=1),1,0)</f>
        <v>0</v>
      </c>
      <c r="AB8915" s="10" t="str">
        <f>Tableau1[[#This Row],[DOI]]</f>
        <v>doi: 10.4103/meajo.MEAJO_30_16</v>
      </c>
      <c r="AC8915" s="13" t="str">
        <f>Tableau1[[#This Row],[Authors]]&amp;", "&amp;Tableau1[[#This Row],[Title]]&amp;" "&amp;Tableau1[[#This Row],[Journal]]&amp;". "&amp;Tableau1[[#This Row],[Year]]</f>
        <v>Baskaran P, Pan U., Macular Hole Secondary to Polypoidal Choroidal Vasculopathy. Middle East Afr J Ophthalmol. 2017</v>
      </c>
    </row>
    <row r="8916" spans="1:29" x14ac:dyDescent="0.3">
      <c r="A8916">
        <v>4515</v>
      </c>
      <c r="B8916" t="s">
        <v>7638</v>
      </c>
      <c r="C8916" t="s">
        <v>17873</v>
      </c>
      <c r="D8916" t="s">
        <v>28067</v>
      </c>
      <c r="E8916" t="s">
        <v>2462</v>
      </c>
      <c r="F8916" s="10"/>
      <c r="G8916">
        <v>2017</v>
      </c>
      <c r="J8916">
        <v>0.80317906267305728</v>
      </c>
      <c r="L8916" t="s">
        <v>38933</v>
      </c>
      <c r="M8916">
        <v>28438141</v>
      </c>
      <c r="Q8916" s="10"/>
      <c r="R8916" s="11">
        <f t="shared" si="278"/>
        <v>0</v>
      </c>
      <c r="U8916" s="11">
        <f t="shared" si="279"/>
        <v>0</v>
      </c>
      <c r="Y8916" s="11">
        <f>IF(SUM(Tableau1[[#This Row],[Other access]:[Sci-hub access]])&gt;=1,1,0)</f>
        <v>0</v>
      </c>
      <c r="Z8916" s="12">
        <f>IF(OR(Tableau1[[#This Row],[Access R1 + S1+ T1 ]]&gt;=1,Tableau1[[#This Row],[Access V1 +W1 + X1]]&gt;=1),1,0)</f>
        <v>0</v>
      </c>
      <c r="AB8916" s="10" t="str">
        <f>Tableau1[[#This Row],[DOI]]</f>
        <v>doi: 10.1186/s12886-017-0444-0</v>
      </c>
      <c r="AC8916" s="13" t="str">
        <f>Tableau1[[#This Row],[Authors]]&amp;", "&amp;Tableau1[[#This Row],[Title]]&amp;" "&amp;Tableau1[[#This Row],[Journal]]&amp;". "&amp;Tableau1[[#This Row],[Year]]</f>
        <v>Iddawela D, Ehambaram K, Bandara P., Prevalence of Toxocara antibodies among patients clinically suspected to have ocular toxocariasis: A retrospective descriptive study in Sri Lanka. BMC Ophthalmol. 2017</v>
      </c>
    </row>
    <row r="8917" spans="1:29" x14ac:dyDescent="0.3">
      <c r="A8917">
        <v>9465</v>
      </c>
      <c r="B8917" t="s">
        <v>12032</v>
      </c>
      <c r="C8917" t="s">
        <v>22208</v>
      </c>
      <c r="D8917" t="s">
        <v>32478</v>
      </c>
      <c r="E8917" t="s">
        <v>34460</v>
      </c>
      <c r="F8917" s="10"/>
      <c r="G8917">
        <v>2017</v>
      </c>
      <c r="J8917">
        <v>0.80333665568397294</v>
      </c>
      <c r="L8917" t="s">
        <v>43748</v>
      </c>
      <c r="M8917">
        <v>27681326</v>
      </c>
      <c r="Q8917" s="10"/>
      <c r="R8917" s="11">
        <f t="shared" si="278"/>
        <v>0</v>
      </c>
      <c r="U8917" s="11">
        <f t="shared" si="279"/>
        <v>0</v>
      </c>
      <c r="Y8917" s="11">
        <f>IF(SUM(Tableau1[[#This Row],[Other access]:[Sci-hub access]])&gt;=1,1,0)</f>
        <v>0</v>
      </c>
      <c r="Z8917" s="12">
        <f>IF(OR(Tableau1[[#This Row],[Access R1 + S1+ T1 ]]&gt;=1,Tableau1[[#This Row],[Access V1 +W1 + X1]]&gt;=1),1,0)</f>
        <v>0</v>
      </c>
      <c r="AB8917" s="10" t="str">
        <f>Tableau1[[#This Row],[DOI]]</f>
        <v>doi: 10.1177/0300985816666611</v>
      </c>
      <c r="AC8917" s="13" t="str">
        <f>Tableau1[[#This Row],[Authors]]&amp;", "&amp;Tableau1[[#This Row],[Title]]&amp;" "&amp;Tableau1[[#This Row],[Journal]]&amp;". "&amp;Tableau1[[#This Row],[Year]]</f>
        <v>Graham KL, McCowan C, White A., Genetic and Biochemical Biomarkers in Canine Glaucoma. Vet Pathol. 2017</v>
      </c>
    </row>
    <row r="8918" spans="1:29" x14ac:dyDescent="0.3">
      <c r="A8918">
        <v>9101</v>
      </c>
      <c r="B8918" t="s">
        <v>11706</v>
      </c>
      <c r="C8918" t="s">
        <v>21882</v>
      </c>
      <c r="D8918" t="s">
        <v>32147</v>
      </c>
      <c r="E8918" t="s">
        <v>2590</v>
      </c>
      <c r="F8918" s="10"/>
      <c r="G8918">
        <v>2017</v>
      </c>
      <c r="J8918">
        <v>0.80348945772618297</v>
      </c>
      <c r="L8918" t="s">
        <v>43422</v>
      </c>
      <c r="M8918">
        <v>27785548</v>
      </c>
      <c r="Q8918" s="10"/>
      <c r="R8918" s="11">
        <f t="shared" si="278"/>
        <v>0</v>
      </c>
      <c r="U8918" s="11">
        <f t="shared" si="279"/>
        <v>0</v>
      </c>
      <c r="Y8918" s="11">
        <f>IF(SUM(Tableau1[[#This Row],[Other access]:[Sci-hub access]])&gt;=1,1,0)</f>
        <v>0</v>
      </c>
      <c r="Z8918" s="12">
        <f>IF(OR(Tableau1[[#This Row],[Access R1 + S1+ T1 ]]&gt;=1,Tableau1[[#This Row],[Access V1 +W1 + X1]]&gt;=1),1,0)</f>
        <v>0</v>
      </c>
      <c r="AB8918" s="10" t="str">
        <f>Tableau1[[#This Row],[DOI]]</f>
        <v>doi: 10.1007/s00221-016-4808-0</v>
      </c>
      <c r="AC8918" s="13" t="str">
        <f>Tableau1[[#This Row],[Authors]]&amp;", "&amp;Tableau1[[#This Row],[Title]]&amp;" "&amp;Tableau1[[#This Row],[Journal]]&amp;". "&amp;Tableau1[[#This Row],[Year]]</f>
        <v>Papagno C, Minniti G, Mattavelli GC, Mantovan L, Cecchetto C., Tactile short-term memory in sensory-deprived individuals. Exp Brain Res. 2017</v>
      </c>
    </row>
    <row r="8919" spans="1:29" x14ac:dyDescent="0.3">
      <c r="A8919">
        <v>1649</v>
      </c>
      <c r="B8919" t="s">
        <v>4901</v>
      </c>
      <c r="C8919" t="s">
        <v>15151</v>
      </c>
      <c r="D8919" t="s">
        <v>25322</v>
      </c>
      <c r="E8919" t="s">
        <v>2511</v>
      </c>
      <c r="F8919" s="10"/>
      <c r="G8919">
        <v>2017</v>
      </c>
      <c r="J8919">
        <v>0.80358824317955557</v>
      </c>
      <c r="L8919" t="s">
        <v>36128</v>
      </c>
      <c r="M8919">
        <v>28905835</v>
      </c>
      <c r="Q8919" s="10"/>
      <c r="R8919" s="11">
        <f t="shared" si="278"/>
        <v>0</v>
      </c>
      <c r="U8919" s="11">
        <f t="shared" si="279"/>
        <v>0</v>
      </c>
      <c r="Y8919" s="11">
        <f>IF(SUM(Tableau1[[#This Row],[Other access]:[Sci-hub access]])&gt;=1,1,0)</f>
        <v>0</v>
      </c>
      <c r="Z8919" s="12">
        <f>IF(OR(Tableau1[[#This Row],[Access R1 + S1+ T1 ]]&gt;=1,Tableau1[[#This Row],[Access V1 +W1 + X1]]&gt;=1),1,0)</f>
        <v>0</v>
      </c>
      <c r="AB8919" s="10" t="str">
        <f>Tableau1[[#This Row],[DOI]]</f>
        <v>doi: 10.4103/ijo.IJO_254_17</v>
      </c>
      <c r="AC8919" s="13" t="str">
        <f>Tableau1[[#This Row],[Authors]]&amp;", "&amp;Tableau1[[#This Row],[Title]]&amp;" "&amp;Tableau1[[#This Row],[Journal]]&amp;". "&amp;Tableau1[[#This Row],[Year]]</f>
        <v>Reddy M, Venugopal R, Prakash PY, Kamath YS., Corneal ulcer due to a rare coelomycetes fungus Chaetomium strumarium: Case report and global review of Chaetomium keratomycosis. Indian J Ophthalmol. 2017</v>
      </c>
    </row>
    <row r="8920" spans="1:29" x14ac:dyDescent="0.3">
      <c r="A8920">
        <v>4379</v>
      </c>
      <c r="B8920" t="s">
        <v>7507</v>
      </c>
      <c r="C8920" t="s">
        <v>17743</v>
      </c>
      <c r="D8920" t="s">
        <v>27936</v>
      </c>
      <c r="E8920" t="s">
        <v>2462</v>
      </c>
      <c r="F8920" s="10"/>
      <c r="G8920">
        <v>2017</v>
      </c>
      <c r="J8920">
        <v>0.80363268044186831</v>
      </c>
      <c r="L8920" t="s">
        <v>38802</v>
      </c>
      <c r="M8920">
        <v>28449645</v>
      </c>
      <c r="Q8920" s="10"/>
      <c r="R8920" s="11">
        <f t="shared" si="278"/>
        <v>0</v>
      </c>
      <c r="U8920" s="11">
        <f t="shared" si="279"/>
        <v>0</v>
      </c>
      <c r="Y8920" s="11">
        <f>IF(SUM(Tableau1[[#This Row],[Other access]:[Sci-hub access]])&gt;=1,1,0)</f>
        <v>0</v>
      </c>
      <c r="Z8920" s="12">
        <f>IF(OR(Tableau1[[#This Row],[Access R1 + S1+ T1 ]]&gt;=1,Tableau1[[#This Row],[Access V1 +W1 + X1]]&gt;=1),1,0)</f>
        <v>0</v>
      </c>
      <c r="AB8920" s="10" t="str">
        <f>Tableau1[[#This Row],[DOI]]</f>
        <v>doi: 10.1186/s12886-017-0451-1</v>
      </c>
      <c r="AC8920" s="13" t="str">
        <f>Tableau1[[#This Row],[Authors]]&amp;", "&amp;Tableau1[[#This Row],[Title]]&amp;" "&amp;Tableau1[[#This Row],[Journal]]&amp;". "&amp;Tableau1[[#This Row],[Year]]</f>
        <v>Vardarinos A, Gupta N, Janjua R, Iron A, Empeslidis T, Tsaousis KT., 24-month clinical outcomes of a treat-and-extend regimen with ranibizumab for wet age-related macular degeneration in a real life setting. BMC Ophthalmol. 2017</v>
      </c>
    </row>
    <row r="8921" spans="1:29" x14ac:dyDescent="0.3">
      <c r="A8921">
        <v>4662</v>
      </c>
      <c r="B8921" t="s">
        <v>7778</v>
      </c>
      <c r="C8921" t="s">
        <v>18011</v>
      </c>
      <c r="D8921" t="s">
        <v>28208</v>
      </c>
      <c r="E8921" t="s">
        <v>2692</v>
      </c>
      <c r="F8921" s="10"/>
      <c r="G8921">
        <v>2017</v>
      </c>
      <c r="J8921">
        <v>0.8036982487466704</v>
      </c>
      <c r="L8921" t="e">
        <v>#VALUE!</v>
      </c>
      <c r="M8921">
        <v>28422000</v>
      </c>
      <c r="Q8921" s="10"/>
      <c r="R8921" s="11">
        <f t="shared" si="278"/>
        <v>0</v>
      </c>
      <c r="U8921" s="11">
        <f t="shared" si="279"/>
        <v>0</v>
      </c>
      <c r="Y8921" s="11">
        <f>IF(SUM(Tableau1[[#This Row],[Other access]:[Sci-hub access]])&gt;=1,1,0)</f>
        <v>0</v>
      </c>
      <c r="Z8921" s="12">
        <f>IF(OR(Tableau1[[#This Row],[Access R1 + S1+ T1 ]]&gt;=1,Tableau1[[#This Row],[Access V1 +W1 + X1]]&gt;=1),1,0)</f>
        <v>0</v>
      </c>
      <c r="AB8921" s="10" t="e">
        <f>Tableau1[[#This Row],[DOI]]</f>
        <v>#VALUE!</v>
      </c>
      <c r="AC8921" s="13" t="str">
        <f>Tableau1[[#This Row],[Authors]]&amp;", "&amp;Tableau1[[#This Row],[Title]]&amp;" "&amp;Tableau1[[#This Row],[Journal]]&amp;". "&amp;Tableau1[[#This Row],[Year]]</f>
        <v>Barton JC, Bertoli LF, Barton JC, Acton RT., Fibromyalgia in 300 adult index patients with primary immunodeficiency. Clin Exp Rheumatol. 2017</v>
      </c>
    </row>
    <row r="8922" spans="1:29" x14ac:dyDescent="0.3">
      <c r="A8922">
        <v>6349</v>
      </c>
      <c r="B8922" t="s">
        <v>9298</v>
      </c>
      <c r="C8922" t="s">
        <v>19509</v>
      </c>
      <c r="D8922" t="s">
        <v>29729</v>
      </c>
      <c r="E8922" t="s">
        <v>2495</v>
      </c>
      <c r="F8922" s="10"/>
      <c r="G8922">
        <v>2017</v>
      </c>
      <c r="J8922">
        <v>0.80373216996597785</v>
      </c>
      <c r="L8922" t="s">
        <v>40718</v>
      </c>
      <c r="M8922">
        <v>28225371</v>
      </c>
      <c r="Q8922" s="10"/>
      <c r="R8922" s="11">
        <f t="shared" si="278"/>
        <v>0</v>
      </c>
      <c r="U8922" s="11">
        <f t="shared" si="279"/>
        <v>0</v>
      </c>
      <c r="Y8922" s="11">
        <f>IF(SUM(Tableau1[[#This Row],[Other access]:[Sci-hub access]])&gt;=1,1,0)</f>
        <v>0</v>
      </c>
      <c r="Z8922" s="12">
        <f>IF(OR(Tableau1[[#This Row],[Access R1 + S1+ T1 ]]&gt;=1,Tableau1[[#This Row],[Access V1 +W1 + X1]]&gt;=1),1,0)</f>
        <v>0</v>
      </c>
      <c r="AB8922" s="10" t="str">
        <f>Tableau1[[#This Row],[DOI]]</f>
        <v>doi: 10.1097/OPX.0000000000001055</v>
      </c>
      <c r="AC8922" s="13" t="str">
        <f>Tableau1[[#This Row],[Authors]]&amp;", "&amp;Tableau1[[#This Row],[Title]]&amp;" "&amp;Tableau1[[#This Row],[Journal]]&amp;". "&amp;Tableau1[[#This Row],[Year]]</f>
        <v>Dougherty BE, Cooley SL, Davidorf FH., Measurement of Perceived Stress in Age-Related Macular Degeneration. Optom Vis Sci. 2017</v>
      </c>
    </row>
    <row r="8923" spans="1:29" x14ac:dyDescent="0.3">
      <c r="A8923">
        <v>10591</v>
      </c>
      <c r="B8923" t="s">
        <v>13067</v>
      </c>
      <c r="C8923" t="s">
        <v>23232</v>
      </c>
      <c r="D8923" t="s">
        <v>33520</v>
      </c>
      <c r="E8923" t="s">
        <v>2440</v>
      </c>
      <c r="F8923" s="10"/>
      <c r="G8923">
        <v>2017</v>
      </c>
      <c r="J8923">
        <v>0.80373400801704287</v>
      </c>
      <c r="L8923" t="s">
        <v>44840</v>
      </c>
      <c r="M8923">
        <v>27179411</v>
      </c>
      <c r="Q8923" s="10"/>
      <c r="R8923" s="11">
        <f t="shared" si="278"/>
        <v>0</v>
      </c>
      <c r="U8923" s="11">
        <f t="shared" si="279"/>
        <v>0</v>
      </c>
      <c r="Y8923" s="11">
        <f>IF(SUM(Tableau1[[#This Row],[Other access]:[Sci-hub access]])&gt;=1,1,0)</f>
        <v>0</v>
      </c>
      <c r="Z8923" s="12">
        <f>IF(OR(Tableau1[[#This Row],[Access R1 + S1+ T1 ]]&gt;=1,Tableau1[[#This Row],[Access V1 +W1 + X1]]&gt;=1),1,0)</f>
        <v>0</v>
      </c>
      <c r="AB8923" s="10" t="str">
        <f>Tableau1[[#This Row],[DOI]]</f>
        <v>doi: 10.1016/j.exer.2016.05.009</v>
      </c>
      <c r="AC8923" s="13" t="str">
        <f>Tableau1[[#This Row],[Authors]]&amp;", "&amp;Tableau1[[#This Row],[Title]]&amp;" "&amp;Tableau1[[#This Row],[Journal]]&amp;". "&amp;Tableau1[[#This Row],[Year]]</f>
        <v>Gonzalez JM Jr, Ko MK, Masedunskas A, Hong YK, Weigert R, Tan JCH., Toward in vivo two-photon analysis of mouse aqueous outflow structure and function. Exp Eye Res. 2017</v>
      </c>
    </row>
    <row r="8924" spans="1:29" ht="28.8" x14ac:dyDescent="0.3">
      <c r="A8924">
        <v>2052</v>
      </c>
      <c r="B8924" t="s">
        <v>5291</v>
      </c>
      <c r="C8924" t="s">
        <v>15537</v>
      </c>
      <c r="D8924" t="s">
        <v>25713</v>
      </c>
      <c r="E8924" t="s">
        <v>2448</v>
      </c>
      <c r="F8924" s="10"/>
      <c r="G8924">
        <v>2017</v>
      </c>
      <c r="J8924">
        <v>0.80385069326993897</v>
      </c>
      <c r="L8924" t="s">
        <v>36523</v>
      </c>
      <c r="M8924">
        <v>28823075</v>
      </c>
      <c r="Q8924" s="10"/>
      <c r="R8924" s="11">
        <f t="shared" si="278"/>
        <v>0</v>
      </c>
      <c r="U8924" s="11">
        <f t="shared" si="279"/>
        <v>0</v>
      </c>
      <c r="Y8924" s="11">
        <f>IF(SUM(Tableau1[[#This Row],[Other access]:[Sci-hub access]])&gt;=1,1,0)</f>
        <v>0</v>
      </c>
      <c r="Z8924" s="12">
        <f>IF(OR(Tableau1[[#This Row],[Access R1 + S1+ T1 ]]&gt;=1,Tableau1[[#This Row],[Access V1 +W1 + X1]]&gt;=1),1,0)</f>
        <v>0</v>
      </c>
      <c r="AB8924" s="10" t="str">
        <f>Tableau1[[#This Row],[DOI]]</f>
        <v>doi: 10.1007/s00417-017-3775-x</v>
      </c>
      <c r="AC8924" s="13" t="str">
        <f>Tableau1[[#This Row],[Authors]]&amp;", "&amp;Tableau1[[#This Row],[Title]]&amp;" "&amp;Tableau1[[#This Row],[Journal]]&amp;". "&amp;Tableau1[[#This Row],[Year]]</f>
        <v>Schuster AK, Pfeiffer N, Schulz A, Hoehn R, Ponto KA, Wild PS, Blettner M, Beutel ME, Lackner KJ, Münzel T, Mirshahi A., Refractive, corneal and ocular residual astigmatism: distribution in a German population and age-dependency - the Gutenberg health study. Graefes Arch Clin Exp Ophthalmol. 2017</v>
      </c>
    </row>
    <row r="8925" spans="1:29" x14ac:dyDescent="0.3">
      <c r="A8925">
        <v>5159</v>
      </c>
      <c r="B8925" t="s">
        <v>8235</v>
      </c>
      <c r="C8925" t="s">
        <v>18460</v>
      </c>
      <c r="D8925" t="s">
        <v>28665</v>
      </c>
      <c r="E8925" t="s">
        <v>2613</v>
      </c>
      <c r="F8925" s="10"/>
      <c r="G8925">
        <v>2017</v>
      </c>
      <c r="J8925">
        <v>0.80389470727403256</v>
      </c>
      <c r="L8925" t="s">
        <v>39563</v>
      </c>
      <c r="M8925">
        <v>28367038</v>
      </c>
      <c r="Q8925" s="10"/>
      <c r="R8925" s="11">
        <f t="shared" si="278"/>
        <v>0</v>
      </c>
      <c r="U8925" s="11">
        <f t="shared" si="279"/>
        <v>0</v>
      </c>
      <c r="Y8925" s="11">
        <f>IF(SUM(Tableau1[[#This Row],[Other access]:[Sci-hub access]])&gt;=1,1,0)</f>
        <v>0</v>
      </c>
      <c r="Z8925" s="12">
        <f>IF(OR(Tableau1[[#This Row],[Access R1 + S1+ T1 ]]&gt;=1,Tableau1[[#This Row],[Access V1 +W1 + X1]]&gt;=1),1,0)</f>
        <v>0</v>
      </c>
      <c r="AB8925" s="10" t="str">
        <f>Tableau1[[#This Row],[DOI]]</f>
        <v>doi: 10.3341/kjo.2017.31.2.108</v>
      </c>
      <c r="AC8925" s="13" t="str">
        <f>Tableau1[[#This Row],[Authors]]&amp;", "&amp;Tableau1[[#This Row],[Title]]&amp;" "&amp;Tableau1[[#This Row],[Journal]]&amp;". "&amp;Tableau1[[#This Row],[Year]]</f>
        <v>Lee KH, Kang EC, Koh HJ., Dexamethasone Intravitreal Implant Rescue Treatment for Bevacizumab Refractory Macular Edema Secondary to Branch Retinal Vein Occlusion. Korean J Ophthalmol. 2017</v>
      </c>
    </row>
    <row r="8926" spans="1:29" x14ac:dyDescent="0.3">
      <c r="A8926">
        <v>7902</v>
      </c>
      <c r="B8926" t="s">
        <v>10646</v>
      </c>
      <c r="C8926" t="s">
        <v>20843</v>
      </c>
      <c r="D8926" t="s">
        <v>31084</v>
      </c>
      <c r="E8926" t="s">
        <v>2532</v>
      </c>
      <c r="F8926" s="10"/>
      <c r="G8926">
        <v>2017</v>
      </c>
      <c r="J8926">
        <v>0.80394346704030772</v>
      </c>
      <c r="L8926" t="s">
        <v>42249</v>
      </c>
      <c r="M8926">
        <v>28032230</v>
      </c>
      <c r="Q8926" s="10"/>
      <c r="R8926" s="11">
        <f t="shared" si="278"/>
        <v>0</v>
      </c>
      <c r="U8926" s="11">
        <f t="shared" si="279"/>
        <v>0</v>
      </c>
      <c r="Y8926" s="11">
        <f>IF(SUM(Tableau1[[#This Row],[Other access]:[Sci-hub access]])&gt;=1,1,0)</f>
        <v>0</v>
      </c>
      <c r="Z8926" s="12">
        <f>IF(OR(Tableau1[[#This Row],[Access R1 + S1+ T1 ]]&gt;=1,Tableau1[[#This Row],[Access V1 +W1 + X1]]&gt;=1),1,0)</f>
        <v>0</v>
      </c>
      <c r="AB8926" s="10" t="str">
        <f>Tableau1[[#This Row],[DOI]]</f>
        <v>doi: 10.1007/s10384-016-0493-6</v>
      </c>
      <c r="AC8926" s="13" t="str">
        <f>Tableau1[[#This Row],[Authors]]&amp;", "&amp;Tableau1[[#This Row],[Title]]&amp;" "&amp;Tableau1[[#This Row],[Journal]]&amp;". "&amp;Tableau1[[#This Row],[Year]]</f>
        <v>Oku H, Morishita S, Horie T, Nishikawa Y, Kida T, Mimura M, Kojima S, Ikeda T., Protective effect of P7C3 on retinal ganglion cells from optic nerve injury. Jpn J Ophthalmol. 2017</v>
      </c>
    </row>
    <row r="8927" spans="1:29" x14ac:dyDescent="0.3">
      <c r="A8927">
        <v>3227</v>
      </c>
      <c r="B8927" t="s">
        <v>6411</v>
      </c>
      <c r="C8927" t="s">
        <v>16654</v>
      </c>
      <c r="D8927" t="s">
        <v>26835</v>
      </c>
      <c r="E8927" t="s">
        <v>2468</v>
      </c>
      <c r="F8927" s="10"/>
      <c r="G8927">
        <v>2017</v>
      </c>
      <c r="J8927">
        <v>0.80401792914976189</v>
      </c>
      <c r="L8927" t="s">
        <v>37680</v>
      </c>
      <c r="M8927">
        <v>28617723</v>
      </c>
      <c r="Q8927" s="10"/>
      <c r="R8927" s="11">
        <f t="shared" si="278"/>
        <v>0</v>
      </c>
      <c r="U8927" s="11">
        <f t="shared" si="279"/>
        <v>0</v>
      </c>
      <c r="Y8927" s="11">
        <f>IF(SUM(Tableau1[[#This Row],[Other access]:[Sci-hub access]])&gt;=1,1,0)</f>
        <v>0</v>
      </c>
      <c r="Z8927" s="12">
        <f>IF(OR(Tableau1[[#This Row],[Access R1 + S1+ T1 ]]&gt;=1,Tableau1[[#This Row],[Access V1 +W1 + X1]]&gt;=1),1,0)</f>
        <v>0</v>
      </c>
      <c r="AB8927" s="10" t="str">
        <f>Tableau1[[#This Row],[DOI]]</f>
        <v>doi: 10.1097/IJG.0000000000000687</v>
      </c>
      <c r="AC8927" s="13" t="str">
        <f>Tableau1[[#This Row],[Authors]]&amp;", "&amp;Tableau1[[#This Row],[Title]]&amp;" "&amp;Tableau1[[#This Row],[Journal]]&amp;". "&amp;Tableau1[[#This Row],[Year]]</f>
        <v>Kurtay A, Ozayar E, Gulec H, Yildiz G, Turkyilmaz E, Yildiz Z, Horasanli E., Effect of Uterine Fundal Pressure on Maternal Intraocular Pressure in Cesarean Delivery: Comparison of Regional and General Anesthesia. J Glaucoma. 2017</v>
      </c>
    </row>
    <row r="8928" spans="1:29" x14ac:dyDescent="0.3">
      <c r="A8928">
        <v>494</v>
      </c>
      <c r="B8928" t="s">
        <v>3757</v>
      </c>
      <c r="C8928" t="s">
        <v>5</v>
      </c>
      <c r="D8928" t="s">
        <v>24177</v>
      </c>
      <c r="E8928" t="s">
        <v>33998</v>
      </c>
      <c r="F8928" s="10"/>
      <c r="G8928">
        <v>2017</v>
      </c>
      <c r="J8928">
        <v>0.80409326420892002</v>
      </c>
      <c r="L8928" t="e">
        <v>#VALUE!</v>
      </c>
      <c r="M8928">
        <v>29205985</v>
      </c>
      <c r="Q8928" s="10"/>
      <c r="R8928" s="11">
        <f t="shared" si="278"/>
        <v>0</v>
      </c>
      <c r="U8928" s="11">
        <f t="shared" si="279"/>
        <v>0</v>
      </c>
      <c r="Y8928" s="11">
        <f>IF(SUM(Tableau1[[#This Row],[Other access]:[Sci-hub access]])&gt;=1,1,0)</f>
        <v>0</v>
      </c>
      <c r="Z8928" s="12">
        <f>IF(OR(Tableau1[[#This Row],[Access R1 + S1+ T1 ]]&gt;=1,Tableau1[[#This Row],[Access V1 +W1 + X1]]&gt;=1),1,0)</f>
        <v>0</v>
      </c>
      <c r="AB8928" s="10" t="e">
        <f>Tableau1[[#This Row],[DOI]]</f>
        <v>#VALUE!</v>
      </c>
      <c r="AC8928" s="13" t="str">
        <f>Tableau1[[#This Row],[Authors]]&amp;", "&amp;Tableau1[[#This Row],[Title]]&amp;" "&amp;Tableau1[[#This Row],[Journal]]&amp;". "&amp;Tableau1[[#This Row],[Year]]</f>
        <v>[No authors listed], Current Care Guideline: Age-related macular degeneration (AMD). Duodecim. 2017</v>
      </c>
    </row>
    <row r="8929" spans="1:29" x14ac:dyDescent="0.3">
      <c r="A8929">
        <v>5243</v>
      </c>
      <c r="B8929" t="s">
        <v>563</v>
      </c>
      <c r="C8929" t="s">
        <v>564</v>
      </c>
      <c r="D8929" t="s">
        <v>565</v>
      </c>
      <c r="E8929" t="s">
        <v>2846</v>
      </c>
      <c r="F8929" s="10"/>
      <c r="G8929">
        <v>2017</v>
      </c>
      <c r="J8929">
        <v>0.80437688896618953</v>
      </c>
      <c r="L8929" t="s">
        <v>39643</v>
      </c>
      <c r="M8929">
        <v>28358607</v>
      </c>
      <c r="Q8929" s="10"/>
      <c r="R8929" s="11">
        <f t="shared" si="278"/>
        <v>0</v>
      </c>
      <c r="U8929" s="11">
        <f t="shared" si="279"/>
        <v>0</v>
      </c>
      <c r="Y8929" s="11">
        <f>IF(SUM(Tableau1[[#This Row],[Other access]:[Sci-hub access]])&gt;=1,1,0)</f>
        <v>0</v>
      </c>
      <c r="Z8929" s="12">
        <f>IF(OR(Tableau1[[#This Row],[Access R1 + S1+ T1 ]]&gt;=1,Tableau1[[#This Row],[Access V1 +W1 + X1]]&gt;=1),1,0)</f>
        <v>0</v>
      </c>
      <c r="AB8929" s="10" t="str">
        <f>Tableau1[[#This Row],[DOI]]</f>
        <v>doi: 10.1647/2015-116</v>
      </c>
      <c r="AC8929" s="13" t="str">
        <f>Tableau1[[#This Row],[Authors]]&amp;", "&amp;Tableau1[[#This Row],[Title]]&amp;" "&amp;Tableau1[[#This Row],[Journal]]&amp;". "&amp;Tableau1[[#This Row],[Year]]</f>
        <v>Alexander AB, Griffin L, Johnston MS., Radiation Therapy of Periorbital Lymphoma in a Blue-and-Gold Macaw (Ara ararauna). J Avian Med Surg. 2017</v>
      </c>
    </row>
    <row r="8930" spans="1:29" ht="28.8" x14ac:dyDescent="0.3">
      <c r="A8930">
        <v>6593</v>
      </c>
      <c r="B8930" t="s">
        <v>9508</v>
      </c>
      <c r="C8930" t="s">
        <v>19715</v>
      </c>
      <c r="D8930" t="s">
        <v>29940</v>
      </c>
      <c r="E8930" t="s">
        <v>2443</v>
      </c>
      <c r="F8930" s="10"/>
      <c r="G8930">
        <v>2017</v>
      </c>
      <c r="J8930">
        <v>0.80442412407856001</v>
      </c>
      <c r="L8930" t="s">
        <v>40958</v>
      </c>
      <c r="M8930">
        <v>28192794</v>
      </c>
      <c r="Q8930" s="10"/>
      <c r="R8930" s="11">
        <f t="shared" si="278"/>
        <v>0</v>
      </c>
      <c r="U8930" s="11">
        <f t="shared" si="279"/>
        <v>0</v>
      </c>
      <c r="Y8930" s="11">
        <f>IF(SUM(Tableau1[[#This Row],[Other access]:[Sci-hub access]])&gt;=1,1,0)</f>
        <v>0</v>
      </c>
      <c r="Z8930" s="12">
        <f>IF(OR(Tableau1[[#This Row],[Access R1 + S1+ T1 ]]&gt;=1,Tableau1[[#This Row],[Access V1 +W1 + X1]]&gt;=1),1,0)</f>
        <v>0</v>
      </c>
      <c r="AB8930" s="10" t="str">
        <f>Tableau1[[#This Row],[DOI]]</f>
        <v>doi: 10.1167/iovs.16-20281</v>
      </c>
      <c r="AC8930" s="13" t="str">
        <f>Tableau1[[#This Row],[Authors]]&amp;", "&amp;Tableau1[[#This Row],[Title]]&amp;" "&amp;Tableau1[[#This Row],[Journal]]&amp;". "&amp;Tableau1[[#This Row],[Year]]</f>
        <v>Keser V, Khan A, Siddiqui S, Lopez I, Ren H, Qamar R, Nadaf J, Majewski J, Chen R, Koenekoop RK., The Genetic Causes of Nonsyndromic Congenital Retinal Detachment: A Genetic and Phenotypic Study of Pakistani Families. Invest Ophthalmol Vis Sci. 2017</v>
      </c>
    </row>
    <row r="8931" spans="1:29" x14ac:dyDescent="0.3">
      <c r="A8931">
        <v>9396</v>
      </c>
      <c r="B8931" t="s">
        <v>11967</v>
      </c>
      <c r="C8931" t="s">
        <v>22142</v>
      </c>
      <c r="D8931" t="s">
        <v>32412</v>
      </c>
      <c r="E8931" t="s">
        <v>2471</v>
      </c>
      <c r="F8931" s="10"/>
      <c r="G8931">
        <v>2017</v>
      </c>
      <c r="J8931">
        <v>0.80442461337790749</v>
      </c>
      <c r="L8931" t="s">
        <v>43687</v>
      </c>
      <c r="M8931">
        <v>27709370</v>
      </c>
      <c r="Q8931" s="10"/>
      <c r="R8931" s="11">
        <f t="shared" si="278"/>
        <v>0</v>
      </c>
      <c r="U8931" s="11">
        <f t="shared" si="279"/>
        <v>0</v>
      </c>
      <c r="Y8931" s="11">
        <f>IF(SUM(Tableau1[[#This Row],[Other access]:[Sci-hub access]])&gt;=1,1,0)</f>
        <v>0</v>
      </c>
      <c r="Z8931" s="12">
        <f>IF(OR(Tableau1[[#This Row],[Access R1 + S1+ T1 ]]&gt;=1,Tableau1[[#This Row],[Access V1 +W1 + X1]]&gt;=1),1,0)</f>
        <v>0</v>
      </c>
      <c r="AB8931" s="10" t="str">
        <f>Tableau1[[#This Row],[DOI]]</f>
        <v>doi: 10.1007/s10792-016-0368-3</v>
      </c>
      <c r="AC8931" s="13" t="str">
        <f>Tableau1[[#This Row],[Authors]]&amp;", "&amp;Tableau1[[#This Row],[Title]]&amp;" "&amp;Tableau1[[#This Row],[Journal]]&amp;". "&amp;Tableau1[[#This Row],[Year]]</f>
        <v>Caglayan M, Sarac O, Kosekahya P, Erten S, Ayan B, Cagil N., Biomechanical evaluation of cornea in patients with ankylosing spondylitis. Int Ophthalmol. 2017</v>
      </c>
    </row>
    <row r="8932" spans="1:29" x14ac:dyDescent="0.3">
      <c r="A8932">
        <v>5086</v>
      </c>
      <c r="B8932" t="s">
        <v>8167</v>
      </c>
      <c r="C8932" t="s">
        <v>18393</v>
      </c>
      <c r="D8932" t="s">
        <v>28597</v>
      </c>
      <c r="E8932" t="s">
        <v>2541</v>
      </c>
      <c r="F8932" s="10"/>
      <c r="G8932">
        <v>2017</v>
      </c>
      <c r="J8932">
        <v>0.80459258399005462</v>
      </c>
      <c r="L8932" t="s">
        <v>39494</v>
      </c>
      <c r="M8932">
        <v>28376021</v>
      </c>
      <c r="Q8932" s="10"/>
      <c r="R8932" s="11">
        <f t="shared" si="278"/>
        <v>0</v>
      </c>
      <c r="U8932" s="11">
        <f t="shared" si="279"/>
        <v>0</v>
      </c>
      <c r="Y8932" s="11">
        <f>IF(SUM(Tableau1[[#This Row],[Other access]:[Sci-hub access]])&gt;=1,1,0)</f>
        <v>0</v>
      </c>
      <c r="Z8932" s="12">
        <f>IF(OR(Tableau1[[#This Row],[Access R1 + S1+ T1 ]]&gt;=1,Tableau1[[#This Row],[Access V1 +W1 + X1]]&gt;=1),1,0)</f>
        <v>0</v>
      </c>
      <c r="AB8932" s="10" t="str">
        <f>Tableau1[[#This Row],[DOI]]</f>
        <v>doi: 10.1097/WNO.0000000000000506</v>
      </c>
      <c r="AC8932" s="13" t="str">
        <f>Tableau1[[#This Row],[Authors]]&amp;", "&amp;Tableau1[[#This Row],[Title]]&amp;" "&amp;Tableau1[[#This Row],[Journal]]&amp;". "&amp;Tableau1[[#This Row],[Year]]</f>
        <v>Lee YH, Jeong SH, Kim HJ, Hwang JM, Lee W, Kim JS., Vertical Head Thrusting in Acquired Supranuclear Vertical Ophthalmoplegia. J Neuroophthalmol. 2017</v>
      </c>
    </row>
    <row r="8933" spans="1:29" x14ac:dyDescent="0.3">
      <c r="A8933">
        <v>3464</v>
      </c>
      <c r="B8933" t="s">
        <v>6638</v>
      </c>
      <c r="C8933" t="s">
        <v>16880</v>
      </c>
      <c r="D8933" t="s">
        <v>27062</v>
      </c>
      <c r="E8933" t="s">
        <v>2447</v>
      </c>
      <c r="F8933" s="10"/>
      <c r="G8933">
        <v>2018</v>
      </c>
      <c r="J8933">
        <v>0.80464293892350658</v>
      </c>
      <c r="L8933" t="s">
        <v>37912</v>
      </c>
      <c r="M8933">
        <v>28582370</v>
      </c>
      <c r="Q8933" s="10"/>
      <c r="R8933" s="11">
        <f t="shared" si="278"/>
        <v>0</v>
      </c>
      <c r="U8933" s="11">
        <f t="shared" si="279"/>
        <v>0</v>
      </c>
      <c r="Y8933" s="11">
        <f>IF(SUM(Tableau1[[#This Row],[Other access]:[Sci-hub access]])&gt;=1,1,0)</f>
        <v>0</v>
      </c>
      <c r="Z8933" s="12">
        <f>IF(OR(Tableau1[[#This Row],[Access R1 + S1+ T1 ]]&gt;=1,Tableau1[[#This Row],[Access V1 +W1 + X1]]&gt;=1),1,0)</f>
        <v>0</v>
      </c>
      <c r="AB8933" s="10" t="str">
        <f>Tableau1[[#This Row],[DOI]]</f>
        <v>doi: 10.1097/IOP.0000000000000930</v>
      </c>
      <c r="AC8933" s="13" t="str">
        <f>Tableau1[[#This Row],[Authors]]&amp;", "&amp;Tableau1[[#This Row],[Title]]&amp;" "&amp;Tableau1[[#This Row],[Journal]]&amp;". "&amp;Tableau1[[#This Row],[Year]]</f>
        <v>Braich PS, Donaldson JC, Bajaj GS, Bearden WH., Isolated Neurofibroma of the Orbit: Case Report and Literature Review. Ophthal Plast Reconstr Surg. 2018</v>
      </c>
    </row>
    <row r="8934" spans="1:29" x14ac:dyDescent="0.3">
      <c r="A8934">
        <v>3495</v>
      </c>
      <c r="B8934" t="s">
        <v>6669</v>
      </c>
      <c r="C8934" t="s">
        <v>16911</v>
      </c>
      <c r="D8934" t="s">
        <v>27093</v>
      </c>
      <c r="E8934" t="s">
        <v>2496</v>
      </c>
      <c r="F8934" s="10"/>
      <c r="G8934">
        <v>2017</v>
      </c>
      <c r="J8934">
        <v>0.80491870566984769</v>
      </c>
      <c r="L8934" t="s">
        <v>37942</v>
      </c>
      <c r="M8934">
        <v>28576211</v>
      </c>
      <c r="Q8934" s="10"/>
      <c r="R8934" s="11">
        <f t="shared" si="278"/>
        <v>0</v>
      </c>
      <c r="U8934" s="11">
        <f t="shared" si="279"/>
        <v>0</v>
      </c>
      <c r="Y8934" s="11">
        <f>IF(SUM(Tableau1[[#This Row],[Other access]:[Sci-hub access]])&gt;=1,1,0)</f>
        <v>0</v>
      </c>
      <c r="Z8934" s="12">
        <f>IF(OR(Tableau1[[#This Row],[Access R1 + S1+ T1 ]]&gt;=1,Tableau1[[#This Row],[Access V1 +W1 + X1]]&gt;=1),1,0)</f>
        <v>0</v>
      </c>
      <c r="AB8934" s="10" t="str">
        <f>Tableau1[[#This Row],[DOI]]</f>
        <v>doi: 10.1016/j.jcjo.2016.10.015</v>
      </c>
      <c r="AC8934" s="13" t="str">
        <f>Tableau1[[#This Row],[Authors]]&amp;", "&amp;Tableau1[[#This Row],[Title]]&amp;" "&amp;Tableau1[[#This Row],[Journal]]&amp;". "&amp;Tableau1[[#This Row],[Year]]</f>
        <v>Sasso P, Scupola A, Silvestri V, Amore FM, Abed E, Calandriello L, Grimaldi G, Caporossi A., Morpho-functional analysis of Stargardt Disease for reading. Can J Ophthalmol. 2017</v>
      </c>
    </row>
    <row r="8935" spans="1:29" x14ac:dyDescent="0.3">
      <c r="A8935">
        <v>3338</v>
      </c>
      <c r="B8935" t="s">
        <v>6518</v>
      </c>
      <c r="C8935" t="s">
        <v>16761</v>
      </c>
      <c r="D8935" t="s">
        <v>26942</v>
      </c>
      <c r="E8935" t="s">
        <v>2438</v>
      </c>
      <c r="F8935" s="10"/>
      <c r="G8935">
        <v>2018</v>
      </c>
      <c r="J8935">
        <v>0.80497475722266243</v>
      </c>
      <c r="L8935" t="s">
        <v>37790</v>
      </c>
      <c r="M8935">
        <v>28600302</v>
      </c>
      <c r="Q8935" s="10"/>
      <c r="R8935" s="11">
        <f t="shared" si="278"/>
        <v>0</v>
      </c>
      <c r="U8935" s="11">
        <f t="shared" si="279"/>
        <v>0</v>
      </c>
      <c r="Y8935" s="11">
        <f>IF(SUM(Tableau1[[#This Row],[Other access]:[Sci-hub access]])&gt;=1,1,0)</f>
        <v>0</v>
      </c>
      <c r="Z8935" s="12">
        <f>IF(OR(Tableau1[[#This Row],[Access R1 + S1+ T1 ]]&gt;=1,Tableau1[[#This Row],[Access V1 +W1 + X1]]&gt;=1),1,0)</f>
        <v>0</v>
      </c>
      <c r="AB8935" s="10" t="str">
        <f>Tableau1[[#This Row],[DOI]]</f>
        <v>doi: 10.1136/bjophthalmol-2017-310278</v>
      </c>
      <c r="AC8935" s="13" t="str">
        <f>Tableau1[[#This Row],[Authors]]&amp;", "&amp;Tableau1[[#This Row],[Title]]&amp;" "&amp;Tableau1[[#This Row],[Journal]]&amp;". "&amp;Tableau1[[#This Row],[Year]]</f>
        <v>Agraval U, Sobti M, Russell HC, Lockington D, Ritchie D, Cauchi P, Kemp EG, Chadha V., Use of Ruthenium-106 Brachytherapy for Iris Melanoma: The Scottish Experience. Br J Ophthalmol. 2018</v>
      </c>
    </row>
    <row r="8936" spans="1:29" x14ac:dyDescent="0.3">
      <c r="A8936">
        <v>13</v>
      </c>
      <c r="B8936" t="s">
        <v>3276</v>
      </c>
      <c r="C8936" t="s">
        <v>13537</v>
      </c>
      <c r="D8936" t="s">
        <v>23696</v>
      </c>
      <c r="E8936" t="s">
        <v>2462</v>
      </c>
      <c r="G8936">
        <v>2018</v>
      </c>
      <c r="J8936">
        <v>0.8051870026796667</v>
      </c>
      <c r="L8936" t="s">
        <v>34532</v>
      </c>
      <c r="M8936">
        <v>29506498</v>
      </c>
      <c r="O8936">
        <v>1</v>
      </c>
      <c r="R8936" s="6">
        <f t="shared" si="278"/>
        <v>1</v>
      </c>
      <c r="U8936" s="6">
        <f t="shared" si="279"/>
        <v>1</v>
      </c>
      <c r="W8936">
        <v>1</v>
      </c>
      <c r="X8936">
        <v>1</v>
      </c>
      <c r="Y8936" s="6">
        <f>IF(SUM(Tableau1[[#This Row],[Other access]:[Sci-hub access]])&gt;=1,1,0)</f>
        <v>1</v>
      </c>
      <c r="Z8936" s="3">
        <f>IF(OR(Tableau1[[#This Row],[Access R1 + S1+ T1 ]]&gt;=1,Tableau1[[#This Row],[Access V1 +W1 + X1]]&gt;=1),1,0)</f>
        <v>1</v>
      </c>
      <c r="AB8936" t="str">
        <f>Tableau1[[#This Row],[DOI]]</f>
        <v>doi: 10.1186/s12886-018-0734-1</v>
      </c>
      <c r="AC8936" s="1" t="str">
        <f>Tableau1[[#This Row],[Authors]]&amp;", "&amp;Tableau1[[#This Row],[Title]]&amp;" "&amp;Tableau1[[#This Row],[Journal]]&amp;". "&amp;Tableau1[[#This Row],[Year]]</f>
        <v>Zhang Y, Chen YG., High incidence of rainbow glare after femtosecond laser assisted-LASIK using the upgraded FS200 femtosecond laser. BMC Ophthalmol. 2018</v>
      </c>
    </row>
    <row r="8937" spans="1:29" x14ac:dyDescent="0.3">
      <c r="A8937">
        <v>8190</v>
      </c>
      <c r="B8937" t="s">
        <v>10902</v>
      </c>
      <c r="C8937" t="s">
        <v>21090</v>
      </c>
      <c r="D8937" t="s">
        <v>31340</v>
      </c>
      <c r="E8937" t="s">
        <v>34357</v>
      </c>
      <c r="F8937" s="10"/>
      <c r="G8937">
        <v>2017</v>
      </c>
      <c r="J8937">
        <v>0.80521291138526718</v>
      </c>
      <c r="L8937" t="s">
        <v>42536</v>
      </c>
      <c r="M8937">
        <v>27981904</v>
      </c>
      <c r="Q8937" s="10"/>
      <c r="R8937" s="11">
        <f t="shared" si="278"/>
        <v>0</v>
      </c>
      <c r="U8937" s="11">
        <f t="shared" si="279"/>
        <v>0</v>
      </c>
      <c r="Y8937" s="11">
        <f>IF(SUM(Tableau1[[#This Row],[Other access]:[Sci-hub access]])&gt;=1,1,0)</f>
        <v>0</v>
      </c>
      <c r="Z8937" s="12">
        <f>IF(OR(Tableau1[[#This Row],[Access R1 + S1+ T1 ]]&gt;=1,Tableau1[[#This Row],[Access V1 +W1 + X1]]&gt;=1),1,0)</f>
        <v>0</v>
      </c>
      <c r="AB8937" s="10" t="str">
        <f>Tableau1[[#This Row],[DOI]]</f>
        <v>doi: 10.2174/1381612822666161216121105</v>
      </c>
      <c r="AC8937" s="13" t="str">
        <f>Tableau1[[#This Row],[Authors]]&amp;", "&amp;Tableau1[[#This Row],[Title]]&amp;" "&amp;Tableau1[[#This Row],[Journal]]&amp;". "&amp;Tableau1[[#This Row],[Year]]</f>
        <v>Falavarjani KG, Sadda SR., Hot Topics in Pharmacotherapy for Neovascular Age-Related Macular Degeneration. Curr Pharm Des. 2017</v>
      </c>
    </row>
    <row r="8938" spans="1:29" x14ac:dyDescent="0.3">
      <c r="A8938">
        <v>1717</v>
      </c>
      <c r="B8938" t="s">
        <v>4967</v>
      </c>
      <c r="C8938" t="s">
        <v>15215</v>
      </c>
      <c r="D8938" t="s">
        <v>25388</v>
      </c>
      <c r="E8938" t="s">
        <v>2443</v>
      </c>
      <c r="F8938" s="10"/>
      <c r="G8938">
        <v>2017</v>
      </c>
      <c r="J8938">
        <v>0.80534348574255343</v>
      </c>
      <c r="L8938" t="s">
        <v>36195</v>
      </c>
      <c r="M8938">
        <v>28892826</v>
      </c>
      <c r="Q8938" s="10"/>
      <c r="R8938" s="11">
        <f t="shared" si="278"/>
        <v>0</v>
      </c>
      <c r="U8938" s="11">
        <f t="shared" si="279"/>
        <v>0</v>
      </c>
      <c r="Y8938" s="11">
        <f>IF(SUM(Tableau1[[#This Row],[Other access]:[Sci-hub access]])&gt;=1,1,0)</f>
        <v>0</v>
      </c>
      <c r="Z8938" s="12">
        <f>IF(OR(Tableau1[[#This Row],[Access R1 + S1+ T1 ]]&gt;=1,Tableau1[[#This Row],[Access V1 +W1 + X1]]&gt;=1),1,0)</f>
        <v>0</v>
      </c>
      <c r="AB8938" s="10" t="str">
        <f>Tableau1[[#This Row],[DOI]]</f>
        <v>doi: 10.1167/iovs.17-21990</v>
      </c>
      <c r="AC8938" s="13" t="str">
        <f>Tableau1[[#This Row],[Authors]]&amp;", "&amp;Tableau1[[#This Row],[Title]]&amp;" "&amp;Tableau1[[#This Row],[Journal]]&amp;". "&amp;Tableau1[[#This Row],[Year]]</f>
        <v>Vestergaard N, Rosenberg T, Torp-Pedersen C, Vorum H, Andersen CU, Aasbjerg K., Increased Mortality and Comorbidity Associated With Leber's Hereditary Optic Neuropathy: A Nationwide Cohort Study. Invest Ophthalmol Vis Sci. 2017</v>
      </c>
    </row>
    <row r="8939" spans="1:29" x14ac:dyDescent="0.3">
      <c r="A8939">
        <v>7805</v>
      </c>
      <c r="B8939" t="s">
        <v>10569</v>
      </c>
      <c r="C8939" t="s">
        <v>20765</v>
      </c>
      <c r="D8939" t="s">
        <v>31006</v>
      </c>
      <c r="E8939" t="s">
        <v>2455</v>
      </c>
      <c r="F8939" s="10"/>
      <c r="G8939">
        <v>2017</v>
      </c>
      <c r="J8939">
        <v>0.80548278055863598</v>
      </c>
      <c r="L8939" t="s">
        <v>42156</v>
      </c>
      <c r="M8939">
        <v>28053528</v>
      </c>
      <c r="Q8939" s="10"/>
      <c r="R8939" s="11">
        <f t="shared" si="278"/>
        <v>0</v>
      </c>
      <c r="U8939" s="11">
        <f t="shared" si="279"/>
        <v>0</v>
      </c>
      <c r="Y8939" s="11">
        <f>IF(SUM(Tableau1[[#This Row],[Other access]:[Sci-hub access]])&gt;=1,1,0)</f>
        <v>0</v>
      </c>
      <c r="Z8939" s="12">
        <f>IF(OR(Tableau1[[#This Row],[Access R1 + S1+ T1 ]]&gt;=1,Tableau1[[#This Row],[Access V1 +W1 + X1]]&gt;=1),1,0)</f>
        <v>0</v>
      </c>
      <c r="AB8939" s="10" t="str">
        <f>Tableau1[[#This Row],[DOI]]</f>
        <v>doi: 10.2147/IJN.S107491</v>
      </c>
      <c r="AC8939" s="13" t="str">
        <f>Tableau1[[#This Row],[Authors]]&amp;", "&amp;Tableau1[[#This Row],[Title]]&amp;" "&amp;Tableau1[[#This Row],[Journal]]&amp;". "&amp;Tableau1[[#This Row],[Year]]</f>
        <v>Han Y, Xu X, Tang J, Shen C, Lin Q, Chen H., Bottom-up fabrication of zwitterionic polymer brushes on intraocular lens for improved biocompatibility. Int J Nanomedicine. 2017</v>
      </c>
    </row>
    <row r="8940" spans="1:29" x14ac:dyDescent="0.3">
      <c r="A8940">
        <v>201</v>
      </c>
      <c r="B8940" t="s">
        <v>3464</v>
      </c>
      <c r="C8940" t="s">
        <v>13725</v>
      </c>
      <c r="D8940" t="s">
        <v>23884</v>
      </c>
      <c r="E8940" t="s">
        <v>2462</v>
      </c>
      <c r="F8940" s="10"/>
      <c r="G8940">
        <v>2018</v>
      </c>
      <c r="J8940">
        <v>0.80550888287391065</v>
      </c>
      <c r="L8940" t="s">
        <v>34714</v>
      </c>
      <c r="M8940">
        <v>29347941</v>
      </c>
      <c r="Q8940" s="10"/>
      <c r="R8940" s="11">
        <f t="shared" si="278"/>
        <v>0</v>
      </c>
      <c r="U8940" s="11">
        <f t="shared" si="279"/>
        <v>0</v>
      </c>
      <c r="Y8940" s="11">
        <f>IF(SUM(Tableau1[[#This Row],[Other access]:[Sci-hub access]])&gt;=1,1,0)</f>
        <v>0</v>
      </c>
      <c r="Z8940" s="12">
        <f>IF(OR(Tableau1[[#This Row],[Access R1 + S1+ T1 ]]&gt;=1,Tableau1[[#This Row],[Access V1 +W1 + X1]]&gt;=1),1,0)</f>
        <v>0</v>
      </c>
      <c r="AB8940" s="10" t="str">
        <f>Tableau1[[#This Row],[DOI]]</f>
        <v>doi: 10.1186/s12886-018-0676-7</v>
      </c>
      <c r="AC8940" s="13" t="str">
        <f>Tableau1[[#This Row],[Authors]]&amp;", "&amp;Tableau1[[#This Row],[Title]]&amp;" "&amp;Tableau1[[#This Row],[Journal]]&amp;". "&amp;Tableau1[[#This Row],[Year]]</f>
        <v>Puodžiuvienė E, Jokūbauskienė G, Vieversytė M, Asselineau K., A five-year retrospective study of the epidemiological characteristics and visual outcomes of pediatric ocular trauma. BMC Ophthalmol. 2018</v>
      </c>
    </row>
    <row r="8941" spans="1:29" x14ac:dyDescent="0.3">
      <c r="A8941">
        <v>2089</v>
      </c>
      <c r="B8941" t="s">
        <v>69</v>
      </c>
      <c r="C8941" t="s">
        <v>70</v>
      </c>
      <c r="D8941" t="s">
        <v>71</v>
      </c>
      <c r="E8941" t="s">
        <v>2828</v>
      </c>
      <c r="F8941" s="10"/>
      <c r="G8941">
        <v>2017</v>
      </c>
      <c r="J8941">
        <v>0.80553381603458962</v>
      </c>
      <c r="L8941" t="s">
        <v>36560</v>
      </c>
      <c r="M8941">
        <v>28820082</v>
      </c>
      <c r="Q8941" s="10"/>
      <c r="R8941" s="11">
        <f t="shared" si="278"/>
        <v>0</v>
      </c>
      <c r="U8941" s="11">
        <f t="shared" si="279"/>
        <v>0</v>
      </c>
      <c r="Y8941" s="11">
        <f>IF(SUM(Tableau1[[#This Row],[Other access]:[Sci-hub access]])&gt;=1,1,0)</f>
        <v>0</v>
      </c>
      <c r="Z8941" s="12">
        <f>IF(OR(Tableau1[[#This Row],[Access R1 + S1+ T1 ]]&gt;=1,Tableau1[[#This Row],[Access V1 +W1 + X1]]&gt;=1),1,0)</f>
        <v>0</v>
      </c>
      <c r="AB8941" s="10" t="str">
        <f>Tableau1[[#This Row],[DOI]]</f>
        <v>doi: 10.1017/S0007114517001994</v>
      </c>
      <c r="AC8941" s="13" t="str">
        <f>Tableau1[[#This Row],[Authors]]&amp;", "&amp;Tableau1[[#This Row],[Title]]&amp;" "&amp;Tableau1[[#This Row],[Journal]]&amp;". "&amp;Tableau1[[#This Row],[Year]]</f>
        <v>Selin JZ, Lindblad BE, Bottai M, Morgenstern R, Wolk A., High-dose B-vitamin supplements and risk for age-related cataract: a population-based prospective study of men and women. Br J Nutr. 2017</v>
      </c>
    </row>
    <row r="8942" spans="1:29" x14ac:dyDescent="0.3">
      <c r="A8942">
        <v>1783</v>
      </c>
      <c r="B8942" t="s">
        <v>5031</v>
      </c>
      <c r="C8942" t="s">
        <v>15278</v>
      </c>
      <c r="D8942" t="s">
        <v>25453</v>
      </c>
      <c r="E8942" t="s">
        <v>2448</v>
      </c>
      <c r="F8942" s="10"/>
      <c r="G8942">
        <v>2017</v>
      </c>
      <c r="J8942">
        <v>0.80554142594243849</v>
      </c>
      <c r="L8942" t="s">
        <v>36257</v>
      </c>
      <c r="M8942">
        <v>28875349</v>
      </c>
      <c r="Q8942" s="10"/>
      <c r="R8942" s="11">
        <f t="shared" si="278"/>
        <v>0</v>
      </c>
      <c r="U8942" s="11">
        <f t="shared" si="279"/>
        <v>0</v>
      </c>
      <c r="Y8942" s="11">
        <f>IF(SUM(Tableau1[[#This Row],[Other access]:[Sci-hub access]])&gt;=1,1,0)</f>
        <v>0</v>
      </c>
      <c r="Z8942" s="12">
        <f>IF(OR(Tableau1[[#This Row],[Access R1 + S1+ T1 ]]&gt;=1,Tableau1[[#This Row],[Access V1 +W1 + X1]]&gt;=1),1,0)</f>
        <v>0</v>
      </c>
      <c r="AB8942" s="10" t="str">
        <f>Tableau1[[#This Row],[DOI]]</f>
        <v>doi: 10.1007/s00417-017-3779-6</v>
      </c>
      <c r="AC8942" s="13" t="str">
        <f>Tableau1[[#This Row],[Authors]]&amp;", "&amp;Tableau1[[#This Row],[Title]]&amp;" "&amp;Tableau1[[#This Row],[Journal]]&amp;". "&amp;Tableau1[[#This Row],[Year]]</f>
        <v>Wong A, Matheos K, Prime Z, Danesh-Meyer HV., Variations in optic nerve head morphology by intraocular pressure in open-angle glaucoma. Graefes Arch Clin Exp Ophthalmol. 2017</v>
      </c>
    </row>
    <row r="8943" spans="1:29" x14ac:dyDescent="0.3">
      <c r="A8943">
        <v>5374</v>
      </c>
      <c r="B8943" t="s">
        <v>8428</v>
      </c>
      <c r="C8943" t="s">
        <v>18651</v>
      </c>
      <c r="D8943" t="s">
        <v>28858</v>
      </c>
      <c r="E8943" t="s">
        <v>2490</v>
      </c>
      <c r="F8943" s="10"/>
      <c r="G8943">
        <v>2017</v>
      </c>
      <c r="J8943">
        <v>0.80562044831059543</v>
      </c>
      <c r="L8943" t="s">
        <v>39769</v>
      </c>
      <c r="M8943">
        <v>28342719</v>
      </c>
      <c r="Q8943" s="10"/>
      <c r="R8943" s="11">
        <f t="shared" si="278"/>
        <v>0</v>
      </c>
      <c r="U8943" s="11">
        <f t="shared" si="279"/>
        <v>0</v>
      </c>
      <c r="Y8943" s="11">
        <f>IF(SUM(Tableau1[[#This Row],[Other access]:[Sci-hub access]])&gt;=1,1,0)</f>
        <v>0</v>
      </c>
      <c r="Z8943" s="12">
        <f>IF(OR(Tableau1[[#This Row],[Access R1 + S1+ T1 ]]&gt;=1,Tableau1[[#This Row],[Access V1 +W1 + X1]]&gt;=1),1,0)</f>
        <v>0</v>
      </c>
      <c r="AB8943" s="10" t="str">
        <f>Tableau1[[#This Row],[DOI]]</f>
        <v>doi: 10.1016/j.ajo.2017.03.019</v>
      </c>
      <c r="AC8943" s="13" t="str">
        <f>Tableau1[[#This Row],[Authors]]&amp;", "&amp;Tableau1[[#This Row],[Title]]&amp;" "&amp;Tableau1[[#This Row],[Journal]]&amp;". "&amp;Tableau1[[#This Row],[Year]]</f>
        <v>Fatehi N, Nowroozizadeh S, Henry S, Coleman AL, Caprioli J, Nouri-Mahdavi K., Association of Structural and Functional Measures With Contrast Sensitivity in Glaucoma. Am J Ophthalmol. 2017</v>
      </c>
    </row>
    <row r="8944" spans="1:29" x14ac:dyDescent="0.3">
      <c r="A8944">
        <v>10990</v>
      </c>
      <c r="B8944" t="s">
        <v>13421</v>
      </c>
      <c r="C8944" t="s">
        <v>23583</v>
      </c>
      <c r="D8944" t="s">
        <v>33875</v>
      </c>
      <c r="E8944" t="s">
        <v>2719</v>
      </c>
      <c r="F8944" s="10"/>
      <c r="G8944">
        <v>2017</v>
      </c>
      <c r="J8944">
        <v>0.8056666039785636</v>
      </c>
      <c r="L8944" t="s">
        <v>45231</v>
      </c>
      <c r="M8944">
        <v>26679534</v>
      </c>
      <c r="Q8944" s="10"/>
      <c r="R8944" s="11">
        <f t="shared" si="278"/>
        <v>0</v>
      </c>
      <c r="U8944" s="11">
        <f t="shared" si="279"/>
        <v>0</v>
      </c>
      <c r="Y8944" s="11">
        <f>IF(SUM(Tableau1[[#This Row],[Other access]:[Sci-hub access]])&gt;=1,1,0)</f>
        <v>0</v>
      </c>
      <c r="Z8944" s="12">
        <f>IF(OR(Tableau1[[#This Row],[Access R1 + S1+ T1 ]]&gt;=1,Tableau1[[#This Row],[Access V1 +W1 + X1]]&gt;=1),1,0)</f>
        <v>0</v>
      </c>
      <c r="AB8944" s="10" t="str">
        <f>Tableau1[[#This Row],[DOI]]</f>
        <v>doi: 10.3109/09273948.2015.1075559</v>
      </c>
      <c r="AC8944" s="13" t="str">
        <f>Tableau1[[#This Row],[Authors]]&amp;", "&amp;Tableau1[[#This Row],[Title]]&amp;" "&amp;Tableau1[[#This Row],[Journal]]&amp;". "&amp;Tableau1[[#This Row],[Year]]</f>
        <v>Sadaka A, Durand ML, Sisk R, Gilmore MS., Staphylococcus aureus and its Bearing on Ophthalmic Disease. Ocul Immunol Inflamm. 2017</v>
      </c>
    </row>
    <row r="8945" spans="1:29" x14ac:dyDescent="0.3">
      <c r="A8945">
        <v>10415</v>
      </c>
      <c r="B8945" t="s">
        <v>12907</v>
      </c>
      <c r="C8945" t="s">
        <v>23074</v>
      </c>
      <c r="D8945" t="s">
        <v>33360</v>
      </c>
      <c r="E8945" t="s">
        <v>2486</v>
      </c>
      <c r="F8945" s="10"/>
      <c r="G8945">
        <v>2017</v>
      </c>
      <c r="J8945">
        <v>0.80576067964062004</v>
      </c>
      <c r="L8945" t="s">
        <v>44665</v>
      </c>
      <c r="M8945">
        <v>27320903</v>
      </c>
      <c r="Q8945" s="10"/>
      <c r="R8945" s="11">
        <f t="shared" si="278"/>
        <v>0</v>
      </c>
      <c r="U8945" s="11">
        <f t="shared" si="279"/>
        <v>0</v>
      </c>
      <c r="Y8945" s="11">
        <f>IF(SUM(Tableau1[[#This Row],[Other access]:[Sci-hub access]])&gt;=1,1,0)</f>
        <v>0</v>
      </c>
      <c r="Z8945" s="12">
        <f>IF(OR(Tableau1[[#This Row],[Access R1 + S1+ T1 ]]&gt;=1,Tableau1[[#This Row],[Access V1 +W1 + X1]]&gt;=1),1,0)</f>
        <v>0</v>
      </c>
      <c r="AB8945" s="10" t="str">
        <f>Tableau1[[#This Row],[DOI]]</f>
        <v>doi: 10.1111/aos.13117</v>
      </c>
      <c r="AC8945" s="13" t="str">
        <f>Tableau1[[#This Row],[Authors]]&amp;", "&amp;Tableau1[[#This Row],[Title]]&amp;" "&amp;Tableau1[[#This Row],[Journal]]&amp;". "&amp;Tableau1[[#This Row],[Year]]</f>
        <v>Piermarocchi S, Bini S, Martini F, Berton M, Lavini A, Gusson E, Marchini G, Padovani EM, Macor S, Pignatto S, Lanzetta P, Cattarossi L, Baraldi E, Lago P., Predictive algorithms for early detection of retinopathy of prematurity. Acta Ophthalmol. 2017</v>
      </c>
    </row>
    <row r="8946" spans="1:29" x14ac:dyDescent="0.3">
      <c r="A8946">
        <v>3463</v>
      </c>
      <c r="B8946" t="s">
        <v>256</v>
      </c>
      <c r="C8946" t="s">
        <v>257</v>
      </c>
      <c r="D8946" t="s">
        <v>258</v>
      </c>
      <c r="E8946" t="s">
        <v>2836</v>
      </c>
      <c r="F8946" s="10"/>
      <c r="G8946">
        <v>2017</v>
      </c>
      <c r="J8946">
        <v>0.80588968368118974</v>
      </c>
      <c r="L8946" t="s">
        <v>37911</v>
      </c>
      <c r="M8946">
        <v>28582804</v>
      </c>
      <c r="Q8946" s="10"/>
      <c r="R8946" s="11">
        <f t="shared" si="278"/>
        <v>0</v>
      </c>
      <c r="U8946" s="11">
        <f t="shared" si="279"/>
        <v>0</v>
      </c>
      <c r="Y8946" s="11">
        <f>IF(SUM(Tableau1[[#This Row],[Other access]:[Sci-hub access]])&gt;=1,1,0)</f>
        <v>0</v>
      </c>
      <c r="Z8946" s="12">
        <f>IF(OR(Tableau1[[#This Row],[Access R1 + S1+ T1 ]]&gt;=1,Tableau1[[#This Row],[Access V1 +W1 + X1]]&gt;=1),1,0)</f>
        <v>0</v>
      </c>
      <c r="AB8946" s="10" t="str">
        <f>Tableau1[[#This Row],[DOI]]</f>
        <v>doi: 10.6133/apjcn.082016.01</v>
      </c>
      <c r="AC8946" s="13" t="str">
        <f>Tableau1[[#This Row],[Authors]]&amp;", "&amp;Tableau1[[#This Row],[Title]]&amp;" "&amp;Tableau1[[#This Row],[Journal]]&amp;". "&amp;Tableau1[[#This Row],[Year]]</f>
        <v>Raman R, Vaghefi E, Braakhuis AJ., Food components and ocular pathophysiology: a critical appraisal of the role of oxidative mechanisms. Asia Pac J Clin Nutr. 2017</v>
      </c>
    </row>
    <row r="8947" spans="1:29" x14ac:dyDescent="0.3">
      <c r="A8947">
        <v>4788</v>
      </c>
      <c r="B8947" t="s">
        <v>7893</v>
      </c>
      <c r="C8947" t="s">
        <v>18123</v>
      </c>
      <c r="D8947" t="s">
        <v>28323</v>
      </c>
      <c r="E8947" t="s">
        <v>2835</v>
      </c>
      <c r="F8947" s="10"/>
      <c r="G8947">
        <v>2017</v>
      </c>
      <c r="J8947">
        <v>0.80591986390930981</v>
      </c>
      <c r="L8947" t="s">
        <v>39201</v>
      </c>
      <c r="M8947">
        <v>28404907</v>
      </c>
      <c r="Q8947" s="10"/>
      <c r="R8947" s="11">
        <f t="shared" si="278"/>
        <v>0</v>
      </c>
      <c r="U8947" s="11">
        <f t="shared" si="279"/>
        <v>0</v>
      </c>
      <c r="Y8947" s="11">
        <f>IF(SUM(Tableau1[[#This Row],[Other access]:[Sci-hub access]])&gt;=1,1,0)</f>
        <v>0</v>
      </c>
      <c r="Z8947" s="12">
        <f>IF(OR(Tableau1[[#This Row],[Access R1 + S1+ T1 ]]&gt;=1,Tableau1[[#This Row],[Access V1 +W1 + X1]]&gt;=1),1,0)</f>
        <v>0</v>
      </c>
      <c r="AB8947" s="10" t="str">
        <f>Tableau1[[#This Row],[DOI]]</f>
        <v>doi: 10.18632/oncotarget.15613</v>
      </c>
      <c r="AC8947" s="13" t="str">
        <f>Tableau1[[#This Row],[Authors]]&amp;", "&amp;Tableau1[[#This Row],[Title]]&amp;" "&amp;Tableau1[[#This Row],[Journal]]&amp;". "&amp;Tableau1[[#This Row],[Year]]</f>
        <v>Cui L, Elzakra N, Xu S, Xiao GG, Yang Y, Hu S., Investigation of three potential autoantibodies in Sjogren's syndrome and associated MALT lymphoma. Oncotarget. 2017</v>
      </c>
    </row>
    <row r="8948" spans="1:29" x14ac:dyDescent="0.3">
      <c r="A8948">
        <v>5716</v>
      </c>
      <c r="B8948" t="s">
        <v>8746</v>
      </c>
      <c r="C8948" t="s">
        <v>18965</v>
      </c>
      <c r="D8948" t="s">
        <v>29176</v>
      </c>
      <c r="E8948" t="s">
        <v>3095</v>
      </c>
      <c r="F8948" s="10"/>
      <c r="G8948">
        <v>2017</v>
      </c>
      <c r="J8948">
        <v>0.80597937411022258</v>
      </c>
      <c r="L8948" t="s">
        <v>40099</v>
      </c>
      <c r="M8948">
        <v>28295290</v>
      </c>
      <c r="Q8948" s="10"/>
      <c r="R8948" s="11">
        <f t="shared" si="278"/>
        <v>0</v>
      </c>
      <c r="U8948" s="11">
        <f t="shared" si="279"/>
        <v>0</v>
      </c>
      <c r="Y8948" s="11">
        <f>IF(SUM(Tableau1[[#This Row],[Other access]:[Sci-hub access]])&gt;=1,1,0)</f>
        <v>0</v>
      </c>
      <c r="Z8948" s="12">
        <f>IF(OR(Tableau1[[#This Row],[Access R1 + S1+ T1 ]]&gt;=1,Tableau1[[#This Row],[Access V1 +W1 + X1]]&gt;=1),1,0)</f>
        <v>0</v>
      </c>
      <c r="AB8948" s="10" t="str">
        <f>Tableau1[[#This Row],[DOI]]</f>
        <v>doi: 10.1002/cne.24205</v>
      </c>
      <c r="AC8948" s="13" t="str">
        <f>Tableau1[[#This Row],[Authors]]&amp;", "&amp;Tableau1[[#This Row],[Title]]&amp;" "&amp;Tableau1[[#This Row],[Journal]]&amp;". "&amp;Tableau1[[#This Row],[Year]]</f>
        <v>Iwanicki TW, Novales Flamarique I, Ausiό J, Morris E, Taylor JS., Fine-tuning light sensitivity in the starry flounder (Platichthys stellatus) retina: Regional variation in photoreceptor cell morphology and opsin gene expression. J Comp Neurol. 2017</v>
      </c>
    </row>
    <row r="8949" spans="1:29" x14ac:dyDescent="0.3">
      <c r="A8949">
        <v>6884</v>
      </c>
      <c r="B8949" t="s">
        <v>9758</v>
      </c>
      <c r="C8949" t="s">
        <v>19961</v>
      </c>
      <c r="D8949" t="s">
        <v>30192</v>
      </c>
      <c r="E8949" t="s">
        <v>2451</v>
      </c>
      <c r="F8949" s="10"/>
      <c r="G8949">
        <v>2017</v>
      </c>
      <c r="J8949">
        <v>0.80600845873702542</v>
      </c>
      <c r="L8949" t="s">
        <v>41243</v>
      </c>
      <c r="M8949">
        <v>28151939</v>
      </c>
      <c r="Q8949" s="10"/>
      <c r="R8949" s="11">
        <f t="shared" si="278"/>
        <v>0</v>
      </c>
      <c r="U8949" s="11">
        <f t="shared" si="279"/>
        <v>0</v>
      </c>
      <c r="Y8949" s="11">
        <f>IF(SUM(Tableau1[[#This Row],[Other access]:[Sci-hub access]])&gt;=1,1,0)</f>
        <v>0</v>
      </c>
      <c r="Z8949" s="12">
        <f>IF(OR(Tableau1[[#This Row],[Access R1 + S1+ T1 ]]&gt;=1,Tableau1[[#This Row],[Access V1 +W1 + X1]]&gt;=1),1,0)</f>
        <v>0</v>
      </c>
      <c r="AB8949" s="10" t="str">
        <f>Tableau1[[#This Row],[DOI]]</f>
        <v>doi: 10.1371/journal.pone.0170559</v>
      </c>
      <c r="AC8949" s="13" t="str">
        <f>Tableau1[[#This Row],[Authors]]&amp;", "&amp;Tableau1[[#This Row],[Title]]&amp;" "&amp;Tableau1[[#This Row],[Journal]]&amp;". "&amp;Tableau1[[#This Row],[Year]]</f>
        <v>Fatseas G, Stapleton F, Versace P., Role of percent peripheral tissue ablated on refractive outcomes following hyperopic LASIK. PLoS One. 2017</v>
      </c>
    </row>
    <row r="8950" spans="1:29" x14ac:dyDescent="0.3">
      <c r="A8950">
        <v>9081</v>
      </c>
      <c r="B8950" t="s">
        <v>11691</v>
      </c>
      <c r="C8950" t="s">
        <v>21867</v>
      </c>
      <c r="D8950" t="s">
        <v>32132</v>
      </c>
      <c r="E8950" t="s">
        <v>2463</v>
      </c>
      <c r="F8950" s="10"/>
      <c r="G8950">
        <v>2017</v>
      </c>
      <c r="J8950">
        <v>0.80604005477128893</v>
      </c>
      <c r="L8950" t="s">
        <v>43403</v>
      </c>
      <c r="M8950">
        <v>27198642</v>
      </c>
      <c r="Q8950" s="10"/>
      <c r="R8950" s="11">
        <f t="shared" si="278"/>
        <v>0</v>
      </c>
      <c r="U8950" s="11">
        <f t="shared" si="279"/>
        <v>0</v>
      </c>
      <c r="Y8950" s="11">
        <f>IF(SUM(Tableau1[[#This Row],[Other access]:[Sci-hub access]])&gt;=1,1,0)</f>
        <v>0</v>
      </c>
      <c r="Z8950" s="12">
        <f>IF(OR(Tableau1[[#This Row],[Access R1 + S1+ T1 ]]&gt;=1,Tableau1[[#This Row],[Access V1 +W1 + X1]]&gt;=1),1,0)</f>
        <v>0</v>
      </c>
      <c r="AB8950" s="10" t="str">
        <f>Tableau1[[#This Row],[DOI]]</f>
        <v>doi: 10.5301/ejo.5000801</v>
      </c>
      <c r="AC8950" s="13" t="str">
        <f>Tableau1[[#This Row],[Authors]]&amp;", "&amp;Tableau1[[#This Row],[Title]]&amp;" "&amp;Tableau1[[#This Row],[Journal]]&amp;". "&amp;Tableau1[[#This Row],[Year]]</f>
        <v>Kim SM, Jeong YS, Lee IJ, Park MC, Park DH., Prediction of the development of late enophthalmos in pure blowout fractures: delayed orbital tissue atrophy plays a major role. Eur J Ophthalmol. 2017</v>
      </c>
    </row>
    <row r="8951" spans="1:29" x14ac:dyDescent="0.3">
      <c r="A8951">
        <v>123</v>
      </c>
      <c r="B8951" t="s">
        <v>3386</v>
      </c>
      <c r="C8951" t="s">
        <v>13647</v>
      </c>
      <c r="D8951" t="s">
        <v>23806</v>
      </c>
      <c r="E8951" t="s">
        <v>2465</v>
      </c>
      <c r="F8951" s="10"/>
      <c r="G8951">
        <v>2017</v>
      </c>
      <c r="J8951">
        <v>0.80604122484169261</v>
      </c>
      <c r="L8951" t="s">
        <v>34639</v>
      </c>
      <c r="M8951">
        <v>29390522</v>
      </c>
      <c r="Q8951" s="10"/>
      <c r="R8951" s="11">
        <f t="shared" si="278"/>
        <v>0</v>
      </c>
      <c r="U8951" s="11">
        <f t="shared" si="279"/>
        <v>0</v>
      </c>
      <c r="Y8951" s="11">
        <f>IF(SUM(Tableau1[[#This Row],[Other access]:[Sci-hub access]])&gt;=1,1,0)</f>
        <v>0</v>
      </c>
      <c r="Z8951" s="12">
        <f>IF(OR(Tableau1[[#This Row],[Access R1 + S1+ T1 ]]&gt;=1,Tableau1[[#This Row],[Access V1 +W1 + X1]]&gt;=1),1,0)</f>
        <v>0</v>
      </c>
      <c r="AB8951" s="10" t="str">
        <f>Tableau1[[#This Row],[DOI]]</f>
        <v>doi: 10.1097/MD.0000000000009356</v>
      </c>
      <c r="AC8951" s="13" t="str">
        <f>Tableau1[[#This Row],[Authors]]&amp;", "&amp;Tableau1[[#This Row],[Title]]&amp;" "&amp;Tableau1[[#This Row],[Journal]]&amp;". "&amp;Tableau1[[#This Row],[Year]]</f>
        <v>Ko J, Kim SK, Yong DE, Kim TI, Kim EK., Delayed onset Mycobacterium intracellulare keratitis after laser in situ keratomileusis: A case report and literature review. Medicine (Baltimore). 2017</v>
      </c>
    </row>
    <row r="8952" spans="1:29" x14ac:dyDescent="0.3">
      <c r="A8952">
        <v>5970</v>
      </c>
      <c r="B8952" t="s">
        <v>8966</v>
      </c>
      <c r="C8952" t="s">
        <v>19180</v>
      </c>
      <c r="D8952" t="s">
        <v>29396</v>
      </c>
      <c r="E8952" t="s">
        <v>2443</v>
      </c>
      <c r="F8952" s="10"/>
      <c r="G8952">
        <v>2017</v>
      </c>
      <c r="J8952">
        <v>0.80632122695491326</v>
      </c>
      <c r="L8952" t="s">
        <v>40349</v>
      </c>
      <c r="M8952">
        <v>28264101</v>
      </c>
      <c r="Q8952" s="10"/>
      <c r="R8952" s="11">
        <f t="shared" si="278"/>
        <v>0</v>
      </c>
      <c r="U8952" s="11">
        <f t="shared" si="279"/>
        <v>0</v>
      </c>
      <c r="Y8952" s="11">
        <f>IF(SUM(Tableau1[[#This Row],[Other access]:[Sci-hub access]])&gt;=1,1,0)</f>
        <v>0</v>
      </c>
      <c r="Z8952" s="12">
        <f>IF(OR(Tableau1[[#This Row],[Access R1 + S1+ T1 ]]&gt;=1,Tableau1[[#This Row],[Access V1 +W1 + X1]]&gt;=1),1,0)</f>
        <v>0</v>
      </c>
      <c r="AB8952" s="10" t="str">
        <f>Tableau1[[#This Row],[DOI]]</f>
        <v>doi: 10.1167/iovs.16-20955</v>
      </c>
      <c r="AC8952" s="13" t="str">
        <f>Tableau1[[#This Row],[Authors]]&amp;", "&amp;Tableau1[[#This Row],[Title]]&amp;" "&amp;Tableau1[[#This Row],[Journal]]&amp;". "&amp;Tableau1[[#This Row],[Year]]</f>
        <v>Stanton JB, Marmorstein AD, Zhang Y, Marmorstein LY., Deletion of Efemp1 Is Protective Against the Development of Sub-RPE Deposits in Mouse Eyes. Invest Ophthalmol Vis Sci. 2017</v>
      </c>
    </row>
    <row r="8953" spans="1:29" ht="28.8" x14ac:dyDescent="0.3">
      <c r="A8953">
        <v>7072</v>
      </c>
      <c r="B8953" t="s">
        <v>9923</v>
      </c>
      <c r="C8953" t="s">
        <v>20126</v>
      </c>
      <c r="D8953" t="s">
        <v>30357</v>
      </c>
      <c r="E8953" t="s">
        <v>2443</v>
      </c>
      <c r="F8953" s="10"/>
      <c r="G8953">
        <v>2017</v>
      </c>
      <c r="J8953">
        <v>0.80633600087739798</v>
      </c>
      <c r="L8953" t="s">
        <v>41428</v>
      </c>
      <c r="M8953">
        <v>28129423</v>
      </c>
      <c r="Q8953" s="10"/>
      <c r="R8953" s="11">
        <f t="shared" si="278"/>
        <v>0</v>
      </c>
      <c r="U8953" s="11">
        <f t="shared" si="279"/>
        <v>0</v>
      </c>
      <c r="Y8953" s="11">
        <f>IF(SUM(Tableau1[[#This Row],[Other access]:[Sci-hub access]])&gt;=1,1,0)</f>
        <v>0</v>
      </c>
      <c r="Z8953" s="12">
        <f>IF(OR(Tableau1[[#This Row],[Access R1 + S1+ T1 ]]&gt;=1,Tableau1[[#This Row],[Access V1 +W1 + X1]]&gt;=1),1,0)</f>
        <v>0</v>
      </c>
      <c r="AB8953" s="10" t="str">
        <f>Tableau1[[#This Row],[DOI]]</f>
        <v>doi: 10.1167/iovs.16-21026</v>
      </c>
      <c r="AC8953" s="13" t="str">
        <f>Tableau1[[#This Row],[Authors]]&amp;", "&amp;Tableau1[[#This Row],[Title]]&amp;" "&amp;Tableau1[[#This Row],[Journal]]&amp;". "&amp;Tableau1[[#This Row],[Year]]</f>
        <v>Taylor RL, Handley MT, Waller S, Campbell C, Urquhart J, Meynert AM, Ellingford JM, Donnelly D, Wilcox G, Lloyd IC, Mundy H, FitzPatrick DR, Deshpande C, Clayton-Smith J, Black GC., Novel PEX11B Mutations Extend the Peroxisome Biogenesis Disorder 14B Phenotypic Spectrum and Underscore Congenital Cataract as an Early Feature. Invest Ophthalmol Vis Sci. 2017</v>
      </c>
    </row>
    <row r="8954" spans="1:29" x14ac:dyDescent="0.3">
      <c r="A8954">
        <v>1424</v>
      </c>
      <c r="B8954" t="s">
        <v>4682</v>
      </c>
      <c r="C8954" t="s">
        <v>14933</v>
      </c>
      <c r="D8954" t="s">
        <v>25103</v>
      </c>
      <c r="E8954" t="s">
        <v>2586</v>
      </c>
      <c r="F8954" s="10"/>
      <c r="G8954">
        <v>2017</v>
      </c>
      <c r="J8954">
        <v>0.80634310763344053</v>
      </c>
      <c r="L8954" t="s">
        <v>35905</v>
      </c>
      <c r="M8954">
        <v>28952395</v>
      </c>
      <c r="Q8954" s="10"/>
      <c r="R8954" s="11">
        <f t="shared" si="278"/>
        <v>0</v>
      </c>
      <c r="U8954" s="11">
        <f t="shared" si="279"/>
        <v>0</v>
      </c>
      <c r="Y8954" s="11">
        <f>IF(SUM(Tableau1[[#This Row],[Other access]:[Sci-hub access]])&gt;=1,1,0)</f>
        <v>0</v>
      </c>
      <c r="Z8954" s="12">
        <f>IF(OR(Tableau1[[#This Row],[Access R1 + S1+ T1 ]]&gt;=1,Tableau1[[#This Row],[Access V1 +W1 + X1]]&gt;=1),1,0)</f>
        <v>0</v>
      </c>
      <c r="AB8954" s="10" t="str">
        <f>Tableau1[[#This Row],[DOI]]</f>
        <v>doi: 10.1080/14728222.2017.1386174</v>
      </c>
      <c r="AC8954" s="13" t="str">
        <f>Tableau1[[#This Row],[Authors]]&amp;", "&amp;Tableau1[[#This Row],[Title]]&amp;" "&amp;Tableau1[[#This Row],[Journal]]&amp;". "&amp;Tableau1[[#This Row],[Year]]</f>
        <v>O'Callaghan J, Cassidy PS, Humphries P., Open-angle glaucoma: therapeutically targeting the extracellular matrix of the conventional outflow pathway. Expert Opin Ther Targets. 2017</v>
      </c>
    </row>
    <row r="8955" spans="1:29" ht="28.8" x14ac:dyDescent="0.3">
      <c r="A8955">
        <v>8343</v>
      </c>
      <c r="B8955" t="s">
        <v>11038</v>
      </c>
      <c r="C8955" t="s">
        <v>21225</v>
      </c>
      <c r="D8955" t="s">
        <v>31476</v>
      </c>
      <c r="E8955" t="s">
        <v>2445</v>
      </c>
      <c r="F8955" s="10"/>
      <c r="G8955">
        <v>2017</v>
      </c>
      <c r="J8955">
        <v>0.80639446584473895</v>
      </c>
      <c r="L8955" t="s">
        <v>42686</v>
      </c>
      <c r="M8955">
        <v>27930458</v>
      </c>
      <c r="Q8955" s="10"/>
      <c r="R8955" s="11">
        <f t="shared" si="278"/>
        <v>0</v>
      </c>
      <c r="U8955" s="11">
        <f t="shared" si="279"/>
        <v>0</v>
      </c>
      <c r="Y8955" s="11">
        <f>IF(SUM(Tableau1[[#This Row],[Other access]:[Sci-hub access]])&gt;=1,1,0)</f>
        <v>0</v>
      </c>
      <c r="Z8955" s="12">
        <f>IF(OR(Tableau1[[#This Row],[Access R1 + S1+ T1 ]]&gt;=1,Tableau1[[#This Row],[Access V1 +W1 + X1]]&gt;=1),1,0)</f>
        <v>0</v>
      </c>
      <c r="AB8955" s="10" t="str">
        <f>Tableau1[[#This Row],[DOI]]</f>
        <v>doi: 10.1097/IAE.0000000000001407</v>
      </c>
      <c r="AC8955" s="13" t="str">
        <f>Tableau1[[#This Row],[Authors]]&amp;", "&amp;Tableau1[[#This Row],[Title]]&amp;" "&amp;Tableau1[[#This Row],[Journal]]&amp;". "&amp;Tableau1[[#This Row],[Year]]</f>
        <v>You Q, Freeman WR, Weinreb RN, Zangwill L, Manalastas PIC, Saunders LJ, Nudleman E., REPRODUCIBILITY OF VESSEL DENSITY MEASUREMENT WITH OPTICAL COHERENCE TOMOGRAPHY ANGIOGRAPHY IN EYES WITH AND WITHOUT RETINOPATHY. Retina. 2017</v>
      </c>
    </row>
    <row r="8956" spans="1:29" x14ac:dyDescent="0.3">
      <c r="A8956">
        <v>3740</v>
      </c>
      <c r="B8956" t="s">
        <v>6910</v>
      </c>
      <c r="C8956" t="s">
        <v>17150</v>
      </c>
      <c r="D8956" t="s">
        <v>27334</v>
      </c>
      <c r="E8956" t="s">
        <v>2818</v>
      </c>
      <c r="F8956" s="10"/>
      <c r="G8956">
        <v>2017</v>
      </c>
      <c r="J8956">
        <v>0.8065009681525579</v>
      </c>
      <c r="L8956" t="s">
        <v>38184</v>
      </c>
      <c r="M8956">
        <v>28539180</v>
      </c>
      <c r="Q8956" s="10"/>
      <c r="R8956" s="11">
        <f t="shared" si="278"/>
        <v>0</v>
      </c>
      <c r="U8956" s="11">
        <f t="shared" si="279"/>
        <v>0</v>
      </c>
      <c r="Y8956" s="11">
        <f>IF(SUM(Tableau1[[#This Row],[Other access]:[Sci-hub access]])&gt;=1,1,0)</f>
        <v>0</v>
      </c>
      <c r="Z8956" s="12">
        <f>IF(OR(Tableau1[[#This Row],[Access R1 + S1+ T1 ]]&gt;=1,Tableau1[[#This Row],[Access V1 +W1 + X1]]&gt;=1),1,0)</f>
        <v>0</v>
      </c>
      <c r="AB8956" s="10" t="str">
        <f>Tableau1[[#This Row],[DOI]]</f>
        <v>doi: 10.1016/j.maturitas.2017.03.318</v>
      </c>
      <c r="AC8956" s="13" t="str">
        <f>Tableau1[[#This Row],[Authors]]&amp;", "&amp;Tableau1[[#This Row],[Title]]&amp;" "&amp;Tableau1[[#This Row],[Journal]]&amp;". "&amp;Tableau1[[#This Row],[Year]]</f>
        <v>Gopinath B, Liew G, Burlutsky G, McMahon CM, Mitchell P., Visual and hearing impairment and retirement in older adults: A population-based cohort study. Maturitas. 2017</v>
      </c>
    </row>
    <row r="8957" spans="1:29" x14ac:dyDescent="0.3">
      <c r="A8957">
        <v>2919</v>
      </c>
      <c r="B8957" t="s">
        <v>187</v>
      </c>
      <c r="C8957" t="s">
        <v>188</v>
      </c>
      <c r="D8957" t="s">
        <v>189</v>
      </c>
      <c r="E8957" t="s">
        <v>3181</v>
      </c>
      <c r="F8957" s="10"/>
      <c r="G8957">
        <v>2017</v>
      </c>
      <c r="J8957">
        <v>0.80651909137368893</v>
      </c>
      <c r="L8957" t="s">
        <v>37376</v>
      </c>
      <c r="M8957">
        <v>28665123</v>
      </c>
      <c r="Q8957" s="10"/>
      <c r="R8957" s="11">
        <f t="shared" si="278"/>
        <v>0</v>
      </c>
      <c r="U8957" s="11">
        <f t="shared" si="279"/>
        <v>0</v>
      </c>
      <c r="Y8957" s="11">
        <f>IF(SUM(Tableau1[[#This Row],[Other access]:[Sci-hub access]])&gt;=1,1,0)</f>
        <v>0</v>
      </c>
      <c r="Z8957" s="12">
        <f>IF(OR(Tableau1[[#This Row],[Access R1 + S1+ T1 ]]&gt;=1,Tableau1[[#This Row],[Access V1 +W1 + X1]]&gt;=1),1,0)</f>
        <v>0</v>
      </c>
      <c r="AB8957" s="10" t="str">
        <f>Tableau1[[#This Row],[DOI]]</f>
        <v>doi: 10.1021/acs.jafc.7b01929</v>
      </c>
      <c r="AC8957" s="13" t="str">
        <f>Tableau1[[#This Row],[Authors]]&amp;", "&amp;Tableau1[[#This Row],[Title]]&amp;" "&amp;Tableau1[[#This Row],[Journal]]&amp;". "&amp;Tableau1[[#This Row],[Year]]</f>
        <v>Frede K, Ebert F, Kipp AP, Schwerdtle T, Baldermann S., Lutein Activates the Transcription Factor Nrf2 in Human Retinal Pigment Epithelial Cells. J Agric Food Chem. 2017</v>
      </c>
    </row>
    <row r="8958" spans="1:29" ht="28.8" x14ac:dyDescent="0.3">
      <c r="A8958">
        <v>2893</v>
      </c>
      <c r="B8958" t="s">
        <v>6092</v>
      </c>
      <c r="C8958" t="s">
        <v>16338</v>
      </c>
      <c r="D8958" t="s">
        <v>26516</v>
      </c>
      <c r="E8958" t="s">
        <v>34108</v>
      </c>
      <c r="F8958" s="10"/>
      <c r="G8958">
        <v>2017</v>
      </c>
      <c r="J8958">
        <v>0.80656500038262779</v>
      </c>
      <c r="L8958" t="s">
        <v>37351</v>
      </c>
      <c r="M8958">
        <v>28668075</v>
      </c>
      <c r="Q8958" s="10"/>
      <c r="R8958" s="11">
        <f t="shared" si="278"/>
        <v>0</v>
      </c>
      <c r="U8958" s="11">
        <f t="shared" si="279"/>
        <v>0</v>
      </c>
      <c r="Y8958" s="11">
        <f>IF(SUM(Tableau1[[#This Row],[Other access]:[Sci-hub access]])&gt;=1,1,0)</f>
        <v>0</v>
      </c>
      <c r="Z8958" s="12">
        <f>IF(OR(Tableau1[[#This Row],[Access R1 + S1+ T1 ]]&gt;=1,Tableau1[[#This Row],[Access V1 +W1 + X1]]&gt;=1),1,0)</f>
        <v>0</v>
      </c>
      <c r="AB8958" s="10" t="str">
        <f>Tableau1[[#This Row],[DOI]]</f>
        <v>doi: 10.1186/s12885-017-3421-3</v>
      </c>
      <c r="AC8958" s="13" t="str">
        <f>Tableau1[[#This Row],[Authors]]&amp;", "&amp;Tableau1[[#This Row],[Title]]&amp;" "&amp;Tableau1[[#This Row],[Journal]]&amp;". "&amp;Tableau1[[#This Row],[Year]]</f>
        <v>Castro-Magdonel BE, Orjuela M, Camacho J, García-Chéquer AJ, Cabrera-Muñoz L, Sadowinski-Pine S, Durán-Figueroa N, Orozco-Romero MJ, Velázquez-Wong AC, Hernández-Ángeles A, Hernández-Galván C, Lara-Molina C, Ponce-Castañeda MV., miRNome landscape analysis reveals a 30 miRNA core in retinoblastoma. BMC Cancer. 2017</v>
      </c>
    </row>
    <row r="8959" spans="1:29" ht="28.8" x14ac:dyDescent="0.3">
      <c r="A8959">
        <v>4170</v>
      </c>
      <c r="B8959" t="s">
        <v>7311</v>
      </c>
      <c r="C8959" t="s">
        <v>17548</v>
      </c>
      <c r="D8959" t="s">
        <v>27739</v>
      </c>
      <c r="E8959" t="s">
        <v>2609</v>
      </c>
      <c r="F8959" s="10"/>
      <c r="G8959">
        <v>2017</v>
      </c>
      <c r="J8959">
        <v>0.80675164271658173</v>
      </c>
      <c r="L8959" t="s">
        <v>38601</v>
      </c>
      <c r="M8959">
        <v>28475715</v>
      </c>
      <c r="Q8959" s="10"/>
      <c r="R8959" s="11">
        <f t="shared" si="278"/>
        <v>0</v>
      </c>
      <c r="U8959" s="11">
        <f t="shared" si="279"/>
        <v>0</v>
      </c>
      <c r="Y8959" s="11">
        <f>IF(SUM(Tableau1[[#This Row],[Other access]:[Sci-hub access]])&gt;=1,1,0)</f>
        <v>0</v>
      </c>
      <c r="Z8959" s="12">
        <f>IF(OR(Tableau1[[#This Row],[Access R1 + S1+ T1 ]]&gt;=1,Tableau1[[#This Row],[Access V1 +W1 + X1]]&gt;=1),1,0)</f>
        <v>0</v>
      </c>
      <c r="AB8959" s="10" t="str">
        <f>Tableau1[[#This Row],[DOI]]</f>
        <v>doi: 10.1093/hmg/ddx149</v>
      </c>
      <c r="AC8959" s="13" t="str">
        <f>Tableau1[[#This Row],[Authors]]&amp;", "&amp;Tableau1[[#This Row],[Title]]&amp;" "&amp;Tableau1[[#This Row],[Journal]]&amp;". "&amp;Tableau1[[#This Row],[Year]]</f>
        <v>Agrawal SA, Burgoyne T, Eblimit A, Bellingham J, Parfitt DA, Lane A, Nichols R, Asomugha C, Hayes MJ, Munro PM, Xu M, Wang K, Futter CE, Li Y, Chen R, Cheetham ME., REEP6 deficiency leads to retinal degeneration through disruption of ER homeostasis and protein trafficking. Hum Mol Genet. 2017</v>
      </c>
    </row>
    <row r="8960" spans="1:29" x14ac:dyDescent="0.3">
      <c r="A8960">
        <v>9153</v>
      </c>
      <c r="B8960" t="s">
        <v>11751</v>
      </c>
      <c r="C8960" t="s">
        <v>21926</v>
      </c>
      <c r="D8960" t="s">
        <v>32192</v>
      </c>
      <c r="E8960" t="s">
        <v>2486</v>
      </c>
      <c r="F8960" s="10"/>
      <c r="G8960">
        <v>2017</v>
      </c>
      <c r="J8960">
        <v>0.80694379835917118</v>
      </c>
      <c r="L8960" t="s">
        <v>43469</v>
      </c>
      <c r="M8960">
        <v>27775223</v>
      </c>
      <c r="Q8960" s="10"/>
      <c r="R8960" s="11">
        <f t="shared" si="278"/>
        <v>0</v>
      </c>
      <c r="U8960" s="11">
        <f t="shared" si="279"/>
        <v>0</v>
      </c>
      <c r="Y8960" s="11">
        <f>IF(SUM(Tableau1[[#This Row],[Other access]:[Sci-hub access]])&gt;=1,1,0)</f>
        <v>0</v>
      </c>
      <c r="Z8960" s="12">
        <f>IF(OR(Tableau1[[#This Row],[Access R1 + S1+ T1 ]]&gt;=1,Tableau1[[#This Row],[Access V1 +W1 + X1]]&gt;=1),1,0)</f>
        <v>0</v>
      </c>
      <c r="AB8960" s="10" t="str">
        <f>Tableau1[[#This Row],[DOI]]</f>
        <v>doi: 10.1111/aos.13294</v>
      </c>
      <c r="AC8960" s="13" t="str">
        <f>Tableau1[[#This Row],[Authors]]&amp;", "&amp;Tableau1[[#This Row],[Title]]&amp;" "&amp;Tableau1[[#This Row],[Journal]]&amp;". "&amp;Tableau1[[#This Row],[Year]]</f>
        <v>Vujosevic S, Torresin T, Bini S, Convento E, Pilotto E, Parrozzani R, Midena E., Imaging retinal inflammatory biomarkers after intravitreal steroid and anti-VEGF treatment in diabetic macular oedema. Acta Ophthalmol. 2017</v>
      </c>
    </row>
    <row r="8961" spans="1:29" x14ac:dyDescent="0.3">
      <c r="A8961">
        <v>6008</v>
      </c>
      <c r="B8961" t="s">
        <v>8996</v>
      </c>
      <c r="C8961" t="s">
        <v>19211</v>
      </c>
      <c r="D8961" t="s">
        <v>29426</v>
      </c>
      <c r="E8961" t="s">
        <v>2486</v>
      </c>
      <c r="F8961" s="10"/>
      <c r="G8961">
        <v>2017</v>
      </c>
      <c r="J8961">
        <v>0.80698496693209876</v>
      </c>
      <c r="L8961" t="s">
        <v>40385</v>
      </c>
      <c r="M8961">
        <v>28258620</v>
      </c>
      <c r="Q8961" s="10"/>
      <c r="R8961" s="11">
        <f t="shared" si="278"/>
        <v>0</v>
      </c>
      <c r="U8961" s="11">
        <f t="shared" si="279"/>
        <v>0</v>
      </c>
      <c r="Y8961" s="11">
        <f>IF(SUM(Tableau1[[#This Row],[Other access]:[Sci-hub access]])&gt;=1,1,0)</f>
        <v>0</v>
      </c>
      <c r="Z8961" s="12">
        <f>IF(OR(Tableau1[[#This Row],[Access R1 + S1+ T1 ]]&gt;=1,Tableau1[[#This Row],[Access V1 +W1 + X1]]&gt;=1),1,0)</f>
        <v>0</v>
      </c>
      <c r="AB8961" s="10" t="str">
        <f>Tableau1[[#This Row],[DOI]]</f>
        <v>doi: 10.1111/aos.13374</v>
      </c>
      <c r="AC8961" s="13" t="str">
        <f>Tableau1[[#This Row],[Authors]]&amp;", "&amp;Tableau1[[#This Row],[Title]]&amp;" "&amp;Tableau1[[#This Row],[Journal]]&amp;". "&amp;Tableau1[[#This Row],[Year]]</f>
        <v>Cabrerizo J, Urcola JA, Vecino E, Melles G., Changes in lipidomic profile of aqueous humour in Fuchs endothelial dystrophy. Acta Ophthalmol. 2017</v>
      </c>
    </row>
    <row r="8962" spans="1:29" x14ac:dyDescent="0.3">
      <c r="A8962">
        <v>949</v>
      </c>
      <c r="B8962" t="s">
        <v>4211</v>
      </c>
      <c r="C8962" t="s">
        <v>14465</v>
      </c>
      <c r="D8962" t="s">
        <v>24632</v>
      </c>
      <c r="E8962" t="s">
        <v>2441</v>
      </c>
      <c r="F8962" s="10"/>
      <c r="G8962">
        <v>2017</v>
      </c>
      <c r="J8962">
        <v>0.80706461809360519</v>
      </c>
      <c r="L8962" t="s">
        <v>35437</v>
      </c>
      <c r="M8962">
        <v>29055358</v>
      </c>
      <c r="Q8962" s="10"/>
      <c r="R8962" s="11">
        <f t="shared" ref="R8962:R9025" si="280">IF(SUM(N8962:Q8962)&gt;0,1,0)</f>
        <v>0</v>
      </c>
      <c r="U8962" s="11">
        <f t="shared" ref="U8962:U9025" si="281">IF(SUM(R8962,T8962)&gt;0,1,0)</f>
        <v>0</v>
      </c>
      <c r="Y8962" s="11">
        <f>IF(SUM(Tableau1[[#This Row],[Other access]:[Sci-hub access]])&gt;=1,1,0)</f>
        <v>0</v>
      </c>
      <c r="Z8962" s="12">
        <f>IF(OR(Tableau1[[#This Row],[Access R1 + S1+ T1 ]]&gt;=1,Tableau1[[#This Row],[Access V1 +W1 + X1]]&gt;=1),1,0)</f>
        <v>0</v>
      </c>
      <c r="AB8962" s="10" t="str">
        <f>Tableau1[[#This Row],[DOI]]</f>
        <v>doi: 10.1016/j.ophtha.2017.05.031</v>
      </c>
      <c r="AC8962" s="13" t="str">
        <f>Tableau1[[#This Row],[Authors]]&amp;", "&amp;Tableau1[[#This Row],[Title]]&amp;" "&amp;Tableau1[[#This Row],[Journal]]&amp;". "&amp;Tableau1[[#This Row],[Year]]</f>
        <v>Chhadva P, Goldhardt R, Galor A., Meibomian Gland Disease: The Role of Gland Dysfunction in Dry Eye Disease. Ophthalmology. 2017</v>
      </c>
    </row>
    <row r="8963" spans="1:29" x14ac:dyDescent="0.3">
      <c r="A8963">
        <v>3560</v>
      </c>
      <c r="B8963" t="s">
        <v>6732</v>
      </c>
      <c r="C8963" t="s">
        <v>16974</v>
      </c>
      <c r="D8963" t="s">
        <v>27156</v>
      </c>
      <c r="E8963" t="s">
        <v>2493</v>
      </c>
      <c r="F8963" s="10"/>
      <c r="G8963">
        <v>2017</v>
      </c>
      <c r="J8963">
        <v>0.80725542319672317</v>
      </c>
      <c r="L8963" t="e">
        <v>#VALUE!</v>
      </c>
      <c r="M8963">
        <v>28571054</v>
      </c>
      <c r="Q8963" s="10"/>
      <c r="R8963" s="11">
        <f t="shared" si="280"/>
        <v>0</v>
      </c>
      <c r="U8963" s="11">
        <f t="shared" si="281"/>
        <v>0</v>
      </c>
      <c r="Y8963" s="11">
        <f>IF(SUM(Tableau1[[#This Row],[Other access]:[Sci-hub access]])&gt;=1,1,0)</f>
        <v>0</v>
      </c>
      <c r="Z8963" s="12">
        <f>IF(OR(Tableau1[[#This Row],[Access R1 + S1+ T1 ]]&gt;=1,Tableau1[[#This Row],[Access V1 +W1 + X1]]&gt;=1),1,0)</f>
        <v>0</v>
      </c>
      <c r="AB8963" s="10" t="e">
        <f>Tableau1[[#This Row],[DOI]]</f>
        <v>#VALUE!</v>
      </c>
      <c r="AC8963" s="13" t="str">
        <f>Tableau1[[#This Row],[Authors]]&amp;", "&amp;Tableau1[[#This Row],[Title]]&amp;" "&amp;Tableau1[[#This Row],[Journal]]&amp;". "&amp;Tableau1[[#This Row],[Year]]</f>
        <v>LaHood BR, Avery N, Covello A, Allbon D., Ocular exposure to paraquat resulting in keratopathy, pseudomembranous conjunctivitis and symblepharon. N Z Med J. 2017</v>
      </c>
    </row>
    <row r="8964" spans="1:29" x14ac:dyDescent="0.3">
      <c r="A8964">
        <v>8324</v>
      </c>
      <c r="B8964" t="s">
        <v>11022</v>
      </c>
      <c r="C8964" t="s">
        <v>21209</v>
      </c>
      <c r="D8964" t="s">
        <v>31460</v>
      </c>
      <c r="E8964" t="s">
        <v>2486</v>
      </c>
      <c r="F8964" s="10"/>
      <c r="G8964">
        <v>2017</v>
      </c>
      <c r="J8964">
        <v>0.80726474329387277</v>
      </c>
      <c r="L8964" t="s">
        <v>42668</v>
      </c>
      <c r="M8964">
        <v>27935236</v>
      </c>
      <c r="Q8964" s="10"/>
      <c r="R8964" s="11">
        <f t="shared" si="280"/>
        <v>0</v>
      </c>
      <c r="U8964" s="11">
        <f t="shared" si="281"/>
        <v>0</v>
      </c>
      <c r="Y8964" s="11">
        <f>IF(SUM(Tableau1[[#This Row],[Other access]:[Sci-hub access]])&gt;=1,1,0)</f>
        <v>0</v>
      </c>
      <c r="Z8964" s="12">
        <f>IF(OR(Tableau1[[#This Row],[Access R1 + S1+ T1 ]]&gt;=1,Tableau1[[#This Row],[Access V1 +W1 + X1]]&gt;=1),1,0)</f>
        <v>0</v>
      </c>
      <c r="AB8964" s="10" t="str">
        <f>Tableau1[[#This Row],[DOI]]</f>
        <v>doi: 10.1111/aos.13313</v>
      </c>
      <c r="AC8964" s="13" t="str">
        <f>Tableau1[[#This Row],[Authors]]&amp;", "&amp;Tableau1[[#This Row],[Title]]&amp;" "&amp;Tableau1[[#This Row],[Journal]]&amp;". "&amp;Tableau1[[#This Row],[Year]]</f>
        <v>Sahraravand A, Haavisto AK, Holopainen JM, Leivo T., Ocular traumas in working age adults in Finland - Helsinki Ocular Trauma Study. Acta Ophthalmol. 2017</v>
      </c>
    </row>
    <row r="8965" spans="1:29" x14ac:dyDescent="0.3">
      <c r="A8965">
        <v>10475</v>
      </c>
      <c r="B8965" t="s">
        <v>12960</v>
      </c>
      <c r="C8965" t="s">
        <v>23126</v>
      </c>
      <c r="D8965" t="s">
        <v>33413</v>
      </c>
      <c r="E8965" t="s">
        <v>2438</v>
      </c>
      <c r="F8965" s="10"/>
      <c r="G8965">
        <v>2017</v>
      </c>
      <c r="J8965">
        <v>0.80735092645256934</v>
      </c>
      <c r="L8965" t="s">
        <v>44725</v>
      </c>
      <c r="M8965">
        <v>27267607</v>
      </c>
      <c r="Q8965" s="10"/>
      <c r="R8965" s="11">
        <f t="shared" si="280"/>
        <v>0</v>
      </c>
      <c r="U8965" s="11">
        <f t="shared" si="281"/>
        <v>0</v>
      </c>
      <c r="Y8965" s="11">
        <f>IF(SUM(Tableau1[[#This Row],[Other access]:[Sci-hub access]])&gt;=1,1,0)</f>
        <v>0</v>
      </c>
      <c r="Z8965" s="12">
        <f>IF(OR(Tableau1[[#This Row],[Access R1 + S1+ T1 ]]&gt;=1,Tableau1[[#This Row],[Access V1 +W1 + X1]]&gt;=1),1,0)</f>
        <v>0</v>
      </c>
      <c r="AB8965" s="10" t="str">
        <f>Tableau1[[#This Row],[DOI]]</f>
        <v>doi: 10.1136/bjophthalmol-2016-308582</v>
      </c>
      <c r="AC8965" s="13" t="str">
        <f>Tableau1[[#This Row],[Authors]]&amp;", "&amp;Tableau1[[#This Row],[Title]]&amp;" "&amp;Tableau1[[#This Row],[Journal]]&amp;". "&amp;Tableau1[[#This Row],[Year]]</f>
        <v>Tadić V, Cumberland PM, Lewando-Hundt G, Rahi JS; vision-related quality of life group.., Do visually impaired children and their parents agree on the child's vision-related quality of life and functional vision? Br J Ophthalmol. 2017</v>
      </c>
    </row>
    <row r="8966" spans="1:29" x14ac:dyDescent="0.3">
      <c r="A8966">
        <v>83</v>
      </c>
      <c r="B8966" t="s">
        <v>3346</v>
      </c>
      <c r="C8966" t="s">
        <v>13607</v>
      </c>
      <c r="D8966" t="s">
        <v>23766</v>
      </c>
      <c r="E8966" t="s">
        <v>2538</v>
      </c>
      <c r="F8966" s="10"/>
      <c r="G8966">
        <v>2017</v>
      </c>
      <c r="J8966">
        <v>0.80751047651171759</v>
      </c>
      <c r="L8966" t="s">
        <v>34601</v>
      </c>
      <c r="M8966">
        <v>29422753</v>
      </c>
      <c r="Q8966" s="10"/>
      <c r="R8966" s="11">
        <f t="shared" si="280"/>
        <v>0</v>
      </c>
      <c r="U8966" s="11">
        <f t="shared" si="281"/>
        <v>0</v>
      </c>
      <c r="Y8966" s="11">
        <f>IF(SUM(Tableau1[[#This Row],[Other access]:[Sci-hub access]])&gt;=1,1,0)</f>
        <v>0</v>
      </c>
      <c r="Z8966" s="12">
        <f>IF(OR(Tableau1[[#This Row],[Access R1 + S1+ T1 ]]&gt;=1,Tableau1[[#This Row],[Access V1 +W1 + X1]]&gt;=1),1,0)</f>
        <v>0</v>
      </c>
      <c r="AB8966" s="10" t="str">
        <f>Tableau1[[#This Row],[DOI]]</f>
        <v>doi: 10.4103/meajo.MEAJO_123_17</v>
      </c>
      <c r="AC8966" s="13" t="str">
        <f>Tableau1[[#This Row],[Authors]]&amp;", "&amp;Tableau1[[#This Row],[Title]]&amp;" "&amp;Tableau1[[#This Row],[Journal]]&amp;". "&amp;Tableau1[[#This Row],[Year]]</f>
        <v>Alsaqr AM, Ibrahim G, Sharha AA, Fagehi R., Investigating the Visual Status Of Preschool Children in Riyadh, Saudi Arabia. Middle East Afr J Ophthalmol. 2017</v>
      </c>
    </row>
    <row r="8967" spans="1:29" x14ac:dyDescent="0.3">
      <c r="A8967">
        <v>5465</v>
      </c>
      <c r="B8967" t="s">
        <v>8514</v>
      </c>
      <c r="C8967" t="s">
        <v>18736</v>
      </c>
      <c r="D8967" t="s">
        <v>28944</v>
      </c>
      <c r="E8967" t="s">
        <v>2445</v>
      </c>
      <c r="F8967" s="10"/>
      <c r="G8967">
        <v>2017</v>
      </c>
      <c r="J8967">
        <v>0.80751696745286017</v>
      </c>
      <c r="L8967" t="s">
        <v>39855</v>
      </c>
      <c r="M8967">
        <v>28333756</v>
      </c>
      <c r="Q8967" s="10"/>
      <c r="R8967" s="11">
        <f t="shared" si="280"/>
        <v>0</v>
      </c>
      <c r="U8967" s="11">
        <f t="shared" si="281"/>
        <v>0</v>
      </c>
      <c r="Y8967" s="11">
        <f>IF(SUM(Tableau1[[#This Row],[Other access]:[Sci-hub access]])&gt;=1,1,0)</f>
        <v>0</v>
      </c>
      <c r="Z8967" s="12">
        <f>IF(OR(Tableau1[[#This Row],[Access R1 + S1+ T1 ]]&gt;=1,Tableau1[[#This Row],[Access V1 +W1 + X1]]&gt;=1),1,0)</f>
        <v>0</v>
      </c>
      <c r="AB8967" s="10" t="str">
        <f>Tableau1[[#This Row],[DOI]]</f>
        <v>doi: 10.1097/IAE.0000000000001422</v>
      </c>
      <c r="AC8967" s="13" t="str">
        <f>Tableau1[[#This Row],[Authors]]&amp;", "&amp;Tableau1[[#This Row],[Title]]&amp;" "&amp;Tableau1[[#This Row],[Journal]]&amp;". "&amp;Tableau1[[#This Row],[Year]]</f>
        <v>Lupidi M, Fiore T, Cerquaglia A, Coscas G, Cagini C., Depth-Resolved Imaging of Papillary Vitreoretinal Neovascularization: OCT-Angiography Assessment in Ocular Ischemic Syndrome. Retina. 2017</v>
      </c>
    </row>
    <row r="8968" spans="1:29" x14ac:dyDescent="0.3">
      <c r="A8968">
        <v>211</v>
      </c>
      <c r="B8968" t="s">
        <v>3474</v>
      </c>
      <c r="C8968" t="s">
        <v>13735</v>
      </c>
      <c r="D8968" t="s">
        <v>23894</v>
      </c>
      <c r="E8968" t="s">
        <v>2451</v>
      </c>
      <c r="F8968" s="10"/>
      <c r="G8968">
        <v>2018</v>
      </c>
      <c r="J8968">
        <v>0.80771067364131166</v>
      </c>
      <c r="L8968" t="s">
        <v>34723</v>
      </c>
      <c r="M8968">
        <v>29338044</v>
      </c>
      <c r="Q8968" s="10"/>
      <c r="R8968" s="11">
        <f t="shared" si="280"/>
        <v>0</v>
      </c>
      <c r="U8968" s="11">
        <f t="shared" si="281"/>
        <v>0</v>
      </c>
      <c r="Y8968" s="11">
        <f>IF(SUM(Tableau1[[#This Row],[Other access]:[Sci-hub access]])&gt;=1,1,0)</f>
        <v>0</v>
      </c>
      <c r="Z8968" s="12">
        <f>IF(OR(Tableau1[[#This Row],[Access R1 + S1+ T1 ]]&gt;=1,Tableau1[[#This Row],[Access V1 +W1 + X1]]&gt;=1),1,0)</f>
        <v>0</v>
      </c>
      <c r="AB8968" s="10" t="str">
        <f>Tableau1[[#This Row],[DOI]]</f>
        <v>doi: 10.1371/journal.pone.0190817</v>
      </c>
      <c r="AC8968" s="13" t="str">
        <f>Tableau1[[#This Row],[Authors]]&amp;", "&amp;Tableau1[[#This Row],[Title]]&amp;" "&amp;Tableau1[[#This Row],[Journal]]&amp;". "&amp;Tableau1[[#This Row],[Year]]</f>
        <v>Andley UP, Tycksen E, McGlasson-Naumann BN, Hamilton PD., Probing the changes in gene expression due to α-crystallin mutations in mouse models of hereditary human cataract. PLoS One. 2018</v>
      </c>
    </row>
    <row r="8969" spans="1:29" x14ac:dyDescent="0.3">
      <c r="A8969">
        <v>5316</v>
      </c>
      <c r="B8969" t="s">
        <v>8375</v>
      </c>
      <c r="C8969" t="s">
        <v>18598</v>
      </c>
      <c r="D8969" t="s">
        <v>28805</v>
      </c>
      <c r="E8969" t="s">
        <v>2541</v>
      </c>
      <c r="F8969" s="10"/>
      <c r="G8969">
        <v>2017</v>
      </c>
      <c r="J8969">
        <v>0.80778638091067356</v>
      </c>
      <c r="L8969" t="s">
        <v>39711</v>
      </c>
      <c r="M8969">
        <v>28350571</v>
      </c>
      <c r="Q8969" s="10"/>
      <c r="R8969" s="11">
        <f t="shared" si="280"/>
        <v>0</v>
      </c>
      <c r="U8969" s="11">
        <f t="shared" si="281"/>
        <v>0</v>
      </c>
      <c r="Y8969" s="11">
        <f>IF(SUM(Tableau1[[#This Row],[Other access]:[Sci-hub access]])&gt;=1,1,0)</f>
        <v>0</v>
      </c>
      <c r="Z8969" s="12">
        <f>IF(OR(Tableau1[[#This Row],[Access R1 + S1+ T1 ]]&gt;=1,Tableau1[[#This Row],[Access V1 +W1 + X1]]&gt;=1),1,0)</f>
        <v>0</v>
      </c>
      <c r="AB8969" s="10" t="str">
        <f>Tableau1[[#This Row],[DOI]]</f>
        <v>doi: 10.1097/WNO.0000000000000495</v>
      </c>
      <c r="AC8969" s="13" t="str">
        <f>Tableau1[[#This Row],[Authors]]&amp;", "&amp;Tableau1[[#This Row],[Title]]&amp;" "&amp;Tableau1[[#This Row],[Journal]]&amp;". "&amp;Tableau1[[#This Row],[Year]]</f>
        <v>Holmes BB, Green WC, Kung NH, Goebel JA, Van Stavern GP., Vertebrobasilar Dolichoectasia Causing An Optic Tract Syndrome. J Neuroophthalmol. 2017</v>
      </c>
    </row>
    <row r="8970" spans="1:29" x14ac:dyDescent="0.3">
      <c r="A8970">
        <v>5454</v>
      </c>
      <c r="B8970" t="s">
        <v>8503</v>
      </c>
      <c r="C8970" t="s">
        <v>18725</v>
      </c>
      <c r="D8970" t="s">
        <v>28933</v>
      </c>
      <c r="E8970" t="s">
        <v>2451</v>
      </c>
      <c r="F8970" s="10"/>
      <c r="G8970">
        <v>2017</v>
      </c>
      <c r="J8970">
        <v>0.80810528512060131</v>
      </c>
      <c r="L8970" t="s">
        <v>39844</v>
      </c>
      <c r="M8970">
        <v>28334052</v>
      </c>
      <c r="Q8970" s="10"/>
      <c r="R8970" s="11">
        <f t="shared" si="280"/>
        <v>0</v>
      </c>
      <c r="U8970" s="11">
        <f t="shared" si="281"/>
        <v>0</v>
      </c>
      <c r="Y8970" s="11">
        <f>IF(SUM(Tableau1[[#This Row],[Other access]:[Sci-hub access]])&gt;=1,1,0)</f>
        <v>0</v>
      </c>
      <c r="Z8970" s="12">
        <f>IF(OR(Tableau1[[#This Row],[Access R1 + S1+ T1 ]]&gt;=1,Tableau1[[#This Row],[Access V1 +W1 + X1]]&gt;=1),1,0)</f>
        <v>0</v>
      </c>
      <c r="AB8970" s="10" t="str">
        <f>Tableau1[[#This Row],[DOI]]</f>
        <v>doi: 10.1371/journal.pone.0174083</v>
      </c>
      <c r="AC8970" s="13" t="str">
        <f>Tableau1[[#This Row],[Authors]]&amp;", "&amp;Tableau1[[#This Row],[Title]]&amp;" "&amp;Tableau1[[#This Row],[Journal]]&amp;". "&amp;Tableau1[[#This Row],[Year]]</f>
        <v>Melillo P, Orrico A, Chirico F, Pecchia L, Rossi S, Testa F, Simonelli F., Identifying fallers among ophthalmic patients using classification tree methodology. PLoS One. 2017</v>
      </c>
    </row>
    <row r="8971" spans="1:29" x14ac:dyDescent="0.3">
      <c r="A8971">
        <v>2582</v>
      </c>
      <c r="B8971" t="s">
        <v>5800</v>
      </c>
      <c r="C8971" t="s">
        <v>16046</v>
      </c>
      <c r="D8971" t="s">
        <v>26223</v>
      </c>
      <c r="E8971" t="s">
        <v>2511</v>
      </c>
      <c r="F8971" s="10"/>
      <c r="G8971">
        <v>2017</v>
      </c>
      <c r="J8971">
        <v>0.80810963617145859</v>
      </c>
      <c r="L8971" t="s">
        <v>37045</v>
      </c>
      <c r="M8971">
        <v>28724820</v>
      </c>
      <c r="Q8971" s="10"/>
      <c r="R8971" s="11">
        <f t="shared" si="280"/>
        <v>0</v>
      </c>
      <c r="U8971" s="11">
        <f t="shared" si="281"/>
        <v>0</v>
      </c>
      <c r="Y8971" s="11">
        <f>IF(SUM(Tableau1[[#This Row],[Other access]:[Sci-hub access]])&gt;=1,1,0)</f>
        <v>0</v>
      </c>
      <c r="Z8971" s="12">
        <f>IF(OR(Tableau1[[#This Row],[Access R1 + S1+ T1 ]]&gt;=1,Tableau1[[#This Row],[Access V1 +W1 + X1]]&gt;=1),1,0)</f>
        <v>0</v>
      </c>
      <c r="AB8971" s="10" t="str">
        <f>Tableau1[[#This Row],[DOI]]</f>
        <v>doi: 10.4103/ijo.IJO_914_16</v>
      </c>
      <c r="AC8971" s="13" t="str">
        <f>Tableau1[[#This Row],[Authors]]&amp;", "&amp;Tableau1[[#This Row],[Title]]&amp;" "&amp;Tableau1[[#This Row],[Journal]]&amp;". "&amp;Tableau1[[#This Row],[Year]]</f>
        <v>Bubanale SC, Kurbet SB, De Piedade Sequeira LMG., A rare case of cleft number nine associated with atypical cleft number two. Indian J Ophthalmol. 2017</v>
      </c>
    </row>
    <row r="8972" spans="1:29" x14ac:dyDescent="0.3">
      <c r="A8972">
        <v>1247</v>
      </c>
      <c r="B8972" t="s">
        <v>4509</v>
      </c>
      <c r="C8972" t="s">
        <v>14762</v>
      </c>
      <c r="D8972" t="s">
        <v>24930</v>
      </c>
      <c r="E8972" t="s">
        <v>2529</v>
      </c>
      <c r="F8972" s="10"/>
      <c r="G8972">
        <v>2017</v>
      </c>
      <c r="J8972">
        <v>0.80827233459716741</v>
      </c>
      <c r="L8972" t="s">
        <v>35734</v>
      </c>
      <c r="M8972">
        <v>28985098</v>
      </c>
      <c r="Q8972" s="10"/>
      <c r="R8972" s="11">
        <f t="shared" si="280"/>
        <v>0</v>
      </c>
      <c r="U8972" s="11">
        <f t="shared" si="281"/>
        <v>0</v>
      </c>
      <c r="Y8972" s="11">
        <f>IF(SUM(Tableau1[[#This Row],[Other access]:[Sci-hub access]])&gt;=1,1,0)</f>
        <v>0</v>
      </c>
      <c r="Z8972" s="12">
        <f>IF(OR(Tableau1[[#This Row],[Access R1 + S1+ T1 ]]&gt;=1,Tableau1[[#This Row],[Access V1 +W1 + X1]]&gt;=1),1,0)</f>
        <v>0</v>
      </c>
      <c r="AB8972" s="10" t="str">
        <f>Tableau1[[#This Row],[DOI]]</f>
        <v>doi: 10.1080/02713683.2017.1329443</v>
      </c>
      <c r="AC8972" s="13" t="str">
        <f>Tableau1[[#This Row],[Authors]]&amp;", "&amp;Tableau1[[#This Row],[Title]]&amp;" "&amp;Tableau1[[#This Row],[Journal]]&amp;". "&amp;Tableau1[[#This Row],[Year]]</f>
        <v>Merle H, Hage R, Jeannin S, Cabre P, Olindo S., Retinal Nerve Fiber Layer Thickness in Human T-cell Lymphotropic Virus Type 1 Patients. Curr Eye Res. 2017</v>
      </c>
    </row>
    <row r="8973" spans="1:29" x14ac:dyDescent="0.3">
      <c r="A8973">
        <v>9252</v>
      </c>
      <c r="B8973" t="s">
        <v>11837</v>
      </c>
      <c r="C8973" t="s">
        <v>22012</v>
      </c>
      <c r="D8973" t="s">
        <v>32279</v>
      </c>
      <c r="E8973" t="s">
        <v>2479</v>
      </c>
      <c r="F8973" s="10"/>
      <c r="G8973">
        <v>2017</v>
      </c>
      <c r="J8973">
        <v>0.80836922863534655</v>
      </c>
      <c r="L8973" t="e">
        <v>#VALUE!</v>
      </c>
      <c r="M8973">
        <v>27755195</v>
      </c>
      <c r="Q8973" s="10"/>
      <c r="R8973" s="11">
        <f t="shared" si="280"/>
        <v>0</v>
      </c>
      <c r="U8973" s="11">
        <f t="shared" si="281"/>
        <v>0</v>
      </c>
      <c r="Y8973" s="11">
        <f>IF(SUM(Tableau1[[#This Row],[Other access]:[Sci-hub access]])&gt;=1,1,0)</f>
        <v>0</v>
      </c>
      <c r="Z8973" s="12">
        <f>IF(OR(Tableau1[[#This Row],[Access R1 + S1+ T1 ]]&gt;=1,Tableau1[[#This Row],[Access V1 +W1 + X1]]&gt;=1),1,0)</f>
        <v>0</v>
      </c>
      <c r="AB8973" s="10" t="e">
        <f>Tableau1[[#This Row],[DOI]]</f>
        <v>#VALUE!</v>
      </c>
      <c r="AC8973" s="13" t="str">
        <f>Tableau1[[#This Row],[Authors]]&amp;", "&amp;Tableau1[[#This Row],[Title]]&amp;" "&amp;Tableau1[[#This Row],[Journal]]&amp;". "&amp;Tableau1[[#This Row],[Year]]</f>
        <v>Galvis V, Tello A, Carreño NI, Berrospi RD, Niño CA., Risk Factors for Keratoconus: Atopy and Eye Rubbing. Cornea. 2017</v>
      </c>
    </row>
    <row r="8974" spans="1:29" x14ac:dyDescent="0.3">
      <c r="A8974">
        <v>5568</v>
      </c>
      <c r="B8974" t="s">
        <v>8607</v>
      </c>
      <c r="C8974" t="s">
        <v>18829</v>
      </c>
      <c r="D8974" t="s">
        <v>29037</v>
      </c>
      <c r="E8974" t="s">
        <v>34133</v>
      </c>
      <c r="F8974" s="10"/>
      <c r="G8974">
        <v>2017</v>
      </c>
      <c r="J8974">
        <v>0.80841050780278623</v>
      </c>
      <c r="L8974" t="s">
        <v>39955</v>
      </c>
      <c r="M8974">
        <v>28319106</v>
      </c>
      <c r="Q8974" s="10"/>
      <c r="R8974" s="11">
        <f t="shared" si="280"/>
        <v>0</v>
      </c>
      <c r="U8974" s="11">
        <f t="shared" si="281"/>
        <v>0</v>
      </c>
      <c r="Y8974" s="11">
        <f>IF(SUM(Tableau1[[#This Row],[Other access]:[Sci-hub access]])&gt;=1,1,0)</f>
        <v>0</v>
      </c>
      <c r="Z8974" s="12">
        <f>IF(OR(Tableau1[[#This Row],[Access R1 + S1+ T1 ]]&gt;=1,Tableau1[[#This Row],[Access V1 +W1 + X1]]&gt;=1),1,0)</f>
        <v>0</v>
      </c>
      <c r="AB8974" s="10" t="str">
        <f>Tableau1[[#This Row],[DOI]]</f>
        <v>doi: 10.1038/nutd.2017.4</v>
      </c>
      <c r="AC8974" s="13" t="str">
        <f>Tableau1[[#This Row],[Authors]]&amp;", "&amp;Tableau1[[#This Row],[Title]]&amp;" "&amp;Tableau1[[#This Row],[Journal]]&amp;". "&amp;Tableau1[[#This Row],[Year]]</f>
        <v>Shih KC, Lam KS, Tong L., A systematic review on the impact of diabetes mellitus on the ocular surface. Nutr Diabetes. 2017</v>
      </c>
    </row>
    <row r="8975" spans="1:29" x14ac:dyDescent="0.3">
      <c r="A8975">
        <v>3501</v>
      </c>
      <c r="B8975" t="s">
        <v>6675</v>
      </c>
      <c r="C8975" t="s">
        <v>16917</v>
      </c>
      <c r="D8975" t="s">
        <v>27099</v>
      </c>
      <c r="E8975" t="s">
        <v>2496</v>
      </c>
      <c r="F8975" s="10"/>
      <c r="G8975">
        <v>2017</v>
      </c>
      <c r="J8975">
        <v>0.80860998808092666</v>
      </c>
      <c r="L8975" t="s">
        <v>37948</v>
      </c>
      <c r="M8975">
        <v>28576204</v>
      </c>
      <c r="Q8975" s="10"/>
      <c r="R8975" s="11">
        <f t="shared" si="280"/>
        <v>0</v>
      </c>
      <c r="U8975" s="11">
        <f t="shared" si="281"/>
        <v>0</v>
      </c>
      <c r="Y8975" s="11">
        <f>IF(SUM(Tableau1[[#This Row],[Other access]:[Sci-hub access]])&gt;=1,1,0)</f>
        <v>0</v>
      </c>
      <c r="Z8975" s="12">
        <f>IF(OR(Tableau1[[#This Row],[Access R1 + S1+ T1 ]]&gt;=1,Tableau1[[#This Row],[Access V1 +W1 + X1]]&gt;=1),1,0)</f>
        <v>0</v>
      </c>
      <c r="AB8975" s="10" t="str">
        <f>Tableau1[[#This Row],[DOI]]</f>
        <v>doi: 10.1016/j.jcjo.2016.10.012</v>
      </c>
      <c r="AC8975" s="13" t="str">
        <f>Tableau1[[#This Row],[Authors]]&amp;", "&amp;Tableau1[[#This Row],[Title]]&amp;" "&amp;Tableau1[[#This Row],[Journal]]&amp;". "&amp;Tableau1[[#This Row],[Year]]</f>
        <v>Ali MJ, Naik MN, Kaliki S, Dave TV, Dendukuri G., Interactive navigation-guided ophthalmic plastic surgery: the techniques and utility of 3-dimensional navigation. Can J Ophthalmol. 2017</v>
      </c>
    </row>
    <row r="8976" spans="1:29" x14ac:dyDescent="0.3">
      <c r="A8976">
        <v>582</v>
      </c>
      <c r="B8976" t="s">
        <v>3845</v>
      </c>
      <c r="C8976" t="s">
        <v>14101</v>
      </c>
      <c r="D8976" t="s">
        <v>24265</v>
      </c>
      <c r="E8976" t="s">
        <v>2469</v>
      </c>
      <c r="F8976" s="10"/>
      <c r="G8976">
        <v>2018</v>
      </c>
      <c r="J8976">
        <v>0.80861984170236711</v>
      </c>
      <c r="L8976" t="s">
        <v>35081</v>
      </c>
      <c r="M8976">
        <v>29172876</v>
      </c>
      <c r="Q8976" s="10"/>
      <c r="R8976" s="11">
        <f t="shared" si="280"/>
        <v>0</v>
      </c>
      <c r="U8976" s="11">
        <f t="shared" si="281"/>
        <v>0</v>
      </c>
      <c r="Y8976" s="11">
        <f>IF(SUM(Tableau1[[#This Row],[Other access]:[Sci-hub access]])&gt;=1,1,0)</f>
        <v>0</v>
      </c>
      <c r="Z8976" s="12">
        <f>IF(OR(Tableau1[[#This Row],[Access R1 + S1+ T1 ]]&gt;=1,Tableau1[[#This Row],[Access V1 +W1 + X1]]&gt;=1),1,0)</f>
        <v>0</v>
      </c>
      <c r="AB8976" s="10" t="str">
        <f>Tableau1[[#This Row],[DOI]]</f>
        <v>doi: 10.1080/08820538.2017.1353834</v>
      </c>
      <c r="AC8976" s="13" t="str">
        <f>Tableau1[[#This Row],[Authors]]&amp;", "&amp;Tableau1[[#This Row],[Title]]&amp;" "&amp;Tableau1[[#This Row],[Journal]]&amp;". "&amp;Tableau1[[#This Row],[Year]]</f>
        <v>Yin J, Jurkunas U., Limbal Stem Cell Transplantation and Complications. Semin Ophthalmol. 2018</v>
      </c>
    </row>
    <row r="8977" spans="1:29" x14ac:dyDescent="0.3">
      <c r="A8977">
        <v>2414</v>
      </c>
      <c r="B8977" t="s">
        <v>5639</v>
      </c>
      <c r="C8977" t="s">
        <v>15884</v>
      </c>
      <c r="D8977" t="s">
        <v>26061</v>
      </c>
      <c r="E8977" t="s">
        <v>2458</v>
      </c>
      <c r="F8977" s="10"/>
      <c r="G8977">
        <v>2017</v>
      </c>
      <c r="J8977">
        <v>0.8086826415769981</v>
      </c>
      <c r="L8977" t="s">
        <v>36879</v>
      </c>
      <c r="M8977">
        <v>28750116</v>
      </c>
      <c r="Q8977" s="10"/>
      <c r="R8977" s="11">
        <f t="shared" si="280"/>
        <v>0</v>
      </c>
      <c r="U8977" s="11">
        <f t="shared" si="281"/>
        <v>0</v>
      </c>
      <c r="Y8977" s="11">
        <f>IF(SUM(Tableau1[[#This Row],[Other access]:[Sci-hub access]])&gt;=1,1,0)</f>
        <v>0</v>
      </c>
      <c r="Z8977" s="12">
        <f>IF(OR(Tableau1[[#This Row],[Access R1 + S1+ T1 ]]&gt;=1,Tableau1[[#This Row],[Access V1 +W1 + X1]]&gt;=1),1,0)</f>
        <v>0</v>
      </c>
      <c r="AB8977" s="10" t="str">
        <f>Tableau1[[#This Row],[DOI]]</f>
        <v>doi: 10.1001/jamaophthalmol.2017.2477</v>
      </c>
      <c r="AC8977" s="13" t="str">
        <f>Tableau1[[#This Row],[Authors]]&amp;", "&amp;Tableau1[[#This Row],[Title]]&amp;" "&amp;Tableau1[[#This Row],[Journal]]&amp;". "&amp;Tableau1[[#This Row],[Year]]</f>
        <v>Hahn P, Schneider EW, Tabandeh H, Wong RW, Emerson GG; American Society of Retina Specialists Research and Safety in Therapeutics (ASRS ReST) Committee.., Reported Complications Following Laser Vitreolysis. JAMA Ophthalmol. 2017</v>
      </c>
    </row>
    <row r="8978" spans="1:29" x14ac:dyDescent="0.3">
      <c r="A8978">
        <v>3260</v>
      </c>
      <c r="B8978" t="s">
        <v>6443</v>
      </c>
      <c r="C8978" t="s">
        <v>16686</v>
      </c>
      <c r="D8978" t="s">
        <v>26867</v>
      </c>
      <c r="E8978" t="s">
        <v>2445</v>
      </c>
      <c r="F8978" s="10"/>
      <c r="G8978">
        <v>2017</v>
      </c>
      <c r="J8978">
        <v>0.80869859341336126</v>
      </c>
      <c r="L8978" t="s">
        <v>37713</v>
      </c>
      <c r="M8978">
        <v>28613225</v>
      </c>
      <c r="Q8978" s="10"/>
      <c r="R8978" s="11">
        <f t="shared" si="280"/>
        <v>0</v>
      </c>
      <c r="U8978" s="11">
        <f t="shared" si="281"/>
        <v>0</v>
      </c>
      <c r="Y8978" s="11">
        <f>IF(SUM(Tableau1[[#This Row],[Other access]:[Sci-hub access]])&gt;=1,1,0)</f>
        <v>0</v>
      </c>
      <c r="Z8978" s="12">
        <f>IF(OR(Tableau1[[#This Row],[Access R1 + S1+ T1 ]]&gt;=1,Tableau1[[#This Row],[Access V1 +W1 + X1]]&gt;=1),1,0)</f>
        <v>0</v>
      </c>
      <c r="AB8978" s="10" t="str">
        <f>Tableau1[[#This Row],[DOI]]</f>
        <v>doi: 10.1097/IAE.0000000000001475</v>
      </c>
      <c r="AC8978" s="13" t="str">
        <f>Tableau1[[#This Row],[Authors]]&amp;", "&amp;Tableau1[[#This Row],[Title]]&amp;" "&amp;Tableau1[[#This Row],[Journal]]&amp;". "&amp;Tableau1[[#This Row],[Year]]</f>
        <v>Small KW, Garabetian CA, Shaya FS., MACULAR DEGENERATION AND ASPIRIN USE. Retina. 2017</v>
      </c>
    </row>
    <row r="8979" spans="1:29" x14ac:dyDescent="0.3">
      <c r="A8979">
        <v>10548</v>
      </c>
      <c r="B8979" t="s">
        <v>13026</v>
      </c>
      <c r="C8979" t="s">
        <v>23192</v>
      </c>
      <c r="D8979" t="s">
        <v>33479</v>
      </c>
      <c r="E8979" t="s">
        <v>2447</v>
      </c>
      <c r="F8979" s="10"/>
      <c r="G8979">
        <v>2017</v>
      </c>
      <c r="J8979">
        <v>0.80881526679111437</v>
      </c>
      <c r="L8979" t="s">
        <v>44797</v>
      </c>
      <c r="M8979">
        <v>27218812</v>
      </c>
      <c r="Q8979" s="10"/>
      <c r="R8979" s="11">
        <f t="shared" si="280"/>
        <v>0</v>
      </c>
      <c r="U8979" s="11">
        <f t="shared" si="281"/>
        <v>0</v>
      </c>
      <c r="Y8979" s="11">
        <f>IF(SUM(Tableau1[[#This Row],[Other access]:[Sci-hub access]])&gt;=1,1,0)</f>
        <v>0</v>
      </c>
      <c r="Z8979" s="12">
        <f>IF(OR(Tableau1[[#This Row],[Access R1 + S1+ T1 ]]&gt;=1,Tableau1[[#This Row],[Access V1 +W1 + X1]]&gt;=1),1,0)</f>
        <v>0</v>
      </c>
      <c r="AB8979" s="10" t="str">
        <f>Tableau1[[#This Row],[DOI]]</f>
        <v>doi: 10.1097/IOP.0000000000000718</v>
      </c>
      <c r="AC8979" s="13" t="str">
        <f>Tableau1[[#This Row],[Authors]]&amp;", "&amp;Tableau1[[#This Row],[Title]]&amp;" "&amp;Tableau1[[#This Row],[Journal]]&amp;". "&amp;Tableau1[[#This Row],[Year]]</f>
        <v>Jiménez-Pérez JC, Chou J, Freitag SK., Chocolate Cyst After an Orbital Floor Fracture Repair. Ophthal Plast Reconstr Surg. 2017</v>
      </c>
    </row>
    <row r="8980" spans="1:29" x14ac:dyDescent="0.3">
      <c r="A8980">
        <v>5554</v>
      </c>
      <c r="B8980" t="s">
        <v>8596</v>
      </c>
      <c r="C8980" t="s">
        <v>18817</v>
      </c>
      <c r="D8980" t="s">
        <v>29026</v>
      </c>
      <c r="E8980" t="s">
        <v>34269</v>
      </c>
      <c r="F8980" s="10"/>
      <c r="G8980">
        <v>2017</v>
      </c>
      <c r="J8980">
        <v>0.80882020060182935</v>
      </c>
      <c r="L8980" t="s">
        <v>39941</v>
      </c>
      <c r="M8980">
        <v>28320745</v>
      </c>
      <c r="Q8980" s="10"/>
      <c r="R8980" s="11">
        <f t="shared" si="280"/>
        <v>0</v>
      </c>
      <c r="U8980" s="11">
        <f t="shared" si="281"/>
        <v>0</v>
      </c>
      <c r="Y8980" s="11">
        <f>IF(SUM(Tableau1[[#This Row],[Other access]:[Sci-hub access]])&gt;=1,1,0)</f>
        <v>0</v>
      </c>
      <c r="Z8980" s="12">
        <f>IF(OR(Tableau1[[#This Row],[Access R1 + S1+ T1 ]]&gt;=1,Tableau1[[#This Row],[Access V1 +W1 + X1]]&gt;=1),1,0)</f>
        <v>0</v>
      </c>
      <c r="AB8980" s="10" t="str">
        <f>Tableau1[[#This Row],[DOI]]</f>
        <v>doi: 10.1161/JAHA.116.004180</v>
      </c>
      <c r="AC8980" s="13" t="str">
        <f>Tableau1[[#This Row],[Authors]]&amp;", "&amp;Tableau1[[#This Row],[Title]]&amp;" "&amp;Tableau1[[#This Row],[Journal]]&amp;". "&amp;Tableau1[[#This Row],[Year]]</f>
        <v>Yu S, Chu Y, Li G, Ren L, Zhang Q, Wu L., Statin Use and the Risk of Cataracts: A Systematic Review and Meta-Analysis. J Am Heart Assoc. 2017</v>
      </c>
    </row>
    <row r="8981" spans="1:29" x14ac:dyDescent="0.3">
      <c r="A8981">
        <v>8979</v>
      </c>
      <c r="B8981" t="s">
        <v>11595</v>
      </c>
      <c r="C8981" t="s">
        <v>21775</v>
      </c>
      <c r="D8981" t="s">
        <v>32036</v>
      </c>
      <c r="E8981" t="s">
        <v>2445</v>
      </c>
      <c r="F8981" s="10"/>
      <c r="G8981">
        <v>2017</v>
      </c>
      <c r="J8981">
        <v>0.80885013616719548</v>
      </c>
      <c r="L8981" t="s">
        <v>43305</v>
      </c>
      <c r="M8981">
        <v>27787444</v>
      </c>
      <c r="Q8981" s="10"/>
      <c r="R8981" s="11">
        <f t="shared" si="280"/>
        <v>0</v>
      </c>
      <c r="U8981" s="11">
        <f t="shared" si="281"/>
        <v>0</v>
      </c>
      <c r="Y8981" s="11">
        <f>IF(SUM(Tableau1[[#This Row],[Other access]:[Sci-hub access]])&gt;=1,1,0)</f>
        <v>0</v>
      </c>
      <c r="Z8981" s="12">
        <f>IF(OR(Tableau1[[#This Row],[Access R1 + S1+ T1 ]]&gt;=1,Tableau1[[#This Row],[Access V1 +W1 + X1]]&gt;=1),1,0)</f>
        <v>0</v>
      </c>
      <c r="AB8981" s="10" t="str">
        <f>Tableau1[[#This Row],[DOI]]</f>
        <v>doi: 10.1097/IAE.0000000000001383</v>
      </c>
      <c r="AC8981" s="13" t="str">
        <f>Tableau1[[#This Row],[Authors]]&amp;", "&amp;Tableau1[[#This Row],[Title]]&amp;" "&amp;Tableau1[[#This Row],[Journal]]&amp;". "&amp;Tableau1[[#This Row],[Year]]</f>
        <v>Kim JH, Chang YS, Kim JW, Kim CG, Lee DW., RECURRENCE IN PATIENTS WITH TYPE 3 NEOVASCULARIZATION (RETINAL ANGIOMATOUS PROLIFERATION) AFTER INTRAVITREAL RANIBIZUMAB. Retina. 2017</v>
      </c>
    </row>
    <row r="8982" spans="1:29" x14ac:dyDescent="0.3">
      <c r="A8982">
        <v>10895</v>
      </c>
      <c r="B8982" t="s">
        <v>13336</v>
      </c>
      <c r="C8982" t="s">
        <v>23498</v>
      </c>
      <c r="D8982" t="s">
        <v>33790</v>
      </c>
      <c r="E8982" t="s">
        <v>2447</v>
      </c>
      <c r="F8982" s="10"/>
      <c r="G8982">
        <v>2017</v>
      </c>
      <c r="J8982">
        <v>0.80894993600560205</v>
      </c>
      <c r="L8982" t="s">
        <v>45138</v>
      </c>
      <c r="M8982">
        <v>26882058</v>
      </c>
      <c r="Q8982" s="10"/>
      <c r="R8982" s="11">
        <f t="shared" si="280"/>
        <v>0</v>
      </c>
      <c r="U8982" s="11">
        <f t="shared" si="281"/>
        <v>0</v>
      </c>
      <c r="Y8982" s="11">
        <f>IF(SUM(Tableau1[[#This Row],[Other access]:[Sci-hub access]])&gt;=1,1,0)</f>
        <v>0</v>
      </c>
      <c r="Z8982" s="12">
        <f>IF(OR(Tableau1[[#This Row],[Access R1 + S1+ T1 ]]&gt;=1,Tableau1[[#This Row],[Access V1 +W1 + X1]]&gt;=1),1,0)</f>
        <v>0</v>
      </c>
      <c r="AB8982" s="10" t="str">
        <f>Tableau1[[#This Row],[DOI]]</f>
        <v>doi: 10.1097/IOP.0000000000000657</v>
      </c>
      <c r="AC8982" s="13" t="str">
        <f>Tableau1[[#This Row],[Authors]]&amp;", "&amp;Tableau1[[#This Row],[Title]]&amp;" "&amp;Tableau1[[#This Row],[Journal]]&amp;". "&amp;Tableau1[[#This Row],[Year]]</f>
        <v>Zoroquiain P, Alghamdi S, Arthurs B, Levin L, Sheppard DC, Ralph B, Burnier J, Burnier MN., Eyelid Mycetoma Masquerading as Sebaceous Carcinoma. Ophthal Plast Reconstr Surg. 2017</v>
      </c>
    </row>
    <row r="8983" spans="1:29" x14ac:dyDescent="0.3">
      <c r="A8983">
        <v>6859</v>
      </c>
      <c r="B8983" t="s">
        <v>9733</v>
      </c>
      <c r="C8983" t="s">
        <v>19937</v>
      </c>
      <c r="D8983" t="s">
        <v>30167</v>
      </c>
      <c r="E8983" t="s">
        <v>2942</v>
      </c>
      <c r="F8983" s="10"/>
      <c r="G8983">
        <v>2017</v>
      </c>
      <c r="J8983">
        <v>0.8089860901962117</v>
      </c>
      <c r="L8983" t="s">
        <v>41218</v>
      </c>
      <c r="M8983">
        <v>28153808</v>
      </c>
      <c r="Q8983" s="10"/>
      <c r="R8983" s="11">
        <f t="shared" si="280"/>
        <v>0</v>
      </c>
      <c r="U8983" s="11">
        <f t="shared" si="281"/>
        <v>0</v>
      </c>
      <c r="Y8983" s="11">
        <f>IF(SUM(Tableau1[[#This Row],[Other access]:[Sci-hub access]])&gt;=1,1,0)</f>
        <v>0</v>
      </c>
      <c r="Z8983" s="12">
        <f>IF(OR(Tableau1[[#This Row],[Access R1 + S1+ T1 ]]&gt;=1,Tableau1[[#This Row],[Access V1 +W1 + X1]]&gt;=1),1,0)</f>
        <v>0</v>
      </c>
      <c r="AB8983" s="10" t="str">
        <f>Tableau1[[#This Row],[DOI]]</f>
        <v>doi: 10.1016/j.preteyeres.2017.01.006</v>
      </c>
      <c r="AC8983" s="13" t="str">
        <f>Tableau1[[#This Row],[Authors]]&amp;", "&amp;Tableau1[[#This Row],[Title]]&amp;" "&amp;Tableau1[[#This Row],[Journal]]&amp;". "&amp;Tableau1[[#This Row],[Year]]</f>
        <v>Johnson AA, Guziewicz KE, Lee CJ, Kalathur RC, Pulido JS, Marmorstein LY, Marmorstein AD., Bestrophin 1 and retinal disease. Prog Retin Eye Res. 2017</v>
      </c>
    </row>
    <row r="8984" spans="1:29" x14ac:dyDescent="0.3">
      <c r="A8984">
        <v>3664</v>
      </c>
      <c r="B8984" t="s">
        <v>6836</v>
      </c>
      <c r="C8984" t="s">
        <v>17077</v>
      </c>
      <c r="D8984" t="s">
        <v>27260</v>
      </c>
      <c r="E8984" t="s">
        <v>2490</v>
      </c>
      <c r="F8984" s="10"/>
      <c r="G8984">
        <v>2017</v>
      </c>
      <c r="J8984">
        <v>0.80903028278170619</v>
      </c>
      <c r="L8984" t="s">
        <v>38108</v>
      </c>
      <c r="M8984">
        <v>28549846</v>
      </c>
      <c r="Q8984" s="10"/>
      <c r="R8984" s="11">
        <f t="shared" si="280"/>
        <v>0</v>
      </c>
      <c r="U8984" s="11">
        <f t="shared" si="281"/>
        <v>0</v>
      </c>
      <c r="Y8984" s="11">
        <f>IF(SUM(Tableau1[[#This Row],[Other access]:[Sci-hub access]])&gt;=1,1,0)</f>
        <v>0</v>
      </c>
      <c r="Z8984" s="12">
        <f>IF(OR(Tableau1[[#This Row],[Access R1 + S1+ T1 ]]&gt;=1,Tableau1[[#This Row],[Access V1 +W1 + X1]]&gt;=1),1,0)</f>
        <v>0</v>
      </c>
      <c r="AB8984" s="10" t="str">
        <f>Tableau1[[#This Row],[DOI]]</f>
        <v>doi: 10.1016/j.ajo.2017.05.016</v>
      </c>
      <c r="AC8984" s="13" t="str">
        <f>Tableau1[[#This Row],[Authors]]&amp;", "&amp;Tableau1[[#This Row],[Title]]&amp;" "&amp;Tableau1[[#This Row],[Journal]]&amp;". "&amp;Tableau1[[#This Row],[Year]]</f>
        <v>McGuinness MB, Le J, Mitchell P, Gopinath B, Cerin E, Saksens NTM, Schick T, Hoyng CB, Guymer RH, Finger RP., Physical Activity and Age-related Macular Degeneration: A Systematic Literature Review and Meta-analysis. Am J Ophthalmol. 2017</v>
      </c>
    </row>
    <row r="8985" spans="1:29" x14ac:dyDescent="0.3">
      <c r="A8985">
        <v>9732</v>
      </c>
      <c r="B8985" t="s">
        <v>12278</v>
      </c>
      <c r="C8985" t="s">
        <v>22452</v>
      </c>
      <c r="D8985" t="s">
        <v>32726</v>
      </c>
      <c r="E8985" t="s">
        <v>2447</v>
      </c>
      <c r="F8985" s="10"/>
      <c r="G8985">
        <v>2017</v>
      </c>
      <c r="J8985">
        <v>0.80914924601967497</v>
      </c>
      <c r="L8985" t="s">
        <v>43996</v>
      </c>
      <c r="M8985">
        <v>27608284</v>
      </c>
      <c r="Q8985" s="10"/>
      <c r="R8985" s="11">
        <f t="shared" si="280"/>
        <v>0</v>
      </c>
      <c r="U8985" s="11">
        <f t="shared" si="281"/>
        <v>0</v>
      </c>
      <c r="Y8985" s="11">
        <f>IF(SUM(Tableau1[[#This Row],[Other access]:[Sci-hub access]])&gt;=1,1,0)</f>
        <v>0</v>
      </c>
      <c r="Z8985" s="12">
        <f>IF(OR(Tableau1[[#This Row],[Access R1 + S1+ T1 ]]&gt;=1,Tableau1[[#This Row],[Access V1 +W1 + X1]]&gt;=1),1,0)</f>
        <v>0</v>
      </c>
      <c r="AB8985" s="10" t="str">
        <f>Tableau1[[#This Row],[DOI]]</f>
        <v>doi: 10.1097/IOP.0000000000000772</v>
      </c>
      <c r="AC8985" s="13" t="str">
        <f>Tableau1[[#This Row],[Authors]]&amp;", "&amp;Tableau1[[#This Row],[Title]]&amp;" "&amp;Tableau1[[#This Row],[Journal]]&amp;". "&amp;Tableau1[[#This Row],[Year]]</f>
        <v>Pauly M, Naik M, Giridhar A., Conjunctival Squamous Cell Carcinoma With Orbital Extension. Ophthal Plast Reconstr Surg. 2017</v>
      </c>
    </row>
    <row r="8986" spans="1:29" x14ac:dyDescent="0.3">
      <c r="A8986">
        <v>457</v>
      </c>
      <c r="B8986" t="s">
        <v>3720</v>
      </c>
      <c r="C8986" t="s">
        <v>13980</v>
      </c>
      <c r="D8986" t="s">
        <v>24140</v>
      </c>
      <c r="E8986" t="s">
        <v>2511</v>
      </c>
      <c r="F8986" s="10"/>
      <c r="G8986">
        <v>2017</v>
      </c>
      <c r="J8986">
        <v>0.80920297068427616</v>
      </c>
      <c r="L8986" t="s">
        <v>34961</v>
      </c>
      <c r="M8986">
        <v>29208843</v>
      </c>
      <c r="Q8986" s="10"/>
      <c r="R8986" s="11">
        <f t="shared" si="280"/>
        <v>0</v>
      </c>
      <c r="U8986" s="11">
        <f t="shared" si="281"/>
        <v>0</v>
      </c>
      <c r="Y8986" s="11">
        <f>IF(SUM(Tableau1[[#This Row],[Other access]:[Sci-hub access]])&gt;=1,1,0)</f>
        <v>0</v>
      </c>
      <c r="Z8986" s="12">
        <f>IF(OR(Tableau1[[#This Row],[Access R1 + S1+ T1 ]]&gt;=1,Tableau1[[#This Row],[Access V1 +W1 + X1]]&gt;=1),1,0)</f>
        <v>0</v>
      </c>
      <c r="AB8986" s="10" t="str">
        <f>Tableau1[[#This Row],[DOI]]</f>
        <v>doi: 10.4103/ijo.IJO_743_17</v>
      </c>
      <c r="AC8986" s="13" t="str">
        <f>Tableau1[[#This Row],[Authors]]&amp;", "&amp;Tableau1[[#This Row],[Title]]&amp;" "&amp;Tableau1[[#This Row],[Journal]]&amp;". "&amp;Tableau1[[#This Row],[Year]]</f>
        <v>Galvis V, Carreño NI, Tello A, Laiton AN., Severe pigment dispersion after iris-claw phakic intraocular lens implantation. Indian J Ophthalmol. 2017</v>
      </c>
    </row>
    <row r="8987" spans="1:29" ht="28.8" x14ac:dyDescent="0.3">
      <c r="A8987">
        <v>2018</v>
      </c>
      <c r="B8987" t="s">
        <v>5257</v>
      </c>
      <c r="C8987" t="s">
        <v>15503</v>
      </c>
      <c r="D8987" t="s">
        <v>25679</v>
      </c>
      <c r="E8987" t="s">
        <v>2451</v>
      </c>
      <c r="F8987" s="10"/>
      <c r="G8987">
        <v>2017</v>
      </c>
      <c r="J8987">
        <v>0.80921586480479457</v>
      </c>
      <c r="L8987" t="s">
        <v>36489</v>
      </c>
      <c r="M8987">
        <v>28832635</v>
      </c>
      <c r="Q8987" s="10"/>
      <c r="R8987" s="11">
        <f t="shared" si="280"/>
        <v>0</v>
      </c>
      <c r="U8987" s="11">
        <f t="shared" si="281"/>
        <v>0</v>
      </c>
      <c r="Y8987" s="11">
        <f>IF(SUM(Tableau1[[#This Row],[Other access]:[Sci-hub access]])&gt;=1,1,0)</f>
        <v>0</v>
      </c>
      <c r="Z8987" s="12">
        <f>IF(OR(Tableau1[[#This Row],[Access R1 + S1+ T1 ]]&gt;=1,Tableau1[[#This Row],[Access V1 +W1 + X1]]&gt;=1),1,0)</f>
        <v>0</v>
      </c>
      <c r="AB8987" s="10" t="str">
        <f>Tableau1[[#This Row],[DOI]]</f>
        <v>doi: 10.1371/journal.pone.0183320</v>
      </c>
      <c r="AC8987" s="13" t="str">
        <f>Tableau1[[#This Row],[Authors]]&amp;", "&amp;Tableau1[[#This Row],[Title]]&amp;" "&amp;Tableau1[[#This Row],[Journal]]&amp;". "&amp;Tableau1[[#This Row],[Year]]</f>
        <v>Jee K, Rodrigues M, Kashiwabuchi F, Applewhite BP, Han I, Lutty G, Goldberg MF, Semenza GL, Montaner S, Sodhi A., Expression of the angiogenic mediator, angiopoietin-like 4, in the eyes of patients with proliferative sickle retinopathy. PLoS One. 2017</v>
      </c>
    </row>
    <row r="8988" spans="1:29" x14ac:dyDescent="0.3">
      <c r="A8988">
        <v>4412</v>
      </c>
      <c r="B8988" t="s">
        <v>7539</v>
      </c>
      <c r="C8988" t="s">
        <v>17775</v>
      </c>
      <c r="D8988" t="s">
        <v>27968</v>
      </c>
      <c r="E8988" t="s">
        <v>3235</v>
      </c>
      <c r="F8988" s="10"/>
      <c r="G8988">
        <v>2017</v>
      </c>
      <c r="J8988">
        <v>0.8095012610326936</v>
      </c>
      <c r="L8988" t="s">
        <v>38834</v>
      </c>
      <c r="M8988">
        <v>28446179</v>
      </c>
      <c r="Q8988" s="10"/>
      <c r="R8988" s="11">
        <f t="shared" si="280"/>
        <v>0</v>
      </c>
      <c r="U8988" s="11">
        <f t="shared" si="281"/>
        <v>0</v>
      </c>
      <c r="Y8988" s="11">
        <f>IF(SUM(Tableau1[[#This Row],[Other access]:[Sci-hub access]])&gt;=1,1,0)</f>
        <v>0</v>
      </c>
      <c r="Z8988" s="12">
        <f>IF(OR(Tableau1[[#This Row],[Access R1 + S1+ T1 ]]&gt;=1,Tableau1[[#This Row],[Access V1 +W1 + X1]]&gt;=1),1,0)</f>
        <v>0</v>
      </c>
      <c r="AB8988" s="10" t="str">
        <f>Tableau1[[#This Row],[DOI]]</f>
        <v>doi: 10.1186/s12974-017-0868-8</v>
      </c>
      <c r="AC8988" s="13" t="str">
        <f>Tableau1[[#This Row],[Authors]]&amp;", "&amp;Tableau1[[#This Row],[Title]]&amp;" "&amp;Tableau1[[#This Row],[Journal]]&amp;". "&amp;Tableau1[[#This Row],[Year]]</f>
        <v>Williams PA, Braine CE, Foxworth NE, Cochran KE, John SWM., GlyCAM1 negatively regulates monocyte entry into the optic nerve head and contributes to radiation-based protection in glaucoma. J Neuroinflammation. 2017</v>
      </c>
    </row>
    <row r="8989" spans="1:29" x14ac:dyDescent="0.3">
      <c r="A8989">
        <v>2965</v>
      </c>
      <c r="B8989" t="s">
        <v>6160</v>
      </c>
      <c r="C8989" t="s">
        <v>16405</v>
      </c>
      <c r="D8989" t="s">
        <v>26584</v>
      </c>
      <c r="E8989" t="s">
        <v>2465</v>
      </c>
      <c r="F8989" s="10"/>
      <c r="G8989">
        <v>2017</v>
      </c>
      <c r="J8989">
        <v>0.80961283677637108</v>
      </c>
      <c r="L8989" t="s">
        <v>37421</v>
      </c>
      <c r="M8989">
        <v>28658128</v>
      </c>
      <c r="Q8989" s="10"/>
      <c r="R8989" s="11">
        <f t="shared" si="280"/>
        <v>0</v>
      </c>
      <c r="U8989" s="11">
        <f t="shared" si="281"/>
        <v>0</v>
      </c>
      <c r="Y8989" s="11">
        <f>IF(SUM(Tableau1[[#This Row],[Other access]:[Sci-hub access]])&gt;=1,1,0)</f>
        <v>0</v>
      </c>
      <c r="Z8989" s="12">
        <f>IF(OR(Tableau1[[#This Row],[Access R1 + S1+ T1 ]]&gt;=1,Tableau1[[#This Row],[Access V1 +W1 + X1]]&gt;=1),1,0)</f>
        <v>0</v>
      </c>
      <c r="AB8989" s="10" t="str">
        <f>Tableau1[[#This Row],[DOI]]</f>
        <v>doi: 10.1097/MD.0000000000007291</v>
      </c>
      <c r="AC8989" s="13" t="str">
        <f>Tableau1[[#This Row],[Authors]]&amp;", "&amp;Tableau1[[#This Row],[Title]]&amp;" "&amp;Tableau1[[#This Row],[Journal]]&amp;". "&amp;Tableau1[[#This Row],[Year]]</f>
        <v>Liu K, He W, Zhao J, Zeng Y, Cheng H., Association of WDR36 polymorphisms with primary open angle glaucoma: A systematic review and meta-analysis. Medicine (Baltimore). 2017</v>
      </c>
    </row>
    <row r="8990" spans="1:29" x14ac:dyDescent="0.3">
      <c r="A8990">
        <v>462</v>
      </c>
      <c r="B8990" t="s">
        <v>3725</v>
      </c>
      <c r="C8990" t="s">
        <v>13985</v>
      </c>
      <c r="D8990" t="s">
        <v>24145</v>
      </c>
      <c r="E8990" t="s">
        <v>2511</v>
      </c>
      <c r="F8990" s="10"/>
      <c r="G8990">
        <v>2017</v>
      </c>
      <c r="J8990">
        <v>0.80972429119872735</v>
      </c>
      <c r="L8990" t="s">
        <v>34966</v>
      </c>
      <c r="M8990">
        <v>29208837</v>
      </c>
      <c r="Q8990" s="10"/>
      <c r="R8990" s="11">
        <f t="shared" si="280"/>
        <v>0</v>
      </c>
      <c r="U8990" s="11">
        <f t="shared" si="281"/>
        <v>0</v>
      </c>
      <c r="Y8990" s="11">
        <f>IF(SUM(Tableau1[[#This Row],[Other access]:[Sci-hub access]])&gt;=1,1,0)</f>
        <v>0</v>
      </c>
      <c r="Z8990" s="12">
        <f>IF(OR(Tableau1[[#This Row],[Access R1 + S1+ T1 ]]&gt;=1,Tableau1[[#This Row],[Access V1 +W1 + X1]]&gt;=1),1,0)</f>
        <v>0</v>
      </c>
      <c r="AB8990" s="10" t="str">
        <f>Tableau1[[#This Row],[DOI]]</f>
        <v>doi: 10.4103/ijo.IJO_842_17</v>
      </c>
      <c r="AC8990" s="13" t="str">
        <f>Tableau1[[#This Row],[Authors]]&amp;", "&amp;Tableau1[[#This Row],[Title]]&amp;" "&amp;Tableau1[[#This Row],[Journal]]&amp;". "&amp;Tableau1[[#This Row],[Year]]</f>
        <v>Kelkar AS, Chang DF, Kelkar JA, Mehta HM, Lahane T, Parekh R., Antibiotic prophylaxis practice patterns for cataract surgery in India - Results from an online survey. Indian J Ophthalmol. 2017</v>
      </c>
    </row>
    <row r="8991" spans="1:29" x14ac:dyDescent="0.3">
      <c r="A8991">
        <v>7604</v>
      </c>
      <c r="B8991" t="s">
        <v>10391</v>
      </c>
      <c r="C8991" t="s">
        <v>20591</v>
      </c>
      <c r="D8991" t="s">
        <v>30826</v>
      </c>
      <c r="E8991" t="s">
        <v>2451</v>
      </c>
      <c r="F8991" s="10"/>
      <c r="G8991">
        <v>2017</v>
      </c>
      <c r="J8991">
        <v>0.80992605494081615</v>
      </c>
      <c r="L8991" t="s">
        <v>41958</v>
      </c>
      <c r="M8991">
        <v>28076398</v>
      </c>
      <c r="Q8991" s="10"/>
      <c r="R8991" s="11">
        <f t="shared" si="280"/>
        <v>0</v>
      </c>
      <c r="U8991" s="11">
        <f t="shared" si="281"/>
        <v>0</v>
      </c>
      <c r="Y8991" s="11">
        <f>IF(SUM(Tableau1[[#This Row],[Other access]:[Sci-hub access]])&gt;=1,1,0)</f>
        <v>0</v>
      </c>
      <c r="Z8991" s="12">
        <f>IF(OR(Tableau1[[#This Row],[Access R1 + S1+ T1 ]]&gt;=1,Tableau1[[#This Row],[Access V1 +W1 + X1]]&gt;=1),1,0)</f>
        <v>0</v>
      </c>
      <c r="AB8991" s="10" t="str">
        <f>Tableau1[[#This Row],[DOI]]</f>
        <v>doi: 10.1371/journal.pone.0169226</v>
      </c>
      <c r="AC8991" s="13" t="str">
        <f>Tableau1[[#This Row],[Authors]]&amp;", "&amp;Tableau1[[#This Row],[Title]]&amp;" "&amp;Tableau1[[#This Row],[Journal]]&amp;". "&amp;Tableau1[[#This Row],[Year]]</f>
        <v>Jin HS, Kim J, Kwak W, Jeong H, Lim GB, Lee CG., Identification of a Novel Mutation in BRD4 that Causes Autosomal Dominant Syndromic Congenital Cataracts Associated with Other Neuro-Skeletal Anomalies. PLoS One. 2017</v>
      </c>
    </row>
    <row r="8992" spans="1:29" x14ac:dyDescent="0.3">
      <c r="A8992">
        <v>7716</v>
      </c>
      <c r="B8992" t="s">
        <v>10484</v>
      </c>
      <c r="C8992" t="s">
        <v>20680</v>
      </c>
      <c r="D8992" t="s">
        <v>30920</v>
      </c>
      <c r="E8992" t="s">
        <v>2467</v>
      </c>
      <c r="F8992" s="10"/>
      <c r="G8992">
        <v>2017</v>
      </c>
      <c r="J8992">
        <v>0.81004760858625269</v>
      </c>
      <c r="L8992" t="s">
        <v>42067</v>
      </c>
      <c r="M8992">
        <v>28060396</v>
      </c>
      <c r="Q8992" s="10"/>
      <c r="R8992" s="11">
        <f t="shared" si="280"/>
        <v>0</v>
      </c>
      <c r="U8992" s="11">
        <f t="shared" si="281"/>
        <v>0</v>
      </c>
      <c r="Y8992" s="11">
        <f>IF(SUM(Tableau1[[#This Row],[Other access]:[Sci-hub access]])&gt;=1,1,0)</f>
        <v>0</v>
      </c>
      <c r="Z8992" s="12">
        <f>IF(OR(Tableau1[[#This Row],[Access R1 + S1+ T1 ]]&gt;=1,Tableau1[[#This Row],[Access V1 +W1 + X1]]&gt;=1),1,0)</f>
        <v>0</v>
      </c>
      <c r="AB8992" s="10" t="str">
        <f>Tableau1[[#This Row],[DOI]]</f>
        <v>doi: 10.3928/23258160-20161219-09</v>
      </c>
      <c r="AC8992" s="13" t="str">
        <f>Tableau1[[#This Row],[Authors]]&amp;", "&amp;Tableau1[[#This Row],[Title]]&amp;" "&amp;Tableau1[[#This Row],[Journal]]&amp;". "&amp;Tableau1[[#This Row],[Year]]</f>
        <v>Rizzo S, Savastano A, Bacherini D, Savastano MC., Vascular Features of Full-Thickness Macular Hole by OCT Angiography. Ophthalmic Surg Lasers Imaging Retina. 2017</v>
      </c>
    </row>
    <row r="8993" spans="1:29" x14ac:dyDescent="0.3">
      <c r="A8993">
        <v>4604</v>
      </c>
      <c r="B8993" t="s">
        <v>7724</v>
      </c>
      <c r="C8993" t="s">
        <v>17959</v>
      </c>
      <c r="D8993" t="s">
        <v>28153</v>
      </c>
      <c r="E8993" t="s">
        <v>2835</v>
      </c>
      <c r="F8993" s="10"/>
      <c r="G8993">
        <v>2017</v>
      </c>
      <c r="J8993">
        <v>0.81007389333162727</v>
      </c>
      <c r="L8993" t="s">
        <v>39022</v>
      </c>
      <c r="M8993">
        <v>28427181</v>
      </c>
      <c r="Q8993" s="10"/>
      <c r="R8993" s="11">
        <f t="shared" si="280"/>
        <v>0</v>
      </c>
      <c r="U8993" s="11">
        <f t="shared" si="281"/>
        <v>0</v>
      </c>
      <c r="Y8993" s="11">
        <f>IF(SUM(Tableau1[[#This Row],[Other access]:[Sci-hub access]])&gt;=1,1,0)</f>
        <v>0</v>
      </c>
      <c r="Z8993" s="12">
        <f>IF(OR(Tableau1[[#This Row],[Access R1 + S1+ T1 ]]&gt;=1,Tableau1[[#This Row],[Access V1 +W1 + X1]]&gt;=1),1,0)</f>
        <v>0</v>
      </c>
      <c r="AB8993" s="10" t="str">
        <f>Tableau1[[#This Row],[DOI]]</f>
        <v>doi: 10.18632/oncotarget.15825</v>
      </c>
      <c r="AC8993" s="13" t="str">
        <f>Tableau1[[#This Row],[Authors]]&amp;", "&amp;Tableau1[[#This Row],[Title]]&amp;" "&amp;Tableau1[[#This Row],[Journal]]&amp;". "&amp;Tableau1[[#This Row],[Year]]</f>
        <v>Ying Y, Ueta T, Jiang S, Lin H, Wang Y, Vavvas D, Wen R, Chen YG, Luo Z., Metformin inhibits ALK1-mediated angiogenesis via activation of AMPK. Oncotarget. 2017</v>
      </c>
    </row>
    <row r="8994" spans="1:29" x14ac:dyDescent="0.3">
      <c r="A8994">
        <v>9463</v>
      </c>
      <c r="B8994" t="s">
        <v>12030</v>
      </c>
      <c r="C8994" t="s">
        <v>22206</v>
      </c>
      <c r="D8994" t="s">
        <v>32476</v>
      </c>
      <c r="E8994" t="s">
        <v>2486</v>
      </c>
      <c r="F8994" s="10"/>
      <c r="G8994">
        <v>2017</v>
      </c>
      <c r="J8994">
        <v>0.81011226189802199</v>
      </c>
      <c r="L8994" t="s">
        <v>43746</v>
      </c>
      <c r="M8994">
        <v>27681817</v>
      </c>
      <c r="Q8994" s="10"/>
      <c r="R8994" s="11">
        <f t="shared" si="280"/>
        <v>0</v>
      </c>
      <c r="U8994" s="11">
        <f t="shared" si="281"/>
        <v>0</v>
      </c>
      <c r="Y8994" s="11">
        <f>IF(SUM(Tableau1[[#This Row],[Other access]:[Sci-hub access]])&gt;=1,1,0)</f>
        <v>0</v>
      </c>
      <c r="Z8994" s="12">
        <f>IF(OR(Tableau1[[#This Row],[Access R1 + S1+ T1 ]]&gt;=1,Tableau1[[#This Row],[Access V1 +W1 + X1]]&gt;=1),1,0)</f>
        <v>0</v>
      </c>
      <c r="AB8994" s="10" t="str">
        <f>Tableau1[[#This Row],[DOI]]</f>
        <v>doi: 10.1111/aos.13225</v>
      </c>
      <c r="AC8994" s="13" t="str">
        <f>Tableau1[[#This Row],[Authors]]&amp;", "&amp;Tableau1[[#This Row],[Title]]&amp;" "&amp;Tableau1[[#This Row],[Journal]]&amp;". "&amp;Tableau1[[#This Row],[Year]]</f>
        <v>Caramoy A, Engel L, Koch KR, Kirchhof B, Cursiefen C, Heindl LM., Multiple imaging modalities for the detection of optic nerve head drusen: Is echography still mandatory? Acta Ophthalmol. 2017</v>
      </c>
    </row>
    <row r="8995" spans="1:29" x14ac:dyDescent="0.3">
      <c r="A8995">
        <v>8708</v>
      </c>
      <c r="B8995" t="s">
        <v>11356</v>
      </c>
      <c r="C8995" t="s">
        <v>21541</v>
      </c>
      <c r="D8995" t="s">
        <v>31796</v>
      </c>
      <c r="E8995" t="s">
        <v>34434</v>
      </c>
      <c r="F8995" s="10"/>
      <c r="G8995">
        <v>2017</v>
      </c>
      <c r="J8995">
        <v>0.81018454511170779</v>
      </c>
      <c r="L8995" t="s">
        <v>43044</v>
      </c>
      <c r="M8995">
        <v>27859858</v>
      </c>
      <c r="Q8995" s="10"/>
      <c r="R8995" s="11">
        <f t="shared" si="280"/>
        <v>0</v>
      </c>
      <c r="U8995" s="11">
        <f t="shared" si="281"/>
        <v>0</v>
      </c>
      <c r="Y8995" s="11">
        <f>IF(SUM(Tableau1[[#This Row],[Other access]:[Sci-hub access]])&gt;=1,1,0)</f>
        <v>0</v>
      </c>
      <c r="Z8995" s="12">
        <f>IF(OR(Tableau1[[#This Row],[Access R1 + S1+ T1 ]]&gt;=1,Tableau1[[#This Row],[Access V1 +W1 + X1]]&gt;=1),1,0)</f>
        <v>0</v>
      </c>
      <c r="AB8995" s="10" t="str">
        <f>Tableau1[[#This Row],[DOI]]</f>
        <v>doi: 10.1002/jmri.25528</v>
      </c>
      <c r="AC8995" s="13" t="str">
        <f>Tableau1[[#This Row],[Authors]]&amp;", "&amp;Tableau1[[#This Row],[Title]]&amp;" "&amp;Tableau1[[#This Row],[Journal]]&amp;". "&amp;Tableau1[[#This Row],[Year]]</f>
        <v>Wan H, He H, Zhang F, Sha Y, Tian G., Diffusion-weighted imaging helps differentiate multiple sclerosis and neuromyelitis optica-related acute optic neuritis. J Magn Reson Imaging. 2017</v>
      </c>
    </row>
    <row r="8996" spans="1:29" x14ac:dyDescent="0.3">
      <c r="A8996">
        <v>2073</v>
      </c>
      <c r="B8996" t="s">
        <v>5312</v>
      </c>
      <c r="C8996" t="s">
        <v>15557</v>
      </c>
      <c r="D8996" t="s">
        <v>25734</v>
      </c>
      <c r="E8996" t="s">
        <v>2511</v>
      </c>
      <c r="F8996" s="10"/>
      <c r="G8996">
        <v>2017</v>
      </c>
      <c r="J8996">
        <v>0.81020805710440702</v>
      </c>
      <c r="L8996" t="s">
        <v>36544</v>
      </c>
      <c r="M8996">
        <v>28820169</v>
      </c>
      <c r="Q8996" s="10"/>
      <c r="R8996" s="11">
        <f t="shared" si="280"/>
        <v>0</v>
      </c>
      <c r="U8996" s="11">
        <f t="shared" si="281"/>
        <v>0</v>
      </c>
      <c r="Y8996" s="11">
        <f>IF(SUM(Tableau1[[#This Row],[Other access]:[Sci-hub access]])&gt;=1,1,0)</f>
        <v>0</v>
      </c>
      <c r="Z8996" s="12">
        <f>IF(OR(Tableau1[[#This Row],[Access R1 + S1+ T1 ]]&gt;=1,Tableau1[[#This Row],[Access V1 +W1 + X1]]&gt;=1),1,0)</f>
        <v>0</v>
      </c>
      <c r="AB8996" s="10" t="str">
        <f>Tableau1[[#This Row],[DOI]]</f>
        <v>doi: 10.4103/ijo.IJO_1003_16</v>
      </c>
      <c r="AC8996" s="13" t="str">
        <f>Tableau1[[#This Row],[Authors]]&amp;", "&amp;Tableau1[[#This Row],[Title]]&amp;" "&amp;Tableau1[[#This Row],[Journal]]&amp;". "&amp;Tableau1[[#This Row],[Year]]</f>
        <v>Bansal A, Bhende M, Sharma T, Bhende P, Mukherjee S., Aflibercept for recurrent or recalcitrant polypoidal choroidal vasculopathy in Indian eyes: Early experience. Indian J Ophthalmol. 2017</v>
      </c>
    </row>
    <row r="8997" spans="1:29" x14ac:dyDescent="0.3">
      <c r="A8997">
        <v>5762</v>
      </c>
      <c r="B8997" t="s">
        <v>8785</v>
      </c>
      <c r="C8997" t="s">
        <v>19003</v>
      </c>
      <c r="D8997" t="s">
        <v>29215</v>
      </c>
      <c r="E8997" t="s">
        <v>2462</v>
      </c>
      <c r="F8997" s="10"/>
      <c r="G8997">
        <v>2017</v>
      </c>
      <c r="J8997">
        <v>0.8102257904483493</v>
      </c>
      <c r="L8997" t="s">
        <v>40144</v>
      </c>
      <c r="M8997">
        <v>28288588</v>
      </c>
      <c r="Q8997" s="10"/>
      <c r="R8997" s="11">
        <f t="shared" si="280"/>
        <v>0</v>
      </c>
      <c r="U8997" s="11">
        <f t="shared" si="281"/>
        <v>0</v>
      </c>
      <c r="Y8997" s="11">
        <f>IF(SUM(Tableau1[[#This Row],[Other access]:[Sci-hub access]])&gt;=1,1,0)</f>
        <v>0</v>
      </c>
      <c r="Z8997" s="12">
        <f>IF(OR(Tableau1[[#This Row],[Access R1 + S1+ T1 ]]&gt;=1,Tableau1[[#This Row],[Access V1 +W1 + X1]]&gt;=1),1,0)</f>
        <v>0</v>
      </c>
      <c r="AB8997" s="10" t="str">
        <f>Tableau1[[#This Row],[DOI]]</f>
        <v>doi: 10.1186/s12886-017-0424-4</v>
      </c>
      <c r="AC8997" s="13" t="str">
        <f>Tableau1[[#This Row],[Authors]]&amp;", "&amp;Tableau1[[#This Row],[Title]]&amp;" "&amp;Tableau1[[#This Row],[Journal]]&amp;". "&amp;Tableau1[[#This Row],[Year]]</f>
        <v>Zhang KK, He WW, Lu Y, Zhu XJ., Siderotic cataract with no signs of intraocular foreign body. BMC Ophthalmol. 2017</v>
      </c>
    </row>
    <row r="8998" spans="1:29" x14ac:dyDescent="0.3">
      <c r="A8998">
        <v>534</v>
      </c>
      <c r="B8998" t="s">
        <v>3797</v>
      </c>
      <c r="C8998" t="s">
        <v>14054</v>
      </c>
      <c r="D8998" t="s">
        <v>24217</v>
      </c>
      <c r="E8998" t="s">
        <v>2752</v>
      </c>
      <c r="F8998" s="10"/>
      <c r="G8998">
        <v>2017</v>
      </c>
      <c r="J8998">
        <v>0.81024054674497226</v>
      </c>
      <c r="L8998" t="s">
        <v>35034</v>
      </c>
      <c r="M8998">
        <v>29190298</v>
      </c>
      <c r="Q8998" s="10"/>
      <c r="R8998" s="11">
        <f t="shared" si="280"/>
        <v>0</v>
      </c>
      <c r="U8998" s="11">
        <f t="shared" si="281"/>
        <v>0</v>
      </c>
      <c r="Y8998" s="11">
        <f>IF(SUM(Tableau1[[#This Row],[Other access]:[Sci-hub access]])&gt;=1,1,0)</f>
        <v>0</v>
      </c>
      <c r="Z8998" s="12">
        <f>IF(OR(Tableau1[[#This Row],[Access R1 + S1+ T1 ]]&gt;=1,Tableau1[[#This Row],[Access V1 +W1 + X1]]&gt;=1),1,0)</f>
        <v>0</v>
      </c>
      <c r="AB8998" s="10" t="str">
        <f>Tableau1[[#This Row],[DOI]]</f>
        <v>doi: 10.1371/journal.pntd.0006019</v>
      </c>
      <c r="AC8998" s="13" t="str">
        <f>Tableau1[[#This Row],[Authors]]&amp;", "&amp;Tableau1[[#This Row],[Title]]&amp;" "&amp;Tableau1[[#This Row],[Journal]]&amp;". "&amp;Tableau1[[#This Row],[Year]]</f>
        <v>West SK, Ansah D, Munoz B, Funga N, Mkocha H., The "F" in SAFE: Reliability of assessing clean faces for trachoma control in the field. PLoS Negl Trop Dis. 2017</v>
      </c>
    </row>
    <row r="8999" spans="1:29" x14ac:dyDescent="0.3">
      <c r="A8999">
        <v>3304</v>
      </c>
      <c r="B8999" t="s">
        <v>6486</v>
      </c>
      <c r="C8999" t="s">
        <v>16729</v>
      </c>
      <c r="D8999" t="s">
        <v>26910</v>
      </c>
      <c r="E8999" t="s">
        <v>2495</v>
      </c>
      <c r="F8999" s="10"/>
      <c r="G8999">
        <v>2017</v>
      </c>
      <c r="J8999">
        <v>0.81030558931570473</v>
      </c>
      <c r="L8999" t="s">
        <v>37757</v>
      </c>
      <c r="M8999">
        <v>28604573</v>
      </c>
      <c r="Q8999" s="10"/>
      <c r="R8999" s="11">
        <f t="shared" si="280"/>
        <v>0</v>
      </c>
      <c r="U8999" s="11">
        <f t="shared" si="281"/>
        <v>0</v>
      </c>
      <c r="Y8999" s="11">
        <f>IF(SUM(Tableau1[[#This Row],[Other access]:[Sci-hub access]])&gt;=1,1,0)</f>
        <v>0</v>
      </c>
      <c r="Z8999" s="12">
        <f>IF(OR(Tableau1[[#This Row],[Access R1 + S1+ T1 ]]&gt;=1,Tableau1[[#This Row],[Access V1 +W1 + X1]]&gt;=1),1,0)</f>
        <v>0</v>
      </c>
      <c r="AB8999" s="10" t="str">
        <f>Tableau1[[#This Row],[DOI]]</f>
        <v>doi: 10.1097/OPX.0000000000001092</v>
      </c>
      <c r="AC8999" s="13" t="str">
        <f>Tableau1[[#This Row],[Authors]]&amp;", "&amp;Tableau1[[#This Row],[Title]]&amp;" "&amp;Tableau1[[#This Row],[Journal]]&amp;". "&amp;Tableau1[[#This Row],[Year]]</f>
        <v>Yasar E, Yildirim N, Atalay E, Tambova E, Colak E., Pupillometry as a Screening Tool to Detect Pseudoexfoliation Syndrome. Optom Vis Sci. 2017</v>
      </c>
    </row>
    <row r="9000" spans="1:29" x14ac:dyDescent="0.3">
      <c r="A9000">
        <v>11046</v>
      </c>
      <c r="B9000" t="s">
        <v>13468</v>
      </c>
      <c r="C9000" t="s">
        <v>23630</v>
      </c>
      <c r="D9000" t="s">
        <v>33922</v>
      </c>
      <c r="E9000" t="s">
        <v>2469</v>
      </c>
      <c r="F9000" s="10"/>
      <c r="G9000">
        <v>2017</v>
      </c>
      <c r="J9000">
        <v>0.81035066383058652</v>
      </c>
      <c r="L9000" t="s">
        <v>45287</v>
      </c>
      <c r="M9000">
        <v>26270771</v>
      </c>
      <c r="Q9000" s="10"/>
      <c r="R9000" s="11">
        <f t="shared" si="280"/>
        <v>0</v>
      </c>
      <c r="U9000" s="11">
        <f t="shared" si="281"/>
        <v>0</v>
      </c>
      <c r="Y9000" s="11">
        <f>IF(SUM(Tableau1[[#This Row],[Other access]:[Sci-hub access]])&gt;=1,1,0)</f>
        <v>0</v>
      </c>
      <c r="Z9000" s="12">
        <f>IF(OR(Tableau1[[#This Row],[Access R1 + S1+ T1 ]]&gt;=1,Tableau1[[#This Row],[Access V1 +W1 + X1]]&gt;=1),1,0)</f>
        <v>0</v>
      </c>
      <c r="AB9000" s="10" t="str">
        <f>Tableau1[[#This Row],[DOI]]</f>
        <v>doi: 10.3109/08820538.2015.1053622</v>
      </c>
      <c r="AC9000" s="13" t="str">
        <f>Tableau1[[#This Row],[Authors]]&amp;", "&amp;Tableau1[[#This Row],[Title]]&amp;" "&amp;Tableau1[[#This Row],[Journal]]&amp;". "&amp;Tableau1[[#This Row],[Year]]</f>
        <v>Moschos MM, Chatziralli IP, Stamatakis G, Papakonstantinou VD, Tsatsos M, Demopoulos CA., In Vitro Effects of Anti-Glaucomatous Eye Drops on Platelet-Activating Factor and its Metabolism. Semin Ophthalmol. 2017</v>
      </c>
    </row>
    <row r="9001" spans="1:29" ht="28.8" x14ac:dyDescent="0.3">
      <c r="A9001">
        <v>4287</v>
      </c>
      <c r="B9001" t="s">
        <v>7420</v>
      </c>
      <c r="C9001" t="s">
        <v>17656</v>
      </c>
      <c r="D9001" t="s">
        <v>27848</v>
      </c>
      <c r="E9001" t="s">
        <v>34195</v>
      </c>
      <c r="F9001" s="10"/>
      <c r="G9001">
        <v>2017</v>
      </c>
      <c r="J9001">
        <v>0.81040613256396854</v>
      </c>
      <c r="L9001" t="s">
        <v>38713</v>
      </c>
      <c r="M9001">
        <v>28457994</v>
      </c>
      <c r="Q9001" s="10"/>
      <c r="R9001" s="11">
        <f t="shared" si="280"/>
        <v>0</v>
      </c>
      <c r="U9001" s="11">
        <f t="shared" si="281"/>
        <v>0</v>
      </c>
      <c r="Y9001" s="11">
        <f>IF(SUM(Tableau1[[#This Row],[Other access]:[Sci-hub access]])&gt;=1,1,0)</f>
        <v>0</v>
      </c>
      <c r="Z9001" s="12">
        <f>IF(OR(Tableau1[[#This Row],[Access R1 + S1+ T1 ]]&gt;=1,Tableau1[[#This Row],[Access V1 +W1 + X1]]&gt;=1),1,0)</f>
        <v>0</v>
      </c>
      <c r="AB9001" s="10" t="str">
        <f>Tableau1[[#This Row],[DOI]]</f>
        <v>doi: 10.1016/j.jacl.2017.03.007</v>
      </c>
      <c r="AC9001" s="13" t="str">
        <f>Tableau1[[#This Row],[Authors]]&amp;", "&amp;Tableau1[[#This Row],[Title]]&amp;" "&amp;Tableau1[[#This Row],[Journal]]&amp;". "&amp;Tableau1[[#This Row],[Year]]</f>
        <v>Kady N, Yan Y, Salazar T, Wang Q, Chakravarthy H, Huang C, Beli E, Navitskaya S, Grant M, Busik J., Increase in acid sphingomyelinase level in human retinal endothelial cells and CD34(+) circulating angiogenic cells isolated from diabetic individuals is associated with dysfunctional retinal vasculature and vascular repair process in diabetes. J Clin Lipidol. 2017</v>
      </c>
    </row>
    <row r="9002" spans="1:29" ht="28.8" x14ac:dyDescent="0.3">
      <c r="A9002">
        <v>2913</v>
      </c>
      <c r="B9002" t="s">
        <v>6112</v>
      </c>
      <c r="C9002" t="s">
        <v>16358</v>
      </c>
      <c r="D9002" t="s">
        <v>26536</v>
      </c>
      <c r="E9002" t="s">
        <v>2697</v>
      </c>
      <c r="F9002" s="10"/>
      <c r="G9002">
        <v>2017</v>
      </c>
      <c r="J9002">
        <v>0.8104500849655375</v>
      </c>
      <c r="L9002" t="s">
        <v>37371</v>
      </c>
      <c r="M9002">
        <v>28665696</v>
      </c>
      <c r="Q9002" s="10"/>
      <c r="R9002" s="11">
        <f t="shared" si="280"/>
        <v>0</v>
      </c>
      <c r="U9002" s="11">
        <f t="shared" si="281"/>
        <v>0</v>
      </c>
      <c r="Y9002" s="11">
        <f>IF(SUM(Tableau1[[#This Row],[Other access]:[Sci-hub access]])&gt;=1,1,0)</f>
        <v>0</v>
      </c>
      <c r="Z9002" s="12">
        <f>IF(OR(Tableau1[[#This Row],[Access R1 + S1+ T1 ]]&gt;=1,Tableau1[[#This Row],[Access V1 +W1 + X1]]&gt;=1),1,0)</f>
        <v>0</v>
      </c>
      <c r="AB9002" s="10" t="str">
        <f>Tableau1[[#This Row],[DOI]]</f>
        <v>doi: 10.1089/gtmb.2017.0009</v>
      </c>
      <c r="AC9002" s="13" t="str">
        <f>Tableau1[[#This Row],[Authors]]&amp;", "&amp;Tableau1[[#This Row],[Title]]&amp;" "&amp;Tableau1[[#This Row],[Journal]]&amp;". "&amp;Tableau1[[#This Row],[Year]]</f>
        <v>Zhang XH, Shen M, Liu L, Li FM, Hu PC, Hua Q, Zhang J, Pang LN, Lu HW, Wang ZM, Chu X, Huang W., Association Analysis of Single Nucleotide Polymorphisms in C1QTNF6, RAC2, and an Intergenic Region at 14q32.2 with Graves' Disease in Chinese Han Population. Genet Test Mol Biomarkers. 2017</v>
      </c>
    </row>
    <row r="9003" spans="1:29" x14ac:dyDescent="0.3">
      <c r="A9003">
        <v>97</v>
      </c>
      <c r="B9003" t="s">
        <v>3360</v>
      </c>
      <c r="C9003" t="s">
        <v>13621</v>
      </c>
      <c r="D9003" t="s">
        <v>23780</v>
      </c>
      <c r="E9003" t="s">
        <v>2462</v>
      </c>
      <c r="F9003" s="10"/>
      <c r="G9003">
        <v>2018</v>
      </c>
      <c r="J9003">
        <v>0.8106216912614701</v>
      </c>
      <c r="L9003" t="s">
        <v>34615</v>
      </c>
      <c r="M9003">
        <v>29409486</v>
      </c>
      <c r="Q9003" s="10"/>
      <c r="R9003" s="11">
        <f t="shared" si="280"/>
        <v>0</v>
      </c>
      <c r="U9003" s="11">
        <f t="shared" si="281"/>
        <v>0</v>
      </c>
      <c r="Y9003" s="11">
        <f>IF(SUM(Tableau1[[#This Row],[Other access]:[Sci-hub access]])&gt;=1,1,0)</f>
        <v>0</v>
      </c>
      <c r="Z9003" s="12">
        <f>IF(OR(Tableau1[[#This Row],[Access R1 + S1+ T1 ]]&gt;=1,Tableau1[[#This Row],[Access V1 +W1 + X1]]&gt;=1),1,0)</f>
        <v>0</v>
      </c>
      <c r="AB9003" s="10" t="str">
        <f>Tableau1[[#This Row],[DOI]]</f>
        <v>doi: 10.1186/s12886-018-0699-0</v>
      </c>
      <c r="AC9003" s="13" t="str">
        <f>Tableau1[[#This Row],[Authors]]&amp;", "&amp;Tableau1[[#This Row],[Title]]&amp;" "&amp;Tableau1[[#This Row],[Journal]]&amp;". "&amp;Tableau1[[#This Row],[Year]]</f>
        <v>Fu Y, Dai Q, Zhu L, Wu S., Antidepressants use and risk of cataract development: a systematic review and meta-analysis. BMC Ophthalmol. 2018</v>
      </c>
    </row>
    <row r="9004" spans="1:29" ht="28.8" x14ac:dyDescent="0.3">
      <c r="A9004">
        <v>790</v>
      </c>
      <c r="B9004" t="s">
        <v>4053</v>
      </c>
      <c r="C9004" t="s">
        <v>13684</v>
      </c>
      <c r="D9004" t="s">
        <v>24473</v>
      </c>
      <c r="E9004" t="s">
        <v>2486</v>
      </c>
      <c r="F9004" s="10"/>
      <c r="G9004">
        <v>2017</v>
      </c>
      <c r="J9004">
        <v>0.8107272524350706</v>
      </c>
      <c r="L9004" t="s">
        <v>35283</v>
      </c>
      <c r="M9004">
        <v>29110439</v>
      </c>
      <c r="Q9004" s="10"/>
      <c r="R9004" s="11">
        <f t="shared" si="280"/>
        <v>0</v>
      </c>
      <c r="U9004" s="11">
        <f t="shared" si="281"/>
        <v>0</v>
      </c>
      <c r="Y9004" s="11">
        <f>IF(SUM(Tableau1[[#This Row],[Other access]:[Sci-hub access]])&gt;=1,1,0)</f>
        <v>0</v>
      </c>
      <c r="Z9004" s="12">
        <f>IF(OR(Tableau1[[#This Row],[Access R1 + S1+ T1 ]]&gt;=1,Tableau1[[#This Row],[Access V1 +W1 + X1]]&gt;=1),1,0)</f>
        <v>0</v>
      </c>
      <c r="AB9004" s="10" t="str">
        <f>Tableau1[[#This Row],[DOI]]</f>
        <v>doi: 10.1111/aos.13538</v>
      </c>
      <c r="AC9004" s="13" t="str">
        <f>Tableau1[[#This Row],[Authors]]&amp;", "&amp;Tableau1[[#This Row],[Title]]&amp;" "&amp;Tableau1[[#This Row],[Journal]]&amp;". "&amp;Tableau1[[#This Row],[Year]]</f>
        <v>Cantemir A, Alexa AI, Galan BG, Anton N, Ciuntu RE, Danielescu C, Chiselita D, Costin D., Iontophoretic collagen cross-linking versus epithelium-off collagen cross-linking for early stage of progressive keratoconus - 3 years follow-up study. Acta Ophthalmol. 2017</v>
      </c>
    </row>
    <row r="9005" spans="1:29" ht="28.8" x14ac:dyDescent="0.3">
      <c r="A9005">
        <v>2304</v>
      </c>
      <c r="B9005" t="s">
        <v>5535</v>
      </c>
      <c r="C9005" t="s">
        <v>15780</v>
      </c>
      <c r="D9005" t="s">
        <v>25957</v>
      </c>
      <c r="E9005" t="s">
        <v>2456</v>
      </c>
      <c r="F9005" s="10"/>
      <c r="G9005">
        <v>2017</v>
      </c>
      <c r="J9005">
        <v>0.81075541090050673</v>
      </c>
      <c r="L9005" t="s">
        <v>36771</v>
      </c>
      <c r="M9005">
        <v>28772268</v>
      </c>
      <c r="Q9005" s="10"/>
      <c r="R9005" s="11">
        <f t="shared" si="280"/>
        <v>0</v>
      </c>
      <c r="U9005" s="11">
        <f t="shared" si="281"/>
        <v>0</v>
      </c>
      <c r="Y9005" s="11">
        <f>IF(SUM(Tableau1[[#This Row],[Other access]:[Sci-hub access]])&gt;=1,1,0)</f>
        <v>0</v>
      </c>
      <c r="Z9005" s="12">
        <f>IF(OR(Tableau1[[#This Row],[Access R1 + S1+ T1 ]]&gt;=1,Tableau1[[#This Row],[Access V1 +W1 + X1]]&gt;=1),1,0)</f>
        <v>0</v>
      </c>
      <c r="AB9005" s="10" t="str">
        <f>Tableau1[[#This Row],[DOI]]</f>
        <v>doi: 10.1159/000477856</v>
      </c>
      <c r="AC9005" s="13" t="str">
        <f>Tableau1[[#This Row],[Authors]]&amp;", "&amp;Tableau1[[#This Row],[Title]]&amp;" "&amp;Tableau1[[#This Row],[Journal]]&amp;". "&amp;Tableau1[[#This Row],[Year]]</f>
        <v>Türksever C, Prünte C, Hatz K., Baseline Optical Coherence Tomography Findings as Outcome Predictors after Switching from Ranibizumab to Aflibercept in Neovascular Age-Related Macular Degeneration following a Treat-and-Extend Regimen. Ophthalmologica. 2017</v>
      </c>
    </row>
    <row r="9006" spans="1:29" x14ac:dyDescent="0.3">
      <c r="A9006">
        <v>6699</v>
      </c>
      <c r="B9006" t="s">
        <v>9598</v>
      </c>
      <c r="C9006" t="s">
        <v>19803</v>
      </c>
      <c r="D9006" t="s">
        <v>30031</v>
      </c>
      <c r="E9006" t="s">
        <v>34015</v>
      </c>
      <c r="F9006" s="10"/>
      <c r="G9006">
        <v>2017</v>
      </c>
      <c r="J9006">
        <v>0.8108369151187601</v>
      </c>
      <c r="L9006" t="s">
        <v>41060</v>
      </c>
      <c r="M9006">
        <v>28177849</v>
      </c>
      <c r="Q9006" s="10"/>
      <c r="R9006" s="11">
        <f t="shared" si="280"/>
        <v>0</v>
      </c>
      <c r="U9006" s="11">
        <f t="shared" si="281"/>
        <v>0</v>
      </c>
      <c r="Y9006" s="11">
        <f>IF(SUM(Tableau1[[#This Row],[Other access]:[Sci-hub access]])&gt;=1,1,0)</f>
        <v>0</v>
      </c>
      <c r="Z9006" s="12">
        <f>IF(OR(Tableau1[[#This Row],[Access R1 + S1+ T1 ]]&gt;=1,Tableau1[[#This Row],[Access V1 +W1 + X1]]&gt;=1),1,0)</f>
        <v>0</v>
      </c>
      <c r="AB9006" s="10" t="str">
        <f>Tableau1[[#This Row],[DOI]]</f>
        <v>doi: 10.1080/13816810.2016.1266667</v>
      </c>
      <c r="AC9006" s="13" t="str">
        <f>Tableau1[[#This Row],[Authors]]&amp;", "&amp;Tableau1[[#This Row],[Title]]&amp;" "&amp;Tableau1[[#This Row],[Journal]]&amp;". "&amp;Tableau1[[#This Row],[Year]]</f>
        <v>Bertsch M, Floyd M, Kehoe T, Pfeifer W, Drack AV., The clinical evaluation of infantile nystagmus: What to do first and why. Ophthalmic Genet. 2017</v>
      </c>
    </row>
    <row r="9007" spans="1:29" x14ac:dyDescent="0.3">
      <c r="A9007">
        <v>754</v>
      </c>
      <c r="B9007" t="s">
        <v>4017</v>
      </c>
      <c r="C9007" t="s">
        <v>14272</v>
      </c>
      <c r="D9007" t="s">
        <v>24437</v>
      </c>
      <c r="E9007" t="s">
        <v>2467</v>
      </c>
      <c r="F9007" s="10"/>
      <c r="G9007">
        <v>2017</v>
      </c>
      <c r="J9007">
        <v>0.81099393279683596</v>
      </c>
      <c r="L9007" t="s">
        <v>35247</v>
      </c>
      <c r="M9007">
        <v>29121356</v>
      </c>
      <c r="Q9007" s="10"/>
      <c r="R9007" s="11">
        <f t="shared" si="280"/>
        <v>0</v>
      </c>
      <c r="U9007" s="11">
        <f t="shared" si="281"/>
        <v>0</v>
      </c>
      <c r="Y9007" s="11">
        <f>IF(SUM(Tableau1[[#This Row],[Other access]:[Sci-hub access]])&gt;=1,1,0)</f>
        <v>0</v>
      </c>
      <c r="Z9007" s="12">
        <f>IF(OR(Tableau1[[#This Row],[Access R1 + S1+ T1 ]]&gt;=1,Tableau1[[#This Row],[Access V1 +W1 + X1]]&gt;=1),1,0)</f>
        <v>0</v>
      </c>
      <c r="AB9007" s="10" t="str">
        <f>Tableau1[[#This Row],[DOI]]</f>
        <v>doi: 10.3928/23258160-20171030-02</v>
      </c>
      <c r="AC9007" s="13" t="str">
        <f>Tableau1[[#This Row],[Authors]]&amp;", "&amp;Tableau1[[#This Row],[Title]]&amp;" "&amp;Tableau1[[#This Row],[Journal]]&amp;". "&amp;Tableau1[[#This Row],[Year]]</f>
        <v>Mak MYK, Yan P, Park J, Joshi L, Warder D, Lee C, Gulamhusein H, Devenyi RG, Lam WC., Pain Associated With a Subconjunctival Cefazolin-Lidocaine Mixture in Retinal Surgery:A Randomized Control Trial. Ophthalmic Surg Lasers Imaging Retina. 2017</v>
      </c>
    </row>
    <row r="9008" spans="1:29" ht="28.8" x14ac:dyDescent="0.3">
      <c r="A9008">
        <v>1207</v>
      </c>
      <c r="B9008" t="s">
        <v>4469</v>
      </c>
      <c r="C9008" t="s">
        <v>14722</v>
      </c>
      <c r="D9008" t="s">
        <v>24890</v>
      </c>
      <c r="E9008" t="s">
        <v>2443</v>
      </c>
      <c r="F9008" s="10"/>
      <c r="G9008">
        <v>2017</v>
      </c>
      <c r="J9008">
        <v>0.81122614799111525</v>
      </c>
      <c r="L9008" t="s">
        <v>35694</v>
      </c>
      <c r="M9008">
        <v>28986594</v>
      </c>
      <c r="Q9008" s="10"/>
      <c r="R9008" s="11">
        <f t="shared" si="280"/>
        <v>0</v>
      </c>
      <c r="U9008" s="11">
        <f t="shared" si="281"/>
        <v>0</v>
      </c>
      <c r="Y9008" s="11">
        <f>IF(SUM(Tableau1[[#This Row],[Other access]:[Sci-hub access]])&gt;=1,1,0)</f>
        <v>0</v>
      </c>
      <c r="Z9008" s="12">
        <f>IF(OR(Tableau1[[#This Row],[Access R1 + S1+ T1 ]]&gt;=1,Tableau1[[#This Row],[Access V1 +W1 + X1]]&gt;=1),1,0)</f>
        <v>0</v>
      </c>
      <c r="AB9008" s="10" t="str">
        <f>Tableau1[[#This Row],[DOI]]</f>
        <v>doi: 10.1167/iovs.17-22364</v>
      </c>
      <c r="AC9008" s="13" t="str">
        <f>Tableau1[[#This Row],[Authors]]&amp;", "&amp;Tableau1[[#This Row],[Title]]&amp;" "&amp;Tableau1[[#This Row],[Journal]]&amp;". "&amp;Tableau1[[#This Row],[Year]]</f>
        <v>Verma S, Nongpiur ME, Oo HH, Atalay E, Goh D, Wong TT, Perera SA, Aung T., Plateau Iris Distribution Across Anterior Segment Optical Coherence Tomography Defined Subgroups of Subjects With Primary Angle Closure Glaucoma. Invest Ophthalmol Vis Sci. 2017</v>
      </c>
    </row>
    <row r="9009" spans="1:29" x14ac:dyDescent="0.3">
      <c r="A9009">
        <v>4120</v>
      </c>
      <c r="B9009" t="s">
        <v>7266</v>
      </c>
      <c r="C9009" t="s">
        <v>17503</v>
      </c>
      <c r="D9009" t="s">
        <v>27694</v>
      </c>
      <c r="E9009" t="s">
        <v>2462</v>
      </c>
      <c r="F9009" s="10"/>
      <c r="G9009">
        <v>2017</v>
      </c>
      <c r="J9009">
        <v>0.81127079234183186</v>
      </c>
      <c r="L9009" t="s">
        <v>38551</v>
      </c>
      <c r="M9009">
        <v>28482825</v>
      </c>
      <c r="Q9009" s="10"/>
      <c r="R9009" s="11">
        <f t="shared" si="280"/>
        <v>0</v>
      </c>
      <c r="U9009" s="11">
        <f t="shared" si="281"/>
        <v>0</v>
      </c>
      <c r="Y9009" s="11">
        <f>IF(SUM(Tableau1[[#This Row],[Other access]:[Sci-hub access]])&gt;=1,1,0)</f>
        <v>0</v>
      </c>
      <c r="Z9009" s="12">
        <f>IF(OR(Tableau1[[#This Row],[Access R1 + S1+ T1 ]]&gt;=1,Tableau1[[#This Row],[Access V1 +W1 + X1]]&gt;=1),1,0)</f>
        <v>0</v>
      </c>
      <c r="AB9009" s="10" t="str">
        <f>Tableau1[[#This Row],[DOI]]</f>
        <v>doi: 10.1186/s12886-017-0458-7</v>
      </c>
      <c r="AC9009" s="13" t="str">
        <f>Tableau1[[#This Row],[Authors]]&amp;", "&amp;Tableau1[[#This Row],[Title]]&amp;" "&amp;Tableau1[[#This Row],[Journal]]&amp;". "&amp;Tableau1[[#This Row],[Year]]</f>
        <v>Li Z, Han Y, Hu B, Du H, Hao G, Chen X., Effect of Limbal relaxing incisions during implantable collamer lens surgery. BMC Ophthalmol. 2017</v>
      </c>
    </row>
    <row r="9010" spans="1:29" x14ac:dyDescent="0.3">
      <c r="A9010">
        <v>7445</v>
      </c>
      <c r="B9010" t="s">
        <v>10250</v>
      </c>
      <c r="C9010" t="s">
        <v>20452</v>
      </c>
      <c r="D9010" t="s">
        <v>30685</v>
      </c>
      <c r="E9010" t="s">
        <v>34372</v>
      </c>
      <c r="F9010" s="10"/>
      <c r="G9010">
        <v>2017</v>
      </c>
      <c r="J9010">
        <v>0.81130023856433575</v>
      </c>
      <c r="L9010" t="s">
        <v>41801</v>
      </c>
      <c r="M9010">
        <v>28092962</v>
      </c>
      <c r="Q9010" s="10"/>
      <c r="R9010" s="11">
        <f t="shared" si="280"/>
        <v>0</v>
      </c>
      <c r="U9010" s="11">
        <f t="shared" si="281"/>
        <v>0</v>
      </c>
      <c r="Y9010" s="11">
        <f>IF(SUM(Tableau1[[#This Row],[Other access]:[Sci-hub access]])&gt;=1,1,0)</f>
        <v>0</v>
      </c>
      <c r="Z9010" s="12">
        <f>IF(OR(Tableau1[[#This Row],[Access R1 + S1+ T1 ]]&gt;=1,Tableau1[[#This Row],[Access V1 +W1 + X1]]&gt;=1),1,0)</f>
        <v>0</v>
      </c>
      <c r="AB9010" s="10" t="str">
        <f>Tableau1[[#This Row],[DOI]]</f>
        <v>doi: 10.3934/mbe.2017042</v>
      </c>
      <c r="AC9010" s="13" t="str">
        <f>Tableau1[[#This Row],[Authors]]&amp;", "&amp;Tableau1[[#This Row],[Title]]&amp;" "&amp;Tableau1[[#This Row],[Journal]]&amp;". "&amp;Tableau1[[#This Row],[Year]]</f>
        <v>Verrilli F, Kebriaei H, Glielmo L, Corless M, Vecchio CD., Effects of selection and mutation on epidemiology of X-linked genetic diseases. Math Biosci Eng. 2017</v>
      </c>
    </row>
    <row r="9011" spans="1:29" ht="28.8" x14ac:dyDescent="0.3">
      <c r="A9011">
        <v>8031</v>
      </c>
      <c r="B9011" t="s">
        <v>10759</v>
      </c>
      <c r="C9011" t="s">
        <v>20953</v>
      </c>
      <c r="D9011" t="s">
        <v>31197</v>
      </c>
      <c r="E9011" t="s">
        <v>2560</v>
      </c>
      <c r="F9011" s="10"/>
      <c r="G9011">
        <v>2017</v>
      </c>
      <c r="J9011">
        <v>0.81130638798302834</v>
      </c>
      <c r="L9011" t="s">
        <v>42378</v>
      </c>
      <c r="M9011">
        <v>28006748</v>
      </c>
      <c r="Q9011" s="10"/>
      <c r="R9011" s="11">
        <f t="shared" si="280"/>
        <v>0</v>
      </c>
      <c r="U9011" s="11">
        <f t="shared" si="281"/>
        <v>0</v>
      </c>
      <c r="Y9011" s="11">
        <f>IF(SUM(Tableau1[[#This Row],[Other access]:[Sci-hub access]])&gt;=1,1,0)</f>
        <v>0</v>
      </c>
      <c r="Z9011" s="12">
        <f>IF(OR(Tableau1[[#This Row],[Access R1 + S1+ T1 ]]&gt;=1,Tableau1[[#This Row],[Access V1 +W1 + X1]]&gt;=1),1,0)</f>
        <v>0</v>
      </c>
      <c r="AB9011" s="10" t="str">
        <f>Tableau1[[#This Row],[DOI]]</f>
        <v>doi: 10.1016/j.biopha.2016.11.141</v>
      </c>
      <c r="AC9011" s="13" t="str">
        <f>Tableau1[[#This Row],[Authors]]&amp;", "&amp;Tableau1[[#This Row],[Title]]&amp;" "&amp;Tableau1[[#This Row],[Journal]]&amp;". "&amp;Tableau1[[#This Row],[Year]]</f>
        <v>Goutham G, Manikandan R, Beulaja M, Thiagarajan R, Arulvasu C, Arumugam M, Setzer WN, Daglia M, Nabavi SF, Nabavi SM., A focus on resveratrol and ocular problems, especially cataract: From chemistry to medical uses and clinical relevance. Biomed Pharmacother. 2017</v>
      </c>
    </row>
    <row r="9012" spans="1:29" x14ac:dyDescent="0.3">
      <c r="A9012">
        <v>2924</v>
      </c>
      <c r="B9012" t="s">
        <v>6120</v>
      </c>
      <c r="C9012" t="s">
        <v>16365</v>
      </c>
      <c r="D9012" t="s">
        <v>26544</v>
      </c>
      <c r="E9012" t="s">
        <v>3060</v>
      </c>
      <c r="F9012" s="10"/>
      <c r="G9012">
        <v>2017</v>
      </c>
      <c r="J9012">
        <v>0.81131814021001569</v>
      </c>
      <c r="L9012" t="s">
        <v>37380</v>
      </c>
      <c r="M9012">
        <v>28663449</v>
      </c>
      <c r="Q9012" s="10"/>
      <c r="R9012" s="11">
        <f t="shared" si="280"/>
        <v>0</v>
      </c>
      <c r="U9012" s="11">
        <f t="shared" si="281"/>
        <v>0</v>
      </c>
      <c r="Y9012" s="11">
        <f>IF(SUM(Tableau1[[#This Row],[Other access]:[Sci-hub access]])&gt;=1,1,0)</f>
        <v>0</v>
      </c>
      <c r="Z9012" s="12">
        <f>IF(OR(Tableau1[[#This Row],[Access R1 + S1+ T1 ]]&gt;=1,Tableau1[[#This Row],[Access V1 +W1 + X1]]&gt;=1),1,0)</f>
        <v>0</v>
      </c>
      <c r="AB9012" s="10" t="str">
        <f>Tableau1[[#This Row],[DOI]]</f>
        <v>doi: 10.1126/science.356.6345.1318</v>
      </c>
      <c r="AC9012" s="13" t="str">
        <f>Tableau1[[#This Row],[Authors]]&amp;", "&amp;Tableau1[[#This Row],[Title]]&amp;" "&amp;Tableau1[[#This Row],[Journal]]&amp;". "&amp;Tableau1[[#This Row],[Year]]</f>
        <v>Servick K., Stem cell approach for cataracts challenged. Science. 2017</v>
      </c>
    </row>
    <row r="9013" spans="1:29" x14ac:dyDescent="0.3">
      <c r="A9013">
        <v>8472</v>
      </c>
      <c r="B9013" t="s">
        <v>11149</v>
      </c>
      <c r="C9013" t="s">
        <v>21334</v>
      </c>
      <c r="D9013" t="s">
        <v>31588</v>
      </c>
      <c r="E9013" t="s">
        <v>2529</v>
      </c>
      <c r="F9013" s="10"/>
      <c r="G9013">
        <v>2017</v>
      </c>
      <c r="J9013">
        <v>0.81148848789826189</v>
      </c>
      <c r="L9013" t="s">
        <v>42811</v>
      </c>
      <c r="M9013">
        <v>27911106</v>
      </c>
      <c r="Q9013" s="10"/>
      <c r="R9013" s="11">
        <f t="shared" si="280"/>
        <v>0</v>
      </c>
      <c r="U9013" s="11">
        <f t="shared" si="281"/>
        <v>0</v>
      </c>
      <c r="Y9013" s="11">
        <f>IF(SUM(Tableau1[[#This Row],[Other access]:[Sci-hub access]])&gt;=1,1,0)</f>
        <v>0</v>
      </c>
      <c r="Z9013" s="12">
        <f>IF(OR(Tableau1[[#This Row],[Access R1 + S1+ T1 ]]&gt;=1,Tableau1[[#This Row],[Access V1 +W1 + X1]]&gt;=1),1,0)</f>
        <v>0</v>
      </c>
      <c r="AB9013" s="10" t="str">
        <f>Tableau1[[#This Row],[DOI]]</f>
        <v>doi: 10.1080/02713683.2016.1250276</v>
      </c>
      <c r="AC9013" s="13" t="str">
        <f>Tableau1[[#This Row],[Authors]]&amp;", "&amp;Tableau1[[#This Row],[Title]]&amp;" "&amp;Tableau1[[#This Row],[Journal]]&amp;". "&amp;Tableau1[[#This Row],[Year]]</f>
        <v>Terao E, Nakakura S, Fujisawa Y, Fujio Y, Matsuya K, Kobayashi Y, Tabuchi H, Yoneda T, Fukushima A, Kiuchi Y., Time Course of Conjunctival Hyperemia Induced by a Rho-kinase Inhibitor Anti-glaucoma Eye Drop: Ripasudil 0.4. Curr Eye Res. 2017</v>
      </c>
    </row>
    <row r="9014" spans="1:29" x14ac:dyDescent="0.3">
      <c r="A9014">
        <v>7672</v>
      </c>
      <c r="B9014" t="s">
        <v>10447</v>
      </c>
      <c r="C9014" t="s">
        <v>20644</v>
      </c>
      <c r="D9014" t="s">
        <v>30883</v>
      </c>
      <c r="E9014" t="s">
        <v>2440</v>
      </c>
      <c r="F9014" s="10"/>
      <c r="G9014">
        <v>2017</v>
      </c>
      <c r="J9014">
        <v>0.81153914898498558</v>
      </c>
      <c r="L9014" t="s">
        <v>42025</v>
      </c>
      <c r="M9014">
        <v>28065590</v>
      </c>
      <c r="Q9014" s="10"/>
      <c r="R9014" s="11">
        <f t="shared" si="280"/>
        <v>0</v>
      </c>
      <c r="U9014" s="11">
        <f t="shared" si="281"/>
        <v>0</v>
      </c>
      <c r="Y9014" s="11">
        <f>IF(SUM(Tableau1[[#This Row],[Other access]:[Sci-hub access]])&gt;=1,1,0)</f>
        <v>0</v>
      </c>
      <c r="Z9014" s="12">
        <f>IF(OR(Tableau1[[#This Row],[Access R1 + S1+ T1 ]]&gt;=1,Tableau1[[#This Row],[Access V1 +W1 + X1]]&gt;=1),1,0)</f>
        <v>0</v>
      </c>
      <c r="AB9014" s="10" t="str">
        <f>Tableau1[[#This Row],[DOI]]</f>
        <v>doi: 10.1016/j.exer.2017.01.001</v>
      </c>
      <c r="AC9014" s="13" t="str">
        <f>Tableau1[[#This Row],[Authors]]&amp;", "&amp;Tableau1[[#This Row],[Title]]&amp;" "&amp;Tableau1[[#This Row],[Journal]]&amp;". "&amp;Tableau1[[#This Row],[Year]]</f>
        <v>Richardson R, Smart M, Tracey-White D, Webster AR, Moosajee M., Mechanism and evidence of nonsense suppression therapy for genetic eye disorders. Exp Eye Res. 2017</v>
      </c>
    </row>
    <row r="9015" spans="1:29" x14ac:dyDescent="0.3">
      <c r="A9015">
        <v>6262</v>
      </c>
      <c r="B9015" t="s">
        <v>9219</v>
      </c>
      <c r="C9015" t="s">
        <v>19430</v>
      </c>
      <c r="D9015" t="s">
        <v>29650</v>
      </c>
      <c r="E9015" t="s">
        <v>34173</v>
      </c>
      <c r="F9015" s="10"/>
      <c r="G9015">
        <v>2017</v>
      </c>
      <c r="J9015">
        <v>0.81180671304157581</v>
      </c>
      <c r="L9015" t="s">
        <v>40632</v>
      </c>
      <c r="M9015">
        <v>28234667</v>
      </c>
      <c r="Q9015" s="10"/>
      <c r="R9015" s="11">
        <f t="shared" si="280"/>
        <v>0</v>
      </c>
      <c r="U9015" s="11">
        <f t="shared" si="281"/>
        <v>0</v>
      </c>
      <c r="Y9015" s="11">
        <f>IF(SUM(Tableau1[[#This Row],[Other access]:[Sci-hub access]])&gt;=1,1,0)</f>
        <v>0</v>
      </c>
      <c r="Z9015" s="12">
        <f>IF(OR(Tableau1[[#This Row],[Access R1 + S1+ T1 ]]&gt;=1,Tableau1[[#This Row],[Access V1 +W1 + X1]]&gt;=1),1,0)</f>
        <v>0</v>
      </c>
      <c r="AB9015" s="10" t="str">
        <f>Tableau1[[#This Row],[DOI]]</f>
        <v>doi: 10.1097/CJI.0000000000000161</v>
      </c>
      <c r="AC9015" s="13" t="str">
        <f>Tableau1[[#This Row],[Authors]]&amp;", "&amp;Tableau1[[#This Row],[Title]]&amp;" "&amp;Tableau1[[#This Row],[Journal]]&amp;". "&amp;Tableau1[[#This Row],[Year]]</f>
        <v>Chang E, Sabichi AL, Sada YH., Myasthenia Gravis After Nivolumab Therapy for Squamous Cell Carcinoma of the Bladder. J Immunother. 2017</v>
      </c>
    </row>
    <row r="9016" spans="1:29" ht="28.8" x14ac:dyDescent="0.3">
      <c r="A9016">
        <v>2643</v>
      </c>
      <c r="B9016" t="s">
        <v>5858</v>
      </c>
      <c r="C9016" t="s">
        <v>16104</v>
      </c>
      <c r="D9016" t="s">
        <v>26281</v>
      </c>
      <c r="E9016" t="s">
        <v>2443</v>
      </c>
      <c r="F9016" s="10"/>
      <c r="G9016">
        <v>2017</v>
      </c>
      <c r="J9016">
        <v>0.81181343172670051</v>
      </c>
      <c r="L9016" t="s">
        <v>37106</v>
      </c>
      <c r="M9016">
        <v>28715589</v>
      </c>
      <c r="Q9016" s="10"/>
      <c r="R9016" s="11">
        <f t="shared" si="280"/>
        <v>0</v>
      </c>
      <c r="U9016" s="11">
        <f t="shared" si="281"/>
        <v>0</v>
      </c>
      <c r="Y9016" s="11">
        <f>IF(SUM(Tableau1[[#This Row],[Other access]:[Sci-hub access]])&gt;=1,1,0)</f>
        <v>0</v>
      </c>
      <c r="Z9016" s="12">
        <f>IF(OR(Tableau1[[#This Row],[Access R1 + S1+ T1 ]]&gt;=1,Tableau1[[#This Row],[Access V1 +W1 + X1]]&gt;=1),1,0)</f>
        <v>0</v>
      </c>
      <c r="AB9016" s="10" t="str">
        <f>Tableau1[[#This Row],[DOI]]</f>
        <v>doi: 10.1167/iovs.17-22049</v>
      </c>
      <c r="AC9016" s="13" t="str">
        <f>Tableau1[[#This Row],[Authors]]&amp;", "&amp;Tableau1[[#This Row],[Title]]&amp;" "&amp;Tableau1[[#This Row],[Journal]]&amp;". "&amp;Tableau1[[#This Row],[Year]]</f>
        <v>Lescrauwaet B, Miserocchi E, Thurau S, Bodaghi B, Duchateau L, Verstraeten T, Srivastava S., Association Between Visual Function Response and Reduction of Inflammation in Noninfectious Uveitis of the Posterior Segment. Invest Ophthalmol Vis Sci. 2017</v>
      </c>
    </row>
    <row r="9017" spans="1:29" x14ac:dyDescent="0.3">
      <c r="A9017">
        <v>8927</v>
      </c>
      <c r="B9017" t="s">
        <v>11549</v>
      </c>
      <c r="C9017" t="s">
        <v>21730</v>
      </c>
      <c r="D9017" t="s">
        <v>31990</v>
      </c>
      <c r="E9017" t="s">
        <v>2479</v>
      </c>
      <c r="F9017" s="10"/>
      <c r="G9017">
        <v>2017</v>
      </c>
      <c r="J9017">
        <v>0.81207898537315271</v>
      </c>
      <c r="L9017" t="s">
        <v>43258</v>
      </c>
      <c r="M9017">
        <v>27811568</v>
      </c>
      <c r="Q9017" s="10"/>
      <c r="R9017" s="11">
        <f t="shared" si="280"/>
        <v>0</v>
      </c>
      <c r="U9017" s="11">
        <f t="shared" si="281"/>
        <v>0</v>
      </c>
      <c r="Y9017" s="11">
        <f>IF(SUM(Tableau1[[#This Row],[Other access]:[Sci-hub access]])&gt;=1,1,0)</f>
        <v>0</v>
      </c>
      <c r="Z9017" s="12">
        <f>IF(OR(Tableau1[[#This Row],[Access R1 + S1+ T1 ]]&gt;=1,Tableau1[[#This Row],[Access V1 +W1 + X1]]&gt;=1),1,0)</f>
        <v>0</v>
      </c>
      <c r="AB9017" s="10" t="str">
        <f>Tableau1[[#This Row],[DOI]]</f>
        <v>doi: 10.1097/ICO.0000000000001072</v>
      </c>
      <c r="AC9017" s="13" t="str">
        <f>Tableau1[[#This Row],[Authors]]&amp;", "&amp;Tableau1[[#This Row],[Title]]&amp;" "&amp;Tableau1[[#This Row],[Journal]]&amp;". "&amp;Tableau1[[#This Row],[Year]]</f>
        <v>Sorkin N, Einan-Lifshitz A, Ashkenazy Z, Boutin T, Showail M, Borovik A, Alobthani M, Chan CC, Rootman DS., Enhancing Descemet Membrane Endothelial Keratoplasty in Postvitrectomy Eyes With the Use of Pars Plana Infusion. Cornea. 2017</v>
      </c>
    </row>
    <row r="9018" spans="1:29" x14ac:dyDescent="0.3">
      <c r="A9018">
        <v>2191</v>
      </c>
      <c r="B9018" t="s">
        <v>5425</v>
      </c>
      <c r="C9018" t="s">
        <v>15670</v>
      </c>
      <c r="D9018" t="s">
        <v>25847</v>
      </c>
      <c r="E9018" t="s">
        <v>2502</v>
      </c>
      <c r="F9018" s="10"/>
      <c r="G9018">
        <v>2017</v>
      </c>
      <c r="J9018">
        <v>0.81209368968432427</v>
      </c>
      <c r="L9018" t="s">
        <v>36662</v>
      </c>
      <c r="M9018">
        <v>28803250</v>
      </c>
      <c r="Q9018" s="10"/>
      <c r="R9018" s="11">
        <f t="shared" si="280"/>
        <v>0</v>
      </c>
      <c r="U9018" s="11">
        <f t="shared" si="281"/>
        <v>0</v>
      </c>
      <c r="Y9018" s="11">
        <f>IF(SUM(Tableau1[[#This Row],[Other access]:[Sci-hub access]])&gt;=1,1,0)</f>
        <v>0</v>
      </c>
      <c r="Z9018" s="12">
        <f>IF(OR(Tableau1[[#This Row],[Access R1 + S1+ T1 ]]&gt;=1,Tableau1[[#This Row],[Access V1 +W1 + X1]]&gt;=1),1,0)</f>
        <v>0</v>
      </c>
      <c r="AB9018" s="10" t="str">
        <f>Tableau1[[#This Row],[DOI]]</f>
        <v>doi: 10.1159/000478783</v>
      </c>
      <c r="AC9018" s="13" t="str">
        <f>Tableau1[[#This Row],[Authors]]&amp;", "&amp;Tableau1[[#This Row],[Title]]&amp;" "&amp;Tableau1[[#This Row],[Journal]]&amp;". "&amp;Tableau1[[#This Row],[Year]]</f>
        <v>Fortunato M, Turtoro A, Cennamo G., Optical Coherence Tomography Angiography in Children with Leber-Coats Disease. Ophthalmic Res. 2017</v>
      </c>
    </row>
    <row r="9019" spans="1:29" x14ac:dyDescent="0.3">
      <c r="A9019">
        <v>5837</v>
      </c>
      <c r="B9019" t="s">
        <v>8855</v>
      </c>
      <c r="C9019" t="s">
        <v>19072</v>
      </c>
      <c r="D9019" t="s">
        <v>29285</v>
      </c>
      <c r="E9019" t="s">
        <v>2523</v>
      </c>
      <c r="F9019" s="10"/>
      <c r="G9019">
        <v>2017</v>
      </c>
      <c r="J9019">
        <v>0.81220269910371512</v>
      </c>
      <c r="L9019" t="s">
        <v>40219</v>
      </c>
      <c r="M9019">
        <v>28282065</v>
      </c>
      <c r="Q9019" s="10"/>
      <c r="R9019" s="11">
        <f t="shared" si="280"/>
        <v>0</v>
      </c>
      <c r="U9019" s="11">
        <f t="shared" si="281"/>
        <v>0</v>
      </c>
      <c r="Y9019" s="11">
        <f>IF(SUM(Tableau1[[#This Row],[Other access]:[Sci-hub access]])&gt;=1,1,0)</f>
        <v>0</v>
      </c>
      <c r="Z9019" s="12">
        <f>IF(OR(Tableau1[[#This Row],[Access R1 + S1+ T1 ]]&gt;=1,Tableau1[[#This Row],[Access V1 +W1 + X1]]&gt;=1),1,0)</f>
        <v>0</v>
      </c>
      <c r="AB9019" s="10" t="str">
        <f>Tableau1[[#This Row],[DOI]]</f>
        <v>doi: 10.1038/eye.2017.19</v>
      </c>
      <c r="AC9019" s="13" t="str">
        <f>Tableau1[[#This Row],[Authors]]&amp;", "&amp;Tableau1[[#This Row],[Title]]&amp;" "&amp;Tableau1[[#This Row],[Journal]]&amp;". "&amp;Tableau1[[#This Row],[Year]]</f>
        <v>Frampton GK, Kalita N, Payne L, Colquitt JL, Loveman E, Downes SM, Lotery AJ., Fundus autofluorescence imaging: systematic review of test accuracy for the diagnosis and monitoring of retinal conditions. Eye (Lond). 2017</v>
      </c>
    </row>
    <row r="9020" spans="1:29" x14ac:dyDescent="0.3">
      <c r="A9020">
        <v>82</v>
      </c>
      <c r="B9020" t="s">
        <v>3345</v>
      </c>
      <c r="C9020" t="s">
        <v>13606</v>
      </c>
      <c r="D9020" t="s">
        <v>23765</v>
      </c>
      <c r="E9020" t="s">
        <v>2538</v>
      </c>
      <c r="F9020" s="10"/>
      <c r="G9020">
        <v>2017</v>
      </c>
      <c r="J9020">
        <v>0.81220921300876103</v>
      </c>
      <c r="L9020" t="s">
        <v>34600</v>
      </c>
      <c r="M9020">
        <v>29422754</v>
      </c>
      <c r="Q9020" s="10"/>
      <c r="R9020" s="11">
        <f t="shared" si="280"/>
        <v>0</v>
      </c>
      <c r="U9020" s="11">
        <f t="shared" si="281"/>
        <v>0</v>
      </c>
      <c r="Y9020" s="11">
        <f>IF(SUM(Tableau1[[#This Row],[Other access]:[Sci-hub access]])&gt;=1,1,0)</f>
        <v>0</v>
      </c>
      <c r="Z9020" s="12">
        <f>IF(OR(Tableau1[[#This Row],[Access R1 + S1+ T1 ]]&gt;=1,Tableau1[[#This Row],[Access V1 +W1 + X1]]&gt;=1),1,0)</f>
        <v>0</v>
      </c>
      <c r="AB9020" s="10" t="str">
        <f>Tableau1[[#This Row],[DOI]]</f>
        <v>doi: 10.4103/meajo.MEAJO_212_16</v>
      </c>
      <c r="AC9020" s="13" t="str">
        <f>Tableau1[[#This Row],[Authors]]&amp;", "&amp;Tableau1[[#This Row],[Title]]&amp;" "&amp;Tableau1[[#This Row],[Journal]]&amp;". "&amp;Tableau1[[#This Row],[Year]]</f>
        <v>Sahu PK, Das GK, Agrawal S, Kumar S, Kumar N., Comparative Evaluation of Corneal Endothelium in Diabetic Patients Undergoing Phacoemulsification. Middle East Afr J Ophthalmol. 2017</v>
      </c>
    </row>
    <row r="9021" spans="1:29" x14ac:dyDescent="0.3">
      <c r="A9021">
        <v>2558</v>
      </c>
      <c r="B9021" t="s">
        <v>5778</v>
      </c>
      <c r="C9021" t="s">
        <v>16024</v>
      </c>
      <c r="D9021" t="s">
        <v>26201</v>
      </c>
      <c r="E9021" t="s">
        <v>2495</v>
      </c>
      <c r="F9021" s="10"/>
      <c r="G9021">
        <v>2017</v>
      </c>
      <c r="J9021">
        <v>0.81223090266025355</v>
      </c>
      <c r="L9021" t="s">
        <v>37022</v>
      </c>
      <c r="M9021">
        <v>28727613</v>
      </c>
      <c r="Q9021" s="10"/>
      <c r="R9021" s="11">
        <f t="shared" si="280"/>
        <v>0</v>
      </c>
      <c r="U9021" s="11">
        <f t="shared" si="281"/>
        <v>0</v>
      </c>
      <c r="Y9021" s="11">
        <f>IF(SUM(Tableau1[[#This Row],[Other access]:[Sci-hub access]])&gt;=1,1,0)</f>
        <v>0</v>
      </c>
      <c r="Z9021" s="12">
        <f>IF(OR(Tableau1[[#This Row],[Access R1 + S1+ T1 ]]&gt;=1,Tableau1[[#This Row],[Access V1 +W1 + X1]]&gt;=1),1,0)</f>
        <v>0</v>
      </c>
      <c r="AB9021" s="10" t="str">
        <f>Tableau1[[#This Row],[DOI]]</f>
        <v>doi: 10.1097/OPX.0000000000001107</v>
      </c>
      <c r="AC9021" s="13" t="str">
        <f>Tableau1[[#This Row],[Authors]]&amp;", "&amp;Tableau1[[#This Row],[Title]]&amp;" "&amp;Tableau1[[#This Row],[Journal]]&amp;". "&amp;Tableau1[[#This Row],[Year]]</f>
        <v>Nguyen MT, Berntsen DA., Aberrometry Repeatability and Agreement with Autorefraction. Optom Vis Sci. 2017</v>
      </c>
    </row>
    <row r="9022" spans="1:29" x14ac:dyDescent="0.3">
      <c r="A9022">
        <v>5775</v>
      </c>
      <c r="B9022" t="s">
        <v>8798</v>
      </c>
      <c r="C9022" t="s">
        <v>19015</v>
      </c>
      <c r="D9022" t="s">
        <v>29228</v>
      </c>
      <c r="E9022" t="s">
        <v>34031</v>
      </c>
      <c r="F9022" s="10"/>
      <c r="G9022">
        <v>2017</v>
      </c>
      <c r="J9022">
        <v>0.81237039000369404</v>
      </c>
      <c r="L9022" t="s">
        <v>40157</v>
      </c>
      <c r="M9022">
        <v>28287852</v>
      </c>
      <c r="Q9022" s="10"/>
      <c r="R9022" s="11">
        <f t="shared" si="280"/>
        <v>0</v>
      </c>
      <c r="U9022" s="11">
        <f t="shared" si="281"/>
        <v>0</v>
      </c>
      <c r="Y9022" s="11">
        <f>IF(SUM(Tableau1[[#This Row],[Other access]:[Sci-hub access]])&gt;=1,1,0)</f>
        <v>0</v>
      </c>
      <c r="Z9022" s="12">
        <f>IF(OR(Tableau1[[#This Row],[Access R1 + S1+ T1 ]]&gt;=1,Tableau1[[#This Row],[Access V1 +W1 + X1]]&gt;=1),1,0)</f>
        <v>0</v>
      </c>
      <c r="AB9022" s="10" t="str">
        <f>Tableau1[[#This Row],[DOI]]</f>
        <v>doi: 10.1089/jop.2016.0155</v>
      </c>
      <c r="AC9022" s="13" t="str">
        <f>Tableau1[[#This Row],[Authors]]&amp;", "&amp;Tableau1[[#This Row],[Title]]&amp;" "&amp;Tableau1[[#This Row],[Journal]]&amp;". "&amp;Tableau1[[#This Row],[Year]]</f>
        <v>Smith WM., Cyclosporine: A Historical Perspective on Its Role in the Treatment of Noninfectious Uveitis. J Ocul Pharmacol Ther. 2017</v>
      </c>
    </row>
    <row r="9023" spans="1:29" ht="28.8" x14ac:dyDescent="0.3">
      <c r="A9023">
        <v>10585</v>
      </c>
      <c r="B9023" t="s">
        <v>13063</v>
      </c>
      <c r="C9023" t="s">
        <v>23228</v>
      </c>
      <c r="D9023" t="s">
        <v>33516</v>
      </c>
      <c r="E9023" t="s">
        <v>2438</v>
      </c>
      <c r="F9023" s="10"/>
      <c r="G9023">
        <v>2017</v>
      </c>
      <c r="J9023">
        <v>0.81244351184535635</v>
      </c>
      <c r="L9023" t="s">
        <v>44834</v>
      </c>
      <c r="M9023">
        <v>27190126</v>
      </c>
      <c r="Q9023" s="10"/>
      <c r="R9023" s="11">
        <f t="shared" si="280"/>
        <v>0</v>
      </c>
      <c r="U9023" s="11">
        <f t="shared" si="281"/>
        <v>0</v>
      </c>
      <c r="Y9023" s="11">
        <f>IF(SUM(Tableau1[[#This Row],[Other access]:[Sci-hub access]])&gt;=1,1,0)</f>
        <v>0</v>
      </c>
      <c r="Z9023" s="12">
        <f>IF(OR(Tableau1[[#This Row],[Access R1 + S1+ T1 ]]&gt;=1,Tableau1[[#This Row],[Access V1 +W1 + X1]]&gt;=1),1,0)</f>
        <v>0</v>
      </c>
      <c r="AB9023" s="10" t="str">
        <f>Tableau1[[#This Row],[DOI]]</f>
        <v>doi: 10.1136/bjophthalmol-2016-308544</v>
      </c>
      <c r="AC9023" s="13" t="str">
        <f>Tableau1[[#This Row],[Authors]]&amp;", "&amp;Tableau1[[#This Row],[Title]]&amp;" "&amp;Tableau1[[#This Row],[Journal]]&amp;". "&amp;Tableau1[[#This Row],[Year]]</f>
        <v>Bellocq D, Pierre-Kahn V, Matonti F, Burillon C, Voirin N, Dot C, Akesbi J, Milazzo S, Baillif S, Soler V, Wolff B, Scemama C, Malclès A, Weber M, Kodjikian L., Effectiveness and safety of dexamethasone implants for postsurgical macular oedema including Irvine-Gass syndrome: the EPISODIC-2 study. Br J Ophthalmol. 2017</v>
      </c>
    </row>
    <row r="9024" spans="1:29" x14ac:dyDescent="0.3">
      <c r="A9024">
        <v>1020</v>
      </c>
      <c r="B9024" t="s">
        <v>4282</v>
      </c>
      <c r="C9024" t="s">
        <v>14536</v>
      </c>
      <c r="D9024" t="s">
        <v>24703</v>
      </c>
      <c r="E9024" t="s">
        <v>2494</v>
      </c>
      <c r="F9024" s="10"/>
      <c r="G9024">
        <v>2017</v>
      </c>
      <c r="J9024">
        <v>0.81247382592074235</v>
      </c>
      <c r="L9024" t="s">
        <v>35508</v>
      </c>
      <c r="M9024">
        <v>29044669</v>
      </c>
      <c r="Q9024" s="10"/>
      <c r="R9024" s="11">
        <f t="shared" si="280"/>
        <v>0</v>
      </c>
      <c r="U9024" s="11">
        <f t="shared" si="281"/>
        <v>0</v>
      </c>
      <c r="Y9024" s="11">
        <f>IF(SUM(Tableau1[[#This Row],[Other access]:[Sci-hub access]])&gt;=1,1,0)</f>
        <v>0</v>
      </c>
      <c r="Z9024" s="12">
        <f>IF(OR(Tableau1[[#This Row],[Access R1 + S1+ T1 ]]&gt;=1,Tableau1[[#This Row],[Access V1 +W1 + X1]]&gt;=1),1,0)</f>
        <v>0</v>
      </c>
      <c r="AB9024" s="10" t="str">
        <f>Tableau1[[#This Row],[DOI]]</f>
        <v>doi: 10.1111/opo.12413</v>
      </c>
      <c r="AC9024" s="13" t="str">
        <f>Tableau1[[#This Row],[Authors]]&amp;", "&amp;Tableau1[[#This Row],[Title]]&amp;" "&amp;Tableau1[[#This Row],[Journal]]&amp;". "&amp;Tableau1[[#This Row],[Year]]</f>
        <v>Ly A, Nivison-Smith L, Hennessy M, Kalloniatis M., The advantages of intermediate-tier, inter-optometric referral of low risk pigmented lesions. Ophthalmic Physiol Opt. 2017</v>
      </c>
    </row>
    <row r="9025" spans="1:29" ht="28.8" x14ac:dyDescent="0.3">
      <c r="A9025">
        <v>11041</v>
      </c>
      <c r="B9025" t="s">
        <v>13463</v>
      </c>
      <c r="C9025" t="s">
        <v>23625</v>
      </c>
      <c r="D9025" t="s">
        <v>33917</v>
      </c>
      <c r="E9025" t="s">
        <v>2469</v>
      </c>
      <c r="F9025" s="10"/>
      <c r="G9025">
        <v>2017</v>
      </c>
      <c r="J9025">
        <v>0.81253922125194888</v>
      </c>
      <c r="L9025" t="s">
        <v>45282</v>
      </c>
      <c r="M9025">
        <v>26291741</v>
      </c>
      <c r="Q9025" s="10"/>
      <c r="R9025" s="11">
        <f t="shared" si="280"/>
        <v>0</v>
      </c>
      <c r="U9025" s="11">
        <f t="shared" si="281"/>
        <v>0</v>
      </c>
      <c r="Y9025" s="11">
        <f>IF(SUM(Tableau1[[#This Row],[Other access]:[Sci-hub access]])&gt;=1,1,0)</f>
        <v>0</v>
      </c>
      <c r="Z9025" s="12">
        <f>IF(OR(Tableau1[[#This Row],[Access R1 + S1+ T1 ]]&gt;=1,Tableau1[[#This Row],[Access V1 +W1 + X1]]&gt;=1),1,0)</f>
        <v>0</v>
      </c>
      <c r="AB9025" s="10" t="str">
        <f>Tableau1[[#This Row],[DOI]]</f>
        <v>doi: 10.3109/08820538.2015.1053623</v>
      </c>
      <c r="AC9025" s="13" t="str">
        <f>Tableau1[[#This Row],[Authors]]&amp;", "&amp;Tableau1[[#This Row],[Title]]&amp;" "&amp;Tableau1[[#This Row],[Journal]]&amp;". "&amp;Tableau1[[#This Row],[Year]]</f>
        <v>Arifoglu HB, Simavli H, Midillioglu I, Berk Ergun S, Simsek S., Comparison of Ganglion Cell and Retinal Nerve Fiber Layer Thickness in Pigment Dispersion Syndrome, Pigmentary Glaucoma, and Healthy Subjects with Spectral-domain OCT. Semin Ophthalmol. 2017</v>
      </c>
    </row>
    <row r="9026" spans="1:29" x14ac:dyDescent="0.3">
      <c r="A9026">
        <v>2416</v>
      </c>
      <c r="B9026" t="s">
        <v>5641</v>
      </c>
      <c r="C9026" t="s">
        <v>15886</v>
      </c>
      <c r="D9026" t="s">
        <v>26063</v>
      </c>
      <c r="E9026" t="s">
        <v>2458</v>
      </c>
      <c r="F9026" s="10"/>
      <c r="G9026">
        <v>2017</v>
      </c>
      <c r="J9026">
        <v>0.81256865288636804</v>
      </c>
      <c r="L9026" t="s">
        <v>36881</v>
      </c>
      <c r="M9026">
        <v>28750113</v>
      </c>
      <c r="Q9026" s="10"/>
      <c r="R9026" s="11">
        <f t="shared" ref="R9026:R9089" si="282">IF(SUM(N9026:Q9026)&gt;0,1,0)</f>
        <v>0</v>
      </c>
      <c r="U9026" s="11">
        <f t="shared" ref="U9026:U9089" si="283">IF(SUM(R9026,T9026)&gt;0,1,0)</f>
        <v>0</v>
      </c>
      <c r="Y9026" s="11">
        <f>IF(SUM(Tableau1[[#This Row],[Other access]:[Sci-hub access]])&gt;=1,1,0)</f>
        <v>0</v>
      </c>
      <c r="Z9026" s="12">
        <f>IF(OR(Tableau1[[#This Row],[Access R1 + S1+ T1 ]]&gt;=1,Tableau1[[#This Row],[Access V1 +W1 + X1]]&gt;=1),1,0)</f>
        <v>0</v>
      </c>
      <c r="AB9026" s="10" t="str">
        <f>Tableau1[[#This Row],[DOI]]</f>
        <v>doi: 10.1001/jamaophthalmol.2017.2481</v>
      </c>
      <c r="AC9026" s="13" t="str">
        <f>Tableau1[[#This Row],[Authors]]&amp;", "&amp;Tableau1[[#This Row],[Title]]&amp;" "&amp;Tableau1[[#This Row],[Journal]]&amp;". "&amp;Tableau1[[#This Row],[Year]]</f>
        <v>Campbell JP, Nudleman E, Yang J, Tan O, Chan RVP, Chiang MF, Huang D, Liu G., Handheld Optical Coherence Tomography Angiography and Ultra-Wide-Field Optical Coherence Tomography in Retinopathy of Prematurity. JAMA Ophthalmol. 2017</v>
      </c>
    </row>
    <row r="9027" spans="1:29" x14ac:dyDescent="0.3">
      <c r="A9027">
        <v>5981</v>
      </c>
      <c r="B9027" t="s">
        <v>8977</v>
      </c>
      <c r="C9027" t="s">
        <v>19191</v>
      </c>
      <c r="D9027" t="s">
        <v>29407</v>
      </c>
      <c r="E9027" t="s">
        <v>2468</v>
      </c>
      <c r="F9027" s="10"/>
      <c r="G9027">
        <v>2017</v>
      </c>
      <c r="J9027">
        <v>0.81264350844074396</v>
      </c>
      <c r="L9027" t="s">
        <v>40360</v>
      </c>
      <c r="M9027">
        <v>28263264</v>
      </c>
      <c r="Q9027" s="10"/>
      <c r="R9027" s="11">
        <f t="shared" si="282"/>
        <v>0</v>
      </c>
      <c r="U9027" s="11">
        <f t="shared" si="283"/>
        <v>0</v>
      </c>
      <c r="Y9027" s="11">
        <f>IF(SUM(Tableau1[[#This Row],[Other access]:[Sci-hub access]])&gt;=1,1,0)</f>
        <v>0</v>
      </c>
      <c r="Z9027" s="12">
        <f>IF(OR(Tableau1[[#This Row],[Access R1 + S1+ T1 ]]&gt;=1,Tableau1[[#This Row],[Access V1 +W1 + X1]]&gt;=1),1,0)</f>
        <v>0</v>
      </c>
      <c r="AB9027" s="10" t="str">
        <f>Tableau1[[#This Row],[DOI]]</f>
        <v>doi: 10.1097/IJG.0000000000000657</v>
      </c>
      <c r="AC9027" s="13" t="str">
        <f>Tableau1[[#This Row],[Authors]]&amp;", "&amp;Tableau1[[#This Row],[Title]]&amp;" "&amp;Tableau1[[#This Row],[Journal]]&amp;". "&amp;Tableau1[[#This Row],[Year]]</f>
        <v>El-Saied HMA, Adullatif AM., Value of Intravitreal Gas Injection With Ahmed Valve Implantation in the Prevention of Suprachoroidal Hemorrhage in Aphakic, Aniridic, and Vitrectomized Glaucomatous Eyes: A Pilot Study. J Glaucoma. 2017</v>
      </c>
    </row>
    <row r="9028" spans="1:29" x14ac:dyDescent="0.3">
      <c r="A9028">
        <v>1652</v>
      </c>
      <c r="B9028" t="s">
        <v>4904</v>
      </c>
      <c r="C9028" t="s">
        <v>15154</v>
      </c>
      <c r="D9028" t="s">
        <v>25325</v>
      </c>
      <c r="E9028" t="s">
        <v>2511</v>
      </c>
      <c r="F9028" s="10"/>
      <c r="G9028">
        <v>2017</v>
      </c>
      <c r="J9028">
        <v>0.81276801714960945</v>
      </c>
      <c r="L9028" t="s">
        <v>36131</v>
      </c>
      <c r="M9028">
        <v>28905832</v>
      </c>
      <c r="Q9028" s="10"/>
      <c r="R9028" s="11">
        <f t="shared" si="282"/>
        <v>0</v>
      </c>
      <c r="U9028" s="11">
        <f t="shared" si="283"/>
        <v>0</v>
      </c>
      <c r="Y9028" s="11">
        <f>IF(SUM(Tableau1[[#This Row],[Other access]:[Sci-hub access]])&gt;=1,1,0)</f>
        <v>0</v>
      </c>
      <c r="Z9028" s="12">
        <f>IF(OR(Tableau1[[#This Row],[Access R1 + S1+ T1 ]]&gt;=1,Tableau1[[#This Row],[Access V1 +W1 + X1]]&gt;=1),1,0)</f>
        <v>0</v>
      </c>
      <c r="AB9028" s="10" t="str">
        <f>Tableau1[[#This Row],[DOI]]</f>
        <v>doi: 10.4103/ijo.IJO_328_17</v>
      </c>
      <c r="AC9028" s="13" t="str">
        <f>Tableau1[[#This Row],[Authors]]&amp;", "&amp;Tableau1[[#This Row],[Title]]&amp;" "&amp;Tableau1[[#This Row],[Journal]]&amp;". "&amp;Tableau1[[#This Row],[Year]]</f>
        <v>Roy R, Saurabh K, Bhattacharyya S, Thomas NR, Datta K., Multimodal imaging in dominant cystoid macular dystrophy. Indian J Ophthalmol. 2017</v>
      </c>
    </row>
    <row r="9029" spans="1:29" x14ac:dyDescent="0.3">
      <c r="A9029">
        <v>6815</v>
      </c>
      <c r="B9029" t="s">
        <v>9694</v>
      </c>
      <c r="C9029" t="s">
        <v>19898</v>
      </c>
      <c r="D9029" t="s">
        <v>30128</v>
      </c>
      <c r="E9029" t="s">
        <v>2536</v>
      </c>
      <c r="F9029" s="10"/>
      <c r="G9029">
        <v>2017</v>
      </c>
      <c r="J9029">
        <v>0.81287037962728315</v>
      </c>
      <c r="L9029" t="s">
        <v>41175</v>
      </c>
      <c r="M9029">
        <v>28160002</v>
      </c>
      <c r="Q9029" s="10"/>
      <c r="R9029" s="11">
        <f t="shared" si="282"/>
        <v>0</v>
      </c>
      <c r="U9029" s="11">
        <f t="shared" si="283"/>
        <v>0</v>
      </c>
      <c r="Y9029" s="11">
        <f>IF(SUM(Tableau1[[#This Row],[Other access]:[Sci-hub access]])&gt;=1,1,0)</f>
        <v>0</v>
      </c>
      <c r="Z9029" s="12">
        <f>IF(OR(Tableau1[[#This Row],[Access R1 + S1+ T1 ]]&gt;=1,Tableau1[[#This Row],[Access V1 +W1 + X1]]&gt;=1),1,0)</f>
        <v>0</v>
      </c>
      <c r="AB9029" s="10" t="str">
        <f>Tableau1[[#This Row],[DOI]]</f>
        <v>doi: 10.1093/rheumatology/kew496</v>
      </c>
      <c r="AC9029" s="13" t="str">
        <f>Tableau1[[#This Row],[Authors]]&amp;", "&amp;Tableau1[[#This Row],[Title]]&amp;" "&amp;Tableau1[[#This Row],[Journal]]&amp;". "&amp;Tableau1[[#This Row],[Year]]</f>
        <v>Costantino F, Zeboulon N, Said-Nahal R, Breban M., Radiographic sacroiliitis develops predictably over time in a cohort of familial spondyloarthritis followed longitudinally. Rheumatology (Oxford). 2017</v>
      </c>
    </row>
    <row r="9030" spans="1:29" x14ac:dyDescent="0.3">
      <c r="A9030">
        <v>8642</v>
      </c>
      <c r="B9030" t="s">
        <v>11303</v>
      </c>
      <c r="C9030" t="s">
        <v>21487</v>
      </c>
      <c r="D9030" t="s">
        <v>31742</v>
      </c>
      <c r="E9030" t="s">
        <v>3094</v>
      </c>
      <c r="F9030" s="10"/>
      <c r="G9030">
        <v>2017</v>
      </c>
      <c r="J9030">
        <v>0.8128893889903005</v>
      </c>
      <c r="L9030" t="s">
        <v>42978</v>
      </c>
      <c r="M9030">
        <v>27873351</v>
      </c>
      <c r="Q9030" s="10"/>
      <c r="R9030" s="11">
        <f t="shared" si="282"/>
        <v>0</v>
      </c>
      <c r="U9030" s="11">
        <f t="shared" si="283"/>
        <v>0</v>
      </c>
      <c r="Y9030" s="11">
        <f>IF(SUM(Tableau1[[#This Row],[Other access]:[Sci-hub access]])&gt;=1,1,0)</f>
        <v>0</v>
      </c>
      <c r="Z9030" s="12">
        <f>IF(OR(Tableau1[[#This Row],[Access R1 + S1+ T1 ]]&gt;=1,Tableau1[[#This Row],[Access V1 +W1 + X1]]&gt;=1),1,0)</f>
        <v>0</v>
      </c>
      <c r="AB9030" s="10" t="str">
        <f>Tableau1[[#This Row],[DOI]]</f>
        <v>doi: 10.1002/mds.26877</v>
      </c>
      <c r="AC9030" s="13" t="str">
        <f>Tableau1[[#This Row],[Authors]]&amp;", "&amp;Tableau1[[#This Row],[Title]]&amp;" "&amp;Tableau1[[#This Row],[Journal]]&amp;". "&amp;Tableau1[[#This Row],[Year]]</f>
        <v>Pillas M, Selai C, Schrag A., Rasch analysis of the carers quality of life questionnaire for parkinsonism. Mov Disord. 2017</v>
      </c>
    </row>
    <row r="9031" spans="1:29" ht="28.8" x14ac:dyDescent="0.3">
      <c r="A9031">
        <v>7365</v>
      </c>
      <c r="B9031" t="s">
        <v>10176</v>
      </c>
      <c r="C9031" t="s">
        <v>20378</v>
      </c>
      <c r="D9031" t="s">
        <v>30610</v>
      </c>
      <c r="E9031" t="s">
        <v>2438</v>
      </c>
      <c r="F9031" s="10"/>
      <c r="G9031">
        <v>2017</v>
      </c>
      <c r="J9031">
        <v>0.81298042428526973</v>
      </c>
      <c r="L9031" t="s">
        <v>41721</v>
      </c>
      <c r="M9031">
        <v>28100479</v>
      </c>
      <c r="Q9031" s="10"/>
      <c r="R9031" s="11">
        <f t="shared" si="282"/>
        <v>0</v>
      </c>
      <c r="U9031" s="11">
        <f t="shared" si="283"/>
        <v>0</v>
      </c>
      <c r="Y9031" s="11">
        <f>IF(SUM(Tableau1[[#This Row],[Other access]:[Sci-hub access]])&gt;=1,1,0)</f>
        <v>0</v>
      </c>
      <c r="Z9031" s="12">
        <f>IF(OR(Tableau1[[#This Row],[Access R1 + S1+ T1 ]]&gt;=1,Tableau1[[#This Row],[Access V1 +W1 + X1]]&gt;=1),1,0)</f>
        <v>0</v>
      </c>
      <c r="AB9031" s="10" t="str">
        <f>Tableau1[[#This Row],[DOI]]</f>
        <v>doi: 10.1136/bjophthalmol-2016-309658</v>
      </c>
      <c r="AC9031" s="13" t="str">
        <f>Tableau1[[#This Row],[Authors]]&amp;", "&amp;Tableau1[[#This Row],[Title]]&amp;" "&amp;Tableau1[[#This Row],[Journal]]&amp;". "&amp;Tableau1[[#This Row],[Year]]</f>
        <v>Crane AM, Feuer W, Felix ER, Levitt RC, McClellan AL, Sarantopoulos KD, Galor A., Evidence of central sensitisation in those with dry eye symptoms and neuropathic-like ocular pain complaints: incomplete response to topical anaesthesia and generalised heightened sensitivity to evoked pain. Br J Ophthalmol. 2017</v>
      </c>
    </row>
    <row r="9032" spans="1:29" x14ac:dyDescent="0.3">
      <c r="A9032">
        <v>57</v>
      </c>
      <c r="B9032" t="s">
        <v>3320</v>
      </c>
      <c r="C9032" t="s">
        <v>13581</v>
      </c>
      <c r="D9032" t="s">
        <v>23740</v>
      </c>
      <c r="E9032" t="s">
        <v>33980</v>
      </c>
      <c r="F9032" s="10"/>
      <c r="G9032">
        <v>2018</v>
      </c>
      <c r="J9032">
        <v>0.81304707339195947</v>
      </c>
      <c r="L9032" t="s">
        <v>34575</v>
      </c>
      <c r="M9032">
        <v>29445174</v>
      </c>
      <c r="Q9032" s="10"/>
      <c r="R9032" s="11">
        <f t="shared" si="282"/>
        <v>0</v>
      </c>
      <c r="U9032" s="11">
        <f t="shared" si="283"/>
        <v>0</v>
      </c>
      <c r="Y9032" s="11">
        <f>IF(SUM(Tableau1[[#This Row],[Other access]:[Sci-hub access]])&gt;=1,1,0)</f>
        <v>0</v>
      </c>
      <c r="Z9032" s="12">
        <f>IF(OR(Tableau1[[#This Row],[Access R1 + S1+ T1 ]]&gt;=1,Tableau1[[#This Row],[Access V1 +W1 + X1]]&gt;=1),1,0)</f>
        <v>0</v>
      </c>
      <c r="AB9032" s="10" t="str">
        <f>Tableau1[[#This Row],[DOI]]</f>
        <v>doi: 10.1038/s41467-018-02900-1</v>
      </c>
      <c r="AC9032" s="13" t="str">
        <f>Tableau1[[#This Row],[Authors]]&amp;", "&amp;Tableau1[[#This Row],[Title]]&amp;" "&amp;Tableau1[[#This Row],[Journal]]&amp;". "&amp;Tableau1[[#This Row],[Year]]</f>
        <v>Proctor DM, Fukuyama JA, Loomer PM, Armitage GC, Lee SA, Davis NM, Ryder MI, Holmes SP, Relman DA., A spatial gradient of bacterial diversity in the human oral cavity shaped by salivary flow. Nat Commun. 2018</v>
      </c>
    </row>
    <row r="9033" spans="1:29" x14ac:dyDescent="0.3">
      <c r="A9033">
        <v>4525</v>
      </c>
      <c r="B9033" t="s">
        <v>7648</v>
      </c>
      <c r="C9033" t="s">
        <v>17883</v>
      </c>
      <c r="D9033" t="s">
        <v>28077</v>
      </c>
      <c r="E9033" t="s">
        <v>2451</v>
      </c>
      <c r="F9033" s="10"/>
      <c r="G9033">
        <v>2017</v>
      </c>
      <c r="J9033">
        <v>0.81332255439962386</v>
      </c>
      <c r="L9033" t="s">
        <v>38943</v>
      </c>
      <c r="M9033">
        <v>28437472</v>
      </c>
      <c r="Q9033" s="10"/>
      <c r="R9033" s="11">
        <f t="shared" si="282"/>
        <v>0</v>
      </c>
      <c r="U9033" s="11">
        <f t="shared" si="283"/>
        <v>0</v>
      </c>
      <c r="Y9033" s="11">
        <f>IF(SUM(Tableau1[[#This Row],[Other access]:[Sci-hub access]])&gt;=1,1,0)</f>
        <v>0</v>
      </c>
      <c r="Z9033" s="12">
        <f>IF(OR(Tableau1[[#This Row],[Access R1 + S1+ T1 ]]&gt;=1,Tableau1[[#This Row],[Access V1 +W1 + X1]]&gt;=1),1,0)</f>
        <v>0</v>
      </c>
      <c r="AB9033" s="10" t="str">
        <f>Tableau1[[#This Row],[DOI]]</f>
        <v>doi: 10.1371/journal.pone.0176087</v>
      </c>
      <c r="AC9033" s="13" t="str">
        <f>Tableau1[[#This Row],[Authors]]&amp;", "&amp;Tableau1[[#This Row],[Title]]&amp;" "&amp;Tableau1[[#This Row],[Journal]]&amp;". "&amp;Tableau1[[#This Row],[Year]]</f>
        <v>Funakoshi M, Azami Y, Matsumoto H, Ikota A, Ito K, Okimoto H, Shimizu N, Tsujimura F, Fukuda H, Miyagi C, Osawa S, Osawa R, Miura J., Socioeconomic status and type 2 diabetes complications among young adult patients in Japan. PLoS One. 2017</v>
      </c>
    </row>
    <row r="9034" spans="1:29" x14ac:dyDescent="0.3">
      <c r="A9034">
        <v>1803</v>
      </c>
      <c r="B9034" t="s">
        <v>5049</v>
      </c>
      <c r="C9034" t="s">
        <v>15296</v>
      </c>
      <c r="D9034" t="s">
        <v>25471</v>
      </c>
      <c r="E9034" t="s">
        <v>2497</v>
      </c>
      <c r="F9034" s="10"/>
      <c r="G9034">
        <v>2017</v>
      </c>
      <c r="J9034">
        <v>0.81332856270038301</v>
      </c>
      <c r="L9034" t="s">
        <v>36277</v>
      </c>
      <c r="M9034">
        <v>28870975</v>
      </c>
      <c r="Q9034" s="10"/>
      <c r="R9034" s="11">
        <f t="shared" si="282"/>
        <v>0</v>
      </c>
      <c r="U9034" s="11">
        <f t="shared" si="283"/>
        <v>0</v>
      </c>
      <c r="Y9034" s="11">
        <f>IF(SUM(Tableau1[[#This Row],[Other access]:[Sci-hub access]])&gt;=1,1,0)</f>
        <v>0</v>
      </c>
      <c r="Z9034" s="12">
        <f>IF(OR(Tableau1[[#This Row],[Access R1 + S1+ T1 ]]&gt;=1,Tableau1[[#This Row],[Access V1 +W1 + X1]]&gt;=1),1,0)</f>
        <v>0</v>
      </c>
      <c r="AB9034" s="10" t="str">
        <f>Tableau1[[#This Row],[DOI]]</f>
        <v>doi: 10.1136/vr.104378</v>
      </c>
      <c r="AC9034" s="13" t="str">
        <f>Tableau1[[#This Row],[Authors]]&amp;", "&amp;Tableau1[[#This Row],[Title]]&amp;" "&amp;Tableau1[[#This Row],[Journal]]&amp;". "&amp;Tableau1[[#This Row],[Year]]</f>
        <v>Graham-Brown J, Gilmore P, Colella V, Moss L, Dixon C, Andrews M, Arbeid P, Barber J, Timofte D, McGarry J, Otranto D, Williams D., Three cases of imported eyeworm infection in dogs: a new threat for the United Kingdom. Vet Rec. 2017</v>
      </c>
    </row>
    <row r="9035" spans="1:29" x14ac:dyDescent="0.3">
      <c r="A9035">
        <v>7413</v>
      </c>
      <c r="B9035" t="s">
        <v>10222</v>
      </c>
      <c r="C9035" t="s">
        <v>20424</v>
      </c>
      <c r="D9035" t="s">
        <v>30656</v>
      </c>
      <c r="E9035" t="s">
        <v>2816</v>
      </c>
      <c r="F9035" s="10"/>
      <c r="G9035">
        <v>2017</v>
      </c>
      <c r="J9035">
        <v>0.81343705577480308</v>
      </c>
      <c r="L9035" t="s">
        <v>41769</v>
      </c>
      <c r="M9035">
        <v>28097345</v>
      </c>
      <c r="Q9035" s="10"/>
      <c r="R9035" s="11">
        <f t="shared" si="282"/>
        <v>0</v>
      </c>
      <c r="U9035" s="11">
        <f t="shared" si="283"/>
        <v>0</v>
      </c>
      <c r="Y9035" s="11">
        <f>IF(SUM(Tableau1[[#This Row],[Other access]:[Sci-hub access]])&gt;=1,1,0)</f>
        <v>0</v>
      </c>
      <c r="Z9035" s="12">
        <f>IF(OR(Tableau1[[#This Row],[Access R1 + S1+ T1 ]]&gt;=1,Tableau1[[#This Row],[Access V1 +W1 + X1]]&gt;=1),1,0)</f>
        <v>0</v>
      </c>
      <c r="AB9035" s="10" t="str">
        <f>Tableau1[[#This Row],[DOI]]</f>
        <v>doi: 10.1001/jama.2016.19323</v>
      </c>
      <c r="AC9035" s="13" t="str">
        <f>Tableau1[[#This Row],[Authors]]&amp;", "&amp;Tableau1[[#This Row],[Title]]&amp;" "&amp;Tableau1[[#This Row],[Journal]]&amp;". "&amp;Tableau1[[#This Row],[Year]]</f>
        <v>Sugar A, Hood CT, Mian SI., Patient-Reported Outcomes Following LASIK: Quality of Life in the PROWL Studies. JAMA. 2017</v>
      </c>
    </row>
    <row r="9036" spans="1:29" x14ac:dyDescent="0.3">
      <c r="A9036">
        <v>3763</v>
      </c>
      <c r="B9036" t="s">
        <v>6932</v>
      </c>
      <c r="C9036" t="s">
        <v>17172</v>
      </c>
      <c r="D9036" t="s">
        <v>27356</v>
      </c>
      <c r="E9036" t="s">
        <v>2567</v>
      </c>
      <c r="F9036" s="10"/>
      <c r="G9036">
        <v>2017</v>
      </c>
      <c r="J9036">
        <v>0.81432132376556132</v>
      </c>
      <c r="L9036" t="s">
        <v>38207</v>
      </c>
      <c r="M9036">
        <v>28536218</v>
      </c>
      <c r="Q9036" s="10"/>
      <c r="R9036" s="11">
        <f t="shared" si="282"/>
        <v>0</v>
      </c>
      <c r="U9036" s="11">
        <f t="shared" si="283"/>
        <v>0</v>
      </c>
      <c r="Y9036" s="11">
        <f>IF(SUM(Tableau1[[#This Row],[Other access]:[Sci-hub access]])&gt;=1,1,0)</f>
        <v>0</v>
      </c>
      <c r="Z9036" s="12">
        <f>IF(OR(Tableau1[[#This Row],[Access R1 + S1+ T1 ]]&gt;=1,Tableau1[[#This Row],[Access V1 +W1 + X1]]&gt;=1),1,0)</f>
        <v>0</v>
      </c>
      <c r="AB9036" s="10" t="str">
        <f>Tableau1[[#This Row],[DOI]]</f>
        <v>doi: 10.1136/bcr-2017-219402</v>
      </c>
      <c r="AC9036" s="13" t="str">
        <f>Tableau1[[#This Row],[Authors]]&amp;", "&amp;Tableau1[[#This Row],[Title]]&amp;" "&amp;Tableau1[[#This Row],[Journal]]&amp;". "&amp;Tableau1[[#This Row],[Year]]</f>
        <v>Sharp O, Wong KY, Stephens P., Backpack palsy with Horner's syndrome. BMJ Case Rep. 2017</v>
      </c>
    </row>
    <row r="9037" spans="1:29" ht="28.8" x14ac:dyDescent="0.3">
      <c r="A9037">
        <v>7584</v>
      </c>
      <c r="B9037" t="s">
        <v>10375</v>
      </c>
      <c r="C9037" t="s">
        <v>20575</v>
      </c>
      <c r="D9037" t="s">
        <v>30810</v>
      </c>
      <c r="E9037" t="s">
        <v>2441</v>
      </c>
      <c r="F9037" s="10"/>
      <c r="G9037">
        <v>2017</v>
      </c>
      <c r="J9037">
        <v>0.81442386241357156</v>
      </c>
      <c r="L9037" t="s">
        <v>41939</v>
      </c>
      <c r="M9037">
        <v>28079022</v>
      </c>
      <c r="Q9037" s="10"/>
      <c r="R9037" s="11">
        <f t="shared" si="282"/>
        <v>0</v>
      </c>
      <c r="U9037" s="11">
        <f t="shared" si="283"/>
        <v>0</v>
      </c>
      <c r="Y9037" s="11">
        <f>IF(SUM(Tableau1[[#This Row],[Other access]:[Sci-hub access]])&gt;=1,1,0)</f>
        <v>0</v>
      </c>
      <c r="Z9037" s="12">
        <f>IF(OR(Tableau1[[#This Row],[Access R1 + S1+ T1 ]]&gt;=1,Tableau1[[#This Row],[Access V1 +W1 + X1]]&gt;=1),1,0)</f>
        <v>0</v>
      </c>
      <c r="AB9037" s="10" t="str">
        <f>Tableau1[[#This Row],[DOI]]</f>
        <v>doi: 10.1016/j.ophtha.2016.09.025</v>
      </c>
      <c r="AC9037" s="13" t="str">
        <f>Tableau1[[#This Row],[Authors]]&amp;", "&amp;Tableau1[[#This Row],[Title]]&amp;" "&amp;Tableau1[[#This Row],[Journal]]&amp;". "&amp;Tableau1[[#This Row],[Year]]</f>
        <v>Holland EJ, Luchs J, Karpecki PM, Nichols KK, Jackson MA, Sall K, Tauber J, Roy M, Raychaudhuri A, Shojaei A., Lifitegrast for the Treatment of Dry Eye Disease: Results of a Phase III, Randomized, Double-Masked, Placebo-Controlled Trial (OPUS-3). Ophthalmology. 2017</v>
      </c>
    </row>
    <row r="9038" spans="1:29" x14ac:dyDescent="0.3">
      <c r="A9038">
        <v>4273</v>
      </c>
      <c r="B9038" t="s">
        <v>7407</v>
      </c>
      <c r="C9038" t="s">
        <v>17643</v>
      </c>
      <c r="D9038" t="s">
        <v>27835</v>
      </c>
      <c r="E9038" t="s">
        <v>2443</v>
      </c>
      <c r="F9038" s="10"/>
      <c r="G9038">
        <v>2017</v>
      </c>
      <c r="J9038">
        <v>0.81443418230613662</v>
      </c>
      <c r="L9038" t="s">
        <v>38700</v>
      </c>
      <c r="M9038">
        <v>28460049</v>
      </c>
      <c r="Q9038" s="10"/>
      <c r="R9038" s="11">
        <f t="shared" si="282"/>
        <v>0</v>
      </c>
      <c r="U9038" s="11">
        <f t="shared" si="283"/>
        <v>0</v>
      </c>
      <c r="Y9038" s="11">
        <f>IF(SUM(Tableau1[[#This Row],[Other access]:[Sci-hub access]])&gt;=1,1,0)</f>
        <v>0</v>
      </c>
      <c r="Z9038" s="12">
        <f>IF(OR(Tableau1[[#This Row],[Access R1 + S1+ T1 ]]&gt;=1,Tableau1[[#This Row],[Access V1 +W1 + X1]]&gt;=1),1,0)</f>
        <v>0</v>
      </c>
      <c r="AB9038" s="10" t="str">
        <f>Tableau1[[#This Row],[DOI]]</f>
        <v>doi: 10.1167/iovs.16-20712</v>
      </c>
      <c r="AC9038" s="13" t="str">
        <f>Tableau1[[#This Row],[Authors]]&amp;", "&amp;Tableau1[[#This Row],[Title]]&amp;" "&amp;Tableau1[[#This Row],[Journal]]&amp;". "&amp;Tableau1[[#This Row],[Year]]</f>
        <v>Hassan I, Luo Q, Majumdar S, Dominguez JM 2nd, Busik JV, Bhatwadekar AD., Tumor Necrosis Factor Alpha (TNF-α) Disrupts Kir4.1 Channel Expression Resulting in Müller Cell Dysfunction in the Retina. Invest Ophthalmol Vis Sci. 2017</v>
      </c>
    </row>
    <row r="9039" spans="1:29" ht="28.8" x14ac:dyDescent="0.3">
      <c r="A9039">
        <v>5697</v>
      </c>
      <c r="B9039" t="s">
        <v>8728</v>
      </c>
      <c r="C9039" t="s">
        <v>18947</v>
      </c>
      <c r="D9039" t="s">
        <v>29158</v>
      </c>
      <c r="E9039" t="s">
        <v>2465</v>
      </c>
      <c r="F9039" s="10"/>
      <c r="G9039">
        <v>2017</v>
      </c>
      <c r="J9039">
        <v>0.81446387302046508</v>
      </c>
      <c r="L9039" t="s">
        <v>40080</v>
      </c>
      <c r="M9039">
        <v>28296766</v>
      </c>
      <c r="Q9039" s="10"/>
      <c r="R9039" s="11">
        <f t="shared" si="282"/>
        <v>0</v>
      </c>
      <c r="U9039" s="11">
        <f t="shared" si="283"/>
        <v>0</v>
      </c>
      <c r="Y9039" s="11">
        <f>IF(SUM(Tableau1[[#This Row],[Other access]:[Sci-hub access]])&gt;=1,1,0)</f>
        <v>0</v>
      </c>
      <c r="Z9039" s="12">
        <f>IF(OR(Tableau1[[#This Row],[Access R1 + S1+ T1 ]]&gt;=1,Tableau1[[#This Row],[Access V1 +W1 + X1]]&gt;=1),1,0)</f>
        <v>0</v>
      </c>
      <c r="AB9039" s="10" t="str">
        <f>Tableau1[[#This Row],[DOI]]</f>
        <v>doi: 10.1097/MD.0000000000006343</v>
      </c>
      <c r="AC9039" s="13" t="str">
        <f>Tableau1[[#This Row],[Authors]]&amp;", "&amp;Tableau1[[#This Row],[Title]]&amp;" "&amp;Tableau1[[#This Row],[Journal]]&amp;". "&amp;Tableau1[[#This Row],[Year]]</f>
        <v>Lee YB, Kim SY, Park YG, Han KD, Kim JW, Chae HS, Lee YC., Evaluation of socioeconomic status as a risk factor of pterygium using the Korean National Health and Nutrition Examination Survey 2010 to 2011: A STROBE-compliant article. Medicine (Baltimore). 2017</v>
      </c>
    </row>
    <row r="9040" spans="1:29" ht="28.8" x14ac:dyDescent="0.3">
      <c r="A9040">
        <v>24</v>
      </c>
      <c r="B9040" t="s">
        <v>3287</v>
      </c>
      <c r="C9040" t="s">
        <v>13548</v>
      </c>
      <c r="D9040" t="s">
        <v>23707</v>
      </c>
      <c r="E9040" t="s">
        <v>2465</v>
      </c>
      <c r="F9040" s="10"/>
      <c r="G9040">
        <v>2018</v>
      </c>
      <c r="J9040">
        <v>0.81449545583990124</v>
      </c>
      <c r="L9040" t="s">
        <v>34542</v>
      </c>
      <c r="M9040">
        <v>29489658</v>
      </c>
      <c r="Q9040" s="10"/>
      <c r="R9040" s="11">
        <f t="shared" si="282"/>
        <v>0</v>
      </c>
      <c r="U9040" s="11">
        <f t="shared" si="283"/>
        <v>0</v>
      </c>
      <c r="Y9040" s="11">
        <f>IF(SUM(Tableau1[[#This Row],[Other access]:[Sci-hub access]])&gt;=1,1,0)</f>
        <v>0</v>
      </c>
      <c r="Z9040" s="12">
        <f>IF(OR(Tableau1[[#This Row],[Access R1 + S1+ T1 ]]&gt;=1,Tableau1[[#This Row],[Access V1 +W1 + X1]]&gt;=1),1,0)</f>
        <v>0</v>
      </c>
      <c r="AB9040" s="10" t="str">
        <f>Tableau1[[#This Row],[DOI]]</f>
        <v>doi: 10.1097/MD.0000000000010047</v>
      </c>
      <c r="AC9040" s="13" t="str">
        <f>Tableau1[[#This Row],[Authors]]&amp;", "&amp;Tableau1[[#This Row],[Title]]&amp;" "&amp;Tableau1[[#This Row],[Journal]]&amp;". "&amp;Tableau1[[#This Row],[Year]]</f>
        <v>Huang KH, Tai MC, Lee LC, Weng TH, Chen YH, Lin LF, Chen JT, Lu DW, Chen CL., Positron emission tomography/computed tomography scan of Vogt-Koyanagi-Harada syndrome with associated autoimmune thyroid disease: A case report and literature review. Medicine (Baltimore). 2018</v>
      </c>
    </row>
    <row r="9041" spans="1:29" x14ac:dyDescent="0.3">
      <c r="A9041">
        <v>4296</v>
      </c>
      <c r="B9041" t="s">
        <v>7428</v>
      </c>
      <c r="C9041" t="s">
        <v>17664</v>
      </c>
      <c r="D9041" t="s">
        <v>27856</v>
      </c>
      <c r="E9041" t="s">
        <v>2496</v>
      </c>
      <c r="F9041" s="10"/>
      <c r="G9041">
        <v>2017</v>
      </c>
      <c r="J9041">
        <v>0.8147813854909608</v>
      </c>
      <c r="L9041" t="s">
        <v>38722</v>
      </c>
      <c r="M9041">
        <v>28457310</v>
      </c>
      <c r="Q9041" s="10"/>
      <c r="R9041" s="11">
        <f t="shared" si="282"/>
        <v>0</v>
      </c>
      <c r="U9041" s="11">
        <f t="shared" si="283"/>
        <v>0</v>
      </c>
      <c r="Y9041" s="11">
        <f>IF(SUM(Tableau1[[#This Row],[Other access]:[Sci-hub access]])&gt;=1,1,0)</f>
        <v>0</v>
      </c>
      <c r="Z9041" s="12">
        <f>IF(OR(Tableau1[[#This Row],[Access R1 + S1+ T1 ]]&gt;=1,Tableau1[[#This Row],[Access V1 +W1 + X1]]&gt;=1),1,0)</f>
        <v>0</v>
      </c>
      <c r="AB9041" s="10" t="str">
        <f>Tableau1[[#This Row],[DOI]]</f>
        <v>doi: 10.1016/j.jcjo.2016.09.016</v>
      </c>
      <c r="AC9041" s="13" t="str">
        <f>Tableau1[[#This Row],[Authors]]&amp;", "&amp;Tableau1[[#This Row],[Title]]&amp;" "&amp;Tableau1[[#This Row],[Journal]]&amp;". "&amp;Tableau1[[#This Row],[Year]]</f>
        <v>Lubbers SM, Japing WJ., Unilateral choroidal detachment following the use of tamsulosin. Can J Ophthalmol. 2017</v>
      </c>
    </row>
    <row r="9042" spans="1:29" x14ac:dyDescent="0.3">
      <c r="A9042">
        <v>7644</v>
      </c>
      <c r="B9042" t="s">
        <v>10423</v>
      </c>
      <c r="C9042" t="s">
        <v>20621</v>
      </c>
      <c r="D9042" t="s">
        <v>30859</v>
      </c>
      <c r="E9042" t="s">
        <v>2617</v>
      </c>
      <c r="F9042" s="10"/>
      <c r="G9042">
        <v>2017</v>
      </c>
      <c r="J9042">
        <v>0.81481185708005499</v>
      </c>
      <c r="L9042" t="s">
        <v>41997</v>
      </c>
      <c r="M9042">
        <v>28068454</v>
      </c>
      <c r="Q9042" s="10"/>
      <c r="R9042" s="11">
        <f t="shared" si="282"/>
        <v>0</v>
      </c>
      <c r="U9042" s="11">
        <f t="shared" si="283"/>
        <v>0</v>
      </c>
      <c r="Y9042" s="11">
        <f>IF(SUM(Tableau1[[#This Row],[Other access]:[Sci-hub access]])&gt;=1,1,0)</f>
        <v>0</v>
      </c>
      <c r="Z9042" s="12">
        <f>IF(OR(Tableau1[[#This Row],[Access R1 + S1+ T1 ]]&gt;=1,Tableau1[[#This Row],[Access V1 +W1 + X1]]&gt;=1),1,0)</f>
        <v>0</v>
      </c>
      <c r="AB9042" s="10" t="str">
        <f>Tableau1[[#This Row],[DOI]]</f>
        <v>doi: 10.1002/14651858.CD007742.pub4</v>
      </c>
      <c r="AC9042" s="13" t="str">
        <f>Tableau1[[#This Row],[Authors]]&amp;", "&amp;Tableau1[[#This Row],[Title]]&amp;" "&amp;Tableau1[[#This Row],[Journal]]&amp;". "&amp;Tableau1[[#This Row],[Year]]</f>
        <v>Lindsley K, Nichols JJ, Dickersin K., Non-surgical interventions for acute internal hordeolum. Cochrane Database Syst Rev. 2017</v>
      </c>
    </row>
    <row r="9043" spans="1:29" ht="28.8" x14ac:dyDescent="0.3">
      <c r="A9043">
        <v>8495</v>
      </c>
      <c r="B9043" t="s">
        <v>11169</v>
      </c>
      <c r="C9043" t="s">
        <v>21354</v>
      </c>
      <c r="D9043" t="s">
        <v>31608</v>
      </c>
      <c r="E9043" t="s">
        <v>34084</v>
      </c>
      <c r="F9043" s="10"/>
      <c r="G9043">
        <v>2017</v>
      </c>
      <c r="J9043">
        <v>0.81486971542961761</v>
      </c>
      <c r="L9043" t="s">
        <v>42832</v>
      </c>
      <c r="M9043">
        <v>27903615</v>
      </c>
      <c r="Q9043" s="10"/>
      <c r="R9043" s="11">
        <f t="shared" si="282"/>
        <v>0</v>
      </c>
      <c r="U9043" s="11">
        <f t="shared" si="283"/>
        <v>0</v>
      </c>
      <c r="Y9043" s="11">
        <f>IF(SUM(Tableau1[[#This Row],[Other access]:[Sci-hub access]])&gt;=1,1,0)</f>
        <v>0</v>
      </c>
      <c r="Z9043" s="12">
        <f>IF(OR(Tableau1[[#This Row],[Access R1 + S1+ T1 ]]&gt;=1,Tableau1[[#This Row],[Access V1 +W1 + X1]]&gt;=1),1,0)</f>
        <v>0</v>
      </c>
      <c r="AB9043" s="10" t="str">
        <f>Tableau1[[#This Row],[DOI]]</f>
        <v>doi: 10.2337/dc16-1529</v>
      </c>
      <c r="AC9043" s="13" t="str">
        <f>Tableau1[[#This Row],[Authors]]&amp;", "&amp;Tableau1[[#This Row],[Title]]&amp;" "&amp;Tableau1[[#This Row],[Journal]]&amp;". "&amp;Tableau1[[#This Row],[Year]]</f>
        <v>Yang JK, Wang YY, Liu C, Shi TT, Lu J, Cao X, Yang FY, Feng JP, Chen C, Ji LN, Xu A., Urine Proteome Specific for Eye Damage Can Predict Kidney Damage in Patients With Type 2 Diabetes: A Case-Control and a 5.3-Year Prospective Cohort Study. Diabetes Care. 2017</v>
      </c>
    </row>
    <row r="9044" spans="1:29" ht="28.8" x14ac:dyDescent="0.3">
      <c r="A9044">
        <v>8543</v>
      </c>
      <c r="B9044" t="s">
        <v>11212</v>
      </c>
      <c r="C9044" t="s">
        <v>21396</v>
      </c>
      <c r="D9044" t="s">
        <v>31651</v>
      </c>
      <c r="E9044" t="s">
        <v>2445</v>
      </c>
      <c r="F9044" s="10"/>
      <c r="G9044">
        <v>2017</v>
      </c>
      <c r="J9044">
        <v>0.81522307868531318</v>
      </c>
      <c r="L9044" t="s">
        <v>42879</v>
      </c>
      <c r="M9044">
        <v>27893622</v>
      </c>
      <c r="Q9044" s="10"/>
      <c r="R9044" s="11">
        <f t="shared" si="282"/>
        <v>0</v>
      </c>
      <c r="U9044" s="11">
        <f t="shared" si="283"/>
        <v>0</v>
      </c>
      <c r="Y9044" s="11">
        <f>IF(SUM(Tableau1[[#This Row],[Other access]:[Sci-hub access]])&gt;=1,1,0)</f>
        <v>0</v>
      </c>
      <c r="Z9044" s="12">
        <f>IF(OR(Tableau1[[#This Row],[Access R1 + S1+ T1 ]]&gt;=1,Tableau1[[#This Row],[Access V1 +W1 + X1]]&gt;=1),1,0)</f>
        <v>0</v>
      </c>
      <c r="AB9044" s="10" t="str">
        <f>Tableau1[[#This Row],[DOI]]</f>
        <v>doi: 10.1097/IAE.0000000000001414</v>
      </c>
      <c r="AC9044" s="13" t="str">
        <f>Tableau1[[#This Row],[Authors]]&amp;", "&amp;Tableau1[[#This Row],[Title]]&amp;" "&amp;Tableau1[[#This Row],[Journal]]&amp;". "&amp;Tableau1[[#This Row],[Year]]</f>
        <v>Say EAT, Ferenczy S, Magrath GN, Samara WA, Khoo CTL, Shields CL., IMAGE QUALITY AND ARTIFACTS ON OPTICAL COHERENCE TOMOGRAPHY ANGIOGRAPHY: Comparison of Pathologic and Paired Fellow Eyes in 65 Patients With Unilateral Choroidal Melanoma Treated With Plaque Radiotherapy. Retina. 2017</v>
      </c>
    </row>
    <row r="9045" spans="1:29" x14ac:dyDescent="0.3">
      <c r="A9045">
        <v>2629</v>
      </c>
      <c r="B9045" t="s">
        <v>5845</v>
      </c>
      <c r="C9045" t="s">
        <v>16091</v>
      </c>
      <c r="D9045" t="s">
        <v>26268</v>
      </c>
      <c r="E9045" t="s">
        <v>2570</v>
      </c>
      <c r="F9045" s="10"/>
      <c r="G9045">
        <v>2017</v>
      </c>
      <c r="J9045">
        <v>0.81526449405733492</v>
      </c>
      <c r="L9045" t="s">
        <v>37092</v>
      </c>
      <c r="M9045">
        <v>28718302</v>
      </c>
      <c r="Q9045" s="10"/>
      <c r="R9045" s="11">
        <f t="shared" si="282"/>
        <v>0</v>
      </c>
      <c r="U9045" s="11">
        <f t="shared" si="283"/>
        <v>0</v>
      </c>
      <c r="Y9045" s="11">
        <f>IF(SUM(Tableau1[[#This Row],[Other access]:[Sci-hub access]])&gt;=1,1,0)</f>
        <v>0</v>
      </c>
      <c r="Z9045" s="12">
        <f>IF(OR(Tableau1[[#This Row],[Access R1 + S1+ T1 ]]&gt;=1,Tableau1[[#This Row],[Access V1 +W1 + X1]]&gt;=1),1,0)</f>
        <v>0</v>
      </c>
      <c r="AB9045" s="10" t="str">
        <f>Tableau1[[#This Row],[DOI]]</f>
        <v>doi: 10.1177/0003489417718846</v>
      </c>
      <c r="AC9045" s="13" t="str">
        <f>Tableau1[[#This Row],[Authors]]&amp;", "&amp;Tableau1[[#This Row],[Title]]&amp;" "&amp;Tableau1[[#This Row],[Journal]]&amp;". "&amp;Tableau1[[#This Row],[Year]]</f>
        <v>Oron Y, Shemesh S, Shushan S, Cinamon U, Goldfarb A, Dabby R, Ovnat Tamir S., Cardiovascular Risk Factors Among Patients With Vestibular Neuritis. Ann Otol Rhinol Laryngol. 2017</v>
      </c>
    </row>
    <row r="9046" spans="1:29" x14ac:dyDescent="0.3">
      <c r="A9046">
        <v>6442</v>
      </c>
      <c r="B9046" t="s">
        <v>9378</v>
      </c>
      <c r="C9046" t="s">
        <v>19586</v>
      </c>
      <c r="D9046" t="s">
        <v>29809</v>
      </c>
      <c r="E9046" t="s">
        <v>34322</v>
      </c>
      <c r="F9046" s="10"/>
      <c r="G9046">
        <v>2017</v>
      </c>
      <c r="J9046">
        <v>0.81529602447274085</v>
      </c>
      <c r="L9046" t="s">
        <v>40811</v>
      </c>
      <c r="M9046">
        <v>28211617</v>
      </c>
      <c r="Q9046" s="10"/>
      <c r="R9046" s="11">
        <f t="shared" si="282"/>
        <v>0</v>
      </c>
      <c r="U9046" s="11">
        <f t="shared" si="283"/>
        <v>0</v>
      </c>
      <c r="Y9046" s="11">
        <f>IF(SUM(Tableau1[[#This Row],[Other access]:[Sci-hub access]])&gt;=1,1,0)</f>
        <v>0</v>
      </c>
      <c r="Z9046" s="12">
        <f>IF(OR(Tableau1[[#This Row],[Access R1 + S1+ T1 ]]&gt;=1,Tableau1[[#This Row],[Access V1 +W1 + X1]]&gt;=1),1,0)</f>
        <v>0</v>
      </c>
      <c r="AB9046" s="10" t="str">
        <f>Tableau1[[#This Row],[DOI]]</f>
        <v>doi: 10.1002/cam4.1010</v>
      </c>
      <c r="AC9046" s="13" t="str">
        <f>Tableau1[[#This Row],[Authors]]&amp;", "&amp;Tableau1[[#This Row],[Title]]&amp;" "&amp;Tableau1[[#This Row],[Journal]]&amp;". "&amp;Tableau1[[#This Row],[Year]]</f>
        <v>Ewens KG, Bhatti TR, Moran KA, Richards-Yutz J, Shields CL, Eagle RC, Ganguly A., Phosphorylation of pRb: mechanism for RB pathway inactivation in MYCN-amplified retinoblastoma. Cancer Med. 2017</v>
      </c>
    </row>
    <row r="9047" spans="1:29" x14ac:dyDescent="0.3">
      <c r="A9047">
        <v>5841</v>
      </c>
      <c r="B9047" t="s">
        <v>8859</v>
      </c>
      <c r="C9047" t="s">
        <v>19076</v>
      </c>
      <c r="D9047" t="s">
        <v>29289</v>
      </c>
      <c r="E9047" t="s">
        <v>2523</v>
      </c>
      <c r="F9047" s="10"/>
      <c r="G9047">
        <v>2017</v>
      </c>
      <c r="J9047">
        <v>0.81532412940527488</v>
      </c>
      <c r="L9047" t="s">
        <v>40223</v>
      </c>
      <c r="M9047">
        <v>28282061</v>
      </c>
      <c r="Q9047" s="10"/>
      <c r="R9047" s="11">
        <f t="shared" si="282"/>
        <v>0</v>
      </c>
      <c r="U9047" s="11">
        <f t="shared" si="283"/>
        <v>0</v>
      </c>
      <c r="Y9047" s="11">
        <f>IF(SUM(Tableau1[[#This Row],[Other access]:[Sci-hub access]])&gt;=1,1,0)</f>
        <v>0</v>
      </c>
      <c r="Z9047" s="12">
        <f>IF(OR(Tableau1[[#This Row],[Access R1 + S1+ T1 ]]&gt;=1,Tableau1[[#This Row],[Access V1 +W1 + X1]]&gt;=1),1,0)</f>
        <v>0</v>
      </c>
      <c r="AB9047" s="10" t="str">
        <f>Tableau1[[#This Row],[DOI]]</f>
        <v>doi: 10.1038/eye.2016.298</v>
      </c>
      <c r="AC9047" s="13" t="str">
        <f>Tableau1[[#This Row],[Authors]]&amp;", "&amp;Tableau1[[#This Row],[Title]]&amp;" "&amp;Tableau1[[#This Row],[Journal]]&amp;". "&amp;Tableau1[[#This Row],[Year]]</f>
        <v>Yusuf IH, Sharma S, Luqmani R, Downes SM., Hydroxychloroquine retinopathy. Eye (Lond). 2017</v>
      </c>
    </row>
    <row r="9048" spans="1:29" x14ac:dyDescent="0.3">
      <c r="A9048">
        <v>9549</v>
      </c>
      <c r="B9048" t="s">
        <v>12111</v>
      </c>
      <c r="C9048" t="s">
        <v>22285</v>
      </c>
      <c r="D9048" t="s">
        <v>32557</v>
      </c>
      <c r="E9048" t="s">
        <v>2595</v>
      </c>
      <c r="F9048" s="10"/>
      <c r="G9048">
        <v>2017</v>
      </c>
      <c r="J9048">
        <v>0.8153545922909744</v>
      </c>
      <c r="L9048" t="s">
        <v>43829</v>
      </c>
      <c r="M9048">
        <v>27661459</v>
      </c>
      <c r="Q9048" s="10"/>
      <c r="R9048" s="11">
        <f t="shared" si="282"/>
        <v>0</v>
      </c>
      <c r="U9048" s="11">
        <f t="shared" si="283"/>
        <v>0</v>
      </c>
      <c r="Y9048" s="11">
        <f>IF(SUM(Tableau1[[#This Row],[Other access]:[Sci-hub access]])&gt;=1,1,0)</f>
        <v>0</v>
      </c>
      <c r="Z9048" s="12">
        <f>IF(OR(Tableau1[[#This Row],[Access R1 + S1+ T1 ]]&gt;=1,Tableau1[[#This Row],[Access V1 +W1 + X1]]&gt;=1),1,0)</f>
        <v>0</v>
      </c>
      <c r="AB9048" s="10" t="str">
        <f>Tableau1[[#This Row],[DOI]]</f>
        <v>doi: 10.1002/jcp.25616</v>
      </c>
      <c r="AC9048" s="13" t="str">
        <f>Tableau1[[#This Row],[Authors]]&amp;", "&amp;Tableau1[[#This Row],[Title]]&amp;" "&amp;Tableau1[[#This Row],[Journal]]&amp;". "&amp;Tableau1[[#This Row],[Year]]</f>
        <v>Maugeri G, D'Amico AG, Saccone S, Federico C, Cavallaro S, D'Agata V., PACAP and VIP Inhibit HIF-1α-Mediated VEGF Expression in a Model of Diabetic Macular Edema. J Cell Physiol. 2017</v>
      </c>
    </row>
    <row r="9049" spans="1:29" x14ac:dyDescent="0.3">
      <c r="A9049">
        <v>5602</v>
      </c>
      <c r="B9049" t="s">
        <v>8637</v>
      </c>
      <c r="C9049" t="s">
        <v>18857</v>
      </c>
      <c r="D9049" t="s">
        <v>29067</v>
      </c>
      <c r="E9049" t="s">
        <v>2438</v>
      </c>
      <c r="F9049" s="10"/>
      <c r="G9049">
        <v>2017</v>
      </c>
      <c r="J9049">
        <v>0.81541194873234124</v>
      </c>
      <c r="L9049" t="s">
        <v>39989</v>
      </c>
      <c r="M9049">
        <v>28314833</v>
      </c>
      <c r="Q9049" s="10"/>
      <c r="R9049" s="11">
        <f t="shared" si="282"/>
        <v>0</v>
      </c>
      <c r="U9049" s="11">
        <f t="shared" si="283"/>
        <v>0</v>
      </c>
      <c r="Y9049" s="11">
        <f>IF(SUM(Tableau1[[#This Row],[Other access]:[Sci-hub access]])&gt;=1,1,0)</f>
        <v>0</v>
      </c>
      <c r="Z9049" s="12">
        <f>IF(OR(Tableau1[[#This Row],[Access R1 + S1+ T1 ]]&gt;=1,Tableau1[[#This Row],[Access V1 +W1 + X1]]&gt;=1),1,0)</f>
        <v>0</v>
      </c>
      <c r="AB9049" s="10" t="str">
        <f>Tableau1[[#This Row],[DOI]]</f>
        <v>doi: 10.1136/bjophthalmol-2016-309566</v>
      </c>
      <c r="AC9049" s="13" t="str">
        <f>Tableau1[[#This Row],[Authors]]&amp;", "&amp;Tableau1[[#This Row],[Title]]&amp;" "&amp;Tableau1[[#This Row],[Journal]]&amp;". "&amp;Tableau1[[#This Row],[Year]]</f>
        <v>Mattern J, Lammert A, Otto M, Hammes HP., Retinopathy in an obesity WHO III cohort: prevalence and risk factors. Br J Ophthalmol. 2017</v>
      </c>
    </row>
    <row r="9050" spans="1:29" x14ac:dyDescent="0.3">
      <c r="A9050">
        <v>5796</v>
      </c>
      <c r="B9050" t="s">
        <v>697</v>
      </c>
      <c r="C9050" t="s">
        <v>698</v>
      </c>
      <c r="D9050" t="s">
        <v>699</v>
      </c>
      <c r="E9050" t="s">
        <v>2591</v>
      </c>
      <c r="F9050" s="10"/>
      <c r="G9050">
        <v>2017</v>
      </c>
      <c r="J9050">
        <v>0.81552157308350526</v>
      </c>
      <c r="L9050" t="s">
        <v>40178</v>
      </c>
      <c r="M9050">
        <v>28284305</v>
      </c>
      <c r="Q9050" s="10"/>
      <c r="R9050" s="11">
        <f t="shared" si="282"/>
        <v>0</v>
      </c>
      <c r="U9050" s="11">
        <f t="shared" si="283"/>
        <v>0</v>
      </c>
      <c r="Y9050" s="11">
        <f>IF(SUM(Tableau1[[#This Row],[Other access]:[Sci-hub access]])&gt;=1,1,0)</f>
        <v>0</v>
      </c>
      <c r="Z9050" s="12">
        <f>IF(OR(Tableau1[[#This Row],[Access R1 + S1+ T1 ]]&gt;=1,Tableau1[[#This Row],[Access V1 +W1 + X1]]&gt;=1),1,0)</f>
        <v>0</v>
      </c>
      <c r="AB9050" s="10" t="str">
        <f>Tableau1[[#This Row],[DOI]]</f>
        <v>doi: 10.1016/j.enzmictec.2017.01.007</v>
      </c>
      <c r="AC9050" s="13" t="str">
        <f>Tableau1[[#This Row],[Authors]]&amp;", "&amp;Tableau1[[#This Row],[Title]]&amp;" "&amp;Tableau1[[#This Row],[Journal]]&amp;". "&amp;Tableau1[[#This Row],[Year]]</f>
        <v>Yoo G, Dilkaute C, Bong JH, Song HW, Lee M, Kang MJ, Jose J, Pyun JC., Autodisplay of the La/SSB protein on LPS-free E. coli for the diagnosis of Sjögren's syndrome. Enzyme Microb Technol. 2017</v>
      </c>
    </row>
    <row r="9051" spans="1:29" x14ac:dyDescent="0.3">
      <c r="A9051">
        <v>4457</v>
      </c>
      <c r="B9051" t="s">
        <v>7583</v>
      </c>
      <c r="C9051" t="s">
        <v>17818</v>
      </c>
      <c r="D9051" t="s">
        <v>28012</v>
      </c>
      <c r="E9051" t="s">
        <v>2488</v>
      </c>
      <c r="F9051" s="10"/>
      <c r="G9051">
        <v>2017</v>
      </c>
      <c r="J9051">
        <v>0.81556839464988873</v>
      </c>
      <c r="L9051" t="s">
        <v>38877</v>
      </c>
      <c r="M9051">
        <v>28442684</v>
      </c>
      <c r="Q9051" s="10"/>
      <c r="R9051" s="11">
        <f t="shared" si="282"/>
        <v>0</v>
      </c>
      <c r="U9051" s="11">
        <f t="shared" si="283"/>
        <v>0</v>
      </c>
      <c r="Y9051" s="11">
        <f>IF(SUM(Tableau1[[#This Row],[Other access]:[Sci-hub access]])&gt;=1,1,0)</f>
        <v>0</v>
      </c>
      <c r="Z9051" s="12">
        <f>IF(OR(Tableau1[[#This Row],[Access R1 + S1+ T1 ]]&gt;=1,Tableau1[[#This Row],[Access V1 +W1 + X1]]&gt;=1),1,0)</f>
        <v>0</v>
      </c>
      <c r="AB9051" s="10" t="str">
        <f>Tableau1[[#This Row],[DOI]]</f>
        <v>doi: 10.1159/000458483</v>
      </c>
      <c r="AC9051" s="13" t="str">
        <f>Tableau1[[#This Row],[Authors]]&amp;", "&amp;Tableau1[[#This Row],[Title]]&amp;" "&amp;Tableau1[[#This Row],[Journal]]&amp;". "&amp;Tableau1[[#This Row],[Year]]</f>
        <v>Khaw PT, Chiang M, Shah P, Sii F, Lockwood A, Khalili A., Enhanced Trabeculectomy: The Moorfields Safer Surgery System. Dev Ophthalmol. 2017</v>
      </c>
    </row>
    <row r="9052" spans="1:29" x14ac:dyDescent="0.3">
      <c r="A9052">
        <v>4257</v>
      </c>
      <c r="B9052" t="s">
        <v>7392</v>
      </c>
      <c r="C9052" t="s">
        <v>17628</v>
      </c>
      <c r="D9052" t="s">
        <v>27820</v>
      </c>
      <c r="E9052" t="s">
        <v>34194</v>
      </c>
      <c r="F9052" s="10"/>
      <c r="G9052">
        <v>2017</v>
      </c>
      <c r="J9052">
        <v>0.81565966233996778</v>
      </c>
      <c r="L9052" t="s">
        <v>38684</v>
      </c>
      <c r="M9052">
        <v>28463636</v>
      </c>
      <c r="Q9052" s="10"/>
      <c r="R9052" s="11">
        <f t="shared" si="282"/>
        <v>0</v>
      </c>
      <c r="U9052" s="11">
        <f t="shared" si="283"/>
        <v>0</v>
      </c>
      <c r="Y9052" s="11">
        <f>IF(SUM(Tableau1[[#This Row],[Other access]:[Sci-hub access]])&gt;=1,1,0)</f>
        <v>0</v>
      </c>
      <c r="Z9052" s="12">
        <f>IF(OR(Tableau1[[#This Row],[Access R1 + S1+ T1 ]]&gt;=1,Tableau1[[#This Row],[Access V1 +W1 + X1]]&gt;=1),1,0)</f>
        <v>0</v>
      </c>
      <c r="AB9052" s="10" t="str">
        <f>Tableau1[[#This Row],[DOI]]</f>
        <v>doi: 10.1080/21645515.2017.1310788</v>
      </c>
      <c r="AC9052" s="13" t="str">
        <f>Tableau1[[#This Row],[Authors]]&amp;", "&amp;Tableau1[[#This Row],[Title]]&amp;" "&amp;Tableau1[[#This Row],[Journal]]&amp;". "&amp;Tableau1[[#This Row],[Year]]</f>
        <v>Sridhar G, Tian F, Forshee R, Kulldorff M, Selvam N, Sutherland A, Bryan W, Barone S, Xu L, Izurieta HS., Evaluation of optic neuritis following human papillomavirus vaccination. Hum Vaccin Immunother. 2017</v>
      </c>
    </row>
    <row r="9053" spans="1:29" x14ac:dyDescent="0.3">
      <c r="A9053">
        <v>7453</v>
      </c>
      <c r="B9053" t="s">
        <v>10258</v>
      </c>
      <c r="C9053" t="s">
        <v>20460</v>
      </c>
      <c r="D9053" t="s">
        <v>30693</v>
      </c>
      <c r="E9053" t="s">
        <v>2445</v>
      </c>
      <c r="F9053" s="10"/>
      <c r="G9053">
        <v>2017</v>
      </c>
      <c r="J9053">
        <v>0.81566351445863705</v>
      </c>
      <c r="L9053" t="s">
        <v>41809</v>
      </c>
      <c r="M9053">
        <v>28092343</v>
      </c>
      <c r="Q9053" s="10"/>
      <c r="R9053" s="11">
        <f t="shared" si="282"/>
        <v>0</v>
      </c>
      <c r="U9053" s="11">
        <f t="shared" si="283"/>
        <v>0</v>
      </c>
      <c r="Y9053" s="11">
        <f>IF(SUM(Tableau1[[#This Row],[Other access]:[Sci-hub access]])&gt;=1,1,0)</f>
        <v>0</v>
      </c>
      <c r="Z9053" s="12">
        <f>IF(OR(Tableau1[[#This Row],[Access R1 + S1+ T1 ]]&gt;=1,Tableau1[[#This Row],[Access V1 +W1 + X1]]&gt;=1),1,0)</f>
        <v>0</v>
      </c>
      <c r="AB9053" s="10" t="str">
        <f>Tableau1[[#This Row],[DOI]]</f>
        <v>doi: 10.1097/IAE.0000000000001494</v>
      </c>
      <c r="AC9053" s="13" t="str">
        <f>Tableau1[[#This Row],[Authors]]&amp;", "&amp;Tableau1[[#This Row],[Title]]&amp;" "&amp;Tableau1[[#This Row],[Journal]]&amp;". "&amp;Tableau1[[#This Row],[Year]]</f>
        <v>Kim JH, Chang YS, Kim JW., NATURAL COURSE OF PATIENTS DISCONTINUING TREATMENT FOR AGE-RELATED MACULAR DEGENERATION AND FACTORS ASSOCIATED WITH VISUAL PROGNOSIS. Retina. 2017</v>
      </c>
    </row>
    <row r="9054" spans="1:29" x14ac:dyDescent="0.3">
      <c r="A9054">
        <v>10008</v>
      </c>
      <c r="B9054" t="s">
        <v>12530</v>
      </c>
      <c r="C9054" t="s">
        <v>21214</v>
      </c>
      <c r="D9054" t="s">
        <v>32978</v>
      </c>
      <c r="E9054" t="s">
        <v>2471</v>
      </c>
      <c r="F9054" s="10"/>
      <c r="G9054">
        <v>2017</v>
      </c>
      <c r="J9054">
        <v>0.81580528270264119</v>
      </c>
      <c r="L9054" t="s">
        <v>44265</v>
      </c>
      <c r="M9054">
        <v>27497605</v>
      </c>
      <c r="Q9054" s="10"/>
      <c r="R9054" s="11">
        <f t="shared" si="282"/>
        <v>0</v>
      </c>
      <c r="U9054" s="11">
        <f t="shared" si="283"/>
        <v>0</v>
      </c>
      <c r="Y9054" s="11">
        <f>IF(SUM(Tableau1[[#This Row],[Other access]:[Sci-hub access]])&gt;=1,1,0)</f>
        <v>0</v>
      </c>
      <c r="Z9054" s="12">
        <f>IF(OR(Tableau1[[#This Row],[Access R1 + S1+ T1 ]]&gt;=1,Tableau1[[#This Row],[Access V1 +W1 + X1]]&gt;=1),1,0)</f>
        <v>0</v>
      </c>
      <c r="AB9054" s="10" t="str">
        <f>Tableau1[[#This Row],[DOI]]</f>
        <v>doi: 10.1007/s10792-016-0312-6</v>
      </c>
      <c r="AC9054" s="13" t="str">
        <f>Tableau1[[#This Row],[Authors]]&amp;", "&amp;Tableau1[[#This Row],[Title]]&amp;" "&amp;Tableau1[[#This Row],[Journal]]&amp;". "&amp;Tableau1[[#This Row],[Year]]</f>
        <v>Erkan Turan K, Taylan Sekeroglu H, Karahan S, Sanac AS., Reliability and interexaminer agreement for induced tropia test: is normal always normal? Int Ophthalmol. 2017</v>
      </c>
    </row>
    <row r="9055" spans="1:29" x14ac:dyDescent="0.3">
      <c r="A9055">
        <v>11084</v>
      </c>
      <c r="B9055" t="s">
        <v>13505</v>
      </c>
      <c r="C9055" t="s">
        <v>23664</v>
      </c>
      <c r="D9055" t="s">
        <v>33959</v>
      </c>
      <c r="E9055" t="s">
        <v>2447</v>
      </c>
      <c r="F9055" s="10"/>
      <c r="G9055">
        <v>2017</v>
      </c>
      <c r="J9055">
        <v>0.81580810273315674</v>
      </c>
      <c r="L9055" t="s">
        <v>45325</v>
      </c>
      <c r="M9055">
        <v>25853505</v>
      </c>
      <c r="Q9055" s="10"/>
      <c r="R9055" s="11">
        <f t="shared" si="282"/>
        <v>0</v>
      </c>
      <c r="U9055" s="11">
        <f t="shared" si="283"/>
        <v>0</v>
      </c>
      <c r="Y9055" s="11">
        <f>IF(SUM(Tableau1[[#This Row],[Other access]:[Sci-hub access]])&gt;=1,1,0)</f>
        <v>0</v>
      </c>
      <c r="Z9055" s="12">
        <f>IF(OR(Tableau1[[#This Row],[Access R1 + S1+ T1 ]]&gt;=1,Tableau1[[#This Row],[Access V1 +W1 + X1]]&gt;=1),1,0)</f>
        <v>0</v>
      </c>
      <c r="AB9055" s="10" t="str">
        <f>Tableau1[[#This Row],[DOI]]</f>
        <v>doi: 10.1097/IOP.0000000000000432</v>
      </c>
      <c r="AC9055" s="13" t="str">
        <f>Tableau1[[#This Row],[Authors]]&amp;", "&amp;Tableau1[[#This Row],[Title]]&amp;" "&amp;Tableau1[[#This Row],[Journal]]&amp;". "&amp;Tableau1[[#This Row],[Year]]</f>
        <v>Rowlands MA, Giacometti JN, Servat J, Materin MA, Levin F., Topical Imiquimod in the Treatment of Conjunctival Actinic Keratosis. Ophthal Plast Reconstr Surg. 2017</v>
      </c>
    </row>
    <row r="9056" spans="1:29" ht="28.8" x14ac:dyDescent="0.3">
      <c r="A9056">
        <v>2678</v>
      </c>
      <c r="B9056" t="s">
        <v>5890</v>
      </c>
      <c r="C9056" t="s">
        <v>16136</v>
      </c>
      <c r="D9056" t="s">
        <v>26313</v>
      </c>
      <c r="E9056" t="s">
        <v>2921</v>
      </c>
      <c r="F9056" s="10"/>
      <c r="G9056">
        <v>2017</v>
      </c>
      <c r="J9056">
        <v>0.81588194975315564</v>
      </c>
      <c r="L9056" t="s">
        <v>37141</v>
      </c>
      <c r="M9056">
        <v>28705794</v>
      </c>
      <c r="Q9056" s="10"/>
      <c r="R9056" s="11">
        <f t="shared" si="282"/>
        <v>0</v>
      </c>
      <c r="U9056" s="11">
        <f t="shared" si="283"/>
        <v>0</v>
      </c>
      <c r="Y9056" s="11">
        <f>IF(SUM(Tableau1[[#This Row],[Other access]:[Sci-hub access]])&gt;=1,1,0)</f>
        <v>0</v>
      </c>
      <c r="Z9056" s="12">
        <f>IF(OR(Tableau1[[#This Row],[Access R1 + S1+ T1 ]]&gt;=1,Tableau1[[#This Row],[Access V1 +W1 + X1]]&gt;=1),1,0)</f>
        <v>0</v>
      </c>
      <c r="AB9056" s="10" t="str">
        <f>Tableau1[[#This Row],[DOI]]</f>
        <v>doi: 10.1161/ATVBAHA.117.309721</v>
      </c>
      <c r="AC9056" s="13" t="str">
        <f>Tableau1[[#This Row],[Authors]]&amp;", "&amp;Tableau1[[#This Row],[Title]]&amp;" "&amp;Tableau1[[#This Row],[Journal]]&amp;". "&amp;Tableau1[[#This Row],[Year]]</f>
        <v>Hara T, Monguchi T, Iwamoto N, Akashi M, Mori K, Oshita T, Okano M, Toh R, Irino Y, Shinohara M, Yamashita Y, Shioi G, Furuse M, Ishida T, Hirata KI., Targeted Disruption of JCAD (Junctional Protein Associated With Coronary Artery Disease)/KIAA1462, a Coronary Artery Disease-Associated Gene Product, Inhibits Angiogenic Processes In Vitro and In Vivo. Arterioscler Thromb Vasc Biol. 2017</v>
      </c>
    </row>
    <row r="9057" spans="1:29" x14ac:dyDescent="0.3">
      <c r="A9057">
        <v>1896</v>
      </c>
      <c r="B9057" t="s">
        <v>5139</v>
      </c>
      <c r="C9057" t="s">
        <v>15385</v>
      </c>
      <c r="D9057" t="s">
        <v>25561</v>
      </c>
      <c r="E9057" t="s">
        <v>2438</v>
      </c>
      <c r="F9057" s="10"/>
      <c r="G9057">
        <v>2017</v>
      </c>
      <c r="J9057">
        <v>0.81597057209572399</v>
      </c>
      <c r="L9057" t="s">
        <v>36368</v>
      </c>
      <c r="M9057">
        <v>28855195</v>
      </c>
      <c r="Q9057" s="10"/>
      <c r="R9057" s="11">
        <f t="shared" si="282"/>
        <v>0</v>
      </c>
      <c r="U9057" s="11">
        <f t="shared" si="283"/>
        <v>0</v>
      </c>
      <c r="Y9057" s="11">
        <f>IF(SUM(Tableau1[[#This Row],[Other access]:[Sci-hub access]])&gt;=1,1,0)</f>
        <v>0</v>
      </c>
      <c r="Z9057" s="12">
        <f>IF(OR(Tableau1[[#This Row],[Access R1 + S1+ T1 ]]&gt;=1,Tableau1[[#This Row],[Access V1 +W1 + X1]]&gt;=1),1,0)</f>
        <v>0</v>
      </c>
      <c r="AB9057" s="10" t="str">
        <f>Tableau1[[#This Row],[DOI]]</f>
        <v>doi: 10.1136/bjophthalmol-2017-310316</v>
      </c>
      <c r="AC9057" s="13" t="str">
        <f>Tableau1[[#This Row],[Authors]]&amp;", "&amp;Tableau1[[#This Row],[Title]]&amp;" "&amp;Tableau1[[#This Row],[Journal]]&amp;". "&amp;Tableau1[[#This Row],[Year]]</f>
        <v>Zhang G, Chen H, Chen W, Zhang M., Prevalence and risk factors for diabetic retinopathy in China: a multi-hospital-based cross-sectional study. Br J Ophthalmol. 2017</v>
      </c>
    </row>
    <row r="9058" spans="1:29" x14ac:dyDescent="0.3">
      <c r="A9058">
        <v>1172</v>
      </c>
      <c r="B9058" t="s">
        <v>4434</v>
      </c>
      <c r="C9058" t="s">
        <v>14687</v>
      </c>
      <c r="D9058" t="s">
        <v>24855</v>
      </c>
      <c r="E9058" t="s">
        <v>2479</v>
      </c>
      <c r="F9058" s="10"/>
      <c r="G9058">
        <v>2017</v>
      </c>
      <c r="J9058">
        <v>0.8160748268180813</v>
      </c>
      <c r="L9058" t="s">
        <v>35659</v>
      </c>
      <c r="M9058">
        <v>28991851</v>
      </c>
      <c r="Q9058" s="10"/>
      <c r="R9058" s="11">
        <f t="shared" si="282"/>
        <v>0</v>
      </c>
      <c r="U9058" s="11">
        <f t="shared" si="283"/>
        <v>0</v>
      </c>
      <c r="Y9058" s="11">
        <f>IF(SUM(Tableau1[[#This Row],[Other access]:[Sci-hub access]])&gt;=1,1,0)</f>
        <v>0</v>
      </c>
      <c r="Z9058" s="12">
        <f>IF(OR(Tableau1[[#This Row],[Access R1 + S1+ T1 ]]&gt;=1,Tableau1[[#This Row],[Access V1 +W1 + X1]]&gt;=1),1,0)</f>
        <v>0</v>
      </c>
      <c r="AB9058" s="10" t="str">
        <f>Tableau1[[#This Row],[DOI]]</f>
        <v>doi: 10.1097/ICO.0000000000001301</v>
      </c>
      <c r="AC9058" s="13" t="str">
        <f>Tableau1[[#This Row],[Authors]]&amp;", "&amp;Tableau1[[#This Row],[Title]]&amp;" "&amp;Tableau1[[#This Row],[Journal]]&amp;". "&amp;Tableau1[[#This Row],[Year]]</f>
        <v>Wolle MA, DeMill DL, Johnson L, Lentz SI, Woodward MA, Mian SI., Quantitative Analysis of Endothelial Cell Loss in Preloaded Descemet Membrane Endothelial Keratoplasty Grafts. Cornea. 2017</v>
      </c>
    </row>
    <row r="9059" spans="1:29" x14ac:dyDescent="0.3">
      <c r="A9059">
        <v>7735</v>
      </c>
      <c r="B9059" t="s">
        <v>10502</v>
      </c>
      <c r="C9059" t="s">
        <v>20697</v>
      </c>
      <c r="D9059" t="s">
        <v>30938</v>
      </c>
      <c r="E9059" t="s">
        <v>2479</v>
      </c>
      <c r="F9059" s="10"/>
      <c r="G9059">
        <v>2017</v>
      </c>
      <c r="J9059">
        <v>0.81611058854077878</v>
      </c>
      <c r="L9059" t="s">
        <v>42086</v>
      </c>
      <c r="M9059">
        <v>28060076</v>
      </c>
      <c r="Q9059" s="10"/>
      <c r="R9059" s="11">
        <f t="shared" si="282"/>
        <v>0</v>
      </c>
      <c r="U9059" s="11">
        <f t="shared" si="283"/>
        <v>0</v>
      </c>
      <c r="Y9059" s="11">
        <f>IF(SUM(Tableau1[[#This Row],[Other access]:[Sci-hub access]])&gt;=1,1,0)</f>
        <v>0</v>
      </c>
      <c r="Z9059" s="12">
        <f>IF(OR(Tableau1[[#This Row],[Access R1 + S1+ T1 ]]&gt;=1,Tableau1[[#This Row],[Access V1 +W1 + X1]]&gt;=1),1,0)</f>
        <v>0</v>
      </c>
      <c r="AB9059" s="10" t="str">
        <f>Tableau1[[#This Row],[DOI]]</f>
        <v>doi: 10.1097/ICO.0000000000001071</v>
      </c>
      <c r="AC9059" s="13" t="str">
        <f>Tableau1[[#This Row],[Authors]]&amp;", "&amp;Tableau1[[#This Row],[Title]]&amp;" "&amp;Tableau1[[#This Row],[Journal]]&amp;". "&amp;Tableau1[[#This Row],[Year]]</f>
        <v>Bradley A, Estes A, Ulrich L, Thomas D, Gay D., Epibulbar Plasmacytoma Masquerading as Subconjunctival Hemorrhage in a Patient With Multiple Myeloma. Cornea. 2017</v>
      </c>
    </row>
    <row r="9060" spans="1:29" x14ac:dyDescent="0.3">
      <c r="A9060">
        <v>5429</v>
      </c>
      <c r="B9060" t="s">
        <v>8479</v>
      </c>
      <c r="C9060" t="s">
        <v>18702</v>
      </c>
      <c r="D9060" t="s">
        <v>28909</v>
      </c>
      <c r="E9060" t="s">
        <v>2667</v>
      </c>
      <c r="F9060" s="10"/>
      <c r="G9060">
        <v>2017</v>
      </c>
      <c r="J9060">
        <v>0.81640963517039922</v>
      </c>
      <c r="L9060" t="s">
        <v>39819</v>
      </c>
      <c r="M9060">
        <v>28336222</v>
      </c>
      <c r="Q9060" s="10"/>
      <c r="R9060" s="11">
        <f t="shared" si="282"/>
        <v>0</v>
      </c>
      <c r="U9060" s="11">
        <f t="shared" si="283"/>
        <v>0</v>
      </c>
      <c r="Y9060" s="11">
        <f>IF(SUM(Tableau1[[#This Row],[Other access]:[Sci-hub access]])&gt;=1,1,0)</f>
        <v>0</v>
      </c>
      <c r="Z9060" s="12">
        <f>IF(OR(Tableau1[[#This Row],[Access R1 + S1+ T1 ]]&gt;=1,Tableau1[[#This Row],[Access V1 +W1 + X1]]&gt;=1),1,0)</f>
        <v>0</v>
      </c>
      <c r="AB9060" s="10" t="str">
        <f>Tableau1[[#This Row],[DOI]]</f>
        <v>doi: 10.1016/j.clae.2017.03.006</v>
      </c>
      <c r="AC9060" s="13" t="str">
        <f>Tableau1[[#This Row],[Authors]]&amp;", "&amp;Tableau1[[#This Row],[Title]]&amp;" "&amp;Tableau1[[#This Row],[Journal]]&amp;". "&amp;Tableau1[[#This Row],[Year]]</f>
        <v>Kosekahya P, Koc M, Tekin K, Uzel M, Atilgan CU, Caglayan M, Yilmazbas P., Evaluation of the shifting of the line of sight and higher order aberrations of eyes with keratoconus after corneal cross-linking. Cont Lens Anterior Eye. 2017</v>
      </c>
    </row>
    <row r="9061" spans="1:29" x14ac:dyDescent="0.3">
      <c r="A9061">
        <v>1498</v>
      </c>
      <c r="B9061" t="s">
        <v>4755</v>
      </c>
      <c r="C9061" t="s">
        <v>15005</v>
      </c>
      <c r="D9061" t="s">
        <v>25176</v>
      </c>
      <c r="E9061" t="s">
        <v>2538</v>
      </c>
      <c r="F9061" s="10"/>
      <c r="G9061">
        <v>2017</v>
      </c>
      <c r="J9061">
        <v>0.8166951517659472</v>
      </c>
      <c r="L9061" t="s">
        <v>35979</v>
      </c>
      <c r="M9061">
        <v>28936054</v>
      </c>
      <c r="Q9061" s="10"/>
      <c r="R9061" s="11">
        <f t="shared" si="282"/>
        <v>0</v>
      </c>
      <c r="U9061" s="11">
        <f t="shared" si="283"/>
        <v>0</v>
      </c>
      <c r="Y9061" s="11">
        <f>IF(SUM(Tableau1[[#This Row],[Other access]:[Sci-hub access]])&gt;=1,1,0)</f>
        <v>0</v>
      </c>
      <c r="Z9061" s="12">
        <f>IF(OR(Tableau1[[#This Row],[Access R1 + S1+ T1 ]]&gt;=1,Tableau1[[#This Row],[Access V1 +W1 + X1]]&gt;=1),1,0)</f>
        <v>0</v>
      </c>
      <c r="AB9061" s="10" t="str">
        <f>Tableau1[[#This Row],[DOI]]</f>
        <v>doi: 10.4103/meajo.MEAJO_264_15</v>
      </c>
      <c r="AC9061" s="13" t="str">
        <f>Tableau1[[#This Row],[Authors]]&amp;", "&amp;Tableau1[[#This Row],[Title]]&amp;" "&amp;Tableau1[[#This Row],[Journal]]&amp;". "&amp;Tableau1[[#This Row],[Year]]</f>
        <v>Annamalai R, Biswas J., Patterns of Intermediate Uveitis in Children Presenting at a Tertiary Eye Care Center in South India. Middle East Afr J Ophthalmol. 2017</v>
      </c>
    </row>
    <row r="9062" spans="1:29" x14ac:dyDescent="0.3">
      <c r="A9062">
        <v>9143</v>
      </c>
      <c r="B9062" t="s">
        <v>11741</v>
      </c>
      <c r="C9062" t="s">
        <v>21916</v>
      </c>
      <c r="D9062" t="s">
        <v>32182</v>
      </c>
      <c r="E9062" t="s">
        <v>34313</v>
      </c>
      <c r="F9062" s="10"/>
      <c r="G9062">
        <v>2017</v>
      </c>
      <c r="J9062">
        <v>0.81674420777357426</v>
      </c>
      <c r="L9062" t="s">
        <v>43459</v>
      </c>
      <c r="M9062">
        <v>27776019</v>
      </c>
      <c r="Q9062" s="10"/>
      <c r="R9062" s="11">
        <f t="shared" si="282"/>
        <v>0</v>
      </c>
      <c r="U9062" s="11">
        <f t="shared" si="283"/>
        <v>0</v>
      </c>
      <c r="Y9062" s="11">
        <f>IF(SUM(Tableau1[[#This Row],[Other access]:[Sci-hub access]])&gt;=1,1,0)</f>
        <v>0</v>
      </c>
      <c r="Z9062" s="12">
        <f>IF(OR(Tableau1[[#This Row],[Access R1 + S1+ T1 ]]&gt;=1,Tableau1[[#This Row],[Access V1 +W1 + X1]]&gt;=1),1,0)</f>
        <v>0</v>
      </c>
      <c r="AB9062" s="10" t="str">
        <f>Tableau1[[#This Row],[DOI]]</f>
        <v>doi: 10.1097/CMR.0000000000000310</v>
      </c>
      <c r="AC9062" s="13" t="str">
        <f>Tableau1[[#This Row],[Authors]]&amp;", "&amp;Tableau1[[#This Row],[Title]]&amp;" "&amp;Tableau1[[#This Row],[Journal]]&amp;". "&amp;Tableau1[[#This Row],[Year]]</f>
        <v>Nguyen BH, Kuo J, Budiman A, Christie H, Ali S., Two cases of clinical myasthenia gravis associated with pembrolizumab use in responding melanoma patients. Melanoma Res. 2017</v>
      </c>
    </row>
    <row r="9063" spans="1:29" ht="28.8" x14ac:dyDescent="0.3">
      <c r="A9063">
        <v>312</v>
      </c>
      <c r="B9063" t="s">
        <v>3575</v>
      </c>
      <c r="C9063" t="s">
        <v>13836</v>
      </c>
      <c r="D9063" t="s">
        <v>23995</v>
      </c>
      <c r="E9063" t="s">
        <v>2443</v>
      </c>
      <c r="F9063" s="10"/>
      <c r="G9063">
        <v>2017</v>
      </c>
      <c r="J9063">
        <v>0.81680507043830575</v>
      </c>
      <c r="L9063" t="s">
        <v>34821</v>
      </c>
      <c r="M9063">
        <v>29260199</v>
      </c>
      <c r="Q9063" s="10"/>
      <c r="R9063" s="11">
        <f t="shared" si="282"/>
        <v>0</v>
      </c>
      <c r="U9063" s="11">
        <f t="shared" si="283"/>
        <v>0</v>
      </c>
      <c r="Y9063" s="11">
        <f>IF(SUM(Tableau1[[#This Row],[Other access]:[Sci-hub access]])&gt;=1,1,0)</f>
        <v>0</v>
      </c>
      <c r="Z9063" s="12">
        <f>IF(OR(Tableau1[[#This Row],[Access R1 + S1+ T1 ]]&gt;=1,Tableau1[[#This Row],[Access V1 +W1 + X1]]&gt;=1),1,0)</f>
        <v>0</v>
      </c>
      <c r="AB9063" s="10" t="str">
        <f>Tableau1[[#This Row],[DOI]]</f>
        <v>doi: 10.1167/iovs.17-21931</v>
      </c>
      <c r="AC9063" s="13" t="str">
        <f>Tableau1[[#This Row],[Authors]]&amp;", "&amp;Tableau1[[#This Row],[Title]]&amp;" "&amp;Tableau1[[#This Row],[Journal]]&amp;". "&amp;Tableau1[[#This Row],[Year]]</f>
        <v>Holm M, Morken TS, Fichorova RN, VanderVeen DK, Allred EN, Dammann O, Leviton A; ELGAN Study Neonatology and Ophthalmology Committees.., Systemic Inflammation-Associated Proteins and Retinopathy of Prematurity in Infants Born Before the 28th Week of Gestation. Invest Ophthalmol Vis Sci. 2017</v>
      </c>
    </row>
    <row r="9064" spans="1:29" x14ac:dyDescent="0.3">
      <c r="A9064">
        <v>5656</v>
      </c>
      <c r="B9064" t="s">
        <v>8688</v>
      </c>
      <c r="C9064" t="s">
        <v>18908</v>
      </c>
      <c r="D9064" t="s">
        <v>29118</v>
      </c>
      <c r="E9064" t="s">
        <v>2511</v>
      </c>
      <c r="F9064" s="10"/>
      <c r="G9064">
        <v>2017</v>
      </c>
      <c r="J9064">
        <v>0.81697655140876357</v>
      </c>
      <c r="L9064" t="s">
        <v>40041</v>
      </c>
      <c r="M9064">
        <v>28300747</v>
      </c>
      <c r="Q9064" s="10"/>
      <c r="R9064" s="11">
        <f t="shared" si="282"/>
        <v>0</v>
      </c>
      <c r="U9064" s="11">
        <f t="shared" si="283"/>
        <v>0</v>
      </c>
      <c r="Y9064" s="11">
        <f>IF(SUM(Tableau1[[#This Row],[Other access]:[Sci-hub access]])&gt;=1,1,0)</f>
        <v>0</v>
      </c>
      <c r="Z9064" s="12">
        <f>IF(OR(Tableau1[[#This Row],[Access R1 + S1+ T1 ]]&gt;=1,Tableau1[[#This Row],[Access V1 +W1 + X1]]&gt;=1),1,0)</f>
        <v>0</v>
      </c>
      <c r="AB9064" s="10" t="str">
        <f>Tableau1[[#This Row],[DOI]]</f>
        <v>doi: 10.4103/ijo.IJO_329_16</v>
      </c>
      <c r="AC9064" s="13" t="str">
        <f>Tableau1[[#This Row],[Authors]]&amp;", "&amp;Tableau1[[#This Row],[Title]]&amp;" "&amp;Tableau1[[#This Row],[Journal]]&amp;". "&amp;Tableau1[[#This Row],[Year]]</f>
        <v>Bawaskar HS, Bawaskar PH, Bawaskar PH., Pathophysiology of dilatation of pupils due to scorpion and snake envenomation and its therapeutic value: Clinical observations. Indian J Ophthalmol. 2017</v>
      </c>
    </row>
    <row r="9065" spans="1:29" x14ac:dyDescent="0.3">
      <c r="A9065">
        <v>10126</v>
      </c>
      <c r="B9065" t="s">
        <v>12636</v>
      </c>
      <c r="C9065" t="s">
        <v>22804</v>
      </c>
      <c r="D9065" t="s">
        <v>33086</v>
      </c>
      <c r="E9065" t="s">
        <v>2445</v>
      </c>
      <c r="F9065" s="10"/>
      <c r="G9065">
        <v>2017</v>
      </c>
      <c r="J9065">
        <v>0.8171306848768819</v>
      </c>
      <c r="L9065" t="s">
        <v>44381</v>
      </c>
      <c r="M9065">
        <v>27465569</v>
      </c>
      <c r="Q9065" s="10"/>
      <c r="R9065" s="11">
        <f t="shared" si="282"/>
        <v>0</v>
      </c>
      <c r="U9065" s="11">
        <f t="shared" si="283"/>
        <v>0</v>
      </c>
      <c r="Y9065" s="11">
        <f>IF(SUM(Tableau1[[#This Row],[Other access]:[Sci-hub access]])&gt;=1,1,0)</f>
        <v>0</v>
      </c>
      <c r="Z9065" s="12">
        <f>IF(OR(Tableau1[[#This Row],[Access R1 + S1+ T1 ]]&gt;=1,Tableau1[[#This Row],[Access V1 +W1 + X1]]&gt;=1),1,0)</f>
        <v>0</v>
      </c>
      <c r="AB9065" s="10" t="str">
        <f>Tableau1[[#This Row],[DOI]]</f>
        <v>doi: 10.1097/IAE.0000000000001114</v>
      </c>
      <c r="AC9065" s="13" t="str">
        <f>Tableau1[[#This Row],[Authors]]&amp;", "&amp;Tableau1[[#This Row],[Title]]&amp;" "&amp;Tableau1[[#This Row],[Journal]]&amp;". "&amp;Tableau1[[#This Row],[Year]]</f>
        <v>Vié AL, Kodjikian L, Malclès A, Agard E, Voirin N, El Chehab H, Nguyen AM, Dot C., TOLERANCE OF INTRAVITREAL DEXAMETHASONE IMPLANTS IN PATIENTS WITH OCULAR HYPERTENSION OR OPEN-ANGLE GLAUCOMA. Retina. 2017</v>
      </c>
    </row>
    <row r="9066" spans="1:29" x14ac:dyDescent="0.3">
      <c r="A9066">
        <v>10998</v>
      </c>
      <c r="B9066" t="s">
        <v>13428</v>
      </c>
      <c r="C9066" t="s">
        <v>23590</v>
      </c>
      <c r="D9066" t="s">
        <v>33882</v>
      </c>
      <c r="E9066" t="s">
        <v>2557</v>
      </c>
      <c r="F9066" s="10"/>
      <c r="G9066">
        <v>2017</v>
      </c>
      <c r="J9066">
        <v>0.81726988115035182</v>
      </c>
      <c r="L9066" t="s">
        <v>45239</v>
      </c>
      <c r="M9066">
        <v>26657665</v>
      </c>
      <c r="Q9066" s="10"/>
      <c r="R9066" s="11">
        <f t="shared" si="282"/>
        <v>0</v>
      </c>
      <c r="U9066" s="11">
        <f t="shared" si="283"/>
        <v>0</v>
      </c>
      <c r="Y9066" s="11">
        <f>IF(SUM(Tableau1[[#This Row],[Other access]:[Sci-hub access]])&gt;=1,1,0)</f>
        <v>0</v>
      </c>
      <c r="Z9066" s="12">
        <f>IF(OR(Tableau1[[#This Row],[Access R1 + S1+ T1 ]]&gt;=1,Tableau1[[#This Row],[Access V1 +W1 + X1]]&gt;=1),1,0)</f>
        <v>0</v>
      </c>
      <c r="AB9066" s="10" t="str">
        <f>Tableau1[[#This Row],[DOI]]</f>
        <v>doi: 10.1097/ICL.0000000000000217</v>
      </c>
      <c r="AC9066" s="13" t="str">
        <f>Tableau1[[#This Row],[Authors]]&amp;", "&amp;Tableau1[[#This Row],[Title]]&amp;" "&amp;Tableau1[[#This Row],[Journal]]&amp;". "&amp;Tableau1[[#This Row],[Year]]</f>
        <v>Read SP, Rodriguez M, Dubovy S, Karp CL, Galor A., Treatment of Refractory Filamentary Keratitis With Autologous Serum Tears. Eye Contact Lens. 2017</v>
      </c>
    </row>
    <row r="9067" spans="1:29" x14ac:dyDescent="0.3">
      <c r="A9067">
        <v>1088</v>
      </c>
      <c r="B9067" t="s">
        <v>4350</v>
      </c>
      <c r="C9067" t="s">
        <v>14604</v>
      </c>
      <c r="D9067" t="s">
        <v>24771</v>
      </c>
      <c r="E9067" t="s">
        <v>2667</v>
      </c>
      <c r="F9067" s="10"/>
      <c r="G9067">
        <v>2017</v>
      </c>
      <c r="J9067">
        <v>0.81742649338546369</v>
      </c>
      <c r="L9067" t="s">
        <v>35576</v>
      </c>
      <c r="M9067">
        <v>29032921</v>
      </c>
      <c r="Q9067" s="10"/>
      <c r="R9067" s="11">
        <f t="shared" si="282"/>
        <v>0</v>
      </c>
      <c r="U9067" s="11">
        <f t="shared" si="283"/>
        <v>0</v>
      </c>
      <c r="Y9067" s="11">
        <f>IF(SUM(Tableau1[[#This Row],[Other access]:[Sci-hub access]])&gt;=1,1,0)</f>
        <v>0</v>
      </c>
      <c r="Z9067" s="12">
        <f>IF(OR(Tableau1[[#This Row],[Access R1 + S1+ T1 ]]&gt;=1,Tableau1[[#This Row],[Access V1 +W1 + X1]]&gt;=1),1,0)</f>
        <v>0</v>
      </c>
      <c r="AB9067" s="10" t="str">
        <f>Tableau1[[#This Row],[DOI]]</f>
        <v>doi: 10.1016/j.clae.2017.10.001</v>
      </c>
      <c r="AC9067" s="13" t="str">
        <f>Tableau1[[#This Row],[Authors]]&amp;", "&amp;Tableau1[[#This Row],[Title]]&amp;" "&amp;Tableau1[[#This Row],[Journal]]&amp;". "&amp;Tableau1[[#This Row],[Year]]</f>
        <v>Wong D, Albietz JM, Tran H, Du Toit C, Li AH, Yun T, Han J, Schmid KL., Treatment of contact lens related dry eye with antibacterial honey. Cont Lens Anterior Eye. 2017</v>
      </c>
    </row>
    <row r="9068" spans="1:29" x14ac:dyDescent="0.3">
      <c r="A9068">
        <v>7064</v>
      </c>
      <c r="B9068" t="s">
        <v>9916</v>
      </c>
      <c r="C9068" t="s">
        <v>20119</v>
      </c>
      <c r="D9068" t="s">
        <v>30350</v>
      </c>
      <c r="E9068" t="s">
        <v>2490</v>
      </c>
      <c r="F9068" s="10"/>
      <c r="G9068">
        <v>2017</v>
      </c>
      <c r="J9068">
        <v>0.81744206161864053</v>
      </c>
      <c r="L9068" t="s">
        <v>41420</v>
      </c>
      <c r="M9068">
        <v>28130041</v>
      </c>
      <c r="Q9068" s="10"/>
      <c r="R9068" s="11">
        <f t="shared" si="282"/>
        <v>0</v>
      </c>
      <c r="U9068" s="11">
        <f t="shared" si="283"/>
        <v>0</v>
      </c>
      <c r="Y9068" s="11">
        <f>IF(SUM(Tableau1[[#This Row],[Other access]:[Sci-hub access]])&gt;=1,1,0)</f>
        <v>0</v>
      </c>
      <c r="Z9068" s="12">
        <f>IF(OR(Tableau1[[#This Row],[Access R1 + S1+ T1 ]]&gt;=1,Tableau1[[#This Row],[Access V1 +W1 + X1]]&gt;=1),1,0)</f>
        <v>0</v>
      </c>
      <c r="AB9068" s="10" t="str">
        <f>Tableau1[[#This Row],[DOI]]</f>
        <v>doi: 10.1016/j.ajo.2017.01.013</v>
      </c>
      <c r="AC9068" s="13" t="str">
        <f>Tableau1[[#This Row],[Authors]]&amp;", "&amp;Tableau1[[#This Row],[Title]]&amp;" "&amp;Tableau1[[#This Row],[Journal]]&amp;". "&amp;Tableau1[[#This Row],[Year]]</f>
        <v>Gardiner SK, Demirel S., Detecting Change Using Standard Global Perimetric Indices in Glaucoma. Am J Ophthalmol. 2017</v>
      </c>
    </row>
    <row r="9069" spans="1:29" x14ac:dyDescent="0.3">
      <c r="A9069">
        <v>1401</v>
      </c>
      <c r="B9069" t="s">
        <v>4660</v>
      </c>
      <c r="C9069" t="s">
        <v>14911</v>
      </c>
      <c r="D9069" t="s">
        <v>25081</v>
      </c>
      <c r="E9069" t="s">
        <v>2771</v>
      </c>
      <c r="F9069" s="10"/>
      <c r="G9069">
        <v>2017</v>
      </c>
      <c r="J9069">
        <v>0.81748370217594912</v>
      </c>
      <c r="L9069" t="e">
        <v>#VALUE!</v>
      </c>
      <c r="M9069">
        <v>28954453</v>
      </c>
      <c r="Q9069" s="10"/>
      <c r="R9069" s="11">
        <f t="shared" si="282"/>
        <v>0</v>
      </c>
      <c r="U9069" s="11">
        <f t="shared" si="283"/>
        <v>0</v>
      </c>
      <c r="Y9069" s="11">
        <f>IF(SUM(Tableau1[[#This Row],[Other access]:[Sci-hub access]])&gt;=1,1,0)</f>
        <v>0</v>
      </c>
      <c r="Z9069" s="12">
        <f>IF(OR(Tableau1[[#This Row],[Access R1 + S1+ T1 ]]&gt;=1,Tableau1[[#This Row],[Access V1 +W1 + X1]]&gt;=1),1,0)</f>
        <v>0</v>
      </c>
      <c r="AB9069" s="10" t="e">
        <f>Tableau1[[#This Row],[DOI]]</f>
        <v>#VALUE!</v>
      </c>
      <c r="AC9069" s="13" t="str">
        <f>Tableau1[[#This Row],[Authors]]&amp;", "&amp;Tableau1[[#This Row],[Title]]&amp;" "&amp;Tableau1[[#This Row],[Journal]]&amp;". "&amp;Tableau1[[#This Row],[Year]]</f>
        <v>Fu JL, Shi G, Liu ZX, Su GF, Kang ZC., A systematic review on delayed absorption of subretinal fluid after scleral buckling for rhegmatogenous retinal detachment. J Biol Regul Homeost Agents. 2017</v>
      </c>
    </row>
    <row r="9070" spans="1:29" ht="28.8" x14ac:dyDescent="0.3">
      <c r="A9070">
        <v>1376</v>
      </c>
      <c r="B9070" t="s">
        <v>4636</v>
      </c>
      <c r="C9070" t="s">
        <v>14887</v>
      </c>
      <c r="D9070" t="s">
        <v>25057</v>
      </c>
      <c r="E9070" t="s">
        <v>2978</v>
      </c>
      <c r="F9070" s="10"/>
      <c r="G9070">
        <v>2017</v>
      </c>
      <c r="J9070">
        <v>0.81757115770768896</v>
      </c>
      <c r="L9070" t="s">
        <v>35859</v>
      </c>
      <c r="M9070">
        <v>28964450</v>
      </c>
      <c r="Q9070" s="10"/>
      <c r="R9070" s="11">
        <f t="shared" si="282"/>
        <v>0</v>
      </c>
      <c r="U9070" s="11">
        <f t="shared" si="283"/>
        <v>0</v>
      </c>
      <c r="Y9070" s="11">
        <f>IF(SUM(Tableau1[[#This Row],[Other access]:[Sci-hub access]])&gt;=1,1,0)</f>
        <v>0</v>
      </c>
      <c r="Z9070" s="12">
        <f>IF(OR(Tableau1[[#This Row],[Access R1 + S1+ T1 ]]&gt;=1,Tableau1[[#This Row],[Access V1 +W1 + X1]]&gt;=1),1,0)</f>
        <v>0</v>
      </c>
      <c r="AB9070" s="10" t="str">
        <f>Tableau1[[#This Row],[DOI]]</f>
        <v>doi: 10.1016/j.jval.2017.04.022</v>
      </c>
      <c r="AC9070" s="13" t="str">
        <f>Tableau1[[#This Row],[Authors]]&amp;", "&amp;Tableau1[[#This Row],[Title]]&amp;" "&amp;Tableau1[[#This Row],[Journal]]&amp;". "&amp;Tableau1[[#This Row],[Year]]</f>
        <v>Danner M, Vennedey V, Hiligsmann M, Fauser S, Gross C, Stock S., Comparing Analytic Hierarchy Process and Discrete-Choice Experiment to Elicit Patient Preferences for Treatment Characteristics in Age-Related Macular Degeneration. Value Health. 2017</v>
      </c>
    </row>
    <row r="9071" spans="1:29" x14ac:dyDescent="0.3">
      <c r="A9071">
        <v>927</v>
      </c>
      <c r="B9071" t="s">
        <v>4189</v>
      </c>
      <c r="C9071" t="s">
        <v>14443</v>
      </c>
      <c r="D9071" t="s">
        <v>24610</v>
      </c>
      <c r="E9071" t="s">
        <v>2448</v>
      </c>
      <c r="F9071" s="10"/>
      <c r="G9071">
        <v>2017</v>
      </c>
      <c r="J9071">
        <v>0.81776265321446051</v>
      </c>
      <c r="L9071" t="s">
        <v>35415</v>
      </c>
      <c r="M9071">
        <v>29063192</v>
      </c>
      <c r="Q9071" s="10"/>
      <c r="R9071" s="11">
        <f t="shared" si="282"/>
        <v>0</v>
      </c>
      <c r="U9071" s="11">
        <f t="shared" si="283"/>
        <v>0</v>
      </c>
      <c r="Y9071" s="11">
        <f>IF(SUM(Tableau1[[#This Row],[Other access]:[Sci-hub access]])&gt;=1,1,0)</f>
        <v>0</v>
      </c>
      <c r="Z9071" s="12">
        <f>IF(OR(Tableau1[[#This Row],[Access R1 + S1+ T1 ]]&gt;=1,Tableau1[[#This Row],[Access V1 +W1 + X1]]&gt;=1),1,0)</f>
        <v>0</v>
      </c>
      <c r="AB9071" s="10" t="str">
        <f>Tableau1[[#This Row],[DOI]]</f>
        <v>doi: 10.1007/s00417-017-3823-6</v>
      </c>
      <c r="AC9071" s="13" t="str">
        <f>Tableau1[[#This Row],[Authors]]&amp;", "&amp;Tableau1[[#This Row],[Title]]&amp;" "&amp;Tableau1[[#This Row],[Journal]]&amp;". "&amp;Tableau1[[#This Row],[Year]]</f>
        <v>van Dijk EHC, Soonawala D, Rooth V, Hoyng CB, Meijer OC, de Vries APJ, Boon CJF., Spectrum of retinal abnormalities in renal transplant patients using chronic low-dose steroids. Graefes Arch Clin Exp Ophthalmol. 2017</v>
      </c>
    </row>
    <row r="9072" spans="1:29" ht="28.8" x14ac:dyDescent="0.3">
      <c r="A9072">
        <v>10294</v>
      </c>
      <c r="B9072" t="s">
        <v>12794</v>
      </c>
      <c r="C9072" t="s">
        <v>22961</v>
      </c>
      <c r="D9072" t="s">
        <v>33247</v>
      </c>
      <c r="E9072" t="s">
        <v>2445</v>
      </c>
      <c r="F9072" s="10"/>
      <c r="G9072">
        <v>2017</v>
      </c>
      <c r="J9072">
        <v>0.81779345199712561</v>
      </c>
      <c r="L9072" t="s">
        <v>44546</v>
      </c>
      <c r="M9072">
        <v>27392097</v>
      </c>
      <c r="Q9072" s="10"/>
      <c r="R9072" s="11">
        <f t="shared" si="282"/>
        <v>0</v>
      </c>
      <c r="U9072" s="11">
        <f t="shared" si="283"/>
        <v>0</v>
      </c>
      <c r="Y9072" s="11">
        <f>IF(SUM(Tableau1[[#This Row],[Other access]:[Sci-hub access]])&gt;=1,1,0)</f>
        <v>0</v>
      </c>
      <c r="Z9072" s="12">
        <f>IF(OR(Tableau1[[#This Row],[Access R1 + S1+ T1 ]]&gt;=1,Tableau1[[#This Row],[Access V1 +W1 + X1]]&gt;=1),1,0)</f>
        <v>0</v>
      </c>
      <c r="AB9072" s="10" t="str">
        <f>Tableau1[[#This Row],[DOI]]</f>
        <v>doi: 10.1097/IAE.0000000000001192</v>
      </c>
      <c r="AC9072" s="13" t="str">
        <f>Tableau1[[#This Row],[Authors]]&amp;", "&amp;Tableau1[[#This Row],[Title]]&amp;" "&amp;Tableau1[[#This Row],[Journal]]&amp;". "&amp;Tableau1[[#This Row],[Year]]</f>
        <v>Rajesh B, Kaur A, Giridhar A, Gopalakrishnan M., VACUOLE" SIGN ADJACENT TO RETINAL PIGMENT EPITHELIAL DEFECTS ON SPECTRAL DOMAIN OPTICAL COHERENCE TOMOGRAPHY IN CENTRAL SEROUS CHORIORETINOPATHY ASSOCIATED WITH SUBRETINAL FIBRIN. Retina. 2017</v>
      </c>
    </row>
    <row r="9073" spans="1:29" x14ac:dyDescent="0.3">
      <c r="A9073">
        <v>1964</v>
      </c>
      <c r="B9073" t="s">
        <v>5205</v>
      </c>
      <c r="C9073" t="s">
        <v>15451</v>
      </c>
      <c r="D9073" t="s">
        <v>25627</v>
      </c>
      <c r="E9073" t="s">
        <v>2443</v>
      </c>
      <c r="F9073" s="10"/>
      <c r="G9073">
        <v>2017</v>
      </c>
      <c r="J9073">
        <v>0.81816929294079166</v>
      </c>
      <c r="L9073" t="s">
        <v>36435</v>
      </c>
      <c r="M9073">
        <v>28837731</v>
      </c>
      <c r="Q9073" s="10"/>
      <c r="R9073" s="11">
        <f t="shared" si="282"/>
        <v>0</v>
      </c>
      <c r="U9073" s="11">
        <f t="shared" si="283"/>
        <v>0</v>
      </c>
      <c r="Y9073" s="11">
        <f>IF(SUM(Tableau1[[#This Row],[Other access]:[Sci-hub access]])&gt;=1,1,0)</f>
        <v>0</v>
      </c>
      <c r="Z9073" s="12">
        <f>IF(OR(Tableau1[[#This Row],[Access R1 + S1+ T1 ]]&gt;=1,Tableau1[[#This Row],[Access V1 +W1 + X1]]&gt;=1),1,0)</f>
        <v>0</v>
      </c>
      <c r="AB9073" s="10" t="str">
        <f>Tableau1[[#This Row],[DOI]]</f>
        <v>doi: 10.1167/iovs.17-22436</v>
      </c>
      <c r="AC9073" s="13" t="str">
        <f>Tableau1[[#This Row],[Authors]]&amp;", "&amp;Tableau1[[#This Row],[Title]]&amp;" "&amp;Tableau1[[#This Row],[Journal]]&amp;". "&amp;Tableau1[[#This Row],[Year]]</f>
        <v>Li J, Ren J, Yip YWY, Zhang X, Chu KO, Ng TK, Chan SO, Pang CP, Chu WK., Quantitative Characterization of Autoimmune Uveoretinitis in an Experimental Mouse Model. Invest Ophthalmol Vis Sci. 2017</v>
      </c>
    </row>
    <row r="9074" spans="1:29" x14ac:dyDescent="0.3">
      <c r="A9074">
        <v>1268</v>
      </c>
      <c r="B9074" t="s">
        <v>4529</v>
      </c>
      <c r="C9074" t="s">
        <v>14781</v>
      </c>
      <c r="D9074" t="s">
        <v>24950</v>
      </c>
      <c r="E9074" t="s">
        <v>2448</v>
      </c>
      <c r="F9074" s="10"/>
      <c r="G9074">
        <v>2017</v>
      </c>
      <c r="J9074">
        <v>0.81818785251554171</v>
      </c>
      <c r="L9074" t="s">
        <v>35754</v>
      </c>
      <c r="M9074">
        <v>28983695</v>
      </c>
      <c r="Q9074" s="10"/>
      <c r="R9074" s="11">
        <f t="shared" si="282"/>
        <v>0</v>
      </c>
      <c r="U9074" s="11">
        <f t="shared" si="283"/>
        <v>0</v>
      </c>
      <c r="Y9074" s="11">
        <f>IF(SUM(Tableau1[[#This Row],[Other access]:[Sci-hub access]])&gt;=1,1,0)</f>
        <v>0</v>
      </c>
      <c r="Z9074" s="12">
        <f>IF(OR(Tableau1[[#This Row],[Access R1 + S1+ T1 ]]&gt;=1,Tableau1[[#This Row],[Access V1 +W1 + X1]]&gt;=1),1,0)</f>
        <v>0</v>
      </c>
      <c r="AB9074" s="10" t="str">
        <f>Tableau1[[#This Row],[DOI]]</f>
        <v>doi: 10.1007/s00417-017-3813-8</v>
      </c>
      <c r="AC9074" s="13" t="str">
        <f>Tableau1[[#This Row],[Authors]]&amp;", "&amp;Tableau1[[#This Row],[Title]]&amp;" "&amp;Tableau1[[#This Row],[Journal]]&amp;". "&amp;Tableau1[[#This Row],[Year]]</f>
        <v>Alten F, Lauermann JL, Clemens CR, Heiduschka P, Eter N., Signal reduction in choriocapillaris and segmentation errors in spectral domain OCT angiography caused by soft drusen. Graefes Arch Clin Exp Ophthalmol. 2017</v>
      </c>
    </row>
    <row r="9075" spans="1:29" x14ac:dyDescent="0.3">
      <c r="A9075">
        <v>6456</v>
      </c>
      <c r="B9075" t="s">
        <v>957</v>
      </c>
      <c r="C9075" t="s">
        <v>958</v>
      </c>
      <c r="D9075" t="s">
        <v>959</v>
      </c>
      <c r="E9075" t="s">
        <v>3093</v>
      </c>
      <c r="F9075" s="10"/>
      <c r="G9075">
        <v>2017</v>
      </c>
      <c r="J9075">
        <v>0.8182578495132804</v>
      </c>
      <c r="L9075" t="s">
        <v>40825</v>
      </c>
      <c r="M9075">
        <v>28210901</v>
      </c>
      <c r="Q9075" s="10"/>
      <c r="R9075" s="11">
        <f t="shared" si="282"/>
        <v>0</v>
      </c>
      <c r="U9075" s="11">
        <f t="shared" si="283"/>
        <v>0</v>
      </c>
      <c r="Y9075" s="11">
        <f>IF(SUM(Tableau1[[#This Row],[Other access]:[Sci-hub access]])&gt;=1,1,0)</f>
        <v>0</v>
      </c>
      <c r="Z9075" s="12">
        <f>IF(OR(Tableau1[[#This Row],[Access R1 + S1+ T1 ]]&gt;=1,Tableau1[[#This Row],[Access V1 +W1 + X1]]&gt;=1),1,0)</f>
        <v>0</v>
      </c>
      <c r="AB9075" s="10" t="str">
        <f>Tableau1[[#This Row],[DOI]]</f>
        <v>doi: 10.1007/s11010-017-2941-0</v>
      </c>
      <c r="AC9075" s="13" t="str">
        <f>Tableau1[[#This Row],[Authors]]&amp;", "&amp;Tableau1[[#This Row],[Title]]&amp;" "&amp;Tableau1[[#This Row],[Journal]]&amp;". "&amp;Tableau1[[#This Row],[Year]]</f>
        <v>Minhas G, Prabhakar S, Morishita R, Shimamura M, Bansal R, Anand A., Transplantation of lineage-negative stem cells in pterygopalatine artery ligation induced retinal ischemia-reperfusion injury in mice. Mol Cell Biochem. 2017</v>
      </c>
    </row>
    <row r="9076" spans="1:29" x14ac:dyDescent="0.3">
      <c r="A9076">
        <v>5067</v>
      </c>
      <c r="B9076" t="s">
        <v>8148</v>
      </c>
      <c r="C9076" t="s">
        <v>18374</v>
      </c>
      <c r="D9076" t="s">
        <v>28578</v>
      </c>
      <c r="E9076" t="s">
        <v>2441</v>
      </c>
      <c r="F9076" s="10"/>
      <c r="G9076">
        <v>2017</v>
      </c>
      <c r="J9076">
        <v>0.81831305429136147</v>
      </c>
      <c r="L9076" t="s">
        <v>39475</v>
      </c>
      <c r="M9076">
        <v>28377036</v>
      </c>
      <c r="Q9076" s="10"/>
      <c r="R9076" s="11">
        <f t="shared" si="282"/>
        <v>0</v>
      </c>
      <c r="U9076" s="11">
        <f t="shared" si="283"/>
        <v>0</v>
      </c>
      <c r="Y9076" s="11">
        <f>IF(SUM(Tableau1[[#This Row],[Other access]:[Sci-hub access]])&gt;=1,1,0)</f>
        <v>0</v>
      </c>
      <c r="Z9076" s="12">
        <f>IF(OR(Tableau1[[#This Row],[Access R1 + S1+ T1 ]]&gt;=1,Tableau1[[#This Row],[Access V1 +W1 + X1]]&gt;=1),1,0)</f>
        <v>0</v>
      </c>
      <c r="AB9076" s="10" t="str">
        <f>Tableau1[[#This Row],[DOI]]</f>
        <v>doi: 10.1016/j.ophtha.2017.02.015</v>
      </c>
      <c r="AC9076" s="13" t="str">
        <f>Tableau1[[#This Row],[Authors]]&amp;", "&amp;Tableau1[[#This Row],[Title]]&amp;" "&amp;Tableau1[[#This Row],[Journal]]&amp;". "&amp;Tableau1[[#This Row],[Year]]</f>
        <v>Chaugule SS, Finger PT., Regression Patterns of Iris Melanoma after Palladium-103 ((103)Pd) Plaque Brachytherapy. Ophthalmology. 2017</v>
      </c>
    </row>
    <row r="9077" spans="1:29" x14ac:dyDescent="0.3">
      <c r="A9077">
        <v>7248</v>
      </c>
      <c r="B9077" t="s">
        <v>10076</v>
      </c>
      <c r="C9077" t="s">
        <v>20278</v>
      </c>
      <c r="D9077" t="s">
        <v>30510</v>
      </c>
      <c r="E9077" t="s">
        <v>2451</v>
      </c>
      <c r="F9077" s="10"/>
      <c r="G9077">
        <v>2017</v>
      </c>
      <c r="J9077">
        <v>0.81856919455327615</v>
      </c>
      <c r="L9077" t="s">
        <v>41604</v>
      </c>
      <c r="M9077">
        <v>28114356</v>
      </c>
      <c r="Q9077" s="10"/>
      <c r="R9077" s="11">
        <f t="shared" si="282"/>
        <v>0</v>
      </c>
      <c r="U9077" s="11">
        <f t="shared" si="283"/>
        <v>0</v>
      </c>
      <c r="Y9077" s="11">
        <f>IF(SUM(Tableau1[[#This Row],[Other access]:[Sci-hub access]])&gt;=1,1,0)</f>
        <v>0</v>
      </c>
      <c r="Z9077" s="12">
        <f>IF(OR(Tableau1[[#This Row],[Access R1 + S1+ T1 ]]&gt;=1,Tableau1[[#This Row],[Access V1 +W1 + X1]]&gt;=1),1,0)</f>
        <v>0</v>
      </c>
      <c r="AB9077" s="10" t="str">
        <f>Tableau1[[#This Row],[DOI]]</f>
        <v>doi: 10.1371/journal.pone.0170341</v>
      </c>
      <c r="AC9077" s="13" t="str">
        <f>Tableau1[[#This Row],[Authors]]&amp;", "&amp;Tableau1[[#This Row],[Title]]&amp;" "&amp;Tableau1[[#This Row],[Journal]]&amp;". "&amp;Tableau1[[#This Row],[Year]]</f>
        <v>Yang HS, Woo JE, Kim MH, Kim DY, Yoon YH., Co-Evaluation of Peripapillary RNFL Thickness and Retinal Thickness in Patients with Diabetic Macular Edema: RNFL Misinterpretation and Its Adjustment. PLoS One. 2017</v>
      </c>
    </row>
    <row r="9078" spans="1:29" x14ac:dyDescent="0.3">
      <c r="A9078">
        <v>231</v>
      </c>
      <c r="B9078" t="s">
        <v>3494</v>
      </c>
      <c r="C9078" t="s">
        <v>13755</v>
      </c>
      <c r="D9078" t="s">
        <v>23914</v>
      </c>
      <c r="E9078" t="s">
        <v>2465</v>
      </c>
      <c r="F9078" s="10"/>
      <c r="G9078">
        <v>2017</v>
      </c>
      <c r="J9078">
        <v>0.81872384267287812</v>
      </c>
      <c r="L9078" t="s">
        <v>34742</v>
      </c>
      <c r="M9078">
        <v>29310408</v>
      </c>
      <c r="Q9078" s="10"/>
      <c r="R9078" s="11">
        <f t="shared" si="282"/>
        <v>0</v>
      </c>
      <c r="U9078" s="11">
        <f t="shared" si="283"/>
        <v>0</v>
      </c>
      <c r="Y9078" s="11">
        <f>IF(SUM(Tableau1[[#This Row],[Other access]:[Sci-hub access]])&gt;=1,1,0)</f>
        <v>0</v>
      </c>
      <c r="Z9078" s="12">
        <f>IF(OR(Tableau1[[#This Row],[Access R1 + S1+ T1 ]]&gt;=1,Tableau1[[#This Row],[Access V1 +W1 + X1]]&gt;=1),1,0)</f>
        <v>0</v>
      </c>
      <c r="AB9078" s="10" t="str">
        <f>Tableau1[[#This Row],[DOI]]</f>
        <v>doi: 10.1097/MD.0000000000008978</v>
      </c>
      <c r="AC9078" s="13" t="str">
        <f>Tableau1[[#This Row],[Authors]]&amp;", "&amp;Tableau1[[#This Row],[Title]]&amp;" "&amp;Tableau1[[#This Row],[Journal]]&amp;". "&amp;Tableau1[[#This Row],[Year]]</f>
        <v>Fan B, Liu JJ, Wang BF, Sun YJ, Li GY., Case report repairing orbital skin defects using composite flaps after giant eyelid-derived tumor excision and orbital exenteration. Medicine (Baltimore). 2017</v>
      </c>
    </row>
    <row r="9079" spans="1:29" x14ac:dyDescent="0.3">
      <c r="A9079">
        <v>928</v>
      </c>
      <c r="B9079" t="s">
        <v>4190</v>
      </c>
      <c r="C9079" t="s">
        <v>14444</v>
      </c>
      <c r="D9079" t="s">
        <v>24611</v>
      </c>
      <c r="E9079" t="s">
        <v>34018</v>
      </c>
      <c r="F9079" s="10"/>
      <c r="G9079">
        <v>2017</v>
      </c>
      <c r="J9079">
        <v>0.81872936511039374</v>
      </c>
      <c r="L9079" t="s">
        <v>35416</v>
      </c>
      <c r="M9079">
        <v>29062352</v>
      </c>
      <c r="Q9079" s="10"/>
      <c r="R9079" s="11">
        <f t="shared" si="282"/>
        <v>0</v>
      </c>
      <c r="U9079" s="11">
        <f t="shared" si="283"/>
        <v>0</v>
      </c>
      <c r="Y9079" s="11">
        <f>IF(SUM(Tableau1[[#This Row],[Other access]:[Sci-hub access]])&gt;=1,1,0)</f>
        <v>0</v>
      </c>
      <c r="Z9079" s="12">
        <f>IF(OR(Tableau1[[#This Row],[Access R1 + S1+ T1 ]]&gt;=1,Tableau1[[#This Row],[Access V1 +W1 + X1]]&gt;=1),1,0)</f>
        <v>0</v>
      </c>
      <c r="AB9079" s="10" t="str">
        <f>Tableau1[[#This Row],[DOI]]</f>
        <v>doi: 10.4314/ahs.v17i2.31</v>
      </c>
      <c r="AC9079" s="13" t="str">
        <f>Tableau1[[#This Row],[Authors]]&amp;", "&amp;Tableau1[[#This Row],[Title]]&amp;" "&amp;Tableau1[[#This Row],[Journal]]&amp;". "&amp;Tableau1[[#This Row],[Year]]</f>
        <v>Ntodie M, Abu SL, Kyei S, Abokyi S, Abu EK., Near vision spectacle coverage and barriers to near vision correction among adults in the Cape Coast Metropolis of Ghana. Afr Health Sci. 2017</v>
      </c>
    </row>
    <row r="9080" spans="1:29" x14ac:dyDescent="0.3">
      <c r="A9080">
        <v>8104</v>
      </c>
      <c r="B9080" t="s">
        <v>10824</v>
      </c>
      <c r="C9080" t="s">
        <v>21012</v>
      </c>
      <c r="D9080" t="s">
        <v>31262</v>
      </c>
      <c r="E9080" t="s">
        <v>2447</v>
      </c>
      <c r="F9080" s="10"/>
      <c r="G9080">
        <v>2018</v>
      </c>
      <c r="J9080">
        <v>0.81874787013457906</v>
      </c>
      <c r="L9080" t="s">
        <v>42451</v>
      </c>
      <c r="M9080">
        <v>27997463</v>
      </c>
      <c r="Q9080" s="10"/>
      <c r="R9080" s="11">
        <f t="shared" si="282"/>
        <v>0</v>
      </c>
      <c r="U9080" s="11">
        <f t="shared" si="283"/>
        <v>0</v>
      </c>
      <c r="Y9080" s="11">
        <f>IF(SUM(Tableau1[[#This Row],[Other access]:[Sci-hub access]])&gt;=1,1,0)</f>
        <v>0</v>
      </c>
      <c r="Z9080" s="12">
        <f>IF(OR(Tableau1[[#This Row],[Access R1 + S1+ T1 ]]&gt;=1,Tableau1[[#This Row],[Access V1 +W1 + X1]]&gt;=1),1,0)</f>
        <v>0</v>
      </c>
      <c r="AB9080" s="10" t="str">
        <f>Tableau1[[#This Row],[DOI]]</f>
        <v>doi: 10.1097/IOP.0000000000000841</v>
      </c>
      <c r="AC9080" s="13" t="str">
        <f>Tableau1[[#This Row],[Authors]]&amp;", "&amp;Tableau1[[#This Row],[Title]]&amp;" "&amp;Tableau1[[#This Row],[Journal]]&amp;". "&amp;Tableau1[[#This Row],[Year]]</f>
        <v>Sweeney AR, Davis GE, Chang SH, Amadi AJ., Outcomes of Endoscopic Dacryocystorhinostomy in Secondary Acquired Nasolacrimal Duct Obstruction: A Case-Control Study. Ophthal Plast Reconstr Surg. 2018</v>
      </c>
    </row>
    <row r="9081" spans="1:29" x14ac:dyDescent="0.3">
      <c r="A9081">
        <v>1712</v>
      </c>
      <c r="B9081" t="s">
        <v>4962</v>
      </c>
      <c r="C9081" t="s">
        <v>15211</v>
      </c>
      <c r="D9081" t="s">
        <v>25383</v>
      </c>
      <c r="E9081" t="s">
        <v>2451</v>
      </c>
      <c r="F9081" s="10"/>
      <c r="G9081">
        <v>2017</v>
      </c>
      <c r="J9081">
        <v>0.81887349991589786</v>
      </c>
      <c r="L9081" t="s">
        <v>36190</v>
      </c>
      <c r="M9081">
        <v>28898259</v>
      </c>
      <c r="Q9081" s="10"/>
      <c r="R9081" s="11">
        <f t="shared" si="282"/>
        <v>0</v>
      </c>
      <c r="U9081" s="11">
        <f t="shared" si="283"/>
        <v>0</v>
      </c>
      <c r="Y9081" s="11">
        <f>IF(SUM(Tableau1[[#This Row],[Other access]:[Sci-hub access]])&gt;=1,1,0)</f>
        <v>0</v>
      </c>
      <c r="Z9081" s="12">
        <f>IF(OR(Tableau1[[#This Row],[Access R1 + S1+ T1 ]]&gt;=1,Tableau1[[#This Row],[Access V1 +W1 + X1]]&gt;=1),1,0)</f>
        <v>0</v>
      </c>
      <c r="AB9081" s="10" t="str">
        <f>Tableau1[[#This Row],[DOI]]</f>
        <v>doi: 10.1371/journal.pone.0184016</v>
      </c>
      <c r="AC9081" s="13" t="str">
        <f>Tableau1[[#This Row],[Authors]]&amp;", "&amp;Tableau1[[#This Row],[Title]]&amp;" "&amp;Tableau1[[#This Row],[Journal]]&amp;". "&amp;Tableau1[[#This Row],[Year]]</f>
        <v>Chen YY, Sheu SJ, Hu HY, Chu D, Chou P., Association between retinal vein occlusion and an increased risk of acute myocardial infarction: A nationwide population-based follow-up study. PLoS One. 2017</v>
      </c>
    </row>
    <row r="9082" spans="1:29" x14ac:dyDescent="0.3">
      <c r="A9082">
        <v>6247</v>
      </c>
      <c r="B9082" t="s">
        <v>889</v>
      </c>
      <c r="C9082" t="s">
        <v>890</v>
      </c>
      <c r="D9082" t="s">
        <v>891</v>
      </c>
      <c r="E9082" t="s">
        <v>2451</v>
      </c>
      <c r="F9082" s="10"/>
      <c r="G9082">
        <v>2017</v>
      </c>
      <c r="J9082">
        <v>0.81891863854779123</v>
      </c>
      <c r="L9082" t="s">
        <v>40617</v>
      </c>
      <c r="M9082">
        <v>28235048</v>
      </c>
      <c r="Q9082" s="10"/>
      <c r="R9082" s="11">
        <f t="shared" si="282"/>
        <v>0</v>
      </c>
      <c r="U9082" s="11">
        <f t="shared" si="283"/>
        <v>0</v>
      </c>
      <c r="Y9082" s="11">
        <f>IF(SUM(Tableau1[[#This Row],[Other access]:[Sci-hub access]])&gt;=1,1,0)</f>
        <v>0</v>
      </c>
      <c r="Z9082" s="12">
        <f>IF(OR(Tableau1[[#This Row],[Access R1 + S1+ T1 ]]&gt;=1,Tableau1[[#This Row],[Access V1 +W1 + X1]]&gt;=1),1,0)</f>
        <v>0</v>
      </c>
      <c r="AB9082" s="10" t="str">
        <f>Tableau1[[#This Row],[DOI]]</f>
        <v>doi: 10.1371/journal.pone.0172302</v>
      </c>
      <c r="AC9082" s="13" t="str">
        <f>Tableau1[[#This Row],[Authors]]&amp;", "&amp;Tableau1[[#This Row],[Title]]&amp;" "&amp;Tableau1[[#This Row],[Journal]]&amp;". "&amp;Tableau1[[#This Row],[Year]]</f>
        <v>Hinaux H, Recher G, Alié A, Legendre L, Blin M, Rétaux S., Lens apoptosis in the Astyanax blind cavefish is not triggered by its small size or defects in morphogenesis. PLoS One. 2017</v>
      </c>
    </row>
    <row r="9083" spans="1:29" ht="28.8" x14ac:dyDescent="0.3">
      <c r="A9083">
        <v>2692</v>
      </c>
      <c r="B9083" t="s">
        <v>5904</v>
      </c>
      <c r="C9083" t="s">
        <v>16150</v>
      </c>
      <c r="D9083" t="s">
        <v>26327</v>
      </c>
      <c r="E9083" t="s">
        <v>34015</v>
      </c>
      <c r="F9083" s="10"/>
      <c r="G9083">
        <v>2018</v>
      </c>
      <c r="J9083">
        <v>0.81892458452312578</v>
      </c>
      <c r="L9083" t="s">
        <v>37155</v>
      </c>
      <c r="M9083">
        <v>28704163</v>
      </c>
      <c r="Q9083" s="10"/>
      <c r="R9083" s="11">
        <f t="shared" si="282"/>
        <v>0</v>
      </c>
      <c r="U9083" s="11">
        <f t="shared" si="283"/>
        <v>0</v>
      </c>
      <c r="Y9083" s="11">
        <f>IF(SUM(Tableau1[[#This Row],[Other access]:[Sci-hub access]])&gt;=1,1,0)</f>
        <v>0</v>
      </c>
      <c r="Z9083" s="12">
        <f>IF(OR(Tableau1[[#This Row],[Access R1 + S1+ T1 ]]&gt;=1,Tableau1[[#This Row],[Access V1 +W1 + X1]]&gt;=1),1,0)</f>
        <v>0</v>
      </c>
      <c r="AB9083" s="10" t="str">
        <f>Tableau1[[#This Row],[DOI]]</f>
        <v>doi: 10.1080/13816810.2017.1329445</v>
      </c>
      <c r="AC9083" s="13" t="str">
        <f>Tableau1[[#This Row],[Authors]]&amp;", "&amp;Tableau1[[#This Row],[Title]]&amp;" "&amp;Tableau1[[#This Row],[Journal]]&amp;". "&amp;Tableau1[[#This Row],[Year]]</f>
        <v>Testa F, Melillo P, Rossi S, Marcelli V, de Benedictis A, Colucci R, Gallo B, Brunetti-Pierri R, Donati S, Azzolini C, Marciano E, Simonelli F., Prevalence of macular abnormalities assessed by optical coherence tomography in patients with Usher syndrome. Ophthalmic Genet. 2018</v>
      </c>
    </row>
    <row r="9084" spans="1:29" x14ac:dyDescent="0.3">
      <c r="A9084">
        <v>7580</v>
      </c>
      <c r="B9084" t="s">
        <v>10372</v>
      </c>
      <c r="C9084" t="s">
        <v>20572</v>
      </c>
      <c r="D9084" t="s">
        <v>30807</v>
      </c>
      <c r="E9084" t="s">
        <v>2468</v>
      </c>
      <c r="F9084" s="10"/>
      <c r="G9084">
        <v>2017</v>
      </c>
      <c r="J9084">
        <v>0.81899161698896772</v>
      </c>
      <c r="L9084" t="s">
        <v>41935</v>
      </c>
      <c r="M9084">
        <v>28079654</v>
      </c>
      <c r="Q9084" s="10"/>
      <c r="R9084" s="11">
        <f t="shared" si="282"/>
        <v>0</v>
      </c>
      <c r="U9084" s="11">
        <f t="shared" si="283"/>
        <v>0</v>
      </c>
      <c r="Y9084" s="11">
        <f>IF(SUM(Tableau1[[#This Row],[Other access]:[Sci-hub access]])&gt;=1,1,0)</f>
        <v>0</v>
      </c>
      <c r="Z9084" s="12">
        <f>IF(OR(Tableau1[[#This Row],[Access R1 + S1+ T1 ]]&gt;=1,Tableau1[[#This Row],[Access V1 +W1 + X1]]&gt;=1),1,0)</f>
        <v>0</v>
      </c>
      <c r="AB9084" s="10" t="str">
        <f>Tableau1[[#This Row],[DOI]]</f>
        <v>doi: 10.1097/IJG.0000000000000622</v>
      </c>
      <c r="AC9084" s="13" t="str">
        <f>Tableau1[[#This Row],[Authors]]&amp;", "&amp;Tableau1[[#This Row],[Title]]&amp;" "&amp;Tableau1[[#This Row],[Journal]]&amp;". "&amp;Tableau1[[#This Row],[Year]]</f>
        <v>Yap ZL, Ong C, Lee YF, Tsai A, Cheng C, Nongpiur ME, Perera SA., Retinal Oximetry in Subjects With Glaucomatous Hemifield Asymmetry. J Glaucoma. 2017</v>
      </c>
    </row>
    <row r="9085" spans="1:29" x14ac:dyDescent="0.3">
      <c r="A9085">
        <v>8528</v>
      </c>
      <c r="B9085" t="s">
        <v>11199</v>
      </c>
      <c r="C9085" t="s">
        <v>21383</v>
      </c>
      <c r="D9085" t="s">
        <v>31638</v>
      </c>
      <c r="E9085" t="s">
        <v>2529</v>
      </c>
      <c r="F9085" s="10"/>
      <c r="G9085">
        <v>2017</v>
      </c>
      <c r="J9085">
        <v>0.8190231965011</v>
      </c>
      <c r="L9085" t="s">
        <v>42864</v>
      </c>
      <c r="M9085">
        <v>27897443</v>
      </c>
      <c r="Q9085" s="10"/>
      <c r="R9085" s="11">
        <f t="shared" si="282"/>
        <v>0</v>
      </c>
      <c r="U9085" s="11">
        <f t="shared" si="283"/>
        <v>0</v>
      </c>
      <c r="Y9085" s="11">
        <f>IF(SUM(Tableau1[[#This Row],[Other access]:[Sci-hub access]])&gt;=1,1,0)</f>
        <v>0</v>
      </c>
      <c r="Z9085" s="12">
        <f>IF(OR(Tableau1[[#This Row],[Access R1 + S1+ T1 ]]&gt;=1,Tableau1[[#This Row],[Access V1 +W1 + X1]]&gt;=1),1,0)</f>
        <v>0</v>
      </c>
      <c r="AB9085" s="10" t="str">
        <f>Tableau1[[#This Row],[DOI]]</f>
        <v>doi: 10.1080/02713683.2016.1242754</v>
      </c>
      <c r="AC9085" s="13" t="str">
        <f>Tableau1[[#This Row],[Authors]]&amp;", "&amp;Tableau1[[#This Row],[Title]]&amp;" "&amp;Tableau1[[#This Row],[Journal]]&amp;". "&amp;Tableau1[[#This Row],[Year]]</f>
        <v>Simsek IB, Artunay O., Evaluation of Biochemical Composition of Vitreous of Eyes of Diabetic Patients Using Proton Magnetic Resonance Spectroscopy. Curr Eye Res. 2017</v>
      </c>
    </row>
    <row r="9086" spans="1:29" x14ac:dyDescent="0.3">
      <c r="A9086">
        <v>1277</v>
      </c>
      <c r="B9086" t="s">
        <v>4537</v>
      </c>
      <c r="C9086" t="s">
        <v>14789</v>
      </c>
      <c r="D9086" t="s">
        <v>24958</v>
      </c>
      <c r="E9086" t="s">
        <v>2451</v>
      </c>
      <c r="F9086" s="10"/>
      <c r="G9086">
        <v>2017</v>
      </c>
      <c r="J9086">
        <v>0.81911159138625167</v>
      </c>
      <c r="L9086" t="s">
        <v>35762</v>
      </c>
      <c r="M9086">
        <v>28982150</v>
      </c>
      <c r="Q9086" s="10"/>
      <c r="R9086" s="11">
        <f t="shared" si="282"/>
        <v>0</v>
      </c>
      <c r="U9086" s="11">
        <f t="shared" si="283"/>
        <v>0</v>
      </c>
      <c r="Y9086" s="11">
        <f>IF(SUM(Tableau1[[#This Row],[Other access]:[Sci-hub access]])&gt;=1,1,0)</f>
        <v>0</v>
      </c>
      <c r="Z9086" s="12">
        <f>IF(OR(Tableau1[[#This Row],[Access R1 + S1+ T1 ]]&gt;=1,Tableau1[[#This Row],[Access V1 +W1 + X1]]&gt;=1),1,0)</f>
        <v>0</v>
      </c>
      <c r="AB9086" s="10" t="str">
        <f>Tableau1[[#This Row],[DOI]]</f>
        <v>doi: 10.1371/journal.pone.0184837</v>
      </c>
      <c r="AC9086" s="13" t="str">
        <f>Tableau1[[#This Row],[Authors]]&amp;", "&amp;Tableau1[[#This Row],[Title]]&amp;" "&amp;Tableau1[[#This Row],[Journal]]&amp;". "&amp;Tableau1[[#This Row],[Year]]</f>
        <v>Ferreira TB, Hoffer KJ, Ribeiro F, Ribeiro P, O'Neill JG., Ocular biometric measurements in cataract surgery candidates in Portugal. PLoS One. 2017</v>
      </c>
    </row>
    <row r="9087" spans="1:29" x14ac:dyDescent="0.3">
      <c r="A9087">
        <v>10848</v>
      </c>
      <c r="B9087" t="s">
        <v>13296</v>
      </c>
      <c r="C9087" t="s">
        <v>23458</v>
      </c>
      <c r="D9087" t="s">
        <v>33750</v>
      </c>
      <c r="E9087" t="s">
        <v>2579</v>
      </c>
      <c r="F9087" s="10"/>
      <c r="G9087">
        <v>2017</v>
      </c>
      <c r="J9087">
        <v>0.81917365599595959</v>
      </c>
      <c r="L9087" t="s">
        <v>45093</v>
      </c>
      <c r="M9087">
        <v>26951052</v>
      </c>
      <c r="Q9087" s="10"/>
      <c r="R9087" s="11">
        <f t="shared" si="282"/>
        <v>0</v>
      </c>
      <c r="U9087" s="11">
        <f t="shared" si="283"/>
        <v>0</v>
      </c>
      <c r="Y9087" s="11">
        <f>IF(SUM(Tableau1[[#This Row],[Other access]:[Sci-hub access]])&gt;=1,1,0)</f>
        <v>0</v>
      </c>
      <c r="Z9087" s="12">
        <f>IF(OR(Tableau1[[#This Row],[Access R1 + S1+ T1 ]]&gt;=1,Tableau1[[#This Row],[Access V1 +W1 + X1]]&gt;=1),1,0)</f>
        <v>0</v>
      </c>
      <c r="AB9087" s="10" t="str">
        <f>Tableau1[[#This Row],[DOI]]</f>
        <v>doi: 10.1007/s12020-016-0909-6</v>
      </c>
      <c r="AC9087" s="13" t="str">
        <f>Tableau1[[#This Row],[Authors]]&amp;", "&amp;Tableau1[[#This Row],[Title]]&amp;" "&amp;Tableau1[[#This Row],[Journal]]&amp;". "&amp;Tableau1[[#This Row],[Year]]</f>
        <v>Vita R, Lapa D, Trimarchi F, Vita G, Fallahi P, Antonelli A, Benvenga S., Certain HLA alleles are associated with stress-triggered Graves' disease and influence its course. Endocrine. 2017</v>
      </c>
    </row>
    <row r="9088" spans="1:29" x14ac:dyDescent="0.3">
      <c r="A9088">
        <v>9296</v>
      </c>
      <c r="B9088" t="s">
        <v>11877</v>
      </c>
      <c r="C9088" t="s">
        <v>22054</v>
      </c>
      <c r="D9088" t="s">
        <v>32321</v>
      </c>
      <c r="E9088" t="s">
        <v>2781</v>
      </c>
      <c r="F9088" s="10"/>
      <c r="G9088">
        <v>2017</v>
      </c>
      <c r="J9088">
        <v>0.81942867230317151</v>
      </c>
      <c r="L9088" t="e">
        <v>#VALUE!</v>
      </c>
      <c r="M9088">
        <v>27749393</v>
      </c>
      <c r="Q9088" s="10"/>
      <c r="R9088" s="11">
        <f t="shared" si="282"/>
        <v>0</v>
      </c>
      <c r="U9088" s="11">
        <f t="shared" si="283"/>
        <v>0</v>
      </c>
      <c r="Y9088" s="11">
        <f>IF(SUM(Tableau1[[#This Row],[Other access]:[Sci-hub access]])&gt;=1,1,0)</f>
        <v>0</v>
      </c>
      <c r="Z9088" s="12">
        <f>IF(OR(Tableau1[[#This Row],[Access R1 + S1+ T1 ]]&gt;=1,Tableau1[[#This Row],[Access V1 +W1 + X1]]&gt;=1),1,0)</f>
        <v>0</v>
      </c>
      <c r="AB9088" s="10" t="e">
        <f>Tableau1[[#This Row],[DOI]]</f>
        <v>#VALUE!</v>
      </c>
      <c r="AC9088" s="13" t="str">
        <f>Tableau1[[#This Row],[Authors]]&amp;", "&amp;Tableau1[[#This Row],[Title]]&amp;" "&amp;Tableau1[[#This Row],[Journal]]&amp;". "&amp;Tableau1[[#This Row],[Year]]</f>
        <v>Vallabh NA, Buchanan A, Ainscough M, Newman W, Fryer A., A case of 9q21.11q22.1 triplication with novel ophthalmic features. Clin Dysmorphol. 2017</v>
      </c>
    </row>
    <row r="9089" spans="1:29" x14ac:dyDescent="0.3">
      <c r="A9089">
        <v>2828</v>
      </c>
      <c r="B9089" t="s">
        <v>6031</v>
      </c>
      <c r="C9089" t="s">
        <v>16277</v>
      </c>
      <c r="D9089" t="s">
        <v>26455</v>
      </c>
      <c r="E9089" t="s">
        <v>2449</v>
      </c>
      <c r="F9089" s="10"/>
      <c r="G9089">
        <v>2018</v>
      </c>
      <c r="J9089">
        <v>0.81947512785644816</v>
      </c>
      <c r="L9089" t="s">
        <v>37287</v>
      </c>
      <c r="M9089">
        <v>28677153</v>
      </c>
      <c r="Q9089" s="10"/>
      <c r="R9089" s="11">
        <f t="shared" si="282"/>
        <v>0</v>
      </c>
      <c r="U9089" s="11">
        <f t="shared" si="283"/>
        <v>0</v>
      </c>
      <c r="Y9089" s="11">
        <f>IF(SUM(Tableau1[[#This Row],[Other access]:[Sci-hub access]])&gt;=1,1,0)</f>
        <v>0</v>
      </c>
      <c r="Z9089" s="12">
        <f>IF(OR(Tableau1[[#This Row],[Access R1 + S1+ T1 ]]&gt;=1,Tableau1[[#This Row],[Access V1 +W1 + X1]]&gt;=1),1,0)</f>
        <v>0</v>
      </c>
      <c r="AB9089" s="10" t="str">
        <f>Tableau1[[#This Row],[DOI]]</f>
        <v>doi: 10.1111/cxo.12557</v>
      </c>
      <c r="AC9089" s="13" t="str">
        <f>Tableau1[[#This Row],[Authors]]&amp;", "&amp;Tableau1[[#This Row],[Title]]&amp;" "&amp;Tableau1[[#This Row],[Journal]]&amp;". "&amp;Tableau1[[#This Row],[Year]]</f>
        <v>Balci O, Gulkilik G., Assessment of efficacy of topical azithromycin 1.5 per cent ophthalmic solution for the treatment of meibomian gland dysfunction. Clin Exp Optom. 2018</v>
      </c>
    </row>
    <row r="9090" spans="1:29" x14ac:dyDescent="0.3">
      <c r="A9090">
        <v>6703</v>
      </c>
      <c r="B9090" t="s">
        <v>9601</v>
      </c>
      <c r="C9090" t="s">
        <v>19806</v>
      </c>
      <c r="D9090" t="s">
        <v>30034</v>
      </c>
      <c r="E9090" t="s">
        <v>34334</v>
      </c>
      <c r="F9090" s="10"/>
      <c r="G9090">
        <v>2017</v>
      </c>
      <c r="J9090">
        <v>0.81949344986187356</v>
      </c>
      <c r="L9090" t="s">
        <v>41064</v>
      </c>
      <c r="M9090">
        <v>28176404</v>
      </c>
      <c r="Q9090" s="10"/>
      <c r="R9090" s="11">
        <f t="shared" ref="R9090:R9153" si="284">IF(SUM(N9090:Q9090)&gt;0,1,0)</f>
        <v>0</v>
      </c>
      <c r="U9090" s="11">
        <f t="shared" ref="U9090:U9153" si="285">IF(SUM(R9090,T9090)&gt;0,1,0)</f>
        <v>0</v>
      </c>
      <c r="Y9090" s="11">
        <f>IF(SUM(Tableau1[[#This Row],[Other access]:[Sci-hub access]])&gt;=1,1,0)</f>
        <v>0</v>
      </c>
      <c r="Z9090" s="12">
        <f>IF(OR(Tableau1[[#This Row],[Access R1 + S1+ T1 ]]&gt;=1,Tableau1[[#This Row],[Access V1 +W1 + X1]]&gt;=1),1,0)</f>
        <v>0</v>
      </c>
      <c r="AB9090" s="10" t="str">
        <f>Tableau1[[#This Row],[DOI]]</f>
        <v>doi: 10.1111/vru.12478</v>
      </c>
      <c r="AC9090" s="13" t="str">
        <f>Tableau1[[#This Row],[Authors]]&amp;", "&amp;Tableau1[[#This Row],[Title]]&amp;" "&amp;Tableau1[[#This Row],[Journal]]&amp;". "&amp;Tableau1[[#This Row],[Year]]</f>
        <v>Tetas Pont R, Freeman C, Dennis R, Hartley C, Beltran E., CLINICAL AND MAGNETIC RESONANCE IMAGING FEATURES OF IDIOPATHIC OCULOMOTOR NEUROPATHY IN 14 DOGS. Vet Radiol Ultrasound. 2017</v>
      </c>
    </row>
    <row r="9091" spans="1:29" x14ac:dyDescent="0.3">
      <c r="A9091">
        <v>4376</v>
      </c>
      <c r="B9091" t="s">
        <v>7504</v>
      </c>
      <c r="C9091" t="s">
        <v>17740</v>
      </c>
      <c r="D9091" t="s">
        <v>27933</v>
      </c>
      <c r="E9091" t="s">
        <v>34199</v>
      </c>
      <c r="F9091" s="10"/>
      <c r="G9091">
        <v>2017</v>
      </c>
      <c r="J9091">
        <v>0.81969488105651067</v>
      </c>
      <c r="L9091" t="s">
        <v>38799</v>
      </c>
      <c r="M9091">
        <v>28449886</v>
      </c>
      <c r="Q9091" s="10"/>
      <c r="R9091" s="11">
        <f t="shared" si="284"/>
        <v>0</v>
      </c>
      <c r="U9091" s="11">
        <f t="shared" si="285"/>
        <v>0</v>
      </c>
      <c r="Y9091" s="11">
        <f>IF(SUM(Tableau1[[#This Row],[Other access]:[Sci-hub access]])&gt;=1,1,0)</f>
        <v>0</v>
      </c>
      <c r="Z9091" s="12">
        <f>IF(OR(Tableau1[[#This Row],[Access R1 + S1+ T1 ]]&gt;=1,Tableau1[[#This Row],[Access V1 +W1 + X1]]&gt;=1),1,0)</f>
        <v>0</v>
      </c>
      <c r="AB9091" s="10" t="str">
        <f>Tableau1[[#This Row],[DOI]]</f>
        <v>doi: 10.1016/j.sleep.2016.11.026</v>
      </c>
      <c r="AC9091" s="13" t="str">
        <f>Tableau1[[#This Row],[Authors]]&amp;", "&amp;Tableau1[[#This Row],[Title]]&amp;" "&amp;Tableau1[[#This Row],[Journal]]&amp;". "&amp;Tableau1[[#This Row],[Year]]</f>
        <v>Prudon B, Hughes J, West S., A novel postal-based approach to diagnosing obstructive sleep apnoea in a high-risk population. Sleep Med. 2017</v>
      </c>
    </row>
    <row r="9092" spans="1:29" x14ac:dyDescent="0.3">
      <c r="A9092">
        <v>1390</v>
      </c>
      <c r="B9092" t="s">
        <v>4649</v>
      </c>
      <c r="C9092" t="s">
        <v>14900</v>
      </c>
      <c r="D9092" t="s">
        <v>25070</v>
      </c>
      <c r="E9092" t="s">
        <v>2632</v>
      </c>
      <c r="F9092" s="10"/>
      <c r="G9092">
        <v>2018</v>
      </c>
      <c r="J9092">
        <v>0.8197169805531983</v>
      </c>
      <c r="L9092" t="s">
        <v>35873</v>
      </c>
      <c r="M9092">
        <v>28958926</v>
      </c>
      <c r="Q9092" s="10"/>
      <c r="R9092" s="11">
        <f t="shared" si="284"/>
        <v>0</v>
      </c>
      <c r="U9092" s="11">
        <f t="shared" si="285"/>
        <v>0</v>
      </c>
      <c r="Y9092" s="11">
        <f>IF(SUM(Tableau1[[#This Row],[Other access]:[Sci-hub access]])&gt;=1,1,0)</f>
        <v>0</v>
      </c>
      <c r="Z9092" s="12">
        <f>IF(OR(Tableau1[[#This Row],[Access R1 + S1+ T1 ]]&gt;=1,Tableau1[[#This Row],[Access V1 +W1 + X1]]&gt;=1),1,0)</f>
        <v>0</v>
      </c>
      <c r="AB9092" s="10" t="str">
        <f>Tableau1[[#This Row],[DOI]]</f>
        <v>doi: 10.1016/j.wneu.2017.09.119</v>
      </c>
      <c r="AC9092" s="13" t="str">
        <f>Tableau1[[#This Row],[Authors]]&amp;", "&amp;Tableau1[[#This Row],[Title]]&amp;" "&amp;Tableau1[[#This Row],[Journal]]&amp;". "&amp;Tableau1[[#This Row],[Year]]</f>
        <v>Elwy R, Gokden M, Cai R., Emergency Optic Canal Decompression for Vision Salvage in Fibrous Dysplasia. World Neurosurg. 2018</v>
      </c>
    </row>
    <row r="9093" spans="1:29" x14ac:dyDescent="0.3">
      <c r="A9093">
        <v>5742</v>
      </c>
      <c r="B9093" t="s">
        <v>8769</v>
      </c>
      <c r="C9093" t="s">
        <v>18987</v>
      </c>
      <c r="D9093" t="s">
        <v>29199</v>
      </c>
      <c r="E9093" t="s">
        <v>34278</v>
      </c>
      <c r="F9093" s="10"/>
      <c r="G9093">
        <v>2017</v>
      </c>
      <c r="J9093">
        <v>0.8197237428249835</v>
      </c>
      <c r="L9093" t="s">
        <v>40124</v>
      </c>
      <c r="M9093">
        <v>28291477</v>
      </c>
      <c r="Q9093" s="10"/>
      <c r="R9093" s="11">
        <f t="shared" si="284"/>
        <v>0</v>
      </c>
      <c r="U9093" s="11">
        <f t="shared" si="285"/>
        <v>0</v>
      </c>
      <c r="Y9093" s="11">
        <f>IF(SUM(Tableau1[[#This Row],[Other access]:[Sci-hub access]])&gt;=1,1,0)</f>
        <v>0</v>
      </c>
      <c r="Z9093" s="12">
        <f>IF(OR(Tableau1[[#This Row],[Access R1 + S1+ T1 ]]&gt;=1,Tableau1[[#This Row],[Access V1 +W1 + X1]]&gt;=1),1,0)</f>
        <v>0</v>
      </c>
      <c r="AB9093" s="10" t="str">
        <f>Tableau1[[#This Row],[DOI]]</f>
        <v>doi: 10.7205/MILMED-D-16-00135</v>
      </c>
      <c r="AC9093" s="13" t="str">
        <f>Tableau1[[#This Row],[Authors]]&amp;", "&amp;Tableau1[[#This Row],[Title]]&amp;" "&amp;Tableau1[[#This Row],[Journal]]&amp;". "&amp;Tableau1[[#This Row],[Year]]</f>
        <v>Vlasov A, Kim WI., The Efficacy of Two Trabecular Bypass Stents Compared to One in the Management of Open-Angle Glaucoma. Mil Med. 2017</v>
      </c>
    </row>
    <row r="9094" spans="1:29" x14ac:dyDescent="0.3">
      <c r="A9094">
        <v>3777</v>
      </c>
      <c r="B9094" t="s">
        <v>6945</v>
      </c>
      <c r="C9094" t="s">
        <v>17185</v>
      </c>
      <c r="D9094" t="s">
        <v>27369</v>
      </c>
      <c r="E9094" t="s">
        <v>2613</v>
      </c>
      <c r="F9094" s="10"/>
      <c r="G9094">
        <v>2017</v>
      </c>
      <c r="J9094">
        <v>0.8197862340931652</v>
      </c>
      <c r="L9094" t="s">
        <v>38221</v>
      </c>
      <c r="M9094">
        <v>28534344</v>
      </c>
      <c r="Q9094" s="10"/>
      <c r="R9094" s="11">
        <f t="shared" si="284"/>
        <v>0</v>
      </c>
      <c r="U9094" s="11">
        <f t="shared" si="285"/>
        <v>0</v>
      </c>
      <c r="Y9094" s="11">
        <f>IF(SUM(Tableau1[[#This Row],[Other access]:[Sci-hub access]])&gt;=1,1,0)</f>
        <v>0</v>
      </c>
      <c r="Z9094" s="12">
        <f>IF(OR(Tableau1[[#This Row],[Access R1 + S1+ T1 ]]&gt;=1,Tableau1[[#This Row],[Access V1 +W1 + X1]]&gt;=1),1,0)</f>
        <v>0</v>
      </c>
      <c r="AB9094" s="10" t="str">
        <f>Tableau1[[#This Row],[DOI]]</f>
        <v>doi: 10.3341/kjo.2016.0034</v>
      </c>
      <c r="AC9094" s="13" t="str">
        <f>Tableau1[[#This Row],[Authors]]&amp;", "&amp;Tableau1[[#This Row],[Title]]&amp;" "&amp;Tableau1[[#This Row],[Journal]]&amp;". "&amp;Tableau1[[#This Row],[Year]]</f>
        <v>Woo YJ, Kim CY, Sgrignoli B, Yoon JS., Orbital Lymphangioma: Characteristics and Treatment Outcomes of 12 Cases. Korean J Ophthalmol. 2017</v>
      </c>
    </row>
    <row r="9095" spans="1:29" ht="28.8" x14ac:dyDescent="0.3">
      <c r="A9095">
        <v>10319</v>
      </c>
      <c r="B9095" t="s">
        <v>12819</v>
      </c>
      <c r="C9095" t="s">
        <v>22986</v>
      </c>
      <c r="D9095" t="s">
        <v>33272</v>
      </c>
      <c r="E9095" t="s">
        <v>2445</v>
      </c>
      <c r="F9095" s="10"/>
      <c r="G9095">
        <v>2017</v>
      </c>
      <c r="J9095">
        <v>0.81978629449696083</v>
      </c>
      <c r="L9095" t="s">
        <v>44570</v>
      </c>
      <c r="M9095">
        <v>27380427</v>
      </c>
      <c r="Q9095" s="10"/>
      <c r="R9095" s="11">
        <f t="shared" si="284"/>
        <v>0</v>
      </c>
      <c r="U9095" s="11">
        <f t="shared" si="285"/>
        <v>0</v>
      </c>
      <c r="Y9095" s="11">
        <f>IF(SUM(Tableau1[[#This Row],[Other access]:[Sci-hub access]])&gt;=1,1,0)</f>
        <v>0</v>
      </c>
      <c r="Z9095" s="12">
        <f>IF(OR(Tableau1[[#This Row],[Access R1 + S1+ T1 ]]&gt;=1,Tableau1[[#This Row],[Access V1 +W1 + X1]]&gt;=1),1,0)</f>
        <v>0</v>
      </c>
      <c r="AB9095" s="10" t="str">
        <f>Tableau1[[#This Row],[DOI]]</f>
        <v>doi: 10.1097/IAE.0000000000001127</v>
      </c>
      <c r="AC9095" s="13" t="str">
        <f>Tableau1[[#This Row],[Authors]]&amp;", "&amp;Tableau1[[#This Row],[Title]]&amp;" "&amp;Tableau1[[#This Row],[Journal]]&amp;". "&amp;Tableau1[[#This Row],[Year]]</f>
        <v>Mathijssen IB, Florijn RJ, van den Born LI, Zekveld-Vroon RC, Ten Brink JB, Plomp AS, Baas F, Meijers-Heijboer H, Bergen AA, van Schooneveld MJ., LONG-TERM FOLLOW-UP OF PATIENTS WITH RETINITIS PIGMENTOSA TYPE 12 CAUSED BY CRB1 MUTATIONS: A Severe Phenotype With Considerable Interindividual Variability. Retina. 2017</v>
      </c>
    </row>
    <row r="9096" spans="1:29" x14ac:dyDescent="0.3">
      <c r="A9096">
        <v>6514</v>
      </c>
      <c r="B9096" t="s">
        <v>9438</v>
      </c>
      <c r="C9096" t="s">
        <v>19646</v>
      </c>
      <c r="D9096" t="s">
        <v>29869</v>
      </c>
      <c r="E9096" t="s">
        <v>34325</v>
      </c>
      <c r="F9096" s="10"/>
      <c r="G9096">
        <v>2017</v>
      </c>
      <c r="J9096">
        <v>0.81984969485306702</v>
      </c>
      <c r="L9096" t="s">
        <v>40879</v>
      </c>
      <c r="M9096">
        <v>28201927</v>
      </c>
      <c r="Q9096" s="10"/>
      <c r="R9096" s="11">
        <f t="shared" si="284"/>
        <v>0</v>
      </c>
      <c r="U9096" s="11">
        <f t="shared" si="285"/>
        <v>0</v>
      </c>
      <c r="Y9096" s="11">
        <f>IF(SUM(Tableau1[[#This Row],[Other access]:[Sci-hub access]])&gt;=1,1,0)</f>
        <v>0</v>
      </c>
      <c r="Z9096" s="12">
        <f>IF(OR(Tableau1[[#This Row],[Access R1 + S1+ T1 ]]&gt;=1,Tableau1[[#This Row],[Access V1 +W1 + X1]]&gt;=1),1,0)</f>
        <v>0</v>
      </c>
      <c r="AB9096" s="10" t="str">
        <f>Tableau1[[#This Row],[DOI]]</f>
        <v>doi: 10.1177/1066896917693091</v>
      </c>
      <c r="AC9096" s="13" t="str">
        <f>Tableau1[[#This Row],[Authors]]&amp;", "&amp;Tableau1[[#This Row],[Title]]&amp;" "&amp;Tableau1[[#This Row],[Journal]]&amp;". "&amp;Tableau1[[#This Row],[Year]]</f>
        <v>El Hussein S, Omarzai Y., Histologic Findings and Cytological Alterations in Thyroid Nodules After Radioactive Iodine Treatment for Graves' Disease: A Diagnostic Dilemma. Int J Surg Pathol. 2017</v>
      </c>
    </row>
    <row r="9097" spans="1:29" x14ac:dyDescent="0.3">
      <c r="A9097">
        <v>6765</v>
      </c>
      <c r="B9097" t="s">
        <v>9654</v>
      </c>
      <c r="C9097" t="s">
        <v>19858</v>
      </c>
      <c r="D9097" t="s">
        <v>30087</v>
      </c>
      <c r="E9097" t="s">
        <v>34031</v>
      </c>
      <c r="F9097" s="10"/>
      <c r="G9097">
        <v>2017</v>
      </c>
      <c r="J9097">
        <v>0.81987885352287881</v>
      </c>
      <c r="L9097" t="s">
        <v>41126</v>
      </c>
      <c r="M9097">
        <v>28165835</v>
      </c>
      <c r="Q9097" s="10"/>
      <c r="R9097" s="11">
        <f t="shared" si="284"/>
        <v>0</v>
      </c>
      <c r="U9097" s="11">
        <f t="shared" si="285"/>
        <v>0</v>
      </c>
      <c r="Y9097" s="11">
        <f>IF(SUM(Tableau1[[#This Row],[Other access]:[Sci-hub access]])&gt;=1,1,0)</f>
        <v>0</v>
      </c>
      <c r="Z9097" s="12">
        <f>IF(OR(Tableau1[[#This Row],[Access R1 + S1+ T1 ]]&gt;=1,Tableau1[[#This Row],[Access V1 +W1 + X1]]&gt;=1),1,0)</f>
        <v>0</v>
      </c>
      <c r="AB9097" s="10" t="str">
        <f>Tableau1[[#This Row],[DOI]]</f>
        <v>doi: 10.1089/jop.2016.0128</v>
      </c>
      <c r="AC9097" s="13" t="str">
        <f>Tableau1[[#This Row],[Authors]]&amp;", "&amp;Tableau1[[#This Row],[Title]]&amp;" "&amp;Tableau1[[#This Row],[Journal]]&amp;". "&amp;Tableau1[[#This Row],[Year]]</f>
        <v>Selen F, Tekeli O, Yanık Ö., Assessment of the Anterior Chamber Flare and Macular Thickness in Patients Treated with Topical Antiglaucomatous Drugs. J Ocul Pharmacol Ther. 2017</v>
      </c>
    </row>
    <row r="9098" spans="1:29" x14ac:dyDescent="0.3">
      <c r="A9098">
        <v>7976</v>
      </c>
      <c r="B9098" t="s">
        <v>10712</v>
      </c>
      <c r="C9098" t="s">
        <v>20908</v>
      </c>
      <c r="D9098" t="s">
        <v>31150</v>
      </c>
      <c r="E9098" t="s">
        <v>2514</v>
      </c>
      <c r="F9098" s="10"/>
      <c r="G9098">
        <v>2017</v>
      </c>
      <c r="J9098">
        <v>0.81988623683146356</v>
      </c>
      <c r="L9098" t="s">
        <v>42323</v>
      </c>
      <c r="M9098">
        <v>28012876</v>
      </c>
      <c r="Q9098" s="10"/>
      <c r="R9098" s="11">
        <f t="shared" si="284"/>
        <v>0</v>
      </c>
      <c r="U9098" s="11">
        <f t="shared" si="285"/>
        <v>0</v>
      </c>
      <c r="Y9098" s="11">
        <f>IF(SUM(Tableau1[[#This Row],[Other access]:[Sci-hub access]])&gt;=1,1,0)</f>
        <v>0</v>
      </c>
      <c r="Z9098" s="12">
        <f>IF(OR(Tableau1[[#This Row],[Access R1 + S1+ T1 ]]&gt;=1,Tableau1[[#This Row],[Access V1 +W1 + X1]]&gt;=1),1,0)</f>
        <v>0</v>
      </c>
      <c r="AB9098" s="10" t="str">
        <f>Tableau1[[#This Row],[DOI]]</f>
        <v>doi: 10.1016/j.survophthal.2016.12.006</v>
      </c>
      <c r="AC9098" s="13" t="str">
        <f>Tableau1[[#This Row],[Authors]]&amp;", "&amp;Tableau1[[#This Row],[Title]]&amp;" "&amp;Tableau1[[#This Row],[Journal]]&amp;". "&amp;Tableau1[[#This Row],[Year]]</f>
        <v>Savino Md G, Campana Md A, Petrone Md G, Grimaldi Md G, Murchison AP., In search of a disease. Surv Ophthalmol. 2017</v>
      </c>
    </row>
    <row r="9099" spans="1:29" x14ac:dyDescent="0.3">
      <c r="A9099">
        <v>8794</v>
      </c>
      <c r="B9099" t="s">
        <v>11429</v>
      </c>
      <c r="C9099" t="s">
        <v>21613</v>
      </c>
      <c r="D9099" t="s">
        <v>31869</v>
      </c>
      <c r="E9099" t="s">
        <v>2471</v>
      </c>
      <c r="F9099" s="10"/>
      <c r="G9099">
        <v>2017</v>
      </c>
      <c r="J9099">
        <v>0.81996995507300907</v>
      </c>
      <c r="L9099" t="s">
        <v>43130</v>
      </c>
      <c r="M9099">
        <v>27837354</v>
      </c>
      <c r="Q9099" s="10"/>
      <c r="R9099" s="11">
        <f t="shared" si="284"/>
        <v>0</v>
      </c>
      <c r="U9099" s="11">
        <f t="shared" si="285"/>
        <v>0</v>
      </c>
      <c r="Y9099" s="11">
        <f>IF(SUM(Tableau1[[#This Row],[Other access]:[Sci-hub access]])&gt;=1,1,0)</f>
        <v>0</v>
      </c>
      <c r="Z9099" s="12">
        <f>IF(OR(Tableau1[[#This Row],[Access R1 + S1+ T1 ]]&gt;=1,Tableau1[[#This Row],[Access V1 +W1 + X1]]&gt;=1),1,0)</f>
        <v>0</v>
      </c>
      <c r="AB9099" s="10" t="str">
        <f>Tableau1[[#This Row],[DOI]]</f>
        <v>doi: 10.1007/s10792-016-0388-z</v>
      </c>
      <c r="AC9099" s="13" t="str">
        <f>Tableau1[[#This Row],[Authors]]&amp;", "&amp;Tableau1[[#This Row],[Title]]&amp;" "&amp;Tableau1[[#This Row],[Journal]]&amp;". "&amp;Tableau1[[#This Row],[Year]]</f>
        <v>Singh A, Pandey PK, Agrawal A, Mittal SK, Rana KM, Bahuguna C., Congenital cranial dysinnervation disorders. Int Ophthalmol. 2017</v>
      </c>
    </row>
    <row r="9100" spans="1:29" x14ac:dyDescent="0.3">
      <c r="A9100">
        <v>6626</v>
      </c>
      <c r="B9100" t="s">
        <v>1019</v>
      </c>
      <c r="C9100" t="s">
        <v>1020</v>
      </c>
      <c r="D9100" t="s">
        <v>1021</v>
      </c>
      <c r="E9100" t="s">
        <v>2974</v>
      </c>
      <c r="F9100" s="10"/>
      <c r="G9100">
        <v>2017</v>
      </c>
      <c r="J9100">
        <v>0.8199952342967799</v>
      </c>
      <c r="L9100" t="s">
        <v>40989</v>
      </c>
      <c r="M9100">
        <v>28188379</v>
      </c>
      <c r="Q9100" s="10"/>
      <c r="R9100" s="11">
        <f t="shared" si="284"/>
        <v>0</v>
      </c>
      <c r="U9100" s="11">
        <f t="shared" si="285"/>
        <v>0</v>
      </c>
      <c r="Y9100" s="11">
        <f>IF(SUM(Tableau1[[#This Row],[Other access]:[Sci-hub access]])&gt;=1,1,0)</f>
        <v>0</v>
      </c>
      <c r="Z9100" s="12">
        <f>IF(OR(Tableau1[[#This Row],[Access R1 + S1+ T1 ]]&gt;=1,Tableau1[[#This Row],[Access V1 +W1 + X1]]&gt;=1),1,0)</f>
        <v>0</v>
      </c>
      <c r="AB9100" s="10" t="str">
        <f>Tableau1[[#This Row],[DOI]]</f>
        <v>doi: 10.1007/s00431-017-2871-6</v>
      </c>
      <c r="AC9100" s="13" t="str">
        <f>Tableau1[[#This Row],[Authors]]&amp;", "&amp;Tableau1[[#This Row],[Title]]&amp;" "&amp;Tableau1[[#This Row],[Journal]]&amp;". "&amp;Tableau1[[#This Row],[Year]]</f>
        <v>Falix FA, Bennebroek CA, van der Zwaag B, Lapid-Gortzak R, Florquin S, Oosterveld MJ., A novel mutation of laminin β2 (LAMB2) in two siblings with renal failure. Eur J Pediatr. 2017</v>
      </c>
    </row>
    <row r="9101" spans="1:29" ht="28.8" x14ac:dyDescent="0.3">
      <c r="A9101">
        <v>5420</v>
      </c>
      <c r="B9101" t="s">
        <v>8470</v>
      </c>
      <c r="C9101" t="s">
        <v>18693</v>
      </c>
      <c r="D9101" t="s">
        <v>28900</v>
      </c>
      <c r="E9101" t="s">
        <v>2490</v>
      </c>
      <c r="F9101" s="10"/>
      <c r="G9101">
        <v>2017</v>
      </c>
      <c r="J9101">
        <v>0.82002872622950973</v>
      </c>
      <c r="L9101" t="s">
        <v>39810</v>
      </c>
      <c r="M9101">
        <v>28336402</v>
      </c>
      <c r="Q9101" s="10"/>
      <c r="R9101" s="11">
        <f t="shared" si="284"/>
        <v>0</v>
      </c>
      <c r="U9101" s="11">
        <f t="shared" si="285"/>
        <v>0</v>
      </c>
      <c r="Y9101" s="11">
        <f>IF(SUM(Tableau1[[#This Row],[Other access]:[Sci-hub access]])&gt;=1,1,0)</f>
        <v>0</v>
      </c>
      <c r="Z9101" s="12">
        <f>IF(OR(Tableau1[[#This Row],[Access R1 + S1+ T1 ]]&gt;=1,Tableau1[[#This Row],[Access V1 +W1 + X1]]&gt;=1),1,0)</f>
        <v>0</v>
      </c>
      <c r="AB9101" s="10" t="str">
        <f>Tableau1[[#This Row],[DOI]]</f>
        <v>doi: 10.1016/j.ajo.2017.03.013</v>
      </c>
      <c r="AC9101" s="13" t="str">
        <f>Tableau1[[#This Row],[Authors]]&amp;", "&amp;Tableau1[[#This Row],[Title]]&amp;" "&amp;Tableau1[[#This Row],[Journal]]&amp;". "&amp;Tableau1[[#This Row],[Year]]</f>
        <v>Wen D, McAlinden C, Flitcroft I, Tu R, Wang Q, Alió J, Marshall J, Huang Y, Song B, Hu L, Zhao Y, Zhu S, Gao R, Bao F, Yu A, Yu Y, Lian H, Huang J., Postoperative Efficacy, Predictability, Safety, and Visual Quality of Laser Corneal Refractive Surgery: A Network Meta-analysis. Am J Ophthalmol. 2017</v>
      </c>
    </row>
    <row r="9102" spans="1:29" x14ac:dyDescent="0.3">
      <c r="A9102">
        <v>1360</v>
      </c>
      <c r="B9102" t="s">
        <v>4620</v>
      </c>
      <c r="C9102" t="s">
        <v>14871</v>
      </c>
      <c r="D9102" t="s">
        <v>25041</v>
      </c>
      <c r="E9102" t="s">
        <v>2462</v>
      </c>
      <c r="F9102" s="10"/>
      <c r="G9102">
        <v>2017</v>
      </c>
      <c r="J9102">
        <v>0.82020480498878745</v>
      </c>
      <c r="L9102" t="s">
        <v>35843</v>
      </c>
      <c r="M9102">
        <v>28969610</v>
      </c>
      <c r="Q9102" s="10"/>
      <c r="R9102" s="11">
        <f t="shared" si="284"/>
        <v>0</v>
      </c>
      <c r="U9102" s="11">
        <f t="shared" si="285"/>
        <v>0</v>
      </c>
      <c r="Y9102" s="11">
        <f>IF(SUM(Tableau1[[#This Row],[Other access]:[Sci-hub access]])&gt;=1,1,0)</f>
        <v>0</v>
      </c>
      <c r="Z9102" s="12">
        <f>IF(OR(Tableau1[[#This Row],[Access R1 + S1+ T1 ]]&gt;=1,Tableau1[[#This Row],[Access V1 +W1 + X1]]&gt;=1),1,0)</f>
        <v>0</v>
      </c>
      <c r="AB9102" s="10" t="str">
        <f>Tableau1[[#This Row],[DOI]]</f>
        <v>doi: 10.1186/s12886-017-0571-7</v>
      </c>
      <c r="AC9102" s="13" t="str">
        <f>Tableau1[[#This Row],[Authors]]&amp;", "&amp;Tableau1[[#This Row],[Title]]&amp;" "&amp;Tableau1[[#This Row],[Journal]]&amp;". "&amp;Tableau1[[#This Row],[Year]]</f>
        <v>Zhong J, Li X, Deng Y, Chen L, Zhou S, Huang W, Lin S, Yuan J., Associated factors, diagnosis and management of Acanthamoeba keratitis in a referral Center in Southern China. BMC Ophthalmol. 2017</v>
      </c>
    </row>
    <row r="9103" spans="1:29" ht="28.8" x14ac:dyDescent="0.3">
      <c r="A9103">
        <v>5816</v>
      </c>
      <c r="B9103" t="s">
        <v>706</v>
      </c>
      <c r="C9103" t="s">
        <v>707</v>
      </c>
      <c r="D9103" t="s">
        <v>708</v>
      </c>
      <c r="E9103" t="s">
        <v>2503</v>
      </c>
      <c r="F9103" s="10"/>
      <c r="G9103">
        <v>2017</v>
      </c>
      <c r="J9103">
        <v>0.82023536824171528</v>
      </c>
      <c r="L9103" t="s">
        <v>40198</v>
      </c>
      <c r="M9103">
        <v>28283043</v>
      </c>
      <c r="Q9103" s="10"/>
      <c r="R9103" s="11">
        <f t="shared" si="284"/>
        <v>0</v>
      </c>
      <c r="U9103" s="11">
        <f t="shared" si="285"/>
        <v>0</v>
      </c>
      <c r="Y9103" s="11">
        <f>IF(SUM(Tableau1[[#This Row],[Other access]:[Sci-hub access]])&gt;=1,1,0)</f>
        <v>0</v>
      </c>
      <c r="Z9103" s="12">
        <f>IF(OR(Tableau1[[#This Row],[Access R1 + S1+ T1 ]]&gt;=1,Tableau1[[#This Row],[Access V1 +W1 + X1]]&gt;=1),1,0)</f>
        <v>0</v>
      </c>
      <c r="AB9103" s="10" t="str">
        <f>Tableau1[[#This Row],[DOI]]</f>
        <v>doi: 10.1186/s12891-017-1463-y</v>
      </c>
      <c r="AC9103" s="13" t="str">
        <f>Tableau1[[#This Row],[Authors]]&amp;", "&amp;Tableau1[[#This Row],[Title]]&amp;" "&amp;Tableau1[[#This Row],[Journal]]&amp;". "&amp;Tableau1[[#This Row],[Year]]</f>
        <v>Blake T, Pickup L, Carruthers D, Damato EM, Denniston A, Hamburger J, Maxton C, Mitton D, Murray PI, Nightingale P, Poveda-Gallego A, Richards A, Whallett A, Situnayake D., Birmingham Behçet's service: classification of disease and application of the 2014 International Criteria for Behçet's Disease (ICBD) to a UK cohort. BMC Musculoskelet Disord. 2017</v>
      </c>
    </row>
    <row r="9104" spans="1:29" x14ac:dyDescent="0.3">
      <c r="A9104">
        <v>5912</v>
      </c>
      <c r="B9104" t="s">
        <v>8917</v>
      </c>
      <c r="C9104" t="s">
        <v>19132</v>
      </c>
      <c r="D9104" t="s">
        <v>29347</v>
      </c>
      <c r="E9104" t="s">
        <v>2495</v>
      </c>
      <c r="F9104" s="10"/>
      <c r="G9104">
        <v>2017</v>
      </c>
      <c r="J9104">
        <v>0.82028103315879175</v>
      </c>
      <c r="L9104" t="s">
        <v>40292</v>
      </c>
      <c r="M9104">
        <v>28272192</v>
      </c>
      <c r="Q9104" s="10"/>
      <c r="R9104" s="11">
        <f t="shared" si="284"/>
        <v>0</v>
      </c>
      <c r="U9104" s="11">
        <f t="shared" si="285"/>
        <v>0</v>
      </c>
      <c r="Y9104" s="11">
        <f>IF(SUM(Tableau1[[#This Row],[Other access]:[Sci-hub access]])&gt;=1,1,0)</f>
        <v>0</v>
      </c>
      <c r="Z9104" s="12">
        <f>IF(OR(Tableau1[[#This Row],[Access R1 + S1+ T1 ]]&gt;=1,Tableau1[[#This Row],[Access V1 +W1 + X1]]&gt;=1),1,0)</f>
        <v>0</v>
      </c>
      <c r="AB9104" s="10" t="str">
        <f>Tableau1[[#This Row],[DOI]]</f>
        <v>doi: 10.1097/OPX.0000000000001054</v>
      </c>
      <c r="AC9104" s="13" t="str">
        <f>Tableau1[[#This Row],[Authors]]&amp;", "&amp;Tableau1[[#This Row],[Title]]&amp;" "&amp;Tableau1[[#This Row],[Journal]]&amp;". "&amp;Tableau1[[#This Row],[Year]]</f>
        <v>Bak E, Yang HK, Hwang JM., Optic Neuropathy Associated with Primary Sjögren's Syndrome: A Case Series. Optom Vis Sci. 2017</v>
      </c>
    </row>
    <row r="9105" spans="1:29" x14ac:dyDescent="0.3">
      <c r="A9105">
        <v>8810</v>
      </c>
      <c r="B9105" t="s">
        <v>11444</v>
      </c>
      <c r="C9105" t="s">
        <v>21628</v>
      </c>
      <c r="D9105" t="s">
        <v>31884</v>
      </c>
      <c r="E9105" t="s">
        <v>2523</v>
      </c>
      <c r="F9105" s="10"/>
      <c r="G9105">
        <v>2017</v>
      </c>
      <c r="J9105">
        <v>0.82041838220342356</v>
      </c>
      <c r="L9105" t="s">
        <v>43146</v>
      </c>
      <c r="M9105">
        <v>27834964</v>
      </c>
      <c r="Q9105" s="10"/>
      <c r="R9105" s="11">
        <f t="shared" si="284"/>
        <v>0</v>
      </c>
      <c r="U9105" s="11">
        <f t="shared" si="285"/>
        <v>0</v>
      </c>
      <c r="Y9105" s="11">
        <f>IF(SUM(Tableau1[[#This Row],[Other access]:[Sci-hub access]])&gt;=1,1,0)</f>
        <v>0</v>
      </c>
      <c r="Z9105" s="12">
        <f>IF(OR(Tableau1[[#This Row],[Access R1 + S1+ T1 ]]&gt;=1,Tableau1[[#This Row],[Access V1 +W1 + X1]]&gt;=1),1,0)</f>
        <v>0</v>
      </c>
      <c r="AB9105" s="10" t="str">
        <f>Tableau1[[#This Row],[DOI]]</f>
        <v>doi: 10.1038/eye.2016.225</v>
      </c>
      <c r="AC9105" s="13" t="str">
        <f>Tableau1[[#This Row],[Authors]]&amp;", "&amp;Tableau1[[#This Row],[Title]]&amp;" "&amp;Tableau1[[#This Row],[Journal]]&amp;". "&amp;Tableau1[[#This Row],[Year]]</f>
        <v>Davis A, Baldwin A, Hingorani M, Dwyer A, Flanagan D., A review of 145 234 ophthalmic patient episodes lost to follow-up. Eye (Lond). 2017</v>
      </c>
    </row>
    <row r="9106" spans="1:29" x14ac:dyDescent="0.3">
      <c r="A9106">
        <v>7450</v>
      </c>
      <c r="B9106" t="s">
        <v>10255</v>
      </c>
      <c r="C9106" t="s">
        <v>20457</v>
      </c>
      <c r="D9106" t="s">
        <v>30690</v>
      </c>
      <c r="E9106" t="s">
        <v>2446</v>
      </c>
      <c r="F9106" s="10"/>
      <c r="G9106">
        <v>2017</v>
      </c>
      <c r="J9106">
        <v>0.8205456936039901</v>
      </c>
      <c r="L9106" t="s">
        <v>41806</v>
      </c>
      <c r="M9106">
        <v>28092395</v>
      </c>
      <c r="Q9106" s="10"/>
      <c r="R9106" s="11">
        <f t="shared" si="284"/>
        <v>0</v>
      </c>
      <c r="U9106" s="11">
        <f t="shared" si="285"/>
        <v>0</v>
      </c>
      <c r="Y9106" s="11">
        <f>IF(SUM(Tableau1[[#This Row],[Other access]:[Sci-hub access]])&gt;=1,1,0)</f>
        <v>0</v>
      </c>
      <c r="Z9106" s="12">
        <f>IF(OR(Tableau1[[#This Row],[Access R1 + S1+ T1 ]]&gt;=1,Tableau1[[#This Row],[Access V1 +W1 + X1]]&gt;=1),1,0)</f>
        <v>0</v>
      </c>
      <c r="AB9106" s="10" t="str">
        <f>Tableau1[[#This Row],[DOI]]</f>
        <v>doi: 10.3928/01913913-20161116-01</v>
      </c>
      <c r="AC9106" s="13" t="str">
        <f>Tableau1[[#This Row],[Authors]]&amp;", "&amp;Tableau1[[#This Row],[Title]]&amp;" "&amp;Tableau1[[#This Row],[Journal]]&amp;". "&amp;Tableau1[[#This Row],[Year]]</f>
        <v>Karl MD, Francis JH, Iyer S, Marr B, Abramson DH., Intraocular Pressure Changes Following Intravitreal Melphalan and Topotecan for the Treatment of Retinoblastoma With Vitreous Seeding. J Pediatr Ophthalmol Strabismus. 2017</v>
      </c>
    </row>
    <row r="9107" spans="1:29" ht="28.8" x14ac:dyDescent="0.3">
      <c r="A9107">
        <v>3982</v>
      </c>
      <c r="B9107" t="s">
        <v>7136</v>
      </c>
      <c r="C9107" t="s">
        <v>17373</v>
      </c>
      <c r="D9107" t="s">
        <v>27563</v>
      </c>
      <c r="E9107" t="s">
        <v>2467</v>
      </c>
      <c r="F9107" s="10"/>
      <c r="G9107">
        <v>2017</v>
      </c>
      <c r="J9107">
        <v>0.82059703694201247</v>
      </c>
      <c r="L9107" t="s">
        <v>38423</v>
      </c>
      <c r="M9107">
        <v>28499048</v>
      </c>
      <c r="Q9107" s="10"/>
      <c r="R9107" s="11">
        <f t="shared" si="284"/>
        <v>0</v>
      </c>
      <c r="U9107" s="11">
        <f t="shared" si="285"/>
        <v>0</v>
      </c>
      <c r="Y9107" s="11">
        <f>IF(SUM(Tableau1[[#This Row],[Other access]:[Sci-hub access]])&gt;=1,1,0)</f>
        <v>0</v>
      </c>
      <c r="Z9107" s="12">
        <f>IF(OR(Tableau1[[#This Row],[Access R1 + S1+ T1 ]]&gt;=1,Tableau1[[#This Row],[Access V1 +W1 + X1]]&gt;=1),1,0)</f>
        <v>0</v>
      </c>
      <c r="AB9107" s="10" t="str">
        <f>Tableau1[[#This Row],[DOI]]</f>
        <v>doi: 10.3928/23258160-20170428-03</v>
      </c>
      <c r="AC9107" s="13" t="str">
        <f>Tableau1[[#This Row],[Authors]]&amp;", "&amp;Tableau1[[#This Row],[Title]]&amp;" "&amp;Tableau1[[#This Row],[Journal]]&amp;". "&amp;Tableau1[[#This Row],[Year]]</f>
        <v>Pedinielli A, Bonnin S, Sanharawi ME, Mané V, Erginay A, Couturier A, Tadayoni R., Three Different Optical Coherence Tomography Angiography Measurement Methods for Assessing Capillary Density Changes in Diabetic Retinopathy. Ophthalmic Surg Lasers Imaging Retina. 2017</v>
      </c>
    </row>
    <row r="9108" spans="1:29" x14ac:dyDescent="0.3">
      <c r="A9108">
        <v>4349</v>
      </c>
      <c r="B9108" t="s">
        <v>7477</v>
      </c>
      <c r="C9108" t="s">
        <v>17713</v>
      </c>
      <c r="D9108" t="s">
        <v>27906</v>
      </c>
      <c r="E9108" t="s">
        <v>2523</v>
      </c>
      <c r="F9108" s="10"/>
      <c r="G9108">
        <v>2017</v>
      </c>
      <c r="J9108">
        <v>0.82062964782035763</v>
      </c>
      <c r="L9108" t="s">
        <v>38772</v>
      </c>
      <c r="M9108">
        <v>28452994</v>
      </c>
      <c r="Q9108" s="10"/>
      <c r="R9108" s="11">
        <f t="shared" si="284"/>
        <v>0</v>
      </c>
      <c r="U9108" s="11">
        <f t="shared" si="285"/>
        <v>0</v>
      </c>
      <c r="Y9108" s="11">
        <f>IF(SUM(Tableau1[[#This Row],[Other access]:[Sci-hub access]])&gt;=1,1,0)</f>
        <v>0</v>
      </c>
      <c r="Z9108" s="12">
        <f>IF(OR(Tableau1[[#This Row],[Access R1 + S1+ T1 ]]&gt;=1,Tableau1[[#This Row],[Access V1 +W1 + X1]]&gt;=1),1,0)</f>
        <v>0</v>
      </c>
      <c r="AB9108" s="10" t="str">
        <f>Tableau1[[#This Row],[DOI]]</f>
        <v>doi: 10.1038/eye.2017.64</v>
      </c>
      <c r="AC9108" s="13" t="str">
        <f>Tableau1[[#This Row],[Authors]]&amp;", "&amp;Tableau1[[#This Row],[Title]]&amp;" "&amp;Tableau1[[#This Row],[Journal]]&amp;". "&amp;Tableau1[[#This Row],[Year]]</f>
        <v>Calderon GD, Juarez OH, Hernandez GE, Punzo SM, De la Cruz ZD., Oxidative stress and diabetic retinopathy: development and treatment. Eye (Lond). 2017</v>
      </c>
    </row>
    <row r="9109" spans="1:29" ht="28.8" x14ac:dyDescent="0.3">
      <c r="A9109">
        <v>1003</v>
      </c>
      <c r="B9109" t="s">
        <v>4265</v>
      </c>
      <c r="C9109" t="s">
        <v>14519</v>
      </c>
      <c r="D9109" t="s">
        <v>24686</v>
      </c>
      <c r="E9109" t="s">
        <v>2465</v>
      </c>
      <c r="F9109" s="10"/>
      <c r="G9109">
        <v>2017</v>
      </c>
      <c r="J9109">
        <v>0.82065546541201451</v>
      </c>
      <c r="L9109" t="s">
        <v>35491</v>
      </c>
      <c r="M9109">
        <v>29049226</v>
      </c>
      <c r="Q9109" s="10"/>
      <c r="R9109" s="11">
        <f t="shared" si="284"/>
        <v>0</v>
      </c>
      <c r="U9109" s="11">
        <f t="shared" si="285"/>
        <v>0</v>
      </c>
      <c r="Y9109" s="11">
        <f>IF(SUM(Tableau1[[#This Row],[Other access]:[Sci-hub access]])&gt;=1,1,0)</f>
        <v>0</v>
      </c>
      <c r="Z9109" s="12">
        <f>IF(OR(Tableau1[[#This Row],[Access R1 + S1+ T1 ]]&gt;=1,Tableau1[[#This Row],[Access V1 +W1 + X1]]&gt;=1),1,0)</f>
        <v>0</v>
      </c>
      <c r="AB9109" s="10" t="str">
        <f>Tableau1[[#This Row],[DOI]]</f>
        <v>doi: 10.1097/MD.0000000000008285</v>
      </c>
      <c r="AC9109" s="13" t="str">
        <f>Tableau1[[#This Row],[Authors]]&amp;", "&amp;Tableau1[[#This Row],[Title]]&amp;" "&amp;Tableau1[[#This Row],[Journal]]&amp;". "&amp;Tableau1[[#This Row],[Year]]</f>
        <v>Tsuchihashi K, Shimokawa H, Takayoshi K, Nio K, Aikawa T, Matsushita Y, Wada I, Arita S, Ariyama H, Kusaba H, Sonoda KH, Akashi K, Baba E., Regorafenib-induced retinal and gastrointestinal hemorrhage in a metastatic colorectal cancer patient with liver dysfunction: A case report. Medicine (Baltimore). 2017</v>
      </c>
    </row>
    <row r="9110" spans="1:29" x14ac:dyDescent="0.3">
      <c r="A9110">
        <v>3706</v>
      </c>
      <c r="B9110" t="s">
        <v>6876</v>
      </c>
      <c r="C9110" t="s">
        <v>17117</v>
      </c>
      <c r="D9110" t="s">
        <v>27300</v>
      </c>
      <c r="E9110" t="s">
        <v>2441</v>
      </c>
      <c r="F9110" s="10"/>
      <c r="G9110">
        <v>2017</v>
      </c>
      <c r="J9110">
        <v>0.82069442427556805</v>
      </c>
      <c r="L9110" t="s">
        <v>38150</v>
      </c>
      <c r="M9110">
        <v>28545734</v>
      </c>
      <c r="Q9110" s="10"/>
      <c r="R9110" s="11">
        <f t="shared" si="284"/>
        <v>0</v>
      </c>
      <c r="U9110" s="11">
        <f t="shared" si="285"/>
        <v>0</v>
      </c>
      <c r="Y9110" s="11">
        <f>IF(SUM(Tableau1[[#This Row],[Other access]:[Sci-hub access]])&gt;=1,1,0)</f>
        <v>0</v>
      </c>
      <c r="Z9110" s="12">
        <f>IF(OR(Tableau1[[#This Row],[Access R1 + S1+ T1 ]]&gt;=1,Tableau1[[#This Row],[Access V1 +W1 + X1]]&gt;=1),1,0)</f>
        <v>0</v>
      </c>
      <c r="AB9110" s="10" t="str">
        <f>Tableau1[[#This Row],[DOI]]</f>
        <v>doi: 10.1016/j.ophtha.2017.03.049</v>
      </c>
      <c r="AC9110" s="13" t="str">
        <f>Tableau1[[#This Row],[Authors]]&amp;", "&amp;Tableau1[[#This Row],[Title]]&amp;" "&amp;Tableau1[[#This Row],[Journal]]&amp;". "&amp;Tableau1[[#This Row],[Year]]</f>
        <v>Qiu M, Boland MV, Ramulu PY., Cup-to-Disc Ratio Asymmetry in U.S. Adults: Prevalence and Association with Glaucoma in the 2005-2008 National Health and Nutrition Examination Survey. Ophthalmology. 2017</v>
      </c>
    </row>
    <row r="9111" spans="1:29" x14ac:dyDescent="0.3">
      <c r="A9111">
        <v>9388</v>
      </c>
      <c r="B9111" t="s">
        <v>11959</v>
      </c>
      <c r="C9111" t="s">
        <v>22134</v>
      </c>
      <c r="D9111" t="s">
        <v>32404</v>
      </c>
      <c r="E9111" t="s">
        <v>34032</v>
      </c>
      <c r="F9111" s="10"/>
      <c r="G9111">
        <v>2017</v>
      </c>
      <c r="J9111">
        <v>0.82077879771836282</v>
      </c>
      <c r="L9111" t="s">
        <v>43679</v>
      </c>
      <c r="M9111">
        <v>27712896</v>
      </c>
      <c r="Q9111" s="10"/>
      <c r="R9111" s="11">
        <f t="shared" si="284"/>
        <v>0</v>
      </c>
      <c r="U9111" s="11">
        <f t="shared" si="285"/>
        <v>0</v>
      </c>
      <c r="Y9111" s="11">
        <f>IF(SUM(Tableau1[[#This Row],[Other access]:[Sci-hub access]])&gt;=1,1,0)</f>
        <v>0</v>
      </c>
      <c r="Z9111" s="12">
        <f>IF(OR(Tableau1[[#This Row],[Access R1 + S1+ T1 ]]&gt;=1,Tableau1[[#This Row],[Access V1 +W1 + X1]]&gt;=1),1,0)</f>
        <v>0</v>
      </c>
      <c r="AB9111" s="10" t="str">
        <f>Tableau1[[#This Row],[DOI]]</f>
        <v>doi: 10.1016/j.jemermed.2016.07.115</v>
      </c>
      <c r="AC9111" s="13" t="str">
        <f>Tableau1[[#This Row],[Authors]]&amp;", "&amp;Tableau1[[#This Row],[Title]]&amp;" "&amp;Tableau1[[#This Row],[Journal]]&amp;". "&amp;Tableau1[[#This Row],[Year]]</f>
        <v>Jarrett B, Secko M., Choroid Detachment, a Rare Cause of Vision Loss Diagnosed by Point-of-Care Ultrasound. J Emerg Med. 2017</v>
      </c>
    </row>
    <row r="9112" spans="1:29" ht="28.8" x14ac:dyDescent="0.3">
      <c r="A9112">
        <v>2535</v>
      </c>
      <c r="B9112" t="s">
        <v>5755</v>
      </c>
      <c r="C9112" t="s">
        <v>16001</v>
      </c>
      <c r="D9112" t="s">
        <v>26178</v>
      </c>
      <c r="E9112" t="s">
        <v>2467</v>
      </c>
      <c r="F9112" s="10"/>
      <c r="G9112">
        <v>2017</v>
      </c>
      <c r="J9112">
        <v>0.82078267563374552</v>
      </c>
      <c r="L9112" t="s">
        <v>36999</v>
      </c>
      <c r="M9112">
        <v>28728188</v>
      </c>
      <c r="Q9112" s="10"/>
      <c r="R9112" s="11">
        <f t="shared" si="284"/>
        <v>0</v>
      </c>
      <c r="U9112" s="11">
        <f t="shared" si="285"/>
        <v>0</v>
      </c>
      <c r="Y9112" s="11">
        <f>IF(SUM(Tableau1[[#This Row],[Other access]:[Sci-hub access]])&gt;=1,1,0)</f>
        <v>0</v>
      </c>
      <c r="Z9112" s="12">
        <f>IF(OR(Tableau1[[#This Row],[Access R1 + S1+ T1 ]]&gt;=1,Tableau1[[#This Row],[Access V1 +W1 + X1]]&gt;=1),1,0)</f>
        <v>0</v>
      </c>
      <c r="AB9112" s="10" t="str">
        <f>Tableau1[[#This Row],[DOI]]</f>
        <v>doi: 10.3928/23258160-20170630-13</v>
      </c>
      <c r="AC9112" s="13" t="str">
        <f>Tableau1[[#This Row],[Authors]]&amp;", "&amp;Tableau1[[#This Row],[Title]]&amp;" "&amp;Tableau1[[#This Row],[Journal]]&amp;". "&amp;Tableau1[[#This Row],[Year]]</f>
        <v>Park MM, Rebhun CB, Cole ED, Louzada RN, Novais EA, Rifai F, Yasin Alibhai A, Duker JS, Waheed NK., Diagnosing Choroidal Neovascularization in Asymptomatic Individuals Using Optical Coherence Tomography Angiography. Ophthalmic Surg Lasers Imaging Retina. 2017</v>
      </c>
    </row>
    <row r="9113" spans="1:29" ht="28.8" x14ac:dyDescent="0.3">
      <c r="A9113">
        <v>8508</v>
      </c>
      <c r="B9113" t="s">
        <v>11179</v>
      </c>
      <c r="C9113" t="s">
        <v>21363</v>
      </c>
      <c r="D9113" t="s">
        <v>31618</v>
      </c>
      <c r="E9113" t="s">
        <v>2548</v>
      </c>
      <c r="F9113" s="10"/>
      <c r="G9113">
        <v>2017</v>
      </c>
      <c r="J9113">
        <v>0.82087067879580244</v>
      </c>
      <c r="L9113" t="s">
        <v>42844</v>
      </c>
      <c r="M9113">
        <v>27899373</v>
      </c>
      <c r="Q9113" s="10"/>
      <c r="R9113" s="11">
        <f t="shared" si="284"/>
        <v>0</v>
      </c>
      <c r="U9113" s="11">
        <f t="shared" si="285"/>
        <v>0</v>
      </c>
      <c r="Y9113" s="11">
        <f>IF(SUM(Tableau1[[#This Row],[Other access]:[Sci-hub access]])&gt;=1,1,0)</f>
        <v>0</v>
      </c>
      <c r="Z9113" s="12">
        <f>IF(OR(Tableau1[[#This Row],[Access R1 + S1+ T1 ]]&gt;=1,Tableau1[[#This Row],[Access V1 +W1 + X1]]&gt;=1),1,0)</f>
        <v>0</v>
      </c>
      <c r="AB9113" s="10" t="str">
        <f>Tableau1[[#This Row],[DOI]]</f>
        <v>doi: 10.1136/annrheumdis-2016-209952</v>
      </c>
      <c r="AC9113" s="13" t="str">
        <f>Tableau1[[#This Row],[Authors]]&amp;", "&amp;Tableau1[[#This Row],[Title]]&amp;" "&amp;Tableau1[[#This Row],[Journal]]&amp;". "&amp;Tableau1[[#This Row],[Year]]</f>
        <v>Brito-Zerón P, Acar-Denizli N, Zeher M, Rasmussen A, Seror R, Theander E, Li X, Baldini C, Gottenberg JE, Danda D, Quartuccio L, Priori R, Hernandez-Molina G, Kruize AA, Valim V, Kvarnstrom M, Sene D, Gerli R, Praprotnik S, Isenberg D, Solans R, Rischmueller M, et al., Influence of geolocation and ethnicity on the phenotypic expression of primary Sjögren's syndrome at diagnosis in 8310 patients: a cross-sectional study from the Big Data Sjögren Project Consortium. Ann Rheum Dis. 2017</v>
      </c>
    </row>
    <row r="9114" spans="1:29" x14ac:dyDescent="0.3">
      <c r="A9114">
        <v>4325</v>
      </c>
      <c r="B9114" t="s">
        <v>7455</v>
      </c>
      <c r="C9114" t="s">
        <v>17691</v>
      </c>
      <c r="D9114" t="s">
        <v>27884</v>
      </c>
      <c r="E9114" t="s">
        <v>2440</v>
      </c>
      <c r="F9114" s="10"/>
      <c r="G9114">
        <v>2017</v>
      </c>
      <c r="J9114">
        <v>0.82093189378196918</v>
      </c>
      <c r="L9114" t="s">
        <v>38748</v>
      </c>
      <c r="M9114">
        <v>28456446</v>
      </c>
      <c r="Q9114" s="10"/>
      <c r="R9114" s="11">
        <f t="shared" si="284"/>
        <v>0</v>
      </c>
      <c r="U9114" s="11">
        <f t="shared" si="285"/>
        <v>0</v>
      </c>
      <c r="Y9114" s="11">
        <f>IF(SUM(Tableau1[[#This Row],[Other access]:[Sci-hub access]])&gt;=1,1,0)</f>
        <v>0</v>
      </c>
      <c r="Z9114" s="12">
        <f>IF(OR(Tableau1[[#This Row],[Access R1 + S1+ T1 ]]&gt;=1,Tableau1[[#This Row],[Access V1 +W1 + X1]]&gt;=1),1,0)</f>
        <v>0</v>
      </c>
      <c r="AB9114" s="10" t="str">
        <f>Tableau1[[#This Row],[DOI]]</f>
        <v>doi: 10.1016/j.exer.2017.03.014</v>
      </c>
      <c r="AC9114" s="13" t="str">
        <f>Tableau1[[#This Row],[Authors]]&amp;", "&amp;Tableau1[[#This Row],[Title]]&amp;" "&amp;Tableau1[[#This Row],[Journal]]&amp;". "&amp;Tableau1[[#This Row],[Year]]</f>
        <v>Thébault S., Potential mechanisms behind the antioxidant actions of prolactin in the retina. Exp Eye Res. 2017</v>
      </c>
    </row>
    <row r="9115" spans="1:29" x14ac:dyDescent="0.3">
      <c r="A9115">
        <v>2751</v>
      </c>
      <c r="B9115" t="s">
        <v>5957</v>
      </c>
      <c r="C9115" t="s">
        <v>16204</v>
      </c>
      <c r="D9115" t="s">
        <v>26381</v>
      </c>
      <c r="E9115" t="s">
        <v>2443</v>
      </c>
      <c r="F9115" s="10"/>
      <c r="G9115">
        <v>2017</v>
      </c>
      <c r="J9115">
        <v>0.82095718789210403</v>
      </c>
      <c r="L9115" t="s">
        <v>37210</v>
      </c>
      <c r="M9115">
        <v>28692739</v>
      </c>
      <c r="Q9115" s="10"/>
      <c r="R9115" s="11">
        <f t="shared" si="284"/>
        <v>0</v>
      </c>
      <c r="U9115" s="11">
        <f t="shared" si="285"/>
        <v>0</v>
      </c>
      <c r="Y9115" s="11">
        <f>IF(SUM(Tableau1[[#This Row],[Other access]:[Sci-hub access]])&gt;=1,1,0)</f>
        <v>0</v>
      </c>
      <c r="Z9115" s="12">
        <f>IF(OR(Tableau1[[#This Row],[Access R1 + S1+ T1 ]]&gt;=1,Tableau1[[#This Row],[Access V1 +W1 + X1]]&gt;=1),1,0)</f>
        <v>0</v>
      </c>
      <c r="AB9115" s="10" t="str">
        <f>Tableau1[[#This Row],[DOI]]</f>
        <v>doi: 10.1167/iovs.17-21584</v>
      </c>
      <c r="AC9115" s="13" t="str">
        <f>Tableau1[[#This Row],[Authors]]&amp;", "&amp;Tableau1[[#This Row],[Title]]&amp;" "&amp;Tableau1[[#This Row],[Journal]]&amp;". "&amp;Tableau1[[#This Row],[Year]]</f>
        <v>Uchida A, Srivastava SK, Ehlers JP., Analysis of Retinal Architectural Changes Using Intraoperative OCT Following Surgical Manipulations With Membrane Flex Loop in the DISCOVER Study. Invest Ophthalmol Vis Sci. 2017</v>
      </c>
    </row>
    <row r="9116" spans="1:29" ht="28.8" x14ac:dyDescent="0.3">
      <c r="A9116">
        <v>2838</v>
      </c>
      <c r="B9116" t="s">
        <v>172</v>
      </c>
      <c r="C9116" t="s">
        <v>173</v>
      </c>
      <c r="D9116" t="s">
        <v>174</v>
      </c>
      <c r="E9116" t="s">
        <v>2456</v>
      </c>
      <c r="F9116" s="10"/>
      <c r="G9116">
        <v>2017</v>
      </c>
      <c r="J9116">
        <v>0.82099901835931444</v>
      </c>
      <c r="L9116" t="s">
        <v>37297</v>
      </c>
      <c r="M9116">
        <v>28675893</v>
      </c>
      <c r="Q9116" s="10"/>
      <c r="R9116" s="11">
        <f t="shared" si="284"/>
        <v>0</v>
      </c>
      <c r="U9116" s="11">
        <f t="shared" si="285"/>
        <v>0</v>
      </c>
      <c r="Y9116" s="11">
        <f>IF(SUM(Tableau1[[#This Row],[Other access]:[Sci-hub access]])&gt;=1,1,0)</f>
        <v>0</v>
      </c>
      <c r="Z9116" s="12">
        <f>IF(OR(Tableau1[[#This Row],[Access R1 + S1+ T1 ]]&gt;=1,Tableau1[[#This Row],[Access V1 +W1 + X1]]&gt;=1),1,0)</f>
        <v>0</v>
      </c>
      <c r="AB9116" s="10" t="str">
        <f>Tableau1[[#This Row],[DOI]]</f>
        <v>doi: 10.1159/000477466</v>
      </c>
      <c r="AC9116" s="13" t="str">
        <f>Tableau1[[#This Row],[Authors]]&amp;", "&amp;Tableau1[[#This Row],[Title]]&amp;" "&amp;Tableau1[[#This Row],[Journal]]&amp;". "&amp;Tableau1[[#This Row],[Year]]</f>
        <v>Wen B, Yang G, Cheng J, Jin X, Zhang H, Wang F, Yan C, Zheng D, Xu T., Using High-Resolution 3D Magnetic Resonance Imaging to Quantitatively Analyze the Shape of Eyeballs with High Myopia and Provide Assistance for Posterior Scleral Reinforcement. Ophthalmologica. 2017</v>
      </c>
    </row>
    <row r="9117" spans="1:29" x14ac:dyDescent="0.3">
      <c r="A9117">
        <v>7880</v>
      </c>
      <c r="B9117" t="s">
        <v>1498</v>
      </c>
      <c r="C9117" t="s">
        <v>819</v>
      </c>
      <c r="D9117" t="s">
        <v>1499</v>
      </c>
      <c r="E9117" t="s">
        <v>2667</v>
      </c>
      <c r="F9117" s="10"/>
      <c r="G9117">
        <v>2017</v>
      </c>
      <c r="J9117">
        <v>0.82103613535755948</v>
      </c>
      <c r="L9117" t="s">
        <v>42229</v>
      </c>
      <c r="M9117">
        <v>28038841</v>
      </c>
      <c r="Q9117" s="10"/>
      <c r="R9117" s="11">
        <f t="shared" si="284"/>
        <v>0</v>
      </c>
      <c r="U9117" s="11">
        <f t="shared" si="285"/>
        <v>0</v>
      </c>
      <c r="Y9117" s="11">
        <f>IF(SUM(Tableau1[[#This Row],[Other access]:[Sci-hub access]])&gt;=1,1,0)</f>
        <v>0</v>
      </c>
      <c r="Z9117" s="12">
        <f>IF(OR(Tableau1[[#This Row],[Access R1 + S1+ T1 ]]&gt;=1,Tableau1[[#This Row],[Access V1 +W1 + X1]]&gt;=1),1,0)</f>
        <v>0</v>
      </c>
      <c r="AB9117" s="10" t="str">
        <f>Tableau1[[#This Row],[DOI]]</f>
        <v>doi: 10.1016/j.clae.2016.12.002</v>
      </c>
      <c r="AC9117" s="13" t="str">
        <f>Tableau1[[#This Row],[Authors]]&amp;", "&amp;Tableau1[[#This Row],[Title]]&amp;" "&amp;Tableau1[[#This Row],[Journal]]&amp;". "&amp;Tableau1[[#This Row],[Year]]</f>
        <v>Cho P, Cheung SW., Discontinuation of orthokeratology on eyeball elongation (DOEE). Cont Lens Anterior Eye. 2017</v>
      </c>
    </row>
    <row r="9118" spans="1:29" x14ac:dyDescent="0.3">
      <c r="A9118">
        <v>10344</v>
      </c>
      <c r="B9118" t="s">
        <v>12841</v>
      </c>
      <c r="C9118" t="s">
        <v>23008</v>
      </c>
      <c r="D9118" t="s">
        <v>33294</v>
      </c>
      <c r="E9118" t="s">
        <v>2469</v>
      </c>
      <c r="F9118" s="10"/>
      <c r="G9118">
        <v>2017</v>
      </c>
      <c r="J9118">
        <v>0.82126406666710861</v>
      </c>
      <c r="L9118" t="s">
        <v>44595</v>
      </c>
      <c r="M9118">
        <v>27367233</v>
      </c>
      <c r="Q9118" s="10"/>
      <c r="R9118" s="11">
        <f t="shared" si="284"/>
        <v>0</v>
      </c>
      <c r="U9118" s="11">
        <f t="shared" si="285"/>
        <v>0</v>
      </c>
      <c r="Y9118" s="11">
        <f>IF(SUM(Tableau1[[#This Row],[Other access]:[Sci-hub access]])&gt;=1,1,0)</f>
        <v>0</v>
      </c>
      <c r="Z9118" s="12">
        <f>IF(OR(Tableau1[[#This Row],[Access R1 + S1+ T1 ]]&gt;=1,Tableau1[[#This Row],[Access V1 +W1 + X1]]&gt;=1),1,0)</f>
        <v>0</v>
      </c>
      <c r="AB9118" s="10" t="str">
        <f>Tableau1[[#This Row],[DOI]]</f>
        <v>doi: 10.3109/08820538.2016.1169301</v>
      </c>
      <c r="AC9118" s="13" t="str">
        <f>Tableau1[[#This Row],[Authors]]&amp;", "&amp;Tableau1[[#This Row],[Title]]&amp;" "&amp;Tableau1[[#This Row],[Journal]]&amp;". "&amp;Tableau1[[#This Row],[Year]]</f>
        <v>Takkar B, Chandra P, Shah R, Bhatia I, Roy S, Sihota R., Effect of Intravenous Mannitol on Intraocular Pressure in Vitrectomized Silicone-Oil-Filled Eyes. Semin Ophthalmol. 2017</v>
      </c>
    </row>
    <row r="9119" spans="1:29" x14ac:dyDescent="0.3">
      <c r="A9119">
        <v>1662</v>
      </c>
      <c r="B9119" t="s">
        <v>4914</v>
      </c>
      <c r="C9119" t="s">
        <v>14007</v>
      </c>
      <c r="D9119" t="s">
        <v>25335</v>
      </c>
      <c r="E9119" t="s">
        <v>2511</v>
      </c>
      <c r="F9119" s="10"/>
      <c r="G9119">
        <v>2017</v>
      </c>
      <c r="J9119">
        <v>0.82129356034992618</v>
      </c>
      <c r="L9119" t="s">
        <v>36141</v>
      </c>
      <c r="M9119">
        <v>28905820</v>
      </c>
      <c r="Q9119" s="10"/>
      <c r="R9119" s="11">
        <f t="shared" si="284"/>
        <v>0</v>
      </c>
      <c r="U9119" s="11">
        <f t="shared" si="285"/>
        <v>0</v>
      </c>
      <c r="Y9119" s="11">
        <f>IF(SUM(Tableau1[[#This Row],[Other access]:[Sci-hub access]])&gt;=1,1,0)</f>
        <v>0</v>
      </c>
      <c r="Z9119" s="12">
        <f>IF(OR(Tableau1[[#This Row],[Access R1 + S1+ T1 ]]&gt;=1,Tableau1[[#This Row],[Access V1 +W1 + X1]]&gt;=1),1,0)</f>
        <v>0</v>
      </c>
      <c r="AB9119" s="10" t="str">
        <f>Tableau1[[#This Row],[DOI]]</f>
        <v>doi: 10.4103/ijo.IJO_648_17</v>
      </c>
      <c r="AC9119" s="13" t="str">
        <f>Tableau1[[#This Row],[Authors]]&amp;", "&amp;Tableau1[[#This Row],[Title]]&amp;" "&amp;Tableau1[[#This Row],[Journal]]&amp;". "&amp;Tableau1[[#This Row],[Year]]</f>
        <v>Sachdev GS, Sachdev M., Recent advances in corneal collagen cross-linking. Indian J Ophthalmol. 2017</v>
      </c>
    </row>
    <row r="9120" spans="1:29" ht="28.8" x14ac:dyDescent="0.3">
      <c r="A9120">
        <v>7196</v>
      </c>
      <c r="B9120" t="s">
        <v>10034</v>
      </c>
      <c r="C9120" t="s">
        <v>20236</v>
      </c>
      <c r="D9120" t="s">
        <v>30468</v>
      </c>
      <c r="E9120" t="s">
        <v>2443</v>
      </c>
      <c r="F9120" s="10"/>
      <c r="G9120">
        <v>2017</v>
      </c>
      <c r="J9120">
        <v>0.82132684285942303</v>
      </c>
      <c r="L9120" t="s">
        <v>41552</v>
      </c>
      <c r="M9120">
        <v>28118661</v>
      </c>
      <c r="Q9120" s="10"/>
      <c r="R9120" s="11">
        <f t="shared" si="284"/>
        <v>0</v>
      </c>
      <c r="U9120" s="11">
        <f t="shared" si="285"/>
        <v>0</v>
      </c>
      <c r="Y9120" s="11">
        <f>IF(SUM(Tableau1[[#This Row],[Other access]:[Sci-hub access]])&gt;=1,1,0)</f>
        <v>0</v>
      </c>
      <c r="Z9120" s="12">
        <f>IF(OR(Tableau1[[#This Row],[Access R1 + S1+ T1 ]]&gt;=1,Tableau1[[#This Row],[Access V1 +W1 + X1]]&gt;=1),1,0)</f>
        <v>0</v>
      </c>
      <c r="AB9120" s="10" t="str">
        <f>Tableau1[[#This Row],[DOI]]</f>
        <v>doi: 10.1167/iovs.16-20900</v>
      </c>
      <c r="AC9120" s="13" t="str">
        <f>Tableau1[[#This Row],[Authors]]&amp;", "&amp;Tableau1[[#This Row],[Title]]&amp;" "&amp;Tableau1[[#This Row],[Journal]]&amp;". "&amp;Tableau1[[#This Row],[Year]]</f>
        <v>Wieben ED, Aleff RA, Tang X, Butz ML, Kalari KR, Highsmith EW, Jen J, Vasmatzis G, Patel SV, Maguire LJ, Baratz KH, Fautsch MP., Trinucleotide Repeat Expansion in the Transcription Factor 4 (TCF4) Gene Leads to Widespread mRNA Splicing Changes in Fuchs' Endothelial Corneal Dystrophy. Invest Ophthalmol Vis Sci. 2017</v>
      </c>
    </row>
    <row r="9121" spans="1:29" x14ac:dyDescent="0.3">
      <c r="A9121">
        <v>6948</v>
      </c>
      <c r="B9121" t="s">
        <v>9815</v>
      </c>
      <c r="C9121" t="s">
        <v>20018</v>
      </c>
      <c r="D9121" t="s">
        <v>30249</v>
      </c>
      <c r="E9121" t="s">
        <v>2632</v>
      </c>
      <c r="F9121" s="10"/>
      <c r="G9121">
        <v>2017</v>
      </c>
      <c r="J9121">
        <v>0.8214237792013459</v>
      </c>
      <c r="L9121" t="s">
        <v>41306</v>
      </c>
      <c r="M9121">
        <v>28143728</v>
      </c>
      <c r="Q9121" s="10"/>
      <c r="R9121" s="11">
        <f t="shared" si="284"/>
        <v>0</v>
      </c>
      <c r="U9121" s="11">
        <f t="shared" si="285"/>
        <v>0</v>
      </c>
      <c r="Y9121" s="11">
        <f>IF(SUM(Tableau1[[#This Row],[Other access]:[Sci-hub access]])&gt;=1,1,0)</f>
        <v>0</v>
      </c>
      <c r="Z9121" s="12">
        <f>IF(OR(Tableau1[[#This Row],[Access R1 + S1+ T1 ]]&gt;=1,Tableau1[[#This Row],[Access V1 +W1 + X1]]&gt;=1),1,0)</f>
        <v>0</v>
      </c>
      <c r="AB9121" s="10" t="str">
        <f>Tableau1[[#This Row],[DOI]]</f>
        <v>doi: 10.1016/j.wneu.2017.01.071</v>
      </c>
      <c r="AC9121" s="13" t="str">
        <f>Tableau1[[#This Row],[Authors]]&amp;", "&amp;Tableau1[[#This Row],[Title]]&amp;" "&amp;Tableau1[[#This Row],[Journal]]&amp;". "&amp;Tableau1[[#This Row],[Year]]</f>
        <v>Chen KT, Lin TK, Hsieh TC., Isolated Internuclear Ophthalmoplegia After Massive Supratentorial Epidural Hematoma: A Case Report and Review of the Literature. World Neurosurg. 2017</v>
      </c>
    </row>
    <row r="9122" spans="1:29" x14ac:dyDescent="0.3">
      <c r="A9122">
        <v>3747</v>
      </c>
      <c r="B9122" t="s">
        <v>6917</v>
      </c>
      <c r="C9122" t="s">
        <v>17157</v>
      </c>
      <c r="D9122" t="s">
        <v>27341</v>
      </c>
      <c r="E9122" t="s">
        <v>2447</v>
      </c>
      <c r="F9122" s="10"/>
      <c r="G9122">
        <v>2017</v>
      </c>
      <c r="J9122">
        <v>0.82151525273677106</v>
      </c>
      <c r="L9122" t="s">
        <v>38191</v>
      </c>
      <c r="M9122">
        <v>28538610</v>
      </c>
      <c r="Q9122" s="10"/>
      <c r="R9122" s="11">
        <f t="shared" si="284"/>
        <v>0</v>
      </c>
      <c r="U9122" s="11">
        <f t="shared" si="285"/>
        <v>0</v>
      </c>
      <c r="Y9122" s="11">
        <f>IF(SUM(Tableau1[[#This Row],[Other access]:[Sci-hub access]])&gt;=1,1,0)</f>
        <v>0</v>
      </c>
      <c r="Z9122" s="12">
        <f>IF(OR(Tableau1[[#This Row],[Access R1 + S1+ T1 ]]&gt;=1,Tableau1[[#This Row],[Access V1 +W1 + X1]]&gt;=1),1,0)</f>
        <v>0</v>
      </c>
      <c r="AB9122" s="10" t="str">
        <f>Tableau1[[#This Row],[DOI]]</f>
        <v>doi: 10.1097/IOP.0000000000000933</v>
      </c>
      <c r="AC9122" s="13" t="str">
        <f>Tableau1[[#This Row],[Authors]]&amp;", "&amp;Tableau1[[#This Row],[Title]]&amp;" "&amp;Tableau1[[#This Row],[Journal]]&amp;". "&amp;Tableau1[[#This Row],[Year]]</f>
        <v>Cretara EA, Swan RT, Hill RH., Diagnosis, Treatment, and Surgical Repair in a Case of Isolated Conjunctival Lichen Planus Causing Cicatricial Entropion. Ophthal Plast Reconstr Surg. 2017</v>
      </c>
    </row>
    <row r="9123" spans="1:29" ht="28.8" x14ac:dyDescent="0.3">
      <c r="A9123">
        <v>8034</v>
      </c>
      <c r="B9123" t="s">
        <v>10762</v>
      </c>
      <c r="C9123" t="s">
        <v>20956</v>
      </c>
      <c r="D9123" t="s">
        <v>31200</v>
      </c>
      <c r="E9123" t="s">
        <v>2445</v>
      </c>
      <c r="F9123" s="10"/>
      <c r="G9123">
        <v>2017</v>
      </c>
      <c r="J9123">
        <v>0.82179028982982971</v>
      </c>
      <c r="L9123" t="s">
        <v>42381</v>
      </c>
      <c r="M9123">
        <v>28005721</v>
      </c>
      <c r="Q9123" s="10"/>
      <c r="R9123" s="11">
        <f t="shared" si="284"/>
        <v>0</v>
      </c>
      <c r="U9123" s="11">
        <f t="shared" si="285"/>
        <v>0</v>
      </c>
      <c r="Y9123" s="11">
        <f>IF(SUM(Tableau1[[#This Row],[Other access]:[Sci-hub access]])&gt;=1,1,0)</f>
        <v>0</v>
      </c>
      <c r="Z9123" s="12">
        <f>IF(OR(Tableau1[[#This Row],[Access R1 + S1+ T1 ]]&gt;=1,Tableau1[[#This Row],[Access V1 +W1 + X1]]&gt;=1),1,0)</f>
        <v>0</v>
      </c>
      <c r="AB9123" s="10" t="str">
        <f>Tableau1[[#This Row],[DOI]]</f>
        <v>doi: 10.1097/IAE.0000000000001117</v>
      </c>
      <c r="AC9123" s="13" t="str">
        <f>Tableau1[[#This Row],[Authors]]&amp;", "&amp;Tableau1[[#This Row],[Title]]&amp;" "&amp;Tableau1[[#This Row],[Journal]]&amp;". "&amp;Tableau1[[#This Row],[Year]]</f>
        <v>Yoshihara N, Terasaki H, Shirasawa M, Kawano H, Sonoda S, Yamaguchi M, Hashiguchi T, Hisatomi T, Ishibashi T, Sakamoto T., PERMEABILITY AND ANTI-VASCULAR ENDOTHELIAL GROWTH FACTOR EFFECTS OF BEVACIZUMAB, RANIBIZUMAB, AND AFLIBERCEPT IN POLARIZED RETINAL PIGMENT EPITHELIAL LAYER IN VITRO. Retina. 2017</v>
      </c>
    </row>
    <row r="9124" spans="1:29" x14ac:dyDescent="0.3">
      <c r="A9124">
        <v>10569</v>
      </c>
      <c r="B9124" t="s">
        <v>13047</v>
      </c>
      <c r="C9124" t="s">
        <v>23212</v>
      </c>
      <c r="D9124" t="s">
        <v>33500</v>
      </c>
      <c r="E9124" t="s">
        <v>2457</v>
      </c>
      <c r="F9124" s="10"/>
      <c r="G9124">
        <v>2017</v>
      </c>
      <c r="J9124">
        <v>0.82187352057407981</v>
      </c>
      <c r="L9124" t="s">
        <v>44818</v>
      </c>
      <c r="M9124">
        <v>27203559</v>
      </c>
      <c r="Q9124" s="10"/>
      <c r="R9124" s="11">
        <f t="shared" si="284"/>
        <v>0</v>
      </c>
      <c r="U9124" s="11">
        <f t="shared" si="285"/>
        <v>0</v>
      </c>
      <c r="Y9124" s="11">
        <f>IF(SUM(Tableau1[[#This Row],[Other access]:[Sci-hub access]])&gt;=1,1,0)</f>
        <v>0</v>
      </c>
      <c r="Z9124" s="12">
        <f>IF(OR(Tableau1[[#This Row],[Access R1 + S1+ T1 ]]&gt;=1,Tableau1[[#This Row],[Access V1 +W1 + X1]]&gt;=1),1,0)</f>
        <v>0</v>
      </c>
      <c r="AB9124" s="10" t="str">
        <f>Tableau1[[#This Row],[DOI]]</f>
        <v>doi: 10.1097/ICB.0000000000000310</v>
      </c>
      <c r="AC9124" s="13" t="str">
        <f>Tableau1[[#This Row],[Authors]]&amp;", "&amp;Tableau1[[#This Row],[Title]]&amp;" "&amp;Tableau1[[#This Row],[Journal]]&amp;". "&amp;Tableau1[[#This Row],[Year]]</f>
        <v>Mourya D, Balamurugan S, Khanal R., A RARE COMPLICATION OF POSTERIOR SUBTENON INJECTION. Retin Cases Brief Rep. 2017</v>
      </c>
    </row>
    <row r="9125" spans="1:29" x14ac:dyDescent="0.3">
      <c r="A9125">
        <v>4467</v>
      </c>
      <c r="B9125" t="s">
        <v>7592</v>
      </c>
      <c r="C9125" t="s">
        <v>17827</v>
      </c>
      <c r="D9125" t="s">
        <v>28021</v>
      </c>
      <c r="E9125" t="s">
        <v>2464</v>
      </c>
      <c r="F9125" s="10"/>
      <c r="G9125">
        <v>2017</v>
      </c>
      <c r="J9125">
        <v>0.82191547870586235</v>
      </c>
      <c r="L9125" t="s">
        <v>38886</v>
      </c>
      <c r="M9125">
        <v>28441214</v>
      </c>
      <c r="Q9125" s="10"/>
      <c r="R9125" s="11">
        <f t="shared" si="284"/>
        <v>0</v>
      </c>
      <c r="U9125" s="11">
        <f t="shared" si="285"/>
        <v>0</v>
      </c>
      <c r="Y9125" s="11">
        <f>IF(SUM(Tableau1[[#This Row],[Other access]:[Sci-hub access]])&gt;=1,1,0)</f>
        <v>0</v>
      </c>
      <c r="Z9125" s="12">
        <f>IF(OR(Tableau1[[#This Row],[Access R1 + S1+ T1 ]]&gt;=1,Tableau1[[#This Row],[Access V1 +W1 + X1]]&gt;=1),1,0)</f>
        <v>0</v>
      </c>
      <c r="AB9125" s="10" t="str">
        <f>Tableau1[[#This Row],[DOI]]</f>
        <v>doi: 10.1097/ICU.0000000000000388</v>
      </c>
      <c r="AC9125" s="13" t="str">
        <f>Tableau1[[#This Row],[Authors]]&amp;", "&amp;Tableau1[[#This Row],[Title]]&amp;" "&amp;Tableau1[[#This Row],[Journal]]&amp;". "&amp;Tableau1[[#This Row],[Year]]</f>
        <v>Zarei-Ghanavati M, Avadhanam V, Vasquez Perez A, Liu C., The osteo-odonto-keratoprosthesis. Curr Opin Ophthalmol. 2017</v>
      </c>
    </row>
    <row r="9126" spans="1:29" x14ac:dyDescent="0.3">
      <c r="A9126">
        <v>3167</v>
      </c>
      <c r="B9126" t="s">
        <v>6355</v>
      </c>
      <c r="C9126" t="s">
        <v>16598</v>
      </c>
      <c r="D9126" t="s">
        <v>26779</v>
      </c>
      <c r="E9126" t="s">
        <v>2486</v>
      </c>
      <c r="F9126" s="10"/>
      <c r="G9126">
        <v>2017</v>
      </c>
      <c r="J9126">
        <v>0.8220071321944572</v>
      </c>
      <c r="L9126" t="s">
        <v>37621</v>
      </c>
      <c r="M9126">
        <v>28627080</v>
      </c>
      <c r="Q9126" s="10"/>
      <c r="R9126" s="11">
        <f t="shared" si="284"/>
        <v>0</v>
      </c>
      <c r="U9126" s="11">
        <f t="shared" si="285"/>
        <v>0</v>
      </c>
      <c r="Y9126" s="11">
        <f>IF(SUM(Tableau1[[#This Row],[Other access]:[Sci-hub access]])&gt;=1,1,0)</f>
        <v>0</v>
      </c>
      <c r="Z9126" s="12">
        <f>IF(OR(Tableau1[[#This Row],[Access R1 + S1+ T1 ]]&gt;=1,Tableau1[[#This Row],[Access V1 +W1 + X1]]&gt;=1),1,0)</f>
        <v>0</v>
      </c>
      <c r="AB9126" s="10" t="str">
        <f>Tableau1[[#This Row],[DOI]]</f>
        <v>doi: 10.1111/aos.13459</v>
      </c>
      <c r="AC9126" s="13" t="str">
        <f>Tableau1[[#This Row],[Authors]]&amp;", "&amp;Tableau1[[#This Row],[Title]]&amp;" "&amp;Tableau1[[#This Row],[Journal]]&amp;". "&amp;Tableau1[[#This Row],[Year]]</f>
        <v>Gozawa M, Takamura Y, Miyake S, Iwasaki K, Arimura S, Takihara Y, Inatani M., Comparison of subconjunctival scarring after microincision vitrectomy surgery using 20-, 23-, 25- and 27-gauge systems in rabbits. Acta Ophthalmol. 2017</v>
      </c>
    </row>
    <row r="9127" spans="1:29" x14ac:dyDescent="0.3">
      <c r="A9127">
        <v>884</v>
      </c>
      <c r="B9127" t="s">
        <v>4147</v>
      </c>
      <c r="C9127" t="s">
        <v>14401</v>
      </c>
      <c r="D9127" t="s">
        <v>24567</v>
      </c>
      <c r="E9127" t="s">
        <v>2443</v>
      </c>
      <c r="F9127" s="10"/>
      <c r="G9127">
        <v>2017</v>
      </c>
      <c r="J9127">
        <v>0.82204611548922546</v>
      </c>
      <c r="L9127" t="s">
        <v>35372</v>
      </c>
      <c r="M9127">
        <v>29075762</v>
      </c>
      <c r="Q9127" s="10"/>
      <c r="R9127" s="11">
        <f t="shared" si="284"/>
        <v>0</v>
      </c>
      <c r="U9127" s="11">
        <f t="shared" si="285"/>
        <v>0</v>
      </c>
      <c r="Y9127" s="11">
        <f>IF(SUM(Tableau1[[#This Row],[Other access]:[Sci-hub access]])&gt;=1,1,0)</f>
        <v>0</v>
      </c>
      <c r="Z9127" s="12">
        <f>IF(OR(Tableau1[[#This Row],[Access R1 + S1+ T1 ]]&gt;=1,Tableau1[[#This Row],[Access V1 +W1 + X1]]&gt;=1),1,0)</f>
        <v>0</v>
      </c>
      <c r="AB9127" s="10" t="str">
        <f>Tableau1[[#This Row],[DOI]]</f>
        <v>doi: 10.1167/iovs.17-22332</v>
      </c>
      <c r="AC9127" s="13" t="str">
        <f>Tableau1[[#This Row],[Authors]]&amp;", "&amp;Tableau1[[#This Row],[Title]]&amp;" "&amp;Tableau1[[#This Row],[Journal]]&amp;". "&amp;Tableau1[[#This Row],[Year]]</f>
        <v>Okado S, Ueno S, Kominami T, Nakanishi A, Inooka D, Sayo A, Kondo M, Terasaki H., Temporal Properties of Flicker ERGs in Rabbit Model of Retinitis Pigmentosa. Invest Ophthalmol Vis Sci. 2017</v>
      </c>
    </row>
    <row r="9128" spans="1:29" x14ac:dyDescent="0.3">
      <c r="A9128">
        <v>10313</v>
      </c>
      <c r="B9128" t="s">
        <v>12813</v>
      </c>
      <c r="C9128" t="s">
        <v>22980</v>
      </c>
      <c r="D9128" t="s">
        <v>33266</v>
      </c>
      <c r="E9128" t="s">
        <v>2438</v>
      </c>
      <c r="F9128" s="10"/>
      <c r="G9128">
        <v>2017</v>
      </c>
      <c r="J9128">
        <v>0.82205546552059938</v>
      </c>
      <c r="L9128" t="s">
        <v>44564</v>
      </c>
      <c r="M9128">
        <v>27381593</v>
      </c>
      <c r="Q9128" s="10"/>
      <c r="R9128" s="11">
        <f t="shared" si="284"/>
        <v>0</v>
      </c>
      <c r="U9128" s="11">
        <f t="shared" si="285"/>
        <v>0</v>
      </c>
      <c r="Y9128" s="11">
        <f>IF(SUM(Tableau1[[#This Row],[Other access]:[Sci-hub access]])&gt;=1,1,0)</f>
        <v>0</v>
      </c>
      <c r="Z9128" s="12">
        <f>IF(OR(Tableau1[[#This Row],[Access R1 + S1+ T1 ]]&gt;=1,Tableau1[[#This Row],[Access V1 +W1 + X1]]&gt;=1),1,0)</f>
        <v>0</v>
      </c>
      <c r="AB9128" s="10" t="str">
        <f>Tableau1[[#This Row],[DOI]]</f>
        <v>doi: 10.1136/bjophthalmol-2015-307868</v>
      </c>
      <c r="AC9128" s="13" t="str">
        <f>Tableau1[[#This Row],[Authors]]&amp;", "&amp;Tableau1[[#This Row],[Title]]&amp;" "&amp;Tableau1[[#This Row],[Journal]]&amp;". "&amp;Tableau1[[#This Row],[Year]]</f>
        <v>Homayounfar G, Grassi CM, Al-Moujahed A, Colby KA, Dohlman CH, Chodosh J., Boston keratoprosthesis type I in the elderly. Br J Ophthalmol. 2017</v>
      </c>
    </row>
    <row r="9129" spans="1:29" x14ac:dyDescent="0.3">
      <c r="A9129">
        <v>2967</v>
      </c>
      <c r="B9129" t="s">
        <v>6162</v>
      </c>
      <c r="C9129" t="s">
        <v>16407</v>
      </c>
      <c r="D9129" t="s">
        <v>26586</v>
      </c>
      <c r="E9129" t="s">
        <v>2740</v>
      </c>
      <c r="F9129" s="10"/>
      <c r="G9129">
        <v>2017</v>
      </c>
      <c r="J9129">
        <v>0.82225605929083645</v>
      </c>
      <c r="L9129" t="s">
        <v>37423</v>
      </c>
      <c r="M9129">
        <v>28657660</v>
      </c>
      <c r="Q9129" s="10"/>
      <c r="R9129" s="11">
        <f t="shared" si="284"/>
        <v>0</v>
      </c>
      <c r="U9129" s="11">
        <f t="shared" si="285"/>
        <v>0</v>
      </c>
      <c r="Y9129" s="11">
        <f>IF(SUM(Tableau1[[#This Row],[Other access]:[Sci-hub access]])&gt;=1,1,0)</f>
        <v>0</v>
      </c>
      <c r="Z9129" s="12">
        <f>IF(OR(Tableau1[[#This Row],[Access R1 + S1+ T1 ]]&gt;=1,Tableau1[[#This Row],[Access V1 +W1 + X1]]&gt;=1),1,0)</f>
        <v>0</v>
      </c>
      <c r="AB9129" s="10" t="str">
        <f>Tableau1[[#This Row],[DOI]]</f>
        <v>doi: 10.1002/ajmg.a.38331</v>
      </c>
      <c r="AC9129" s="13" t="str">
        <f>Tableau1[[#This Row],[Authors]]&amp;", "&amp;Tableau1[[#This Row],[Title]]&amp;" "&amp;Tableau1[[#This Row],[Journal]]&amp;". "&amp;Tableau1[[#This Row],[Year]]</f>
        <v>Ovaert C, Busa T, Faure E, Missirian C, Philip N, Paoli F, Milh M, Macé L, Zaffran S., FOXC1 haploinsufficiency due to 6p25 deletion in a patient with rapidly progressing aortic valve disease. Am J Med Genet A. 2017</v>
      </c>
    </row>
    <row r="9130" spans="1:29" x14ac:dyDescent="0.3">
      <c r="A9130">
        <v>4658</v>
      </c>
      <c r="B9130" t="s">
        <v>7774</v>
      </c>
      <c r="C9130" t="s">
        <v>18007</v>
      </c>
      <c r="D9130" t="s">
        <v>28204</v>
      </c>
      <c r="E9130" t="s">
        <v>2495</v>
      </c>
      <c r="F9130" s="10"/>
      <c r="G9130">
        <v>2017</v>
      </c>
      <c r="J9130">
        <v>0.82242762406523673</v>
      </c>
      <c r="L9130" t="s">
        <v>39076</v>
      </c>
      <c r="M9130">
        <v>28422803</v>
      </c>
      <c r="Q9130" s="10"/>
      <c r="R9130" s="11">
        <f t="shared" si="284"/>
        <v>0</v>
      </c>
      <c r="U9130" s="11">
        <f t="shared" si="285"/>
        <v>0</v>
      </c>
      <c r="Y9130" s="11">
        <f>IF(SUM(Tableau1[[#This Row],[Other access]:[Sci-hub access]])&gt;=1,1,0)</f>
        <v>0</v>
      </c>
      <c r="Z9130" s="12">
        <f>IF(OR(Tableau1[[#This Row],[Access R1 + S1+ T1 ]]&gt;=1,Tableau1[[#This Row],[Access V1 +W1 + X1]]&gt;=1),1,0)</f>
        <v>0</v>
      </c>
      <c r="AB9130" s="10" t="str">
        <f>Tableau1[[#This Row],[DOI]]</f>
        <v>doi: 10.1097/OPX.0000000000001069</v>
      </c>
      <c r="AC9130" s="13" t="str">
        <f>Tableau1[[#This Row],[Authors]]&amp;", "&amp;Tableau1[[#This Row],[Title]]&amp;" "&amp;Tableau1[[#This Row],[Journal]]&amp;". "&amp;Tableau1[[#This Row],[Year]]</f>
        <v>Akano OF., Marijuana Use and Self-reported Quality of Eyesight. Optom Vis Sci. 2017</v>
      </c>
    </row>
    <row r="9131" spans="1:29" x14ac:dyDescent="0.3">
      <c r="A9131">
        <v>4077</v>
      </c>
      <c r="B9131" t="s">
        <v>4108</v>
      </c>
      <c r="C9131" t="s">
        <v>17462</v>
      </c>
      <c r="D9131" t="s">
        <v>27652</v>
      </c>
      <c r="E9131" t="s">
        <v>2809</v>
      </c>
      <c r="F9131" s="10"/>
      <c r="G9131">
        <v>2017</v>
      </c>
      <c r="J9131">
        <v>0.82252578695719569</v>
      </c>
      <c r="L9131" t="e">
        <v>#VALUE!</v>
      </c>
      <c r="M9131">
        <v>28487597</v>
      </c>
      <c r="Q9131" s="10"/>
      <c r="R9131" s="11">
        <f t="shared" si="284"/>
        <v>0</v>
      </c>
      <c r="U9131" s="11">
        <f t="shared" si="285"/>
        <v>0</v>
      </c>
      <c r="Y9131" s="11">
        <f>IF(SUM(Tableau1[[#This Row],[Other access]:[Sci-hub access]])&gt;=1,1,0)</f>
        <v>0</v>
      </c>
      <c r="Z9131" s="12">
        <f>IF(OR(Tableau1[[#This Row],[Access R1 + S1+ T1 ]]&gt;=1,Tableau1[[#This Row],[Access V1 +W1 + X1]]&gt;=1),1,0)</f>
        <v>0</v>
      </c>
      <c r="AB9131" s="10" t="e">
        <f>Tableau1[[#This Row],[DOI]]</f>
        <v>#VALUE!</v>
      </c>
      <c r="AC9131" s="13" t="str">
        <f>Tableau1[[#This Row],[Authors]]&amp;", "&amp;Tableau1[[#This Row],[Title]]&amp;" "&amp;Tableau1[[#This Row],[Journal]]&amp;". "&amp;Tableau1[[#This Row],[Year]]</f>
        <v>Sandmeyer LS, Gagnon J, Bauer BS., Diagnostic Ophthalmology. Can Vet J. 2017</v>
      </c>
    </row>
    <row r="9132" spans="1:29" x14ac:dyDescent="0.3">
      <c r="A9132">
        <v>9683</v>
      </c>
      <c r="B9132" t="s">
        <v>12233</v>
      </c>
      <c r="C9132" t="s">
        <v>22407</v>
      </c>
      <c r="D9132" t="s">
        <v>32681</v>
      </c>
      <c r="E9132" t="s">
        <v>34470</v>
      </c>
      <c r="F9132" s="10"/>
      <c r="G9132">
        <v>2017</v>
      </c>
      <c r="J9132">
        <v>0.8225734617073035</v>
      </c>
      <c r="L9132" t="s">
        <v>43951</v>
      </c>
      <c r="M9132">
        <v>27623111</v>
      </c>
      <c r="Q9132" s="10"/>
      <c r="R9132" s="11">
        <f t="shared" si="284"/>
        <v>0</v>
      </c>
      <c r="U9132" s="11">
        <f t="shared" si="285"/>
        <v>0</v>
      </c>
      <c r="Y9132" s="11">
        <f>IF(SUM(Tableau1[[#This Row],[Other access]:[Sci-hub access]])&gt;=1,1,0)</f>
        <v>0</v>
      </c>
      <c r="Z9132" s="12">
        <f>IF(OR(Tableau1[[#This Row],[Access R1 + S1+ T1 ]]&gt;=1,Tableau1[[#This Row],[Access V1 +W1 + X1]]&gt;=1),1,0)</f>
        <v>0</v>
      </c>
      <c r="AB9132" s="10" t="str">
        <f>Tableau1[[#This Row],[DOI]]</f>
        <v>doi: 10.1097/AJP.0000000000000437</v>
      </c>
      <c r="AC9132" s="13" t="str">
        <f>Tableau1[[#This Row],[Authors]]&amp;", "&amp;Tableau1[[#This Row],[Title]]&amp;" "&amp;Tableau1[[#This Row],[Journal]]&amp;". "&amp;Tableau1[[#This Row],[Year]]</f>
        <v>Yust-Katz S, Hershkovitz R, Gurevich T, Djaldetti R., Pain in Extrapyramidal Neurodegenerative Diseases. Clin J Pain. 2017</v>
      </c>
    </row>
    <row r="9133" spans="1:29" x14ac:dyDescent="0.3">
      <c r="A9133">
        <v>11029</v>
      </c>
      <c r="B9133" t="s">
        <v>13452</v>
      </c>
      <c r="C9133" t="s">
        <v>23614</v>
      </c>
      <c r="D9133" t="s">
        <v>33906</v>
      </c>
      <c r="E9133" t="s">
        <v>34515</v>
      </c>
      <c r="F9133" s="10"/>
      <c r="G9133">
        <v>2018</v>
      </c>
      <c r="J9133">
        <v>0.82263980690960437</v>
      </c>
      <c r="L9133" t="s">
        <v>45270</v>
      </c>
      <c r="M9133">
        <v>26398063</v>
      </c>
      <c r="Q9133" s="10"/>
      <c r="R9133" s="11">
        <f t="shared" si="284"/>
        <v>0</v>
      </c>
      <c r="U9133" s="11">
        <f t="shared" si="285"/>
        <v>0</v>
      </c>
      <c r="Y9133" s="11">
        <f>IF(SUM(Tableau1[[#This Row],[Other access]:[Sci-hub access]])&gt;=1,1,0)</f>
        <v>0</v>
      </c>
      <c r="Z9133" s="12">
        <f>IF(OR(Tableau1[[#This Row],[Access R1 + S1+ T1 ]]&gt;=1,Tableau1[[#This Row],[Access V1 +W1 + X1]]&gt;=1),1,0)</f>
        <v>0</v>
      </c>
      <c r="AB9133" s="10" t="str">
        <f>Tableau1[[#This Row],[DOI]]</f>
        <v>doi: 10.1097/COC.0000000000000229</v>
      </c>
      <c r="AC9133" s="13" t="str">
        <f>Tableau1[[#This Row],[Authors]]&amp;", "&amp;Tableau1[[#This Row],[Title]]&amp;" "&amp;Tableau1[[#This Row],[Journal]]&amp;". "&amp;Tableau1[[#This Row],[Year]]</f>
        <v>Kharod SM, Herman MP, Morris CG, Lightsey J, Mendenhall WM, Mendenhall NP., Radiotherapy in the Management of Orbital Lymphoma: A Single Institution's Experience Over 4 Decades. Am J Clin Oncol. 2018</v>
      </c>
    </row>
    <row r="9134" spans="1:29" x14ac:dyDescent="0.3">
      <c r="A9134">
        <v>8270</v>
      </c>
      <c r="B9134" t="s">
        <v>10972</v>
      </c>
      <c r="C9134" t="s">
        <v>21159</v>
      </c>
      <c r="D9134" t="s">
        <v>31410</v>
      </c>
      <c r="E9134" t="s">
        <v>2841</v>
      </c>
      <c r="F9134" s="10"/>
      <c r="G9134">
        <v>2017</v>
      </c>
      <c r="J9134">
        <v>0.82265078212848941</v>
      </c>
      <c r="L9134" t="s">
        <v>42614</v>
      </c>
      <c r="M9134">
        <v>27943374</v>
      </c>
      <c r="Q9134" s="10"/>
      <c r="R9134" s="11">
        <f t="shared" si="284"/>
        <v>0</v>
      </c>
      <c r="U9134" s="11">
        <f t="shared" si="285"/>
        <v>0</v>
      </c>
      <c r="Y9134" s="11">
        <f>IF(SUM(Tableau1[[#This Row],[Other access]:[Sci-hub access]])&gt;=1,1,0)</f>
        <v>0</v>
      </c>
      <c r="Z9134" s="12">
        <f>IF(OR(Tableau1[[#This Row],[Access R1 + S1+ T1 ]]&gt;=1,Tableau1[[#This Row],[Access V1 +W1 + X1]]&gt;=1),1,0)</f>
        <v>0</v>
      </c>
      <c r="AB9134" s="10" t="str">
        <f>Tableau1[[#This Row],[DOI]]</f>
        <v>doi: 10.1111/sji.12520</v>
      </c>
      <c r="AC9134" s="13" t="str">
        <f>Tableau1[[#This Row],[Authors]]&amp;", "&amp;Tableau1[[#This Row],[Title]]&amp;" "&amp;Tableau1[[#This Row],[Journal]]&amp;". "&amp;Tableau1[[#This Row],[Year]]</f>
        <v>Karlsen M, Jakobsen K, Jonsson R, Hammenfors D, Hansen T, Appel S., Expression of Toll-Like Receptors in Peripheral Blood Mononuclear Cells of Patients with Primary Sjögren's Syndrome. Scand J Immunol. 2017</v>
      </c>
    </row>
    <row r="9135" spans="1:29" x14ac:dyDescent="0.3">
      <c r="A9135">
        <v>2895</v>
      </c>
      <c r="B9135" t="s">
        <v>6094</v>
      </c>
      <c r="C9135" t="s">
        <v>16340</v>
      </c>
      <c r="D9135" t="s">
        <v>26518</v>
      </c>
      <c r="E9135" t="s">
        <v>2532</v>
      </c>
      <c r="F9135" s="10"/>
      <c r="G9135">
        <v>2017</v>
      </c>
      <c r="J9135">
        <v>0.82267133411806626</v>
      </c>
      <c r="L9135" t="s">
        <v>37353</v>
      </c>
      <c r="M9135">
        <v>28667424</v>
      </c>
      <c r="Q9135" s="10"/>
      <c r="R9135" s="11">
        <f t="shared" si="284"/>
        <v>0</v>
      </c>
      <c r="U9135" s="11">
        <f t="shared" si="285"/>
        <v>0</v>
      </c>
      <c r="Y9135" s="11">
        <f>IF(SUM(Tableau1[[#This Row],[Other access]:[Sci-hub access]])&gt;=1,1,0)</f>
        <v>0</v>
      </c>
      <c r="Z9135" s="12">
        <f>IF(OR(Tableau1[[#This Row],[Access R1 + S1+ T1 ]]&gt;=1,Tableau1[[#This Row],[Access V1 +W1 + X1]]&gt;=1),1,0)</f>
        <v>0</v>
      </c>
      <c r="AB9135" s="10" t="str">
        <f>Tableau1[[#This Row],[DOI]]</f>
        <v>doi: 10.1007/s10384-017-0523-z</v>
      </c>
      <c r="AC9135" s="13" t="str">
        <f>Tableau1[[#This Row],[Authors]]&amp;", "&amp;Tableau1[[#This Row],[Title]]&amp;" "&amp;Tableau1[[#This Row],[Journal]]&amp;". "&amp;Tableau1[[#This Row],[Year]]</f>
        <v>Yabana T, Shiga Y, Kawasaki R, Omodaka K, Takahashi H, Kimura K, Togashi K, Horii T, Sasaki K, Yuasa T, Nakazawa T., Evaluating retinal vessel diameter with optical coherence tomography in normal-tension glaucoma patients. Jpn J Ophthalmol. 2017</v>
      </c>
    </row>
    <row r="9136" spans="1:29" x14ac:dyDescent="0.3">
      <c r="A9136">
        <v>7865</v>
      </c>
      <c r="B9136" t="s">
        <v>10615</v>
      </c>
      <c r="C9136" t="s">
        <v>20812</v>
      </c>
      <c r="D9136" t="s">
        <v>31053</v>
      </c>
      <c r="E9136" t="s">
        <v>2490</v>
      </c>
      <c r="F9136" s="10"/>
      <c r="G9136">
        <v>2017</v>
      </c>
      <c r="J9136">
        <v>0.8227368779324602</v>
      </c>
      <c r="L9136" t="s">
        <v>42214</v>
      </c>
      <c r="M9136">
        <v>28040524</v>
      </c>
      <c r="Q9136" s="10"/>
      <c r="R9136" s="11">
        <f t="shared" si="284"/>
        <v>0</v>
      </c>
      <c r="U9136" s="11">
        <f t="shared" si="285"/>
        <v>0</v>
      </c>
      <c r="Y9136" s="11">
        <f>IF(SUM(Tableau1[[#This Row],[Other access]:[Sci-hub access]])&gt;=1,1,0)</f>
        <v>0</v>
      </c>
      <c r="Z9136" s="12">
        <f>IF(OR(Tableau1[[#This Row],[Access R1 + S1+ T1 ]]&gt;=1,Tableau1[[#This Row],[Access V1 +W1 + X1]]&gt;=1),1,0)</f>
        <v>0</v>
      </c>
      <c r="AB9136" s="10" t="str">
        <f>Tableau1[[#This Row],[DOI]]</f>
        <v>doi: 10.1016/j.ajo.2016.12.014</v>
      </c>
      <c r="AC9136" s="13" t="str">
        <f>Tableau1[[#This Row],[Authors]]&amp;", "&amp;Tableau1[[#This Row],[Title]]&amp;" "&amp;Tableau1[[#This Row],[Journal]]&amp;". "&amp;Tableau1[[#This Row],[Year]]</f>
        <v>Shimizu E, Yamaguchi T, Yagi-Yaguchi Y, Dogru M, Satake Y, Tsubota K, Shimazaki J., Corneal Higher-Order Aberrations in Infectious Keratitis. Am J Ophthalmol. 2017</v>
      </c>
    </row>
    <row r="9137" spans="1:29" x14ac:dyDescent="0.3">
      <c r="A9137">
        <v>5975</v>
      </c>
      <c r="B9137" t="s">
        <v>8971</v>
      </c>
      <c r="C9137" t="s">
        <v>19185</v>
      </c>
      <c r="D9137" t="s">
        <v>29401</v>
      </c>
      <c r="E9137" t="s">
        <v>34298</v>
      </c>
      <c r="F9137" s="10"/>
      <c r="G9137">
        <v>2017</v>
      </c>
      <c r="J9137">
        <v>0.82289244827448005</v>
      </c>
      <c r="L9137" t="s">
        <v>40354</v>
      </c>
      <c r="M9137">
        <v>28263915</v>
      </c>
      <c r="Q9137" s="10"/>
      <c r="R9137" s="11">
        <f t="shared" si="284"/>
        <v>0</v>
      </c>
      <c r="U9137" s="11">
        <f t="shared" si="285"/>
        <v>0</v>
      </c>
      <c r="Y9137" s="11">
        <f>IF(SUM(Tableau1[[#This Row],[Other access]:[Sci-hub access]])&gt;=1,1,0)</f>
        <v>0</v>
      </c>
      <c r="Z9137" s="12">
        <f>IF(OR(Tableau1[[#This Row],[Access R1 + S1+ T1 ]]&gt;=1,Tableau1[[#This Row],[Access V1 +W1 + X1]]&gt;=1),1,0)</f>
        <v>0</v>
      </c>
      <c r="AB9137" s="10" t="str">
        <f>Tableau1[[#This Row],[DOI]]</f>
        <v>doi: 10.1016/j.ejps.2017.03.001</v>
      </c>
      <c r="AC9137" s="13" t="str">
        <f>Tableau1[[#This Row],[Authors]]&amp;", "&amp;Tableau1[[#This Row],[Title]]&amp;" "&amp;Tableau1[[#This Row],[Journal]]&amp;". "&amp;Tableau1[[#This Row],[Year]]</f>
        <v>Saraiva SM, Castro-López V, Pañeda C, Alonso MJ., Synthetic nanocarriers for the delivery of polynucleotides to the eye. Eur J Pharm Sci. 2017</v>
      </c>
    </row>
    <row r="9138" spans="1:29" ht="28.8" x14ac:dyDescent="0.3">
      <c r="A9138">
        <v>7034</v>
      </c>
      <c r="B9138" t="s">
        <v>9889</v>
      </c>
      <c r="C9138" t="s">
        <v>20092</v>
      </c>
      <c r="D9138" t="s">
        <v>30323</v>
      </c>
      <c r="E9138" t="s">
        <v>2525</v>
      </c>
      <c r="F9138" s="10"/>
      <c r="G9138">
        <v>2017</v>
      </c>
      <c r="J9138">
        <v>0.82290698791055727</v>
      </c>
      <c r="L9138" t="s">
        <v>41390</v>
      </c>
      <c r="M9138">
        <v>28133888</v>
      </c>
      <c r="Q9138" s="10"/>
      <c r="R9138" s="11">
        <f t="shared" si="284"/>
        <v>0</v>
      </c>
      <c r="U9138" s="11">
        <f t="shared" si="285"/>
        <v>0</v>
      </c>
      <c r="Y9138" s="11">
        <f>IF(SUM(Tableau1[[#This Row],[Other access]:[Sci-hub access]])&gt;=1,1,0)</f>
        <v>0</v>
      </c>
      <c r="Z9138" s="12">
        <f>IF(OR(Tableau1[[#This Row],[Access R1 + S1+ T1 ]]&gt;=1,Tableau1[[#This Row],[Access V1 +W1 + X1]]&gt;=1),1,0)</f>
        <v>0</v>
      </c>
      <c r="AB9138" s="10" t="str">
        <f>Tableau1[[#This Row],[DOI]]</f>
        <v>doi: 10.1111/ceo.12914</v>
      </c>
      <c r="AC9138" s="13" t="str">
        <f>Tableau1[[#This Row],[Authors]]&amp;", "&amp;Tableau1[[#This Row],[Title]]&amp;" "&amp;Tableau1[[#This Row],[Journal]]&amp;". "&amp;Tableau1[[#This Row],[Year]]</f>
        <v>Ackermann P, Brachert M, Albrecht P, Ringelstein M, Finis D, Geerling G, Aktas O, Guthoff R., Alterations of the outer retina in non-arteritic anterior ischaemic optic neuropathy detected using spectral-domain optical coherence tomography. Clin Exp Ophthalmol. 2017</v>
      </c>
    </row>
    <row r="9139" spans="1:29" x14ac:dyDescent="0.3">
      <c r="A9139">
        <v>9368</v>
      </c>
      <c r="B9139" t="s">
        <v>11941</v>
      </c>
      <c r="C9139" t="s">
        <v>22116</v>
      </c>
      <c r="D9139" t="s">
        <v>32385</v>
      </c>
      <c r="E9139" t="s">
        <v>2773</v>
      </c>
      <c r="F9139" s="10"/>
      <c r="G9139">
        <v>2017</v>
      </c>
      <c r="J9139">
        <v>0.82310032160241031</v>
      </c>
      <c r="L9139" t="s">
        <v>43659</v>
      </c>
      <c r="M9139">
        <v>27720602</v>
      </c>
      <c r="Q9139" s="10"/>
      <c r="R9139" s="11">
        <f t="shared" si="284"/>
        <v>0</v>
      </c>
      <c r="U9139" s="11">
        <f t="shared" si="285"/>
        <v>0</v>
      </c>
      <c r="Y9139" s="11">
        <f>IF(SUM(Tableau1[[#This Row],[Other access]:[Sci-hub access]])&gt;=1,1,0)</f>
        <v>0</v>
      </c>
      <c r="Z9139" s="12">
        <f>IF(OR(Tableau1[[#This Row],[Access R1 + S1+ T1 ]]&gt;=1,Tableau1[[#This Row],[Access V1 +W1 + X1]]&gt;=1),1,0)</f>
        <v>0</v>
      </c>
      <c r="AB9139" s="10" t="str">
        <f>Tableau1[[#This Row],[DOI]]</f>
        <v>doi: 10.1016/j.alit.2016.08.011</v>
      </c>
      <c r="AC9139" s="13" t="str">
        <f>Tableau1[[#This Row],[Authors]]&amp;", "&amp;Tableau1[[#This Row],[Title]]&amp;" "&amp;Tableau1[[#This Row],[Journal]]&amp;". "&amp;Tableau1[[#This Row],[Year]]</f>
        <v>Tagawa Y, Namba K, Nakazono Y, Iwata D, Ishida S., Evaluating the efficacy of epinastine ophthalmic solution using a conjunctivitis allergen challenge model in patients with birch pollen allergic conjunctivitis. Allergol Int. 2017</v>
      </c>
    </row>
    <row r="9140" spans="1:29" x14ac:dyDescent="0.3">
      <c r="A9140">
        <v>7993</v>
      </c>
      <c r="B9140" t="s">
        <v>10724</v>
      </c>
      <c r="C9140" t="s">
        <v>20919</v>
      </c>
      <c r="D9140" t="s">
        <v>31162</v>
      </c>
      <c r="E9140" t="s">
        <v>2495</v>
      </c>
      <c r="F9140" s="10"/>
      <c r="G9140">
        <v>2017</v>
      </c>
      <c r="J9140">
        <v>0.82315568747394463</v>
      </c>
      <c r="L9140" t="s">
        <v>42340</v>
      </c>
      <c r="M9140">
        <v>28009792</v>
      </c>
      <c r="Q9140" s="10"/>
      <c r="R9140" s="11">
        <f t="shared" si="284"/>
        <v>0</v>
      </c>
      <c r="U9140" s="11">
        <f t="shared" si="285"/>
        <v>0</v>
      </c>
      <c r="Y9140" s="11">
        <f>IF(SUM(Tableau1[[#This Row],[Other access]:[Sci-hub access]])&gt;=1,1,0)</f>
        <v>0</v>
      </c>
      <c r="Z9140" s="12">
        <f>IF(OR(Tableau1[[#This Row],[Access R1 + S1+ T1 ]]&gt;=1,Tableau1[[#This Row],[Access V1 +W1 + X1]]&gt;=1),1,0)</f>
        <v>0</v>
      </c>
      <c r="AB9140" s="10" t="str">
        <f>Tableau1[[#This Row],[DOI]]</f>
        <v>doi: 10.1097/OPX.0000000000001039</v>
      </c>
      <c r="AC9140" s="13" t="str">
        <f>Tableau1[[#This Row],[Authors]]&amp;", "&amp;Tableau1[[#This Row],[Title]]&amp;" "&amp;Tableau1[[#This Row],[Journal]]&amp;". "&amp;Tableau1[[#This Row],[Year]]</f>
        <v>Ahn YJ, Choi SI, Yum HR, Shin SY, Park SH., Clinical Features in Children with Posterior Polymorphous Corneal Dystrophy. Optom Vis Sci. 2017</v>
      </c>
    </row>
    <row r="9141" spans="1:29" x14ac:dyDescent="0.3">
      <c r="A9141">
        <v>8345</v>
      </c>
      <c r="B9141" t="s">
        <v>11040</v>
      </c>
      <c r="C9141" t="s">
        <v>21227</v>
      </c>
      <c r="D9141" t="s">
        <v>31478</v>
      </c>
      <c r="E9141" t="s">
        <v>2457</v>
      </c>
      <c r="F9141" s="10"/>
      <c r="G9141">
        <v>2017</v>
      </c>
      <c r="J9141">
        <v>0.82319498856026596</v>
      </c>
      <c r="L9141" t="s">
        <v>42688</v>
      </c>
      <c r="M9141">
        <v>27930435</v>
      </c>
      <c r="Q9141" s="10"/>
      <c r="R9141" s="11">
        <f t="shared" si="284"/>
        <v>0</v>
      </c>
      <c r="U9141" s="11">
        <f t="shared" si="285"/>
        <v>0</v>
      </c>
      <c r="Y9141" s="11">
        <f>IF(SUM(Tableau1[[#This Row],[Other access]:[Sci-hub access]])&gt;=1,1,0)</f>
        <v>0</v>
      </c>
      <c r="Z9141" s="12">
        <f>IF(OR(Tableau1[[#This Row],[Access R1 + S1+ T1 ]]&gt;=1,Tableau1[[#This Row],[Access V1 +W1 + X1]]&gt;=1),1,0)</f>
        <v>0</v>
      </c>
      <c r="AB9141" s="10" t="str">
        <f>Tableau1[[#This Row],[DOI]]</f>
        <v>doi: 10.1097/ICB.0000000000000464</v>
      </c>
      <c r="AC9141" s="13" t="str">
        <f>Tableau1[[#This Row],[Authors]]&amp;", "&amp;Tableau1[[#This Row],[Title]]&amp;" "&amp;Tableau1[[#This Row],[Journal]]&amp;". "&amp;Tableau1[[#This Row],[Year]]</f>
        <v>Moussa K, Bloomer MM, Schwartz DM, Pan CK, Toy BC, Crawford JB, Afshar AR., POLYPOIDAL CHOROIDAL VASCULOPATHY: A CLINICOPATHOLOGIC STUDY. Retin Cases Brief Rep. 2017</v>
      </c>
    </row>
    <row r="9142" spans="1:29" x14ac:dyDescent="0.3">
      <c r="A9142">
        <v>7404</v>
      </c>
      <c r="B9142" t="s">
        <v>10213</v>
      </c>
      <c r="C9142" t="s">
        <v>20415</v>
      </c>
      <c r="D9142" t="s">
        <v>30647</v>
      </c>
      <c r="E9142" t="s">
        <v>2445</v>
      </c>
      <c r="F9142" s="10"/>
      <c r="G9142">
        <v>2018</v>
      </c>
      <c r="J9142">
        <v>0.82328294284639325</v>
      </c>
      <c r="L9142" t="s">
        <v>41760</v>
      </c>
      <c r="M9142">
        <v>28098725</v>
      </c>
      <c r="Q9142" s="10"/>
      <c r="R9142" s="11">
        <f t="shared" si="284"/>
        <v>0</v>
      </c>
      <c r="U9142" s="11">
        <f t="shared" si="285"/>
        <v>0</v>
      </c>
      <c r="Y9142" s="11">
        <f>IF(SUM(Tableau1[[#This Row],[Other access]:[Sci-hub access]])&gt;=1,1,0)</f>
        <v>0</v>
      </c>
      <c r="Z9142" s="12">
        <f>IF(OR(Tableau1[[#This Row],[Access R1 + S1+ T1 ]]&gt;=1,Tableau1[[#This Row],[Access V1 +W1 + X1]]&gt;=1),1,0)</f>
        <v>0</v>
      </c>
      <c r="AB9142" s="10" t="str">
        <f>Tableau1[[#This Row],[DOI]]</f>
        <v>doi: 10.1097/IAE.0000000000001500</v>
      </c>
      <c r="AC9142" s="13" t="str">
        <f>Tableau1[[#This Row],[Authors]]&amp;", "&amp;Tableau1[[#This Row],[Title]]&amp;" "&amp;Tableau1[[#This Row],[Journal]]&amp;". "&amp;Tableau1[[#This Row],[Year]]</f>
        <v>Iacono P, Battaglia Parodi M, Iuliano L, Bandello F., HOW VITREOMACULAR INTERFACE MODIFIES THE EFFICACY OF ANTI-VEGF THERAPY FOR MYOPIC CHOROIDAL NEOVASCULARIZATION. Retina. 2018</v>
      </c>
    </row>
    <row r="9143" spans="1:29" x14ac:dyDescent="0.3">
      <c r="A9143">
        <v>2468</v>
      </c>
      <c r="B9143" t="s">
        <v>5690</v>
      </c>
      <c r="C9143" t="s">
        <v>15936</v>
      </c>
      <c r="D9143" t="s">
        <v>26113</v>
      </c>
      <c r="E9143" t="s">
        <v>2451</v>
      </c>
      <c r="F9143" s="10"/>
      <c r="G9143">
        <v>2017</v>
      </c>
      <c r="J9143">
        <v>0.82337120196394309</v>
      </c>
      <c r="L9143" t="s">
        <v>36933</v>
      </c>
      <c r="M9143">
        <v>28742151</v>
      </c>
      <c r="Q9143" s="10"/>
      <c r="R9143" s="11">
        <f t="shared" si="284"/>
        <v>0</v>
      </c>
      <c r="U9143" s="11">
        <f t="shared" si="285"/>
        <v>0</v>
      </c>
      <c r="Y9143" s="11">
        <f>IF(SUM(Tableau1[[#This Row],[Other access]:[Sci-hub access]])&gt;=1,1,0)</f>
        <v>0</v>
      </c>
      <c r="Z9143" s="12">
        <f>IF(OR(Tableau1[[#This Row],[Access R1 + S1+ T1 ]]&gt;=1,Tableau1[[#This Row],[Access V1 +W1 + X1]]&gt;=1),1,0)</f>
        <v>0</v>
      </c>
      <c r="AB9143" s="10" t="str">
        <f>Tableau1[[#This Row],[DOI]]</f>
        <v>doi: 10.1371/journal.pone.0181667</v>
      </c>
      <c r="AC9143" s="13" t="str">
        <f>Tableau1[[#This Row],[Authors]]&amp;", "&amp;Tableau1[[#This Row],[Title]]&amp;" "&amp;Tableau1[[#This Row],[Journal]]&amp;". "&amp;Tableau1[[#This Row],[Year]]</f>
        <v>Kheitan S, Minuchehr Z, Soheili ZS., Exploring the cross talk between ER stress and inflammation in age-related macular degeneration. PLoS One. 2017</v>
      </c>
    </row>
    <row r="9144" spans="1:29" x14ac:dyDescent="0.3">
      <c r="A9144">
        <v>10191</v>
      </c>
      <c r="B9144" t="s">
        <v>12696</v>
      </c>
      <c r="C9144" t="s">
        <v>22866</v>
      </c>
      <c r="D9144" t="s">
        <v>33148</v>
      </c>
      <c r="E9144" t="s">
        <v>2445</v>
      </c>
      <c r="F9144" s="10"/>
      <c r="G9144">
        <v>2017</v>
      </c>
      <c r="J9144">
        <v>0.82367200372210314</v>
      </c>
      <c r="L9144" t="s">
        <v>44446</v>
      </c>
      <c r="M9144">
        <v>27429387</v>
      </c>
      <c r="Q9144" s="10"/>
      <c r="R9144" s="11">
        <f t="shared" si="284"/>
        <v>0</v>
      </c>
      <c r="U9144" s="11">
        <f t="shared" si="285"/>
        <v>0</v>
      </c>
      <c r="Y9144" s="11">
        <f>IF(SUM(Tableau1[[#This Row],[Other access]:[Sci-hub access]])&gt;=1,1,0)</f>
        <v>0</v>
      </c>
      <c r="Z9144" s="12">
        <f>IF(OR(Tableau1[[#This Row],[Access R1 + S1+ T1 ]]&gt;=1,Tableau1[[#This Row],[Access V1 +W1 + X1]]&gt;=1),1,0)</f>
        <v>0</v>
      </c>
      <c r="AB9144" s="10" t="str">
        <f>Tableau1[[#This Row],[DOI]]</f>
        <v>doi: 10.1097/IAE.0000000000001198</v>
      </c>
      <c r="AC9144" s="13" t="str">
        <f>Tableau1[[#This Row],[Authors]]&amp;", "&amp;Tableau1[[#This Row],[Title]]&amp;" "&amp;Tableau1[[#This Row],[Journal]]&amp;". "&amp;Tableau1[[#This Row],[Year]]</f>
        <v>Karaca C, Karaca Z, Kahraman N, Sirakaya E, Oner A, Mirza GE., IS THERE A ROLE OF ACTH IN INCREASED CHOROIDAL THICKNESS IN CUSHING SYNDROME? Retina. 2017</v>
      </c>
    </row>
    <row r="9145" spans="1:29" x14ac:dyDescent="0.3">
      <c r="A9145">
        <v>6562</v>
      </c>
      <c r="B9145" t="s">
        <v>9482</v>
      </c>
      <c r="C9145" t="s">
        <v>19690</v>
      </c>
      <c r="D9145" t="s">
        <v>29913</v>
      </c>
      <c r="E9145" t="s">
        <v>2467</v>
      </c>
      <c r="F9145" s="10"/>
      <c r="G9145">
        <v>2017</v>
      </c>
      <c r="J9145">
        <v>0.8237757562030229</v>
      </c>
      <c r="L9145" t="s">
        <v>40927</v>
      </c>
      <c r="M9145">
        <v>28195617</v>
      </c>
      <c r="Q9145" s="10"/>
      <c r="R9145" s="11">
        <f t="shared" si="284"/>
        <v>0</v>
      </c>
      <c r="U9145" s="11">
        <f t="shared" si="285"/>
        <v>0</v>
      </c>
      <c r="Y9145" s="11">
        <f>IF(SUM(Tableau1[[#This Row],[Other access]:[Sci-hub access]])&gt;=1,1,0)</f>
        <v>0</v>
      </c>
      <c r="Z9145" s="12">
        <f>IF(OR(Tableau1[[#This Row],[Access R1 + S1+ T1 ]]&gt;=1,Tableau1[[#This Row],[Access V1 +W1 + X1]]&gt;=1),1,0)</f>
        <v>0</v>
      </c>
      <c r="AB9145" s="10" t="str">
        <f>Tableau1[[#This Row],[DOI]]</f>
        <v>doi: 10.3928/23258160-20170130-08</v>
      </c>
      <c r="AC9145" s="13" t="str">
        <f>Tableau1[[#This Row],[Authors]]&amp;", "&amp;Tableau1[[#This Row],[Title]]&amp;" "&amp;Tableau1[[#This Row],[Journal]]&amp;". "&amp;Tableau1[[#This Row],[Year]]</f>
        <v>Sul S, Gurelik G, Korkmaz S, Ozdek S, Hasanreisoglu B., Pediatric Traumatic Retinal Detachments: Clinical Characteristics and Outcomes. Ophthalmic Surg Lasers Imaging Retina. 2017</v>
      </c>
    </row>
    <row r="9146" spans="1:29" x14ac:dyDescent="0.3">
      <c r="A9146">
        <v>1701</v>
      </c>
      <c r="B9146" t="s">
        <v>4952</v>
      </c>
      <c r="C9146" t="s">
        <v>15201</v>
      </c>
      <c r="D9146" t="s">
        <v>25373</v>
      </c>
      <c r="E9146" t="s">
        <v>2495</v>
      </c>
      <c r="F9146" s="10"/>
      <c r="G9146">
        <v>2017</v>
      </c>
      <c r="J9146">
        <v>0.82394884564567938</v>
      </c>
      <c r="L9146" t="s">
        <v>36180</v>
      </c>
      <c r="M9146">
        <v>28902008</v>
      </c>
      <c r="Q9146" s="10"/>
      <c r="R9146" s="11">
        <f t="shared" si="284"/>
        <v>0</v>
      </c>
      <c r="U9146" s="11">
        <f t="shared" si="285"/>
        <v>0</v>
      </c>
      <c r="Y9146" s="11">
        <f>IF(SUM(Tableau1[[#This Row],[Other access]:[Sci-hub access]])&gt;=1,1,0)</f>
        <v>0</v>
      </c>
      <c r="Z9146" s="12">
        <f>IF(OR(Tableau1[[#This Row],[Access R1 + S1+ T1 ]]&gt;=1,Tableau1[[#This Row],[Access V1 +W1 + X1]]&gt;=1),1,0)</f>
        <v>0</v>
      </c>
      <c r="AB9146" s="10" t="str">
        <f>Tableau1[[#This Row],[DOI]]</f>
        <v>doi: 10.1097/OPX.0000000000001126</v>
      </c>
      <c r="AC9146" s="13" t="str">
        <f>Tableau1[[#This Row],[Authors]]&amp;", "&amp;Tableau1[[#This Row],[Title]]&amp;" "&amp;Tableau1[[#This Row],[Journal]]&amp;". "&amp;Tableau1[[#This Row],[Year]]</f>
        <v>Kilvington S, Winterton L., Fibrous Catalyst-Enhanced Acanthamoeba Disinfection by Hydrogen Peroxide. Optom Vis Sci. 2017</v>
      </c>
    </row>
    <row r="9147" spans="1:29" x14ac:dyDescent="0.3">
      <c r="A9147">
        <v>10006</v>
      </c>
      <c r="B9147" t="s">
        <v>12528</v>
      </c>
      <c r="C9147" t="s">
        <v>22697</v>
      </c>
      <c r="D9147" t="s">
        <v>32976</v>
      </c>
      <c r="E9147" t="s">
        <v>2440</v>
      </c>
      <c r="F9147" s="10"/>
      <c r="G9147">
        <v>2017</v>
      </c>
      <c r="J9147">
        <v>0.82428437877686322</v>
      </c>
      <c r="L9147" t="s">
        <v>44263</v>
      </c>
      <c r="M9147">
        <v>27498226</v>
      </c>
      <c r="Q9147" s="10"/>
      <c r="R9147" s="11">
        <f t="shared" si="284"/>
        <v>0</v>
      </c>
      <c r="U9147" s="11">
        <f t="shared" si="285"/>
        <v>0</v>
      </c>
      <c r="Y9147" s="11">
        <f>IF(SUM(Tableau1[[#This Row],[Other access]:[Sci-hub access]])&gt;=1,1,0)</f>
        <v>0</v>
      </c>
      <c r="Z9147" s="12">
        <f>IF(OR(Tableau1[[#This Row],[Access R1 + S1+ T1 ]]&gt;=1,Tableau1[[#This Row],[Access V1 +W1 + X1]]&gt;=1),1,0)</f>
        <v>0</v>
      </c>
      <c r="AB9147" s="10" t="str">
        <f>Tableau1[[#This Row],[DOI]]</f>
        <v>doi: 10.1016/j.exer.2016.08.001</v>
      </c>
      <c r="AC9147" s="13" t="str">
        <f>Tableau1[[#This Row],[Authors]]&amp;", "&amp;Tableau1[[#This Row],[Title]]&amp;" "&amp;Tableau1[[#This Row],[Journal]]&amp;". "&amp;Tableau1[[#This Row],[Year]]</f>
        <v>Carreon TA, Edwards G, Wang H, Bhattacharya SK., Segmental outflow of aqueous humor in mouse and human. Exp Eye Res. 2017</v>
      </c>
    </row>
    <row r="9148" spans="1:29" ht="28.8" x14ac:dyDescent="0.3">
      <c r="A9148">
        <v>5704</v>
      </c>
      <c r="B9148" t="s">
        <v>8735</v>
      </c>
      <c r="C9148" t="s">
        <v>18954</v>
      </c>
      <c r="D9148" t="s">
        <v>29165</v>
      </c>
      <c r="E9148" t="s">
        <v>2485</v>
      </c>
      <c r="F9148" s="10"/>
      <c r="G9148">
        <v>2017</v>
      </c>
      <c r="J9148">
        <v>0.82447954467756712</v>
      </c>
      <c r="L9148" t="s">
        <v>40087</v>
      </c>
      <c r="M9148">
        <v>28296613</v>
      </c>
      <c r="Q9148" s="10"/>
      <c r="R9148" s="11">
        <f t="shared" si="284"/>
        <v>0</v>
      </c>
      <c r="U9148" s="11">
        <f t="shared" si="285"/>
        <v>0</v>
      </c>
      <c r="Y9148" s="11">
        <f>IF(SUM(Tableau1[[#This Row],[Other access]:[Sci-hub access]])&gt;=1,1,0)</f>
        <v>0</v>
      </c>
      <c r="Z9148" s="12">
        <f>IF(OR(Tableau1[[#This Row],[Access R1 + S1+ T1 ]]&gt;=1,Tableau1[[#This Row],[Access V1 +W1 + X1]]&gt;=1),1,0)</f>
        <v>0</v>
      </c>
      <c r="AB9148" s="10" t="str">
        <f>Tableau1[[#This Row],[DOI]]</f>
        <v>doi: 10.1056/NEJMoa1608368</v>
      </c>
      <c r="AC9148" s="13" t="str">
        <f>Tableau1[[#This Row],[Authors]]&amp;", "&amp;Tableau1[[#This Row],[Title]]&amp;" "&amp;Tableau1[[#This Row],[Journal]]&amp;". "&amp;Tableau1[[#This Row],[Year]]</f>
        <v>Mandai M, Watanabe A, Kurimoto Y, Hirami Y, Morinaga C, Daimon T, Fujihara M, Akimaru H, Sakai N, Shibata Y, Terada M, Nomiya Y, Tanishima S, Nakamura M, Kamao H, Sugita S, Onishi A, Ito T, Fujita K, Kawamata S, Go MJ, Shinohara C, et al., Autologous Induced Stem-Cell-Derived Retinal Cells for Macular Degeneration. N Engl J Med. 2017</v>
      </c>
    </row>
    <row r="9149" spans="1:29" x14ac:dyDescent="0.3">
      <c r="A9149">
        <v>4728</v>
      </c>
      <c r="B9149" t="s">
        <v>434</v>
      </c>
      <c r="C9149" t="s">
        <v>435</v>
      </c>
      <c r="D9149" t="s">
        <v>436</v>
      </c>
      <c r="E9149" t="s">
        <v>2808</v>
      </c>
      <c r="F9149" s="10"/>
      <c r="G9149">
        <v>2017</v>
      </c>
      <c r="J9149">
        <v>0.82469086880798825</v>
      </c>
      <c r="L9149" t="s">
        <v>39144</v>
      </c>
      <c r="M9149">
        <v>28414538</v>
      </c>
      <c r="Q9149" s="10"/>
      <c r="R9149" s="11">
        <f t="shared" si="284"/>
        <v>0</v>
      </c>
      <c r="U9149" s="11">
        <f t="shared" si="285"/>
        <v>0</v>
      </c>
      <c r="Y9149" s="11">
        <f>IF(SUM(Tableau1[[#This Row],[Other access]:[Sci-hub access]])&gt;=1,1,0)</f>
        <v>0</v>
      </c>
      <c r="Z9149" s="12">
        <f>IF(OR(Tableau1[[#This Row],[Access R1 + S1+ T1 ]]&gt;=1,Tableau1[[#This Row],[Access V1 +W1 + X1]]&gt;=1),1,0)</f>
        <v>0</v>
      </c>
      <c r="AB9149" s="10" t="str">
        <f>Tableau1[[#This Row],[DOI]]</f>
        <v>doi: 10.12968/bjcn.2017.22.4.181</v>
      </c>
      <c r="AC9149" s="13" t="str">
        <f>Tableau1[[#This Row],[Authors]]&amp;", "&amp;Tableau1[[#This Row],[Title]]&amp;" "&amp;Tableau1[[#This Row],[Journal]]&amp;". "&amp;Tableau1[[#This Row],[Year]]</f>
        <v>Critchlow D., Part 3: Impact of systemic conditions and medications on oral health. Br J Community Nurs. 2017</v>
      </c>
    </row>
    <row r="9150" spans="1:29" x14ac:dyDescent="0.3">
      <c r="A9150">
        <v>3961</v>
      </c>
      <c r="B9150" t="s">
        <v>7115</v>
      </c>
      <c r="C9150" t="s">
        <v>17352</v>
      </c>
      <c r="D9150" t="s">
        <v>27542</v>
      </c>
      <c r="E9150" t="s">
        <v>2441</v>
      </c>
      <c r="F9150" s="10"/>
      <c r="G9150">
        <v>2017</v>
      </c>
      <c r="J9150">
        <v>0.82478452812168379</v>
      </c>
      <c r="L9150" t="s">
        <v>38402</v>
      </c>
      <c r="M9150">
        <v>28499748</v>
      </c>
      <c r="Q9150" s="10"/>
      <c r="R9150" s="11">
        <f t="shared" si="284"/>
        <v>0</v>
      </c>
      <c r="U9150" s="11">
        <f t="shared" si="285"/>
        <v>0</v>
      </c>
      <c r="Y9150" s="11">
        <f>IF(SUM(Tableau1[[#This Row],[Other access]:[Sci-hub access]])&gt;=1,1,0)</f>
        <v>0</v>
      </c>
      <c r="Z9150" s="12">
        <f>IF(OR(Tableau1[[#This Row],[Access R1 + S1+ T1 ]]&gt;=1,Tableau1[[#This Row],[Access V1 +W1 + X1]]&gt;=1),1,0)</f>
        <v>0</v>
      </c>
      <c r="AB9150" s="10" t="str">
        <f>Tableau1[[#This Row],[DOI]]</f>
        <v>doi: 10.1016/j.ophtha.2017.03.059</v>
      </c>
      <c r="AC9150" s="13" t="str">
        <f>Tableau1[[#This Row],[Authors]]&amp;", "&amp;Tableau1[[#This Row],[Title]]&amp;" "&amp;Tableau1[[#This Row],[Journal]]&amp;". "&amp;Tableau1[[#This Row],[Year]]</f>
        <v>Akagi T, Zangwill LM, Saunders LJ, Yarmohammadi A, Manalastas PIC, Suh MH, Girkin CA, Liebmann JM, Weinreb RN., Rates of Local Retinal Nerve Fiber Layer Thinning before and after Disc Hemorrhage in Glaucoma. Ophthalmology. 2017</v>
      </c>
    </row>
    <row r="9151" spans="1:29" x14ac:dyDescent="0.3">
      <c r="A9151">
        <v>9292</v>
      </c>
      <c r="B9151" t="s">
        <v>11873</v>
      </c>
      <c r="C9151" t="s">
        <v>22050</v>
      </c>
      <c r="D9151" t="s">
        <v>32317</v>
      </c>
      <c r="E9151" t="s">
        <v>2479</v>
      </c>
      <c r="F9151" s="10"/>
      <c r="G9151">
        <v>2017</v>
      </c>
      <c r="J9151">
        <v>0.82485982313374717</v>
      </c>
      <c r="L9151" t="e">
        <v>#VALUE!</v>
      </c>
      <c r="M9151">
        <v>27749450</v>
      </c>
      <c r="Q9151" s="10"/>
      <c r="R9151" s="11">
        <f t="shared" si="284"/>
        <v>0</v>
      </c>
      <c r="U9151" s="11">
        <f t="shared" si="285"/>
        <v>0</v>
      </c>
      <c r="Y9151" s="11">
        <f>IF(SUM(Tableau1[[#This Row],[Other access]:[Sci-hub access]])&gt;=1,1,0)</f>
        <v>0</v>
      </c>
      <c r="Z9151" s="12">
        <f>IF(OR(Tableau1[[#This Row],[Access R1 + S1+ T1 ]]&gt;=1,Tableau1[[#This Row],[Access V1 +W1 + X1]]&gt;=1),1,0)</f>
        <v>0</v>
      </c>
      <c r="AB9151" s="10" t="e">
        <f>Tableau1[[#This Row],[DOI]]</f>
        <v>#VALUE!</v>
      </c>
      <c r="AC9151" s="13" t="str">
        <f>Tableau1[[#This Row],[Authors]]&amp;", "&amp;Tableau1[[#This Row],[Title]]&amp;" "&amp;Tableau1[[#This Row],[Journal]]&amp;". "&amp;Tableau1[[#This Row],[Year]]</f>
        <v>Uçakhan ÖÖ, Bayraktutar B., Morphology of the Corneal Limbus Following Standard and Accelerated Corneal Collagen Cross-Linking (9 mW/cm2) for Keratoconus. Cornea. 2017</v>
      </c>
    </row>
    <row r="9152" spans="1:29" x14ac:dyDescent="0.3">
      <c r="A9152">
        <v>8837</v>
      </c>
      <c r="B9152" t="s">
        <v>11469</v>
      </c>
      <c r="C9152" t="s">
        <v>21653</v>
      </c>
      <c r="D9152" t="s">
        <v>31909</v>
      </c>
      <c r="E9152" t="s">
        <v>2445</v>
      </c>
      <c r="F9152" s="10"/>
      <c r="G9152">
        <v>2017</v>
      </c>
      <c r="J9152">
        <v>0.82492739708093776</v>
      </c>
      <c r="L9152" t="s">
        <v>43173</v>
      </c>
      <c r="M9152">
        <v>27828907</v>
      </c>
      <c r="Q9152" s="10"/>
      <c r="R9152" s="11">
        <f t="shared" si="284"/>
        <v>0</v>
      </c>
      <c r="U9152" s="11">
        <f t="shared" si="285"/>
        <v>0</v>
      </c>
      <c r="Y9152" s="11">
        <f>IF(SUM(Tableau1[[#This Row],[Other access]:[Sci-hub access]])&gt;=1,1,0)</f>
        <v>0</v>
      </c>
      <c r="Z9152" s="12">
        <f>IF(OR(Tableau1[[#This Row],[Access R1 + S1+ T1 ]]&gt;=1,Tableau1[[#This Row],[Access V1 +W1 + X1]]&gt;=1),1,0)</f>
        <v>0</v>
      </c>
      <c r="AB9152" s="10" t="str">
        <f>Tableau1[[#This Row],[DOI]]</f>
        <v>doi: 10.1097/IAE.0000000000001403</v>
      </c>
      <c r="AC9152" s="13" t="str">
        <f>Tableau1[[#This Row],[Authors]]&amp;", "&amp;Tableau1[[#This Row],[Title]]&amp;" "&amp;Tableau1[[#This Row],[Journal]]&amp;". "&amp;Tableau1[[#This Row],[Year]]</f>
        <v>Kang JW, Yoo R, Jo YH, Kim HC., CORRELATION OF MICROVASCULAR STRUCTURES ON OPTICAL COHERENCE TOMOGRAPHY ANGIOGRAPHY WITH VISUAL ACUITY IN RETINAL VEIN OCCLUSION. Retina. 2017</v>
      </c>
    </row>
    <row r="9153" spans="1:29" x14ac:dyDescent="0.3">
      <c r="A9153">
        <v>144</v>
      </c>
      <c r="B9153" t="s">
        <v>3407</v>
      </c>
      <c r="C9153" t="s">
        <v>13668</v>
      </c>
      <c r="D9153" t="s">
        <v>23827</v>
      </c>
      <c r="E9153" t="s">
        <v>2465</v>
      </c>
      <c r="F9153" s="10"/>
      <c r="G9153">
        <v>2017</v>
      </c>
      <c r="J9153">
        <v>0.82505683841687061</v>
      </c>
      <c r="L9153" t="s">
        <v>34660</v>
      </c>
      <c r="M9153">
        <v>29390262</v>
      </c>
      <c r="Q9153" s="10"/>
      <c r="R9153" s="11">
        <f t="shared" si="284"/>
        <v>0</v>
      </c>
      <c r="U9153" s="11">
        <f t="shared" si="285"/>
        <v>0</v>
      </c>
      <c r="Y9153" s="11">
        <f>IF(SUM(Tableau1[[#This Row],[Other access]:[Sci-hub access]])&gt;=1,1,0)</f>
        <v>0</v>
      </c>
      <c r="Z9153" s="12">
        <f>IF(OR(Tableau1[[#This Row],[Access R1 + S1+ T1 ]]&gt;=1,Tableau1[[#This Row],[Access V1 +W1 + X1]]&gt;=1),1,0)</f>
        <v>0</v>
      </c>
      <c r="AB9153" s="10" t="str">
        <f>Tableau1[[#This Row],[DOI]]</f>
        <v>doi: 10.1097/MD.0000000000008701</v>
      </c>
      <c r="AC9153" s="13" t="str">
        <f>Tableau1[[#This Row],[Authors]]&amp;", "&amp;Tableau1[[#This Row],[Title]]&amp;" "&amp;Tableau1[[#This Row],[Journal]]&amp;". "&amp;Tableau1[[#This Row],[Year]]</f>
        <v>Pan Q, Liu Y, Wang R, Chen T, Yang Z, Deng Y, Zhao Z, Hu X, Chen X, Wei W, Zhang Z, Wang Y, Zheng J, Ke Z., Treatment of Bacillus cereus endophthalmitis with endoscopy-assisted vitrectomy. Medicine (Baltimore). 2017</v>
      </c>
    </row>
    <row r="9154" spans="1:29" x14ac:dyDescent="0.3">
      <c r="A9154">
        <v>1644</v>
      </c>
      <c r="B9154" t="s">
        <v>4896</v>
      </c>
      <c r="C9154" t="s">
        <v>15146</v>
      </c>
      <c r="D9154" t="s">
        <v>25317</v>
      </c>
      <c r="E9154" t="s">
        <v>2511</v>
      </c>
      <c r="F9154" s="10"/>
      <c r="G9154">
        <v>2017</v>
      </c>
      <c r="J9154">
        <v>0.82511613547332796</v>
      </c>
      <c r="L9154" t="s">
        <v>36123</v>
      </c>
      <c r="M9154">
        <v>28905840</v>
      </c>
      <c r="Q9154" s="10"/>
      <c r="R9154" s="11">
        <f t="shared" ref="R9154:R9217" si="286">IF(SUM(N9154:Q9154)&gt;0,1,0)</f>
        <v>0</v>
      </c>
      <c r="U9154" s="11">
        <f t="shared" ref="U9154:U9217" si="287">IF(SUM(R9154,T9154)&gt;0,1,0)</f>
        <v>0</v>
      </c>
      <c r="Y9154" s="11">
        <f>IF(SUM(Tableau1[[#This Row],[Other access]:[Sci-hub access]])&gt;=1,1,0)</f>
        <v>0</v>
      </c>
      <c r="Z9154" s="12">
        <f>IF(OR(Tableau1[[#This Row],[Access R1 + S1+ T1 ]]&gt;=1,Tableau1[[#This Row],[Access V1 +W1 + X1]]&gt;=1),1,0)</f>
        <v>0</v>
      </c>
      <c r="AB9154" s="10" t="str">
        <f>Tableau1[[#This Row],[DOI]]</f>
        <v>doi: 10.4103/ijo.IJO_78_17</v>
      </c>
      <c r="AC9154" s="13" t="str">
        <f>Tableau1[[#This Row],[Authors]]&amp;", "&amp;Tableau1[[#This Row],[Title]]&amp;" "&amp;Tableau1[[#This Row],[Journal]]&amp;". "&amp;Tableau1[[#This Row],[Year]]</f>
        <v>Kumar DA, Agarwal A., Giant eyelid eccrine hidrocystoma-induced progressive ptosis in childhood. Indian J Ophthalmol. 2017</v>
      </c>
    </row>
    <row r="9155" spans="1:29" x14ac:dyDescent="0.3">
      <c r="A9155">
        <v>5255</v>
      </c>
      <c r="B9155" t="s">
        <v>8321</v>
      </c>
      <c r="C9155" t="s">
        <v>18545</v>
      </c>
      <c r="D9155" t="s">
        <v>28751</v>
      </c>
      <c r="E9155" t="s">
        <v>34193</v>
      </c>
      <c r="F9155" s="10"/>
      <c r="G9155">
        <v>2017</v>
      </c>
      <c r="J9155">
        <v>0.82546247072727397</v>
      </c>
      <c r="L9155" t="e">
        <v>#VALUE!</v>
      </c>
      <c r="M9155">
        <v>28356705</v>
      </c>
      <c r="Q9155" s="10"/>
      <c r="R9155" s="11">
        <f t="shared" si="286"/>
        <v>0</v>
      </c>
      <c r="U9155" s="11">
        <f t="shared" si="287"/>
        <v>0</v>
      </c>
      <c r="Y9155" s="11">
        <f>IF(SUM(Tableau1[[#This Row],[Other access]:[Sci-hub access]])&gt;=1,1,0)</f>
        <v>0</v>
      </c>
      <c r="Z9155" s="12">
        <f>IF(OR(Tableau1[[#This Row],[Access R1 + S1+ T1 ]]&gt;=1,Tableau1[[#This Row],[Access V1 +W1 + X1]]&gt;=1),1,0)</f>
        <v>0</v>
      </c>
      <c r="AB9155" s="10" t="e">
        <f>Tableau1[[#This Row],[DOI]]</f>
        <v>#VALUE!</v>
      </c>
      <c r="AC9155" s="13" t="str">
        <f>Tableau1[[#This Row],[Authors]]&amp;", "&amp;Tableau1[[#This Row],[Title]]&amp;" "&amp;Tableau1[[#This Row],[Journal]]&amp;". "&amp;Tableau1[[#This Row],[Year]]</f>
        <v>Dias MS, Hamel CP, Meunier I, Varin J, Blanchard S, Boyard F, Sahel JA, Zeitz C., Novel splice-site mutation in TTLL5 causes cone dystrophy in a consanguineous family. Mol Vis. 2017</v>
      </c>
    </row>
    <row r="9156" spans="1:29" ht="28.8" x14ac:dyDescent="0.3">
      <c r="A9156">
        <v>8766</v>
      </c>
      <c r="B9156" t="s">
        <v>1820</v>
      </c>
      <c r="C9156" t="s">
        <v>1821</v>
      </c>
      <c r="D9156" t="s">
        <v>1822</v>
      </c>
      <c r="E9156" t="s">
        <v>2928</v>
      </c>
      <c r="F9156" s="10"/>
      <c r="G9156">
        <v>2017</v>
      </c>
      <c r="J9156">
        <v>0.82557927590539115</v>
      </c>
      <c r="L9156" t="s">
        <v>43102</v>
      </c>
      <c r="M9156">
        <v>27844165</v>
      </c>
      <c r="Q9156" s="10"/>
      <c r="R9156" s="11">
        <f t="shared" si="286"/>
        <v>0</v>
      </c>
      <c r="U9156" s="11">
        <f t="shared" si="287"/>
        <v>0</v>
      </c>
      <c r="Y9156" s="11">
        <f>IF(SUM(Tableau1[[#This Row],[Other access]:[Sci-hub access]])&gt;=1,1,0)</f>
        <v>0</v>
      </c>
      <c r="Z9156" s="12">
        <f>IF(OR(Tableau1[[#This Row],[Access R1 + S1+ T1 ]]&gt;=1,Tableau1[[#This Row],[Access V1 +W1 + X1]]&gt;=1),1,0)</f>
        <v>0</v>
      </c>
      <c r="AB9156" s="10" t="str">
        <f>Tableau1[[#This Row],[DOI]]</f>
        <v>doi: 10.1007/s00415-016-8333-7</v>
      </c>
      <c r="AC9156" s="13" t="str">
        <f>Tableau1[[#This Row],[Authors]]&amp;", "&amp;Tableau1[[#This Row],[Title]]&amp;" "&amp;Tableau1[[#This Row],[Journal]]&amp;". "&amp;Tableau1[[#This Row],[Year]]</f>
        <v>Havla J, Kümpfel T, Schinner R, Spadaro M, Schuh E, Meinl E, Hohlfeld R, Outteryck O., Myelin-oligodendrocyte-glycoprotein (MOG) autoantibodies as potential markers of severe optic neuritis and subclinical retinal axonal degeneration. J Neurol. 2017</v>
      </c>
    </row>
    <row r="9157" spans="1:29" x14ac:dyDescent="0.3">
      <c r="A9157">
        <v>5801</v>
      </c>
      <c r="B9157" t="s">
        <v>8822</v>
      </c>
      <c r="C9157" t="s">
        <v>19039</v>
      </c>
      <c r="D9157" t="s">
        <v>29252</v>
      </c>
      <c r="E9157" t="s">
        <v>2561</v>
      </c>
      <c r="F9157" s="10"/>
      <c r="G9157">
        <v>2017</v>
      </c>
      <c r="J9157">
        <v>0.82562254824386239</v>
      </c>
      <c r="L9157" t="s">
        <v>40183</v>
      </c>
      <c r="M9157">
        <v>28284112</v>
      </c>
      <c r="Q9157" s="10"/>
      <c r="R9157" s="11">
        <f t="shared" si="286"/>
        <v>0</v>
      </c>
      <c r="U9157" s="11">
        <f t="shared" si="287"/>
        <v>0</v>
      </c>
      <c r="Y9157" s="11">
        <f>IF(SUM(Tableau1[[#This Row],[Other access]:[Sci-hub access]])&gt;=1,1,0)</f>
        <v>0</v>
      </c>
      <c r="Z9157" s="12">
        <f>IF(OR(Tableau1[[#This Row],[Access R1 + S1+ T1 ]]&gt;=1,Tableau1[[#This Row],[Access V1 +W1 + X1]]&gt;=1),1,0)</f>
        <v>0</v>
      </c>
      <c r="AB9157" s="10" t="str">
        <f>Tableau1[[#This Row],[DOI]]</f>
        <v>doi: 10.1016/j.clineuro.2017.03.002</v>
      </c>
      <c r="AC9157" s="13" t="str">
        <f>Tableau1[[#This Row],[Authors]]&amp;", "&amp;Tableau1[[#This Row],[Title]]&amp;" "&amp;Tableau1[[#This Row],[Journal]]&amp;". "&amp;Tableau1[[#This Row],[Year]]</f>
        <v>Linsler S, Quack F, Schwerdtfeger K, Oertel J., Prognosis of pituitary adenomas in the early 1970s and today-Is there a benefit of modern surgical techniques and treatment modalities? Clin Neurol Neurosurg. 2017</v>
      </c>
    </row>
    <row r="9158" spans="1:29" ht="28.8" x14ac:dyDescent="0.3">
      <c r="A9158">
        <v>174</v>
      </c>
      <c r="B9158" t="s">
        <v>3437</v>
      </c>
      <c r="C9158" t="s">
        <v>13698</v>
      </c>
      <c r="D9158" t="s">
        <v>23857</v>
      </c>
      <c r="E9158" t="s">
        <v>2451</v>
      </c>
      <c r="F9158" s="10"/>
      <c r="G9158">
        <v>2018</v>
      </c>
      <c r="J9158">
        <v>0.8256245604654967</v>
      </c>
      <c r="L9158" t="s">
        <v>34690</v>
      </c>
      <c r="M9158">
        <v>29373604</v>
      </c>
      <c r="Q9158" s="10"/>
      <c r="R9158" s="11">
        <f t="shared" si="286"/>
        <v>0</v>
      </c>
      <c r="U9158" s="11">
        <f t="shared" si="287"/>
        <v>0</v>
      </c>
      <c r="Y9158" s="11">
        <f>IF(SUM(Tableau1[[#This Row],[Other access]:[Sci-hub access]])&gt;=1,1,0)</f>
        <v>0</v>
      </c>
      <c r="Z9158" s="12">
        <f>IF(OR(Tableau1[[#This Row],[Access R1 + S1+ T1 ]]&gt;=1,Tableau1[[#This Row],[Access V1 +W1 + X1]]&gt;=1),1,0)</f>
        <v>0</v>
      </c>
      <c r="AB9158" s="10" t="str">
        <f>Tableau1[[#This Row],[DOI]]</f>
        <v>doi: 10.1371/journal.pone.0191862</v>
      </c>
      <c r="AC9158" s="13" t="str">
        <f>Tableau1[[#This Row],[Authors]]&amp;", "&amp;Tableau1[[#This Row],[Title]]&amp;" "&amp;Tableau1[[#This Row],[Journal]]&amp;". "&amp;Tableau1[[#This Row],[Year]]</f>
        <v>Sakamoto M, Matsumoto Y, Mori S, Ueda K, Inoue Y, Kurimoto T, Kanamori A, Yamada Y, Nakamura M., Excessive scleral shrinkage, rather than choroidal thickening, is a major contributor to the development of hypotony maculopathy after trabeculectomy. PLoS One. 2018</v>
      </c>
    </row>
    <row r="9159" spans="1:29" x14ac:dyDescent="0.3">
      <c r="A9159">
        <v>6941</v>
      </c>
      <c r="B9159" t="s">
        <v>9810</v>
      </c>
      <c r="C9159" t="s">
        <v>20013</v>
      </c>
      <c r="D9159" t="s">
        <v>30244</v>
      </c>
      <c r="E9159" t="s">
        <v>2583</v>
      </c>
      <c r="F9159" s="10"/>
      <c r="G9159">
        <v>2017</v>
      </c>
      <c r="J9159">
        <v>0.82569481130332545</v>
      </c>
      <c r="L9159" t="s">
        <v>41299</v>
      </c>
      <c r="M9159">
        <v>28144918</v>
      </c>
      <c r="Q9159" s="10"/>
      <c r="R9159" s="11">
        <f t="shared" si="286"/>
        <v>0</v>
      </c>
      <c r="U9159" s="11">
        <f t="shared" si="287"/>
        <v>0</v>
      </c>
      <c r="Y9159" s="11">
        <f>IF(SUM(Tableau1[[#This Row],[Other access]:[Sci-hub access]])&gt;=1,1,0)</f>
        <v>0</v>
      </c>
      <c r="Z9159" s="12">
        <f>IF(OR(Tableau1[[#This Row],[Access R1 + S1+ T1 ]]&gt;=1,Tableau1[[#This Row],[Access V1 +W1 + X1]]&gt;=1),1,0)</f>
        <v>0</v>
      </c>
      <c r="AB9159" s="10" t="str">
        <f>Tableau1[[#This Row],[DOI]]</f>
        <v>doi: 10.1007/s12325-017-0483-1</v>
      </c>
      <c r="AC9159" s="13" t="str">
        <f>Tableau1[[#This Row],[Authors]]&amp;", "&amp;Tableau1[[#This Row],[Title]]&amp;" "&amp;Tableau1[[#This Row],[Journal]]&amp;". "&amp;Tableau1[[#This Row],[Year]]</f>
        <v>Johnston RL, Carius HJ, Skelly A, Ferreira A, Milnes F, Mitchell P., A Retrospective Study of Ranibizumab Treatment Regimens for Neovascular Age-Related Macular Degeneration (nAMD) in Australia and the United Kingdom. Adv Ther. 2017</v>
      </c>
    </row>
    <row r="9160" spans="1:29" x14ac:dyDescent="0.3">
      <c r="A9160">
        <v>1934</v>
      </c>
      <c r="B9160" t="s">
        <v>5176</v>
      </c>
      <c r="C9160" t="s">
        <v>15422</v>
      </c>
      <c r="D9160" t="s">
        <v>25598</v>
      </c>
      <c r="E9160" t="s">
        <v>34070</v>
      </c>
      <c r="F9160" s="10"/>
      <c r="G9160">
        <v>2017</v>
      </c>
      <c r="J9160">
        <v>0.8257019696936363</v>
      </c>
      <c r="L9160" t="s">
        <v>36405</v>
      </c>
      <c r="M9160">
        <v>28846093</v>
      </c>
      <c r="Q9160" s="10"/>
      <c r="R9160" s="11">
        <f t="shared" si="286"/>
        <v>0</v>
      </c>
      <c r="U9160" s="11">
        <f t="shared" si="287"/>
        <v>0</v>
      </c>
      <c r="Y9160" s="11">
        <f>IF(SUM(Tableau1[[#This Row],[Other access]:[Sci-hub access]])&gt;=1,1,0)</f>
        <v>0</v>
      </c>
      <c r="Z9160" s="12">
        <f>IF(OR(Tableau1[[#This Row],[Access R1 + S1+ T1 ]]&gt;=1,Tableau1[[#This Row],[Access V1 +W1 + X1]]&gt;=1),1,0)</f>
        <v>0</v>
      </c>
      <c r="AB9160" s="10" t="str">
        <f>Tableau1[[#This Row],[DOI]]</f>
        <v>doi: 10.1038/ncb3599</v>
      </c>
      <c r="AC9160" s="13" t="str">
        <f>Tableau1[[#This Row],[Authors]]&amp;", "&amp;Tableau1[[#This Row],[Title]]&amp;" "&amp;Tableau1[[#This Row],[Journal]]&amp;". "&amp;Tableau1[[#This Row],[Year]]</f>
        <v>Shi X, Garcia G 3rd, Van De Weghe JC, McGorty R, Pazour GJ, Doherty D, Huang B, Reiter JF., Super-resolution microscopy reveals that disruption of ciliary transition-zone architecture causes Joubert syndrome. Nat Cell Biol. 2017</v>
      </c>
    </row>
    <row r="9161" spans="1:29" x14ac:dyDescent="0.3">
      <c r="A9161">
        <v>2708</v>
      </c>
      <c r="B9161" t="s">
        <v>5918</v>
      </c>
      <c r="C9161" t="s">
        <v>16164</v>
      </c>
      <c r="D9161" t="s">
        <v>26341</v>
      </c>
      <c r="E9161" t="s">
        <v>2451</v>
      </c>
      <c r="F9161" s="10"/>
      <c r="G9161">
        <v>2017</v>
      </c>
      <c r="J9161">
        <v>0.82570789063113315</v>
      </c>
      <c r="L9161" t="s">
        <v>37171</v>
      </c>
      <c r="M9161">
        <v>28700742</v>
      </c>
      <c r="Q9161" s="10"/>
      <c r="R9161" s="11">
        <f t="shared" si="286"/>
        <v>0</v>
      </c>
      <c r="U9161" s="11">
        <f t="shared" si="287"/>
        <v>0</v>
      </c>
      <c r="Y9161" s="11">
        <f>IF(SUM(Tableau1[[#This Row],[Other access]:[Sci-hub access]])&gt;=1,1,0)</f>
        <v>0</v>
      </c>
      <c r="Z9161" s="12">
        <f>IF(OR(Tableau1[[#This Row],[Access R1 + S1+ T1 ]]&gt;=1,Tableau1[[#This Row],[Access V1 +W1 + X1]]&gt;=1),1,0)</f>
        <v>0</v>
      </c>
      <c r="AB9161" s="10" t="str">
        <f>Tableau1[[#This Row],[DOI]]</f>
        <v>doi: 10.1371/journal.pone.0180949</v>
      </c>
      <c r="AC9161" s="13" t="str">
        <f>Tableau1[[#This Row],[Authors]]&amp;", "&amp;Tableau1[[#This Row],[Title]]&amp;" "&amp;Tableau1[[#This Row],[Journal]]&amp;". "&amp;Tableau1[[#This Row],[Year]]</f>
        <v>Zhang X, Low S, Kumari N, Wang J, Ang K, Yeo D, Yip CC, Tavintharan S, Sum CF, Lim SC., Direct medical cost associated with diabetic retinopathy severity in type 2 diabetes in Singapore. PLoS One. 2017</v>
      </c>
    </row>
    <row r="9162" spans="1:29" ht="28.8" x14ac:dyDescent="0.3">
      <c r="A9162">
        <v>2338</v>
      </c>
      <c r="B9162" t="s">
        <v>5566</v>
      </c>
      <c r="C9162" t="s">
        <v>15811</v>
      </c>
      <c r="D9162" t="s">
        <v>25988</v>
      </c>
      <c r="E9162" t="s">
        <v>3041</v>
      </c>
      <c r="F9162" s="10"/>
      <c r="G9162">
        <v>2017</v>
      </c>
      <c r="J9162">
        <v>0.82576709459594844</v>
      </c>
      <c r="L9162" t="s">
        <v>36803</v>
      </c>
      <c r="M9162">
        <v>28764925</v>
      </c>
      <c r="Q9162" s="10"/>
      <c r="R9162" s="11">
        <f t="shared" si="286"/>
        <v>0</v>
      </c>
      <c r="U9162" s="11">
        <f t="shared" si="287"/>
        <v>0</v>
      </c>
      <c r="Y9162" s="11">
        <f>IF(SUM(Tableau1[[#This Row],[Other access]:[Sci-hub access]])&gt;=1,1,0)</f>
        <v>0</v>
      </c>
      <c r="Z9162" s="12">
        <f>IF(OR(Tableau1[[#This Row],[Access R1 + S1+ T1 ]]&gt;=1,Tableau1[[#This Row],[Access V1 +W1 + X1]]&gt;=1),1,0)</f>
        <v>0</v>
      </c>
      <c r="AB9162" s="10" t="str">
        <f>Tableau1[[#This Row],[DOI]]</f>
        <v>doi: 10.1016/j.radonc.2017.07.012</v>
      </c>
      <c r="AC9162" s="13" t="str">
        <f>Tableau1[[#This Row],[Authors]]&amp;", "&amp;Tableau1[[#This Row],[Title]]&amp;" "&amp;Tableau1[[#This Row],[Journal]]&amp;". "&amp;Tableau1[[#This Row],[Year]]</f>
        <v>Weber DC, Abrunhosa-Branquinho A, Bolsi A, Kacperek A, Dendale R, Geismar D, Bachtiary B, Hall A, Heufelder J, Herfarth K, Debus J, Amichetti M, Krause M, Orecchia R, Vondracek V, Thariat J, Kajdrowicz T, Nilsson K, Grau C., Profile of European proton and carbon ion therapy centers assessed by the EORTC facility questionnaire. Radiother Oncol. 2017</v>
      </c>
    </row>
    <row r="9163" spans="1:29" x14ac:dyDescent="0.3">
      <c r="A9163">
        <v>4800</v>
      </c>
      <c r="B9163" t="s">
        <v>452</v>
      </c>
      <c r="C9163" t="s">
        <v>453</v>
      </c>
      <c r="D9163" t="s">
        <v>454</v>
      </c>
      <c r="E9163" t="s">
        <v>2843</v>
      </c>
      <c r="F9163" s="10"/>
      <c r="G9163">
        <v>2017</v>
      </c>
      <c r="J9163">
        <v>0.82585649487300161</v>
      </c>
      <c r="L9163" t="s">
        <v>39213</v>
      </c>
      <c r="M9163">
        <v>28404532</v>
      </c>
      <c r="Q9163" s="10"/>
      <c r="R9163" s="11">
        <f t="shared" si="286"/>
        <v>0</v>
      </c>
      <c r="U9163" s="11">
        <f t="shared" si="287"/>
        <v>0</v>
      </c>
      <c r="Y9163" s="11">
        <f>IF(SUM(Tableau1[[#This Row],[Other access]:[Sci-hub access]])&gt;=1,1,0)</f>
        <v>0</v>
      </c>
      <c r="Z9163" s="12">
        <f>IF(OR(Tableau1[[#This Row],[Access R1 + S1+ T1 ]]&gt;=1,Tableau1[[#This Row],[Access V1 +W1 + X1]]&gt;=1),1,0)</f>
        <v>0</v>
      </c>
      <c r="AB9163" s="10" t="str">
        <f>Tableau1[[#This Row],[DOI]]</f>
        <v>doi: 10.1016/j.puhe.2017.02.016</v>
      </c>
      <c r="AC9163" s="13" t="str">
        <f>Tableau1[[#This Row],[Authors]]&amp;", "&amp;Tableau1[[#This Row],[Title]]&amp;" "&amp;Tableau1[[#This Row],[Journal]]&amp;". "&amp;Tableau1[[#This Row],[Year]]</f>
        <v>John D, Parikh R., Cost-effectiveness and cost utility of community screening for glaucoma in urban India. Public Health. 2017</v>
      </c>
    </row>
    <row r="9164" spans="1:29" x14ac:dyDescent="0.3">
      <c r="A9164">
        <v>9395</v>
      </c>
      <c r="B9164" t="s">
        <v>11966</v>
      </c>
      <c r="C9164" t="s">
        <v>22141</v>
      </c>
      <c r="D9164" t="s">
        <v>32411</v>
      </c>
      <c r="E9164" t="s">
        <v>2471</v>
      </c>
      <c r="F9164" s="10"/>
      <c r="G9164">
        <v>2017</v>
      </c>
      <c r="J9164">
        <v>0.82588713963951776</v>
      </c>
      <c r="L9164" t="s">
        <v>43686</v>
      </c>
      <c r="M9164">
        <v>27709371</v>
      </c>
      <c r="Q9164" s="10"/>
      <c r="R9164" s="11">
        <f t="shared" si="286"/>
        <v>0</v>
      </c>
      <c r="U9164" s="11">
        <f t="shared" si="287"/>
        <v>0</v>
      </c>
      <c r="Y9164" s="11">
        <f>IF(SUM(Tableau1[[#This Row],[Other access]:[Sci-hub access]])&gt;=1,1,0)</f>
        <v>0</v>
      </c>
      <c r="Z9164" s="12">
        <f>IF(OR(Tableau1[[#This Row],[Access R1 + S1+ T1 ]]&gt;=1,Tableau1[[#This Row],[Access V1 +W1 + X1]]&gt;=1),1,0)</f>
        <v>0</v>
      </c>
      <c r="AB9164" s="10" t="str">
        <f>Tableau1[[#This Row],[DOI]]</f>
        <v>doi: 10.1007/s10792-016-0366-5</v>
      </c>
      <c r="AC9164" s="13" t="str">
        <f>Tableau1[[#This Row],[Authors]]&amp;", "&amp;Tableau1[[#This Row],[Title]]&amp;" "&amp;Tableau1[[#This Row],[Journal]]&amp;". "&amp;Tableau1[[#This Row],[Year]]</f>
        <v>Rabie HM, Malekifar P, Javadi MA, Roshandel D, Esfandiari H., Visual outcomes after lensectomy and iris claw artisan intraocular lens implantation in patients with Marfan syndrome. Int Ophthalmol. 2017</v>
      </c>
    </row>
    <row r="9165" spans="1:29" x14ac:dyDescent="0.3">
      <c r="A9165">
        <v>4876</v>
      </c>
      <c r="B9165" t="s">
        <v>7977</v>
      </c>
      <c r="C9165" t="s">
        <v>18206</v>
      </c>
      <c r="D9165" t="s">
        <v>28407</v>
      </c>
      <c r="E9165" t="s">
        <v>34223</v>
      </c>
      <c r="F9165" s="10"/>
      <c r="G9165">
        <v>2017</v>
      </c>
      <c r="J9165">
        <v>0.82592123002639517</v>
      </c>
      <c r="L9165" t="s">
        <v>39286</v>
      </c>
      <c r="M9165">
        <v>28395937</v>
      </c>
      <c r="Q9165" s="10"/>
      <c r="R9165" s="11">
        <f t="shared" si="286"/>
        <v>0</v>
      </c>
      <c r="U9165" s="11">
        <f t="shared" si="287"/>
        <v>0</v>
      </c>
      <c r="Y9165" s="11">
        <f>IF(SUM(Tableau1[[#This Row],[Other access]:[Sci-hub access]])&gt;=1,1,0)</f>
        <v>0</v>
      </c>
      <c r="Z9165" s="12">
        <f>IF(OR(Tableau1[[#This Row],[Access R1 + S1+ T1 ]]&gt;=1,Tableau1[[#This Row],[Access V1 +W1 + X1]]&gt;=1),1,0)</f>
        <v>0</v>
      </c>
      <c r="AB9165" s="10" t="str">
        <f>Tableau1[[#This Row],[DOI]]</f>
        <v>doi: 10.1016/j.pcd.2017.03.002</v>
      </c>
      <c r="AC9165" s="13" t="str">
        <f>Tableau1[[#This Row],[Authors]]&amp;", "&amp;Tableau1[[#This Row],[Title]]&amp;" "&amp;Tableau1[[#This Row],[Journal]]&amp;". "&amp;Tableau1[[#This Row],[Year]]</f>
        <v>Martín-Merino E, Fortuny J, Rivero-Ferrer E, Lind M, Garcia-Rodriguez LA., Risk factors for diabetic macular oedema in type 2 diabetes: A case-control study in a United Kingdom primary care setting. Prim Care Diabetes. 2017</v>
      </c>
    </row>
    <row r="9166" spans="1:29" x14ac:dyDescent="0.3">
      <c r="A9166">
        <v>4513</v>
      </c>
      <c r="B9166" t="s">
        <v>7636</v>
      </c>
      <c r="C9166" t="s">
        <v>17871</v>
      </c>
      <c r="D9166" t="s">
        <v>28065</v>
      </c>
      <c r="E9166" t="s">
        <v>2462</v>
      </c>
      <c r="F9166" s="10"/>
      <c r="G9166">
        <v>2017</v>
      </c>
      <c r="J9166">
        <v>0.8259901707917876</v>
      </c>
      <c r="L9166" t="s">
        <v>38931</v>
      </c>
      <c r="M9166">
        <v>28438153</v>
      </c>
      <c r="Q9166" s="10"/>
      <c r="R9166" s="11">
        <f t="shared" si="286"/>
        <v>0</v>
      </c>
      <c r="U9166" s="11">
        <f t="shared" si="287"/>
        <v>0</v>
      </c>
      <c r="Y9166" s="11">
        <f>IF(SUM(Tableau1[[#This Row],[Other access]:[Sci-hub access]])&gt;=1,1,0)</f>
        <v>0</v>
      </c>
      <c r="Z9166" s="12">
        <f>IF(OR(Tableau1[[#This Row],[Access R1 + S1+ T1 ]]&gt;=1,Tableau1[[#This Row],[Access V1 +W1 + X1]]&gt;=1),1,0)</f>
        <v>0</v>
      </c>
      <c r="AB9166" s="10" t="str">
        <f>Tableau1[[#This Row],[DOI]]</f>
        <v>doi: 10.1186/s12886-017-0448-9</v>
      </c>
      <c r="AC9166" s="13" t="str">
        <f>Tableau1[[#This Row],[Authors]]&amp;", "&amp;Tableau1[[#This Row],[Title]]&amp;" "&amp;Tableau1[[#This Row],[Journal]]&amp;". "&amp;Tableau1[[#This Row],[Year]]</f>
        <v>Liang L, Cui Z, Lu C, Hao Q, Zheng Y., Damage to the macula associated with LED-derived blue laser exposure: A case report. BMC Ophthalmol. 2017</v>
      </c>
    </row>
    <row r="9167" spans="1:29" x14ac:dyDescent="0.3">
      <c r="A9167">
        <v>278</v>
      </c>
      <c r="B9167" t="s">
        <v>3541</v>
      </c>
      <c r="C9167" t="s">
        <v>13802</v>
      </c>
      <c r="D9167" t="s">
        <v>23961</v>
      </c>
      <c r="E9167" t="s">
        <v>2538</v>
      </c>
      <c r="F9167" s="10"/>
      <c r="G9167">
        <v>2017</v>
      </c>
      <c r="J9167">
        <v>0.82603413217689414</v>
      </c>
      <c r="L9167" t="s">
        <v>34788</v>
      </c>
      <c r="M9167">
        <v>29279656</v>
      </c>
      <c r="Q9167" s="10"/>
      <c r="R9167" s="11">
        <f t="shared" si="286"/>
        <v>0</v>
      </c>
      <c r="U9167" s="11">
        <f t="shared" si="287"/>
        <v>0</v>
      </c>
      <c r="Y9167" s="11">
        <f>IF(SUM(Tableau1[[#This Row],[Other access]:[Sci-hub access]])&gt;=1,1,0)</f>
        <v>0</v>
      </c>
      <c r="Z9167" s="12">
        <f>IF(OR(Tableau1[[#This Row],[Access R1 + S1+ T1 ]]&gt;=1,Tableau1[[#This Row],[Access V1 +W1 + X1]]&gt;=1),1,0)</f>
        <v>0</v>
      </c>
      <c r="AB9167" s="10" t="str">
        <f>Tableau1[[#This Row],[DOI]]</f>
        <v>doi: 10.4103/meajo.MEAJO_168_16</v>
      </c>
      <c r="AC9167" s="13" t="str">
        <f>Tableau1[[#This Row],[Authors]]&amp;", "&amp;Tableau1[[#This Row],[Title]]&amp;" "&amp;Tableau1[[#This Row],[Journal]]&amp;". "&amp;Tableau1[[#This Row],[Year]]</f>
        <v>Mohammadi SF, Saeedi-Anari G, Ashrafi E, Mohammadi SM, Farzadfar F, Lashay A, Hashemi H., Prevalence and Major Causes of Visual Impairment in Iranian Adults: A Systematic Review. Middle East Afr J Ophthalmol. 2017</v>
      </c>
    </row>
    <row r="9168" spans="1:29" x14ac:dyDescent="0.3">
      <c r="A9168">
        <v>9894</v>
      </c>
      <c r="B9168" t="s">
        <v>12422</v>
      </c>
      <c r="C9168" t="s">
        <v>22592</v>
      </c>
      <c r="D9168" t="s">
        <v>32870</v>
      </c>
      <c r="E9168" t="s">
        <v>2541</v>
      </c>
      <c r="F9168" s="10"/>
      <c r="G9168">
        <v>2017</v>
      </c>
      <c r="J9168">
        <v>0.82614770488246403</v>
      </c>
      <c r="L9168" t="s">
        <v>44153</v>
      </c>
      <c r="M9168">
        <v>27548636</v>
      </c>
      <c r="Q9168" s="10"/>
      <c r="R9168" s="11">
        <f t="shared" si="286"/>
        <v>0</v>
      </c>
      <c r="U9168" s="11">
        <f t="shared" si="287"/>
        <v>0</v>
      </c>
      <c r="Y9168" s="11">
        <f>IF(SUM(Tableau1[[#This Row],[Other access]:[Sci-hub access]])&gt;=1,1,0)</f>
        <v>0</v>
      </c>
      <c r="Z9168" s="12">
        <f>IF(OR(Tableau1[[#This Row],[Access R1 + S1+ T1 ]]&gt;=1,Tableau1[[#This Row],[Access V1 +W1 + X1]]&gt;=1),1,0)</f>
        <v>0</v>
      </c>
      <c r="AB9168" s="10" t="str">
        <f>Tableau1[[#This Row],[DOI]]</f>
        <v>doi: 10.1097/WNO.0000000000000443</v>
      </c>
      <c r="AC9168" s="13" t="str">
        <f>Tableau1[[#This Row],[Authors]]&amp;", "&amp;Tableau1[[#This Row],[Title]]&amp;" "&amp;Tableau1[[#This Row],[Journal]]&amp;". "&amp;Tableau1[[#This Row],[Year]]</f>
        <v>Jiramongkolchai K, Bhatti MT, Fuchs HE, Cummings TE, Jiramongkolchai P, El-Dairi MA., Endodermal Cyst of the Third Nerve in a Child. J Neuroophthalmol. 2017</v>
      </c>
    </row>
    <row r="9169" spans="1:29" x14ac:dyDescent="0.3">
      <c r="A9169">
        <v>3836</v>
      </c>
      <c r="B9169" t="s">
        <v>7000</v>
      </c>
      <c r="C9169" t="s">
        <v>17239</v>
      </c>
      <c r="D9169" t="s">
        <v>27424</v>
      </c>
      <c r="E9169" t="s">
        <v>2644</v>
      </c>
      <c r="F9169" s="10"/>
      <c r="G9169">
        <v>2017</v>
      </c>
      <c r="J9169">
        <v>0.82654576442396432</v>
      </c>
      <c r="L9169" t="s">
        <v>38279</v>
      </c>
      <c r="M9169">
        <v>28523576</v>
      </c>
      <c r="Q9169" s="10"/>
      <c r="R9169" s="11">
        <f t="shared" si="286"/>
        <v>0</v>
      </c>
      <c r="U9169" s="11">
        <f t="shared" si="287"/>
        <v>0</v>
      </c>
      <c r="Y9169" s="11">
        <f>IF(SUM(Tableau1[[#This Row],[Other access]:[Sci-hub access]])&gt;=1,1,0)</f>
        <v>0</v>
      </c>
      <c r="Z9169" s="12">
        <f>IF(OR(Tableau1[[#This Row],[Access R1 + S1+ T1 ]]&gt;=1,Tableau1[[#This Row],[Access V1 +W1 + X1]]&gt;=1),1,0)</f>
        <v>0</v>
      </c>
      <c r="AB9169" s="10" t="str">
        <f>Tableau1[[#This Row],[DOI]]</f>
        <v>doi: 10.1007/s10620-017-4606-y</v>
      </c>
      <c r="AC9169" s="13" t="str">
        <f>Tableau1[[#This Row],[Authors]]&amp;", "&amp;Tableau1[[#This Row],[Title]]&amp;" "&amp;Tableau1[[#This Row],[Journal]]&amp;". "&amp;Tableau1[[#This Row],[Year]]</f>
        <v>Lee HJ, Kim JH, Kim SW, Joo HA, Lee HW, Kim YS, Park SJ, Hong SP, Kim TI, Kim WH, Kim YH, Cheon JH., Proteomic Analysis of Serum Amyloid A as a Potential Marker in Intestinal Behçet's Disease. Dig Dis Sci. 2017</v>
      </c>
    </row>
    <row r="9170" spans="1:29" x14ac:dyDescent="0.3">
      <c r="A9170">
        <v>4483</v>
      </c>
      <c r="B9170" t="s">
        <v>7607</v>
      </c>
      <c r="C9170" t="s">
        <v>17842</v>
      </c>
      <c r="D9170" t="s">
        <v>28036</v>
      </c>
      <c r="E9170" t="s">
        <v>2511</v>
      </c>
      <c r="F9170" s="10"/>
      <c r="G9170">
        <v>2017</v>
      </c>
      <c r="J9170">
        <v>0.8266238177977081</v>
      </c>
      <c r="L9170" t="s">
        <v>38902</v>
      </c>
      <c r="M9170">
        <v>28440260</v>
      </c>
      <c r="Q9170" s="10"/>
      <c r="R9170" s="11">
        <f t="shared" si="286"/>
        <v>0</v>
      </c>
      <c r="U9170" s="11">
        <f t="shared" si="287"/>
        <v>0</v>
      </c>
      <c r="Y9170" s="11">
        <f>IF(SUM(Tableau1[[#This Row],[Other access]:[Sci-hub access]])&gt;=1,1,0)</f>
        <v>0</v>
      </c>
      <c r="Z9170" s="12">
        <f>IF(OR(Tableau1[[#This Row],[Access R1 + S1+ T1 ]]&gt;=1,Tableau1[[#This Row],[Access V1 +W1 + X1]]&gt;=1),1,0)</f>
        <v>0</v>
      </c>
      <c r="AB9170" s="10" t="str">
        <f>Tableau1[[#This Row],[DOI]]</f>
        <v>doi: 10.4103/ijo.IJO_634_16</v>
      </c>
      <c r="AC9170" s="13" t="str">
        <f>Tableau1[[#This Row],[Authors]]&amp;", "&amp;Tableau1[[#This Row],[Title]]&amp;" "&amp;Tableau1[[#This Row],[Journal]]&amp;". "&amp;Tableau1[[#This Row],[Year]]</f>
        <v>Poornachandra B, Kumar VBM, Jayadev C, Dorelli SH, Yadav NK, Shetty R., Immortal Ozurdex: A 10-month follow-up of an intralenticular implant. Indian J Ophthalmol. 2017</v>
      </c>
    </row>
    <row r="9171" spans="1:29" x14ac:dyDescent="0.3">
      <c r="A9171">
        <v>1419</v>
      </c>
      <c r="B9171" t="s">
        <v>4677</v>
      </c>
      <c r="C9171" t="s">
        <v>14928</v>
      </c>
      <c r="D9171" t="s">
        <v>25098</v>
      </c>
      <c r="E9171" t="s">
        <v>2465</v>
      </c>
      <c r="F9171" s="10"/>
      <c r="G9171">
        <v>2017</v>
      </c>
      <c r="J9171">
        <v>0.82665328092219403</v>
      </c>
      <c r="L9171" t="s">
        <v>35900</v>
      </c>
      <c r="M9171">
        <v>28953639</v>
      </c>
      <c r="Q9171" s="10"/>
      <c r="R9171" s="11">
        <f t="shared" si="286"/>
        <v>0</v>
      </c>
      <c r="U9171" s="11">
        <f t="shared" si="287"/>
        <v>0</v>
      </c>
      <c r="Y9171" s="11">
        <f>IF(SUM(Tableau1[[#This Row],[Other access]:[Sci-hub access]])&gt;=1,1,0)</f>
        <v>0</v>
      </c>
      <c r="Z9171" s="12">
        <f>IF(OR(Tableau1[[#This Row],[Access R1 + S1+ T1 ]]&gt;=1,Tableau1[[#This Row],[Access V1 +W1 + X1]]&gt;=1),1,0)</f>
        <v>0</v>
      </c>
      <c r="AB9171" s="10" t="str">
        <f>Tableau1[[#This Row],[DOI]]</f>
        <v>doi: 10.1097/MD.0000000000008119</v>
      </c>
      <c r="AC9171" s="13" t="str">
        <f>Tableau1[[#This Row],[Authors]]&amp;", "&amp;Tableau1[[#This Row],[Title]]&amp;" "&amp;Tableau1[[#This Row],[Journal]]&amp;". "&amp;Tableau1[[#This Row],[Year]]</f>
        <v>Yang C, Li X, Zhang G, Lan J, Zhang Y, Chu H, Li J, Xie W, Wang S, Yan L, Zeng J., Comparison of perceptual eye positions among patients with different degrees of anisometropia. Medicine (Baltimore). 2017</v>
      </c>
    </row>
    <row r="9172" spans="1:29" x14ac:dyDescent="0.3">
      <c r="A9172">
        <v>1473</v>
      </c>
      <c r="B9172" t="s">
        <v>4730</v>
      </c>
      <c r="C9172" t="s">
        <v>14980</v>
      </c>
      <c r="D9172" t="s">
        <v>25151</v>
      </c>
      <c r="E9172" t="s">
        <v>2939</v>
      </c>
      <c r="F9172" s="10"/>
      <c r="G9172">
        <v>2017</v>
      </c>
      <c r="J9172">
        <v>0.82682461839751464</v>
      </c>
      <c r="L9172" t="s">
        <v>35954</v>
      </c>
      <c r="M9172">
        <v>28938397</v>
      </c>
      <c r="Q9172" s="10"/>
      <c r="R9172" s="11">
        <f t="shared" si="286"/>
        <v>0</v>
      </c>
      <c r="U9172" s="11">
        <f t="shared" si="287"/>
        <v>0</v>
      </c>
      <c r="Y9172" s="11">
        <f>IF(SUM(Tableau1[[#This Row],[Other access]:[Sci-hub access]])&gt;=1,1,0)</f>
        <v>0</v>
      </c>
      <c r="Z9172" s="12">
        <f>IF(OR(Tableau1[[#This Row],[Access R1 + S1+ T1 ]]&gt;=1,Tableau1[[#This Row],[Access V1 +W1 + X1]]&gt;=1),1,0)</f>
        <v>0</v>
      </c>
      <c r="AB9172" s="10" t="str">
        <f>Tableau1[[#This Row],[DOI]]</f>
        <v>doi: 10.1210/jc.2017-01349</v>
      </c>
      <c r="AC9172" s="13" t="str">
        <f>Tableau1[[#This Row],[Authors]]&amp;", "&amp;Tableau1[[#This Row],[Title]]&amp;" "&amp;Tableau1[[#This Row],[Journal]]&amp;". "&amp;Tableau1[[#This Row],[Year]]</f>
        <v>Fang S, Huang Y, Zhong S, Li Y, Zhang Y, Li Y, Sun J, Liu X, Wang Y, Zhang S, Xu T, Sun X, Gu P, Li D, Zhou H, Li B, Fan X., Regulation of Orbital Fibrosis and Adipogenesis by Pathogenic Th17 Cells in Graves Orbitopathy. J Clin Endocrinol Metab. 2017</v>
      </c>
    </row>
    <row r="9173" spans="1:29" x14ac:dyDescent="0.3">
      <c r="A9173">
        <v>3789</v>
      </c>
      <c r="B9173" t="s">
        <v>6957</v>
      </c>
      <c r="C9173" t="s">
        <v>17197</v>
      </c>
      <c r="D9173" t="s">
        <v>27381</v>
      </c>
      <c r="E9173" t="s">
        <v>2462</v>
      </c>
      <c r="F9173" s="10"/>
      <c r="G9173">
        <v>2017</v>
      </c>
      <c r="J9173">
        <v>0.82686471466991762</v>
      </c>
      <c r="L9173" t="s">
        <v>38233</v>
      </c>
      <c r="M9173">
        <v>28532448</v>
      </c>
      <c r="Q9173" s="10"/>
      <c r="R9173" s="11">
        <f t="shared" si="286"/>
        <v>0</v>
      </c>
      <c r="U9173" s="11">
        <f t="shared" si="287"/>
        <v>0</v>
      </c>
      <c r="Y9173" s="11">
        <f>IF(SUM(Tableau1[[#This Row],[Other access]:[Sci-hub access]])&gt;=1,1,0)</f>
        <v>0</v>
      </c>
      <c r="Z9173" s="12">
        <f>IF(OR(Tableau1[[#This Row],[Access R1 + S1+ T1 ]]&gt;=1,Tableau1[[#This Row],[Access V1 +W1 + X1]]&gt;=1),1,0)</f>
        <v>0</v>
      </c>
      <c r="AB9173" s="10" t="str">
        <f>Tableau1[[#This Row],[DOI]]</f>
        <v>doi: 10.1186/s12886-017-0469-4</v>
      </c>
      <c r="AC9173" s="13" t="str">
        <f>Tableau1[[#This Row],[Authors]]&amp;", "&amp;Tableau1[[#This Row],[Title]]&amp;" "&amp;Tableau1[[#This Row],[Journal]]&amp;". "&amp;Tableau1[[#This Row],[Year]]</f>
        <v>Li S, Deng G, Liu J, Ma Y, Lu H., The effects of a treatment combination of anti-VEGF injections, laser coagulation and cryotherapy on patients with type 3 Coat's disease. BMC Ophthalmol. 2017</v>
      </c>
    </row>
    <row r="9174" spans="1:29" x14ac:dyDescent="0.3">
      <c r="A9174">
        <v>9922</v>
      </c>
      <c r="B9174" t="s">
        <v>12449</v>
      </c>
      <c r="C9174" t="s">
        <v>22619</v>
      </c>
      <c r="D9174" t="s">
        <v>32897</v>
      </c>
      <c r="E9174" t="s">
        <v>2438</v>
      </c>
      <c r="F9174" s="10"/>
      <c r="G9174">
        <v>2017</v>
      </c>
      <c r="J9174">
        <v>0.82696774798880945</v>
      </c>
      <c r="L9174" t="s">
        <v>44181</v>
      </c>
      <c r="M9174">
        <v>27539089</v>
      </c>
      <c r="Q9174" s="10"/>
      <c r="R9174" s="11">
        <f t="shared" si="286"/>
        <v>0</v>
      </c>
      <c r="U9174" s="11">
        <f t="shared" si="287"/>
        <v>0</v>
      </c>
      <c r="Y9174" s="11">
        <f>IF(SUM(Tableau1[[#This Row],[Other access]:[Sci-hub access]])&gt;=1,1,0)</f>
        <v>0</v>
      </c>
      <c r="Z9174" s="12">
        <f>IF(OR(Tableau1[[#This Row],[Access R1 + S1+ T1 ]]&gt;=1,Tableau1[[#This Row],[Access V1 +W1 + X1]]&gt;=1),1,0)</f>
        <v>0</v>
      </c>
      <c r="AB9174" s="10" t="str">
        <f>Tableau1[[#This Row],[DOI]]</f>
        <v>doi: 10.1136/bjophthalmol-2016-308806</v>
      </c>
      <c r="AC9174" s="13" t="str">
        <f>Tableau1[[#This Row],[Authors]]&amp;", "&amp;Tableau1[[#This Row],[Title]]&amp;" "&amp;Tableau1[[#This Row],[Journal]]&amp;". "&amp;Tableau1[[#This Row],[Year]]</f>
        <v>Levison AL, Baynes KM, Lowder CY, Kaiser PK, Srivastava SK., Choroidal neovascularisation on optical coherence tomography angiography in punctate inner choroidopathy and multifocal choroiditis. Br J Ophthalmol. 2017</v>
      </c>
    </row>
    <row r="9175" spans="1:29" x14ac:dyDescent="0.3">
      <c r="A9175">
        <v>883</v>
      </c>
      <c r="B9175" t="s">
        <v>4146</v>
      </c>
      <c r="C9175" t="s">
        <v>14400</v>
      </c>
      <c r="D9175" t="s">
        <v>24566</v>
      </c>
      <c r="E9175" t="s">
        <v>2443</v>
      </c>
      <c r="F9175" s="10"/>
      <c r="G9175">
        <v>2017</v>
      </c>
      <c r="J9175">
        <v>0.82709145007080287</v>
      </c>
      <c r="L9175" t="s">
        <v>35371</v>
      </c>
      <c r="M9175">
        <v>29075763</v>
      </c>
      <c r="Q9175" s="10"/>
      <c r="R9175" s="11">
        <f t="shared" si="286"/>
        <v>0</v>
      </c>
      <c r="U9175" s="11">
        <f t="shared" si="287"/>
        <v>0</v>
      </c>
      <c r="Y9175" s="11">
        <f>IF(SUM(Tableau1[[#This Row],[Other access]:[Sci-hub access]])&gt;=1,1,0)</f>
        <v>0</v>
      </c>
      <c r="Z9175" s="12">
        <f>IF(OR(Tableau1[[#This Row],[Access R1 + S1+ T1 ]]&gt;=1,Tableau1[[#This Row],[Access V1 +W1 + X1]]&gt;=1),1,0)</f>
        <v>0</v>
      </c>
      <c r="AB9175" s="10" t="str">
        <f>Tableau1[[#This Row],[DOI]]</f>
        <v>doi: 10.1167/iovs.17-22452</v>
      </c>
      <c r="AC9175" s="13" t="str">
        <f>Tableau1[[#This Row],[Authors]]&amp;", "&amp;Tableau1[[#This Row],[Title]]&amp;" "&amp;Tableau1[[#This Row],[Journal]]&amp;". "&amp;Tableau1[[#This Row],[Year]]</f>
        <v>Lee JE, Yang HK, Kim JH, Hwang JM., Ocular Torsion According to Trochlear Nerve Absence in Unilateral Superior Oblique Palsy. Invest Ophthalmol Vis Sci. 2017</v>
      </c>
    </row>
    <row r="9176" spans="1:29" x14ac:dyDescent="0.3">
      <c r="A9176">
        <v>10814</v>
      </c>
      <c r="B9176" t="s">
        <v>13268</v>
      </c>
      <c r="C9176" t="s">
        <v>23430</v>
      </c>
      <c r="D9176" t="s">
        <v>33722</v>
      </c>
      <c r="E9176" t="s">
        <v>34490</v>
      </c>
      <c r="F9176" s="10"/>
      <c r="G9176">
        <v>2017</v>
      </c>
      <c r="J9176">
        <v>0.8271022199769853</v>
      </c>
      <c r="L9176" t="s">
        <v>45061</v>
      </c>
      <c r="M9176">
        <v>27008348</v>
      </c>
      <c r="Q9176" s="10"/>
      <c r="R9176" s="11">
        <f t="shared" si="286"/>
        <v>0</v>
      </c>
      <c r="U9176" s="11">
        <f t="shared" si="287"/>
        <v>0</v>
      </c>
      <c r="Y9176" s="11">
        <f>IF(SUM(Tableau1[[#This Row],[Other access]:[Sci-hub access]])&gt;=1,1,0)</f>
        <v>0</v>
      </c>
      <c r="Z9176" s="12">
        <f>IF(OR(Tableau1[[#This Row],[Access R1 + S1+ T1 ]]&gt;=1,Tableau1[[#This Row],[Access V1 +W1 + X1]]&gt;=1),1,0)</f>
        <v>0</v>
      </c>
      <c r="AB9176" s="10" t="str">
        <f>Tableau1[[#This Row],[DOI]]</f>
        <v>doi: 10.3109/09638288.2016.1160444</v>
      </c>
      <c r="AC9176" s="13" t="str">
        <f>Tableau1[[#This Row],[Authors]]&amp;", "&amp;Tableau1[[#This Row],[Title]]&amp;" "&amp;Tableau1[[#This Row],[Journal]]&amp;". "&amp;Tableau1[[#This Row],[Year]]</f>
        <v>Seamon B, DeFranco M, Thigpen M., Use of the Xbox Kinect virtual gaming system to improve gait, postural control and cognitive awareness in an individual with Progressive Supranuclear Palsy. Disabil Rehabil. 2017</v>
      </c>
    </row>
    <row r="9177" spans="1:29" x14ac:dyDescent="0.3">
      <c r="A9177">
        <v>85</v>
      </c>
      <c r="B9177" t="s">
        <v>3348</v>
      </c>
      <c r="C9177" t="s">
        <v>13609</v>
      </c>
      <c r="D9177" t="s">
        <v>23768</v>
      </c>
      <c r="E9177" t="s">
        <v>2538</v>
      </c>
      <c r="F9177" s="10"/>
      <c r="G9177">
        <v>2017</v>
      </c>
      <c r="J9177">
        <v>0.82718529932889606</v>
      </c>
      <c r="L9177" t="s">
        <v>34603</v>
      </c>
      <c r="M9177">
        <v>29422751</v>
      </c>
      <c r="Q9177" s="10"/>
      <c r="R9177" s="11">
        <f t="shared" si="286"/>
        <v>0</v>
      </c>
      <c r="U9177" s="11">
        <f t="shared" si="287"/>
        <v>0</v>
      </c>
      <c r="Y9177" s="11">
        <f>IF(SUM(Tableau1[[#This Row],[Other access]:[Sci-hub access]])&gt;=1,1,0)</f>
        <v>0</v>
      </c>
      <c r="Z9177" s="12">
        <f>IF(OR(Tableau1[[#This Row],[Access R1 + S1+ T1 ]]&gt;=1,Tableau1[[#This Row],[Access V1 +W1 + X1]]&gt;=1),1,0)</f>
        <v>0</v>
      </c>
      <c r="AB9177" s="10" t="str">
        <f>Tableau1[[#This Row],[DOI]]</f>
        <v>doi: 10.4103/meajo.MEAJO_232_16</v>
      </c>
      <c r="AC9177" s="13" t="str">
        <f>Tableau1[[#This Row],[Authors]]&amp;", "&amp;Tableau1[[#This Row],[Title]]&amp;" "&amp;Tableau1[[#This Row],[Journal]]&amp;". "&amp;Tableau1[[#This Row],[Year]]</f>
        <v>Marco S, Damji KF, Nazarali S, Rudnisky CJ., Cataract and Glaucoma Surgery: Endoscopic Cyclophotocoagulation versus Trabeculectomy. Middle East Afr J Ophthalmol. 2017</v>
      </c>
    </row>
    <row r="9178" spans="1:29" x14ac:dyDescent="0.3">
      <c r="A9178">
        <v>7702</v>
      </c>
      <c r="B9178" t="s">
        <v>10470</v>
      </c>
      <c r="C9178" t="s">
        <v>20666</v>
      </c>
      <c r="D9178" t="s">
        <v>30906</v>
      </c>
      <c r="E9178" t="s">
        <v>2702</v>
      </c>
      <c r="F9178" s="10"/>
      <c r="G9178">
        <v>2017</v>
      </c>
      <c r="J9178">
        <v>0.82729166080709804</v>
      </c>
      <c r="L9178" t="s">
        <v>42053</v>
      </c>
      <c r="M9178">
        <v>28061802</v>
      </c>
      <c r="Q9178" s="10"/>
      <c r="R9178" s="11">
        <f t="shared" si="286"/>
        <v>0</v>
      </c>
      <c r="U9178" s="11">
        <f t="shared" si="287"/>
        <v>0</v>
      </c>
      <c r="Y9178" s="11">
        <f>IF(SUM(Tableau1[[#This Row],[Other access]:[Sci-hub access]])&gt;=1,1,0)</f>
        <v>0</v>
      </c>
      <c r="Z9178" s="12">
        <f>IF(OR(Tableau1[[#This Row],[Access R1 + S1+ T1 ]]&gt;=1,Tableau1[[#This Row],[Access V1 +W1 + X1]]&gt;=1),1,0)</f>
        <v>0</v>
      </c>
      <c r="AB9178" s="10" t="str">
        <f>Tableau1[[#This Row],[DOI]]</f>
        <v>doi: 10.1186/s13256-016-1172-4</v>
      </c>
      <c r="AC9178" s="13" t="str">
        <f>Tableau1[[#This Row],[Authors]]&amp;", "&amp;Tableau1[[#This Row],[Title]]&amp;" "&amp;Tableau1[[#This Row],[Journal]]&amp;". "&amp;Tableau1[[#This Row],[Year]]</f>
        <v>Arai N, Inaba M, Ichijyo T, Kagami H, Mine Y., Thyrotropin-producing pituitary adenoma simultaneously existing with Graves' disease: a case report. J Med Case Rep. 2017</v>
      </c>
    </row>
    <row r="9179" spans="1:29" x14ac:dyDescent="0.3">
      <c r="A9179">
        <v>9558</v>
      </c>
      <c r="B9179" t="s">
        <v>2032</v>
      </c>
      <c r="C9179" t="s">
        <v>2033</v>
      </c>
      <c r="D9179" t="s">
        <v>2034</v>
      </c>
      <c r="E9179" t="s">
        <v>2739</v>
      </c>
      <c r="F9179" s="10"/>
      <c r="G9179">
        <v>2017</v>
      </c>
      <c r="J9179">
        <v>0.82787061621387081</v>
      </c>
      <c r="L9179" t="s">
        <v>43836</v>
      </c>
      <c r="M9179">
        <v>27659381</v>
      </c>
      <c r="Q9179" s="10"/>
      <c r="R9179" s="11">
        <f t="shared" si="286"/>
        <v>0</v>
      </c>
      <c r="U9179" s="11">
        <f t="shared" si="287"/>
        <v>0</v>
      </c>
      <c r="Y9179" s="11">
        <f>IF(SUM(Tableau1[[#This Row],[Other access]:[Sci-hub access]])&gt;=1,1,0)</f>
        <v>0</v>
      </c>
      <c r="Z9179" s="12">
        <f>IF(OR(Tableau1[[#This Row],[Access R1 + S1+ T1 ]]&gt;=1,Tableau1[[#This Row],[Access V1 +W1 + X1]]&gt;=1),1,0)</f>
        <v>0</v>
      </c>
      <c r="AB9179" s="10" t="str">
        <f>Tableau1[[#This Row],[DOI]]</f>
        <v>doi: 10.1308/rcsann.2016.0285</v>
      </c>
      <c r="AC9179" s="13" t="str">
        <f>Tableau1[[#This Row],[Authors]]&amp;", "&amp;Tableau1[[#This Row],[Title]]&amp;" "&amp;Tableau1[[#This Row],[Journal]]&amp;". "&amp;Tableau1[[#This Row],[Year]]</f>
        <v>Young S, Murphy R, Iyer S., A rare case of a direct ocular contact burn to the right eye. Ann R Coll Surg Engl. 2017</v>
      </c>
    </row>
    <row r="9180" spans="1:29" ht="28.8" x14ac:dyDescent="0.3">
      <c r="A9180">
        <v>3398</v>
      </c>
      <c r="B9180" t="s">
        <v>6575</v>
      </c>
      <c r="C9180" t="s">
        <v>16818</v>
      </c>
      <c r="D9180" t="s">
        <v>26999</v>
      </c>
      <c r="E9180" t="s">
        <v>2549</v>
      </c>
      <c r="F9180" s="10"/>
      <c r="G9180">
        <v>2017</v>
      </c>
      <c r="J9180">
        <v>0.82800451900112682</v>
      </c>
      <c r="L9180" t="s">
        <v>37848</v>
      </c>
      <c r="M9180">
        <v>28591279</v>
      </c>
      <c r="Q9180" s="10"/>
      <c r="R9180" s="11">
        <f t="shared" si="286"/>
        <v>0</v>
      </c>
      <c r="U9180" s="11">
        <f t="shared" si="287"/>
        <v>0</v>
      </c>
      <c r="Y9180" s="11">
        <f>IF(SUM(Tableau1[[#This Row],[Other access]:[Sci-hub access]])&gt;=1,1,0)</f>
        <v>0</v>
      </c>
      <c r="Z9180" s="12">
        <f>IF(OR(Tableau1[[#This Row],[Access R1 + S1+ T1 ]]&gt;=1,Tableau1[[#This Row],[Access V1 +W1 + X1]]&gt;=1),1,0)</f>
        <v>0</v>
      </c>
      <c r="AB9180" s="10" t="str">
        <f>Tableau1[[#This Row],[DOI]]</f>
        <v>doi: 10.5935/0004-2749.20170021</v>
      </c>
      <c r="AC9180" s="13" t="str">
        <f>Tableau1[[#This Row],[Authors]]&amp;", "&amp;Tableau1[[#This Row],[Title]]&amp;" "&amp;Tableau1[[#This Row],[Journal]]&amp;". "&amp;Tableau1[[#This Row],[Year]]</f>
        <v>Nascimento H, Watanabe A, Vieira ACC, Pelegrini A, Yu MC, Bispo PJM, Granato CFH, Höfling-Lima AL., Detection of herpes simplex-1 and -2 and varicella zoster virus by quantitative real-time polymerase chain reaction in corneas from patients with bacterial keratitis. Arq Bras Oftalmol. 2017</v>
      </c>
    </row>
    <row r="9181" spans="1:29" x14ac:dyDescent="0.3">
      <c r="A9181">
        <v>8410</v>
      </c>
      <c r="B9181" t="s">
        <v>11093</v>
      </c>
      <c r="C9181" t="s">
        <v>21279</v>
      </c>
      <c r="D9181" t="s">
        <v>31531</v>
      </c>
      <c r="E9181" t="s">
        <v>2495</v>
      </c>
      <c r="F9181" s="10"/>
      <c r="G9181">
        <v>2017</v>
      </c>
      <c r="J9181">
        <v>0.82814015721845058</v>
      </c>
      <c r="L9181" t="s">
        <v>42751</v>
      </c>
      <c r="M9181">
        <v>27918396</v>
      </c>
      <c r="Q9181" s="10"/>
      <c r="R9181" s="11">
        <f t="shared" si="286"/>
        <v>0</v>
      </c>
      <c r="U9181" s="11">
        <f t="shared" si="287"/>
        <v>0</v>
      </c>
      <c r="Y9181" s="11">
        <f>IF(SUM(Tableau1[[#This Row],[Other access]:[Sci-hub access]])&gt;=1,1,0)</f>
        <v>0</v>
      </c>
      <c r="Z9181" s="12">
        <f>IF(OR(Tableau1[[#This Row],[Access R1 + S1+ T1 ]]&gt;=1,Tableau1[[#This Row],[Access V1 +W1 + X1]]&gt;=1),1,0)</f>
        <v>0</v>
      </c>
      <c r="AB9181" s="10" t="str">
        <f>Tableau1[[#This Row],[DOI]]</f>
        <v>doi: 10.1097/OPX.0000000000001016</v>
      </c>
      <c r="AC9181" s="13" t="str">
        <f>Tableau1[[#This Row],[Authors]]&amp;", "&amp;Tableau1[[#This Row],[Title]]&amp;" "&amp;Tableau1[[#This Row],[Journal]]&amp;". "&amp;Tableau1[[#This Row],[Year]]</f>
        <v>Forkel J, Reiniger JL, Muschielok A, Welk A, Seidemann A, Baumbach P., Personalized Progressive Addition Lenses: Correlation between Performance and Design. Optom Vis Sci. 2017</v>
      </c>
    </row>
    <row r="9182" spans="1:29" x14ac:dyDescent="0.3">
      <c r="A9182">
        <v>1497</v>
      </c>
      <c r="B9182" t="s">
        <v>4754</v>
      </c>
      <c r="C9182" t="s">
        <v>15004</v>
      </c>
      <c r="D9182" t="s">
        <v>25175</v>
      </c>
      <c r="E9182" t="s">
        <v>2538</v>
      </c>
      <c r="F9182" s="10"/>
      <c r="G9182">
        <v>2017</v>
      </c>
      <c r="J9182">
        <v>0.82815062186109667</v>
      </c>
      <c r="L9182" t="s">
        <v>35978</v>
      </c>
      <c r="M9182">
        <v>28936055</v>
      </c>
      <c r="Q9182" s="10"/>
      <c r="R9182" s="11">
        <f t="shared" si="286"/>
        <v>0</v>
      </c>
      <c r="U9182" s="11">
        <f t="shared" si="287"/>
        <v>0</v>
      </c>
      <c r="Y9182" s="11">
        <f>IF(SUM(Tableau1[[#This Row],[Other access]:[Sci-hub access]])&gt;=1,1,0)</f>
        <v>0</v>
      </c>
      <c r="Z9182" s="12">
        <f>IF(OR(Tableau1[[#This Row],[Access R1 + S1+ T1 ]]&gt;=1,Tableau1[[#This Row],[Access V1 +W1 + X1]]&gt;=1),1,0)</f>
        <v>0</v>
      </c>
      <c r="AB9182" s="10" t="str">
        <f>Tableau1[[#This Row],[DOI]]</f>
        <v>doi: 10.4103/meajo.MEAJO_346_16</v>
      </c>
      <c r="AC9182" s="13" t="str">
        <f>Tableau1[[#This Row],[Authors]]&amp;", "&amp;Tableau1[[#This Row],[Title]]&amp;" "&amp;Tableau1[[#This Row],[Journal]]&amp;". "&amp;Tableau1[[#This Row],[Year]]</f>
        <v>Al-Amry M, Mudhaiyan T, Al-Huthail R, Al-Ghadeer H., Infectious Crystalline Keratopathy After Corneal Cross-linking. Middle East Afr J Ophthalmol. 2017</v>
      </c>
    </row>
    <row r="9183" spans="1:29" x14ac:dyDescent="0.3">
      <c r="A9183">
        <v>8961</v>
      </c>
      <c r="B9183" t="s">
        <v>11581</v>
      </c>
      <c r="C9183" t="s">
        <v>21761</v>
      </c>
      <c r="D9183" t="s">
        <v>32022</v>
      </c>
      <c r="E9183" t="s">
        <v>34295</v>
      </c>
      <c r="F9183" s="10"/>
      <c r="G9183">
        <v>2017</v>
      </c>
      <c r="J9183">
        <v>0.82828963678984791</v>
      </c>
      <c r="L9183" t="s">
        <v>43288</v>
      </c>
      <c r="M9183">
        <v>27804176</v>
      </c>
      <c r="Q9183" s="10"/>
      <c r="R9183" s="11">
        <f t="shared" si="286"/>
        <v>0</v>
      </c>
      <c r="U9183" s="11">
        <f t="shared" si="287"/>
        <v>0</v>
      </c>
      <c r="Y9183" s="11">
        <f>IF(SUM(Tableau1[[#This Row],[Other access]:[Sci-hub access]])&gt;=1,1,0)</f>
        <v>0</v>
      </c>
      <c r="Z9183" s="12">
        <f>IF(OR(Tableau1[[#This Row],[Access R1 + S1+ T1 ]]&gt;=1,Tableau1[[#This Row],[Access V1 +W1 + X1]]&gt;=1),1,0)</f>
        <v>0</v>
      </c>
      <c r="AB9183" s="10" t="str">
        <f>Tableau1[[#This Row],[DOI]]</f>
        <v>doi: 10.1002/humu.23141</v>
      </c>
      <c r="AC9183" s="13" t="str">
        <f>Tableau1[[#This Row],[Authors]]&amp;", "&amp;Tableau1[[#This Row],[Title]]&amp;" "&amp;Tableau1[[#This Row],[Journal]]&amp;". "&amp;Tableau1[[#This Row],[Year]]</f>
        <v>Seifi M, Footz T, Taylor SA, Walter MA., Comparison of Bioinformatics Prediction, Molecular Modeling, and Functional Analyses of FOXC1 Mutations in Patients with Axenfeld-Rieger Syndrome. Hum Mutat. 2017</v>
      </c>
    </row>
    <row r="9184" spans="1:29" x14ac:dyDescent="0.3">
      <c r="A9184">
        <v>893</v>
      </c>
      <c r="B9184" t="s">
        <v>4155</v>
      </c>
      <c r="C9184" t="s">
        <v>14409</v>
      </c>
      <c r="D9184" t="s">
        <v>24576</v>
      </c>
      <c r="E9184" t="s">
        <v>2496</v>
      </c>
      <c r="F9184" s="10"/>
      <c r="G9184">
        <v>2017</v>
      </c>
      <c r="J9184">
        <v>0.82830468073647212</v>
      </c>
      <c r="L9184" t="s">
        <v>35381</v>
      </c>
      <c r="M9184">
        <v>29074010</v>
      </c>
      <c r="Q9184" s="10"/>
      <c r="R9184" s="11">
        <f t="shared" si="286"/>
        <v>0</v>
      </c>
      <c r="U9184" s="11">
        <f t="shared" si="287"/>
        <v>0</v>
      </c>
      <c r="Y9184" s="11">
        <f>IF(SUM(Tableau1[[#This Row],[Other access]:[Sci-hub access]])&gt;=1,1,0)</f>
        <v>0</v>
      </c>
      <c r="Z9184" s="12">
        <f>IF(OR(Tableau1[[#This Row],[Access R1 + S1+ T1 ]]&gt;=1,Tableau1[[#This Row],[Access V1 +W1 + X1]]&gt;=1),1,0)</f>
        <v>0</v>
      </c>
      <c r="AB9184" s="10" t="str">
        <f>Tableau1[[#This Row],[DOI]]</f>
        <v>doi: 10.1016/j.jcjo.2017.09.024</v>
      </c>
      <c r="AC9184" s="13" t="str">
        <f>Tableau1[[#This Row],[Authors]]&amp;", "&amp;Tableau1[[#This Row],[Title]]&amp;" "&amp;Tableau1[[#This Row],[Journal]]&amp;". "&amp;Tableau1[[#This Row],[Year]]</f>
        <v>Pesin N, Mandelcorn ED, Felfeli T, Ogilvie RI, Brent MH., The role of occult hypertension in retinal vein occlusions and diabetic retinopathy. Can J Ophthalmol. 2017</v>
      </c>
    </row>
    <row r="9185" spans="1:29" x14ac:dyDescent="0.3">
      <c r="A9185">
        <v>5350</v>
      </c>
      <c r="B9185" t="s">
        <v>8404</v>
      </c>
      <c r="C9185" t="s">
        <v>18627</v>
      </c>
      <c r="D9185" t="s">
        <v>28834</v>
      </c>
      <c r="E9185" t="s">
        <v>2511</v>
      </c>
      <c r="F9185" s="10"/>
      <c r="G9185">
        <v>2017</v>
      </c>
      <c r="J9185">
        <v>0.82848899454533331</v>
      </c>
      <c r="L9185" t="s">
        <v>39745</v>
      </c>
      <c r="M9185">
        <v>28345574</v>
      </c>
      <c r="Q9185" s="10"/>
      <c r="R9185" s="11">
        <f t="shared" si="286"/>
        <v>0</v>
      </c>
      <c r="U9185" s="11">
        <f t="shared" si="287"/>
        <v>0</v>
      </c>
      <c r="Y9185" s="11">
        <f>IF(SUM(Tableau1[[#This Row],[Other access]:[Sci-hub access]])&gt;=1,1,0)</f>
        <v>0</v>
      </c>
      <c r="Z9185" s="12">
        <f>IF(OR(Tableau1[[#This Row],[Access R1 + S1+ T1 ]]&gt;=1,Tableau1[[#This Row],[Access V1 +W1 + X1]]&gt;=1),1,0)</f>
        <v>0</v>
      </c>
      <c r="AB9185" s="10" t="str">
        <f>Tableau1[[#This Row],[DOI]]</f>
        <v>doi: 10.4103/ijo.IJO_28_15</v>
      </c>
      <c r="AC9185" s="13" t="str">
        <f>Tableau1[[#This Row],[Authors]]&amp;", "&amp;Tableau1[[#This Row],[Title]]&amp;" "&amp;Tableau1[[#This Row],[Journal]]&amp;". "&amp;Tableau1[[#This Row],[Year]]</f>
        <v>Pant HB, Bandyopadhyay S, John N, Chandran A, Gudlavalleti MV., Differential cataract blindness by sex in India: Evidence from two large national surveys. Indian J Ophthalmol. 2017</v>
      </c>
    </row>
    <row r="9186" spans="1:29" ht="28.8" x14ac:dyDescent="0.3">
      <c r="A9186">
        <v>3370</v>
      </c>
      <c r="B9186" t="s">
        <v>6549</v>
      </c>
      <c r="C9186" t="s">
        <v>16792</v>
      </c>
      <c r="D9186" t="s">
        <v>26973</v>
      </c>
      <c r="E9186" t="s">
        <v>2451</v>
      </c>
      <c r="F9186" s="10"/>
      <c r="G9186">
        <v>2017</v>
      </c>
      <c r="J9186">
        <v>0.82852342138741375</v>
      </c>
      <c r="L9186" t="s">
        <v>37820</v>
      </c>
      <c r="M9186">
        <v>28594900</v>
      </c>
      <c r="Q9186" s="10"/>
      <c r="R9186" s="11">
        <f t="shared" si="286"/>
        <v>0</v>
      </c>
      <c r="U9186" s="11">
        <f t="shared" si="287"/>
        <v>0</v>
      </c>
      <c r="Y9186" s="11">
        <f>IF(SUM(Tableau1[[#This Row],[Other access]:[Sci-hub access]])&gt;=1,1,0)</f>
        <v>0</v>
      </c>
      <c r="Z9186" s="12">
        <f>IF(OR(Tableau1[[#This Row],[Access R1 + S1+ T1 ]]&gt;=1,Tableau1[[#This Row],[Access V1 +W1 + X1]]&gt;=1),1,0)</f>
        <v>0</v>
      </c>
      <c r="AB9186" s="10" t="str">
        <f>Tableau1[[#This Row],[DOI]]</f>
        <v>doi: 10.1371/journal.pone.0178189</v>
      </c>
      <c r="AC9186" s="13" t="str">
        <f>Tableau1[[#This Row],[Authors]]&amp;", "&amp;Tableau1[[#This Row],[Title]]&amp;" "&amp;Tableau1[[#This Row],[Journal]]&amp;". "&amp;Tableau1[[#This Row],[Year]]</f>
        <v>Johnson CP, Kim IK, Esmaeli B, Amin-Mansour A, Treacy DJ, Carter SL, Hodis E, Wagle N, Seepo S, Yu X, Lane AM, Gragoudas ES, Vazquez F, Nickerson E, Cibulskis K, McKenna A, Gabriel SB, Getz G, Van Allen EM, 't Hoen PAC, Garraway LA, Woodman SE., Systematic genomic and translational efficiency studies of uveal melanoma. PLoS One. 2017</v>
      </c>
    </row>
    <row r="9187" spans="1:29" ht="28.8" x14ac:dyDescent="0.3">
      <c r="A9187">
        <v>8383</v>
      </c>
      <c r="B9187" t="s">
        <v>11069</v>
      </c>
      <c r="C9187" t="s">
        <v>21255</v>
      </c>
      <c r="D9187" t="s">
        <v>31507</v>
      </c>
      <c r="E9187" t="s">
        <v>34419</v>
      </c>
      <c r="F9187" s="10"/>
      <c r="G9187">
        <v>2017</v>
      </c>
      <c r="J9187">
        <v>0.82853468564406985</v>
      </c>
      <c r="L9187" t="s">
        <v>42724</v>
      </c>
      <c r="M9187">
        <v>27924424</v>
      </c>
      <c r="Q9187" s="10"/>
      <c r="R9187" s="11">
        <f t="shared" si="286"/>
        <v>0</v>
      </c>
      <c r="U9187" s="11">
        <f t="shared" si="287"/>
        <v>0</v>
      </c>
      <c r="Y9187" s="11">
        <f>IF(SUM(Tableau1[[#This Row],[Other access]:[Sci-hub access]])&gt;=1,1,0)</f>
        <v>0</v>
      </c>
      <c r="Z9187" s="12">
        <f>IF(OR(Tableau1[[#This Row],[Access R1 + S1+ T1 ]]&gt;=1,Tableau1[[#This Row],[Access V1 +W1 + X1]]&gt;=1),1,0)</f>
        <v>0</v>
      </c>
      <c r="AB9187" s="10" t="str">
        <f>Tableau1[[#This Row],[DOI]]</f>
        <v>doi: 10.1007/s10719-016-9744-5</v>
      </c>
      <c r="AC9187" s="13" t="str">
        <f>Tableau1[[#This Row],[Authors]]&amp;", "&amp;Tableau1[[#This Row],[Title]]&amp;" "&amp;Tableau1[[#This Row],[Journal]]&amp;". "&amp;Tableau1[[#This Row],[Year]]</f>
        <v>Barritault D, Gilbert-Sirieix M, Rice KL, Siñeriz F, Papy-Garcia D, Baudouin C, Desgranges P, Zakine G, Saffar JL, van Neck J., RGTA(®) or ReGeneraTing Agents mimic heparan sulfate in regenerative medicine: from concept to curing patients. Glycoconj J. 2017</v>
      </c>
    </row>
    <row r="9188" spans="1:29" x14ac:dyDescent="0.3">
      <c r="A9188">
        <v>6361</v>
      </c>
      <c r="B9188" t="s">
        <v>9310</v>
      </c>
      <c r="C9188" t="s">
        <v>19520</v>
      </c>
      <c r="D9188" t="s">
        <v>29741</v>
      </c>
      <c r="E9188" t="s">
        <v>2440</v>
      </c>
      <c r="F9188" s="10"/>
      <c r="G9188">
        <v>2017</v>
      </c>
      <c r="J9188">
        <v>0.82868406468482292</v>
      </c>
      <c r="L9188" t="s">
        <v>40730</v>
      </c>
      <c r="M9188">
        <v>28223179</v>
      </c>
      <c r="Q9188" s="10"/>
      <c r="R9188" s="11">
        <f t="shared" si="286"/>
        <v>0</v>
      </c>
      <c r="U9188" s="11">
        <f t="shared" si="287"/>
        <v>0</v>
      </c>
      <c r="Y9188" s="11">
        <f>IF(SUM(Tableau1[[#This Row],[Other access]:[Sci-hub access]])&gt;=1,1,0)</f>
        <v>0</v>
      </c>
      <c r="Z9188" s="12">
        <f>IF(OR(Tableau1[[#This Row],[Access R1 + S1+ T1 ]]&gt;=1,Tableau1[[#This Row],[Access V1 +W1 + X1]]&gt;=1),1,0)</f>
        <v>0</v>
      </c>
      <c r="AB9188" s="10" t="str">
        <f>Tableau1[[#This Row],[DOI]]</f>
        <v>doi: 10.1016/j.exer.2017.02.006</v>
      </c>
      <c r="AC9188" s="13" t="str">
        <f>Tableau1[[#This Row],[Authors]]&amp;", "&amp;Tableau1[[#This Row],[Title]]&amp;" "&amp;Tableau1[[#This Row],[Journal]]&amp;". "&amp;Tableau1[[#This Row],[Year]]</f>
        <v>Tamm ER, Ethier CR; Lasker/IRRF Initiative on Astrocytes and Glaucomatous Neurodegeneration Participants.., Biological aspects of axonal damage in glaucoma: A brief review. Exp Eye Res. 2017</v>
      </c>
    </row>
    <row r="9189" spans="1:29" x14ac:dyDescent="0.3">
      <c r="A9189">
        <v>520</v>
      </c>
      <c r="B9189" t="s">
        <v>3783</v>
      </c>
      <c r="C9189" t="s">
        <v>14040</v>
      </c>
      <c r="D9189" t="s">
        <v>24203</v>
      </c>
      <c r="E9189" t="s">
        <v>2443</v>
      </c>
      <c r="F9189" s="10"/>
      <c r="G9189">
        <v>2017</v>
      </c>
      <c r="J9189">
        <v>0.82875449630217402</v>
      </c>
      <c r="L9189" t="s">
        <v>35021</v>
      </c>
      <c r="M9189">
        <v>29196767</v>
      </c>
      <c r="Q9189" s="10"/>
      <c r="R9189" s="11">
        <f t="shared" si="286"/>
        <v>0</v>
      </c>
      <c r="U9189" s="11">
        <f t="shared" si="287"/>
        <v>0</v>
      </c>
      <c r="Y9189" s="11">
        <f>IF(SUM(Tableau1[[#This Row],[Other access]:[Sci-hub access]])&gt;=1,1,0)</f>
        <v>0</v>
      </c>
      <c r="Z9189" s="12">
        <f>IF(OR(Tableau1[[#This Row],[Access R1 + S1+ T1 ]]&gt;=1,Tableau1[[#This Row],[Access V1 +W1 + X1]]&gt;=1),1,0)</f>
        <v>0</v>
      </c>
      <c r="AB9189" s="10" t="str">
        <f>Tableau1[[#This Row],[DOI]]</f>
        <v>doi: 10.1167/iovs.17-22957</v>
      </c>
      <c r="AC9189" s="13" t="str">
        <f>Tableau1[[#This Row],[Authors]]&amp;", "&amp;Tableau1[[#This Row],[Title]]&amp;" "&amp;Tableau1[[#This Row],[Journal]]&amp;". "&amp;Tableau1[[#This Row],[Year]]</f>
        <v>Wen X, Miao L, Deng Y, Bible PW, Hu X, Zou Y, Liu Y, Guo S, Liang J, Chen T, Peng GH, Chen W, Liang L, Wei L., The Influence of Age and Sex on Ocular Surface Microbiota in Healthy Adults. Invest Ophthalmol Vis Sci. 2017</v>
      </c>
    </row>
    <row r="9190" spans="1:29" x14ac:dyDescent="0.3">
      <c r="A9190">
        <v>9926</v>
      </c>
      <c r="B9190" t="s">
        <v>12453</v>
      </c>
      <c r="C9190" t="s">
        <v>22623</v>
      </c>
      <c r="D9190" t="s">
        <v>32901</v>
      </c>
      <c r="E9190" t="s">
        <v>3066</v>
      </c>
      <c r="F9190" s="10"/>
      <c r="G9190">
        <v>2017</v>
      </c>
      <c r="J9190">
        <v>0.8289361111857817</v>
      </c>
      <c r="L9190" t="s">
        <v>44185</v>
      </c>
      <c r="M9190">
        <v>27538522</v>
      </c>
      <c r="Q9190" s="10"/>
      <c r="R9190" s="11">
        <f t="shared" si="286"/>
        <v>0</v>
      </c>
      <c r="U9190" s="11">
        <f t="shared" si="287"/>
        <v>0</v>
      </c>
      <c r="Y9190" s="11">
        <f>IF(SUM(Tableau1[[#This Row],[Other access]:[Sci-hub access]])&gt;=1,1,0)</f>
        <v>0</v>
      </c>
      <c r="Z9190" s="12">
        <f>IF(OR(Tableau1[[#This Row],[Access R1 + S1+ T1 ]]&gt;=1,Tableau1[[#This Row],[Access V1 +W1 + X1]]&gt;=1),1,0)</f>
        <v>0</v>
      </c>
      <c r="AB9190" s="10" t="str">
        <f>Tableau1[[#This Row],[DOI]]</f>
        <v>doi: 10.1080/14397595.2016.1226470</v>
      </c>
      <c r="AC9190" s="13" t="str">
        <f>Tableau1[[#This Row],[Authors]]&amp;", "&amp;Tableau1[[#This Row],[Title]]&amp;" "&amp;Tableau1[[#This Row],[Journal]]&amp;". "&amp;Tableau1[[#This Row],[Year]]</f>
        <v>Liu C, Guan Z, Zhao L, Song Y, Wang H., Elevated level of circulating CD4(+)Helios(+)FoxP3(+) cells in primary Sjogren's syndrome patients. Mod Rheumatol. 2017</v>
      </c>
    </row>
    <row r="9191" spans="1:29" ht="28.8" x14ac:dyDescent="0.3">
      <c r="A9191">
        <v>4365</v>
      </c>
      <c r="B9191" t="s">
        <v>7493</v>
      </c>
      <c r="C9191" t="s">
        <v>17729</v>
      </c>
      <c r="D9191" t="s">
        <v>27922</v>
      </c>
      <c r="E9191" t="s">
        <v>2438</v>
      </c>
      <c r="F9191" s="10"/>
      <c r="G9191">
        <v>2017</v>
      </c>
      <c r="J9191">
        <v>0.8290823171151438</v>
      </c>
      <c r="L9191" t="s">
        <v>38788</v>
      </c>
      <c r="M9191">
        <v>28450381</v>
      </c>
      <c r="Q9191" s="10"/>
      <c r="R9191" s="11">
        <f t="shared" si="286"/>
        <v>0</v>
      </c>
      <c r="U9191" s="11">
        <f t="shared" si="287"/>
        <v>0</v>
      </c>
      <c r="Y9191" s="11">
        <f>IF(SUM(Tableau1[[#This Row],[Other access]:[Sci-hub access]])&gt;=1,1,0)</f>
        <v>0</v>
      </c>
      <c r="Z9191" s="12">
        <f>IF(OR(Tableau1[[#This Row],[Access R1 + S1+ T1 ]]&gt;=1,Tableau1[[#This Row],[Access V1 +W1 + X1]]&gt;=1),1,0)</f>
        <v>0</v>
      </c>
      <c r="AB9191" s="10" t="str">
        <f>Tableau1[[#This Row],[DOI]]</f>
        <v>doi: 10.1136/bjophthalmol-2016-310069</v>
      </c>
      <c r="AC9191" s="13" t="str">
        <f>Tableau1[[#This Row],[Authors]]&amp;", "&amp;Tableau1[[#This Row],[Title]]&amp;" "&amp;Tableau1[[#This Row],[Journal]]&amp;". "&amp;Tableau1[[#This Row],[Year]]</f>
        <v>Aoki S, Murata H, Fujino Y, Matsuura M, Miki A, Tanito M, Mizoue S, Mori K, Suzuki K, Yamashita T, Kashiwagi K, Hirasawa K, Shoji N, Asaoka R., Investigating the usefulness of a cluster-based trend analysis to detect visual field progression in patients with open-angle glaucoma. Br J Ophthalmol. 2017</v>
      </c>
    </row>
    <row r="9192" spans="1:29" x14ac:dyDescent="0.3">
      <c r="A9192">
        <v>6872</v>
      </c>
      <c r="B9192" t="s">
        <v>9746</v>
      </c>
      <c r="C9192" t="s">
        <v>19950</v>
      </c>
      <c r="D9192" t="s">
        <v>30180</v>
      </c>
      <c r="E9192" t="s">
        <v>2597</v>
      </c>
      <c r="F9192" s="10"/>
      <c r="G9192">
        <v>2017</v>
      </c>
      <c r="J9192">
        <v>0.82913064168384221</v>
      </c>
      <c r="L9192" t="s">
        <v>41231</v>
      </c>
      <c r="M9192">
        <v>28152321</v>
      </c>
      <c r="Q9192" s="10"/>
      <c r="R9192" s="11">
        <f t="shared" si="286"/>
        <v>0</v>
      </c>
      <c r="U9192" s="11">
        <f t="shared" si="287"/>
        <v>0</v>
      </c>
      <c r="Y9192" s="11">
        <f>IF(SUM(Tableau1[[#This Row],[Other access]:[Sci-hub access]])&gt;=1,1,0)</f>
        <v>0</v>
      </c>
      <c r="Z9192" s="12">
        <f>IF(OR(Tableau1[[#This Row],[Access R1 + S1+ T1 ]]&gt;=1,Tableau1[[#This Row],[Access V1 +W1 + X1]]&gt;=1),1,0)</f>
        <v>0</v>
      </c>
      <c r="AB9192" s="10" t="str">
        <f>Tableau1[[#This Row],[DOI]]</f>
        <v>doi: 10.1080/01676830.2017.1279644</v>
      </c>
      <c r="AC9192" s="13" t="str">
        <f>Tableau1[[#This Row],[Authors]]&amp;", "&amp;Tableau1[[#This Row],[Title]]&amp;" "&amp;Tableau1[[#This Row],[Journal]]&amp;". "&amp;Tableau1[[#This Row],[Year]]</f>
        <v>Agarwal R, Kanaujia V, Mishra P, Phadke RV, Sharma K., A case report of rim enhancing lesion at the orbital apex. Orbit. 2017</v>
      </c>
    </row>
    <row r="9193" spans="1:29" x14ac:dyDescent="0.3">
      <c r="A9193">
        <v>4960</v>
      </c>
      <c r="B9193" t="s">
        <v>8055</v>
      </c>
      <c r="C9193" t="s">
        <v>18284</v>
      </c>
      <c r="D9193" t="s">
        <v>28485</v>
      </c>
      <c r="E9193" t="s">
        <v>34015</v>
      </c>
      <c r="F9193" s="10"/>
      <c r="G9193">
        <v>2017</v>
      </c>
      <c r="J9193">
        <v>0.82914398918710119</v>
      </c>
      <c r="L9193" t="s">
        <v>39368</v>
      </c>
      <c r="M9193">
        <v>28388256</v>
      </c>
      <c r="Q9193" s="10"/>
      <c r="R9193" s="11">
        <f t="shared" si="286"/>
        <v>0</v>
      </c>
      <c r="U9193" s="11">
        <f t="shared" si="287"/>
        <v>0</v>
      </c>
      <c r="Y9193" s="11">
        <f>IF(SUM(Tableau1[[#This Row],[Other access]:[Sci-hub access]])&gt;=1,1,0)</f>
        <v>0</v>
      </c>
      <c r="Z9193" s="12">
        <f>IF(OR(Tableau1[[#This Row],[Access R1 + S1+ T1 ]]&gt;=1,Tableau1[[#This Row],[Access V1 +W1 + X1]]&gt;=1),1,0)</f>
        <v>0</v>
      </c>
      <c r="AB9193" s="10" t="str">
        <f>Tableau1[[#This Row],[DOI]]</f>
        <v>doi: 10.1080/13816810.2017.1301967</v>
      </c>
      <c r="AC9193" s="13" t="str">
        <f>Tableau1[[#This Row],[Authors]]&amp;", "&amp;Tableau1[[#This Row],[Title]]&amp;" "&amp;Tableau1[[#This Row],[Journal]]&amp;". "&amp;Tableau1[[#This Row],[Year]]</f>
        <v>Somashekar PH, Shukla A, Girisha KM., Intrafamilial variability in syndromic microphthalmia type 5 caused by a novel variation in OTX2. Ophthalmic Genet. 2017</v>
      </c>
    </row>
    <row r="9194" spans="1:29" ht="28.8" x14ac:dyDescent="0.3">
      <c r="A9194">
        <v>4686</v>
      </c>
      <c r="B9194" t="s">
        <v>7799</v>
      </c>
      <c r="C9194" t="s">
        <v>18031</v>
      </c>
      <c r="D9194" t="s">
        <v>28229</v>
      </c>
      <c r="E9194" t="s">
        <v>2467</v>
      </c>
      <c r="F9194" s="10"/>
      <c r="G9194">
        <v>2017</v>
      </c>
      <c r="J9194">
        <v>0.82922760971207732</v>
      </c>
      <c r="L9194" t="s">
        <v>39102</v>
      </c>
      <c r="M9194">
        <v>28419399</v>
      </c>
      <c r="Q9194" s="10"/>
      <c r="R9194" s="11">
        <f t="shared" si="286"/>
        <v>0</v>
      </c>
      <c r="U9194" s="11">
        <f t="shared" si="287"/>
        <v>0</v>
      </c>
      <c r="Y9194" s="11">
        <f>IF(SUM(Tableau1[[#This Row],[Other access]:[Sci-hub access]])&gt;=1,1,0)</f>
        <v>0</v>
      </c>
      <c r="Z9194" s="12">
        <f>IF(OR(Tableau1[[#This Row],[Access R1 + S1+ T1 ]]&gt;=1,Tableau1[[#This Row],[Access V1 +W1 + X1]]&gt;=1),1,0)</f>
        <v>0</v>
      </c>
      <c r="AB9194" s="10" t="str">
        <f>Tableau1[[#This Row],[DOI]]</f>
        <v>doi: 10.3928/23258160-20170329-08</v>
      </c>
      <c r="AC9194" s="13" t="str">
        <f>Tableau1[[#This Row],[Authors]]&amp;", "&amp;Tableau1[[#This Row],[Title]]&amp;" "&amp;Tableau1[[#This Row],[Journal]]&amp;". "&amp;Tableau1[[#This Row],[Year]]</f>
        <v>Manayath GJ, Karandikar SS, Narendran S, Kumarswamy KA, Saravanan VR, Morris RJ, Venkatapathy N., Low Fluence Photodynamic Therapy Versus Graded Subthreshold Transpupillary Thermotherapy for Chronic Central Serous Chorioretinopathy: Results From a Prospective Study. Ophthalmic Surg Lasers Imaging Retina. 2017</v>
      </c>
    </row>
    <row r="9195" spans="1:29" x14ac:dyDescent="0.3">
      <c r="A9195">
        <v>8968</v>
      </c>
      <c r="B9195" t="s">
        <v>1877</v>
      </c>
      <c r="C9195" t="s">
        <v>1878</v>
      </c>
      <c r="D9195" t="s">
        <v>1879</v>
      </c>
      <c r="E9195" t="s">
        <v>3058</v>
      </c>
      <c r="F9195" s="10"/>
      <c r="G9195">
        <v>2017</v>
      </c>
      <c r="J9195">
        <v>0.82924560249254697</v>
      </c>
      <c r="L9195" t="e">
        <v>#VALUE!</v>
      </c>
      <c r="M9195">
        <v>27257936</v>
      </c>
      <c r="Q9195" s="10"/>
      <c r="R9195" s="11">
        <f t="shared" si="286"/>
        <v>0</v>
      </c>
      <c r="U9195" s="11">
        <f t="shared" si="287"/>
        <v>0</v>
      </c>
      <c r="Y9195" s="11">
        <f>IF(SUM(Tableau1[[#This Row],[Other access]:[Sci-hub access]])&gt;=1,1,0)</f>
        <v>0</v>
      </c>
      <c r="Z9195" s="12">
        <f>IF(OR(Tableau1[[#This Row],[Access R1 + S1+ T1 ]]&gt;=1,Tableau1[[#This Row],[Access V1 +W1 + X1]]&gt;=1),1,0)</f>
        <v>0</v>
      </c>
      <c r="AB9195" s="10" t="e">
        <f>Tableau1[[#This Row],[DOI]]</f>
        <v>#VALUE!</v>
      </c>
      <c r="AC9195" s="13" t="str">
        <f>Tableau1[[#This Row],[Authors]]&amp;", "&amp;Tableau1[[#This Row],[Title]]&amp;" "&amp;Tableau1[[#This Row],[Journal]]&amp;". "&amp;Tableau1[[#This Row],[Year]]</f>
        <v>Zhang X, Yang Y, Chen Y, Yao H, Wu M, Cui M, Li Y, Hu J, Zhang C, Li Z, Stallones L, Xiang H., Road traffic crashes among farm vehicle drivers in southern China: A cross-sectional survey. Traffic Inj Prev. 2017</v>
      </c>
    </row>
    <row r="9196" spans="1:29" x14ac:dyDescent="0.3">
      <c r="A9196">
        <v>1101</v>
      </c>
      <c r="B9196" t="s">
        <v>4363</v>
      </c>
      <c r="C9196" t="s">
        <v>14617</v>
      </c>
      <c r="D9196" t="s">
        <v>24784</v>
      </c>
      <c r="E9196" t="s">
        <v>34029</v>
      </c>
      <c r="F9196" s="10"/>
      <c r="G9196">
        <v>2017</v>
      </c>
      <c r="J9196">
        <v>0.82948266203350773</v>
      </c>
      <c r="L9196" t="s">
        <v>35589</v>
      </c>
      <c r="M9196">
        <v>29029214</v>
      </c>
      <c r="Q9196" s="10"/>
      <c r="R9196" s="11">
        <f t="shared" si="286"/>
        <v>0</v>
      </c>
      <c r="U9196" s="11">
        <f t="shared" si="287"/>
        <v>0</v>
      </c>
      <c r="Y9196" s="11">
        <f>IF(SUM(Tableau1[[#This Row],[Other access]:[Sci-hub access]])&gt;=1,1,0)</f>
        <v>0</v>
      </c>
      <c r="Z9196" s="12">
        <f>IF(OR(Tableau1[[#This Row],[Access R1 + S1+ T1 ]]&gt;=1,Tableau1[[#This Row],[Access V1 +W1 + X1]]&gt;=1),1,0)</f>
        <v>0</v>
      </c>
      <c r="AB9196" s="10" t="str">
        <f>Tableau1[[#This Row],[DOI]]</f>
        <v>doi: 10.1093/sleep/zsx154</v>
      </c>
      <c r="AC9196" s="13" t="str">
        <f>Tableau1[[#This Row],[Authors]]&amp;", "&amp;Tableau1[[#This Row],[Title]]&amp;" "&amp;Tableau1[[#This Row],[Journal]]&amp;". "&amp;Tableau1[[#This Row],[Year]]</f>
        <v>Walsh CM, Ruoff L, Walker K, Emery A, Varbel J, Karageorgiou E, Luong PN, Mance I, Heuer HW, Boxer AL, Grinberg LT, Kramer JH, Miller BL, Neylan TC., Sleepless Night and Day, the Plight of Progressive Supranuclear Palsy. Sleep. 2017</v>
      </c>
    </row>
    <row r="9197" spans="1:29" x14ac:dyDescent="0.3">
      <c r="A9197">
        <v>6417</v>
      </c>
      <c r="B9197" t="s">
        <v>9358</v>
      </c>
      <c r="C9197" t="s">
        <v>19567</v>
      </c>
      <c r="D9197" t="s">
        <v>29789</v>
      </c>
      <c r="E9197" t="s">
        <v>2632</v>
      </c>
      <c r="F9197" s="10"/>
      <c r="G9197">
        <v>2017</v>
      </c>
      <c r="J9197">
        <v>0.82950531053832022</v>
      </c>
      <c r="L9197" t="s">
        <v>40786</v>
      </c>
      <c r="M9197">
        <v>28214635</v>
      </c>
      <c r="Q9197" s="10"/>
      <c r="R9197" s="11">
        <f t="shared" si="286"/>
        <v>0</v>
      </c>
      <c r="U9197" s="11">
        <f t="shared" si="287"/>
        <v>0</v>
      </c>
      <c r="Y9197" s="11">
        <f>IF(SUM(Tableau1[[#This Row],[Other access]:[Sci-hub access]])&gt;=1,1,0)</f>
        <v>0</v>
      </c>
      <c r="Z9197" s="12">
        <f>IF(OR(Tableau1[[#This Row],[Access R1 + S1+ T1 ]]&gt;=1,Tableau1[[#This Row],[Access V1 +W1 + X1]]&gt;=1),1,0)</f>
        <v>0</v>
      </c>
      <c r="AB9197" s="10" t="str">
        <f>Tableau1[[#This Row],[DOI]]</f>
        <v>doi: 10.1016/j.wneu.2017.02.031</v>
      </c>
      <c r="AC9197" s="13" t="str">
        <f>Tableau1[[#This Row],[Authors]]&amp;", "&amp;Tableau1[[#This Row],[Title]]&amp;" "&amp;Tableau1[[#This Row],[Journal]]&amp;". "&amp;Tableau1[[#This Row],[Year]]</f>
        <v>Yamanaka R, Hayano A., Secondary Craniofacial Sarcomas Following Retinoblastoma: A Systematic Review. World Neurosurg. 2017</v>
      </c>
    </row>
    <row r="9198" spans="1:29" ht="28.8" x14ac:dyDescent="0.3">
      <c r="A9198">
        <v>4163</v>
      </c>
      <c r="B9198" t="s">
        <v>7304</v>
      </c>
      <c r="C9198" t="s">
        <v>17541</v>
      </c>
      <c r="D9198" t="s">
        <v>27732</v>
      </c>
      <c r="E9198" t="s">
        <v>2661</v>
      </c>
      <c r="F9198" s="10"/>
      <c r="G9198">
        <v>2017</v>
      </c>
      <c r="J9198">
        <v>0.82956846685535723</v>
      </c>
      <c r="L9198" t="s">
        <v>38594</v>
      </c>
      <c r="M9198">
        <v>28476152</v>
      </c>
      <c r="Q9198" s="10"/>
      <c r="R9198" s="11">
        <f t="shared" si="286"/>
        <v>0</v>
      </c>
      <c r="U9198" s="11">
        <f t="shared" si="287"/>
        <v>0</v>
      </c>
      <c r="Y9198" s="11">
        <f>IF(SUM(Tableau1[[#This Row],[Other access]:[Sci-hub access]])&gt;=1,1,0)</f>
        <v>0</v>
      </c>
      <c r="Z9198" s="12">
        <f>IF(OR(Tableau1[[#This Row],[Access R1 + S1+ T1 ]]&gt;=1,Tableau1[[#This Row],[Access V1 +W1 + X1]]&gt;=1),1,0)</f>
        <v>0</v>
      </c>
      <c r="AB9198" s="10" t="str">
        <f>Tableau1[[#This Row],[DOI]]</f>
        <v>doi: 10.1186/s12863-017-0504-8</v>
      </c>
      <c r="AC9198" s="13" t="str">
        <f>Tableau1[[#This Row],[Authors]]&amp;", "&amp;Tableau1[[#This Row],[Title]]&amp;" "&amp;Tableau1[[#This Row],[Journal]]&amp;". "&amp;Tableau1[[#This Row],[Year]]</f>
        <v>Galante Rocha de Vasconcelos FT, Hauzman E, Dutra Henriques L, Kilpp Goulart PR, de Faria Galvão O, Sano RY, da Silva Souza G, Lynch Alfaro J, de Lima Silveira LC, Fix Ventura D, Oliveira Bonci DM., A novel nonsense mutation in the tyrosinase gene is related to the albinism in a capuchin monkey (Sapajus apella). BMC Genet. 2017</v>
      </c>
    </row>
    <row r="9199" spans="1:29" x14ac:dyDescent="0.3">
      <c r="A9199">
        <v>1782</v>
      </c>
      <c r="B9199" t="s">
        <v>5030</v>
      </c>
      <c r="C9199" t="s">
        <v>15277</v>
      </c>
      <c r="D9199" t="s">
        <v>25452</v>
      </c>
      <c r="E9199" t="s">
        <v>34048</v>
      </c>
      <c r="F9199" s="10"/>
      <c r="G9199">
        <v>2017</v>
      </c>
      <c r="J9199">
        <v>0.82967727565461413</v>
      </c>
      <c r="L9199" t="s">
        <v>36256</v>
      </c>
      <c r="M9199">
        <v>28875458</v>
      </c>
      <c r="Q9199" s="10"/>
      <c r="R9199" s="11">
        <f t="shared" si="286"/>
        <v>0</v>
      </c>
      <c r="U9199" s="11">
        <f t="shared" si="287"/>
        <v>0</v>
      </c>
      <c r="Y9199" s="11">
        <f>IF(SUM(Tableau1[[#This Row],[Other access]:[Sci-hub access]])&gt;=1,1,0)</f>
        <v>0</v>
      </c>
      <c r="Z9199" s="12">
        <f>IF(OR(Tableau1[[#This Row],[Access R1 + S1+ T1 ]]&gt;=1,Tableau1[[#This Row],[Access V1 +W1 + X1]]&gt;=1),1,0)</f>
        <v>0</v>
      </c>
      <c r="AB9199" s="10" t="str">
        <f>Tableau1[[#This Row],[DOI]]</f>
        <v>doi: 10.1007/s11892-017-0928-6</v>
      </c>
      <c r="AC9199" s="13" t="str">
        <f>Tableau1[[#This Row],[Authors]]&amp;", "&amp;Tableau1[[#This Row],[Title]]&amp;" "&amp;Tableau1[[#This Row],[Journal]]&amp;". "&amp;Tableau1[[#This Row],[Year]]</f>
        <v>Scanlon PH., Screening Intervals for Diabetic Retinopathy and Implications for Care. Curr Diab Rep. 2017</v>
      </c>
    </row>
    <row r="9200" spans="1:29" x14ac:dyDescent="0.3">
      <c r="A9200">
        <v>10514</v>
      </c>
      <c r="B9200" t="s">
        <v>12997</v>
      </c>
      <c r="C9200" t="s">
        <v>23163</v>
      </c>
      <c r="D9200" t="s">
        <v>33450</v>
      </c>
      <c r="E9200" t="s">
        <v>2457</v>
      </c>
      <c r="F9200" s="10"/>
      <c r="G9200">
        <v>2017</v>
      </c>
      <c r="J9200">
        <v>0.82983230969795829</v>
      </c>
      <c r="L9200" t="s">
        <v>44763</v>
      </c>
      <c r="M9200">
        <v>27243783</v>
      </c>
      <c r="Q9200" s="10"/>
      <c r="R9200" s="11">
        <f t="shared" si="286"/>
        <v>0</v>
      </c>
      <c r="U9200" s="11">
        <f t="shared" si="287"/>
        <v>0</v>
      </c>
      <c r="Y9200" s="11">
        <f>IF(SUM(Tableau1[[#This Row],[Other access]:[Sci-hub access]])&gt;=1,1,0)</f>
        <v>0</v>
      </c>
      <c r="Z9200" s="12">
        <f>IF(OR(Tableau1[[#This Row],[Access R1 + S1+ T1 ]]&gt;=1,Tableau1[[#This Row],[Access V1 +W1 + X1]]&gt;=1),1,0)</f>
        <v>0</v>
      </c>
      <c r="AB9200" s="10" t="str">
        <f>Tableau1[[#This Row],[DOI]]</f>
        <v>doi: 10.1097/ICB.0000000000000331</v>
      </c>
      <c r="AC9200" s="13" t="str">
        <f>Tableau1[[#This Row],[Authors]]&amp;", "&amp;Tableau1[[#This Row],[Title]]&amp;" "&amp;Tableau1[[#This Row],[Journal]]&amp;". "&amp;Tableau1[[#This Row],[Year]]</f>
        <v>Llop SM, Gonzalez E, Emanuelli A., SPONTANEOUS CLOSURE OF A FULL-THICKNESS MACULAR HOLE SECONDARY TO IRVINE-GASS SYNDROME. Retin Cases Brief Rep. 2017</v>
      </c>
    </row>
    <row r="9201" spans="1:29" x14ac:dyDescent="0.3">
      <c r="A9201">
        <v>414</v>
      </c>
      <c r="B9201" t="s">
        <v>3677</v>
      </c>
      <c r="C9201" t="s">
        <v>13937</v>
      </c>
      <c r="D9201" t="s">
        <v>24097</v>
      </c>
      <c r="E9201" t="s">
        <v>2443</v>
      </c>
      <c r="F9201" s="10"/>
      <c r="G9201">
        <v>2017</v>
      </c>
      <c r="J9201">
        <v>0.82987977668292612</v>
      </c>
      <c r="L9201" t="s">
        <v>34919</v>
      </c>
      <c r="M9201">
        <v>29222553</v>
      </c>
      <c r="Q9201" s="10"/>
      <c r="R9201" s="11">
        <f t="shared" si="286"/>
        <v>0</v>
      </c>
      <c r="U9201" s="11">
        <f t="shared" si="287"/>
        <v>0</v>
      </c>
      <c r="Y9201" s="11">
        <f>IF(SUM(Tableau1[[#This Row],[Other access]:[Sci-hub access]])&gt;=1,1,0)</f>
        <v>0</v>
      </c>
      <c r="Z9201" s="12">
        <f>IF(OR(Tableau1[[#This Row],[Access R1 + S1+ T1 ]]&gt;=1,Tableau1[[#This Row],[Access V1 +W1 + X1]]&gt;=1),1,0)</f>
        <v>0</v>
      </c>
      <c r="AB9201" s="10" t="str">
        <f>Tableau1[[#This Row],[DOI]]</f>
        <v>doi: 10.1167/iovs.17-22465</v>
      </c>
      <c r="AC9201" s="13" t="str">
        <f>Tableau1[[#This Row],[Authors]]&amp;", "&amp;Tableau1[[#This Row],[Title]]&amp;" "&amp;Tableau1[[#This Row],[Journal]]&amp;". "&amp;Tableau1[[#This Row],[Year]]</f>
        <v>Zhu K, Zhang ML, Liu ST, Li XY, Zhong SM, Li F, Xu GZ, Wang Z, Miao Y., Ghrelin Attenuates Retinal Neuronal Autophagy and Apoptosis in an Experimental Rat Glaucoma Model. Invest Ophthalmol Vis Sci. 2017</v>
      </c>
    </row>
    <row r="9202" spans="1:29" x14ac:dyDescent="0.3">
      <c r="A9202">
        <v>10356</v>
      </c>
      <c r="B9202" t="s">
        <v>12852</v>
      </c>
      <c r="C9202" t="s">
        <v>23019</v>
      </c>
      <c r="D9202" t="s">
        <v>33305</v>
      </c>
      <c r="E9202" t="s">
        <v>2529</v>
      </c>
      <c r="F9202" s="10"/>
      <c r="G9202">
        <v>2017</v>
      </c>
      <c r="J9202">
        <v>0.83019924040681858</v>
      </c>
      <c r="L9202" t="s">
        <v>44607</v>
      </c>
      <c r="M9202">
        <v>27362531</v>
      </c>
      <c r="Q9202" s="10"/>
      <c r="R9202" s="11">
        <f t="shared" si="286"/>
        <v>0</v>
      </c>
      <c r="U9202" s="11">
        <f t="shared" si="287"/>
        <v>0</v>
      </c>
      <c r="Y9202" s="11">
        <f>IF(SUM(Tableau1[[#This Row],[Other access]:[Sci-hub access]])&gt;=1,1,0)</f>
        <v>0</v>
      </c>
      <c r="Z9202" s="12">
        <f>IF(OR(Tableau1[[#This Row],[Access R1 + S1+ T1 ]]&gt;=1,Tableau1[[#This Row],[Access V1 +W1 + X1]]&gt;=1),1,0)</f>
        <v>0</v>
      </c>
      <c r="AB9202" s="10" t="str">
        <f>Tableau1[[#This Row],[DOI]]</f>
        <v>doi: 10.1080/02713683.2016.1179332</v>
      </c>
      <c r="AC9202" s="13" t="str">
        <f>Tableau1[[#This Row],[Authors]]&amp;", "&amp;Tableau1[[#This Row],[Title]]&amp;" "&amp;Tableau1[[#This Row],[Journal]]&amp;". "&amp;Tableau1[[#This Row],[Year]]</f>
        <v>Falavarjani KG, Mehrpuya A, Amirkourjani F., Effect of Spectral Domain Optical Coherence Tomography Image Quality on Macular Thickness Measurements and Error Rate. Curr Eye Res. 2017</v>
      </c>
    </row>
    <row r="9203" spans="1:29" x14ac:dyDescent="0.3">
      <c r="A9203">
        <v>10666</v>
      </c>
      <c r="B9203" t="s">
        <v>13133</v>
      </c>
      <c r="C9203" t="s">
        <v>23298</v>
      </c>
      <c r="D9203" t="s">
        <v>33586</v>
      </c>
      <c r="E9203" t="s">
        <v>2457</v>
      </c>
      <c r="F9203" s="10"/>
      <c r="G9203">
        <v>2017</v>
      </c>
      <c r="J9203">
        <v>0.83032847805704646</v>
      </c>
      <c r="L9203" t="s">
        <v>44914</v>
      </c>
      <c r="M9203">
        <v>27124792</v>
      </c>
      <c r="Q9203" s="10"/>
      <c r="R9203" s="11">
        <f t="shared" si="286"/>
        <v>0</v>
      </c>
      <c r="U9203" s="11">
        <f t="shared" si="287"/>
        <v>0</v>
      </c>
      <c r="Y9203" s="11">
        <f>IF(SUM(Tableau1[[#This Row],[Other access]:[Sci-hub access]])&gt;=1,1,0)</f>
        <v>0</v>
      </c>
      <c r="Z9203" s="12">
        <f>IF(OR(Tableau1[[#This Row],[Access R1 + S1+ T1 ]]&gt;=1,Tableau1[[#This Row],[Access V1 +W1 + X1]]&gt;=1),1,0)</f>
        <v>0</v>
      </c>
      <c r="AB9203" s="10" t="str">
        <f>Tableau1[[#This Row],[DOI]]</f>
        <v>doi: 10.1097/ICB.0000000000000315</v>
      </c>
      <c r="AC9203" s="13" t="str">
        <f>Tableau1[[#This Row],[Authors]]&amp;", "&amp;Tableau1[[#This Row],[Title]]&amp;" "&amp;Tableau1[[#This Row],[Journal]]&amp;". "&amp;Tableau1[[#This Row],[Year]]</f>
        <v>Smith JM, Hwang RY, Siringo F, Quiroz-Mercado H, Oliver SC, Mandava N, Mathias MT, Olson JL., CONCURRENT ENDOPHTHALMITIS AND ANTERIOR SEGMENT ISCHEMIA AFTER STRABISMUS SURGERY. Retin Cases Brief Rep. 2017</v>
      </c>
    </row>
    <row r="9204" spans="1:29" x14ac:dyDescent="0.3">
      <c r="A9204">
        <v>1059</v>
      </c>
      <c r="B9204" t="s">
        <v>4321</v>
      </c>
      <c r="C9204" t="s">
        <v>14575</v>
      </c>
      <c r="D9204" t="s">
        <v>24742</v>
      </c>
      <c r="E9204" t="s">
        <v>2511</v>
      </c>
      <c r="F9204" s="10"/>
      <c r="G9204">
        <v>2017</v>
      </c>
      <c r="J9204">
        <v>0.83035990894130995</v>
      </c>
      <c r="L9204" t="s">
        <v>35547</v>
      </c>
      <c r="M9204">
        <v>29044053</v>
      </c>
      <c r="Q9204" s="10"/>
      <c r="R9204" s="11">
        <f t="shared" si="286"/>
        <v>0</v>
      </c>
      <c r="U9204" s="11">
        <f t="shared" si="287"/>
        <v>0</v>
      </c>
      <c r="Y9204" s="11">
        <f>IF(SUM(Tableau1[[#This Row],[Other access]:[Sci-hub access]])&gt;=1,1,0)</f>
        <v>0</v>
      </c>
      <c r="Z9204" s="12">
        <f>IF(OR(Tableau1[[#This Row],[Access R1 + S1+ T1 ]]&gt;=1,Tableau1[[#This Row],[Access V1 +W1 + X1]]&gt;=1),1,0)</f>
        <v>0</v>
      </c>
      <c r="AB9204" s="10" t="str">
        <f>Tableau1[[#This Row],[DOI]]</f>
        <v>doi: 10.4103/ijo.IJO_821_17</v>
      </c>
      <c r="AC9204" s="13" t="str">
        <f>Tableau1[[#This Row],[Authors]]&amp;", "&amp;Tableau1[[#This Row],[Title]]&amp;" "&amp;Tableau1[[#This Row],[Journal]]&amp;". "&amp;Tableau1[[#This Row],[Year]]</f>
        <v>Prajna VN, Prajna L, Muthiah S., Fungal keratitis: The Aravind experience. Indian J Ophthalmol. 2017</v>
      </c>
    </row>
    <row r="9205" spans="1:29" ht="28.8" x14ac:dyDescent="0.3">
      <c r="A9205">
        <v>5160</v>
      </c>
      <c r="B9205" t="s">
        <v>8236</v>
      </c>
      <c r="C9205" t="s">
        <v>18461</v>
      </c>
      <c r="D9205" t="s">
        <v>28666</v>
      </c>
      <c r="E9205" t="s">
        <v>2613</v>
      </c>
      <c r="F9205" s="10"/>
      <c r="G9205">
        <v>2017</v>
      </c>
      <c r="J9205">
        <v>0.83046707897801009</v>
      </c>
      <c r="L9205" t="s">
        <v>39564</v>
      </c>
      <c r="M9205">
        <v>28367037</v>
      </c>
      <c r="Q9205" s="10"/>
      <c r="R9205" s="11">
        <f t="shared" si="286"/>
        <v>0</v>
      </c>
      <c r="U9205" s="11">
        <f t="shared" si="287"/>
        <v>0</v>
      </c>
      <c r="Y9205" s="11">
        <f>IF(SUM(Tableau1[[#This Row],[Other access]:[Sci-hub access]])&gt;=1,1,0)</f>
        <v>0</v>
      </c>
      <c r="Z9205" s="12">
        <f>IF(OR(Tableau1[[#This Row],[Access R1 + S1+ T1 ]]&gt;=1,Tableau1[[#This Row],[Access V1 +W1 + X1]]&gt;=1),1,0)</f>
        <v>0</v>
      </c>
      <c r="AB9205" s="10" t="str">
        <f>Tableau1[[#This Row],[DOI]]</f>
        <v>doi: 10.3341/kjo.2017.31.2.102</v>
      </c>
      <c r="AC9205" s="13" t="str">
        <f>Tableau1[[#This Row],[Authors]]&amp;", "&amp;Tableau1[[#This Row],[Title]]&amp;" "&amp;Tableau1[[#This Row],[Journal]]&amp;". "&amp;Tableau1[[#This Row],[Year]]</f>
        <v>Ramezani A, Entezari M, Shahbazi MM, Semnani Y, Nikkhah H, Yaseri M., Analgesic Effect of Topical Sodium Diclofenac before Retinal Photocoagulation for Diabetic Retinopathy: A Randomized Double-masked Placebo-controlled Intraindividual Crossover Clinical Trial. Korean J Ophthalmol. 2017</v>
      </c>
    </row>
    <row r="9206" spans="1:29" x14ac:dyDescent="0.3">
      <c r="A9206">
        <v>6957</v>
      </c>
      <c r="B9206" t="s">
        <v>9822</v>
      </c>
      <c r="C9206" t="s">
        <v>20025</v>
      </c>
      <c r="D9206" t="s">
        <v>30256</v>
      </c>
      <c r="E9206" t="s">
        <v>2451</v>
      </c>
      <c r="F9206" s="10"/>
      <c r="G9206">
        <v>2017</v>
      </c>
      <c r="J9206">
        <v>0.83050164111468838</v>
      </c>
      <c r="L9206" t="s">
        <v>41315</v>
      </c>
      <c r="M9206">
        <v>28141872</v>
      </c>
      <c r="Q9206" s="10"/>
      <c r="R9206" s="11">
        <f t="shared" si="286"/>
        <v>0</v>
      </c>
      <c r="U9206" s="11">
        <f t="shared" si="287"/>
        <v>0</v>
      </c>
      <c r="Y9206" s="11">
        <f>IF(SUM(Tableau1[[#This Row],[Other access]:[Sci-hub access]])&gt;=1,1,0)</f>
        <v>0</v>
      </c>
      <c r="Z9206" s="12">
        <f>IF(OR(Tableau1[[#This Row],[Access R1 + S1+ T1 ]]&gt;=1,Tableau1[[#This Row],[Access V1 +W1 + X1]]&gt;=1),1,0)</f>
        <v>0</v>
      </c>
      <c r="AB9206" s="10" t="str">
        <f>Tableau1[[#This Row],[DOI]]</f>
        <v>doi: 10.1371/journal.pone.0168678</v>
      </c>
      <c r="AC9206" s="13" t="str">
        <f>Tableau1[[#This Row],[Authors]]&amp;", "&amp;Tableau1[[#This Row],[Title]]&amp;" "&amp;Tableau1[[#This Row],[Journal]]&amp;". "&amp;Tableau1[[#This Row],[Year]]</f>
        <v>Lee EJ, Kim TW, Lee KM, Lee SH, Kim H., Factors Associated with the Retinal Nerve Fiber Layer Loss after Acute Primary Angle Closure: A Prospective EDI-OCT Study. PLoS One. 2017</v>
      </c>
    </row>
    <row r="9207" spans="1:29" x14ac:dyDescent="0.3">
      <c r="A9207">
        <v>7715</v>
      </c>
      <c r="B9207" t="s">
        <v>10483</v>
      </c>
      <c r="C9207" t="s">
        <v>20679</v>
      </c>
      <c r="D9207" t="s">
        <v>30919</v>
      </c>
      <c r="E9207" t="s">
        <v>2467</v>
      </c>
      <c r="F9207" s="10"/>
      <c r="G9207">
        <v>2017</v>
      </c>
      <c r="J9207">
        <v>0.83076116933366806</v>
      </c>
      <c r="L9207" t="s">
        <v>42066</v>
      </c>
      <c r="M9207">
        <v>28060397</v>
      </c>
      <c r="Q9207" s="10"/>
      <c r="R9207" s="11">
        <f t="shared" si="286"/>
        <v>0</v>
      </c>
      <c r="U9207" s="11">
        <f t="shared" si="287"/>
        <v>0</v>
      </c>
      <c r="Y9207" s="11">
        <f>IF(SUM(Tableau1[[#This Row],[Other access]:[Sci-hub access]])&gt;=1,1,0)</f>
        <v>0</v>
      </c>
      <c r="Z9207" s="12">
        <f>IF(OR(Tableau1[[#This Row],[Access R1 + S1+ T1 ]]&gt;=1,Tableau1[[#This Row],[Access V1 +W1 + X1]]&gt;=1),1,0)</f>
        <v>0</v>
      </c>
      <c r="AB9207" s="10" t="str">
        <f>Tableau1[[#This Row],[DOI]]</f>
        <v>doi: 10.3928/23258160-20161219-10</v>
      </c>
      <c r="AC9207" s="13" t="str">
        <f>Tableau1[[#This Row],[Authors]]&amp;", "&amp;Tableau1[[#This Row],[Title]]&amp;" "&amp;Tableau1[[#This Row],[Journal]]&amp;". "&amp;Tableau1[[#This Row],[Year]]</f>
        <v>Yannuzzi NA, Swaminathan SS, Zheng F, Miller A, Gregori G, Davis JL, Rosenfeld PJ., Swept-Source OCT Angiography Shows Sparing of the Choriocapillaris in Multiple Evanescent White Dot Syndrome. Ophthalmic Surg Lasers Imaging Retina. 2017</v>
      </c>
    </row>
    <row r="9208" spans="1:29" x14ac:dyDescent="0.3">
      <c r="A9208">
        <v>10020</v>
      </c>
      <c r="B9208" t="s">
        <v>12542</v>
      </c>
      <c r="C9208" t="s">
        <v>22709</v>
      </c>
      <c r="D9208" t="s">
        <v>32990</v>
      </c>
      <c r="E9208" t="s">
        <v>2486</v>
      </c>
      <c r="F9208" s="10"/>
      <c r="G9208">
        <v>2017</v>
      </c>
      <c r="J9208">
        <v>0.83087976979313538</v>
      </c>
      <c r="L9208" t="s">
        <v>44277</v>
      </c>
      <c r="M9208">
        <v>27494951</v>
      </c>
      <c r="Q9208" s="10"/>
      <c r="R9208" s="11">
        <f t="shared" si="286"/>
        <v>0</v>
      </c>
      <c r="U9208" s="11">
        <f t="shared" si="287"/>
        <v>0</v>
      </c>
      <c r="Y9208" s="11">
        <f>IF(SUM(Tableau1[[#This Row],[Other access]:[Sci-hub access]])&gt;=1,1,0)</f>
        <v>0</v>
      </c>
      <c r="Z9208" s="12">
        <f>IF(OR(Tableau1[[#This Row],[Access R1 + S1+ T1 ]]&gt;=1,Tableau1[[#This Row],[Access V1 +W1 + X1]]&gt;=1),1,0)</f>
        <v>0</v>
      </c>
      <c r="AB9208" s="10" t="str">
        <f>Tableau1[[#This Row],[DOI]]</f>
        <v>doi: 10.1111/aos.13156</v>
      </c>
      <c r="AC9208" s="13" t="str">
        <f>Tableau1[[#This Row],[Authors]]&amp;", "&amp;Tableau1[[#This Row],[Title]]&amp;" "&amp;Tableau1[[#This Row],[Journal]]&amp;". "&amp;Tableau1[[#This Row],[Year]]</f>
        <v>Agrawal R, Joachim N, Li LJ, Lee J, Agarwal A, Sim DA, Keane PA, Liew G, Pavesio CE., Assessment of retinal vascular calibres as a biomarker of disease activity in birdshot chorioretinopathy. Acta Ophthalmol. 2017</v>
      </c>
    </row>
    <row r="9209" spans="1:29" x14ac:dyDescent="0.3">
      <c r="A9209">
        <v>5997</v>
      </c>
      <c r="B9209" t="s">
        <v>790</v>
      </c>
      <c r="C9209" t="s">
        <v>791</v>
      </c>
      <c r="D9209" t="s">
        <v>792</v>
      </c>
      <c r="E9209" t="s">
        <v>2872</v>
      </c>
      <c r="F9209" s="10"/>
      <c r="G9209">
        <v>2017</v>
      </c>
      <c r="J9209">
        <v>0.83097867508834733</v>
      </c>
      <c r="L9209" t="e">
        <v>#VALUE!</v>
      </c>
      <c r="M9209">
        <v>28260265</v>
      </c>
      <c r="Q9209" s="10"/>
      <c r="R9209" s="11">
        <f t="shared" si="286"/>
        <v>0</v>
      </c>
      <c r="U9209" s="11">
        <f t="shared" si="287"/>
        <v>0</v>
      </c>
      <c r="Y9209" s="11">
        <f>IF(SUM(Tableau1[[#This Row],[Other access]:[Sci-hub access]])&gt;=1,1,0)</f>
        <v>0</v>
      </c>
      <c r="Z9209" s="12">
        <f>IF(OR(Tableau1[[#This Row],[Access R1 + S1+ T1 ]]&gt;=1,Tableau1[[#This Row],[Access V1 +W1 + X1]]&gt;=1),1,0)</f>
        <v>0</v>
      </c>
      <c r="AB9209" s="10" t="e">
        <f>Tableau1[[#This Row],[DOI]]</f>
        <v>#VALUE!</v>
      </c>
      <c r="AC9209" s="13" t="str">
        <f>Tableau1[[#This Row],[Authors]]&amp;", "&amp;Tableau1[[#This Row],[Title]]&amp;" "&amp;Tableau1[[#This Row],[Journal]]&amp;". "&amp;Tableau1[[#This Row],[Year]]</f>
        <v>Fraenkel A, Lee LR, Lee GA., Managing corneal foreign bodies in office-based general practice. Aust Fam Physician. 2017</v>
      </c>
    </row>
    <row r="9210" spans="1:29" x14ac:dyDescent="0.3">
      <c r="A9210">
        <v>1438</v>
      </c>
      <c r="B9210" t="s">
        <v>4696</v>
      </c>
      <c r="C9210" t="s">
        <v>14946</v>
      </c>
      <c r="D9210" t="s">
        <v>25117</v>
      </c>
      <c r="E9210" t="s">
        <v>2456</v>
      </c>
      <c r="F9210" s="10"/>
      <c r="G9210">
        <v>2018</v>
      </c>
      <c r="J9210">
        <v>0.83115631508199439</v>
      </c>
      <c r="L9210" t="s">
        <v>35919</v>
      </c>
      <c r="M9210">
        <v>28950272</v>
      </c>
      <c r="Q9210" s="10"/>
      <c r="R9210" s="11">
        <f t="shared" si="286"/>
        <v>0</v>
      </c>
      <c r="U9210" s="11">
        <f t="shared" si="287"/>
        <v>0</v>
      </c>
      <c r="Y9210" s="11">
        <f>IF(SUM(Tableau1[[#This Row],[Other access]:[Sci-hub access]])&gt;=1,1,0)</f>
        <v>0</v>
      </c>
      <c r="Z9210" s="12">
        <f>IF(OR(Tableau1[[#This Row],[Access R1 + S1+ T1 ]]&gt;=1,Tableau1[[#This Row],[Access V1 +W1 + X1]]&gt;=1),1,0)</f>
        <v>0</v>
      </c>
      <c r="AB9210" s="10" t="str">
        <f>Tableau1[[#This Row],[DOI]]</f>
        <v>doi: 10.1159/000480356</v>
      </c>
      <c r="AC9210" s="13" t="str">
        <f>Tableau1[[#This Row],[Authors]]&amp;", "&amp;Tableau1[[#This Row],[Title]]&amp;" "&amp;Tableau1[[#This Row],[Journal]]&amp;". "&amp;Tableau1[[#This Row],[Year]]</f>
        <v>Enders P, Sitnilska V, Altay L, Fauser S., Early Changes of Retinal Morphology in Therapy of Neovascular Age-Related Macular Degeneration with Three Commonly Used Anti-VEGF Agents. Ophthalmologica. 2018</v>
      </c>
    </row>
    <row r="9211" spans="1:29" x14ac:dyDescent="0.3">
      <c r="A9211">
        <v>7977</v>
      </c>
      <c r="B9211" t="s">
        <v>10713</v>
      </c>
      <c r="C9211" t="s">
        <v>20027</v>
      </c>
      <c r="D9211" t="s">
        <v>31151</v>
      </c>
      <c r="E9211" t="s">
        <v>2514</v>
      </c>
      <c r="F9211" s="10"/>
      <c r="G9211">
        <v>2017</v>
      </c>
      <c r="J9211">
        <v>0.8312901175158306</v>
      </c>
      <c r="L9211" t="s">
        <v>42324</v>
      </c>
      <c r="M9211">
        <v>28012875</v>
      </c>
      <c r="Q9211" s="10"/>
      <c r="R9211" s="11">
        <f t="shared" si="286"/>
        <v>0</v>
      </c>
      <c r="U9211" s="11">
        <f t="shared" si="287"/>
        <v>0</v>
      </c>
      <c r="Y9211" s="11">
        <f>IF(SUM(Tableau1[[#This Row],[Other access]:[Sci-hub access]])&gt;=1,1,0)</f>
        <v>0</v>
      </c>
      <c r="Z9211" s="12">
        <f>IF(OR(Tableau1[[#This Row],[Access R1 + S1+ T1 ]]&gt;=1,Tableau1[[#This Row],[Access V1 +W1 + X1]]&gt;=1),1,0)</f>
        <v>0</v>
      </c>
      <c r="AB9211" s="10" t="str">
        <f>Tableau1[[#This Row],[DOI]]</f>
        <v>doi: 10.1016/j.survophthal.2016.12.004</v>
      </c>
      <c r="AC9211" s="13" t="str">
        <f>Tableau1[[#This Row],[Authors]]&amp;", "&amp;Tableau1[[#This Row],[Title]]&amp;" "&amp;Tableau1[[#This Row],[Journal]]&amp;". "&amp;Tableau1[[#This Row],[Year]]</f>
        <v>Hartnett ME., Advances in understanding and management of retinopathy of prematurity. Surv Ophthalmol. 2017</v>
      </c>
    </row>
    <row r="9212" spans="1:29" ht="28.8" x14ac:dyDescent="0.3">
      <c r="A9212">
        <v>3841</v>
      </c>
      <c r="B9212" t="s">
        <v>7004</v>
      </c>
      <c r="C9212" t="s">
        <v>17243</v>
      </c>
      <c r="D9212" t="s">
        <v>27428</v>
      </c>
      <c r="E9212" t="s">
        <v>2514</v>
      </c>
      <c r="F9212" s="10"/>
      <c r="G9212">
        <v>2018</v>
      </c>
      <c r="J9212">
        <v>0.83137188202404</v>
      </c>
      <c r="L9212" t="s">
        <v>38283</v>
      </c>
      <c r="M9212">
        <v>28522341</v>
      </c>
      <c r="Q9212" s="10"/>
      <c r="R9212" s="11">
        <f t="shared" si="286"/>
        <v>0</v>
      </c>
      <c r="U9212" s="11">
        <f t="shared" si="287"/>
        <v>0</v>
      </c>
      <c r="Y9212" s="11">
        <f>IF(SUM(Tableau1[[#This Row],[Other access]:[Sci-hub access]])&gt;=1,1,0)</f>
        <v>0</v>
      </c>
      <c r="Z9212" s="12">
        <f>IF(OR(Tableau1[[#This Row],[Access R1 + S1+ T1 ]]&gt;=1,Tableau1[[#This Row],[Access V1 +W1 + X1]]&gt;=1),1,0)</f>
        <v>0</v>
      </c>
      <c r="AB9212" s="10" t="str">
        <f>Tableau1[[#This Row],[DOI]]</f>
        <v>doi: 10.1016/j.survophthal.2017.05.003</v>
      </c>
      <c r="AC9212" s="13" t="str">
        <f>Tableau1[[#This Row],[Authors]]&amp;", "&amp;Tableau1[[#This Row],[Title]]&amp;" "&amp;Tableau1[[#This Row],[Journal]]&amp;". "&amp;Tableau1[[#This Row],[Year]]</f>
        <v>Kersten E, Paun CC, Schellevis RL, Hoyng CB, Delcourt C, Lengyel I, Peto T, Ueffing M, Klaver CCW, Dammeier S, den Hollander AI, de Jong EK., Systemic and ocular fluid compounds as potential biomarkers in age-related macular degeneration. Surv Ophthalmol. 2018</v>
      </c>
    </row>
    <row r="9213" spans="1:29" x14ac:dyDescent="0.3">
      <c r="A9213">
        <v>6607</v>
      </c>
      <c r="B9213" t="s">
        <v>9522</v>
      </c>
      <c r="C9213" t="s">
        <v>19729</v>
      </c>
      <c r="D9213" t="s">
        <v>29954</v>
      </c>
      <c r="E9213" t="s">
        <v>2439</v>
      </c>
      <c r="F9213" s="10"/>
      <c r="G9213">
        <v>2017</v>
      </c>
      <c r="J9213">
        <v>0.83137424307912366</v>
      </c>
      <c r="L9213" t="s">
        <v>40972</v>
      </c>
      <c r="M9213">
        <v>28192091</v>
      </c>
      <c r="Q9213" s="10"/>
      <c r="R9213" s="11">
        <f t="shared" si="286"/>
        <v>0</v>
      </c>
      <c r="U9213" s="11">
        <f t="shared" si="287"/>
        <v>0</v>
      </c>
      <c r="Y9213" s="11">
        <f>IF(SUM(Tableau1[[#This Row],[Other access]:[Sci-hub access]])&gt;=1,1,0)</f>
        <v>0</v>
      </c>
      <c r="Z9213" s="12">
        <f>IF(OR(Tableau1[[#This Row],[Access R1 + S1+ T1 ]]&gt;=1,Tableau1[[#This Row],[Access V1 +W1 + X1]]&gt;=1),1,0)</f>
        <v>0</v>
      </c>
      <c r="AB9213" s="10" t="str">
        <f>Tableau1[[#This Row],[DOI]]</f>
        <v>doi: 10.1016/j.visres.2017.01.002</v>
      </c>
      <c r="AC9213" s="13" t="str">
        <f>Tableau1[[#This Row],[Authors]]&amp;", "&amp;Tableau1[[#This Row],[Title]]&amp;" "&amp;Tableau1[[#This Row],[Journal]]&amp;". "&amp;Tableau1[[#This Row],[Year]]</f>
        <v>Alvarez TL, Kim EH, Yaramothu C, Granger-Donetti B., The influence of age on adaptation of disparity vergence and phoria. Vision Res. 2017</v>
      </c>
    </row>
    <row r="9214" spans="1:29" x14ac:dyDescent="0.3">
      <c r="A9214">
        <v>10454</v>
      </c>
      <c r="B9214" t="s">
        <v>12941</v>
      </c>
      <c r="C9214" t="s">
        <v>23108</v>
      </c>
      <c r="D9214" t="s">
        <v>33394</v>
      </c>
      <c r="E9214" t="s">
        <v>2471</v>
      </c>
      <c r="F9214" s="10"/>
      <c r="G9214">
        <v>2017</v>
      </c>
      <c r="J9214">
        <v>0.83146241697525036</v>
      </c>
      <c r="L9214" t="s">
        <v>44704</v>
      </c>
      <c r="M9214">
        <v>27287344</v>
      </c>
      <c r="Q9214" s="10"/>
      <c r="R9214" s="11">
        <f t="shared" si="286"/>
        <v>0</v>
      </c>
      <c r="U9214" s="11">
        <f t="shared" si="287"/>
        <v>0</v>
      </c>
      <c r="Y9214" s="11">
        <f>IF(SUM(Tableau1[[#This Row],[Other access]:[Sci-hub access]])&gt;=1,1,0)</f>
        <v>0</v>
      </c>
      <c r="Z9214" s="12">
        <f>IF(OR(Tableau1[[#This Row],[Access R1 + S1+ T1 ]]&gt;=1,Tableau1[[#This Row],[Access V1 +W1 + X1]]&gt;=1),1,0)</f>
        <v>0</v>
      </c>
      <c r="AB9214" s="10" t="str">
        <f>Tableau1[[#This Row],[DOI]]</f>
        <v>doi: 10.1007/s10792-016-0270-z</v>
      </c>
      <c r="AC9214" s="13" t="str">
        <f>Tableau1[[#This Row],[Authors]]&amp;", "&amp;Tableau1[[#This Row],[Title]]&amp;" "&amp;Tableau1[[#This Row],[Journal]]&amp;". "&amp;Tableau1[[#This Row],[Year]]</f>
        <v>Singh K, Dangda S, Ahir N, Mutreja A, Bhattacharyya M., Diode laser cyclophotocoagulation paves way to a safer trabeculectomy in eyes with medically uncontrollable intraocular pressure. Int Ophthalmol. 2017</v>
      </c>
    </row>
    <row r="9215" spans="1:29" x14ac:dyDescent="0.3">
      <c r="A9215">
        <v>6309</v>
      </c>
      <c r="B9215" t="s">
        <v>9264</v>
      </c>
      <c r="C9215" t="s">
        <v>19475</v>
      </c>
      <c r="D9215" t="s">
        <v>29695</v>
      </c>
      <c r="E9215" t="s">
        <v>2486</v>
      </c>
      <c r="F9215" s="10"/>
      <c r="G9215">
        <v>2017</v>
      </c>
      <c r="J9215">
        <v>0.83169427941346519</v>
      </c>
      <c r="L9215" t="s">
        <v>40678</v>
      </c>
      <c r="M9215">
        <v>28229536</v>
      </c>
      <c r="Q9215" s="10"/>
      <c r="R9215" s="11">
        <f t="shared" si="286"/>
        <v>0</v>
      </c>
      <c r="U9215" s="11">
        <f t="shared" si="287"/>
        <v>0</v>
      </c>
      <c r="Y9215" s="11">
        <f>IF(SUM(Tableau1[[#This Row],[Other access]:[Sci-hub access]])&gt;=1,1,0)</f>
        <v>0</v>
      </c>
      <c r="Z9215" s="12">
        <f>IF(OR(Tableau1[[#This Row],[Access R1 + S1+ T1 ]]&gt;=1,Tableau1[[#This Row],[Access V1 +W1 + X1]]&gt;=1),1,0)</f>
        <v>0</v>
      </c>
      <c r="AB9215" s="10" t="str">
        <f>Tableau1[[#This Row],[DOI]]</f>
        <v>doi: 10.1111/aos.13355</v>
      </c>
      <c r="AC9215" s="13" t="str">
        <f>Tableau1[[#This Row],[Authors]]&amp;", "&amp;Tableau1[[#This Row],[Title]]&amp;" "&amp;Tableau1[[#This Row],[Journal]]&amp;". "&amp;Tableau1[[#This Row],[Year]]</f>
        <v>Kolko M, Koch Jensen P., The physical properties of generic latanoprost ophthalmic solutions are not identical. Acta Ophthalmol. 2017</v>
      </c>
    </row>
    <row r="9216" spans="1:29" x14ac:dyDescent="0.3">
      <c r="A9216">
        <v>10580</v>
      </c>
      <c r="B9216" t="s">
        <v>13058</v>
      </c>
      <c r="C9216" t="s">
        <v>23223</v>
      </c>
      <c r="D9216" t="s">
        <v>33511</v>
      </c>
      <c r="E9216" t="s">
        <v>2469</v>
      </c>
      <c r="F9216" s="10"/>
      <c r="G9216">
        <v>2017</v>
      </c>
      <c r="J9216">
        <v>0.83177204404138505</v>
      </c>
      <c r="L9216" t="s">
        <v>44829</v>
      </c>
      <c r="M9216">
        <v>27191622</v>
      </c>
      <c r="Q9216" s="10"/>
      <c r="R9216" s="11">
        <f t="shared" si="286"/>
        <v>0</v>
      </c>
      <c r="U9216" s="11">
        <f t="shared" si="287"/>
        <v>0</v>
      </c>
      <c r="Y9216" s="11">
        <f>IF(SUM(Tableau1[[#This Row],[Other access]:[Sci-hub access]])&gt;=1,1,0)</f>
        <v>0</v>
      </c>
      <c r="Z9216" s="12">
        <f>IF(OR(Tableau1[[#This Row],[Access R1 + S1+ T1 ]]&gt;=1,Tableau1[[#This Row],[Access V1 +W1 + X1]]&gt;=1),1,0)</f>
        <v>0</v>
      </c>
      <c r="AB9216" s="10" t="str">
        <f>Tableau1[[#This Row],[DOI]]</f>
        <v>doi: 10.3109/08820538.2015.1131835</v>
      </c>
      <c r="AC9216" s="13" t="str">
        <f>Tableau1[[#This Row],[Authors]]&amp;", "&amp;Tableau1[[#This Row],[Title]]&amp;" "&amp;Tableau1[[#This Row],[Journal]]&amp;". "&amp;Tableau1[[#This Row],[Year]]</f>
        <v>Belliveau MJ, Oestreicher JH., Ptosis Repair in Ocular Myasthenia Gravis. Semin Ophthalmol. 2017</v>
      </c>
    </row>
    <row r="9217" spans="1:29" ht="28.8" x14ac:dyDescent="0.3">
      <c r="A9217">
        <v>2695</v>
      </c>
      <c r="B9217" t="s">
        <v>5907</v>
      </c>
      <c r="C9217" t="s">
        <v>16153</v>
      </c>
      <c r="D9217" t="s">
        <v>26330</v>
      </c>
      <c r="E9217" t="s">
        <v>34015</v>
      </c>
      <c r="F9217" s="10"/>
      <c r="G9217">
        <v>2018</v>
      </c>
      <c r="J9217">
        <v>0.83196288497269355</v>
      </c>
      <c r="L9217" t="s">
        <v>37158</v>
      </c>
      <c r="M9217">
        <v>28704108</v>
      </c>
      <c r="Q9217" s="10"/>
      <c r="R9217" s="11">
        <f t="shared" si="286"/>
        <v>0</v>
      </c>
      <c r="U9217" s="11">
        <f t="shared" si="287"/>
        <v>0</v>
      </c>
      <c r="Y9217" s="11">
        <f>IF(SUM(Tableau1[[#This Row],[Other access]:[Sci-hub access]])&gt;=1,1,0)</f>
        <v>0</v>
      </c>
      <c r="Z9217" s="12">
        <f>IF(OR(Tableau1[[#This Row],[Access R1 + S1+ T1 ]]&gt;=1,Tableau1[[#This Row],[Access V1 +W1 + X1]]&gt;=1),1,0)</f>
        <v>0</v>
      </c>
      <c r="AB9217" s="10" t="str">
        <f>Tableau1[[#This Row],[DOI]]</f>
        <v>doi: 10.1080/13816810.2017.1329447</v>
      </c>
      <c r="AC9217" s="13" t="str">
        <f>Tableau1[[#This Row],[Authors]]&amp;", "&amp;Tableau1[[#This Row],[Title]]&amp;" "&amp;Tableau1[[#This Row],[Journal]]&amp;". "&amp;Tableau1[[#This Row],[Year]]</f>
        <v>Dedania VS, Liu JY, Schlegel D, Andrews CA, Branham K, Khan NW, Musch DC, Heckenlively JR, Jayasundera KT., Reliability of kinetic visual field testing in children with mutation-proven retinal dystrophies: Implications for therapeutic clinical trials. Ophthalmic Genet. 2018</v>
      </c>
    </row>
    <row r="9218" spans="1:29" ht="28.8" x14ac:dyDescent="0.3">
      <c r="A9218">
        <v>3477</v>
      </c>
      <c r="B9218" t="s">
        <v>6651</v>
      </c>
      <c r="C9218" t="s">
        <v>16893</v>
      </c>
      <c r="D9218" t="s">
        <v>27075</v>
      </c>
      <c r="E9218" t="s">
        <v>2755</v>
      </c>
      <c r="F9218" s="10"/>
      <c r="G9218">
        <v>2017</v>
      </c>
      <c r="J9218">
        <v>0.83219069452320604</v>
      </c>
      <c r="L9218" t="s">
        <v>37925</v>
      </c>
      <c r="M9218">
        <v>28579035</v>
      </c>
      <c r="Q9218" s="10"/>
      <c r="R9218" s="11">
        <f t="shared" ref="R9218:R9281" si="288">IF(SUM(N9218:Q9218)&gt;0,1,0)</f>
        <v>0</v>
      </c>
      <c r="U9218" s="11">
        <f t="shared" ref="U9218:U9281" si="289">IF(SUM(R9218,T9218)&gt;0,1,0)</f>
        <v>0</v>
      </c>
      <c r="Y9218" s="11">
        <f>IF(SUM(Tableau1[[#This Row],[Other access]:[Sci-hub access]])&gt;=1,1,0)</f>
        <v>0</v>
      </c>
      <c r="Z9218" s="12">
        <f>IF(OR(Tableau1[[#This Row],[Access R1 + S1+ T1 ]]&gt;=1,Tableau1[[#This Row],[Access V1 +W1 + X1]]&gt;=1),1,0)</f>
        <v>0</v>
      </c>
      <c r="AB9218" s="10" t="str">
        <f>Tableau1[[#This Row],[DOI]]</f>
        <v>doi: 10.1016/j.bjps.2017.05.028</v>
      </c>
      <c r="AC9218" s="13" t="str">
        <f>Tableau1[[#This Row],[Authors]]&amp;", "&amp;Tableau1[[#This Row],[Title]]&amp;" "&amp;Tableau1[[#This Row],[Journal]]&amp;". "&amp;Tableau1[[#This Row],[Year]]</f>
        <v>Chen B, Song H, Gao Q, Xu M, Wang J, Wang F, Chen S, Wu J, Li H., Measuring satisfaction with appearance: Validation of the FACE-Q scales for double-eyelid blepharoplasty with minor incision in young Asians- retrospective study of 200 cases. J Plast Reconstr Aesthet Surg. 2017</v>
      </c>
    </row>
    <row r="9219" spans="1:29" x14ac:dyDescent="0.3">
      <c r="A9219">
        <v>8928</v>
      </c>
      <c r="B9219" t="s">
        <v>11550</v>
      </c>
      <c r="C9219" t="s">
        <v>21731</v>
      </c>
      <c r="D9219" t="s">
        <v>31991</v>
      </c>
      <c r="E9219" t="s">
        <v>2479</v>
      </c>
      <c r="F9219" s="10"/>
      <c r="G9219">
        <v>2017</v>
      </c>
      <c r="J9219">
        <v>0.8322647683701615</v>
      </c>
      <c r="L9219" t="s">
        <v>43259</v>
      </c>
      <c r="M9219">
        <v>27811566</v>
      </c>
      <c r="Q9219" s="10"/>
      <c r="R9219" s="11">
        <f t="shared" si="288"/>
        <v>0</v>
      </c>
      <c r="U9219" s="11">
        <f t="shared" si="289"/>
        <v>0</v>
      </c>
      <c r="Y9219" s="11">
        <f>IF(SUM(Tableau1[[#This Row],[Other access]:[Sci-hub access]])&gt;=1,1,0)</f>
        <v>0</v>
      </c>
      <c r="Z9219" s="12">
        <f>IF(OR(Tableau1[[#This Row],[Access R1 + S1+ T1 ]]&gt;=1,Tableau1[[#This Row],[Access V1 +W1 + X1]]&gt;=1),1,0)</f>
        <v>0</v>
      </c>
      <c r="AB9219" s="10" t="str">
        <f>Tableau1[[#This Row],[DOI]]</f>
        <v>doi: 10.1097/ICO.0000000000001068</v>
      </c>
      <c r="AC9219" s="13" t="str">
        <f>Tableau1[[#This Row],[Authors]]&amp;", "&amp;Tableau1[[#This Row],[Title]]&amp;" "&amp;Tableau1[[#This Row],[Journal]]&amp;". "&amp;Tableau1[[#This Row],[Year]]</f>
        <v>Taneja M, Rathi VM, Murthy SI, Bagga B, Vaddavalli PK., Femtosecond Laser-Assisted Anterior Lamellar Keratoplasty for Recurrence of Granular Corneal Dystrophy in Postkeratoplasty Eyes. Cornea. 2017</v>
      </c>
    </row>
    <row r="9220" spans="1:29" x14ac:dyDescent="0.3">
      <c r="A9220">
        <v>2180</v>
      </c>
      <c r="B9220" t="s">
        <v>5415</v>
      </c>
      <c r="C9220" t="s">
        <v>15660</v>
      </c>
      <c r="D9220" t="s">
        <v>25837</v>
      </c>
      <c r="E9220" t="s">
        <v>2541</v>
      </c>
      <c r="F9220" s="10"/>
      <c r="G9220">
        <v>2017</v>
      </c>
      <c r="J9220">
        <v>0.8323280193363134</v>
      </c>
      <c r="L9220" t="s">
        <v>36651</v>
      </c>
      <c r="M9220">
        <v>28806315</v>
      </c>
      <c r="Q9220" s="10"/>
      <c r="R9220" s="11">
        <f t="shared" si="288"/>
        <v>0</v>
      </c>
      <c r="U9220" s="11">
        <f t="shared" si="289"/>
        <v>0</v>
      </c>
      <c r="Y9220" s="11">
        <f>IF(SUM(Tableau1[[#This Row],[Other access]:[Sci-hub access]])&gt;=1,1,0)</f>
        <v>0</v>
      </c>
      <c r="Z9220" s="12">
        <f>IF(OR(Tableau1[[#This Row],[Access R1 + S1+ T1 ]]&gt;=1,Tableau1[[#This Row],[Access V1 +W1 + X1]]&gt;=1),1,0)</f>
        <v>0</v>
      </c>
      <c r="AB9220" s="10" t="str">
        <f>Tableau1[[#This Row],[DOI]]</f>
        <v>doi: 10.1097/WNO.0000000000000497</v>
      </c>
      <c r="AC9220" s="13" t="str">
        <f>Tableau1[[#This Row],[Authors]]&amp;", "&amp;Tableau1[[#This Row],[Title]]&amp;" "&amp;Tableau1[[#This Row],[Journal]]&amp;". "&amp;Tableau1[[#This Row],[Year]]</f>
        <v>Petersen CA, Francis CE., Nonarteritic Jaw Claudication. J Neuroophthalmol. 2017</v>
      </c>
    </row>
    <row r="9221" spans="1:29" x14ac:dyDescent="0.3">
      <c r="A9221">
        <v>2955</v>
      </c>
      <c r="B9221" t="s">
        <v>193</v>
      </c>
      <c r="C9221" t="s">
        <v>194</v>
      </c>
      <c r="D9221" t="s">
        <v>195</v>
      </c>
      <c r="E9221" t="s">
        <v>2462</v>
      </c>
      <c r="F9221" s="10"/>
      <c r="G9221">
        <v>2017</v>
      </c>
      <c r="J9221">
        <v>0.83276853934857697</v>
      </c>
      <c r="L9221" t="s">
        <v>37411</v>
      </c>
      <c r="M9221">
        <v>28659135</v>
      </c>
      <c r="Q9221" s="10"/>
      <c r="R9221" s="11">
        <f t="shared" si="288"/>
        <v>0</v>
      </c>
      <c r="U9221" s="11">
        <f t="shared" si="289"/>
        <v>0</v>
      </c>
      <c r="Y9221" s="11">
        <f>IF(SUM(Tableau1[[#This Row],[Other access]:[Sci-hub access]])&gt;=1,1,0)</f>
        <v>0</v>
      </c>
      <c r="Z9221" s="12">
        <f>IF(OR(Tableau1[[#This Row],[Access R1 + S1+ T1 ]]&gt;=1,Tableau1[[#This Row],[Access V1 +W1 + X1]]&gt;=1),1,0)</f>
        <v>0</v>
      </c>
      <c r="AB9221" s="10" t="str">
        <f>Tableau1[[#This Row],[DOI]]</f>
        <v>doi: 10.1186/s12886-017-0504-5</v>
      </c>
      <c r="AC9221" s="13" t="str">
        <f>Tableau1[[#This Row],[Authors]]&amp;", "&amp;Tableau1[[#This Row],[Title]]&amp;" "&amp;Tableau1[[#This Row],[Journal]]&amp;". "&amp;Tableau1[[#This Row],[Year]]</f>
        <v>Zhang B, Pan F, Zhu K., Bilateral Morganella Morganii keratitis in a patient with facial topical corticosteroid-induced rosacea-like dermatitis: a case report. BMC Ophthalmol. 2017</v>
      </c>
    </row>
    <row r="9222" spans="1:29" x14ac:dyDescent="0.3">
      <c r="A9222">
        <v>7451</v>
      </c>
      <c r="B9222" t="s">
        <v>10256</v>
      </c>
      <c r="C9222" t="s">
        <v>20458</v>
      </c>
      <c r="D9222" t="s">
        <v>30691</v>
      </c>
      <c r="E9222" t="s">
        <v>2446</v>
      </c>
      <c r="F9222" s="10"/>
      <c r="G9222">
        <v>2017</v>
      </c>
      <c r="J9222">
        <v>0.83279546399147009</v>
      </c>
      <c r="L9222" t="s">
        <v>41807</v>
      </c>
      <c r="M9222">
        <v>28092394</v>
      </c>
      <c r="Q9222" s="10"/>
      <c r="R9222" s="11">
        <f t="shared" si="288"/>
        <v>0</v>
      </c>
      <c r="U9222" s="11">
        <f t="shared" si="289"/>
        <v>0</v>
      </c>
      <c r="Y9222" s="11">
        <f>IF(SUM(Tableau1[[#This Row],[Other access]:[Sci-hub access]])&gt;=1,1,0)</f>
        <v>0</v>
      </c>
      <c r="Z9222" s="12">
        <f>IF(OR(Tableau1[[#This Row],[Access R1 + S1+ T1 ]]&gt;=1,Tableau1[[#This Row],[Access V1 +W1 + X1]]&gt;=1),1,0)</f>
        <v>0</v>
      </c>
      <c r="AB9222" s="10" t="str">
        <f>Tableau1[[#This Row],[DOI]]</f>
        <v>doi: 10.3928/01913913-20160929-03</v>
      </c>
      <c r="AC9222" s="13" t="str">
        <f>Tableau1[[#This Row],[Authors]]&amp;", "&amp;Tableau1[[#This Row],[Title]]&amp;" "&amp;Tableau1[[#This Row],[Journal]]&amp;". "&amp;Tableau1[[#This Row],[Year]]</f>
        <v>Wu Y, Li H, Tang Y, Yan X., Morphological Evaluation of Meibomian Glands in Children and Adolescents Using Noncontact Infrared Meibography. J Pediatr Ophthalmol Strabismus. 2017</v>
      </c>
    </row>
    <row r="9223" spans="1:29" x14ac:dyDescent="0.3">
      <c r="A9223">
        <v>6397</v>
      </c>
      <c r="B9223" t="s">
        <v>930</v>
      </c>
      <c r="C9223" t="s">
        <v>931</v>
      </c>
      <c r="D9223" t="s">
        <v>932</v>
      </c>
      <c r="E9223" t="s">
        <v>3012</v>
      </c>
      <c r="F9223" s="10"/>
      <c r="G9223">
        <v>2017</v>
      </c>
      <c r="J9223">
        <v>0.83295760561535159</v>
      </c>
      <c r="L9223" t="s">
        <v>40766</v>
      </c>
      <c r="M9223">
        <v>28219358</v>
      </c>
      <c r="Q9223" s="10"/>
      <c r="R9223" s="11">
        <f t="shared" si="288"/>
        <v>0</v>
      </c>
      <c r="U9223" s="11">
        <f t="shared" si="289"/>
        <v>0</v>
      </c>
      <c r="Y9223" s="11">
        <f>IF(SUM(Tableau1[[#This Row],[Other access]:[Sci-hub access]])&gt;=1,1,0)</f>
        <v>0</v>
      </c>
      <c r="Z9223" s="12">
        <f>IF(OR(Tableau1[[#This Row],[Access R1 + S1+ T1 ]]&gt;=1,Tableau1[[#This Row],[Access V1 +W1 + X1]]&gt;=1),1,0)</f>
        <v>0</v>
      </c>
      <c r="AB9223" s="10" t="str">
        <f>Tableau1[[#This Row],[DOI]]</f>
        <v>doi: 10.1186/s12902-017-0161-y</v>
      </c>
      <c r="AC9223" s="13" t="str">
        <f>Tableau1[[#This Row],[Authors]]&amp;", "&amp;Tableau1[[#This Row],[Title]]&amp;" "&amp;Tableau1[[#This Row],[Journal]]&amp;". "&amp;Tableau1[[#This Row],[Year]]</f>
        <v>Guo A, Tan Y, Liu C, Zheng X., MST-4 and TRAF-6 expression in the peripheral blood mononuclear cells of patients with Graves' disease and its significance. BMC Endocr Disord. 2017</v>
      </c>
    </row>
    <row r="9224" spans="1:29" x14ac:dyDescent="0.3">
      <c r="A9224">
        <v>1075</v>
      </c>
      <c r="B9224" t="s">
        <v>4337</v>
      </c>
      <c r="C9224" t="s">
        <v>14591</v>
      </c>
      <c r="D9224" t="s">
        <v>24758</v>
      </c>
      <c r="E9224" t="s">
        <v>2537</v>
      </c>
      <c r="F9224" s="10"/>
      <c r="G9224">
        <v>2018</v>
      </c>
      <c r="J9224">
        <v>0.83301633736213754</v>
      </c>
      <c r="L9224" t="s">
        <v>35563</v>
      </c>
      <c r="M9224">
        <v>29037851</v>
      </c>
      <c r="Q9224" s="10"/>
      <c r="R9224" s="11">
        <f t="shared" si="288"/>
        <v>0</v>
      </c>
      <c r="U9224" s="11">
        <f t="shared" si="289"/>
        <v>0</v>
      </c>
      <c r="Y9224" s="11">
        <f>IF(SUM(Tableau1[[#This Row],[Other access]:[Sci-hub access]])&gt;=1,1,0)</f>
        <v>0</v>
      </c>
      <c r="Z9224" s="12">
        <f>IF(OR(Tableau1[[#This Row],[Access R1 + S1+ T1 ]]&gt;=1,Tableau1[[#This Row],[Access V1 +W1 + X1]]&gt;=1),1,0)</f>
        <v>0</v>
      </c>
      <c r="AB9224" s="10" t="str">
        <f>Tableau1[[#This Row],[DOI]]</f>
        <v>doi: 10.1016/j.ajpath.2017.08.032</v>
      </c>
      <c r="AC9224" s="13" t="str">
        <f>Tableau1[[#This Row],[Authors]]&amp;", "&amp;Tableau1[[#This Row],[Title]]&amp;" "&amp;Tableau1[[#This Row],[Journal]]&amp;". "&amp;Tableau1[[#This Row],[Year]]</f>
        <v>Chan W, Almasieh M, Catrinescu MM, Levin LA., Cobalamin-Associated Superoxide Scavenging in Neuronal Cells Is a Potential Mechanism for Vitamin B(12)-Deprivation Optic Neuropathy. Am J Pathol. 2018</v>
      </c>
    </row>
    <row r="9225" spans="1:29" x14ac:dyDescent="0.3">
      <c r="A9225">
        <v>1337</v>
      </c>
      <c r="B9225" t="s">
        <v>4597</v>
      </c>
      <c r="C9225" t="s">
        <v>14849</v>
      </c>
      <c r="D9225" t="s">
        <v>25018</v>
      </c>
      <c r="E9225" t="s">
        <v>2443</v>
      </c>
      <c r="F9225" s="10"/>
      <c r="G9225">
        <v>2017</v>
      </c>
      <c r="J9225">
        <v>0.83315152009938798</v>
      </c>
      <c r="L9225" t="s">
        <v>35820</v>
      </c>
      <c r="M9225">
        <v>28973313</v>
      </c>
      <c r="Q9225" s="10"/>
      <c r="R9225" s="11">
        <f t="shared" si="288"/>
        <v>0</v>
      </c>
      <c r="U9225" s="11">
        <f t="shared" si="289"/>
        <v>0</v>
      </c>
      <c r="Y9225" s="11">
        <f>IF(SUM(Tableau1[[#This Row],[Other access]:[Sci-hub access]])&gt;=1,1,0)</f>
        <v>0</v>
      </c>
      <c r="Z9225" s="12">
        <f>IF(OR(Tableau1[[#This Row],[Access R1 + S1+ T1 ]]&gt;=1,Tableau1[[#This Row],[Access V1 +W1 + X1]]&gt;=1),1,0)</f>
        <v>0</v>
      </c>
      <c r="AB9225" s="10" t="str">
        <f>Tableau1[[#This Row],[DOI]]</f>
        <v>doi: 10.1167/iovs.17-21710</v>
      </c>
      <c r="AC9225" s="13" t="str">
        <f>Tableau1[[#This Row],[Authors]]&amp;", "&amp;Tableau1[[#This Row],[Title]]&amp;" "&amp;Tableau1[[#This Row],[Journal]]&amp;". "&amp;Tableau1[[#This Row],[Year]]</f>
        <v>Schönbach EM, Ibrahim MA, Kong X, Strauss RW, Muñoz B, Birch DG, Sunness JS, West SK, Scholl HPN., Metrics and Acquisition Modes for Fixation Stability as a Visual Function Biomarker. Invest Ophthalmol Vis Sci. 2017</v>
      </c>
    </row>
    <row r="9226" spans="1:29" x14ac:dyDescent="0.3">
      <c r="A9226">
        <v>9286</v>
      </c>
      <c r="B9226" t="s">
        <v>11868</v>
      </c>
      <c r="C9226" t="s">
        <v>22044</v>
      </c>
      <c r="D9226" t="s">
        <v>32311</v>
      </c>
      <c r="E9226" t="s">
        <v>2447</v>
      </c>
      <c r="F9226" s="10"/>
      <c r="G9226">
        <v>2017</v>
      </c>
      <c r="J9226">
        <v>0.83341320492722659</v>
      </c>
      <c r="L9226" t="s">
        <v>43591</v>
      </c>
      <c r="M9226">
        <v>27749618</v>
      </c>
      <c r="Q9226" s="10"/>
      <c r="R9226" s="11">
        <f t="shared" si="288"/>
        <v>0</v>
      </c>
      <c r="U9226" s="11">
        <f t="shared" si="289"/>
        <v>0</v>
      </c>
      <c r="Y9226" s="11">
        <f>IF(SUM(Tableau1[[#This Row],[Other access]:[Sci-hub access]])&gt;=1,1,0)</f>
        <v>0</v>
      </c>
      <c r="Z9226" s="12">
        <f>IF(OR(Tableau1[[#This Row],[Access R1 + S1+ T1 ]]&gt;=1,Tableau1[[#This Row],[Access V1 +W1 + X1]]&gt;=1),1,0)</f>
        <v>0</v>
      </c>
      <c r="AB9226" s="10" t="str">
        <f>Tableau1[[#This Row],[DOI]]</f>
        <v>doi: 10.1097/IOP.0000000000000797</v>
      </c>
      <c r="AC9226" s="13" t="str">
        <f>Tableau1[[#This Row],[Authors]]&amp;", "&amp;Tableau1[[#This Row],[Title]]&amp;" "&amp;Tableau1[[#This Row],[Journal]]&amp;". "&amp;Tableau1[[#This Row],[Year]]</f>
        <v>Carniciu AL, Chou J, Leskov I, Freitag SK., Clinical Presentation and Bacteriology of Eyebrow Infections: The Massachusetts Eye and Ear Infirmary Experience (2008-2015). Ophthal Plast Reconstr Surg. 2017</v>
      </c>
    </row>
    <row r="9227" spans="1:29" x14ac:dyDescent="0.3">
      <c r="A9227">
        <v>2381</v>
      </c>
      <c r="B9227" t="s">
        <v>5607</v>
      </c>
      <c r="C9227" t="s">
        <v>15852</v>
      </c>
      <c r="D9227" t="s">
        <v>26029</v>
      </c>
      <c r="E9227" t="s">
        <v>2532</v>
      </c>
      <c r="F9227" s="10"/>
      <c r="G9227">
        <v>2017</v>
      </c>
      <c r="J9227">
        <v>0.83372701815316486</v>
      </c>
      <c r="L9227" t="s">
        <v>36846</v>
      </c>
      <c r="M9227">
        <v>28755024</v>
      </c>
      <c r="Q9227" s="10"/>
      <c r="R9227" s="11">
        <f t="shared" si="288"/>
        <v>0</v>
      </c>
      <c r="U9227" s="11">
        <f t="shared" si="289"/>
        <v>0</v>
      </c>
      <c r="Y9227" s="11">
        <f>IF(SUM(Tableau1[[#This Row],[Other access]:[Sci-hub access]])&gt;=1,1,0)</f>
        <v>0</v>
      </c>
      <c r="Z9227" s="12">
        <f>IF(OR(Tableau1[[#This Row],[Access R1 + S1+ T1 ]]&gt;=1,Tableau1[[#This Row],[Access V1 +W1 + X1]]&gt;=1),1,0)</f>
        <v>0</v>
      </c>
      <c r="AB9227" s="10" t="str">
        <f>Tableau1[[#This Row],[DOI]]</f>
        <v>doi: 10.1007/s10384-017-0525-x</v>
      </c>
      <c r="AC9227" s="13" t="str">
        <f>Tableau1[[#This Row],[Authors]]&amp;", "&amp;Tableau1[[#This Row],[Title]]&amp;" "&amp;Tableau1[[#This Row],[Journal]]&amp;". "&amp;Tableau1[[#This Row],[Year]]</f>
        <v>Kimura K, Orita T, Kobayashi Y, Matsuyama S, Fujimoto K, Yamauchi K., Concentration of acute phase factors in vitreous fluid in diabetic macular edema. Jpn J Ophthalmol. 2017</v>
      </c>
    </row>
    <row r="9228" spans="1:29" x14ac:dyDescent="0.3">
      <c r="A9228">
        <v>8320</v>
      </c>
      <c r="B9228" t="s">
        <v>11018</v>
      </c>
      <c r="C9228" t="s">
        <v>21205</v>
      </c>
      <c r="D9228" t="s">
        <v>31456</v>
      </c>
      <c r="E9228" t="s">
        <v>2523</v>
      </c>
      <c r="F9228" s="10"/>
      <c r="G9228">
        <v>2017</v>
      </c>
      <c r="J9228">
        <v>0.83374988857689547</v>
      </c>
      <c r="L9228" t="s">
        <v>42664</v>
      </c>
      <c r="M9228">
        <v>27935601</v>
      </c>
      <c r="Q9228" s="10"/>
      <c r="R9228" s="11">
        <f t="shared" si="288"/>
        <v>0</v>
      </c>
      <c r="U9228" s="11">
        <f t="shared" si="289"/>
        <v>0</v>
      </c>
      <c r="Y9228" s="11">
        <f>IF(SUM(Tableau1[[#This Row],[Other access]:[Sci-hub access]])&gt;=1,1,0)</f>
        <v>0</v>
      </c>
      <c r="Z9228" s="12">
        <f>IF(OR(Tableau1[[#This Row],[Access R1 + S1+ T1 ]]&gt;=1,Tableau1[[#This Row],[Access V1 +W1 + X1]]&gt;=1),1,0)</f>
        <v>0</v>
      </c>
      <c r="AB9228" s="10" t="str">
        <f>Tableau1[[#This Row],[DOI]]</f>
        <v>doi: 10.1038/eye.2016.264</v>
      </c>
      <c r="AC9228" s="13" t="str">
        <f>Tableau1[[#This Row],[Authors]]&amp;", "&amp;Tableau1[[#This Row],[Title]]&amp;" "&amp;Tableau1[[#This Row],[Journal]]&amp;". "&amp;Tableau1[[#This Row],[Year]]</f>
        <v>Lai TT, Huang JS, Yeh PT., Incidence and risk factors for cystoid macular edema following scleral buckling. Eye (Lond). 2017</v>
      </c>
    </row>
    <row r="9229" spans="1:29" x14ac:dyDescent="0.3">
      <c r="A9229">
        <v>8965</v>
      </c>
      <c r="B9229" t="s">
        <v>11585</v>
      </c>
      <c r="C9229" t="s">
        <v>21765</v>
      </c>
      <c r="D9229" t="s">
        <v>32026</v>
      </c>
      <c r="E9229" t="s">
        <v>2667</v>
      </c>
      <c r="F9229" s="10"/>
      <c r="G9229">
        <v>2017</v>
      </c>
      <c r="J9229">
        <v>0.83399908004322498</v>
      </c>
      <c r="L9229" t="s">
        <v>43292</v>
      </c>
      <c r="M9229">
        <v>27802912</v>
      </c>
      <c r="Q9229" s="10"/>
      <c r="R9229" s="11">
        <f t="shared" si="288"/>
        <v>0</v>
      </c>
      <c r="U9229" s="11">
        <f t="shared" si="289"/>
        <v>0</v>
      </c>
      <c r="Y9229" s="11">
        <f>IF(SUM(Tableau1[[#This Row],[Other access]:[Sci-hub access]])&gt;=1,1,0)</f>
        <v>0</v>
      </c>
      <c r="Z9229" s="12">
        <f>IF(OR(Tableau1[[#This Row],[Access R1 + S1+ T1 ]]&gt;=1,Tableau1[[#This Row],[Access V1 +W1 + X1]]&gt;=1),1,0)</f>
        <v>0</v>
      </c>
      <c r="AB9229" s="10" t="str">
        <f>Tableau1[[#This Row],[DOI]]</f>
        <v>doi: 10.1016/j.clae.2016.10.001</v>
      </c>
      <c r="AC9229" s="13" t="str">
        <f>Tableau1[[#This Row],[Authors]]&amp;", "&amp;Tableau1[[#This Row],[Title]]&amp;" "&amp;Tableau1[[#This Row],[Journal]]&amp;". "&amp;Tableau1[[#This Row],[Year]]</f>
        <v>Henein C, Nanavaty MA., Systematic review comparing penetrating keratoplasty and deep anterior lamellar keratoplasty for management of keratoconus. Cont Lens Anterior Eye. 2017</v>
      </c>
    </row>
    <row r="9230" spans="1:29" x14ac:dyDescent="0.3">
      <c r="A9230">
        <v>684</v>
      </c>
      <c r="B9230" t="s">
        <v>3947</v>
      </c>
      <c r="C9230" t="s">
        <v>14202</v>
      </c>
      <c r="D9230" t="s">
        <v>24367</v>
      </c>
      <c r="E9230" t="s">
        <v>2495</v>
      </c>
      <c r="F9230" s="10"/>
      <c r="G9230">
        <v>2017</v>
      </c>
      <c r="J9230">
        <v>0.83409267976706247</v>
      </c>
      <c r="L9230" t="s">
        <v>35177</v>
      </c>
      <c r="M9230">
        <v>29135718</v>
      </c>
      <c r="Q9230" s="10"/>
      <c r="R9230" s="11">
        <f t="shared" si="288"/>
        <v>0</v>
      </c>
      <c r="U9230" s="11">
        <f t="shared" si="289"/>
        <v>0</v>
      </c>
      <c r="Y9230" s="11">
        <f>IF(SUM(Tableau1[[#This Row],[Other access]:[Sci-hub access]])&gt;=1,1,0)</f>
        <v>0</v>
      </c>
      <c r="Z9230" s="12">
        <f>IF(OR(Tableau1[[#This Row],[Access R1 + S1+ T1 ]]&gt;=1,Tableau1[[#This Row],[Access V1 +W1 + X1]]&gt;=1),1,0)</f>
        <v>0</v>
      </c>
      <c r="AB9230" s="10" t="str">
        <f>Tableau1[[#This Row],[DOI]]</f>
        <v>doi: 10.1097/OPX.0000000000001149</v>
      </c>
      <c r="AC9230" s="13" t="str">
        <f>Tableau1[[#This Row],[Authors]]&amp;", "&amp;Tableau1[[#This Row],[Title]]&amp;" "&amp;Tableau1[[#This Row],[Journal]]&amp;". "&amp;Tableau1[[#This Row],[Year]]</f>
        <v>DeLuca CL, Zimmers RE., Case Report: Adenocarcinoma of the Lacrimal Gland Presenting as an Abduction Deficit. Optom Vis Sci. 2017</v>
      </c>
    </row>
    <row r="9231" spans="1:29" x14ac:dyDescent="0.3">
      <c r="A9231">
        <v>3823</v>
      </c>
      <c r="B9231" t="s">
        <v>6987</v>
      </c>
      <c r="C9231" t="s">
        <v>17226</v>
      </c>
      <c r="D9231" t="s">
        <v>27411</v>
      </c>
      <c r="E9231" t="s">
        <v>2463</v>
      </c>
      <c r="F9231" s="10"/>
      <c r="G9231">
        <v>2017</v>
      </c>
      <c r="J9231">
        <v>0.83433492549264365</v>
      </c>
      <c r="L9231" t="s">
        <v>38266</v>
      </c>
      <c r="M9231">
        <v>28525681</v>
      </c>
      <c r="Q9231" s="10"/>
      <c r="R9231" s="11">
        <f t="shared" si="288"/>
        <v>0</v>
      </c>
      <c r="U9231" s="11">
        <f t="shared" si="289"/>
        <v>0</v>
      </c>
      <c r="Y9231" s="11">
        <f>IF(SUM(Tableau1[[#This Row],[Other access]:[Sci-hub access]])&gt;=1,1,0)</f>
        <v>0</v>
      </c>
      <c r="Z9231" s="12">
        <f>IF(OR(Tableau1[[#This Row],[Access R1 + S1+ T1 ]]&gt;=1,Tableau1[[#This Row],[Access V1 +W1 + X1]]&gt;=1),1,0)</f>
        <v>0</v>
      </c>
      <c r="AB9231" s="10" t="str">
        <f>Tableau1[[#This Row],[DOI]]</f>
        <v>doi: 10.5301/ejo.5000984</v>
      </c>
      <c r="AC9231" s="13" t="str">
        <f>Tableau1[[#This Row],[Authors]]&amp;", "&amp;Tableau1[[#This Row],[Title]]&amp;" "&amp;Tableau1[[#This Row],[Journal]]&amp;". "&amp;Tableau1[[#This Row],[Year]]</f>
        <v>Gonzalez MA, Shechtman D, Haynie JM, Semes L., Unveiling idiopathic macular telangiectasia: clinical applications of optical coherence tomography angiography. Eur J Ophthalmol. 2017</v>
      </c>
    </row>
    <row r="9232" spans="1:29" x14ac:dyDescent="0.3">
      <c r="A9232">
        <v>294</v>
      </c>
      <c r="B9232" t="s">
        <v>3557</v>
      </c>
      <c r="C9232" t="s">
        <v>13818</v>
      </c>
      <c r="D9232" t="s">
        <v>23977</v>
      </c>
      <c r="E9232" t="s">
        <v>2451</v>
      </c>
      <c r="F9232" s="10"/>
      <c r="G9232">
        <v>2017</v>
      </c>
      <c r="J9232">
        <v>0.83463475316776836</v>
      </c>
      <c r="L9232" t="s">
        <v>34803</v>
      </c>
      <c r="M9232">
        <v>29267365</v>
      </c>
      <c r="Q9232" s="10"/>
      <c r="R9232" s="11">
        <f t="shared" si="288"/>
        <v>0</v>
      </c>
      <c r="U9232" s="11">
        <f t="shared" si="289"/>
        <v>0</v>
      </c>
      <c r="Y9232" s="11">
        <f>IF(SUM(Tableau1[[#This Row],[Other access]:[Sci-hub access]])&gt;=1,1,0)</f>
        <v>0</v>
      </c>
      <c r="Z9232" s="12">
        <f>IF(OR(Tableau1[[#This Row],[Access R1 + S1+ T1 ]]&gt;=1,Tableau1[[#This Row],[Access V1 +W1 + X1]]&gt;=1),1,0)</f>
        <v>0</v>
      </c>
      <c r="AB9232" s="10" t="str">
        <f>Tableau1[[#This Row],[DOI]]</f>
        <v>doi: 10.1371/journal.pone.0189881</v>
      </c>
      <c r="AC9232" s="13" t="str">
        <f>Tableau1[[#This Row],[Authors]]&amp;", "&amp;Tableau1[[#This Row],[Title]]&amp;" "&amp;Tableau1[[#This Row],[Journal]]&amp;". "&amp;Tableau1[[#This Row],[Year]]</f>
        <v>Bennett TM, M'Hamdi O, Hejtmancik JF, Shiels A., Germ-line and somatic EPHA2 coding variants in lens aging and cataract. PLoS One. 2017</v>
      </c>
    </row>
    <row r="9233" spans="1:29" ht="28.8" x14ac:dyDescent="0.3">
      <c r="A9233">
        <v>7350</v>
      </c>
      <c r="B9233" t="s">
        <v>10165</v>
      </c>
      <c r="C9233" t="s">
        <v>20367</v>
      </c>
      <c r="D9233" t="s">
        <v>30599</v>
      </c>
      <c r="E9233" t="s">
        <v>2448</v>
      </c>
      <c r="F9233" s="10"/>
      <c r="G9233">
        <v>2017</v>
      </c>
      <c r="J9233">
        <v>0.83472382820995916</v>
      </c>
      <c r="L9233" t="s">
        <v>41706</v>
      </c>
      <c r="M9233">
        <v>28102456</v>
      </c>
      <c r="Q9233" s="10"/>
      <c r="R9233" s="11">
        <f t="shared" si="288"/>
        <v>0</v>
      </c>
      <c r="U9233" s="11">
        <f t="shared" si="289"/>
        <v>0</v>
      </c>
      <c r="Y9233" s="11">
        <f>IF(SUM(Tableau1[[#This Row],[Other access]:[Sci-hub access]])&gt;=1,1,0)</f>
        <v>0</v>
      </c>
      <c r="Z9233" s="12">
        <f>IF(OR(Tableau1[[#This Row],[Access R1 + S1+ T1 ]]&gt;=1,Tableau1[[#This Row],[Access V1 +W1 + X1]]&gt;=1),1,0)</f>
        <v>0</v>
      </c>
      <c r="AB9233" s="10" t="str">
        <f>Tableau1[[#This Row],[DOI]]</f>
        <v>doi: 10.1007/s00417-017-3589-x</v>
      </c>
      <c r="AC9233" s="13" t="str">
        <f>Tableau1[[#This Row],[Authors]]&amp;", "&amp;Tableau1[[#This Row],[Title]]&amp;" "&amp;Tableau1[[#This Row],[Journal]]&amp;". "&amp;Tableau1[[#This Row],[Year]]</f>
        <v>Feltgen N, Bertelmann T, Bretag M, Pfeiffer S, Hilgers R, Callizo J, Goldammer L, Bemme S, Hoerauf H., Efficacy and safety of a fixed bimonthly ranibizumab treatment regimen in eyes with neovascular age-related macular degeneration: results from the RABIMO trial. Graefes Arch Clin Exp Ophthalmol. 2017</v>
      </c>
    </row>
    <row r="9234" spans="1:29" x14ac:dyDescent="0.3">
      <c r="A9234">
        <v>1553</v>
      </c>
      <c r="B9234" t="s">
        <v>4807</v>
      </c>
      <c r="C9234" t="s">
        <v>15057</v>
      </c>
      <c r="D9234" t="s">
        <v>25228</v>
      </c>
      <c r="E9234" t="s">
        <v>2529</v>
      </c>
      <c r="F9234" s="10"/>
      <c r="G9234">
        <v>2017</v>
      </c>
      <c r="J9234">
        <v>0.83493380458741551</v>
      </c>
      <c r="L9234" t="s">
        <v>36032</v>
      </c>
      <c r="M9234">
        <v>28925742</v>
      </c>
      <c r="Q9234" s="10"/>
      <c r="R9234" s="11">
        <f t="shared" si="288"/>
        <v>0</v>
      </c>
      <c r="U9234" s="11">
        <f t="shared" si="289"/>
        <v>0</v>
      </c>
      <c r="Y9234" s="11">
        <f>IF(SUM(Tableau1[[#This Row],[Other access]:[Sci-hub access]])&gt;=1,1,0)</f>
        <v>0</v>
      </c>
      <c r="Z9234" s="12">
        <f>IF(OR(Tableau1[[#This Row],[Access R1 + S1+ T1 ]]&gt;=1,Tableau1[[#This Row],[Access V1 +W1 + X1]]&gt;=1),1,0)</f>
        <v>0</v>
      </c>
      <c r="AB9234" s="10" t="str">
        <f>Tableau1[[#This Row],[DOI]]</f>
        <v>doi: 10.1080/02713683.2017.1338348</v>
      </c>
      <c r="AC9234" s="13" t="str">
        <f>Tableau1[[#This Row],[Authors]]&amp;", "&amp;Tableau1[[#This Row],[Title]]&amp;" "&amp;Tableau1[[#This Row],[Journal]]&amp;". "&amp;Tableau1[[#This Row],[Year]]</f>
        <v>Senger C, Margarido MRRA, De Moraes CG, De Fendi LI, Messias A, Paula JS., Visual Search Performance in Patients with Vision Impairment: A Systematic Review. Curr Eye Res. 2017</v>
      </c>
    </row>
    <row r="9235" spans="1:29" x14ac:dyDescent="0.3">
      <c r="A9235">
        <v>4980</v>
      </c>
      <c r="B9235" t="s">
        <v>491</v>
      </c>
      <c r="C9235" t="s">
        <v>492</v>
      </c>
      <c r="D9235" t="s">
        <v>493</v>
      </c>
      <c r="E9235" t="s">
        <v>2607</v>
      </c>
      <c r="F9235" s="10"/>
      <c r="G9235">
        <v>2017</v>
      </c>
      <c r="J9235">
        <v>0.83494927273985386</v>
      </c>
      <c r="L9235" t="s">
        <v>39388</v>
      </c>
      <c r="M9235">
        <v>28385897</v>
      </c>
      <c r="Q9235" s="10"/>
      <c r="R9235" s="11">
        <f t="shared" si="288"/>
        <v>0</v>
      </c>
      <c r="U9235" s="11">
        <f t="shared" si="289"/>
        <v>0</v>
      </c>
      <c r="Y9235" s="11">
        <f>IF(SUM(Tableau1[[#This Row],[Other access]:[Sci-hub access]])&gt;=1,1,0)</f>
        <v>0</v>
      </c>
      <c r="Z9235" s="12">
        <f>IF(OR(Tableau1[[#This Row],[Access R1 + S1+ T1 ]]&gt;=1,Tableau1[[#This Row],[Access V1 +W1 + X1]]&gt;=1),1,0)</f>
        <v>0</v>
      </c>
      <c r="AB9235" s="10" t="str">
        <f>Tableau1[[#This Row],[DOI]]</f>
        <v>doi: 10.1503/cmaj.160905</v>
      </c>
      <c r="AC9235" s="13" t="str">
        <f>Tableau1[[#This Row],[Authors]]&amp;", "&amp;Tableau1[[#This Row],[Title]]&amp;" "&amp;Tableau1[[#This Row],[Journal]]&amp;". "&amp;Tableau1[[#This Row],[Year]]</f>
        <v>Healey K., More than meets the eye: deafness and in/visible disabilities. CMAJ. 2017</v>
      </c>
    </row>
    <row r="9236" spans="1:29" x14ac:dyDescent="0.3">
      <c r="A9236">
        <v>6678</v>
      </c>
      <c r="B9236" t="s">
        <v>9581</v>
      </c>
      <c r="C9236" t="s">
        <v>19787</v>
      </c>
      <c r="D9236" t="s">
        <v>30014</v>
      </c>
      <c r="E9236" t="s">
        <v>2583</v>
      </c>
      <c r="F9236" s="10"/>
      <c r="G9236">
        <v>2017</v>
      </c>
      <c r="J9236">
        <v>0.83503929697116908</v>
      </c>
      <c r="L9236" t="s">
        <v>41041</v>
      </c>
      <c r="M9236">
        <v>28181147</v>
      </c>
      <c r="Q9236" s="10"/>
      <c r="R9236" s="11">
        <f t="shared" si="288"/>
        <v>0</v>
      </c>
      <c r="U9236" s="11">
        <f t="shared" si="289"/>
        <v>0</v>
      </c>
      <c r="Y9236" s="11">
        <f>IF(SUM(Tableau1[[#This Row],[Other access]:[Sci-hub access]])&gt;=1,1,0)</f>
        <v>0</v>
      </c>
      <c r="Z9236" s="12">
        <f>IF(OR(Tableau1[[#This Row],[Access R1 + S1+ T1 ]]&gt;=1,Tableau1[[#This Row],[Access V1 +W1 + X1]]&gt;=1),1,0)</f>
        <v>0</v>
      </c>
      <c r="AB9236" s="10" t="str">
        <f>Tableau1[[#This Row],[DOI]]</f>
        <v>doi: 10.1007/s12325-017-0487-x</v>
      </c>
      <c r="AC9236" s="13" t="str">
        <f>Tableau1[[#This Row],[Authors]]&amp;", "&amp;Tableau1[[#This Row],[Title]]&amp;" "&amp;Tableau1[[#This Row],[Journal]]&amp;". "&amp;Tableau1[[#This Row],[Year]]</f>
        <v>Kawashima M, Yamada M, Suwaki K, Shigeyasu C, Uchino M, Hiratsuka Y, Yokoi N, Tsubota K; DECS-J Study Group.., A Clinic-based Survey of Clinical Characteristics and Practice Pattern of Dry Eye in Japan. Adv Ther. 2017</v>
      </c>
    </row>
    <row r="9237" spans="1:29" x14ac:dyDescent="0.3">
      <c r="A9237">
        <v>3685</v>
      </c>
      <c r="B9237" t="s">
        <v>6856</v>
      </c>
      <c r="C9237" t="s">
        <v>17097</v>
      </c>
      <c r="D9237" t="s">
        <v>27280</v>
      </c>
      <c r="E9237" t="s">
        <v>2523</v>
      </c>
      <c r="F9237" s="10"/>
      <c r="G9237">
        <v>2017</v>
      </c>
      <c r="J9237">
        <v>0.83504836339637412</v>
      </c>
      <c r="L9237" t="s">
        <v>38129</v>
      </c>
      <c r="M9237">
        <v>28548648</v>
      </c>
      <c r="Q9237" s="10"/>
      <c r="R9237" s="11">
        <f t="shared" si="288"/>
        <v>0</v>
      </c>
      <c r="U9237" s="11">
        <f t="shared" si="289"/>
        <v>0</v>
      </c>
      <c r="Y9237" s="11">
        <f>IF(SUM(Tableau1[[#This Row],[Other access]:[Sci-hub access]])&gt;=1,1,0)</f>
        <v>0</v>
      </c>
      <c r="Z9237" s="12">
        <f>IF(OR(Tableau1[[#This Row],[Access R1 + S1+ T1 ]]&gt;=1,Tableau1[[#This Row],[Access V1 +W1 + X1]]&gt;=1),1,0)</f>
        <v>0</v>
      </c>
      <c r="AB9237" s="10" t="str">
        <f>Tableau1[[#This Row],[DOI]]</f>
        <v>doi: 10.1038/eye.2017.65</v>
      </c>
      <c r="AC9237" s="13" t="str">
        <f>Tableau1[[#This Row],[Authors]]&amp;", "&amp;Tableau1[[#This Row],[Title]]&amp;" "&amp;Tableau1[[#This Row],[Journal]]&amp;". "&amp;Tableau1[[#This Row],[Year]]</f>
        <v>Mills JO, Jalil A, Stanga PE., Electronic retinal implants and artificial vision: journey and present. Eye (Lond). 2017</v>
      </c>
    </row>
    <row r="9238" spans="1:29" x14ac:dyDescent="0.3">
      <c r="A9238">
        <v>10231</v>
      </c>
      <c r="B9238" t="s">
        <v>12735</v>
      </c>
      <c r="C9238" t="s">
        <v>22903</v>
      </c>
      <c r="D9238" t="s">
        <v>33187</v>
      </c>
      <c r="E9238" t="s">
        <v>2486</v>
      </c>
      <c r="F9238" s="10"/>
      <c r="G9238">
        <v>2017</v>
      </c>
      <c r="J9238">
        <v>0.83514178969247077</v>
      </c>
      <c r="L9238" t="s">
        <v>44485</v>
      </c>
      <c r="M9238">
        <v>27422210</v>
      </c>
      <c r="Q9238" s="10"/>
      <c r="R9238" s="11">
        <f t="shared" si="288"/>
        <v>0</v>
      </c>
      <c r="U9238" s="11">
        <f t="shared" si="289"/>
        <v>0</v>
      </c>
      <c r="Y9238" s="11">
        <f>IF(SUM(Tableau1[[#This Row],[Other access]:[Sci-hub access]])&gt;=1,1,0)</f>
        <v>0</v>
      </c>
      <c r="Z9238" s="12">
        <f>IF(OR(Tableau1[[#This Row],[Access R1 + S1+ T1 ]]&gt;=1,Tableau1[[#This Row],[Access V1 +W1 + X1]]&gt;=1),1,0)</f>
        <v>0</v>
      </c>
      <c r="AB9238" s="10" t="str">
        <f>Tableau1[[#This Row],[DOI]]</f>
        <v>doi: 10.1111/aos.13155</v>
      </c>
      <c r="AC9238" s="13" t="str">
        <f>Tableau1[[#This Row],[Authors]]&amp;", "&amp;Tableau1[[#This Row],[Title]]&amp;" "&amp;Tableau1[[#This Row],[Journal]]&amp;". "&amp;Tableau1[[#This Row],[Year]]</f>
        <v>Weingessel B, Haas M, Vécsei C, Vécsei-Marlovits PV., Clinical risk management - a 3-year experience of team timeout in 18 081 ophthalmic patients. Acta Ophthalmol. 2017</v>
      </c>
    </row>
    <row r="9239" spans="1:29" ht="28.8" x14ac:dyDescent="0.3">
      <c r="A9239">
        <v>3999</v>
      </c>
      <c r="B9239" t="s">
        <v>7151</v>
      </c>
      <c r="C9239" t="s">
        <v>17388</v>
      </c>
      <c r="D9239" t="s">
        <v>27578</v>
      </c>
      <c r="E9239" t="s">
        <v>2438</v>
      </c>
      <c r="F9239" s="10"/>
      <c r="G9239">
        <v>2018</v>
      </c>
      <c r="J9239">
        <v>0.83515312244115347</v>
      </c>
      <c r="L9239" t="s">
        <v>38439</v>
      </c>
      <c r="M9239">
        <v>28495906</v>
      </c>
      <c r="Q9239" s="10"/>
      <c r="R9239" s="11">
        <f t="shared" si="288"/>
        <v>0</v>
      </c>
      <c r="U9239" s="11">
        <f t="shared" si="289"/>
        <v>0</v>
      </c>
      <c r="Y9239" s="11">
        <f>IF(SUM(Tableau1[[#This Row],[Other access]:[Sci-hub access]])&gt;=1,1,0)</f>
        <v>0</v>
      </c>
      <c r="Z9239" s="12">
        <f>IF(OR(Tableau1[[#This Row],[Access R1 + S1+ T1 ]]&gt;=1,Tableau1[[#This Row],[Access V1 +W1 + X1]]&gt;=1),1,0)</f>
        <v>0</v>
      </c>
      <c r="AB9239" s="10" t="str">
        <f>Tableau1[[#This Row],[DOI]]</f>
        <v>doi: 10.1136/bjophthalmol-2016-309870</v>
      </c>
      <c r="AC9239" s="13" t="str">
        <f>Tableau1[[#This Row],[Authors]]&amp;", "&amp;Tableau1[[#This Row],[Title]]&amp;" "&amp;Tableau1[[#This Row],[Journal]]&amp;". "&amp;Tableau1[[#This Row],[Year]]</f>
        <v>Hossain P, Tourkmani AK, Kazakos D, Jones M, Anderson D; NHS Blood and Transplant Ocular Tissue Advisory Group and Contributing Ophthalmologists.., Emergency corneal grafting in the UK: a 6-year analysis of the UK Transplant Registry. Br J Ophthalmol. 2018</v>
      </c>
    </row>
    <row r="9240" spans="1:29" x14ac:dyDescent="0.3">
      <c r="A9240">
        <v>3854</v>
      </c>
      <c r="B9240" t="s">
        <v>295</v>
      </c>
      <c r="C9240" t="s">
        <v>296</v>
      </c>
      <c r="D9240" t="s">
        <v>297</v>
      </c>
      <c r="E9240" t="s">
        <v>2858</v>
      </c>
      <c r="F9240" s="10"/>
      <c r="G9240">
        <v>2017</v>
      </c>
      <c r="J9240">
        <v>0.83519475369954033</v>
      </c>
      <c r="L9240" t="s">
        <v>38296</v>
      </c>
      <c r="M9240">
        <v>28518210</v>
      </c>
      <c r="Q9240" s="10"/>
      <c r="R9240" s="11">
        <f t="shared" si="288"/>
        <v>0</v>
      </c>
      <c r="U9240" s="11">
        <f t="shared" si="289"/>
        <v>0</v>
      </c>
      <c r="Y9240" s="11">
        <f>IF(SUM(Tableau1[[#This Row],[Other access]:[Sci-hub access]])&gt;=1,1,0)</f>
        <v>0</v>
      </c>
      <c r="Z9240" s="12">
        <f>IF(OR(Tableau1[[#This Row],[Access R1 + S1+ T1 ]]&gt;=1,Tableau1[[#This Row],[Access V1 +W1 + X1]]&gt;=1),1,0)</f>
        <v>0</v>
      </c>
      <c r="AB9240" s="10" t="str">
        <f>Tableau1[[#This Row],[DOI]]</f>
        <v>doi: 10.1127/anthranz/2017/0680</v>
      </c>
      <c r="AC9240" s="13" t="str">
        <f>Tableau1[[#This Row],[Authors]]&amp;", "&amp;Tableau1[[#This Row],[Title]]&amp;" "&amp;Tableau1[[#This Row],[Journal]]&amp;". "&amp;Tableau1[[#This Row],[Year]]</f>
        <v>Kalová K, Přichystalová R, Boberová K, Pavlůsková A., Regular graveyard in the stronghold versus settlement burials in the bailey. Comparison of Early Medieval populations from Pohansko (Czech Republic). Anthropol Anz. 2017</v>
      </c>
    </row>
    <row r="9241" spans="1:29" x14ac:dyDescent="0.3">
      <c r="A9241">
        <v>7698</v>
      </c>
      <c r="B9241" t="s">
        <v>1441</v>
      </c>
      <c r="C9241" t="s">
        <v>1442</v>
      </c>
      <c r="D9241" t="s">
        <v>1443</v>
      </c>
      <c r="E9241" t="s">
        <v>2952</v>
      </c>
      <c r="F9241" s="10"/>
      <c r="G9241">
        <v>2017</v>
      </c>
      <c r="J9241">
        <v>0.83534642987686292</v>
      </c>
      <c r="L9241" t="s">
        <v>42049</v>
      </c>
      <c r="M9241">
        <v>28061862</v>
      </c>
      <c r="Q9241" s="10"/>
      <c r="R9241" s="11">
        <f t="shared" si="288"/>
        <v>0</v>
      </c>
      <c r="U9241" s="11">
        <f t="shared" si="289"/>
        <v>0</v>
      </c>
      <c r="Y9241" s="11">
        <f>IF(SUM(Tableau1[[#This Row],[Other access]:[Sci-hub access]])&gt;=1,1,0)</f>
        <v>0</v>
      </c>
      <c r="Z9241" s="12">
        <f>IF(OR(Tableau1[[#This Row],[Access R1 + S1+ T1 ]]&gt;=1,Tableau1[[#This Row],[Access V1 +W1 + X1]]&gt;=1),1,0)</f>
        <v>0</v>
      </c>
      <c r="AB9241" s="10" t="str">
        <f>Tableau1[[#This Row],[DOI]]</f>
        <v>doi: 10.1186/s12957-016-1077-0</v>
      </c>
      <c r="AC9241" s="13" t="str">
        <f>Tableau1[[#This Row],[Authors]]&amp;", "&amp;Tableau1[[#This Row],[Title]]&amp;" "&amp;Tableau1[[#This Row],[Journal]]&amp;". "&amp;Tableau1[[#This Row],[Year]]</f>
        <v>Yadav R, Battoo AJ, Mir AW, Haji AG., Bulbar conjunctival metastasis from mucoepidermoid carcinoma of parotid-a case report and review of literature. World J Surg Oncol. 2017</v>
      </c>
    </row>
    <row r="9242" spans="1:29" x14ac:dyDescent="0.3">
      <c r="A9242">
        <v>7837</v>
      </c>
      <c r="B9242" t="s">
        <v>10595</v>
      </c>
      <c r="C9242" t="s">
        <v>20791</v>
      </c>
      <c r="D9242" t="s">
        <v>31032</v>
      </c>
      <c r="E9242" t="s">
        <v>2451</v>
      </c>
      <c r="F9242" s="10"/>
      <c r="G9242">
        <v>2017</v>
      </c>
      <c r="J9242">
        <v>0.83552710396970487</v>
      </c>
      <c r="L9242" t="s">
        <v>42187</v>
      </c>
      <c r="M9242">
        <v>28045969</v>
      </c>
      <c r="Q9242" s="10"/>
      <c r="R9242" s="11">
        <f t="shared" si="288"/>
        <v>0</v>
      </c>
      <c r="U9242" s="11">
        <f t="shared" si="289"/>
        <v>0</v>
      </c>
      <c r="Y9242" s="11">
        <f>IF(SUM(Tableau1[[#This Row],[Other access]:[Sci-hub access]])&gt;=1,1,0)</f>
        <v>0</v>
      </c>
      <c r="Z9242" s="12">
        <f>IF(OR(Tableau1[[#This Row],[Access R1 + S1+ T1 ]]&gt;=1,Tableau1[[#This Row],[Access V1 +W1 + X1]]&gt;=1),1,0)</f>
        <v>0</v>
      </c>
      <c r="AB9242" s="10" t="str">
        <f>Tableau1[[#This Row],[DOI]]</f>
        <v>doi: 10.1371/journal.pone.0169114</v>
      </c>
      <c r="AC9242" s="13" t="str">
        <f>Tableau1[[#This Row],[Authors]]&amp;", "&amp;Tableau1[[#This Row],[Title]]&amp;" "&amp;Tableau1[[#This Row],[Journal]]&amp;". "&amp;Tableau1[[#This Row],[Year]]</f>
        <v>Leung TW, Li RW, Kee CS., Blue-Light Filtering Spectacle Lenses: Optical and Clinical Performances. PLoS One. 2017</v>
      </c>
    </row>
    <row r="9243" spans="1:29" x14ac:dyDescent="0.3">
      <c r="A9243">
        <v>3842</v>
      </c>
      <c r="B9243" t="s">
        <v>7005</v>
      </c>
      <c r="C9243" t="s">
        <v>17244</v>
      </c>
      <c r="D9243" t="s">
        <v>27429</v>
      </c>
      <c r="E9243" t="s">
        <v>2667</v>
      </c>
      <c r="F9243" s="10"/>
      <c r="G9243">
        <v>2017</v>
      </c>
      <c r="J9243">
        <v>0.83558301953496517</v>
      </c>
      <c r="L9243" t="s">
        <v>38284</v>
      </c>
      <c r="M9243">
        <v>28522252</v>
      </c>
      <c r="Q9243" s="10"/>
      <c r="R9243" s="11">
        <f t="shared" si="288"/>
        <v>0</v>
      </c>
      <c r="U9243" s="11">
        <f t="shared" si="289"/>
        <v>0</v>
      </c>
      <c r="Y9243" s="11">
        <f>IF(SUM(Tableau1[[#This Row],[Other access]:[Sci-hub access]])&gt;=1,1,0)</f>
        <v>0</v>
      </c>
      <c r="Z9243" s="12">
        <f>IF(OR(Tableau1[[#This Row],[Access R1 + S1+ T1 ]]&gt;=1,Tableau1[[#This Row],[Access V1 +W1 + X1]]&gt;=1),1,0)</f>
        <v>0</v>
      </c>
      <c r="AB9243" s="10" t="str">
        <f>Tableau1[[#This Row],[DOI]]</f>
        <v>doi: 10.1016/j.clae.2017.05.005</v>
      </c>
      <c r="AC9243" s="13" t="str">
        <f>Tableau1[[#This Row],[Authors]]&amp;", "&amp;Tableau1[[#This Row],[Title]]&amp;" "&amp;Tableau1[[#This Row],[Journal]]&amp;". "&amp;Tableau1[[#This Row],[Year]]</f>
        <v>Del Águila-Carrasco AJ, Monsálvez-Romín D, Papadatou E., Optical quality of rotationally symmetrical contact lenses derived from their power profiles. Cont Lens Anterior Eye. 2017</v>
      </c>
    </row>
    <row r="9244" spans="1:29" x14ac:dyDescent="0.3">
      <c r="A9244">
        <v>2711</v>
      </c>
      <c r="B9244" t="s">
        <v>5921</v>
      </c>
      <c r="C9244" t="s">
        <v>16167</v>
      </c>
      <c r="D9244" t="s">
        <v>26344</v>
      </c>
      <c r="E9244" t="s">
        <v>2447</v>
      </c>
      <c r="F9244" s="10"/>
      <c r="G9244">
        <v>2018</v>
      </c>
      <c r="J9244">
        <v>0.83568797367478476</v>
      </c>
      <c r="L9244" t="s">
        <v>37174</v>
      </c>
      <c r="M9244">
        <v>28700401</v>
      </c>
      <c r="Q9244" s="10"/>
      <c r="R9244" s="11">
        <f t="shared" si="288"/>
        <v>0</v>
      </c>
      <c r="U9244" s="11">
        <f t="shared" si="289"/>
        <v>0</v>
      </c>
      <c r="Y9244" s="11">
        <f>IF(SUM(Tableau1[[#This Row],[Other access]:[Sci-hub access]])&gt;=1,1,0)</f>
        <v>0</v>
      </c>
      <c r="Z9244" s="12">
        <f>IF(OR(Tableau1[[#This Row],[Access R1 + S1+ T1 ]]&gt;=1,Tableau1[[#This Row],[Access V1 +W1 + X1]]&gt;=1),1,0)</f>
        <v>0</v>
      </c>
      <c r="AB9244" s="10" t="str">
        <f>Tableau1[[#This Row],[DOI]]</f>
        <v>doi: 10.1097/IOP.0000000000000958</v>
      </c>
      <c r="AC9244" s="13" t="str">
        <f>Tableau1[[#This Row],[Authors]]&amp;", "&amp;Tableau1[[#This Row],[Title]]&amp;" "&amp;Tableau1[[#This Row],[Journal]]&amp;". "&amp;Tableau1[[#This Row],[Year]]</f>
        <v>Somogyi M, Lyons LJ, Durairaj V., Wiesner Nevus of the Eyelid. Ophthal Plast Reconstr Surg. 2018</v>
      </c>
    </row>
    <row r="9245" spans="1:29" x14ac:dyDescent="0.3">
      <c r="A9245">
        <v>9365</v>
      </c>
      <c r="B9245" t="s">
        <v>11939</v>
      </c>
      <c r="C9245" t="s">
        <v>22114</v>
      </c>
      <c r="D9245" t="s">
        <v>32383</v>
      </c>
      <c r="E9245" t="s">
        <v>2532</v>
      </c>
      <c r="F9245" s="10"/>
      <c r="G9245">
        <v>2017</v>
      </c>
      <c r="J9245">
        <v>0.83570059153220766</v>
      </c>
      <c r="L9245" t="s">
        <v>43656</v>
      </c>
      <c r="M9245">
        <v>27722786</v>
      </c>
      <c r="Q9245" s="10"/>
      <c r="R9245" s="11">
        <f t="shared" si="288"/>
        <v>0</v>
      </c>
      <c r="U9245" s="11">
        <f t="shared" si="289"/>
        <v>0</v>
      </c>
      <c r="Y9245" s="11">
        <f>IF(SUM(Tableau1[[#This Row],[Other access]:[Sci-hub access]])&gt;=1,1,0)</f>
        <v>0</v>
      </c>
      <c r="Z9245" s="12">
        <f>IF(OR(Tableau1[[#This Row],[Access R1 + S1+ T1 ]]&gt;=1,Tableau1[[#This Row],[Access V1 +W1 + X1]]&gt;=1),1,0)</f>
        <v>0</v>
      </c>
      <c r="AB9245" s="10" t="str">
        <f>Tableau1[[#This Row],[DOI]]</f>
        <v>doi: 10.1007/s10384-016-0481-x</v>
      </c>
      <c r="AC9245" s="13" t="str">
        <f>Tableau1[[#This Row],[Authors]]&amp;", "&amp;Tableau1[[#This Row],[Title]]&amp;" "&amp;Tableau1[[#This Row],[Journal]]&amp;". "&amp;Tableau1[[#This Row],[Year]]</f>
        <v>Ogura Y, Shiraga F, Terasaki H, Ohji M, Ishida S, Sakamoto T, Hirakata A, Ishibashi T., Clinical practice pattern in management of diabetic macular edema in Japan: survey results of Japanese retinal specialists. Jpn J Ophthalmol. 2017</v>
      </c>
    </row>
    <row r="9246" spans="1:29" x14ac:dyDescent="0.3">
      <c r="A9246">
        <v>8724</v>
      </c>
      <c r="B9246" t="s">
        <v>1799</v>
      </c>
      <c r="C9246" t="s">
        <v>1800</v>
      </c>
      <c r="D9246" t="s">
        <v>1801</v>
      </c>
      <c r="E9246" t="s">
        <v>2508</v>
      </c>
      <c r="F9246" s="10"/>
      <c r="G9246">
        <v>2017</v>
      </c>
      <c r="J9246">
        <v>0.83574857139401204</v>
      </c>
      <c r="L9246" t="s">
        <v>43060</v>
      </c>
      <c r="M9246">
        <v>27856246</v>
      </c>
      <c r="Q9246" s="10"/>
      <c r="R9246" s="11">
        <f t="shared" si="288"/>
        <v>0</v>
      </c>
      <c r="U9246" s="11">
        <f t="shared" si="289"/>
        <v>0</v>
      </c>
      <c r="Y9246" s="11">
        <f>IF(SUM(Tableau1[[#This Row],[Other access]:[Sci-hub access]])&gt;=1,1,0)</f>
        <v>0</v>
      </c>
      <c r="Z9246" s="12">
        <f>IF(OR(Tableau1[[#This Row],[Access R1 + S1+ T1 ]]&gt;=1,Tableau1[[#This Row],[Access V1 +W1 + X1]]&gt;=1),1,0)</f>
        <v>0</v>
      </c>
      <c r="AB9246" s="10" t="str">
        <f>Tableau1[[#This Row],[DOI]]</f>
        <v>doi: 10.1016/j.bbrc.2016.11.072</v>
      </c>
      <c r="AC9246" s="13" t="str">
        <f>Tableau1[[#This Row],[Authors]]&amp;", "&amp;Tableau1[[#This Row],[Title]]&amp;" "&amp;Tableau1[[#This Row],[Journal]]&amp;". "&amp;Tableau1[[#This Row],[Year]]</f>
        <v>Yue F, Hirashima K, Tomotsune D, Takizawa-Shirasawa S, Yokoyama T, Sasaki K., Reprogramming of retinoblastoma cancer cells into cancer stem cells. Biochem Biophys Res Commun. 2017</v>
      </c>
    </row>
    <row r="9247" spans="1:29" x14ac:dyDescent="0.3">
      <c r="A9247">
        <v>8089</v>
      </c>
      <c r="B9247" t="s">
        <v>10812</v>
      </c>
      <c r="C9247" t="s">
        <v>21001</v>
      </c>
      <c r="D9247" t="s">
        <v>31250</v>
      </c>
      <c r="E9247" t="s">
        <v>2482</v>
      </c>
      <c r="F9247" s="10"/>
      <c r="G9247">
        <v>2017</v>
      </c>
      <c r="J9247">
        <v>0.83575933280073844</v>
      </c>
      <c r="L9247" t="s">
        <v>42436</v>
      </c>
      <c r="M9247">
        <v>28000698</v>
      </c>
      <c r="Q9247" s="10"/>
      <c r="R9247" s="11">
        <f t="shared" si="288"/>
        <v>0</v>
      </c>
      <c r="U9247" s="11">
        <f t="shared" si="289"/>
        <v>0</v>
      </c>
      <c r="Y9247" s="11">
        <f>IF(SUM(Tableau1[[#This Row],[Other access]:[Sci-hub access]])&gt;=1,1,0)</f>
        <v>0</v>
      </c>
      <c r="Z9247" s="12">
        <f>IF(OR(Tableau1[[#This Row],[Access R1 + S1+ T1 ]]&gt;=1,Tableau1[[#This Row],[Access V1 +W1 + X1]]&gt;=1),1,0)</f>
        <v>0</v>
      </c>
      <c r="AB9247" s="10" t="str">
        <f>Tableau1[[#This Row],[DOI]]</f>
        <v>doi: 10.1038/ejhg.2016.174</v>
      </c>
      <c r="AC9247" s="13" t="str">
        <f>Tableau1[[#This Row],[Authors]]&amp;", "&amp;Tableau1[[#This Row],[Title]]&amp;" "&amp;Tableau1[[#This Row],[Journal]]&amp;". "&amp;Tableau1[[#This Row],[Year]]</f>
        <v>Dehainault C, Golmard L, Millot GA, Charpin A, Laugé A, Tarabeux J, Aerts I, Cassoux N, Stoppa-Lyonnet D, Gauthier-Villars M, Houdayer C., Mosaicism and prenatal diagnosis options: insights from retinoblastoma. Eur J Hum Genet. 2017</v>
      </c>
    </row>
    <row r="9248" spans="1:29" x14ac:dyDescent="0.3">
      <c r="A9248">
        <v>2968</v>
      </c>
      <c r="B9248" t="s">
        <v>6163</v>
      </c>
      <c r="C9248" t="s">
        <v>16408</v>
      </c>
      <c r="D9248" t="s">
        <v>26587</v>
      </c>
      <c r="E9248" t="s">
        <v>2460</v>
      </c>
      <c r="F9248" s="10"/>
      <c r="G9248">
        <v>2017</v>
      </c>
      <c r="J9248">
        <v>0.83588534642533274</v>
      </c>
      <c r="L9248" t="s">
        <v>37424</v>
      </c>
      <c r="M9248">
        <v>28657422</v>
      </c>
      <c r="Q9248" s="10"/>
      <c r="R9248" s="11">
        <f t="shared" si="288"/>
        <v>0</v>
      </c>
      <c r="U9248" s="11">
        <f t="shared" si="289"/>
        <v>0</v>
      </c>
      <c r="Y9248" s="11">
        <f>IF(SUM(Tableau1[[#This Row],[Other access]:[Sci-hub access]])&gt;=1,1,0)</f>
        <v>0</v>
      </c>
      <c r="Z9248" s="12">
        <f>IF(OR(Tableau1[[#This Row],[Access R1 + S1+ T1 ]]&gt;=1,Tableau1[[#This Row],[Access V1 +W1 + X1]]&gt;=1),1,0)</f>
        <v>0</v>
      </c>
      <c r="AB9248" s="10" t="str">
        <f>Tableau1[[#This Row],[DOI]]</f>
        <v>doi: 10.1080/09286586.2017.1281425</v>
      </c>
      <c r="AC9248" s="13" t="str">
        <f>Tableau1[[#This Row],[Authors]]&amp;", "&amp;Tableau1[[#This Row],[Title]]&amp;" "&amp;Tableau1[[#This Row],[Journal]]&amp;". "&amp;Tableau1[[#This Row],[Year]]</f>
        <v>Gothwal VK, Sumalini R, Narasaiah A, Panda S., Vision Profile and Ocular Characteristics of Special Olympics Athletes: Report from India. Ophthalmic Epidemiol. 2017</v>
      </c>
    </row>
    <row r="9249" spans="1:29" x14ac:dyDescent="0.3">
      <c r="A9249">
        <v>7324</v>
      </c>
      <c r="B9249" t="s">
        <v>10142</v>
      </c>
      <c r="C9249" t="s">
        <v>20344</v>
      </c>
      <c r="D9249" t="s">
        <v>30576</v>
      </c>
      <c r="E9249" t="s">
        <v>2494</v>
      </c>
      <c r="F9249" s="10"/>
      <c r="G9249">
        <v>2017</v>
      </c>
      <c r="J9249">
        <v>0.83597197141467927</v>
      </c>
      <c r="L9249" t="s">
        <v>41680</v>
      </c>
      <c r="M9249">
        <v>28105741</v>
      </c>
      <c r="Q9249" s="10"/>
      <c r="R9249" s="11">
        <f t="shared" si="288"/>
        <v>0</v>
      </c>
      <c r="U9249" s="11">
        <f t="shared" si="289"/>
        <v>0</v>
      </c>
      <c r="Y9249" s="11">
        <f>IF(SUM(Tableau1[[#This Row],[Other access]:[Sci-hub access]])&gt;=1,1,0)</f>
        <v>0</v>
      </c>
      <c r="Z9249" s="12">
        <f>IF(OR(Tableau1[[#This Row],[Access R1 + S1+ T1 ]]&gt;=1,Tableau1[[#This Row],[Access V1 +W1 + X1]]&gt;=1),1,0)</f>
        <v>0</v>
      </c>
      <c r="AB9249" s="10" t="str">
        <f>Tableau1[[#This Row],[DOI]]</f>
        <v>doi: 10.1111/opo.12348</v>
      </c>
      <c r="AC9249" s="13" t="str">
        <f>Tableau1[[#This Row],[Authors]]&amp;", "&amp;Tableau1[[#This Row],[Title]]&amp;" "&amp;Tableau1[[#This Row],[Journal]]&amp;". "&amp;Tableau1[[#This Row],[Year]]</f>
        <v>Arines J, Almaguer C, Acosta E., Potential use of cubic phase masks for extending the range of clear vision in presbyopes: initial calculation and simulation studies. Ophthalmic Physiol Opt. 2017</v>
      </c>
    </row>
    <row r="9250" spans="1:29" x14ac:dyDescent="0.3">
      <c r="A9250">
        <v>1058</v>
      </c>
      <c r="B9250" t="s">
        <v>4320</v>
      </c>
      <c r="C9250" t="s">
        <v>14574</v>
      </c>
      <c r="D9250" t="s">
        <v>24741</v>
      </c>
      <c r="E9250" t="s">
        <v>2511</v>
      </c>
      <c r="F9250" s="10"/>
      <c r="G9250">
        <v>2017</v>
      </c>
      <c r="J9250">
        <v>0.83598428133039759</v>
      </c>
      <c r="L9250" t="s">
        <v>35546</v>
      </c>
      <c r="M9250">
        <v>29044054</v>
      </c>
      <c r="Q9250" s="10"/>
      <c r="R9250" s="11">
        <f t="shared" si="288"/>
        <v>0</v>
      </c>
      <c r="U9250" s="11">
        <f t="shared" si="289"/>
        <v>0</v>
      </c>
      <c r="Y9250" s="11">
        <f>IF(SUM(Tableau1[[#This Row],[Other access]:[Sci-hub access]])&gt;=1,1,0)</f>
        <v>0</v>
      </c>
      <c r="Z9250" s="12">
        <f>IF(OR(Tableau1[[#This Row],[Access R1 + S1+ T1 ]]&gt;=1,Tableau1[[#This Row],[Access V1 +W1 + X1]]&gt;=1),1,0)</f>
        <v>0</v>
      </c>
      <c r="AB9250" s="10" t="str">
        <f>Tableau1[[#This Row],[DOI]]</f>
        <v>doi: 10.4103/ijo.IJO_512_17</v>
      </c>
      <c r="AC9250" s="13" t="str">
        <f>Tableau1[[#This Row],[Authors]]&amp;", "&amp;Tableau1[[#This Row],[Title]]&amp;" "&amp;Tableau1[[#This Row],[Journal]]&amp;". "&amp;Tableau1[[#This Row],[Year]]</f>
        <v>Thevi T, Abas AL., Role of intravitreal/intracameral antibiotics to prevent traumatic endophthalmitis - Meta-analysis. Indian J Ophthalmol. 2017</v>
      </c>
    </row>
    <row r="9251" spans="1:29" x14ac:dyDescent="0.3">
      <c r="A9251">
        <v>3580</v>
      </c>
      <c r="B9251" t="s">
        <v>6752</v>
      </c>
      <c r="C9251" t="s">
        <v>16994</v>
      </c>
      <c r="D9251" t="s">
        <v>27176</v>
      </c>
      <c r="E9251" t="s">
        <v>2505</v>
      </c>
      <c r="F9251" s="10"/>
      <c r="G9251">
        <v>2017</v>
      </c>
      <c r="J9251">
        <v>0.83600958164931172</v>
      </c>
      <c r="L9251" t="s">
        <v>38026</v>
      </c>
      <c r="M9251">
        <v>28567523</v>
      </c>
      <c r="Q9251" s="10"/>
      <c r="R9251" s="11">
        <f t="shared" si="288"/>
        <v>0</v>
      </c>
      <c r="U9251" s="11">
        <f t="shared" si="289"/>
        <v>0</v>
      </c>
      <c r="Y9251" s="11">
        <f>IF(SUM(Tableau1[[#This Row],[Other access]:[Sci-hub access]])&gt;=1,1,0)</f>
        <v>0</v>
      </c>
      <c r="Z9251" s="12">
        <f>IF(OR(Tableau1[[#This Row],[Access R1 + S1+ T1 ]]&gt;=1,Tableau1[[#This Row],[Access V1 +W1 + X1]]&gt;=1),1,0)</f>
        <v>0</v>
      </c>
      <c r="AB9251" s="10" t="str">
        <f>Tableau1[[#This Row],[DOI]]</f>
        <v>doi: 10.1007/s00401-017-1734-6</v>
      </c>
      <c r="AC9251" s="13" t="str">
        <f>Tableau1[[#This Row],[Authors]]&amp;", "&amp;Tableau1[[#This Row],[Title]]&amp;" "&amp;Tableau1[[#This Row],[Journal]]&amp;". "&amp;Tableau1[[#This Row],[Year]]</f>
        <v>Tradtrantip L, Yao X, Su T, Smith AJ, Verkman AS., Bystander mechanism for complement-initiated early oligodendrocyte injury in neuromyelitis optica. Acta Neuropathol. 2017</v>
      </c>
    </row>
    <row r="9252" spans="1:29" x14ac:dyDescent="0.3">
      <c r="A9252">
        <v>4823</v>
      </c>
      <c r="B9252" t="s">
        <v>7927</v>
      </c>
      <c r="C9252" t="s">
        <v>18156</v>
      </c>
      <c r="D9252" t="s">
        <v>28357</v>
      </c>
      <c r="E9252" t="s">
        <v>34193</v>
      </c>
      <c r="F9252" s="10"/>
      <c r="G9252">
        <v>2017</v>
      </c>
      <c r="J9252">
        <v>0.8360372225357009</v>
      </c>
      <c r="L9252" t="e">
        <v>#VALUE!</v>
      </c>
      <c r="M9252">
        <v>28400699</v>
      </c>
      <c r="Q9252" s="10"/>
      <c r="R9252" s="11">
        <f t="shared" si="288"/>
        <v>0</v>
      </c>
      <c r="U9252" s="11">
        <f t="shared" si="289"/>
        <v>0</v>
      </c>
      <c r="Y9252" s="11">
        <f>IF(SUM(Tableau1[[#This Row],[Other access]:[Sci-hub access]])&gt;=1,1,0)</f>
        <v>0</v>
      </c>
      <c r="Z9252" s="12">
        <f>IF(OR(Tableau1[[#This Row],[Access R1 + S1+ T1 ]]&gt;=1,Tableau1[[#This Row],[Access V1 +W1 + X1]]&gt;=1),1,0)</f>
        <v>0</v>
      </c>
      <c r="AB9252" s="10" t="e">
        <f>Tableau1[[#This Row],[DOI]]</f>
        <v>#VALUE!</v>
      </c>
      <c r="AC9252" s="13" t="str">
        <f>Tableau1[[#This Row],[Authors]]&amp;", "&amp;Tableau1[[#This Row],[Title]]&amp;" "&amp;Tableau1[[#This Row],[Journal]]&amp;". "&amp;Tableau1[[#This Row],[Year]]</f>
        <v>Simpson A, Avdic A, Roos BR, DeLuca A, Miller K, Schnieders MJ, Scheetz TE, Alward WL, Fingert JH., LADD syndrome with glaucoma is caused by a novel gene. Mol Vis. 2017</v>
      </c>
    </row>
    <row r="9253" spans="1:29" ht="28.8" x14ac:dyDescent="0.3">
      <c r="A9253">
        <v>9335</v>
      </c>
      <c r="B9253" t="s">
        <v>1994</v>
      </c>
      <c r="C9253" t="s">
        <v>1995</v>
      </c>
      <c r="D9253" t="s">
        <v>1996</v>
      </c>
      <c r="E9253" t="s">
        <v>2783</v>
      </c>
      <c r="F9253" s="10"/>
      <c r="G9253">
        <v>2017</v>
      </c>
      <c r="J9253">
        <v>0.8362798869394128</v>
      </c>
      <c r="L9253" t="s">
        <v>43629</v>
      </c>
      <c r="M9253">
        <v>27739660</v>
      </c>
      <c r="Q9253" s="10"/>
      <c r="R9253" s="11">
        <f t="shared" si="288"/>
        <v>0</v>
      </c>
      <c r="U9253" s="11">
        <f t="shared" si="289"/>
        <v>0</v>
      </c>
      <c r="Y9253" s="11">
        <f>IF(SUM(Tableau1[[#This Row],[Other access]:[Sci-hub access]])&gt;=1,1,0)</f>
        <v>0</v>
      </c>
      <c r="Z9253" s="12">
        <f>IF(OR(Tableau1[[#This Row],[Access R1 + S1+ T1 ]]&gt;=1,Tableau1[[#This Row],[Access V1 +W1 + X1]]&gt;=1),1,0)</f>
        <v>0</v>
      </c>
      <c r="AB9253" s="10" t="str">
        <f>Tableau1[[#This Row],[DOI]]</f>
        <v>doi: 10.1002/prca.201600068</v>
      </c>
      <c r="AC9253" s="13" t="str">
        <f>Tableau1[[#This Row],[Authors]]&amp;", "&amp;Tableau1[[#This Row],[Title]]&amp;" "&amp;Tableau1[[#This Row],[Journal]]&amp;". "&amp;Tableau1[[#This Row],[Year]]</f>
        <v>Ramanujam S, Muthuvel B, Aravind C B, Biswas J, Konerirajapuram NS., The 88-kDa Eales' protein in serum is a complex of haptoglobin, complement C3, and galectin-1 as identified by liquid chromatography coupled mass spectrometry. Proteomics Clin Appl. 2017</v>
      </c>
    </row>
    <row r="9254" spans="1:29" x14ac:dyDescent="0.3">
      <c r="A9254">
        <v>4401</v>
      </c>
      <c r="B9254" t="s">
        <v>7528</v>
      </c>
      <c r="C9254" t="s">
        <v>17764</v>
      </c>
      <c r="D9254" t="s">
        <v>27957</v>
      </c>
      <c r="E9254" t="s">
        <v>34031</v>
      </c>
      <c r="F9254" s="10"/>
      <c r="G9254">
        <v>2017</v>
      </c>
      <c r="J9254">
        <v>0.83667786262447918</v>
      </c>
      <c r="L9254" t="s">
        <v>38824</v>
      </c>
      <c r="M9254">
        <v>28448237</v>
      </c>
      <c r="Q9254" s="10"/>
      <c r="R9254" s="11">
        <f t="shared" si="288"/>
        <v>0</v>
      </c>
      <c r="U9254" s="11">
        <f t="shared" si="289"/>
        <v>0</v>
      </c>
      <c r="Y9254" s="11">
        <f>IF(SUM(Tableau1[[#This Row],[Other access]:[Sci-hub access]])&gt;=1,1,0)</f>
        <v>0</v>
      </c>
      <c r="Z9254" s="12">
        <f>IF(OR(Tableau1[[#This Row],[Access R1 + S1+ T1 ]]&gt;=1,Tableau1[[#This Row],[Access V1 +W1 + X1]]&gt;=1),1,0)</f>
        <v>0</v>
      </c>
      <c r="AB9254" s="10" t="str">
        <f>Tableau1[[#This Row],[DOI]]</f>
        <v>doi: 10.1089/jop.2016.0165</v>
      </c>
      <c r="AC9254" s="13" t="str">
        <f>Tableau1[[#This Row],[Authors]]&amp;", "&amp;Tableau1[[#This Row],[Title]]&amp;" "&amp;Tableau1[[#This Row],[Journal]]&amp;". "&amp;Tableau1[[#This Row],[Year]]</f>
        <v>Foussat A, Gregoire S, Clerget-Chossat N, Terrada C, Asnagli H, Lemoine FM, Klatzmann D, LeHoang P, Forte M, Bodaghi B., Regulatory T Cell Therapy for Uveitis: A New Promising Challenge. J Ocul Pharmacol Ther. 2017</v>
      </c>
    </row>
    <row r="9255" spans="1:29" x14ac:dyDescent="0.3">
      <c r="A9255">
        <v>7138</v>
      </c>
      <c r="B9255" t="s">
        <v>9984</v>
      </c>
      <c r="C9255" t="s">
        <v>20187</v>
      </c>
      <c r="D9255" t="s">
        <v>30418</v>
      </c>
      <c r="E9255" t="s">
        <v>2458</v>
      </c>
      <c r="F9255" s="10"/>
      <c r="G9255">
        <v>2017</v>
      </c>
      <c r="J9255">
        <v>0.83669372221592297</v>
      </c>
      <c r="L9255" t="s">
        <v>41494</v>
      </c>
      <c r="M9255">
        <v>28125754</v>
      </c>
      <c r="Q9255" s="10"/>
      <c r="R9255" s="11">
        <f t="shared" si="288"/>
        <v>0</v>
      </c>
      <c r="U9255" s="11">
        <f t="shared" si="289"/>
        <v>0</v>
      </c>
      <c r="Y9255" s="11">
        <f>IF(SUM(Tableau1[[#This Row],[Other access]:[Sci-hub access]])&gt;=1,1,0)</f>
        <v>0</v>
      </c>
      <c r="Z9255" s="12">
        <f>IF(OR(Tableau1[[#This Row],[Access R1 + S1+ T1 ]]&gt;=1,Tableau1[[#This Row],[Access V1 +W1 + X1]]&gt;=1),1,0)</f>
        <v>0</v>
      </c>
      <c r="AB9255" s="10" t="str">
        <f>Tableau1[[#This Row],[DOI]]</f>
        <v>doi: 10.1001/jamaophthalmol.2016.5551</v>
      </c>
      <c r="AC9255" s="13" t="str">
        <f>Tableau1[[#This Row],[Authors]]&amp;", "&amp;Tableau1[[#This Row],[Title]]&amp;" "&amp;Tableau1[[#This Row],[Journal]]&amp;". "&amp;Tableau1[[#This Row],[Year]]</f>
        <v>Valikodath NG, Newman-Casey PA, Lee PP, Musch DC, Niziol LM, Woodward MA., Agreement of Ocular Symptom Reporting Between Patient-Reported Outcomes and Medical Records. JAMA Ophthalmol. 2017</v>
      </c>
    </row>
    <row r="9256" spans="1:29" x14ac:dyDescent="0.3">
      <c r="A9256">
        <v>5984</v>
      </c>
      <c r="B9256" t="s">
        <v>8980</v>
      </c>
      <c r="C9256" t="s">
        <v>19194</v>
      </c>
      <c r="D9256" t="s">
        <v>29410</v>
      </c>
      <c r="E9256" t="s">
        <v>2468</v>
      </c>
      <c r="F9256" s="10"/>
      <c r="G9256">
        <v>2017</v>
      </c>
      <c r="J9256">
        <v>0.83685225711297084</v>
      </c>
      <c r="L9256" t="s">
        <v>40363</v>
      </c>
      <c r="M9256">
        <v>28263259</v>
      </c>
      <c r="Q9256" s="10"/>
      <c r="R9256" s="11">
        <f t="shared" si="288"/>
        <v>0</v>
      </c>
      <c r="U9256" s="11">
        <f t="shared" si="289"/>
        <v>0</v>
      </c>
      <c r="Y9256" s="11">
        <f>IF(SUM(Tableau1[[#This Row],[Other access]:[Sci-hub access]])&gt;=1,1,0)</f>
        <v>0</v>
      </c>
      <c r="Z9256" s="12">
        <f>IF(OR(Tableau1[[#This Row],[Access R1 + S1+ T1 ]]&gt;=1,Tableau1[[#This Row],[Access V1 +W1 + X1]]&gt;=1),1,0)</f>
        <v>0</v>
      </c>
      <c r="AB9256" s="10" t="str">
        <f>Tableau1[[#This Row],[DOI]]</f>
        <v>doi: 10.1097/IJG.0000000000000648</v>
      </c>
      <c r="AC9256" s="13" t="str">
        <f>Tableau1[[#This Row],[Authors]]&amp;", "&amp;Tableau1[[#This Row],[Title]]&amp;" "&amp;Tableau1[[#This Row],[Journal]]&amp;". "&amp;Tableau1[[#This Row],[Year]]</f>
        <v>Porciatti V, Feuer WJ, Monsalve P, Triolo G, Vazquez L, McSoley J, Ventura LM., Head-down Posture in Glaucoma Suspects Induces Changes in IOP, Systemic Pressure, and PERG That Predict Future Loss of Optic Nerve Tissue. J Glaucoma. 2017</v>
      </c>
    </row>
    <row r="9257" spans="1:29" x14ac:dyDescent="0.3">
      <c r="A9257">
        <v>3478</v>
      </c>
      <c r="B9257" t="s">
        <v>6652</v>
      </c>
      <c r="C9257" t="s">
        <v>16894</v>
      </c>
      <c r="D9257" t="s">
        <v>27076</v>
      </c>
      <c r="E9257" t="s">
        <v>2440</v>
      </c>
      <c r="F9257" s="10"/>
      <c r="G9257">
        <v>2017</v>
      </c>
      <c r="J9257">
        <v>0.83688158075446151</v>
      </c>
      <c r="L9257" t="s">
        <v>37926</v>
      </c>
      <c r="M9257">
        <v>28579033</v>
      </c>
      <c r="Q9257" s="10"/>
      <c r="R9257" s="11">
        <f t="shared" si="288"/>
        <v>0</v>
      </c>
      <c r="U9257" s="11">
        <f t="shared" si="289"/>
        <v>0</v>
      </c>
      <c r="Y9257" s="11">
        <f>IF(SUM(Tableau1[[#This Row],[Other access]:[Sci-hub access]])&gt;=1,1,0)</f>
        <v>0</v>
      </c>
      <c r="Z9257" s="12">
        <f>IF(OR(Tableau1[[#This Row],[Access R1 + S1+ T1 ]]&gt;=1,Tableau1[[#This Row],[Access V1 +W1 + X1]]&gt;=1),1,0)</f>
        <v>0</v>
      </c>
      <c r="AB9257" s="10" t="str">
        <f>Tableau1[[#This Row],[DOI]]</f>
        <v>doi: 10.1016/j.exer.2017.05.014</v>
      </c>
      <c r="AC9257" s="13" t="str">
        <f>Tableau1[[#This Row],[Authors]]&amp;", "&amp;Tableau1[[#This Row],[Title]]&amp;" "&amp;Tableau1[[#This Row],[Journal]]&amp;". "&amp;Tableau1[[#This Row],[Year]]</f>
        <v>Zhang J, Yan H, Lou MF., Does oxidative stress play any role in diabetic cataract formation? ----Re-evaluation using a thioltransferase gene knockout mouse model. Exp Eye Res. 2017</v>
      </c>
    </row>
    <row r="9258" spans="1:29" x14ac:dyDescent="0.3">
      <c r="A9258">
        <v>7777</v>
      </c>
      <c r="B9258" t="s">
        <v>10542</v>
      </c>
      <c r="C9258" t="s">
        <v>20738</v>
      </c>
      <c r="D9258" t="s">
        <v>30979</v>
      </c>
      <c r="E9258" t="s">
        <v>2942</v>
      </c>
      <c r="F9258" s="10"/>
      <c r="G9258">
        <v>2017</v>
      </c>
      <c r="J9258">
        <v>0.83689858499687042</v>
      </c>
      <c r="L9258" t="s">
        <v>42128</v>
      </c>
      <c r="M9258">
        <v>28057562</v>
      </c>
      <c r="Q9258" s="10"/>
      <c r="R9258" s="11">
        <f t="shared" si="288"/>
        <v>0</v>
      </c>
      <c r="U9258" s="11">
        <f t="shared" si="289"/>
        <v>0</v>
      </c>
      <c r="Y9258" s="11">
        <f>IF(SUM(Tableau1[[#This Row],[Other access]:[Sci-hub access]])&gt;=1,1,0)</f>
        <v>0</v>
      </c>
      <c r="Z9258" s="12">
        <f>IF(OR(Tableau1[[#This Row],[Access R1 + S1+ T1 ]]&gt;=1,Tableau1[[#This Row],[Access V1 +W1 + X1]]&gt;=1),1,0)</f>
        <v>0</v>
      </c>
      <c r="AB9258" s="10" t="str">
        <f>Tableau1[[#This Row],[DOI]]</f>
        <v>doi: 10.1016/j.preteyeres.2017.01.001</v>
      </c>
      <c r="AC9258" s="13" t="str">
        <f>Tableau1[[#This Row],[Authors]]&amp;", "&amp;Tableau1[[#This Row],[Title]]&amp;" "&amp;Tableau1[[#This Row],[Journal]]&amp;". "&amp;Tableau1[[#This Row],[Year]]</f>
        <v>Cheung CY, Ikram MK, Chen C, Wong TY., Imaging retina to study dementia and stroke. Prog Retin Eye Res. 2017</v>
      </c>
    </row>
    <row r="9259" spans="1:29" x14ac:dyDescent="0.3">
      <c r="A9259">
        <v>3610</v>
      </c>
      <c r="B9259" t="s">
        <v>6782</v>
      </c>
      <c r="C9259" t="s">
        <v>17023</v>
      </c>
      <c r="D9259" t="s">
        <v>27206</v>
      </c>
      <c r="E9259" t="s">
        <v>2562</v>
      </c>
      <c r="F9259" s="10"/>
      <c r="G9259">
        <v>2017</v>
      </c>
      <c r="J9259">
        <v>0.83691067504777972</v>
      </c>
      <c r="L9259" t="s">
        <v>38056</v>
      </c>
      <c r="M9259">
        <v>28558182</v>
      </c>
      <c r="Q9259" s="10"/>
      <c r="R9259" s="11">
        <f t="shared" si="288"/>
        <v>0</v>
      </c>
      <c r="U9259" s="11">
        <f t="shared" si="289"/>
        <v>0</v>
      </c>
      <c r="Y9259" s="11">
        <f>IF(SUM(Tableau1[[#This Row],[Other access]:[Sci-hub access]])&gt;=1,1,0)</f>
        <v>0</v>
      </c>
      <c r="Z9259" s="12">
        <f>IF(OR(Tableau1[[#This Row],[Access R1 + S1+ T1 ]]&gt;=1,Tableau1[[#This Row],[Access V1 +W1 + X1]]&gt;=1),1,0)</f>
        <v>0</v>
      </c>
      <c r="AB9259" s="10" t="str">
        <f>Tableau1[[#This Row],[DOI]]</f>
        <v>doi: 10.22608/APO.2016205</v>
      </c>
      <c r="AC9259" s="13" t="str">
        <f>Tableau1[[#This Row],[Authors]]&amp;", "&amp;Tableau1[[#This Row],[Title]]&amp;" "&amp;Tableau1[[#This Row],[Journal]]&amp;". "&amp;Tableau1[[#This Row],[Year]]</f>
        <v>Elborgy E, Pulido JS., Posterior Pole and Peripheral Retinal Fibrovascular Proliferation in von Hippel Lindau Disease. Asia Pac J Ophthalmol (Phila). 2017</v>
      </c>
    </row>
    <row r="9260" spans="1:29" x14ac:dyDescent="0.3">
      <c r="A9260">
        <v>138</v>
      </c>
      <c r="B9260" t="s">
        <v>3401</v>
      </c>
      <c r="C9260" t="s">
        <v>13662</v>
      </c>
      <c r="D9260" t="s">
        <v>23821</v>
      </c>
      <c r="E9260" t="s">
        <v>2465</v>
      </c>
      <c r="F9260" s="10"/>
      <c r="G9260">
        <v>2017</v>
      </c>
      <c r="J9260">
        <v>0.83697326618361756</v>
      </c>
      <c r="L9260" t="s">
        <v>34654</v>
      </c>
      <c r="M9260">
        <v>29390338</v>
      </c>
      <c r="Q9260" s="10"/>
      <c r="R9260" s="11">
        <f t="shared" si="288"/>
        <v>0</v>
      </c>
      <c r="U9260" s="11">
        <f t="shared" si="289"/>
        <v>0</v>
      </c>
      <c r="Y9260" s="11">
        <f>IF(SUM(Tableau1[[#This Row],[Other access]:[Sci-hub access]])&gt;=1,1,0)</f>
        <v>0</v>
      </c>
      <c r="Z9260" s="12">
        <f>IF(OR(Tableau1[[#This Row],[Access R1 + S1+ T1 ]]&gt;=1,Tableau1[[#This Row],[Access V1 +W1 + X1]]&gt;=1),1,0)</f>
        <v>0</v>
      </c>
      <c r="AB9260" s="10" t="str">
        <f>Tableau1[[#This Row],[DOI]]</f>
        <v>doi: 10.1097/MD.0000000000009201</v>
      </c>
      <c r="AC9260" s="13" t="str">
        <f>Tableau1[[#This Row],[Authors]]&amp;", "&amp;Tableau1[[#This Row],[Title]]&amp;" "&amp;Tableau1[[#This Row],[Journal]]&amp;". "&amp;Tableau1[[#This Row],[Year]]</f>
        <v>Han J, Ji Y, Cao D, Kang Z, Zhu J., Miller Fisher syndrome with acute angle-closure glaucoma as the first manifestation: A case report. Medicine (Baltimore). 2017</v>
      </c>
    </row>
    <row r="9261" spans="1:29" x14ac:dyDescent="0.3">
      <c r="A9261">
        <v>2086</v>
      </c>
      <c r="B9261" t="s">
        <v>5325</v>
      </c>
      <c r="C9261" t="s">
        <v>15570</v>
      </c>
      <c r="D9261" t="s">
        <v>25747</v>
      </c>
      <c r="E9261" t="s">
        <v>2511</v>
      </c>
      <c r="F9261" s="10"/>
      <c r="G9261">
        <v>2017</v>
      </c>
      <c r="J9261">
        <v>0.83698996186063512</v>
      </c>
      <c r="L9261" t="s">
        <v>36557</v>
      </c>
      <c r="M9261">
        <v>28820154</v>
      </c>
      <c r="Q9261" s="10"/>
      <c r="R9261" s="11">
        <f t="shared" si="288"/>
        <v>0</v>
      </c>
      <c r="U9261" s="11">
        <f t="shared" si="289"/>
        <v>0</v>
      </c>
      <c r="Y9261" s="11">
        <f>IF(SUM(Tableau1[[#This Row],[Other access]:[Sci-hub access]])&gt;=1,1,0)</f>
        <v>0</v>
      </c>
      <c r="Z9261" s="12">
        <f>IF(OR(Tableau1[[#This Row],[Access R1 + S1+ T1 ]]&gt;=1,Tableau1[[#This Row],[Access V1 +W1 + X1]]&gt;=1),1,0)</f>
        <v>0</v>
      </c>
      <c r="AB9261" s="10" t="str">
        <f>Tableau1[[#This Row],[DOI]]</f>
        <v>doi: 10.4103/ijo.IJO_274_16</v>
      </c>
      <c r="AC9261" s="13" t="str">
        <f>Tableau1[[#This Row],[Authors]]&amp;", "&amp;Tableau1[[#This Row],[Title]]&amp;" "&amp;Tableau1[[#This Row],[Journal]]&amp;". "&amp;Tableau1[[#This Row],[Year]]</f>
        <v>Camps VJ, Piñero DP, Caravaca E, De Fez D., Preliminary validation of an optimized algorithm for intraocular lens power calculation in keratoconus. Indian J Ophthalmol. 2017</v>
      </c>
    </row>
    <row r="9262" spans="1:29" x14ac:dyDescent="0.3">
      <c r="A9262">
        <v>8763</v>
      </c>
      <c r="B9262" t="s">
        <v>11402</v>
      </c>
      <c r="C9262" t="s">
        <v>21587</v>
      </c>
      <c r="D9262" t="s">
        <v>31842</v>
      </c>
      <c r="E9262" t="s">
        <v>2440</v>
      </c>
      <c r="F9262" s="10"/>
      <c r="G9262">
        <v>2017</v>
      </c>
      <c r="J9262">
        <v>0.83699421843057098</v>
      </c>
      <c r="L9262" t="s">
        <v>43099</v>
      </c>
      <c r="M9262">
        <v>27845061</v>
      </c>
      <c r="Q9262" s="10"/>
      <c r="R9262" s="11">
        <f t="shared" si="288"/>
        <v>0</v>
      </c>
      <c r="U9262" s="11">
        <f t="shared" si="289"/>
        <v>0</v>
      </c>
      <c r="Y9262" s="11">
        <f>IF(SUM(Tableau1[[#This Row],[Other access]:[Sci-hub access]])&gt;=1,1,0)</f>
        <v>0</v>
      </c>
      <c r="Z9262" s="12">
        <f>IF(OR(Tableau1[[#This Row],[Access R1 + S1+ T1 ]]&gt;=1,Tableau1[[#This Row],[Access V1 +W1 + X1]]&gt;=1),1,0)</f>
        <v>0</v>
      </c>
      <c r="AB9262" s="10" t="str">
        <f>Tableau1[[#This Row],[DOI]]</f>
        <v>doi: 10.1016/j.exer.2016.11.011</v>
      </c>
      <c r="AC9262" s="13" t="str">
        <f>Tableau1[[#This Row],[Authors]]&amp;", "&amp;Tableau1[[#This Row],[Title]]&amp;" "&amp;Tableau1[[#This Row],[Journal]]&amp;". "&amp;Tableau1[[#This Row],[Year]]</f>
        <v>Aboobakar IF, Johnson WM, Stamer WD, Hauser MA, Allingham RR., Major review: Exfoliation syndrome; advances in disease genetics, molecular biology, and epidemiology. Exp Eye Res. 2017</v>
      </c>
    </row>
    <row r="9263" spans="1:29" x14ac:dyDescent="0.3">
      <c r="A9263">
        <v>652</v>
      </c>
      <c r="B9263" t="s">
        <v>3915</v>
      </c>
      <c r="C9263" t="s">
        <v>14170</v>
      </c>
      <c r="D9263" t="s">
        <v>24335</v>
      </c>
      <c r="E9263" t="s">
        <v>2692</v>
      </c>
      <c r="F9263" s="10"/>
      <c r="G9263">
        <v>2017</v>
      </c>
      <c r="J9263">
        <v>0.83701236014312697</v>
      </c>
      <c r="L9263" t="e">
        <v>#VALUE!</v>
      </c>
      <c r="M9263">
        <v>29148423</v>
      </c>
      <c r="Q9263" s="10"/>
      <c r="R9263" s="11">
        <f t="shared" si="288"/>
        <v>0</v>
      </c>
      <c r="U9263" s="11">
        <f t="shared" si="289"/>
        <v>0</v>
      </c>
      <c r="Y9263" s="11">
        <f>IF(SUM(Tableau1[[#This Row],[Other access]:[Sci-hub access]])&gt;=1,1,0)</f>
        <v>0</v>
      </c>
      <c r="Z9263" s="12">
        <f>IF(OR(Tableau1[[#This Row],[Access R1 + S1+ T1 ]]&gt;=1,Tableau1[[#This Row],[Access V1 +W1 + X1]]&gt;=1),1,0)</f>
        <v>0</v>
      </c>
      <c r="AB9263" s="10" t="e">
        <f>Tableau1[[#This Row],[DOI]]</f>
        <v>#VALUE!</v>
      </c>
      <c r="AC9263" s="13" t="str">
        <f>Tableau1[[#This Row],[Authors]]&amp;", "&amp;Tableau1[[#This Row],[Title]]&amp;" "&amp;Tableau1[[#This Row],[Journal]]&amp;". "&amp;Tableau1[[#This Row],[Year]]</f>
        <v>Protogerou AD, Nasothimiou EG, Sfikakis PP, Tzioufas AG., Non-invasive vascular biomarkers in patients with Behçet's disease: review of the data and future perspectives. Clin Exp Rheumatol. 2017</v>
      </c>
    </row>
    <row r="9264" spans="1:29" x14ac:dyDescent="0.3">
      <c r="A9264">
        <v>10069</v>
      </c>
      <c r="B9264" t="s">
        <v>2163</v>
      </c>
      <c r="C9264" t="s">
        <v>2164</v>
      </c>
      <c r="D9264" t="s">
        <v>2165</v>
      </c>
      <c r="E9264" t="s">
        <v>2449</v>
      </c>
      <c r="F9264" s="10"/>
      <c r="G9264">
        <v>2017</v>
      </c>
      <c r="J9264">
        <v>0.83706011950164005</v>
      </c>
      <c r="L9264" t="s">
        <v>44325</v>
      </c>
      <c r="M9264">
        <v>27480527</v>
      </c>
      <c r="Q9264" s="10"/>
      <c r="R9264" s="11">
        <f t="shared" si="288"/>
        <v>0</v>
      </c>
      <c r="U9264" s="11">
        <f t="shared" si="289"/>
        <v>0</v>
      </c>
      <c r="Y9264" s="11">
        <f>IF(SUM(Tableau1[[#This Row],[Other access]:[Sci-hub access]])&gt;=1,1,0)</f>
        <v>0</v>
      </c>
      <c r="Z9264" s="12">
        <f>IF(OR(Tableau1[[#This Row],[Access R1 + S1+ T1 ]]&gt;=1,Tableau1[[#This Row],[Access V1 +W1 + X1]]&gt;=1),1,0)</f>
        <v>0</v>
      </c>
      <c r="AB9264" s="10" t="str">
        <f>Tableau1[[#This Row],[DOI]]</f>
        <v>doi: 10.1111/cxo.12408</v>
      </c>
      <c r="AC9264" s="13" t="str">
        <f>Tableau1[[#This Row],[Authors]]&amp;", "&amp;Tableau1[[#This Row],[Title]]&amp;" "&amp;Tableau1[[#This Row],[Journal]]&amp;". "&amp;Tableau1[[#This Row],[Year]]</f>
        <v>Yoshioka N, Wong E, Kalloniatis M, Zangerl B., Repeatability of Heidelberg Retinal Tomography 3 and effect of alignment algorithm on glaucoma suspects. Clin Exp Optom. 2017</v>
      </c>
    </row>
    <row r="9265" spans="1:29" x14ac:dyDescent="0.3">
      <c r="A9265">
        <v>8550</v>
      </c>
      <c r="B9265" t="s">
        <v>11219</v>
      </c>
      <c r="C9265" t="s">
        <v>21403</v>
      </c>
      <c r="D9265" t="s">
        <v>31658</v>
      </c>
      <c r="E9265" t="s">
        <v>2479</v>
      </c>
      <c r="F9265" s="10"/>
      <c r="G9265">
        <v>2017</v>
      </c>
      <c r="J9265">
        <v>0.83720064240095149</v>
      </c>
      <c r="L9265" t="s">
        <v>42886</v>
      </c>
      <c r="M9265">
        <v>27893525</v>
      </c>
      <c r="Q9265" s="10"/>
      <c r="R9265" s="11">
        <f t="shared" si="288"/>
        <v>0</v>
      </c>
      <c r="U9265" s="11">
        <f t="shared" si="289"/>
        <v>0</v>
      </c>
      <c r="Y9265" s="11">
        <f>IF(SUM(Tableau1[[#This Row],[Other access]:[Sci-hub access]])&gt;=1,1,0)</f>
        <v>0</v>
      </c>
      <c r="Z9265" s="12">
        <f>IF(OR(Tableau1[[#This Row],[Access R1 + S1+ T1 ]]&gt;=1,Tableau1[[#This Row],[Access V1 +W1 + X1]]&gt;=1),1,0)</f>
        <v>0</v>
      </c>
      <c r="AB9265" s="10" t="str">
        <f>Tableau1[[#This Row],[DOI]]</f>
        <v>doi: 10.1097/ICO.0000000000001095</v>
      </c>
      <c r="AC9265" s="13" t="str">
        <f>Tableau1[[#This Row],[Authors]]&amp;", "&amp;Tableau1[[#This Row],[Title]]&amp;" "&amp;Tableau1[[#This Row],[Journal]]&amp;". "&amp;Tableau1[[#This Row],[Year]]</f>
        <v>Aravena C, Yu F, Deng SX., Outcomes of Descemet Membrane Endothelial Keratoplasty in Patients With Previous Glaucoma Surgery. Cornea. 2017</v>
      </c>
    </row>
    <row r="9266" spans="1:29" x14ac:dyDescent="0.3">
      <c r="A9266">
        <v>1026</v>
      </c>
      <c r="B9266" t="s">
        <v>4288</v>
      </c>
      <c r="C9266" t="s">
        <v>14542</v>
      </c>
      <c r="D9266" t="s">
        <v>24709</v>
      </c>
      <c r="E9266" t="s">
        <v>2511</v>
      </c>
      <c r="F9266" s="10"/>
      <c r="G9266">
        <v>2017</v>
      </c>
      <c r="J9266">
        <v>0.83727377222601596</v>
      </c>
      <c r="L9266" t="s">
        <v>35514</v>
      </c>
      <c r="M9266">
        <v>29044088</v>
      </c>
      <c r="Q9266" s="10"/>
      <c r="R9266" s="11">
        <f t="shared" si="288"/>
        <v>0</v>
      </c>
      <c r="U9266" s="11">
        <f t="shared" si="289"/>
        <v>0</v>
      </c>
      <c r="Y9266" s="11">
        <f>IF(SUM(Tableau1[[#This Row],[Other access]:[Sci-hub access]])&gt;=1,1,0)</f>
        <v>0</v>
      </c>
      <c r="Z9266" s="12">
        <f>IF(OR(Tableau1[[#This Row],[Access R1 + S1+ T1 ]]&gt;=1,Tableau1[[#This Row],[Access V1 +W1 + X1]]&gt;=1),1,0)</f>
        <v>0</v>
      </c>
      <c r="AB9266" s="10" t="str">
        <f>Tableau1[[#This Row],[DOI]]</f>
        <v>doi: 10.4103/ijo.IJO_345_17</v>
      </c>
      <c r="AC9266" s="13" t="str">
        <f>Tableau1[[#This Row],[Authors]]&amp;", "&amp;Tableau1[[#This Row],[Title]]&amp;" "&amp;Tableau1[[#This Row],[Journal]]&amp;". "&amp;Tableau1[[#This Row],[Year]]</f>
        <v>Matalia JH, Shirke S, Anaspure H, Ghalla P, Kekatpure M., Management of idiopathic intracranial hypertension in an infant with bilateral congenital cataract and associated comitant sensory esotropia. Indian J Ophthalmol. 2017</v>
      </c>
    </row>
    <row r="9267" spans="1:29" x14ac:dyDescent="0.3">
      <c r="A9267">
        <v>4959</v>
      </c>
      <c r="B9267" t="s">
        <v>8054</v>
      </c>
      <c r="C9267" t="s">
        <v>18283</v>
      </c>
      <c r="D9267" t="s">
        <v>28484</v>
      </c>
      <c r="E9267" t="s">
        <v>34015</v>
      </c>
      <c r="F9267" s="10"/>
      <c r="G9267">
        <v>2017</v>
      </c>
      <c r="J9267">
        <v>0.83755065989341559</v>
      </c>
      <c r="L9267" t="s">
        <v>39367</v>
      </c>
      <c r="M9267">
        <v>28388263</v>
      </c>
      <c r="Q9267" s="10"/>
      <c r="R9267" s="11">
        <f t="shared" si="288"/>
        <v>0</v>
      </c>
      <c r="U9267" s="11">
        <f t="shared" si="289"/>
        <v>0</v>
      </c>
      <c r="Y9267" s="11">
        <f>IF(SUM(Tableau1[[#This Row],[Other access]:[Sci-hub access]])&gt;=1,1,0)</f>
        <v>0</v>
      </c>
      <c r="Z9267" s="12">
        <f>IF(OR(Tableau1[[#This Row],[Access R1 + S1+ T1 ]]&gt;=1,Tableau1[[#This Row],[Access V1 +W1 + X1]]&gt;=1),1,0)</f>
        <v>0</v>
      </c>
      <c r="AB9267" s="10" t="str">
        <f>Tableau1[[#This Row],[DOI]]</f>
        <v>doi: 10.1080/13816810.2017.1301966</v>
      </c>
      <c r="AC9267" s="13" t="str">
        <f>Tableau1[[#This Row],[Authors]]&amp;", "&amp;Tableau1[[#This Row],[Title]]&amp;" "&amp;Tableau1[[#This Row],[Journal]]&amp;". "&amp;Tableau1[[#This Row],[Year]]</f>
        <v>Heller D, Weiner C, Nasie I, Anikster Y, Landau Y, Koren T, Pokroy R, Abulafia A, Pras E., Reversal of cystoid macular edema in gyrate atrophy patients. Ophthalmic Genet. 2017</v>
      </c>
    </row>
    <row r="9268" spans="1:29" x14ac:dyDescent="0.3">
      <c r="A9268">
        <v>4963</v>
      </c>
      <c r="B9268" t="s">
        <v>8058</v>
      </c>
      <c r="C9268" t="s">
        <v>18287</v>
      </c>
      <c r="D9268" t="s">
        <v>28488</v>
      </c>
      <c r="E9268" t="s">
        <v>2523</v>
      </c>
      <c r="F9268" s="10"/>
      <c r="G9268">
        <v>2017</v>
      </c>
      <c r="J9268">
        <v>0.83757236524143008</v>
      </c>
      <c r="L9268" t="s">
        <v>39371</v>
      </c>
      <c r="M9268">
        <v>28387769</v>
      </c>
      <c r="Q9268" s="10"/>
      <c r="R9268" s="11">
        <f t="shared" si="288"/>
        <v>0</v>
      </c>
      <c r="U9268" s="11">
        <f t="shared" si="289"/>
        <v>0</v>
      </c>
      <c r="Y9268" s="11">
        <f>IF(SUM(Tableau1[[#This Row],[Other access]:[Sci-hub access]])&gt;=1,1,0)</f>
        <v>0</v>
      </c>
      <c r="Z9268" s="12">
        <f>IF(OR(Tableau1[[#This Row],[Access R1 + S1+ T1 ]]&gt;=1,Tableau1[[#This Row],[Access V1 +W1 + X1]]&gt;=1),1,0)</f>
        <v>0</v>
      </c>
      <c r="AB9268" s="10" t="str">
        <f>Tableau1[[#This Row],[DOI]]</f>
        <v>doi: 10.1038/eye.2017.42</v>
      </c>
      <c r="AC9268" s="13" t="str">
        <f>Tableau1[[#This Row],[Authors]]&amp;", "&amp;Tableau1[[#This Row],[Title]]&amp;" "&amp;Tableau1[[#This Row],[Journal]]&amp;". "&amp;Tableau1[[#This Row],[Year]]</f>
        <v>Sun B, Zhang Z, Dong C, Zhang Y, Yan C, Li S; Medscape.., (99)Tc(m)-octreotide scintigraphy and serum eye muscle antibodies in evaluation of active thyroid-associated ophthalmopathy. Eye (Lond). 2017</v>
      </c>
    </row>
    <row r="9269" spans="1:29" x14ac:dyDescent="0.3">
      <c r="A9269">
        <v>1122</v>
      </c>
      <c r="B9269" t="s">
        <v>4384</v>
      </c>
      <c r="C9269" t="s">
        <v>14638</v>
      </c>
      <c r="D9269" t="s">
        <v>24805</v>
      </c>
      <c r="E9269" t="s">
        <v>2613</v>
      </c>
      <c r="F9269" s="10"/>
      <c r="G9269">
        <v>2017</v>
      </c>
      <c r="J9269">
        <v>0.83758086273209431</v>
      </c>
      <c r="L9269" t="s">
        <v>35610</v>
      </c>
      <c r="M9269">
        <v>29022293</v>
      </c>
      <c r="Q9269" s="10"/>
      <c r="R9269" s="11">
        <f t="shared" si="288"/>
        <v>0</v>
      </c>
      <c r="U9269" s="11">
        <f t="shared" si="289"/>
        <v>0</v>
      </c>
      <c r="Y9269" s="11">
        <f>IF(SUM(Tableau1[[#This Row],[Other access]:[Sci-hub access]])&gt;=1,1,0)</f>
        <v>0</v>
      </c>
      <c r="Z9269" s="12">
        <f>IF(OR(Tableau1[[#This Row],[Access R1 + S1+ T1 ]]&gt;=1,Tableau1[[#This Row],[Access V1 +W1 + X1]]&gt;=1),1,0)</f>
        <v>0</v>
      </c>
      <c r="AB9269" s="10" t="str">
        <f>Tableau1[[#This Row],[DOI]]</f>
        <v>doi: 10.3341/kjo.2017.0021</v>
      </c>
      <c r="AC9269" s="13" t="str">
        <f>Tableau1[[#This Row],[Authors]]&amp;", "&amp;Tableau1[[#This Row],[Title]]&amp;" "&amp;Tableau1[[#This Row],[Journal]]&amp;". "&amp;Tableau1[[#This Row],[Year]]</f>
        <v>Lee JH, Park SP, Kim YK., Correlation between Uncorrected Visual Acuity and Macular Distortion in Idiopathic Epiretinal Membrane Patients. Korean J Ophthalmol. 2017</v>
      </c>
    </row>
    <row r="9270" spans="1:29" x14ac:dyDescent="0.3">
      <c r="A9270">
        <v>5268</v>
      </c>
      <c r="B9270" t="s">
        <v>8332</v>
      </c>
      <c r="C9270" t="s">
        <v>18556</v>
      </c>
      <c r="D9270" t="s">
        <v>28762</v>
      </c>
      <c r="E9270" t="s">
        <v>2451</v>
      </c>
      <c r="F9270" s="10"/>
      <c r="G9270">
        <v>2017</v>
      </c>
      <c r="J9270">
        <v>0.83768248178141258</v>
      </c>
      <c r="L9270" t="s">
        <v>39664</v>
      </c>
      <c r="M9270">
        <v>28355261</v>
      </c>
      <c r="Q9270" s="10"/>
      <c r="R9270" s="11">
        <f t="shared" si="288"/>
        <v>0</v>
      </c>
      <c r="U9270" s="11">
        <f t="shared" si="289"/>
        <v>0</v>
      </c>
      <c r="Y9270" s="11">
        <f>IF(SUM(Tableau1[[#This Row],[Other access]:[Sci-hub access]])&gt;=1,1,0)</f>
        <v>0</v>
      </c>
      <c r="Z9270" s="12">
        <f>IF(OR(Tableau1[[#This Row],[Access R1 + S1+ T1 ]]&gt;=1,Tableau1[[#This Row],[Access V1 +W1 + X1]]&gt;=1),1,0)</f>
        <v>0</v>
      </c>
      <c r="AB9270" s="10" t="str">
        <f>Tableau1[[#This Row],[DOI]]</f>
        <v>doi: 10.1371/journal.pone.0174764</v>
      </c>
      <c r="AC9270" s="13" t="str">
        <f>Tableau1[[#This Row],[Authors]]&amp;", "&amp;Tableau1[[#This Row],[Title]]&amp;" "&amp;Tableau1[[#This Row],[Journal]]&amp;". "&amp;Tableau1[[#This Row],[Year]]</f>
        <v>Portal C, Gouyer V, Gottrand F, Desseyn JL., Preclinical mouse model to monitor live Muc5b-producing conjunctival goblet cell density under pharmacological treatments. PLoS One. 2017</v>
      </c>
    </row>
    <row r="9271" spans="1:29" ht="28.8" x14ac:dyDescent="0.3">
      <c r="A9271">
        <v>150</v>
      </c>
      <c r="B9271" t="s">
        <v>3413</v>
      </c>
      <c r="C9271" t="s">
        <v>13674</v>
      </c>
      <c r="D9271" t="s">
        <v>23833</v>
      </c>
      <c r="E9271" t="s">
        <v>2451</v>
      </c>
      <c r="F9271" s="10"/>
      <c r="G9271">
        <v>2018</v>
      </c>
      <c r="J9271">
        <v>0.83777706557915144</v>
      </c>
      <c r="L9271" t="s">
        <v>34666</v>
      </c>
      <c r="M9271">
        <v>29385182</v>
      </c>
      <c r="Q9271" s="10"/>
      <c r="R9271" s="11">
        <f t="shared" si="288"/>
        <v>0</v>
      </c>
      <c r="U9271" s="11">
        <f t="shared" si="289"/>
        <v>0</v>
      </c>
      <c r="Y9271" s="11">
        <f>IF(SUM(Tableau1[[#This Row],[Other access]:[Sci-hub access]])&gt;=1,1,0)</f>
        <v>0</v>
      </c>
      <c r="Z9271" s="12">
        <f>IF(OR(Tableau1[[#This Row],[Access R1 + S1+ T1 ]]&gt;=1,Tableau1[[#This Row],[Access V1 +W1 + X1]]&gt;=1),1,0)</f>
        <v>0</v>
      </c>
      <c r="AB9271" s="10" t="str">
        <f>Tableau1[[#This Row],[DOI]]</f>
        <v>doi: 10.1371/journal.pone.0191336</v>
      </c>
      <c r="AC9271" s="13" t="str">
        <f>Tableau1[[#This Row],[Authors]]&amp;", "&amp;Tableau1[[#This Row],[Title]]&amp;" "&amp;Tableau1[[#This Row],[Journal]]&amp;". "&amp;Tableau1[[#This Row],[Year]]</f>
        <v>Song HS, Shin JS, Lee J, Lee YJ, Kim MR, Cho JH, Kim KW, Park Y, Song HJ, Park SY, Kim S, Kim M, Ha IH., Association between temporomandibular disorders, chronic diseases, and ophthalmologic and otolaryngologic disorders in Korean adults: A cross-sectional study. PLoS One. 2018</v>
      </c>
    </row>
    <row r="9272" spans="1:29" x14ac:dyDescent="0.3">
      <c r="A9272">
        <v>1876</v>
      </c>
      <c r="B9272" t="s">
        <v>5120</v>
      </c>
      <c r="C9272" t="s">
        <v>15366</v>
      </c>
      <c r="D9272" t="s">
        <v>25542</v>
      </c>
      <c r="E9272" t="s">
        <v>2465</v>
      </c>
      <c r="F9272" s="10"/>
      <c r="G9272">
        <v>2017</v>
      </c>
      <c r="J9272">
        <v>0.83813322758045594</v>
      </c>
      <c r="L9272" t="s">
        <v>36348</v>
      </c>
      <c r="M9272">
        <v>28858093</v>
      </c>
      <c r="Q9272" s="10"/>
      <c r="R9272" s="11">
        <f t="shared" si="288"/>
        <v>0</v>
      </c>
      <c r="U9272" s="11">
        <f t="shared" si="289"/>
        <v>0</v>
      </c>
      <c r="Y9272" s="11">
        <f>IF(SUM(Tableau1[[#This Row],[Other access]:[Sci-hub access]])&gt;=1,1,0)</f>
        <v>0</v>
      </c>
      <c r="Z9272" s="12">
        <f>IF(OR(Tableau1[[#This Row],[Access R1 + S1+ T1 ]]&gt;=1,Tableau1[[#This Row],[Access V1 +W1 + X1]]&gt;=1),1,0)</f>
        <v>0</v>
      </c>
      <c r="AB9272" s="10" t="str">
        <f>Tableau1[[#This Row],[DOI]]</f>
        <v>doi: 10.1097/MD.0000000000007845</v>
      </c>
      <c r="AC9272" s="13" t="str">
        <f>Tableau1[[#This Row],[Authors]]&amp;", "&amp;Tableau1[[#This Row],[Title]]&amp;" "&amp;Tableau1[[#This Row],[Journal]]&amp;". "&amp;Tableau1[[#This Row],[Year]]</f>
        <v>Yu TC, Tseng GL, Chen CC, Liou SW., Surgical treatment of neovascular glaucoma with Ex-PRESS glaucoma shunt: Case report. Medicine (Baltimore). 2017</v>
      </c>
    </row>
    <row r="9273" spans="1:29" x14ac:dyDescent="0.3">
      <c r="A9273">
        <v>5063</v>
      </c>
      <c r="B9273" t="s">
        <v>8145</v>
      </c>
      <c r="C9273" t="s">
        <v>18371</v>
      </c>
      <c r="D9273" t="s">
        <v>28575</v>
      </c>
      <c r="E9273" t="s">
        <v>2448</v>
      </c>
      <c r="F9273" s="10"/>
      <c r="G9273">
        <v>2017</v>
      </c>
      <c r="J9273">
        <v>0.838286446122399</v>
      </c>
      <c r="L9273" t="s">
        <v>39471</v>
      </c>
      <c r="M9273">
        <v>28378252</v>
      </c>
      <c r="Q9273" s="10"/>
      <c r="R9273" s="11">
        <f t="shared" si="288"/>
        <v>0</v>
      </c>
      <c r="U9273" s="11">
        <f t="shared" si="289"/>
        <v>0</v>
      </c>
      <c r="Y9273" s="11">
        <f>IF(SUM(Tableau1[[#This Row],[Other access]:[Sci-hub access]])&gt;=1,1,0)</f>
        <v>0</v>
      </c>
      <c r="Z9273" s="12">
        <f>IF(OR(Tableau1[[#This Row],[Access R1 + S1+ T1 ]]&gt;=1,Tableau1[[#This Row],[Access V1 +W1 + X1]]&gt;=1),1,0)</f>
        <v>0</v>
      </c>
      <c r="AB9273" s="10" t="str">
        <f>Tableau1[[#This Row],[DOI]]</f>
        <v>doi: 10.1007/s00417-017-3660-7</v>
      </c>
      <c r="AC9273" s="13" t="str">
        <f>Tableau1[[#This Row],[Authors]]&amp;", "&amp;Tableau1[[#This Row],[Title]]&amp;" "&amp;Tableau1[[#This Row],[Journal]]&amp;". "&amp;Tableau1[[#This Row],[Year]]</f>
        <v>Sudhalkar A, Kodjikian L, Borse N., Intravitreal dexamethasone implant for recalcitrant cystoid macular edema secondary to retinitis pigmentosa: a pilot study. Graefes Arch Clin Exp Ophthalmol. 2017</v>
      </c>
    </row>
    <row r="9274" spans="1:29" x14ac:dyDescent="0.3">
      <c r="A9274">
        <v>3954</v>
      </c>
      <c r="B9274" t="s">
        <v>7108</v>
      </c>
      <c r="C9274" t="s">
        <v>17345</v>
      </c>
      <c r="D9274" t="s">
        <v>27535</v>
      </c>
      <c r="E9274" t="s">
        <v>2567</v>
      </c>
      <c r="F9274" s="10"/>
      <c r="G9274">
        <v>2017</v>
      </c>
      <c r="J9274">
        <v>0.83828829734928834</v>
      </c>
      <c r="L9274" t="s">
        <v>38395</v>
      </c>
      <c r="M9274">
        <v>28500259</v>
      </c>
      <c r="Q9274" s="10"/>
      <c r="R9274" s="11">
        <f t="shared" si="288"/>
        <v>0</v>
      </c>
      <c r="U9274" s="11">
        <f t="shared" si="289"/>
        <v>0</v>
      </c>
      <c r="Y9274" s="11">
        <f>IF(SUM(Tableau1[[#This Row],[Other access]:[Sci-hub access]])&gt;=1,1,0)</f>
        <v>0</v>
      </c>
      <c r="Z9274" s="12">
        <f>IF(OR(Tableau1[[#This Row],[Access R1 + S1+ T1 ]]&gt;=1,Tableau1[[#This Row],[Access V1 +W1 + X1]]&gt;=1),1,0)</f>
        <v>0</v>
      </c>
      <c r="AB9274" s="10" t="str">
        <f>Tableau1[[#This Row],[DOI]]</f>
        <v>doi: 10.1136/bcr-2016-216471</v>
      </c>
      <c r="AC9274" s="13" t="str">
        <f>Tableau1[[#This Row],[Authors]]&amp;", "&amp;Tableau1[[#This Row],[Title]]&amp;" "&amp;Tableau1[[#This Row],[Journal]]&amp;". "&amp;Tableau1[[#This Row],[Year]]</f>
        <v>Khan P, Khan L, Anjum N, Saxena N., Central serous chorioretinopathy secondary to tuberculosis: cause or coincidence. BMJ Case Rep. 2017</v>
      </c>
    </row>
    <row r="9275" spans="1:29" x14ac:dyDescent="0.3">
      <c r="A9275">
        <v>307</v>
      </c>
      <c r="B9275" t="s">
        <v>3570</v>
      </c>
      <c r="C9275" t="s">
        <v>13831</v>
      </c>
      <c r="D9275" t="s">
        <v>23990</v>
      </c>
      <c r="E9275" t="s">
        <v>2451</v>
      </c>
      <c r="F9275" s="10"/>
      <c r="G9275">
        <v>2017</v>
      </c>
      <c r="J9275">
        <v>0.83829100955071278</v>
      </c>
      <c r="L9275" t="s">
        <v>34816</v>
      </c>
      <c r="M9275">
        <v>29261773</v>
      </c>
      <c r="Q9275" s="10"/>
      <c r="R9275" s="11">
        <f t="shared" si="288"/>
        <v>0</v>
      </c>
      <c r="U9275" s="11">
        <f t="shared" si="289"/>
        <v>0</v>
      </c>
      <c r="Y9275" s="11">
        <f>IF(SUM(Tableau1[[#This Row],[Other access]:[Sci-hub access]])&gt;=1,1,0)</f>
        <v>0</v>
      </c>
      <c r="Z9275" s="12">
        <f>IF(OR(Tableau1[[#This Row],[Access R1 + S1+ T1 ]]&gt;=1,Tableau1[[#This Row],[Access V1 +W1 + X1]]&gt;=1),1,0)</f>
        <v>0</v>
      </c>
      <c r="AB9275" s="10" t="str">
        <f>Tableau1[[#This Row],[DOI]]</f>
        <v>doi: 10.1371/journal.pone.0190012</v>
      </c>
      <c r="AC9275" s="13" t="str">
        <f>Tableau1[[#This Row],[Authors]]&amp;", "&amp;Tableau1[[#This Row],[Title]]&amp;" "&amp;Tableau1[[#This Row],[Journal]]&amp;". "&amp;Tableau1[[#This Row],[Year]]</f>
        <v>Omodaka K, An G, Tsuda S, Shiga Y, Takada N, Kikawa T, Takahashi H, Yokota H, Akiba M, Nakazawa T., Classification of optic disc shape in glaucoma using machine learning based on quantified ocular parameters. PLoS One. 2017</v>
      </c>
    </row>
    <row r="9276" spans="1:29" x14ac:dyDescent="0.3">
      <c r="A9276">
        <v>2684</v>
      </c>
      <c r="B9276" t="s">
        <v>5896</v>
      </c>
      <c r="C9276" t="s">
        <v>16142</v>
      </c>
      <c r="D9276" t="s">
        <v>26319</v>
      </c>
      <c r="E9276" t="s">
        <v>2502</v>
      </c>
      <c r="F9276" s="10"/>
      <c r="G9276">
        <v>2017</v>
      </c>
      <c r="J9276">
        <v>0.83830117930903858</v>
      </c>
      <c r="L9276" t="s">
        <v>37147</v>
      </c>
      <c r="M9276">
        <v>28704825</v>
      </c>
      <c r="Q9276" s="10"/>
      <c r="R9276" s="11">
        <f t="shared" si="288"/>
        <v>0</v>
      </c>
      <c r="U9276" s="11">
        <f t="shared" si="289"/>
        <v>0</v>
      </c>
      <c r="Y9276" s="11">
        <f>IF(SUM(Tableau1[[#This Row],[Other access]:[Sci-hub access]])&gt;=1,1,0)</f>
        <v>0</v>
      </c>
      <c r="Z9276" s="12">
        <f>IF(OR(Tableau1[[#This Row],[Access R1 + S1+ T1 ]]&gt;=1,Tableau1[[#This Row],[Access V1 +W1 + X1]]&gt;=1),1,0)</f>
        <v>0</v>
      </c>
      <c r="AB9276" s="10" t="str">
        <f>Tableau1[[#This Row],[DOI]]</f>
        <v>doi: 10.1159/000477256</v>
      </c>
      <c r="AC9276" s="13" t="str">
        <f>Tableau1[[#This Row],[Authors]]&amp;", "&amp;Tableau1[[#This Row],[Title]]&amp;" "&amp;Tableau1[[#This Row],[Journal]]&amp;". "&amp;Tableau1[[#This Row],[Year]]</f>
        <v>Sacconi R, Battaglia Parodi M, Casati S, Lattanzio R, Marchini G, Bandello F., Dexamethasone Implants in Diabetic Macular Edema Patients with High Visual Acuity. Ophthalmic Res. 2017</v>
      </c>
    </row>
    <row r="9277" spans="1:29" x14ac:dyDescent="0.3">
      <c r="A9277">
        <v>3602</v>
      </c>
      <c r="B9277" t="s">
        <v>6774</v>
      </c>
      <c r="C9277" t="s">
        <v>17015</v>
      </c>
      <c r="D9277" t="s">
        <v>27198</v>
      </c>
      <c r="E9277" t="s">
        <v>2438</v>
      </c>
      <c r="F9277" s="10"/>
      <c r="G9277">
        <v>2018</v>
      </c>
      <c r="J9277">
        <v>0.83830607431564519</v>
      </c>
      <c r="L9277" t="s">
        <v>38048</v>
      </c>
      <c r="M9277">
        <v>28559422</v>
      </c>
      <c r="Q9277" s="10"/>
      <c r="R9277" s="11">
        <f t="shared" si="288"/>
        <v>0</v>
      </c>
      <c r="U9277" s="11">
        <f t="shared" si="289"/>
        <v>0</v>
      </c>
      <c r="Y9277" s="11">
        <f>IF(SUM(Tableau1[[#This Row],[Other access]:[Sci-hub access]])&gt;=1,1,0)</f>
        <v>0</v>
      </c>
      <c r="Z9277" s="12">
        <f>IF(OR(Tableau1[[#This Row],[Access R1 + S1+ T1 ]]&gt;=1,Tableau1[[#This Row],[Access V1 +W1 + X1]]&gt;=1),1,0)</f>
        <v>0</v>
      </c>
      <c r="AB9277" s="10" t="str">
        <f>Tableau1[[#This Row],[DOI]]</f>
        <v>doi: 10.1136/bjophthalmol-2017-310355</v>
      </c>
      <c r="AC9277" s="13" t="str">
        <f>Tableau1[[#This Row],[Authors]]&amp;", "&amp;Tableau1[[#This Row],[Title]]&amp;" "&amp;Tableau1[[#This Row],[Journal]]&amp;". "&amp;Tableau1[[#This Row],[Year]]</f>
        <v>Chan TC, Wang YM, Yu M, Jhanji V., Comparison of corneal dynamic parameters and tomographic measurements using Scheimpflug imaging in keratoconus. Br J Ophthalmol. 2018</v>
      </c>
    </row>
    <row r="9278" spans="1:29" x14ac:dyDescent="0.3">
      <c r="A9278">
        <v>10643</v>
      </c>
      <c r="B9278" t="s">
        <v>13112</v>
      </c>
      <c r="C9278" t="s">
        <v>23277</v>
      </c>
      <c r="D9278" t="s">
        <v>33565</v>
      </c>
      <c r="E9278" t="s">
        <v>2471</v>
      </c>
      <c r="F9278" s="10"/>
      <c r="G9278">
        <v>2017</v>
      </c>
      <c r="J9278">
        <v>0.83833153920168557</v>
      </c>
      <c r="L9278" t="s">
        <v>44891</v>
      </c>
      <c r="M9278">
        <v>27138591</v>
      </c>
      <c r="Q9278" s="10"/>
      <c r="R9278" s="11">
        <f t="shared" si="288"/>
        <v>0</v>
      </c>
      <c r="U9278" s="11">
        <f t="shared" si="289"/>
        <v>0</v>
      </c>
      <c r="Y9278" s="11">
        <f>IF(SUM(Tableau1[[#This Row],[Other access]:[Sci-hub access]])&gt;=1,1,0)</f>
        <v>0</v>
      </c>
      <c r="Z9278" s="12">
        <f>IF(OR(Tableau1[[#This Row],[Access R1 + S1+ T1 ]]&gt;=1,Tableau1[[#This Row],[Access V1 +W1 + X1]]&gt;=1),1,0)</f>
        <v>0</v>
      </c>
      <c r="AB9278" s="10" t="str">
        <f>Tableau1[[#This Row],[DOI]]</f>
        <v>doi: 10.1007/s10792-016-0245-0</v>
      </c>
      <c r="AC9278" s="13" t="str">
        <f>Tableau1[[#This Row],[Authors]]&amp;", "&amp;Tableau1[[#This Row],[Title]]&amp;" "&amp;Tableau1[[#This Row],[Journal]]&amp;". "&amp;Tableau1[[#This Row],[Year]]</f>
        <v>Jain V, Jain M, Abdull MM, Bastawrous A., The association between cigarette smoking and primary open-angle glaucoma: a systematic review. Int Ophthalmol. 2017</v>
      </c>
    </row>
    <row r="9279" spans="1:29" ht="28.8" x14ac:dyDescent="0.3">
      <c r="A9279">
        <v>2284</v>
      </c>
      <c r="B9279" t="s">
        <v>5515</v>
      </c>
      <c r="C9279" t="s">
        <v>15760</v>
      </c>
      <c r="D9279" t="s">
        <v>25937</v>
      </c>
      <c r="E9279" t="s">
        <v>2632</v>
      </c>
      <c r="F9279" s="10"/>
      <c r="G9279">
        <v>2017</v>
      </c>
      <c r="J9279">
        <v>0.8384632417105895</v>
      </c>
      <c r="L9279" t="s">
        <v>36751</v>
      </c>
      <c r="M9279">
        <v>28774763</v>
      </c>
      <c r="Q9279" s="10"/>
      <c r="R9279" s="11">
        <f t="shared" si="288"/>
        <v>0</v>
      </c>
      <c r="U9279" s="11">
        <f t="shared" si="289"/>
        <v>0</v>
      </c>
      <c r="Y9279" s="11">
        <f>IF(SUM(Tableau1[[#This Row],[Other access]:[Sci-hub access]])&gt;=1,1,0)</f>
        <v>0</v>
      </c>
      <c r="Z9279" s="12">
        <f>IF(OR(Tableau1[[#This Row],[Access R1 + S1+ T1 ]]&gt;=1,Tableau1[[#This Row],[Access V1 +W1 + X1]]&gt;=1),1,0)</f>
        <v>0</v>
      </c>
      <c r="AB9279" s="10" t="str">
        <f>Tableau1[[#This Row],[DOI]]</f>
        <v>doi: 10.1016/j.wneu.2017.07.138</v>
      </c>
      <c r="AC9279" s="13" t="str">
        <f>Tableau1[[#This Row],[Authors]]&amp;", "&amp;Tableau1[[#This Row],[Title]]&amp;" "&amp;Tableau1[[#This Row],[Journal]]&amp;". "&amp;Tableau1[[#This Row],[Year]]</f>
        <v>Ciappetta P, Pescatori L., Anatomic Dissection of Arachnoid Membranes Encircling the Pituitary Stalk on Fresh, Non-Formalin-Fixed Specimens: Anatomoradiologic Correlations and Clinical Applications in Craniopharyngioma Surgery. World Neurosurg. 2017</v>
      </c>
    </row>
    <row r="9280" spans="1:29" ht="28.8" x14ac:dyDescent="0.3">
      <c r="A9280">
        <v>6822</v>
      </c>
      <c r="B9280" t="s">
        <v>9701</v>
      </c>
      <c r="C9280" t="s">
        <v>19905</v>
      </c>
      <c r="D9280" t="s">
        <v>30135</v>
      </c>
      <c r="E9280" t="s">
        <v>2443</v>
      </c>
      <c r="F9280" s="10"/>
      <c r="G9280">
        <v>2017</v>
      </c>
      <c r="J9280">
        <v>0.8385360413108337</v>
      </c>
      <c r="L9280" t="s">
        <v>41182</v>
      </c>
      <c r="M9280">
        <v>28159969</v>
      </c>
      <c r="Q9280" s="10"/>
      <c r="R9280" s="11">
        <f t="shared" si="288"/>
        <v>0</v>
      </c>
      <c r="U9280" s="11">
        <f t="shared" si="289"/>
        <v>0</v>
      </c>
      <c r="Y9280" s="11">
        <f>IF(SUM(Tableau1[[#This Row],[Other access]:[Sci-hub access]])&gt;=1,1,0)</f>
        <v>0</v>
      </c>
      <c r="Z9280" s="12">
        <f>IF(OR(Tableau1[[#This Row],[Access R1 + S1+ T1 ]]&gt;=1,Tableau1[[#This Row],[Access V1 +W1 + X1]]&gt;=1),1,0)</f>
        <v>0</v>
      </c>
      <c r="AB9280" s="10" t="str">
        <f>Tableau1[[#This Row],[DOI]]</f>
        <v>doi: 10.1167/iovs.16-21116</v>
      </c>
      <c r="AC9280" s="13" t="str">
        <f>Tableau1[[#This Row],[Authors]]&amp;", "&amp;Tableau1[[#This Row],[Title]]&amp;" "&amp;Tableau1[[#This Row],[Journal]]&amp;". "&amp;Tableau1[[#This Row],[Year]]</f>
        <v>Chao de la Barca JM, Simard G, Sarzi E, Chaumette T, Rousseau G, Chupin S, Gadras C, Tessier L, Ferré M, Chevrollier A, Desquiret-Dumas V, Gueguen N, Leruez S, Verny C, Miléa D, Bonneau D, Amati-Bonneau P, Procaccio V, Hamel C, Lenaers G, Reynier P, Prunier-Mirebeau D., Targeted Metabolomics Reveals Early Dominant Optic Atrophy Signature in Optic Nerves of Opa1delTTAG/+ Mice. Invest Ophthalmol Vis Sci. 2017</v>
      </c>
    </row>
    <row r="9281" spans="1:29" ht="28.8" x14ac:dyDescent="0.3">
      <c r="A9281">
        <v>768</v>
      </c>
      <c r="B9281" t="s">
        <v>4031</v>
      </c>
      <c r="C9281" t="s">
        <v>14286</v>
      </c>
      <c r="D9281" t="s">
        <v>24451</v>
      </c>
      <c r="E9281" t="s">
        <v>2443</v>
      </c>
      <c r="F9281" s="10"/>
      <c r="G9281">
        <v>2017</v>
      </c>
      <c r="J9281">
        <v>0.83864408468974228</v>
      </c>
      <c r="L9281" t="s">
        <v>35261</v>
      </c>
      <c r="M9281">
        <v>29117317</v>
      </c>
      <c r="Q9281" s="10"/>
      <c r="R9281" s="11">
        <f t="shared" si="288"/>
        <v>0</v>
      </c>
      <c r="U9281" s="11">
        <f t="shared" si="289"/>
        <v>0</v>
      </c>
      <c r="Y9281" s="11">
        <f>IF(SUM(Tableau1[[#This Row],[Other access]:[Sci-hub access]])&gt;=1,1,0)</f>
        <v>0</v>
      </c>
      <c r="Z9281" s="12">
        <f>IF(OR(Tableau1[[#This Row],[Access R1 + S1+ T1 ]]&gt;=1,Tableau1[[#This Row],[Access V1 +W1 + X1]]&gt;=1),1,0)</f>
        <v>0</v>
      </c>
      <c r="AB9281" s="10" t="str">
        <f>Tableau1[[#This Row],[DOI]]</f>
        <v>doi: 10.1167/iovs.17-22473</v>
      </c>
      <c r="AC9281" s="13" t="str">
        <f>Tableau1[[#This Row],[Authors]]&amp;", "&amp;Tableau1[[#This Row],[Title]]&amp;" "&amp;Tableau1[[#This Row],[Journal]]&amp;". "&amp;Tableau1[[#This Row],[Year]]</f>
        <v>Seitz IP, Michalakis S, Wilhelm B, Reichel FF, Ochakovski GA, Zrenner E, Ueffing M, Biel M, Wissinger B, Bartz-Schmidt KU, Peters T, Fischer MD; RD-CURE Consortium.., Superior Retinal Gene Transfer and Biodistribution Profile of Subretinal Versus Intravitreal Delivery of AAV8 in Nonhuman Primates. Invest Ophthalmol Vis Sci. 2017</v>
      </c>
    </row>
    <row r="9282" spans="1:29" x14ac:dyDescent="0.3">
      <c r="A9282">
        <v>2506</v>
      </c>
      <c r="B9282" t="s">
        <v>5727</v>
      </c>
      <c r="C9282" t="s">
        <v>15973</v>
      </c>
      <c r="D9282" t="s">
        <v>26150</v>
      </c>
      <c r="E9282" t="s">
        <v>2490</v>
      </c>
      <c r="F9282" s="10"/>
      <c r="G9282">
        <v>2017</v>
      </c>
      <c r="J9282">
        <v>0.83884094848243285</v>
      </c>
      <c r="L9282" t="s">
        <v>36970</v>
      </c>
      <c r="M9282">
        <v>28734814</v>
      </c>
      <c r="Q9282" s="10"/>
      <c r="R9282" s="11">
        <f t="shared" ref="R9282:R9345" si="290">IF(SUM(N9282:Q9282)&gt;0,1,0)</f>
        <v>0</v>
      </c>
      <c r="U9282" s="11">
        <f t="shared" ref="U9282:U9345" si="291">IF(SUM(R9282,T9282)&gt;0,1,0)</f>
        <v>0</v>
      </c>
      <c r="Y9282" s="11">
        <f>IF(SUM(Tableau1[[#This Row],[Other access]:[Sci-hub access]])&gt;=1,1,0)</f>
        <v>0</v>
      </c>
      <c r="Z9282" s="12">
        <f>IF(OR(Tableau1[[#This Row],[Access R1 + S1+ T1 ]]&gt;=1,Tableau1[[#This Row],[Access V1 +W1 + X1]]&gt;=1),1,0)</f>
        <v>0</v>
      </c>
      <c r="AB9282" s="10" t="str">
        <f>Tableau1[[#This Row],[DOI]]</f>
        <v>doi: 10.1016/j.ajo.2017.07.004</v>
      </c>
      <c r="AC9282" s="13" t="str">
        <f>Tableau1[[#This Row],[Authors]]&amp;", "&amp;Tableau1[[#This Row],[Title]]&amp;" "&amp;Tableau1[[#This Row],[Journal]]&amp;". "&amp;Tableau1[[#This Row],[Year]]</f>
        <v>Clearfield E, Hawkins BS, Kuo IC., Conjunctival Autograft Versus Amniotic Membrane Transplantation for Treatment of Pterygium: Findings From a Cochrane Systematic Review. Am J Ophthalmol. 2017</v>
      </c>
    </row>
    <row r="9283" spans="1:29" x14ac:dyDescent="0.3">
      <c r="A9283">
        <v>5004</v>
      </c>
      <c r="B9283" t="s">
        <v>8095</v>
      </c>
      <c r="C9283" t="s">
        <v>18323</v>
      </c>
      <c r="D9283" t="s">
        <v>28525</v>
      </c>
      <c r="E9283" t="s">
        <v>2458</v>
      </c>
      <c r="F9283" s="10"/>
      <c r="G9283">
        <v>2017</v>
      </c>
      <c r="J9283">
        <v>0.83906915045928687</v>
      </c>
      <c r="L9283" t="s">
        <v>39412</v>
      </c>
      <c r="M9283">
        <v>28384676</v>
      </c>
      <c r="Q9283" s="10"/>
      <c r="R9283" s="11">
        <f t="shared" si="290"/>
        <v>0</v>
      </c>
      <c r="U9283" s="11">
        <f t="shared" si="291"/>
        <v>0</v>
      </c>
      <c r="Y9283" s="11">
        <f>IF(SUM(Tableau1[[#This Row],[Other access]:[Sci-hub access]])&gt;=1,1,0)</f>
        <v>0</v>
      </c>
      <c r="Z9283" s="12">
        <f>IF(OR(Tableau1[[#This Row],[Access R1 + S1+ T1 ]]&gt;=1,Tableau1[[#This Row],[Access V1 +W1 + X1]]&gt;=1),1,0)</f>
        <v>0</v>
      </c>
      <c r="AB9283" s="10" t="str">
        <f>Tableau1[[#This Row],[DOI]]</f>
        <v>doi: 10.1001/jamaophthalmol.2017.0422</v>
      </c>
      <c r="AC9283" s="13" t="str">
        <f>Tableau1[[#This Row],[Authors]]&amp;", "&amp;Tableau1[[#This Row],[Title]]&amp;" "&amp;Tableau1[[#This Row],[Journal]]&amp;". "&amp;Tableau1[[#This Row],[Year]]</f>
        <v>Chen X, Viehland C, Carrasco-Zevallos OM, Keller B, Vajzovic L, Izatt JA, Toth CA., Microscope-Integrated Optical Coherence Tomography Angiography in the Operating Room in Young Children With Retinal Vascular Disease. JAMA Ophthalmol. 2017</v>
      </c>
    </row>
    <row r="9284" spans="1:29" x14ac:dyDescent="0.3">
      <c r="A9284">
        <v>365</v>
      </c>
      <c r="B9284" t="s">
        <v>3628</v>
      </c>
      <c r="C9284" t="s">
        <v>13889</v>
      </c>
      <c r="D9284" t="s">
        <v>24048</v>
      </c>
      <c r="E9284" t="s">
        <v>2443</v>
      </c>
      <c r="F9284" s="10"/>
      <c r="G9284">
        <v>2017</v>
      </c>
      <c r="J9284">
        <v>0.83909903946056341</v>
      </c>
      <c r="L9284" t="s">
        <v>34872</v>
      </c>
      <c r="M9284">
        <v>29242904</v>
      </c>
      <c r="Q9284" s="10"/>
      <c r="R9284" s="11">
        <f t="shared" si="290"/>
        <v>0</v>
      </c>
      <c r="U9284" s="11">
        <f t="shared" si="291"/>
        <v>0</v>
      </c>
      <c r="Y9284" s="11">
        <f>IF(SUM(Tableau1[[#This Row],[Other access]:[Sci-hub access]])&gt;=1,1,0)</f>
        <v>0</v>
      </c>
      <c r="Z9284" s="12">
        <f>IF(OR(Tableau1[[#This Row],[Access R1 + S1+ T1 ]]&gt;=1,Tableau1[[#This Row],[Access V1 +W1 + X1]]&gt;=1),1,0)</f>
        <v>0</v>
      </c>
      <c r="AB9284" s="10" t="str">
        <f>Tableau1[[#This Row],[DOI]]</f>
        <v>doi: 10.1167/iovs.17-22556</v>
      </c>
      <c r="AC9284" s="13" t="str">
        <f>Tableau1[[#This Row],[Authors]]&amp;", "&amp;Tableau1[[#This Row],[Title]]&amp;" "&amp;Tableau1[[#This Row],[Journal]]&amp;". "&amp;Tableau1[[#This Row],[Year]]</f>
        <v>Takahashi K, Shimazawa M, Izawa H, Inoue Y, Kuse Y, Hara H., Platelet-Derived Growth Factor-BB Lessens Light-Induced Rod Photoreceptor Damage in Mice. Invest Ophthalmol Vis Sci. 2017</v>
      </c>
    </row>
    <row r="9285" spans="1:29" x14ac:dyDescent="0.3">
      <c r="A9285">
        <v>10342</v>
      </c>
      <c r="B9285" t="s">
        <v>12839</v>
      </c>
      <c r="C9285" t="s">
        <v>23006</v>
      </c>
      <c r="D9285" t="s">
        <v>33292</v>
      </c>
      <c r="E9285" t="s">
        <v>2469</v>
      </c>
      <c r="F9285" s="10"/>
      <c r="G9285">
        <v>2017</v>
      </c>
      <c r="J9285">
        <v>0.83915203246408021</v>
      </c>
      <c r="L9285" t="s">
        <v>44593</v>
      </c>
      <c r="M9285">
        <v>27367441</v>
      </c>
      <c r="Q9285" s="10"/>
      <c r="R9285" s="11">
        <f t="shared" si="290"/>
        <v>0</v>
      </c>
      <c r="U9285" s="11">
        <f t="shared" si="291"/>
        <v>0</v>
      </c>
      <c r="Y9285" s="11">
        <f>IF(SUM(Tableau1[[#This Row],[Other access]:[Sci-hub access]])&gt;=1,1,0)</f>
        <v>0</v>
      </c>
      <c r="Z9285" s="12">
        <f>IF(OR(Tableau1[[#This Row],[Access R1 + S1+ T1 ]]&gt;=1,Tableau1[[#This Row],[Access V1 +W1 + X1]]&gt;=1),1,0)</f>
        <v>0</v>
      </c>
      <c r="AB9285" s="10" t="str">
        <f>Tableau1[[#This Row],[DOI]]</f>
        <v>doi: 10.3109/08820538.2015.1131837</v>
      </c>
      <c r="AC9285" s="13" t="str">
        <f>Tableau1[[#This Row],[Authors]]&amp;", "&amp;Tableau1[[#This Row],[Title]]&amp;" "&amp;Tableau1[[#This Row],[Journal]]&amp;". "&amp;Tableau1[[#This Row],[Year]]</f>
        <v>Shin KJ, Gil YC, Lee SH, Kim JN, Yoo JY, Kim SH, Choi HG, Shin HJ, Koh KS, Song WC., Assessment of Normal Eyeball Protrusion Using Computed Tomographic Imaging and Three-Dimensional Reconstruction in Korean Adults. Semin Ophthalmol. 2017</v>
      </c>
    </row>
    <row r="9286" spans="1:29" x14ac:dyDescent="0.3">
      <c r="A9286">
        <v>2038</v>
      </c>
      <c r="B9286" t="s">
        <v>5277</v>
      </c>
      <c r="C9286" t="s">
        <v>15523</v>
      </c>
      <c r="D9286" t="s">
        <v>25699</v>
      </c>
      <c r="E9286" t="s">
        <v>2562</v>
      </c>
      <c r="F9286" s="10"/>
      <c r="G9286">
        <v>2017</v>
      </c>
      <c r="J9286">
        <v>0.83924972187455649</v>
      </c>
      <c r="L9286" t="s">
        <v>36509</v>
      </c>
      <c r="M9286">
        <v>28828763</v>
      </c>
      <c r="Q9286" s="10"/>
      <c r="R9286" s="11">
        <f t="shared" si="290"/>
        <v>0</v>
      </c>
      <c r="U9286" s="11">
        <f t="shared" si="291"/>
        <v>0</v>
      </c>
      <c r="Y9286" s="11">
        <f>IF(SUM(Tableau1[[#This Row],[Other access]:[Sci-hub access]])&gt;=1,1,0)</f>
        <v>0</v>
      </c>
      <c r="Z9286" s="12">
        <f>IF(OR(Tableau1[[#This Row],[Access R1 + S1+ T1 ]]&gt;=1,Tableau1[[#This Row],[Access V1 +W1 + X1]]&gt;=1),1,0)</f>
        <v>0</v>
      </c>
      <c r="AB9286" s="10" t="str">
        <f>Tableau1[[#This Row],[DOI]]</f>
        <v>doi: 10.22608/APO.201766</v>
      </c>
      <c r="AC9286" s="13" t="str">
        <f>Tableau1[[#This Row],[Authors]]&amp;", "&amp;Tableau1[[#This Row],[Title]]&amp;" "&amp;Tableau1[[#This Row],[Journal]]&amp;". "&amp;Tableau1[[#This Row],[Year]]</f>
        <v>Chen YY, Lin LY, Chang PY, Chen FT, Mai ELC, Wang JK., Laser and Anti-Vascular Endothelial Growth Factor Agent Treatments for Retinal Arterial Macroaneurysm. Asia Pac J Ophthalmol (Phila). 2017</v>
      </c>
    </row>
    <row r="9287" spans="1:29" ht="28.8" x14ac:dyDescent="0.3">
      <c r="A9287">
        <v>5499</v>
      </c>
      <c r="B9287" t="s">
        <v>8544</v>
      </c>
      <c r="C9287" t="s">
        <v>18765</v>
      </c>
      <c r="D9287" t="s">
        <v>28974</v>
      </c>
      <c r="E9287" t="s">
        <v>2465</v>
      </c>
      <c r="F9287" s="10"/>
      <c r="G9287">
        <v>2017</v>
      </c>
      <c r="J9287">
        <v>0.83932936073049624</v>
      </c>
      <c r="L9287" t="s">
        <v>39886</v>
      </c>
      <c r="M9287">
        <v>28328806</v>
      </c>
      <c r="Q9287" s="10"/>
      <c r="R9287" s="11">
        <f t="shared" si="290"/>
        <v>0</v>
      </c>
      <c r="U9287" s="11">
        <f t="shared" si="291"/>
        <v>0</v>
      </c>
      <c r="Y9287" s="11">
        <f>IF(SUM(Tableau1[[#This Row],[Other access]:[Sci-hub access]])&gt;=1,1,0)</f>
        <v>0</v>
      </c>
      <c r="Z9287" s="12">
        <f>IF(OR(Tableau1[[#This Row],[Access R1 + S1+ T1 ]]&gt;=1,Tableau1[[#This Row],[Access V1 +W1 + X1]]&gt;=1),1,0)</f>
        <v>0</v>
      </c>
      <c r="AB9287" s="10" t="str">
        <f>Tableau1[[#This Row],[DOI]]</f>
        <v>doi: 10.1097/MD.0000000000006199</v>
      </c>
      <c r="AC9287" s="13" t="str">
        <f>Tableau1[[#This Row],[Authors]]&amp;", "&amp;Tableau1[[#This Row],[Title]]&amp;" "&amp;Tableau1[[#This Row],[Journal]]&amp;". "&amp;Tableau1[[#This Row],[Year]]</f>
        <v>Al Kaissi A, Marrakchi Z, Nassib NM, Hofstaetter J, Grill F, Ganger R, Kircher SG., Craniosynostosis, Scheuermann's disease, and intellectual disability resembling Shprintzen-Goldberg syndrome: a report on a family over 4 generations: Case report. Medicine (Baltimore). 2017</v>
      </c>
    </row>
    <row r="9288" spans="1:29" ht="28.8" x14ac:dyDescent="0.3">
      <c r="A9288">
        <v>10267</v>
      </c>
      <c r="B9288" t="s">
        <v>12769</v>
      </c>
      <c r="C9288" t="s">
        <v>22936</v>
      </c>
      <c r="D9288" t="s">
        <v>33221</v>
      </c>
      <c r="E9288" t="s">
        <v>2525</v>
      </c>
      <c r="F9288" s="10"/>
      <c r="G9288">
        <v>2017</v>
      </c>
      <c r="J9288">
        <v>0.83946947051976328</v>
      </c>
      <c r="L9288" t="s">
        <v>44520</v>
      </c>
      <c r="M9288">
        <v>27409056</v>
      </c>
      <c r="Q9288" s="10"/>
      <c r="R9288" s="11">
        <f t="shared" si="290"/>
        <v>0</v>
      </c>
      <c r="U9288" s="11">
        <f t="shared" si="291"/>
        <v>0</v>
      </c>
      <c r="Y9288" s="11">
        <f>IF(SUM(Tableau1[[#This Row],[Other access]:[Sci-hub access]])&gt;=1,1,0)</f>
        <v>0</v>
      </c>
      <c r="Z9288" s="12">
        <f>IF(OR(Tableau1[[#This Row],[Access R1 + S1+ T1 ]]&gt;=1,Tableau1[[#This Row],[Access V1 +W1 + X1]]&gt;=1),1,0)</f>
        <v>0</v>
      </c>
      <c r="AB9288" s="10" t="str">
        <f>Tableau1[[#This Row],[DOI]]</f>
        <v>doi: 10.1111/ceo.12802</v>
      </c>
      <c r="AC9288" s="13" t="str">
        <f>Tableau1[[#This Row],[Authors]]&amp;", "&amp;Tableau1[[#This Row],[Title]]&amp;" "&amp;Tableau1[[#This Row],[Journal]]&amp;". "&amp;Tableau1[[#This Row],[Year]]</f>
        <v>Lai YH, Hu DN, Rosen R, Sassoon J, Chuang LY, Wu KY, Wu WC., Hypoxia-induced vascular endothelial growth factor secretion by retinal pigment epithelial cells is inhibited by melatonin via decreased accumulation of hypoxia-inducible factors-1α protein. Clin Exp Ophthalmol. 2017</v>
      </c>
    </row>
    <row r="9289" spans="1:29" x14ac:dyDescent="0.3">
      <c r="A9289">
        <v>7026</v>
      </c>
      <c r="B9289" t="s">
        <v>9881</v>
      </c>
      <c r="C9289" t="s">
        <v>20084</v>
      </c>
      <c r="D9289" t="s">
        <v>30315</v>
      </c>
      <c r="E9289" t="s">
        <v>2447</v>
      </c>
      <c r="F9289" s="10"/>
      <c r="G9289">
        <v>2017</v>
      </c>
      <c r="J9289">
        <v>0.83967533324205457</v>
      </c>
      <c r="L9289" t="s">
        <v>41383</v>
      </c>
      <c r="M9289">
        <v>28134632</v>
      </c>
      <c r="Q9289" s="10"/>
      <c r="R9289" s="11">
        <f t="shared" si="290"/>
        <v>0</v>
      </c>
      <c r="U9289" s="11">
        <f t="shared" si="291"/>
        <v>0</v>
      </c>
      <c r="Y9289" s="11">
        <f>IF(SUM(Tableau1[[#This Row],[Other access]:[Sci-hub access]])&gt;=1,1,0)</f>
        <v>0</v>
      </c>
      <c r="Z9289" s="12">
        <f>IF(OR(Tableau1[[#This Row],[Access R1 + S1+ T1 ]]&gt;=1,Tableau1[[#This Row],[Access V1 +W1 + X1]]&gt;=1),1,0)</f>
        <v>0</v>
      </c>
      <c r="AB9289" s="10" t="str">
        <f>Tableau1[[#This Row],[DOI]]</f>
        <v>doi: 10.1097/IOP.0000000000000870</v>
      </c>
      <c r="AC9289" s="13" t="str">
        <f>Tableau1[[#This Row],[Authors]]&amp;", "&amp;Tableau1[[#This Row],[Title]]&amp;" "&amp;Tableau1[[#This Row],[Journal]]&amp;". "&amp;Tableau1[[#This Row],[Year]]</f>
        <v>Vahdani K, Thaller VT., Posterior Medial Canthal Thermoplasty. Ophthal Plast Reconstr Surg. 2017</v>
      </c>
    </row>
    <row r="9290" spans="1:29" ht="28.8" x14ac:dyDescent="0.3">
      <c r="A9290">
        <v>5930</v>
      </c>
      <c r="B9290" t="s">
        <v>8932</v>
      </c>
      <c r="C9290" t="s">
        <v>19146</v>
      </c>
      <c r="D9290" t="s">
        <v>29362</v>
      </c>
      <c r="E9290" t="s">
        <v>2438</v>
      </c>
      <c r="F9290" s="10"/>
      <c r="G9290">
        <v>2017</v>
      </c>
      <c r="J9290">
        <v>0.83970374308784257</v>
      </c>
      <c r="L9290" t="s">
        <v>40310</v>
      </c>
      <c r="M9290">
        <v>28270490</v>
      </c>
      <c r="Q9290" s="10"/>
      <c r="R9290" s="11">
        <f t="shared" si="290"/>
        <v>0</v>
      </c>
      <c r="U9290" s="11">
        <f t="shared" si="291"/>
        <v>0</v>
      </c>
      <c r="Y9290" s="11">
        <f>IF(SUM(Tableau1[[#This Row],[Other access]:[Sci-hub access]])&gt;=1,1,0)</f>
        <v>0</v>
      </c>
      <c r="Z9290" s="12">
        <f>IF(OR(Tableau1[[#This Row],[Access R1 + S1+ T1 ]]&gt;=1,Tableau1[[#This Row],[Access V1 +W1 + X1]]&gt;=1),1,0)</f>
        <v>0</v>
      </c>
      <c r="AB9290" s="10" t="str">
        <f>Tableau1[[#This Row],[DOI]]</f>
        <v>doi: 10.1136/bjophthalmol-2016-308505</v>
      </c>
      <c r="AC9290" s="13" t="str">
        <f>Tableau1[[#This Row],[Authors]]&amp;", "&amp;Tableau1[[#This Row],[Title]]&amp;" "&amp;Tableau1[[#This Row],[Journal]]&amp;". "&amp;Tableau1[[#This Row],[Year]]</f>
        <v>Kim CY, Park KH, Ahn J, Ahn MD, Cha SC, Kim HS, Kim JM, Kim MJ, Kim TW, Kim YY, Lee JW, Park SW, Sohn YH, Sung KR, Yoo C, Cha J, Kim YJ., Treatment patterns and medication adherence of patients with glaucoma in South Korea. Br J Ophthalmol. 2017</v>
      </c>
    </row>
    <row r="9291" spans="1:29" x14ac:dyDescent="0.3">
      <c r="A9291">
        <v>5785</v>
      </c>
      <c r="B9291" t="s">
        <v>8808</v>
      </c>
      <c r="C9291" t="s">
        <v>19025</v>
      </c>
      <c r="D9291" t="s">
        <v>29238</v>
      </c>
      <c r="E9291" t="s">
        <v>2448</v>
      </c>
      <c r="F9291" s="10"/>
      <c r="G9291">
        <v>2017</v>
      </c>
      <c r="J9291">
        <v>0.83971837524702897</v>
      </c>
      <c r="L9291" t="s">
        <v>40167</v>
      </c>
      <c r="M9291">
        <v>28285324</v>
      </c>
      <c r="Q9291" s="10"/>
      <c r="R9291" s="11">
        <f t="shared" si="290"/>
        <v>0</v>
      </c>
      <c r="U9291" s="11">
        <f t="shared" si="291"/>
        <v>0</v>
      </c>
      <c r="Y9291" s="11">
        <f>IF(SUM(Tableau1[[#This Row],[Other access]:[Sci-hub access]])&gt;=1,1,0)</f>
        <v>0</v>
      </c>
      <c r="Z9291" s="12">
        <f>IF(OR(Tableau1[[#This Row],[Access R1 + S1+ T1 ]]&gt;=1,Tableau1[[#This Row],[Access V1 +W1 + X1]]&gt;=1),1,0)</f>
        <v>0</v>
      </c>
      <c r="AB9291" s="10" t="str">
        <f>Tableau1[[#This Row],[DOI]]</f>
        <v>doi: 10.1007/s00417-017-3619-8</v>
      </c>
      <c r="AC9291" s="13" t="str">
        <f>Tableau1[[#This Row],[Authors]]&amp;", "&amp;Tableau1[[#This Row],[Title]]&amp;" "&amp;Tableau1[[#This Row],[Journal]]&amp;". "&amp;Tableau1[[#This Row],[Year]]</f>
        <v>Lu LJ, Liu J, Adelman RA., Novel therapeutics for Stargardt disease. Graefes Arch Clin Exp Ophthalmol. 2017</v>
      </c>
    </row>
    <row r="9292" spans="1:29" ht="28.8" x14ac:dyDescent="0.3">
      <c r="A9292">
        <v>2353</v>
      </c>
      <c r="B9292" t="s">
        <v>5581</v>
      </c>
      <c r="C9292" t="s">
        <v>15826</v>
      </c>
      <c r="D9292" t="s">
        <v>26003</v>
      </c>
      <c r="E9292" t="s">
        <v>2548</v>
      </c>
      <c r="F9292" s="10"/>
      <c r="G9292">
        <v>2017</v>
      </c>
      <c r="J9292">
        <v>0.83985122314361571</v>
      </c>
      <c r="L9292" t="s">
        <v>36818</v>
      </c>
      <c r="M9292">
        <v>28760805</v>
      </c>
      <c r="Q9292" s="10"/>
      <c r="R9292" s="11">
        <f t="shared" si="290"/>
        <v>0</v>
      </c>
      <c r="U9292" s="11">
        <f t="shared" si="291"/>
        <v>0</v>
      </c>
      <c r="Y9292" s="11">
        <f>IF(SUM(Tableau1[[#This Row],[Other access]:[Sci-hub access]])&gt;=1,1,0)</f>
        <v>0</v>
      </c>
      <c r="Z9292" s="12">
        <f>IF(OR(Tableau1[[#This Row],[Access R1 + S1+ T1 ]]&gt;=1,Tableau1[[#This Row],[Access V1 +W1 + X1]]&gt;=1),1,0)</f>
        <v>0</v>
      </c>
      <c r="AB9292" s="10" t="str">
        <f>Tableau1[[#This Row],[DOI]]</f>
        <v>doi: 10.1136/annrheumdis-2016-210509</v>
      </c>
      <c r="AC9292" s="13" t="str">
        <f>Tableau1[[#This Row],[Authors]]&amp;", "&amp;Tableau1[[#This Row],[Title]]&amp;" "&amp;Tableau1[[#This Row],[Journal]]&amp;". "&amp;Tableau1[[#This Row],[Year]]</f>
        <v>Brauner S, Folkersen L, Kvarnström M, Meisgen S, Petersen S, Franzén-Malmros M, Mofors J, Brokstad KA, Klareskog L, Jonsson R, Westerberg LS, Trollmo C, Malmström V, Ambrosi A, Kuchroo VK, Nordmark G, Wahren-Herlenius M., H1N1 vaccination in Sjögren's syndrome triggers polyclonal B cell activation and promotes autoantibody production. Ann Rheum Dis. 2017</v>
      </c>
    </row>
    <row r="9293" spans="1:29" x14ac:dyDescent="0.3">
      <c r="A9293">
        <v>2098</v>
      </c>
      <c r="B9293" t="s">
        <v>5335</v>
      </c>
      <c r="C9293" t="s">
        <v>15580</v>
      </c>
      <c r="D9293" t="s">
        <v>25757</v>
      </c>
      <c r="E9293" t="s">
        <v>2451</v>
      </c>
      <c r="F9293" s="10"/>
      <c r="G9293">
        <v>2017</v>
      </c>
      <c r="J9293">
        <v>0.83994294599455377</v>
      </c>
      <c r="L9293" t="s">
        <v>36569</v>
      </c>
      <c r="M9293">
        <v>28817700</v>
      </c>
      <c r="Q9293" s="10"/>
      <c r="R9293" s="11">
        <f t="shared" si="290"/>
        <v>0</v>
      </c>
      <c r="U9293" s="11">
        <f t="shared" si="291"/>
        <v>0</v>
      </c>
      <c r="Y9293" s="11">
        <f>IF(SUM(Tableau1[[#This Row],[Other access]:[Sci-hub access]])&gt;=1,1,0)</f>
        <v>0</v>
      </c>
      <c r="Z9293" s="12">
        <f>IF(OR(Tableau1[[#This Row],[Access R1 + S1+ T1 ]]&gt;=1,Tableau1[[#This Row],[Access V1 +W1 + X1]]&gt;=1),1,0)</f>
        <v>0</v>
      </c>
      <c r="AB9293" s="10" t="str">
        <f>Tableau1[[#This Row],[DOI]]</f>
        <v>doi: 10.1371/journal.pone.0183414</v>
      </c>
      <c r="AC9293" s="13" t="str">
        <f>Tableau1[[#This Row],[Authors]]&amp;", "&amp;Tableau1[[#This Row],[Title]]&amp;" "&amp;Tableau1[[#This Row],[Journal]]&amp;". "&amp;Tableau1[[#This Row],[Year]]</f>
        <v>Thorn RJ, Clift DE, Ojo O, Colwill RM, Creton R., The loss and recovery of vertebrate vision examined in microplates. PLoS One. 2017</v>
      </c>
    </row>
    <row r="9294" spans="1:29" ht="28.8" x14ac:dyDescent="0.3">
      <c r="A9294">
        <v>9497</v>
      </c>
      <c r="B9294" t="s">
        <v>12061</v>
      </c>
      <c r="C9294" t="s">
        <v>22236</v>
      </c>
      <c r="D9294" t="s">
        <v>32507</v>
      </c>
      <c r="E9294" t="s">
        <v>2445</v>
      </c>
      <c r="F9294" s="10"/>
      <c r="G9294">
        <v>2017</v>
      </c>
      <c r="J9294">
        <v>0.83998053438715647</v>
      </c>
      <c r="L9294" t="s">
        <v>43780</v>
      </c>
      <c r="M9294">
        <v>27668929</v>
      </c>
      <c r="Q9294" s="10"/>
      <c r="R9294" s="11">
        <f t="shared" si="290"/>
        <v>0</v>
      </c>
      <c r="U9294" s="11">
        <f t="shared" si="291"/>
        <v>0</v>
      </c>
      <c r="Y9294" s="11">
        <f>IF(SUM(Tableau1[[#This Row],[Other access]:[Sci-hub access]])&gt;=1,1,0)</f>
        <v>0</v>
      </c>
      <c r="Z9294" s="12">
        <f>IF(OR(Tableau1[[#This Row],[Access R1 + S1+ T1 ]]&gt;=1,Tableau1[[#This Row],[Access V1 +W1 + X1]]&gt;=1),1,0)</f>
        <v>0</v>
      </c>
      <c r="AB9294" s="10" t="str">
        <f>Tableau1[[#This Row],[DOI]]</f>
        <v>doi: 10.1097/IAE.0000000000001304</v>
      </c>
      <c r="AC9294" s="13" t="str">
        <f>Tableau1[[#This Row],[Authors]]&amp;", "&amp;Tableau1[[#This Row],[Title]]&amp;" "&amp;Tableau1[[#This Row],[Journal]]&amp;". "&amp;Tableau1[[#This Row],[Year]]</f>
        <v>Vujosevic S, Bini S, Torresin T, Berton M, Midena G, Parrozzani R, Martini F, Pucci P, Daniele AR, Cavarzeran F, Midena E., HYPERREFLECTIVE RETINAL SPOTS IN NORMAL AND DIABETIC EYES: B-Scan and En Face Spectral Domain Optical Coherence Tomography Evaluation. Retina. 2017</v>
      </c>
    </row>
    <row r="9295" spans="1:29" x14ac:dyDescent="0.3">
      <c r="A9295">
        <v>1370</v>
      </c>
      <c r="B9295" t="s">
        <v>4630</v>
      </c>
      <c r="C9295" t="s">
        <v>14881</v>
      </c>
      <c r="D9295" t="s">
        <v>25051</v>
      </c>
      <c r="E9295" t="s">
        <v>2440</v>
      </c>
      <c r="F9295" s="10"/>
      <c r="G9295">
        <v>2017</v>
      </c>
      <c r="J9295">
        <v>0.84012506123278274</v>
      </c>
      <c r="L9295" t="s">
        <v>35853</v>
      </c>
      <c r="M9295">
        <v>28965804</v>
      </c>
      <c r="Q9295" s="10"/>
      <c r="R9295" s="11">
        <f t="shared" si="290"/>
        <v>0</v>
      </c>
      <c r="U9295" s="11">
        <f t="shared" si="291"/>
        <v>0</v>
      </c>
      <c r="Y9295" s="11">
        <f>IF(SUM(Tableau1[[#This Row],[Other access]:[Sci-hub access]])&gt;=1,1,0)</f>
        <v>0</v>
      </c>
      <c r="Z9295" s="12">
        <f>IF(OR(Tableau1[[#This Row],[Access R1 + S1+ T1 ]]&gt;=1,Tableau1[[#This Row],[Access V1 +W1 + X1]]&gt;=1),1,0)</f>
        <v>0</v>
      </c>
      <c r="AB9295" s="10" t="str">
        <f>Tableau1[[#This Row],[DOI]]</f>
        <v>doi: 10.1016/j.exer.2017.09.012</v>
      </c>
      <c r="AC9295" s="13" t="str">
        <f>Tableau1[[#This Row],[Authors]]&amp;", "&amp;Tableau1[[#This Row],[Title]]&amp;" "&amp;Tableau1[[#This Row],[Journal]]&amp;". "&amp;Tableau1[[#This Row],[Year]]</f>
        <v>Van Bergen T, Hu TT, Etienne I, Reyns GE, Moons L, Feyen JHM., Neutralization of placental growth factor as a novel treatment option in diabetic retinopathy. Exp Eye Res. 2017</v>
      </c>
    </row>
    <row r="9296" spans="1:29" x14ac:dyDescent="0.3">
      <c r="A9296">
        <v>5663</v>
      </c>
      <c r="B9296" t="s">
        <v>8695</v>
      </c>
      <c r="C9296" t="s">
        <v>18915</v>
      </c>
      <c r="D9296" t="s">
        <v>29125</v>
      </c>
      <c r="E9296" t="s">
        <v>2511</v>
      </c>
      <c r="F9296" s="10"/>
      <c r="G9296">
        <v>2017</v>
      </c>
      <c r="J9296">
        <v>0.84020879046290609</v>
      </c>
      <c r="L9296" t="s">
        <v>40048</v>
      </c>
      <c r="M9296">
        <v>28300737</v>
      </c>
      <c r="Q9296" s="10"/>
      <c r="R9296" s="11">
        <f t="shared" si="290"/>
        <v>0</v>
      </c>
      <c r="U9296" s="11">
        <f t="shared" si="291"/>
        <v>0</v>
      </c>
      <c r="Y9296" s="11">
        <f>IF(SUM(Tableau1[[#This Row],[Other access]:[Sci-hub access]])&gt;=1,1,0)</f>
        <v>0</v>
      </c>
      <c r="Z9296" s="12">
        <f>IF(OR(Tableau1[[#This Row],[Access R1 + S1+ T1 ]]&gt;=1,Tableau1[[#This Row],[Access V1 +W1 + X1]]&gt;=1),1,0)</f>
        <v>0</v>
      </c>
      <c r="AB9296" s="10" t="str">
        <f>Tableau1[[#This Row],[DOI]]</f>
        <v>doi: 10.4103/0301-4738.202303</v>
      </c>
      <c r="AC9296" s="13" t="str">
        <f>Tableau1[[#This Row],[Authors]]&amp;", "&amp;Tableau1[[#This Row],[Title]]&amp;" "&amp;Tableau1[[#This Row],[Journal]]&amp;". "&amp;Tableau1[[#This Row],[Year]]</f>
        <v>Philip SS., Setting up of a cerebral visual impairment clinic for children: Challenges and future developments. Indian J Ophthalmol. 2017</v>
      </c>
    </row>
    <row r="9297" spans="1:29" x14ac:dyDescent="0.3">
      <c r="A9297">
        <v>7046</v>
      </c>
      <c r="B9297" t="s">
        <v>9900</v>
      </c>
      <c r="C9297" t="s">
        <v>20103</v>
      </c>
      <c r="D9297" t="s">
        <v>30334</v>
      </c>
      <c r="E9297" t="s">
        <v>3152</v>
      </c>
      <c r="F9297" s="10"/>
      <c r="G9297">
        <v>2017</v>
      </c>
      <c r="J9297">
        <v>0.840210905040084</v>
      </c>
      <c r="L9297" t="s">
        <v>41402</v>
      </c>
      <c r="M9297">
        <v>28131621</v>
      </c>
      <c r="Q9297" s="10"/>
      <c r="R9297" s="11">
        <f t="shared" si="290"/>
        <v>0</v>
      </c>
      <c r="U9297" s="11">
        <f t="shared" si="291"/>
        <v>0</v>
      </c>
      <c r="Y9297" s="11">
        <f>IF(SUM(Tableau1[[#This Row],[Other access]:[Sci-hub access]])&gt;=1,1,0)</f>
        <v>0</v>
      </c>
      <c r="Z9297" s="12">
        <f>IF(OR(Tableau1[[#This Row],[Access R1 + S1+ T1 ]]&gt;=1,Tableau1[[#This Row],[Access V1 +W1 + X1]]&gt;=1),1,0)</f>
        <v>0</v>
      </c>
      <c r="AB9297" s="10" t="str">
        <f>Tableau1[[#This Row],[DOI]]</f>
        <v>doi: 10.1016/j.neuroscience.2017.01.022</v>
      </c>
      <c r="AC9297" s="13" t="str">
        <f>Tableau1[[#This Row],[Authors]]&amp;", "&amp;Tableau1[[#This Row],[Title]]&amp;" "&amp;Tableau1[[#This Row],[Journal]]&amp;". "&amp;Tableau1[[#This Row],[Year]]</f>
        <v>Otteson DC., Talkin' about my (re)generation: The who of intrinsic retinal stem cells. Neuroscience. 2017</v>
      </c>
    </row>
    <row r="9298" spans="1:29" ht="28.8" x14ac:dyDescent="0.3">
      <c r="A9298">
        <v>4641</v>
      </c>
      <c r="B9298" t="s">
        <v>413</v>
      </c>
      <c r="C9298" t="s">
        <v>414</v>
      </c>
      <c r="D9298" t="s">
        <v>415</v>
      </c>
      <c r="E9298" t="s">
        <v>2679</v>
      </c>
      <c r="F9298" s="10"/>
      <c r="G9298">
        <v>2017</v>
      </c>
      <c r="J9298">
        <v>0.84028987748351058</v>
      </c>
      <c r="L9298" t="s">
        <v>39059</v>
      </c>
      <c r="M9298">
        <v>28425625</v>
      </c>
      <c r="Q9298" s="10"/>
      <c r="R9298" s="11">
        <f t="shared" si="290"/>
        <v>0</v>
      </c>
      <c r="U9298" s="11">
        <f t="shared" si="291"/>
        <v>0</v>
      </c>
      <c r="Y9298" s="11">
        <f>IF(SUM(Tableau1[[#This Row],[Other access]:[Sci-hub access]])&gt;=1,1,0)</f>
        <v>0</v>
      </c>
      <c r="Z9298" s="12">
        <f>IF(OR(Tableau1[[#This Row],[Access R1 + S1+ T1 ]]&gt;=1,Tableau1[[#This Row],[Access V1 +W1 + X1]]&gt;=1),1,0)</f>
        <v>0</v>
      </c>
      <c r="AB9298" s="10" t="str">
        <f>Tableau1[[#This Row],[DOI]]</f>
        <v>doi: 10.1002/ijc.30744</v>
      </c>
      <c r="AC9298" s="13" t="str">
        <f>Tableau1[[#This Row],[Authors]]&amp;", "&amp;Tableau1[[#This Row],[Title]]&amp;" "&amp;Tableau1[[#This Row],[Journal]]&amp;". "&amp;Tableau1[[#This Row],[Year]]</f>
        <v>Bellone RR, Liu J, Petersen JL, Mack M, Singer-Berk M, Drögemüller C, Malvick J, Wallner B, Brem G, Penedo MC, Lassaline M., A missense mutation in damage-specific DNA binding protein 2 is a genetic risk factor for limbal squamous cell carcinoma in horses. Int J Cancer. 2017</v>
      </c>
    </row>
    <row r="9299" spans="1:29" ht="28.8" x14ac:dyDescent="0.3">
      <c r="A9299">
        <v>3900</v>
      </c>
      <c r="B9299" t="s">
        <v>7059</v>
      </c>
      <c r="C9299" t="s">
        <v>17297</v>
      </c>
      <c r="D9299" t="s">
        <v>27484</v>
      </c>
      <c r="E9299" t="s">
        <v>2443</v>
      </c>
      <c r="F9299" s="10"/>
      <c r="G9299">
        <v>2017</v>
      </c>
      <c r="J9299">
        <v>0.84044276828273967</v>
      </c>
      <c r="L9299" t="s">
        <v>38342</v>
      </c>
      <c r="M9299">
        <v>28510626</v>
      </c>
      <c r="Q9299" s="10"/>
      <c r="R9299" s="11">
        <f t="shared" si="290"/>
        <v>0</v>
      </c>
      <c r="U9299" s="11">
        <f t="shared" si="291"/>
        <v>0</v>
      </c>
      <c r="Y9299" s="11">
        <f>IF(SUM(Tableau1[[#This Row],[Other access]:[Sci-hub access]])&gt;=1,1,0)</f>
        <v>0</v>
      </c>
      <c r="Z9299" s="12">
        <f>IF(OR(Tableau1[[#This Row],[Access R1 + S1+ T1 ]]&gt;=1,Tableau1[[#This Row],[Access V1 +W1 + X1]]&gt;=1),1,0)</f>
        <v>0</v>
      </c>
      <c r="AB9299" s="10" t="str">
        <f>Tableau1[[#This Row],[DOI]]</f>
        <v>doi: 10.1167/iovs.17-21560</v>
      </c>
      <c r="AC9299" s="13" t="str">
        <f>Tableau1[[#This Row],[Authors]]&amp;", "&amp;Tableau1[[#This Row],[Title]]&amp;" "&amp;Tableau1[[#This Row],[Journal]]&amp;". "&amp;Tableau1[[#This Row],[Year]]</f>
        <v>Jacobson SG, Cideciyan AV, Sumaroka A, Roman AJ, Charng J, Lu M, Choi W, Sheplock R, Swider M, Kosyk MS, Schwartz SB, Stone EM, Fishman GA., Outcome Measures for Clinical Trials of Leber Congenital Amaurosis Caused by the Intronic Mutation in the CEP290 Gene. Invest Ophthalmol Vis Sci. 2017</v>
      </c>
    </row>
    <row r="9300" spans="1:29" x14ac:dyDescent="0.3">
      <c r="A9300">
        <v>5257</v>
      </c>
      <c r="B9300" t="s">
        <v>569</v>
      </c>
      <c r="C9300" t="s">
        <v>570</v>
      </c>
      <c r="D9300" t="s">
        <v>571</v>
      </c>
      <c r="E9300" t="s">
        <v>2796</v>
      </c>
      <c r="F9300" s="10"/>
      <c r="G9300">
        <v>2017</v>
      </c>
      <c r="J9300">
        <v>0.84059441229252396</v>
      </c>
      <c r="L9300" t="s">
        <v>39653</v>
      </c>
      <c r="M9300">
        <v>28356594</v>
      </c>
      <c r="Q9300" s="10"/>
      <c r="R9300" s="11">
        <f t="shared" si="290"/>
        <v>0</v>
      </c>
      <c r="U9300" s="11">
        <f t="shared" si="291"/>
        <v>0</v>
      </c>
      <c r="Y9300" s="11">
        <f>IF(SUM(Tableau1[[#This Row],[Other access]:[Sci-hub access]])&gt;=1,1,0)</f>
        <v>0</v>
      </c>
      <c r="Z9300" s="12">
        <f>IF(OR(Tableau1[[#This Row],[Access R1 + S1+ T1 ]]&gt;=1,Tableau1[[#This Row],[Access V1 +W1 + X1]]&gt;=1),1,0)</f>
        <v>0</v>
      </c>
      <c r="AB9300" s="10" t="str">
        <f>Tableau1[[#This Row],[DOI]]</f>
        <v>doi: 10.1038/nrd.2017.51</v>
      </c>
      <c r="AC9300" s="13" t="str">
        <f>Tableau1[[#This Row],[Authors]]&amp;", "&amp;Tableau1[[#This Row],[Title]]&amp;" "&amp;Tableau1[[#This Row],[Journal]]&amp;". "&amp;Tableau1[[#This Row],[Year]]</f>
        <v>Crunkhorn S., Ocular disorders: Vitamin B(3) blocks glaucoma. Nat Rev Drug Discov. 2017</v>
      </c>
    </row>
    <row r="9301" spans="1:29" x14ac:dyDescent="0.3">
      <c r="A9301">
        <v>6459</v>
      </c>
      <c r="B9301" t="s">
        <v>9393</v>
      </c>
      <c r="C9301" t="s">
        <v>19601</v>
      </c>
      <c r="D9301" t="s">
        <v>29824</v>
      </c>
      <c r="E9301" t="s">
        <v>2543</v>
      </c>
      <c r="F9301" s="10"/>
      <c r="G9301">
        <v>2017</v>
      </c>
      <c r="J9301">
        <v>0.84076428727675467</v>
      </c>
      <c r="L9301" t="s">
        <v>40828</v>
      </c>
      <c r="M9301">
        <v>28210622</v>
      </c>
      <c r="Q9301" s="10"/>
      <c r="R9301" s="11">
        <f t="shared" si="290"/>
        <v>0</v>
      </c>
      <c r="U9301" s="11">
        <f t="shared" si="291"/>
        <v>0</v>
      </c>
      <c r="Y9301" s="11">
        <f>IF(SUM(Tableau1[[#This Row],[Other access]:[Sci-hub access]])&gt;=1,1,0)</f>
        <v>0</v>
      </c>
      <c r="Z9301" s="12">
        <f>IF(OR(Tableau1[[#This Row],[Access R1 + S1+ T1 ]]&gt;=1,Tableau1[[#This Row],[Access V1 +W1 + X1]]&gt;=1),1,0)</f>
        <v>0</v>
      </c>
      <c r="AB9301" s="10" t="str">
        <f>Tableau1[[#This Row],[DOI]]</f>
        <v>doi: 10.1155/2017/5712341</v>
      </c>
      <c r="AC9301" s="13" t="str">
        <f>Tableau1[[#This Row],[Authors]]&amp;", "&amp;Tableau1[[#This Row],[Title]]&amp;" "&amp;Tableau1[[#This Row],[Journal]]&amp;". "&amp;Tableau1[[#This Row],[Year]]</f>
        <v>Gauthier AC, Liu J., Epigenetics and Signaling Pathways in Glaucoma. Biomed Res Int. 2017</v>
      </c>
    </row>
    <row r="9302" spans="1:29" x14ac:dyDescent="0.3">
      <c r="A9302">
        <v>9420</v>
      </c>
      <c r="B9302" t="s">
        <v>11990</v>
      </c>
      <c r="C9302" t="s">
        <v>22165</v>
      </c>
      <c r="D9302" t="s">
        <v>32435</v>
      </c>
      <c r="E9302" t="s">
        <v>2490</v>
      </c>
      <c r="F9302" s="10"/>
      <c r="G9302">
        <v>2017</v>
      </c>
      <c r="J9302">
        <v>0.84077753838237168</v>
      </c>
      <c r="L9302" t="s">
        <v>43709</v>
      </c>
      <c r="M9302">
        <v>27697473</v>
      </c>
      <c r="Q9302" s="10"/>
      <c r="R9302" s="11">
        <f t="shared" si="290"/>
        <v>0</v>
      </c>
      <c r="U9302" s="11">
        <f t="shared" si="291"/>
        <v>0</v>
      </c>
      <c r="Y9302" s="11">
        <f>IF(SUM(Tableau1[[#This Row],[Other access]:[Sci-hub access]])&gt;=1,1,0)</f>
        <v>0</v>
      </c>
      <c r="Z9302" s="12">
        <f>IF(OR(Tableau1[[#This Row],[Access R1 + S1+ T1 ]]&gt;=1,Tableau1[[#This Row],[Access V1 +W1 + X1]]&gt;=1),1,0)</f>
        <v>0</v>
      </c>
      <c r="AB9302" s="10" t="str">
        <f>Tableau1[[#This Row],[DOI]]</f>
        <v>doi: 10.1016/j.ajo.2016.09.027</v>
      </c>
      <c r="AC9302" s="13" t="str">
        <f>Tableau1[[#This Row],[Authors]]&amp;", "&amp;Tableau1[[#This Row],[Title]]&amp;" "&amp;Tableau1[[#This Row],[Journal]]&amp;". "&amp;Tableau1[[#This Row],[Year]]</f>
        <v>Whang WJ, Yoo YS, Joo CK, Yoon G., Changes in Keratometric Values and Corneal High Order Aberrations After Hydrogel Inlay Implantation. Am J Ophthalmol. 2017</v>
      </c>
    </row>
    <row r="9303" spans="1:29" x14ac:dyDescent="0.3">
      <c r="A9303">
        <v>10042</v>
      </c>
      <c r="B9303" t="s">
        <v>12560</v>
      </c>
      <c r="C9303" t="s">
        <v>22728</v>
      </c>
      <c r="D9303" t="s">
        <v>33009</v>
      </c>
      <c r="E9303" t="s">
        <v>3177</v>
      </c>
      <c r="F9303" s="10"/>
      <c r="G9303">
        <v>2017</v>
      </c>
      <c r="J9303">
        <v>0.84092094227142966</v>
      </c>
      <c r="L9303" t="s">
        <v>44298</v>
      </c>
      <c r="M9303">
        <v>27489374</v>
      </c>
      <c r="Q9303" s="10"/>
      <c r="R9303" s="11">
        <f t="shared" si="290"/>
        <v>0</v>
      </c>
      <c r="U9303" s="11">
        <f t="shared" si="291"/>
        <v>0</v>
      </c>
      <c r="Y9303" s="11">
        <f>IF(SUM(Tableau1[[#This Row],[Other access]:[Sci-hub access]])&gt;=1,1,0)</f>
        <v>0</v>
      </c>
      <c r="Z9303" s="12">
        <f>IF(OR(Tableau1[[#This Row],[Access R1 + S1+ T1 ]]&gt;=1,Tableau1[[#This Row],[Access V1 +W1 + X1]]&gt;=1),1,0)</f>
        <v>0</v>
      </c>
      <c r="AB9303" s="10" t="str">
        <f>Tableau1[[#This Row],[DOI]]</f>
        <v>doi: 10.1136/postgradmedj-2016-134173</v>
      </c>
      <c r="AC9303" s="13" t="str">
        <f>Tableau1[[#This Row],[Authors]]&amp;", "&amp;Tableau1[[#This Row],[Title]]&amp;" "&amp;Tableau1[[#This Row],[Journal]]&amp;". "&amp;Tableau1[[#This Row],[Year]]</f>
        <v>Tien PT, Lin HJ, Chen WL, Lin CJ, Lin JM, Tsai YY., Occlusive retinal vasculitis secondary to Behçet's disease. Postgrad Med J. 2017</v>
      </c>
    </row>
    <row r="9304" spans="1:29" ht="28.8" x14ac:dyDescent="0.3">
      <c r="A9304">
        <v>1962</v>
      </c>
      <c r="B9304" t="s">
        <v>5203</v>
      </c>
      <c r="C9304" t="s">
        <v>15449</v>
      </c>
      <c r="D9304" t="s">
        <v>25625</v>
      </c>
      <c r="E9304" t="s">
        <v>2458</v>
      </c>
      <c r="F9304" s="10"/>
      <c r="G9304">
        <v>2017</v>
      </c>
      <c r="J9304">
        <v>0.84097408965689546</v>
      </c>
      <c r="L9304" t="s">
        <v>36433</v>
      </c>
      <c r="M9304">
        <v>28837736</v>
      </c>
      <c r="Q9304" s="10"/>
      <c r="R9304" s="11">
        <f t="shared" si="290"/>
        <v>0</v>
      </c>
      <c r="U9304" s="11">
        <f t="shared" si="291"/>
        <v>0</v>
      </c>
      <c r="Y9304" s="11">
        <f>IF(SUM(Tableau1[[#This Row],[Other access]:[Sci-hub access]])&gt;=1,1,0)</f>
        <v>0</v>
      </c>
      <c r="Z9304" s="12">
        <f>IF(OR(Tableau1[[#This Row],[Access R1 + S1+ T1 ]]&gt;=1,Tableau1[[#This Row],[Access V1 +W1 + X1]]&gt;=1),1,0)</f>
        <v>0</v>
      </c>
      <c r="AB9304" s="10" t="str">
        <f>Tableau1[[#This Row],[DOI]]</f>
        <v>doi: 10.1001/jamaophthalmol.2017.2972</v>
      </c>
      <c r="AC9304" s="13" t="str">
        <f>Tableau1[[#This Row],[Authors]]&amp;", "&amp;Tableau1[[#This Row],[Title]]&amp;" "&amp;Tableau1[[#This Row],[Journal]]&amp;". "&amp;Tableau1[[#This Row],[Year]]</f>
        <v>Cheung N, Teo K, Zhao W, Wang JJ, Neelam K, Tan NYQ, Mitchell P, Cheng CY, Wong TY., Prevalence and Associations of Retinal Emboli With Ethnicity, Stroke, and Renal Disease in a Multiethnic Asian Population: The Singapore Epidemiology of Eye Disease Study. JAMA Ophthalmol. 2017</v>
      </c>
    </row>
    <row r="9305" spans="1:29" x14ac:dyDescent="0.3">
      <c r="A9305">
        <v>5068</v>
      </c>
      <c r="B9305" t="s">
        <v>8149</v>
      </c>
      <c r="C9305" t="s">
        <v>18375</v>
      </c>
      <c r="D9305" t="s">
        <v>28579</v>
      </c>
      <c r="E9305" t="s">
        <v>2675</v>
      </c>
      <c r="F9305" s="10"/>
      <c r="G9305">
        <v>2017</v>
      </c>
      <c r="J9305">
        <v>0.84099760037192495</v>
      </c>
      <c r="L9305" t="s">
        <v>39476</v>
      </c>
      <c r="M9305">
        <v>28376854</v>
      </c>
      <c r="Q9305" s="10"/>
      <c r="R9305" s="11">
        <f t="shared" si="290"/>
        <v>0</v>
      </c>
      <c r="U9305" s="11">
        <f t="shared" si="291"/>
        <v>0</v>
      </c>
      <c r="Y9305" s="11">
        <f>IF(SUM(Tableau1[[#This Row],[Other access]:[Sci-hub access]])&gt;=1,1,0)</f>
        <v>0</v>
      </c>
      <c r="Z9305" s="12">
        <f>IF(OR(Tableau1[[#This Row],[Access R1 + S1+ T1 ]]&gt;=1,Tableau1[[#This Row],[Access V1 +W1 + X1]]&gt;=1),1,0)</f>
        <v>0</v>
      </c>
      <c r="AB9305" s="10" t="str">
        <f>Tableau1[[#This Row],[DOI]]</f>
        <v>doi: 10.1186/s13104-017-2473-4</v>
      </c>
      <c r="AC9305" s="13" t="str">
        <f>Tableau1[[#This Row],[Authors]]&amp;", "&amp;Tableau1[[#This Row],[Title]]&amp;" "&amp;Tableau1[[#This Row],[Journal]]&amp;". "&amp;Tableau1[[#This Row],[Year]]</f>
        <v>Chintende GN, Sitali D, Michelo C, Mweemba O., Situational analysis of communication of HIV and AIDS information to persons with visual impairment: a case of Kang'onga Production Centre in Ndola, Zambia. BMC Res Notes. 2017</v>
      </c>
    </row>
    <row r="9306" spans="1:29" x14ac:dyDescent="0.3">
      <c r="A9306">
        <v>711</v>
      </c>
      <c r="B9306" t="s">
        <v>3974</v>
      </c>
      <c r="C9306" t="s">
        <v>14229</v>
      </c>
      <c r="D9306" t="s">
        <v>24394</v>
      </c>
      <c r="E9306" t="s">
        <v>2511</v>
      </c>
      <c r="F9306" s="10"/>
      <c r="G9306">
        <v>2017</v>
      </c>
      <c r="J9306">
        <v>0.84109829064055208</v>
      </c>
      <c r="L9306" t="s">
        <v>35204</v>
      </c>
      <c r="M9306">
        <v>29133648</v>
      </c>
      <c r="Q9306" s="10"/>
      <c r="R9306" s="11">
        <f t="shared" si="290"/>
        <v>0</v>
      </c>
      <c r="U9306" s="11">
        <f t="shared" si="291"/>
        <v>0</v>
      </c>
      <c r="Y9306" s="11">
        <f>IF(SUM(Tableau1[[#This Row],[Other access]:[Sci-hub access]])&gt;=1,1,0)</f>
        <v>0</v>
      </c>
      <c r="Z9306" s="12">
        <f>IF(OR(Tableau1[[#This Row],[Access R1 + S1+ T1 ]]&gt;=1,Tableau1[[#This Row],[Access V1 +W1 + X1]]&gt;=1),1,0)</f>
        <v>0</v>
      </c>
      <c r="AB9306" s="10" t="str">
        <f>Tableau1[[#This Row],[DOI]]</f>
        <v>doi: 10.4103/ijo.IJO_326_17</v>
      </c>
      <c r="AC9306" s="13" t="str">
        <f>Tableau1[[#This Row],[Authors]]&amp;", "&amp;Tableau1[[#This Row],[Title]]&amp;" "&amp;Tableau1[[#This Row],[Journal]]&amp;". "&amp;Tableau1[[#This Row],[Year]]</f>
        <v>Agrawal S, Singh V, Yadav A, Bangwal S, Katiyar V., Modified adjustable suture hang-back recession: Description of technique and comparison with conventional adjustable hang-back recession. Indian J Ophthalmol. 2017</v>
      </c>
    </row>
    <row r="9307" spans="1:29" x14ac:dyDescent="0.3">
      <c r="A9307">
        <v>10162</v>
      </c>
      <c r="B9307" t="s">
        <v>2181</v>
      </c>
      <c r="C9307" t="s">
        <v>2182</v>
      </c>
      <c r="D9307" t="s">
        <v>2183</v>
      </c>
      <c r="E9307" t="s">
        <v>2471</v>
      </c>
      <c r="F9307" s="10"/>
      <c r="G9307">
        <v>2017</v>
      </c>
      <c r="J9307">
        <v>0.8412837603205876</v>
      </c>
      <c r="L9307" t="s">
        <v>44417</v>
      </c>
      <c r="M9307">
        <v>27444308</v>
      </c>
      <c r="Q9307" s="10"/>
      <c r="R9307" s="11">
        <f t="shared" si="290"/>
        <v>0</v>
      </c>
      <c r="U9307" s="11">
        <f t="shared" si="291"/>
        <v>0</v>
      </c>
      <c r="Y9307" s="11">
        <f>IF(SUM(Tableau1[[#This Row],[Other access]:[Sci-hub access]])&gt;=1,1,0)</f>
        <v>0</v>
      </c>
      <c r="Z9307" s="12">
        <f>IF(OR(Tableau1[[#This Row],[Access R1 + S1+ T1 ]]&gt;=1,Tableau1[[#This Row],[Access V1 +W1 + X1]]&gt;=1),1,0)</f>
        <v>0</v>
      </c>
      <c r="AB9307" s="10" t="str">
        <f>Tableau1[[#This Row],[DOI]]</f>
        <v>doi: 10.1007/s10792-016-0299-z</v>
      </c>
      <c r="AC9307" s="13" t="str">
        <f>Tableau1[[#This Row],[Authors]]&amp;", "&amp;Tableau1[[#This Row],[Title]]&amp;" "&amp;Tableau1[[#This Row],[Journal]]&amp;". "&amp;Tableau1[[#This Row],[Year]]</f>
        <v>Pirani V, Cavallero E, Mariotti C, Neri P, Nicolai M, Cesari C, Carrozzi G, Giovannini A., Acute macular neuroretinopathy associated with subclinical cytomegalovirus infection. Int Ophthalmol. 2017</v>
      </c>
    </row>
    <row r="9308" spans="1:29" x14ac:dyDescent="0.3">
      <c r="A9308">
        <v>8043</v>
      </c>
      <c r="B9308" t="s">
        <v>10771</v>
      </c>
      <c r="C9308" t="s">
        <v>20965</v>
      </c>
      <c r="D9308" t="s">
        <v>31209</v>
      </c>
      <c r="E9308" t="s">
        <v>2955</v>
      </c>
      <c r="F9308" s="10"/>
      <c r="G9308">
        <v>2017</v>
      </c>
      <c r="J9308">
        <v>0.84161979387540931</v>
      </c>
      <c r="L9308" t="s">
        <v>42390</v>
      </c>
      <c r="M9308">
        <v>28005263</v>
      </c>
      <c r="Q9308" s="10"/>
      <c r="R9308" s="11">
        <f t="shared" si="290"/>
        <v>0</v>
      </c>
      <c r="U9308" s="11">
        <f t="shared" si="291"/>
        <v>0</v>
      </c>
      <c r="Y9308" s="11">
        <f>IF(SUM(Tableau1[[#This Row],[Other access]:[Sci-hub access]])&gt;=1,1,0)</f>
        <v>0</v>
      </c>
      <c r="Z9308" s="12">
        <f>IF(OR(Tableau1[[#This Row],[Access R1 + S1+ T1 ]]&gt;=1,Tableau1[[#This Row],[Access V1 +W1 + X1]]&gt;=1),1,0)</f>
        <v>0</v>
      </c>
      <c r="AB9308" s="10" t="str">
        <f>Tableau1[[#This Row],[DOI]]</f>
        <v>doi: 10.1007/s11739-016-1591-7</v>
      </c>
      <c r="AC9308" s="13" t="str">
        <f>Tableau1[[#This Row],[Authors]]&amp;", "&amp;Tableau1[[#This Row],[Title]]&amp;" "&amp;Tableau1[[#This Row],[Journal]]&amp;". "&amp;Tableau1[[#This Row],[Year]]</f>
        <v>Huang CY, Chen TS, Lin CL, Hu WS., Does early onset cataract increase the risk of ischemic stroke? A nationwide retrospective cohort study. Intern Emerg Med. 2017</v>
      </c>
    </row>
    <row r="9309" spans="1:29" x14ac:dyDescent="0.3">
      <c r="A9309">
        <v>2356</v>
      </c>
      <c r="B9309" t="s">
        <v>5584</v>
      </c>
      <c r="C9309" t="s">
        <v>15829</v>
      </c>
      <c r="D9309" t="s">
        <v>26006</v>
      </c>
      <c r="E9309" t="s">
        <v>2516</v>
      </c>
      <c r="F9309" s="10"/>
      <c r="G9309">
        <v>2017</v>
      </c>
      <c r="J9309">
        <v>0.84169613802381027</v>
      </c>
      <c r="L9309" t="s">
        <v>36821</v>
      </c>
      <c r="M9309">
        <v>28760551</v>
      </c>
      <c r="Q9309" s="10"/>
      <c r="R9309" s="11">
        <f t="shared" si="290"/>
        <v>0</v>
      </c>
      <c r="U9309" s="11">
        <f t="shared" si="291"/>
        <v>0</v>
      </c>
      <c r="Y9309" s="11">
        <f>IF(SUM(Tableau1[[#This Row],[Other access]:[Sci-hub access]])&gt;=1,1,0)</f>
        <v>0</v>
      </c>
      <c r="Z9309" s="12">
        <f>IF(OR(Tableau1[[#This Row],[Access R1 + S1+ T1 ]]&gt;=1,Tableau1[[#This Row],[Access V1 +W1 + X1]]&gt;=1),1,0)</f>
        <v>0</v>
      </c>
      <c r="AB9309" s="10" t="str">
        <f>Tableau1[[#This Row],[DOI]]</f>
        <v>doi: 10.1016/j.gene.2017.07.073</v>
      </c>
      <c r="AC9309" s="13" t="str">
        <f>Tableau1[[#This Row],[Authors]]&amp;", "&amp;Tableau1[[#This Row],[Title]]&amp;" "&amp;Tableau1[[#This Row],[Journal]]&amp;". "&amp;Tableau1[[#This Row],[Year]]</f>
        <v>Miao Q, Ping X, Tang X, Zhang L, Zhang X, Cheng Y, Shentu X., Experimental assessment of novel PAX6 splicing mutations in two Chinese families with aniridia. Gene. 2017</v>
      </c>
    </row>
    <row r="9310" spans="1:29" x14ac:dyDescent="0.3">
      <c r="A9310">
        <v>8746</v>
      </c>
      <c r="B9310" t="s">
        <v>1808</v>
      </c>
      <c r="C9310" t="s">
        <v>1809</v>
      </c>
      <c r="D9310" t="s">
        <v>1810</v>
      </c>
      <c r="E9310" t="s">
        <v>2911</v>
      </c>
      <c r="F9310" s="10"/>
      <c r="G9310">
        <v>2017</v>
      </c>
      <c r="J9310">
        <v>0.84182610656613599</v>
      </c>
      <c r="L9310" t="s">
        <v>43082</v>
      </c>
      <c r="M9310">
        <v>27849400</v>
      </c>
      <c r="Q9310" s="10"/>
      <c r="R9310" s="11">
        <f t="shared" si="290"/>
        <v>0</v>
      </c>
      <c r="U9310" s="11">
        <f t="shared" si="291"/>
        <v>0</v>
      </c>
      <c r="Y9310" s="11">
        <f>IF(SUM(Tableau1[[#This Row],[Other access]:[Sci-hub access]])&gt;=1,1,0)</f>
        <v>0</v>
      </c>
      <c r="Z9310" s="12">
        <f>IF(OR(Tableau1[[#This Row],[Access R1 + S1+ T1 ]]&gt;=1,Tableau1[[#This Row],[Access V1 +W1 + X1]]&gt;=1),1,0)</f>
        <v>0</v>
      </c>
      <c r="AB9310" s="10" t="str">
        <f>Tableau1[[#This Row],[DOI]]</f>
        <v>doi: 10.1080/14764172.2016.1256488</v>
      </c>
      <c r="AC9310" s="13" t="str">
        <f>Tableau1[[#This Row],[Authors]]&amp;", "&amp;Tableau1[[#This Row],[Title]]&amp;" "&amp;Tableau1[[#This Row],[Journal]]&amp;". "&amp;Tableau1[[#This Row],[Year]]</f>
        <v>Balevi A, Ustuner P, Ozdemir M., Erbium:yttrium aluminum garnet laser versus Q-switched neodymium:yttrium aluminum garnet laser for the treatment of xanthelasma palpebrarum. J Cosmet Laser Ther. 2017</v>
      </c>
    </row>
    <row r="9311" spans="1:29" x14ac:dyDescent="0.3">
      <c r="A9311">
        <v>1700</v>
      </c>
      <c r="B9311" t="s">
        <v>4951</v>
      </c>
      <c r="C9311" t="s">
        <v>15200</v>
      </c>
      <c r="D9311" t="s">
        <v>25372</v>
      </c>
      <c r="E9311" t="s">
        <v>2479</v>
      </c>
      <c r="F9311" s="10"/>
      <c r="G9311">
        <v>2017</v>
      </c>
      <c r="J9311">
        <v>0.84206422376041423</v>
      </c>
      <c r="L9311" t="s">
        <v>36179</v>
      </c>
      <c r="M9311">
        <v>28902015</v>
      </c>
      <c r="Q9311" s="10"/>
      <c r="R9311" s="11">
        <f t="shared" si="290"/>
        <v>0</v>
      </c>
      <c r="U9311" s="11">
        <f t="shared" si="291"/>
        <v>0</v>
      </c>
      <c r="Y9311" s="11">
        <f>IF(SUM(Tableau1[[#This Row],[Other access]:[Sci-hub access]])&gt;=1,1,0)</f>
        <v>0</v>
      </c>
      <c r="Z9311" s="12">
        <f>IF(OR(Tableau1[[#This Row],[Access R1 + S1+ T1 ]]&gt;=1,Tableau1[[#This Row],[Access V1 +W1 + X1]]&gt;=1),1,0)</f>
        <v>0</v>
      </c>
      <c r="AB9311" s="10" t="str">
        <f>Tableau1[[#This Row],[DOI]]</f>
        <v>doi: 10.1097/ICO.0000000000001342</v>
      </c>
      <c r="AC9311" s="13" t="str">
        <f>Tableau1[[#This Row],[Authors]]&amp;", "&amp;Tableau1[[#This Row],[Title]]&amp;" "&amp;Tableau1[[#This Row],[Journal]]&amp;". "&amp;Tableau1[[#This Row],[Year]]</f>
        <v>Nishida K, Sotozono C, Yamagami S, Shiraishi A, Saika S, Fukushima A, Hori Y., Progress in Corneal Research and Practice in Japan and Abroad," 22nd Annual Meeting of the Kyoto Cornea Club, November 25 and 26, 2016. Cornea. 2017</v>
      </c>
    </row>
    <row r="9312" spans="1:29" x14ac:dyDescent="0.3">
      <c r="A9312">
        <v>10772</v>
      </c>
      <c r="B9312" t="s">
        <v>2330</v>
      </c>
      <c r="C9312" t="s">
        <v>2331</v>
      </c>
      <c r="D9312" t="s">
        <v>2332</v>
      </c>
      <c r="E9312" t="s">
        <v>3248</v>
      </c>
      <c r="F9312" s="10"/>
      <c r="G9312">
        <v>2017</v>
      </c>
      <c r="J9312">
        <v>0.84223406110495369</v>
      </c>
      <c r="L9312" t="s">
        <v>45019</v>
      </c>
      <c r="M9312">
        <v>27049959</v>
      </c>
      <c r="Q9312" s="10"/>
      <c r="R9312" s="11">
        <f t="shared" si="290"/>
        <v>0</v>
      </c>
      <c r="U9312" s="11">
        <f t="shared" si="291"/>
        <v>0</v>
      </c>
      <c r="Y9312" s="11">
        <f>IF(SUM(Tableau1[[#This Row],[Other access]:[Sci-hub access]])&gt;=1,1,0)</f>
        <v>0</v>
      </c>
      <c r="Z9312" s="12">
        <f>IF(OR(Tableau1[[#This Row],[Access R1 + S1+ T1 ]]&gt;=1,Tableau1[[#This Row],[Access V1 +W1 + X1]]&gt;=1),1,0)</f>
        <v>0</v>
      </c>
      <c r="AB9312" s="10" t="str">
        <f>Tableau1[[#This Row],[DOI]]</f>
        <v>doi: 10.1080/21622965.2015.1129608</v>
      </c>
      <c r="AC9312" s="13" t="str">
        <f>Tableau1[[#This Row],[Authors]]&amp;", "&amp;Tableau1[[#This Row],[Title]]&amp;" "&amp;Tableau1[[#This Row],[Journal]]&amp;". "&amp;Tableau1[[#This Row],[Year]]</f>
        <v>Greenaway R, Pring L, Schepers A, Isaacs DP, Dale NJ., Neuropsychological presentation and adaptive skills in high-functioning adolescents with visual impairment: A preliminary investigation. Appl Neuropsychol Child. 2017</v>
      </c>
    </row>
    <row r="9313" spans="1:29" x14ac:dyDescent="0.3">
      <c r="A9313">
        <v>8200</v>
      </c>
      <c r="B9313" t="s">
        <v>1612</v>
      </c>
      <c r="C9313" t="s">
        <v>1613</v>
      </c>
      <c r="D9313" t="s">
        <v>1614</v>
      </c>
      <c r="E9313" t="s">
        <v>2619</v>
      </c>
      <c r="F9313" s="10"/>
      <c r="G9313">
        <v>2017</v>
      </c>
      <c r="J9313">
        <v>0.84225763948583687</v>
      </c>
      <c r="L9313" t="s">
        <v>42546</v>
      </c>
      <c r="M9313">
        <v>27978517</v>
      </c>
      <c r="Q9313" s="10"/>
      <c r="R9313" s="11">
        <f t="shared" si="290"/>
        <v>0</v>
      </c>
      <c r="U9313" s="11">
        <f t="shared" si="291"/>
        <v>0</v>
      </c>
      <c r="Y9313" s="11">
        <f>IF(SUM(Tableau1[[#This Row],[Other access]:[Sci-hub access]])&gt;=1,1,0)</f>
        <v>0</v>
      </c>
      <c r="Z9313" s="12">
        <f>IF(OR(Tableau1[[#This Row],[Access R1 + S1+ T1 ]]&gt;=1,Tableau1[[#This Row],[Access V1 +W1 + X1]]&gt;=1),1,0)</f>
        <v>0</v>
      </c>
      <c r="AB9313" s="10" t="str">
        <f>Tableau1[[#This Row],[DOI]]</f>
        <v>doi: 10.1159/000453065</v>
      </c>
      <c r="AC9313" s="13" t="str">
        <f>Tableau1[[#This Row],[Authors]]&amp;", "&amp;Tableau1[[#This Row],[Title]]&amp;" "&amp;Tableau1[[#This Row],[Journal]]&amp;". "&amp;Tableau1[[#This Row],[Year]]</f>
        <v>Léger J., Management of Fetal and Neonatal Graves' Disease. Horm Res Paediatr. 2017</v>
      </c>
    </row>
    <row r="9314" spans="1:29" ht="28.8" x14ac:dyDescent="0.3">
      <c r="A9314">
        <v>3689</v>
      </c>
      <c r="B9314" t="s">
        <v>6860</v>
      </c>
      <c r="C9314" t="s">
        <v>17101</v>
      </c>
      <c r="D9314" t="s">
        <v>27284</v>
      </c>
      <c r="E9314" t="s">
        <v>2448</v>
      </c>
      <c r="F9314" s="10"/>
      <c r="G9314">
        <v>2017</v>
      </c>
      <c r="J9314">
        <v>0.84228673990259184</v>
      </c>
      <c r="L9314" t="s">
        <v>38133</v>
      </c>
      <c r="M9314">
        <v>28547316</v>
      </c>
      <c r="Q9314" s="10"/>
      <c r="R9314" s="11">
        <f t="shared" si="290"/>
        <v>0</v>
      </c>
      <c r="U9314" s="11">
        <f t="shared" si="291"/>
        <v>0</v>
      </c>
      <c r="Y9314" s="11">
        <f>IF(SUM(Tableau1[[#This Row],[Other access]:[Sci-hub access]])&gt;=1,1,0)</f>
        <v>0</v>
      </c>
      <c r="Z9314" s="12">
        <f>IF(OR(Tableau1[[#This Row],[Access R1 + S1+ T1 ]]&gt;=1,Tableau1[[#This Row],[Access V1 +W1 + X1]]&gt;=1),1,0)</f>
        <v>0</v>
      </c>
      <c r="AB9314" s="10" t="str">
        <f>Tableau1[[#This Row],[DOI]]</f>
        <v>doi: 10.1007/s00417-017-3695-9</v>
      </c>
      <c r="AC9314" s="13" t="str">
        <f>Tableau1[[#This Row],[Authors]]&amp;", "&amp;Tableau1[[#This Row],[Title]]&amp;" "&amp;Tableau1[[#This Row],[Journal]]&amp;". "&amp;Tableau1[[#This Row],[Year]]</f>
        <v>Soler VJ, Laurent C, Sakr F, Regnier A, Tricoire C, Cases O, Kozyraki R, Douet JY, Pagot-Mathis V., Preliminary study of the safety and efficacy of medium-chain triglycerides for use as an intraocular tamponading agent in minipigs. Graefes Arch Clin Exp Ophthalmol. 2017</v>
      </c>
    </row>
    <row r="9315" spans="1:29" x14ac:dyDescent="0.3">
      <c r="A9315">
        <v>634</v>
      </c>
      <c r="B9315" t="s">
        <v>3897</v>
      </c>
      <c r="C9315" t="s">
        <v>14152</v>
      </c>
      <c r="D9315" t="s">
        <v>24317</v>
      </c>
      <c r="E9315" t="s">
        <v>2441</v>
      </c>
      <c r="F9315" s="10"/>
      <c r="G9315">
        <v>2017</v>
      </c>
      <c r="J9315">
        <v>0.84231070837491373</v>
      </c>
      <c r="L9315" t="s">
        <v>35132</v>
      </c>
      <c r="M9315">
        <v>29157362</v>
      </c>
      <c r="Q9315" s="10"/>
      <c r="R9315" s="11">
        <f t="shared" si="290"/>
        <v>0</v>
      </c>
      <c r="U9315" s="11">
        <f t="shared" si="291"/>
        <v>0</v>
      </c>
      <c r="Y9315" s="11">
        <f>IF(SUM(Tableau1[[#This Row],[Other access]:[Sci-hub access]])&gt;=1,1,0)</f>
        <v>0</v>
      </c>
      <c r="Z9315" s="12">
        <f>IF(OR(Tableau1[[#This Row],[Access R1 + S1+ T1 ]]&gt;=1,Tableau1[[#This Row],[Access V1 +W1 + X1]]&gt;=1),1,0)</f>
        <v>0</v>
      </c>
      <c r="AB9315" s="10" t="str">
        <f>Tableau1[[#This Row],[DOI]]</f>
        <v>doi: 10.1016/j.ophtha.2017.05.010</v>
      </c>
      <c r="AC9315" s="13" t="str">
        <f>Tableau1[[#This Row],[Authors]]&amp;", "&amp;Tableau1[[#This Row],[Title]]&amp;" "&amp;Tableau1[[#This Row],[Journal]]&amp;". "&amp;Tableau1[[#This Row],[Year]]</f>
        <v>Aref AA, Budenz DL., Detecting Visual Field Progression. Ophthalmology. 2017</v>
      </c>
    </row>
    <row r="9316" spans="1:29" x14ac:dyDescent="0.3">
      <c r="A9316">
        <v>2722</v>
      </c>
      <c r="B9316" t="s">
        <v>5930</v>
      </c>
      <c r="C9316" t="s">
        <v>16177</v>
      </c>
      <c r="D9316" t="s">
        <v>26354</v>
      </c>
      <c r="E9316" t="s">
        <v>2809</v>
      </c>
      <c r="F9316" s="10"/>
      <c r="G9316">
        <v>2017</v>
      </c>
      <c r="J9316">
        <v>0.84250795544003554</v>
      </c>
      <c r="L9316" t="e">
        <v>#VALUE!</v>
      </c>
      <c r="M9316">
        <v>28698690</v>
      </c>
      <c r="Q9316" s="10"/>
      <c r="R9316" s="11">
        <f t="shared" si="290"/>
        <v>0</v>
      </c>
      <c r="U9316" s="11">
        <f t="shared" si="291"/>
        <v>0</v>
      </c>
      <c r="Y9316" s="11">
        <f>IF(SUM(Tableau1[[#This Row],[Other access]:[Sci-hub access]])&gt;=1,1,0)</f>
        <v>0</v>
      </c>
      <c r="Z9316" s="12">
        <f>IF(OR(Tableau1[[#This Row],[Access R1 + S1+ T1 ]]&gt;=1,Tableau1[[#This Row],[Access V1 +W1 + X1]]&gt;=1),1,0)</f>
        <v>0</v>
      </c>
      <c r="AB9316" s="10" t="e">
        <f>Tableau1[[#This Row],[DOI]]</f>
        <v>#VALUE!</v>
      </c>
      <c r="AC9316" s="13" t="str">
        <f>Tableau1[[#This Row],[Authors]]&amp;", "&amp;Tableau1[[#This Row],[Title]]&amp;" "&amp;Tableau1[[#This Row],[Journal]]&amp;". "&amp;Tableau1[[#This Row],[Year]]</f>
        <v>Sandmeyer LS, Bauer BS, Feng CX, Grahn BH., Equine recurrent uveitis in western Canadian prairie provinces: A retrospective study (2002-2015). Can Vet J. 2017</v>
      </c>
    </row>
    <row r="9317" spans="1:29" ht="28.8" x14ac:dyDescent="0.3">
      <c r="A9317">
        <v>10379</v>
      </c>
      <c r="B9317" t="s">
        <v>12873</v>
      </c>
      <c r="C9317" t="s">
        <v>23040</v>
      </c>
      <c r="D9317" t="s">
        <v>33326</v>
      </c>
      <c r="E9317" t="s">
        <v>2529</v>
      </c>
      <c r="F9317" s="10"/>
      <c r="G9317">
        <v>2017</v>
      </c>
      <c r="J9317">
        <v>0.8425235711576734</v>
      </c>
      <c r="L9317" t="s">
        <v>44629</v>
      </c>
      <c r="M9317">
        <v>27348425</v>
      </c>
      <c r="Q9317" s="10"/>
      <c r="R9317" s="11">
        <f t="shared" si="290"/>
        <v>0</v>
      </c>
      <c r="U9317" s="11">
        <f t="shared" si="291"/>
        <v>0</v>
      </c>
      <c r="Y9317" s="11">
        <f>IF(SUM(Tableau1[[#This Row],[Other access]:[Sci-hub access]])&gt;=1,1,0)</f>
        <v>0</v>
      </c>
      <c r="Z9317" s="12">
        <f>IF(OR(Tableau1[[#This Row],[Access R1 + S1+ T1 ]]&gt;=1,Tableau1[[#This Row],[Access V1 +W1 + X1]]&gt;=1),1,0)</f>
        <v>0</v>
      </c>
      <c r="AB9317" s="10" t="str">
        <f>Tableau1[[#This Row],[DOI]]</f>
        <v>doi: 10.3109/02713683.2016.1170857</v>
      </c>
      <c r="AC9317" s="13" t="str">
        <f>Tableau1[[#This Row],[Authors]]&amp;", "&amp;Tableau1[[#This Row],[Title]]&amp;" "&amp;Tableau1[[#This Row],[Journal]]&amp;". "&amp;Tableau1[[#This Row],[Year]]</f>
        <v>Karagoz E, Ugan RA, Duzgun E, Cadirci E, Keles S, Uyanik MH, Yavan I, Turhan V., A Comparative Study of the Effects of Intravitreal Anidulafungin, Voriconazole, and Amphotericin B in an Experimental Candida Endophthalmitis Model. Curr Eye Res. 2017</v>
      </c>
    </row>
    <row r="9318" spans="1:29" ht="28.8" x14ac:dyDescent="0.3">
      <c r="A9318">
        <v>5885</v>
      </c>
      <c r="B9318" t="s">
        <v>8893</v>
      </c>
      <c r="C9318" t="s">
        <v>19108</v>
      </c>
      <c r="D9318" t="s">
        <v>29323</v>
      </c>
      <c r="E9318" t="s">
        <v>2438</v>
      </c>
      <c r="F9318" s="10"/>
      <c r="G9318">
        <v>2017</v>
      </c>
      <c r="J9318">
        <v>0.84255838126485616</v>
      </c>
      <c r="L9318" t="s">
        <v>40266</v>
      </c>
      <c r="M9318">
        <v>28274943</v>
      </c>
      <c r="Q9318" s="10"/>
      <c r="R9318" s="11">
        <f t="shared" si="290"/>
        <v>0</v>
      </c>
      <c r="U9318" s="11">
        <f t="shared" si="291"/>
        <v>0</v>
      </c>
      <c r="Y9318" s="11">
        <f>IF(SUM(Tableau1[[#This Row],[Other access]:[Sci-hub access]])&gt;=1,1,0)</f>
        <v>0</v>
      </c>
      <c r="Z9318" s="12">
        <f>IF(OR(Tableau1[[#This Row],[Access R1 + S1+ T1 ]]&gt;=1,Tableau1[[#This Row],[Access V1 +W1 + X1]]&gt;=1),1,0)</f>
        <v>0</v>
      </c>
      <c r="AB9318" s="10" t="str">
        <f>Tableau1[[#This Row],[DOI]]</f>
        <v>doi: 10.1136/bjophthalmol-2016-309622</v>
      </c>
      <c r="AC9318" s="13" t="str">
        <f>Tableau1[[#This Row],[Authors]]&amp;", "&amp;Tableau1[[#This Row],[Title]]&amp;" "&amp;Tableau1[[#This Row],[Journal]]&amp;". "&amp;Tableau1[[#This Row],[Year]]</f>
        <v>Fieß A, Christian L, Janz J, Kölb-Keerl R, Knuf M, Kirchhof B, Muether PS, Bauer J; Prematurity Eye Study Group.., Functional analysis and associated factors of the peripapillary retinal nerve fibre layer in former preterm and full-term infants. Br J Ophthalmol. 2017</v>
      </c>
    </row>
    <row r="9319" spans="1:29" x14ac:dyDescent="0.3">
      <c r="A9319">
        <v>8912</v>
      </c>
      <c r="B9319" t="s">
        <v>11534</v>
      </c>
      <c r="C9319" t="s">
        <v>21716</v>
      </c>
      <c r="D9319" t="s">
        <v>31975</v>
      </c>
      <c r="E9319" t="s">
        <v>2523</v>
      </c>
      <c r="F9319" s="10"/>
      <c r="G9319">
        <v>2017</v>
      </c>
      <c r="J9319">
        <v>0.84261994707320276</v>
      </c>
      <c r="L9319" t="s">
        <v>43243</v>
      </c>
      <c r="M9319">
        <v>27813516</v>
      </c>
      <c r="Q9319" s="10"/>
      <c r="R9319" s="11">
        <f t="shared" si="290"/>
        <v>0</v>
      </c>
      <c r="U9319" s="11">
        <f t="shared" si="291"/>
        <v>0</v>
      </c>
      <c r="Y9319" s="11">
        <f>IF(SUM(Tableau1[[#This Row],[Other access]:[Sci-hub access]])&gt;=1,1,0)</f>
        <v>0</v>
      </c>
      <c r="Z9319" s="12">
        <f>IF(OR(Tableau1[[#This Row],[Access R1 + S1+ T1 ]]&gt;=1,Tableau1[[#This Row],[Access V1 +W1 + X1]]&gt;=1),1,0)</f>
        <v>0</v>
      </c>
      <c r="AB9319" s="10" t="str">
        <f>Tableau1[[#This Row],[DOI]]</f>
        <v>doi: 10.1038/eye.2016.242</v>
      </c>
      <c r="AC9319" s="13" t="str">
        <f>Tableau1[[#This Row],[Authors]]&amp;", "&amp;Tableau1[[#This Row],[Title]]&amp;" "&amp;Tableau1[[#This Row],[Journal]]&amp;". "&amp;Tableau1[[#This Row],[Year]]</f>
        <v>van Dijk EH, Boon CJ., Comment on 'Comparison of subthreshold micropulse laser (577 nm) treatment and half-dose photodynamic therapy in patients with chronic central serous chorioretinopathy'. Eye (Lond). 2017</v>
      </c>
    </row>
    <row r="9320" spans="1:29" x14ac:dyDescent="0.3">
      <c r="A9320">
        <v>10996</v>
      </c>
      <c r="B9320" t="s">
        <v>13427</v>
      </c>
      <c r="C9320" t="s">
        <v>23589</v>
      </c>
      <c r="D9320" t="s">
        <v>33881</v>
      </c>
      <c r="E9320" t="s">
        <v>2447</v>
      </c>
      <c r="F9320" s="10"/>
      <c r="G9320">
        <v>2017</v>
      </c>
      <c r="J9320">
        <v>0.84277602869379553</v>
      </c>
      <c r="L9320" t="s">
        <v>45237</v>
      </c>
      <c r="M9320">
        <v>26669288</v>
      </c>
      <c r="Q9320" s="10"/>
      <c r="R9320" s="11">
        <f t="shared" si="290"/>
        <v>0</v>
      </c>
      <c r="U9320" s="11">
        <f t="shared" si="291"/>
        <v>0</v>
      </c>
      <c r="Y9320" s="11">
        <f>IF(SUM(Tableau1[[#This Row],[Other access]:[Sci-hub access]])&gt;=1,1,0)</f>
        <v>0</v>
      </c>
      <c r="Z9320" s="12">
        <f>IF(OR(Tableau1[[#This Row],[Access R1 + S1+ T1 ]]&gt;=1,Tableau1[[#This Row],[Access V1 +W1 + X1]]&gt;=1),1,0)</f>
        <v>0</v>
      </c>
      <c r="AB9320" s="10" t="str">
        <f>Tableau1[[#This Row],[DOI]]</f>
        <v>doi: 10.1097/IOP.0000000000000563</v>
      </c>
      <c r="AC9320" s="13" t="str">
        <f>Tableau1[[#This Row],[Authors]]&amp;", "&amp;Tableau1[[#This Row],[Title]]&amp;" "&amp;Tableau1[[#This Row],[Journal]]&amp;". "&amp;Tableau1[[#This Row],[Year]]</f>
        <v>Munro A, Hitchcock M, Sangueza O, Gandhi P., Nodular Colloid Milium of the Conjunctiva and Anterior Orbit. Ophthal Plast Reconstr Surg. 2017</v>
      </c>
    </row>
    <row r="9321" spans="1:29" x14ac:dyDescent="0.3">
      <c r="A9321">
        <v>8933</v>
      </c>
      <c r="B9321" t="s">
        <v>11555</v>
      </c>
      <c r="C9321" t="s">
        <v>21736</v>
      </c>
      <c r="D9321" t="s">
        <v>31996</v>
      </c>
      <c r="E9321" t="s">
        <v>2495</v>
      </c>
      <c r="F9321" s="10"/>
      <c r="G9321">
        <v>2017</v>
      </c>
      <c r="J9321">
        <v>0.84279342202224561</v>
      </c>
      <c r="L9321" t="s">
        <v>43260</v>
      </c>
      <c r="M9321">
        <v>27811525</v>
      </c>
      <c r="Q9321" s="10"/>
      <c r="R9321" s="11">
        <f t="shared" si="290"/>
        <v>0</v>
      </c>
      <c r="U9321" s="11">
        <f t="shared" si="291"/>
        <v>0</v>
      </c>
      <c r="Y9321" s="11">
        <f>IF(SUM(Tableau1[[#This Row],[Other access]:[Sci-hub access]])&gt;=1,1,0)</f>
        <v>0</v>
      </c>
      <c r="Z9321" s="12">
        <f>IF(OR(Tableau1[[#This Row],[Access R1 + S1+ T1 ]]&gt;=1,Tableau1[[#This Row],[Access V1 +W1 + X1]]&gt;=1),1,0)</f>
        <v>0</v>
      </c>
      <c r="AB9321" s="10" t="str">
        <f>Tableau1[[#This Row],[DOI]]</f>
        <v>doi: 10.1097/OPX.0000000000001018</v>
      </c>
      <c r="AC9321" s="13" t="str">
        <f>Tableau1[[#This Row],[Authors]]&amp;", "&amp;Tableau1[[#This Row],[Title]]&amp;" "&amp;Tableau1[[#This Row],[Journal]]&amp;". "&amp;Tableau1[[#This Row],[Year]]</f>
        <v>Tarita-Nistor L, González EG, Brin T, Mandelcorn MS, Scherlen AC, Mandelcorn ED, Steinbach MJ., Fixation Stability and Viewing Distance in Patients with AMD. Optom Vis Sci. 2017</v>
      </c>
    </row>
    <row r="9322" spans="1:29" x14ac:dyDescent="0.3">
      <c r="A9322">
        <v>95</v>
      </c>
      <c r="B9322" t="s">
        <v>3358</v>
      </c>
      <c r="C9322" t="s">
        <v>13619</v>
      </c>
      <c r="D9322" t="s">
        <v>23778</v>
      </c>
      <c r="E9322" t="s">
        <v>2485</v>
      </c>
      <c r="F9322" s="10"/>
      <c r="G9322">
        <v>2018</v>
      </c>
      <c r="J9322">
        <v>0.84294813663386692</v>
      </c>
      <c r="L9322" t="s">
        <v>34613</v>
      </c>
      <c r="M9322">
        <v>29414276</v>
      </c>
      <c r="Q9322" s="10"/>
      <c r="R9322" s="11">
        <f t="shared" si="290"/>
        <v>0</v>
      </c>
      <c r="U9322" s="11">
        <f t="shared" si="291"/>
        <v>0</v>
      </c>
      <c r="Y9322" s="11">
        <f>IF(SUM(Tableau1[[#This Row],[Other access]:[Sci-hub access]])&gt;=1,1,0)</f>
        <v>0</v>
      </c>
      <c r="Z9322" s="12">
        <f>IF(OR(Tableau1[[#This Row],[Access R1 + S1+ T1 ]]&gt;=1,Tableau1[[#This Row],[Access V1 +W1 + X1]]&gt;=1),1,0)</f>
        <v>0</v>
      </c>
      <c r="AB9322" s="10" t="str">
        <f>Tableau1[[#This Row],[DOI]]</f>
        <v>doi: 10.1056/NEJMcpc1706110</v>
      </c>
      <c r="AC9322" s="13" t="str">
        <f>Tableau1[[#This Row],[Authors]]&amp;", "&amp;Tableau1[[#This Row],[Title]]&amp;" "&amp;Tableau1[[#This Row],[Journal]]&amp;". "&amp;Tableau1[[#This Row],[Year]]</f>
        <v>Baltimore RS, Nimkin K, Sparger KA, Pierce VM, Plotkin SA., Case 4-2018: A Newborn with Thrombocytopenia, Cataracts, and Hepatosplenomegaly. N Engl J Med. 2018</v>
      </c>
    </row>
    <row r="9323" spans="1:29" x14ac:dyDescent="0.3">
      <c r="A9323">
        <v>1732</v>
      </c>
      <c r="B9323" t="s">
        <v>4982</v>
      </c>
      <c r="C9323" t="s">
        <v>15230</v>
      </c>
      <c r="D9323" t="s">
        <v>25403</v>
      </c>
      <c r="E9323" t="s">
        <v>2657</v>
      </c>
      <c r="F9323" s="10"/>
      <c r="G9323">
        <v>2017</v>
      </c>
      <c r="J9323">
        <v>0.84294818921483827</v>
      </c>
      <c r="L9323" t="s">
        <v>36208</v>
      </c>
      <c r="M9323">
        <v>28888529</v>
      </c>
      <c r="Q9323" s="10"/>
      <c r="R9323" s="11">
        <f t="shared" si="290"/>
        <v>0</v>
      </c>
      <c r="U9323" s="11">
        <f t="shared" si="291"/>
        <v>0</v>
      </c>
      <c r="Y9323" s="11">
        <f>IF(SUM(Tableau1[[#This Row],[Other access]:[Sci-hub access]])&gt;=1,1,0)</f>
        <v>0</v>
      </c>
      <c r="Z9323" s="12">
        <f>IF(OR(Tableau1[[#This Row],[Access R1 + S1+ T1 ]]&gt;=1,Tableau1[[#This Row],[Access V1 +W1 + X1]]&gt;=1),1,0)</f>
        <v>0</v>
      </c>
      <c r="AB9323" s="10" t="str">
        <f>Tableau1[[#This Row],[DOI]]</f>
        <v>doi: 10.1016/j.ajem.2017.08.021</v>
      </c>
      <c r="AC9323" s="13" t="str">
        <f>Tableau1[[#This Row],[Authors]]&amp;", "&amp;Tableau1[[#This Row],[Title]]&amp;" "&amp;Tableau1[[#This Row],[Journal]]&amp;". "&amp;Tableau1[[#This Row],[Year]]</f>
        <v>Devambez H, Richeux M, Guericolas M, Choquet C, Casalino E, Ghazali AD., Eyelid inflammation: An uncommon cause in occidental countries. Am J Emerg Med. 2017</v>
      </c>
    </row>
    <row r="9324" spans="1:29" x14ac:dyDescent="0.3">
      <c r="A9324">
        <v>8695</v>
      </c>
      <c r="B9324" t="s">
        <v>11344</v>
      </c>
      <c r="C9324" t="s">
        <v>21529</v>
      </c>
      <c r="D9324" t="s">
        <v>31784</v>
      </c>
      <c r="E9324" t="s">
        <v>2626</v>
      </c>
      <c r="F9324" s="10"/>
      <c r="G9324">
        <v>2017</v>
      </c>
      <c r="J9324">
        <v>0.8430827804066614</v>
      </c>
      <c r="L9324" t="s">
        <v>43031</v>
      </c>
      <c r="M9324">
        <v>27861784</v>
      </c>
      <c r="Q9324" s="10"/>
      <c r="R9324" s="11">
        <f t="shared" si="290"/>
        <v>0</v>
      </c>
      <c r="U9324" s="11">
        <f t="shared" si="291"/>
        <v>0</v>
      </c>
      <c r="Y9324" s="11">
        <f>IF(SUM(Tableau1[[#This Row],[Other access]:[Sci-hub access]])&gt;=1,1,0)</f>
        <v>0</v>
      </c>
      <c r="Z9324" s="12">
        <f>IF(OR(Tableau1[[#This Row],[Access R1 + S1+ T1 ]]&gt;=1,Tableau1[[#This Row],[Access V1 +W1 + X1]]&gt;=1),1,0)</f>
        <v>0</v>
      </c>
      <c r="AB9324" s="10" t="str">
        <f>Tableau1[[#This Row],[DOI]]</f>
        <v>doi: 10.1002/cpt.563</v>
      </c>
      <c r="AC9324" s="13" t="str">
        <f>Tableau1[[#This Row],[Authors]]&amp;", "&amp;Tableau1[[#This Row],[Title]]&amp;" "&amp;Tableau1[[#This Row],[Journal]]&amp;". "&amp;Tableau1[[#This Row],[Year]]</f>
        <v>Le Boisselier R, Alexandre J, Lelong-Boulouard V, Debruyne D., Focus on cannabinoids and synthetic cannabinoids. Clin Pharmacol Ther. 2017</v>
      </c>
    </row>
    <row r="9325" spans="1:29" x14ac:dyDescent="0.3">
      <c r="A9325">
        <v>7161</v>
      </c>
      <c r="B9325" t="s">
        <v>10002</v>
      </c>
      <c r="C9325" t="s">
        <v>20204</v>
      </c>
      <c r="D9325" t="s">
        <v>30436</v>
      </c>
      <c r="E9325" t="s">
        <v>2443</v>
      </c>
      <c r="F9325" s="10"/>
      <c r="G9325">
        <v>2017</v>
      </c>
      <c r="J9325">
        <v>0.84311336240922041</v>
      </c>
      <c r="L9325" t="s">
        <v>41517</v>
      </c>
      <c r="M9325">
        <v>28122089</v>
      </c>
      <c r="Q9325" s="10"/>
      <c r="R9325" s="11">
        <f t="shared" si="290"/>
        <v>0</v>
      </c>
      <c r="U9325" s="11">
        <f t="shared" si="291"/>
        <v>0</v>
      </c>
      <c r="Y9325" s="11">
        <f>IF(SUM(Tableau1[[#This Row],[Other access]:[Sci-hub access]])&gt;=1,1,0)</f>
        <v>0</v>
      </c>
      <c r="Z9325" s="12">
        <f>IF(OR(Tableau1[[#This Row],[Access R1 + S1+ T1 ]]&gt;=1,Tableau1[[#This Row],[Access V1 +W1 + X1]]&gt;=1),1,0)</f>
        <v>0</v>
      </c>
      <c r="AB9325" s="10" t="str">
        <f>Tableau1[[#This Row],[DOI]]</f>
        <v>doi: 10.1167/iovs.16-20569</v>
      </c>
      <c r="AC9325" s="13" t="str">
        <f>Tableau1[[#This Row],[Authors]]&amp;", "&amp;Tableau1[[#This Row],[Title]]&amp;" "&amp;Tableau1[[#This Row],[Journal]]&amp;". "&amp;Tableau1[[#This Row],[Year]]</f>
        <v>Thomas AA, Feng B, Chakrabarti S., ANRIL: A Regulator of VEGF in Diabetic Retinopathy. Invest Ophthalmol Vis Sci. 2017</v>
      </c>
    </row>
    <row r="9326" spans="1:29" x14ac:dyDescent="0.3">
      <c r="A9326">
        <v>1274</v>
      </c>
      <c r="B9326" t="s">
        <v>6</v>
      </c>
      <c r="C9326" t="s">
        <v>7</v>
      </c>
      <c r="D9326" t="s">
        <v>8</v>
      </c>
      <c r="E9326" t="s">
        <v>2501</v>
      </c>
      <c r="F9326" s="10"/>
      <c r="G9326">
        <v>2017</v>
      </c>
      <c r="J9326">
        <v>0.84321643160811621</v>
      </c>
      <c r="L9326" t="e">
        <v>#VALUE!</v>
      </c>
      <c r="M9326">
        <v>28982892</v>
      </c>
      <c r="Q9326" s="10"/>
      <c r="R9326" s="11">
        <f t="shared" si="290"/>
        <v>0</v>
      </c>
      <c r="U9326" s="11">
        <f t="shared" si="291"/>
        <v>0</v>
      </c>
      <c r="Y9326" s="11">
        <f>IF(SUM(Tableau1[[#This Row],[Other access]:[Sci-hub access]])&gt;=1,1,0)</f>
        <v>0</v>
      </c>
      <c r="Z9326" s="12">
        <f>IF(OR(Tableau1[[#This Row],[Access R1 + S1+ T1 ]]&gt;=1,Tableau1[[#This Row],[Access V1 +W1 + X1]]&gt;=1),1,0)</f>
        <v>0</v>
      </c>
      <c r="AB9326" s="10" t="e">
        <f>Tableau1[[#This Row],[DOI]]</f>
        <v>#VALUE!</v>
      </c>
      <c r="AC9326" s="13" t="str">
        <f>Tableau1[[#This Row],[Authors]]&amp;", "&amp;Tableau1[[#This Row],[Title]]&amp;" "&amp;Tableau1[[#This Row],[Journal]]&amp;". "&amp;Tableau1[[#This Row],[Year]]</f>
        <v>Psinakis F, Katseli A, Koutsandrea C, Frangia K, Florentin L, Apostolopoulou D, Dimakopoulou K, Papakonstantinou D, Georgopoulou E, Brouzas D., Uveal Melanoma: GNAQ and GNA11 Mutations in a Greek Population. Anticancer Res. 2017</v>
      </c>
    </row>
    <row r="9327" spans="1:29" x14ac:dyDescent="0.3">
      <c r="A9327">
        <v>4519</v>
      </c>
      <c r="B9327" t="s">
        <v>7642</v>
      </c>
      <c r="C9327" t="s">
        <v>17877</v>
      </c>
      <c r="D9327" t="s">
        <v>28071</v>
      </c>
      <c r="E9327" t="s">
        <v>2443</v>
      </c>
      <c r="F9327" s="10"/>
      <c r="G9327">
        <v>2017</v>
      </c>
      <c r="J9327">
        <v>0.84333333224332085</v>
      </c>
      <c r="L9327" t="s">
        <v>38937</v>
      </c>
      <c r="M9327">
        <v>28437528</v>
      </c>
      <c r="Q9327" s="10"/>
      <c r="R9327" s="11">
        <f t="shared" si="290"/>
        <v>0</v>
      </c>
      <c r="U9327" s="11">
        <f t="shared" si="291"/>
        <v>0</v>
      </c>
      <c r="Y9327" s="11">
        <f>IF(SUM(Tableau1[[#This Row],[Other access]:[Sci-hub access]])&gt;=1,1,0)</f>
        <v>0</v>
      </c>
      <c r="Z9327" s="12">
        <f>IF(OR(Tableau1[[#This Row],[Access R1 + S1+ T1 ]]&gt;=1,Tableau1[[#This Row],[Access V1 +W1 + X1]]&gt;=1),1,0)</f>
        <v>0</v>
      </c>
      <c r="AB9327" s="10" t="str">
        <f>Tableau1[[#This Row],[DOI]]</f>
        <v>doi: 10.1167/iovs.16-20541</v>
      </c>
      <c r="AC9327" s="13" t="str">
        <f>Tableau1[[#This Row],[Authors]]&amp;", "&amp;Tableau1[[#This Row],[Title]]&amp;" "&amp;Tableau1[[#This Row],[Journal]]&amp;". "&amp;Tableau1[[#This Row],[Year]]</f>
        <v>Venhuizen FG, van Ginneken B, van Asten F, van Grinsven MJJP, Fauser S, Hoyng CB, Theelen T, Sánchez CI., Automated Staging of Age-Related Macular Degeneration Using Optical Coherence Tomography. Invest Ophthalmol Vis Sci. 2017</v>
      </c>
    </row>
    <row r="9328" spans="1:29" x14ac:dyDescent="0.3">
      <c r="A9328">
        <v>2084</v>
      </c>
      <c r="B9328" t="s">
        <v>5323</v>
      </c>
      <c r="C9328" t="s">
        <v>15568</v>
      </c>
      <c r="D9328" t="s">
        <v>25745</v>
      </c>
      <c r="E9328" t="s">
        <v>2511</v>
      </c>
      <c r="F9328" s="10"/>
      <c r="G9328">
        <v>2017</v>
      </c>
      <c r="J9328">
        <v>0.84348738653559585</v>
      </c>
      <c r="L9328" t="s">
        <v>36555</v>
      </c>
      <c r="M9328">
        <v>28820156</v>
      </c>
      <c r="Q9328" s="10"/>
      <c r="R9328" s="11">
        <f t="shared" si="290"/>
        <v>0</v>
      </c>
      <c r="U9328" s="11">
        <f t="shared" si="291"/>
        <v>0</v>
      </c>
      <c r="Y9328" s="11">
        <f>IF(SUM(Tableau1[[#This Row],[Other access]:[Sci-hub access]])&gt;=1,1,0)</f>
        <v>0</v>
      </c>
      <c r="Z9328" s="12">
        <f>IF(OR(Tableau1[[#This Row],[Access R1 + S1+ T1 ]]&gt;=1,Tableau1[[#This Row],[Access V1 +W1 + X1]]&gt;=1),1,0)</f>
        <v>0</v>
      </c>
      <c r="AB9328" s="10" t="str">
        <f>Tableau1[[#This Row],[DOI]]</f>
        <v>doi: 10.4103/ijo.IJO_162_17</v>
      </c>
      <c r="AC9328" s="13" t="str">
        <f>Tableau1[[#This Row],[Authors]]&amp;", "&amp;Tableau1[[#This Row],[Title]]&amp;" "&amp;Tableau1[[#This Row],[Journal]]&amp;". "&amp;Tableau1[[#This Row],[Year]]</f>
        <v>Solanki M, Kumar A, Upadhyay A, Kumar K., Viscoelastic-augmented trabeculectomy: A newer concept. Indian J Ophthalmol. 2017</v>
      </c>
    </row>
    <row r="9329" spans="1:29" x14ac:dyDescent="0.3">
      <c r="A9329">
        <v>4486</v>
      </c>
      <c r="B9329" t="s">
        <v>7610</v>
      </c>
      <c r="C9329" t="s">
        <v>17845</v>
      </c>
      <c r="D9329" t="s">
        <v>28039</v>
      </c>
      <c r="E9329" t="s">
        <v>2511</v>
      </c>
      <c r="F9329" s="10"/>
      <c r="G9329">
        <v>2017</v>
      </c>
      <c r="J9329">
        <v>0.84378856716136008</v>
      </c>
      <c r="L9329" t="s">
        <v>38905</v>
      </c>
      <c r="M9329">
        <v>28440256</v>
      </c>
      <c r="Q9329" s="10"/>
      <c r="R9329" s="11">
        <f t="shared" si="290"/>
        <v>0</v>
      </c>
      <c r="U9329" s="11">
        <f t="shared" si="291"/>
        <v>0</v>
      </c>
      <c r="Y9329" s="11">
        <f>IF(SUM(Tableau1[[#This Row],[Other access]:[Sci-hub access]])&gt;=1,1,0)</f>
        <v>0</v>
      </c>
      <c r="Z9329" s="12">
        <f>IF(OR(Tableau1[[#This Row],[Access R1 + S1+ T1 ]]&gt;=1,Tableau1[[#This Row],[Access V1 +W1 + X1]]&gt;=1),1,0)</f>
        <v>0</v>
      </c>
      <c r="AB9329" s="10" t="str">
        <f>Tableau1[[#This Row],[DOI]]</f>
        <v>doi: 10.4103/ijo.IJO_236_17</v>
      </c>
      <c r="AC9329" s="13" t="str">
        <f>Tableau1[[#This Row],[Authors]]&amp;", "&amp;Tableau1[[#This Row],[Title]]&amp;" "&amp;Tableau1[[#This Row],[Journal]]&amp;". "&amp;Tableau1[[#This Row],[Year]]</f>
        <v>Chon J, Kim M., Bilateral internuclear ophthalmoplegia following head trauma. Indian J Ophthalmol. 2017</v>
      </c>
    </row>
    <row r="9330" spans="1:29" x14ac:dyDescent="0.3">
      <c r="A9330">
        <v>3637</v>
      </c>
      <c r="B9330" t="s">
        <v>6809</v>
      </c>
      <c r="C9330" t="s">
        <v>17050</v>
      </c>
      <c r="D9330" t="s">
        <v>27233</v>
      </c>
      <c r="E9330" t="s">
        <v>2441</v>
      </c>
      <c r="F9330" s="10"/>
      <c r="G9330">
        <v>2017</v>
      </c>
      <c r="J9330">
        <v>0.84382382803603717</v>
      </c>
      <c r="L9330" t="s">
        <v>38083</v>
      </c>
      <c r="M9330">
        <v>28554534</v>
      </c>
      <c r="Q9330" s="10"/>
      <c r="R9330" s="11">
        <f t="shared" si="290"/>
        <v>0</v>
      </c>
      <c r="U9330" s="11">
        <f t="shared" si="291"/>
        <v>0</v>
      </c>
      <c r="Y9330" s="11">
        <f>IF(SUM(Tableau1[[#This Row],[Other access]:[Sci-hub access]])&gt;=1,1,0)</f>
        <v>0</v>
      </c>
      <c r="Z9330" s="12">
        <f>IF(OR(Tableau1[[#This Row],[Access R1 + S1+ T1 ]]&gt;=1,Tableau1[[#This Row],[Access V1 +W1 + X1]]&gt;=1),1,0)</f>
        <v>0</v>
      </c>
      <c r="AB9330" s="10" t="str">
        <f>Tableau1[[#This Row],[DOI]]</f>
        <v>doi: 10.1016/j.ophtha.2017.04.031</v>
      </c>
      <c r="AC9330" s="13" t="str">
        <f>Tableau1[[#This Row],[Authors]]&amp;", "&amp;Tableau1[[#This Row],[Title]]&amp;" "&amp;Tableau1[[#This Row],[Journal]]&amp;". "&amp;Tableau1[[#This Row],[Year]]</f>
        <v>Lim R, Sethi M, Morley AMS., Ophthalmic Manifestations of Xeroderma Pigmentosum: A Perspective from the United Kingdom. Ophthalmology. 2017</v>
      </c>
    </row>
    <row r="9331" spans="1:29" ht="28.8" x14ac:dyDescent="0.3">
      <c r="A9331">
        <v>10376</v>
      </c>
      <c r="B9331" t="s">
        <v>12870</v>
      </c>
      <c r="C9331" t="s">
        <v>23037</v>
      </c>
      <c r="D9331" t="s">
        <v>33323</v>
      </c>
      <c r="E9331" t="s">
        <v>2529</v>
      </c>
      <c r="F9331" s="10"/>
      <c r="G9331">
        <v>2017</v>
      </c>
      <c r="J9331">
        <v>0.8440909879758125</v>
      </c>
      <c r="L9331" t="s">
        <v>44626</v>
      </c>
      <c r="M9331">
        <v>27348734</v>
      </c>
      <c r="Q9331" s="10"/>
      <c r="R9331" s="11">
        <f t="shared" si="290"/>
        <v>0</v>
      </c>
      <c r="U9331" s="11">
        <f t="shared" si="291"/>
        <v>0</v>
      </c>
      <c r="Y9331" s="11">
        <f>IF(SUM(Tableau1[[#This Row],[Other access]:[Sci-hub access]])&gt;=1,1,0)</f>
        <v>0</v>
      </c>
      <c r="Z9331" s="12">
        <f>IF(OR(Tableau1[[#This Row],[Access R1 + S1+ T1 ]]&gt;=1,Tableau1[[#This Row],[Access V1 +W1 + X1]]&gt;=1),1,0)</f>
        <v>0</v>
      </c>
      <c r="AB9331" s="10" t="str">
        <f>Tableau1[[#This Row],[DOI]]</f>
        <v>doi: 10.3109/02713683.2016.1170854</v>
      </c>
      <c r="AC9331" s="13" t="str">
        <f>Tableau1[[#This Row],[Authors]]&amp;", "&amp;Tableau1[[#This Row],[Title]]&amp;" "&amp;Tableau1[[#This Row],[Journal]]&amp;". "&amp;Tableau1[[#This Row],[Year]]</f>
        <v>Altay Y, Balta O, Demirok G, Burcu A, Balta OB, Ornek F., Agreement between Corneal Thickness Measurements Using Pentacam Scheimpflug Camera, Noncontact Specular Microscopy, and Ultrasonographic Pachymetry in Diabetic Patients. Curr Eye Res. 2017</v>
      </c>
    </row>
    <row r="9332" spans="1:29" x14ac:dyDescent="0.3">
      <c r="A9332">
        <v>1471</v>
      </c>
      <c r="B9332" t="s">
        <v>4729</v>
      </c>
      <c r="C9332" t="s">
        <v>14979</v>
      </c>
      <c r="D9332" t="s">
        <v>25150</v>
      </c>
      <c r="E9332" t="s">
        <v>2792</v>
      </c>
      <c r="F9332" s="10"/>
      <c r="G9332">
        <v>2017</v>
      </c>
      <c r="J9332">
        <v>0.84416812536219932</v>
      </c>
      <c r="L9332" t="s">
        <v>35952</v>
      </c>
      <c r="M9332">
        <v>28939637</v>
      </c>
      <c r="Q9332" s="10"/>
      <c r="R9332" s="11">
        <f t="shared" si="290"/>
        <v>0</v>
      </c>
      <c r="U9332" s="11">
        <f t="shared" si="291"/>
        <v>0</v>
      </c>
      <c r="Y9332" s="11">
        <f>IF(SUM(Tableau1[[#This Row],[Other access]:[Sci-hub access]])&gt;=1,1,0)</f>
        <v>0</v>
      </c>
      <c r="Z9332" s="12">
        <f>IF(OR(Tableau1[[#This Row],[Access R1 + S1+ T1 ]]&gt;=1,Tableau1[[#This Row],[Access V1 +W1 + X1]]&gt;=1),1,0)</f>
        <v>0</v>
      </c>
      <c r="AB9332" s="10" t="str">
        <f>Tableau1[[#This Row],[DOI]]</f>
        <v>doi: 10.1136/archdischild-2017-313380</v>
      </c>
      <c r="AC9332" s="13" t="str">
        <f>Tableau1[[#This Row],[Authors]]&amp;", "&amp;Tableau1[[#This Row],[Title]]&amp;" "&amp;Tableau1[[#This Row],[Journal]]&amp;". "&amp;Tableau1[[#This Row],[Year]]</f>
        <v>Raoof N, Pereira S, Dai S, Neutze J, Grant CC, Kelly P., Retinal haemorrhage in infants with pertussis. Arch Dis Child. 2017</v>
      </c>
    </row>
    <row r="9333" spans="1:29" x14ac:dyDescent="0.3">
      <c r="A9333">
        <v>4382</v>
      </c>
      <c r="B9333" t="s">
        <v>7510</v>
      </c>
      <c r="C9333" t="s">
        <v>17746</v>
      </c>
      <c r="D9333" t="s">
        <v>27939</v>
      </c>
      <c r="E9333" t="s">
        <v>2650</v>
      </c>
      <c r="F9333" s="10"/>
      <c r="G9333">
        <v>2017</v>
      </c>
      <c r="J9333">
        <v>0.84427720138731943</v>
      </c>
      <c r="L9333" t="s">
        <v>38805</v>
      </c>
      <c r="M9333">
        <v>28449038</v>
      </c>
      <c r="Q9333" s="10"/>
      <c r="R9333" s="11">
        <f t="shared" si="290"/>
        <v>0</v>
      </c>
      <c r="U9333" s="11">
        <f t="shared" si="291"/>
        <v>0</v>
      </c>
      <c r="Y9333" s="11">
        <f>IF(SUM(Tableau1[[#This Row],[Other access]:[Sci-hub access]])&gt;=1,1,0)</f>
        <v>0</v>
      </c>
      <c r="Z9333" s="12">
        <f>IF(OR(Tableau1[[#This Row],[Access R1 + S1+ T1 ]]&gt;=1,Tableau1[[#This Row],[Access V1 +W1 + X1]]&gt;=1),1,0)</f>
        <v>0</v>
      </c>
      <c r="AB9333" s="10" t="str">
        <f>Tableau1[[#This Row],[DOI]]</f>
        <v>doi: 10.1093/brain/awx088</v>
      </c>
      <c r="AC9333" s="13" t="str">
        <f>Tableau1[[#This Row],[Authors]]&amp;", "&amp;Tableau1[[#This Row],[Title]]&amp;" "&amp;Tableau1[[#This Row],[Journal]]&amp;". "&amp;Tableau1[[#This Row],[Year]]</f>
        <v>Cordeiro MF, Normando EM, Cardoso MJ, Miodragovic S, Jeylani S, Davis BM, Guo L, Ourselin S, A'Hern R, Bloom PA., Real-time imaging of single neuronal cell apoptosis in patients with glaucoma. Brain. 2017</v>
      </c>
    </row>
    <row r="9334" spans="1:29" x14ac:dyDescent="0.3">
      <c r="A9334">
        <v>742</v>
      </c>
      <c r="B9334" t="s">
        <v>4005</v>
      </c>
      <c r="C9334" t="s">
        <v>14260</v>
      </c>
      <c r="D9334" t="s">
        <v>24425</v>
      </c>
      <c r="E9334" t="s">
        <v>2462</v>
      </c>
      <c r="F9334" s="10"/>
      <c r="G9334">
        <v>2017</v>
      </c>
      <c r="J9334">
        <v>0.8444057116306124</v>
      </c>
      <c r="L9334" t="s">
        <v>35235</v>
      </c>
      <c r="M9334">
        <v>29121878</v>
      </c>
      <c r="Q9334" s="10"/>
      <c r="R9334" s="11">
        <f t="shared" si="290"/>
        <v>0</v>
      </c>
      <c r="U9334" s="11">
        <f t="shared" si="291"/>
        <v>0</v>
      </c>
      <c r="Y9334" s="11">
        <f>IF(SUM(Tableau1[[#This Row],[Other access]:[Sci-hub access]])&gt;=1,1,0)</f>
        <v>0</v>
      </c>
      <c r="Z9334" s="12">
        <f>IF(OR(Tableau1[[#This Row],[Access R1 + S1+ T1 ]]&gt;=1,Tableau1[[#This Row],[Access V1 +W1 + X1]]&gt;=1),1,0)</f>
        <v>0</v>
      </c>
      <c r="AB9334" s="10" t="str">
        <f>Tableau1[[#This Row],[DOI]]</f>
        <v>doi: 10.1186/s12886-017-0595-z</v>
      </c>
      <c r="AC9334" s="13" t="str">
        <f>Tableau1[[#This Row],[Authors]]&amp;", "&amp;Tableau1[[#This Row],[Title]]&amp;" "&amp;Tableau1[[#This Row],[Journal]]&amp;". "&amp;Tableau1[[#This Row],[Year]]</f>
        <v>Jin H, Liu L, Ding H, He M, Zhang C, Zhong X., Comparison of femtosecond laser-assisted corneal intrastromal xenotransplantation and the allotransplantation in rhesus monkeys. BMC Ophthalmol. 2017</v>
      </c>
    </row>
    <row r="9335" spans="1:29" x14ac:dyDescent="0.3">
      <c r="A9335">
        <v>3329</v>
      </c>
      <c r="B9335" t="s">
        <v>6509</v>
      </c>
      <c r="C9335" t="s">
        <v>16752</v>
      </c>
      <c r="D9335" t="s">
        <v>26933</v>
      </c>
      <c r="E9335" t="s">
        <v>2466</v>
      </c>
      <c r="F9335" s="10"/>
      <c r="G9335">
        <v>2017</v>
      </c>
      <c r="J9335">
        <v>0.84444255848999306</v>
      </c>
      <c r="L9335" t="s">
        <v>37781</v>
      </c>
      <c r="M9335">
        <v>28601290</v>
      </c>
      <c r="Q9335" s="10"/>
      <c r="R9335" s="11">
        <f t="shared" si="290"/>
        <v>0</v>
      </c>
      <c r="U9335" s="11">
        <f t="shared" si="291"/>
        <v>0</v>
      </c>
      <c r="Y9335" s="11">
        <f>IF(SUM(Tableau1[[#This Row],[Other access]:[Sci-hub access]])&gt;=1,1,0)</f>
        <v>0</v>
      </c>
      <c r="Z9335" s="12">
        <f>IF(OR(Tableau1[[#This Row],[Access R1 + S1+ T1 ]]&gt;=1,Tableau1[[#This Row],[Access V1 +W1 + X1]]&gt;=1),1,0)</f>
        <v>0</v>
      </c>
      <c r="AB9335" s="10" t="str">
        <f>Tableau1[[#This Row],[DOI]]</f>
        <v>doi: 10.1016/j.jneuroim.2017.05.013</v>
      </c>
      <c r="AC9335" s="13" t="str">
        <f>Tableau1[[#This Row],[Authors]]&amp;", "&amp;Tableau1[[#This Row],[Title]]&amp;" "&amp;Tableau1[[#This Row],[Journal]]&amp;". "&amp;Tableau1[[#This Row],[Year]]</f>
        <v>Li X, Lin J, Pan S, Weng Y, Li J, Zhang X, Xia J, Tong Q., Suspected bacterial meningomyelitis: The first presenting clinical feature of neuromyelitis optica spectrum disorder. J Neuroimmunol. 2017</v>
      </c>
    </row>
    <row r="9336" spans="1:29" x14ac:dyDescent="0.3">
      <c r="A9336">
        <v>5298</v>
      </c>
      <c r="B9336" t="s">
        <v>8358</v>
      </c>
      <c r="C9336" t="s">
        <v>18581</v>
      </c>
      <c r="D9336" t="s">
        <v>28788</v>
      </c>
      <c r="E9336" t="s">
        <v>2488</v>
      </c>
      <c r="F9336" s="10"/>
      <c r="G9336">
        <v>2017</v>
      </c>
      <c r="J9336">
        <v>0.84446660909463955</v>
      </c>
      <c r="L9336" t="s">
        <v>39693</v>
      </c>
      <c r="M9336">
        <v>28351050</v>
      </c>
      <c r="Q9336" s="10"/>
      <c r="R9336" s="11">
        <f t="shared" si="290"/>
        <v>0</v>
      </c>
      <c r="U9336" s="11">
        <f t="shared" si="291"/>
        <v>0</v>
      </c>
      <c r="Y9336" s="11">
        <f>IF(SUM(Tableau1[[#This Row],[Other access]:[Sci-hub access]])&gt;=1,1,0)</f>
        <v>0</v>
      </c>
      <c r="Z9336" s="12">
        <f>IF(OR(Tableau1[[#This Row],[Access R1 + S1+ T1 ]]&gt;=1,Tableau1[[#This Row],[Access V1 +W1 + X1]]&gt;=1),1,0)</f>
        <v>0</v>
      </c>
      <c r="AB9336" s="10" t="str">
        <f>Tableau1[[#This Row],[DOI]]</f>
        <v>doi: 10.1159/000455283</v>
      </c>
      <c r="AC9336" s="13" t="str">
        <f>Tableau1[[#This Row],[Authors]]&amp;", "&amp;Tableau1[[#This Row],[Title]]&amp;" "&amp;Tableau1[[#This Row],[Journal]]&amp;". "&amp;Tableau1[[#This Row],[Year]]</f>
        <v>Creuzot-Garcher C., Miscellaneous. Dev Ophthalmol. 2017</v>
      </c>
    </row>
    <row r="9337" spans="1:29" x14ac:dyDescent="0.3">
      <c r="A9337">
        <v>1475</v>
      </c>
      <c r="B9337" t="s">
        <v>4732</v>
      </c>
      <c r="C9337" t="s">
        <v>14982</v>
      </c>
      <c r="D9337" t="s">
        <v>25153</v>
      </c>
      <c r="E9337" t="s">
        <v>34049</v>
      </c>
      <c r="F9337" s="10"/>
      <c r="G9337">
        <v>2017</v>
      </c>
      <c r="J9337">
        <v>0.84460192750936403</v>
      </c>
      <c r="L9337" t="s">
        <v>35956</v>
      </c>
      <c r="M9337">
        <v>28937950</v>
      </c>
      <c r="Q9337" s="10"/>
      <c r="R9337" s="11">
        <f t="shared" si="290"/>
        <v>0</v>
      </c>
      <c r="U9337" s="11">
        <f t="shared" si="291"/>
        <v>0</v>
      </c>
      <c r="Y9337" s="11">
        <f>IF(SUM(Tableau1[[#This Row],[Other access]:[Sci-hub access]])&gt;=1,1,0)</f>
        <v>0</v>
      </c>
      <c r="Z9337" s="12">
        <f>IF(OR(Tableau1[[#This Row],[Access R1 + S1+ T1 ]]&gt;=1,Tableau1[[#This Row],[Access V1 +W1 + X1]]&gt;=1),1,0)</f>
        <v>0</v>
      </c>
      <c r="AB9337" s="10" t="str">
        <f>Tableau1[[#This Row],[DOI]]</f>
        <v>doi: 10.1146/annurev-vision-102016-061413</v>
      </c>
      <c r="AC9337" s="13" t="str">
        <f>Tableau1[[#This Row],[Authors]]&amp;", "&amp;Tableau1[[#This Row],[Title]]&amp;" "&amp;Tableau1[[#This Row],[Journal]]&amp;". "&amp;Tableau1[[#This Row],[Year]]</f>
        <v>Planul A, Dalkara D., Vectors and Gene Delivery to the Retina. Annu Rev Vis Sci. 2017</v>
      </c>
    </row>
    <row r="9338" spans="1:29" x14ac:dyDescent="0.3">
      <c r="A9338">
        <v>7043</v>
      </c>
      <c r="B9338" t="s">
        <v>9897</v>
      </c>
      <c r="C9338" t="s">
        <v>20100</v>
      </c>
      <c r="D9338" t="s">
        <v>30331</v>
      </c>
      <c r="E9338" t="s">
        <v>2514</v>
      </c>
      <c r="F9338" s="10"/>
      <c r="G9338">
        <v>2017</v>
      </c>
      <c r="J9338">
        <v>0.84460519396806122</v>
      </c>
      <c r="L9338" t="s">
        <v>41399</v>
      </c>
      <c r="M9338">
        <v>28131872</v>
      </c>
      <c r="Q9338" s="10"/>
      <c r="R9338" s="11">
        <f t="shared" si="290"/>
        <v>0</v>
      </c>
      <c r="U9338" s="11">
        <f t="shared" si="291"/>
        <v>0</v>
      </c>
      <c r="Y9338" s="11">
        <f>IF(SUM(Tableau1[[#This Row],[Other access]:[Sci-hub access]])&gt;=1,1,0)</f>
        <v>0</v>
      </c>
      <c r="Z9338" s="12">
        <f>IF(OR(Tableau1[[#This Row],[Access R1 + S1+ T1 ]]&gt;=1,Tableau1[[#This Row],[Access V1 +W1 + X1]]&gt;=1),1,0)</f>
        <v>0</v>
      </c>
      <c r="AB9338" s="10" t="str">
        <f>Tableau1[[#This Row],[DOI]]</f>
        <v>doi: 10.1016/j.survophthal.2017.01.005</v>
      </c>
      <c r="AC9338" s="13" t="str">
        <f>Tableau1[[#This Row],[Authors]]&amp;", "&amp;Tableau1[[#This Row],[Title]]&amp;" "&amp;Tableau1[[#This Row],[Journal]]&amp;". "&amp;Tableau1[[#This Row],[Year]]</f>
        <v>Naguib MM, Mendoza PR, Jariyakosol S, Grossniklaus HE., Atypical pituitary adenoma with orbital invasion: Case report and review of the literature. Surv Ophthalmol. 2017</v>
      </c>
    </row>
    <row r="9339" spans="1:29" x14ac:dyDescent="0.3">
      <c r="A9339">
        <v>991</v>
      </c>
      <c r="B9339" t="s">
        <v>4253</v>
      </c>
      <c r="C9339" t="s">
        <v>14507</v>
      </c>
      <c r="D9339" t="s">
        <v>24674</v>
      </c>
      <c r="E9339" t="s">
        <v>2443</v>
      </c>
      <c r="F9339" s="10"/>
      <c r="G9339">
        <v>2017</v>
      </c>
      <c r="J9339">
        <v>0.84471087091141994</v>
      </c>
      <c r="L9339" t="s">
        <v>35479</v>
      </c>
      <c r="M9339">
        <v>29049720</v>
      </c>
      <c r="Q9339" s="10"/>
      <c r="R9339" s="11">
        <f t="shared" si="290"/>
        <v>0</v>
      </c>
      <c r="U9339" s="11">
        <f t="shared" si="291"/>
        <v>0</v>
      </c>
      <c r="Y9339" s="11">
        <f>IF(SUM(Tableau1[[#This Row],[Other access]:[Sci-hub access]])&gt;=1,1,0)</f>
        <v>0</v>
      </c>
      <c r="Z9339" s="12">
        <f>IF(OR(Tableau1[[#This Row],[Access R1 + S1+ T1 ]]&gt;=1,Tableau1[[#This Row],[Access V1 +W1 + X1]]&gt;=1),1,0)</f>
        <v>0</v>
      </c>
      <c r="AB9339" s="10" t="str">
        <f>Tableau1[[#This Row],[DOI]]</f>
        <v>doi: 10.1167/iovs.17-22508</v>
      </c>
      <c r="AC9339" s="13" t="str">
        <f>Tableau1[[#This Row],[Authors]]&amp;", "&amp;Tableau1[[#This Row],[Title]]&amp;" "&amp;Tableau1[[#This Row],[Journal]]&amp;". "&amp;Tableau1[[#This Row],[Year]]</f>
        <v>Corbelli E, Sacconi R, Rabiolo A, Mercuri S, Carnevali A, Querques L, Bandello F, Querques G., Optical Coherence Tomography Angiography in the Evaluation of Geographic Atrophy Area Extension. Invest Ophthalmol Vis Sci. 2017</v>
      </c>
    </row>
    <row r="9340" spans="1:29" ht="28.8" x14ac:dyDescent="0.3">
      <c r="A9340">
        <v>5923</v>
      </c>
      <c r="B9340" t="s">
        <v>751</v>
      </c>
      <c r="C9340" t="s">
        <v>752</v>
      </c>
      <c r="D9340" t="s">
        <v>753</v>
      </c>
      <c r="E9340" t="s">
        <v>2505</v>
      </c>
      <c r="F9340" s="10"/>
      <c r="G9340">
        <v>2017</v>
      </c>
      <c r="J9340">
        <v>0.84479114749853024</v>
      </c>
      <c r="L9340" t="s">
        <v>40303</v>
      </c>
      <c r="M9340">
        <v>28271184</v>
      </c>
      <c r="Q9340" s="10"/>
      <c r="R9340" s="11">
        <f t="shared" si="290"/>
        <v>0</v>
      </c>
      <c r="U9340" s="11">
        <f t="shared" si="291"/>
        <v>0</v>
      </c>
      <c r="Y9340" s="11">
        <f>IF(SUM(Tableau1[[#This Row],[Other access]:[Sci-hub access]])&gt;=1,1,0)</f>
        <v>0</v>
      </c>
      <c r="Z9340" s="12">
        <f>IF(OR(Tableau1[[#This Row],[Access R1 + S1+ T1 ]]&gt;=1,Tableau1[[#This Row],[Access V1 +W1 + X1]]&gt;=1),1,0)</f>
        <v>0</v>
      </c>
      <c r="AB9340" s="10" t="str">
        <f>Tableau1[[#This Row],[DOI]]</f>
        <v>doi: 10.1007/s00401-017-1693-y</v>
      </c>
      <c r="AC9340" s="13" t="str">
        <f>Tableau1[[#This Row],[Authors]]&amp;", "&amp;Tableau1[[#This Row],[Title]]&amp;" "&amp;Tableau1[[#This Row],[Journal]]&amp;". "&amp;Tableau1[[#This Row],[Year]]</f>
        <v>Yokoyama JS, Karch CM, Fan CC, Bonham LW, Kouri N, Ross OA, Rademakers R, Kim J, Wang Y, Höglinger GU, Müller U, Ferrari R, Hardy J; International FTD-Genomics Consortium (IFGC)., Momeni P, Sugrue LP, Hess CP, James Barkovich A, Boxer AL, Seeley WW, Rabinovici GD, Rosen HJ, et al., Shared genetic risk between corticobasal degeneration, progressive supranuclear palsy, and frontotemporal dementia. Acta Neuropathol. 2017</v>
      </c>
    </row>
    <row r="9341" spans="1:29" x14ac:dyDescent="0.3">
      <c r="A9341">
        <v>2305</v>
      </c>
      <c r="B9341" t="s">
        <v>5536</v>
      </c>
      <c r="C9341" t="s">
        <v>15781</v>
      </c>
      <c r="D9341" t="s">
        <v>25958</v>
      </c>
      <c r="E9341" t="s">
        <v>2486</v>
      </c>
      <c r="F9341" s="10"/>
      <c r="G9341">
        <v>2017</v>
      </c>
      <c r="J9341">
        <v>0.84485190233908714</v>
      </c>
      <c r="L9341" t="s">
        <v>36772</v>
      </c>
      <c r="M9341">
        <v>28772000</v>
      </c>
      <c r="Q9341" s="10"/>
      <c r="R9341" s="11">
        <f t="shared" si="290"/>
        <v>0</v>
      </c>
      <c r="U9341" s="11">
        <f t="shared" si="291"/>
        <v>0</v>
      </c>
      <c r="Y9341" s="11">
        <f>IF(SUM(Tableau1[[#This Row],[Other access]:[Sci-hub access]])&gt;=1,1,0)</f>
        <v>0</v>
      </c>
      <c r="Z9341" s="12">
        <f>IF(OR(Tableau1[[#This Row],[Access R1 + S1+ T1 ]]&gt;=1,Tableau1[[#This Row],[Access V1 +W1 + X1]]&gt;=1),1,0)</f>
        <v>0</v>
      </c>
      <c r="AB9341" s="10" t="str">
        <f>Tableau1[[#This Row],[DOI]]</f>
        <v>doi: 10.1111/aos.13488</v>
      </c>
      <c r="AC9341" s="13" t="str">
        <f>Tableau1[[#This Row],[Authors]]&amp;", "&amp;Tableau1[[#This Row],[Title]]&amp;" "&amp;Tableau1[[#This Row],[Journal]]&amp;". "&amp;Tableau1[[#This Row],[Year]]</f>
        <v>Rim TH, Han J, Choi YS, Lee T, Kim SS., Stroke risk among adult patients with third, fourth or sixth cranial nerve palsy: a Nationwide Cohort Study. Acta Ophthalmol. 2017</v>
      </c>
    </row>
    <row r="9342" spans="1:29" ht="28.8" x14ac:dyDescent="0.3">
      <c r="A9342">
        <v>4602</v>
      </c>
      <c r="B9342" t="s">
        <v>7722</v>
      </c>
      <c r="C9342" t="s">
        <v>17957</v>
      </c>
      <c r="D9342" t="s">
        <v>28151</v>
      </c>
      <c r="E9342" t="s">
        <v>34176</v>
      </c>
      <c r="F9342" s="10"/>
      <c r="G9342">
        <v>2017</v>
      </c>
      <c r="J9342">
        <v>0.84502019244193771</v>
      </c>
      <c r="L9342" t="s">
        <v>39020</v>
      </c>
      <c r="M9342">
        <v>28427469</v>
      </c>
      <c r="Q9342" s="10"/>
      <c r="R9342" s="11">
        <f t="shared" si="290"/>
        <v>0</v>
      </c>
      <c r="U9342" s="11">
        <f t="shared" si="291"/>
        <v>0</v>
      </c>
      <c r="Y9342" s="11">
        <f>IF(SUM(Tableau1[[#This Row],[Other access]:[Sci-hub access]])&gt;=1,1,0)</f>
        <v>0</v>
      </c>
      <c r="Z9342" s="12">
        <f>IF(OR(Tableau1[[#This Row],[Access R1 + S1+ T1 ]]&gt;=1,Tableau1[[#This Row],[Access V1 +W1 + X1]]&gt;=1),1,0)</f>
        <v>0</v>
      </c>
      <c r="AB9342" s="10" t="str">
        <f>Tableau1[[#This Row],[DOI]]</f>
        <v>doi: 10.1186/s13023-017-0625-1</v>
      </c>
      <c r="AC9342" s="13" t="str">
        <f>Tableau1[[#This Row],[Authors]]&amp;", "&amp;Tableau1[[#This Row],[Title]]&amp;" "&amp;Tableau1[[#This Row],[Journal]]&amp;". "&amp;Tableau1[[#This Row],[Year]]</f>
        <v>Perros P, Hegedüs L, Bartalena L, Marcocci C, Kahaly GJ, Baldeschi L, Salvi M, Lazarus JH, Eckstein A, Pitz S, Boboridis K, Anagnostis P, Ayvaz G, Boschi A, Brix TH, Currò N, Konuk O, Marinò M, Mitchell AL, Stankovic B, Törüner FB, von Arx G, et al., Graves' orbitopathy as a rare disease in Europe: a European Group on Graves' Orbitopathy (EUGOGO) position statement. Orphanet J Rare Dis. 2017</v>
      </c>
    </row>
    <row r="9343" spans="1:29" x14ac:dyDescent="0.3">
      <c r="A9343">
        <v>3910</v>
      </c>
      <c r="B9343" t="s">
        <v>7069</v>
      </c>
      <c r="C9343" t="s">
        <v>17306</v>
      </c>
      <c r="D9343" t="s">
        <v>27494</v>
      </c>
      <c r="E9343" t="s">
        <v>2631</v>
      </c>
      <c r="F9343" s="10"/>
      <c r="G9343">
        <v>2017</v>
      </c>
      <c r="J9343">
        <v>0.84510954224284729</v>
      </c>
      <c r="L9343" t="s">
        <v>38352</v>
      </c>
      <c r="M9343">
        <v>28508165</v>
      </c>
      <c r="Q9343" s="10"/>
      <c r="R9343" s="11">
        <f t="shared" si="290"/>
        <v>0</v>
      </c>
      <c r="U9343" s="11">
        <f t="shared" si="291"/>
        <v>0</v>
      </c>
      <c r="Y9343" s="11">
        <f>IF(SUM(Tableau1[[#This Row],[Other access]:[Sci-hub access]])&gt;=1,1,0)</f>
        <v>0</v>
      </c>
      <c r="Z9343" s="12">
        <f>IF(OR(Tableau1[[#This Row],[Access R1 + S1+ T1 ]]&gt;=1,Tableau1[[#This Row],[Access V1 +W1 + X1]]&gt;=1),1,0)</f>
        <v>0</v>
      </c>
      <c r="AB9343" s="10" t="str">
        <f>Tableau1[[#This Row],[DOI]]</f>
        <v>doi: 10.1007/s00436-017-5474-2</v>
      </c>
      <c r="AC9343" s="13" t="str">
        <f>Tableau1[[#This Row],[Authors]]&amp;", "&amp;Tableau1[[#This Row],[Title]]&amp;" "&amp;Tableau1[[#This Row],[Journal]]&amp;". "&amp;Tableau1[[#This Row],[Year]]</f>
        <v>Costa DF, Nascimento H, Sutili A, Nobrega FAJ, Fowler F, Nobrega MJ, Garrido C, de Oliveira Dias J, Adán CBD, Rizzo LV, Silveira C, Belfort R Jr, Commodaro AG., Frequency of Toxoplasma gondii in the retina in eye banks in Brazil. Parasitol Res. 2017</v>
      </c>
    </row>
    <row r="9344" spans="1:29" x14ac:dyDescent="0.3">
      <c r="A9344">
        <v>554</v>
      </c>
      <c r="B9344" t="s">
        <v>3817</v>
      </c>
      <c r="C9344" t="s">
        <v>14074</v>
      </c>
      <c r="D9344" t="s">
        <v>24237</v>
      </c>
      <c r="E9344" t="s">
        <v>2443</v>
      </c>
      <c r="F9344" s="10"/>
      <c r="G9344">
        <v>2017</v>
      </c>
      <c r="J9344">
        <v>0.84512041293856499</v>
      </c>
      <c r="L9344" t="s">
        <v>35053</v>
      </c>
      <c r="M9344">
        <v>29183041</v>
      </c>
      <c r="Q9344" s="10"/>
      <c r="R9344" s="11">
        <f t="shared" si="290"/>
        <v>0</v>
      </c>
      <c r="U9344" s="11">
        <f t="shared" si="291"/>
        <v>0</v>
      </c>
      <c r="Y9344" s="11">
        <f>IF(SUM(Tableau1[[#This Row],[Other access]:[Sci-hub access]])&gt;=1,1,0)</f>
        <v>0</v>
      </c>
      <c r="Z9344" s="12">
        <f>IF(OR(Tableau1[[#This Row],[Access R1 + S1+ T1 ]]&gt;=1,Tableau1[[#This Row],[Access V1 +W1 + X1]]&gt;=1),1,0)</f>
        <v>0</v>
      </c>
      <c r="AB9344" s="10" t="str">
        <f>Tableau1[[#This Row],[DOI]]</f>
        <v>doi: 10.1167/iovs.17-22725</v>
      </c>
      <c r="AC9344" s="13" t="str">
        <f>Tableau1[[#This Row],[Authors]]&amp;", "&amp;Tableau1[[#This Row],[Title]]&amp;" "&amp;Tableau1[[#This Row],[Journal]]&amp;". "&amp;Tableau1[[#This Row],[Year]]</f>
        <v>Hwang HS, Chae JB, Kim JY, Kim DY., Association Between Hyperreflective Dots on Spectral-Domain Optical Coherence Tomography in Macular Edema and Response to Treatment. Invest Ophthalmol Vis Sci. 2017</v>
      </c>
    </row>
    <row r="9345" spans="1:29" x14ac:dyDescent="0.3">
      <c r="A9345">
        <v>5612</v>
      </c>
      <c r="B9345" t="s">
        <v>8646</v>
      </c>
      <c r="C9345" t="s">
        <v>18866</v>
      </c>
      <c r="D9345" t="s">
        <v>29076</v>
      </c>
      <c r="E9345" t="s">
        <v>34272</v>
      </c>
      <c r="F9345" s="10"/>
      <c r="G9345">
        <v>2017</v>
      </c>
      <c r="J9345">
        <v>0.84527148296782129</v>
      </c>
      <c r="L9345" t="s">
        <v>39999</v>
      </c>
      <c r="M9345">
        <v>28306572</v>
      </c>
      <c r="Q9345" s="10"/>
      <c r="R9345" s="11">
        <f t="shared" si="290"/>
        <v>0</v>
      </c>
      <c r="U9345" s="11">
        <f t="shared" si="291"/>
        <v>0</v>
      </c>
      <c r="Y9345" s="11">
        <f>IF(SUM(Tableau1[[#This Row],[Other access]:[Sci-hub access]])&gt;=1,1,0)</f>
        <v>0</v>
      </c>
      <c r="Z9345" s="12">
        <f>IF(OR(Tableau1[[#This Row],[Access R1 + S1+ T1 ]]&gt;=1,Tableau1[[#This Row],[Access V1 +W1 + X1]]&gt;=1),1,0)</f>
        <v>0</v>
      </c>
      <c r="AB9345" s="10" t="str">
        <f>Tableau1[[#This Row],[DOI]]</f>
        <v>doi: 10.1097/WCO.0000000000000455</v>
      </c>
      <c r="AC9345" s="13" t="str">
        <f>Tableau1[[#This Row],[Authors]]&amp;", "&amp;Tableau1[[#This Row],[Title]]&amp;" "&amp;Tableau1[[#This Row],[Journal]]&amp;". "&amp;Tableau1[[#This Row],[Year]]</f>
        <v>Marignier R, Cobo Calvo A, Vukusic S., Neuromyelitis optica and neuromyelitis optica spectrum disorders. Curr Opin Neurol. 2017</v>
      </c>
    </row>
    <row r="9346" spans="1:29" x14ac:dyDescent="0.3">
      <c r="A9346">
        <v>4729</v>
      </c>
      <c r="B9346" t="s">
        <v>7839</v>
      </c>
      <c r="C9346" t="s">
        <v>18071</v>
      </c>
      <c r="D9346" t="s">
        <v>28269</v>
      </c>
      <c r="E9346" t="s">
        <v>34216</v>
      </c>
      <c r="F9346" s="10"/>
      <c r="G9346">
        <v>2017</v>
      </c>
      <c r="J9346">
        <v>0.84528620512958752</v>
      </c>
      <c r="L9346" t="s">
        <v>39145</v>
      </c>
      <c r="M9346">
        <v>28414522</v>
      </c>
      <c r="Q9346" s="10"/>
      <c r="R9346" s="11">
        <f t="shared" ref="R9346:R9409" si="292">IF(SUM(N9346:Q9346)&gt;0,1,0)</f>
        <v>0</v>
      </c>
      <c r="U9346" s="11">
        <f t="shared" ref="U9346:U9409" si="293">IF(SUM(R9346,T9346)&gt;0,1,0)</f>
        <v>0</v>
      </c>
      <c r="Y9346" s="11">
        <f>IF(SUM(Tableau1[[#This Row],[Other access]:[Sci-hub access]])&gt;=1,1,0)</f>
        <v>0</v>
      </c>
      <c r="Z9346" s="12">
        <f>IF(OR(Tableau1[[#This Row],[Access R1 + S1+ T1 ]]&gt;=1,Tableau1[[#This Row],[Access V1 +W1 + X1]]&gt;=1),1,0)</f>
        <v>0</v>
      </c>
      <c r="AB9346" s="10" t="str">
        <f>Tableau1[[#This Row],[DOI]]</f>
        <v>doi: 10.1089/bfm.2016.0122</v>
      </c>
      <c r="AC9346" s="13" t="str">
        <f>Tableau1[[#This Row],[Authors]]&amp;", "&amp;Tableau1[[#This Row],[Title]]&amp;" "&amp;Tableau1[[#This Row],[Journal]]&amp;". "&amp;Tableau1[[#This Row],[Year]]</f>
        <v>Şener Taplak A, Erdem E., A Comparison of Breast Milk and Sucrose in Reducing Neonatal Pain During Eye Exam for Retinopathy of Prematurity. Breastfeed Med. 2017</v>
      </c>
    </row>
    <row r="9347" spans="1:29" x14ac:dyDescent="0.3">
      <c r="A9347">
        <v>3166</v>
      </c>
      <c r="B9347" t="s">
        <v>6354</v>
      </c>
      <c r="C9347" t="s">
        <v>16597</v>
      </c>
      <c r="D9347" t="s">
        <v>26778</v>
      </c>
      <c r="E9347" t="s">
        <v>2640</v>
      </c>
      <c r="F9347" s="10"/>
      <c r="G9347">
        <v>2017</v>
      </c>
      <c r="J9347">
        <v>0.84529217280491964</v>
      </c>
      <c r="L9347" t="s">
        <v>37620</v>
      </c>
      <c r="M9347">
        <v>28627594</v>
      </c>
      <c r="Q9347" s="10"/>
      <c r="R9347" s="11">
        <f t="shared" si="292"/>
        <v>0</v>
      </c>
      <c r="U9347" s="11">
        <f t="shared" si="293"/>
        <v>0</v>
      </c>
      <c r="Y9347" s="11">
        <f>IF(SUM(Tableau1[[#This Row],[Other access]:[Sci-hub access]])&gt;=1,1,0)</f>
        <v>0</v>
      </c>
      <c r="Z9347" s="12">
        <f>IF(OR(Tableau1[[#This Row],[Access R1 + S1+ T1 ]]&gt;=1,Tableau1[[#This Row],[Access V1 +W1 + X1]]&gt;=1),1,0)</f>
        <v>0</v>
      </c>
      <c r="AB9347" s="10" t="str">
        <f>Tableau1[[#This Row],[DOI]]</f>
        <v>doi: 10.3892/mmr.2017.6767</v>
      </c>
      <c r="AC9347" s="13" t="str">
        <f>Tableau1[[#This Row],[Authors]]&amp;", "&amp;Tableau1[[#This Row],[Title]]&amp;" "&amp;Tableau1[[#This Row],[Journal]]&amp;". "&amp;Tableau1[[#This Row],[Year]]</f>
        <v>Zhao Y, Zhang S, Zhang Y., MicroRNA-320 inhibits cell proliferation, migration and invasion in retinoblastoma by targeting specificity protein 1. Mol Med Rep. 2017</v>
      </c>
    </row>
    <row r="9348" spans="1:29" x14ac:dyDescent="0.3">
      <c r="A9348">
        <v>7318</v>
      </c>
      <c r="B9348" t="s">
        <v>10136</v>
      </c>
      <c r="C9348" t="s">
        <v>20338</v>
      </c>
      <c r="D9348" t="s">
        <v>30570</v>
      </c>
      <c r="E9348" t="s">
        <v>2463</v>
      </c>
      <c r="F9348" s="10"/>
      <c r="G9348">
        <v>2017</v>
      </c>
      <c r="J9348">
        <v>0.84537410279941771</v>
      </c>
      <c r="L9348" t="s">
        <v>41674</v>
      </c>
      <c r="M9348">
        <v>28106240</v>
      </c>
      <c r="Q9348" s="10"/>
      <c r="R9348" s="11">
        <f t="shared" si="292"/>
        <v>0</v>
      </c>
      <c r="U9348" s="11">
        <f t="shared" si="293"/>
        <v>0</v>
      </c>
      <c r="Y9348" s="11">
        <f>IF(SUM(Tableau1[[#This Row],[Other access]:[Sci-hub access]])&gt;=1,1,0)</f>
        <v>0</v>
      </c>
      <c r="Z9348" s="12">
        <f>IF(OR(Tableau1[[#This Row],[Access R1 + S1+ T1 ]]&gt;=1,Tableau1[[#This Row],[Access V1 +W1 + X1]]&gt;=1),1,0)</f>
        <v>0</v>
      </c>
      <c r="AB9348" s="10" t="str">
        <f>Tableau1[[#This Row],[DOI]]</f>
        <v>doi: 10.5301/ejo.5000924</v>
      </c>
      <c r="AC9348" s="13" t="str">
        <f>Tableau1[[#This Row],[Authors]]&amp;", "&amp;Tableau1[[#This Row],[Title]]&amp;" "&amp;Tableau1[[#This Row],[Journal]]&amp;". "&amp;Tableau1[[#This Row],[Year]]</f>
        <v>Mejía LF, Santamaría JP, Cuevas M, Córdoba A, Carvajal SA., Comparison of 4 techniques for limbal-conjunctival autograft fixation in primary pterygium surgery. Eur J Ophthalmol. 2017</v>
      </c>
    </row>
    <row r="9349" spans="1:29" x14ac:dyDescent="0.3">
      <c r="A9349">
        <v>4806</v>
      </c>
      <c r="B9349" t="s">
        <v>7910</v>
      </c>
      <c r="C9349" t="s">
        <v>18139</v>
      </c>
      <c r="D9349" t="s">
        <v>28340</v>
      </c>
      <c r="E9349" t="s">
        <v>2451</v>
      </c>
      <c r="F9349" s="10"/>
      <c r="G9349">
        <v>2017</v>
      </c>
      <c r="J9349">
        <v>0.84538439604495985</v>
      </c>
      <c r="L9349" t="s">
        <v>39219</v>
      </c>
      <c r="M9349">
        <v>28403194</v>
      </c>
      <c r="Q9349" s="10"/>
      <c r="R9349" s="11">
        <f t="shared" si="292"/>
        <v>0</v>
      </c>
      <c r="U9349" s="11">
        <f t="shared" si="293"/>
        <v>0</v>
      </c>
      <c r="Y9349" s="11">
        <f>IF(SUM(Tableau1[[#This Row],[Other access]:[Sci-hub access]])&gt;=1,1,0)</f>
        <v>0</v>
      </c>
      <c r="Z9349" s="12">
        <f>IF(OR(Tableau1[[#This Row],[Access R1 + S1+ T1 ]]&gt;=1,Tableau1[[#This Row],[Access V1 +W1 + X1]]&gt;=1),1,0)</f>
        <v>0</v>
      </c>
      <c r="AB9349" s="10" t="str">
        <f>Tableau1[[#This Row],[DOI]]</f>
        <v>doi: 10.1371/journal.pone.0175268</v>
      </c>
      <c r="AC9349" s="13" t="str">
        <f>Tableau1[[#This Row],[Authors]]&amp;", "&amp;Tableau1[[#This Row],[Title]]&amp;" "&amp;Tableau1[[#This Row],[Journal]]&amp;". "&amp;Tableau1[[#This Row],[Year]]</f>
        <v>Seo KY, Yang H, Kim WK, Nam SM., Calculations of actual corneal astigmatism using total corneal refractive power before and after myopic keratorefractive surgery. PLoS One. 2017</v>
      </c>
    </row>
    <row r="9350" spans="1:29" x14ac:dyDescent="0.3">
      <c r="A9350">
        <v>1576</v>
      </c>
      <c r="B9350" t="s">
        <v>4830</v>
      </c>
      <c r="C9350" t="s">
        <v>15080</v>
      </c>
      <c r="D9350" t="s">
        <v>25251</v>
      </c>
      <c r="E9350" t="s">
        <v>2486</v>
      </c>
      <c r="F9350" s="10"/>
      <c r="G9350">
        <v>2018</v>
      </c>
      <c r="J9350">
        <v>0.84546336254825694</v>
      </c>
      <c r="L9350" t="s">
        <v>36055</v>
      </c>
      <c r="M9350">
        <v>28921906</v>
      </c>
      <c r="Q9350" s="10"/>
      <c r="R9350" s="11">
        <f t="shared" si="292"/>
        <v>0</v>
      </c>
      <c r="U9350" s="11">
        <f t="shared" si="293"/>
        <v>0</v>
      </c>
      <c r="Y9350" s="11">
        <f>IF(SUM(Tableau1[[#This Row],[Other access]:[Sci-hub access]])&gt;=1,1,0)</f>
        <v>0</v>
      </c>
      <c r="Z9350" s="12">
        <f>IF(OR(Tableau1[[#This Row],[Access R1 + S1+ T1 ]]&gt;=1,Tableau1[[#This Row],[Access V1 +W1 + X1]]&gt;=1),1,0)</f>
        <v>0</v>
      </c>
      <c r="AB9350" s="10" t="str">
        <f>Tableau1[[#This Row],[DOI]]</f>
        <v>doi: 10.1111/aos.13489</v>
      </c>
      <c r="AC9350" s="13" t="str">
        <f>Tableau1[[#This Row],[Authors]]&amp;", "&amp;Tableau1[[#This Row],[Title]]&amp;" "&amp;Tableau1[[#This Row],[Journal]]&amp;". "&amp;Tableau1[[#This Row],[Year]]</f>
        <v>Tan AN, Cornelissen MF, Webers CAB, Erckens RJ, Berendschot TTJM, Beckers HJM., Outcomes of severe uveitic glaucoma treated with Baerveldt implant: can blindness be prevented? Acta Ophthalmol. 2018</v>
      </c>
    </row>
    <row r="9351" spans="1:29" x14ac:dyDescent="0.3">
      <c r="A9351">
        <v>3734</v>
      </c>
      <c r="B9351" t="s">
        <v>6904</v>
      </c>
      <c r="C9351" t="s">
        <v>17144</v>
      </c>
      <c r="D9351" t="s">
        <v>27328</v>
      </c>
      <c r="E9351" t="s">
        <v>2445</v>
      </c>
      <c r="F9351" s="10"/>
      <c r="G9351">
        <v>2017</v>
      </c>
      <c r="J9351">
        <v>0.84547463321968397</v>
      </c>
      <c r="L9351" t="s">
        <v>38178</v>
      </c>
      <c r="M9351">
        <v>28541957</v>
      </c>
      <c r="Q9351" s="10"/>
      <c r="R9351" s="11">
        <f t="shared" si="292"/>
        <v>0</v>
      </c>
      <c r="U9351" s="11">
        <f t="shared" si="293"/>
        <v>0</v>
      </c>
      <c r="Y9351" s="11">
        <f>IF(SUM(Tableau1[[#This Row],[Other access]:[Sci-hub access]])&gt;=1,1,0)</f>
        <v>0</v>
      </c>
      <c r="Z9351" s="12">
        <f>IF(OR(Tableau1[[#This Row],[Access R1 + S1+ T1 ]]&gt;=1,Tableau1[[#This Row],[Access V1 +W1 + X1]]&gt;=1),1,0)</f>
        <v>0</v>
      </c>
      <c r="AB9351" s="10" t="str">
        <f>Tableau1[[#This Row],[DOI]]</f>
        <v>doi: 10.1097/IAE.0000000000001719</v>
      </c>
      <c r="AC9351" s="13" t="str">
        <f>Tableau1[[#This Row],[Authors]]&amp;", "&amp;Tableau1[[#This Row],[Title]]&amp;" "&amp;Tableau1[[#This Row],[Journal]]&amp;". "&amp;Tableau1[[#This Row],[Year]]</f>
        <v>Yonekawa Y, Thomas BJ, Thanos A, Todorich B, Drenser KA, Trese MT, Capone A Jr., THE CUTTING EDGE OF RETINOPATHY OF PREMATURITY CARE: Expanding the Boundaries of Diagnosis and Treatment. Retina. 2017</v>
      </c>
    </row>
    <row r="9352" spans="1:29" x14ac:dyDescent="0.3">
      <c r="A9352">
        <v>6215</v>
      </c>
      <c r="B9352" t="s">
        <v>9176</v>
      </c>
      <c r="C9352" t="s">
        <v>19389</v>
      </c>
      <c r="D9352" t="s">
        <v>29607</v>
      </c>
      <c r="E9352" t="s">
        <v>2496</v>
      </c>
      <c r="F9352" s="10"/>
      <c r="G9352">
        <v>2017</v>
      </c>
      <c r="J9352">
        <v>0.84553186440988359</v>
      </c>
      <c r="L9352" t="s">
        <v>40585</v>
      </c>
      <c r="M9352">
        <v>28237156</v>
      </c>
      <c r="Q9352" s="10"/>
      <c r="R9352" s="11">
        <f t="shared" si="292"/>
        <v>0</v>
      </c>
      <c r="U9352" s="11">
        <f t="shared" si="293"/>
        <v>0</v>
      </c>
      <c r="Y9352" s="11">
        <f>IF(SUM(Tableau1[[#This Row],[Other access]:[Sci-hub access]])&gt;=1,1,0)</f>
        <v>0</v>
      </c>
      <c r="Z9352" s="12">
        <f>IF(OR(Tableau1[[#This Row],[Access R1 + S1+ T1 ]]&gt;=1,Tableau1[[#This Row],[Access V1 +W1 + X1]]&gt;=1),1,0)</f>
        <v>0</v>
      </c>
      <c r="AB9352" s="10" t="str">
        <f>Tableau1[[#This Row],[DOI]]</f>
        <v>doi: 10.1016/j.jcjo.2016.07.009</v>
      </c>
      <c r="AC9352" s="13" t="str">
        <f>Tableau1[[#This Row],[Authors]]&amp;", "&amp;Tableau1[[#This Row],[Title]]&amp;" "&amp;Tableau1[[#This Row],[Journal]]&amp;". "&amp;Tableau1[[#This Row],[Year]]</f>
        <v>Xu K, Navajas EV., Spectral domain optical coherence tomography-guided versus 1-week facedown-posturing after macular hole surgery. Can J Ophthalmol. 2017</v>
      </c>
    </row>
    <row r="9353" spans="1:29" x14ac:dyDescent="0.3">
      <c r="A9353">
        <v>1696</v>
      </c>
      <c r="B9353" t="s">
        <v>4947</v>
      </c>
      <c r="C9353" t="s">
        <v>15196</v>
      </c>
      <c r="D9353" t="s">
        <v>25368</v>
      </c>
      <c r="E9353" t="s">
        <v>2467</v>
      </c>
      <c r="F9353" s="10"/>
      <c r="G9353">
        <v>2017</v>
      </c>
      <c r="J9353">
        <v>0.84557843705439906</v>
      </c>
      <c r="L9353" t="s">
        <v>36175</v>
      </c>
      <c r="M9353">
        <v>28902332</v>
      </c>
      <c r="Q9353" s="10"/>
      <c r="R9353" s="11">
        <f t="shared" si="292"/>
        <v>0</v>
      </c>
      <c r="U9353" s="11">
        <f t="shared" si="293"/>
        <v>0</v>
      </c>
      <c r="Y9353" s="11">
        <f>IF(SUM(Tableau1[[#This Row],[Other access]:[Sci-hub access]])&gt;=1,1,0)</f>
        <v>0</v>
      </c>
      <c r="Z9353" s="12">
        <f>IF(OR(Tableau1[[#This Row],[Access R1 + S1+ T1 ]]&gt;=1,Tableau1[[#This Row],[Access V1 +W1 + X1]]&gt;=1),1,0)</f>
        <v>0</v>
      </c>
      <c r="AB9353" s="10" t="str">
        <f>Tableau1[[#This Row],[DOI]]</f>
        <v>doi: 10.3928/23258160-20170829-06</v>
      </c>
      <c r="AC9353" s="13" t="str">
        <f>Tableau1[[#This Row],[Authors]]&amp;", "&amp;Tableau1[[#This Row],[Title]]&amp;" "&amp;Tableau1[[#This Row],[Journal]]&amp;". "&amp;Tableau1[[#This Row],[Year]]</f>
        <v>Muftuoglu IK, Tsai FF, Lin T, Freeman WR., High-Dose Decanted Triamcinolone for Treatment-Resistant Persistent Macular Edema. Ophthalmic Surg Lasers Imaging Retina. 2017</v>
      </c>
    </row>
    <row r="9354" spans="1:29" x14ac:dyDescent="0.3">
      <c r="A9354">
        <v>10107</v>
      </c>
      <c r="B9354" t="s">
        <v>12619</v>
      </c>
      <c r="C9354" t="s">
        <v>22786</v>
      </c>
      <c r="D9354" t="s">
        <v>33068</v>
      </c>
      <c r="E9354" t="s">
        <v>2438</v>
      </c>
      <c r="F9354" s="10"/>
      <c r="G9354">
        <v>2017</v>
      </c>
      <c r="J9354">
        <v>0.84572087705670329</v>
      </c>
      <c r="L9354" t="s">
        <v>44363</v>
      </c>
      <c r="M9354">
        <v>27471040</v>
      </c>
      <c r="Q9354" s="10"/>
      <c r="R9354" s="11">
        <f t="shared" si="292"/>
        <v>0</v>
      </c>
      <c r="U9354" s="11">
        <f t="shared" si="293"/>
        <v>0</v>
      </c>
      <c r="Y9354" s="11">
        <f>IF(SUM(Tableau1[[#This Row],[Other access]:[Sci-hub access]])&gt;=1,1,0)</f>
        <v>0</v>
      </c>
      <c r="Z9354" s="12">
        <f>IF(OR(Tableau1[[#This Row],[Access R1 + S1+ T1 ]]&gt;=1,Tableau1[[#This Row],[Access V1 +W1 + X1]]&gt;=1),1,0)</f>
        <v>0</v>
      </c>
      <c r="AB9354" s="10" t="str">
        <f>Tableau1[[#This Row],[DOI]]</f>
        <v>doi: 10.1136/bjophthalmol-2016-308866</v>
      </c>
      <c r="AC9354" s="13" t="str">
        <f>Tableau1[[#This Row],[Authors]]&amp;", "&amp;Tableau1[[#This Row],[Title]]&amp;" "&amp;Tableau1[[#This Row],[Journal]]&amp;". "&amp;Tableau1[[#This Row],[Year]]</f>
        <v>Huang J, Khadka J, Gao R, Zhang S, Dong W, Bao F, Chen H, Wang Q, Chen H, Pesudovs K., Validation of an instrument to assess visual ability in children with visual impairment in China. Br J Ophthalmol. 2017</v>
      </c>
    </row>
    <row r="9355" spans="1:29" x14ac:dyDescent="0.3">
      <c r="A9355">
        <v>6448</v>
      </c>
      <c r="B9355" t="s">
        <v>9383</v>
      </c>
      <c r="C9355" t="s">
        <v>19591</v>
      </c>
      <c r="D9355" t="s">
        <v>29814</v>
      </c>
      <c r="E9355" t="s">
        <v>2494</v>
      </c>
      <c r="F9355" s="10"/>
      <c r="G9355">
        <v>2017</v>
      </c>
      <c r="J9355">
        <v>0.84575421497330705</v>
      </c>
      <c r="L9355" t="s">
        <v>40817</v>
      </c>
      <c r="M9355">
        <v>28211183</v>
      </c>
      <c r="Q9355" s="10"/>
      <c r="R9355" s="11">
        <f t="shared" si="292"/>
        <v>0</v>
      </c>
      <c r="U9355" s="11">
        <f t="shared" si="293"/>
        <v>0</v>
      </c>
      <c r="Y9355" s="11">
        <f>IF(SUM(Tableau1[[#This Row],[Other access]:[Sci-hub access]])&gt;=1,1,0)</f>
        <v>0</v>
      </c>
      <c r="Z9355" s="12">
        <f>IF(OR(Tableau1[[#This Row],[Access R1 + S1+ T1 ]]&gt;=1,Tableau1[[#This Row],[Access V1 +W1 + X1]]&gt;=1),1,0)</f>
        <v>0</v>
      </c>
      <c r="AB9355" s="10" t="str">
        <f>Tableau1[[#This Row],[DOI]]</f>
        <v>doi: 10.1111/opo.12349</v>
      </c>
      <c r="AC9355" s="13" t="str">
        <f>Tableau1[[#This Row],[Authors]]&amp;", "&amp;Tableau1[[#This Row],[Title]]&amp;" "&amp;Tableau1[[#This Row],[Journal]]&amp;". "&amp;Tableau1[[#This Row],[Year]]</f>
        <v>Xue AL, Downie LE, Ormonde SE, Craig JP., A comparison of the self-reported dry eye practices of New Zealand optometrists and ophthalmologists. Ophthalmic Physiol Opt. 2017</v>
      </c>
    </row>
    <row r="9356" spans="1:29" x14ac:dyDescent="0.3">
      <c r="A9356">
        <v>9548</v>
      </c>
      <c r="B9356" t="s">
        <v>12110</v>
      </c>
      <c r="C9356" t="s">
        <v>22284</v>
      </c>
      <c r="D9356" t="s">
        <v>32556</v>
      </c>
      <c r="E9356" t="s">
        <v>2464</v>
      </c>
      <c r="F9356" s="10"/>
      <c r="G9356">
        <v>2017</v>
      </c>
      <c r="J9356">
        <v>0.84581716218964997</v>
      </c>
      <c r="L9356" t="e">
        <v>#VALUE!</v>
      </c>
      <c r="M9356">
        <v>27661662</v>
      </c>
      <c r="Q9356" s="10"/>
      <c r="R9356" s="11">
        <f t="shared" si="292"/>
        <v>0</v>
      </c>
      <c r="U9356" s="11">
        <f t="shared" si="293"/>
        <v>0</v>
      </c>
      <c r="Y9356" s="11">
        <f>IF(SUM(Tableau1[[#This Row],[Other access]:[Sci-hub access]])&gt;=1,1,0)</f>
        <v>0</v>
      </c>
      <c r="Z9356" s="12">
        <f>IF(OR(Tableau1[[#This Row],[Access R1 + S1+ T1 ]]&gt;=1,Tableau1[[#This Row],[Access V1 +W1 + X1]]&gt;=1),1,0)</f>
        <v>0</v>
      </c>
      <c r="AB9356" s="10" t="e">
        <f>Tableau1[[#This Row],[DOI]]</f>
        <v>#VALUE!</v>
      </c>
      <c r="AC9356" s="13" t="str">
        <f>Tableau1[[#This Row],[Authors]]&amp;", "&amp;Tableau1[[#This Row],[Title]]&amp;" "&amp;Tableau1[[#This Row],[Journal]]&amp;". "&amp;Tableau1[[#This Row],[Year]]</f>
        <v>Garg P, Roy A, Sharma S., Endophthalmitis after cataract surgery: epidemiology, risk factors, and evidence on protection. Curr Opin Ophthalmol. 2017</v>
      </c>
    </row>
    <row r="9357" spans="1:29" x14ac:dyDescent="0.3">
      <c r="A9357">
        <v>6300</v>
      </c>
      <c r="B9357" t="s">
        <v>9255</v>
      </c>
      <c r="C9357" t="s">
        <v>19466</v>
      </c>
      <c r="D9357" t="s">
        <v>29686</v>
      </c>
      <c r="E9357" t="s">
        <v>34145</v>
      </c>
      <c r="F9357" s="10"/>
      <c r="G9357">
        <v>2017</v>
      </c>
      <c r="J9357">
        <v>0.84587270237859813</v>
      </c>
      <c r="L9357" t="s">
        <v>40670</v>
      </c>
      <c r="M9357">
        <v>28230863</v>
      </c>
      <c r="Q9357" s="10"/>
      <c r="R9357" s="11">
        <f t="shared" si="292"/>
        <v>0</v>
      </c>
      <c r="U9357" s="11">
        <f t="shared" si="293"/>
        <v>0</v>
      </c>
      <c r="Y9357" s="11">
        <f>IF(SUM(Tableau1[[#This Row],[Other access]:[Sci-hub access]])&gt;=1,1,0)</f>
        <v>0</v>
      </c>
      <c r="Z9357" s="12">
        <f>IF(OR(Tableau1[[#This Row],[Access R1 + S1+ T1 ]]&gt;=1,Tableau1[[#This Row],[Access V1 +W1 + X1]]&gt;=1),1,0)</f>
        <v>0</v>
      </c>
      <c r="AB9357" s="10" t="str">
        <f>Tableau1[[#This Row],[DOI]]</f>
        <v>doi: 10.1038/cddis.2017.50</v>
      </c>
      <c r="AC9357" s="13" t="str">
        <f>Tableau1[[#This Row],[Authors]]&amp;", "&amp;Tableau1[[#This Row],[Title]]&amp;" "&amp;Tableau1[[#This Row],[Journal]]&amp;". "&amp;Tableau1[[#This Row],[Year]]</f>
        <v>Yun UJ, Sung JY, Park SY, Ye SK, Shim J, Lee JS, Hibi M, Bae YK, Kim YN., Oncogenic role of rab escort protein 1 through EGFR and STAT3 pathway. Cell Death Dis. 2017</v>
      </c>
    </row>
    <row r="9358" spans="1:29" ht="28.8" x14ac:dyDescent="0.3">
      <c r="A9358">
        <v>6518</v>
      </c>
      <c r="B9358" t="s">
        <v>9442</v>
      </c>
      <c r="C9358" t="s">
        <v>19650</v>
      </c>
      <c r="D9358" t="s">
        <v>29873</v>
      </c>
      <c r="E9358" t="s">
        <v>2485</v>
      </c>
      <c r="F9358" s="10"/>
      <c r="G9358">
        <v>2017</v>
      </c>
      <c r="J9358">
        <v>0.84593381267050893</v>
      </c>
      <c r="L9358" t="s">
        <v>40883</v>
      </c>
      <c r="M9358">
        <v>28199816</v>
      </c>
      <c r="Q9358" s="10"/>
      <c r="R9358" s="11">
        <f t="shared" si="292"/>
        <v>0</v>
      </c>
      <c r="U9358" s="11">
        <f t="shared" si="293"/>
        <v>0</v>
      </c>
      <c r="Y9358" s="11">
        <f>IF(SUM(Tableau1[[#This Row],[Other access]:[Sci-hub access]])&gt;=1,1,0)</f>
        <v>0</v>
      </c>
      <c r="Z9358" s="12">
        <f>IF(OR(Tableau1[[#This Row],[Access R1 + S1+ T1 ]]&gt;=1,Tableau1[[#This Row],[Access V1 +W1 + X1]]&gt;=1),1,0)</f>
        <v>0</v>
      </c>
      <c r="AB9358" s="10" t="str">
        <f>Tableau1[[#This Row],[DOI]]</f>
        <v>doi: 10.1056/NEJMoa1605566</v>
      </c>
      <c r="AC9358" s="13" t="str">
        <f>Tableau1[[#This Row],[Authors]]&amp;", "&amp;Tableau1[[#This Row],[Title]]&amp;" "&amp;Tableau1[[#This Row],[Journal]]&amp;". "&amp;Tableau1[[#This Row],[Year]]</f>
        <v>Younge N, Goldstein RF, Bann CM, Hintz SR, Patel RM, Smith PB, Bell EF, Rysavy MA, Duncan AF, Vohr BR, Das A, Goldberg RN, Higgins RD, Cotten CM; Eunice Kennedy Shriver National Institute of Child Health and Human Development Neonatal Research Network.., Survival and Neurodevelopmental Outcomes among Periviable Infants. N Engl J Med. 2017</v>
      </c>
    </row>
    <row r="9359" spans="1:29" x14ac:dyDescent="0.3">
      <c r="A9359">
        <v>1130</v>
      </c>
      <c r="B9359" t="s">
        <v>4392</v>
      </c>
      <c r="C9359" t="s">
        <v>14646</v>
      </c>
      <c r="D9359" t="s">
        <v>24813</v>
      </c>
      <c r="E9359" t="s">
        <v>2467</v>
      </c>
      <c r="F9359" s="10"/>
      <c r="G9359">
        <v>2017</v>
      </c>
      <c r="J9359">
        <v>0.84604905733798419</v>
      </c>
      <c r="L9359" t="s">
        <v>35617</v>
      </c>
      <c r="M9359">
        <v>29020431</v>
      </c>
      <c r="Q9359" s="10"/>
      <c r="R9359" s="11">
        <f t="shared" si="292"/>
        <v>0</v>
      </c>
      <c r="U9359" s="11">
        <f t="shared" si="293"/>
        <v>0</v>
      </c>
      <c r="Y9359" s="11">
        <f>IF(SUM(Tableau1[[#This Row],[Other access]:[Sci-hub access]])&gt;=1,1,0)</f>
        <v>0</v>
      </c>
      <c r="Z9359" s="12">
        <f>IF(OR(Tableau1[[#This Row],[Access R1 + S1+ T1 ]]&gt;=1,Tableau1[[#This Row],[Access V1 +W1 + X1]]&gt;=1),1,0)</f>
        <v>0</v>
      </c>
      <c r="AB9359" s="10" t="str">
        <f>Tableau1[[#This Row],[DOI]]</f>
        <v>doi: 10.3928/23258160-20170928-12</v>
      </c>
      <c r="AC9359" s="13" t="str">
        <f>Tableau1[[#This Row],[Authors]]&amp;", "&amp;Tableau1[[#This Row],[Title]]&amp;" "&amp;Tableau1[[#This Row],[Journal]]&amp;". "&amp;Tableau1[[#This Row],[Year]]</f>
        <v>Oellers P, Eliott D., Overloaded Dysfunctional RPE Leads to Delayed Absorption of Subretinal Fluid After Retinal Detachment Repair. Ophthalmic Surg Lasers Imaging Retina. 2017</v>
      </c>
    </row>
    <row r="9360" spans="1:29" x14ac:dyDescent="0.3">
      <c r="A9360">
        <v>245</v>
      </c>
      <c r="B9360" t="s">
        <v>3508</v>
      </c>
      <c r="C9360" t="s">
        <v>13769</v>
      </c>
      <c r="D9360" t="s">
        <v>23928</v>
      </c>
      <c r="E9360" t="s">
        <v>2451</v>
      </c>
      <c r="F9360" s="10"/>
      <c r="G9360">
        <v>2018</v>
      </c>
      <c r="J9360">
        <v>0.84612881495222081</v>
      </c>
      <c r="L9360" t="s">
        <v>34756</v>
      </c>
      <c r="M9360">
        <v>29300755</v>
      </c>
      <c r="Q9360" s="10"/>
      <c r="R9360" s="11">
        <f t="shared" si="292"/>
        <v>0</v>
      </c>
      <c r="U9360" s="11">
        <f t="shared" si="293"/>
        <v>0</v>
      </c>
      <c r="Y9360" s="11">
        <f>IF(SUM(Tableau1[[#This Row],[Other access]:[Sci-hub access]])&gt;=1,1,0)</f>
        <v>0</v>
      </c>
      <c r="Z9360" s="12">
        <f>IF(OR(Tableau1[[#This Row],[Access R1 + S1+ T1 ]]&gt;=1,Tableau1[[#This Row],[Access V1 +W1 + X1]]&gt;=1),1,0)</f>
        <v>0</v>
      </c>
      <c r="AB9360" s="10" t="str">
        <f>Tableau1[[#This Row],[DOI]]</f>
        <v>doi: 10.1371/journal.pone.0190742</v>
      </c>
      <c r="AC9360" s="13" t="str">
        <f>Tableau1[[#This Row],[Authors]]&amp;", "&amp;Tableau1[[#This Row],[Title]]&amp;" "&amp;Tableau1[[#This Row],[Journal]]&amp;". "&amp;Tableau1[[#This Row],[Year]]</f>
        <v>Vetrini D, Kiire CA, Burgess PI, Harding SP, Kayange PC, Kalua K, Msukwa G, Beare NAV, Madan J., Incremental cost-effectiveness of screening and laser treatment for diabetic retinopathy and macular edema in Malawi. PLoS One. 2018</v>
      </c>
    </row>
    <row r="9361" spans="1:29" ht="28.8" x14ac:dyDescent="0.3">
      <c r="A9361">
        <v>3141</v>
      </c>
      <c r="B9361" t="s">
        <v>6330</v>
      </c>
      <c r="C9361" t="s">
        <v>16573</v>
      </c>
      <c r="D9361" t="s">
        <v>26754</v>
      </c>
      <c r="E9361" t="s">
        <v>2529</v>
      </c>
      <c r="F9361" s="10"/>
      <c r="G9361">
        <v>2017</v>
      </c>
      <c r="J9361">
        <v>0.8463747889850699</v>
      </c>
      <c r="L9361" t="s">
        <v>37595</v>
      </c>
      <c r="M9361">
        <v>28632032</v>
      </c>
      <c r="Q9361" s="10"/>
      <c r="R9361" s="11">
        <f t="shared" si="292"/>
        <v>0</v>
      </c>
      <c r="U9361" s="11">
        <f t="shared" si="293"/>
        <v>0</v>
      </c>
      <c r="Y9361" s="11">
        <f>IF(SUM(Tableau1[[#This Row],[Other access]:[Sci-hub access]])&gt;=1,1,0)</f>
        <v>0</v>
      </c>
      <c r="Z9361" s="12">
        <f>IF(OR(Tableau1[[#This Row],[Access R1 + S1+ T1 ]]&gt;=1,Tableau1[[#This Row],[Access V1 +W1 + X1]]&gt;=1),1,0)</f>
        <v>0</v>
      </c>
      <c r="AB9361" s="10" t="str">
        <f>Tableau1[[#This Row],[DOI]]</f>
        <v>doi: 10.1080/02713683.2016.1276197</v>
      </c>
      <c r="AC9361" s="13" t="str">
        <f>Tableau1[[#This Row],[Authors]]&amp;", "&amp;Tableau1[[#This Row],[Title]]&amp;" "&amp;Tableau1[[#This Row],[Journal]]&amp;". "&amp;Tableau1[[#This Row],[Year]]</f>
        <v>Siokas V, Dardiotis E, Sokolakis T, Kotoula M, Tachmitzi SV, Chatzoulis DZ, Almpanidou P, Stefanidis I, Hadjigeorgiou GM, Tsironi EE., Plasminogen Activator Inhibitor Type-1 Tag Single-Nucleotide Polymorphisms in Patients with Diabetes Mellitus Type 2 and Diabetic Retinopathy. Curr Eye Res. 2017</v>
      </c>
    </row>
    <row r="9362" spans="1:29" x14ac:dyDescent="0.3">
      <c r="A9362">
        <v>5844</v>
      </c>
      <c r="B9362" t="s">
        <v>8862</v>
      </c>
      <c r="C9362" t="s">
        <v>19079</v>
      </c>
      <c r="D9362" t="s">
        <v>29292</v>
      </c>
      <c r="E9362" t="s">
        <v>2719</v>
      </c>
      <c r="F9362" s="10"/>
      <c r="G9362">
        <v>2017</v>
      </c>
      <c r="J9362">
        <v>0.84641128323519887</v>
      </c>
      <c r="L9362" t="s">
        <v>40226</v>
      </c>
      <c r="M9362">
        <v>28281853</v>
      </c>
      <c r="Q9362" s="10"/>
      <c r="R9362" s="11">
        <f t="shared" si="292"/>
        <v>0</v>
      </c>
      <c r="U9362" s="11">
        <f t="shared" si="293"/>
        <v>0</v>
      </c>
      <c r="Y9362" s="11">
        <f>IF(SUM(Tableau1[[#This Row],[Other access]:[Sci-hub access]])&gt;=1,1,0)</f>
        <v>0</v>
      </c>
      <c r="Z9362" s="12">
        <f>IF(OR(Tableau1[[#This Row],[Access R1 + S1+ T1 ]]&gt;=1,Tableau1[[#This Row],[Access V1 +W1 + X1]]&gt;=1),1,0)</f>
        <v>0</v>
      </c>
      <c r="AB9362" s="10" t="str">
        <f>Tableau1[[#This Row],[DOI]]</f>
        <v>doi: 10.1080/09273948.2017.1291841</v>
      </c>
      <c r="AC9362" s="13" t="str">
        <f>Tableau1[[#This Row],[Authors]]&amp;", "&amp;Tableau1[[#This Row],[Title]]&amp;" "&amp;Tableau1[[#This Row],[Journal]]&amp;". "&amp;Tableau1[[#This Row],[Year]]</f>
        <v>Goudot M, Groh M, Salah S, Monnet D, Blanche P, Brézin AP., Lymphocytic Meningitis in Patients with Sympathetic Ophthalmia. Ocul Immunol Inflamm. 2017</v>
      </c>
    </row>
    <row r="9363" spans="1:29" x14ac:dyDescent="0.3">
      <c r="A9363">
        <v>8752</v>
      </c>
      <c r="B9363" t="s">
        <v>11393</v>
      </c>
      <c r="C9363" t="s">
        <v>21578</v>
      </c>
      <c r="D9363" t="s">
        <v>31833</v>
      </c>
      <c r="E9363" t="s">
        <v>2471</v>
      </c>
      <c r="F9363" s="10"/>
      <c r="G9363">
        <v>2017</v>
      </c>
      <c r="J9363">
        <v>0.84652561947500782</v>
      </c>
      <c r="L9363" t="s">
        <v>43088</v>
      </c>
      <c r="M9363">
        <v>27848046</v>
      </c>
      <c r="Q9363" s="10"/>
      <c r="R9363" s="11">
        <f t="shared" si="292"/>
        <v>0</v>
      </c>
      <c r="U9363" s="11">
        <f t="shared" si="293"/>
        <v>0</v>
      </c>
      <c r="Y9363" s="11">
        <f>IF(SUM(Tableau1[[#This Row],[Other access]:[Sci-hub access]])&gt;=1,1,0)</f>
        <v>0</v>
      </c>
      <c r="Z9363" s="12">
        <f>IF(OR(Tableau1[[#This Row],[Access R1 + S1+ T1 ]]&gt;=1,Tableau1[[#This Row],[Access V1 +W1 + X1]]&gt;=1),1,0)</f>
        <v>0</v>
      </c>
      <c r="AB9363" s="10" t="str">
        <f>Tableau1[[#This Row],[DOI]]</f>
        <v>doi: 10.1007/s10792-016-0396-z</v>
      </c>
      <c r="AC9363" s="13" t="str">
        <f>Tableau1[[#This Row],[Authors]]&amp;", "&amp;Tableau1[[#This Row],[Title]]&amp;" "&amp;Tableau1[[#This Row],[Journal]]&amp;". "&amp;Tableau1[[#This Row],[Year]]</f>
        <v>Kan E, Alici Ö, Kan EK, Ayar A., Effects of alpha-lipoic acid on retinal ganglion cells, retinal thicknesses, and VEGF production in an experimental model of diabetes. Int Ophthalmol. 2017</v>
      </c>
    </row>
    <row r="9364" spans="1:29" x14ac:dyDescent="0.3">
      <c r="A9364">
        <v>10884</v>
      </c>
      <c r="B9364" t="s">
        <v>2369</v>
      </c>
      <c r="C9364" t="s">
        <v>2370</v>
      </c>
      <c r="D9364" t="s">
        <v>2371</v>
      </c>
      <c r="E9364" t="s">
        <v>2649</v>
      </c>
      <c r="F9364" s="10"/>
      <c r="G9364">
        <v>2017</v>
      </c>
      <c r="J9364">
        <v>0.84662469753659786</v>
      </c>
      <c r="L9364" t="s">
        <v>45128</v>
      </c>
      <c r="M9364">
        <v>26894930</v>
      </c>
      <c r="Q9364" s="10"/>
      <c r="R9364" s="11">
        <f t="shared" si="292"/>
        <v>0</v>
      </c>
      <c r="U9364" s="11">
        <f t="shared" si="293"/>
        <v>0</v>
      </c>
      <c r="Y9364" s="11">
        <f>IF(SUM(Tableau1[[#This Row],[Other access]:[Sci-hub access]])&gt;=1,1,0)</f>
        <v>0</v>
      </c>
      <c r="Z9364" s="12">
        <f>IF(OR(Tableau1[[#This Row],[Access R1 + S1+ T1 ]]&gt;=1,Tableau1[[#This Row],[Access V1 +W1 + X1]]&gt;=1),1,0)</f>
        <v>0</v>
      </c>
      <c r="AB9364" s="10" t="str">
        <f>Tableau1[[#This Row],[DOI]]</f>
        <v>doi: 10.1080/19338244.2016.1148005</v>
      </c>
      <c r="AC9364" s="13" t="str">
        <f>Tableau1[[#This Row],[Authors]]&amp;", "&amp;Tableau1[[#This Row],[Title]]&amp;" "&amp;Tableau1[[#This Row],[Journal]]&amp;". "&amp;Tableau1[[#This Row],[Year]]</f>
        <v>Siegel M., Self-perceived vision in farming, forestry, and fishing occupations. Arch Environ Occup Health. 2017</v>
      </c>
    </row>
    <row r="9365" spans="1:29" x14ac:dyDescent="0.3">
      <c r="A9365">
        <v>5021</v>
      </c>
      <c r="B9365" t="s">
        <v>8111</v>
      </c>
      <c r="C9365" t="s">
        <v>18338</v>
      </c>
      <c r="D9365" t="s">
        <v>28541</v>
      </c>
      <c r="E9365" t="s">
        <v>2448</v>
      </c>
      <c r="F9365" s="10"/>
      <c r="G9365">
        <v>2017</v>
      </c>
      <c r="J9365">
        <v>0.84675043525950444</v>
      </c>
      <c r="L9365" t="s">
        <v>39429</v>
      </c>
      <c r="M9365">
        <v>28382439</v>
      </c>
      <c r="Q9365" s="10"/>
      <c r="R9365" s="11">
        <f t="shared" si="292"/>
        <v>0</v>
      </c>
      <c r="U9365" s="11">
        <f t="shared" si="293"/>
        <v>0</v>
      </c>
      <c r="Y9365" s="11">
        <f>IF(SUM(Tableau1[[#This Row],[Other access]:[Sci-hub access]])&gt;=1,1,0)</f>
        <v>0</v>
      </c>
      <c r="Z9365" s="12">
        <f>IF(OR(Tableau1[[#This Row],[Access R1 + S1+ T1 ]]&gt;=1,Tableau1[[#This Row],[Access V1 +W1 + X1]]&gt;=1),1,0)</f>
        <v>0</v>
      </c>
      <c r="AB9365" s="10" t="str">
        <f>Tableau1[[#This Row],[DOI]]</f>
        <v>doi: 10.1007/s00417-017-3638-5</v>
      </c>
      <c r="AC9365" s="13" t="str">
        <f>Tableau1[[#This Row],[Authors]]&amp;", "&amp;Tableau1[[#This Row],[Title]]&amp;" "&amp;Tableau1[[#This Row],[Journal]]&amp;". "&amp;Tableau1[[#This Row],[Year]]</f>
        <v>Zou HL, Wang Y, Gang Q, Zhang Y, Sun Y., Plasma level of miR-93 is associated with higher risk to develop type 2 diabetic retinopathy. Graefes Arch Clin Exp Ophthalmol. 2017</v>
      </c>
    </row>
    <row r="9366" spans="1:29" ht="28.8" x14ac:dyDescent="0.3">
      <c r="A9366">
        <v>8950</v>
      </c>
      <c r="B9366" t="s">
        <v>11570</v>
      </c>
      <c r="C9366" t="s">
        <v>21751</v>
      </c>
      <c r="D9366" t="s">
        <v>32011</v>
      </c>
      <c r="E9366" t="s">
        <v>2438</v>
      </c>
      <c r="F9366" s="10"/>
      <c r="G9366">
        <v>2017</v>
      </c>
      <c r="J9366">
        <v>0.84679651928976285</v>
      </c>
      <c r="L9366" t="s">
        <v>43277</v>
      </c>
      <c r="M9366">
        <v>27793821</v>
      </c>
      <c r="Q9366" s="10"/>
      <c r="R9366" s="11">
        <f t="shared" si="292"/>
        <v>0</v>
      </c>
      <c r="U9366" s="11">
        <f t="shared" si="293"/>
        <v>0</v>
      </c>
      <c r="Y9366" s="11">
        <f>IF(SUM(Tableau1[[#This Row],[Other access]:[Sci-hub access]])&gt;=1,1,0)</f>
        <v>0</v>
      </c>
      <c r="Z9366" s="12">
        <f>IF(OR(Tableau1[[#This Row],[Access R1 + S1+ T1 ]]&gt;=1,Tableau1[[#This Row],[Access V1 +W1 + X1]]&gt;=1),1,0)</f>
        <v>0</v>
      </c>
      <c r="AB9366" s="10" t="str">
        <f>Tableau1[[#This Row],[DOI]]</f>
        <v>doi: 10.1136/bjophthalmol-2016-309237</v>
      </c>
      <c r="AC9366" s="13" t="str">
        <f>Tableau1[[#This Row],[Authors]]&amp;", "&amp;Tableau1[[#This Row],[Title]]&amp;" "&amp;Tableau1[[#This Row],[Journal]]&amp;". "&amp;Tableau1[[#This Row],[Year]]</f>
        <v>Mehta H, Müller S, Egan CA, Degli Esposti S, Tufail A, Sim DA, Holz FG, Browning AC, Amoaku WM, Charbel Issa P, Gillies MC., Natural history and effect of therapeutic interventions on subretinal fluid causing foveal detachment in macular telangiectasia type 2. Br J Ophthalmol. 2017</v>
      </c>
    </row>
    <row r="9367" spans="1:29" x14ac:dyDescent="0.3">
      <c r="A9367">
        <v>10961</v>
      </c>
      <c r="B9367" t="s">
        <v>2396</v>
      </c>
      <c r="C9367" t="s">
        <v>2397</v>
      </c>
      <c r="D9367" t="s">
        <v>2398</v>
      </c>
      <c r="E9367" t="s">
        <v>2557</v>
      </c>
      <c r="F9367" s="10"/>
      <c r="G9367">
        <v>2017</v>
      </c>
      <c r="J9367">
        <v>0.84688394739387773</v>
      </c>
      <c r="L9367" t="s">
        <v>45202</v>
      </c>
      <c r="M9367">
        <v>26783978</v>
      </c>
      <c r="Q9367" s="10"/>
      <c r="R9367" s="11">
        <f t="shared" si="292"/>
        <v>0</v>
      </c>
      <c r="U9367" s="11">
        <f t="shared" si="293"/>
        <v>0</v>
      </c>
      <c r="Y9367" s="11">
        <f>IF(SUM(Tableau1[[#This Row],[Other access]:[Sci-hub access]])&gt;=1,1,0)</f>
        <v>0</v>
      </c>
      <c r="Z9367" s="12">
        <f>IF(OR(Tableau1[[#This Row],[Access R1 + S1+ T1 ]]&gt;=1,Tableau1[[#This Row],[Access V1 +W1 + X1]]&gt;=1),1,0)</f>
        <v>0</v>
      </c>
      <c r="AB9367" s="10" t="str">
        <f>Tableau1[[#This Row],[DOI]]</f>
        <v>doi: 10.1097/ICL.0000000000000236</v>
      </c>
      <c r="AC9367" s="13" t="str">
        <f>Tableau1[[#This Row],[Authors]]&amp;", "&amp;Tableau1[[#This Row],[Title]]&amp;" "&amp;Tableau1[[#This Row],[Journal]]&amp;". "&amp;Tableau1[[#This Row],[Year]]</f>
        <v>Pinto-Fraga J, López-de la Rosa A, Blázquez Arauzo F, Urbano Rodríguez R, González-García MJ., Efficacy and Safety of 0.2% Hyaluronic Acid in the Management of Dry Eye Disease. Eye Contact Lens. 2017</v>
      </c>
    </row>
    <row r="9368" spans="1:29" x14ac:dyDescent="0.3">
      <c r="A9368">
        <v>9307</v>
      </c>
      <c r="B9368" t="s">
        <v>11886</v>
      </c>
      <c r="C9368" t="s">
        <v>22063</v>
      </c>
      <c r="D9368" t="s">
        <v>32330</v>
      </c>
      <c r="E9368" t="s">
        <v>2469</v>
      </c>
      <c r="F9368" s="10"/>
      <c r="G9368">
        <v>2017</v>
      </c>
      <c r="J9368">
        <v>0.84691142311411083</v>
      </c>
      <c r="L9368" t="s">
        <v>43604</v>
      </c>
      <c r="M9368">
        <v>27748628</v>
      </c>
      <c r="Q9368" s="10"/>
      <c r="R9368" s="11">
        <f t="shared" si="292"/>
        <v>0</v>
      </c>
      <c r="U9368" s="11">
        <f t="shared" si="293"/>
        <v>0</v>
      </c>
      <c r="Y9368" s="11">
        <f>IF(SUM(Tableau1[[#This Row],[Other access]:[Sci-hub access]])&gt;=1,1,0)</f>
        <v>0</v>
      </c>
      <c r="Z9368" s="12">
        <f>IF(OR(Tableau1[[#This Row],[Access R1 + S1+ T1 ]]&gt;=1,Tableau1[[#This Row],[Access V1 +W1 + X1]]&gt;=1),1,0)</f>
        <v>0</v>
      </c>
      <c r="AB9368" s="10" t="str">
        <f>Tableau1[[#This Row],[DOI]]</f>
        <v>doi: 10.1080/08820538.2016.1228404</v>
      </c>
      <c r="AC9368" s="13" t="str">
        <f>Tableau1[[#This Row],[Authors]]&amp;", "&amp;Tableau1[[#This Row],[Title]]&amp;" "&amp;Tableau1[[#This Row],[Journal]]&amp;". "&amp;Tableau1[[#This Row],[Year]]</f>
        <v>Huckfeldt RM, Comander J., Management of Cystoid Macular Edema in Retinitis Pigmentosa. Semin Ophthalmol. 2017</v>
      </c>
    </row>
    <row r="9369" spans="1:29" x14ac:dyDescent="0.3">
      <c r="A9369">
        <v>1407</v>
      </c>
      <c r="B9369" t="s">
        <v>4665</v>
      </c>
      <c r="C9369" t="s">
        <v>14916</v>
      </c>
      <c r="D9369" t="s">
        <v>25086</v>
      </c>
      <c r="E9369" t="s">
        <v>2549</v>
      </c>
      <c r="F9369" s="10"/>
      <c r="G9369">
        <v>2017</v>
      </c>
      <c r="J9369">
        <v>0.8469263834312396</v>
      </c>
      <c r="L9369" t="s">
        <v>35888</v>
      </c>
      <c r="M9369">
        <v>28954027</v>
      </c>
      <c r="Q9369" s="10"/>
      <c r="R9369" s="11">
        <f t="shared" si="292"/>
        <v>0</v>
      </c>
      <c r="U9369" s="11">
        <f t="shared" si="293"/>
        <v>0</v>
      </c>
      <c r="Y9369" s="11">
        <f>IF(SUM(Tableau1[[#This Row],[Other access]:[Sci-hub access]])&gt;=1,1,0)</f>
        <v>0</v>
      </c>
      <c r="Z9369" s="12">
        <f>IF(OR(Tableau1[[#This Row],[Access R1 + S1+ T1 ]]&gt;=1,Tableau1[[#This Row],[Access V1 +W1 + X1]]&gt;=1),1,0)</f>
        <v>0</v>
      </c>
      <c r="AB9369" s="10" t="str">
        <f>Tableau1[[#This Row],[DOI]]</f>
        <v>doi: 10.5935/0004-2749.20170061</v>
      </c>
      <c r="AC9369" s="13" t="str">
        <f>Tableau1[[#This Row],[Authors]]&amp;", "&amp;Tableau1[[#This Row],[Title]]&amp;" "&amp;Tableau1[[#This Row],[Journal]]&amp;". "&amp;Tableau1[[#This Row],[Year]]</f>
        <v>Lopes GJA, Casella AMB, Oguido AP, Matsuo T., Effects of topical and subconjunctival use of bevacizumab on corneal neovascularization in rabbits' eyes. Arq Bras Oftalmol. 2017</v>
      </c>
    </row>
    <row r="9370" spans="1:29" x14ac:dyDescent="0.3">
      <c r="A9370">
        <v>3454</v>
      </c>
      <c r="B9370" t="s">
        <v>6629</v>
      </c>
      <c r="C9370" t="s">
        <v>16871</v>
      </c>
      <c r="D9370" t="s">
        <v>27053</v>
      </c>
      <c r="E9370" t="s">
        <v>34138</v>
      </c>
      <c r="F9370" s="10"/>
      <c r="G9370">
        <v>2017</v>
      </c>
      <c r="J9370">
        <v>0.84698254345460089</v>
      </c>
      <c r="L9370" t="s">
        <v>37903</v>
      </c>
      <c r="M9370">
        <v>28585130</v>
      </c>
      <c r="Q9370" s="10"/>
      <c r="R9370" s="11">
        <f t="shared" si="292"/>
        <v>0</v>
      </c>
      <c r="U9370" s="11">
        <f t="shared" si="293"/>
        <v>0</v>
      </c>
      <c r="Y9370" s="11">
        <f>IF(SUM(Tableau1[[#This Row],[Other access]:[Sci-hub access]])&gt;=1,1,0)</f>
        <v>0</v>
      </c>
      <c r="Z9370" s="12">
        <f>IF(OR(Tableau1[[#This Row],[Access R1 + S1+ T1 ]]&gt;=1,Tableau1[[#This Row],[Access V1 +W1 + X1]]&gt;=1),1,0)</f>
        <v>0</v>
      </c>
      <c r="AB9370" s="10" t="str">
        <f>Tableau1[[#This Row],[DOI]]</f>
        <v>doi: 10.1007/s11596-017-1737-5</v>
      </c>
      <c r="AC9370" s="13" t="str">
        <f>Tableau1[[#This Row],[Authors]]&amp;", "&amp;Tableau1[[#This Row],[Title]]&amp;" "&amp;Tableau1[[#This Row],[Journal]]&amp;". "&amp;Tableau1[[#This Row],[Year]]</f>
        <v>Unmar Y, Zafar MI, Gao F., Factors associated with peripheral neuropathy in type 2 diabetes: Subclinical versus confirmed neuropathy. J Huazhong Univ Sci Technolog Med Sci. 2017</v>
      </c>
    </row>
    <row r="9371" spans="1:29" x14ac:dyDescent="0.3">
      <c r="A9371">
        <v>8651</v>
      </c>
      <c r="B9371" t="s">
        <v>11310</v>
      </c>
      <c r="C9371" t="s">
        <v>21494</v>
      </c>
      <c r="D9371" t="s">
        <v>31749</v>
      </c>
      <c r="E9371" t="s">
        <v>2495</v>
      </c>
      <c r="F9371" s="10"/>
      <c r="G9371">
        <v>2017</v>
      </c>
      <c r="J9371">
        <v>0.84698498104090791</v>
      </c>
      <c r="L9371" t="s">
        <v>42987</v>
      </c>
      <c r="M9371">
        <v>27870779</v>
      </c>
      <c r="Q9371" s="10"/>
      <c r="R9371" s="11">
        <f t="shared" si="292"/>
        <v>0</v>
      </c>
      <c r="U9371" s="11">
        <f t="shared" si="293"/>
        <v>0</v>
      </c>
      <c r="Y9371" s="11">
        <f>IF(SUM(Tableau1[[#This Row],[Other access]:[Sci-hub access]])&gt;=1,1,0)</f>
        <v>0</v>
      </c>
      <c r="Z9371" s="12">
        <f>IF(OR(Tableau1[[#This Row],[Access R1 + S1+ T1 ]]&gt;=1,Tableau1[[#This Row],[Access V1 +W1 + X1]]&gt;=1),1,0)</f>
        <v>0</v>
      </c>
      <c r="AB9371" s="10" t="str">
        <f>Tableau1[[#This Row],[DOI]]</f>
        <v>doi: 10.1097/OPX.0000000000001023</v>
      </c>
      <c r="AC9371" s="13" t="str">
        <f>Tableau1[[#This Row],[Authors]]&amp;", "&amp;Tableau1[[#This Row],[Title]]&amp;" "&amp;Tableau1[[#This Row],[Journal]]&amp;". "&amp;Tableau1[[#This Row],[Year]]</f>
        <v>Kwok PW, Kam KW, Jhanji V, Young AL., Painless Acanthamoeba Keratitis with Normal Vision. Optom Vis Sci. 2017</v>
      </c>
    </row>
    <row r="9372" spans="1:29" x14ac:dyDescent="0.3">
      <c r="A9372">
        <v>8852</v>
      </c>
      <c r="B9372" t="s">
        <v>11479</v>
      </c>
      <c r="C9372" t="s">
        <v>21663</v>
      </c>
      <c r="D9372" t="s">
        <v>31919</v>
      </c>
      <c r="E9372" t="s">
        <v>2457</v>
      </c>
      <c r="F9372" s="10"/>
      <c r="G9372">
        <v>2017</v>
      </c>
      <c r="J9372">
        <v>0.84702852968547782</v>
      </c>
      <c r="L9372" t="s">
        <v>43186</v>
      </c>
      <c r="M9372">
        <v>27824724</v>
      </c>
      <c r="Q9372" s="10"/>
      <c r="R9372" s="11">
        <f t="shared" si="292"/>
        <v>0</v>
      </c>
      <c r="U9372" s="11">
        <f t="shared" si="293"/>
        <v>0</v>
      </c>
      <c r="Y9372" s="11">
        <f>IF(SUM(Tableau1[[#This Row],[Other access]:[Sci-hub access]])&gt;=1,1,0)</f>
        <v>0</v>
      </c>
      <c r="Z9372" s="12">
        <f>IF(OR(Tableau1[[#This Row],[Access R1 + S1+ T1 ]]&gt;=1,Tableau1[[#This Row],[Access V1 +W1 + X1]]&gt;=1),1,0)</f>
        <v>0</v>
      </c>
      <c r="AB9372" s="10" t="str">
        <f>Tableau1[[#This Row],[DOI]]</f>
        <v>doi: 10.1097/ICB.0000000000000467</v>
      </c>
      <c r="AC9372" s="13" t="str">
        <f>Tableau1[[#This Row],[Authors]]&amp;", "&amp;Tableau1[[#This Row],[Title]]&amp;" "&amp;Tableau1[[#This Row],[Journal]]&amp;". "&amp;Tableau1[[#This Row],[Year]]</f>
        <v>Barile GR, Harmon SA., MULTIPLE EVANESCENT WHITE DOT SYNDROME WITH CENTRAL VISUAL LOSS. Retin Cases Brief Rep. 2017</v>
      </c>
    </row>
    <row r="9373" spans="1:29" x14ac:dyDescent="0.3">
      <c r="A9373">
        <v>5002</v>
      </c>
      <c r="B9373" t="s">
        <v>8093</v>
      </c>
      <c r="C9373" t="s">
        <v>18321</v>
      </c>
      <c r="D9373" t="s">
        <v>28523</v>
      </c>
      <c r="E9373" t="s">
        <v>2443</v>
      </c>
      <c r="F9373" s="10"/>
      <c r="G9373">
        <v>2017</v>
      </c>
      <c r="J9373">
        <v>0.84704378755632692</v>
      </c>
      <c r="L9373" t="s">
        <v>39410</v>
      </c>
      <c r="M9373">
        <v>28384714</v>
      </c>
      <c r="Q9373" s="10"/>
      <c r="R9373" s="11">
        <f t="shared" si="292"/>
        <v>0</v>
      </c>
      <c r="U9373" s="11">
        <f t="shared" si="293"/>
        <v>0</v>
      </c>
      <c r="Y9373" s="11">
        <f>IF(SUM(Tableau1[[#This Row],[Other access]:[Sci-hub access]])&gt;=1,1,0)</f>
        <v>0</v>
      </c>
      <c r="Z9373" s="12">
        <f>IF(OR(Tableau1[[#This Row],[Access R1 + S1+ T1 ]]&gt;=1,Tableau1[[#This Row],[Access V1 +W1 + X1]]&gt;=1),1,0)</f>
        <v>0</v>
      </c>
      <c r="AB9373" s="10" t="str">
        <f>Tableau1[[#This Row],[DOI]]</f>
        <v>doi: 10.1167/iovs.16-20718</v>
      </c>
      <c r="AC9373" s="13" t="str">
        <f>Tableau1[[#This Row],[Authors]]&amp;", "&amp;Tableau1[[#This Row],[Title]]&amp;" "&amp;Tableau1[[#This Row],[Journal]]&amp;". "&amp;Tableau1[[#This Row],[Year]]</f>
        <v>Müller B, Wagner F, Lorenz B, Stieger K., Organotypic Cultures of Adult Mouse Retina: Morphologic Changes and Gene Expression. Invest Ophthalmol Vis Sci. 2017</v>
      </c>
    </row>
    <row r="9374" spans="1:29" x14ac:dyDescent="0.3">
      <c r="A9374">
        <v>169</v>
      </c>
      <c r="B9374" t="s">
        <v>3432</v>
      </c>
      <c r="C9374" t="s">
        <v>13693</v>
      </c>
      <c r="D9374" t="s">
        <v>23852</v>
      </c>
      <c r="E9374" t="s">
        <v>2562</v>
      </c>
      <c r="F9374" s="10"/>
      <c r="G9374">
        <v>2018</v>
      </c>
      <c r="J9374">
        <v>0.84724643329247651</v>
      </c>
      <c r="L9374" t="s">
        <v>34685</v>
      </c>
      <c r="M9374">
        <v>29376234</v>
      </c>
      <c r="Q9374" s="10"/>
      <c r="R9374" s="11">
        <f t="shared" si="292"/>
        <v>0</v>
      </c>
      <c r="U9374" s="11">
        <f t="shared" si="293"/>
        <v>0</v>
      </c>
      <c r="Y9374" s="11">
        <f>IF(SUM(Tableau1[[#This Row],[Other access]:[Sci-hub access]])&gt;=1,1,0)</f>
        <v>0</v>
      </c>
      <c r="Z9374" s="12">
        <f>IF(OR(Tableau1[[#This Row],[Access R1 + S1+ T1 ]]&gt;=1,Tableau1[[#This Row],[Access V1 +W1 + X1]]&gt;=1),1,0)</f>
        <v>0</v>
      </c>
      <c r="AB9374" s="10" t="str">
        <f>Tableau1[[#This Row],[DOI]]</f>
        <v>doi: 10.22608/APO.2017504</v>
      </c>
      <c r="AC9374" s="13" t="str">
        <f>Tableau1[[#This Row],[Authors]]&amp;", "&amp;Tableau1[[#This Row],[Title]]&amp;" "&amp;Tableau1[[#This Row],[Journal]]&amp;". "&amp;Tableau1[[#This Row],[Year]]</f>
        <v>Acón D, Wu L., Multimodal Imaging in Diabetic Macular Edema. Asia Pac J Ophthalmol (Phila). 2018</v>
      </c>
    </row>
    <row r="9375" spans="1:29" x14ac:dyDescent="0.3">
      <c r="A9375">
        <v>6277</v>
      </c>
      <c r="B9375" t="s">
        <v>9233</v>
      </c>
      <c r="C9375" t="s">
        <v>19444</v>
      </c>
      <c r="D9375" t="s">
        <v>29664</v>
      </c>
      <c r="E9375" t="s">
        <v>34308</v>
      </c>
      <c r="F9375" s="10"/>
      <c r="G9375">
        <v>2017</v>
      </c>
      <c r="J9375">
        <v>0.84729126814241018</v>
      </c>
      <c r="L9375" t="s">
        <v>40647</v>
      </c>
      <c r="M9375">
        <v>28233432</v>
      </c>
      <c r="Q9375" s="10"/>
      <c r="R9375" s="11">
        <f t="shared" si="292"/>
        <v>0</v>
      </c>
      <c r="U9375" s="11">
        <f t="shared" si="293"/>
        <v>0</v>
      </c>
      <c r="Y9375" s="11">
        <f>IF(SUM(Tableau1[[#This Row],[Other access]:[Sci-hub access]])&gt;=1,1,0)</f>
        <v>0</v>
      </c>
      <c r="Z9375" s="12">
        <f>IF(OR(Tableau1[[#This Row],[Access R1 + S1+ T1 ]]&gt;=1,Tableau1[[#This Row],[Access V1 +W1 + X1]]&gt;=1),1,0)</f>
        <v>0</v>
      </c>
      <c r="AB9375" s="10" t="str">
        <f>Tableau1[[#This Row],[DOI]]</f>
        <v>doi: 10.1002/ar.23583</v>
      </c>
      <c r="AC9375" s="13" t="str">
        <f>Tableau1[[#This Row],[Authors]]&amp;", "&amp;Tableau1[[#This Row],[Title]]&amp;" "&amp;Tableau1[[#This Row],[Journal]]&amp;". "&amp;Tableau1[[#This Row],[Year]]</f>
        <v>Wang G, Li N, Lv X, Ahmed N, Li X, Liu H, Ma J, Zhang Y., Triptolide Suppresses Alkali Burn-Induced Corneal Angiogenesis Along with a Downregulation of VEGFA and VEGFC Expression. Anat Rec (Hoboken). 2017</v>
      </c>
    </row>
    <row r="9376" spans="1:29" x14ac:dyDescent="0.3">
      <c r="A9376">
        <v>4436</v>
      </c>
      <c r="B9376" t="s">
        <v>7562</v>
      </c>
      <c r="C9376" t="s">
        <v>17798</v>
      </c>
      <c r="D9376" t="s">
        <v>27991</v>
      </c>
      <c r="E9376" t="s">
        <v>2486</v>
      </c>
      <c r="F9376" s="10"/>
      <c r="G9376">
        <v>2017</v>
      </c>
      <c r="J9376">
        <v>0.84737410556724402</v>
      </c>
      <c r="L9376" t="s">
        <v>38858</v>
      </c>
      <c r="M9376">
        <v>28444837</v>
      </c>
      <c r="Q9376" s="10"/>
      <c r="R9376" s="11">
        <f t="shared" si="292"/>
        <v>0</v>
      </c>
      <c r="U9376" s="11">
        <f t="shared" si="293"/>
        <v>0</v>
      </c>
      <c r="Y9376" s="11">
        <f>IF(SUM(Tableau1[[#This Row],[Other access]:[Sci-hub access]])&gt;=1,1,0)</f>
        <v>0</v>
      </c>
      <c r="Z9376" s="12">
        <f>IF(OR(Tableau1[[#This Row],[Access R1 + S1+ T1 ]]&gt;=1,Tableau1[[#This Row],[Access V1 +W1 + X1]]&gt;=1),1,0)</f>
        <v>0</v>
      </c>
      <c r="AB9376" s="10" t="str">
        <f>Tableau1[[#This Row],[DOI]]</f>
        <v>doi: 10.1111/aos.13449</v>
      </c>
      <c r="AC9376" s="13" t="str">
        <f>Tableau1[[#This Row],[Authors]]&amp;", "&amp;Tableau1[[#This Row],[Title]]&amp;" "&amp;Tableau1[[#This Row],[Journal]]&amp;". "&amp;Tableau1[[#This Row],[Year]]</f>
        <v>Larsen MB, Henriksen JE, Grauslund J, Peto T., Prevalence and risk factors for diabetic retinopathy in 17 152 patients from the island of Funen, Denmark. Acta Ophthalmol. 2017</v>
      </c>
    </row>
    <row r="9377" spans="1:29" x14ac:dyDescent="0.3">
      <c r="A9377">
        <v>4235</v>
      </c>
      <c r="B9377" t="s">
        <v>7371</v>
      </c>
      <c r="C9377" t="s">
        <v>17607</v>
      </c>
      <c r="D9377" t="s">
        <v>27799</v>
      </c>
      <c r="E9377" t="s">
        <v>2835</v>
      </c>
      <c r="F9377" s="10"/>
      <c r="G9377">
        <v>2017</v>
      </c>
      <c r="J9377">
        <v>0.8474188761967637</v>
      </c>
      <c r="L9377" t="s">
        <v>38666</v>
      </c>
      <c r="M9377">
        <v>28467809</v>
      </c>
      <c r="Q9377" s="10"/>
      <c r="R9377" s="11">
        <f t="shared" si="292"/>
        <v>0</v>
      </c>
      <c r="U9377" s="11">
        <f t="shared" si="293"/>
        <v>0</v>
      </c>
      <c r="Y9377" s="11">
        <f>IF(SUM(Tableau1[[#This Row],[Other access]:[Sci-hub access]])&gt;=1,1,0)</f>
        <v>0</v>
      </c>
      <c r="Z9377" s="12">
        <f>IF(OR(Tableau1[[#This Row],[Access R1 + S1+ T1 ]]&gt;=1,Tableau1[[#This Row],[Access V1 +W1 + X1]]&gt;=1),1,0)</f>
        <v>0</v>
      </c>
      <c r="AB9377" s="10" t="str">
        <f>Tableau1[[#This Row],[DOI]]</f>
        <v>doi: 10.18632/oncotarget.17078</v>
      </c>
      <c r="AC9377" s="13" t="str">
        <f>Tableau1[[#This Row],[Authors]]&amp;", "&amp;Tableau1[[#This Row],[Title]]&amp;" "&amp;Tableau1[[#This Row],[Journal]]&amp;". "&amp;Tableau1[[#This Row],[Year]]</f>
        <v>Kan G, He H, Zhao Q, Li X, Li M, Yang H, Kim JK., Functional dissection of the role of UHRF1 in the regulation of retinoblastoma methylome. Oncotarget. 2017</v>
      </c>
    </row>
    <row r="9378" spans="1:29" x14ac:dyDescent="0.3">
      <c r="A9378">
        <v>2239</v>
      </c>
      <c r="B9378" t="s">
        <v>5471</v>
      </c>
      <c r="C9378" t="s">
        <v>15716</v>
      </c>
      <c r="D9378" t="s">
        <v>25893</v>
      </c>
      <c r="E9378" t="s">
        <v>2468</v>
      </c>
      <c r="F9378" s="10"/>
      <c r="G9378">
        <v>2017</v>
      </c>
      <c r="J9378">
        <v>0.84742645274672102</v>
      </c>
      <c r="L9378" t="s">
        <v>36707</v>
      </c>
      <c r="M9378">
        <v>28787290</v>
      </c>
      <c r="Q9378" s="10"/>
      <c r="R9378" s="11">
        <f t="shared" si="292"/>
        <v>0</v>
      </c>
      <c r="U9378" s="11">
        <f t="shared" si="293"/>
        <v>0</v>
      </c>
      <c r="Y9378" s="11">
        <f>IF(SUM(Tableau1[[#This Row],[Other access]:[Sci-hub access]])&gt;=1,1,0)</f>
        <v>0</v>
      </c>
      <c r="Z9378" s="12">
        <f>IF(OR(Tableau1[[#This Row],[Access R1 + S1+ T1 ]]&gt;=1,Tableau1[[#This Row],[Access V1 +W1 + X1]]&gt;=1),1,0)</f>
        <v>0</v>
      </c>
      <c r="AB9378" s="10" t="str">
        <f>Tableau1[[#This Row],[DOI]]</f>
        <v>doi: 10.1097/IJG.0000000000000728</v>
      </c>
      <c r="AC9378" s="13" t="str">
        <f>Tableau1[[#This Row],[Authors]]&amp;", "&amp;Tableau1[[#This Row],[Title]]&amp;" "&amp;Tableau1[[#This Row],[Journal]]&amp;". "&amp;Tableau1[[#This Row],[Year]]</f>
        <v>Kim YW, Jeoung JW, Kim YK, Park KH., Clinical Implications of In Vivo Lamina Cribrosa Imaging in Glaucoma. J Glaucoma. 2017</v>
      </c>
    </row>
    <row r="9379" spans="1:29" x14ac:dyDescent="0.3">
      <c r="A9379">
        <v>4406</v>
      </c>
      <c r="B9379" t="s">
        <v>7533</v>
      </c>
      <c r="C9379" t="s">
        <v>17769</v>
      </c>
      <c r="D9379" t="s">
        <v>27962</v>
      </c>
      <c r="E9379" t="s">
        <v>34193</v>
      </c>
      <c r="F9379" s="10"/>
      <c r="G9379">
        <v>2017</v>
      </c>
      <c r="J9379">
        <v>0.84766901259536975</v>
      </c>
      <c r="L9379" t="e">
        <v>#VALUE!</v>
      </c>
      <c r="M9379">
        <v>28446860</v>
      </c>
      <c r="Q9379" s="10"/>
      <c r="R9379" s="11">
        <f t="shared" si="292"/>
        <v>0</v>
      </c>
      <c r="U9379" s="11">
        <f t="shared" si="293"/>
        <v>0</v>
      </c>
      <c r="Y9379" s="11">
        <f>IF(SUM(Tableau1[[#This Row],[Other access]:[Sci-hub access]])&gt;=1,1,0)</f>
        <v>0</v>
      </c>
      <c r="Z9379" s="12">
        <f>IF(OR(Tableau1[[#This Row],[Access R1 + S1+ T1 ]]&gt;=1,Tableau1[[#This Row],[Access V1 +W1 + X1]]&gt;=1),1,0)</f>
        <v>0</v>
      </c>
      <c r="AB9379" s="10" t="e">
        <f>Tableau1[[#This Row],[DOI]]</f>
        <v>#VALUE!</v>
      </c>
      <c r="AC9379" s="13" t="str">
        <f>Tableau1[[#This Row],[Authors]]&amp;", "&amp;Tableau1[[#This Row],[Title]]&amp;" "&amp;Tableau1[[#This Row],[Journal]]&amp;". "&amp;Tableau1[[#This Row],[Year]]</f>
        <v>Shao YC, Liou JC, Kuo CY, Tsai YS, Lin EC, Hsieh CJ, Lin SP, Chen BY., UVB promotes the initiation of uveitic inflammatory injury in vivo and is attenuated by UV-blocking protection. Mol Vis. 2017</v>
      </c>
    </row>
    <row r="9380" spans="1:29" x14ac:dyDescent="0.3">
      <c r="A9380">
        <v>2014</v>
      </c>
      <c r="B9380" t="s">
        <v>5253</v>
      </c>
      <c r="C9380" t="s">
        <v>15499</v>
      </c>
      <c r="D9380" t="s">
        <v>25675</v>
      </c>
      <c r="E9380" t="s">
        <v>2549</v>
      </c>
      <c r="F9380" s="10"/>
      <c r="G9380">
        <v>2017</v>
      </c>
      <c r="J9380">
        <v>0.84790073254984355</v>
      </c>
      <c r="L9380" t="s">
        <v>36485</v>
      </c>
      <c r="M9380">
        <v>28832729</v>
      </c>
      <c r="Q9380" s="10"/>
      <c r="R9380" s="11">
        <f t="shared" si="292"/>
        <v>0</v>
      </c>
      <c r="U9380" s="11">
        <f t="shared" si="293"/>
        <v>0</v>
      </c>
      <c r="Y9380" s="11">
        <f>IF(SUM(Tableau1[[#This Row],[Other access]:[Sci-hub access]])&gt;=1,1,0)</f>
        <v>0</v>
      </c>
      <c r="Z9380" s="12">
        <f>IF(OR(Tableau1[[#This Row],[Access R1 + S1+ T1 ]]&gt;=1,Tableau1[[#This Row],[Access V1 +W1 + X1]]&gt;=1),1,0)</f>
        <v>0</v>
      </c>
      <c r="AB9380" s="10" t="str">
        <f>Tableau1[[#This Row],[DOI]]</f>
        <v>doi: 10.5935/0004-2749.20170041</v>
      </c>
      <c r="AC9380" s="13" t="str">
        <f>Tableau1[[#This Row],[Authors]]&amp;", "&amp;Tableau1[[#This Row],[Title]]&amp;" "&amp;Tableau1[[#This Row],[Journal]]&amp;". "&amp;Tableau1[[#This Row],[Year]]</f>
        <v>Ozdemir ES, Burcu A, Akkaya ZY, Ornek F., The reasons for evisceration after penetrating keratoplasty between 1995 and 2015. Arq Bras Oftalmol. 2017</v>
      </c>
    </row>
    <row r="9381" spans="1:29" ht="28.8" x14ac:dyDescent="0.3">
      <c r="A9381">
        <v>5558</v>
      </c>
      <c r="B9381" t="s">
        <v>644</v>
      </c>
      <c r="C9381" t="s">
        <v>18820</v>
      </c>
      <c r="D9381" t="s">
        <v>645</v>
      </c>
      <c r="E9381" t="s">
        <v>2450</v>
      </c>
      <c r="F9381" s="10"/>
      <c r="G9381">
        <v>2017</v>
      </c>
      <c r="J9381">
        <v>0.84794254439884331</v>
      </c>
      <c r="L9381" t="s">
        <v>39945</v>
      </c>
      <c r="M9381">
        <v>28320183</v>
      </c>
      <c r="Q9381" s="10"/>
      <c r="R9381" s="11">
        <f t="shared" si="292"/>
        <v>0</v>
      </c>
      <c r="U9381" s="11">
        <f t="shared" si="293"/>
        <v>0</v>
      </c>
      <c r="Y9381" s="11">
        <f>IF(SUM(Tableau1[[#This Row],[Other access]:[Sci-hub access]])&gt;=1,1,0)</f>
        <v>0</v>
      </c>
      <c r="Z9381" s="12">
        <f>IF(OR(Tableau1[[#This Row],[Access R1 + S1+ T1 ]]&gt;=1,Tableau1[[#This Row],[Access V1 +W1 + X1]]&gt;=1),1,0)</f>
        <v>0</v>
      </c>
      <c r="AB9381" s="10" t="str">
        <f>Tableau1[[#This Row],[DOI]]</f>
        <v>doi: 10.1016/j.jns.2016.12.044</v>
      </c>
      <c r="AC9381" s="13" t="str">
        <f>Tableau1[[#This Row],[Authors]]&amp;", "&amp;Tableau1[[#This Row],[Title]]&amp;" "&amp;Tableau1[[#This Row],[Journal]]&amp;". "&amp;Tableau1[[#This Row],[Year]]</f>
        <v>Khalilpour S, Latifi S, Behnammanesh G, Majid AMSA, Majid ASA, Tamayol A., Ischemic optic neuropathy as a model of neurodegenerative disorder: A review of pathogenic mechanism of axonal degeneration and the role of neuroprotection. J Neurol Sci. 2017</v>
      </c>
    </row>
    <row r="9382" spans="1:29" x14ac:dyDescent="0.3">
      <c r="A9382">
        <v>5784</v>
      </c>
      <c r="B9382" t="s">
        <v>8807</v>
      </c>
      <c r="C9382" t="s">
        <v>19024</v>
      </c>
      <c r="D9382" t="s">
        <v>29237</v>
      </c>
      <c r="E9382" t="s">
        <v>2695</v>
      </c>
      <c r="F9382" s="10"/>
      <c r="G9382">
        <v>2017</v>
      </c>
      <c r="J9382">
        <v>0.84805155884401806</v>
      </c>
      <c r="L9382" t="s">
        <v>40166</v>
      </c>
      <c r="M9382">
        <v>28285460</v>
      </c>
      <c r="Q9382" s="10"/>
      <c r="R9382" s="11">
        <f t="shared" si="292"/>
        <v>0</v>
      </c>
      <c r="U9382" s="11">
        <f t="shared" si="293"/>
        <v>0</v>
      </c>
      <c r="Y9382" s="11">
        <f>IF(SUM(Tableau1[[#This Row],[Other access]:[Sci-hub access]])&gt;=1,1,0)</f>
        <v>0</v>
      </c>
      <c r="Z9382" s="12">
        <f>IF(OR(Tableau1[[#This Row],[Access R1 + S1+ T1 ]]&gt;=1,Tableau1[[#This Row],[Access V1 +W1 + X1]]&gt;=1),1,0)</f>
        <v>0</v>
      </c>
      <c r="AB9382" s="10" t="str">
        <f>Tableau1[[#This Row],[DOI]]</f>
        <v>doi: 10.1007/s10916-017-0719-2</v>
      </c>
      <c r="AC9382" s="13" t="str">
        <f>Tableau1[[#This Row],[Authors]]&amp;", "&amp;Tableau1[[#This Row],[Title]]&amp;" "&amp;Tableau1[[#This Row],[Journal]]&amp;". "&amp;Tableau1[[#This Row],[Year]]</f>
        <v>L Srinidhi C, Aparna P, Rajan J., Recent Advancements in Retinal Vessel Segmentation. J Med Syst. 2017</v>
      </c>
    </row>
    <row r="9383" spans="1:29" x14ac:dyDescent="0.3">
      <c r="A9383">
        <v>5702</v>
      </c>
      <c r="B9383" t="s">
        <v>8733</v>
      </c>
      <c r="C9383" t="s">
        <v>18952</v>
      </c>
      <c r="D9383" t="s">
        <v>29163</v>
      </c>
      <c r="E9383" t="s">
        <v>2485</v>
      </c>
      <c r="F9383" s="10"/>
      <c r="G9383">
        <v>2017</v>
      </c>
      <c r="J9383">
        <v>0.84815956642940704</v>
      </c>
      <c r="L9383" t="s">
        <v>40085</v>
      </c>
      <c r="M9383">
        <v>28296617</v>
      </c>
      <c r="Q9383" s="10"/>
      <c r="R9383" s="11">
        <f t="shared" si="292"/>
        <v>0</v>
      </c>
      <c r="U9383" s="11">
        <f t="shared" si="293"/>
        <v>0</v>
      </c>
      <c r="Y9383" s="11">
        <f>IF(SUM(Tableau1[[#This Row],[Other access]:[Sci-hub access]])&gt;=1,1,0)</f>
        <v>0</v>
      </c>
      <c r="Z9383" s="12">
        <f>IF(OR(Tableau1[[#This Row],[Access R1 + S1+ T1 ]]&gt;=1,Tableau1[[#This Row],[Access V1 +W1 + X1]]&gt;=1),1,0)</f>
        <v>0</v>
      </c>
      <c r="AB9383" s="10" t="str">
        <f>Tableau1[[#This Row],[DOI]]</f>
        <v>doi: 10.1056/NEJMoa1609583</v>
      </c>
      <c r="AC9383" s="13" t="str">
        <f>Tableau1[[#This Row],[Authors]]&amp;", "&amp;Tableau1[[#This Row],[Title]]&amp;" "&amp;Tableau1[[#This Row],[Journal]]&amp;". "&amp;Tableau1[[#This Row],[Year]]</f>
        <v>Kuriyan AE, Albini TA, Townsend JH, Rodriguez M, Pandya HK, Leonard RE 2nd, Parrott MB, Rosenfeld PJ, Flynn HW Jr, Goldberg JL., Vision Loss after Intravitreal Injection of Autologous "Stem Cells" for AMD. N Engl J Med. 2017</v>
      </c>
    </row>
    <row r="9384" spans="1:29" x14ac:dyDescent="0.3">
      <c r="A9384">
        <v>7490</v>
      </c>
      <c r="B9384" t="s">
        <v>10291</v>
      </c>
      <c r="C9384" t="s">
        <v>20493</v>
      </c>
      <c r="D9384" t="s">
        <v>30726</v>
      </c>
      <c r="E9384" t="s">
        <v>34170</v>
      </c>
      <c r="F9384" s="10"/>
      <c r="G9384">
        <v>2017</v>
      </c>
      <c r="J9384">
        <v>0.84821221928251833</v>
      </c>
      <c r="L9384" t="s">
        <v>41845</v>
      </c>
      <c r="M9384">
        <v>28087387</v>
      </c>
      <c r="Q9384" s="10"/>
      <c r="R9384" s="11">
        <f t="shared" si="292"/>
        <v>0</v>
      </c>
      <c r="U9384" s="11">
        <f t="shared" si="293"/>
        <v>0</v>
      </c>
      <c r="Y9384" s="11">
        <f>IF(SUM(Tableau1[[#This Row],[Other access]:[Sci-hub access]])&gt;=1,1,0)</f>
        <v>0</v>
      </c>
      <c r="Z9384" s="12">
        <f>IF(OR(Tableau1[[#This Row],[Access R1 + S1+ T1 ]]&gt;=1,Tableau1[[#This Row],[Access V1 +W1 + X1]]&gt;=1),1,0)</f>
        <v>0</v>
      </c>
      <c r="AB9384" s="10" t="str">
        <f>Tableau1[[#This Row],[DOI]]</f>
        <v>doi: 10.1016/j.mce.2017.01.014</v>
      </c>
      <c r="AC9384" s="13" t="str">
        <f>Tableau1[[#This Row],[Authors]]&amp;", "&amp;Tableau1[[#This Row],[Title]]&amp;" "&amp;Tableau1[[#This Row],[Journal]]&amp;". "&amp;Tableau1[[#This Row],[Year]]</f>
        <v>Tang F, Chen X, Mao Y, Wan S, Ai S, Yang H, Liu G, Zou Y, Lin M, Dan L., Orbital fibroblasts of Graves' orbitopathy stimulated with proinflammatory cytokines promote B cell survival by secreting BAFF. Mol Cell Endocrinol. 2017</v>
      </c>
    </row>
    <row r="9385" spans="1:29" x14ac:dyDescent="0.3">
      <c r="A9385">
        <v>9618</v>
      </c>
      <c r="B9385" t="s">
        <v>12171</v>
      </c>
      <c r="C9385" t="s">
        <v>22346</v>
      </c>
      <c r="D9385" t="s">
        <v>32619</v>
      </c>
      <c r="E9385" t="s">
        <v>2468</v>
      </c>
      <c r="F9385" s="10"/>
      <c r="G9385">
        <v>2017</v>
      </c>
      <c r="J9385">
        <v>0.84823414264649033</v>
      </c>
      <c r="L9385" t="s">
        <v>43889</v>
      </c>
      <c r="M9385">
        <v>27636596</v>
      </c>
      <c r="Q9385" s="10"/>
      <c r="R9385" s="11">
        <f t="shared" si="292"/>
        <v>0</v>
      </c>
      <c r="U9385" s="11">
        <f t="shared" si="293"/>
        <v>0</v>
      </c>
      <c r="Y9385" s="11">
        <f>IF(SUM(Tableau1[[#This Row],[Other access]:[Sci-hub access]])&gt;=1,1,0)</f>
        <v>0</v>
      </c>
      <c r="Z9385" s="12">
        <f>IF(OR(Tableau1[[#This Row],[Access R1 + S1+ T1 ]]&gt;=1,Tableau1[[#This Row],[Access V1 +W1 + X1]]&gt;=1),1,0)</f>
        <v>0</v>
      </c>
      <c r="AB9385" s="10" t="str">
        <f>Tableau1[[#This Row],[DOI]]</f>
        <v>doi: 10.1097/IJG.0000000000000541</v>
      </c>
      <c r="AC9385" s="13" t="str">
        <f>Tableau1[[#This Row],[Authors]]&amp;", "&amp;Tableau1[[#This Row],[Title]]&amp;" "&amp;Tableau1[[#This Row],[Journal]]&amp;". "&amp;Tableau1[[#This Row],[Year]]</f>
        <v>Rao A, Padhy D, Mudunuri H, Roy AK, Sarangi SP, Das G., Central Field Index Versus Visual Field Index for Central Visual Function in Stable Glaucoma. J Glaucoma. 2017</v>
      </c>
    </row>
    <row r="9386" spans="1:29" x14ac:dyDescent="0.3">
      <c r="A9386">
        <v>10354</v>
      </c>
      <c r="B9386" t="s">
        <v>12850</v>
      </c>
      <c r="C9386" t="s">
        <v>23017</v>
      </c>
      <c r="D9386" t="s">
        <v>33303</v>
      </c>
      <c r="E9386" t="s">
        <v>2912</v>
      </c>
      <c r="F9386" s="10"/>
      <c r="G9386">
        <v>2017</v>
      </c>
      <c r="J9386">
        <v>0.84829855506845808</v>
      </c>
      <c r="L9386" t="s">
        <v>44605</v>
      </c>
      <c r="M9386">
        <v>27362756</v>
      </c>
      <c r="Q9386" s="10"/>
      <c r="R9386" s="11">
        <f t="shared" si="292"/>
        <v>0</v>
      </c>
      <c r="U9386" s="11">
        <f t="shared" si="293"/>
        <v>0</v>
      </c>
      <c r="Y9386" s="11">
        <f>IF(SUM(Tableau1[[#This Row],[Other access]:[Sci-hub access]])&gt;=1,1,0)</f>
        <v>0</v>
      </c>
      <c r="Z9386" s="12">
        <f>IF(OR(Tableau1[[#This Row],[Access R1 + S1+ T1 ]]&gt;=1,Tableau1[[#This Row],[Access V1 +W1 + X1]]&gt;=1),1,0)</f>
        <v>0</v>
      </c>
      <c r="AB9386" s="10" t="str">
        <f>Tableau1[[#This Row],[DOI]]</f>
        <v>doi: 10.1109/TBME.2016.2585344</v>
      </c>
      <c r="AC9386" s="13" t="str">
        <f>Tableau1[[#This Row],[Authors]]&amp;", "&amp;Tableau1[[#This Row],[Title]]&amp;" "&amp;Tableau1[[#This Row],[Journal]]&amp;". "&amp;Tableau1[[#This Row],[Year]]</f>
        <v>Wang S, Tang HL, Al Turk LI, Hu Y, Sanei S, Saleh GM, Peto T., Localizing Microaneurysms in Fundus Images Through Singular Spectrum Analysis. IEEE Trans Biomed Eng. 2017</v>
      </c>
    </row>
    <row r="9387" spans="1:29" x14ac:dyDescent="0.3">
      <c r="A9387">
        <v>4363</v>
      </c>
      <c r="B9387" t="s">
        <v>7491</v>
      </c>
      <c r="C9387" t="s">
        <v>17727</v>
      </c>
      <c r="D9387" t="s">
        <v>27920</v>
      </c>
      <c r="E9387" t="s">
        <v>2448</v>
      </c>
      <c r="F9387" s="10"/>
      <c r="G9387">
        <v>2017</v>
      </c>
      <c r="J9387">
        <v>0.84835107999672654</v>
      </c>
      <c r="L9387" t="s">
        <v>38786</v>
      </c>
      <c r="M9387">
        <v>28451757</v>
      </c>
      <c r="Q9387" s="10"/>
      <c r="R9387" s="11">
        <f t="shared" si="292"/>
        <v>0</v>
      </c>
      <c r="U9387" s="11">
        <f t="shared" si="293"/>
        <v>0</v>
      </c>
      <c r="Y9387" s="11">
        <f>IF(SUM(Tableau1[[#This Row],[Other access]:[Sci-hub access]])&gt;=1,1,0)</f>
        <v>0</v>
      </c>
      <c r="Z9387" s="12">
        <f>IF(OR(Tableau1[[#This Row],[Access R1 + S1+ T1 ]]&gt;=1,Tableau1[[#This Row],[Access V1 +W1 + X1]]&gt;=1),1,0)</f>
        <v>0</v>
      </c>
      <c r="AB9387" s="10" t="str">
        <f>Tableau1[[#This Row],[DOI]]</f>
        <v>doi: 10.1007/s00417-017-3644-7</v>
      </c>
      <c r="AC9387" s="13" t="str">
        <f>Tableau1[[#This Row],[Authors]]&amp;", "&amp;Tableau1[[#This Row],[Title]]&amp;" "&amp;Tableau1[[#This Row],[Journal]]&amp;". "&amp;Tableau1[[#This Row],[Year]]</f>
        <v>Semécas R, Mauget-Faÿsse M, Aptel F, Mailhac A, Salmon L, Vasseur V, Bouillet L, Chiquet C., Analysis of autofluorescence pattern in birdshot chorioretinopathy. Graefes Arch Clin Exp Ophthalmol. 2017</v>
      </c>
    </row>
    <row r="9388" spans="1:29" x14ac:dyDescent="0.3">
      <c r="A9388">
        <v>2776</v>
      </c>
      <c r="B9388" t="s">
        <v>5981</v>
      </c>
      <c r="C9388" t="s">
        <v>16227</v>
      </c>
      <c r="D9388" t="s">
        <v>26405</v>
      </c>
      <c r="E9388" t="s">
        <v>2443</v>
      </c>
      <c r="F9388" s="10"/>
      <c r="G9388">
        <v>2017</v>
      </c>
      <c r="J9388">
        <v>0.84835675638093644</v>
      </c>
      <c r="L9388" t="s">
        <v>37235</v>
      </c>
      <c r="M9388">
        <v>28687852</v>
      </c>
      <c r="Q9388" s="10"/>
      <c r="R9388" s="11">
        <f t="shared" si="292"/>
        <v>0</v>
      </c>
      <c r="U9388" s="11">
        <f t="shared" si="293"/>
        <v>0</v>
      </c>
      <c r="Y9388" s="11">
        <f>IF(SUM(Tableau1[[#This Row],[Other access]:[Sci-hub access]])&gt;=1,1,0)</f>
        <v>0</v>
      </c>
      <c r="Z9388" s="12">
        <f>IF(OR(Tableau1[[#This Row],[Access R1 + S1+ T1 ]]&gt;=1,Tableau1[[#This Row],[Access V1 +W1 + X1]]&gt;=1),1,0)</f>
        <v>0</v>
      </c>
      <c r="AB9388" s="10" t="str">
        <f>Tableau1[[#This Row],[DOI]]</f>
        <v>doi: 10.1167/iovs.16-21394</v>
      </c>
      <c r="AC9388" s="13" t="str">
        <f>Tableau1[[#This Row],[Authors]]&amp;", "&amp;Tableau1[[#This Row],[Title]]&amp;" "&amp;Tableau1[[#This Row],[Journal]]&amp;". "&amp;Tableau1[[#This Row],[Year]]</f>
        <v>Ohno-Matsui K, Fang Y, Morohoshi K, Jonas JB., Optical Coherence Tomographic Imaging of Posterior Episclera and Tenon's Capsule. Invest Ophthalmol Vis Sci. 2017</v>
      </c>
    </row>
    <row r="9389" spans="1:29" x14ac:dyDescent="0.3">
      <c r="A9389">
        <v>6672</v>
      </c>
      <c r="B9389" t="s">
        <v>9576</v>
      </c>
      <c r="C9389" t="s">
        <v>19782</v>
      </c>
      <c r="D9389" t="s">
        <v>30009</v>
      </c>
      <c r="E9389" t="s">
        <v>2740</v>
      </c>
      <c r="F9389" s="10"/>
      <c r="G9389">
        <v>2017</v>
      </c>
      <c r="J9389">
        <v>0.84861305250564445</v>
      </c>
      <c r="L9389" t="s">
        <v>41035</v>
      </c>
      <c r="M9389">
        <v>28181393</v>
      </c>
      <c r="Q9389" s="10"/>
      <c r="R9389" s="11">
        <f t="shared" si="292"/>
        <v>0</v>
      </c>
      <c r="U9389" s="11">
        <f t="shared" si="293"/>
        <v>0</v>
      </c>
      <c r="Y9389" s="11">
        <f>IF(SUM(Tableau1[[#This Row],[Other access]:[Sci-hub access]])&gt;=1,1,0)</f>
        <v>0</v>
      </c>
      <c r="Z9389" s="12">
        <f>IF(OR(Tableau1[[#This Row],[Access R1 + S1+ T1 ]]&gt;=1,Tableau1[[#This Row],[Access V1 +W1 + X1]]&gt;=1),1,0)</f>
        <v>0</v>
      </c>
      <c r="AB9389" s="10" t="str">
        <f>Tableau1[[#This Row],[DOI]]</f>
        <v>doi: 10.1002/ajmg.a.38088</v>
      </c>
      <c r="AC9389" s="13" t="str">
        <f>Tableau1[[#This Row],[Authors]]&amp;", "&amp;Tableau1[[#This Row],[Title]]&amp;" "&amp;Tableau1[[#This Row],[Journal]]&amp;". "&amp;Tableau1[[#This Row],[Year]]</f>
        <v>Awadh W, Kiukkonen A, Nieminen P, Arte S, Hurmerinta K, Rice DP., Blepharocheilodontic (BCD) syndrome: New insights on craniofacial and dental features. Am J Med Genet A. 2017</v>
      </c>
    </row>
    <row r="9390" spans="1:29" x14ac:dyDescent="0.3">
      <c r="A9390">
        <v>4925</v>
      </c>
      <c r="B9390" t="s">
        <v>473</v>
      </c>
      <c r="C9390" t="s">
        <v>474</v>
      </c>
      <c r="D9390" t="s">
        <v>475</v>
      </c>
      <c r="E9390" t="s">
        <v>2553</v>
      </c>
      <c r="F9390" s="10"/>
      <c r="G9390">
        <v>2017</v>
      </c>
      <c r="J9390">
        <v>0.84863399229716707</v>
      </c>
      <c r="L9390" t="s">
        <v>39334</v>
      </c>
      <c r="M9390">
        <v>28390644</v>
      </c>
      <c r="Q9390" s="10"/>
      <c r="R9390" s="11">
        <f t="shared" si="292"/>
        <v>0</v>
      </c>
      <c r="U9390" s="11">
        <f t="shared" si="293"/>
        <v>0</v>
      </c>
      <c r="Y9390" s="11">
        <f>IF(SUM(Tableau1[[#This Row],[Other access]:[Sci-hub access]])&gt;=1,1,0)</f>
        <v>0</v>
      </c>
      <c r="Z9390" s="12">
        <f>IF(OR(Tableau1[[#This Row],[Access R1 + S1+ T1 ]]&gt;=1,Tableau1[[#This Row],[Access V1 +W1 + X1]]&gt;=1),1,0)</f>
        <v>0</v>
      </c>
      <c r="AB9390" s="10" t="str">
        <f>Tableau1[[#This Row],[DOI]]</f>
        <v>doi: 10.1016/j.chest.2016.10.047</v>
      </c>
      <c r="AC9390" s="13" t="str">
        <f>Tableau1[[#This Row],[Authors]]&amp;", "&amp;Tableau1[[#This Row],[Title]]&amp;" "&amp;Tableau1[[#This Row],[Journal]]&amp;". "&amp;Tableau1[[#This Row],[Year]]</f>
        <v>Mourad MR, Siwoski OM, Brownback KR., A 19-Year-Old College Student With Headache, Photophobia, and Flulike Illness. Chest. 2017</v>
      </c>
    </row>
    <row r="9391" spans="1:29" x14ac:dyDescent="0.3">
      <c r="A9391">
        <v>238</v>
      </c>
      <c r="B9391" t="s">
        <v>3501</v>
      </c>
      <c r="C9391" t="s">
        <v>13762</v>
      </c>
      <c r="D9391" t="s">
        <v>23921</v>
      </c>
      <c r="E9391" t="s">
        <v>2451</v>
      </c>
      <c r="F9391" s="10"/>
      <c r="G9391">
        <v>2018</v>
      </c>
      <c r="J9391">
        <v>0.8486689412124645</v>
      </c>
      <c r="L9391" t="s">
        <v>34749</v>
      </c>
      <c r="M9391">
        <v>29304098</v>
      </c>
      <c r="Q9391" s="10"/>
      <c r="R9391" s="11">
        <f t="shared" si="292"/>
        <v>0</v>
      </c>
      <c r="U9391" s="11">
        <f t="shared" si="293"/>
        <v>0</v>
      </c>
      <c r="Y9391" s="11">
        <f>IF(SUM(Tableau1[[#This Row],[Other access]:[Sci-hub access]])&gt;=1,1,0)</f>
        <v>0</v>
      </c>
      <c r="Z9391" s="12">
        <f>IF(OR(Tableau1[[#This Row],[Access R1 + S1+ T1 ]]&gt;=1,Tableau1[[#This Row],[Access V1 +W1 + X1]]&gt;=1),1,0)</f>
        <v>0</v>
      </c>
      <c r="AB9391" s="10" t="str">
        <f>Tableau1[[#This Row],[DOI]]</f>
        <v>doi: 10.1371/journal.pone.0190780</v>
      </c>
      <c r="AC9391" s="13" t="str">
        <f>Tableau1[[#This Row],[Authors]]&amp;", "&amp;Tableau1[[#This Row],[Title]]&amp;" "&amp;Tableau1[[#This Row],[Journal]]&amp;". "&amp;Tableau1[[#This Row],[Year]]</f>
        <v>Sodi A, Bacherini D, Lenzetti C, Caporossi O, Murro V, Mucciolo DP, Cipollini F, Passerini I, Virgili G, Rizzo S., EDI OCT evaluation of choroidal thickness in Stargardt disease. PLoS One. 2018</v>
      </c>
    </row>
    <row r="9392" spans="1:29" x14ac:dyDescent="0.3">
      <c r="A9392">
        <v>10725</v>
      </c>
      <c r="B9392" t="s">
        <v>13186</v>
      </c>
      <c r="C9392" t="s">
        <v>23349</v>
      </c>
      <c r="D9392" t="s">
        <v>33639</v>
      </c>
      <c r="E9392" t="s">
        <v>2457</v>
      </c>
      <c r="F9392" s="10"/>
      <c r="G9392">
        <v>2017</v>
      </c>
      <c r="J9392">
        <v>0.84873737834786533</v>
      </c>
      <c r="L9392" t="s">
        <v>44972</v>
      </c>
      <c r="M9392">
        <v>27078613</v>
      </c>
      <c r="Q9392" s="10"/>
      <c r="R9392" s="11">
        <f t="shared" si="292"/>
        <v>0</v>
      </c>
      <c r="U9392" s="11">
        <f t="shared" si="293"/>
        <v>0</v>
      </c>
      <c r="Y9392" s="11">
        <f>IF(SUM(Tableau1[[#This Row],[Other access]:[Sci-hub access]])&gt;=1,1,0)</f>
        <v>0</v>
      </c>
      <c r="Z9392" s="12">
        <f>IF(OR(Tableau1[[#This Row],[Access R1 + S1+ T1 ]]&gt;=1,Tableau1[[#This Row],[Access V1 +W1 + X1]]&gt;=1),1,0)</f>
        <v>0</v>
      </c>
      <c r="AB9392" s="10" t="str">
        <f>Tableau1[[#This Row],[DOI]]</f>
        <v>doi: 10.1097/ICB.0000000000000305</v>
      </c>
      <c r="AC9392" s="13" t="str">
        <f>Tableau1[[#This Row],[Authors]]&amp;", "&amp;Tableau1[[#This Row],[Title]]&amp;" "&amp;Tableau1[[#This Row],[Journal]]&amp;". "&amp;Tableau1[[#This Row],[Year]]</f>
        <v>Yogi R, Stewart M, Chhablani J., FLATTENING OF A TREATMENT-RESISTANT RETINAL PIGMENT EPITHELIAL DETACHMENT AFTER A SINGLE INTRAVITREAL INJECTION OF ZIV-AFLIBERCEPT. Retin Cases Brief Rep. 2017</v>
      </c>
    </row>
    <row r="9393" spans="1:29" x14ac:dyDescent="0.3">
      <c r="A9393">
        <v>161</v>
      </c>
      <c r="B9393" t="s">
        <v>3424</v>
      </c>
      <c r="C9393" t="s">
        <v>13685</v>
      </c>
      <c r="D9393" t="s">
        <v>23844</v>
      </c>
      <c r="E9393" t="s">
        <v>2465</v>
      </c>
      <c r="F9393" s="10"/>
      <c r="G9393">
        <v>2017</v>
      </c>
      <c r="J9393">
        <v>0.84875666310074616</v>
      </c>
      <c r="L9393" t="s">
        <v>34677</v>
      </c>
      <c r="M9393">
        <v>29381959</v>
      </c>
      <c r="Q9393" s="10"/>
      <c r="R9393" s="11">
        <f t="shared" si="292"/>
        <v>0</v>
      </c>
      <c r="U9393" s="11">
        <f t="shared" si="293"/>
        <v>0</v>
      </c>
      <c r="Y9393" s="11">
        <f>IF(SUM(Tableau1[[#This Row],[Other access]:[Sci-hub access]])&gt;=1,1,0)</f>
        <v>0</v>
      </c>
      <c r="Z9393" s="12">
        <f>IF(OR(Tableau1[[#This Row],[Access R1 + S1+ T1 ]]&gt;=1,Tableau1[[#This Row],[Access V1 +W1 + X1]]&gt;=1),1,0)</f>
        <v>0</v>
      </c>
      <c r="AB9393" s="10" t="str">
        <f>Tableau1[[#This Row],[DOI]]</f>
        <v>doi: 10.1097/MD.0000000000008709</v>
      </c>
      <c r="AC9393" s="13" t="str">
        <f>Tableau1[[#This Row],[Authors]]&amp;", "&amp;Tableau1[[#This Row],[Title]]&amp;" "&amp;Tableau1[[#This Row],[Journal]]&amp;". "&amp;Tableau1[[#This Row],[Year]]</f>
        <v>Wu PC, Tien PT, Li YH, Chen RY, Cho DY., IgG4-related cerebral pseudotumor with perineural spreading along branches of the trigeminal nerves causing compressive optic neuropathy: A case report. Medicine (Baltimore). 2017</v>
      </c>
    </row>
    <row r="9394" spans="1:29" x14ac:dyDescent="0.3">
      <c r="A9394">
        <v>3890</v>
      </c>
      <c r="B9394" t="s">
        <v>7049</v>
      </c>
      <c r="C9394" t="s">
        <v>17288</v>
      </c>
      <c r="D9394" t="s">
        <v>27474</v>
      </c>
      <c r="E9394" t="s">
        <v>2446</v>
      </c>
      <c r="F9394" s="10"/>
      <c r="G9394">
        <v>2017</v>
      </c>
      <c r="J9394">
        <v>0.84935207714766592</v>
      </c>
      <c r="L9394" t="s">
        <v>38332</v>
      </c>
      <c r="M9394">
        <v>28510774</v>
      </c>
      <c r="Q9394" s="10"/>
      <c r="R9394" s="11">
        <f t="shared" si="292"/>
        <v>0</v>
      </c>
      <c r="U9394" s="11">
        <f t="shared" si="293"/>
        <v>0</v>
      </c>
      <c r="Y9394" s="11">
        <f>IF(SUM(Tableau1[[#This Row],[Other access]:[Sci-hub access]])&gt;=1,1,0)</f>
        <v>0</v>
      </c>
      <c r="Z9394" s="12">
        <f>IF(OR(Tableau1[[#This Row],[Access R1 + S1+ T1 ]]&gt;=1,Tableau1[[#This Row],[Access V1 +W1 + X1]]&gt;=1),1,0)</f>
        <v>0</v>
      </c>
      <c r="AB9394" s="10" t="str">
        <f>Tableau1[[#This Row],[DOI]]</f>
        <v>doi: 10.3928/01913913-20170320-08</v>
      </c>
      <c r="AC9394" s="13" t="str">
        <f>Tableau1[[#This Row],[Authors]]&amp;", "&amp;Tableau1[[#This Row],[Title]]&amp;" "&amp;Tableau1[[#This Row],[Journal]]&amp;". "&amp;Tableau1[[#This Row],[Year]]</f>
        <v>Zhou F, Ouyang M, Ma D, Liu G, Cheng H., Combined Surgery for Simultaneous Treatment of Congenital Ptosis and Coexisting Strabismus. J Pediatr Ophthalmol Strabismus. 2017</v>
      </c>
    </row>
    <row r="9395" spans="1:29" x14ac:dyDescent="0.3">
      <c r="A9395">
        <v>2090</v>
      </c>
      <c r="B9395" t="s">
        <v>5328</v>
      </c>
      <c r="C9395" t="s">
        <v>15573</v>
      </c>
      <c r="D9395" t="s">
        <v>25750</v>
      </c>
      <c r="E9395" t="s">
        <v>2448</v>
      </c>
      <c r="F9395" s="10"/>
      <c r="G9395">
        <v>2017</v>
      </c>
      <c r="J9395">
        <v>0.84938390603138558</v>
      </c>
      <c r="L9395" t="s">
        <v>36561</v>
      </c>
      <c r="M9395">
        <v>28819823</v>
      </c>
      <c r="Q9395" s="10"/>
      <c r="R9395" s="11">
        <f t="shared" si="292"/>
        <v>0</v>
      </c>
      <c r="U9395" s="11">
        <f t="shared" si="293"/>
        <v>0</v>
      </c>
      <c r="Y9395" s="11">
        <f>IF(SUM(Tableau1[[#This Row],[Other access]:[Sci-hub access]])&gt;=1,1,0)</f>
        <v>0</v>
      </c>
      <c r="Z9395" s="12">
        <f>IF(OR(Tableau1[[#This Row],[Access R1 + S1+ T1 ]]&gt;=1,Tableau1[[#This Row],[Access V1 +W1 + X1]]&gt;=1),1,0)</f>
        <v>0</v>
      </c>
      <c r="AB9395" s="10" t="str">
        <f>Tableau1[[#This Row],[DOI]]</f>
        <v>doi: 10.1007/s00417-017-3776-9</v>
      </c>
      <c r="AC9395" s="13" t="str">
        <f>Tableau1[[#This Row],[Authors]]&amp;", "&amp;Tableau1[[#This Row],[Title]]&amp;" "&amp;Tableau1[[#This Row],[Journal]]&amp;". "&amp;Tableau1[[#This Row],[Year]]</f>
        <v>Kang EC, Choi S, Koh HJ., Inner nuclear layer cystoid spaces are a poor prognostic factor in typical age-related macular degeneration and polypoidal choroidal vasculopathy. Graefes Arch Clin Exp Ophthalmol. 2017</v>
      </c>
    </row>
    <row r="9396" spans="1:29" ht="28.8" x14ac:dyDescent="0.3">
      <c r="A9396">
        <v>7594</v>
      </c>
      <c r="B9396" t="s">
        <v>10382</v>
      </c>
      <c r="C9396" t="s">
        <v>20582</v>
      </c>
      <c r="D9396" t="s">
        <v>30817</v>
      </c>
      <c r="E9396" t="s">
        <v>2438</v>
      </c>
      <c r="F9396" s="10"/>
      <c r="G9396">
        <v>2017</v>
      </c>
      <c r="J9396">
        <v>0.84960074434911892</v>
      </c>
      <c r="L9396" t="s">
        <v>41949</v>
      </c>
      <c r="M9396">
        <v>28077370</v>
      </c>
      <c r="Q9396" s="10"/>
      <c r="R9396" s="11">
        <f t="shared" si="292"/>
        <v>0</v>
      </c>
      <c r="U9396" s="11">
        <f t="shared" si="293"/>
        <v>0</v>
      </c>
      <c r="Y9396" s="11">
        <f>IF(SUM(Tableau1[[#This Row],[Other access]:[Sci-hub access]])&gt;=1,1,0)</f>
        <v>0</v>
      </c>
      <c r="Z9396" s="12">
        <f>IF(OR(Tableau1[[#This Row],[Access R1 + S1+ T1 ]]&gt;=1,Tableau1[[#This Row],[Access V1 +W1 + X1]]&gt;=1),1,0)</f>
        <v>0</v>
      </c>
      <c r="AB9396" s="10" t="str">
        <f>Tableau1[[#This Row],[DOI]]</f>
        <v>doi: 10.1136/bjophthalmol-2016-309134</v>
      </c>
      <c r="AC9396" s="13" t="str">
        <f>Tableau1[[#This Row],[Authors]]&amp;", "&amp;Tableau1[[#This Row],[Title]]&amp;" "&amp;Tableau1[[#This Row],[Journal]]&amp;". "&amp;Tableau1[[#This Row],[Year]]</f>
        <v>Mulder VC, Tode J, van Dijk EH, Purtskhvanidze K, Roider J, van Meurs JC, Treumer F., Preoperative aqueous humour flare values do not predict proliferative vitreoretinopathy in patients with rhegmatogenous retinal detachment. Br J Ophthalmol. 2017</v>
      </c>
    </row>
    <row r="9397" spans="1:29" x14ac:dyDescent="0.3">
      <c r="A9397">
        <v>2703</v>
      </c>
      <c r="B9397" t="s">
        <v>151</v>
      </c>
      <c r="C9397" t="s">
        <v>152</v>
      </c>
      <c r="D9397" t="s">
        <v>153</v>
      </c>
      <c r="E9397" t="s">
        <v>2477</v>
      </c>
      <c r="F9397" s="10"/>
      <c r="G9397">
        <v>2017</v>
      </c>
      <c r="J9397">
        <v>0.8496746483715627</v>
      </c>
      <c r="L9397" t="s">
        <v>37166</v>
      </c>
      <c r="M9397">
        <v>28701250</v>
      </c>
      <c r="Q9397" s="10"/>
      <c r="R9397" s="11">
        <f t="shared" si="292"/>
        <v>0</v>
      </c>
      <c r="U9397" s="11">
        <f t="shared" si="293"/>
        <v>0</v>
      </c>
      <c r="Y9397" s="11">
        <f>IF(SUM(Tableau1[[#This Row],[Other access]:[Sci-hub access]])&gt;=1,1,0)</f>
        <v>0</v>
      </c>
      <c r="Z9397" s="12">
        <f>IF(OR(Tableau1[[#This Row],[Access R1 + S1+ T1 ]]&gt;=1,Tableau1[[#This Row],[Access V1 +W1 + X1]]&gt;=1),1,0)</f>
        <v>0</v>
      </c>
      <c r="AB9397" s="10" t="str">
        <f>Tableau1[[#This Row],[DOI]]</f>
        <v>doi: 10.4140/TCP.n.2017.388</v>
      </c>
      <c r="AC9397" s="13" t="str">
        <f>Tableau1[[#This Row],[Authors]]&amp;", "&amp;Tableau1[[#This Row],[Title]]&amp;" "&amp;Tableau1[[#This Row],[Journal]]&amp;". "&amp;Tableau1[[#This Row],[Year]]</f>
        <v>Walczyk T, Wick JY., The Ketogenic Diet: Making a Comeback. Consult Pharm. 2017</v>
      </c>
    </row>
    <row r="9398" spans="1:29" x14ac:dyDescent="0.3">
      <c r="A9398">
        <v>10488</v>
      </c>
      <c r="B9398" t="s">
        <v>12973</v>
      </c>
      <c r="C9398" t="s">
        <v>23139</v>
      </c>
      <c r="D9398" t="s">
        <v>33426</v>
      </c>
      <c r="E9398" t="s">
        <v>2529</v>
      </c>
      <c r="F9398" s="10"/>
      <c r="G9398">
        <v>2017</v>
      </c>
      <c r="J9398">
        <v>0.84978624043831341</v>
      </c>
      <c r="L9398" t="s">
        <v>44737</v>
      </c>
      <c r="M9398">
        <v>27260268</v>
      </c>
      <c r="Q9398" s="10"/>
      <c r="R9398" s="11">
        <f t="shared" si="292"/>
        <v>0</v>
      </c>
      <c r="U9398" s="11">
        <f t="shared" si="293"/>
        <v>0</v>
      </c>
      <c r="Y9398" s="11">
        <f>IF(SUM(Tableau1[[#This Row],[Other access]:[Sci-hub access]])&gt;=1,1,0)</f>
        <v>0</v>
      </c>
      <c r="Z9398" s="12">
        <f>IF(OR(Tableau1[[#This Row],[Access R1 + S1+ T1 ]]&gt;=1,Tableau1[[#This Row],[Access V1 +W1 + X1]]&gt;=1),1,0)</f>
        <v>0</v>
      </c>
      <c r="AB9398" s="10" t="str">
        <f>Tableau1[[#This Row],[DOI]]</f>
        <v>doi: 10.3109/02713683.2016.1158272</v>
      </c>
      <c r="AC9398" s="13" t="str">
        <f>Tableau1[[#This Row],[Authors]]&amp;", "&amp;Tableau1[[#This Row],[Title]]&amp;" "&amp;Tableau1[[#This Row],[Journal]]&amp;". "&amp;Tableau1[[#This Row],[Year]]</f>
        <v>Korkmaz L, Baştuğ O, Ozdemir A, Korkut S, Karaca C, Akin MA, Gunes T, Kurtoglu S, Ozturk MA., The Efficacy of Propranolol in Retinopathy of Prematurity and its Correlation with the Platelet Mass Index. Curr Eye Res. 2017</v>
      </c>
    </row>
    <row r="9399" spans="1:29" x14ac:dyDescent="0.3">
      <c r="A9399">
        <v>3349</v>
      </c>
      <c r="B9399" t="s">
        <v>6528</v>
      </c>
      <c r="C9399" t="s">
        <v>16771</v>
      </c>
      <c r="D9399" t="s">
        <v>26952</v>
      </c>
      <c r="E9399" t="s">
        <v>2468</v>
      </c>
      <c r="F9399" s="10"/>
      <c r="G9399">
        <v>2017</v>
      </c>
      <c r="J9399">
        <v>0.84982685895695842</v>
      </c>
      <c r="L9399" t="s">
        <v>37800</v>
      </c>
      <c r="M9399">
        <v>28598961</v>
      </c>
      <c r="Q9399" s="10"/>
      <c r="R9399" s="11">
        <f t="shared" si="292"/>
        <v>0</v>
      </c>
      <c r="U9399" s="11">
        <f t="shared" si="293"/>
        <v>0</v>
      </c>
      <c r="Y9399" s="11">
        <f>IF(SUM(Tableau1[[#This Row],[Other access]:[Sci-hub access]])&gt;=1,1,0)</f>
        <v>0</v>
      </c>
      <c r="Z9399" s="12">
        <f>IF(OR(Tableau1[[#This Row],[Access R1 + S1+ T1 ]]&gt;=1,Tableau1[[#This Row],[Access V1 +W1 + X1]]&gt;=1),1,0)</f>
        <v>0</v>
      </c>
      <c r="AB9399" s="10" t="str">
        <f>Tableau1[[#This Row],[DOI]]</f>
        <v>doi: 10.1097/IJG.0000000000000692</v>
      </c>
      <c r="AC9399" s="13" t="str">
        <f>Tableau1[[#This Row],[Authors]]&amp;", "&amp;Tableau1[[#This Row],[Title]]&amp;" "&amp;Tableau1[[#This Row],[Journal]]&amp;". "&amp;Tableau1[[#This Row],[Year]]</f>
        <v>Grover DS, Fellman RL., Adjustable Dual Muscle Speculum for Simplified Placement of a 350 Baerveldt Implant. J Glaucoma. 2017</v>
      </c>
    </row>
    <row r="9400" spans="1:29" x14ac:dyDescent="0.3">
      <c r="A9400">
        <v>2756</v>
      </c>
      <c r="B9400" t="s">
        <v>5962</v>
      </c>
      <c r="C9400" t="s">
        <v>16209</v>
      </c>
      <c r="D9400" t="s">
        <v>26386</v>
      </c>
      <c r="E9400" t="s">
        <v>2495</v>
      </c>
      <c r="F9400" s="10"/>
      <c r="G9400">
        <v>2017</v>
      </c>
      <c r="J9400">
        <v>0.84990502433561432</v>
      </c>
      <c r="L9400" t="s">
        <v>37215</v>
      </c>
      <c r="M9400">
        <v>28692599</v>
      </c>
      <c r="Q9400" s="10"/>
      <c r="R9400" s="11">
        <f t="shared" si="292"/>
        <v>0</v>
      </c>
      <c r="U9400" s="11">
        <f t="shared" si="293"/>
        <v>0</v>
      </c>
      <c r="Y9400" s="11">
        <f>IF(SUM(Tableau1[[#This Row],[Other access]:[Sci-hub access]])&gt;=1,1,0)</f>
        <v>0</v>
      </c>
      <c r="Z9400" s="12">
        <f>IF(OR(Tableau1[[#This Row],[Access R1 + S1+ T1 ]]&gt;=1,Tableau1[[#This Row],[Access V1 +W1 + X1]]&gt;=1),1,0)</f>
        <v>0</v>
      </c>
      <c r="AB9400" s="10" t="str">
        <f>Tableau1[[#This Row],[DOI]]</f>
        <v>doi: 10.1097/OPX.0000000000001097</v>
      </c>
      <c r="AC9400" s="13" t="str">
        <f>Tableau1[[#This Row],[Authors]]&amp;", "&amp;Tableau1[[#This Row],[Title]]&amp;" "&amp;Tableau1[[#This Row],[Journal]]&amp;". "&amp;Tableau1[[#This Row],[Year]]</f>
        <v>Ayres B, McClendon T, Demirci H., Cavitary Choroidal Metastasis from Clear Cell Renal Cell Carcinoma. Optom Vis Sci. 2017</v>
      </c>
    </row>
    <row r="9401" spans="1:29" x14ac:dyDescent="0.3">
      <c r="A9401">
        <v>2594</v>
      </c>
      <c r="B9401" t="s">
        <v>5811</v>
      </c>
      <c r="C9401" t="s">
        <v>16057</v>
      </c>
      <c r="D9401" t="s">
        <v>26234</v>
      </c>
      <c r="E9401" t="s">
        <v>3182</v>
      </c>
      <c r="F9401" s="10"/>
      <c r="G9401">
        <v>2017</v>
      </c>
      <c r="J9401">
        <v>0.84991812092023455</v>
      </c>
      <c r="L9401" t="s">
        <v>37057</v>
      </c>
      <c r="M9401">
        <v>28724696</v>
      </c>
      <c r="Q9401" s="10"/>
      <c r="R9401" s="11">
        <f t="shared" si="292"/>
        <v>0</v>
      </c>
      <c r="U9401" s="11">
        <f t="shared" si="293"/>
        <v>0</v>
      </c>
      <c r="Y9401" s="11">
        <f>IF(SUM(Tableau1[[#This Row],[Other access]:[Sci-hub access]])&gt;=1,1,0)</f>
        <v>0</v>
      </c>
      <c r="Z9401" s="12">
        <f>IF(OR(Tableau1[[#This Row],[Access R1 + S1+ T1 ]]&gt;=1,Tableau1[[#This Row],[Access V1 +W1 + X1]]&gt;=1),1,0)</f>
        <v>0</v>
      </c>
      <c r="AB9401" s="10" t="str">
        <f>Tableau1[[#This Row],[DOI]]</f>
        <v>doi: 10.1189/jlb.3RU0417-139</v>
      </c>
      <c r="AC9401" s="13" t="str">
        <f>Tableau1[[#This Row],[Authors]]&amp;", "&amp;Tableau1[[#This Row],[Title]]&amp;" "&amp;Tableau1[[#This Row],[Journal]]&amp;". "&amp;Tableau1[[#This Row],[Year]]</f>
        <v>van der Wijk AE, Hughes JM, Klaassen I, Van Noorden CJF, Schlingemann RO., Is leukostasis a crucial step or epiphenomenon in the pathogenesis of diabetic retinopathy? J Leukoc Biol. 2017</v>
      </c>
    </row>
    <row r="9402" spans="1:29" x14ac:dyDescent="0.3">
      <c r="A9402">
        <v>10084</v>
      </c>
      <c r="B9402" t="s">
        <v>2172</v>
      </c>
      <c r="C9402" t="s">
        <v>2173</v>
      </c>
      <c r="D9402" t="s">
        <v>2174</v>
      </c>
      <c r="E9402" t="s">
        <v>2486</v>
      </c>
      <c r="F9402" s="10"/>
      <c r="G9402">
        <v>2017</v>
      </c>
      <c r="J9402">
        <v>0.84998159665684458</v>
      </c>
      <c r="L9402" t="s">
        <v>44340</v>
      </c>
      <c r="M9402">
        <v>27473792</v>
      </c>
      <c r="Q9402" s="10"/>
      <c r="R9402" s="11">
        <f t="shared" si="292"/>
        <v>0</v>
      </c>
      <c r="U9402" s="11">
        <f t="shared" si="293"/>
        <v>0</v>
      </c>
      <c r="Y9402" s="11">
        <f>IF(SUM(Tableau1[[#This Row],[Other access]:[Sci-hub access]])&gt;=1,1,0)</f>
        <v>0</v>
      </c>
      <c r="Z9402" s="12">
        <f>IF(OR(Tableau1[[#This Row],[Access R1 + S1+ T1 ]]&gt;=1,Tableau1[[#This Row],[Access V1 +W1 + X1]]&gt;=1),1,0)</f>
        <v>0</v>
      </c>
      <c r="AB9402" s="10" t="str">
        <f>Tableau1[[#This Row],[DOI]]</f>
        <v>doi: 10.1111/aos.13178</v>
      </c>
      <c r="AC9402" s="13" t="str">
        <f>Tableau1[[#This Row],[Authors]]&amp;", "&amp;Tableau1[[#This Row],[Title]]&amp;" "&amp;Tableau1[[#This Row],[Journal]]&amp;". "&amp;Tableau1[[#This Row],[Year]]</f>
        <v>Mak RK, Chan TC, Marcet MM, Choy BN, Shum JW, Shih KC, Wong IY, Ng AL., Use of anti-vascular endothelial growth factor in the management of pterygium. Acta Ophthalmol. 2017</v>
      </c>
    </row>
    <row r="9403" spans="1:29" x14ac:dyDescent="0.3">
      <c r="A9403">
        <v>244</v>
      </c>
      <c r="B9403" t="s">
        <v>3507</v>
      </c>
      <c r="C9403" t="s">
        <v>13768</v>
      </c>
      <c r="D9403" t="s">
        <v>23927</v>
      </c>
      <c r="E9403" t="s">
        <v>2451</v>
      </c>
      <c r="F9403" s="10"/>
      <c r="G9403">
        <v>2018</v>
      </c>
      <c r="J9403">
        <v>0.84999221600334907</v>
      </c>
      <c r="L9403" t="s">
        <v>34755</v>
      </c>
      <c r="M9403">
        <v>29300765</v>
      </c>
      <c r="Q9403" s="10"/>
      <c r="R9403" s="11">
        <f t="shared" si="292"/>
        <v>0</v>
      </c>
      <c r="U9403" s="11">
        <f t="shared" si="293"/>
        <v>0</v>
      </c>
      <c r="Y9403" s="11">
        <f>IF(SUM(Tableau1[[#This Row],[Other access]:[Sci-hub access]])&gt;=1,1,0)</f>
        <v>0</v>
      </c>
      <c r="Z9403" s="12">
        <f>IF(OR(Tableau1[[#This Row],[Access R1 + S1+ T1 ]]&gt;=1,Tableau1[[#This Row],[Access V1 +W1 + X1]]&gt;=1),1,0)</f>
        <v>0</v>
      </c>
      <c r="AB9403" s="10" t="str">
        <f>Tableau1[[#This Row],[DOI]]</f>
        <v>doi: 10.1371/journal.pone.0190621</v>
      </c>
      <c r="AC9403" s="13" t="str">
        <f>Tableau1[[#This Row],[Authors]]&amp;", "&amp;Tableau1[[#This Row],[Title]]&amp;" "&amp;Tableau1[[#This Row],[Journal]]&amp;". "&amp;Tableau1[[#This Row],[Year]]</f>
        <v>Kansal V, Armstrong JJ, Pintwala R, Hutnik C., Optical coherence tomography for glaucoma diagnosis: An evidence based meta-analysis. PLoS One. 2018</v>
      </c>
    </row>
    <row r="9404" spans="1:29" x14ac:dyDescent="0.3">
      <c r="A9404">
        <v>65</v>
      </c>
      <c r="B9404" t="s">
        <v>3328</v>
      </c>
      <c r="C9404" t="s">
        <v>13589</v>
      </c>
      <c r="D9404" t="s">
        <v>23748</v>
      </c>
      <c r="E9404" t="s">
        <v>2465</v>
      </c>
      <c r="F9404" s="10"/>
      <c r="G9404">
        <v>2018</v>
      </c>
      <c r="J9404">
        <v>0.85003634053253907</v>
      </c>
      <c r="L9404" t="s">
        <v>34583</v>
      </c>
      <c r="M9404">
        <v>29443727</v>
      </c>
      <c r="Q9404" s="10"/>
      <c r="R9404" s="11">
        <f t="shared" si="292"/>
        <v>0</v>
      </c>
      <c r="U9404" s="11">
        <f t="shared" si="293"/>
        <v>0</v>
      </c>
      <c r="Y9404" s="11">
        <f>IF(SUM(Tableau1[[#This Row],[Other access]:[Sci-hub access]])&gt;=1,1,0)</f>
        <v>0</v>
      </c>
      <c r="Z9404" s="12">
        <f>IF(OR(Tableau1[[#This Row],[Access R1 + S1+ T1 ]]&gt;=1,Tableau1[[#This Row],[Access V1 +W1 + X1]]&gt;=1),1,0)</f>
        <v>0</v>
      </c>
      <c r="AB9404" s="10" t="str">
        <f>Tableau1[[#This Row],[DOI]]</f>
        <v>doi: 10.1097/MD.0000000000010000</v>
      </c>
      <c r="AC9404" s="13" t="str">
        <f>Tableau1[[#This Row],[Authors]]&amp;", "&amp;Tableau1[[#This Row],[Title]]&amp;" "&amp;Tableau1[[#This Row],[Journal]]&amp;". "&amp;Tableau1[[#This Row],[Year]]</f>
        <v>Lyu S, Zhang M, Gao Y., Acute bilateral retina hemorrhages beneath internal limiting membrane: An unusual ophthalmological case report of acute leukemia during complete clinical remission. Medicine (Baltimore). 2018</v>
      </c>
    </row>
    <row r="9405" spans="1:29" x14ac:dyDescent="0.3">
      <c r="A9405">
        <v>10210</v>
      </c>
      <c r="B9405" t="s">
        <v>12715</v>
      </c>
      <c r="C9405" t="s">
        <v>22883</v>
      </c>
      <c r="D9405" t="s">
        <v>33167</v>
      </c>
      <c r="E9405" t="s">
        <v>2447</v>
      </c>
      <c r="F9405" s="10"/>
      <c r="G9405">
        <v>2017</v>
      </c>
      <c r="J9405">
        <v>0.85012437699490961</v>
      </c>
      <c r="L9405" t="s">
        <v>44465</v>
      </c>
      <c r="M9405">
        <v>27429223</v>
      </c>
      <c r="Q9405" s="10"/>
      <c r="R9405" s="11">
        <f t="shared" si="292"/>
        <v>0</v>
      </c>
      <c r="U9405" s="11">
        <f t="shared" si="293"/>
        <v>0</v>
      </c>
      <c r="Y9405" s="11">
        <f>IF(SUM(Tableau1[[#This Row],[Other access]:[Sci-hub access]])&gt;=1,1,0)</f>
        <v>0</v>
      </c>
      <c r="Z9405" s="12">
        <f>IF(OR(Tableau1[[#This Row],[Access R1 + S1+ T1 ]]&gt;=1,Tableau1[[#This Row],[Access V1 +W1 + X1]]&gt;=1),1,0)</f>
        <v>0</v>
      </c>
      <c r="AB9405" s="10" t="str">
        <f>Tableau1[[#This Row],[DOI]]</f>
        <v>doi: 10.1097/IOP.0000000000000735</v>
      </c>
      <c r="AC9405" s="13" t="str">
        <f>Tableau1[[#This Row],[Authors]]&amp;", "&amp;Tableau1[[#This Row],[Title]]&amp;" "&amp;Tableau1[[#This Row],[Journal]]&amp;". "&amp;Tableau1[[#This Row],[Year]]</f>
        <v>Siah WF, Al-Muhaylib AA, Rajak S, Ziahosseini K, Selva D, Malhotra R, Alsuhaibani AH., Clinical Outcomes of Ruptured Periorbital and Orbital Dermoid Cysts. Ophthal Plast Reconstr Surg. 2017</v>
      </c>
    </row>
    <row r="9406" spans="1:29" x14ac:dyDescent="0.3">
      <c r="A9406">
        <v>9735</v>
      </c>
      <c r="B9406" t="s">
        <v>12281</v>
      </c>
      <c r="C9406" t="s">
        <v>22455</v>
      </c>
      <c r="D9406" t="s">
        <v>32729</v>
      </c>
      <c r="E9406" t="s">
        <v>2905</v>
      </c>
      <c r="F9406" s="10"/>
      <c r="G9406">
        <v>2017</v>
      </c>
      <c r="J9406">
        <v>0.85014767959227111</v>
      </c>
      <c r="L9406" t="s">
        <v>43999</v>
      </c>
      <c r="M9406">
        <v>27607463</v>
      </c>
      <c r="Q9406" s="10"/>
      <c r="R9406" s="11">
        <f t="shared" si="292"/>
        <v>0</v>
      </c>
      <c r="U9406" s="11">
        <f t="shared" si="293"/>
        <v>0</v>
      </c>
      <c r="Y9406" s="11">
        <f>IF(SUM(Tableau1[[#This Row],[Other access]:[Sci-hub access]])&gt;=1,1,0)</f>
        <v>0</v>
      </c>
      <c r="Z9406" s="12">
        <f>IF(OR(Tableau1[[#This Row],[Access R1 + S1+ T1 ]]&gt;=1,Tableau1[[#This Row],[Access V1 +W1 + X1]]&gt;=1),1,0)</f>
        <v>0</v>
      </c>
      <c r="AB9406" s="10" t="str">
        <f>Tableau1[[#This Row],[DOI]]</f>
        <v>doi: 10.1159/000450647</v>
      </c>
      <c r="AC9406" s="13" t="str">
        <f>Tableau1[[#This Row],[Authors]]&amp;", "&amp;Tableau1[[#This Row],[Title]]&amp;" "&amp;Tableau1[[#This Row],[Journal]]&amp;". "&amp;Tableau1[[#This Row],[Year]]</f>
        <v>Hao K, Zhang X., Intraocular Pressure during Continuous Positive Airway Pressure. Med Princ Pract. 2017</v>
      </c>
    </row>
    <row r="9407" spans="1:29" x14ac:dyDescent="0.3">
      <c r="A9407">
        <v>7332</v>
      </c>
      <c r="B9407" t="s">
        <v>10150</v>
      </c>
      <c r="C9407" t="s">
        <v>20352</v>
      </c>
      <c r="D9407" t="s">
        <v>30584</v>
      </c>
      <c r="E9407" t="s">
        <v>2490</v>
      </c>
      <c r="F9407" s="10"/>
      <c r="G9407">
        <v>2017</v>
      </c>
      <c r="J9407">
        <v>0.85015395977544062</v>
      </c>
      <c r="L9407" t="s">
        <v>41688</v>
      </c>
      <c r="M9407">
        <v>28104418</v>
      </c>
      <c r="Q9407" s="10"/>
      <c r="R9407" s="11">
        <f t="shared" si="292"/>
        <v>0</v>
      </c>
      <c r="U9407" s="11">
        <f t="shared" si="293"/>
        <v>0</v>
      </c>
      <c r="Y9407" s="11">
        <f>IF(SUM(Tableau1[[#This Row],[Other access]:[Sci-hub access]])&gt;=1,1,0)</f>
        <v>0</v>
      </c>
      <c r="Z9407" s="12">
        <f>IF(OR(Tableau1[[#This Row],[Access R1 + S1+ T1 ]]&gt;=1,Tableau1[[#This Row],[Access V1 +W1 + X1]]&gt;=1),1,0)</f>
        <v>0</v>
      </c>
      <c r="AB9407" s="10" t="str">
        <f>Tableau1[[#This Row],[DOI]]</f>
        <v>doi: 10.1016/j.ajo.2017.01.003</v>
      </c>
      <c r="AC9407" s="13" t="str">
        <f>Tableau1[[#This Row],[Authors]]&amp;", "&amp;Tableau1[[#This Row],[Title]]&amp;" "&amp;Tableau1[[#This Row],[Journal]]&amp;". "&amp;Tableau1[[#This Row],[Year]]</f>
        <v>Christakis PG, Zhang D, Budenz DL, Barton K, Tsai JC, Ahmed IIK; ABC-AVB Study Groups.., Five-Year Pooled Data Analysis of the Ahmed Baerveldt Comparison Study and the Ahmed Versus Baerveldt Study. Am J Ophthalmol. 2017</v>
      </c>
    </row>
    <row r="9408" spans="1:29" x14ac:dyDescent="0.3">
      <c r="A9408">
        <v>3825</v>
      </c>
      <c r="B9408" t="s">
        <v>6989</v>
      </c>
      <c r="C9408" t="s">
        <v>17228</v>
      </c>
      <c r="D9408" t="s">
        <v>27413</v>
      </c>
      <c r="E9408" t="s">
        <v>2443</v>
      </c>
      <c r="F9408" s="10"/>
      <c r="G9408">
        <v>2017</v>
      </c>
      <c r="J9408">
        <v>0.85017925315835408</v>
      </c>
      <c r="L9408" t="s">
        <v>38268</v>
      </c>
      <c r="M9408">
        <v>28525561</v>
      </c>
      <c r="Q9408" s="10"/>
      <c r="R9408" s="11">
        <f t="shared" si="292"/>
        <v>0</v>
      </c>
      <c r="U9408" s="11">
        <f t="shared" si="293"/>
        <v>0</v>
      </c>
      <c r="Y9408" s="11">
        <f>IF(SUM(Tableau1[[#This Row],[Other access]:[Sci-hub access]])&gt;=1,1,0)</f>
        <v>0</v>
      </c>
      <c r="Z9408" s="12">
        <f>IF(OR(Tableau1[[#This Row],[Access R1 + S1+ T1 ]]&gt;=1,Tableau1[[#This Row],[Access V1 +W1 + X1]]&gt;=1),1,0)</f>
        <v>0</v>
      </c>
      <c r="AB9408" s="10" t="str">
        <f>Tableau1[[#This Row],[DOI]]</f>
        <v>doi: 10.1167/iovs.17-21790</v>
      </c>
      <c r="AC9408" s="13" t="str">
        <f>Tableau1[[#This Row],[Authors]]&amp;", "&amp;Tableau1[[#This Row],[Title]]&amp;" "&amp;Tableau1[[#This Row],[Journal]]&amp;". "&amp;Tableau1[[#This Row],[Year]]</f>
        <v>Villani E, Massaro D, Scaramuzzi M, Hamrah P, Medeiros FA, Nucci P., Decade-Long Profile of Imaging Biomarker Use in Ophthalmic Clinical Trials. Invest Ophthalmol Vis Sci. 2017</v>
      </c>
    </row>
    <row r="9409" spans="1:29" ht="28.8" x14ac:dyDescent="0.3">
      <c r="A9409">
        <v>9541</v>
      </c>
      <c r="B9409" t="s">
        <v>12103</v>
      </c>
      <c r="C9409" t="s">
        <v>22277</v>
      </c>
      <c r="D9409" t="s">
        <v>32549</v>
      </c>
      <c r="E9409" t="s">
        <v>2468</v>
      </c>
      <c r="F9409" s="10"/>
      <c r="G9409">
        <v>2017</v>
      </c>
      <c r="J9409">
        <v>0.85021927863908309</v>
      </c>
      <c r="L9409" t="s">
        <v>43823</v>
      </c>
      <c r="M9409">
        <v>27661992</v>
      </c>
      <c r="Q9409" s="10"/>
      <c r="R9409" s="11">
        <f t="shared" si="292"/>
        <v>0</v>
      </c>
      <c r="U9409" s="11">
        <f t="shared" si="293"/>
        <v>0</v>
      </c>
      <c r="Y9409" s="11">
        <f>IF(SUM(Tableau1[[#This Row],[Other access]:[Sci-hub access]])&gt;=1,1,0)</f>
        <v>0</v>
      </c>
      <c r="Z9409" s="12">
        <f>IF(OR(Tableau1[[#This Row],[Access R1 + S1+ T1 ]]&gt;=1,Tableau1[[#This Row],[Access V1 +W1 + X1]]&gt;=1),1,0)</f>
        <v>0</v>
      </c>
      <c r="AB9409" s="10" t="str">
        <f>Tableau1[[#This Row],[DOI]]</f>
        <v>doi: 10.1097/IJG.0000000000000549</v>
      </c>
      <c r="AC9409" s="13" t="str">
        <f>Tableau1[[#This Row],[Authors]]&amp;", "&amp;Tableau1[[#This Row],[Title]]&amp;" "&amp;Tableau1[[#This Row],[Journal]]&amp;". "&amp;Tableau1[[#This Row],[Year]]</f>
        <v>Mendez-Hernandez C, Arribas-Pardo P, Cuiña-Sardiña R, Fernandez-Perez C, Mendez-Fernandez R, Saenz-Frances F, Benitez-Del-Castillo JM, Garcia-Feijoo J., Measuring Intraocular Pressure in Patients With Keratoconus With and Without Intrastromal Corneal Ring Segments. J Glaucoma. 2017</v>
      </c>
    </row>
    <row r="9410" spans="1:29" x14ac:dyDescent="0.3">
      <c r="A9410">
        <v>9</v>
      </c>
      <c r="B9410" t="s">
        <v>3272</v>
      </c>
      <c r="C9410" t="s">
        <v>13533</v>
      </c>
      <c r="D9410" t="s">
        <v>23692</v>
      </c>
      <c r="E9410" t="s">
        <v>2485</v>
      </c>
      <c r="G9410">
        <v>2018</v>
      </c>
      <c r="J9410">
        <v>0.85027302171031938</v>
      </c>
      <c r="L9410" t="s">
        <v>34528</v>
      </c>
      <c r="M9410">
        <v>29514034</v>
      </c>
      <c r="R9410" s="6">
        <f t="shared" ref="R9410:R9473" si="294">IF(SUM(N9410:Q9410)&gt;0,1,0)</f>
        <v>0</v>
      </c>
      <c r="S9410" s="8">
        <v>1</v>
      </c>
      <c r="T9410">
        <v>0</v>
      </c>
      <c r="U9410" s="6">
        <f t="shared" ref="U9410:U9473" si="295">IF(SUM(R9410,T9410)&gt;0,1,0)</f>
        <v>0</v>
      </c>
      <c r="X9410">
        <v>1</v>
      </c>
      <c r="Y9410" s="6">
        <f>IF(SUM(Tableau1[[#This Row],[Other access]:[Sci-hub access]])&gt;=1,1,0)</f>
        <v>1</v>
      </c>
      <c r="Z9410" s="3">
        <f>IF(OR(Tableau1[[#This Row],[Access R1 + S1+ T1 ]]&gt;=1,Tableau1[[#This Row],[Access V1 +W1 + X1]]&gt;=1),1,0)</f>
        <v>1</v>
      </c>
      <c r="AB9410" t="str">
        <f>Tableau1[[#This Row],[DOI]]</f>
        <v>doi: 10.1056/NEJMcp1702514</v>
      </c>
      <c r="AC9410" s="1" t="str">
        <f>Tableau1[[#This Row],[Authors]]&amp;", "&amp;Tableau1[[#This Row],[Title]]&amp;" "&amp;Tableau1[[#This Row],[Journal]]&amp;". "&amp;Tableau1[[#This Row],[Year]]</f>
        <v>Mariette X, Criswell LA., Primary Sjögren's Syndrome. N Engl J Med. 2018</v>
      </c>
    </row>
    <row r="9411" spans="1:29" x14ac:dyDescent="0.3">
      <c r="A9411">
        <v>8663</v>
      </c>
      <c r="B9411" t="s">
        <v>11320</v>
      </c>
      <c r="C9411" t="s">
        <v>21505</v>
      </c>
      <c r="D9411" t="s">
        <v>31760</v>
      </c>
      <c r="E9411" t="s">
        <v>34364</v>
      </c>
      <c r="F9411" s="10"/>
      <c r="G9411">
        <v>2017</v>
      </c>
      <c r="J9411">
        <v>0.85036458308568164</v>
      </c>
      <c r="L9411" t="s">
        <v>42999</v>
      </c>
      <c r="M9411">
        <v>27866069</v>
      </c>
      <c r="Q9411" s="10"/>
      <c r="R9411" s="11">
        <f t="shared" si="294"/>
        <v>0</v>
      </c>
      <c r="U9411" s="11">
        <f t="shared" si="295"/>
        <v>0</v>
      </c>
      <c r="Y9411" s="11">
        <f>IF(SUM(Tableau1[[#This Row],[Other access]:[Sci-hub access]])&gt;=1,1,0)</f>
        <v>0</v>
      </c>
      <c r="Z9411" s="12">
        <f>IF(OR(Tableau1[[#This Row],[Access R1 + S1+ T1 ]]&gt;=1,Tableau1[[#This Row],[Access V1 +W1 + X1]]&gt;=1),1,0)</f>
        <v>0</v>
      </c>
      <c r="AB9411" s="10" t="str">
        <f>Tableau1[[#This Row],[DOI]]</f>
        <v>doi: 10.1016/j.jaapos.2016.08.017</v>
      </c>
      <c r="AC9411" s="13" t="str">
        <f>Tableau1[[#This Row],[Authors]]&amp;", "&amp;Tableau1[[#This Row],[Title]]&amp;" "&amp;Tableau1[[#This Row],[Journal]]&amp;". "&amp;Tableau1[[#This Row],[Year]]</f>
        <v>Kim YJ, Park SY, Won JK, Lee C, Kim J, Yu YS, Oh JY., A case of recurrent, grade 3 corneal choriostoma after surgical excision. J AAPOS. 2017</v>
      </c>
    </row>
    <row r="9412" spans="1:29" x14ac:dyDescent="0.3">
      <c r="A9412">
        <v>8418</v>
      </c>
      <c r="B9412" t="s">
        <v>11101</v>
      </c>
      <c r="C9412" t="s">
        <v>21287</v>
      </c>
      <c r="D9412" t="s">
        <v>31539</v>
      </c>
      <c r="E9412" t="s">
        <v>2490</v>
      </c>
      <c r="F9412" s="10"/>
      <c r="G9412">
        <v>2017</v>
      </c>
      <c r="J9412">
        <v>0.85038784403046275</v>
      </c>
      <c r="L9412" t="s">
        <v>42759</v>
      </c>
      <c r="M9412">
        <v>27916715</v>
      </c>
      <c r="Q9412" s="10"/>
      <c r="R9412" s="11">
        <f t="shared" si="294"/>
        <v>0</v>
      </c>
      <c r="U9412" s="11">
        <f t="shared" si="295"/>
        <v>0</v>
      </c>
      <c r="Y9412" s="11">
        <f>IF(SUM(Tableau1[[#This Row],[Other access]:[Sci-hub access]])&gt;=1,1,0)</f>
        <v>0</v>
      </c>
      <c r="Z9412" s="12">
        <f>IF(OR(Tableau1[[#This Row],[Access R1 + S1+ T1 ]]&gt;=1,Tableau1[[#This Row],[Access V1 +W1 + X1]]&gt;=1),1,0)</f>
        <v>0</v>
      </c>
      <c r="AB9412" s="10" t="str">
        <f>Tableau1[[#This Row],[DOI]]</f>
        <v>doi: 10.1016/j.ajo.2016.11.011</v>
      </c>
      <c r="AC9412" s="13" t="str">
        <f>Tableau1[[#This Row],[Authors]]&amp;", "&amp;Tableau1[[#This Row],[Title]]&amp;" "&amp;Tableau1[[#This Row],[Journal]]&amp;". "&amp;Tableau1[[#This Row],[Year]]</f>
        <v>Lim ME, Dao JB, Freedman SF., 360-Degree Trabeculotomy for Medically Refractory Glaucoma Following Cataract Surgery and Juvenile Open-Angle Glaucoma. Am J Ophthalmol. 2017</v>
      </c>
    </row>
    <row r="9413" spans="1:29" x14ac:dyDescent="0.3">
      <c r="A9413">
        <v>10387</v>
      </c>
      <c r="B9413" t="s">
        <v>2219</v>
      </c>
      <c r="C9413" t="s">
        <v>2220</v>
      </c>
      <c r="D9413" t="s">
        <v>2221</v>
      </c>
      <c r="E9413" t="s">
        <v>2926</v>
      </c>
      <c r="F9413" s="10"/>
      <c r="G9413">
        <v>2017</v>
      </c>
      <c r="J9413">
        <v>0.85045635409072506</v>
      </c>
      <c r="L9413" t="s">
        <v>44637</v>
      </c>
      <c r="M9413">
        <v>27346390</v>
      </c>
      <c r="Q9413" s="10"/>
      <c r="R9413" s="11">
        <f t="shared" si="294"/>
        <v>0</v>
      </c>
      <c r="U9413" s="11">
        <f t="shared" si="295"/>
        <v>0</v>
      </c>
      <c r="Y9413" s="11">
        <f>IF(SUM(Tableau1[[#This Row],[Other access]:[Sci-hub access]])&gt;=1,1,0)</f>
        <v>0</v>
      </c>
      <c r="Z9413" s="12">
        <f>IF(OR(Tableau1[[#This Row],[Access R1 + S1+ T1 ]]&gt;=1,Tableau1[[#This Row],[Access V1 +W1 + X1]]&gt;=1),1,0)</f>
        <v>0</v>
      </c>
      <c r="AB9413" s="10" t="str">
        <f>Tableau1[[#This Row],[DOI]]</f>
        <v>doi: 10.1016/j.pedneo.2016.03.006</v>
      </c>
      <c r="AC9413" s="13" t="str">
        <f>Tableau1[[#This Row],[Authors]]&amp;", "&amp;Tableau1[[#This Row],[Title]]&amp;" "&amp;Tableau1[[#This Row],[Journal]]&amp;". "&amp;Tableau1[[#This Row],[Year]]</f>
        <v>Chou HH, Chung MY, Zhou XG, Lin HC., Early Erythropoietin Administration does not Increase the Risk of Retinopathy in Preterm Infants. Pediatr Neonatol. 2017</v>
      </c>
    </row>
    <row r="9414" spans="1:29" x14ac:dyDescent="0.3">
      <c r="A9414">
        <v>2170</v>
      </c>
      <c r="B9414" t="s">
        <v>5405</v>
      </c>
      <c r="C9414" t="s">
        <v>15650</v>
      </c>
      <c r="D9414" t="s">
        <v>25827</v>
      </c>
      <c r="E9414" t="s">
        <v>2462</v>
      </c>
      <c r="F9414" s="10"/>
      <c r="G9414">
        <v>2017</v>
      </c>
      <c r="J9414">
        <v>0.8505193496897826</v>
      </c>
      <c r="L9414" t="s">
        <v>36641</v>
      </c>
      <c r="M9414">
        <v>28806956</v>
      </c>
      <c r="Q9414" s="10"/>
      <c r="R9414" s="11">
        <f t="shared" si="294"/>
        <v>0</v>
      </c>
      <c r="U9414" s="11">
        <f t="shared" si="295"/>
        <v>0</v>
      </c>
      <c r="Y9414" s="11">
        <f>IF(SUM(Tableau1[[#This Row],[Other access]:[Sci-hub access]])&gt;=1,1,0)</f>
        <v>0</v>
      </c>
      <c r="Z9414" s="12">
        <f>IF(OR(Tableau1[[#This Row],[Access R1 + S1+ T1 ]]&gt;=1,Tableau1[[#This Row],[Access V1 +W1 + X1]]&gt;=1),1,0)</f>
        <v>0</v>
      </c>
      <c r="AB9414" s="10" t="str">
        <f>Tableau1[[#This Row],[DOI]]</f>
        <v>doi: 10.1186/s12886-017-0537-9</v>
      </c>
      <c r="AC9414" s="13" t="str">
        <f>Tableau1[[#This Row],[Authors]]&amp;", "&amp;Tableau1[[#This Row],[Title]]&amp;" "&amp;Tableau1[[#This Row],[Journal]]&amp;". "&amp;Tableau1[[#This Row],[Year]]</f>
        <v>Wu C, Liu Z, Ma L, Pei C, Qin L, Gao N, Li J, Yin Y., MiRNAs regulate oxidative stress related genes via binding to the 3' UTR and TATA-box regions: a new hypothesis for cataract pathogenesis. BMC Ophthalmol. 2017</v>
      </c>
    </row>
    <row r="9415" spans="1:29" x14ac:dyDescent="0.3">
      <c r="A9415">
        <v>10612</v>
      </c>
      <c r="B9415" t="s">
        <v>13083</v>
      </c>
      <c r="C9415" t="s">
        <v>23248</v>
      </c>
      <c r="D9415" t="s">
        <v>33536</v>
      </c>
      <c r="E9415" t="s">
        <v>2447</v>
      </c>
      <c r="F9415" s="10"/>
      <c r="G9415">
        <v>2017</v>
      </c>
      <c r="J9415">
        <v>0.85052240247741395</v>
      </c>
      <c r="L9415" t="s">
        <v>44860</v>
      </c>
      <c r="M9415">
        <v>27163940</v>
      </c>
      <c r="Q9415" s="10"/>
      <c r="R9415" s="11">
        <f t="shared" si="294"/>
        <v>0</v>
      </c>
      <c r="U9415" s="11">
        <f t="shared" si="295"/>
        <v>0</v>
      </c>
      <c r="Y9415" s="11">
        <f>IF(SUM(Tableau1[[#This Row],[Other access]:[Sci-hub access]])&gt;=1,1,0)</f>
        <v>0</v>
      </c>
      <c r="Z9415" s="12">
        <f>IF(OR(Tableau1[[#This Row],[Access R1 + S1+ T1 ]]&gt;=1,Tableau1[[#This Row],[Access V1 +W1 + X1]]&gt;=1),1,0)</f>
        <v>0</v>
      </c>
      <c r="AB9415" s="10" t="str">
        <f>Tableau1[[#This Row],[DOI]]</f>
        <v>doi: 10.1097/IOP.0000000000000714</v>
      </c>
      <c r="AC9415" s="13" t="str">
        <f>Tableau1[[#This Row],[Authors]]&amp;", "&amp;Tableau1[[#This Row],[Title]]&amp;" "&amp;Tableau1[[#This Row],[Journal]]&amp;". "&amp;Tableau1[[#This Row],[Year]]</f>
        <v>Ko AC, Satterfield KR, Lee BW, Alameddine RM, Korn BS, Kikkawa DO., Unilateral Alacrima as a Presenting Symptom of Nasopharyngeal Carcinoma. Ophthal Plast Reconstr Surg. 2017</v>
      </c>
    </row>
    <row r="9416" spans="1:29" x14ac:dyDescent="0.3">
      <c r="A9416">
        <v>598</v>
      </c>
      <c r="B9416" t="s">
        <v>3861</v>
      </c>
      <c r="C9416" t="s">
        <v>14117</v>
      </c>
      <c r="D9416" t="s">
        <v>24281</v>
      </c>
      <c r="E9416" t="s">
        <v>2637</v>
      </c>
      <c r="F9416" s="10"/>
      <c r="G9416">
        <v>2017</v>
      </c>
      <c r="J9416">
        <v>0.85060103603482762</v>
      </c>
      <c r="L9416" t="s">
        <v>35096</v>
      </c>
      <c r="M9416">
        <v>29166458</v>
      </c>
      <c r="Q9416" s="10"/>
      <c r="R9416" s="11">
        <f t="shared" si="294"/>
        <v>0</v>
      </c>
      <c r="U9416" s="11">
        <f t="shared" si="295"/>
        <v>0</v>
      </c>
      <c r="Y9416" s="11">
        <f>IF(SUM(Tableau1[[#This Row],[Other access]:[Sci-hub access]])&gt;=1,1,0)</f>
        <v>0</v>
      </c>
      <c r="Z9416" s="12">
        <f>IF(OR(Tableau1[[#This Row],[Access R1 + S1+ T1 ]]&gt;=1,Tableau1[[#This Row],[Access V1 +W1 + X1]]&gt;=1),1,0)</f>
        <v>0</v>
      </c>
      <c r="AB9416" s="10" t="str">
        <f>Tableau1[[#This Row],[DOI]]</f>
        <v>doi: 10.1590/0004-282X20170121</v>
      </c>
      <c r="AC9416" s="13" t="str">
        <f>Tableau1[[#This Row],[Authors]]&amp;", "&amp;Tableau1[[#This Row],[Title]]&amp;" "&amp;Tableau1[[#This Row],[Journal]]&amp;". "&amp;Tableau1[[#This Row],[Year]]</f>
        <v>Costa BKD, Passos GRD, Becker J, Sato DK., MOG-IgG associated optic neuritis is not multiple sclerosis. Arq Neuropsiquiatr. 2017</v>
      </c>
    </row>
    <row r="9417" spans="1:29" x14ac:dyDescent="0.3">
      <c r="A9417">
        <v>446</v>
      </c>
      <c r="B9417" t="s">
        <v>3709</v>
      </c>
      <c r="C9417" t="s">
        <v>13969</v>
      </c>
      <c r="D9417" t="s">
        <v>24129</v>
      </c>
      <c r="E9417" t="s">
        <v>2451</v>
      </c>
      <c r="F9417" s="10"/>
      <c r="G9417">
        <v>2017</v>
      </c>
      <c r="J9417">
        <v>0.85064034546094036</v>
      </c>
      <c r="L9417" t="s">
        <v>34950</v>
      </c>
      <c r="M9417">
        <v>29211782</v>
      </c>
      <c r="Q9417" s="10"/>
      <c r="R9417" s="11">
        <f t="shared" si="294"/>
        <v>0</v>
      </c>
      <c r="U9417" s="11">
        <f t="shared" si="295"/>
        <v>0</v>
      </c>
      <c r="Y9417" s="11">
        <f>IF(SUM(Tableau1[[#This Row],[Other access]:[Sci-hub access]])&gt;=1,1,0)</f>
        <v>0</v>
      </c>
      <c r="Z9417" s="12">
        <f>IF(OR(Tableau1[[#This Row],[Access R1 + S1+ T1 ]]&gt;=1,Tableau1[[#This Row],[Access V1 +W1 + X1]]&gt;=1),1,0)</f>
        <v>0</v>
      </c>
      <c r="AB9417" s="10" t="str">
        <f>Tableau1[[#This Row],[DOI]]</f>
        <v>doi: 10.1371/journal.pone.0189053</v>
      </c>
      <c r="AC9417" s="13" t="str">
        <f>Tableau1[[#This Row],[Authors]]&amp;", "&amp;Tableau1[[#This Row],[Title]]&amp;" "&amp;Tableau1[[#This Row],[Journal]]&amp;". "&amp;Tableau1[[#This Row],[Year]]</f>
        <v>Hoyle D, Aslam TM., Generative mathematical modelling to demonstrate virtual simulations of neovascular age related macular degeneration. PLoS One. 2017</v>
      </c>
    </row>
    <row r="9418" spans="1:29" x14ac:dyDescent="0.3">
      <c r="A9418">
        <v>1926</v>
      </c>
      <c r="B9418" t="s">
        <v>5168</v>
      </c>
      <c r="C9418" t="s">
        <v>15414</v>
      </c>
      <c r="D9418" t="s">
        <v>25590</v>
      </c>
      <c r="E9418" t="s">
        <v>2443</v>
      </c>
      <c r="F9418" s="10"/>
      <c r="G9418">
        <v>2017</v>
      </c>
      <c r="J9418">
        <v>0.8506873698236499</v>
      </c>
      <c r="L9418" t="s">
        <v>36397</v>
      </c>
      <c r="M9418">
        <v>28846773</v>
      </c>
      <c r="Q9418" s="10"/>
      <c r="R9418" s="11">
        <f t="shared" si="294"/>
        <v>0</v>
      </c>
      <c r="U9418" s="11">
        <f t="shared" si="295"/>
        <v>0</v>
      </c>
      <c r="Y9418" s="11">
        <f>IF(SUM(Tableau1[[#This Row],[Other access]:[Sci-hub access]])&gt;=1,1,0)</f>
        <v>0</v>
      </c>
      <c r="Z9418" s="12">
        <f>IF(OR(Tableau1[[#This Row],[Access R1 + S1+ T1 ]]&gt;=1,Tableau1[[#This Row],[Access V1 +W1 + X1]]&gt;=1),1,0)</f>
        <v>0</v>
      </c>
      <c r="AB9418" s="10" t="str">
        <f>Tableau1[[#This Row],[DOI]]</f>
        <v>doi: 10.1167/iovs.17-22141</v>
      </c>
      <c r="AC9418" s="13" t="str">
        <f>Tableau1[[#This Row],[Authors]]&amp;", "&amp;Tableau1[[#This Row],[Title]]&amp;" "&amp;Tableau1[[#This Row],[Journal]]&amp;". "&amp;Tableau1[[#This Row],[Year]]</f>
        <v>Tamimi EA, Pyne JD, Muli DK, Axman KF, Howerton SJ, Davis MR, Girkin CA, Vande Geest JP., Racioethnic Differences in Human Posterior Scleral and Optic Nerve Stump Deformation. Invest Ophthalmol Vis Sci. 2017</v>
      </c>
    </row>
    <row r="9419" spans="1:29" x14ac:dyDescent="0.3">
      <c r="A9419">
        <v>4421</v>
      </c>
      <c r="B9419" t="s">
        <v>7547</v>
      </c>
      <c r="C9419" t="s">
        <v>17783</v>
      </c>
      <c r="D9419" t="s">
        <v>27976</v>
      </c>
      <c r="E9419" t="s">
        <v>2485</v>
      </c>
      <c r="F9419" s="10"/>
      <c r="G9419">
        <v>2017</v>
      </c>
      <c r="J9419">
        <v>0.85070732288008932</v>
      </c>
      <c r="L9419" t="s">
        <v>38843</v>
      </c>
      <c r="M9419">
        <v>28445671</v>
      </c>
      <c r="Q9419" s="10"/>
      <c r="R9419" s="11">
        <f t="shared" si="294"/>
        <v>0</v>
      </c>
      <c r="U9419" s="11">
        <f t="shared" si="295"/>
        <v>0</v>
      </c>
      <c r="Y9419" s="11">
        <f>IF(SUM(Tableau1[[#This Row],[Other access]:[Sci-hub access]])&gt;=1,1,0)</f>
        <v>0</v>
      </c>
      <c r="Z9419" s="12">
        <f>IF(OR(Tableau1[[#This Row],[Access R1 + S1+ T1 ]]&gt;=1,Tableau1[[#This Row],[Access V1 +W1 + X1]]&gt;=1),1,0)</f>
        <v>0</v>
      </c>
      <c r="AB9419" s="10" t="str">
        <f>Tableau1[[#This Row],[DOI]]</f>
        <v>doi: 10.1056/NEJMicm1613657</v>
      </c>
      <c r="AC9419" s="13" t="str">
        <f>Tableau1[[#This Row],[Authors]]&amp;", "&amp;Tableau1[[#This Row],[Title]]&amp;" "&amp;Tableau1[[#This Row],[Journal]]&amp;". "&amp;Tableau1[[#This Row],[Year]]</f>
        <v>Tan IJ, Turner AW., Pyogenic Granuloma of the Conjunctiva. N Engl J Med. 2017</v>
      </c>
    </row>
    <row r="9420" spans="1:29" x14ac:dyDescent="0.3">
      <c r="A9420">
        <v>10680</v>
      </c>
      <c r="B9420" t="s">
        <v>2300</v>
      </c>
      <c r="C9420" t="s">
        <v>2301</v>
      </c>
      <c r="D9420" t="s">
        <v>2302</v>
      </c>
      <c r="E9420" t="s">
        <v>2527</v>
      </c>
      <c r="F9420" s="10"/>
      <c r="G9420">
        <v>2017</v>
      </c>
      <c r="J9420">
        <v>0.8507358179819634</v>
      </c>
      <c r="L9420" t="s">
        <v>44928</v>
      </c>
      <c r="M9420">
        <v>27111596</v>
      </c>
      <c r="Q9420" s="10"/>
      <c r="R9420" s="11">
        <f t="shared" si="294"/>
        <v>0</v>
      </c>
      <c r="U9420" s="11">
        <f t="shared" si="295"/>
        <v>0</v>
      </c>
      <c r="Y9420" s="11">
        <f>IF(SUM(Tableau1[[#This Row],[Other access]:[Sci-hub access]])&gt;=1,1,0)</f>
        <v>0</v>
      </c>
      <c r="Z9420" s="12">
        <f>IF(OR(Tableau1[[#This Row],[Access R1 + S1+ T1 ]]&gt;=1,Tableau1[[#This Row],[Access V1 +W1 + X1]]&gt;=1),1,0)</f>
        <v>0</v>
      </c>
      <c r="AB9420" s="10" t="str">
        <f>Tableau1[[#This Row],[DOI]]</f>
        <v>doi: 10.1111/jfd.12484</v>
      </c>
      <c r="AC9420" s="13" t="str">
        <f>Tableau1[[#This Row],[Authors]]&amp;", "&amp;Tableau1[[#This Row],[Title]]&amp;" "&amp;Tableau1[[#This Row],[Journal]]&amp;". "&amp;Tableau1[[#This Row],[Year]]</f>
        <v>Humborstad OB, Ferter K, Kryvi H, Fjelldal PG., Exophthalmia in wild-caught cod (Gadus morhua L.): development of a secondary barotrauma effect in captivity. J Fish Dis. 2017</v>
      </c>
    </row>
    <row r="9421" spans="1:29" x14ac:dyDescent="0.3">
      <c r="A9421">
        <v>9823</v>
      </c>
      <c r="B9421" t="s">
        <v>12361</v>
      </c>
      <c r="C9421" t="s">
        <v>22532</v>
      </c>
      <c r="D9421" t="s">
        <v>32809</v>
      </c>
      <c r="E9421" t="s">
        <v>34271</v>
      </c>
      <c r="F9421" s="10"/>
      <c r="G9421">
        <v>2017</v>
      </c>
      <c r="J9421">
        <v>0.85079297156219036</v>
      </c>
      <c r="L9421" t="s">
        <v>44085</v>
      </c>
      <c r="M9421">
        <v>27571439</v>
      </c>
      <c r="Q9421" s="10"/>
      <c r="R9421" s="11">
        <f t="shared" si="294"/>
        <v>0</v>
      </c>
      <c r="U9421" s="11">
        <f t="shared" si="295"/>
        <v>0</v>
      </c>
      <c r="Y9421" s="11">
        <f>IF(SUM(Tableau1[[#This Row],[Other access]:[Sci-hub access]])&gt;=1,1,0)</f>
        <v>0</v>
      </c>
      <c r="Z9421" s="12">
        <f>IF(OR(Tableau1[[#This Row],[Access R1 + S1+ T1 ]]&gt;=1,Tableau1[[#This Row],[Access V1 +W1 + X1]]&gt;=1),1,0)</f>
        <v>0</v>
      </c>
      <c r="AB9421" s="10" t="str">
        <f>Tableau1[[#This Row],[DOI]]</f>
        <v>doi: 10.1080/09546634.2016.1230175</v>
      </c>
      <c r="AC9421" s="13" t="str">
        <f>Tableau1[[#This Row],[Authors]]&amp;", "&amp;Tableau1[[#This Row],[Title]]&amp;" "&amp;Tableau1[[#This Row],[Journal]]&amp;". "&amp;Tableau1[[#This Row],[Year]]</f>
        <v>Demirseren DD, Kilinc F, Emre S, Akyol M, Metin A, Aktas A., The weeks and the cumulative doses of the first adverse events related to oral isotretinoin in acne patients: analysis of 300 patients. J Dermatolog Treat. 2017</v>
      </c>
    </row>
    <row r="9422" spans="1:29" x14ac:dyDescent="0.3">
      <c r="A9422">
        <v>1900</v>
      </c>
      <c r="B9422" t="s">
        <v>5143</v>
      </c>
      <c r="C9422" t="s">
        <v>15389</v>
      </c>
      <c r="D9422" t="s">
        <v>25565</v>
      </c>
      <c r="E9422" t="s">
        <v>2451</v>
      </c>
      <c r="F9422" s="10"/>
      <c r="G9422">
        <v>2017</v>
      </c>
      <c r="J9422">
        <v>0.85080408697069576</v>
      </c>
      <c r="L9422" t="s">
        <v>36372</v>
      </c>
      <c r="M9422">
        <v>28854269</v>
      </c>
      <c r="Q9422" s="10"/>
      <c r="R9422" s="11">
        <f t="shared" si="294"/>
        <v>0</v>
      </c>
      <c r="U9422" s="11">
        <f t="shared" si="295"/>
        <v>0</v>
      </c>
      <c r="Y9422" s="11">
        <f>IF(SUM(Tableau1[[#This Row],[Other access]:[Sci-hub access]])&gt;=1,1,0)</f>
        <v>0</v>
      </c>
      <c r="Z9422" s="12">
        <f>IF(OR(Tableau1[[#This Row],[Access R1 + S1+ T1 ]]&gt;=1,Tableau1[[#This Row],[Access V1 +W1 + X1]]&gt;=1),1,0)</f>
        <v>0</v>
      </c>
      <c r="AB9422" s="10" t="str">
        <f>Tableau1[[#This Row],[DOI]]</f>
        <v>doi: 10.1371/journal.pone.0183364</v>
      </c>
      <c r="AC9422" s="13" t="str">
        <f>Tableau1[[#This Row],[Authors]]&amp;", "&amp;Tableau1[[#This Row],[Title]]&amp;" "&amp;Tableau1[[#This Row],[Journal]]&amp;". "&amp;Tableau1[[#This Row],[Year]]</f>
        <v>Han X, Guo X, Lee PY, Morgan IG, He M., Six-year changes in refraction and related ocular biometric factors in an adult Chinese population. PLoS One. 2017</v>
      </c>
    </row>
    <row r="9423" spans="1:29" x14ac:dyDescent="0.3">
      <c r="A9423">
        <v>5790</v>
      </c>
      <c r="B9423" t="s">
        <v>8813</v>
      </c>
      <c r="C9423" t="s">
        <v>19030</v>
      </c>
      <c r="D9423" t="s">
        <v>29243</v>
      </c>
      <c r="E9423" t="s">
        <v>2824</v>
      </c>
      <c r="F9423" s="10"/>
      <c r="G9423">
        <v>2017</v>
      </c>
      <c r="J9423">
        <v>0.85093337398719693</v>
      </c>
      <c r="L9423" t="s">
        <v>40172</v>
      </c>
      <c r="M9423">
        <v>28284887</v>
      </c>
      <c r="Q9423" s="10"/>
      <c r="R9423" s="11">
        <f t="shared" si="294"/>
        <v>0</v>
      </c>
      <c r="U9423" s="11">
        <f t="shared" si="295"/>
        <v>0</v>
      </c>
      <c r="Y9423" s="11">
        <f>IF(SUM(Tableau1[[#This Row],[Other access]:[Sci-hub access]])&gt;=1,1,0)</f>
        <v>0</v>
      </c>
      <c r="Z9423" s="12">
        <f>IF(OR(Tableau1[[#This Row],[Access R1 + S1+ T1 ]]&gt;=1,Tableau1[[#This Row],[Access V1 +W1 + X1]]&gt;=1),1,0)</f>
        <v>0</v>
      </c>
      <c r="AB9423" s="10" t="str">
        <f>Tableau1[[#This Row],[DOI]]</f>
        <v>doi: 10.1016/j.ejpn.2017.01.015</v>
      </c>
      <c r="AC9423" s="13" t="str">
        <f>Tableau1[[#This Row],[Authors]]&amp;", "&amp;Tableau1[[#This Row],[Title]]&amp;" "&amp;Tableau1[[#This Row],[Journal]]&amp;". "&amp;Tableau1[[#This Row],[Year]]</f>
        <v>Butragueño Laiseca L, Toledo Del Castillo B, Rodríguez Jimenez C, Manrique-Rodríguez S, Pérez Moreno J., Downbeat nystagmus due to ranitidine in a pediatric patient. Eur J Paediatr Neurol. 2017</v>
      </c>
    </row>
    <row r="9424" spans="1:29" x14ac:dyDescent="0.3">
      <c r="A9424">
        <v>6848</v>
      </c>
      <c r="B9424" t="s">
        <v>9724</v>
      </c>
      <c r="C9424" t="s">
        <v>19928</v>
      </c>
      <c r="D9424" t="s">
        <v>30158</v>
      </c>
      <c r="E9424" t="s">
        <v>34344</v>
      </c>
      <c r="F9424" s="10"/>
      <c r="G9424">
        <v>2017</v>
      </c>
      <c r="J9424">
        <v>0.85099505217885896</v>
      </c>
      <c r="L9424" t="s">
        <v>41207</v>
      </c>
      <c r="M9424">
        <v>28156182</v>
      </c>
      <c r="Q9424" s="10"/>
      <c r="R9424" s="11">
        <f t="shared" si="294"/>
        <v>0</v>
      </c>
      <c r="U9424" s="11">
        <f t="shared" si="295"/>
        <v>0</v>
      </c>
      <c r="Y9424" s="11">
        <f>IF(SUM(Tableau1[[#This Row],[Other access]:[Sci-hub access]])&gt;=1,1,0)</f>
        <v>0</v>
      </c>
      <c r="Z9424" s="12">
        <f>IF(OR(Tableau1[[#This Row],[Access R1 + S1+ T1 ]]&gt;=1,Tableau1[[#This Row],[Access V1 +W1 + X1]]&gt;=1),1,0)</f>
        <v>0</v>
      </c>
      <c r="AB9424" s="10" t="str">
        <f>Tableau1[[#This Row],[DOI]]</f>
        <v>doi: 10.1080/07380577.2016.1278295</v>
      </c>
      <c r="AC9424" s="13" t="str">
        <f>Tableau1[[#This Row],[Authors]]&amp;", "&amp;Tableau1[[#This Row],[Title]]&amp;" "&amp;Tableau1[[#This Row],[Journal]]&amp;". "&amp;Tableau1[[#This Row],[Year]]</f>
        <v>Copolillo A, Christopher A, Lyons A., Effects of Simulated Low Vision on Postural Adjustment to Changes in Center of Mass in Older Adults. Occup Ther Health Care. 2017</v>
      </c>
    </row>
    <row r="9425" spans="1:29" x14ac:dyDescent="0.3">
      <c r="A9425">
        <v>7272</v>
      </c>
      <c r="B9425" t="s">
        <v>10094</v>
      </c>
      <c r="C9425" t="s">
        <v>20296</v>
      </c>
      <c r="D9425" t="s">
        <v>30528</v>
      </c>
      <c r="E9425" t="s">
        <v>2441</v>
      </c>
      <c r="F9425" s="10"/>
      <c r="G9425">
        <v>2017</v>
      </c>
      <c r="J9425">
        <v>0.85104331854790827</v>
      </c>
      <c r="L9425" t="s">
        <v>41628</v>
      </c>
      <c r="M9425">
        <v>28110949</v>
      </c>
      <c r="Q9425" s="10"/>
      <c r="R9425" s="11">
        <f t="shared" si="294"/>
        <v>0</v>
      </c>
      <c r="U9425" s="11">
        <f t="shared" si="295"/>
        <v>0</v>
      </c>
      <c r="Y9425" s="11">
        <f>IF(SUM(Tableau1[[#This Row],[Other access]:[Sci-hub access]])&gt;=1,1,0)</f>
        <v>0</v>
      </c>
      <c r="Z9425" s="12">
        <f>IF(OR(Tableau1[[#This Row],[Access R1 + S1+ T1 ]]&gt;=1,Tableau1[[#This Row],[Access V1 +W1 + X1]]&gt;=1),1,0)</f>
        <v>0</v>
      </c>
      <c r="AB9425" s="10" t="str">
        <f>Tableau1[[#This Row],[DOI]]</f>
        <v>doi: 10.1016/j.ophtha.2016.12.027</v>
      </c>
      <c r="AC9425" s="13" t="str">
        <f>Tableau1[[#This Row],[Authors]]&amp;", "&amp;Tableau1[[#This Row],[Title]]&amp;" "&amp;Tableau1[[#This Row],[Journal]]&amp;". "&amp;Tableau1[[#This Row],[Year]]</f>
        <v>Hayashi K, Yoshida M, Manabe SI, Yoshimura K., Prophylactic Effect of Oral Acetazolamide against Intraocular Pressure Elevation after Cataract Surgery in Eyes with Glaucoma. Ophthalmology. 2017</v>
      </c>
    </row>
    <row r="9426" spans="1:29" ht="28.8" x14ac:dyDescent="0.3">
      <c r="A9426">
        <v>10937</v>
      </c>
      <c r="B9426" t="s">
        <v>13373</v>
      </c>
      <c r="C9426" t="s">
        <v>23535</v>
      </c>
      <c r="D9426" t="s">
        <v>33827</v>
      </c>
      <c r="E9426" t="s">
        <v>3243</v>
      </c>
      <c r="F9426" s="10"/>
      <c r="G9426">
        <v>2017</v>
      </c>
      <c r="J9426">
        <v>0.85122842052812731</v>
      </c>
      <c r="L9426" t="s">
        <v>45178</v>
      </c>
      <c r="M9426">
        <v>26822507</v>
      </c>
      <c r="Q9426" s="10"/>
      <c r="R9426" s="11">
        <f t="shared" si="294"/>
        <v>0</v>
      </c>
      <c r="U9426" s="11">
        <f t="shared" si="295"/>
        <v>0</v>
      </c>
      <c r="Y9426" s="11">
        <f>IF(SUM(Tableau1[[#This Row],[Other access]:[Sci-hub access]])&gt;=1,1,0)</f>
        <v>0</v>
      </c>
      <c r="Z9426" s="12">
        <f>IF(OR(Tableau1[[#This Row],[Access R1 + S1+ T1 ]]&gt;=1,Tableau1[[#This Row],[Access V1 +W1 + X1]]&gt;=1),1,0)</f>
        <v>0</v>
      </c>
      <c r="AB9426" s="10" t="str">
        <f>Tableau1[[#This Row],[DOI]]</f>
        <v>doi: 10.1111/bpa.12362</v>
      </c>
      <c r="AC9426" s="13" t="str">
        <f>Tableau1[[#This Row],[Authors]]&amp;", "&amp;Tableau1[[#This Row],[Title]]&amp;" "&amp;Tableau1[[#This Row],[Journal]]&amp;". "&amp;Tableau1[[#This Row],[Year]]</f>
        <v>Wallingford MC, Chia JJ, Leaf EM, Borgeia S, Chavkin NW, Sawangmake C, Marro K, Cox TC, Speer MY, Giachelli CM., SLC20A2 Deficiency in Mice Leads to Elevated Phosphate Levels in Cerbrospinal Fluid and Glymphatic Pathway-Associated Arteriolar Calcification, and Recapitulates Human Idiopathic Basal Ganglia Calcification. Brain Pathol. 2017</v>
      </c>
    </row>
    <row r="9427" spans="1:29" x14ac:dyDescent="0.3">
      <c r="A9427">
        <v>8085</v>
      </c>
      <c r="B9427" t="s">
        <v>10809</v>
      </c>
      <c r="C9427" t="s">
        <v>20998</v>
      </c>
      <c r="D9427" t="s">
        <v>31247</v>
      </c>
      <c r="E9427" t="s">
        <v>34394</v>
      </c>
      <c r="F9427" s="10"/>
      <c r="G9427">
        <v>2017</v>
      </c>
      <c r="J9427">
        <v>0.85128772446228795</v>
      </c>
      <c r="L9427" t="s">
        <v>42432</v>
      </c>
      <c r="M9427">
        <v>28001121</v>
      </c>
      <c r="Q9427" s="10"/>
      <c r="R9427" s="11">
        <f t="shared" si="294"/>
        <v>0</v>
      </c>
      <c r="U9427" s="11">
        <f t="shared" si="295"/>
        <v>0</v>
      </c>
      <c r="Y9427" s="11">
        <f>IF(SUM(Tableau1[[#This Row],[Other access]:[Sci-hub access]])&gt;=1,1,0)</f>
        <v>0</v>
      </c>
      <c r="Z9427" s="12">
        <f>IF(OR(Tableau1[[#This Row],[Access R1 + S1+ T1 ]]&gt;=1,Tableau1[[#This Row],[Access V1 +W1 + X1]]&gt;=1),1,0)</f>
        <v>0</v>
      </c>
      <c r="AB9427" s="10" t="str">
        <f>Tableau1[[#This Row],[DOI]]</f>
        <v>doi: 10.1089/thy.2016.0056</v>
      </c>
      <c r="AC9427" s="13" t="str">
        <f>Tableau1[[#This Row],[Authors]]&amp;", "&amp;Tableau1[[#This Row],[Title]]&amp;" "&amp;Tableau1[[#This Row],[Journal]]&amp;". "&amp;Tableau1[[#This Row],[Year]]</f>
        <v>Kim YA, Cho SW, Choi HS, Moon S, Moon JH, Kim KW, Park DJ, Yi KH, Park YJ, Cho BY., The Second Antithyroid Drug Treatment Is Effective in Relapsed Graves' Disease Patients: A Median 11-Year Follow-Up Study. Thyroid. 2017</v>
      </c>
    </row>
    <row r="9428" spans="1:29" x14ac:dyDescent="0.3">
      <c r="A9428">
        <v>8209</v>
      </c>
      <c r="B9428" t="s">
        <v>10917</v>
      </c>
      <c r="C9428" t="s">
        <v>21104</v>
      </c>
      <c r="D9428" t="s">
        <v>31355</v>
      </c>
      <c r="E9428" t="s">
        <v>2468</v>
      </c>
      <c r="F9428" s="10"/>
      <c r="G9428">
        <v>2017</v>
      </c>
      <c r="J9428">
        <v>0.85130234186667952</v>
      </c>
      <c r="L9428" t="s">
        <v>42555</v>
      </c>
      <c r="M9428">
        <v>27977475</v>
      </c>
      <c r="Q9428" s="10"/>
      <c r="R9428" s="11">
        <f t="shared" si="294"/>
        <v>0</v>
      </c>
      <c r="U9428" s="11">
        <f t="shared" si="295"/>
        <v>0</v>
      </c>
      <c r="Y9428" s="11">
        <f>IF(SUM(Tableau1[[#This Row],[Other access]:[Sci-hub access]])&gt;=1,1,0)</f>
        <v>0</v>
      </c>
      <c r="Z9428" s="12">
        <f>IF(OR(Tableau1[[#This Row],[Access R1 + S1+ T1 ]]&gt;=1,Tableau1[[#This Row],[Access V1 +W1 + X1]]&gt;=1),1,0)</f>
        <v>0</v>
      </c>
      <c r="AB9428" s="10" t="str">
        <f>Tableau1[[#This Row],[DOI]]</f>
        <v>doi: 10.1097/IJG.0000000000000602</v>
      </c>
      <c r="AC9428" s="13" t="str">
        <f>Tableau1[[#This Row],[Authors]]&amp;", "&amp;Tableau1[[#This Row],[Title]]&amp;" "&amp;Tableau1[[#This Row],[Journal]]&amp;". "&amp;Tableau1[[#This Row],[Year]]</f>
        <v>Sandhu S, Heckler L, Mah D, Dorey MW., Trabecular Micro-Bypass Stent Use in Necrotizing Scleritis. J Glaucoma. 2017</v>
      </c>
    </row>
    <row r="9429" spans="1:29" x14ac:dyDescent="0.3">
      <c r="A9429">
        <v>7382</v>
      </c>
      <c r="B9429" t="s">
        <v>10191</v>
      </c>
      <c r="C9429" t="s">
        <v>20393</v>
      </c>
      <c r="D9429" t="s">
        <v>30625</v>
      </c>
      <c r="E9429" t="s">
        <v>2495</v>
      </c>
      <c r="F9429" s="10"/>
      <c r="G9429">
        <v>2017</v>
      </c>
      <c r="J9429">
        <v>0.85130759454942107</v>
      </c>
      <c r="L9429" t="s">
        <v>41738</v>
      </c>
      <c r="M9429">
        <v>28099241</v>
      </c>
      <c r="Q9429" s="10"/>
      <c r="R9429" s="11">
        <f t="shared" si="294"/>
        <v>0</v>
      </c>
      <c r="U9429" s="11">
        <f t="shared" si="295"/>
        <v>0</v>
      </c>
      <c r="Y9429" s="11">
        <f>IF(SUM(Tableau1[[#This Row],[Other access]:[Sci-hub access]])&gt;=1,1,0)</f>
        <v>0</v>
      </c>
      <c r="Z9429" s="12">
        <f>IF(OR(Tableau1[[#This Row],[Access R1 + S1+ T1 ]]&gt;=1,Tableau1[[#This Row],[Access V1 +W1 + X1]]&gt;=1),1,0)</f>
        <v>0</v>
      </c>
      <c r="AB9429" s="10" t="str">
        <f>Tableau1[[#This Row],[DOI]]</f>
        <v>doi: 10.1097/OPX.0000000000001047</v>
      </c>
      <c r="AC9429" s="13" t="str">
        <f>Tableau1[[#This Row],[Authors]]&amp;", "&amp;Tableau1[[#This Row],[Title]]&amp;" "&amp;Tableau1[[#This Row],[Journal]]&amp;". "&amp;Tableau1[[#This Row],[Year]]</f>
        <v>Plank T, Frolo J, Brandl-Rühle S, Renner AB, Jägle H, Greenlee MW., fMRI with Central Vision Loss: Effects of Fixation Locus and Stimulus Type. Optom Vis Sci. 2017</v>
      </c>
    </row>
    <row r="9430" spans="1:29" x14ac:dyDescent="0.3">
      <c r="A9430">
        <v>10696</v>
      </c>
      <c r="B9430" t="s">
        <v>13160</v>
      </c>
      <c r="C9430" t="s">
        <v>23323</v>
      </c>
      <c r="D9430" t="s">
        <v>33613</v>
      </c>
      <c r="E9430" t="s">
        <v>2993</v>
      </c>
      <c r="F9430" s="10"/>
      <c r="G9430">
        <v>2017</v>
      </c>
      <c r="J9430">
        <v>0.85133362497573484</v>
      </c>
      <c r="L9430" t="s">
        <v>44943</v>
      </c>
      <c r="M9430">
        <v>27098675</v>
      </c>
      <c r="Q9430" s="10"/>
      <c r="R9430" s="11">
        <f t="shared" si="294"/>
        <v>0</v>
      </c>
      <c r="U9430" s="11">
        <f t="shared" si="295"/>
        <v>0</v>
      </c>
      <c r="Y9430" s="11">
        <f>IF(SUM(Tableau1[[#This Row],[Other access]:[Sci-hub access]])&gt;=1,1,0)</f>
        <v>0</v>
      </c>
      <c r="Z9430" s="12">
        <f>IF(OR(Tableau1[[#This Row],[Access R1 + S1+ T1 ]]&gt;=1,Tableau1[[#This Row],[Access V1 +W1 + X1]]&gt;=1),1,0)</f>
        <v>0</v>
      </c>
      <c r="AB9430" s="10" t="str">
        <f>Tableau1[[#This Row],[DOI]]</f>
        <v>doi: 10.1111/ane.12601</v>
      </c>
      <c r="AC9430" s="13" t="str">
        <f>Tableau1[[#This Row],[Authors]]&amp;", "&amp;Tableau1[[#This Row],[Title]]&amp;" "&amp;Tableau1[[#This Row],[Journal]]&amp;". "&amp;Tableau1[[#This Row],[Year]]</f>
        <v>Schneider R, Bellenberg B, Kleiter I, Gold R, Köster O, Weiler F, Hahn H, Lukas C., Cervical cord and ventricle affection in neuromyelitis optica. Acta Neurol Scand. 2017</v>
      </c>
    </row>
    <row r="9431" spans="1:29" x14ac:dyDescent="0.3">
      <c r="A9431">
        <v>698</v>
      </c>
      <c r="B9431" t="s">
        <v>3961</v>
      </c>
      <c r="C9431" t="s">
        <v>14216</v>
      </c>
      <c r="D9431" t="s">
        <v>24381</v>
      </c>
      <c r="E9431" t="s">
        <v>2511</v>
      </c>
      <c r="F9431" s="10"/>
      <c r="G9431">
        <v>2017</v>
      </c>
      <c r="J9431">
        <v>0.85134421687563488</v>
      </c>
      <c r="L9431" t="s">
        <v>35191</v>
      </c>
      <c r="M9431">
        <v>29133661</v>
      </c>
      <c r="Q9431" s="10"/>
      <c r="R9431" s="11">
        <f t="shared" si="294"/>
        <v>0</v>
      </c>
      <c r="U9431" s="11">
        <f t="shared" si="295"/>
        <v>0</v>
      </c>
      <c r="Y9431" s="11">
        <f>IF(SUM(Tableau1[[#This Row],[Other access]:[Sci-hub access]])&gt;=1,1,0)</f>
        <v>0</v>
      </c>
      <c r="Z9431" s="12">
        <f>IF(OR(Tableau1[[#This Row],[Access R1 + S1+ T1 ]]&gt;=1,Tableau1[[#This Row],[Access V1 +W1 + X1]]&gt;=1),1,0)</f>
        <v>0</v>
      </c>
      <c r="AB9431" s="10" t="str">
        <f>Tableau1[[#This Row],[DOI]]</f>
        <v>doi: 10.4103/ijo.IJO_533_17</v>
      </c>
      <c r="AC9431" s="13" t="str">
        <f>Tableau1[[#This Row],[Authors]]&amp;", "&amp;Tableau1[[#This Row],[Title]]&amp;" "&amp;Tableau1[[#This Row],[Journal]]&amp;". "&amp;Tableau1[[#This Row],[Year]]</f>
        <v>Bhalerao SA, Singh P, Rani PK, Rathi V., The sting of a honey bee: An unusual subconjunctival foreign body. Indian J Ophthalmol. 2017</v>
      </c>
    </row>
    <row r="9432" spans="1:29" ht="28.8" x14ac:dyDescent="0.3">
      <c r="A9432">
        <v>7815</v>
      </c>
      <c r="B9432" t="s">
        <v>10578</v>
      </c>
      <c r="C9432" t="s">
        <v>20774</v>
      </c>
      <c r="D9432" t="s">
        <v>31015</v>
      </c>
      <c r="E9432" t="s">
        <v>2525</v>
      </c>
      <c r="F9432" s="10"/>
      <c r="G9432">
        <v>2017</v>
      </c>
      <c r="J9432">
        <v>0.85137933678437061</v>
      </c>
      <c r="L9432" t="s">
        <v>42165</v>
      </c>
      <c r="M9432">
        <v>28052542</v>
      </c>
      <c r="Q9432" s="10"/>
      <c r="R9432" s="11">
        <f t="shared" si="294"/>
        <v>0</v>
      </c>
      <c r="U9432" s="11">
        <f t="shared" si="295"/>
        <v>0</v>
      </c>
      <c r="Y9432" s="11">
        <f>IF(SUM(Tableau1[[#This Row],[Other access]:[Sci-hub access]])&gt;=1,1,0)</f>
        <v>0</v>
      </c>
      <c r="Z9432" s="12">
        <f>IF(OR(Tableau1[[#This Row],[Access R1 + S1+ T1 ]]&gt;=1,Tableau1[[#This Row],[Access V1 +W1 + X1]]&gt;=1),1,0)</f>
        <v>0</v>
      </c>
      <c r="AB9432" s="10" t="str">
        <f>Tableau1[[#This Row],[DOI]]</f>
        <v>doi: 10.1111/ceo.12868</v>
      </c>
      <c r="AC9432" s="13" t="str">
        <f>Tableau1[[#This Row],[Authors]]&amp;", "&amp;Tableau1[[#This Row],[Title]]&amp;" "&amp;Tableau1[[#This Row],[Journal]]&amp;". "&amp;Tableau1[[#This Row],[Year]]</f>
        <v>Hanumunthadu D, Wang JP, Chen W, Wong EN, Chen Y, Morgan WH, Patel PJ, Chen FK., Impact of retinal pigment epithelium pathology on spectral-domain optical coherence tomography-derived macular thickness and volume metrics and their intersession repeatability. Clin Exp Ophthalmol. 2017</v>
      </c>
    </row>
    <row r="9433" spans="1:29" x14ac:dyDescent="0.3">
      <c r="A9433">
        <v>2783</v>
      </c>
      <c r="B9433" t="s">
        <v>5988</v>
      </c>
      <c r="C9433" t="s">
        <v>16234</v>
      </c>
      <c r="D9433" t="s">
        <v>26412</v>
      </c>
      <c r="E9433" t="s">
        <v>2657</v>
      </c>
      <c r="F9433" s="10"/>
      <c r="G9433">
        <v>2017</v>
      </c>
      <c r="J9433">
        <v>0.85143327357533782</v>
      </c>
      <c r="L9433" t="s">
        <v>37242</v>
      </c>
      <c r="M9433">
        <v>28687453</v>
      </c>
      <c r="Q9433" s="10"/>
      <c r="R9433" s="11">
        <f t="shared" si="294"/>
        <v>0</v>
      </c>
      <c r="U9433" s="11">
        <f t="shared" si="295"/>
        <v>0</v>
      </c>
      <c r="Y9433" s="11">
        <f>IF(SUM(Tableau1[[#This Row],[Other access]:[Sci-hub access]])&gt;=1,1,0)</f>
        <v>0</v>
      </c>
      <c r="Z9433" s="12">
        <f>IF(OR(Tableau1[[#This Row],[Access R1 + S1+ T1 ]]&gt;=1,Tableau1[[#This Row],[Access V1 +W1 + X1]]&gt;=1),1,0)</f>
        <v>0</v>
      </c>
      <c r="AB9433" s="10" t="str">
        <f>Tableau1[[#This Row],[DOI]]</f>
        <v>doi: 10.1016/j.ajem.2017.06.034</v>
      </c>
      <c r="AC9433" s="13" t="str">
        <f>Tableau1[[#This Row],[Authors]]&amp;", "&amp;Tableau1[[#This Row],[Title]]&amp;" "&amp;Tableau1[[#This Row],[Journal]]&amp;". "&amp;Tableau1[[#This Row],[Year]]</f>
        <v>Perloff MD, Patel NS, Kase CS, Oza AU, Voetsch B, Romero JR., Cerebellar stroke presenting with isolated dizziness: Brain MRI in 136 patients. Am J Emerg Med. 2017</v>
      </c>
    </row>
    <row r="9434" spans="1:29" x14ac:dyDescent="0.3">
      <c r="A9434">
        <v>10010</v>
      </c>
      <c r="B9434" t="s">
        <v>12532</v>
      </c>
      <c r="C9434" t="s">
        <v>22700</v>
      </c>
      <c r="D9434" t="s">
        <v>32980</v>
      </c>
      <c r="E9434" t="s">
        <v>2445</v>
      </c>
      <c r="F9434" s="10"/>
      <c r="G9434">
        <v>2017</v>
      </c>
      <c r="J9434">
        <v>0.85144977028717983</v>
      </c>
      <c r="L9434" t="s">
        <v>44267</v>
      </c>
      <c r="M9434">
        <v>27496375</v>
      </c>
      <c r="Q9434" s="10"/>
      <c r="R9434" s="11">
        <f t="shared" si="294"/>
        <v>0</v>
      </c>
      <c r="U9434" s="11">
        <f t="shared" si="295"/>
        <v>0</v>
      </c>
      <c r="Y9434" s="11">
        <f>IF(SUM(Tableau1[[#This Row],[Other access]:[Sci-hub access]])&gt;=1,1,0)</f>
        <v>0</v>
      </c>
      <c r="Z9434" s="12">
        <f>IF(OR(Tableau1[[#This Row],[Access R1 + S1+ T1 ]]&gt;=1,Tableau1[[#This Row],[Access V1 +W1 + X1]]&gt;=1),1,0)</f>
        <v>0</v>
      </c>
      <c r="AB9434" s="10" t="str">
        <f>Tableau1[[#This Row],[DOI]]</f>
        <v>doi: 10.1097/IAE.0000000000001242</v>
      </c>
      <c r="AC9434" s="13" t="str">
        <f>Tableau1[[#This Row],[Authors]]&amp;", "&amp;Tableau1[[#This Row],[Title]]&amp;" "&amp;Tableau1[[#This Row],[Journal]]&amp;". "&amp;Tableau1[[#This Row],[Year]]</f>
        <v>Li Y, Say EA, Ferenczy S, Agni M, Shields CL., ALTERED PARAFOVEAL MICROVASCULATURE IN TREATMENT-NAIVE CHOROIDAL MELANOMA EYES DETECTED BY OPTICAL COHERENCE TOMOGRAPHY ANGIOGRAPHY. Retina. 2017</v>
      </c>
    </row>
    <row r="9435" spans="1:29" x14ac:dyDescent="0.3">
      <c r="A9435">
        <v>6294</v>
      </c>
      <c r="B9435" t="s">
        <v>9249</v>
      </c>
      <c r="C9435" t="s">
        <v>19460</v>
      </c>
      <c r="D9435" t="s">
        <v>29680</v>
      </c>
      <c r="E9435" t="s">
        <v>34312</v>
      </c>
      <c r="F9435" s="10"/>
      <c r="G9435">
        <v>2017</v>
      </c>
      <c r="J9435">
        <v>0.85145484474951871</v>
      </c>
      <c r="L9435" t="s">
        <v>40664</v>
      </c>
      <c r="M9435">
        <v>28231569</v>
      </c>
      <c r="Q9435" s="10"/>
      <c r="R9435" s="11">
        <f t="shared" si="294"/>
        <v>0</v>
      </c>
      <c r="U9435" s="11">
        <f t="shared" si="295"/>
        <v>0</v>
      </c>
      <c r="Y9435" s="11">
        <f>IF(SUM(Tableau1[[#This Row],[Other access]:[Sci-hub access]])&gt;=1,1,0)</f>
        <v>0</v>
      </c>
      <c r="Z9435" s="12">
        <f>IF(OR(Tableau1[[#This Row],[Access R1 + S1+ T1 ]]&gt;=1,Tableau1[[#This Row],[Access V1 +W1 + X1]]&gt;=1),1,0)</f>
        <v>0</v>
      </c>
      <c r="AB9435" s="10" t="str">
        <f>Tableau1[[#This Row],[DOI]]</f>
        <v>doi: 10.1159/000455722</v>
      </c>
      <c r="AC9435" s="13" t="str">
        <f>Tableau1[[#This Row],[Authors]]&amp;", "&amp;Tableau1[[#This Row],[Title]]&amp;" "&amp;Tableau1[[#This Row],[Journal]]&amp;". "&amp;Tableau1[[#This Row],[Year]]</f>
        <v>Hofauer B, Thuermel K, Gahleitner C, Knopf A., Biomarkers in Autoimmune Salivary Gland Disorders: A Review. ORL J Otorhinolaryngol Relat Spec. 2017</v>
      </c>
    </row>
    <row r="9436" spans="1:29" ht="28.8" x14ac:dyDescent="0.3">
      <c r="A9436">
        <v>2745</v>
      </c>
      <c r="B9436" t="s">
        <v>5951</v>
      </c>
      <c r="C9436" t="s">
        <v>16198</v>
      </c>
      <c r="D9436" t="s">
        <v>26375</v>
      </c>
      <c r="E9436" t="s">
        <v>2462</v>
      </c>
      <c r="F9436" s="10"/>
      <c r="G9436">
        <v>2017</v>
      </c>
      <c r="J9436">
        <v>0.85157508524095715</v>
      </c>
      <c r="L9436" t="s">
        <v>37204</v>
      </c>
      <c r="M9436">
        <v>28693519</v>
      </c>
      <c r="Q9436" s="10"/>
      <c r="R9436" s="11">
        <f t="shared" si="294"/>
        <v>0</v>
      </c>
      <c r="U9436" s="11">
        <f t="shared" si="295"/>
        <v>0</v>
      </c>
      <c r="Y9436" s="11">
        <f>IF(SUM(Tableau1[[#This Row],[Other access]:[Sci-hub access]])&gt;=1,1,0)</f>
        <v>0</v>
      </c>
      <c r="Z9436" s="12">
        <f>IF(OR(Tableau1[[#This Row],[Access R1 + S1+ T1 ]]&gt;=1,Tableau1[[#This Row],[Access V1 +W1 + X1]]&gt;=1),1,0)</f>
        <v>0</v>
      </c>
      <c r="AB9436" s="10" t="str">
        <f>Tableau1[[#This Row],[DOI]]</f>
        <v>doi: 10.1186/s12886-017-0514-3</v>
      </c>
      <c r="AC9436" s="13" t="str">
        <f>Tableau1[[#This Row],[Authors]]&amp;", "&amp;Tableau1[[#This Row],[Title]]&amp;" "&amp;Tableau1[[#This Row],[Journal]]&amp;". "&amp;Tableau1[[#This Row],[Year]]</f>
        <v>Elshout M, Webers CA, van der Reis MI, de Jong-Hesse Y, Schouten JS., Tracing the natural course of visual acuity and quality of life in neovascular age-related macular degeneration: a systematic review and quality of life study. BMC Ophthalmol. 2017</v>
      </c>
    </row>
    <row r="9437" spans="1:29" x14ac:dyDescent="0.3">
      <c r="A9437">
        <v>8622</v>
      </c>
      <c r="B9437" t="s">
        <v>11284</v>
      </c>
      <c r="C9437" t="s">
        <v>21468</v>
      </c>
      <c r="D9437" t="s">
        <v>31723</v>
      </c>
      <c r="E9437" t="s">
        <v>2448</v>
      </c>
      <c r="F9437" s="10"/>
      <c r="G9437">
        <v>2017</v>
      </c>
      <c r="J9437">
        <v>0.85165908398077295</v>
      </c>
      <c r="L9437" t="s">
        <v>42958</v>
      </c>
      <c r="M9437">
        <v>27878429</v>
      </c>
      <c r="Q9437" s="10"/>
      <c r="R9437" s="11">
        <f t="shared" si="294"/>
        <v>0</v>
      </c>
      <c r="U9437" s="11">
        <f t="shared" si="295"/>
        <v>0</v>
      </c>
      <c r="Y9437" s="11">
        <f>IF(SUM(Tableau1[[#This Row],[Other access]:[Sci-hub access]])&gt;=1,1,0)</f>
        <v>0</v>
      </c>
      <c r="Z9437" s="12">
        <f>IF(OR(Tableau1[[#This Row],[Access R1 + S1+ T1 ]]&gt;=1,Tableau1[[#This Row],[Access V1 +W1 + X1]]&gt;=1),1,0)</f>
        <v>0</v>
      </c>
      <c r="AB9437" s="10" t="str">
        <f>Tableau1[[#This Row],[DOI]]</f>
        <v>doi: 10.1007/s00417-016-3537-1</v>
      </c>
      <c r="AC9437" s="13" t="str">
        <f>Tableau1[[#This Row],[Authors]]&amp;", "&amp;Tableau1[[#This Row],[Title]]&amp;" "&amp;Tableau1[[#This Row],[Journal]]&amp;". "&amp;Tableau1[[#This Row],[Year]]</f>
        <v>López-Miguel A, Sanchidrián M, Fernández I, Holgueras A, Maldonado MJ., Comparison of specular microscopy and ultrasound pachymetry before and after cataract surgery. Graefes Arch Clin Exp Ophthalmol. 2017</v>
      </c>
    </row>
    <row r="9438" spans="1:29" x14ac:dyDescent="0.3">
      <c r="A9438">
        <v>3739</v>
      </c>
      <c r="B9438" t="s">
        <v>6909</v>
      </c>
      <c r="C9438" t="s">
        <v>17149</v>
      </c>
      <c r="D9438" t="s">
        <v>27333</v>
      </c>
      <c r="E9438" t="s">
        <v>2587</v>
      </c>
      <c r="F9438" s="10"/>
      <c r="G9438">
        <v>2017</v>
      </c>
      <c r="J9438">
        <v>0.85184408637047782</v>
      </c>
      <c r="L9438" t="s">
        <v>38183</v>
      </c>
      <c r="M9438">
        <v>28539328</v>
      </c>
      <c r="Q9438" s="10"/>
      <c r="R9438" s="11">
        <f t="shared" si="294"/>
        <v>0</v>
      </c>
      <c r="U9438" s="11">
        <f t="shared" si="295"/>
        <v>0</v>
      </c>
      <c r="Y9438" s="11">
        <f>IF(SUM(Tableau1[[#This Row],[Other access]:[Sci-hub access]])&gt;=1,1,0)</f>
        <v>0</v>
      </c>
      <c r="Z9438" s="12">
        <f>IF(OR(Tableau1[[#This Row],[Access R1 + S1+ T1 ]]&gt;=1,Tableau1[[#This Row],[Access V1 +W1 + X1]]&gt;=1),1,0)</f>
        <v>0</v>
      </c>
      <c r="AB9438" s="10" t="str">
        <f>Tableau1[[#This Row],[DOI]]</f>
        <v>doi: 10.1042/CS20170234</v>
      </c>
      <c r="AC9438" s="13" t="str">
        <f>Tableau1[[#This Row],[Authors]]&amp;", "&amp;Tableau1[[#This Row],[Title]]&amp;" "&amp;Tableau1[[#This Row],[Journal]]&amp;". "&amp;Tableau1[[#This Row],[Year]]</f>
        <v>Long E, Zhang X, Liu Z, Wu X, Tan X, Lin D, Cao Q, Chen J, Lin Z, Wang D, Li X, Li J, Wang J, Li W, Lin H, Chen W, Liu Y., Dynamic response to initial stage blindness in visual system development. Clin Sci (Lond). 2017</v>
      </c>
    </row>
    <row r="9439" spans="1:29" x14ac:dyDescent="0.3">
      <c r="A9439">
        <v>3037</v>
      </c>
      <c r="B9439" t="s">
        <v>6229</v>
      </c>
      <c r="C9439" t="s">
        <v>16474</v>
      </c>
      <c r="D9439" t="s">
        <v>26653</v>
      </c>
      <c r="E9439" t="s">
        <v>34114</v>
      </c>
      <c r="F9439" s="10"/>
      <c r="G9439">
        <v>2017</v>
      </c>
      <c r="J9439">
        <v>0.85191206479852255</v>
      </c>
      <c r="L9439" t="s">
        <v>37491</v>
      </c>
      <c r="M9439">
        <v>28646862</v>
      </c>
      <c r="Q9439" s="10"/>
      <c r="R9439" s="11">
        <f t="shared" si="294"/>
        <v>0</v>
      </c>
      <c r="U9439" s="11">
        <f t="shared" si="295"/>
        <v>0</v>
      </c>
      <c r="Y9439" s="11">
        <f>IF(SUM(Tableau1[[#This Row],[Other access]:[Sci-hub access]])&gt;=1,1,0)</f>
        <v>0</v>
      </c>
      <c r="Z9439" s="12">
        <f>IF(OR(Tableau1[[#This Row],[Access R1 + S1+ T1 ]]&gt;=1,Tableau1[[#This Row],[Access V1 +W1 + X1]]&gt;=1),1,0)</f>
        <v>0</v>
      </c>
      <c r="AB9439" s="10" t="str">
        <f>Tableau1[[#This Row],[DOI]]</f>
        <v>doi: 10.1186/s12938-017-0373-4</v>
      </c>
      <c r="AC9439" s="13" t="str">
        <f>Tableau1[[#This Row],[Authors]]&amp;", "&amp;Tableau1[[#This Row],[Title]]&amp;" "&amp;Tableau1[[#This Row],[Journal]]&amp;". "&amp;Tableau1[[#This Row],[Year]]</f>
        <v>Koprowski R, Tian L, Olczyk P., A clinical utility assessment of the automatic measurement method of the quality of Meibomian glands. Biomed Eng Online. 2017</v>
      </c>
    </row>
    <row r="9440" spans="1:29" x14ac:dyDescent="0.3">
      <c r="A9440">
        <v>9008</v>
      </c>
      <c r="B9440" t="s">
        <v>11622</v>
      </c>
      <c r="C9440" t="s">
        <v>21800</v>
      </c>
      <c r="D9440" t="s">
        <v>32063</v>
      </c>
      <c r="E9440" t="s">
        <v>2490</v>
      </c>
      <c r="F9440" s="10"/>
      <c r="G9440">
        <v>2017</v>
      </c>
      <c r="J9440">
        <v>0.85201113839896192</v>
      </c>
      <c r="L9440" t="s">
        <v>43330</v>
      </c>
      <c r="M9440">
        <v>27793602</v>
      </c>
      <c r="Q9440" s="10"/>
      <c r="R9440" s="11">
        <f t="shared" si="294"/>
        <v>0</v>
      </c>
      <c r="U9440" s="11">
        <f t="shared" si="295"/>
        <v>0</v>
      </c>
      <c r="Y9440" s="11">
        <f>IF(SUM(Tableau1[[#This Row],[Other access]:[Sci-hub access]])&gt;=1,1,0)</f>
        <v>0</v>
      </c>
      <c r="Z9440" s="12">
        <f>IF(OR(Tableau1[[#This Row],[Access R1 + S1+ T1 ]]&gt;=1,Tableau1[[#This Row],[Access V1 +W1 + X1]]&gt;=1),1,0)</f>
        <v>0</v>
      </c>
      <c r="AB9440" s="10" t="str">
        <f>Tableau1[[#This Row],[DOI]]</f>
        <v>doi: 10.1016/j.ajo.2016.10.009</v>
      </c>
      <c r="AC9440" s="13" t="str">
        <f>Tableau1[[#This Row],[Authors]]&amp;", "&amp;Tableau1[[#This Row],[Title]]&amp;" "&amp;Tableau1[[#This Row],[Journal]]&amp;". "&amp;Tableau1[[#This Row],[Year]]</f>
        <v>Lopilly Park HY, Jeon S, Lee MY, Park CK., Glaucoma Progression in the Unaffected Fellow Eye of Glaucoma Patients Who Developed Unilateral Branch Retinal Vein Occlusion. Am J Ophthalmol. 2017</v>
      </c>
    </row>
    <row r="9441" spans="1:29" ht="28.8" x14ac:dyDescent="0.3">
      <c r="A9441">
        <v>2659</v>
      </c>
      <c r="B9441" t="s">
        <v>5872</v>
      </c>
      <c r="C9441" t="s">
        <v>16118</v>
      </c>
      <c r="D9441" t="s">
        <v>26295</v>
      </c>
      <c r="E9441" t="s">
        <v>2441</v>
      </c>
      <c r="F9441" s="10"/>
      <c r="G9441">
        <v>2017</v>
      </c>
      <c r="J9441">
        <v>0.85204775128325216</v>
      </c>
      <c r="L9441" t="s">
        <v>37122</v>
      </c>
      <c r="M9441">
        <v>28712657</v>
      </c>
      <c r="Q9441" s="10"/>
      <c r="R9441" s="11">
        <f t="shared" si="294"/>
        <v>0</v>
      </c>
      <c r="U9441" s="11">
        <f t="shared" si="295"/>
        <v>0</v>
      </c>
      <c r="Y9441" s="11">
        <f>IF(SUM(Tableau1[[#This Row],[Other access]:[Sci-hub access]])&gt;=1,1,0)</f>
        <v>0</v>
      </c>
      <c r="Z9441" s="12">
        <f>IF(OR(Tableau1[[#This Row],[Access R1 + S1+ T1 ]]&gt;=1,Tableau1[[#This Row],[Access V1 +W1 + X1]]&gt;=1),1,0)</f>
        <v>0</v>
      </c>
      <c r="AB9441" s="10" t="str">
        <f>Tableau1[[#This Row],[DOI]]</f>
        <v>doi: 10.1016/j.ophtha.2017.05.035</v>
      </c>
      <c r="AC9441" s="13" t="str">
        <f>Tableau1[[#This Row],[Authors]]&amp;", "&amp;Tableau1[[#This Row],[Title]]&amp;" "&amp;Tableau1[[#This Row],[Journal]]&amp;". "&amp;Tableau1[[#This Row],[Year]]</f>
        <v>Colijn JM, Buitendijk GHS, Prokofyeva E, Alves D, Cachulo ML, Khawaja AP, Cougnard-Gregoire A, Merle BMJ, Korb C, Erke MG, Bron A, Anastasopoulos E, Meester-Smoor MA, Segato T, Piermarocchi S, de Jong PTVM, Vingerling JR, Topouzis F, Creuzot-Garcher C, Bertelsen G, Pfeiffer N, Fletcher AE, et al., Prevalence of Age-Related Macular Degeneration in Europe: The Past and the Future. Ophthalmology. 2017</v>
      </c>
    </row>
    <row r="9442" spans="1:29" x14ac:dyDescent="0.3">
      <c r="A9442">
        <v>3543</v>
      </c>
      <c r="B9442" t="s">
        <v>6716</v>
      </c>
      <c r="C9442" t="s">
        <v>16958</v>
      </c>
      <c r="D9442" t="s">
        <v>27140</v>
      </c>
      <c r="E9442" t="s">
        <v>2511</v>
      </c>
      <c r="F9442" s="10"/>
      <c r="G9442">
        <v>2017</v>
      </c>
      <c r="J9442">
        <v>0.8520941951243276</v>
      </c>
      <c r="L9442" t="s">
        <v>37990</v>
      </c>
      <c r="M9442">
        <v>28573989</v>
      </c>
      <c r="Q9442" s="10"/>
      <c r="R9442" s="11">
        <f t="shared" si="294"/>
        <v>0</v>
      </c>
      <c r="U9442" s="11">
        <f t="shared" si="295"/>
        <v>0</v>
      </c>
      <c r="Y9442" s="11">
        <f>IF(SUM(Tableau1[[#This Row],[Other access]:[Sci-hub access]])&gt;=1,1,0)</f>
        <v>0</v>
      </c>
      <c r="Z9442" s="12">
        <f>IF(OR(Tableau1[[#This Row],[Access R1 + S1+ T1 ]]&gt;=1,Tableau1[[#This Row],[Access V1 +W1 + X1]]&gt;=1),1,0)</f>
        <v>0</v>
      </c>
      <c r="AB9442" s="10" t="str">
        <f>Tableau1[[#This Row],[DOI]]</f>
        <v>doi: 10.4103/ijo.IJO_400_16</v>
      </c>
      <c r="AC9442" s="13" t="str">
        <f>Tableau1[[#This Row],[Authors]]&amp;", "&amp;Tableau1[[#This Row],[Title]]&amp;" "&amp;Tableau1[[#This Row],[Journal]]&amp;". "&amp;Tableau1[[#This Row],[Year]]</f>
        <v>Sridhar MS, Rangaraju A, Anbarasu K, Reddy SP, Daga S, Jayalakshmi S, Shaik B., Evaluation of Kayser-Fleischer ring in Wilson disease by anterior segment optical coherence tomography. Indian J Ophthalmol. 2017</v>
      </c>
    </row>
    <row r="9443" spans="1:29" x14ac:dyDescent="0.3">
      <c r="A9443">
        <v>3947</v>
      </c>
      <c r="B9443" t="s">
        <v>7101</v>
      </c>
      <c r="C9443" t="s">
        <v>17338</v>
      </c>
      <c r="D9443" t="s">
        <v>27528</v>
      </c>
      <c r="E9443" t="s">
        <v>2490</v>
      </c>
      <c r="F9443" s="10"/>
      <c r="G9443">
        <v>2017</v>
      </c>
      <c r="J9443">
        <v>0.85209874608621194</v>
      </c>
      <c r="L9443" t="s">
        <v>38388</v>
      </c>
      <c r="M9443">
        <v>28501392</v>
      </c>
      <c r="Q9443" s="10"/>
      <c r="R9443" s="11">
        <f t="shared" si="294"/>
        <v>0</v>
      </c>
      <c r="U9443" s="11">
        <f t="shared" si="295"/>
        <v>0</v>
      </c>
      <c r="Y9443" s="11">
        <f>IF(SUM(Tableau1[[#This Row],[Other access]:[Sci-hub access]])&gt;=1,1,0)</f>
        <v>0</v>
      </c>
      <c r="Z9443" s="12">
        <f>IF(OR(Tableau1[[#This Row],[Access R1 + S1+ T1 ]]&gt;=1,Tableau1[[#This Row],[Access V1 +W1 + X1]]&gt;=1),1,0)</f>
        <v>0</v>
      </c>
      <c r="AB9443" s="10" t="str">
        <f>Tableau1[[#This Row],[DOI]]</f>
        <v>doi: 10.1016/j.ajo.2017.05.006</v>
      </c>
      <c r="AC9443" s="13" t="str">
        <f>Tableau1[[#This Row],[Authors]]&amp;", "&amp;Tableau1[[#This Row],[Title]]&amp;" "&amp;Tableau1[[#This Row],[Journal]]&amp;". "&amp;Tableau1[[#This Row],[Year]]</f>
        <v>Butler NJ, Moradi A, Salek SS, Burkholder BM, Leung TG, Dunn JP, Thorne JE., Acute Retinal Necrosis: Presenting Characteristics and Clinical Outcomes in a Cohort of Polymerase Chain Reaction-Positive Patients. Am J Ophthalmol. 2017</v>
      </c>
    </row>
    <row r="9444" spans="1:29" x14ac:dyDescent="0.3">
      <c r="A9444">
        <v>1969</v>
      </c>
      <c r="B9444" t="s">
        <v>5210</v>
      </c>
      <c r="C9444" t="s">
        <v>15456</v>
      </c>
      <c r="D9444" t="s">
        <v>25632</v>
      </c>
      <c r="E9444" t="s">
        <v>2451</v>
      </c>
      <c r="F9444" s="10"/>
      <c r="G9444">
        <v>2017</v>
      </c>
      <c r="J9444">
        <v>0.8521833880887657</v>
      </c>
      <c r="L9444" t="s">
        <v>36440</v>
      </c>
      <c r="M9444">
        <v>28837629</v>
      </c>
      <c r="Q9444" s="10"/>
      <c r="R9444" s="11">
        <f t="shared" si="294"/>
        <v>0</v>
      </c>
      <c r="U9444" s="11">
        <f t="shared" si="295"/>
        <v>0</v>
      </c>
      <c r="Y9444" s="11">
        <f>IF(SUM(Tableau1[[#This Row],[Other access]:[Sci-hub access]])&gt;=1,1,0)</f>
        <v>0</v>
      </c>
      <c r="Z9444" s="12">
        <f>IF(OR(Tableau1[[#This Row],[Access R1 + S1+ T1 ]]&gt;=1,Tableau1[[#This Row],[Access V1 +W1 + X1]]&gt;=1),1,0)</f>
        <v>0</v>
      </c>
      <c r="AB9444" s="10" t="str">
        <f>Tableau1[[#This Row],[DOI]]</f>
        <v>doi: 10.1371/journal.pone.0183678</v>
      </c>
      <c r="AC9444" s="13" t="str">
        <f>Tableau1[[#This Row],[Authors]]&amp;", "&amp;Tableau1[[#This Row],[Title]]&amp;" "&amp;Tableau1[[#This Row],[Journal]]&amp;". "&amp;Tableau1[[#This Row],[Year]]</f>
        <v>Kim KH, Kim DH, Jeong HJ, Ryu JS, Kim YJ, Oh JY, Kim MK, Wee WR., Effects of subconjunctival administration of anti-high mobility group box 1 on dry eye in a mouse model of Sjӧgren's syndrome. PLoS One. 2017</v>
      </c>
    </row>
    <row r="9445" spans="1:29" ht="28.8" x14ac:dyDescent="0.3">
      <c r="A9445">
        <v>4664</v>
      </c>
      <c r="B9445" t="s">
        <v>7780</v>
      </c>
      <c r="C9445" t="s">
        <v>18013</v>
      </c>
      <c r="D9445" t="s">
        <v>28210</v>
      </c>
      <c r="E9445" t="s">
        <v>2525</v>
      </c>
      <c r="F9445" s="10"/>
      <c r="G9445">
        <v>2017</v>
      </c>
      <c r="J9445">
        <v>0.85219705543606949</v>
      </c>
      <c r="L9445" t="s">
        <v>39080</v>
      </c>
      <c r="M9445">
        <v>28421664</v>
      </c>
      <c r="Q9445" s="10"/>
      <c r="R9445" s="11">
        <f t="shared" si="294"/>
        <v>0</v>
      </c>
      <c r="U9445" s="11">
        <f t="shared" si="295"/>
        <v>0</v>
      </c>
      <c r="Y9445" s="11">
        <f>IF(SUM(Tableau1[[#This Row],[Other access]:[Sci-hub access]])&gt;=1,1,0)</f>
        <v>0</v>
      </c>
      <c r="Z9445" s="12">
        <f>IF(OR(Tableau1[[#This Row],[Access R1 + S1+ T1 ]]&gt;=1,Tableau1[[#This Row],[Access V1 +W1 + X1]]&gt;=1),1,0)</f>
        <v>0</v>
      </c>
      <c r="AB9445" s="10" t="str">
        <f>Tableau1[[#This Row],[DOI]]</f>
        <v>doi: 10.1111/ceo.12964</v>
      </c>
      <c r="AC9445" s="13" t="str">
        <f>Tableau1[[#This Row],[Authors]]&amp;", "&amp;Tableau1[[#This Row],[Title]]&amp;" "&amp;Tableau1[[#This Row],[Journal]]&amp;". "&amp;Tableau1[[#This Row],[Year]]</f>
        <v>Dervan E, Lee E, Giubilato A, Khanam T, Maghsoudlou P, Morgan WH., Intermediate-term and long-term outcome of piggyback drainage: connecting glaucoma drainage device to a device in-situ for improved intraocular pressure control. Clin Exp Ophthalmol. 2017</v>
      </c>
    </row>
    <row r="9446" spans="1:29" x14ac:dyDescent="0.3">
      <c r="A9446">
        <v>6649</v>
      </c>
      <c r="B9446" t="s">
        <v>9557</v>
      </c>
      <c r="C9446" t="s">
        <v>19764</v>
      </c>
      <c r="D9446" t="s">
        <v>29990</v>
      </c>
      <c r="E9446" t="s">
        <v>2490</v>
      </c>
      <c r="F9446" s="10"/>
      <c r="G9446">
        <v>2017</v>
      </c>
      <c r="J9446">
        <v>0.8522125449189184</v>
      </c>
      <c r="L9446" t="s">
        <v>41012</v>
      </c>
      <c r="M9446">
        <v>28185842</v>
      </c>
      <c r="Q9446" s="10"/>
      <c r="R9446" s="11">
        <f t="shared" si="294"/>
        <v>0</v>
      </c>
      <c r="U9446" s="11">
        <f t="shared" si="295"/>
        <v>0</v>
      </c>
      <c r="Y9446" s="11">
        <f>IF(SUM(Tableau1[[#This Row],[Other access]:[Sci-hub access]])&gt;=1,1,0)</f>
        <v>0</v>
      </c>
      <c r="Z9446" s="12">
        <f>IF(OR(Tableau1[[#This Row],[Access R1 + S1+ T1 ]]&gt;=1,Tableau1[[#This Row],[Access V1 +W1 + X1]]&gt;=1),1,0)</f>
        <v>0</v>
      </c>
      <c r="AB9446" s="10" t="str">
        <f>Tableau1[[#This Row],[DOI]]</f>
        <v>doi: 10.1016/j.ajo.2017.01.031</v>
      </c>
      <c r="AC9446" s="13" t="str">
        <f>Tableau1[[#This Row],[Authors]]&amp;", "&amp;Tableau1[[#This Row],[Title]]&amp;" "&amp;Tableau1[[#This Row],[Journal]]&amp;". "&amp;Tableau1[[#This Row],[Year]]</f>
        <v>de Sanctis U, Donna P, Penna RR, Calastri MI, Eandi CM., Corneal Astigmatism Measurement by Ray Tracing Versus Anterior Surface-Based Keratometry in Candidates for Toric Intraocular Lens Implantation. Am J Ophthalmol. 2017</v>
      </c>
    </row>
    <row r="9447" spans="1:29" x14ac:dyDescent="0.3">
      <c r="A9447">
        <v>1097</v>
      </c>
      <c r="B9447" t="s">
        <v>4359</v>
      </c>
      <c r="C9447" t="s">
        <v>14613</v>
      </c>
      <c r="D9447" t="s">
        <v>24780</v>
      </c>
      <c r="E9447" t="s">
        <v>34028</v>
      </c>
      <c r="F9447" s="10"/>
      <c r="G9447">
        <v>2017</v>
      </c>
      <c r="J9447">
        <v>0.85245850422443881</v>
      </c>
      <c r="L9447" t="s">
        <v>35585</v>
      </c>
      <c r="M9447">
        <v>29030303</v>
      </c>
      <c r="Q9447" s="10"/>
      <c r="R9447" s="11">
        <f t="shared" si="294"/>
        <v>0</v>
      </c>
      <c r="U9447" s="11">
        <f t="shared" si="295"/>
        <v>0</v>
      </c>
      <c r="Y9447" s="11">
        <f>IF(SUM(Tableau1[[#This Row],[Other access]:[Sci-hub access]])&gt;=1,1,0)</f>
        <v>0</v>
      </c>
      <c r="Z9447" s="12">
        <f>IF(OR(Tableau1[[#This Row],[Access R1 + S1+ T1 ]]&gt;=1,Tableau1[[#This Row],[Access V1 +W1 + X1]]&gt;=1),1,0)</f>
        <v>0</v>
      </c>
      <c r="AB9447" s="10" t="str">
        <f>Tableau1[[#This Row],[DOI]]</f>
        <v>doi: 10.1016/j.actbio.2017.10.015</v>
      </c>
      <c r="AC9447" s="13" t="str">
        <f>Tableau1[[#This Row],[Authors]]&amp;", "&amp;Tableau1[[#This Row],[Title]]&amp;" "&amp;Tableau1[[#This Row],[Journal]]&amp;". "&amp;Tableau1[[#This Row],[Year]]</f>
        <v>Angkawinitwong U, Awwad S, Khaw PT, Brocchini S, Williams GR., Electrospun formulations of bevacizumab for sustained release in the eye. Acta Biomater. 2017</v>
      </c>
    </row>
    <row r="9448" spans="1:29" x14ac:dyDescent="0.3">
      <c r="A9448">
        <v>8362</v>
      </c>
      <c r="B9448" t="s">
        <v>11057</v>
      </c>
      <c r="C9448" t="s">
        <v>21243</v>
      </c>
      <c r="D9448" t="s">
        <v>31495</v>
      </c>
      <c r="E9448" t="s">
        <v>2525</v>
      </c>
      <c r="F9448" s="10"/>
      <c r="G9448">
        <v>2017</v>
      </c>
      <c r="J9448">
        <v>0.85256253272110205</v>
      </c>
      <c r="L9448" t="s">
        <v>42705</v>
      </c>
      <c r="M9448">
        <v>27928876</v>
      </c>
      <c r="Q9448" s="10"/>
      <c r="R9448" s="11">
        <f t="shared" si="294"/>
        <v>0</v>
      </c>
      <c r="U9448" s="11">
        <f t="shared" si="295"/>
        <v>0</v>
      </c>
      <c r="Y9448" s="11">
        <f>IF(SUM(Tableau1[[#This Row],[Other access]:[Sci-hub access]])&gt;=1,1,0)</f>
        <v>0</v>
      </c>
      <c r="Z9448" s="12">
        <f>IF(OR(Tableau1[[#This Row],[Access R1 + S1+ T1 ]]&gt;=1,Tableau1[[#This Row],[Access V1 +W1 + X1]]&gt;=1),1,0)</f>
        <v>0</v>
      </c>
      <c r="AB9448" s="10" t="str">
        <f>Tableau1[[#This Row],[DOI]]</f>
        <v>doi: 10.1111/ceo.12891</v>
      </c>
      <c r="AC9448" s="13" t="str">
        <f>Tableau1[[#This Row],[Authors]]&amp;", "&amp;Tableau1[[#This Row],[Title]]&amp;" "&amp;Tableau1[[#This Row],[Journal]]&amp;". "&amp;Tableau1[[#This Row],[Year]]</f>
        <v>Chen W, Lu Q, Lu L, Guan H., Increased levels of alphaB-crystallin in vitreous fluid of patients with proliferative diabetic retinopathy and correlation with vascular endothelial growth factor. Clin Exp Ophthalmol. 2017</v>
      </c>
    </row>
    <row r="9449" spans="1:29" x14ac:dyDescent="0.3">
      <c r="A9449">
        <v>589</v>
      </c>
      <c r="B9449" t="s">
        <v>3852</v>
      </c>
      <c r="C9449" t="s">
        <v>14108</v>
      </c>
      <c r="D9449" t="s">
        <v>24272</v>
      </c>
      <c r="E9449" t="s">
        <v>2494</v>
      </c>
      <c r="F9449" s="10"/>
      <c r="G9449">
        <v>2018</v>
      </c>
      <c r="J9449">
        <v>0.85263186532360014</v>
      </c>
      <c r="L9449" t="s">
        <v>35088</v>
      </c>
      <c r="M9449">
        <v>29168192</v>
      </c>
      <c r="Q9449" s="10"/>
      <c r="R9449" s="11">
        <f t="shared" si="294"/>
        <v>0</v>
      </c>
      <c r="U9449" s="11">
        <f t="shared" si="295"/>
        <v>0</v>
      </c>
      <c r="Y9449" s="11">
        <f>IF(SUM(Tableau1[[#This Row],[Other access]:[Sci-hub access]])&gt;=1,1,0)</f>
        <v>0</v>
      </c>
      <c r="Z9449" s="12">
        <f>IF(OR(Tableau1[[#This Row],[Access R1 + S1+ T1 ]]&gt;=1,Tableau1[[#This Row],[Access V1 +W1 + X1]]&gt;=1),1,0)</f>
        <v>0</v>
      </c>
      <c r="AB9449" s="10" t="str">
        <f>Tableau1[[#This Row],[DOI]]</f>
        <v>doi: 10.1111/opo.12419</v>
      </c>
      <c r="AC9449" s="13" t="str">
        <f>Tableau1[[#This Row],[Authors]]&amp;", "&amp;Tableau1[[#This Row],[Title]]&amp;" "&amp;Tableau1[[#This Row],[Journal]]&amp;". "&amp;Tableau1[[#This Row],[Year]]</f>
        <v>Taylor DJ, Edwards LA, Binns AM, Crabb DP., Seeing it differently: self-reported description of vision loss in dry age-related macular degeneration. Ophthalmic Physiol Opt. 2018</v>
      </c>
    </row>
    <row r="9450" spans="1:29" ht="28.8" x14ac:dyDescent="0.3">
      <c r="A9450">
        <v>257</v>
      </c>
      <c r="B9450" t="s">
        <v>3520</v>
      </c>
      <c r="C9450" t="s">
        <v>13781</v>
      </c>
      <c r="D9450" t="s">
        <v>23940</v>
      </c>
      <c r="E9450" t="s">
        <v>2462</v>
      </c>
      <c r="F9450" s="10"/>
      <c r="G9450">
        <v>2017</v>
      </c>
      <c r="J9450">
        <v>0.85263980447334786</v>
      </c>
      <c r="L9450" t="s">
        <v>34767</v>
      </c>
      <c r="M9450">
        <v>29284445</v>
      </c>
      <c r="Q9450" s="10"/>
      <c r="R9450" s="11">
        <f t="shared" si="294"/>
        <v>0</v>
      </c>
      <c r="U9450" s="11">
        <f t="shared" si="295"/>
        <v>0</v>
      </c>
      <c r="Y9450" s="11">
        <f>IF(SUM(Tableau1[[#This Row],[Other access]:[Sci-hub access]])&gt;=1,1,0)</f>
        <v>0</v>
      </c>
      <c r="Z9450" s="12">
        <f>IF(OR(Tableau1[[#This Row],[Access R1 + S1+ T1 ]]&gt;=1,Tableau1[[#This Row],[Access V1 +W1 + X1]]&gt;=1),1,0)</f>
        <v>0</v>
      </c>
      <c r="AB9450" s="10" t="str">
        <f>Tableau1[[#This Row],[DOI]]</f>
        <v>doi: 10.1186/s12886-017-0667-0</v>
      </c>
      <c r="AC9450" s="13" t="str">
        <f>Tableau1[[#This Row],[Authors]]&amp;", "&amp;Tableau1[[#This Row],[Title]]&amp;" "&amp;Tableau1[[#This Row],[Journal]]&amp;". "&amp;Tableau1[[#This Row],[Year]]</f>
        <v>Michelotti M, de Korne DF, Weizer JS, Lee PP, Flanagan D, Kelly SP, Odergren A, Sandhu SS, Wai C, Klazinga N, Haripriya A, Stein JD, Hingorani M., Mapping standard ophthalmic outcome sets to metrics currently reported in eight eye hospitals. BMC Ophthalmol. 2017</v>
      </c>
    </row>
    <row r="9451" spans="1:29" x14ac:dyDescent="0.3">
      <c r="A9451">
        <v>7537</v>
      </c>
      <c r="B9451" t="s">
        <v>10334</v>
      </c>
      <c r="C9451" t="s">
        <v>20534</v>
      </c>
      <c r="D9451" t="s">
        <v>30769</v>
      </c>
      <c r="E9451" t="s">
        <v>34376</v>
      </c>
      <c r="F9451" s="10"/>
      <c r="G9451">
        <v>2017</v>
      </c>
      <c r="J9451">
        <v>0.85286859929480685</v>
      </c>
      <c r="L9451" t="s">
        <v>41892</v>
      </c>
      <c r="M9451">
        <v>28083623</v>
      </c>
      <c r="Q9451" s="10"/>
      <c r="R9451" s="11">
        <f t="shared" si="294"/>
        <v>0</v>
      </c>
      <c r="U9451" s="11">
        <f t="shared" si="295"/>
        <v>0</v>
      </c>
      <c r="Y9451" s="11">
        <f>IF(SUM(Tableau1[[#This Row],[Other access]:[Sci-hub access]])&gt;=1,1,0)</f>
        <v>0</v>
      </c>
      <c r="Z9451" s="12">
        <f>IF(OR(Tableau1[[#This Row],[Access R1 + S1+ T1 ]]&gt;=1,Tableau1[[#This Row],[Access V1 +W1 + X1]]&gt;=1),1,0)</f>
        <v>0</v>
      </c>
      <c r="AB9451" s="10" t="str">
        <f>Tableau1[[#This Row],[DOI]]</f>
        <v>doi: 10.1007/s00109-016-1502-4</v>
      </c>
      <c r="AC9451" s="13" t="str">
        <f>Tableau1[[#This Row],[Authors]]&amp;", "&amp;Tableau1[[#This Row],[Title]]&amp;" "&amp;Tableau1[[#This Row],[Journal]]&amp;". "&amp;Tableau1[[#This Row],[Year]]</f>
        <v>Liu H, Smith AJ, Ball SS, Bao Y, Bowater RP, Wang N, Michael Wormstone I., Sulforaphane promotes ER stress, autophagy, and cell death: implications for cataract surgery. J Mol Med (Berl). 2017</v>
      </c>
    </row>
    <row r="9452" spans="1:29" x14ac:dyDescent="0.3">
      <c r="A9452">
        <v>8618</v>
      </c>
      <c r="B9452" t="s">
        <v>11280</v>
      </c>
      <c r="C9452" t="s">
        <v>21464</v>
      </c>
      <c r="D9452" t="s">
        <v>31719</v>
      </c>
      <c r="E9452" t="s">
        <v>34430</v>
      </c>
      <c r="F9452" s="10"/>
      <c r="G9452">
        <v>2017</v>
      </c>
      <c r="J9452">
        <v>0.85289214405299574</v>
      </c>
      <c r="L9452" t="s">
        <v>42954</v>
      </c>
      <c r="M9452">
        <v>27878478</v>
      </c>
      <c r="Q9452" s="10"/>
      <c r="R9452" s="11">
        <f t="shared" si="294"/>
        <v>0</v>
      </c>
      <c r="U9452" s="11">
        <f t="shared" si="295"/>
        <v>0</v>
      </c>
      <c r="Y9452" s="11">
        <f>IF(SUM(Tableau1[[#This Row],[Other access]:[Sci-hub access]])&gt;=1,1,0)</f>
        <v>0</v>
      </c>
      <c r="Z9452" s="12">
        <f>IF(OR(Tableau1[[#This Row],[Access R1 + S1+ T1 ]]&gt;=1,Tableau1[[#This Row],[Access V1 +W1 + X1]]&gt;=1),1,0)</f>
        <v>0</v>
      </c>
      <c r="AB9452" s="10" t="str">
        <f>Tableau1[[#This Row],[DOI]]</f>
        <v>doi: 10.1245/s10434-016-5697-y</v>
      </c>
      <c r="AC9452" s="13" t="str">
        <f>Tableau1[[#This Row],[Authors]]&amp;", "&amp;Tableau1[[#This Row],[Title]]&amp;" "&amp;Tableau1[[#This Row],[Journal]]&amp;". "&amp;Tableau1[[#This Row],[Year]]</f>
        <v>Wright GP, Marsh JW, Varma MK, Doherty MG, Bartlett DL, Chung MH., Liver Resection After Selective Internal Radiation Therapy with Yttrium-90 is Safe and Feasible: A Bi-institutional Analysis. Ann Surg Oncol. 2017</v>
      </c>
    </row>
    <row r="9453" spans="1:29" x14ac:dyDescent="0.3">
      <c r="A9453">
        <v>8233</v>
      </c>
      <c r="B9453" t="s">
        <v>10938</v>
      </c>
      <c r="C9453" t="s">
        <v>21125</v>
      </c>
      <c r="D9453" t="s">
        <v>31376</v>
      </c>
      <c r="E9453" t="s">
        <v>2486</v>
      </c>
      <c r="F9453" s="10"/>
      <c r="G9453">
        <v>2017</v>
      </c>
      <c r="J9453">
        <v>0.85298328038993054</v>
      </c>
      <c r="L9453" t="s">
        <v>42578</v>
      </c>
      <c r="M9453">
        <v>27966831</v>
      </c>
      <c r="Q9453" s="10"/>
      <c r="R9453" s="11">
        <f t="shared" si="294"/>
        <v>0</v>
      </c>
      <c r="U9453" s="11">
        <f t="shared" si="295"/>
        <v>0</v>
      </c>
      <c r="Y9453" s="11">
        <f>IF(SUM(Tableau1[[#This Row],[Other access]:[Sci-hub access]])&gt;=1,1,0)</f>
        <v>0</v>
      </c>
      <c r="Z9453" s="12">
        <f>IF(OR(Tableau1[[#This Row],[Access R1 + S1+ T1 ]]&gt;=1,Tableau1[[#This Row],[Access V1 +W1 + X1]]&gt;=1),1,0)</f>
        <v>0</v>
      </c>
      <c r="AB9453" s="10" t="str">
        <f>Tableau1[[#This Row],[DOI]]</f>
        <v>doi: 10.1111/aos.13339</v>
      </c>
      <c r="AC9453" s="13" t="str">
        <f>Tableau1[[#This Row],[Authors]]&amp;", "&amp;Tableau1[[#This Row],[Title]]&amp;" "&amp;Tableau1[[#This Row],[Journal]]&amp;". "&amp;Tableau1[[#This Row],[Year]]</f>
        <v>Schwab C, Glatz W, Schmidt B, Lindner E, Oettl K, Riedl R, Wedrich A, Ivastinovic D, Velikay-Parel M, Mossboeck G., Prevalence of posterior vitreous detachment in glaucoma patients and controls. Acta Ophthalmol. 2017</v>
      </c>
    </row>
    <row r="9454" spans="1:29" ht="28.8" x14ac:dyDescent="0.3">
      <c r="A9454">
        <v>1988</v>
      </c>
      <c r="B9454" t="s">
        <v>5228</v>
      </c>
      <c r="C9454" t="s">
        <v>15474</v>
      </c>
      <c r="D9454" t="s">
        <v>25650</v>
      </c>
      <c r="E9454" t="s">
        <v>2465</v>
      </c>
      <c r="F9454" s="10"/>
      <c r="G9454">
        <v>2017</v>
      </c>
      <c r="J9454">
        <v>0.8530160287085623</v>
      </c>
      <c r="L9454" t="s">
        <v>36459</v>
      </c>
      <c r="M9454">
        <v>28834867</v>
      </c>
      <c r="Q9454" s="10"/>
      <c r="R9454" s="11">
        <f t="shared" si="294"/>
        <v>0</v>
      </c>
      <c r="U9454" s="11">
        <f t="shared" si="295"/>
        <v>0</v>
      </c>
      <c r="Y9454" s="11">
        <f>IF(SUM(Tableau1[[#This Row],[Other access]:[Sci-hub access]])&gt;=1,1,0)</f>
        <v>0</v>
      </c>
      <c r="Z9454" s="12">
        <f>IF(OR(Tableau1[[#This Row],[Access R1 + S1+ T1 ]]&gt;=1,Tableau1[[#This Row],[Access V1 +W1 + X1]]&gt;=1),1,0)</f>
        <v>0</v>
      </c>
      <c r="AB9454" s="10" t="str">
        <f>Tableau1[[#This Row],[DOI]]</f>
        <v>doi: 10.1097/MD.0000000000007454</v>
      </c>
      <c r="AC9454" s="13" t="str">
        <f>Tableau1[[#This Row],[Authors]]&amp;", "&amp;Tableau1[[#This Row],[Title]]&amp;" "&amp;Tableau1[[#This Row],[Journal]]&amp;". "&amp;Tableau1[[#This Row],[Year]]</f>
        <v>Lalji A, Izbudak I, Birnbaum J., Cortical blindness and not optic neuritis as a cause of vision loss in a Sjögren's syndrome (SS) patient with the neuromyelitis optica spectrum disorder (NMOSD): Challenges of ascribing demyelinating syndromes to SS: a case report. Medicine (Baltimore). 2017</v>
      </c>
    </row>
    <row r="9455" spans="1:29" x14ac:dyDescent="0.3">
      <c r="A9455">
        <v>10032</v>
      </c>
      <c r="B9455" t="s">
        <v>12553</v>
      </c>
      <c r="C9455" t="s">
        <v>22720</v>
      </c>
      <c r="D9455" t="s">
        <v>33001</v>
      </c>
      <c r="E9455" t="s">
        <v>2445</v>
      </c>
      <c r="F9455" s="10"/>
      <c r="G9455">
        <v>2017</v>
      </c>
      <c r="J9455">
        <v>0.85308261763086024</v>
      </c>
      <c r="L9455" t="s">
        <v>44289</v>
      </c>
      <c r="M9455">
        <v>27491042</v>
      </c>
      <c r="Q9455" s="10"/>
      <c r="R9455" s="11">
        <f t="shared" si="294"/>
        <v>0</v>
      </c>
      <c r="U9455" s="11">
        <f t="shared" si="295"/>
        <v>0</v>
      </c>
      <c r="Y9455" s="11">
        <f>IF(SUM(Tableau1[[#This Row],[Other access]:[Sci-hub access]])&gt;=1,1,0)</f>
        <v>0</v>
      </c>
      <c r="Z9455" s="12">
        <f>IF(OR(Tableau1[[#This Row],[Access R1 + S1+ T1 ]]&gt;=1,Tableau1[[#This Row],[Access V1 +W1 + X1]]&gt;=1),1,0)</f>
        <v>0</v>
      </c>
      <c r="AB9455" s="10" t="str">
        <f>Tableau1[[#This Row],[DOI]]</f>
        <v>doi: 10.1097/IAE.0000000000001239</v>
      </c>
      <c r="AC9455" s="13" t="str">
        <f>Tableau1[[#This Row],[Authors]]&amp;", "&amp;Tableau1[[#This Row],[Title]]&amp;" "&amp;Tableau1[[#This Row],[Journal]]&amp;". "&amp;Tableau1[[#This Row],[Year]]</f>
        <v>Agrawal R, Gunasekeran DV, Gonzalez-Lopez JJ, Cardoso J, Gupta B, Addison PK, Westcott M, Pavesio CE., PERIPHERAL RETINAL VASCULITIS: Analysis of 110 Consecutive Cases and a Contemporary Reappraisal of Tubercular Etiology. Retina. 2017</v>
      </c>
    </row>
    <row r="9456" spans="1:29" ht="28.8" x14ac:dyDescent="0.3">
      <c r="A9456">
        <v>543</v>
      </c>
      <c r="B9456" t="s">
        <v>3806</v>
      </c>
      <c r="C9456" t="s">
        <v>14063</v>
      </c>
      <c r="D9456" t="s">
        <v>24226</v>
      </c>
      <c r="E9456" t="s">
        <v>2448</v>
      </c>
      <c r="F9456" s="10"/>
      <c r="G9456">
        <v>2018</v>
      </c>
      <c r="J9456">
        <v>0.85334725492346863</v>
      </c>
      <c r="L9456" t="s">
        <v>35042</v>
      </c>
      <c r="M9456">
        <v>29185100</v>
      </c>
      <c r="Q9456" s="10"/>
      <c r="R9456" s="11">
        <f t="shared" si="294"/>
        <v>0</v>
      </c>
      <c r="U9456" s="11">
        <f t="shared" si="295"/>
        <v>0</v>
      </c>
      <c r="Y9456" s="11">
        <f>IF(SUM(Tableau1[[#This Row],[Other access]:[Sci-hub access]])&gt;=1,1,0)</f>
        <v>0</v>
      </c>
      <c r="Z9456" s="12">
        <f>IF(OR(Tableau1[[#This Row],[Access R1 + S1+ T1 ]]&gt;=1,Tableau1[[#This Row],[Access V1 +W1 + X1]]&gt;=1),1,0)</f>
        <v>0</v>
      </c>
      <c r="AB9456" s="10" t="str">
        <f>Tableau1[[#This Row],[DOI]]</f>
        <v>doi: 10.1007/s00417-017-3845-0</v>
      </c>
      <c r="AC9456" s="13" t="str">
        <f>Tableau1[[#This Row],[Authors]]&amp;", "&amp;Tableau1[[#This Row],[Title]]&amp;" "&amp;Tableau1[[#This Row],[Journal]]&amp;". "&amp;Tableau1[[#This Row],[Year]]</f>
        <v>Brockmann C, Dege S, Crespo-Garcia S, Kociok N, Brockmann T, Strauß O, Joussen AM., Spatial distribution of CD115(+) and CD11b(+) cells and their temporal activation during oxygen-induced retinopathy in mice. Graefes Arch Clin Exp Ophthalmol. 2018</v>
      </c>
    </row>
    <row r="9457" spans="1:29" x14ac:dyDescent="0.3">
      <c r="A9457">
        <v>11023</v>
      </c>
      <c r="B9457" t="s">
        <v>13446</v>
      </c>
      <c r="C9457" t="s">
        <v>23608</v>
      </c>
      <c r="D9457" t="s">
        <v>33900</v>
      </c>
      <c r="E9457" t="s">
        <v>2635</v>
      </c>
      <c r="F9457" s="10"/>
      <c r="G9457">
        <v>2017</v>
      </c>
      <c r="J9457">
        <v>0.85344285850522972</v>
      </c>
      <c r="L9457" t="s">
        <v>45264</v>
      </c>
      <c r="M9457">
        <v>26456361</v>
      </c>
      <c r="Q9457" s="10"/>
      <c r="R9457" s="11">
        <f t="shared" si="294"/>
        <v>0</v>
      </c>
      <c r="U9457" s="11">
        <f t="shared" si="295"/>
        <v>0</v>
      </c>
      <c r="Y9457" s="11">
        <f>IF(SUM(Tableau1[[#This Row],[Other access]:[Sci-hub access]])&gt;=1,1,0)</f>
        <v>0</v>
      </c>
      <c r="Z9457" s="12">
        <f>IF(OR(Tableau1[[#This Row],[Access R1 + S1+ T1 ]]&gt;=1,Tableau1[[#This Row],[Access V1 +W1 + X1]]&gt;=1),1,0)</f>
        <v>0</v>
      </c>
      <c r="AB9457" s="10" t="str">
        <f>Tableau1[[#This Row],[DOI]]</f>
        <v>doi: 10.2174/1573399812666151012115355</v>
      </c>
      <c r="AC9457" s="13" t="str">
        <f>Tableau1[[#This Row],[Authors]]&amp;", "&amp;Tableau1[[#This Row],[Title]]&amp;" "&amp;Tableau1[[#This Row],[Journal]]&amp;". "&amp;Tableau1[[#This Row],[Year]]</f>
        <v>Shoeibi N, Bonakdaran S., Is There any Correlation Between Diabetic Retinopathy and Risk of Cardiovascular Disease? Curr Diabetes Rev. 2017</v>
      </c>
    </row>
    <row r="9458" spans="1:29" ht="28.8" x14ac:dyDescent="0.3">
      <c r="A9458">
        <v>7082</v>
      </c>
      <c r="B9458" t="s">
        <v>9933</v>
      </c>
      <c r="C9458" t="s">
        <v>20136</v>
      </c>
      <c r="D9458" t="s">
        <v>30367</v>
      </c>
      <c r="E9458" t="s">
        <v>2479</v>
      </c>
      <c r="F9458" s="10"/>
      <c r="G9458">
        <v>2017</v>
      </c>
      <c r="J9458">
        <v>0.85361848844203525</v>
      </c>
      <c r="L9458" t="s">
        <v>41438</v>
      </c>
      <c r="M9458">
        <v>28129297</v>
      </c>
      <c r="Q9458" s="10"/>
      <c r="R9458" s="11">
        <f t="shared" si="294"/>
        <v>0</v>
      </c>
      <c r="U9458" s="11">
        <f t="shared" si="295"/>
        <v>0</v>
      </c>
      <c r="Y9458" s="11">
        <f>IF(SUM(Tableau1[[#This Row],[Other access]:[Sci-hub access]])&gt;=1,1,0)</f>
        <v>0</v>
      </c>
      <c r="Z9458" s="12">
        <f>IF(OR(Tableau1[[#This Row],[Access R1 + S1+ T1 ]]&gt;=1,Tableau1[[#This Row],[Access V1 +W1 + X1]]&gt;=1),1,0)</f>
        <v>0</v>
      </c>
      <c r="AB9458" s="10" t="str">
        <f>Tableau1[[#This Row],[DOI]]</f>
        <v>doi: 10.1097/ICO.0000000000001145</v>
      </c>
      <c r="AC9458" s="13" t="str">
        <f>Tableau1[[#This Row],[Authors]]&amp;", "&amp;Tableau1[[#This Row],[Title]]&amp;" "&amp;Tableau1[[#This Row],[Journal]]&amp;". "&amp;Tableau1[[#This Row],[Year]]</f>
        <v>Bielory BP, Shariff A, Hussain RM, Bermudez-Magner JA, Dubovy SR, Donaldson KE., Toxic Anterior Segment Syndrome: Inadvertent Administration of Intracameral Lidocaine 1% and Phenylephrine 2.5% Preserved With 10% Benzalkonium Chloride During Cataract Surgery. Cornea. 2017</v>
      </c>
    </row>
    <row r="9459" spans="1:29" x14ac:dyDescent="0.3">
      <c r="A9459">
        <v>10690</v>
      </c>
      <c r="B9459" t="s">
        <v>2306</v>
      </c>
      <c r="C9459" t="s">
        <v>2307</v>
      </c>
      <c r="D9459" t="s">
        <v>2308</v>
      </c>
      <c r="E9459" t="s">
        <v>2977</v>
      </c>
      <c r="F9459" s="10"/>
      <c r="G9459">
        <v>2017</v>
      </c>
      <c r="J9459">
        <v>0.85363466050995429</v>
      </c>
      <c r="L9459" t="s">
        <v>44937</v>
      </c>
      <c r="M9459">
        <v>27102081</v>
      </c>
      <c r="Q9459" s="10"/>
      <c r="R9459" s="11">
        <f t="shared" si="294"/>
        <v>0</v>
      </c>
      <c r="U9459" s="11">
        <f t="shared" si="295"/>
        <v>0</v>
      </c>
      <c r="Y9459" s="11">
        <f>IF(SUM(Tableau1[[#This Row],[Other access]:[Sci-hub access]])&gt;=1,1,0)</f>
        <v>0</v>
      </c>
      <c r="Z9459" s="12">
        <f>IF(OR(Tableau1[[#This Row],[Access R1 + S1+ T1 ]]&gt;=1,Tableau1[[#This Row],[Access V1 +W1 + X1]]&gt;=1),1,0)</f>
        <v>0</v>
      </c>
      <c r="AB9459" s="10" t="str">
        <f>Tableau1[[#This Row],[DOI]]</f>
        <v>doi: 10.1111/apa.13433</v>
      </c>
      <c r="AC9459" s="13" t="str">
        <f>Tableau1[[#This Row],[Authors]]&amp;", "&amp;Tableau1[[#This Row],[Title]]&amp;" "&amp;Tableau1[[#This Row],[Journal]]&amp;". "&amp;Tableau1[[#This Row],[Year]]</f>
        <v>Hicke-Roberts A, Åberg N, Wennergren G, Hesselmar B., Allergic rhinoconjunctivitis continued to increase in Swedish children up to 2007, but asthma and eczema levelled off from 1991. Acta Paediatr. 2017</v>
      </c>
    </row>
    <row r="9460" spans="1:29" x14ac:dyDescent="0.3">
      <c r="A9460">
        <v>3093</v>
      </c>
      <c r="B9460" t="s">
        <v>6284</v>
      </c>
      <c r="C9460" t="s">
        <v>16527</v>
      </c>
      <c r="D9460" t="s">
        <v>26708</v>
      </c>
      <c r="E9460" t="s">
        <v>2617</v>
      </c>
      <c r="F9460" s="10"/>
      <c r="G9460">
        <v>2017</v>
      </c>
      <c r="J9460">
        <v>0.85380352441077756</v>
      </c>
      <c r="L9460" t="s">
        <v>37547</v>
      </c>
      <c r="M9460">
        <v>28639415</v>
      </c>
      <c r="Q9460" s="10"/>
      <c r="R9460" s="11">
        <f t="shared" si="294"/>
        <v>0</v>
      </c>
      <c r="U9460" s="11">
        <f t="shared" si="295"/>
        <v>0</v>
      </c>
      <c r="Y9460" s="11">
        <f>IF(SUM(Tableau1[[#This Row],[Other access]:[Sci-hub access]])&gt;=1,1,0)</f>
        <v>0</v>
      </c>
      <c r="Z9460" s="12">
        <f>IF(OR(Tableau1[[#This Row],[Access R1 + S1+ T1 ]]&gt;=1,Tableau1[[#This Row],[Access V1 +W1 + X1]]&gt;=1),1,0)</f>
        <v>0</v>
      </c>
      <c r="AB9460" s="10" t="str">
        <f>Tableau1[[#This Row],[DOI]]</f>
        <v>doi: 10.1002/14651858.CD007419.pub5</v>
      </c>
      <c r="AC9460" s="13" t="str">
        <f>Tableau1[[#This Row],[Authors]]&amp;", "&amp;Tableau1[[#This Row],[Title]]&amp;" "&amp;Tableau1[[#This Row],[Journal]]&amp;". "&amp;Tableau1[[#This Row],[Year]]</f>
        <v>Virgili G, Parravano M, Evans JR, Gordon I, Lucenteforte E., Anti-vascular endothelial growth factor for diabetic macular oedema: a network meta-analysis. Cochrane Database Syst Rev. 2017</v>
      </c>
    </row>
    <row r="9461" spans="1:29" ht="28.8" x14ac:dyDescent="0.3">
      <c r="A9461">
        <v>1802</v>
      </c>
      <c r="B9461" t="s">
        <v>45</v>
      </c>
      <c r="C9461" t="s">
        <v>46</v>
      </c>
      <c r="D9461" t="s">
        <v>47</v>
      </c>
      <c r="E9461" t="s">
        <v>2874</v>
      </c>
      <c r="F9461" s="10"/>
      <c r="G9461">
        <v>2017</v>
      </c>
      <c r="J9461">
        <v>0.85403605238987435</v>
      </c>
      <c r="L9461" t="s">
        <v>36276</v>
      </c>
      <c r="M9461">
        <v>28871032</v>
      </c>
      <c r="Q9461" s="10"/>
      <c r="R9461" s="11">
        <f t="shared" si="294"/>
        <v>0</v>
      </c>
      <c r="U9461" s="11">
        <f t="shared" si="295"/>
        <v>0</v>
      </c>
      <c r="Y9461" s="11">
        <f>IF(SUM(Tableau1[[#This Row],[Other access]:[Sci-hub access]])&gt;=1,1,0)</f>
        <v>0</v>
      </c>
      <c r="Z9461" s="12">
        <f>IF(OR(Tableau1[[#This Row],[Access R1 + S1+ T1 ]]&gt;=1,Tableau1[[#This Row],[Access V1 +W1 + X1]]&gt;=1),1,0)</f>
        <v>0</v>
      </c>
      <c r="AB9461" s="10" t="str">
        <f>Tableau1[[#This Row],[DOI]]</f>
        <v>doi: 10.1523/JNEUROSCI.0643-16.2017</v>
      </c>
      <c r="AC9461" s="13" t="str">
        <f>Tableau1[[#This Row],[Authors]]&amp;", "&amp;Tableau1[[#This Row],[Title]]&amp;" "&amp;Tableau1[[#This Row],[Journal]]&amp;". "&amp;Tableau1[[#This Row],[Year]]</f>
        <v>Apara A, Galvao J, Wang Y, Blackmore M, Trillo A, Iwao K, Brown DP Jr, Fernandes KA, Huang A, Nguyen T, Ashouri M, Zhang X, Shaw PX, Kunzevitzky NJ, Moore DL, Libby RT, Goldberg JL., KLF9 and JNK3 Interact to Suppress Axon Regeneration in the Adult CNS. J Neurosci. 2017</v>
      </c>
    </row>
    <row r="9462" spans="1:29" x14ac:dyDescent="0.3">
      <c r="A9462">
        <v>4672</v>
      </c>
      <c r="B9462" t="s">
        <v>7787</v>
      </c>
      <c r="C9462" t="s">
        <v>18019</v>
      </c>
      <c r="D9462" t="s">
        <v>28217</v>
      </c>
      <c r="E9462" t="s">
        <v>2826</v>
      </c>
      <c r="F9462" s="10"/>
      <c r="G9462">
        <v>2017</v>
      </c>
      <c r="J9462">
        <v>0.85413076594259307</v>
      </c>
      <c r="L9462" t="s">
        <v>39088</v>
      </c>
      <c r="M9462">
        <v>28420694</v>
      </c>
      <c r="Q9462" s="10"/>
      <c r="R9462" s="11">
        <f t="shared" si="294"/>
        <v>0</v>
      </c>
      <c r="U9462" s="11">
        <f t="shared" si="295"/>
        <v>0</v>
      </c>
      <c r="Y9462" s="11">
        <f>IF(SUM(Tableau1[[#This Row],[Other access]:[Sci-hub access]])&gt;=1,1,0)</f>
        <v>0</v>
      </c>
      <c r="Z9462" s="12">
        <f>IF(OR(Tableau1[[#This Row],[Access R1 + S1+ T1 ]]&gt;=1,Tableau1[[#This Row],[Access V1 +W1 + X1]]&gt;=1),1,0)</f>
        <v>0</v>
      </c>
      <c r="AB9462" s="10" t="str">
        <f>Tableau1[[#This Row],[DOI]]</f>
        <v>doi: 10.1096/fj.201601285R</v>
      </c>
      <c r="AC9462" s="13" t="str">
        <f>Tableau1[[#This Row],[Authors]]&amp;", "&amp;Tableau1[[#This Row],[Title]]&amp;" "&amp;Tableau1[[#This Row],[Journal]]&amp;". "&amp;Tableau1[[#This Row],[Year]]</f>
        <v>Zhang S, Zhou R, Li B, Li H, Wang Y, Gu X, Tang L, Wang C, Zhong D, Ge Y, Huo Y, Lin J, Liu XL, Chen JF., Caffeine preferentially protects against oxygen-induced retinopathy. FASEB J. 2017</v>
      </c>
    </row>
    <row r="9463" spans="1:29" x14ac:dyDescent="0.3">
      <c r="A9463">
        <v>5481</v>
      </c>
      <c r="B9463" t="s">
        <v>8528</v>
      </c>
      <c r="C9463" t="s">
        <v>18749</v>
      </c>
      <c r="D9463" t="s">
        <v>28958</v>
      </c>
      <c r="E9463" t="s">
        <v>2585</v>
      </c>
      <c r="F9463" s="10"/>
      <c r="G9463">
        <v>2017</v>
      </c>
      <c r="J9463">
        <v>0.85414979934265767</v>
      </c>
      <c r="L9463" t="s">
        <v>39870</v>
      </c>
      <c r="M9463">
        <v>28330905</v>
      </c>
      <c r="Q9463" s="10"/>
      <c r="R9463" s="11">
        <f t="shared" si="294"/>
        <v>0</v>
      </c>
      <c r="U9463" s="11">
        <f t="shared" si="295"/>
        <v>0</v>
      </c>
      <c r="Y9463" s="11">
        <f>IF(SUM(Tableau1[[#This Row],[Other access]:[Sci-hub access]])&gt;=1,1,0)</f>
        <v>0</v>
      </c>
      <c r="Z9463" s="12">
        <f>IF(OR(Tableau1[[#This Row],[Access R1 + S1+ T1 ]]&gt;=1,Tableau1[[#This Row],[Access V1 +W1 + X1]]&gt;=1),1,0)</f>
        <v>0</v>
      </c>
      <c r="AB9463" s="10" t="str">
        <f>Tableau1[[#This Row],[DOI]]</f>
        <v>doi: 10.1084/jem.20161802</v>
      </c>
      <c r="AC9463" s="13" t="str">
        <f>Tableau1[[#This Row],[Authors]]&amp;", "&amp;Tableau1[[#This Row],[Title]]&amp;" "&amp;Tableau1[[#This Row],[Journal]]&amp;". "&amp;Tableau1[[#This Row],[Year]]</f>
        <v>LeBlanc ME, Wang W, Chen X, Caberoy NB, Guo F, Shen C, Ji Y, Tian H, Wang H, Chen R, Li W., Secretogranin III as a disease-associated ligand for antiangiogenic therapy of diabetic retinopathy. J Exp Med. 2017</v>
      </c>
    </row>
    <row r="9464" spans="1:29" ht="28.8" x14ac:dyDescent="0.3">
      <c r="A9464">
        <v>3568</v>
      </c>
      <c r="B9464" t="s">
        <v>6740</v>
      </c>
      <c r="C9464" t="s">
        <v>16982</v>
      </c>
      <c r="D9464" t="s">
        <v>27164</v>
      </c>
      <c r="E9464" t="s">
        <v>2458</v>
      </c>
      <c r="F9464" s="10"/>
      <c r="G9464">
        <v>2017</v>
      </c>
      <c r="J9464">
        <v>0.85437734668220044</v>
      </c>
      <c r="L9464" t="s">
        <v>38014</v>
      </c>
      <c r="M9464">
        <v>28570723</v>
      </c>
      <c r="Q9464" s="10"/>
      <c r="R9464" s="11">
        <f t="shared" si="294"/>
        <v>0</v>
      </c>
      <c r="U9464" s="11">
        <f t="shared" si="295"/>
        <v>0</v>
      </c>
      <c r="Y9464" s="11">
        <f>IF(SUM(Tableau1[[#This Row],[Other access]:[Sci-hub access]])&gt;=1,1,0)</f>
        <v>0</v>
      </c>
      <c r="Z9464" s="12">
        <f>IF(OR(Tableau1[[#This Row],[Access R1 + S1+ T1 ]]&gt;=1,Tableau1[[#This Row],[Access V1 +W1 + X1]]&gt;=1),1,0)</f>
        <v>0</v>
      </c>
      <c r="AB9464" s="10" t="str">
        <f>Tableau1[[#This Row],[DOI]]</f>
        <v>doi: 10.1001/jamaophthalmol.2017.1571</v>
      </c>
      <c r="AC9464" s="13" t="str">
        <f>Tableau1[[#This Row],[Authors]]&amp;", "&amp;Tableau1[[#This Row],[Title]]&amp;" "&amp;Tableau1[[#This Row],[Journal]]&amp;". "&amp;Tableau1[[#This Row],[Year]]</f>
        <v>Jackson TL, Boyer D, Brown DM, Chaudhry N, Elman M, Liang C, O'Shaughnessy D, Parsons EC, Patel S, Slakter JS, Rosenfeld PJ., Oral Tyrosine Kinase Inhibitor for Neovascular Age-Related Macular Degeneration: A Phase 1 Dose-Escalation Study. JAMA Ophthalmol. 2017</v>
      </c>
    </row>
    <row r="9465" spans="1:29" x14ac:dyDescent="0.3">
      <c r="A9465">
        <v>2499</v>
      </c>
      <c r="B9465" t="s">
        <v>5720</v>
      </c>
      <c r="C9465" t="s">
        <v>15966</v>
      </c>
      <c r="D9465" t="s">
        <v>26143</v>
      </c>
      <c r="E9465" t="s">
        <v>34100</v>
      </c>
      <c r="F9465" s="10"/>
      <c r="G9465">
        <v>2017</v>
      </c>
      <c r="J9465">
        <v>0.8544196756478627</v>
      </c>
      <c r="L9465" t="s">
        <v>36963</v>
      </c>
      <c r="M9465">
        <v>28735342</v>
      </c>
      <c r="Q9465" s="10"/>
      <c r="R9465" s="11">
        <f t="shared" si="294"/>
        <v>0</v>
      </c>
      <c r="U9465" s="11">
        <f t="shared" si="295"/>
        <v>0</v>
      </c>
      <c r="Y9465" s="11">
        <f>IF(SUM(Tableau1[[#This Row],[Other access]:[Sci-hub access]])&gt;=1,1,0)</f>
        <v>0</v>
      </c>
      <c r="Z9465" s="12">
        <f>IF(OR(Tableau1[[#This Row],[Access R1 + S1+ T1 ]]&gt;=1,Tableau1[[#This Row],[Access V1 +W1 + X1]]&gt;=1),1,0)</f>
        <v>0</v>
      </c>
      <c r="AB9465" s="10" t="str">
        <f>Tableau1[[#This Row],[DOI]]</f>
        <v>doi: 10.1007/s00411-017-0702-9</v>
      </c>
      <c r="AC9465" s="13" t="str">
        <f>Tableau1[[#This Row],[Authors]]&amp;", "&amp;Tableau1[[#This Row],[Title]]&amp;" "&amp;Tableau1[[#This Row],[Journal]]&amp;". "&amp;Tableau1[[#This Row],[Year]]</f>
        <v>Mikryukova LD, Akleyev AV., Cataract in the chronically exposed residents of the Techa riverside villages. Radiat Environ Biophys. 2017</v>
      </c>
    </row>
    <row r="9466" spans="1:29" x14ac:dyDescent="0.3">
      <c r="A9466">
        <v>9057</v>
      </c>
      <c r="B9466" t="s">
        <v>11667</v>
      </c>
      <c r="C9466" t="s">
        <v>21843</v>
      </c>
      <c r="D9466" t="s">
        <v>32108</v>
      </c>
      <c r="E9466" t="s">
        <v>2463</v>
      </c>
      <c r="F9466" s="10"/>
      <c r="G9466">
        <v>2017</v>
      </c>
      <c r="J9466">
        <v>0.85447222071151974</v>
      </c>
      <c r="L9466" t="s">
        <v>43379</v>
      </c>
      <c r="M9466">
        <v>27646322</v>
      </c>
      <c r="Q9466" s="10"/>
      <c r="R9466" s="11">
        <f t="shared" si="294"/>
        <v>0</v>
      </c>
      <c r="U9466" s="11">
        <f t="shared" si="295"/>
        <v>0</v>
      </c>
      <c r="Y9466" s="11">
        <f>IF(SUM(Tableau1[[#This Row],[Other access]:[Sci-hub access]])&gt;=1,1,0)</f>
        <v>0</v>
      </c>
      <c r="Z9466" s="12">
        <f>IF(OR(Tableau1[[#This Row],[Access R1 + S1+ T1 ]]&gt;=1,Tableau1[[#This Row],[Access V1 +W1 + X1]]&gt;=1),1,0)</f>
        <v>0</v>
      </c>
      <c r="AB9466" s="10" t="str">
        <f>Tableau1[[#This Row],[DOI]]</f>
        <v>doi: 10.5301/ejo.5000864</v>
      </c>
      <c r="AC9466" s="13" t="str">
        <f>Tableau1[[#This Row],[Authors]]&amp;", "&amp;Tableau1[[#This Row],[Title]]&amp;" "&amp;Tableau1[[#This Row],[Journal]]&amp;". "&amp;Tableau1[[#This Row],[Year]]</f>
        <v>Fledelius HC., Optic disc drusen: longitudinal aspects, with emphasis on visual field constriction and enlarged blind spot: a retrospective hospital-based clinical series. Eur J Ophthalmol. 2017</v>
      </c>
    </row>
    <row r="9467" spans="1:29" x14ac:dyDescent="0.3">
      <c r="A9467">
        <v>2406</v>
      </c>
      <c r="B9467" t="s">
        <v>5631</v>
      </c>
      <c r="C9467" t="s">
        <v>15876</v>
      </c>
      <c r="D9467" t="s">
        <v>26053</v>
      </c>
      <c r="E9467" t="s">
        <v>2462</v>
      </c>
      <c r="F9467" s="10"/>
      <c r="G9467">
        <v>2017</v>
      </c>
      <c r="J9467">
        <v>0.85451921263972375</v>
      </c>
      <c r="L9467" t="s">
        <v>36871</v>
      </c>
      <c r="M9467">
        <v>28750630</v>
      </c>
      <c r="Q9467" s="10"/>
      <c r="R9467" s="11">
        <f t="shared" si="294"/>
        <v>0</v>
      </c>
      <c r="U9467" s="11">
        <f t="shared" si="295"/>
        <v>0</v>
      </c>
      <c r="Y9467" s="11">
        <f>IF(SUM(Tableau1[[#This Row],[Other access]:[Sci-hub access]])&gt;=1,1,0)</f>
        <v>0</v>
      </c>
      <c r="Z9467" s="12">
        <f>IF(OR(Tableau1[[#This Row],[Access R1 + S1+ T1 ]]&gt;=1,Tableau1[[#This Row],[Access V1 +W1 + X1]]&gt;=1),1,0)</f>
        <v>0</v>
      </c>
      <c r="AB9467" s="10" t="str">
        <f>Tableau1[[#This Row],[DOI]]</f>
        <v>doi: 10.1186/s12886-017-0518-z</v>
      </c>
      <c r="AC9467" s="13" t="str">
        <f>Tableau1[[#This Row],[Authors]]&amp;", "&amp;Tableau1[[#This Row],[Title]]&amp;" "&amp;Tableau1[[#This Row],[Journal]]&amp;". "&amp;Tableau1[[#This Row],[Year]]</f>
        <v>Ong SJ, Jung SM, Lin HC., Conjunctival lymphoma during pregnancy: a case report. BMC Ophthalmol. 2017</v>
      </c>
    </row>
    <row r="9468" spans="1:29" x14ac:dyDescent="0.3">
      <c r="A9468">
        <v>9381</v>
      </c>
      <c r="B9468" t="s">
        <v>11952</v>
      </c>
      <c r="C9468" t="s">
        <v>17937</v>
      </c>
      <c r="D9468" t="s">
        <v>32397</v>
      </c>
      <c r="E9468" t="s">
        <v>2523</v>
      </c>
      <c r="F9468" s="10"/>
      <c r="G9468">
        <v>2017</v>
      </c>
      <c r="J9468">
        <v>0.85476248012302225</v>
      </c>
      <c r="L9468" t="s">
        <v>43672</v>
      </c>
      <c r="M9468">
        <v>27716747</v>
      </c>
      <c r="Q9468" s="10"/>
      <c r="R9468" s="11">
        <f t="shared" si="294"/>
        <v>0</v>
      </c>
      <c r="U9468" s="11">
        <f t="shared" si="295"/>
        <v>0</v>
      </c>
      <c r="Y9468" s="11">
        <f>IF(SUM(Tableau1[[#This Row],[Other access]:[Sci-hub access]])&gt;=1,1,0)</f>
        <v>0</v>
      </c>
      <c r="Z9468" s="12">
        <f>IF(OR(Tableau1[[#This Row],[Access R1 + S1+ T1 ]]&gt;=1,Tableau1[[#This Row],[Access V1 +W1 + X1]]&gt;=1),1,0)</f>
        <v>0</v>
      </c>
      <c r="AB9468" s="10" t="str">
        <f>Tableau1[[#This Row],[DOI]]</f>
        <v>doi: 10.1038/eye.2016.214</v>
      </c>
      <c r="AC9468" s="13" t="str">
        <f>Tableau1[[#This Row],[Authors]]&amp;", "&amp;Tableau1[[#This Row],[Title]]&amp;" "&amp;Tableau1[[#This Row],[Journal]]&amp;". "&amp;Tableau1[[#This Row],[Year]]</f>
        <v>Călugăru D, Călugăru M., Aflibercept in persistent neovascular AMD: comparison of different treatment strategies in switching therapy. Eye (Lond). 2017</v>
      </c>
    </row>
    <row r="9469" spans="1:29" ht="28.8" x14ac:dyDescent="0.3">
      <c r="A9469">
        <v>5752</v>
      </c>
      <c r="B9469" t="s">
        <v>8778</v>
      </c>
      <c r="C9469" t="s">
        <v>18996</v>
      </c>
      <c r="D9469" t="s">
        <v>29208</v>
      </c>
      <c r="E9469" t="s">
        <v>2696</v>
      </c>
      <c r="F9469" s="10"/>
      <c r="G9469">
        <v>2017</v>
      </c>
      <c r="J9469">
        <v>0.85504304315624402</v>
      </c>
      <c r="L9469" t="s">
        <v>40134</v>
      </c>
      <c r="M9469">
        <v>28289872</v>
      </c>
      <c r="Q9469" s="10"/>
      <c r="R9469" s="11">
        <f t="shared" si="294"/>
        <v>0</v>
      </c>
      <c r="U9469" s="11">
        <f t="shared" si="295"/>
        <v>0</v>
      </c>
      <c r="Y9469" s="11">
        <f>IF(SUM(Tableau1[[#This Row],[Other access]:[Sci-hub access]])&gt;=1,1,0)</f>
        <v>0</v>
      </c>
      <c r="Z9469" s="12">
        <f>IF(OR(Tableau1[[#This Row],[Access R1 + S1+ T1 ]]&gt;=1,Tableau1[[#This Row],[Access V1 +W1 + X1]]&gt;=1),1,0)</f>
        <v>0</v>
      </c>
      <c r="AB9469" s="10" t="str">
        <f>Tableau1[[#This Row],[DOI]]</f>
        <v>doi: 10.1007/s00296-017-3691-8</v>
      </c>
      <c r="AC9469" s="13" t="str">
        <f>Tableau1[[#This Row],[Authors]]&amp;", "&amp;Tableau1[[#This Row],[Title]]&amp;" "&amp;Tableau1[[#This Row],[Journal]]&amp;". "&amp;Tableau1[[#This Row],[Year]]</f>
        <v>Kabasakal Y, Kitapçıoğlu G, Karabulut G, Tezcan M, Balkarlı A, Aksoy A, Yavuz Ş, Yılmaz S, Kaşifoğlu T, Kalyoncu U, Dalkılıç E, Tufan A, Mercan R, Yıldız F, Şentürk T, Önen F, Bes C, Erken E, Tunç E, Kamalı S, Tarhan E, Yazıcı A, et al., Criteria sets for primary Sjogren's syndrome are not adequate for those presenting with extraglandular organ involvements as their dominant clinical features. Rheumatol Int. 2017</v>
      </c>
    </row>
    <row r="9470" spans="1:29" x14ac:dyDescent="0.3">
      <c r="A9470">
        <v>605</v>
      </c>
      <c r="B9470" t="s">
        <v>3868</v>
      </c>
      <c r="C9470" t="s">
        <v>14124</v>
      </c>
      <c r="D9470" t="s">
        <v>24288</v>
      </c>
      <c r="E9470" t="s">
        <v>2443</v>
      </c>
      <c r="F9470" s="10"/>
      <c r="G9470">
        <v>2017</v>
      </c>
      <c r="J9470">
        <v>0.85532024719109967</v>
      </c>
      <c r="L9470" t="s">
        <v>35103</v>
      </c>
      <c r="M9470">
        <v>29164232</v>
      </c>
      <c r="Q9470" s="10"/>
      <c r="R9470" s="11">
        <f t="shared" si="294"/>
        <v>0</v>
      </c>
      <c r="U9470" s="11">
        <f t="shared" si="295"/>
        <v>0</v>
      </c>
      <c r="Y9470" s="11">
        <f>IF(SUM(Tableau1[[#This Row],[Other access]:[Sci-hub access]])&gt;=1,1,0)</f>
        <v>0</v>
      </c>
      <c r="Z9470" s="12">
        <f>IF(OR(Tableau1[[#This Row],[Access R1 + S1+ T1 ]]&gt;=1,Tableau1[[#This Row],[Access V1 +W1 + X1]]&gt;=1),1,0)</f>
        <v>0</v>
      </c>
      <c r="AB9470" s="10" t="str">
        <f>Tableau1[[#This Row],[DOI]]</f>
        <v>doi: 10.1167/iovs.17-22989</v>
      </c>
      <c r="AC9470" s="13" t="str">
        <f>Tableau1[[#This Row],[Authors]]&amp;", "&amp;Tableau1[[#This Row],[Title]]&amp;" "&amp;Tableau1[[#This Row],[Journal]]&amp;". "&amp;Tableau1[[#This Row],[Year]]</f>
        <v>McLeod DS, Bhutto I, Edwards MM, Gedam M, Baldeosingh R, Lutty GA., Mast Cell-Derived Tryptase in Geographic Atrophy. Invest Ophthalmol Vis Sci. 2017</v>
      </c>
    </row>
    <row r="9471" spans="1:29" ht="28.8" x14ac:dyDescent="0.3">
      <c r="A9471">
        <v>4511</v>
      </c>
      <c r="B9471" t="s">
        <v>7634</v>
      </c>
      <c r="C9471" t="s">
        <v>17869</v>
      </c>
      <c r="D9471" t="s">
        <v>28063</v>
      </c>
      <c r="E9471" t="s">
        <v>34205</v>
      </c>
      <c r="F9471" s="10"/>
      <c r="G9471">
        <v>2017</v>
      </c>
      <c r="J9471">
        <v>0.85537795910470593</v>
      </c>
      <c r="L9471" t="s">
        <v>38929</v>
      </c>
      <c r="M9471">
        <v>28438213</v>
      </c>
      <c r="Q9471" s="10"/>
      <c r="R9471" s="11">
        <f t="shared" si="294"/>
        <v>0</v>
      </c>
      <c r="U9471" s="11">
        <f t="shared" si="295"/>
        <v>0</v>
      </c>
      <c r="Y9471" s="11">
        <f>IF(SUM(Tableau1[[#This Row],[Other access]:[Sci-hub access]])&gt;=1,1,0)</f>
        <v>0</v>
      </c>
      <c r="Z9471" s="12">
        <f>IF(OR(Tableau1[[#This Row],[Access R1 + S1+ T1 ]]&gt;=1,Tableau1[[#This Row],[Access V1 +W1 + X1]]&gt;=1),1,0)</f>
        <v>0</v>
      </c>
      <c r="AB9471" s="10" t="str">
        <f>Tableau1[[#This Row],[DOI]]</f>
        <v>doi: 10.1186/s13028-017-0291-2</v>
      </c>
      <c r="AC9471" s="13" t="str">
        <f>Tableau1[[#This Row],[Authors]]&amp;", "&amp;Tableau1[[#This Row],[Title]]&amp;" "&amp;Tableau1[[#This Row],[Journal]]&amp;". "&amp;Tableau1[[#This Row],[Year]]</f>
        <v>Tryland M, Romano JS, Marcin N, Nymo IH, Josefsen TD, Sørensen KK, Mørk T., Cervid herpesvirus 2 and not Moraxella bovoculi caused keratoconjunctivitis in experimentally inoculated semi-domesticated Eurasian tundra reindeer. Acta Vet Scand. 2017</v>
      </c>
    </row>
    <row r="9472" spans="1:29" ht="28.8" x14ac:dyDescent="0.3">
      <c r="A9472">
        <v>5897</v>
      </c>
      <c r="B9472" t="s">
        <v>8903</v>
      </c>
      <c r="C9472" t="s">
        <v>19118</v>
      </c>
      <c r="D9472" t="s">
        <v>29333</v>
      </c>
      <c r="E9472" t="s">
        <v>2509</v>
      </c>
      <c r="F9472" s="10"/>
      <c r="G9472">
        <v>2017</v>
      </c>
      <c r="J9472">
        <v>0.85545171751967841</v>
      </c>
      <c r="L9472" t="s">
        <v>40278</v>
      </c>
      <c r="M9472">
        <v>28273240</v>
      </c>
      <c r="Q9472" s="10"/>
      <c r="R9472" s="11">
        <f t="shared" si="294"/>
        <v>0</v>
      </c>
      <c r="U9472" s="11">
        <f t="shared" si="295"/>
        <v>0</v>
      </c>
      <c r="Y9472" s="11">
        <f>IF(SUM(Tableau1[[#This Row],[Other access]:[Sci-hub access]])&gt;=1,1,0)</f>
        <v>0</v>
      </c>
      <c r="Z9472" s="12">
        <f>IF(OR(Tableau1[[#This Row],[Access R1 + S1+ T1 ]]&gt;=1,Tableau1[[#This Row],[Access V1 +W1 + X1]]&gt;=1),1,0)</f>
        <v>0</v>
      </c>
      <c r="AB9472" s="10" t="str">
        <f>Tableau1[[#This Row],[DOI]]</f>
        <v>doi: 10.6061/clinics/2017(02)03</v>
      </c>
      <c r="AC9472" s="13" t="str">
        <f>Tableau1[[#This Row],[Authors]]&amp;", "&amp;Tableau1[[#This Row],[Title]]&amp;" "&amp;Tableau1[[#This Row],[Journal]]&amp;". "&amp;Tableau1[[#This Row],[Year]]</f>
        <v>Preti RC, Mutti A, Ferraz DA, Zacharias LC, Nakashima Y, Takahashi WY, Monteiro ML., The effect of laser pan-retinal photocoagulation with or without intravitreal bevacizumab injections on the OCT-measured macular choroidal thickness of eyes with proliferative diabetic retinopathy. Clinics (Sao Paulo). 2017</v>
      </c>
    </row>
    <row r="9473" spans="1:29" x14ac:dyDescent="0.3">
      <c r="A9473">
        <v>5048</v>
      </c>
      <c r="B9473" t="s">
        <v>8136</v>
      </c>
      <c r="C9473" t="s">
        <v>18363</v>
      </c>
      <c r="D9473" t="s">
        <v>28566</v>
      </c>
      <c r="E9473" t="s">
        <v>2562</v>
      </c>
      <c r="F9473" s="10"/>
      <c r="G9473">
        <v>2017</v>
      </c>
      <c r="J9473">
        <v>0.85549957228494045</v>
      </c>
      <c r="L9473" t="s">
        <v>39456</v>
      </c>
      <c r="M9473">
        <v>28379652</v>
      </c>
      <c r="Q9473" s="10"/>
      <c r="R9473" s="11">
        <f t="shared" si="294"/>
        <v>0</v>
      </c>
      <c r="U9473" s="11">
        <f t="shared" si="295"/>
        <v>0</v>
      </c>
      <c r="Y9473" s="11">
        <f>IF(SUM(Tableau1[[#This Row],[Other access]:[Sci-hub access]])&gt;=1,1,0)</f>
        <v>0</v>
      </c>
      <c r="Z9473" s="12">
        <f>IF(OR(Tableau1[[#This Row],[Access R1 + S1+ T1 ]]&gt;=1,Tableau1[[#This Row],[Access V1 +W1 + X1]]&gt;=1),1,0)</f>
        <v>0</v>
      </c>
      <c r="AB9473" s="10" t="str">
        <f>Tableau1[[#This Row],[DOI]]</f>
        <v>doi: 10.22608/APO.201644</v>
      </c>
      <c r="AC9473" s="13" t="str">
        <f>Tableau1[[#This Row],[Authors]]&amp;", "&amp;Tableau1[[#This Row],[Title]]&amp;" "&amp;Tableau1[[#This Row],[Journal]]&amp;". "&amp;Tableau1[[#This Row],[Year]]</f>
        <v>Roy R, Saurabh K, Ghose A, Chandrasekharan DP, Sharma P, Pal SS, Das S., Quantitative Reduction in Central Foveal Thickness After First Anti-VEGF Injection as a Predictor of Final Outcome in BRVO Patients. Asia Pac J Ophthalmol (Phila). 2017</v>
      </c>
    </row>
    <row r="9474" spans="1:29" ht="28.8" x14ac:dyDescent="0.3">
      <c r="A9474">
        <v>905</v>
      </c>
      <c r="B9474" t="s">
        <v>4167</v>
      </c>
      <c r="C9474" t="s">
        <v>14421</v>
      </c>
      <c r="D9474" t="s">
        <v>24588</v>
      </c>
      <c r="E9474" t="s">
        <v>3191</v>
      </c>
      <c r="F9474" s="10"/>
      <c r="G9474">
        <v>2017</v>
      </c>
      <c r="J9474">
        <v>0.85562611339572214</v>
      </c>
      <c r="L9474" t="s">
        <v>35393</v>
      </c>
      <c r="M9474">
        <v>29069959</v>
      </c>
      <c r="Q9474" s="10"/>
      <c r="R9474" s="11">
        <f t="shared" ref="R9474:R9537" si="296">IF(SUM(N9474:Q9474)&gt;0,1,0)</f>
        <v>0</v>
      </c>
      <c r="U9474" s="11">
        <f t="shared" ref="U9474:U9537" si="297">IF(SUM(R9474,T9474)&gt;0,1,0)</f>
        <v>0</v>
      </c>
      <c r="Y9474" s="11">
        <f>IF(SUM(Tableau1[[#This Row],[Other access]:[Sci-hub access]])&gt;=1,1,0)</f>
        <v>0</v>
      </c>
      <c r="Z9474" s="12">
        <f>IF(OR(Tableau1[[#This Row],[Access R1 + S1+ T1 ]]&gt;=1,Tableau1[[#This Row],[Access V1 +W1 + X1]]&gt;=1),1,0)</f>
        <v>0</v>
      </c>
      <c r="AB9474" s="10" t="str">
        <f>Tableau1[[#This Row],[DOI]]</f>
        <v>doi: 10.1080/14737140.2017.1398089</v>
      </c>
      <c r="AC9474" s="13" t="str">
        <f>Tableau1[[#This Row],[Authors]]&amp;", "&amp;Tableau1[[#This Row],[Title]]&amp;" "&amp;Tableau1[[#This Row],[Journal]]&amp;". "&amp;Tableau1[[#This Row],[Year]]</f>
        <v>Bouhlel L, Hofman V, Maschi C, Ilié M, Allégra M, Marquette CH, Audigier-Valette C, Thariat J, Hofman P., The liquid biopsy: a tool for a combined diagnostic and theranostic approach for care of a patient with late-stage lung carcinoma presenting with bilateral ocular metastases. Expert Rev Anticancer Ther. 2017</v>
      </c>
    </row>
    <row r="9475" spans="1:29" x14ac:dyDescent="0.3">
      <c r="A9475">
        <v>3758</v>
      </c>
      <c r="B9475" t="s">
        <v>6927</v>
      </c>
      <c r="C9475" t="s">
        <v>17167</v>
      </c>
      <c r="D9475" t="s">
        <v>27351</v>
      </c>
      <c r="E9475" t="s">
        <v>3053</v>
      </c>
      <c r="F9475" s="10"/>
      <c r="G9475">
        <v>2017</v>
      </c>
      <c r="J9475">
        <v>0.85565493025909567</v>
      </c>
      <c r="L9475" t="s">
        <v>38202</v>
      </c>
      <c r="M9475">
        <v>28538072</v>
      </c>
      <c r="Q9475" s="10"/>
      <c r="R9475" s="11">
        <f t="shared" si="296"/>
        <v>0</v>
      </c>
      <c r="U9475" s="11">
        <f t="shared" si="297"/>
        <v>0</v>
      </c>
      <c r="Y9475" s="11">
        <f>IF(SUM(Tableau1[[#This Row],[Other access]:[Sci-hub access]])&gt;=1,1,0)</f>
        <v>0</v>
      </c>
      <c r="Z9475" s="12">
        <f>IF(OR(Tableau1[[#This Row],[Access R1 + S1+ T1 ]]&gt;=1,Tableau1[[#This Row],[Access V1 +W1 + X1]]&gt;=1),1,0)</f>
        <v>0</v>
      </c>
      <c r="AB9475" s="10" t="str">
        <f>Tableau1[[#This Row],[DOI]]</f>
        <v>doi: 10.1097/SCS.0000000000003634</v>
      </c>
      <c r="AC9475" s="13" t="str">
        <f>Tableau1[[#This Row],[Authors]]&amp;", "&amp;Tableau1[[#This Row],[Title]]&amp;" "&amp;Tableau1[[#This Row],[Journal]]&amp;". "&amp;Tableau1[[#This Row],[Year]]</f>
        <v>Sales PHDH, Rocha SSD, Rodrigues PHC, Cetira Filho EL, Silva LF, Mello MJR., Surgical Treatment of Posttraumatic Ophthalmoplegia Through the Reconstruction of the Lateral Orbital Wall. J Craniofac Surg. 2017</v>
      </c>
    </row>
    <row r="9476" spans="1:29" x14ac:dyDescent="0.3">
      <c r="A9476">
        <v>6945</v>
      </c>
      <c r="B9476" t="s">
        <v>9813</v>
      </c>
      <c r="C9476" t="s">
        <v>20016</v>
      </c>
      <c r="D9476" t="s">
        <v>30247</v>
      </c>
      <c r="E9476" t="s">
        <v>2448</v>
      </c>
      <c r="F9476" s="10"/>
      <c r="G9476">
        <v>2017</v>
      </c>
      <c r="J9476">
        <v>0.8556840412745147</v>
      </c>
      <c r="L9476" t="s">
        <v>41303</v>
      </c>
      <c r="M9476">
        <v>28144751</v>
      </c>
      <c r="Q9476" s="10"/>
      <c r="R9476" s="11">
        <f t="shared" si="296"/>
        <v>0</v>
      </c>
      <c r="U9476" s="11">
        <f t="shared" si="297"/>
        <v>0</v>
      </c>
      <c r="Y9476" s="11">
        <f>IF(SUM(Tableau1[[#This Row],[Other access]:[Sci-hub access]])&gt;=1,1,0)</f>
        <v>0</v>
      </c>
      <c r="Z9476" s="12">
        <f>IF(OR(Tableau1[[#This Row],[Access R1 + S1+ T1 ]]&gt;=1,Tableau1[[#This Row],[Access V1 +W1 + X1]]&gt;=1),1,0)</f>
        <v>0</v>
      </c>
      <c r="AB9476" s="10" t="str">
        <f>Tableau1[[#This Row],[DOI]]</f>
        <v>doi: 10.1007/s00417-017-3584-2</v>
      </c>
      <c r="AC9476" s="13" t="str">
        <f>Tableau1[[#This Row],[Authors]]&amp;", "&amp;Tableau1[[#This Row],[Title]]&amp;" "&amp;Tableau1[[#This Row],[Journal]]&amp;". "&amp;Tableau1[[#This Row],[Year]]</f>
        <v>Mandalos A, Sung V., Glaucoma drainage device surgery in children and adults: a comparative study of outcomes and complications. Graefes Arch Clin Exp Ophthalmol. 2017</v>
      </c>
    </row>
    <row r="9477" spans="1:29" x14ac:dyDescent="0.3">
      <c r="A9477">
        <v>9565</v>
      </c>
      <c r="B9477" t="s">
        <v>12125</v>
      </c>
      <c r="C9477" t="s">
        <v>22299</v>
      </c>
      <c r="D9477" t="s">
        <v>32571</v>
      </c>
      <c r="E9477" t="s">
        <v>2471</v>
      </c>
      <c r="F9477" s="10"/>
      <c r="G9477">
        <v>2017</v>
      </c>
      <c r="J9477">
        <v>0.85571087373423793</v>
      </c>
      <c r="L9477" t="s">
        <v>43842</v>
      </c>
      <c r="M9477">
        <v>27658681</v>
      </c>
      <c r="Q9477" s="10"/>
      <c r="R9477" s="11">
        <f t="shared" si="296"/>
        <v>0</v>
      </c>
      <c r="U9477" s="11">
        <f t="shared" si="297"/>
        <v>0</v>
      </c>
      <c r="Y9477" s="11">
        <f>IF(SUM(Tableau1[[#This Row],[Other access]:[Sci-hub access]])&gt;=1,1,0)</f>
        <v>0</v>
      </c>
      <c r="Z9477" s="12">
        <f>IF(OR(Tableau1[[#This Row],[Access R1 + S1+ T1 ]]&gt;=1,Tableau1[[#This Row],[Access V1 +W1 + X1]]&gt;=1),1,0)</f>
        <v>0</v>
      </c>
      <c r="AB9477" s="10" t="str">
        <f>Tableau1[[#This Row],[DOI]]</f>
        <v>doi: 10.1007/s10792-016-0360-y</v>
      </c>
      <c r="AC9477" s="13" t="str">
        <f>Tableau1[[#This Row],[Authors]]&amp;", "&amp;Tableau1[[#This Row],[Title]]&amp;" "&amp;Tableau1[[#This Row],[Journal]]&amp;". "&amp;Tableau1[[#This Row],[Year]]</f>
        <v>Chaurasia S, Mittal R, Bichappa G, Ramappa M, Murthy SI., Clinical characterization of posterior polymorphous corneal dystrophy in patients of Indian ethnicity. Int Ophthalmol. 2017</v>
      </c>
    </row>
    <row r="9478" spans="1:29" x14ac:dyDescent="0.3">
      <c r="A9478">
        <v>7994</v>
      </c>
      <c r="B9478" t="s">
        <v>10725</v>
      </c>
      <c r="C9478" t="s">
        <v>20920</v>
      </c>
      <c r="D9478" t="s">
        <v>31163</v>
      </c>
      <c r="E9478" t="s">
        <v>2457</v>
      </c>
      <c r="F9478" s="10"/>
      <c r="G9478">
        <v>2017</v>
      </c>
      <c r="J9478">
        <v>0.85576357918085433</v>
      </c>
      <c r="L9478" t="s">
        <v>42341</v>
      </c>
      <c r="M9478">
        <v>28009776</v>
      </c>
      <c r="Q9478" s="10"/>
      <c r="R9478" s="11">
        <f t="shared" si="296"/>
        <v>0</v>
      </c>
      <c r="U9478" s="11">
        <f t="shared" si="297"/>
        <v>0</v>
      </c>
      <c r="Y9478" s="11">
        <f>IF(SUM(Tableau1[[#This Row],[Other access]:[Sci-hub access]])&gt;=1,1,0)</f>
        <v>0</v>
      </c>
      <c r="Z9478" s="12">
        <f>IF(OR(Tableau1[[#This Row],[Access R1 + S1+ T1 ]]&gt;=1,Tableau1[[#This Row],[Access V1 +W1 + X1]]&gt;=1),1,0)</f>
        <v>0</v>
      </c>
      <c r="AB9478" s="10" t="str">
        <f>Tableau1[[#This Row],[DOI]]</f>
        <v>doi: 10.1097/ICB.0000000000000403</v>
      </c>
      <c r="AC9478" s="13" t="str">
        <f>Tableau1[[#This Row],[Authors]]&amp;", "&amp;Tableau1[[#This Row],[Title]]&amp;" "&amp;Tableau1[[#This Row],[Journal]]&amp;". "&amp;Tableau1[[#This Row],[Year]]</f>
        <v>Kasi SK, Shahlaee A, Adam MK, Ehmann DS, Sivalingam A., BILATERAL OCCIPITAL POLE HYPERTENSIVE STROKE DIAGNOSED WITH MACULAR INTEGRITY ASSESSMENT (MAIA) MICROPERIMETRY. Retin Cases Brief Rep. 2017</v>
      </c>
    </row>
    <row r="9479" spans="1:29" x14ac:dyDescent="0.3">
      <c r="A9479">
        <v>10934</v>
      </c>
      <c r="B9479" t="s">
        <v>13370</v>
      </c>
      <c r="C9479" t="s">
        <v>23532</v>
      </c>
      <c r="D9479" t="s">
        <v>33824</v>
      </c>
      <c r="E9479" t="s">
        <v>2557</v>
      </c>
      <c r="F9479" s="10"/>
      <c r="G9479">
        <v>2017</v>
      </c>
      <c r="J9479">
        <v>0.85583898999356034</v>
      </c>
      <c r="L9479" t="s">
        <v>45175</v>
      </c>
      <c r="M9479">
        <v>26825280</v>
      </c>
      <c r="Q9479" s="10"/>
      <c r="R9479" s="11">
        <f t="shared" si="296"/>
        <v>0</v>
      </c>
      <c r="U9479" s="11">
        <f t="shared" si="297"/>
        <v>0</v>
      </c>
      <c r="Y9479" s="11">
        <f>IF(SUM(Tableau1[[#This Row],[Other access]:[Sci-hub access]])&gt;=1,1,0)</f>
        <v>0</v>
      </c>
      <c r="Z9479" s="12">
        <f>IF(OR(Tableau1[[#This Row],[Access R1 + S1+ T1 ]]&gt;=1,Tableau1[[#This Row],[Access V1 +W1 + X1]]&gt;=1),1,0)</f>
        <v>0</v>
      </c>
      <c r="AB9479" s="10" t="str">
        <f>Tableau1[[#This Row],[DOI]]</f>
        <v>doi: 10.1097/ICL.0000000000000244</v>
      </c>
      <c r="AC9479" s="13" t="str">
        <f>Tableau1[[#This Row],[Authors]]&amp;", "&amp;Tableau1[[#This Row],[Title]]&amp;" "&amp;Tableau1[[#This Row],[Journal]]&amp;". "&amp;Tableau1[[#This Row],[Year]]</f>
        <v>Al-Tuwairqi WS, Ogbuehi KC, Razzouk H, Alanazi MA, Osuagwu UL., Agreement Between Autorefraction and Subjective Refraction in Keraring-Implanted Keratoconic Eyes. Eye Contact Lens. 2017</v>
      </c>
    </row>
    <row r="9480" spans="1:29" x14ac:dyDescent="0.3">
      <c r="A9480">
        <v>10871</v>
      </c>
      <c r="B9480" t="s">
        <v>13317</v>
      </c>
      <c r="C9480" t="s">
        <v>23479</v>
      </c>
      <c r="D9480" t="s">
        <v>33771</v>
      </c>
      <c r="E9480" t="s">
        <v>2557</v>
      </c>
      <c r="F9480" s="10"/>
      <c r="G9480">
        <v>2017</v>
      </c>
      <c r="J9480">
        <v>0.85584093857247645</v>
      </c>
      <c r="L9480" t="s">
        <v>45116</v>
      </c>
      <c r="M9480">
        <v>26925536</v>
      </c>
      <c r="Q9480" s="10"/>
      <c r="R9480" s="11">
        <f t="shared" si="296"/>
        <v>0</v>
      </c>
      <c r="U9480" s="11">
        <f t="shared" si="297"/>
        <v>0</v>
      </c>
      <c r="Y9480" s="11">
        <f>IF(SUM(Tableau1[[#This Row],[Other access]:[Sci-hub access]])&gt;=1,1,0)</f>
        <v>0</v>
      </c>
      <c r="Z9480" s="12">
        <f>IF(OR(Tableau1[[#This Row],[Access R1 + S1+ T1 ]]&gt;=1,Tableau1[[#This Row],[Access V1 +W1 + X1]]&gt;=1),1,0)</f>
        <v>0</v>
      </c>
      <c r="AB9480" s="10" t="str">
        <f>Tableau1[[#This Row],[DOI]]</f>
        <v>doi: 10.1097/ICL.0000000000000255</v>
      </c>
      <c r="AC9480" s="13" t="str">
        <f>Tableau1[[#This Row],[Authors]]&amp;", "&amp;Tableau1[[#This Row],[Title]]&amp;" "&amp;Tableau1[[#This Row],[Journal]]&amp;". "&amp;Tableau1[[#This Row],[Year]]</f>
        <v>Eraslan M, Toker E, Cerman E, Ozarslan D., Efficacy of Epithelium-Off and Epithelium-On Corneal Collagen Cross-Linking in Pediatric Keratoconus. Eye Contact Lens. 2017</v>
      </c>
    </row>
    <row r="9481" spans="1:29" x14ac:dyDescent="0.3">
      <c r="A9481">
        <v>5391</v>
      </c>
      <c r="B9481" t="s">
        <v>608</v>
      </c>
      <c r="C9481" t="s">
        <v>609</v>
      </c>
      <c r="D9481" t="s">
        <v>610</v>
      </c>
      <c r="E9481" t="s">
        <v>3051</v>
      </c>
      <c r="F9481" s="10"/>
      <c r="G9481">
        <v>2017</v>
      </c>
      <c r="J9481">
        <v>0.85597245525237831</v>
      </c>
      <c r="L9481" t="s">
        <v>39786</v>
      </c>
      <c r="M9481">
        <v>28340582</v>
      </c>
      <c r="Q9481" s="10"/>
      <c r="R9481" s="11">
        <f t="shared" si="296"/>
        <v>0</v>
      </c>
      <c r="U9481" s="11">
        <f t="shared" si="297"/>
        <v>0</v>
      </c>
      <c r="Y9481" s="11">
        <f>IF(SUM(Tableau1[[#This Row],[Other access]:[Sci-hub access]])&gt;=1,1,0)</f>
        <v>0</v>
      </c>
      <c r="Z9481" s="12">
        <f>IF(OR(Tableau1[[#This Row],[Access R1 + S1+ T1 ]]&gt;=1,Tableau1[[#This Row],[Access V1 +W1 + X1]]&gt;=1),1,0)</f>
        <v>0</v>
      </c>
      <c r="AB9481" s="10" t="str">
        <f>Tableau1[[#This Row],[DOI]]</f>
        <v>doi: 10.1186/s12918-017-0416-2</v>
      </c>
      <c r="AC9481" s="13" t="str">
        <f>Tableau1[[#This Row],[Authors]]&amp;", "&amp;Tableau1[[#This Row],[Title]]&amp;" "&amp;Tableau1[[#This Row],[Journal]]&amp;". "&amp;Tableau1[[#This Row],[Year]]</f>
        <v>Avramidis E, Akman OE., Optimisation of an exemplar oculomotor model using multi-objective genetic algorithms executed on a GPU-CPU combination. BMC Syst Biol. 2017</v>
      </c>
    </row>
    <row r="9482" spans="1:29" x14ac:dyDescent="0.3">
      <c r="A9482">
        <v>4061</v>
      </c>
      <c r="B9482" t="s">
        <v>7210</v>
      </c>
      <c r="C9482" t="s">
        <v>17447</v>
      </c>
      <c r="D9482" t="s">
        <v>27637</v>
      </c>
      <c r="E9482" t="s">
        <v>2485</v>
      </c>
      <c r="F9482" s="10"/>
      <c r="G9482">
        <v>2017</v>
      </c>
      <c r="J9482">
        <v>0.85600980861731391</v>
      </c>
      <c r="L9482" t="s">
        <v>38498</v>
      </c>
      <c r="M9482">
        <v>28490000</v>
      </c>
      <c r="Q9482" s="10"/>
      <c r="R9482" s="11">
        <f t="shared" si="296"/>
        <v>0</v>
      </c>
      <c r="U9482" s="11">
        <f t="shared" si="297"/>
        <v>0</v>
      </c>
      <c r="Y9482" s="11">
        <f>IF(SUM(Tableau1[[#This Row],[Other access]:[Sci-hub access]])&gt;=1,1,0)</f>
        <v>0</v>
      </c>
      <c r="Z9482" s="12">
        <f>IF(OR(Tableau1[[#This Row],[Access R1 + S1+ T1 ]]&gt;=1,Tableau1[[#This Row],[Access V1 +W1 + X1]]&gt;=1),1,0)</f>
        <v>0</v>
      </c>
      <c r="AB9482" s="10" t="str">
        <f>Tableau1[[#This Row],[DOI]]</f>
        <v>doi: 10.1056/NEJMc1702199</v>
      </c>
      <c r="AC9482" s="13" t="str">
        <f>Tableau1[[#This Row],[Authors]]&amp;", "&amp;Tableau1[[#This Row],[Title]]&amp;" "&amp;Tableau1[[#This Row],[Journal]]&amp;". "&amp;Tableau1[[#This Row],[Year]]</f>
        <v>Baron JM, Dighe AS, Flood JG., Case 3-2017: A Man with Cardiac Sarcoidosis and New Diplopia and Weakness. N Engl J Med. 2017</v>
      </c>
    </row>
    <row r="9483" spans="1:29" x14ac:dyDescent="0.3">
      <c r="A9483">
        <v>8353</v>
      </c>
      <c r="B9483" t="s">
        <v>11048</v>
      </c>
      <c r="C9483" t="s">
        <v>21234</v>
      </c>
      <c r="D9483" t="s">
        <v>31486</v>
      </c>
      <c r="E9483" t="s">
        <v>34031</v>
      </c>
      <c r="F9483" s="10"/>
      <c r="G9483">
        <v>2017</v>
      </c>
      <c r="J9483">
        <v>0.85601245225897338</v>
      </c>
      <c r="L9483" t="s">
        <v>42696</v>
      </c>
      <c r="M9483">
        <v>27929721</v>
      </c>
      <c r="Q9483" s="10"/>
      <c r="R9483" s="11">
        <f t="shared" si="296"/>
        <v>0</v>
      </c>
      <c r="U9483" s="11">
        <f t="shared" si="297"/>
        <v>0</v>
      </c>
      <c r="Y9483" s="11">
        <f>IF(SUM(Tableau1[[#This Row],[Other access]:[Sci-hub access]])&gt;=1,1,0)</f>
        <v>0</v>
      </c>
      <c r="Z9483" s="12">
        <f>IF(OR(Tableau1[[#This Row],[Access R1 + S1+ T1 ]]&gt;=1,Tableau1[[#This Row],[Access V1 +W1 + X1]]&gt;=1),1,0)</f>
        <v>0</v>
      </c>
      <c r="AB9483" s="10" t="str">
        <f>Tableau1[[#This Row],[DOI]]</f>
        <v>doi: 10.1089/jop.2016.0086</v>
      </c>
      <c r="AC9483" s="13" t="str">
        <f>Tableau1[[#This Row],[Authors]]&amp;", "&amp;Tableau1[[#This Row],[Title]]&amp;" "&amp;Tableau1[[#This Row],[Journal]]&amp;". "&amp;Tableau1[[#This Row],[Year]]</f>
        <v>Park Y, Song JS, Choi CY, Yoon KC, Lee HK, Kim HS., A Randomized Multicenter Study Comparing 0.1%, 0.15%, and 0.3% Sodium Hyaluronate with 0.05% Cyclosporine in the Treatment of Dry Eye. J Ocul Pharmacol Ther. 2017</v>
      </c>
    </row>
    <row r="9484" spans="1:29" x14ac:dyDescent="0.3">
      <c r="A9484">
        <v>6896</v>
      </c>
      <c r="B9484" t="s">
        <v>9768</v>
      </c>
      <c r="C9484" t="s">
        <v>19971</v>
      </c>
      <c r="D9484" t="s">
        <v>30202</v>
      </c>
      <c r="E9484" t="s">
        <v>2892</v>
      </c>
      <c r="F9484" s="10"/>
      <c r="G9484">
        <v>2017</v>
      </c>
      <c r="J9484">
        <v>0.85607535823587699</v>
      </c>
      <c r="L9484" t="s">
        <v>41255</v>
      </c>
      <c r="M9484">
        <v>28150590</v>
      </c>
      <c r="Q9484" s="10"/>
      <c r="R9484" s="11">
        <f t="shared" si="296"/>
        <v>0</v>
      </c>
      <c r="U9484" s="11">
        <f t="shared" si="297"/>
        <v>0</v>
      </c>
      <c r="Y9484" s="11">
        <f>IF(SUM(Tableau1[[#This Row],[Other access]:[Sci-hub access]])&gt;=1,1,0)</f>
        <v>0</v>
      </c>
      <c r="Z9484" s="12">
        <f>IF(OR(Tableau1[[#This Row],[Access R1 + S1+ T1 ]]&gt;=1,Tableau1[[#This Row],[Access V1 +W1 + X1]]&gt;=1),1,0)</f>
        <v>0</v>
      </c>
      <c r="AB9484" s="10" t="str">
        <f>Tableau1[[#This Row],[DOI]]</f>
        <v>doi: 10.1088/1361-6560/aa5dae</v>
      </c>
      <c r="AC9484" s="13" t="str">
        <f>Tableau1[[#This Row],[Authors]]&amp;", "&amp;Tableau1[[#This Row],[Title]]&amp;" "&amp;Tableau1[[#This Row],[Journal]]&amp;". "&amp;Tableau1[[#This Row],[Year]]</f>
        <v>Schaumburg F, Guarnieri FA., Assessment of thermal effects in a model of the human head implanted with a wireless active microvalve for the treatment of glaucoma creating a filtering bleb. Phys Med Biol. 2017</v>
      </c>
    </row>
    <row r="9485" spans="1:29" x14ac:dyDescent="0.3">
      <c r="A9485">
        <v>3828</v>
      </c>
      <c r="B9485" t="s">
        <v>6992</v>
      </c>
      <c r="C9485" t="s">
        <v>17231</v>
      </c>
      <c r="D9485" t="s">
        <v>27416</v>
      </c>
      <c r="E9485" t="s">
        <v>2443</v>
      </c>
      <c r="F9485" s="10"/>
      <c r="G9485">
        <v>2017</v>
      </c>
      <c r="J9485">
        <v>0.85619862903484412</v>
      </c>
      <c r="L9485" t="s">
        <v>38271</v>
      </c>
      <c r="M9485">
        <v>28524927</v>
      </c>
      <c r="Q9485" s="10"/>
      <c r="R9485" s="11">
        <f t="shared" si="296"/>
        <v>0</v>
      </c>
      <c r="U9485" s="11">
        <f t="shared" si="297"/>
        <v>0</v>
      </c>
      <c r="Y9485" s="11">
        <f>IF(SUM(Tableau1[[#This Row],[Other access]:[Sci-hub access]])&gt;=1,1,0)</f>
        <v>0</v>
      </c>
      <c r="Z9485" s="12">
        <f>IF(OR(Tableau1[[#This Row],[Access R1 + S1+ T1 ]]&gt;=1,Tableau1[[#This Row],[Access V1 +W1 + X1]]&gt;=1),1,0)</f>
        <v>0</v>
      </c>
      <c r="AB9485" s="10" t="str">
        <f>Tableau1[[#This Row],[DOI]]</f>
        <v>doi: 10.1167/iovs.17-21894</v>
      </c>
      <c r="AC9485" s="13" t="str">
        <f>Tableau1[[#This Row],[Authors]]&amp;", "&amp;Tableau1[[#This Row],[Title]]&amp;" "&amp;Tableau1[[#This Row],[Journal]]&amp;". "&amp;Tableau1[[#This Row],[Year]]</f>
        <v>Koh S, Maeda N, Ikeda C, Asonuma S, Ogawa M, Hiraoka T, Oshika T, Nishida K., The Effect of Ocular Surface Regularity on Contrast Sensitivity and Straylight in Dry Eye. Invest Ophthalmol Vis Sci. 2017</v>
      </c>
    </row>
    <row r="9486" spans="1:29" x14ac:dyDescent="0.3">
      <c r="A9486">
        <v>7304</v>
      </c>
      <c r="B9486" t="s">
        <v>10123</v>
      </c>
      <c r="C9486" t="s">
        <v>20325</v>
      </c>
      <c r="D9486" t="s">
        <v>30557</v>
      </c>
      <c r="E9486" t="s">
        <v>2523</v>
      </c>
      <c r="F9486" s="10"/>
      <c r="G9486">
        <v>2017</v>
      </c>
      <c r="J9486">
        <v>0.85621356032058016</v>
      </c>
      <c r="L9486" t="s">
        <v>41660</v>
      </c>
      <c r="M9486">
        <v>28106888</v>
      </c>
      <c r="Q9486" s="10"/>
      <c r="R9486" s="11">
        <f t="shared" si="296"/>
        <v>0</v>
      </c>
      <c r="U9486" s="11">
        <f t="shared" si="297"/>
        <v>0</v>
      </c>
      <c r="Y9486" s="11">
        <f>IF(SUM(Tableau1[[#This Row],[Other access]:[Sci-hub access]])&gt;=1,1,0)</f>
        <v>0</v>
      </c>
      <c r="Z9486" s="12">
        <f>IF(OR(Tableau1[[#This Row],[Access R1 + S1+ T1 ]]&gt;=1,Tableau1[[#This Row],[Access V1 +W1 + X1]]&gt;=1),1,0)</f>
        <v>0</v>
      </c>
      <c r="AB9486" s="10" t="str">
        <f>Tableau1[[#This Row],[DOI]]</f>
        <v>doi: 10.1038/eye.2016.319</v>
      </c>
      <c r="AC9486" s="13" t="str">
        <f>Tableau1[[#This Row],[Authors]]&amp;", "&amp;Tableau1[[#This Row],[Title]]&amp;" "&amp;Tableau1[[#This Row],[Journal]]&amp;". "&amp;Tableau1[[#This Row],[Year]]</f>
        <v>Gupta L, Cvintal V, Delvadia R, Sun Y, Erdem E, Zangalli C, Lu L, Wizov SS, Richman J, Spaeth E, Spaeth GL., SPARCS and Pelli-Robson contrast sensitivity testing in normal controls and patients with cataract. Eye (Lond). 2017</v>
      </c>
    </row>
    <row r="9487" spans="1:29" x14ac:dyDescent="0.3">
      <c r="A9487">
        <v>11025</v>
      </c>
      <c r="B9487" t="s">
        <v>13448</v>
      </c>
      <c r="C9487" t="s">
        <v>23610</v>
      </c>
      <c r="D9487" t="s">
        <v>33902</v>
      </c>
      <c r="E9487" t="s">
        <v>2557</v>
      </c>
      <c r="F9487" s="10"/>
      <c r="G9487">
        <v>2017</v>
      </c>
      <c r="J9487">
        <v>0.85633347408859295</v>
      </c>
      <c r="L9487" t="s">
        <v>45266</v>
      </c>
      <c r="M9487">
        <v>26398577</v>
      </c>
      <c r="Q9487" s="10"/>
      <c r="R9487" s="11">
        <f t="shared" si="296"/>
        <v>0</v>
      </c>
      <c r="U9487" s="11">
        <f t="shared" si="297"/>
        <v>0</v>
      </c>
      <c r="Y9487" s="11">
        <f>IF(SUM(Tableau1[[#This Row],[Other access]:[Sci-hub access]])&gt;=1,1,0)</f>
        <v>0</v>
      </c>
      <c r="Z9487" s="12">
        <f>IF(OR(Tableau1[[#This Row],[Access R1 + S1+ T1 ]]&gt;=1,Tableau1[[#This Row],[Access V1 +W1 + X1]]&gt;=1),1,0)</f>
        <v>0</v>
      </c>
      <c r="AB9487" s="10" t="str">
        <f>Tableau1[[#This Row],[DOI]]</f>
        <v>doi: 10.1097/ICL.0000000000000195</v>
      </c>
      <c r="AC9487" s="13" t="str">
        <f>Tableau1[[#This Row],[Authors]]&amp;", "&amp;Tableau1[[#This Row],[Title]]&amp;" "&amp;Tableau1[[#This Row],[Journal]]&amp;". "&amp;Tableau1[[#This Row],[Year]]</f>
        <v>Kontadakis GA, Palioura S, Yoo SH., Wavelike Interface Opacities After Descemet-Stripping Automated Endothelial Keratoplasty: 7-Year Follow-up. Eye Contact Lens. 2017</v>
      </c>
    </row>
    <row r="9488" spans="1:29" x14ac:dyDescent="0.3">
      <c r="A9488">
        <v>135</v>
      </c>
      <c r="B9488" t="s">
        <v>3398</v>
      </c>
      <c r="C9488" t="s">
        <v>13659</v>
      </c>
      <c r="D9488" t="s">
        <v>23818</v>
      </c>
      <c r="E9488" t="s">
        <v>2465</v>
      </c>
      <c r="F9488" s="10"/>
      <c r="G9488">
        <v>2017</v>
      </c>
      <c r="J9488">
        <v>0.85637511200431538</v>
      </c>
      <c r="L9488" t="s">
        <v>34651</v>
      </c>
      <c r="M9488">
        <v>29390349</v>
      </c>
      <c r="Q9488" s="10"/>
      <c r="R9488" s="11">
        <f t="shared" si="296"/>
        <v>0</v>
      </c>
      <c r="U9488" s="11">
        <f t="shared" si="297"/>
        <v>0</v>
      </c>
      <c r="Y9488" s="11">
        <f>IF(SUM(Tableau1[[#This Row],[Other access]:[Sci-hub access]])&gt;=1,1,0)</f>
        <v>0</v>
      </c>
      <c r="Z9488" s="12">
        <f>IF(OR(Tableau1[[#This Row],[Access R1 + S1+ T1 ]]&gt;=1,Tableau1[[#This Row],[Access V1 +W1 + X1]]&gt;=1),1,0)</f>
        <v>0</v>
      </c>
      <c r="AB9488" s="10" t="str">
        <f>Tableau1[[#This Row],[DOI]]</f>
        <v>doi: 10.1097/MD.0000000000009220</v>
      </c>
      <c r="AC9488" s="13" t="str">
        <f>Tableau1[[#This Row],[Authors]]&amp;", "&amp;Tableau1[[#This Row],[Title]]&amp;" "&amp;Tableau1[[#This Row],[Journal]]&amp;". "&amp;Tableau1[[#This Row],[Year]]</f>
        <v>Fujimoto S, Kawabata H, Kurose N, Kawanami-Iwao H, Sakai T, Kawanami T, Fujita Y, Fukushima T, Masaki Y., Sjögren's syndrome manifesting as clinicopathological features of TAFRO syndrome: A case report. Medicine (Baltimore). 2017</v>
      </c>
    </row>
    <row r="9489" spans="1:29" x14ac:dyDescent="0.3">
      <c r="A9489">
        <v>10883</v>
      </c>
      <c r="B9489" t="s">
        <v>13326</v>
      </c>
      <c r="C9489" t="s">
        <v>23488</v>
      </c>
      <c r="D9489" t="s">
        <v>33780</v>
      </c>
      <c r="E9489" t="s">
        <v>2791</v>
      </c>
      <c r="F9489" s="10"/>
      <c r="G9489">
        <v>2017</v>
      </c>
      <c r="J9489">
        <v>0.85650545389956267</v>
      </c>
      <c r="L9489" t="s">
        <v>45127</v>
      </c>
      <c r="M9489">
        <v>26896051</v>
      </c>
      <c r="Q9489" s="10"/>
      <c r="R9489" s="11">
        <f t="shared" si="296"/>
        <v>0</v>
      </c>
      <c r="U9489" s="11">
        <f t="shared" si="297"/>
        <v>0</v>
      </c>
      <c r="Y9489" s="11">
        <f>IF(SUM(Tableau1[[#This Row],[Other access]:[Sci-hub access]])&gt;=1,1,0)</f>
        <v>0</v>
      </c>
      <c r="Z9489" s="12">
        <f>IF(OR(Tableau1[[#This Row],[Access R1 + S1+ T1 ]]&gt;=1,Tableau1[[#This Row],[Access V1 +W1 + X1]]&gt;=1),1,0)</f>
        <v>0</v>
      </c>
      <c r="AB9489" s="10" t="str">
        <f>Tableau1[[#This Row],[DOI]]</f>
        <v>doi: 10.1016/j.optom.2016.01.003</v>
      </c>
      <c r="AC9489" s="13" t="str">
        <f>Tableau1[[#This Row],[Authors]]&amp;", "&amp;Tableau1[[#This Row],[Title]]&amp;" "&amp;Tableau1[[#This Row],[Journal]]&amp;". "&amp;Tableau1[[#This Row],[Year]]</f>
        <v>van der Zee YJ, Stiers P, Evenhuis HM., Should we add visual acuity ratios to referral criteria for potential cerebral visual impairment? J Optom. 2017</v>
      </c>
    </row>
    <row r="9490" spans="1:29" x14ac:dyDescent="0.3">
      <c r="A9490">
        <v>2335</v>
      </c>
      <c r="B9490" t="s">
        <v>5564</v>
      </c>
      <c r="C9490" t="s">
        <v>15809</v>
      </c>
      <c r="D9490" t="s">
        <v>25986</v>
      </c>
      <c r="E9490" t="s">
        <v>2741</v>
      </c>
      <c r="F9490" s="10"/>
      <c r="G9490">
        <v>2017</v>
      </c>
      <c r="J9490">
        <v>0.85658483101103366</v>
      </c>
      <c r="L9490" t="s">
        <v>36800</v>
      </c>
      <c r="M9490">
        <v>28766353</v>
      </c>
      <c r="Q9490" s="10"/>
      <c r="R9490" s="11">
        <f t="shared" si="296"/>
        <v>0</v>
      </c>
      <c r="U9490" s="11">
        <f t="shared" si="297"/>
        <v>0</v>
      </c>
      <c r="Y9490" s="11">
        <f>IF(SUM(Tableau1[[#This Row],[Other access]:[Sci-hub access]])&gt;=1,1,0)</f>
        <v>0</v>
      </c>
      <c r="Z9490" s="12">
        <f>IF(OR(Tableau1[[#This Row],[Access R1 + S1+ T1 ]]&gt;=1,Tableau1[[#This Row],[Access V1 +W1 + X1]]&gt;=1),1,0)</f>
        <v>0</v>
      </c>
      <c r="AB9490" s="10" t="str">
        <f>Tableau1[[#This Row],[DOI]]</f>
        <v>doi: 10.4149/BLL_2017_082</v>
      </c>
      <c r="AC9490" s="13" t="str">
        <f>Tableau1[[#This Row],[Authors]]&amp;", "&amp;Tableau1[[#This Row],[Title]]&amp;" "&amp;Tableau1[[#This Row],[Journal]]&amp;". "&amp;Tableau1[[#This Row],[Year]]</f>
        <v>Shao DW, Zhu XQ, Huo L, Sun W, Pan P, Chen W, Wang H, Liu B., The significance of Akt/NF-κb signaling pathway in the posterior cataract animal model. Bratisl Lek Listy. 2017</v>
      </c>
    </row>
    <row r="9491" spans="1:29" x14ac:dyDescent="0.3">
      <c r="A9491">
        <v>7822</v>
      </c>
      <c r="B9491" t="s">
        <v>1465</v>
      </c>
      <c r="C9491" t="s">
        <v>1466</v>
      </c>
      <c r="D9491" t="s">
        <v>1467</v>
      </c>
      <c r="E9491" t="s">
        <v>2835</v>
      </c>
      <c r="F9491" s="10"/>
      <c r="G9491">
        <v>2017</v>
      </c>
      <c r="J9491">
        <v>0.85667790381312003</v>
      </c>
      <c r="L9491" t="s">
        <v>42172</v>
      </c>
      <c r="M9491">
        <v>28052006</v>
      </c>
      <c r="Q9491" s="10"/>
      <c r="R9491" s="11">
        <f t="shared" si="296"/>
        <v>0</v>
      </c>
      <c r="U9491" s="11">
        <f t="shared" si="297"/>
        <v>0</v>
      </c>
      <c r="Y9491" s="11">
        <f>IF(SUM(Tableau1[[#This Row],[Other access]:[Sci-hub access]])&gt;=1,1,0)</f>
        <v>0</v>
      </c>
      <c r="Z9491" s="12">
        <f>IF(OR(Tableau1[[#This Row],[Access R1 + S1+ T1 ]]&gt;=1,Tableau1[[#This Row],[Access V1 +W1 + X1]]&gt;=1),1,0)</f>
        <v>0</v>
      </c>
      <c r="AB9491" s="10" t="str">
        <f>Tableau1[[#This Row],[DOI]]</f>
        <v>doi: 10.18632/oncotarget.14370</v>
      </c>
      <c r="AC9491" s="13" t="str">
        <f>Tableau1[[#This Row],[Authors]]&amp;", "&amp;Tableau1[[#This Row],[Title]]&amp;" "&amp;Tableau1[[#This Row],[Journal]]&amp;". "&amp;Tableau1[[#This Row],[Year]]</f>
        <v>Zhang Y, Zhang T, Ma X, Zou J., Subconjunctival injection of antagomir-21 alleviates corneal neovascularization in a mouse model of alkali-burned cornea. Oncotarget. 2017</v>
      </c>
    </row>
    <row r="9492" spans="1:29" x14ac:dyDescent="0.3">
      <c r="A9492">
        <v>10890</v>
      </c>
      <c r="B9492" t="s">
        <v>13331</v>
      </c>
      <c r="C9492" t="s">
        <v>23493</v>
      </c>
      <c r="D9492" t="s">
        <v>33785</v>
      </c>
      <c r="E9492" t="s">
        <v>34504</v>
      </c>
      <c r="F9492" s="10"/>
      <c r="G9492">
        <v>2017</v>
      </c>
      <c r="J9492">
        <v>0.85682624995950774</v>
      </c>
      <c r="L9492" t="e">
        <v>#VALUE!</v>
      </c>
      <c r="M9492">
        <v>26882961</v>
      </c>
      <c r="Q9492" s="10"/>
      <c r="R9492" s="11">
        <f t="shared" si="296"/>
        <v>0</v>
      </c>
      <c r="U9492" s="11">
        <f t="shared" si="297"/>
        <v>0</v>
      </c>
      <c r="Y9492" s="11">
        <f>IF(SUM(Tableau1[[#This Row],[Other access]:[Sci-hub access]])&gt;=1,1,0)</f>
        <v>0</v>
      </c>
      <c r="Z9492" s="12">
        <f>IF(OR(Tableau1[[#This Row],[Access R1 + S1+ T1 ]]&gt;=1,Tableau1[[#This Row],[Access V1 +W1 + X1]]&gt;=1),1,0)</f>
        <v>0</v>
      </c>
      <c r="AB9492" s="10" t="e">
        <f>Tableau1[[#This Row],[DOI]]</f>
        <v>#VALUE!</v>
      </c>
      <c r="AC9492" s="13" t="str">
        <f>Tableau1[[#This Row],[Authors]]&amp;", "&amp;Tableau1[[#This Row],[Title]]&amp;" "&amp;Tableau1[[#This Row],[Journal]]&amp;". "&amp;Tableau1[[#This Row],[Year]]</f>
        <v>Kbar G, Bhatia A, Abidi MH, Alsharawy I., Assistive technologies for hearing, and speaking impaired people: a survey. Disabil Rehabil Assist Technol. 2017</v>
      </c>
    </row>
    <row r="9493" spans="1:29" x14ac:dyDescent="0.3">
      <c r="A9493">
        <v>9196</v>
      </c>
      <c r="B9493" t="s">
        <v>11789</v>
      </c>
      <c r="C9493" t="s">
        <v>21963</v>
      </c>
      <c r="D9493" t="s">
        <v>32230</v>
      </c>
      <c r="E9493" t="s">
        <v>2529</v>
      </c>
      <c r="F9493" s="10"/>
      <c r="G9493">
        <v>2017</v>
      </c>
      <c r="J9493">
        <v>0.85729016182659679</v>
      </c>
      <c r="L9493" t="s">
        <v>43511</v>
      </c>
      <c r="M9493">
        <v>27767354</v>
      </c>
      <c r="Q9493" s="10"/>
      <c r="R9493" s="11">
        <f t="shared" si="296"/>
        <v>0</v>
      </c>
      <c r="U9493" s="11">
        <f t="shared" si="297"/>
        <v>0</v>
      </c>
      <c r="Y9493" s="11">
        <f>IF(SUM(Tableau1[[#This Row],[Other access]:[Sci-hub access]])&gt;=1,1,0)</f>
        <v>0</v>
      </c>
      <c r="Z9493" s="12">
        <f>IF(OR(Tableau1[[#This Row],[Access R1 + S1+ T1 ]]&gt;=1,Tableau1[[#This Row],[Access V1 +W1 + X1]]&gt;=1),1,0)</f>
        <v>0</v>
      </c>
      <c r="AB9493" s="10" t="str">
        <f>Tableau1[[#This Row],[DOI]]</f>
        <v>doi: 10.1080/02713683.2016.1221979</v>
      </c>
      <c r="AC9493" s="13" t="str">
        <f>Tableau1[[#This Row],[Authors]]&amp;", "&amp;Tableau1[[#This Row],[Title]]&amp;" "&amp;Tableau1[[#This Row],[Journal]]&amp;". "&amp;Tableau1[[#This Row],[Year]]</f>
        <v>Santodomingo-Rubido J, Villa-Collar C, Gilmartin B, Gutiérrez-Ortega R, Sugimoto K., Long-term Efficacy of Orthokeratology Contact Lens Wear in Controlling the Progression of Childhood Myopia. Curr Eye Res. 2017</v>
      </c>
    </row>
    <row r="9494" spans="1:29" x14ac:dyDescent="0.3">
      <c r="A9494">
        <v>5220</v>
      </c>
      <c r="B9494" t="s">
        <v>8289</v>
      </c>
      <c r="C9494" t="s">
        <v>18513</v>
      </c>
      <c r="D9494" t="s">
        <v>28719</v>
      </c>
      <c r="E9494" t="s">
        <v>2441</v>
      </c>
      <c r="F9494" s="10"/>
      <c r="G9494">
        <v>2017</v>
      </c>
      <c r="J9494">
        <v>0.85730551614013928</v>
      </c>
      <c r="L9494" t="s">
        <v>39621</v>
      </c>
      <c r="M9494">
        <v>28359545</v>
      </c>
      <c r="Q9494" s="10"/>
      <c r="R9494" s="11">
        <f t="shared" si="296"/>
        <v>0</v>
      </c>
      <c r="U9494" s="11">
        <f t="shared" si="297"/>
        <v>0</v>
      </c>
      <c r="Y9494" s="11">
        <f>IF(SUM(Tableau1[[#This Row],[Other access]:[Sci-hub access]])&gt;=1,1,0)</f>
        <v>0</v>
      </c>
      <c r="Z9494" s="12">
        <f>IF(OR(Tableau1[[#This Row],[Access R1 + S1+ T1 ]]&gt;=1,Tableau1[[#This Row],[Access V1 +W1 + X1]]&gt;=1),1,0)</f>
        <v>0</v>
      </c>
      <c r="AB9494" s="10" t="str">
        <f>Tableau1[[#This Row],[DOI]]</f>
        <v>doi: 10.1016/j.ophtha.2017.02.008</v>
      </c>
      <c r="AC9494" s="13" t="str">
        <f>Tableau1[[#This Row],[Authors]]&amp;", "&amp;Tableau1[[#This Row],[Title]]&amp;" "&amp;Tableau1[[#This Row],[Journal]]&amp;". "&amp;Tableau1[[#This Row],[Year]]</f>
        <v>Gargeya R, Leng T., Automated Identification of Diabetic Retinopathy Using Deep Learning. Ophthalmology. 2017</v>
      </c>
    </row>
    <row r="9495" spans="1:29" x14ac:dyDescent="0.3">
      <c r="A9495">
        <v>4582</v>
      </c>
      <c r="B9495" t="s">
        <v>7703</v>
      </c>
      <c r="C9495" t="s">
        <v>17938</v>
      </c>
      <c r="D9495" t="s">
        <v>28132</v>
      </c>
      <c r="E9495" t="s">
        <v>2463</v>
      </c>
      <c r="F9495" s="10"/>
      <c r="G9495">
        <v>2017</v>
      </c>
      <c r="J9495">
        <v>0.85767397849220428</v>
      </c>
      <c r="L9495" t="s">
        <v>39000</v>
      </c>
      <c r="M9495">
        <v>28430320</v>
      </c>
      <c r="Q9495" s="10"/>
      <c r="R9495" s="11">
        <f t="shared" si="296"/>
        <v>0</v>
      </c>
      <c r="U9495" s="11">
        <f t="shared" si="297"/>
        <v>0</v>
      </c>
      <c r="Y9495" s="11">
        <f>IF(SUM(Tableau1[[#This Row],[Other access]:[Sci-hub access]])&gt;=1,1,0)</f>
        <v>0</v>
      </c>
      <c r="Z9495" s="12">
        <f>IF(OR(Tableau1[[#This Row],[Access R1 + S1+ T1 ]]&gt;=1,Tableau1[[#This Row],[Access V1 +W1 + X1]]&gt;=1),1,0)</f>
        <v>0</v>
      </c>
      <c r="AB9495" s="10" t="str">
        <f>Tableau1[[#This Row],[DOI]]</f>
        <v>doi: 10.5301/ejo.5000962</v>
      </c>
      <c r="AC9495" s="13" t="str">
        <f>Tableau1[[#This Row],[Authors]]&amp;", "&amp;Tableau1[[#This Row],[Title]]&amp;" "&amp;Tableau1[[#This Row],[Journal]]&amp;". "&amp;Tableau1[[#This Row],[Year]]</f>
        <v>Yamakawa M, Kusaka M, Yamada S, Akimoto M., Remnant extraction by using an intraocular lens injector with essential flow. Eur J Ophthalmol. 2017</v>
      </c>
    </row>
    <row r="9496" spans="1:29" x14ac:dyDescent="0.3">
      <c r="A9496">
        <v>9442</v>
      </c>
      <c r="B9496" t="s">
        <v>12011</v>
      </c>
      <c r="C9496" t="s">
        <v>22187</v>
      </c>
      <c r="D9496" t="s">
        <v>32457</v>
      </c>
      <c r="E9496" t="s">
        <v>2449</v>
      </c>
      <c r="F9496" s="10"/>
      <c r="G9496">
        <v>2017</v>
      </c>
      <c r="J9496">
        <v>0.85769455825585217</v>
      </c>
      <c r="L9496" t="s">
        <v>43730</v>
      </c>
      <c r="M9496">
        <v>27686663</v>
      </c>
      <c r="Q9496" s="10"/>
      <c r="R9496" s="11">
        <f t="shared" si="296"/>
        <v>0</v>
      </c>
      <c r="U9496" s="11">
        <f t="shared" si="297"/>
        <v>0</v>
      </c>
      <c r="Y9496" s="11">
        <f>IF(SUM(Tableau1[[#This Row],[Other access]:[Sci-hub access]])&gt;=1,1,0)</f>
        <v>0</v>
      </c>
      <c r="Z9496" s="12">
        <f>IF(OR(Tableau1[[#This Row],[Access R1 + S1+ T1 ]]&gt;=1,Tableau1[[#This Row],[Access V1 +W1 + X1]]&gt;=1),1,0)</f>
        <v>0</v>
      </c>
      <c r="AB9496" s="10" t="str">
        <f>Tableau1[[#This Row],[DOI]]</f>
        <v>doi: 10.1111/cxo.12465</v>
      </c>
      <c r="AC9496" s="13" t="str">
        <f>Tableau1[[#This Row],[Authors]]&amp;", "&amp;Tableau1[[#This Row],[Title]]&amp;" "&amp;Tableau1[[#This Row],[Journal]]&amp;". "&amp;Tableau1[[#This Row],[Year]]</f>
        <v>Zeng Y, Gao JH., Effects of Mydrin eye-drops on central corneal thickness values in adult patients with myopia. Clin Exp Optom. 2017</v>
      </c>
    </row>
    <row r="9497" spans="1:29" x14ac:dyDescent="0.3">
      <c r="A9497">
        <v>9130</v>
      </c>
      <c r="B9497" t="s">
        <v>11730</v>
      </c>
      <c r="C9497" t="s">
        <v>21905</v>
      </c>
      <c r="D9497" t="s">
        <v>32171</v>
      </c>
      <c r="E9497" t="s">
        <v>2486</v>
      </c>
      <c r="F9497" s="10"/>
      <c r="G9497">
        <v>2017</v>
      </c>
      <c r="J9497">
        <v>0.85770378775971379</v>
      </c>
      <c r="L9497" t="s">
        <v>43446</v>
      </c>
      <c r="M9497">
        <v>27778476</v>
      </c>
      <c r="Q9497" s="10"/>
      <c r="R9497" s="11">
        <f t="shared" si="296"/>
        <v>0</v>
      </c>
      <c r="U9497" s="11">
        <f t="shared" si="297"/>
        <v>0</v>
      </c>
      <c r="Y9497" s="11">
        <f>IF(SUM(Tableau1[[#This Row],[Other access]:[Sci-hub access]])&gt;=1,1,0)</f>
        <v>0</v>
      </c>
      <c r="Z9497" s="12">
        <f>IF(OR(Tableau1[[#This Row],[Access R1 + S1+ T1 ]]&gt;=1,Tableau1[[#This Row],[Access V1 +W1 + X1]]&gt;=1),1,0)</f>
        <v>0</v>
      </c>
      <c r="AB9497" s="10" t="str">
        <f>Tableau1[[#This Row],[DOI]]</f>
        <v>doi: 10.1111/aos.13238</v>
      </c>
      <c r="AC9497" s="13" t="str">
        <f>Tableau1[[#This Row],[Authors]]&amp;", "&amp;Tableau1[[#This Row],[Title]]&amp;" "&amp;Tableau1[[#This Row],[Journal]]&amp;". "&amp;Tableau1[[#This Row],[Year]]</f>
        <v>Rotenstreich Y, Tzameret A, Kalish SE, Bubis E, Belkin M, Moroz I, Rosner M, Levy I, Margel S, Sher I., A minimally invasive adjustable-depth blunt injector for delivery of pharmaceuticals into the posterior pole. Acta Ophthalmol. 2017</v>
      </c>
    </row>
    <row r="9498" spans="1:29" x14ac:dyDescent="0.3">
      <c r="A9498">
        <v>10682</v>
      </c>
      <c r="B9498" t="s">
        <v>13148</v>
      </c>
      <c r="C9498" t="s">
        <v>23313</v>
      </c>
      <c r="D9498" t="s">
        <v>33601</v>
      </c>
      <c r="E9498" t="s">
        <v>2486</v>
      </c>
      <c r="F9498" s="10"/>
      <c r="G9498">
        <v>2017</v>
      </c>
      <c r="J9498">
        <v>0.8577593840899691</v>
      </c>
      <c r="L9498" t="s">
        <v>44930</v>
      </c>
      <c r="M9498">
        <v>27111513</v>
      </c>
      <c r="Q9498" s="10"/>
      <c r="R9498" s="11">
        <f t="shared" si="296"/>
        <v>0</v>
      </c>
      <c r="U9498" s="11">
        <f t="shared" si="297"/>
        <v>0</v>
      </c>
      <c r="Y9498" s="11">
        <f>IF(SUM(Tableau1[[#This Row],[Other access]:[Sci-hub access]])&gt;=1,1,0)</f>
        <v>0</v>
      </c>
      <c r="Z9498" s="12">
        <f>IF(OR(Tableau1[[#This Row],[Access R1 + S1+ T1 ]]&gt;=1,Tableau1[[#This Row],[Access V1 +W1 + X1]]&gt;=1),1,0)</f>
        <v>0</v>
      </c>
      <c r="AB9498" s="10" t="str">
        <f>Tableau1[[#This Row],[DOI]]</f>
        <v>doi: 10.1111/aos.12988</v>
      </c>
      <c r="AC9498" s="13" t="str">
        <f>Tableau1[[#This Row],[Authors]]&amp;", "&amp;Tableau1[[#This Row],[Title]]&amp;" "&amp;Tableau1[[#This Row],[Journal]]&amp;". "&amp;Tableau1[[#This Row],[Year]]</f>
        <v>Park HJ, Lee JH, Kim E, Lee SC., Comparison of the clinical characteristics and the results of treatment of leiomyoma in the ciliochoroid and choroid. Acta Ophthalmol. 2017</v>
      </c>
    </row>
    <row r="9499" spans="1:29" x14ac:dyDescent="0.3">
      <c r="A9499">
        <v>2292</v>
      </c>
      <c r="B9499" t="s">
        <v>5523</v>
      </c>
      <c r="C9499" t="s">
        <v>15768</v>
      </c>
      <c r="D9499" t="s">
        <v>25945</v>
      </c>
      <c r="E9499" t="s">
        <v>2496</v>
      </c>
      <c r="F9499" s="10"/>
      <c r="G9499">
        <v>2017</v>
      </c>
      <c r="J9499">
        <v>0.85789370771386941</v>
      </c>
      <c r="L9499" t="s">
        <v>36759</v>
      </c>
      <c r="M9499">
        <v>28774519</v>
      </c>
      <c r="Q9499" s="10"/>
      <c r="R9499" s="11">
        <f t="shared" si="296"/>
        <v>0</v>
      </c>
      <c r="U9499" s="11">
        <f t="shared" si="297"/>
        <v>0</v>
      </c>
      <c r="Y9499" s="11">
        <f>IF(SUM(Tableau1[[#This Row],[Other access]:[Sci-hub access]])&gt;=1,1,0)</f>
        <v>0</v>
      </c>
      <c r="Z9499" s="12">
        <f>IF(OR(Tableau1[[#This Row],[Access R1 + S1+ T1 ]]&gt;=1,Tableau1[[#This Row],[Access V1 +W1 + X1]]&gt;=1),1,0)</f>
        <v>0</v>
      </c>
      <c r="AB9499" s="10" t="str">
        <f>Tableau1[[#This Row],[DOI]]</f>
        <v>doi: 10.1016/j.jcjo.2016.12.010</v>
      </c>
      <c r="AC9499" s="13" t="str">
        <f>Tableau1[[#This Row],[Authors]]&amp;", "&amp;Tableau1[[#This Row],[Title]]&amp;" "&amp;Tableau1[[#This Row],[Journal]]&amp;". "&amp;Tableau1[[#This Row],[Year]]</f>
        <v>Varma DK, Simpson SM, Rai AS, Ahmed IIK., Undetected angle closure in patients with a diagnosis of open-angle glaucoma. Can J Ophthalmol. 2017</v>
      </c>
    </row>
    <row r="9500" spans="1:29" x14ac:dyDescent="0.3">
      <c r="A9500">
        <v>6266</v>
      </c>
      <c r="B9500" t="s">
        <v>9222</v>
      </c>
      <c r="C9500" t="s">
        <v>19433</v>
      </c>
      <c r="D9500" t="s">
        <v>29653</v>
      </c>
      <c r="E9500" t="s">
        <v>2523</v>
      </c>
      <c r="F9500" s="10"/>
      <c r="G9500">
        <v>2017</v>
      </c>
      <c r="J9500">
        <v>0.8581229471605859</v>
      </c>
      <c r="L9500" t="s">
        <v>40636</v>
      </c>
      <c r="M9500">
        <v>28234352</v>
      </c>
      <c r="Q9500" s="10"/>
      <c r="R9500" s="11">
        <f t="shared" si="296"/>
        <v>0</v>
      </c>
      <c r="U9500" s="11">
        <f t="shared" si="297"/>
        <v>0</v>
      </c>
      <c r="Y9500" s="11">
        <f>IF(SUM(Tableau1[[#This Row],[Other access]:[Sci-hub access]])&gt;=1,1,0)</f>
        <v>0</v>
      </c>
      <c r="Z9500" s="12">
        <f>IF(OR(Tableau1[[#This Row],[Access R1 + S1+ T1 ]]&gt;=1,Tableau1[[#This Row],[Access V1 +W1 + X1]]&gt;=1),1,0)</f>
        <v>0</v>
      </c>
      <c r="AB9500" s="10" t="str">
        <f>Tableau1[[#This Row],[DOI]]</f>
        <v>doi: 10.1038/eye.2017.13</v>
      </c>
      <c r="AC9500" s="13" t="str">
        <f>Tableau1[[#This Row],[Authors]]&amp;", "&amp;Tableau1[[#This Row],[Title]]&amp;" "&amp;Tableau1[[#This Row],[Journal]]&amp;". "&amp;Tableau1[[#This Row],[Year]]</f>
        <v>Wilde CL, Naylor SG, Varga Z, Morrell A, Ball JL., Keraring implantation using the Zeiss Visumax femtosecond laser in the management of patients with keratoconus. Eye (Lond). 2017</v>
      </c>
    </row>
    <row r="9501" spans="1:29" x14ac:dyDescent="0.3">
      <c r="A9501">
        <v>723</v>
      </c>
      <c r="B9501" t="s">
        <v>3986</v>
      </c>
      <c r="C9501" t="s">
        <v>14241</v>
      </c>
      <c r="D9501" t="s">
        <v>24406</v>
      </c>
      <c r="E9501" t="s">
        <v>2511</v>
      </c>
      <c r="F9501" s="10"/>
      <c r="G9501">
        <v>2017</v>
      </c>
      <c r="J9501">
        <v>0.85821306223315663</v>
      </c>
      <c r="L9501" t="s">
        <v>35216</v>
      </c>
      <c r="M9501">
        <v>29133635</v>
      </c>
      <c r="Q9501" s="10"/>
      <c r="R9501" s="11">
        <f t="shared" si="296"/>
        <v>0</v>
      </c>
      <c r="U9501" s="11">
        <f t="shared" si="297"/>
        <v>0</v>
      </c>
      <c r="Y9501" s="11">
        <f>IF(SUM(Tableau1[[#This Row],[Other access]:[Sci-hub access]])&gt;=1,1,0)</f>
        <v>0</v>
      </c>
      <c r="Z9501" s="12">
        <f>IF(OR(Tableau1[[#This Row],[Access R1 + S1+ T1 ]]&gt;=1,Tableau1[[#This Row],[Access V1 +W1 + X1]]&gt;=1),1,0)</f>
        <v>0</v>
      </c>
      <c r="AB9501" s="10" t="str">
        <f>Tableau1[[#This Row],[DOI]]</f>
        <v>doi: 10.4103/ijo.IJO_499_17</v>
      </c>
      <c r="AC9501" s="13" t="str">
        <f>Tableau1[[#This Row],[Authors]]&amp;", "&amp;Tableau1[[#This Row],[Title]]&amp;" "&amp;Tableau1[[#This Row],[Journal]]&amp;". "&amp;Tableau1[[#This Row],[Year]]</f>
        <v>Singh M, Gautam N, Ahir N, Kaur M., Is the distance from punctum a factor in the anatomical and functional success of canalicular laceration repairs? Indian J Ophthalmol. 2017</v>
      </c>
    </row>
    <row r="9502" spans="1:29" x14ac:dyDescent="0.3">
      <c r="A9502">
        <v>9480</v>
      </c>
      <c r="B9502" t="s">
        <v>12045</v>
      </c>
      <c r="C9502" t="s">
        <v>22220</v>
      </c>
      <c r="D9502" t="s">
        <v>32491</v>
      </c>
      <c r="E9502" t="s">
        <v>2445</v>
      </c>
      <c r="F9502" s="10"/>
      <c r="G9502">
        <v>2017</v>
      </c>
      <c r="J9502">
        <v>0.85828656190792274</v>
      </c>
      <c r="L9502" t="s">
        <v>43763</v>
      </c>
      <c r="M9502">
        <v>27673717</v>
      </c>
      <c r="Q9502" s="10"/>
      <c r="R9502" s="11">
        <f t="shared" si="296"/>
        <v>0</v>
      </c>
      <c r="U9502" s="11">
        <f t="shared" si="297"/>
        <v>0</v>
      </c>
      <c r="Y9502" s="11">
        <f>IF(SUM(Tableau1[[#This Row],[Other access]:[Sci-hub access]])&gt;=1,1,0)</f>
        <v>0</v>
      </c>
      <c r="Z9502" s="12">
        <f>IF(OR(Tableau1[[#This Row],[Access R1 + S1+ T1 ]]&gt;=1,Tableau1[[#This Row],[Access V1 +W1 + X1]]&gt;=1),1,0)</f>
        <v>0</v>
      </c>
      <c r="AB9502" s="10" t="str">
        <f>Tableau1[[#This Row],[DOI]]</f>
        <v>doi: 10.1097/IAE.0000000000001333</v>
      </c>
      <c r="AC9502" s="13" t="str">
        <f>Tableau1[[#This Row],[Authors]]&amp;", "&amp;Tableau1[[#This Row],[Title]]&amp;" "&amp;Tableau1[[#This Row],[Journal]]&amp;". "&amp;Tableau1[[#This Row],[Year]]</f>
        <v>Cutler NE, Sridhar J, Khan MA, Gupta OP, Fineman MS., Transconjunctival Approach to Scleral Fixation of Posterior Chamber Intraocular Lenses Using Gore-Tex Suture. Retina. 2017</v>
      </c>
    </row>
    <row r="9503" spans="1:29" x14ac:dyDescent="0.3">
      <c r="A9503">
        <v>9806</v>
      </c>
      <c r="B9503" t="s">
        <v>12344</v>
      </c>
      <c r="C9503" t="s">
        <v>22516</v>
      </c>
      <c r="D9503" t="s">
        <v>32792</v>
      </c>
      <c r="E9503" t="s">
        <v>2438</v>
      </c>
      <c r="F9503" s="10"/>
      <c r="G9503">
        <v>2017</v>
      </c>
      <c r="J9503">
        <v>0.85832425738624207</v>
      </c>
      <c r="L9503" t="s">
        <v>44068</v>
      </c>
      <c r="M9503">
        <v>27574179</v>
      </c>
      <c r="Q9503" s="10"/>
      <c r="R9503" s="11">
        <f t="shared" si="296"/>
        <v>0</v>
      </c>
      <c r="U9503" s="11">
        <f t="shared" si="297"/>
        <v>0</v>
      </c>
      <c r="Y9503" s="11">
        <f>IF(SUM(Tableau1[[#This Row],[Other access]:[Sci-hub access]])&gt;=1,1,0)</f>
        <v>0</v>
      </c>
      <c r="Z9503" s="12">
        <f>IF(OR(Tableau1[[#This Row],[Access R1 + S1+ T1 ]]&gt;=1,Tableau1[[#This Row],[Access V1 +W1 + X1]]&gt;=1),1,0)</f>
        <v>0</v>
      </c>
      <c r="AB9503" s="10" t="str">
        <f>Tableau1[[#This Row],[DOI]]</f>
        <v>doi: 10.1136/bjophthalmol-2016-309153</v>
      </c>
      <c r="AC9503" s="13" t="str">
        <f>Tableau1[[#This Row],[Authors]]&amp;", "&amp;Tableau1[[#This Row],[Title]]&amp;" "&amp;Tableau1[[#This Row],[Journal]]&amp;". "&amp;Tableau1[[#This Row],[Year]]</f>
        <v>Aziz HA, Al Zahrani YA, Bena J, Lorek B, Wilkinson A, Suh J, Singh AD., Episcleral brachytherapy of uveal melanoma: role of intraoperative echographic confirmation. Br J Ophthalmol. 2017</v>
      </c>
    </row>
    <row r="9504" spans="1:29" x14ac:dyDescent="0.3">
      <c r="A9504">
        <v>10</v>
      </c>
      <c r="B9504" t="s">
        <v>3273</v>
      </c>
      <c r="C9504" t="s">
        <v>13534</v>
      </c>
      <c r="D9504" t="s">
        <v>23693</v>
      </c>
      <c r="E9504" t="s">
        <v>2485</v>
      </c>
      <c r="G9504">
        <v>2018</v>
      </c>
      <c r="J9504">
        <v>0.85849961970497701</v>
      </c>
      <c r="L9504" t="s">
        <v>34529</v>
      </c>
      <c r="M9504">
        <v>29514027</v>
      </c>
      <c r="R9504" s="6">
        <f t="shared" si="296"/>
        <v>0</v>
      </c>
      <c r="S9504" s="8">
        <v>1</v>
      </c>
      <c r="T9504">
        <v>1</v>
      </c>
      <c r="U9504" s="6">
        <f t="shared" si="297"/>
        <v>1</v>
      </c>
      <c r="X9504">
        <v>1</v>
      </c>
      <c r="Y9504" s="6">
        <f>IF(SUM(Tableau1[[#This Row],[Other access]:[Sci-hub access]])&gt;=1,1,0)</f>
        <v>1</v>
      </c>
      <c r="Z9504" s="3">
        <f>IF(OR(Tableau1[[#This Row],[Access R1 + S1+ T1 ]]&gt;=1,Tableau1[[#This Row],[Access V1 +W1 + X1]]&gt;=1),1,0)</f>
        <v>1</v>
      </c>
      <c r="AB9504" t="str">
        <f>Tableau1[[#This Row],[DOI]]</f>
        <v>doi: 10.1056/NEJMicm1712742</v>
      </c>
      <c r="AC9504" s="1" t="str">
        <f>Tableau1[[#This Row],[Authors]]&amp;", "&amp;Tableau1[[#This Row],[Title]]&amp;" "&amp;Tableau1[[#This Row],[Journal]]&amp;". "&amp;Tableau1[[#This Row],[Year]]</f>
        <v>Pohl H, Tarnutzer AA., Acute Angle-Closure Glaucoma. N Engl J Med. 2018</v>
      </c>
    </row>
    <row r="9505" spans="1:29" x14ac:dyDescent="0.3">
      <c r="A9505">
        <v>4152</v>
      </c>
      <c r="B9505" t="s">
        <v>7294</v>
      </c>
      <c r="C9505" t="s">
        <v>17531</v>
      </c>
      <c r="D9505" t="s">
        <v>27722</v>
      </c>
      <c r="E9505" t="s">
        <v>2685</v>
      </c>
      <c r="F9505" s="10"/>
      <c r="G9505">
        <v>2017</v>
      </c>
      <c r="J9505">
        <v>0.85865270427017637</v>
      </c>
      <c r="L9505" t="s">
        <v>38583</v>
      </c>
      <c r="M9505">
        <v>28478104</v>
      </c>
      <c r="Q9505" s="10"/>
      <c r="R9505" s="11">
        <f t="shared" si="296"/>
        <v>0</v>
      </c>
      <c r="U9505" s="11">
        <f t="shared" si="297"/>
        <v>0</v>
      </c>
      <c r="Y9505" s="11">
        <f>IF(SUM(Tableau1[[#This Row],[Other access]:[Sci-hub access]])&gt;=1,1,0)</f>
        <v>0</v>
      </c>
      <c r="Z9505" s="12">
        <f>IF(OR(Tableau1[[#This Row],[Access R1 + S1+ T1 ]]&gt;=1,Tableau1[[#This Row],[Access V1 +W1 + X1]]&gt;=1),1,0)</f>
        <v>0</v>
      </c>
      <c r="AB9505" s="10" t="str">
        <f>Tableau1[[#This Row],[DOI]]</f>
        <v>doi: 10.1016/j.clim.2017.05.001</v>
      </c>
      <c r="AC9505" s="13" t="str">
        <f>Tableau1[[#This Row],[Authors]]&amp;", "&amp;Tableau1[[#This Row],[Title]]&amp;" "&amp;Tableau1[[#This Row],[Journal]]&amp;". "&amp;Tableau1[[#This Row],[Year]]</f>
        <v>Peck AB, Nguyen CQ., What can Sjögren's syndrome-like disease in mice contribute to human Sjögren's syndrome? Clin Immunol. 2017</v>
      </c>
    </row>
    <row r="9506" spans="1:29" x14ac:dyDescent="0.3">
      <c r="A9506">
        <v>10858</v>
      </c>
      <c r="B9506" t="s">
        <v>13305</v>
      </c>
      <c r="C9506" t="s">
        <v>23467</v>
      </c>
      <c r="D9506" t="s">
        <v>33759</v>
      </c>
      <c r="E9506" t="s">
        <v>34503</v>
      </c>
      <c r="F9506" s="10"/>
      <c r="G9506">
        <v>2017</v>
      </c>
      <c r="J9506">
        <v>0.85866448260076811</v>
      </c>
      <c r="L9506" t="s">
        <v>45103</v>
      </c>
      <c r="M9506">
        <v>26941100</v>
      </c>
      <c r="Q9506" s="10"/>
      <c r="R9506" s="11">
        <f t="shared" si="296"/>
        <v>0</v>
      </c>
      <c r="U9506" s="11">
        <f t="shared" si="297"/>
        <v>0</v>
      </c>
      <c r="Y9506" s="11">
        <f>IF(SUM(Tableau1[[#This Row],[Other access]:[Sci-hub access]])&gt;=1,1,0)</f>
        <v>0</v>
      </c>
      <c r="Z9506" s="12">
        <f>IF(OR(Tableau1[[#This Row],[Access R1 + S1+ T1 ]]&gt;=1,Tableau1[[#This Row],[Access V1 +W1 + X1]]&gt;=1),1,0)</f>
        <v>0</v>
      </c>
      <c r="AB9506" s="10" t="str">
        <f>Tableau1[[#This Row],[DOI]]</f>
        <v>doi: 10.1007/s12035-016-9754-0</v>
      </c>
      <c r="AC9506" s="13" t="str">
        <f>Tableau1[[#This Row],[Authors]]&amp;", "&amp;Tableau1[[#This Row],[Title]]&amp;" "&amp;Tableau1[[#This Row],[Journal]]&amp;". "&amp;Tableau1[[#This Row],[Year]]</f>
        <v>Xu J, Zhang F, Gao C, Ma X, Peng X, Kong D, Hao J., Microarray Analysis of lncRNA and mRNA Expression Profiles in Patients with Neuromyelitis Optica. Mol Neurobiol. 2017</v>
      </c>
    </row>
    <row r="9507" spans="1:29" x14ac:dyDescent="0.3">
      <c r="A9507">
        <v>6875</v>
      </c>
      <c r="B9507" t="s">
        <v>9749</v>
      </c>
      <c r="C9507" t="s">
        <v>19953</v>
      </c>
      <c r="D9507" t="s">
        <v>30183</v>
      </c>
      <c r="E9507" t="s">
        <v>2443</v>
      </c>
      <c r="F9507" s="10"/>
      <c r="G9507">
        <v>2017</v>
      </c>
      <c r="J9507">
        <v>0.85869477489622248</v>
      </c>
      <c r="L9507" t="s">
        <v>41234</v>
      </c>
      <c r="M9507">
        <v>28152143</v>
      </c>
      <c r="Q9507" s="10"/>
      <c r="R9507" s="11">
        <f t="shared" si="296"/>
        <v>0</v>
      </c>
      <c r="U9507" s="11">
        <f t="shared" si="297"/>
        <v>0</v>
      </c>
      <c r="Y9507" s="11">
        <f>IF(SUM(Tableau1[[#This Row],[Other access]:[Sci-hub access]])&gt;=1,1,0)</f>
        <v>0</v>
      </c>
      <c r="Z9507" s="12">
        <f>IF(OR(Tableau1[[#This Row],[Access R1 + S1+ T1 ]]&gt;=1,Tableau1[[#This Row],[Access V1 +W1 + X1]]&gt;=1),1,0)</f>
        <v>0</v>
      </c>
      <c r="AB9507" s="10" t="str">
        <f>Tableau1[[#This Row],[DOI]]</f>
        <v>doi: 10.1167/iovs.17-21422</v>
      </c>
      <c r="AC9507" s="13" t="str">
        <f>Tableau1[[#This Row],[Authors]]&amp;", "&amp;Tableau1[[#This Row],[Title]]&amp;" "&amp;Tableau1[[#This Row],[Journal]]&amp;". "&amp;Tableau1[[#This Row],[Year]]</f>
        <v>Jakobs TC., Ex Vivo Imaging of the Murine Optic Nerve Head. Invest Ophthalmol Vis Sci. 2017</v>
      </c>
    </row>
    <row r="9508" spans="1:29" x14ac:dyDescent="0.3">
      <c r="A9508">
        <v>1947</v>
      </c>
      <c r="B9508" t="s">
        <v>5189</v>
      </c>
      <c r="C9508" t="s">
        <v>15435</v>
      </c>
      <c r="D9508" t="s">
        <v>25611</v>
      </c>
      <c r="E9508" t="s">
        <v>2462</v>
      </c>
      <c r="F9508" s="10"/>
      <c r="G9508">
        <v>2017</v>
      </c>
      <c r="J9508">
        <v>0.85877392709512146</v>
      </c>
      <c r="L9508" t="s">
        <v>36418</v>
      </c>
      <c r="M9508">
        <v>28841851</v>
      </c>
      <c r="Q9508" s="10"/>
      <c r="R9508" s="11">
        <f t="shared" si="296"/>
        <v>0</v>
      </c>
      <c r="U9508" s="11">
        <f t="shared" si="297"/>
        <v>0</v>
      </c>
      <c r="Y9508" s="11">
        <f>IF(SUM(Tableau1[[#This Row],[Other access]:[Sci-hub access]])&gt;=1,1,0)</f>
        <v>0</v>
      </c>
      <c r="Z9508" s="12">
        <f>IF(OR(Tableau1[[#This Row],[Access R1 + S1+ T1 ]]&gt;=1,Tableau1[[#This Row],[Access V1 +W1 + X1]]&gt;=1),1,0)</f>
        <v>0</v>
      </c>
      <c r="AB9508" s="10" t="str">
        <f>Tableau1[[#This Row],[DOI]]</f>
        <v>doi: 10.1186/s12886-017-0553-9</v>
      </c>
      <c r="AC9508" s="13" t="str">
        <f>Tableau1[[#This Row],[Authors]]&amp;", "&amp;Tableau1[[#This Row],[Title]]&amp;" "&amp;Tableau1[[#This Row],[Journal]]&amp;". "&amp;Tableau1[[#This Row],[Year]]</f>
        <v>Yang HK, Kim JH, Kim JS, Hwang JM., Combined Brown syndrome and superior oblique palsy without a trochlear nerve: case report. BMC Ophthalmol. 2017</v>
      </c>
    </row>
    <row r="9509" spans="1:29" ht="28.8" x14ac:dyDescent="0.3">
      <c r="A9509">
        <v>1733</v>
      </c>
      <c r="B9509" t="s">
        <v>4983</v>
      </c>
      <c r="C9509" t="s">
        <v>15231</v>
      </c>
      <c r="D9509" t="s">
        <v>25404</v>
      </c>
      <c r="E9509" t="s">
        <v>2924</v>
      </c>
      <c r="F9509" s="10"/>
      <c r="G9509">
        <v>2017</v>
      </c>
      <c r="J9509">
        <v>0.85878627045749867</v>
      </c>
      <c r="L9509" t="s">
        <v>36209</v>
      </c>
      <c r="M9509">
        <v>28888147</v>
      </c>
      <c r="Q9509" s="10"/>
      <c r="R9509" s="11">
        <f t="shared" si="296"/>
        <v>0</v>
      </c>
      <c r="U9509" s="11">
        <f t="shared" si="297"/>
        <v>0</v>
      </c>
      <c r="Y9509" s="11">
        <f>IF(SUM(Tableau1[[#This Row],[Other access]:[Sci-hub access]])&gt;=1,1,0)</f>
        <v>0</v>
      </c>
      <c r="Z9509" s="12">
        <f>IF(OR(Tableau1[[#This Row],[Access R1 + S1+ T1 ]]&gt;=1,Tableau1[[#This Row],[Access V1 +W1 + X1]]&gt;=1),1,0)</f>
        <v>0</v>
      </c>
      <c r="AB9509" s="10" t="str">
        <f>Tableau1[[#This Row],[DOI]]</f>
        <v>doi: 10.1016/j.diabres.2017.08.009</v>
      </c>
      <c r="AC9509" s="13" t="str">
        <f>Tableau1[[#This Row],[Authors]]&amp;", "&amp;Tableau1[[#This Row],[Title]]&amp;" "&amp;Tableau1[[#This Row],[Journal]]&amp;". "&amp;Tableau1[[#This Row],[Year]]</f>
        <v>Tyrberg M, Nyström L, Arnqvist HJ, Bolinder J, Gudbjörnsdottir S, Landin-Olsson M, Eriksson JW, Svensson MK., Overweight, hyperglycemia and tobacco use are modifiable risk factors for onset of retinopathy 9 and 17years after the diagnosis of diabetes - A retrospective observational nation-wide cohort study. Diabetes Res Clin Pract. 2017</v>
      </c>
    </row>
    <row r="9510" spans="1:29" ht="28.8" x14ac:dyDescent="0.3">
      <c r="A9510">
        <v>8835</v>
      </c>
      <c r="B9510" t="s">
        <v>11467</v>
      </c>
      <c r="C9510" t="s">
        <v>21651</v>
      </c>
      <c r="D9510" t="s">
        <v>31907</v>
      </c>
      <c r="E9510" t="s">
        <v>2445</v>
      </c>
      <c r="F9510" s="10"/>
      <c r="G9510">
        <v>2017</v>
      </c>
      <c r="J9510">
        <v>0.85879685979604015</v>
      </c>
      <c r="L9510" t="s">
        <v>43171</v>
      </c>
      <c r="M9510">
        <v>27828909</v>
      </c>
      <c r="Q9510" s="10"/>
      <c r="R9510" s="11">
        <f t="shared" si="296"/>
        <v>0</v>
      </c>
      <c r="U9510" s="11">
        <f t="shared" si="297"/>
        <v>0</v>
      </c>
      <c r="Y9510" s="11">
        <f>IF(SUM(Tableau1[[#This Row],[Other access]:[Sci-hub access]])&gt;=1,1,0)</f>
        <v>0</v>
      </c>
      <c r="Z9510" s="12">
        <f>IF(OR(Tableau1[[#This Row],[Access R1 + S1+ T1 ]]&gt;=1,Tableau1[[#This Row],[Access V1 +W1 + X1]]&gt;=1),1,0)</f>
        <v>0</v>
      </c>
      <c r="AB9510" s="10" t="str">
        <f>Tableau1[[#This Row],[DOI]]</f>
        <v>doi: 10.1097/IAE.0000000000001388</v>
      </c>
      <c r="AC9510" s="13" t="str">
        <f>Tableau1[[#This Row],[Authors]]&amp;", "&amp;Tableau1[[#This Row],[Title]]&amp;" "&amp;Tableau1[[#This Row],[Journal]]&amp;". "&amp;Tableau1[[#This Row],[Year]]</f>
        <v>Hisatomi T, Tachibana T, Notomi S, Nakatake S, Fujiwara K, Murakami Y, Ikeda Y, Yoshida S, Enaida H, Murata T, Sakamoto T, Sonoda KH, Ishibashi T., INCOMPLETE REPAIR OF RETINAL STRUCTURE AFTER VITRECTOMY WITH INTERNAL LIMITING MEMBRANE PEELING. Retina. 2017</v>
      </c>
    </row>
    <row r="9511" spans="1:29" x14ac:dyDescent="0.3">
      <c r="A9511">
        <v>7076</v>
      </c>
      <c r="B9511" t="s">
        <v>9927</v>
      </c>
      <c r="C9511" t="s">
        <v>20130</v>
      </c>
      <c r="D9511" t="s">
        <v>30361</v>
      </c>
      <c r="E9511" t="s">
        <v>2479</v>
      </c>
      <c r="F9511" s="10"/>
      <c r="G9511">
        <v>2017</v>
      </c>
      <c r="J9511">
        <v>0.85927477453712564</v>
      </c>
      <c r="L9511" t="s">
        <v>41432</v>
      </c>
      <c r="M9511">
        <v>28129303</v>
      </c>
      <c r="Q9511" s="10"/>
      <c r="R9511" s="11">
        <f t="shared" si="296"/>
        <v>0</v>
      </c>
      <c r="U9511" s="11">
        <f t="shared" si="297"/>
        <v>0</v>
      </c>
      <c r="Y9511" s="11">
        <f>IF(SUM(Tableau1[[#This Row],[Other access]:[Sci-hub access]])&gt;=1,1,0)</f>
        <v>0</v>
      </c>
      <c r="Z9511" s="12">
        <f>IF(OR(Tableau1[[#This Row],[Access R1 + S1+ T1 ]]&gt;=1,Tableau1[[#This Row],[Access V1 +W1 + X1]]&gt;=1),1,0)</f>
        <v>0</v>
      </c>
      <c r="AB9511" s="10" t="str">
        <f>Tableau1[[#This Row],[DOI]]</f>
        <v>doi: 10.1097/ICO.0000000000001149</v>
      </c>
      <c r="AC9511" s="13" t="str">
        <f>Tableau1[[#This Row],[Authors]]&amp;", "&amp;Tableau1[[#This Row],[Title]]&amp;" "&amp;Tableau1[[#This Row],[Journal]]&amp;". "&amp;Tableau1[[#This Row],[Year]]</f>
        <v>Parker J, Krijgsman M, van Dijk K, Melles GR., Patient Experience With Office-Based Corneal Transplantation. Cornea. 2017</v>
      </c>
    </row>
    <row r="9512" spans="1:29" x14ac:dyDescent="0.3">
      <c r="A9512">
        <v>2012</v>
      </c>
      <c r="B9512" t="s">
        <v>5252</v>
      </c>
      <c r="C9512" t="s">
        <v>15498</v>
      </c>
      <c r="D9512" t="s">
        <v>25674</v>
      </c>
      <c r="E9512" t="s">
        <v>2549</v>
      </c>
      <c r="F9512" s="10"/>
      <c r="G9512">
        <v>2017</v>
      </c>
      <c r="J9512">
        <v>0.85940332201639147</v>
      </c>
      <c r="L9512" t="s">
        <v>36483</v>
      </c>
      <c r="M9512">
        <v>28832731</v>
      </c>
      <c r="Q9512" s="10"/>
      <c r="R9512" s="11">
        <f t="shared" si="296"/>
        <v>0</v>
      </c>
      <c r="U9512" s="11">
        <f t="shared" si="297"/>
        <v>0</v>
      </c>
      <c r="Y9512" s="11">
        <f>IF(SUM(Tableau1[[#This Row],[Other access]:[Sci-hub access]])&gt;=1,1,0)</f>
        <v>0</v>
      </c>
      <c r="Z9512" s="12">
        <f>IF(OR(Tableau1[[#This Row],[Access R1 + S1+ T1 ]]&gt;=1,Tableau1[[#This Row],[Access V1 +W1 + X1]]&gt;=1),1,0)</f>
        <v>0</v>
      </c>
      <c r="AB9512" s="10" t="str">
        <f>Tableau1[[#This Row],[DOI]]</f>
        <v>doi: 10.5935/0004-2749.20170047</v>
      </c>
      <c r="AC9512" s="13" t="str">
        <f>Tableau1[[#This Row],[Authors]]&amp;", "&amp;Tableau1[[#This Row],[Title]]&amp;" "&amp;Tableau1[[#This Row],[Journal]]&amp;". "&amp;Tableau1[[#This Row],[Year]]</f>
        <v>Meirelles ALB, Rodrigues MW, Guirado AF, Jorge R., Photoreceptor assessment using adaptive optics in resolved central serous chorioretinopathy. Arq Bras Oftalmol. 2017</v>
      </c>
    </row>
    <row r="9513" spans="1:29" x14ac:dyDescent="0.3">
      <c r="A9513">
        <v>5501</v>
      </c>
      <c r="B9513" t="s">
        <v>8546</v>
      </c>
      <c r="C9513" t="s">
        <v>18767</v>
      </c>
      <c r="D9513" t="s">
        <v>28976</v>
      </c>
      <c r="E9513" t="s">
        <v>3053</v>
      </c>
      <c r="F9513" s="10"/>
      <c r="G9513">
        <v>2017</v>
      </c>
      <c r="J9513">
        <v>0.85941924986304064</v>
      </c>
      <c r="L9513" t="s">
        <v>39888</v>
      </c>
      <c r="M9513">
        <v>28328613</v>
      </c>
      <c r="Q9513" s="10"/>
      <c r="R9513" s="11">
        <f t="shared" si="296"/>
        <v>0</v>
      </c>
      <c r="U9513" s="11">
        <f t="shared" si="297"/>
        <v>0</v>
      </c>
      <c r="Y9513" s="11">
        <f>IF(SUM(Tableau1[[#This Row],[Other access]:[Sci-hub access]])&gt;=1,1,0)</f>
        <v>0</v>
      </c>
      <c r="Z9513" s="12">
        <f>IF(OR(Tableau1[[#This Row],[Access R1 + S1+ T1 ]]&gt;=1,Tableau1[[#This Row],[Access V1 +W1 + X1]]&gt;=1),1,0)</f>
        <v>0</v>
      </c>
      <c r="AB9513" s="10" t="str">
        <f>Tableau1[[#This Row],[DOI]]</f>
        <v>doi: 10.1097/SCS.0000000000003742</v>
      </c>
      <c r="AC9513" s="13" t="str">
        <f>Tableau1[[#This Row],[Authors]]&amp;", "&amp;Tableau1[[#This Row],[Title]]&amp;" "&amp;Tableau1[[#This Row],[Journal]]&amp;". "&amp;Tableau1[[#This Row],[Year]]</f>
        <v>Soejima K, Kashimura T, Yamaki T, Sakurai H, Nakazawa H., Endoscopic Endonasal Repair of Isolated Medial Orbital Wall Fracture With Balloon Technique. J Craniofac Surg. 2017</v>
      </c>
    </row>
    <row r="9514" spans="1:29" ht="28.8" x14ac:dyDescent="0.3">
      <c r="A9514">
        <v>2236</v>
      </c>
      <c r="B9514" t="s">
        <v>5469</v>
      </c>
      <c r="C9514" t="s">
        <v>15714</v>
      </c>
      <c r="D9514" t="s">
        <v>25891</v>
      </c>
      <c r="E9514" t="s">
        <v>2580</v>
      </c>
      <c r="F9514" s="10"/>
      <c r="G9514">
        <v>2017</v>
      </c>
      <c r="J9514">
        <v>0.85942057568801922</v>
      </c>
      <c r="L9514" t="s">
        <v>36704</v>
      </c>
      <c r="M9514">
        <v>28789656</v>
      </c>
      <c r="Q9514" s="10"/>
      <c r="R9514" s="11">
        <f t="shared" si="296"/>
        <v>0</v>
      </c>
      <c r="U9514" s="11">
        <f t="shared" si="297"/>
        <v>0</v>
      </c>
      <c r="Y9514" s="11">
        <f>IF(SUM(Tableau1[[#This Row],[Other access]:[Sci-hub access]])&gt;=1,1,0)</f>
        <v>0</v>
      </c>
      <c r="Z9514" s="12">
        <f>IF(OR(Tableau1[[#This Row],[Access R1 + S1+ T1 ]]&gt;=1,Tableau1[[#This Row],[Access V1 +W1 + X1]]&gt;=1),1,0)</f>
        <v>0</v>
      </c>
      <c r="AB9514" s="10" t="str">
        <f>Tableau1[[#This Row],[DOI]]</f>
        <v>doi: 10.1186/s12955-017-0732-7</v>
      </c>
      <c r="AC9514" s="13" t="str">
        <f>Tableau1[[#This Row],[Authors]]&amp;", "&amp;Tableau1[[#This Row],[Title]]&amp;" "&amp;Tableau1[[#This Row],[Journal]]&amp;". "&amp;Tableau1[[#This Row],[Year]]</f>
        <v>Nickels S, Schuster AK, Singer S, Wild PS, Laubert-Reh D, Schulz A, Finger RP, Michal M, Beutel ME, Münzel T, Lackner KJ, Pfeiffer N., The National Eye Institute 25-Item Visual Function Questionnaire (NEI VFQ-25) - reference data from the German population-based Gutenberg Health Study (GHS). Health Qual Life Outcomes. 2017</v>
      </c>
    </row>
    <row r="9515" spans="1:29" x14ac:dyDescent="0.3">
      <c r="A9515">
        <v>2003</v>
      </c>
      <c r="B9515" t="s">
        <v>5243</v>
      </c>
      <c r="C9515" t="s">
        <v>15489</v>
      </c>
      <c r="D9515" t="s">
        <v>25665</v>
      </c>
      <c r="E9515" t="s">
        <v>2549</v>
      </c>
      <c r="F9515" s="10"/>
      <c r="G9515">
        <v>2017</v>
      </c>
      <c r="J9515">
        <v>0.85967047406025787</v>
      </c>
      <c r="L9515" t="s">
        <v>36474</v>
      </c>
      <c r="M9515">
        <v>28832741</v>
      </c>
      <c r="Q9515" s="10"/>
      <c r="R9515" s="11">
        <f t="shared" si="296"/>
        <v>0</v>
      </c>
      <c r="U9515" s="11">
        <f t="shared" si="297"/>
        <v>0</v>
      </c>
      <c r="Y9515" s="11">
        <f>IF(SUM(Tableau1[[#This Row],[Other access]:[Sci-hub access]])&gt;=1,1,0)</f>
        <v>0</v>
      </c>
      <c r="Z9515" s="12">
        <f>IF(OR(Tableau1[[#This Row],[Access R1 + S1+ T1 ]]&gt;=1,Tableau1[[#This Row],[Access V1 +W1 + X1]]&gt;=1),1,0)</f>
        <v>0</v>
      </c>
      <c r="AB9515" s="10" t="str">
        <f>Tableau1[[#This Row],[DOI]]</f>
        <v>doi: 10.5935/0004-2749.20170045</v>
      </c>
      <c r="AC9515" s="13" t="str">
        <f>Tableau1[[#This Row],[Authors]]&amp;", "&amp;Tableau1[[#This Row],[Title]]&amp;" "&amp;Tableau1[[#This Row],[Journal]]&amp;". "&amp;Tableau1[[#This Row],[Year]]</f>
        <v>Costa AXD, Gomes JÁP, Marculino LGC, Liendo VL, Barreiro TP, Santos MSD., Supratarsal injection of triamcinolone for severe vernal keratoconjunctivitis in children. Arq Bras Oftalmol. 2017</v>
      </c>
    </row>
    <row r="9516" spans="1:29" x14ac:dyDescent="0.3">
      <c r="A9516">
        <v>3471</v>
      </c>
      <c r="B9516" t="s">
        <v>6645</v>
      </c>
      <c r="C9516" t="s">
        <v>16887</v>
      </c>
      <c r="D9516" t="s">
        <v>27069</v>
      </c>
      <c r="E9516" t="s">
        <v>2562</v>
      </c>
      <c r="F9516" s="10"/>
      <c r="G9516">
        <v>2017</v>
      </c>
      <c r="J9516">
        <v>0.85981102397825293</v>
      </c>
      <c r="L9516" t="s">
        <v>37919</v>
      </c>
      <c r="M9516">
        <v>28581284</v>
      </c>
      <c r="Q9516" s="10"/>
      <c r="R9516" s="11">
        <f t="shared" si="296"/>
        <v>0</v>
      </c>
      <c r="U9516" s="11">
        <f t="shared" si="297"/>
        <v>0</v>
      </c>
      <c r="Y9516" s="11">
        <f>IF(SUM(Tableau1[[#This Row],[Other access]:[Sci-hub access]])&gt;=1,1,0)</f>
        <v>0</v>
      </c>
      <c r="Z9516" s="12">
        <f>IF(OR(Tableau1[[#This Row],[Access R1 + S1+ T1 ]]&gt;=1,Tableau1[[#This Row],[Access V1 +W1 + X1]]&gt;=1),1,0)</f>
        <v>0</v>
      </c>
      <c r="AB9516" s="10" t="str">
        <f>Tableau1[[#This Row],[DOI]]</f>
        <v>doi: 10.22608/APO.2016206</v>
      </c>
      <c r="AC9516" s="13" t="str">
        <f>Tableau1[[#This Row],[Authors]]&amp;", "&amp;Tableau1[[#This Row],[Title]]&amp;" "&amp;Tableau1[[#This Row],[Journal]]&amp;". "&amp;Tableau1[[#This Row],[Year]]</f>
        <v>Teoh LS, Foo SW, Mansurali VN, Ang EL, Md Noh UK, Bastion MC., Evaluation of Corneal Endothelial Cell Loss After Uncomplicated Phacoemulsification Cataract Surgery With Intracameral Phenylephrine. Asia Pac J Ophthalmol (Phila). 2017</v>
      </c>
    </row>
    <row r="9517" spans="1:29" x14ac:dyDescent="0.3">
      <c r="A9517">
        <v>7823</v>
      </c>
      <c r="B9517" t="s">
        <v>10583</v>
      </c>
      <c r="C9517" t="s">
        <v>20779</v>
      </c>
      <c r="D9517" t="s">
        <v>31020</v>
      </c>
      <c r="E9517" t="s">
        <v>34031</v>
      </c>
      <c r="F9517" s="10"/>
      <c r="G9517">
        <v>2017</v>
      </c>
      <c r="J9517">
        <v>0.85994483684562217</v>
      </c>
      <c r="L9517" t="s">
        <v>42173</v>
      </c>
      <c r="M9517">
        <v>28051353</v>
      </c>
      <c r="Q9517" s="10"/>
      <c r="R9517" s="11">
        <f t="shared" si="296"/>
        <v>0</v>
      </c>
      <c r="U9517" s="11">
        <f t="shared" si="297"/>
        <v>0</v>
      </c>
      <c r="Y9517" s="11">
        <f>IF(SUM(Tableau1[[#This Row],[Other access]:[Sci-hub access]])&gt;=1,1,0)</f>
        <v>0</v>
      </c>
      <c r="Z9517" s="12">
        <f>IF(OR(Tableau1[[#This Row],[Access R1 + S1+ T1 ]]&gt;=1,Tableau1[[#This Row],[Access V1 +W1 + X1]]&gt;=1),1,0)</f>
        <v>0</v>
      </c>
      <c r="AB9517" s="10" t="str">
        <f>Tableau1[[#This Row],[DOI]]</f>
        <v>doi: 10.1089/jop.2016.0137</v>
      </c>
      <c r="AC9517" s="13" t="str">
        <f>Tableau1[[#This Row],[Authors]]&amp;", "&amp;Tableau1[[#This Row],[Title]]&amp;" "&amp;Tableau1[[#This Row],[Journal]]&amp;". "&amp;Tableau1[[#This Row],[Year]]</f>
        <v>Wei JR, Wen X, Bible PW, Li Z, Nussenblatt RB, Wei L., Panax Notoginseng Saponin Controls IL-17 Expression in Helper T Cells. J Ocul Pharmacol Ther. 2017</v>
      </c>
    </row>
    <row r="9518" spans="1:29" x14ac:dyDescent="0.3">
      <c r="A9518">
        <v>6981</v>
      </c>
      <c r="B9518" t="s">
        <v>9841</v>
      </c>
      <c r="C9518" t="s">
        <v>20044</v>
      </c>
      <c r="D9518" t="s">
        <v>30275</v>
      </c>
      <c r="E9518" t="s">
        <v>2460</v>
      </c>
      <c r="F9518" s="10"/>
      <c r="G9518">
        <v>2017</v>
      </c>
      <c r="J9518">
        <v>0.86003254285625985</v>
      </c>
      <c r="L9518" t="s">
        <v>41339</v>
      </c>
      <c r="M9518">
        <v>28139160</v>
      </c>
      <c r="Q9518" s="10"/>
      <c r="R9518" s="11">
        <f t="shared" si="296"/>
        <v>0</v>
      </c>
      <c r="U9518" s="11">
        <f t="shared" si="297"/>
        <v>0</v>
      </c>
      <c r="Y9518" s="11">
        <f>IF(SUM(Tableau1[[#This Row],[Other access]:[Sci-hub access]])&gt;=1,1,0)</f>
        <v>0</v>
      </c>
      <c r="Z9518" s="12">
        <f>IF(OR(Tableau1[[#This Row],[Access R1 + S1+ T1 ]]&gt;=1,Tableau1[[#This Row],[Access V1 +W1 + X1]]&gt;=1),1,0)</f>
        <v>0</v>
      </c>
      <c r="AB9518" s="10" t="str">
        <f>Tableau1[[#This Row],[DOI]]</f>
        <v>doi: 10.1080/09286586.2016.1259640</v>
      </c>
      <c r="AC9518" s="13" t="str">
        <f>Tableau1[[#This Row],[Authors]]&amp;", "&amp;Tableau1[[#This Row],[Title]]&amp;" "&amp;Tableau1[[#This Row],[Journal]]&amp;". "&amp;Tableau1[[#This Row],[Year]]</f>
        <v>Chen Y, Nondahl DM, Schubert CR, Klein BE, Klein R, Cruickshanks KJ., The Relation between Sleep Disruption and Cataract in a Large Population-Based Study. Ophthalmic Epidemiol. 2017</v>
      </c>
    </row>
    <row r="9519" spans="1:29" x14ac:dyDescent="0.3">
      <c r="A9519">
        <v>6328</v>
      </c>
      <c r="B9519" t="s">
        <v>9280</v>
      </c>
      <c r="C9519" t="s">
        <v>19491</v>
      </c>
      <c r="D9519" t="s">
        <v>29711</v>
      </c>
      <c r="E9519" t="s">
        <v>2995</v>
      </c>
      <c r="F9519" s="10"/>
      <c r="G9519">
        <v>2017</v>
      </c>
      <c r="J9519">
        <v>0.86031657188127031</v>
      </c>
      <c r="L9519" t="s">
        <v>40697</v>
      </c>
      <c r="M9519">
        <v>28228273</v>
      </c>
      <c r="Q9519" s="10"/>
      <c r="R9519" s="11">
        <f t="shared" si="296"/>
        <v>0</v>
      </c>
      <c r="U9519" s="11">
        <f t="shared" si="297"/>
        <v>0</v>
      </c>
      <c r="Y9519" s="11">
        <f>IF(SUM(Tableau1[[#This Row],[Other access]:[Sci-hub access]])&gt;=1,1,0)</f>
        <v>0</v>
      </c>
      <c r="Z9519" s="12">
        <f>IF(OR(Tableau1[[#This Row],[Access R1 + S1+ T1 ]]&gt;=1,Tableau1[[#This Row],[Access V1 +W1 + X1]]&gt;=1),1,0)</f>
        <v>0</v>
      </c>
      <c r="AB9519" s="10" t="str">
        <f>Tableau1[[#This Row],[DOI]]</f>
        <v>doi: 10.1016/j.immuni.2017.02.008</v>
      </c>
      <c r="AC9519" s="13" t="str">
        <f>Tableau1[[#This Row],[Authors]]&amp;", "&amp;Tableau1[[#This Row],[Title]]&amp;" "&amp;Tableau1[[#This Row],[Journal]]&amp;". "&amp;Tableau1[[#This Row],[Year]]</f>
        <v>Mattapallil MJ, Caspi RR., Compliments of Factor H: What's in it for AMD? Immunity. 2017</v>
      </c>
    </row>
    <row r="9520" spans="1:29" x14ac:dyDescent="0.3">
      <c r="A9520">
        <v>4780</v>
      </c>
      <c r="B9520" t="s">
        <v>7886</v>
      </c>
      <c r="C9520" t="s">
        <v>18116</v>
      </c>
      <c r="D9520" t="s">
        <v>28316</v>
      </c>
      <c r="E9520" t="s">
        <v>2541</v>
      </c>
      <c r="F9520" s="10"/>
      <c r="G9520">
        <v>2017</v>
      </c>
      <c r="J9520">
        <v>0.86033942351457715</v>
      </c>
      <c r="L9520" t="s">
        <v>39195</v>
      </c>
      <c r="M9520">
        <v>28406805</v>
      </c>
      <c r="Q9520" s="10"/>
      <c r="R9520" s="11">
        <f t="shared" si="296"/>
        <v>0</v>
      </c>
      <c r="U9520" s="11">
        <f t="shared" si="297"/>
        <v>0</v>
      </c>
      <c r="Y9520" s="11">
        <f>IF(SUM(Tableau1[[#This Row],[Other access]:[Sci-hub access]])&gt;=1,1,0)</f>
        <v>0</v>
      </c>
      <c r="Z9520" s="12">
        <f>IF(OR(Tableau1[[#This Row],[Access R1 + S1+ T1 ]]&gt;=1,Tableau1[[#This Row],[Access V1 +W1 + X1]]&gt;=1),1,0)</f>
        <v>0</v>
      </c>
      <c r="AB9520" s="10" t="str">
        <f>Tableau1[[#This Row],[DOI]]</f>
        <v>doi: 10.1097/WNO.0000000000000504</v>
      </c>
      <c r="AC9520" s="13" t="str">
        <f>Tableau1[[#This Row],[Authors]]&amp;", "&amp;Tableau1[[#This Row],[Title]]&amp;" "&amp;Tableau1[[#This Row],[Journal]]&amp;". "&amp;Tableau1[[#This Row],[Year]]</f>
        <v>Hashemi N, Billah S, Conderman CP, Alava I, Supsupin EP Jr, Chevez-Barrios P, Adesina OO., Nothing to Spit At. J Neuroophthalmol. 2017</v>
      </c>
    </row>
    <row r="9521" spans="1:29" x14ac:dyDescent="0.3">
      <c r="A9521">
        <v>989</v>
      </c>
      <c r="B9521" t="s">
        <v>4251</v>
      </c>
      <c r="C9521" t="s">
        <v>14505</v>
      </c>
      <c r="D9521" t="s">
        <v>24672</v>
      </c>
      <c r="E9521" t="s">
        <v>2443</v>
      </c>
      <c r="F9521" s="10"/>
      <c r="G9521">
        <v>2017</v>
      </c>
      <c r="J9521">
        <v>0.86036712085823797</v>
      </c>
      <c r="L9521" t="s">
        <v>35477</v>
      </c>
      <c r="M9521">
        <v>29049722</v>
      </c>
      <c r="Q9521" s="10"/>
      <c r="R9521" s="11">
        <f t="shared" si="296"/>
        <v>0</v>
      </c>
      <c r="U9521" s="11">
        <f t="shared" si="297"/>
        <v>0</v>
      </c>
      <c r="Y9521" s="11">
        <f>IF(SUM(Tableau1[[#This Row],[Other access]:[Sci-hub access]])&gt;=1,1,0)</f>
        <v>0</v>
      </c>
      <c r="Z9521" s="12">
        <f>IF(OR(Tableau1[[#This Row],[Access R1 + S1+ T1 ]]&gt;=1,Tableau1[[#This Row],[Access V1 +W1 + X1]]&gt;=1),1,0)</f>
        <v>0</v>
      </c>
      <c r="AB9521" s="10" t="str">
        <f>Tableau1[[#This Row],[DOI]]</f>
        <v>doi: 10.1167/iovs.17-22203</v>
      </c>
      <c r="AC9521" s="13" t="str">
        <f>Tableau1[[#This Row],[Authors]]&amp;", "&amp;Tableau1[[#This Row],[Title]]&amp;" "&amp;Tableau1[[#This Row],[Journal]]&amp;". "&amp;Tableau1[[#This Row],[Year]]</f>
        <v>Nuwormegbe SA, Sohn JH, Kim SW., A PPAR-Gamma Agonist Rosiglitazone Suppresses Fibrotic Response in Human Pterygium Fibroblasts by Modulating the p38 MAPK Pathway. Invest Ophthalmol Vis Sci. 2017</v>
      </c>
    </row>
    <row r="9522" spans="1:29" x14ac:dyDescent="0.3">
      <c r="A9522">
        <v>4802</v>
      </c>
      <c r="B9522" t="s">
        <v>7906</v>
      </c>
      <c r="C9522" t="s">
        <v>18135</v>
      </c>
      <c r="D9522" t="s">
        <v>28336</v>
      </c>
      <c r="E9522" t="s">
        <v>2843</v>
      </c>
      <c r="F9522" s="10"/>
      <c r="G9522">
        <v>2017</v>
      </c>
      <c r="J9522">
        <v>0.86039176856322475</v>
      </c>
      <c r="L9522" t="s">
        <v>39215</v>
      </c>
      <c r="M9522">
        <v>28404468</v>
      </c>
      <c r="Q9522" s="10"/>
      <c r="R9522" s="11">
        <f t="shared" si="296"/>
        <v>0</v>
      </c>
      <c r="U9522" s="11">
        <f t="shared" si="297"/>
        <v>0</v>
      </c>
      <c r="Y9522" s="11">
        <f>IF(SUM(Tableau1[[#This Row],[Other access]:[Sci-hub access]])&gt;=1,1,0)</f>
        <v>0</v>
      </c>
      <c r="Z9522" s="12">
        <f>IF(OR(Tableau1[[#This Row],[Access R1 + S1+ T1 ]]&gt;=1,Tableau1[[#This Row],[Access V1 +W1 + X1]]&gt;=1),1,0)</f>
        <v>0</v>
      </c>
      <c r="AB9522" s="10" t="str">
        <f>Tableau1[[#This Row],[DOI]]</f>
        <v>doi: 10.1016/j.puhe.2016.12.036</v>
      </c>
      <c r="AC9522" s="13" t="str">
        <f>Tableau1[[#This Row],[Authors]]&amp;", "&amp;Tableau1[[#This Row],[Title]]&amp;" "&amp;Tableau1[[#This Row],[Journal]]&amp;". "&amp;Tableau1[[#This Row],[Year]]</f>
        <v>Kalia A, Gandhi T, Chatterjee G, Swami P, Dhillon H, Bi S, Chauhan N, Gupta SD, Sharma P, Sood S, Ganesh S, Mathur U, Sinha P., Assessing the impact of a program for late surgical intervention in early-blind children. Public Health. 2017</v>
      </c>
    </row>
    <row r="9523" spans="1:29" x14ac:dyDescent="0.3">
      <c r="A9523">
        <v>1549</v>
      </c>
      <c r="B9523" t="s">
        <v>4803</v>
      </c>
      <c r="C9523" t="s">
        <v>15053</v>
      </c>
      <c r="D9523" t="s">
        <v>25224</v>
      </c>
      <c r="E9523" t="s">
        <v>2486</v>
      </c>
      <c r="F9523" s="10"/>
      <c r="G9523">
        <v>2017</v>
      </c>
      <c r="J9523">
        <v>0.8604347768360906</v>
      </c>
      <c r="L9523" t="s">
        <v>36028</v>
      </c>
      <c r="M9523">
        <v>28926186</v>
      </c>
      <c r="Q9523" s="10"/>
      <c r="R9523" s="11">
        <f t="shared" si="296"/>
        <v>0</v>
      </c>
      <c r="U9523" s="11">
        <f t="shared" si="297"/>
        <v>0</v>
      </c>
      <c r="Y9523" s="11">
        <f>IF(SUM(Tableau1[[#This Row],[Other access]:[Sci-hub access]])&gt;=1,1,0)</f>
        <v>0</v>
      </c>
      <c r="Z9523" s="12">
        <f>IF(OR(Tableau1[[#This Row],[Access R1 + S1+ T1 ]]&gt;=1,Tableau1[[#This Row],[Access V1 +W1 + X1]]&gt;=1),1,0)</f>
        <v>0</v>
      </c>
      <c r="AB9523" s="10" t="str">
        <f>Tableau1[[#This Row],[DOI]]</f>
        <v>doi: 10.1111/aos.13527</v>
      </c>
      <c r="AC9523" s="13" t="str">
        <f>Tableau1[[#This Row],[Authors]]&amp;", "&amp;Tableau1[[#This Row],[Title]]&amp;" "&amp;Tableau1[[#This Row],[Journal]]&amp;". "&amp;Tableau1[[#This Row],[Year]]</f>
        <v>Makdoumi K, Nilsson TK, Crafoord S., Levels of beta-trace protein in optic disc pit with macular detachment. Acta Ophthalmol. 2017</v>
      </c>
    </row>
    <row r="9524" spans="1:29" x14ac:dyDescent="0.3">
      <c r="A9524">
        <v>9666</v>
      </c>
      <c r="B9524" t="s">
        <v>12216</v>
      </c>
      <c r="C9524" t="s">
        <v>22390</v>
      </c>
      <c r="D9524" t="s">
        <v>32664</v>
      </c>
      <c r="E9524" t="s">
        <v>2445</v>
      </c>
      <c r="F9524" s="10"/>
      <c r="G9524">
        <v>2017</v>
      </c>
      <c r="J9524">
        <v>0.86050828894360365</v>
      </c>
      <c r="L9524" t="s">
        <v>43935</v>
      </c>
      <c r="M9524">
        <v>27627748</v>
      </c>
      <c r="Q9524" s="10"/>
      <c r="R9524" s="11">
        <f t="shared" si="296"/>
        <v>0</v>
      </c>
      <c r="U9524" s="11">
        <f t="shared" si="297"/>
        <v>0</v>
      </c>
      <c r="Y9524" s="11">
        <f>IF(SUM(Tableau1[[#This Row],[Other access]:[Sci-hub access]])&gt;=1,1,0)</f>
        <v>0</v>
      </c>
      <c r="Z9524" s="12">
        <f>IF(OR(Tableau1[[#This Row],[Access R1 + S1+ T1 ]]&gt;=1,Tableau1[[#This Row],[Access V1 +W1 + X1]]&gt;=1),1,0)</f>
        <v>0</v>
      </c>
      <c r="AB9524" s="10" t="str">
        <f>Tableau1[[#This Row],[DOI]]</f>
        <v>doi: 10.1097/IAE.0000000000001252</v>
      </c>
      <c r="AC9524" s="13" t="str">
        <f>Tableau1[[#This Row],[Authors]]&amp;", "&amp;Tableau1[[#This Row],[Title]]&amp;" "&amp;Tableau1[[#This Row],[Journal]]&amp;". "&amp;Tableau1[[#This Row],[Year]]</f>
        <v>Abbey AM, Van Laere L, Shah AR, Hassan TS., RECURRENT MACULAR HOLES IN THE ERA OF SMALL-GAUGE VITRECTOMY: A Review of Incidence, Risk Factors, and Outcomes. Retina. 2017</v>
      </c>
    </row>
    <row r="9525" spans="1:29" x14ac:dyDescent="0.3">
      <c r="A9525">
        <v>9750</v>
      </c>
      <c r="B9525" t="s">
        <v>12293</v>
      </c>
      <c r="C9525" t="s">
        <v>22467</v>
      </c>
      <c r="D9525" t="s">
        <v>32741</v>
      </c>
      <c r="E9525" t="s">
        <v>2468</v>
      </c>
      <c r="F9525" s="10"/>
      <c r="G9525">
        <v>2017</v>
      </c>
      <c r="J9525">
        <v>0.86054043485114695</v>
      </c>
      <c r="L9525" t="s">
        <v>44014</v>
      </c>
      <c r="M9525">
        <v>27599178</v>
      </c>
      <c r="Q9525" s="10"/>
      <c r="R9525" s="11">
        <f t="shared" si="296"/>
        <v>0</v>
      </c>
      <c r="U9525" s="11">
        <f t="shared" si="297"/>
        <v>0</v>
      </c>
      <c r="Y9525" s="11">
        <f>IF(SUM(Tableau1[[#This Row],[Other access]:[Sci-hub access]])&gt;=1,1,0)</f>
        <v>0</v>
      </c>
      <c r="Z9525" s="12">
        <f>IF(OR(Tableau1[[#This Row],[Access R1 + S1+ T1 ]]&gt;=1,Tableau1[[#This Row],[Access V1 +W1 + X1]]&gt;=1),1,0)</f>
        <v>0</v>
      </c>
      <c r="AB9525" s="10" t="str">
        <f>Tableau1[[#This Row],[DOI]]</f>
        <v>doi: 10.1097/IJG.0000000000000535</v>
      </c>
      <c r="AC9525" s="13" t="str">
        <f>Tableau1[[#This Row],[Authors]]&amp;", "&amp;Tableau1[[#This Row],[Title]]&amp;" "&amp;Tableau1[[#This Row],[Journal]]&amp;". "&amp;Tableau1[[#This Row],[Year]]</f>
        <v>Gil P, Pires J, Matos R, Cardoso MS, Lopes N, Matias J, Mariano M., Corneal Elevation Topography in Primary Open Angle Glaucoma. J Glaucoma. 2017</v>
      </c>
    </row>
    <row r="9526" spans="1:29" x14ac:dyDescent="0.3">
      <c r="A9526">
        <v>5491</v>
      </c>
      <c r="B9526" t="s">
        <v>8537</v>
      </c>
      <c r="C9526" t="s">
        <v>18758</v>
      </c>
      <c r="D9526" t="s">
        <v>28967</v>
      </c>
      <c r="E9526" t="s">
        <v>2451</v>
      </c>
      <c r="F9526" s="10"/>
      <c r="G9526">
        <v>2017</v>
      </c>
      <c r="J9526">
        <v>0.86062567569420723</v>
      </c>
      <c r="L9526" t="s">
        <v>39878</v>
      </c>
      <c r="M9526">
        <v>28328978</v>
      </c>
      <c r="Q9526" s="10"/>
      <c r="R9526" s="11">
        <f t="shared" si="296"/>
        <v>0</v>
      </c>
      <c r="U9526" s="11">
        <f t="shared" si="297"/>
        <v>0</v>
      </c>
      <c r="Y9526" s="11">
        <f>IF(SUM(Tableau1[[#This Row],[Other access]:[Sci-hub access]])&gt;=1,1,0)</f>
        <v>0</v>
      </c>
      <c r="Z9526" s="12">
        <f>IF(OR(Tableau1[[#This Row],[Access R1 + S1+ T1 ]]&gt;=1,Tableau1[[#This Row],[Access V1 +W1 + X1]]&gt;=1),1,0)</f>
        <v>0</v>
      </c>
      <c r="AB9526" s="10" t="str">
        <f>Tableau1[[#This Row],[DOI]]</f>
        <v>doi: 10.1371/journal.pone.0174537</v>
      </c>
      <c r="AC9526" s="13" t="str">
        <f>Tableau1[[#This Row],[Authors]]&amp;", "&amp;Tableau1[[#This Row],[Title]]&amp;" "&amp;Tableau1[[#This Row],[Journal]]&amp;". "&amp;Tableau1[[#This Row],[Year]]</f>
        <v>Chen W, Xu J, Zhou J, Gu Z, Huang S, Li H, Qin Z, Yu X., Thickness of retinal layers in the foveas of children with anisometropic amblyopia. PLoS One. 2017</v>
      </c>
    </row>
    <row r="9527" spans="1:29" x14ac:dyDescent="0.3">
      <c r="A9527">
        <v>117</v>
      </c>
      <c r="B9527" t="s">
        <v>3380</v>
      </c>
      <c r="C9527" t="s">
        <v>13641</v>
      </c>
      <c r="D9527" t="s">
        <v>23800</v>
      </c>
      <c r="E9527" t="s">
        <v>3163</v>
      </c>
      <c r="F9527" s="10"/>
      <c r="G9527">
        <v>2018</v>
      </c>
      <c r="J9527">
        <v>0.86062984411031063</v>
      </c>
      <c r="L9527" t="s">
        <v>34635</v>
      </c>
      <c r="M9527">
        <v>29394428</v>
      </c>
      <c r="Q9527" s="10"/>
      <c r="R9527" s="11">
        <f t="shared" si="296"/>
        <v>0</v>
      </c>
      <c r="U9527" s="11">
        <f t="shared" si="297"/>
        <v>0</v>
      </c>
      <c r="Y9527" s="11">
        <f>IF(SUM(Tableau1[[#This Row],[Other access]:[Sci-hub access]])&gt;=1,1,0)</f>
        <v>0</v>
      </c>
      <c r="Z9527" s="12">
        <f>IF(OR(Tableau1[[#This Row],[Access R1 + S1+ T1 ]]&gt;=1,Tableau1[[#This Row],[Access V1 +W1 + X1]]&gt;=1),1,0)</f>
        <v>0</v>
      </c>
      <c r="AB9527" s="10" t="str">
        <f>Tableau1[[#This Row],[DOI]]</f>
        <v>doi: 10.14423/SMJ.0000000000000762</v>
      </c>
      <c r="AC9527" s="13" t="str">
        <f>Tableau1[[#This Row],[Authors]]&amp;", "&amp;Tableau1[[#This Row],[Title]]&amp;" "&amp;Tableau1[[#This Row],[Journal]]&amp;". "&amp;Tableau1[[#This Row],[Year]]</f>
        <v>Cohen HS, Stitz J, Sangi-Haghpeykar H, Williams SP., Vision Screening in Adults Across the Life Span. South Med J. 2018</v>
      </c>
    </row>
    <row r="9528" spans="1:29" x14ac:dyDescent="0.3">
      <c r="A9528">
        <v>10639</v>
      </c>
      <c r="B9528" t="s">
        <v>13108</v>
      </c>
      <c r="C9528" t="s">
        <v>23273</v>
      </c>
      <c r="D9528" t="s">
        <v>33561</v>
      </c>
      <c r="E9528" t="s">
        <v>2469</v>
      </c>
      <c r="F9528" s="10"/>
      <c r="G9528">
        <v>2017</v>
      </c>
      <c r="J9528">
        <v>0.8606443057216826</v>
      </c>
      <c r="L9528" t="s">
        <v>44887</v>
      </c>
      <c r="M9528">
        <v>27141975</v>
      </c>
      <c r="Q9528" s="10"/>
      <c r="R9528" s="11">
        <f t="shared" si="296"/>
        <v>0</v>
      </c>
      <c r="U9528" s="11">
        <f t="shared" si="297"/>
        <v>0</v>
      </c>
      <c r="Y9528" s="11">
        <f>IF(SUM(Tableau1[[#This Row],[Other access]:[Sci-hub access]])&gt;=1,1,0)</f>
        <v>0</v>
      </c>
      <c r="Z9528" s="12">
        <f>IF(OR(Tableau1[[#This Row],[Access R1 + S1+ T1 ]]&gt;=1,Tableau1[[#This Row],[Access V1 +W1 + X1]]&gt;=1),1,0)</f>
        <v>0</v>
      </c>
      <c r="AB9528" s="10" t="str">
        <f>Tableau1[[#This Row],[DOI]]</f>
        <v>doi: 10.3109/08820538.2015.1123735</v>
      </c>
      <c r="AC9528" s="13" t="str">
        <f>Tableau1[[#This Row],[Authors]]&amp;", "&amp;Tableau1[[#This Row],[Title]]&amp;" "&amp;Tableau1[[#This Row],[Journal]]&amp;". "&amp;Tableau1[[#This Row],[Year]]</f>
        <v>Agraval U, Mantry S, Ramaesh K., Inadvertent Detachment of Descemet Membrane and Spontaneous Reattachment Following Cataract Surgery: An Anterior Segment Optical Coherence Tomography (AS OCT) Study. Semin Ophthalmol. 2017</v>
      </c>
    </row>
    <row r="9529" spans="1:29" x14ac:dyDescent="0.3">
      <c r="A9529">
        <v>3503</v>
      </c>
      <c r="B9529" t="s">
        <v>6677</v>
      </c>
      <c r="C9529" t="s">
        <v>16919</v>
      </c>
      <c r="D9529" t="s">
        <v>27101</v>
      </c>
      <c r="E9529" t="s">
        <v>2496</v>
      </c>
      <c r="F9529" s="10"/>
      <c r="G9529">
        <v>2017</v>
      </c>
      <c r="J9529">
        <v>0.86070043486737657</v>
      </c>
      <c r="L9529" t="s">
        <v>37950</v>
      </c>
      <c r="M9529">
        <v>28576202</v>
      </c>
      <c r="Q9529" s="10"/>
      <c r="R9529" s="11">
        <f t="shared" si="296"/>
        <v>0</v>
      </c>
      <c r="U9529" s="11">
        <f t="shared" si="297"/>
        <v>0</v>
      </c>
      <c r="Y9529" s="11">
        <f>IF(SUM(Tableau1[[#This Row],[Other access]:[Sci-hub access]])&gt;=1,1,0)</f>
        <v>0</v>
      </c>
      <c r="Z9529" s="12">
        <f>IF(OR(Tableau1[[#This Row],[Access R1 + S1+ T1 ]]&gt;=1,Tableau1[[#This Row],[Access V1 +W1 + X1]]&gt;=1),1,0)</f>
        <v>0</v>
      </c>
      <c r="AB9529" s="10" t="str">
        <f>Tableau1[[#This Row],[DOI]]</f>
        <v>doi: 10.1016/j.jcjo.2016.11.008</v>
      </c>
      <c r="AC9529" s="13" t="str">
        <f>Tableau1[[#This Row],[Authors]]&amp;", "&amp;Tableau1[[#This Row],[Title]]&amp;" "&amp;Tableau1[[#This Row],[Journal]]&amp;". "&amp;Tableau1[[#This Row],[Year]]</f>
        <v>Nabie R, Andalib D, Amir-Aslanzadeh S, Khojasteh H., Effect of artificial anisometropia in dominant and nondominant eyes on stereoacuity. Can J Ophthalmol. 2017</v>
      </c>
    </row>
    <row r="9530" spans="1:29" x14ac:dyDescent="0.3">
      <c r="A9530">
        <v>6641</v>
      </c>
      <c r="B9530" t="s">
        <v>9550</v>
      </c>
      <c r="C9530" t="s">
        <v>19757</v>
      </c>
      <c r="D9530" t="s">
        <v>29983</v>
      </c>
      <c r="E9530" t="s">
        <v>2541</v>
      </c>
      <c r="F9530" s="10"/>
      <c r="G9530">
        <v>2017</v>
      </c>
      <c r="J9530">
        <v>0.86086198659794122</v>
      </c>
      <c r="L9530" t="s">
        <v>41004</v>
      </c>
      <c r="M9530">
        <v>28187079</v>
      </c>
      <c r="Q9530" s="10"/>
      <c r="R9530" s="11">
        <f t="shared" si="296"/>
        <v>0</v>
      </c>
      <c r="U9530" s="11">
        <f t="shared" si="297"/>
        <v>0</v>
      </c>
      <c r="Y9530" s="11">
        <f>IF(SUM(Tableau1[[#This Row],[Other access]:[Sci-hub access]])&gt;=1,1,0)</f>
        <v>0</v>
      </c>
      <c r="Z9530" s="12">
        <f>IF(OR(Tableau1[[#This Row],[Access R1 + S1+ T1 ]]&gt;=1,Tableau1[[#This Row],[Access V1 +W1 + X1]]&gt;=1),1,0)</f>
        <v>0</v>
      </c>
      <c r="AB9530" s="10" t="str">
        <f>Tableau1[[#This Row],[DOI]]</f>
        <v>doi: 10.1097/WNO.0000000000000489</v>
      </c>
      <c r="AC9530" s="13" t="str">
        <f>Tableau1[[#This Row],[Authors]]&amp;", "&amp;Tableau1[[#This Row],[Title]]&amp;" "&amp;Tableau1[[#This Row],[Journal]]&amp;". "&amp;Tableau1[[#This Row],[Year]]</f>
        <v>Horton JC., Invited Commentary: Ganglion Cell Complex Measurement in Compressive Optic Neuropathy. J Neuroophthalmol. 2017</v>
      </c>
    </row>
    <row r="9531" spans="1:29" x14ac:dyDescent="0.3">
      <c r="A9531">
        <v>11064</v>
      </c>
      <c r="B9531" t="s">
        <v>13485</v>
      </c>
      <c r="C9531" t="s">
        <v>23647</v>
      </c>
      <c r="D9531" t="s">
        <v>33939</v>
      </c>
      <c r="E9531" t="s">
        <v>2469</v>
      </c>
      <c r="F9531" s="10"/>
      <c r="G9531">
        <v>2017</v>
      </c>
      <c r="J9531">
        <v>0.8609376402219433</v>
      </c>
      <c r="L9531" t="s">
        <v>45305</v>
      </c>
      <c r="M9531">
        <v>26154395</v>
      </c>
      <c r="Q9531" s="10"/>
      <c r="R9531" s="11">
        <f t="shared" si="296"/>
        <v>0</v>
      </c>
      <c r="U9531" s="11">
        <f t="shared" si="297"/>
        <v>0</v>
      </c>
      <c r="Y9531" s="11">
        <f>IF(SUM(Tableau1[[#This Row],[Other access]:[Sci-hub access]])&gt;=1,1,0)</f>
        <v>0</v>
      </c>
      <c r="Z9531" s="12">
        <f>IF(OR(Tableau1[[#This Row],[Access R1 + S1+ T1 ]]&gt;=1,Tableau1[[#This Row],[Access V1 +W1 + X1]]&gt;=1),1,0)</f>
        <v>0</v>
      </c>
      <c r="AB9531" s="10" t="str">
        <f>Tableau1[[#This Row],[DOI]]</f>
        <v>doi: 10.3109/08820538.2015.1045151</v>
      </c>
      <c r="AC9531" s="13" t="str">
        <f>Tableau1[[#This Row],[Authors]]&amp;", "&amp;Tableau1[[#This Row],[Title]]&amp;" "&amp;Tableau1[[#This Row],[Journal]]&amp;". "&amp;Tableau1[[#This Row],[Year]]</f>
        <v>Robinson JL, Braimah Avery V, Chun R, Pusateri G, Jay WM., Usage of Accessibility Options for the iPhone and iPad in a Visually Impaired Population. Semin Ophthalmol. 2017</v>
      </c>
    </row>
    <row r="9532" spans="1:29" ht="28.8" x14ac:dyDescent="0.3">
      <c r="A9532">
        <v>10501</v>
      </c>
      <c r="B9532" t="s">
        <v>2246</v>
      </c>
      <c r="C9532" t="s">
        <v>2247</v>
      </c>
      <c r="D9532" t="s">
        <v>2248</v>
      </c>
      <c r="E9532" t="s">
        <v>2724</v>
      </c>
      <c r="F9532" s="10"/>
      <c r="G9532">
        <v>2017</v>
      </c>
      <c r="J9532">
        <v>0.86106888685920135</v>
      </c>
      <c r="L9532" t="s">
        <v>44750</v>
      </c>
      <c r="M9532">
        <v>27256614</v>
      </c>
      <c r="Q9532" s="10"/>
      <c r="R9532" s="11">
        <f t="shared" si="296"/>
        <v>0</v>
      </c>
      <c r="U9532" s="11">
        <f t="shared" si="297"/>
        <v>0</v>
      </c>
      <c r="Y9532" s="11">
        <f>IF(SUM(Tableau1[[#This Row],[Other access]:[Sci-hub access]])&gt;=1,1,0)</f>
        <v>0</v>
      </c>
      <c r="Z9532" s="12">
        <f>IF(OR(Tableau1[[#This Row],[Access R1 + S1+ T1 ]]&gt;=1,Tableau1[[#This Row],[Access V1 +W1 + X1]]&gt;=1),1,0)</f>
        <v>0</v>
      </c>
      <c r="AB9532" s="10" t="str">
        <f>Tableau1[[#This Row],[DOI]]</f>
        <v>doi: 10.1111/cge.12815</v>
      </c>
      <c r="AC9532" s="13" t="str">
        <f>Tableau1[[#This Row],[Authors]]&amp;", "&amp;Tableau1[[#This Row],[Title]]&amp;" "&amp;Tableau1[[#This Row],[Journal]]&amp;". "&amp;Tableau1[[#This Row],[Year]]</f>
        <v>Martín MÁ, García-Silva MT, Barcia G, Delmiro A, Rodríguez-García ME, Blázquez A, Francisco-Álvarez R, Martín-Hernández E, Quijada-Fraile P, Tejada-Palacios P, Arenas J, Santos C, Martínez-Azorín F., The homozygous R504C mutation in MTO1 gene is responsible for ONCE syndrome. Clin Genet. 2017</v>
      </c>
    </row>
    <row r="9533" spans="1:29" x14ac:dyDescent="0.3">
      <c r="A9533">
        <v>7988</v>
      </c>
      <c r="B9533" t="s">
        <v>1544</v>
      </c>
      <c r="C9533" t="s">
        <v>1545</v>
      </c>
      <c r="D9533" t="s">
        <v>1546</v>
      </c>
      <c r="E9533" t="s">
        <v>2604</v>
      </c>
      <c r="F9533" s="10"/>
      <c r="G9533">
        <v>2017</v>
      </c>
      <c r="J9533">
        <v>0.86115080589777404</v>
      </c>
      <c r="L9533" t="s">
        <v>42335</v>
      </c>
      <c r="M9533">
        <v>28011464</v>
      </c>
      <c r="Q9533" s="10"/>
      <c r="R9533" s="11">
        <f t="shared" si="296"/>
        <v>0</v>
      </c>
      <c r="U9533" s="11">
        <f t="shared" si="297"/>
        <v>0</v>
      </c>
      <c r="Y9533" s="11">
        <f>IF(SUM(Tableau1[[#This Row],[Other access]:[Sci-hub access]])&gt;=1,1,0)</f>
        <v>0</v>
      </c>
      <c r="Z9533" s="12">
        <f>IF(OR(Tableau1[[#This Row],[Access R1 + S1+ T1 ]]&gt;=1,Tableau1[[#This Row],[Access V1 +W1 + X1]]&gt;=1),1,0)</f>
        <v>0</v>
      </c>
      <c r="AB9533" s="10" t="str">
        <f>Tableau1[[#This Row],[DOI]]</f>
        <v>doi: 10.1093/asj/sjw242</v>
      </c>
      <c r="AC9533" s="13" t="str">
        <f>Tableau1[[#This Row],[Authors]]&amp;", "&amp;Tableau1[[#This Row],[Title]]&amp;" "&amp;Tableau1[[#This Row],[Journal]]&amp;". "&amp;Tableau1[[#This Row],[Year]]</f>
        <v>Golbert M, Pereira FJ, Garcia DM, Cruz AAV., Contour Symmetry of the Upper Eyelid Following Bilateral Conjunctival-Müller's Muscle Resection. Aesthet Surg J. 2017</v>
      </c>
    </row>
    <row r="9534" spans="1:29" x14ac:dyDescent="0.3">
      <c r="A9534">
        <v>5744</v>
      </c>
      <c r="B9534" t="s">
        <v>8771</v>
      </c>
      <c r="C9534" t="s">
        <v>18989</v>
      </c>
      <c r="D9534" t="s">
        <v>29201</v>
      </c>
      <c r="E9534" t="s">
        <v>34278</v>
      </c>
      <c r="F9534" s="10"/>
      <c r="G9534">
        <v>2017</v>
      </c>
      <c r="J9534">
        <v>0.86126775307334325</v>
      </c>
      <c r="L9534" t="s">
        <v>40126</v>
      </c>
      <c r="M9534">
        <v>28291461</v>
      </c>
      <c r="Q9534" s="10"/>
      <c r="R9534" s="11">
        <f t="shared" si="296"/>
        <v>0</v>
      </c>
      <c r="U9534" s="11">
        <f t="shared" si="297"/>
        <v>0</v>
      </c>
      <c r="Y9534" s="11">
        <f>IF(SUM(Tableau1[[#This Row],[Other access]:[Sci-hub access]])&gt;=1,1,0)</f>
        <v>0</v>
      </c>
      <c r="Z9534" s="12">
        <f>IF(OR(Tableau1[[#This Row],[Access R1 + S1+ T1 ]]&gt;=1,Tableau1[[#This Row],[Access V1 +W1 + X1]]&gt;=1),1,0)</f>
        <v>0</v>
      </c>
      <c r="AB9534" s="10" t="str">
        <f>Tableau1[[#This Row],[DOI]]</f>
        <v>doi: 10.7205/MILMED-D-16-00041</v>
      </c>
      <c r="AC9534" s="13" t="str">
        <f>Tableau1[[#This Row],[Authors]]&amp;", "&amp;Tableau1[[#This Row],[Title]]&amp;" "&amp;Tableau1[[#This Row],[Journal]]&amp;". "&amp;Tableau1[[#This Row],[Year]]</f>
        <v>Vlasov A, Ryan DS, Ludlow S, Coggin A, Weichel ED, Stutzman RD, Bower KS, Colyer MH., Corneal and Corneoscleral Injury in Combat Ocular Trauma from Operations Iraqi Freedom and Enduring Freedom. Mil Med. 2017</v>
      </c>
    </row>
    <row r="9535" spans="1:29" ht="28.8" x14ac:dyDescent="0.3">
      <c r="A9535">
        <v>3066</v>
      </c>
      <c r="B9535" t="s">
        <v>6257</v>
      </c>
      <c r="C9535" t="s">
        <v>16502</v>
      </c>
      <c r="D9535" t="s">
        <v>26681</v>
      </c>
      <c r="E9535" t="s">
        <v>2511</v>
      </c>
      <c r="F9535" s="10"/>
      <c r="G9535">
        <v>2017</v>
      </c>
      <c r="J9535">
        <v>0.86128335505439535</v>
      </c>
      <c r="L9535" t="s">
        <v>37520</v>
      </c>
      <c r="M9535">
        <v>28643714</v>
      </c>
      <c r="Q9535" s="10"/>
      <c r="R9535" s="11">
        <f t="shared" si="296"/>
        <v>0</v>
      </c>
      <c r="U9535" s="11">
        <f t="shared" si="297"/>
        <v>0</v>
      </c>
      <c r="Y9535" s="11">
        <f>IF(SUM(Tableau1[[#This Row],[Other access]:[Sci-hub access]])&gt;=1,1,0)</f>
        <v>0</v>
      </c>
      <c r="Z9535" s="12">
        <f>IF(OR(Tableau1[[#This Row],[Access R1 + S1+ T1 ]]&gt;=1,Tableau1[[#This Row],[Access V1 +W1 + X1]]&gt;=1),1,0)</f>
        <v>0</v>
      </c>
      <c r="AB9535" s="10" t="str">
        <f>Tableau1[[#This Row],[DOI]]</f>
        <v>doi: 10.4103/ijo.IJO_627_16</v>
      </c>
      <c r="AC9535" s="13" t="str">
        <f>Tableau1[[#This Row],[Authors]]&amp;", "&amp;Tableau1[[#This Row],[Title]]&amp;" "&amp;Tableau1[[#This Row],[Journal]]&amp;". "&amp;Tableau1[[#This Row],[Year]]</f>
        <v>Pak KY, Choi BS, Park SW, Byon IS, Lee JE., Comparison of vitrectomized with nonvitrectomized eyes after subtenon injection of triamcinolone acetonide to treat diabetic macular edema: Retrospective comparative Analysis of an interventional case series. Indian J Ophthalmol. 2017</v>
      </c>
    </row>
    <row r="9536" spans="1:29" ht="28.8" x14ac:dyDescent="0.3">
      <c r="A9536">
        <v>7838</v>
      </c>
      <c r="B9536" t="s">
        <v>10596</v>
      </c>
      <c r="C9536" t="s">
        <v>20792</v>
      </c>
      <c r="D9536" t="s">
        <v>31033</v>
      </c>
      <c r="E9536" t="s">
        <v>3053</v>
      </c>
      <c r="F9536" s="10"/>
      <c r="G9536">
        <v>2017</v>
      </c>
      <c r="J9536">
        <v>0.86147495449927403</v>
      </c>
      <c r="L9536" t="s">
        <v>42188</v>
      </c>
      <c r="M9536">
        <v>28045833</v>
      </c>
      <c r="Q9536" s="10"/>
      <c r="R9536" s="11">
        <f t="shared" si="296"/>
        <v>0</v>
      </c>
      <c r="U9536" s="11">
        <f t="shared" si="297"/>
        <v>0</v>
      </c>
      <c r="Y9536" s="11">
        <f>IF(SUM(Tableau1[[#This Row],[Other access]:[Sci-hub access]])&gt;=1,1,0)</f>
        <v>0</v>
      </c>
      <c r="Z9536" s="12">
        <f>IF(OR(Tableau1[[#This Row],[Access R1 + S1+ T1 ]]&gt;=1,Tableau1[[#This Row],[Access V1 +W1 + X1]]&gt;=1),1,0)</f>
        <v>0</v>
      </c>
      <c r="AB9536" s="10" t="str">
        <f>Tableau1[[#This Row],[DOI]]</f>
        <v>doi: 10.1097/SCS.0000000000003357</v>
      </c>
      <c r="AC9536" s="13" t="str">
        <f>Tableau1[[#This Row],[Authors]]&amp;", "&amp;Tableau1[[#This Row],[Title]]&amp;" "&amp;Tableau1[[#This Row],[Journal]]&amp;". "&amp;Tableau1[[#This Row],[Year]]</f>
        <v>Dumrongpisutikul N, Triampo A, Janthanimi P, Lerdlum S., Incidence of Associated Brain and Ophthalmic Anomalies in Frontoethmoidal Encephalomeningocele Evaluated by Multidetector Computed Tomography Facial Bone Imaging. J Craniofac Surg. 2017</v>
      </c>
    </row>
    <row r="9537" spans="1:29" x14ac:dyDescent="0.3">
      <c r="A9537">
        <v>3064</v>
      </c>
      <c r="B9537" t="s">
        <v>6255</v>
      </c>
      <c r="C9537" t="s">
        <v>16500</v>
      </c>
      <c r="D9537" t="s">
        <v>26679</v>
      </c>
      <c r="E9537" t="s">
        <v>2511</v>
      </c>
      <c r="F9537" s="10"/>
      <c r="G9537">
        <v>2017</v>
      </c>
      <c r="J9537">
        <v>0.86148972893355558</v>
      </c>
      <c r="L9537" t="s">
        <v>37518</v>
      </c>
      <c r="M9537">
        <v>28643716</v>
      </c>
      <c r="Q9537" s="10"/>
      <c r="R9537" s="11">
        <f t="shared" si="296"/>
        <v>0</v>
      </c>
      <c r="U9537" s="11">
        <f t="shared" si="297"/>
        <v>0</v>
      </c>
      <c r="Y9537" s="11">
        <f>IF(SUM(Tableau1[[#This Row],[Other access]:[Sci-hub access]])&gt;=1,1,0)</f>
        <v>0</v>
      </c>
      <c r="Z9537" s="12">
        <f>IF(OR(Tableau1[[#This Row],[Access R1 + S1+ T1 ]]&gt;=1,Tableau1[[#This Row],[Access V1 +W1 + X1]]&gt;=1),1,0)</f>
        <v>0</v>
      </c>
      <c r="AB9537" s="10" t="str">
        <f>Tableau1[[#This Row],[DOI]]</f>
        <v>doi: 10.4103/ijo.IJO_676_15</v>
      </c>
      <c r="AC9537" s="13" t="str">
        <f>Tableau1[[#This Row],[Authors]]&amp;", "&amp;Tableau1[[#This Row],[Title]]&amp;" "&amp;Tableau1[[#This Row],[Journal]]&amp;". "&amp;Tableau1[[#This Row],[Year]]</f>
        <v>Singh V, Malik KPS, Malik VK, Jain K., Prevalence of ocular morbidity in school going children in West Uttar Pradesh. Indian J Ophthalmol. 2017</v>
      </c>
    </row>
    <row r="9538" spans="1:29" x14ac:dyDescent="0.3">
      <c r="A9538">
        <v>3907</v>
      </c>
      <c r="B9538" t="s">
        <v>7066</v>
      </c>
      <c r="C9538" t="s">
        <v>17303</v>
      </c>
      <c r="D9538" t="s">
        <v>27491</v>
      </c>
      <c r="E9538" t="s">
        <v>34168</v>
      </c>
      <c r="F9538" s="10"/>
      <c r="G9538">
        <v>2017</v>
      </c>
      <c r="J9538">
        <v>0.86153487016380881</v>
      </c>
      <c r="L9538" t="s">
        <v>38349</v>
      </c>
      <c r="M9538">
        <v>28508938</v>
      </c>
      <c r="Q9538" s="10"/>
      <c r="R9538" s="11">
        <f t="shared" ref="R9538:R9601" si="298">IF(SUM(N9538:Q9538)&gt;0,1,0)</f>
        <v>0</v>
      </c>
      <c r="U9538" s="11">
        <f t="shared" ref="U9538:U9601" si="299">IF(SUM(R9538,T9538)&gt;0,1,0)</f>
        <v>0</v>
      </c>
      <c r="Y9538" s="11">
        <f>IF(SUM(Tableau1[[#This Row],[Other access]:[Sci-hub access]])&gt;=1,1,0)</f>
        <v>0</v>
      </c>
      <c r="Z9538" s="12">
        <f>IF(OR(Tableau1[[#This Row],[Access R1 + S1+ T1 ]]&gt;=1,Tableau1[[#This Row],[Access V1 +W1 + X1]]&gt;=1),1,0)</f>
        <v>0</v>
      </c>
      <c r="AB9538" s="10" t="str">
        <f>Tableau1[[#This Row],[DOI]]</f>
        <v>doi: 10.1007/s11912-017-0606-5</v>
      </c>
      <c r="AC9538" s="13" t="str">
        <f>Tableau1[[#This Row],[Authors]]&amp;", "&amp;Tableau1[[#This Row],[Title]]&amp;" "&amp;Tableau1[[#This Row],[Journal]]&amp;". "&amp;Tableau1[[#This Row],[Year]]</f>
        <v>Komatsubara KM, Carvajal RD., Immunotherapy for the Treatment of Uveal Melanoma: Current Status and Emerging Therapies. Curr Oncol Rep. 2017</v>
      </c>
    </row>
    <row r="9539" spans="1:29" x14ac:dyDescent="0.3">
      <c r="A9539">
        <v>10422</v>
      </c>
      <c r="B9539" t="s">
        <v>12913</v>
      </c>
      <c r="C9539" t="s">
        <v>23080</v>
      </c>
      <c r="D9539" t="s">
        <v>33366</v>
      </c>
      <c r="E9539" t="s">
        <v>2529</v>
      </c>
      <c r="F9539" s="10"/>
      <c r="G9539">
        <v>2017</v>
      </c>
      <c r="J9539">
        <v>0.86155270531087746</v>
      </c>
      <c r="L9539" t="s">
        <v>44672</v>
      </c>
      <c r="M9539">
        <v>27315102</v>
      </c>
      <c r="Q9539" s="10"/>
      <c r="R9539" s="11">
        <f t="shared" si="298"/>
        <v>0</v>
      </c>
      <c r="U9539" s="11">
        <f t="shared" si="299"/>
        <v>0</v>
      </c>
      <c r="Y9539" s="11">
        <f>IF(SUM(Tableau1[[#This Row],[Other access]:[Sci-hub access]])&gt;=1,1,0)</f>
        <v>0</v>
      </c>
      <c r="Z9539" s="12">
        <f>IF(OR(Tableau1[[#This Row],[Access R1 + S1+ T1 ]]&gt;=1,Tableau1[[#This Row],[Access V1 +W1 + X1]]&gt;=1),1,0)</f>
        <v>0</v>
      </c>
      <c r="AB9539" s="10" t="str">
        <f>Tableau1[[#This Row],[DOI]]</f>
        <v>doi: 10.3109/02713683.2016.1167919</v>
      </c>
      <c r="AC9539" s="13" t="str">
        <f>Tableau1[[#This Row],[Authors]]&amp;", "&amp;Tableau1[[#This Row],[Title]]&amp;" "&amp;Tableau1[[#This Row],[Journal]]&amp;". "&amp;Tableau1[[#This Row],[Year]]</f>
        <v>He J, Cosby R, Hill JM, Bazan HE., Changes in Corneal Innervation after HSV-1 Latency Established with Different Reactivation Phenotypes. Curr Eye Res. 2017</v>
      </c>
    </row>
    <row r="9540" spans="1:29" x14ac:dyDescent="0.3">
      <c r="A9540">
        <v>68</v>
      </c>
      <c r="B9540" t="s">
        <v>3331</v>
      </c>
      <c r="C9540" t="s">
        <v>13592</v>
      </c>
      <c r="D9540" t="s">
        <v>23751</v>
      </c>
      <c r="E9540" t="s">
        <v>2562</v>
      </c>
      <c r="F9540" s="10"/>
      <c r="G9540">
        <v>2018</v>
      </c>
      <c r="J9540">
        <v>0.86155680261889067</v>
      </c>
      <c r="L9540" t="s">
        <v>34586</v>
      </c>
      <c r="M9540">
        <v>29436208</v>
      </c>
      <c r="Q9540" s="10"/>
      <c r="R9540" s="11">
        <f t="shared" si="298"/>
        <v>0</v>
      </c>
      <c r="U9540" s="11">
        <f t="shared" si="299"/>
        <v>0</v>
      </c>
      <c r="Y9540" s="11">
        <f>IF(SUM(Tableau1[[#This Row],[Other access]:[Sci-hub access]])&gt;=1,1,0)</f>
        <v>0</v>
      </c>
      <c r="Z9540" s="12">
        <f>IF(OR(Tableau1[[#This Row],[Access R1 + S1+ T1 ]]&gt;=1,Tableau1[[#This Row],[Access V1 +W1 + X1]]&gt;=1),1,0)</f>
        <v>0</v>
      </c>
      <c r="AB9540" s="10" t="str">
        <f>Tableau1[[#This Row],[DOI]]</f>
        <v>doi: 10.22608/APO.201812</v>
      </c>
      <c r="AC9540" s="13" t="str">
        <f>Tableau1[[#This Row],[Authors]]&amp;", "&amp;Tableau1[[#This Row],[Title]]&amp;" "&amp;Tableau1[[#This Row],[Journal]]&amp;". "&amp;Tableau1[[#This Row],[Year]]</f>
        <v>Or C, Sabrosa AS, Sorour O, Arya M, Waheed N., Use of OCTA, FA, and Ultra-Widefield Imaging in Quantifying Retinal Ischemia: A Review. Asia Pac J Ophthalmol (Phila). 2018</v>
      </c>
    </row>
    <row r="9541" spans="1:29" x14ac:dyDescent="0.3">
      <c r="A9541">
        <v>4775</v>
      </c>
      <c r="B9541" t="s">
        <v>7881</v>
      </c>
      <c r="C9541" t="s">
        <v>18111</v>
      </c>
      <c r="D9541" t="s">
        <v>28311</v>
      </c>
      <c r="E9541" t="s">
        <v>2451</v>
      </c>
      <c r="F9541" s="10"/>
      <c r="G9541">
        <v>2017</v>
      </c>
      <c r="J9541">
        <v>0.86189436880561654</v>
      </c>
      <c r="L9541" t="s">
        <v>39190</v>
      </c>
      <c r="M9541">
        <v>28407009</v>
      </c>
      <c r="Q9541" s="10"/>
      <c r="R9541" s="11">
        <f t="shared" si="298"/>
        <v>0</v>
      </c>
      <c r="U9541" s="11">
        <f t="shared" si="299"/>
        <v>0</v>
      </c>
      <c r="Y9541" s="11">
        <f>IF(SUM(Tableau1[[#This Row],[Other access]:[Sci-hub access]])&gt;=1,1,0)</f>
        <v>0</v>
      </c>
      <c r="Z9541" s="12">
        <f>IF(OR(Tableau1[[#This Row],[Access R1 + S1+ T1 ]]&gt;=1,Tableau1[[#This Row],[Access V1 +W1 + X1]]&gt;=1),1,0)</f>
        <v>0</v>
      </c>
      <c r="AB9541" s="10" t="str">
        <f>Tableau1[[#This Row],[DOI]]</f>
        <v>doi: 10.1371/journal.pone.0175353</v>
      </c>
      <c r="AC9541" s="13" t="str">
        <f>Tableau1[[#This Row],[Authors]]&amp;", "&amp;Tableau1[[#This Row],[Title]]&amp;" "&amp;Tableau1[[#This Row],[Journal]]&amp;". "&amp;Tableau1[[#This Row],[Year]]</f>
        <v>Foreman J, Xie J, Keel S, Taylor HR, Dirani M., Treatment coverage rates for refractive error in the National Eye Health survey. PLoS One. 2017</v>
      </c>
    </row>
    <row r="9542" spans="1:29" x14ac:dyDescent="0.3">
      <c r="A9542">
        <v>3489</v>
      </c>
      <c r="B9542" t="s">
        <v>6663</v>
      </c>
      <c r="C9542" t="s">
        <v>16905</v>
      </c>
      <c r="D9542" t="s">
        <v>27087</v>
      </c>
      <c r="E9542" t="s">
        <v>2438</v>
      </c>
      <c r="F9542" s="10"/>
      <c r="G9542">
        <v>2018</v>
      </c>
      <c r="J9542">
        <v>0.86201454757642781</v>
      </c>
      <c r="L9542" t="s">
        <v>37936</v>
      </c>
      <c r="M9542">
        <v>28576764</v>
      </c>
      <c r="Q9542" s="10"/>
      <c r="R9542" s="11">
        <f t="shared" si="298"/>
        <v>0</v>
      </c>
      <c r="U9542" s="11">
        <f t="shared" si="299"/>
        <v>0</v>
      </c>
      <c r="Y9542" s="11">
        <f>IF(SUM(Tableau1[[#This Row],[Other access]:[Sci-hub access]])&gt;=1,1,0)</f>
        <v>0</v>
      </c>
      <c r="Z9542" s="12">
        <f>IF(OR(Tableau1[[#This Row],[Access R1 + S1+ T1 ]]&gt;=1,Tableau1[[#This Row],[Access V1 +W1 + X1]]&gt;=1),1,0)</f>
        <v>0</v>
      </c>
      <c r="AB9542" s="10" t="str">
        <f>Tableau1[[#This Row],[DOI]]</f>
        <v>doi: 10.1136/bjophthalmol-2016-309187</v>
      </c>
      <c r="AC9542" s="13" t="str">
        <f>Tableau1[[#This Row],[Authors]]&amp;", "&amp;Tableau1[[#This Row],[Title]]&amp;" "&amp;Tableau1[[#This Row],[Journal]]&amp;". "&amp;Tableau1[[#This Row],[Year]]</f>
        <v>Slidsborg C, Jensen LB, Rasmussen SC, Fledelius HC, Greisen G, Cour M., Early postnatal hyperglycaemia is a risk factor for treatment-demanding retinopathy of prematurity. Br J Ophthalmol. 2018</v>
      </c>
    </row>
    <row r="9543" spans="1:29" x14ac:dyDescent="0.3">
      <c r="A9543">
        <v>8008</v>
      </c>
      <c r="B9543" t="s">
        <v>10738</v>
      </c>
      <c r="C9543" t="s">
        <v>20933</v>
      </c>
      <c r="D9543" t="s">
        <v>31176</v>
      </c>
      <c r="E9543" t="s">
        <v>2463</v>
      </c>
      <c r="F9543" s="10"/>
      <c r="G9543">
        <v>2017</v>
      </c>
      <c r="J9543">
        <v>0.86206077105499102</v>
      </c>
      <c r="L9543" t="s">
        <v>42355</v>
      </c>
      <c r="M9543">
        <v>28009404</v>
      </c>
      <c r="Q9543" s="10"/>
      <c r="R9543" s="11">
        <f t="shared" si="298"/>
        <v>0</v>
      </c>
      <c r="U9543" s="11">
        <f t="shared" si="299"/>
        <v>0</v>
      </c>
      <c r="Y9543" s="11">
        <f>IF(SUM(Tableau1[[#This Row],[Other access]:[Sci-hub access]])&gt;=1,1,0)</f>
        <v>0</v>
      </c>
      <c r="Z9543" s="12">
        <f>IF(OR(Tableau1[[#This Row],[Access R1 + S1+ T1 ]]&gt;=1,Tableau1[[#This Row],[Access V1 +W1 + X1]]&gt;=1),1,0)</f>
        <v>0</v>
      </c>
      <c r="AB9543" s="10" t="str">
        <f>Tableau1[[#This Row],[DOI]]</f>
        <v>doi: 10.5301/ejo.5000902</v>
      </c>
      <c r="AC9543" s="13" t="str">
        <f>Tableau1[[#This Row],[Authors]]&amp;", "&amp;Tableau1[[#This Row],[Title]]&amp;" "&amp;Tableau1[[#This Row],[Journal]]&amp;". "&amp;Tableau1[[#This Row],[Year]]</f>
        <v>Manethova K, Ernest J, Hrevus M., Vogt-Koyanagi-Harada syndrome (uveomeningoencephalitic syndrome). Eur J Ophthalmol. 2017</v>
      </c>
    </row>
    <row r="9544" spans="1:29" x14ac:dyDescent="0.3">
      <c r="A9544">
        <v>1827</v>
      </c>
      <c r="B9544" t="s">
        <v>5072</v>
      </c>
      <c r="C9544" t="s">
        <v>15318</v>
      </c>
      <c r="D9544" t="s">
        <v>25494</v>
      </c>
      <c r="E9544" t="s">
        <v>2440</v>
      </c>
      <c r="F9544" s="10"/>
      <c r="G9544">
        <v>2017</v>
      </c>
      <c r="J9544">
        <v>0.86209882250565273</v>
      </c>
      <c r="L9544" t="s">
        <v>36299</v>
      </c>
      <c r="M9544">
        <v>28864176</v>
      </c>
      <c r="Q9544" s="10"/>
      <c r="R9544" s="11">
        <f t="shared" si="298"/>
        <v>0</v>
      </c>
      <c r="U9544" s="11">
        <f t="shared" si="299"/>
        <v>0</v>
      </c>
      <c r="Y9544" s="11">
        <f>IF(SUM(Tableau1[[#This Row],[Other access]:[Sci-hub access]])&gt;=1,1,0)</f>
        <v>0</v>
      </c>
      <c r="Z9544" s="12">
        <f>IF(OR(Tableau1[[#This Row],[Access R1 + S1+ T1 ]]&gt;=1,Tableau1[[#This Row],[Access V1 +W1 + X1]]&gt;=1),1,0)</f>
        <v>0</v>
      </c>
      <c r="AB9544" s="10" t="str">
        <f>Tableau1[[#This Row],[DOI]]</f>
        <v>doi: 10.1016/j.exer.2017.08.019</v>
      </c>
      <c r="AC9544" s="13" t="str">
        <f>Tableau1[[#This Row],[Authors]]&amp;", "&amp;Tableau1[[#This Row],[Title]]&amp;" "&amp;Tableau1[[#This Row],[Journal]]&amp;". "&amp;Tableau1[[#This Row],[Year]]</f>
        <v>Li X, Wu M, Zhang L, Liu H, Zhang L, He J., Riboflavin and ultraviolet A irradiation for the prevention of progressive myopia in a guinea pig model. Exp Eye Res. 2017</v>
      </c>
    </row>
    <row r="9545" spans="1:29" x14ac:dyDescent="0.3">
      <c r="A9545">
        <v>9174</v>
      </c>
      <c r="B9545" t="s">
        <v>11768</v>
      </c>
      <c r="C9545" t="s">
        <v>21943</v>
      </c>
      <c r="D9545" t="s">
        <v>32209</v>
      </c>
      <c r="E9545" t="s">
        <v>2826</v>
      </c>
      <c r="F9545" s="10"/>
      <c r="G9545">
        <v>2017</v>
      </c>
      <c r="J9545">
        <v>0.86236206848296015</v>
      </c>
      <c r="L9545" t="s">
        <v>43490</v>
      </c>
      <c r="M9545">
        <v>27770021</v>
      </c>
      <c r="Q9545" s="10"/>
      <c r="R9545" s="11">
        <f t="shared" si="298"/>
        <v>0</v>
      </c>
      <c r="U9545" s="11">
        <f t="shared" si="299"/>
        <v>0</v>
      </c>
      <c r="Y9545" s="11">
        <f>IF(SUM(Tableau1[[#This Row],[Other access]:[Sci-hub access]])&gt;=1,1,0)</f>
        <v>0</v>
      </c>
      <c r="Z9545" s="12">
        <f>IF(OR(Tableau1[[#This Row],[Access R1 + S1+ T1 ]]&gt;=1,Tableau1[[#This Row],[Access V1 +W1 + X1]]&gt;=1),1,0)</f>
        <v>0</v>
      </c>
      <c r="AB9545" s="10" t="str">
        <f>Tableau1[[#This Row],[DOI]]</f>
        <v>doi: 10.1096/fj.201600604R</v>
      </c>
      <c r="AC9545" s="13" t="str">
        <f>Tableau1[[#This Row],[Authors]]&amp;", "&amp;Tableau1[[#This Row],[Title]]&amp;" "&amp;Tableau1[[#This Row],[Journal]]&amp;". "&amp;Tableau1[[#This Row],[Year]]</f>
        <v>Woodward DF, Wang JW, Ni M, Bauer A, Martos JL, Carling RW, Poloso NJ., In vivo studies validating multitargeting of prostanoid receptors for achieving superior anti-inflammatory effects. FASEB J. 2017</v>
      </c>
    </row>
    <row r="9546" spans="1:29" x14ac:dyDescent="0.3">
      <c r="A9546">
        <v>4709</v>
      </c>
      <c r="B9546" t="s">
        <v>7822</v>
      </c>
      <c r="C9546" t="s">
        <v>18054</v>
      </c>
      <c r="D9546" t="s">
        <v>28252</v>
      </c>
      <c r="E9546" t="s">
        <v>2585</v>
      </c>
      <c r="F9546" s="10"/>
      <c r="G9546">
        <v>2017</v>
      </c>
      <c r="J9546">
        <v>0.86279793014961603</v>
      </c>
      <c r="L9546" t="s">
        <v>39125</v>
      </c>
      <c r="M9546">
        <v>28416649</v>
      </c>
      <c r="Q9546" s="10"/>
      <c r="R9546" s="11">
        <f t="shared" si="298"/>
        <v>0</v>
      </c>
      <c r="U9546" s="11">
        <f t="shared" si="299"/>
        <v>0</v>
      </c>
      <c r="Y9546" s="11">
        <f>IF(SUM(Tableau1[[#This Row],[Other access]:[Sci-hub access]])&gt;=1,1,0)</f>
        <v>0</v>
      </c>
      <c r="Z9546" s="12">
        <f>IF(OR(Tableau1[[#This Row],[Access R1 + S1+ T1 ]]&gt;=1,Tableau1[[#This Row],[Access V1 +W1 + X1]]&gt;=1),1,0)</f>
        <v>0</v>
      </c>
      <c r="AB9546" s="10" t="str">
        <f>Tableau1[[#This Row],[DOI]]</f>
        <v>doi: 10.1084/jem.20160412</v>
      </c>
      <c r="AC9546" s="13" t="str">
        <f>Tableau1[[#This Row],[Authors]]&amp;", "&amp;Tableau1[[#This Row],[Title]]&amp;" "&amp;Tableau1[[#This Row],[Journal]]&amp;". "&amp;Tableau1[[#This Row],[Year]]</f>
        <v>Sun D, Moore S, Jakobs TC., Optic nerve astrocyte reactivity protects function in experimental glaucoma and other nerve injuries. J Exp Med. 2017</v>
      </c>
    </row>
    <row r="9547" spans="1:29" x14ac:dyDescent="0.3">
      <c r="A9547">
        <v>2727</v>
      </c>
      <c r="B9547" t="s">
        <v>5934</v>
      </c>
      <c r="C9547" t="s">
        <v>16181</v>
      </c>
      <c r="D9547" t="s">
        <v>26358</v>
      </c>
      <c r="E9547" t="s">
        <v>2622</v>
      </c>
      <c r="F9547" s="10"/>
      <c r="G9547">
        <v>2017</v>
      </c>
      <c r="J9547">
        <v>0.86297401256913098</v>
      </c>
      <c r="L9547" t="s">
        <v>37187</v>
      </c>
      <c r="M9547">
        <v>28697879</v>
      </c>
      <c r="Q9547" s="10"/>
      <c r="R9547" s="11">
        <f t="shared" si="298"/>
        <v>0</v>
      </c>
      <c r="U9547" s="11">
        <f t="shared" si="299"/>
        <v>0</v>
      </c>
      <c r="Y9547" s="11">
        <f>IF(SUM(Tableau1[[#This Row],[Other access]:[Sci-hub access]])&gt;=1,1,0)</f>
        <v>0</v>
      </c>
      <c r="Z9547" s="12">
        <f>IF(OR(Tableau1[[#This Row],[Access R1 + S1+ T1 ]]&gt;=1,Tableau1[[#This Row],[Access V1 +W1 + X1]]&gt;=1),1,0)</f>
        <v>0</v>
      </c>
      <c r="AB9547" s="10" t="str">
        <f>Tableau1[[#This Row],[DOI]]</f>
        <v>doi: 10.1016/j.tvjl.2017.04.003</v>
      </c>
      <c r="AC9547" s="13" t="str">
        <f>Tableau1[[#This Row],[Authors]]&amp;", "&amp;Tableau1[[#This Row],[Title]]&amp;" "&amp;Tableau1[[#This Row],[Journal]]&amp;". "&amp;Tableau1[[#This Row],[Year]]</f>
        <v>Tofflemire KL, Wang C, Jens JK, Ellinwood NM, Whitley RD, Ben-Shlomo G., Evaluation of three hand-held tonometers in normal canine eyes. Vet J. 2017</v>
      </c>
    </row>
    <row r="9548" spans="1:29" ht="28.8" x14ac:dyDescent="0.3">
      <c r="A9548">
        <v>8300</v>
      </c>
      <c r="B9548" t="s">
        <v>11001</v>
      </c>
      <c r="C9548" t="s">
        <v>21188</v>
      </c>
      <c r="D9548" t="s">
        <v>31439</v>
      </c>
      <c r="E9548" t="s">
        <v>2536</v>
      </c>
      <c r="F9548" s="10"/>
      <c r="G9548">
        <v>2017</v>
      </c>
      <c r="J9548">
        <v>0.86305285460201853</v>
      </c>
      <c r="L9548" t="s">
        <v>42644</v>
      </c>
      <c r="M9548">
        <v>27940588</v>
      </c>
      <c r="Q9548" s="10"/>
      <c r="R9548" s="11">
        <f t="shared" si="298"/>
        <v>0</v>
      </c>
      <c r="U9548" s="11">
        <f t="shared" si="299"/>
        <v>0</v>
      </c>
      <c r="Y9548" s="11">
        <f>IF(SUM(Tableau1[[#This Row],[Other access]:[Sci-hub access]])&gt;=1,1,0)</f>
        <v>0</v>
      </c>
      <c r="Z9548" s="12">
        <f>IF(OR(Tableau1[[#This Row],[Access R1 + S1+ T1 ]]&gt;=1,Tableau1[[#This Row],[Access V1 +W1 + X1]]&gt;=1),1,0)</f>
        <v>0</v>
      </c>
      <c r="AB9548" s="10" t="str">
        <f>Tableau1[[#This Row],[DOI]]</f>
        <v>doi: 10.1093/rheumatology/kew376</v>
      </c>
      <c r="AC9548" s="13" t="str">
        <f>Tableau1[[#This Row],[Authors]]&amp;", "&amp;Tableau1[[#This Row],[Title]]&amp;" "&amp;Tableau1[[#This Row],[Journal]]&amp;". "&amp;Tableau1[[#This Row],[Year]]</f>
        <v>Jasiek M, Karras A, Le Guern V, Krastinova E, Mesbah R, Faguer S, Jourde-Chiche N, Fauchais AL, Chiche L, Dernis E, Moulis G, Fraison JB, Lazaro E, Jullien P, Hachulla E, Le Quellec A, Rémy P, Hummel A, Costedoat-Chalumeau N, Ronco P, Vanhille P, Meas-Yedid V, et al., A multicentre study of 95 biopsy-proven cases of renal disease in primary Sjögren's syndrome. Rheumatology (Oxford). 2017</v>
      </c>
    </row>
    <row r="9549" spans="1:29" x14ac:dyDescent="0.3">
      <c r="A9549">
        <v>8586</v>
      </c>
      <c r="B9549" t="s">
        <v>11250</v>
      </c>
      <c r="C9549" t="s">
        <v>21434</v>
      </c>
      <c r="D9549" t="s">
        <v>31689</v>
      </c>
      <c r="E9549" t="s">
        <v>2512</v>
      </c>
      <c r="F9549" s="10"/>
      <c r="G9549">
        <v>2017</v>
      </c>
      <c r="J9549">
        <v>0.86315602350107601</v>
      </c>
      <c r="L9549" t="s">
        <v>42922</v>
      </c>
      <c r="M9549">
        <v>27886895</v>
      </c>
      <c r="Q9549" s="10"/>
      <c r="R9549" s="11">
        <f t="shared" si="298"/>
        <v>0</v>
      </c>
      <c r="U9549" s="11">
        <f t="shared" si="299"/>
        <v>0</v>
      </c>
      <c r="Y9549" s="11">
        <f>IF(SUM(Tableau1[[#This Row],[Other access]:[Sci-hub access]])&gt;=1,1,0)</f>
        <v>0</v>
      </c>
      <c r="Z9549" s="12">
        <f>IF(OR(Tableau1[[#This Row],[Access R1 + S1+ T1 ]]&gt;=1,Tableau1[[#This Row],[Access V1 +W1 + X1]]&gt;=1),1,0)</f>
        <v>0</v>
      </c>
      <c r="AB9549" s="10" t="str">
        <f>Tableau1[[#This Row],[DOI]]</f>
        <v>doi: 10.1016/j.ncl.2016.08.004</v>
      </c>
      <c r="AC9549" s="13" t="str">
        <f>Tableau1[[#This Row],[Authors]]&amp;", "&amp;Tableau1[[#This Row],[Title]]&amp;" "&amp;Tableau1[[#This Row],[Journal]]&amp;". "&amp;Tableau1[[#This Row],[Year]]</f>
        <v>Wall M., Update on Idiopathic Intracranial Hypertension. Neurol Clin. 2017</v>
      </c>
    </row>
    <row r="9550" spans="1:29" x14ac:dyDescent="0.3">
      <c r="A9550">
        <v>5995</v>
      </c>
      <c r="B9550" t="s">
        <v>8988</v>
      </c>
      <c r="C9550" t="s">
        <v>19202</v>
      </c>
      <c r="D9550" t="s">
        <v>29418</v>
      </c>
      <c r="E9550" t="s">
        <v>2455</v>
      </c>
      <c r="F9550" s="10"/>
      <c r="G9550">
        <v>2017</v>
      </c>
      <c r="J9550">
        <v>0.863268300204587</v>
      </c>
      <c r="L9550" t="s">
        <v>40374</v>
      </c>
      <c r="M9550">
        <v>28260884</v>
      </c>
      <c r="Q9550" s="10"/>
      <c r="R9550" s="11">
        <f t="shared" si="298"/>
        <v>0</v>
      </c>
      <c r="U9550" s="11">
        <f t="shared" si="299"/>
        <v>0</v>
      </c>
      <c r="Y9550" s="11">
        <f>IF(SUM(Tableau1[[#This Row],[Other access]:[Sci-hub access]])&gt;=1,1,0)</f>
        <v>0</v>
      </c>
      <c r="Z9550" s="12">
        <f>IF(OR(Tableau1[[#This Row],[Access R1 + S1+ T1 ]]&gt;=1,Tableau1[[#This Row],[Access V1 +W1 + X1]]&gt;=1),1,0)</f>
        <v>0</v>
      </c>
      <c r="AB9550" s="10" t="str">
        <f>Tableau1[[#This Row],[DOI]]</f>
        <v>doi: 10.2147/IJN.S126865</v>
      </c>
      <c r="AC9550" s="13" t="str">
        <f>Tableau1[[#This Row],[Authors]]&amp;", "&amp;Tableau1[[#This Row],[Title]]&amp;" "&amp;Tableau1[[#This Row],[Journal]]&amp;". "&amp;Tableau1[[#This Row],[Year]]</f>
        <v>Chu Y, Chen N, Yu H, Mu H, He B, Hua H, Wang A, Sun K., Topical ocular delivery to laser-induced choroidal neovascularization by dual internalizing RGD and TAT peptide-modified nanoparticles. Int J Nanomedicine. 2017</v>
      </c>
    </row>
    <row r="9551" spans="1:29" x14ac:dyDescent="0.3">
      <c r="A9551">
        <v>3698</v>
      </c>
      <c r="B9551" t="s">
        <v>6869</v>
      </c>
      <c r="C9551" t="s">
        <v>17110</v>
      </c>
      <c r="D9551" t="s">
        <v>27293</v>
      </c>
      <c r="E9551" t="s">
        <v>2538</v>
      </c>
      <c r="F9551" s="10"/>
      <c r="G9551">
        <v>2017</v>
      </c>
      <c r="J9551">
        <v>0.86331012659182627</v>
      </c>
      <c r="L9551" t="s">
        <v>38142</v>
      </c>
      <c r="M9551">
        <v>28546687</v>
      </c>
      <c r="Q9551" s="10"/>
      <c r="R9551" s="11">
        <f t="shared" si="298"/>
        <v>0</v>
      </c>
      <c r="U9551" s="11">
        <f t="shared" si="299"/>
        <v>0</v>
      </c>
      <c r="Y9551" s="11">
        <f>IF(SUM(Tableau1[[#This Row],[Other access]:[Sci-hub access]])&gt;=1,1,0)</f>
        <v>0</v>
      </c>
      <c r="Z9551" s="12">
        <f>IF(OR(Tableau1[[#This Row],[Access R1 + S1+ T1 ]]&gt;=1,Tableau1[[#This Row],[Access V1 +W1 + X1]]&gt;=1),1,0)</f>
        <v>0</v>
      </c>
      <c r="AB9551" s="10" t="str">
        <f>Tableau1[[#This Row],[DOI]]</f>
        <v>doi: 10.4103/meajo.MEAJO_264_16</v>
      </c>
      <c r="AC9551" s="13" t="str">
        <f>Tableau1[[#This Row],[Authors]]&amp;", "&amp;Tableau1[[#This Row],[Title]]&amp;" "&amp;Tableau1[[#This Row],[Journal]]&amp;". "&amp;Tableau1[[#This Row],[Year]]</f>
        <v>Dakhil TAB, Stone DU, Gritz DC., Adjunctive Therapies for Bacterial Keratitis. Middle East Afr J Ophthalmol. 2017</v>
      </c>
    </row>
    <row r="9552" spans="1:29" x14ac:dyDescent="0.3">
      <c r="A9552">
        <v>672</v>
      </c>
      <c r="B9552" t="s">
        <v>3935</v>
      </c>
      <c r="C9552" t="s">
        <v>14190</v>
      </c>
      <c r="D9552" t="s">
        <v>24355</v>
      </c>
      <c r="E9552" t="s">
        <v>2464</v>
      </c>
      <c r="F9552" s="10"/>
      <c r="G9552">
        <v>2018</v>
      </c>
      <c r="J9552">
        <v>0.86334286491332946</v>
      </c>
      <c r="L9552" t="s">
        <v>35165</v>
      </c>
      <c r="M9552">
        <v>29140818</v>
      </c>
      <c r="Q9552" s="10"/>
      <c r="R9552" s="11">
        <f t="shared" si="298"/>
        <v>0</v>
      </c>
      <c r="U9552" s="11">
        <f t="shared" si="299"/>
        <v>0</v>
      </c>
      <c r="Y9552" s="11">
        <f>IF(SUM(Tableau1[[#This Row],[Other access]:[Sci-hub access]])&gt;=1,1,0)</f>
        <v>0</v>
      </c>
      <c r="Z9552" s="12">
        <f>IF(OR(Tableau1[[#This Row],[Access R1 + S1+ T1 ]]&gt;=1,Tableau1[[#This Row],[Access V1 +W1 + X1]]&gt;=1),1,0)</f>
        <v>0</v>
      </c>
      <c r="AB9552" s="10" t="str">
        <f>Tableau1[[#This Row],[DOI]]</f>
        <v>doi: 10.1097/ICU.0000000000000451</v>
      </c>
      <c r="AC9552" s="13" t="str">
        <f>Tableau1[[#This Row],[Authors]]&amp;", "&amp;Tableau1[[#This Row],[Title]]&amp;" "&amp;Tableau1[[#This Row],[Journal]]&amp;". "&amp;Tableau1[[#This Row],[Year]]</f>
        <v>Davis SA, Sleath B, Carpenter DM, Blalock SJ, Muir KW, Budenz DL., Drop instillation and glaucoma. Curr Opin Ophthalmol. 2018</v>
      </c>
    </row>
    <row r="9553" spans="1:29" x14ac:dyDescent="0.3">
      <c r="A9553">
        <v>7077</v>
      </c>
      <c r="B9553" t="s">
        <v>9928</v>
      </c>
      <c r="C9553" t="s">
        <v>20131</v>
      </c>
      <c r="D9553" t="s">
        <v>30362</v>
      </c>
      <c r="E9553" t="s">
        <v>2479</v>
      </c>
      <c r="F9553" s="10"/>
      <c r="G9553">
        <v>2017</v>
      </c>
      <c r="J9553">
        <v>0.86335066135547789</v>
      </c>
      <c r="L9553" t="s">
        <v>41433</v>
      </c>
      <c r="M9553">
        <v>28129302</v>
      </c>
      <c r="Q9553" s="10"/>
      <c r="R9553" s="11">
        <f t="shared" si="298"/>
        <v>0</v>
      </c>
      <c r="U9553" s="11">
        <f t="shared" si="299"/>
        <v>0</v>
      </c>
      <c r="Y9553" s="11">
        <f>IF(SUM(Tableau1[[#This Row],[Other access]:[Sci-hub access]])&gt;=1,1,0)</f>
        <v>0</v>
      </c>
      <c r="Z9553" s="12">
        <f>IF(OR(Tableau1[[#This Row],[Access R1 + S1+ T1 ]]&gt;=1,Tableau1[[#This Row],[Access V1 +W1 + X1]]&gt;=1),1,0)</f>
        <v>0</v>
      </c>
      <c r="AB9553" s="10" t="str">
        <f>Tableau1[[#This Row],[DOI]]</f>
        <v>doi: 10.1097/ICO.0000000000001150</v>
      </c>
      <c r="AC9553" s="13" t="str">
        <f>Tableau1[[#This Row],[Authors]]&amp;", "&amp;Tableau1[[#This Row],[Title]]&amp;" "&amp;Tableau1[[#This Row],[Journal]]&amp;". "&amp;Tableau1[[#This Row],[Year]]</f>
        <v>Tran KD, Dye PK, Odell K, Galloway J, Stoeger CG, Straiko MD, Terry MA., Evaluation and Quality Assessment of Prestripped, Preloaded Descemet Membrane Endothelial Keratoplasty Grafts. Cornea. 2017</v>
      </c>
    </row>
    <row r="9554" spans="1:29" ht="28.8" x14ac:dyDescent="0.3">
      <c r="A9554">
        <v>1757</v>
      </c>
      <c r="B9554" t="s">
        <v>5006</v>
      </c>
      <c r="C9554" t="s">
        <v>15254</v>
      </c>
      <c r="D9554" t="s">
        <v>25427</v>
      </c>
      <c r="E9554" t="s">
        <v>2750</v>
      </c>
      <c r="F9554" s="10"/>
      <c r="G9554">
        <v>2018</v>
      </c>
      <c r="J9554">
        <v>0.86337770282075965</v>
      </c>
      <c r="L9554" t="s">
        <v>36233</v>
      </c>
      <c r="M9554">
        <v>28882980</v>
      </c>
      <c r="Q9554" s="10"/>
      <c r="R9554" s="11">
        <f t="shared" si="298"/>
        <v>0</v>
      </c>
      <c r="U9554" s="11">
        <f t="shared" si="299"/>
        <v>0</v>
      </c>
      <c r="Y9554" s="11">
        <f>IF(SUM(Tableau1[[#This Row],[Other access]:[Sci-hub access]])&gt;=1,1,0)</f>
        <v>0</v>
      </c>
      <c r="Z9554" s="12">
        <f>IF(OR(Tableau1[[#This Row],[Access R1 + S1+ T1 ]]&gt;=1,Tableau1[[#This Row],[Access V1 +W1 + X1]]&gt;=1),1,0)</f>
        <v>0</v>
      </c>
      <c r="AB9554" s="10" t="str">
        <f>Tableau1[[#This Row],[DOI]]</f>
        <v>doi: 10.1530/EJE-17-0387</v>
      </c>
      <c r="AC9554" s="13" t="str">
        <f>Tableau1[[#This Row],[Authors]]&amp;", "&amp;Tableau1[[#This Row],[Title]]&amp;" "&amp;Tableau1[[#This Row],[Journal]]&amp;". "&amp;Tableau1[[#This Row],[Year]]</f>
        <v>Wijnen M, Olsson DS, van den Heuvel-Eibrink MM, Hammarstrand C, Janssen JAMJL, van der Lely AJ, Johannsson G, Neggers SJCMM., The metabolic syndrome and its components in 178 patients treated for craniopharyngioma after 16 years of follow-up. Eur J Endocrinol. 2018</v>
      </c>
    </row>
    <row r="9555" spans="1:29" x14ac:dyDescent="0.3">
      <c r="A9555">
        <v>7381</v>
      </c>
      <c r="B9555" t="s">
        <v>10190</v>
      </c>
      <c r="C9555" t="s">
        <v>20392</v>
      </c>
      <c r="D9555" t="s">
        <v>30624</v>
      </c>
      <c r="E9555" t="s">
        <v>2445</v>
      </c>
      <c r="F9555" s="10"/>
      <c r="G9555">
        <v>2017</v>
      </c>
      <c r="J9555">
        <v>0.86354917746753612</v>
      </c>
      <c r="L9555" t="s">
        <v>41737</v>
      </c>
      <c r="M9555">
        <v>28099314</v>
      </c>
      <c r="Q9555" s="10"/>
      <c r="R9555" s="11">
        <f t="shared" si="298"/>
        <v>0</v>
      </c>
      <c r="U9555" s="11">
        <f t="shared" si="299"/>
        <v>0</v>
      </c>
      <c r="Y9555" s="11">
        <f>IF(SUM(Tableau1[[#This Row],[Other access]:[Sci-hub access]])&gt;=1,1,0)</f>
        <v>0</v>
      </c>
      <c r="Z9555" s="12">
        <f>IF(OR(Tableau1[[#This Row],[Access R1 + S1+ T1 ]]&gt;=1,Tableau1[[#This Row],[Access V1 +W1 + X1]]&gt;=1),1,0)</f>
        <v>0</v>
      </c>
      <c r="AB9555" s="10" t="str">
        <f>Tableau1[[#This Row],[DOI]]</f>
        <v>doi: 10.1097/IAE.0000000000001452</v>
      </c>
      <c r="AC9555" s="13" t="str">
        <f>Tableau1[[#This Row],[Authors]]&amp;", "&amp;Tableau1[[#This Row],[Title]]&amp;" "&amp;Tableau1[[#This Row],[Journal]]&amp;". "&amp;Tableau1[[#This Row],[Year]]</f>
        <v>Dysli C, Berger L, Wolf S, Zinkernagel MS., FUNDUS AUTOFLUORESCENCE LIFETIMES AND CENTRAL SEROUS CHORIORETINOPATHY. Retina. 2017</v>
      </c>
    </row>
    <row r="9556" spans="1:29" x14ac:dyDescent="0.3">
      <c r="A9556">
        <v>10587</v>
      </c>
      <c r="B9556" t="s">
        <v>13065</v>
      </c>
      <c r="C9556" t="s">
        <v>23230</v>
      </c>
      <c r="D9556" t="s">
        <v>33518</v>
      </c>
      <c r="E9556" t="s">
        <v>2440</v>
      </c>
      <c r="F9556" s="10"/>
      <c r="G9556">
        <v>2017</v>
      </c>
      <c r="J9556">
        <v>0.86369329657782379</v>
      </c>
      <c r="L9556" t="s">
        <v>44836</v>
      </c>
      <c r="M9556">
        <v>27185161</v>
      </c>
      <c r="Q9556" s="10"/>
      <c r="R9556" s="11">
        <f t="shared" si="298"/>
        <v>0</v>
      </c>
      <c r="U9556" s="11">
        <f t="shared" si="299"/>
        <v>0</v>
      </c>
      <c r="Y9556" s="11">
        <f>IF(SUM(Tableau1[[#This Row],[Other access]:[Sci-hub access]])&gt;=1,1,0)</f>
        <v>0</v>
      </c>
      <c r="Z9556" s="12">
        <f>IF(OR(Tableau1[[#This Row],[Access R1 + S1+ T1 ]]&gt;=1,Tableau1[[#This Row],[Access V1 +W1 + X1]]&gt;=1),1,0)</f>
        <v>0</v>
      </c>
      <c r="AB9556" s="10" t="str">
        <f>Tableau1[[#This Row],[DOI]]</f>
        <v>doi: 10.1016/j.exer.2016.05.011</v>
      </c>
      <c r="AC9556" s="13" t="str">
        <f>Tableau1[[#This Row],[Authors]]&amp;", "&amp;Tableau1[[#This Row],[Title]]&amp;" "&amp;Tableau1[[#This Row],[Journal]]&amp;". "&amp;Tableau1[[#This Row],[Year]]</f>
        <v>Filla MS, Faralli JA, Peotter JL, Peters DM., The role of integrins in glaucoma. Exp Eye Res. 2017</v>
      </c>
    </row>
    <row r="9557" spans="1:29" x14ac:dyDescent="0.3">
      <c r="A9557">
        <v>1183</v>
      </c>
      <c r="B9557" t="s">
        <v>4445</v>
      </c>
      <c r="C9557" t="s">
        <v>14698</v>
      </c>
      <c r="D9557" t="s">
        <v>24866</v>
      </c>
      <c r="E9557" t="s">
        <v>2446</v>
      </c>
      <c r="F9557" s="10"/>
      <c r="G9557">
        <v>2018</v>
      </c>
      <c r="J9557">
        <v>0.86370381452418443</v>
      </c>
      <c r="L9557" t="s">
        <v>35670</v>
      </c>
      <c r="M9557">
        <v>28991346</v>
      </c>
      <c r="Q9557" s="10"/>
      <c r="R9557" s="11">
        <f t="shared" si="298"/>
        <v>0</v>
      </c>
      <c r="U9557" s="11">
        <f t="shared" si="299"/>
        <v>0</v>
      </c>
      <c r="Y9557" s="11">
        <f>IF(SUM(Tableau1[[#This Row],[Other access]:[Sci-hub access]])&gt;=1,1,0)</f>
        <v>0</v>
      </c>
      <c r="Z9557" s="12">
        <f>IF(OR(Tableau1[[#This Row],[Access R1 + S1+ T1 ]]&gt;=1,Tableau1[[#This Row],[Access V1 +W1 + X1]]&gt;=1),1,0)</f>
        <v>0</v>
      </c>
      <c r="AB9557" s="10" t="str">
        <f>Tableau1[[#This Row],[DOI]]</f>
        <v>doi: 10.3928/01913913-20170703-05</v>
      </c>
      <c r="AC9557" s="13" t="str">
        <f>Tableau1[[#This Row],[Authors]]&amp;", "&amp;Tableau1[[#This Row],[Title]]&amp;" "&amp;Tableau1[[#This Row],[Journal]]&amp;". "&amp;Tableau1[[#This Row],[Year]]</f>
        <v>Bang SP, Lee DC, Lee SY., Surgical Outcome of Intermittent Exotropia With Improvement in Control Grade Subsequent to Part-time Preoperative Occlusion Therapy. J Pediatr Ophthalmol Strabismus. 2018</v>
      </c>
    </row>
    <row r="9558" spans="1:29" x14ac:dyDescent="0.3">
      <c r="A9558">
        <v>10954</v>
      </c>
      <c r="B9558" t="s">
        <v>13388</v>
      </c>
      <c r="C9558" t="s">
        <v>23550</v>
      </c>
      <c r="D9558" t="s">
        <v>33842</v>
      </c>
      <c r="E9558" t="s">
        <v>2447</v>
      </c>
      <c r="F9558" s="10"/>
      <c r="G9558">
        <v>2017</v>
      </c>
      <c r="J9558">
        <v>0.8637237790993858</v>
      </c>
      <c r="L9558" t="s">
        <v>45195</v>
      </c>
      <c r="M9558">
        <v>26784552</v>
      </c>
      <c r="Q9558" s="10"/>
      <c r="R9558" s="11">
        <f t="shared" si="298"/>
        <v>0</v>
      </c>
      <c r="U9558" s="11">
        <f t="shared" si="299"/>
        <v>0</v>
      </c>
      <c r="Y9558" s="11">
        <f>IF(SUM(Tableau1[[#This Row],[Other access]:[Sci-hub access]])&gt;=1,1,0)</f>
        <v>0</v>
      </c>
      <c r="Z9558" s="12">
        <f>IF(OR(Tableau1[[#This Row],[Access R1 + S1+ T1 ]]&gt;=1,Tableau1[[#This Row],[Access V1 +W1 + X1]]&gt;=1),1,0)</f>
        <v>0</v>
      </c>
      <c r="AB9558" s="10" t="str">
        <f>Tableau1[[#This Row],[DOI]]</f>
        <v>doi: 10.1097/IOP.0000000000000630</v>
      </c>
      <c r="AC9558" s="13" t="str">
        <f>Tableau1[[#This Row],[Authors]]&amp;", "&amp;Tableau1[[#This Row],[Title]]&amp;" "&amp;Tableau1[[#This Row],[Journal]]&amp;". "&amp;Tableau1[[#This Row],[Year]]</f>
        <v>Chua SJ, Sun MT, James C, Huilgol SC, Selva D., Perineural Invasion of the Orbit by Neurotropic Nondesmoplastic Melanoma. Ophthal Plast Reconstr Surg. 2017</v>
      </c>
    </row>
    <row r="9559" spans="1:29" x14ac:dyDescent="0.3">
      <c r="A9559">
        <v>5070</v>
      </c>
      <c r="B9559" t="s">
        <v>8151</v>
      </c>
      <c r="C9559" t="s">
        <v>18377</v>
      </c>
      <c r="D9559" t="s">
        <v>28581</v>
      </c>
      <c r="E9559" t="s">
        <v>2462</v>
      </c>
      <c r="F9559" s="10"/>
      <c r="G9559">
        <v>2017</v>
      </c>
      <c r="J9559">
        <v>0.86377136640288366</v>
      </c>
      <c r="L9559" t="s">
        <v>39478</v>
      </c>
      <c r="M9559">
        <v>28376733</v>
      </c>
      <c r="Q9559" s="10"/>
      <c r="R9559" s="11">
        <f t="shared" si="298"/>
        <v>0</v>
      </c>
      <c r="U9559" s="11">
        <f t="shared" si="299"/>
        <v>0</v>
      </c>
      <c r="Y9559" s="11">
        <f>IF(SUM(Tableau1[[#This Row],[Other access]:[Sci-hub access]])&gt;=1,1,0)</f>
        <v>0</v>
      </c>
      <c r="Z9559" s="12">
        <f>IF(OR(Tableau1[[#This Row],[Access R1 + S1+ T1 ]]&gt;=1,Tableau1[[#This Row],[Access V1 +W1 + X1]]&gt;=1),1,0)</f>
        <v>0</v>
      </c>
      <c r="AB9559" s="10" t="str">
        <f>Tableau1[[#This Row],[DOI]]</f>
        <v>doi: 10.1186/s12886-017-0433-3</v>
      </c>
      <c r="AC9559" s="13" t="str">
        <f>Tableau1[[#This Row],[Authors]]&amp;", "&amp;Tableau1[[#This Row],[Title]]&amp;" "&amp;Tableau1[[#This Row],[Journal]]&amp;". "&amp;Tableau1[[#This Row],[Year]]</f>
        <v>Said AM, Zaki RG, Salah Eldin RA, Nasr M, Azab SS, Elzankalony YA., Efficacy of Intravitreal injection of 2-Methoxyestradiol in regression of neovascularization of a retinopathy of prematurity rat model. BMC Ophthalmol. 2017</v>
      </c>
    </row>
    <row r="9560" spans="1:29" ht="28.8" x14ac:dyDescent="0.3">
      <c r="A9560">
        <v>9046</v>
      </c>
      <c r="B9560" t="s">
        <v>11656</v>
      </c>
      <c r="C9560" t="s">
        <v>21832</v>
      </c>
      <c r="D9560" t="s">
        <v>32097</v>
      </c>
      <c r="E9560" t="s">
        <v>2463</v>
      </c>
      <c r="F9560" s="10"/>
      <c r="G9560">
        <v>2017</v>
      </c>
      <c r="J9560">
        <v>0.86377730843365419</v>
      </c>
      <c r="L9560" t="s">
        <v>43368</v>
      </c>
      <c r="M9560">
        <v>27646339</v>
      </c>
      <c r="Q9560" s="10"/>
      <c r="R9560" s="11">
        <f t="shared" si="298"/>
        <v>0</v>
      </c>
      <c r="U9560" s="11">
        <f t="shared" si="299"/>
        <v>0</v>
      </c>
      <c r="Y9560" s="11">
        <f>IF(SUM(Tableau1[[#This Row],[Other access]:[Sci-hub access]])&gt;=1,1,0)</f>
        <v>0</v>
      </c>
      <c r="Z9560" s="12">
        <f>IF(OR(Tableau1[[#This Row],[Access R1 + S1+ T1 ]]&gt;=1,Tableau1[[#This Row],[Access V1 +W1 + X1]]&gt;=1),1,0)</f>
        <v>0</v>
      </c>
      <c r="AB9560" s="10" t="str">
        <f>Tableau1[[#This Row],[DOI]]</f>
        <v>doi: 10.5301/ejo.5000865</v>
      </c>
      <c r="AC9560" s="13" t="str">
        <f>Tableau1[[#This Row],[Authors]]&amp;", "&amp;Tableau1[[#This Row],[Title]]&amp;" "&amp;Tableau1[[#This Row],[Journal]]&amp;". "&amp;Tableau1[[#This Row],[Year]]</f>
        <v>Nishida K, Sakaguchi H, Kamei M, Shiraki N, Oura Y, Wakabayashi T, Hara C, Fukushima Y, Sato T, Sayanagi K, Sato S, Fukuda M, Nishida K., Simulation of panretinal laser photocoagulation using geometric methods for calculating the photocoagulation index. Eur J Ophthalmol. 2017</v>
      </c>
    </row>
    <row r="9561" spans="1:29" ht="28.8" x14ac:dyDescent="0.3">
      <c r="A9561">
        <v>809</v>
      </c>
      <c r="B9561" t="s">
        <v>4072</v>
      </c>
      <c r="C9561" t="s">
        <v>14326</v>
      </c>
      <c r="D9561" t="s">
        <v>24492</v>
      </c>
      <c r="E9561" t="s">
        <v>2825</v>
      </c>
      <c r="F9561" s="10"/>
      <c r="G9561">
        <v>2017</v>
      </c>
      <c r="J9561">
        <v>0.86386130425617413</v>
      </c>
      <c r="L9561" t="s">
        <v>35302</v>
      </c>
      <c r="M9561">
        <v>29101276</v>
      </c>
      <c r="Q9561" s="10"/>
      <c r="R9561" s="11">
        <f t="shared" si="298"/>
        <v>0</v>
      </c>
      <c r="U9561" s="11">
        <f t="shared" si="299"/>
        <v>0</v>
      </c>
      <c r="Y9561" s="11">
        <f>IF(SUM(Tableau1[[#This Row],[Other access]:[Sci-hub access]])&gt;=1,1,0)</f>
        <v>0</v>
      </c>
      <c r="Z9561" s="12">
        <f>IF(OR(Tableau1[[#This Row],[Access R1 + S1+ T1 ]]&gt;=1,Tableau1[[#This Row],[Access V1 +W1 + X1]]&gt;=1),1,0)</f>
        <v>0</v>
      </c>
      <c r="AB9561" s="10" t="str">
        <f>Tableau1[[#This Row],[DOI]]</f>
        <v>doi: 10.1212/WNL.0000000000004715</v>
      </c>
      <c r="AC9561" s="13" t="str">
        <f>Tableau1[[#This Row],[Authors]]&amp;", "&amp;Tableau1[[#This Row],[Title]]&amp;" "&amp;Tableau1[[#This Row],[Journal]]&amp;". "&amp;Tableau1[[#This Row],[Year]]</f>
        <v>Arrambide G, Tintore M, Auger C, Río J, Castilló J, Vidal-Jordana A, Galán I, Nos C, Comabella M, Mitjana R, Mulero P, de Barros A, Rodríguez-Acevedo B, Midaglia L, Sastre-Garriga J, Rovira A, Montalban X., Lesion topographies in multiple sclerosis diagnosis: A reappraisal. Neurology. 2017</v>
      </c>
    </row>
    <row r="9562" spans="1:29" x14ac:dyDescent="0.3">
      <c r="A9562">
        <v>7083</v>
      </c>
      <c r="B9562" t="s">
        <v>9934</v>
      </c>
      <c r="C9562" t="s">
        <v>20137</v>
      </c>
      <c r="D9562" t="s">
        <v>30368</v>
      </c>
      <c r="E9562" t="s">
        <v>2479</v>
      </c>
      <c r="F9562" s="10"/>
      <c r="G9562">
        <v>2017</v>
      </c>
      <c r="J9562">
        <v>0.86386467174426107</v>
      </c>
      <c r="L9562" t="s">
        <v>41439</v>
      </c>
      <c r="M9562">
        <v>28129296</v>
      </c>
      <c r="Q9562" s="10"/>
      <c r="R9562" s="11">
        <f t="shared" si="298"/>
        <v>0</v>
      </c>
      <c r="U9562" s="11">
        <f t="shared" si="299"/>
        <v>0</v>
      </c>
      <c r="Y9562" s="11">
        <f>IF(SUM(Tableau1[[#This Row],[Other access]:[Sci-hub access]])&gt;=1,1,0)</f>
        <v>0</v>
      </c>
      <c r="Z9562" s="12">
        <f>IF(OR(Tableau1[[#This Row],[Access R1 + S1+ T1 ]]&gt;=1,Tableau1[[#This Row],[Access V1 +W1 + X1]]&gt;=1),1,0)</f>
        <v>0</v>
      </c>
      <c r="AB9562" s="10" t="str">
        <f>Tableau1[[#This Row],[DOI]]</f>
        <v>doi: 10.1097/ICO.0000000000001148</v>
      </c>
      <c r="AC9562" s="13" t="str">
        <f>Tableau1[[#This Row],[Authors]]&amp;", "&amp;Tableau1[[#This Row],[Title]]&amp;" "&amp;Tableau1[[#This Row],[Journal]]&amp;". "&amp;Tableau1[[#This Row],[Year]]</f>
        <v>Parikh PC, Valikodath NG, Estopinal CB, Shtein RM, Sugar A, Niziol LM, Woodward MA., Precision of Epithelial Defect Measurements. Cornea. 2017</v>
      </c>
    </row>
    <row r="9563" spans="1:29" x14ac:dyDescent="0.3">
      <c r="A9563">
        <v>6768</v>
      </c>
      <c r="B9563" t="s">
        <v>9656</v>
      </c>
      <c r="C9563" t="s">
        <v>19860</v>
      </c>
      <c r="D9563" t="s">
        <v>30089</v>
      </c>
      <c r="E9563" t="s">
        <v>2463</v>
      </c>
      <c r="F9563" s="10"/>
      <c r="G9563">
        <v>2017</v>
      </c>
      <c r="J9563">
        <v>0.86390643659149902</v>
      </c>
      <c r="L9563" t="s">
        <v>41129</v>
      </c>
      <c r="M9563">
        <v>28165610</v>
      </c>
      <c r="Q9563" s="10"/>
      <c r="R9563" s="11">
        <f t="shared" si="298"/>
        <v>0</v>
      </c>
      <c r="U9563" s="11">
        <f t="shared" si="299"/>
        <v>0</v>
      </c>
      <c r="Y9563" s="11">
        <f>IF(SUM(Tableau1[[#This Row],[Other access]:[Sci-hub access]])&gt;=1,1,0)</f>
        <v>0</v>
      </c>
      <c r="Z9563" s="12">
        <f>IF(OR(Tableau1[[#This Row],[Access R1 + S1+ T1 ]]&gt;=1,Tableau1[[#This Row],[Access V1 +W1 + X1]]&gt;=1),1,0)</f>
        <v>0</v>
      </c>
      <c r="AB9563" s="10" t="str">
        <f>Tableau1[[#This Row],[DOI]]</f>
        <v>doi: 10.5301/ejo.5000929</v>
      </c>
      <c r="AC9563" s="13" t="str">
        <f>Tableau1[[#This Row],[Authors]]&amp;", "&amp;Tableau1[[#This Row],[Title]]&amp;" "&amp;Tableau1[[#This Row],[Journal]]&amp;". "&amp;Tableau1[[#This Row],[Year]]</f>
        <v>El-Ghrably I, Steel DHW, Habib M, Vaideanu-Collins D, Manvikar S, Hillier RJ., Diabetic macular edema outcomes in eyes treated with fluocinolone acetonide 0.2 µg/d intravitreal implant: real-world UK experience. Eur J Ophthalmol. 2017</v>
      </c>
    </row>
    <row r="9564" spans="1:29" x14ac:dyDescent="0.3">
      <c r="A9564">
        <v>552</v>
      </c>
      <c r="B9564" t="s">
        <v>3815</v>
      </c>
      <c r="C9564" t="s">
        <v>14072</v>
      </c>
      <c r="D9564" t="s">
        <v>24235</v>
      </c>
      <c r="E9564" t="s">
        <v>2443</v>
      </c>
      <c r="F9564" s="10"/>
      <c r="G9564">
        <v>2017</v>
      </c>
      <c r="J9564">
        <v>0.86397512526626985</v>
      </c>
      <c r="L9564" t="s">
        <v>35051</v>
      </c>
      <c r="M9564">
        <v>29183045</v>
      </c>
      <c r="Q9564" s="10"/>
      <c r="R9564" s="11">
        <f t="shared" si="298"/>
        <v>0</v>
      </c>
      <c r="U9564" s="11">
        <f t="shared" si="299"/>
        <v>0</v>
      </c>
      <c r="Y9564" s="11">
        <f>IF(SUM(Tableau1[[#This Row],[Other access]:[Sci-hub access]])&gt;=1,1,0)</f>
        <v>0</v>
      </c>
      <c r="Z9564" s="12">
        <f>IF(OR(Tableau1[[#This Row],[Access R1 + S1+ T1 ]]&gt;=1,Tableau1[[#This Row],[Access V1 +W1 + X1]]&gt;=1),1,0)</f>
        <v>0</v>
      </c>
      <c r="AB9564" s="10" t="str">
        <f>Tableau1[[#This Row],[DOI]]</f>
        <v>doi: 10.1167/iovs.17-22787</v>
      </c>
      <c r="AC9564" s="13" t="str">
        <f>Tableau1[[#This Row],[Authors]]&amp;", "&amp;Tableau1[[#This Row],[Title]]&amp;" "&amp;Tableau1[[#This Row],[Journal]]&amp;". "&amp;Tableau1[[#This Row],[Year]]</f>
        <v>Shin JW, Sung KR, Uhm KB, Jo J, Moon Y, Song MK, Song JY., Peripapillary Microvascular Improvement and Lamina Cribrosa Depth Reduction After Trabeculectomy in Primary Open-Angle Glaucoma. Invest Ophthalmol Vis Sci. 2017</v>
      </c>
    </row>
    <row r="9565" spans="1:29" x14ac:dyDescent="0.3">
      <c r="A9565">
        <v>1528</v>
      </c>
      <c r="B9565" t="s">
        <v>4783</v>
      </c>
      <c r="C9565" t="s">
        <v>15033</v>
      </c>
      <c r="D9565" t="s">
        <v>25204</v>
      </c>
      <c r="E9565" t="s">
        <v>2465</v>
      </c>
      <c r="F9565" s="10"/>
      <c r="G9565">
        <v>2017</v>
      </c>
      <c r="J9565">
        <v>0.86407459098915051</v>
      </c>
      <c r="L9565" t="s">
        <v>36008</v>
      </c>
      <c r="M9565">
        <v>28930843</v>
      </c>
      <c r="Q9565" s="10"/>
      <c r="R9565" s="11">
        <f t="shared" si="298"/>
        <v>0</v>
      </c>
      <c r="U9565" s="11">
        <f t="shared" si="299"/>
        <v>0</v>
      </c>
      <c r="Y9565" s="11">
        <f>IF(SUM(Tableau1[[#This Row],[Other access]:[Sci-hub access]])&gt;=1,1,0)</f>
        <v>0</v>
      </c>
      <c r="Z9565" s="12">
        <f>IF(OR(Tableau1[[#This Row],[Access R1 + S1+ T1 ]]&gt;=1,Tableau1[[#This Row],[Access V1 +W1 + X1]]&gt;=1),1,0)</f>
        <v>0</v>
      </c>
      <c r="AB9565" s="10" t="str">
        <f>Tableau1[[#This Row],[DOI]]</f>
        <v>doi: 10.1097/MD.0000000000008068</v>
      </c>
      <c r="AC9565" s="13" t="str">
        <f>Tableau1[[#This Row],[Authors]]&amp;", "&amp;Tableau1[[#This Row],[Title]]&amp;" "&amp;Tableau1[[#This Row],[Journal]]&amp;". "&amp;Tableau1[[#This Row],[Year]]</f>
        <v>Chen H, Liu T, Zeng Z, Wang Y, Lin Y, Cheng L, Pan Q, Gu F, Song Z, Zhang Z., Clinical characteristics of a KIF21A mutation in a Chinese family with congenital fibrosis of the extraocular muscles type 1. Medicine (Baltimore). 2017</v>
      </c>
    </row>
    <row r="9566" spans="1:29" x14ac:dyDescent="0.3">
      <c r="A9566">
        <v>3353</v>
      </c>
      <c r="B9566" t="s">
        <v>6532</v>
      </c>
      <c r="C9566" t="s">
        <v>16775</v>
      </c>
      <c r="D9566" t="s">
        <v>26956</v>
      </c>
      <c r="E9566" t="s">
        <v>2464</v>
      </c>
      <c r="F9566" s="10"/>
      <c r="G9566">
        <v>2017</v>
      </c>
      <c r="J9566">
        <v>0.86413396316514757</v>
      </c>
      <c r="L9566" t="s">
        <v>37804</v>
      </c>
      <c r="M9566">
        <v>28598869</v>
      </c>
      <c r="Q9566" s="10"/>
      <c r="R9566" s="11">
        <f t="shared" si="298"/>
        <v>0</v>
      </c>
      <c r="U9566" s="11">
        <f t="shared" si="299"/>
        <v>0</v>
      </c>
      <c r="Y9566" s="11">
        <f>IF(SUM(Tableau1[[#This Row],[Other access]:[Sci-hub access]])&gt;=1,1,0)</f>
        <v>0</v>
      </c>
      <c r="Z9566" s="12">
        <f>IF(OR(Tableau1[[#This Row],[Access R1 + S1+ T1 ]]&gt;=1,Tableau1[[#This Row],[Access V1 +W1 + X1]]&gt;=1),1,0)</f>
        <v>0</v>
      </c>
      <c r="AB9566" s="10" t="str">
        <f>Tableau1[[#This Row],[DOI]]</f>
        <v>doi: 10.1097/ICU.0000000000000400</v>
      </c>
      <c r="AC9566" s="13" t="str">
        <f>Tableau1[[#This Row],[Authors]]&amp;", "&amp;Tableau1[[#This Row],[Title]]&amp;" "&amp;Tableau1[[#This Row],[Journal]]&amp;". "&amp;Tableau1[[#This Row],[Year]]</f>
        <v>Tung CI., Graft versus host disease: what should the oculoplastic surgeon know? Curr Opin Ophthalmol. 2017</v>
      </c>
    </row>
    <row r="9567" spans="1:29" x14ac:dyDescent="0.3">
      <c r="A9567">
        <v>6195</v>
      </c>
      <c r="B9567" t="s">
        <v>9157</v>
      </c>
      <c r="C9567" t="s">
        <v>19370</v>
      </c>
      <c r="D9567" t="s">
        <v>29588</v>
      </c>
      <c r="E9567" t="s">
        <v>2567</v>
      </c>
      <c r="F9567" s="10"/>
      <c r="G9567">
        <v>2017</v>
      </c>
      <c r="J9567">
        <v>0.86432399912684232</v>
      </c>
      <c r="L9567" t="s">
        <v>40565</v>
      </c>
      <c r="M9567">
        <v>28237946</v>
      </c>
      <c r="Q9567" s="10"/>
      <c r="R9567" s="11">
        <f t="shared" si="298"/>
        <v>0</v>
      </c>
      <c r="U9567" s="11">
        <f t="shared" si="299"/>
        <v>0</v>
      </c>
      <c r="Y9567" s="11">
        <f>IF(SUM(Tableau1[[#This Row],[Other access]:[Sci-hub access]])&gt;=1,1,0)</f>
        <v>0</v>
      </c>
      <c r="Z9567" s="12">
        <f>IF(OR(Tableau1[[#This Row],[Access R1 + S1+ T1 ]]&gt;=1,Tableau1[[#This Row],[Access V1 +W1 + X1]]&gt;=1),1,0)</f>
        <v>0</v>
      </c>
      <c r="AB9567" s="10" t="str">
        <f>Tableau1[[#This Row],[DOI]]</f>
        <v>doi: 10.1136/bcr-2016-217382</v>
      </c>
      <c r="AC9567" s="13" t="str">
        <f>Tableau1[[#This Row],[Authors]]&amp;", "&amp;Tableau1[[#This Row],[Title]]&amp;" "&amp;Tableau1[[#This Row],[Journal]]&amp;". "&amp;Tableau1[[#This Row],[Year]]</f>
        <v>Chandrasekharan A, Gandhi U, Badakere A, Sangwan V., Orbital apex syndrome as a complication of herpes zoster ophthalmicus. BMJ Case Rep. 2017</v>
      </c>
    </row>
    <row r="9568" spans="1:29" x14ac:dyDescent="0.3">
      <c r="A9568">
        <v>8716</v>
      </c>
      <c r="B9568" t="s">
        <v>11363</v>
      </c>
      <c r="C9568" t="s">
        <v>21548</v>
      </c>
      <c r="D9568" t="s">
        <v>31803</v>
      </c>
      <c r="E9568" t="s">
        <v>2523</v>
      </c>
      <c r="F9568" s="10"/>
      <c r="G9568">
        <v>2017</v>
      </c>
      <c r="J9568">
        <v>0.86433172575977091</v>
      </c>
      <c r="L9568" t="s">
        <v>43052</v>
      </c>
      <c r="M9568">
        <v>27858938</v>
      </c>
      <c r="Q9568" s="10"/>
      <c r="R9568" s="11">
        <f t="shared" si="298"/>
        <v>0</v>
      </c>
      <c r="U9568" s="11">
        <f t="shared" si="299"/>
        <v>0</v>
      </c>
      <c r="Y9568" s="11">
        <f>IF(SUM(Tableau1[[#This Row],[Other access]:[Sci-hub access]])&gt;=1,1,0)</f>
        <v>0</v>
      </c>
      <c r="Z9568" s="12">
        <f>IF(OR(Tableau1[[#This Row],[Access R1 + S1+ T1 ]]&gt;=1,Tableau1[[#This Row],[Access V1 +W1 + X1]]&gt;=1),1,0)</f>
        <v>0</v>
      </c>
      <c r="AB9568" s="10" t="str">
        <f>Tableau1[[#This Row],[DOI]]</f>
        <v>doi: 10.1038/eye.2016.256</v>
      </c>
      <c r="AC9568" s="13" t="str">
        <f>Tableau1[[#This Row],[Authors]]&amp;", "&amp;Tableau1[[#This Row],[Title]]&amp;" "&amp;Tableau1[[#This Row],[Journal]]&amp;". "&amp;Tableau1[[#This Row],[Year]]</f>
        <v>Novitskaya ES, Cates CA, Bowes OM, Vivian AJ., Triptans and third nerve paresis: a case series of three patients. Eye (Lond). 2017</v>
      </c>
    </row>
    <row r="9569" spans="1:29" x14ac:dyDescent="0.3">
      <c r="A9569">
        <v>8114</v>
      </c>
      <c r="B9569" t="s">
        <v>10833</v>
      </c>
      <c r="C9569" t="s">
        <v>21021</v>
      </c>
      <c r="D9569" t="s">
        <v>31271</v>
      </c>
      <c r="E9569" t="s">
        <v>2486</v>
      </c>
      <c r="F9569" s="10"/>
      <c r="G9569">
        <v>2017</v>
      </c>
      <c r="J9569">
        <v>0.86435408637394762</v>
      </c>
      <c r="L9569" t="s">
        <v>42461</v>
      </c>
      <c r="M9569">
        <v>27996195</v>
      </c>
      <c r="Q9569" s="10"/>
      <c r="R9569" s="11">
        <f t="shared" si="298"/>
        <v>0</v>
      </c>
      <c r="U9569" s="11">
        <f t="shared" si="299"/>
        <v>0</v>
      </c>
      <c r="Y9569" s="11">
        <f>IF(SUM(Tableau1[[#This Row],[Other access]:[Sci-hub access]])&gt;=1,1,0)</f>
        <v>0</v>
      </c>
      <c r="Z9569" s="12">
        <f>IF(OR(Tableau1[[#This Row],[Access R1 + S1+ T1 ]]&gt;=1,Tableau1[[#This Row],[Access V1 +W1 + X1]]&gt;=1),1,0)</f>
        <v>0</v>
      </c>
      <c r="AB9569" s="10" t="str">
        <f>Tableau1[[#This Row],[DOI]]</f>
        <v>doi: 10.1111/aos.13321</v>
      </c>
      <c r="AC9569" s="13" t="str">
        <f>Tableau1[[#This Row],[Authors]]&amp;", "&amp;Tableau1[[#This Row],[Title]]&amp;" "&amp;Tableau1[[#This Row],[Journal]]&amp;". "&amp;Tableau1[[#This Row],[Year]]</f>
        <v>Larsen SD, Heegaard S, Toft PB., Histological and clinical evaluation of the hard palate mucous membrane graft for treatment of lower eyelid retraction. Acta Ophthalmol. 2017</v>
      </c>
    </row>
    <row r="9570" spans="1:29" x14ac:dyDescent="0.3">
      <c r="A9570">
        <v>1095</v>
      </c>
      <c r="B9570" t="s">
        <v>4357</v>
      </c>
      <c r="C9570" t="s">
        <v>14611</v>
      </c>
      <c r="D9570" t="s">
        <v>24778</v>
      </c>
      <c r="E9570" t="s">
        <v>2490</v>
      </c>
      <c r="F9570" s="10"/>
      <c r="G9570">
        <v>2017</v>
      </c>
      <c r="J9570">
        <v>0.86437999593780079</v>
      </c>
      <c r="L9570" t="s">
        <v>35583</v>
      </c>
      <c r="M9570">
        <v>29032107</v>
      </c>
      <c r="Q9570" s="10"/>
      <c r="R9570" s="11">
        <f t="shared" si="298"/>
        <v>0</v>
      </c>
      <c r="U9570" s="11">
        <f t="shared" si="299"/>
        <v>0</v>
      </c>
      <c r="Y9570" s="11">
        <f>IF(SUM(Tableau1[[#This Row],[Other access]:[Sci-hub access]])&gt;=1,1,0)</f>
        <v>0</v>
      </c>
      <c r="Z9570" s="12">
        <f>IF(OR(Tableau1[[#This Row],[Access R1 + S1+ T1 ]]&gt;=1,Tableau1[[#This Row],[Access V1 +W1 + X1]]&gt;=1),1,0)</f>
        <v>0</v>
      </c>
      <c r="AB9570" s="10" t="str">
        <f>Tableau1[[#This Row],[DOI]]</f>
        <v>doi: 10.1016/j.ajo.2017.10.002</v>
      </c>
      <c r="AC9570" s="13" t="str">
        <f>Tableau1[[#This Row],[Authors]]&amp;", "&amp;Tableau1[[#This Row],[Title]]&amp;" "&amp;Tableau1[[#This Row],[Journal]]&amp;". "&amp;Tableau1[[#This Row],[Year]]</f>
        <v>Movahedan A, Cheung AY, Eslani M, Mogilishetty G, Govil A, Holland EJ., Long-term Outcomes of Ocular Surface Stem Cell Allograft Transplantation. Am J Ophthalmol. 2017</v>
      </c>
    </row>
    <row r="9571" spans="1:29" x14ac:dyDescent="0.3">
      <c r="A9571">
        <v>6856</v>
      </c>
      <c r="B9571" t="s">
        <v>9730</v>
      </c>
      <c r="C9571" t="s">
        <v>19934</v>
      </c>
      <c r="D9571" t="s">
        <v>30164</v>
      </c>
      <c r="E9571" t="s">
        <v>2532</v>
      </c>
      <c r="F9571" s="10"/>
      <c r="G9571">
        <v>2017</v>
      </c>
      <c r="J9571">
        <v>0.86438461893859486</v>
      </c>
      <c r="L9571" t="s">
        <v>41215</v>
      </c>
      <c r="M9571">
        <v>28154953</v>
      </c>
      <c r="Q9571" s="10"/>
      <c r="R9571" s="11">
        <f t="shared" si="298"/>
        <v>0</v>
      </c>
      <c r="U9571" s="11">
        <f t="shared" si="299"/>
        <v>0</v>
      </c>
      <c r="Y9571" s="11">
        <f>IF(SUM(Tableau1[[#This Row],[Other access]:[Sci-hub access]])&gt;=1,1,0)</f>
        <v>0</v>
      </c>
      <c r="Z9571" s="12">
        <f>IF(OR(Tableau1[[#This Row],[Access R1 + S1+ T1 ]]&gt;=1,Tableau1[[#This Row],[Access V1 +W1 + X1]]&gt;=1),1,0)</f>
        <v>0</v>
      </c>
      <c r="AB9571" s="10" t="str">
        <f>Tableau1[[#This Row],[DOI]]</f>
        <v>doi: 10.1007/s10384-017-0498-9</v>
      </c>
      <c r="AC9571" s="13" t="str">
        <f>Tableau1[[#This Row],[Authors]]&amp;", "&amp;Tableau1[[#This Row],[Title]]&amp;" "&amp;Tableau1[[#This Row],[Journal]]&amp;". "&amp;Tableau1[[#This Row],[Year]]</f>
        <v>Oiwa K, Kataoka K, Maruko R, Ueno S, Ito Y, Terasaki H., Half-dose photodynamic therapy for chronic central serous chorioretinopathy evaluated by focal macular electroretinograms. Jpn J Ophthalmol. 2017</v>
      </c>
    </row>
    <row r="9572" spans="1:29" x14ac:dyDescent="0.3">
      <c r="A9572">
        <v>976</v>
      </c>
      <c r="B9572" t="s">
        <v>4238</v>
      </c>
      <c r="C9572" t="s">
        <v>14492</v>
      </c>
      <c r="D9572" t="s">
        <v>24659</v>
      </c>
      <c r="E9572" t="s">
        <v>2443</v>
      </c>
      <c r="F9572" s="10"/>
      <c r="G9572">
        <v>2017</v>
      </c>
      <c r="J9572">
        <v>0.86443725591001297</v>
      </c>
      <c r="L9572" t="s">
        <v>35464</v>
      </c>
      <c r="M9572">
        <v>29049740</v>
      </c>
      <c r="Q9572" s="10"/>
      <c r="R9572" s="11">
        <f t="shared" si="298"/>
        <v>0</v>
      </c>
      <c r="U9572" s="11">
        <f t="shared" si="299"/>
        <v>0</v>
      </c>
      <c r="Y9572" s="11">
        <f>IF(SUM(Tableau1[[#This Row],[Other access]:[Sci-hub access]])&gt;=1,1,0)</f>
        <v>0</v>
      </c>
      <c r="Z9572" s="12">
        <f>IF(OR(Tableau1[[#This Row],[Access R1 + S1+ T1 ]]&gt;=1,Tableau1[[#This Row],[Access V1 +W1 + X1]]&gt;=1),1,0)</f>
        <v>0</v>
      </c>
      <c r="AB9572" s="10" t="str">
        <f>Tableau1[[#This Row],[DOI]]</f>
        <v>doi: 10.1167/iovs.17-22272</v>
      </c>
      <c r="AC9572" s="13" t="str">
        <f>Tableau1[[#This Row],[Authors]]&amp;", "&amp;Tableau1[[#This Row],[Title]]&amp;" "&amp;Tableau1[[#This Row],[Journal]]&amp;". "&amp;Tableau1[[#This Row],[Year]]</f>
        <v>Doherty RE, Sisley K, Hammond DW, Rennie IG, Cross NA., Phenotypic Plasticity in Uveal Melanoma Is Not Restricted to a Tumor Subpopulation and Is Unrelated to Cancer Stem Cell Characteristics. Invest Ophthalmol Vis Sci. 2017</v>
      </c>
    </row>
    <row r="9573" spans="1:29" ht="28.8" x14ac:dyDescent="0.3">
      <c r="A9573">
        <v>9639</v>
      </c>
      <c r="B9573" t="s">
        <v>12192</v>
      </c>
      <c r="C9573" t="s">
        <v>22366</v>
      </c>
      <c r="D9573" t="s">
        <v>32640</v>
      </c>
      <c r="E9573" t="s">
        <v>2445</v>
      </c>
      <c r="F9573" s="10"/>
      <c r="G9573">
        <v>2017</v>
      </c>
      <c r="J9573">
        <v>0.86465445446538636</v>
      </c>
      <c r="L9573" t="s">
        <v>43910</v>
      </c>
      <c r="M9573">
        <v>27632712</v>
      </c>
      <c r="Q9573" s="10"/>
      <c r="R9573" s="11">
        <f t="shared" si="298"/>
        <v>0</v>
      </c>
      <c r="U9573" s="11">
        <f t="shared" si="299"/>
        <v>0</v>
      </c>
      <c r="Y9573" s="11">
        <f>IF(SUM(Tableau1[[#This Row],[Other access]:[Sci-hub access]])&gt;=1,1,0)</f>
        <v>0</v>
      </c>
      <c r="Z9573" s="12">
        <f>IF(OR(Tableau1[[#This Row],[Access R1 + S1+ T1 ]]&gt;=1,Tableau1[[#This Row],[Access V1 +W1 + X1]]&gt;=1),1,0)</f>
        <v>0</v>
      </c>
      <c r="AB9573" s="10" t="str">
        <f>Tableau1[[#This Row],[DOI]]</f>
        <v>doi: 10.1097/IAE.0000000000001307</v>
      </c>
      <c r="AC9573" s="13" t="str">
        <f>Tableau1[[#This Row],[Authors]]&amp;", "&amp;Tableau1[[#This Row],[Title]]&amp;" "&amp;Tableau1[[#This Row],[Journal]]&amp;". "&amp;Tableau1[[#This Row],[Year]]</f>
        <v>Khurana RN, Wykoff CC, Bansal AS, Akiyama K, Palmer JD, Chen E, Chang LK, Major JC Jr, Wu C, Wang R, Croft DE, Wong TP., THE ASSOCIATION OF EPIRETINAL MEMBRANE WITH MACULAR HOLE FORMATION AFTER RHEGMATOGENOUS RETINAL DETACHMENT REPAIR. Retina. 2017</v>
      </c>
    </row>
    <row r="9574" spans="1:29" x14ac:dyDescent="0.3">
      <c r="A9574">
        <v>6640</v>
      </c>
      <c r="B9574" t="s">
        <v>9549</v>
      </c>
      <c r="C9574" t="s">
        <v>19756</v>
      </c>
      <c r="D9574" t="s">
        <v>29982</v>
      </c>
      <c r="E9574" t="s">
        <v>2541</v>
      </c>
      <c r="F9574" s="10"/>
      <c r="G9574">
        <v>2017</v>
      </c>
      <c r="J9574">
        <v>0.86486790834413796</v>
      </c>
      <c r="L9574" t="s">
        <v>41003</v>
      </c>
      <c r="M9574">
        <v>28187081</v>
      </c>
      <c r="Q9574" s="10"/>
      <c r="R9574" s="11">
        <f t="shared" si="298"/>
        <v>0</v>
      </c>
      <c r="U9574" s="11">
        <f t="shared" si="299"/>
        <v>0</v>
      </c>
      <c r="Y9574" s="11">
        <f>IF(SUM(Tableau1[[#This Row],[Other access]:[Sci-hub access]])&gt;=1,1,0)</f>
        <v>0</v>
      </c>
      <c r="Z9574" s="12">
        <f>IF(OR(Tableau1[[#This Row],[Access R1 + S1+ T1 ]]&gt;=1,Tableau1[[#This Row],[Access V1 +W1 + X1]]&gt;=1),1,0)</f>
        <v>0</v>
      </c>
      <c r="AB9574" s="10" t="str">
        <f>Tableau1[[#This Row],[DOI]]</f>
        <v>doi: 10.1097/WNO.0000000000000474</v>
      </c>
      <c r="AC9574" s="13" t="str">
        <f>Tableau1[[#This Row],[Authors]]&amp;", "&amp;Tableau1[[#This Row],[Title]]&amp;" "&amp;Tableau1[[#This Row],[Journal]]&amp;". "&amp;Tableau1[[#This Row],[Year]]</f>
        <v>Hainline C, Rucker JC, Zagzag D, Golfinos JG, Lui YW, Liechty B, Warren FA, Balcer LJ, Galetta SL., Tumoral Presentation of Homonymous Hemianopia and Prosopagnosia in Cerebral Amyloid Angiopathy-Related Inflammation. J Neuroophthalmol. 2017</v>
      </c>
    </row>
    <row r="9575" spans="1:29" x14ac:dyDescent="0.3">
      <c r="A9575">
        <v>9838</v>
      </c>
      <c r="B9575" t="s">
        <v>2112</v>
      </c>
      <c r="C9575" t="s">
        <v>2113</v>
      </c>
      <c r="D9575" t="s">
        <v>2114</v>
      </c>
      <c r="E9575" t="s">
        <v>2984</v>
      </c>
      <c r="F9575" s="10"/>
      <c r="G9575">
        <v>2017</v>
      </c>
      <c r="J9575">
        <v>0.86498971548435577</v>
      </c>
      <c r="L9575" t="s">
        <v>44100</v>
      </c>
      <c r="M9575">
        <v>27566407</v>
      </c>
      <c r="Q9575" s="10"/>
      <c r="R9575" s="11">
        <f t="shared" si="298"/>
        <v>0</v>
      </c>
      <c r="U9575" s="11">
        <f t="shared" si="299"/>
        <v>0</v>
      </c>
      <c r="Y9575" s="11">
        <f>IF(SUM(Tableau1[[#This Row],[Other access]:[Sci-hub access]])&gt;=1,1,0)</f>
        <v>0</v>
      </c>
      <c r="Z9575" s="12">
        <f>IF(OR(Tableau1[[#This Row],[Access R1 + S1+ T1 ]]&gt;=1,Tableau1[[#This Row],[Access V1 +W1 + X1]]&gt;=1),1,0)</f>
        <v>0</v>
      </c>
      <c r="AB9575" s="10" t="str">
        <f>Tableau1[[#This Row],[DOI]]</f>
        <v>doi: 10.1016/j.clinbiochem.2016.08.014</v>
      </c>
      <c r="AC9575" s="13" t="str">
        <f>Tableau1[[#This Row],[Authors]]&amp;", "&amp;Tableau1[[#This Row],[Title]]&amp;" "&amp;Tableau1[[#This Row],[Journal]]&amp;". "&amp;Tableau1[[#This Row],[Year]]</f>
        <v>Meng S, Zhang W, Guan LJ, Muhali FS, Zhou JZ, Song RH, Xu J, Zhang JA., Proteomic analysis reveals aberrant expression of CALR and HSPA5 in thyroid tissues of Graves' disease. Clin Biochem. 2017</v>
      </c>
    </row>
    <row r="9576" spans="1:29" x14ac:dyDescent="0.3">
      <c r="A9576">
        <v>9695</v>
      </c>
      <c r="B9576" t="s">
        <v>12245</v>
      </c>
      <c r="C9576" t="s">
        <v>22419</v>
      </c>
      <c r="D9576" t="s">
        <v>32693</v>
      </c>
      <c r="E9576" t="s">
        <v>2445</v>
      </c>
      <c r="F9576" s="10"/>
      <c r="G9576">
        <v>2017</v>
      </c>
      <c r="J9576">
        <v>0.86501774494569239</v>
      </c>
      <c r="L9576" t="s">
        <v>43960</v>
      </c>
      <c r="M9576">
        <v>27617539</v>
      </c>
      <c r="Q9576" s="10"/>
      <c r="R9576" s="11">
        <f t="shared" si="298"/>
        <v>0</v>
      </c>
      <c r="U9576" s="11">
        <f t="shared" si="299"/>
        <v>0</v>
      </c>
      <c r="Y9576" s="11">
        <f>IF(SUM(Tableau1[[#This Row],[Other access]:[Sci-hub access]])&gt;=1,1,0)</f>
        <v>0</v>
      </c>
      <c r="Z9576" s="12">
        <f>IF(OR(Tableau1[[#This Row],[Access R1 + S1+ T1 ]]&gt;=1,Tableau1[[#This Row],[Access V1 +W1 + X1]]&gt;=1),1,0)</f>
        <v>0</v>
      </c>
      <c r="AB9576" s="10" t="str">
        <f>Tableau1[[#This Row],[DOI]]</f>
        <v>doi: 10.1097/IAE.0000000000001284</v>
      </c>
      <c r="AC9576" s="13" t="str">
        <f>Tableau1[[#This Row],[Authors]]&amp;", "&amp;Tableau1[[#This Row],[Title]]&amp;" "&amp;Tableau1[[#This Row],[Journal]]&amp;". "&amp;Tableau1[[#This Row],[Year]]</f>
        <v>Baek J, Lee JH, Lee WK., CLINICAL RELEVANCE OF AQUEOUS VASCULAR ENDOTHELIAL GROWTH FACTOR LEVELS IN POLYPOIDAL CHOROIDAL VASCULOPATHY. Retina. 2017</v>
      </c>
    </row>
    <row r="9577" spans="1:29" x14ac:dyDescent="0.3">
      <c r="A9577">
        <v>10889</v>
      </c>
      <c r="B9577" t="s">
        <v>13330</v>
      </c>
      <c r="C9577" t="s">
        <v>23492</v>
      </c>
      <c r="D9577" t="s">
        <v>33784</v>
      </c>
      <c r="E9577" t="s">
        <v>2495</v>
      </c>
      <c r="F9577" s="10"/>
      <c r="G9577">
        <v>2017</v>
      </c>
      <c r="J9577">
        <v>0.8650354265665533</v>
      </c>
      <c r="L9577" t="s">
        <v>45133</v>
      </c>
      <c r="M9577">
        <v>26889821</v>
      </c>
      <c r="Q9577" s="10"/>
      <c r="R9577" s="11">
        <f t="shared" si="298"/>
        <v>0</v>
      </c>
      <c r="U9577" s="11">
        <f t="shared" si="299"/>
        <v>0</v>
      </c>
      <c r="Y9577" s="11">
        <f>IF(SUM(Tableau1[[#This Row],[Other access]:[Sci-hub access]])&gt;=1,1,0)</f>
        <v>0</v>
      </c>
      <c r="Z9577" s="12">
        <f>IF(OR(Tableau1[[#This Row],[Access R1 + S1+ T1 ]]&gt;=1,Tableau1[[#This Row],[Access V1 +W1 + X1]]&gt;=1),1,0)</f>
        <v>0</v>
      </c>
      <c r="AB9577" s="10" t="str">
        <f>Tableau1[[#This Row],[DOI]]</f>
        <v>doi: 10.1097/OPX.0000000000000825</v>
      </c>
      <c r="AC9577" s="13" t="str">
        <f>Tableau1[[#This Row],[Authors]]&amp;", "&amp;Tableau1[[#This Row],[Title]]&amp;" "&amp;Tableau1[[#This Row],[Journal]]&amp;". "&amp;Tableau1[[#This Row],[Year]]</f>
        <v>Capó-Aponte JE, Jorgensen-Wagers KL, Sosa JA, Walsh DV, Goodrich GL, Temme LA, Riggs DW., Visual Dysfunctions at Different Stages after Blast and Non-blast Mild Traumatic Brain Injury. Optom Vis Sci. 2017</v>
      </c>
    </row>
    <row r="9578" spans="1:29" x14ac:dyDescent="0.3">
      <c r="A9578">
        <v>5625</v>
      </c>
      <c r="B9578" t="s">
        <v>8657</v>
      </c>
      <c r="C9578" t="s">
        <v>18877</v>
      </c>
      <c r="D9578" t="s">
        <v>29087</v>
      </c>
      <c r="E9578" t="s">
        <v>2494</v>
      </c>
      <c r="F9578" s="10"/>
      <c r="G9578">
        <v>2017</v>
      </c>
      <c r="J9578">
        <v>0.86509997375861769</v>
      </c>
      <c r="L9578" t="s">
        <v>40012</v>
      </c>
      <c r="M9578">
        <v>28303580</v>
      </c>
      <c r="Q9578" s="10"/>
      <c r="R9578" s="11">
        <f t="shared" si="298"/>
        <v>0</v>
      </c>
      <c r="U9578" s="11">
        <f t="shared" si="299"/>
        <v>0</v>
      </c>
      <c r="Y9578" s="11">
        <f>IF(SUM(Tableau1[[#This Row],[Other access]:[Sci-hub access]])&gt;=1,1,0)</f>
        <v>0</v>
      </c>
      <c r="Z9578" s="12">
        <f>IF(OR(Tableau1[[#This Row],[Access R1 + S1+ T1 ]]&gt;=1,Tableau1[[#This Row],[Access V1 +W1 + X1]]&gt;=1),1,0)</f>
        <v>0</v>
      </c>
      <c r="AB9578" s="10" t="str">
        <f>Tableau1[[#This Row],[DOI]]</f>
        <v>doi: 10.1111/opo.12369</v>
      </c>
      <c r="AC9578" s="13" t="str">
        <f>Tableau1[[#This Row],[Authors]]&amp;", "&amp;Tableau1[[#This Row],[Title]]&amp;" "&amp;Tableau1[[#This Row],[Journal]]&amp;". "&amp;Tableau1[[#This Row],[Year]]</f>
        <v>Rozema JJ, Rodriguez P, Ruiz Hidalgo I, Navarro R, Tassignon MJ, Koppen C., SyntEyes KTC: higher order statistical eye model for developing keratoconus. Ophthalmic Physiol Opt. 2017</v>
      </c>
    </row>
    <row r="9579" spans="1:29" x14ac:dyDescent="0.3">
      <c r="A9579">
        <v>1931</v>
      </c>
      <c r="B9579" t="s">
        <v>5173</v>
      </c>
      <c r="C9579" t="s">
        <v>15419</v>
      </c>
      <c r="D9579" t="s">
        <v>25595</v>
      </c>
      <c r="E9579" t="s">
        <v>2447</v>
      </c>
      <c r="F9579" s="10"/>
      <c r="G9579">
        <v>2017</v>
      </c>
      <c r="J9579">
        <v>0.86511419097763342</v>
      </c>
      <c r="L9579" t="s">
        <v>36402</v>
      </c>
      <c r="M9579">
        <v>28846550</v>
      </c>
      <c r="Q9579" s="10"/>
      <c r="R9579" s="11">
        <f t="shared" si="298"/>
        <v>0</v>
      </c>
      <c r="U9579" s="11">
        <f t="shared" si="299"/>
        <v>0</v>
      </c>
      <c r="Y9579" s="11">
        <f>IF(SUM(Tableau1[[#This Row],[Other access]:[Sci-hub access]])&gt;=1,1,0)</f>
        <v>0</v>
      </c>
      <c r="Z9579" s="12">
        <f>IF(OR(Tableau1[[#This Row],[Access R1 + S1+ T1 ]]&gt;=1,Tableau1[[#This Row],[Access V1 +W1 + X1]]&gt;=1),1,0)</f>
        <v>0</v>
      </c>
      <c r="AB9579" s="10" t="str">
        <f>Tableau1[[#This Row],[DOI]]</f>
        <v>doi: 10.1097/IOP.0000000000000944</v>
      </c>
      <c r="AC9579" s="13" t="str">
        <f>Tableau1[[#This Row],[Authors]]&amp;", "&amp;Tableau1[[#This Row],[Title]]&amp;" "&amp;Tableau1[[#This Row],[Journal]]&amp;". "&amp;Tableau1[[#This Row],[Year]]</f>
        <v>Jordan DR, Stoica B, Dutton JJ., Localizing the Lost Rectus Muscle Using the Connective Tissue Framework: Revisiting the Tunnel Technique. Ophthal Plast Reconstr Surg. 2017</v>
      </c>
    </row>
    <row r="9580" spans="1:29" ht="28.8" x14ac:dyDescent="0.3">
      <c r="A9580">
        <v>9186</v>
      </c>
      <c r="B9580" t="s">
        <v>11779</v>
      </c>
      <c r="C9580" t="s">
        <v>21954</v>
      </c>
      <c r="D9580" t="s">
        <v>32220</v>
      </c>
      <c r="E9580" t="s">
        <v>2445</v>
      </c>
      <c r="F9580" s="10"/>
      <c r="G9580">
        <v>2017</v>
      </c>
      <c r="J9580">
        <v>0.86520927032848116</v>
      </c>
      <c r="L9580" t="s">
        <v>43502</v>
      </c>
      <c r="M9580">
        <v>27768640</v>
      </c>
      <c r="Q9580" s="10"/>
      <c r="R9580" s="11">
        <f t="shared" si="298"/>
        <v>0</v>
      </c>
      <c r="U9580" s="11">
        <f t="shared" si="299"/>
        <v>0</v>
      </c>
      <c r="Y9580" s="11">
        <f>IF(SUM(Tableau1[[#This Row],[Other access]:[Sci-hub access]])&gt;=1,1,0)</f>
        <v>0</v>
      </c>
      <c r="Z9580" s="12">
        <f>IF(OR(Tableau1[[#This Row],[Access R1 + S1+ T1 ]]&gt;=1,Tableau1[[#This Row],[Access V1 +W1 + X1]]&gt;=1),1,0)</f>
        <v>0</v>
      </c>
      <c r="AB9580" s="10" t="str">
        <f>Tableau1[[#This Row],[DOI]]</f>
        <v>doi: 10.1097/IAE.0000000000001366</v>
      </c>
      <c r="AC9580" s="13" t="str">
        <f>Tableau1[[#This Row],[Authors]]&amp;", "&amp;Tableau1[[#This Row],[Title]]&amp;" "&amp;Tableau1[[#This Row],[Journal]]&amp;". "&amp;Tableau1[[#This Row],[Year]]</f>
        <v>Barikian A, Salti H, Safar A, Mahfoud ZR, Bashshur ZF., INTRAVITREAL DEXAMETHASONE IMPLANT AS ADJUVANT TREATMENT FOR BEVACIZUMAB- AND RANIBIZUMAB-RESISTANT NEOVASCULAR AGE-RELATED MACULAR DEGENERATION: A Prospective Pilot Study. Retina. 2017</v>
      </c>
    </row>
    <row r="9581" spans="1:29" x14ac:dyDescent="0.3">
      <c r="A9581">
        <v>3545</v>
      </c>
      <c r="B9581" t="s">
        <v>6718</v>
      </c>
      <c r="C9581" t="s">
        <v>16960</v>
      </c>
      <c r="D9581" t="s">
        <v>27142</v>
      </c>
      <c r="E9581" t="s">
        <v>2511</v>
      </c>
      <c r="F9581" s="10"/>
      <c r="G9581">
        <v>2017</v>
      </c>
      <c r="J9581">
        <v>0.86527734302385084</v>
      </c>
      <c r="L9581" t="s">
        <v>37992</v>
      </c>
      <c r="M9581">
        <v>28573987</v>
      </c>
      <c r="Q9581" s="10"/>
      <c r="R9581" s="11">
        <f t="shared" si="298"/>
        <v>0</v>
      </c>
      <c r="U9581" s="11">
        <f t="shared" si="299"/>
        <v>0</v>
      </c>
      <c r="Y9581" s="11">
        <f>IF(SUM(Tableau1[[#This Row],[Other access]:[Sci-hub access]])&gt;=1,1,0)</f>
        <v>0</v>
      </c>
      <c r="Z9581" s="12">
        <f>IF(OR(Tableau1[[#This Row],[Access R1 + S1+ T1 ]]&gt;=1,Tableau1[[#This Row],[Access V1 +W1 + X1]]&gt;=1),1,0)</f>
        <v>0</v>
      </c>
      <c r="AB9581" s="10" t="str">
        <f>Tableau1[[#This Row],[DOI]]</f>
        <v>doi: 10.4103/ijo.IJO_330_17</v>
      </c>
      <c r="AC9581" s="13" t="str">
        <f>Tableau1[[#This Row],[Authors]]&amp;", "&amp;Tableau1[[#This Row],[Title]]&amp;" "&amp;Tableau1[[#This Row],[Journal]]&amp;". "&amp;Tableau1[[#This Row],[Year]]</f>
        <v>Maram J, Srinivas S, Sadda SR., Evaluating ocular blood flow. Indian J Ophthalmol. 2017</v>
      </c>
    </row>
    <row r="9582" spans="1:29" x14ac:dyDescent="0.3">
      <c r="A9582">
        <v>5727</v>
      </c>
      <c r="B9582" t="s">
        <v>676</v>
      </c>
      <c r="C9582" t="s">
        <v>677</v>
      </c>
      <c r="D9582" t="s">
        <v>678</v>
      </c>
      <c r="E9582" t="s">
        <v>2987</v>
      </c>
      <c r="F9582" s="10"/>
      <c r="G9582">
        <v>2017</v>
      </c>
      <c r="J9582">
        <v>0.8653658706453089</v>
      </c>
      <c r="L9582" t="s">
        <v>40110</v>
      </c>
      <c r="M9582">
        <v>28292692</v>
      </c>
      <c r="Q9582" s="10"/>
      <c r="R9582" s="11">
        <f t="shared" si="298"/>
        <v>0</v>
      </c>
      <c r="U9582" s="11">
        <f t="shared" si="299"/>
        <v>0</v>
      </c>
      <c r="Y9582" s="11">
        <f>IF(SUM(Tableau1[[#This Row],[Other access]:[Sci-hub access]])&gt;=1,1,0)</f>
        <v>0</v>
      </c>
      <c r="Z9582" s="12">
        <f>IF(OR(Tableau1[[#This Row],[Access R1 + S1+ T1 ]]&gt;=1,Tableau1[[#This Row],[Access V1 +W1 + X1]]&gt;=1),1,0)</f>
        <v>0</v>
      </c>
      <c r="AB9582" s="10" t="str">
        <f>Tableau1[[#This Row],[DOI]]</f>
        <v>doi: 10.1016/j.ejogrb.2017.02.029</v>
      </c>
      <c r="AC9582" s="13" t="str">
        <f>Tableau1[[#This Row],[Authors]]&amp;", "&amp;Tableau1[[#This Row],[Title]]&amp;" "&amp;Tableau1[[#This Row],[Journal]]&amp;". "&amp;Tableau1[[#This Row],[Year]]</f>
        <v>Maier M, Brückmann A, Schleußner E, Schlembach D., Using critical flicker frequency in the evaluation of visual impairment in preeclamptic women. Eur J Obstet Gynecol Reprod Biol. 2017</v>
      </c>
    </row>
    <row r="9583" spans="1:29" x14ac:dyDescent="0.3">
      <c r="A9583">
        <v>7256</v>
      </c>
      <c r="B9583" t="s">
        <v>10083</v>
      </c>
      <c r="C9583" t="s">
        <v>20285</v>
      </c>
      <c r="D9583" t="s">
        <v>30517</v>
      </c>
      <c r="E9583" t="s">
        <v>34363</v>
      </c>
      <c r="F9583" s="10"/>
      <c r="G9583">
        <v>2017</v>
      </c>
      <c r="J9583">
        <v>0.86539782002812438</v>
      </c>
      <c r="L9583" t="s">
        <v>41612</v>
      </c>
      <c r="M9583">
        <v>28113103</v>
      </c>
      <c r="Q9583" s="10"/>
      <c r="R9583" s="11">
        <f t="shared" si="298"/>
        <v>0</v>
      </c>
      <c r="U9583" s="11">
        <f t="shared" si="299"/>
        <v>0</v>
      </c>
      <c r="Y9583" s="11">
        <f>IF(SUM(Tableau1[[#This Row],[Other access]:[Sci-hub access]])&gt;=1,1,0)</f>
        <v>0</v>
      </c>
      <c r="Z9583" s="12">
        <f>IF(OR(Tableau1[[#This Row],[Access R1 + S1+ T1 ]]&gt;=1,Tableau1[[#This Row],[Access V1 +W1 + X1]]&gt;=1),1,0)</f>
        <v>0</v>
      </c>
      <c r="AB9583" s="10" t="str">
        <f>Tableau1[[#This Row],[DOI]]</f>
        <v>doi: 10.1016/j.jnutbio.2016.12.014</v>
      </c>
      <c r="AC9583" s="13" t="str">
        <f>Tableau1[[#This Row],[Authors]]&amp;", "&amp;Tableau1[[#This Row],[Title]]&amp;" "&amp;Tableau1[[#This Row],[Journal]]&amp;". "&amp;Tableau1[[#This Row],[Year]]</f>
        <v>Hytti M, Szabó D, Piippo N, Korhonen E, Honkakoski P, Kaarniranta K, Petrovski G, Kauppinen A., Two dietary polyphenols, fisetin and luteolin, reduce inflammation but augment DNA damage-induced toxicity in human RPE cells. J Nutr Biochem. 2017</v>
      </c>
    </row>
    <row r="9584" spans="1:29" x14ac:dyDescent="0.3">
      <c r="A9584">
        <v>7789</v>
      </c>
      <c r="B9584" t="s">
        <v>10554</v>
      </c>
      <c r="C9584" t="s">
        <v>20750</v>
      </c>
      <c r="D9584" t="s">
        <v>30991</v>
      </c>
      <c r="E9584" t="s">
        <v>2451</v>
      </c>
      <c r="F9584" s="10"/>
      <c r="G9584">
        <v>2017</v>
      </c>
      <c r="J9584">
        <v>0.86540459823554527</v>
      </c>
      <c r="L9584" t="s">
        <v>42140</v>
      </c>
      <c r="M9584">
        <v>28056067</v>
      </c>
      <c r="Q9584" s="10"/>
      <c r="R9584" s="11">
        <f t="shared" si="298"/>
        <v>0</v>
      </c>
      <c r="U9584" s="11">
        <f t="shared" si="299"/>
        <v>0</v>
      </c>
      <c r="Y9584" s="11">
        <f>IF(SUM(Tableau1[[#This Row],[Other access]:[Sci-hub access]])&gt;=1,1,0)</f>
        <v>0</v>
      </c>
      <c r="Z9584" s="12">
        <f>IF(OR(Tableau1[[#This Row],[Access R1 + S1+ T1 ]]&gt;=1,Tableau1[[#This Row],[Access V1 +W1 + X1]]&gt;=1),1,0)</f>
        <v>0</v>
      </c>
      <c r="AB9584" s="10" t="str">
        <f>Tableau1[[#This Row],[DOI]]</f>
        <v>doi: 10.1371/journal.pone.0169603</v>
      </c>
      <c r="AC9584" s="13" t="str">
        <f>Tableau1[[#This Row],[Authors]]&amp;", "&amp;Tableau1[[#This Row],[Title]]&amp;" "&amp;Tableau1[[#This Row],[Journal]]&amp;". "&amp;Tableau1[[#This Row],[Year]]</f>
        <v>Chen KJ, Chen YP, Chao AN, Wang NK, Wu WC, Lai CC, Chen TL., Prevention of Evisceration or Enucleation in Endogenous Bacterial Panophthalmitis with No Light Perception and Scleral Abscess. PLoS One. 2017</v>
      </c>
    </row>
    <row r="9585" spans="1:29" ht="28.8" x14ac:dyDescent="0.3">
      <c r="A9585">
        <v>8282</v>
      </c>
      <c r="B9585" t="s">
        <v>10984</v>
      </c>
      <c r="C9585" t="s">
        <v>21171</v>
      </c>
      <c r="D9585" t="s">
        <v>31422</v>
      </c>
      <c r="E9585" t="s">
        <v>2447</v>
      </c>
      <c r="F9585" s="10"/>
      <c r="G9585">
        <v>2017</v>
      </c>
      <c r="J9585">
        <v>0.86549575950038793</v>
      </c>
      <c r="L9585" t="s">
        <v>42626</v>
      </c>
      <c r="M9585">
        <v>27941470</v>
      </c>
      <c r="Q9585" s="10"/>
      <c r="R9585" s="11">
        <f t="shared" si="298"/>
        <v>0</v>
      </c>
      <c r="U9585" s="11">
        <f t="shared" si="299"/>
        <v>0</v>
      </c>
      <c r="Y9585" s="11">
        <f>IF(SUM(Tableau1[[#This Row],[Other access]:[Sci-hub access]])&gt;=1,1,0)</f>
        <v>0</v>
      </c>
      <c r="Z9585" s="12">
        <f>IF(OR(Tableau1[[#This Row],[Access R1 + S1+ T1 ]]&gt;=1,Tableau1[[#This Row],[Access V1 +W1 + X1]]&gt;=1),1,0)</f>
        <v>0</v>
      </c>
      <c r="AB9585" s="10" t="str">
        <f>Tableau1[[#This Row],[DOI]]</f>
        <v>doi: 10.1097/IOP.0000000000000818</v>
      </c>
      <c r="AC9585" s="13" t="str">
        <f>Tableau1[[#This Row],[Authors]]&amp;", "&amp;Tableau1[[#This Row],[Title]]&amp;" "&amp;Tableau1[[#This Row],[Journal]]&amp;". "&amp;Tableau1[[#This Row],[Year]]</f>
        <v>Gushchin AG, Crum AV, Limbu BB, Quigley EP 3rd, Seward MS, Tabin GC., Simbu Ptosis: An Outreach Approach to Myogenic Ptosis in Eastern Highlands of Papua New Guinea-Experience and Results From a High-Volume Oculoplastic Surgical Camp. Ophthal Plast Reconstr Surg. 2017</v>
      </c>
    </row>
    <row r="9586" spans="1:29" x14ac:dyDescent="0.3">
      <c r="A9586">
        <v>736</v>
      </c>
      <c r="B9586" t="s">
        <v>3999</v>
      </c>
      <c r="C9586" t="s">
        <v>14254</v>
      </c>
      <c r="D9586" t="s">
        <v>24419</v>
      </c>
      <c r="E9586" t="s">
        <v>2553</v>
      </c>
      <c r="F9586" s="10"/>
      <c r="G9586">
        <v>2017</v>
      </c>
      <c r="J9586">
        <v>0.86573274229401231</v>
      </c>
      <c r="L9586" t="s">
        <v>35229</v>
      </c>
      <c r="M9586">
        <v>29126538</v>
      </c>
      <c r="Q9586" s="10"/>
      <c r="R9586" s="11">
        <f t="shared" si="298"/>
        <v>0</v>
      </c>
      <c r="U9586" s="11">
        <f t="shared" si="299"/>
        <v>0</v>
      </c>
      <c r="Y9586" s="11">
        <f>IF(SUM(Tableau1[[#This Row],[Other access]:[Sci-hub access]])&gt;=1,1,0)</f>
        <v>0</v>
      </c>
      <c r="Z9586" s="12">
        <f>IF(OR(Tableau1[[#This Row],[Access R1 + S1+ T1 ]]&gt;=1,Tableau1[[#This Row],[Access V1 +W1 + X1]]&gt;=1),1,0)</f>
        <v>0</v>
      </c>
      <c r="AB9586" s="10" t="str">
        <f>Tableau1[[#This Row],[DOI]]</f>
        <v>doi: 10.1016/j.chest.2017.07.015</v>
      </c>
      <c r="AC9586" s="13" t="str">
        <f>Tableau1[[#This Row],[Authors]]&amp;", "&amp;Tableau1[[#This Row],[Title]]&amp;" "&amp;Tableau1[[#This Row],[Journal]]&amp;". "&amp;Tableau1[[#This Row],[Year]]</f>
        <v>Bennji SM, du Preez L, Griffith-Richards S, Smit DP, Rigby J, Koegelenberg CFN, Irusen EM, Allwood BW., Recurrent Pulmonary Aneurysms: Hughes-Stovin Syndrome on the Spectrum of Behçet Disease. Chest. 2017</v>
      </c>
    </row>
    <row r="9587" spans="1:29" x14ac:dyDescent="0.3">
      <c r="A9587">
        <v>9117</v>
      </c>
      <c r="B9587" t="s">
        <v>11719</v>
      </c>
      <c r="C9587" t="s">
        <v>21894</v>
      </c>
      <c r="D9587" t="s">
        <v>32160</v>
      </c>
      <c r="E9587" t="s">
        <v>2469</v>
      </c>
      <c r="F9587" s="10"/>
      <c r="G9587">
        <v>2017</v>
      </c>
      <c r="J9587">
        <v>0.8659008048364073</v>
      </c>
      <c r="L9587" t="s">
        <v>43435</v>
      </c>
      <c r="M9587">
        <v>27780399</v>
      </c>
      <c r="Q9587" s="10"/>
      <c r="R9587" s="11">
        <f t="shared" si="298"/>
        <v>0</v>
      </c>
      <c r="U9587" s="11">
        <f t="shared" si="299"/>
        <v>0</v>
      </c>
      <c r="Y9587" s="11">
        <f>IF(SUM(Tableau1[[#This Row],[Other access]:[Sci-hub access]])&gt;=1,1,0)</f>
        <v>0</v>
      </c>
      <c r="Z9587" s="12">
        <f>IF(OR(Tableau1[[#This Row],[Access R1 + S1+ T1 ]]&gt;=1,Tableau1[[#This Row],[Access V1 +W1 + X1]]&gt;=1),1,0)</f>
        <v>0</v>
      </c>
      <c r="AB9587" s="10" t="str">
        <f>Tableau1[[#This Row],[DOI]]</f>
        <v>doi: 10.1080/08820538.2016.1228417</v>
      </c>
      <c r="AC9587" s="13" t="str">
        <f>Tableau1[[#This Row],[Authors]]&amp;", "&amp;Tableau1[[#This Row],[Title]]&amp;" "&amp;Tableau1[[#This Row],[Journal]]&amp;". "&amp;Tableau1[[#This Row],[Year]]</f>
        <v>Vodopivec I, Cestari DM, Rizzo JF 3rd., Management of Transient Monocular Vision Loss and Retinal Artery Occlusions. Semin Ophthalmol. 2017</v>
      </c>
    </row>
    <row r="9588" spans="1:29" x14ac:dyDescent="0.3">
      <c r="A9588">
        <v>7790</v>
      </c>
      <c r="B9588" t="s">
        <v>10555</v>
      </c>
      <c r="C9588" t="s">
        <v>20751</v>
      </c>
      <c r="D9588" t="s">
        <v>30992</v>
      </c>
      <c r="E9588" t="s">
        <v>2451</v>
      </c>
      <c r="F9588" s="10"/>
      <c r="G9588">
        <v>2017</v>
      </c>
      <c r="J9588">
        <v>0.86598950226718852</v>
      </c>
      <c r="L9588" t="s">
        <v>42141</v>
      </c>
      <c r="M9588">
        <v>28056057</v>
      </c>
      <c r="Q9588" s="10"/>
      <c r="R9588" s="11">
        <f t="shared" si="298"/>
        <v>0</v>
      </c>
      <c r="U9588" s="11">
        <f t="shared" si="299"/>
        <v>0</v>
      </c>
      <c r="Y9588" s="11">
        <f>IF(SUM(Tableau1[[#This Row],[Other access]:[Sci-hub access]])&gt;=1,1,0)</f>
        <v>0</v>
      </c>
      <c r="Z9588" s="12">
        <f>IF(OR(Tableau1[[#This Row],[Access R1 + S1+ T1 ]]&gt;=1,Tableau1[[#This Row],[Access V1 +W1 + X1]]&gt;=1),1,0)</f>
        <v>0</v>
      </c>
      <c r="AB9588" s="10" t="str">
        <f>Tableau1[[#This Row],[DOI]]</f>
        <v>doi: 10.1371/journal.pone.0169395</v>
      </c>
      <c r="AC9588" s="13" t="str">
        <f>Tableau1[[#This Row],[Authors]]&amp;", "&amp;Tableau1[[#This Row],[Title]]&amp;" "&amp;Tableau1[[#This Row],[Journal]]&amp;". "&amp;Tableau1[[#This Row],[Year]]</f>
        <v>Zhong Y, Guo X, Xiao H, Luo J, Zuo C, Huang X, Huang J, Mi L, Zhang Q, Liu X., Flat Anterior Chamber after Trabeculectomy in Secondary Angle-Closure Glaucoma with BEST1 Gene Mutation: Case Series. PLoS One. 2017</v>
      </c>
    </row>
    <row r="9589" spans="1:29" x14ac:dyDescent="0.3">
      <c r="A9589">
        <v>2496</v>
      </c>
      <c r="B9589" t="s">
        <v>5718</v>
      </c>
      <c r="C9589" t="s">
        <v>15964</v>
      </c>
      <c r="D9589" t="s">
        <v>26141</v>
      </c>
      <c r="E9589" t="s">
        <v>2445</v>
      </c>
      <c r="F9589" s="10"/>
      <c r="G9589">
        <v>2017</v>
      </c>
      <c r="J9589">
        <v>0.86603881738877031</v>
      </c>
      <c r="L9589" t="s">
        <v>36960</v>
      </c>
      <c r="M9589">
        <v>28737534</v>
      </c>
      <c r="Q9589" s="10"/>
      <c r="R9589" s="11">
        <f t="shared" si="298"/>
        <v>0</v>
      </c>
      <c r="U9589" s="11">
        <f t="shared" si="299"/>
        <v>0</v>
      </c>
      <c r="Y9589" s="11">
        <f>IF(SUM(Tableau1[[#This Row],[Other access]:[Sci-hub access]])&gt;=1,1,0)</f>
        <v>0</v>
      </c>
      <c r="Z9589" s="12">
        <f>IF(OR(Tableau1[[#This Row],[Access R1 + S1+ T1 ]]&gt;=1,Tableau1[[#This Row],[Access V1 +W1 + X1]]&gt;=1),1,0)</f>
        <v>0</v>
      </c>
      <c r="AB9589" s="10" t="str">
        <f>Tableau1[[#This Row],[DOI]]</f>
        <v>doi: 10.1097/IAE.0000000000001784</v>
      </c>
      <c r="AC9589" s="13" t="str">
        <f>Tableau1[[#This Row],[Authors]]&amp;", "&amp;Tableau1[[#This Row],[Title]]&amp;" "&amp;Tableau1[[#This Row],[Journal]]&amp;". "&amp;Tableau1[[#This Row],[Year]]</f>
        <v>Garrity ST, Paques M, Gaudric A, Freund KB, Sarraf D., Considerations in the Understanding of Venous Outflow in the Retinal Capillary Plexus. Retina. 2017</v>
      </c>
    </row>
    <row r="9590" spans="1:29" x14ac:dyDescent="0.3">
      <c r="A9590">
        <v>2139</v>
      </c>
      <c r="B9590" t="s">
        <v>5374</v>
      </c>
      <c r="C9590" t="s">
        <v>15619</v>
      </c>
      <c r="D9590" t="s">
        <v>25796</v>
      </c>
      <c r="E9590" t="s">
        <v>2597</v>
      </c>
      <c r="F9590" s="10"/>
      <c r="G9590">
        <v>2017</v>
      </c>
      <c r="J9590">
        <v>0.86623331357054811</v>
      </c>
      <c r="L9590" t="s">
        <v>36610</v>
      </c>
      <c r="M9590">
        <v>28812909</v>
      </c>
      <c r="Q9590" s="10"/>
      <c r="R9590" s="11">
        <f t="shared" si="298"/>
        <v>0</v>
      </c>
      <c r="U9590" s="11">
        <f t="shared" si="299"/>
        <v>0</v>
      </c>
      <c r="Y9590" s="11">
        <f>IF(SUM(Tableau1[[#This Row],[Other access]:[Sci-hub access]])&gt;=1,1,0)</f>
        <v>0</v>
      </c>
      <c r="Z9590" s="12">
        <f>IF(OR(Tableau1[[#This Row],[Access R1 + S1+ T1 ]]&gt;=1,Tableau1[[#This Row],[Access V1 +W1 + X1]]&gt;=1),1,0)</f>
        <v>0</v>
      </c>
      <c r="AB9590" s="10" t="str">
        <f>Tableau1[[#This Row],[DOI]]</f>
        <v>doi: 10.1080/01676830.2017.1337178</v>
      </c>
      <c r="AC9590" s="13" t="str">
        <f>Tableau1[[#This Row],[Authors]]&amp;", "&amp;Tableau1[[#This Row],[Title]]&amp;" "&amp;Tableau1[[#This Row],[Journal]]&amp;". "&amp;Tableau1[[#This Row],[Year]]</f>
        <v>Siemerink MJ, Freling NJM, Saeed P., Chronic orbital inflammatory disease and optic neuropathy associated with long-term intranasal cocaine abuse: 2 cases and literature review. Orbit. 2017</v>
      </c>
    </row>
    <row r="9591" spans="1:29" ht="28.8" x14ac:dyDescent="0.3">
      <c r="A9591">
        <v>6830</v>
      </c>
      <c r="B9591" t="s">
        <v>9708</v>
      </c>
      <c r="C9591" t="s">
        <v>19912</v>
      </c>
      <c r="D9591" t="s">
        <v>30142</v>
      </c>
      <c r="E9591" t="s">
        <v>34284</v>
      </c>
      <c r="F9591" s="10"/>
      <c r="G9591">
        <v>2017</v>
      </c>
      <c r="J9591">
        <v>0.86625737904368283</v>
      </c>
      <c r="L9591" t="s">
        <v>41190</v>
      </c>
      <c r="M9591">
        <v>28159359</v>
      </c>
      <c r="Q9591" s="10"/>
      <c r="R9591" s="11">
        <f t="shared" si="298"/>
        <v>0</v>
      </c>
      <c r="U9591" s="11">
        <f t="shared" si="299"/>
        <v>0</v>
      </c>
      <c r="Y9591" s="11">
        <f>IF(SUM(Tableau1[[#This Row],[Other access]:[Sci-hub access]])&gt;=1,1,0)</f>
        <v>0</v>
      </c>
      <c r="Z9591" s="12">
        <f>IF(OR(Tableau1[[#This Row],[Access R1 + S1+ T1 ]]&gt;=1,Tableau1[[#This Row],[Access V1 +W1 + X1]]&gt;=1),1,0)</f>
        <v>0</v>
      </c>
      <c r="AB9591" s="10" t="str">
        <f>Tableau1[[#This Row],[DOI]]</f>
        <v>doi: 10.1016/j.ijcard.2017.01.097</v>
      </c>
      <c r="AC9591" s="13" t="str">
        <f>Tableau1[[#This Row],[Authors]]&amp;", "&amp;Tableau1[[#This Row],[Title]]&amp;" "&amp;Tableau1[[#This Row],[Journal]]&amp;". "&amp;Tableau1[[#This Row],[Year]]</f>
        <v>Zhao J, Wang Q, Liu Y, Tian Z, Guo X, Wang H, Lai J, Huang C, Yang X, Li M, Zeng X., Clinical characteristics and survival of pulmonary arterial hypertension associated with three major connective tissue diseases: A cohort study in China. Int J Cardiol. 2017</v>
      </c>
    </row>
    <row r="9592" spans="1:29" ht="28.8" x14ac:dyDescent="0.3">
      <c r="A9592">
        <v>8639</v>
      </c>
      <c r="B9592" t="s">
        <v>11300</v>
      </c>
      <c r="C9592" t="s">
        <v>21484</v>
      </c>
      <c r="D9592" t="s">
        <v>31739</v>
      </c>
      <c r="E9592" t="s">
        <v>2486</v>
      </c>
      <c r="F9592" s="10"/>
      <c r="G9592">
        <v>2017</v>
      </c>
      <c r="J9592">
        <v>0.86636194626239227</v>
      </c>
      <c r="L9592" t="s">
        <v>42975</v>
      </c>
      <c r="M9592">
        <v>27874246</v>
      </c>
      <c r="Q9592" s="10"/>
      <c r="R9592" s="11">
        <f t="shared" si="298"/>
        <v>0</v>
      </c>
      <c r="U9592" s="11">
        <f t="shared" si="299"/>
        <v>0</v>
      </c>
      <c r="Y9592" s="11">
        <f>IF(SUM(Tableau1[[#This Row],[Other access]:[Sci-hub access]])&gt;=1,1,0)</f>
        <v>0</v>
      </c>
      <c r="Z9592" s="12">
        <f>IF(OR(Tableau1[[#This Row],[Access R1 + S1+ T1 ]]&gt;=1,Tableau1[[#This Row],[Access V1 +W1 + X1]]&gt;=1),1,0)</f>
        <v>0</v>
      </c>
      <c r="AB9592" s="10" t="str">
        <f>Tableau1[[#This Row],[DOI]]</f>
        <v>doi: 10.1111/aos.13317</v>
      </c>
      <c r="AC9592" s="13" t="str">
        <f>Tableau1[[#This Row],[Authors]]&amp;", "&amp;Tableau1[[#This Row],[Title]]&amp;" "&amp;Tableau1[[#This Row],[Journal]]&amp;". "&amp;Tableau1[[#This Row],[Year]]</f>
        <v>Rao HL, Kadambi SV, Dasari S, Reddy HB, Palakurthy M, Riyazuddin M, Puttaiah NK, Pradhan ZS, Rao DAS, Shetty R., Predicting the intereye asymmetry in functional and structural damage in glaucoma using automated pupillography. Acta Ophthalmol. 2017</v>
      </c>
    </row>
    <row r="9593" spans="1:29" x14ac:dyDescent="0.3">
      <c r="A9593">
        <v>6617</v>
      </c>
      <c r="B9593" t="s">
        <v>9532</v>
      </c>
      <c r="C9593" t="s">
        <v>19739</v>
      </c>
      <c r="D9593" t="s">
        <v>29964</v>
      </c>
      <c r="E9593" t="s">
        <v>2738</v>
      </c>
      <c r="F9593" s="10"/>
      <c r="G9593">
        <v>2017</v>
      </c>
      <c r="J9593">
        <v>0.86653209614441973</v>
      </c>
      <c r="L9593" t="s">
        <v>40982</v>
      </c>
      <c r="M9593">
        <v>28189215</v>
      </c>
      <c r="Q9593" s="10"/>
      <c r="R9593" s="11">
        <f t="shared" si="298"/>
        <v>0</v>
      </c>
      <c r="U9593" s="11">
        <f t="shared" si="299"/>
        <v>0</v>
      </c>
      <c r="Y9593" s="11">
        <f>IF(SUM(Tableau1[[#This Row],[Other access]:[Sci-hub access]])&gt;=1,1,0)</f>
        <v>0</v>
      </c>
      <c r="Z9593" s="12">
        <f>IF(OR(Tableau1[[#This Row],[Access R1 + S1+ T1 ]]&gt;=1,Tableau1[[#This Row],[Access V1 +W1 + X1]]&gt;=1),1,0)</f>
        <v>0</v>
      </c>
      <c r="AB9593" s="10" t="str">
        <f>Tableau1[[#This Row],[DOI]]</f>
        <v>doi: 10.1016/j.ejrad.2016.12.035</v>
      </c>
      <c r="AC9593" s="13" t="str">
        <f>Tableau1[[#This Row],[Authors]]&amp;", "&amp;Tableau1[[#This Row],[Title]]&amp;" "&amp;Tableau1[[#This Row],[Journal]]&amp;". "&amp;Tableau1[[#This Row],[Year]]</f>
        <v>Hu H, Xu XQ, Liu H, Hong XN, Shi HB, Wu FY., Orbital benign and malignant lymphoproliferative disorders: Differentiation using semi-quantitative and quantitative analysis of dynamic contrast-enhanced magnetic resonance imaging. Eur J Radiol. 2017</v>
      </c>
    </row>
    <row r="9594" spans="1:29" ht="28.8" x14ac:dyDescent="0.3">
      <c r="A9594">
        <v>899</v>
      </c>
      <c r="B9594" t="s">
        <v>4161</v>
      </c>
      <c r="C9594" t="s">
        <v>14415</v>
      </c>
      <c r="D9594" t="s">
        <v>24582</v>
      </c>
      <c r="E9594" t="s">
        <v>2841</v>
      </c>
      <c r="F9594" s="10"/>
      <c r="G9594">
        <v>2017</v>
      </c>
      <c r="J9594">
        <v>0.86658001848605104</v>
      </c>
      <c r="L9594" t="s">
        <v>35387</v>
      </c>
      <c r="M9594">
        <v>29072325</v>
      </c>
      <c r="Q9594" s="10"/>
      <c r="R9594" s="11">
        <f t="shared" si="298"/>
        <v>0</v>
      </c>
      <c r="U9594" s="11">
        <f t="shared" si="299"/>
        <v>0</v>
      </c>
      <c r="Y9594" s="11">
        <f>IF(SUM(Tableau1[[#This Row],[Other access]:[Sci-hub access]])&gt;=1,1,0)</f>
        <v>0</v>
      </c>
      <c r="Z9594" s="12">
        <f>IF(OR(Tableau1[[#This Row],[Access R1 + S1+ T1 ]]&gt;=1,Tableau1[[#This Row],[Access V1 +W1 + X1]]&gt;=1),1,0)</f>
        <v>0</v>
      </c>
      <c r="AB9594" s="10" t="str">
        <f>Tableau1[[#This Row],[DOI]]</f>
        <v>doi: 10.1111/sji.12622</v>
      </c>
      <c r="AC9594" s="13" t="str">
        <f>Tableau1[[#This Row],[Authors]]&amp;", "&amp;Tableau1[[#This Row],[Title]]&amp;" "&amp;Tableau1[[#This Row],[Journal]]&amp;". "&amp;Tableau1[[#This Row],[Year]]</f>
        <v>Davies R, Hammenfors D, Bergum B, Jakobsen K, Solheim M, Vogelsang P, Brun JG, Bryceson Y, Jonsson R, Appel S., Patients with Primary Sjögren's Syndrome Have Alterations in Absolute Quantities of Specific Peripheral Leucocyte Populations. Scand J Immunol. 2017</v>
      </c>
    </row>
    <row r="9595" spans="1:29" x14ac:dyDescent="0.3">
      <c r="A9595">
        <v>10030</v>
      </c>
      <c r="B9595" t="s">
        <v>12551</v>
      </c>
      <c r="C9595" t="s">
        <v>22718</v>
      </c>
      <c r="D9595" t="s">
        <v>32999</v>
      </c>
      <c r="E9595" t="s">
        <v>2445</v>
      </c>
      <c r="F9595" s="10"/>
      <c r="G9595">
        <v>2017</v>
      </c>
      <c r="J9595">
        <v>0.86660091764865566</v>
      </c>
      <c r="L9595" t="s">
        <v>44287</v>
      </c>
      <c r="M9595">
        <v>27491044</v>
      </c>
      <c r="Q9595" s="10"/>
      <c r="R9595" s="11">
        <f t="shared" si="298"/>
        <v>0</v>
      </c>
      <c r="U9595" s="11">
        <f t="shared" si="299"/>
        <v>0</v>
      </c>
      <c r="Y9595" s="11">
        <f>IF(SUM(Tableau1[[#This Row],[Other access]:[Sci-hub access]])&gt;=1,1,0)</f>
        <v>0</v>
      </c>
      <c r="Z9595" s="12">
        <f>IF(OR(Tableau1[[#This Row],[Access R1 + S1+ T1 ]]&gt;=1,Tableau1[[#This Row],[Access V1 +W1 + X1]]&gt;=1),1,0)</f>
        <v>0</v>
      </c>
      <c r="AB9595" s="10" t="str">
        <f>Tableau1[[#This Row],[DOI]]</f>
        <v>doi: 10.1097/IAE.0000000000001206</v>
      </c>
      <c r="AC9595" s="13" t="str">
        <f>Tableau1[[#This Row],[Authors]]&amp;", "&amp;Tableau1[[#This Row],[Title]]&amp;" "&amp;Tableau1[[#This Row],[Journal]]&amp;". "&amp;Tableau1[[#This Row],[Year]]</f>
        <v>Chakrabarti M, Benjamin P, Chakrabarti K, Chakrabarti A., CLOSING MACULAR HOLES WITH "MACULAR PLUG" WITHOUT GAS TAMPONADE AND POSTOPERATIVE POSTURING. Retina. 2017</v>
      </c>
    </row>
    <row r="9596" spans="1:29" x14ac:dyDescent="0.3">
      <c r="A9596">
        <v>8665</v>
      </c>
      <c r="B9596" t="s">
        <v>11322</v>
      </c>
      <c r="C9596" t="s">
        <v>21507</v>
      </c>
      <c r="D9596" t="s">
        <v>31762</v>
      </c>
      <c r="E9596" t="s">
        <v>2528</v>
      </c>
      <c r="F9596" s="10"/>
      <c r="G9596">
        <v>2017</v>
      </c>
      <c r="J9596">
        <v>0.86691031125936224</v>
      </c>
      <c r="L9596" t="s">
        <v>43001</v>
      </c>
      <c r="M9596">
        <v>27866050</v>
      </c>
      <c r="Q9596" s="10"/>
      <c r="R9596" s="11">
        <f t="shared" si="298"/>
        <v>0</v>
      </c>
      <c r="U9596" s="11">
        <f t="shared" si="299"/>
        <v>0</v>
      </c>
      <c r="Y9596" s="11">
        <f>IF(SUM(Tableau1[[#This Row],[Other access]:[Sci-hub access]])&gt;=1,1,0)</f>
        <v>0</v>
      </c>
      <c r="Z9596" s="12">
        <f>IF(OR(Tableau1[[#This Row],[Access R1 + S1+ T1 ]]&gt;=1,Tableau1[[#This Row],[Access V1 +W1 + X1]]&gt;=1),1,0)</f>
        <v>0</v>
      </c>
      <c r="AB9596" s="10" t="str">
        <f>Tableau1[[#This Row],[DOI]]</f>
        <v>doi: 10.1016/j.ejmg.2016.11.003</v>
      </c>
      <c r="AC9596" s="13" t="str">
        <f>Tableau1[[#This Row],[Authors]]&amp;", "&amp;Tableau1[[#This Row],[Title]]&amp;" "&amp;Tableau1[[#This Row],[Journal]]&amp;". "&amp;Tableau1[[#This Row],[Year]]</f>
        <v>Langdahl JH, Frederiksen AL, Nguyen N, Brusgaard K, Juhl CB., Boucher Neuhäuser Syndrome - A rare cause of inherited hypogonadotropic hypogonadism. A case of two adult siblings with two novel mutations in PNPLA6. Eur J Med Genet. 2017</v>
      </c>
    </row>
    <row r="9597" spans="1:29" x14ac:dyDescent="0.3">
      <c r="A9597">
        <v>2359</v>
      </c>
      <c r="B9597" t="s">
        <v>5587</v>
      </c>
      <c r="C9597" t="s">
        <v>15832</v>
      </c>
      <c r="D9597" t="s">
        <v>26009</v>
      </c>
      <c r="E9597" t="s">
        <v>2451</v>
      </c>
      <c r="F9597" s="10"/>
      <c r="G9597">
        <v>2017</v>
      </c>
      <c r="J9597">
        <v>0.86693060855421988</v>
      </c>
      <c r="L9597" t="s">
        <v>36824</v>
      </c>
      <c r="M9597">
        <v>28759564</v>
      </c>
      <c r="Q9597" s="10"/>
      <c r="R9597" s="11">
        <f t="shared" si="298"/>
        <v>0</v>
      </c>
      <c r="U9597" s="11">
        <f t="shared" si="299"/>
        <v>0</v>
      </c>
      <c r="Y9597" s="11">
        <f>IF(SUM(Tableau1[[#This Row],[Other access]:[Sci-hub access]])&gt;=1,1,0)</f>
        <v>0</v>
      </c>
      <c r="Z9597" s="12">
        <f>IF(OR(Tableau1[[#This Row],[Access R1 + S1+ T1 ]]&gt;=1,Tableau1[[#This Row],[Access V1 +W1 + X1]]&gt;=1),1,0)</f>
        <v>0</v>
      </c>
      <c r="AB9597" s="10" t="str">
        <f>Tableau1[[#This Row],[DOI]]</f>
        <v>doi: 10.1371/journal.pone.0179061</v>
      </c>
      <c r="AC9597" s="13" t="str">
        <f>Tableau1[[#This Row],[Authors]]&amp;", "&amp;Tableau1[[#This Row],[Title]]&amp;" "&amp;Tableau1[[#This Row],[Journal]]&amp;". "&amp;Tableau1[[#This Row],[Year]]</f>
        <v>Liu MM, Farkas M, Spinnhirny P, Pevet P, Pierce E, Hicks D, Zack DJ., De novo assembly and annotation of the retinal transcriptome for the Nile grass rat (Arvicanthis ansorgei). PLoS One. 2017</v>
      </c>
    </row>
    <row r="9598" spans="1:29" x14ac:dyDescent="0.3">
      <c r="A9598">
        <v>8121</v>
      </c>
      <c r="B9598" t="s">
        <v>10837</v>
      </c>
      <c r="C9598" t="s">
        <v>21025</v>
      </c>
      <c r="D9598" t="s">
        <v>31275</v>
      </c>
      <c r="E9598" t="s">
        <v>2490</v>
      </c>
      <c r="F9598" s="10"/>
      <c r="G9598">
        <v>2017</v>
      </c>
      <c r="J9598">
        <v>0.86693526434035839</v>
      </c>
      <c r="L9598" t="s">
        <v>42468</v>
      </c>
      <c r="M9598">
        <v>27993592</v>
      </c>
      <c r="Q9598" s="10"/>
      <c r="R9598" s="11">
        <f t="shared" si="298"/>
        <v>0</v>
      </c>
      <c r="U9598" s="11">
        <f t="shared" si="299"/>
        <v>0</v>
      </c>
      <c r="Y9598" s="11">
        <f>IF(SUM(Tableau1[[#This Row],[Other access]:[Sci-hub access]])&gt;=1,1,0)</f>
        <v>0</v>
      </c>
      <c r="Z9598" s="12">
        <f>IF(OR(Tableau1[[#This Row],[Access R1 + S1+ T1 ]]&gt;=1,Tableau1[[#This Row],[Access V1 +W1 + X1]]&gt;=1),1,0)</f>
        <v>0</v>
      </c>
      <c r="AB9598" s="10" t="str">
        <f>Tableau1[[#This Row],[DOI]]</f>
        <v>doi: 10.1016/j.ajo.2016.12.006</v>
      </c>
      <c r="AC9598" s="13" t="str">
        <f>Tableau1[[#This Row],[Authors]]&amp;", "&amp;Tableau1[[#This Row],[Title]]&amp;" "&amp;Tableau1[[#This Row],[Journal]]&amp;". "&amp;Tableau1[[#This Row],[Year]]</f>
        <v>Govetto A, Lalane RA 3rd, Sarraf D, Figueroa MS, Hubschman JP., Insights Into Epiretinal Membranes: Presence of Ectopic Inner Foveal Layers and a New Optical Coherence Tomography Staging Scheme. Am J Ophthalmol. 2017</v>
      </c>
    </row>
    <row r="9599" spans="1:29" ht="28.8" x14ac:dyDescent="0.3">
      <c r="A9599">
        <v>780</v>
      </c>
      <c r="B9599" t="s">
        <v>4043</v>
      </c>
      <c r="C9599" t="s">
        <v>14298</v>
      </c>
      <c r="D9599" t="s">
        <v>24463</v>
      </c>
      <c r="E9599" t="s">
        <v>2443</v>
      </c>
      <c r="F9599" s="10"/>
      <c r="G9599">
        <v>2017</v>
      </c>
      <c r="J9599">
        <v>0.86697539211310681</v>
      </c>
      <c r="L9599" t="s">
        <v>35273</v>
      </c>
      <c r="M9599">
        <v>29114838</v>
      </c>
      <c r="Q9599" s="10"/>
      <c r="R9599" s="11">
        <f t="shared" si="298"/>
        <v>0</v>
      </c>
      <c r="U9599" s="11">
        <f t="shared" si="299"/>
        <v>0</v>
      </c>
      <c r="Y9599" s="11">
        <f>IF(SUM(Tableau1[[#This Row],[Other access]:[Sci-hub access]])&gt;=1,1,0)</f>
        <v>0</v>
      </c>
      <c r="Z9599" s="12">
        <f>IF(OR(Tableau1[[#This Row],[Access R1 + S1+ T1 ]]&gt;=1,Tableau1[[#This Row],[Access V1 +W1 + X1]]&gt;=1),1,0)</f>
        <v>0</v>
      </c>
      <c r="AB9599" s="10" t="str">
        <f>Tableau1[[#This Row],[DOI]]</f>
        <v>doi: 10.1167/iovs.17-22865</v>
      </c>
      <c r="AC9599" s="13" t="str">
        <f>Tableau1[[#This Row],[Authors]]&amp;", "&amp;Tableau1[[#This Row],[Title]]&amp;" "&amp;Tableau1[[#This Row],[Journal]]&amp;". "&amp;Tableau1[[#This Row],[Year]]</f>
        <v>Triolo G, Rabiolo A, Shemonski ND, Fard A, Di Matteo F, Sacconi R, Bettin P, Magazzeni S, Querques G, Vazquez LE, Barboni P, Bandello F., Optical Coherence Tomography Angiography Macular and Peripapillary Vessel Perfusion Density in Healthy Subjects, Glaucoma Suspects, and Glaucoma Patients. Invest Ophthalmol Vis Sci. 2017</v>
      </c>
    </row>
    <row r="9600" spans="1:29" x14ac:dyDescent="0.3">
      <c r="A9600">
        <v>2161</v>
      </c>
      <c r="B9600" t="s">
        <v>5396</v>
      </c>
      <c r="C9600" t="s">
        <v>15641</v>
      </c>
      <c r="D9600" t="s">
        <v>25818</v>
      </c>
      <c r="E9600" t="s">
        <v>2541</v>
      </c>
      <c r="F9600" s="10"/>
      <c r="G9600">
        <v>2017</v>
      </c>
      <c r="J9600">
        <v>0.86699276969407557</v>
      </c>
      <c r="L9600" t="s">
        <v>36632</v>
      </c>
      <c r="M9600">
        <v>28809763</v>
      </c>
      <c r="Q9600" s="10"/>
      <c r="R9600" s="11">
        <f t="shared" si="298"/>
        <v>0</v>
      </c>
      <c r="U9600" s="11">
        <f t="shared" si="299"/>
        <v>0</v>
      </c>
      <c r="Y9600" s="11">
        <f>IF(SUM(Tableau1[[#This Row],[Other access]:[Sci-hub access]])&gt;=1,1,0)</f>
        <v>0</v>
      </c>
      <c r="Z9600" s="12">
        <f>IF(OR(Tableau1[[#This Row],[Access R1 + S1+ T1 ]]&gt;=1,Tableau1[[#This Row],[Access V1 +W1 + X1]]&gt;=1),1,0)</f>
        <v>0</v>
      </c>
      <c r="AB9600" s="10" t="str">
        <f>Tableau1[[#This Row],[DOI]]</f>
        <v>doi: 10.1097/WNO.0000000000000399</v>
      </c>
      <c r="AC9600" s="13" t="str">
        <f>Tableau1[[#This Row],[Authors]]&amp;", "&amp;Tableau1[[#This Row],[Title]]&amp;" "&amp;Tableau1[[#This Row],[Journal]]&amp;". "&amp;Tableau1[[#This Row],[Year]]</f>
        <v>Lenassi E, Kojovic M, Jaki Mekjavić P, Sega S, Vidovič Valentinčič N., Persistent Placoid Maculopathy Complicated by Cerebral Vasculitis. J Neuroophthalmol. 2017</v>
      </c>
    </row>
    <row r="9601" spans="1:29" x14ac:dyDescent="0.3">
      <c r="A9601">
        <v>8802</v>
      </c>
      <c r="B9601" t="s">
        <v>11436</v>
      </c>
      <c r="C9601" t="s">
        <v>21620</v>
      </c>
      <c r="D9601" t="s">
        <v>31876</v>
      </c>
      <c r="E9601" t="s">
        <v>2490</v>
      </c>
      <c r="F9601" s="10"/>
      <c r="G9601">
        <v>2017</v>
      </c>
      <c r="J9601">
        <v>0.86700309526487274</v>
      </c>
      <c r="L9601" t="s">
        <v>43138</v>
      </c>
      <c r="M9601">
        <v>27836484</v>
      </c>
      <c r="Q9601" s="10"/>
      <c r="R9601" s="11">
        <f t="shared" si="298"/>
        <v>0</v>
      </c>
      <c r="U9601" s="11">
        <f t="shared" si="299"/>
        <v>0</v>
      </c>
      <c r="Y9601" s="11">
        <f>IF(SUM(Tableau1[[#This Row],[Other access]:[Sci-hub access]])&gt;=1,1,0)</f>
        <v>0</v>
      </c>
      <c r="Z9601" s="12">
        <f>IF(OR(Tableau1[[#This Row],[Access R1 + S1+ T1 ]]&gt;=1,Tableau1[[#This Row],[Access V1 +W1 + X1]]&gt;=1),1,0)</f>
        <v>0</v>
      </c>
      <c r="AB9601" s="10" t="str">
        <f>Tableau1[[#This Row],[DOI]]</f>
        <v>doi: 10.1016/j.ajo.2016.11.001</v>
      </c>
      <c r="AC9601" s="13" t="str">
        <f>Tableau1[[#This Row],[Authors]]&amp;", "&amp;Tableau1[[#This Row],[Title]]&amp;" "&amp;Tableau1[[#This Row],[Journal]]&amp;". "&amp;Tableau1[[#This Row],[Year]]</f>
        <v>Asaoka R, Hirasawa K, Iwase A, Fujino Y, Murata H, Shoji N, Araie M., Validating the Usefulness of the "Random Forests" Classifier to Diagnose Early Glaucoma With Optical Coherence Tomography. Am J Ophthalmol. 2017</v>
      </c>
    </row>
    <row r="9602" spans="1:29" x14ac:dyDescent="0.3">
      <c r="A9602">
        <v>7048</v>
      </c>
      <c r="B9602" t="s">
        <v>9902</v>
      </c>
      <c r="C9602" t="s">
        <v>20105</v>
      </c>
      <c r="D9602" t="s">
        <v>30336</v>
      </c>
      <c r="E9602" t="s">
        <v>34246</v>
      </c>
      <c r="F9602" s="10"/>
      <c r="G9602">
        <v>2017</v>
      </c>
      <c r="J9602">
        <v>0.8672007678449557</v>
      </c>
      <c r="L9602" t="s">
        <v>41404</v>
      </c>
      <c r="M9602">
        <v>28131600</v>
      </c>
      <c r="Q9602" s="10"/>
      <c r="R9602" s="11">
        <f t="shared" ref="R9602:R9665" si="300">IF(SUM(N9602:Q9602)&gt;0,1,0)</f>
        <v>0</v>
      </c>
      <c r="U9602" s="11">
        <f t="shared" ref="U9602:U9665" si="301">IF(SUM(R9602,T9602)&gt;0,1,0)</f>
        <v>0</v>
      </c>
      <c r="Y9602" s="11">
        <f>IF(SUM(Tableau1[[#This Row],[Other access]:[Sci-hub access]])&gt;=1,1,0)</f>
        <v>0</v>
      </c>
      <c r="Z9602" s="12">
        <f>IF(OR(Tableau1[[#This Row],[Access R1 + S1+ T1 ]]&gt;=1,Tableau1[[#This Row],[Access V1 +W1 + X1]]&gt;=1),1,0)</f>
        <v>0</v>
      </c>
      <c r="AB9602" s="10" t="str">
        <f>Tableau1[[#This Row],[DOI]]</f>
        <v>doi: 10.1016/j.jdiacomp.2016.12.004</v>
      </c>
      <c r="AC9602" s="13" t="str">
        <f>Tableau1[[#This Row],[Authors]]&amp;", "&amp;Tableau1[[#This Row],[Title]]&amp;" "&amp;Tableau1[[#This Row],[Journal]]&amp;". "&amp;Tableau1[[#This Row],[Year]]</f>
        <v>Yang WZ, Yang J, Xue LP, Xiao LB, Li Y., MiR-126 overexpression inhibits high glucose-induced migration and tube formation of rhesus macaque choroid-retinal endothelial cells by obstructing VEGFA and PIK3R2. J Diabetes Complications. 2017</v>
      </c>
    </row>
    <row r="9603" spans="1:29" x14ac:dyDescent="0.3">
      <c r="A9603">
        <v>9501</v>
      </c>
      <c r="B9603" t="s">
        <v>12065</v>
      </c>
      <c r="C9603" t="s">
        <v>22240</v>
      </c>
      <c r="D9603" t="s">
        <v>32511</v>
      </c>
      <c r="E9603" t="s">
        <v>2446</v>
      </c>
      <c r="F9603" s="10"/>
      <c r="G9603">
        <v>2017</v>
      </c>
      <c r="J9603">
        <v>0.86726589257048081</v>
      </c>
      <c r="L9603" t="s">
        <v>43784</v>
      </c>
      <c r="M9603">
        <v>27668868</v>
      </c>
      <c r="Q9603" s="10"/>
      <c r="R9603" s="11">
        <f t="shared" si="300"/>
        <v>0</v>
      </c>
      <c r="U9603" s="11">
        <f t="shared" si="301"/>
        <v>0</v>
      </c>
      <c r="Y9603" s="11">
        <f>IF(SUM(Tableau1[[#This Row],[Other access]:[Sci-hub access]])&gt;=1,1,0)</f>
        <v>0</v>
      </c>
      <c r="Z9603" s="12">
        <f>IF(OR(Tableau1[[#This Row],[Access R1 + S1+ T1 ]]&gt;=1,Tableau1[[#This Row],[Access V1 +W1 + X1]]&gt;=1),1,0)</f>
        <v>0</v>
      </c>
      <c r="AB9603" s="10" t="str">
        <f>Tableau1[[#This Row],[DOI]]</f>
        <v>doi: 10.3928/01913913-20160823-01</v>
      </c>
      <c r="AC9603" s="13" t="str">
        <f>Tableau1[[#This Row],[Authors]]&amp;", "&amp;Tableau1[[#This Row],[Title]]&amp;" "&amp;Tableau1[[#This Row],[Journal]]&amp;". "&amp;Tableau1[[#This Row],[Year]]</f>
        <v>Kim YS, Lee SY, Park SH., Longitudinal Changes in Refractive Error in a Pediatric Referral Population in Korea. J Pediatr Ophthalmol Strabismus. 2017</v>
      </c>
    </row>
    <row r="9604" spans="1:29" x14ac:dyDescent="0.3">
      <c r="A9604">
        <v>7599</v>
      </c>
      <c r="B9604" t="s">
        <v>10386</v>
      </c>
      <c r="C9604" t="s">
        <v>20586</v>
      </c>
      <c r="D9604" t="s">
        <v>30821</v>
      </c>
      <c r="E9604" t="s">
        <v>2502</v>
      </c>
      <c r="F9604" s="10"/>
      <c r="G9604">
        <v>2017</v>
      </c>
      <c r="J9604">
        <v>0.86730307419030594</v>
      </c>
      <c r="L9604" t="s">
        <v>41954</v>
      </c>
      <c r="M9604">
        <v>28076854</v>
      </c>
      <c r="Q9604" s="10"/>
      <c r="R9604" s="11">
        <f t="shared" si="300"/>
        <v>0</v>
      </c>
      <c r="U9604" s="11">
        <f t="shared" si="301"/>
        <v>0</v>
      </c>
      <c r="Y9604" s="11">
        <f>IF(SUM(Tableau1[[#This Row],[Other access]:[Sci-hub access]])&gt;=1,1,0)</f>
        <v>0</v>
      </c>
      <c r="Z9604" s="12">
        <f>IF(OR(Tableau1[[#This Row],[Access R1 + S1+ T1 ]]&gt;=1,Tableau1[[#This Row],[Access V1 +W1 + X1]]&gt;=1),1,0)</f>
        <v>0</v>
      </c>
      <c r="AB9604" s="10" t="str">
        <f>Tableau1[[#This Row],[DOI]]</f>
        <v>doi: 10.1159/000453527</v>
      </c>
      <c r="AC9604" s="13" t="str">
        <f>Tableau1[[#This Row],[Authors]]&amp;", "&amp;Tableau1[[#This Row],[Title]]&amp;" "&amp;Tableau1[[#This Row],[Journal]]&amp;". "&amp;Tableau1[[#This Row],[Year]]</f>
        <v>Vicente A, Prud'homme S, Ferreira J, Abegão Pinto L, Stalmans I., Open-Angle Glaucoma: Drug Development Pipeline during the Last 20 Years (1995-2015). Ophthalmic Res. 2017</v>
      </c>
    </row>
    <row r="9605" spans="1:29" x14ac:dyDescent="0.3">
      <c r="A9605">
        <v>10775</v>
      </c>
      <c r="B9605" t="s">
        <v>13231</v>
      </c>
      <c r="C9605" t="s">
        <v>23394</v>
      </c>
      <c r="D9605" t="s">
        <v>33684</v>
      </c>
      <c r="E9605" t="s">
        <v>34015</v>
      </c>
      <c r="F9605" s="10"/>
      <c r="G9605">
        <v>2017</v>
      </c>
      <c r="J9605">
        <v>0.86739443250100723</v>
      </c>
      <c r="L9605" t="s">
        <v>45022</v>
      </c>
      <c r="M9605">
        <v>27046515</v>
      </c>
      <c r="Q9605" s="10"/>
      <c r="R9605" s="11">
        <f t="shared" si="300"/>
        <v>0</v>
      </c>
      <c r="U9605" s="11">
        <f t="shared" si="301"/>
        <v>0</v>
      </c>
      <c r="Y9605" s="11">
        <f>IF(SUM(Tableau1[[#This Row],[Other access]:[Sci-hub access]])&gt;=1,1,0)</f>
        <v>0</v>
      </c>
      <c r="Z9605" s="12">
        <f>IF(OR(Tableau1[[#This Row],[Access R1 + S1+ T1 ]]&gt;=1,Tableau1[[#This Row],[Access V1 +W1 + X1]]&gt;=1),1,0)</f>
        <v>0</v>
      </c>
      <c r="AB9605" s="10" t="str">
        <f>Tableau1[[#This Row],[DOI]]</f>
        <v>doi: 10.3109/13816810.2016.1143017</v>
      </c>
      <c r="AC9605" s="13" t="str">
        <f>Tableau1[[#This Row],[Authors]]&amp;", "&amp;Tableau1[[#This Row],[Title]]&amp;" "&amp;Tableau1[[#This Row],[Journal]]&amp;". "&amp;Tableau1[[#This Row],[Year]]</f>
        <v>Couser NL, McClure J, Evans MW, Haines NR, Burden SK, Muenzer J., Homocysteinemia due to MTHFR deficiency in a young adult presenting with bilateral lens subluxations. Ophthalmic Genet. 2017</v>
      </c>
    </row>
    <row r="9606" spans="1:29" x14ac:dyDescent="0.3">
      <c r="A9606">
        <v>10341</v>
      </c>
      <c r="B9606" t="s">
        <v>12838</v>
      </c>
      <c r="C9606" t="s">
        <v>23005</v>
      </c>
      <c r="D9606" t="s">
        <v>33291</v>
      </c>
      <c r="E9606" t="s">
        <v>2469</v>
      </c>
      <c r="F9606" s="10"/>
      <c r="G9606">
        <v>2017</v>
      </c>
      <c r="J9606">
        <v>0.86740566390623075</v>
      </c>
      <c r="L9606" t="s">
        <v>44592</v>
      </c>
      <c r="M9606">
        <v>27367495</v>
      </c>
      <c r="Q9606" s="10"/>
      <c r="R9606" s="11">
        <f t="shared" si="300"/>
        <v>0</v>
      </c>
      <c r="U9606" s="11">
        <f t="shared" si="301"/>
        <v>0</v>
      </c>
      <c r="Y9606" s="11">
        <f>IF(SUM(Tableau1[[#This Row],[Other access]:[Sci-hub access]])&gt;=1,1,0)</f>
        <v>0</v>
      </c>
      <c r="Z9606" s="12">
        <f>IF(OR(Tableau1[[#This Row],[Access R1 + S1+ T1 ]]&gt;=1,Tableau1[[#This Row],[Access V1 +W1 + X1]]&gt;=1),1,0)</f>
        <v>0</v>
      </c>
      <c r="AB9606" s="10" t="str">
        <f>Tableau1[[#This Row],[DOI]]</f>
        <v>doi: 10.3109/08820538.2016.1139738</v>
      </c>
      <c r="AC9606" s="13" t="str">
        <f>Tableau1[[#This Row],[Authors]]&amp;", "&amp;Tableau1[[#This Row],[Title]]&amp;" "&amp;Tableau1[[#This Row],[Journal]]&amp;". "&amp;Tableau1[[#This Row],[Year]]</f>
        <v>Shieh WS, Sridhar J, Hong BK, Maguire JI, Rahimy E, Shahlaee A, Ho AC, Hsu J, Regillo CD, Chiang A., Ophthalmic Complications Associated with Direct Oral Anticoagulant Medications. Semin Ophthalmol. 2017</v>
      </c>
    </row>
    <row r="9607" spans="1:29" x14ac:dyDescent="0.3">
      <c r="A9607">
        <v>2293</v>
      </c>
      <c r="B9607" t="s">
        <v>5524</v>
      </c>
      <c r="C9607" t="s">
        <v>15769</v>
      </c>
      <c r="D9607" t="s">
        <v>25946</v>
      </c>
      <c r="E9607" t="s">
        <v>2496</v>
      </c>
      <c r="F9607" s="10"/>
      <c r="G9607">
        <v>2017</v>
      </c>
      <c r="J9607">
        <v>0.86761361663578018</v>
      </c>
      <c r="L9607" t="s">
        <v>36760</v>
      </c>
      <c r="M9607">
        <v>28774518</v>
      </c>
      <c r="Q9607" s="10"/>
      <c r="R9607" s="11">
        <f t="shared" si="300"/>
        <v>0</v>
      </c>
      <c r="U9607" s="11">
        <f t="shared" si="301"/>
        <v>0</v>
      </c>
      <c r="Y9607" s="11">
        <f>IF(SUM(Tableau1[[#This Row],[Other access]:[Sci-hub access]])&gt;=1,1,0)</f>
        <v>0</v>
      </c>
      <c r="Z9607" s="12">
        <f>IF(OR(Tableau1[[#This Row],[Access R1 + S1+ T1 ]]&gt;=1,Tableau1[[#This Row],[Access V1 +W1 + X1]]&gt;=1),1,0)</f>
        <v>0</v>
      </c>
      <c r="AB9607" s="10" t="str">
        <f>Tableau1[[#This Row],[DOI]]</f>
        <v>doi: 10.1016/j.jcjo.2017.01.008</v>
      </c>
      <c r="AC9607" s="13" t="str">
        <f>Tableau1[[#This Row],[Authors]]&amp;", "&amp;Tableau1[[#This Row],[Title]]&amp;" "&amp;Tableau1[[#This Row],[Journal]]&amp;". "&amp;Tableau1[[#This Row],[Year]]</f>
        <v>Varma DK, Kletke SN, Rai AS, Ahmed IIK., Proportion of undetected narrow angles or angle closure in cataract surgery referrals. Can J Ophthalmol. 2017</v>
      </c>
    </row>
    <row r="9608" spans="1:29" x14ac:dyDescent="0.3">
      <c r="A9608">
        <v>1436</v>
      </c>
      <c r="B9608" t="s">
        <v>4694</v>
      </c>
      <c r="C9608" t="s">
        <v>14944</v>
      </c>
      <c r="D9608" t="s">
        <v>25115</v>
      </c>
      <c r="E9608" t="s">
        <v>2462</v>
      </c>
      <c r="F9608" s="10"/>
      <c r="G9608">
        <v>2017</v>
      </c>
      <c r="J9608">
        <v>0.86766093132530031</v>
      </c>
      <c r="L9608" t="s">
        <v>35917</v>
      </c>
      <c r="M9608">
        <v>28950846</v>
      </c>
      <c r="Q9608" s="10"/>
      <c r="R9608" s="11">
        <f t="shared" si="300"/>
        <v>0</v>
      </c>
      <c r="U9608" s="11">
        <f t="shared" si="301"/>
        <v>0</v>
      </c>
      <c r="Y9608" s="11">
        <f>IF(SUM(Tableau1[[#This Row],[Other access]:[Sci-hub access]])&gt;=1,1,0)</f>
        <v>0</v>
      </c>
      <c r="Z9608" s="12">
        <f>IF(OR(Tableau1[[#This Row],[Access R1 + S1+ T1 ]]&gt;=1,Tableau1[[#This Row],[Access V1 +W1 + X1]]&gt;=1),1,0)</f>
        <v>0</v>
      </c>
      <c r="AB9608" s="10" t="str">
        <f>Tableau1[[#This Row],[DOI]]</f>
        <v>doi: 10.1186/s12886-017-0567-3</v>
      </c>
      <c r="AC9608" s="13" t="str">
        <f>Tableau1[[#This Row],[Authors]]&amp;", "&amp;Tableau1[[#This Row],[Title]]&amp;" "&amp;Tableau1[[#This Row],[Journal]]&amp;". "&amp;Tableau1[[#This Row],[Year]]</f>
        <v>Guan T, Wang X, Zheng LB, Wu HJ, Yao YF., Analysis of the VSX1 gene in sporadic keratoconus patients from China. BMC Ophthalmol. 2017</v>
      </c>
    </row>
    <row r="9609" spans="1:29" x14ac:dyDescent="0.3">
      <c r="A9609">
        <v>6498</v>
      </c>
      <c r="B9609" t="s">
        <v>9425</v>
      </c>
      <c r="C9609" t="s">
        <v>19633</v>
      </c>
      <c r="D9609" t="s">
        <v>29856</v>
      </c>
      <c r="E9609" t="s">
        <v>2486</v>
      </c>
      <c r="F9609" s="10"/>
      <c r="G9609">
        <v>2017</v>
      </c>
      <c r="J9609">
        <v>0.86777702572363313</v>
      </c>
      <c r="L9609" t="s">
        <v>40863</v>
      </c>
      <c r="M9609">
        <v>28205413</v>
      </c>
      <c r="Q9609" s="10"/>
      <c r="R9609" s="11">
        <f t="shared" si="300"/>
        <v>0</v>
      </c>
      <c r="U9609" s="11">
        <f t="shared" si="301"/>
        <v>0</v>
      </c>
      <c r="Y9609" s="11">
        <f>IF(SUM(Tableau1[[#This Row],[Other access]:[Sci-hub access]])&gt;=1,1,0)</f>
        <v>0</v>
      </c>
      <c r="Z9609" s="12">
        <f>IF(OR(Tableau1[[#This Row],[Access R1 + S1+ T1 ]]&gt;=1,Tableau1[[#This Row],[Access V1 +W1 + X1]]&gt;=1),1,0)</f>
        <v>0</v>
      </c>
      <c r="AB9609" s="10" t="str">
        <f>Tableau1[[#This Row],[DOI]]</f>
        <v>doi: 10.1111/aos.13388</v>
      </c>
      <c r="AC9609" s="13" t="str">
        <f>Tableau1[[#This Row],[Authors]]&amp;", "&amp;Tableau1[[#This Row],[Title]]&amp;" "&amp;Tableau1[[#This Row],[Journal]]&amp;". "&amp;Tableau1[[#This Row],[Year]]</f>
        <v>Papadopoulou M, Zetterberg M, Oskarsdottir S, Andersson Grönlund M., Assessment of the outcome of ophthalmological screening for uveitis in a cohort of Swedish children with juvenile idiopathic arthritis. Acta Ophthalmol. 2017</v>
      </c>
    </row>
    <row r="9610" spans="1:29" x14ac:dyDescent="0.3">
      <c r="A9610">
        <v>7726</v>
      </c>
      <c r="B9610" t="s">
        <v>10494</v>
      </c>
      <c r="C9610" t="s">
        <v>20690</v>
      </c>
      <c r="D9610" t="s">
        <v>30930</v>
      </c>
      <c r="E9610" t="s">
        <v>2523</v>
      </c>
      <c r="F9610" s="10"/>
      <c r="G9610">
        <v>2017</v>
      </c>
      <c r="J9610">
        <v>0.86781705179866608</v>
      </c>
      <c r="L9610" t="s">
        <v>42077</v>
      </c>
      <c r="M9610">
        <v>28060357</v>
      </c>
      <c r="Q9610" s="10"/>
      <c r="R9610" s="11">
        <f t="shared" si="300"/>
        <v>0</v>
      </c>
      <c r="U9610" s="11">
        <f t="shared" si="301"/>
        <v>0</v>
      </c>
      <c r="Y9610" s="11">
        <f>IF(SUM(Tableau1[[#This Row],[Other access]:[Sci-hub access]])&gt;=1,1,0)</f>
        <v>0</v>
      </c>
      <c r="Z9610" s="12">
        <f>IF(OR(Tableau1[[#This Row],[Access R1 + S1+ T1 ]]&gt;=1,Tableau1[[#This Row],[Access V1 +W1 + X1]]&gt;=1),1,0)</f>
        <v>0</v>
      </c>
      <c r="AB9610" s="10" t="str">
        <f>Tableau1[[#This Row],[DOI]]</f>
        <v>doi: 10.1038/eye.2016.290</v>
      </c>
      <c r="AC9610" s="13" t="str">
        <f>Tableau1[[#This Row],[Authors]]&amp;", "&amp;Tableau1[[#This Row],[Title]]&amp;" "&amp;Tableau1[[#This Row],[Journal]]&amp;". "&amp;Tableau1[[#This Row],[Year]]</f>
        <v>Morgan JE, Tribble J, Fergusson J, White N, Erchova I., The optical detection of retinal ganglion cell damage. Eye (Lond). 2017</v>
      </c>
    </row>
    <row r="9611" spans="1:29" ht="28.8" x14ac:dyDescent="0.3">
      <c r="A9611">
        <v>6297</v>
      </c>
      <c r="B9611" t="s">
        <v>9252</v>
      </c>
      <c r="C9611" t="s">
        <v>19463</v>
      </c>
      <c r="D9611" t="s">
        <v>29683</v>
      </c>
      <c r="E9611" t="s">
        <v>2451</v>
      </c>
      <c r="F9611" s="10"/>
      <c r="G9611">
        <v>2017</v>
      </c>
      <c r="J9611">
        <v>0.86801544785175111</v>
      </c>
      <c r="L9611" t="s">
        <v>40667</v>
      </c>
      <c r="M9611">
        <v>28231309</v>
      </c>
      <c r="Q9611" s="10"/>
      <c r="R9611" s="11">
        <f t="shared" si="300"/>
        <v>0</v>
      </c>
      <c r="U9611" s="11">
        <f t="shared" si="301"/>
        <v>0</v>
      </c>
      <c r="Y9611" s="11">
        <f>IF(SUM(Tableau1[[#This Row],[Other access]:[Sci-hub access]])&gt;=1,1,0)</f>
        <v>0</v>
      </c>
      <c r="Z9611" s="12">
        <f>IF(OR(Tableau1[[#This Row],[Access R1 + S1+ T1 ]]&gt;=1,Tableau1[[#This Row],[Access V1 +W1 + X1]]&gt;=1),1,0)</f>
        <v>0</v>
      </c>
      <c r="AB9611" s="10" t="str">
        <f>Tableau1[[#This Row],[DOI]]</f>
        <v>doi: 10.1371/journal.pone.0172363</v>
      </c>
      <c r="AC9611" s="13" t="str">
        <f>Tableau1[[#This Row],[Authors]]&amp;", "&amp;Tableau1[[#This Row],[Title]]&amp;" "&amp;Tableau1[[#This Row],[Journal]]&amp;". "&amp;Tableau1[[#This Row],[Year]]</f>
        <v>Blanco-Kelly F, Palomares M, Vallespín E, Villaverde C, Martín-Arenas R, Vélez-Monsalve C, Lorda-Sánchez I, Nevado J, Trujillo-Tiebas MJ, Lapunzina P, Ayuso C, Corton M., Improving molecular diagnosis of aniridia and WAGR syndrome using customized targeted array-based CGH. PLoS One. 2017</v>
      </c>
    </row>
    <row r="9612" spans="1:29" x14ac:dyDescent="0.3">
      <c r="A9612">
        <v>9147</v>
      </c>
      <c r="B9612" t="s">
        <v>11745</v>
      </c>
      <c r="C9612" t="s">
        <v>21920</v>
      </c>
      <c r="D9612" t="s">
        <v>32186</v>
      </c>
      <c r="E9612" t="s">
        <v>2486</v>
      </c>
      <c r="F9612" s="10"/>
      <c r="G9612">
        <v>2017</v>
      </c>
      <c r="J9612">
        <v>0.86803821760219002</v>
      </c>
      <c r="L9612" t="s">
        <v>43463</v>
      </c>
      <c r="M9612">
        <v>27775242</v>
      </c>
      <c r="Q9612" s="10"/>
      <c r="R9612" s="11">
        <f t="shared" si="300"/>
        <v>0</v>
      </c>
      <c r="U9612" s="11">
        <f t="shared" si="301"/>
        <v>0</v>
      </c>
      <c r="Y9612" s="11">
        <f>IF(SUM(Tableau1[[#This Row],[Other access]:[Sci-hub access]])&gt;=1,1,0)</f>
        <v>0</v>
      </c>
      <c r="Z9612" s="12">
        <f>IF(OR(Tableau1[[#This Row],[Access R1 + S1+ T1 ]]&gt;=1,Tableau1[[#This Row],[Access V1 +W1 + X1]]&gt;=1),1,0)</f>
        <v>0</v>
      </c>
      <c r="AB9612" s="10" t="str">
        <f>Tableau1[[#This Row],[DOI]]</f>
        <v>doi: 10.1111/aos.13194</v>
      </c>
      <c r="AC9612" s="13" t="str">
        <f>Tableau1[[#This Row],[Authors]]&amp;", "&amp;Tableau1[[#This Row],[Title]]&amp;" "&amp;Tableau1[[#This Row],[Journal]]&amp;". "&amp;Tableau1[[#This Row],[Year]]</f>
        <v>Lanza M, Iaccarino S, Varricchi G, D'Errico T, Gironi Carnevale UA, Bifani M., Corneal confocal microscopy alterations in Sjögren's syndrome dry eye. Acta Ophthalmol. 2017</v>
      </c>
    </row>
    <row r="9613" spans="1:29" ht="28.8" x14ac:dyDescent="0.3">
      <c r="A9613">
        <v>6828</v>
      </c>
      <c r="B9613" t="s">
        <v>9706</v>
      </c>
      <c r="C9613" t="s">
        <v>19910</v>
      </c>
      <c r="D9613" t="s">
        <v>30140</v>
      </c>
      <c r="E9613" t="s">
        <v>2441</v>
      </c>
      <c r="F9613" s="10"/>
      <c r="G9613">
        <v>2017</v>
      </c>
      <c r="J9613">
        <v>0.86812529976139297</v>
      </c>
      <c r="L9613" t="s">
        <v>41188</v>
      </c>
      <c r="M9613">
        <v>28159380</v>
      </c>
      <c r="Q9613" s="10"/>
      <c r="R9613" s="11">
        <f t="shared" si="300"/>
        <v>0</v>
      </c>
      <c r="U9613" s="11">
        <f t="shared" si="301"/>
        <v>0</v>
      </c>
      <c r="Y9613" s="11">
        <f>IF(SUM(Tableau1[[#This Row],[Other access]:[Sci-hub access]])&gt;=1,1,0)</f>
        <v>0</v>
      </c>
      <c r="Z9613" s="12">
        <f>IF(OR(Tableau1[[#This Row],[Access R1 + S1+ T1 ]]&gt;=1,Tableau1[[#This Row],[Access V1 +W1 + X1]]&gt;=1),1,0)</f>
        <v>0</v>
      </c>
      <c r="AB9613" s="10" t="str">
        <f>Tableau1[[#This Row],[DOI]]</f>
        <v>doi: 10.1016/j.ophtha.2016.12.026</v>
      </c>
      <c r="AC9613" s="13" t="str">
        <f>Tableau1[[#This Row],[Authors]]&amp;", "&amp;Tableau1[[#This Row],[Title]]&amp;" "&amp;Tableau1[[#This Row],[Journal]]&amp;". "&amp;Tableau1[[#This Row],[Year]]</f>
        <v>Shields CL, Say EAT, Hasanreisoglu M, Saktanasate J, Lawson BM, Landy JE, Badami AU, Sivalingam MD, Mashayekhi A, Shields JA, Ganguly A., Cytogenetic Abnormalities in Uveal Melanoma Based on Tumor Features and Size in 1059 Patients: The 2016 W. Richard Green Lecture. Ophthalmology. 2017</v>
      </c>
    </row>
    <row r="9614" spans="1:29" x14ac:dyDescent="0.3">
      <c r="A9614">
        <v>6094</v>
      </c>
      <c r="B9614" t="s">
        <v>832</v>
      </c>
      <c r="C9614" t="s">
        <v>833</v>
      </c>
      <c r="D9614" t="s">
        <v>834</v>
      </c>
      <c r="E9614" t="s">
        <v>2683</v>
      </c>
      <c r="F9614" s="10"/>
      <c r="G9614">
        <v>2017</v>
      </c>
      <c r="J9614">
        <v>0.86825402230142068</v>
      </c>
      <c r="L9614" t="s">
        <v>40469</v>
      </c>
      <c r="M9614">
        <v>28250027</v>
      </c>
      <c r="Q9614" s="10"/>
      <c r="R9614" s="11">
        <f t="shared" si="300"/>
        <v>0</v>
      </c>
      <c r="U9614" s="11">
        <f t="shared" si="301"/>
        <v>0</v>
      </c>
      <c r="Y9614" s="11">
        <f>IF(SUM(Tableau1[[#This Row],[Other access]:[Sci-hub access]])&gt;=1,1,0)</f>
        <v>0</v>
      </c>
      <c r="Z9614" s="12">
        <f>IF(OR(Tableau1[[#This Row],[Access R1 + S1+ T1 ]]&gt;=1,Tableau1[[#This Row],[Access V1 +W1 + X1]]&gt;=1),1,0)</f>
        <v>0</v>
      </c>
      <c r="AB9614" s="10" t="str">
        <f>Tableau1[[#This Row],[DOI]]</f>
        <v>doi: 10.1136/jnnp-2016-314956</v>
      </c>
      <c r="AC9614" s="13" t="str">
        <f>Tableau1[[#This Row],[Authors]]&amp;", "&amp;Tableau1[[#This Row],[Title]]&amp;" "&amp;Tableau1[[#This Row],[Journal]]&amp;". "&amp;Tableau1[[#This Row],[Year]]</f>
        <v>Glasmacher SA, Leigh PN, Saha RA., Predictors of survival in progressive supranuclear palsy and multiple system atrophy: a systematic review and meta-analysis. J Neurol Neurosurg Psychiatry. 2017</v>
      </c>
    </row>
    <row r="9615" spans="1:29" x14ac:dyDescent="0.3">
      <c r="A9615">
        <v>2736</v>
      </c>
      <c r="B9615" t="s">
        <v>5943</v>
      </c>
      <c r="C9615" t="s">
        <v>16190</v>
      </c>
      <c r="D9615" t="s">
        <v>26367</v>
      </c>
      <c r="E9615" t="s">
        <v>2449</v>
      </c>
      <c r="F9615" s="10"/>
      <c r="G9615">
        <v>2018</v>
      </c>
      <c r="J9615">
        <v>0.86831699669398887</v>
      </c>
      <c r="L9615" t="s">
        <v>37196</v>
      </c>
      <c r="M9615">
        <v>28696042</v>
      </c>
      <c r="Q9615" s="10"/>
      <c r="R9615" s="11">
        <f t="shared" si="300"/>
        <v>0</v>
      </c>
      <c r="U9615" s="11">
        <f t="shared" si="301"/>
        <v>0</v>
      </c>
      <c r="Y9615" s="11">
        <f>IF(SUM(Tableau1[[#This Row],[Other access]:[Sci-hub access]])&gt;=1,1,0)</f>
        <v>0</v>
      </c>
      <c r="Z9615" s="12">
        <f>IF(OR(Tableau1[[#This Row],[Access R1 + S1+ T1 ]]&gt;=1,Tableau1[[#This Row],[Access V1 +W1 + X1]]&gt;=1),1,0)</f>
        <v>0</v>
      </c>
      <c r="AB9615" s="10" t="str">
        <f>Tableau1[[#This Row],[DOI]]</f>
        <v>doi: 10.1111/cxo.12563</v>
      </c>
      <c r="AC9615" s="13" t="str">
        <f>Tableau1[[#This Row],[Authors]]&amp;", "&amp;Tableau1[[#This Row],[Title]]&amp;" "&amp;Tableau1[[#This Row],[Journal]]&amp;". "&amp;Tableau1[[#This Row],[Year]]</f>
        <v>Jong M, Sankaridurg P, Li W, Resnikoff S, Naidoo K, He M., Reduced vision in highly myopic eyes without ocular pathology: the ZOC-BHVI high myopia study. Clin Exp Optom. 2018</v>
      </c>
    </row>
    <row r="9616" spans="1:29" x14ac:dyDescent="0.3">
      <c r="A9616">
        <v>8047</v>
      </c>
      <c r="B9616" t="s">
        <v>10774</v>
      </c>
      <c r="C9616" t="s">
        <v>20968</v>
      </c>
      <c r="D9616" t="s">
        <v>31212</v>
      </c>
      <c r="E9616" t="s">
        <v>34403</v>
      </c>
      <c r="F9616" s="10"/>
      <c r="G9616">
        <v>2017</v>
      </c>
      <c r="J9616">
        <v>0.86832404981230915</v>
      </c>
      <c r="L9616" t="s">
        <v>42394</v>
      </c>
      <c r="M9616">
        <v>28004443</v>
      </c>
      <c r="Q9616" s="10"/>
      <c r="R9616" s="11">
        <f t="shared" si="300"/>
        <v>0</v>
      </c>
      <c r="U9616" s="11">
        <f t="shared" si="301"/>
        <v>0</v>
      </c>
      <c r="Y9616" s="11">
        <f>IF(SUM(Tableau1[[#This Row],[Other access]:[Sci-hub access]])&gt;=1,1,0)</f>
        <v>0</v>
      </c>
      <c r="Z9616" s="12">
        <f>IF(OR(Tableau1[[#This Row],[Access R1 + S1+ T1 ]]&gt;=1,Tableau1[[#This Row],[Access V1 +W1 + X1]]&gt;=1),1,0)</f>
        <v>0</v>
      </c>
      <c r="AB9616" s="10" t="str">
        <f>Tableau1[[#This Row],[DOI]]</f>
        <v>doi: 10.1002/jbt.21887</v>
      </c>
      <c r="AC9616" s="13" t="str">
        <f>Tableau1[[#This Row],[Authors]]&amp;", "&amp;Tableau1[[#This Row],[Title]]&amp;" "&amp;Tableau1[[#This Row],[Journal]]&amp;". "&amp;Tableau1[[#This Row],[Year]]</f>
        <v>Wang K, Yao Y, Zhu X, Zhang K, Zhou F, Zhu L., Amyloid β induces NLRP3 inflammasome activation in retinal pigment epithelial cells via NADPH oxidase- and mitochondria-dependent ROS production. J Biochem Mol Toxicol. 2017</v>
      </c>
    </row>
    <row r="9617" spans="1:29" x14ac:dyDescent="0.3">
      <c r="A9617">
        <v>7139</v>
      </c>
      <c r="B9617" t="s">
        <v>9985</v>
      </c>
      <c r="C9617" t="s">
        <v>20188</v>
      </c>
      <c r="D9617" t="s">
        <v>30419</v>
      </c>
      <c r="E9617" t="s">
        <v>2451</v>
      </c>
      <c r="F9617" s="10"/>
      <c r="G9617">
        <v>2017</v>
      </c>
      <c r="J9617">
        <v>0.86841627803498922</v>
      </c>
      <c r="L9617" t="s">
        <v>41495</v>
      </c>
      <c r="M9617">
        <v>28125740</v>
      </c>
      <c r="Q9617" s="10"/>
      <c r="R9617" s="11">
        <f t="shared" si="300"/>
        <v>0</v>
      </c>
      <c r="U9617" s="11">
        <f t="shared" si="301"/>
        <v>0</v>
      </c>
      <c r="Y9617" s="11">
        <f>IF(SUM(Tableau1[[#This Row],[Other access]:[Sci-hub access]])&gt;=1,1,0)</f>
        <v>0</v>
      </c>
      <c r="Z9617" s="12">
        <f>IF(OR(Tableau1[[#This Row],[Access R1 + S1+ T1 ]]&gt;=1,Tableau1[[#This Row],[Access V1 +W1 + X1]]&gt;=1),1,0)</f>
        <v>0</v>
      </c>
      <c r="AB9617" s="10" t="str">
        <f>Tableau1[[#This Row],[DOI]]</f>
        <v>doi: 10.1371/journal.pone.0170847</v>
      </c>
      <c r="AC9617" s="13" t="str">
        <f>Tableau1[[#This Row],[Authors]]&amp;", "&amp;Tableau1[[#This Row],[Title]]&amp;" "&amp;Tableau1[[#This Row],[Journal]]&amp;". "&amp;Tableau1[[#This Row],[Year]]</f>
        <v>Stiebel-Kalish H, Lotan I, Brody J, Chodick G, Bialer O, Marignier R, Bach M, Hellmann MA., Retinal Nerve Fiber Layer May Be Better Preserved in MOG-IgG versus AQP4-IgG Optic Neuritis: A Cohort Study. PLoS One. 2017</v>
      </c>
    </row>
    <row r="9618" spans="1:29" ht="28.8" x14ac:dyDescent="0.3">
      <c r="A9618">
        <v>1126</v>
      </c>
      <c r="B9618" t="s">
        <v>4388</v>
      </c>
      <c r="C9618" t="s">
        <v>14642</v>
      </c>
      <c r="D9618" t="s">
        <v>24809</v>
      </c>
      <c r="E9618" t="s">
        <v>3155</v>
      </c>
      <c r="F9618" s="10"/>
      <c r="G9618">
        <v>2017</v>
      </c>
      <c r="J9618">
        <v>0.86841798421571215</v>
      </c>
      <c r="L9618" t="e">
        <v>#VALUE!</v>
      </c>
      <c r="M9618">
        <v>29021717</v>
      </c>
      <c r="Q9618" s="10"/>
      <c r="R9618" s="11">
        <f t="shared" si="300"/>
        <v>0</v>
      </c>
      <c r="U9618" s="11">
        <f t="shared" si="301"/>
        <v>0</v>
      </c>
      <c r="Y9618" s="11">
        <f>IF(SUM(Tableau1[[#This Row],[Other access]:[Sci-hub access]])&gt;=1,1,0)</f>
        <v>0</v>
      </c>
      <c r="Z9618" s="12">
        <f>IF(OR(Tableau1[[#This Row],[Access R1 + S1+ T1 ]]&gt;=1,Tableau1[[#This Row],[Access V1 +W1 + X1]]&gt;=1),1,0)</f>
        <v>0</v>
      </c>
      <c r="AB9618" s="10" t="e">
        <f>Tableau1[[#This Row],[DOI]]</f>
        <v>#VALUE!</v>
      </c>
      <c r="AC9618" s="13" t="str">
        <f>Tableau1[[#This Row],[Authors]]&amp;", "&amp;Tableau1[[#This Row],[Title]]&amp;" "&amp;Tableau1[[#This Row],[Journal]]&amp;". "&amp;Tableau1[[#This Row],[Year]]</f>
        <v>van Kuijk FJGM, McPherson SW, Roehrich H., Enhanced Detection of Sub-Retinal Pigment Epithelial Cell Layer Deposits in Human and Murine Tissue: Imaging Zinc as a Biomarker for Age-Related Macular Degeneration (An American Ophthalmological Society Thesis). Trans Am Ophthalmol Soc. 2017</v>
      </c>
    </row>
    <row r="9619" spans="1:29" x14ac:dyDescent="0.3">
      <c r="A9619">
        <v>8520</v>
      </c>
      <c r="B9619" t="s">
        <v>11191</v>
      </c>
      <c r="C9619" t="s">
        <v>21375</v>
      </c>
      <c r="D9619" t="s">
        <v>31630</v>
      </c>
      <c r="E9619" t="s">
        <v>2464</v>
      </c>
      <c r="F9619" s="10"/>
      <c r="G9619">
        <v>2017</v>
      </c>
      <c r="J9619">
        <v>0.86850413692338491</v>
      </c>
      <c r="L9619" t="s">
        <v>42856</v>
      </c>
      <c r="M9619">
        <v>27898471</v>
      </c>
      <c r="Q9619" s="10"/>
      <c r="R9619" s="11">
        <f t="shared" si="300"/>
        <v>0</v>
      </c>
      <c r="U9619" s="11">
        <f t="shared" si="301"/>
        <v>0</v>
      </c>
      <c r="Y9619" s="11">
        <f>IF(SUM(Tableau1[[#This Row],[Other access]:[Sci-hub access]])&gt;=1,1,0)</f>
        <v>0</v>
      </c>
      <c r="Z9619" s="12">
        <f>IF(OR(Tableau1[[#This Row],[Access R1 + S1+ T1 ]]&gt;=1,Tableau1[[#This Row],[Access V1 +W1 + X1]]&gt;=1),1,0)</f>
        <v>0</v>
      </c>
      <c r="AB9619" s="10" t="str">
        <f>Tableau1[[#This Row],[DOI]]</f>
        <v>doi: 10.1097/ICU.0000000000000353</v>
      </c>
      <c r="AC9619" s="13" t="str">
        <f>Tableau1[[#This Row],[Authors]]&amp;", "&amp;Tableau1[[#This Row],[Title]]&amp;" "&amp;Tableau1[[#This Row],[Journal]]&amp;". "&amp;Tableau1[[#This Row],[Year]]</f>
        <v>Sayed MS, Margolis M, Lee RK., Green disease in optical coherence tomography diagnosis of glaucoma. Curr Opin Ophthalmol. 2017</v>
      </c>
    </row>
    <row r="9620" spans="1:29" x14ac:dyDescent="0.3">
      <c r="A9620">
        <v>489</v>
      </c>
      <c r="B9620" t="s">
        <v>3752</v>
      </c>
      <c r="C9620" t="s">
        <v>14010</v>
      </c>
      <c r="D9620" t="s">
        <v>24172</v>
      </c>
      <c r="E9620" t="s">
        <v>2462</v>
      </c>
      <c r="F9620" s="10"/>
      <c r="G9620">
        <v>2017</v>
      </c>
      <c r="J9620">
        <v>0.86859676982500345</v>
      </c>
      <c r="L9620" t="s">
        <v>34993</v>
      </c>
      <c r="M9620">
        <v>29207977</v>
      </c>
      <c r="Q9620" s="10"/>
      <c r="R9620" s="11">
        <f t="shared" si="300"/>
        <v>0</v>
      </c>
      <c r="U9620" s="11">
        <f t="shared" si="301"/>
        <v>0</v>
      </c>
      <c r="Y9620" s="11">
        <f>IF(SUM(Tableau1[[#This Row],[Other access]:[Sci-hub access]])&gt;=1,1,0)</f>
        <v>0</v>
      </c>
      <c r="Z9620" s="12">
        <f>IF(OR(Tableau1[[#This Row],[Access R1 + S1+ T1 ]]&gt;=1,Tableau1[[#This Row],[Access V1 +W1 + X1]]&gt;=1),1,0)</f>
        <v>0</v>
      </c>
      <c r="AB9620" s="10" t="str">
        <f>Tableau1[[#This Row],[DOI]]</f>
        <v>doi: 10.1186/s12886-017-0638-5</v>
      </c>
      <c r="AC9620" s="13" t="str">
        <f>Tableau1[[#This Row],[Authors]]&amp;", "&amp;Tableau1[[#This Row],[Title]]&amp;" "&amp;Tableau1[[#This Row],[Journal]]&amp;". "&amp;Tableau1[[#This Row],[Year]]</f>
        <v>Kuo YC, Chen N, Tsai RK., Acute Zonal Occult Outer Retinopathy (AZOOR): a case report of vision improvement after intravitreal injection of Ozurdex. BMC Ophthalmol. 2017</v>
      </c>
    </row>
    <row r="9621" spans="1:29" x14ac:dyDescent="0.3">
      <c r="A9621">
        <v>5965</v>
      </c>
      <c r="B9621" t="s">
        <v>775</v>
      </c>
      <c r="C9621" t="s">
        <v>776</v>
      </c>
      <c r="D9621" t="s">
        <v>777</v>
      </c>
      <c r="E9621" t="s">
        <v>2702</v>
      </c>
      <c r="F9621" s="10"/>
      <c r="G9621">
        <v>2017</v>
      </c>
      <c r="J9621">
        <v>0.8686764905424208</v>
      </c>
      <c r="L9621" t="s">
        <v>40344</v>
      </c>
      <c r="M9621">
        <v>28264709</v>
      </c>
      <c r="Q9621" s="10"/>
      <c r="R9621" s="11">
        <f t="shared" si="300"/>
        <v>0</v>
      </c>
      <c r="U9621" s="11">
        <f t="shared" si="301"/>
        <v>0</v>
      </c>
      <c r="Y9621" s="11">
        <f>IF(SUM(Tableau1[[#This Row],[Other access]:[Sci-hub access]])&gt;=1,1,0)</f>
        <v>0</v>
      </c>
      <c r="Z9621" s="12">
        <f>IF(OR(Tableau1[[#This Row],[Access R1 + S1+ T1 ]]&gt;=1,Tableau1[[#This Row],[Access V1 +W1 + X1]]&gt;=1),1,0)</f>
        <v>0</v>
      </c>
      <c r="AB9621" s="10" t="str">
        <f>Tableau1[[#This Row],[DOI]]</f>
        <v>doi: 10.1186/s13256-017-1223-5</v>
      </c>
      <c r="AC9621" s="13" t="str">
        <f>Tableau1[[#This Row],[Authors]]&amp;", "&amp;Tableau1[[#This Row],[Title]]&amp;" "&amp;Tableau1[[#This Row],[Journal]]&amp;". "&amp;Tableau1[[#This Row],[Year]]</f>
        <v>Jevremovic V, Yousuf A, Hussain Z, Abboud A, Chedrawy EG., A rare presentation of myxofibrosarcoma as a Pancoast tumor: a case report. J Med Case Rep. 2017</v>
      </c>
    </row>
    <row r="9622" spans="1:29" x14ac:dyDescent="0.3">
      <c r="A9622">
        <v>11039</v>
      </c>
      <c r="B9622" t="s">
        <v>13461</v>
      </c>
      <c r="C9622" t="s">
        <v>23623</v>
      </c>
      <c r="D9622" t="s">
        <v>33915</v>
      </c>
      <c r="E9622" t="s">
        <v>2469</v>
      </c>
      <c r="F9622" s="10"/>
      <c r="G9622">
        <v>2017</v>
      </c>
      <c r="J9622">
        <v>0.8686914849996088</v>
      </c>
      <c r="L9622" t="s">
        <v>45280</v>
      </c>
      <c r="M9622">
        <v>26308188</v>
      </c>
      <c r="Q9622" s="10"/>
      <c r="R9622" s="11">
        <f t="shared" si="300"/>
        <v>0</v>
      </c>
      <c r="U9622" s="11">
        <f t="shared" si="301"/>
        <v>0</v>
      </c>
      <c r="Y9622" s="11">
        <f>IF(SUM(Tableau1[[#This Row],[Other access]:[Sci-hub access]])&gt;=1,1,0)</f>
        <v>0</v>
      </c>
      <c r="Z9622" s="12">
        <f>IF(OR(Tableau1[[#This Row],[Access R1 + S1+ T1 ]]&gt;=1,Tableau1[[#This Row],[Access V1 +W1 + X1]]&gt;=1),1,0)</f>
        <v>0</v>
      </c>
      <c r="AB9622" s="10" t="str">
        <f>Tableau1[[#This Row],[DOI]]</f>
        <v>doi: 10.3109/08820538.2015.1068343</v>
      </c>
      <c r="AC9622" s="13" t="str">
        <f>Tableau1[[#This Row],[Authors]]&amp;", "&amp;Tableau1[[#This Row],[Title]]&amp;" "&amp;Tableau1[[#This Row],[Journal]]&amp;". "&amp;Tableau1[[#This Row],[Year]]</f>
        <v>Karaca EE, Çubuk MÖ, Akçam HT, Uzun F, Yüksel E., Choroidal Thickness in Turkish Children with Anisometric Amblyopia. Semin Ophthalmol. 2017</v>
      </c>
    </row>
    <row r="9623" spans="1:29" x14ac:dyDescent="0.3">
      <c r="A9623">
        <v>9554</v>
      </c>
      <c r="B9623" t="s">
        <v>12116</v>
      </c>
      <c r="C9623" t="s">
        <v>22290</v>
      </c>
      <c r="D9623" t="s">
        <v>32562</v>
      </c>
      <c r="E9623" t="s">
        <v>2438</v>
      </c>
      <c r="F9623" s="10"/>
      <c r="G9623">
        <v>2017</v>
      </c>
      <c r="J9623">
        <v>0.86874702078380117</v>
      </c>
      <c r="L9623" t="s">
        <v>43832</v>
      </c>
      <c r="M9623">
        <v>27660329</v>
      </c>
      <c r="Q9623" s="10"/>
      <c r="R9623" s="11">
        <f t="shared" si="300"/>
        <v>0</v>
      </c>
      <c r="U9623" s="11">
        <f t="shared" si="301"/>
        <v>0</v>
      </c>
      <c r="Y9623" s="11">
        <f>IF(SUM(Tableau1[[#This Row],[Other access]:[Sci-hub access]])&gt;=1,1,0)</f>
        <v>0</v>
      </c>
      <c r="Z9623" s="12">
        <f>IF(OR(Tableau1[[#This Row],[Access R1 + S1+ T1 ]]&gt;=1,Tableau1[[#This Row],[Access V1 +W1 + X1]]&gt;=1),1,0)</f>
        <v>0</v>
      </c>
      <c r="AB9623" s="10" t="str">
        <f>Tableau1[[#This Row],[DOI]]</f>
        <v>doi: 10.1136/bjophthalmol-2016-308678</v>
      </c>
      <c r="AC9623" s="13" t="str">
        <f>Tableau1[[#This Row],[Authors]]&amp;", "&amp;Tableau1[[#This Row],[Title]]&amp;" "&amp;Tableau1[[#This Row],[Journal]]&amp;". "&amp;Tableau1[[#This Row],[Year]]</f>
        <v>Pedrotti E, Bosello F, Fasolo A, Frigo AC, Marchesoni I, Ruggeri A, Marchini G., Transcutaneous periorbital electrical stimulation in the treatment of dry eye. Br J Ophthalmol. 2017</v>
      </c>
    </row>
    <row r="9624" spans="1:29" x14ac:dyDescent="0.3">
      <c r="A9624">
        <v>5043</v>
      </c>
      <c r="B9624" t="s">
        <v>500</v>
      </c>
      <c r="C9624" t="s">
        <v>501</v>
      </c>
      <c r="D9624" t="s">
        <v>502</v>
      </c>
      <c r="E9624" t="s">
        <v>3015</v>
      </c>
      <c r="F9624" s="10"/>
      <c r="G9624">
        <v>2017</v>
      </c>
      <c r="J9624">
        <v>0.86875260900032125</v>
      </c>
      <c r="L9624" t="s">
        <v>39451</v>
      </c>
      <c r="M9624">
        <v>28379764</v>
      </c>
      <c r="Q9624" s="10"/>
      <c r="R9624" s="11">
        <f t="shared" si="300"/>
        <v>0</v>
      </c>
      <c r="U9624" s="11">
        <f t="shared" si="301"/>
        <v>0</v>
      </c>
      <c r="Y9624" s="11">
        <f>IF(SUM(Tableau1[[#This Row],[Other access]:[Sci-hub access]])&gt;=1,1,0)</f>
        <v>0</v>
      </c>
      <c r="Z9624" s="12">
        <f>IF(OR(Tableau1[[#This Row],[Access R1 + S1+ T1 ]]&gt;=1,Tableau1[[#This Row],[Access V1 +W1 + X1]]&gt;=1),1,0)</f>
        <v>0</v>
      </c>
      <c r="AB9624" s="10" t="str">
        <f>Tableau1[[#This Row],[DOI]]</f>
        <v>doi: 10.3138/cbmh.142-27012015</v>
      </c>
      <c r="AC9624" s="13" t="str">
        <f>Tableau1[[#This Row],[Authors]]&amp;", "&amp;Tableau1[[#This Row],[Title]]&amp;" "&amp;Tableau1[[#This Row],[Journal]]&amp;". "&amp;Tableau1[[#This Row],[Year]]</f>
        <v>Seltenreich Y., School Hygiene as a Tool of Modernization: European Culture and Jewish Colonies in Galilee (1882-1939). Can Bull Med Hist. 2017</v>
      </c>
    </row>
    <row r="9625" spans="1:29" x14ac:dyDescent="0.3">
      <c r="A9625">
        <v>3892</v>
      </c>
      <c r="B9625" t="s">
        <v>7051</v>
      </c>
      <c r="C9625" t="s">
        <v>17290</v>
      </c>
      <c r="D9625" t="s">
        <v>27476</v>
      </c>
      <c r="E9625" t="s">
        <v>2446</v>
      </c>
      <c r="F9625" s="10"/>
      <c r="G9625">
        <v>2017</v>
      </c>
      <c r="J9625">
        <v>0.86879547671601698</v>
      </c>
      <c r="L9625" t="s">
        <v>38334</v>
      </c>
      <c r="M9625">
        <v>28510772</v>
      </c>
      <c r="Q9625" s="10"/>
      <c r="R9625" s="11">
        <f t="shared" si="300"/>
        <v>0</v>
      </c>
      <c r="U9625" s="11">
        <f t="shared" si="301"/>
        <v>0</v>
      </c>
      <c r="Y9625" s="11">
        <f>IF(SUM(Tableau1[[#This Row],[Other access]:[Sci-hub access]])&gt;=1,1,0)</f>
        <v>0</v>
      </c>
      <c r="Z9625" s="12">
        <f>IF(OR(Tableau1[[#This Row],[Access R1 + S1+ T1 ]]&gt;=1,Tableau1[[#This Row],[Access V1 +W1 + X1]]&gt;=1),1,0)</f>
        <v>0</v>
      </c>
      <c r="AB9625" s="10" t="str">
        <f>Tableau1[[#This Row],[DOI]]</f>
        <v>doi: 10.3928/01913913-20170322-01</v>
      </c>
      <c r="AC9625" s="13" t="str">
        <f>Tableau1[[#This Row],[Authors]]&amp;", "&amp;Tableau1[[#This Row],[Title]]&amp;" "&amp;Tableau1[[#This Row],[Journal]]&amp;". "&amp;Tableau1[[#This Row],[Year]]</f>
        <v>Balekudaru S, Sankaranarayanan N, Agarkar S., Prevalence, Incidence, and Risk Factors for the Development of Glaucoma in Patients With Aniridia. J Pediatr Ophthalmol Strabismus. 2017</v>
      </c>
    </row>
    <row r="9626" spans="1:29" ht="28.8" x14ac:dyDescent="0.3">
      <c r="A9626">
        <v>5994</v>
      </c>
      <c r="B9626" t="s">
        <v>8987</v>
      </c>
      <c r="C9626" t="s">
        <v>19201</v>
      </c>
      <c r="D9626" t="s">
        <v>29417</v>
      </c>
      <c r="E9626" t="s">
        <v>2543</v>
      </c>
      <c r="F9626" s="10"/>
      <c r="G9626">
        <v>2017</v>
      </c>
      <c r="J9626">
        <v>0.86885840127957725</v>
      </c>
      <c r="L9626" t="s">
        <v>40373</v>
      </c>
      <c r="M9626">
        <v>28261609</v>
      </c>
      <c r="Q9626" s="10"/>
      <c r="R9626" s="11">
        <f t="shared" si="300"/>
        <v>0</v>
      </c>
      <c r="U9626" s="11">
        <f t="shared" si="301"/>
        <v>0</v>
      </c>
      <c r="Y9626" s="11">
        <f>IF(SUM(Tableau1[[#This Row],[Other access]:[Sci-hub access]])&gt;=1,1,0)</f>
        <v>0</v>
      </c>
      <c r="Z9626" s="12">
        <f>IF(OR(Tableau1[[#This Row],[Access R1 + S1+ T1 ]]&gt;=1,Tableau1[[#This Row],[Access V1 +W1 + X1]]&gt;=1),1,0)</f>
        <v>0</v>
      </c>
      <c r="AB9626" s="10" t="str">
        <f>Tableau1[[#This Row],[DOI]]</f>
        <v>doi: 10.1155/2017/3427319</v>
      </c>
      <c r="AC9626" s="13" t="str">
        <f>Tableau1[[#This Row],[Authors]]&amp;", "&amp;Tableau1[[#This Row],[Title]]&amp;" "&amp;Tableau1[[#This Row],[Journal]]&amp;". "&amp;Tableau1[[#This Row],[Year]]</f>
        <v>Tsunekawa T, Kaneko H, Takayama K, Hwang SJ, Oishi A, Nagasaka Y, Ye F, Iwase T, Nonobe N, Ueno S, Ito Y, Yasuda S, Matsuura T, Shimizu H, Suzumura A, Kataoka K, Terasaki H., Correlation between miR-148 Expression in Vitreous and Severity of Rhegmatogenous Retinal Detachment. Biomed Res Int. 2017</v>
      </c>
    </row>
    <row r="9627" spans="1:29" x14ac:dyDescent="0.3">
      <c r="A9627">
        <v>10759</v>
      </c>
      <c r="B9627" t="s">
        <v>13217</v>
      </c>
      <c r="C9627" t="s">
        <v>23380</v>
      </c>
      <c r="D9627" t="s">
        <v>33670</v>
      </c>
      <c r="E9627" t="s">
        <v>2582</v>
      </c>
      <c r="F9627" s="10"/>
      <c r="G9627">
        <v>2017</v>
      </c>
      <c r="J9627">
        <v>0.86888487803748737</v>
      </c>
      <c r="L9627" t="s">
        <v>45006</v>
      </c>
      <c r="M9627">
        <v>27061134</v>
      </c>
      <c r="Q9627" s="10"/>
      <c r="R9627" s="11">
        <f t="shared" si="300"/>
        <v>0</v>
      </c>
      <c r="U9627" s="11">
        <f t="shared" si="301"/>
        <v>0</v>
      </c>
      <c r="Y9627" s="11">
        <f>IF(SUM(Tableau1[[#This Row],[Other access]:[Sci-hub access]])&gt;=1,1,0)</f>
        <v>0</v>
      </c>
      <c r="Z9627" s="12">
        <f>IF(OR(Tableau1[[#This Row],[Access R1 + S1+ T1 ]]&gt;=1,Tableau1[[#This Row],[Access V1 +W1 + X1]]&gt;=1),1,0)</f>
        <v>0</v>
      </c>
      <c r="AB9627" s="10" t="str">
        <f>Tableau1[[#This Row],[DOI]]</f>
        <v>doi: 10.1111/vop.12379</v>
      </c>
      <c r="AC9627" s="13" t="str">
        <f>Tableau1[[#This Row],[Authors]]&amp;", "&amp;Tableau1[[#This Row],[Title]]&amp;" "&amp;Tableau1[[#This Row],[Journal]]&amp;". "&amp;Tableau1[[#This Row],[Year]]</f>
        <v>Gronkiewicz KM, Giuliano EA, Sharma A, Mohan RR., Effects of topical hyaluronic acid on corneal wound healing in dogs: a pilot study. Vet Ophthalmol. 2017</v>
      </c>
    </row>
    <row r="9628" spans="1:29" x14ac:dyDescent="0.3">
      <c r="A9628">
        <v>8686</v>
      </c>
      <c r="B9628" t="s">
        <v>1775</v>
      </c>
      <c r="C9628" t="s">
        <v>1776</v>
      </c>
      <c r="D9628" t="s">
        <v>1777</v>
      </c>
      <c r="E9628" t="s">
        <v>3110</v>
      </c>
      <c r="F9628" s="10"/>
      <c r="G9628">
        <v>2017</v>
      </c>
      <c r="J9628">
        <v>0.86891075738858847</v>
      </c>
      <c r="L9628" t="s">
        <v>43022</v>
      </c>
      <c r="M9628">
        <v>27862614</v>
      </c>
      <c r="Q9628" s="10"/>
      <c r="R9628" s="11">
        <f t="shared" si="300"/>
        <v>0</v>
      </c>
      <c r="U9628" s="11">
        <f t="shared" si="301"/>
        <v>0</v>
      </c>
      <c r="Y9628" s="11">
        <f>IF(SUM(Tableau1[[#This Row],[Other access]:[Sci-hub access]])&gt;=1,1,0)</f>
        <v>0</v>
      </c>
      <c r="Z9628" s="12">
        <f>IF(OR(Tableau1[[#This Row],[Access R1 + S1+ T1 ]]&gt;=1,Tableau1[[#This Row],[Access V1 +W1 + X1]]&gt;=1),1,0)</f>
        <v>0</v>
      </c>
      <c r="AB9628" s="10" t="str">
        <f>Tableau1[[#This Row],[DOI]]</f>
        <v>doi: 10.1111/jon.12405</v>
      </c>
      <c r="AC9628" s="13" t="str">
        <f>Tableau1[[#This Row],[Authors]]&amp;", "&amp;Tableau1[[#This Row],[Title]]&amp;" "&amp;Tableau1[[#This Row],[Journal]]&amp;". "&amp;Tableau1[[#This Row],[Year]]</f>
        <v>Lochner P, Leone MA, Fassbender K, Cantello R, Coppo L, Nardone R, Zorzi G, Lesmeister M, Comi C, Brigo F., Transorbital Sonography and Visual Outcome for the Diagnosis and Monitoring of Optic Neuritis. J Neuroimaging. 2017</v>
      </c>
    </row>
    <row r="9629" spans="1:29" x14ac:dyDescent="0.3">
      <c r="A9629">
        <v>10828</v>
      </c>
      <c r="B9629" t="s">
        <v>13278</v>
      </c>
      <c r="C9629" t="s">
        <v>23440</v>
      </c>
      <c r="D9629" t="s">
        <v>33732</v>
      </c>
      <c r="E9629" t="s">
        <v>2471</v>
      </c>
      <c r="F9629" s="10"/>
      <c r="G9629">
        <v>2017</v>
      </c>
      <c r="J9629">
        <v>0.86896057228137502</v>
      </c>
      <c r="L9629" t="s">
        <v>45074</v>
      </c>
      <c r="M9629">
        <v>26975401</v>
      </c>
      <c r="Q9629" s="10"/>
      <c r="R9629" s="11">
        <f t="shared" si="300"/>
        <v>0</v>
      </c>
      <c r="U9629" s="11">
        <f t="shared" si="301"/>
        <v>0</v>
      </c>
      <c r="Y9629" s="11">
        <f>IF(SUM(Tableau1[[#This Row],[Other access]:[Sci-hub access]])&gt;=1,1,0)</f>
        <v>0</v>
      </c>
      <c r="Z9629" s="12">
        <f>IF(OR(Tableau1[[#This Row],[Access R1 + S1+ T1 ]]&gt;=1,Tableau1[[#This Row],[Access V1 +W1 + X1]]&gt;=1),1,0)</f>
        <v>0</v>
      </c>
      <c r="AB9629" s="10" t="str">
        <f>Tableau1[[#This Row],[DOI]]</f>
        <v>doi: 10.1007/s10792-016-0211-x</v>
      </c>
      <c r="AC9629" s="13" t="str">
        <f>Tableau1[[#This Row],[Authors]]&amp;", "&amp;Tableau1[[#This Row],[Title]]&amp;" "&amp;Tableau1[[#This Row],[Journal]]&amp;". "&amp;Tableau1[[#This Row],[Year]]</f>
        <v>Unsal U, Baser G, Soyler M., Intraocular lens implantation without the use of ophthalmic viscosurgical device. Int Ophthalmol. 2017</v>
      </c>
    </row>
    <row r="9630" spans="1:29" x14ac:dyDescent="0.3">
      <c r="A9630">
        <v>6998</v>
      </c>
      <c r="B9630" t="s">
        <v>1178</v>
      </c>
      <c r="C9630" t="s">
        <v>1179</v>
      </c>
      <c r="D9630" t="s">
        <v>1180</v>
      </c>
      <c r="E9630" t="s">
        <v>2709</v>
      </c>
      <c r="F9630" s="10"/>
      <c r="G9630">
        <v>2017</v>
      </c>
      <c r="J9630">
        <v>0.86908838782481157</v>
      </c>
      <c r="L9630" t="s">
        <v>41356</v>
      </c>
      <c r="M9630">
        <v>28138045</v>
      </c>
      <c r="Q9630" s="10"/>
      <c r="R9630" s="11">
        <f t="shared" si="300"/>
        <v>0</v>
      </c>
      <c r="U9630" s="11">
        <f t="shared" si="301"/>
        <v>0</v>
      </c>
      <c r="Y9630" s="11">
        <f>IF(SUM(Tableau1[[#This Row],[Other access]:[Sci-hub access]])&gt;=1,1,0)</f>
        <v>0</v>
      </c>
      <c r="Z9630" s="12">
        <f>IF(OR(Tableau1[[#This Row],[Access R1 + S1+ T1 ]]&gt;=1,Tableau1[[#This Row],[Access V1 +W1 + X1]]&gt;=1),1,0)</f>
        <v>0</v>
      </c>
      <c r="AB9630" s="10" t="str">
        <f>Tableau1[[#This Row],[DOI]]</f>
        <v>doi: 10.4269/ajtmh.16-0315</v>
      </c>
      <c r="AC9630" s="13" t="str">
        <f>Tableau1[[#This Row],[Authors]]&amp;", "&amp;Tableau1[[#This Row],[Title]]&amp;" "&amp;Tableau1[[#This Row],[Journal]]&amp;". "&amp;Tableau1[[#This Row],[Year]]</f>
        <v>Villaverde C, Namazzi R, Shabani E, Opoka RO, John CC., Clinical Comparison of Retinopathy-Positive and Retinopathy-Negative Cerebral Malaria. Am J Trop Med Hyg. 2017</v>
      </c>
    </row>
    <row r="9631" spans="1:29" x14ac:dyDescent="0.3">
      <c r="A9631">
        <v>7738</v>
      </c>
      <c r="B9631" t="s">
        <v>10504</v>
      </c>
      <c r="C9631" t="s">
        <v>20700</v>
      </c>
      <c r="D9631" t="s">
        <v>30941</v>
      </c>
      <c r="E9631" t="s">
        <v>2479</v>
      </c>
      <c r="F9631" s="10"/>
      <c r="G9631">
        <v>2017</v>
      </c>
      <c r="J9631">
        <v>0.86919006183249292</v>
      </c>
      <c r="L9631" t="s">
        <v>42089</v>
      </c>
      <c r="M9631">
        <v>28060070</v>
      </c>
      <c r="Q9631" s="10"/>
      <c r="R9631" s="11">
        <f t="shared" si="300"/>
        <v>0</v>
      </c>
      <c r="U9631" s="11">
        <f t="shared" si="301"/>
        <v>0</v>
      </c>
      <c r="Y9631" s="11">
        <f>IF(SUM(Tableau1[[#This Row],[Other access]:[Sci-hub access]])&gt;=1,1,0)</f>
        <v>0</v>
      </c>
      <c r="Z9631" s="12">
        <f>IF(OR(Tableau1[[#This Row],[Access R1 + S1+ T1 ]]&gt;=1,Tableau1[[#This Row],[Access V1 +W1 + X1]]&gt;=1),1,0)</f>
        <v>0</v>
      </c>
      <c r="AB9631" s="10" t="str">
        <f>Tableau1[[#This Row],[DOI]]</f>
        <v>doi: 10.1097/ICO.0000000000001074</v>
      </c>
      <c r="AC9631" s="13" t="str">
        <f>Tableau1[[#This Row],[Authors]]&amp;", "&amp;Tableau1[[#This Row],[Title]]&amp;" "&amp;Tableau1[[#This Row],[Journal]]&amp;". "&amp;Tableau1[[#This Row],[Year]]</f>
        <v>Majmudar PA, Johnson L., Enhancing DMEK Success by Identifying Optimal Levels of Trypan Blue Dye Application to Donor Corneal Tissue. Cornea. 2017</v>
      </c>
    </row>
    <row r="9632" spans="1:29" x14ac:dyDescent="0.3">
      <c r="A9632">
        <v>5812</v>
      </c>
      <c r="B9632" t="s">
        <v>8832</v>
      </c>
      <c r="C9632" t="s">
        <v>19049</v>
      </c>
      <c r="D9632" t="s">
        <v>29262</v>
      </c>
      <c r="E9632" t="s">
        <v>2589</v>
      </c>
      <c r="F9632" s="10"/>
      <c r="G9632">
        <v>2017</v>
      </c>
      <c r="J9632">
        <v>0.86924441157406795</v>
      </c>
      <c r="L9632" t="s">
        <v>40194</v>
      </c>
      <c r="M9632">
        <v>28283106</v>
      </c>
      <c r="Q9632" s="10"/>
      <c r="R9632" s="11">
        <f t="shared" si="300"/>
        <v>0</v>
      </c>
      <c r="U9632" s="11">
        <f t="shared" si="301"/>
        <v>0</v>
      </c>
      <c r="Y9632" s="11">
        <f>IF(SUM(Tableau1[[#This Row],[Other access]:[Sci-hub access]])&gt;=1,1,0)</f>
        <v>0</v>
      </c>
      <c r="Z9632" s="12">
        <f>IF(OR(Tableau1[[#This Row],[Access R1 + S1+ T1 ]]&gt;=1,Tableau1[[#This Row],[Access V1 +W1 + X1]]&gt;=1),1,0)</f>
        <v>0</v>
      </c>
      <c r="AB9632" s="10" t="str">
        <f>Tableau1[[#This Row],[DOI]]</f>
        <v>doi: 10.1016/j.msard.2017.01.003</v>
      </c>
      <c r="AC9632" s="13" t="str">
        <f>Tableau1[[#This Row],[Authors]]&amp;", "&amp;Tableau1[[#This Row],[Title]]&amp;" "&amp;Tableau1[[#This Row],[Journal]]&amp;". "&amp;Tableau1[[#This Row],[Year]]</f>
        <v>Algahtani H, Shirah B, Algahtani R, Alkahtani A, Alwadie S., Vogt Koyanagi Harada Syndrome mimicking multiple sclerosis: A case report and review of the literature. Mult Scler Relat Disord. 2017</v>
      </c>
    </row>
    <row r="9633" spans="1:29" ht="28.8" x14ac:dyDescent="0.3">
      <c r="A9633">
        <v>6104</v>
      </c>
      <c r="B9633" t="s">
        <v>9079</v>
      </c>
      <c r="C9633" t="s">
        <v>19292</v>
      </c>
      <c r="D9633" t="s">
        <v>29509</v>
      </c>
      <c r="E9633" t="s">
        <v>2451</v>
      </c>
      <c r="F9633" s="10"/>
      <c r="G9633">
        <v>2017</v>
      </c>
      <c r="J9633">
        <v>0.86951334496901256</v>
      </c>
      <c r="L9633" t="s">
        <v>40478</v>
      </c>
      <c r="M9633">
        <v>28248989</v>
      </c>
      <c r="Q9633" s="10"/>
      <c r="R9633" s="11">
        <f t="shared" si="300"/>
        <v>0</v>
      </c>
      <c r="U9633" s="11">
        <f t="shared" si="301"/>
        <v>0</v>
      </c>
      <c r="Y9633" s="11">
        <f>IF(SUM(Tableau1[[#This Row],[Other access]:[Sci-hub access]])&gt;=1,1,0)</f>
        <v>0</v>
      </c>
      <c r="Z9633" s="12">
        <f>IF(OR(Tableau1[[#This Row],[Access R1 + S1+ T1 ]]&gt;=1,Tableau1[[#This Row],[Access V1 +W1 + X1]]&gt;=1),1,0)</f>
        <v>0</v>
      </c>
      <c r="AB9633" s="10" t="str">
        <f>Tableau1[[#This Row],[DOI]]</f>
        <v>doi: 10.1371/journal.pone.0172895</v>
      </c>
      <c r="AC9633" s="13" t="str">
        <f>Tableau1[[#This Row],[Authors]]&amp;", "&amp;Tableau1[[#This Row],[Title]]&amp;" "&amp;Tableau1[[#This Row],[Journal]]&amp;". "&amp;Tableau1[[#This Row],[Year]]</f>
        <v>Schnichels S, Schneider N, Hohenadl C, Hurst J, Schatz A, Januschowski K, Spitzer MS., Efficacy of two different thiol-modified crosslinked hyaluronate formulations as vitreous replacement compared to silicone oil in a model of retinal detachment. PLoS One. 2017</v>
      </c>
    </row>
    <row r="9634" spans="1:29" x14ac:dyDescent="0.3">
      <c r="A9634">
        <v>5914</v>
      </c>
      <c r="B9634" t="s">
        <v>8919</v>
      </c>
      <c r="C9634" t="s">
        <v>19134</v>
      </c>
      <c r="D9634" t="s">
        <v>29349</v>
      </c>
      <c r="E9634" t="s">
        <v>2486</v>
      </c>
      <c r="F9634" s="10"/>
      <c r="G9634">
        <v>2017</v>
      </c>
      <c r="J9634">
        <v>0.86952247233971647</v>
      </c>
      <c r="L9634" t="s">
        <v>40294</v>
      </c>
      <c r="M9634">
        <v>28271634</v>
      </c>
      <c r="Q9634" s="10"/>
      <c r="R9634" s="11">
        <f t="shared" si="300"/>
        <v>0</v>
      </c>
      <c r="U9634" s="11">
        <f t="shared" si="301"/>
        <v>0</v>
      </c>
      <c r="Y9634" s="11">
        <f>IF(SUM(Tableau1[[#This Row],[Other access]:[Sci-hub access]])&gt;=1,1,0)</f>
        <v>0</v>
      </c>
      <c r="Z9634" s="12">
        <f>IF(OR(Tableau1[[#This Row],[Access R1 + S1+ T1 ]]&gt;=1,Tableau1[[#This Row],[Access V1 +W1 + X1]]&gt;=1),1,0)</f>
        <v>0</v>
      </c>
      <c r="AB9634" s="10" t="str">
        <f>Tableau1[[#This Row],[DOI]]</f>
        <v>doi: 10.1111/aos.13394</v>
      </c>
      <c r="AC9634" s="13" t="str">
        <f>Tableau1[[#This Row],[Authors]]&amp;", "&amp;Tableau1[[#This Row],[Title]]&amp;" "&amp;Tableau1[[#This Row],[Journal]]&amp;". "&amp;Tableau1[[#This Row],[Year]]</f>
        <v>Ba-Ali S, Christensen SK, Sander B, Rosenberg T, Larsen M, Lund-Andersen H., Choroideremia: melanopsin-mediated postillumination pupil relaxation is abnormally slow. Acta Ophthalmol. 2017</v>
      </c>
    </row>
    <row r="9635" spans="1:29" x14ac:dyDescent="0.3">
      <c r="A9635">
        <v>8058</v>
      </c>
      <c r="B9635" t="s">
        <v>10784</v>
      </c>
      <c r="C9635" t="s">
        <v>20977</v>
      </c>
      <c r="D9635" t="s">
        <v>31222</v>
      </c>
      <c r="E9635" t="s">
        <v>2525</v>
      </c>
      <c r="F9635" s="10"/>
      <c r="G9635">
        <v>2017</v>
      </c>
      <c r="J9635">
        <v>0.86958416775539871</v>
      </c>
      <c r="L9635" t="s">
        <v>42405</v>
      </c>
      <c r="M9635">
        <v>28002873</v>
      </c>
      <c r="Q9635" s="10"/>
      <c r="R9635" s="11">
        <f t="shared" si="300"/>
        <v>0</v>
      </c>
      <c r="U9635" s="11">
        <f t="shared" si="301"/>
        <v>0</v>
      </c>
      <c r="Y9635" s="11">
        <f>IF(SUM(Tableau1[[#This Row],[Other access]:[Sci-hub access]])&gt;=1,1,0)</f>
        <v>0</v>
      </c>
      <c r="Z9635" s="12">
        <f>IF(OR(Tableau1[[#This Row],[Access R1 + S1+ T1 ]]&gt;=1,Tableau1[[#This Row],[Access V1 +W1 + X1]]&gt;=1),1,0)</f>
        <v>0</v>
      </c>
      <c r="AB9635" s="10" t="str">
        <f>Tableau1[[#This Row],[DOI]]</f>
        <v>doi: 10.1111/ceo.12907</v>
      </c>
      <c r="AC9635" s="13" t="str">
        <f>Tableau1[[#This Row],[Authors]]&amp;", "&amp;Tableau1[[#This Row],[Title]]&amp;" "&amp;Tableau1[[#This Row],[Journal]]&amp;". "&amp;Tableau1[[#This Row],[Year]]</f>
        <v>Han RC, Jolly JK, Xue K, MacLaren RE., Effects of pupil dilation on MAIA microperimetry. Clin Exp Ophthalmol. 2017</v>
      </c>
    </row>
    <row r="9636" spans="1:29" ht="28.8" x14ac:dyDescent="0.3">
      <c r="A9636">
        <v>5768</v>
      </c>
      <c r="B9636" t="s">
        <v>8791</v>
      </c>
      <c r="C9636" t="s">
        <v>19008</v>
      </c>
      <c r="D9636" t="s">
        <v>29221</v>
      </c>
      <c r="E9636" t="s">
        <v>2451</v>
      </c>
      <c r="F9636" s="10"/>
      <c r="G9636">
        <v>2017</v>
      </c>
      <c r="J9636">
        <v>0.86959794704879911</v>
      </c>
      <c r="L9636" t="s">
        <v>40150</v>
      </c>
      <c r="M9636">
        <v>28288185</v>
      </c>
      <c r="Q9636" s="10"/>
      <c r="R9636" s="11">
        <f t="shared" si="300"/>
        <v>0</v>
      </c>
      <c r="U9636" s="11">
        <f t="shared" si="301"/>
        <v>0</v>
      </c>
      <c r="Y9636" s="11">
        <f>IF(SUM(Tableau1[[#This Row],[Other access]:[Sci-hub access]])&gt;=1,1,0)</f>
        <v>0</v>
      </c>
      <c r="Z9636" s="12">
        <f>IF(OR(Tableau1[[#This Row],[Access R1 + S1+ T1 ]]&gt;=1,Tableau1[[#This Row],[Access V1 +W1 + X1]]&gt;=1),1,0)</f>
        <v>0</v>
      </c>
      <c r="AB9636" s="10" t="str">
        <f>Tableau1[[#This Row],[DOI]]</f>
        <v>doi: 10.1371/journal.pone.0173930</v>
      </c>
      <c r="AC9636" s="13" t="str">
        <f>Tableau1[[#This Row],[Authors]]&amp;", "&amp;Tableau1[[#This Row],[Title]]&amp;" "&amp;Tableau1[[#This Row],[Journal]]&amp;". "&amp;Tableau1[[#This Row],[Year]]</f>
        <v>Rao HL, Pradhan ZS, Weinreb RN, Riyazuddin M, Dasari S, Venugopal JP, Puttaiah NK, Rao DA, Devi S, Mansouri K, Webers CA., A comparison of the diagnostic ability of vessel density and structural measurements of optical coherence tomography in primary open angle glaucoma. PLoS One. 2017</v>
      </c>
    </row>
    <row r="9637" spans="1:29" x14ac:dyDescent="0.3">
      <c r="A9637">
        <v>6216</v>
      </c>
      <c r="B9637" t="s">
        <v>9177</v>
      </c>
      <c r="C9637" t="s">
        <v>19390</v>
      </c>
      <c r="D9637" t="s">
        <v>29608</v>
      </c>
      <c r="E9637" t="s">
        <v>2496</v>
      </c>
      <c r="F9637" s="10"/>
      <c r="G9637">
        <v>2017</v>
      </c>
      <c r="J9637">
        <v>0.86972571184894742</v>
      </c>
      <c r="L9637" t="s">
        <v>40586</v>
      </c>
      <c r="M9637">
        <v>28237155</v>
      </c>
      <c r="Q9637" s="10"/>
      <c r="R9637" s="11">
        <f t="shared" si="300"/>
        <v>0</v>
      </c>
      <c r="U9637" s="11">
        <f t="shared" si="301"/>
        <v>0</v>
      </c>
      <c r="Y9637" s="11">
        <f>IF(SUM(Tableau1[[#This Row],[Other access]:[Sci-hub access]])&gt;=1,1,0)</f>
        <v>0</v>
      </c>
      <c r="Z9637" s="12">
        <f>IF(OR(Tableau1[[#This Row],[Access R1 + S1+ T1 ]]&gt;=1,Tableau1[[#This Row],[Access V1 +W1 + X1]]&gt;=1),1,0)</f>
        <v>0</v>
      </c>
      <c r="AB9637" s="10" t="str">
        <f>Tableau1[[#This Row],[DOI]]</f>
        <v>doi: 10.1016/j.jcjo.2016.06.007</v>
      </c>
      <c r="AC9637" s="13" t="str">
        <f>Tableau1[[#This Row],[Authors]]&amp;", "&amp;Tableau1[[#This Row],[Title]]&amp;" "&amp;Tableau1[[#This Row],[Journal]]&amp;". "&amp;Tableau1[[#This Row],[Year]]</f>
        <v>Gdih G, Jiang K., Graft-free Ahmed valve implantation through a 6 mm scleral tunnel. Can J Ophthalmol. 2017</v>
      </c>
    </row>
    <row r="9638" spans="1:29" x14ac:dyDescent="0.3">
      <c r="A9638">
        <v>10635</v>
      </c>
      <c r="B9638" t="s">
        <v>13104</v>
      </c>
      <c r="C9638" t="s">
        <v>23269</v>
      </c>
      <c r="D9638" t="s">
        <v>33557</v>
      </c>
      <c r="E9638" t="s">
        <v>2447</v>
      </c>
      <c r="F9638" s="10"/>
      <c r="G9638">
        <v>2017</v>
      </c>
      <c r="J9638">
        <v>0.86982520106257366</v>
      </c>
      <c r="L9638" t="s">
        <v>44883</v>
      </c>
      <c r="M9638">
        <v>27144439</v>
      </c>
      <c r="Q9638" s="10"/>
      <c r="R9638" s="11">
        <f t="shared" si="300"/>
        <v>0</v>
      </c>
      <c r="U9638" s="11">
        <f t="shared" si="301"/>
        <v>0</v>
      </c>
      <c r="Y9638" s="11">
        <f>IF(SUM(Tableau1[[#This Row],[Other access]:[Sci-hub access]])&gt;=1,1,0)</f>
        <v>0</v>
      </c>
      <c r="Z9638" s="12">
        <f>IF(OR(Tableau1[[#This Row],[Access R1 + S1+ T1 ]]&gt;=1,Tableau1[[#This Row],[Access V1 +W1 + X1]]&gt;=1),1,0)</f>
        <v>0</v>
      </c>
      <c r="AB9638" s="10" t="str">
        <f>Tableau1[[#This Row],[DOI]]</f>
        <v>doi: 10.1097/IOP.0000000000000710</v>
      </c>
      <c r="AC9638" s="13" t="str">
        <f>Tableau1[[#This Row],[Authors]]&amp;", "&amp;Tableau1[[#This Row],[Title]]&amp;" "&amp;Tableau1[[#This Row],[Journal]]&amp;". "&amp;Tableau1[[#This Row],[Year]]</f>
        <v>Siah WF, Litwin AS, Nduka C, Malhotra R., Periorbital Autologous Fat Grafting in Facial Nerve Palsy. Ophthal Plast Reconstr Surg. 2017</v>
      </c>
    </row>
    <row r="9639" spans="1:29" x14ac:dyDescent="0.3">
      <c r="A9639">
        <v>8316</v>
      </c>
      <c r="B9639" t="s">
        <v>11014</v>
      </c>
      <c r="C9639" t="s">
        <v>21201</v>
      </c>
      <c r="D9639" t="s">
        <v>31452</v>
      </c>
      <c r="E9639" t="s">
        <v>2523</v>
      </c>
      <c r="F9639" s="10"/>
      <c r="G9639">
        <v>2017</v>
      </c>
      <c r="J9639">
        <v>0.86987448061232187</v>
      </c>
      <c r="L9639" t="s">
        <v>42660</v>
      </c>
      <c r="M9639">
        <v>27935606</v>
      </c>
      <c r="Q9639" s="10"/>
      <c r="R9639" s="11">
        <f t="shared" si="300"/>
        <v>0</v>
      </c>
      <c r="U9639" s="11">
        <f t="shared" si="301"/>
        <v>0</v>
      </c>
      <c r="Y9639" s="11">
        <f>IF(SUM(Tableau1[[#This Row],[Other access]:[Sci-hub access]])&gt;=1,1,0)</f>
        <v>0</v>
      </c>
      <c r="Z9639" s="12">
        <f>IF(OR(Tableau1[[#This Row],[Access R1 + S1+ T1 ]]&gt;=1,Tableau1[[#This Row],[Access V1 +W1 + X1]]&gt;=1),1,0)</f>
        <v>0</v>
      </c>
      <c r="AB9639" s="10" t="str">
        <f>Tableau1[[#This Row],[DOI]]</f>
        <v>doi: 10.1038/eye.2016.277</v>
      </c>
      <c r="AC9639" s="13" t="str">
        <f>Tableau1[[#This Row],[Authors]]&amp;", "&amp;Tableau1[[#This Row],[Title]]&amp;" "&amp;Tableau1[[#This Row],[Journal]]&amp;". "&amp;Tableau1[[#This Row],[Year]]</f>
        <v>Rao HL, Hussain RS, Januwada M, Pillutla LN, Begum VU, Chaitanya A, Senthil S, Garudadri CS., Structural and functional assessment of macula to diagnose glaucoma. Eye (Lond). 2017</v>
      </c>
    </row>
    <row r="9640" spans="1:29" x14ac:dyDescent="0.3">
      <c r="A9640">
        <v>148</v>
      </c>
      <c r="B9640" t="s">
        <v>3411</v>
      </c>
      <c r="C9640" t="s">
        <v>13672</v>
      </c>
      <c r="D9640" t="s">
        <v>23831</v>
      </c>
      <c r="E9640" t="s">
        <v>2462</v>
      </c>
      <c r="F9640" s="10"/>
      <c r="G9640">
        <v>2018</v>
      </c>
      <c r="J9640">
        <v>0.86990515322655182</v>
      </c>
      <c r="L9640" t="s">
        <v>34664</v>
      </c>
      <c r="M9640">
        <v>29385989</v>
      </c>
      <c r="Q9640" s="10"/>
      <c r="R9640" s="11">
        <f t="shared" si="300"/>
        <v>0</v>
      </c>
      <c r="U9640" s="11">
        <f t="shared" si="301"/>
        <v>0</v>
      </c>
      <c r="Y9640" s="11">
        <f>IF(SUM(Tableau1[[#This Row],[Other access]:[Sci-hub access]])&gt;=1,1,0)</f>
        <v>0</v>
      </c>
      <c r="Z9640" s="12">
        <f>IF(OR(Tableau1[[#This Row],[Access R1 + S1+ T1 ]]&gt;=1,Tableau1[[#This Row],[Access V1 +W1 + X1]]&gt;=1),1,0)</f>
        <v>0</v>
      </c>
      <c r="AB9640" s="10" t="str">
        <f>Tableau1[[#This Row],[DOI]]</f>
        <v>doi: 10.1186/s12886-018-0690-9</v>
      </c>
      <c r="AC9640" s="13" t="str">
        <f>Tableau1[[#This Row],[Authors]]&amp;", "&amp;Tableau1[[#This Row],[Title]]&amp;" "&amp;Tableau1[[#This Row],[Journal]]&amp;". "&amp;Tableau1[[#This Row],[Year]]</f>
        <v>Giocanti-Aurégan A, Chbat E, Darugar A, Morel C, Morin B, Conrath J, Devin F., Influence of new societal factors on neovascular age-related macular degeneration outcomes. BMC Ophthalmol. 2018</v>
      </c>
    </row>
    <row r="9641" spans="1:29" x14ac:dyDescent="0.3">
      <c r="A9641">
        <v>5938</v>
      </c>
      <c r="B9641" t="s">
        <v>8939</v>
      </c>
      <c r="C9641" t="s">
        <v>19153</v>
      </c>
      <c r="D9641" t="s">
        <v>29369</v>
      </c>
      <c r="E9641" t="s">
        <v>3145</v>
      </c>
      <c r="F9641" s="10"/>
      <c r="G9641">
        <v>2017</v>
      </c>
      <c r="J9641">
        <v>0.87014544322762477</v>
      </c>
      <c r="L9641" t="s">
        <v>40318</v>
      </c>
      <c r="M9641">
        <v>28270445</v>
      </c>
      <c r="Q9641" s="10"/>
      <c r="R9641" s="11">
        <f t="shared" si="300"/>
        <v>0</v>
      </c>
      <c r="U9641" s="11">
        <f t="shared" si="301"/>
        <v>0</v>
      </c>
      <c r="Y9641" s="11">
        <f>IF(SUM(Tableau1[[#This Row],[Other access]:[Sci-hub access]])&gt;=1,1,0)</f>
        <v>0</v>
      </c>
      <c r="Z9641" s="12">
        <f>IF(OR(Tableau1[[#This Row],[Access R1 + S1+ T1 ]]&gt;=1,Tableau1[[#This Row],[Access V1 +W1 + X1]]&gt;=1),1,0)</f>
        <v>0</v>
      </c>
      <c r="AB9641" s="10" t="str">
        <f>Tableau1[[#This Row],[DOI]]</f>
        <v>doi: 10.1136/practneurol-2017-001605</v>
      </c>
      <c r="AC9641" s="13" t="str">
        <f>Tableau1[[#This Row],[Authors]]&amp;", "&amp;Tableau1[[#This Row],[Title]]&amp;" "&amp;Tableau1[[#This Row],[Journal]]&amp;". "&amp;Tableau1[[#This Row],[Year]]</f>
        <v>Sridhar MS, Pineda R., Anterior segment optical coherence tomography to look for Kayser-Fleischer rings. Pract Neurol. 2017</v>
      </c>
    </row>
    <row r="9642" spans="1:29" x14ac:dyDescent="0.3">
      <c r="A9642">
        <v>254</v>
      </c>
      <c r="B9642" t="s">
        <v>3517</v>
      </c>
      <c r="C9642" t="s">
        <v>13778</v>
      </c>
      <c r="D9642" t="s">
        <v>23937</v>
      </c>
      <c r="E9642" t="s">
        <v>2451</v>
      </c>
      <c r="F9642" s="10"/>
      <c r="G9642">
        <v>2017</v>
      </c>
      <c r="J9642">
        <v>0.87018835112952142</v>
      </c>
      <c r="L9642" t="s">
        <v>34764</v>
      </c>
      <c r="M9642">
        <v>29287101</v>
      </c>
      <c r="Q9642" s="10"/>
      <c r="R9642" s="11">
        <f t="shared" si="300"/>
        <v>0</v>
      </c>
      <c r="U9642" s="11">
        <f t="shared" si="301"/>
        <v>0</v>
      </c>
      <c r="Y9642" s="11">
        <f>IF(SUM(Tableau1[[#This Row],[Other access]:[Sci-hub access]])&gt;=1,1,0)</f>
        <v>0</v>
      </c>
      <c r="Z9642" s="12">
        <f>IF(OR(Tableau1[[#This Row],[Access R1 + S1+ T1 ]]&gt;=1,Tableau1[[#This Row],[Access V1 +W1 + X1]]&gt;=1),1,0)</f>
        <v>0</v>
      </c>
      <c r="AB9642" s="10" t="str">
        <f>Tableau1[[#This Row],[DOI]]</f>
        <v>doi: 10.1371/journal.pone.0190182</v>
      </c>
      <c r="AC9642" s="13" t="str">
        <f>Tableau1[[#This Row],[Authors]]&amp;", "&amp;Tableau1[[#This Row],[Title]]&amp;" "&amp;Tableau1[[#This Row],[Journal]]&amp;". "&amp;Tableau1[[#This Row],[Year]]</f>
        <v>Jung YS, Han M, Kim DY, Cheon JH, Park S., Cancer risk in Korean patients with Behçet's disease: A nationwide population-based study. PLoS One. 2017</v>
      </c>
    </row>
    <row r="9643" spans="1:29" x14ac:dyDescent="0.3">
      <c r="A9643">
        <v>861</v>
      </c>
      <c r="B9643" t="s">
        <v>4124</v>
      </c>
      <c r="C9643" t="s">
        <v>14378</v>
      </c>
      <c r="D9643" t="s">
        <v>24544</v>
      </c>
      <c r="E9643" t="s">
        <v>2464</v>
      </c>
      <c r="F9643" s="10"/>
      <c r="G9643">
        <v>2018</v>
      </c>
      <c r="J9643">
        <v>0.87037218197177757</v>
      </c>
      <c r="L9643" t="s">
        <v>35349</v>
      </c>
      <c r="M9643">
        <v>29084005</v>
      </c>
      <c r="Q9643" s="10"/>
      <c r="R9643" s="11">
        <f t="shared" si="300"/>
        <v>0</v>
      </c>
      <c r="U9643" s="11">
        <f t="shared" si="301"/>
        <v>0</v>
      </c>
      <c r="Y9643" s="11">
        <f>IF(SUM(Tableau1[[#This Row],[Other access]:[Sci-hub access]])&gt;=1,1,0)</f>
        <v>0</v>
      </c>
      <c r="Z9643" s="12">
        <f>IF(OR(Tableau1[[#This Row],[Access R1 + S1+ T1 ]]&gt;=1,Tableau1[[#This Row],[Access V1 +W1 + X1]]&gt;=1),1,0)</f>
        <v>0</v>
      </c>
      <c r="AB9643" s="10" t="str">
        <f>Tableau1[[#This Row],[DOI]]</f>
        <v>doi: 10.1097/ICU.0000000000000447</v>
      </c>
      <c r="AC9643" s="13" t="str">
        <f>Tableau1[[#This Row],[Authors]]&amp;", "&amp;Tableau1[[#This Row],[Title]]&amp;" "&amp;Tableau1[[#This Row],[Journal]]&amp;". "&amp;Tableau1[[#This Row],[Year]]</f>
        <v>Hu J, Sella R, Afshari NA., Dysphotopsia: a multifaceted optic phenomenon. Curr Opin Ophthalmol. 2018</v>
      </c>
    </row>
    <row r="9644" spans="1:29" x14ac:dyDescent="0.3">
      <c r="A9644">
        <v>4038</v>
      </c>
      <c r="B9644" t="s">
        <v>7189</v>
      </c>
      <c r="C9644" t="s">
        <v>17426</v>
      </c>
      <c r="D9644" t="s">
        <v>27616</v>
      </c>
      <c r="E9644" t="s">
        <v>2443</v>
      </c>
      <c r="F9644" s="10"/>
      <c r="G9644">
        <v>2017</v>
      </c>
      <c r="J9644">
        <v>0.87049519536591757</v>
      </c>
      <c r="L9644" t="s">
        <v>38478</v>
      </c>
      <c r="M9644">
        <v>28492873</v>
      </c>
      <c r="Q9644" s="10"/>
      <c r="R9644" s="11">
        <f t="shared" si="300"/>
        <v>0</v>
      </c>
      <c r="U9644" s="11">
        <f t="shared" si="301"/>
        <v>0</v>
      </c>
      <c r="Y9644" s="11">
        <f>IF(SUM(Tableau1[[#This Row],[Other access]:[Sci-hub access]])&gt;=1,1,0)</f>
        <v>0</v>
      </c>
      <c r="Z9644" s="12">
        <f>IF(OR(Tableau1[[#This Row],[Access R1 + S1+ T1 ]]&gt;=1,Tableau1[[#This Row],[Access V1 +W1 + X1]]&gt;=1),1,0)</f>
        <v>0</v>
      </c>
      <c r="AB9644" s="10" t="str">
        <f>Tableau1[[#This Row],[DOI]]</f>
        <v>doi: 10.1167/iovs.16-20684</v>
      </c>
      <c r="AC9644" s="13" t="str">
        <f>Tableau1[[#This Row],[Authors]]&amp;", "&amp;Tableau1[[#This Row],[Title]]&amp;" "&amp;Tableau1[[#This Row],[Journal]]&amp;". "&amp;Tableau1[[#This Row],[Year]]</f>
        <v>Ko J, Chae MK, Lee JH, Lee EJ, Yoon JS., Sphingosine-1-Phosphate Mediates Fibrosis in Orbital Fibroblasts in Graves' Orbitopathy. Invest Ophthalmol Vis Sci. 2017</v>
      </c>
    </row>
    <row r="9645" spans="1:29" x14ac:dyDescent="0.3">
      <c r="A9645">
        <v>8778</v>
      </c>
      <c r="B9645" t="s">
        <v>11415</v>
      </c>
      <c r="C9645" t="s">
        <v>21600</v>
      </c>
      <c r="D9645" t="s">
        <v>31855</v>
      </c>
      <c r="E9645" t="s">
        <v>2468</v>
      </c>
      <c r="F9645" s="10"/>
      <c r="G9645">
        <v>2017</v>
      </c>
      <c r="J9645">
        <v>0.87051828422176192</v>
      </c>
      <c r="L9645" t="s">
        <v>43114</v>
      </c>
      <c r="M9645">
        <v>27841796</v>
      </c>
      <c r="Q9645" s="10"/>
      <c r="R9645" s="11">
        <f t="shared" si="300"/>
        <v>0</v>
      </c>
      <c r="U9645" s="11">
        <f t="shared" si="301"/>
        <v>0</v>
      </c>
      <c r="Y9645" s="11">
        <f>IF(SUM(Tableau1[[#This Row],[Other access]:[Sci-hub access]])&gt;=1,1,0)</f>
        <v>0</v>
      </c>
      <c r="Z9645" s="12">
        <f>IF(OR(Tableau1[[#This Row],[Access R1 + S1+ T1 ]]&gt;=1,Tableau1[[#This Row],[Access V1 +W1 + X1]]&gt;=1),1,0)</f>
        <v>0</v>
      </c>
      <c r="AB9645" s="10" t="str">
        <f>Tableau1[[#This Row],[DOI]]</f>
        <v>doi: 10.1097/IJG.0000000000000584</v>
      </c>
      <c r="AC9645" s="13" t="str">
        <f>Tableau1[[#This Row],[Authors]]&amp;", "&amp;Tableau1[[#This Row],[Title]]&amp;" "&amp;Tableau1[[#This Row],[Journal]]&amp;". "&amp;Tableau1[[#This Row],[Year]]</f>
        <v>Hohberger B, Welge-Lüen UC, Lämmer R., ICE-Syndrome: A Case Report of Implantation of a Microbypass Xen Gel Stent After DMEK Transplantation. J Glaucoma. 2017</v>
      </c>
    </row>
    <row r="9646" spans="1:29" x14ac:dyDescent="0.3">
      <c r="A9646">
        <v>3171</v>
      </c>
      <c r="B9646" t="s">
        <v>6359</v>
      </c>
      <c r="C9646" t="s">
        <v>16602</v>
      </c>
      <c r="D9646" t="s">
        <v>26783</v>
      </c>
      <c r="E9646" t="s">
        <v>2438</v>
      </c>
      <c r="F9646" s="10"/>
      <c r="G9646">
        <v>2018</v>
      </c>
      <c r="J9646">
        <v>0.8705968499543445</v>
      </c>
      <c r="L9646" t="s">
        <v>37625</v>
      </c>
      <c r="M9646">
        <v>28625971</v>
      </c>
      <c r="Q9646" s="10"/>
      <c r="R9646" s="11">
        <f t="shared" si="300"/>
        <v>0</v>
      </c>
      <c r="U9646" s="11">
        <f t="shared" si="301"/>
        <v>0</v>
      </c>
      <c r="Y9646" s="11">
        <f>IF(SUM(Tableau1[[#This Row],[Other access]:[Sci-hub access]])&gt;=1,1,0)</f>
        <v>0</v>
      </c>
      <c r="Z9646" s="12">
        <f>IF(OR(Tableau1[[#This Row],[Access R1 + S1+ T1 ]]&gt;=1,Tableau1[[#This Row],[Access V1 +W1 + X1]]&gt;=1),1,0)</f>
        <v>0</v>
      </c>
      <c r="AB9646" s="10" t="str">
        <f>Tableau1[[#This Row],[DOI]]</f>
        <v>doi: 10.1136/bjophthalmol-2017-310406</v>
      </c>
      <c r="AC9646" s="13" t="str">
        <f>Tableau1[[#This Row],[Authors]]&amp;", "&amp;Tableau1[[#This Row],[Title]]&amp;" "&amp;Tableau1[[#This Row],[Journal]]&amp;". "&amp;Tableau1[[#This Row],[Year]]</f>
        <v>Francis JH, Habib LA, Abramson DH., Peripheral leptochoroid: clinical and anatomical findings. Br J Ophthalmol. 2018</v>
      </c>
    </row>
    <row r="9647" spans="1:29" ht="28.8" x14ac:dyDescent="0.3">
      <c r="A9647">
        <v>1723</v>
      </c>
      <c r="B9647" t="s">
        <v>4973</v>
      </c>
      <c r="C9647" t="s">
        <v>15221</v>
      </c>
      <c r="D9647" t="s">
        <v>25394</v>
      </c>
      <c r="E9647" t="s">
        <v>2925</v>
      </c>
      <c r="F9647" s="10"/>
      <c r="G9647">
        <v>2017</v>
      </c>
      <c r="J9647">
        <v>0.87062403416172851</v>
      </c>
      <c r="L9647" t="s">
        <v>36199</v>
      </c>
      <c r="M9647">
        <v>28891332</v>
      </c>
      <c r="Q9647" s="10"/>
      <c r="R9647" s="11">
        <f t="shared" si="300"/>
        <v>0</v>
      </c>
      <c r="U9647" s="11">
        <f t="shared" si="301"/>
        <v>0</v>
      </c>
      <c r="Y9647" s="11">
        <f>IF(SUM(Tableau1[[#This Row],[Other access]:[Sci-hub access]])&gt;=1,1,0)</f>
        <v>0</v>
      </c>
      <c r="Z9647" s="12">
        <f>IF(OR(Tableau1[[#This Row],[Access R1 + S1+ T1 ]]&gt;=1,Tableau1[[#This Row],[Access V1 +W1 + X1]]&gt;=1),1,0)</f>
        <v>0</v>
      </c>
      <c r="AB9647" s="10" t="str">
        <f>Tableau1[[#This Row],[DOI]]</f>
        <v>doi: 10.1080/10717544.2017.1370620</v>
      </c>
      <c r="AC9647" s="13" t="str">
        <f>Tableau1[[#This Row],[Authors]]&amp;", "&amp;Tableau1[[#This Row],[Title]]&amp;" "&amp;Tableau1[[#This Row],[Journal]]&amp;". "&amp;Tableau1[[#This Row],[Year]]</f>
        <v>Tao Y, Wang Y, Ma Z, Wang L, Qin L, Wang L, Huang YF, Zhang S., Subretinal delivery of erythropoietin alleviates the N-methyl-N-nitrosourea-induced photoreceptor degeneration and visual functional impairments: an in vivo and ex vivo study. Drug Deliv. 2017</v>
      </c>
    </row>
    <row r="9648" spans="1:29" x14ac:dyDescent="0.3">
      <c r="A9648">
        <v>7846</v>
      </c>
      <c r="B9648" t="s">
        <v>10602</v>
      </c>
      <c r="C9648" t="s">
        <v>20798</v>
      </c>
      <c r="D9648" t="s">
        <v>31039</v>
      </c>
      <c r="E9648" t="s">
        <v>34295</v>
      </c>
      <c r="F9648" s="10"/>
      <c r="G9648">
        <v>2017</v>
      </c>
      <c r="J9648">
        <v>0.8707636271554362</v>
      </c>
      <c r="L9648" t="s">
        <v>42196</v>
      </c>
      <c r="M9648">
        <v>28044389</v>
      </c>
      <c r="Q9648" s="10"/>
      <c r="R9648" s="11">
        <f t="shared" si="300"/>
        <v>0</v>
      </c>
      <c r="U9648" s="11">
        <f t="shared" si="301"/>
        <v>0</v>
      </c>
      <c r="Y9648" s="11">
        <f>IF(SUM(Tableau1[[#This Row],[Other access]:[Sci-hub access]])&gt;=1,1,0)</f>
        <v>0</v>
      </c>
      <c r="Z9648" s="12">
        <f>IF(OR(Tableau1[[#This Row],[Access R1 + S1+ T1 ]]&gt;=1,Tableau1[[#This Row],[Access V1 +W1 + X1]]&gt;=1),1,0)</f>
        <v>0</v>
      </c>
      <c r="AB9648" s="10" t="str">
        <f>Tableau1[[#This Row],[DOI]]</f>
        <v>doi: 10.1002/humu.23165</v>
      </c>
      <c r="AC9648" s="13" t="str">
        <f>Tableau1[[#This Row],[Authors]]&amp;", "&amp;Tableau1[[#This Row],[Title]]&amp;" "&amp;Tableau1[[#This Row],[Journal]]&amp;". "&amp;Tableau1[[#This Row],[Year]]</f>
        <v>Cornelis SS, Bax NM, Zernant J, Allikmets R, Fritsche LG, den Dunnen JT, Ajmal M, Hoyng CB, Cremers FP., In Silico Functional Meta-Analysis of 5,962 ABCA4 Variants in 3,928 Retinal Dystrophy Cases. Hum Mutat. 2017</v>
      </c>
    </row>
    <row r="9649" spans="1:29" ht="28.8" x14ac:dyDescent="0.3">
      <c r="A9649">
        <v>2749</v>
      </c>
      <c r="B9649" t="s">
        <v>5955</v>
      </c>
      <c r="C9649" t="s">
        <v>16202</v>
      </c>
      <c r="D9649" t="s">
        <v>26379</v>
      </c>
      <c r="E9649" t="s">
        <v>2658</v>
      </c>
      <c r="F9649" s="10"/>
      <c r="G9649">
        <v>2017</v>
      </c>
      <c r="J9649">
        <v>0.87078102150693104</v>
      </c>
      <c r="L9649" t="s">
        <v>37208</v>
      </c>
      <c r="M9649">
        <v>28692793</v>
      </c>
      <c r="Q9649" s="10"/>
      <c r="R9649" s="11">
        <f t="shared" si="300"/>
        <v>0</v>
      </c>
      <c r="U9649" s="11">
        <f t="shared" si="301"/>
        <v>0</v>
      </c>
      <c r="Y9649" s="11">
        <f>IF(SUM(Tableau1[[#This Row],[Other access]:[Sci-hub access]])&gt;=1,1,0)</f>
        <v>0</v>
      </c>
      <c r="Z9649" s="12">
        <f>IF(OR(Tableau1[[#This Row],[Access R1 + S1+ T1 ]]&gt;=1,Tableau1[[#This Row],[Access V1 +W1 + X1]]&gt;=1),1,0)</f>
        <v>0</v>
      </c>
      <c r="AB9649" s="10" t="str">
        <f>Tableau1[[#This Row],[DOI]]</f>
        <v>doi: 10.1002/art.40207</v>
      </c>
      <c r="AC9649" s="13" t="str">
        <f>Tableau1[[#This Row],[Authors]]&amp;", "&amp;Tableau1[[#This Row],[Title]]&amp;" "&amp;Tableau1[[#This Row],[Journal]]&amp;". "&amp;Tableau1[[#This Row],[Year]]</f>
        <v>Sharma R, Harris VM, Cavett J, Kurien BT, Liu K, Koelsch KA, Fayaaz A, Chaudhari KS, Radfar L, Lewis D, Stone DU, Kaufman CE, Li S, Segal B, Wallace DJ, Weisman MH, Venuturupalli S, Kelly JA, Pons-Estel B, Jonsson R, Lu X, Gottenberg JE, et al., Rare X Chromosome Abnormalities in Systemic Lupus Erythematosus and Sjögren's Syndrome. Arthritis Rheumatol. 2017</v>
      </c>
    </row>
    <row r="9650" spans="1:29" x14ac:dyDescent="0.3">
      <c r="A9650">
        <v>3768</v>
      </c>
      <c r="B9650" t="s">
        <v>274</v>
      </c>
      <c r="C9650" t="s">
        <v>275</v>
      </c>
      <c r="D9650" t="s">
        <v>276</v>
      </c>
      <c r="E9650" t="s">
        <v>2602</v>
      </c>
      <c r="F9650" s="10"/>
      <c r="G9650">
        <v>2017</v>
      </c>
      <c r="J9650">
        <v>0.87085489726830556</v>
      </c>
      <c r="L9650" t="s">
        <v>38212</v>
      </c>
      <c r="M9650">
        <v>28535504</v>
      </c>
      <c r="Q9650" s="10"/>
      <c r="R9650" s="11">
        <f t="shared" si="300"/>
        <v>0</v>
      </c>
      <c r="U9650" s="11">
        <f t="shared" si="301"/>
        <v>0</v>
      </c>
      <c r="Y9650" s="11">
        <f>IF(SUM(Tableau1[[#This Row],[Other access]:[Sci-hub access]])&gt;=1,1,0)</f>
        <v>0</v>
      </c>
      <c r="Z9650" s="12">
        <f>IF(OR(Tableau1[[#This Row],[Access R1 + S1+ T1 ]]&gt;=1,Tableau1[[#This Row],[Access V1 +W1 + X1]]&gt;=1),1,0)</f>
        <v>0</v>
      </c>
      <c r="AB9650" s="10" t="str">
        <f>Tableau1[[#This Row],[DOI]]</f>
        <v>doi: 10.1159/000477330</v>
      </c>
      <c r="AC9650" s="13" t="str">
        <f>Tableau1[[#This Row],[Authors]]&amp;", "&amp;Tableau1[[#This Row],[Title]]&amp;" "&amp;Tableau1[[#This Row],[Journal]]&amp;". "&amp;Tableau1[[#This Row],[Year]]</f>
        <v>Jin X, Jin H, Shi Y, Guo Y, Zhang H., Long Non-Coding RNA KCNQ1OT1 Promotes Cataractogenesis via miR-214 and Activation of the Caspase-1 Pathway. Cell Physiol Biochem. 2017</v>
      </c>
    </row>
    <row r="9651" spans="1:29" ht="28.8" x14ac:dyDescent="0.3">
      <c r="A9651">
        <v>6975</v>
      </c>
      <c r="B9651" t="s">
        <v>9836</v>
      </c>
      <c r="C9651" t="s">
        <v>20039</v>
      </c>
      <c r="D9651" t="s">
        <v>30270</v>
      </c>
      <c r="E9651" t="s">
        <v>2486</v>
      </c>
      <c r="F9651" s="10"/>
      <c r="G9651">
        <v>2017</v>
      </c>
      <c r="J9651">
        <v>0.87099019111099041</v>
      </c>
      <c r="L9651" t="s">
        <v>41333</v>
      </c>
      <c r="M9651">
        <v>28139882</v>
      </c>
      <c r="Q9651" s="10"/>
      <c r="R9651" s="11">
        <f t="shared" si="300"/>
        <v>0</v>
      </c>
      <c r="U9651" s="11">
        <f t="shared" si="301"/>
        <v>0</v>
      </c>
      <c r="Y9651" s="11">
        <f>IF(SUM(Tableau1[[#This Row],[Other access]:[Sci-hub access]])&gt;=1,1,0)</f>
        <v>0</v>
      </c>
      <c r="Z9651" s="12">
        <f>IF(OR(Tableau1[[#This Row],[Access R1 + S1+ T1 ]]&gt;=1,Tableau1[[#This Row],[Access V1 +W1 + X1]]&gt;=1),1,0)</f>
        <v>0</v>
      </c>
      <c r="AB9651" s="10" t="str">
        <f>Tableau1[[#This Row],[DOI]]</f>
        <v>doi: 10.1111/aos.13380</v>
      </c>
      <c r="AC9651" s="13" t="str">
        <f>Tableau1[[#This Row],[Authors]]&amp;", "&amp;Tableau1[[#This Row],[Title]]&amp;" "&amp;Tableau1[[#This Row],[Journal]]&amp;". "&amp;Tableau1[[#This Row],[Year]]</f>
        <v>Helin-Toiviainen M, Rönkkö S, Kaarniranta K, Puustjärvi T, Rekonen P, Ollikainen M, Uusitalo H., Oxidized low-density lipoprotein, lipid and calcium aggregates reveal oxidative stress and inflammation in the conjunctiva of glaucoma patients. Acta Ophthalmol. 2017</v>
      </c>
    </row>
    <row r="9652" spans="1:29" x14ac:dyDescent="0.3">
      <c r="A9652">
        <v>7696</v>
      </c>
      <c r="B9652" t="s">
        <v>10467</v>
      </c>
      <c r="C9652" t="s">
        <v>20663</v>
      </c>
      <c r="D9652" t="s">
        <v>30903</v>
      </c>
      <c r="E9652" t="s">
        <v>2514</v>
      </c>
      <c r="F9652" s="10"/>
      <c r="G9652">
        <v>2017</v>
      </c>
      <c r="J9652">
        <v>0.87115626573229277</v>
      </c>
      <c r="L9652" t="s">
        <v>42047</v>
      </c>
      <c r="M9652">
        <v>28062196</v>
      </c>
      <c r="Q9652" s="10"/>
      <c r="R9652" s="11">
        <f t="shared" si="300"/>
        <v>0</v>
      </c>
      <c r="U9652" s="11">
        <f t="shared" si="301"/>
        <v>0</v>
      </c>
      <c r="Y9652" s="11">
        <f>IF(SUM(Tableau1[[#This Row],[Other access]:[Sci-hub access]])&gt;=1,1,0)</f>
        <v>0</v>
      </c>
      <c r="Z9652" s="12">
        <f>IF(OR(Tableau1[[#This Row],[Access R1 + S1+ T1 ]]&gt;=1,Tableau1[[#This Row],[Access V1 +W1 + X1]]&gt;=1),1,0)</f>
        <v>0</v>
      </c>
      <c r="AB9652" s="10" t="str">
        <f>Tableau1[[#This Row],[DOI]]</f>
        <v>doi: 10.1016/j.survophthal.2016.12.012</v>
      </c>
      <c r="AC9652" s="13" t="str">
        <f>Tableau1[[#This Row],[Authors]]&amp;", "&amp;Tableau1[[#This Row],[Title]]&amp;" "&amp;Tableau1[[#This Row],[Journal]]&amp;". "&amp;Tableau1[[#This Row],[Year]]</f>
        <v>Popovic M, Ahmed IIK, DiGiovanni J, Shields CL., Radiotherapeutic and surgical management of iris melanoma: A review. Surv Ophthalmol. 2017</v>
      </c>
    </row>
    <row r="9653" spans="1:29" ht="28.8" x14ac:dyDescent="0.3">
      <c r="A9653">
        <v>797</v>
      </c>
      <c r="B9653" t="s">
        <v>4060</v>
      </c>
      <c r="C9653" t="s">
        <v>14314</v>
      </c>
      <c r="D9653" t="s">
        <v>24480</v>
      </c>
      <c r="E9653" t="s">
        <v>2490</v>
      </c>
      <c r="F9653" s="10"/>
      <c r="G9653">
        <v>2017</v>
      </c>
      <c r="J9653">
        <v>0.87125075428967325</v>
      </c>
      <c r="L9653" t="s">
        <v>35290</v>
      </c>
      <c r="M9653">
        <v>29106913</v>
      </c>
      <c r="Q9653" s="10"/>
      <c r="R9653" s="11">
        <f t="shared" si="300"/>
        <v>0</v>
      </c>
      <c r="U9653" s="11">
        <f t="shared" si="301"/>
        <v>0</v>
      </c>
      <c r="Y9653" s="11">
        <f>IF(SUM(Tableau1[[#This Row],[Other access]:[Sci-hub access]])&gt;=1,1,0)</f>
        <v>0</v>
      </c>
      <c r="Z9653" s="12">
        <f>IF(OR(Tableau1[[#This Row],[Access R1 + S1+ T1 ]]&gt;=1,Tableau1[[#This Row],[Access V1 +W1 + X1]]&gt;=1),1,0)</f>
        <v>0</v>
      </c>
      <c r="AB9653" s="10" t="str">
        <f>Tableau1[[#This Row],[DOI]]</f>
        <v>doi: 10.1016/j.ajo.2017.10.011</v>
      </c>
      <c r="AC9653" s="13" t="str">
        <f>Tableau1[[#This Row],[Authors]]&amp;", "&amp;Tableau1[[#This Row],[Title]]&amp;" "&amp;Tableau1[[#This Row],[Journal]]&amp;". "&amp;Tableau1[[#This Row],[Year]]</f>
        <v>Govetto A, Bhavsar KV, Virgili G, Gerber MJ, Freund KB, Curcio CA, Burgoyne CF, Hubschman JP, Sarraf D., Tractional Abnormalities of the Central Foveal Bouquet in Epiretinal Membranes: Clinical Spectrum and Pathophysiological Perspectives. Am J Ophthalmol. 2017</v>
      </c>
    </row>
    <row r="9654" spans="1:29" x14ac:dyDescent="0.3">
      <c r="A9654">
        <v>1601</v>
      </c>
      <c r="B9654" t="s">
        <v>4853</v>
      </c>
      <c r="C9654" t="s">
        <v>15103</v>
      </c>
      <c r="D9654" t="s">
        <v>25274</v>
      </c>
      <c r="E9654" t="s">
        <v>2464</v>
      </c>
      <c r="F9654" s="10"/>
      <c r="G9654">
        <v>2018</v>
      </c>
      <c r="J9654">
        <v>0.87132432797506576</v>
      </c>
      <c r="L9654" t="s">
        <v>36080</v>
      </c>
      <c r="M9654">
        <v>28914687</v>
      </c>
      <c r="Q9654" s="10"/>
      <c r="R9654" s="11">
        <f t="shared" si="300"/>
        <v>0</v>
      </c>
      <c r="U9654" s="11">
        <f t="shared" si="301"/>
        <v>0</v>
      </c>
      <c r="Y9654" s="11">
        <f>IF(SUM(Tableau1[[#This Row],[Other access]:[Sci-hub access]])&gt;=1,1,0)</f>
        <v>0</v>
      </c>
      <c r="Z9654" s="12">
        <f>IF(OR(Tableau1[[#This Row],[Access R1 + S1+ T1 ]]&gt;=1,Tableau1[[#This Row],[Access V1 +W1 + X1]]&gt;=1),1,0)</f>
        <v>0</v>
      </c>
      <c r="AB9654" s="10" t="str">
        <f>Tableau1[[#This Row],[DOI]]</f>
        <v>doi: 10.1097/ICU.0000000000000436</v>
      </c>
      <c r="AC9654" s="13" t="str">
        <f>Tableau1[[#This Row],[Authors]]&amp;", "&amp;Tableau1[[#This Row],[Title]]&amp;" "&amp;Tableau1[[#This Row],[Journal]]&amp;". "&amp;Tableau1[[#This Row],[Year]]</f>
        <v>Wielders LHP, Schouten JSAG, Nuijts RMMA., Prevention of macular edema after cataract surgery. Curr Opin Ophthalmol. 2018</v>
      </c>
    </row>
    <row r="9655" spans="1:29" x14ac:dyDescent="0.3">
      <c r="A9655">
        <v>5846</v>
      </c>
      <c r="B9655" t="s">
        <v>8863</v>
      </c>
      <c r="C9655" t="s">
        <v>18492</v>
      </c>
      <c r="D9655" t="s">
        <v>29293</v>
      </c>
      <c r="E9655" t="s">
        <v>2494</v>
      </c>
      <c r="F9655" s="10"/>
      <c r="G9655">
        <v>2017</v>
      </c>
      <c r="J9655">
        <v>0.87136875215956289</v>
      </c>
      <c r="L9655" t="s">
        <v>40228</v>
      </c>
      <c r="M9655">
        <v>28281302</v>
      </c>
      <c r="Q9655" s="10"/>
      <c r="R9655" s="11">
        <f t="shared" si="300"/>
        <v>0</v>
      </c>
      <c r="U9655" s="11">
        <f t="shared" si="301"/>
        <v>0</v>
      </c>
      <c r="Y9655" s="11">
        <f>IF(SUM(Tableau1[[#This Row],[Other access]:[Sci-hub access]])&gt;=1,1,0)</f>
        <v>0</v>
      </c>
      <c r="Z9655" s="12">
        <f>IF(OR(Tableau1[[#This Row],[Access R1 + S1+ T1 ]]&gt;=1,Tableau1[[#This Row],[Access V1 +W1 + X1]]&gt;=1),1,0)</f>
        <v>0</v>
      </c>
      <c r="AB9655" s="10" t="str">
        <f>Tableau1[[#This Row],[DOI]]</f>
        <v>doi: 10.1111/opo.12364</v>
      </c>
      <c r="AC9655" s="13" t="str">
        <f>Tableau1[[#This Row],[Authors]]&amp;", "&amp;Tableau1[[#This Row],[Title]]&amp;" "&amp;Tableau1[[#This Row],[Journal]]&amp;". "&amp;Tableau1[[#This Row],[Year]]</f>
        <v>Liu T, Thibos LN., Compensation of corneal oblique astigmatism by internal optics: a theoretical analysis. Ophthalmic Physiol Opt. 2017</v>
      </c>
    </row>
    <row r="9656" spans="1:29" x14ac:dyDescent="0.3">
      <c r="A9656">
        <v>6533</v>
      </c>
      <c r="B9656" t="s">
        <v>9454</v>
      </c>
      <c r="C9656" t="s">
        <v>19662</v>
      </c>
      <c r="D9656" t="s">
        <v>29885</v>
      </c>
      <c r="E9656" t="s">
        <v>2441</v>
      </c>
      <c r="F9656" s="10"/>
      <c r="G9656">
        <v>2017</v>
      </c>
      <c r="J9656">
        <v>0.871417255416852</v>
      </c>
      <c r="L9656" t="s">
        <v>40898</v>
      </c>
      <c r="M9656">
        <v>28196733</v>
      </c>
      <c r="Q9656" s="10"/>
      <c r="R9656" s="11">
        <f t="shared" si="300"/>
        <v>0</v>
      </c>
      <c r="U9656" s="11">
        <f t="shared" si="301"/>
        <v>0</v>
      </c>
      <c r="Y9656" s="11">
        <f>IF(SUM(Tableau1[[#This Row],[Other access]:[Sci-hub access]])&gt;=1,1,0)</f>
        <v>0</v>
      </c>
      <c r="Z9656" s="12">
        <f>IF(OR(Tableau1[[#This Row],[Access R1 + S1+ T1 ]]&gt;=1,Tableau1[[#This Row],[Access V1 +W1 + X1]]&gt;=1),1,0)</f>
        <v>0</v>
      </c>
      <c r="AB9656" s="10" t="str">
        <f>Tableau1[[#This Row],[DOI]]</f>
        <v>doi: 10.1016/j.ophtha.2016.12.016</v>
      </c>
      <c r="AC9656" s="13" t="str">
        <f>Tableau1[[#This Row],[Authors]]&amp;", "&amp;Tableau1[[#This Row],[Title]]&amp;" "&amp;Tableau1[[#This Row],[Journal]]&amp;". "&amp;Tableau1[[#This Row],[Year]]</f>
        <v>McKendrick AM, Denniss J, Wang YX, Jonas JB, Turpin A., The Proportion of Individuals Likely to Benefit from Customized Optic Nerve Head Structure-Function Mapping. Ophthalmology. 2017</v>
      </c>
    </row>
    <row r="9657" spans="1:29" x14ac:dyDescent="0.3">
      <c r="A9657">
        <v>10091</v>
      </c>
      <c r="B9657" t="s">
        <v>12603</v>
      </c>
      <c r="C9657" t="s">
        <v>22770</v>
      </c>
      <c r="D9657" t="s">
        <v>33052</v>
      </c>
      <c r="E9657" t="s">
        <v>2471</v>
      </c>
      <c r="F9657" s="10"/>
      <c r="G9657">
        <v>2017</v>
      </c>
      <c r="J9657">
        <v>0.87146226639635571</v>
      </c>
      <c r="L9657" t="s">
        <v>44347</v>
      </c>
      <c r="M9657">
        <v>27473225</v>
      </c>
      <c r="Q9657" s="10"/>
      <c r="R9657" s="11">
        <f t="shared" si="300"/>
        <v>0</v>
      </c>
      <c r="U9657" s="11">
        <f t="shared" si="301"/>
        <v>0</v>
      </c>
      <c r="Y9657" s="11">
        <f>IF(SUM(Tableau1[[#This Row],[Other access]:[Sci-hub access]])&gt;=1,1,0)</f>
        <v>0</v>
      </c>
      <c r="Z9657" s="12">
        <f>IF(OR(Tableau1[[#This Row],[Access R1 + S1+ T1 ]]&gt;=1,Tableau1[[#This Row],[Access V1 +W1 + X1]]&gt;=1),1,0)</f>
        <v>0</v>
      </c>
      <c r="AB9657" s="10" t="str">
        <f>Tableau1[[#This Row],[DOI]]</f>
        <v>doi: 10.1007/s10792-016-0296-2</v>
      </c>
      <c r="AC9657" s="13" t="str">
        <f>Tableau1[[#This Row],[Authors]]&amp;", "&amp;Tableau1[[#This Row],[Title]]&amp;" "&amp;Tableau1[[#This Row],[Journal]]&amp;". "&amp;Tableau1[[#This Row],[Year]]</f>
        <v>Kuriakose RK, Khan Z, Almeida DRP, Braich PS., Depression and burden among the caregivers of visually impaired patients: a systematic review. Int Ophthalmol. 2017</v>
      </c>
    </row>
    <row r="9658" spans="1:29" x14ac:dyDescent="0.3">
      <c r="A9658">
        <v>2274</v>
      </c>
      <c r="B9658" t="s">
        <v>5505</v>
      </c>
      <c r="C9658" t="s">
        <v>15750</v>
      </c>
      <c r="D9658" t="s">
        <v>25927</v>
      </c>
      <c r="E9658" t="s">
        <v>2451</v>
      </c>
      <c r="F9658" s="10"/>
      <c r="G9658">
        <v>2017</v>
      </c>
      <c r="J9658">
        <v>0.87159092163038987</v>
      </c>
      <c r="L9658" t="s">
        <v>36741</v>
      </c>
      <c r="M9658">
        <v>28777813</v>
      </c>
      <c r="Q9658" s="10"/>
      <c r="R9658" s="11">
        <f t="shared" si="300"/>
        <v>0</v>
      </c>
      <c r="U9658" s="11">
        <f t="shared" si="301"/>
        <v>0</v>
      </c>
      <c r="Y9658" s="11">
        <f>IF(SUM(Tableau1[[#This Row],[Other access]:[Sci-hub access]])&gt;=1,1,0)</f>
        <v>0</v>
      </c>
      <c r="Z9658" s="12">
        <f>IF(OR(Tableau1[[#This Row],[Access R1 + S1+ T1 ]]&gt;=1,Tableau1[[#This Row],[Access V1 +W1 + X1]]&gt;=1),1,0)</f>
        <v>0</v>
      </c>
      <c r="AB9658" s="10" t="str">
        <f>Tableau1[[#This Row],[DOI]]</f>
        <v>doi: 10.1371/journal.pone.0181761</v>
      </c>
      <c r="AC9658" s="13" t="str">
        <f>Tableau1[[#This Row],[Authors]]&amp;", "&amp;Tableau1[[#This Row],[Title]]&amp;" "&amp;Tableau1[[#This Row],[Journal]]&amp;". "&amp;Tableau1[[#This Row],[Year]]</f>
        <v>Wang N, Wang R, Wang R, Tian Y, Shao C, Jia X, Chen S., The integrated analysis of RNA-seq and microRNA-seq depicts miRNA-mRNA networks involved in Japanese flounder (Paralichthys olivaceus) albinism. PLoS One. 2017</v>
      </c>
    </row>
    <row r="9659" spans="1:29" x14ac:dyDescent="0.3">
      <c r="A9659">
        <v>3726</v>
      </c>
      <c r="B9659" t="s">
        <v>6896</v>
      </c>
      <c r="C9659" t="s">
        <v>17136</v>
      </c>
      <c r="D9659" t="s">
        <v>27320</v>
      </c>
      <c r="E9659" t="s">
        <v>2451</v>
      </c>
      <c r="F9659" s="10"/>
      <c r="G9659">
        <v>2017</v>
      </c>
      <c r="J9659">
        <v>0.87171992083676098</v>
      </c>
      <c r="L9659" t="s">
        <v>38170</v>
      </c>
      <c r="M9659">
        <v>28542289</v>
      </c>
      <c r="Q9659" s="10"/>
      <c r="R9659" s="11">
        <f t="shared" si="300"/>
        <v>0</v>
      </c>
      <c r="U9659" s="11">
        <f t="shared" si="301"/>
        <v>0</v>
      </c>
      <c r="Y9659" s="11">
        <f>IF(SUM(Tableau1[[#This Row],[Other access]:[Sci-hub access]])&gt;=1,1,0)</f>
        <v>0</v>
      </c>
      <c r="Z9659" s="12">
        <f>IF(OR(Tableau1[[#This Row],[Access R1 + S1+ T1 ]]&gt;=1,Tableau1[[#This Row],[Access V1 +W1 + X1]]&gt;=1),1,0)</f>
        <v>0</v>
      </c>
      <c r="AB9659" s="10" t="str">
        <f>Tableau1[[#This Row],[DOI]]</f>
        <v>doi: 10.1371/journal.pone.0177247</v>
      </c>
      <c r="AC9659" s="13" t="str">
        <f>Tableau1[[#This Row],[Authors]]&amp;", "&amp;Tableau1[[#This Row],[Title]]&amp;" "&amp;Tableau1[[#This Row],[Journal]]&amp;". "&amp;Tableau1[[#This Row],[Year]]</f>
        <v>Yamashita T, Asaoka R, Kii Y, Terasaki H, Murata H, Sakamoto T., Structural parameters associated with location of peaks of peripapillary retinal nerve fiber layer thickness in young healthy eyes. PLoS One. 2017</v>
      </c>
    </row>
    <row r="9660" spans="1:29" x14ac:dyDescent="0.3">
      <c r="A9660">
        <v>7645</v>
      </c>
      <c r="B9660" t="s">
        <v>10424</v>
      </c>
      <c r="C9660" t="s">
        <v>20622</v>
      </c>
      <c r="D9660" t="s">
        <v>30860</v>
      </c>
      <c r="E9660" t="s">
        <v>2524</v>
      </c>
      <c r="F9660" s="10"/>
      <c r="G9660">
        <v>2017</v>
      </c>
      <c r="J9660">
        <v>0.87172543400053559</v>
      </c>
      <c r="L9660" t="s">
        <v>41998</v>
      </c>
      <c r="M9660">
        <v>28068448</v>
      </c>
      <c r="Q9660" s="10"/>
      <c r="R9660" s="11">
        <f t="shared" si="300"/>
        <v>0</v>
      </c>
      <c r="U9660" s="11">
        <f t="shared" si="301"/>
        <v>0</v>
      </c>
      <c r="Y9660" s="11">
        <f>IF(SUM(Tableau1[[#This Row],[Other access]:[Sci-hub access]])&gt;=1,1,0)</f>
        <v>0</v>
      </c>
      <c r="Z9660" s="12">
        <f>IF(OR(Tableau1[[#This Row],[Access R1 + S1+ T1 ]]&gt;=1,Tableau1[[#This Row],[Access V1 +W1 + X1]]&gt;=1),1,0)</f>
        <v>0</v>
      </c>
      <c r="AB9660" s="10" t="str">
        <f>Tableau1[[#This Row],[DOI]]</f>
        <v>doi: 10.3928/1081597X-20161027-03</v>
      </c>
      <c r="AC9660" s="13" t="str">
        <f>Tableau1[[#This Row],[Authors]]&amp;", "&amp;Tableau1[[#This Row],[Title]]&amp;" "&amp;Tableau1[[#This Row],[Journal]]&amp;". "&amp;Tableau1[[#This Row],[Year]]</f>
        <v>Ghanem RC, Piccinini AL, Ghanem VC., Photorefractive Keratectomy With Mitomycin C in Meesmann's Epithelial Corneal Dystrophy. J Refract Surg. 2017</v>
      </c>
    </row>
    <row r="9661" spans="1:29" x14ac:dyDescent="0.3">
      <c r="A9661">
        <v>6204</v>
      </c>
      <c r="B9661" t="s">
        <v>877</v>
      </c>
      <c r="C9661" t="s">
        <v>878</v>
      </c>
      <c r="D9661" t="s">
        <v>879</v>
      </c>
      <c r="E9661" t="s">
        <v>2629</v>
      </c>
      <c r="F9661" s="10"/>
      <c r="G9661">
        <v>2017</v>
      </c>
      <c r="J9661">
        <v>0.87182277398138952</v>
      </c>
      <c r="L9661" t="s">
        <v>40574</v>
      </c>
      <c r="M9661">
        <v>28237322</v>
      </c>
      <c r="Q9661" s="10"/>
      <c r="R9661" s="11">
        <f t="shared" si="300"/>
        <v>0</v>
      </c>
      <c r="U9661" s="11">
        <f t="shared" si="301"/>
        <v>0</v>
      </c>
      <c r="Y9661" s="11">
        <f>IF(SUM(Tableau1[[#This Row],[Other access]:[Sci-hub access]])&gt;=1,1,0)</f>
        <v>0</v>
      </c>
      <c r="Z9661" s="12">
        <f>IF(OR(Tableau1[[#This Row],[Access R1 + S1+ T1 ]]&gt;=1,Tableau1[[#This Row],[Access V1 +W1 + X1]]&gt;=1),1,0)</f>
        <v>0</v>
      </c>
      <c r="AB9661" s="10" t="str">
        <f>Tableau1[[#This Row],[DOI]]</f>
        <v>doi: 10.1016/j.tice.2017.01.006</v>
      </c>
      <c r="AC9661" s="13" t="str">
        <f>Tableau1[[#This Row],[Authors]]&amp;", "&amp;Tableau1[[#This Row],[Title]]&amp;" "&amp;Tableau1[[#This Row],[Journal]]&amp;". "&amp;Tableau1[[#This Row],[Year]]</f>
        <v>Eltony SA, Abdelhameed SY., Effect of chronic administration of sildenafil citrate (Viagra) on the histology of the retina and optic nerve of adult male rat. Tissue Cell. 2017</v>
      </c>
    </row>
    <row r="9662" spans="1:29" ht="28.8" x14ac:dyDescent="0.3">
      <c r="A9662">
        <v>60</v>
      </c>
      <c r="B9662" t="s">
        <v>3323</v>
      </c>
      <c r="C9662" t="s">
        <v>13584</v>
      </c>
      <c r="D9662" t="s">
        <v>23743</v>
      </c>
      <c r="E9662" t="s">
        <v>2451</v>
      </c>
      <c r="F9662" s="10"/>
      <c r="G9662">
        <v>2018</v>
      </c>
      <c r="J9662">
        <v>0.87192000103607492</v>
      </c>
      <c r="L9662" t="s">
        <v>34578</v>
      </c>
      <c r="M9662">
        <v>29444106</v>
      </c>
      <c r="Q9662" s="10"/>
      <c r="R9662" s="11">
        <f t="shared" si="300"/>
        <v>0</v>
      </c>
      <c r="U9662" s="11">
        <f t="shared" si="301"/>
        <v>0</v>
      </c>
      <c r="Y9662" s="11">
        <f>IF(SUM(Tableau1[[#This Row],[Other access]:[Sci-hub access]])&gt;=1,1,0)</f>
        <v>0</v>
      </c>
      <c r="Z9662" s="12">
        <f>IF(OR(Tableau1[[#This Row],[Access R1 + S1+ T1 ]]&gt;=1,Tableau1[[#This Row],[Access V1 +W1 + X1]]&gt;=1),1,0)</f>
        <v>0</v>
      </c>
      <c r="AB9662" s="10" t="str">
        <f>Tableau1[[#This Row],[DOI]]</f>
        <v>doi: 10.1371/journal.pone.0191857</v>
      </c>
      <c r="AC9662" s="13" t="str">
        <f>Tableau1[[#This Row],[Authors]]&amp;", "&amp;Tableau1[[#This Row],[Title]]&amp;" "&amp;Tableau1[[#This Row],[Journal]]&amp;". "&amp;Tableau1[[#This Row],[Year]]</f>
        <v>Han KE, Baek SH, Kim SH, Lim KH; Epidemiologic Survey Committee of the Korean Ophthalmological Society.., Prevalence and risk factors of strabismus in children and adolescents in South Korea: Korea National Health and Nutrition Examination Survey, 2008-2011. PLoS One. 2018</v>
      </c>
    </row>
    <row r="9663" spans="1:29" x14ac:dyDescent="0.3">
      <c r="A9663">
        <v>560</v>
      </c>
      <c r="B9663" t="s">
        <v>3823</v>
      </c>
      <c r="C9663" t="s">
        <v>14080</v>
      </c>
      <c r="D9663" t="s">
        <v>24243</v>
      </c>
      <c r="E9663" t="s">
        <v>2462</v>
      </c>
      <c r="F9663" s="10"/>
      <c r="G9663">
        <v>2017</v>
      </c>
      <c r="J9663">
        <v>0.87198769743153903</v>
      </c>
      <c r="L9663" t="s">
        <v>35059</v>
      </c>
      <c r="M9663">
        <v>29179756</v>
      </c>
      <c r="Q9663" s="10"/>
      <c r="R9663" s="11">
        <f t="shared" si="300"/>
        <v>0</v>
      </c>
      <c r="U9663" s="11">
        <f t="shared" si="301"/>
        <v>0</v>
      </c>
      <c r="Y9663" s="11">
        <f>IF(SUM(Tableau1[[#This Row],[Other access]:[Sci-hub access]])&gt;=1,1,0)</f>
        <v>0</v>
      </c>
      <c r="Z9663" s="12">
        <f>IF(OR(Tableau1[[#This Row],[Access R1 + S1+ T1 ]]&gt;=1,Tableau1[[#This Row],[Access V1 +W1 + X1]]&gt;=1),1,0)</f>
        <v>0</v>
      </c>
      <c r="AB9663" s="10" t="str">
        <f>Tableau1[[#This Row],[DOI]]</f>
        <v>doi: 10.1186/s12886-017-0603-3</v>
      </c>
      <c r="AC9663" s="13" t="str">
        <f>Tableau1[[#This Row],[Authors]]&amp;", "&amp;Tableau1[[#This Row],[Title]]&amp;" "&amp;Tableau1[[#This Row],[Journal]]&amp;". "&amp;Tableau1[[#This Row],[Year]]</f>
        <v>Xia F, Wu L, Weng C, Zhou X., Causes and Three-year Incidence of Irreversible Visual Impairment in Jing-An District, Shanghai, China from 2010-2015. BMC Ophthalmol. 2017</v>
      </c>
    </row>
    <row r="9664" spans="1:29" x14ac:dyDescent="0.3">
      <c r="A9664">
        <v>10372</v>
      </c>
      <c r="B9664" t="s">
        <v>12867</v>
      </c>
      <c r="C9664" t="s">
        <v>23034</v>
      </c>
      <c r="D9664" t="s">
        <v>33320</v>
      </c>
      <c r="E9664" t="s">
        <v>2791</v>
      </c>
      <c r="F9664" s="10"/>
      <c r="G9664">
        <v>2017</v>
      </c>
      <c r="J9664">
        <v>0.87202276661155809</v>
      </c>
      <c r="L9664" t="s">
        <v>44622</v>
      </c>
      <c r="M9664">
        <v>27349992</v>
      </c>
      <c r="Q9664" s="10"/>
      <c r="R9664" s="11">
        <f t="shared" si="300"/>
        <v>0</v>
      </c>
      <c r="U9664" s="11">
        <f t="shared" si="301"/>
        <v>0</v>
      </c>
      <c r="Y9664" s="11">
        <f>IF(SUM(Tableau1[[#This Row],[Other access]:[Sci-hub access]])&gt;=1,1,0)</f>
        <v>0</v>
      </c>
      <c r="Z9664" s="12">
        <f>IF(OR(Tableau1[[#This Row],[Access R1 + S1+ T1 ]]&gt;=1,Tableau1[[#This Row],[Access V1 +W1 + X1]]&gt;=1),1,0)</f>
        <v>0</v>
      </c>
      <c r="AB9664" s="10" t="str">
        <f>Tableau1[[#This Row],[DOI]]</f>
        <v>doi: 10.1016/j.optom.2016.04.001</v>
      </c>
      <c r="AC9664" s="13" t="str">
        <f>Tableau1[[#This Row],[Authors]]&amp;", "&amp;Tableau1[[#This Row],[Title]]&amp;" "&amp;Tableau1[[#This Row],[Journal]]&amp;". "&amp;Tableau1[[#This Row],[Year]]</f>
        <v>Piñero DP, Monllor B, Camps VJ, de Fez D., Multichannel perimetric alterations in systemic lupus erythematosus treated with hydroxychloroquine. J Optom. 2017</v>
      </c>
    </row>
    <row r="9665" spans="1:29" x14ac:dyDescent="0.3">
      <c r="A9665">
        <v>6032</v>
      </c>
      <c r="B9665" t="s">
        <v>9018</v>
      </c>
      <c r="C9665" t="s">
        <v>19233</v>
      </c>
      <c r="D9665" t="s">
        <v>29448</v>
      </c>
      <c r="E9665" t="s">
        <v>2479</v>
      </c>
      <c r="F9665" s="10"/>
      <c r="G9665">
        <v>2017</v>
      </c>
      <c r="J9665">
        <v>0.87205529375163804</v>
      </c>
      <c r="L9665" t="s">
        <v>40409</v>
      </c>
      <c r="M9665">
        <v>28257379</v>
      </c>
      <c r="Q9665" s="10"/>
      <c r="R9665" s="11">
        <f t="shared" si="300"/>
        <v>0</v>
      </c>
      <c r="U9665" s="11">
        <f t="shared" si="301"/>
        <v>0</v>
      </c>
      <c r="Y9665" s="11">
        <f>IF(SUM(Tableau1[[#This Row],[Other access]:[Sci-hub access]])&gt;=1,1,0)</f>
        <v>0</v>
      </c>
      <c r="Z9665" s="12">
        <f>IF(OR(Tableau1[[#This Row],[Access R1 + S1+ T1 ]]&gt;=1,Tableau1[[#This Row],[Access V1 +W1 + X1]]&gt;=1),1,0)</f>
        <v>0</v>
      </c>
      <c r="AB9665" s="10" t="str">
        <f>Tableau1[[#This Row],[DOI]]</f>
        <v>doi: 10.1097/ICO.0000000000001157</v>
      </c>
      <c r="AC9665" s="13" t="str">
        <f>Tableau1[[#This Row],[Authors]]&amp;", "&amp;Tableau1[[#This Row],[Title]]&amp;" "&amp;Tableau1[[#This Row],[Journal]]&amp;". "&amp;Tableau1[[#This Row],[Year]]</f>
        <v>OʼSullivan R, Tom LM, Bunya VY, Nyberg WC, Massaro-Giordano M, Daniel E, Smith E, Brainard DH, Gee J, Maguire MG, Stone RA., Use of Crossed Polarizers to Enhance Images of the Eyelids. Cornea. 2017</v>
      </c>
    </row>
    <row r="9666" spans="1:29" ht="28.8" x14ac:dyDescent="0.3">
      <c r="A9666">
        <v>1697</v>
      </c>
      <c r="B9666" t="s">
        <v>4948</v>
      </c>
      <c r="C9666" t="s">
        <v>15197</v>
      </c>
      <c r="D9666" t="s">
        <v>25369</v>
      </c>
      <c r="E9666" t="s">
        <v>2467</v>
      </c>
      <c r="F9666" s="10"/>
      <c r="G9666">
        <v>2017</v>
      </c>
      <c r="J9666">
        <v>0.87205737434236685</v>
      </c>
      <c r="L9666" t="s">
        <v>36176</v>
      </c>
      <c r="M9666">
        <v>28902331</v>
      </c>
      <c r="Q9666" s="10"/>
      <c r="R9666" s="11">
        <f t="shared" ref="R9666:R9729" si="302">IF(SUM(N9666:Q9666)&gt;0,1,0)</f>
        <v>0</v>
      </c>
      <c r="U9666" s="11">
        <f t="shared" ref="U9666:U9729" si="303">IF(SUM(R9666,T9666)&gt;0,1,0)</f>
        <v>0</v>
      </c>
      <c r="Y9666" s="11">
        <f>IF(SUM(Tableau1[[#This Row],[Other access]:[Sci-hub access]])&gt;=1,1,0)</f>
        <v>0</v>
      </c>
      <c r="Z9666" s="12">
        <f>IF(OR(Tableau1[[#This Row],[Access R1 + S1+ T1 ]]&gt;=1,Tableau1[[#This Row],[Access V1 +W1 + X1]]&gt;=1),1,0)</f>
        <v>0</v>
      </c>
      <c r="AB9666" s="10" t="str">
        <f>Tableau1[[#This Row],[DOI]]</f>
        <v>doi: 10.3928/23258160-20170829-05</v>
      </c>
      <c r="AC9666" s="13" t="str">
        <f>Tableau1[[#This Row],[Authors]]&amp;", "&amp;Tableau1[[#This Row],[Title]]&amp;" "&amp;Tableau1[[#This Row],[Journal]]&amp;". "&amp;Tableau1[[#This Row],[Year]]</f>
        <v>Abbouda A, Lim WS, Sprogyte L, Webster AR, Moosajee M., Quantitative and Qualitative Features of Spectral-Domain Optical Coherence Tomography Provide Prognostic Indicators for Visual Acuity in Patients With Choroideremia. Ophthalmic Surg Lasers Imaging Retina. 2017</v>
      </c>
    </row>
    <row r="9667" spans="1:29" ht="28.8" x14ac:dyDescent="0.3">
      <c r="A9667">
        <v>5078</v>
      </c>
      <c r="B9667" t="s">
        <v>8159</v>
      </c>
      <c r="C9667" t="s">
        <v>18385</v>
      </c>
      <c r="D9667" t="s">
        <v>28589</v>
      </c>
      <c r="E9667" t="s">
        <v>2502</v>
      </c>
      <c r="F9667" s="10"/>
      <c r="G9667">
        <v>2017</v>
      </c>
      <c r="J9667">
        <v>0.87219489281495288</v>
      </c>
      <c r="L9667" t="s">
        <v>39486</v>
      </c>
      <c r="M9667">
        <v>28376478</v>
      </c>
      <c r="Q9667" s="10"/>
      <c r="R9667" s="11">
        <f t="shared" si="302"/>
        <v>0</v>
      </c>
      <c r="U9667" s="11">
        <f t="shared" si="303"/>
        <v>0</v>
      </c>
      <c r="Y9667" s="11">
        <f>IF(SUM(Tableau1[[#This Row],[Other access]:[Sci-hub access]])&gt;=1,1,0)</f>
        <v>0</v>
      </c>
      <c r="Z9667" s="12">
        <f>IF(OR(Tableau1[[#This Row],[Access R1 + S1+ T1 ]]&gt;=1,Tableau1[[#This Row],[Access V1 +W1 + X1]]&gt;=1),1,0)</f>
        <v>0</v>
      </c>
      <c r="AB9667" s="10" t="str">
        <f>Tableau1[[#This Row],[DOI]]</f>
        <v>doi: 10.1159/000456721</v>
      </c>
      <c r="AC9667" s="13" t="str">
        <f>Tableau1[[#This Row],[Authors]]&amp;", "&amp;Tableau1[[#This Row],[Title]]&amp;" "&amp;Tableau1[[#This Row],[Journal]]&amp;". "&amp;Tableau1[[#This Row],[Year]]</f>
        <v>Daien V, Korobelnik JF, Delcourt C, Cougnard-Gregoire A, Delyfer MN, Bron AM, Carrière I, Villain M, Daures JP, Lacombe S, Mariet AS, Quantin C, Creuzot-Garcher C., French Medical-Administrative Database for Epidemiology and Safety in Ophthalmology (EPISAFE): The EPISAFE Collaboration Program in Cataract Surgery. Ophthalmic Res. 2017</v>
      </c>
    </row>
    <row r="9668" spans="1:29" x14ac:dyDescent="0.3">
      <c r="A9668">
        <v>4516</v>
      </c>
      <c r="B9668" t="s">
        <v>7639</v>
      </c>
      <c r="C9668" t="s">
        <v>17874</v>
      </c>
      <c r="D9668" t="s">
        <v>28068</v>
      </c>
      <c r="E9668" t="s">
        <v>2462</v>
      </c>
      <c r="F9668" s="10"/>
      <c r="G9668">
        <v>2017</v>
      </c>
      <c r="J9668">
        <v>0.87228269344862797</v>
      </c>
      <c r="L9668" t="s">
        <v>38934</v>
      </c>
      <c r="M9668">
        <v>28438131</v>
      </c>
      <c r="Q9668" s="10"/>
      <c r="R9668" s="11">
        <f t="shared" si="302"/>
        <v>0</v>
      </c>
      <c r="U9668" s="11">
        <f t="shared" si="303"/>
        <v>0</v>
      </c>
      <c r="Y9668" s="11">
        <f>IF(SUM(Tableau1[[#This Row],[Other access]:[Sci-hub access]])&gt;=1,1,0)</f>
        <v>0</v>
      </c>
      <c r="Z9668" s="12">
        <f>IF(OR(Tableau1[[#This Row],[Access R1 + S1+ T1 ]]&gt;=1,Tableau1[[#This Row],[Access V1 +W1 + X1]]&gt;=1),1,0)</f>
        <v>0</v>
      </c>
      <c r="AB9668" s="10" t="str">
        <f>Tableau1[[#This Row],[DOI]]</f>
        <v>doi: 10.1186/s12886-017-0445-z</v>
      </c>
      <c r="AC9668" s="13" t="str">
        <f>Tableau1[[#This Row],[Authors]]&amp;", "&amp;Tableau1[[#This Row],[Title]]&amp;" "&amp;Tableau1[[#This Row],[Journal]]&amp;". "&amp;Tableau1[[#This Row],[Year]]</f>
        <v>Nesaratnam N, Thomas PBM, Kirollos R, Vingrys AJ, Kong GYX, Martin KR., Tablets at the bedside - iPad-based visual field test used in the diagnosis of Intrasellar Haemangiopericytoma: a case report. BMC Ophthalmol. 2017</v>
      </c>
    </row>
    <row r="9669" spans="1:29" x14ac:dyDescent="0.3">
      <c r="A9669">
        <v>8014</v>
      </c>
      <c r="B9669" t="s">
        <v>10744</v>
      </c>
      <c r="C9669" t="s">
        <v>20938</v>
      </c>
      <c r="D9669" t="s">
        <v>31182</v>
      </c>
      <c r="E9669" t="s">
        <v>2463</v>
      </c>
      <c r="F9669" s="10"/>
      <c r="G9669">
        <v>2017</v>
      </c>
      <c r="J9669">
        <v>0.87231397534918687</v>
      </c>
      <c r="L9669" t="s">
        <v>42361</v>
      </c>
      <c r="M9669">
        <v>28009397</v>
      </c>
      <c r="Q9669" s="10"/>
      <c r="R9669" s="11">
        <f t="shared" si="302"/>
        <v>0</v>
      </c>
      <c r="U9669" s="11">
        <f t="shared" si="303"/>
        <v>0</v>
      </c>
      <c r="Y9669" s="11">
        <f>IF(SUM(Tableau1[[#This Row],[Other access]:[Sci-hub access]])&gt;=1,1,0)</f>
        <v>0</v>
      </c>
      <c r="Z9669" s="12">
        <f>IF(OR(Tableau1[[#This Row],[Access R1 + S1+ T1 ]]&gt;=1,Tableau1[[#This Row],[Access V1 +W1 + X1]]&gt;=1),1,0)</f>
        <v>0</v>
      </c>
      <c r="AB9669" s="10" t="str">
        <f>Tableau1[[#This Row],[DOI]]</f>
        <v>doi: 10.5301/ejo.5000916</v>
      </c>
      <c r="AC9669" s="13" t="str">
        <f>Tableau1[[#This Row],[Authors]]&amp;", "&amp;Tableau1[[#This Row],[Title]]&amp;" "&amp;Tableau1[[#This Row],[Journal]]&amp;". "&amp;Tableau1[[#This Row],[Year]]</f>
        <v>O'Brart DPS., Corneal collagen crosslinking for corneal ectasias: a review. Eur J Ophthalmol. 2017</v>
      </c>
    </row>
    <row r="9670" spans="1:29" x14ac:dyDescent="0.3">
      <c r="A9670">
        <v>2404</v>
      </c>
      <c r="B9670" t="s">
        <v>5629</v>
      </c>
      <c r="C9670" t="s">
        <v>15874</v>
      </c>
      <c r="D9670" t="s">
        <v>26051</v>
      </c>
      <c r="E9670" t="s">
        <v>34094</v>
      </c>
      <c r="F9670" s="10"/>
      <c r="G9670">
        <v>2017</v>
      </c>
      <c r="J9670">
        <v>0.87240146219836623</v>
      </c>
      <c r="L9670" t="s">
        <v>36869</v>
      </c>
      <c r="M9670">
        <v>28750792</v>
      </c>
      <c r="Q9670" s="10"/>
      <c r="R9670" s="11">
        <f t="shared" si="302"/>
        <v>0</v>
      </c>
      <c r="U9670" s="11">
        <f t="shared" si="303"/>
        <v>0</v>
      </c>
      <c r="Y9670" s="11">
        <f>IF(SUM(Tableau1[[#This Row],[Other access]:[Sci-hub access]])&gt;=1,1,0)</f>
        <v>0</v>
      </c>
      <c r="Z9670" s="12">
        <f>IF(OR(Tableau1[[#This Row],[Access R1 + S1+ T1 ]]&gt;=1,Tableau1[[#This Row],[Access V1 +W1 + X1]]&gt;=1),1,0)</f>
        <v>0</v>
      </c>
      <c r="AB9670" s="10" t="str">
        <f>Tableau1[[#This Row],[DOI]]</f>
        <v>doi: 10.1053/j.tcam.2017.05.008</v>
      </c>
      <c r="AC9670" s="13" t="str">
        <f>Tableau1[[#This Row],[Authors]]&amp;", "&amp;Tableau1[[#This Row],[Title]]&amp;" "&amp;Tableau1[[#This Row],[Journal]]&amp;". "&amp;Tableau1[[#This Row],[Year]]</f>
        <v>Urban-Chmiel R, Balicki I, Wernicki A., Heat Shock Proteins 70kDa, Eosinophil Cationic Protein, and Nitric Oxide During Chronic Superficial Keratitis in Dogs. Top Companion Anim Med. 2017</v>
      </c>
    </row>
    <row r="9671" spans="1:29" x14ac:dyDescent="0.3">
      <c r="A9671">
        <v>7465</v>
      </c>
      <c r="B9671" t="s">
        <v>10268</v>
      </c>
      <c r="C9671" t="s">
        <v>20470</v>
      </c>
      <c r="D9671" t="s">
        <v>30703</v>
      </c>
      <c r="E9671" t="s">
        <v>2440</v>
      </c>
      <c r="F9671" s="10"/>
      <c r="G9671">
        <v>2017</v>
      </c>
      <c r="J9671">
        <v>0.87245927809643531</v>
      </c>
      <c r="L9671" t="s">
        <v>41820</v>
      </c>
      <c r="M9671">
        <v>28089775</v>
      </c>
      <c r="Q9671" s="10"/>
      <c r="R9671" s="11">
        <f t="shared" si="302"/>
        <v>0</v>
      </c>
      <c r="U9671" s="11">
        <f t="shared" si="303"/>
        <v>0</v>
      </c>
      <c r="Y9671" s="11">
        <f>IF(SUM(Tableau1[[#This Row],[Other access]:[Sci-hub access]])&gt;=1,1,0)</f>
        <v>0</v>
      </c>
      <c r="Z9671" s="12">
        <f>IF(OR(Tableau1[[#This Row],[Access R1 + S1+ T1 ]]&gt;=1,Tableau1[[#This Row],[Access V1 +W1 + X1]]&gt;=1),1,0)</f>
        <v>0</v>
      </c>
      <c r="AB9671" s="10" t="str">
        <f>Tableau1[[#This Row],[DOI]]</f>
        <v>doi: 10.1016/j.exer.2017.01.003</v>
      </c>
      <c r="AC9671" s="13" t="str">
        <f>Tableau1[[#This Row],[Authors]]&amp;", "&amp;Tableau1[[#This Row],[Title]]&amp;" "&amp;Tableau1[[#This Row],[Journal]]&amp;". "&amp;Tableau1[[#This Row],[Year]]</f>
        <v>Kuehn S, Hurst J, Rensinghoff F, Tsai T, Grauthoff S, Satgunarajah Y, Dick HB, Schnichels S, Joachim SC., Degenerative effects of cobalt-chloride treatment on neurons and microglia in a porcine retina organ culture model. Exp Eye Res. 2017</v>
      </c>
    </row>
    <row r="9672" spans="1:29" x14ac:dyDescent="0.3">
      <c r="A9672">
        <v>808</v>
      </c>
      <c r="B9672" t="s">
        <v>4071</v>
      </c>
      <c r="C9672" t="s">
        <v>14325</v>
      </c>
      <c r="D9672" t="s">
        <v>24491</v>
      </c>
      <c r="E9672" t="s">
        <v>2443</v>
      </c>
      <c r="F9672" s="10"/>
      <c r="G9672">
        <v>2017</v>
      </c>
      <c r="J9672">
        <v>0.87253075305889827</v>
      </c>
      <c r="L9672" t="s">
        <v>35301</v>
      </c>
      <c r="M9672">
        <v>29101404</v>
      </c>
      <c r="Q9672" s="10"/>
      <c r="R9672" s="11">
        <f t="shared" si="302"/>
        <v>0</v>
      </c>
      <c r="U9672" s="11">
        <f t="shared" si="303"/>
        <v>0</v>
      </c>
      <c r="Y9672" s="11">
        <f>IF(SUM(Tableau1[[#This Row],[Other access]:[Sci-hub access]])&gt;=1,1,0)</f>
        <v>0</v>
      </c>
      <c r="Z9672" s="12">
        <f>IF(OR(Tableau1[[#This Row],[Access R1 + S1+ T1 ]]&gt;=1,Tableau1[[#This Row],[Access V1 +W1 + X1]]&gt;=1),1,0)</f>
        <v>0</v>
      </c>
      <c r="AB9672" s="10" t="str">
        <f>Tableau1[[#This Row],[DOI]]</f>
        <v>doi: 10.1167/iovs.17-22462</v>
      </c>
      <c r="AC9672" s="13" t="str">
        <f>Tableau1[[#This Row],[Authors]]&amp;", "&amp;Tableau1[[#This Row],[Title]]&amp;" "&amp;Tableau1[[#This Row],[Journal]]&amp;". "&amp;Tableau1[[#This Row],[Year]]</f>
        <v>Tagirasa R, Parmar S, Barik MR, Devadas S, Basu S., Autoreactive T Cells in Immunopathogenesis of TB-Associated Uveitis. Invest Ophthalmol Vis Sci. 2017</v>
      </c>
    </row>
    <row r="9673" spans="1:29" ht="28.8" x14ac:dyDescent="0.3">
      <c r="A9673">
        <v>6161</v>
      </c>
      <c r="B9673" t="s">
        <v>9125</v>
      </c>
      <c r="C9673" t="s">
        <v>19339</v>
      </c>
      <c r="D9673" t="s">
        <v>29556</v>
      </c>
      <c r="E9673" t="s">
        <v>34246</v>
      </c>
      <c r="F9673" s="10"/>
      <c r="G9673">
        <v>2017</v>
      </c>
      <c r="J9673">
        <v>0.87257727834023435</v>
      </c>
      <c r="L9673" t="s">
        <v>40533</v>
      </c>
      <c r="M9673">
        <v>28242271</v>
      </c>
      <c r="Q9673" s="10"/>
      <c r="R9673" s="11">
        <f t="shared" si="302"/>
        <v>0</v>
      </c>
      <c r="U9673" s="11">
        <f t="shared" si="303"/>
        <v>0</v>
      </c>
      <c r="Y9673" s="11">
        <f>IF(SUM(Tableau1[[#This Row],[Other access]:[Sci-hub access]])&gt;=1,1,0)</f>
        <v>0</v>
      </c>
      <c r="Z9673" s="12">
        <f>IF(OR(Tableau1[[#This Row],[Access R1 + S1+ T1 ]]&gt;=1,Tableau1[[#This Row],[Access V1 +W1 + X1]]&gt;=1),1,0)</f>
        <v>0</v>
      </c>
      <c r="AB9673" s="10" t="str">
        <f>Tableau1[[#This Row],[DOI]]</f>
        <v>doi: 10.1016/j.jdiacomp.2016.11.022</v>
      </c>
      <c r="AC9673" s="13" t="str">
        <f>Tableau1[[#This Row],[Authors]]&amp;", "&amp;Tableau1[[#This Row],[Title]]&amp;" "&amp;Tableau1[[#This Row],[Journal]]&amp;". "&amp;Tableau1[[#This Row],[Year]]</f>
        <v>Cooper MN, de Bock MI, Carter KW, de Klerk NH, Jones TW, Davis EA., Incidence of and risk factors for hospitalisations due to vascular complications: A population-based type 1 diabetes cohort (n=1316) followed into early adulthood. J Diabetes Complications. 2017</v>
      </c>
    </row>
    <row r="9674" spans="1:29" x14ac:dyDescent="0.3">
      <c r="A9674">
        <v>5189</v>
      </c>
      <c r="B9674" t="s">
        <v>8260</v>
      </c>
      <c r="C9674" t="s">
        <v>18485</v>
      </c>
      <c r="D9674" t="s">
        <v>28690</v>
      </c>
      <c r="E9674" t="s">
        <v>3078</v>
      </c>
      <c r="F9674" s="10"/>
      <c r="G9674">
        <v>2017</v>
      </c>
      <c r="J9674">
        <v>0.87267809938055396</v>
      </c>
      <c r="L9674" t="e">
        <v>#VALUE!</v>
      </c>
      <c r="M9674">
        <v>28364115</v>
      </c>
      <c r="Q9674" s="10"/>
      <c r="R9674" s="11">
        <f t="shared" si="302"/>
        <v>0</v>
      </c>
      <c r="U9674" s="11">
        <f t="shared" si="303"/>
        <v>0</v>
      </c>
      <c r="Y9674" s="11">
        <f>IF(SUM(Tableau1[[#This Row],[Other access]:[Sci-hub access]])&gt;=1,1,0)</f>
        <v>0</v>
      </c>
      <c r="Z9674" s="12">
        <f>IF(OR(Tableau1[[#This Row],[Access R1 + S1+ T1 ]]&gt;=1,Tableau1[[#This Row],[Access V1 +W1 + X1]]&gt;=1),1,0)</f>
        <v>0</v>
      </c>
      <c r="AB9674" s="10" t="e">
        <f>Tableau1[[#This Row],[DOI]]</f>
        <v>#VALUE!</v>
      </c>
      <c r="AC9674" s="13" t="str">
        <f>Tableau1[[#This Row],[Authors]]&amp;", "&amp;Tableau1[[#This Row],[Title]]&amp;" "&amp;Tableau1[[#This Row],[Journal]]&amp;". "&amp;Tableau1[[#This Row],[Year]]</f>
        <v>Singam NV, Rusia D, Prakash R., An Eye Popping Case of Orbital Necrotizing Fasciitis Treated with Antibiotics, Surgery, and Hyperbaric Oxygen Therapy. Am J Case Rep. 2017</v>
      </c>
    </row>
    <row r="9675" spans="1:29" ht="28.8" x14ac:dyDescent="0.3">
      <c r="A9675">
        <v>9885</v>
      </c>
      <c r="B9675" t="s">
        <v>12414</v>
      </c>
      <c r="C9675" t="s">
        <v>22584</v>
      </c>
      <c r="D9675" t="s">
        <v>32862</v>
      </c>
      <c r="E9675" t="s">
        <v>2457</v>
      </c>
      <c r="F9675" s="10"/>
      <c r="G9675">
        <v>2017</v>
      </c>
      <c r="J9675">
        <v>0.87269078596620964</v>
      </c>
      <c r="L9675" t="s">
        <v>44144</v>
      </c>
      <c r="M9675">
        <v>27552119</v>
      </c>
      <c r="Q9675" s="10"/>
      <c r="R9675" s="11">
        <f t="shared" si="302"/>
        <v>0</v>
      </c>
      <c r="U9675" s="11">
        <f t="shared" si="303"/>
        <v>0</v>
      </c>
      <c r="Y9675" s="11">
        <f>IF(SUM(Tableau1[[#This Row],[Other access]:[Sci-hub access]])&gt;=1,1,0)</f>
        <v>0</v>
      </c>
      <c r="Z9675" s="12">
        <f>IF(OR(Tableau1[[#This Row],[Access R1 + S1+ T1 ]]&gt;=1,Tableau1[[#This Row],[Access V1 +W1 + X1]]&gt;=1),1,0)</f>
        <v>0</v>
      </c>
      <c r="AB9675" s="10" t="str">
        <f>Tableau1[[#This Row],[DOI]]</f>
        <v>doi: 10.1097/ICB.0000000000000389</v>
      </c>
      <c r="AC9675" s="13" t="str">
        <f>Tableau1[[#This Row],[Authors]]&amp;", "&amp;Tableau1[[#This Row],[Title]]&amp;" "&amp;Tableau1[[#This Row],[Journal]]&amp;". "&amp;Tableau1[[#This Row],[Year]]</f>
        <v>Ehmann DS, Adam MK, Kasi SK, Sivalingam A, Dunn JP., HEMORRHAGIC OCCLUSIVE RETINAL VASCULITIS AND NONHEMORRHAGIC VASCULITIS AFTER UNCOMPLICATED CATARACT SURGERY WITH INTRACAMERAL VANCOMYCIN. Retin Cases Brief Rep. 2017</v>
      </c>
    </row>
    <row r="9676" spans="1:29" x14ac:dyDescent="0.3">
      <c r="A9676">
        <v>2605</v>
      </c>
      <c r="B9676" t="s">
        <v>5822</v>
      </c>
      <c r="C9676" t="s">
        <v>16068</v>
      </c>
      <c r="D9676" t="s">
        <v>26245</v>
      </c>
      <c r="E9676" t="s">
        <v>2709</v>
      </c>
      <c r="F9676" s="10"/>
      <c r="G9676">
        <v>2017</v>
      </c>
      <c r="J9676">
        <v>0.8727492123654329</v>
      </c>
      <c r="L9676" t="s">
        <v>37068</v>
      </c>
      <c r="M9676">
        <v>28722638</v>
      </c>
      <c r="Q9676" s="10"/>
      <c r="R9676" s="11">
        <f t="shared" si="302"/>
        <v>0</v>
      </c>
      <c r="U9676" s="11">
        <f t="shared" si="303"/>
        <v>0</v>
      </c>
      <c r="Y9676" s="11">
        <f>IF(SUM(Tableau1[[#This Row],[Other access]:[Sci-hub access]])&gt;=1,1,0)</f>
        <v>0</v>
      </c>
      <c r="Z9676" s="12">
        <f>IF(OR(Tableau1[[#This Row],[Access R1 + S1+ T1 ]]&gt;=1,Tableau1[[#This Row],[Access V1 +W1 + X1]]&gt;=1),1,0)</f>
        <v>0</v>
      </c>
      <c r="AB9676" s="10" t="str">
        <f>Tableau1[[#This Row],[DOI]]</f>
        <v>doi: 10.4269/ajtmh.17-0022</v>
      </c>
      <c r="AC9676" s="13" t="str">
        <f>Tableau1[[#This Row],[Authors]]&amp;", "&amp;Tableau1[[#This Row],[Title]]&amp;" "&amp;Tableau1[[#This Row],[Journal]]&amp;". "&amp;Tableau1[[#This Row],[Year]]</f>
        <v>Bloch EM, West SK, Mabula K, Weaver J, Mrango Z, Munoz B, Lietman T, Coles C., Antibiotic Resistance in Young Children in Kilosa District, Tanzania 4 Years after Mass Distribution of Azithromycin for Trachoma Control. Am J Trop Med Hyg. 2017</v>
      </c>
    </row>
    <row r="9677" spans="1:29" x14ac:dyDescent="0.3">
      <c r="A9677">
        <v>4241</v>
      </c>
      <c r="B9677" t="s">
        <v>7377</v>
      </c>
      <c r="C9677" t="s">
        <v>17613</v>
      </c>
      <c r="D9677" t="s">
        <v>27805</v>
      </c>
      <c r="E9677" t="s">
        <v>2532</v>
      </c>
      <c r="F9677" s="10"/>
      <c r="G9677">
        <v>2017</v>
      </c>
      <c r="J9677">
        <v>0.87289629254742052</v>
      </c>
      <c r="L9677" t="s">
        <v>38672</v>
      </c>
      <c r="M9677">
        <v>28466097</v>
      </c>
      <c r="Q9677" s="10"/>
      <c r="R9677" s="11">
        <f t="shared" si="302"/>
        <v>0</v>
      </c>
      <c r="U9677" s="11">
        <f t="shared" si="303"/>
        <v>0</v>
      </c>
      <c r="Y9677" s="11">
        <f>IF(SUM(Tableau1[[#This Row],[Other access]:[Sci-hub access]])&gt;=1,1,0)</f>
        <v>0</v>
      </c>
      <c r="Z9677" s="12">
        <f>IF(OR(Tableau1[[#This Row],[Access R1 + S1+ T1 ]]&gt;=1,Tableau1[[#This Row],[Access V1 +W1 + X1]]&gt;=1),1,0)</f>
        <v>0</v>
      </c>
      <c r="AB9677" s="10" t="str">
        <f>Tableau1[[#This Row],[DOI]]</f>
        <v>doi: 10.1007/s10384-017-0518-9</v>
      </c>
      <c r="AC9677" s="13" t="str">
        <f>Tableau1[[#This Row],[Authors]]&amp;", "&amp;Tableau1[[#This Row],[Title]]&amp;" "&amp;Tableau1[[#This Row],[Journal]]&amp;". "&amp;Tableau1[[#This Row],[Year]]</f>
        <v>Chung YW, Park SH, Shin SY., Distant stereoacuity in children with anisometropic amblyopia. Jpn J Ophthalmol. 2017</v>
      </c>
    </row>
    <row r="9678" spans="1:29" ht="28.8" x14ac:dyDescent="0.3">
      <c r="A9678">
        <v>743</v>
      </c>
      <c r="B9678" t="s">
        <v>4006</v>
      </c>
      <c r="C9678" t="s">
        <v>14261</v>
      </c>
      <c r="D9678" t="s">
        <v>24426</v>
      </c>
      <c r="E9678" t="s">
        <v>2467</v>
      </c>
      <c r="F9678" s="10"/>
      <c r="G9678">
        <v>2017</v>
      </c>
      <c r="J9678">
        <v>0.87291207995162068</v>
      </c>
      <c r="L9678" t="s">
        <v>35236</v>
      </c>
      <c r="M9678">
        <v>29121367</v>
      </c>
      <c r="Q9678" s="10"/>
      <c r="R9678" s="11">
        <f t="shared" si="302"/>
        <v>0</v>
      </c>
      <c r="U9678" s="11">
        <f t="shared" si="303"/>
        <v>0</v>
      </c>
      <c r="Y9678" s="11">
        <f>IF(SUM(Tableau1[[#This Row],[Other access]:[Sci-hub access]])&gt;=1,1,0)</f>
        <v>0</v>
      </c>
      <c r="Z9678" s="12">
        <f>IF(OR(Tableau1[[#This Row],[Access R1 + S1+ T1 ]]&gt;=1,Tableau1[[#This Row],[Access V1 +W1 + X1]]&gt;=1),1,0)</f>
        <v>0</v>
      </c>
      <c r="AB9678" s="10" t="str">
        <f>Tableau1[[#This Row],[DOI]]</f>
        <v>doi: 10.3928/23258160-20171030-13</v>
      </c>
      <c r="AC9678" s="13" t="str">
        <f>Tableau1[[#This Row],[Authors]]&amp;", "&amp;Tableau1[[#This Row],[Title]]&amp;" "&amp;Tableau1[[#This Row],[Journal]]&amp;". "&amp;Tableau1[[#This Row],[Year]]</f>
        <v>Zacharia JA, Chin AT, Rebhun CB, Louzada RN, Adhi M, Cole ED, Moreira-Neto C, Waheed NK, Duker JS., Idiopathic Retinal Vasculitis, Aneurysms, and Neuroretinitis Syndrome Presenting With Branch Retinal Artery Occlusion. Ophthalmic Surg Lasers Imaging Retina. 2017</v>
      </c>
    </row>
    <row r="9679" spans="1:29" x14ac:dyDescent="0.3">
      <c r="A9679">
        <v>2633</v>
      </c>
      <c r="B9679" t="s">
        <v>5848</v>
      </c>
      <c r="C9679" t="s">
        <v>16094</v>
      </c>
      <c r="D9679" t="s">
        <v>26271</v>
      </c>
      <c r="E9679" t="s">
        <v>2462</v>
      </c>
      <c r="F9679" s="10"/>
      <c r="G9679">
        <v>2017</v>
      </c>
      <c r="J9679">
        <v>0.87301880286150757</v>
      </c>
      <c r="L9679" t="s">
        <v>37096</v>
      </c>
      <c r="M9679">
        <v>28716114</v>
      </c>
      <c r="Q9679" s="10"/>
      <c r="R9679" s="11">
        <f t="shared" si="302"/>
        <v>0</v>
      </c>
      <c r="U9679" s="11">
        <f t="shared" si="303"/>
        <v>0</v>
      </c>
      <c r="Y9679" s="11">
        <f>IF(SUM(Tableau1[[#This Row],[Other access]:[Sci-hub access]])&gt;=1,1,0)</f>
        <v>0</v>
      </c>
      <c r="Z9679" s="12">
        <f>IF(OR(Tableau1[[#This Row],[Access R1 + S1+ T1 ]]&gt;=1,Tableau1[[#This Row],[Access V1 +W1 + X1]]&gt;=1),1,0)</f>
        <v>0</v>
      </c>
      <c r="AB9679" s="10" t="str">
        <f>Tableau1[[#This Row],[DOI]]</f>
        <v>doi: 10.1186/s12886-017-0520-5</v>
      </c>
      <c r="AC9679" s="13" t="str">
        <f>Tableau1[[#This Row],[Authors]]&amp;", "&amp;Tableau1[[#This Row],[Title]]&amp;" "&amp;Tableau1[[#This Row],[Journal]]&amp;". "&amp;Tableau1[[#This Row],[Year]]</f>
        <v>Torky MA, Al Zafiri YA, Khattab AM, Farag RK, Awad EA., Visumax femtolasik versus Moria M2 microkeratome in mild to moderate myopia: efficacy, safety, predictability, aberrometric changes and flap thickness predictability. BMC Ophthalmol. 2017</v>
      </c>
    </row>
    <row r="9680" spans="1:29" x14ac:dyDescent="0.3">
      <c r="A9680">
        <v>1862</v>
      </c>
      <c r="B9680" t="s">
        <v>5106</v>
      </c>
      <c r="C9680" t="s">
        <v>15352</v>
      </c>
      <c r="D9680" t="s">
        <v>25528</v>
      </c>
      <c r="E9680" t="s">
        <v>2468</v>
      </c>
      <c r="F9680" s="10"/>
      <c r="G9680">
        <v>2017</v>
      </c>
      <c r="J9680">
        <v>0.87302011272645508</v>
      </c>
      <c r="L9680" t="s">
        <v>36334</v>
      </c>
      <c r="M9680">
        <v>28858960</v>
      </c>
      <c r="Q9680" s="10"/>
      <c r="R9680" s="11">
        <f t="shared" si="302"/>
        <v>0</v>
      </c>
      <c r="U9680" s="11">
        <f t="shared" si="303"/>
        <v>0</v>
      </c>
      <c r="Y9680" s="11">
        <f>IF(SUM(Tableau1[[#This Row],[Other access]:[Sci-hub access]])&gt;=1,1,0)</f>
        <v>0</v>
      </c>
      <c r="Z9680" s="12">
        <f>IF(OR(Tableau1[[#This Row],[Access R1 + S1+ T1 ]]&gt;=1,Tableau1[[#This Row],[Access V1 +W1 + X1]]&gt;=1),1,0)</f>
        <v>0</v>
      </c>
      <c r="AB9680" s="10" t="str">
        <f>Tableau1[[#This Row],[DOI]]</f>
        <v>doi: 10.1097/IJG.0000000000000739</v>
      </c>
      <c r="AC9680" s="13" t="str">
        <f>Tableau1[[#This Row],[Authors]]&amp;", "&amp;Tableau1[[#This Row],[Title]]&amp;" "&amp;Tableau1[[#This Row],[Journal]]&amp;". "&amp;Tableau1[[#This Row],[Year]]</f>
        <v>Medeiros Pinto J, Pinto Ferreira N, Abegão Pinto L., Ahmed Valve Upstream Obstruction Caused by Fibrous Ingrowth: Surgical Approach. J Glaucoma. 2017</v>
      </c>
    </row>
    <row r="9681" spans="1:29" x14ac:dyDescent="0.3">
      <c r="A9681">
        <v>1627</v>
      </c>
      <c r="B9681" t="s">
        <v>4879</v>
      </c>
      <c r="C9681" t="s">
        <v>15129</v>
      </c>
      <c r="D9681" t="s">
        <v>25300</v>
      </c>
      <c r="E9681" t="s">
        <v>2529</v>
      </c>
      <c r="F9681" s="10"/>
      <c r="G9681">
        <v>2017</v>
      </c>
      <c r="J9681">
        <v>0.87312176235350314</v>
      </c>
      <c r="L9681" t="s">
        <v>36106</v>
      </c>
      <c r="M9681">
        <v>28910205</v>
      </c>
      <c r="Q9681" s="10"/>
      <c r="R9681" s="11">
        <f t="shared" si="302"/>
        <v>0</v>
      </c>
      <c r="U9681" s="11">
        <f t="shared" si="303"/>
        <v>0</v>
      </c>
      <c r="Y9681" s="11">
        <f>IF(SUM(Tableau1[[#This Row],[Other access]:[Sci-hub access]])&gt;=1,1,0)</f>
        <v>0</v>
      </c>
      <c r="Z9681" s="12">
        <f>IF(OR(Tableau1[[#This Row],[Access R1 + S1+ T1 ]]&gt;=1,Tableau1[[#This Row],[Access V1 +W1 + X1]]&gt;=1),1,0)</f>
        <v>0</v>
      </c>
      <c r="AB9681" s="10" t="str">
        <f>Tableau1[[#This Row],[DOI]]</f>
        <v>doi: 10.1080/02713683.2017.1337155</v>
      </c>
      <c r="AC9681" s="13" t="str">
        <f>Tableau1[[#This Row],[Authors]]&amp;", "&amp;Tableau1[[#This Row],[Title]]&amp;" "&amp;Tableau1[[#This Row],[Journal]]&amp;". "&amp;Tableau1[[#This Row],[Year]]</f>
        <v>Kwon HJ, Lee SM, Pak KY, Park SW, Lee JE, Byon IS., Gender Differences in the Relationship between Sex Hormone Deficiency and Soft Drusen. Curr Eye Res. 2017</v>
      </c>
    </row>
    <row r="9682" spans="1:29" x14ac:dyDescent="0.3">
      <c r="A9682">
        <v>1454</v>
      </c>
      <c r="B9682" t="s">
        <v>4712</v>
      </c>
      <c r="C9682" t="s">
        <v>14962</v>
      </c>
      <c r="D9682" t="s">
        <v>25133</v>
      </c>
      <c r="E9682" t="s">
        <v>2445</v>
      </c>
      <c r="F9682" s="10"/>
      <c r="G9682">
        <v>2017</v>
      </c>
      <c r="J9682">
        <v>0.87313097759634306</v>
      </c>
      <c r="L9682" t="s">
        <v>35935</v>
      </c>
      <c r="M9682">
        <v>28945204</v>
      </c>
      <c r="Q9682" s="10"/>
      <c r="R9682" s="11">
        <f t="shared" si="302"/>
        <v>0</v>
      </c>
      <c r="U9682" s="11">
        <f t="shared" si="303"/>
        <v>0</v>
      </c>
      <c r="Y9682" s="11">
        <f>IF(SUM(Tableau1[[#This Row],[Other access]:[Sci-hub access]])&gt;=1,1,0)</f>
        <v>0</v>
      </c>
      <c r="Z9682" s="12">
        <f>IF(OR(Tableau1[[#This Row],[Access R1 + S1+ T1 ]]&gt;=1,Tableau1[[#This Row],[Access V1 +W1 + X1]]&gt;=1),1,0)</f>
        <v>0</v>
      </c>
      <c r="AB9682" s="10" t="str">
        <f>Tableau1[[#This Row],[DOI]]</f>
        <v>doi: 10.1097/IAE.0000000000001822</v>
      </c>
      <c r="AC9682" s="13" t="str">
        <f>Tableau1[[#This Row],[Authors]]&amp;", "&amp;Tableau1[[#This Row],[Title]]&amp;" "&amp;Tableau1[[#This Row],[Journal]]&amp;". "&amp;Tableau1[[#This Row],[Year]]</f>
        <v>Prinzi RA, Wells JR, Jain N., Circumscribed White Retinal Mass. Retina. 2017</v>
      </c>
    </row>
    <row r="9683" spans="1:29" x14ac:dyDescent="0.3">
      <c r="A9683">
        <v>7280</v>
      </c>
      <c r="B9683" t="s">
        <v>10101</v>
      </c>
      <c r="C9683" t="s">
        <v>20303</v>
      </c>
      <c r="D9683" t="s">
        <v>30535</v>
      </c>
      <c r="E9683" t="s">
        <v>2942</v>
      </c>
      <c r="F9683" s="10"/>
      <c r="G9683">
        <v>2017</v>
      </c>
      <c r="J9683">
        <v>0.8734378367078699</v>
      </c>
      <c r="L9683" t="s">
        <v>41636</v>
      </c>
      <c r="M9683">
        <v>28109737</v>
      </c>
      <c r="Q9683" s="10"/>
      <c r="R9683" s="11">
        <f t="shared" si="302"/>
        <v>0</v>
      </c>
      <c r="U9683" s="11">
        <f t="shared" si="303"/>
        <v>0</v>
      </c>
      <c r="Y9683" s="11">
        <f>IF(SUM(Tableau1[[#This Row],[Other access]:[Sci-hub access]])&gt;=1,1,0)</f>
        <v>0</v>
      </c>
      <c r="Z9683" s="12">
        <f>IF(OR(Tableau1[[#This Row],[Access R1 + S1+ T1 ]]&gt;=1,Tableau1[[#This Row],[Access V1 +W1 + X1]]&gt;=1),1,0)</f>
        <v>0</v>
      </c>
      <c r="AB9683" s="10" t="str">
        <f>Tableau1[[#This Row],[DOI]]</f>
        <v>doi: 10.1016/j.preteyeres.2017.01.003</v>
      </c>
      <c r="AC9683" s="13" t="str">
        <f>Tableau1[[#This Row],[Authors]]&amp;", "&amp;Tableau1[[#This Row],[Title]]&amp;" "&amp;Tableau1[[#This Row],[Journal]]&amp;". "&amp;Tableau1[[#This Row],[Year]]</f>
        <v>Linsenmeier RA, Zhang HF., Retinal oxygen: from animals to humans. Prog Retin Eye Res. 2017</v>
      </c>
    </row>
    <row r="9684" spans="1:29" x14ac:dyDescent="0.3">
      <c r="A9684">
        <v>7875</v>
      </c>
      <c r="B9684" t="s">
        <v>10624</v>
      </c>
      <c r="C9684" t="s">
        <v>20821</v>
      </c>
      <c r="D9684" t="s">
        <v>31062</v>
      </c>
      <c r="E9684" t="s">
        <v>2490</v>
      </c>
      <c r="F9684" s="10"/>
      <c r="G9684">
        <v>2017</v>
      </c>
      <c r="J9684">
        <v>0.87351378703314864</v>
      </c>
      <c r="L9684" t="s">
        <v>42224</v>
      </c>
      <c r="M9684">
        <v>28039037</v>
      </c>
      <c r="Q9684" s="10"/>
      <c r="R9684" s="11">
        <f t="shared" si="302"/>
        <v>0</v>
      </c>
      <c r="U9684" s="11">
        <f t="shared" si="303"/>
        <v>0</v>
      </c>
      <c r="Y9684" s="11">
        <f>IF(SUM(Tableau1[[#This Row],[Other access]:[Sci-hub access]])&gt;=1,1,0)</f>
        <v>0</v>
      </c>
      <c r="Z9684" s="12">
        <f>IF(OR(Tableau1[[#This Row],[Access R1 + S1+ T1 ]]&gt;=1,Tableau1[[#This Row],[Access V1 +W1 + X1]]&gt;=1),1,0)</f>
        <v>0</v>
      </c>
      <c r="AB9684" s="10" t="str">
        <f>Tableau1[[#This Row],[DOI]]</f>
        <v>doi: 10.1016/j.ajo.2016.12.015</v>
      </c>
      <c r="AC9684" s="13" t="str">
        <f>Tableau1[[#This Row],[Authors]]&amp;", "&amp;Tableau1[[#This Row],[Title]]&amp;" "&amp;Tableau1[[#This Row],[Journal]]&amp;". "&amp;Tableau1[[#This Row],[Year]]</f>
        <v>Godefrooij DA, de Wit GA, Uiterwaal CS, Imhof SM, Wisse RP., Age-specific Incidence and Prevalence of Keratoconus: A Nationwide Registration Study. Am J Ophthalmol. 2017</v>
      </c>
    </row>
    <row r="9685" spans="1:29" x14ac:dyDescent="0.3">
      <c r="A9685">
        <v>6996</v>
      </c>
      <c r="B9685" t="s">
        <v>9855</v>
      </c>
      <c r="C9685" t="s">
        <v>20058</v>
      </c>
      <c r="D9685" t="s">
        <v>30289</v>
      </c>
      <c r="E9685" t="s">
        <v>2640</v>
      </c>
      <c r="F9685" s="10"/>
      <c r="G9685">
        <v>2017</v>
      </c>
      <c r="J9685">
        <v>0.87355259031615062</v>
      </c>
      <c r="L9685" t="s">
        <v>41354</v>
      </c>
      <c r="M9685">
        <v>28138697</v>
      </c>
      <c r="Q9685" s="10"/>
      <c r="R9685" s="11">
        <f t="shared" si="302"/>
        <v>0</v>
      </c>
      <c r="U9685" s="11">
        <f t="shared" si="303"/>
        <v>0</v>
      </c>
      <c r="Y9685" s="11">
        <f>IF(SUM(Tableau1[[#This Row],[Other access]:[Sci-hub access]])&gt;=1,1,0)</f>
        <v>0</v>
      </c>
      <c r="Z9685" s="12">
        <f>IF(OR(Tableau1[[#This Row],[Access R1 + S1+ T1 ]]&gt;=1,Tableau1[[#This Row],[Access V1 +W1 + X1]]&gt;=1),1,0)</f>
        <v>0</v>
      </c>
      <c r="AB9685" s="10" t="str">
        <f>Tableau1[[#This Row],[DOI]]</f>
        <v>doi: 10.3892/mmr.2017.6146</v>
      </c>
      <c r="AC9685" s="13" t="str">
        <f>Tableau1[[#This Row],[Authors]]&amp;", "&amp;Tableau1[[#This Row],[Title]]&amp;" "&amp;Tableau1[[#This Row],[Journal]]&amp;". "&amp;Tableau1[[#This Row],[Year]]</f>
        <v>Wang Y, Meng X, Yan H., Niaspan inhibits diabetic retinopathy‑induced vascular inflammation by downregulating the tumor necrosis factor‑α pathway. Mol Med Rep. 2017</v>
      </c>
    </row>
    <row r="9686" spans="1:29" x14ac:dyDescent="0.3">
      <c r="A9686">
        <v>2415</v>
      </c>
      <c r="B9686" t="s">
        <v>5640</v>
      </c>
      <c r="C9686" t="s">
        <v>15885</v>
      </c>
      <c r="D9686" t="s">
        <v>26062</v>
      </c>
      <c r="E9686" t="s">
        <v>2458</v>
      </c>
      <c r="F9686" s="10"/>
      <c r="G9686">
        <v>2017</v>
      </c>
      <c r="J9686">
        <v>0.87361844804845645</v>
      </c>
      <c r="L9686" t="s">
        <v>36880</v>
      </c>
      <c r="M9686">
        <v>28750115</v>
      </c>
      <c r="Q9686" s="10"/>
      <c r="R9686" s="11">
        <f t="shared" si="302"/>
        <v>0</v>
      </c>
      <c r="U9686" s="11">
        <f t="shared" si="303"/>
        <v>0</v>
      </c>
      <c r="Y9686" s="11">
        <f>IF(SUM(Tableau1[[#This Row],[Other access]:[Sci-hub access]])&gt;=1,1,0)</f>
        <v>0</v>
      </c>
      <c r="Z9686" s="12">
        <f>IF(OR(Tableau1[[#This Row],[Access R1 + S1+ T1 ]]&gt;=1,Tableau1[[#This Row],[Access V1 +W1 + X1]]&gt;=1),1,0)</f>
        <v>0</v>
      </c>
      <c r="AB9686" s="10" t="str">
        <f>Tableau1[[#This Row],[DOI]]</f>
        <v>doi: 10.1001/jamaophthalmol.2017.2191</v>
      </c>
      <c r="AC9686" s="13" t="str">
        <f>Tableau1[[#This Row],[Authors]]&amp;", "&amp;Tableau1[[#This Row],[Title]]&amp;" "&amp;Tableau1[[#This Row],[Journal]]&amp;". "&amp;Tableau1[[#This Row],[Year]]</f>
        <v>Cipriani V, Hogg RE, Sofat R, Moore AT, Webster AR, Yates JRW, Fletcher AE; European Eye (EUREYE) Study Group.., Association of C-Reactive Protein Genetic Polymorphisms With Late Age-Related Macular Degeneration. JAMA Ophthalmol. 2017</v>
      </c>
    </row>
    <row r="9687" spans="1:29" x14ac:dyDescent="0.3">
      <c r="A9687">
        <v>5877</v>
      </c>
      <c r="B9687" t="s">
        <v>8887</v>
      </c>
      <c r="C9687" t="s">
        <v>19102</v>
      </c>
      <c r="D9687" t="s">
        <v>29317</v>
      </c>
      <c r="E9687" t="s">
        <v>2460</v>
      </c>
      <c r="F9687" s="10"/>
      <c r="G9687">
        <v>2017</v>
      </c>
      <c r="J9687">
        <v>0.87369743832738711</v>
      </c>
      <c r="L9687" t="s">
        <v>40259</v>
      </c>
      <c r="M9687">
        <v>28276757</v>
      </c>
      <c r="Q9687" s="10"/>
      <c r="R9687" s="11">
        <f t="shared" si="302"/>
        <v>0</v>
      </c>
      <c r="U9687" s="11">
        <f t="shared" si="303"/>
        <v>0</v>
      </c>
      <c r="Y9687" s="11">
        <f>IF(SUM(Tableau1[[#This Row],[Other access]:[Sci-hub access]])&gt;=1,1,0)</f>
        <v>0</v>
      </c>
      <c r="Z9687" s="12">
        <f>IF(OR(Tableau1[[#This Row],[Access R1 + S1+ T1 ]]&gt;=1,Tableau1[[#This Row],[Access V1 +W1 + X1]]&gt;=1),1,0)</f>
        <v>0</v>
      </c>
      <c r="AB9687" s="10" t="str">
        <f>Tableau1[[#This Row],[DOI]]</f>
        <v>doi: 10.1080/09286586.2016.1264612</v>
      </c>
      <c r="AC9687" s="13" t="str">
        <f>Tableau1[[#This Row],[Authors]]&amp;", "&amp;Tableau1[[#This Row],[Title]]&amp;" "&amp;Tableau1[[#This Row],[Journal]]&amp;". "&amp;Tableau1[[#This Row],[Year]]</f>
        <v>Pan CW, Wang S, Qian DJ, Xu C, Song E., Prevalence, Awareness, and Risk Factors of Diabetic Retinopathy among Adults with Known Type 2 Diabetes Mellitus in an Urban Community in China. Ophthalmic Epidemiol. 2017</v>
      </c>
    </row>
    <row r="9688" spans="1:29" ht="28.8" x14ac:dyDescent="0.3">
      <c r="A9688">
        <v>6413</v>
      </c>
      <c r="B9688" t="s">
        <v>9354</v>
      </c>
      <c r="C9688" t="s">
        <v>19563</v>
      </c>
      <c r="D9688" t="s">
        <v>29785</v>
      </c>
      <c r="E9688" t="s">
        <v>2441</v>
      </c>
      <c r="F9688" s="10"/>
      <c r="G9688">
        <v>2017</v>
      </c>
      <c r="J9688">
        <v>0.87382230872124478</v>
      </c>
      <c r="L9688" t="s">
        <v>40782</v>
      </c>
      <c r="M9688">
        <v>28215452</v>
      </c>
      <c r="Q9688" s="10"/>
      <c r="R9688" s="11">
        <f t="shared" si="302"/>
        <v>0</v>
      </c>
      <c r="U9688" s="11">
        <f t="shared" si="303"/>
        <v>0</v>
      </c>
      <c r="Y9688" s="11">
        <f>IF(SUM(Tableau1[[#This Row],[Other access]:[Sci-hub access]])&gt;=1,1,0)</f>
        <v>0</v>
      </c>
      <c r="Z9688" s="12">
        <f>IF(OR(Tableau1[[#This Row],[Access R1 + S1+ T1 ]]&gt;=1,Tableau1[[#This Row],[Access V1 +W1 + X1]]&gt;=1),1,0)</f>
        <v>0</v>
      </c>
      <c r="AB9688" s="10" t="str">
        <f>Tableau1[[#This Row],[DOI]]</f>
        <v>doi: 10.1016/j.ophtha.2016.12.040</v>
      </c>
      <c r="AC9688" s="13" t="str">
        <f>Tableau1[[#This Row],[Authors]]&amp;", "&amp;Tableau1[[#This Row],[Title]]&amp;" "&amp;Tableau1[[#This Row],[Journal]]&amp;". "&amp;Tableau1[[#This Row],[Year]]</f>
        <v>Weakley DR Jr, Lynn MJ, Dubois L, Cotsonis G, Wilson ME, Buckley EG, Plager DA, Lambert SR; Infant Aphakia Treatment Study Group.., Myopic Shift 5 Years after Intraocular Lens Implantation in the Infant Aphakia Treatment Study. Ophthalmology. 2017</v>
      </c>
    </row>
    <row r="9689" spans="1:29" x14ac:dyDescent="0.3">
      <c r="A9689">
        <v>2297</v>
      </c>
      <c r="B9689" t="s">
        <v>5528</v>
      </c>
      <c r="C9689" t="s">
        <v>15773</v>
      </c>
      <c r="D9689" t="s">
        <v>25950</v>
      </c>
      <c r="E9689" t="s">
        <v>2496</v>
      </c>
      <c r="F9689" s="10"/>
      <c r="G9689">
        <v>2017</v>
      </c>
      <c r="J9689">
        <v>0.87401841417676307</v>
      </c>
      <c r="L9689" t="s">
        <v>36764</v>
      </c>
      <c r="M9689">
        <v>28774513</v>
      </c>
      <c r="Q9689" s="10"/>
      <c r="R9689" s="11">
        <f t="shared" si="302"/>
        <v>0</v>
      </c>
      <c r="U9689" s="11">
        <f t="shared" si="303"/>
        <v>0</v>
      </c>
      <c r="Y9689" s="11">
        <f>IF(SUM(Tableau1[[#This Row],[Other access]:[Sci-hub access]])&gt;=1,1,0)</f>
        <v>0</v>
      </c>
      <c r="Z9689" s="12">
        <f>IF(OR(Tableau1[[#This Row],[Access R1 + S1+ T1 ]]&gt;=1,Tableau1[[#This Row],[Access V1 +W1 + X1]]&gt;=1),1,0)</f>
        <v>0</v>
      </c>
      <c r="AB9689" s="10" t="str">
        <f>Tableau1[[#This Row],[DOI]]</f>
        <v>doi: 10.1016/j.jcjo.2016.11.034</v>
      </c>
      <c r="AC9689" s="13" t="str">
        <f>Tableau1[[#This Row],[Authors]]&amp;", "&amp;Tableau1[[#This Row],[Title]]&amp;" "&amp;Tableau1[[#This Row],[Journal]]&amp;". "&amp;Tableau1[[#This Row],[Year]]</f>
        <v>Zakrzewski H, Chung H, Sanders E, Hanson C, Ford B., Evaluation of occupational ocular trauma: are we doing enough to promote eye safety in the workplace? Can J Ophthalmol. 2017</v>
      </c>
    </row>
    <row r="9690" spans="1:29" x14ac:dyDescent="0.3">
      <c r="A9690">
        <v>5219</v>
      </c>
      <c r="B9690" t="s">
        <v>8288</v>
      </c>
      <c r="C9690" t="s">
        <v>18512</v>
      </c>
      <c r="D9690" t="s">
        <v>28718</v>
      </c>
      <c r="E9690" t="s">
        <v>2514</v>
      </c>
      <c r="F9690" s="10"/>
      <c r="G9690">
        <v>2017</v>
      </c>
      <c r="J9690">
        <v>0.87402393282297441</v>
      </c>
      <c r="L9690" t="s">
        <v>39620</v>
      </c>
      <c r="M9690">
        <v>28359704</v>
      </c>
      <c r="Q9690" s="10"/>
      <c r="R9690" s="11">
        <f t="shared" si="302"/>
        <v>0</v>
      </c>
      <c r="U9690" s="11">
        <f t="shared" si="303"/>
        <v>0</v>
      </c>
      <c r="Y9690" s="11">
        <f>IF(SUM(Tableau1[[#This Row],[Other access]:[Sci-hub access]])&gt;=1,1,0)</f>
        <v>0</v>
      </c>
      <c r="Z9690" s="12">
        <f>IF(OR(Tableau1[[#This Row],[Access R1 + S1+ T1 ]]&gt;=1,Tableau1[[#This Row],[Access V1 +W1 + X1]]&gt;=1),1,0)</f>
        <v>0</v>
      </c>
      <c r="AB9690" s="10" t="str">
        <f>Tableau1[[#This Row],[DOI]]</f>
        <v>doi: 10.1016/j.survophthal.2017.03.006</v>
      </c>
      <c r="AC9690" s="13" t="str">
        <f>Tableau1[[#This Row],[Authors]]&amp;", "&amp;Tableau1[[#This Row],[Title]]&amp;" "&amp;Tableau1[[#This Row],[Journal]]&amp;". "&amp;Tableau1[[#This Row],[Year]]</f>
        <v>Ding BY, Shih YF, Lin LLK, Hsiao CK, Wang IJ., Myopia among schoolchildren in East Asia and Singapore. Surv Ophthalmol. 2017</v>
      </c>
    </row>
    <row r="9691" spans="1:29" x14ac:dyDescent="0.3">
      <c r="A9691">
        <v>2127</v>
      </c>
      <c r="B9691" t="s">
        <v>5362</v>
      </c>
      <c r="C9691" t="s">
        <v>15607</v>
      </c>
      <c r="D9691" t="s">
        <v>25784</v>
      </c>
      <c r="E9691" t="s">
        <v>2462</v>
      </c>
      <c r="F9691" s="10"/>
      <c r="G9691">
        <v>2017</v>
      </c>
      <c r="J9691">
        <v>0.87404274376019997</v>
      </c>
      <c r="L9691" t="s">
        <v>36598</v>
      </c>
      <c r="M9691">
        <v>28814287</v>
      </c>
      <c r="Q9691" s="10"/>
      <c r="R9691" s="11">
        <f t="shared" si="302"/>
        <v>0</v>
      </c>
      <c r="U9691" s="11">
        <f t="shared" si="303"/>
        <v>0</v>
      </c>
      <c r="Y9691" s="11">
        <f>IF(SUM(Tableau1[[#This Row],[Other access]:[Sci-hub access]])&gt;=1,1,0)</f>
        <v>0</v>
      </c>
      <c r="Z9691" s="12">
        <f>IF(OR(Tableau1[[#This Row],[Access R1 + S1+ T1 ]]&gt;=1,Tableau1[[#This Row],[Access V1 +W1 + X1]]&gt;=1),1,0)</f>
        <v>0</v>
      </c>
      <c r="AB9691" s="10" t="str">
        <f>Tableau1[[#This Row],[DOI]]</f>
        <v>doi: 10.1186/s12886-017-0536-x</v>
      </c>
      <c r="AC9691" s="13" t="str">
        <f>Tableau1[[#This Row],[Authors]]&amp;", "&amp;Tableau1[[#This Row],[Title]]&amp;" "&amp;Tableau1[[#This Row],[Journal]]&amp;". "&amp;Tableau1[[#This Row],[Year]]</f>
        <v>Peng J, Zhang Q, Chen C, Huang Q, Li Y, Zhao P., Early onset coats' disease initially treated as unilateral ROP at 39 weeks postmenstrual age: a case report. BMC Ophthalmol. 2017</v>
      </c>
    </row>
    <row r="9692" spans="1:29" x14ac:dyDescent="0.3">
      <c r="A9692">
        <v>3499</v>
      </c>
      <c r="B9692" t="s">
        <v>6673</v>
      </c>
      <c r="C9692" t="s">
        <v>16915</v>
      </c>
      <c r="D9692" t="s">
        <v>27097</v>
      </c>
      <c r="E9692" t="s">
        <v>2496</v>
      </c>
      <c r="F9692" s="10"/>
      <c r="G9692">
        <v>2017</v>
      </c>
      <c r="J9692">
        <v>0.87406164816673459</v>
      </c>
      <c r="L9692" t="s">
        <v>37946</v>
      </c>
      <c r="M9692">
        <v>28576206</v>
      </c>
      <c r="Q9692" s="10"/>
      <c r="R9692" s="11">
        <f t="shared" si="302"/>
        <v>0</v>
      </c>
      <c r="U9692" s="11">
        <f t="shared" si="303"/>
        <v>0</v>
      </c>
      <c r="Y9692" s="11">
        <f>IF(SUM(Tableau1[[#This Row],[Other access]:[Sci-hub access]])&gt;=1,1,0)</f>
        <v>0</v>
      </c>
      <c r="Z9692" s="12">
        <f>IF(OR(Tableau1[[#This Row],[Access R1 + S1+ T1 ]]&gt;=1,Tableau1[[#This Row],[Access V1 +W1 + X1]]&gt;=1),1,0)</f>
        <v>0</v>
      </c>
      <c r="AB9692" s="10" t="str">
        <f>Tableau1[[#This Row],[DOI]]</f>
        <v>doi: 10.1016/j.jcjo.2016.11.006</v>
      </c>
      <c r="AC9692" s="13" t="str">
        <f>Tableau1[[#This Row],[Authors]]&amp;", "&amp;Tableau1[[#This Row],[Title]]&amp;" "&amp;Tableau1[[#This Row],[Journal]]&amp;". "&amp;Tableau1[[#This Row],[Year]]</f>
        <v>Zloto O, Ben Simon G, Didi Fabian I, Sagiv O, Huna-Baron R, Ben Zion I, Wygnanski-Jaffe T., Association of orbital decompression and the characteristics of subsequent strabismus surgery in thyroid eye disease. Can J Ophthalmol. 2017</v>
      </c>
    </row>
    <row r="9693" spans="1:29" x14ac:dyDescent="0.3">
      <c r="A9693">
        <v>7797</v>
      </c>
      <c r="B9693" t="s">
        <v>10561</v>
      </c>
      <c r="C9693" t="s">
        <v>20757</v>
      </c>
      <c r="D9693" t="s">
        <v>30998</v>
      </c>
      <c r="E9693" t="s">
        <v>34392</v>
      </c>
      <c r="F9693" s="10"/>
      <c r="G9693">
        <v>2017</v>
      </c>
      <c r="J9693">
        <v>0.87411182664455056</v>
      </c>
      <c r="L9693" t="s">
        <v>42148</v>
      </c>
      <c r="M9693">
        <v>28055096</v>
      </c>
      <c r="Q9693" s="10"/>
      <c r="R9693" s="11">
        <f t="shared" si="302"/>
        <v>0</v>
      </c>
      <c r="U9693" s="11">
        <f t="shared" si="303"/>
        <v>0</v>
      </c>
      <c r="Y9693" s="11">
        <f>IF(SUM(Tableau1[[#This Row],[Other access]:[Sci-hub access]])&gt;=1,1,0)</f>
        <v>0</v>
      </c>
      <c r="Z9693" s="12">
        <f>IF(OR(Tableau1[[#This Row],[Access R1 + S1+ T1 ]]&gt;=1,Tableau1[[#This Row],[Access V1 +W1 + X1]]&gt;=1),1,0)</f>
        <v>0</v>
      </c>
      <c r="AB9693" s="10" t="str">
        <f>Tableau1[[#This Row],[DOI]]</f>
        <v>doi: 10.7556/jaoa.2017.015</v>
      </c>
      <c r="AC9693" s="13" t="str">
        <f>Tableau1[[#This Row],[Authors]]&amp;", "&amp;Tableau1[[#This Row],[Title]]&amp;" "&amp;Tableau1[[#This Row],[Journal]]&amp;". "&amp;Tableau1[[#This Row],[Year]]</f>
        <v>Gavini S, Turpin S, Skorin L Jr., Blue Sclera and Tendon Rupture. J Am Osteopath Assoc. 2017</v>
      </c>
    </row>
    <row r="9694" spans="1:29" x14ac:dyDescent="0.3">
      <c r="A9694">
        <v>3570</v>
      </c>
      <c r="B9694" t="s">
        <v>6742</v>
      </c>
      <c r="C9694" t="s">
        <v>16984</v>
      </c>
      <c r="D9694" t="s">
        <v>27166</v>
      </c>
      <c r="E9694" t="s">
        <v>2451</v>
      </c>
      <c r="F9694" s="10"/>
      <c r="G9694">
        <v>2017</v>
      </c>
      <c r="J9694">
        <v>0.87415631536944705</v>
      </c>
      <c r="L9694" t="s">
        <v>38016</v>
      </c>
      <c r="M9694">
        <v>28570687</v>
      </c>
      <c r="Q9694" s="10"/>
      <c r="R9694" s="11">
        <f t="shared" si="302"/>
        <v>0</v>
      </c>
      <c r="U9694" s="11">
        <f t="shared" si="303"/>
        <v>0</v>
      </c>
      <c r="Y9694" s="11">
        <f>IF(SUM(Tableau1[[#This Row],[Other access]:[Sci-hub access]])&gt;=1,1,0)</f>
        <v>0</v>
      </c>
      <c r="Z9694" s="12">
        <f>IF(OR(Tableau1[[#This Row],[Access R1 + S1+ T1 ]]&gt;=1,Tableau1[[#This Row],[Access V1 +W1 + X1]]&gt;=1),1,0)</f>
        <v>0</v>
      </c>
      <c r="AB9694" s="10" t="str">
        <f>Tableau1[[#This Row],[DOI]]</f>
        <v>doi: 10.1371/journal.pone.0178679</v>
      </c>
      <c r="AC9694" s="13" t="str">
        <f>Tableau1[[#This Row],[Authors]]&amp;", "&amp;Tableau1[[#This Row],[Title]]&amp;" "&amp;Tableau1[[#This Row],[Journal]]&amp;". "&amp;Tableau1[[#This Row],[Year]]</f>
        <v>Zhan X, Guo X, Liu R, Hu W, Zhang L, Xiang N., Intervention using a novel biodegradable hollow stent containing polylactic acid-polyprolactone-polyethylene glycol complexes against lacrimal duct obstruction disease. PLoS One. 2017</v>
      </c>
    </row>
    <row r="9695" spans="1:29" x14ac:dyDescent="0.3">
      <c r="A9695">
        <v>11095</v>
      </c>
      <c r="B9695" t="s">
        <v>13516</v>
      </c>
      <c r="C9695" t="s">
        <v>23675</v>
      </c>
      <c r="D9695" t="s">
        <v>33970</v>
      </c>
      <c r="E9695" t="s">
        <v>2447</v>
      </c>
      <c r="F9695" s="10"/>
      <c r="G9695">
        <v>2017</v>
      </c>
      <c r="J9695">
        <v>0.87416560390410125</v>
      </c>
      <c r="L9695" t="s">
        <v>45336</v>
      </c>
      <c r="M9695">
        <v>25719370</v>
      </c>
      <c r="Q9695" s="10"/>
      <c r="R9695" s="11">
        <f t="shared" si="302"/>
        <v>0</v>
      </c>
      <c r="U9695" s="11">
        <f t="shared" si="303"/>
        <v>0</v>
      </c>
      <c r="Y9695" s="11">
        <f>IF(SUM(Tableau1[[#This Row],[Other access]:[Sci-hub access]])&gt;=1,1,0)</f>
        <v>0</v>
      </c>
      <c r="Z9695" s="12">
        <f>IF(OR(Tableau1[[#This Row],[Access R1 + S1+ T1 ]]&gt;=1,Tableau1[[#This Row],[Access V1 +W1 + X1]]&gt;=1),1,0)</f>
        <v>0</v>
      </c>
      <c r="AB9695" s="10" t="str">
        <f>Tableau1[[#This Row],[DOI]]</f>
        <v>doi: 10.1097/IOP.0000000000000416</v>
      </c>
      <c r="AC9695" s="13" t="str">
        <f>Tableau1[[#This Row],[Authors]]&amp;", "&amp;Tableau1[[#This Row],[Title]]&amp;" "&amp;Tableau1[[#This Row],[Journal]]&amp;". "&amp;Tableau1[[#This Row],[Year]]</f>
        <v>Brown SE, Friedman AH, Phelps RG, Bleiweiss IJ, Wu AY., Novel Hormone Receptors Present in Apocrine Cystadenoma of the Eyelid. Ophthal Plast Reconstr Surg. 2017</v>
      </c>
    </row>
    <row r="9696" spans="1:29" ht="28.8" x14ac:dyDescent="0.3">
      <c r="A9696">
        <v>9164</v>
      </c>
      <c r="B9696" t="s">
        <v>11759</v>
      </c>
      <c r="C9696" t="s">
        <v>21934</v>
      </c>
      <c r="D9696" t="s">
        <v>32200</v>
      </c>
      <c r="E9696" t="s">
        <v>2652</v>
      </c>
      <c r="F9696" s="10"/>
      <c r="G9696">
        <v>2017</v>
      </c>
      <c r="J9696">
        <v>0.87420314794163279</v>
      </c>
      <c r="L9696" t="s">
        <v>43480</v>
      </c>
      <c r="M9696">
        <v>27771178</v>
      </c>
      <c r="Q9696" s="10"/>
      <c r="R9696" s="11">
        <f t="shared" si="302"/>
        <v>0</v>
      </c>
      <c r="U9696" s="11">
        <f t="shared" si="303"/>
        <v>0</v>
      </c>
      <c r="Y9696" s="11">
        <f>IF(SUM(Tableau1[[#This Row],[Other access]:[Sci-hub access]])&gt;=1,1,0)</f>
        <v>0</v>
      </c>
      <c r="Z9696" s="12">
        <f>IF(OR(Tableau1[[#This Row],[Access R1 + S1+ T1 ]]&gt;=1,Tableau1[[#This Row],[Access V1 +W1 + X1]]&gt;=1),1,0)</f>
        <v>0</v>
      </c>
      <c r="AB9696" s="10" t="str">
        <f>Tableau1[[#This Row],[DOI]]</f>
        <v>doi: 10.1016/j.ridd.2016.10.007</v>
      </c>
      <c r="AC9696" s="13" t="str">
        <f>Tableau1[[#This Row],[Authors]]&amp;", "&amp;Tableau1[[#This Row],[Title]]&amp;" "&amp;Tableau1[[#This Row],[Journal]]&amp;". "&amp;Tableau1[[#This Row],[Year]]</f>
        <v>Salavati M, Rameckers EA, Waninge A, Krijnen WP, Steenbergen B, van der Schans CP., Gross motor function in children with spastic Cerebral Palsy and Cerebral Visual Impairment: A comparison between outcomes of the original and the Cerebral Visual Impairment adapted Gross Motor Function Measure-88 (GMFM-88-CVI). Res Dev Disabil. 2017</v>
      </c>
    </row>
    <row r="9697" spans="1:29" x14ac:dyDescent="0.3">
      <c r="A9697">
        <v>4404</v>
      </c>
      <c r="B9697" t="s">
        <v>7531</v>
      </c>
      <c r="C9697" t="s">
        <v>17767</v>
      </c>
      <c r="D9697" t="s">
        <v>27960</v>
      </c>
      <c r="E9697" t="s">
        <v>2532</v>
      </c>
      <c r="F9697" s="10"/>
      <c r="G9697">
        <v>2017</v>
      </c>
      <c r="J9697">
        <v>0.87434241681812719</v>
      </c>
      <c r="L9697" t="s">
        <v>38827</v>
      </c>
      <c r="M9697">
        <v>28447270</v>
      </c>
      <c r="Q9697" s="10"/>
      <c r="R9697" s="11">
        <f t="shared" si="302"/>
        <v>0</v>
      </c>
      <c r="U9697" s="11">
        <f t="shared" si="303"/>
        <v>0</v>
      </c>
      <c r="Y9697" s="11">
        <f>IF(SUM(Tableau1[[#This Row],[Other access]:[Sci-hub access]])&gt;=1,1,0)</f>
        <v>0</v>
      </c>
      <c r="Z9697" s="12">
        <f>IF(OR(Tableau1[[#This Row],[Access R1 + S1+ T1 ]]&gt;=1,Tableau1[[#This Row],[Access V1 +W1 + X1]]&gt;=1),1,0)</f>
        <v>0</v>
      </c>
      <c r="AB9697" s="10" t="str">
        <f>Tableau1[[#This Row],[DOI]]</f>
        <v>doi: 10.1007/s10384-017-0517-x</v>
      </c>
      <c r="AC9697" s="13" t="str">
        <f>Tableau1[[#This Row],[Authors]]&amp;", "&amp;Tableau1[[#This Row],[Title]]&amp;" "&amp;Tableau1[[#This Row],[Journal]]&amp;". "&amp;Tableau1[[#This Row],[Year]]</f>
        <v>Ikesugi K, Ichio T, Tsukitome H, Kondo M., Annual incidences of visual impairment during 10-year period in Mie prefecture, Japan. Jpn J Ophthalmol. 2017</v>
      </c>
    </row>
    <row r="9698" spans="1:29" x14ac:dyDescent="0.3">
      <c r="A9698">
        <v>3044</v>
      </c>
      <c r="B9698" t="s">
        <v>6236</v>
      </c>
      <c r="C9698" t="s">
        <v>16481</v>
      </c>
      <c r="D9698" t="s">
        <v>26660</v>
      </c>
      <c r="E9698" t="s">
        <v>2462</v>
      </c>
      <c r="F9698" s="10"/>
      <c r="G9698">
        <v>2017</v>
      </c>
      <c r="J9698">
        <v>0.87443749909327628</v>
      </c>
      <c r="L9698" t="s">
        <v>37498</v>
      </c>
      <c r="M9698">
        <v>28645265</v>
      </c>
      <c r="Q9698" s="10"/>
      <c r="R9698" s="11">
        <f t="shared" si="302"/>
        <v>0</v>
      </c>
      <c r="U9698" s="11">
        <f t="shared" si="303"/>
        <v>0</v>
      </c>
      <c r="Y9698" s="11">
        <f>IF(SUM(Tableau1[[#This Row],[Other access]:[Sci-hub access]])&gt;=1,1,0)</f>
        <v>0</v>
      </c>
      <c r="Z9698" s="12">
        <f>IF(OR(Tableau1[[#This Row],[Access R1 + S1+ T1 ]]&gt;=1,Tableau1[[#This Row],[Access V1 +W1 + X1]]&gt;=1),1,0)</f>
        <v>0</v>
      </c>
      <c r="AB9698" s="10" t="str">
        <f>Tableau1[[#This Row],[DOI]]</f>
        <v>doi: 10.1186/s12886-017-0493-4</v>
      </c>
      <c r="AC9698" s="13" t="str">
        <f>Tableau1[[#This Row],[Authors]]&amp;", "&amp;Tableau1[[#This Row],[Title]]&amp;" "&amp;Tableau1[[#This Row],[Journal]]&amp;". "&amp;Tableau1[[#This Row],[Year]]</f>
        <v>Chen Y, Yang D, Han T, Xu H, Li M, Zhou X., A pilot study: LASEK with the Triple-A profile of a MEL 90 for mild and moderate myopia. BMC Ophthalmol. 2017</v>
      </c>
    </row>
    <row r="9699" spans="1:29" x14ac:dyDescent="0.3">
      <c r="A9699">
        <v>2716</v>
      </c>
      <c r="B9699" t="s">
        <v>5926</v>
      </c>
      <c r="C9699" t="s">
        <v>16172</v>
      </c>
      <c r="D9699" t="s">
        <v>26349</v>
      </c>
      <c r="E9699" t="s">
        <v>2597</v>
      </c>
      <c r="F9699" s="10"/>
      <c r="G9699">
        <v>2017</v>
      </c>
      <c r="J9699">
        <v>0.87444582356676215</v>
      </c>
      <c r="L9699" t="s">
        <v>37179</v>
      </c>
      <c r="M9699">
        <v>28700258</v>
      </c>
      <c r="Q9699" s="10"/>
      <c r="R9699" s="11">
        <f t="shared" si="302"/>
        <v>0</v>
      </c>
      <c r="U9699" s="11">
        <f t="shared" si="303"/>
        <v>0</v>
      </c>
      <c r="Y9699" s="11">
        <f>IF(SUM(Tableau1[[#This Row],[Other access]:[Sci-hub access]])&gt;=1,1,0)</f>
        <v>0</v>
      </c>
      <c r="Z9699" s="12">
        <f>IF(OR(Tableau1[[#This Row],[Access R1 + S1+ T1 ]]&gt;=1,Tableau1[[#This Row],[Access V1 +W1 + X1]]&gt;=1),1,0)</f>
        <v>0</v>
      </c>
      <c r="AB9699" s="10" t="str">
        <f>Tableau1[[#This Row],[DOI]]</f>
        <v>doi: 10.1080/01676830.2017.1337181</v>
      </c>
      <c r="AC9699" s="13" t="str">
        <f>Tableau1[[#This Row],[Authors]]&amp;", "&amp;Tableau1[[#This Row],[Title]]&amp;" "&amp;Tableau1[[#This Row],[Journal]]&amp;". "&amp;Tableau1[[#This Row],[Year]]</f>
        <v>Yang D, McLaren S, Van Vliet C, deSousa JL, Gajdatsy A., Progressive orbital granular cell tumour associated with medial rectus. Orbit. 2017</v>
      </c>
    </row>
    <row r="9700" spans="1:29" ht="28.8" x14ac:dyDescent="0.3">
      <c r="A9700">
        <v>8998</v>
      </c>
      <c r="B9700" t="s">
        <v>11613</v>
      </c>
      <c r="C9700" t="s">
        <v>1889</v>
      </c>
      <c r="D9700" t="s">
        <v>32054</v>
      </c>
      <c r="E9700" t="s">
        <v>2548</v>
      </c>
      <c r="F9700" s="10"/>
      <c r="G9700">
        <v>2017</v>
      </c>
      <c r="J9700">
        <v>0.87445839526646174</v>
      </c>
      <c r="L9700" t="s">
        <v>43320</v>
      </c>
      <c r="M9700">
        <v>27789466</v>
      </c>
      <c r="Q9700" s="10"/>
      <c r="R9700" s="11">
        <f t="shared" si="302"/>
        <v>0</v>
      </c>
      <c r="U9700" s="11">
        <f t="shared" si="303"/>
        <v>0</v>
      </c>
      <c r="Y9700" s="11">
        <f>IF(SUM(Tableau1[[#This Row],[Other access]:[Sci-hub access]])&gt;=1,1,0)</f>
        <v>0</v>
      </c>
      <c r="Z9700" s="12">
        <f>IF(OR(Tableau1[[#This Row],[Access R1 + S1+ T1 ]]&gt;=1,Tableau1[[#This Row],[Access V1 +W1 + X1]]&gt;=1),1,0)</f>
        <v>0</v>
      </c>
      <c r="AB9700" s="10" t="str">
        <f>Tableau1[[#This Row],[DOI]]</f>
        <v>doi: 10.1136/annrheumdis-2016-210571</v>
      </c>
      <c r="AC9700" s="13" t="str">
        <f>Tableau1[[#This Row],[Authors]]&amp;", "&amp;Tableau1[[#This Row],[Title]]&amp;" "&amp;Tableau1[[#This Row],[Journal]]&amp;". "&amp;Tableau1[[#This Row],[Year]]</f>
        <v>Shiboski CH, Shiboski SC, Seror R, Criswell LA, Labetoulle M, Lietman TM, Rasmussen A, Scofield H, Vitali C, Bowman SJ, Mariette X; International Sjögren's Syndrome Criteria Working Group.., 2016 American College of Rheumatology/European League Against Rheumatism classification criteria for primary Sjögren's syndrome: A consensus and data-driven methodology involving three international patient cohorts. Ann Rheum Dis. 2017</v>
      </c>
    </row>
    <row r="9701" spans="1:29" x14ac:dyDescent="0.3">
      <c r="A9701">
        <v>372</v>
      </c>
      <c r="B9701" t="s">
        <v>3635</v>
      </c>
      <c r="C9701" t="s">
        <v>13896</v>
      </c>
      <c r="D9701" t="s">
        <v>24055</v>
      </c>
      <c r="E9701" t="s">
        <v>2451</v>
      </c>
      <c r="F9701" s="10"/>
      <c r="G9701">
        <v>2017</v>
      </c>
      <c r="J9701">
        <v>0.87447227824870444</v>
      </c>
      <c r="L9701" t="s">
        <v>34879</v>
      </c>
      <c r="M9701">
        <v>29240802</v>
      </c>
      <c r="Q9701" s="10"/>
      <c r="R9701" s="11">
        <f t="shared" si="302"/>
        <v>0</v>
      </c>
      <c r="U9701" s="11">
        <f t="shared" si="303"/>
        <v>0</v>
      </c>
      <c r="Y9701" s="11">
        <f>IF(SUM(Tableau1[[#This Row],[Other access]:[Sci-hub access]])&gt;=1,1,0)</f>
        <v>0</v>
      </c>
      <c r="Z9701" s="12">
        <f>IF(OR(Tableau1[[#This Row],[Access R1 + S1+ T1 ]]&gt;=1,Tableau1[[#This Row],[Access V1 +W1 + X1]]&gt;=1),1,0)</f>
        <v>0</v>
      </c>
      <c r="AB9701" s="10" t="str">
        <f>Tableau1[[#This Row],[DOI]]</f>
        <v>doi: 10.1371/journal.pone.0189696</v>
      </c>
      <c r="AC9701" s="13" t="str">
        <f>Tableau1[[#This Row],[Authors]]&amp;", "&amp;Tableau1[[#This Row],[Title]]&amp;" "&amp;Tableau1[[#This Row],[Journal]]&amp;". "&amp;Tableau1[[#This Row],[Year]]</f>
        <v>Hase K, Kanda A, Hirose I, Noda K, Ishida S., Systemic factors related to soluble (pro)renin receptor in plasma of patients with proliferative diabetic retinopathy. PLoS One. 2017</v>
      </c>
    </row>
    <row r="9702" spans="1:29" x14ac:dyDescent="0.3">
      <c r="A9702">
        <v>5864</v>
      </c>
      <c r="B9702" t="s">
        <v>8878</v>
      </c>
      <c r="C9702" t="s">
        <v>19094</v>
      </c>
      <c r="D9702" t="s">
        <v>29308</v>
      </c>
      <c r="E9702" t="s">
        <v>2443</v>
      </c>
      <c r="F9702" s="10"/>
      <c r="G9702">
        <v>2017</v>
      </c>
      <c r="J9702">
        <v>0.87448582272541331</v>
      </c>
      <c r="L9702" t="s">
        <v>40246</v>
      </c>
      <c r="M9702">
        <v>28278322</v>
      </c>
      <c r="Q9702" s="10"/>
      <c r="R9702" s="11">
        <f t="shared" si="302"/>
        <v>0</v>
      </c>
      <c r="U9702" s="11">
        <f t="shared" si="303"/>
        <v>0</v>
      </c>
      <c r="Y9702" s="11">
        <f>IF(SUM(Tableau1[[#This Row],[Other access]:[Sci-hub access]])&gt;=1,1,0)</f>
        <v>0</v>
      </c>
      <c r="Z9702" s="12">
        <f>IF(OR(Tableau1[[#This Row],[Access R1 + S1+ T1 ]]&gt;=1,Tableau1[[#This Row],[Access V1 +W1 + X1]]&gt;=1),1,0)</f>
        <v>0</v>
      </c>
      <c r="AB9702" s="10" t="str">
        <f>Tableau1[[#This Row],[DOI]]</f>
        <v>doi: 10.1167/iovs.16-21188</v>
      </c>
      <c r="AC9702" s="13" t="str">
        <f>Tableau1[[#This Row],[Authors]]&amp;", "&amp;Tableau1[[#This Row],[Title]]&amp;" "&amp;Tableau1[[#This Row],[Journal]]&amp;". "&amp;Tableau1[[#This Row],[Year]]</f>
        <v>Zhu Y, Yu H, Qiu Y, Ye Z, Su W, Deng J, Cao Q, Yuan G, Kijlstra A, Yang P., Promoter Hypermethylation of GATA3, IL-4, and TGF-β Confers Susceptibility to Vogt-Koyanagi-Harada Disease in Han Chinese. Invest Ophthalmol Vis Sci. 2017</v>
      </c>
    </row>
    <row r="9703" spans="1:29" ht="28.8" x14ac:dyDescent="0.3">
      <c r="A9703">
        <v>8977</v>
      </c>
      <c r="B9703" t="s">
        <v>11593</v>
      </c>
      <c r="C9703" t="s">
        <v>21773</v>
      </c>
      <c r="D9703" t="s">
        <v>32034</v>
      </c>
      <c r="E9703" t="s">
        <v>2445</v>
      </c>
      <c r="F9703" s="10"/>
      <c r="G9703">
        <v>2017</v>
      </c>
      <c r="J9703">
        <v>0.87468520203898348</v>
      </c>
      <c r="L9703" t="s">
        <v>43303</v>
      </c>
      <c r="M9703">
        <v>27787446</v>
      </c>
      <c r="Q9703" s="10"/>
      <c r="R9703" s="11">
        <f t="shared" si="302"/>
        <v>0</v>
      </c>
      <c r="U9703" s="11">
        <f t="shared" si="303"/>
        <v>0</v>
      </c>
      <c r="Y9703" s="11">
        <f>IF(SUM(Tableau1[[#This Row],[Other access]:[Sci-hub access]])&gt;=1,1,0)</f>
        <v>0</v>
      </c>
      <c r="Z9703" s="12">
        <f>IF(OR(Tableau1[[#This Row],[Access R1 + S1+ T1 ]]&gt;=1,Tableau1[[#This Row],[Access V1 +W1 + X1]]&gt;=1),1,0)</f>
        <v>0</v>
      </c>
      <c r="AB9703" s="10" t="str">
        <f>Tableau1[[#This Row],[DOI]]</f>
        <v>doi: 10.1097/IAE.0000000000001371</v>
      </c>
      <c r="AC9703" s="13" t="str">
        <f>Tableau1[[#This Row],[Authors]]&amp;", "&amp;Tableau1[[#This Row],[Title]]&amp;" "&amp;Tableau1[[#This Row],[Journal]]&amp;". "&amp;Tableau1[[#This Row],[Year]]</f>
        <v>Paul C, Heun C, Müller HH, Fauser S, Kaymak H, Kazerounian S, Sekundo W, Mennel S, Meyer CH, Schmitz-Valckenberg S, Koss MJ, Feltgen N, Bertelmann T., IMPACT OF VITREORETINAL INTERFACE ARCHITECTURE ON SUCCESSFUL VITREOMACULAR TRACTION RESOLUTION IN EYES SCHEDULED FOR INTRAVITREAL OCRIPLASMIN THERAPY. Retina. 2017</v>
      </c>
    </row>
    <row r="9704" spans="1:29" x14ac:dyDescent="0.3">
      <c r="A9704">
        <v>5227</v>
      </c>
      <c r="B9704" t="s">
        <v>8295</v>
      </c>
      <c r="C9704" t="s">
        <v>18519</v>
      </c>
      <c r="D9704" t="s">
        <v>28725</v>
      </c>
      <c r="E9704" t="s">
        <v>2443</v>
      </c>
      <c r="F9704" s="10"/>
      <c r="G9704">
        <v>2017</v>
      </c>
      <c r="J9704">
        <v>0.87480503038033219</v>
      </c>
      <c r="L9704" t="s">
        <v>39628</v>
      </c>
      <c r="M9704">
        <v>28358962</v>
      </c>
      <c r="Q9704" s="10"/>
      <c r="R9704" s="11">
        <f t="shared" si="302"/>
        <v>0</v>
      </c>
      <c r="U9704" s="11">
        <f t="shared" si="303"/>
        <v>0</v>
      </c>
      <c r="Y9704" s="11">
        <f>IF(SUM(Tableau1[[#This Row],[Other access]:[Sci-hub access]])&gt;=1,1,0)</f>
        <v>0</v>
      </c>
      <c r="Z9704" s="12">
        <f>IF(OR(Tableau1[[#This Row],[Access R1 + S1+ T1 ]]&gt;=1,Tableau1[[#This Row],[Access V1 +W1 + X1]]&gt;=1),1,0)</f>
        <v>0</v>
      </c>
      <c r="AB9704" s="10" t="str">
        <f>Tableau1[[#This Row],[DOI]]</f>
        <v>doi: 10.1167/iovs.16-20779</v>
      </c>
      <c r="AC9704" s="13" t="str">
        <f>Tableau1[[#This Row],[Authors]]&amp;", "&amp;Tableau1[[#This Row],[Title]]&amp;" "&amp;Tableau1[[#This Row],[Journal]]&amp;". "&amp;Tableau1[[#This Row],[Year]]</f>
        <v>Reina-Torres E, Wen JC, Liu KC, Li G, Sherwood JM, Chang JY, Challa P, Flügel-Koch CM, Stamer WD, Allingham RR, Overby DR., VEGF as a Paracrine Regulator of Conventional Outflow Facility. Invest Ophthalmol Vis Sci. 2017</v>
      </c>
    </row>
    <row r="9705" spans="1:29" x14ac:dyDescent="0.3">
      <c r="A9705">
        <v>9702</v>
      </c>
      <c r="B9705" t="s">
        <v>12252</v>
      </c>
      <c r="C9705" t="s">
        <v>22426</v>
      </c>
      <c r="D9705" t="s">
        <v>32700</v>
      </c>
      <c r="E9705" t="s">
        <v>2457</v>
      </c>
      <c r="F9705" s="10"/>
      <c r="G9705">
        <v>2018</v>
      </c>
      <c r="J9705">
        <v>0.87484527967321779</v>
      </c>
      <c r="L9705" t="s">
        <v>43967</v>
      </c>
      <c r="M9705">
        <v>27617392</v>
      </c>
      <c r="Q9705" s="10"/>
      <c r="R9705" s="11">
        <f t="shared" si="302"/>
        <v>0</v>
      </c>
      <c r="U9705" s="11">
        <f t="shared" si="303"/>
        <v>0</v>
      </c>
      <c r="Y9705" s="11">
        <f>IF(SUM(Tableau1[[#This Row],[Other access]:[Sci-hub access]])&gt;=1,1,0)</f>
        <v>0</v>
      </c>
      <c r="Z9705" s="12">
        <f>IF(OR(Tableau1[[#This Row],[Access R1 + S1+ T1 ]]&gt;=1,Tableau1[[#This Row],[Access V1 +W1 + X1]]&gt;=1),1,0)</f>
        <v>0</v>
      </c>
      <c r="AB9705" s="10" t="str">
        <f>Tableau1[[#This Row],[DOI]]</f>
        <v>doi: 10.1097/ICB.0000000000000414</v>
      </c>
      <c r="AC9705" s="13" t="str">
        <f>Tableau1[[#This Row],[Authors]]&amp;", "&amp;Tableau1[[#This Row],[Title]]&amp;" "&amp;Tableau1[[#This Row],[Journal]]&amp;". "&amp;Tableau1[[#This Row],[Year]]</f>
        <v>Lin CJ, Tsai YY., USE OF AFLIBERCEPT FOR THE MANAGEMENT OF REFRACTORY PSEUDOPHAKIC MACULAR EDEMA IN IRVINE-GASS SYNDROME AND LITERATURE REVIEW. Retin Cases Brief Rep. 2018</v>
      </c>
    </row>
    <row r="9706" spans="1:29" x14ac:dyDescent="0.3">
      <c r="A9706">
        <v>8718</v>
      </c>
      <c r="B9706" t="s">
        <v>11365</v>
      </c>
      <c r="C9706" t="s">
        <v>21550</v>
      </c>
      <c r="D9706" t="s">
        <v>31805</v>
      </c>
      <c r="E9706" t="s">
        <v>2523</v>
      </c>
      <c r="F9706" s="10"/>
      <c r="G9706">
        <v>2017</v>
      </c>
      <c r="J9706">
        <v>0.87488739913646085</v>
      </c>
      <c r="L9706" t="s">
        <v>43054</v>
      </c>
      <c r="M9706">
        <v>27858935</v>
      </c>
      <c r="Q9706" s="10"/>
      <c r="R9706" s="11">
        <f t="shared" si="302"/>
        <v>0</v>
      </c>
      <c r="U9706" s="11">
        <f t="shared" si="303"/>
        <v>0</v>
      </c>
      <c r="Y9706" s="11">
        <f>IF(SUM(Tableau1[[#This Row],[Other access]:[Sci-hub access]])&gt;=1,1,0)</f>
        <v>0</v>
      </c>
      <c r="Z9706" s="12">
        <f>IF(OR(Tableau1[[#This Row],[Access R1 + S1+ T1 ]]&gt;=1,Tableau1[[#This Row],[Access V1 +W1 + X1]]&gt;=1),1,0)</f>
        <v>0</v>
      </c>
      <c r="AB9706" s="10" t="str">
        <f>Tableau1[[#This Row],[DOI]]</f>
        <v>doi: 10.1038/eye.2016.255</v>
      </c>
      <c r="AC9706" s="13" t="str">
        <f>Tableau1[[#This Row],[Authors]]&amp;", "&amp;Tableau1[[#This Row],[Title]]&amp;" "&amp;Tableau1[[#This Row],[Journal]]&amp;". "&amp;Tableau1[[#This Row],[Year]]</f>
        <v>Loo JL, Singhal S, Rukmini AV, Tow S, Amati-Bonneau P, Procaccio V, Bonneau D, Gooley JJ, Reynier P, Ferré M, Milea D., Multiethnic involvement in autosomal-dominant optic atrophy in Singapore. Eye (Lond). 2017</v>
      </c>
    </row>
    <row r="9707" spans="1:29" x14ac:dyDescent="0.3">
      <c r="A9707">
        <v>5677</v>
      </c>
      <c r="B9707" t="s">
        <v>8708</v>
      </c>
      <c r="C9707" t="s">
        <v>18928</v>
      </c>
      <c r="D9707" t="s">
        <v>29138</v>
      </c>
      <c r="E9707" t="s">
        <v>2456</v>
      </c>
      <c r="F9707" s="10"/>
      <c r="G9707">
        <v>2017</v>
      </c>
      <c r="J9707">
        <v>0.87495120561185302</v>
      </c>
      <c r="L9707" t="s">
        <v>40060</v>
      </c>
      <c r="M9707">
        <v>28297699</v>
      </c>
      <c r="Q9707" s="10"/>
      <c r="R9707" s="11">
        <f t="shared" si="302"/>
        <v>0</v>
      </c>
      <c r="U9707" s="11">
        <f t="shared" si="303"/>
        <v>0</v>
      </c>
      <c r="Y9707" s="11">
        <f>IF(SUM(Tableau1[[#This Row],[Other access]:[Sci-hub access]])&gt;=1,1,0)</f>
        <v>0</v>
      </c>
      <c r="Z9707" s="12">
        <f>IF(OR(Tableau1[[#This Row],[Access R1 + S1+ T1 ]]&gt;=1,Tableau1[[#This Row],[Access V1 +W1 + X1]]&gt;=1),1,0)</f>
        <v>0</v>
      </c>
      <c r="AB9707" s="10" t="str">
        <f>Tableau1[[#This Row],[DOI]]</f>
        <v>doi: 10.1159/000461595</v>
      </c>
      <c r="AC9707" s="13" t="str">
        <f>Tableau1[[#This Row],[Authors]]&amp;", "&amp;Tableau1[[#This Row],[Title]]&amp;" "&amp;Tableau1[[#This Row],[Journal]]&amp;". "&amp;Tableau1[[#This Row],[Year]]</f>
        <v>Youssef MM, El-Fayoumi D, Sidky MK, Hegazy AI, Marzouk H, Eltanamly RM., Value of Microperimetry in Detecting Early Retinal Toxicity of Hydroxychloroquine in Children with Juvenile Systemic Lupus Erythematosus. Ophthalmologica. 2017</v>
      </c>
    </row>
    <row r="9708" spans="1:29" x14ac:dyDescent="0.3">
      <c r="A9708">
        <v>9257</v>
      </c>
      <c r="B9708" t="s">
        <v>1976</v>
      </c>
      <c r="C9708" t="s">
        <v>1977</v>
      </c>
      <c r="D9708" t="s">
        <v>1978</v>
      </c>
      <c r="E9708" t="s">
        <v>3196</v>
      </c>
      <c r="F9708" s="10"/>
      <c r="G9708">
        <v>2017</v>
      </c>
      <c r="J9708">
        <v>0.87501945303771178</v>
      </c>
      <c r="L9708" t="s">
        <v>43562</v>
      </c>
      <c r="M9708">
        <v>27754826</v>
      </c>
      <c r="Q9708" s="10"/>
      <c r="R9708" s="11">
        <f t="shared" si="302"/>
        <v>0</v>
      </c>
      <c r="U9708" s="11">
        <f t="shared" si="303"/>
        <v>0</v>
      </c>
      <c r="Y9708" s="11">
        <f>IF(SUM(Tableau1[[#This Row],[Other access]:[Sci-hub access]])&gt;=1,1,0)</f>
        <v>0</v>
      </c>
      <c r="Z9708" s="12">
        <f>IF(OR(Tableau1[[#This Row],[Access R1 + S1+ T1 ]]&gt;=1,Tableau1[[#This Row],[Access V1 +W1 + X1]]&gt;=1),1,0)</f>
        <v>0</v>
      </c>
      <c r="AB9708" s="10" t="str">
        <f>Tableau1[[#This Row],[DOI]]</f>
        <v>doi: 10.17305/bjbms.2016.1424</v>
      </c>
      <c r="AC9708" s="13" t="str">
        <f>Tableau1[[#This Row],[Authors]]&amp;", "&amp;Tableau1[[#This Row],[Title]]&amp;" "&amp;Tableau1[[#This Row],[Journal]]&amp;". "&amp;Tableau1[[#This Row],[Year]]</f>
        <v>Koturović Z, Knežević M, Rašić DM., Clinical significance of routine lacrimal sac biopsy during dacryocystorhinostomy: A comprehensive review of literature. Bosn J Basic Med Sci. 2017</v>
      </c>
    </row>
    <row r="9709" spans="1:29" ht="28.8" x14ac:dyDescent="0.3">
      <c r="A9709">
        <v>7929</v>
      </c>
      <c r="B9709" t="s">
        <v>1523</v>
      </c>
      <c r="C9709" t="s">
        <v>1524</v>
      </c>
      <c r="D9709" t="s">
        <v>1525</v>
      </c>
      <c r="E9709" t="s">
        <v>2738</v>
      </c>
      <c r="F9709" s="10"/>
      <c r="G9709">
        <v>2017</v>
      </c>
      <c r="J9709">
        <v>0.8751293525264513</v>
      </c>
      <c r="L9709" t="s">
        <v>42276</v>
      </c>
      <c r="M9709">
        <v>28027754</v>
      </c>
      <c r="Q9709" s="10"/>
      <c r="R9709" s="11">
        <f t="shared" si="302"/>
        <v>0</v>
      </c>
      <c r="U9709" s="11">
        <f t="shared" si="303"/>
        <v>0</v>
      </c>
      <c r="Y9709" s="11">
        <f>IF(SUM(Tableau1[[#This Row],[Other access]:[Sci-hub access]])&gt;=1,1,0)</f>
        <v>0</v>
      </c>
      <c r="Z9709" s="12">
        <f>IF(OR(Tableau1[[#This Row],[Access R1 + S1+ T1 ]]&gt;=1,Tableau1[[#This Row],[Access V1 +W1 + X1]]&gt;=1),1,0)</f>
        <v>0</v>
      </c>
      <c r="AB9709" s="10" t="str">
        <f>Tableau1[[#This Row],[DOI]]</f>
        <v>doi: 10.1016/j.ejrad.2016.11.021</v>
      </c>
      <c r="AC9709" s="13" t="str">
        <f>Tableau1[[#This Row],[Authors]]&amp;", "&amp;Tableau1[[#This Row],[Title]]&amp;" "&amp;Tableau1[[#This Row],[Journal]]&amp;". "&amp;Tableau1[[#This Row],[Year]]</f>
        <v>Chu C, Zhou N, Zhang H, Dou X, Li M, Liu S, Zhu Y, Chen W, Chan Q, He J, Sun L, Zhou Z., Correlation between intravoxel incoherent motion MR parameters and MR nodular grade of parotid glands in patients with Sjögren's syndrome: A pilot study. Eur J Radiol. 2017</v>
      </c>
    </row>
    <row r="9710" spans="1:29" x14ac:dyDescent="0.3">
      <c r="A9710">
        <v>9996</v>
      </c>
      <c r="B9710" t="s">
        <v>12518</v>
      </c>
      <c r="C9710" t="s">
        <v>22687</v>
      </c>
      <c r="D9710" t="s">
        <v>32966</v>
      </c>
      <c r="E9710" t="s">
        <v>2525</v>
      </c>
      <c r="F9710" s="10"/>
      <c r="G9710">
        <v>2017</v>
      </c>
      <c r="J9710">
        <v>0.8752512509724123</v>
      </c>
      <c r="L9710" t="s">
        <v>44253</v>
      </c>
      <c r="M9710">
        <v>27505295</v>
      </c>
      <c r="Q9710" s="10"/>
      <c r="R9710" s="11">
        <f t="shared" si="302"/>
        <v>0</v>
      </c>
      <c r="U9710" s="11">
        <f t="shared" si="303"/>
        <v>0</v>
      </c>
      <c r="Y9710" s="11">
        <f>IF(SUM(Tableau1[[#This Row],[Other access]:[Sci-hub access]])&gt;=1,1,0)</f>
        <v>0</v>
      </c>
      <c r="Z9710" s="12">
        <f>IF(OR(Tableau1[[#This Row],[Access R1 + S1+ T1 ]]&gt;=1,Tableau1[[#This Row],[Access V1 +W1 + X1]]&gt;=1),1,0)</f>
        <v>0</v>
      </c>
      <c r="AB9710" s="10" t="str">
        <f>Tableau1[[#This Row],[DOI]]</f>
        <v>doi: 10.1111/ceo.12813</v>
      </c>
      <c r="AC9710" s="13" t="str">
        <f>Tableau1[[#This Row],[Authors]]&amp;", "&amp;Tableau1[[#This Row],[Title]]&amp;" "&amp;Tableau1[[#This Row],[Journal]]&amp;". "&amp;Tableau1[[#This Row],[Year]]</f>
        <v>Bobba S, Di Girolamo N, Mills R, Daniell M, Chan E, Harkin DG, Cronin BG, Crawford G, McGhee C, Watson S., Nature and incidence of severe limbal stem cell deficiency in Australia and New Zealand. Clin Exp Ophthalmol. 2017</v>
      </c>
    </row>
    <row r="9711" spans="1:29" ht="28.8" x14ac:dyDescent="0.3">
      <c r="A9711">
        <v>3934</v>
      </c>
      <c r="B9711" t="s">
        <v>7089</v>
      </c>
      <c r="C9711" t="s">
        <v>17326</v>
      </c>
      <c r="D9711" t="s">
        <v>27515</v>
      </c>
      <c r="E9711" t="s">
        <v>2862</v>
      </c>
      <c r="F9711" s="10"/>
      <c r="G9711">
        <v>2017</v>
      </c>
      <c r="J9711">
        <v>0.87531173370316417</v>
      </c>
      <c r="L9711" t="s">
        <v>38375</v>
      </c>
      <c r="M9711">
        <v>28502936</v>
      </c>
      <c r="Q9711" s="10"/>
      <c r="R9711" s="11">
        <f t="shared" si="302"/>
        <v>0</v>
      </c>
      <c r="U9711" s="11">
        <f t="shared" si="303"/>
        <v>0</v>
      </c>
      <c r="Y9711" s="11">
        <f>IF(SUM(Tableau1[[#This Row],[Other access]:[Sci-hub access]])&gt;=1,1,0)</f>
        <v>0</v>
      </c>
      <c r="Z9711" s="12">
        <f>IF(OR(Tableau1[[#This Row],[Access R1 + S1+ T1 ]]&gt;=1,Tableau1[[#This Row],[Access V1 +W1 + X1]]&gt;=1),1,0)</f>
        <v>0</v>
      </c>
      <c r="AB9711" s="10" t="str">
        <f>Tableau1[[#This Row],[DOI]]</f>
        <v>doi: 10.2169/internalmedicine.56.7808</v>
      </c>
      <c r="AC9711" s="13" t="str">
        <f>Tableau1[[#This Row],[Authors]]&amp;", "&amp;Tableau1[[#This Row],[Title]]&amp;" "&amp;Tableau1[[#This Row],[Journal]]&amp;". "&amp;Tableau1[[#This Row],[Year]]</f>
        <v>Nakamura Y, Matsuguma M, Tokunaga Y, Yamamoto K, Tanaka M, Tanaka Y, Yujiri T, Tanizawa Y., Successful Treatment of Behçet's Disease Associated with Acute Myeloid Leukemia with Myelodysplasia-related Changes Using Azacitidine and Tacrolimus before Allogeneic Hematopoietic Stem Cell Transplantation. Intern Med. 2017</v>
      </c>
    </row>
    <row r="9712" spans="1:29" x14ac:dyDescent="0.3">
      <c r="A9712">
        <v>4837</v>
      </c>
      <c r="B9712" t="s">
        <v>7940</v>
      </c>
      <c r="C9712" t="s">
        <v>18169</v>
      </c>
      <c r="D9712" t="s">
        <v>28370</v>
      </c>
      <c r="E9712" t="s">
        <v>34222</v>
      </c>
      <c r="F9712" s="10"/>
      <c r="G9712">
        <v>2017</v>
      </c>
      <c r="J9712">
        <v>0.87540953668587418</v>
      </c>
      <c r="L9712" t="s">
        <v>39247</v>
      </c>
      <c r="M9712">
        <v>28399615</v>
      </c>
      <c r="Q9712" s="10"/>
      <c r="R9712" s="11">
        <f t="shared" si="302"/>
        <v>0</v>
      </c>
      <c r="U9712" s="11">
        <f t="shared" si="303"/>
        <v>0</v>
      </c>
      <c r="Y9712" s="11">
        <f>IF(SUM(Tableau1[[#This Row],[Other access]:[Sci-hub access]])&gt;=1,1,0)</f>
        <v>0</v>
      </c>
      <c r="Z9712" s="12">
        <f>IF(OR(Tableau1[[#This Row],[Access R1 + S1+ T1 ]]&gt;=1,Tableau1[[#This Row],[Access V1 +W1 + X1]]&gt;=1),1,0)</f>
        <v>0</v>
      </c>
      <c r="AB9712" s="10" t="str">
        <f>Tableau1[[#This Row],[DOI]]</f>
        <v>doi: 10.1002/sim.7257</v>
      </c>
      <c r="AC9712" s="13" t="str">
        <f>Tableau1[[#This Row],[Authors]]&amp;", "&amp;Tableau1[[#This Row],[Title]]&amp;" "&amp;Tableau1[[#This Row],[Journal]]&amp;". "&amp;Tableau1[[#This Row],[Year]]</f>
        <v>Rosner B, Glynn RJ., Estimation of rank correlation for clustered data. Stat Med. 2017</v>
      </c>
    </row>
    <row r="9713" spans="1:29" x14ac:dyDescent="0.3">
      <c r="A9713">
        <v>3902</v>
      </c>
      <c r="B9713" t="s">
        <v>7061</v>
      </c>
      <c r="C9713" t="s">
        <v>17299</v>
      </c>
      <c r="D9713" t="s">
        <v>27486</v>
      </c>
      <c r="E9713" t="s">
        <v>2451</v>
      </c>
      <c r="F9713" s="10"/>
      <c r="G9713">
        <v>2017</v>
      </c>
      <c r="J9713">
        <v>0.87555078129320174</v>
      </c>
      <c r="L9713" t="s">
        <v>38344</v>
      </c>
      <c r="M9713">
        <v>28510589</v>
      </c>
      <c r="Q9713" s="10"/>
      <c r="R9713" s="11">
        <f t="shared" si="302"/>
        <v>0</v>
      </c>
      <c r="U9713" s="11">
        <f t="shared" si="303"/>
        <v>0</v>
      </c>
      <c r="Y9713" s="11">
        <f>IF(SUM(Tableau1[[#This Row],[Other access]:[Sci-hub access]])&gt;=1,1,0)</f>
        <v>0</v>
      </c>
      <c r="Z9713" s="12">
        <f>IF(OR(Tableau1[[#This Row],[Access R1 + S1+ T1 ]]&gt;=1,Tableau1[[#This Row],[Access V1 +W1 + X1]]&gt;=1),1,0)</f>
        <v>0</v>
      </c>
      <c r="AB9713" s="10" t="str">
        <f>Tableau1[[#This Row],[DOI]]</f>
        <v>doi: 10.1371/journal.pone.0160175</v>
      </c>
      <c r="AC9713" s="13" t="str">
        <f>Tableau1[[#This Row],[Authors]]&amp;", "&amp;Tableau1[[#This Row],[Title]]&amp;" "&amp;Tableau1[[#This Row],[Journal]]&amp;". "&amp;Tableau1[[#This Row],[Year]]</f>
        <v>Qu XL, Hei Y, Kang L, Yang XJ, Wang Y, Lu XZ, Xiao LH, Yang G., Establishment of a combination scoring method for diagnosis of ocular adnexal lymphoproliferative disease. PLoS One. 2017</v>
      </c>
    </row>
    <row r="9714" spans="1:29" ht="28.8" x14ac:dyDescent="0.3">
      <c r="A9714">
        <v>8202</v>
      </c>
      <c r="B9714" t="s">
        <v>10911</v>
      </c>
      <c r="C9714" t="s">
        <v>21099</v>
      </c>
      <c r="D9714" t="s">
        <v>31349</v>
      </c>
      <c r="E9714" t="s">
        <v>34313</v>
      </c>
      <c r="F9714" s="10"/>
      <c r="G9714">
        <v>2017</v>
      </c>
      <c r="J9714">
        <v>0.87561975292456273</v>
      </c>
      <c r="L9714" t="s">
        <v>42548</v>
      </c>
      <c r="M9714">
        <v>27977496</v>
      </c>
      <c r="Q9714" s="10"/>
      <c r="R9714" s="11">
        <f t="shared" si="302"/>
        <v>0</v>
      </c>
      <c r="U9714" s="11">
        <f t="shared" si="303"/>
        <v>0</v>
      </c>
      <c r="Y9714" s="11">
        <f>IF(SUM(Tableau1[[#This Row],[Other access]:[Sci-hub access]])&gt;=1,1,0)</f>
        <v>0</v>
      </c>
      <c r="Z9714" s="12">
        <f>IF(OR(Tableau1[[#This Row],[Access R1 + S1+ T1 ]]&gt;=1,Tableau1[[#This Row],[Access V1 +W1 + X1]]&gt;=1),1,0)</f>
        <v>0</v>
      </c>
      <c r="AB9714" s="10" t="str">
        <f>Tableau1[[#This Row],[DOI]]</f>
        <v>doi: 10.1097/CMR.0000000000000314</v>
      </c>
      <c r="AC9714" s="13" t="str">
        <f>Tableau1[[#This Row],[Authors]]&amp;", "&amp;Tableau1[[#This Row],[Title]]&amp;" "&amp;Tableau1[[#This Row],[Journal]]&amp;". "&amp;Tableau1[[#This Row],[Year]]</f>
        <v>Behling J, Kaes J, Münzel T, Grabbe S, Loquai C., New-onset third-degree atrioventricular block because of autoimmune-induced myositis under treatment with anti-programmed cell death-1 (nivolumab) for metastatic melanoma. Melanoma Res. 2017</v>
      </c>
    </row>
    <row r="9715" spans="1:29" x14ac:dyDescent="0.3">
      <c r="A9715">
        <v>2983</v>
      </c>
      <c r="B9715" t="s">
        <v>6178</v>
      </c>
      <c r="C9715" t="s">
        <v>16423</v>
      </c>
      <c r="D9715" t="s">
        <v>26602</v>
      </c>
      <c r="E9715" t="s">
        <v>2438</v>
      </c>
      <c r="F9715" s="10"/>
      <c r="G9715">
        <v>2018</v>
      </c>
      <c r="J9715">
        <v>0.87566086175206836</v>
      </c>
      <c r="L9715" t="s">
        <v>37438</v>
      </c>
      <c r="M9715">
        <v>28655731</v>
      </c>
      <c r="Q9715" s="10"/>
      <c r="R9715" s="11">
        <f t="shared" si="302"/>
        <v>0</v>
      </c>
      <c r="U9715" s="11">
        <f t="shared" si="303"/>
        <v>0</v>
      </c>
      <c r="Y9715" s="11">
        <f>IF(SUM(Tableau1[[#This Row],[Other access]:[Sci-hub access]])&gt;=1,1,0)</f>
        <v>0</v>
      </c>
      <c r="Z9715" s="12">
        <f>IF(OR(Tableau1[[#This Row],[Access R1 + S1+ T1 ]]&gt;=1,Tableau1[[#This Row],[Access V1 +W1 + X1]]&gt;=1),1,0)</f>
        <v>0</v>
      </c>
      <c r="AB9715" s="10" t="str">
        <f>Tableau1[[#This Row],[DOI]]</f>
        <v>doi: 10.1136/bjophthalmol-2017-310408</v>
      </c>
      <c r="AC9715" s="13" t="str">
        <f>Tableau1[[#This Row],[Authors]]&amp;", "&amp;Tableau1[[#This Row],[Title]]&amp;" "&amp;Tableau1[[#This Row],[Journal]]&amp;". "&amp;Tableau1[[#This Row],[Year]]</f>
        <v>Hillier RJ, Connor AJ, Shafiq AE., Ultra-low-dose intravitreal bevacizumab for the treatment of retinopathy of prematurity: a case series. Br J Ophthalmol. 2018</v>
      </c>
    </row>
    <row r="9716" spans="1:29" x14ac:dyDescent="0.3">
      <c r="A9716">
        <v>3218</v>
      </c>
      <c r="B9716" t="s">
        <v>6402</v>
      </c>
      <c r="C9716" t="s">
        <v>16645</v>
      </c>
      <c r="D9716" t="s">
        <v>26826</v>
      </c>
      <c r="E9716" t="s">
        <v>2440</v>
      </c>
      <c r="F9716" s="10"/>
      <c r="G9716">
        <v>2017</v>
      </c>
      <c r="J9716">
        <v>0.8757685632249258</v>
      </c>
      <c r="L9716" t="s">
        <v>37671</v>
      </c>
      <c r="M9716">
        <v>28619505</v>
      </c>
      <c r="Q9716" s="10"/>
      <c r="R9716" s="11">
        <f t="shared" si="302"/>
        <v>0</v>
      </c>
      <c r="U9716" s="11">
        <f t="shared" si="303"/>
        <v>0</v>
      </c>
      <c r="Y9716" s="11">
        <f>IF(SUM(Tableau1[[#This Row],[Other access]:[Sci-hub access]])&gt;=1,1,0)</f>
        <v>0</v>
      </c>
      <c r="Z9716" s="12">
        <f>IF(OR(Tableau1[[#This Row],[Access R1 + S1+ T1 ]]&gt;=1,Tableau1[[#This Row],[Access V1 +W1 + X1]]&gt;=1),1,0)</f>
        <v>0</v>
      </c>
      <c r="AB9716" s="10" t="str">
        <f>Tableau1[[#This Row],[DOI]]</f>
        <v>doi: 10.1016/j.exer.2017.06.007</v>
      </c>
      <c r="AC9716" s="13" t="str">
        <f>Tableau1[[#This Row],[Authors]]&amp;", "&amp;Tableau1[[#This Row],[Title]]&amp;" "&amp;Tableau1[[#This Row],[Journal]]&amp;". "&amp;Tableau1[[#This Row],[Year]]</f>
        <v>Wu W, Tang L, D'Amore PA, Lei H., Application of CRISPR-Cas9 in eye disease. Exp Eye Res. 2017</v>
      </c>
    </row>
    <row r="9717" spans="1:29" x14ac:dyDescent="0.3">
      <c r="A9717">
        <v>2844</v>
      </c>
      <c r="B9717" t="s">
        <v>6045</v>
      </c>
      <c r="C9717" t="s">
        <v>16291</v>
      </c>
      <c r="D9717" t="s">
        <v>26469</v>
      </c>
      <c r="E9717" t="s">
        <v>2874</v>
      </c>
      <c r="F9717" s="10"/>
      <c r="G9717">
        <v>2017</v>
      </c>
      <c r="J9717">
        <v>0.87576900310706041</v>
      </c>
      <c r="L9717" t="s">
        <v>37303</v>
      </c>
      <c r="M9717">
        <v>28674171</v>
      </c>
      <c r="Q9717" s="10"/>
      <c r="R9717" s="11">
        <f t="shared" si="302"/>
        <v>0</v>
      </c>
      <c r="U9717" s="11">
        <f t="shared" si="303"/>
        <v>0</v>
      </c>
      <c r="Y9717" s="11">
        <f>IF(SUM(Tableau1[[#This Row],[Other access]:[Sci-hub access]])&gt;=1,1,0)</f>
        <v>0</v>
      </c>
      <c r="Z9717" s="12">
        <f>IF(OR(Tableau1[[#This Row],[Access R1 + S1+ T1 ]]&gt;=1,Tableau1[[#This Row],[Access V1 +W1 + X1]]&gt;=1),1,0)</f>
        <v>0</v>
      </c>
      <c r="AB9717" s="10" t="str">
        <f>Tableau1[[#This Row],[DOI]]</f>
        <v>doi: 10.1523/JNEUROSCI.0187-17.2017</v>
      </c>
      <c r="AC9717" s="13" t="str">
        <f>Tableau1[[#This Row],[Authors]]&amp;", "&amp;Tableau1[[#This Row],[Title]]&amp;" "&amp;Tableau1[[#This Row],[Journal]]&amp;". "&amp;Tableau1[[#This Row],[Year]]</f>
        <v>Ivanova E, Kovacs-Oller T, Sagdullaev BT., Vascular Pericyte Impairment and Connexin43 Gap Junction Deficit Contribute to Vasomotor Decline in Diabetic Retinopathy. J Neurosci. 2017</v>
      </c>
    </row>
    <row r="9718" spans="1:29" ht="28.8" x14ac:dyDescent="0.3">
      <c r="A9718">
        <v>9805</v>
      </c>
      <c r="B9718" t="s">
        <v>12343</v>
      </c>
      <c r="C9718" t="s">
        <v>22515</v>
      </c>
      <c r="D9718" t="s">
        <v>32791</v>
      </c>
      <c r="E9718" t="s">
        <v>2445</v>
      </c>
      <c r="F9718" s="10"/>
      <c r="G9718">
        <v>2017</v>
      </c>
      <c r="J9718">
        <v>0.87582828044625149</v>
      </c>
      <c r="L9718" t="s">
        <v>44067</v>
      </c>
      <c r="M9718">
        <v>27575409</v>
      </c>
      <c r="Q9718" s="10"/>
      <c r="R9718" s="11">
        <f t="shared" si="302"/>
        <v>0</v>
      </c>
      <c r="U9718" s="11">
        <f t="shared" si="303"/>
        <v>0</v>
      </c>
      <c r="Y9718" s="11">
        <f>IF(SUM(Tableau1[[#This Row],[Other access]:[Sci-hub access]])&gt;=1,1,0)</f>
        <v>0</v>
      </c>
      <c r="Z9718" s="12">
        <f>IF(OR(Tableau1[[#This Row],[Access R1 + S1+ T1 ]]&gt;=1,Tableau1[[#This Row],[Access V1 +W1 + X1]]&gt;=1),1,0)</f>
        <v>0</v>
      </c>
      <c r="AB9718" s="10" t="str">
        <f>Tableau1[[#This Row],[DOI]]</f>
        <v>doi: 10.1097/IAE.0000000000001264</v>
      </c>
      <c r="AC9718" s="13" t="str">
        <f>Tableau1[[#This Row],[Authors]]&amp;", "&amp;Tableau1[[#This Row],[Title]]&amp;" "&amp;Tableau1[[#This Row],[Journal]]&amp;". "&amp;Tableau1[[#This Row],[Year]]</f>
        <v>Rezar-Dreindl S, Eibenberger K, Buehl W, Georgopoulos M, Weigert G, Krall C, Dunavoelgyi R, Schmidt-Erfurth U, Sacu S., ROLE OF ADDITIONAL DEXAMETHASONE FOR THE MANAGEMENT OF PERSISTENT OR RECURRENT NEOVASCULAR AGE-RELATED MACULAR DEGENERATION UNDER RANIBIZUMAB TREATMENT. Retina. 2017</v>
      </c>
    </row>
    <row r="9719" spans="1:29" x14ac:dyDescent="0.3">
      <c r="A9719">
        <v>1348</v>
      </c>
      <c r="B9719" t="s">
        <v>4608</v>
      </c>
      <c r="C9719" t="s">
        <v>14859</v>
      </c>
      <c r="D9719" t="s">
        <v>25029</v>
      </c>
      <c r="E9719" t="s">
        <v>2495</v>
      </c>
      <c r="F9719" s="10"/>
      <c r="G9719">
        <v>2017</v>
      </c>
      <c r="J9719">
        <v>0.87595647990873737</v>
      </c>
      <c r="L9719" t="s">
        <v>35831</v>
      </c>
      <c r="M9719">
        <v>28972542</v>
      </c>
      <c r="Q9719" s="10"/>
      <c r="R9719" s="11">
        <f t="shared" si="302"/>
        <v>0</v>
      </c>
      <c r="U9719" s="11">
        <f t="shared" si="303"/>
        <v>0</v>
      </c>
      <c r="Y9719" s="11">
        <f>IF(SUM(Tableau1[[#This Row],[Other access]:[Sci-hub access]])&gt;=1,1,0)</f>
        <v>0</v>
      </c>
      <c r="Z9719" s="12">
        <f>IF(OR(Tableau1[[#This Row],[Access R1 + S1+ T1 ]]&gt;=1,Tableau1[[#This Row],[Access V1 +W1 + X1]]&gt;=1),1,0)</f>
        <v>0</v>
      </c>
      <c r="AB9719" s="10" t="str">
        <f>Tableau1[[#This Row],[DOI]]</f>
        <v>doi: 10.1097/OPX.0000000000001119</v>
      </c>
      <c r="AC9719" s="13" t="str">
        <f>Tableau1[[#This Row],[Authors]]&amp;", "&amp;Tableau1[[#This Row],[Title]]&amp;" "&amp;Tableau1[[#This Row],[Journal]]&amp;". "&amp;Tableau1[[#This Row],[Year]]</f>
        <v>Hopkins GR 2nd, Dougherty BE, Brown AM., The Ohio Contrast Cards: Visual Performance in a Pediatric Low-vision Site. Optom Vis Sci. 2017</v>
      </c>
    </row>
    <row r="9720" spans="1:29" x14ac:dyDescent="0.3">
      <c r="A9720">
        <v>6561</v>
      </c>
      <c r="B9720" t="s">
        <v>9481</v>
      </c>
      <c r="C9720" t="s">
        <v>19689</v>
      </c>
      <c r="D9720" t="s">
        <v>29912</v>
      </c>
      <c r="E9720" t="s">
        <v>2467</v>
      </c>
      <c r="F9720" s="10"/>
      <c r="G9720">
        <v>2017</v>
      </c>
      <c r="J9720">
        <v>0.87610906162647317</v>
      </c>
      <c r="L9720" t="s">
        <v>40926</v>
      </c>
      <c r="M9720">
        <v>28195618</v>
      </c>
      <c r="Q9720" s="10"/>
      <c r="R9720" s="11">
        <f t="shared" si="302"/>
        <v>0</v>
      </c>
      <c r="U9720" s="11">
        <f t="shared" si="303"/>
        <v>0</v>
      </c>
      <c r="Y9720" s="11">
        <f>IF(SUM(Tableau1[[#This Row],[Other access]:[Sci-hub access]])&gt;=1,1,0)</f>
        <v>0</v>
      </c>
      <c r="Z9720" s="12">
        <f>IF(OR(Tableau1[[#This Row],[Access R1 + S1+ T1 ]]&gt;=1,Tableau1[[#This Row],[Access V1 +W1 + X1]]&gt;=1),1,0)</f>
        <v>0</v>
      </c>
      <c r="AB9720" s="10" t="str">
        <f>Tableau1[[#This Row],[DOI]]</f>
        <v>doi: 10.3928/23258160-20170130-09</v>
      </c>
      <c r="AC9720" s="13" t="str">
        <f>Tableau1[[#This Row],[Authors]]&amp;", "&amp;Tableau1[[#This Row],[Title]]&amp;" "&amp;Tableau1[[#This Row],[Journal]]&amp;". "&amp;Tableau1[[#This Row],[Year]]</f>
        <v>Mohney BG, Elner VM, Smith AB, Harbour JW, Smith BD, Musch DC, Smith SJ., Preclinical Acute Ocular Safety Study of Combined Intravitreal Carboplatin and Etoposide Phosphate for Retinoblastoma. Ophthalmic Surg Lasers Imaging Retina. 2017</v>
      </c>
    </row>
    <row r="9721" spans="1:29" x14ac:dyDescent="0.3">
      <c r="A9721">
        <v>7141</v>
      </c>
      <c r="B9721" t="s">
        <v>9987</v>
      </c>
      <c r="C9721" t="s">
        <v>20190</v>
      </c>
      <c r="D9721" t="s">
        <v>30421</v>
      </c>
      <c r="E9721" t="s">
        <v>2445</v>
      </c>
      <c r="F9721" s="10"/>
      <c r="G9721">
        <v>2017</v>
      </c>
      <c r="J9721">
        <v>0.87618547870115016</v>
      </c>
      <c r="L9721" t="s">
        <v>41497</v>
      </c>
      <c r="M9721">
        <v>28125442</v>
      </c>
      <c r="Q9721" s="10"/>
      <c r="R9721" s="11">
        <f t="shared" si="302"/>
        <v>0</v>
      </c>
      <c r="U9721" s="11">
        <f t="shared" si="303"/>
        <v>0</v>
      </c>
      <c r="Y9721" s="11">
        <f>IF(SUM(Tableau1[[#This Row],[Other access]:[Sci-hub access]])&gt;=1,1,0)</f>
        <v>0</v>
      </c>
      <c r="Z9721" s="12">
        <f>IF(OR(Tableau1[[#This Row],[Access R1 + S1+ T1 ]]&gt;=1,Tableau1[[#This Row],[Access V1 +W1 + X1]]&gt;=1),1,0)</f>
        <v>0</v>
      </c>
      <c r="AB9721" s="10" t="str">
        <f>Tableau1[[#This Row],[DOI]]</f>
        <v>doi: 10.1097/IAE.0000000000001467</v>
      </c>
      <c r="AC9721" s="13" t="str">
        <f>Tableau1[[#This Row],[Authors]]&amp;", "&amp;Tableau1[[#This Row],[Title]]&amp;" "&amp;Tableau1[[#This Row],[Journal]]&amp;". "&amp;Tableau1[[#This Row],[Year]]</f>
        <v>Tabandeh H., A Surgical Technique for the Management of Retinal Detachment Associated With Severe Proliferative Vitreoretinopathy. Retina. 2017</v>
      </c>
    </row>
    <row r="9722" spans="1:29" ht="28.8" x14ac:dyDescent="0.3">
      <c r="A9722">
        <v>1190</v>
      </c>
      <c r="B9722" t="s">
        <v>4452</v>
      </c>
      <c r="C9722" t="s">
        <v>14705</v>
      </c>
      <c r="D9722" t="s">
        <v>24873</v>
      </c>
      <c r="E9722" t="s">
        <v>2541</v>
      </c>
      <c r="F9722" s="10"/>
      <c r="G9722">
        <v>2017</v>
      </c>
      <c r="J9722">
        <v>0.87622272894614062</v>
      </c>
      <c r="L9722" t="s">
        <v>35677</v>
      </c>
      <c r="M9722">
        <v>28991104</v>
      </c>
      <c r="Q9722" s="10"/>
      <c r="R9722" s="11">
        <f t="shared" si="302"/>
        <v>0</v>
      </c>
      <c r="U9722" s="11">
        <f t="shared" si="303"/>
        <v>0</v>
      </c>
      <c r="Y9722" s="11">
        <f>IF(SUM(Tableau1[[#This Row],[Other access]:[Sci-hub access]])&gt;=1,1,0)</f>
        <v>0</v>
      </c>
      <c r="Z9722" s="12">
        <f>IF(OR(Tableau1[[#This Row],[Access R1 + S1+ T1 ]]&gt;=1,Tableau1[[#This Row],[Access V1 +W1 + X1]]&gt;=1),1,0)</f>
        <v>0</v>
      </c>
      <c r="AB9722" s="10" t="str">
        <f>Tableau1[[#This Row],[DOI]]</f>
        <v>doi: 10.1097/WNO.0000000000000570</v>
      </c>
      <c r="AC9722" s="13" t="str">
        <f>Tableau1[[#This Row],[Authors]]&amp;", "&amp;Tableau1[[#This Row],[Title]]&amp;" "&amp;Tableau1[[#This Row],[Journal]]&amp;". "&amp;Tableau1[[#This Row],[Year]]</f>
        <v>Carelli V, Carbonelli M, de Coo IF, Kawasaki A, Klopstock T, Lagrèze WA, La Morgia C, Newman NJ, Orssaud C, Pott JWR, Sadun AA, van Everdingen J, Vignal-Clermont C, Votruba M, Yu-Wai-Man P, Barboni P., International Consensus Statement on the Clinical and Therapeutic Management of Leber Hereditary Optic Neuropathy. J Neuroophthalmol. 2017</v>
      </c>
    </row>
    <row r="9723" spans="1:29" x14ac:dyDescent="0.3">
      <c r="A9723">
        <v>5686</v>
      </c>
      <c r="B9723" t="s">
        <v>8717</v>
      </c>
      <c r="C9723" t="s">
        <v>18937</v>
      </c>
      <c r="D9723" t="s">
        <v>29147</v>
      </c>
      <c r="E9723" t="s">
        <v>2467</v>
      </c>
      <c r="F9723" s="10"/>
      <c r="G9723">
        <v>2017</v>
      </c>
      <c r="J9723">
        <v>0.87623647259369919</v>
      </c>
      <c r="L9723" t="s">
        <v>40069</v>
      </c>
      <c r="M9723">
        <v>28297034</v>
      </c>
      <c r="Q9723" s="10"/>
      <c r="R9723" s="11">
        <f t="shared" si="302"/>
        <v>0</v>
      </c>
      <c r="U9723" s="11">
        <f t="shared" si="303"/>
        <v>0</v>
      </c>
      <c r="Y9723" s="11">
        <f>IF(SUM(Tableau1[[#This Row],[Other access]:[Sci-hub access]])&gt;=1,1,0)</f>
        <v>0</v>
      </c>
      <c r="Z9723" s="12">
        <f>IF(OR(Tableau1[[#This Row],[Access R1 + S1+ T1 ]]&gt;=1,Tableau1[[#This Row],[Access V1 +W1 + X1]]&gt;=1),1,0)</f>
        <v>0</v>
      </c>
      <c r="AB9723" s="10" t="str">
        <f>Tableau1[[#This Row],[DOI]]</f>
        <v>doi: 10.3928/23258160-20170301-05</v>
      </c>
      <c r="AC9723" s="13" t="str">
        <f>Tableau1[[#This Row],[Authors]]&amp;", "&amp;Tableau1[[#This Row],[Title]]&amp;" "&amp;Tableau1[[#This Row],[Journal]]&amp;". "&amp;Tableau1[[#This Row],[Year]]</f>
        <v>Ilim O, Akkin C, Oztas Z, Nalcaci S, Afrashi F, Degirmenci C, Mentes J., The Role of Posterior Vitreous Detachment and Vitreomacular Adhesion in Patients With Age-Related Macular Degeneration. Ophthalmic Surg Lasers Imaging Retina. 2017</v>
      </c>
    </row>
    <row r="9724" spans="1:29" x14ac:dyDescent="0.3">
      <c r="A9724">
        <v>5924</v>
      </c>
      <c r="B9724" t="s">
        <v>8928</v>
      </c>
      <c r="C9724" t="s">
        <v>19142</v>
      </c>
      <c r="D9724" t="s">
        <v>29358</v>
      </c>
      <c r="E9724" t="s">
        <v>2822</v>
      </c>
      <c r="F9724" s="10"/>
      <c r="G9724">
        <v>2017</v>
      </c>
      <c r="J9724">
        <v>0.87626886527908454</v>
      </c>
      <c r="L9724" t="s">
        <v>40304</v>
      </c>
      <c r="M9724">
        <v>28270908</v>
      </c>
      <c r="Q9724" s="10"/>
      <c r="R9724" s="11">
        <f t="shared" si="302"/>
        <v>0</v>
      </c>
      <c r="U9724" s="11">
        <f t="shared" si="303"/>
        <v>0</v>
      </c>
      <c r="Y9724" s="11">
        <f>IF(SUM(Tableau1[[#This Row],[Other access]:[Sci-hub access]])&gt;=1,1,0)</f>
        <v>0</v>
      </c>
      <c r="Z9724" s="12">
        <f>IF(OR(Tableau1[[#This Row],[Access R1 + S1+ T1 ]]&gt;=1,Tableau1[[#This Row],[Access V1 +W1 + X1]]&gt;=1),1,0)</f>
        <v>0</v>
      </c>
      <c r="AB9724" s="10" t="str">
        <f>Tableau1[[#This Row],[DOI]]</f>
        <v>doi: 10.1155/2017/2817252</v>
      </c>
      <c r="AC9724" s="13" t="str">
        <f>Tableau1[[#This Row],[Authors]]&amp;", "&amp;Tableau1[[#This Row],[Title]]&amp;" "&amp;Tableau1[[#This Row],[Journal]]&amp;". "&amp;Tableau1[[#This Row],[Year]]</f>
        <v>Kimura A, Namekata K, Guo X, Noro T, Harada C, Harada T., Targeting Oxidative Stress for Treatment of Glaucoma and Optic Neuritis. Oxid Med Cell Longev. 2017</v>
      </c>
    </row>
    <row r="9725" spans="1:29" x14ac:dyDescent="0.3">
      <c r="A9725">
        <v>3551</v>
      </c>
      <c r="B9725" t="s">
        <v>6724</v>
      </c>
      <c r="C9725" t="s">
        <v>16966</v>
      </c>
      <c r="D9725" t="s">
        <v>27148</v>
      </c>
      <c r="E9725" t="s">
        <v>3185</v>
      </c>
      <c r="F9725" s="10"/>
      <c r="G9725">
        <v>2017</v>
      </c>
      <c r="J9725">
        <v>0.8762985848015109</v>
      </c>
      <c r="L9725" t="s">
        <v>37998</v>
      </c>
      <c r="M9725">
        <v>28573051</v>
      </c>
      <c r="Q9725" s="10"/>
      <c r="R9725" s="11">
        <f t="shared" si="302"/>
        <v>0</v>
      </c>
      <c r="U9725" s="11">
        <f t="shared" si="303"/>
        <v>0</v>
      </c>
      <c r="Y9725" s="11">
        <f>IF(SUM(Tableau1[[#This Row],[Other access]:[Sci-hub access]])&gt;=1,1,0)</f>
        <v>0</v>
      </c>
      <c r="Z9725" s="12">
        <f>IF(OR(Tableau1[[#This Row],[Access R1 + S1+ T1 ]]&gt;=1,Tableau1[[#This Row],[Access V1 +W1 + X1]]&gt;=1),1,0)</f>
        <v>0</v>
      </c>
      <c r="AB9725" s="10" t="str">
        <f>Tableau1[[#This Row],[DOI]]</f>
        <v>doi: 10.1155/2017/9438072</v>
      </c>
      <c r="AC9725" s="13" t="str">
        <f>Tableau1[[#This Row],[Authors]]&amp;", "&amp;Tableau1[[#This Row],[Title]]&amp;" "&amp;Tableau1[[#This Row],[Journal]]&amp;". "&amp;Tableau1[[#This Row],[Year]]</f>
        <v>Chen Y, Wang J, Shi H, Wang X, Feng L., Sensory Eye Dominance in Treated Anisometropic Amblyopia. Neural Plast. 2017</v>
      </c>
    </row>
    <row r="9726" spans="1:29" x14ac:dyDescent="0.3">
      <c r="A9726">
        <v>9972</v>
      </c>
      <c r="B9726" t="s">
        <v>12497</v>
      </c>
      <c r="C9726" t="s">
        <v>22666</v>
      </c>
      <c r="D9726" t="s">
        <v>32945</v>
      </c>
      <c r="E9726" t="s">
        <v>2486</v>
      </c>
      <c r="F9726" s="10"/>
      <c r="G9726">
        <v>2017</v>
      </c>
      <c r="J9726">
        <v>0.87635118289287528</v>
      </c>
      <c r="L9726" t="s">
        <v>44230</v>
      </c>
      <c r="M9726">
        <v>27520087</v>
      </c>
      <c r="Q9726" s="10"/>
      <c r="R9726" s="11">
        <f t="shared" si="302"/>
        <v>0</v>
      </c>
      <c r="U9726" s="11">
        <f t="shared" si="303"/>
        <v>0</v>
      </c>
      <c r="Y9726" s="11">
        <f>IF(SUM(Tableau1[[#This Row],[Other access]:[Sci-hub access]])&gt;=1,1,0)</f>
        <v>0</v>
      </c>
      <c r="Z9726" s="12">
        <f>IF(OR(Tableau1[[#This Row],[Access R1 + S1+ T1 ]]&gt;=1,Tableau1[[#This Row],[Access V1 +W1 + X1]]&gt;=1),1,0)</f>
        <v>0</v>
      </c>
      <c r="AB9726" s="10" t="str">
        <f>Tableau1[[#This Row],[DOI]]</f>
        <v>doi: 10.1111/aos.13176</v>
      </c>
      <c r="AC9726" s="13" t="str">
        <f>Tableau1[[#This Row],[Authors]]&amp;", "&amp;Tableau1[[#This Row],[Title]]&amp;" "&amp;Tableau1[[#This Row],[Journal]]&amp;". "&amp;Tableau1[[#This Row],[Year]]</f>
        <v>Kampitak K, Leelawongtawun W, Leeamornsiri S, Suphachearaphan W., Role of artificial tears in reducing the recurrence of pterygium after surgery: a prospective randomized controlled trial. Acta Ophthalmol. 2017</v>
      </c>
    </row>
    <row r="9727" spans="1:29" x14ac:dyDescent="0.3">
      <c r="A9727">
        <v>7722</v>
      </c>
      <c r="B9727" t="s">
        <v>10490</v>
      </c>
      <c r="C9727" t="s">
        <v>20686</v>
      </c>
      <c r="D9727" t="s">
        <v>30926</v>
      </c>
      <c r="E9727" t="s">
        <v>2523</v>
      </c>
      <c r="F9727" s="10"/>
      <c r="G9727">
        <v>2017</v>
      </c>
      <c r="J9727">
        <v>0.87637657221280219</v>
      </c>
      <c r="L9727" t="s">
        <v>42073</v>
      </c>
      <c r="M9727">
        <v>28060361</v>
      </c>
      <c r="Q9727" s="10"/>
      <c r="R9727" s="11">
        <f t="shared" si="302"/>
        <v>0</v>
      </c>
      <c r="U9727" s="11">
        <f t="shared" si="303"/>
        <v>0</v>
      </c>
      <c r="Y9727" s="11">
        <f>IF(SUM(Tableau1[[#This Row],[Other access]:[Sci-hub access]])&gt;=1,1,0)</f>
        <v>0</v>
      </c>
      <c r="Z9727" s="12">
        <f>IF(OR(Tableau1[[#This Row],[Access R1 + S1+ T1 ]]&gt;=1,Tableau1[[#This Row],[Access V1 +W1 + X1]]&gt;=1),1,0)</f>
        <v>0</v>
      </c>
      <c r="AB9727" s="10" t="str">
        <f>Tableau1[[#This Row],[DOI]]</f>
        <v>doi: 10.1038/eye.2016.304</v>
      </c>
      <c r="AC9727" s="13" t="str">
        <f>Tableau1[[#This Row],[Authors]]&amp;", "&amp;Tableau1[[#This Row],[Title]]&amp;" "&amp;Tableau1[[#This Row],[Journal]]&amp;". "&amp;Tableau1[[#This Row],[Year]]</f>
        <v>Woo YJ, Kim JW, Yoon JS., Preoperative clinical features of reactivated of Graves' orbitopathy after orbital decompression. Eye (Lond). 2017</v>
      </c>
    </row>
    <row r="9728" spans="1:29" x14ac:dyDescent="0.3">
      <c r="A9728">
        <v>7022</v>
      </c>
      <c r="B9728" t="s">
        <v>9877</v>
      </c>
      <c r="C9728" t="s">
        <v>20080</v>
      </c>
      <c r="D9728" t="s">
        <v>30311</v>
      </c>
      <c r="E9728" t="s">
        <v>2443</v>
      </c>
      <c r="F9728" s="10"/>
      <c r="G9728">
        <v>2017</v>
      </c>
      <c r="J9728">
        <v>0.87647319797604017</v>
      </c>
      <c r="L9728" t="s">
        <v>41379</v>
      </c>
      <c r="M9728">
        <v>28134965</v>
      </c>
      <c r="Q9728" s="10"/>
      <c r="R9728" s="11">
        <f t="shared" si="302"/>
        <v>0</v>
      </c>
      <c r="U9728" s="11">
        <f t="shared" si="303"/>
        <v>0</v>
      </c>
      <c r="Y9728" s="11">
        <f>IF(SUM(Tableau1[[#This Row],[Other access]:[Sci-hub access]])&gt;=1,1,0)</f>
        <v>0</v>
      </c>
      <c r="Z9728" s="12">
        <f>IF(OR(Tableau1[[#This Row],[Access R1 + S1+ T1 ]]&gt;=1,Tableau1[[#This Row],[Access V1 +W1 + X1]]&gt;=1),1,0)</f>
        <v>0</v>
      </c>
      <c r="AB9728" s="10" t="str">
        <f>Tableau1[[#This Row],[DOI]]</f>
        <v>doi: 10.1167/iovs.16-20709</v>
      </c>
      <c r="AC9728" s="13" t="str">
        <f>Tableau1[[#This Row],[Authors]]&amp;", "&amp;Tableau1[[#This Row],[Title]]&amp;" "&amp;Tableau1[[#This Row],[Journal]]&amp;". "&amp;Tableau1[[#This Row],[Year]]</f>
        <v>Chihara E, Dimitrova G, Amano H, Chihara T., Discriminatory Power of Superficial Vessel Density and Prelaminar Vascular Flow Index in Eyes With Glaucoma and Ocular Hypertension and Normal Eyes. Invest Ophthalmol Vis Sci. 2017</v>
      </c>
    </row>
    <row r="9729" spans="1:29" x14ac:dyDescent="0.3">
      <c r="A9729">
        <v>10592</v>
      </c>
      <c r="B9729" t="s">
        <v>2273</v>
      </c>
      <c r="C9729" t="s">
        <v>2274</v>
      </c>
      <c r="D9729" t="s">
        <v>2275</v>
      </c>
      <c r="E9729" t="s">
        <v>2536</v>
      </c>
      <c r="F9729" s="10"/>
      <c r="G9729">
        <v>2017</v>
      </c>
      <c r="J9729">
        <v>0.87648726966022084</v>
      </c>
      <c r="L9729" t="s">
        <v>44841</v>
      </c>
      <c r="M9729">
        <v>27179106</v>
      </c>
      <c r="Q9729" s="10"/>
      <c r="R9729" s="11">
        <f t="shared" si="302"/>
        <v>0</v>
      </c>
      <c r="U9729" s="11">
        <f t="shared" si="303"/>
        <v>0</v>
      </c>
      <c r="Y9729" s="11">
        <f>IF(SUM(Tableau1[[#This Row],[Other access]:[Sci-hub access]])&gt;=1,1,0)</f>
        <v>0</v>
      </c>
      <c r="Z9729" s="12">
        <f>IF(OR(Tableau1[[#This Row],[Access R1 + S1+ T1 ]]&gt;=1,Tableau1[[#This Row],[Access V1 +W1 + X1]]&gt;=1),1,0)</f>
        <v>0</v>
      </c>
      <c r="AB9729" s="10" t="str">
        <f>Tableau1[[#This Row],[DOI]]</f>
        <v>doi: 10.1093/rheumatology/kew212</v>
      </c>
      <c r="AC9729" s="13" t="str">
        <f>Tableau1[[#This Row],[Authors]]&amp;", "&amp;Tableau1[[#This Row],[Title]]&amp;" "&amp;Tableau1[[#This Row],[Journal]]&amp;". "&amp;Tableau1[[#This Row],[Year]]</f>
        <v>Reynolds JA, Bruce IN., Vitamin D treatment for connective tissue diseases: hope beyond the hype? Rheumatology (Oxford). 2017</v>
      </c>
    </row>
    <row r="9730" spans="1:29" x14ac:dyDescent="0.3">
      <c r="A9730">
        <v>9934</v>
      </c>
      <c r="B9730" t="s">
        <v>12460</v>
      </c>
      <c r="C9730" t="s">
        <v>15507</v>
      </c>
      <c r="D9730" t="s">
        <v>32908</v>
      </c>
      <c r="E9730" t="s">
        <v>2486</v>
      </c>
      <c r="F9730" s="10"/>
      <c r="G9730">
        <v>2017</v>
      </c>
      <c r="J9730">
        <v>0.87651629477834747</v>
      </c>
      <c r="L9730" t="s">
        <v>44192</v>
      </c>
      <c r="M9730">
        <v>27535202</v>
      </c>
      <c r="Q9730" s="10"/>
      <c r="R9730" s="11">
        <f t="shared" ref="R9730:R9793" si="304">IF(SUM(N9730:Q9730)&gt;0,1,0)</f>
        <v>0</v>
      </c>
      <c r="U9730" s="11">
        <f t="shared" ref="U9730:U9793" si="305">IF(SUM(R9730,T9730)&gt;0,1,0)</f>
        <v>0</v>
      </c>
      <c r="Y9730" s="11">
        <f>IF(SUM(Tableau1[[#This Row],[Other access]:[Sci-hub access]])&gt;=1,1,0)</f>
        <v>0</v>
      </c>
      <c r="Z9730" s="12">
        <f>IF(OR(Tableau1[[#This Row],[Access R1 + S1+ T1 ]]&gt;=1,Tableau1[[#This Row],[Access V1 +W1 + X1]]&gt;=1),1,0)</f>
        <v>0</v>
      </c>
      <c r="AB9730" s="10" t="str">
        <f>Tableau1[[#This Row],[DOI]]</f>
        <v>doi: 10.1111/aos.13191</v>
      </c>
      <c r="AC9730" s="13" t="str">
        <f>Tableau1[[#This Row],[Authors]]&amp;", "&amp;Tableau1[[#This Row],[Title]]&amp;" "&amp;Tableau1[[#This Row],[Journal]]&amp;". "&amp;Tableau1[[#This Row],[Year]]</f>
        <v>Esposito Veneruso P, Ziccardi L, Magli G, Parisi V, Falsini B, Magli A., Early light deprivation effects on human cone-driven retinal function. Acta Ophthalmol. 2017</v>
      </c>
    </row>
    <row r="9731" spans="1:29" x14ac:dyDescent="0.3">
      <c r="A9731">
        <v>10626</v>
      </c>
      <c r="B9731" t="s">
        <v>13095</v>
      </c>
      <c r="C9731" t="s">
        <v>23260</v>
      </c>
      <c r="D9731" t="s">
        <v>33548</v>
      </c>
      <c r="E9731" t="s">
        <v>2471</v>
      </c>
      <c r="F9731" s="10"/>
      <c r="G9731">
        <v>2017</v>
      </c>
      <c r="J9731">
        <v>0.87675919072813147</v>
      </c>
      <c r="L9731" t="s">
        <v>44874</v>
      </c>
      <c r="M9731">
        <v>27154720</v>
      </c>
      <c r="Q9731" s="10"/>
      <c r="R9731" s="11">
        <f t="shared" si="304"/>
        <v>0</v>
      </c>
      <c r="U9731" s="11">
        <f t="shared" si="305"/>
        <v>0</v>
      </c>
      <c r="Y9731" s="11">
        <f>IF(SUM(Tableau1[[#This Row],[Other access]:[Sci-hub access]])&gt;=1,1,0)</f>
        <v>0</v>
      </c>
      <c r="Z9731" s="12">
        <f>IF(OR(Tableau1[[#This Row],[Access R1 + S1+ T1 ]]&gt;=1,Tableau1[[#This Row],[Access V1 +W1 + X1]]&gt;=1),1,0)</f>
        <v>0</v>
      </c>
      <c r="AB9731" s="10" t="str">
        <f>Tableau1[[#This Row],[DOI]]</f>
        <v>doi: 10.1007/s10792-016-0239-y</v>
      </c>
      <c r="AC9731" s="13" t="str">
        <f>Tableau1[[#This Row],[Authors]]&amp;", "&amp;Tableau1[[#This Row],[Title]]&amp;" "&amp;Tableau1[[#This Row],[Journal]]&amp;". "&amp;Tableau1[[#This Row],[Year]]</f>
        <v>Yazgan S, Celik U, Işık M, Yeşil NK, Baki AE, Şahin H, Gencer E, Doğan İ., Efficacy of golimumab on recurrent uveitis in HLA-B27-positive ankylosing spondylitis. Int Ophthalmol. 2017</v>
      </c>
    </row>
    <row r="9732" spans="1:29" x14ac:dyDescent="0.3">
      <c r="A9732">
        <v>7886</v>
      </c>
      <c r="B9732" t="s">
        <v>1506</v>
      </c>
      <c r="C9732" t="s">
        <v>1507</v>
      </c>
      <c r="D9732" t="s">
        <v>1508</v>
      </c>
      <c r="E9732" t="s">
        <v>2907</v>
      </c>
      <c r="F9732" s="10"/>
      <c r="G9732">
        <v>2017</v>
      </c>
      <c r="J9732">
        <v>0.87679250515124951</v>
      </c>
      <c r="L9732" t="s">
        <v>42235</v>
      </c>
      <c r="M9732">
        <v>28034951</v>
      </c>
      <c r="Q9732" s="10"/>
      <c r="R9732" s="11">
        <f t="shared" si="304"/>
        <v>0</v>
      </c>
      <c r="U9732" s="11">
        <f t="shared" si="305"/>
        <v>0</v>
      </c>
      <c r="Y9732" s="11">
        <f>IF(SUM(Tableau1[[#This Row],[Other access]:[Sci-hub access]])&gt;=1,1,0)</f>
        <v>0</v>
      </c>
      <c r="Z9732" s="12">
        <f>IF(OR(Tableau1[[#This Row],[Access R1 + S1+ T1 ]]&gt;=1,Tableau1[[#This Row],[Access V1 +W1 + X1]]&gt;=1),1,0)</f>
        <v>0</v>
      </c>
      <c r="AB9732" s="10" t="str">
        <f>Tableau1[[#This Row],[DOI]]</f>
        <v>doi: 10.3399/bjgp17X688801</v>
      </c>
      <c r="AC9732" s="13" t="str">
        <f>Tableau1[[#This Row],[Authors]]&amp;", "&amp;Tableau1[[#This Row],[Title]]&amp;" "&amp;Tableau1[[#This Row],[Journal]]&amp;". "&amp;Tableau1[[#This Row],[Year]]</f>
        <v>Sawers N, Jewsbury H, Ali N., Diagnosis and management of childhood squints: investigation and examination with reference to red flags and referral letters. Br J Gen Pract. 2017</v>
      </c>
    </row>
    <row r="9733" spans="1:29" ht="28.8" x14ac:dyDescent="0.3">
      <c r="A9733">
        <v>3555</v>
      </c>
      <c r="B9733" t="s">
        <v>6727</v>
      </c>
      <c r="C9733" t="s">
        <v>16969</v>
      </c>
      <c r="D9733" t="s">
        <v>27151</v>
      </c>
      <c r="E9733" t="s">
        <v>2490</v>
      </c>
      <c r="F9733" s="10"/>
      <c r="G9733">
        <v>2017</v>
      </c>
      <c r="J9733">
        <v>0.87692036935971551</v>
      </c>
      <c r="L9733" t="s">
        <v>38002</v>
      </c>
      <c r="M9733">
        <v>28572062</v>
      </c>
      <c r="Q9733" s="10"/>
      <c r="R9733" s="11">
        <f t="shared" si="304"/>
        <v>0</v>
      </c>
      <c r="U9733" s="11">
        <f t="shared" si="305"/>
        <v>0</v>
      </c>
      <c r="Y9733" s="11">
        <f>IF(SUM(Tableau1[[#This Row],[Other access]:[Sci-hub access]])&gt;=1,1,0)</f>
        <v>0</v>
      </c>
      <c r="Z9733" s="12">
        <f>IF(OR(Tableau1[[#This Row],[Access R1 + S1+ T1 ]]&gt;=1,Tableau1[[#This Row],[Access V1 +W1 + X1]]&gt;=1),1,0)</f>
        <v>0</v>
      </c>
      <c r="AB9733" s="10" t="str">
        <f>Tableau1[[#This Row],[DOI]]</f>
        <v>doi: 10.1016/j.ajo.2017.05.020</v>
      </c>
      <c r="AC9733" s="13" t="str">
        <f>Tableau1[[#This Row],[Authors]]&amp;", "&amp;Tableau1[[#This Row],[Title]]&amp;" "&amp;Tableau1[[#This Row],[Journal]]&amp;". "&amp;Tableau1[[#This Row],[Year]]</f>
        <v>Lee CS, Lee AY, Baughman D, Sim D, Akelere T, Brand C, Crabb DP, Denniston AK, Downey L, Fitt A, Khan R, Mahmood S, Mandal K, Mckibbin M, Menon G, Lobo A, Kumar BV, Natha S, Varma A, Wilkinson E, Mitry D, Bailey C, et al., The United Kingdom Diabetic Retinopathy Electronic Medical Record Users Group: Report 3: Baseline Retinopathy and Clinical Features Predict Progression of Diabetic Retinopathy. Am J Ophthalmol. 2017</v>
      </c>
    </row>
    <row r="9734" spans="1:29" x14ac:dyDescent="0.3">
      <c r="A9734">
        <v>4055</v>
      </c>
      <c r="B9734" t="s">
        <v>7206</v>
      </c>
      <c r="C9734" t="s">
        <v>17443</v>
      </c>
      <c r="D9734" t="s">
        <v>27633</v>
      </c>
      <c r="E9734" t="s">
        <v>34179</v>
      </c>
      <c r="F9734" s="10"/>
      <c r="G9734">
        <v>2017</v>
      </c>
      <c r="J9734">
        <v>0.87702049497384471</v>
      </c>
      <c r="L9734" t="s">
        <v>38494</v>
      </c>
      <c r="M9734">
        <v>28490404</v>
      </c>
      <c r="Q9734" s="10"/>
      <c r="R9734" s="11">
        <f t="shared" si="304"/>
        <v>0</v>
      </c>
      <c r="U9734" s="11">
        <f t="shared" si="305"/>
        <v>0</v>
      </c>
      <c r="Y9734" s="11">
        <f>IF(SUM(Tableau1[[#This Row],[Other access]:[Sci-hub access]])&gt;=1,1,0)</f>
        <v>0</v>
      </c>
      <c r="Z9734" s="12">
        <f>IF(OR(Tableau1[[#This Row],[Access R1 + S1+ T1 ]]&gt;=1,Tableau1[[#This Row],[Access V1 +W1 + X1]]&gt;=1),1,0)</f>
        <v>0</v>
      </c>
      <c r="AB9734" s="10" t="str">
        <f>Tableau1[[#This Row],[DOI]]</f>
        <v>doi: 10.2500/ajra.2017.31.4425</v>
      </c>
      <c r="AC9734" s="13" t="str">
        <f>Tableau1[[#This Row],[Authors]]&amp;", "&amp;Tableau1[[#This Row],[Title]]&amp;" "&amp;Tableau1[[#This Row],[Journal]]&amp;". "&amp;Tableau1[[#This Row],[Year]]</f>
        <v>Lin GC, Brook CD, Hatton MP, Metson R., Causes of dacryocystorhinostomy failure: External versus endoscopic approach. Am J Rhinol Allergy. 2017</v>
      </c>
    </row>
    <row r="9735" spans="1:29" x14ac:dyDescent="0.3">
      <c r="A9735">
        <v>5089</v>
      </c>
      <c r="B9735" t="s">
        <v>8170</v>
      </c>
      <c r="C9735" t="s">
        <v>18396</v>
      </c>
      <c r="D9735" t="s">
        <v>28600</v>
      </c>
      <c r="E9735" t="s">
        <v>34031</v>
      </c>
      <c r="F9735" s="10"/>
      <c r="G9735">
        <v>2017</v>
      </c>
      <c r="J9735">
        <v>0.87709891667447726</v>
      </c>
      <c r="L9735" t="s">
        <v>39497</v>
      </c>
      <c r="M9735">
        <v>28375790</v>
      </c>
      <c r="Q9735" s="10"/>
      <c r="R9735" s="11">
        <f t="shared" si="304"/>
        <v>0</v>
      </c>
      <c r="U9735" s="11">
        <f t="shared" si="305"/>
        <v>0</v>
      </c>
      <c r="Y9735" s="11">
        <f>IF(SUM(Tableau1[[#This Row],[Other access]:[Sci-hub access]])&gt;=1,1,0)</f>
        <v>0</v>
      </c>
      <c r="Z9735" s="12">
        <f>IF(OR(Tableau1[[#This Row],[Access R1 + S1+ T1 ]]&gt;=1,Tableau1[[#This Row],[Access V1 +W1 + X1]]&gt;=1),1,0)</f>
        <v>0</v>
      </c>
      <c r="AB9735" s="10" t="str">
        <f>Tableau1[[#This Row],[DOI]]</f>
        <v>doi: 10.1089/jop.2016.0166</v>
      </c>
      <c r="AC9735" s="13" t="str">
        <f>Tableau1[[#This Row],[Authors]]&amp;", "&amp;Tableau1[[#This Row],[Title]]&amp;" "&amp;Tableau1[[#This Row],[Journal]]&amp;". "&amp;Tableau1[[#This Row],[Year]]</f>
        <v>Sanchez-Avila RM, Merayo-Lloves J, Riestra AC, Anitua E, Muruzabal F, Orive G, Fernández-Vega L., The Effect of Immunologically Safe Plasma Rich in Growth Factor Eye Drops in Patients with Sjögren Syndrome. J Ocul Pharmacol Ther. 2017</v>
      </c>
    </row>
    <row r="9736" spans="1:29" x14ac:dyDescent="0.3">
      <c r="A9736">
        <v>2160</v>
      </c>
      <c r="B9736" t="s">
        <v>5395</v>
      </c>
      <c r="C9736" t="s">
        <v>15640</v>
      </c>
      <c r="D9736" t="s">
        <v>25817</v>
      </c>
      <c r="E9736" t="s">
        <v>2642</v>
      </c>
      <c r="F9736" s="10"/>
      <c r="G9736">
        <v>2017</v>
      </c>
      <c r="J9736">
        <v>0.87726118632570693</v>
      </c>
      <c r="L9736" t="s">
        <v>36631</v>
      </c>
      <c r="M9736">
        <v>28809862</v>
      </c>
      <c r="Q9736" s="10"/>
      <c r="R9736" s="11">
        <f t="shared" si="304"/>
        <v>0</v>
      </c>
      <c r="U9736" s="11">
        <f t="shared" si="305"/>
        <v>0</v>
      </c>
      <c r="Y9736" s="11">
        <f>IF(SUM(Tableau1[[#This Row],[Other access]:[Sci-hub access]])&gt;=1,1,0)</f>
        <v>0</v>
      </c>
      <c r="Z9736" s="12">
        <f>IF(OR(Tableau1[[#This Row],[Access R1 + S1+ T1 ]]&gt;=1,Tableau1[[#This Row],[Access V1 +W1 + X1]]&gt;=1),1,0)</f>
        <v>0</v>
      </c>
      <c r="AB9736" s="10" t="str">
        <f>Tableau1[[#This Row],[DOI]]</f>
        <v>doi: 10.1038/bjc.2017.259</v>
      </c>
      <c r="AC9736" s="13" t="str">
        <f>Tableau1[[#This Row],[Authors]]&amp;", "&amp;Tableau1[[#This Row],[Title]]&amp;" "&amp;Tableau1[[#This Row],[Journal]]&amp;". "&amp;Tableau1[[#This Row],[Year]]</f>
        <v>Vader MJC, Madigan MC, Versluis M, Suleiman HM, Gezgin G, Gruis NA, Out-Luiting JJ, Bergman W, Verdijk RM, Jager MJ, van der Velden PA., GNAQ and GNA11 mutations and downstream YAP activation in choroidal nevi. Br J Cancer. 2017</v>
      </c>
    </row>
    <row r="9737" spans="1:29" x14ac:dyDescent="0.3">
      <c r="A9737">
        <v>7376</v>
      </c>
      <c r="B9737" t="s">
        <v>10185</v>
      </c>
      <c r="C9737" t="s">
        <v>20387</v>
      </c>
      <c r="D9737" t="s">
        <v>30619</v>
      </c>
      <c r="E9737" t="s">
        <v>2465</v>
      </c>
      <c r="F9737" s="10"/>
      <c r="G9737">
        <v>2017</v>
      </c>
      <c r="J9737">
        <v>0.87730373484858104</v>
      </c>
      <c r="L9737" t="s">
        <v>41732</v>
      </c>
      <c r="M9737">
        <v>28099337</v>
      </c>
      <c r="Q9737" s="10"/>
      <c r="R9737" s="11">
        <f t="shared" si="304"/>
        <v>0</v>
      </c>
      <c r="U9737" s="11">
        <f t="shared" si="305"/>
        <v>0</v>
      </c>
      <c r="Y9737" s="11">
        <f>IF(SUM(Tableau1[[#This Row],[Other access]:[Sci-hub access]])&gt;=1,1,0)</f>
        <v>0</v>
      </c>
      <c r="Z9737" s="12">
        <f>IF(OR(Tableau1[[#This Row],[Access R1 + S1+ T1 ]]&gt;=1,Tableau1[[#This Row],[Access V1 +W1 + X1]]&gt;=1),1,0)</f>
        <v>0</v>
      </c>
      <c r="AB9737" s="10" t="str">
        <f>Tableau1[[#This Row],[DOI]]</f>
        <v>doi: 10.1097/MD.0000000000005830</v>
      </c>
      <c r="AC9737" s="13" t="str">
        <f>Tableau1[[#This Row],[Authors]]&amp;", "&amp;Tableau1[[#This Row],[Title]]&amp;" "&amp;Tableau1[[#This Row],[Journal]]&amp;". "&amp;Tableau1[[#This Row],[Year]]</f>
        <v>Zheng X, Xie P, Hu Z, Zhang W, Liang K, Wang X, Liu Q., Phototoxic maculopathy induced by quartz infrared heat lamp: A clinical case report. Medicine (Baltimore). 2017</v>
      </c>
    </row>
    <row r="9738" spans="1:29" ht="28.8" x14ac:dyDescent="0.3">
      <c r="A9738">
        <v>9609</v>
      </c>
      <c r="B9738" t="s">
        <v>2050</v>
      </c>
      <c r="C9738" t="s">
        <v>2051</v>
      </c>
      <c r="D9738" t="s">
        <v>32611</v>
      </c>
      <c r="E9738" t="s">
        <v>2579</v>
      </c>
      <c r="F9738" s="10"/>
      <c r="G9738">
        <v>2017</v>
      </c>
      <c r="J9738">
        <v>0.87734634949819312</v>
      </c>
      <c r="L9738" t="s">
        <v>43880</v>
      </c>
      <c r="M9738">
        <v>27638540</v>
      </c>
      <c r="Q9738" s="10"/>
      <c r="R9738" s="11">
        <f t="shared" si="304"/>
        <v>0</v>
      </c>
      <c r="U9738" s="11">
        <f t="shared" si="305"/>
        <v>0</v>
      </c>
      <c r="Y9738" s="11">
        <f>IF(SUM(Tableau1[[#This Row],[Other access]:[Sci-hub access]])&gt;=1,1,0)</f>
        <v>0</v>
      </c>
      <c r="Z9738" s="12">
        <f>IF(OR(Tableau1[[#This Row],[Access R1 + S1+ T1 ]]&gt;=1,Tableau1[[#This Row],[Access V1 +W1 + X1]]&gt;=1),1,0)</f>
        <v>0</v>
      </c>
      <c r="AB9738" s="10" t="str">
        <f>Tableau1[[#This Row],[DOI]]</f>
        <v>doi: 10.1007/s12020-016-1096-1</v>
      </c>
      <c r="AC9738" s="13" t="str">
        <f>Tableau1[[#This Row],[Authors]]&amp;", "&amp;Tableau1[[#This Row],[Title]]&amp;" "&amp;Tableau1[[#This Row],[Journal]]&amp;". "&amp;Tableau1[[#This Row],[Year]]</f>
        <v>Pawlak-Adamska E, Frydecka I, Bolanowski M, Tomkiewicz A, Jonkisz A, Karabon L, Partyka A, Nowak O, Szalinski M, Daroszewski J., CD28/CTLA-4/ICOS haplotypes confers susceptibility to Graves' disease and modulates clinical phenotype of disease. Endocrine. 2017</v>
      </c>
    </row>
    <row r="9739" spans="1:29" x14ac:dyDescent="0.3">
      <c r="A9739">
        <v>7884</v>
      </c>
      <c r="B9739" t="s">
        <v>1503</v>
      </c>
      <c r="C9739" t="s">
        <v>1504</v>
      </c>
      <c r="D9739" t="s">
        <v>1505</v>
      </c>
      <c r="E9739" t="s">
        <v>3013</v>
      </c>
      <c r="F9739" s="10"/>
      <c r="G9739">
        <v>2017</v>
      </c>
      <c r="J9739">
        <v>0.87753226239252857</v>
      </c>
      <c r="L9739" t="s">
        <v>42233</v>
      </c>
      <c r="M9739">
        <v>28035052</v>
      </c>
      <c r="Q9739" s="10"/>
      <c r="R9739" s="11">
        <f t="shared" si="304"/>
        <v>0</v>
      </c>
      <c r="U9739" s="11">
        <f t="shared" si="305"/>
        <v>0</v>
      </c>
      <c r="Y9739" s="11">
        <f>IF(SUM(Tableau1[[#This Row],[Other access]:[Sci-hub access]])&gt;=1,1,0)</f>
        <v>0</v>
      </c>
      <c r="Z9739" s="12">
        <f>IF(OR(Tableau1[[#This Row],[Access R1 + S1+ T1 ]]&gt;=1,Tableau1[[#This Row],[Access V1 +W1 + X1]]&gt;=1),1,0)</f>
        <v>0</v>
      </c>
      <c r="AB9739" s="10" t="str">
        <f>Tableau1[[#This Row],[DOI]]</f>
        <v>doi: 10.12809/hkmj154811</v>
      </c>
      <c r="AC9739" s="13" t="str">
        <f>Tableau1[[#This Row],[Authors]]&amp;", "&amp;Tableau1[[#This Row],[Title]]&amp;" "&amp;Tableau1[[#This Row],[Journal]]&amp;". "&amp;Tableau1[[#This Row],[Year]]</f>
        <v>Iu LP, Lai CH, Fan MC, Wong IY, Lai JS., Screening for retinopathy of prematurity and treatment outcome in a tertiary hospital in Hong Kong. Hong Kong Med J. 2017</v>
      </c>
    </row>
    <row r="9740" spans="1:29" x14ac:dyDescent="0.3">
      <c r="A9740">
        <v>4648</v>
      </c>
      <c r="B9740" t="s">
        <v>7765</v>
      </c>
      <c r="C9740" t="s">
        <v>17999</v>
      </c>
      <c r="D9740" t="s">
        <v>28195</v>
      </c>
      <c r="E9740" t="s">
        <v>2445</v>
      </c>
      <c r="F9740" s="10"/>
      <c r="G9740">
        <v>2017</v>
      </c>
      <c r="J9740">
        <v>0.87761180445085185</v>
      </c>
      <c r="L9740" t="s">
        <v>39066</v>
      </c>
      <c r="M9740">
        <v>28423386</v>
      </c>
      <c r="Q9740" s="10"/>
      <c r="R9740" s="11">
        <f t="shared" si="304"/>
        <v>0</v>
      </c>
      <c r="U9740" s="11">
        <f t="shared" si="305"/>
        <v>0</v>
      </c>
      <c r="Y9740" s="11">
        <f>IF(SUM(Tableau1[[#This Row],[Other access]:[Sci-hub access]])&gt;=1,1,0)</f>
        <v>0</v>
      </c>
      <c r="Z9740" s="12">
        <f>IF(OR(Tableau1[[#This Row],[Access R1 + S1+ T1 ]]&gt;=1,Tableau1[[#This Row],[Access V1 +W1 + X1]]&gt;=1),1,0)</f>
        <v>0</v>
      </c>
      <c r="AB9740" s="10" t="str">
        <f>Tableau1[[#This Row],[DOI]]</f>
        <v>doi: 10.1097/IAE.0000000000001468</v>
      </c>
      <c r="AC9740" s="13" t="str">
        <f>Tableau1[[#This Row],[Authors]]&amp;", "&amp;Tableau1[[#This Row],[Title]]&amp;" "&amp;Tableau1[[#This Row],[Journal]]&amp;". "&amp;Tableau1[[#This Row],[Year]]</f>
        <v>Beato J, Falcão MS, Costa H, Figueira L, Santos-Silva R, Penas S, Brandão E, Carneiro Â, Falcão-Reis F., Early Longitudinal Spectral Domain Optical Coherence Tomography Findings in Subacute Sclerosing Panencephalitis. Retina. 2017</v>
      </c>
    </row>
    <row r="9741" spans="1:29" x14ac:dyDescent="0.3">
      <c r="A9741">
        <v>6495</v>
      </c>
      <c r="B9741" t="s">
        <v>978</v>
      </c>
      <c r="C9741" t="s">
        <v>979</v>
      </c>
      <c r="D9741" t="s">
        <v>980</v>
      </c>
      <c r="E9741" t="s">
        <v>3074</v>
      </c>
      <c r="F9741" s="10"/>
      <c r="G9741">
        <v>2017</v>
      </c>
      <c r="J9741">
        <v>0.87764318230712313</v>
      </c>
      <c r="L9741" t="s">
        <v>40860</v>
      </c>
      <c r="M9741">
        <v>28207341</v>
      </c>
      <c r="Q9741" s="10"/>
      <c r="R9741" s="11">
        <f t="shared" si="304"/>
        <v>0</v>
      </c>
      <c r="U9741" s="11">
        <f t="shared" si="305"/>
        <v>0</v>
      </c>
      <c r="Y9741" s="11">
        <f>IF(SUM(Tableau1[[#This Row],[Other access]:[Sci-hub access]])&gt;=1,1,0)</f>
        <v>0</v>
      </c>
      <c r="Z9741" s="12">
        <f>IF(OR(Tableau1[[#This Row],[Access R1 + S1+ T1 ]]&gt;=1,Tableau1[[#This Row],[Access V1 +W1 + X1]]&gt;=1),1,0)</f>
        <v>0</v>
      </c>
      <c r="AB9741" s="10" t="str">
        <f>Tableau1[[#This Row],[DOI]]</f>
        <v>doi: 10.2105/AJPH.2016.303631</v>
      </c>
      <c r="AC9741" s="13" t="str">
        <f>Tableau1[[#This Row],[Authors]]&amp;", "&amp;Tableau1[[#This Row],[Title]]&amp;" "&amp;Tableau1[[#This Row],[Journal]]&amp;". "&amp;Tableau1[[#This Row],[Year]]</f>
        <v>Pérès K, Matharan F, Daien V, Nael V, Edjolo A, Bourdel-Marchasson I 1st, Ritchie K, Tzourio C, Delcourt C, Carrière I., Visual Loss and Subsequent Activity Limitations in the Elderly: The French Three-City Cohort. Am J Public Health. 2017</v>
      </c>
    </row>
    <row r="9742" spans="1:29" x14ac:dyDescent="0.3">
      <c r="A9742">
        <v>2157</v>
      </c>
      <c r="B9742" t="s">
        <v>5392</v>
      </c>
      <c r="C9742" t="s">
        <v>15637</v>
      </c>
      <c r="D9742" t="s">
        <v>25814</v>
      </c>
      <c r="E9742" t="s">
        <v>2467</v>
      </c>
      <c r="F9742" s="10"/>
      <c r="G9742">
        <v>2017</v>
      </c>
      <c r="J9742">
        <v>0.87766241252828592</v>
      </c>
      <c r="L9742" t="s">
        <v>36628</v>
      </c>
      <c r="M9742">
        <v>28810039</v>
      </c>
      <c r="Q9742" s="10"/>
      <c r="R9742" s="11">
        <f t="shared" si="304"/>
        <v>0</v>
      </c>
      <c r="U9742" s="11">
        <f t="shared" si="305"/>
        <v>0</v>
      </c>
      <c r="Y9742" s="11">
        <f>IF(SUM(Tableau1[[#This Row],[Other access]:[Sci-hub access]])&gt;=1,1,0)</f>
        <v>0</v>
      </c>
      <c r="Z9742" s="12">
        <f>IF(OR(Tableau1[[#This Row],[Access R1 + S1+ T1 ]]&gt;=1,Tableau1[[#This Row],[Access V1 +W1 + X1]]&gt;=1),1,0)</f>
        <v>0</v>
      </c>
      <c r="AB9742" s="10" t="str">
        <f>Tableau1[[#This Row],[DOI]]</f>
        <v>doi: 10.3928/23258160-20170802-06</v>
      </c>
      <c r="AC9742" s="13" t="str">
        <f>Tableau1[[#This Row],[Authors]]&amp;", "&amp;Tableau1[[#This Row],[Title]]&amp;" "&amp;Tableau1[[#This Row],[Journal]]&amp;". "&amp;Tableau1[[#This Row],[Year]]</f>
        <v>Wang JC, Laíns I, Sobrin L, Miller JB., Distinguishing White Dot Syndromes With Patterns of Choroidal Hypoperfusion on Optical Coherence Tomography Angiography. Ophthalmic Surg Lasers Imaging Retina. 2017</v>
      </c>
    </row>
    <row r="9743" spans="1:29" ht="28.8" x14ac:dyDescent="0.3">
      <c r="A9743">
        <v>5895</v>
      </c>
      <c r="B9743" t="s">
        <v>8901</v>
      </c>
      <c r="C9743" t="s">
        <v>19116</v>
      </c>
      <c r="D9743" t="s">
        <v>29331</v>
      </c>
      <c r="E9743" t="s">
        <v>2443</v>
      </c>
      <c r="F9743" s="10"/>
      <c r="G9743">
        <v>2017</v>
      </c>
      <c r="J9743">
        <v>0.87768000838256022</v>
      </c>
      <c r="L9743" t="s">
        <v>40276</v>
      </c>
      <c r="M9743">
        <v>28273316</v>
      </c>
      <c r="Q9743" s="10"/>
      <c r="R9743" s="11">
        <f t="shared" si="304"/>
        <v>0</v>
      </c>
      <c r="U9743" s="11">
        <f t="shared" si="305"/>
        <v>0</v>
      </c>
      <c r="Y9743" s="11">
        <f>IF(SUM(Tableau1[[#This Row],[Other access]:[Sci-hub access]])&gt;=1,1,0)</f>
        <v>0</v>
      </c>
      <c r="Z9743" s="12">
        <f>IF(OR(Tableau1[[#This Row],[Access R1 + S1+ T1 ]]&gt;=1,Tableau1[[#This Row],[Access V1 +W1 + X1]]&gt;=1),1,0)</f>
        <v>0</v>
      </c>
      <c r="AB9743" s="10" t="str">
        <f>Tableau1[[#This Row],[DOI]]</f>
        <v>doi: 10.1167/iovs.16-20969</v>
      </c>
      <c r="AC9743" s="13" t="str">
        <f>Tableau1[[#This Row],[Authors]]&amp;", "&amp;Tableau1[[#This Row],[Title]]&amp;" "&amp;Tableau1[[#This Row],[Journal]]&amp;". "&amp;Tableau1[[#This Row],[Year]]</f>
        <v>Miller AR, Roisman L, Zhang Q, Zheng F, Rafael de Oliveira Dias J, Yehoshua Z, Schaal KB, Feuer W, Gregori G, Chu Z, Chen CL, Kubach S, An L, Stetson PF, Durbin MK, Wang RK, Rosenfeld PJ., Comparison Between Spectral-Domain and Swept-Source Optical Coherence Tomography Angiographic Imaging of Choroidal Neovascularization. Invest Ophthalmol Vis Sci. 2017</v>
      </c>
    </row>
    <row r="9744" spans="1:29" ht="28.8" x14ac:dyDescent="0.3">
      <c r="A9744">
        <v>5944</v>
      </c>
      <c r="B9744" t="s">
        <v>8943</v>
      </c>
      <c r="C9744" t="s">
        <v>19157</v>
      </c>
      <c r="D9744" t="s">
        <v>29373</v>
      </c>
      <c r="E9744" t="s">
        <v>2962</v>
      </c>
      <c r="F9744" s="10"/>
      <c r="G9744">
        <v>2017</v>
      </c>
      <c r="J9744">
        <v>0.87775415147997782</v>
      </c>
      <c r="L9744" t="s">
        <v>40323</v>
      </c>
      <c r="M9744">
        <v>28268100</v>
      </c>
      <c r="Q9744" s="10"/>
      <c r="R9744" s="11">
        <f t="shared" si="304"/>
        <v>0</v>
      </c>
      <c r="U9744" s="11">
        <f t="shared" si="305"/>
        <v>0</v>
      </c>
      <c r="Y9744" s="11">
        <f>IF(SUM(Tableau1[[#This Row],[Other access]:[Sci-hub access]])&gt;=1,1,0)</f>
        <v>0</v>
      </c>
      <c r="Z9744" s="12">
        <f>IF(OR(Tableau1[[#This Row],[Access R1 + S1+ T1 ]]&gt;=1,Tableau1[[#This Row],[Access V1 +W1 + X1]]&gt;=1),1,0)</f>
        <v>0</v>
      </c>
      <c r="AB9744" s="10" t="str">
        <f>Tableau1[[#This Row],[DOI]]</f>
        <v>doi: 10.1016/j.neurobiolaging.2017.02.002</v>
      </c>
      <c r="AC9744" s="13" t="str">
        <f>Tableau1[[#This Row],[Authors]]&amp;", "&amp;Tableau1[[#This Row],[Title]]&amp;" "&amp;Tableau1[[#This Row],[Journal]]&amp;". "&amp;Tableau1[[#This Row],[Year]]</f>
        <v>Gatto EM, Allegri RF, Da Prat G, Chrem Mendez P, Hanna DS, Dorschner MO, Surace EI, Zabetian CP, Mata IF., Intrafamilial variable phenotype including corticobasal syndrome in a family with p.P301L mutation in the MAPT gene: first report in South America. Neurobiol Aging. 2017</v>
      </c>
    </row>
    <row r="9745" spans="1:29" x14ac:dyDescent="0.3">
      <c r="A9745">
        <v>1200</v>
      </c>
      <c r="B9745" t="s">
        <v>4462</v>
      </c>
      <c r="C9745" t="s">
        <v>14715</v>
      </c>
      <c r="D9745" t="s">
        <v>24883</v>
      </c>
      <c r="E9745" t="s">
        <v>2632</v>
      </c>
      <c r="F9745" s="10"/>
      <c r="G9745">
        <v>2018</v>
      </c>
      <c r="J9745">
        <v>0.87816021701135172</v>
      </c>
      <c r="L9745" t="s">
        <v>35687</v>
      </c>
      <c r="M9745">
        <v>28987834</v>
      </c>
      <c r="Q9745" s="10"/>
      <c r="R9745" s="11">
        <f t="shared" si="304"/>
        <v>0</v>
      </c>
      <c r="U9745" s="11">
        <f t="shared" si="305"/>
        <v>0</v>
      </c>
      <c r="Y9745" s="11">
        <f>IF(SUM(Tableau1[[#This Row],[Other access]:[Sci-hub access]])&gt;=1,1,0)</f>
        <v>0</v>
      </c>
      <c r="Z9745" s="12">
        <f>IF(OR(Tableau1[[#This Row],[Access R1 + S1+ T1 ]]&gt;=1,Tableau1[[#This Row],[Access V1 +W1 + X1]]&gt;=1),1,0)</f>
        <v>0</v>
      </c>
      <c r="AB9745" s="10" t="str">
        <f>Tableau1[[#This Row],[DOI]]</f>
        <v>doi: 10.1016/j.wneu.2017.09.159</v>
      </c>
      <c r="AC9745" s="13" t="str">
        <f>Tableau1[[#This Row],[Authors]]&amp;", "&amp;Tableau1[[#This Row],[Title]]&amp;" "&amp;Tableau1[[#This Row],[Journal]]&amp;". "&amp;Tableau1[[#This Row],[Year]]</f>
        <v>Zieliński G, Sajjad EA, Robak Ł, Koziarski A., Subtemporal Approach for Gross Total Resection of Retrochiasmatic Craniopharyngiomas: Our Experience on 30 Cases. World Neurosurg. 2018</v>
      </c>
    </row>
    <row r="9746" spans="1:29" x14ac:dyDescent="0.3">
      <c r="A9746">
        <v>7486</v>
      </c>
      <c r="B9746" t="s">
        <v>1348</v>
      </c>
      <c r="C9746" t="s">
        <v>1349</v>
      </c>
      <c r="D9746" t="s">
        <v>1350</v>
      </c>
      <c r="E9746" t="s">
        <v>2716</v>
      </c>
      <c r="F9746" s="10"/>
      <c r="G9746">
        <v>2017</v>
      </c>
      <c r="J9746">
        <v>0.87822386130262886</v>
      </c>
      <c r="L9746" t="s">
        <v>41841</v>
      </c>
      <c r="M9746">
        <v>28087723</v>
      </c>
      <c r="Q9746" s="10"/>
      <c r="R9746" s="11">
        <f t="shared" si="304"/>
        <v>0</v>
      </c>
      <c r="U9746" s="11">
        <f t="shared" si="305"/>
        <v>0</v>
      </c>
      <c r="Y9746" s="11">
        <f>IF(SUM(Tableau1[[#This Row],[Other access]:[Sci-hub access]])&gt;=1,1,0)</f>
        <v>0</v>
      </c>
      <c r="Z9746" s="12">
        <f>IF(OR(Tableau1[[#This Row],[Access R1 + S1+ T1 ]]&gt;=1,Tableau1[[#This Row],[Access V1 +W1 + X1]]&gt;=1),1,0)</f>
        <v>0</v>
      </c>
      <c r="AB9746" s="10" t="str">
        <f>Tableau1[[#This Row],[DOI]]</f>
        <v>doi: 10.1136/archdischild-2016-311548</v>
      </c>
      <c r="AC9746" s="13" t="str">
        <f>Tableau1[[#This Row],[Authors]]&amp;", "&amp;Tableau1[[#This Row],[Title]]&amp;" "&amp;Tableau1[[#This Row],[Journal]]&amp;". "&amp;Tableau1[[#This Row],[Year]]</f>
        <v>Sanghvi KP, Kabra NS, Padhi P, Singh U, Dash SK, Avasthi BS., Prophylactic propranolol for prevention of ROP and visual outcome at 1 year (PreROP trial). Arch Dis Child Fetal Neonatal Ed. 2017</v>
      </c>
    </row>
    <row r="9747" spans="1:29" x14ac:dyDescent="0.3">
      <c r="A9747">
        <v>355</v>
      </c>
      <c r="B9747" t="s">
        <v>3618</v>
      </c>
      <c r="C9747" t="s">
        <v>13879</v>
      </c>
      <c r="D9747" t="s">
        <v>24038</v>
      </c>
      <c r="E9747" t="s">
        <v>2465</v>
      </c>
      <c r="F9747" s="10"/>
      <c r="G9747">
        <v>2017</v>
      </c>
      <c r="J9747">
        <v>0.87828680321444919</v>
      </c>
      <c r="L9747" t="s">
        <v>34862</v>
      </c>
      <c r="M9747">
        <v>29245339</v>
      </c>
      <c r="Q9747" s="10"/>
      <c r="R9747" s="11">
        <f t="shared" si="304"/>
        <v>0</v>
      </c>
      <c r="U9747" s="11">
        <f t="shared" si="305"/>
        <v>0</v>
      </c>
      <c r="Y9747" s="11">
        <f>IF(SUM(Tableau1[[#This Row],[Other access]:[Sci-hub access]])&gt;=1,1,0)</f>
        <v>0</v>
      </c>
      <c r="Z9747" s="12">
        <f>IF(OR(Tableau1[[#This Row],[Access R1 + S1+ T1 ]]&gt;=1,Tableau1[[#This Row],[Access V1 +W1 + X1]]&gt;=1),1,0)</f>
        <v>0</v>
      </c>
      <c r="AB9747" s="10" t="str">
        <f>Tableau1[[#This Row],[DOI]]</f>
        <v>doi: 10.1097/MD.0000000000009102</v>
      </c>
      <c r="AC9747" s="13" t="str">
        <f>Tableau1[[#This Row],[Authors]]&amp;", "&amp;Tableau1[[#This Row],[Title]]&amp;" "&amp;Tableau1[[#This Row],[Journal]]&amp;". "&amp;Tableau1[[#This Row],[Year]]</f>
        <v>Ma W, Liang Y, Zhu J., Ten-year progress of coronary artery lesions prior to Behçet disease diagnosis: A case report and care-compliant article. Medicine (Baltimore). 2017</v>
      </c>
    </row>
    <row r="9748" spans="1:29" x14ac:dyDescent="0.3">
      <c r="A9748">
        <v>8587</v>
      </c>
      <c r="B9748" t="s">
        <v>1748</v>
      </c>
      <c r="C9748" t="s">
        <v>1749</v>
      </c>
      <c r="D9748" t="s">
        <v>1750</v>
      </c>
      <c r="E9748" t="s">
        <v>2512</v>
      </c>
      <c r="F9748" s="10"/>
      <c r="G9748">
        <v>2017</v>
      </c>
      <c r="J9748">
        <v>0.87840868605715905</v>
      </c>
      <c r="L9748" t="s">
        <v>42923</v>
      </c>
      <c r="M9748">
        <v>27886894</v>
      </c>
      <c r="Q9748" s="10"/>
      <c r="R9748" s="11">
        <f t="shared" si="304"/>
        <v>0</v>
      </c>
      <c r="U9748" s="11">
        <f t="shared" si="305"/>
        <v>0</v>
      </c>
      <c r="Y9748" s="11">
        <f>IF(SUM(Tableau1[[#This Row],[Other access]:[Sci-hub access]])&gt;=1,1,0)</f>
        <v>0</v>
      </c>
      <c r="Z9748" s="12">
        <f>IF(OR(Tableau1[[#This Row],[Access R1 + S1+ T1 ]]&gt;=1,Tableau1[[#This Row],[Access V1 +W1 + X1]]&gt;=1),1,0)</f>
        <v>0</v>
      </c>
      <c r="AB9748" s="10" t="str">
        <f>Tableau1[[#This Row],[DOI]]</f>
        <v>doi: 10.1016/j.ncl.2016.08.010</v>
      </c>
      <c r="AC9748" s="13" t="str">
        <f>Tableau1[[#This Row],[Authors]]&amp;", "&amp;Tableau1[[#This Row],[Title]]&amp;" "&amp;Tableau1[[#This Row],[Journal]]&amp;". "&amp;Tableau1[[#This Row],[Year]]</f>
        <v>Frolov A, Feuerstein J, Subramanian PS., Homonymous Hemianopia and Vision Restoration Therapy. Neurol Clin. 2017</v>
      </c>
    </row>
    <row r="9749" spans="1:29" x14ac:dyDescent="0.3">
      <c r="A9749">
        <v>2308</v>
      </c>
      <c r="B9749" t="s">
        <v>5539</v>
      </c>
      <c r="C9749" t="s">
        <v>15784</v>
      </c>
      <c r="D9749" t="s">
        <v>25961</v>
      </c>
      <c r="E9749" t="s">
        <v>2451</v>
      </c>
      <c r="F9749" s="10"/>
      <c r="G9749">
        <v>2017</v>
      </c>
      <c r="J9749">
        <v>0.87841259244384851</v>
      </c>
      <c r="L9749" t="s">
        <v>36775</v>
      </c>
      <c r="M9749">
        <v>28771544</v>
      </c>
      <c r="Q9749" s="10"/>
      <c r="R9749" s="11">
        <f t="shared" si="304"/>
        <v>0</v>
      </c>
      <c r="U9749" s="11">
        <f t="shared" si="305"/>
        <v>0</v>
      </c>
      <c r="Y9749" s="11">
        <f>IF(SUM(Tableau1[[#This Row],[Other access]:[Sci-hub access]])&gt;=1,1,0)</f>
        <v>0</v>
      </c>
      <c r="Z9749" s="12">
        <f>IF(OR(Tableau1[[#This Row],[Access R1 + S1+ T1 ]]&gt;=1,Tableau1[[#This Row],[Access V1 +W1 + X1]]&gt;=1),1,0)</f>
        <v>0</v>
      </c>
      <c r="AB9749" s="10" t="str">
        <f>Tableau1[[#This Row],[DOI]]</f>
        <v>doi: 10.1371/journal.pone.0182251</v>
      </c>
      <c r="AC9749" s="13" t="str">
        <f>Tableau1[[#This Row],[Authors]]&amp;", "&amp;Tableau1[[#This Row],[Title]]&amp;" "&amp;Tableau1[[#This Row],[Journal]]&amp;". "&amp;Tableau1[[#This Row],[Year]]</f>
        <v>Zhu X, Zou L, Yu M, Qiu C, Chen M, Dai J., Comparison of postoperative visual quality after SMILE and LASEK for high myopia: A 1-year outcome. PLoS One. 2017</v>
      </c>
    </row>
    <row r="9750" spans="1:29" x14ac:dyDescent="0.3">
      <c r="A9750">
        <v>5618</v>
      </c>
      <c r="B9750" t="s">
        <v>8652</v>
      </c>
      <c r="C9750" t="s">
        <v>18872</v>
      </c>
      <c r="D9750" t="s">
        <v>29082</v>
      </c>
      <c r="E9750" t="s">
        <v>2523</v>
      </c>
      <c r="F9750" s="10"/>
      <c r="G9750">
        <v>2017</v>
      </c>
      <c r="J9750">
        <v>0.8784924703885113</v>
      </c>
      <c r="L9750" t="s">
        <v>40005</v>
      </c>
      <c r="M9750">
        <v>28304389</v>
      </c>
      <c r="Q9750" s="10"/>
      <c r="R9750" s="11">
        <f t="shared" si="304"/>
        <v>0</v>
      </c>
      <c r="U9750" s="11">
        <f t="shared" si="305"/>
        <v>0</v>
      </c>
      <c r="Y9750" s="11">
        <f>IF(SUM(Tableau1[[#This Row],[Other access]:[Sci-hub access]])&gt;=1,1,0)</f>
        <v>0</v>
      </c>
      <c r="Z9750" s="12">
        <f>IF(OR(Tableau1[[#This Row],[Access R1 + S1+ T1 ]]&gt;=1,Tableau1[[#This Row],[Access V1 +W1 + X1]]&gt;=1),1,0)</f>
        <v>0</v>
      </c>
      <c r="AB9750" s="10" t="str">
        <f>Tableau1[[#This Row],[DOI]]</f>
        <v>doi: 10.1038/eye.2017.39</v>
      </c>
      <c r="AC9750" s="13" t="str">
        <f>Tableau1[[#This Row],[Authors]]&amp;", "&amp;Tableau1[[#This Row],[Title]]&amp;" "&amp;Tableau1[[#This Row],[Journal]]&amp;". "&amp;Tableau1[[#This Row],[Year]]</f>
        <v>Shao C, Lu W, Li J, Chen J, Yao Q, Fan X, Fu Y., Manifestation and grading of ocular involvement in patients with Tessier number 10 clefts. Eye (Lond). 2017</v>
      </c>
    </row>
    <row r="9751" spans="1:29" x14ac:dyDescent="0.3">
      <c r="A9751">
        <v>7853</v>
      </c>
      <c r="B9751" t="s">
        <v>4108</v>
      </c>
      <c r="C9751" t="s">
        <v>20803</v>
      </c>
      <c r="D9751" t="s">
        <v>31044</v>
      </c>
      <c r="E9751" t="s">
        <v>2809</v>
      </c>
      <c r="F9751" s="10"/>
      <c r="G9751">
        <v>2017</v>
      </c>
      <c r="J9751">
        <v>0.87851903400035314</v>
      </c>
      <c r="L9751" t="e">
        <v>#VALUE!</v>
      </c>
      <c r="M9751">
        <v>28042163</v>
      </c>
      <c r="Q9751" s="10"/>
      <c r="R9751" s="11">
        <f t="shared" si="304"/>
        <v>0</v>
      </c>
      <c r="U9751" s="11">
        <f t="shared" si="305"/>
        <v>0</v>
      </c>
      <c r="Y9751" s="11">
        <f>IF(SUM(Tableau1[[#This Row],[Other access]:[Sci-hub access]])&gt;=1,1,0)</f>
        <v>0</v>
      </c>
      <c r="Z9751" s="12">
        <f>IF(OR(Tableau1[[#This Row],[Access R1 + S1+ T1 ]]&gt;=1,Tableau1[[#This Row],[Access V1 +W1 + X1]]&gt;=1),1,0)</f>
        <v>0</v>
      </c>
      <c r="AB9751" s="10" t="e">
        <f>Tableau1[[#This Row],[DOI]]</f>
        <v>#VALUE!</v>
      </c>
      <c r="AC9751" s="13" t="str">
        <f>Tableau1[[#This Row],[Authors]]&amp;", "&amp;Tableau1[[#This Row],[Title]]&amp;" "&amp;Tableau1[[#This Row],[Journal]]&amp;". "&amp;Tableau1[[#This Row],[Year]]</f>
        <v>Sandmeyer LS, Bauer BS, Leis ML, Grahn BH., Diagnostic Ophthalmology. Can Vet J. 2017</v>
      </c>
    </row>
    <row r="9752" spans="1:29" x14ac:dyDescent="0.3">
      <c r="A9752">
        <v>5898</v>
      </c>
      <c r="B9752" t="s">
        <v>748</v>
      </c>
      <c r="C9752" t="s">
        <v>749</v>
      </c>
      <c r="D9752" t="s">
        <v>750</v>
      </c>
      <c r="E9752" t="s">
        <v>2509</v>
      </c>
      <c r="F9752" s="10"/>
      <c r="G9752">
        <v>2017</v>
      </c>
      <c r="J9752">
        <v>0.87853369798955483</v>
      </c>
      <c r="L9752" t="s">
        <v>40279</v>
      </c>
      <c r="M9752">
        <v>28273235</v>
      </c>
      <c r="Q9752" s="10"/>
      <c r="R9752" s="11">
        <f t="shared" si="304"/>
        <v>0</v>
      </c>
      <c r="U9752" s="11">
        <f t="shared" si="305"/>
        <v>0</v>
      </c>
      <c r="Y9752" s="11">
        <f>IF(SUM(Tableau1[[#This Row],[Other access]:[Sci-hub access]])&gt;=1,1,0)</f>
        <v>0</v>
      </c>
      <c r="Z9752" s="12">
        <f>IF(OR(Tableau1[[#This Row],[Access R1 + S1+ T1 ]]&gt;=1,Tableau1[[#This Row],[Access V1 +W1 + X1]]&gt;=1),1,0)</f>
        <v>0</v>
      </c>
      <c r="AB9752" s="10" t="str">
        <f>Tableau1[[#This Row],[DOI]]</f>
        <v>doi: 10.6061/clinics/2017(02)08</v>
      </c>
      <c r="AC9752" s="13" t="str">
        <f>Tableau1[[#This Row],[Authors]]&amp;", "&amp;Tableau1[[#This Row],[Title]]&amp;" "&amp;Tableau1[[#This Row],[Journal]]&amp;". "&amp;Tableau1[[#This Row],[Year]]</f>
        <v>Ma J, Wang J, Liu Y, Wang C, Duan D, Lu N, Wang K, Zhang L, Gu K, Chen S, Zhang T, You D, Han L., Comparisons of serum miRNA expression profiles in patients with diabetic retinopathy and type 2 diabetes mellitus. Clinics (Sao Paulo). 2017</v>
      </c>
    </row>
    <row r="9753" spans="1:29" x14ac:dyDescent="0.3">
      <c r="A9753">
        <v>8400</v>
      </c>
      <c r="B9753" t="s">
        <v>11084</v>
      </c>
      <c r="C9753" t="s">
        <v>21270</v>
      </c>
      <c r="D9753" t="s">
        <v>31522</v>
      </c>
      <c r="E9753" t="s">
        <v>2471</v>
      </c>
      <c r="F9753" s="10"/>
      <c r="G9753">
        <v>2017</v>
      </c>
      <c r="J9753">
        <v>0.87858350642407501</v>
      </c>
      <c r="L9753" t="s">
        <v>42741</v>
      </c>
      <c r="M9753">
        <v>27921204</v>
      </c>
      <c r="Q9753" s="10"/>
      <c r="R9753" s="11">
        <f t="shared" si="304"/>
        <v>0</v>
      </c>
      <c r="U9753" s="11">
        <f t="shared" si="305"/>
        <v>0</v>
      </c>
      <c r="Y9753" s="11">
        <f>IF(SUM(Tableau1[[#This Row],[Other access]:[Sci-hub access]])&gt;=1,1,0)</f>
        <v>0</v>
      </c>
      <c r="Z9753" s="12">
        <f>IF(OR(Tableau1[[#This Row],[Access R1 + S1+ T1 ]]&gt;=1,Tableau1[[#This Row],[Access V1 +W1 + X1]]&gt;=1),1,0)</f>
        <v>0</v>
      </c>
      <c r="AB9753" s="10" t="str">
        <f>Tableau1[[#This Row],[DOI]]</f>
        <v>doi: 10.1007/s10792-016-0407-0</v>
      </c>
      <c r="AC9753" s="13" t="str">
        <f>Tableau1[[#This Row],[Authors]]&amp;", "&amp;Tableau1[[#This Row],[Title]]&amp;" "&amp;Tableau1[[#This Row],[Journal]]&amp;". "&amp;Tableau1[[#This Row],[Year]]</f>
        <v>Kim SJ, Yeom MI, Lee SU., A case of double depressor palsy followed by pursuit deficit due to sequential infarction in bilateral thalamus and right medial superior temporal area. Int Ophthalmol. 2017</v>
      </c>
    </row>
    <row r="9754" spans="1:29" x14ac:dyDescent="0.3">
      <c r="A9754">
        <v>8049</v>
      </c>
      <c r="B9754" t="s">
        <v>10776</v>
      </c>
      <c r="C9754" t="s">
        <v>20970</v>
      </c>
      <c r="D9754" t="s">
        <v>31214</v>
      </c>
      <c r="E9754" t="s">
        <v>2448</v>
      </c>
      <c r="F9754" s="10"/>
      <c r="G9754">
        <v>2017</v>
      </c>
      <c r="J9754">
        <v>0.87861297097075441</v>
      </c>
      <c r="L9754" t="s">
        <v>42396</v>
      </c>
      <c r="M9754">
        <v>28004196</v>
      </c>
      <c r="Q9754" s="10"/>
      <c r="R9754" s="11">
        <f t="shared" si="304"/>
        <v>0</v>
      </c>
      <c r="U9754" s="11">
        <f t="shared" si="305"/>
        <v>0</v>
      </c>
      <c r="Y9754" s="11">
        <f>IF(SUM(Tableau1[[#This Row],[Other access]:[Sci-hub access]])&gt;=1,1,0)</f>
        <v>0</v>
      </c>
      <c r="Z9754" s="12">
        <f>IF(OR(Tableau1[[#This Row],[Access R1 + S1+ T1 ]]&gt;=1,Tableau1[[#This Row],[Access V1 +W1 + X1]]&gt;=1),1,0)</f>
        <v>0</v>
      </c>
      <c r="AB9754" s="10" t="str">
        <f>Tableau1[[#This Row],[DOI]]</f>
        <v>doi: 10.1007/s00417-016-3570-0</v>
      </c>
      <c r="AC9754" s="13" t="str">
        <f>Tableau1[[#This Row],[Authors]]&amp;", "&amp;Tableau1[[#This Row],[Title]]&amp;" "&amp;Tableau1[[#This Row],[Journal]]&amp;". "&amp;Tableau1[[#This Row],[Year]]</f>
        <v>Pouw A, Karanjia R, Sadun A., A method for identifying color vision deficiency malingering. Graefes Arch Clin Exp Ophthalmol. 2017</v>
      </c>
    </row>
    <row r="9755" spans="1:29" x14ac:dyDescent="0.3">
      <c r="A9755">
        <v>5669</v>
      </c>
      <c r="B9755" t="s">
        <v>8701</v>
      </c>
      <c r="C9755" t="s">
        <v>18921</v>
      </c>
      <c r="D9755" t="s">
        <v>29131</v>
      </c>
      <c r="E9755" t="s">
        <v>2448</v>
      </c>
      <c r="F9755" s="10"/>
      <c r="G9755">
        <v>2017</v>
      </c>
      <c r="J9755">
        <v>0.87862030591118401</v>
      </c>
      <c r="L9755" t="s">
        <v>40054</v>
      </c>
      <c r="M9755">
        <v>28299439</v>
      </c>
      <c r="Q9755" s="10"/>
      <c r="R9755" s="11">
        <f t="shared" si="304"/>
        <v>0</v>
      </c>
      <c r="U9755" s="11">
        <f t="shared" si="305"/>
        <v>0</v>
      </c>
      <c r="Y9755" s="11">
        <f>IF(SUM(Tableau1[[#This Row],[Other access]:[Sci-hub access]])&gt;=1,1,0)</f>
        <v>0</v>
      </c>
      <c r="Z9755" s="12">
        <f>IF(OR(Tableau1[[#This Row],[Access R1 + S1+ T1 ]]&gt;=1,Tableau1[[#This Row],[Access V1 +W1 + X1]]&gt;=1),1,0)</f>
        <v>0</v>
      </c>
      <c r="AB9755" s="10" t="str">
        <f>Tableau1[[#This Row],[DOI]]</f>
        <v>doi: 10.1007/s00417-017-3632-y</v>
      </c>
      <c r="AC9755" s="13" t="str">
        <f>Tableau1[[#This Row],[Authors]]&amp;", "&amp;Tableau1[[#This Row],[Title]]&amp;" "&amp;Tableau1[[#This Row],[Journal]]&amp;". "&amp;Tableau1[[#This Row],[Year]]</f>
        <v>Ozen S, Ozer MA, Akdemir MO., Vitamin B12 deficiency evaluation and treatment in severe dry eye disease with neuropathic ocular pain. Graefes Arch Clin Exp Ophthalmol. 2017</v>
      </c>
    </row>
    <row r="9756" spans="1:29" ht="28.8" x14ac:dyDescent="0.3">
      <c r="A9756">
        <v>8798</v>
      </c>
      <c r="B9756" t="s">
        <v>11432</v>
      </c>
      <c r="C9756" t="s">
        <v>21616</v>
      </c>
      <c r="D9756" t="s">
        <v>31872</v>
      </c>
      <c r="E9756" t="s">
        <v>2438</v>
      </c>
      <c r="F9756" s="10"/>
      <c r="G9756">
        <v>2017</v>
      </c>
      <c r="J9756">
        <v>0.87867656325250021</v>
      </c>
      <c r="L9756" t="s">
        <v>43134</v>
      </c>
      <c r="M9756">
        <v>27836829</v>
      </c>
      <c r="Q9756" s="10"/>
      <c r="R9756" s="11">
        <f t="shared" si="304"/>
        <v>0</v>
      </c>
      <c r="U9756" s="11">
        <f t="shared" si="305"/>
        <v>0</v>
      </c>
      <c r="Y9756" s="11">
        <f>IF(SUM(Tableau1[[#This Row],[Other access]:[Sci-hub access]])&gt;=1,1,0)</f>
        <v>0</v>
      </c>
      <c r="Z9756" s="12">
        <f>IF(OR(Tableau1[[#This Row],[Access R1 + S1+ T1 ]]&gt;=1,Tableau1[[#This Row],[Access V1 +W1 + X1]]&gt;=1),1,0)</f>
        <v>0</v>
      </c>
      <c r="AB9756" s="10" t="str">
        <f>Tableau1[[#This Row],[DOI]]</f>
        <v>doi: 10.1136/bjophthalmol-2016-309653</v>
      </c>
      <c r="AC9756" s="13" t="str">
        <f>Tableau1[[#This Row],[Authors]]&amp;", "&amp;Tableau1[[#This Row],[Title]]&amp;" "&amp;Tableau1[[#This Row],[Journal]]&amp;". "&amp;Tableau1[[#This Row],[Year]]</f>
        <v>Schaub F, Enders P, Snijders K, Schrittenlocher S, Siebelmann S, Heindl LM, Bachmann BO, Cursiefen C., One-year outcome after Descemet membrane endothelial keratoplasty (DMEK) comparing sulfur hexafluoride (SF(6)) 20% versus 100% air for anterior chamber tamponade. Br J Ophthalmol. 2017</v>
      </c>
    </row>
    <row r="9757" spans="1:29" ht="28.8" x14ac:dyDescent="0.3">
      <c r="A9757">
        <v>5544</v>
      </c>
      <c r="B9757" t="s">
        <v>8588</v>
      </c>
      <c r="C9757" t="s">
        <v>18809</v>
      </c>
      <c r="D9757" t="s">
        <v>29018</v>
      </c>
      <c r="E9757" t="s">
        <v>2537</v>
      </c>
      <c r="F9757" s="10"/>
      <c r="G9757">
        <v>2017</v>
      </c>
      <c r="J9757">
        <v>0.87877307480887212</v>
      </c>
      <c r="L9757" t="s">
        <v>39931</v>
      </c>
      <c r="M9757">
        <v>28322199</v>
      </c>
      <c r="Q9757" s="10"/>
      <c r="R9757" s="11">
        <f t="shared" si="304"/>
        <v>0</v>
      </c>
      <c r="U9757" s="11">
        <f t="shared" si="305"/>
        <v>0</v>
      </c>
      <c r="Y9757" s="11">
        <f>IF(SUM(Tableau1[[#This Row],[Other access]:[Sci-hub access]])&gt;=1,1,0)</f>
        <v>0</v>
      </c>
      <c r="Z9757" s="12">
        <f>IF(OR(Tableau1[[#This Row],[Access R1 + S1+ T1 ]]&gt;=1,Tableau1[[#This Row],[Access V1 +W1 + X1]]&gt;=1),1,0)</f>
        <v>0</v>
      </c>
      <c r="AB9757" s="10" t="str">
        <f>Tableau1[[#This Row],[DOI]]</f>
        <v>doi: 10.1016/j.ajpath.2017.01.014</v>
      </c>
      <c r="AC9757" s="13" t="str">
        <f>Tableau1[[#This Row],[Authors]]&amp;", "&amp;Tableau1[[#This Row],[Title]]&amp;" "&amp;Tableau1[[#This Row],[Journal]]&amp;". "&amp;Tableau1[[#This Row],[Year]]</f>
        <v>Imai A, Toriyama Y, Iesato Y, Hirabayashi K, Sakurai T, Kamiyoshi A, Ichikawa-Shindo Y, Kawate H, Tanaka M, Liu T, Xian X, Zhai L, Dai K, Tanimura K, Liu T, Cui N, Yamauchi A, Murata T, Shindo T., Adrenomedullin Suppresses Vascular Endothelial Growth Factor-Induced Vascular Hyperpermeability and Inflammation in Retinopathy. Am J Pathol. 2017</v>
      </c>
    </row>
    <row r="9758" spans="1:29" x14ac:dyDescent="0.3">
      <c r="A9758">
        <v>2122</v>
      </c>
      <c r="B9758" t="s">
        <v>5357</v>
      </c>
      <c r="C9758" t="s">
        <v>15602</v>
      </c>
      <c r="D9758" t="s">
        <v>25779</v>
      </c>
      <c r="E9758" t="s">
        <v>2542</v>
      </c>
      <c r="F9758" s="10"/>
      <c r="G9758">
        <v>2017</v>
      </c>
      <c r="J9758">
        <v>0.87886353878272916</v>
      </c>
      <c r="L9758" t="s">
        <v>36593</v>
      </c>
      <c r="M9758">
        <v>28815346</v>
      </c>
      <c r="Q9758" s="10"/>
      <c r="R9758" s="11">
        <f t="shared" si="304"/>
        <v>0</v>
      </c>
      <c r="U9758" s="11">
        <f t="shared" si="305"/>
        <v>0</v>
      </c>
      <c r="Y9758" s="11">
        <f>IF(SUM(Tableau1[[#This Row],[Other access]:[Sci-hub access]])&gt;=1,1,0)</f>
        <v>0</v>
      </c>
      <c r="Z9758" s="12">
        <f>IF(OR(Tableau1[[#This Row],[Access R1 + S1+ T1 ]]&gt;=1,Tableau1[[#This Row],[Access V1 +W1 + X1]]&gt;=1),1,0)</f>
        <v>0</v>
      </c>
      <c r="AB9758" s="10" t="str">
        <f>Tableau1[[#This Row],[DOI]]</f>
        <v>doi: 10.1007/s10633-017-9605-y</v>
      </c>
      <c r="AC9758" s="13" t="str">
        <f>Tableau1[[#This Row],[Authors]]&amp;", "&amp;Tableau1[[#This Row],[Title]]&amp;" "&amp;Tableau1[[#This Row],[Journal]]&amp;". "&amp;Tableau1[[#This Row],[Year]]</f>
        <v>Roels D, Ueno S, Talianu CD, Draganova D, Kondo M, Leroy BP., Unilateral cancer-associated retinopathy: diagnosis, serology and treatment. Doc Ophthalmol. 2017</v>
      </c>
    </row>
    <row r="9759" spans="1:29" x14ac:dyDescent="0.3">
      <c r="A9759">
        <v>703</v>
      </c>
      <c r="B9759" t="s">
        <v>3966</v>
      </c>
      <c r="C9759" t="s">
        <v>14221</v>
      </c>
      <c r="D9759" t="s">
        <v>24386</v>
      </c>
      <c r="E9759" t="s">
        <v>2511</v>
      </c>
      <c r="F9759" s="10"/>
      <c r="G9759">
        <v>2017</v>
      </c>
      <c r="J9759">
        <v>0.87910266077414956</v>
      </c>
      <c r="L9759" t="s">
        <v>35196</v>
      </c>
      <c r="M9759">
        <v>29133656</v>
      </c>
      <c r="Q9759" s="10"/>
      <c r="R9759" s="11">
        <f t="shared" si="304"/>
        <v>0</v>
      </c>
      <c r="U9759" s="11">
        <f t="shared" si="305"/>
        <v>0</v>
      </c>
      <c r="Y9759" s="11">
        <f>IF(SUM(Tableau1[[#This Row],[Other access]:[Sci-hub access]])&gt;=1,1,0)</f>
        <v>0</v>
      </c>
      <c r="Z9759" s="12">
        <f>IF(OR(Tableau1[[#This Row],[Access R1 + S1+ T1 ]]&gt;=1,Tableau1[[#This Row],[Access V1 +W1 + X1]]&gt;=1),1,0)</f>
        <v>0</v>
      </c>
      <c r="AB9759" s="10" t="str">
        <f>Tableau1[[#This Row],[DOI]]</f>
        <v>doi: 10.4103/ijo.IJO_545_17</v>
      </c>
      <c r="AC9759" s="13" t="str">
        <f>Tableau1[[#This Row],[Authors]]&amp;", "&amp;Tableau1[[#This Row],[Title]]&amp;" "&amp;Tableau1[[#This Row],[Journal]]&amp;". "&amp;Tableau1[[#This Row],[Year]]</f>
        <v>Natarajan S, Nakhwa C, D Silva AJ., An unusual intraocular foreign body: Intravitreal cilium following scleral buckling for retinal detachment repair. Indian J Ophthalmol. 2017</v>
      </c>
    </row>
    <row r="9760" spans="1:29" x14ac:dyDescent="0.3">
      <c r="A9760">
        <v>2085</v>
      </c>
      <c r="B9760" t="s">
        <v>5324</v>
      </c>
      <c r="C9760" t="s">
        <v>15569</v>
      </c>
      <c r="D9760" t="s">
        <v>25746</v>
      </c>
      <c r="E9760" t="s">
        <v>2511</v>
      </c>
      <c r="F9760" s="10"/>
      <c r="G9760">
        <v>2017</v>
      </c>
      <c r="J9760">
        <v>0.87916517324437415</v>
      </c>
      <c r="L9760" t="s">
        <v>36556</v>
      </c>
      <c r="M9760">
        <v>28820155</v>
      </c>
      <c r="Q9760" s="10"/>
      <c r="R9760" s="11">
        <f t="shared" si="304"/>
        <v>0</v>
      </c>
      <c r="U9760" s="11">
        <f t="shared" si="305"/>
        <v>0</v>
      </c>
      <c r="Y9760" s="11">
        <f>IF(SUM(Tableau1[[#This Row],[Other access]:[Sci-hub access]])&gt;=1,1,0)</f>
        <v>0</v>
      </c>
      <c r="Z9760" s="12">
        <f>IF(OR(Tableau1[[#This Row],[Access R1 + S1+ T1 ]]&gt;=1,Tableau1[[#This Row],[Access V1 +W1 + X1]]&gt;=1),1,0)</f>
        <v>0</v>
      </c>
      <c r="AB9760" s="10" t="str">
        <f>Tableau1[[#This Row],[DOI]]</f>
        <v>doi: 10.4103/ijo.IJO_284_17</v>
      </c>
      <c r="AC9760" s="13" t="str">
        <f>Tableau1[[#This Row],[Authors]]&amp;", "&amp;Tableau1[[#This Row],[Title]]&amp;" "&amp;Tableau1[[#This Row],[Journal]]&amp;". "&amp;Tableau1[[#This Row],[Year]]</f>
        <v>Kodavoor SK, Ramamurthy D, Tiwari NN, Ramamurthy S., Double-head pterygium excision with modified vertically split-conjunctival autograft: Six-year long-term retrospective analysis. Indian J Ophthalmol. 2017</v>
      </c>
    </row>
    <row r="9761" spans="1:29" x14ac:dyDescent="0.3">
      <c r="A9761">
        <v>9103</v>
      </c>
      <c r="B9761" t="s">
        <v>1922</v>
      </c>
      <c r="C9761" t="s">
        <v>1923</v>
      </c>
      <c r="D9761" t="s">
        <v>1924</v>
      </c>
      <c r="E9761" t="s">
        <v>3174</v>
      </c>
      <c r="F9761" s="10"/>
      <c r="G9761">
        <v>2017</v>
      </c>
      <c r="J9761">
        <v>0.87916619240753591</v>
      </c>
      <c r="L9761" t="s">
        <v>43424</v>
      </c>
      <c r="M9761">
        <v>27784851</v>
      </c>
      <c r="Q9761" s="10"/>
      <c r="R9761" s="11">
        <f t="shared" si="304"/>
        <v>0</v>
      </c>
      <c r="U9761" s="11">
        <f t="shared" si="305"/>
        <v>0</v>
      </c>
      <c r="Y9761" s="11">
        <f>IF(SUM(Tableau1[[#This Row],[Other access]:[Sci-hub access]])&gt;=1,1,0)</f>
        <v>0</v>
      </c>
      <c r="Z9761" s="12">
        <f>IF(OR(Tableau1[[#This Row],[Access R1 + S1+ T1 ]]&gt;=1,Tableau1[[#This Row],[Access V1 +W1 + X1]]&gt;=1),1,0)</f>
        <v>0</v>
      </c>
      <c r="AB9761" s="10" t="str">
        <f>Tableau1[[#This Row],[DOI]]</f>
        <v>doi: 10.1507/endocrj.EJ16-0066</v>
      </c>
      <c r="AC9761" s="13" t="str">
        <f>Tableau1[[#This Row],[Authors]]&amp;", "&amp;Tableau1[[#This Row],[Title]]&amp;" "&amp;Tableau1[[#This Row],[Journal]]&amp;". "&amp;Tableau1[[#This Row],[Year]]</f>
        <v>Akehi Y, Hashimoto Y, Meren J, Tanabe M, Nomiyama T, Yanase T., Postpartum hypothalamic adrenal insufficiency with remission: A rare case. Endocr J. 2017</v>
      </c>
    </row>
    <row r="9762" spans="1:29" x14ac:dyDescent="0.3">
      <c r="A9762">
        <v>1839</v>
      </c>
      <c r="B9762" t="s">
        <v>5084</v>
      </c>
      <c r="C9762" t="s">
        <v>15330</v>
      </c>
      <c r="D9762" t="s">
        <v>25506</v>
      </c>
      <c r="E9762" t="s">
        <v>34068</v>
      </c>
      <c r="F9762" s="10"/>
      <c r="G9762">
        <v>2017</v>
      </c>
      <c r="J9762">
        <v>0.87929849377854952</v>
      </c>
      <c r="L9762" t="s">
        <v>36311</v>
      </c>
      <c r="M9762">
        <v>28861107</v>
      </c>
      <c r="Q9762" s="10"/>
      <c r="R9762" s="11">
        <f t="shared" si="304"/>
        <v>0</v>
      </c>
      <c r="U9762" s="11">
        <f t="shared" si="305"/>
        <v>0</v>
      </c>
      <c r="Y9762" s="11">
        <f>IF(SUM(Tableau1[[#This Row],[Other access]:[Sci-hub access]])&gt;=1,1,0)</f>
        <v>0</v>
      </c>
      <c r="Z9762" s="12">
        <f>IF(OR(Tableau1[[#This Row],[Access R1 + S1+ T1 ]]&gt;=1,Tableau1[[#This Row],[Access V1 +W1 + X1]]&gt;=1),1,0)</f>
        <v>0</v>
      </c>
      <c r="AB9762" s="10" t="str">
        <f>Tableau1[[#This Row],[DOI]]</f>
        <v>doi: 10.1186/s11658-017-0048-y</v>
      </c>
      <c r="AC9762" s="13" t="str">
        <f>Tableau1[[#This Row],[Authors]]&amp;", "&amp;Tableau1[[#This Row],[Title]]&amp;" "&amp;Tableau1[[#This Row],[Journal]]&amp;". "&amp;Tableau1[[#This Row],[Year]]</f>
        <v>Sivagurunathan S, Arunachalam JP, Chidambaram S., PIWI-like protein, HIWI2 is aberrantly expressed in retinoblastoma cells and affects cell-cycle potentially through OTX2. Cell Mol Biol Lett. 2017</v>
      </c>
    </row>
    <row r="9763" spans="1:29" x14ac:dyDescent="0.3">
      <c r="A9763">
        <v>5650</v>
      </c>
      <c r="B9763" t="s">
        <v>8682</v>
      </c>
      <c r="C9763" t="s">
        <v>18902</v>
      </c>
      <c r="D9763" t="s">
        <v>29112</v>
      </c>
      <c r="E9763" t="s">
        <v>2451</v>
      </c>
      <c r="F9763" s="10"/>
      <c r="G9763">
        <v>2017</v>
      </c>
      <c r="J9763">
        <v>0.87954339948300209</v>
      </c>
      <c r="L9763" t="s">
        <v>40036</v>
      </c>
      <c r="M9763">
        <v>28301490</v>
      </c>
      <c r="Q9763" s="10"/>
      <c r="R9763" s="11">
        <f t="shared" si="304"/>
        <v>0</v>
      </c>
      <c r="U9763" s="11">
        <f t="shared" si="305"/>
        <v>0</v>
      </c>
      <c r="Y9763" s="11">
        <f>IF(SUM(Tableau1[[#This Row],[Other access]:[Sci-hub access]])&gt;=1,1,0)</f>
        <v>0</v>
      </c>
      <c r="Z9763" s="12">
        <f>IF(OR(Tableau1[[#This Row],[Access R1 + S1+ T1 ]]&gt;=1,Tableau1[[#This Row],[Access V1 +W1 + X1]]&gt;=1),1,0)</f>
        <v>0</v>
      </c>
      <c r="AB9763" s="10" t="str">
        <f>Tableau1[[#This Row],[DOI]]</f>
        <v>doi: 10.1371/journal.pone.0172556</v>
      </c>
      <c r="AC9763" s="13" t="str">
        <f>Tableau1[[#This Row],[Authors]]&amp;", "&amp;Tableau1[[#This Row],[Title]]&amp;" "&amp;Tableau1[[#This Row],[Journal]]&amp;". "&amp;Tableau1[[#This Row],[Year]]</f>
        <v>Amoozgar B, Wei X, Hui Lee J, Bloomer M, Zhao Z, Coh P, He F, Luan L, Xie C, Han Y., A novel flexible microfluidic meshwork to reduce fibrosis in glaucoma surgery. PLoS One. 2017</v>
      </c>
    </row>
    <row r="9764" spans="1:29" x14ac:dyDescent="0.3">
      <c r="A9764">
        <v>6583</v>
      </c>
      <c r="B9764" t="s">
        <v>9498</v>
      </c>
      <c r="C9764" t="s">
        <v>19176</v>
      </c>
      <c r="D9764" t="s">
        <v>29930</v>
      </c>
      <c r="E9764" t="s">
        <v>2599</v>
      </c>
      <c r="F9764" s="10"/>
      <c r="G9764">
        <v>2017</v>
      </c>
      <c r="J9764">
        <v>0.87960038877560631</v>
      </c>
      <c r="L9764" t="s">
        <v>40948</v>
      </c>
      <c r="M9764">
        <v>28192843</v>
      </c>
      <c r="Q9764" s="10"/>
      <c r="R9764" s="11">
        <f t="shared" si="304"/>
        <v>0</v>
      </c>
      <c r="U9764" s="11">
        <f t="shared" si="305"/>
        <v>0</v>
      </c>
      <c r="Y9764" s="11">
        <f>IF(SUM(Tableau1[[#This Row],[Other access]:[Sci-hub access]])&gt;=1,1,0)</f>
        <v>0</v>
      </c>
      <c r="Z9764" s="12">
        <f>IF(OR(Tableau1[[#This Row],[Access R1 + S1+ T1 ]]&gt;=1,Tableau1[[#This Row],[Access V1 +W1 + X1]]&gt;=1),1,0)</f>
        <v>0</v>
      </c>
      <c r="AB9764" s="10" t="str">
        <f>Tableau1[[#This Row],[DOI]]</f>
        <v>doi: 10.1055/s-0042-123025</v>
      </c>
      <c r="AC9764" s="13" t="str">
        <f>Tableau1[[#This Row],[Authors]]&amp;", "&amp;Tableau1[[#This Row],[Title]]&amp;" "&amp;Tableau1[[#This Row],[Journal]]&amp;". "&amp;Tableau1[[#This Row],[Year]]</f>
        <v>Gerding H., Results of a Meta-Analysis on Intravitreal anti-VEGF Treatment of Macular Oedema Secondary to Branch Retinal Vein Occlusion (BRVO). Klin Monbl Augenheilkd. 2017</v>
      </c>
    </row>
    <row r="9765" spans="1:29" x14ac:dyDescent="0.3">
      <c r="A9765">
        <v>7549</v>
      </c>
      <c r="B9765" t="s">
        <v>1369</v>
      </c>
      <c r="C9765" t="s">
        <v>1370</v>
      </c>
      <c r="D9765" t="s">
        <v>1371</v>
      </c>
      <c r="E9765" t="s">
        <v>2560</v>
      </c>
      <c r="F9765" s="10"/>
      <c r="G9765">
        <v>2017</v>
      </c>
      <c r="J9765">
        <v>0.87981450970640473</v>
      </c>
      <c r="L9765" t="s">
        <v>41904</v>
      </c>
      <c r="M9765">
        <v>28081465</v>
      </c>
      <c r="Q9765" s="10"/>
      <c r="R9765" s="11">
        <f t="shared" si="304"/>
        <v>0</v>
      </c>
      <c r="U9765" s="11">
        <f t="shared" si="305"/>
        <v>0</v>
      </c>
      <c r="Y9765" s="11">
        <f>IF(SUM(Tableau1[[#This Row],[Other access]:[Sci-hub access]])&gt;=1,1,0)</f>
        <v>0</v>
      </c>
      <c r="Z9765" s="12">
        <f>IF(OR(Tableau1[[#This Row],[Access R1 + S1+ T1 ]]&gt;=1,Tableau1[[#This Row],[Access V1 +W1 + X1]]&gt;=1),1,0)</f>
        <v>0</v>
      </c>
      <c r="AB9765" s="10" t="str">
        <f>Tableau1[[#This Row],[DOI]]</f>
        <v>doi: 10.1016/j.biopha.2016.12.040</v>
      </c>
      <c r="AC9765" s="13" t="str">
        <f>Tableau1[[#This Row],[Authors]]&amp;", "&amp;Tableau1[[#This Row],[Title]]&amp;" "&amp;Tableau1[[#This Row],[Journal]]&amp;". "&amp;Tableau1[[#This Row],[Year]]</f>
        <v>Wang Y, Wang J, Wei LJ, Zhu DM, Zhang JS., Biological function and mechanism of lncRNA-MEG3 in Tenon's capsule fibroblasts proliferation: By MEG3-Nrf2 protein interaction. Biomed Pharmacother. 2017</v>
      </c>
    </row>
    <row r="9766" spans="1:29" x14ac:dyDescent="0.3">
      <c r="A9766">
        <v>7314</v>
      </c>
      <c r="B9766" t="s">
        <v>10132</v>
      </c>
      <c r="C9766" t="s">
        <v>20334</v>
      </c>
      <c r="D9766" t="s">
        <v>30566</v>
      </c>
      <c r="E9766" t="s">
        <v>34031</v>
      </c>
      <c r="F9766" s="10"/>
      <c r="G9766">
        <v>2017</v>
      </c>
      <c r="J9766">
        <v>0.87984337060757267</v>
      </c>
      <c r="L9766" t="s">
        <v>41670</v>
      </c>
      <c r="M9766">
        <v>28106491</v>
      </c>
      <c r="Q9766" s="10"/>
      <c r="R9766" s="11">
        <f t="shared" si="304"/>
        <v>0</v>
      </c>
      <c r="U9766" s="11">
        <f t="shared" si="305"/>
        <v>0</v>
      </c>
      <c r="Y9766" s="11">
        <f>IF(SUM(Tableau1[[#This Row],[Other access]:[Sci-hub access]])&gt;=1,1,0)</f>
        <v>0</v>
      </c>
      <c r="Z9766" s="12">
        <f>IF(OR(Tableau1[[#This Row],[Access R1 + S1+ T1 ]]&gt;=1,Tableau1[[#This Row],[Access V1 +W1 + X1]]&gt;=1),1,0)</f>
        <v>0</v>
      </c>
      <c r="AB9766" s="10" t="str">
        <f>Tableau1[[#This Row],[DOI]]</f>
        <v>doi: 10.1089/jop.2016.0163</v>
      </c>
      <c r="AC9766" s="13" t="str">
        <f>Tableau1[[#This Row],[Authors]]&amp;", "&amp;Tableau1[[#This Row],[Title]]&amp;" "&amp;Tableau1[[#This Row],[Journal]]&amp;". "&amp;Tableau1[[#This Row],[Year]]</f>
        <v>Bao X, Hou M, Qin Y, Luo F, Shang F, Wu M., Effect of an MG132-Sustained Drug Delivery Capsular Ring on the Inhibition of Posterior Capsule Opacification in a Rabbit Model. J Ocul Pharmacol Ther. 2017</v>
      </c>
    </row>
    <row r="9767" spans="1:29" x14ac:dyDescent="0.3">
      <c r="A9767">
        <v>4392</v>
      </c>
      <c r="B9767" t="s">
        <v>7520</v>
      </c>
      <c r="C9767" t="s">
        <v>17756</v>
      </c>
      <c r="D9767" t="s">
        <v>27949</v>
      </c>
      <c r="E9767" t="s">
        <v>2451</v>
      </c>
      <c r="F9767" s="10"/>
      <c r="G9767">
        <v>2017</v>
      </c>
      <c r="J9767">
        <v>0.87995389359453313</v>
      </c>
      <c r="L9767" t="s">
        <v>38815</v>
      </c>
      <c r="M9767">
        <v>28448622</v>
      </c>
      <c r="Q9767" s="10"/>
      <c r="R9767" s="11">
        <f t="shared" si="304"/>
        <v>0</v>
      </c>
      <c r="U9767" s="11">
        <f t="shared" si="305"/>
        <v>0</v>
      </c>
      <c r="Y9767" s="11">
        <f>IF(SUM(Tableau1[[#This Row],[Other access]:[Sci-hub access]])&gt;=1,1,0)</f>
        <v>0</v>
      </c>
      <c r="Z9767" s="12">
        <f>IF(OR(Tableau1[[#This Row],[Access R1 + S1+ T1 ]]&gt;=1,Tableau1[[#This Row],[Access V1 +W1 + X1]]&gt;=1),1,0)</f>
        <v>0</v>
      </c>
      <c r="AB9767" s="10" t="str">
        <f>Tableau1[[#This Row],[DOI]]</f>
        <v>doi: 10.1371/journal.pone.0176386</v>
      </c>
      <c r="AC9767" s="13" t="str">
        <f>Tableau1[[#This Row],[Authors]]&amp;", "&amp;Tableau1[[#This Row],[Title]]&amp;" "&amp;Tableau1[[#This Row],[Journal]]&amp;". "&amp;Tableau1[[#This Row],[Year]]</f>
        <v>García-Antón MT, Salazar JJ, de Hoz R, Rojas B, Ramírez AI, Triviño A, Aroca-Aguilar JD, García-Feijoo J, Escribano J, Ramírez JM., Goniodysgenesis variability and activity of CYP1B1 genotypes in primary congenital glaucoma. PLoS One. 2017</v>
      </c>
    </row>
    <row r="9768" spans="1:29" x14ac:dyDescent="0.3">
      <c r="A9768">
        <v>1671</v>
      </c>
      <c r="B9768" t="s">
        <v>4923</v>
      </c>
      <c r="C9768" t="s">
        <v>15172</v>
      </c>
      <c r="D9768" t="s">
        <v>25344</v>
      </c>
      <c r="E9768" t="s">
        <v>2438</v>
      </c>
      <c r="F9768" s="10"/>
      <c r="G9768">
        <v>2018</v>
      </c>
      <c r="J9768">
        <v>0.87997700528915579</v>
      </c>
      <c r="L9768" t="s">
        <v>36150</v>
      </c>
      <c r="M9768">
        <v>28903964</v>
      </c>
      <c r="Q9768" s="10"/>
      <c r="R9768" s="11">
        <f t="shared" si="304"/>
        <v>0</v>
      </c>
      <c r="U9768" s="11">
        <f t="shared" si="305"/>
        <v>0</v>
      </c>
      <c r="Y9768" s="11">
        <f>IF(SUM(Tableau1[[#This Row],[Other access]:[Sci-hub access]])&gt;=1,1,0)</f>
        <v>0</v>
      </c>
      <c r="Z9768" s="12">
        <f>IF(OR(Tableau1[[#This Row],[Access R1 + S1+ T1 ]]&gt;=1,Tableau1[[#This Row],[Access V1 +W1 + X1]]&gt;=1),1,0)</f>
        <v>0</v>
      </c>
      <c r="AB9768" s="10" t="str">
        <f>Tableau1[[#This Row],[DOI]]</f>
        <v>doi: 10.1136/bjophthalmol-2017-310604</v>
      </c>
      <c r="AC9768" s="13" t="str">
        <f>Tableau1[[#This Row],[Authors]]&amp;", "&amp;Tableau1[[#This Row],[Title]]&amp;" "&amp;Tableau1[[#This Row],[Journal]]&amp;". "&amp;Tableau1[[#This Row],[Year]]</f>
        <v>Agarwal S, Iyer G, Srinivasan B, Agarwal M, Panchalam Sampath Kumar S, Therese LK., Clinical profile of pythium keratitis: perioperative measures to reduce risk of recurrence. Br J Ophthalmol. 2018</v>
      </c>
    </row>
    <row r="9769" spans="1:29" ht="28.8" x14ac:dyDescent="0.3">
      <c r="A9769">
        <v>1402</v>
      </c>
      <c r="B9769" t="s">
        <v>4661</v>
      </c>
      <c r="C9769" t="s">
        <v>14912</v>
      </c>
      <c r="D9769" t="s">
        <v>25082</v>
      </c>
      <c r="E9769" t="s">
        <v>34044</v>
      </c>
      <c r="F9769" s="10"/>
      <c r="G9769">
        <v>2018</v>
      </c>
      <c r="J9769">
        <v>0.88013667060109868</v>
      </c>
      <c r="L9769" t="s">
        <v>35883</v>
      </c>
      <c r="M9769">
        <v>28954302</v>
      </c>
      <c r="Q9769" s="10"/>
      <c r="R9769" s="11">
        <f t="shared" si="304"/>
        <v>0</v>
      </c>
      <c r="U9769" s="11">
        <f t="shared" si="305"/>
        <v>0</v>
      </c>
      <c r="Y9769" s="11">
        <f>IF(SUM(Tableau1[[#This Row],[Other access]:[Sci-hub access]])&gt;=1,1,0)</f>
        <v>0</v>
      </c>
      <c r="Z9769" s="12">
        <f>IF(OR(Tableau1[[#This Row],[Access R1 + S1+ T1 ]]&gt;=1,Tableau1[[#This Row],[Access V1 +W1 + X1]]&gt;=1),1,0)</f>
        <v>0</v>
      </c>
      <c r="AB9769" s="10" t="str">
        <f>Tableau1[[#This Row],[DOI]]</f>
        <v>doi: 10.1093/jnci/djx165</v>
      </c>
      <c r="AC9769" s="13" t="str">
        <f>Tableau1[[#This Row],[Authors]]&amp;", "&amp;Tableau1[[#This Row],[Title]]&amp;" "&amp;Tableau1[[#This Row],[Journal]]&amp;". "&amp;Tableau1[[#This Row],[Year]]</f>
        <v>Fidler MM, Reulen RC, Winter DL, Allodji RS, Bagnasco F, Bárdi E, Bautz A, Bright CJ, Byrne J, Feijen EAM, Garwicz S, Grabow D, Gudmundsdottir T, Guha J, Haddy N, Jankovic M, Kaatsch P, Kaiser M, Kuonen R, Linge H, Maule M, Merletti F, et al., Risk of Subsequent Bone Cancers Among 69 460 Five-Year Survivors of Childhood and Adolescent Cancer in Europe. J Natl Cancer Inst. 2018</v>
      </c>
    </row>
    <row r="9770" spans="1:29" x14ac:dyDescent="0.3">
      <c r="A9770">
        <v>3893</v>
      </c>
      <c r="B9770" t="s">
        <v>7052</v>
      </c>
      <c r="C9770" t="s">
        <v>15446</v>
      </c>
      <c r="D9770" t="s">
        <v>27477</v>
      </c>
      <c r="E9770" t="s">
        <v>2446</v>
      </c>
      <c r="F9770" s="10"/>
      <c r="G9770">
        <v>2017</v>
      </c>
      <c r="J9770">
        <v>0.88014881072192463</v>
      </c>
      <c r="L9770" t="s">
        <v>38335</v>
      </c>
      <c r="M9770">
        <v>28510771</v>
      </c>
      <c r="Q9770" s="10"/>
      <c r="R9770" s="11">
        <f t="shared" si="304"/>
        <v>0</v>
      </c>
      <c r="U9770" s="11">
        <f t="shared" si="305"/>
        <v>0</v>
      </c>
      <c r="Y9770" s="11">
        <f>IF(SUM(Tableau1[[#This Row],[Other access]:[Sci-hub access]])&gt;=1,1,0)</f>
        <v>0</v>
      </c>
      <c r="Z9770" s="12">
        <f>IF(OR(Tableau1[[#This Row],[Access R1 + S1+ T1 ]]&gt;=1,Tableau1[[#This Row],[Access V1 +W1 + X1]]&gt;=1),1,0)</f>
        <v>0</v>
      </c>
      <c r="AB9770" s="10" t="str">
        <f>Tableau1[[#This Row],[DOI]]</f>
        <v>doi: 10.3928/01913913-20170329-01</v>
      </c>
      <c r="AC9770" s="13" t="str">
        <f>Tableau1[[#This Row],[Authors]]&amp;", "&amp;Tableau1[[#This Row],[Title]]&amp;" "&amp;Tableau1[[#This Row],[Journal]]&amp;". "&amp;Tableau1[[#This Row],[Year]]</f>
        <v>Kara C, Petriçli İS., Inability of Open-Field Autorefraction to Eliminate Accommodation in Preschoolers. J Pediatr Ophthalmol Strabismus. 2017</v>
      </c>
    </row>
    <row r="9771" spans="1:29" x14ac:dyDescent="0.3">
      <c r="A9771">
        <v>1950</v>
      </c>
      <c r="B9771" t="s">
        <v>60</v>
      </c>
      <c r="C9771" t="s">
        <v>61</v>
      </c>
      <c r="D9771" t="s">
        <v>62</v>
      </c>
      <c r="E9771" t="s">
        <v>2807</v>
      </c>
      <c r="F9771" s="10"/>
      <c r="G9771">
        <v>2017</v>
      </c>
      <c r="J9771">
        <v>0.88057331214439472</v>
      </c>
      <c r="L9771" t="s">
        <v>36421</v>
      </c>
      <c r="M9771">
        <v>28841620</v>
      </c>
      <c r="Q9771" s="10"/>
      <c r="R9771" s="11">
        <f t="shared" si="304"/>
        <v>0</v>
      </c>
      <c r="U9771" s="11">
        <f t="shared" si="305"/>
        <v>0</v>
      </c>
      <c r="Y9771" s="11">
        <f>IF(SUM(Tableau1[[#This Row],[Other access]:[Sci-hub access]])&gt;=1,1,0)</f>
        <v>0</v>
      </c>
      <c r="Z9771" s="12">
        <f>IF(OR(Tableau1[[#This Row],[Access R1 + S1+ T1 ]]&gt;=1,Tableau1[[#This Row],[Access V1 +W1 + X1]]&gt;=1),1,0)</f>
        <v>0</v>
      </c>
      <c r="AB9771" s="10" t="str">
        <f>Tableau1[[#This Row],[DOI]]</f>
        <v>doi: 10.1097/PRS.0000000000003602</v>
      </c>
      <c r="AC9771" s="13" t="str">
        <f>Tableau1[[#This Row],[Authors]]&amp;", "&amp;Tableau1[[#This Row],[Title]]&amp;" "&amp;Tableau1[[#This Row],[Journal]]&amp;". "&amp;Tableau1[[#This Row],[Year]]</f>
        <v>Ruane EJ, Garland CB, Camison L, Fenton RA, Nischal KK, Pollack IF, Tamber MS, Grunwaldt LJ, Losee JE, Goldstein JA., A Treatment Algorithm for Patients Presenting with Sagittal Craniosynostosis after the Age of 1 Year. Plast Reconstr Surg. 2017</v>
      </c>
    </row>
    <row r="9772" spans="1:29" ht="28.8" x14ac:dyDescent="0.3">
      <c r="A9772">
        <v>6897</v>
      </c>
      <c r="B9772" t="s">
        <v>9769</v>
      </c>
      <c r="C9772" t="s">
        <v>19972</v>
      </c>
      <c r="D9772" t="s">
        <v>30203</v>
      </c>
      <c r="E9772" t="s">
        <v>3094</v>
      </c>
      <c r="F9772" s="10"/>
      <c r="G9772">
        <v>2017</v>
      </c>
      <c r="J9772">
        <v>0.88069903904285707</v>
      </c>
      <c r="L9772" t="s">
        <v>41256</v>
      </c>
      <c r="M9772">
        <v>28150443</v>
      </c>
      <c r="Q9772" s="10"/>
      <c r="R9772" s="11">
        <f t="shared" si="304"/>
        <v>0</v>
      </c>
      <c r="U9772" s="11">
        <f t="shared" si="305"/>
        <v>0</v>
      </c>
      <c r="Y9772" s="11">
        <f>IF(SUM(Tableau1[[#This Row],[Other access]:[Sci-hub access]])&gt;=1,1,0)</f>
        <v>0</v>
      </c>
      <c r="Z9772" s="12">
        <f>IF(OR(Tableau1[[#This Row],[Access R1 + S1+ T1 ]]&gt;=1,Tableau1[[#This Row],[Access V1 +W1 + X1]]&gt;=1),1,0)</f>
        <v>0</v>
      </c>
      <c r="AB9772" s="10" t="str">
        <f>Tableau1[[#This Row],[DOI]]</f>
        <v>doi: 10.1002/mds.26921</v>
      </c>
      <c r="AC9772" s="13" t="str">
        <f>Tableau1[[#This Row],[Authors]]&amp;", "&amp;Tableau1[[#This Row],[Title]]&amp;" "&amp;Tableau1[[#This Row],[Journal]]&amp;". "&amp;Tableau1[[#This Row],[Year]]</f>
        <v>Möller L, Kassubek J, Südmeyer M, Hilker R, Hattingen E, Egger K, Amtage F, Pinkhardt EH, Respondek G, Stamelou M, Möller F, Schnitzler A, Oertel WH, Knake S, Huppertz HJ, Höglinger GU., Manual MRI morphometry in Parkinsonian syndromes. Mov Disord. 2017</v>
      </c>
    </row>
    <row r="9773" spans="1:29" x14ac:dyDescent="0.3">
      <c r="A9773">
        <v>717</v>
      </c>
      <c r="B9773" t="s">
        <v>3980</v>
      </c>
      <c r="C9773" t="s">
        <v>14235</v>
      </c>
      <c r="D9773" t="s">
        <v>24400</v>
      </c>
      <c r="E9773" t="s">
        <v>2511</v>
      </c>
      <c r="F9773" s="10"/>
      <c r="G9773">
        <v>2017</v>
      </c>
      <c r="J9773">
        <v>0.88071472421884411</v>
      </c>
      <c r="L9773" t="s">
        <v>35210</v>
      </c>
      <c r="M9773">
        <v>29133642</v>
      </c>
      <c r="Q9773" s="10"/>
      <c r="R9773" s="11">
        <f t="shared" si="304"/>
        <v>0</v>
      </c>
      <c r="U9773" s="11">
        <f t="shared" si="305"/>
        <v>0</v>
      </c>
      <c r="Y9773" s="11">
        <f>IF(SUM(Tableau1[[#This Row],[Other access]:[Sci-hub access]])&gt;=1,1,0)</f>
        <v>0</v>
      </c>
      <c r="Z9773" s="12">
        <f>IF(OR(Tableau1[[#This Row],[Access R1 + S1+ T1 ]]&gt;=1,Tableau1[[#This Row],[Access V1 +W1 + X1]]&gt;=1),1,0)</f>
        <v>0</v>
      </c>
      <c r="AB9773" s="10" t="str">
        <f>Tableau1[[#This Row],[DOI]]</f>
        <v>doi: 10.4103/ijo.IJO_380_17</v>
      </c>
      <c r="AC9773" s="13" t="str">
        <f>Tableau1[[#This Row],[Authors]]&amp;", "&amp;Tableau1[[#This Row],[Title]]&amp;" "&amp;Tableau1[[#This Row],[Journal]]&amp;". "&amp;Tableau1[[#This Row],[Year]]</f>
        <v>Mishra A, Devi S, Saxena R, Gupta N, Kabra M, Chowdhury MR., Frequency of primary mutations of Leber's hereditary optic neuropathy patients in North Indian population. Indian J Ophthalmol. 2017</v>
      </c>
    </row>
    <row r="9774" spans="1:29" x14ac:dyDescent="0.3">
      <c r="A9774">
        <v>7890</v>
      </c>
      <c r="B9774" t="s">
        <v>10635</v>
      </c>
      <c r="C9774" t="s">
        <v>20832</v>
      </c>
      <c r="D9774" t="s">
        <v>31073</v>
      </c>
      <c r="E9774" t="s">
        <v>2445</v>
      </c>
      <c r="F9774" s="10"/>
      <c r="G9774">
        <v>2017</v>
      </c>
      <c r="J9774">
        <v>0.88083139766827612</v>
      </c>
      <c r="L9774" t="s">
        <v>42238</v>
      </c>
      <c r="M9774">
        <v>28033236</v>
      </c>
      <c r="Q9774" s="10"/>
      <c r="R9774" s="11">
        <f t="shared" si="304"/>
        <v>0</v>
      </c>
      <c r="U9774" s="11">
        <f t="shared" si="305"/>
        <v>0</v>
      </c>
      <c r="Y9774" s="11">
        <f>IF(SUM(Tableau1[[#This Row],[Other access]:[Sci-hub access]])&gt;=1,1,0)</f>
        <v>0</v>
      </c>
      <c r="Z9774" s="12">
        <f>IF(OR(Tableau1[[#This Row],[Access R1 + S1+ T1 ]]&gt;=1,Tableau1[[#This Row],[Access V1 +W1 + X1]]&gt;=1),1,0)</f>
        <v>0</v>
      </c>
      <c r="AB9774" s="10" t="str">
        <f>Tableau1[[#This Row],[DOI]]</f>
        <v>doi: 10.1097/IAE.0000000000001432</v>
      </c>
      <c r="AC9774" s="13" t="str">
        <f>Tableau1[[#This Row],[Authors]]&amp;", "&amp;Tableau1[[#This Row],[Title]]&amp;" "&amp;Tableau1[[#This Row],[Journal]]&amp;". "&amp;Tableau1[[#This Row],[Year]]</f>
        <v>Cacciamani A, Gelso A, Simonett JM, Ripandelli G, Pileri M, Stirpe M, Scarinci F., LONGITUDINAL MICROPERIMETRY EVALUATION AFTER INTRAVITREAL OCRIPLASMIN INJECTION FOR VITREOMACULAR TRACTION. Retina. 2017</v>
      </c>
    </row>
    <row r="9775" spans="1:29" x14ac:dyDescent="0.3">
      <c r="A9775">
        <v>5928</v>
      </c>
      <c r="B9775" t="s">
        <v>8930</v>
      </c>
      <c r="C9775" t="s">
        <v>19144</v>
      </c>
      <c r="D9775" t="s">
        <v>29360</v>
      </c>
      <c r="E9775" t="s">
        <v>2438</v>
      </c>
      <c r="F9775" s="10"/>
      <c r="G9775">
        <v>2017</v>
      </c>
      <c r="J9775">
        <v>0.88092141921352096</v>
      </c>
      <c r="L9775" t="s">
        <v>40308</v>
      </c>
      <c r="M9775">
        <v>28270492</v>
      </c>
      <c r="Q9775" s="10"/>
      <c r="R9775" s="11">
        <f t="shared" si="304"/>
        <v>0</v>
      </c>
      <c r="U9775" s="11">
        <f t="shared" si="305"/>
        <v>0</v>
      </c>
      <c r="Y9775" s="11">
        <f>IF(SUM(Tableau1[[#This Row],[Other access]:[Sci-hub access]])&gt;=1,1,0)</f>
        <v>0</v>
      </c>
      <c r="Z9775" s="12">
        <f>IF(OR(Tableau1[[#This Row],[Access R1 + S1+ T1 ]]&gt;=1,Tableau1[[#This Row],[Access V1 +W1 + X1]]&gt;=1),1,0)</f>
        <v>0</v>
      </c>
      <c r="AB9775" s="10" t="str">
        <f>Tableau1[[#This Row],[DOI]]</f>
        <v>doi: 10.1136/bjophthalmol-2016-310004</v>
      </c>
      <c r="AC9775" s="13" t="str">
        <f>Tableau1[[#This Row],[Authors]]&amp;", "&amp;Tableau1[[#This Row],[Title]]&amp;" "&amp;Tableau1[[#This Row],[Journal]]&amp;". "&amp;Tableau1[[#This Row],[Year]]</f>
        <v>Roberts PK, Baumann B, Schlanitz FG, Sacu S, Bolz M, Pircher M, Hagmann M, Hitzenberger CK, Schmidt-Erfurth U., Retinal pigment epithelial features indicative of neovascular progression in age-related macular degeneration. Br J Ophthalmol. 2017</v>
      </c>
    </row>
    <row r="9776" spans="1:29" x14ac:dyDescent="0.3">
      <c r="A9776">
        <v>5306</v>
      </c>
      <c r="B9776" t="s">
        <v>8365</v>
      </c>
      <c r="C9776" t="s">
        <v>18588</v>
      </c>
      <c r="D9776" t="s">
        <v>28795</v>
      </c>
      <c r="E9776" t="s">
        <v>2488</v>
      </c>
      <c r="F9776" s="10"/>
      <c r="G9776">
        <v>2017</v>
      </c>
      <c r="J9776">
        <v>0.88108310305513693</v>
      </c>
      <c r="L9776" t="s">
        <v>39701</v>
      </c>
      <c r="M9776">
        <v>28351042</v>
      </c>
      <c r="Q9776" s="10"/>
      <c r="R9776" s="11">
        <f t="shared" si="304"/>
        <v>0</v>
      </c>
      <c r="U9776" s="11">
        <f t="shared" si="305"/>
        <v>0</v>
      </c>
      <c r="Y9776" s="11">
        <f>IF(SUM(Tableau1[[#This Row],[Other access]:[Sci-hub access]])&gt;=1,1,0)</f>
        <v>0</v>
      </c>
      <c r="Z9776" s="12">
        <f>IF(OR(Tableau1[[#This Row],[Access R1 + S1+ T1 ]]&gt;=1,Tableau1[[#This Row],[Access V1 +W1 + X1]]&gt;=1),1,0)</f>
        <v>0</v>
      </c>
      <c r="AB9776" s="10" t="str">
        <f>Tableau1[[#This Row],[DOI]]</f>
        <v>doi: 10.1159/000455266</v>
      </c>
      <c r="AC9776" s="13" t="str">
        <f>Tableau1[[#This Row],[Authors]]&amp;", "&amp;Tableau1[[#This Row],[Title]]&amp;" "&amp;Tableau1[[#This Row],[Journal]]&amp;". "&amp;Tableau1[[#This Row],[Year]]</f>
        <v>Narayanan R, Kuppermann BD., Intracellular Edema. Dev Ophthalmol. 2017</v>
      </c>
    </row>
    <row r="9777" spans="1:29" x14ac:dyDescent="0.3">
      <c r="A9777">
        <v>8632</v>
      </c>
      <c r="B9777" t="s">
        <v>11293</v>
      </c>
      <c r="C9777" t="s">
        <v>21477</v>
      </c>
      <c r="D9777" t="s">
        <v>31732</v>
      </c>
      <c r="E9777" t="s">
        <v>2468</v>
      </c>
      <c r="F9777" s="10"/>
      <c r="G9777">
        <v>2017</v>
      </c>
      <c r="J9777">
        <v>0.88134328136590112</v>
      </c>
      <c r="L9777" t="s">
        <v>42968</v>
      </c>
      <c r="M9777">
        <v>27875485</v>
      </c>
      <c r="Q9777" s="10"/>
      <c r="R9777" s="11">
        <f t="shared" si="304"/>
        <v>0</v>
      </c>
      <c r="U9777" s="11">
        <f t="shared" si="305"/>
        <v>0</v>
      </c>
      <c r="Y9777" s="11">
        <f>IF(SUM(Tableau1[[#This Row],[Other access]:[Sci-hub access]])&gt;=1,1,0)</f>
        <v>0</v>
      </c>
      <c r="Z9777" s="12">
        <f>IF(OR(Tableau1[[#This Row],[Access R1 + S1+ T1 ]]&gt;=1,Tableau1[[#This Row],[Access V1 +W1 + X1]]&gt;=1),1,0)</f>
        <v>0</v>
      </c>
      <c r="AB9777" s="10" t="str">
        <f>Tableau1[[#This Row],[DOI]]</f>
        <v>doi: 10.1097/IJG.0000000000000589</v>
      </c>
      <c r="AC9777" s="13" t="str">
        <f>Tableau1[[#This Row],[Authors]]&amp;", "&amp;Tableau1[[#This Row],[Title]]&amp;" "&amp;Tableau1[[#This Row],[Journal]]&amp;". "&amp;Tableau1[[#This Row],[Year]]</f>
        <v>Martinez P, Trubnik V, Leiby BE, Hegarty SE, Razeghinejad R, Savant S, Myers JS., A Comparative Study of the Water Drinking Test in Eyes With Open-Angle Glaucoma and Prior Trabeculectomy or Tube Shunt. J Glaucoma. 2017</v>
      </c>
    </row>
    <row r="9778" spans="1:29" x14ac:dyDescent="0.3">
      <c r="A9778">
        <v>5847</v>
      </c>
      <c r="B9778" t="s">
        <v>8864</v>
      </c>
      <c r="C9778" t="s">
        <v>19080</v>
      </c>
      <c r="D9778" t="s">
        <v>29294</v>
      </c>
      <c r="E9778" t="s">
        <v>2494</v>
      </c>
      <c r="F9778" s="10"/>
      <c r="G9778">
        <v>2017</v>
      </c>
      <c r="J9778">
        <v>0.88144189079572066</v>
      </c>
      <c r="L9778" t="s">
        <v>40229</v>
      </c>
      <c r="M9778">
        <v>28281282</v>
      </c>
      <c r="Q9778" s="10"/>
      <c r="R9778" s="11">
        <f t="shared" si="304"/>
        <v>0</v>
      </c>
      <c r="U9778" s="11">
        <f t="shared" si="305"/>
        <v>0</v>
      </c>
      <c r="Y9778" s="11">
        <f>IF(SUM(Tableau1[[#This Row],[Other access]:[Sci-hub access]])&gt;=1,1,0)</f>
        <v>0</v>
      </c>
      <c r="Z9778" s="12">
        <f>IF(OR(Tableau1[[#This Row],[Access R1 + S1+ T1 ]]&gt;=1,Tableau1[[#This Row],[Access V1 +W1 + X1]]&gt;=1),1,0)</f>
        <v>0</v>
      </c>
      <c r="AB9778" s="10" t="str">
        <f>Tableau1[[#This Row],[DOI]]</f>
        <v>doi: 10.1111/opo.12362</v>
      </c>
      <c r="AC9778" s="13" t="str">
        <f>Tableau1[[#This Row],[Authors]]&amp;", "&amp;Tableau1[[#This Row],[Title]]&amp;" "&amp;Tableau1[[#This Row],[Journal]]&amp;". "&amp;Tableau1[[#This Row],[Year]]</f>
        <v>Subhi H, Latham K, Myint J, Crossland MD., Functional visual fields: relationship of visual field areas to self-reported function. Ophthalmic Physiol Opt. 2017</v>
      </c>
    </row>
    <row r="9779" spans="1:29" x14ac:dyDescent="0.3">
      <c r="A9779">
        <v>4770</v>
      </c>
      <c r="B9779" t="s">
        <v>7876</v>
      </c>
      <c r="C9779" t="s">
        <v>18106</v>
      </c>
      <c r="D9779" t="s">
        <v>28306</v>
      </c>
      <c r="E9779" t="s">
        <v>2441</v>
      </c>
      <c r="F9779" s="10"/>
      <c r="G9779">
        <v>2017</v>
      </c>
      <c r="J9779">
        <v>0.88149207563446319</v>
      </c>
      <c r="L9779" t="s">
        <v>39185</v>
      </c>
      <c r="M9779">
        <v>28408038</v>
      </c>
      <c r="Q9779" s="10"/>
      <c r="R9779" s="11">
        <f t="shared" si="304"/>
        <v>0</v>
      </c>
      <c r="U9779" s="11">
        <f t="shared" si="305"/>
        <v>0</v>
      </c>
      <c r="Y9779" s="11">
        <f>IF(SUM(Tableau1[[#This Row],[Other access]:[Sci-hub access]])&gt;=1,1,0)</f>
        <v>0</v>
      </c>
      <c r="Z9779" s="12">
        <f>IF(OR(Tableau1[[#This Row],[Access R1 + S1+ T1 ]]&gt;=1,Tableau1[[#This Row],[Access V1 +W1 + X1]]&gt;=1),1,0)</f>
        <v>0</v>
      </c>
      <c r="AB9779" s="10" t="str">
        <f>Tableau1[[#This Row],[DOI]]</f>
        <v>doi: 10.1016/j.ophtha.2017.03.014</v>
      </c>
      <c r="AC9779" s="13" t="str">
        <f>Tableau1[[#This Row],[Authors]]&amp;", "&amp;Tableau1[[#This Row],[Title]]&amp;" "&amp;Tableau1[[#This Row],[Journal]]&amp;". "&amp;Tableau1[[#This Row],[Year]]</f>
        <v>Kim YK, Ha A, Na KI, Kim HJ, Jeoung JW, Park KH., Temporal Relation between Macular Ganglion Cell-Inner Plexiform Layer Loss and Peripapillary Retinal Nerve Fiber Layer Loss in Glaucoma. Ophthalmology. 2017</v>
      </c>
    </row>
    <row r="9780" spans="1:29" x14ac:dyDescent="0.3">
      <c r="A9780">
        <v>10705</v>
      </c>
      <c r="B9780" t="s">
        <v>13169</v>
      </c>
      <c r="C9780" t="s">
        <v>23332</v>
      </c>
      <c r="D9780" t="s">
        <v>33622</v>
      </c>
      <c r="E9780" t="s">
        <v>34015</v>
      </c>
      <c r="F9780" s="10"/>
      <c r="G9780">
        <v>2017</v>
      </c>
      <c r="J9780">
        <v>0.88181056026352023</v>
      </c>
      <c r="L9780" t="s">
        <v>44952</v>
      </c>
      <c r="M9780">
        <v>27096259</v>
      </c>
      <c r="Q9780" s="10"/>
      <c r="R9780" s="11">
        <f t="shared" si="304"/>
        <v>0</v>
      </c>
      <c r="U9780" s="11">
        <f t="shared" si="305"/>
        <v>0</v>
      </c>
      <c r="Y9780" s="11">
        <f>IF(SUM(Tableau1[[#This Row],[Other access]:[Sci-hub access]])&gt;=1,1,0)</f>
        <v>0</v>
      </c>
      <c r="Z9780" s="12">
        <f>IF(OR(Tableau1[[#This Row],[Access R1 + S1+ T1 ]]&gt;=1,Tableau1[[#This Row],[Access V1 +W1 + X1]]&gt;=1),1,0)</f>
        <v>0</v>
      </c>
      <c r="AB9780" s="10" t="str">
        <f>Tableau1[[#This Row],[DOI]]</f>
        <v>doi: 10.3109/13816810.2016.1164195</v>
      </c>
      <c r="AC9780" s="13" t="str">
        <f>Tableau1[[#This Row],[Authors]]&amp;", "&amp;Tableau1[[#This Row],[Title]]&amp;" "&amp;Tableau1[[#This Row],[Journal]]&amp;". "&amp;Tableau1[[#This Row],[Year]]</f>
        <v>Yazar S, Franchina M, Craig JE, Burdon KP, Mackey DA., Ferritin light chain gene mutation in a large Australian family with hereditary hyperferritinemia-cataract syndrome. Ophthalmic Genet. 2017</v>
      </c>
    </row>
    <row r="9781" spans="1:29" x14ac:dyDescent="0.3">
      <c r="A9781">
        <v>1885</v>
      </c>
      <c r="B9781" t="s">
        <v>5129</v>
      </c>
      <c r="C9781" t="s">
        <v>15375</v>
      </c>
      <c r="D9781" t="s">
        <v>25551</v>
      </c>
      <c r="E9781" t="s">
        <v>2495</v>
      </c>
      <c r="F9781" s="10"/>
      <c r="G9781">
        <v>2017</v>
      </c>
      <c r="J9781">
        <v>0.88194681823579302</v>
      </c>
      <c r="L9781" t="s">
        <v>36357</v>
      </c>
      <c r="M9781">
        <v>28858003</v>
      </c>
      <c r="Q9781" s="10"/>
      <c r="R9781" s="11">
        <f t="shared" si="304"/>
        <v>0</v>
      </c>
      <c r="U9781" s="11">
        <f t="shared" si="305"/>
        <v>0</v>
      </c>
      <c r="Y9781" s="11">
        <f>IF(SUM(Tableau1[[#This Row],[Other access]:[Sci-hub access]])&gt;=1,1,0)</f>
        <v>0</v>
      </c>
      <c r="Z9781" s="12">
        <f>IF(OR(Tableau1[[#This Row],[Access R1 + S1+ T1 ]]&gt;=1,Tableau1[[#This Row],[Access V1 +W1 + X1]]&gt;=1),1,0)</f>
        <v>0</v>
      </c>
      <c r="AB9781" s="10" t="str">
        <f>Tableau1[[#This Row],[DOI]]</f>
        <v>doi: 10.1097/OPX.0000000000001118</v>
      </c>
      <c r="AC9781" s="13" t="str">
        <f>Tableau1[[#This Row],[Authors]]&amp;", "&amp;Tableau1[[#This Row],[Title]]&amp;" "&amp;Tableau1[[#This Row],[Journal]]&amp;". "&amp;Tableau1[[#This Row],[Year]]</f>
        <v>Uprety S, Morjaria P, Shrestha JB, Shrestha GS, Khanal S., Refractive Status in Nepalese Pre-Term and Full-Term Infants Early in Life. Optom Vis Sci. 2017</v>
      </c>
    </row>
    <row r="9782" spans="1:29" x14ac:dyDescent="0.3">
      <c r="A9782">
        <v>9994</v>
      </c>
      <c r="B9782" t="s">
        <v>12516</v>
      </c>
      <c r="C9782" t="s">
        <v>22685</v>
      </c>
      <c r="D9782" t="s">
        <v>32964</v>
      </c>
      <c r="E9782" t="s">
        <v>2495</v>
      </c>
      <c r="F9782" s="10"/>
      <c r="G9782">
        <v>2017</v>
      </c>
      <c r="J9782">
        <v>0.88213056549403357</v>
      </c>
      <c r="L9782" t="s">
        <v>44251</v>
      </c>
      <c r="M9782">
        <v>27505624</v>
      </c>
      <c r="Q9782" s="10"/>
      <c r="R9782" s="11">
        <f t="shared" si="304"/>
        <v>0</v>
      </c>
      <c r="U9782" s="11">
        <f t="shared" si="305"/>
        <v>0</v>
      </c>
      <c r="Y9782" s="11">
        <f>IF(SUM(Tableau1[[#This Row],[Other access]:[Sci-hub access]])&gt;=1,1,0)</f>
        <v>0</v>
      </c>
      <c r="Z9782" s="12">
        <f>IF(OR(Tableau1[[#This Row],[Access R1 + S1+ T1 ]]&gt;=1,Tableau1[[#This Row],[Access V1 +W1 + X1]]&gt;=1),1,0)</f>
        <v>0</v>
      </c>
      <c r="AB9782" s="10" t="str">
        <f>Tableau1[[#This Row],[DOI]]</f>
        <v>doi: 10.1097/OPX.0000000000000935</v>
      </c>
      <c r="AC9782" s="13" t="str">
        <f>Tableau1[[#This Row],[Authors]]&amp;", "&amp;Tableau1[[#This Row],[Title]]&amp;" "&amp;Tableau1[[#This Row],[Journal]]&amp;". "&amp;Tableau1[[#This Row],[Year]]</f>
        <v>Gallaway M, Scheiman M, Mitchell GL., Vision Therapy for Post-Concussion Vision Disorders. Optom Vis Sci. 2017</v>
      </c>
    </row>
    <row r="9783" spans="1:29" ht="28.8" x14ac:dyDescent="0.3">
      <c r="A9783">
        <v>7683</v>
      </c>
      <c r="B9783" t="s">
        <v>1432</v>
      </c>
      <c r="C9783" t="s">
        <v>1433</v>
      </c>
      <c r="D9783" t="s">
        <v>1434</v>
      </c>
      <c r="E9783" t="s">
        <v>3077</v>
      </c>
      <c r="F9783" s="10"/>
      <c r="G9783">
        <v>2017</v>
      </c>
      <c r="J9783">
        <v>0.88220192115454821</v>
      </c>
      <c r="L9783" t="s">
        <v>42034</v>
      </c>
      <c r="M9783">
        <v>28063778</v>
      </c>
      <c r="Q9783" s="10"/>
      <c r="R9783" s="11">
        <f t="shared" si="304"/>
        <v>0</v>
      </c>
      <c r="U9783" s="11">
        <f t="shared" si="305"/>
        <v>0</v>
      </c>
      <c r="Y9783" s="11">
        <f>IF(SUM(Tableau1[[#This Row],[Other access]:[Sci-hub access]])&gt;=1,1,0)</f>
        <v>0</v>
      </c>
      <c r="Z9783" s="12">
        <f>IF(OR(Tableau1[[#This Row],[Access R1 + S1+ T1 ]]&gt;=1,Tableau1[[#This Row],[Access V1 +W1 + X1]]&gt;=1),1,0)</f>
        <v>0</v>
      </c>
      <c r="AB9783" s="10" t="str">
        <f>Tableau1[[#This Row],[DOI]]</f>
        <v>doi: 10.1016/j.ebiom.2016.12.007</v>
      </c>
      <c r="AC9783" s="13" t="str">
        <f>Tableau1[[#This Row],[Authors]]&amp;", "&amp;Tableau1[[#This Row],[Title]]&amp;" "&amp;Tableau1[[#This Row],[Journal]]&amp;". "&amp;Tableau1[[#This Row],[Year]]</f>
        <v>Torii H, Kurihara T, Seko Y, Negishi K, Ohnuma K, Inaba T, Kawashima M, Jiang X, Kondo S, Miyauchi M, Miwa Y, Katada Y, Mori K, Kato K, Tsubota K, Goto H, Oda M, Hatori M, Tsubota K., Violet Light Exposure Can Be a Preventive Strategy Against Myopia Progression. EBioMedicine. 2017</v>
      </c>
    </row>
    <row r="9784" spans="1:29" x14ac:dyDescent="0.3">
      <c r="A9784">
        <v>6131</v>
      </c>
      <c r="B9784" t="s">
        <v>9100</v>
      </c>
      <c r="C9784" t="s">
        <v>19314</v>
      </c>
      <c r="D9784" t="s">
        <v>29531</v>
      </c>
      <c r="E9784" t="s">
        <v>2443</v>
      </c>
      <c r="F9784" s="10"/>
      <c r="G9784">
        <v>2017</v>
      </c>
      <c r="J9784">
        <v>0.88224048671202726</v>
      </c>
      <c r="L9784" t="s">
        <v>40503</v>
      </c>
      <c r="M9784">
        <v>28245486</v>
      </c>
      <c r="Q9784" s="10"/>
      <c r="R9784" s="11">
        <f t="shared" si="304"/>
        <v>0</v>
      </c>
      <c r="U9784" s="11">
        <f t="shared" si="305"/>
        <v>0</v>
      </c>
      <c r="Y9784" s="11">
        <f>IF(SUM(Tableau1[[#This Row],[Other access]:[Sci-hub access]])&gt;=1,1,0)</f>
        <v>0</v>
      </c>
      <c r="Z9784" s="12">
        <f>IF(OR(Tableau1[[#This Row],[Access R1 + S1+ T1 ]]&gt;=1,Tableau1[[#This Row],[Access V1 +W1 + X1]]&gt;=1),1,0)</f>
        <v>0</v>
      </c>
      <c r="AB9784" s="10" t="str">
        <f>Tableau1[[#This Row],[DOI]]</f>
        <v>doi: 10.1167/iovs.16-20404</v>
      </c>
      <c r="AC9784" s="13" t="str">
        <f>Tableau1[[#This Row],[Authors]]&amp;", "&amp;Tableau1[[#This Row],[Title]]&amp;" "&amp;Tableau1[[#This Row],[Journal]]&amp;". "&amp;Tableau1[[#This Row],[Year]]</f>
        <v>Prins D, Jansonius NM, Cornelissen FW., Loss of Binocular Vision in Monocularly Blind Patients Causes Selective Degeneration of the Superior Lateral Occipital Cortices. Invest Ophthalmol Vis Sci. 2017</v>
      </c>
    </row>
    <row r="9785" spans="1:29" x14ac:dyDescent="0.3">
      <c r="A9785">
        <v>6887</v>
      </c>
      <c r="B9785" t="s">
        <v>9761</v>
      </c>
      <c r="C9785" t="s">
        <v>19964</v>
      </c>
      <c r="D9785" t="s">
        <v>30195</v>
      </c>
      <c r="E9785" t="s">
        <v>2465</v>
      </c>
      <c r="F9785" s="10"/>
      <c r="G9785">
        <v>2017</v>
      </c>
      <c r="J9785">
        <v>0.88229266852349186</v>
      </c>
      <c r="L9785" t="s">
        <v>41246</v>
      </c>
      <c r="M9785">
        <v>28151873</v>
      </c>
      <c r="Q9785" s="10"/>
      <c r="R9785" s="11">
        <f t="shared" si="304"/>
        <v>0</v>
      </c>
      <c r="U9785" s="11">
        <f t="shared" si="305"/>
        <v>0</v>
      </c>
      <c r="Y9785" s="11">
        <f>IF(SUM(Tableau1[[#This Row],[Other access]:[Sci-hub access]])&gt;=1,1,0)</f>
        <v>0</v>
      </c>
      <c r="Z9785" s="12">
        <f>IF(OR(Tableau1[[#This Row],[Access R1 + S1+ T1 ]]&gt;=1,Tableau1[[#This Row],[Access V1 +W1 + X1]]&gt;=1),1,0)</f>
        <v>0</v>
      </c>
      <c r="AB9785" s="10" t="str">
        <f>Tableau1[[#This Row],[DOI]]</f>
        <v>doi: 10.1097/MD.0000000000005927</v>
      </c>
      <c r="AC9785" s="13" t="str">
        <f>Tableau1[[#This Row],[Authors]]&amp;", "&amp;Tableau1[[#This Row],[Title]]&amp;" "&amp;Tableau1[[#This Row],[Journal]]&amp;". "&amp;Tableau1[[#This Row],[Year]]</f>
        <v>Nakakura S, Noguchi A, Tabuchi H, Kiuchi Y., Bimatoprost-induced late-onset choroidal detachment after trabeculectomy: A case report and review of the literature. Medicine (Baltimore). 2017</v>
      </c>
    </row>
    <row r="9786" spans="1:29" x14ac:dyDescent="0.3">
      <c r="A9786">
        <v>4549</v>
      </c>
      <c r="B9786" t="s">
        <v>7671</v>
      </c>
      <c r="C9786" t="s">
        <v>17906</v>
      </c>
      <c r="D9786" t="s">
        <v>28100</v>
      </c>
      <c r="E9786" t="s">
        <v>3203</v>
      </c>
      <c r="F9786" s="10"/>
      <c r="G9786">
        <v>2017</v>
      </c>
      <c r="J9786">
        <v>0.88235959098427674</v>
      </c>
      <c r="L9786" t="s">
        <v>38967</v>
      </c>
      <c r="M9786">
        <v>28432995</v>
      </c>
      <c r="Q9786" s="10"/>
      <c r="R9786" s="11">
        <f t="shared" si="304"/>
        <v>0</v>
      </c>
      <c r="U9786" s="11">
        <f t="shared" si="305"/>
        <v>0</v>
      </c>
      <c r="Y9786" s="11">
        <f>IF(SUM(Tableau1[[#This Row],[Other access]:[Sci-hub access]])&gt;=1,1,0)</f>
        <v>0</v>
      </c>
      <c r="Z9786" s="12">
        <f>IF(OR(Tableau1[[#This Row],[Access R1 + S1+ T1 ]]&gt;=1,Tableau1[[#This Row],[Access V1 +W1 + X1]]&gt;=1),1,0)</f>
        <v>0</v>
      </c>
      <c r="AB9786" s="10" t="str">
        <f>Tableau1[[#This Row],[DOI]]</f>
        <v>doi: 10.1016/j.jad.2017.04.014</v>
      </c>
      <c r="AC9786" s="13" t="str">
        <f>Tableau1[[#This Row],[Authors]]&amp;", "&amp;Tableau1[[#This Row],[Title]]&amp;" "&amp;Tableau1[[#This Row],[Journal]]&amp;". "&amp;Tableau1[[#This Row],[Year]]</f>
        <v>Madsen H, Dam H, Hageman I., Eye disorder differentiates seasonality outcomes in persons with severe visual impairment. J Affect Disord. 2017</v>
      </c>
    </row>
    <row r="9787" spans="1:29" x14ac:dyDescent="0.3">
      <c r="A9787">
        <v>1981</v>
      </c>
      <c r="B9787" t="s">
        <v>5221</v>
      </c>
      <c r="C9787" t="s">
        <v>15467</v>
      </c>
      <c r="D9787" t="s">
        <v>25643</v>
      </c>
      <c r="E9787" t="s">
        <v>34048</v>
      </c>
      <c r="F9787" s="10"/>
      <c r="G9787">
        <v>2017</v>
      </c>
      <c r="J9787">
        <v>0.88242569408735116</v>
      </c>
      <c r="L9787" t="s">
        <v>36452</v>
      </c>
      <c r="M9787">
        <v>28836097</v>
      </c>
      <c r="Q9787" s="10"/>
      <c r="R9787" s="11">
        <f t="shared" si="304"/>
        <v>0</v>
      </c>
      <c r="U9787" s="11">
        <f t="shared" si="305"/>
        <v>0</v>
      </c>
      <c r="Y9787" s="11">
        <f>IF(SUM(Tableau1[[#This Row],[Other access]:[Sci-hub access]])&gt;=1,1,0)</f>
        <v>0</v>
      </c>
      <c r="Z9787" s="12">
        <f>IF(OR(Tableau1[[#This Row],[Access R1 + S1+ T1 ]]&gt;=1,Tableau1[[#This Row],[Access V1 +W1 + X1]]&gt;=1),1,0)</f>
        <v>0</v>
      </c>
      <c r="AB9787" s="10" t="str">
        <f>Tableau1[[#This Row],[DOI]]</f>
        <v>doi: 10.1007/s11892-017-0913-0</v>
      </c>
      <c r="AC9787" s="13" t="str">
        <f>Tableau1[[#This Row],[Authors]]&amp;", "&amp;Tableau1[[#This Row],[Title]]&amp;" "&amp;Tableau1[[#This Row],[Journal]]&amp;". "&amp;Tableau1[[#This Row],[Year]]</f>
        <v>Olivares AM, Althoff K, Chen GF, Wu S, Morrisson MA, DeAngelis MM, Haider N., Animal Models of Diabetic Retinopathy. Curr Diab Rep. 2017</v>
      </c>
    </row>
    <row r="9788" spans="1:29" x14ac:dyDescent="0.3">
      <c r="A9788">
        <v>6031</v>
      </c>
      <c r="B9788" t="s">
        <v>9017</v>
      </c>
      <c r="C9788" t="s">
        <v>19232</v>
      </c>
      <c r="D9788" t="s">
        <v>29447</v>
      </c>
      <c r="E9788" t="s">
        <v>2479</v>
      </c>
      <c r="F9788" s="10"/>
      <c r="G9788">
        <v>2017</v>
      </c>
      <c r="J9788">
        <v>0.88250806308191765</v>
      </c>
      <c r="L9788" t="s">
        <v>40408</v>
      </c>
      <c r="M9788">
        <v>28257380</v>
      </c>
      <c r="Q9788" s="10"/>
      <c r="R9788" s="11">
        <f t="shared" si="304"/>
        <v>0</v>
      </c>
      <c r="U9788" s="11">
        <f t="shared" si="305"/>
        <v>0</v>
      </c>
      <c r="Y9788" s="11">
        <f>IF(SUM(Tableau1[[#This Row],[Other access]:[Sci-hub access]])&gt;=1,1,0)</f>
        <v>0</v>
      </c>
      <c r="Z9788" s="12">
        <f>IF(OR(Tableau1[[#This Row],[Access R1 + S1+ T1 ]]&gt;=1,Tableau1[[#This Row],[Access V1 +W1 + X1]]&gt;=1),1,0)</f>
        <v>0</v>
      </c>
      <c r="AB9788" s="10" t="str">
        <f>Tableau1[[#This Row],[DOI]]</f>
        <v>doi: 10.1097/ICO.0000000000001159</v>
      </c>
      <c r="AC9788" s="13" t="str">
        <f>Tableau1[[#This Row],[Authors]]&amp;", "&amp;Tableau1[[#This Row],[Title]]&amp;" "&amp;Tableau1[[#This Row],[Journal]]&amp;". "&amp;Tableau1[[#This Row],[Year]]</f>
        <v>Crawford AZ, McKelvie J, Craig JP, McGhee CN, Patel DV., Corneal Transplantation in Auckland, New Zealand, 1999-2009: Indications, Patient Characteristics, Ethnicity, Social Deprivation, and Access to Services. Cornea. 2017</v>
      </c>
    </row>
    <row r="9789" spans="1:29" x14ac:dyDescent="0.3">
      <c r="A9789">
        <v>1050</v>
      </c>
      <c r="B9789" t="s">
        <v>4312</v>
      </c>
      <c r="C9789" t="s">
        <v>14566</v>
      </c>
      <c r="D9789" t="s">
        <v>24733</v>
      </c>
      <c r="E9789" t="s">
        <v>2511</v>
      </c>
      <c r="F9789" s="10"/>
      <c r="G9789">
        <v>2017</v>
      </c>
      <c r="J9789">
        <v>0.88268117102640731</v>
      </c>
      <c r="L9789" t="s">
        <v>35538</v>
      </c>
      <c r="M9789">
        <v>29044063</v>
      </c>
      <c r="Q9789" s="10"/>
      <c r="R9789" s="11">
        <f t="shared" si="304"/>
        <v>0</v>
      </c>
      <c r="U9789" s="11">
        <f t="shared" si="305"/>
        <v>0</v>
      </c>
      <c r="Y9789" s="11">
        <f>IF(SUM(Tableau1[[#This Row],[Other access]:[Sci-hub access]])&gt;=1,1,0)</f>
        <v>0</v>
      </c>
      <c r="Z9789" s="12">
        <f>IF(OR(Tableau1[[#This Row],[Access R1 + S1+ T1 ]]&gt;=1,Tableau1[[#This Row],[Access V1 +W1 + X1]]&gt;=1),1,0)</f>
        <v>0</v>
      </c>
      <c r="AB9789" s="10" t="str">
        <f>Tableau1[[#This Row],[DOI]]</f>
        <v>doi: 10.4103/ijo.IJO_756_16</v>
      </c>
      <c r="AC9789" s="13" t="str">
        <f>Tableau1[[#This Row],[Authors]]&amp;", "&amp;Tableau1[[#This Row],[Title]]&amp;" "&amp;Tableau1[[#This Row],[Journal]]&amp;". "&amp;Tableau1[[#This Row],[Year]]</f>
        <v>Daveckaite A, Grusauskiene E, Petrikonis K, Vaitkus A, Siaudvytyte L, Januleviciene I., Cognitive functions and normal tension glaucoma. Indian J Ophthalmol. 2017</v>
      </c>
    </row>
    <row r="9790" spans="1:29" x14ac:dyDescent="0.3">
      <c r="A9790">
        <v>6226</v>
      </c>
      <c r="B9790" t="s">
        <v>9187</v>
      </c>
      <c r="C9790" t="s">
        <v>19400</v>
      </c>
      <c r="D9790" t="s">
        <v>29618</v>
      </c>
      <c r="E9790" t="s">
        <v>2496</v>
      </c>
      <c r="F9790" s="10"/>
      <c r="G9790">
        <v>2017</v>
      </c>
      <c r="J9790">
        <v>0.88277795720434649</v>
      </c>
      <c r="L9790" t="s">
        <v>40596</v>
      </c>
      <c r="M9790">
        <v>28237145</v>
      </c>
      <c r="Q9790" s="10"/>
      <c r="R9790" s="11">
        <f t="shared" si="304"/>
        <v>0</v>
      </c>
      <c r="U9790" s="11">
        <f t="shared" si="305"/>
        <v>0</v>
      </c>
      <c r="Y9790" s="11">
        <f>IF(SUM(Tableau1[[#This Row],[Other access]:[Sci-hub access]])&gt;=1,1,0)</f>
        <v>0</v>
      </c>
      <c r="Z9790" s="12">
        <f>IF(OR(Tableau1[[#This Row],[Access R1 + S1+ T1 ]]&gt;=1,Tableau1[[#This Row],[Access V1 +W1 + X1]]&gt;=1),1,0)</f>
        <v>0</v>
      </c>
      <c r="AB9790" s="10" t="str">
        <f>Tableau1[[#This Row],[DOI]]</f>
        <v>doi: 10.1016/j.jcjo.2016.08.009</v>
      </c>
      <c r="AC9790" s="13" t="str">
        <f>Tableau1[[#This Row],[Authors]]&amp;", "&amp;Tableau1[[#This Row],[Title]]&amp;" "&amp;Tableau1[[#This Row],[Journal]]&amp;". "&amp;Tableau1[[#This Row],[Year]]</f>
        <v>Wang XN, Qian J, Yuan YF, Zhang R, Zhang YQ., Application of Rose and Wright's algorithm in the diagnosis of lacrimal gland masses: a study of 93 cases. Can J Ophthalmol. 2017</v>
      </c>
    </row>
    <row r="9791" spans="1:29" x14ac:dyDescent="0.3">
      <c r="A9791">
        <v>942</v>
      </c>
      <c r="B9791" t="s">
        <v>4204</v>
      </c>
      <c r="C9791" t="s">
        <v>14458</v>
      </c>
      <c r="D9791" t="s">
        <v>24625</v>
      </c>
      <c r="E9791" t="s">
        <v>2589</v>
      </c>
      <c r="F9791" s="10"/>
      <c r="G9791">
        <v>2017</v>
      </c>
      <c r="J9791">
        <v>0.88296541710473431</v>
      </c>
      <c r="L9791" t="s">
        <v>35430</v>
      </c>
      <c r="M9791">
        <v>29055485</v>
      </c>
      <c r="Q9791" s="10"/>
      <c r="R9791" s="11">
        <f t="shared" si="304"/>
        <v>0</v>
      </c>
      <c r="U9791" s="11">
        <f t="shared" si="305"/>
        <v>0</v>
      </c>
      <c r="Y9791" s="11">
        <f>IF(SUM(Tableau1[[#This Row],[Other access]:[Sci-hub access]])&gt;=1,1,0)</f>
        <v>0</v>
      </c>
      <c r="Z9791" s="12">
        <f>IF(OR(Tableau1[[#This Row],[Access R1 + S1+ T1 ]]&gt;=1,Tableau1[[#This Row],[Access V1 +W1 + X1]]&gt;=1),1,0)</f>
        <v>0</v>
      </c>
      <c r="AB9791" s="10" t="str">
        <f>Tableau1[[#This Row],[DOI]]</f>
        <v>doi: 10.1016/j.msard.2017.07.004</v>
      </c>
      <c r="AC9791" s="13" t="str">
        <f>Tableau1[[#This Row],[Authors]]&amp;", "&amp;Tableau1[[#This Row],[Title]]&amp;" "&amp;Tableau1[[#This Row],[Journal]]&amp;". "&amp;Tableau1[[#This Row],[Year]]</f>
        <v>Liu J, Zhang Q, Lian Z, Chen H, Shi Z, Feng H, Miao X, Du Q, Zhou H., Painful tonic spasm in neuromyelitis optica spectrum disorders: Prevalence, clinical implications and treatment options. Mult Scler Relat Disord. 2017</v>
      </c>
    </row>
    <row r="9792" spans="1:29" x14ac:dyDescent="0.3">
      <c r="A9792">
        <v>656</v>
      </c>
      <c r="B9792" t="s">
        <v>3919</v>
      </c>
      <c r="C9792" t="s">
        <v>14174</v>
      </c>
      <c r="D9792" t="s">
        <v>24339</v>
      </c>
      <c r="E9792" t="s">
        <v>2448</v>
      </c>
      <c r="F9792" s="10"/>
      <c r="G9792">
        <v>2018</v>
      </c>
      <c r="J9792">
        <v>0.88313914312500363</v>
      </c>
      <c r="L9792" t="s">
        <v>35150</v>
      </c>
      <c r="M9792">
        <v>29147757</v>
      </c>
      <c r="Q9792" s="10"/>
      <c r="R9792" s="11">
        <f t="shared" si="304"/>
        <v>0</v>
      </c>
      <c r="U9792" s="11">
        <f t="shared" si="305"/>
        <v>0</v>
      </c>
      <c r="Y9792" s="11">
        <f>IF(SUM(Tableau1[[#This Row],[Other access]:[Sci-hub access]])&gt;=1,1,0)</f>
        <v>0</v>
      </c>
      <c r="Z9792" s="12">
        <f>IF(OR(Tableau1[[#This Row],[Access R1 + S1+ T1 ]]&gt;=1,Tableau1[[#This Row],[Access V1 +W1 + X1]]&gt;=1),1,0)</f>
        <v>0</v>
      </c>
      <c r="AB9792" s="10" t="str">
        <f>Tableau1[[#This Row],[DOI]]</f>
        <v>doi: 10.1007/s00417-017-3844-1</v>
      </c>
      <c r="AC9792" s="13" t="str">
        <f>Tableau1[[#This Row],[Authors]]&amp;", "&amp;Tableau1[[#This Row],[Title]]&amp;" "&amp;Tableau1[[#This Row],[Journal]]&amp;". "&amp;Tableau1[[#This Row],[Year]]</f>
        <v>Cutolo CA, Bagnis A, Scotto R, Bonzano C, Traverso CE., Prospective evaluation of CO(2) laser-assisted sclerectomy surgery (CLASS) with Mitomycin C. Graefes Arch Clin Exp Ophthalmol. 2018</v>
      </c>
    </row>
    <row r="9793" spans="1:29" x14ac:dyDescent="0.3">
      <c r="A9793">
        <v>10969</v>
      </c>
      <c r="B9793" t="s">
        <v>13401</v>
      </c>
      <c r="C9793" t="s">
        <v>23563</v>
      </c>
      <c r="D9793" t="s">
        <v>33855</v>
      </c>
      <c r="E9793" t="s">
        <v>2457</v>
      </c>
      <c r="F9793" s="10"/>
      <c r="G9793">
        <v>2017</v>
      </c>
      <c r="J9793">
        <v>0.8832898678277683</v>
      </c>
      <c r="L9793" t="s">
        <v>45210</v>
      </c>
      <c r="M9793">
        <v>26756524</v>
      </c>
      <c r="Q9793" s="10"/>
      <c r="R9793" s="11">
        <f t="shared" si="304"/>
        <v>0</v>
      </c>
      <c r="U9793" s="11">
        <f t="shared" si="305"/>
        <v>0</v>
      </c>
      <c r="Y9793" s="11">
        <f>IF(SUM(Tableau1[[#This Row],[Other access]:[Sci-hub access]])&gt;=1,1,0)</f>
        <v>0</v>
      </c>
      <c r="Z9793" s="12">
        <f>IF(OR(Tableau1[[#This Row],[Access R1 + S1+ T1 ]]&gt;=1,Tableau1[[#This Row],[Access V1 +W1 + X1]]&gt;=1),1,0)</f>
        <v>0</v>
      </c>
      <c r="AB9793" s="10" t="str">
        <f>Tableau1[[#This Row],[DOI]]</f>
        <v>doi: 10.1097/ICB.0000000000000280</v>
      </c>
      <c r="AC9793" s="13" t="str">
        <f>Tableau1[[#This Row],[Authors]]&amp;", "&amp;Tableau1[[#This Row],[Title]]&amp;" "&amp;Tableau1[[#This Row],[Journal]]&amp;". "&amp;Tableau1[[#This Row],[Year]]</f>
        <v>El Ameen A, Mrejen-Uretsky S, Abraham J, Souied EH, Cohen SY., ACQUIRED VITELLIFORM DETACHMENT IN MULTIPLE MYELOMA. Retin Cases Brief Rep. 2017</v>
      </c>
    </row>
    <row r="9794" spans="1:29" x14ac:dyDescent="0.3">
      <c r="A9794">
        <v>2454</v>
      </c>
      <c r="B9794" t="s">
        <v>5676</v>
      </c>
      <c r="C9794" t="s">
        <v>15922</v>
      </c>
      <c r="D9794" t="s">
        <v>26099</v>
      </c>
      <c r="E9794" t="s">
        <v>2667</v>
      </c>
      <c r="F9794" s="10"/>
      <c r="G9794">
        <v>2017</v>
      </c>
      <c r="J9794">
        <v>0.8833451477547889</v>
      </c>
      <c r="L9794" t="s">
        <v>36919</v>
      </c>
      <c r="M9794">
        <v>28743490</v>
      </c>
      <c r="Q9794" s="10"/>
      <c r="R9794" s="11">
        <f t="shared" ref="R9794:R9857" si="306">IF(SUM(N9794:Q9794)&gt;0,1,0)</f>
        <v>0</v>
      </c>
      <c r="U9794" s="11">
        <f t="shared" ref="U9794:U9857" si="307">IF(SUM(R9794,T9794)&gt;0,1,0)</f>
        <v>0</v>
      </c>
      <c r="Y9794" s="11">
        <f>IF(SUM(Tableau1[[#This Row],[Other access]:[Sci-hub access]])&gt;=1,1,0)</f>
        <v>0</v>
      </c>
      <c r="Z9794" s="12">
        <f>IF(OR(Tableau1[[#This Row],[Access R1 + S1+ T1 ]]&gt;=1,Tableau1[[#This Row],[Access V1 +W1 + X1]]&gt;=1),1,0)</f>
        <v>0</v>
      </c>
      <c r="AB9794" s="10" t="str">
        <f>Tableau1[[#This Row],[DOI]]</f>
        <v>doi: 10.1016/j.clae.2017.07.003</v>
      </c>
      <c r="AC9794" s="13" t="str">
        <f>Tableau1[[#This Row],[Authors]]&amp;", "&amp;Tableau1[[#This Row],[Title]]&amp;" "&amp;Tableau1[[#This Row],[Journal]]&amp;". "&amp;Tableau1[[#This Row],[Year]]</f>
        <v>García-Resúa C, Pena-Verdeal H, Giráldez MJ, Yebra-Pimentel E., Clinical relationship of meibometry with ocular symptoms and tear film stability. Cont Lens Anterior Eye. 2017</v>
      </c>
    </row>
    <row r="9795" spans="1:29" x14ac:dyDescent="0.3">
      <c r="A9795">
        <v>4210</v>
      </c>
      <c r="B9795" t="s">
        <v>7349</v>
      </c>
      <c r="C9795" t="s">
        <v>17585</v>
      </c>
      <c r="D9795" t="s">
        <v>27777</v>
      </c>
      <c r="E9795" t="s">
        <v>2495</v>
      </c>
      <c r="F9795" s="10"/>
      <c r="G9795">
        <v>2017</v>
      </c>
      <c r="J9795">
        <v>0.88339868119724319</v>
      </c>
      <c r="L9795" t="s">
        <v>38641</v>
      </c>
      <c r="M9795">
        <v>28471879</v>
      </c>
      <c r="Q9795" s="10"/>
      <c r="R9795" s="11">
        <f t="shared" si="306"/>
        <v>0</v>
      </c>
      <c r="U9795" s="11">
        <f t="shared" si="307"/>
        <v>0</v>
      </c>
      <c r="Y9795" s="11">
        <f>IF(SUM(Tableau1[[#This Row],[Other access]:[Sci-hub access]])&gt;=1,1,0)</f>
        <v>0</v>
      </c>
      <c r="Z9795" s="12">
        <f>IF(OR(Tableau1[[#This Row],[Access R1 + S1+ T1 ]]&gt;=1,Tableau1[[#This Row],[Access V1 +W1 + X1]]&gt;=1),1,0)</f>
        <v>0</v>
      </c>
      <c r="AB9795" s="10" t="str">
        <f>Tableau1[[#This Row],[DOI]]</f>
        <v>doi: 10.1097/OPX.0000000000001076</v>
      </c>
      <c r="AC9795" s="13" t="str">
        <f>Tableau1[[#This Row],[Authors]]&amp;", "&amp;Tableau1[[#This Row],[Title]]&amp;" "&amp;Tableau1[[#This Row],[Journal]]&amp;". "&amp;Tableau1[[#This Row],[Year]]</f>
        <v>Riede-Pult BH, Evans K, Pult H., Investigating the Short-term Effect of Eyelid Massage on Corneal Topography. Optom Vis Sci. 2017</v>
      </c>
    </row>
    <row r="9796" spans="1:29" x14ac:dyDescent="0.3">
      <c r="A9796">
        <v>8506</v>
      </c>
      <c r="B9796" t="s">
        <v>11177</v>
      </c>
      <c r="C9796" t="s">
        <v>21361</v>
      </c>
      <c r="D9796" t="s">
        <v>31616</v>
      </c>
      <c r="E9796" t="s">
        <v>2448</v>
      </c>
      <c r="F9796" s="10"/>
      <c r="G9796">
        <v>2017</v>
      </c>
      <c r="J9796">
        <v>0.88368104997975494</v>
      </c>
      <c r="L9796" t="s">
        <v>42842</v>
      </c>
      <c r="M9796">
        <v>27900480</v>
      </c>
      <c r="Q9796" s="10"/>
      <c r="R9796" s="11">
        <f t="shared" si="306"/>
        <v>0</v>
      </c>
      <c r="U9796" s="11">
        <f t="shared" si="307"/>
        <v>0</v>
      </c>
      <c r="Y9796" s="11">
        <f>IF(SUM(Tableau1[[#This Row],[Other access]:[Sci-hub access]])&gt;=1,1,0)</f>
        <v>0</v>
      </c>
      <c r="Z9796" s="12">
        <f>IF(OR(Tableau1[[#This Row],[Access R1 + S1+ T1 ]]&gt;=1,Tableau1[[#This Row],[Access V1 +W1 + X1]]&gt;=1),1,0)</f>
        <v>0</v>
      </c>
      <c r="AB9796" s="10" t="str">
        <f>Tableau1[[#This Row],[DOI]]</f>
        <v>doi: 10.1007/s00417-016-3534-4</v>
      </c>
      <c r="AC9796" s="13" t="str">
        <f>Tableau1[[#This Row],[Authors]]&amp;", "&amp;Tableau1[[#This Row],[Title]]&amp;" "&amp;Tableau1[[#This Row],[Journal]]&amp;". "&amp;Tableau1[[#This Row],[Year]]</f>
        <v>Romano MR, Cennamo G, Schiemer S, Rossi C, Sparnelli F, Cennamo G., Deep and superficial OCT angiography changes after macular peeling: idiopathic vs diabetic epiretinal membranes. Graefes Arch Clin Exp Ophthalmol. 2017</v>
      </c>
    </row>
    <row r="9797" spans="1:29" x14ac:dyDescent="0.3">
      <c r="A9797">
        <v>4485</v>
      </c>
      <c r="B9797" t="s">
        <v>7609</v>
      </c>
      <c r="C9797" t="s">
        <v>17844</v>
      </c>
      <c r="D9797" t="s">
        <v>28038</v>
      </c>
      <c r="E9797" t="s">
        <v>2511</v>
      </c>
      <c r="F9797" s="10"/>
      <c r="G9797">
        <v>2017</v>
      </c>
      <c r="J9797">
        <v>0.88368892247038033</v>
      </c>
      <c r="L9797" t="s">
        <v>38904</v>
      </c>
      <c r="M9797">
        <v>28440258</v>
      </c>
      <c r="Q9797" s="10"/>
      <c r="R9797" s="11">
        <f t="shared" si="306"/>
        <v>0</v>
      </c>
      <c r="U9797" s="11">
        <f t="shared" si="307"/>
        <v>0</v>
      </c>
      <c r="Y9797" s="11">
        <f>IF(SUM(Tableau1[[#This Row],[Other access]:[Sci-hub access]])&gt;=1,1,0)</f>
        <v>0</v>
      </c>
      <c r="Z9797" s="12">
        <f>IF(OR(Tableau1[[#This Row],[Access R1 + S1+ T1 ]]&gt;=1,Tableau1[[#This Row],[Access V1 +W1 + X1]]&gt;=1),1,0)</f>
        <v>0</v>
      </c>
      <c r="AB9797" s="10" t="str">
        <f>Tableau1[[#This Row],[DOI]]</f>
        <v>doi: 10.4103/ijo.IJO_151_17</v>
      </c>
      <c r="AC9797" s="13" t="str">
        <f>Tableau1[[#This Row],[Authors]]&amp;", "&amp;Tableau1[[#This Row],[Title]]&amp;" "&amp;Tableau1[[#This Row],[Journal]]&amp;". "&amp;Tableau1[[#This Row],[Year]]</f>
        <v>Guliani BP, Kumar S, Chawla N, Mehta A., Neuroretinitis as presenting and the only presentation of Lyme disease: Diagnosis and management. Indian J Ophthalmol. 2017</v>
      </c>
    </row>
    <row r="9798" spans="1:29" ht="28.8" x14ac:dyDescent="0.3">
      <c r="A9798">
        <v>9857</v>
      </c>
      <c r="B9798" t="s">
        <v>12388</v>
      </c>
      <c r="C9798" t="s">
        <v>22558</v>
      </c>
      <c r="D9798" t="s">
        <v>32836</v>
      </c>
      <c r="E9798" t="s">
        <v>2445</v>
      </c>
      <c r="F9798" s="10"/>
      <c r="G9798">
        <v>2017</v>
      </c>
      <c r="J9798">
        <v>0.88369134131403182</v>
      </c>
      <c r="L9798" t="s">
        <v>44118</v>
      </c>
      <c r="M9798">
        <v>27557084</v>
      </c>
      <c r="Q9798" s="10"/>
      <c r="R9798" s="11">
        <f t="shared" si="306"/>
        <v>0</v>
      </c>
      <c r="U9798" s="11">
        <f t="shared" si="307"/>
        <v>0</v>
      </c>
      <c r="Y9798" s="11">
        <f>IF(SUM(Tableau1[[#This Row],[Other access]:[Sci-hub access]])&gt;=1,1,0)</f>
        <v>0</v>
      </c>
      <c r="Z9798" s="12">
        <f>IF(OR(Tableau1[[#This Row],[Access R1 + S1+ T1 ]]&gt;=1,Tableau1[[#This Row],[Access V1 +W1 + X1]]&gt;=1),1,0)</f>
        <v>0</v>
      </c>
      <c r="AB9798" s="10" t="str">
        <f>Tableau1[[#This Row],[DOI]]</f>
        <v>doi: 10.1097/IAE.0000000000001250</v>
      </c>
      <c r="AC9798" s="13" t="str">
        <f>Tableau1[[#This Row],[Authors]]&amp;", "&amp;Tableau1[[#This Row],[Title]]&amp;" "&amp;Tableau1[[#This Row],[Journal]]&amp;". "&amp;Tableau1[[#This Row],[Year]]</f>
        <v>Choi W, Waheed NK, Moult EM, Adhi M, Lee B, De Carlo T, Jayaraman V, Baumal CR, Duker JS, Fujimoto JG., ULTRAHIGH SPEED SWEPT SOURCE OPTICAL COHERENCE TOMOGRAPHY ANGIOGRAPHY OF RETINAL AND CHORIOCAPILLARIS ALTERATIONS IN DIABETIC PATIENTS WITH AND WITHOUT RETINOPATHY. Retina. 2017</v>
      </c>
    </row>
    <row r="9799" spans="1:29" x14ac:dyDescent="0.3">
      <c r="A9799">
        <v>10765</v>
      </c>
      <c r="B9799" t="s">
        <v>13222</v>
      </c>
      <c r="C9799" t="s">
        <v>23385</v>
      </c>
      <c r="D9799" t="s">
        <v>33675</v>
      </c>
      <c r="E9799" t="s">
        <v>2557</v>
      </c>
      <c r="F9799" s="10"/>
      <c r="G9799">
        <v>2017</v>
      </c>
      <c r="J9799">
        <v>0.88392377975473913</v>
      </c>
      <c r="L9799" t="s">
        <v>45012</v>
      </c>
      <c r="M9799">
        <v>27058827</v>
      </c>
      <c r="Q9799" s="10"/>
      <c r="R9799" s="11">
        <f t="shared" si="306"/>
        <v>0</v>
      </c>
      <c r="U9799" s="11">
        <f t="shared" si="307"/>
        <v>0</v>
      </c>
      <c r="Y9799" s="11">
        <f>IF(SUM(Tableau1[[#This Row],[Other access]:[Sci-hub access]])&gt;=1,1,0)</f>
        <v>0</v>
      </c>
      <c r="Z9799" s="12">
        <f>IF(OR(Tableau1[[#This Row],[Access R1 + S1+ T1 ]]&gt;=1,Tableau1[[#This Row],[Access V1 +W1 + X1]]&gt;=1),1,0)</f>
        <v>0</v>
      </c>
      <c r="AB9799" s="10" t="str">
        <f>Tableau1[[#This Row],[DOI]]</f>
        <v>doi: 10.1097/ICL.0000000000000250</v>
      </c>
      <c r="AC9799" s="13" t="str">
        <f>Tableau1[[#This Row],[Authors]]&amp;", "&amp;Tableau1[[#This Row],[Title]]&amp;" "&amp;Tableau1[[#This Row],[Journal]]&amp;". "&amp;Tableau1[[#This Row],[Year]]</f>
        <v>Jung S, Kwon JW, Hwang HS, Chuck RS., Vascular Regression After Pinguecula Excision and Conjunctival Autograft Using Fibrin Glue. Eye Contact Lens. 2017</v>
      </c>
    </row>
    <row r="9800" spans="1:29" x14ac:dyDescent="0.3">
      <c r="A9800">
        <v>10916</v>
      </c>
      <c r="B9800" t="s">
        <v>13355</v>
      </c>
      <c r="C9800" t="s">
        <v>23517</v>
      </c>
      <c r="D9800" t="s">
        <v>33809</v>
      </c>
      <c r="E9800" t="s">
        <v>2791</v>
      </c>
      <c r="F9800" s="10"/>
      <c r="G9800">
        <v>2017</v>
      </c>
      <c r="J9800">
        <v>0.88404206634955829</v>
      </c>
      <c r="L9800" t="s">
        <v>45159</v>
      </c>
      <c r="M9800">
        <v>26856962</v>
      </c>
      <c r="Q9800" s="10"/>
      <c r="R9800" s="11">
        <f t="shared" si="306"/>
        <v>0</v>
      </c>
      <c r="U9800" s="11">
        <f t="shared" si="307"/>
        <v>0</v>
      </c>
      <c r="Y9800" s="11">
        <f>IF(SUM(Tableau1[[#This Row],[Other access]:[Sci-hub access]])&gt;=1,1,0)</f>
        <v>0</v>
      </c>
      <c r="Z9800" s="12">
        <f>IF(OR(Tableau1[[#This Row],[Access R1 + S1+ T1 ]]&gt;=1,Tableau1[[#This Row],[Access V1 +W1 + X1]]&gt;=1),1,0)</f>
        <v>0</v>
      </c>
      <c r="AB9800" s="10" t="str">
        <f>Tableau1[[#This Row],[DOI]]</f>
        <v>doi: 10.1016/j.optom.2015.12.005</v>
      </c>
      <c r="AC9800" s="13" t="str">
        <f>Tableau1[[#This Row],[Authors]]&amp;", "&amp;Tableau1[[#This Row],[Title]]&amp;" "&amp;Tableau1[[#This Row],[Journal]]&amp;". "&amp;Tableau1[[#This Row],[Year]]</f>
        <v>Pujol J, Ondategui-Parra JC, Badiella L, Otero C, Vilaseca M, Aldaba M., Spherical subjective refraction with a novel 3D virtual reality based system. J Optom. 2017</v>
      </c>
    </row>
    <row r="9801" spans="1:29" ht="28.8" x14ac:dyDescent="0.3">
      <c r="A9801">
        <v>6772</v>
      </c>
      <c r="B9801" t="s">
        <v>1094</v>
      </c>
      <c r="C9801" t="s">
        <v>1095</v>
      </c>
      <c r="D9801" t="s">
        <v>1096</v>
      </c>
      <c r="E9801" t="s">
        <v>3133</v>
      </c>
      <c r="F9801" s="10"/>
      <c r="G9801">
        <v>2017</v>
      </c>
      <c r="J9801">
        <v>0.88410391624502538</v>
      </c>
      <c r="L9801" t="s">
        <v>41132</v>
      </c>
      <c r="M9801">
        <v>28165476</v>
      </c>
      <c r="Q9801" s="10"/>
      <c r="R9801" s="11">
        <f t="shared" si="306"/>
        <v>0</v>
      </c>
      <c r="U9801" s="11">
        <f t="shared" si="307"/>
        <v>0</v>
      </c>
      <c r="Y9801" s="11">
        <f>IF(SUM(Tableau1[[#This Row],[Other access]:[Sci-hub access]])&gt;=1,1,0)</f>
        <v>0</v>
      </c>
      <c r="Z9801" s="12">
        <f>IF(OR(Tableau1[[#This Row],[Access R1 + S1+ T1 ]]&gt;=1,Tableau1[[#This Row],[Access V1 +W1 + X1]]&gt;=1),1,0)</f>
        <v>0</v>
      </c>
      <c r="AB9801" s="10" t="str">
        <f>Tableau1[[#This Row],[DOI]]</f>
        <v>doi: 10.1038/nbt.3801</v>
      </c>
      <c r="AC9801" s="13" t="str">
        <f>Tableau1[[#This Row],[Authors]]&amp;", "&amp;Tableau1[[#This Row],[Title]]&amp;" "&amp;Tableau1[[#This Row],[Journal]]&amp;". "&amp;Tableau1[[#This Row],[Year]]</f>
        <v>Pan B, Askew C, Galvin A, Heman-Ackah S, Asai Y, Indzhykulian AA, Jodelka FM, Hastings ML, Lentz JJ, Vandenberghe LH, Holt JR, Géléoc GS., Gene therapy restores auditory and vestibular function in a mouse model of Usher syndrome type 1c. Nat Biotechnol. 2017</v>
      </c>
    </row>
    <row r="9802" spans="1:29" x14ac:dyDescent="0.3">
      <c r="A9802">
        <v>853</v>
      </c>
      <c r="B9802" t="s">
        <v>4116</v>
      </c>
      <c r="C9802" t="s">
        <v>14370</v>
      </c>
      <c r="D9802" t="s">
        <v>24536</v>
      </c>
      <c r="E9802" t="s">
        <v>2451</v>
      </c>
      <c r="F9802" s="10"/>
      <c r="G9802">
        <v>2017</v>
      </c>
      <c r="J9802">
        <v>0.88420727844605151</v>
      </c>
      <c r="L9802" t="s">
        <v>35342</v>
      </c>
      <c r="M9802">
        <v>29088284</v>
      </c>
      <c r="Q9802" s="10"/>
      <c r="R9802" s="11">
        <f t="shared" si="306"/>
        <v>0</v>
      </c>
      <c r="U9802" s="11">
        <f t="shared" si="307"/>
        <v>0</v>
      </c>
      <c r="Y9802" s="11">
        <f>IF(SUM(Tableau1[[#This Row],[Other access]:[Sci-hub access]])&gt;=1,1,0)</f>
        <v>0</v>
      </c>
      <c r="Z9802" s="12">
        <f>IF(OR(Tableau1[[#This Row],[Access R1 + S1+ T1 ]]&gt;=1,Tableau1[[#This Row],[Access V1 +W1 + X1]]&gt;=1),1,0)</f>
        <v>0</v>
      </c>
      <c r="AB9802" s="10" t="str">
        <f>Tableau1[[#This Row],[DOI]]</f>
        <v>doi: 10.1371/journal.pone.0187272</v>
      </c>
      <c r="AC9802" s="13" t="str">
        <f>Tableau1[[#This Row],[Authors]]&amp;", "&amp;Tableau1[[#This Row],[Title]]&amp;" "&amp;Tableau1[[#This Row],[Journal]]&amp;". "&amp;Tableau1[[#This Row],[Year]]</f>
        <v>Stack RJ, Southworth S, Fisher BA, Barone F, Buckley CD, Rauz S, Bowman SJ., A qualitative exploration of physical, mental and ocular fatigue in patients with primary Sjögren's Syndrome. PLoS One. 2017</v>
      </c>
    </row>
    <row r="9803" spans="1:29" x14ac:dyDescent="0.3">
      <c r="A9803">
        <v>7436</v>
      </c>
      <c r="B9803" t="s">
        <v>10243</v>
      </c>
      <c r="C9803" t="s">
        <v>20445</v>
      </c>
      <c r="D9803" t="s">
        <v>30678</v>
      </c>
      <c r="E9803" t="s">
        <v>2529</v>
      </c>
      <c r="F9803" s="10"/>
      <c r="G9803">
        <v>2017</v>
      </c>
      <c r="J9803">
        <v>0.88431551968610755</v>
      </c>
      <c r="L9803" t="s">
        <v>41792</v>
      </c>
      <c r="M9803">
        <v>28094584</v>
      </c>
      <c r="Q9803" s="10"/>
      <c r="R9803" s="11">
        <f t="shared" si="306"/>
        <v>0</v>
      </c>
      <c r="U9803" s="11">
        <f t="shared" si="307"/>
        <v>0</v>
      </c>
      <c r="Y9803" s="11">
        <f>IF(SUM(Tableau1[[#This Row],[Other access]:[Sci-hub access]])&gt;=1,1,0)</f>
        <v>0</v>
      </c>
      <c r="Z9803" s="12">
        <f>IF(OR(Tableau1[[#This Row],[Access R1 + S1+ T1 ]]&gt;=1,Tableau1[[#This Row],[Access V1 +W1 + X1]]&gt;=1),1,0)</f>
        <v>0</v>
      </c>
      <c r="AB9803" s="10" t="str">
        <f>Tableau1[[#This Row],[DOI]]</f>
        <v>doi: 10.1080/02713683.2016.1262043</v>
      </c>
      <c r="AC9803" s="13" t="str">
        <f>Tableau1[[#This Row],[Authors]]&amp;", "&amp;Tableau1[[#This Row],[Title]]&amp;" "&amp;Tableau1[[#This Row],[Journal]]&amp;". "&amp;Tableau1[[#This Row],[Year]]</f>
        <v>Huang XR, Knighton RW, Spector YZ, Feuer WJ., Cytoskeletal Alteration and Change of Retinal Nerve Fiber Layer Birefringence in Hypertensive Retina. Curr Eye Res. 2017</v>
      </c>
    </row>
    <row r="9804" spans="1:29" x14ac:dyDescent="0.3">
      <c r="A9804">
        <v>9947</v>
      </c>
      <c r="B9804" t="s">
        <v>12473</v>
      </c>
      <c r="C9804" t="s">
        <v>22642</v>
      </c>
      <c r="D9804" t="s">
        <v>32921</v>
      </c>
      <c r="E9804" t="s">
        <v>2457</v>
      </c>
      <c r="F9804" s="10"/>
      <c r="G9804">
        <v>2017</v>
      </c>
      <c r="J9804">
        <v>0.8846401591086861</v>
      </c>
      <c r="L9804" t="s">
        <v>44205</v>
      </c>
      <c r="M9804">
        <v>27533640</v>
      </c>
      <c r="Q9804" s="10"/>
      <c r="R9804" s="11">
        <f t="shared" si="306"/>
        <v>0</v>
      </c>
      <c r="U9804" s="11">
        <f t="shared" si="307"/>
        <v>0</v>
      </c>
      <c r="Y9804" s="11">
        <f>IF(SUM(Tableau1[[#This Row],[Other access]:[Sci-hub access]])&gt;=1,1,0)</f>
        <v>0</v>
      </c>
      <c r="Z9804" s="12">
        <f>IF(OR(Tableau1[[#This Row],[Access R1 + S1+ T1 ]]&gt;=1,Tableau1[[#This Row],[Access V1 +W1 + X1]]&gt;=1),1,0)</f>
        <v>0</v>
      </c>
      <c r="AB9804" s="10" t="str">
        <f>Tableau1[[#This Row],[DOI]]</f>
        <v>doi: 10.1097/ICB.0000000000000372</v>
      </c>
      <c r="AC9804" s="13" t="str">
        <f>Tableau1[[#This Row],[Authors]]&amp;", "&amp;Tableau1[[#This Row],[Title]]&amp;" "&amp;Tableau1[[#This Row],[Journal]]&amp;". "&amp;Tableau1[[#This Row],[Year]]</f>
        <v>Murdock J, Carvounis PE., ADULT WITH CHICKENPOX COMPLICATED BY SYSTEMIC VASCULITIS AND BILATERAL RETINAL VASCULITIS WITH RETINAL VASCULAR OCCLUSIONS. Retin Cases Brief Rep. 2017</v>
      </c>
    </row>
    <row r="9805" spans="1:29" x14ac:dyDescent="0.3">
      <c r="A9805">
        <v>9255</v>
      </c>
      <c r="B9805" t="s">
        <v>11840</v>
      </c>
      <c r="C9805" t="s">
        <v>22015</v>
      </c>
      <c r="D9805" t="s">
        <v>32282</v>
      </c>
      <c r="E9805" t="s">
        <v>2479</v>
      </c>
      <c r="F9805" s="10"/>
      <c r="G9805">
        <v>2017</v>
      </c>
      <c r="J9805">
        <v>0.88471131221201038</v>
      </c>
      <c r="L9805" t="e">
        <v>#VALUE!</v>
      </c>
      <c r="M9805">
        <v>27755189</v>
      </c>
      <c r="Q9805" s="10"/>
      <c r="R9805" s="11">
        <f t="shared" si="306"/>
        <v>0</v>
      </c>
      <c r="U9805" s="11">
        <f t="shared" si="307"/>
        <v>0</v>
      </c>
      <c r="Y9805" s="11">
        <f>IF(SUM(Tableau1[[#This Row],[Other access]:[Sci-hub access]])&gt;=1,1,0)</f>
        <v>0</v>
      </c>
      <c r="Z9805" s="12">
        <f>IF(OR(Tableau1[[#This Row],[Access R1 + S1+ T1 ]]&gt;=1,Tableau1[[#This Row],[Access V1 +W1 + X1]]&gt;=1),1,0)</f>
        <v>0</v>
      </c>
      <c r="AB9805" s="10" t="e">
        <f>Tableau1[[#This Row],[DOI]]</f>
        <v>#VALUE!</v>
      </c>
      <c r="AC9805" s="13" t="str">
        <f>Tableau1[[#This Row],[Authors]]&amp;", "&amp;Tableau1[[#This Row],[Title]]&amp;" "&amp;Tableau1[[#This Row],[Journal]]&amp;". "&amp;Tableau1[[#This Row],[Year]]</f>
        <v>Wong ES, Chow CW, Luk WK, Fung KS, Li KK., A 10-Year Review of Ocular Methicillin-Resistant Staphylococcus aureus Infections: Epidemiology, Clinical Features, and Treatment. Cornea. 2017</v>
      </c>
    </row>
    <row r="9806" spans="1:29" x14ac:dyDescent="0.3">
      <c r="A9806">
        <v>7513</v>
      </c>
      <c r="B9806" t="s">
        <v>10311</v>
      </c>
      <c r="C9806" t="s">
        <v>20512</v>
      </c>
      <c r="D9806" t="s">
        <v>30746</v>
      </c>
      <c r="E9806" t="s">
        <v>2529</v>
      </c>
      <c r="F9806" s="10"/>
      <c r="G9806">
        <v>2017</v>
      </c>
      <c r="J9806">
        <v>0.88475523925774935</v>
      </c>
      <c r="L9806" t="s">
        <v>41868</v>
      </c>
      <c r="M9806">
        <v>28085505</v>
      </c>
      <c r="Q9806" s="10"/>
      <c r="R9806" s="11">
        <f t="shared" si="306"/>
        <v>0</v>
      </c>
      <c r="U9806" s="11">
        <f t="shared" si="307"/>
        <v>0</v>
      </c>
      <c r="Y9806" s="11">
        <f>IF(SUM(Tableau1[[#This Row],[Other access]:[Sci-hub access]])&gt;=1,1,0)</f>
        <v>0</v>
      </c>
      <c r="Z9806" s="12">
        <f>IF(OR(Tableau1[[#This Row],[Access R1 + S1+ T1 ]]&gt;=1,Tableau1[[#This Row],[Access V1 +W1 + X1]]&gt;=1),1,0)</f>
        <v>0</v>
      </c>
      <c r="AB9806" s="10" t="str">
        <f>Tableau1[[#This Row],[DOI]]</f>
        <v>doi: 10.1080/02713683.2016.1257727</v>
      </c>
      <c r="AC9806" s="13" t="str">
        <f>Tableau1[[#This Row],[Authors]]&amp;", "&amp;Tableau1[[#This Row],[Title]]&amp;" "&amp;Tableau1[[#This Row],[Journal]]&amp;". "&amp;Tableau1[[#This Row],[Year]]</f>
        <v>Kim JL, Lee HS, Lee Y, Kang MS, Lee SJ, Yang JW., Effect of Porcine Chondrocyte-Derived Extracellular Membrane (CDECM) on Postoperative Wound Healing in an Experimental Rabbit Model of Glaucoma Filtration Surgery. Curr Eye Res. 2017</v>
      </c>
    </row>
    <row r="9807" spans="1:29" x14ac:dyDescent="0.3">
      <c r="A9807">
        <v>8080</v>
      </c>
      <c r="B9807" t="s">
        <v>10805</v>
      </c>
      <c r="C9807" t="s">
        <v>20994</v>
      </c>
      <c r="D9807" t="s">
        <v>31243</v>
      </c>
      <c r="E9807" t="s">
        <v>2479</v>
      </c>
      <c r="F9807" s="10"/>
      <c r="G9807">
        <v>2017</v>
      </c>
      <c r="J9807">
        <v>0.88477414806452837</v>
      </c>
      <c r="L9807" t="s">
        <v>42427</v>
      </c>
      <c r="M9807">
        <v>28002110</v>
      </c>
      <c r="Q9807" s="10"/>
      <c r="R9807" s="11">
        <f t="shared" si="306"/>
        <v>0</v>
      </c>
      <c r="U9807" s="11">
        <f t="shared" si="307"/>
        <v>0</v>
      </c>
      <c r="Y9807" s="11">
        <f>IF(SUM(Tableau1[[#This Row],[Other access]:[Sci-hub access]])&gt;=1,1,0)</f>
        <v>0</v>
      </c>
      <c r="Z9807" s="12">
        <f>IF(OR(Tableau1[[#This Row],[Access R1 + S1+ T1 ]]&gt;=1,Tableau1[[#This Row],[Access V1 +W1 + X1]]&gt;=1),1,0)</f>
        <v>0</v>
      </c>
      <c r="AB9807" s="10" t="str">
        <f>Tableau1[[#This Row],[DOI]]</f>
        <v>doi: 10.1097/ICO.0000000000001117</v>
      </c>
      <c r="AC9807" s="13" t="str">
        <f>Tableau1[[#This Row],[Authors]]&amp;", "&amp;Tableau1[[#This Row],[Title]]&amp;" "&amp;Tableau1[[#This Row],[Journal]]&amp;". "&amp;Tableau1[[#This Row],[Year]]</f>
        <v>Savini G, Næser K, Schiano-Lomoriello D, Ducoli P., Total Corneal Astigmatism Measurements: Agreement Between 2 Rotating Scheimpflug Cameras. Cornea. 2017</v>
      </c>
    </row>
    <row r="9808" spans="1:29" x14ac:dyDescent="0.3">
      <c r="A9808">
        <v>299</v>
      </c>
      <c r="B9808" t="s">
        <v>3562</v>
      </c>
      <c r="C9808" t="s">
        <v>13823</v>
      </c>
      <c r="D9808" t="s">
        <v>23982</v>
      </c>
      <c r="E9808" t="s">
        <v>2494</v>
      </c>
      <c r="F9808" s="10"/>
      <c r="G9808">
        <v>2018</v>
      </c>
      <c r="J9808">
        <v>0.88485936956239297</v>
      </c>
      <c r="L9808" t="s">
        <v>34808</v>
      </c>
      <c r="M9808">
        <v>29265472</v>
      </c>
      <c r="Q9808" s="10"/>
      <c r="R9808" s="11">
        <f t="shared" si="306"/>
        <v>0</v>
      </c>
      <c r="U9808" s="11">
        <f t="shared" si="307"/>
        <v>0</v>
      </c>
      <c r="Y9808" s="11">
        <f>IF(SUM(Tableau1[[#This Row],[Other access]:[Sci-hub access]])&gt;=1,1,0)</f>
        <v>0</v>
      </c>
      <c r="Z9808" s="12">
        <f>IF(OR(Tableau1[[#This Row],[Access R1 + S1+ T1 ]]&gt;=1,Tableau1[[#This Row],[Access V1 +W1 + X1]]&gt;=1),1,0)</f>
        <v>0</v>
      </c>
      <c r="AB9808" s="10" t="str">
        <f>Tableau1[[#This Row],[DOI]]</f>
        <v>doi: 10.1111/opo.12428</v>
      </c>
      <c r="AC9808" s="13" t="str">
        <f>Tableau1[[#This Row],[Authors]]&amp;", "&amp;Tableau1[[#This Row],[Title]]&amp;" "&amp;Tableau1[[#This Row],[Journal]]&amp;". "&amp;Tableau1[[#This Row],[Year]]</f>
        <v>Leat SJ, Zecevic AA, Keeling A, Hileeto D, Labreche T, Brymer C., Prevalence of vision loss among hospital in-patients; a risk factor for falls? Ophthalmic Physiol Opt. 2018</v>
      </c>
    </row>
    <row r="9809" spans="1:29" x14ac:dyDescent="0.3">
      <c r="A9809">
        <v>10748</v>
      </c>
      <c r="B9809" t="s">
        <v>13207</v>
      </c>
      <c r="C9809" t="s">
        <v>23370</v>
      </c>
      <c r="D9809" t="s">
        <v>33660</v>
      </c>
      <c r="E9809" t="s">
        <v>2447</v>
      </c>
      <c r="F9809" s="10"/>
      <c r="G9809">
        <v>2017</v>
      </c>
      <c r="J9809">
        <v>0.8849087810265176</v>
      </c>
      <c r="L9809" t="s">
        <v>44995</v>
      </c>
      <c r="M9809">
        <v>27065432</v>
      </c>
      <c r="Q9809" s="10"/>
      <c r="R9809" s="11">
        <f t="shared" si="306"/>
        <v>0</v>
      </c>
      <c r="U9809" s="11">
        <f t="shared" si="307"/>
        <v>0</v>
      </c>
      <c r="Y9809" s="11">
        <f>IF(SUM(Tableau1[[#This Row],[Other access]:[Sci-hub access]])&gt;=1,1,0)</f>
        <v>0</v>
      </c>
      <c r="Z9809" s="12">
        <f>IF(OR(Tableau1[[#This Row],[Access R1 + S1+ T1 ]]&gt;=1,Tableau1[[#This Row],[Access V1 +W1 + X1]]&gt;=1),1,0)</f>
        <v>0</v>
      </c>
      <c r="AB9809" s="10" t="str">
        <f>Tableau1[[#This Row],[DOI]]</f>
        <v>doi: 10.1097/IOP.0000000000000694</v>
      </c>
      <c r="AC9809" s="13" t="str">
        <f>Tableau1[[#This Row],[Authors]]&amp;", "&amp;Tableau1[[#This Row],[Title]]&amp;" "&amp;Tableau1[[#This Row],[Journal]]&amp;". "&amp;Tableau1[[#This Row],[Year]]</f>
        <v>Ang MJ, Papageorgiou KI, Chang SH, Kohn J, Chokron Garneau H, Goldberg RA., Topical Plasminogen as Adjunctive Treatment in Recurrent Ligneous Conjunctivitis. Ophthal Plast Reconstr Surg. 2017</v>
      </c>
    </row>
    <row r="9810" spans="1:29" x14ac:dyDescent="0.3">
      <c r="A9810">
        <v>9563</v>
      </c>
      <c r="B9810" t="s">
        <v>12123</v>
      </c>
      <c r="C9810" t="s">
        <v>22297</v>
      </c>
      <c r="D9810" t="s">
        <v>32569</v>
      </c>
      <c r="E9810" t="s">
        <v>34466</v>
      </c>
      <c r="F9810" s="10"/>
      <c r="G9810">
        <v>2017</v>
      </c>
      <c r="J9810">
        <v>0.88492616184352257</v>
      </c>
      <c r="L9810" t="s">
        <v>43840</v>
      </c>
      <c r="M9810">
        <v>27658786</v>
      </c>
      <c r="Q9810" s="10"/>
      <c r="R9810" s="11">
        <f t="shared" si="306"/>
        <v>0</v>
      </c>
      <c r="U9810" s="11">
        <f t="shared" si="307"/>
        <v>0</v>
      </c>
      <c r="Y9810" s="11">
        <f>IF(SUM(Tableau1[[#This Row],[Other access]:[Sci-hub access]])&gt;=1,1,0)</f>
        <v>0</v>
      </c>
      <c r="Z9810" s="12">
        <f>IF(OR(Tableau1[[#This Row],[Access R1 + S1+ T1 ]]&gt;=1,Tableau1[[#This Row],[Access V1 +W1 + X1]]&gt;=1),1,0)</f>
        <v>0</v>
      </c>
      <c r="AB9810" s="10" t="str">
        <f>Tableau1[[#This Row],[DOI]]</f>
        <v>doi: 10.1007/s40291-016-0234-z</v>
      </c>
      <c r="AC9810" s="13" t="str">
        <f>Tableau1[[#This Row],[Authors]]&amp;", "&amp;Tableau1[[#This Row],[Title]]&amp;" "&amp;Tableau1[[#This Row],[Journal]]&amp;". "&amp;Tableau1[[#This Row],[Year]]</f>
        <v>Berber P, Grassmann F, Kiel C, Weber BH., An Eye on Age-Related Macular Degeneration: The Role of MicroRNAs in Disease Pathology. Mol Diagn Ther. 2017</v>
      </c>
    </row>
    <row r="9811" spans="1:29" x14ac:dyDescent="0.3">
      <c r="A9811">
        <v>9197</v>
      </c>
      <c r="B9811" t="s">
        <v>1955</v>
      </c>
      <c r="C9811" t="s">
        <v>1956</v>
      </c>
      <c r="D9811" t="s">
        <v>1957</v>
      </c>
      <c r="E9811" t="s">
        <v>2748</v>
      </c>
      <c r="F9811" s="10"/>
      <c r="G9811">
        <v>2017</v>
      </c>
      <c r="J9811">
        <v>0.8850260500898175</v>
      </c>
      <c r="L9811" t="s">
        <v>43512</v>
      </c>
      <c r="M9811">
        <v>27766684</v>
      </c>
      <c r="Q9811" s="10"/>
      <c r="R9811" s="11">
        <f t="shared" si="306"/>
        <v>0</v>
      </c>
      <c r="U9811" s="11">
        <f t="shared" si="307"/>
        <v>0</v>
      </c>
      <c r="Y9811" s="11">
        <f>IF(SUM(Tableau1[[#This Row],[Other access]:[Sci-hub access]])&gt;=1,1,0)</f>
        <v>0</v>
      </c>
      <c r="Z9811" s="12">
        <f>IF(OR(Tableau1[[#This Row],[Access R1 + S1+ T1 ]]&gt;=1,Tableau1[[#This Row],[Access V1 +W1 + X1]]&gt;=1),1,0)</f>
        <v>0</v>
      </c>
      <c r="AB9811" s="10" t="str">
        <f>Tableau1[[#This Row],[DOI]]</f>
        <v>doi: 10.1111/myc.12578</v>
      </c>
      <c r="AC9811" s="13" t="str">
        <f>Tableau1[[#This Row],[Authors]]&amp;", "&amp;Tableau1[[#This Row],[Title]]&amp;" "&amp;Tableau1[[#This Row],[Journal]]&amp;". "&amp;Tableau1[[#This Row],[Year]]</f>
        <v>Tupaki-Sreepurna A, Al-Hatmi AM, Kindo AJ, Sundaram M, de Hoog GS., Multidrug-resistant Fusarium in keratitis: a clinico-mycological study of keratitis infections in Chennai, India. Mycoses. 2017</v>
      </c>
    </row>
    <row r="9812" spans="1:29" x14ac:dyDescent="0.3">
      <c r="A9812">
        <v>9017</v>
      </c>
      <c r="B9812" t="s">
        <v>11631</v>
      </c>
      <c r="C9812" t="s">
        <v>21809</v>
      </c>
      <c r="D9812" t="s">
        <v>32072</v>
      </c>
      <c r="E9812" t="s">
        <v>2529</v>
      </c>
      <c r="F9812" s="10"/>
      <c r="G9812">
        <v>2017</v>
      </c>
      <c r="J9812">
        <v>0.88503335563585017</v>
      </c>
      <c r="L9812" t="s">
        <v>43339</v>
      </c>
      <c r="M9812">
        <v>27791408</v>
      </c>
      <c r="Q9812" s="10"/>
      <c r="R9812" s="11">
        <f t="shared" si="306"/>
        <v>0</v>
      </c>
      <c r="U9812" s="11">
        <f t="shared" si="307"/>
        <v>0</v>
      </c>
      <c r="Y9812" s="11">
        <f>IF(SUM(Tableau1[[#This Row],[Other access]:[Sci-hub access]])&gt;=1,1,0)</f>
        <v>0</v>
      </c>
      <c r="Z9812" s="12">
        <f>IF(OR(Tableau1[[#This Row],[Access R1 + S1+ T1 ]]&gt;=1,Tableau1[[#This Row],[Access V1 +W1 + X1]]&gt;=1),1,0)</f>
        <v>0</v>
      </c>
      <c r="AB9812" s="10" t="str">
        <f>Tableau1[[#This Row],[DOI]]</f>
        <v>doi: 10.1080/02713683.2016.1233985</v>
      </c>
      <c r="AC9812" s="13" t="str">
        <f>Tableau1[[#This Row],[Authors]]&amp;", "&amp;Tableau1[[#This Row],[Title]]&amp;" "&amp;Tableau1[[#This Row],[Journal]]&amp;". "&amp;Tableau1[[#This Row],[Year]]</f>
        <v>Baser G, Yildiz N, Calan M., Evaluation of Meibomian Gland Dysfunction in Polycystic Ovary Syndrome and Obesity. Curr Eye Res. 2017</v>
      </c>
    </row>
    <row r="9813" spans="1:29" x14ac:dyDescent="0.3">
      <c r="A9813">
        <v>6279</v>
      </c>
      <c r="B9813" t="s">
        <v>9235</v>
      </c>
      <c r="C9813" t="s">
        <v>19446</v>
      </c>
      <c r="D9813" t="s">
        <v>29666</v>
      </c>
      <c r="E9813" t="s">
        <v>34310</v>
      </c>
      <c r="F9813" s="10"/>
      <c r="G9813">
        <v>2017</v>
      </c>
      <c r="J9813">
        <v>0.88507593430243703</v>
      </c>
      <c r="L9813" t="s">
        <v>40649</v>
      </c>
      <c r="M9813">
        <v>28233129</v>
      </c>
      <c r="Q9813" s="10"/>
      <c r="R9813" s="11">
        <f t="shared" si="306"/>
        <v>0</v>
      </c>
      <c r="U9813" s="11">
        <f t="shared" si="307"/>
        <v>0</v>
      </c>
      <c r="Y9813" s="11">
        <f>IF(SUM(Tableau1[[#This Row],[Other access]:[Sci-hub access]])&gt;=1,1,0)</f>
        <v>0</v>
      </c>
      <c r="Z9813" s="12">
        <f>IF(OR(Tableau1[[#This Row],[Access R1 + S1+ T1 ]]&gt;=1,Tableau1[[#This Row],[Access V1 +W1 + X1]]&gt;=1),1,0)</f>
        <v>0</v>
      </c>
      <c r="AB9813" s="10" t="str">
        <f>Tableau1[[#This Row],[DOI]]</f>
        <v>doi: 10.1007/s00266-017-0780-8</v>
      </c>
      <c r="AC9813" s="13" t="str">
        <f>Tableau1[[#This Row],[Authors]]&amp;", "&amp;Tableau1[[#This Row],[Title]]&amp;" "&amp;Tableau1[[#This Row],[Journal]]&amp;". "&amp;Tableau1[[#This Row],[Year]]</f>
        <v>Guyuron B, Son JH., Transpalpebral Corrugator Resection: 25-Year Experience, Refinements and Additional Indications. Aesthetic Plast Surg. 2017</v>
      </c>
    </row>
    <row r="9814" spans="1:29" x14ac:dyDescent="0.3">
      <c r="A9814">
        <v>1873</v>
      </c>
      <c r="B9814" t="s">
        <v>5117</v>
      </c>
      <c r="C9814" t="s">
        <v>15363</v>
      </c>
      <c r="D9814" t="s">
        <v>25539</v>
      </c>
      <c r="E9814" t="s">
        <v>2468</v>
      </c>
      <c r="F9814" s="10"/>
      <c r="G9814">
        <v>2017</v>
      </c>
      <c r="J9814">
        <v>0.88511346335141672</v>
      </c>
      <c r="L9814" t="s">
        <v>36345</v>
      </c>
      <c r="M9814">
        <v>28858153</v>
      </c>
      <c r="Q9814" s="10"/>
      <c r="R9814" s="11">
        <f t="shared" si="306"/>
        <v>0</v>
      </c>
      <c r="U9814" s="11">
        <f t="shared" si="307"/>
        <v>0</v>
      </c>
      <c r="Y9814" s="11">
        <f>IF(SUM(Tableau1[[#This Row],[Other access]:[Sci-hub access]])&gt;=1,1,0)</f>
        <v>0</v>
      </c>
      <c r="Z9814" s="12">
        <f>IF(OR(Tableau1[[#This Row],[Access R1 + S1+ T1 ]]&gt;=1,Tableau1[[#This Row],[Access V1 +W1 + X1]]&gt;=1),1,0)</f>
        <v>0</v>
      </c>
      <c r="AB9814" s="10" t="str">
        <f>Tableau1[[#This Row],[DOI]]</f>
        <v>doi: 10.1097/IJG.0000000000000764</v>
      </c>
      <c r="AC9814" s="13" t="str">
        <f>Tableau1[[#This Row],[Authors]]&amp;", "&amp;Tableau1[[#This Row],[Title]]&amp;" "&amp;Tableau1[[#This Row],[Journal]]&amp;". "&amp;Tableau1[[#This Row],[Year]]</f>
        <v>Thepass G, Lemij HG, Vermeer KA., Attenuation Coefficients From SD-OCT Data: Structural Information Beyond Morphology on RNFL Integrity in Glaucoma. J Glaucoma. 2017</v>
      </c>
    </row>
    <row r="9815" spans="1:29" x14ac:dyDescent="0.3">
      <c r="A9815">
        <v>10138</v>
      </c>
      <c r="B9815" t="s">
        <v>12648</v>
      </c>
      <c r="C9815" t="s">
        <v>22816</v>
      </c>
      <c r="D9815" t="s">
        <v>33098</v>
      </c>
      <c r="E9815" t="s">
        <v>2791</v>
      </c>
      <c r="F9815" s="10"/>
      <c r="G9815">
        <v>2017</v>
      </c>
      <c r="J9815">
        <v>0.88520169565205353</v>
      </c>
      <c r="L9815" t="s">
        <v>44393</v>
      </c>
      <c r="M9815">
        <v>27461520</v>
      </c>
      <c r="Q9815" s="10"/>
      <c r="R9815" s="11">
        <f t="shared" si="306"/>
        <v>0</v>
      </c>
      <c r="U9815" s="11">
        <f t="shared" si="307"/>
        <v>0</v>
      </c>
      <c r="Y9815" s="11">
        <f>IF(SUM(Tableau1[[#This Row],[Other access]:[Sci-hub access]])&gt;=1,1,0)</f>
        <v>0</v>
      </c>
      <c r="Z9815" s="12">
        <f>IF(OR(Tableau1[[#This Row],[Access R1 + S1+ T1 ]]&gt;=1,Tableau1[[#This Row],[Access V1 +W1 + X1]]&gt;=1),1,0)</f>
        <v>0</v>
      </c>
      <c r="AB9815" s="10" t="str">
        <f>Tableau1[[#This Row],[DOI]]</f>
        <v>doi: 10.1016/j.optom.2016.06.003</v>
      </c>
      <c r="AC9815" s="13" t="str">
        <f>Tableau1[[#This Row],[Authors]]&amp;", "&amp;Tableau1[[#This Row],[Title]]&amp;" "&amp;Tableau1[[#This Row],[Journal]]&amp;". "&amp;Tableau1[[#This Row],[Year]]</f>
        <v>Daxer A., MyoRing treatment of myopia. J Optom. 2017</v>
      </c>
    </row>
    <row r="9816" spans="1:29" x14ac:dyDescent="0.3">
      <c r="A9816">
        <v>318</v>
      </c>
      <c r="B9816" t="s">
        <v>3581</v>
      </c>
      <c r="C9816" t="s">
        <v>13842</v>
      </c>
      <c r="D9816" t="s">
        <v>24001</v>
      </c>
      <c r="E9816" t="s">
        <v>2443</v>
      </c>
      <c r="F9816" s="10"/>
      <c r="G9816">
        <v>2017</v>
      </c>
      <c r="J9816">
        <v>0.885215561123322</v>
      </c>
      <c r="L9816" t="s">
        <v>34827</v>
      </c>
      <c r="M9816">
        <v>29260192</v>
      </c>
      <c r="Q9816" s="10"/>
      <c r="R9816" s="11">
        <f t="shared" si="306"/>
        <v>0</v>
      </c>
      <c r="U9816" s="11">
        <f t="shared" si="307"/>
        <v>0</v>
      </c>
      <c r="Y9816" s="11">
        <f>IF(SUM(Tableau1[[#This Row],[Other access]:[Sci-hub access]])&gt;=1,1,0)</f>
        <v>0</v>
      </c>
      <c r="Z9816" s="12">
        <f>IF(OR(Tableau1[[#This Row],[Access R1 + S1+ T1 ]]&gt;=1,Tableau1[[#This Row],[Access V1 +W1 + X1]]&gt;=1),1,0)</f>
        <v>0</v>
      </c>
      <c r="AB9816" s="10" t="str">
        <f>Tableau1[[#This Row],[DOI]]</f>
        <v>doi: 10.1167/iovs.17-22633</v>
      </c>
      <c r="AC9816" s="13" t="str">
        <f>Tableau1[[#This Row],[Authors]]&amp;", "&amp;Tableau1[[#This Row],[Title]]&amp;" "&amp;Tableau1[[#This Row],[Journal]]&amp;". "&amp;Tableau1[[#This Row],[Year]]</f>
        <v>Parravano M, Scarinci F, Gilardi M, Querques L, Varano M, Oddone F, Bandello F, Querques G., Patchy Chorioretinal Atrophy Changes at the Posterior Pole After Ranibizumab for Myopic Choroidal Neovascularization. Invest Ophthalmol Vis Sci. 2017</v>
      </c>
    </row>
    <row r="9817" spans="1:29" x14ac:dyDescent="0.3">
      <c r="A9817">
        <v>9900</v>
      </c>
      <c r="B9817" t="s">
        <v>12428</v>
      </c>
      <c r="C9817" t="s">
        <v>22598</v>
      </c>
      <c r="D9817" t="s">
        <v>32876</v>
      </c>
      <c r="E9817" t="s">
        <v>2457</v>
      </c>
      <c r="F9817" s="10"/>
      <c r="G9817">
        <v>2017</v>
      </c>
      <c r="J9817">
        <v>0.88535400109418583</v>
      </c>
      <c r="L9817" t="s">
        <v>44159</v>
      </c>
      <c r="M9817">
        <v>27548037</v>
      </c>
      <c r="Q9817" s="10"/>
      <c r="R9817" s="11">
        <f t="shared" si="306"/>
        <v>0</v>
      </c>
      <c r="U9817" s="11">
        <f t="shared" si="307"/>
        <v>0</v>
      </c>
      <c r="Y9817" s="11">
        <f>IF(SUM(Tableau1[[#This Row],[Other access]:[Sci-hub access]])&gt;=1,1,0)</f>
        <v>0</v>
      </c>
      <c r="Z9817" s="12">
        <f>IF(OR(Tableau1[[#This Row],[Access R1 + S1+ T1 ]]&gt;=1,Tableau1[[#This Row],[Access V1 +W1 + X1]]&gt;=1),1,0)</f>
        <v>0</v>
      </c>
      <c r="AB9817" s="10" t="str">
        <f>Tableau1[[#This Row],[DOI]]</f>
        <v>doi: 10.1097/ICB.0000000000000377</v>
      </c>
      <c r="AC9817" s="13" t="str">
        <f>Tableau1[[#This Row],[Authors]]&amp;", "&amp;Tableau1[[#This Row],[Title]]&amp;" "&amp;Tableau1[[#This Row],[Journal]]&amp;". "&amp;Tableau1[[#This Row],[Year]]</f>
        <v>Sawaguchi S, Maruko I, Mikami Y, Hasegawa T, Koizumi H, Iida T., MACULAR HOLE FORMATION IDENTIFIED WITH INTRAOPERATIVE OCT DURING VITRECTOMY FOR VITREOMACULAR TRACTION SYNDROME. Retin Cases Brief Rep. 2017</v>
      </c>
    </row>
    <row r="9818" spans="1:29" x14ac:dyDescent="0.3">
      <c r="A9818">
        <v>5808</v>
      </c>
      <c r="B9818" t="s">
        <v>8828</v>
      </c>
      <c r="C9818" t="s">
        <v>19045</v>
      </c>
      <c r="D9818" t="s">
        <v>29258</v>
      </c>
      <c r="E9818" t="s">
        <v>2715</v>
      </c>
      <c r="F9818" s="10"/>
      <c r="G9818">
        <v>2017</v>
      </c>
      <c r="J9818">
        <v>0.88539495023464065</v>
      </c>
      <c r="L9818" t="s">
        <v>40190</v>
      </c>
      <c r="M9818">
        <v>28283331</v>
      </c>
      <c r="Q9818" s="10"/>
      <c r="R9818" s="11">
        <f t="shared" si="306"/>
        <v>0</v>
      </c>
      <c r="U9818" s="11">
        <f t="shared" si="307"/>
        <v>0</v>
      </c>
      <c r="Y9818" s="11">
        <f>IF(SUM(Tableau1[[#This Row],[Other access]:[Sci-hub access]])&gt;=1,1,0)</f>
        <v>0</v>
      </c>
      <c r="Z9818" s="12">
        <f>IF(OR(Tableau1[[#This Row],[Access R1 + S1+ T1 ]]&gt;=1,Tableau1[[#This Row],[Access V1 +W1 + X1]]&gt;=1),1,0)</f>
        <v>0</v>
      </c>
      <c r="AB9818" s="10" t="str">
        <f>Tableau1[[#This Row],[DOI]]</f>
        <v>doi: 10.1016/j.mvr.2017.03.003</v>
      </c>
      <c r="AC9818" s="13" t="str">
        <f>Tableau1[[#This Row],[Authors]]&amp;", "&amp;Tableau1[[#This Row],[Title]]&amp;" "&amp;Tableau1[[#This Row],[Journal]]&amp;". "&amp;Tableau1[[#This Row],[Year]]</f>
        <v>Wu L, Guo F, Wu Y, Wang Q, Ma X, Zhao Y, Qin G., The role of FoxO1 in interleukin-1β-induced autostimulation in retina endothelial cells and retinas of diabetic rats. Microvasc Res. 2017</v>
      </c>
    </row>
    <row r="9819" spans="1:29" x14ac:dyDescent="0.3">
      <c r="A9819">
        <v>6098</v>
      </c>
      <c r="B9819" t="s">
        <v>9074</v>
      </c>
      <c r="C9819" t="s">
        <v>19287</v>
      </c>
      <c r="D9819" t="s">
        <v>29504</v>
      </c>
      <c r="E9819" t="s">
        <v>2979</v>
      </c>
      <c r="F9819" s="10"/>
      <c r="G9819">
        <v>2017</v>
      </c>
      <c r="J9819">
        <v>0.88543770360398788</v>
      </c>
      <c r="L9819" t="s">
        <v>40472</v>
      </c>
      <c r="M9819">
        <v>28249604</v>
      </c>
      <c r="Q9819" s="10"/>
      <c r="R9819" s="11">
        <f t="shared" si="306"/>
        <v>0</v>
      </c>
      <c r="U9819" s="11">
        <f t="shared" si="307"/>
        <v>0</v>
      </c>
      <c r="Y9819" s="11">
        <f>IF(SUM(Tableau1[[#This Row],[Other access]:[Sci-hub access]])&gt;=1,1,0)</f>
        <v>0</v>
      </c>
      <c r="Z9819" s="12">
        <f>IF(OR(Tableau1[[#This Row],[Access R1 + S1+ T1 ]]&gt;=1,Tableau1[[#This Row],[Access V1 +W1 + X1]]&gt;=1),1,0)</f>
        <v>0</v>
      </c>
      <c r="AB9819" s="10" t="str">
        <f>Tableau1[[#This Row],[DOI]]</f>
        <v>doi: 10.1186/s12868-017-0346-3</v>
      </c>
      <c r="AC9819" s="13" t="str">
        <f>Tableau1[[#This Row],[Authors]]&amp;", "&amp;Tableau1[[#This Row],[Title]]&amp;" "&amp;Tableau1[[#This Row],[Journal]]&amp;". "&amp;Tableau1[[#This Row],[Year]]</f>
        <v>McGrady NR, Minton AZ, Stankowska DL, He S, Jefferies HB, Krishnamoorthy RR., Upregulation of the endothelin A (ET(A)) receptor and its association with neurodegeneration in a rodent model of glaucoma. BMC Neurosci. 2017</v>
      </c>
    </row>
    <row r="9820" spans="1:29" x14ac:dyDescent="0.3">
      <c r="A9820">
        <v>2039</v>
      </c>
      <c r="B9820" t="s">
        <v>5278</v>
      </c>
      <c r="C9820" t="s">
        <v>15524</v>
      </c>
      <c r="D9820" t="s">
        <v>25700</v>
      </c>
      <c r="E9820" t="s">
        <v>2443</v>
      </c>
      <c r="F9820" s="10"/>
      <c r="G9820">
        <v>2017</v>
      </c>
      <c r="J9820">
        <v>0.88551195527955839</v>
      </c>
      <c r="L9820" t="s">
        <v>36510</v>
      </c>
      <c r="M9820">
        <v>28828481</v>
      </c>
      <c r="Q9820" s="10"/>
      <c r="R9820" s="11">
        <f t="shared" si="306"/>
        <v>0</v>
      </c>
      <c r="U9820" s="11">
        <f t="shared" si="307"/>
        <v>0</v>
      </c>
      <c r="Y9820" s="11">
        <f>IF(SUM(Tableau1[[#This Row],[Other access]:[Sci-hub access]])&gt;=1,1,0)</f>
        <v>0</v>
      </c>
      <c r="Z9820" s="12">
        <f>IF(OR(Tableau1[[#This Row],[Access R1 + S1+ T1 ]]&gt;=1,Tableau1[[#This Row],[Access V1 +W1 + X1]]&gt;=1),1,0)</f>
        <v>0</v>
      </c>
      <c r="AB9820" s="10" t="str">
        <f>Tableau1[[#This Row],[DOI]]</f>
        <v>doi: 10.1167/iovs.17-22255</v>
      </c>
      <c r="AC9820" s="13" t="str">
        <f>Tableau1[[#This Row],[Authors]]&amp;", "&amp;Tableau1[[#This Row],[Title]]&amp;" "&amp;Tableau1[[#This Row],[Journal]]&amp;". "&amp;Tableau1[[#This Row],[Year]]</f>
        <v>Vaquero-Garcia J, Lalonde E, Ewens KG, Ebrahimzadeh J, Richard-Yutz J, Shields CL, Barrera A, Green CJ, Barash Y, Ganguly A., PRiMeUM: A Model for Predicting Risk of Metastasis in Uveal Melanoma. Invest Ophthalmol Vis Sci. 2017</v>
      </c>
    </row>
    <row r="9821" spans="1:29" x14ac:dyDescent="0.3">
      <c r="A9821">
        <v>10311</v>
      </c>
      <c r="B9821" t="s">
        <v>12811</v>
      </c>
      <c r="C9821" t="s">
        <v>22978</v>
      </c>
      <c r="D9821" t="s">
        <v>33264</v>
      </c>
      <c r="E9821" t="s">
        <v>2761</v>
      </c>
      <c r="F9821" s="10"/>
      <c r="G9821">
        <v>2017</v>
      </c>
      <c r="J9821">
        <v>0.88554086256116449</v>
      </c>
      <c r="L9821" t="s">
        <v>44562</v>
      </c>
      <c r="M9821">
        <v>27385552</v>
      </c>
      <c r="Q9821" s="10"/>
      <c r="R9821" s="11">
        <f t="shared" si="306"/>
        <v>0</v>
      </c>
      <c r="U9821" s="11">
        <f t="shared" si="307"/>
        <v>0</v>
      </c>
      <c r="Y9821" s="11">
        <f>IF(SUM(Tableau1[[#This Row],[Other access]:[Sci-hub access]])&gt;=1,1,0)</f>
        <v>0</v>
      </c>
      <c r="Z9821" s="12">
        <f>IF(OR(Tableau1[[#This Row],[Access R1 + S1+ T1 ]]&gt;=1,Tableau1[[#This Row],[Access V1 +W1 + X1]]&gt;=1),1,0)</f>
        <v>0</v>
      </c>
      <c r="AB9821" s="10" t="str">
        <f>Tableau1[[#This Row],[DOI]]</f>
        <v>doi: 10.2463/mrms.ci.2016-0030</v>
      </c>
      <c r="AC9821" s="13" t="str">
        <f>Tableau1[[#This Row],[Authors]]&amp;", "&amp;Tableau1[[#This Row],[Title]]&amp;" "&amp;Tableau1[[#This Row],[Journal]]&amp;". "&amp;Tableau1[[#This Row],[Year]]</f>
        <v>Nomura JI, Beppu T, Sasaki M, Fujiwara S, Ogasawara K., Detection of Retinal Hemangioblastomas in von Hippel-Lindau Disease Using Three-Dimensional Arterial Spin Labeling MR Imaging at 3T. Magn Reson Med Sci. 2017</v>
      </c>
    </row>
    <row r="9822" spans="1:29" x14ac:dyDescent="0.3">
      <c r="A9822">
        <v>5692</v>
      </c>
      <c r="B9822" t="s">
        <v>8723</v>
      </c>
      <c r="C9822" t="s">
        <v>18942</v>
      </c>
      <c r="D9822" t="s">
        <v>29153</v>
      </c>
      <c r="E9822" t="s">
        <v>2443</v>
      </c>
      <c r="F9822" s="10"/>
      <c r="G9822">
        <v>2017</v>
      </c>
      <c r="J9822">
        <v>0.88555029356730552</v>
      </c>
      <c r="L9822" t="s">
        <v>40075</v>
      </c>
      <c r="M9822">
        <v>28297028</v>
      </c>
      <c r="Q9822" s="10"/>
      <c r="R9822" s="11">
        <f t="shared" si="306"/>
        <v>0</v>
      </c>
      <c r="U9822" s="11">
        <f t="shared" si="307"/>
        <v>0</v>
      </c>
      <c r="Y9822" s="11">
        <f>IF(SUM(Tableau1[[#This Row],[Other access]:[Sci-hub access]])&gt;=1,1,0)</f>
        <v>0</v>
      </c>
      <c r="Z9822" s="12">
        <f>IF(OR(Tableau1[[#This Row],[Access R1 + S1+ T1 ]]&gt;=1,Tableau1[[#This Row],[Access V1 +W1 + X1]]&gt;=1),1,0)</f>
        <v>0</v>
      </c>
      <c r="AB9822" s="10" t="str">
        <f>Tableau1[[#This Row],[DOI]]</f>
        <v>doi: 10.1167/iovs.16-21017</v>
      </c>
      <c r="AC9822" s="13" t="str">
        <f>Tableau1[[#This Row],[Authors]]&amp;", "&amp;Tableau1[[#This Row],[Title]]&amp;" "&amp;Tableau1[[#This Row],[Journal]]&amp;". "&amp;Tableau1[[#This Row],[Year]]</f>
        <v>Huang TL, Wen YT, Chang CH, Chang SW, Lin KH, Tsai RK., Early Methylprednisolone Treatment Can Stabilize the Blood-Optic Nerve Barrier in a Rat Model of Anterior Ischemic Optic Neuropathy (rAION). Invest Ophthalmol Vis Sci. 2017</v>
      </c>
    </row>
    <row r="9823" spans="1:29" ht="28.8" x14ac:dyDescent="0.3">
      <c r="A9823">
        <v>2337</v>
      </c>
      <c r="B9823" t="s">
        <v>5565</v>
      </c>
      <c r="C9823" t="s">
        <v>15810</v>
      </c>
      <c r="D9823" t="s">
        <v>25987</v>
      </c>
      <c r="E9823" t="s">
        <v>2632</v>
      </c>
      <c r="F9823" s="10"/>
      <c r="G9823">
        <v>2017</v>
      </c>
      <c r="J9823">
        <v>0.88583402979149173</v>
      </c>
      <c r="L9823" t="s">
        <v>36802</v>
      </c>
      <c r="M9823">
        <v>28765019</v>
      </c>
      <c r="Q9823" s="10"/>
      <c r="R9823" s="11">
        <f t="shared" si="306"/>
        <v>0</v>
      </c>
      <c r="U9823" s="11">
        <f t="shared" si="307"/>
        <v>0</v>
      </c>
      <c r="Y9823" s="11">
        <f>IF(SUM(Tableau1[[#This Row],[Other access]:[Sci-hub access]])&gt;=1,1,0)</f>
        <v>0</v>
      </c>
      <c r="Z9823" s="12">
        <f>IF(OR(Tableau1[[#This Row],[Access R1 + S1+ T1 ]]&gt;=1,Tableau1[[#This Row],[Access V1 +W1 + X1]]&gt;=1),1,0)</f>
        <v>0</v>
      </c>
      <c r="AB9823" s="10" t="str">
        <f>Tableau1[[#This Row],[DOI]]</f>
        <v>doi: 10.1016/j.wneu.2017.07.123</v>
      </c>
      <c r="AC9823" s="13" t="str">
        <f>Tableau1[[#This Row],[Authors]]&amp;", "&amp;Tableau1[[#This Row],[Title]]&amp;" "&amp;Tableau1[[#This Row],[Journal]]&amp;". "&amp;Tableau1[[#This Row],[Year]]</f>
        <v>Hall S, Sadek AR, Dando A, Grose A, Dimitrov BD, Millar J, Macdonald JHM, Ditchfield A, Sparrow O, Bulters D., The Resolution of Oculomotor Nerve Palsy Caused by Unruptured Posterior Communicating Artery Aneurysms: A Cohort Study and Narrative Review. World Neurosurg. 2017</v>
      </c>
    </row>
    <row r="9824" spans="1:29" x14ac:dyDescent="0.3">
      <c r="A9824">
        <v>5293</v>
      </c>
      <c r="B9824" t="s">
        <v>584</v>
      </c>
      <c r="C9824" t="s">
        <v>585</v>
      </c>
      <c r="D9824" t="s">
        <v>586</v>
      </c>
      <c r="E9824" t="s">
        <v>3224</v>
      </c>
      <c r="F9824" s="10"/>
      <c r="G9824">
        <v>2017</v>
      </c>
      <c r="J9824">
        <v>0.88589179471083923</v>
      </c>
      <c r="L9824" t="s">
        <v>39688</v>
      </c>
      <c r="M9824">
        <v>28351058</v>
      </c>
      <c r="Q9824" s="10"/>
      <c r="R9824" s="11">
        <f t="shared" si="306"/>
        <v>0</v>
      </c>
      <c r="U9824" s="11">
        <f t="shared" si="307"/>
        <v>0</v>
      </c>
      <c r="Y9824" s="11">
        <f>IF(SUM(Tableau1[[#This Row],[Other access]:[Sci-hub access]])&gt;=1,1,0)</f>
        <v>0</v>
      </c>
      <c r="Z9824" s="12">
        <f>IF(OR(Tableau1[[#This Row],[Access R1 + S1+ T1 ]]&gt;=1,Tableau1[[#This Row],[Access V1 +W1 + X1]]&gt;=1),1,0)</f>
        <v>0</v>
      </c>
      <c r="AB9824" s="10" t="str">
        <f>Tableau1[[#This Row],[DOI]]</f>
        <v>doi: 10.1159/000456653</v>
      </c>
      <c r="AC9824" s="13" t="str">
        <f>Tableau1[[#This Row],[Authors]]&amp;", "&amp;Tableau1[[#This Row],[Title]]&amp;" "&amp;Tableau1[[#This Row],[Journal]]&amp;". "&amp;Tableau1[[#This Row],[Year]]</f>
        <v>Chelala E, Arej N, Antoun J, Kourie HR, Zaarour K, Haddad FG, Farhat F, El Karak F, Kattan J., Central Macular Thickness Monitoring after a Taxane-Based Therapy in Visually Asymptomatic Patients. Chemotherapy. 2017</v>
      </c>
    </row>
    <row r="9825" spans="1:29" x14ac:dyDescent="0.3">
      <c r="A9825">
        <v>5942</v>
      </c>
      <c r="B9825" t="s">
        <v>766</v>
      </c>
      <c r="C9825" t="s">
        <v>767</v>
      </c>
      <c r="D9825" t="s">
        <v>768</v>
      </c>
      <c r="E9825" t="s">
        <v>2756</v>
      </c>
      <c r="F9825" s="10"/>
      <c r="G9825">
        <v>2016</v>
      </c>
      <c r="J9825">
        <v>0.8859616212772885</v>
      </c>
      <c r="L9825" t="e">
        <v>#VALUE!</v>
      </c>
      <c r="M9825">
        <v>28269855</v>
      </c>
      <c r="Q9825" s="10"/>
      <c r="R9825" s="11">
        <f t="shared" si="306"/>
        <v>0</v>
      </c>
      <c r="U9825" s="11">
        <f t="shared" si="307"/>
        <v>0</v>
      </c>
      <c r="Y9825" s="11">
        <f>IF(SUM(Tableau1[[#This Row],[Other access]:[Sci-hub access]])&gt;=1,1,0)</f>
        <v>0</v>
      </c>
      <c r="Z9825" s="12">
        <f>IF(OR(Tableau1[[#This Row],[Access R1 + S1+ T1 ]]&gt;=1,Tableau1[[#This Row],[Access V1 +W1 + X1]]&gt;=1),1,0)</f>
        <v>0</v>
      </c>
      <c r="AB9825" s="10" t="e">
        <f>Tableau1[[#This Row],[DOI]]</f>
        <v>#VALUE!</v>
      </c>
      <c r="AC9825" s="13" t="str">
        <f>Tableau1[[#This Row],[Authors]]&amp;", "&amp;Tableau1[[#This Row],[Title]]&amp;" "&amp;Tableau1[[#This Row],[Journal]]&amp;". "&amp;Tableau1[[#This Row],[Year]]</f>
        <v>George SM, Hayes EM, Fish A, Daskivich LP, Ogunyemi OI., Understanding the Knowledge Gap Experienced by U.S. Safety Net Patients in Teleretinal Screening. AMIA Annu Symp Proc. 2016</v>
      </c>
    </row>
    <row r="9826" spans="1:29" x14ac:dyDescent="0.3">
      <c r="A9826">
        <v>2797</v>
      </c>
      <c r="B9826" t="s">
        <v>6001</v>
      </c>
      <c r="C9826" t="s">
        <v>16247</v>
      </c>
      <c r="D9826" t="s">
        <v>26425</v>
      </c>
      <c r="E9826" t="s">
        <v>2465</v>
      </c>
      <c r="F9826" s="10"/>
      <c r="G9826">
        <v>2017</v>
      </c>
      <c r="J9826">
        <v>0.88597410868920534</v>
      </c>
      <c r="L9826" t="s">
        <v>37256</v>
      </c>
      <c r="M9826">
        <v>28682911</v>
      </c>
      <c r="Q9826" s="10"/>
      <c r="R9826" s="11">
        <f t="shared" si="306"/>
        <v>0</v>
      </c>
      <c r="U9826" s="11">
        <f t="shared" si="307"/>
        <v>0</v>
      </c>
      <c r="Y9826" s="11">
        <f>IF(SUM(Tableau1[[#This Row],[Other access]:[Sci-hub access]])&gt;=1,1,0)</f>
        <v>0</v>
      </c>
      <c r="Z9826" s="12">
        <f>IF(OR(Tableau1[[#This Row],[Access R1 + S1+ T1 ]]&gt;=1,Tableau1[[#This Row],[Access V1 +W1 + X1]]&gt;=1),1,0)</f>
        <v>0</v>
      </c>
      <c r="AB9826" s="10" t="str">
        <f>Tableau1[[#This Row],[DOI]]</f>
        <v>doi: 10.1097/MD.0000000000007444</v>
      </c>
      <c r="AC9826" s="13" t="str">
        <f>Tableau1[[#This Row],[Authors]]&amp;", "&amp;Tableau1[[#This Row],[Title]]&amp;" "&amp;Tableau1[[#This Row],[Journal]]&amp;". "&amp;Tableau1[[#This Row],[Year]]</f>
        <v>Kim SY, Chung YK, Shin HY, Lee MY, Lee YC, Kim SY., Comparison of Nd: YAG capsulotomy rate between 1-piece and 3-piece acrylic intraocular lenses: A STROBE-compliant article. Medicine (Baltimore). 2017</v>
      </c>
    </row>
    <row r="9827" spans="1:29" x14ac:dyDescent="0.3">
      <c r="A9827">
        <v>9552</v>
      </c>
      <c r="B9827" t="s">
        <v>12114</v>
      </c>
      <c r="C9827" t="s">
        <v>22288</v>
      </c>
      <c r="D9827" t="s">
        <v>32560</v>
      </c>
      <c r="E9827" t="s">
        <v>2479</v>
      </c>
      <c r="F9827" s="10"/>
      <c r="G9827">
        <v>2017</v>
      </c>
      <c r="J9827">
        <v>0.8860465936461609</v>
      </c>
      <c r="L9827" t="e">
        <v>#VALUE!</v>
      </c>
      <c r="M9827">
        <v>27661068</v>
      </c>
      <c r="Q9827" s="10"/>
      <c r="R9827" s="11">
        <f t="shared" si="306"/>
        <v>0</v>
      </c>
      <c r="U9827" s="11">
        <f t="shared" si="307"/>
        <v>0</v>
      </c>
      <c r="Y9827" s="11">
        <f>IF(SUM(Tableau1[[#This Row],[Other access]:[Sci-hub access]])&gt;=1,1,0)</f>
        <v>0</v>
      </c>
      <c r="Z9827" s="12">
        <f>IF(OR(Tableau1[[#This Row],[Access R1 + S1+ T1 ]]&gt;=1,Tableau1[[#This Row],[Access V1 +W1 + X1]]&gt;=1),1,0)</f>
        <v>0</v>
      </c>
      <c r="AB9827" s="10" t="e">
        <f>Tableau1[[#This Row],[DOI]]</f>
        <v>#VALUE!</v>
      </c>
      <c r="AC9827" s="13" t="str">
        <f>Tableau1[[#This Row],[Authors]]&amp;", "&amp;Tableau1[[#This Row],[Title]]&amp;" "&amp;Tableau1[[#This Row],[Journal]]&amp;". "&amp;Tableau1[[#This Row],[Year]]</f>
        <v>Fernández López E, Chan E., Descemet Stripping Automated Endothelial Keratoplasty Outcomes in Patients With Cytomegalovirus Endotheliitis. Cornea. 2017</v>
      </c>
    </row>
    <row r="9828" spans="1:29" x14ac:dyDescent="0.3">
      <c r="A9828">
        <v>7828</v>
      </c>
      <c r="B9828" t="s">
        <v>10587</v>
      </c>
      <c r="C9828" t="s">
        <v>20783</v>
      </c>
      <c r="D9828" t="s">
        <v>31024</v>
      </c>
      <c r="E9828" t="s">
        <v>34394</v>
      </c>
      <c r="F9828" s="10"/>
      <c r="G9828">
        <v>2017</v>
      </c>
      <c r="J9828">
        <v>0.88612873672930315</v>
      </c>
      <c r="L9828" t="s">
        <v>42178</v>
      </c>
      <c r="M9828">
        <v>28049375</v>
      </c>
      <c r="Q9828" s="10"/>
      <c r="R9828" s="11">
        <f t="shared" si="306"/>
        <v>0</v>
      </c>
      <c r="U9828" s="11">
        <f t="shared" si="307"/>
        <v>0</v>
      </c>
      <c r="Y9828" s="11">
        <f>IF(SUM(Tableau1[[#This Row],[Other access]:[Sci-hub access]])&gt;=1,1,0)</f>
        <v>0</v>
      </c>
      <c r="Z9828" s="12">
        <f>IF(OR(Tableau1[[#This Row],[Access R1 + S1+ T1 ]]&gt;=1,Tableau1[[#This Row],[Access V1 +W1 + X1]]&gt;=1),1,0)</f>
        <v>0</v>
      </c>
      <c r="AB9828" s="10" t="str">
        <f>Tableau1[[#This Row],[DOI]]</f>
        <v>doi: 10.1089/thy.2016.0343</v>
      </c>
      <c r="AC9828" s="13" t="str">
        <f>Tableau1[[#This Row],[Authors]]&amp;", "&amp;Tableau1[[#This Row],[Title]]&amp;" "&amp;Tableau1[[#This Row],[Journal]]&amp;". "&amp;Tableau1[[#This Row],[Year]]</f>
        <v>Sundaresh V, Brito JP, Thapa P, Bahn RS, Stan MN., Comparative Effectiveness of Treatment Choices for Graves' Hyperthyroidism: A Historical Cohort Study. Thyroid. 2017</v>
      </c>
    </row>
    <row r="9829" spans="1:29" x14ac:dyDescent="0.3">
      <c r="A9829">
        <v>7538</v>
      </c>
      <c r="B9829" t="s">
        <v>10335</v>
      </c>
      <c r="C9829" t="s">
        <v>20535</v>
      </c>
      <c r="D9829" t="s">
        <v>30770</v>
      </c>
      <c r="E9829" t="s">
        <v>3132</v>
      </c>
      <c r="F9829" s="10"/>
      <c r="G9829">
        <v>2016</v>
      </c>
      <c r="J9829">
        <v>0.88620644429097806</v>
      </c>
      <c r="L9829" t="s">
        <v>41893</v>
      </c>
      <c r="M9829">
        <v>28083605</v>
      </c>
      <c r="Q9829" s="10"/>
      <c r="R9829" s="11">
        <f t="shared" si="306"/>
        <v>0</v>
      </c>
      <c r="U9829" s="11">
        <f t="shared" si="307"/>
        <v>0</v>
      </c>
      <c r="Y9829" s="11">
        <f>IF(SUM(Tableau1[[#This Row],[Other access]:[Sci-hub access]])&gt;=1,1,0)</f>
        <v>0</v>
      </c>
      <c r="Z9829" s="12">
        <f>IF(OR(Tableau1[[#This Row],[Access R1 + S1+ T1 ]]&gt;=1,Tableau1[[#This Row],[Access V1 +W1 + X1]]&gt;=1),1,0)</f>
        <v>0</v>
      </c>
      <c r="AB9829" s="10" t="str">
        <f>Tableau1[[#This Row],[DOI]]</f>
        <v>doi: 10.1007/s00005-016-0432-8</v>
      </c>
      <c r="AC9829" s="13" t="str">
        <f>Tableau1[[#This Row],[Authors]]&amp;", "&amp;Tableau1[[#This Row],[Title]]&amp;" "&amp;Tableau1[[#This Row],[Journal]]&amp;". "&amp;Tableau1[[#This Row],[Year]]</f>
        <v>Antosik K, Borowiec M., Genetic Factors of Diabetes. Arch Immunol Ther Exp (Warsz). 2016</v>
      </c>
    </row>
    <row r="9830" spans="1:29" x14ac:dyDescent="0.3">
      <c r="A9830">
        <v>7162</v>
      </c>
      <c r="B9830" t="s">
        <v>10003</v>
      </c>
      <c r="C9830" t="s">
        <v>20205</v>
      </c>
      <c r="D9830" t="s">
        <v>30437</v>
      </c>
      <c r="E9830" t="s">
        <v>2443</v>
      </c>
      <c r="F9830" s="10"/>
      <c r="G9830">
        <v>2017</v>
      </c>
      <c r="J9830">
        <v>0.88627588249379996</v>
      </c>
      <c r="L9830" t="s">
        <v>41518</v>
      </c>
      <c r="M9830">
        <v>28122088</v>
      </c>
      <c r="Q9830" s="10"/>
      <c r="R9830" s="11">
        <f t="shared" si="306"/>
        <v>0</v>
      </c>
      <c r="U9830" s="11">
        <f t="shared" si="307"/>
        <v>0</v>
      </c>
      <c r="Y9830" s="11">
        <f>IF(SUM(Tableau1[[#This Row],[Other access]:[Sci-hub access]])&gt;=1,1,0)</f>
        <v>0</v>
      </c>
      <c r="Z9830" s="12">
        <f>IF(OR(Tableau1[[#This Row],[Access R1 + S1+ T1 ]]&gt;=1,Tableau1[[#This Row],[Access V1 +W1 + X1]]&gt;=1),1,0)</f>
        <v>0</v>
      </c>
      <c r="AB9830" s="10" t="str">
        <f>Tableau1[[#This Row],[DOI]]</f>
        <v>doi: 10.1167/iovs.16-20526</v>
      </c>
      <c r="AC9830" s="13" t="str">
        <f>Tableau1[[#This Row],[Authors]]&amp;", "&amp;Tableau1[[#This Row],[Title]]&amp;" "&amp;Tableau1[[#This Row],[Journal]]&amp;". "&amp;Tableau1[[#This Row],[Year]]</f>
        <v>Zhou TE, Sayah DN, Noueihed B, Mazzaferri J, Costantino S, Brunette I, Chemtob S., Preventing Corneal Calcification Associated With Xylazine for Longitudinal Optical Coherence Tomography in Young Rodents. Invest Ophthalmol Vis Sci. 2017</v>
      </c>
    </row>
    <row r="9831" spans="1:29" ht="28.8" x14ac:dyDescent="0.3">
      <c r="A9831">
        <v>1288</v>
      </c>
      <c r="B9831" t="s">
        <v>4548</v>
      </c>
      <c r="C9831" t="s">
        <v>14800</v>
      </c>
      <c r="D9831" t="s">
        <v>24969</v>
      </c>
      <c r="E9831" t="s">
        <v>2443</v>
      </c>
      <c r="F9831" s="10"/>
      <c r="G9831">
        <v>2017</v>
      </c>
      <c r="J9831">
        <v>0.8863312213182607</v>
      </c>
      <c r="L9831" t="s">
        <v>35771</v>
      </c>
      <c r="M9831">
        <v>28979997</v>
      </c>
      <c r="Q9831" s="10"/>
      <c r="R9831" s="11">
        <f t="shared" si="306"/>
        <v>0</v>
      </c>
      <c r="U9831" s="11">
        <f t="shared" si="307"/>
        <v>0</v>
      </c>
      <c r="Y9831" s="11">
        <f>IF(SUM(Tableau1[[#This Row],[Other access]:[Sci-hub access]])&gt;=1,1,0)</f>
        <v>0</v>
      </c>
      <c r="Z9831" s="12">
        <f>IF(OR(Tableau1[[#This Row],[Access R1 + S1+ T1 ]]&gt;=1,Tableau1[[#This Row],[Access V1 +W1 + X1]]&gt;=1),1,0)</f>
        <v>0</v>
      </c>
      <c r="AB9831" s="10" t="str">
        <f>Tableau1[[#This Row],[DOI]]</f>
        <v>doi: 10.1167/iovs.16-21283</v>
      </c>
      <c r="AC9831" s="13" t="str">
        <f>Tableau1[[#This Row],[Authors]]&amp;", "&amp;Tableau1[[#This Row],[Title]]&amp;" "&amp;Tableau1[[#This Row],[Journal]]&amp;". "&amp;Tableau1[[#This Row],[Year]]</f>
        <v>Crespo-Garcia S, Corkhill C, Roubeix C, Davids AM, Kociok N, Strauss O, Joussen AM, Reichhart N., Inhibition of Placenta Growth Factor Reduces Subretinal Mononuclear Phagocyte Accumulation in Choroidal Neovascularization. Invest Ophthalmol Vis Sci. 2017</v>
      </c>
    </row>
    <row r="9832" spans="1:29" x14ac:dyDescent="0.3">
      <c r="A9832">
        <v>1685</v>
      </c>
      <c r="B9832" t="s">
        <v>4936</v>
      </c>
      <c r="C9832" t="s">
        <v>15185</v>
      </c>
      <c r="D9832" t="s">
        <v>25357</v>
      </c>
      <c r="E9832" t="s">
        <v>2485</v>
      </c>
      <c r="F9832" s="10"/>
      <c r="G9832">
        <v>2017</v>
      </c>
      <c r="J9832">
        <v>0.88641565553802271</v>
      </c>
      <c r="L9832" t="s">
        <v>36164</v>
      </c>
      <c r="M9832">
        <v>28902582</v>
      </c>
      <c r="Q9832" s="10"/>
      <c r="R9832" s="11">
        <f t="shared" si="306"/>
        <v>0</v>
      </c>
      <c r="U9832" s="11">
        <f t="shared" si="307"/>
        <v>0</v>
      </c>
      <c r="Y9832" s="11">
        <f>IF(SUM(Tableau1[[#This Row],[Other access]:[Sci-hub access]])&gt;=1,1,0)</f>
        <v>0</v>
      </c>
      <c r="Z9832" s="12">
        <f>IF(OR(Tableau1[[#This Row],[Access R1 + S1+ T1 ]]&gt;=1,Tableau1[[#This Row],[Access V1 +W1 + X1]]&gt;=1),1,0)</f>
        <v>0</v>
      </c>
      <c r="AB9832" s="10" t="str">
        <f>Tableau1[[#This Row],[DOI]]</f>
        <v>doi: 10.1056/NEJMicm1406002</v>
      </c>
      <c r="AC9832" s="13" t="str">
        <f>Tableau1[[#This Row],[Authors]]&amp;", "&amp;Tableau1[[#This Row],[Title]]&amp;" "&amp;Tableau1[[#This Row],[Journal]]&amp;". "&amp;Tableau1[[#This Row],[Year]]</f>
        <v>Sridhar J, Chang JS., Marfan's Syndrome with Ectopia Lentis. N Engl J Med. 2017</v>
      </c>
    </row>
    <row r="9833" spans="1:29" x14ac:dyDescent="0.3">
      <c r="A9833">
        <v>6342</v>
      </c>
      <c r="B9833" t="s">
        <v>9291</v>
      </c>
      <c r="C9833" t="s">
        <v>19502</v>
      </c>
      <c r="D9833" t="s">
        <v>29722</v>
      </c>
      <c r="E9833" t="s">
        <v>2445</v>
      </c>
      <c r="F9833" s="10"/>
      <c r="G9833">
        <v>2017</v>
      </c>
      <c r="J9833">
        <v>0.8865373000993032</v>
      </c>
      <c r="L9833" t="s">
        <v>40711</v>
      </c>
      <c r="M9833">
        <v>28225724</v>
      </c>
      <c r="Q9833" s="10"/>
      <c r="R9833" s="11">
        <f t="shared" si="306"/>
        <v>0</v>
      </c>
      <c r="U9833" s="11">
        <f t="shared" si="307"/>
        <v>0</v>
      </c>
      <c r="Y9833" s="11">
        <f>IF(SUM(Tableau1[[#This Row],[Other access]:[Sci-hub access]])&gt;=1,1,0)</f>
        <v>0</v>
      </c>
      <c r="Z9833" s="12">
        <f>IF(OR(Tableau1[[#This Row],[Access R1 + S1+ T1 ]]&gt;=1,Tableau1[[#This Row],[Access V1 +W1 + X1]]&gt;=1),1,0)</f>
        <v>0</v>
      </c>
      <c r="AB9833" s="10" t="str">
        <f>Tableau1[[#This Row],[DOI]]</f>
        <v>doi: 10.1097/IAE.0000000000001220</v>
      </c>
      <c r="AC9833" s="13" t="str">
        <f>Tableau1[[#This Row],[Authors]]&amp;", "&amp;Tableau1[[#This Row],[Title]]&amp;" "&amp;Tableau1[[#This Row],[Journal]]&amp;". "&amp;Tableau1[[#This Row],[Year]]</f>
        <v>Braimah IZ, Dumpala S, Chhablani J., OUTER RETINAL TUBULATION IN RETINAL DYSTROPHIES. Retina. 2017</v>
      </c>
    </row>
    <row r="9834" spans="1:29" x14ac:dyDescent="0.3">
      <c r="A9834">
        <v>7618</v>
      </c>
      <c r="B9834" t="s">
        <v>10403</v>
      </c>
      <c r="C9834" t="s">
        <v>20602</v>
      </c>
      <c r="D9834" t="s">
        <v>30838</v>
      </c>
      <c r="E9834" t="s">
        <v>2465</v>
      </c>
      <c r="F9834" s="10"/>
      <c r="G9834">
        <v>2017</v>
      </c>
      <c r="J9834">
        <v>0.88667948020319365</v>
      </c>
      <c r="L9834" t="s">
        <v>41971</v>
      </c>
      <c r="M9834">
        <v>28072696</v>
      </c>
      <c r="Q9834" s="10"/>
      <c r="R9834" s="11">
        <f t="shared" si="306"/>
        <v>0</v>
      </c>
      <c r="U9834" s="11">
        <f t="shared" si="307"/>
        <v>0</v>
      </c>
      <c r="Y9834" s="11">
        <f>IF(SUM(Tableau1[[#This Row],[Other access]:[Sci-hub access]])&gt;=1,1,0)</f>
        <v>0</v>
      </c>
      <c r="Z9834" s="12">
        <f>IF(OR(Tableau1[[#This Row],[Access R1 + S1+ T1 ]]&gt;=1,Tableau1[[#This Row],[Access V1 +W1 + X1]]&gt;=1),1,0)</f>
        <v>0</v>
      </c>
      <c r="AB9834" s="10" t="str">
        <f>Tableau1[[#This Row],[DOI]]</f>
        <v>doi: 10.1097/MD.0000000000005545</v>
      </c>
      <c r="AC9834" s="13" t="str">
        <f>Tableau1[[#This Row],[Authors]]&amp;", "&amp;Tableau1[[#This Row],[Title]]&amp;" "&amp;Tableau1[[#This Row],[Journal]]&amp;". "&amp;Tableau1[[#This Row],[Year]]</f>
        <v>Xu W, Zhao J, Zhu Y, Zhang W., Cerebroretinal microangiopathy with calcifications and cysts: A case report. Medicine (Baltimore). 2017</v>
      </c>
    </row>
    <row r="9835" spans="1:29" x14ac:dyDescent="0.3">
      <c r="A9835">
        <v>7368</v>
      </c>
      <c r="B9835" t="s">
        <v>10179</v>
      </c>
      <c r="C9835" t="s">
        <v>20381</v>
      </c>
      <c r="D9835" t="s">
        <v>30613</v>
      </c>
      <c r="E9835" t="s">
        <v>2462</v>
      </c>
      <c r="F9835" s="10"/>
      <c r="G9835">
        <v>2017</v>
      </c>
      <c r="J9835">
        <v>0.88682856746682659</v>
      </c>
      <c r="L9835" t="s">
        <v>41724</v>
      </c>
      <c r="M9835">
        <v>28100178</v>
      </c>
      <c r="Q9835" s="10"/>
      <c r="R9835" s="11">
        <f t="shared" si="306"/>
        <v>0</v>
      </c>
      <c r="U9835" s="11">
        <f t="shared" si="307"/>
        <v>0</v>
      </c>
      <c r="Y9835" s="11">
        <f>IF(SUM(Tableau1[[#This Row],[Other access]:[Sci-hub access]])&gt;=1,1,0)</f>
        <v>0</v>
      </c>
      <c r="Z9835" s="12">
        <f>IF(OR(Tableau1[[#This Row],[Access R1 + S1+ T1 ]]&gt;=1,Tableau1[[#This Row],[Access V1 +W1 + X1]]&gt;=1),1,0)</f>
        <v>0</v>
      </c>
      <c r="AB9835" s="10" t="str">
        <f>Tableau1[[#This Row],[DOI]]</f>
        <v>doi: 10.1186/s12886-017-0402-x</v>
      </c>
      <c r="AC9835" s="13" t="str">
        <f>Tableau1[[#This Row],[Authors]]&amp;", "&amp;Tableau1[[#This Row],[Title]]&amp;" "&amp;Tableau1[[#This Row],[Journal]]&amp;". "&amp;Tableau1[[#This Row],[Year]]</f>
        <v>Ouzzif Z, El Maataoui A, Traore Z, Biaz A, El Machtani S, Dami A, Bouhsain S, Messaoudi N, Benchrifa F., A retinopathy in young patient with co-inheritance of heterozygous alpha + -thalassemia and sickle trait: a case report. BMC Ophthalmol. 2017</v>
      </c>
    </row>
    <row r="9836" spans="1:29" ht="28.8" x14ac:dyDescent="0.3">
      <c r="A9836">
        <v>9096</v>
      </c>
      <c r="B9836" t="s">
        <v>1914</v>
      </c>
      <c r="C9836" t="s">
        <v>1889</v>
      </c>
      <c r="D9836" t="s">
        <v>1915</v>
      </c>
      <c r="E9836" t="s">
        <v>2658</v>
      </c>
      <c r="F9836" s="10"/>
      <c r="G9836">
        <v>2017</v>
      </c>
      <c r="J9836">
        <v>0.88683057125131914</v>
      </c>
      <c r="L9836" t="s">
        <v>43417</v>
      </c>
      <c r="M9836">
        <v>27785888</v>
      </c>
      <c r="Q9836" s="10"/>
      <c r="R9836" s="11">
        <f t="shared" si="306"/>
        <v>0</v>
      </c>
      <c r="U9836" s="11">
        <f t="shared" si="307"/>
        <v>0</v>
      </c>
      <c r="Y9836" s="11">
        <f>IF(SUM(Tableau1[[#This Row],[Other access]:[Sci-hub access]])&gt;=1,1,0)</f>
        <v>0</v>
      </c>
      <c r="Z9836" s="12">
        <f>IF(OR(Tableau1[[#This Row],[Access R1 + S1+ T1 ]]&gt;=1,Tableau1[[#This Row],[Access V1 +W1 + X1]]&gt;=1),1,0)</f>
        <v>0</v>
      </c>
      <c r="AB9836" s="10" t="str">
        <f>Tableau1[[#This Row],[DOI]]</f>
        <v>doi: 10.1002/art.39859</v>
      </c>
      <c r="AC9836" s="13" t="str">
        <f>Tableau1[[#This Row],[Authors]]&amp;", "&amp;Tableau1[[#This Row],[Title]]&amp;" "&amp;Tableau1[[#This Row],[Journal]]&amp;". "&amp;Tableau1[[#This Row],[Year]]</f>
        <v>Shiboski CH, Shiboski SC, Seror R, Criswell LA, Labetoulle M, Lietman TM, Rasmussen A, Scofield H, Vitali C, Bowman SJ, Mariette X; International Sjögren's Syndrome Criteria Working Group.., 2016 American College of Rheumatology/European League Against Rheumatism Classification Criteria for Primary Sjögren's Syndrome: A Consensus and Data-Driven Methodology Involving Three International Patient Cohorts. Arthritis Rheumatol. 2017</v>
      </c>
    </row>
    <row r="9837" spans="1:29" x14ac:dyDescent="0.3">
      <c r="A9837">
        <v>9629</v>
      </c>
      <c r="B9837" t="s">
        <v>12182</v>
      </c>
      <c r="C9837" t="s">
        <v>21069</v>
      </c>
      <c r="D9837" t="s">
        <v>32630</v>
      </c>
      <c r="E9837" t="s">
        <v>2438</v>
      </c>
      <c r="F9837" s="10"/>
      <c r="G9837">
        <v>2017</v>
      </c>
      <c r="J9837">
        <v>0.88689641530591234</v>
      </c>
      <c r="L9837" t="s">
        <v>43900</v>
      </c>
      <c r="M9837">
        <v>27635064</v>
      </c>
      <c r="Q9837" s="10"/>
      <c r="R9837" s="11">
        <f t="shared" si="306"/>
        <v>0</v>
      </c>
      <c r="U9837" s="11">
        <f t="shared" si="307"/>
        <v>0</v>
      </c>
      <c r="Y9837" s="11">
        <f>IF(SUM(Tableau1[[#This Row],[Other access]:[Sci-hub access]])&gt;=1,1,0)</f>
        <v>0</v>
      </c>
      <c r="Z9837" s="12">
        <f>IF(OR(Tableau1[[#This Row],[Access R1 + S1+ T1 ]]&gt;=1,Tableau1[[#This Row],[Access V1 +W1 + X1]]&gt;=1),1,0)</f>
        <v>0</v>
      </c>
      <c r="AB9837" s="10" t="str">
        <f>Tableau1[[#This Row],[DOI]]</f>
        <v>doi: 10.1136/bjophthalmol-2016-309198</v>
      </c>
      <c r="AC9837" s="13" t="str">
        <f>Tableau1[[#This Row],[Authors]]&amp;", "&amp;Tableau1[[#This Row],[Title]]&amp;" "&amp;Tableau1[[#This Row],[Journal]]&amp;". "&amp;Tableau1[[#This Row],[Year]]</f>
        <v>Karacorlu M, Hocaoglu M, Sayman Muslubas I, Arf S., Long-term functional results following vitrectomy for advanced retinopathy of prematurity. Br J Ophthalmol. 2017</v>
      </c>
    </row>
    <row r="9838" spans="1:29" x14ac:dyDescent="0.3">
      <c r="A9838">
        <v>5817</v>
      </c>
      <c r="B9838" t="s">
        <v>8836</v>
      </c>
      <c r="C9838" t="s">
        <v>19053</v>
      </c>
      <c r="D9838" t="s">
        <v>29266</v>
      </c>
      <c r="E9838" t="s">
        <v>2462</v>
      </c>
      <c r="F9838" s="10"/>
      <c r="G9838">
        <v>2017</v>
      </c>
      <c r="J9838">
        <v>0.88696503458705889</v>
      </c>
      <c r="L9838" t="s">
        <v>40199</v>
      </c>
      <c r="M9838">
        <v>28283025</v>
      </c>
      <c r="Q9838" s="10"/>
      <c r="R9838" s="11">
        <f t="shared" si="306"/>
        <v>0</v>
      </c>
      <c r="U9838" s="11">
        <f t="shared" si="307"/>
        <v>0</v>
      </c>
      <c r="Y9838" s="11">
        <f>IF(SUM(Tableau1[[#This Row],[Other access]:[Sci-hub access]])&gt;=1,1,0)</f>
        <v>0</v>
      </c>
      <c r="Z9838" s="12">
        <f>IF(OR(Tableau1[[#This Row],[Access R1 + S1+ T1 ]]&gt;=1,Tableau1[[#This Row],[Access V1 +W1 + X1]]&gt;=1),1,0)</f>
        <v>0</v>
      </c>
      <c r="AB9838" s="10" t="str">
        <f>Tableau1[[#This Row],[DOI]]</f>
        <v>doi: 10.1186/s12886-017-0419-1</v>
      </c>
      <c r="AC9838" s="13" t="str">
        <f>Tableau1[[#This Row],[Authors]]&amp;", "&amp;Tableau1[[#This Row],[Title]]&amp;" "&amp;Tableau1[[#This Row],[Journal]]&amp;". "&amp;Tableau1[[#This Row],[Year]]</f>
        <v>Seo S, Lee CE, Jeong JH, Park KH, Kim DM, Jeoung JW., Ganglion cell-inner plexiform layer and retinal nerve fiber layer thickness according to myopia and optic disc area: a quantitative and three-dimensional analysis. BMC Ophthalmol. 2017</v>
      </c>
    </row>
    <row r="9839" spans="1:29" ht="28.8" x14ac:dyDescent="0.3">
      <c r="A9839">
        <v>7214</v>
      </c>
      <c r="B9839" t="s">
        <v>1253</v>
      </c>
      <c r="C9839" t="s">
        <v>1254</v>
      </c>
      <c r="D9839" t="s">
        <v>1255</v>
      </c>
      <c r="E9839" t="s">
        <v>2455</v>
      </c>
      <c r="F9839" s="10"/>
      <c r="G9839">
        <v>2017</v>
      </c>
      <c r="J9839">
        <v>0.88706517404271845</v>
      </c>
      <c r="L9839" t="s">
        <v>41570</v>
      </c>
      <c r="M9839">
        <v>28115846</v>
      </c>
      <c r="Q9839" s="10"/>
      <c r="R9839" s="11">
        <f t="shared" si="306"/>
        <v>0</v>
      </c>
      <c r="U9839" s="11">
        <f t="shared" si="307"/>
        <v>0</v>
      </c>
      <c r="Y9839" s="11">
        <f>IF(SUM(Tableau1[[#This Row],[Other access]:[Sci-hub access]])&gt;=1,1,0)</f>
        <v>0</v>
      </c>
      <c r="Z9839" s="12">
        <f>IF(OR(Tableau1[[#This Row],[Access R1 + S1+ T1 ]]&gt;=1,Tableau1[[#This Row],[Access V1 +W1 + X1]]&gt;=1),1,0)</f>
        <v>0</v>
      </c>
      <c r="AB9839" s="10" t="str">
        <f>Tableau1[[#This Row],[DOI]]</f>
        <v>doi: 10.2147/IJN.S114754</v>
      </c>
      <c r="AC9839" s="13" t="str">
        <f>Tableau1[[#This Row],[Authors]]&amp;", "&amp;Tableau1[[#This Row],[Title]]&amp;" "&amp;Tableau1[[#This Row],[Journal]]&amp;". "&amp;Tableau1[[#This Row],[Year]]</f>
        <v>Chang CY, Wang MC, Miyagawa T, Chen ZY, Lin FH, Chen KH, Liu GS, Tseng CL., Preparation of arginine-glycine-aspartic acid-modified biopolymeric nanoparticles containing epigalloccatechin-3-gallate for targeting vascular endothelial cells to inhibit corneal neovascularization. Int J Nanomedicine. 2017</v>
      </c>
    </row>
    <row r="9840" spans="1:29" x14ac:dyDescent="0.3">
      <c r="A9840">
        <v>10923</v>
      </c>
      <c r="B9840" t="s">
        <v>13360</v>
      </c>
      <c r="C9840" t="s">
        <v>23522</v>
      </c>
      <c r="D9840" t="s">
        <v>33814</v>
      </c>
      <c r="E9840" t="s">
        <v>2447</v>
      </c>
      <c r="F9840" s="10"/>
      <c r="G9840">
        <v>2017</v>
      </c>
      <c r="J9840">
        <v>0.8871368278616325</v>
      </c>
      <c r="L9840" t="s">
        <v>45165</v>
      </c>
      <c r="M9840">
        <v>26836812</v>
      </c>
      <c r="Q9840" s="10"/>
      <c r="R9840" s="11">
        <f t="shared" si="306"/>
        <v>0</v>
      </c>
      <c r="U9840" s="11">
        <f t="shared" si="307"/>
        <v>0</v>
      </c>
      <c r="Y9840" s="11">
        <f>IF(SUM(Tableau1[[#This Row],[Other access]:[Sci-hub access]])&gt;=1,1,0)</f>
        <v>0</v>
      </c>
      <c r="Z9840" s="12">
        <f>IF(OR(Tableau1[[#This Row],[Access R1 + S1+ T1 ]]&gt;=1,Tableau1[[#This Row],[Access V1 +W1 + X1]]&gt;=1),1,0)</f>
        <v>0</v>
      </c>
      <c r="AB9840" s="10" t="str">
        <f>Tableau1[[#This Row],[DOI]]</f>
        <v>doi: 10.1097/IOP.0000000000000616</v>
      </c>
      <c r="AC9840" s="13" t="str">
        <f>Tableau1[[#This Row],[Authors]]&amp;", "&amp;Tableau1[[#This Row],[Title]]&amp;" "&amp;Tableau1[[#This Row],[Journal]]&amp;". "&amp;Tableau1[[#This Row],[Year]]</f>
        <v>McConnell LK, Syed NA, Zimmerman MB, Carter KD, Nerad JA, Allen RC, Shriver EM., An Analysis of Conjunctival Map Biopsies in Sebaceous Carcinoma. Ophthal Plast Reconstr Surg. 2017</v>
      </c>
    </row>
    <row r="9841" spans="1:29" x14ac:dyDescent="0.3">
      <c r="A9841">
        <v>1051</v>
      </c>
      <c r="B9841" t="s">
        <v>4313</v>
      </c>
      <c r="C9841" t="s">
        <v>14567</v>
      </c>
      <c r="D9841" t="s">
        <v>24734</v>
      </c>
      <c r="E9841" t="s">
        <v>2511</v>
      </c>
      <c r="F9841" s="10"/>
      <c r="G9841">
        <v>2017</v>
      </c>
      <c r="J9841">
        <v>0.8871557813944998</v>
      </c>
      <c r="L9841" t="s">
        <v>35539</v>
      </c>
      <c r="M9841">
        <v>29044062</v>
      </c>
      <c r="Q9841" s="10"/>
      <c r="R9841" s="11">
        <f t="shared" si="306"/>
        <v>0</v>
      </c>
      <c r="U9841" s="11">
        <f t="shared" si="307"/>
        <v>0</v>
      </c>
      <c r="Y9841" s="11">
        <f>IF(SUM(Tableau1[[#This Row],[Other access]:[Sci-hub access]])&gt;=1,1,0)</f>
        <v>0</v>
      </c>
      <c r="Z9841" s="12">
        <f>IF(OR(Tableau1[[#This Row],[Access R1 + S1+ T1 ]]&gt;=1,Tableau1[[#This Row],[Access V1 +W1 + X1]]&gt;=1),1,0)</f>
        <v>0</v>
      </c>
      <c r="AB9841" s="10" t="str">
        <f>Tableau1[[#This Row],[DOI]]</f>
        <v>doi: 10.4103/ijo.IJO_33_17</v>
      </c>
      <c r="AC9841" s="13" t="str">
        <f>Tableau1[[#This Row],[Authors]]&amp;", "&amp;Tableau1[[#This Row],[Title]]&amp;" "&amp;Tableau1[[#This Row],[Journal]]&amp;". "&amp;Tableau1[[#This Row],[Year]]</f>
        <v>Al-Bahlal A, Khandekar R, Al Rubaie K, Alzahim T, Edward DP, Kozak I., Changing epidemiology of neovascular glaucoma from 2002 to 2012 at King Khaled Eye Specialist Hospital, Saudi Arabia. Indian J Ophthalmol. 2017</v>
      </c>
    </row>
    <row r="9842" spans="1:29" x14ac:dyDescent="0.3">
      <c r="A9842">
        <v>1308</v>
      </c>
      <c r="B9842" t="s">
        <v>4568</v>
      </c>
      <c r="C9842" t="s">
        <v>14820</v>
      </c>
      <c r="D9842" t="s">
        <v>24989</v>
      </c>
      <c r="E9842" t="s">
        <v>2462</v>
      </c>
      <c r="F9842" s="10"/>
      <c r="G9842">
        <v>2017</v>
      </c>
      <c r="J9842">
        <v>0.8871625427734009</v>
      </c>
      <c r="L9842" t="s">
        <v>35791</v>
      </c>
      <c r="M9842">
        <v>28974213</v>
      </c>
      <c r="Q9842" s="10"/>
      <c r="R9842" s="11">
        <f t="shared" si="306"/>
        <v>0</v>
      </c>
      <c r="U9842" s="11">
        <f t="shared" si="307"/>
        <v>0</v>
      </c>
      <c r="Y9842" s="11">
        <f>IF(SUM(Tableau1[[#This Row],[Other access]:[Sci-hub access]])&gt;=1,1,0)</f>
        <v>0</v>
      </c>
      <c r="Z9842" s="12">
        <f>IF(OR(Tableau1[[#This Row],[Access R1 + S1+ T1 ]]&gt;=1,Tableau1[[#This Row],[Access V1 +W1 + X1]]&gt;=1),1,0)</f>
        <v>0</v>
      </c>
      <c r="AB9842" s="10" t="str">
        <f>Tableau1[[#This Row],[DOI]]</f>
        <v>doi: 10.1186/s12886-017-0576-2</v>
      </c>
      <c r="AC9842" s="13" t="str">
        <f>Tableau1[[#This Row],[Authors]]&amp;", "&amp;Tableau1[[#This Row],[Title]]&amp;" "&amp;Tableau1[[#This Row],[Journal]]&amp;". "&amp;Tableau1[[#This Row],[Year]]</f>
        <v>Son JH, Lim SH., Short-term in vivo morphological changes of amniotic membrane after fibrin glue-assisted pterygium surgery on anterior segment optical coherence tomography: a case presentation. BMC Ophthalmol. 2017</v>
      </c>
    </row>
    <row r="9843" spans="1:29" x14ac:dyDescent="0.3">
      <c r="A9843">
        <v>8623</v>
      </c>
      <c r="B9843" t="s">
        <v>11285</v>
      </c>
      <c r="C9843" t="s">
        <v>21469</v>
      </c>
      <c r="D9843" t="s">
        <v>31724</v>
      </c>
      <c r="E9843" t="s">
        <v>2632</v>
      </c>
      <c r="F9843" s="10"/>
      <c r="G9843">
        <v>2017</v>
      </c>
      <c r="J9843">
        <v>0.8872140850372493</v>
      </c>
      <c r="L9843" t="s">
        <v>42959</v>
      </c>
      <c r="M9843">
        <v>27876664</v>
      </c>
      <c r="Q9843" s="10"/>
      <c r="R9843" s="11">
        <f t="shared" si="306"/>
        <v>0</v>
      </c>
      <c r="U9843" s="11">
        <f t="shared" si="307"/>
        <v>0</v>
      </c>
      <c r="Y9843" s="11">
        <f>IF(SUM(Tableau1[[#This Row],[Other access]:[Sci-hub access]])&gt;=1,1,0)</f>
        <v>0</v>
      </c>
      <c r="Z9843" s="12">
        <f>IF(OR(Tableau1[[#This Row],[Access R1 + S1+ T1 ]]&gt;=1,Tableau1[[#This Row],[Access V1 +W1 + X1]]&gt;=1),1,0)</f>
        <v>0</v>
      </c>
      <c r="AB9843" s="10" t="str">
        <f>Tableau1[[#This Row],[DOI]]</f>
        <v>doi: 10.1016/j.wneu.2016.11.048</v>
      </c>
      <c r="AC9843" s="13" t="str">
        <f>Tableau1[[#This Row],[Authors]]&amp;", "&amp;Tableau1[[#This Row],[Title]]&amp;" "&amp;Tableau1[[#This Row],[Journal]]&amp;". "&amp;Tableau1[[#This Row],[Year]]</f>
        <v>Lim JJ, Clark HB, Grande AW., Isolated Hypertrophic Neuropathy of the Oculomotor Nerve. World Neurosurg. 2017</v>
      </c>
    </row>
    <row r="9844" spans="1:29" ht="28.8" x14ac:dyDescent="0.3">
      <c r="A9844">
        <v>5680</v>
      </c>
      <c r="B9844" t="s">
        <v>8711</v>
      </c>
      <c r="C9844" t="s">
        <v>18931</v>
      </c>
      <c r="D9844" t="s">
        <v>29141</v>
      </c>
      <c r="E9844" t="s">
        <v>2467</v>
      </c>
      <c r="F9844" s="10"/>
      <c r="G9844">
        <v>2017</v>
      </c>
      <c r="J9844">
        <v>0.88724298632940357</v>
      </c>
      <c r="L9844" t="s">
        <v>40063</v>
      </c>
      <c r="M9844">
        <v>28297041</v>
      </c>
      <c r="Q9844" s="10"/>
      <c r="R9844" s="11">
        <f t="shared" si="306"/>
        <v>0</v>
      </c>
      <c r="U9844" s="11">
        <f t="shared" si="307"/>
        <v>0</v>
      </c>
      <c r="Y9844" s="11">
        <f>IF(SUM(Tableau1[[#This Row],[Other access]:[Sci-hub access]])&gt;=1,1,0)</f>
        <v>0</v>
      </c>
      <c r="Z9844" s="12">
        <f>IF(OR(Tableau1[[#This Row],[Access R1 + S1+ T1 ]]&gt;=1,Tableau1[[#This Row],[Access V1 +W1 + X1]]&gt;=1),1,0)</f>
        <v>0</v>
      </c>
      <c r="AB9844" s="10" t="str">
        <f>Tableau1[[#This Row],[DOI]]</f>
        <v>doi: 10.3928/23258160-20170301-12</v>
      </c>
      <c r="AC9844" s="13" t="str">
        <f>Tableau1[[#This Row],[Authors]]&amp;", "&amp;Tableau1[[#This Row],[Title]]&amp;" "&amp;Tableau1[[#This Row],[Journal]]&amp;". "&amp;Tableau1[[#This Row],[Year]]</f>
        <v>Yannuzzi NA, Gregori NZ, Roisman L, Gupta N, Goldhagen BE, Goldhardt R., Fluorescein Angiography Versus Optical Coherence Tomography Angiography in Macular Telangiectasia Type I Treated With Bevacizumab Therapy. Ophthalmic Surg Lasers Imaging Retina. 2017</v>
      </c>
    </row>
    <row r="9845" spans="1:29" x14ac:dyDescent="0.3">
      <c r="A9845">
        <v>10407</v>
      </c>
      <c r="B9845" t="s">
        <v>12899</v>
      </c>
      <c r="C9845" t="s">
        <v>23066</v>
      </c>
      <c r="D9845" t="s">
        <v>33352</v>
      </c>
      <c r="E9845" t="s">
        <v>2883</v>
      </c>
      <c r="F9845" s="10"/>
      <c r="G9845">
        <v>2017</v>
      </c>
      <c r="J9845">
        <v>0.88733750726527272</v>
      </c>
      <c r="L9845" t="s">
        <v>44657</v>
      </c>
      <c r="M9845">
        <v>27331310</v>
      </c>
      <c r="Q9845" s="10"/>
      <c r="R9845" s="11">
        <f t="shared" si="306"/>
        <v>0</v>
      </c>
      <c r="U9845" s="11">
        <f t="shared" si="307"/>
        <v>0</v>
      </c>
      <c r="Y9845" s="11">
        <f>IF(SUM(Tableau1[[#This Row],[Other access]:[Sci-hub access]])&gt;=1,1,0)</f>
        <v>0</v>
      </c>
      <c r="Z9845" s="12">
        <f>IF(OR(Tableau1[[#This Row],[Access R1 + S1+ T1 ]]&gt;=1,Tableau1[[#This Row],[Access V1 +W1 + X1]]&gt;=1),1,0)</f>
        <v>0</v>
      </c>
      <c r="AB9845" s="10" t="str">
        <f>Tableau1[[#This Row],[DOI]]</f>
        <v>doi: 10.1515/cclm-2016-0197</v>
      </c>
      <c r="AC9845" s="13" t="str">
        <f>Tableau1[[#This Row],[Authors]]&amp;", "&amp;Tableau1[[#This Row],[Title]]&amp;" "&amp;Tableau1[[#This Row],[Journal]]&amp;". "&amp;Tableau1[[#This Row],[Year]]</f>
        <v>Tozzoli R, D'Aurizio F, Villalta D, Giovanella L., Evaluation of the first fully automated immunoassay method for the measurement of stimulating TSH receptor autoantibodies in Graves' disease. Clin Chem Lab Med. 2017</v>
      </c>
    </row>
    <row r="9846" spans="1:29" ht="28.8" x14ac:dyDescent="0.3">
      <c r="A9846">
        <v>2849</v>
      </c>
      <c r="B9846" t="s">
        <v>6050</v>
      </c>
      <c r="C9846" t="s">
        <v>16296</v>
      </c>
      <c r="D9846" t="s">
        <v>26474</v>
      </c>
      <c r="E9846" t="s">
        <v>2490</v>
      </c>
      <c r="F9846" s="10"/>
      <c r="G9846">
        <v>2017</v>
      </c>
      <c r="J9846">
        <v>0.88750407505620155</v>
      </c>
      <c r="L9846" t="s">
        <v>37308</v>
      </c>
      <c r="M9846">
        <v>28673747</v>
      </c>
      <c r="Q9846" s="10"/>
      <c r="R9846" s="11">
        <f t="shared" si="306"/>
        <v>0</v>
      </c>
      <c r="U9846" s="11">
        <f t="shared" si="307"/>
        <v>0</v>
      </c>
      <c r="Y9846" s="11">
        <f>IF(SUM(Tableau1[[#This Row],[Other access]:[Sci-hub access]])&gt;=1,1,0)</f>
        <v>0</v>
      </c>
      <c r="Z9846" s="12">
        <f>IF(OR(Tableau1[[#This Row],[Access R1 + S1+ T1 ]]&gt;=1,Tableau1[[#This Row],[Access V1 +W1 + X1]]&gt;=1),1,0)</f>
        <v>0</v>
      </c>
      <c r="AB9846" s="10" t="str">
        <f>Tableau1[[#This Row],[DOI]]</f>
        <v>doi: 10.1016/j.ajo.2017.06.024</v>
      </c>
      <c r="AC9846" s="13" t="str">
        <f>Tableau1[[#This Row],[Authors]]&amp;", "&amp;Tableau1[[#This Row],[Title]]&amp;" "&amp;Tableau1[[#This Row],[Journal]]&amp;". "&amp;Tableau1[[#This Row],[Year]]</f>
        <v>Hark LA, Katz LJ, Myers JS, Waisbourd M, Johnson D, Pizzi LT, Leiby BE, Fudemberg SJ, Mantravadi AV, Henderer JD, Zhan T, Molineaux J, Doyle V, Divers M, Burns C, Murchison AP, Reber S, Resende A, Bui TDV, Lee J, Crews JE, Saaddine JB, et al., Philadelphia Telemedicine Glaucoma Detection and Follow-up Study: Methods and Screening Results. Am J Ophthalmol. 2017</v>
      </c>
    </row>
    <row r="9847" spans="1:29" x14ac:dyDescent="0.3">
      <c r="A9847">
        <v>327</v>
      </c>
      <c r="B9847" t="s">
        <v>3590</v>
      </c>
      <c r="C9847" t="s">
        <v>13851</v>
      </c>
      <c r="D9847" t="s">
        <v>24010</v>
      </c>
      <c r="E9847" t="s">
        <v>2464</v>
      </c>
      <c r="F9847" s="10"/>
      <c r="G9847">
        <v>2018</v>
      </c>
      <c r="J9847">
        <v>0.88754041501346359</v>
      </c>
      <c r="L9847" t="s">
        <v>34836</v>
      </c>
      <c r="M9847">
        <v>29256897</v>
      </c>
      <c r="Q9847" s="10"/>
      <c r="R9847" s="11">
        <f t="shared" si="306"/>
        <v>0</v>
      </c>
      <c r="U9847" s="11">
        <f t="shared" si="307"/>
        <v>0</v>
      </c>
      <c r="Y9847" s="11">
        <f>IF(SUM(Tableau1[[#This Row],[Other access]:[Sci-hub access]])&gt;=1,1,0)</f>
        <v>0</v>
      </c>
      <c r="Z9847" s="12">
        <f>IF(OR(Tableau1[[#This Row],[Access R1 + S1+ T1 ]]&gt;=1,Tableau1[[#This Row],[Access V1 +W1 + X1]]&gt;=1),1,0)</f>
        <v>0</v>
      </c>
      <c r="AB9847" s="10" t="str">
        <f>Tableau1[[#This Row],[DOI]]</f>
        <v>doi: 10.1097/ICU.0000000000000457</v>
      </c>
      <c r="AC9847" s="13" t="str">
        <f>Tableau1[[#This Row],[Authors]]&amp;", "&amp;Tableau1[[#This Row],[Title]]&amp;" "&amp;Tableau1[[#This Row],[Journal]]&amp;". "&amp;Tableau1[[#This Row],[Year]]</f>
        <v>Yook E, Vinod K, Panarelli JF., Complications of micro-invasive glaucoma surgery. Curr Opin Ophthalmol. 2018</v>
      </c>
    </row>
    <row r="9848" spans="1:29" x14ac:dyDescent="0.3">
      <c r="A9848">
        <v>407</v>
      </c>
      <c r="B9848" t="s">
        <v>3670</v>
      </c>
      <c r="C9848" t="s">
        <v>13930</v>
      </c>
      <c r="D9848" t="s">
        <v>24090</v>
      </c>
      <c r="E9848" t="s">
        <v>2524</v>
      </c>
      <c r="F9848" s="10"/>
      <c r="G9848">
        <v>2017</v>
      </c>
      <c r="J9848">
        <v>0.88755831203539248</v>
      </c>
      <c r="L9848" t="s">
        <v>34913</v>
      </c>
      <c r="M9848">
        <v>29227508</v>
      </c>
      <c r="Q9848" s="10"/>
      <c r="R9848" s="11">
        <f t="shared" si="306"/>
        <v>0</v>
      </c>
      <c r="U9848" s="11">
        <f t="shared" si="307"/>
        <v>0</v>
      </c>
      <c r="Y9848" s="11">
        <f>IF(SUM(Tableau1[[#This Row],[Other access]:[Sci-hub access]])&gt;=1,1,0)</f>
        <v>0</v>
      </c>
      <c r="Z9848" s="12">
        <f>IF(OR(Tableau1[[#This Row],[Access R1 + S1+ T1 ]]&gt;=1,Tableau1[[#This Row],[Access V1 +W1 + X1]]&gt;=1),1,0)</f>
        <v>0</v>
      </c>
      <c r="AB9848" s="10" t="str">
        <f>Tableau1[[#This Row],[DOI]]</f>
        <v>doi: 10.3928/1081597X-20171004-02</v>
      </c>
      <c r="AC9848" s="13" t="str">
        <f>Tableau1[[#This Row],[Authors]]&amp;", "&amp;Tableau1[[#This Row],[Title]]&amp;" "&amp;Tableau1[[#This Row],[Journal]]&amp;". "&amp;Tableau1[[#This Row],[Year]]</f>
        <v>Tandogan T, Son HS, Choi CY, Knorz MC, Auffarth GU, Khoramnia R., Laboratory Evaluation of the Influence of Decentration and Pupil Size on the Optical Performance of a Monofocal, Bifocal, and Trifocal Intraocular Lens. J Refract Surg. 2017</v>
      </c>
    </row>
    <row r="9849" spans="1:29" ht="28.8" x14ac:dyDescent="0.3">
      <c r="A9849">
        <v>4477</v>
      </c>
      <c r="B9849" t="s">
        <v>7602</v>
      </c>
      <c r="C9849" t="s">
        <v>17837</v>
      </c>
      <c r="D9849" t="s">
        <v>28031</v>
      </c>
      <c r="E9849" t="s">
        <v>2529</v>
      </c>
      <c r="F9849" s="10"/>
      <c r="G9849">
        <v>2017</v>
      </c>
      <c r="J9849">
        <v>0.88758323889413515</v>
      </c>
      <c r="L9849" t="s">
        <v>38896</v>
      </c>
      <c r="M9849">
        <v>28441060</v>
      </c>
      <c r="Q9849" s="10"/>
      <c r="R9849" s="11">
        <f t="shared" si="306"/>
        <v>0</v>
      </c>
      <c r="U9849" s="11">
        <f t="shared" si="307"/>
        <v>0</v>
      </c>
      <c r="Y9849" s="11">
        <f>IF(SUM(Tableau1[[#This Row],[Other access]:[Sci-hub access]])&gt;=1,1,0)</f>
        <v>0</v>
      </c>
      <c r="Z9849" s="12">
        <f>IF(OR(Tableau1[[#This Row],[Access R1 + S1+ T1 ]]&gt;=1,Tableau1[[#This Row],[Access V1 +W1 + X1]]&gt;=1),1,0)</f>
        <v>0</v>
      </c>
      <c r="AB9849" s="10" t="str">
        <f>Tableau1[[#This Row],[DOI]]</f>
        <v>doi: 10.1080/02713683.2017.1297461</v>
      </c>
      <c r="AC9849" s="13" t="str">
        <f>Tableau1[[#This Row],[Authors]]&amp;", "&amp;Tableau1[[#This Row],[Title]]&amp;" "&amp;Tableau1[[#This Row],[Journal]]&amp;". "&amp;Tableau1[[#This Row],[Year]]</f>
        <v>Ebner M, Mariacher S, Hurst J, Szurman P, Schnichels S, Spitzer MS, Januschowski K., Characterization of a Standardized Ex-vivo Porcine Model to Assess Short Term Intraocular Pressure Changes and Trabecular Meshwork Vitality After Pars Plana Vitrectomy with Different Silicone Oil and BSS Tamponades. Curr Eye Res. 2017</v>
      </c>
    </row>
    <row r="9850" spans="1:29" x14ac:dyDescent="0.3">
      <c r="A9850">
        <v>5428</v>
      </c>
      <c r="B9850" t="s">
        <v>8478</v>
      </c>
      <c r="C9850" t="s">
        <v>18701</v>
      </c>
      <c r="D9850" t="s">
        <v>28908</v>
      </c>
      <c r="E9850" t="s">
        <v>2667</v>
      </c>
      <c r="F9850" s="10"/>
      <c r="G9850">
        <v>2017</v>
      </c>
      <c r="J9850">
        <v>0.88760762425813278</v>
      </c>
      <c r="L9850" t="s">
        <v>39818</v>
      </c>
      <c r="M9850">
        <v>28336223</v>
      </c>
      <c r="Q9850" s="10"/>
      <c r="R9850" s="11">
        <f t="shared" si="306"/>
        <v>0</v>
      </c>
      <c r="U9850" s="11">
        <f t="shared" si="307"/>
        <v>0</v>
      </c>
      <c r="Y9850" s="11">
        <f>IF(SUM(Tableau1[[#This Row],[Other access]:[Sci-hub access]])&gt;=1,1,0)</f>
        <v>0</v>
      </c>
      <c r="Z9850" s="12">
        <f>IF(OR(Tableau1[[#This Row],[Access R1 + S1+ T1 ]]&gt;=1,Tableau1[[#This Row],[Access V1 +W1 + X1]]&gt;=1),1,0)</f>
        <v>0</v>
      </c>
      <c r="AB9850" s="10" t="str">
        <f>Tableau1[[#This Row],[DOI]]</f>
        <v>doi: 10.1016/j.clae.2017.03.004</v>
      </c>
      <c r="AC9850" s="13" t="str">
        <f>Tableau1[[#This Row],[Authors]]&amp;", "&amp;Tableau1[[#This Row],[Title]]&amp;" "&amp;Tableau1[[#This Row],[Journal]]&amp;". "&amp;Tableau1[[#This Row],[Year]]</f>
        <v>Vincent SJ, Lee GA., Paediatric idiopathic limbal stem cell deficiency. Cont Lens Anterior Eye. 2017</v>
      </c>
    </row>
    <row r="9851" spans="1:29" x14ac:dyDescent="0.3">
      <c r="A9851">
        <v>429</v>
      </c>
      <c r="B9851" t="s">
        <v>3692</v>
      </c>
      <c r="C9851" t="s">
        <v>13952</v>
      </c>
      <c r="D9851" t="s">
        <v>24112</v>
      </c>
      <c r="E9851" t="s">
        <v>2496</v>
      </c>
      <c r="F9851" s="10"/>
      <c r="G9851">
        <v>2017</v>
      </c>
      <c r="J9851">
        <v>0.88775143221433939</v>
      </c>
      <c r="L9851" t="s">
        <v>34934</v>
      </c>
      <c r="M9851">
        <v>29217021</v>
      </c>
      <c r="Q9851" s="10"/>
      <c r="R9851" s="11">
        <f t="shared" si="306"/>
        <v>0</v>
      </c>
      <c r="U9851" s="11">
        <f t="shared" si="307"/>
        <v>0</v>
      </c>
      <c r="Y9851" s="11">
        <f>IF(SUM(Tableau1[[#This Row],[Other access]:[Sci-hub access]])&gt;=1,1,0)</f>
        <v>0</v>
      </c>
      <c r="Z9851" s="12">
        <f>IF(OR(Tableau1[[#This Row],[Access R1 + S1+ T1 ]]&gt;=1,Tableau1[[#This Row],[Access V1 +W1 + X1]]&gt;=1),1,0)</f>
        <v>0</v>
      </c>
      <c r="AB9851" s="10" t="str">
        <f>Tableau1[[#This Row],[DOI]]</f>
        <v>doi: 10.1016/j.jcjo.2017.03.016</v>
      </c>
      <c r="AC9851" s="13" t="str">
        <f>Tableau1[[#This Row],[Authors]]&amp;", "&amp;Tableau1[[#This Row],[Title]]&amp;" "&amp;Tableau1[[#This Row],[Journal]]&amp;". "&amp;Tableau1[[#This Row],[Year]]</f>
        <v>Ross M, Deschênes J., Practice patterns in the interdisciplinary management of corneal abrasions. Can J Ophthalmol. 2017</v>
      </c>
    </row>
    <row r="9852" spans="1:29" x14ac:dyDescent="0.3">
      <c r="A9852">
        <v>9706</v>
      </c>
      <c r="B9852" t="s">
        <v>12255</v>
      </c>
      <c r="C9852" t="s">
        <v>22429</v>
      </c>
      <c r="D9852" t="s">
        <v>32703</v>
      </c>
      <c r="E9852" t="s">
        <v>34471</v>
      </c>
      <c r="F9852" s="10"/>
      <c r="G9852">
        <v>2017</v>
      </c>
      <c r="J9852">
        <v>0.88782731841172846</v>
      </c>
      <c r="L9852" t="s">
        <v>43970</v>
      </c>
      <c r="M9852">
        <v>27616023</v>
      </c>
      <c r="Q9852" s="10"/>
      <c r="R9852" s="11">
        <f t="shared" si="306"/>
        <v>0</v>
      </c>
      <c r="U9852" s="11">
        <f t="shared" si="307"/>
        <v>0</v>
      </c>
      <c r="Y9852" s="11">
        <f>IF(SUM(Tableau1[[#This Row],[Other access]:[Sci-hub access]])&gt;=1,1,0)</f>
        <v>0</v>
      </c>
      <c r="Z9852" s="12">
        <f>IF(OR(Tableau1[[#This Row],[Access R1 + S1+ T1 ]]&gt;=1,Tableau1[[#This Row],[Access V1 +W1 + X1]]&gt;=1),1,0)</f>
        <v>0</v>
      </c>
      <c r="AB9852" s="10" t="str">
        <f>Tableau1[[#This Row],[DOI]]</f>
        <v>doi: 10.1016/j.psym.2016.07.002</v>
      </c>
      <c r="AC9852" s="13" t="str">
        <f>Tableau1[[#This Row],[Authors]]&amp;", "&amp;Tableau1[[#This Row],[Title]]&amp;" "&amp;Tableau1[[#This Row],[Journal]]&amp;". "&amp;Tableau1[[#This Row],[Year]]</f>
        <v>Gale J, Khoshnevis M, Frousiakis SE, Karanjia R, Poincenot L, Sadun AA, Baron DA., An International Study of Emotional Response to Bilateral Vision Loss Using a Novel Graphical Online Assessment Tool. Psychosomatics. 2017</v>
      </c>
    </row>
    <row r="9853" spans="1:29" x14ac:dyDescent="0.3">
      <c r="A9853">
        <v>7724</v>
      </c>
      <c r="B9853" t="s">
        <v>10492</v>
      </c>
      <c r="C9853" t="s">
        <v>20688</v>
      </c>
      <c r="D9853" t="s">
        <v>30928</v>
      </c>
      <c r="E9853" t="s">
        <v>2523</v>
      </c>
      <c r="F9853" s="10"/>
      <c r="G9853">
        <v>2017</v>
      </c>
      <c r="J9853">
        <v>0.88791655524586777</v>
      </c>
      <c r="L9853" t="s">
        <v>42075</v>
      </c>
      <c r="M9853">
        <v>28060359</v>
      </c>
      <c r="Q9853" s="10"/>
      <c r="R9853" s="11">
        <f t="shared" si="306"/>
        <v>0</v>
      </c>
      <c r="U9853" s="11">
        <f t="shared" si="307"/>
        <v>0</v>
      </c>
      <c r="Y9853" s="11">
        <f>IF(SUM(Tableau1[[#This Row],[Other access]:[Sci-hub access]])&gt;=1,1,0)</f>
        <v>0</v>
      </c>
      <c r="Z9853" s="12">
        <f>IF(OR(Tableau1[[#This Row],[Access R1 + S1+ T1 ]]&gt;=1,Tableau1[[#This Row],[Access V1 +W1 + X1]]&gt;=1),1,0)</f>
        <v>0</v>
      </c>
      <c r="AB9853" s="10" t="str">
        <f>Tableau1[[#This Row],[DOI]]</f>
        <v>doi: 10.1038/eye.2016.281</v>
      </c>
      <c r="AC9853" s="13" t="str">
        <f>Tableau1[[#This Row],[Authors]]&amp;", "&amp;Tableau1[[#This Row],[Title]]&amp;" "&amp;Tableau1[[#This Row],[Journal]]&amp;". "&amp;Tableau1[[#This Row],[Year]]</f>
        <v>Crowston JG, Fahy ET, Fry L, Trounce IA, van Wijngaarden P, Petrou S, Chrysostomou V., Targeting retinal ganglion cell recovery. Eye (Lond). 2017</v>
      </c>
    </row>
    <row r="9854" spans="1:29" x14ac:dyDescent="0.3">
      <c r="A9854">
        <v>4368</v>
      </c>
      <c r="B9854" t="s">
        <v>7496</v>
      </c>
      <c r="C9854" t="s">
        <v>17732</v>
      </c>
      <c r="D9854" t="s">
        <v>27925</v>
      </c>
      <c r="E9854" t="s">
        <v>2438</v>
      </c>
      <c r="F9854" s="10"/>
      <c r="G9854">
        <v>2018</v>
      </c>
      <c r="J9854">
        <v>0.8879392366612967</v>
      </c>
      <c r="L9854" t="s">
        <v>38791</v>
      </c>
      <c r="M9854">
        <v>28450378</v>
      </c>
      <c r="Q9854" s="10"/>
      <c r="R9854" s="11">
        <f t="shared" si="306"/>
        <v>0</v>
      </c>
      <c r="U9854" s="11">
        <f t="shared" si="307"/>
        <v>0</v>
      </c>
      <c r="Y9854" s="11">
        <f>IF(SUM(Tableau1[[#This Row],[Other access]:[Sci-hub access]])&gt;=1,1,0)</f>
        <v>0</v>
      </c>
      <c r="Z9854" s="12">
        <f>IF(OR(Tableau1[[#This Row],[Access R1 + S1+ T1 ]]&gt;=1,Tableau1[[#This Row],[Access V1 +W1 + X1]]&gt;=1),1,0)</f>
        <v>0</v>
      </c>
      <c r="AB9854" s="10" t="str">
        <f>Tableau1[[#This Row],[DOI]]</f>
        <v>doi: 10.1136/bjophthalmol-2016-309888</v>
      </c>
      <c r="AC9854" s="13" t="str">
        <f>Tableau1[[#This Row],[Authors]]&amp;", "&amp;Tableau1[[#This Row],[Title]]&amp;" "&amp;Tableau1[[#This Row],[Journal]]&amp;". "&amp;Tableau1[[#This Row],[Year]]</f>
        <v>Cheng AM, Wei YH, Tighe S, Sheha H, Liao SL., Long-term outcomes of orbital fat decompression in Graves' orbitopathy. Br J Ophthalmol. 2018</v>
      </c>
    </row>
    <row r="9855" spans="1:29" ht="28.8" x14ac:dyDescent="0.3">
      <c r="A9855">
        <v>6171</v>
      </c>
      <c r="B9855" t="s">
        <v>9135</v>
      </c>
      <c r="C9855" t="s">
        <v>19348</v>
      </c>
      <c r="D9855" t="s">
        <v>29566</v>
      </c>
      <c r="E9855" t="s">
        <v>2443</v>
      </c>
      <c r="F9855" s="10"/>
      <c r="G9855">
        <v>2017</v>
      </c>
      <c r="J9855">
        <v>0.88804320854813856</v>
      </c>
      <c r="L9855" t="s">
        <v>40543</v>
      </c>
      <c r="M9855">
        <v>28241315</v>
      </c>
      <c r="Q9855" s="10"/>
      <c r="R9855" s="11">
        <f t="shared" si="306"/>
        <v>0</v>
      </c>
      <c r="U9855" s="11">
        <f t="shared" si="307"/>
        <v>0</v>
      </c>
      <c r="Y9855" s="11">
        <f>IF(SUM(Tableau1[[#This Row],[Other access]:[Sci-hub access]])&gt;=1,1,0)</f>
        <v>0</v>
      </c>
      <c r="Z9855" s="12">
        <f>IF(OR(Tableau1[[#This Row],[Access R1 + S1+ T1 ]]&gt;=1,Tableau1[[#This Row],[Access V1 +W1 + X1]]&gt;=1),1,0)</f>
        <v>0</v>
      </c>
      <c r="AB9855" s="10" t="str">
        <f>Tableau1[[#This Row],[DOI]]</f>
        <v>doi: 10.1167/iovs.16-20505</v>
      </c>
      <c r="AC9855" s="13" t="str">
        <f>Tableau1[[#This Row],[Authors]]&amp;", "&amp;Tableau1[[#This Row],[Title]]&amp;" "&amp;Tableau1[[#This Row],[Journal]]&amp;". "&amp;Tableau1[[#This Row],[Year]]</f>
        <v>Lisowska J, Lisowski L, Kelbsch C, Maeda F, Richter P, Kohl S, Zobor D, Strasser T, Stingl K, Zrenner E, Peters T, Wilhelm H, Fischer MD, Wilhelm B; RD-CURE Consortium.., Development of a Chromatic Pupillography Protocol for the First Gene Therapy Trial in Patients With CNGA3-Linked Achromatopsia. Invest Ophthalmol Vis Sci. 2017</v>
      </c>
    </row>
    <row r="9856" spans="1:29" x14ac:dyDescent="0.3">
      <c r="A9856">
        <v>6938</v>
      </c>
      <c r="B9856" t="s">
        <v>9808</v>
      </c>
      <c r="C9856" t="s">
        <v>20011</v>
      </c>
      <c r="D9856" t="s">
        <v>30242</v>
      </c>
      <c r="E9856" t="s">
        <v>2935</v>
      </c>
      <c r="F9856" s="10"/>
      <c r="G9856">
        <v>2017</v>
      </c>
      <c r="J9856">
        <v>0.88807745382622372</v>
      </c>
      <c r="L9856" t="e">
        <v>#VALUE!</v>
      </c>
      <c r="M9856">
        <v>28145664</v>
      </c>
      <c r="Q9856" s="10"/>
      <c r="R9856" s="11">
        <f t="shared" si="306"/>
        <v>0</v>
      </c>
      <c r="U9856" s="11">
        <f t="shared" si="307"/>
        <v>0</v>
      </c>
      <c r="Y9856" s="11">
        <f>IF(SUM(Tableau1[[#This Row],[Other access]:[Sci-hub access]])&gt;=1,1,0)</f>
        <v>0</v>
      </c>
      <c r="Z9856" s="12">
        <f>IF(OR(Tableau1[[#This Row],[Access R1 + S1+ T1 ]]&gt;=1,Tableau1[[#This Row],[Access V1 +W1 + X1]]&gt;=1),1,0)</f>
        <v>0</v>
      </c>
      <c r="AB9856" s="10" t="e">
        <f>Tableau1[[#This Row],[DOI]]</f>
        <v>#VALUE!</v>
      </c>
      <c r="AC9856" s="13" t="str">
        <f>Tableau1[[#This Row],[Authors]]&amp;", "&amp;Tableau1[[#This Row],[Title]]&amp;" "&amp;Tableau1[[#This Row],[Journal]]&amp;". "&amp;Tableau1[[#This Row],[Year]]</f>
        <v>Wilkes J., AAN Updates Guidelines on the Uses of Botulinum Neurotoxin. Am Fam Physician. 2017</v>
      </c>
    </row>
    <row r="9857" spans="1:29" x14ac:dyDescent="0.3">
      <c r="A9857">
        <v>8898</v>
      </c>
      <c r="B9857" t="s">
        <v>11523</v>
      </c>
      <c r="C9857" t="s">
        <v>21706</v>
      </c>
      <c r="D9857" t="s">
        <v>31963</v>
      </c>
      <c r="E9857" t="s">
        <v>2448</v>
      </c>
      <c r="F9857" s="10"/>
      <c r="G9857">
        <v>2017</v>
      </c>
      <c r="J9857">
        <v>0.88809686631408924</v>
      </c>
      <c r="L9857" t="s">
        <v>43230</v>
      </c>
      <c r="M9857">
        <v>27815624</v>
      </c>
      <c r="Q9857" s="10"/>
      <c r="R9857" s="11">
        <f t="shared" si="306"/>
        <v>0</v>
      </c>
      <c r="U9857" s="11">
        <f t="shared" si="307"/>
        <v>0</v>
      </c>
      <c r="Y9857" s="11">
        <f>IF(SUM(Tableau1[[#This Row],[Other access]:[Sci-hub access]])&gt;=1,1,0)</f>
        <v>0</v>
      </c>
      <c r="Z9857" s="12">
        <f>IF(OR(Tableau1[[#This Row],[Access R1 + S1+ T1 ]]&gt;=1,Tableau1[[#This Row],[Access V1 +W1 + X1]]&gt;=1),1,0)</f>
        <v>0</v>
      </c>
      <c r="AB9857" s="10" t="str">
        <f>Tableau1[[#This Row],[DOI]]</f>
        <v>doi: 10.1007/s00417-016-3514-8</v>
      </c>
      <c r="AC9857" s="13" t="str">
        <f>Tableau1[[#This Row],[Authors]]&amp;", "&amp;Tableau1[[#This Row],[Title]]&amp;" "&amp;Tableau1[[#This Row],[Journal]]&amp;". "&amp;Tableau1[[#This Row],[Year]]</f>
        <v>Gonnermann J, Bertelmann E, Pahlitzsch M, Maier-Wenzel AB, Torun N, Klamann MK., Contralateral eye comparison study in MICS &amp; MIGS: Trabectome® vs. iStent inject®. Graefes Arch Clin Exp Ophthalmol. 2017</v>
      </c>
    </row>
    <row r="9858" spans="1:29" x14ac:dyDescent="0.3">
      <c r="A9858">
        <v>3604</v>
      </c>
      <c r="B9858" t="s">
        <v>6776</v>
      </c>
      <c r="C9858" t="s">
        <v>17017</v>
      </c>
      <c r="D9858" t="s">
        <v>27200</v>
      </c>
      <c r="E9858" t="s">
        <v>34028</v>
      </c>
      <c r="F9858" s="10"/>
      <c r="G9858">
        <v>2017</v>
      </c>
      <c r="J9858">
        <v>0.88819081038395542</v>
      </c>
      <c r="L9858" t="s">
        <v>38050</v>
      </c>
      <c r="M9858">
        <v>28559158</v>
      </c>
      <c r="Q9858" s="10"/>
      <c r="R9858" s="11">
        <f t="shared" ref="R9858:R9921" si="308">IF(SUM(N9858:Q9858)&gt;0,1,0)</f>
        <v>0</v>
      </c>
      <c r="U9858" s="11">
        <f t="shared" ref="U9858:U9921" si="309">IF(SUM(R9858,T9858)&gt;0,1,0)</f>
        <v>0</v>
      </c>
      <c r="Y9858" s="11">
        <f>IF(SUM(Tableau1[[#This Row],[Other access]:[Sci-hub access]])&gt;=1,1,0)</f>
        <v>0</v>
      </c>
      <c r="Z9858" s="12">
        <f>IF(OR(Tableau1[[#This Row],[Access R1 + S1+ T1 ]]&gt;=1,Tableau1[[#This Row],[Access V1 +W1 + X1]]&gt;=1),1,0)</f>
        <v>0</v>
      </c>
      <c r="AB9858" s="10" t="str">
        <f>Tableau1[[#This Row],[DOI]]</f>
        <v>doi: 10.1016/j.actbio.2017.05.051</v>
      </c>
      <c r="AC9858" s="13" t="str">
        <f>Tableau1[[#This Row],[Authors]]&amp;", "&amp;Tableau1[[#This Row],[Title]]&amp;" "&amp;Tableau1[[#This Row],[Journal]]&amp;". "&amp;Tableau1[[#This Row],[Year]]</f>
        <v>Raghunathan VK, Thomasy SM, Strøm P, Yañez-Soto B, Garland SP, Sermeno J, Reilly CM, Murphy CJ., Tissue and cellular biomechanics during corneal wound injury and repair. Acta Biomater. 2017</v>
      </c>
    </row>
    <row r="9859" spans="1:29" x14ac:dyDescent="0.3">
      <c r="A9859">
        <v>9023</v>
      </c>
      <c r="B9859" t="s">
        <v>11637</v>
      </c>
      <c r="C9859" t="s">
        <v>21815</v>
      </c>
      <c r="D9859" t="s">
        <v>32078</v>
      </c>
      <c r="E9859" t="s">
        <v>2463</v>
      </c>
      <c r="F9859" s="10"/>
      <c r="G9859">
        <v>2017</v>
      </c>
      <c r="J9859">
        <v>0.88831986617843528</v>
      </c>
      <c r="L9859" t="s">
        <v>43345</v>
      </c>
      <c r="M9859">
        <v>27791249</v>
      </c>
      <c r="Q9859" s="10"/>
      <c r="R9859" s="11">
        <f t="shared" si="308"/>
        <v>0</v>
      </c>
      <c r="U9859" s="11">
        <f t="shared" si="309"/>
        <v>0</v>
      </c>
      <c r="Y9859" s="11">
        <f>IF(SUM(Tableau1[[#This Row],[Other access]:[Sci-hub access]])&gt;=1,1,0)</f>
        <v>0</v>
      </c>
      <c r="Z9859" s="12">
        <f>IF(OR(Tableau1[[#This Row],[Access R1 + S1+ T1 ]]&gt;=1,Tableau1[[#This Row],[Access V1 +W1 + X1]]&gt;=1),1,0)</f>
        <v>0</v>
      </c>
      <c r="AB9859" s="10" t="str">
        <f>Tableau1[[#This Row],[DOI]]</f>
        <v>doi: 10.5301/ejo.5000880</v>
      </c>
      <c r="AC9859" s="13" t="str">
        <f>Tableau1[[#This Row],[Authors]]&amp;", "&amp;Tableau1[[#This Row],[Title]]&amp;" "&amp;Tableau1[[#This Row],[Journal]]&amp;". "&amp;Tableau1[[#This Row],[Year]]</f>
        <v>Veritti D, Sarao V, Parravano M, Arias L, Varano M, Lanzetta P., One-year results of aflibercept in vascularized pigment epithelium detachment due to neovascular AMD: a prospective study. Eur J Ophthalmol. 2017</v>
      </c>
    </row>
    <row r="9860" spans="1:29" x14ac:dyDescent="0.3">
      <c r="A9860">
        <v>4990</v>
      </c>
      <c r="B9860" t="s">
        <v>8081</v>
      </c>
      <c r="C9860" t="s">
        <v>18309</v>
      </c>
      <c r="D9860" t="s">
        <v>28511</v>
      </c>
      <c r="E9860" t="s">
        <v>2461</v>
      </c>
      <c r="F9860" s="10"/>
      <c r="G9860">
        <v>2017</v>
      </c>
      <c r="J9860">
        <v>0.88835288053381301</v>
      </c>
      <c r="L9860" t="s">
        <v>39398</v>
      </c>
      <c r="M9860">
        <v>28385199</v>
      </c>
      <c r="Q9860" s="10"/>
      <c r="R9860" s="11">
        <f t="shared" si="308"/>
        <v>0</v>
      </c>
      <c r="U9860" s="11">
        <f t="shared" si="309"/>
        <v>0</v>
      </c>
      <c r="Y9860" s="11">
        <f>IF(SUM(Tableau1[[#This Row],[Other access]:[Sci-hub access]])&gt;=1,1,0)</f>
        <v>0</v>
      </c>
      <c r="Z9860" s="12">
        <f>IF(OR(Tableau1[[#This Row],[Access R1 + S1+ T1 ]]&gt;=1,Tableau1[[#This Row],[Access V1 +W1 + X1]]&gt;=1),1,0)</f>
        <v>0</v>
      </c>
      <c r="AB9860" s="10" t="str">
        <f>Tableau1[[#This Row],[DOI]]</f>
        <v>doi: 10.1016/j.mayocp.2016.12.014</v>
      </c>
      <c r="AC9860" s="13" t="str">
        <f>Tableau1[[#This Row],[Authors]]&amp;", "&amp;Tableau1[[#This Row],[Title]]&amp;" "&amp;Tableau1[[#This Row],[Journal]]&amp;". "&amp;Tableau1[[#This Row],[Year]]</f>
        <v>Weinshenker BG, Wingerchuk DM., Neuromyelitis Spectrum Disorders. Mayo Clin Proc. 2017</v>
      </c>
    </row>
    <row r="9861" spans="1:29" x14ac:dyDescent="0.3">
      <c r="A9861">
        <v>6043</v>
      </c>
      <c r="B9861" t="s">
        <v>807</v>
      </c>
      <c r="C9861" t="s">
        <v>808</v>
      </c>
      <c r="D9861" t="s">
        <v>809</v>
      </c>
      <c r="E9861" t="s">
        <v>2673</v>
      </c>
      <c r="F9861" s="10"/>
      <c r="G9861">
        <v>2017</v>
      </c>
      <c r="J9861">
        <v>0.88847029059686278</v>
      </c>
      <c r="L9861" t="s">
        <v>40420</v>
      </c>
      <c r="M9861">
        <v>28256434</v>
      </c>
      <c r="Q9861" s="10"/>
      <c r="R9861" s="11">
        <f t="shared" si="308"/>
        <v>0</v>
      </c>
      <c r="U9861" s="11">
        <f t="shared" si="309"/>
        <v>0</v>
      </c>
      <c r="Y9861" s="11">
        <f>IF(SUM(Tableau1[[#This Row],[Other access]:[Sci-hub access]])&gt;=1,1,0)</f>
        <v>0</v>
      </c>
      <c r="Z9861" s="12">
        <f>IF(OR(Tableau1[[#This Row],[Access R1 + S1+ T1 ]]&gt;=1,Tableau1[[#This Row],[Access V1 +W1 + X1]]&gt;=1),1,0)</f>
        <v>0</v>
      </c>
      <c r="AB9861" s="10" t="str">
        <f>Tableau1[[#This Row],[DOI]]</f>
        <v>doi: 10.1016/j.parkreldis.2017.02.027</v>
      </c>
      <c r="AC9861" s="13" t="str">
        <f>Tableau1[[#This Row],[Authors]]&amp;", "&amp;Tableau1[[#This Row],[Title]]&amp;" "&amp;Tableau1[[#This Row],[Journal]]&amp;". "&amp;Tableau1[[#This Row],[Year]]</f>
        <v>Martin WRW, Hartlein J, Racette BA, Cairns N, Perlmutter JS., Pathologic correlates of supranuclear gaze palsy with parkinsonism. Parkinsonism Relat Disord. 2017</v>
      </c>
    </row>
    <row r="9862" spans="1:29" x14ac:dyDescent="0.3">
      <c r="A9862">
        <v>6700</v>
      </c>
      <c r="B9862" t="s">
        <v>1061</v>
      </c>
      <c r="C9862" t="s">
        <v>1062</v>
      </c>
      <c r="D9862" t="s">
        <v>1063</v>
      </c>
      <c r="E9862" t="s">
        <v>2746</v>
      </c>
      <c r="F9862" s="10"/>
      <c r="G9862">
        <v>2017</v>
      </c>
      <c r="J9862">
        <v>0.88848691813177005</v>
      </c>
      <c r="L9862" t="s">
        <v>41061</v>
      </c>
      <c r="M9862">
        <v>28177569</v>
      </c>
      <c r="Q9862" s="10"/>
      <c r="R9862" s="11">
        <f t="shared" si="308"/>
        <v>0</v>
      </c>
      <c r="U9862" s="11">
        <f t="shared" si="309"/>
        <v>0</v>
      </c>
      <c r="Y9862" s="11">
        <f>IF(SUM(Tableau1[[#This Row],[Other access]:[Sci-hub access]])&gt;=1,1,0)</f>
        <v>0</v>
      </c>
      <c r="Z9862" s="12">
        <f>IF(OR(Tableau1[[#This Row],[Access R1 + S1+ T1 ]]&gt;=1,Tableau1[[#This Row],[Access V1 +W1 + X1]]&gt;=1),1,0)</f>
        <v>0</v>
      </c>
      <c r="AB9862" s="10" t="str">
        <f>Tableau1[[#This Row],[DOI]]</f>
        <v>doi: 10.1111/acel.12548</v>
      </c>
      <c r="AC9862" s="13" t="str">
        <f>Tableau1[[#This Row],[Authors]]&amp;", "&amp;Tableau1[[#This Row],[Title]]&amp;" "&amp;Tableau1[[#This Row],[Journal]]&amp;". "&amp;Tableau1[[#This Row],[Year]]</f>
        <v>Wang B, Hom G, Zhou S, Guo M, Li B, Yang J, Monnier VM, Fan X., The oxidized thiol proteome in aging and cataractous mouse and human lens revealed by ICAT labeling. Aging Cell. 2017</v>
      </c>
    </row>
    <row r="9863" spans="1:29" x14ac:dyDescent="0.3">
      <c r="A9863">
        <v>4230</v>
      </c>
      <c r="B9863" t="s">
        <v>7366</v>
      </c>
      <c r="C9863" t="s">
        <v>17602</v>
      </c>
      <c r="D9863" t="s">
        <v>27794</v>
      </c>
      <c r="E9863" t="s">
        <v>3053</v>
      </c>
      <c r="F9863" s="10"/>
      <c r="G9863">
        <v>2017</v>
      </c>
      <c r="J9863">
        <v>0.88864784800628793</v>
      </c>
      <c r="L9863" t="s">
        <v>38661</v>
      </c>
      <c r="M9863">
        <v>28468185</v>
      </c>
      <c r="Q9863" s="10"/>
      <c r="R9863" s="11">
        <f t="shared" si="308"/>
        <v>0</v>
      </c>
      <c r="U9863" s="11">
        <f t="shared" si="309"/>
        <v>0</v>
      </c>
      <c r="Y9863" s="11">
        <f>IF(SUM(Tableau1[[#This Row],[Other access]:[Sci-hub access]])&gt;=1,1,0)</f>
        <v>0</v>
      </c>
      <c r="Z9863" s="12">
        <f>IF(OR(Tableau1[[#This Row],[Access R1 + S1+ T1 ]]&gt;=1,Tableau1[[#This Row],[Access V1 +W1 + X1]]&gt;=1),1,0)</f>
        <v>0</v>
      </c>
      <c r="AB9863" s="10" t="str">
        <f>Tableau1[[#This Row],[DOI]]</f>
        <v>doi: 10.1097/SCS.0000000000003367</v>
      </c>
      <c r="AC9863" s="13" t="str">
        <f>Tableau1[[#This Row],[Authors]]&amp;", "&amp;Tableau1[[#This Row],[Title]]&amp;" "&amp;Tableau1[[#This Row],[Journal]]&amp;". "&amp;Tableau1[[#This Row],[Year]]</f>
        <v>Park J, Chang M., Eyelid Fat Atrophy and Depigmentation After an Intralesional Injection of Triamcinolone Acetonide to Treat Chalazion. J Craniofac Surg. 2017</v>
      </c>
    </row>
    <row r="9864" spans="1:29" x14ac:dyDescent="0.3">
      <c r="A9864">
        <v>4232</v>
      </c>
      <c r="B9864" t="s">
        <v>7368</v>
      </c>
      <c r="C9864" t="s">
        <v>17604</v>
      </c>
      <c r="D9864" t="s">
        <v>27796</v>
      </c>
      <c r="E9864" t="s">
        <v>3053</v>
      </c>
      <c r="F9864" s="10"/>
      <c r="G9864">
        <v>2017</v>
      </c>
      <c r="J9864">
        <v>0.88866481466209135</v>
      </c>
      <c r="L9864" t="s">
        <v>38663</v>
      </c>
      <c r="M9864">
        <v>28468139</v>
      </c>
      <c r="Q9864" s="10"/>
      <c r="R9864" s="11">
        <f t="shared" si="308"/>
        <v>0</v>
      </c>
      <c r="U9864" s="11">
        <f t="shared" si="309"/>
        <v>0</v>
      </c>
      <c r="Y9864" s="11">
        <f>IF(SUM(Tableau1[[#This Row],[Other access]:[Sci-hub access]])&gt;=1,1,0)</f>
        <v>0</v>
      </c>
      <c r="Z9864" s="12">
        <f>IF(OR(Tableau1[[#This Row],[Access R1 + S1+ T1 ]]&gt;=1,Tableau1[[#This Row],[Access V1 +W1 + X1]]&gt;=1),1,0)</f>
        <v>0</v>
      </c>
      <c r="AB9864" s="10" t="str">
        <f>Tableau1[[#This Row],[DOI]]</f>
        <v>doi: 10.1097/SCS.0000000000003430</v>
      </c>
      <c r="AC9864" s="13" t="str">
        <f>Tableau1[[#This Row],[Authors]]&amp;", "&amp;Tableau1[[#This Row],[Title]]&amp;" "&amp;Tableau1[[#This Row],[Journal]]&amp;". "&amp;Tableau1[[#This Row],[Year]]</f>
        <v>Simsek T, Engin MS, Yildirim K, Kodalak EA, Demir A., Reconstruction of Extensive Orbital Exenteration Defects Using an Anterolateral Thigh/Vastus Lateralis Chimeric Flap. J Craniofac Surg. 2017</v>
      </c>
    </row>
    <row r="9865" spans="1:29" x14ac:dyDescent="0.3">
      <c r="A9865">
        <v>2474</v>
      </c>
      <c r="B9865" t="s">
        <v>5696</v>
      </c>
      <c r="C9865" t="s">
        <v>15942</v>
      </c>
      <c r="D9865" t="s">
        <v>26119</v>
      </c>
      <c r="E9865" t="s">
        <v>2826</v>
      </c>
      <c r="F9865" s="10"/>
      <c r="G9865">
        <v>2017</v>
      </c>
      <c r="J9865">
        <v>0.88878078727932297</v>
      </c>
      <c r="L9865" t="s">
        <v>36938</v>
      </c>
      <c r="M9865">
        <v>28739642</v>
      </c>
      <c r="Q9865" s="10"/>
      <c r="R9865" s="11">
        <f t="shared" si="308"/>
        <v>0</v>
      </c>
      <c r="U9865" s="11">
        <f t="shared" si="309"/>
        <v>0</v>
      </c>
      <c r="Y9865" s="11">
        <f>IF(SUM(Tableau1[[#This Row],[Other access]:[Sci-hub access]])&gt;=1,1,0)</f>
        <v>0</v>
      </c>
      <c r="Z9865" s="12">
        <f>IF(OR(Tableau1[[#This Row],[Access R1 + S1+ T1 ]]&gt;=1,Tableau1[[#This Row],[Access V1 +W1 + X1]]&gt;=1),1,0)</f>
        <v>0</v>
      </c>
      <c r="AB9865" s="10" t="str">
        <f>Tableau1[[#This Row],[DOI]]</f>
        <v>doi: 10.1096/fj.201700336R</v>
      </c>
      <c r="AC9865" s="13" t="str">
        <f>Tableau1[[#This Row],[Authors]]&amp;", "&amp;Tableau1[[#This Row],[Title]]&amp;" "&amp;Tableau1[[#This Row],[Journal]]&amp;". "&amp;Tableau1[[#This Row],[Year]]</f>
        <v>Liu CH, Wang Z, Sun Y, Chen J., Animal models of ocular angiogenesis: from development to pathologies. FASEB J. 2017</v>
      </c>
    </row>
    <row r="9866" spans="1:29" x14ac:dyDescent="0.3">
      <c r="A9866">
        <v>8601</v>
      </c>
      <c r="B9866" t="s">
        <v>11263</v>
      </c>
      <c r="C9866" t="s">
        <v>21447</v>
      </c>
      <c r="D9866" t="s">
        <v>31702</v>
      </c>
      <c r="E9866" t="s">
        <v>2532</v>
      </c>
      <c r="F9866" s="10"/>
      <c r="G9866">
        <v>2017</v>
      </c>
      <c r="J9866">
        <v>0.88878298344124307</v>
      </c>
      <c r="L9866" t="s">
        <v>42937</v>
      </c>
      <c r="M9866">
        <v>27885526</v>
      </c>
      <c r="Q9866" s="10"/>
      <c r="R9866" s="11">
        <f t="shared" si="308"/>
        <v>0</v>
      </c>
      <c r="U9866" s="11">
        <f t="shared" si="309"/>
        <v>0</v>
      </c>
      <c r="Y9866" s="11">
        <f>IF(SUM(Tableau1[[#This Row],[Other access]:[Sci-hub access]])&gt;=1,1,0)</f>
        <v>0</v>
      </c>
      <c r="Z9866" s="12">
        <f>IF(OR(Tableau1[[#This Row],[Access R1 + S1+ T1 ]]&gt;=1,Tableau1[[#This Row],[Access V1 +W1 + X1]]&gt;=1),1,0)</f>
        <v>0</v>
      </c>
      <c r="AB9866" s="10" t="str">
        <f>Tableau1[[#This Row],[DOI]]</f>
        <v>doi: 10.1007/s10384-016-0489-2</v>
      </c>
      <c r="AC9866" s="13" t="str">
        <f>Tableau1[[#This Row],[Authors]]&amp;", "&amp;Tableau1[[#This Row],[Title]]&amp;" "&amp;Tableau1[[#This Row],[Journal]]&amp;". "&amp;Tableau1[[#This Row],[Year]]</f>
        <v>Ono T, Ishiyama S, Hayashidera T, Mori Y, Nejima R, Miyata K, Amano S., Twelve-year follow-up of penetrating keratoplasty. Jpn J Ophthalmol. 2017</v>
      </c>
    </row>
    <row r="9867" spans="1:29" x14ac:dyDescent="0.3">
      <c r="A9867">
        <v>6167</v>
      </c>
      <c r="B9867" t="s">
        <v>9131</v>
      </c>
      <c r="C9867" t="s">
        <v>19345</v>
      </c>
      <c r="D9867" t="s">
        <v>29562</v>
      </c>
      <c r="E9867" t="s">
        <v>2443</v>
      </c>
      <c r="F9867" s="10"/>
      <c r="G9867">
        <v>2017</v>
      </c>
      <c r="J9867">
        <v>0.8888477029013554</v>
      </c>
      <c r="L9867" t="s">
        <v>40539</v>
      </c>
      <c r="M9867">
        <v>28241321</v>
      </c>
      <c r="Q9867" s="10"/>
      <c r="R9867" s="11">
        <f t="shared" si="308"/>
        <v>0</v>
      </c>
      <c r="U9867" s="11">
        <f t="shared" si="309"/>
        <v>0</v>
      </c>
      <c r="Y9867" s="11">
        <f>IF(SUM(Tableau1[[#This Row],[Other access]:[Sci-hub access]])&gt;=1,1,0)</f>
        <v>0</v>
      </c>
      <c r="Z9867" s="12">
        <f>IF(OR(Tableau1[[#This Row],[Access R1 + S1+ T1 ]]&gt;=1,Tableau1[[#This Row],[Access V1 +W1 + X1]]&gt;=1),1,0)</f>
        <v>0</v>
      </c>
      <c r="AB9867" s="10" t="str">
        <f>Tableau1[[#This Row],[DOI]]</f>
        <v>doi: 10.1167/iovs.16-20789</v>
      </c>
      <c r="AC9867" s="13" t="str">
        <f>Tableau1[[#This Row],[Authors]]&amp;", "&amp;Tableau1[[#This Row],[Title]]&amp;" "&amp;Tableau1[[#This Row],[Journal]]&amp;". "&amp;Tableau1[[#This Row],[Year]]</f>
        <v>Dohlman TH, Ding J, Dana R, Chauhan SK., T Cell-Derived Granulocyte-Macrophage Colony-Stimulating Factor Contributes to Dry Eye Disease Pathogenesis by Promoting CD11b+ Myeloid Cell Maturation and Migration. Invest Ophthalmol Vis Sci. 2017</v>
      </c>
    </row>
    <row r="9868" spans="1:29" ht="28.8" x14ac:dyDescent="0.3">
      <c r="A9868">
        <v>9339</v>
      </c>
      <c r="B9868" t="s">
        <v>11915</v>
      </c>
      <c r="C9868" t="s">
        <v>22092</v>
      </c>
      <c r="D9868" t="s">
        <v>32359</v>
      </c>
      <c r="E9868" t="s">
        <v>2507</v>
      </c>
      <c r="F9868" s="10"/>
      <c r="G9868">
        <v>2017</v>
      </c>
      <c r="J9868">
        <v>0.88898017670904428</v>
      </c>
      <c r="L9868" t="s">
        <v>43633</v>
      </c>
      <c r="M9868">
        <v>27734570</v>
      </c>
      <c r="Q9868" s="10"/>
      <c r="R9868" s="11">
        <f t="shared" si="308"/>
        <v>0</v>
      </c>
      <c r="U9868" s="11">
        <f t="shared" si="309"/>
        <v>0</v>
      </c>
      <c r="Y9868" s="11">
        <f>IF(SUM(Tableau1[[#This Row],[Other access]:[Sci-hub access]])&gt;=1,1,0)</f>
        <v>0</v>
      </c>
      <c r="Z9868" s="12">
        <f>IF(OR(Tableau1[[#This Row],[Access R1 + S1+ T1 ]]&gt;=1,Tableau1[[#This Row],[Access V1 +W1 + X1]]&gt;=1),1,0)</f>
        <v>0</v>
      </c>
      <c r="AB9868" s="10" t="str">
        <f>Tableau1[[#This Row],[DOI]]</f>
        <v>doi: 10.1002/pbc.26244</v>
      </c>
      <c r="AC9868" s="13" t="str">
        <f>Tableau1[[#This Row],[Authors]]&amp;", "&amp;Tableau1[[#This Row],[Title]]&amp;" "&amp;Tableau1[[#This Row],[Journal]]&amp;". "&amp;Tableau1[[#This Row],[Year]]</f>
        <v>Kamihara J, Ma C, Fuentes Alabi SL, Garrido C, Frazier AL, Rodriguez-Galindo C, Orjuela MA., Socioeconomic status and global variations in the incidence of neuroblastoma: call for support of population-based cancer registries in low-middle-income countries. Pediatr Blood Cancer. 2017</v>
      </c>
    </row>
    <row r="9869" spans="1:29" x14ac:dyDescent="0.3">
      <c r="A9869">
        <v>2453</v>
      </c>
      <c r="B9869" t="s">
        <v>5675</v>
      </c>
      <c r="C9869" t="s">
        <v>15921</v>
      </c>
      <c r="D9869" t="s">
        <v>26098</v>
      </c>
      <c r="E9869" t="s">
        <v>2874</v>
      </c>
      <c r="F9869" s="10"/>
      <c r="G9869">
        <v>2017</v>
      </c>
      <c r="J9869">
        <v>0.88912498273981633</v>
      </c>
      <c r="L9869" t="s">
        <v>36918</v>
      </c>
      <c r="M9869">
        <v>28743725</v>
      </c>
      <c r="Q9869" s="10"/>
      <c r="R9869" s="11">
        <f t="shared" si="308"/>
        <v>0</v>
      </c>
      <c r="U9869" s="11">
        <f t="shared" si="309"/>
        <v>0</v>
      </c>
      <c r="Y9869" s="11">
        <f>IF(SUM(Tableau1[[#This Row],[Other access]:[Sci-hub access]])&gt;=1,1,0)</f>
        <v>0</v>
      </c>
      <c r="Z9869" s="12">
        <f>IF(OR(Tableau1[[#This Row],[Access R1 + S1+ T1 ]]&gt;=1,Tableau1[[#This Row],[Access V1 +W1 + X1]]&gt;=1),1,0)</f>
        <v>0</v>
      </c>
      <c r="AB9869" s="10" t="str">
        <f>Tableau1[[#This Row],[DOI]]</f>
        <v>doi: 10.1523/JNEUROSCI.0449-17.2017</v>
      </c>
      <c r="AC9869" s="13" t="str">
        <f>Tableau1[[#This Row],[Authors]]&amp;", "&amp;Tableau1[[#This Row],[Title]]&amp;" "&amp;Tableau1[[#This Row],[Journal]]&amp;". "&amp;Tableau1[[#This Row],[Year]]</f>
        <v>Hallum LE, Shooner C, Kumbhani RD, Kelly JG, García-Marín V, Majaj NJ, Movshon JA, Kiorpes L., Altered Balance of Receptive Field Excitation and Suppression in Visual Cortex of Amblyopic Macaque Monkeys. J Neurosci. 2017</v>
      </c>
    </row>
    <row r="9870" spans="1:29" ht="28.8" x14ac:dyDescent="0.3">
      <c r="A9870">
        <v>767</v>
      </c>
      <c r="B9870" t="s">
        <v>4030</v>
      </c>
      <c r="C9870" t="s">
        <v>14285</v>
      </c>
      <c r="D9870" t="s">
        <v>24450</v>
      </c>
      <c r="E9870" t="s">
        <v>2448</v>
      </c>
      <c r="F9870" s="10"/>
      <c r="G9870">
        <v>2018</v>
      </c>
      <c r="J9870">
        <v>0.88921754671904962</v>
      </c>
      <c r="L9870" t="s">
        <v>35260</v>
      </c>
      <c r="M9870">
        <v>29119239</v>
      </c>
      <c r="Q9870" s="10"/>
      <c r="R9870" s="11">
        <f t="shared" si="308"/>
        <v>0</v>
      </c>
      <c r="U9870" s="11">
        <f t="shared" si="309"/>
        <v>0</v>
      </c>
      <c r="Y9870" s="11">
        <f>IF(SUM(Tableau1[[#This Row],[Other access]:[Sci-hub access]])&gt;=1,1,0)</f>
        <v>0</v>
      </c>
      <c r="Z9870" s="12">
        <f>IF(OR(Tableau1[[#This Row],[Access R1 + S1+ T1 ]]&gt;=1,Tableau1[[#This Row],[Access V1 +W1 + X1]]&gt;=1),1,0)</f>
        <v>0</v>
      </c>
      <c r="AB9870" s="10" t="str">
        <f>Tableau1[[#This Row],[DOI]]</f>
        <v>doi: 10.1007/s00417-017-3831-6</v>
      </c>
      <c r="AC9870" s="13" t="str">
        <f>Tableau1[[#This Row],[Authors]]&amp;", "&amp;Tableau1[[#This Row],[Title]]&amp;" "&amp;Tableau1[[#This Row],[Journal]]&amp;". "&amp;Tableau1[[#This Row],[Year]]</f>
        <v>Li X, Wang N, Liang X, Xu G, Li XY, Jiao J, Lou J, Hashad Y; China Ozurdex in RVO Study Group.., Safety and efficacy of dexamethasone intravitreal implant for treatment of macular edema secondary to retinal vein occlusion in Chinese patients: randomized, sham-controlled, multicenter study. Graefes Arch Clin Exp Ophthalmol. 2018</v>
      </c>
    </row>
    <row r="9871" spans="1:29" x14ac:dyDescent="0.3">
      <c r="A9871">
        <v>9382</v>
      </c>
      <c r="B9871" t="s">
        <v>11953</v>
      </c>
      <c r="C9871" t="s">
        <v>22128</v>
      </c>
      <c r="D9871" t="s">
        <v>32398</v>
      </c>
      <c r="E9871" t="s">
        <v>2523</v>
      </c>
      <c r="F9871" s="10"/>
      <c r="G9871">
        <v>2017</v>
      </c>
      <c r="J9871">
        <v>0.88929571336354385</v>
      </c>
      <c r="L9871" t="s">
        <v>43673</v>
      </c>
      <c r="M9871">
        <v>27716746</v>
      </c>
      <c r="Q9871" s="10"/>
      <c r="R9871" s="11">
        <f t="shared" si="308"/>
        <v>0</v>
      </c>
      <c r="U9871" s="11">
        <f t="shared" si="309"/>
        <v>0</v>
      </c>
      <c r="Y9871" s="11">
        <f>IF(SUM(Tableau1[[#This Row],[Other access]:[Sci-hub access]])&gt;=1,1,0)</f>
        <v>0</v>
      </c>
      <c r="Z9871" s="12">
        <f>IF(OR(Tableau1[[#This Row],[Access R1 + S1+ T1 ]]&gt;=1,Tableau1[[#This Row],[Access V1 +W1 + X1]]&gt;=1),1,0)</f>
        <v>0</v>
      </c>
      <c r="AB9871" s="10" t="str">
        <f>Tableau1[[#This Row],[DOI]]</f>
        <v>doi: 10.1038/eye.2016.216</v>
      </c>
      <c r="AC9871" s="13" t="str">
        <f>Tableau1[[#This Row],[Authors]]&amp;", "&amp;Tableau1[[#This Row],[Title]]&amp;" "&amp;Tableau1[[#This Row],[Journal]]&amp;". "&amp;Tableau1[[#This Row],[Year]]</f>
        <v>Chirco KR, Sohn EH, Stone EM, Tucker BA, Mullins RF., Structural and molecular changes in the aging choroid: implications for age-related macular degeneration. Eye (Lond). 2017</v>
      </c>
    </row>
    <row r="9872" spans="1:29" x14ac:dyDescent="0.3">
      <c r="A9872">
        <v>7900</v>
      </c>
      <c r="B9872" t="s">
        <v>10644</v>
      </c>
      <c r="C9872" t="s">
        <v>20841</v>
      </c>
      <c r="D9872" t="s">
        <v>31082</v>
      </c>
      <c r="E9872" t="s">
        <v>2460</v>
      </c>
      <c r="F9872" s="10"/>
      <c r="G9872">
        <v>2017</v>
      </c>
      <c r="J9872">
        <v>0.88936941423076454</v>
      </c>
      <c r="L9872" t="s">
        <v>42247</v>
      </c>
      <c r="M9872">
        <v>28032802</v>
      </c>
      <c r="Q9872" s="10"/>
      <c r="R9872" s="11">
        <f t="shared" si="308"/>
        <v>0</v>
      </c>
      <c r="U9872" s="11">
        <f t="shared" si="309"/>
        <v>0</v>
      </c>
      <c r="Y9872" s="11">
        <f>IF(SUM(Tableau1[[#This Row],[Other access]:[Sci-hub access]])&gt;=1,1,0)</f>
        <v>0</v>
      </c>
      <c r="Z9872" s="12">
        <f>IF(OR(Tableau1[[#This Row],[Access R1 + S1+ T1 ]]&gt;=1,Tableau1[[#This Row],[Access V1 +W1 + X1]]&gt;=1),1,0)</f>
        <v>0</v>
      </c>
      <c r="AB9872" s="10" t="str">
        <f>Tableau1[[#This Row],[DOI]]</f>
        <v>doi: 10.1080/09286586.2016.1257028</v>
      </c>
      <c r="AC9872" s="13" t="str">
        <f>Tableau1[[#This Row],[Authors]]&amp;", "&amp;Tableau1[[#This Row],[Title]]&amp;" "&amp;Tableau1[[#This Row],[Journal]]&amp;". "&amp;Tableau1[[#This Row],[Year]]</f>
        <v>Giloyan A, Harutyunyan T, Petrosyan V., Risk Factors for Developing Myopia among Schoolchildren in Yerevan and Gegharkunik Province, Armenia. Ophthalmic Epidemiol. 2017</v>
      </c>
    </row>
    <row r="9873" spans="1:29" x14ac:dyDescent="0.3">
      <c r="A9873">
        <v>6784</v>
      </c>
      <c r="B9873" t="s">
        <v>9665</v>
      </c>
      <c r="C9873" t="s">
        <v>19870</v>
      </c>
      <c r="D9873" t="s">
        <v>30099</v>
      </c>
      <c r="E9873" t="s">
        <v>2490</v>
      </c>
      <c r="F9873" s="10"/>
      <c r="G9873">
        <v>2017</v>
      </c>
      <c r="J9873">
        <v>0.88937954122846508</v>
      </c>
      <c r="L9873" t="s">
        <v>41144</v>
      </c>
      <c r="M9873">
        <v>28163118</v>
      </c>
      <c r="Q9873" s="10"/>
      <c r="R9873" s="11">
        <f t="shared" si="308"/>
        <v>0</v>
      </c>
      <c r="U9873" s="11">
        <f t="shared" si="309"/>
        <v>0</v>
      </c>
      <c r="Y9873" s="11">
        <f>IF(SUM(Tableau1[[#This Row],[Other access]:[Sci-hub access]])&gt;=1,1,0)</f>
        <v>0</v>
      </c>
      <c r="Z9873" s="12">
        <f>IF(OR(Tableau1[[#This Row],[Access R1 + S1+ T1 ]]&gt;=1,Tableau1[[#This Row],[Access V1 +W1 + X1]]&gt;=1),1,0)</f>
        <v>0</v>
      </c>
      <c r="AB9873" s="10" t="str">
        <f>Tableau1[[#This Row],[DOI]]</f>
        <v>doi: 10.1016/j.ajo.2017.01.024</v>
      </c>
      <c r="AC9873" s="13" t="str">
        <f>Tableau1[[#This Row],[Authors]]&amp;", "&amp;Tableau1[[#This Row],[Title]]&amp;" "&amp;Tableau1[[#This Row],[Journal]]&amp;". "&amp;Tableau1[[#This Row],[Year]]</f>
        <v>Bellerive C, Aziz HA, Bena J, Wilkinson A, Suh JH, Plesec T, Singh AD., Local Failure After Episcleral Brachytherapy for Posterior Uveal Melanoma: Patterns, Risk Factors, and Management. Am J Ophthalmol. 2017</v>
      </c>
    </row>
    <row r="9874" spans="1:29" x14ac:dyDescent="0.3">
      <c r="A9874">
        <v>9308</v>
      </c>
      <c r="B9874" t="s">
        <v>11887</v>
      </c>
      <c r="C9874" t="s">
        <v>22064</v>
      </c>
      <c r="D9874" t="s">
        <v>32331</v>
      </c>
      <c r="E9874" t="s">
        <v>34115</v>
      </c>
      <c r="F9874" s="10"/>
      <c r="G9874">
        <v>2017</v>
      </c>
      <c r="J9874">
        <v>0.88964577352410068</v>
      </c>
      <c r="L9874" t="s">
        <v>43605</v>
      </c>
      <c r="M9874">
        <v>27747983</v>
      </c>
      <c r="Q9874" s="10"/>
      <c r="R9874" s="11">
        <f t="shared" si="308"/>
        <v>0</v>
      </c>
      <c r="U9874" s="11">
        <f t="shared" si="309"/>
        <v>0</v>
      </c>
      <c r="Y9874" s="11">
        <f>IF(SUM(Tableau1[[#This Row],[Other access]:[Sci-hub access]])&gt;=1,1,0)</f>
        <v>0</v>
      </c>
      <c r="Z9874" s="12">
        <f>IF(OR(Tableau1[[#This Row],[Access R1 + S1+ T1 ]]&gt;=1,Tableau1[[#This Row],[Access V1 +W1 + X1]]&gt;=1),1,0)</f>
        <v>0</v>
      </c>
      <c r="AB9874" s="10" t="str">
        <f>Tableau1[[#This Row],[DOI]]</f>
        <v>doi: 10.1111/ene.13185</v>
      </c>
      <c r="AC9874" s="13" t="str">
        <f>Tableau1[[#This Row],[Authors]]&amp;", "&amp;Tableau1[[#This Row],[Title]]&amp;" "&amp;Tableau1[[#This Row],[Journal]]&amp;". "&amp;Tableau1[[#This Row],[Year]]</f>
        <v>Lee Y, Lee DK, Lee JM, Chung SJ, Lee JJ, Sohn YH, Lee PH., Volumetric analysis of the cerebellum in patients with progressive supranuclear palsy. Eur J Neurol. 2017</v>
      </c>
    </row>
    <row r="9875" spans="1:29" x14ac:dyDescent="0.3">
      <c r="A9875">
        <v>641</v>
      </c>
      <c r="B9875" t="s">
        <v>3904</v>
      </c>
      <c r="C9875" t="s">
        <v>14159</v>
      </c>
      <c r="D9875" t="s">
        <v>24324</v>
      </c>
      <c r="E9875" t="s">
        <v>2446</v>
      </c>
      <c r="F9875" s="10"/>
      <c r="G9875">
        <v>2017</v>
      </c>
      <c r="J9875">
        <v>0.88977661282846521</v>
      </c>
      <c r="L9875" t="s">
        <v>35139</v>
      </c>
      <c r="M9875">
        <v>29156058</v>
      </c>
      <c r="Q9875" s="10"/>
      <c r="R9875" s="11">
        <f t="shared" si="308"/>
        <v>0</v>
      </c>
      <c r="U9875" s="11">
        <f t="shared" si="309"/>
        <v>0</v>
      </c>
      <c r="Y9875" s="11">
        <f>IF(SUM(Tableau1[[#This Row],[Other access]:[Sci-hub access]])&gt;=1,1,0)</f>
        <v>0</v>
      </c>
      <c r="Z9875" s="12">
        <f>IF(OR(Tableau1[[#This Row],[Access R1 + S1+ T1 ]]&gt;=1,Tableau1[[#This Row],[Access V1 +W1 + X1]]&gt;=1),1,0)</f>
        <v>0</v>
      </c>
      <c r="AB9875" s="10" t="str">
        <f>Tableau1[[#This Row],[DOI]]</f>
        <v>doi: 10.3928/01913913-20170907-03</v>
      </c>
      <c r="AC9875" s="13" t="str">
        <f>Tableau1[[#This Row],[Authors]]&amp;", "&amp;Tableau1[[#This Row],[Title]]&amp;" "&amp;Tableau1[[#This Row],[Journal]]&amp;". "&amp;Tableau1[[#This Row],[Year]]</f>
        <v>Garcia MD, Ventura CV, Berrocal AM., FEVR-like Presentation in an 11q Deletion Syndrome and 16p13.11 Microdeletion. J Pediatr Ophthalmol Strabismus. 2017</v>
      </c>
    </row>
    <row r="9876" spans="1:29" x14ac:dyDescent="0.3">
      <c r="A9876">
        <v>1115</v>
      </c>
      <c r="B9876" t="s">
        <v>4377</v>
      </c>
      <c r="C9876" t="s">
        <v>14631</v>
      </c>
      <c r="D9876" t="s">
        <v>24798</v>
      </c>
      <c r="E9876" t="s">
        <v>34031</v>
      </c>
      <c r="F9876" s="10"/>
      <c r="G9876">
        <v>2017</v>
      </c>
      <c r="J9876">
        <v>0.88992374610922875</v>
      </c>
      <c r="L9876" t="s">
        <v>35603</v>
      </c>
      <c r="M9876">
        <v>29022761</v>
      </c>
      <c r="Q9876" s="10"/>
      <c r="R9876" s="11">
        <f t="shared" si="308"/>
        <v>0</v>
      </c>
      <c r="U9876" s="11">
        <f t="shared" si="309"/>
        <v>0</v>
      </c>
      <c r="Y9876" s="11">
        <f>IF(SUM(Tableau1[[#This Row],[Other access]:[Sci-hub access]])&gt;=1,1,0)</f>
        <v>0</v>
      </c>
      <c r="Z9876" s="12">
        <f>IF(OR(Tableau1[[#This Row],[Access R1 + S1+ T1 ]]&gt;=1,Tableau1[[#This Row],[Access V1 +W1 + X1]]&gt;=1),1,0)</f>
        <v>0</v>
      </c>
      <c r="AB9876" s="10" t="str">
        <f>Tableau1[[#This Row],[DOI]]</f>
        <v>doi: 10.1089/jop.2017.0053</v>
      </c>
      <c r="AC9876" s="13" t="str">
        <f>Tableau1[[#This Row],[Authors]]&amp;", "&amp;Tableau1[[#This Row],[Title]]&amp;" "&amp;Tableau1[[#This Row],[Journal]]&amp;". "&amp;Tableau1[[#This Row],[Year]]</f>
        <v>Papangkorn K, Prendergast E, Higuchi JW, Brar B, Higuchi WI., Noninvasive Ocular Drug Delivery System of Dexamethasone Sodium Phosphate in the Treatment of Experimental Uveitis Rabbit. J Ocul Pharmacol Ther. 2017</v>
      </c>
    </row>
    <row r="9877" spans="1:29" x14ac:dyDescent="0.3">
      <c r="A9877">
        <v>3198</v>
      </c>
      <c r="B9877" t="s">
        <v>6383</v>
      </c>
      <c r="C9877" t="s">
        <v>16626</v>
      </c>
      <c r="D9877" t="s">
        <v>26807</v>
      </c>
      <c r="E9877" t="s">
        <v>2523</v>
      </c>
      <c r="F9877" s="10"/>
      <c r="G9877">
        <v>2017</v>
      </c>
      <c r="J9877">
        <v>0.88992448708120608</v>
      </c>
      <c r="L9877" t="s">
        <v>37651</v>
      </c>
      <c r="M9877">
        <v>28622312</v>
      </c>
      <c r="Q9877" s="10"/>
      <c r="R9877" s="11">
        <f t="shared" si="308"/>
        <v>0</v>
      </c>
      <c r="U9877" s="11">
        <f t="shared" si="309"/>
        <v>0</v>
      </c>
      <c r="Y9877" s="11">
        <f>IF(SUM(Tableau1[[#This Row],[Other access]:[Sci-hub access]])&gt;=1,1,0)</f>
        <v>0</v>
      </c>
      <c r="Z9877" s="12">
        <f>IF(OR(Tableau1[[#This Row],[Access R1 + S1+ T1 ]]&gt;=1,Tableau1[[#This Row],[Access V1 +W1 + X1]]&gt;=1),1,0)</f>
        <v>0</v>
      </c>
      <c r="AB9877" s="10" t="str">
        <f>Tableau1[[#This Row],[DOI]]</f>
        <v>doi: 10.1038/eye.2017.92</v>
      </c>
      <c r="AC9877" s="13" t="str">
        <f>Tableau1[[#This Row],[Authors]]&amp;", "&amp;Tableau1[[#This Row],[Title]]&amp;" "&amp;Tableau1[[#This Row],[Journal]]&amp;". "&amp;Tableau1[[#This Row],[Year]]</f>
        <v>Chung CY, Wong ES, Liu CCH, Wong MOM, Li KKW., Clinical features and prognostic factors of Klebsiella endophthalmitis-10-year experience in an endemic region. Eye (Lond). 2017</v>
      </c>
    </row>
    <row r="9878" spans="1:29" x14ac:dyDescent="0.3">
      <c r="A9878">
        <v>6977</v>
      </c>
      <c r="B9878" t="s">
        <v>9837</v>
      </c>
      <c r="C9878" t="s">
        <v>20040</v>
      </c>
      <c r="D9878" t="s">
        <v>30271</v>
      </c>
      <c r="E9878" t="s">
        <v>34351</v>
      </c>
      <c r="F9878" s="10"/>
      <c r="G9878">
        <v>2017</v>
      </c>
      <c r="J9878">
        <v>0.88995913817837724</v>
      </c>
      <c r="L9878" t="s">
        <v>41335</v>
      </c>
      <c r="M9878">
        <v>28139293</v>
      </c>
      <c r="Q9878" s="10"/>
      <c r="R9878" s="11">
        <f t="shared" si="308"/>
        <v>0</v>
      </c>
      <c r="U9878" s="11">
        <f t="shared" si="309"/>
        <v>0</v>
      </c>
      <c r="Y9878" s="11">
        <f>IF(SUM(Tableau1[[#This Row],[Other access]:[Sci-hub access]])&gt;=1,1,0)</f>
        <v>0</v>
      </c>
      <c r="Z9878" s="12">
        <f>IF(OR(Tableau1[[#This Row],[Access R1 + S1+ T1 ]]&gt;=1,Tableau1[[#This Row],[Access V1 +W1 + X1]]&gt;=1),1,0)</f>
        <v>0</v>
      </c>
      <c r="AB9878" s="10" t="str">
        <f>Tableau1[[#This Row],[DOI]]</f>
        <v>doi: 10.1016/j.kint.2016.11.017</v>
      </c>
      <c r="AC9878" s="13" t="str">
        <f>Tableau1[[#This Row],[Authors]]&amp;", "&amp;Tableau1[[#This Row],[Title]]&amp;" "&amp;Tableau1[[#This Row],[Journal]]&amp;". "&amp;Tableau1[[#This Row],[Year]]</f>
        <v>Sethi S, Dasari S, Amin MS, Vrana JA, Theis JD, Alexander MP, Kurtin PJ., Clinical, biopsy, and mass spectrometry findings of renal gelsolin amyloidosis. Kidney Int. 2017</v>
      </c>
    </row>
    <row r="9879" spans="1:29" x14ac:dyDescent="0.3">
      <c r="A9879">
        <v>10525</v>
      </c>
      <c r="B9879" t="s">
        <v>13007</v>
      </c>
      <c r="C9879" t="s">
        <v>23173</v>
      </c>
      <c r="D9879" t="s">
        <v>33460</v>
      </c>
      <c r="E9879" t="s">
        <v>34496</v>
      </c>
      <c r="F9879" s="10"/>
      <c r="G9879">
        <v>2017</v>
      </c>
      <c r="J9879">
        <v>0.89009502983178157</v>
      </c>
      <c r="L9879" t="s">
        <v>44774</v>
      </c>
      <c r="M9879">
        <v>27238499</v>
      </c>
      <c r="Q9879" s="10"/>
      <c r="R9879" s="11">
        <f t="shared" si="308"/>
        <v>0</v>
      </c>
      <c r="U9879" s="11">
        <f t="shared" si="309"/>
        <v>0</v>
      </c>
      <c r="Y9879" s="11">
        <f>IF(SUM(Tableau1[[#This Row],[Other access]:[Sci-hub access]])&gt;=1,1,0)</f>
        <v>0</v>
      </c>
      <c r="Z9879" s="12">
        <f>IF(OR(Tableau1[[#This Row],[Access R1 + S1+ T1 ]]&gt;=1,Tableau1[[#This Row],[Access V1 +W1 + X1]]&gt;=1),1,0)</f>
        <v>0</v>
      </c>
      <c r="AB9879" s="10" t="str">
        <f>Tableau1[[#This Row],[DOI]]</f>
        <v>doi: 10.1016/j.otorri.2016.02.013</v>
      </c>
      <c r="AC9879" s="13" t="str">
        <f>Tableau1[[#This Row],[Authors]]&amp;", "&amp;Tableau1[[#This Row],[Title]]&amp;" "&amp;Tableau1[[#This Row],[Journal]]&amp;". "&amp;Tableau1[[#This Row],[Year]]</f>
        <v>Costales M, López F, Coca A, Llorente JL., IgG4 orbital inflammatory pseudotumor associated to unilateral ethmoid and maxillary sinus aplasia. Acta Otorrinolaringol Esp. 2017</v>
      </c>
    </row>
    <row r="9880" spans="1:29" x14ac:dyDescent="0.3">
      <c r="A9880">
        <v>3407</v>
      </c>
      <c r="B9880" t="s">
        <v>6584</v>
      </c>
      <c r="C9880" t="s">
        <v>16827</v>
      </c>
      <c r="D9880" t="s">
        <v>27008</v>
      </c>
      <c r="E9880" t="s">
        <v>2445</v>
      </c>
      <c r="F9880" s="10"/>
      <c r="G9880">
        <v>2018</v>
      </c>
      <c r="J9880">
        <v>0.89010606010653026</v>
      </c>
      <c r="L9880" t="s">
        <v>37857</v>
      </c>
      <c r="M9880">
        <v>28590965</v>
      </c>
      <c r="Q9880" s="10"/>
      <c r="R9880" s="11">
        <f t="shared" si="308"/>
        <v>0</v>
      </c>
      <c r="U9880" s="11">
        <f t="shared" si="309"/>
        <v>0</v>
      </c>
      <c r="Y9880" s="11">
        <f>IF(SUM(Tableau1[[#This Row],[Other access]:[Sci-hub access]])&gt;=1,1,0)</f>
        <v>0</v>
      </c>
      <c r="Z9880" s="12">
        <f>IF(OR(Tableau1[[#This Row],[Access R1 + S1+ T1 ]]&gt;=1,Tableau1[[#This Row],[Access V1 +W1 + X1]]&gt;=1),1,0)</f>
        <v>0</v>
      </c>
      <c r="AB9880" s="10" t="str">
        <f>Tableau1[[#This Row],[DOI]]</f>
        <v>doi: 10.1097/IAE.0000000000001511</v>
      </c>
      <c r="AC9880" s="13" t="str">
        <f>Tableau1[[#This Row],[Authors]]&amp;", "&amp;Tableau1[[#This Row],[Title]]&amp;" "&amp;Tableau1[[#This Row],[Journal]]&amp;". "&amp;Tableau1[[#This Row],[Year]]</f>
        <v>Li X, Zarbin MA, Langer PD, Bhagat N., POSTTRAUMATIC ENDOPHTHALMITIS: An 18-Year Case Series. Retina. 2018</v>
      </c>
    </row>
    <row r="9881" spans="1:29" x14ac:dyDescent="0.3">
      <c r="A9881">
        <v>5026</v>
      </c>
      <c r="B9881" t="s">
        <v>8116</v>
      </c>
      <c r="C9881" t="s">
        <v>18343</v>
      </c>
      <c r="D9881" t="s">
        <v>28546</v>
      </c>
      <c r="E9881" t="s">
        <v>2680</v>
      </c>
      <c r="F9881" s="10"/>
      <c r="G9881">
        <v>2017</v>
      </c>
      <c r="J9881">
        <v>0.89014148471587706</v>
      </c>
      <c r="L9881" t="s">
        <v>39434</v>
      </c>
      <c r="M9881">
        <v>28381256</v>
      </c>
      <c r="Q9881" s="10"/>
      <c r="R9881" s="11">
        <f t="shared" si="308"/>
        <v>0</v>
      </c>
      <c r="U9881" s="11">
        <f t="shared" si="309"/>
        <v>0</v>
      </c>
      <c r="Y9881" s="11">
        <f>IF(SUM(Tableau1[[#This Row],[Other access]:[Sci-hub access]])&gt;=1,1,0)</f>
        <v>0</v>
      </c>
      <c r="Z9881" s="12">
        <f>IF(OR(Tableau1[[#This Row],[Access R1 + S1+ T1 ]]&gt;=1,Tableau1[[#This Row],[Access V1 +W1 + X1]]&gt;=1),1,0)</f>
        <v>0</v>
      </c>
      <c r="AB9881" s="10" t="str">
        <f>Tableau1[[#This Row],[DOI]]</f>
        <v>doi: 10.1186/s12883-017-0849-7</v>
      </c>
      <c r="AC9881" s="13" t="str">
        <f>Tableau1[[#This Row],[Authors]]&amp;", "&amp;Tableau1[[#This Row],[Title]]&amp;" "&amp;Tableau1[[#This Row],[Journal]]&amp;". "&amp;Tableau1[[#This Row],[Year]]</f>
        <v>Morán-Sánchez JC, Gómez-Estévez I, El Berdei Y, Gómez-Sánchez JC, Ramos-Araque ME., Double or nothing: red flag symptoms of critical carotid stenosis, a case report. BMC Neurol. 2017</v>
      </c>
    </row>
    <row r="9882" spans="1:29" x14ac:dyDescent="0.3">
      <c r="A9882">
        <v>1220</v>
      </c>
      <c r="B9882" t="s">
        <v>4482</v>
      </c>
      <c r="C9882" t="s">
        <v>14735</v>
      </c>
      <c r="D9882" t="s">
        <v>24903</v>
      </c>
      <c r="E9882" t="s">
        <v>2496</v>
      </c>
      <c r="F9882" s="10"/>
      <c r="G9882">
        <v>2017</v>
      </c>
      <c r="J9882">
        <v>0.89014521489949727</v>
      </c>
      <c r="L9882" t="s">
        <v>35707</v>
      </c>
      <c r="M9882">
        <v>28985824</v>
      </c>
      <c r="Q9882" s="10"/>
      <c r="R9882" s="11">
        <f t="shared" si="308"/>
        <v>0</v>
      </c>
      <c r="U9882" s="11">
        <f t="shared" si="309"/>
        <v>0</v>
      </c>
      <c r="Y9882" s="11">
        <f>IF(SUM(Tableau1[[#This Row],[Other access]:[Sci-hub access]])&gt;=1,1,0)</f>
        <v>0</v>
      </c>
      <c r="Z9882" s="12">
        <f>IF(OR(Tableau1[[#This Row],[Access R1 + S1+ T1 ]]&gt;=1,Tableau1[[#This Row],[Access V1 +W1 + X1]]&gt;=1),1,0)</f>
        <v>0</v>
      </c>
      <c r="AB9882" s="10" t="str">
        <f>Tableau1[[#This Row],[DOI]]</f>
        <v>doi: 10.1016/j.jcjo.2017.02.021</v>
      </c>
      <c r="AC9882" s="13" t="str">
        <f>Tableau1[[#This Row],[Authors]]&amp;", "&amp;Tableau1[[#This Row],[Title]]&amp;" "&amp;Tableau1[[#This Row],[Journal]]&amp;". "&amp;Tableau1[[#This Row],[Year]]</f>
        <v>Raffa L, Matton MP, Michaud J, Rossignol E, Decarie JC, Ospina LH., Optic nerve hypoplasia in a patient with a de novo KIF1A heterozygous mutation. Can J Ophthalmol. 2017</v>
      </c>
    </row>
    <row r="9883" spans="1:29" x14ac:dyDescent="0.3">
      <c r="A9883">
        <v>2483</v>
      </c>
      <c r="B9883" t="s">
        <v>5705</v>
      </c>
      <c r="C9883" t="s">
        <v>15951</v>
      </c>
      <c r="D9883" t="s">
        <v>26128</v>
      </c>
      <c r="E9883" t="s">
        <v>2462</v>
      </c>
      <c r="F9883" s="10"/>
      <c r="G9883">
        <v>2017</v>
      </c>
      <c r="J9883">
        <v>0.890323362564161</v>
      </c>
      <c r="L9883" t="s">
        <v>36947</v>
      </c>
      <c r="M9883">
        <v>28738831</v>
      </c>
      <c r="Q9883" s="10"/>
      <c r="R9883" s="11">
        <f t="shared" si="308"/>
        <v>0</v>
      </c>
      <c r="U9883" s="11">
        <f t="shared" si="309"/>
        <v>0</v>
      </c>
      <c r="Y9883" s="11">
        <f>IF(SUM(Tableau1[[#This Row],[Other access]:[Sci-hub access]])&gt;=1,1,0)</f>
        <v>0</v>
      </c>
      <c r="Z9883" s="12">
        <f>IF(OR(Tableau1[[#This Row],[Access R1 + S1+ T1 ]]&gt;=1,Tableau1[[#This Row],[Access V1 +W1 + X1]]&gt;=1),1,0)</f>
        <v>0</v>
      </c>
      <c r="AB9883" s="10" t="str">
        <f>Tableau1[[#This Row],[DOI]]</f>
        <v>doi: 10.1186/s12886-017-0527-y</v>
      </c>
      <c r="AC9883" s="13" t="str">
        <f>Tableau1[[#This Row],[Authors]]&amp;", "&amp;Tableau1[[#This Row],[Title]]&amp;" "&amp;Tableau1[[#This Row],[Journal]]&amp;". "&amp;Tableau1[[#This Row],[Year]]</f>
        <v>Kim E, Choi DG., Outcomes after the surgery for acquired nonaccommodative esotropia. BMC Ophthalmol. 2017</v>
      </c>
    </row>
    <row r="9884" spans="1:29" x14ac:dyDescent="0.3">
      <c r="A9884">
        <v>7109</v>
      </c>
      <c r="B9884" t="s">
        <v>9960</v>
      </c>
      <c r="C9884" t="s">
        <v>20163</v>
      </c>
      <c r="D9884" t="s">
        <v>30394</v>
      </c>
      <c r="E9884" t="s">
        <v>2523</v>
      </c>
      <c r="F9884" s="10"/>
      <c r="G9884">
        <v>2017</v>
      </c>
      <c r="J9884">
        <v>0.89033858535427124</v>
      </c>
      <c r="L9884" t="s">
        <v>41465</v>
      </c>
      <c r="M9884">
        <v>28128794</v>
      </c>
      <c r="Q9884" s="10"/>
      <c r="R9884" s="11">
        <f t="shared" si="308"/>
        <v>0</v>
      </c>
      <c r="U9884" s="11">
        <f t="shared" si="309"/>
        <v>0</v>
      </c>
      <c r="Y9884" s="11">
        <f>IF(SUM(Tableau1[[#This Row],[Other access]:[Sci-hub access]])&gt;=1,1,0)</f>
        <v>0</v>
      </c>
      <c r="Z9884" s="12">
        <f>IF(OR(Tableau1[[#This Row],[Access R1 + S1+ T1 ]]&gt;=1,Tableau1[[#This Row],[Access V1 +W1 + X1]]&gt;=1),1,0)</f>
        <v>0</v>
      </c>
      <c r="AB9884" s="10" t="str">
        <f>Tableau1[[#This Row],[DOI]]</f>
        <v>doi: 10.1038/eye.2016.329</v>
      </c>
      <c r="AC9884" s="13" t="str">
        <f>Tableau1[[#This Row],[Authors]]&amp;", "&amp;Tableau1[[#This Row],[Title]]&amp;" "&amp;Tableau1[[#This Row],[Journal]]&amp;". "&amp;Tableau1[[#This Row],[Year]]</f>
        <v>Haruta M, Arai M, Sueda J, Hirose T, Yamakawa R., Patching retinal breaks with Seprafilm for treating retinal detachments in humans: 9 years of follow-up. Eye (Lond). 2017</v>
      </c>
    </row>
    <row r="9885" spans="1:29" x14ac:dyDescent="0.3">
      <c r="A9885">
        <v>8787</v>
      </c>
      <c r="B9885" t="s">
        <v>11424</v>
      </c>
      <c r="C9885" t="s">
        <v>21608</v>
      </c>
      <c r="D9885" t="s">
        <v>31864</v>
      </c>
      <c r="E9885" t="s">
        <v>2448</v>
      </c>
      <c r="F9885" s="10"/>
      <c r="G9885">
        <v>2017</v>
      </c>
      <c r="J9885">
        <v>0.89036665663033143</v>
      </c>
      <c r="L9885" t="s">
        <v>43123</v>
      </c>
      <c r="M9885">
        <v>27838736</v>
      </c>
      <c r="Q9885" s="10"/>
      <c r="R9885" s="11">
        <f t="shared" si="308"/>
        <v>0</v>
      </c>
      <c r="U9885" s="11">
        <f t="shared" si="309"/>
        <v>0</v>
      </c>
      <c r="Y9885" s="11">
        <f>IF(SUM(Tableau1[[#This Row],[Other access]:[Sci-hub access]])&gt;=1,1,0)</f>
        <v>0</v>
      </c>
      <c r="Z9885" s="12">
        <f>IF(OR(Tableau1[[#This Row],[Access R1 + S1+ T1 ]]&gt;=1,Tableau1[[#This Row],[Access V1 +W1 + X1]]&gt;=1),1,0)</f>
        <v>0</v>
      </c>
      <c r="AB9885" s="10" t="str">
        <f>Tableau1[[#This Row],[DOI]]</f>
        <v>doi: 10.1007/s00417-016-3538-0</v>
      </c>
      <c r="AC9885" s="13" t="str">
        <f>Tableau1[[#This Row],[Authors]]&amp;", "&amp;Tableau1[[#This Row],[Title]]&amp;" "&amp;Tableau1[[#This Row],[Journal]]&amp;". "&amp;Tableau1[[#This Row],[Year]]</f>
        <v>Byun JS, Moon NJ, Lee JK., Quantitative analysis of orbital soft tissues on computed tomography to assess the activity of thyroid-associated orbitopathy. Graefes Arch Clin Exp Ophthalmol. 2017</v>
      </c>
    </row>
    <row r="9886" spans="1:29" ht="28.8" x14ac:dyDescent="0.3">
      <c r="A9886">
        <v>4671</v>
      </c>
      <c r="B9886" t="s">
        <v>419</v>
      </c>
      <c r="C9886" t="s">
        <v>420</v>
      </c>
      <c r="D9886" t="s">
        <v>421</v>
      </c>
      <c r="E9886" t="s">
        <v>2862</v>
      </c>
      <c r="F9886" s="10"/>
      <c r="G9886">
        <v>2017</v>
      </c>
      <c r="J9886">
        <v>0.89064018682171664</v>
      </c>
      <c r="L9886" t="s">
        <v>39087</v>
      </c>
      <c r="M9886">
        <v>28420835</v>
      </c>
      <c r="Q9886" s="10"/>
      <c r="R9886" s="11">
        <f t="shared" si="308"/>
        <v>0</v>
      </c>
      <c r="U9886" s="11">
        <f t="shared" si="309"/>
        <v>0</v>
      </c>
      <c r="Y9886" s="11">
        <f>IF(SUM(Tableau1[[#This Row],[Other access]:[Sci-hub access]])&gt;=1,1,0)</f>
        <v>0</v>
      </c>
      <c r="Z9886" s="12">
        <f>IF(OR(Tableau1[[#This Row],[Access R1 + S1+ T1 ]]&gt;=1,Tableau1[[#This Row],[Access V1 +W1 + X1]]&gt;=1),1,0)</f>
        <v>0</v>
      </c>
      <c r="AB9886" s="10" t="str">
        <f>Tableau1[[#This Row],[DOI]]</f>
        <v>doi: 10.2169/internalmedicine.56.8063</v>
      </c>
      <c r="AC9886" s="13" t="str">
        <f>Tableau1[[#This Row],[Authors]]&amp;", "&amp;Tableau1[[#This Row],[Title]]&amp;" "&amp;Tableau1[[#This Row],[Journal]]&amp;". "&amp;Tableau1[[#This Row],[Year]]</f>
        <v>Furukawa S, Sakai T, Niiya T, Miyaoka H, Miyake T, Yamamoto S, Kanzaki S, Maruyama K, Tanaka K, Ueda T, Senba H, Torisu M, Minami H, Onji M, Tanigawa T, Matsuura B, Hiasa Y, Miyake Y., Macrovascular Complications and Prevalence of Urgency Incontinence in Japanese Patients with Type 2 Diabetes Mellitus: The Dogo Study. Intern Med. 2017</v>
      </c>
    </row>
    <row r="9887" spans="1:29" x14ac:dyDescent="0.3">
      <c r="A9887">
        <v>5361</v>
      </c>
      <c r="B9887" t="s">
        <v>8415</v>
      </c>
      <c r="C9887" t="s">
        <v>18638</v>
      </c>
      <c r="D9887" t="s">
        <v>28845</v>
      </c>
      <c r="E9887" t="s">
        <v>2494</v>
      </c>
      <c r="F9887" s="10"/>
      <c r="G9887">
        <v>2017</v>
      </c>
      <c r="J9887">
        <v>0.89074174527694516</v>
      </c>
      <c r="L9887" t="s">
        <v>39756</v>
      </c>
      <c r="M9887">
        <v>28345168</v>
      </c>
      <c r="Q9887" s="10"/>
      <c r="R9887" s="11">
        <f t="shared" si="308"/>
        <v>0</v>
      </c>
      <c r="U9887" s="11">
        <f t="shared" si="309"/>
        <v>0</v>
      </c>
      <c r="Y9887" s="11">
        <f>IF(SUM(Tableau1[[#This Row],[Other access]:[Sci-hub access]])&gt;=1,1,0)</f>
        <v>0</v>
      </c>
      <c r="Z9887" s="12">
        <f>IF(OR(Tableau1[[#This Row],[Access R1 + S1+ T1 ]]&gt;=1,Tableau1[[#This Row],[Access V1 +W1 + X1]]&gt;=1),1,0)</f>
        <v>0</v>
      </c>
      <c r="AB9887" s="10" t="str">
        <f>Tableau1[[#This Row],[DOI]]</f>
        <v>doi: 10.1111/opo.12373</v>
      </c>
      <c r="AC9887" s="13" t="str">
        <f>Tableau1[[#This Row],[Authors]]&amp;", "&amp;Tableau1[[#This Row],[Title]]&amp;" "&amp;Tableau1[[#This Row],[Journal]]&amp;". "&amp;Tableau1[[#This Row],[Year]]</f>
        <v>Evans T, Harris WF., Cardinal and anti-cardinal points, equalities and chromatic dependence. Ophthalmic Physiol Opt. 2017</v>
      </c>
    </row>
    <row r="9888" spans="1:29" x14ac:dyDescent="0.3">
      <c r="A9888">
        <v>3948</v>
      </c>
      <c r="B9888" t="s">
        <v>7102</v>
      </c>
      <c r="C9888" t="s">
        <v>17339</v>
      </c>
      <c r="D9888" t="s">
        <v>27529</v>
      </c>
      <c r="E9888" t="s">
        <v>2490</v>
      </c>
      <c r="F9888" s="10"/>
      <c r="G9888">
        <v>2017</v>
      </c>
      <c r="J9888">
        <v>0.89093106349346429</v>
      </c>
      <c r="L9888" t="s">
        <v>38389</v>
      </c>
      <c r="M9888">
        <v>28501391</v>
      </c>
      <c r="Q9888" s="10"/>
      <c r="R9888" s="11">
        <f t="shared" si="308"/>
        <v>0</v>
      </c>
      <c r="U9888" s="11">
        <f t="shared" si="309"/>
        <v>0</v>
      </c>
      <c r="Y9888" s="11">
        <f>IF(SUM(Tableau1[[#This Row],[Other access]:[Sci-hub access]])&gt;=1,1,0)</f>
        <v>0</v>
      </c>
      <c r="Z9888" s="12">
        <f>IF(OR(Tableau1[[#This Row],[Access R1 + S1+ T1 ]]&gt;=1,Tableau1[[#This Row],[Access V1 +W1 + X1]]&gt;=1),1,0)</f>
        <v>0</v>
      </c>
      <c r="AB9888" s="10" t="str">
        <f>Tableau1[[#This Row],[DOI]]</f>
        <v>doi: 10.1016/j.ajo.2017.05.003</v>
      </c>
      <c r="AC9888" s="13" t="str">
        <f>Tableau1[[#This Row],[Authors]]&amp;", "&amp;Tableau1[[#This Row],[Title]]&amp;" "&amp;Tableau1[[#This Row],[Journal]]&amp;". "&amp;Tableau1[[#This Row],[Year]]</f>
        <v>Fabian ID, Naeem Z, Stacey AW, Chowdhury T, Duncan C, Reddy MA, Sagoo MS., Long-term Visual Acuity, Strabismus, and Nystagmus Outcomes Following Multimodality Treatment in Group D Retinoblastoma Eyes. Am J Ophthalmol. 2017</v>
      </c>
    </row>
    <row r="9889" spans="1:29" x14ac:dyDescent="0.3">
      <c r="A9889">
        <v>529</v>
      </c>
      <c r="B9889" t="s">
        <v>3792</v>
      </c>
      <c r="C9889" t="s">
        <v>14049</v>
      </c>
      <c r="D9889" t="s">
        <v>24212</v>
      </c>
      <c r="E9889" t="s">
        <v>3078</v>
      </c>
      <c r="F9889" s="10"/>
      <c r="G9889">
        <v>2017</v>
      </c>
      <c r="J9889">
        <v>0.89101428059627774</v>
      </c>
      <c r="L9889" t="e">
        <v>#VALUE!</v>
      </c>
      <c r="M9889">
        <v>29192135</v>
      </c>
      <c r="Q9889" s="10"/>
      <c r="R9889" s="11">
        <f t="shared" si="308"/>
        <v>0</v>
      </c>
      <c r="U9889" s="11">
        <f t="shared" si="309"/>
        <v>0</v>
      </c>
      <c r="Y9889" s="11">
        <f>IF(SUM(Tableau1[[#This Row],[Other access]:[Sci-hub access]])&gt;=1,1,0)</f>
        <v>0</v>
      </c>
      <c r="Z9889" s="12">
        <f>IF(OR(Tableau1[[#This Row],[Access R1 + S1+ T1 ]]&gt;=1,Tableau1[[#This Row],[Access V1 +W1 + X1]]&gt;=1),1,0)</f>
        <v>0</v>
      </c>
      <c r="AB9889" s="10" t="e">
        <f>Tableau1[[#This Row],[DOI]]</f>
        <v>#VALUE!</v>
      </c>
      <c r="AC9889" s="13" t="str">
        <f>Tableau1[[#This Row],[Authors]]&amp;", "&amp;Tableau1[[#This Row],[Title]]&amp;" "&amp;Tableau1[[#This Row],[Journal]]&amp;". "&amp;Tableau1[[#This Row],[Year]]</f>
        <v>Özdoğan S, Saymaz C, Yaltırık CK, Düzkalır HG, Kaya M, Demirel N, Düzkalır AH, Sarıkaya B, Aktekin B., Encephalocraniocutaneous Lipomatosis: Haberland Syndrome. Am J Case Rep. 2017</v>
      </c>
    </row>
    <row r="9890" spans="1:29" x14ac:dyDescent="0.3">
      <c r="A9890">
        <v>6066</v>
      </c>
      <c r="B9890" t="s">
        <v>9048</v>
      </c>
      <c r="C9890" t="s">
        <v>19262</v>
      </c>
      <c r="D9890" t="s">
        <v>29478</v>
      </c>
      <c r="E9890" t="s">
        <v>2617</v>
      </c>
      <c r="F9890" s="10"/>
      <c r="G9890">
        <v>2017</v>
      </c>
      <c r="J9890">
        <v>0.89110286455410459</v>
      </c>
      <c r="L9890" t="s">
        <v>40443</v>
      </c>
      <c r="M9890">
        <v>28253424</v>
      </c>
      <c r="Q9890" s="10"/>
      <c r="R9890" s="11">
        <f t="shared" si="308"/>
        <v>0</v>
      </c>
      <c r="U9890" s="11">
        <f t="shared" si="309"/>
        <v>0</v>
      </c>
      <c r="Y9890" s="11">
        <f>IF(SUM(Tableau1[[#This Row],[Other access]:[Sci-hub access]])&gt;=1,1,0)</f>
        <v>0</v>
      </c>
      <c r="Z9890" s="12">
        <f>IF(OR(Tableau1[[#This Row],[Access R1 + S1+ T1 ]]&gt;=1,Tableau1[[#This Row],[Access V1 +W1 + X1]]&gt;=1),1,0)</f>
        <v>0</v>
      </c>
      <c r="AB9890" s="10" t="str">
        <f>Tableau1[[#This Row],[DOI]]</f>
        <v>doi: 10.1002/14651858.CD006499.pub4</v>
      </c>
      <c r="AC9890" s="13" t="str">
        <f>Tableau1[[#This Row],[Authors]]&amp;", "&amp;Tableau1[[#This Row],[Title]]&amp;" "&amp;Tableau1[[#This Row],[Journal]]&amp;". "&amp;Tableau1[[#This Row],[Year]]</f>
        <v>Rowe FJ, Noonan CP., Botulinum toxin for the treatment of strabismus. Cochrane Database Syst Rev. 2017</v>
      </c>
    </row>
    <row r="9891" spans="1:29" x14ac:dyDescent="0.3">
      <c r="A9891">
        <v>550</v>
      </c>
      <c r="B9891" t="s">
        <v>3813</v>
      </c>
      <c r="C9891" t="s">
        <v>14070</v>
      </c>
      <c r="D9891" t="s">
        <v>24233</v>
      </c>
      <c r="E9891" t="s">
        <v>2462</v>
      </c>
      <c r="F9891" s="10"/>
      <c r="G9891">
        <v>2017</v>
      </c>
      <c r="J9891">
        <v>0.89117773513932197</v>
      </c>
      <c r="L9891" t="s">
        <v>35049</v>
      </c>
      <c r="M9891">
        <v>29183275</v>
      </c>
      <c r="Q9891" s="10"/>
      <c r="R9891" s="11">
        <f t="shared" si="308"/>
        <v>0</v>
      </c>
      <c r="U9891" s="11">
        <f t="shared" si="309"/>
        <v>0</v>
      </c>
      <c r="Y9891" s="11">
        <f>IF(SUM(Tableau1[[#This Row],[Other access]:[Sci-hub access]])&gt;=1,1,0)</f>
        <v>0</v>
      </c>
      <c r="Z9891" s="12">
        <f>IF(OR(Tableau1[[#This Row],[Access R1 + S1+ T1 ]]&gt;=1,Tableau1[[#This Row],[Access V1 +W1 + X1]]&gt;=1),1,0)</f>
        <v>0</v>
      </c>
      <c r="AB9891" s="10" t="str">
        <f>Tableau1[[#This Row],[DOI]]</f>
        <v>doi: 10.1186/s12886-017-0620-2</v>
      </c>
      <c r="AC9891" s="13" t="str">
        <f>Tableau1[[#This Row],[Authors]]&amp;", "&amp;Tableau1[[#This Row],[Title]]&amp;" "&amp;Tableau1[[#This Row],[Journal]]&amp;". "&amp;Tableau1[[#This Row],[Year]]</f>
        <v>Zhu M, Tong X, Zhao R, He X, Zhao H, Zhu J., Prevalence and associated risk factors of undercorrected refractive errors among people with diabetes in Shanghai. BMC Ophthalmol. 2017</v>
      </c>
    </row>
    <row r="9892" spans="1:29" x14ac:dyDescent="0.3">
      <c r="A9892">
        <v>281</v>
      </c>
      <c r="B9892" t="s">
        <v>3544</v>
      </c>
      <c r="C9892" t="s">
        <v>13805</v>
      </c>
      <c r="D9892" t="s">
        <v>23964</v>
      </c>
      <c r="E9892" t="s">
        <v>2538</v>
      </c>
      <c r="F9892" s="10"/>
      <c r="G9892">
        <v>2017</v>
      </c>
      <c r="J9892">
        <v>0.89126436163833656</v>
      </c>
      <c r="L9892" t="s">
        <v>34791</v>
      </c>
      <c r="M9892">
        <v>29279653</v>
      </c>
      <c r="Q9892" s="10"/>
      <c r="R9892" s="11">
        <f t="shared" si="308"/>
        <v>0</v>
      </c>
      <c r="U9892" s="11">
        <f t="shared" si="309"/>
        <v>0</v>
      </c>
      <c r="Y9892" s="11">
        <f>IF(SUM(Tableau1[[#This Row],[Other access]:[Sci-hub access]])&gt;=1,1,0)</f>
        <v>0</v>
      </c>
      <c r="Z9892" s="12">
        <f>IF(OR(Tableau1[[#This Row],[Access R1 + S1+ T1 ]]&gt;=1,Tableau1[[#This Row],[Access V1 +W1 + X1]]&gt;=1),1,0)</f>
        <v>0</v>
      </c>
      <c r="AB9892" s="10" t="str">
        <f>Tableau1[[#This Row],[DOI]]</f>
        <v>doi: 10.4103/meajo.MEAJO_133_17</v>
      </c>
      <c r="AC9892" s="13" t="str">
        <f>Tableau1[[#This Row],[Authors]]&amp;", "&amp;Tableau1[[#This Row],[Title]]&amp;" "&amp;Tableau1[[#This Row],[Journal]]&amp;". "&amp;Tableau1[[#This Row],[Year]]</f>
        <v>Mustak H, Cook C., Clinical Profile and Outcomes of Optic Neuritis in an HIV Prevalent Urban Community in South Africa. Middle East Afr J Ophthalmol. 2017</v>
      </c>
    </row>
    <row r="9893" spans="1:29" x14ac:dyDescent="0.3">
      <c r="A9893">
        <v>2150</v>
      </c>
      <c r="B9893" t="s">
        <v>5385</v>
      </c>
      <c r="C9893" t="s">
        <v>15630</v>
      </c>
      <c r="D9893" t="s">
        <v>25807</v>
      </c>
      <c r="E9893" t="s">
        <v>2467</v>
      </c>
      <c r="F9893" s="10"/>
      <c r="G9893">
        <v>2017</v>
      </c>
      <c r="J9893">
        <v>0.89142826575876122</v>
      </c>
      <c r="L9893" t="s">
        <v>36621</v>
      </c>
      <c r="M9893">
        <v>28810046</v>
      </c>
      <c r="Q9893" s="10"/>
      <c r="R9893" s="11">
        <f t="shared" si="308"/>
        <v>0</v>
      </c>
      <c r="U9893" s="11">
        <f t="shared" si="309"/>
        <v>0</v>
      </c>
      <c r="Y9893" s="11">
        <f>IF(SUM(Tableau1[[#This Row],[Other access]:[Sci-hub access]])&gt;=1,1,0)</f>
        <v>0</v>
      </c>
      <c r="Z9893" s="12">
        <f>IF(OR(Tableau1[[#This Row],[Access R1 + S1+ T1 ]]&gt;=1,Tableau1[[#This Row],[Access V1 +W1 + X1]]&gt;=1),1,0)</f>
        <v>0</v>
      </c>
      <c r="AB9893" s="10" t="str">
        <f>Tableau1[[#This Row],[DOI]]</f>
        <v>doi: 10.3928/23258160-20170802-13</v>
      </c>
      <c r="AC9893" s="13" t="str">
        <f>Tableau1[[#This Row],[Authors]]&amp;", "&amp;Tableau1[[#This Row],[Title]]&amp;" "&amp;Tableau1[[#This Row],[Journal]]&amp;". "&amp;Tableau1[[#This Row],[Year]]</f>
        <v>Kiang L, Pirouz A, Grant S, Adrean SD, Malihi M, Lin P., Aspergillus Endophthalmitis Resulting in Development of Retinal Aspergilloma. Ophthalmic Surg Lasers Imaging Retina. 2017</v>
      </c>
    </row>
    <row r="9894" spans="1:29" x14ac:dyDescent="0.3">
      <c r="A9894">
        <v>4302</v>
      </c>
      <c r="B9894" t="s">
        <v>7434</v>
      </c>
      <c r="C9894" t="s">
        <v>17670</v>
      </c>
      <c r="D9894" t="s">
        <v>27862</v>
      </c>
      <c r="E9894" t="s">
        <v>2496</v>
      </c>
      <c r="F9894" s="10"/>
      <c r="G9894">
        <v>2017</v>
      </c>
      <c r="J9894">
        <v>0.89153517782027503</v>
      </c>
      <c r="L9894" t="s">
        <v>38728</v>
      </c>
      <c r="M9894">
        <v>28457304</v>
      </c>
      <c r="Q9894" s="10"/>
      <c r="R9894" s="11">
        <f t="shared" si="308"/>
        <v>0</v>
      </c>
      <c r="U9894" s="11">
        <f t="shared" si="309"/>
        <v>0</v>
      </c>
      <c r="Y9894" s="11">
        <f>IF(SUM(Tableau1[[#This Row],[Other access]:[Sci-hub access]])&gt;=1,1,0)</f>
        <v>0</v>
      </c>
      <c r="Z9894" s="12">
        <f>IF(OR(Tableau1[[#This Row],[Access R1 + S1+ T1 ]]&gt;=1,Tableau1[[#This Row],[Access V1 +W1 + X1]]&gt;=1),1,0)</f>
        <v>0</v>
      </c>
      <c r="AB9894" s="10" t="str">
        <f>Tableau1[[#This Row],[DOI]]</f>
        <v>doi: 10.1016/j.jcjo.2016.08.008</v>
      </c>
      <c r="AC9894" s="13" t="str">
        <f>Tableau1[[#This Row],[Authors]]&amp;", "&amp;Tableau1[[#This Row],[Title]]&amp;" "&amp;Tableau1[[#This Row],[Journal]]&amp;". "&amp;Tableau1[[#This Row],[Year]]</f>
        <v>Cadet N, Dubois J, Codère F., Doxycycline injection in orbital cyst associated to microphthalmos. Can J Ophthalmol. 2017</v>
      </c>
    </row>
    <row r="9895" spans="1:29" x14ac:dyDescent="0.3">
      <c r="A9895">
        <v>5116</v>
      </c>
      <c r="B9895" t="s">
        <v>8194</v>
      </c>
      <c r="C9895" t="s">
        <v>18420</v>
      </c>
      <c r="D9895" t="s">
        <v>28624</v>
      </c>
      <c r="E9895" t="s">
        <v>2486</v>
      </c>
      <c r="F9895" s="10"/>
      <c r="G9895">
        <v>2017</v>
      </c>
      <c r="J9895">
        <v>0.89161136413581976</v>
      </c>
      <c r="L9895" t="s">
        <v>39520</v>
      </c>
      <c r="M9895">
        <v>28371401</v>
      </c>
      <c r="Q9895" s="10"/>
      <c r="R9895" s="11">
        <f t="shared" si="308"/>
        <v>0</v>
      </c>
      <c r="U9895" s="11">
        <f t="shared" si="309"/>
        <v>0</v>
      </c>
      <c r="Y9895" s="11">
        <f>IF(SUM(Tableau1[[#This Row],[Other access]:[Sci-hub access]])&gt;=1,1,0)</f>
        <v>0</v>
      </c>
      <c r="Z9895" s="12">
        <f>IF(OR(Tableau1[[#This Row],[Access R1 + S1+ T1 ]]&gt;=1,Tableau1[[#This Row],[Access V1 +W1 + X1]]&gt;=1),1,0)</f>
        <v>0</v>
      </c>
      <c r="AB9895" s="10" t="str">
        <f>Tableau1[[#This Row],[DOI]]</f>
        <v>doi: 10.1111/aos.13444</v>
      </c>
      <c r="AC9895" s="13" t="str">
        <f>Tableau1[[#This Row],[Authors]]&amp;", "&amp;Tableau1[[#This Row],[Title]]&amp;" "&amp;Tableau1[[#This Row],[Journal]]&amp;". "&amp;Tableau1[[#This Row],[Year]]</f>
        <v>Johansson B., Glistenings, anterior/posterior capsular opacification and incidence of Nd:YAG laser treatments with two aspheric hydrophobic acrylic intraocular lenses - a long-term intra-individual study. Acta Ophthalmol. 2017</v>
      </c>
    </row>
    <row r="9896" spans="1:29" ht="28.8" x14ac:dyDescent="0.3">
      <c r="A9896">
        <v>5177</v>
      </c>
      <c r="B9896" t="s">
        <v>8249</v>
      </c>
      <c r="C9896" t="s">
        <v>18474</v>
      </c>
      <c r="D9896" t="s">
        <v>28679</v>
      </c>
      <c r="E9896" t="s">
        <v>34244</v>
      </c>
      <c r="F9896" s="10"/>
      <c r="G9896">
        <v>2017</v>
      </c>
      <c r="J9896">
        <v>0.89166522160266448</v>
      </c>
      <c r="L9896" t="s">
        <v>39581</v>
      </c>
      <c r="M9896">
        <v>28365684</v>
      </c>
      <c r="Q9896" s="10"/>
      <c r="R9896" s="11">
        <f t="shared" si="308"/>
        <v>0</v>
      </c>
      <c r="U9896" s="11">
        <f t="shared" si="309"/>
        <v>0</v>
      </c>
      <c r="Y9896" s="11">
        <f>IF(SUM(Tableau1[[#This Row],[Other access]:[Sci-hub access]])&gt;=1,1,0)</f>
        <v>0</v>
      </c>
      <c r="Z9896" s="12">
        <f>IF(OR(Tableau1[[#This Row],[Access R1 + S1+ T1 ]]&gt;=1,Tableau1[[#This Row],[Access V1 +W1 + X1]]&gt;=1),1,0)</f>
        <v>0</v>
      </c>
      <c r="AB9896" s="10" t="str">
        <f>Tableau1[[#This Row],[DOI]]</f>
        <v>doi: 10.1159/000468924</v>
      </c>
      <c r="AC9896" s="13" t="str">
        <f>Tableau1[[#This Row],[Authors]]&amp;", "&amp;Tableau1[[#This Row],[Title]]&amp;" "&amp;Tableau1[[#This Row],[Journal]]&amp;". "&amp;Tableau1[[#This Row],[Year]]</f>
        <v>Kikuchi D, Kaise M, Nomura K, Toba T, Kuribayashi Y, Tanaka M, Yamashita S, Furuhata T, Matsui A, Mitani T, Hoteya S, Iizuka T., Feasibility Study of the Three-Dimensional Flexible Endoscope in Endoscopic Submucosal Dissection: An ex vivo Animal Study. Digestion. 2017</v>
      </c>
    </row>
    <row r="9897" spans="1:29" x14ac:dyDescent="0.3">
      <c r="A9897">
        <v>8521</v>
      </c>
      <c r="B9897" t="s">
        <v>11192</v>
      </c>
      <c r="C9897" t="s">
        <v>21376</v>
      </c>
      <c r="D9897" t="s">
        <v>31631</v>
      </c>
      <c r="E9897" t="s">
        <v>2464</v>
      </c>
      <c r="F9897" s="10"/>
      <c r="G9897">
        <v>2017</v>
      </c>
      <c r="J9897">
        <v>0.89169773424690391</v>
      </c>
      <c r="L9897" t="s">
        <v>42857</v>
      </c>
      <c r="M9897">
        <v>27898470</v>
      </c>
      <c r="Q9897" s="10"/>
      <c r="R9897" s="11">
        <f t="shared" si="308"/>
        <v>0</v>
      </c>
      <c r="U9897" s="11">
        <f t="shared" si="309"/>
        <v>0</v>
      </c>
      <c r="Y9897" s="11">
        <f>IF(SUM(Tableau1[[#This Row],[Other access]:[Sci-hub access]])&gt;=1,1,0)</f>
        <v>0</v>
      </c>
      <c r="Z9897" s="12">
        <f>IF(OR(Tableau1[[#This Row],[Access R1 + S1+ T1 ]]&gt;=1,Tableau1[[#This Row],[Access V1 +W1 + X1]]&gt;=1),1,0)</f>
        <v>0</v>
      </c>
      <c r="AB9897" s="10" t="str">
        <f>Tableau1[[#This Row],[DOI]]</f>
        <v>doi: 10.1097/ICU.0000000000000354</v>
      </c>
      <c r="AC9897" s="13" t="str">
        <f>Tableau1[[#This Row],[Authors]]&amp;", "&amp;Tableau1[[#This Row],[Title]]&amp;" "&amp;Tableau1[[#This Row],[Journal]]&amp;". "&amp;Tableau1[[#This Row],[Year]]</f>
        <v>Downs JC, Girkin CA., Lamina cribrosa in glaucoma. Curr Opin Ophthalmol. 2017</v>
      </c>
    </row>
    <row r="9898" spans="1:29" x14ac:dyDescent="0.3">
      <c r="A9898">
        <v>8647</v>
      </c>
      <c r="B9898" t="s">
        <v>1757</v>
      </c>
      <c r="C9898" t="s">
        <v>1758</v>
      </c>
      <c r="D9898" t="s">
        <v>1759</v>
      </c>
      <c r="E9898" t="s">
        <v>2717</v>
      </c>
      <c r="F9898" s="10"/>
      <c r="G9898">
        <v>2017</v>
      </c>
      <c r="J9898">
        <v>0.89170683468145862</v>
      </c>
      <c r="L9898" t="s">
        <v>42983</v>
      </c>
      <c r="M9898">
        <v>27871917</v>
      </c>
      <c r="Q9898" s="10"/>
      <c r="R9898" s="11">
        <f t="shared" si="308"/>
        <v>0</v>
      </c>
      <c r="U9898" s="11">
        <f t="shared" si="309"/>
        <v>0</v>
      </c>
      <c r="Y9898" s="11">
        <f>IF(SUM(Tableau1[[#This Row],[Other access]:[Sci-hub access]])&gt;=1,1,0)</f>
        <v>0</v>
      </c>
      <c r="Z9898" s="12">
        <f>IF(OR(Tableau1[[#This Row],[Access R1 + S1+ T1 ]]&gt;=1,Tableau1[[#This Row],[Access V1 +W1 + X1]]&gt;=1),1,0)</f>
        <v>0</v>
      </c>
      <c r="AB9898" s="10" t="str">
        <f>Tableau1[[#This Row],[DOI]]</f>
        <v>doi: 10.1016/j.jpag.2016.11.003</v>
      </c>
      <c r="AC9898" s="13" t="str">
        <f>Tableau1[[#This Row],[Authors]]&amp;", "&amp;Tableau1[[#This Row],[Title]]&amp;" "&amp;Tableau1[[#This Row],[Journal]]&amp;". "&amp;Tableau1[[#This Row],[Year]]</f>
        <v>Bodurtha Smith AJ, Holzman SB, Manesh RS, Perl TM., Gonococcal Conjunctivitis: A Case Report of an Unusual Mode of Transmission. J Pediatr Adolesc Gynecol. 2017</v>
      </c>
    </row>
    <row r="9899" spans="1:29" x14ac:dyDescent="0.3">
      <c r="A9899">
        <v>8654</v>
      </c>
      <c r="B9899" t="s">
        <v>114</v>
      </c>
      <c r="C9899" t="s">
        <v>21497</v>
      </c>
      <c r="D9899" t="s">
        <v>31752</v>
      </c>
      <c r="E9899" t="s">
        <v>2785</v>
      </c>
      <c r="F9899" s="10"/>
      <c r="G9899">
        <v>2017</v>
      </c>
      <c r="J9899">
        <v>0.89175272060866551</v>
      </c>
      <c r="L9899" t="s">
        <v>42990</v>
      </c>
      <c r="M9899">
        <v>27870651</v>
      </c>
      <c r="Q9899" s="10"/>
      <c r="R9899" s="11">
        <f t="shared" si="308"/>
        <v>0</v>
      </c>
      <c r="U9899" s="11">
        <f t="shared" si="309"/>
        <v>0</v>
      </c>
      <c r="Y9899" s="11">
        <f>IF(SUM(Tableau1[[#This Row],[Other access]:[Sci-hub access]])&gt;=1,1,0)</f>
        <v>0</v>
      </c>
      <c r="Z9899" s="12">
        <f>IF(OR(Tableau1[[#This Row],[Access R1 + S1+ T1 ]]&gt;=1,Tableau1[[#This Row],[Access V1 +W1 + X1]]&gt;=1),1,0)</f>
        <v>0</v>
      </c>
      <c r="AB9899" s="10" t="str">
        <f>Tableau1[[#This Row],[DOI]]</f>
        <v>doi: 10.1097/DSS.0000000000000899</v>
      </c>
      <c r="AC9899" s="13" t="str">
        <f>Tableau1[[#This Row],[Authors]]&amp;", "&amp;Tableau1[[#This Row],[Title]]&amp;" "&amp;Tableau1[[#This Row],[Journal]]&amp;". "&amp;Tableau1[[#This Row],[Year]]</f>
        <v>Humphrey S., Commentary on Chlorhexidine Keratitis. Dermatol Surg. 2017</v>
      </c>
    </row>
    <row r="9900" spans="1:29" x14ac:dyDescent="0.3">
      <c r="A9900">
        <v>8284</v>
      </c>
      <c r="B9900" t="s">
        <v>1636</v>
      </c>
      <c r="C9900" t="s">
        <v>1637</v>
      </c>
      <c r="D9900" t="s">
        <v>1638</v>
      </c>
      <c r="E9900" t="s">
        <v>2909</v>
      </c>
      <c r="F9900" s="10"/>
      <c r="G9900">
        <v>2017</v>
      </c>
      <c r="J9900">
        <v>0.89184626849953474</v>
      </c>
      <c r="L9900" t="s">
        <v>42628</v>
      </c>
      <c r="M9900">
        <v>27941424</v>
      </c>
      <c r="Q9900" s="10"/>
      <c r="R9900" s="11">
        <f t="shared" si="308"/>
        <v>0</v>
      </c>
      <c r="U9900" s="11">
        <f t="shared" si="309"/>
        <v>0</v>
      </c>
      <c r="Y9900" s="11">
        <f>IF(SUM(Tableau1[[#This Row],[Other access]:[Sci-hub access]])&gt;=1,1,0)</f>
        <v>0</v>
      </c>
      <c r="Z9900" s="12">
        <f>IF(OR(Tableau1[[#This Row],[Access R1 + S1+ T1 ]]&gt;=1,Tableau1[[#This Row],[Access V1 +W1 + X1]]&gt;=1),1,0)</f>
        <v>0</v>
      </c>
      <c r="AB9900" s="10" t="str">
        <f>Tableau1[[#This Row],[DOI]]</f>
        <v>doi: 10.1097/MJT.0000000000000534</v>
      </c>
      <c r="AC9900" s="13" t="str">
        <f>Tableau1[[#This Row],[Authors]]&amp;", "&amp;Tableau1[[#This Row],[Title]]&amp;" "&amp;Tableau1[[#This Row],[Journal]]&amp;". "&amp;Tableau1[[#This Row],[Year]]</f>
        <v>Fang E, Muñoz KA, Prokocimer P., Characterization of Neurologic and Ophthalmologic Safety of Oral Administration of Tedizolid for Up to 21 Days in Healthy Volunteers. Am J Ther. 2017</v>
      </c>
    </row>
    <row r="9901" spans="1:29" x14ac:dyDescent="0.3">
      <c r="A9901">
        <v>913</v>
      </c>
      <c r="B9901" t="s">
        <v>4175</v>
      </c>
      <c r="C9901" t="s">
        <v>14429</v>
      </c>
      <c r="D9901" t="s">
        <v>24596</v>
      </c>
      <c r="E9901" t="s">
        <v>2852</v>
      </c>
      <c r="F9901" s="10"/>
      <c r="G9901">
        <v>2017</v>
      </c>
      <c r="J9901">
        <v>0.8919950349913639</v>
      </c>
      <c r="L9901" t="s">
        <v>35401</v>
      </c>
      <c r="M9901">
        <v>29068606</v>
      </c>
      <c r="Q9901" s="10"/>
      <c r="R9901" s="11">
        <f t="shared" si="308"/>
        <v>0</v>
      </c>
      <c r="U9901" s="11">
        <f t="shared" si="309"/>
        <v>0</v>
      </c>
      <c r="Y9901" s="11">
        <f>IF(SUM(Tableau1[[#This Row],[Other access]:[Sci-hub access]])&gt;=1,1,0)</f>
        <v>0</v>
      </c>
      <c r="Z9901" s="12">
        <f>IF(OR(Tableau1[[#This Row],[Access R1 + S1+ T1 ]]&gt;=1,Tableau1[[#This Row],[Access V1 +W1 + X1]]&gt;=1),1,0)</f>
        <v>0</v>
      </c>
      <c r="AB9901" s="10" t="str">
        <f>Tableau1[[#This Row],[DOI]]</f>
        <v>doi: 10.17219/acem/63030</v>
      </c>
      <c r="AC9901" s="13" t="str">
        <f>Tableau1[[#This Row],[Authors]]&amp;", "&amp;Tableau1[[#This Row],[Title]]&amp;" "&amp;Tableau1[[#This Row],[Journal]]&amp;". "&amp;Tableau1[[#This Row],[Year]]</f>
        <v>Matczuk J, Żendzian-Piotrowska M, Maciejczyk M, Kurek K., Salivary lipids: A review. Adv Clin Exp Med. 2017</v>
      </c>
    </row>
    <row r="9902" spans="1:29" ht="28.8" x14ac:dyDescent="0.3">
      <c r="A9902">
        <v>3820</v>
      </c>
      <c r="B9902" t="s">
        <v>6984</v>
      </c>
      <c r="C9902" t="s">
        <v>17224</v>
      </c>
      <c r="D9902" t="s">
        <v>27408</v>
      </c>
      <c r="E9902" t="s">
        <v>2462</v>
      </c>
      <c r="F9902" s="10"/>
      <c r="G9902">
        <v>2017</v>
      </c>
      <c r="J9902">
        <v>0.89200850350037575</v>
      </c>
      <c r="L9902" t="s">
        <v>38263</v>
      </c>
      <c r="M9902">
        <v>28526015</v>
      </c>
      <c r="Q9902" s="10"/>
      <c r="R9902" s="11">
        <f t="shared" si="308"/>
        <v>0</v>
      </c>
      <c r="U9902" s="11">
        <f t="shared" si="309"/>
        <v>0</v>
      </c>
      <c r="Y9902" s="11">
        <f>IF(SUM(Tableau1[[#This Row],[Other access]:[Sci-hub access]])&gt;=1,1,0)</f>
        <v>0</v>
      </c>
      <c r="Z9902" s="12">
        <f>IF(OR(Tableau1[[#This Row],[Access R1 + S1+ T1 ]]&gt;=1,Tableau1[[#This Row],[Access V1 +W1 + X1]]&gt;=1),1,0)</f>
        <v>0</v>
      </c>
      <c r="AB9902" s="10" t="str">
        <f>Tableau1[[#This Row],[DOI]]</f>
        <v>doi: 10.1186/s12886-017-0468-5</v>
      </c>
      <c r="AC9902" s="13" t="str">
        <f>Tableau1[[#This Row],[Authors]]&amp;", "&amp;Tableau1[[#This Row],[Title]]&amp;" "&amp;Tableau1[[#This Row],[Journal]]&amp;". "&amp;Tableau1[[#This Row],[Year]]</f>
        <v>Long E, Xu S, Liu Z, Wu X, Zhang X, Wang J, Li W, Liu R, Chen Z, Chen K, Yu T, Wu D, Zhao X, Chen J, Lin Z, Cao Q, Lin D, Li X, Cai J, Lin H., Construction and implications of structural equation modeling network for pediatric cataract: a data mining research of rare diseases. BMC Ophthalmol. 2017</v>
      </c>
    </row>
    <row r="9903" spans="1:29" x14ac:dyDescent="0.3">
      <c r="A9903">
        <v>1692</v>
      </c>
      <c r="B9903" t="s">
        <v>4943</v>
      </c>
      <c r="C9903" t="s">
        <v>15192</v>
      </c>
      <c r="D9903" t="s">
        <v>25364</v>
      </c>
      <c r="E9903" t="s">
        <v>2467</v>
      </c>
      <c r="F9903" s="10"/>
      <c r="G9903">
        <v>2017</v>
      </c>
      <c r="J9903">
        <v>0.89203220462578314</v>
      </c>
      <c r="L9903" t="s">
        <v>36171</v>
      </c>
      <c r="M9903">
        <v>28902336</v>
      </c>
      <c r="Q9903" s="10"/>
      <c r="R9903" s="11">
        <f t="shared" si="308"/>
        <v>0</v>
      </c>
      <c r="U9903" s="11">
        <f t="shared" si="309"/>
        <v>0</v>
      </c>
      <c r="Y9903" s="11">
        <f>IF(SUM(Tableau1[[#This Row],[Other access]:[Sci-hub access]])&gt;=1,1,0)</f>
        <v>0</v>
      </c>
      <c r="Z9903" s="12">
        <f>IF(OR(Tableau1[[#This Row],[Access R1 + S1+ T1 ]]&gt;=1,Tableau1[[#This Row],[Access V1 +W1 + X1]]&gt;=1),1,0)</f>
        <v>0</v>
      </c>
      <c r="AB9903" s="10" t="str">
        <f>Tableau1[[#This Row],[DOI]]</f>
        <v>doi: 10.3928/23258160-20170829-10</v>
      </c>
      <c r="AC9903" s="13" t="str">
        <f>Tableau1[[#This Row],[Authors]]&amp;", "&amp;Tableau1[[#This Row],[Title]]&amp;" "&amp;Tableau1[[#This Row],[Journal]]&amp;". "&amp;Tableau1[[#This Row],[Year]]</f>
        <v>Banaee T, Ashraf M, Conti FF, Singh RP., Switching Anti-VEGF Drugs in the Treatment of Diabetic Macular Edema. Ophthalmic Surg Lasers Imaging Retina. 2017</v>
      </c>
    </row>
    <row r="9904" spans="1:29" x14ac:dyDescent="0.3">
      <c r="A9904">
        <v>749</v>
      </c>
      <c r="B9904" t="s">
        <v>4012</v>
      </c>
      <c r="C9904" t="s">
        <v>14267</v>
      </c>
      <c r="D9904" t="s">
        <v>24432</v>
      </c>
      <c r="E9904" t="s">
        <v>2467</v>
      </c>
      <c r="F9904" s="10"/>
      <c r="G9904">
        <v>2017</v>
      </c>
      <c r="J9904">
        <v>0.89208984668663249</v>
      </c>
      <c r="L9904" t="s">
        <v>35242</v>
      </c>
      <c r="M9904">
        <v>29121361</v>
      </c>
      <c r="Q9904" s="10"/>
      <c r="R9904" s="11">
        <f t="shared" si="308"/>
        <v>0</v>
      </c>
      <c r="U9904" s="11">
        <f t="shared" si="309"/>
        <v>0</v>
      </c>
      <c r="Y9904" s="11">
        <f>IF(SUM(Tableau1[[#This Row],[Other access]:[Sci-hub access]])&gt;=1,1,0)</f>
        <v>0</v>
      </c>
      <c r="Z9904" s="12">
        <f>IF(OR(Tableau1[[#This Row],[Access R1 + S1+ T1 ]]&gt;=1,Tableau1[[#This Row],[Access V1 +W1 + X1]]&gt;=1),1,0)</f>
        <v>0</v>
      </c>
      <c r="AB9904" s="10" t="str">
        <f>Tableau1[[#This Row],[DOI]]</f>
        <v>doi: 10.3928/23258160-20171030-07</v>
      </c>
      <c r="AC9904" s="13" t="str">
        <f>Tableau1[[#This Row],[Authors]]&amp;", "&amp;Tableau1[[#This Row],[Title]]&amp;" "&amp;Tableau1[[#This Row],[Journal]]&amp;". "&amp;Tableau1[[#This Row],[Year]]</f>
        <v>Leng T, Moshfeghi DM., Valved 25-Gauge Cannula for Vitreous Tap and Injection. Ophthalmic Surg Lasers Imaging Retina. 2017</v>
      </c>
    </row>
    <row r="9905" spans="1:29" x14ac:dyDescent="0.3">
      <c r="A9905">
        <v>4245</v>
      </c>
      <c r="B9905" t="s">
        <v>7381</v>
      </c>
      <c r="C9905" t="s">
        <v>17617</v>
      </c>
      <c r="D9905" t="s">
        <v>27809</v>
      </c>
      <c r="E9905" t="s">
        <v>34193</v>
      </c>
      <c r="F9905" s="10"/>
      <c r="G9905">
        <v>2017</v>
      </c>
      <c r="J9905">
        <v>0.89226129516186448</v>
      </c>
      <c r="L9905" t="e">
        <v>#VALUE!</v>
      </c>
      <c r="M9905">
        <v>28465655</v>
      </c>
      <c r="Q9905" s="10"/>
      <c r="R9905" s="11">
        <f t="shared" si="308"/>
        <v>0</v>
      </c>
      <c r="U9905" s="11">
        <f t="shared" si="309"/>
        <v>0</v>
      </c>
      <c r="Y9905" s="11">
        <f>IF(SUM(Tableau1[[#This Row],[Other access]:[Sci-hub access]])&gt;=1,1,0)</f>
        <v>0</v>
      </c>
      <c r="Z9905" s="12">
        <f>IF(OR(Tableau1[[#This Row],[Access R1 + S1+ T1 ]]&gt;=1,Tableau1[[#This Row],[Access V1 +W1 + X1]]&gt;=1),1,0)</f>
        <v>0</v>
      </c>
      <c r="AB9905" s="10" t="e">
        <f>Tableau1[[#This Row],[DOI]]</f>
        <v>#VALUE!</v>
      </c>
      <c r="AC9905" s="13" t="str">
        <f>Tableau1[[#This Row],[Authors]]&amp;", "&amp;Tableau1[[#This Row],[Title]]&amp;" "&amp;Tableau1[[#This Row],[Journal]]&amp;". "&amp;Tableau1[[#This Row],[Year]]</f>
        <v>Zhang Y, Cross SD, Stanton JB, Marmorstein AD, Le YZ, Marmorstein LY., Early AMD-like defects in the RPE and retinal degeneration in aged mice with RPE-specific deletion of Atg5 or Atg7. Mol Vis. 2017</v>
      </c>
    </row>
    <row r="9906" spans="1:29" x14ac:dyDescent="0.3">
      <c r="A9906">
        <v>5230</v>
      </c>
      <c r="B9906" t="s">
        <v>8298</v>
      </c>
      <c r="C9906" t="s">
        <v>18522</v>
      </c>
      <c r="D9906" t="s">
        <v>28728</v>
      </c>
      <c r="E9906" t="s">
        <v>2443</v>
      </c>
      <c r="F9906" s="10"/>
      <c r="G9906">
        <v>2017</v>
      </c>
      <c r="J9906">
        <v>0.89246206943891471</v>
      </c>
      <c r="L9906" t="s">
        <v>39631</v>
      </c>
      <c r="M9906">
        <v>28358959</v>
      </c>
      <c r="Q9906" s="10"/>
      <c r="R9906" s="11">
        <f t="shared" si="308"/>
        <v>0</v>
      </c>
      <c r="U9906" s="11">
        <f t="shared" si="309"/>
        <v>0</v>
      </c>
      <c r="Y9906" s="11">
        <f>IF(SUM(Tableau1[[#This Row],[Other access]:[Sci-hub access]])&gt;=1,1,0)</f>
        <v>0</v>
      </c>
      <c r="Z9906" s="12">
        <f>IF(OR(Tableau1[[#This Row],[Access R1 + S1+ T1 ]]&gt;=1,Tableau1[[#This Row],[Access V1 +W1 + X1]]&gt;=1),1,0)</f>
        <v>0</v>
      </c>
      <c r="AB9906" s="10" t="str">
        <f>Tableau1[[#This Row],[DOI]]</f>
        <v>doi: 10.1167/iovs.16-20694</v>
      </c>
      <c r="AC9906" s="13" t="str">
        <f>Tableau1[[#This Row],[Authors]]&amp;", "&amp;Tableau1[[#This Row],[Title]]&amp;" "&amp;Tableau1[[#This Row],[Journal]]&amp;". "&amp;Tableau1[[#This Row],[Year]]</f>
        <v>Garcia MB, Jha AK, Healy KE, Wildsoet CF., A Bioengineering Approach to Myopia Control Tested in a Guinea Pig Model. Invest Ophthalmol Vis Sci. 2017</v>
      </c>
    </row>
    <row r="9907" spans="1:29" x14ac:dyDescent="0.3">
      <c r="A9907">
        <v>7807</v>
      </c>
      <c r="B9907" t="s">
        <v>10571</v>
      </c>
      <c r="C9907" t="s">
        <v>20767</v>
      </c>
      <c r="D9907" t="s">
        <v>31008</v>
      </c>
      <c r="E9907" t="s">
        <v>2452</v>
      </c>
      <c r="F9907" s="10"/>
      <c r="G9907">
        <v>2017</v>
      </c>
      <c r="J9907">
        <v>0.89274140419403325</v>
      </c>
      <c r="L9907" t="e">
        <v>#VALUE!</v>
      </c>
      <c r="M9907">
        <v>28053301</v>
      </c>
      <c r="Q9907" s="10"/>
      <c r="R9907" s="11">
        <f t="shared" si="308"/>
        <v>0</v>
      </c>
      <c r="U9907" s="11">
        <f t="shared" si="309"/>
        <v>0</v>
      </c>
      <c r="Y9907" s="11">
        <f>IF(SUM(Tableau1[[#This Row],[Other access]:[Sci-hub access]])&gt;=1,1,0)</f>
        <v>0</v>
      </c>
      <c r="Z9907" s="12">
        <f>IF(OR(Tableau1[[#This Row],[Access R1 + S1+ T1 ]]&gt;=1,Tableau1[[#This Row],[Access V1 +W1 + X1]]&gt;=1),1,0)</f>
        <v>0</v>
      </c>
      <c r="AB9907" s="10" t="e">
        <f>Tableau1[[#This Row],[DOI]]</f>
        <v>#VALUE!</v>
      </c>
      <c r="AC9907" s="13" t="str">
        <f>Tableau1[[#This Row],[Authors]]&amp;", "&amp;Tableau1[[#This Row],[Title]]&amp;" "&amp;Tableau1[[#This Row],[Journal]]&amp;". "&amp;Tableau1[[#This Row],[Year]]</f>
        <v>Li Y, Su Y, Song X, Zhou H, Fan X., What is the Main Potential Factor Influencing Ocular Protrusion? Med Sci Monit. 2017</v>
      </c>
    </row>
    <row r="9908" spans="1:29" ht="28.8" x14ac:dyDescent="0.3">
      <c r="A9908">
        <v>2140</v>
      </c>
      <c r="B9908" t="s">
        <v>5375</v>
      </c>
      <c r="C9908" t="s">
        <v>15620</v>
      </c>
      <c r="D9908" t="s">
        <v>25797</v>
      </c>
      <c r="E9908" t="s">
        <v>2482</v>
      </c>
      <c r="F9908" s="10"/>
      <c r="G9908">
        <v>2017</v>
      </c>
      <c r="J9908">
        <v>0.89286755448867183</v>
      </c>
      <c r="L9908" t="s">
        <v>36611</v>
      </c>
      <c r="M9908">
        <v>28812650</v>
      </c>
      <c r="Q9908" s="10"/>
      <c r="R9908" s="11">
        <f t="shared" si="308"/>
        <v>0</v>
      </c>
      <c r="U9908" s="11">
        <f t="shared" si="309"/>
        <v>0</v>
      </c>
      <c r="Y9908" s="11">
        <f>IF(SUM(Tableau1[[#This Row],[Other access]:[Sci-hub access]])&gt;=1,1,0)</f>
        <v>0</v>
      </c>
      <c r="Z9908" s="12">
        <f>IF(OR(Tableau1[[#This Row],[Access R1 + S1+ T1 ]]&gt;=1,Tableau1[[#This Row],[Access V1 +W1 + X1]]&gt;=1),1,0)</f>
        <v>0</v>
      </c>
      <c r="AB9908" s="10" t="str">
        <f>Tableau1[[#This Row],[DOI]]</f>
        <v>doi: 10.1038/ejhg.2017.131</v>
      </c>
      <c r="AC9908" s="13" t="str">
        <f>Tableau1[[#This Row],[Authors]]&amp;", "&amp;Tableau1[[#This Row],[Title]]&amp;" "&amp;Tableau1[[#This Row],[Journal]]&amp;". "&amp;Tableau1[[#This Row],[Year]]</f>
        <v>Skorczyk-Werner A, Chiang WC, Wawrocka A, Wicher K, Jarmuż-Szymczak M, Kostrzewska-Poczekaj M, Jamsheer A, Płoski R, Rydzanicz M, Pojda-Wilczek D, Weisschuh N, Wissinger B, Kohl S, Lin JH, Krawczyński MR., Autosomal recessive cone-rod dystrophy can be caused by mutations in the ATF6 gene. Eur J Hum Genet. 2017</v>
      </c>
    </row>
    <row r="9909" spans="1:29" x14ac:dyDescent="0.3">
      <c r="A9909">
        <v>5500</v>
      </c>
      <c r="B9909" t="s">
        <v>8545</v>
      </c>
      <c r="C9909" t="s">
        <v>18766</v>
      </c>
      <c r="D9909" t="s">
        <v>28975</v>
      </c>
      <c r="E9909" t="s">
        <v>34264</v>
      </c>
      <c r="F9909" s="10"/>
      <c r="G9909">
        <v>2017</v>
      </c>
      <c r="J9909">
        <v>0.89295571742269397</v>
      </c>
      <c r="L9909" t="s">
        <v>39887</v>
      </c>
      <c r="M9909">
        <v>28328621</v>
      </c>
      <c r="Q9909" s="10"/>
      <c r="R9909" s="11">
        <f t="shared" si="308"/>
        <v>0</v>
      </c>
      <c r="U9909" s="11">
        <f t="shared" si="309"/>
        <v>0</v>
      </c>
      <c r="Y9909" s="11">
        <f>IF(SUM(Tableau1[[#This Row],[Other access]:[Sci-hub access]])&gt;=1,1,0)</f>
        <v>0</v>
      </c>
      <c r="Z9909" s="12">
        <f>IF(OR(Tableau1[[#This Row],[Access R1 + S1+ T1 ]]&gt;=1,Tableau1[[#This Row],[Access V1 +W1 + X1]]&gt;=1),1,0)</f>
        <v>0</v>
      </c>
      <c r="AB9909" s="10" t="str">
        <f>Tableau1[[#This Row],[DOI]]</f>
        <v>doi: 10.1097/MIB.0000000000001079</v>
      </c>
      <c r="AC9909" s="13" t="str">
        <f>Tableau1[[#This Row],[Authors]]&amp;", "&amp;Tableau1[[#This Row],[Title]]&amp;" "&amp;Tableau1[[#This Row],[Journal]]&amp;". "&amp;Tableau1[[#This Row],[Year]]</f>
        <v>Naviglio S, Parentin F, Nider S, Rassu N, Martelossi S, Ventura A., Ocular Involvement in Children with Inflammatory Bowel Disease. Inflamm Bowel Dis. 2017</v>
      </c>
    </row>
    <row r="9910" spans="1:29" ht="28.8" x14ac:dyDescent="0.3">
      <c r="A9910">
        <v>9911</v>
      </c>
      <c r="B9910" t="s">
        <v>12439</v>
      </c>
      <c r="C9910" t="s">
        <v>22609</v>
      </c>
      <c r="D9910" t="s">
        <v>32887</v>
      </c>
      <c r="E9910" t="s">
        <v>2438</v>
      </c>
      <c r="F9910" s="10"/>
      <c r="G9910">
        <v>2017</v>
      </c>
      <c r="J9910">
        <v>0.89300197987540586</v>
      </c>
      <c r="L9910" t="s">
        <v>44170</v>
      </c>
      <c r="M9910">
        <v>27543289</v>
      </c>
      <c r="Q9910" s="10"/>
      <c r="R9910" s="11">
        <f t="shared" si="308"/>
        <v>0</v>
      </c>
      <c r="U9910" s="11">
        <f t="shared" si="309"/>
        <v>0</v>
      </c>
      <c r="Y9910" s="11">
        <f>IF(SUM(Tableau1[[#This Row],[Other access]:[Sci-hub access]])&gt;=1,1,0)</f>
        <v>0</v>
      </c>
      <c r="Z9910" s="12">
        <f>IF(OR(Tableau1[[#This Row],[Access R1 + S1+ T1 ]]&gt;=1,Tableau1[[#This Row],[Access V1 +W1 + X1]]&gt;=1),1,0)</f>
        <v>0</v>
      </c>
      <c r="AB9910" s="10" t="str">
        <f>Tableau1[[#This Row],[DOI]]</f>
        <v>doi: 10.1136/bjophthalmol-2015-308272</v>
      </c>
      <c r="AC9910" s="13" t="str">
        <f>Tableau1[[#This Row],[Authors]]&amp;", "&amp;Tableau1[[#This Row],[Title]]&amp;" "&amp;Tableau1[[#This Row],[Journal]]&amp;". "&amp;Tableau1[[#This Row],[Year]]</f>
        <v>Fasolo A, Pedrotti E, Passilongo M, Marchini G, Monterosso C, Zampini R, Bohm E, Birattari F, Franch A, Barbaro V, Bertolin M, Breda C, Di Iorio E, Ferrari B, Ferrari S, Meneguzzi M, Ponzin D., Safety outcomes and long-term effectiveness of ex vivo autologous cultured limbal epithelial transplantation for limbal stem cell deficiency. Br J Ophthalmol. 2017</v>
      </c>
    </row>
    <row r="9911" spans="1:29" x14ac:dyDescent="0.3">
      <c r="A9911">
        <v>1066</v>
      </c>
      <c r="B9911" t="s">
        <v>4328</v>
      </c>
      <c r="C9911" t="s">
        <v>14582</v>
      </c>
      <c r="D9911" t="s">
        <v>24749</v>
      </c>
      <c r="E9911" t="s">
        <v>34024</v>
      </c>
      <c r="F9911" s="10"/>
      <c r="G9911">
        <v>2017</v>
      </c>
      <c r="J9911">
        <v>0.89303044945772214</v>
      </c>
      <c r="L9911" t="s">
        <v>35554</v>
      </c>
      <c r="M9911">
        <v>29040023</v>
      </c>
      <c r="Q9911" s="10"/>
      <c r="R9911" s="11">
        <f t="shared" si="308"/>
        <v>0</v>
      </c>
      <c r="U9911" s="11">
        <f t="shared" si="309"/>
        <v>0</v>
      </c>
      <c r="Y9911" s="11">
        <f>IF(SUM(Tableau1[[#This Row],[Other access]:[Sci-hub access]])&gt;=1,1,0)</f>
        <v>0</v>
      </c>
      <c r="Z9911" s="12">
        <f>IF(OR(Tableau1[[#This Row],[Access R1 + S1+ T1 ]]&gt;=1,Tableau1[[#This Row],[Access V1 +W1 + X1]]&gt;=1),1,0)</f>
        <v>0</v>
      </c>
      <c r="AB9911" s="10" t="str">
        <f>Tableau1[[#This Row],[DOI]]</f>
        <v>doi: 10.1080/08880018.2017.1360971</v>
      </c>
      <c r="AC9911" s="13" t="str">
        <f>Tableau1[[#This Row],[Authors]]&amp;", "&amp;Tableau1[[#This Row],[Title]]&amp;" "&amp;Tableau1[[#This Row],[Journal]]&amp;". "&amp;Tableau1[[#This Row],[Year]]</f>
        <v>Bavle A, Jones J, Lin FY, Malphrus A, Adesina A, Su J., Dramatic clinical and radiographic response to BRAF inhibition in a patient with progressive disseminated optic pathway glioma refractory to MEK inhibition. Pediatr Hematol Oncol. 2017</v>
      </c>
    </row>
    <row r="9912" spans="1:29" x14ac:dyDescent="0.3">
      <c r="A9912">
        <v>6490</v>
      </c>
      <c r="B9912" t="s">
        <v>9418</v>
      </c>
      <c r="C9912" t="s">
        <v>19626</v>
      </c>
      <c r="D9912" t="s">
        <v>29849</v>
      </c>
      <c r="E9912" t="s">
        <v>2465</v>
      </c>
      <c r="F9912" s="10"/>
      <c r="G9912">
        <v>2017</v>
      </c>
      <c r="J9912">
        <v>0.89304605695940575</v>
      </c>
      <c r="L9912" t="s">
        <v>40855</v>
      </c>
      <c r="M9912">
        <v>28207520</v>
      </c>
      <c r="Q9912" s="10"/>
      <c r="R9912" s="11">
        <f t="shared" si="308"/>
        <v>0</v>
      </c>
      <c r="U9912" s="11">
        <f t="shared" si="309"/>
        <v>0</v>
      </c>
      <c r="Y9912" s="11">
        <f>IF(SUM(Tableau1[[#This Row],[Other access]:[Sci-hub access]])&gt;=1,1,0)</f>
        <v>0</v>
      </c>
      <c r="Z9912" s="12">
        <f>IF(OR(Tableau1[[#This Row],[Access R1 + S1+ T1 ]]&gt;=1,Tableau1[[#This Row],[Access V1 +W1 + X1]]&gt;=1),1,0)</f>
        <v>0</v>
      </c>
      <c r="AB9912" s="10" t="str">
        <f>Tableau1[[#This Row],[DOI]]</f>
        <v>doi: 10.1097/MD.0000000000006096</v>
      </c>
      <c r="AC9912" s="13" t="str">
        <f>Tableau1[[#This Row],[Authors]]&amp;", "&amp;Tableau1[[#This Row],[Title]]&amp;" "&amp;Tableau1[[#This Row],[Journal]]&amp;". "&amp;Tableau1[[#This Row],[Year]]</f>
        <v>Guo L, Deng Y, Fang L, Liu C, Guo T., Characterization of ocular biometrics and aqueous humor dynamics in primary angle closure suspects. Medicine (Baltimore). 2017</v>
      </c>
    </row>
    <row r="9913" spans="1:29" x14ac:dyDescent="0.3">
      <c r="A9913">
        <v>7974</v>
      </c>
      <c r="B9913" t="s">
        <v>10710</v>
      </c>
      <c r="C9913" t="s">
        <v>20906</v>
      </c>
      <c r="D9913" t="s">
        <v>31148</v>
      </c>
      <c r="E9913" t="s">
        <v>2514</v>
      </c>
      <c r="F9913" s="10"/>
      <c r="G9913">
        <v>2017</v>
      </c>
      <c r="J9913">
        <v>0.89306616019650031</v>
      </c>
      <c r="L9913" t="s">
        <v>42321</v>
      </c>
      <c r="M9913">
        <v>28012878</v>
      </c>
      <c r="Q9913" s="10"/>
      <c r="R9913" s="11">
        <f t="shared" si="308"/>
        <v>0</v>
      </c>
      <c r="U9913" s="11">
        <f t="shared" si="309"/>
        <v>0</v>
      </c>
      <c r="Y9913" s="11">
        <f>IF(SUM(Tableau1[[#This Row],[Other access]:[Sci-hub access]])&gt;=1,1,0)</f>
        <v>0</v>
      </c>
      <c r="Z9913" s="12">
        <f>IF(OR(Tableau1[[#This Row],[Access R1 + S1+ T1 ]]&gt;=1,Tableau1[[#This Row],[Access V1 +W1 + X1]]&gt;=1),1,0)</f>
        <v>0</v>
      </c>
      <c r="AB9913" s="10" t="str">
        <f>Tableau1[[#This Row],[DOI]]</f>
        <v>doi: 10.1016/j.survophthal.2016.12.008</v>
      </c>
      <c r="AC9913" s="13" t="str">
        <f>Tableau1[[#This Row],[Authors]]&amp;", "&amp;Tableau1[[#This Row],[Title]]&amp;" "&amp;Tableau1[[#This Row],[Journal]]&amp;". "&amp;Tableau1[[#This Row],[Year]]</f>
        <v>Lee JH, Agarwal A, Mahendradas P, Lee CS, Gupta V, Pavesio CE, Agrawal R., Viral posterior uveitis. Surv Ophthalmol. 2017</v>
      </c>
    </row>
    <row r="9914" spans="1:29" x14ac:dyDescent="0.3">
      <c r="A9914">
        <v>8211</v>
      </c>
      <c r="B9914" t="s">
        <v>10919</v>
      </c>
      <c r="C9914" t="s">
        <v>21106</v>
      </c>
      <c r="D9914" t="s">
        <v>31357</v>
      </c>
      <c r="E9914" t="s">
        <v>2446</v>
      </c>
      <c r="F9914" s="10"/>
      <c r="G9914">
        <v>2017</v>
      </c>
      <c r="J9914">
        <v>0.8932275030829212</v>
      </c>
      <c r="L9914" t="s">
        <v>42557</v>
      </c>
      <c r="M9914">
        <v>27977038</v>
      </c>
      <c r="Q9914" s="10"/>
      <c r="R9914" s="11">
        <f t="shared" si="308"/>
        <v>0</v>
      </c>
      <c r="U9914" s="11">
        <f t="shared" si="309"/>
        <v>0</v>
      </c>
      <c r="Y9914" s="11">
        <f>IF(SUM(Tableau1[[#This Row],[Other access]:[Sci-hub access]])&gt;=1,1,0)</f>
        <v>0</v>
      </c>
      <c r="Z9914" s="12">
        <f>IF(OR(Tableau1[[#This Row],[Access R1 + S1+ T1 ]]&gt;=1,Tableau1[[#This Row],[Access V1 +W1 + X1]]&gt;=1),1,0)</f>
        <v>0</v>
      </c>
      <c r="AB9914" s="10" t="str">
        <f>Tableau1[[#This Row],[DOI]]</f>
        <v>doi: 10.3928/01913913-20161019-01</v>
      </c>
      <c r="AC9914" s="13" t="str">
        <f>Tableau1[[#This Row],[Authors]]&amp;", "&amp;Tableau1[[#This Row],[Title]]&amp;" "&amp;Tableau1[[#This Row],[Journal]]&amp;". "&amp;Tableau1[[#This Row],[Year]]</f>
        <v>Kaliki S, Patel A, Iram S, Palkonda VAR., Clinical Presentation and Outcomes of Stage III or Stage IV Retinoblastoma in 80 Asian Indian Patients. J Pediatr Ophthalmol Strabismus. 2017</v>
      </c>
    </row>
    <row r="9915" spans="1:29" x14ac:dyDescent="0.3">
      <c r="A9915">
        <v>2326</v>
      </c>
      <c r="B9915" t="s">
        <v>5555</v>
      </c>
      <c r="C9915" t="s">
        <v>15800</v>
      </c>
      <c r="D9915" t="s">
        <v>25977</v>
      </c>
      <c r="E9915" t="s">
        <v>2451</v>
      </c>
      <c r="F9915" s="10"/>
      <c r="G9915">
        <v>2017</v>
      </c>
      <c r="J9915">
        <v>0.89333171013712354</v>
      </c>
      <c r="L9915" t="s">
        <v>36791</v>
      </c>
      <c r="M9915">
        <v>28767729</v>
      </c>
      <c r="Q9915" s="10"/>
      <c r="R9915" s="11">
        <f t="shared" si="308"/>
        <v>0</v>
      </c>
      <c r="U9915" s="11">
        <f t="shared" si="309"/>
        <v>0</v>
      </c>
      <c r="Y9915" s="11">
        <f>IF(SUM(Tableau1[[#This Row],[Other access]:[Sci-hub access]])&gt;=1,1,0)</f>
        <v>0</v>
      </c>
      <c r="Z9915" s="12">
        <f>IF(OR(Tableau1[[#This Row],[Access R1 + S1+ T1 ]]&gt;=1,Tableau1[[#This Row],[Access V1 +W1 + X1]]&gt;=1),1,0)</f>
        <v>0</v>
      </c>
      <c r="AB9915" s="10" t="str">
        <f>Tableau1[[#This Row],[DOI]]</f>
        <v>doi: 10.1371/journal.pone.0182389</v>
      </c>
      <c r="AC9915" s="13" t="str">
        <f>Tableau1[[#This Row],[Authors]]&amp;", "&amp;Tableau1[[#This Row],[Title]]&amp;" "&amp;Tableau1[[#This Row],[Journal]]&amp;". "&amp;Tableau1[[#This Row],[Year]]</f>
        <v>Vargas A, Kim HS, Baral E, Yu WQ, Craft CM, Lee EJ., Protective effect of clusterin on rod photoreceptor in rat model of retinitis pigmentosa. PLoS One. 2017</v>
      </c>
    </row>
    <row r="9916" spans="1:29" ht="28.8" x14ac:dyDescent="0.3">
      <c r="A9916">
        <v>4991</v>
      </c>
      <c r="B9916" t="s">
        <v>8082</v>
      </c>
      <c r="C9916" t="s">
        <v>18310</v>
      </c>
      <c r="D9916" t="s">
        <v>28512</v>
      </c>
      <c r="E9916" t="s">
        <v>2443</v>
      </c>
      <c r="F9916" s="10"/>
      <c r="G9916">
        <v>2017</v>
      </c>
      <c r="J9916">
        <v>0.89336196780920041</v>
      </c>
      <c r="L9916" t="s">
        <v>39399</v>
      </c>
      <c r="M9916">
        <v>28384726</v>
      </c>
      <c r="Q9916" s="10"/>
      <c r="R9916" s="11">
        <f t="shared" si="308"/>
        <v>0</v>
      </c>
      <c r="U9916" s="11">
        <f t="shared" si="309"/>
        <v>0</v>
      </c>
      <c r="Y9916" s="11">
        <f>IF(SUM(Tableau1[[#This Row],[Other access]:[Sci-hub access]])&gt;=1,1,0)</f>
        <v>0</v>
      </c>
      <c r="Z9916" s="12">
        <f>IF(OR(Tableau1[[#This Row],[Access R1 + S1+ T1 ]]&gt;=1,Tableau1[[#This Row],[Access V1 +W1 + X1]]&gt;=1),1,0)</f>
        <v>0</v>
      </c>
      <c r="AB9916" s="10" t="str">
        <f>Tableau1[[#This Row],[DOI]]</f>
        <v>doi: 10.1167/iovs.16-20672</v>
      </c>
      <c r="AC9916" s="13" t="str">
        <f>Tableau1[[#This Row],[Authors]]&amp;", "&amp;Tableau1[[#This Row],[Title]]&amp;" "&amp;Tableau1[[#This Row],[Journal]]&amp;". "&amp;Tableau1[[#This Row],[Year]]</f>
        <v>Zhu W, Jain A, Gramlich OW, Tucker BA, Sheffield VC, Kuehn MH., Restoration of Aqueous Humor Outflow Following Transplantation of iPSC-Derived Trabecular Meshwork Cells in a Transgenic Mouse Model of Glaucoma. Invest Ophthalmol Vis Sci. 2017</v>
      </c>
    </row>
    <row r="9917" spans="1:29" x14ac:dyDescent="0.3">
      <c r="A9917">
        <v>9808</v>
      </c>
      <c r="B9917" t="s">
        <v>12346</v>
      </c>
      <c r="C9917" t="s">
        <v>22518</v>
      </c>
      <c r="D9917" t="s">
        <v>32794</v>
      </c>
      <c r="E9917" t="s">
        <v>2438</v>
      </c>
      <c r="F9917" s="10"/>
      <c r="G9917">
        <v>2017</v>
      </c>
      <c r="J9917">
        <v>0.89338496934811618</v>
      </c>
      <c r="L9917" t="s">
        <v>44070</v>
      </c>
      <c r="M9917">
        <v>27574175</v>
      </c>
      <c r="Q9917" s="10"/>
      <c r="R9917" s="11">
        <f t="shared" si="308"/>
        <v>0</v>
      </c>
      <c r="U9917" s="11">
        <f t="shared" si="309"/>
        <v>0</v>
      </c>
      <c r="Y9917" s="11">
        <f>IF(SUM(Tableau1[[#This Row],[Other access]:[Sci-hub access]])&gt;=1,1,0)</f>
        <v>0</v>
      </c>
      <c r="Z9917" s="12">
        <f>IF(OR(Tableau1[[#This Row],[Access R1 + S1+ T1 ]]&gt;=1,Tableau1[[#This Row],[Access V1 +W1 + X1]]&gt;=1),1,0)</f>
        <v>0</v>
      </c>
      <c r="AB9917" s="10" t="str">
        <f>Tableau1[[#This Row],[DOI]]</f>
        <v>doi: 10.1136/bjophthalmol-2016-309034</v>
      </c>
      <c r="AC9917" s="13" t="str">
        <f>Tableau1[[#This Row],[Authors]]&amp;", "&amp;Tableau1[[#This Row],[Title]]&amp;" "&amp;Tableau1[[#This Row],[Journal]]&amp;". "&amp;Tableau1[[#This Row],[Year]]</f>
        <v>Carvajal RD, Schwartz GK, Tezel T, Marr B, Francis JH, Nathan PD., Metastatic disease from uveal melanoma: treatment options and future prospects. Br J Ophthalmol. 2017</v>
      </c>
    </row>
    <row r="9918" spans="1:29" x14ac:dyDescent="0.3">
      <c r="A9918">
        <v>5330</v>
      </c>
      <c r="B9918" t="s">
        <v>8388</v>
      </c>
      <c r="C9918" t="s">
        <v>18611</v>
      </c>
      <c r="D9918" t="s">
        <v>28818</v>
      </c>
      <c r="E9918" t="s">
        <v>2490</v>
      </c>
      <c r="F9918" s="10"/>
      <c r="G9918">
        <v>2017</v>
      </c>
      <c r="J9918">
        <v>0.89340542060515737</v>
      </c>
      <c r="L9918" t="s">
        <v>39725</v>
      </c>
      <c r="M9918">
        <v>28347669</v>
      </c>
      <c r="Q9918" s="10"/>
      <c r="R9918" s="11">
        <f t="shared" si="308"/>
        <v>0</v>
      </c>
      <c r="U9918" s="11">
        <f t="shared" si="309"/>
        <v>0</v>
      </c>
      <c r="Y9918" s="11">
        <f>IF(SUM(Tableau1[[#This Row],[Other access]:[Sci-hub access]])&gt;=1,1,0)</f>
        <v>0</v>
      </c>
      <c r="Z9918" s="12">
        <f>IF(OR(Tableau1[[#This Row],[Access R1 + S1+ T1 ]]&gt;=1,Tableau1[[#This Row],[Access V1 +W1 + X1]]&gt;=1),1,0)</f>
        <v>0</v>
      </c>
      <c r="AB9918" s="10" t="str">
        <f>Tableau1[[#This Row],[DOI]]</f>
        <v>doi: 10.1016/j.ajo.2017.03.022</v>
      </c>
      <c r="AC9918" s="13" t="str">
        <f>Tableau1[[#This Row],[Authors]]&amp;", "&amp;Tableau1[[#This Row],[Title]]&amp;" "&amp;Tableau1[[#This Row],[Journal]]&amp;". "&amp;Tableau1[[#This Row],[Year]]</f>
        <v>Sun JP, Chen WL, Huang JY, Hou YC, Wang IJ, Hu FR., Microbial Keratitis After Penetrating Keratoplasty. Am J Ophthalmol. 2017</v>
      </c>
    </row>
    <row r="9919" spans="1:29" x14ac:dyDescent="0.3">
      <c r="A9919">
        <v>5829</v>
      </c>
      <c r="B9919" t="s">
        <v>8847</v>
      </c>
      <c r="C9919" t="s">
        <v>19064</v>
      </c>
      <c r="D9919" t="s">
        <v>29277</v>
      </c>
      <c r="E9919" t="s">
        <v>2451</v>
      </c>
      <c r="F9919" s="10"/>
      <c r="G9919">
        <v>2017</v>
      </c>
      <c r="J9919">
        <v>0.893443572371873</v>
      </c>
      <c r="L9919" t="s">
        <v>40211</v>
      </c>
      <c r="M9919">
        <v>28282423</v>
      </c>
      <c r="Q9919" s="10"/>
      <c r="R9919" s="11">
        <f t="shared" si="308"/>
        <v>0</v>
      </c>
      <c r="U9919" s="11">
        <f t="shared" si="309"/>
        <v>0</v>
      </c>
      <c r="Y9919" s="11">
        <f>IF(SUM(Tableau1[[#This Row],[Other access]:[Sci-hub access]])&gt;=1,1,0)</f>
        <v>0</v>
      </c>
      <c r="Z9919" s="12">
        <f>IF(OR(Tableau1[[#This Row],[Access R1 + S1+ T1 ]]&gt;=1,Tableau1[[#This Row],[Access V1 +W1 + X1]]&gt;=1),1,0)</f>
        <v>0</v>
      </c>
      <c r="AB9919" s="10" t="str">
        <f>Tableau1[[#This Row],[DOI]]</f>
        <v>doi: 10.1371/journal.pone.0173716</v>
      </c>
      <c r="AC9919" s="13" t="str">
        <f>Tableau1[[#This Row],[Authors]]&amp;", "&amp;Tableau1[[#This Row],[Title]]&amp;" "&amp;Tableau1[[#This Row],[Journal]]&amp;". "&amp;Tableau1[[#This Row],[Year]]</f>
        <v>Huang H, Liu Y, Wang L, Li W., Age-related macular degeneration phenotypes are associated with increased tumor necrosis-alpha and subretinal immune cells in aged Cxcr5 knockout mice. PLoS One. 2017</v>
      </c>
    </row>
    <row r="9920" spans="1:29" x14ac:dyDescent="0.3">
      <c r="A9920">
        <v>9920</v>
      </c>
      <c r="B9920" t="s">
        <v>12447</v>
      </c>
      <c r="C9920" t="s">
        <v>22617</v>
      </c>
      <c r="D9920" t="s">
        <v>32895</v>
      </c>
      <c r="E9920" t="s">
        <v>2438</v>
      </c>
      <c r="F9920" s="10"/>
      <c r="G9920">
        <v>2017</v>
      </c>
      <c r="J9920">
        <v>0.89345669134220229</v>
      </c>
      <c r="L9920" t="s">
        <v>44179</v>
      </c>
      <c r="M9920">
        <v>27539091</v>
      </c>
      <c r="Q9920" s="10"/>
      <c r="R9920" s="11">
        <f t="shared" si="308"/>
        <v>0</v>
      </c>
      <c r="U9920" s="11">
        <f t="shared" si="309"/>
        <v>0</v>
      </c>
      <c r="Y9920" s="11">
        <f>IF(SUM(Tableau1[[#This Row],[Other access]:[Sci-hub access]])&gt;=1,1,0)</f>
        <v>0</v>
      </c>
      <c r="Z9920" s="12">
        <f>IF(OR(Tableau1[[#This Row],[Access R1 + S1+ T1 ]]&gt;=1,Tableau1[[#This Row],[Access V1 +W1 + X1]]&gt;=1),1,0)</f>
        <v>0</v>
      </c>
      <c r="AB9920" s="10" t="str">
        <f>Tableau1[[#This Row],[DOI]]</f>
        <v>doi: 10.1136/bjophthalmol-2016-309247</v>
      </c>
      <c r="AC9920" s="13" t="str">
        <f>Tableau1[[#This Row],[Authors]]&amp;", "&amp;Tableau1[[#This Row],[Title]]&amp;" "&amp;Tableau1[[#This Row],[Journal]]&amp;". "&amp;Tableau1[[#This Row],[Year]]</f>
        <v>Mehta PH, Meyerle C, Sivaprasad S, Boon C, Chhablani J., Preferred practice pattern in central serous chorioretinopathy. Br J Ophthalmol. 2017</v>
      </c>
    </row>
    <row r="9921" spans="1:29" x14ac:dyDescent="0.3">
      <c r="A9921">
        <v>5516</v>
      </c>
      <c r="B9921" t="s">
        <v>8561</v>
      </c>
      <c r="C9921" t="s">
        <v>18782</v>
      </c>
      <c r="D9921" t="s">
        <v>28991</v>
      </c>
      <c r="E9921" t="s">
        <v>2749</v>
      </c>
      <c r="F9921" s="10"/>
      <c r="G9921">
        <v>2017</v>
      </c>
      <c r="J9921">
        <v>0.89350334073957771</v>
      </c>
      <c r="L9921" t="s">
        <v>39903</v>
      </c>
      <c r="M9921">
        <v>28325400</v>
      </c>
      <c r="Q9921" s="10"/>
      <c r="R9921" s="11">
        <f t="shared" si="308"/>
        <v>0</v>
      </c>
      <c r="U9921" s="11">
        <f t="shared" si="309"/>
        <v>0</v>
      </c>
      <c r="Y9921" s="11">
        <f>IF(SUM(Tableau1[[#This Row],[Other access]:[Sci-hub access]])&gt;=1,1,0)</f>
        <v>0</v>
      </c>
      <c r="Z9921" s="12">
        <f>IF(OR(Tableau1[[#This Row],[Access R1 + S1+ T1 ]]&gt;=1,Tableau1[[#This Row],[Access V1 +W1 + X1]]&gt;=1),1,0)</f>
        <v>0</v>
      </c>
      <c r="AB9921" s="10" t="str">
        <f>Tableau1[[#This Row],[DOI]]</f>
        <v>doi: 10.1016/j.jaad.2016.11.027</v>
      </c>
      <c r="AC9921" s="13" t="str">
        <f>Tableau1[[#This Row],[Authors]]&amp;", "&amp;Tableau1[[#This Row],[Title]]&amp;" "&amp;Tableau1[[#This Row],[Journal]]&amp;". "&amp;Tableau1[[#This Row],[Year]]</f>
        <v>Konda S, Kathrotiya P, Grant-Kels JM., The blind patient and the cosmetic dermatology consultation: Who defines beauty? J Am Acad Dermatol. 2017</v>
      </c>
    </row>
    <row r="9922" spans="1:29" x14ac:dyDescent="0.3">
      <c r="A9922">
        <v>4768</v>
      </c>
      <c r="B9922" t="s">
        <v>7874</v>
      </c>
      <c r="C9922" t="s">
        <v>18104</v>
      </c>
      <c r="D9922" t="s">
        <v>28304</v>
      </c>
      <c r="E9922" t="s">
        <v>2543</v>
      </c>
      <c r="F9922" s="10"/>
      <c r="G9922">
        <v>2017</v>
      </c>
      <c r="J9922">
        <v>0.89367300814837847</v>
      </c>
      <c r="L9922" t="s">
        <v>39183</v>
      </c>
      <c r="M9922">
        <v>28409157</v>
      </c>
      <c r="Q9922" s="10"/>
      <c r="R9922" s="11">
        <f t="shared" ref="R9922:R9985" si="310">IF(SUM(N9922:Q9922)&gt;0,1,0)</f>
        <v>0</v>
      </c>
      <c r="U9922" s="11">
        <f t="shared" ref="U9922:U9985" si="311">IF(SUM(R9922,T9922)&gt;0,1,0)</f>
        <v>0</v>
      </c>
      <c r="Y9922" s="11">
        <f>IF(SUM(Tableau1[[#This Row],[Other access]:[Sci-hub access]])&gt;=1,1,0)</f>
        <v>0</v>
      </c>
      <c r="Z9922" s="12">
        <f>IF(OR(Tableau1[[#This Row],[Access R1 + S1+ T1 ]]&gt;=1,Tableau1[[#This Row],[Access V1 +W1 + X1]]&gt;=1),1,0)</f>
        <v>0</v>
      </c>
      <c r="AB9922" s="10" t="str">
        <f>Tableau1[[#This Row],[DOI]]</f>
        <v>doi: 10.1155/2017/5343010</v>
      </c>
      <c r="AC9922" s="13" t="str">
        <f>Tableau1[[#This Row],[Authors]]&amp;", "&amp;Tableau1[[#This Row],[Title]]&amp;" "&amp;Tableau1[[#This Row],[Journal]]&amp;". "&amp;Tableau1[[#This Row],[Year]]</f>
        <v>Nagai N, Kotani S, Mano Y, Ueno A, Ito Y, Kitaba T, Takata T, Fujii N., Ferulic Acid Suppresses Amyloid β Production in the Human Lens Epithelial Cell Stimulated with Hydrogen Peroxide. Biomed Res Int. 2017</v>
      </c>
    </row>
    <row r="9923" spans="1:29" x14ac:dyDescent="0.3">
      <c r="A9923">
        <v>8517</v>
      </c>
      <c r="B9923" t="s">
        <v>11188</v>
      </c>
      <c r="C9923" t="s">
        <v>21372</v>
      </c>
      <c r="D9923" t="s">
        <v>31627</v>
      </c>
      <c r="E9923" t="s">
        <v>2533</v>
      </c>
      <c r="F9923" s="10"/>
      <c r="G9923">
        <v>2017</v>
      </c>
      <c r="J9923">
        <v>0.89368846516173428</v>
      </c>
      <c r="L9923" t="s">
        <v>42853</v>
      </c>
      <c r="M9923">
        <v>27899034</v>
      </c>
      <c r="Q9923" s="10"/>
      <c r="R9923" s="11">
        <f t="shared" si="310"/>
        <v>0</v>
      </c>
      <c r="U9923" s="11">
        <f t="shared" si="311"/>
        <v>0</v>
      </c>
      <c r="Y9923" s="11">
        <f>IF(SUM(Tableau1[[#This Row],[Other access]:[Sci-hub access]])&gt;=1,1,0)</f>
        <v>0</v>
      </c>
      <c r="Z9923" s="12">
        <f>IF(OR(Tableau1[[#This Row],[Access R1 + S1+ T1 ]]&gt;=1,Tableau1[[#This Row],[Access V1 +W1 + X1]]&gt;=1),1,0)</f>
        <v>0</v>
      </c>
      <c r="AB9923" s="10" t="str">
        <f>Tableau1[[#This Row],[DOI]]</f>
        <v>doi: 10.1080/09553002.2016.1266407</v>
      </c>
      <c r="AC9923" s="13" t="str">
        <f>Tableau1[[#This Row],[Authors]]&amp;", "&amp;Tableau1[[#This Row],[Title]]&amp;" "&amp;Tableau1[[#This Row],[Journal]]&amp;". "&amp;Tableau1[[#This Row],[Year]]</f>
        <v>Hamada N., Ionizing radiation sensitivity of the ocular lens and its dose rate dependence. Int J Radiat Biol. 2017</v>
      </c>
    </row>
    <row r="9924" spans="1:29" x14ac:dyDescent="0.3">
      <c r="A9924">
        <v>3392</v>
      </c>
      <c r="B9924" t="s">
        <v>6569</v>
      </c>
      <c r="C9924" t="s">
        <v>16812</v>
      </c>
      <c r="D9924" t="s">
        <v>26993</v>
      </c>
      <c r="E9924" t="s">
        <v>2549</v>
      </c>
      <c r="F9924" s="10"/>
      <c r="G9924">
        <v>2017</v>
      </c>
      <c r="J9924">
        <v>0.89390227056568006</v>
      </c>
      <c r="L9924" t="s">
        <v>37842</v>
      </c>
      <c r="M9924">
        <v>28591290</v>
      </c>
      <c r="Q9924" s="10"/>
      <c r="R9924" s="11">
        <f t="shared" si="310"/>
        <v>0</v>
      </c>
      <c r="U9924" s="11">
        <f t="shared" si="311"/>
        <v>0</v>
      </c>
      <c r="Y9924" s="11">
        <f>IF(SUM(Tableau1[[#This Row],[Other access]:[Sci-hub access]])&gt;=1,1,0)</f>
        <v>0</v>
      </c>
      <c r="Z9924" s="12">
        <f>IF(OR(Tableau1[[#This Row],[Access R1 + S1+ T1 ]]&gt;=1,Tableau1[[#This Row],[Access V1 +W1 + X1]]&gt;=1),1,0)</f>
        <v>0</v>
      </c>
      <c r="AB9924" s="10" t="str">
        <f>Tableau1[[#This Row],[DOI]]</f>
        <v>doi: 10.5935/0004-2749.20170032</v>
      </c>
      <c r="AC9924" s="13" t="str">
        <f>Tableau1[[#This Row],[Authors]]&amp;", "&amp;Tableau1[[#This Row],[Title]]&amp;" "&amp;Tableau1[[#This Row],[Journal]]&amp;". "&amp;Tableau1[[#This Row],[Year]]</f>
        <v>Viani GA, Fendi LI., Adjuvant treatment or primary topical monotherapy for ocular surface squamous neoplasia: a systematic review. Arq Bras Oftalmol. 2017</v>
      </c>
    </row>
    <row r="9925" spans="1:29" x14ac:dyDescent="0.3">
      <c r="A9925">
        <v>6538</v>
      </c>
      <c r="B9925" t="s">
        <v>9459</v>
      </c>
      <c r="C9925" t="s">
        <v>19667</v>
      </c>
      <c r="D9925" t="s">
        <v>29890</v>
      </c>
      <c r="E9925" t="s">
        <v>2522</v>
      </c>
      <c r="F9925" s="10"/>
      <c r="G9925">
        <v>2017</v>
      </c>
      <c r="J9925">
        <v>0.89391209352691547</v>
      </c>
      <c r="L9925" t="s">
        <v>40903</v>
      </c>
      <c r="M9925">
        <v>28196374</v>
      </c>
      <c r="Q9925" s="10"/>
      <c r="R9925" s="11">
        <f t="shared" si="310"/>
        <v>0</v>
      </c>
      <c r="U9925" s="11">
        <f t="shared" si="311"/>
        <v>0</v>
      </c>
      <c r="Y9925" s="11">
        <f>IF(SUM(Tableau1[[#This Row],[Other access]:[Sci-hub access]])&gt;=1,1,0)</f>
        <v>0</v>
      </c>
      <c r="Z9925" s="12">
        <f>IF(OR(Tableau1[[#This Row],[Access R1 + S1+ T1 ]]&gt;=1,Tableau1[[#This Row],[Access V1 +W1 + X1]]&gt;=1),1,0)</f>
        <v>0</v>
      </c>
      <c r="AB9925" s="10" t="str">
        <f>Tableau1[[#This Row],[DOI]]</f>
        <v>doi: 10.1167/17.2.4</v>
      </c>
      <c r="AC9925" s="13" t="str">
        <f>Tableau1[[#This Row],[Authors]]&amp;", "&amp;Tableau1[[#This Row],[Title]]&amp;" "&amp;Tableau1[[#This Row],[Journal]]&amp;". "&amp;Tableau1[[#This Row],[Year]]</f>
        <v>Rokem A, Takemura H, Bock AS, Scherf KS, Behrmann M, Wandell BA, Fine I, Bridge H, Pestilli F., The visual white matter: The application of diffusion MRI and fiber tractography to vision science. J Vis. 2017</v>
      </c>
    </row>
    <row r="9926" spans="1:29" ht="28.8" x14ac:dyDescent="0.3">
      <c r="A9926">
        <v>1299</v>
      </c>
      <c r="B9926" t="s">
        <v>4559</v>
      </c>
      <c r="C9926" t="s">
        <v>14811</v>
      </c>
      <c r="D9926" t="s">
        <v>24980</v>
      </c>
      <c r="E9926" t="s">
        <v>2458</v>
      </c>
      <c r="F9926" s="10"/>
      <c r="G9926">
        <v>2017</v>
      </c>
      <c r="J9926">
        <v>0.89405060876756148</v>
      </c>
      <c r="L9926" t="s">
        <v>35782</v>
      </c>
      <c r="M9926">
        <v>28975236</v>
      </c>
      <c r="Q9926" s="10"/>
      <c r="R9926" s="11">
        <f t="shared" si="310"/>
        <v>0</v>
      </c>
      <c r="U9926" s="11">
        <f t="shared" si="311"/>
        <v>0</v>
      </c>
      <c r="Y9926" s="11">
        <f>IF(SUM(Tableau1[[#This Row],[Other access]:[Sci-hub access]])&gt;=1,1,0)</f>
        <v>0</v>
      </c>
      <c r="Z9926" s="12">
        <f>IF(OR(Tableau1[[#This Row],[Access R1 + S1+ T1 ]]&gt;=1,Tableau1[[#This Row],[Access V1 +W1 + X1]]&gt;=1),1,0)</f>
        <v>0</v>
      </c>
      <c r="AB9926" s="10" t="str">
        <f>Tableau1[[#This Row],[DOI]]</f>
        <v>doi: 10.1001/jamaophthalmol.2017.3458</v>
      </c>
      <c r="AC9926" s="13" t="str">
        <f>Tableau1[[#This Row],[Authors]]&amp;", "&amp;Tableau1[[#This Row],[Title]]&amp;" "&amp;Tableau1[[#This Row],[Journal]]&amp;". "&amp;Tableau1[[#This Row],[Year]]</f>
        <v>Rosenbaum JT, Choi D, Harrington CA, Wilson DJ, Grossniklaus HE, Sibley CH, Salek SS, Ng JD, Dailey RA, Steele EA, Hayek B, Craven CM, Edward DP, Maktabi AMY, Al Hussain H, White VA, Dolman PJ, Czyz CN, Foster JA, Harris GJ, Bee YS, Tse DT, et al., Gene Expression Profiling and Heterogeneity of Nonspecific Orbital Inflammation Affecting the Lacrimal Gland. JAMA Ophthalmol. 2017</v>
      </c>
    </row>
    <row r="9927" spans="1:29" x14ac:dyDescent="0.3">
      <c r="A9927">
        <v>6855</v>
      </c>
      <c r="B9927" t="s">
        <v>9729</v>
      </c>
      <c r="C9927" t="s">
        <v>19933</v>
      </c>
      <c r="D9927" t="s">
        <v>30163</v>
      </c>
      <c r="E9927" t="s">
        <v>2725</v>
      </c>
      <c r="F9927" s="10"/>
      <c r="G9927">
        <v>2017</v>
      </c>
      <c r="J9927">
        <v>0.89410318242719333</v>
      </c>
      <c r="L9927" t="s">
        <v>41214</v>
      </c>
      <c r="M9927">
        <v>28155010</v>
      </c>
      <c r="Q9927" s="10"/>
      <c r="R9927" s="11">
        <f t="shared" si="310"/>
        <v>0</v>
      </c>
      <c r="U9927" s="11">
        <f t="shared" si="311"/>
        <v>0</v>
      </c>
      <c r="Y9927" s="11">
        <f>IF(SUM(Tableau1[[#This Row],[Other access]:[Sci-hub access]])&gt;=1,1,0)</f>
        <v>0</v>
      </c>
      <c r="Z9927" s="12">
        <f>IF(OR(Tableau1[[#This Row],[Access R1 + S1+ T1 ]]&gt;=1,Tableau1[[#This Row],[Access V1 +W1 + X1]]&gt;=1),1,0)</f>
        <v>0</v>
      </c>
      <c r="AB9927" s="10" t="str">
        <f>Tableau1[[#This Row],[DOI]]</f>
        <v>doi: 10.1007/s10753-017-0520-x</v>
      </c>
      <c r="AC9927" s="13" t="str">
        <f>Tableau1[[#This Row],[Authors]]&amp;", "&amp;Tableau1[[#This Row],[Title]]&amp;" "&amp;Tableau1[[#This Row],[Journal]]&amp;". "&amp;Tableau1[[#This Row],[Year]]</f>
        <v>Zhang Q, Zhu MD, Cao DL, Bai XQ, Gao YJ, Wu XB., Chemokine CXCL13 activates p38 MAPK in the trigeminal ganglion after infraorbital nerve injury. Inflammation. 2017</v>
      </c>
    </row>
    <row r="9928" spans="1:29" x14ac:dyDescent="0.3">
      <c r="A9928">
        <v>2315</v>
      </c>
      <c r="B9928" t="s">
        <v>5546</v>
      </c>
      <c r="C9928" t="s">
        <v>15791</v>
      </c>
      <c r="D9928" t="s">
        <v>25968</v>
      </c>
      <c r="E9928" t="s">
        <v>2448</v>
      </c>
      <c r="F9928" s="10"/>
      <c r="G9928">
        <v>2017</v>
      </c>
      <c r="J9928">
        <v>0.89419901661205681</v>
      </c>
      <c r="L9928" t="s">
        <v>36780</v>
      </c>
      <c r="M9928">
        <v>28770346</v>
      </c>
      <c r="Q9928" s="10"/>
      <c r="R9928" s="11">
        <f t="shared" si="310"/>
        <v>0</v>
      </c>
      <c r="U9928" s="11">
        <f t="shared" si="311"/>
        <v>0</v>
      </c>
      <c r="Y9928" s="11">
        <f>IF(SUM(Tableau1[[#This Row],[Other access]:[Sci-hub access]])&gt;=1,1,0)</f>
        <v>0</v>
      </c>
      <c r="Z9928" s="12">
        <f>IF(OR(Tableau1[[#This Row],[Access R1 + S1+ T1 ]]&gt;=1,Tableau1[[#This Row],[Access V1 +W1 + X1]]&gt;=1),1,0)</f>
        <v>0</v>
      </c>
      <c r="AB9928" s="10" t="str">
        <f>Tableau1[[#This Row],[DOI]]</f>
        <v>doi: 10.1007/s00417-017-3757-z</v>
      </c>
      <c r="AC9928" s="13" t="str">
        <f>Tableau1[[#This Row],[Authors]]&amp;", "&amp;Tableau1[[#This Row],[Title]]&amp;" "&amp;Tableau1[[#This Row],[Journal]]&amp;". "&amp;Tableau1[[#This Row],[Year]]</f>
        <v>Giannaccare G, Primavera L, Maiolo C, Fresina M, Campos EC., Steroid intra-trochlear injection for the treatment of acquired Brown syndrome secondary to trochleitis. Graefes Arch Clin Exp Ophthalmol. 2017</v>
      </c>
    </row>
    <row r="9929" spans="1:29" x14ac:dyDescent="0.3">
      <c r="A9929">
        <v>662</v>
      </c>
      <c r="B9929" t="s">
        <v>3925</v>
      </c>
      <c r="C9929" t="s">
        <v>14180</v>
      </c>
      <c r="D9929" t="s">
        <v>24345</v>
      </c>
      <c r="E9929" t="s">
        <v>2602</v>
      </c>
      <c r="F9929" s="10"/>
      <c r="G9929">
        <v>2017</v>
      </c>
      <c r="J9929">
        <v>0.89459120364714628</v>
      </c>
      <c r="L9929" t="s">
        <v>35155</v>
      </c>
      <c r="M9929">
        <v>29145208</v>
      </c>
      <c r="Q9929" s="10"/>
      <c r="R9929" s="11">
        <f t="shared" si="310"/>
        <v>0</v>
      </c>
      <c r="U9929" s="11">
        <f t="shared" si="311"/>
        <v>0</v>
      </c>
      <c r="Y9929" s="11">
        <f>IF(SUM(Tableau1[[#This Row],[Other access]:[Sci-hub access]])&gt;=1,1,0)</f>
        <v>0</v>
      </c>
      <c r="Z9929" s="12">
        <f>IF(OR(Tableau1[[#This Row],[Access R1 + S1+ T1 ]]&gt;=1,Tableau1[[#This Row],[Access V1 +W1 + X1]]&gt;=1),1,0)</f>
        <v>0</v>
      </c>
      <c r="AB9929" s="10" t="str">
        <f>Tableau1[[#This Row],[DOI]]</f>
        <v>doi: 10.1159/000485085</v>
      </c>
      <c r="AC9929" s="13" t="str">
        <f>Tableau1[[#This Row],[Authors]]&amp;", "&amp;Tableau1[[#This Row],[Title]]&amp;" "&amp;Tableau1[[#This Row],[Journal]]&amp;". "&amp;Tableau1[[#This Row],[Year]]</f>
        <v>Wang Y, Yin Z, Gao L, Sun D, Hu X, Xue L, Dai J, Zeng Y, Chen S, Pan B, Chen M, Xie J, Xu H., Curcumin Delays Retinal Degeneration by Regulating Microglia Activation in the Retina of rd1 Mice. Cell Physiol Biochem. 2017</v>
      </c>
    </row>
    <row r="9930" spans="1:29" x14ac:dyDescent="0.3">
      <c r="A9930">
        <v>7029</v>
      </c>
      <c r="B9930" t="s">
        <v>9884</v>
      </c>
      <c r="C9930" t="s">
        <v>20087</v>
      </c>
      <c r="D9930" t="s">
        <v>30318</v>
      </c>
      <c r="E9930" t="s">
        <v>2692</v>
      </c>
      <c r="F9930" s="10"/>
      <c r="G9930">
        <v>2017</v>
      </c>
      <c r="J9930">
        <v>0.89464974685489862</v>
      </c>
      <c r="L9930" t="e">
        <v>#VALUE!</v>
      </c>
      <c r="M9930">
        <v>28134076</v>
      </c>
      <c r="Q9930" s="10"/>
      <c r="R9930" s="11">
        <f t="shared" si="310"/>
        <v>0</v>
      </c>
      <c r="U9930" s="11">
        <f t="shared" si="311"/>
        <v>0</v>
      </c>
      <c r="Y9930" s="11">
        <f>IF(SUM(Tableau1[[#This Row],[Other access]:[Sci-hub access]])&gt;=1,1,0)</f>
        <v>0</v>
      </c>
      <c r="Z9930" s="12">
        <f>IF(OR(Tableau1[[#This Row],[Access R1 + S1+ T1 ]]&gt;=1,Tableau1[[#This Row],[Access V1 +W1 + X1]]&gt;=1),1,0)</f>
        <v>0</v>
      </c>
      <c r="AB9930" s="10" t="e">
        <f>Tableau1[[#This Row],[DOI]]</f>
        <v>#VALUE!</v>
      </c>
      <c r="AC9930" s="13" t="str">
        <f>Tableau1[[#This Row],[Authors]]&amp;", "&amp;Tableau1[[#This Row],[Title]]&amp;" "&amp;Tableau1[[#This Row],[Journal]]&amp;". "&amp;Tableau1[[#This Row],[Year]]</f>
        <v>Kim JN, Kwak SG, Choe JY, Kim SK., The prevalence of Behçet's disease in Korea: data from Health Insurance Review and Assessment Service from 2011 to 2015. Clin Exp Rheumatol. 2017</v>
      </c>
    </row>
    <row r="9931" spans="1:29" x14ac:dyDescent="0.3">
      <c r="A9931">
        <v>11074</v>
      </c>
      <c r="B9931" t="s">
        <v>13495</v>
      </c>
      <c r="C9931" t="s">
        <v>23655</v>
      </c>
      <c r="D9931" t="s">
        <v>33949</v>
      </c>
      <c r="E9931" t="s">
        <v>2447</v>
      </c>
      <c r="F9931" s="10"/>
      <c r="G9931">
        <v>2017</v>
      </c>
      <c r="J9931">
        <v>0.89480523987658012</v>
      </c>
      <c r="L9931" t="s">
        <v>45315</v>
      </c>
      <c r="M9931">
        <v>26020715</v>
      </c>
      <c r="Q9931" s="10"/>
      <c r="R9931" s="11">
        <f t="shared" si="310"/>
        <v>0</v>
      </c>
      <c r="U9931" s="11">
        <f t="shared" si="311"/>
        <v>0</v>
      </c>
      <c r="Y9931" s="11">
        <f>IF(SUM(Tableau1[[#This Row],[Other access]:[Sci-hub access]])&gt;=1,1,0)</f>
        <v>0</v>
      </c>
      <c r="Z9931" s="12">
        <f>IF(OR(Tableau1[[#This Row],[Access R1 + S1+ T1 ]]&gt;=1,Tableau1[[#This Row],[Access V1 +W1 + X1]]&gt;=1),1,0)</f>
        <v>0</v>
      </c>
      <c r="AB9931" s="10" t="str">
        <f>Tableau1[[#This Row],[DOI]]</f>
        <v>doi: 10.1097/IOP.0000000000000480</v>
      </c>
      <c r="AC9931" s="13" t="str">
        <f>Tableau1[[#This Row],[Authors]]&amp;", "&amp;Tableau1[[#This Row],[Title]]&amp;" "&amp;Tableau1[[#This Row],[Journal]]&amp;". "&amp;Tableau1[[#This Row],[Year]]</f>
        <v>Francis IL, Ramalingam M, Ali NAM, Telisinghe PU., Recurrent Kimura Disease of the Inner Canthus With No Lymphadenopathy. Ophthal Plast Reconstr Surg. 2017</v>
      </c>
    </row>
    <row r="9932" spans="1:29" ht="28.8" x14ac:dyDescent="0.3">
      <c r="A9932">
        <v>5953</v>
      </c>
      <c r="B9932" t="s">
        <v>8951</v>
      </c>
      <c r="C9932" t="s">
        <v>19165</v>
      </c>
      <c r="D9932" t="s">
        <v>29381</v>
      </c>
      <c r="E9932" t="s">
        <v>2445</v>
      </c>
      <c r="F9932" s="10"/>
      <c r="G9932">
        <v>2018</v>
      </c>
      <c r="J9932">
        <v>0.8949930508551367</v>
      </c>
      <c r="L9932" t="s">
        <v>40332</v>
      </c>
      <c r="M9932">
        <v>28267115</v>
      </c>
      <c r="Q9932" s="10"/>
      <c r="R9932" s="11">
        <f t="shared" si="310"/>
        <v>0</v>
      </c>
      <c r="U9932" s="11">
        <f t="shared" si="311"/>
        <v>0</v>
      </c>
      <c r="Y9932" s="11">
        <f>IF(SUM(Tableau1[[#This Row],[Other access]:[Sci-hub access]])&gt;=1,1,0)</f>
        <v>0</v>
      </c>
      <c r="Z9932" s="12">
        <f>IF(OR(Tableau1[[#This Row],[Access R1 + S1+ T1 ]]&gt;=1,Tableau1[[#This Row],[Access V1 +W1 + X1]]&gt;=1),1,0)</f>
        <v>0</v>
      </c>
      <c r="AB9932" s="10" t="str">
        <f>Tableau1[[#This Row],[DOI]]</f>
        <v>doi: 10.1097/IAE.0000000000001583</v>
      </c>
      <c r="AC9932" s="13" t="str">
        <f>Tableau1[[#This Row],[Authors]]&amp;", "&amp;Tableau1[[#This Row],[Title]]&amp;" "&amp;Tableau1[[#This Row],[Journal]]&amp;". "&amp;Tableau1[[#This Row],[Year]]</f>
        <v>Reibaldi M, Pulvirenti A, Avitabile T, Bonfiglio V, Russo A, Mariotti C, Bucolo C, Mastropasqua R, Parisi G, Longo A., POOLED ESTIMATES OF INCIDENCE OF ENDOPHTHALMITIS AFTER INTRAVITREAL INJECTION OF ANTI-VASCULAR ENDOTHELIAL GROWTH FACTOR AGENTS WITH AND WITHOUT TOPICAL ANTIBIOTIC PROPHYLAXIS. Retina. 2018</v>
      </c>
    </row>
    <row r="9933" spans="1:29" x14ac:dyDescent="0.3">
      <c r="A9933">
        <v>1100</v>
      </c>
      <c r="B9933" t="s">
        <v>4362</v>
      </c>
      <c r="C9933" t="s">
        <v>14616</v>
      </c>
      <c r="D9933" t="s">
        <v>24783</v>
      </c>
      <c r="E9933" t="s">
        <v>2462</v>
      </c>
      <c r="F9933" s="10"/>
      <c r="G9933">
        <v>2017</v>
      </c>
      <c r="J9933">
        <v>0.8951980584572049</v>
      </c>
      <c r="L9933" t="s">
        <v>35588</v>
      </c>
      <c r="M9933">
        <v>29029601</v>
      </c>
      <c r="Q9933" s="10"/>
      <c r="R9933" s="11">
        <f t="shared" si="310"/>
        <v>0</v>
      </c>
      <c r="U9933" s="11">
        <f t="shared" si="311"/>
        <v>0</v>
      </c>
      <c r="Y9933" s="11">
        <f>IF(SUM(Tableau1[[#This Row],[Other access]:[Sci-hub access]])&gt;=1,1,0)</f>
        <v>0</v>
      </c>
      <c r="Z9933" s="12">
        <f>IF(OR(Tableau1[[#This Row],[Access R1 + S1+ T1 ]]&gt;=1,Tableau1[[#This Row],[Access V1 +W1 + X1]]&gt;=1),1,0)</f>
        <v>0</v>
      </c>
      <c r="AB9933" s="10" t="str">
        <f>Tableau1[[#This Row],[DOI]]</f>
        <v>doi: 10.1186/s12886-017-0574-4</v>
      </c>
      <c r="AC9933" s="13" t="str">
        <f>Tableau1[[#This Row],[Authors]]&amp;", "&amp;Tableau1[[#This Row],[Title]]&amp;" "&amp;Tableau1[[#This Row],[Journal]]&amp;". "&amp;Tableau1[[#This Row],[Year]]</f>
        <v>Xu C, Pan C, Zhao C, Bi M, Ma Q, Cheng J, Song E., Prevalence and risk factors for myopia in older adult east Chinese population. BMC Ophthalmol. 2017</v>
      </c>
    </row>
    <row r="9934" spans="1:29" ht="28.8" x14ac:dyDescent="0.3">
      <c r="A9934">
        <v>6168</v>
      </c>
      <c r="B9934" t="s">
        <v>9132</v>
      </c>
      <c r="C9934" t="s">
        <v>19346</v>
      </c>
      <c r="D9934" t="s">
        <v>29563</v>
      </c>
      <c r="E9934" t="s">
        <v>2443</v>
      </c>
      <c r="F9934" s="10"/>
      <c r="G9934">
        <v>2017</v>
      </c>
      <c r="J9934">
        <v>0.89520577293712289</v>
      </c>
      <c r="L9934" t="s">
        <v>40540</v>
      </c>
      <c r="M9934">
        <v>28241319</v>
      </c>
      <c r="Q9934" s="10"/>
      <c r="R9934" s="11">
        <f t="shared" si="310"/>
        <v>0</v>
      </c>
      <c r="U9934" s="11">
        <f t="shared" si="311"/>
        <v>0</v>
      </c>
      <c r="Y9934" s="11">
        <f>IF(SUM(Tableau1[[#This Row],[Other access]:[Sci-hub access]])&gt;=1,1,0)</f>
        <v>0</v>
      </c>
      <c r="Z9934" s="12">
        <f>IF(OR(Tableau1[[#This Row],[Access R1 + S1+ T1 ]]&gt;=1,Tableau1[[#This Row],[Access V1 +W1 + X1]]&gt;=1),1,0)</f>
        <v>0</v>
      </c>
      <c r="AB9934" s="10" t="str">
        <f>Tableau1[[#This Row],[DOI]]</f>
        <v>doi: 10.1167/iovs.16-20738</v>
      </c>
      <c r="AC9934" s="13" t="str">
        <f>Tableau1[[#This Row],[Authors]]&amp;", "&amp;Tableau1[[#This Row],[Title]]&amp;" "&amp;Tableau1[[#This Row],[Journal]]&amp;". "&amp;Tableau1[[#This Row],[Year]]</f>
        <v>Petrus-Reurer S, Bartuma H, Aronsson M, Westman S, Lanner F, André H, Kvanta A., Integration of Subretinal Suspension Transplants of Human Embryonic Stem Cell-Derived Retinal Pigment Epithelial Cells in a Large-Eyed Model of Geographic Atrophy. Invest Ophthalmol Vis Sci. 2017</v>
      </c>
    </row>
    <row r="9935" spans="1:29" x14ac:dyDescent="0.3">
      <c r="A9935">
        <v>6668</v>
      </c>
      <c r="B9935" t="s">
        <v>9573</v>
      </c>
      <c r="C9935" t="s">
        <v>19779</v>
      </c>
      <c r="D9935" t="s">
        <v>30006</v>
      </c>
      <c r="E9935" t="s">
        <v>2479</v>
      </c>
      <c r="F9935" s="10"/>
      <c r="G9935">
        <v>2017</v>
      </c>
      <c r="J9935">
        <v>0.89529998776160935</v>
      </c>
      <c r="L9935" t="s">
        <v>41031</v>
      </c>
      <c r="M9935">
        <v>28181931</v>
      </c>
      <c r="Q9935" s="10"/>
      <c r="R9935" s="11">
        <f t="shared" si="310"/>
        <v>0</v>
      </c>
      <c r="U9935" s="11">
        <f t="shared" si="311"/>
        <v>0</v>
      </c>
      <c r="Y9935" s="11">
        <f>IF(SUM(Tableau1[[#This Row],[Other access]:[Sci-hub access]])&gt;=1,1,0)</f>
        <v>0</v>
      </c>
      <c r="Z9935" s="12">
        <f>IF(OR(Tableau1[[#This Row],[Access R1 + S1+ T1 ]]&gt;=1,Tableau1[[#This Row],[Access V1 +W1 + X1]]&gt;=1),1,0)</f>
        <v>0</v>
      </c>
      <c r="AB9935" s="10" t="str">
        <f>Tableau1[[#This Row],[DOI]]</f>
        <v>doi: 10.1097/ICO.0000000000001156</v>
      </c>
      <c r="AC9935" s="13" t="str">
        <f>Tableau1[[#This Row],[Authors]]&amp;", "&amp;Tableau1[[#This Row],[Title]]&amp;" "&amp;Tableau1[[#This Row],[Journal]]&amp;". "&amp;Tableau1[[#This Row],[Year]]</f>
        <v>Parekh M, Ruzza A, Steger B, Willoughby CE, Ferrari S, Ponzin D, Kaye SB, Romano V., Avoiding Complications Associated With Preloaded Ultrathin Descemet Stripping Automated Endothelial Keratoplasty. Cornea. 2017</v>
      </c>
    </row>
    <row r="9936" spans="1:29" x14ac:dyDescent="0.3">
      <c r="A9936">
        <v>3979</v>
      </c>
      <c r="B9936" t="s">
        <v>7133</v>
      </c>
      <c r="C9936" t="s">
        <v>17370</v>
      </c>
      <c r="D9936" t="s">
        <v>27560</v>
      </c>
      <c r="E9936" t="s">
        <v>2467</v>
      </c>
      <c r="F9936" s="10"/>
      <c r="G9936">
        <v>2017</v>
      </c>
      <c r="J9936">
        <v>0.89536362875192443</v>
      </c>
      <c r="L9936" t="s">
        <v>38420</v>
      </c>
      <c r="M9936">
        <v>28499052</v>
      </c>
      <c r="Q9936" s="10"/>
      <c r="R9936" s="11">
        <f t="shared" si="310"/>
        <v>0</v>
      </c>
      <c r="U9936" s="11">
        <f t="shared" si="311"/>
        <v>0</v>
      </c>
      <c r="Y9936" s="11">
        <f>IF(SUM(Tableau1[[#This Row],[Other access]:[Sci-hub access]])&gt;=1,1,0)</f>
        <v>0</v>
      </c>
      <c r="Z9936" s="12">
        <f>IF(OR(Tableau1[[#This Row],[Access R1 + S1+ T1 ]]&gt;=1,Tableau1[[#This Row],[Access V1 +W1 + X1]]&gt;=1),1,0)</f>
        <v>0</v>
      </c>
      <c r="AB9936" s="10" t="str">
        <f>Tableau1[[#This Row],[DOI]]</f>
        <v>doi: 10.3928/23258160-20170428-07</v>
      </c>
      <c r="AC9936" s="13" t="str">
        <f>Tableau1[[#This Row],[Authors]]&amp;", "&amp;Tableau1[[#This Row],[Title]]&amp;" "&amp;Tableau1[[#This Row],[Journal]]&amp;". "&amp;Tableau1[[#This Row],[Year]]</f>
        <v>Grewal DS, Cummings TJ, Mruthyunjaya P., Outcomes of 27-Gauge Vitrectomy-Assisted Choroidal and Subretinal Biopsy. Ophthalmic Surg Lasers Imaging Retina. 2017</v>
      </c>
    </row>
    <row r="9937" spans="1:29" x14ac:dyDescent="0.3">
      <c r="A9937">
        <v>10588</v>
      </c>
      <c r="B9937" t="s">
        <v>2267</v>
      </c>
      <c r="C9937" t="s">
        <v>2268</v>
      </c>
      <c r="D9937" t="s">
        <v>2269</v>
      </c>
      <c r="E9937" t="s">
        <v>2476</v>
      </c>
      <c r="F9937" s="10"/>
      <c r="G9937">
        <v>2017</v>
      </c>
      <c r="J9937">
        <v>0.89558718238078716</v>
      </c>
      <c r="L9937" t="s">
        <v>44837</v>
      </c>
      <c r="M9937">
        <v>27184909</v>
      </c>
      <c r="Q9937" s="10"/>
      <c r="R9937" s="11">
        <f t="shared" si="310"/>
        <v>0</v>
      </c>
      <c r="U9937" s="11">
        <f t="shared" si="311"/>
        <v>0</v>
      </c>
      <c r="Y9937" s="11">
        <f>IF(SUM(Tableau1[[#This Row],[Other access]:[Sci-hub access]])&gt;=1,1,0)</f>
        <v>0</v>
      </c>
      <c r="Z9937" s="12">
        <f>IF(OR(Tableau1[[#This Row],[Access R1 + S1+ T1 ]]&gt;=1,Tableau1[[#This Row],[Access V1 +W1 + X1]]&gt;=1),1,0)</f>
        <v>0</v>
      </c>
      <c r="AB9937" s="10" t="str">
        <f>Tableau1[[#This Row],[DOI]]</f>
        <v>doi: 10.1017/cjn.2016.51</v>
      </c>
      <c r="AC9937" s="13" t="str">
        <f>Tableau1[[#This Row],[Authors]]&amp;", "&amp;Tableau1[[#This Row],[Title]]&amp;" "&amp;Tableau1[[#This Row],[Journal]]&amp;". "&amp;Tableau1[[#This Row],[Year]]</f>
        <v>Budhram A, Gabril MY, Lee DH, Fraser JA., Hypertrophic Pachymeningitis With Optic Neuropathy Heralding Systemic Vasculitis. Can J Neurol Sci. 2017</v>
      </c>
    </row>
    <row r="9938" spans="1:29" x14ac:dyDescent="0.3">
      <c r="A9938">
        <v>7521</v>
      </c>
      <c r="B9938" t="s">
        <v>10319</v>
      </c>
      <c r="C9938" t="s">
        <v>20519</v>
      </c>
      <c r="D9938" t="s">
        <v>30754</v>
      </c>
      <c r="E9938" t="s">
        <v>2523</v>
      </c>
      <c r="F9938" s="10"/>
      <c r="G9938">
        <v>2017</v>
      </c>
      <c r="J9938">
        <v>0.89560142184458491</v>
      </c>
      <c r="L9938" t="s">
        <v>41876</v>
      </c>
      <c r="M9938">
        <v>28085142</v>
      </c>
      <c r="Q9938" s="10"/>
      <c r="R9938" s="11">
        <f t="shared" si="310"/>
        <v>0</v>
      </c>
      <c r="U9938" s="11">
        <f t="shared" si="311"/>
        <v>0</v>
      </c>
      <c r="Y9938" s="11">
        <f>IF(SUM(Tableau1[[#This Row],[Other access]:[Sci-hub access]])&gt;=1,1,0)</f>
        <v>0</v>
      </c>
      <c r="Z9938" s="12">
        <f>IF(OR(Tableau1[[#This Row],[Access R1 + S1+ T1 ]]&gt;=1,Tableau1[[#This Row],[Access V1 +W1 + X1]]&gt;=1),1,0)</f>
        <v>0</v>
      </c>
      <c r="AB9938" s="10" t="str">
        <f>Tableau1[[#This Row],[DOI]]</f>
        <v>doi: 10.1038/eye.2016.307</v>
      </c>
      <c r="AC9938" s="13" t="str">
        <f>Tableau1[[#This Row],[Authors]]&amp;", "&amp;Tableau1[[#This Row],[Title]]&amp;" "&amp;Tableau1[[#This Row],[Journal]]&amp;". "&amp;Tableau1[[#This Row],[Year]]</f>
        <v>Chen TY, Keeney MG, Chintakuntlawar AV, Knutson DL, Kloft-Nelson S, Greipp PT, Garrity JA, Salomao DR, Garcia JJ., Adenoid cystic carcinoma of the lacrimal gland is frequently characterized by MYB rearrangement. Eye (Lond). 2017</v>
      </c>
    </row>
    <row r="9939" spans="1:29" x14ac:dyDescent="0.3">
      <c r="A9939">
        <v>4661</v>
      </c>
      <c r="B9939" t="s">
        <v>7777</v>
      </c>
      <c r="C9939" t="s">
        <v>18010</v>
      </c>
      <c r="D9939" t="s">
        <v>28207</v>
      </c>
      <c r="E9939" t="s">
        <v>34213</v>
      </c>
      <c r="F9939" s="10"/>
      <c r="G9939">
        <v>2017</v>
      </c>
      <c r="J9939">
        <v>0.89572684258361512</v>
      </c>
      <c r="L9939" t="s">
        <v>39079</v>
      </c>
      <c r="M9939">
        <v>28422378</v>
      </c>
      <c r="Q9939" s="10"/>
      <c r="R9939" s="11">
        <f t="shared" si="310"/>
        <v>0</v>
      </c>
      <c r="U9939" s="11">
        <f t="shared" si="311"/>
        <v>0</v>
      </c>
      <c r="Y9939" s="11">
        <f>IF(SUM(Tableau1[[#This Row],[Other access]:[Sci-hub access]])&gt;=1,1,0)</f>
        <v>0</v>
      </c>
      <c r="Z9939" s="12">
        <f>IF(OR(Tableau1[[#This Row],[Access R1 + S1+ T1 ]]&gt;=1,Tableau1[[#This Row],[Access V1 +W1 + X1]]&gt;=1),1,0)</f>
        <v>0</v>
      </c>
      <c r="AB9939" s="10" t="str">
        <f>Tableau1[[#This Row],[DOI]]</f>
        <v>doi: 10.1111/pin.12532</v>
      </c>
      <c r="AC9939" s="13" t="str">
        <f>Tableau1[[#This Row],[Authors]]&amp;", "&amp;Tableau1[[#This Row],[Title]]&amp;" "&amp;Tableau1[[#This Row],[Journal]]&amp;". "&amp;Tableau1[[#This Row],[Year]]</f>
        <v>Osanai M., Cellular retinoic acid bioavailability in various pathologies and its therapeutic implication. Pathol Int. 2017</v>
      </c>
    </row>
    <row r="9940" spans="1:29" x14ac:dyDescent="0.3">
      <c r="A9940">
        <v>10144</v>
      </c>
      <c r="B9940" t="s">
        <v>12653</v>
      </c>
      <c r="C9940" t="s">
        <v>22821</v>
      </c>
      <c r="D9940" t="s">
        <v>33103</v>
      </c>
      <c r="E9940" t="s">
        <v>2525</v>
      </c>
      <c r="F9940" s="10"/>
      <c r="G9940">
        <v>2017</v>
      </c>
      <c r="J9940">
        <v>0.89585432250138997</v>
      </c>
      <c r="L9940" t="s">
        <v>44399</v>
      </c>
      <c r="M9940">
        <v>27455413</v>
      </c>
      <c r="Q9940" s="10"/>
      <c r="R9940" s="11">
        <f t="shared" si="310"/>
        <v>0</v>
      </c>
      <c r="U9940" s="11">
        <f t="shared" si="311"/>
        <v>0</v>
      </c>
      <c r="Y9940" s="11">
        <f>IF(SUM(Tableau1[[#This Row],[Other access]:[Sci-hub access]])&gt;=1,1,0)</f>
        <v>0</v>
      </c>
      <c r="Z9940" s="12">
        <f>IF(OR(Tableau1[[#This Row],[Access R1 + S1+ T1 ]]&gt;=1,Tableau1[[#This Row],[Access V1 +W1 + X1]]&gt;=1),1,0)</f>
        <v>0</v>
      </c>
      <c r="AB9940" s="10" t="str">
        <f>Tableau1[[#This Row],[DOI]]</f>
        <v>doi: 10.1111/ceo.12807</v>
      </c>
      <c r="AC9940" s="13" t="str">
        <f>Tableau1[[#This Row],[Authors]]&amp;", "&amp;Tableau1[[#This Row],[Title]]&amp;" "&amp;Tableau1[[#This Row],[Journal]]&amp;". "&amp;Tableau1[[#This Row],[Year]]</f>
        <v>Dirani M, Dang TM, Xie J, Gnanasekaran S, Nicolaou T, Rees G, Fenwick E, Lamoureux EL., Study methodology and diabetes control in patients from the non-English diabetes management project (NEDMP). Clin Exp Ophthalmol. 2017</v>
      </c>
    </row>
    <row r="9941" spans="1:29" x14ac:dyDescent="0.3">
      <c r="A9941">
        <v>6904</v>
      </c>
      <c r="B9941" t="s">
        <v>9776</v>
      </c>
      <c r="C9941" t="s">
        <v>19979</v>
      </c>
      <c r="D9941" t="s">
        <v>30210</v>
      </c>
      <c r="E9941" t="s">
        <v>34348</v>
      </c>
      <c r="F9941" s="10"/>
      <c r="G9941">
        <v>2017</v>
      </c>
      <c r="J9941">
        <v>0.89602637072426439</v>
      </c>
      <c r="L9941" t="s">
        <v>41263</v>
      </c>
      <c r="M9941">
        <v>28148556</v>
      </c>
      <c r="Q9941" s="10"/>
      <c r="R9941" s="11">
        <f t="shared" si="310"/>
        <v>0</v>
      </c>
      <c r="U9941" s="11">
        <f t="shared" si="311"/>
        <v>0</v>
      </c>
      <c r="Y9941" s="11">
        <f>IF(SUM(Tableau1[[#This Row],[Other access]:[Sci-hub access]])&gt;=1,1,0)</f>
        <v>0</v>
      </c>
      <c r="Z9941" s="12">
        <f>IF(OR(Tableau1[[#This Row],[Access R1 + S1+ T1 ]]&gt;=1,Tableau1[[#This Row],[Access V1 +W1 + X1]]&gt;=1),1,0)</f>
        <v>0</v>
      </c>
      <c r="AB9941" s="10" t="str">
        <f>Tableau1[[#This Row],[DOI]]</f>
        <v>doi: 10.2215/CJN.03670316</v>
      </c>
      <c r="AC9941" s="13" t="str">
        <f>Tableau1[[#This Row],[Authors]]&amp;", "&amp;Tableau1[[#This Row],[Title]]&amp;" "&amp;Tableau1[[#This Row],[Journal]]&amp;". "&amp;Tableau1[[#This Row],[Year]]</f>
        <v>Neumann D, Robinski M, Mau W, Girndt M., Cognitive Testing in Patients with CKD: The Problem of Missing Cases. Clin J Am Soc Nephrol. 2017</v>
      </c>
    </row>
    <row r="9942" spans="1:29" x14ac:dyDescent="0.3">
      <c r="A9942">
        <v>3717</v>
      </c>
      <c r="B9942" t="s">
        <v>6887</v>
      </c>
      <c r="C9942" t="s">
        <v>17127</v>
      </c>
      <c r="D9942" t="s">
        <v>27311</v>
      </c>
      <c r="E9942" t="s">
        <v>2451</v>
      </c>
      <c r="F9942" s="10"/>
      <c r="G9942">
        <v>2017</v>
      </c>
      <c r="J9942">
        <v>0.89608662927264482</v>
      </c>
      <c r="L9942" t="s">
        <v>38161</v>
      </c>
      <c r="M9942">
        <v>28542592</v>
      </c>
      <c r="Q9942" s="10"/>
      <c r="R9942" s="11">
        <f t="shared" si="310"/>
        <v>0</v>
      </c>
      <c r="U9942" s="11">
        <f t="shared" si="311"/>
        <v>0</v>
      </c>
      <c r="Y9942" s="11">
        <f>IF(SUM(Tableau1[[#This Row],[Other access]:[Sci-hub access]])&gt;=1,1,0)</f>
        <v>0</v>
      </c>
      <c r="Z9942" s="12">
        <f>IF(OR(Tableau1[[#This Row],[Access R1 + S1+ T1 ]]&gt;=1,Tableau1[[#This Row],[Access V1 +W1 + X1]]&gt;=1),1,0)</f>
        <v>0</v>
      </c>
      <c r="AB9942" s="10" t="str">
        <f>Tableau1[[#This Row],[DOI]]</f>
        <v>doi: 10.1371/journal.pone.0177230</v>
      </c>
      <c r="AC9942" s="13" t="str">
        <f>Tableau1[[#This Row],[Authors]]&amp;", "&amp;Tableau1[[#This Row],[Title]]&amp;" "&amp;Tableau1[[#This Row],[Journal]]&amp;". "&amp;Tableau1[[#This Row],[Year]]</f>
        <v>Seok JM, Choi M, Cho EB, Lee HL, Kim BJ, Lee KH, Song P, Joo EY, Min JH., Fatigue in patients with neuromyelitis optica spectrum disorder and its impact on quality of life. PLoS One. 2017</v>
      </c>
    </row>
    <row r="9943" spans="1:29" x14ac:dyDescent="0.3">
      <c r="A9943">
        <v>10419</v>
      </c>
      <c r="B9943" t="s">
        <v>12910</v>
      </c>
      <c r="C9943" t="s">
        <v>23077</v>
      </c>
      <c r="D9943" t="s">
        <v>33363</v>
      </c>
      <c r="E9943" t="s">
        <v>2438</v>
      </c>
      <c r="F9943" s="10"/>
      <c r="G9943">
        <v>2017</v>
      </c>
      <c r="J9943">
        <v>0.89619689445536754</v>
      </c>
      <c r="L9943" t="s">
        <v>44669</v>
      </c>
      <c r="M9943">
        <v>27317787</v>
      </c>
      <c r="Q9943" s="10"/>
      <c r="R9943" s="11">
        <f t="shared" si="310"/>
        <v>0</v>
      </c>
      <c r="U9943" s="11">
        <f t="shared" si="311"/>
        <v>0</v>
      </c>
      <c r="Y9943" s="11">
        <f>IF(SUM(Tableau1[[#This Row],[Other access]:[Sci-hub access]])&gt;=1,1,0)</f>
        <v>0</v>
      </c>
      <c r="Z9943" s="12">
        <f>IF(OR(Tableau1[[#This Row],[Access R1 + S1+ T1 ]]&gt;=1,Tableau1[[#This Row],[Access V1 +W1 + X1]]&gt;=1),1,0)</f>
        <v>0</v>
      </c>
      <c r="AB9943" s="10" t="str">
        <f>Tableau1[[#This Row],[DOI]]</f>
        <v>doi: 10.1136/bjophthalmol-2016-308539</v>
      </c>
      <c r="AC9943" s="13" t="str">
        <f>Tableau1[[#This Row],[Authors]]&amp;", "&amp;Tableau1[[#This Row],[Title]]&amp;" "&amp;Tableau1[[#This Row],[Journal]]&amp;". "&amp;Tableau1[[#This Row],[Year]]</f>
        <v>Bellocq D, Maucort-Boulch D, Kodjikian L, Denis P., Correlation in retinal nerve fibre layer thickness in uveitis and healthy eyes using scanning laser polarimetry and optical coherence tomography. Br J Ophthalmol. 2017</v>
      </c>
    </row>
    <row r="9944" spans="1:29" x14ac:dyDescent="0.3">
      <c r="A9944">
        <v>4843</v>
      </c>
      <c r="B9944" t="s">
        <v>7946</v>
      </c>
      <c r="C9944" t="s">
        <v>18175</v>
      </c>
      <c r="D9944" t="s">
        <v>28376</v>
      </c>
      <c r="E9944" t="s">
        <v>2562</v>
      </c>
      <c r="F9944" s="10"/>
      <c r="G9944">
        <v>2017</v>
      </c>
      <c r="J9944">
        <v>0.89620200208356449</v>
      </c>
      <c r="L9944" t="s">
        <v>39253</v>
      </c>
      <c r="M9944">
        <v>28399342</v>
      </c>
      <c r="Q9944" s="10"/>
      <c r="R9944" s="11">
        <f t="shared" si="310"/>
        <v>0</v>
      </c>
      <c r="U9944" s="11">
        <f t="shared" si="311"/>
        <v>0</v>
      </c>
      <c r="Y9944" s="11">
        <f>IF(SUM(Tableau1[[#This Row],[Other access]:[Sci-hub access]])&gt;=1,1,0)</f>
        <v>0</v>
      </c>
      <c r="Z9944" s="12">
        <f>IF(OR(Tableau1[[#This Row],[Access R1 + S1+ T1 ]]&gt;=1,Tableau1[[#This Row],[Access V1 +W1 + X1]]&gt;=1),1,0)</f>
        <v>0</v>
      </c>
      <c r="AB9944" s="10" t="str">
        <f>Tableau1[[#This Row],[DOI]]</f>
        <v>doi: 10.22608/APO.201734</v>
      </c>
      <c r="AC9944" s="13" t="str">
        <f>Tableau1[[#This Row],[Authors]]&amp;", "&amp;Tableau1[[#This Row],[Title]]&amp;" "&amp;Tableau1[[#This Row],[Journal]]&amp;". "&amp;Tableau1[[#This Row],[Year]]</f>
        <v>Dogrusöz M, Jager MJ, Damato B., Uveal Melanoma Treatment and Prognostication. Asia Pac J Ophthalmol (Phila). 2017</v>
      </c>
    </row>
    <row r="9945" spans="1:29" x14ac:dyDescent="0.3">
      <c r="A9945">
        <v>1011</v>
      </c>
      <c r="B9945" t="s">
        <v>4273</v>
      </c>
      <c r="C9945" t="s">
        <v>14527</v>
      </c>
      <c r="D9945" t="s">
        <v>24694</v>
      </c>
      <c r="E9945" t="s">
        <v>2536</v>
      </c>
      <c r="F9945" s="10"/>
      <c r="G9945">
        <v>2018</v>
      </c>
      <c r="J9945">
        <v>0.89637324996636902</v>
      </c>
      <c r="L9945" t="s">
        <v>35499</v>
      </c>
      <c r="M9945">
        <v>29045738</v>
      </c>
      <c r="Q9945" s="10"/>
      <c r="R9945" s="11">
        <f t="shared" si="310"/>
        <v>0</v>
      </c>
      <c r="U9945" s="11">
        <f t="shared" si="311"/>
        <v>0</v>
      </c>
      <c r="Y9945" s="11">
        <f>IF(SUM(Tableau1[[#This Row],[Other access]:[Sci-hub access]])&gt;=1,1,0)</f>
        <v>0</v>
      </c>
      <c r="Z9945" s="12">
        <f>IF(OR(Tableau1[[#This Row],[Access R1 + S1+ T1 ]]&gt;=1,Tableau1[[#This Row],[Access V1 +W1 + X1]]&gt;=1),1,0)</f>
        <v>0</v>
      </c>
      <c r="AB9945" s="10" t="str">
        <f>Tableau1[[#This Row],[DOI]]</f>
        <v>doi: 10.1093/rheumatology/kex341</v>
      </c>
      <c r="AC9945" s="13" t="str">
        <f>Tableau1[[#This Row],[Authors]]&amp;", "&amp;Tableau1[[#This Row],[Title]]&amp;" "&amp;Tableau1[[#This Row],[Journal]]&amp;". "&amp;Tableau1[[#This Row],[Year]]</f>
        <v>Monti S, Floris A, Ponte CB, Schmidt WA, Diamantopoulos AP, Pereira C, Vaggers S, Luqmani RA., The proposed role of ultrasound in the management of giant cell arteritis in routine clinical practice. Rheumatology (Oxford). 2018</v>
      </c>
    </row>
    <row r="9946" spans="1:29" ht="28.8" x14ac:dyDescent="0.3">
      <c r="A9946">
        <v>7377</v>
      </c>
      <c r="B9946" t="s">
        <v>10186</v>
      </c>
      <c r="C9946" t="s">
        <v>20388</v>
      </c>
      <c r="D9946" t="s">
        <v>30620</v>
      </c>
      <c r="E9946" t="s">
        <v>2445</v>
      </c>
      <c r="F9946" s="10"/>
      <c r="G9946">
        <v>2017</v>
      </c>
      <c r="J9946">
        <v>0.89637642034595044</v>
      </c>
      <c r="L9946" t="s">
        <v>41733</v>
      </c>
      <c r="M9946">
        <v>28099318</v>
      </c>
      <c r="Q9946" s="10"/>
      <c r="R9946" s="11">
        <f t="shared" si="310"/>
        <v>0</v>
      </c>
      <c r="U9946" s="11">
        <f t="shared" si="311"/>
        <v>0</v>
      </c>
      <c r="Y9946" s="11">
        <f>IF(SUM(Tableau1[[#This Row],[Other access]:[Sci-hub access]])&gt;=1,1,0)</f>
        <v>0</v>
      </c>
      <c r="Z9946" s="12">
        <f>IF(OR(Tableau1[[#This Row],[Access R1 + S1+ T1 ]]&gt;=1,Tableau1[[#This Row],[Access V1 +W1 + X1]]&gt;=1),1,0)</f>
        <v>0</v>
      </c>
      <c r="AB9946" s="10" t="str">
        <f>Tableau1[[#This Row],[DOI]]</f>
        <v>doi: 10.1097/IAE.0000000000001488</v>
      </c>
      <c r="AC9946" s="13" t="str">
        <f>Tableau1[[#This Row],[Authors]]&amp;", "&amp;Tableau1[[#This Row],[Title]]&amp;" "&amp;Tableau1[[#This Row],[Journal]]&amp;". "&amp;Tableau1[[#This Row],[Year]]</f>
        <v>Freiberg FJ, Brynskov T, Munk MR, Sørensen TL, Wolf S, Wirth MA, Becker M, Michels S., LOW ENDOPHTHALMITIS RATES AFTER INTRAVITREAL ANTI-VASCULAR ENDOTHELIAL GROWTH FACTOR INJECTIONS IN AN OPERATION ROOM: A Retrospective Multicenter Study. Retina. 2017</v>
      </c>
    </row>
    <row r="9947" spans="1:29" x14ac:dyDescent="0.3">
      <c r="A9947">
        <v>9492</v>
      </c>
      <c r="B9947" t="s">
        <v>2024</v>
      </c>
      <c r="C9947" t="s">
        <v>2025</v>
      </c>
      <c r="D9947" t="s">
        <v>2026</v>
      </c>
      <c r="E9947" t="s">
        <v>2902</v>
      </c>
      <c r="F9947" s="10"/>
      <c r="G9947">
        <v>2017</v>
      </c>
      <c r="J9947">
        <v>0.89638204067947369</v>
      </c>
      <c r="L9947" t="s">
        <v>43775</v>
      </c>
      <c r="M9947">
        <v>27670442</v>
      </c>
      <c r="Q9947" s="10"/>
      <c r="R9947" s="11">
        <f t="shared" si="310"/>
        <v>0</v>
      </c>
      <c r="U9947" s="11">
        <f t="shared" si="311"/>
        <v>0</v>
      </c>
      <c r="Y9947" s="11">
        <f>IF(SUM(Tableau1[[#This Row],[Other access]:[Sci-hub access]])&gt;=1,1,0)</f>
        <v>0</v>
      </c>
      <c r="Z9947" s="12">
        <f>IF(OR(Tableau1[[#This Row],[Access R1 + S1+ T1 ]]&gt;=1,Tableau1[[#This Row],[Access V1 +W1 + X1]]&gt;=1),1,0)</f>
        <v>0</v>
      </c>
      <c r="AB9947" s="10" t="str">
        <f>Tableau1[[#This Row],[DOI]]</f>
        <v>doi: 10.1007/s13760-016-0696-0</v>
      </c>
      <c r="AC9947" s="13" t="str">
        <f>Tableau1[[#This Row],[Authors]]&amp;", "&amp;Tableau1[[#This Row],[Title]]&amp;" "&amp;Tableau1[[#This Row],[Journal]]&amp;". "&amp;Tableau1[[#This Row],[Year]]</f>
        <v>Baguma M, Younan N, London F, Ossemann M, Vandermeeren Y., Contrast-associated transient cortical blindness: three cases with MRI and electrophysiology findings. Acta Neurol Belg. 2017</v>
      </c>
    </row>
    <row r="9948" spans="1:29" x14ac:dyDescent="0.3">
      <c r="A9948">
        <v>2839</v>
      </c>
      <c r="B9948" t="s">
        <v>175</v>
      </c>
      <c r="C9948" t="s">
        <v>176</v>
      </c>
      <c r="D9948" t="s">
        <v>177</v>
      </c>
      <c r="E9948" t="s">
        <v>3211</v>
      </c>
      <c r="F9948" s="10"/>
      <c r="G9948">
        <v>2017</v>
      </c>
      <c r="J9948">
        <v>0.89650039179554442</v>
      </c>
      <c r="L9948" t="s">
        <v>37298</v>
      </c>
      <c r="M9948">
        <v>28675096</v>
      </c>
      <c r="Q9948" s="10"/>
      <c r="R9948" s="11">
        <f t="shared" si="310"/>
        <v>0</v>
      </c>
      <c r="U9948" s="11">
        <f t="shared" si="311"/>
        <v>0</v>
      </c>
      <c r="Y9948" s="11">
        <f>IF(SUM(Tableau1[[#This Row],[Other access]:[Sci-hub access]])&gt;=1,1,0)</f>
        <v>0</v>
      </c>
      <c r="Z9948" s="12">
        <f>IF(OR(Tableau1[[#This Row],[Access R1 + S1+ T1 ]]&gt;=1,Tableau1[[#This Row],[Access V1 +W1 + X1]]&gt;=1),1,0)</f>
        <v>0</v>
      </c>
      <c r="AB9948" s="10" t="str">
        <f>Tableau1[[#This Row],[DOI]]</f>
        <v>doi: 10.1177/0194599817717675</v>
      </c>
      <c r="AC9948" s="13" t="str">
        <f>Tableau1[[#This Row],[Authors]]&amp;", "&amp;Tableau1[[#This Row],[Title]]&amp;" "&amp;Tableau1[[#This Row],[Journal]]&amp;". "&amp;Tableau1[[#This Row],[Year]]</f>
        <v>Cheng J, Liu B, Farjat AE, Jang DW., Adverse Events in Endoscopic Sinus Surgery for Infectious Orbital Complications of Sinusitis: 30-Day NSQIP Pediatric Outcomes. Otolaryngol Head Neck Surg. 2017</v>
      </c>
    </row>
    <row r="9949" spans="1:29" x14ac:dyDescent="0.3">
      <c r="A9949">
        <v>10334</v>
      </c>
      <c r="B9949" t="s">
        <v>2207</v>
      </c>
      <c r="C9949" t="s">
        <v>2208</v>
      </c>
      <c r="D9949" t="s">
        <v>2209</v>
      </c>
      <c r="E9949" t="s">
        <v>3112</v>
      </c>
      <c r="F9949" s="10"/>
      <c r="G9949">
        <v>2017</v>
      </c>
      <c r="J9949">
        <v>0.8966570006191964</v>
      </c>
      <c r="L9949" t="s">
        <v>44585</v>
      </c>
      <c r="M9949">
        <v>27368808</v>
      </c>
      <c r="Q9949" s="10"/>
      <c r="R9949" s="11">
        <f t="shared" si="310"/>
        <v>0</v>
      </c>
      <c r="U9949" s="11">
        <f t="shared" si="311"/>
        <v>0</v>
      </c>
      <c r="Y9949" s="11">
        <f>IF(SUM(Tableau1[[#This Row],[Other access]:[Sci-hub access]])&gt;=1,1,0)</f>
        <v>0</v>
      </c>
      <c r="Z9949" s="12">
        <f>IF(OR(Tableau1[[#This Row],[Access R1 + S1+ T1 ]]&gt;=1,Tableau1[[#This Row],[Access V1 +W1 + X1]]&gt;=1),1,0)</f>
        <v>0</v>
      </c>
      <c r="AB9949" s="10" t="str">
        <f>Tableau1[[#This Row],[DOI]]</f>
        <v>doi: 10.1007/s12016-016-8562-7</v>
      </c>
      <c r="AC9949" s="13" t="str">
        <f>Tableau1[[#This Row],[Authors]]&amp;", "&amp;Tableau1[[#This Row],[Title]]&amp;" "&amp;Tableau1[[#This Row],[Journal]]&amp;". "&amp;Tableau1[[#This Row],[Year]]</f>
        <v>Ungerer M, Faßbender J, Li Z, Münch G, Holthoff HP., Review of Mouse Models of Graves' Disease and Orbitopathy-Novel Treatment by Induction of Tolerance. Clin Rev Allergy Immunol. 2017</v>
      </c>
    </row>
    <row r="9950" spans="1:29" ht="28.8" x14ac:dyDescent="0.3">
      <c r="A9950">
        <v>8679</v>
      </c>
      <c r="B9950" t="s">
        <v>11334</v>
      </c>
      <c r="C9950" t="s">
        <v>21519</v>
      </c>
      <c r="D9950" t="s">
        <v>31774</v>
      </c>
      <c r="E9950" t="s">
        <v>2441</v>
      </c>
      <c r="F9950" s="10"/>
      <c r="G9950">
        <v>2017</v>
      </c>
      <c r="J9950">
        <v>0.89674069299463954</v>
      </c>
      <c r="L9950" t="s">
        <v>43015</v>
      </c>
      <c r="M9950">
        <v>27863845</v>
      </c>
      <c r="Q9950" s="10"/>
      <c r="R9950" s="11">
        <f t="shared" si="310"/>
        <v>0</v>
      </c>
      <c r="U9950" s="11">
        <f t="shared" si="311"/>
        <v>0</v>
      </c>
      <c r="Y9950" s="11">
        <f>IF(SUM(Tableau1[[#This Row],[Other access]:[Sci-hub access]])&gt;=1,1,0)</f>
        <v>0</v>
      </c>
      <c r="Z9950" s="12">
        <f>IF(OR(Tableau1[[#This Row],[Access R1 + S1+ T1 ]]&gt;=1,Tableau1[[#This Row],[Access V1 +W1 + X1]]&gt;=1),1,0)</f>
        <v>0</v>
      </c>
      <c r="AB9950" s="10" t="str">
        <f>Tableau1[[#This Row],[DOI]]</f>
        <v>doi: 10.1016/j.ophtha.2016.10.002</v>
      </c>
      <c r="AC9950" s="13" t="str">
        <f>Tableau1[[#This Row],[Authors]]&amp;", "&amp;Tableau1[[#This Row],[Title]]&amp;" "&amp;Tableau1[[#This Row],[Journal]]&amp;". "&amp;Tableau1[[#This Row],[Year]]</f>
        <v>Abdelfattah NS, Al-Sheikh M, Pitetta S, Mousa A, Sadda SR, Wykoff CC; Treat-and-Extend Age-Related Macular Degeneration Study Group.., Macular Atrophy in Neovascular Age-Related Macular Degeneration with Monthly versus Treat-and-Extend Ranibizumab: Findings from the TREX-AMD Trial. Ophthalmology. 2017</v>
      </c>
    </row>
    <row r="9951" spans="1:29" x14ac:dyDescent="0.3">
      <c r="A9951">
        <v>6594</v>
      </c>
      <c r="B9951" t="s">
        <v>9509</v>
      </c>
      <c r="C9951" t="s">
        <v>19716</v>
      </c>
      <c r="D9951" t="s">
        <v>29941</v>
      </c>
      <c r="E9951" t="s">
        <v>2617</v>
      </c>
      <c r="F9951" s="10"/>
      <c r="G9951">
        <v>2017</v>
      </c>
      <c r="J9951">
        <v>0.89684513978018232</v>
      </c>
      <c r="L9951" t="s">
        <v>40959</v>
      </c>
      <c r="M9951">
        <v>28192644</v>
      </c>
      <c r="Q9951" s="10"/>
      <c r="R9951" s="11">
        <f t="shared" si="310"/>
        <v>0</v>
      </c>
      <c r="U9951" s="11">
        <f t="shared" si="311"/>
        <v>0</v>
      </c>
      <c r="Y9951" s="11">
        <f>IF(SUM(Tableau1[[#This Row],[Other access]:[Sci-hub access]])&gt;=1,1,0)</f>
        <v>0</v>
      </c>
      <c r="Z9951" s="12">
        <f>IF(OR(Tableau1[[#This Row],[Access R1 + S1+ T1 ]]&gt;=1,Tableau1[[#This Row],[Access V1 +W1 + X1]]&gt;=1),1,0)</f>
        <v>0</v>
      </c>
      <c r="AB9951" s="10" t="str">
        <f>Tableau1[[#This Row],[DOI]]</f>
        <v>doi: 10.1002/14651858.CD006364.pub3</v>
      </c>
      <c r="AC9951" s="13" t="str">
        <f>Tableau1[[#This Row],[Authors]]&amp;", "&amp;Tableau1[[#This Row],[Title]]&amp;" "&amp;Tableau1[[#This Row],[Journal]]&amp;". "&amp;Tableau1[[#This Row],[Year]]</f>
        <v>Gower EW, Lindsley K, Tulenko SE, Nanji AA, Leyngold I, McDonnell PJ., Perioperative antibiotics for prevention of acute endophthalmitis after cataract surgery. Cochrane Database Syst Rev. 2017</v>
      </c>
    </row>
    <row r="9952" spans="1:29" x14ac:dyDescent="0.3">
      <c r="A9952">
        <v>5148</v>
      </c>
      <c r="B9952" t="s">
        <v>8225</v>
      </c>
      <c r="C9952" t="s">
        <v>18450</v>
      </c>
      <c r="D9952" t="s">
        <v>28655</v>
      </c>
      <c r="E9952" t="s">
        <v>2442</v>
      </c>
      <c r="F9952" s="10"/>
      <c r="G9952">
        <v>2017</v>
      </c>
      <c r="J9952">
        <v>0.89691760090181105</v>
      </c>
      <c r="L9952" t="s">
        <v>39552</v>
      </c>
      <c r="M9952">
        <v>28367666</v>
      </c>
      <c r="Q9952" s="10"/>
      <c r="R9952" s="11">
        <f t="shared" si="310"/>
        <v>0</v>
      </c>
      <c r="U9952" s="11">
        <f t="shared" si="311"/>
        <v>0</v>
      </c>
      <c r="Y9952" s="11">
        <f>IF(SUM(Tableau1[[#This Row],[Other access]:[Sci-hub access]])&gt;=1,1,0)</f>
        <v>0</v>
      </c>
      <c r="Z9952" s="12">
        <f>IF(OR(Tableau1[[#This Row],[Access R1 + S1+ T1 ]]&gt;=1,Tableau1[[#This Row],[Access V1 +W1 + X1]]&gt;=1),1,0)</f>
        <v>0</v>
      </c>
      <c r="AB9952" s="10" t="str">
        <f>Tableau1[[#This Row],[DOI]]</f>
        <v>doi: 10.1080/13880209.2017.1307422</v>
      </c>
      <c r="AC9952" s="13" t="str">
        <f>Tableau1[[#This Row],[Authors]]&amp;", "&amp;Tableau1[[#This Row],[Title]]&amp;" "&amp;Tableau1[[#This Row],[Journal]]&amp;". "&amp;Tableau1[[#This Row],[Year]]</f>
        <v>M HR, Ghosh D, Banerjee R, Salimath BP., Suppression of VEGF-induced angiogenesis and tumor growth by Eugenia jambolana, Musa paradisiaca, and Coccinia indica extracts. Pharm Biol. 2017</v>
      </c>
    </row>
    <row r="9953" spans="1:29" x14ac:dyDescent="0.3">
      <c r="A9953">
        <v>8707</v>
      </c>
      <c r="B9953" t="s">
        <v>11355</v>
      </c>
      <c r="C9953" t="s">
        <v>21540</v>
      </c>
      <c r="D9953" t="s">
        <v>31795</v>
      </c>
      <c r="E9953" t="s">
        <v>2486</v>
      </c>
      <c r="F9953" s="10"/>
      <c r="G9953">
        <v>2017</v>
      </c>
      <c r="J9953">
        <v>0.89693053933976052</v>
      </c>
      <c r="L9953" t="s">
        <v>43043</v>
      </c>
      <c r="M9953">
        <v>27860298</v>
      </c>
      <c r="Q9953" s="10"/>
      <c r="R9953" s="11">
        <f t="shared" si="310"/>
        <v>0</v>
      </c>
      <c r="U9953" s="11">
        <f t="shared" si="311"/>
        <v>0</v>
      </c>
      <c r="Y9953" s="11">
        <f>IF(SUM(Tableau1[[#This Row],[Other access]:[Sci-hub access]])&gt;=1,1,0)</f>
        <v>0</v>
      </c>
      <c r="Z9953" s="12">
        <f>IF(OR(Tableau1[[#This Row],[Access R1 + S1+ T1 ]]&gt;=1,Tableau1[[#This Row],[Access V1 +W1 + X1]]&gt;=1),1,0)</f>
        <v>0</v>
      </c>
      <c r="AB9953" s="10" t="str">
        <f>Tableau1[[#This Row],[DOI]]</f>
        <v>doi: 10.1111/aos.13330</v>
      </c>
      <c r="AC9953" s="13" t="str">
        <f>Tableau1[[#This Row],[Authors]]&amp;", "&amp;Tableau1[[#This Row],[Title]]&amp;" "&amp;Tableau1[[#This Row],[Journal]]&amp;". "&amp;Tableau1[[#This Row],[Year]]</f>
        <v>Subhi Y, Lykke Sørensen T., New neovascular age-related macular degeneration is associated with systemic leucocyte activity. Acta Ophthalmol. 2017</v>
      </c>
    </row>
    <row r="9954" spans="1:29" ht="28.8" x14ac:dyDescent="0.3">
      <c r="A9954">
        <v>5892</v>
      </c>
      <c r="B9954" t="s">
        <v>745</v>
      </c>
      <c r="C9954" t="s">
        <v>746</v>
      </c>
      <c r="D9954" t="s">
        <v>747</v>
      </c>
      <c r="E9954" t="s">
        <v>3215</v>
      </c>
      <c r="F9954" s="10"/>
      <c r="G9954">
        <v>2017</v>
      </c>
      <c r="J9954">
        <v>0.89698590162204961</v>
      </c>
      <c r="L9954" t="s">
        <v>40273</v>
      </c>
      <c r="M9954">
        <v>28273659</v>
      </c>
      <c r="Q9954" s="10"/>
      <c r="R9954" s="11">
        <f t="shared" si="310"/>
        <v>0</v>
      </c>
      <c r="U9954" s="11">
        <f t="shared" si="311"/>
        <v>0</v>
      </c>
      <c r="Y9954" s="11">
        <f>IF(SUM(Tableau1[[#This Row],[Other access]:[Sci-hub access]])&gt;=1,1,0)</f>
        <v>0</v>
      </c>
      <c r="Z9954" s="12">
        <f>IF(OR(Tableau1[[#This Row],[Access R1 + S1+ T1 ]]&gt;=1,Tableau1[[#This Row],[Access V1 +W1 + X1]]&gt;=1),1,0)</f>
        <v>0</v>
      </c>
      <c r="AB9954" s="10" t="str">
        <f>Tableau1[[#This Row],[DOI]]</f>
        <v>doi: 10.1159/000456009</v>
      </c>
      <c r="AC9954" s="13" t="str">
        <f>Tableau1[[#This Row],[Authors]]&amp;", "&amp;Tableau1[[#This Row],[Title]]&amp;" "&amp;Tableau1[[#This Row],[Journal]]&amp;". "&amp;Tableau1[[#This Row],[Year]]</f>
        <v>Ådjers K, Luukkainen A, Pekkanen J, Hurme M, Huhtala H, Renkonen R, Wang Y, Mäkelä MJ, Karjalainen J, Toppila-Salmi S., Self-Reported Allergic Rhinitis and/or Allergic Conjunctivitis Associate with IL13 rs20541 Polymorphism in Finnish Adult Asthma Patients. Int Arch Allergy Immunol. 2017</v>
      </c>
    </row>
    <row r="9955" spans="1:29" ht="28.8" x14ac:dyDescent="0.3">
      <c r="A9955">
        <v>6570</v>
      </c>
      <c r="B9955" t="s">
        <v>1002</v>
      </c>
      <c r="C9955" t="s">
        <v>1003</v>
      </c>
      <c r="D9955" t="s">
        <v>1004</v>
      </c>
      <c r="E9955" t="s">
        <v>2883</v>
      </c>
      <c r="F9955" s="10"/>
      <c r="G9955">
        <v>2017</v>
      </c>
      <c r="J9955">
        <v>0.89701368905477696</v>
      </c>
      <c r="L9955" t="s">
        <v>40935</v>
      </c>
      <c r="M9955">
        <v>28195542</v>
      </c>
      <c r="Q9955" s="10"/>
      <c r="R9955" s="11">
        <f t="shared" si="310"/>
        <v>0</v>
      </c>
      <c r="U9955" s="11">
        <f t="shared" si="311"/>
        <v>0</v>
      </c>
      <c r="Y9955" s="11">
        <f>IF(SUM(Tableau1[[#This Row],[Other access]:[Sci-hub access]])&gt;=1,1,0)</f>
        <v>0</v>
      </c>
      <c r="Z9955" s="12">
        <f>IF(OR(Tableau1[[#This Row],[Access R1 + S1+ T1 ]]&gt;=1,Tableau1[[#This Row],[Access V1 +W1 + X1]]&gt;=1),1,0)</f>
        <v>0</v>
      </c>
      <c r="AB9955" s="10" t="str">
        <f>Tableau1[[#This Row],[DOI]]</f>
        <v>doi: 10.1515/cclm-2016-0449</v>
      </c>
      <c r="AC9955" s="13" t="str">
        <f>Tableau1[[#This Row],[Authors]]&amp;", "&amp;Tableau1[[#This Row],[Title]]&amp;" "&amp;Tableau1[[#This Row],[Journal]]&amp;". "&amp;Tableau1[[#This Row],[Year]]</f>
        <v>Otsu H, Watanabe M, Inoue N, Masutani R, Iwatani Y., Intraindividual variation of microRNA expression levels in plasma and peripheral blood mononuclear cells and the associations of these levels with the pathogenesis of autoimmune thyroid diseases. Clin Chem Lab Med. 2017</v>
      </c>
    </row>
    <row r="9956" spans="1:29" x14ac:dyDescent="0.3">
      <c r="A9956">
        <v>5505</v>
      </c>
      <c r="B9956" t="s">
        <v>8550</v>
      </c>
      <c r="C9956" t="s">
        <v>18771</v>
      </c>
      <c r="D9956" t="s">
        <v>28980</v>
      </c>
      <c r="E9956" t="s">
        <v>2529</v>
      </c>
      <c r="F9956" s="10"/>
      <c r="G9956">
        <v>2017</v>
      </c>
      <c r="J9956">
        <v>0.8970144048883848</v>
      </c>
      <c r="L9956" t="s">
        <v>39892</v>
      </c>
      <c r="M9956">
        <v>28328296</v>
      </c>
      <c r="Q9956" s="10"/>
      <c r="R9956" s="11">
        <f t="shared" si="310"/>
        <v>0</v>
      </c>
      <c r="U9956" s="11">
        <f t="shared" si="311"/>
        <v>0</v>
      </c>
      <c r="Y9956" s="11">
        <f>IF(SUM(Tableau1[[#This Row],[Other access]:[Sci-hub access]])&gt;=1,1,0)</f>
        <v>0</v>
      </c>
      <c r="Z9956" s="12">
        <f>IF(OR(Tableau1[[#This Row],[Access R1 + S1+ T1 ]]&gt;=1,Tableau1[[#This Row],[Access V1 +W1 + X1]]&gt;=1),1,0)</f>
        <v>0</v>
      </c>
      <c r="AB9956" s="10" t="str">
        <f>Tableau1[[#This Row],[DOI]]</f>
        <v>doi: 10.1080/02713683.2017.1280511</v>
      </c>
      <c r="AC9956" s="13" t="str">
        <f>Tableau1[[#This Row],[Authors]]&amp;", "&amp;Tableau1[[#This Row],[Title]]&amp;" "&amp;Tableau1[[#This Row],[Journal]]&amp;". "&amp;Tableau1[[#This Row],[Year]]</f>
        <v>Erdur SK, Aydin R, Ozsutcu M, Olmuscelik O, Eliacik M, Demirci G, Kocabora MS., The Relationship between Metabolic Syndrome, Its Components, and Dry Eye: A Cross-Sectional Study. Curr Eye Res. 2017</v>
      </c>
    </row>
    <row r="9957" spans="1:29" x14ac:dyDescent="0.3">
      <c r="A9957">
        <v>5356</v>
      </c>
      <c r="B9957" t="s">
        <v>8410</v>
      </c>
      <c r="C9957" t="s">
        <v>18633</v>
      </c>
      <c r="D9957" t="s">
        <v>28840</v>
      </c>
      <c r="E9957" t="s">
        <v>2511</v>
      </c>
      <c r="F9957" s="10"/>
      <c r="G9957">
        <v>2017</v>
      </c>
      <c r="J9957">
        <v>0.89703786250525819</v>
      </c>
      <c r="L9957" t="s">
        <v>39751</v>
      </c>
      <c r="M9957">
        <v>28345567</v>
      </c>
      <c r="Q9957" s="10"/>
      <c r="R9957" s="11">
        <f t="shared" si="310"/>
        <v>0</v>
      </c>
      <c r="U9957" s="11">
        <f t="shared" si="311"/>
        <v>0</v>
      </c>
      <c r="Y9957" s="11">
        <f>IF(SUM(Tableau1[[#This Row],[Other access]:[Sci-hub access]])&gt;=1,1,0)</f>
        <v>0</v>
      </c>
      <c r="Z9957" s="12">
        <f>IF(OR(Tableau1[[#This Row],[Access R1 + S1+ T1 ]]&gt;=1,Tableau1[[#This Row],[Access V1 +W1 + X1]]&gt;=1),1,0)</f>
        <v>0</v>
      </c>
      <c r="AB9957" s="10" t="str">
        <f>Tableau1[[#This Row],[DOI]]</f>
        <v>doi: 10.4103/ijo.IJO_864_16</v>
      </c>
      <c r="AC9957" s="13" t="str">
        <f>Tableau1[[#This Row],[Authors]]&amp;", "&amp;Tableau1[[#This Row],[Title]]&amp;" "&amp;Tableau1[[#This Row],[Journal]]&amp;". "&amp;Tableau1[[#This Row],[Year]]</f>
        <v>Venkatesh P., Retina and the tubercle Bacillus: Four decades of our journey and current understanding. Indian J Ophthalmol. 2017</v>
      </c>
    </row>
    <row r="9958" spans="1:29" x14ac:dyDescent="0.3">
      <c r="A9958">
        <v>7371</v>
      </c>
      <c r="B9958" t="s">
        <v>10182</v>
      </c>
      <c r="C9958" t="s">
        <v>20384</v>
      </c>
      <c r="D9958" t="s">
        <v>30616</v>
      </c>
      <c r="E9958" t="s">
        <v>2835</v>
      </c>
      <c r="F9958" s="10"/>
      <c r="G9958">
        <v>2017</v>
      </c>
      <c r="J9958">
        <v>0.89722260860419223</v>
      </c>
      <c r="L9958" t="s">
        <v>41727</v>
      </c>
      <c r="M9958">
        <v>28099942</v>
      </c>
      <c r="Q9958" s="10"/>
      <c r="R9958" s="11">
        <f t="shared" si="310"/>
        <v>0</v>
      </c>
      <c r="U9958" s="11">
        <f t="shared" si="311"/>
        <v>0</v>
      </c>
      <c r="Y9958" s="11">
        <f>IF(SUM(Tableau1[[#This Row],[Other access]:[Sci-hub access]])&gt;=1,1,0)</f>
        <v>0</v>
      </c>
      <c r="Z9958" s="12">
        <f>IF(OR(Tableau1[[#This Row],[Access R1 + S1+ T1 ]]&gt;=1,Tableau1[[#This Row],[Access V1 +W1 + X1]]&gt;=1),1,0)</f>
        <v>0</v>
      </c>
      <c r="AB9958" s="10" t="str">
        <f>Tableau1[[#This Row],[DOI]]</f>
        <v>doi: 10.18632/oncotarget.14659</v>
      </c>
      <c r="AC9958" s="13" t="str">
        <f>Tableau1[[#This Row],[Authors]]&amp;", "&amp;Tableau1[[#This Row],[Title]]&amp;" "&amp;Tableau1[[#This Row],[Journal]]&amp;". "&amp;Tableau1[[#This Row],[Year]]</f>
        <v>Allaman-Pillet N, Oberson A, Schorderet DF., Bigh3 silencing increases retinoblastoma tumor growth in the murine SV40-TAg-Rb model. Oncotarget. 2017</v>
      </c>
    </row>
    <row r="9959" spans="1:29" x14ac:dyDescent="0.3">
      <c r="A9959">
        <v>4558</v>
      </c>
      <c r="B9959" t="s">
        <v>7680</v>
      </c>
      <c r="C9959" t="s">
        <v>17915</v>
      </c>
      <c r="D9959" t="s">
        <v>28109</v>
      </c>
      <c r="E9959" t="s">
        <v>2438</v>
      </c>
      <c r="F9959" s="10"/>
      <c r="G9959">
        <v>2017</v>
      </c>
      <c r="J9959">
        <v>0.89726866291635254</v>
      </c>
      <c r="L9959" t="s">
        <v>38976</v>
      </c>
      <c r="M9959">
        <v>28432111</v>
      </c>
      <c r="Q9959" s="10"/>
      <c r="R9959" s="11">
        <f t="shared" si="310"/>
        <v>0</v>
      </c>
      <c r="U9959" s="11">
        <f t="shared" si="311"/>
        <v>0</v>
      </c>
      <c r="Y9959" s="11">
        <f>IF(SUM(Tableau1[[#This Row],[Other access]:[Sci-hub access]])&gt;=1,1,0)</f>
        <v>0</v>
      </c>
      <c r="Z9959" s="12">
        <f>IF(OR(Tableau1[[#This Row],[Access R1 + S1+ T1 ]]&gt;=1,Tableau1[[#This Row],[Access V1 +W1 + X1]]&gt;=1),1,0)</f>
        <v>0</v>
      </c>
      <c r="AB9959" s="10" t="str">
        <f>Tableau1[[#This Row],[DOI]]</f>
        <v>doi: 10.1136/bjophthalmol-2017-310180</v>
      </c>
      <c r="AC9959" s="13" t="str">
        <f>Tableau1[[#This Row],[Authors]]&amp;", "&amp;Tableau1[[#This Row],[Title]]&amp;" "&amp;Tableau1[[#This Row],[Journal]]&amp;". "&amp;Tableau1[[#This Row],[Year]]</f>
        <v>Shin JW, Lee J, Kwon J, Choi J, Kook MS., Regional vascular density-visual field sensitivity relationship in glaucoma according to disease severity. Br J Ophthalmol. 2017</v>
      </c>
    </row>
    <row r="9960" spans="1:29" x14ac:dyDescent="0.3">
      <c r="A9960">
        <v>6918</v>
      </c>
      <c r="B9960" t="s">
        <v>9789</v>
      </c>
      <c r="C9960" t="s">
        <v>19992</v>
      </c>
      <c r="D9960" t="s">
        <v>30223</v>
      </c>
      <c r="E9960" t="s">
        <v>2468</v>
      </c>
      <c r="F9960" s="10"/>
      <c r="G9960">
        <v>2017</v>
      </c>
      <c r="J9960">
        <v>0.89742769394892608</v>
      </c>
      <c r="L9960" t="s">
        <v>41277</v>
      </c>
      <c r="M9960">
        <v>28146442</v>
      </c>
      <c r="Q9960" s="10"/>
      <c r="R9960" s="11">
        <f t="shared" si="310"/>
        <v>0</v>
      </c>
      <c r="U9960" s="11">
        <f t="shared" si="311"/>
        <v>0</v>
      </c>
      <c r="Y9960" s="11">
        <f>IF(SUM(Tableau1[[#This Row],[Other access]:[Sci-hub access]])&gt;=1,1,0)</f>
        <v>0</v>
      </c>
      <c r="Z9960" s="12">
        <f>IF(OR(Tableau1[[#This Row],[Access R1 + S1+ T1 ]]&gt;=1,Tableau1[[#This Row],[Access V1 +W1 + X1]]&gt;=1),1,0)</f>
        <v>0</v>
      </c>
      <c r="AB9960" s="10" t="str">
        <f>Tableau1[[#This Row],[DOI]]</f>
        <v>doi: 10.1097/IJG.0000000000000547</v>
      </c>
      <c r="AC9960" s="13" t="str">
        <f>Tableau1[[#This Row],[Authors]]&amp;", "&amp;Tableau1[[#This Row],[Title]]&amp;" "&amp;Tableau1[[#This Row],[Journal]]&amp;". "&amp;Tableau1[[#This Row],[Year]]</f>
        <v>Nash DL, Crouch ER, Crouch ER Jr., Comparison of EX-PRESS Shunt and Trabeculectomy With Mitomycin-C in Congenital and Juvenile Glaucoma. J Glaucoma. 2017</v>
      </c>
    </row>
    <row r="9961" spans="1:29" ht="28.8" x14ac:dyDescent="0.3">
      <c r="A9961">
        <v>1901</v>
      </c>
      <c r="B9961" t="s">
        <v>5144</v>
      </c>
      <c r="C9961" t="s">
        <v>15390</v>
      </c>
      <c r="D9961" t="s">
        <v>25566</v>
      </c>
      <c r="E9961" t="s">
        <v>2482</v>
      </c>
      <c r="F9961" s="10"/>
      <c r="G9961">
        <v>2017</v>
      </c>
      <c r="J9961">
        <v>0.89743567027384663</v>
      </c>
      <c r="L9961" t="s">
        <v>36373</v>
      </c>
      <c r="M9961">
        <v>28853718</v>
      </c>
      <c r="Q9961" s="10"/>
      <c r="R9961" s="11">
        <f t="shared" si="310"/>
        <v>0</v>
      </c>
      <c r="U9961" s="11">
        <f t="shared" si="311"/>
        <v>0</v>
      </c>
      <c r="Y9961" s="11">
        <f>IF(SUM(Tableau1[[#This Row],[Other access]:[Sci-hub access]])&gt;=1,1,0)</f>
        <v>0</v>
      </c>
      <c r="Z9961" s="12">
        <f>IF(OR(Tableau1[[#This Row],[Access R1 + S1+ T1 ]]&gt;=1,Tableau1[[#This Row],[Access V1 +W1 + X1]]&gt;=1),1,0)</f>
        <v>0</v>
      </c>
      <c r="AB9961" s="10" t="str">
        <f>Tableau1[[#This Row],[DOI]]</f>
        <v>doi: 10.1038/ejhg.2017.136</v>
      </c>
      <c r="AC9961" s="13" t="str">
        <f>Tableau1[[#This Row],[Authors]]&amp;", "&amp;Tableau1[[#This Row],[Title]]&amp;" "&amp;Tableau1[[#This Row],[Journal]]&amp;". "&amp;Tableau1[[#This Row],[Year]]</f>
        <v>Aschard H, Kang JH, Iglesias AI, Hysi P, Cooke Bailey JN, Khawaja AP, Allingham RR, Ashley-Koch A, Lee RK, Moroi SE, Brilliant MH, Wollstein G, Schuman JS, Fingert JH, Budenz DL, Realini T, Gaasterland T, Scott WK, Singh K, Sit AJ, Igo RP Jr, Song YE, et al., Genetic correlations between intraocular pressure, blood pressure and primary open-angle glaucoma: a multi-cohort analysis. Eur J Hum Genet. 2017</v>
      </c>
    </row>
    <row r="9962" spans="1:29" x14ac:dyDescent="0.3">
      <c r="A9962">
        <v>900</v>
      </c>
      <c r="B9962" t="s">
        <v>4162</v>
      </c>
      <c r="C9962" t="s">
        <v>14416</v>
      </c>
      <c r="D9962" t="s">
        <v>24583</v>
      </c>
      <c r="E9962" t="s">
        <v>2829</v>
      </c>
      <c r="F9962" s="10"/>
      <c r="G9962">
        <v>2017</v>
      </c>
      <c r="J9962">
        <v>0.89772680060041821</v>
      </c>
      <c r="L9962" t="s">
        <v>35388</v>
      </c>
      <c r="M9962">
        <v>29072283</v>
      </c>
      <c r="Q9962" s="10"/>
      <c r="R9962" s="11">
        <f t="shared" si="310"/>
        <v>0</v>
      </c>
      <c r="U9962" s="11">
        <f t="shared" si="311"/>
        <v>0</v>
      </c>
      <c r="Y9962" s="11">
        <f>IF(SUM(Tableau1[[#This Row],[Other access]:[Sci-hub access]])&gt;=1,1,0)</f>
        <v>0</v>
      </c>
      <c r="Z9962" s="12">
        <f>IF(OR(Tableau1[[#This Row],[Access R1 + S1+ T1 ]]&gt;=1,Tableau1[[#This Row],[Access V1 +W1 + X1]]&gt;=1),1,0)</f>
        <v>0</v>
      </c>
      <c r="AB9962" s="10" t="str">
        <f>Tableau1[[#This Row],[DOI]]</f>
        <v>doi: 10.1038/550448a</v>
      </c>
      <c r="AC9962" s="13" t="str">
        <f>Tableau1[[#This Row],[Authors]]&amp;", "&amp;Tableau1[[#This Row],[Title]]&amp;" "&amp;Tableau1[[#This Row],[Journal]]&amp;". "&amp;Tableau1[[#This Row],[Year]]</f>
        <v>Scudellari M., To stay young, kill zombie cells. Nature. 2017</v>
      </c>
    </row>
    <row r="9963" spans="1:29" x14ac:dyDescent="0.3">
      <c r="A9963">
        <v>4875</v>
      </c>
      <c r="B9963" t="s">
        <v>7976</v>
      </c>
      <c r="C9963" t="s">
        <v>18205</v>
      </c>
      <c r="D9963" t="s">
        <v>28406</v>
      </c>
      <c r="E9963" t="s">
        <v>2440</v>
      </c>
      <c r="F9963" s="10"/>
      <c r="G9963">
        <v>2017</v>
      </c>
      <c r="J9963">
        <v>0.89789863725542451</v>
      </c>
      <c r="L9963" t="s">
        <v>39285</v>
      </c>
      <c r="M9963">
        <v>28395971</v>
      </c>
      <c r="Q9963" s="10"/>
      <c r="R9963" s="11">
        <f t="shared" si="310"/>
        <v>0</v>
      </c>
      <c r="U9963" s="11">
        <f t="shared" si="311"/>
        <v>0</v>
      </c>
      <c r="Y9963" s="11">
        <f>IF(SUM(Tableau1[[#This Row],[Other access]:[Sci-hub access]])&gt;=1,1,0)</f>
        <v>0</v>
      </c>
      <c r="Z9963" s="12">
        <f>IF(OR(Tableau1[[#This Row],[Access R1 + S1+ T1 ]]&gt;=1,Tableau1[[#This Row],[Access V1 +W1 + X1]]&gt;=1),1,0)</f>
        <v>0</v>
      </c>
      <c r="AB9963" s="10" t="str">
        <f>Tableau1[[#This Row],[DOI]]</f>
        <v>doi: 10.1016/j.exer.2017.04.001</v>
      </c>
      <c r="AC9963" s="13" t="str">
        <f>Tableau1[[#This Row],[Authors]]&amp;", "&amp;Tableau1[[#This Row],[Title]]&amp;" "&amp;Tableau1[[#This Row],[Journal]]&amp;". "&amp;Tableau1[[#This Row],[Year]]</f>
        <v>Skov Jensen P, Aalkjaer C, Bek T., Differential effects of nitric oxide and cyclo-oxygenase inhibition on the diameter of porcine retinal vessels with different caliber during hypoxia ex vivo. Exp Eye Res. 2017</v>
      </c>
    </row>
    <row r="9964" spans="1:29" x14ac:dyDescent="0.3">
      <c r="A9964">
        <v>3676</v>
      </c>
      <c r="B9964" t="s">
        <v>6847</v>
      </c>
      <c r="C9964" t="s">
        <v>17088</v>
      </c>
      <c r="D9964" t="s">
        <v>27271</v>
      </c>
      <c r="E9964" t="s">
        <v>2443</v>
      </c>
      <c r="F9964" s="10"/>
      <c r="G9964">
        <v>2017</v>
      </c>
      <c r="J9964">
        <v>0.89789898088766862</v>
      </c>
      <c r="L9964" t="s">
        <v>38120</v>
      </c>
      <c r="M9964">
        <v>28549089</v>
      </c>
      <c r="Q9964" s="10"/>
      <c r="R9964" s="11">
        <f t="shared" si="310"/>
        <v>0</v>
      </c>
      <c r="U9964" s="11">
        <f t="shared" si="311"/>
        <v>0</v>
      </c>
      <c r="Y9964" s="11">
        <f>IF(SUM(Tableau1[[#This Row],[Other access]:[Sci-hub access]])&gt;=1,1,0)</f>
        <v>0</v>
      </c>
      <c r="Z9964" s="12">
        <f>IF(OR(Tableau1[[#This Row],[Access R1 + S1+ T1 ]]&gt;=1,Tableau1[[#This Row],[Access V1 +W1 + X1]]&gt;=1),1,0)</f>
        <v>0</v>
      </c>
      <c r="AB9964" s="10" t="str">
        <f>Tableau1[[#This Row],[DOI]]</f>
        <v>doi: 10.1167/iovs.16-20899</v>
      </c>
      <c r="AC9964" s="13" t="str">
        <f>Tableau1[[#This Row],[Authors]]&amp;", "&amp;Tableau1[[#This Row],[Title]]&amp;" "&amp;Tableau1[[#This Row],[Journal]]&amp;". "&amp;Tableau1[[#This Row],[Year]]</f>
        <v>Cuming RS, Abarca EM, Duran S, Wooldridge AA, Stewart AJ, Ravis W, Babu RJ, Lin YJ, Hathcock T., Development of a Sustained-Release Voriconazole-Containing Thermogel for Subconjunctival Injection in Horses. Invest Ophthalmol Vis Sci. 2017</v>
      </c>
    </row>
    <row r="9965" spans="1:29" x14ac:dyDescent="0.3">
      <c r="A9965">
        <v>9580</v>
      </c>
      <c r="B9965" t="s">
        <v>12136</v>
      </c>
      <c r="C9965" t="s">
        <v>22311</v>
      </c>
      <c r="D9965" t="s">
        <v>32583</v>
      </c>
      <c r="E9965" t="s">
        <v>2464</v>
      </c>
      <c r="F9965" s="10"/>
      <c r="G9965">
        <v>2017</v>
      </c>
      <c r="J9965">
        <v>0.89808987311949873</v>
      </c>
      <c r="L9965" t="e">
        <v>#VALUE!</v>
      </c>
      <c r="M9965">
        <v>27653605</v>
      </c>
      <c r="Q9965" s="10"/>
      <c r="R9965" s="11">
        <f t="shared" si="310"/>
        <v>0</v>
      </c>
      <c r="U9965" s="11">
        <f t="shared" si="311"/>
        <v>0</v>
      </c>
      <c r="Y9965" s="11">
        <f>IF(SUM(Tableau1[[#This Row],[Other access]:[Sci-hub access]])&gt;=1,1,0)</f>
        <v>0</v>
      </c>
      <c r="Z9965" s="12">
        <f>IF(OR(Tableau1[[#This Row],[Access R1 + S1+ T1 ]]&gt;=1,Tableau1[[#This Row],[Access V1 +W1 + X1]]&gt;=1),1,0)</f>
        <v>0</v>
      </c>
      <c r="AB9965" s="10" t="e">
        <f>Tableau1[[#This Row],[DOI]]</f>
        <v>#VALUE!</v>
      </c>
      <c r="AC9965" s="13" t="str">
        <f>Tableau1[[#This Row],[Authors]]&amp;", "&amp;Tableau1[[#This Row],[Title]]&amp;" "&amp;Tableau1[[#This Row],[Journal]]&amp;". "&amp;Tableau1[[#This Row],[Year]]</f>
        <v>Lim ME, Buckley EG, Prakalapakorn SG., Update on congenital cataract surgery management. Curr Opin Ophthalmol. 2017</v>
      </c>
    </row>
    <row r="9966" spans="1:29" x14ac:dyDescent="0.3">
      <c r="A9966">
        <v>8675</v>
      </c>
      <c r="B9966" t="s">
        <v>11330</v>
      </c>
      <c r="C9966" t="s">
        <v>21515</v>
      </c>
      <c r="D9966" t="s">
        <v>31770</v>
      </c>
      <c r="E9966" t="s">
        <v>2552</v>
      </c>
      <c r="F9966" s="10"/>
      <c r="G9966">
        <v>2017</v>
      </c>
      <c r="J9966">
        <v>0.89811086133015572</v>
      </c>
      <c r="L9966" t="s">
        <v>43011</v>
      </c>
      <c r="M9966">
        <v>27864697</v>
      </c>
      <c r="Q9966" s="10"/>
      <c r="R9966" s="11">
        <f t="shared" si="310"/>
        <v>0</v>
      </c>
      <c r="U9966" s="11">
        <f t="shared" si="311"/>
        <v>0</v>
      </c>
      <c r="Y9966" s="11">
        <f>IF(SUM(Tableau1[[#This Row],[Other access]:[Sci-hub access]])&gt;=1,1,0)</f>
        <v>0</v>
      </c>
      <c r="Z9966" s="12">
        <f>IF(OR(Tableau1[[#This Row],[Access R1 + S1+ T1 ]]&gt;=1,Tableau1[[#This Row],[Access V1 +W1 + X1]]&gt;=1),1,0)</f>
        <v>0</v>
      </c>
      <c r="AB9966" s="10" t="str">
        <f>Tableau1[[#This Row],[DOI]]</f>
        <v>doi: 10.1007/s10067-016-3472-x</v>
      </c>
      <c r="AC9966" s="13" t="str">
        <f>Tableau1[[#This Row],[Authors]]&amp;", "&amp;Tableau1[[#This Row],[Title]]&amp;" "&amp;Tableau1[[#This Row],[Journal]]&amp;". "&amp;Tableau1[[#This Row],[Year]]</f>
        <v>Liu C, Zhang H, Yao G, Hu Y, Qi J, Wang Y, Chen W, Tang X, Li W, Lu L, Gu L, Sun L., Characteristics of primary Sjögren's syndrome patients with IgG4 positive plasma cells infiltration in the labial salivary glands. Clin Rheumatol. 2017</v>
      </c>
    </row>
    <row r="9967" spans="1:29" x14ac:dyDescent="0.3">
      <c r="A9967">
        <v>345</v>
      </c>
      <c r="B9967" t="s">
        <v>3608</v>
      </c>
      <c r="C9967" t="s">
        <v>13869</v>
      </c>
      <c r="D9967" t="s">
        <v>24028</v>
      </c>
      <c r="E9967" t="s">
        <v>2467</v>
      </c>
      <c r="F9967" s="10"/>
      <c r="G9967">
        <v>2017</v>
      </c>
      <c r="J9967">
        <v>0.89823517760188454</v>
      </c>
      <c r="L9967" t="s">
        <v>34852</v>
      </c>
      <c r="M9967">
        <v>29253298</v>
      </c>
      <c r="Q9967" s="10"/>
      <c r="R9967" s="11">
        <f t="shared" si="310"/>
        <v>0</v>
      </c>
      <c r="U9967" s="11">
        <f t="shared" si="311"/>
        <v>0</v>
      </c>
      <c r="Y9967" s="11">
        <f>IF(SUM(Tableau1[[#This Row],[Other access]:[Sci-hub access]])&gt;=1,1,0)</f>
        <v>0</v>
      </c>
      <c r="Z9967" s="12">
        <f>IF(OR(Tableau1[[#This Row],[Access R1 + S1+ T1 ]]&gt;=1,Tableau1[[#This Row],[Access V1 +W1 + X1]]&gt;=1),1,0)</f>
        <v>0</v>
      </c>
      <c r="AB9967" s="10" t="str">
        <f>Tableau1[[#This Row],[DOI]]</f>
        <v>doi: 10.3928/23258160-20171130-02</v>
      </c>
      <c r="AC9967" s="13" t="str">
        <f>Tableau1[[#This Row],[Authors]]&amp;", "&amp;Tableau1[[#This Row],[Title]]&amp;" "&amp;Tableau1[[#This Row],[Journal]]&amp;". "&amp;Tableau1[[#This Row],[Year]]</f>
        <v>Adhi M, Silva FQ, Lang R, Seballos R, Sukol RB, Feinleib S, Singh RP., Non-Mydriatic Ultra-Widefield Imaging Compared With Single-Field Imaging in the Evaluation of Peripheral Retinal Pathology. Ophthalmic Surg Lasers Imaging Retina. 2017</v>
      </c>
    </row>
    <row r="9968" spans="1:29" x14ac:dyDescent="0.3">
      <c r="A9968">
        <v>4895</v>
      </c>
      <c r="B9968" t="s">
        <v>7995</v>
      </c>
      <c r="C9968" t="s">
        <v>18224</v>
      </c>
      <c r="D9968" t="s">
        <v>28425</v>
      </c>
      <c r="E9968" t="s">
        <v>34031</v>
      </c>
      <c r="F9968" s="10"/>
      <c r="G9968">
        <v>2017</v>
      </c>
      <c r="J9968">
        <v>0.89827476777876469</v>
      </c>
      <c r="L9968" t="s">
        <v>39305</v>
      </c>
      <c r="M9968">
        <v>28394239</v>
      </c>
      <c r="Q9968" s="10"/>
      <c r="R9968" s="11">
        <f t="shared" si="310"/>
        <v>0</v>
      </c>
      <c r="U9968" s="11">
        <f t="shared" si="311"/>
        <v>0</v>
      </c>
      <c r="Y9968" s="11">
        <f>IF(SUM(Tableau1[[#This Row],[Other access]:[Sci-hub access]])&gt;=1,1,0)</f>
        <v>0</v>
      </c>
      <c r="Z9968" s="12">
        <f>IF(OR(Tableau1[[#This Row],[Access R1 + S1+ T1 ]]&gt;=1,Tableau1[[#This Row],[Access V1 +W1 + X1]]&gt;=1),1,0)</f>
        <v>0</v>
      </c>
      <c r="AB9968" s="10" t="str">
        <f>Tableau1[[#This Row],[DOI]]</f>
        <v>doi: 10.1089/jop.2016.0135</v>
      </c>
      <c r="AC9968" s="13" t="str">
        <f>Tableau1[[#This Row],[Authors]]&amp;", "&amp;Tableau1[[#This Row],[Title]]&amp;" "&amp;Tableau1[[#This Row],[Journal]]&amp;". "&amp;Tableau1[[#This Row],[Year]]</f>
        <v>Gonzales JA, Haemel A, Gross AJ, Acharya NR., Management of Uveitis and Scleritis in Necrobiotic Xanthogranuloma. J Ocul Pharmacol Ther. 2017</v>
      </c>
    </row>
    <row r="9969" spans="1:29" x14ac:dyDescent="0.3">
      <c r="A9969">
        <v>3978</v>
      </c>
      <c r="B9969" t="s">
        <v>7132</v>
      </c>
      <c r="C9969" t="s">
        <v>17369</v>
      </c>
      <c r="D9969" t="s">
        <v>27559</v>
      </c>
      <c r="E9969" t="s">
        <v>2467</v>
      </c>
      <c r="F9969" s="10"/>
      <c r="G9969">
        <v>2017</v>
      </c>
      <c r="J9969">
        <v>0.89827551724905885</v>
      </c>
      <c r="L9969" t="s">
        <v>38419</v>
      </c>
      <c r="M9969">
        <v>28499053</v>
      </c>
      <c r="Q9969" s="10"/>
      <c r="R9969" s="11">
        <f t="shared" si="310"/>
        <v>0</v>
      </c>
      <c r="U9969" s="11">
        <f t="shared" si="311"/>
        <v>0</v>
      </c>
      <c r="Y9969" s="11">
        <f>IF(SUM(Tableau1[[#This Row],[Other access]:[Sci-hub access]])&gt;=1,1,0)</f>
        <v>0</v>
      </c>
      <c r="Z9969" s="12">
        <f>IF(OR(Tableau1[[#This Row],[Access R1 + S1+ T1 ]]&gt;=1,Tableau1[[#This Row],[Access V1 +W1 + X1]]&gt;=1),1,0)</f>
        <v>0</v>
      </c>
      <c r="AB9969" s="10" t="str">
        <f>Tableau1[[#This Row],[DOI]]</f>
        <v>doi: 10.3928/23258160-20170428-08</v>
      </c>
      <c r="AC9969" s="13" t="str">
        <f>Tableau1[[#This Row],[Authors]]&amp;", "&amp;Tableau1[[#This Row],[Title]]&amp;" "&amp;Tableau1[[#This Row],[Journal]]&amp;". "&amp;Tableau1[[#This Row],[Year]]</f>
        <v>Ozdek S, Baskaran P, Karabas L, Neves PP., A Modified Perfluoro-n-octane-Assisted Autologous Internal Limiting Membrane Transplant for Failed Macular Hole Reintervention: A Case Series. Ophthalmic Surg Lasers Imaging Retina. 2017</v>
      </c>
    </row>
    <row r="9970" spans="1:29" x14ac:dyDescent="0.3">
      <c r="A9970">
        <v>157</v>
      </c>
      <c r="B9970" t="s">
        <v>3420</v>
      </c>
      <c r="C9970" t="s">
        <v>13681</v>
      </c>
      <c r="D9970" t="s">
        <v>23840</v>
      </c>
      <c r="E9970" t="s">
        <v>2465</v>
      </c>
      <c r="F9970" s="10"/>
      <c r="G9970">
        <v>2017</v>
      </c>
      <c r="J9970">
        <v>0.89834955663620375</v>
      </c>
      <c r="L9970" t="s">
        <v>34673</v>
      </c>
      <c r="M9970">
        <v>29382031</v>
      </c>
      <c r="Q9970" s="10"/>
      <c r="R9970" s="11">
        <f t="shared" si="310"/>
        <v>0</v>
      </c>
      <c r="U9970" s="11">
        <f t="shared" si="311"/>
        <v>0</v>
      </c>
      <c r="Y9970" s="11">
        <f>IF(SUM(Tableau1[[#This Row],[Other access]:[Sci-hub access]])&gt;=1,1,0)</f>
        <v>0</v>
      </c>
      <c r="Z9970" s="12">
        <f>IF(OR(Tableau1[[#This Row],[Access R1 + S1+ T1 ]]&gt;=1,Tableau1[[#This Row],[Access V1 +W1 + X1]]&gt;=1),1,0)</f>
        <v>0</v>
      </c>
      <c r="AB9970" s="10" t="str">
        <f>Tableau1[[#This Row],[DOI]]</f>
        <v>doi: 10.1097/MD.0000000000008925</v>
      </c>
      <c r="AC9970" s="13" t="str">
        <f>Tableau1[[#This Row],[Authors]]&amp;", "&amp;Tableau1[[#This Row],[Title]]&amp;" "&amp;Tableau1[[#This Row],[Journal]]&amp;". "&amp;Tableau1[[#This Row],[Year]]</f>
        <v>Ryu SJ, Kang MH, Seong M, Cho H, Shin YU., Anterior scleritis following intravitreal injections in a patient with rheumatoid arthritis: A case report. Medicine (Baltimore). 2017</v>
      </c>
    </row>
    <row r="9971" spans="1:29" ht="28.8" x14ac:dyDescent="0.3">
      <c r="A9971">
        <v>6993</v>
      </c>
      <c r="B9971" t="s">
        <v>9853</v>
      </c>
      <c r="C9971" t="s">
        <v>20056</v>
      </c>
      <c r="D9971" t="s">
        <v>30287</v>
      </c>
      <c r="E9971" t="s">
        <v>34347</v>
      </c>
      <c r="F9971" s="10"/>
      <c r="G9971">
        <v>2017</v>
      </c>
      <c r="J9971">
        <v>0.89859974902954109</v>
      </c>
      <c r="L9971" t="s">
        <v>41351</v>
      </c>
      <c r="M9971">
        <v>28138914</v>
      </c>
      <c r="Q9971" s="10"/>
      <c r="R9971" s="11">
        <f t="shared" si="310"/>
        <v>0</v>
      </c>
      <c r="U9971" s="11">
        <f t="shared" si="311"/>
        <v>0</v>
      </c>
      <c r="Y9971" s="11">
        <f>IF(SUM(Tableau1[[#This Row],[Other access]:[Sci-hub access]])&gt;=1,1,0)</f>
        <v>0</v>
      </c>
      <c r="Z9971" s="12">
        <f>IF(OR(Tableau1[[#This Row],[Access R1 + S1+ T1 ]]&gt;=1,Tableau1[[#This Row],[Access V1 +W1 + X1]]&gt;=1),1,0)</f>
        <v>0</v>
      </c>
      <c r="AB9971" s="10" t="str">
        <f>Tableau1[[#This Row],[DOI]]</f>
        <v>doi: 10.1007/s12026-016-8888-5</v>
      </c>
      <c r="AC9971" s="13" t="str">
        <f>Tableau1[[#This Row],[Authors]]&amp;", "&amp;Tableau1[[#This Row],[Title]]&amp;" "&amp;Tableau1[[#This Row],[Journal]]&amp;". "&amp;Tableau1[[#This Row],[Year]]</f>
        <v>Martínez-Sánchez N, Pérez-Pinto S, Robles-Marhuenda Á, Arnalich-Fernández F, Martín Cameán M, Hueso Zalvide E, Bartha JL., Obstetric and perinatal outcome in anti-Ro/SSA-positive pregnant women: a prospective cohort study. Immunol Res. 2017</v>
      </c>
    </row>
    <row r="9972" spans="1:29" x14ac:dyDescent="0.3">
      <c r="A9972">
        <v>2430</v>
      </c>
      <c r="B9972" t="s">
        <v>5654</v>
      </c>
      <c r="C9972" t="s">
        <v>15899</v>
      </c>
      <c r="D9972" t="s">
        <v>26076</v>
      </c>
      <c r="E9972" t="s">
        <v>34096</v>
      </c>
      <c r="F9972" s="10"/>
      <c r="G9972">
        <v>2017</v>
      </c>
      <c r="J9972">
        <v>0.89874261167083536</v>
      </c>
      <c r="L9972" t="s">
        <v>36895</v>
      </c>
      <c r="M9972">
        <v>28747135</v>
      </c>
      <c r="Q9972" s="10"/>
      <c r="R9972" s="11">
        <f t="shared" si="310"/>
        <v>0</v>
      </c>
      <c r="U9972" s="11">
        <f t="shared" si="311"/>
        <v>0</v>
      </c>
      <c r="Y9972" s="11">
        <f>IF(SUM(Tableau1[[#This Row],[Other access]:[Sci-hub access]])&gt;=1,1,0)</f>
        <v>0</v>
      </c>
      <c r="Z9972" s="12">
        <f>IF(OR(Tableau1[[#This Row],[Access R1 + S1+ T1 ]]&gt;=1,Tableau1[[#This Row],[Access V1 +W1 + X1]]&gt;=1),1,0)</f>
        <v>0</v>
      </c>
      <c r="AB9972" s="10" t="str">
        <f>Tableau1[[#This Row],[DOI]]</f>
        <v>doi: 10.1177/0891988717720300</v>
      </c>
      <c r="AC9972" s="13" t="str">
        <f>Tableau1[[#This Row],[Authors]]&amp;", "&amp;Tableau1[[#This Row],[Title]]&amp;" "&amp;Tableau1[[#This Row],[Journal]]&amp;". "&amp;Tableau1[[#This Row],[Year]]</f>
        <v>Schmotz C, Richinger C, Lorenzl S., High Burden and Depression Among Late-Stage Idiopathic Parkinson Disease and Progressive Supranuclear Palsy Caregivers. J Geriatr Psychiatry Neurol. 2017</v>
      </c>
    </row>
    <row r="9973" spans="1:29" x14ac:dyDescent="0.3">
      <c r="A9973">
        <v>2784</v>
      </c>
      <c r="B9973" t="s">
        <v>5989</v>
      </c>
      <c r="C9973" t="s">
        <v>16235</v>
      </c>
      <c r="D9973" t="s">
        <v>26413</v>
      </c>
      <c r="E9973" t="s">
        <v>2490</v>
      </c>
      <c r="F9973" s="10"/>
      <c r="G9973">
        <v>2017</v>
      </c>
      <c r="J9973">
        <v>0.89882242275180957</v>
      </c>
      <c r="L9973" t="s">
        <v>37243</v>
      </c>
      <c r="M9973">
        <v>28687220</v>
      </c>
      <c r="Q9973" s="10"/>
      <c r="R9973" s="11">
        <f t="shared" si="310"/>
        <v>0</v>
      </c>
      <c r="U9973" s="11">
        <f t="shared" si="311"/>
        <v>0</v>
      </c>
      <c r="Y9973" s="11">
        <f>IF(SUM(Tableau1[[#This Row],[Other access]:[Sci-hub access]])&gt;=1,1,0)</f>
        <v>0</v>
      </c>
      <c r="Z9973" s="12">
        <f>IF(OR(Tableau1[[#This Row],[Access R1 + S1+ T1 ]]&gt;=1,Tableau1[[#This Row],[Access V1 +W1 + X1]]&gt;=1),1,0)</f>
        <v>0</v>
      </c>
      <c r="AB9973" s="10" t="str">
        <f>Tableau1[[#This Row],[DOI]]</f>
        <v>doi: 10.1016/j.ajo.2017.06.030</v>
      </c>
      <c r="AC9973" s="13" t="str">
        <f>Tableau1[[#This Row],[Authors]]&amp;", "&amp;Tableau1[[#This Row],[Title]]&amp;" "&amp;Tableau1[[#This Row],[Journal]]&amp;". "&amp;Tableau1[[#This Row],[Year]]</f>
        <v>Nash DL, Hatt SR, Leske DA, May L, Bothun ED, Mohney BG, Brodsky MC, Holmes JM., One- Versus Two-Muscle Surgery for Presumed Unilateral Fourth Nerve Palsy Associated With Moderate Angle Hyperdeviations. Am J Ophthalmol. 2017</v>
      </c>
    </row>
    <row r="9974" spans="1:29" x14ac:dyDescent="0.3">
      <c r="A9974">
        <v>8357</v>
      </c>
      <c r="B9974" t="s">
        <v>11052</v>
      </c>
      <c r="C9974" t="s">
        <v>21238</v>
      </c>
      <c r="D9974" t="s">
        <v>31490</v>
      </c>
      <c r="E9974" t="s">
        <v>34357</v>
      </c>
      <c r="F9974" s="10"/>
      <c r="G9974">
        <v>2017</v>
      </c>
      <c r="J9974">
        <v>0.89883678289012003</v>
      </c>
      <c r="L9974" t="s">
        <v>42700</v>
      </c>
      <c r="M9974">
        <v>27928966</v>
      </c>
      <c r="Q9974" s="10"/>
      <c r="R9974" s="11">
        <f t="shared" si="310"/>
        <v>0</v>
      </c>
      <c r="U9974" s="11">
        <f t="shared" si="311"/>
        <v>0</v>
      </c>
      <c r="Y9974" s="11">
        <f>IF(SUM(Tableau1[[#This Row],[Other access]:[Sci-hub access]])&gt;=1,1,0)</f>
        <v>0</v>
      </c>
      <c r="Z9974" s="12">
        <f>IF(OR(Tableau1[[#This Row],[Access R1 + S1+ T1 ]]&gt;=1,Tableau1[[#This Row],[Access V1 +W1 + X1]]&gt;=1),1,0)</f>
        <v>0</v>
      </c>
      <c r="AB9974" s="10" t="str">
        <f>Tableau1[[#This Row],[DOI]]</f>
        <v>doi: 10.2174/1381612822666161208095348</v>
      </c>
      <c r="AC9974" s="13" t="str">
        <f>Tableau1[[#This Row],[Authors]]&amp;", "&amp;Tableau1[[#This Row],[Title]]&amp;" "&amp;Tableau1[[#This Row],[Journal]]&amp;". "&amp;Tableau1[[#This Row],[Year]]</f>
        <v>Kuklo P, Grzybowski A, Schwartz SG, Flynn HW, Pathengay A., Hot Topics in Perioperative Antibiotics for Cataract Surgery. Curr Pharm Des. 2017</v>
      </c>
    </row>
    <row r="9975" spans="1:29" x14ac:dyDescent="0.3">
      <c r="A9975">
        <v>10173</v>
      </c>
      <c r="B9975" t="s">
        <v>12679</v>
      </c>
      <c r="C9975" t="s">
        <v>22848</v>
      </c>
      <c r="D9975" t="s">
        <v>33130</v>
      </c>
      <c r="E9975" t="s">
        <v>2438</v>
      </c>
      <c r="F9975" s="10"/>
      <c r="G9975">
        <v>2017</v>
      </c>
      <c r="J9975">
        <v>0.8988637581938147</v>
      </c>
      <c r="L9975" t="s">
        <v>44428</v>
      </c>
      <c r="M9975">
        <v>27439740</v>
      </c>
      <c r="Q9975" s="10"/>
      <c r="R9975" s="11">
        <f t="shared" si="310"/>
        <v>0</v>
      </c>
      <c r="U9975" s="11">
        <f t="shared" si="311"/>
        <v>0</v>
      </c>
      <c r="Y9975" s="11">
        <f>IF(SUM(Tableau1[[#This Row],[Other access]:[Sci-hub access]])&gt;=1,1,0)</f>
        <v>0</v>
      </c>
      <c r="Z9975" s="12">
        <f>IF(OR(Tableau1[[#This Row],[Access R1 + S1+ T1 ]]&gt;=1,Tableau1[[#This Row],[Access V1 +W1 + X1]]&gt;=1),1,0)</f>
        <v>0</v>
      </c>
      <c r="AB9975" s="10" t="str">
        <f>Tableau1[[#This Row],[DOI]]</f>
        <v>doi: 10.1136/bjophthalmol-2016-308928</v>
      </c>
      <c r="AC9975" s="13" t="str">
        <f>Tableau1[[#This Row],[Authors]]&amp;", "&amp;Tableau1[[#This Row],[Title]]&amp;" "&amp;Tableau1[[#This Row],[Journal]]&amp;". "&amp;Tableau1[[#This Row],[Year]]</f>
        <v>Park J, Kim J, Kim M, Baek S., Aquaporin expression in the lacrimal sac of patients with primary and functional nasolacrimal duct obstruction. Br J Ophthalmol. 2017</v>
      </c>
    </row>
    <row r="9976" spans="1:29" x14ac:dyDescent="0.3">
      <c r="A9976">
        <v>577</v>
      </c>
      <c r="B9976" t="s">
        <v>3840</v>
      </c>
      <c r="C9976" t="s">
        <v>14096</v>
      </c>
      <c r="D9976" t="s">
        <v>24260</v>
      </c>
      <c r="E9976" t="s">
        <v>2960</v>
      </c>
      <c r="F9976" s="10"/>
      <c r="G9976">
        <v>2017</v>
      </c>
      <c r="J9976">
        <v>0.89893442248986932</v>
      </c>
      <c r="L9976" t="s">
        <v>35076</v>
      </c>
      <c r="M9976">
        <v>29177256</v>
      </c>
      <c r="Q9976" s="10"/>
      <c r="R9976" s="11">
        <f t="shared" si="310"/>
        <v>0</v>
      </c>
      <c r="U9976" s="11">
        <f t="shared" si="311"/>
        <v>0</v>
      </c>
      <c r="Y9976" s="11">
        <f>IF(SUM(Tableau1[[#This Row],[Other access]:[Sci-hub access]])&gt;=1,1,0)</f>
        <v>0</v>
      </c>
      <c r="Z9976" s="12">
        <f>IF(OR(Tableau1[[#This Row],[Access R1 + S1+ T1 ]]&gt;=1,Tableau1[[#This Row],[Access V1 +W1 + X1]]&gt;=1),1,0)</f>
        <v>0</v>
      </c>
      <c r="AB9976" s="10" t="str">
        <f>Tableau1[[#This Row],[DOI]]</f>
        <v>doi: 10.1967/s002449910602</v>
      </c>
      <c r="AC9976" s="13" t="str">
        <f>Tableau1[[#This Row],[Authors]]&amp;", "&amp;Tableau1[[#This Row],[Title]]&amp;" "&amp;Tableau1[[#This Row],[Journal]]&amp;". "&amp;Tableau1[[#This Row],[Year]]</f>
        <v>Chen Y, Huang J, Wang Y, Xie S, He F., Errors in the absorbed and the administered (131)I therapeutic dose in patients with Graves' disease. A suggested more precise technique. Hell J Nucl Med. 2017</v>
      </c>
    </row>
    <row r="9977" spans="1:29" x14ac:dyDescent="0.3">
      <c r="A9977">
        <v>3728</v>
      </c>
      <c r="B9977" t="s">
        <v>6898</v>
      </c>
      <c r="C9977" t="s">
        <v>17138</v>
      </c>
      <c r="D9977" t="s">
        <v>27322</v>
      </c>
      <c r="E9977" t="s">
        <v>2451</v>
      </c>
      <c r="F9977" s="10"/>
      <c r="G9977">
        <v>2017</v>
      </c>
      <c r="J9977">
        <v>0.89899584141187905</v>
      </c>
      <c r="L9977" t="s">
        <v>38172</v>
      </c>
      <c r="M9977">
        <v>28542257</v>
      </c>
      <c r="Q9977" s="10"/>
      <c r="R9977" s="11">
        <f t="shared" si="310"/>
        <v>0</v>
      </c>
      <c r="U9977" s="11">
        <f t="shared" si="311"/>
        <v>0</v>
      </c>
      <c r="Y9977" s="11">
        <f>IF(SUM(Tableau1[[#This Row],[Other access]:[Sci-hub access]])&gt;=1,1,0)</f>
        <v>0</v>
      </c>
      <c r="Z9977" s="12">
        <f>IF(OR(Tableau1[[#This Row],[Access R1 + S1+ T1 ]]&gt;=1,Tableau1[[#This Row],[Access V1 +W1 + X1]]&gt;=1),1,0)</f>
        <v>0</v>
      </c>
      <c r="AB9977" s="10" t="str">
        <f>Tableau1[[#This Row],[DOI]]</f>
        <v>doi: 10.1371/journal.pone.0177241</v>
      </c>
      <c r="AC9977" s="13" t="str">
        <f>Tableau1[[#This Row],[Authors]]&amp;", "&amp;Tableau1[[#This Row],[Title]]&amp;" "&amp;Tableau1[[#This Row],[Journal]]&amp;". "&amp;Tableau1[[#This Row],[Year]]</f>
        <v>Oshima H, Iwase T, Ishikawa K, Yamamoto K, Terasaki H., Long-term results after limited macular translocation surgery for wet age-related macular degeneration. PLoS One. 2017</v>
      </c>
    </row>
    <row r="9978" spans="1:29" ht="28.8" x14ac:dyDescent="0.3">
      <c r="A9978">
        <v>2452</v>
      </c>
      <c r="B9978" t="s">
        <v>5674</v>
      </c>
      <c r="C9978" t="s">
        <v>15920</v>
      </c>
      <c r="D9978" t="s">
        <v>26097</v>
      </c>
      <c r="E9978" t="s">
        <v>2535</v>
      </c>
      <c r="F9978" s="10"/>
      <c r="G9978">
        <v>2017</v>
      </c>
      <c r="J9978">
        <v>0.89919657293087296</v>
      </c>
      <c r="L9978" t="s">
        <v>36917</v>
      </c>
      <c r="M9978">
        <v>28743746</v>
      </c>
      <c r="Q9978" s="10"/>
      <c r="R9978" s="11">
        <f t="shared" si="310"/>
        <v>0</v>
      </c>
      <c r="U9978" s="11">
        <f t="shared" si="311"/>
        <v>0</v>
      </c>
      <c r="Y9978" s="11">
        <f>IF(SUM(Tableau1[[#This Row],[Other access]:[Sci-hub access]])&gt;=1,1,0)</f>
        <v>0</v>
      </c>
      <c r="Z9978" s="12">
        <f>IF(OR(Tableau1[[#This Row],[Access R1 + S1+ T1 ]]&gt;=1,Tableau1[[#This Row],[Access V1 +W1 + X1]]&gt;=1),1,0)</f>
        <v>0</v>
      </c>
      <c r="AB9978" s="10" t="str">
        <f>Tableau1[[#This Row],[DOI]]</f>
        <v>doi: 10.1074/jbc.M117.784447</v>
      </c>
      <c r="AC9978" s="13" t="str">
        <f>Tableau1[[#This Row],[Authors]]&amp;", "&amp;Tableau1[[#This Row],[Title]]&amp;" "&amp;Tableau1[[#This Row],[Journal]]&amp;". "&amp;Tableau1[[#This Row],[Year]]</f>
        <v>Citterio CE, Veluswamy B, Morgan SJ, Galton VA, Banga JP, Atkins S, Morishita Y, Neumann S, Latif R, Gershengorn MC, Smith TJ, Arvan P., De novo triiodothyronine formation from thyrocytes activated by thyroid-stimulating hormone. J Biol Chem. 2017</v>
      </c>
    </row>
    <row r="9979" spans="1:29" x14ac:dyDescent="0.3">
      <c r="A9979">
        <v>7766</v>
      </c>
      <c r="B9979" t="s">
        <v>10531</v>
      </c>
      <c r="C9979" t="s">
        <v>20727</v>
      </c>
      <c r="D9979" t="s">
        <v>30968</v>
      </c>
      <c r="E9979" t="s">
        <v>34391</v>
      </c>
      <c r="F9979" s="10"/>
      <c r="G9979">
        <v>2017</v>
      </c>
      <c r="J9979">
        <v>0.89923901546908491</v>
      </c>
      <c r="L9979" t="s">
        <v>42117</v>
      </c>
      <c r="M9979">
        <v>28057714</v>
      </c>
      <c r="Q9979" s="10"/>
      <c r="R9979" s="11">
        <f t="shared" si="310"/>
        <v>0</v>
      </c>
      <c r="U9979" s="11">
        <f t="shared" si="311"/>
        <v>0</v>
      </c>
      <c r="Y9979" s="11">
        <f>IF(SUM(Tableau1[[#This Row],[Other access]:[Sci-hub access]])&gt;=1,1,0)</f>
        <v>0</v>
      </c>
      <c r="Z9979" s="12">
        <f>IF(OR(Tableau1[[#This Row],[Access R1 + S1+ T1 ]]&gt;=1,Tableau1[[#This Row],[Access V1 +W1 + X1]]&gt;=1),1,0)</f>
        <v>0</v>
      </c>
      <c r="AB9979" s="10" t="str">
        <f>Tableau1[[#This Row],[DOI]]</f>
        <v>doi: 10.1136/jim-2016-000301</v>
      </c>
      <c r="AC9979" s="13" t="str">
        <f>Tableau1[[#This Row],[Authors]]&amp;", "&amp;Tableau1[[#This Row],[Title]]&amp;" "&amp;Tableau1[[#This Row],[Journal]]&amp;". "&amp;Tableau1[[#This Row],[Year]]</f>
        <v>Liuqing W, Liping X, Hui S, Jing L., Elevated IL-37, IL-18 and IL-18BP serum concentrations in patients with primary Sjögren's syndrome. J Investig Med. 2017</v>
      </c>
    </row>
    <row r="9980" spans="1:29" x14ac:dyDescent="0.3">
      <c r="A9980">
        <v>3810</v>
      </c>
      <c r="B9980" t="s">
        <v>6975</v>
      </c>
      <c r="C9980" t="s">
        <v>17215</v>
      </c>
      <c r="D9980" t="s">
        <v>27399</v>
      </c>
      <c r="E9980" t="s">
        <v>2440</v>
      </c>
      <c r="F9980" s="10"/>
      <c r="G9980">
        <v>2017</v>
      </c>
      <c r="J9980">
        <v>0.89932094868112789</v>
      </c>
      <c r="L9980" t="s">
        <v>38253</v>
      </c>
      <c r="M9980">
        <v>28527593</v>
      </c>
      <c r="Q9980" s="10"/>
      <c r="R9980" s="11">
        <f t="shared" si="310"/>
        <v>0</v>
      </c>
      <c r="U9980" s="11">
        <f t="shared" si="311"/>
        <v>0</v>
      </c>
      <c r="Y9980" s="11">
        <f>IF(SUM(Tableau1[[#This Row],[Other access]:[Sci-hub access]])&gt;=1,1,0)</f>
        <v>0</v>
      </c>
      <c r="Z9980" s="12">
        <f>IF(OR(Tableau1[[#This Row],[Access R1 + S1+ T1 ]]&gt;=1,Tableau1[[#This Row],[Access V1 +W1 + X1]]&gt;=1),1,0)</f>
        <v>0</v>
      </c>
      <c r="AB9980" s="10" t="str">
        <f>Tableau1[[#This Row],[DOI]]</f>
        <v>doi: 10.1016/j.exer.2017.05.005</v>
      </c>
      <c r="AC9980" s="13" t="str">
        <f>Tableau1[[#This Row],[Authors]]&amp;", "&amp;Tableau1[[#This Row],[Title]]&amp;" "&amp;Tableau1[[#This Row],[Journal]]&amp;". "&amp;Tableau1[[#This Row],[Year]]</f>
        <v>Ray NJ, Hall D, Carver JA., A structural and functional study of Gln147 deamidation in αA-crystallin, a site of modification in human cataract. Exp Eye Res. 2017</v>
      </c>
    </row>
    <row r="9981" spans="1:29" ht="28.8" x14ac:dyDescent="0.3">
      <c r="A9981">
        <v>9312</v>
      </c>
      <c r="B9981" t="s">
        <v>11891</v>
      </c>
      <c r="C9981" t="s">
        <v>22068</v>
      </c>
      <c r="D9981" t="s">
        <v>32335</v>
      </c>
      <c r="E9981" t="s">
        <v>2490</v>
      </c>
      <c r="F9981" s="10"/>
      <c r="G9981">
        <v>2017</v>
      </c>
      <c r="J9981">
        <v>0.89936173006807252</v>
      </c>
      <c r="L9981" t="s">
        <v>43609</v>
      </c>
      <c r="M9981">
        <v>27746296</v>
      </c>
      <c r="Q9981" s="10"/>
      <c r="R9981" s="11">
        <f t="shared" si="310"/>
        <v>0</v>
      </c>
      <c r="U9981" s="11">
        <f t="shared" si="311"/>
        <v>0</v>
      </c>
      <c r="Y9981" s="11">
        <f>IF(SUM(Tableau1[[#This Row],[Other access]:[Sci-hub access]])&gt;=1,1,0)</f>
        <v>0</v>
      </c>
      <c r="Z9981" s="12">
        <f>IF(OR(Tableau1[[#This Row],[Access R1 + S1+ T1 ]]&gt;=1,Tableau1[[#This Row],[Access V1 +W1 + X1]]&gt;=1),1,0)</f>
        <v>0</v>
      </c>
      <c r="AB9981" s="10" t="str">
        <f>Tableau1[[#This Row],[DOI]]</f>
        <v>doi: 10.1016/j.ajo.2016.09.039</v>
      </c>
      <c r="AC9981" s="13" t="str">
        <f>Tableau1[[#This Row],[Authors]]&amp;", "&amp;Tableau1[[#This Row],[Title]]&amp;" "&amp;Tableau1[[#This Row],[Journal]]&amp;". "&amp;Tableau1[[#This Row],[Year]]</f>
        <v>Larochelle MB, Phan R, Craddock J, Abzug MJ, Curtis D, Robinson CC, Giller RH, Cosgrove S, Siringo F, McCourt E, Palestine AG., Cytomegalovirus Retinitis in Pediatric Stem Cell Transplants: Report of a Recent Cluster and the Development of a Screening Protocol. Am J Ophthalmol. 2017</v>
      </c>
    </row>
    <row r="9982" spans="1:29" ht="28.8" x14ac:dyDescent="0.3">
      <c r="A9982">
        <v>5435</v>
      </c>
      <c r="B9982" t="s">
        <v>8485</v>
      </c>
      <c r="C9982" t="s">
        <v>18707</v>
      </c>
      <c r="D9982" t="s">
        <v>28915</v>
      </c>
      <c r="E9982" t="s">
        <v>2441</v>
      </c>
      <c r="F9982" s="10"/>
      <c r="G9982">
        <v>2017</v>
      </c>
      <c r="J9982">
        <v>0.89940276042654832</v>
      </c>
      <c r="L9982" t="s">
        <v>39825</v>
      </c>
      <c r="M9982">
        <v>28336057</v>
      </c>
      <c r="Q9982" s="10"/>
      <c r="R9982" s="11">
        <f t="shared" si="310"/>
        <v>0</v>
      </c>
      <c r="U9982" s="11">
        <f t="shared" si="311"/>
        <v>0</v>
      </c>
      <c r="Y9982" s="11">
        <f>IF(SUM(Tableau1[[#This Row],[Other access]:[Sci-hub access]])&gt;=1,1,0)</f>
        <v>0</v>
      </c>
      <c r="Z9982" s="12">
        <f>IF(OR(Tableau1[[#This Row],[Access R1 + S1+ T1 ]]&gt;=1,Tableau1[[#This Row],[Access V1 +W1 + X1]]&gt;=1),1,0)</f>
        <v>0</v>
      </c>
      <c r="AB9982" s="10" t="str">
        <f>Tableau1[[#This Row],[DOI]]</f>
        <v>doi: 10.1016/j.ophtha.2017.02.012</v>
      </c>
      <c r="AC9982" s="13" t="str">
        <f>Tableau1[[#This Row],[Authors]]&amp;", "&amp;Tableau1[[#This Row],[Title]]&amp;" "&amp;Tableau1[[#This Row],[Journal]]&amp;". "&amp;Tableau1[[#This Row],[Year]]</f>
        <v>Silva PS, El-Rami H, Barham R, Gupta A, Fleming A, van Hemert J, Cavallerano JD, Sun JK, Aiello LP., Hemorrhage and/or Microaneurysm Severity and Count in Ultrawide Field Images and Early Treatment Diabetic Retinopathy Study Photography. Ophthalmology. 2017</v>
      </c>
    </row>
    <row r="9983" spans="1:29" x14ac:dyDescent="0.3">
      <c r="A9983">
        <v>6460</v>
      </c>
      <c r="B9983" t="s">
        <v>9394</v>
      </c>
      <c r="C9983" t="s">
        <v>19602</v>
      </c>
      <c r="D9983" t="s">
        <v>29825</v>
      </c>
      <c r="E9983" t="s">
        <v>34193</v>
      </c>
      <c r="F9983" s="10"/>
      <c r="G9983">
        <v>2017</v>
      </c>
      <c r="J9983">
        <v>0.89953559906282565</v>
      </c>
      <c r="L9983" t="e">
        <v>#VALUE!</v>
      </c>
      <c r="M9983">
        <v>28210099</v>
      </c>
      <c r="Q9983" s="10"/>
      <c r="R9983" s="11">
        <f t="shared" si="310"/>
        <v>0</v>
      </c>
      <c r="U9983" s="11">
        <f t="shared" si="311"/>
        <v>0</v>
      </c>
      <c r="Y9983" s="11">
        <f>IF(SUM(Tableau1[[#This Row],[Other access]:[Sci-hub access]])&gt;=1,1,0)</f>
        <v>0</v>
      </c>
      <c r="Z9983" s="12">
        <f>IF(OR(Tableau1[[#This Row],[Access R1 + S1+ T1 ]]&gt;=1,Tableau1[[#This Row],[Access V1 +W1 + X1]]&gt;=1),1,0)</f>
        <v>0</v>
      </c>
      <c r="AB9983" s="10" t="e">
        <f>Tableau1[[#This Row],[DOI]]</f>
        <v>#VALUE!</v>
      </c>
      <c r="AC9983" s="13" t="str">
        <f>Tableau1[[#This Row],[Authors]]&amp;", "&amp;Tableau1[[#This Row],[Title]]&amp;" "&amp;Tableau1[[#This Row],[Journal]]&amp;". "&amp;Tableau1[[#This Row],[Year]]</f>
        <v>Anaya-Pava EJ, Nares-Cisneros J, Cárdenas-Hernández RI, Jaramillo-Rodríguez Y, Zambrano-Galván G., Study of polymorphisms in the TP53 and RB1 genes in children with retinoblastoma in northern Mexico. Mol Vis. 2017</v>
      </c>
    </row>
    <row r="9984" spans="1:29" ht="28.8" x14ac:dyDescent="0.3">
      <c r="A9984">
        <v>5828</v>
      </c>
      <c r="B9984" t="s">
        <v>8846</v>
      </c>
      <c r="C9984" t="s">
        <v>19063</v>
      </c>
      <c r="D9984" t="s">
        <v>29276</v>
      </c>
      <c r="E9984" t="s">
        <v>2443</v>
      </c>
      <c r="F9984" s="10"/>
      <c r="G9984">
        <v>2017</v>
      </c>
      <c r="J9984">
        <v>0.89985285701132323</v>
      </c>
      <c r="L9984" t="s">
        <v>40210</v>
      </c>
      <c r="M9984">
        <v>28282485</v>
      </c>
      <c r="Q9984" s="10"/>
      <c r="R9984" s="11">
        <f t="shared" si="310"/>
        <v>0</v>
      </c>
      <c r="U9984" s="11">
        <f t="shared" si="311"/>
        <v>0</v>
      </c>
      <c r="Y9984" s="11">
        <f>IF(SUM(Tableau1[[#This Row],[Other access]:[Sci-hub access]])&gt;=1,1,0)</f>
        <v>0</v>
      </c>
      <c r="Z9984" s="12">
        <f>IF(OR(Tableau1[[#This Row],[Access R1 + S1+ T1 ]]&gt;=1,Tableau1[[#This Row],[Access V1 +W1 + X1]]&gt;=1),1,0)</f>
        <v>0</v>
      </c>
      <c r="AB9984" s="10" t="str">
        <f>Tableau1[[#This Row],[DOI]]</f>
        <v>doi: 10.1167/iovs.16-21049</v>
      </c>
      <c r="AC9984" s="13" t="str">
        <f>Tableau1[[#This Row],[Authors]]&amp;", "&amp;Tableau1[[#This Row],[Title]]&amp;" "&amp;Tableau1[[#This Row],[Journal]]&amp;". "&amp;Tableau1[[#This Row],[Year]]</f>
        <v>Zhou T, Souzeau E, Siggs OM, Landers J, Mills R, Goldberg I, Healey PR, Graham S, Hewitt AW, Mackey DA, Galanopoulos A, Casson RJ, Ruddle JB, Ellis J, Leo P, Brown MA, MacGregor S, Sharma S, Burdon KP, Craig JE., Contribution of Mutations in Known Mendelian Glaucoma Genes to Advanced Early-Onset Primary Open-Angle Glaucoma. Invest Ophthalmol Vis Sci. 2017</v>
      </c>
    </row>
    <row r="9985" spans="1:29" x14ac:dyDescent="0.3">
      <c r="A9985">
        <v>908</v>
      </c>
      <c r="B9985" t="s">
        <v>4170</v>
      </c>
      <c r="C9985" t="s">
        <v>14424</v>
      </c>
      <c r="D9985" t="s">
        <v>24591</v>
      </c>
      <c r="E9985" t="s">
        <v>2465</v>
      </c>
      <c r="F9985" s="10"/>
      <c r="G9985">
        <v>2017</v>
      </c>
      <c r="J9985">
        <v>0.89986013647902297</v>
      </c>
      <c r="L9985" t="s">
        <v>35396</v>
      </c>
      <c r="M9985">
        <v>29069031</v>
      </c>
      <c r="Q9985" s="10"/>
      <c r="R9985" s="11">
        <f t="shared" si="310"/>
        <v>0</v>
      </c>
      <c r="U9985" s="11">
        <f t="shared" si="311"/>
        <v>0</v>
      </c>
      <c r="Y9985" s="11">
        <f>IF(SUM(Tableau1[[#This Row],[Other access]:[Sci-hub access]])&gt;=1,1,0)</f>
        <v>0</v>
      </c>
      <c r="Z9985" s="12">
        <f>IF(OR(Tableau1[[#This Row],[Access R1 + S1+ T1 ]]&gt;=1,Tableau1[[#This Row],[Access V1 +W1 + X1]]&gt;=1),1,0)</f>
        <v>0</v>
      </c>
      <c r="AB9985" s="10" t="str">
        <f>Tableau1[[#This Row],[DOI]]</f>
        <v>doi: 10.1097/MD.0000000000008376</v>
      </c>
      <c r="AC9985" s="13" t="str">
        <f>Tableau1[[#This Row],[Authors]]&amp;", "&amp;Tableau1[[#This Row],[Title]]&amp;" "&amp;Tableau1[[#This Row],[Journal]]&amp;". "&amp;Tableau1[[#This Row],[Year]]</f>
        <v>Zhu J, Jiang Y, Shi Y, Zheng B, Xu Z, Jia W., Clinical manifestations and treatment outcomes of syphilitic uveitis in HIV-negative patients in China: A retrospective case study. Medicine (Baltimore). 2017</v>
      </c>
    </row>
    <row r="9986" spans="1:29" x14ac:dyDescent="0.3">
      <c r="A9986">
        <v>392</v>
      </c>
      <c r="B9986" t="s">
        <v>3655</v>
      </c>
      <c r="C9986" t="s">
        <v>13915</v>
      </c>
      <c r="D9986" t="s">
        <v>24075</v>
      </c>
      <c r="E9986" t="s">
        <v>2613</v>
      </c>
      <c r="F9986" s="10"/>
      <c r="G9986">
        <v>2017</v>
      </c>
      <c r="J9986">
        <v>0.89988280984889979</v>
      </c>
      <c r="L9986" t="s">
        <v>34898</v>
      </c>
      <c r="M9986">
        <v>29230976</v>
      </c>
      <c r="Q9986" s="10"/>
      <c r="R9986" s="11">
        <f t="shared" ref="R9986:R10049" si="312">IF(SUM(N9986:Q9986)&gt;0,1,0)</f>
        <v>0</v>
      </c>
      <c r="U9986" s="11">
        <f t="shared" ref="U9986:U10049" si="313">IF(SUM(R9986,T9986)&gt;0,1,0)</f>
        <v>0</v>
      </c>
      <c r="Y9986" s="11">
        <f>IF(SUM(Tableau1[[#This Row],[Other access]:[Sci-hub access]])&gt;=1,1,0)</f>
        <v>0</v>
      </c>
      <c r="Z9986" s="12">
        <f>IF(OR(Tableau1[[#This Row],[Access R1 + S1+ T1 ]]&gt;=1,Tableau1[[#This Row],[Access V1 +W1 + X1]]&gt;=1),1,0)</f>
        <v>0</v>
      </c>
      <c r="AB9986" s="10" t="str">
        <f>Tableau1[[#This Row],[DOI]]</f>
        <v>doi: 10.3341/kjo.2016.0135</v>
      </c>
      <c r="AC9986" s="13" t="str">
        <f>Tableau1[[#This Row],[Authors]]&amp;", "&amp;Tableau1[[#This Row],[Title]]&amp;" "&amp;Tableau1[[#This Row],[Journal]]&amp;". "&amp;Tableau1[[#This Row],[Year]]</f>
        <v>Lee JS, Ha SW, Yu S, Lee GJ, Park YJ., Efficacy and Safety of a Large Conjunctival Autograft for Recurrent Pterygium. Korean J Ophthalmol. 2017</v>
      </c>
    </row>
    <row r="9987" spans="1:29" x14ac:dyDescent="0.3">
      <c r="A9987">
        <v>10782</v>
      </c>
      <c r="B9987" t="s">
        <v>13237</v>
      </c>
      <c r="C9987" t="s">
        <v>23400</v>
      </c>
      <c r="D9987" t="s">
        <v>33691</v>
      </c>
      <c r="E9987" t="s">
        <v>2447</v>
      </c>
      <c r="F9987" s="10"/>
      <c r="G9987">
        <v>2017</v>
      </c>
      <c r="J9987">
        <v>0.89991979143363199</v>
      </c>
      <c r="L9987" t="s">
        <v>45029</v>
      </c>
      <c r="M9987">
        <v>27046034</v>
      </c>
      <c r="Q9987" s="10"/>
      <c r="R9987" s="11">
        <f t="shared" si="312"/>
        <v>0</v>
      </c>
      <c r="U9987" s="11">
        <f t="shared" si="313"/>
        <v>0</v>
      </c>
      <c r="Y9987" s="11">
        <f>IF(SUM(Tableau1[[#This Row],[Other access]:[Sci-hub access]])&gt;=1,1,0)</f>
        <v>0</v>
      </c>
      <c r="Z9987" s="12">
        <f>IF(OR(Tableau1[[#This Row],[Access R1 + S1+ T1 ]]&gt;=1,Tableau1[[#This Row],[Access V1 +W1 + X1]]&gt;=1),1,0)</f>
        <v>0</v>
      </c>
      <c r="AB9987" s="10" t="str">
        <f>Tableau1[[#This Row],[DOI]]</f>
        <v>doi: 10.1097/IOP.0000000000000687</v>
      </c>
      <c r="AC9987" s="13" t="str">
        <f>Tableau1[[#This Row],[Authors]]&amp;", "&amp;Tableau1[[#This Row],[Title]]&amp;" "&amp;Tableau1[[#This Row],[Journal]]&amp;". "&amp;Tableau1[[#This Row],[Year]]</f>
        <v>Revere KE, Katowitz WR, Katowitz JA, Rorke-Adams L, Fisher MJ, Liu GT., Childhood Optic Nerve Glioma: Vision Loss Due to Biopsy. Ophthal Plast Reconstr Surg. 2017</v>
      </c>
    </row>
    <row r="9988" spans="1:29" x14ac:dyDescent="0.3">
      <c r="A9988">
        <v>9489</v>
      </c>
      <c r="B9988" t="s">
        <v>12054</v>
      </c>
      <c r="C9988" t="s">
        <v>22229</v>
      </c>
      <c r="D9988" t="s">
        <v>32500</v>
      </c>
      <c r="E9988" t="s">
        <v>2942</v>
      </c>
      <c r="F9988" s="10"/>
      <c r="G9988">
        <v>2017</v>
      </c>
      <c r="J9988">
        <v>0.89994848466537414</v>
      </c>
      <c r="L9988" t="s">
        <v>43772</v>
      </c>
      <c r="M9988">
        <v>27671171</v>
      </c>
      <c r="Q9988" s="10"/>
      <c r="R9988" s="11">
        <f t="shared" si="312"/>
        <v>0</v>
      </c>
      <c r="U9988" s="11">
        <f t="shared" si="313"/>
        <v>0</v>
      </c>
      <c r="Y9988" s="11">
        <f>IF(SUM(Tableau1[[#This Row],[Other access]:[Sci-hub access]])&gt;=1,1,0)</f>
        <v>0</v>
      </c>
      <c r="Z9988" s="12">
        <f>IF(OR(Tableau1[[#This Row],[Access R1 + S1+ T1 ]]&gt;=1,Tableau1[[#This Row],[Access V1 +W1 + X1]]&gt;=1),1,0)</f>
        <v>0</v>
      </c>
      <c r="AB9988" s="10" t="str">
        <f>Tableau1[[#This Row],[DOI]]</f>
        <v>doi: 10.1016/j.preteyeres.2016.09.004</v>
      </c>
      <c r="AC9988" s="13" t="str">
        <f>Tableau1[[#This Row],[Authors]]&amp;", "&amp;Tableau1[[#This Row],[Title]]&amp;" "&amp;Tableau1[[#This Row],[Journal]]&amp;". "&amp;Tableau1[[#This Row],[Year]]</f>
        <v>Hansen RM, Moskowitz A, Akula JD, Fulton AB., The neural retina in retinopathy of prematurity. Prog Retin Eye Res. 2017</v>
      </c>
    </row>
    <row r="9989" spans="1:29" x14ac:dyDescent="0.3">
      <c r="A9989">
        <v>4759</v>
      </c>
      <c r="B9989" t="s">
        <v>7865</v>
      </c>
      <c r="C9989" t="s">
        <v>14902</v>
      </c>
      <c r="D9989" t="s">
        <v>28295</v>
      </c>
      <c r="E9989" t="s">
        <v>2557</v>
      </c>
      <c r="F9989" s="10"/>
      <c r="G9989">
        <v>2017</v>
      </c>
      <c r="J9989">
        <v>0.90008440449482541</v>
      </c>
      <c r="L9989" t="s">
        <v>39174</v>
      </c>
      <c r="M9989">
        <v>28410282</v>
      </c>
      <c r="Q9989" s="10"/>
      <c r="R9989" s="11">
        <f t="shared" si="312"/>
        <v>0</v>
      </c>
      <c r="U9989" s="11">
        <f t="shared" si="313"/>
        <v>0</v>
      </c>
      <c r="Y9989" s="11">
        <f>IF(SUM(Tableau1[[#This Row],[Other access]:[Sci-hub access]])&gt;=1,1,0)</f>
        <v>0</v>
      </c>
      <c r="Z9989" s="12">
        <f>IF(OR(Tableau1[[#This Row],[Access R1 + S1+ T1 ]]&gt;=1,Tableau1[[#This Row],[Access V1 +W1 + X1]]&gt;=1),1,0)</f>
        <v>0</v>
      </c>
      <c r="AB9989" s="10" t="str">
        <f>Tableau1[[#This Row],[DOI]]</f>
        <v>doi: 10.1097/ICL.0000000000000369</v>
      </c>
      <c r="AC9989" s="13" t="str">
        <f>Tableau1[[#This Row],[Authors]]&amp;", "&amp;Tableau1[[#This Row],[Title]]&amp;" "&amp;Tableau1[[#This Row],[Journal]]&amp;". "&amp;Tableau1[[#This Row],[Year]]</f>
        <v>Arita R, Fukuoka S, Morishige N., New Insights Into the Lipid Layer of the Tear Film and Meibomian Glands. Eye Contact Lens. 2017</v>
      </c>
    </row>
    <row r="9990" spans="1:29" x14ac:dyDescent="0.3">
      <c r="A9990">
        <v>2612</v>
      </c>
      <c r="B9990" t="s">
        <v>5829</v>
      </c>
      <c r="C9990" t="s">
        <v>16075</v>
      </c>
      <c r="D9990" t="s">
        <v>26252</v>
      </c>
      <c r="E9990" t="s">
        <v>2456</v>
      </c>
      <c r="F9990" s="10"/>
      <c r="G9990">
        <v>2017</v>
      </c>
      <c r="J9990">
        <v>0.90010967359768168</v>
      </c>
      <c r="L9990" t="s">
        <v>37075</v>
      </c>
      <c r="M9990">
        <v>28719903</v>
      </c>
      <c r="Q9990" s="10"/>
      <c r="R9990" s="11">
        <f t="shared" si="312"/>
        <v>0</v>
      </c>
      <c r="U9990" s="11">
        <f t="shared" si="313"/>
        <v>0</v>
      </c>
      <c r="Y9990" s="11">
        <f>IF(SUM(Tableau1[[#This Row],[Other access]:[Sci-hub access]])&gt;=1,1,0)</f>
        <v>0</v>
      </c>
      <c r="Z9990" s="12">
        <f>IF(OR(Tableau1[[#This Row],[Access R1 + S1+ T1 ]]&gt;=1,Tableau1[[#This Row],[Access V1 +W1 + X1]]&gt;=1),1,0)</f>
        <v>0</v>
      </c>
      <c r="AB9990" s="10" t="str">
        <f>Tableau1[[#This Row],[DOI]]</f>
        <v>doi: 10.1159/000477743</v>
      </c>
      <c r="AC9990" s="13" t="str">
        <f>Tableau1[[#This Row],[Authors]]&amp;", "&amp;Tableau1[[#This Row],[Title]]&amp;" "&amp;Tableau1[[#This Row],[Journal]]&amp;". "&amp;Tableau1[[#This Row],[Year]]</f>
        <v>Purtskhvanidze K, Hillenkamp J, Tode J, Junge O, Hedderich J, Roider J, Treumer F., Thinning of Inner Retinal Layers after Vitrectomy with Silicone Oil versus Gas Endotamponade in Eyes with Macula-Off Retinal Detachment. Ophthalmologica. 2017</v>
      </c>
    </row>
    <row r="9991" spans="1:29" x14ac:dyDescent="0.3">
      <c r="A9991">
        <v>6578</v>
      </c>
      <c r="B9991" t="s">
        <v>1008</v>
      </c>
      <c r="C9991" t="s">
        <v>1009</v>
      </c>
      <c r="D9991" t="s">
        <v>1010</v>
      </c>
      <c r="E9991" t="s">
        <v>3119</v>
      </c>
      <c r="F9991" s="10"/>
      <c r="G9991">
        <v>2017</v>
      </c>
      <c r="J9991">
        <v>0.90011040803622866</v>
      </c>
      <c r="L9991" t="s">
        <v>40943</v>
      </c>
      <c r="M9991">
        <v>28193182</v>
      </c>
      <c r="Q9991" s="10"/>
      <c r="R9991" s="11">
        <f t="shared" si="312"/>
        <v>0</v>
      </c>
      <c r="U9991" s="11">
        <f t="shared" si="313"/>
        <v>0</v>
      </c>
      <c r="Y9991" s="11">
        <f>IF(SUM(Tableau1[[#This Row],[Other access]:[Sci-hub access]])&gt;=1,1,0)</f>
        <v>0</v>
      </c>
      <c r="Z9991" s="12">
        <f>IF(OR(Tableau1[[#This Row],[Access R1 + S1+ T1 ]]&gt;=1,Tableau1[[#This Row],[Access V1 +W1 + X1]]&gt;=1),1,0)</f>
        <v>0</v>
      </c>
      <c r="AB9991" s="10" t="str">
        <f>Tableau1[[#This Row],[DOI]]</f>
        <v>doi: 10.1186/s12864-017-3522-z</v>
      </c>
      <c r="AC9991" s="13" t="str">
        <f>Tableau1[[#This Row],[Authors]]&amp;", "&amp;Tableau1[[#This Row],[Title]]&amp;" "&amp;Tableau1[[#This Row],[Journal]]&amp;". "&amp;Tableau1[[#This Row],[Year]]</f>
        <v>Aggarwala V, Ganguly A, Voight BF., De novo mutational profile in RB1 clarified using a mutation rate modeling algorithm. BMC Genomics. 2017</v>
      </c>
    </row>
    <row r="9992" spans="1:29" x14ac:dyDescent="0.3">
      <c r="A9992">
        <v>7876</v>
      </c>
      <c r="B9992" t="s">
        <v>10625</v>
      </c>
      <c r="C9992" t="s">
        <v>20822</v>
      </c>
      <c r="D9992" t="s">
        <v>31063</v>
      </c>
      <c r="E9992" t="s">
        <v>3102</v>
      </c>
      <c r="F9992" s="10"/>
      <c r="G9992">
        <v>2017</v>
      </c>
      <c r="J9992">
        <v>0.90017890659166633</v>
      </c>
      <c r="L9992" t="s">
        <v>42225</v>
      </c>
      <c r="M9992">
        <v>28039002</v>
      </c>
      <c r="Q9992" s="10"/>
      <c r="R9992" s="11">
        <f t="shared" si="312"/>
        <v>0</v>
      </c>
      <c r="U9992" s="11">
        <f t="shared" si="313"/>
        <v>0</v>
      </c>
      <c r="Y9992" s="11">
        <f>IF(SUM(Tableau1[[#This Row],[Other access]:[Sci-hub access]])&gt;=1,1,0)</f>
        <v>0</v>
      </c>
      <c r="Z9992" s="12">
        <f>IF(OR(Tableau1[[#This Row],[Access R1 + S1+ T1 ]]&gt;=1,Tableau1[[#This Row],[Access V1 +W1 + X1]]&gt;=1),1,0)</f>
        <v>0</v>
      </c>
      <c r="AB9992" s="10" t="str">
        <f>Tableau1[[#This Row],[DOI]]</f>
        <v>doi: 10.1016/j.lfs.2016.12.019</v>
      </c>
      <c r="AC9992" s="13" t="str">
        <f>Tableau1[[#This Row],[Authors]]&amp;", "&amp;Tableau1[[#This Row],[Title]]&amp;" "&amp;Tableau1[[#This Row],[Journal]]&amp;". "&amp;Tableau1[[#This Row],[Year]]</f>
        <v>Hegde S, Srivastava O., Different gene knockout/transgenic mouse models manifesting persistent fetal vasculature: Are integrins to blame for this pathological condition? Life Sci. 2017</v>
      </c>
    </row>
    <row r="9993" spans="1:29" x14ac:dyDescent="0.3">
      <c r="A9993">
        <v>3658</v>
      </c>
      <c r="B9993" t="s">
        <v>6830</v>
      </c>
      <c r="C9993" t="s">
        <v>17071</v>
      </c>
      <c r="D9993" t="s">
        <v>27254</v>
      </c>
      <c r="E9993" t="s">
        <v>34154</v>
      </c>
      <c r="F9993" s="10"/>
      <c r="G9993">
        <v>2017</v>
      </c>
      <c r="J9993">
        <v>0.90025695143124662</v>
      </c>
      <c r="L9993" t="s">
        <v>38102</v>
      </c>
      <c r="M9993">
        <v>28550356</v>
      </c>
      <c r="Q9993" s="10"/>
      <c r="R9993" s="11">
        <f t="shared" si="312"/>
        <v>0</v>
      </c>
      <c r="U9993" s="11">
        <f t="shared" si="313"/>
        <v>0</v>
      </c>
      <c r="Y9993" s="11">
        <f>IF(SUM(Tableau1[[#This Row],[Other access]:[Sci-hub access]])&gt;=1,1,0)</f>
        <v>0</v>
      </c>
      <c r="Z9993" s="12">
        <f>IF(OR(Tableau1[[#This Row],[Access R1 + S1+ T1 ]]&gt;=1,Tableau1[[#This Row],[Access V1 +W1 + X1]]&gt;=1),1,0)</f>
        <v>0</v>
      </c>
      <c r="AB9993" s="10" t="str">
        <f>Tableau1[[#This Row],[DOI]]</f>
        <v>doi: 10.1007/s11604-017-0653-8</v>
      </c>
      <c r="AC9993" s="13" t="str">
        <f>Tableau1[[#This Row],[Authors]]&amp;", "&amp;Tableau1[[#This Row],[Title]]&amp;" "&amp;Tableau1[[#This Row],[Journal]]&amp;". "&amp;Tableau1[[#This Row],[Year]]</f>
        <v>Sun B, Song L., Orbital malignant lesions in adults: multiparametric MR imaging. Jpn J Radiol. 2017</v>
      </c>
    </row>
    <row r="9994" spans="1:29" x14ac:dyDescent="0.3">
      <c r="A9994">
        <v>1255</v>
      </c>
      <c r="B9994" t="s">
        <v>4517</v>
      </c>
      <c r="C9994" t="s">
        <v>14770</v>
      </c>
      <c r="D9994" t="s">
        <v>24938</v>
      </c>
      <c r="E9994" t="s">
        <v>2445</v>
      </c>
      <c r="F9994" s="10"/>
      <c r="G9994">
        <v>2017</v>
      </c>
      <c r="J9994">
        <v>0.9002770867188834</v>
      </c>
      <c r="L9994" t="s">
        <v>35742</v>
      </c>
      <c r="M9994">
        <v>28984738</v>
      </c>
      <c r="Q9994" s="10"/>
      <c r="R9994" s="11">
        <f t="shared" si="312"/>
        <v>0</v>
      </c>
      <c r="U9994" s="11">
        <f t="shared" si="313"/>
        <v>0</v>
      </c>
      <c r="Y9994" s="11">
        <f>IF(SUM(Tableau1[[#This Row],[Other access]:[Sci-hub access]])&gt;=1,1,0)</f>
        <v>0</v>
      </c>
      <c r="Z9994" s="12">
        <f>IF(OR(Tableau1[[#This Row],[Access R1 + S1+ T1 ]]&gt;=1,Tableau1[[#This Row],[Access V1 +W1 + X1]]&gt;=1),1,0)</f>
        <v>0</v>
      </c>
      <c r="AB9994" s="10" t="str">
        <f>Tableau1[[#This Row],[DOI]]</f>
        <v>doi: 10.1097/IAE.0000000000001852</v>
      </c>
      <c r="AC9994" s="13" t="str">
        <f>Tableau1[[#This Row],[Authors]]&amp;", "&amp;Tableau1[[#This Row],[Title]]&amp;" "&amp;Tableau1[[#This Row],[Journal]]&amp;". "&amp;Tableau1[[#This Row],[Year]]</f>
        <v>Dolz-Marco R, Cooney MJ, Engelbert M., Outer Retinal Tubulation Associated With Chronic Retinal Detachment. Retina. 2017</v>
      </c>
    </row>
    <row r="9995" spans="1:29" x14ac:dyDescent="0.3">
      <c r="A9995">
        <v>11092</v>
      </c>
      <c r="B9995" t="s">
        <v>13513</v>
      </c>
      <c r="C9995" t="s">
        <v>23672</v>
      </c>
      <c r="D9995" t="s">
        <v>33967</v>
      </c>
      <c r="E9995" t="s">
        <v>2469</v>
      </c>
      <c r="F9995" s="10"/>
      <c r="G9995">
        <v>2017</v>
      </c>
      <c r="J9995">
        <v>0.90033914012117167</v>
      </c>
      <c r="L9995" t="s">
        <v>45333</v>
      </c>
      <c r="M9995">
        <v>25723808</v>
      </c>
      <c r="Q9995" s="10"/>
      <c r="R9995" s="11">
        <f t="shared" si="312"/>
        <v>0</v>
      </c>
      <c r="U9995" s="11">
        <f t="shared" si="313"/>
        <v>0</v>
      </c>
      <c r="Y9995" s="11">
        <f>IF(SUM(Tableau1[[#This Row],[Other access]:[Sci-hub access]])&gt;=1,1,0)</f>
        <v>0</v>
      </c>
      <c r="Z9995" s="12">
        <f>IF(OR(Tableau1[[#This Row],[Access R1 + S1+ T1 ]]&gt;=1,Tableau1[[#This Row],[Access V1 +W1 + X1]]&gt;=1),1,0)</f>
        <v>0</v>
      </c>
      <c r="AB9995" s="10" t="str">
        <f>Tableau1[[#This Row],[DOI]]</f>
        <v>doi: 10.3109/08820538.2015.1011342</v>
      </c>
      <c r="AC9995" s="13" t="str">
        <f>Tableau1[[#This Row],[Authors]]&amp;", "&amp;Tableau1[[#This Row],[Title]]&amp;" "&amp;Tableau1[[#This Row],[Journal]]&amp;". "&amp;Tableau1[[#This Row],[Year]]</f>
        <v>Ali TK, Amescua G, Miller D, Suh LH, Delmonte DW, Gibbons A, Alfonso EC, Forster RK., Contact-Lens-Associated Purpureocillium Keratitis: Risk Factors, Microbiologic Characteristics, Clinical Course, and Outcomes. Semin Ophthalmol. 2017</v>
      </c>
    </row>
    <row r="9996" spans="1:29" x14ac:dyDescent="0.3">
      <c r="A9996">
        <v>6272</v>
      </c>
      <c r="B9996" t="s">
        <v>9228</v>
      </c>
      <c r="C9996" t="s">
        <v>19439</v>
      </c>
      <c r="D9996" t="s">
        <v>29659</v>
      </c>
      <c r="E9996" t="s">
        <v>2463</v>
      </c>
      <c r="F9996" s="10"/>
      <c r="G9996">
        <v>2017</v>
      </c>
      <c r="J9996">
        <v>0.90035027503013842</v>
      </c>
      <c r="L9996" t="s">
        <v>40642</v>
      </c>
      <c r="M9996">
        <v>28233891</v>
      </c>
      <c r="Q9996" s="10"/>
      <c r="R9996" s="11">
        <f t="shared" si="312"/>
        <v>0</v>
      </c>
      <c r="U9996" s="11">
        <f t="shared" si="313"/>
        <v>0</v>
      </c>
      <c r="Y9996" s="11">
        <f>IF(SUM(Tableau1[[#This Row],[Other access]:[Sci-hub access]])&gt;=1,1,0)</f>
        <v>0</v>
      </c>
      <c r="Z9996" s="12">
        <f>IF(OR(Tableau1[[#This Row],[Access R1 + S1+ T1 ]]&gt;=1,Tableau1[[#This Row],[Access V1 +W1 + X1]]&gt;=1),1,0)</f>
        <v>0</v>
      </c>
      <c r="AB9996" s="10" t="str">
        <f>Tableau1[[#This Row],[DOI]]</f>
        <v>doi: 10.5301/ejo.5000874</v>
      </c>
      <c r="AC9996" s="13" t="str">
        <f>Tableau1[[#This Row],[Authors]]&amp;", "&amp;Tableau1[[#This Row],[Title]]&amp;" "&amp;Tableau1[[#This Row],[Journal]]&amp;". "&amp;Tableau1[[#This Row],[Year]]</f>
        <v>Querques L, Miserocchi E, Modorati G, Querques G, Bandello F., Hemorrhagic occlusive retinal vasculitis after inadvertent intraocular perforation with gentamycin injection. Eur J Ophthalmol. 2017</v>
      </c>
    </row>
    <row r="9997" spans="1:29" x14ac:dyDescent="0.3">
      <c r="A9997">
        <v>7236</v>
      </c>
      <c r="B9997" t="s">
        <v>10064</v>
      </c>
      <c r="C9997" t="s">
        <v>20266</v>
      </c>
      <c r="D9997" t="s">
        <v>30498</v>
      </c>
      <c r="E9997" t="s">
        <v>2443</v>
      </c>
      <c r="F9997" s="10"/>
      <c r="G9997">
        <v>2017</v>
      </c>
      <c r="J9997">
        <v>0.90039382693174252</v>
      </c>
      <c r="L9997" t="s">
        <v>41592</v>
      </c>
      <c r="M9997">
        <v>28114578</v>
      </c>
      <c r="Q9997" s="10"/>
      <c r="R9997" s="11">
        <f t="shared" si="312"/>
        <v>0</v>
      </c>
      <c r="U9997" s="11">
        <f t="shared" si="313"/>
        <v>0</v>
      </c>
      <c r="Y9997" s="11">
        <f>IF(SUM(Tableau1[[#This Row],[Other access]:[Sci-hub access]])&gt;=1,1,0)</f>
        <v>0</v>
      </c>
      <c r="Z9997" s="12">
        <f>IF(OR(Tableau1[[#This Row],[Access R1 + S1+ T1 ]]&gt;=1,Tableau1[[#This Row],[Access V1 +W1 + X1]]&gt;=1),1,0)</f>
        <v>0</v>
      </c>
      <c r="AB9997" s="10" t="str">
        <f>Tableau1[[#This Row],[DOI]]</f>
        <v>doi: 10.1167/iovs.16-20412</v>
      </c>
      <c r="AC9997" s="13" t="str">
        <f>Tableau1[[#This Row],[Authors]]&amp;", "&amp;Tableau1[[#This Row],[Title]]&amp;" "&amp;Tableau1[[#This Row],[Journal]]&amp;". "&amp;Tableau1[[#This Row],[Year]]</f>
        <v>Jiang Y, Liu L, Steinle JJ., Compound 49b Regulates ZO-1 and Occludin Levels in Human Retinal Endothelial Cells and in Mouse Retinal Vasculature. Invest Ophthalmol Vis Sci. 2017</v>
      </c>
    </row>
    <row r="9998" spans="1:29" x14ac:dyDescent="0.3">
      <c r="A9998">
        <v>9717</v>
      </c>
      <c r="B9998" t="s">
        <v>12265</v>
      </c>
      <c r="C9998" t="s">
        <v>22439</v>
      </c>
      <c r="D9998" t="s">
        <v>32713</v>
      </c>
      <c r="E9998" t="s">
        <v>2529</v>
      </c>
      <c r="F9998" s="10"/>
      <c r="G9998">
        <v>2017</v>
      </c>
      <c r="J9998">
        <v>0.90043317987821836</v>
      </c>
      <c r="L9998" t="s">
        <v>43981</v>
      </c>
      <c r="M9998">
        <v>27612621</v>
      </c>
      <c r="Q9998" s="10"/>
      <c r="R9998" s="11">
        <f t="shared" si="312"/>
        <v>0</v>
      </c>
      <c r="U9998" s="11">
        <f t="shared" si="313"/>
        <v>0</v>
      </c>
      <c r="Y9998" s="11">
        <f>IF(SUM(Tableau1[[#This Row],[Other access]:[Sci-hub access]])&gt;=1,1,0)</f>
        <v>0</v>
      </c>
      <c r="Z9998" s="12">
        <f>IF(OR(Tableau1[[#This Row],[Access R1 + S1+ T1 ]]&gt;=1,Tableau1[[#This Row],[Access V1 +W1 + X1]]&gt;=1),1,0)</f>
        <v>0</v>
      </c>
      <c r="AB9998" s="10" t="str">
        <f>Tableau1[[#This Row],[DOI]]</f>
        <v>doi: 10.1080/02713683.2016.1214967</v>
      </c>
      <c r="AC9998" s="13" t="str">
        <f>Tableau1[[#This Row],[Authors]]&amp;", "&amp;Tableau1[[#This Row],[Title]]&amp;" "&amp;Tableau1[[#This Row],[Journal]]&amp;". "&amp;Tableau1[[#This Row],[Year]]</f>
        <v>Sawada K, Hiraoka M, Abe A, Kelly R, Shayman JA, Ohguro H., Prolonged Ocular Inflammation in Endotoxin-Induced Uveitis in Lysosomal Phospholipase A2-Deficient Mice. Curr Eye Res. 2017</v>
      </c>
    </row>
    <row r="9999" spans="1:29" x14ac:dyDescent="0.3">
      <c r="A9999">
        <v>6487</v>
      </c>
      <c r="B9999" t="s">
        <v>9415</v>
      </c>
      <c r="C9999" t="s">
        <v>19623</v>
      </c>
      <c r="D9999" t="s">
        <v>29846</v>
      </c>
      <c r="E9999" t="s">
        <v>2493</v>
      </c>
      <c r="F9999" s="10"/>
      <c r="G9999">
        <v>2017</v>
      </c>
      <c r="J9999">
        <v>0.90043350471169614</v>
      </c>
      <c r="L9999" t="e">
        <v>#VALUE!</v>
      </c>
      <c r="M9999">
        <v>28207727</v>
      </c>
      <c r="Q9999" s="10"/>
      <c r="R9999" s="11">
        <f t="shared" si="312"/>
        <v>0</v>
      </c>
      <c r="U9999" s="11">
        <f t="shared" si="313"/>
        <v>0</v>
      </c>
      <c r="Y9999" s="11">
        <f>IF(SUM(Tableau1[[#This Row],[Other access]:[Sci-hub access]])&gt;=1,1,0)</f>
        <v>0</v>
      </c>
      <c r="Z9999" s="12">
        <f>IF(OR(Tableau1[[#This Row],[Access R1 + S1+ T1 ]]&gt;=1,Tableau1[[#This Row],[Access V1 +W1 + X1]]&gt;=1),1,0)</f>
        <v>0</v>
      </c>
      <c r="AB9999" s="10" t="e">
        <f>Tableau1[[#This Row],[DOI]]</f>
        <v>#VALUE!</v>
      </c>
      <c r="AC9999" s="13" t="str">
        <f>Tableau1[[#This Row],[Authors]]&amp;", "&amp;Tableau1[[#This Row],[Title]]&amp;" "&amp;Tableau1[[#This Row],[Journal]]&amp;". "&amp;Tableau1[[#This Row],[Year]]</f>
        <v>Chang LY, Lee AC, Sue W., Prevalence of diabetic retinopathy at first presentation to the retinal screening service in the greater Wellington region of New Zealand 2006-2015, and implications for models of retinal screening. N Z Med J. 2017</v>
      </c>
    </row>
    <row r="10000" spans="1:29" ht="28.8" x14ac:dyDescent="0.3">
      <c r="A10000">
        <v>3867</v>
      </c>
      <c r="B10000" t="s">
        <v>7027</v>
      </c>
      <c r="C10000" t="s">
        <v>17266</v>
      </c>
      <c r="D10000" t="s">
        <v>27452</v>
      </c>
      <c r="E10000" t="s">
        <v>2482</v>
      </c>
      <c r="F10000" s="10"/>
      <c r="G10000">
        <v>2017</v>
      </c>
      <c r="J10000">
        <v>0.90055063295293358</v>
      </c>
      <c r="L10000" t="s">
        <v>38309</v>
      </c>
      <c r="M10000">
        <v>28513611</v>
      </c>
      <c r="Q10000" s="10"/>
      <c r="R10000" s="11">
        <f t="shared" si="312"/>
        <v>0</v>
      </c>
      <c r="U10000" s="11">
        <f t="shared" si="313"/>
        <v>0</v>
      </c>
      <c r="Y10000" s="11">
        <f>IF(SUM(Tableau1[[#This Row],[Other access]:[Sci-hub access]])&gt;=1,1,0)</f>
        <v>0</v>
      </c>
      <c r="Z10000" s="12">
        <f>IF(OR(Tableau1[[#This Row],[Access R1 + S1+ T1 ]]&gt;=1,Tableau1[[#This Row],[Access V1 +W1 + X1]]&gt;=1),1,0)</f>
        <v>0</v>
      </c>
      <c r="AB10000" s="10" t="str">
        <f>Tableau1[[#This Row],[DOI]]</f>
        <v>doi: 10.1038/ejhg.2017.59</v>
      </c>
      <c r="AC10000" s="13" t="str">
        <f>Tableau1[[#This Row],[Authors]]&amp;", "&amp;Tableau1[[#This Row],[Title]]&amp;" "&amp;Tableau1[[#This Row],[Journal]]&amp;". "&amp;Tableau1[[#This Row],[Year]]</f>
        <v>Souzeau E, Siggs OM, Zhou T, Galanopoulos A, Hodson T, Taranath D, Mills RA, Landers J, Pater J, Smith JE, Elder JE, Rait JL, Giles P, Phakey V, Staffieri SE, Kearns LS, Dubowsky A, Mackey DA, Hewitt AW, Ruddle JB, Burdon KP, Craig JE., Glaucoma spectrum and age-related prevalence of individuals with FOXC1 and PITX2 variants. Eur J Hum Genet. 2017</v>
      </c>
    </row>
    <row r="10001" spans="1:29" x14ac:dyDescent="0.3">
      <c r="A10001">
        <v>1851</v>
      </c>
      <c r="B10001" t="s">
        <v>5096</v>
      </c>
      <c r="C10001" t="s">
        <v>15342</v>
      </c>
      <c r="D10001" t="s">
        <v>25518</v>
      </c>
      <c r="E10001" t="s">
        <v>2458</v>
      </c>
      <c r="F10001" s="10"/>
      <c r="G10001">
        <v>2017</v>
      </c>
      <c r="J10001">
        <v>0.90056326081024862</v>
      </c>
      <c r="L10001" t="s">
        <v>36323</v>
      </c>
      <c r="M10001">
        <v>28859192</v>
      </c>
      <c r="Q10001" s="10"/>
      <c r="R10001" s="11">
        <f t="shared" si="312"/>
        <v>0</v>
      </c>
      <c r="U10001" s="11">
        <f t="shared" si="313"/>
        <v>0</v>
      </c>
      <c r="Y10001" s="11">
        <f>IF(SUM(Tableau1[[#This Row],[Other access]:[Sci-hub access]])&gt;=1,1,0)</f>
        <v>0</v>
      </c>
      <c r="Z10001" s="12">
        <f>IF(OR(Tableau1[[#This Row],[Access R1 + S1+ T1 ]]&gt;=1,Tableau1[[#This Row],[Access V1 +W1 + X1]]&gt;=1),1,0)</f>
        <v>0</v>
      </c>
      <c r="AB10001" s="10" t="str">
        <f>Tableau1[[#This Row],[DOI]]</f>
        <v>doi: 10.1001/jamaophthalmol.2017.3151</v>
      </c>
      <c r="AC10001" s="13" t="str">
        <f>Tableau1[[#This Row],[Authors]]&amp;", "&amp;Tableau1[[#This Row],[Title]]&amp;" "&amp;Tableau1[[#This Row],[Journal]]&amp;". "&amp;Tableau1[[#This Row],[Year]]</f>
        <v>Pronin S, Brown L, Megaw R, Tatham AJ., Measurement of Intraocular Pressure by Patients With Glaucoma. JAMA Ophthalmol. 2017</v>
      </c>
    </row>
    <row r="10002" spans="1:29" x14ac:dyDescent="0.3">
      <c r="A10002">
        <v>9261</v>
      </c>
      <c r="B10002" t="s">
        <v>11845</v>
      </c>
      <c r="C10002" t="s">
        <v>22020</v>
      </c>
      <c r="D10002" t="s">
        <v>32287</v>
      </c>
      <c r="E10002" t="s">
        <v>2468</v>
      </c>
      <c r="F10002" s="10"/>
      <c r="G10002">
        <v>2017</v>
      </c>
      <c r="J10002">
        <v>0.90060141230117863</v>
      </c>
      <c r="L10002" t="s">
        <v>43566</v>
      </c>
      <c r="M10002">
        <v>27753757</v>
      </c>
      <c r="Q10002" s="10"/>
      <c r="R10002" s="11">
        <f t="shared" si="312"/>
        <v>0</v>
      </c>
      <c r="U10002" s="11">
        <f t="shared" si="313"/>
        <v>0</v>
      </c>
      <c r="Y10002" s="11">
        <f>IF(SUM(Tableau1[[#This Row],[Other access]:[Sci-hub access]])&gt;=1,1,0)</f>
        <v>0</v>
      </c>
      <c r="Z10002" s="12">
        <f>IF(OR(Tableau1[[#This Row],[Access R1 + S1+ T1 ]]&gt;=1,Tableau1[[#This Row],[Access V1 +W1 + X1]]&gt;=1),1,0)</f>
        <v>0</v>
      </c>
      <c r="AB10002" s="10" t="str">
        <f>Tableau1[[#This Row],[DOI]]</f>
        <v>doi: 10.1097/IJG.0000000000000564</v>
      </c>
      <c r="AC10002" s="13" t="str">
        <f>Tableau1[[#This Row],[Authors]]&amp;", "&amp;Tableau1[[#This Row],[Title]]&amp;" "&amp;Tableau1[[#This Row],[Journal]]&amp;". "&amp;Tableau1[[#This Row],[Year]]</f>
        <v>Grover DS, Godfrey DG, Smith O, Shi W, Feuer WJ, Fellman RL., Outcomes of Gonioscopy-assisted Transluminal Trabeculotomy (GATT) in Eyes With Prior Incisional Glaucoma Surgery. J Glaucoma. 2017</v>
      </c>
    </row>
    <row r="10003" spans="1:29" x14ac:dyDescent="0.3">
      <c r="A10003">
        <v>5735</v>
      </c>
      <c r="B10003" t="s">
        <v>682</v>
      </c>
      <c r="C10003" t="s">
        <v>683</v>
      </c>
      <c r="D10003" t="s">
        <v>684</v>
      </c>
      <c r="E10003" t="s">
        <v>2840</v>
      </c>
      <c r="F10003" s="10"/>
      <c r="G10003">
        <v>2017</v>
      </c>
      <c r="J10003">
        <v>0.9006343958397941</v>
      </c>
      <c r="L10003" t="s">
        <v>40117</v>
      </c>
      <c r="M10003">
        <v>28291910</v>
      </c>
      <c r="Q10003" s="10"/>
      <c r="R10003" s="11">
        <f t="shared" si="312"/>
        <v>0</v>
      </c>
      <c r="U10003" s="11">
        <f t="shared" si="313"/>
        <v>0</v>
      </c>
      <c r="Y10003" s="11">
        <f>IF(SUM(Tableau1[[#This Row],[Other access]:[Sci-hub access]])&gt;=1,1,0)</f>
        <v>0</v>
      </c>
      <c r="Z10003" s="12">
        <f>IF(OR(Tableau1[[#This Row],[Access R1 + S1+ T1 ]]&gt;=1,Tableau1[[#This Row],[Access V1 +W1 + X1]]&gt;=1),1,0)</f>
        <v>0</v>
      </c>
      <c r="AB10003" s="10" t="str">
        <f>Tableau1[[#This Row],[DOI]]</f>
        <v>doi: 10.1002/acm2.12013</v>
      </c>
      <c r="AC10003" s="13" t="str">
        <f>Tableau1[[#This Row],[Authors]]&amp;", "&amp;Tableau1[[#This Row],[Title]]&amp;" "&amp;Tableau1[[#This Row],[Journal]]&amp;". "&amp;Tableau1[[#This Row],[Year]]</f>
        <v>Łukowiak M, Jezierska K, Boehlke M, Więcko M, Łukowiak A, Podraza W, Lewocki M, Masojć B, Falco M., Utilization of a 3D printer to fabricate boluses used for electron therapy of skin lesions of the eye canthi. J Appl Clin Med Phys. 2017</v>
      </c>
    </row>
    <row r="10004" spans="1:29" x14ac:dyDescent="0.3">
      <c r="A10004">
        <v>11019</v>
      </c>
      <c r="B10004" t="s">
        <v>2423</v>
      </c>
      <c r="C10004" t="s">
        <v>2424</v>
      </c>
      <c r="D10004" t="s">
        <v>2425</v>
      </c>
      <c r="E10004" t="s">
        <v>2712</v>
      </c>
      <c r="F10004" s="10"/>
      <c r="G10004">
        <v>2017</v>
      </c>
      <c r="J10004">
        <v>0.90064439311439881</v>
      </c>
      <c r="L10004" t="s">
        <v>45260</v>
      </c>
      <c r="M10004">
        <v>26482273</v>
      </c>
      <c r="Q10004" s="10"/>
      <c r="R10004" s="11">
        <f t="shared" si="312"/>
        <v>0</v>
      </c>
      <c r="U10004" s="11">
        <f t="shared" si="313"/>
        <v>0</v>
      </c>
      <c r="Y10004" s="11">
        <f>IF(SUM(Tableau1[[#This Row],[Other access]:[Sci-hub access]])&gt;=1,1,0)</f>
        <v>0</v>
      </c>
      <c r="Z10004" s="12">
        <f>IF(OR(Tableau1[[#This Row],[Access R1 + S1+ T1 ]]&gt;=1,Tableau1[[#This Row],[Access V1 +W1 + X1]]&gt;=1),1,0)</f>
        <v>0</v>
      </c>
      <c r="AB10004" s="10" t="str">
        <f>Tableau1[[#This Row],[DOI]]</f>
        <v>doi: 10.1016/j.prrv.2015.09.002</v>
      </c>
      <c r="AC10004" s="13" t="str">
        <f>Tableau1[[#This Row],[Authors]]&amp;", "&amp;Tableau1[[#This Row],[Title]]&amp;" "&amp;Tableau1[[#This Row],[Journal]]&amp;". "&amp;Tableau1[[#This Row],[Year]]</f>
        <v>Wagijo MA, Sheikh A, Duijts L, Been JV., Reducing tobacco smoking and smoke exposure to prevent preterm birth and its complications. Paediatr Respir Rev. 2017</v>
      </c>
    </row>
    <row r="10005" spans="1:29" x14ac:dyDescent="0.3">
      <c r="A10005">
        <v>4970</v>
      </c>
      <c r="B10005" t="s">
        <v>482</v>
      </c>
      <c r="C10005" t="s">
        <v>483</v>
      </c>
      <c r="D10005" t="s">
        <v>484</v>
      </c>
      <c r="E10005" t="s">
        <v>3193</v>
      </c>
      <c r="F10005" s="10"/>
      <c r="G10005">
        <v>2017</v>
      </c>
      <c r="J10005">
        <v>0.90066200607959468</v>
      </c>
      <c r="L10005" t="s">
        <v>39378</v>
      </c>
      <c r="M10005">
        <v>28387548</v>
      </c>
      <c r="Q10005" s="10"/>
      <c r="R10005" s="11">
        <f t="shared" si="312"/>
        <v>0</v>
      </c>
      <c r="U10005" s="11">
        <f t="shared" si="313"/>
        <v>0</v>
      </c>
      <c r="Y10005" s="11">
        <f>IF(SUM(Tableau1[[#This Row],[Other access]:[Sci-hub access]])&gt;=1,1,0)</f>
        <v>0</v>
      </c>
      <c r="Z10005" s="12">
        <f>IF(OR(Tableau1[[#This Row],[Access R1 + S1+ T1 ]]&gt;=1,Tableau1[[#This Row],[Access V1 +W1 + X1]]&gt;=1),1,0)</f>
        <v>0</v>
      </c>
      <c r="AB10005" s="10" t="str">
        <f>Tableau1[[#This Row],[DOI]]</f>
        <v>doi: 10.4085/1062-6050-51.11.05</v>
      </c>
      <c r="AC10005" s="13" t="str">
        <f>Tableau1[[#This Row],[Authors]]&amp;", "&amp;Tableau1[[#This Row],[Title]]&amp;" "&amp;Tableau1[[#This Row],[Journal]]&amp;". "&amp;Tableau1[[#This Row],[Year]]</f>
        <v>Kontos AP, Deitrick JM, Collins MW, Mucha A., Review of Vestibular and Oculomotor Screening and Concussion Rehabilitation. J Athl Train. 2017</v>
      </c>
    </row>
    <row r="10006" spans="1:29" x14ac:dyDescent="0.3">
      <c r="A10006">
        <v>1572</v>
      </c>
      <c r="B10006" t="s">
        <v>4826</v>
      </c>
      <c r="C10006" t="s">
        <v>15076</v>
      </c>
      <c r="D10006" t="s">
        <v>25247</v>
      </c>
      <c r="E10006" t="s">
        <v>34057</v>
      </c>
      <c r="F10006" s="10"/>
      <c r="G10006">
        <v>2017</v>
      </c>
      <c r="J10006">
        <v>0.90069631815686191</v>
      </c>
      <c r="L10006" t="s">
        <v>36051</v>
      </c>
      <c r="M10006">
        <v>28922106</v>
      </c>
      <c r="Q10006" s="10"/>
      <c r="R10006" s="11">
        <f t="shared" si="312"/>
        <v>0</v>
      </c>
      <c r="U10006" s="11">
        <f t="shared" si="313"/>
        <v>0</v>
      </c>
      <c r="Y10006" s="11">
        <f>IF(SUM(Tableau1[[#This Row],[Other access]:[Sci-hub access]])&gt;=1,1,0)</f>
        <v>0</v>
      </c>
      <c r="Z10006" s="12">
        <f>IF(OR(Tableau1[[#This Row],[Access R1 + S1+ T1 ]]&gt;=1,Tableau1[[#This Row],[Access V1 +W1 + X1]]&gt;=1),1,0)</f>
        <v>0</v>
      </c>
      <c r="AB10006" s="10" t="str">
        <f>Tableau1[[#This Row],[DOI]]</f>
        <v>doi: 10.14712/23362936.2017.9</v>
      </c>
      <c r="AC10006" s="13" t="str">
        <f>Tableau1[[#This Row],[Authors]]&amp;", "&amp;Tableau1[[#This Row],[Title]]&amp;" "&amp;Tableau1[[#This Row],[Journal]]&amp;". "&amp;Tableau1[[#This Row],[Year]]</f>
        <v>Průcha M, Sedláčková L., IgG4-related Disease - A Patient with Multiple Organ Involvement. Prague Med Rep. 2017</v>
      </c>
    </row>
    <row r="10007" spans="1:29" x14ac:dyDescent="0.3">
      <c r="A10007">
        <v>866</v>
      </c>
      <c r="B10007" t="s">
        <v>4129</v>
      </c>
      <c r="C10007" t="s">
        <v>14383</v>
      </c>
      <c r="D10007" t="s">
        <v>24549</v>
      </c>
      <c r="E10007" t="s">
        <v>2448</v>
      </c>
      <c r="F10007" s="10"/>
      <c r="G10007">
        <v>2018</v>
      </c>
      <c r="J10007">
        <v>0.90070004625487887</v>
      </c>
      <c r="L10007" t="s">
        <v>35354</v>
      </c>
      <c r="M10007">
        <v>29082447</v>
      </c>
      <c r="Q10007" s="10"/>
      <c r="R10007" s="11">
        <f t="shared" si="312"/>
        <v>0</v>
      </c>
      <c r="U10007" s="11">
        <f t="shared" si="313"/>
        <v>0</v>
      </c>
      <c r="Y10007" s="11">
        <f>IF(SUM(Tableau1[[#This Row],[Other access]:[Sci-hub access]])&gt;=1,1,0)</f>
        <v>0</v>
      </c>
      <c r="Z10007" s="12">
        <f>IF(OR(Tableau1[[#This Row],[Access R1 + S1+ T1 ]]&gt;=1,Tableau1[[#This Row],[Access V1 +W1 + X1]]&gt;=1),1,0)</f>
        <v>0</v>
      </c>
      <c r="AB10007" s="10" t="str">
        <f>Tableau1[[#This Row],[DOI]]</f>
        <v>doi: 10.1007/s00417-017-3826-3</v>
      </c>
      <c r="AC10007" s="13" t="str">
        <f>Tableau1[[#This Row],[Authors]]&amp;", "&amp;Tableau1[[#This Row],[Title]]&amp;" "&amp;Tableau1[[#This Row],[Journal]]&amp;". "&amp;Tableau1[[#This Row],[Year]]</f>
        <v>Marcos-Fernández MÁ, Tabernero SS, Herreras JM, Galarreta DJ., Impact of herpetic stromal immune keratitis in corneal biomechanics and innervation. Graefes Arch Clin Exp Ophthalmol. 2018</v>
      </c>
    </row>
    <row r="10008" spans="1:29" x14ac:dyDescent="0.3">
      <c r="A10008">
        <v>2143</v>
      </c>
      <c r="B10008" t="s">
        <v>5378</v>
      </c>
      <c r="C10008" t="s">
        <v>15623</v>
      </c>
      <c r="D10008" t="s">
        <v>25800</v>
      </c>
      <c r="E10008" t="s">
        <v>2587</v>
      </c>
      <c r="F10008" s="10"/>
      <c r="G10008">
        <v>2017</v>
      </c>
      <c r="J10008">
        <v>0.9008009626267911</v>
      </c>
      <c r="L10008" t="s">
        <v>36614</v>
      </c>
      <c r="M10008">
        <v>28811386</v>
      </c>
      <c r="Q10008" s="10"/>
      <c r="R10008" s="11">
        <f t="shared" si="312"/>
        <v>0</v>
      </c>
      <c r="U10008" s="11">
        <f t="shared" si="313"/>
        <v>0</v>
      </c>
      <c r="Y10008" s="11">
        <f>IF(SUM(Tableau1[[#This Row],[Other access]:[Sci-hub access]])&gt;=1,1,0)</f>
        <v>0</v>
      </c>
      <c r="Z10008" s="12">
        <f>IF(OR(Tableau1[[#This Row],[Access R1 + S1+ T1 ]]&gt;=1,Tableau1[[#This Row],[Access V1 +W1 + X1]]&gt;=1),1,0)</f>
        <v>0</v>
      </c>
      <c r="AB10008" s="10" t="str">
        <f>Tableau1[[#This Row],[DOI]]</f>
        <v>doi: 10.1042/CS20171182</v>
      </c>
      <c r="AC10008" s="13" t="str">
        <f>Tableau1[[#This Row],[Authors]]&amp;", "&amp;Tableau1[[#This Row],[Title]]&amp;" "&amp;Tableau1[[#This Row],[Journal]]&amp;". "&amp;Tableau1[[#This Row],[Year]]</f>
        <v>Wan P, Su W, Zhang Y, Li Z, Deng C, Zhuo Y., Trimetazidine protects retinal ganglion cells from acute glaucoma via the Nrf2/Ho-1 pathway. Clin Sci (Lond). 2017</v>
      </c>
    </row>
    <row r="10009" spans="1:29" x14ac:dyDescent="0.3">
      <c r="A10009">
        <v>7441</v>
      </c>
      <c r="B10009" t="s">
        <v>10247</v>
      </c>
      <c r="C10009" t="s">
        <v>20449</v>
      </c>
      <c r="D10009" t="s">
        <v>30682</v>
      </c>
      <c r="E10009" t="s">
        <v>2634</v>
      </c>
      <c r="F10009" s="10"/>
      <c r="G10009">
        <v>2017</v>
      </c>
      <c r="J10009">
        <v>0.90086012546342065</v>
      </c>
      <c r="L10009" t="s">
        <v>41797</v>
      </c>
      <c r="M10009">
        <v>28094021</v>
      </c>
      <c r="Q10009" s="10"/>
      <c r="R10009" s="11">
        <f t="shared" si="312"/>
        <v>0</v>
      </c>
      <c r="U10009" s="11">
        <f t="shared" si="313"/>
        <v>0</v>
      </c>
      <c r="Y10009" s="11">
        <f>IF(SUM(Tableau1[[#This Row],[Other access]:[Sci-hub access]])&gt;=1,1,0)</f>
        <v>0</v>
      </c>
      <c r="Z10009" s="12">
        <f>IF(OR(Tableau1[[#This Row],[Access R1 + S1+ T1 ]]&gt;=1,Tableau1[[#This Row],[Access V1 +W1 + X1]]&gt;=1),1,0)</f>
        <v>0</v>
      </c>
      <c r="AB10009" s="10" t="str">
        <f>Tableau1[[#This Row],[DOI]]</f>
        <v>doi: 10.1016/j.pjnns.2017.01.001</v>
      </c>
      <c r="AC10009" s="13" t="str">
        <f>Tableau1[[#This Row],[Authors]]&amp;", "&amp;Tableau1[[#This Row],[Title]]&amp;" "&amp;Tableau1[[#This Row],[Journal]]&amp;". "&amp;Tableau1[[#This Row],[Year]]</f>
        <v>Roessler-Górecka M, Mendel T, Wiśniowska J, Seniów J., Neuropsychological characteristics of encephalopathy in Susac's Syndrome - Case report. Neurol Neurochir Pol. 2017</v>
      </c>
    </row>
    <row r="10010" spans="1:29" x14ac:dyDescent="0.3">
      <c r="A10010">
        <v>6086</v>
      </c>
      <c r="B10010" t="s">
        <v>9064</v>
      </c>
      <c r="C10010" t="s">
        <v>19277</v>
      </c>
      <c r="D10010" t="s">
        <v>29494</v>
      </c>
      <c r="E10010" t="s">
        <v>2486</v>
      </c>
      <c r="F10010" s="10"/>
      <c r="G10010">
        <v>2017</v>
      </c>
      <c r="J10010">
        <v>0.90122417765115115</v>
      </c>
      <c r="L10010" t="s">
        <v>40461</v>
      </c>
      <c r="M10010">
        <v>28251820</v>
      </c>
      <c r="Q10010" s="10"/>
      <c r="R10010" s="11">
        <f t="shared" si="312"/>
        <v>0</v>
      </c>
      <c r="U10010" s="11">
        <f t="shared" si="313"/>
        <v>0</v>
      </c>
      <c r="Y10010" s="11">
        <f>IF(SUM(Tableau1[[#This Row],[Other access]:[Sci-hub access]])&gt;=1,1,0)</f>
        <v>0</v>
      </c>
      <c r="Z10010" s="12">
        <f>IF(OR(Tableau1[[#This Row],[Access R1 + S1+ T1 ]]&gt;=1,Tableau1[[#This Row],[Access V1 +W1 + X1]]&gt;=1),1,0)</f>
        <v>0</v>
      </c>
      <c r="AB10010" s="10" t="str">
        <f>Tableau1[[#This Row],[DOI]]</f>
        <v>doi: 10.1111/aos.13379</v>
      </c>
      <c r="AC10010" s="13" t="str">
        <f>Tableau1[[#This Row],[Authors]]&amp;", "&amp;Tableau1[[#This Row],[Title]]&amp;" "&amp;Tableau1[[#This Row],[Journal]]&amp;". "&amp;Tableau1[[#This Row],[Year]]</f>
        <v>Xu J, Wang YX, Jiang R, Wei WB, Xu L, Jonas JB., Peripapillary choroidal vascular layers: the Beijing Eye Study. Acta Ophthalmol. 2017</v>
      </c>
    </row>
    <row r="10011" spans="1:29" x14ac:dyDescent="0.3">
      <c r="A10011">
        <v>3805</v>
      </c>
      <c r="B10011" t="s">
        <v>6970</v>
      </c>
      <c r="C10011" t="s">
        <v>17210</v>
      </c>
      <c r="D10011" t="s">
        <v>27394</v>
      </c>
      <c r="E10011" t="s">
        <v>2490</v>
      </c>
      <c r="F10011" s="10"/>
      <c r="G10011">
        <v>2017</v>
      </c>
      <c r="J10011">
        <v>0.90136988910856719</v>
      </c>
      <c r="L10011" t="s">
        <v>38248</v>
      </c>
      <c r="M10011">
        <v>28528121</v>
      </c>
      <c r="Q10011" s="10"/>
      <c r="R10011" s="11">
        <f t="shared" si="312"/>
        <v>0</v>
      </c>
      <c r="U10011" s="11">
        <f t="shared" si="313"/>
        <v>0</v>
      </c>
      <c r="Y10011" s="11">
        <f>IF(SUM(Tableau1[[#This Row],[Other access]:[Sci-hub access]])&gt;=1,1,0)</f>
        <v>0</v>
      </c>
      <c r="Z10011" s="12">
        <f>IF(OR(Tableau1[[#This Row],[Access R1 + S1+ T1 ]]&gt;=1,Tableau1[[#This Row],[Access V1 +W1 + X1]]&gt;=1),1,0)</f>
        <v>0</v>
      </c>
      <c r="AB10011" s="10" t="str">
        <f>Tableau1[[#This Row],[DOI]]</f>
        <v>doi: 10.1016/j.ajo.2017.05.009</v>
      </c>
      <c r="AC10011" s="13" t="str">
        <f>Tableau1[[#This Row],[Authors]]&amp;", "&amp;Tableau1[[#This Row],[Title]]&amp;" "&amp;Tableau1[[#This Row],[Journal]]&amp;". "&amp;Tableau1[[#This Row],[Year]]</f>
        <v>Satitpitakul V, Kheirkhah A, Crnej A, Hamrah P, Dana R., Determinants of Ocular Pain Severity in Patients With Dry Eye Disease. Am J Ophthalmol. 2017</v>
      </c>
    </row>
    <row r="10012" spans="1:29" x14ac:dyDescent="0.3">
      <c r="A10012">
        <v>6345</v>
      </c>
      <c r="B10012" t="s">
        <v>9294</v>
      </c>
      <c r="C10012" t="s">
        <v>19505</v>
      </c>
      <c r="D10012" t="s">
        <v>29725</v>
      </c>
      <c r="E10012" t="s">
        <v>2445</v>
      </c>
      <c r="F10012" s="10"/>
      <c r="G10012">
        <v>2017</v>
      </c>
      <c r="J10012">
        <v>0.90149377796331609</v>
      </c>
      <c r="L10012" t="s">
        <v>40714</v>
      </c>
      <c r="M10012">
        <v>28225721</v>
      </c>
      <c r="Q10012" s="10"/>
      <c r="R10012" s="11">
        <f t="shared" si="312"/>
        <v>0</v>
      </c>
      <c r="U10012" s="11">
        <f t="shared" si="313"/>
        <v>0</v>
      </c>
      <c r="Y10012" s="11">
        <f>IF(SUM(Tableau1[[#This Row],[Other access]:[Sci-hub access]])&gt;=1,1,0)</f>
        <v>0</v>
      </c>
      <c r="Z10012" s="12">
        <f>IF(OR(Tableau1[[#This Row],[Access R1 + S1+ T1 ]]&gt;=1,Tableau1[[#This Row],[Access V1 +W1 + X1]]&gt;=1),1,0)</f>
        <v>0</v>
      </c>
      <c r="AB10012" s="10" t="str">
        <f>Tableau1[[#This Row],[DOI]]</f>
        <v>doi: 10.1097/IAE.0000000000001205</v>
      </c>
      <c r="AC10012" s="13" t="str">
        <f>Tableau1[[#This Row],[Authors]]&amp;", "&amp;Tableau1[[#This Row],[Title]]&amp;" "&amp;Tableau1[[#This Row],[Journal]]&amp;". "&amp;Tableau1[[#This Row],[Year]]</f>
        <v>Baba T, Kakisu M, Nizawa T, Oshitari T, Yamamoto S., SUPERFICIAL FOVEAL AVASCULAR ZONE DETERMINED BY OPTICAL COHERENCE TOMOGRAPHY ANGIOGRAPHY BEFORE AND AFTER MACULAR HOLE SURGERY. Retina. 2017</v>
      </c>
    </row>
    <row r="10013" spans="1:29" x14ac:dyDescent="0.3">
      <c r="A10013">
        <v>3649</v>
      </c>
      <c r="B10013" t="s">
        <v>6821</v>
      </c>
      <c r="C10013" t="s">
        <v>17062</v>
      </c>
      <c r="D10013" t="s">
        <v>27245</v>
      </c>
      <c r="E10013" t="s">
        <v>2441</v>
      </c>
      <c r="F10013" s="10"/>
      <c r="G10013">
        <v>2017</v>
      </c>
      <c r="J10013">
        <v>0.90154753366565032</v>
      </c>
      <c r="L10013" t="s">
        <v>38094</v>
      </c>
      <c r="M10013">
        <v>28551167</v>
      </c>
      <c r="Q10013" s="10"/>
      <c r="R10013" s="11">
        <f t="shared" si="312"/>
        <v>0</v>
      </c>
      <c r="U10013" s="11">
        <f t="shared" si="313"/>
        <v>0</v>
      </c>
      <c r="Y10013" s="11">
        <f>IF(SUM(Tableau1[[#This Row],[Other access]:[Sci-hub access]])&gt;=1,1,0)</f>
        <v>0</v>
      </c>
      <c r="Z10013" s="12">
        <f>IF(OR(Tableau1[[#This Row],[Access R1 + S1+ T1 ]]&gt;=1,Tableau1[[#This Row],[Access V1 +W1 + X1]]&gt;=1),1,0)</f>
        <v>0</v>
      </c>
      <c r="AB10013" s="10" t="str">
        <f>Tableau1[[#This Row],[DOI]]</f>
        <v>doi: 10.1016/j.ophtha.2017.03.057</v>
      </c>
      <c r="AC10013" s="13" t="str">
        <f>Tableau1[[#This Row],[Authors]]&amp;", "&amp;Tableau1[[#This Row],[Title]]&amp;" "&amp;Tableau1[[#This Row],[Journal]]&amp;". "&amp;Tableau1[[#This Row],[Year]]</f>
        <v>Dugel PU, Jaffe GJ, Sallstig P, Warburton J, Weichselberger A, Wieland M, Singerman L., Brolucizumab Versus Aflibercept in Participants with Neovascular Age-Related Macular Degeneration: A Randomized Trial. Ophthalmology. 2017</v>
      </c>
    </row>
    <row r="10014" spans="1:29" x14ac:dyDescent="0.3">
      <c r="A10014">
        <v>1284</v>
      </c>
      <c r="B10014" t="s">
        <v>4544</v>
      </c>
      <c r="C10014" t="s">
        <v>14796</v>
      </c>
      <c r="D10014" t="s">
        <v>24965</v>
      </c>
      <c r="E10014" t="s">
        <v>2443</v>
      </c>
      <c r="F10014" s="10"/>
      <c r="G10014">
        <v>2017</v>
      </c>
      <c r="J10014">
        <v>0.90159627221515048</v>
      </c>
      <c r="L10014" t="s">
        <v>35767</v>
      </c>
      <c r="M10014">
        <v>28980002</v>
      </c>
      <c r="Q10014" s="10"/>
      <c r="R10014" s="11">
        <f t="shared" si="312"/>
        <v>0</v>
      </c>
      <c r="U10014" s="11">
        <f t="shared" si="313"/>
        <v>0</v>
      </c>
      <c r="Y10014" s="11">
        <f>IF(SUM(Tableau1[[#This Row],[Other access]:[Sci-hub access]])&gt;=1,1,0)</f>
        <v>0</v>
      </c>
      <c r="Z10014" s="12">
        <f>IF(OR(Tableau1[[#This Row],[Access R1 + S1+ T1 ]]&gt;=1,Tableau1[[#This Row],[Access V1 +W1 + X1]]&gt;=1),1,0)</f>
        <v>0</v>
      </c>
      <c r="AB10014" s="10" t="str">
        <f>Tableau1[[#This Row],[DOI]]</f>
        <v>doi: 10.1167/iovs.17-21745</v>
      </c>
      <c r="AC10014" s="13" t="str">
        <f>Tableau1[[#This Row],[Authors]]&amp;", "&amp;Tableau1[[#This Row],[Title]]&amp;" "&amp;Tableau1[[#This Row],[Journal]]&amp;". "&amp;Tableau1[[#This Row],[Year]]</f>
        <v>Akahori T, Iwase T, Yamamoto K, Ra E, Terasaki H., Changes in Choroidal Blood Flow and Morphology in Response to Increase in Intraocular Pressure. Invest Ophthalmol Vis Sci. 2017</v>
      </c>
    </row>
    <row r="10015" spans="1:29" x14ac:dyDescent="0.3">
      <c r="A10015">
        <v>721</v>
      </c>
      <c r="B10015" t="s">
        <v>3984</v>
      </c>
      <c r="C10015" t="s">
        <v>14239</v>
      </c>
      <c r="D10015" t="s">
        <v>24404</v>
      </c>
      <c r="E10015" t="s">
        <v>2511</v>
      </c>
      <c r="F10015" s="10"/>
      <c r="G10015">
        <v>2017</v>
      </c>
      <c r="J10015">
        <v>0.90173363611386825</v>
      </c>
      <c r="L10015" t="s">
        <v>35214</v>
      </c>
      <c r="M10015">
        <v>29133637</v>
      </c>
      <c r="Q10015" s="10"/>
      <c r="R10015" s="11">
        <f t="shared" si="312"/>
        <v>0</v>
      </c>
      <c r="U10015" s="11">
        <f t="shared" si="313"/>
        <v>0</v>
      </c>
      <c r="Y10015" s="11">
        <f>IF(SUM(Tableau1[[#This Row],[Other access]:[Sci-hub access]])&gt;=1,1,0)</f>
        <v>0</v>
      </c>
      <c r="Z10015" s="12">
        <f>IF(OR(Tableau1[[#This Row],[Access R1 + S1+ T1 ]]&gt;=1,Tableau1[[#This Row],[Access V1 +W1 + X1]]&gt;=1),1,0)</f>
        <v>0</v>
      </c>
      <c r="AB10015" s="10" t="str">
        <f>Tableau1[[#This Row],[DOI]]</f>
        <v>doi: 10.4103/ijo.IJO_339_17</v>
      </c>
      <c r="AC10015" s="13" t="str">
        <f>Tableau1[[#This Row],[Authors]]&amp;", "&amp;Tableau1[[#This Row],[Title]]&amp;" "&amp;Tableau1[[#This Row],[Journal]]&amp;". "&amp;Tableau1[[#This Row],[Year]]</f>
        <v>Wu Y, Xue C, Lu Y, Huang Z., The inhibitory effect of different concentrations of KH902 eye drops on corneal neovascularization induced by alkali burn. Indian J Ophthalmol. 2017</v>
      </c>
    </row>
    <row r="10016" spans="1:29" x14ac:dyDescent="0.3">
      <c r="A10016">
        <v>2780</v>
      </c>
      <c r="B10016" t="s">
        <v>5985</v>
      </c>
      <c r="C10016" t="s">
        <v>16231</v>
      </c>
      <c r="D10016" t="s">
        <v>26409</v>
      </c>
      <c r="E10016" t="s">
        <v>2443</v>
      </c>
      <c r="F10016" s="10"/>
      <c r="G10016">
        <v>2017</v>
      </c>
      <c r="J10016">
        <v>0.90173771275380654</v>
      </c>
      <c r="L10016" t="s">
        <v>37239</v>
      </c>
      <c r="M10016">
        <v>28687846</v>
      </c>
      <c r="Q10016" s="10"/>
      <c r="R10016" s="11">
        <f t="shared" si="312"/>
        <v>0</v>
      </c>
      <c r="U10016" s="11">
        <f t="shared" si="313"/>
        <v>0</v>
      </c>
      <c r="Y10016" s="11">
        <f>IF(SUM(Tableau1[[#This Row],[Other access]:[Sci-hub access]])&gt;=1,1,0)</f>
        <v>0</v>
      </c>
      <c r="Z10016" s="12">
        <f>IF(OR(Tableau1[[#This Row],[Access R1 + S1+ T1 ]]&gt;=1,Tableau1[[#This Row],[Access V1 +W1 + X1]]&gt;=1),1,0)</f>
        <v>0</v>
      </c>
      <c r="AB10016" s="10" t="str">
        <f>Tableau1[[#This Row],[DOI]]</f>
        <v>doi: 10.1167/iovs.17-22021</v>
      </c>
      <c r="AC10016" s="13" t="str">
        <f>Tableau1[[#This Row],[Authors]]&amp;", "&amp;Tableau1[[#This Row],[Title]]&amp;" "&amp;Tableau1[[#This Row],[Journal]]&amp;". "&amp;Tableau1[[#This Row],[Year]]</f>
        <v>Liu CH, Wu WC, Sun MH, Kao LY, Lee YS, Chen HS., Comparison of the Retinal Microvascular Density Between Open Angle Glaucoma and Nonarteritic Anterior Ischemic Optic Neuropathy. Invest Ophthalmol Vis Sci. 2017</v>
      </c>
    </row>
    <row r="10017" spans="1:29" x14ac:dyDescent="0.3">
      <c r="A10017">
        <v>2732</v>
      </c>
      <c r="B10017" t="s">
        <v>5939</v>
      </c>
      <c r="C10017" t="s">
        <v>16186</v>
      </c>
      <c r="D10017" t="s">
        <v>26363</v>
      </c>
      <c r="E10017" t="s">
        <v>2537</v>
      </c>
      <c r="F10017" s="10"/>
      <c r="G10017">
        <v>2017</v>
      </c>
      <c r="J10017">
        <v>0.9017814799492132</v>
      </c>
      <c r="L10017" t="s">
        <v>37192</v>
      </c>
      <c r="M10017">
        <v>28697326</v>
      </c>
      <c r="Q10017" s="10"/>
      <c r="R10017" s="11">
        <f t="shared" si="312"/>
        <v>0</v>
      </c>
      <c r="U10017" s="11">
        <f t="shared" si="313"/>
        <v>0</v>
      </c>
      <c r="Y10017" s="11">
        <f>IF(SUM(Tableau1[[#This Row],[Other access]:[Sci-hub access]])&gt;=1,1,0)</f>
        <v>0</v>
      </c>
      <c r="Z10017" s="12">
        <f>IF(OR(Tableau1[[#This Row],[Access R1 + S1+ T1 ]]&gt;=1,Tableau1[[#This Row],[Access V1 +W1 + X1]]&gt;=1),1,0)</f>
        <v>0</v>
      </c>
      <c r="AB10017" s="10" t="str">
        <f>Tableau1[[#This Row],[DOI]]</f>
        <v>doi: 10.1016/j.ajpath.2017.05.016</v>
      </c>
      <c r="AC10017" s="13" t="str">
        <f>Tableau1[[#This Row],[Authors]]&amp;", "&amp;Tableau1[[#This Row],[Title]]&amp;" "&amp;Tableau1[[#This Row],[Journal]]&amp;". "&amp;Tableau1[[#This Row],[Year]]</f>
        <v>Biswas S, Bachay G, Chu J, Hunter DD, Brunken WJ., Laminin-Dependent Interaction between Astrocytes and Microglia: A Role in Retinal Angiogenesis. Am J Pathol. 2017</v>
      </c>
    </row>
    <row r="10018" spans="1:29" ht="28.8" x14ac:dyDescent="0.3">
      <c r="A10018">
        <v>6520</v>
      </c>
      <c r="B10018" t="s">
        <v>9443</v>
      </c>
      <c r="C10018" t="s">
        <v>19651</v>
      </c>
      <c r="D10018" t="s">
        <v>29874</v>
      </c>
      <c r="E10018" t="s">
        <v>2451</v>
      </c>
      <c r="F10018" s="10"/>
      <c r="G10018">
        <v>2017</v>
      </c>
      <c r="J10018">
        <v>0.90178710387209515</v>
      </c>
      <c r="L10018" t="s">
        <v>40885</v>
      </c>
      <c r="M10018">
        <v>28199397</v>
      </c>
      <c r="Q10018" s="10"/>
      <c r="R10018" s="11">
        <f t="shared" si="312"/>
        <v>0</v>
      </c>
      <c r="U10018" s="11">
        <f t="shared" si="313"/>
        <v>0</v>
      </c>
      <c r="Y10018" s="11">
        <f>IF(SUM(Tableau1[[#This Row],[Other access]:[Sci-hub access]])&gt;=1,1,0)</f>
        <v>0</v>
      </c>
      <c r="Z10018" s="12">
        <f>IF(OR(Tableau1[[#This Row],[Access R1 + S1+ T1 ]]&gt;=1,Tableau1[[#This Row],[Access V1 +W1 + X1]]&gt;=1),1,0)</f>
        <v>0</v>
      </c>
      <c r="AB10018" s="10" t="str">
        <f>Tableau1[[#This Row],[DOI]]</f>
        <v>doi: 10.1371/journal.pone.0171636</v>
      </c>
      <c r="AC10018" s="13" t="str">
        <f>Tableau1[[#This Row],[Authors]]&amp;", "&amp;Tableau1[[#This Row],[Title]]&amp;" "&amp;Tableau1[[#This Row],[Journal]]&amp;". "&amp;Tableau1[[#This Row],[Year]]</f>
        <v>Lorenz K, Wasielica-Poslednik J, Bell K, Renieri G, Keicher A, Ruckes C, Pfeiffer N, Thieme H., Efficacy and safety of preoperative IOP reduction using a preservative-free fixed combination of dorzolamide/timolol eye drops versus oral acetazolamide and dexamethasone eye drops and assessment of the clinical outcome of trabeculectomy in glaucoma. PLoS One. 2017</v>
      </c>
    </row>
    <row r="10019" spans="1:29" x14ac:dyDescent="0.3">
      <c r="A10019">
        <v>7633</v>
      </c>
      <c r="B10019" t="s">
        <v>10415</v>
      </c>
      <c r="C10019" t="s">
        <v>20614</v>
      </c>
      <c r="D10019" t="s">
        <v>30851</v>
      </c>
      <c r="E10019" t="s">
        <v>34079</v>
      </c>
      <c r="F10019" s="10"/>
      <c r="G10019">
        <v>2017</v>
      </c>
      <c r="J10019">
        <v>0.90185597528422845</v>
      </c>
      <c r="L10019" t="s">
        <v>41986</v>
      </c>
      <c r="M10019">
        <v>28069622</v>
      </c>
      <c r="Q10019" s="10"/>
      <c r="R10019" s="11">
        <f t="shared" si="312"/>
        <v>0</v>
      </c>
      <c r="U10019" s="11">
        <f t="shared" si="313"/>
        <v>0</v>
      </c>
      <c r="Y10019" s="11">
        <f>IF(SUM(Tableau1[[#This Row],[Other access]:[Sci-hub access]])&gt;=1,1,0)</f>
        <v>0</v>
      </c>
      <c r="Z10019" s="12">
        <f>IF(OR(Tableau1[[#This Row],[Access R1 + S1+ T1 ]]&gt;=1,Tableau1[[#This Row],[Access V1 +W1 + X1]]&gt;=1),1,0)</f>
        <v>0</v>
      </c>
      <c r="AB10019" s="10" t="str">
        <f>Tableau1[[#This Row],[DOI]]</f>
        <v>doi: 10.1136/bmjopen-2016-013199</v>
      </c>
      <c r="AC10019" s="13" t="str">
        <f>Tableau1[[#This Row],[Authors]]&amp;", "&amp;Tableau1[[#This Row],[Title]]&amp;" "&amp;Tableau1[[#This Row],[Journal]]&amp;". "&amp;Tableau1[[#This Row],[Year]]</f>
        <v>Liu Y, Song Y, Tao L, Qiu W, Lv H, Jiang X, Zhang M, Li X., Prevalence of diabetic retinopathy among 13473 patients with diabetes mellitus in China: a cross-sectional epidemiological survey in six provinces. BMJ Open. 2017</v>
      </c>
    </row>
    <row r="10020" spans="1:29" x14ac:dyDescent="0.3">
      <c r="A10020">
        <v>10037</v>
      </c>
      <c r="B10020" t="s">
        <v>12557</v>
      </c>
      <c r="C10020" t="s">
        <v>22725</v>
      </c>
      <c r="D10020" t="s">
        <v>33006</v>
      </c>
      <c r="E10020" t="s">
        <v>2525</v>
      </c>
      <c r="F10020" s="10"/>
      <c r="G10020">
        <v>2017</v>
      </c>
      <c r="J10020">
        <v>0.90196257725931672</v>
      </c>
      <c r="L10020" t="s">
        <v>44294</v>
      </c>
      <c r="M10020">
        <v>27490793</v>
      </c>
      <c r="Q10020" s="10"/>
      <c r="R10020" s="11">
        <f t="shared" si="312"/>
        <v>0</v>
      </c>
      <c r="U10020" s="11">
        <f t="shared" si="313"/>
        <v>0</v>
      </c>
      <c r="Y10020" s="11">
        <f>IF(SUM(Tableau1[[#This Row],[Other access]:[Sci-hub access]])&gt;=1,1,0)</f>
        <v>0</v>
      </c>
      <c r="Z10020" s="12">
        <f>IF(OR(Tableau1[[#This Row],[Access R1 + S1+ T1 ]]&gt;=1,Tableau1[[#This Row],[Access V1 +W1 + X1]]&gt;=1),1,0)</f>
        <v>0</v>
      </c>
      <c r="AB10020" s="10" t="str">
        <f>Tableau1[[#This Row],[DOI]]</f>
        <v>doi: 10.1111/ceo.12811</v>
      </c>
      <c r="AC10020" s="13" t="str">
        <f>Tableau1[[#This Row],[Authors]]&amp;", "&amp;Tableau1[[#This Row],[Title]]&amp;" "&amp;Tableau1[[#This Row],[Journal]]&amp;". "&amp;Tableau1[[#This Row],[Year]]</f>
        <v>Cui QN, Hsia YC, Lin SC, Stamper RL, Rose-Nussbaumer J, Mehta N, Porco TC, Naseri A, Han Y., Effect of mitomycin c and 5-flurouracil adjuvant therapy on the outcomes of Ahmed glaucoma valve implantation. Clin Exp Ophthalmol. 2017</v>
      </c>
    </row>
    <row r="10021" spans="1:29" ht="28.8" x14ac:dyDescent="0.3">
      <c r="A10021">
        <v>6067</v>
      </c>
      <c r="B10021" t="s">
        <v>9049</v>
      </c>
      <c r="C10021" t="s">
        <v>19263</v>
      </c>
      <c r="D10021" t="s">
        <v>29479</v>
      </c>
      <c r="E10021" t="s">
        <v>2443</v>
      </c>
      <c r="F10021" s="10"/>
      <c r="G10021">
        <v>2017</v>
      </c>
      <c r="J10021">
        <v>0.90200932970367087</v>
      </c>
      <c r="L10021" t="s">
        <v>40444</v>
      </c>
      <c r="M10021">
        <v>28253405</v>
      </c>
      <c r="Q10021" s="10"/>
      <c r="R10021" s="11">
        <f t="shared" si="312"/>
        <v>0</v>
      </c>
      <c r="U10021" s="11">
        <f t="shared" si="313"/>
        <v>0</v>
      </c>
      <c r="Y10021" s="11">
        <f>IF(SUM(Tableau1[[#This Row],[Other access]:[Sci-hub access]])&gt;=1,1,0)</f>
        <v>0</v>
      </c>
      <c r="Z10021" s="12">
        <f>IF(OR(Tableau1[[#This Row],[Access R1 + S1+ T1 ]]&gt;=1,Tableau1[[#This Row],[Access V1 +W1 + X1]]&gt;=1),1,0)</f>
        <v>0</v>
      </c>
      <c r="AB10021" s="10" t="str">
        <f>Tableau1[[#This Row],[DOI]]</f>
        <v>doi: 10.1167/iovs.16-20344</v>
      </c>
      <c r="AC10021" s="13" t="str">
        <f>Tableau1[[#This Row],[Authors]]&amp;", "&amp;Tableau1[[#This Row],[Title]]&amp;" "&amp;Tableau1[[#This Row],[Journal]]&amp;". "&amp;Tableau1[[#This Row],[Year]]</f>
        <v>Kominami T, Ueno S, Okado S, Nakanishi A, Kondo M, Terasaki H., Contributions of Second- and Third-Order Retinal Neurons to Cone Electroretinograms After Loss of Rod Function in Rhodopsin P347L Transgenic Rabbits. Invest Ophthalmol Vis Sci. 2017</v>
      </c>
    </row>
    <row r="10022" spans="1:29" x14ac:dyDescent="0.3">
      <c r="A10022">
        <v>7798</v>
      </c>
      <c r="B10022" t="s">
        <v>10562</v>
      </c>
      <c r="C10022" t="s">
        <v>20758</v>
      </c>
      <c r="D10022" t="s">
        <v>30999</v>
      </c>
      <c r="E10022" t="s">
        <v>34145</v>
      </c>
      <c r="F10022" s="10"/>
      <c r="G10022">
        <v>2017</v>
      </c>
      <c r="J10022">
        <v>0.90201105804177217</v>
      </c>
      <c r="L10022" t="s">
        <v>42149</v>
      </c>
      <c r="M10022">
        <v>28055019</v>
      </c>
      <c r="Q10022" s="10"/>
      <c r="R10022" s="11">
        <f t="shared" si="312"/>
        <v>0</v>
      </c>
      <c r="U10022" s="11">
        <f t="shared" si="313"/>
        <v>0</v>
      </c>
      <c r="Y10022" s="11">
        <f>IF(SUM(Tableau1[[#This Row],[Other access]:[Sci-hub access]])&gt;=1,1,0)</f>
        <v>0</v>
      </c>
      <c r="Z10022" s="12">
        <f>IF(OR(Tableau1[[#This Row],[Access R1 + S1+ T1 ]]&gt;=1,Tableau1[[#This Row],[Access V1 +W1 + X1]]&gt;=1),1,0)</f>
        <v>0</v>
      </c>
      <c r="AB10022" s="10" t="str">
        <f>Tableau1[[#This Row],[DOI]]</f>
        <v>doi: 10.1038/cddis.2016.462</v>
      </c>
      <c r="AC10022" s="13" t="str">
        <f>Tableau1[[#This Row],[Authors]]&amp;", "&amp;Tableau1[[#This Row],[Title]]&amp;" "&amp;Tableau1[[#This Row],[Journal]]&amp;". "&amp;Tableau1[[#This Row],[Year]]</f>
        <v>Song KH, Woo SR, Chung JY, Lee HJ, Oh SJ, Hong SO, Shim J, Kim YN, Rho SB, Hong SM, Cho H, Hibi M, Bae DJ, Kim SY, Kim MG, Kim TW, Bae YK., REP1 inhibits FOXO3-mediated apoptosis to promote cancer cell survival. Cell Death Dis. 2017</v>
      </c>
    </row>
    <row r="10023" spans="1:29" ht="28.8" x14ac:dyDescent="0.3">
      <c r="A10023">
        <v>827</v>
      </c>
      <c r="B10023" t="s">
        <v>4090</v>
      </c>
      <c r="C10023" t="s">
        <v>14344</v>
      </c>
      <c r="D10023" t="s">
        <v>24510</v>
      </c>
      <c r="E10023" t="s">
        <v>2451</v>
      </c>
      <c r="F10023" s="10"/>
      <c r="G10023">
        <v>2017</v>
      </c>
      <c r="J10023">
        <v>0.9020375490059005</v>
      </c>
      <c r="L10023" t="s">
        <v>35320</v>
      </c>
      <c r="M10023">
        <v>29095861</v>
      </c>
      <c r="Q10023" s="10"/>
      <c r="R10023" s="11">
        <f t="shared" si="312"/>
        <v>0</v>
      </c>
      <c r="U10023" s="11">
        <f t="shared" si="313"/>
        <v>0</v>
      </c>
      <c r="Y10023" s="11">
        <f>IF(SUM(Tableau1[[#This Row],[Other access]:[Sci-hub access]])&gt;=1,1,0)</f>
        <v>0</v>
      </c>
      <c r="Z10023" s="12">
        <f>IF(OR(Tableau1[[#This Row],[Access R1 + S1+ T1 ]]&gt;=1,Tableau1[[#This Row],[Access V1 +W1 + X1]]&gt;=1),1,0)</f>
        <v>0</v>
      </c>
      <c r="AB10023" s="10" t="str">
        <f>Tableau1[[#This Row],[DOI]]</f>
        <v>doi: 10.1371/journal.pone.0187304</v>
      </c>
      <c r="AC10023" s="13" t="str">
        <f>Tableau1[[#This Row],[Authors]]&amp;", "&amp;Tableau1[[#This Row],[Title]]&amp;" "&amp;Tableau1[[#This Row],[Journal]]&amp;". "&amp;Tableau1[[#This Row],[Year]]</f>
        <v>Klaassen I, de Vries EW, Vogels IMC, van Kampen AHC, Bosscha MI, Steel DHW, Van Noorden CJF, Lesnik-Oberstein SY, Schlingemann RO., Identification of proteins associated with clinical and pathological features of proliferative diabetic retinopathy in vitreous and fibrovascular membranes. PLoS One. 2017</v>
      </c>
    </row>
    <row r="10024" spans="1:29" x14ac:dyDescent="0.3">
      <c r="A10024">
        <v>8168</v>
      </c>
      <c r="B10024" t="s">
        <v>10880</v>
      </c>
      <c r="C10024" t="s">
        <v>21068</v>
      </c>
      <c r="D10024" t="s">
        <v>31318</v>
      </c>
      <c r="E10024" t="s">
        <v>2441</v>
      </c>
      <c r="F10024" s="10"/>
      <c r="G10024">
        <v>2017</v>
      </c>
      <c r="J10024">
        <v>0.90206084314607515</v>
      </c>
      <c r="L10024" t="s">
        <v>42514</v>
      </c>
      <c r="M10024">
        <v>27986382</v>
      </c>
      <c r="Q10024" s="10"/>
      <c r="R10024" s="11">
        <f t="shared" si="312"/>
        <v>0</v>
      </c>
      <c r="U10024" s="11">
        <f t="shared" si="313"/>
        <v>0</v>
      </c>
      <c r="Y10024" s="11">
        <f>IF(SUM(Tableau1[[#This Row],[Other access]:[Sci-hub access]])&gt;=1,1,0)</f>
        <v>0</v>
      </c>
      <c r="Z10024" s="12">
        <f>IF(OR(Tableau1[[#This Row],[Access R1 + S1+ T1 ]]&gt;=1,Tableau1[[#This Row],[Access V1 +W1 + X1]]&gt;=1),1,0)</f>
        <v>0</v>
      </c>
      <c r="AB10024" s="10" t="str">
        <f>Tableau1[[#This Row],[DOI]]</f>
        <v>doi: 10.1016/j.ophtha.2016.10.018</v>
      </c>
      <c r="AC10024" s="13" t="str">
        <f>Tableau1[[#This Row],[Authors]]&amp;", "&amp;Tableau1[[#This Row],[Title]]&amp;" "&amp;Tableau1[[#This Row],[Journal]]&amp;". "&amp;Tableau1[[#This Row],[Year]]</f>
        <v>Tooley AA, Klingler KN, Bartley GB, Garrity JA, Woog JJ, Hodge D, Bradley EA., Dacryocystorhinostomy for Acquired Nasolacrimal Duct Stenosis in the Elderly (≥80 Years of Age). Ophthalmology. 2017</v>
      </c>
    </row>
    <row r="10025" spans="1:29" x14ac:dyDescent="0.3">
      <c r="A10025">
        <v>4675</v>
      </c>
      <c r="B10025" t="s">
        <v>7789</v>
      </c>
      <c r="C10025" t="s">
        <v>18021</v>
      </c>
      <c r="D10025" t="s">
        <v>28219</v>
      </c>
      <c r="E10025" t="s">
        <v>2462</v>
      </c>
      <c r="F10025" s="10"/>
      <c r="G10025">
        <v>2017</v>
      </c>
      <c r="J10025">
        <v>0.90221744518839886</v>
      </c>
      <c r="L10025" t="s">
        <v>39091</v>
      </c>
      <c r="M10025">
        <v>28420348</v>
      </c>
      <c r="Q10025" s="10"/>
      <c r="R10025" s="11">
        <f t="shared" si="312"/>
        <v>0</v>
      </c>
      <c r="U10025" s="11">
        <f t="shared" si="313"/>
        <v>0</v>
      </c>
      <c r="Y10025" s="11">
        <f>IF(SUM(Tableau1[[#This Row],[Other access]:[Sci-hub access]])&gt;=1,1,0)</f>
        <v>0</v>
      </c>
      <c r="Z10025" s="12">
        <f>IF(OR(Tableau1[[#This Row],[Access R1 + S1+ T1 ]]&gt;=1,Tableau1[[#This Row],[Access V1 +W1 + X1]]&gt;=1),1,0)</f>
        <v>0</v>
      </c>
      <c r="AB10025" s="10" t="str">
        <f>Tableau1[[#This Row],[DOI]]</f>
        <v>doi: 10.1186/s12886-017-0440-4</v>
      </c>
      <c r="AC10025" s="13" t="str">
        <f>Tableau1[[#This Row],[Authors]]&amp;", "&amp;Tableau1[[#This Row],[Title]]&amp;" "&amp;Tableau1[[#This Row],[Journal]]&amp;". "&amp;Tableau1[[#This Row],[Year]]</f>
        <v>Lee JH, Chung B, Lee SC, Kim SS, Koh HJ, Lee CS., Lower incidence of contrast-induced nephropathy in patients undergoing fluorescent angiography. BMC Ophthalmol. 2017</v>
      </c>
    </row>
    <row r="10026" spans="1:29" x14ac:dyDescent="0.3">
      <c r="A10026">
        <v>39</v>
      </c>
      <c r="B10026" t="s">
        <v>3302</v>
      </c>
      <c r="C10026" t="s">
        <v>13563</v>
      </c>
      <c r="D10026" t="s">
        <v>23722</v>
      </c>
      <c r="E10026" t="s">
        <v>2462</v>
      </c>
      <c r="F10026" s="10"/>
      <c r="G10026">
        <v>2018</v>
      </c>
      <c r="J10026">
        <v>0.90229501011459423</v>
      </c>
      <c r="L10026" t="s">
        <v>34557</v>
      </c>
      <c r="M10026">
        <v>29471795</v>
      </c>
      <c r="Q10026" s="10"/>
      <c r="R10026" s="11">
        <f t="shared" si="312"/>
        <v>0</v>
      </c>
      <c r="U10026" s="11">
        <f t="shared" si="313"/>
        <v>0</v>
      </c>
      <c r="Y10026" s="11">
        <f>IF(SUM(Tableau1[[#This Row],[Other access]:[Sci-hub access]])&gt;=1,1,0)</f>
        <v>0</v>
      </c>
      <c r="Z10026" s="12">
        <f>IF(OR(Tableau1[[#This Row],[Access R1 + S1+ T1 ]]&gt;=1,Tableau1[[#This Row],[Access V1 +W1 + X1]]&gt;=1),1,0)</f>
        <v>0</v>
      </c>
      <c r="AB10026" s="10" t="str">
        <f>Tableau1[[#This Row],[DOI]]</f>
        <v>doi: 10.1186/s12886-018-0720-7</v>
      </c>
      <c r="AC10026" s="13" t="str">
        <f>Tableau1[[#This Row],[Authors]]&amp;", "&amp;Tableau1[[#This Row],[Title]]&amp;" "&amp;Tableau1[[#This Row],[Journal]]&amp;". "&amp;Tableau1[[#This Row],[Year]]</f>
        <v>Gao YY, Wang HJ, Wu Y., Superficial punctate keratopathy in a pediatric patient was related to adenoid hypertrophy and obstructive sleep apnea syndrome: a case report. BMC Ophthalmol. 2018</v>
      </c>
    </row>
    <row r="10027" spans="1:29" x14ac:dyDescent="0.3">
      <c r="A10027">
        <v>283</v>
      </c>
      <c r="B10027" t="s">
        <v>3546</v>
      </c>
      <c r="C10027" t="s">
        <v>13807</v>
      </c>
      <c r="D10027" t="s">
        <v>23966</v>
      </c>
      <c r="E10027" t="s">
        <v>2538</v>
      </c>
      <c r="F10027" s="10"/>
      <c r="G10027">
        <v>2017</v>
      </c>
      <c r="J10027">
        <v>0.90263173438021893</v>
      </c>
      <c r="L10027" t="s">
        <v>34793</v>
      </c>
      <c r="M10027">
        <v>29279651</v>
      </c>
      <c r="Q10027" s="10"/>
      <c r="R10027" s="11">
        <f t="shared" si="312"/>
        <v>0</v>
      </c>
      <c r="U10027" s="11">
        <f t="shared" si="313"/>
        <v>0</v>
      </c>
      <c r="Y10027" s="11">
        <f>IF(SUM(Tableau1[[#This Row],[Other access]:[Sci-hub access]])&gt;=1,1,0)</f>
        <v>0</v>
      </c>
      <c r="Z10027" s="12">
        <f>IF(OR(Tableau1[[#This Row],[Access R1 + S1+ T1 ]]&gt;=1,Tableau1[[#This Row],[Access V1 +W1 + X1]]&gt;=1),1,0)</f>
        <v>0</v>
      </c>
      <c r="AB10027" s="10" t="str">
        <f>Tableau1[[#This Row],[DOI]]</f>
        <v>doi: 10.4103/meajo.MEAJO_244_16</v>
      </c>
      <c r="AC10027" s="13" t="str">
        <f>Tableau1[[#This Row],[Authors]]&amp;", "&amp;Tableau1[[#This Row],[Title]]&amp;" "&amp;Tableau1[[#This Row],[Journal]]&amp;". "&amp;Tableau1[[#This Row],[Year]]</f>
        <v>Hashemi H, Miraftab M, Asgari S., Mesopic Quality of Vision after Accelerated 18 mW/cm(2) Corneal Cross-linking: Mid-term Results. Middle East Afr J Ophthalmol. 2017</v>
      </c>
    </row>
    <row r="10028" spans="1:29" x14ac:dyDescent="0.3">
      <c r="A10028">
        <v>9107</v>
      </c>
      <c r="B10028" t="s">
        <v>11710</v>
      </c>
      <c r="C10028" t="s">
        <v>21886</v>
      </c>
      <c r="D10028" t="s">
        <v>32151</v>
      </c>
      <c r="E10028" t="s">
        <v>2448</v>
      </c>
      <c r="F10028" s="10"/>
      <c r="G10028">
        <v>2017</v>
      </c>
      <c r="J10028">
        <v>0.90276307373593967</v>
      </c>
      <c r="L10028" t="s">
        <v>43428</v>
      </c>
      <c r="M10028">
        <v>27783156</v>
      </c>
      <c r="Q10028" s="10"/>
      <c r="R10028" s="11">
        <f t="shared" si="312"/>
        <v>0</v>
      </c>
      <c r="U10028" s="11">
        <f t="shared" si="313"/>
        <v>0</v>
      </c>
      <c r="Y10028" s="11">
        <f>IF(SUM(Tableau1[[#This Row],[Other access]:[Sci-hub access]])&gt;=1,1,0)</f>
        <v>0</v>
      </c>
      <c r="Z10028" s="12">
        <f>IF(OR(Tableau1[[#This Row],[Access R1 + S1+ T1 ]]&gt;=1,Tableau1[[#This Row],[Access V1 +W1 + X1]]&gt;=1),1,0)</f>
        <v>0</v>
      </c>
      <c r="AB10028" s="10" t="str">
        <f>Tableau1[[#This Row],[DOI]]</f>
        <v>doi: 10.1007/s00417-016-3520-x</v>
      </c>
      <c r="AC10028" s="13" t="str">
        <f>Tableau1[[#This Row],[Authors]]&amp;", "&amp;Tableau1[[#This Row],[Title]]&amp;" "&amp;Tableau1[[#This Row],[Journal]]&amp;". "&amp;Tableau1[[#This Row],[Year]]</f>
        <v>Stachon T, Kolev K, Flaskó Z, Seitz B, Langenbucher A, Szentmáry N., Arginase activity, urea, and hydroxyproline concentration are reduced in keratoconus keratocytes. Graefes Arch Clin Exp Ophthalmol. 2017</v>
      </c>
    </row>
    <row r="10029" spans="1:29" ht="28.8" x14ac:dyDescent="0.3">
      <c r="A10029">
        <v>4688</v>
      </c>
      <c r="B10029" t="s">
        <v>7801</v>
      </c>
      <c r="C10029" t="s">
        <v>18033</v>
      </c>
      <c r="D10029" t="s">
        <v>28231</v>
      </c>
      <c r="E10029" t="s">
        <v>2467</v>
      </c>
      <c r="F10029" s="10"/>
      <c r="G10029">
        <v>2017</v>
      </c>
      <c r="J10029">
        <v>0.90308421331355682</v>
      </c>
      <c r="L10029" t="s">
        <v>39104</v>
      </c>
      <c r="M10029">
        <v>28419397</v>
      </c>
      <c r="Q10029" s="10"/>
      <c r="R10029" s="11">
        <f t="shared" si="312"/>
        <v>0</v>
      </c>
      <c r="U10029" s="11">
        <f t="shared" si="313"/>
        <v>0</v>
      </c>
      <c r="Y10029" s="11">
        <f>IF(SUM(Tableau1[[#This Row],[Other access]:[Sci-hub access]])&gt;=1,1,0)</f>
        <v>0</v>
      </c>
      <c r="Z10029" s="12">
        <f>IF(OR(Tableau1[[#This Row],[Access R1 + S1+ T1 ]]&gt;=1,Tableau1[[#This Row],[Access V1 +W1 + X1]]&gt;=1),1,0)</f>
        <v>0</v>
      </c>
      <c r="AB10029" s="10" t="str">
        <f>Tableau1[[#This Row],[DOI]]</f>
        <v>doi: 10.3928/23258160-20170329-06</v>
      </c>
      <c r="AC10029" s="13" t="str">
        <f>Tableau1[[#This Row],[Authors]]&amp;", "&amp;Tableau1[[#This Row],[Title]]&amp;" "&amp;Tableau1[[#This Row],[Journal]]&amp;". "&amp;Tableau1[[#This Row],[Year]]</f>
        <v>Bahrami B, Ewe SYP, Hong T, Zhu M, Ong G, Luo K, Chang A., Influence of Retinal Pathology on the Reliability of Macular Thickness Measurement: A Comparison Between Optical Coherence Tomography Devices. Ophthalmic Surg Lasers Imaging Retina. 2017</v>
      </c>
    </row>
    <row r="10030" spans="1:29" x14ac:dyDescent="0.3">
      <c r="A10030">
        <v>9891</v>
      </c>
      <c r="B10030" t="s">
        <v>12419</v>
      </c>
      <c r="C10030" t="s">
        <v>22589</v>
      </c>
      <c r="D10030" t="s">
        <v>32867</v>
      </c>
      <c r="E10030" t="s">
        <v>2449</v>
      </c>
      <c r="F10030" s="10"/>
      <c r="G10030">
        <v>2017</v>
      </c>
      <c r="J10030">
        <v>0.90320986060076658</v>
      </c>
      <c r="L10030" t="s">
        <v>44150</v>
      </c>
      <c r="M10030">
        <v>27549747</v>
      </c>
      <c r="Q10030" s="10"/>
      <c r="R10030" s="11">
        <f t="shared" si="312"/>
        <v>0</v>
      </c>
      <c r="U10030" s="11">
        <f t="shared" si="313"/>
        <v>0</v>
      </c>
      <c r="Y10030" s="11">
        <f>IF(SUM(Tableau1[[#This Row],[Other access]:[Sci-hub access]])&gt;=1,1,0)</f>
        <v>0</v>
      </c>
      <c r="Z10030" s="12">
        <f>IF(OR(Tableau1[[#This Row],[Access R1 + S1+ T1 ]]&gt;=1,Tableau1[[#This Row],[Access V1 +W1 + X1]]&gt;=1),1,0)</f>
        <v>0</v>
      </c>
      <c r="AB10030" s="10" t="str">
        <f>Tableau1[[#This Row],[DOI]]</f>
        <v>doi: 10.1111/cxo.12431</v>
      </c>
      <c r="AC10030" s="13" t="str">
        <f>Tableau1[[#This Row],[Authors]]&amp;", "&amp;Tableau1[[#This Row],[Title]]&amp;" "&amp;Tableau1[[#This Row],[Journal]]&amp;". "&amp;Tableau1[[#This Row],[Year]]</f>
        <v>Hashemi H, Nabovati P, Yekta AA, Ostadimoghaddam H, Forouzesh S, Yazdani N, Khabazkhoob M., Amplitude of accommodation in an 11- to 17-year-old Iranian population. Clin Exp Optom. 2017</v>
      </c>
    </row>
    <row r="10031" spans="1:29" x14ac:dyDescent="0.3">
      <c r="A10031">
        <v>1916</v>
      </c>
      <c r="B10031" t="s">
        <v>5159</v>
      </c>
      <c r="C10031" t="s">
        <v>15405</v>
      </c>
      <c r="D10031" t="s">
        <v>25581</v>
      </c>
      <c r="E10031" t="s">
        <v>2692</v>
      </c>
      <c r="F10031" s="10"/>
      <c r="G10031">
        <v>2017</v>
      </c>
      <c r="J10031">
        <v>0.90329846624886467</v>
      </c>
      <c r="L10031" t="e">
        <v>#VALUE!</v>
      </c>
      <c r="M10031">
        <v>28850024</v>
      </c>
      <c r="Q10031" s="10"/>
      <c r="R10031" s="11">
        <f t="shared" si="312"/>
        <v>0</v>
      </c>
      <c r="U10031" s="11">
        <f t="shared" si="313"/>
        <v>0</v>
      </c>
      <c r="Y10031" s="11">
        <f>IF(SUM(Tableau1[[#This Row],[Other access]:[Sci-hub access]])&gt;=1,1,0)</f>
        <v>0</v>
      </c>
      <c r="Z10031" s="12">
        <f>IF(OR(Tableau1[[#This Row],[Access R1 + S1+ T1 ]]&gt;=1,Tableau1[[#This Row],[Access V1 +W1 + X1]]&gt;=1),1,0)</f>
        <v>0</v>
      </c>
      <c r="AB10031" s="10" t="e">
        <f>Tableau1[[#This Row],[DOI]]</f>
        <v>#VALUE!</v>
      </c>
      <c r="AC10031" s="13" t="str">
        <f>Tableau1[[#This Row],[Authors]]&amp;", "&amp;Tableau1[[#This Row],[Title]]&amp;" "&amp;Tableau1[[#This Row],[Journal]]&amp;". "&amp;Tableau1[[#This Row],[Year]]</f>
        <v>An Y, Zheng Z, Zhang X, Cho SB, Kim DY, Choi MJ, Bang D., Cilostazol inhibits the expression of hnRNP A2/B1 and cytokines in human dermal microvascular endothelial cells. Clin Exp Rheumatol. 2017</v>
      </c>
    </row>
    <row r="10032" spans="1:29" x14ac:dyDescent="0.3">
      <c r="A10032">
        <v>2467</v>
      </c>
      <c r="B10032" t="s">
        <v>5689</v>
      </c>
      <c r="C10032" t="s">
        <v>15935</v>
      </c>
      <c r="D10032" t="s">
        <v>26112</v>
      </c>
      <c r="E10032" t="s">
        <v>2451</v>
      </c>
      <c r="F10032" s="10"/>
      <c r="G10032">
        <v>2017</v>
      </c>
      <c r="J10032">
        <v>0.90333085904605337</v>
      </c>
      <c r="L10032" t="s">
        <v>36932</v>
      </c>
      <c r="M10032">
        <v>28742160</v>
      </c>
      <c r="Q10032" s="10"/>
      <c r="R10032" s="11">
        <f t="shared" si="312"/>
        <v>0</v>
      </c>
      <c r="U10032" s="11">
        <f t="shared" si="313"/>
        <v>0</v>
      </c>
      <c r="Y10032" s="11">
        <f>IF(SUM(Tableau1[[#This Row],[Other access]:[Sci-hub access]])&gt;=1,1,0)</f>
        <v>0</v>
      </c>
      <c r="Z10032" s="12">
        <f>IF(OR(Tableau1[[#This Row],[Access R1 + S1+ T1 ]]&gt;=1,Tableau1[[#This Row],[Access V1 +W1 + X1]]&gt;=1),1,0)</f>
        <v>0</v>
      </c>
      <c r="AB10032" s="10" t="str">
        <f>Tableau1[[#This Row],[DOI]]</f>
        <v>doi: 10.1371/journal.pone.0181841</v>
      </c>
      <c r="AC10032" s="13" t="str">
        <f>Tableau1[[#This Row],[Authors]]&amp;", "&amp;Tableau1[[#This Row],[Title]]&amp;" "&amp;Tableau1[[#This Row],[Journal]]&amp;". "&amp;Tableau1[[#This Row],[Year]]</f>
        <v>Han S, Sung KR, Park J, Yoon JY, Shin JW., Sub-classification of myopic glaucomatous eyes according to optic disc and peripapillary features. PLoS One. 2017</v>
      </c>
    </row>
    <row r="10033" spans="1:29" x14ac:dyDescent="0.3">
      <c r="A10033">
        <v>5765</v>
      </c>
      <c r="B10033" t="s">
        <v>8788</v>
      </c>
      <c r="C10033" t="s">
        <v>17962</v>
      </c>
      <c r="D10033" t="s">
        <v>29218</v>
      </c>
      <c r="E10033" t="s">
        <v>2502</v>
      </c>
      <c r="F10033" s="10"/>
      <c r="G10033">
        <v>2017</v>
      </c>
      <c r="J10033">
        <v>0.90334013855889561</v>
      </c>
      <c r="L10033" t="s">
        <v>40147</v>
      </c>
      <c r="M10033">
        <v>28288460</v>
      </c>
      <c r="Q10033" s="10"/>
      <c r="R10033" s="11">
        <f t="shared" si="312"/>
        <v>0</v>
      </c>
      <c r="U10033" s="11">
        <f t="shared" si="313"/>
        <v>0</v>
      </c>
      <c r="Y10033" s="11">
        <f>IF(SUM(Tableau1[[#This Row],[Other access]:[Sci-hub access]])&gt;=1,1,0)</f>
        <v>0</v>
      </c>
      <c r="Z10033" s="12">
        <f>IF(OR(Tableau1[[#This Row],[Access R1 + S1+ T1 ]]&gt;=1,Tableau1[[#This Row],[Access V1 +W1 + X1]]&gt;=1),1,0)</f>
        <v>0</v>
      </c>
      <c r="AB10033" s="10" t="str">
        <f>Tableau1[[#This Row],[DOI]]</f>
        <v>doi: 10.1159/000458535</v>
      </c>
      <c r="AC10033" s="13" t="str">
        <f>Tableau1[[#This Row],[Authors]]&amp;", "&amp;Tableau1[[#This Row],[Title]]&amp;" "&amp;Tableau1[[#This Row],[Journal]]&amp;". "&amp;Tableau1[[#This Row],[Year]]</f>
        <v>Moisseiev E, Loewenstein A., Management of Diabetic Macular Edema. Ophthalmic Res. 2017</v>
      </c>
    </row>
    <row r="10034" spans="1:29" x14ac:dyDescent="0.3">
      <c r="A10034">
        <v>1504</v>
      </c>
      <c r="B10034" t="s">
        <v>4760</v>
      </c>
      <c r="C10034" t="s">
        <v>15010</v>
      </c>
      <c r="D10034" t="s">
        <v>25181</v>
      </c>
      <c r="E10034" t="s">
        <v>2667</v>
      </c>
      <c r="F10034" s="10"/>
      <c r="G10034">
        <v>2017</v>
      </c>
      <c r="J10034">
        <v>0.90342391596218607</v>
      </c>
      <c r="L10034" t="s">
        <v>35985</v>
      </c>
      <c r="M10034">
        <v>28935528</v>
      </c>
      <c r="Q10034" s="10"/>
      <c r="R10034" s="11">
        <f t="shared" si="312"/>
        <v>0</v>
      </c>
      <c r="U10034" s="11">
        <f t="shared" si="313"/>
        <v>0</v>
      </c>
      <c r="Y10034" s="11">
        <f>IF(SUM(Tableau1[[#This Row],[Other access]:[Sci-hub access]])&gt;=1,1,0)</f>
        <v>0</v>
      </c>
      <c r="Z10034" s="12">
        <f>IF(OR(Tableau1[[#This Row],[Access R1 + S1+ T1 ]]&gt;=1,Tableau1[[#This Row],[Access V1 +W1 + X1]]&gt;=1),1,0)</f>
        <v>0</v>
      </c>
      <c r="AB10034" s="10" t="str">
        <f>Tableau1[[#This Row],[DOI]]</f>
        <v>doi: 10.1016/j.clae.2017.09.010</v>
      </c>
      <c r="AC10034" s="13" t="str">
        <f>Tableau1[[#This Row],[Authors]]&amp;", "&amp;Tableau1[[#This Row],[Title]]&amp;" "&amp;Tableau1[[#This Row],[Journal]]&amp;". "&amp;Tableau1[[#This Row],[Year]]</f>
        <v>Li Z, Cui D, Hu Y, Ao S, Zeng J, Yang X., Choroidal thickness and axial length changes in myopic children treated with orthokeratology. Cont Lens Anterior Eye. 2017</v>
      </c>
    </row>
    <row r="10035" spans="1:29" x14ac:dyDescent="0.3">
      <c r="A10035">
        <v>9886</v>
      </c>
      <c r="B10035" t="s">
        <v>12415</v>
      </c>
      <c r="C10035" t="s">
        <v>22585</v>
      </c>
      <c r="D10035" t="s">
        <v>32863</v>
      </c>
      <c r="E10035" t="s">
        <v>2457</v>
      </c>
      <c r="F10035" s="10"/>
      <c r="G10035">
        <v>2017</v>
      </c>
      <c r="J10035">
        <v>0.90345760261094277</v>
      </c>
      <c r="L10035" t="s">
        <v>44145</v>
      </c>
      <c r="M10035">
        <v>27552118</v>
      </c>
      <c r="Q10035" s="10"/>
      <c r="R10035" s="11">
        <f t="shared" si="312"/>
        <v>0</v>
      </c>
      <c r="U10035" s="11">
        <f t="shared" si="313"/>
        <v>0</v>
      </c>
      <c r="Y10035" s="11">
        <f>IF(SUM(Tableau1[[#This Row],[Other access]:[Sci-hub access]])&gt;=1,1,0)</f>
        <v>0</v>
      </c>
      <c r="Z10035" s="12">
        <f>IF(OR(Tableau1[[#This Row],[Access R1 + S1+ T1 ]]&gt;=1,Tableau1[[#This Row],[Access V1 +W1 + X1]]&gt;=1),1,0)</f>
        <v>0</v>
      </c>
      <c r="AB10035" s="10" t="str">
        <f>Tableau1[[#This Row],[DOI]]</f>
        <v>doi: 10.1097/ICB.0000000000000394</v>
      </c>
      <c r="AC10035" s="13" t="str">
        <f>Tableau1[[#This Row],[Authors]]&amp;", "&amp;Tableau1[[#This Row],[Title]]&amp;" "&amp;Tableau1[[#This Row],[Journal]]&amp;". "&amp;Tableau1[[#This Row],[Year]]</f>
        <v>Iafe NA, Law S, Sarraf D, Tsui I., OUTER RETINAL FOLDS FOLLOWING PARS PLANA VITRECTOMY WITH MEMBRANE PEEL. Retin Cases Brief Rep. 2017</v>
      </c>
    </row>
    <row r="10036" spans="1:29" x14ac:dyDescent="0.3">
      <c r="A10036">
        <v>5581</v>
      </c>
      <c r="B10036" t="s">
        <v>655</v>
      </c>
      <c r="C10036" t="s">
        <v>656</v>
      </c>
      <c r="D10036" t="s">
        <v>657</v>
      </c>
      <c r="E10036" t="s">
        <v>2542</v>
      </c>
      <c r="F10036" s="10"/>
      <c r="G10036">
        <v>2017</v>
      </c>
      <c r="J10036">
        <v>0.90355125052349794</v>
      </c>
      <c r="L10036" t="s">
        <v>39968</v>
      </c>
      <c r="M10036">
        <v>28315987</v>
      </c>
      <c r="Q10036" s="10"/>
      <c r="R10036" s="11">
        <f t="shared" si="312"/>
        <v>0</v>
      </c>
      <c r="U10036" s="11">
        <f t="shared" si="313"/>
        <v>0</v>
      </c>
      <c r="Y10036" s="11">
        <f>IF(SUM(Tableau1[[#This Row],[Other access]:[Sci-hub access]])&gt;=1,1,0)</f>
        <v>0</v>
      </c>
      <c r="Z10036" s="12">
        <f>IF(OR(Tableau1[[#This Row],[Access R1 + S1+ T1 ]]&gt;=1,Tableau1[[#This Row],[Access V1 +W1 + X1]]&gt;=1),1,0)</f>
        <v>0</v>
      </c>
      <c r="AB10036" s="10" t="str">
        <f>Tableau1[[#This Row],[DOI]]</f>
        <v>doi: 10.1007/s10633-017-9583-0</v>
      </c>
      <c r="AC10036" s="13" t="str">
        <f>Tableau1[[#This Row],[Authors]]&amp;", "&amp;Tableau1[[#This Row],[Title]]&amp;" "&amp;Tableau1[[#This Row],[Journal]]&amp;". "&amp;Tableau1[[#This Row],[Year]]</f>
        <v>Watanabe A, Gekka T, Arai K, Kohzaki K, Tsuneoka H., Early postoperative evaluation of retinal function by electroretinography after vitreous surgery for idiopathic epimacular membrane. Doc Ophthalmol. 2017</v>
      </c>
    </row>
    <row r="10037" spans="1:29" ht="28.8" x14ac:dyDescent="0.3">
      <c r="A10037">
        <v>1271</v>
      </c>
      <c r="B10037" t="s">
        <v>4532</v>
      </c>
      <c r="C10037" t="s">
        <v>14784</v>
      </c>
      <c r="D10037" t="s">
        <v>24953</v>
      </c>
      <c r="E10037" t="s">
        <v>2523</v>
      </c>
      <c r="F10037" s="10"/>
      <c r="G10037">
        <v>2017</v>
      </c>
      <c r="J10037">
        <v>0.90364428544789721</v>
      </c>
      <c r="L10037" t="s">
        <v>35757</v>
      </c>
      <c r="M10037">
        <v>28983094</v>
      </c>
      <c r="Q10037" s="10"/>
      <c r="R10037" s="11">
        <f t="shared" si="312"/>
        <v>0</v>
      </c>
      <c r="U10037" s="11">
        <f t="shared" si="313"/>
        <v>0</v>
      </c>
      <c r="Y10037" s="11">
        <f>IF(SUM(Tableau1[[#This Row],[Other access]:[Sci-hub access]])&gt;=1,1,0)</f>
        <v>0</v>
      </c>
      <c r="Z10037" s="12">
        <f>IF(OR(Tableau1[[#This Row],[Access R1 + S1+ T1 ]]&gt;=1,Tableau1[[#This Row],[Access V1 +W1 + X1]]&gt;=1),1,0)</f>
        <v>0</v>
      </c>
      <c r="AB10037" s="10" t="str">
        <f>Tableau1[[#This Row],[DOI]]</f>
        <v>doi: 10.1038/eye.2017.180</v>
      </c>
      <c r="AC10037" s="13" t="str">
        <f>Tableau1[[#This Row],[Authors]]&amp;", "&amp;Tableau1[[#This Row],[Title]]&amp;" "&amp;Tableau1[[#This Row],[Journal]]&amp;". "&amp;Tableau1[[#This Row],[Year]]</f>
        <v>Burke TR, Chu CJ, Salvatore S, Bailey C, Dick AD, Lee RWJ, Ross AH, Carreño E; Medscape.., Application of OCT-angiography to characterise the evolution of chorioretinal lesions in acute posterior multifocal placoid pigment epitheliopathy. Eye (Lond). 2017</v>
      </c>
    </row>
    <row r="10038" spans="1:29" x14ac:dyDescent="0.3">
      <c r="A10038">
        <v>7636</v>
      </c>
      <c r="B10038" t="s">
        <v>10418</v>
      </c>
      <c r="C10038" t="s">
        <v>20616</v>
      </c>
      <c r="D10038" t="s">
        <v>30854</v>
      </c>
      <c r="E10038" t="s">
        <v>2514</v>
      </c>
      <c r="F10038" s="10"/>
      <c r="G10038">
        <v>2017</v>
      </c>
      <c r="J10038">
        <v>0.90385164028493636</v>
      </c>
      <c r="L10038" t="s">
        <v>41989</v>
      </c>
      <c r="M10038">
        <v>28069494</v>
      </c>
      <c r="Q10038" s="10"/>
      <c r="R10038" s="11">
        <f t="shared" si="312"/>
        <v>0</v>
      </c>
      <c r="U10038" s="11">
        <f t="shared" si="313"/>
        <v>0</v>
      </c>
      <c r="Y10038" s="11">
        <f>IF(SUM(Tableau1[[#This Row],[Other access]:[Sci-hub access]])&gt;=1,1,0)</f>
        <v>0</v>
      </c>
      <c r="Z10038" s="12">
        <f>IF(OR(Tableau1[[#This Row],[Access R1 + S1+ T1 ]]&gt;=1,Tableau1[[#This Row],[Access V1 +W1 + X1]]&gt;=1),1,0)</f>
        <v>0</v>
      </c>
      <c r="AB10038" s="10" t="str">
        <f>Tableau1[[#This Row],[DOI]]</f>
        <v>doi: 10.1016/j.survophthal.2016.12.013</v>
      </c>
      <c r="AC10038" s="13" t="str">
        <f>Tableau1[[#This Row],[Authors]]&amp;", "&amp;Tableau1[[#This Row],[Title]]&amp;" "&amp;Tableau1[[#This Row],[Journal]]&amp;". "&amp;Tableau1[[#This Row],[Year]]</f>
        <v>Guffey Johnson J, Margo CE., Intraocular inflammatory mass associated with lens-induced uveitis. Surv Ophthalmol. 2017</v>
      </c>
    </row>
    <row r="10039" spans="1:29" x14ac:dyDescent="0.3">
      <c r="A10039">
        <v>6764</v>
      </c>
      <c r="B10039" t="s">
        <v>9653</v>
      </c>
      <c r="C10039" t="s">
        <v>19857</v>
      </c>
      <c r="D10039" t="s">
        <v>30086</v>
      </c>
      <c r="E10039" t="s">
        <v>2597</v>
      </c>
      <c r="F10039" s="10"/>
      <c r="G10039">
        <v>2017</v>
      </c>
      <c r="J10039">
        <v>0.9039204168844297</v>
      </c>
      <c r="L10039" t="s">
        <v>41125</v>
      </c>
      <c r="M10039">
        <v>28165837</v>
      </c>
      <c r="Q10039" s="10"/>
      <c r="R10039" s="11">
        <f t="shared" si="312"/>
        <v>0</v>
      </c>
      <c r="U10039" s="11">
        <f t="shared" si="313"/>
        <v>0</v>
      </c>
      <c r="Y10039" s="11">
        <f>IF(SUM(Tableau1[[#This Row],[Other access]:[Sci-hub access]])&gt;=1,1,0)</f>
        <v>0</v>
      </c>
      <c r="Z10039" s="12">
        <f>IF(OR(Tableau1[[#This Row],[Access R1 + S1+ T1 ]]&gt;=1,Tableau1[[#This Row],[Access V1 +W1 + X1]]&gt;=1),1,0)</f>
        <v>0</v>
      </c>
      <c r="AB10039" s="10" t="str">
        <f>Tableau1[[#This Row],[DOI]]</f>
        <v>doi: 10.1080/01676830.2017.1279647</v>
      </c>
      <c r="AC10039" s="13" t="str">
        <f>Tableau1[[#This Row],[Authors]]&amp;", "&amp;Tableau1[[#This Row],[Title]]&amp;" "&amp;Tableau1[[#This Row],[Journal]]&amp;". "&amp;Tableau1[[#This Row],[Year]]</f>
        <v>Sweeney AR, Davis GE, Chang SH, Jian-Amadi A., Endoscopic dacryocystorhinostomy following head and neck radiation therapy. Orbit. 2017</v>
      </c>
    </row>
    <row r="10040" spans="1:29" x14ac:dyDescent="0.3">
      <c r="A10040">
        <v>9090</v>
      </c>
      <c r="B10040" t="s">
        <v>11699</v>
      </c>
      <c r="C10040" t="s">
        <v>21875</v>
      </c>
      <c r="D10040" t="s">
        <v>32140</v>
      </c>
      <c r="E10040" t="s">
        <v>2541</v>
      </c>
      <c r="F10040" s="10"/>
      <c r="G10040">
        <v>2017</v>
      </c>
      <c r="J10040">
        <v>0.90403576515405226</v>
      </c>
      <c r="L10040" t="s">
        <v>43411</v>
      </c>
      <c r="M10040">
        <v>27787462</v>
      </c>
      <c r="Q10040" s="10"/>
      <c r="R10040" s="11">
        <f t="shared" si="312"/>
        <v>0</v>
      </c>
      <c r="U10040" s="11">
        <f t="shared" si="313"/>
        <v>0</v>
      </c>
      <c r="Y10040" s="11">
        <f>IF(SUM(Tableau1[[#This Row],[Other access]:[Sci-hub access]])&gt;=1,1,0)</f>
        <v>0</v>
      </c>
      <c r="Z10040" s="12">
        <f>IF(OR(Tableau1[[#This Row],[Access R1 + S1+ T1 ]]&gt;=1,Tableau1[[#This Row],[Access V1 +W1 + X1]]&gt;=1),1,0)</f>
        <v>0</v>
      </c>
      <c r="AB10040" s="10" t="str">
        <f>Tableau1[[#This Row],[DOI]]</f>
        <v>doi: 10.1097/WNO.0000000000000460</v>
      </c>
      <c r="AC10040" s="13" t="str">
        <f>Tableau1[[#This Row],[Authors]]&amp;", "&amp;Tableau1[[#This Row],[Title]]&amp;" "&amp;Tableau1[[#This Row],[Journal]]&amp;". "&amp;Tableau1[[#This Row],[Year]]</f>
        <v>Ivanir Y, Trobe JD., Comparing Hypertropia in Upgaze and Downgaze Distinguishes Congenital From Acquired Fourth Nerve Palsies. J Neuroophthalmol. 2017</v>
      </c>
    </row>
    <row r="10041" spans="1:29" x14ac:dyDescent="0.3">
      <c r="A10041">
        <v>8636</v>
      </c>
      <c r="B10041" t="s">
        <v>11297</v>
      </c>
      <c r="C10041" t="s">
        <v>21481</v>
      </c>
      <c r="D10041" t="s">
        <v>31736</v>
      </c>
      <c r="E10041" t="s">
        <v>2486</v>
      </c>
      <c r="F10041" s="10"/>
      <c r="G10041">
        <v>2018</v>
      </c>
      <c r="J10041">
        <v>0.90427325643485101</v>
      </c>
      <c r="L10041" t="s">
        <v>42972</v>
      </c>
      <c r="M10041">
        <v>27874278</v>
      </c>
      <c r="Q10041" s="10"/>
      <c r="R10041" s="11">
        <f t="shared" si="312"/>
        <v>0</v>
      </c>
      <c r="U10041" s="11">
        <f t="shared" si="313"/>
        <v>0</v>
      </c>
      <c r="Y10041" s="11">
        <f>IF(SUM(Tableau1[[#This Row],[Other access]:[Sci-hub access]])&gt;=1,1,0)</f>
        <v>0</v>
      </c>
      <c r="Z10041" s="12">
        <f>IF(OR(Tableau1[[#This Row],[Access R1 + S1+ T1 ]]&gt;=1,Tableau1[[#This Row],[Access V1 +W1 + X1]]&gt;=1),1,0)</f>
        <v>0</v>
      </c>
      <c r="AB10041" s="10" t="str">
        <f>Tableau1[[#This Row],[DOI]]</f>
        <v>doi: 10.1111/aos.13325</v>
      </c>
      <c r="AC10041" s="13" t="str">
        <f>Tableau1[[#This Row],[Authors]]&amp;", "&amp;Tableau1[[#This Row],[Title]]&amp;" "&amp;Tableau1[[#This Row],[Journal]]&amp;". "&amp;Tableau1[[#This Row],[Year]]</f>
        <v>Nguyen QD, De Falco S, Behar-Cohen F, Lam WC, Li X, Reichhart N, Ricci F, Pluim J, Li WW., Placental growth factor and its potential role in diabetic retinopathy and other ocular neovascular diseases. Acta Ophthalmol. 2018</v>
      </c>
    </row>
    <row r="10042" spans="1:29" x14ac:dyDescent="0.3">
      <c r="A10042">
        <v>7770</v>
      </c>
      <c r="B10042" t="s">
        <v>10535</v>
      </c>
      <c r="C10042" t="s">
        <v>20731</v>
      </c>
      <c r="D10042" t="s">
        <v>30972</v>
      </c>
      <c r="E10042" t="s">
        <v>2438</v>
      </c>
      <c r="F10042" s="10"/>
      <c r="G10042">
        <v>2017</v>
      </c>
      <c r="J10042">
        <v>0.90432201459123729</v>
      </c>
      <c r="L10042" t="s">
        <v>42121</v>
      </c>
      <c r="M10042">
        <v>28057647</v>
      </c>
      <c r="Q10042" s="10"/>
      <c r="R10042" s="11">
        <f t="shared" si="312"/>
        <v>0</v>
      </c>
      <c r="U10042" s="11">
        <f t="shared" si="313"/>
        <v>0</v>
      </c>
      <c r="Y10042" s="11">
        <f>IF(SUM(Tableau1[[#This Row],[Other access]:[Sci-hub access]])&gt;=1,1,0)</f>
        <v>0</v>
      </c>
      <c r="Z10042" s="12">
        <f>IF(OR(Tableau1[[#This Row],[Access R1 + S1+ T1 ]]&gt;=1,Tableau1[[#This Row],[Access V1 +W1 + X1]]&gt;=1),1,0)</f>
        <v>0</v>
      </c>
      <c r="AB10042" s="10" t="str">
        <f>Tableau1[[#This Row],[DOI]]</f>
        <v>doi: 10.1136/bjophthalmol-2016-309366</v>
      </c>
      <c r="AC10042" s="13" t="str">
        <f>Tableau1[[#This Row],[Authors]]&amp;", "&amp;Tableau1[[#This Row],[Title]]&amp;" "&amp;Tableau1[[#This Row],[Journal]]&amp;". "&amp;Tableau1[[#This Row],[Year]]</f>
        <v>Gupta P, Thakku SG, Sabanayagam C, Tan G, Agrawal R, Cheung CMG, Lamoureux EL, Wong TY, Cheng CY., Characterisation of choroidal morphological and vascular features in diabetes and diabetic retinopathy. Br J Ophthalmol. 2017</v>
      </c>
    </row>
    <row r="10043" spans="1:29" x14ac:dyDescent="0.3">
      <c r="A10043">
        <v>1991</v>
      </c>
      <c r="B10043" t="s">
        <v>5231</v>
      </c>
      <c r="C10043" t="s">
        <v>15477</v>
      </c>
      <c r="D10043" t="s">
        <v>25653</v>
      </c>
      <c r="E10043" t="s">
        <v>2468</v>
      </c>
      <c r="F10043" s="10"/>
      <c r="G10043">
        <v>2017</v>
      </c>
      <c r="J10043">
        <v>0.90439658532823708</v>
      </c>
      <c r="L10043" t="s">
        <v>36462</v>
      </c>
      <c r="M10043">
        <v>28834826</v>
      </c>
      <c r="Q10043" s="10"/>
      <c r="R10043" s="11">
        <f t="shared" si="312"/>
        <v>0</v>
      </c>
      <c r="U10043" s="11">
        <f t="shared" si="313"/>
        <v>0</v>
      </c>
      <c r="Y10043" s="11">
        <f>IF(SUM(Tableau1[[#This Row],[Other access]:[Sci-hub access]])&gt;=1,1,0)</f>
        <v>0</v>
      </c>
      <c r="Z10043" s="12">
        <f>IF(OR(Tableau1[[#This Row],[Access R1 + S1+ T1 ]]&gt;=1,Tableau1[[#This Row],[Access V1 +W1 + X1]]&gt;=1),1,0)</f>
        <v>0</v>
      </c>
      <c r="AB10043" s="10" t="str">
        <f>Tableau1[[#This Row],[DOI]]</f>
        <v>doi: 10.1097/IJG.0000000000000753</v>
      </c>
      <c r="AC10043" s="13" t="str">
        <f>Tableau1[[#This Row],[Authors]]&amp;", "&amp;Tableau1[[#This Row],[Title]]&amp;" "&amp;Tableau1[[#This Row],[Journal]]&amp;". "&amp;Tableau1[[#This Row],[Year]]</f>
        <v>Kim YK, Ha A, Song YJ, Na KI, Lee WJ, Jeoung JW, Park KH., Valsalva Maneuver-induced Changes in Anterior Lamina Cribrosa Surface DEPTH: A Comparison Between Normal and Glaucomatous Eyes. J Glaucoma. 2017</v>
      </c>
    </row>
    <row r="10044" spans="1:29" x14ac:dyDescent="0.3">
      <c r="A10044">
        <v>3153</v>
      </c>
      <c r="B10044" t="s">
        <v>6341</v>
      </c>
      <c r="C10044" t="s">
        <v>16584</v>
      </c>
      <c r="D10044" t="s">
        <v>26765</v>
      </c>
      <c r="E10044" t="s">
        <v>34119</v>
      </c>
      <c r="F10044" s="10"/>
      <c r="G10044">
        <v>2017</v>
      </c>
      <c r="J10044">
        <v>0.90444121688876666</v>
      </c>
      <c r="L10044" t="s">
        <v>37607</v>
      </c>
      <c r="M10044">
        <v>28629449</v>
      </c>
      <c r="Q10044" s="10"/>
      <c r="R10044" s="11">
        <f t="shared" si="312"/>
        <v>0</v>
      </c>
      <c r="U10044" s="11">
        <f t="shared" si="313"/>
        <v>0</v>
      </c>
      <c r="Y10044" s="11">
        <f>IF(SUM(Tableau1[[#This Row],[Other access]:[Sci-hub access]])&gt;=1,1,0)</f>
        <v>0</v>
      </c>
      <c r="Z10044" s="12">
        <f>IF(OR(Tableau1[[#This Row],[Access R1 + S1+ T1 ]]&gt;=1,Tableau1[[#This Row],[Access V1 +W1 + X1]]&gt;=1),1,0)</f>
        <v>0</v>
      </c>
      <c r="AB10044" s="10" t="str">
        <f>Tableau1[[#This Row],[DOI]]</f>
        <v>doi: 10.1186/s40001-017-0262-0</v>
      </c>
      <c r="AC10044" s="13" t="str">
        <f>Tableau1[[#This Row],[Authors]]&amp;", "&amp;Tableau1[[#This Row],[Title]]&amp;" "&amp;Tableau1[[#This Row],[Journal]]&amp;". "&amp;Tableau1[[#This Row],[Year]]</f>
        <v>Fábos B, Farkas K, Tóth L, Sulák A, Tripolszki K, Tihanyi M, Németh R, Vas K, Csoma Z, Kemény L, Széll M, Nagy N., Delineating the genetic heterogeneity of OCA in Hungarian patients. Eur J Med Res. 2017</v>
      </c>
    </row>
    <row r="10045" spans="1:29" ht="28.8" x14ac:dyDescent="0.3">
      <c r="A10045">
        <v>9724</v>
      </c>
      <c r="B10045" t="s">
        <v>12272</v>
      </c>
      <c r="C10045" t="s">
        <v>22446</v>
      </c>
      <c r="D10045" t="s">
        <v>32720</v>
      </c>
      <c r="E10045" t="s">
        <v>2438</v>
      </c>
      <c r="F10045" s="10"/>
      <c r="G10045">
        <v>2017</v>
      </c>
      <c r="J10045">
        <v>0.90455247576136366</v>
      </c>
      <c r="L10045" t="s">
        <v>43988</v>
      </c>
      <c r="M10045">
        <v>27609785</v>
      </c>
      <c r="Q10045" s="10"/>
      <c r="R10045" s="11">
        <f t="shared" si="312"/>
        <v>0</v>
      </c>
      <c r="U10045" s="11">
        <f t="shared" si="313"/>
        <v>0</v>
      </c>
      <c r="Y10045" s="11">
        <f>IF(SUM(Tableau1[[#This Row],[Other access]:[Sci-hub access]])&gt;=1,1,0)</f>
        <v>0</v>
      </c>
      <c r="Z10045" s="12">
        <f>IF(OR(Tableau1[[#This Row],[Access R1 + S1+ T1 ]]&gt;=1,Tableau1[[#This Row],[Access V1 +W1 + X1]]&gt;=1),1,0)</f>
        <v>0</v>
      </c>
      <c r="AB10045" s="10" t="str">
        <f>Tableau1[[#This Row],[DOI]]</f>
        <v>doi: 10.1136/bjophthalmol-2016-309240</v>
      </c>
      <c r="AC10045" s="13" t="str">
        <f>Tableau1[[#This Row],[Authors]]&amp;", "&amp;Tableau1[[#This Row],[Title]]&amp;" "&amp;Tableau1[[#This Row],[Journal]]&amp;". "&amp;Tableau1[[#This Row],[Year]]</f>
        <v>Walter P, Hellmich M, Baumgarten S, Schiller P, Limburg E, Agostini H, Pielen A, Helbig H, Lommatzsch A, Rössler G, Mazinani B; VIPER Study Group.., Vitrectomy with and without encircling band for pseudophakic retinal detachment: VIPER Study Report No 2-main results. Br J Ophthalmol. 2017</v>
      </c>
    </row>
    <row r="10046" spans="1:29" x14ac:dyDescent="0.3">
      <c r="A10046">
        <v>10167</v>
      </c>
      <c r="B10046" t="s">
        <v>12675</v>
      </c>
      <c r="C10046" t="s">
        <v>22843</v>
      </c>
      <c r="D10046" t="s">
        <v>33125</v>
      </c>
      <c r="E10046" t="s">
        <v>2445</v>
      </c>
      <c r="F10046" s="10"/>
      <c r="G10046">
        <v>2017</v>
      </c>
      <c r="J10046">
        <v>0.90459370654404925</v>
      </c>
      <c r="L10046" t="s">
        <v>44422</v>
      </c>
      <c r="M10046">
        <v>27442130</v>
      </c>
      <c r="Q10046" s="10"/>
      <c r="R10046" s="11">
        <f t="shared" si="312"/>
        <v>0</v>
      </c>
      <c r="U10046" s="11">
        <f t="shared" si="313"/>
        <v>0</v>
      </c>
      <c r="Y10046" s="11">
        <f>IF(SUM(Tableau1[[#This Row],[Other access]:[Sci-hub access]])&gt;=1,1,0)</f>
        <v>0</v>
      </c>
      <c r="Z10046" s="12">
        <f>IF(OR(Tableau1[[#This Row],[Access R1 + S1+ T1 ]]&gt;=1,Tableau1[[#This Row],[Access V1 +W1 + X1]]&gt;=1),1,0)</f>
        <v>0</v>
      </c>
      <c r="AB10046" s="10" t="str">
        <f>Tableau1[[#This Row],[DOI]]</f>
        <v>doi: 10.1097/IAE.0000000000001137</v>
      </c>
      <c r="AC10046" s="13" t="str">
        <f>Tableau1[[#This Row],[Authors]]&amp;", "&amp;Tableau1[[#This Row],[Title]]&amp;" "&amp;Tableau1[[#This Row],[Journal]]&amp;". "&amp;Tableau1[[#This Row],[Year]]</f>
        <v>Georgakopoulos CD, Tsapardoni F, Makri OE., EFFECT OF BROMFENAC ON PAIN RELATED TO INTRAVITREAL INJECTIONS: A Randomized Crossover Study. Retina. 2017</v>
      </c>
    </row>
    <row r="10047" spans="1:29" x14ac:dyDescent="0.3">
      <c r="A10047">
        <v>3938</v>
      </c>
      <c r="B10047" t="s">
        <v>7092</v>
      </c>
      <c r="C10047" t="s">
        <v>17329</v>
      </c>
      <c r="D10047" t="s">
        <v>27519</v>
      </c>
      <c r="E10047" t="s">
        <v>2508</v>
      </c>
      <c r="F10047" s="10"/>
      <c r="G10047">
        <v>2017</v>
      </c>
      <c r="J10047">
        <v>0.90464368648996107</v>
      </c>
      <c r="L10047" t="s">
        <v>38379</v>
      </c>
      <c r="M10047">
        <v>28502635</v>
      </c>
      <c r="Q10047" s="10"/>
      <c r="R10047" s="11">
        <f t="shared" si="312"/>
        <v>0</v>
      </c>
      <c r="U10047" s="11">
        <f t="shared" si="313"/>
        <v>0</v>
      </c>
      <c r="Y10047" s="11">
        <f>IF(SUM(Tableau1[[#This Row],[Other access]:[Sci-hub access]])&gt;=1,1,0)</f>
        <v>0</v>
      </c>
      <c r="Z10047" s="12">
        <f>IF(OR(Tableau1[[#This Row],[Access R1 + S1+ T1 ]]&gt;=1,Tableau1[[#This Row],[Access V1 +W1 + X1]]&gt;=1),1,0)</f>
        <v>0</v>
      </c>
      <c r="AB10047" s="10" t="str">
        <f>Tableau1[[#This Row],[DOI]]</f>
        <v>doi: 10.1016/j.bbrc.2017.05.067</v>
      </c>
      <c r="AC10047" s="13" t="str">
        <f>Tableau1[[#This Row],[Authors]]&amp;", "&amp;Tableau1[[#This Row],[Title]]&amp;" "&amp;Tableau1[[#This Row],[Journal]]&amp;". "&amp;Tableau1[[#This Row],[Year]]</f>
        <v>Sugioka K, Saito A, Kusaka S, Kuniyoshi K, Shimomura Y., Identification of vitreous proteins in retinopathy of prematurity. Biochem Biophys Res Commun. 2017</v>
      </c>
    </row>
    <row r="10048" spans="1:29" x14ac:dyDescent="0.3">
      <c r="A10048">
        <v>8087</v>
      </c>
      <c r="B10048" t="s">
        <v>10810</v>
      </c>
      <c r="C10048" t="s">
        <v>20999</v>
      </c>
      <c r="D10048" t="s">
        <v>31248</v>
      </c>
      <c r="E10048" t="s">
        <v>2913</v>
      </c>
      <c r="F10048" s="10"/>
      <c r="G10048">
        <v>2017</v>
      </c>
      <c r="J10048">
        <v>0.9046454576380013</v>
      </c>
      <c r="L10048" t="s">
        <v>42434</v>
      </c>
      <c r="M10048">
        <v>28000887</v>
      </c>
      <c r="Q10048" s="10"/>
      <c r="R10048" s="11">
        <f t="shared" si="312"/>
        <v>0</v>
      </c>
      <c r="U10048" s="11">
        <f t="shared" si="313"/>
        <v>0</v>
      </c>
      <c r="Y10048" s="11">
        <f>IF(SUM(Tableau1[[#This Row],[Other access]:[Sci-hub access]])&gt;=1,1,0)</f>
        <v>0</v>
      </c>
      <c r="Z10048" s="12">
        <f>IF(OR(Tableau1[[#This Row],[Access R1 + S1+ T1 ]]&gt;=1,Tableau1[[#This Row],[Access V1 +W1 + X1]]&gt;=1),1,0)</f>
        <v>0</v>
      </c>
      <c r="AB10048" s="10" t="str">
        <f>Tableau1[[#This Row],[DOI]]</f>
        <v>doi: 10.3892/or.2016.5325</v>
      </c>
      <c r="AC10048" s="13" t="str">
        <f>Tableau1[[#This Row],[Authors]]&amp;", "&amp;Tableau1[[#This Row],[Title]]&amp;" "&amp;Tableau1[[#This Row],[Journal]]&amp;". "&amp;Tableau1[[#This Row],[Year]]</f>
        <v>Luo L, Cui J, Feng Z, Li Y, Wang M, Cai Y, Wu Y, Jin J., Lentiviral-mediated overexpression of KCTD12 inhibits the proliferation of human uveal melanoma OCM-1 cells. Oncol Rep. 2017</v>
      </c>
    </row>
    <row r="10049" spans="1:29" x14ac:dyDescent="0.3">
      <c r="A10049">
        <v>10581</v>
      </c>
      <c r="B10049" t="s">
        <v>13059</v>
      </c>
      <c r="C10049" t="s">
        <v>23224</v>
      </c>
      <c r="D10049" t="s">
        <v>33512</v>
      </c>
      <c r="E10049" t="s">
        <v>2469</v>
      </c>
      <c r="F10049" s="10"/>
      <c r="G10049">
        <v>2017</v>
      </c>
      <c r="J10049">
        <v>0.90472315783963786</v>
      </c>
      <c r="L10049" t="s">
        <v>44830</v>
      </c>
      <c r="M10049">
        <v>27191383</v>
      </c>
      <c r="Q10049" s="10"/>
      <c r="R10049" s="11">
        <f t="shared" si="312"/>
        <v>0</v>
      </c>
      <c r="U10049" s="11">
        <f t="shared" si="313"/>
        <v>0</v>
      </c>
      <c r="Y10049" s="11">
        <f>IF(SUM(Tableau1[[#This Row],[Other access]:[Sci-hub access]])&gt;=1,1,0)</f>
        <v>0</v>
      </c>
      <c r="Z10049" s="12">
        <f>IF(OR(Tableau1[[#This Row],[Access R1 + S1+ T1 ]]&gt;=1,Tableau1[[#This Row],[Access V1 +W1 + X1]]&gt;=1),1,0)</f>
        <v>0</v>
      </c>
      <c r="AB10049" s="10" t="str">
        <f>Tableau1[[#This Row],[DOI]]</f>
        <v>doi: 10.3109/08820538.2015.1123738</v>
      </c>
      <c r="AC10049" s="13" t="str">
        <f>Tableau1[[#This Row],[Authors]]&amp;", "&amp;Tableau1[[#This Row],[Title]]&amp;" "&amp;Tableau1[[#This Row],[Journal]]&amp;". "&amp;Tableau1[[#This Row],[Year]]</f>
        <v>Hussain R, Savant V., Fine-Needle Diathermy with Simultaneous Subconjunctival Bevacizumab. Semin Ophthalmol. 2017</v>
      </c>
    </row>
    <row r="10050" spans="1:29" x14ac:dyDescent="0.3">
      <c r="A10050">
        <v>5726</v>
      </c>
      <c r="B10050" t="s">
        <v>8756</v>
      </c>
      <c r="C10050" t="s">
        <v>18975</v>
      </c>
      <c r="D10050" t="s">
        <v>29186</v>
      </c>
      <c r="E10050" t="s">
        <v>2438</v>
      </c>
      <c r="F10050" s="10"/>
      <c r="G10050">
        <v>2017</v>
      </c>
      <c r="J10050">
        <v>0.90479428035295062</v>
      </c>
      <c r="L10050" t="s">
        <v>40109</v>
      </c>
      <c r="M10050">
        <v>28292772</v>
      </c>
      <c r="Q10050" s="10"/>
      <c r="R10050" s="11">
        <f t="shared" ref="R10050:R10113" si="314">IF(SUM(N10050:Q10050)&gt;0,1,0)</f>
        <v>0</v>
      </c>
      <c r="U10050" s="11">
        <f t="shared" ref="U10050:U10113" si="315">IF(SUM(R10050,T10050)&gt;0,1,0)</f>
        <v>0</v>
      </c>
      <c r="Y10050" s="11">
        <f>IF(SUM(Tableau1[[#This Row],[Other access]:[Sci-hub access]])&gt;=1,1,0)</f>
        <v>0</v>
      </c>
      <c r="Z10050" s="12">
        <f>IF(OR(Tableau1[[#This Row],[Access R1 + S1+ T1 ]]&gt;=1,Tableau1[[#This Row],[Access V1 +W1 + X1]]&gt;=1),1,0)</f>
        <v>0</v>
      </c>
      <c r="AB10050" s="10" t="str">
        <f>Tableau1[[#This Row],[DOI]]</f>
        <v>doi: 10.1136/bjophthalmol-2016-310002</v>
      </c>
      <c r="AC10050" s="13" t="str">
        <f>Tableau1[[#This Row],[Authors]]&amp;", "&amp;Tableau1[[#This Row],[Title]]&amp;" "&amp;Tableau1[[#This Row],[Journal]]&amp;". "&amp;Tableau1[[#This Row],[Year]]</f>
        <v>Wang LZ, Cheung CY, Tapp RJ, Hamzah H, Tan G, Ting D, Lamoureux E, Wong TY., Availability and variability in guidelines on diabetic retinopathy screening in Asian countries. Br J Ophthalmol. 2017</v>
      </c>
    </row>
    <row r="10051" spans="1:29" x14ac:dyDescent="0.3">
      <c r="A10051">
        <v>3039</v>
      </c>
      <c r="B10051" t="s">
        <v>6231</v>
      </c>
      <c r="C10051" t="s">
        <v>16476</v>
      </c>
      <c r="D10051" t="s">
        <v>26655</v>
      </c>
      <c r="E10051" t="s">
        <v>2826</v>
      </c>
      <c r="F10051" s="10"/>
      <c r="G10051">
        <v>2017</v>
      </c>
      <c r="J10051">
        <v>0.9049118092648798</v>
      </c>
      <c r="L10051" t="s">
        <v>37493</v>
      </c>
      <c r="M10051">
        <v>28646017</v>
      </c>
      <c r="Q10051" s="10"/>
      <c r="R10051" s="11">
        <f t="shared" si="314"/>
        <v>0</v>
      </c>
      <c r="U10051" s="11">
        <f t="shared" si="315"/>
        <v>0</v>
      </c>
      <c r="Y10051" s="11">
        <f>IF(SUM(Tableau1[[#This Row],[Other access]:[Sci-hub access]])&gt;=1,1,0)</f>
        <v>0</v>
      </c>
      <c r="Z10051" s="12">
        <f>IF(OR(Tableau1[[#This Row],[Access R1 + S1+ T1 ]]&gt;=1,Tableau1[[#This Row],[Access V1 +W1 + X1]]&gt;=1),1,0)</f>
        <v>0</v>
      </c>
      <c r="AB10051" s="10" t="str">
        <f>Tableau1[[#This Row],[DOI]]</f>
        <v>doi: 10.1096/fj.201700172R</v>
      </c>
      <c r="AC10051" s="13" t="str">
        <f>Tableau1[[#This Row],[Authors]]&amp;", "&amp;Tableau1[[#This Row],[Title]]&amp;" "&amp;Tableau1[[#This Row],[Journal]]&amp;". "&amp;Tableau1[[#This Row],[Year]]</f>
        <v>Sun Y, Liu CH, Wang Z, Meng SS, Burnim SB, SanGiovanni JP, Kamenecka TM, Solt LA, Chen J., RORα modulates semaphorin 3E transcription and neurovascular interaction in pathological retinal angiogenesis. FASEB J. 2017</v>
      </c>
    </row>
    <row r="10052" spans="1:29" x14ac:dyDescent="0.3">
      <c r="A10052">
        <v>10443</v>
      </c>
      <c r="B10052" t="s">
        <v>12930</v>
      </c>
      <c r="C10052" t="s">
        <v>23097</v>
      </c>
      <c r="D10052" t="s">
        <v>33383</v>
      </c>
      <c r="E10052" t="s">
        <v>2468</v>
      </c>
      <c r="F10052" s="10"/>
      <c r="G10052">
        <v>2017</v>
      </c>
      <c r="J10052">
        <v>0.90492641200710677</v>
      </c>
      <c r="L10052" t="s">
        <v>44693</v>
      </c>
      <c r="M10052">
        <v>27300647</v>
      </c>
      <c r="Q10052" s="10"/>
      <c r="R10052" s="11">
        <f t="shared" si="314"/>
        <v>0</v>
      </c>
      <c r="U10052" s="11">
        <f t="shared" si="315"/>
        <v>0</v>
      </c>
      <c r="Y10052" s="11">
        <f>IF(SUM(Tableau1[[#This Row],[Other access]:[Sci-hub access]])&gt;=1,1,0)</f>
        <v>0</v>
      </c>
      <c r="Z10052" s="12">
        <f>IF(OR(Tableau1[[#This Row],[Access R1 + S1+ T1 ]]&gt;=1,Tableau1[[#This Row],[Access V1 +W1 + X1]]&gt;=1),1,0)</f>
        <v>0</v>
      </c>
      <c r="AB10052" s="10" t="str">
        <f>Tableau1[[#This Row],[DOI]]</f>
        <v>doi: 10.1097/IJG.0000000000000466</v>
      </c>
      <c r="AC10052" s="13" t="str">
        <f>Tableau1[[#This Row],[Authors]]&amp;", "&amp;Tableau1[[#This Row],[Title]]&amp;" "&amp;Tableau1[[#This Row],[Journal]]&amp;". "&amp;Tableau1[[#This Row],[Year]]</f>
        <v>Lee JE, Lee JY, Kook MS., Retinal Nerve Fiber Layer Damage in Young Myopic Eyes With Optic Disc Torsion and Glaucomatous Hemifield Defect. J Glaucoma. 2017</v>
      </c>
    </row>
    <row r="10053" spans="1:29" x14ac:dyDescent="0.3">
      <c r="A10053">
        <v>6232</v>
      </c>
      <c r="B10053" t="s">
        <v>9193</v>
      </c>
      <c r="C10053" t="s">
        <v>19406</v>
      </c>
      <c r="D10053" t="s">
        <v>29624</v>
      </c>
      <c r="E10053" t="s">
        <v>2496</v>
      </c>
      <c r="F10053" s="10"/>
      <c r="G10053">
        <v>2017</v>
      </c>
      <c r="J10053">
        <v>0.9049769046148346</v>
      </c>
      <c r="L10053" t="s">
        <v>40602</v>
      </c>
      <c r="M10053">
        <v>28237136</v>
      </c>
      <c r="Q10053" s="10"/>
      <c r="R10053" s="11">
        <f t="shared" si="314"/>
        <v>0</v>
      </c>
      <c r="U10053" s="11">
        <f t="shared" si="315"/>
        <v>0</v>
      </c>
      <c r="Y10053" s="11">
        <f>IF(SUM(Tableau1[[#This Row],[Other access]:[Sci-hub access]])&gt;=1,1,0)</f>
        <v>0</v>
      </c>
      <c r="Z10053" s="12">
        <f>IF(OR(Tableau1[[#This Row],[Access R1 + S1+ T1 ]]&gt;=1,Tableau1[[#This Row],[Access V1 +W1 + X1]]&gt;=1),1,0)</f>
        <v>0</v>
      </c>
      <c r="AB10053" s="10" t="str">
        <f>Tableau1[[#This Row],[DOI]]</f>
        <v>doi: 10.1016/j.jcjo.2016.08.011</v>
      </c>
      <c r="AC10053" s="13" t="str">
        <f>Tableau1[[#This Row],[Authors]]&amp;", "&amp;Tableau1[[#This Row],[Title]]&amp;" "&amp;Tableau1[[#This Row],[Journal]]&amp;". "&amp;Tableau1[[#This Row],[Year]]</f>
        <v>Bae HW, Seo SJ, Lee SY, Lee YH, Hong S, Seong GJ, Kim CY., Risk factors for visual field progression of normal-tension glaucoma in patients with myopia. Can J Ophthalmol. 2017</v>
      </c>
    </row>
    <row r="10054" spans="1:29" x14ac:dyDescent="0.3">
      <c r="A10054">
        <v>4532</v>
      </c>
      <c r="B10054" t="s">
        <v>7655</v>
      </c>
      <c r="C10054" t="s">
        <v>17890</v>
      </c>
      <c r="D10054" t="s">
        <v>28084</v>
      </c>
      <c r="E10054" t="s">
        <v>34031</v>
      </c>
      <c r="F10054" s="10"/>
      <c r="G10054">
        <v>2017</v>
      </c>
      <c r="J10054">
        <v>0.90501408697571828</v>
      </c>
      <c r="L10054" t="s">
        <v>38950</v>
      </c>
      <c r="M10054">
        <v>28437175</v>
      </c>
      <c r="Q10054" s="10"/>
      <c r="R10054" s="11">
        <f t="shared" si="314"/>
        <v>0</v>
      </c>
      <c r="U10054" s="11">
        <f t="shared" si="315"/>
        <v>0</v>
      </c>
      <c r="Y10054" s="11">
        <f>IF(SUM(Tableau1[[#This Row],[Other access]:[Sci-hub access]])&gt;=1,1,0)</f>
        <v>0</v>
      </c>
      <c r="Z10054" s="12">
        <f>IF(OR(Tableau1[[#This Row],[Access R1 + S1+ T1 ]]&gt;=1,Tableau1[[#This Row],[Access V1 +W1 + X1]]&gt;=1),1,0)</f>
        <v>0</v>
      </c>
      <c r="AB10054" s="10" t="str">
        <f>Tableau1[[#This Row],[DOI]]</f>
        <v>doi: 10.1089/jop.2016.0133</v>
      </c>
      <c r="AC10054" s="13" t="str">
        <f>Tableau1[[#This Row],[Authors]]&amp;", "&amp;Tableau1[[#This Row],[Title]]&amp;" "&amp;Tableau1[[#This Row],[Journal]]&amp;". "&amp;Tableau1[[#This Row],[Year]]</f>
        <v>Stahl E, Bremond-Gignac D, Landry T, Curtis M, Gedif K, Al Shahwan S, Dixon ER., Pharmacokinetics and Safety of Travoprost 0.004% Ophthalmic Solution Preserved with Polyquad in Pediatric Patients with Glaucoma. J Ocul Pharmacol Ther. 2017</v>
      </c>
    </row>
    <row r="10055" spans="1:29" x14ac:dyDescent="0.3">
      <c r="A10055">
        <v>1878</v>
      </c>
      <c r="B10055" t="s">
        <v>5122</v>
      </c>
      <c r="C10055" t="s">
        <v>15368</v>
      </c>
      <c r="D10055" t="s">
        <v>25544</v>
      </c>
      <c r="E10055" t="s">
        <v>2495</v>
      </c>
      <c r="F10055" s="10"/>
      <c r="G10055">
        <v>2017</v>
      </c>
      <c r="J10055">
        <v>0.90503268655803903</v>
      </c>
      <c r="L10055" t="s">
        <v>36350</v>
      </c>
      <c r="M10055">
        <v>28858050</v>
      </c>
      <c r="Q10055" s="10"/>
      <c r="R10055" s="11">
        <f t="shared" si="314"/>
        <v>0</v>
      </c>
      <c r="U10055" s="11">
        <f t="shared" si="315"/>
        <v>0</v>
      </c>
      <c r="Y10055" s="11">
        <f>IF(SUM(Tableau1[[#This Row],[Other access]:[Sci-hub access]])&gt;=1,1,0)</f>
        <v>0</v>
      </c>
      <c r="Z10055" s="12">
        <f>IF(OR(Tableau1[[#This Row],[Access R1 + S1+ T1 ]]&gt;=1,Tableau1[[#This Row],[Access V1 +W1 + X1]]&gt;=1),1,0)</f>
        <v>0</v>
      </c>
      <c r="AB10055" s="10" t="str">
        <f>Tableau1[[#This Row],[DOI]]</f>
        <v>doi: 10.1097/OPX.0000000000001128</v>
      </c>
      <c r="AC10055" s="13" t="str">
        <f>Tableau1[[#This Row],[Authors]]&amp;", "&amp;Tableau1[[#This Row],[Title]]&amp;" "&amp;Tableau1[[#This Row],[Journal]]&amp;". "&amp;Tableau1[[#This Row],[Year]]</f>
        <v>Ahmad MSZ, Carrim ZI., Multicolor Scanning Laser Imaging in Diabetic Retinopathy. Optom Vis Sci. 2017</v>
      </c>
    </row>
    <row r="10056" spans="1:29" x14ac:dyDescent="0.3">
      <c r="A10056">
        <v>9582</v>
      </c>
      <c r="B10056" t="s">
        <v>12138</v>
      </c>
      <c r="C10056" t="s">
        <v>22313</v>
      </c>
      <c r="D10056" t="s">
        <v>32585</v>
      </c>
      <c r="E10056" t="s">
        <v>2445</v>
      </c>
      <c r="F10056" s="10"/>
      <c r="G10056">
        <v>2017</v>
      </c>
      <c r="J10056">
        <v>0.90514579573586262</v>
      </c>
      <c r="L10056" t="s">
        <v>43854</v>
      </c>
      <c r="M10056">
        <v>27652916</v>
      </c>
      <c r="Q10056" s="10"/>
      <c r="R10056" s="11">
        <f t="shared" si="314"/>
        <v>0</v>
      </c>
      <c r="U10056" s="11">
        <f t="shared" si="315"/>
        <v>0</v>
      </c>
      <c r="Y10056" s="11">
        <f>IF(SUM(Tableau1[[#This Row],[Other access]:[Sci-hub access]])&gt;=1,1,0)</f>
        <v>0</v>
      </c>
      <c r="Z10056" s="12">
        <f>IF(OR(Tableau1[[#This Row],[Access R1 + S1+ T1 ]]&gt;=1,Tableau1[[#This Row],[Access V1 +W1 + X1]]&gt;=1),1,0)</f>
        <v>0</v>
      </c>
      <c r="AB10056" s="10" t="str">
        <f>Tableau1[[#This Row],[DOI]]</f>
        <v>doi: 10.1097/IAE.0000000000001315</v>
      </c>
      <c r="AC10056" s="13" t="str">
        <f>Tableau1[[#This Row],[Authors]]&amp;", "&amp;Tableau1[[#This Row],[Title]]&amp;" "&amp;Tableau1[[#This Row],[Journal]]&amp;". "&amp;Tableau1[[#This Row],[Year]]</f>
        <v>El-Shazly AA, Ebeid WM, Elkitkat RS, Deghedy MR., ELECTRORETINOGRAPHIC AND VISUAL-EVOKED POTENTIAL CHANGES IN RELATION TO CHELATION MODALITY IN CHILDREN WITH THALASSEMIA. Retina. 2017</v>
      </c>
    </row>
    <row r="10057" spans="1:29" x14ac:dyDescent="0.3">
      <c r="A10057">
        <v>10921</v>
      </c>
      <c r="B10057" t="s">
        <v>2384</v>
      </c>
      <c r="C10057" t="s">
        <v>2385</v>
      </c>
      <c r="D10057" t="s">
        <v>2386</v>
      </c>
      <c r="E10057" t="s">
        <v>3111</v>
      </c>
      <c r="F10057" s="10"/>
      <c r="G10057">
        <v>2017</v>
      </c>
      <c r="J10057">
        <v>0.90514860501386907</v>
      </c>
      <c r="L10057" t="s">
        <v>45164</v>
      </c>
      <c r="M10057">
        <v>26842710</v>
      </c>
      <c r="Q10057" s="10"/>
      <c r="R10057" s="11">
        <f t="shared" si="314"/>
        <v>0</v>
      </c>
      <c r="U10057" s="11">
        <f t="shared" si="315"/>
        <v>0</v>
      </c>
      <c r="Y10057" s="11">
        <f>IF(SUM(Tableau1[[#This Row],[Other access]:[Sci-hub access]])&gt;=1,1,0)</f>
        <v>0</v>
      </c>
      <c r="Z10057" s="12">
        <f>IF(OR(Tableau1[[#This Row],[Access R1 + S1+ T1 ]]&gt;=1,Tableau1[[#This Row],[Access V1 +W1 + X1]]&gt;=1),1,0)</f>
        <v>0</v>
      </c>
      <c r="AB10057" s="10" t="str">
        <f>Tableau1[[#This Row],[DOI]]</f>
        <v>doi: 10.1177/0333102416631282</v>
      </c>
      <c r="AC10057" s="13" t="str">
        <f>Tableau1[[#This Row],[Authors]]&amp;", "&amp;Tableau1[[#This Row],[Title]]&amp;" "&amp;Tableau1[[#This Row],[Journal]]&amp;". "&amp;Tableau1[[#This Row],[Year]]</f>
        <v>Mendonça MD, Guedes M, Matias G, Costa J, Viana-Baptista M., Steroid-responsive painful ophthalmoplegia: Tolosa-Hunt syndrome, Eales disease, or both? Cephalalgia. 2017</v>
      </c>
    </row>
    <row r="10058" spans="1:29" x14ac:dyDescent="0.3">
      <c r="A10058">
        <v>7782</v>
      </c>
      <c r="B10058" t="s">
        <v>10547</v>
      </c>
      <c r="C10058" t="s">
        <v>20743</v>
      </c>
      <c r="D10058" t="s">
        <v>30984</v>
      </c>
      <c r="E10058" t="s">
        <v>2667</v>
      </c>
      <c r="F10058" s="10"/>
      <c r="G10058">
        <v>2017</v>
      </c>
      <c r="J10058">
        <v>0.90526461171874262</v>
      </c>
      <c r="L10058" t="s">
        <v>42133</v>
      </c>
      <c r="M10058">
        <v>28057440</v>
      </c>
      <c r="Q10058" s="10"/>
      <c r="R10058" s="11">
        <f t="shared" si="314"/>
        <v>0</v>
      </c>
      <c r="U10058" s="11">
        <f t="shared" si="315"/>
        <v>0</v>
      </c>
      <c r="Y10058" s="11">
        <f>IF(SUM(Tableau1[[#This Row],[Other access]:[Sci-hub access]])&gt;=1,1,0)</f>
        <v>0</v>
      </c>
      <c r="Z10058" s="12">
        <f>IF(OR(Tableau1[[#This Row],[Access R1 + S1+ T1 ]]&gt;=1,Tableau1[[#This Row],[Access V1 +W1 + X1]]&gt;=1),1,0)</f>
        <v>0</v>
      </c>
      <c r="AB10058" s="10" t="str">
        <f>Tableau1[[#This Row],[DOI]]</f>
        <v>doi: 10.1016/j.clae.2016.12.009</v>
      </c>
      <c r="AC10058" s="13" t="str">
        <f>Tableau1[[#This Row],[Authors]]&amp;", "&amp;Tableau1[[#This Row],[Title]]&amp;" "&amp;Tableau1[[#This Row],[Journal]]&amp;". "&amp;Tableau1[[#This Row],[Year]]</f>
        <v>Ortiz-Toquero S, Rodriguez G, de Juan V, Martin R., New web-based algorithm to improve rigid gas permeable contact lens fitting in keratoconus. Cont Lens Anterior Eye. 2017</v>
      </c>
    </row>
    <row r="10059" spans="1:29" x14ac:dyDescent="0.3">
      <c r="A10059">
        <v>2095</v>
      </c>
      <c r="B10059" t="s">
        <v>5332</v>
      </c>
      <c r="C10059" t="s">
        <v>15577</v>
      </c>
      <c r="D10059" t="s">
        <v>25754</v>
      </c>
      <c r="E10059" t="s">
        <v>2458</v>
      </c>
      <c r="F10059" s="10"/>
      <c r="G10059">
        <v>2017</v>
      </c>
      <c r="J10059">
        <v>0.90528048480702938</v>
      </c>
      <c r="L10059" t="s">
        <v>36566</v>
      </c>
      <c r="M10059">
        <v>28817745</v>
      </c>
      <c r="Q10059" s="10"/>
      <c r="R10059" s="11">
        <f t="shared" si="314"/>
        <v>0</v>
      </c>
      <c r="U10059" s="11">
        <f t="shared" si="315"/>
        <v>0</v>
      </c>
      <c r="Y10059" s="11">
        <f>IF(SUM(Tableau1[[#This Row],[Other access]:[Sci-hub access]])&gt;=1,1,0)</f>
        <v>0</v>
      </c>
      <c r="Z10059" s="12">
        <f>IF(OR(Tableau1[[#This Row],[Access R1 + S1+ T1 ]]&gt;=1,Tableau1[[#This Row],[Access V1 +W1 + X1]]&gt;=1),1,0)</f>
        <v>0</v>
      </c>
      <c r="AB10059" s="10" t="str">
        <f>Tableau1[[#This Row],[DOI]]</f>
        <v>doi: 10.1001/jamaophthalmol.2017.2838</v>
      </c>
      <c r="AC10059" s="13" t="str">
        <f>Tableau1[[#This Row],[Authors]]&amp;", "&amp;Tableau1[[#This Row],[Title]]&amp;" "&amp;Tableau1[[#This Row],[Journal]]&amp;". "&amp;Tableau1[[#This Row],[Year]]</f>
        <v>Chen SP, Bhattacharya J, Pershing S., Association of Vision Loss With Cognition in Older Adults. JAMA Ophthalmol. 2017</v>
      </c>
    </row>
    <row r="10060" spans="1:29" x14ac:dyDescent="0.3">
      <c r="A10060">
        <v>9976</v>
      </c>
      <c r="B10060" t="s">
        <v>12500</v>
      </c>
      <c r="C10060" t="s">
        <v>22669</v>
      </c>
      <c r="D10060" t="s">
        <v>32948</v>
      </c>
      <c r="E10060" t="s">
        <v>2471</v>
      </c>
      <c r="F10060" s="10"/>
      <c r="G10060">
        <v>2017</v>
      </c>
      <c r="J10060">
        <v>0.90534453973867102</v>
      </c>
      <c r="L10060" t="s">
        <v>44234</v>
      </c>
      <c r="M10060">
        <v>27518898</v>
      </c>
      <c r="Q10060" s="10"/>
      <c r="R10060" s="11">
        <f t="shared" si="314"/>
        <v>0</v>
      </c>
      <c r="U10060" s="11">
        <f t="shared" si="315"/>
        <v>0</v>
      </c>
      <c r="Y10060" s="11">
        <f>IF(SUM(Tableau1[[#This Row],[Other access]:[Sci-hub access]])&gt;=1,1,0)</f>
        <v>0</v>
      </c>
      <c r="Z10060" s="12">
        <f>IF(OR(Tableau1[[#This Row],[Access R1 + S1+ T1 ]]&gt;=1,Tableau1[[#This Row],[Access V1 +W1 + X1]]&gt;=1),1,0)</f>
        <v>0</v>
      </c>
      <c r="AB10060" s="10" t="str">
        <f>Tableau1[[#This Row],[DOI]]</f>
        <v>doi: 10.1007/s10792-016-0323-3</v>
      </c>
      <c r="AC10060" s="13" t="str">
        <f>Tableau1[[#This Row],[Authors]]&amp;", "&amp;Tableau1[[#This Row],[Title]]&amp;" "&amp;Tableau1[[#This Row],[Journal]]&amp;". "&amp;Tableau1[[#This Row],[Year]]</f>
        <v>Mastropasqua L, Calienno R, Lanzini M, Salgari N, De Vecchi S, Mastropasqua R, Nubile M., Opaque bubble layer incidence in Femtosecond laser-assisted LASIK: comparison among different flap design parameters. Int Ophthalmol. 2017</v>
      </c>
    </row>
    <row r="10061" spans="1:29" x14ac:dyDescent="0.3">
      <c r="A10061">
        <v>604</v>
      </c>
      <c r="B10061" t="s">
        <v>3867</v>
      </c>
      <c r="C10061" t="s">
        <v>14123</v>
      </c>
      <c r="D10061" t="s">
        <v>24287</v>
      </c>
      <c r="E10061" t="s">
        <v>2443</v>
      </c>
      <c r="F10061" s="10"/>
      <c r="G10061">
        <v>2017</v>
      </c>
      <c r="J10061">
        <v>0.90539886297226591</v>
      </c>
      <c r="L10061" t="s">
        <v>35102</v>
      </c>
      <c r="M10061">
        <v>29164235</v>
      </c>
      <c r="Q10061" s="10"/>
      <c r="R10061" s="11">
        <f t="shared" si="314"/>
        <v>0</v>
      </c>
      <c r="U10061" s="11">
        <f t="shared" si="315"/>
        <v>0</v>
      </c>
      <c r="Y10061" s="11">
        <f>IF(SUM(Tableau1[[#This Row],[Other access]:[Sci-hub access]])&gt;=1,1,0)</f>
        <v>0</v>
      </c>
      <c r="Z10061" s="12">
        <f>IF(OR(Tableau1[[#This Row],[Access R1 + S1+ T1 ]]&gt;=1,Tableau1[[#This Row],[Access V1 +W1 + X1]]&gt;=1),1,0)</f>
        <v>0</v>
      </c>
      <c r="AB10061" s="10" t="str">
        <f>Tableau1[[#This Row],[DOI]]</f>
        <v>doi: 10.1167/iovs.17-22264</v>
      </c>
      <c r="AC10061" s="13" t="str">
        <f>Tableau1[[#This Row],[Authors]]&amp;", "&amp;Tableau1[[#This Row],[Title]]&amp;" "&amp;Tableau1[[#This Row],[Journal]]&amp;". "&amp;Tableau1[[#This Row],[Year]]</f>
        <v>Srinivasan S, Raman R, Swaminathan G, Ganesan S, Kulothungan V, Sharma T., Incidence, Progression, and Risk Factors for Cataract in Type 2 Diabetes. Invest Ophthalmol Vis Sci. 2017</v>
      </c>
    </row>
    <row r="10062" spans="1:29" x14ac:dyDescent="0.3">
      <c r="A10062">
        <v>2000</v>
      </c>
      <c r="B10062" t="s">
        <v>5240</v>
      </c>
      <c r="C10062" t="s">
        <v>15486</v>
      </c>
      <c r="D10062" t="s">
        <v>25662</v>
      </c>
      <c r="E10062" t="s">
        <v>2486</v>
      </c>
      <c r="F10062" s="10"/>
      <c r="G10062">
        <v>2017</v>
      </c>
      <c r="J10062">
        <v>0.90548498432105506</v>
      </c>
      <c r="L10062" t="s">
        <v>36471</v>
      </c>
      <c r="M10062">
        <v>28834299</v>
      </c>
      <c r="Q10062" s="10"/>
      <c r="R10062" s="11">
        <f t="shared" si="314"/>
        <v>0</v>
      </c>
      <c r="U10062" s="11">
        <f t="shared" si="315"/>
        <v>0</v>
      </c>
      <c r="Y10062" s="11">
        <f>IF(SUM(Tableau1[[#This Row],[Other access]:[Sci-hub access]])&gt;=1,1,0)</f>
        <v>0</v>
      </c>
      <c r="Z10062" s="12">
        <f>IF(OR(Tableau1[[#This Row],[Access R1 + S1+ T1 ]]&gt;=1,Tableau1[[#This Row],[Access V1 +W1 + X1]]&gt;=1),1,0)</f>
        <v>0</v>
      </c>
      <c r="AB10062" s="10" t="str">
        <f>Tableau1[[#This Row],[DOI]]</f>
        <v>doi: 10.1111/aos.13539</v>
      </c>
      <c r="AC10062" s="13" t="str">
        <f>Tableau1[[#This Row],[Authors]]&amp;", "&amp;Tableau1[[#This Row],[Title]]&amp;" "&amp;Tableau1[[#This Row],[Journal]]&amp;". "&amp;Tableau1[[#This Row],[Year]]</f>
        <v>Westborg I, Granstam E, Rosso A, Albrecht S, Karlsson N, Lövestam-Adrian M., Treatment for neovascular age-related macular degeneration in Sweden: outcomes at seven years in the Swedish Macula Register. Acta Ophthalmol. 2017</v>
      </c>
    </row>
    <row r="10063" spans="1:29" x14ac:dyDescent="0.3">
      <c r="A10063">
        <v>4450</v>
      </c>
      <c r="B10063" t="s">
        <v>7576</v>
      </c>
      <c r="C10063" t="s">
        <v>17812</v>
      </c>
      <c r="D10063" t="s">
        <v>28005</v>
      </c>
      <c r="E10063" t="s">
        <v>2488</v>
      </c>
      <c r="F10063" s="10"/>
      <c r="G10063">
        <v>2017</v>
      </c>
      <c r="J10063">
        <v>0.90550566086080508</v>
      </c>
      <c r="L10063" t="s">
        <v>38870</v>
      </c>
      <c r="M10063">
        <v>28442691</v>
      </c>
      <c r="Q10063" s="10"/>
      <c r="R10063" s="11">
        <f t="shared" si="314"/>
        <v>0</v>
      </c>
      <c r="U10063" s="11">
        <f t="shared" si="315"/>
        <v>0</v>
      </c>
      <c r="Y10063" s="11">
        <f>IF(SUM(Tableau1[[#This Row],[Other access]:[Sci-hub access]])&gt;=1,1,0)</f>
        <v>0</v>
      </c>
      <c r="Z10063" s="12">
        <f>IF(OR(Tableau1[[#This Row],[Access R1 + S1+ T1 ]]&gt;=1,Tableau1[[#This Row],[Access V1 +W1 + X1]]&gt;=1),1,0)</f>
        <v>0</v>
      </c>
      <c r="AB10063" s="10" t="str">
        <f>Tableau1[[#This Row],[DOI]]</f>
        <v>doi: 10.1159/000458490</v>
      </c>
      <c r="AC10063" s="13" t="str">
        <f>Tableau1[[#This Row],[Authors]]&amp;", "&amp;Tableau1[[#This Row],[Title]]&amp;" "&amp;Tableau1[[#This Row],[Journal]]&amp;". "&amp;Tableau1[[#This Row],[Year]]</f>
        <v>Geffen N, Assia EI, Melamed S., Laser-Assisted Techniques for Penetrating and Nonpenetrating Glaucoma Surgery. Dev Ophthalmol. 2017</v>
      </c>
    </row>
    <row r="10064" spans="1:29" x14ac:dyDescent="0.3">
      <c r="A10064">
        <v>9801</v>
      </c>
      <c r="B10064" t="s">
        <v>12339</v>
      </c>
      <c r="C10064" t="s">
        <v>22511</v>
      </c>
      <c r="D10064" t="s">
        <v>32787</v>
      </c>
      <c r="E10064" t="s">
        <v>2486</v>
      </c>
      <c r="F10064" s="10"/>
      <c r="G10064">
        <v>2017</v>
      </c>
      <c r="J10064">
        <v>0.90554244196773881</v>
      </c>
      <c r="L10064" t="s">
        <v>44063</v>
      </c>
      <c r="M10064">
        <v>27576860</v>
      </c>
      <c r="Q10064" s="10"/>
      <c r="R10064" s="11">
        <f t="shared" si="314"/>
        <v>0</v>
      </c>
      <c r="U10064" s="11">
        <f t="shared" si="315"/>
        <v>0</v>
      </c>
      <c r="Y10064" s="11">
        <f>IF(SUM(Tableau1[[#This Row],[Other access]:[Sci-hub access]])&gt;=1,1,0)</f>
        <v>0</v>
      </c>
      <c r="Z10064" s="12">
        <f>IF(OR(Tableau1[[#This Row],[Access R1 + S1+ T1 ]]&gt;=1,Tableau1[[#This Row],[Access V1 +W1 + X1]]&gt;=1),1,0)</f>
        <v>0</v>
      </c>
      <c r="AB10064" s="10" t="str">
        <f>Tableau1[[#This Row],[DOI]]</f>
        <v>doi: 10.1111/aos.13215</v>
      </c>
      <c r="AC10064" s="13" t="str">
        <f>Tableau1[[#This Row],[Authors]]&amp;", "&amp;Tableau1[[#This Row],[Title]]&amp;" "&amp;Tableau1[[#This Row],[Journal]]&amp;". "&amp;Tableau1[[#This Row],[Year]]</f>
        <v>Schultheiss M, Schnichels S, Konrad EM, Bartz-Schmidt KU, Zahn G, Caldirola P, Fsadni MG, Caram-Lelham N, Spitzer MS., α5β1-Integrin inhibitor (CLT-28643) effective in rabbit trabeculectomy model. Acta Ophthalmol. 2017</v>
      </c>
    </row>
    <row r="10065" spans="1:29" x14ac:dyDescent="0.3">
      <c r="A10065">
        <v>10196</v>
      </c>
      <c r="B10065" t="s">
        <v>12701</v>
      </c>
      <c r="C10065" t="s">
        <v>20242</v>
      </c>
      <c r="D10065" t="s">
        <v>33153</v>
      </c>
      <c r="E10065" t="s">
        <v>2445</v>
      </c>
      <c r="F10065" s="10"/>
      <c r="G10065">
        <v>2017</v>
      </c>
      <c r="J10065">
        <v>0.90564663525890932</v>
      </c>
      <c r="L10065" t="s">
        <v>44451</v>
      </c>
      <c r="M10065">
        <v>27429382</v>
      </c>
      <c r="Q10065" s="10"/>
      <c r="R10065" s="11">
        <f t="shared" si="314"/>
        <v>0</v>
      </c>
      <c r="U10065" s="11">
        <f t="shared" si="315"/>
        <v>0</v>
      </c>
      <c r="Y10065" s="11">
        <f>IF(SUM(Tableau1[[#This Row],[Other access]:[Sci-hub access]])&gt;=1,1,0)</f>
        <v>0</v>
      </c>
      <c r="Z10065" s="12">
        <f>IF(OR(Tableau1[[#This Row],[Access R1 + S1+ T1 ]]&gt;=1,Tableau1[[#This Row],[Access V1 +W1 + X1]]&gt;=1),1,0)</f>
        <v>0</v>
      </c>
      <c r="AB10065" s="10" t="str">
        <f>Tableau1[[#This Row],[DOI]]</f>
        <v>doi: 10.1097/IAE.0000000000001123</v>
      </c>
      <c r="AC10065" s="13" t="str">
        <f>Tableau1[[#This Row],[Authors]]&amp;", "&amp;Tableau1[[#This Row],[Title]]&amp;" "&amp;Tableau1[[#This Row],[Journal]]&amp;". "&amp;Tableau1[[#This Row],[Year]]</f>
        <v>Modi A, Giridhar A, Gopalakrishnan M., COMPARATIVE ANALYSIS OF OUTCOMES WITH VARIABLE DIAMETER INTERNAL LIMITING MEMBRANE PEELING IN SURGERY FOR IDIOPATHIC MACULAR HOLE REPAIR. Retina. 2017</v>
      </c>
    </row>
    <row r="10066" spans="1:29" x14ac:dyDescent="0.3">
      <c r="A10066">
        <v>10688</v>
      </c>
      <c r="B10066" t="s">
        <v>2303</v>
      </c>
      <c r="C10066" t="s">
        <v>2304</v>
      </c>
      <c r="D10066" t="s">
        <v>2305</v>
      </c>
      <c r="E10066" t="s">
        <v>2698</v>
      </c>
      <c r="F10066" s="10"/>
      <c r="G10066">
        <v>2017</v>
      </c>
      <c r="J10066">
        <v>0.90568219298482344</v>
      </c>
      <c r="L10066" t="s">
        <v>44935</v>
      </c>
      <c r="M10066">
        <v>27102718</v>
      </c>
      <c r="Q10066" s="10"/>
      <c r="R10066" s="11">
        <f t="shared" si="314"/>
        <v>0</v>
      </c>
      <c r="U10066" s="11">
        <f t="shared" si="315"/>
        <v>0</v>
      </c>
      <c r="Y10066" s="11">
        <f>IF(SUM(Tableau1[[#This Row],[Other access]:[Sci-hub access]])&gt;=1,1,0)</f>
        <v>0</v>
      </c>
      <c r="Z10066" s="12">
        <f>IF(OR(Tableau1[[#This Row],[Access R1 + S1+ T1 ]]&gt;=1,Tableau1[[#This Row],[Access V1 +W1 + X1]]&gt;=1),1,0)</f>
        <v>0</v>
      </c>
      <c r="AB10066" s="10" t="str">
        <f>Tableau1[[#This Row],[DOI]]</f>
        <v>doi: 10.1016/j.anl.2016.04.001</v>
      </c>
      <c r="AC10066" s="13" t="str">
        <f>Tableau1[[#This Row],[Authors]]&amp;", "&amp;Tableau1[[#This Row],[Title]]&amp;" "&amp;Tableau1[[#This Row],[Journal]]&amp;". "&amp;Tableau1[[#This Row],[Year]]</f>
        <v>Shin JE, Jeong KH, Ahn SH, Kim CH., Change of nystagmus direction during a head-roll test in lateral semicircular canal cupulolithiasis. Auris Nasus Larynx. 2017</v>
      </c>
    </row>
    <row r="10067" spans="1:29" x14ac:dyDescent="0.3">
      <c r="A10067">
        <v>468</v>
      </c>
      <c r="B10067" t="s">
        <v>3731</v>
      </c>
      <c r="C10067" t="s">
        <v>13991</v>
      </c>
      <c r="D10067" t="s">
        <v>24151</v>
      </c>
      <c r="E10067" t="s">
        <v>2511</v>
      </c>
      <c r="F10067" s="10"/>
      <c r="G10067">
        <v>2017</v>
      </c>
      <c r="J10067">
        <v>0.90575229637175225</v>
      </c>
      <c r="L10067" t="s">
        <v>34972</v>
      </c>
      <c r="M10067">
        <v>29208831</v>
      </c>
      <c r="Q10067" s="10"/>
      <c r="R10067" s="11">
        <f t="shared" si="314"/>
        <v>0</v>
      </c>
      <c r="U10067" s="11">
        <f t="shared" si="315"/>
        <v>0</v>
      </c>
      <c r="Y10067" s="11">
        <f>IF(SUM(Tableau1[[#This Row],[Other access]:[Sci-hub access]])&gt;=1,1,0)</f>
        <v>0</v>
      </c>
      <c r="Z10067" s="12">
        <f>IF(OR(Tableau1[[#This Row],[Access R1 + S1+ T1 ]]&gt;=1,Tableau1[[#This Row],[Access V1 +W1 + X1]]&gt;=1),1,0)</f>
        <v>0</v>
      </c>
      <c r="AB10067" s="10" t="str">
        <f>Tableau1[[#This Row],[DOI]]</f>
        <v>doi: 10.4103/ijo.IJO_454_17</v>
      </c>
      <c r="AC10067" s="13" t="str">
        <f>Tableau1[[#This Row],[Authors]]&amp;", "&amp;Tableau1[[#This Row],[Title]]&amp;" "&amp;Tableau1[[#This Row],[Journal]]&amp;". "&amp;Tableau1[[#This Row],[Year]]</f>
        <v>Joshi RS, Hussain MS., Long-term results of trypan blue dye irrigation in the capsular bag to prevent posterior capsule opacification: A randomized trial. Indian J Ophthalmol. 2017</v>
      </c>
    </row>
    <row r="10068" spans="1:29" x14ac:dyDescent="0.3">
      <c r="A10068">
        <v>4207</v>
      </c>
      <c r="B10068" t="s">
        <v>7346</v>
      </c>
      <c r="C10068" t="s">
        <v>17582</v>
      </c>
      <c r="D10068" t="s">
        <v>27774</v>
      </c>
      <c r="E10068" t="s">
        <v>3118</v>
      </c>
      <c r="F10068" s="10"/>
      <c r="G10068">
        <v>2017</v>
      </c>
      <c r="J10068">
        <v>0.90595014757231207</v>
      </c>
      <c r="L10068" t="s">
        <v>38638</v>
      </c>
      <c r="M10068">
        <v>28471897</v>
      </c>
      <c r="Q10068" s="10"/>
      <c r="R10068" s="11">
        <f t="shared" si="314"/>
        <v>0</v>
      </c>
      <c r="U10068" s="11">
        <f t="shared" si="315"/>
        <v>0</v>
      </c>
      <c r="Y10068" s="11">
        <f>IF(SUM(Tableau1[[#This Row],[Other access]:[Sci-hub access]])&gt;=1,1,0)</f>
        <v>0</v>
      </c>
      <c r="Z10068" s="12">
        <f>IF(OR(Tableau1[[#This Row],[Access R1 + S1+ T1 ]]&gt;=1,Tableau1[[#This Row],[Access V1 +W1 + X1]]&gt;=1),1,0)</f>
        <v>0</v>
      </c>
      <c r="AB10068" s="10" t="str">
        <f>Tableau1[[#This Row],[DOI]]</f>
        <v>doi: 10.1097/NRL.0000000000000117</v>
      </c>
      <c r="AC10068" s="13" t="str">
        <f>Tableau1[[#This Row],[Authors]]&amp;", "&amp;Tableau1[[#This Row],[Title]]&amp;" "&amp;Tableau1[[#This Row],[Journal]]&amp;". "&amp;Tableau1[[#This Row],[Year]]</f>
        <v>Sista SR, Pula JH, Reddy D, Abdo C, Parker S, Getz MA, Kattah JC., Thrombolyic and Vasodilator Treatment in a Patient With Prolonged Retinal Ischemia. Neurologist. 2017</v>
      </c>
    </row>
    <row r="10069" spans="1:29" x14ac:dyDescent="0.3">
      <c r="A10069">
        <v>3558</v>
      </c>
      <c r="B10069" t="s">
        <v>6730</v>
      </c>
      <c r="C10069" t="s">
        <v>16972</v>
      </c>
      <c r="D10069" t="s">
        <v>27154</v>
      </c>
      <c r="E10069" t="s">
        <v>2753</v>
      </c>
      <c r="F10069" s="10"/>
      <c r="G10069">
        <v>2017</v>
      </c>
      <c r="J10069">
        <v>0.90600455222974219</v>
      </c>
      <c r="L10069" t="s">
        <v>38005</v>
      </c>
      <c r="M10069">
        <v>28571808</v>
      </c>
      <c r="Q10069" s="10"/>
      <c r="R10069" s="11">
        <f t="shared" si="314"/>
        <v>0</v>
      </c>
      <c r="U10069" s="11">
        <f t="shared" si="315"/>
        <v>0</v>
      </c>
      <c r="Y10069" s="11">
        <f>IF(SUM(Tableau1[[#This Row],[Other access]:[Sci-hub access]])&gt;=1,1,0)</f>
        <v>0</v>
      </c>
      <c r="Z10069" s="12">
        <f>IF(OR(Tableau1[[#This Row],[Access R1 + S1+ T1 ]]&gt;=1,Tableau1[[#This Row],[Access V1 +W1 + X1]]&gt;=1),1,0)</f>
        <v>0</v>
      </c>
      <c r="AB10069" s="10" t="str">
        <f>Tableau1[[#This Row],[DOI]]</f>
        <v>doi: 10.1016/j.mehy.2017.03.033</v>
      </c>
      <c r="AC10069" s="13" t="str">
        <f>Tableau1[[#This Row],[Authors]]&amp;", "&amp;Tableau1[[#This Row],[Title]]&amp;" "&amp;Tableau1[[#This Row],[Journal]]&amp;". "&amp;Tableau1[[#This Row],[Year]]</f>
        <v>Bisht R, Jaiswal JK, Rupenthal ID., Nanoparticle-loaded biodegradable light-responsive in situ forming injectable implants for effective peptide delivery to the posterior segment of the eye. Med Hypotheses. 2017</v>
      </c>
    </row>
    <row r="10070" spans="1:29" x14ac:dyDescent="0.3">
      <c r="A10070">
        <v>5624</v>
      </c>
      <c r="B10070" t="s">
        <v>667</v>
      </c>
      <c r="C10070" t="s">
        <v>668</v>
      </c>
      <c r="D10070" t="s">
        <v>669</v>
      </c>
      <c r="E10070" t="s">
        <v>2949</v>
      </c>
      <c r="F10070" s="10"/>
      <c r="G10070">
        <v>2017</v>
      </c>
      <c r="J10070">
        <v>0.90619337170218239</v>
      </c>
      <c r="L10070" t="s">
        <v>40011</v>
      </c>
      <c r="M10070">
        <v>28303825</v>
      </c>
      <c r="Q10070" s="10"/>
      <c r="R10070" s="11">
        <f t="shared" si="314"/>
        <v>0</v>
      </c>
      <c r="U10070" s="11">
        <f t="shared" si="315"/>
        <v>0</v>
      </c>
      <c r="Y10070" s="11">
        <f>IF(SUM(Tableau1[[#This Row],[Other access]:[Sci-hub access]])&gt;=1,1,0)</f>
        <v>0</v>
      </c>
      <c r="Z10070" s="12">
        <f>IF(OR(Tableau1[[#This Row],[Access R1 + S1+ T1 ]]&gt;=1,Tableau1[[#This Row],[Access V1 +W1 + X1]]&gt;=1),1,0)</f>
        <v>0</v>
      </c>
      <c r="AB10070" s="10" t="str">
        <f>Tableau1[[#This Row],[DOI]]</f>
        <v>doi: 10.4103/ijmm.IJMM_16_227</v>
      </c>
      <c r="AC10070" s="13" t="str">
        <f>Tableau1[[#This Row],[Authors]]&amp;", "&amp;Tableau1[[#This Row],[Title]]&amp;" "&amp;Tableau1[[#This Row],[Journal]]&amp;". "&amp;Tableau1[[#This Row],[Year]]</f>
        <v>Mewara A, Khurana S, Yoonus S, Megha K, Tanwar P, Gupta A, Sehgal R., Evaluation of loop-mediated isothermal amplification assay for rapid diagnosis of Acanthamoeba keratitis. Indian J Med Microbiol. 2017</v>
      </c>
    </row>
    <row r="10071" spans="1:29" x14ac:dyDescent="0.3">
      <c r="A10071">
        <v>33</v>
      </c>
      <c r="B10071" t="s">
        <v>3296</v>
      </c>
      <c r="C10071" t="s">
        <v>13557</v>
      </c>
      <c r="D10071" t="s">
        <v>23716</v>
      </c>
      <c r="E10071" t="s">
        <v>2462</v>
      </c>
      <c r="F10071" s="10"/>
      <c r="G10071">
        <v>2018</v>
      </c>
      <c r="J10071">
        <v>0.90621906989316703</v>
      </c>
      <c r="L10071" t="s">
        <v>34551</v>
      </c>
      <c r="M10071">
        <v>29482497</v>
      </c>
      <c r="Q10071" s="10"/>
      <c r="R10071" s="11">
        <f t="shared" si="314"/>
        <v>0</v>
      </c>
      <c r="U10071" s="11">
        <f t="shared" si="315"/>
        <v>0</v>
      </c>
      <c r="Y10071" s="11">
        <f>IF(SUM(Tableau1[[#This Row],[Other access]:[Sci-hub access]])&gt;=1,1,0)</f>
        <v>0</v>
      </c>
      <c r="Z10071" s="12">
        <f>IF(OR(Tableau1[[#This Row],[Access R1 + S1+ T1 ]]&gt;=1,Tableau1[[#This Row],[Access V1 +W1 + X1]]&gt;=1),1,0)</f>
        <v>0</v>
      </c>
      <c r="AB10071" s="10" t="str">
        <f>Tableau1[[#This Row],[DOI]]</f>
        <v>doi: 10.1186/s12886-018-0723-4</v>
      </c>
      <c r="AC10071" s="13" t="str">
        <f>Tableau1[[#This Row],[Authors]]&amp;", "&amp;Tableau1[[#This Row],[Title]]&amp;" "&amp;Tableau1[[#This Row],[Journal]]&amp;". "&amp;Tableau1[[#This Row],[Year]]</f>
        <v>Ashworth Briggs EL, Toh T, Eri R, Hewitt AW, Cook AL., Uteroglobin and FLRG concentrations in aqueous humor are associated with age in primary open angle glaucoma patients. BMC Ophthalmol. 2018</v>
      </c>
    </row>
    <row r="10072" spans="1:29" ht="28.8" x14ac:dyDescent="0.3">
      <c r="A10072">
        <v>10915</v>
      </c>
      <c r="B10072" t="s">
        <v>13354</v>
      </c>
      <c r="C10072" t="s">
        <v>23516</v>
      </c>
      <c r="D10072" t="s">
        <v>33808</v>
      </c>
      <c r="E10072" t="s">
        <v>2468</v>
      </c>
      <c r="F10072" s="10"/>
      <c r="G10072">
        <v>2017</v>
      </c>
      <c r="J10072">
        <v>0.90634371827146121</v>
      </c>
      <c r="L10072" t="s">
        <v>45158</v>
      </c>
      <c r="M10072">
        <v>26859357</v>
      </c>
      <c r="Q10072" s="10"/>
      <c r="R10072" s="11">
        <f t="shared" si="314"/>
        <v>0</v>
      </c>
      <c r="U10072" s="11">
        <f t="shared" si="315"/>
        <v>0</v>
      </c>
      <c r="Y10072" s="11">
        <f>IF(SUM(Tableau1[[#This Row],[Other access]:[Sci-hub access]])&gt;=1,1,0)</f>
        <v>0</v>
      </c>
      <c r="Z10072" s="12">
        <f>IF(OR(Tableau1[[#This Row],[Access R1 + S1+ T1 ]]&gt;=1,Tableau1[[#This Row],[Access V1 +W1 + X1]]&gt;=1),1,0)</f>
        <v>0</v>
      </c>
      <c r="AB10072" s="10" t="str">
        <f>Tableau1[[#This Row],[DOI]]</f>
        <v>doi: 10.1097/IJG.0000000000000370</v>
      </c>
      <c r="AC10072" s="13" t="str">
        <f>Tableau1[[#This Row],[Authors]]&amp;", "&amp;Tableau1[[#This Row],[Title]]&amp;" "&amp;Tableau1[[#This Row],[Journal]]&amp;". "&amp;Tableau1[[#This Row],[Year]]</f>
        <v>Levinson JD, Giangiacomo AL, Beck AD, Pruett PB, Superak HM, Lynn MJ, Costarides AP., A Comparison of Sequential Glaucoma Drainage Device Implantation Versus Cyclophotocoagulation Following Failure of a Primary Drainage Device. J Glaucoma. 2017</v>
      </c>
    </row>
    <row r="10073" spans="1:29" x14ac:dyDescent="0.3">
      <c r="A10073">
        <v>7150</v>
      </c>
      <c r="B10073" t="s">
        <v>1223</v>
      </c>
      <c r="C10073" t="s">
        <v>1224</v>
      </c>
      <c r="D10073" t="s">
        <v>1225</v>
      </c>
      <c r="E10073" t="s">
        <v>2631</v>
      </c>
      <c r="F10073" s="10"/>
      <c r="G10073">
        <v>2017</v>
      </c>
      <c r="J10073">
        <v>0.90637111586923125</v>
      </c>
      <c r="L10073" t="s">
        <v>41506</v>
      </c>
      <c r="M10073">
        <v>28124137</v>
      </c>
      <c r="Q10073" s="10"/>
      <c r="R10073" s="11">
        <f t="shared" si="314"/>
        <v>0</v>
      </c>
      <c r="U10073" s="11">
        <f t="shared" si="315"/>
        <v>0</v>
      </c>
      <c r="Y10073" s="11">
        <f>IF(SUM(Tableau1[[#This Row],[Other access]:[Sci-hub access]])&gt;=1,1,0)</f>
        <v>0</v>
      </c>
      <c r="Z10073" s="12">
        <f>IF(OR(Tableau1[[#This Row],[Access R1 + S1+ T1 ]]&gt;=1,Tableau1[[#This Row],[Access V1 +W1 + X1]]&gt;=1),1,0)</f>
        <v>0</v>
      </c>
      <c r="AB10073" s="10" t="str">
        <f>Tableau1[[#This Row],[DOI]]</f>
        <v>doi: 10.1007/s00436-017-5377-2</v>
      </c>
      <c r="AC10073" s="13" t="str">
        <f>Tableau1[[#This Row],[Authors]]&amp;", "&amp;Tableau1[[#This Row],[Title]]&amp;" "&amp;Tableau1[[#This Row],[Journal]]&amp;". "&amp;Tableau1[[#This Row],[Year]]</f>
        <v>Hadaś E, Derda M, Cholewiński M., Evaluation of the effectiveness of tea tree oil in treatment of Acanthamoeba infection. Parasitol Res. 2017</v>
      </c>
    </row>
    <row r="10074" spans="1:29" x14ac:dyDescent="0.3">
      <c r="A10074">
        <v>10361</v>
      </c>
      <c r="B10074" t="s">
        <v>12857</v>
      </c>
      <c r="C10074" t="s">
        <v>23024</v>
      </c>
      <c r="D10074" t="s">
        <v>33310</v>
      </c>
      <c r="E10074" t="s">
        <v>2438</v>
      </c>
      <c r="F10074" s="10"/>
      <c r="G10074">
        <v>2017</v>
      </c>
      <c r="J10074">
        <v>0.90645481118235027</v>
      </c>
      <c r="L10074" t="s">
        <v>44612</v>
      </c>
      <c r="M10074">
        <v>27357261</v>
      </c>
      <c r="Q10074" s="10"/>
      <c r="R10074" s="11">
        <f t="shared" si="314"/>
        <v>0</v>
      </c>
      <c r="U10074" s="11">
        <f t="shared" si="315"/>
        <v>0</v>
      </c>
      <c r="Y10074" s="11">
        <f>IF(SUM(Tableau1[[#This Row],[Other access]:[Sci-hub access]])&gt;=1,1,0)</f>
        <v>0</v>
      </c>
      <c r="Z10074" s="12">
        <f>IF(OR(Tableau1[[#This Row],[Access R1 + S1+ T1 ]]&gt;=1,Tableau1[[#This Row],[Access V1 +W1 + X1]]&gt;=1),1,0)</f>
        <v>0</v>
      </c>
      <c r="AB10074" s="10" t="str">
        <f>Tableau1[[#This Row],[DOI]]</f>
        <v>doi: 10.1136/bjophthalmol-2016-308846</v>
      </c>
      <c r="AC10074" s="13" t="str">
        <f>Tableau1[[#This Row],[Authors]]&amp;", "&amp;Tableau1[[#This Row],[Title]]&amp;" "&amp;Tableau1[[#This Row],[Journal]]&amp;". "&amp;Tableau1[[#This Row],[Year]]</f>
        <v>Masís M, Kakigi C, Singh K, Lin S., Association between self-reported bupropion use and glaucoma: a population-based study. Br J Ophthalmol. 2017</v>
      </c>
    </row>
    <row r="10075" spans="1:29" x14ac:dyDescent="0.3">
      <c r="A10075">
        <v>10026</v>
      </c>
      <c r="B10075" t="s">
        <v>12547</v>
      </c>
      <c r="C10075" t="s">
        <v>22714</v>
      </c>
      <c r="D10075" t="s">
        <v>32995</v>
      </c>
      <c r="E10075" t="s">
        <v>2624</v>
      </c>
      <c r="F10075" s="10"/>
      <c r="G10075">
        <v>2017</v>
      </c>
      <c r="J10075">
        <v>0.90652080037583815</v>
      </c>
      <c r="L10075" t="s">
        <v>44283</v>
      </c>
      <c r="M10075">
        <v>27491802</v>
      </c>
      <c r="Q10075" s="10"/>
      <c r="R10075" s="11">
        <f t="shared" si="314"/>
        <v>0</v>
      </c>
      <c r="U10075" s="11">
        <f t="shared" si="315"/>
        <v>0</v>
      </c>
      <c r="Y10075" s="11">
        <f>IF(SUM(Tableau1[[#This Row],[Other access]:[Sci-hub access]])&gt;=1,1,0)</f>
        <v>0</v>
      </c>
      <c r="Z10075" s="12">
        <f>IF(OR(Tableau1[[#This Row],[Access R1 + S1+ T1 ]]&gt;=1,Tableau1[[#This Row],[Access V1 +W1 + X1]]&gt;=1),1,0)</f>
        <v>0</v>
      </c>
      <c r="AB10075" s="10" t="str">
        <f>Tableau1[[#This Row],[DOI]]</f>
        <v>doi: 10.1007/s11517-016-1554-1</v>
      </c>
      <c r="AC10075" s="13" t="str">
        <f>Tableau1[[#This Row],[Authors]]&amp;", "&amp;Tableau1[[#This Row],[Title]]&amp;" "&amp;Tableau1[[#This Row],[Journal]]&amp;". "&amp;Tableau1[[#This Row],[Year]]</f>
        <v>Zhang W, Li H., Lens opacity detection for serious posterior subcapsular cataract. Med Biol Eng Comput. 2017</v>
      </c>
    </row>
    <row r="10076" spans="1:29" x14ac:dyDescent="0.3">
      <c r="A10076">
        <v>10156</v>
      </c>
      <c r="B10076" t="s">
        <v>12665</v>
      </c>
      <c r="C10076" t="s">
        <v>22833</v>
      </c>
      <c r="D10076" t="s">
        <v>33115</v>
      </c>
      <c r="E10076" t="s">
        <v>2440</v>
      </c>
      <c r="F10076" s="10"/>
      <c r="G10076">
        <v>2017</v>
      </c>
      <c r="J10076">
        <v>0.90671555605159815</v>
      </c>
      <c r="L10076" t="s">
        <v>44411</v>
      </c>
      <c r="M10076">
        <v>27448987</v>
      </c>
      <c r="Q10076" s="10"/>
      <c r="R10076" s="11">
        <f t="shared" si="314"/>
        <v>0</v>
      </c>
      <c r="U10076" s="11">
        <f t="shared" si="315"/>
        <v>0</v>
      </c>
      <c r="Y10076" s="11">
        <f>IF(SUM(Tableau1[[#This Row],[Other access]:[Sci-hub access]])&gt;=1,1,0)</f>
        <v>0</v>
      </c>
      <c r="Z10076" s="12">
        <f>IF(OR(Tableau1[[#This Row],[Access R1 + S1+ T1 ]]&gt;=1,Tableau1[[#This Row],[Access V1 +W1 + X1]]&gt;=1),1,0)</f>
        <v>0</v>
      </c>
      <c r="AB10076" s="10" t="str">
        <f>Tableau1[[#This Row],[DOI]]</f>
        <v>doi: 10.1016/j.exer.2016.07.011</v>
      </c>
      <c r="AC10076" s="13" t="str">
        <f>Tableau1[[#This Row],[Authors]]&amp;", "&amp;Tableau1[[#This Row],[Title]]&amp;" "&amp;Tableau1[[#This Row],[Journal]]&amp;". "&amp;Tableau1[[#This Row],[Year]]</f>
        <v>Wang K, Read AT, Sulchek T, Ethier CR., Trabecular meshwork stiffness in glaucoma. Exp Eye Res. 2017</v>
      </c>
    </row>
    <row r="10077" spans="1:29" x14ac:dyDescent="0.3">
      <c r="A10077">
        <v>2606</v>
      </c>
      <c r="B10077" t="s">
        <v>5823</v>
      </c>
      <c r="C10077" t="s">
        <v>16069</v>
      </c>
      <c r="D10077" t="s">
        <v>26246</v>
      </c>
      <c r="E10077" t="s">
        <v>2709</v>
      </c>
      <c r="F10077" s="10"/>
      <c r="G10077">
        <v>2017</v>
      </c>
      <c r="J10077">
        <v>0.90684222652272362</v>
      </c>
      <c r="L10077" t="s">
        <v>37069</v>
      </c>
      <c r="M10077">
        <v>28722600</v>
      </c>
      <c r="Q10077" s="10"/>
      <c r="R10077" s="11">
        <f t="shared" si="314"/>
        <v>0</v>
      </c>
      <c r="U10077" s="11">
        <f t="shared" si="315"/>
        <v>0</v>
      </c>
      <c r="Y10077" s="11">
        <f>IF(SUM(Tableau1[[#This Row],[Other access]:[Sci-hub access]])&gt;=1,1,0)</f>
        <v>0</v>
      </c>
      <c r="Z10077" s="12">
        <f>IF(OR(Tableau1[[#This Row],[Access R1 + S1+ T1 ]]&gt;=1,Tableau1[[#This Row],[Access V1 +W1 + X1]]&gt;=1),1,0)</f>
        <v>0</v>
      </c>
      <c r="AB10077" s="10" t="str">
        <f>Tableau1[[#This Row],[DOI]]</f>
        <v>doi: 10.4269/ajtmh.17-0133</v>
      </c>
      <c r="AC10077" s="13" t="str">
        <f>Tableau1[[#This Row],[Authors]]&amp;", "&amp;Tableau1[[#This Row],[Title]]&amp;" "&amp;Tableau1[[#This Row],[Journal]]&amp;". "&amp;Tableau1[[#This Row],[Year]]</f>
        <v>Nawa Y, Yoshikawa M, Sawanyawisuth K, Chotmongkol V, Figueiras SF, Benavides M, Diaz Camacho SP., Ocular Gnathostomiasis-Update of Earlier Survey. Am J Trop Med Hyg. 2017</v>
      </c>
    </row>
    <row r="10078" spans="1:29" x14ac:dyDescent="0.3">
      <c r="A10078">
        <v>10205</v>
      </c>
      <c r="B10078" t="s">
        <v>12710</v>
      </c>
      <c r="C10078" t="s">
        <v>22878</v>
      </c>
      <c r="D10078" t="s">
        <v>33162</v>
      </c>
      <c r="E10078" t="s">
        <v>2447</v>
      </c>
      <c r="F10078" s="10"/>
      <c r="G10078">
        <v>2017</v>
      </c>
      <c r="J10078">
        <v>0.90686587583680944</v>
      </c>
      <c r="L10078" t="s">
        <v>44460</v>
      </c>
      <c r="M10078">
        <v>27429229</v>
      </c>
      <c r="Q10078" s="10"/>
      <c r="R10078" s="11">
        <f t="shared" si="314"/>
        <v>0</v>
      </c>
      <c r="U10078" s="11">
        <f t="shared" si="315"/>
        <v>0</v>
      </c>
      <c r="Y10078" s="11">
        <f>IF(SUM(Tableau1[[#This Row],[Other access]:[Sci-hub access]])&gt;=1,1,0)</f>
        <v>0</v>
      </c>
      <c r="Z10078" s="12">
        <f>IF(OR(Tableau1[[#This Row],[Access R1 + S1+ T1 ]]&gt;=1,Tableau1[[#This Row],[Access V1 +W1 + X1]]&gt;=1),1,0)</f>
        <v>0</v>
      </c>
      <c r="AB10078" s="10" t="str">
        <f>Tableau1[[#This Row],[DOI]]</f>
        <v>doi: 10.1097/IOP.0000000000000737</v>
      </c>
      <c r="AC10078" s="13" t="str">
        <f>Tableau1[[#This Row],[Authors]]&amp;", "&amp;Tableau1[[#This Row],[Title]]&amp;" "&amp;Tableau1[[#This Row],[Journal]]&amp;". "&amp;Tableau1[[#This Row],[Year]]</f>
        <v>Jones ST, Aakalu VK, Lin AY, Perez C, Epstein G, Putterman AM, Setabutr P., Surgical Microanatomy of Lower Eyelid Tarsal Ectropion Repair With a Putterman Ptosis Clamp. Ophthal Plast Reconstr Surg. 2017</v>
      </c>
    </row>
    <row r="10079" spans="1:29" x14ac:dyDescent="0.3">
      <c r="A10079">
        <v>6751</v>
      </c>
      <c r="B10079" t="s">
        <v>9642</v>
      </c>
      <c r="C10079" t="s">
        <v>19846</v>
      </c>
      <c r="D10079" t="s">
        <v>30075</v>
      </c>
      <c r="E10079" t="s">
        <v>34050</v>
      </c>
      <c r="F10079" s="10"/>
      <c r="G10079">
        <v>2017</v>
      </c>
      <c r="J10079">
        <v>0.90688439759433981</v>
      </c>
      <c r="L10079" t="s">
        <v>41112</v>
      </c>
      <c r="M10079">
        <v>28166430</v>
      </c>
      <c r="Q10079" s="10"/>
      <c r="R10079" s="11">
        <f t="shared" si="314"/>
        <v>0</v>
      </c>
      <c r="U10079" s="11">
        <f t="shared" si="315"/>
        <v>0</v>
      </c>
      <c r="Y10079" s="11">
        <f>IF(SUM(Tableau1[[#This Row],[Other access]:[Sci-hub access]])&gt;=1,1,0)</f>
        <v>0</v>
      </c>
      <c r="Z10079" s="12">
        <f>IF(OR(Tableau1[[#This Row],[Access R1 + S1+ T1 ]]&gt;=1,Tableau1[[#This Row],[Access V1 +W1 + X1]]&gt;=1),1,0)</f>
        <v>0</v>
      </c>
      <c r="AB10079" s="10" t="str">
        <f>Tableau1[[#This Row],[DOI]]</f>
        <v>doi: 10.1080/09273972.2016.1276939</v>
      </c>
      <c r="AC10079" s="13" t="str">
        <f>Tableau1[[#This Row],[Authors]]&amp;", "&amp;Tableau1[[#This Row],[Title]]&amp;" "&amp;Tableau1[[#This Row],[Journal]]&amp;". "&amp;Tableau1[[#This Row],[Year]]</f>
        <v>Bagheri A, Abbasi H, Tavakoli M, Sheibanizadeh A, Kheiri B, Yazdani S., Effect of Rigid Gas Permeable Contact Lenses on Nystagmus and Visual Function in Hyperopic Patients with Infantile Nystagmus Syndrome. Strabismus. 2017</v>
      </c>
    </row>
    <row r="10080" spans="1:29" ht="28.8" x14ac:dyDescent="0.3">
      <c r="A10080">
        <v>2209</v>
      </c>
      <c r="B10080" t="s">
        <v>5442</v>
      </c>
      <c r="C10080" t="s">
        <v>15687</v>
      </c>
      <c r="D10080" t="s">
        <v>25864</v>
      </c>
      <c r="E10080" t="s">
        <v>2535</v>
      </c>
      <c r="F10080" s="10"/>
      <c r="G10080">
        <v>2017</v>
      </c>
      <c r="J10080">
        <v>0.90695032899478101</v>
      </c>
      <c r="L10080" t="s">
        <v>36679</v>
      </c>
      <c r="M10080">
        <v>28798231</v>
      </c>
      <c r="Q10080" s="10"/>
      <c r="R10080" s="11">
        <f t="shared" si="314"/>
        <v>0</v>
      </c>
      <c r="U10080" s="11">
        <f t="shared" si="315"/>
        <v>0</v>
      </c>
      <c r="Y10080" s="11">
        <f>IF(SUM(Tableau1[[#This Row],[Other access]:[Sci-hub access]])&gt;=1,1,0)</f>
        <v>0</v>
      </c>
      <c r="Z10080" s="12">
        <f>IF(OR(Tableau1[[#This Row],[Access R1 + S1+ T1 ]]&gt;=1,Tableau1[[#This Row],[Access V1 +W1 + X1]]&gt;=1),1,0)</f>
        <v>0</v>
      </c>
      <c r="AB10080" s="10" t="str">
        <f>Tableau1[[#This Row],[DOI]]</f>
        <v>doi: 10.1074/jbc.M117.790741</v>
      </c>
      <c r="AC10080" s="13" t="str">
        <f>Tableau1[[#This Row],[Authors]]&amp;", "&amp;Tableau1[[#This Row],[Title]]&amp;" "&amp;Tableau1[[#This Row],[Journal]]&amp;". "&amp;Tableau1[[#This Row],[Year]]</f>
        <v>Khalafalla MG, Woods LT, Camden JM, Khan AA, Limesand KH, Petris MJ, Erb L, Weisman GA., P2X7 receptor antagonism prevents IL-1β release from salivary epithelial cells and reduces inflammation in a mouse model of autoimmune exocrinopathy. J Biol Chem. 2017</v>
      </c>
    </row>
    <row r="10081" spans="1:29" ht="28.8" x14ac:dyDescent="0.3">
      <c r="A10081">
        <v>2491</v>
      </c>
      <c r="B10081" t="s">
        <v>5713</v>
      </c>
      <c r="C10081" t="s">
        <v>15959</v>
      </c>
      <c r="D10081" t="s">
        <v>26136</v>
      </c>
      <c r="E10081" t="s">
        <v>2849</v>
      </c>
      <c r="F10081" s="10"/>
      <c r="G10081">
        <v>2017</v>
      </c>
      <c r="J10081">
        <v>0.90702338643648495</v>
      </c>
      <c r="L10081" t="s">
        <v>36955</v>
      </c>
      <c r="M10081">
        <v>28737763</v>
      </c>
      <c r="Q10081" s="10"/>
      <c r="R10081" s="11">
        <f t="shared" si="314"/>
        <v>0</v>
      </c>
      <c r="U10081" s="11">
        <f t="shared" si="315"/>
        <v>0</v>
      </c>
      <c r="Y10081" s="11">
        <f>IF(SUM(Tableau1[[#This Row],[Other access]:[Sci-hub access]])&gt;=1,1,0)</f>
        <v>0</v>
      </c>
      <c r="Z10081" s="12">
        <f>IF(OR(Tableau1[[#This Row],[Access R1 + S1+ T1 ]]&gt;=1,Tableau1[[#This Row],[Access V1 +W1 + X1]]&gt;=1),1,0)</f>
        <v>0</v>
      </c>
      <c r="AB10081" s="10" t="str">
        <f>Tableau1[[#This Row],[DOI]]</f>
        <v>doi: 10.1038/labinvest.2017.64</v>
      </c>
      <c r="AC10081" s="13" t="str">
        <f>Tableau1[[#This Row],[Authors]]&amp;", "&amp;Tableau1[[#This Row],[Title]]&amp;" "&amp;Tableau1[[#This Row],[Journal]]&amp;". "&amp;Tableau1[[#This Row],[Year]]</f>
        <v>Kaunitz GJ, Cottrell TR, Lilo M, Muthappan V, Esandrio J, Berry S, Xu H, Ogurtsova A, Anders RA, Fischer AH, Kraft S, Gerstenblith MR, Thompson CL, Honda K, Cuda JD, Eberhart CG, Handa JT, Lipson EJ, Taube JM., Melanoma subtypes demonstrate distinct PD-L1 expression profiles. Lab Invest. 2017</v>
      </c>
    </row>
    <row r="10082" spans="1:29" x14ac:dyDescent="0.3">
      <c r="A10082">
        <v>7323</v>
      </c>
      <c r="B10082" t="s">
        <v>10141</v>
      </c>
      <c r="C10082" t="s">
        <v>20343</v>
      </c>
      <c r="D10082" t="s">
        <v>30575</v>
      </c>
      <c r="E10082" t="s">
        <v>2463</v>
      </c>
      <c r="F10082" s="10"/>
      <c r="G10082">
        <v>2017</v>
      </c>
      <c r="J10082">
        <v>0.90705678523268374</v>
      </c>
      <c r="L10082" t="s">
        <v>41679</v>
      </c>
      <c r="M10082">
        <v>28106234</v>
      </c>
      <c r="Q10082" s="10"/>
      <c r="R10082" s="11">
        <f t="shared" si="314"/>
        <v>0</v>
      </c>
      <c r="U10082" s="11">
        <f t="shared" si="315"/>
        <v>0</v>
      </c>
      <c r="Y10082" s="11">
        <f>IF(SUM(Tableau1[[#This Row],[Other access]:[Sci-hub access]])&gt;=1,1,0)</f>
        <v>0</v>
      </c>
      <c r="Z10082" s="12">
        <f>IF(OR(Tableau1[[#This Row],[Access R1 + S1+ T1 ]]&gt;=1,Tableau1[[#This Row],[Access V1 +W1 + X1]]&gt;=1),1,0)</f>
        <v>0</v>
      </c>
      <c r="AB10082" s="10" t="str">
        <f>Tableau1[[#This Row],[DOI]]</f>
        <v>doi: 10.5301/ejo.5000927</v>
      </c>
      <c r="AC10082" s="13" t="str">
        <f>Tableau1[[#This Row],[Authors]]&amp;", "&amp;Tableau1[[#This Row],[Title]]&amp;" "&amp;Tableau1[[#This Row],[Journal]]&amp;". "&amp;Tableau1[[#This Row],[Year]]</f>
        <v>Samadi B, Lundström M, Kugelberg M., Improving patient-assessed outcomes after cataract surgery. Eur J Ophthalmol. 2017</v>
      </c>
    </row>
    <row r="10083" spans="1:29" x14ac:dyDescent="0.3">
      <c r="A10083">
        <v>680</v>
      </c>
      <c r="B10083" t="s">
        <v>3943</v>
      </c>
      <c r="C10083" t="s">
        <v>14198</v>
      </c>
      <c r="D10083" t="s">
        <v>24363</v>
      </c>
      <c r="E10083" t="s">
        <v>2465</v>
      </c>
      <c r="F10083" s="10"/>
      <c r="G10083">
        <v>2017</v>
      </c>
      <c r="J10083">
        <v>0.90712226964302667</v>
      </c>
      <c r="L10083" t="s">
        <v>35173</v>
      </c>
      <c r="M10083">
        <v>29137056</v>
      </c>
      <c r="Q10083" s="10"/>
      <c r="R10083" s="11">
        <f t="shared" si="314"/>
        <v>0</v>
      </c>
      <c r="U10083" s="11">
        <f t="shared" si="315"/>
        <v>0</v>
      </c>
      <c r="Y10083" s="11">
        <f>IF(SUM(Tableau1[[#This Row],[Other access]:[Sci-hub access]])&gt;=1,1,0)</f>
        <v>0</v>
      </c>
      <c r="Z10083" s="12">
        <f>IF(OR(Tableau1[[#This Row],[Access R1 + S1+ T1 ]]&gt;=1,Tableau1[[#This Row],[Access V1 +W1 + X1]]&gt;=1),1,0)</f>
        <v>0</v>
      </c>
      <c r="AB10083" s="10" t="str">
        <f>Tableau1[[#This Row],[DOI]]</f>
        <v>doi: 10.1097/MD.0000000000008523</v>
      </c>
      <c r="AC10083" s="13" t="str">
        <f>Tableau1[[#This Row],[Authors]]&amp;", "&amp;Tableau1[[#This Row],[Title]]&amp;" "&amp;Tableau1[[#This Row],[Journal]]&amp;". "&amp;Tableau1[[#This Row],[Year]]</f>
        <v>Li DD, Hu LX, Sima L, Xu SY, Lin J, Zhang N, Yin B., Optic nerve injury-associated blunt cerebrovascular injury: Three case reports. Medicine (Baltimore). 2017</v>
      </c>
    </row>
    <row r="10084" spans="1:29" x14ac:dyDescent="0.3">
      <c r="A10084">
        <v>5261</v>
      </c>
      <c r="B10084" t="s">
        <v>8325</v>
      </c>
      <c r="C10084" t="s">
        <v>18549</v>
      </c>
      <c r="D10084" t="s">
        <v>28755</v>
      </c>
      <c r="E10084" t="s">
        <v>2462</v>
      </c>
      <c r="F10084" s="10"/>
      <c r="G10084">
        <v>2017</v>
      </c>
      <c r="J10084">
        <v>0.90714959390786298</v>
      </c>
      <c r="L10084" t="s">
        <v>39657</v>
      </c>
      <c r="M10084">
        <v>28356099</v>
      </c>
      <c r="Q10084" s="10"/>
      <c r="R10084" s="11">
        <f t="shared" si="314"/>
        <v>0</v>
      </c>
      <c r="U10084" s="11">
        <f t="shared" si="315"/>
        <v>0</v>
      </c>
      <c r="Y10084" s="11">
        <f>IF(SUM(Tableau1[[#This Row],[Other access]:[Sci-hub access]])&gt;=1,1,0)</f>
        <v>0</v>
      </c>
      <c r="Z10084" s="12">
        <f>IF(OR(Tableau1[[#This Row],[Access R1 + S1+ T1 ]]&gt;=1,Tableau1[[#This Row],[Access V1 +W1 + X1]]&gt;=1),1,0)</f>
        <v>0</v>
      </c>
      <c r="AB10084" s="10" t="str">
        <f>Tableau1[[#This Row],[DOI]]</f>
        <v>doi: 10.1186/s12886-017-0428-0</v>
      </c>
      <c r="AC10084" s="13" t="str">
        <f>Tableau1[[#This Row],[Authors]]&amp;", "&amp;Tableau1[[#This Row],[Title]]&amp;" "&amp;Tableau1[[#This Row],[Journal]]&amp;". "&amp;Tableau1[[#This Row],[Year]]</f>
        <v>Zheng K, Han T, Li M, Han Y, Xu Y, Shah R, Zhou X., Corneal densitometry changes in a patient with interface fluid syndrome after small incision lenticule extraction. BMC Ophthalmol. 2017</v>
      </c>
    </row>
    <row r="10085" spans="1:29" x14ac:dyDescent="0.3">
      <c r="A10085">
        <v>1043</v>
      </c>
      <c r="B10085" t="s">
        <v>4305</v>
      </c>
      <c r="C10085" t="s">
        <v>14559</v>
      </c>
      <c r="D10085" t="s">
        <v>24726</v>
      </c>
      <c r="E10085" t="s">
        <v>2511</v>
      </c>
      <c r="F10085" s="10"/>
      <c r="G10085">
        <v>2017</v>
      </c>
      <c r="J10085">
        <v>0.90720560987524612</v>
      </c>
      <c r="L10085" t="s">
        <v>35531</v>
      </c>
      <c r="M10085">
        <v>29044071</v>
      </c>
      <c r="Q10085" s="10"/>
      <c r="R10085" s="11">
        <f t="shared" si="314"/>
        <v>0</v>
      </c>
      <c r="U10085" s="11">
        <f t="shared" si="315"/>
        <v>0</v>
      </c>
      <c r="Y10085" s="11">
        <f>IF(SUM(Tableau1[[#This Row],[Other access]:[Sci-hub access]])&gt;=1,1,0)</f>
        <v>0</v>
      </c>
      <c r="Z10085" s="12">
        <f>IF(OR(Tableau1[[#This Row],[Access R1 + S1+ T1 ]]&gt;=1,Tableau1[[#This Row],[Access V1 +W1 + X1]]&gt;=1),1,0)</f>
        <v>0</v>
      </c>
      <c r="AB10085" s="10" t="str">
        <f>Tableau1[[#This Row],[DOI]]</f>
        <v>doi: 10.4103/ijo.IJO_84_17</v>
      </c>
      <c r="AC10085" s="13" t="str">
        <f>Tableau1[[#This Row],[Authors]]&amp;", "&amp;Tableau1[[#This Row],[Title]]&amp;" "&amp;Tableau1[[#This Row],[Journal]]&amp;". "&amp;Tableau1[[#This Row],[Year]]</f>
        <v>Mohan A, Jamil Z, Bhatanagar VC, Gajraj M., Prevalence of spheroidal degeneration of cornea and its association with other eye diseases in tribes of Western Rajasthan. Indian J Ophthalmol. 2017</v>
      </c>
    </row>
    <row r="10086" spans="1:29" x14ac:dyDescent="0.3">
      <c r="A10086">
        <v>678</v>
      </c>
      <c r="B10086" t="s">
        <v>3941</v>
      </c>
      <c r="C10086" t="s">
        <v>14196</v>
      </c>
      <c r="D10086" t="s">
        <v>24361</v>
      </c>
      <c r="E10086" t="s">
        <v>2465</v>
      </c>
      <c r="F10086" s="10"/>
      <c r="G10086">
        <v>2017</v>
      </c>
      <c r="J10086">
        <v>0.90728511146629576</v>
      </c>
      <c r="L10086" t="s">
        <v>35171</v>
      </c>
      <c r="M10086">
        <v>29137069</v>
      </c>
      <c r="Q10086" s="10"/>
      <c r="R10086" s="11">
        <f t="shared" si="314"/>
        <v>0</v>
      </c>
      <c r="U10086" s="11">
        <f t="shared" si="315"/>
        <v>0</v>
      </c>
      <c r="Y10086" s="11">
        <f>IF(SUM(Tableau1[[#This Row],[Other access]:[Sci-hub access]])&gt;=1,1,0)</f>
        <v>0</v>
      </c>
      <c r="Z10086" s="12">
        <f>IF(OR(Tableau1[[#This Row],[Access R1 + S1+ T1 ]]&gt;=1,Tableau1[[#This Row],[Access V1 +W1 + X1]]&gt;=1),1,0)</f>
        <v>0</v>
      </c>
      <c r="AB10086" s="10" t="str">
        <f>Tableau1[[#This Row],[DOI]]</f>
        <v>doi: 10.1097/MD.0000000000008550</v>
      </c>
      <c r="AC10086" s="13" t="str">
        <f>Tableau1[[#This Row],[Authors]]&amp;", "&amp;Tableau1[[#This Row],[Title]]&amp;" "&amp;Tableau1[[#This Row],[Journal]]&amp;". "&amp;Tableau1[[#This Row],[Year]]</f>
        <v>Shen G, Cui F, Huang R, Kuang A., Graves disease following radioiodine therapy for toxic adenoma: Clinical case report. Medicine (Baltimore). 2017</v>
      </c>
    </row>
    <row r="10087" spans="1:29" x14ac:dyDescent="0.3">
      <c r="A10087">
        <v>4129</v>
      </c>
      <c r="B10087" t="s">
        <v>7275</v>
      </c>
      <c r="C10087" t="s">
        <v>17512</v>
      </c>
      <c r="D10087" t="s">
        <v>27703</v>
      </c>
      <c r="E10087" t="s">
        <v>2451</v>
      </c>
      <c r="F10087" s="10"/>
      <c r="G10087">
        <v>2017</v>
      </c>
      <c r="J10087">
        <v>0.90748559301583653</v>
      </c>
      <c r="L10087" t="s">
        <v>38560</v>
      </c>
      <c r="M10087">
        <v>28481888</v>
      </c>
      <c r="Q10087" s="10"/>
      <c r="R10087" s="11">
        <f t="shared" si="314"/>
        <v>0</v>
      </c>
      <c r="U10087" s="11">
        <f t="shared" si="315"/>
        <v>0</v>
      </c>
      <c r="Y10087" s="11">
        <f>IF(SUM(Tableau1[[#This Row],[Other access]:[Sci-hub access]])&gt;=1,1,0)</f>
        <v>0</v>
      </c>
      <c r="Z10087" s="12">
        <f>IF(OR(Tableau1[[#This Row],[Access R1 + S1+ T1 ]]&gt;=1,Tableau1[[#This Row],[Access V1 +W1 + X1]]&gt;=1),1,0)</f>
        <v>0</v>
      </c>
      <c r="AB10087" s="10" t="str">
        <f>Tableau1[[#This Row],[DOI]]</f>
        <v>doi: 10.1371/journal.pone.0176178</v>
      </c>
      <c r="AC10087" s="13" t="str">
        <f>Tableau1[[#This Row],[Authors]]&amp;", "&amp;Tableau1[[#This Row],[Title]]&amp;" "&amp;Tableau1[[#This Row],[Journal]]&amp;". "&amp;Tableau1[[#This Row],[Year]]</f>
        <v>Ramke J, Palagyi A, Jordan V, Petkovic J, Gilbert CE., Using the STROBE statement to assess reporting in blindness prevalence surveys in low and middle income countries. PLoS One. 2017</v>
      </c>
    </row>
    <row r="10088" spans="1:29" ht="28.8" x14ac:dyDescent="0.3">
      <c r="A10088">
        <v>4351</v>
      </c>
      <c r="B10088" t="s">
        <v>7479</v>
      </c>
      <c r="C10088" t="s">
        <v>17715</v>
      </c>
      <c r="D10088" t="s">
        <v>27908</v>
      </c>
      <c r="E10088" t="s">
        <v>2523</v>
      </c>
      <c r="F10088" s="10"/>
      <c r="G10088">
        <v>2017</v>
      </c>
      <c r="J10088">
        <v>0.9074918862686705</v>
      </c>
      <c r="L10088" t="s">
        <v>38774</v>
      </c>
      <c r="M10088">
        <v>28452992</v>
      </c>
      <c r="Q10088" s="10"/>
      <c r="R10088" s="11">
        <f t="shared" si="314"/>
        <v>0</v>
      </c>
      <c r="U10088" s="11">
        <f t="shared" si="315"/>
        <v>0</v>
      </c>
      <c r="Y10088" s="11">
        <f>IF(SUM(Tableau1[[#This Row],[Other access]:[Sci-hub access]])&gt;=1,1,0)</f>
        <v>0</v>
      </c>
      <c r="Z10088" s="12">
        <f>IF(OR(Tableau1[[#This Row],[Access R1 + S1+ T1 ]]&gt;=1,Tableau1[[#This Row],[Access V1 +W1 + X1]]&gt;=1),1,0)</f>
        <v>0</v>
      </c>
      <c r="AB10088" s="10" t="str">
        <f>Tableau1[[#This Row],[DOI]]</f>
        <v>doi: 10.1038/eye.2017.69</v>
      </c>
      <c r="AC10088" s="13" t="str">
        <f>Tableau1[[#This Row],[Authors]]&amp;", "&amp;Tableau1[[#This Row],[Title]]&amp;" "&amp;Tableau1[[#This Row],[Journal]]&amp;". "&amp;Tableau1[[#This Row],[Year]]</f>
        <v>Nicholson L, Patrao NV, Ramu J, Vazquez-Alfageme C, Muwas M, Rajendram R, Hykin PG, Sivaprasad S., Influence of baseline diabetic retinopathy status on initial anatomical response of intravitreal ranibizumab therapy for diabetic macular oedema. Eye (Lond). 2017</v>
      </c>
    </row>
    <row r="10089" spans="1:29" x14ac:dyDescent="0.3">
      <c r="A10089">
        <v>10187</v>
      </c>
      <c r="B10089" t="s">
        <v>12692</v>
      </c>
      <c r="C10089" t="s">
        <v>22862</v>
      </c>
      <c r="D10089" t="s">
        <v>33144</v>
      </c>
      <c r="E10089" t="s">
        <v>2791</v>
      </c>
      <c r="F10089" s="10"/>
      <c r="G10089">
        <v>2017</v>
      </c>
      <c r="J10089">
        <v>0.90749401178322775</v>
      </c>
      <c r="L10089" t="s">
        <v>44442</v>
      </c>
      <c r="M10089">
        <v>27431455</v>
      </c>
      <c r="Q10089" s="10"/>
      <c r="R10089" s="11">
        <f t="shared" si="314"/>
        <v>0</v>
      </c>
      <c r="U10089" s="11">
        <f t="shared" si="315"/>
        <v>0</v>
      </c>
      <c r="Y10089" s="11">
        <f>IF(SUM(Tableau1[[#This Row],[Other access]:[Sci-hub access]])&gt;=1,1,0)</f>
        <v>0</v>
      </c>
      <c r="Z10089" s="12">
        <f>IF(OR(Tableau1[[#This Row],[Access R1 + S1+ T1 ]]&gt;=1,Tableau1[[#This Row],[Access V1 +W1 + X1]]&gt;=1),1,0)</f>
        <v>0</v>
      </c>
      <c r="AB10089" s="10" t="str">
        <f>Tableau1[[#This Row],[DOI]]</f>
        <v>doi: 10.1016/j.optom.2016.06.002</v>
      </c>
      <c r="AC10089" s="13" t="str">
        <f>Tableau1[[#This Row],[Authors]]&amp;", "&amp;Tableau1[[#This Row],[Title]]&amp;" "&amp;Tableau1[[#This Row],[Journal]]&amp;". "&amp;Tableau1[[#This Row],[Year]]</f>
        <v>Mcmonnies CW., The potential role of neuropathic mechanisms in dry eye syndromes. J Optom. 2017</v>
      </c>
    </row>
    <row r="10090" spans="1:29" x14ac:dyDescent="0.3">
      <c r="A10090">
        <v>8310</v>
      </c>
      <c r="B10090" t="s">
        <v>1639</v>
      </c>
      <c r="C10090" t="s">
        <v>1640</v>
      </c>
      <c r="D10090" t="s">
        <v>1641</v>
      </c>
      <c r="E10090" t="s">
        <v>2483</v>
      </c>
      <c r="F10090" s="10"/>
      <c r="G10090">
        <v>2017</v>
      </c>
      <c r="J10090">
        <v>0.9077046202604524</v>
      </c>
      <c r="L10090" t="s">
        <v>42654</v>
      </c>
      <c r="M10090">
        <v>27939241</v>
      </c>
      <c r="Q10090" s="10"/>
      <c r="R10090" s="11">
        <f t="shared" si="314"/>
        <v>0</v>
      </c>
      <c r="U10090" s="11">
        <f t="shared" si="315"/>
        <v>0</v>
      </c>
      <c r="Y10090" s="11">
        <f>IF(SUM(Tableau1[[#This Row],[Other access]:[Sci-hub access]])&gt;=1,1,0)</f>
        <v>0</v>
      </c>
      <c r="Z10090" s="12">
        <f>IF(OR(Tableau1[[#This Row],[Access R1 + S1+ T1 ]]&gt;=1,Tableau1[[#This Row],[Access V1 +W1 + X1]]&gt;=1),1,0)</f>
        <v>0</v>
      </c>
      <c r="AB10090" s="10" t="str">
        <f>Tableau1[[#This Row],[DOI]]</f>
        <v>doi: 10.1016/j.taap.2016.12.004</v>
      </c>
      <c r="AC10090" s="13" t="str">
        <f>Tableau1[[#This Row],[Authors]]&amp;", "&amp;Tableau1[[#This Row],[Title]]&amp;" "&amp;Tableau1[[#This Row],[Journal]]&amp;". "&amp;Tableau1[[#This Row],[Year]]</f>
        <v>Choi JA, Chung YR, Byun HR, Park H, Koh JY, Yoon YH., The anti-ALS drug riluzole attenuates pericyte loss in the diabetic retinopathy of streptozotocin-treated mice. Toxicol Appl Pharmacol. 2017</v>
      </c>
    </row>
    <row r="10091" spans="1:29" x14ac:dyDescent="0.3">
      <c r="A10091">
        <v>3613</v>
      </c>
      <c r="B10091" t="s">
        <v>6785</v>
      </c>
      <c r="C10091" t="s">
        <v>17026</v>
      </c>
      <c r="D10091" t="s">
        <v>27209</v>
      </c>
      <c r="E10091" t="s">
        <v>2562</v>
      </c>
      <c r="F10091" s="10"/>
      <c r="G10091">
        <v>2017</v>
      </c>
      <c r="J10091">
        <v>0.90779313362445568</v>
      </c>
      <c r="L10091" t="s">
        <v>38059</v>
      </c>
      <c r="M10091">
        <v>28558176</v>
      </c>
      <c r="Q10091" s="10"/>
      <c r="R10091" s="11">
        <f t="shared" si="314"/>
        <v>0</v>
      </c>
      <c r="U10091" s="11">
        <f t="shared" si="315"/>
        <v>0</v>
      </c>
      <c r="Y10091" s="11">
        <f>IF(SUM(Tableau1[[#This Row],[Other access]:[Sci-hub access]])&gt;=1,1,0)</f>
        <v>0</v>
      </c>
      <c r="Z10091" s="12">
        <f>IF(OR(Tableau1[[#This Row],[Access R1 + S1+ T1 ]]&gt;=1,Tableau1[[#This Row],[Access V1 +W1 + X1]]&gt;=1),1,0)</f>
        <v>0</v>
      </c>
      <c r="AB10091" s="10" t="str">
        <f>Tableau1[[#This Row],[DOI]]</f>
        <v>doi: 10.22608/APO.2017150</v>
      </c>
      <c r="AC10091" s="13" t="str">
        <f>Tableau1[[#This Row],[Authors]]&amp;", "&amp;Tableau1[[#This Row],[Title]]&amp;" "&amp;Tableau1[[#This Row],[Journal]]&amp;". "&amp;Tableau1[[#This Row],[Year]]</f>
        <v>Araujo I, Coupland SE., Primary Vitreoretinal Lymphoma -- A Review. Asia Pac J Ophthalmol (Phila). 2017</v>
      </c>
    </row>
    <row r="10092" spans="1:29" x14ac:dyDescent="0.3">
      <c r="A10092">
        <v>5660</v>
      </c>
      <c r="B10092" t="s">
        <v>8692</v>
      </c>
      <c r="C10092" t="s">
        <v>18912</v>
      </c>
      <c r="D10092" t="s">
        <v>29122</v>
      </c>
      <c r="E10092" t="s">
        <v>2511</v>
      </c>
      <c r="F10092" s="10"/>
      <c r="G10092">
        <v>2017</v>
      </c>
      <c r="J10092">
        <v>0.90791320274526088</v>
      </c>
      <c r="L10092" t="s">
        <v>40045</v>
      </c>
      <c r="M10092">
        <v>28300742</v>
      </c>
      <c r="Q10092" s="10"/>
      <c r="R10092" s="11">
        <f t="shared" si="314"/>
        <v>0</v>
      </c>
      <c r="U10092" s="11">
        <f t="shared" si="315"/>
        <v>0</v>
      </c>
      <c r="Y10092" s="11">
        <f>IF(SUM(Tableau1[[#This Row],[Other access]:[Sci-hub access]])&gt;=1,1,0)</f>
        <v>0</v>
      </c>
      <c r="Z10092" s="12">
        <f>IF(OR(Tableau1[[#This Row],[Access R1 + S1+ T1 ]]&gt;=1,Tableau1[[#This Row],[Access V1 +W1 + X1]]&gt;=1),1,0)</f>
        <v>0</v>
      </c>
      <c r="AB10092" s="10" t="str">
        <f>Tableau1[[#This Row],[DOI]]</f>
        <v>doi: 10.4103/0301-4738.202305</v>
      </c>
      <c r="AC10092" s="13" t="str">
        <f>Tableau1[[#This Row],[Authors]]&amp;", "&amp;Tableau1[[#This Row],[Title]]&amp;" "&amp;Tableau1[[#This Row],[Journal]]&amp;". "&amp;Tableau1[[#This Row],[Year]]</f>
        <v>Kim WJ, Kim JH, Cho NC., Newly identified paired box 6 mutation of variant familial aniridia: Congenital iris ectropion with foveal hypoplasia. Indian J Ophthalmol. 2017</v>
      </c>
    </row>
    <row r="10093" spans="1:29" x14ac:dyDescent="0.3">
      <c r="A10093">
        <v>2114</v>
      </c>
      <c r="B10093" t="s">
        <v>5350</v>
      </c>
      <c r="C10093" t="s">
        <v>15595</v>
      </c>
      <c r="D10093" t="s">
        <v>25772</v>
      </c>
      <c r="E10093" t="s">
        <v>2468</v>
      </c>
      <c r="F10093" s="10"/>
      <c r="G10093">
        <v>2017</v>
      </c>
      <c r="J10093">
        <v>0.90809123018982807</v>
      </c>
      <c r="L10093" t="s">
        <v>36585</v>
      </c>
      <c r="M10093">
        <v>28816817</v>
      </c>
      <c r="Q10093" s="10"/>
      <c r="R10093" s="11">
        <f t="shared" si="314"/>
        <v>0</v>
      </c>
      <c r="U10093" s="11">
        <f t="shared" si="315"/>
        <v>0</v>
      </c>
      <c r="Y10093" s="11">
        <f>IF(SUM(Tableau1[[#This Row],[Other access]:[Sci-hub access]])&gt;=1,1,0)</f>
        <v>0</v>
      </c>
      <c r="Z10093" s="12">
        <f>IF(OR(Tableau1[[#This Row],[Access R1 + S1+ T1 ]]&gt;=1,Tableau1[[#This Row],[Access V1 +W1 + X1]]&gt;=1),1,0)</f>
        <v>0</v>
      </c>
      <c r="AB10093" s="10" t="str">
        <f>Tableau1[[#This Row],[DOI]]</f>
        <v>doi: 10.1097/IJG.0000000000000737</v>
      </c>
      <c r="AC10093" s="13" t="str">
        <f>Tableau1[[#This Row],[Authors]]&amp;", "&amp;Tableau1[[#This Row],[Title]]&amp;" "&amp;Tableau1[[#This Row],[Journal]]&amp;". "&amp;Tableau1[[#This Row],[Year]]</f>
        <v>Davo-Cabrera JM, Lanzagorta-Aresti A, Alcocer Yuste P., A Novel Surgical Technique for Ahmed Valves in Refractory Glaucoma With Silicone Oil Endotamponade. J Glaucoma. 2017</v>
      </c>
    </row>
    <row r="10094" spans="1:29" x14ac:dyDescent="0.3">
      <c r="A10094">
        <v>3083</v>
      </c>
      <c r="B10094" t="s">
        <v>6274</v>
      </c>
      <c r="C10094" t="s">
        <v>16517</v>
      </c>
      <c r="D10094" t="s">
        <v>26698</v>
      </c>
      <c r="E10094" t="s">
        <v>2449</v>
      </c>
      <c r="F10094" s="10"/>
      <c r="G10094">
        <v>2017</v>
      </c>
      <c r="J10094">
        <v>0.90814177831200349</v>
      </c>
      <c r="L10094" t="s">
        <v>37537</v>
      </c>
      <c r="M10094">
        <v>28640951</v>
      </c>
      <c r="Q10094" s="10"/>
      <c r="R10094" s="11">
        <f t="shared" si="314"/>
        <v>0</v>
      </c>
      <c r="U10094" s="11">
        <f t="shared" si="315"/>
        <v>0</v>
      </c>
      <c r="Y10094" s="11">
        <f>IF(SUM(Tableau1[[#This Row],[Other access]:[Sci-hub access]])&gt;=1,1,0)</f>
        <v>0</v>
      </c>
      <c r="Z10094" s="12">
        <f>IF(OR(Tableau1[[#This Row],[Access R1 + S1+ T1 ]]&gt;=1,Tableau1[[#This Row],[Access V1 +W1 + X1]]&gt;=1),1,0)</f>
        <v>0</v>
      </c>
      <c r="AB10094" s="10" t="str">
        <f>Tableau1[[#This Row],[DOI]]</f>
        <v>doi: 10.1111/cxo.12551</v>
      </c>
      <c r="AC10094" s="13" t="str">
        <f>Tableau1[[#This Row],[Authors]]&amp;", "&amp;Tableau1[[#This Row],[Title]]&amp;" "&amp;Tableau1[[#This Row],[Journal]]&amp;". "&amp;Tableau1[[#This Row],[Year]]</f>
        <v>Phu J, Khuu SK, Yapp M, Assaad N, Hennessy MP, Kalloniatis M., The value of visual field testing in the era of advanced imaging: clinical and psychophysical perspectives. Clin Exp Optom. 2017</v>
      </c>
    </row>
    <row r="10095" spans="1:29" x14ac:dyDescent="0.3">
      <c r="A10095">
        <v>2823</v>
      </c>
      <c r="B10095" t="s">
        <v>6026</v>
      </c>
      <c r="C10095" t="s">
        <v>16272</v>
      </c>
      <c r="D10095" t="s">
        <v>26450</v>
      </c>
      <c r="E10095" t="s">
        <v>2446</v>
      </c>
      <c r="F10095" s="10"/>
      <c r="G10095">
        <v>2017</v>
      </c>
      <c r="J10095">
        <v>0.90817168404892534</v>
      </c>
      <c r="L10095" t="s">
        <v>37282</v>
      </c>
      <c r="M10095">
        <v>28678304</v>
      </c>
      <c r="Q10095" s="10"/>
      <c r="R10095" s="11">
        <f t="shared" si="314"/>
        <v>0</v>
      </c>
      <c r="U10095" s="11">
        <f t="shared" si="315"/>
        <v>0</v>
      </c>
      <c r="Y10095" s="11">
        <f>IF(SUM(Tableau1[[#This Row],[Other access]:[Sci-hub access]])&gt;=1,1,0)</f>
        <v>0</v>
      </c>
      <c r="Z10095" s="12">
        <f>IF(OR(Tableau1[[#This Row],[Access R1 + S1+ T1 ]]&gt;=1,Tableau1[[#This Row],[Access V1 +W1 + X1]]&gt;=1),1,0)</f>
        <v>0</v>
      </c>
      <c r="AB10095" s="10" t="str">
        <f>Tableau1[[#This Row],[DOI]]</f>
        <v>doi: 10.3928/01913913-20170329-02</v>
      </c>
      <c r="AC10095" s="13" t="str">
        <f>Tableau1[[#This Row],[Authors]]&amp;", "&amp;Tableau1[[#This Row],[Title]]&amp;" "&amp;Tableau1[[#This Row],[Journal]]&amp;". "&amp;Tableau1[[#This Row],[Year]]</f>
        <v>Seol BR, Yu YS, Kim SJ., Effect of 4-Month Intermittent Atropine Penalization in Amblyopic Children for Whom Patch Therapy Had Failed. J Pediatr Ophthalmol Strabismus. 2017</v>
      </c>
    </row>
    <row r="10096" spans="1:29" x14ac:dyDescent="0.3">
      <c r="A10096">
        <v>7995</v>
      </c>
      <c r="B10096" t="s">
        <v>10726</v>
      </c>
      <c r="C10096" t="s">
        <v>20921</v>
      </c>
      <c r="D10096" t="s">
        <v>31164</v>
      </c>
      <c r="E10096" t="s">
        <v>2457</v>
      </c>
      <c r="F10096" s="10"/>
      <c r="G10096">
        <v>2017</v>
      </c>
      <c r="J10096">
        <v>0.90836577044883104</v>
      </c>
      <c r="L10096" t="s">
        <v>42342</v>
      </c>
      <c r="M10096">
        <v>28009775</v>
      </c>
      <c r="Q10096" s="10"/>
      <c r="R10096" s="11">
        <f t="shared" si="314"/>
        <v>0</v>
      </c>
      <c r="U10096" s="11">
        <f t="shared" si="315"/>
        <v>0</v>
      </c>
      <c r="Y10096" s="11">
        <f>IF(SUM(Tableau1[[#This Row],[Other access]:[Sci-hub access]])&gt;=1,1,0)</f>
        <v>0</v>
      </c>
      <c r="Z10096" s="12">
        <f>IF(OR(Tableau1[[#This Row],[Access R1 + S1+ T1 ]]&gt;=1,Tableau1[[#This Row],[Access V1 +W1 + X1]]&gt;=1),1,0)</f>
        <v>0</v>
      </c>
      <c r="AB10096" s="10" t="str">
        <f>Tableau1[[#This Row],[DOI]]</f>
        <v>doi: 10.1097/ICB.0000000000000396</v>
      </c>
      <c r="AC10096" s="13" t="str">
        <f>Tableau1[[#This Row],[Authors]]&amp;", "&amp;Tableau1[[#This Row],[Title]]&amp;" "&amp;Tableau1[[#This Row],[Journal]]&amp;". "&amp;Tableau1[[#This Row],[Year]]</f>
        <v>Rivera-De La Parra D, Graue-Hernandez EO., CHEMOTHERAPEUTIC NADIR-ASSOCIATED RETINOPATHY. Retin Cases Brief Rep. 2017</v>
      </c>
    </row>
    <row r="10097" spans="1:29" x14ac:dyDescent="0.3">
      <c r="A10097">
        <v>7849</v>
      </c>
      <c r="B10097" t="s">
        <v>10604</v>
      </c>
      <c r="C10097" t="s">
        <v>20800</v>
      </c>
      <c r="D10097" t="s">
        <v>31041</v>
      </c>
      <c r="E10097" t="s">
        <v>2438</v>
      </c>
      <c r="F10097" s="10"/>
      <c r="G10097">
        <v>2017</v>
      </c>
      <c r="J10097">
        <v>0.90845421976768514</v>
      </c>
      <c r="L10097" t="s">
        <v>42199</v>
      </c>
      <c r="M10097">
        <v>28043984</v>
      </c>
      <c r="Q10097" s="10"/>
      <c r="R10097" s="11">
        <f t="shared" si="314"/>
        <v>0</v>
      </c>
      <c r="U10097" s="11">
        <f t="shared" si="315"/>
        <v>0</v>
      </c>
      <c r="Y10097" s="11">
        <f>IF(SUM(Tableau1[[#This Row],[Other access]:[Sci-hub access]])&gt;=1,1,0)</f>
        <v>0</v>
      </c>
      <c r="Z10097" s="12">
        <f>IF(OR(Tableau1[[#This Row],[Access R1 + S1+ T1 ]]&gt;=1,Tableau1[[#This Row],[Access V1 +W1 + X1]]&gt;=1),1,0)</f>
        <v>0</v>
      </c>
      <c r="AB10097" s="10" t="str">
        <f>Tableau1[[#This Row],[DOI]]</f>
        <v>doi: 10.1136/bjophthalmol-2016-309047</v>
      </c>
      <c r="AC10097" s="13" t="str">
        <f>Tableau1[[#This Row],[Authors]]&amp;", "&amp;Tableau1[[#This Row],[Title]]&amp;" "&amp;Tableau1[[#This Row],[Journal]]&amp;". "&amp;Tableau1[[#This Row],[Year]]</f>
        <v>Chu CJ, Dick AD, Johnston RL, Yang YC, Denniston AK; UK Pseudophakic Macular Edema Study Group.., Cataract surgery in uveitis: a multicentre database study. Br J Ophthalmol. 2017</v>
      </c>
    </row>
    <row r="10098" spans="1:29" x14ac:dyDescent="0.3">
      <c r="A10098">
        <v>84</v>
      </c>
      <c r="B10098" t="s">
        <v>3347</v>
      </c>
      <c r="C10098" t="s">
        <v>13608</v>
      </c>
      <c r="D10098" t="s">
        <v>23767</v>
      </c>
      <c r="E10098" t="s">
        <v>2538</v>
      </c>
      <c r="F10098" s="10"/>
      <c r="G10098">
        <v>2017</v>
      </c>
      <c r="J10098">
        <v>0.90847046893678762</v>
      </c>
      <c r="L10098" t="s">
        <v>34602</v>
      </c>
      <c r="M10098">
        <v>29422752</v>
      </c>
      <c r="Q10098" s="10"/>
      <c r="R10098" s="11">
        <f t="shared" si="314"/>
        <v>0</v>
      </c>
      <c r="U10098" s="11">
        <f t="shared" si="315"/>
        <v>0</v>
      </c>
      <c r="Y10098" s="11">
        <f>IF(SUM(Tableau1[[#This Row],[Other access]:[Sci-hub access]])&gt;=1,1,0)</f>
        <v>0</v>
      </c>
      <c r="Z10098" s="12">
        <f>IF(OR(Tableau1[[#This Row],[Access R1 + S1+ T1 ]]&gt;=1,Tableau1[[#This Row],[Access V1 +W1 + X1]]&gt;=1),1,0)</f>
        <v>0</v>
      </c>
      <c r="AB10098" s="10" t="str">
        <f>Tableau1[[#This Row],[DOI]]</f>
        <v>doi: 10.4103/meajo.MEAJO_91_17</v>
      </c>
      <c r="AC10098" s="13" t="str">
        <f>Tableau1[[#This Row],[Authors]]&amp;", "&amp;Tableau1[[#This Row],[Title]]&amp;" "&amp;Tableau1[[#This Row],[Journal]]&amp;". "&amp;Tableau1[[#This Row],[Year]]</f>
        <v>Ackuaku-Dogbe EM, Akpalu J, Abaidoo B., Epidemiology and Clinical Features of Thyroid-associated Orbitopathy in Accra. Middle East Afr J Ophthalmol. 2017</v>
      </c>
    </row>
    <row r="10099" spans="1:29" x14ac:dyDescent="0.3">
      <c r="A10099">
        <v>2059</v>
      </c>
      <c r="B10099" t="s">
        <v>5298</v>
      </c>
      <c r="C10099" t="s">
        <v>15543</v>
      </c>
      <c r="D10099" t="s">
        <v>25720</v>
      </c>
      <c r="E10099" t="s">
        <v>2446</v>
      </c>
      <c r="F10099" s="10"/>
      <c r="G10099">
        <v>2017</v>
      </c>
      <c r="J10099">
        <v>0.90852523419043574</v>
      </c>
      <c r="L10099" t="s">
        <v>36530</v>
      </c>
      <c r="M10099">
        <v>28820930</v>
      </c>
      <c r="Q10099" s="10"/>
      <c r="R10099" s="11">
        <f t="shared" si="314"/>
        <v>0</v>
      </c>
      <c r="U10099" s="11">
        <f t="shared" si="315"/>
        <v>0</v>
      </c>
      <c r="Y10099" s="11">
        <f>IF(SUM(Tableau1[[#This Row],[Other access]:[Sci-hub access]])&gt;=1,1,0)</f>
        <v>0</v>
      </c>
      <c r="Z10099" s="12">
        <f>IF(OR(Tableau1[[#This Row],[Access R1 + S1+ T1 ]]&gt;=1,Tableau1[[#This Row],[Access V1 +W1 + X1]]&gt;=1),1,0)</f>
        <v>0</v>
      </c>
      <c r="AB10099" s="10" t="str">
        <f>Tableau1[[#This Row],[DOI]]</f>
        <v>doi: 10.3928/01913913-20170321-01</v>
      </c>
      <c r="AC10099" s="13" t="str">
        <f>Tableau1[[#This Row],[Authors]]&amp;", "&amp;Tableau1[[#This Row],[Title]]&amp;" "&amp;Tableau1[[#This Row],[Journal]]&amp;". "&amp;Tableau1[[#This Row],[Year]]</f>
        <v>Gupta P, Dadeya S, Kamlesh, Bhambhawani V., Comparison of Minimally Invasive Strabismus Surgery (MISS) and Conventional Strabismus Surgery Using the Limbal Approach. J Pediatr Ophthalmol Strabismus. 2017</v>
      </c>
    </row>
    <row r="10100" spans="1:29" x14ac:dyDescent="0.3">
      <c r="A10100">
        <v>2279</v>
      </c>
      <c r="B10100" t="s">
        <v>5510</v>
      </c>
      <c r="C10100" t="s">
        <v>15755</v>
      </c>
      <c r="D10100" t="s">
        <v>25932</v>
      </c>
      <c r="E10100" t="s">
        <v>2479</v>
      </c>
      <c r="F10100" s="10"/>
      <c r="G10100">
        <v>2017</v>
      </c>
      <c r="J10100">
        <v>0.90853932049715191</v>
      </c>
      <c r="L10100" t="s">
        <v>36746</v>
      </c>
      <c r="M10100">
        <v>28777100</v>
      </c>
      <c r="Q10100" s="10"/>
      <c r="R10100" s="11">
        <f t="shared" si="314"/>
        <v>0</v>
      </c>
      <c r="U10100" s="11">
        <f t="shared" si="315"/>
        <v>0</v>
      </c>
      <c r="Y10100" s="11">
        <f>IF(SUM(Tableau1[[#This Row],[Other access]:[Sci-hub access]])&gt;=1,1,0)</f>
        <v>0</v>
      </c>
      <c r="Z10100" s="12">
        <f>IF(OR(Tableau1[[#This Row],[Access R1 + S1+ T1 ]]&gt;=1,Tableau1[[#This Row],[Access V1 +W1 + X1]]&gt;=1),1,0)</f>
        <v>0</v>
      </c>
      <c r="AB10100" s="10" t="str">
        <f>Tableau1[[#This Row],[DOI]]</f>
        <v>doi: 10.1097/ICO.0000000000001314</v>
      </c>
      <c r="AC10100" s="13" t="str">
        <f>Tableau1[[#This Row],[Authors]]&amp;", "&amp;Tableau1[[#This Row],[Title]]&amp;" "&amp;Tableau1[[#This Row],[Journal]]&amp;". "&amp;Tableau1[[#This Row],[Year]]</f>
        <v>Magalhaes OA, Aldave AJ., Scleral Pneumatonometry in Penetrating Keratoplasty: A Clinical Study. Cornea. 2017</v>
      </c>
    </row>
    <row r="10101" spans="1:29" x14ac:dyDescent="0.3">
      <c r="A10101">
        <v>8438</v>
      </c>
      <c r="B10101" t="s">
        <v>11119</v>
      </c>
      <c r="C10101" t="s">
        <v>21304</v>
      </c>
      <c r="D10101" t="s">
        <v>31557</v>
      </c>
      <c r="E10101" t="s">
        <v>34423</v>
      </c>
      <c r="F10101" s="10"/>
      <c r="G10101">
        <v>2017</v>
      </c>
      <c r="J10101">
        <v>0.90867679146523483</v>
      </c>
      <c r="L10101" t="s">
        <v>42778</v>
      </c>
      <c r="M10101">
        <v>27914713</v>
      </c>
      <c r="Q10101" s="10"/>
      <c r="R10101" s="11">
        <f t="shared" si="314"/>
        <v>0</v>
      </c>
      <c r="U10101" s="11">
        <f t="shared" si="315"/>
        <v>0</v>
      </c>
      <c r="Y10101" s="11">
        <f>IF(SUM(Tableau1[[#This Row],[Other access]:[Sci-hub access]])&gt;=1,1,0)</f>
        <v>0</v>
      </c>
      <c r="Z10101" s="12">
        <f>IF(OR(Tableau1[[#This Row],[Access R1 + S1+ T1 ]]&gt;=1,Tableau1[[#This Row],[Access V1 +W1 + X1]]&gt;=1),1,0)</f>
        <v>0</v>
      </c>
      <c r="AB10101" s="10" t="str">
        <f>Tableau1[[#This Row],[DOI]]</f>
        <v>doi: 10.1016/j.amjoto.2016.11.006</v>
      </c>
      <c r="AC10101" s="13" t="str">
        <f>Tableau1[[#This Row],[Authors]]&amp;", "&amp;Tableau1[[#This Row],[Title]]&amp;" "&amp;Tableau1[[#This Row],[Journal]]&amp;". "&amp;Tableau1[[#This Row],[Year]]</f>
        <v>Van der Veer EG, van der Poel NA, de Win MM, Kloos RJ, Saeed P, Mourits MP., True abscess formation is rare in bacterial orbital cellulitis; consequences for treatment. Am J Otolaryngol. 2017</v>
      </c>
    </row>
    <row r="10102" spans="1:29" ht="28.8" x14ac:dyDescent="0.3">
      <c r="A10102">
        <v>4080</v>
      </c>
      <c r="B10102" t="s">
        <v>7227</v>
      </c>
      <c r="C10102" t="s">
        <v>17465</v>
      </c>
      <c r="D10102" t="s">
        <v>27655</v>
      </c>
      <c r="E10102" t="s">
        <v>2438</v>
      </c>
      <c r="F10102" s="10"/>
      <c r="G10102">
        <v>2017</v>
      </c>
      <c r="J10102">
        <v>0.90867849438910575</v>
      </c>
      <c r="L10102" t="s">
        <v>38512</v>
      </c>
      <c r="M10102">
        <v>28487377</v>
      </c>
      <c r="Q10102" s="10"/>
      <c r="R10102" s="11">
        <f t="shared" si="314"/>
        <v>0</v>
      </c>
      <c r="U10102" s="11">
        <f t="shared" si="315"/>
        <v>0</v>
      </c>
      <c r="Y10102" s="11">
        <f>IF(SUM(Tableau1[[#This Row],[Other access]:[Sci-hub access]])&gt;=1,1,0)</f>
        <v>0</v>
      </c>
      <c r="Z10102" s="12">
        <f>IF(OR(Tableau1[[#This Row],[Access R1 + S1+ T1 ]]&gt;=1,Tableau1[[#This Row],[Access V1 +W1 + X1]]&gt;=1),1,0)</f>
        <v>0</v>
      </c>
      <c r="AB10102" s="10" t="str">
        <f>Tableau1[[#This Row],[DOI]]</f>
        <v>doi: 10.1136/bjophthalmol-2016-309838</v>
      </c>
      <c r="AC10102" s="13" t="str">
        <f>Tableau1[[#This Row],[Authors]]&amp;", "&amp;Tableau1[[#This Row],[Title]]&amp;" "&amp;Tableau1[[#This Row],[Journal]]&amp;". "&amp;Tableau1[[#This Row],[Year]]</f>
        <v>Denniston AK, Chakravarthy U, Zhu H, Lee AY, Crabb DP, Tufail A, Bailey C, Akerele T, Al-Husainy S, Brand C, Downey L, Fitt A, Khan R, Kumar V, Lobo A, Mahmood S, Mandal K, Mckibbin M, Menon G, Natha S, Ong JM, Tsaloumas MD, et al., The UK Diabetic Retinopathy Electronic Medical Record (UK DR EMR) Users Group, Report 2: real-world data for the impact of cataract surgery on diabetic macular oedema. Br J Ophthalmol. 2017</v>
      </c>
    </row>
    <row r="10103" spans="1:29" x14ac:dyDescent="0.3">
      <c r="A10103">
        <v>7626</v>
      </c>
      <c r="B10103" t="s">
        <v>1402</v>
      </c>
      <c r="C10103" t="s">
        <v>1403</v>
      </c>
      <c r="D10103" t="s">
        <v>1404</v>
      </c>
      <c r="E10103" t="s">
        <v>2647</v>
      </c>
      <c r="F10103" s="10"/>
      <c r="G10103">
        <v>2017</v>
      </c>
      <c r="J10103">
        <v>0.90871722392432486</v>
      </c>
      <c r="L10103" t="s">
        <v>41979</v>
      </c>
      <c r="M10103">
        <v>28070944</v>
      </c>
      <c r="Q10103" s="10"/>
      <c r="R10103" s="11">
        <f t="shared" si="314"/>
        <v>0</v>
      </c>
      <c r="U10103" s="11">
        <f t="shared" si="315"/>
        <v>0</v>
      </c>
      <c r="Y10103" s="11">
        <f>IF(SUM(Tableau1[[#This Row],[Other access]:[Sci-hub access]])&gt;=1,1,0)</f>
        <v>0</v>
      </c>
      <c r="Z10103" s="12">
        <f>IF(OR(Tableau1[[#This Row],[Access R1 + S1+ T1 ]]&gt;=1,Tableau1[[#This Row],[Access V1 +W1 + X1]]&gt;=1),1,0)</f>
        <v>0</v>
      </c>
      <c r="AB10103" s="10" t="str">
        <f>Tableau1[[#This Row],[DOI]]</f>
        <v>doi: 10.1111/jpc.1_13237</v>
      </c>
      <c r="AC10103" s="13" t="str">
        <f>Tableau1[[#This Row],[Authors]]&amp;", "&amp;Tableau1[[#This Row],[Title]]&amp;" "&amp;Tableau1[[#This Row],[Journal]]&amp;". "&amp;Tableau1[[#This Row],[Year]]</f>
        <v>Tripathy K, Sharma YR., Retinal vascular lesions. J Paediatr Child Health. 2017</v>
      </c>
    </row>
    <row r="10104" spans="1:29" x14ac:dyDescent="0.3">
      <c r="A10104">
        <v>2852</v>
      </c>
      <c r="B10104" t="s">
        <v>6053</v>
      </c>
      <c r="C10104" t="s">
        <v>16299</v>
      </c>
      <c r="D10104" t="s">
        <v>26477</v>
      </c>
      <c r="E10104" t="s">
        <v>2462</v>
      </c>
      <c r="F10104" s="10"/>
      <c r="G10104">
        <v>2017</v>
      </c>
      <c r="J10104">
        <v>0.90878883038016378</v>
      </c>
      <c r="L10104" t="s">
        <v>37311</v>
      </c>
      <c r="M10104">
        <v>28673266</v>
      </c>
      <c r="Q10104" s="10"/>
      <c r="R10104" s="11">
        <f t="shared" si="314"/>
        <v>0</v>
      </c>
      <c r="U10104" s="11">
        <f t="shared" si="315"/>
        <v>0</v>
      </c>
      <c r="Y10104" s="11">
        <f>IF(SUM(Tableau1[[#This Row],[Other access]:[Sci-hub access]])&gt;=1,1,0)</f>
        <v>0</v>
      </c>
      <c r="Z10104" s="12">
        <f>IF(OR(Tableau1[[#This Row],[Access R1 + S1+ T1 ]]&gt;=1,Tableau1[[#This Row],[Access V1 +W1 + X1]]&gt;=1),1,0)</f>
        <v>0</v>
      </c>
      <c r="AB10104" s="10" t="str">
        <f>Tableau1[[#This Row],[DOI]]</f>
        <v>doi: 10.1186/s12886-017-0510-7</v>
      </c>
      <c r="AC10104" s="13" t="str">
        <f>Tableau1[[#This Row],[Authors]]&amp;", "&amp;Tableau1[[#This Row],[Title]]&amp;" "&amp;Tableau1[[#This Row],[Journal]]&amp;". "&amp;Tableau1[[#This Row],[Year]]</f>
        <v>Inoue M, Koto T, Hirota K, Hirakata A., Ultra-widefield fundus imaging in gas-filled eyes after vitrectomy. BMC Ophthalmol. 2017</v>
      </c>
    </row>
    <row r="10105" spans="1:29" x14ac:dyDescent="0.3">
      <c r="A10105">
        <v>5522</v>
      </c>
      <c r="B10105" t="s">
        <v>8567</v>
      </c>
      <c r="C10105" t="s">
        <v>18788</v>
      </c>
      <c r="D10105" t="s">
        <v>28997</v>
      </c>
      <c r="E10105" t="s">
        <v>2552</v>
      </c>
      <c r="F10105" s="10"/>
      <c r="G10105">
        <v>2017</v>
      </c>
      <c r="J10105">
        <v>0.9088510105181038</v>
      </c>
      <c r="L10105" t="s">
        <v>39909</v>
      </c>
      <c r="M10105">
        <v>28324200</v>
      </c>
      <c r="Q10105" s="10"/>
      <c r="R10105" s="11">
        <f t="shared" si="314"/>
        <v>0</v>
      </c>
      <c r="U10105" s="11">
        <f t="shared" si="315"/>
        <v>0</v>
      </c>
      <c r="Y10105" s="11">
        <f>IF(SUM(Tableau1[[#This Row],[Other access]:[Sci-hub access]])&gt;=1,1,0)</f>
        <v>0</v>
      </c>
      <c r="Z10105" s="12">
        <f>IF(OR(Tableau1[[#This Row],[Access R1 + S1+ T1 ]]&gt;=1,Tableau1[[#This Row],[Access V1 +W1 + X1]]&gt;=1),1,0)</f>
        <v>0</v>
      </c>
      <c r="AB10105" s="10" t="str">
        <f>Tableau1[[#This Row],[DOI]]</f>
        <v>doi: 10.1007/s10067-017-3601-1</v>
      </c>
      <c r="AC10105" s="13" t="str">
        <f>Tableau1[[#This Row],[Authors]]&amp;", "&amp;Tableau1[[#This Row],[Title]]&amp;" "&amp;Tableau1[[#This Row],[Journal]]&amp;". "&amp;Tableau1[[#This Row],[Year]]</f>
        <v>Manfredi A, Sebastiani M, Cerri S, Cassone G, Bellini P, Casa GD, Luppi F, Ferri C., Prevalence and characterization of non-sicca onset primary Sjögren syndrome with interstitial lung involvement. Clin Rheumatol. 2017</v>
      </c>
    </row>
    <row r="10106" spans="1:29" ht="28.8" x14ac:dyDescent="0.3">
      <c r="A10106">
        <v>3506</v>
      </c>
      <c r="B10106" t="s">
        <v>6680</v>
      </c>
      <c r="C10106" t="s">
        <v>16922</v>
      </c>
      <c r="D10106" t="s">
        <v>27104</v>
      </c>
      <c r="E10106" t="s">
        <v>2521</v>
      </c>
      <c r="F10106" s="10"/>
      <c r="G10106">
        <v>2017</v>
      </c>
      <c r="J10106">
        <v>0.908879779873075</v>
      </c>
      <c r="L10106" t="s">
        <v>37953</v>
      </c>
      <c r="M10106">
        <v>28575651</v>
      </c>
      <c r="Q10106" s="10"/>
      <c r="R10106" s="11">
        <f t="shared" si="314"/>
        <v>0</v>
      </c>
      <c r="U10106" s="11">
        <f t="shared" si="315"/>
        <v>0</v>
      </c>
      <c r="Y10106" s="11">
        <f>IF(SUM(Tableau1[[#This Row],[Other access]:[Sci-hub access]])&gt;=1,1,0)</f>
        <v>0</v>
      </c>
      <c r="Z10106" s="12">
        <f>IF(OR(Tableau1[[#This Row],[Access R1 + S1+ T1 ]]&gt;=1,Tableau1[[#This Row],[Access V1 +W1 + X1]]&gt;=1),1,0)</f>
        <v>0</v>
      </c>
      <c r="AB10106" s="10" t="str">
        <f>Tableau1[[#This Row],[DOI]]</f>
        <v>doi: 10.1016/j.ajhg.2017.05.009</v>
      </c>
      <c r="AC10106" s="13" t="str">
        <f>Tableau1[[#This Row],[Authors]]&amp;", "&amp;Tableau1[[#This Row],[Title]]&amp;" "&amp;Tableau1[[#This Row],[Journal]]&amp;". "&amp;Tableau1[[#This Row],[Year]]</f>
        <v>Chelban V, Patel N, Vandrovcova J, Zanetti MN, Lynch DS, Ryten M, Botía JA, Bello O, Tribollet E, Efthymiou S, Davagnanam I; SYNAPSE Study Group., Bashiri FA, Wood NW, Rothman JE, Alkuraya FS, Houlden H., Mutations in NKX6-2 Cause Progressive Spastic Ataxia and Hypomyelination. Am J Hum Genet. 2017</v>
      </c>
    </row>
    <row r="10107" spans="1:29" ht="28.8" x14ac:dyDescent="0.3">
      <c r="A10107">
        <v>6471</v>
      </c>
      <c r="B10107" t="s">
        <v>966</v>
      </c>
      <c r="C10107" t="s">
        <v>967</v>
      </c>
      <c r="D10107" t="s">
        <v>968</v>
      </c>
      <c r="E10107" t="s">
        <v>2773</v>
      </c>
      <c r="F10107" s="10"/>
      <c r="G10107">
        <v>2017</v>
      </c>
      <c r="J10107">
        <v>0.90895239382362525</v>
      </c>
      <c r="L10107" t="s">
        <v>40839</v>
      </c>
      <c r="M10107">
        <v>28209324</v>
      </c>
      <c r="Q10107" s="10"/>
      <c r="R10107" s="11">
        <f t="shared" si="314"/>
        <v>0</v>
      </c>
      <c r="U10107" s="11">
        <f t="shared" si="315"/>
        <v>0</v>
      </c>
      <c r="Y10107" s="11">
        <f>IF(SUM(Tableau1[[#This Row],[Other access]:[Sci-hub access]])&gt;=1,1,0)</f>
        <v>0</v>
      </c>
      <c r="Z10107" s="12">
        <f>IF(OR(Tableau1[[#This Row],[Access R1 + S1+ T1 ]]&gt;=1,Tableau1[[#This Row],[Access V1 +W1 + X1]]&gt;=1),1,0)</f>
        <v>0</v>
      </c>
      <c r="AB10107" s="10" t="str">
        <f>Tableau1[[#This Row],[DOI]]</f>
        <v>doi: 10.1016/j.alit.2016.12.004</v>
      </c>
      <c r="AC10107" s="13" t="str">
        <f>Tableau1[[#This Row],[Authors]]&amp;", "&amp;Tableau1[[#This Row],[Title]]&amp;" "&amp;Tableau1[[#This Row],[Journal]]&amp;". "&amp;Tableau1[[#This Row],[Year]]</f>
        <v>Takamura E, Uchio E, Ebihara N, Ohno S, Ohashi Y, Okamoto S, Kumagai N, Satake Y, Shoji J, Nakagawa Y, Namba K, Fukagawa K, Fukushima A, Fujishima H; Japanese Society of Allergology.., Japanese guidelines for allergic conjunctival diseases 2017. Allergol Int. 2017</v>
      </c>
    </row>
    <row r="10108" spans="1:29" x14ac:dyDescent="0.3">
      <c r="A10108">
        <v>814</v>
      </c>
      <c r="B10108" t="s">
        <v>4077</v>
      </c>
      <c r="C10108" t="s">
        <v>14331</v>
      </c>
      <c r="D10108" t="s">
        <v>24497</v>
      </c>
      <c r="E10108" t="s">
        <v>2468</v>
      </c>
      <c r="F10108" s="10"/>
      <c r="G10108">
        <v>2017</v>
      </c>
      <c r="J10108">
        <v>0.90909030317249284</v>
      </c>
      <c r="L10108" t="s">
        <v>35307</v>
      </c>
      <c r="M10108">
        <v>29099736</v>
      </c>
      <c r="Q10108" s="10"/>
      <c r="R10108" s="11">
        <f t="shared" si="314"/>
        <v>0</v>
      </c>
      <c r="U10108" s="11">
        <f t="shared" si="315"/>
        <v>0</v>
      </c>
      <c r="Y10108" s="11">
        <f>IF(SUM(Tableau1[[#This Row],[Other access]:[Sci-hub access]])&gt;=1,1,0)</f>
        <v>0</v>
      </c>
      <c r="Z10108" s="12">
        <f>IF(OR(Tableau1[[#This Row],[Access R1 + S1+ T1 ]]&gt;=1,Tableau1[[#This Row],[Access V1 +W1 + X1]]&gt;=1),1,0)</f>
        <v>0</v>
      </c>
      <c r="AB10108" s="10" t="str">
        <f>Tableau1[[#This Row],[DOI]]</f>
        <v>doi: 10.1097/IJG.0000000000000760</v>
      </c>
      <c r="AC10108" s="13" t="str">
        <f>Tableau1[[#This Row],[Authors]]&amp;", "&amp;Tableau1[[#This Row],[Title]]&amp;" "&amp;Tableau1[[#This Row],[Journal]]&amp;". "&amp;Tableau1[[#This Row],[Year]]</f>
        <v>Lin M, Schmutz M, Mosaed S., Latanoprost-induced Skin Depigmentation. J Glaucoma. 2017</v>
      </c>
    </row>
    <row r="10109" spans="1:29" x14ac:dyDescent="0.3">
      <c r="A10109">
        <v>1612</v>
      </c>
      <c r="B10109" t="s">
        <v>4864</v>
      </c>
      <c r="C10109" t="s">
        <v>15114</v>
      </c>
      <c r="D10109" t="s">
        <v>25285</v>
      </c>
      <c r="E10109" t="s">
        <v>3098</v>
      </c>
      <c r="F10109" s="10"/>
      <c r="G10109">
        <v>2017</v>
      </c>
      <c r="J10109">
        <v>0.90916744787072024</v>
      </c>
      <c r="L10109" t="s">
        <v>36091</v>
      </c>
      <c r="M10109">
        <v>28912342</v>
      </c>
      <c r="Q10109" s="10"/>
      <c r="R10109" s="11">
        <f t="shared" si="314"/>
        <v>0</v>
      </c>
      <c r="U10109" s="11">
        <f t="shared" si="315"/>
        <v>0</v>
      </c>
      <c r="Y10109" s="11">
        <f>IF(SUM(Tableau1[[#This Row],[Other access]:[Sci-hub access]])&gt;=1,1,0)</f>
        <v>0</v>
      </c>
      <c r="Z10109" s="12">
        <f>IF(OR(Tableau1[[#This Row],[Access R1 + S1+ T1 ]]&gt;=1,Tableau1[[#This Row],[Access V1 +W1 + X1]]&gt;=1),1,0)</f>
        <v>0</v>
      </c>
      <c r="AB10109" s="10" t="str">
        <f>Tableau1[[#This Row],[DOI]]</f>
        <v>doi: 10.1534/genetics.117.300287</v>
      </c>
      <c r="AC10109" s="13" t="str">
        <f>Tableau1[[#This Row],[Authors]]&amp;", "&amp;Tableau1[[#This Row],[Title]]&amp;" "&amp;Tableau1[[#This Row],[Journal]]&amp;". "&amp;Tableau1[[#This Row],[Year]]</f>
        <v>Chen Z, Lin T, Wang K., A Powerful Variant-Set Association Test Based on Chi-Square Distribution. Genetics. 2017</v>
      </c>
    </row>
    <row r="10110" spans="1:29" x14ac:dyDescent="0.3">
      <c r="A10110">
        <v>4505</v>
      </c>
      <c r="B10110" t="s">
        <v>7628</v>
      </c>
      <c r="C10110" t="s">
        <v>17863</v>
      </c>
      <c r="D10110" t="s">
        <v>28057</v>
      </c>
      <c r="E10110" t="s">
        <v>2607</v>
      </c>
      <c r="F10110" s="10"/>
      <c r="G10110">
        <v>2017</v>
      </c>
      <c r="J10110">
        <v>0.90920411368299925</v>
      </c>
      <c r="L10110" t="s">
        <v>38923</v>
      </c>
      <c r="M10110">
        <v>28438955</v>
      </c>
      <c r="Q10110" s="10"/>
      <c r="R10110" s="11">
        <f t="shared" si="314"/>
        <v>0</v>
      </c>
      <c r="U10110" s="11">
        <f t="shared" si="315"/>
        <v>0</v>
      </c>
      <c r="Y10110" s="11">
        <f>IF(SUM(Tableau1[[#This Row],[Other access]:[Sci-hub access]])&gt;=1,1,0)</f>
        <v>0</v>
      </c>
      <c r="Z10110" s="12">
        <f>IF(OR(Tableau1[[#This Row],[Access R1 + S1+ T1 ]]&gt;=1,Tableau1[[#This Row],[Access V1 +W1 + X1]]&gt;=1),1,0)</f>
        <v>0</v>
      </c>
      <c r="AB10110" s="10" t="str">
        <f>Tableau1[[#This Row],[DOI]]</f>
        <v>doi: 10.1503/cmaj.160569</v>
      </c>
      <c r="AC10110" s="13" t="str">
        <f>Tableau1[[#This Row],[Authors]]&amp;", "&amp;Tableau1[[#This Row],[Title]]&amp;" "&amp;Tableau1[[#This Row],[Journal]]&amp;". "&amp;Tableau1[[#This Row],[Year]]</f>
        <v>Kansal V, Dollin M., Ocular involvement in sarcoidosis. CMAJ. 2017</v>
      </c>
    </row>
    <row r="10111" spans="1:29" x14ac:dyDescent="0.3">
      <c r="A10111">
        <v>9562</v>
      </c>
      <c r="B10111" t="s">
        <v>12122</v>
      </c>
      <c r="C10111" t="s">
        <v>22296</v>
      </c>
      <c r="D10111" t="s">
        <v>32568</v>
      </c>
      <c r="E10111" t="s">
        <v>2526</v>
      </c>
      <c r="F10111" s="10"/>
      <c r="G10111">
        <v>2017</v>
      </c>
      <c r="J10111">
        <v>0.90920472000484076</v>
      </c>
      <c r="L10111" t="s">
        <v>43839</v>
      </c>
      <c r="M10111">
        <v>27658927</v>
      </c>
      <c r="Q10111" s="10"/>
      <c r="R10111" s="11">
        <f t="shared" si="314"/>
        <v>0</v>
      </c>
      <c r="U10111" s="11">
        <f t="shared" si="315"/>
        <v>0</v>
      </c>
      <c r="Y10111" s="11">
        <f>IF(SUM(Tableau1[[#This Row],[Other access]:[Sci-hub access]])&gt;=1,1,0)</f>
        <v>0</v>
      </c>
      <c r="Z10111" s="12">
        <f>IF(OR(Tableau1[[#This Row],[Access R1 + S1+ T1 ]]&gt;=1,Tableau1[[#This Row],[Access V1 +W1 + X1]]&gt;=1),1,0)</f>
        <v>0</v>
      </c>
      <c r="AB10111" s="10" t="str">
        <f>Tableau1[[#This Row],[DOI]]</f>
        <v>doi: 10.1111/dmcn.13262</v>
      </c>
      <c r="AC10111" s="13" t="str">
        <f>Tableau1[[#This Row],[Authors]]&amp;", "&amp;Tableau1[[#This Row],[Title]]&amp;" "&amp;Tableau1[[#This Row],[Journal]]&amp;". "&amp;Tableau1[[#This Row],[Year]]</f>
        <v>Chekroud AM, Anand G, Yong J, Pike M, Bridge H., Altered functional brain connectivity in children and young people with opsoclonus-myoclonus syndrome. Dev Med Child Neurol. 2017</v>
      </c>
    </row>
    <row r="10112" spans="1:29" ht="28.8" x14ac:dyDescent="0.3">
      <c r="A10112">
        <v>3009</v>
      </c>
      <c r="B10112" t="s">
        <v>6202</v>
      </c>
      <c r="C10112" t="s">
        <v>16447</v>
      </c>
      <c r="D10112" t="s">
        <v>26626</v>
      </c>
      <c r="E10112" t="s">
        <v>3010</v>
      </c>
      <c r="F10112" s="10"/>
      <c r="G10112">
        <v>2017</v>
      </c>
      <c r="J10112">
        <v>0.90931844001759687</v>
      </c>
      <c r="L10112" t="s">
        <v>37463</v>
      </c>
      <c r="M10112">
        <v>28651842</v>
      </c>
      <c r="Q10112" s="10"/>
      <c r="R10112" s="11">
        <f t="shared" si="314"/>
        <v>0</v>
      </c>
      <c r="U10112" s="11">
        <f t="shared" si="315"/>
        <v>0</v>
      </c>
      <c r="Y10112" s="11">
        <f>IF(SUM(Tableau1[[#This Row],[Other access]:[Sci-hub access]])&gt;=1,1,0)</f>
        <v>0</v>
      </c>
      <c r="Z10112" s="12">
        <f>IF(OR(Tableau1[[#This Row],[Access R1 + S1+ T1 ]]&gt;=1,Tableau1[[#This Row],[Access V1 +W1 + X1]]&gt;=1),1,0)</f>
        <v>0</v>
      </c>
      <c r="AB10112" s="10" t="str">
        <f>Tableau1[[#This Row],[DOI]]</f>
        <v>doi: 10.1016/j.bcp.2017.06.130</v>
      </c>
      <c r="AC10112" s="13" t="str">
        <f>Tableau1[[#This Row],[Authors]]&amp;", "&amp;Tableau1[[#This Row],[Title]]&amp;" "&amp;Tableau1[[#This Row],[Journal]]&amp;". "&amp;Tableau1[[#This Row],[Year]]</f>
        <v>Giurdanella G, Lazzara F, Caporarello N, Lupo G, Anfuso CD, Eandi CM, Leggio GM, Drago F, Bucolo C, Salomone S., Sulodexide prevents activation of the PLA2/COX-2/VEGF inflammatory pathway in human retinal endothelial cells by blocking the effect of AGE/RAGE. Biochem Pharmacol. 2017</v>
      </c>
    </row>
    <row r="10113" spans="1:29" ht="28.8" x14ac:dyDescent="0.3">
      <c r="A10113">
        <v>10647</v>
      </c>
      <c r="B10113" t="s">
        <v>13115</v>
      </c>
      <c r="C10113" t="s">
        <v>23280</v>
      </c>
      <c r="D10113" t="s">
        <v>33568</v>
      </c>
      <c r="E10113" t="s">
        <v>2438</v>
      </c>
      <c r="F10113" s="10"/>
      <c r="G10113">
        <v>2017</v>
      </c>
      <c r="J10113">
        <v>0.90968940943306498</v>
      </c>
      <c r="L10113" t="s">
        <v>44895</v>
      </c>
      <c r="M10113">
        <v>27130915</v>
      </c>
      <c r="Q10113" s="10"/>
      <c r="R10113" s="11">
        <f t="shared" si="314"/>
        <v>0</v>
      </c>
      <c r="U10113" s="11">
        <f t="shared" si="315"/>
        <v>0</v>
      </c>
      <c r="Y10113" s="11">
        <f>IF(SUM(Tableau1[[#This Row],[Other access]:[Sci-hub access]])&gt;=1,1,0)</f>
        <v>0</v>
      </c>
      <c r="Z10113" s="12">
        <f>IF(OR(Tableau1[[#This Row],[Access R1 + S1+ T1 ]]&gt;=1,Tableau1[[#This Row],[Access V1 +W1 + X1]]&gt;=1),1,0)</f>
        <v>0</v>
      </c>
      <c r="AB10113" s="10" t="str">
        <f>Tableau1[[#This Row],[DOI]]</f>
        <v>doi: 10.1136/bjophthalmol-2015-308214</v>
      </c>
      <c r="AC10113" s="13" t="str">
        <f>Tableau1[[#This Row],[Authors]]&amp;", "&amp;Tableau1[[#This Row],[Title]]&amp;" "&amp;Tableau1[[#This Row],[Journal]]&amp;". "&amp;Tableau1[[#This Row],[Year]]</f>
        <v>Crane AM, Levitt RC, Felix ER, Sarantopoulos KD, McClellan AL, Galor A., Patients with more severe symptoms of neuropathic ocular pain report more frequent and severe chronic overlapping pain conditions and psychiatric disease. Br J Ophthalmol. 2017</v>
      </c>
    </row>
    <row r="10114" spans="1:29" x14ac:dyDescent="0.3">
      <c r="A10114">
        <v>2108</v>
      </c>
      <c r="B10114" t="s">
        <v>5344</v>
      </c>
      <c r="C10114" t="s">
        <v>15589</v>
      </c>
      <c r="D10114" t="s">
        <v>25766</v>
      </c>
      <c r="E10114" t="s">
        <v>2465</v>
      </c>
      <c r="F10114" s="10"/>
      <c r="G10114">
        <v>2017</v>
      </c>
      <c r="J10114">
        <v>0.90979406228926407</v>
      </c>
      <c r="L10114" t="s">
        <v>36579</v>
      </c>
      <c r="M10114">
        <v>28816935</v>
      </c>
      <c r="Q10114" s="10"/>
      <c r="R10114" s="11">
        <f t="shared" ref="R10114:R10177" si="316">IF(SUM(N10114:Q10114)&gt;0,1,0)</f>
        <v>0</v>
      </c>
      <c r="U10114" s="11">
        <f t="shared" ref="U10114:U10177" si="317">IF(SUM(R10114,T10114)&gt;0,1,0)</f>
        <v>0</v>
      </c>
      <c r="Y10114" s="11">
        <f>IF(SUM(Tableau1[[#This Row],[Other access]:[Sci-hub access]])&gt;=1,1,0)</f>
        <v>0</v>
      </c>
      <c r="Z10114" s="12">
        <f>IF(OR(Tableau1[[#This Row],[Access R1 + S1+ T1 ]]&gt;=1,Tableau1[[#This Row],[Access V1 +W1 + X1]]&gt;=1),1,0)</f>
        <v>0</v>
      </c>
      <c r="AB10114" s="10" t="str">
        <f>Tableau1[[#This Row],[DOI]]</f>
        <v>doi: 10.1097/MD.0000000000007374</v>
      </c>
      <c r="AC10114" s="13" t="str">
        <f>Tableau1[[#This Row],[Authors]]&amp;", "&amp;Tableau1[[#This Row],[Title]]&amp;" "&amp;Tableau1[[#This Row],[Journal]]&amp;". "&amp;Tableau1[[#This Row],[Year]]</f>
        <v>Fu FW, Rao J, Zheng YY, Song L, Chen W, Zhou QH, Yang JG, Ke JQ, Zheng GQ., Perimesencephalic nonaneurysmal subarachnoid hemorrhage caused by transverse sinus thrombosis: A case report and review of literature. Medicine (Baltimore). 2017</v>
      </c>
    </row>
    <row r="10115" spans="1:29" ht="28.8" x14ac:dyDescent="0.3">
      <c r="A10115">
        <v>7684</v>
      </c>
      <c r="B10115" t="s">
        <v>10456</v>
      </c>
      <c r="C10115" t="s">
        <v>20653</v>
      </c>
      <c r="D10115" t="s">
        <v>30892</v>
      </c>
      <c r="E10115" t="s">
        <v>34246</v>
      </c>
      <c r="F10115" s="10"/>
      <c r="G10115">
        <v>2017</v>
      </c>
      <c r="J10115">
        <v>0.90984956544125828</v>
      </c>
      <c r="L10115" t="s">
        <v>42035</v>
      </c>
      <c r="M10115">
        <v>28063765</v>
      </c>
      <c r="Q10115" s="10"/>
      <c r="R10115" s="11">
        <f t="shared" si="316"/>
        <v>0</v>
      </c>
      <c r="U10115" s="11">
        <f t="shared" si="317"/>
        <v>0</v>
      </c>
      <c r="Y10115" s="11">
        <f>IF(SUM(Tableau1[[#This Row],[Other access]:[Sci-hub access]])&gt;=1,1,0)</f>
        <v>0</v>
      </c>
      <c r="Z10115" s="12">
        <f>IF(OR(Tableau1[[#This Row],[Access R1 + S1+ T1 ]]&gt;=1,Tableau1[[#This Row],[Access V1 +W1 + X1]]&gt;=1),1,0)</f>
        <v>0</v>
      </c>
      <c r="AB10115" s="10" t="str">
        <f>Tableau1[[#This Row],[DOI]]</f>
        <v>doi: 10.1016/j.jdiacomp.2016.10.028</v>
      </c>
      <c r="AC10115" s="13" t="str">
        <f>Tableau1[[#This Row],[Authors]]&amp;", "&amp;Tableau1[[#This Row],[Title]]&amp;" "&amp;Tableau1[[#This Row],[Journal]]&amp;". "&amp;Tableau1[[#This Row],[Year]]</f>
        <v>Bentata R, Cougnard-Grégoire A, Delyfer MN, Delcourt C, Blanco L, Pupier E, Rougier MB, Rajaobelina K, Hugo M, Korobelnik JF, Rigalleau V., Skin autofluorescence, renal insufficiency and retinopathy in patients with type 2 diabetes. J Diabetes Complications. 2017</v>
      </c>
    </row>
    <row r="10116" spans="1:29" x14ac:dyDescent="0.3">
      <c r="A10116">
        <v>726</v>
      </c>
      <c r="B10116" t="s">
        <v>3989</v>
      </c>
      <c r="C10116" t="s">
        <v>14244</v>
      </c>
      <c r="D10116" t="s">
        <v>24409</v>
      </c>
      <c r="E10116" t="s">
        <v>2511</v>
      </c>
      <c r="F10116" s="10"/>
      <c r="G10116">
        <v>2017</v>
      </c>
      <c r="J10116">
        <v>0.90987081387118662</v>
      </c>
      <c r="L10116" t="s">
        <v>35219</v>
      </c>
      <c r="M10116">
        <v>29133632</v>
      </c>
      <c r="Q10116" s="10"/>
      <c r="R10116" s="11">
        <f t="shared" si="316"/>
        <v>0</v>
      </c>
      <c r="U10116" s="11">
        <f t="shared" si="317"/>
        <v>0</v>
      </c>
      <c r="Y10116" s="11">
        <f>IF(SUM(Tableau1[[#This Row],[Other access]:[Sci-hub access]])&gt;=1,1,0)</f>
        <v>0</v>
      </c>
      <c r="Z10116" s="12">
        <f>IF(OR(Tableau1[[#This Row],[Access R1 + S1+ T1 ]]&gt;=1,Tableau1[[#This Row],[Access V1 +W1 + X1]]&gt;=1),1,0)</f>
        <v>0</v>
      </c>
      <c r="AB10116" s="10" t="str">
        <f>Tableau1[[#This Row],[DOI]]</f>
        <v>doi: 10.4103/ijo.IJO_752_17</v>
      </c>
      <c r="AC10116" s="13" t="str">
        <f>Tableau1[[#This Row],[Authors]]&amp;", "&amp;Tableau1[[#This Row],[Title]]&amp;" "&amp;Tableau1[[#This Row],[Journal]]&amp;". "&amp;Tableau1[[#This Row],[Year]]</f>
        <v>Shields CL, Roelofs K, Di Nicola M, Sioufi K, Mashayekhi A, Shields JA., Uveal effusion syndrome in 104 eyes: Response to corticosteroids - The 2017 Axel C. Hansen lecture. Indian J Ophthalmol. 2017</v>
      </c>
    </row>
    <row r="10117" spans="1:29" x14ac:dyDescent="0.3">
      <c r="A10117">
        <v>5932</v>
      </c>
      <c r="B10117" t="s">
        <v>8934</v>
      </c>
      <c r="C10117" t="s">
        <v>19148</v>
      </c>
      <c r="D10117" t="s">
        <v>29364</v>
      </c>
      <c r="E10117" t="s">
        <v>2438</v>
      </c>
      <c r="F10117" s="10"/>
      <c r="G10117">
        <v>2017</v>
      </c>
      <c r="J10117">
        <v>0.90992290732185488</v>
      </c>
      <c r="L10117" t="s">
        <v>40312</v>
      </c>
      <c r="M10117">
        <v>28270488</v>
      </c>
      <c r="Q10117" s="10"/>
      <c r="R10117" s="11">
        <f t="shared" si="316"/>
        <v>0</v>
      </c>
      <c r="U10117" s="11">
        <f t="shared" si="317"/>
        <v>0</v>
      </c>
      <c r="Y10117" s="11">
        <f>IF(SUM(Tableau1[[#This Row],[Other access]:[Sci-hub access]])&gt;=1,1,0)</f>
        <v>0</v>
      </c>
      <c r="Z10117" s="12">
        <f>IF(OR(Tableau1[[#This Row],[Access R1 + S1+ T1 ]]&gt;=1,Tableau1[[#This Row],[Access V1 +W1 + X1]]&gt;=1),1,0)</f>
        <v>0</v>
      </c>
      <c r="AB10117" s="10" t="str">
        <f>Tableau1[[#This Row],[DOI]]</f>
        <v>doi: 10.1136/bjophthalmol-2016-309953</v>
      </c>
      <c r="AC10117" s="13" t="str">
        <f>Tableau1[[#This Row],[Authors]]&amp;", "&amp;Tableau1[[#This Row],[Title]]&amp;" "&amp;Tableau1[[#This Row],[Journal]]&amp;". "&amp;Tableau1[[#This Row],[Year]]</f>
        <v>Shimura M, Yasuda K, Motohashi R, Kotake O, Noma H., Aqueous cytokine and growth factor levels indicate response to ranibizumab for diabetic macular oedema. Br J Ophthalmol. 2017</v>
      </c>
    </row>
    <row r="10118" spans="1:29" ht="28.8" x14ac:dyDescent="0.3">
      <c r="A10118">
        <v>10200</v>
      </c>
      <c r="B10118" t="s">
        <v>12705</v>
      </c>
      <c r="C10118" t="s">
        <v>22873</v>
      </c>
      <c r="D10118" t="s">
        <v>33157</v>
      </c>
      <c r="E10118" t="s">
        <v>2445</v>
      </c>
      <c r="F10118" s="10"/>
      <c r="G10118">
        <v>2017</v>
      </c>
      <c r="J10118">
        <v>0.9099542238449857</v>
      </c>
      <c r="L10118" t="s">
        <v>44455</v>
      </c>
      <c r="M10118">
        <v>27429377</v>
      </c>
      <c r="Q10118" s="10"/>
      <c r="R10118" s="11">
        <f t="shared" si="316"/>
        <v>0</v>
      </c>
      <c r="U10118" s="11">
        <f t="shared" si="317"/>
        <v>0</v>
      </c>
      <c r="Y10118" s="11">
        <f>IF(SUM(Tableau1[[#This Row],[Other access]:[Sci-hub access]])&gt;=1,1,0)</f>
        <v>0</v>
      </c>
      <c r="Z10118" s="12">
        <f>IF(OR(Tableau1[[#This Row],[Access R1 + S1+ T1 ]]&gt;=1,Tableau1[[#This Row],[Access V1 +W1 + X1]]&gt;=1),1,0)</f>
        <v>0</v>
      </c>
      <c r="AB10118" s="10" t="str">
        <f>Tableau1[[#This Row],[DOI]]</f>
        <v>doi: 10.1097/IAE.0000000000001180</v>
      </c>
      <c r="AC10118" s="13" t="str">
        <f>Tableau1[[#This Row],[Authors]]&amp;", "&amp;Tableau1[[#This Row],[Title]]&amp;" "&amp;Tableau1[[#This Row],[Journal]]&amp;". "&amp;Tableau1[[#This Row],[Year]]</f>
        <v>Chen X, Zhang Y, Yan Y, Hong L, Zhu L, Deng J, Din Q, Huang Z, Zhou H., COMPLETE SUBRETINAL FLUID DRAINAGE IS NOT NECESSARY DURING VITRECTOMY SURGERY FOR MACULA-OFF RHEGMATOGENOUS RETINAL DETACHMENT WITH PERIPHERAL BREAKS: A Prospective, Nonrandomized Comparative Interventional Study. Retina. 2017</v>
      </c>
    </row>
    <row r="10119" spans="1:29" x14ac:dyDescent="0.3">
      <c r="A10119">
        <v>10793</v>
      </c>
      <c r="B10119" t="s">
        <v>13248</v>
      </c>
      <c r="C10119" t="s">
        <v>23411</v>
      </c>
      <c r="D10119" t="s">
        <v>33702</v>
      </c>
      <c r="E10119" t="s">
        <v>34501</v>
      </c>
      <c r="F10119" s="10"/>
      <c r="G10119">
        <v>2017</v>
      </c>
      <c r="J10119">
        <v>0.91001470681115948</v>
      </c>
      <c r="L10119" t="s">
        <v>45040</v>
      </c>
      <c r="M10119">
        <v>27035379</v>
      </c>
      <c r="Q10119" s="10"/>
      <c r="R10119" s="11">
        <f t="shared" si="316"/>
        <v>0</v>
      </c>
      <c r="U10119" s="11">
        <f t="shared" si="317"/>
        <v>0</v>
      </c>
      <c r="Y10119" s="11">
        <f>IF(SUM(Tableau1[[#This Row],[Other access]:[Sci-hub access]])&gt;=1,1,0)</f>
        <v>0</v>
      </c>
      <c r="Z10119" s="12">
        <f>IF(OR(Tableau1[[#This Row],[Access R1 + S1+ T1 ]]&gt;=1,Tableau1[[#This Row],[Access V1 +W1 + X1]]&gt;=1),1,0)</f>
        <v>0</v>
      </c>
      <c r="AB10119" s="10" t="str">
        <f>Tableau1[[#This Row],[DOI]]</f>
        <v>doi: 10.1097/MPG.0000000000001219</v>
      </c>
      <c r="AC10119" s="13" t="str">
        <f>Tableau1[[#This Row],[Authors]]&amp;", "&amp;Tableau1[[#This Row],[Title]]&amp;" "&amp;Tableau1[[#This Row],[Journal]]&amp;". "&amp;Tableau1[[#This Row],[Year]]</f>
        <v>Tan TK, Chen AC, Lin CL, Shen TC, Li TC, Wei CC., Preschoolers With Allergic Diseases Have an Increased Risk of Irritable Bowel Syndrome When Reaching School Age. J Pediatr Gastroenterol Nutr. 2017</v>
      </c>
    </row>
    <row r="10120" spans="1:29" x14ac:dyDescent="0.3">
      <c r="A10120">
        <v>2552</v>
      </c>
      <c r="B10120" t="s">
        <v>5772</v>
      </c>
      <c r="C10120" t="s">
        <v>16018</v>
      </c>
      <c r="D10120" t="s">
        <v>26195</v>
      </c>
      <c r="E10120" t="s">
        <v>2443</v>
      </c>
      <c r="F10120" s="10"/>
      <c r="G10120">
        <v>2017</v>
      </c>
      <c r="J10120">
        <v>0.9101038631716114</v>
      </c>
      <c r="L10120" t="s">
        <v>37016</v>
      </c>
      <c r="M10120">
        <v>28727883</v>
      </c>
      <c r="Q10120" s="10"/>
      <c r="R10120" s="11">
        <f t="shared" si="316"/>
        <v>0</v>
      </c>
      <c r="U10120" s="11">
        <f t="shared" si="317"/>
        <v>0</v>
      </c>
      <c r="Y10120" s="11">
        <f>IF(SUM(Tableau1[[#This Row],[Other access]:[Sci-hub access]])&gt;=1,1,0)</f>
        <v>0</v>
      </c>
      <c r="Z10120" s="12">
        <f>IF(OR(Tableau1[[#This Row],[Access R1 + S1+ T1 ]]&gt;=1,Tableau1[[#This Row],[Access V1 +W1 + X1]]&gt;=1),1,0)</f>
        <v>0</v>
      </c>
      <c r="AB10120" s="10" t="str">
        <f>Tableau1[[#This Row],[DOI]]</f>
        <v>doi: 10.1167/iovs.17-22458</v>
      </c>
      <c r="AC10120" s="13" t="str">
        <f>Tableau1[[#This Row],[Authors]]&amp;", "&amp;Tableau1[[#This Row],[Title]]&amp;" "&amp;Tableau1[[#This Row],[Journal]]&amp;". "&amp;Tableau1[[#This Row],[Year]]</f>
        <v>Efron N., Corneal Confocal Microscopy Is Emerging as a Powerful Diagnostic Tool for Assessing Systemic Neurologic Disease. Invest Ophthalmol Vis Sci. 2017</v>
      </c>
    </row>
    <row r="10121" spans="1:29" x14ac:dyDescent="0.3">
      <c r="A10121">
        <v>2295</v>
      </c>
      <c r="B10121" t="s">
        <v>5526</v>
      </c>
      <c r="C10121" t="s">
        <v>15771</v>
      </c>
      <c r="D10121" t="s">
        <v>25948</v>
      </c>
      <c r="E10121" t="s">
        <v>2496</v>
      </c>
      <c r="F10121" s="10"/>
      <c r="G10121">
        <v>2017</v>
      </c>
      <c r="J10121">
        <v>0.91019972618442047</v>
      </c>
      <c r="L10121" t="s">
        <v>36762</v>
      </c>
      <c r="M10121">
        <v>28774516</v>
      </c>
      <c r="Q10121" s="10"/>
      <c r="R10121" s="11">
        <f t="shared" si="316"/>
        <v>0</v>
      </c>
      <c r="U10121" s="11">
        <f t="shared" si="317"/>
        <v>0</v>
      </c>
      <c r="Y10121" s="11">
        <f>IF(SUM(Tableau1[[#This Row],[Other access]:[Sci-hub access]])&gt;=1,1,0)</f>
        <v>0</v>
      </c>
      <c r="Z10121" s="12">
        <f>IF(OR(Tableau1[[#This Row],[Access R1 + S1+ T1 ]]&gt;=1,Tableau1[[#This Row],[Access V1 +W1 + X1]]&gt;=1),1,0)</f>
        <v>0</v>
      </c>
      <c r="AB10121" s="10" t="str">
        <f>Tableau1[[#This Row],[DOI]]</f>
        <v>doi: 10.1016/j.jcjo.2017.01.003</v>
      </c>
      <c r="AC10121" s="13" t="str">
        <f>Tableau1[[#This Row],[Authors]]&amp;", "&amp;Tableau1[[#This Row],[Title]]&amp;" "&amp;Tableau1[[#This Row],[Journal]]&amp;". "&amp;Tableau1[[#This Row],[Year]]</f>
        <v>Elbendary AM, Abd El-Latef MH, Elsorogy HI, Enaam KM., Diagnostic accuracy of ganglion cell complex substructures in different stages of primary open-angle glaucoma. Can J Ophthalmol. 2017</v>
      </c>
    </row>
    <row r="10122" spans="1:29" x14ac:dyDescent="0.3">
      <c r="A10122">
        <v>4668</v>
      </c>
      <c r="B10122" t="s">
        <v>7784</v>
      </c>
      <c r="C10122" t="s">
        <v>18017</v>
      </c>
      <c r="D10122" t="s">
        <v>28214</v>
      </c>
      <c r="E10122" t="s">
        <v>2448</v>
      </c>
      <c r="F10122" s="10"/>
      <c r="G10122">
        <v>2017</v>
      </c>
      <c r="J10122">
        <v>0.91023830303586695</v>
      </c>
      <c r="L10122" t="s">
        <v>39084</v>
      </c>
      <c r="M10122">
        <v>28421342</v>
      </c>
      <c r="Q10122" s="10"/>
      <c r="R10122" s="11">
        <f t="shared" si="316"/>
        <v>0</v>
      </c>
      <c r="U10122" s="11">
        <f t="shared" si="317"/>
        <v>0</v>
      </c>
      <c r="Y10122" s="11">
        <f>IF(SUM(Tableau1[[#This Row],[Other access]:[Sci-hub access]])&gt;=1,1,0)</f>
        <v>0</v>
      </c>
      <c r="Z10122" s="12">
        <f>IF(OR(Tableau1[[#This Row],[Access R1 + S1+ T1 ]]&gt;=1,Tableau1[[#This Row],[Access V1 +W1 + X1]]&gt;=1),1,0)</f>
        <v>0</v>
      </c>
      <c r="AB10122" s="10" t="str">
        <f>Tableau1[[#This Row],[DOI]]</f>
        <v>doi: 10.1007/s00417-017-3672-3</v>
      </c>
      <c r="AC10122" s="13" t="str">
        <f>Tableau1[[#This Row],[Authors]]&amp;", "&amp;Tableau1[[#This Row],[Title]]&amp;" "&amp;Tableau1[[#This Row],[Journal]]&amp;". "&amp;Tableau1[[#This Row],[Year]]</f>
        <v>Park YG, Kang S, Kim M, Yoo N, Roh YJ., Selective retina therapy with automatic real-time feedback-controlled dosimetry for chronic central serous chorioretinopathy in Korean patients. Graefes Arch Clin Exp Ophthalmol. 2017</v>
      </c>
    </row>
    <row r="10123" spans="1:29" x14ac:dyDescent="0.3">
      <c r="A10123">
        <v>9141</v>
      </c>
      <c r="B10123" t="s">
        <v>11739</v>
      </c>
      <c r="C10123" t="s">
        <v>21914</v>
      </c>
      <c r="D10123" t="s">
        <v>32180</v>
      </c>
      <c r="E10123" t="s">
        <v>2835</v>
      </c>
      <c r="F10123" s="10"/>
      <c r="G10123">
        <v>2017</v>
      </c>
      <c r="J10123">
        <v>0.9102949676767208</v>
      </c>
      <c r="L10123" t="s">
        <v>43457</v>
      </c>
      <c r="M10123">
        <v>27776349</v>
      </c>
      <c r="Q10123" s="10"/>
      <c r="R10123" s="11">
        <f t="shared" si="316"/>
        <v>0</v>
      </c>
      <c r="U10123" s="11">
        <f t="shared" si="317"/>
        <v>0</v>
      </c>
      <c r="Y10123" s="11">
        <f>IF(SUM(Tableau1[[#This Row],[Other access]:[Sci-hub access]])&gt;=1,1,0)</f>
        <v>0</v>
      </c>
      <c r="Z10123" s="12">
        <f>IF(OR(Tableau1[[#This Row],[Access R1 + S1+ T1 ]]&gt;=1,Tableau1[[#This Row],[Access V1 +W1 + X1]]&gt;=1),1,0)</f>
        <v>0</v>
      </c>
      <c r="AB10123" s="10" t="str">
        <f>Tableau1[[#This Row],[DOI]]</f>
        <v>doi: 10.18632/oncotarget.12777</v>
      </c>
      <c r="AC10123" s="13" t="str">
        <f>Tableau1[[#This Row],[Authors]]&amp;", "&amp;Tableau1[[#This Row],[Title]]&amp;" "&amp;Tableau1[[#This Row],[Journal]]&amp;". "&amp;Tableau1[[#This Row],[Year]]</f>
        <v>De Summa S, Guida M, Tommasi S, Strippoli S, Pellegrini C, Fargnoli MC, Pilato B, Natalicchio I, Guida G, Pinto R., Genetic profiling of a rare condition: co-occurrence of albinism and multiple primary melanoma in a Caucasian family. Oncotarget. 2017</v>
      </c>
    </row>
    <row r="10124" spans="1:29" x14ac:dyDescent="0.3">
      <c r="A10124">
        <v>8193</v>
      </c>
      <c r="B10124" t="s">
        <v>10905</v>
      </c>
      <c r="C10124" t="s">
        <v>21093</v>
      </c>
      <c r="D10124" t="s">
        <v>31343</v>
      </c>
      <c r="E10124" t="s">
        <v>34276</v>
      </c>
      <c r="F10124" s="10"/>
      <c r="G10124">
        <v>2017</v>
      </c>
      <c r="J10124">
        <v>0.91030656793560838</v>
      </c>
      <c r="L10124" t="s">
        <v>42539</v>
      </c>
      <c r="M10124">
        <v>27981622</v>
      </c>
      <c r="Q10124" s="10"/>
      <c r="R10124" s="11">
        <f t="shared" si="316"/>
        <v>0</v>
      </c>
      <c r="U10124" s="11">
        <f t="shared" si="317"/>
        <v>0</v>
      </c>
      <c r="Y10124" s="11">
        <f>IF(SUM(Tableau1[[#This Row],[Other access]:[Sci-hub access]])&gt;=1,1,0)</f>
        <v>0</v>
      </c>
      <c r="Z10124" s="12">
        <f>IF(OR(Tableau1[[#This Row],[Access R1 + S1+ T1 ]]&gt;=1,Tableau1[[#This Row],[Access V1 +W1 + X1]]&gt;=1),1,0)</f>
        <v>0</v>
      </c>
      <c r="AB10124" s="10" t="str">
        <f>Tableau1[[#This Row],[DOI]]</f>
        <v>doi: 10.1111/pde.13044</v>
      </c>
      <c r="AC10124" s="13" t="str">
        <f>Tableau1[[#This Row],[Authors]]&amp;", "&amp;Tableau1[[#This Row],[Title]]&amp;" "&amp;Tableau1[[#This Row],[Journal]]&amp;". "&amp;Tableau1[[#This Row],[Year]]</f>
        <v>Bayer ML, Chiu YE., Successful Treatment of Vitiligo Associated with Vogt-Koyanagi-Harada Disease. Pediatr Dermatol. 2017</v>
      </c>
    </row>
    <row r="10125" spans="1:29" ht="28.8" x14ac:dyDescent="0.3">
      <c r="A10125">
        <v>9118</v>
      </c>
      <c r="B10125" t="s">
        <v>11720</v>
      </c>
      <c r="C10125" t="s">
        <v>21895</v>
      </c>
      <c r="D10125" t="s">
        <v>32161</v>
      </c>
      <c r="E10125" t="s">
        <v>2692</v>
      </c>
      <c r="F10125" s="10"/>
      <c r="G10125">
        <v>2017</v>
      </c>
      <c r="J10125">
        <v>0.9108443826975936</v>
      </c>
      <c r="L10125" t="e">
        <v>#VALUE!</v>
      </c>
      <c r="M10125">
        <v>27749214</v>
      </c>
      <c r="Q10125" s="10"/>
      <c r="R10125" s="11">
        <f t="shared" si="316"/>
        <v>0</v>
      </c>
      <c r="U10125" s="11">
        <f t="shared" si="317"/>
        <v>0</v>
      </c>
      <c r="Y10125" s="11">
        <f>IF(SUM(Tableau1[[#This Row],[Other access]:[Sci-hub access]])&gt;=1,1,0)</f>
        <v>0</v>
      </c>
      <c r="Z10125" s="12">
        <f>IF(OR(Tableau1[[#This Row],[Access R1 + S1+ T1 ]]&gt;=1,Tableau1[[#This Row],[Access V1 +W1 + X1]]&gt;=1),1,0)</f>
        <v>0</v>
      </c>
      <c r="AB10125" s="10" t="e">
        <f>Tableau1[[#This Row],[DOI]]</f>
        <v>#VALUE!</v>
      </c>
      <c r="AC10125" s="13" t="str">
        <f>Tableau1[[#This Row],[Authors]]&amp;", "&amp;Tableau1[[#This Row],[Title]]&amp;" "&amp;Tableau1[[#This Row],[Journal]]&amp;". "&amp;Tableau1[[#This Row],[Year]]</f>
        <v>Nicaise C, Weichselbaum L, Schandene L, Gangji V, Dehavay F, Bouchat J, Balau B, Vogl T, Soyfoo MS., Phagocyte-specific S100A8/A9 is upregulated in primary Sjögren's syndrome and triggers the secretion of pro-inflammatory cytokines in vitro. Clin Exp Rheumatol. 2017</v>
      </c>
    </row>
    <row r="10126" spans="1:29" x14ac:dyDescent="0.3">
      <c r="A10126">
        <v>10830</v>
      </c>
      <c r="B10126" t="s">
        <v>13280</v>
      </c>
      <c r="C10126" t="s">
        <v>23442</v>
      </c>
      <c r="D10126" t="s">
        <v>33734</v>
      </c>
      <c r="E10126" t="s">
        <v>2471</v>
      </c>
      <c r="F10126" s="10"/>
      <c r="G10126">
        <v>2017</v>
      </c>
      <c r="J10126">
        <v>0.91092566840889977</v>
      </c>
      <c r="L10126" t="s">
        <v>45076</v>
      </c>
      <c r="M10126">
        <v>26975399</v>
      </c>
      <c r="Q10126" s="10"/>
      <c r="R10126" s="11">
        <f t="shared" si="316"/>
        <v>0</v>
      </c>
      <c r="U10126" s="11">
        <f t="shared" si="317"/>
        <v>0</v>
      </c>
      <c r="Y10126" s="11">
        <f>IF(SUM(Tableau1[[#This Row],[Other access]:[Sci-hub access]])&gt;=1,1,0)</f>
        <v>0</v>
      </c>
      <c r="Z10126" s="12">
        <f>IF(OR(Tableau1[[#This Row],[Access R1 + S1+ T1 ]]&gt;=1,Tableau1[[#This Row],[Access V1 +W1 + X1]]&gt;=1),1,0)</f>
        <v>0</v>
      </c>
      <c r="AB10126" s="10" t="str">
        <f>Tableau1[[#This Row],[DOI]]</f>
        <v>doi: 10.1007/s10792-016-0209-4</v>
      </c>
      <c r="AC10126" s="13" t="str">
        <f>Tableau1[[#This Row],[Authors]]&amp;", "&amp;Tableau1[[#This Row],[Title]]&amp;" "&amp;Tableau1[[#This Row],[Journal]]&amp;". "&amp;Tableau1[[#This Row],[Year]]</f>
        <v>Entezari M, Ramezani A, Nikkhah H, Yaseri M., The effect of topical sodium diclofenac on macular thickness in diabetic eyes after phacoemulsification: a randomized controlled trial. Int Ophthalmol. 2017</v>
      </c>
    </row>
    <row r="10127" spans="1:29" x14ac:dyDescent="0.3">
      <c r="A10127">
        <v>5281</v>
      </c>
      <c r="B10127" t="s">
        <v>575</v>
      </c>
      <c r="C10127" t="s">
        <v>576</v>
      </c>
      <c r="D10127" t="s">
        <v>577</v>
      </c>
      <c r="E10127" t="s">
        <v>3107</v>
      </c>
      <c r="F10127" s="10"/>
      <c r="G10127">
        <v>2017</v>
      </c>
      <c r="J10127">
        <v>0.9109368965412985</v>
      </c>
      <c r="L10127" t="s">
        <v>39676</v>
      </c>
      <c r="M10127">
        <v>28352154</v>
      </c>
      <c r="Q10127" s="10"/>
      <c r="R10127" s="11">
        <f t="shared" si="316"/>
        <v>0</v>
      </c>
      <c r="U10127" s="11">
        <f t="shared" si="317"/>
        <v>0</v>
      </c>
      <c r="Y10127" s="11">
        <f>IF(SUM(Tableau1[[#This Row],[Other access]:[Sci-hub access]])&gt;=1,1,0)</f>
        <v>0</v>
      </c>
      <c r="Z10127" s="12">
        <f>IF(OR(Tableau1[[#This Row],[Access R1 + S1+ T1 ]]&gt;=1,Tableau1[[#This Row],[Access V1 +W1 + X1]]&gt;=1),1,0)</f>
        <v>0</v>
      </c>
      <c r="AB10127" s="10" t="str">
        <f>Tableau1[[#This Row],[DOI]]</f>
        <v>doi: 10.2147/DDDT.S129913</v>
      </c>
      <c r="AC10127" s="13" t="str">
        <f>Tableau1[[#This Row],[Authors]]&amp;", "&amp;Tableau1[[#This Row],[Title]]&amp;" "&amp;Tableau1[[#This Row],[Journal]]&amp;". "&amp;Tableau1[[#This Row],[Year]]</f>
        <v>Jiang S, Chen X., HMGB1 siRNA can reduce damage to retinal cells induced by high glucose in vitro and in vivo. Drug Des Devel Ther. 2017</v>
      </c>
    </row>
    <row r="10128" spans="1:29" x14ac:dyDescent="0.3">
      <c r="A10128">
        <v>7257</v>
      </c>
      <c r="B10128" t="s">
        <v>1274</v>
      </c>
      <c r="C10128" t="s">
        <v>1275</v>
      </c>
      <c r="D10128" t="s">
        <v>1276</v>
      </c>
      <c r="E10128" t="s">
        <v>2652</v>
      </c>
      <c r="F10128" s="10"/>
      <c r="G10128">
        <v>2017</v>
      </c>
      <c r="J10128">
        <v>0.9109758722495791</v>
      </c>
      <c r="L10128" t="s">
        <v>41613</v>
      </c>
      <c r="M10128">
        <v>28113094</v>
      </c>
      <c r="Q10128" s="10"/>
      <c r="R10128" s="11">
        <f t="shared" si="316"/>
        <v>0</v>
      </c>
      <c r="U10128" s="11">
        <f t="shared" si="317"/>
        <v>0</v>
      </c>
      <c r="Y10128" s="11">
        <f>IF(SUM(Tableau1[[#This Row],[Other access]:[Sci-hub access]])&gt;=1,1,0)</f>
        <v>0</v>
      </c>
      <c r="Z10128" s="12">
        <f>IF(OR(Tableau1[[#This Row],[Access R1 + S1+ T1 ]]&gt;=1,Tableau1[[#This Row],[Access V1 +W1 + X1]]&gt;=1),1,0)</f>
        <v>0</v>
      </c>
      <c r="AB10128" s="10" t="str">
        <f>Tableau1[[#This Row],[DOI]]</f>
        <v>doi: 10.1016/j.ridd.2017.01.005</v>
      </c>
      <c r="AC10128" s="13" t="str">
        <f>Tableau1[[#This Row],[Authors]]&amp;", "&amp;Tableau1[[#This Row],[Title]]&amp;" "&amp;Tableau1[[#This Row],[Journal]]&amp;". "&amp;Tableau1[[#This Row],[Year]]</f>
        <v>Dijkhuizen A, Krijnen WP, van der Schans CP, Waninge A., Validity of the modified Berg Balance Scale in adults with intellectual and visual disabilities. Res Dev Disabil. 2017</v>
      </c>
    </row>
    <row r="10129" spans="1:29" x14ac:dyDescent="0.3">
      <c r="A10129">
        <v>10014</v>
      </c>
      <c r="B10129" t="s">
        <v>12536</v>
      </c>
      <c r="C10129" t="s">
        <v>22704</v>
      </c>
      <c r="D10129" t="s">
        <v>32984</v>
      </c>
      <c r="E10129" t="s">
        <v>2471</v>
      </c>
      <c r="F10129" s="10"/>
      <c r="G10129">
        <v>2017</v>
      </c>
      <c r="J10129">
        <v>0.91101063747651967</v>
      </c>
      <c r="L10129" t="s">
        <v>44271</v>
      </c>
      <c r="M10129">
        <v>27495950</v>
      </c>
      <c r="Q10129" s="10"/>
      <c r="R10129" s="11">
        <f t="shared" si="316"/>
        <v>0</v>
      </c>
      <c r="U10129" s="11">
        <f t="shared" si="317"/>
        <v>0</v>
      </c>
      <c r="Y10129" s="11">
        <f>IF(SUM(Tableau1[[#This Row],[Other access]:[Sci-hub access]])&gt;=1,1,0)</f>
        <v>0</v>
      </c>
      <c r="Z10129" s="12">
        <f>IF(OR(Tableau1[[#This Row],[Access R1 + S1+ T1 ]]&gt;=1,Tableau1[[#This Row],[Access V1 +W1 + X1]]&gt;=1),1,0)</f>
        <v>0</v>
      </c>
      <c r="AB10129" s="10" t="str">
        <f>Tableau1[[#This Row],[DOI]]</f>
        <v>doi: 10.1007/s10792-016-0281-9</v>
      </c>
      <c r="AC10129" s="13" t="str">
        <f>Tableau1[[#This Row],[Authors]]&amp;", "&amp;Tableau1[[#This Row],[Title]]&amp;" "&amp;Tableau1[[#This Row],[Journal]]&amp;". "&amp;Tableau1[[#This Row],[Year]]</f>
        <v>Maducdoc MM, Haider A, Nalbandian A, Youm JH, Morgan PV, Crow RW., Visual consequences of electronic reader use: a pilot study. Int Ophthalmol. 2017</v>
      </c>
    </row>
    <row r="10130" spans="1:29" x14ac:dyDescent="0.3">
      <c r="A10130">
        <v>2149</v>
      </c>
      <c r="B10130" t="s">
        <v>5384</v>
      </c>
      <c r="C10130" t="s">
        <v>15629</v>
      </c>
      <c r="D10130" t="s">
        <v>25806</v>
      </c>
      <c r="E10130" t="s">
        <v>2467</v>
      </c>
      <c r="F10130" s="10"/>
      <c r="G10130">
        <v>2017</v>
      </c>
      <c r="J10130">
        <v>0.91106244968292527</v>
      </c>
      <c r="L10130" t="s">
        <v>36620</v>
      </c>
      <c r="M10130">
        <v>28810047</v>
      </c>
      <c r="Q10130" s="10"/>
      <c r="R10130" s="11">
        <f t="shared" si="316"/>
        <v>0</v>
      </c>
      <c r="U10130" s="11">
        <f t="shared" si="317"/>
        <v>0</v>
      </c>
      <c r="Y10130" s="11">
        <f>IF(SUM(Tableau1[[#This Row],[Other access]:[Sci-hub access]])&gt;=1,1,0)</f>
        <v>0</v>
      </c>
      <c r="Z10130" s="12">
        <f>IF(OR(Tableau1[[#This Row],[Access R1 + S1+ T1 ]]&gt;=1,Tableau1[[#This Row],[Access V1 +W1 + X1]]&gt;=1),1,0)</f>
        <v>0</v>
      </c>
      <c r="AB10130" s="10" t="str">
        <f>Tableau1[[#This Row],[DOI]]</f>
        <v>doi: 10.3928/23258160-20170802-14</v>
      </c>
      <c r="AC10130" s="13" t="str">
        <f>Tableau1[[#This Row],[Authors]]&amp;", "&amp;Tableau1[[#This Row],[Title]]&amp;" "&amp;Tableau1[[#This Row],[Journal]]&amp;". "&amp;Tableau1[[#This Row],[Year]]</f>
        <v>Pierro L, Marchese A, Gagliardi M, Bandello F., Optical Coherence Tomography Angiography of Retinal Cavernous Hemangioma. Ophthalmic Surg Lasers Imaging Retina. 2017</v>
      </c>
    </row>
    <row r="10131" spans="1:29" x14ac:dyDescent="0.3">
      <c r="A10131">
        <v>1613</v>
      </c>
      <c r="B10131" t="s">
        <v>4865</v>
      </c>
      <c r="C10131" t="s">
        <v>15115</v>
      </c>
      <c r="D10131" t="s">
        <v>25286</v>
      </c>
      <c r="E10131" t="s">
        <v>2535</v>
      </c>
      <c r="F10131" s="10"/>
      <c r="G10131">
        <v>2017</v>
      </c>
      <c r="J10131">
        <v>0.91124030790284472</v>
      </c>
      <c r="L10131" t="s">
        <v>36092</v>
      </c>
      <c r="M10131">
        <v>28912276</v>
      </c>
      <c r="Q10131" s="10"/>
      <c r="R10131" s="11">
        <f t="shared" si="316"/>
        <v>0</v>
      </c>
      <c r="U10131" s="11">
        <f t="shared" si="317"/>
        <v>0</v>
      </c>
      <c r="Y10131" s="11">
        <f>IF(SUM(Tableau1[[#This Row],[Other access]:[Sci-hub access]])&gt;=1,1,0)</f>
        <v>0</v>
      </c>
      <c r="Z10131" s="12">
        <f>IF(OR(Tableau1[[#This Row],[Access R1 + S1+ T1 ]]&gt;=1,Tableau1[[#This Row],[Access V1 +W1 + X1]]&gt;=1),1,0)</f>
        <v>0</v>
      </c>
      <c r="AB10131" s="10" t="str">
        <f>Tableau1[[#This Row],[DOI]]</f>
        <v>doi: 10.1074/jbc.M117.794743</v>
      </c>
      <c r="AC10131" s="13" t="str">
        <f>Tableau1[[#This Row],[Authors]]&amp;", "&amp;Tableau1[[#This Row],[Title]]&amp;" "&amp;Tableau1[[#This Row],[Journal]]&amp;". "&amp;Tableau1[[#This Row],[Year]]</f>
        <v>Boopathy GTK, Kulkarni M, Ho SY, Boey A, Chua EWM, Barathi VA, Carney TJ, Wang X, Hong W., Cavin-2 regulates the activity and stability of endothelial nitric-oxide synthase (eNOS) in angiogenesis. J Biol Chem. 2017</v>
      </c>
    </row>
    <row r="10132" spans="1:29" x14ac:dyDescent="0.3">
      <c r="A10132">
        <v>8841</v>
      </c>
      <c r="B10132" t="s">
        <v>11473</v>
      </c>
      <c r="C10132" t="s">
        <v>21657</v>
      </c>
      <c r="D10132" t="s">
        <v>31913</v>
      </c>
      <c r="E10132" t="s">
        <v>2464</v>
      </c>
      <c r="F10132" s="10"/>
      <c r="G10132">
        <v>2017</v>
      </c>
      <c r="J10132">
        <v>0.91125492969507771</v>
      </c>
      <c r="L10132" t="s">
        <v>43177</v>
      </c>
      <c r="M10132">
        <v>27828895</v>
      </c>
      <c r="Q10132" s="10"/>
      <c r="R10132" s="11">
        <f t="shared" si="316"/>
        <v>0</v>
      </c>
      <c r="U10132" s="11">
        <f t="shared" si="317"/>
        <v>0</v>
      </c>
      <c r="Y10132" s="11">
        <f>IF(SUM(Tableau1[[#This Row],[Other access]:[Sci-hub access]])&gt;=1,1,0)</f>
        <v>0</v>
      </c>
      <c r="Z10132" s="12">
        <f>IF(OR(Tableau1[[#This Row],[Access R1 + S1+ T1 ]]&gt;=1,Tableau1[[#This Row],[Access V1 +W1 + X1]]&gt;=1),1,0)</f>
        <v>0</v>
      </c>
      <c r="AB10132" s="10" t="str">
        <f>Tableau1[[#This Row],[DOI]]</f>
        <v>doi: 10.1097/ICU.0000000000000343</v>
      </c>
      <c r="AC10132" s="13" t="str">
        <f>Tableau1[[#This Row],[Authors]]&amp;", "&amp;Tableau1[[#This Row],[Title]]&amp;" "&amp;Tableau1[[#This Row],[Journal]]&amp;". "&amp;Tableau1[[#This Row],[Year]]</f>
        <v>Töteberg-Harms M, Berlin MS, Meier-Gibbons F., Increasing healthcare costs: can we influence the costs of glaucoma care? Curr Opin Ophthalmol. 2017</v>
      </c>
    </row>
    <row r="10133" spans="1:29" ht="28.8" x14ac:dyDescent="0.3">
      <c r="A10133">
        <v>4749</v>
      </c>
      <c r="B10133" t="s">
        <v>7856</v>
      </c>
      <c r="C10133" t="s">
        <v>18087</v>
      </c>
      <c r="D10133" t="s">
        <v>28286</v>
      </c>
      <c r="E10133" t="s">
        <v>2702</v>
      </c>
      <c r="F10133" s="10"/>
      <c r="G10133">
        <v>2017</v>
      </c>
      <c r="J10133">
        <v>0.9113386269533067</v>
      </c>
      <c r="L10133" t="s">
        <v>39164</v>
      </c>
      <c r="M10133">
        <v>28410605</v>
      </c>
      <c r="Q10133" s="10"/>
      <c r="R10133" s="11">
        <f t="shared" si="316"/>
        <v>0</v>
      </c>
      <c r="U10133" s="11">
        <f t="shared" si="317"/>
        <v>0</v>
      </c>
      <c r="Y10133" s="11">
        <f>IF(SUM(Tableau1[[#This Row],[Other access]:[Sci-hub access]])&gt;=1,1,0)</f>
        <v>0</v>
      </c>
      <c r="Z10133" s="12">
        <f>IF(OR(Tableau1[[#This Row],[Access R1 + S1+ T1 ]]&gt;=1,Tableau1[[#This Row],[Access V1 +W1 + X1]]&gt;=1),1,0)</f>
        <v>0</v>
      </c>
      <c r="AB10133" s="10" t="str">
        <f>Tableau1[[#This Row],[DOI]]</f>
        <v>doi: 10.1186/s13256-017-1261-z</v>
      </c>
      <c r="AC10133" s="13" t="str">
        <f>Tableau1[[#This Row],[Authors]]&amp;", "&amp;Tableau1[[#This Row],[Title]]&amp;" "&amp;Tableau1[[#This Row],[Journal]]&amp;". "&amp;Tableau1[[#This Row],[Year]]</f>
        <v>Ferreira BFA, Rodriguez EEC, Prado LLD, Gonçalves CR, Hirata CE, Yamamoto JH., Frosted branch angiitis and cerebral venous sinus thrombosis as an initial onset of neuro-Behçet's disease: a case report and review of the literature. J Med Case Rep. 2017</v>
      </c>
    </row>
    <row r="10134" spans="1:29" x14ac:dyDescent="0.3">
      <c r="A10134">
        <v>9268</v>
      </c>
      <c r="B10134" t="s">
        <v>11852</v>
      </c>
      <c r="C10134" t="s">
        <v>22027</v>
      </c>
      <c r="D10134" t="s">
        <v>32294</v>
      </c>
      <c r="E10134" t="s">
        <v>34032</v>
      </c>
      <c r="F10134" s="10"/>
      <c r="G10134">
        <v>2017</v>
      </c>
      <c r="J10134">
        <v>0.91140434822055516</v>
      </c>
      <c r="L10134" t="s">
        <v>43573</v>
      </c>
      <c r="M10134">
        <v>27751703</v>
      </c>
      <c r="Q10134" s="10"/>
      <c r="R10134" s="11">
        <f t="shared" si="316"/>
        <v>0</v>
      </c>
      <c r="U10134" s="11">
        <f t="shared" si="317"/>
        <v>0</v>
      </c>
      <c r="Y10134" s="11">
        <f>IF(SUM(Tableau1[[#This Row],[Other access]:[Sci-hub access]])&gt;=1,1,0)</f>
        <v>0</v>
      </c>
      <c r="Z10134" s="12">
        <f>IF(OR(Tableau1[[#This Row],[Access R1 + S1+ T1 ]]&gt;=1,Tableau1[[#This Row],[Access V1 +W1 + X1]]&gt;=1),1,0)</f>
        <v>0</v>
      </c>
      <c r="AB10134" s="10" t="str">
        <f>Tableau1[[#This Row],[DOI]]</f>
        <v>doi: 10.1016/j.jemermed.2016.05.067</v>
      </c>
      <c r="AC10134" s="13" t="str">
        <f>Tableau1[[#This Row],[Authors]]&amp;", "&amp;Tableau1[[#This Row],[Title]]&amp;" "&amp;Tableau1[[#This Row],[Journal]]&amp;". "&amp;Tableau1[[#This Row],[Year]]</f>
        <v>Byrne N, Plonsker JH, Tan LA, Byrne RW, Munoz LF., Orbital Cellulitis with Pansinusitis and Subdural Empyema. J Emerg Med. 2017</v>
      </c>
    </row>
    <row r="10135" spans="1:29" x14ac:dyDescent="0.3">
      <c r="A10135">
        <v>9868</v>
      </c>
      <c r="B10135" t="s">
        <v>12399</v>
      </c>
      <c r="C10135" t="s">
        <v>22569</v>
      </c>
      <c r="D10135" t="s">
        <v>32847</v>
      </c>
      <c r="E10135" t="s">
        <v>2449</v>
      </c>
      <c r="F10135" s="10"/>
      <c r="G10135">
        <v>2017</v>
      </c>
      <c r="J10135">
        <v>0.91157014444619555</v>
      </c>
      <c r="L10135" t="s">
        <v>44127</v>
      </c>
      <c r="M10135">
        <v>27553894</v>
      </c>
      <c r="Q10135" s="10"/>
      <c r="R10135" s="11">
        <f t="shared" si="316"/>
        <v>0</v>
      </c>
      <c r="U10135" s="11">
        <f t="shared" si="317"/>
        <v>0</v>
      </c>
      <c r="Y10135" s="11">
        <f>IF(SUM(Tableau1[[#This Row],[Other access]:[Sci-hub access]])&gt;=1,1,0)</f>
        <v>0</v>
      </c>
      <c r="Z10135" s="12">
        <f>IF(OR(Tableau1[[#This Row],[Access R1 + S1+ T1 ]]&gt;=1,Tableau1[[#This Row],[Access V1 +W1 + X1]]&gt;=1),1,0)</f>
        <v>0</v>
      </c>
      <c r="AB10135" s="10" t="str">
        <f>Tableau1[[#This Row],[DOI]]</f>
        <v>doi: 10.1111/cxo.12437</v>
      </c>
      <c r="AC10135" s="13" t="str">
        <f>Tableau1[[#This Row],[Authors]]&amp;", "&amp;Tableau1[[#This Row],[Title]]&amp;" "&amp;Tableau1[[#This Row],[Journal]]&amp;". "&amp;Tableau1[[#This Row],[Year]]</f>
        <v>Kumar V, Samdani A, Chandra P, Kumar A., Ultra-wide field imaging of retinal haemangioma in retinitis pigmentosa. Clin Exp Optom. 2017</v>
      </c>
    </row>
    <row r="10136" spans="1:29" ht="28.8" x14ac:dyDescent="0.3">
      <c r="A10136">
        <v>2</v>
      </c>
      <c r="B10136" t="s">
        <v>3265</v>
      </c>
      <c r="C10136" t="s">
        <v>13526</v>
      </c>
      <c r="D10136" t="s">
        <v>23685</v>
      </c>
      <c r="E10136" t="s">
        <v>2485</v>
      </c>
      <c r="G10136">
        <v>2018</v>
      </c>
      <c r="J10136">
        <v>0.91172604176403549</v>
      </c>
      <c r="L10136" t="s">
        <v>34521</v>
      </c>
      <c r="M10136">
        <v>29539291</v>
      </c>
      <c r="O10136">
        <v>1</v>
      </c>
      <c r="R10136" s="6">
        <f t="shared" si="316"/>
        <v>1</v>
      </c>
      <c r="U10136" s="6">
        <f t="shared" si="317"/>
        <v>1</v>
      </c>
      <c r="X10136">
        <v>1</v>
      </c>
      <c r="Y10136" s="6">
        <f>IF(SUM(Tableau1[[#This Row],[Other access]:[Sci-hub access]])&gt;=1,1,0)</f>
        <v>1</v>
      </c>
      <c r="Z10136" s="3">
        <f>IF(OR(Tableau1[[#This Row],[Access R1 + S1+ T1 ]]&gt;=1,Tableau1[[#This Row],[Access V1 +W1 + X1]]&gt;=1),1,0)</f>
        <v>1</v>
      </c>
      <c r="AB10136" t="str">
        <f>Tableau1[[#This Row],[DOI]]</f>
        <v>doi: 10.1056/NEJMoa1712770</v>
      </c>
      <c r="AC10136" s="1" t="str">
        <f>Tableau1[[#This Row],[Authors]]&amp;", "&amp;Tableau1[[#This Row],[Title]]&amp;" "&amp;Tableau1[[#This Row],[Journal]]&amp;". "&amp;Tableau1[[#This Row],[Year]]</f>
        <v>Kinoshita S, Koizumi N, Ueno M, Okumura N, Imai K, Tanaka H, Yamamoto Y, Nakamura T, Inatomi T, Bush J, Toda M, Hagiya M, Yokota I, Teramukai S, Sotozono C, Hamuro J., Injection of Cultured Cells with a ROCK Inhibitor for Bullous Keratopathy. N Engl J Med. 2018</v>
      </c>
    </row>
    <row r="10137" spans="1:29" ht="28.8" x14ac:dyDescent="0.3">
      <c r="A10137">
        <v>6049</v>
      </c>
      <c r="B10137" t="s">
        <v>9033</v>
      </c>
      <c r="C10137" t="s">
        <v>19247</v>
      </c>
      <c r="D10137" t="s">
        <v>29463</v>
      </c>
      <c r="E10137" t="s">
        <v>2548</v>
      </c>
      <c r="F10137" s="10"/>
      <c r="G10137">
        <v>2017</v>
      </c>
      <c r="J10137">
        <v>0.91182284065130093</v>
      </c>
      <c r="L10137" t="s">
        <v>40426</v>
      </c>
      <c r="M10137">
        <v>28254789</v>
      </c>
      <c r="Q10137" s="10"/>
      <c r="R10137" s="11">
        <f t="shared" si="316"/>
        <v>0</v>
      </c>
      <c r="U10137" s="11">
        <f t="shared" si="317"/>
        <v>0</v>
      </c>
      <c r="Y10137" s="11">
        <f>IF(SUM(Tableau1[[#This Row],[Other access]:[Sci-hub access]])&gt;=1,1,0)</f>
        <v>0</v>
      </c>
      <c r="Z10137" s="12">
        <f>IF(OR(Tableau1[[#This Row],[Access R1 + S1+ T1 ]]&gt;=1,Tableau1[[#This Row],[Access V1 +W1 + X1]]&gt;=1),1,0)</f>
        <v>0</v>
      </c>
      <c r="AB10137" s="10" t="str">
        <f>Tableau1[[#This Row],[DOI]]</f>
        <v>doi: 10.1136/annrheumdis-2016-210931</v>
      </c>
      <c r="AC10137" s="13" t="str">
        <f>Tableau1[[#This Row],[Authors]]&amp;", "&amp;Tableau1[[#This Row],[Title]]&amp;" "&amp;Tableau1[[#This Row],[Journal]]&amp;". "&amp;Tableau1[[#This Row],[Year]]</f>
        <v>Lie E, Lindström U, Zverkova-Sandström T, Olsen IC, Forsblad-d'Elia H, Askling J, Kapetanovic MC, Kristensen LE, Jacobsson LTH., Tumour necrosis factor inhibitor treatment and occurrence of anterior uveitis in ankylosing spondylitis: results from the Swedish biologics register. Ann Rheum Dis. 2017</v>
      </c>
    </row>
    <row r="10138" spans="1:29" x14ac:dyDescent="0.3">
      <c r="A10138">
        <v>2058</v>
      </c>
      <c r="B10138" t="s">
        <v>5297</v>
      </c>
      <c r="C10138" t="s">
        <v>15542</v>
      </c>
      <c r="D10138" t="s">
        <v>25719</v>
      </c>
      <c r="E10138" t="s">
        <v>2462</v>
      </c>
      <c r="F10138" s="10"/>
      <c r="G10138">
        <v>2017</v>
      </c>
      <c r="J10138">
        <v>0.91185560173491575</v>
      </c>
      <c r="L10138" t="s">
        <v>36529</v>
      </c>
      <c r="M10138">
        <v>28821236</v>
      </c>
      <c r="Q10138" s="10"/>
      <c r="R10138" s="11">
        <f t="shared" si="316"/>
        <v>0</v>
      </c>
      <c r="U10138" s="11">
        <f t="shared" si="317"/>
        <v>0</v>
      </c>
      <c r="Y10138" s="11">
        <f>IF(SUM(Tableau1[[#This Row],[Other access]:[Sci-hub access]])&gt;=1,1,0)</f>
        <v>0</v>
      </c>
      <c r="Z10138" s="12">
        <f>IF(OR(Tableau1[[#This Row],[Access R1 + S1+ T1 ]]&gt;=1,Tableau1[[#This Row],[Access V1 +W1 + X1]]&gt;=1),1,0)</f>
        <v>0</v>
      </c>
      <c r="AB10138" s="10" t="str">
        <f>Tableau1[[#This Row],[DOI]]</f>
        <v>doi: 10.1186/s12886-017-0544-x</v>
      </c>
      <c r="AC10138" s="13" t="str">
        <f>Tableau1[[#This Row],[Authors]]&amp;", "&amp;Tableau1[[#This Row],[Title]]&amp;" "&amp;Tableau1[[#This Row],[Journal]]&amp;". "&amp;Tableau1[[#This Row],[Year]]</f>
        <v>Gonzalez-Buendia L, Delgado-Tirado S, Sanabria MR, Fernandez I, Coco RM., Predictive models of long-term anatomic outcome in age-related macular degeneration treated with as-needed Ranibizumab. BMC Ophthalmol. 2017</v>
      </c>
    </row>
    <row r="10139" spans="1:29" ht="28.8" x14ac:dyDescent="0.3">
      <c r="A10139">
        <v>2083</v>
      </c>
      <c r="B10139" t="s">
        <v>5322</v>
      </c>
      <c r="C10139" t="s">
        <v>15567</v>
      </c>
      <c r="D10139" t="s">
        <v>25744</v>
      </c>
      <c r="E10139" t="s">
        <v>2511</v>
      </c>
      <c r="F10139" s="10"/>
      <c r="G10139">
        <v>2017</v>
      </c>
      <c r="J10139">
        <v>0.91186040737520069</v>
      </c>
      <c r="L10139" t="s">
        <v>36554</v>
      </c>
      <c r="M10139">
        <v>28820157</v>
      </c>
      <c r="Q10139" s="10"/>
      <c r="R10139" s="11">
        <f t="shared" si="316"/>
        <v>0</v>
      </c>
      <c r="U10139" s="11">
        <f t="shared" si="317"/>
        <v>0</v>
      </c>
      <c r="Y10139" s="11">
        <f>IF(SUM(Tableau1[[#This Row],[Other access]:[Sci-hub access]])&gt;=1,1,0)</f>
        <v>0</v>
      </c>
      <c r="Z10139" s="12">
        <f>IF(OR(Tableau1[[#This Row],[Access R1 + S1+ T1 ]]&gt;=1,Tableau1[[#This Row],[Access V1 +W1 + X1]]&gt;=1),1,0)</f>
        <v>0</v>
      </c>
      <c r="AB10139" s="10" t="str">
        <f>Tableau1[[#This Row],[DOI]]</f>
        <v>doi: 10.4103/ijo.IJO_174_17</v>
      </c>
      <c r="AC10139" s="13" t="str">
        <f>Tableau1[[#This Row],[Authors]]&amp;", "&amp;Tableau1[[#This Row],[Title]]&amp;" "&amp;Tableau1[[#This Row],[Journal]]&amp;". "&amp;Tableau1[[#This Row],[Year]]</f>
        <v>Rishi P, Rishi E, Sharma M, Maitray A, Bhende M, Gopal L, Sharma T, Ratra D, Sen P, Bhende P, Rao C, Susvar P., Incidence, outcomes, and risk factors for hemorrhagic complications in eyes with polypoidal choroidal vasculopathy following photodynamic therapy in Indian subjects. Indian J Ophthalmol. 2017</v>
      </c>
    </row>
    <row r="10140" spans="1:29" x14ac:dyDescent="0.3">
      <c r="A10140">
        <v>5225</v>
      </c>
      <c r="B10140" t="s">
        <v>8293</v>
      </c>
      <c r="C10140" t="s">
        <v>18517</v>
      </c>
      <c r="D10140" t="s">
        <v>28723</v>
      </c>
      <c r="E10140" t="s">
        <v>34248</v>
      </c>
      <c r="F10140" s="10"/>
      <c r="G10140">
        <v>2017</v>
      </c>
      <c r="J10140">
        <v>0.91209550106220549</v>
      </c>
      <c r="L10140" t="s">
        <v>39626</v>
      </c>
      <c r="M10140">
        <v>28359144</v>
      </c>
      <c r="Q10140" s="10"/>
      <c r="R10140" s="11">
        <f t="shared" si="316"/>
        <v>0</v>
      </c>
      <c r="U10140" s="11">
        <f t="shared" si="317"/>
        <v>0</v>
      </c>
      <c r="Y10140" s="11">
        <f>IF(SUM(Tableau1[[#This Row],[Other access]:[Sci-hub access]])&gt;=1,1,0)</f>
        <v>0</v>
      </c>
      <c r="Z10140" s="12">
        <f>IF(OR(Tableau1[[#This Row],[Access R1 + S1+ T1 ]]&gt;=1,Tableau1[[#This Row],[Access V1 +W1 + X1]]&gt;=1),1,0)</f>
        <v>0</v>
      </c>
      <c r="AB10140" s="10" t="str">
        <f>Tableau1[[#This Row],[DOI]]</f>
        <v>doi: 10.14348/molcells.2017.2308</v>
      </c>
      <c r="AC10140" s="13" t="str">
        <f>Tableau1[[#This Row],[Authors]]&amp;", "&amp;Tableau1[[#This Row],[Title]]&amp;" "&amp;Tableau1[[#This Row],[Journal]]&amp;". "&amp;Tableau1[[#This Row],[Year]]</f>
        <v>Yoo KW, Thiruvarangan M, Jeong YM, Lee MS, Maddirevula S, Rhee M, Bae YK, Kim HG, Kim CH., Mind Bomb-Binding Partner RanBP9 Plays a Contributory Role in Retinal Development. Mol Cells. 2017</v>
      </c>
    </row>
    <row r="10141" spans="1:29" x14ac:dyDescent="0.3">
      <c r="A10141">
        <v>4448</v>
      </c>
      <c r="B10141" t="s">
        <v>7574</v>
      </c>
      <c r="C10141" t="s">
        <v>17810</v>
      </c>
      <c r="D10141" t="s">
        <v>28003</v>
      </c>
      <c r="E10141" t="s">
        <v>2488</v>
      </c>
      <c r="F10141" s="10"/>
      <c r="G10141">
        <v>2017</v>
      </c>
      <c r="J10141">
        <v>0.91221895768835193</v>
      </c>
      <c r="L10141" t="s">
        <v>38868</v>
      </c>
      <c r="M10141">
        <v>28442693</v>
      </c>
      <c r="Q10141" s="10"/>
      <c r="R10141" s="11">
        <f t="shared" si="316"/>
        <v>0</v>
      </c>
      <c r="U10141" s="11">
        <f t="shared" si="317"/>
        <v>0</v>
      </c>
      <c r="Y10141" s="11">
        <f>IF(SUM(Tableau1[[#This Row],[Other access]:[Sci-hub access]])&gt;=1,1,0)</f>
        <v>0</v>
      </c>
      <c r="Z10141" s="12">
        <f>IF(OR(Tableau1[[#This Row],[Access R1 + S1+ T1 ]]&gt;=1,Tableau1[[#This Row],[Access V1 +W1 + X1]]&gt;=1),1,0)</f>
        <v>0</v>
      </c>
      <c r="AB10141" s="10" t="str">
        <f>Tableau1[[#This Row],[DOI]]</f>
        <v>doi: 10.1159/000458492</v>
      </c>
      <c r="AC10141" s="13" t="str">
        <f>Tableau1[[#This Row],[Authors]]&amp;", "&amp;Tableau1[[#This Row],[Title]]&amp;" "&amp;Tableau1[[#This Row],[Journal]]&amp;". "&amp;Tableau1[[#This Row],[Year]]</f>
        <v>Francis BA, Akil H, Bert BB., Ab interno Schlemm's Canal Surgery. Dev Ophthalmol. 2017</v>
      </c>
    </row>
    <row r="10142" spans="1:29" ht="28.8" x14ac:dyDescent="0.3">
      <c r="A10142">
        <v>751</v>
      </c>
      <c r="B10142" t="s">
        <v>4014</v>
      </c>
      <c r="C10142" t="s">
        <v>14269</v>
      </c>
      <c r="D10142" t="s">
        <v>24434</v>
      </c>
      <c r="E10142" t="s">
        <v>2467</v>
      </c>
      <c r="F10142" s="10"/>
      <c r="G10142">
        <v>2017</v>
      </c>
      <c r="J10142">
        <v>0.91240481404280993</v>
      </c>
      <c r="L10142" t="s">
        <v>35244</v>
      </c>
      <c r="M10142">
        <v>29121359</v>
      </c>
      <c r="Q10142" s="10"/>
      <c r="R10142" s="11">
        <f t="shared" si="316"/>
        <v>0</v>
      </c>
      <c r="U10142" s="11">
        <f t="shared" si="317"/>
        <v>0</v>
      </c>
      <c r="Y10142" s="11">
        <f>IF(SUM(Tableau1[[#This Row],[Other access]:[Sci-hub access]])&gt;=1,1,0)</f>
        <v>0</v>
      </c>
      <c r="Z10142" s="12">
        <f>IF(OR(Tableau1[[#This Row],[Access R1 + S1+ T1 ]]&gt;=1,Tableau1[[#This Row],[Access V1 +W1 + X1]]&gt;=1),1,0)</f>
        <v>0</v>
      </c>
      <c r="AB10142" s="10" t="str">
        <f>Tableau1[[#This Row],[DOI]]</f>
        <v>doi: 10.3928/23258160-20171030-05</v>
      </c>
      <c r="AC10142" s="13" t="str">
        <f>Tableau1[[#This Row],[Authors]]&amp;", "&amp;Tableau1[[#This Row],[Title]]&amp;" "&amp;Tableau1[[#This Row],[Journal]]&amp;". "&amp;Tableau1[[#This Row],[Year]]</f>
        <v>González-Saldivar G, Rojas-Juárez S, Espinosa-Soto I, Sánchez-Ramos J, Jaurieta-Hinojosa N, Ramírez-Estudillo A., Single-Spot Yellow Laser Versus Conventional Green Laser on Panretinal Photocoagulation: Patient Pain Scores and Preferences. Ophthalmic Surg Lasers Imaging Retina. 2017</v>
      </c>
    </row>
    <row r="10143" spans="1:29" x14ac:dyDescent="0.3">
      <c r="A10143">
        <v>8358</v>
      </c>
      <c r="B10143" t="s">
        <v>11053</v>
      </c>
      <c r="C10143" t="s">
        <v>21239</v>
      </c>
      <c r="D10143" t="s">
        <v>31491</v>
      </c>
      <c r="E10143" t="s">
        <v>34357</v>
      </c>
      <c r="F10143" s="10"/>
      <c r="G10143">
        <v>2017</v>
      </c>
      <c r="J10143">
        <v>0.91246903617676867</v>
      </c>
      <c r="L10143" t="s">
        <v>42701</v>
      </c>
      <c r="M10143">
        <v>27928965</v>
      </c>
      <c r="Q10143" s="10"/>
      <c r="R10143" s="11">
        <f t="shared" si="316"/>
        <v>0</v>
      </c>
      <c r="U10143" s="11">
        <f t="shared" si="317"/>
        <v>0</v>
      </c>
      <c r="Y10143" s="11">
        <f>IF(SUM(Tableau1[[#This Row],[Other access]:[Sci-hub access]])&gt;=1,1,0)</f>
        <v>0</v>
      </c>
      <c r="Z10143" s="12">
        <f>IF(OR(Tableau1[[#This Row],[Access R1 + S1+ T1 ]]&gt;=1,Tableau1[[#This Row],[Access V1 +W1 + X1]]&gt;=1),1,0)</f>
        <v>0</v>
      </c>
      <c r="AB10143" s="10" t="str">
        <f>Tableau1[[#This Row],[DOI]]</f>
        <v>doi: 10.2174/1381612822666161208100325</v>
      </c>
      <c r="AC10143" s="13" t="str">
        <f>Tableau1[[#This Row],[Authors]]&amp;", "&amp;Tableau1[[#This Row],[Title]]&amp;" "&amp;Tableau1[[#This Row],[Journal]]&amp;". "&amp;Tableau1[[#This Row],[Year]]</f>
        <v>Yin VT, Esmaeli B., Targeting the Hedgehog Pathway for Locally Advanced and Metastatic Basal Cell Carcinoma. Curr Pharm Des. 2017</v>
      </c>
    </row>
    <row r="10144" spans="1:29" x14ac:dyDescent="0.3">
      <c r="A10144">
        <v>3535</v>
      </c>
      <c r="B10144" t="s">
        <v>259</v>
      </c>
      <c r="C10144" t="s">
        <v>260</v>
      </c>
      <c r="D10144" t="s">
        <v>261</v>
      </c>
      <c r="E10144" t="s">
        <v>2511</v>
      </c>
      <c r="F10144" s="10"/>
      <c r="G10144">
        <v>2017</v>
      </c>
      <c r="J10144">
        <v>0.91248260758917754</v>
      </c>
      <c r="L10144" t="s">
        <v>37982</v>
      </c>
      <c r="M10144">
        <v>28573998</v>
      </c>
      <c r="Q10144" s="10"/>
      <c r="R10144" s="11">
        <f t="shared" si="316"/>
        <v>0</v>
      </c>
      <c r="U10144" s="11">
        <f t="shared" si="317"/>
        <v>0</v>
      </c>
      <c r="Y10144" s="11">
        <f>IF(SUM(Tableau1[[#This Row],[Other access]:[Sci-hub access]])&gt;=1,1,0)</f>
        <v>0</v>
      </c>
      <c r="Z10144" s="12">
        <f>IF(OR(Tableau1[[#This Row],[Access R1 + S1+ T1 ]]&gt;=1,Tableau1[[#This Row],[Access V1 +W1 + X1]]&gt;=1),1,0)</f>
        <v>0</v>
      </c>
      <c r="AB10144" s="10" t="str">
        <f>Tableau1[[#This Row],[DOI]]</f>
        <v>doi: 10.4103/ijo.IJO_836_16</v>
      </c>
      <c r="AC10144" s="13" t="str">
        <f>Tableau1[[#This Row],[Authors]]&amp;", "&amp;Tableau1[[#This Row],[Title]]&amp;" "&amp;Tableau1[[#This Row],[Journal]]&amp;". "&amp;Tableau1[[#This Row],[Year]]</f>
        <v>Pai HV, Jamal E, Yegneswaran PP., Corneal ulcer due to a rare pleosporalean member of the genus Bipolaris following cow tail injury to the eye: A case report and review of literature. Indian J Ophthalmol. 2017</v>
      </c>
    </row>
    <row r="10145" spans="1:29" x14ac:dyDescent="0.3">
      <c r="A10145">
        <v>9612</v>
      </c>
      <c r="B10145" t="s">
        <v>12166</v>
      </c>
      <c r="C10145" t="s">
        <v>22341</v>
      </c>
      <c r="D10145" t="s">
        <v>32614</v>
      </c>
      <c r="E10145" t="s">
        <v>2471</v>
      </c>
      <c r="F10145" s="10"/>
      <c r="G10145">
        <v>2017</v>
      </c>
      <c r="J10145">
        <v>0.91264003913033076</v>
      </c>
      <c r="L10145" t="s">
        <v>43883</v>
      </c>
      <c r="M10145">
        <v>27638315</v>
      </c>
      <c r="Q10145" s="10"/>
      <c r="R10145" s="11">
        <f t="shared" si="316"/>
        <v>0</v>
      </c>
      <c r="U10145" s="11">
        <f t="shared" si="317"/>
        <v>0</v>
      </c>
      <c r="Y10145" s="11">
        <f>IF(SUM(Tableau1[[#This Row],[Other access]:[Sci-hub access]])&gt;=1,1,0)</f>
        <v>0</v>
      </c>
      <c r="Z10145" s="12">
        <f>IF(OR(Tableau1[[#This Row],[Access R1 + S1+ T1 ]]&gt;=1,Tableau1[[#This Row],[Access V1 +W1 + X1]]&gt;=1),1,0)</f>
        <v>0</v>
      </c>
      <c r="AB10145" s="10" t="str">
        <f>Tableau1[[#This Row],[DOI]]</f>
        <v>doi: 10.1007/s10792-016-0337-x</v>
      </c>
      <c r="AC10145" s="13" t="str">
        <f>Tableau1[[#This Row],[Authors]]&amp;", "&amp;Tableau1[[#This Row],[Title]]&amp;" "&amp;Tableau1[[#This Row],[Journal]]&amp;". "&amp;Tableau1[[#This Row],[Year]]</f>
        <v>Li ST, Yiu EP, Wong AH, Yeung JC, Yu LW., Management of traumatic haemorrhage in the Berger's space of a 4-year-old child. Int Ophthalmol. 2017</v>
      </c>
    </row>
    <row r="10146" spans="1:29" ht="28.8" x14ac:dyDescent="0.3">
      <c r="A10146">
        <v>5787</v>
      </c>
      <c r="B10146" t="s">
        <v>8810</v>
      </c>
      <c r="C10146" t="s">
        <v>19027</v>
      </c>
      <c r="D10146" t="s">
        <v>29240</v>
      </c>
      <c r="E10146" t="s">
        <v>34170</v>
      </c>
      <c r="F10146" s="10"/>
      <c r="G10146">
        <v>2017</v>
      </c>
      <c r="J10146">
        <v>0.91271591716570777</v>
      </c>
      <c r="L10146" t="s">
        <v>40169</v>
      </c>
      <c r="M10146">
        <v>28284988</v>
      </c>
      <c r="Q10146" s="10"/>
      <c r="R10146" s="11">
        <f t="shared" si="316"/>
        <v>0</v>
      </c>
      <c r="U10146" s="11">
        <f t="shared" si="317"/>
        <v>0</v>
      </c>
      <c r="Y10146" s="11">
        <f>IF(SUM(Tableau1[[#This Row],[Other access]:[Sci-hub access]])&gt;=1,1,0)</f>
        <v>0</v>
      </c>
      <c r="Z10146" s="12">
        <f>IF(OR(Tableau1[[#This Row],[Access R1 + S1+ T1 ]]&gt;=1,Tableau1[[#This Row],[Access V1 +W1 + X1]]&gt;=1),1,0)</f>
        <v>0</v>
      </c>
      <c r="AB10146" s="10" t="str">
        <f>Tableau1[[#This Row],[DOI]]</f>
        <v>doi: 10.1016/j.mce.2017.03.006</v>
      </c>
      <c r="AC10146" s="13" t="str">
        <f>Tableau1[[#This Row],[Authors]]&amp;", "&amp;Tableau1[[#This Row],[Title]]&amp;" "&amp;Tableau1[[#This Row],[Journal]]&amp;". "&amp;Tableau1[[#This Row],[Year]]</f>
        <v>Pyzik A, Grywalska E, Matyjaszek-Matuszek B, Smoleń A, Pyzik D, Roliński J., Frequencies of PD-1- positive T CD3+CD4+, T CD3+CD8+ and B CD19+ lymphocytes in female patients with Graves' disease and healthy controls- preliminary study. Mol Cell Endocrinol. 2017</v>
      </c>
    </row>
    <row r="10147" spans="1:29" x14ac:dyDescent="0.3">
      <c r="A10147">
        <v>6743</v>
      </c>
      <c r="B10147" t="s">
        <v>9637</v>
      </c>
      <c r="C10147" t="s">
        <v>19841</v>
      </c>
      <c r="D10147" t="s">
        <v>30070</v>
      </c>
      <c r="E10147" t="s">
        <v>2966</v>
      </c>
      <c r="F10147" s="10"/>
      <c r="G10147">
        <v>2017</v>
      </c>
      <c r="J10147">
        <v>0.91275656554751761</v>
      </c>
      <c r="L10147" t="s">
        <v>41104</v>
      </c>
      <c r="M10147">
        <v>28167284</v>
      </c>
      <c r="Q10147" s="10"/>
      <c r="R10147" s="11">
        <f t="shared" si="316"/>
        <v>0</v>
      </c>
      <c r="U10147" s="11">
        <f t="shared" si="317"/>
        <v>0</v>
      </c>
      <c r="Y10147" s="11">
        <f>IF(SUM(Tableau1[[#This Row],[Other access]:[Sci-hub access]])&gt;=1,1,0)</f>
        <v>0</v>
      </c>
      <c r="Z10147" s="12">
        <f>IF(OR(Tableau1[[#This Row],[Access R1 + S1+ T1 ]]&gt;=1,Tableau1[[#This Row],[Access V1 +W1 + X1]]&gt;=1),1,0)</f>
        <v>0</v>
      </c>
      <c r="AB10147" s="10" t="str">
        <f>Tableau1[[#This Row],[DOI]]</f>
        <v>doi: 10.1016/j.clinimag.2017.01.013</v>
      </c>
      <c r="AC10147" s="13" t="str">
        <f>Tableau1[[#This Row],[Authors]]&amp;", "&amp;Tableau1[[#This Row],[Title]]&amp;" "&amp;Tableau1[[#This Row],[Journal]]&amp;". "&amp;Tableau1[[#This Row],[Year]]</f>
        <v>Ghasemi M, Riaz N, Bjornsdottir A, Paydarfar D., Isolated pseudoabducens palsy in acute thalamic stroke. Clin Imaging. 2017</v>
      </c>
    </row>
    <row r="10148" spans="1:29" ht="28.8" x14ac:dyDescent="0.3">
      <c r="A10148">
        <v>3481</v>
      </c>
      <c r="B10148" t="s">
        <v>6655</v>
      </c>
      <c r="C10148" t="s">
        <v>16897</v>
      </c>
      <c r="D10148" t="s">
        <v>27079</v>
      </c>
      <c r="E10148" t="s">
        <v>2535</v>
      </c>
      <c r="F10148" s="10"/>
      <c r="G10148">
        <v>2017</v>
      </c>
      <c r="J10148">
        <v>0.91288622654974227</v>
      </c>
      <c r="L10148" t="s">
        <v>37929</v>
      </c>
      <c r="M10148">
        <v>28578316</v>
      </c>
      <c r="Q10148" s="10"/>
      <c r="R10148" s="11">
        <f t="shared" si="316"/>
        <v>0</v>
      </c>
      <c r="U10148" s="11">
        <f t="shared" si="317"/>
        <v>0</v>
      </c>
      <c r="Y10148" s="11">
        <f>IF(SUM(Tableau1[[#This Row],[Other access]:[Sci-hub access]])&gt;=1,1,0)</f>
        <v>0</v>
      </c>
      <c r="Z10148" s="12">
        <f>IF(OR(Tableau1[[#This Row],[Access R1 + S1+ T1 ]]&gt;=1,Tableau1[[#This Row],[Access V1 +W1 + X1]]&gt;=1),1,0)</f>
        <v>0</v>
      </c>
      <c r="AB10148" s="10" t="str">
        <f>Tableau1[[#This Row],[DOI]]</f>
        <v>doi: 10.1074/jbc.M117.790568</v>
      </c>
      <c r="AC10148" s="13" t="str">
        <f>Tableau1[[#This Row],[Authors]]&amp;", "&amp;Tableau1[[#This Row],[Title]]&amp;" "&amp;Tableau1[[#This Row],[Journal]]&amp;". "&amp;Tableau1[[#This Row],[Year]]</f>
        <v>Shindou H, Koso H, Sasaki J, Nakanishi H, Sagara H, Nakagawa KM, Takahashi Y, Hishikawa D, Iizuka-Hishikawa Y, Tokumasu F, Noguchi H, Watanabe S, Sasaki T, Shimizu T., Docosahexaenoic acid preserves visual function by maintaining correct disc morphology in retinal photoreceptor cells. J Biol Chem. 2017</v>
      </c>
    </row>
    <row r="10149" spans="1:29" ht="28.8" x14ac:dyDescent="0.3">
      <c r="A10149">
        <v>7542</v>
      </c>
      <c r="B10149" t="s">
        <v>10339</v>
      </c>
      <c r="C10149" t="s">
        <v>20539</v>
      </c>
      <c r="D10149" t="s">
        <v>30774</v>
      </c>
      <c r="E10149" t="s">
        <v>34174</v>
      </c>
      <c r="F10149" s="10"/>
      <c r="G10149">
        <v>2017</v>
      </c>
      <c r="J10149">
        <v>0.91288766344482852</v>
      </c>
      <c r="L10149" t="s">
        <v>41897</v>
      </c>
      <c r="M10149">
        <v>28082263</v>
      </c>
      <c r="Q10149" s="10"/>
      <c r="R10149" s="11">
        <f t="shared" si="316"/>
        <v>0</v>
      </c>
      <c r="U10149" s="11">
        <f t="shared" si="317"/>
        <v>0</v>
      </c>
      <c r="Y10149" s="11">
        <f>IF(SUM(Tableau1[[#This Row],[Other access]:[Sci-hub access]])&gt;=1,1,0)</f>
        <v>0</v>
      </c>
      <c r="Z10149" s="12">
        <f>IF(OR(Tableau1[[#This Row],[Access R1 + S1+ T1 ]]&gt;=1,Tableau1[[#This Row],[Access V1 +W1 + X1]]&gt;=1),1,0)</f>
        <v>0</v>
      </c>
      <c r="AB10149" s="10" t="str">
        <f>Tableau1[[#This Row],[DOI]]</f>
        <v>doi: 10.3174/ajnr.A5034</v>
      </c>
      <c r="AC10149" s="13" t="str">
        <f>Tableau1[[#This Row],[Authors]]&amp;", "&amp;Tableau1[[#This Row],[Title]]&amp;" "&amp;Tableau1[[#This Row],[Journal]]&amp;". "&amp;Tableau1[[#This Row],[Year]]</f>
        <v>Ivanidze J, Charalel RA, Shuryak I, Brenner D, Pandya A, Kallas ON, Kesavabhotla K, Segal AZ, Simon MS, Sanelli PC., Effects of Radiation Exposure on the Cost-Effectiveness of CT Angiography and Perfusion Imaging in Aneurysmal Subarachnoid Hemorrhage. AJNR Am J Neuroradiol. 2017</v>
      </c>
    </row>
    <row r="10150" spans="1:29" x14ac:dyDescent="0.3">
      <c r="A10150">
        <v>6310</v>
      </c>
      <c r="B10150" t="s">
        <v>898</v>
      </c>
      <c r="C10150" t="s">
        <v>546</v>
      </c>
      <c r="D10150" t="s">
        <v>899</v>
      </c>
      <c r="E10150" t="s">
        <v>3139</v>
      </c>
      <c r="F10150" s="10"/>
      <c r="G10150">
        <v>2017</v>
      </c>
      <c r="J10150">
        <v>0.91294458910121745</v>
      </c>
      <c r="L10150" t="s">
        <v>40679</v>
      </c>
      <c r="M10150">
        <v>28229433</v>
      </c>
      <c r="Q10150" s="10"/>
      <c r="R10150" s="11">
        <f t="shared" si="316"/>
        <v>0</v>
      </c>
      <c r="U10150" s="11">
        <f t="shared" si="317"/>
        <v>0</v>
      </c>
      <c r="Y10150" s="11">
        <f>IF(SUM(Tableau1[[#This Row],[Other access]:[Sci-hub access]])&gt;=1,1,0)</f>
        <v>0</v>
      </c>
      <c r="Z10150" s="12">
        <f>IF(OR(Tableau1[[#This Row],[Access R1 + S1+ T1 ]]&gt;=1,Tableau1[[#This Row],[Access V1 +W1 + X1]]&gt;=1),1,0)</f>
        <v>0</v>
      </c>
      <c r="AB10150" s="10" t="str">
        <f>Tableau1[[#This Row],[DOI]]</f>
        <v>doi: 10.1007/s40259-017-0213-x</v>
      </c>
      <c r="AC10150" s="13" t="str">
        <f>Tableau1[[#This Row],[Authors]]&amp;", "&amp;Tableau1[[#This Row],[Title]]&amp;" "&amp;Tableau1[[#This Row],[Journal]]&amp;". "&amp;Tableau1[[#This Row],[Year]]</f>
        <v>Hoy SM., Adalimumab: A Review in Non-Infectious Non-Anterior Uveitis. BioDrugs. 2017</v>
      </c>
    </row>
    <row r="10151" spans="1:29" x14ac:dyDescent="0.3">
      <c r="A10151">
        <v>2670</v>
      </c>
      <c r="B10151" t="s">
        <v>5883</v>
      </c>
      <c r="C10151" t="s">
        <v>16129</v>
      </c>
      <c r="D10151" t="s">
        <v>26306</v>
      </c>
      <c r="E10151" t="s">
        <v>2440</v>
      </c>
      <c r="F10151" s="10"/>
      <c r="G10151">
        <v>2017</v>
      </c>
      <c r="J10151">
        <v>0.91295731598657803</v>
      </c>
      <c r="L10151" t="s">
        <v>37133</v>
      </c>
      <c r="M10151">
        <v>28709891</v>
      </c>
      <c r="Q10151" s="10"/>
      <c r="R10151" s="11">
        <f t="shared" si="316"/>
        <v>0</v>
      </c>
      <c r="U10151" s="11">
        <f t="shared" si="317"/>
        <v>0</v>
      </c>
      <c r="Y10151" s="11">
        <f>IF(SUM(Tableau1[[#This Row],[Other access]:[Sci-hub access]])&gt;=1,1,0)</f>
        <v>0</v>
      </c>
      <c r="Z10151" s="12">
        <f>IF(OR(Tableau1[[#This Row],[Access R1 + S1+ T1 ]]&gt;=1,Tableau1[[#This Row],[Access V1 +W1 + X1]]&gt;=1),1,0)</f>
        <v>0</v>
      </c>
      <c r="AB10151" s="10" t="str">
        <f>Tableau1[[#This Row],[DOI]]</f>
        <v>doi: 10.1016/j.exer.2017.07.004</v>
      </c>
      <c r="AC10151" s="13" t="str">
        <f>Tableau1[[#This Row],[Authors]]&amp;", "&amp;Tableau1[[#This Row],[Title]]&amp;" "&amp;Tableau1[[#This Row],[Journal]]&amp;". "&amp;Tableau1[[#This Row],[Year]]</f>
        <v>Zhang J, Xu D, Ouyang H, Hu S, Li A, Luo H, Xu Y., Neuroprotective effects of methyl 3,4 dihydroxybenzoate in a mouse model of retinitis pigmentosa. Exp Eye Res. 2017</v>
      </c>
    </row>
    <row r="10152" spans="1:29" ht="28.8" x14ac:dyDescent="0.3">
      <c r="A10152">
        <v>7309</v>
      </c>
      <c r="B10152" t="s">
        <v>10128</v>
      </c>
      <c r="C10152" t="s">
        <v>20330</v>
      </c>
      <c r="D10152" t="s">
        <v>30562</v>
      </c>
      <c r="E10152" t="s">
        <v>2445</v>
      </c>
      <c r="F10152" s="10"/>
      <c r="G10152">
        <v>2018</v>
      </c>
      <c r="J10152">
        <v>0.91297758016350328</v>
      </c>
      <c r="L10152" t="s">
        <v>41665</v>
      </c>
      <c r="M10152">
        <v>28106707</v>
      </c>
      <c r="Q10152" s="10"/>
      <c r="R10152" s="11">
        <f t="shared" si="316"/>
        <v>0</v>
      </c>
      <c r="U10152" s="11">
        <f t="shared" si="317"/>
        <v>0</v>
      </c>
      <c r="Y10152" s="11">
        <f>IF(SUM(Tableau1[[#This Row],[Other access]:[Sci-hub access]])&gt;=1,1,0)</f>
        <v>0</v>
      </c>
      <c r="Z10152" s="12">
        <f>IF(OR(Tableau1[[#This Row],[Access R1 + S1+ T1 ]]&gt;=1,Tableau1[[#This Row],[Access V1 +W1 + X1]]&gt;=1),1,0)</f>
        <v>0</v>
      </c>
      <c r="AB10152" s="10" t="str">
        <f>Tableau1[[#This Row],[DOI]]</f>
        <v>doi: 10.1097/IAE.0000000000001508</v>
      </c>
      <c r="AC10152" s="13" t="str">
        <f>Tableau1[[#This Row],[Authors]]&amp;", "&amp;Tableau1[[#This Row],[Title]]&amp;" "&amp;Tableau1[[#This Row],[Journal]]&amp;". "&amp;Tableau1[[#This Row],[Year]]</f>
        <v>Quiroz-Casian N, Lozano-Giral D, Miranda-Duarte A, Garcia-Montalvo I, Rodriguez-Loaiza JL, Zenteno JC., ASSOCIATION STUDY BETWEEN POLYMORPHISMS OF THE p53 AND LYMPHOTOXIN ALPHA (LTA) GENES AND THE RISK OF PROLIFERATIVE VITREORETINOPATHY/RETINAL DETACHMENT IN A MEXICAN POPULATION. Retina. 2018</v>
      </c>
    </row>
    <row r="10153" spans="1:29" x14ac:dyDescent="0.3">
      <c r="A10153">
        <v>7235</v>
      </c>
      <c r="B10153" t="s">
        <v>10063</v>
      </c>
      <c r="C10153" t="s">
        <v>20265</v>
      </c>
      <c r="D10153" t="s">
        <v>30497</v>
      </c>
      <c r="E10153" t="s">
        <v>2443</v>
      </c>
      <c r="F10153" s="10"/>
      <c r="G10153">
        <v>2017</v>
      </c>
      <c r="J10153">
        <v>0.91311064853299884</v>
      </c>
      <c r="L10153" t="s">
        <v>41591</v>
      </c>
      <c r="M10153">
        <v>28114579</v>
      </c>
      <c r="Q10153" s="10"/>
      <c r="R10153" s="11">
        <f t="shared" si="316"/>
        <v>0</v>
      </c>
      <c r="U10153" s="11">
        <f t="shared" si="317"/>
        <v>0</v>
      </c>
      <c r="Y10153" s="11">
        <f>IF(SUM(Tableau1[[#This Row],[Other access]:[Sci-hub access]])&gt;=1,1,0)</f>
        <v>0</v>
      </c>
      <c r="Z10153" s="12">
        <f>IF(OR(Tableau1[[#This Row],[Access R1 + S1+ T1 ]]&gt;=1,Tableau1[[#This Row],[Access V1 +W1 + X1]]&gt;=1),1,0)</f>
        <v>0</v>
      </c>
      <c r="AB10153" s="10" t="str">
        <f>Tableau1[[#This Row],[DOI]]</f>
        <v>doi: 10.1167/iovs.16-20531</v>
      </c>
      <c r="AC10153" s="13" t="str">
        <f>Tableau1[[#This Row],[Authors]]&amp;", "&amp;Tableau1[[#This Row],[Title]]&amp;" "&amp;Tableau1[[#This Row],[Journal]]&amp;". "&amp;Tableau1[[#This Row],[Year]]</f>
        <v>Dimitrova G, Chihara E, Takahashi H, Amano H, Okazaki K., Quantitative Retinal Optical Coherence Tomography Angiography in Patients With Diabetes Without Diabetic Retinopathy. Invest Ophthalmol Vis Sci. 2017</v>
      </c>
    </row>
    <row r="10154" spans="1:29" x14ac:dyDescent="0.3">
      <c r="A10154">
        <v>963</v>
      </c>
      <c r="B10154" t="s">
        <v>4225</v>
      </c>
      <c r="C10154" t="s">
        <v>14479</v>
      </c>
      <c r="D10154" t="s">
        <v>24646</v>
      </c>
      <c r="E10154" t="s">
        <v>2495</v>
      </c>
      <c r="F10154" s="10"/>
      <c r="G10154">
        <v>2017</v>
      </c>
      <c r="J10154">
        <v>0.91321846493173997</v>
      </c>
      <c r="L10154" t="s">
        <v>35451</v>
      </c>
      <c r="M10154">
        <v>29053488</v>
      </c>
      <c r="Q10154" s="10"/>
      <c r="R10154" s="11">
        <f t="shared" si="316"/>
        <v>0</v>
      </c>
      <c r="U10154" s="11">
        <f t="shared" si="317"/>
        <v>0</v>
      </c>
      <c r="Y10154" s="11">
        <f>IF(SUM(Tableau1[[#This Row],[Other access]:[Sci-hub access]])&gt;=1,1,0)</f>
        <v>0</v>
      </c>
      <c r="Z10154" s="12">
        <f>IF(OR(Tableau1[[#This Row],[Access R1 + S1+ T1 ]]&gt;=1,Tableau1[[#This Row],[Access V1 +W1 + X1]]&gt;=1),1,0)</f>
        <v>0</v>
      </c>
      <c r="AB10154" s="10" t="str">
        <f>Tableau1[[#This Row],[DOI]]</f>
        <v>doi: 10.1097/OPX.0000000000001142</v>
      </c>
      <c r="AC10154" s="13" t="str">
        <f>Tableau1[[#This Row],[Authors]]&amp;", "&amp;Tableau1[[#This Row],[Title]]&amp;" "&amp;Tableau1[[#This Row],[Journal]]&amp;". "&amp;Tableau1[[#This Row],[Year]]</f>
        <v>Gyawali R, Moodley VR., Causes of Childhood Vision Impairment in the School for the Blind in Eritrea. Optom Vis Sci. 2017</v>
      </c>
    </row>
    <row r="10155" spans="1:29" x14ac:dyDescent="0.3">
      <c r="A10155">
        <v>3822</v>
      </c>
      <c r="B10155" t="s">
        <v>6986</v>
      </c>
      <c r="C10155" t="s">
        <v>17188</v>
      </c>
      <c r="D10155" t="s">
        <v>27410</v>
      </c>
      <c r="E10155" t="s">
        <v>2462</v>
      </c>
      <c r="F10155" s="10"/>
      <c r="G10155">
        <v>2017</v>
      </c>
      <c r="J10155">
        <v>0.91330488184144998</v>
      </c>
      <c r="L10155" t="s">
        <v>38265</v>
      </c>
      <c r="M10155">
        <v>28526001</v>
      </c>
      <c r="Q10155" s="10"/>
      <c r="R10155" s="11">
        <f t="shared" si="316"/>
        <v>0</v>
      </c>
      <c r="U10155" s="11">
        <f t="shared" si="317"/>
        <v>0</v>
      </c>
      <c r="Y10155" s="11">
        <f>IF(SUM(Tableau1[[#This Row],[Other access]:[Sci-hub access]])&gt;=1,1,0)</f>
        <v>0</v>
      </c>
      <c r="Z10155" s="12">
        <f>IF(OR(Tableau1[[#This Row],[Access R1 + S1+ T1 ]]&gt;=1,Tableau1[[#This Row],[Access V1 +W1 + X1]]&gt;=1),1,0)</f>
        <v>0</v>
      </c>
      <c r="AB10155" s="10" t="str">
        <f>Tableau1[[#This Row],[DOI]]</f>
        <v>doi: 10.1186/s12886-017-0475-6</v>
      </c>
      <c r="AC10155" s="13" t="str">
        <f>Tableau1[[#This Row],[Authors]]&amp;", "&amp;Tableau1[[#This Row],[Title]]&amp;" "&amp;Tableau1[[#This Row],[Journal]]&amp;". "&amp;Tableau1[[#This Row],[Year]]</f>
        <v>Kim JH, Hwang JM., Postoperative full abduction in a patient of Duane retraction syndrome without an abducens nerve: a case report. BMC Ophthalmol. 2017</v>
      </c>
    </row>
    <row r="10156" spans="1:29" x14ac:dyDescent="0.3">
      <c r="A10156">
        <v>1324</v>
      </c>
      <c r="B10156" t="s">
        <v>4584</v>
      </c>
      <c r="C10156" t="s">
        <v>14836</v>
      </c>
      <c r="D10156" t="s">
        <v>25005</v>
      </c>
      <c r="E10156" t="s">
        <v>2443</v>
      </c>
      <c r="F10156" s="10"/>
      <c r="G10156">
        <v>2017</v>
      </c>
      <c r="J10156">
        <v>0.91330705002458112</v>
      </c>
      <c r="L10156" t="s">
        <v>35807</v>
      </c>
      <c r="M10156">
        <v>28973334</v>
      </c>
      <c r="Q10156" s="10"/>
      <c r="R10156" s="11">
        <f t="shared" si="316"/>
        <v>0</v>
      </c>
      <c r="U10156" s="11">
        <f t="shared" si="317"/>
        <v>0</v>
      </c>
      <c r="Y10156" s="11">
        <f>IF(SUM(Tableau1[[#This Row],[Other access]:[Sci-hub access]])&gt;=1,1,0)</f>
        <v>0</v>
      </c>
      <c r="Z10156" s="12">
        <f>IF(OR(Tableau1[[#This Row],[Access R1 + S1+ T1 ]]&gt;=1,Tableau1[[#This Row],[Access V1 +W1 + X1]]&gt;=1),1,0)</f>
        <v>0</v>
      </c>
      <c r="AB10156" s="10" t="str">
        <f>Tableau1[[#This Row],[DOI]]</f>
        <v>doi: 10.1167/iovs.17-22179</v>
      </c>
      <c r="AC10156" s="13" t="str">
        <f>Tableau1[[#This Row],[Authors]]&amp;", "&amp;Tableau1[[#This Row],[Title]]&amp;" "&amp;Tableau1[[#This Row],[Journal]]&amp;". "&amp;Tableau1[[#This Row],[Year]]</f>
        <v>Oku H, Morishita S, Horie T, Kida T, Mimura M, Kojima S, Ikeda T., P7C3 Suppresses Neuroinflammation and Protects Retinal Ganglion Cells of Rats from Optic Nerve Crush. Invest Ophthalmol Vis Sci. 2017</v>
      </c>
    </row>
    <row r="10157" spans="1:29" x14ac:dyDescent="0.3">
      <c r="A10157">
        <v>701</v>
      </c>
      <c r="B10157" t="s">
        <v>3964</v>
      </c>
      <c r="C10157" t="s">
        <v>14219</v>
      </c>
      <c r="D10157" t="s">
        <v>24384</v>
      </c>
      <c r="E10157" t="s">
        <v>2511</v>
      </c>
      <c r="F10157" s="10"/>
      <c r="G10157">
        <v>2017</v>
      </c>
      <c r="J10157">
        <v>0.91331149494745889</v>
      </c>
      <c r="L10157" t="s">
        <v>35194</v>
      </c>
      <c r="M10157">
        <v>29133658</v>
      </c>
      <c r="Q10157" s="10"/>
      <c r="R10157" s="11">
        <f t="shared" si="316"/>
        <v>0</v>
      </c>
      <c r="U10157" s="11">
        <f t="shared" si="317"/>
        <v>0</v>
      </c>
      <c r="Y10157" s="11">
        <f>IF(SUM(Tableau1[[#This Row],[Other access]:[Sci-hub access]])&gt;=1,1,0)</f>
        <v>0</v>
      </c>
      <c r="Z10157" s="12">
        <f>IF(OR(Tableau1[[#This Row],[Access R1 + S1+ T1 ]]&gt;=1,Tableau1[[#This Row],[Access V1 +W1 + X1]]&gt;=1),1,0)</f>
        <v>0</v>
      </c>
      <c r="AB10157" s="10" t="str">
        <f>Tableau1[[#This Row],[DOI]]</f>
        <v>doi: 10.4103/ijo.IJO_407_17</v>
      </c>
      <c r="AC10157" s="13" t="str">
        <f>Tableau1[[#This Row],[Authors]]&amp;", "&amp;Tableau1[[#This Row],[Title]]&amp;" "&amp;Tableau1[[#This Row],[Journal]]&amp;". "&amp;Tableau1[[#This Row],[Year]]</f>
        <v>Singh M, Gautam N, Kaur M, Zadeng Z., Role of amniotic membrane and full-thickness skin graft in reconstruction of kissing nevus of eyelids. Indian J Ophthalmol. 2017</v>
      </c>
    </row>
    <row r="10158" spans="1:29" x14ac:dyDescent="0.3">
      <c r="A10158">
        <v>1511</v>
      </c>
      <c r="B10158" t="s">
        <v>4766</v>
      </c>
      <c r="C10158" t="s">
        <v>15016</v>
      </c>
      <c r="D10158" t="s">
        <v>25187</v>
      </c>
      <c r="E10158" t="s">
        <v>2451</v>
      </c>
      <c r="F10158" s="10"/>
      <c r="G10158">
        <v>2017</v>
      </c>
      <c r="J10158">
        <v>0.91340034979293494</v>
      </c>
      <c r="L10158" t="s">
        <v>35991</v>
      </c>
      <c r="M10158">
        <v>28934255</v>
      </c>
      <c r="Q10158" s="10"/>
      <c r="R10158" s="11">
        <f t="shared" si="316"/>
        <v>0</v>
      </c>
      <c r="U10158" s="11">
        <f t="shared" si="317"/>
        <v>0</v>
      </c>
      <c r="Y10158" s="11">
        <f>IF(SUM(Tableau1[[#This Row],[Other access]:[Sci-hub access]])&gt;=1,1,0)</f>
        <v>0</v>
      </c>
      <c r="Z10158" s="12">
        <f>IF(OR(Tableau1[[#This Row],[Access R1 + S1+ T1 ]]&gt;=1,Tableau1[[#This Row],[Access V1 +W1 + X1]]&gt;=1),1,0)</f>
        <v>0</v>
      </c>
      <c r="AB10158" s="10" t="str">
        <f>Tableau1[[#This Row],[DOI]]</f>
        <v>doi: 10.1371/journal.pone.0184948</v>
      </c>
      <c r="AC10158" s="13" t="str">
        <f>Tableau1[[#This Row],[Authors]]&amp;", "&amp;Tableau1[[#This Row],[Title]]&amp;" "&amp;Tableau1[[#This Row],[Journal]]&amp;". "&amp;Tableau1[[#This Row],[Year]]</f>
        <v>Choi J, Kwon J, Shin JW, Lee J, Lee S, Kook MS., Quantitative optical coherence tomography angiography of macular vascular structure and foveal avascular zone in glaucoma. PLoS One. 2017</v>
      </c>
    </row>
    <row r="10159" spans="1:29" x14ac:dyDescent="0.3">
      <c r="A10159">
        <v>8926</v>
      </c>
      <c r="B10159" t="s">
        <v>11548</v>
      </c>
      <c r="C10159" t="s">
        <v>21729</v>
      </c>
      <c r="D10159" t="s">
        <v>31989</v>
      </c>
      <c r="E10159" t="s">
        <v>2468</v>
      </c>
      <c r="F10159" s="10"/>
      <c r="G10159">
        <v>2017</v>
      </c>
      <c r="J10159">
        <v>0.91359860306633167</v>
      </c>
      <c r="L10159" t="s">
        <v>43257</v>
      </c>
      <c r="M10159">
        <v>27811572</v>
      </c>
      <c r="Q10159" s="10"/>
      <c r="R10159" s="11">
        <f t="shared" si="316"/>
        <v>0</v>
      </c>
      <c r="U10159" s="11">
        <f t="shared" si="317"/>
        <v>0</v>
      </c>
      <c r="Y10159" s="11">
        <f>IF(SUM(Tableau1[[#This Row],[Other access]:[Sci-hub access]])&gt;=1,1,0)</f>
        <v>0</v>
      </c>
      <c r="Z10159" s="12">
        <f>IF(OR(Tableau1[[#This Row],[Access R1 + S1+ T1 ]]&gt;=1,Tableau1[[#This Row],[Access V1 +W1 + X1]]&gt;=1),1,0)</f>
        <v>0</v>
      </c>
      <c r="AB10159" s="10" t="str">
        <f>Tableau1[[#This Row],[DOI]]</f>
        <v>doi: 10.1097/IJG.0000000000000568</v>
      </c>
      <c r="AC10159" s="13" t="str">
        <f>Tableau1[[#This Row],[Authors]]&amp;", "&amp;Tableau1[[#This Row],[Title]]&amp;" "&amp;Tableau1[[#This Row],[Journal]]&amp;". "&amp;Tableau1[[#This Row],[Year]]</f>
        <v>Husain MQ, Alsheikh O., Complications in Placement of a Glaucoma Drainage Device in a Patient With CREST Syndrome. J Glaucoma. 2017</v>
      </c>
    </row>
    <row r="10160" spans="1:29" x14ac:dyDescent="0.3">
      <c r="A10160">
        <v>9529</v>
      </c>
      <c r="B10160" t="s">
        <v>12091</v>
      </c>
      <c r="C10160" t="s">
        <v>22267</v>
      </c>
      <c r="D10160" t="s">
        <v>32537</v>
      </c>
      <c r="E10160" t="s">
        <v>2988</v>
      </c>
      <c r="F10160" s="10"/>
      <c r="G10160">
        <v>2017</v>
      </c>
      <c r="J10160">
        <v>0.91364423060987898</v>
      </c>
      <c r="L10160" t="e">
        <v>#VALUE!</v>
      </c>
      <c r="M10160">
        <v>27662569</v>
      </c>
      <c r="Q10160" s="10"/>
      <c r="R10160" s="11">
        <f t="shared" si="316"/>
        <v>0</v>
      </c>
      <c r="U10160" s="11">
        <f t="shared" si="317"/>
        <v>0</v>
      </c>
      <c r="Y10160" s="11">
        <f>IF(SUM(Tableau1[[#This Row],[Other access]:[Sci-hub access]])&gt;=1,1,0)</f>
        <v>0</v>
      </c>
      <c r="Z10160" s="12">
        <f>IF(OR(Tableau1[[#This Row],[Access R1 + S1+ T1 ]]&gt;=1,Tableau1[[#This Row],[Access V1 +W1 + X1]]&gt;=1),1,0)</f>
        <v>0</v>
      </c>
      <c r="AB10160" s="10" t="e">
        <f>Tableau1[[#This Row],[DOI]]</f>
        <v>#VALUE!</v>
      </c>
      <c r="AC10160" s="13" t="str">
        <f>Tableau1[[#This Row],[Authors]]&amp;", "&amp;Tableau1[[#This Row],[Title]]&amp;" "&amp;Tableau1[[#This Row],[Journal]]&amp;". "&amp;Tableau1[[#This Row],[Year]]</f>
        <v>Tugal-Tutkun I., Systemic vasculitis and the eye. Curr Opin Rheumatol. 2017</v>
      </c>
    </row>
    <row r="10161" spans="1:29" x14ac:dyDescent="0.3">
      <c r="A10161">
        <v>3120</v>
      </c>
      <c r="B10161" t="s">
        <v>6309</v>
      </c>
      <c r="C10161" t="s">
        <v>16552</v>
      </c>
      <c r="D10161" t="s">
        <v>26733</v>
      </c>
      <c r="E10161" t="s">
        <v>3162</v>
      </c>
      <c r="F10161" s="10"/>
      <c r="G10161">
        <v>2017</v>
      </c>
      <c r="J10161">
        <v>0.91402278287081085</v>
      </c>
      <c r="L10161" t="s">
        <v>37574</v>
      </c>
      <c r="M10161">
        <v>28632987</v>
      </c>
      <c r="Q10161" s="10"/>
      <c r="R10161" s="11">
        <f t="shared" si="316"/>
        <v>0</v>
      </c>
      <c r="U10161" s="11">
        <f t="shared" si="317"/>
        <v>0</v>
      </c>
      <c r="Y10161" s="11">
        <f>IF(SUM(Tableau1[[#This Row],[Other access]:[Sci-hub access]])&gt;=1,1,0)</f>
        <v>0</v>
      </c>
      <c r="Z10161" s="12">
        <f>IF(OR(Tableau1[[#This Row],[Access R1 + S1+ T1 ]]&gt;=1,Tableau1[[#This Row],[Access V1 +W1 + X1]]&gt;=1),1,0)</f>
        <v>0</v>
      </c>
      <c r="AB10161" s="10" t="str">
        <f>Tableau1[[#This Row],[DOI]]</f>
        <v>doi: 10.1021/acs.biochem.7b00114</v>
      </c>
      <c r="AC10161" s="13" t="str">
        <f>Tableau1[[#This Row],[Authors]]&amp;", "&amp;Tableau1[[#This Row],[Title]]&amp;" "&amp;Tableau1[[#This Row],[Journal]]&amp;". "&amp;Tableau1[[#This Row],[Year]]</f>
        <v>Abbott JA, Guth E, Kim C, Regan C, Siu VM, Rupar CA, Demeler B, Francklyn CS, Robey-Bond SM., The Usher Syndrome Type IIIB Histidyl-tRNA Synthetase Mutation Confers Temperature Sensitivity. Biochemistry. 2017</v>
      </c>
    </row>
    <row r="10162" spans="1:29" x14ac:dyDescent="0.3">
      <c r="A10162">
        <v>3611</v>
      </c>
      <c r="B10162" t="s">
        <v>6783</v>
      </c>
      <c r="C10162" t="s">
        <v>17024</v>
      </c>
      <c r="D10162" t="s">
        <v>27207</v>
      </c>
      <c r="E10162" t="s">
        <v>2562</v>
      </c>
      <c r="F10162" s="10"/>
      <c r="G10162">
        <v>2017</v>
      </c>
      <c r="J10162">
        <v>0.91417000375808299</v>
      </c>
      <c r="L10162" t="s">
        <v>38057</v>
      </c>
      <c r="M10162">
        <v>28558180</v>
      </c>
      <c r="Q10162" s="10"/>
      <c r="R10162" s="11">
        <f t="shared" si="316"/>
        <v>0</v>
      </c>
      <c r="U10162" s="11">
        <f t="shared" si="317"/>
        <v>0</v>
      </c>
      <c r="Y10162" s="11">
        <f>IF(SUM(Tableau1[[#This Row],[Other access]:[Sci-hub access]])&gt;=1,1,0)</f>
        <v>0</v>
      </c>
      <c r="Z10162" s="12">
        <f>IF(OR(Tableau1[[#This Row],[Access R1 + S1+ T1 ]]&gt;=1,Tableau1[[#This Row],[Access V1 +W1 + X1]]&gt;=1),1,0)</f>
        <v>0</v>
      </c>
      <c r="AB10162" s="10" t="str">
        <f>Tableau1[[#This Row],[DOI]]</f>
        <v>doi: 10.22608/APO.2017157</v>
      </c>
      <c r="AC10162" s="13" t="str">
        <f>Tableau1[[#This Row],[Authors]]&amp;", "&amp;Tableau1[[#This Row],[Title]]&amp;" "&amp;Tableau1[[#This Row],[Journal]]&amp;". "&amp;Tableau1[[#This Row],[Year]]</f>
        <v>Ghassibi MP, Ulloa-Padilla JP, Dubovy SR., Neural Tumors of the Orbit -- What Is New? Asia Pac J Ophthalmol (Phila). 2017</v>
      </c>
    </row>
    <row r="10163" spans="1:29" x14ac:dyDescent="0.3">
      <c r="A10163">
        <v>6132</v>
      </c>
      <c r="B10163" t="s">
        <v>9101</v>
      </c>
      <c r="C10163" t="s">
        <v>19315</v>
      </c>
      <c r="D10163" t="s">
        <v>29532</v>
      </c>
      <c r="E10163" t="s">
        <v>2456</v>
      </c>
      <c r="F10163" s="10"/>
      <c r="G10163">
        <v>2017</v>
      </c>
      <c r="J10163">
        <v>0.91417835698006589</v>
      </c>
      <c r="L10163" t="s">
        <v>40504</v>
      </c>
      <c r="M10163">
        <v>28245443</v>
      </c>
      <c r="Q10163" s="10"/>
      <c r="R10163" s="11">
        <f t="shared" si="316"/>
        <v>0</v>
      </c>
      <c r="U10163" s="11">
        <f t="shared" si="317"/>
        <v>0</v>
      </c>
      <c r="Y10163" s="11">
        <f>IF(SUM(Tableau1[[#This Row],[Other access]:[Sci-hub access]])&gt;=1,1,0)</f>
        <v>0</v>
      </c>
      <c r="Z10163" s="12">
        <f>IF(OR(Tableau1[[#This Row],[Access R1 + S1+ T1 ]]&gt;=1,Tableau1[[#This Row],[Access V1 +W1 + X1]]&gt;=1),1,0)</f>
        <v>0</v>
      </c>
      <c r="AB10163" s="10" t="str">
        <f>Tableau1[[#This Row],[DOI]]</f>
        <v>doi: 10.1159/000456724</v>
      </c>
      <c r="AC10163" s="13" t="str">
        <f>Tableau1[[#This Row],[Authors]]&amp;", "&amp;Tableau1[[#This Row],[Title]]&amp;" "&amp;Tableau1[[#This Row],[Journal]]&amp;". "&amp;Tableau1[[#This Row],[Year]]</f>
        <v>Wang Q, Jiang L, Yan W, Wei W, Lai TYY., Fundus Autofluorescence Imaging in the Assessment of Acute Zonal Occult Outer Retinopathy. Ophthalmologica. 2017</v>
      </c>
    </row>
    <row r="10164" spans="1:29" x14ac:dyDescent="0.3">
      <c r="A10164">
        <v>2423</v>
      </c>
      <c r="B10164" t="s">
        <v>5648</v>
      </c>
      <c r="C10164" t="s">
        <v>15893</v>
      </c>
      <c r="D10164" t="s">
        <v>26070</v>
      </c>
      <c r="E10164" t="s">
        <v>2479</v>
      </c>
      <c r="F10164" s="10"/>
      <c r="G10164">
        <v>2017</v>
      </c>
      <c r="J10164">
        <v>0.91432902489843915</v>
      </c>
      <c r="L10164" t="s">
        <v>36888</v>
      </c>
      <c r="M10164">
        <v>28749894</v>
      </c>
      <c r="Q10164" s="10"/>
      <c r="R10164" s="11">
        <f t="shared" si="316"/>
        <v>0</v>
      </c>
      <c r="U10164" s="11">
        <f t="shared" si="317"/>
        <v>0</v>
      </c>
      <c r="Y10164" s="11">
        <f>IF(SUM(Tableau1[[#This Row],[Other access]:[Sci-hub access]])&gt;=1,1,0)</f>
        <v>0</v>
      </c>
      <c r="Z10164" s="12">
        <f>IF(OR(Tableau1[[#This Row],[Access R1 + S1+ T1 ]]&gt;=1,Tableau1[[#This Row],[Access V1 +W1 + X1]]&gt;=1),1,0)</f>
        <v>0</v>
      </c>
      <c r="AB10164" s="10" t="str">
        <f>Tableau1[[#This Row],[DOI]]</f>
        <v>doi: 10.1097/ICO.0000000000001308</v>
      </c>
      <c r="AC10164" s="13" t="str">
        <f>Tableau1[[#This Row],[Authors]]&amp;", "&amp;Tableau1[[#This Row],[Title]]&amp;" "&amp;Tableau1[[#This Row],[Journal]]&amp;". "&amp;Tableau1[[#This Row],[Year]]</f>
        <v>Lee H, Yong Kang DS, Ha BJ, Choi JY, Kim EK, Seo KY, Kim TI., Comparison of Outcomes Between Combined Transepithelial Photorefractive Keratectomy With and Without Accelerated Corneal Collagen Cross-Linking: A 1-Year Study. Cornea. 2017</v>
      </c>
    </row>
    <row r="10165" spans="1:29" x14ac:dyDescent="0.3">
      <c r="A10165">
        <v>3767</v>
      </c>
      <c r="B10165" t="s">
        <v>6936</v>
      </c>
      <c r="C10165" t="s">
        <v>17176</v>
      </c>
      <c r="D10165" t="s">
        <v>27360</v>
      </c>
      <c r="E10165" t="s">
        <v>2456</v>
      </c>
      <c r="F10165" s="10"/>
      <c r="G10165">
        <v>2017</v>
      </c>
      <c r="J10165">
        <v>0.91439923248079757</v>
      </c>
      <c r="L10165" t="s">
        <v>38211</v>
      </c>
      <c r="M10165">
        <v>28535531</v>
      </c>
      <c r="Q10165" s="10"/>
      <c r="R10165" s="11">
        <f t="shared" si="316"/>
        <v>0</v>
      </c>
      <c r="U10165" s="11">
        <f t="shared" si="317"/>
        <v>0</v>
      </c>
      <c r="Y10165" s="11">
        <f>IF(SUM(Tableau1[[#This Row],[Other access]:[Sci-hub access]])&gt;=1,1,0)</f>
        <v>0</v>
      </c>
      <c r="Z10165" s="12">
        <f>IF(OR(Tableau1[[#This Row],[Access R1 + S1+ T1 ]]&gt;=1,Tableau1[[#This Row],[Access V1 +W1 + X1]]&gt;=1),1,0)</f>
        <v>0</v>
      </c>
      <c r="AB10165" s="10" t="str">
        <f>Tableau1[[#This Row],[DOI]]</f>
        <v>doi: 10.1159/000473864</v>
      </c>
      <c r="AC10165" s="13" t="str">
        <f>Tableau1[[#This Row],[Authors]]&amp;", "&amp;Tableau1[[#This Row],[Title]]&amp;" "&amp;Tableau1[[#This Row],[Journal]]&amp;". "&amp;Tableau1[[#This Row],[Year]]</f>
        <v>Hanhart J, Rozenman Y., Comparison of Intravitreal Ranibizumab, Aflibercept, and Dexamethasone Implant after Bevacizumab Failure in Macular Edema Secondary to Retinal Vascular Occlusions. Ophthalmologica. 2017</v>
      </c>
    </row>
    <row r="10166" spans="1:29" x14ac:dyDescent="0.3">
      <c r="A10166">
        <v>7897</v>
      </c>
      <c r="B10166" t="s">
        <v>10641</v>
      </c>
      <c r="C10166" t="s">
        <v>20838</v>
      </c>
      <c r="D10166" t="s">
        <v>31079</v>
      </c>
      <c r="E10166" t="s">
        <v>2692</v>
      </c>
      <c r="F10166" s="10"/>
      <c r="G10166">
        <v>2017</v>
      </c>
      <c r="J10166">
        <v>0.91442410737085955</v>
      </c>
      <c r="L10166" t="e">
        <v>#VALUE!</v>
      </c>
      <c r="M10166">
        <v>28032845</v>
      </c>
      <c r="Q10166" s="10"/>
      <c r="R10166" s="11">
        <f t="shared" si="316"/>
        <v>0</v>
      </c>
      <c r="U10166" s="11">
        <f t="shared" si="317"/>
        <v>0</v>
      </c>
      <c r="Y10166" s="11">
        <f>IF(SUM(Tableau1[[#This Row],[Other access]:[Sci-hub access]])&gt;=1,1,0)</f>
        <v>0</v>
      </c>
      <c r="Z10166" s="12">
        <f>IF(OR(Tableau1[[#This Row],[Access R1 + S1+ T1 ]]&gt;=1,Tableau1[[#This Row],[Access V1 +W1 + X1]]&gt;=1),1,0)</f>
        <v>0</v>
      </c>
      <c r="AB10166" s="10" t="e">
        <f>Tableau1[[#This Row],[DOI]]</f>
        <v>#VALUE!</v>
      </c>
      <c r="AC10166" s="13" t="str">
        <f>Tableau1[[#This Row],[Authors]]&amp;", "&amp;Tableau1[[#This Row],[Title]]&amp;" "&amp;Tableau1[[#This Row],[Journal]]&amp;". "&amp;Tableau1[[#This Row],[Year]]</f>
        <v>Arends S, Meiners PM, Moerman RV, Kroese FG, Brouwer E, Spijkervet FK, Vissink A, Bootsma H., Physical fatigue characterises patient experience of primary Sjögren's syndrome. Clin Exp Rheumatol. 2017</v>
      </c>
    </row>
    <row r="10167" spans="1:29" ht="28.8" x14ac:dyDescent="0.3">
      <c r="A10167">
        <v>852</v>
      </c>
      <c r="B10167" t="s">
        <v>4115</v>
      </c>
      <c r="C10167" t="s">
        <v>14369</v>
      </c>
      <c r="D10167" t="s">
        <v>24535</v>
      </c>
      <c r="E10167" t="s">
        <v>2609</v>
      </c>
      <c r="F10167" s="10"/>
      <c r="G10167">
        <v>2017</v>
      </c>
      <c r="J10167">
        <v>0.91450300341664814</v>
      </c>
      <c r="L10167" t="s">
        <v>35341</v>
      </c>
      <c r="M10167">
        <v>29088427</v>
      </c>
      <c r="Q10167" s="10"/>
      <c r="R10167" s="11">
        <f t="shared" si="316"/>
        <v>0</v>
      </c>
      <c r="U10167" s="11">
        <f t="shared" si="317"/>
        <v>0</v>
      </c>
      <c r="Y10167" s="11">
        <f>IF(SUM(Tableau1[[#This Row],[Other access]:[Sci-hub access]])&gt;=1,1,0)</f>
        <v>0</v>
      </c>
      <c r="Z10167" s="12">
        <f>IF(OR(Tableau1[[#This Row],[Access R1 + S1+ T1 ]]&gt;=1,Tableau1[[#This Row],[Access V1 +W1 + X1]]&gt;=1),1,0)</f>
        <v>0</v>
      </c>
      <c r="AB10167" s="10" t="str">
        <f>Tableau1[[#This Row],[DOI]]</f>
        <v>doi: 10.1093/hmg/ddx310</v>
      </c>
      <c r="AC10167" s="13" t="str">
        <f>Tableau1[[#This Row],[Authors]]&amp;", "&amp;Tableau1[[#This Row],[Title]]&amp;" "&amp;Tableau1[[#This Row],[Journal]]&amp;". "&amp;Tableau1[[#This Row],[Year]]</f>
        <v>Stäubli A, Capatina N, Fuhrer Y, Munier FL, Labs S, Schorderet DF, Tiwari A, Verrey F, Heon E, Cheng CY, Wong TY, Berger W, Camargo SMR, Kloeckener-Gruissem B., Abnormal creatine transport of mutations in monocarboxylate transporter 12 (MCT12) found in patients with age-related cataract can be partially rescued by exogenous chaperone CD147. Hum Mol Genet. 2017</v>
      </c>
    </row>
    <row r="10168" spans="1:29" x14ac:dyDescent="0.3">
      <c r="A10168">
        <v>3584</v>
      </c>
      <c r="B10168" t="s">
        <v>6756</v>
      </c>
      <c r="C10168" t="s">
        <v>16998</v>
      </c>
      <c r="D10168" t="s">
        <v>27180</v>
      </c>
      <c r="E10168" t="s">
        <v>2450</v>
      </c>
      <c r="F10168" s="10"/>
      <c r="G10168">
        <v>2017</v>
      </c>
      <c r="J10168">
        <v>0.91451179214870049</v>
      </c>
      <c r="L10168" t="s">
        <v>38030</v>
      </c>
      <c r="M10168">
        <v>28566154</v>
      </c>
      <c r="Q10168" s="10"/>
      <c r="R10168" s="11">
        <f t="shared" si="316"/>
        <v>0</v>
      </c>
      <c r="U10168" s="11">
        <f t="shared" si="317"/>
        <v>0</v>
      </c>
      <c r="Y10168" s="11">
        <f>IF(SUM(Tableau1[[#This Row],[Other access]:[Sci-hub access]])&gt;=1,1,0)</f>
        <v>0</v>
      </c>
      <c r="Z10168" s="12">
        <f>IF(OR(Tableau1[[#This Row],[Access R1 + S1+ T1 ]]&gt;=1,Tableau1[[#This Row],[Access V1 +W1 + X1]]&gt;=1),1,0)</f>
        <v>0</v>
      </c>
      <c r="AB10168" s="10" t="str">
        <f>Tableau1[[#This Row],[DOI]]</f>
        <v>doi: 10.1016/j.jns.2017.05.005</v>
      </c>
      <c r="AC10168" s="13" t="str">
        <f>Tableau1[[#This Row],[Authors]]&amp;", "&amp;Tableau1[[#This Row],[Title]]&amp;" "&amp;Tableau1[[#This Row],[Journal]]&amp;". "&amp;Tableau1[[#This Row],[Year]]</f>
        <v>Sako W, Murakami N, Izumi Y, Kaji R., Usefulness of the superior cerebellar peduncle for differential diagnosis of progressive supranuclear palsy: A meta-analysis. J Neurol Sci. 2017</v>
      </c>
    </row>
    <row r="10169" spans="1:29" x14ac:dyDescent="0.3">
      <c r="A10169">
        <v>10214</v>
      </c>
      <c r="B10169" t="s">
        <v>12719</v>
      </c>
      <c r="C10169" t="s">
        <v>22887</v>
      </c>
      <c r="D10169" t="s">
        <v>33171</v>
      </c>
      <c r="E10169" t="s">
        <v>34015</v>
      </c>
      <c r="F10169" s="10"/>
      <c r="G10169">
        <v>2017</v>
      </c>
      <c r="J10169">
        <v>0.914581705716347</v>
      </c>
      <c r="L10169" t="s">
        <v>44469</v>
      </c>
      <c r="M10169">
        <v>27428613</v>
      </c>
      <c r="Q10169" s="10"/>
      <c r="R10169" s="11">
        <f t="shared" si="316"/>
        <v>0</v>
      </c>
      <c r="U10169" s="11">
        <f t="shared" si="317"/>
        <v>0</v>
      </c>
      <c r="Y10169" s="11">
        <f>IF(SUM(Tableau1[[#This Row],[Other access]:[Sci-hub access]])&gt;=1,1,0)</f>
        <v>0</v>
      </c>
      <c r="Z10169" s="12">
        <f>IF(OR(Tableau1[[#This Row],[Access R1 + S1+ T1 ]]&gt;=1,Tableau1[[#This Row],[Access V1 +W1 + X1]]&gt;=1),1,0)</f>
        <v>0</v>
      </c>
      <c r="AB10169" s="10" t="str">
        <f>Tableau1[[#This Row],[DOI]]</f>
        <v>doi: 10.1080/13816810.2016.1193877</v>
      </c>
      <c r="AC10169" s="13" t="str">
        <f>Tableau1[[#This Row],[Authors]]&amp;", "&amp;Tableau1[[#This Row],[Title]]&amp;" "&amp;Tableau1[[#This Row],[Journal]]&amp;". "&amp;Tableau1[[#This Row],[Year]]</f>
        <v>He M, Wang W, Han X, Huang W., Matrix metalloproteinase-1 rs1799750 polymorphism and glaucoma: A meta-analysis. Ophthalmic Genet. 2017</v>
      </c>
    </row>
    <row r="10170" spans="1:29" x14ac:dyDescent="0.3">
      <c r="A10170">
        <v>2294</v>
      </c>
      <c r="B10170" t="s">
        <v>5525</v>
      </c>
      <c r="C10170" t="s">
        <v>15770</v>
      </c>
      <c r="D10170" t="s">
        <v>25947</v>
      </c>
      <c r="E10170" t="s">
        <v>2496</v>
      </c>
      <c r="F10170" s="10"/>
      <c r="G10170">
        <v>2017</v>
      </c>
      <c r="J10170">
        <v>0.91462298902736539</v>
      </c>
      <c r="L10170" t="s">
        <v>36761</v>
      </c>
      <c r="M10170">
        <v>28774517</v>
      </c>
      <c r="Q10170" s="10"/>
      <c r="R10170" s="11">
        <f t="shared" si="316"/>
        <v>0</v>
      </c>
      <c r="U10170" s="11">
        <f t="shared" si="317"/>
        <v>0</v>
      </c>
      <c r="Y10170" s="11">
        <f>IF(SUM(Tableau1[[#This Row],[Other access]:[Sci-hub access]])&gt;=1,1,0)</f>
        <v>0</v>
      </c>
      <c r="Z10170" s="12">
        <f>IF(OR(Tableau1[[#This Row],[Access R1 + S1+ T1 ]]&gt;=1,Tableau1[[#This Row],[Access V1 +W1 + X1]]&gt;=1),1,0)</f>
        <v>0</v>
      </c>
      <c r="AB10170" s="10" t="str">
        <f>Tableau1[[#This Row],[DOI]]</f>
        <v>doi: 10.1016/j.jcjo.2016.12.008</v>
      </c>
      <c r="AC10170" s="13" t="str">
        <f>Tableau1[[#This Row],[Authors]]&amp;", "&amp;Tableau1[[#This Row],[Title]]&amp;" "&amp;Tableau1[[#This Row],[Journal]]&amp;". "&amp;Tableau1[[#This Row],[Year]]</f>
        <v>Symes RJ, Mikelberg FS., Normal tension glaucoma management: a survey of contemporary practice. Can J Ophthalmol. 2017</v>
      </c>
    </row>
    <row r="10171" spans="1:29" x14ac:dyDescent="0.3">
      <c r="A10171">
        <v>8761</v>
      </c>
      <c r="B10171" t="s">
        <v>11400</v>
      </c>
      <c r="C10171" t="s">
        <v>21585</v>
      </c>
      <c r="D10171" t="s">
        <v>31840</v>
      </c>
      <c r="E10171" t="s">
        <v>34294</v>
      </c>
      <c r="F10171" s="10"/>
      <c r="G10171">
        <v>2017</v>
      </c>
      <c r="J10171">
        <v>0.91487123762096656</v>
      </c>
      <c r="L10171" t="s">
        <v>43097</v>
      </c>
      <c r="M10171">
        <v>27846040</v>
      </c>
      <c r="Q10171" s="10"/>
      <c r="R10171" s="11">
        <f t="shared" si="316"/>
        <v>0</v>
      </c>
      <c r="U10171" s="11">
        <f t="shared" si="317"/>
        <v>0</v>
      </c>
      <c r="Y10171" s="11">
        <f>IF(SUM(Tableau1[[#This Row],[Other access]:[Sci-hub access]])&gt;=1,1,0)</f>
        <v>0</v>
      </c>
      <c r="Z10171" s="12">
        <f>IF(OR(Tableau1[[#This Row],[Access R1 + S1+ T1 ]]&gt;=1,Tableau1[[#This Row],[Access V1 +W1 + X1]]&gt;=1),1,0)</f>
        <v>0</v>
      </c>
      <c r="AB10171" s="10" t="str">
        <f>Tableau1[[#This Row],[DOI]]</f>
        <v>doi: 10.1097/WNR.0000000000000703</v>
      </c>
      <c r="AC10171" s="13" t="str">
        <f>Tableau1[[#This Row],[Authors]]&amp;", "&amp;Tableau1[[#This Row],[Title]]&amp;" "&amp;Tableau1[[#This Row],[Journal]]&amp;". "&amp;Tableau1[[#This Row],[Year]]</f>
        <v>Wang Z, Lu Z, Li J, Pan C, Jia Z, Chen H, Ge X., Evaluation of apparent diffusion coefficient measurements of brain injury in type 2 diabetics with retinopathy by diffusion-weighted MRI at 3.0 T. Neuroreport. 2017</v>
      </c>
    </row>
    <row r="10172" spans="1:29" ht="28.8" x14ac:dyDescent="0.3">
      <c r="A10172">
        <v>1713</v>
      </c>
      <c r="B10172" t="s">
        <v>4963</v>
      </c>
      <c r="C10172" t="s">
        <v>15212</v>
      </c>
      <c r="D10172" t="s">
        <v>25384</v>
      </c>
      <c r="E10172" t="s">
        <v>2752</v>
      </c>
      <c r="F10172" s="10"/>
      <c r="G10172">
        <v>2017</v>
      </c>
      <c r="J10172">
        <v>0.91496129986303587</v>
      </c>
      <c r="L10172" t="s">
        <v>36191</v>
      </c>
      <c r="M10172">
        <v>28898240</v>
      </c>
      <c r="Q10172" s="10"/>
      <c r="R10172" s="11">
        <f t="shared" si="316"/>
        <v>0</v>
      </c>
      <c r="U10172" s="11">
        <f t="shared" si="317"/>
        <v>0</v>
      </c>
      <c r="Y10172" s="11">
        <f>IF(SUM(Tableau1[[#This Row],[Other access]:[Sci-hub access]])&gt;=1,1,0)</f>
        <v>0</v>
      </c>
      <c r="Z10172" s="12">
        <f>IF(OR(Tableau1[[#This Row],[Access R1 + S1+ T1 ]]&gt;=1,Tableau1[[#This Row],[Access V1 +W1 + X1]]&gt;=1),1,0)</f>
        <v>0</v>
      </c>
      <c r="AB10172" s="10" t="str">
        <f>Tableau1[[#This Row],[DOI]]</f>
        <v>doi: 10.1371/journal.pntd.0005863</v>
      </c>
      <c r="AC10172" s="13" t="str">
        <f>Tableau1[[#This Row],[Authors]]&amp;", "&amp;Tableau1[[#This Row],[Title]]&amp;" "&amp;Tableau1[[#This Row],[Journal]]&amp;". "&amp;Tableau1[[#This Row],[Year]]</f>
        <v>Cama A, Müller A, Taoaba R, Butcher RMR, Itibita I, Migchelsen SJ, Kiauea T, Pickering H, Willis R, Roberts CH, Bakhtiari A, Le Mesurier RT, Alexander NDE, Martin DL, Tekeraoi R, Solomon AW; Global Trachoma Mapping Project.., Prevalence of signs of trachoma, ocular Chlamydia trachomatis infection and antibodies to Pgp3 in residents of Kiritimati Island, Kiribati. PLoS Negl Trop Dis. 2017</v>
      </c>
    </row>
    <row r="10173" spans="1:29" x14ac:dyDescent="0.3">
      <c r="A10173">
        <v>5134</v>
      </c>
      <c r="B10173" t="s">
        <v>8211</v>
      </c>
      <c r="C10173" t="s">
        <v>18436</v>
      </c>
      <c r="D10173" t="s">
        <v>28641</v>
      </c>
      <c r="E10173" t="s">
        <v>2468</v>
      </c>
      <c r="F10173" s="10"/>
      <c r="G10173">
        <v>2017</v>
      </c>
      <c r="J10173">
        <v>0.91518630478243657</v>
      </c>
      <c r="L10173" t="s">
        <v>39538</v>
      </c>
      <c r="M10173">
        <v>28369004</v>
      </c>
      <c r="Q10173" s="10"/>
      <c r="R10173" s="11">
        <f t="shared" si="316"/>
        <v>0</v>
      </c>
      <c r="U10173" s="11">
        <f t="shared" si="317"/>
        <v>0</v>
      </c>
      <c r="Y10173" s="11">
        <f>IF(SUM(Tableau1[[#This Row],[Other access]:[Sci-hub access]])&gt;=1,1,0)</f>
        <v>0</v>
      </c>
      <c r="Z10173" s="12">
        <f>IF(OR(Tableau1[[#This Row],[Access R1 + S1+ T1 ]]&gt;=1,Tableau1[[#This Row],[Access V1 +W1 + X1]]&gt;=1),1,0)</f>
        <v>0</v>
      </c>
      <c r="AB10173" s="10" t="str">
        <f>Tableau1[[#This Row],[DOI]]</f>
        <v>doi: 10.1097/IJG.0000000000000674</v>
      </c>
      <c r="AC10173" s="13" t="str">
        <f>Tableau1[[#This Row],[Authors]]&amp;", "&amp;Tableau1[[#This Row],[Title]]&amp;" "&amp;Tableau1[[#This Row],[Journal]]&amp;". "&amp;Tableau1[[#This Row],[Year]]</f>
        <v>Takagi D, Sawada A, Yamamoto T., Evaluation of a New Rebound Self-tonometer, Icare HOME: Comparison With Goldmann Applanation Tonometer. J Glaucoma. 2017</v>
      </c>
    </row>
    <row r="10174" spans="1:29" x14ac:dyDescent="0.3">
      <c r="A10174">
        <v>8175</v>
      </c>
      <c r="B10174" t="s">
        <v>10887</v>
      </c>
      <c r="C10174" t="s">
        <v>21075</v>
      </c>
      <c r="D10174" t="s">
        <v>31325</v>
      </c>
      <c r="E10174" t="s">
        <v>2479</v>
      </c>
      <c r="F10174" s="10"/>
      <c r="G10174">
        <v>2017</v>
      </c>
      <c r="J10174">
        <v>0.9153382809235312</v>
      </c>
      <c r="L10174" t="s">
        <v>42521</v>
      </c>
      <c r="M10174">
        <v>27984364</v>
      </c>
      <c r="Q10174" s="10"/>
      <c r="R10174" s="11">
        <f t="shared" si="316"/>
        <v>0</v>
      </c>
      <c r="U10174" s="11">
        <f t="shared" si="317"/>
        <v>0</v>
      </c>
      <c r="Y10174" s="11">
        <f>IF(SUM(Tableau1[[#This Row],[Other access]:[Sci-hub access]])&gt;=1,1,0)</f>
        <v>0</v>
      </c>
      <c r="Z10174" s="12">
        <f>IF(OR(Tableau1[[#This Row],[Access R1 + S1+ T1 ]]&gt;=1,Tableau1[[#This Row],[Access V1 +W1 + X1]]&gt;=1),1,0)</f>
        <v>0</v>
      </c>
      <c r="AB10174" s="10" t="str">
        <f>Tableau1[[#This Row],[DOI]]</f>
        <v>doi: 10.1097/ICO.0000000000001107</v>
      </c>
      <c r="AC10174" s="13" t="str">
        <f>Tableau1[[#This Row],[Authors]]&amp;", "&amp;Tableau1[[#This Row],[Title]]&amp;" "&amp;Tableau1[[#This Row],[Journal]]&amp;". "&amp;Tableau1[[#This Row],[Year]]</f>
        <v>Chen Y, Tsao SW, Heo M, Gore PK, McCarthy MD, Chuck RS, Channa P., Age-Stratified Analysis of Diabetes and Pseudophakia Effects on Corneal Endothelial Cell Density: A Retrospective Eye Bank Study. Cornea. 2017</v>
      </c>
    </row>
    <row r="10175" spans="1:29" x14ac:dyDescent="0.3">
      <c r="A10175">
        <v>4393</v>
      </c>
      <c r="B10175" t="s">
        <v>7521</v>
      </c>
      <c r="C10175" t="s">
        <v>17757</v>
      </c>
      <c r="D10175" t="s">
        <v>27950</v>
      </c>
      <c r="E10175" t="s">
        <v>2451</v>
      </c>
      <c r="F10175" s="10"/>
      <c r="G10175">
        <v>2017</v>
      </c>
      <c r="J10175">
        <v>0.91534480320170697</v>
      </c>
      <c r="L10175" t="s">
        <v>38816</v>
      </c>
      <c r="M10175">
        <v>28448563</v>
      </c>
      <c r="Q10175" s="10"/>
      <c r="R10175" s="11">
        <f t="shared" si="316"/>
        <v>0</v>
      </c>
      <c r="U10175" s="11">
        <f t="shared" si="317"/>
        <v>0</v>
      </c>
      <c r="Y10175" s="11">
        <f>IF(SUM(Tableau1[[#This Row],[Other access]:[Sci-hub access]])&gt;=1,1,0)</f>
        <v>0</v>
      </c>
      <c r="Z10175" s="12">
        <f>IF(OR(Tableau1[[#This Row],[Access R1 + S1+ T1 ]]&gt;=1,Tableau1[[#This Row],[Access V1 +W1 + X1]]&gt;=1),1,0)</f>
        <v>0</v>
      </c>
      <c r="AB10175" s="10" t="str">
        <f>Tableau1[[#This Row],[DOI]]</f>
        <v>doi: 10.1371/journal.pone.0176639</v>
      </c>
      <c r="AC10175" s="13" t="str">
        <f>Tableau1[[#This Row],[Authors]]&amp;", "&amp;Tableau1[[#This Row],[Title]]&amp;" "&amp;Tableau1[[#This Row],[Journal]]&amp;". "&amp;Tableau1[[#This Row],[Year]]</f>
        <v>Yan H, Wang Y, Shen S, Wu Z, Wan P., Corticosteroids effects on LPS-induced rat inflammatory keratocyte cell model. PLoS One. 2017</v>
      </c>
    </row>
    <row r="10176" spans="1:29" x14ac:dyDescent="0.3">
      <c r="A10176">
        <v>2392</v>
      </c>
      <c r="B10176" t="s">
        <v>5618</v>
      </c>
      <c r="C10176" t="s">
        <v>15863</v>
      </c>
      <c r="D10176" t="s">
        <v>26040</v>
      </c>
      <c r="E10176" t="s">
        <v>2449</v>
      </c>
      <c r="F10176" s="10"/>
      <c r="G10176">
        <v>2017</v>
      </c>
      <c r="J10176">
        <v>0.91551700327966401</v>
      </c>
      <c r="L10176" t="s">
        <v>36857</v>
      </c>
      <c r="M10176">
        <v>28752898</v>
      </c>
      <c r="Q10176" s="10"/>
      <c r="R10176" s="11">
        <f t="shared" si="316"/>
        <v>0</v>
      </c>
      <c r="U10176" s="11">
        <f t="shared" si="317"/>
        <v>0</v>
      </c>
      <c r="Y10176" s="11">
        <f>IF(SUM(Tableau1[[#This Row],[Other access]:[Sci-hub access]])&gt;=1,1,0)</f>
        <v>0</v>
      </c>
      <c r="Z10176" s="12">
        <f>IF(OR(Tableau1[[#This Row],[Access R1 + S1+ T1 ]]&gt;=1,Tableau1[[#This Row],[Access V1 +W1 + X1]]&gt;=1),1,0)</f>
        <v>0</v>
      </c>
      <c r="AB10176" s="10" t="str">
        <f>Tableau1[[#This Row],[DOI]]</f>
        <v>doi: 10.1111/cxo.12584</v>
      </c>
      <c r="AC10176" s="13" t="str">
        <f>Tableau1[[#This Row],[Authors]]&amp;", "&amp;Tableau1[[#This Row],[Title]]&amp;" "&amp;Tableau1[[#This Row],[Journal]]&amp;". "&amp;Tableau1[[#This Row],[Year]]</f>
        <v>Sankaridurg P., Contact lenses to slow progression of myopia. Clin Exp Optom. 2017</v>
      </c>
    </row>
    <row r="10177" spans="1:29" x14ac:dyDescent="0.3">
      <c r="A10177">
        <v>1163</v>
      </c>
      <c r="B10177" t="s">
        <v>4425</v>
      </c>
      <c r="C10177" t="s">
        <v>14678</v>
      </c>
      <c r="D10177" t="s">
        <v>24846</v>
      </c>
      <c r="E10177" t="s">
        <v>2613</v>
      </c>
      <c r="F10177" s="10"/>
      <c r="G10177">
        <v>2017</v>
      </c>
      <c r="J10177">
        <v>0.91567895344680228</v>
      </c>
      <c r="L10177" t="s">
        <v>35650</v>
      </c>
      <c r="M10177">
        <v>28994268</v>
      </c>
      <c r="Q10177" s="10"/>
      <c r="R10177" s="11">
        <f t="shared" si="316"/>
        <v>0</v>
      </c>
      <c r="U10177" s="11">
        <f t="shared" si="317"/>
        <v>0</v>
      </c>
      <c r="Y10177" s="11">
        <f>IF(SUM(Tableau1[[#This Row],[Other access]:[Sci-hub access]])&gt;=1,1,0)</f>
        <v>0</v>
      </c>
      <c r="Z10177" s="12">
        <f>IF(OR(Tableau1[[#This Row],[Access R1 + S1+ T1 ]]&gt;=1,Tableau1[[#This Row],[Access V1 +W1 + X1]]&gt;=1),1,0)</f>
        <v>0</v>
      </c>
      <c r="AB10177" s="10" t="str">
        <f>Tableau1[[#This Row],[DOI]]</f>
        <v>doi: 10.3341/kjo.2016.0129</v>
      </c>
      <c r="AC10177" s="13" t="str">
        <f>Tableau1[[#This Row],[Authors]]&amp;", "&amp;Tableau1[[#This Row],[Title]]&amp;" "&amp;Tableau1[[#This Row],[Journal]]&amp;". "&amp;Tableau1[[#This Row],[Year]]</f>
        <v>Hur MC, Jin SW, Roh MS, Jeong WJ, Ryu WY, Kwon YH, Ahn HB., Classification of Lacrimal Punctal Stenosis and Its Related Histopathological Feature in Patients with Epiphora. Korean J Ophthalmol. 2017</v>
      </c>
    </row>
    <row r="10178" spans="1:29" x14ac:dyDescent="0.3">
      <c r="A10178">
        <v>887</v>
      </c>
      <c r="B10178" t="s">
        <v>4150</v>
      </c>
      <c r="C10178" t="s">
        <v>14404</v>
      </c>
      <c r="D10178" t="s">
        <v>24570</v>
      </c>
      <c r="E10178" t="s">
        <v>2523</v>
      </c>
      <c r="F10178" s="10"/>
      <c r="G10178">
        <v>2017</v>
      </c>
      <c r="J10178">
        <v>0.9158129785664828</v>
      </c>
      <c r="L10178" t="s">
        <v>35375</v>
      </c>
      <c r="M10178">
        <v>29075018</v>
      </c>
      <c r="Q10178" s="10"/>
      <c r="R10178" s="11">
        <f t="shared" ref="R10178:R10241" si="318">IF(SUM(N10178:Q10178)&gt;0,1,0)</f>
        <v>0</v>
      </c>
      <c r="U10178" s="11">
        <f t="shared" ref="U10178:U10241" si="319">IF(SUM(R10178,T10178)&gt;0,1,0)</f>
        <v>0</v>
      </c>
      <c r="Y10178" s="11">
        <f>IF(SUM(Tableau1[[#This Row],[Other access]:[Sci-hub access]])&gt;=1,1,0)</f>
        <v>0</v>
      </c>
      <c r="Z10178" s="12">
        <f>IF(OR(Tableau1[[#This Row],[Access R1 + S1+ T1 ]]&gt;=1,Tableau1[[#This Row],[Access V1 +W1 + X1]]&gt;=1),1,0)</f>
        <v>0</v>
      </c>
      <c r="AB10178" s="10" t="str">
        <f>Tableau1[[#This Row],[DOI]]</f>
        <v>doi: 10.1038/eye.2017.206</v>
      </c>
      <c r="AC10178" s="13" t="str">
        <f>Tableau1[[#This Row],[Authors]]&amp;", "&amp;Tableau1[[#This Row],[Title]]&amp;" "&amp;Tableau1[[#This Row],[Journal]]&amp;". "&amp;Tableau1[[#This Row],[Year]]</f>
        <v>Shirley K, Chamney S, Satkurunathan P, McLoone S, McLoone E; Medscape.., Impact of healthcare strategies on patterns of paediatric sight impairment in a developed population: 1984-2011. Eye (Lond). 2017</v>
      </c>
    </row>
    <row r="10179" spans="1:29" x14ac:dyDescent="0.3">
      <c r="A10179">
        <v>9881</v>
      </c>
      <c r="B10179" t="s">
        <v>2124</v>
      </c>
      <c r="C10179" t="s">
        <v>2125</v>
      </c>
      <c r="D10179" t="s">
        <v>2126</v>
      </c>
      <c r="E10179" t="s">
        <v>3121</v>
      </c>
      <c r="F10179" s="10"/>
      <c r="G10179">
        <v>2017</v>
      </c>
      <c r="J10179">
        <v>0.91634849368924609</v>
      </c>
      <c r="L10179" t="s">
        <v>44140</v>
      </c>
      <c r="M10179">
        <v>27552350</v>
      </c>
      <c r="Q10179" s="10"/>
      <c r="R10179" s="11">
        <f t="shared" si="318"/>
        <v>0</v>
      </c>
      <c r="U10179" s="11">
        <f t="shared" si="319"/>
        <v>0</v>
      </c>
      <c r="Y10179" s="11">
        <f>IF(SUM(Tableau1[[#This Row],[Other access]:[Sci-hub access]])&gt;=1,1,0)</f>
        <v>0</v>
      </c>
      <c r="Z10179" s="12">
        <f>IF(OR(Tableau1[[#This Row],[Access R1 + S1+ T1 ]]&gt;=1,Tableau1[[#This Row],[Access V1 +W1 + X1]]&gt;=1),1,0)</f>
        <v>0</v>
      </c>
      <c r="AB10179" s="10" t="str">
        <f>Tableau1[[#This Row],[DOI]]</f>
        <v>doi: 10.1097/PHM.0000000000000592</v>
      </c>
      <c r="AC10179" s="13" t="str">
        <f>Tableau1[[#This Row],[Authors]]&amp;", "&amp;Tableau1[[#This Row],[Title]]&amp;" "&amp;Tableau1[[#This Row],[Journal]]&amp;". "&amp;Tableau1[[#This Row],[Year]]</f>
        <v>Houston KE, Paschalis EI, Angueira DC, Bronstad PM, Barrett AM, Iaccarino MA., Restoration of Vision After Brain Injury Using Magnet Glasses. Am J Phys Med Rehabil. 2017</v>
      </c>
    </row>
    <row r="10180" spans="1:29" ht="28.8" x14ac:dyDescent="0.3">
      <c r="A10180">
        <v>5258</v>
      </c>
      <c r="B10180" t="s">
        <v>572</v>
      </c>
      <c r="C10180" t="s">
        <v>573</v>
      </c>
      <c r="D10180" t="s">
        <v>574</v>
      </c>
      <c r="E10180" t="s">
        <v>3050</v>
      </c>
      <c r="F10180" s="10"/>
      <c r="G10180">
        <v>2017</v>
      </c>
      <c r="J10180">
        <v>0.91637377051922908</v>
      </c>
      <c r="L10180" t="s">
        <v>39654</v>
      </c>
      <c r="M10180">
        <v>28356444</v>
      </c>
      <c r="Q10180" s="10"/>
      <c r="R10180" s="11">
        <f t="shared" si="318"/>
        <v>0</v>
      </c>
      <c r="U10180" s="11">
        <f t="shared" si="319"/>
        <v>0</v>
      </c>
      <c r="Y10180" s="11">
        <f>IF(SUM(Tableau1[[#This Row],[Other access]:[Sci-hub access]])&gt;=1,1,0)</f>
        <v>0</v>
      </c>
      <c r="Z10180" s="12">
        <f>IF(OR(Tableau1[[#This Row],[Access R1 + S1+ T1 ]]&gt;=1,Tableau1[[#This Row],[Access V1 +W1 + X1]]&gt;=1),1,0)</f>
        <v>0</v>
      </c>
      <c r="AB10180" s="10" t="str">
        <f>Tableau1[[#This Row],[DOI]]</f>
        <v>doi: 10.1161/CIRCULATIONAHA.116.025604</v>
      </c>
      <c r="AC10180" s="13" t="str">
        <f>Tableau1[[#This Row],[Authors]]&amp;", "&amp;Tableau1[[#This Row],[Title]]&amp;" "&amp;Tableau1[[#This Row],[Journal]]&amp;". "&amp;Tableau1[[#This Row],[Year]]</f>
        <v>Bucher F, Zhang D, Aguilar E, Sakimoto S, Diaz-Aguilar S, Rosenfeld M, Zha Z, Zhang H, Friedlander M, Yea K., Antibody-Mediated Inhibition of Tspan12 Ameliorates Vasoproliferative Retinopathy Through Suppression of β-Catenin Signaling. Circulation. 2017</v>
      </c>
    </row>
    <row r="10181" spans="1:29" x14ac:dyDescent="0.3">
      <c r="A10181">
        <v>5466</v>
      </c>
      <c r="B10181" t="s">
        <v>8515</v>
      </c>
      <c r="C10181" t="s">
        <v>18737</v>
      </c>
      <c r="D10181" t="s">
        <v>28945</v>
      </c>
      <c r="E10181" t="s">
        <v>2445</v>
      </c>
      <c r="F10181" s="10"/>
      <c r="G10181">
        <v>2017</v>
      </c>
      <c r="J10181">
        <v>0.91656929497449047</v>
      </c>
      <c r="L10181" t="s">
        <v>39856</v>
      </c>
      <c r="M10181">
        <v>28333716</v>
      </c>
      <c r="Q10181" s="10"/>
      <c r="R10181" s="11">
        <f t="shared" si="318"/>
        <v>0</v>
      </c>
      <c r="U10181" s="11">
        <f t="shared" si="319"/>
        <v>0</v>
      </c>
      <c r="Y10181" s="11">
        <f>IF(SUM(Tableau1[[#This Row],[Other access]:[Sci-hub access]])&gt;=1,1,0)</f>
        <v>0</v>
      </c>
      <c r="Z10181" s="12">
        <f>IF(OR(Tableau1[[#This Row],[Access R1 + S1+ T1 ]]&gt;=1,Tableau1[[#This Row],[Access V1 +W1 + X1]]&gt;=1),1,0)</f>
        <v>0</v>
      </c>
      <c r="AB10181" s="10" t="str">
        <f>Tableau1[[#This Row],[DOI]]</f>
        <v>doi: 10.1097/IAE.0000000000001449</v>
      </c>
      <c r="AC10181" s="13" t="str">
        <f>Tableau1[[#This Row],[Authors]]&amp;", "&amp;Tableau1[[#This Row],[Title]]&amp;" "&amp;Tableau1[[#This Row],[Journal]]&amp;". "&amp;Tableau1[[#This Row],[Year]]</f>
        <v>Ohana O, Barak A, Schwartz S., INTERNAL ASPIRATION UNDER PERFLUOROCARBON LIQUID FOR THE MANAGEMENT OF LARGE MACULAR HOLES. Retina. 2017</v>
      </c>
    </row>
    <row r="10182" spans="1:29" x14ac:dyDescent="0.3">
      <c r="A10182">
        <v>8934</v>
      </c>
      <c r="B10182" t="s">
        <v>11556</v>
      </c>
      <c r="C10182" t="s">
        <v>21737</v>
      </c>
      <c r="D10182" t="s">
        <v>31997</v>
      </c>
      <c r="E10182" t="s">
        <v>2495</v>
      </c>
      <c r="F10182" s="10"/>
      <c r="G10182">
        <v>2017</v>
      </c>
      <c r="J10182">
        <v>0.91683107462115387</v>
      </c>
      <c r="L10182" t="s">
        <v>43261</v>
      </c>
      <c r="M10182">
        <v>27811524</v>
      </c>
      <c r="Q10182" s="10"/>
      <c r="R10182" s="11">
        <f t="shared" si="318"/>
        <v>0</v>
      </c>
      <c r="U10182" s="11">
        <f t="shared" si="319"/>
        <v>0</v>
      </c>
      <c r="Y10182" s="11">
        <f>IF(SUM(Tableau1[[#This Row],[Other access]:[Sci-hub access]])&gt;=1,1,0)</f>
        <v>0</v>
      </c>
      <c r="Z10182" s="12">
        <f>IF(OR(Tableau1[[#This Row],[Access R1 + S1+ T1 ]]&gt;=1,Tableau1[[#This Row],[Access V1 +W1 + X1]]&gt;=1),1,0)</f>
        <v>0</v>
      </c>
      <c r="AB10182" s="10" t="str">
        <f>Tableau1[[#This Row],[DOI]]</f>
        <v>doi: 10.1097/OPX.0000000000001013</v>
      </c>
      <c r="AC10182" s="13" t="str">
        <f>Tableau1[[#This Row],[Authors]]&amp;", "&amp;Tableau1[[#This Row],[Title]]&amp;" "&amp;Tableau1[[#This Row],[Journal]]&amp;". "&amp;Tableau1[[#This Row],[Year]]</f>
        <v>Ostrin LA., Objectively Measured Light Exposure in Emmetropic and Myopic Adults. Optom Vis Sci. 2017</v>
      </c>
    </row>
    <row r="10183" spans="1:29" x14ac:dyDescent="0.3">
      <c r="A10183">
        <v>6194</v>
      </c>
      <c r="B10183" t="s">
        <v>9156</v>
      </c>
      <c r="C10183" t="s">
        <v>19369</v>
      </c>
      <c r="D10183" t="s">
        <v>29587</v>
      </c>
      <c r="E10183" t="s">
        <v>34300</v>
      </c>
      <c r="F10183" s="10"/>
      <c r="G10183">
        <v>2017</v>
      </c>
      <c r="J10183">
        <v>0.91688235646749383</v>
      </c>
      <c r="L10183" t="s">
        <v>40564</v>
      </c>
      <c r="M10183">
        <v>28237965</v>
      </c>
      <c r="Q10183" s="10"/>
      <c r="R10183" s="11">
        <f t="shared" si="318"/>
        <v>0</v>
      </c>
      <c r="U10183" s="11">
        <f t="shared" si="319"/>
        <v>0</v>
      </c>
      <c r="Y10183" s="11">
        <f>IF(SUM(Tableau1[[#This Row],[Other access]:[Sci-hub access]])&gt;=1,1,0)</f>
        <v>0</v>
      </c>
      <c r="Z10183" s="12">
        <f>IF(OR(Tableau1[[#This Row],[Access R1 + S1+ T1 ]]&gt;=1,Tableau1[[#This Row],[Access V1 +W1 + X1]]&gt;=1),1,0)</f>
        <v>0</v>
      </c>
      <c r="AB10183" s="10" t="str">
        <f>Tableau1[[#This Row],[DOI]]</f>
        <v>doi: 10.1242/dmm.027888</v>
      </c>
      <c r="AC10183" s="13" t="str">
        <f>Tableau1[[#This Row],[Authors]]&amp;", "&amp;Tableau1[[#This Row],[Title]]&amp;" "&amp;Tableau1[[#This Row],[Journal]]&amp;". "&amp;Tableau1[[#This Row],[Year]]</f>
        <v>Mao M, Kiss M, Ou Y, Gould DB., Genetic dissection of anterior segment dysgenesis caused by a Col4a1 mutation in mouse. Dis Model Mech. 2017</v>
      </c>
    </row>
    <row r="10184" spans="1:29" x14ac:dyDescent="0.3">
      <c r="A10184">
        <v>6718</v>
      </c>
      <c r="B10184" t="s">
        <v>9613</v>
      </c>
      <c r="C10184" t="s">
        <v>19818</v>
      </c>
      <c r="D10184" t="s">
        <v>30046</v>
      </c>
      <c r="E10184" t="s">
        <v>2456</v>
      </c>
      <c r="F10184" s="10"/>
      <c r="G10184">
        <v>2017</v>
      </c>
      <c r="J10184">
        <v>0.91707718435996566</v>
      </c>
      <c r="L10184" t="s">
        <v>41079</v>
      </c>
      <c r="M10184">
        <v>28171871</v>
      </c>
      <c r="Q10184" s="10"/>
      <c r="R10184" s="11">
        <f t="shared" si="318"/>
        <v>0</v>
      </c>
      <c r="U10184" s="11">
        <f t="shared" si="319"/>
        <v>0</v>
      </c>
      <c r="Y10184" s="11">
        <f>IF(SUM(Tableau1[[#This Row],[Other access]:[Sci-hub access]])&gt;=1,1,0)</f>
        <v>0</v>
      </c>
      <c r="Z10184" s="12">
        <f>IF(OR(Tableau1[[#This Row],[Access R1 + S1+ T1 ]]&gt;=1,Tableau1[[#This Row],[Access V1 +W1 + X1]]&gt;=1),1,0)</f>
        <v>0</v>
      </c>
      <c r="AB10184" s="10" t="str">
        <f>Tableau1[[#This Row],[DOI]]</f>
        <v>doi: 10.1159/000456676</v>
      </c>
      <c r="AC10184" s="13" t="str">
        <f>Tableau1[[#This Row],[Authors]]&amp;", "&amp;Tableau1[[#This Row],[Title]]&amp;" "&amp;Tableau1[[#This Row],[Journal]]&amp;". "&amp;Tableau1[[#This Row],[Year]]</f>
        <v>Xu Y, Su Y, Li L, Qi H, Zheng H, Chen C., Effect of Photodynamic Therapy on Optical Coherence Tomography Angiography in Eyes with Chronic Central Serous Chorioretinopathy. Ophthalmologica. 2017</v>
      </c>
    </row>
    <row r="10185" spans="1:29" ht="28.8" x14ac:dyDescent="0.3">
      <c r="A10185">
        <v>979</v>
      </c>
      <c r="B10185" t="s">
        <v>4241</v>
      </c>
      <c r="C10185" t="s">
        <v>14495</v>
      </c>
      <c r="D10185" t="s">
        <v>24662</v>
      </c>
      <c r="E10185" t="s">
        <v>2443</v>
      </c>
      <c r="F10185" s="10"/>
      <c r="G10185">
        <v>2017</v>
      </c>
      <c r="J10185">
        <v>0.9172175533756709</v>
      </c>
      <c r="L10185" t="s">
        <v>35467</v>
      </c>
      <c r="M10185">
        <v>29049737</v>
      </c>
      <c r="Q10185" s="10"/>
      <c r="R10185" s="11">
        <f t="shared" si="318"/>
        <v>0</v>
      </c>
      <c r="U10185" s="11">
        <f t="shared" si="319"/>
        <v>0</v>
      </c>
      <c r="Y10185" s="11">
        <f>IF(SUM(Tableau1[[#This Row],[Other access]:[Sci-hub access]])&gt;=1,1,0)</f>
        <v>0</v>
      </c>
      <c r="Z10185" s="12">
        <f>IF(OR(Tableau1[[#This Row],[Access R1 + S1+ T1 ]]&gt;=1,Tableau1[[#This Row],[Access V1 +W1 + X1]]&gt;=1),1,0)</f>
        <v>0</v>
      </c>
      <c r="AB10185" s="10" t="str">
        <f>Tableau1[[#This Row],[DOI]]</f>
        <v>doi: 10.1167/iovs.17-22045</v>
      </c>
      <c r="AC10185" s="13" t="str">
        <f>Tableau1[[#This Row],[Authors]]&amp;", "&amp;Tableau1[[#This Row],[Title]]&amp;" "&amp;Tableau1[[#This Row],[Journal]]&amp;". "&amp;Tableau1[[#This Row],[Year]]</f>
        <v>Zhou G, Duan Y, Ma G, Wu W, Hu Z, Chen N, Chee Y, Cui J, Samad A, Matsubara JA, Mukai S, D'Amore PA, Lei H., Introduction of the MDM2 T309G Mutation in Primary Human Retinal Epithelial Cells Enhances Experimental Proliferative Vitreoretinopathy. Invest Ophthalmol Vis Sci. 2017</v>
      </c>
    </row>
    <row r="10186" spans="1:29" x14ac:dyDescent="0.3">
      <c r="A10186">
        <v>3606</v>
      </c>
      <c r="B10186" t="s">
        <v>6778</v>
      </c>
      <c r="C10186" t="s">
        <v>17019</v>
      </c>
      <c r="D10186" t="s">
        <v>27202</v>
      </c>
      <c r="E10186" t="s">
        <v>2462</v>
      </c>
      <c r="F10186" s="10"/>
      <c r="G10186">
        <v>2017</v>
      </c>
      <c r="J10186">
        <v>0.91737625167588288</v>
      </c>
      <c r="L10186" t="s">
        <v>38052</v>
      </c>
      <c r="M10186">
        <v>28558665</v>
      </c>
      <c r="Q10186" s="10"/>
      <c r="R10186" s="11">
        <f t="shared" si="318"/>
        <v>0</v>
      </c>
      <c r="U10186" s="11">
        <f t="shared" si="319"/>
        <v>0</v>
      </c>
      <c r="Y10186" s="11">
        <f>IF(SUM(Tableau1[[#This Row],[Other access]:[Sci-hub access]])&gt;=1,1,0)</f>
        <v>0</v>
      </c>
      <c r="Z10186" s="12">
        <f>IF(OR(Tableau1[[#This Row],[Access R1 + S1+ T1 ]]&gt;=1,Tableau1[[#This Row],[Access V1 +W1 + X1]]&gt;=1),1,0)</f>
        <v>0</v>
      </c>
      <c r="AB10186" s="10" t="str">
        <f>Tableau1[[#This Row],[DOI]]</f>
        <v>doi: 10.1186/s12886-017-0477-4</v>
      </c>
      <c r="AC10186" s="13" t="str">
        <f>Tableau1[[#This Row],[Authors]]&amp;", "&amp;Tableau1[[#This Row],[Title]]&amp;" "&amp;Tableau1[[#This Row],[Journal]]&amp;". "&amp;Tableau1[[#This Row],[Year]]</f>
        <v>Jung JH, Song GG, Kim JH, Seo YH, Choi SJ., The association between genetic polymorphisms of the interleukin-23 receptor gene and susceptibility to uveitis: a meta-analysis. BMC Ophthalmol. 2017</v>
      </c>
    </row>
    <row r="10187" spans="1:29" x14ac:dyDescent="0.3">
      <c r="A10187">
        <v>10711</v>
      </c>
      <c r="B10187" t="s">
        <v>13174</v>
      </c>
      <c r="C10187" t="s">
        <v>23337</v>
      </c>
      <c r="D10187" t="s">
        <v>33627</v>
      </c>
      <c r="E10187" t="s">
        <v>2457</v>
      </c>
      <c r="F10187" s="10"/>
      <c r="G10187">
        <v>2017</v>
      </c>
      <c r="J10187">
        <v>0.91739477906066591</v>
      </c>
      <c r="L10187" t="s">
        <v>44958</v>
      </c>
      <c r="M10187">
        <v>27089010</v>
      </c>
      <c r="Q10187" s="10"/>
      <c r="R10187" s="11">
        <f t="shared" si="318"/>
        <v>0</v>
      </c>
      <c r="U10187" s="11">
        <f t="shared" si="319"/>
        <v>0</v>
      </c>
      <c r="Y10187" s="11">
        <f>IF(SUM(Tableau1[[#This Row],[Other access]:[Sci-hub access]])&gt;=1,1,0)</f>
        <v>0</v>
      </c>
      <c r="Z10187" s="12">
        <f>IF(OR(Tableau1[[#This Row],[Access R1 + S1+ T1 ]]&gt;=1,Tableau1[[#This Row],[Access V1 +W1 + X1]]&gt;=1),1,0)</f>
        <v>0</v>
      </c>
      <c r="AB10187" s="10" t="str">
        <f>Tableau1[[#This Row],[DOI]]</f>
        <v>doi: 10.1097/ICB.0000000000000308</v>
      </c>
      <c r="AC10187" s="13" t="str">
        <f>Tableau1[[#This Row],[Authors]]&amp;", "&amp;Tableau1[[#This Row],[Title]]&amp;" "&amp;Tableau1[[#This Row],[Journal]]&amp;". "&amp;Tableau1[[#This Row],[Year]]</f>
        <v>Agarwal A, Soliman M, Sarwar S, Sadiq MA, Do DV, Nguyen QD, Sepah YJ., SPECTRAL-DOMAIN OPTICAL COHERENCE TOMOGRAPHY EVALUATION OF RETINAL STRUCTURE IN PATIENTS WITH SUSACS SYNDROME. Retin Cases Brief Rep. 2017</v>
      </c>
    </row>
    <row r="10188" spans="1:29" x14ac:dyDescent="0.3">
      <c r="A10188">
        <v>4746</v>
      </c>
      <c r="B10188" t="s">
        <v>7853</v>
      </c>
      <c r="C10188" t="s">
        <v>18084</v>
      </c>
      <c r="D10188" t="s">
        <v>28283</v>
      </c>
      <c r="E10188" t="s">
        <v>2767</v>
      </c>
      <c r="F10188" s="10"/>
      <c r="G10188">
        <v>2017</v>
      </c>
      <c r="J10188">
        <v>0.91741101252906077</v>
      </c>
      <c r="L10188" t="s">
        <v>39161</v>
      </c>
      <c r="M10188">
        <v>28411165</v>
      </c>
      <c r="Q10188" s="10"/>
      <c r="R10188" s="11">
        <f t="shared" si="318"/>
        <v>0</v>
      </c>
      <c r="U10188" s="11">
        <f t="shared" si="319"/>
        <v>0</v>
      </c>
      <c r="Y10188" s="11">
        <f>IF(SUM(Tableau1[[#This Row],[Other access]:[Sci-hub access]])&gt;=1,1,0)</f>
        <v>0</v>
      </c>
      <c r="Z10188" s="12">
        <f>IF(OR(Tableau1[[#This Row],[Access R1 + S1+ T1 ]]&gt;=1,Tableau1[[#This Row],[Access V1 +W1 + X1]]&gt;=1),1,0)</f>
        <v>0</v>
      </c>
      <c r="AB10188" s="10" t="str">
        <f>Tableau1[[#This Row],[DOI]]</f>
        <v>doi: 10.1016/j.autrev.2017.04.004</v>
      </c>
      <c r="AC10188" s="13" t="str">
        <f>Tableau1[[#This Row],[Authors]]&amp;", "&amp;Tableau1[[#This Row],[Title]]&amp;" "&amp;Tableau1[[#This Row],[Journal]]&amp;". "&amp;Tableau1[[#This Row],[Year]]</f>
        <v>Garcia-Carrasco M, Jiménez-Herrera EA, Gálvez-Romero JL, de Lara LV, Mendoza-Pinto C, Etchegaray-Morales I, Munguía-Realpozo P, Ruíz-Argüelles A, Jose R, Vera-Recabarren M, Cervera R., Vitamin D and Sjögren syndrome. Autoimmun Rev. 2017</v>
      </c>
    </row>
    <row r="10189" spans="1:29" x14ac:dyDescent="0.3">
      <c r="A10189">
        <v>1326</v>
      </c>
      <c r="B10189" t="s">
        <v>4586</v>
      </c>
      <c r="C10189" t="s">
        <v>14838</v>
      </c>
      <c r="D10189" t="s">
        <v>25007</v>
      </c>
      <c r="E10189" t="s">
        <v>2443</v>
      </c>
      <c r="F10189" s="10"/>
      <c r="G10189">
        <v>2017</v>
      </c>
      <c r="J10189">
        <v>0.91742826536702382</v>
      </c>
      <c r="L10189" t="s">
        <v>35809</v>
      </c>
      <c r="M10189">
        <v>28973332</v>
      </c>
      <c r="Q10189" s="10"/>
      <c r="R10189" s="11">
        <f t="shared" si="318"/>
        <v>0</v>
      </c>
      <c r="U10189" s="11">
        <f t="shared" si="319"/>
        <v>0</v>
      </c>
      <c r="Y10189" s="11">
        <f>IF(SUM(Tableau1[[#This Row],[Other access]:[Sci-hub access]])&gt;=1,1,0)</f>
        <v>0</v>
      </c>
      <c r="Z10189" s="12">
        <f>IF(OR(Tableau1[[#This Row],[Access R1 + S1+ T1 ]]&gt;=1,Tableau1[[#This Row],[Access V1 +W1 + X1]]&gt;=1),1,0)</f>
        <v>0</v>
      </c>
      <c r="AB10189" s="10" t="str">
        <f>Tableau1[[#This Row],[DOI]]</f>
        <v>doi: 10.1167/iovs.17-22184</v>
      </c>
      <c r="AC10189" s="13" t="str">
        <f>Tableau1[[#This Row],[Authors]]&amp;", "&amp;Tableau1[[#This Row],[Title]]&amp;" "&amp;Tableau1[[#This Row],[Journal]]&amp;". "&amp;Tableau1[[#This Row],[Year]]</f>
        <v>Dysli C, Fink R, Wolf S, Zinkernagel MS., Fluorescence Lifetimes of Drusen in Age-Related Macular Degeneration. Invest Ophthalmol Vis Sci. 2017</v>
      </c>
    </row>
    <row r="10190" spans="1:29" x14ac:dyDescent="0.3">
      <c r="A10190">
        <v>7084</v>
      </c>
      <c r="B10190" t="s">
        <v>9935</v>
      </c>
      <c r="C10190" t="s">
        <v>20138</v>
      </c>
      <c r="D10190" t="s">
        <v>30369</v>
      </c>
      <c r="E10190" t="s">
        <v>2479</v>
      </c>
      <c r="F10190" s="10"/>
      <c r="G10190">
        <v>2017</v>
      </c>
      <c r="J10190">
        <v>0.91743425820036728</v>
      </c>
      <c r="L10190" t="s">
        <v>41440</v>
      </c>
      <c r="M10190">
        <v>28129295</v>
      </c>
      <c r="Q10190" s="10"/>
      <c r="R10190" s="11">
        <f t="shared" si="318"/>
        <v>0</v>
      </c>
      <c r="U10190" s="11">
        <f t="shared" si="319"/>
        <v>0</v>
      </c>
      <c r="Y10190" s="11">
        <f>IF(SUM(Tableau1[[#This Row],[Other access]:[Sci-hub access]])&gt;=1,1,0)</f>
        <v>0</v>
      </c>
      <c r="Z10190" s="12">
        <f>IF(OR(Tableau1[[#This Row],[Access R1 + S1+ T1 ]]&gt;=1,Tableau1[[#This Row],[Access V1 +W1 + X1]]&gt;=1),1,0)</f>
        <v>0</v>
      </c>
      <c r="AB10190" s="10" t="str">
        <f>Tableau1[[#This Row],[DOI]]</f>
        <v>doi: 10.1097/ICO.0000000000001121</v>
      </c>
      <c r="AC10190" s="13" t="str">
        <f>Tableau1[[#This Row],[Authors]]&amp;", "&amp;Tableau1[[#This Row],[Title]]&amp;" "&amp;Tableau1[[#This Row],[Journal]]&amp;". "&amp;Tableau1[[#This Row],[Year]]</f>
        <v>Nahum Y, Leon P, Ricci-Filipovic BA, Camposampiero D, Ponzin D, Busin M., Asymptomatic Infection in Decompensated Full-Thickness Corneal Grafts Referred for Repeat Penetrating Keratoplasty. Cornea. 2017</v>
      </c>
    </row>
    <row r="10191" spans="1:29" x14ac:dyDescent="0.3">
      <c r="A10191">
        <v>6760</v>
      </c>
      <c r="B10191" t="s">
        <v>9651</v>
      </c>
      <c r="C10191" t="s">
        <v>19855</v>
      </c>
      <c r="D10191" t="s">
        <v>30084</v>
      </c>
      <c r="E10191" t="s">
        <v>34342</v>
      </c>
      <c r="F10191" s="10"/>
      <c r="G10191">
        <v>2017</v>
      </c>
      <c r="J10191">
        <v>0.91743993860017892</v>
      </c>
      <c r="L10191" t="s">
        <v>41121</v>
      </c>
      <c r="M10191">
        <v>28166125</v>
      </c>
      <c r="Q10191" s="10"/>
      <c r="R10191" s="11">
        <f t="shared" si="318"/>
        <v>0</v>
      </c>
      <c r="U10191" s="11">
        <f t="shared" si="319"/>
        <v>0</v>
      </c>
      <c r="Y10191" s="11">
        <f>IF(SUM(Tableau1[[#This Row],[Other access]:[Sci-hub access]])&gt;=1,1,0)</f>
        <v>0</v>
      </c>
      <c r="Z10191" s="12">
        <f>IF(OR(Tableau1[[#This Row],[Access R1 + S1+ T1 ]]&gt;=1,Tableau1[[#This Row],[Access V1 +W1 + X1]]&gt;=1),1,0)</f>
        <v>0</v>
      </c>
      <c r="AB10191" s="10" t="str">
        <f>Tableau1[[#This Row],[DOI]]</f>
        <v>doi: 10.1097/JOM.0000000000000935</v>
      </c>
      <c r="AC10191" s="13" t="str">
        <f>Tableau1[[#This Row],[Authors]]&amp;", "&amp;Tableau1[[#This Row],[Title]]&amp;" "&amp;Tableau1[[#This Row],[Journal]]&amp;". "&amp;Tableau1[[#This Row],[Year]]</f>
        <v>Lee S, Lee W, Roh J, Won JU, Yoon JH., Symptoms of Nervous System Related Disorders Among Workers Exposed to Occupational Noise and Vibration in Korea. J Occup Environ Med. 2017</v>
      </c>
    </row>
    <row r="10192" spans="1:29" x14ac:dyDescent="0.3">
      <c r="A10192">
        <v>557</v>
      </c>
      <c r="B10192" t="s">
        <v>3820</v>
      </c>
      <c r="C10192" t="s">
        <v>14077</v>
      </c>
      <c r="D10192" t="s">
        <v>24240</v>
      </c>
      <c r="E10192" t="s">
        <v>2443</v>
      </c>
      <c r="F10192" s="10"/>
      <c r="G10192">
        <v>2017</v>
      </c>
      <c r="J10192">
        <v>0.91754633604271041</v>
      </c>
      <c r="L10192" t="s">
        <v>35056</v>
      </c>
      <c r="M10192">
        <v>29181528</v>
      </c>
      <c r="Q10192" s="10"/>
      <c r="R10192" s="11">
        <f t="shared" si="318"/>
        <v>0</v>
      </c>
      <c r="U10192" s="11">
        <f t="shared" si="319"/>
        <v>0</v>
      </c>
      <c r="Y10192" s="11">
        <f>IF(SUM(Tableau1[[#This Row],[Other access]:[Sci-hub access]])&gt;=1,1,0)</f>
        <v>0</v>
      </c>
      <c r="Z10192" s="12">
        <f>IF(OR(Tableau1[[#This Row],[Access R1 + S1+ T1 ]]&gt;=1,Tableau1[[#This Row],[Access V1 +W1 + X1]]&gt;=1),1,0)</f>
        <v>0</v>
      </c>
      <c r="AB10192" s="10" t="str">
        <f>Tableau1[[#This Row],[DOI]]</f>
        <v>doi: 10.1167/iovs.17-22577</v>
      </c>
      <c r="AC10192" s="13" t="str">
        <f>Tableau1[[#This Row],[Authors]]&amp;", "&amp;Tableau1[[#This Row],[Title]]&amp;" "&amp;Tableau1[[#This Row],[Journal]]&amp;". "&amp;Tableau1[[#This Row],[Year]]</f>
        <v>Tang M, Sun L, Hu A, Yuan M, Yang Y, Peng X, Ding X., Mutation Spectrum of the LRP5, NDP, and TSPAN12 Genes in Chinese Patients With Familial Exudative Vitreoretinopathy. Invest Ophthalmol Vis Sci. 2017</v>
      </c>
    </row>
    <row r="10193" spans="1:29" x14ac:dyDescent="0.3">
      <c r="A10193">
        <v>4424</v>
      </c>
      <c r="B10193" t="s">
        <v>7550</v>
      </c>
      <c r="C10193" t="s">
        <v>17786</v>
      </c>
      <c r="D10193" t="s">
        <v>27979</v>
      </c>
      <c r="E10193" t="s">
        <v>2465</v>
      </c>
      <c r="F10193" s="10"/>
      <c r="G10193">
        <v>2017</v>
      </c>
      <c r="J10193">
        <v>0.91757804882797456</v>
      </c>
      <c r="L10193" t="s">
        <v>38846</v>
      </c>
      <c r="M10193">
        <v>28445315</v>
      </c>
      <c r="Q10193" s="10"/>
      <c r="R10193" s="11">
        <f t="shared" si="318"/>
        <v>0</v>
      </c>
      <c r="U10193" s="11">
        <f t="shared" si="319"/>
        <v>0</v>
      </c>
      <c r="Y10193" s="11">
        <f>IF(SUM(Tableau1[[#This Row],[Other access]:[Sci-hub access]])&gt;=1,1,0)</f>
        <v>0</v>
      </c>
      <c r="Z10193" s="12">
        <f>IF(OR(Tableau1[[#This Row],[Access R1 + S1+ T1 ]]&gt;=1,Tableau1[[#This Row],[Access V1 +W1 + X1]]&gt;=1),1,0)</f>
        <v>0</v>
      </c>
      <c r="AB10193" s="10" t="str">
        <f>Tableau1[[#This Row],[DOI]]</f>
        <v>doi: 10.1097/MD.0000000000006782</v>
      </c>
      <c r="AC10193" s="13" t="str">
        <f>Tableau1[[#This Row],[Authors]]&amp;", "&amp;Tableau1[[#This Row],[Title]]&amp;" "&amp;Tableau1[[#This Row],[Journal]]&amp;". "&amp;Tableau1[[#This Row],[Year]]</f>
        <v>Qi H, Gao C, Li Y, Feng X, Wang M, Zhang Y, Chen Y., The effect of Timolol 0.5% on the correction of myopic regression after LASIK. Medicine (Baltimore). 2017</v>
      </c>
    </row>
    <row r="10194" spans="1:29" x14ac:dyDescent="0.3">
      <c r="A10194">
        <v>922</v>
      </c>
      <c r="B10194" t="s">
        <v>4184</v>
      </c>
      <c r="C10194" t="s">
        <v>14438</v>
      </c>
      <c r="D10194" t="s">
        <v>24605</v>
      </c>
      <c r="E10194" t="s">
        <v>2464</v>
      </c>
      <c r="F10194" s="10"/>
      <c r="G10194">
        <v>2018</v>
      </c>
      <c r="J10194">
        <v>0.917708568925237</v>
      </c>
      <c r="L10194" t="s">
        <v>35410</v>
      </c>
      <c r="M10194">
        <v>29064837</v>
      </c>
      <c r="Q10194" s="10"/>
      <c r="R10194" s="11">
        <f t="shared" si="318"/>
        <v>0</v>
      </c>
      <c r="U10194" s="11">
        <f t="shared" si="319"/>
        <v>0</v>
      </c>
      <c r="Y10194" s="11">
        <f>IF(SUM(Tableau1[[#This Row],[Other access]:[Sci-hub access]])&gt;=1,1,0)</f>
        <v>0</v>
      </c>
      <c r="Z10194" s="12">
        <f>IF(OR(Tableau1[[#This Row],[Access R1 + S1+ T1 ]]&gt;=1,Tableau1[[#This Row],[Access V1 +W1 + X1]]&gt;=1),1,0)</f>
        <v>0</v>
      </c>
      <c r="AB10194" s="10" t="str">
        <f>Tableau1[[#This Row],[DOI]]</f>
        <v>doi: 10.1097/ICU.0000000000000444</v>
      </c>
      <c r="AC10194" s="13" t="str">
        <f>Tableau1[[#This Row],[Authors]]&amp;", "&amp;Tableau1[[#This Row],[Title]]&amp;" "&amp;Tableau1[[#This Row],[Journal]]&amp;". "&amp;Tableau1[[#This Row],[Year]]</f>
        <v>Rabin RL, Rabin AR, Zhang AD, Burney EN, Rhee DJ., Co-management of cataract and glaucoma in the era of minimally invasive glaucoma surgery. Curr Opin Ophthalmol. 2018</v>
      </c>
    </row>
    <row r="10195" spans="1:29" x14ac:dyDescent="0.3">
      <c r="A10195">
        <v>3253</v>
      </c>
      <c r="B10195" t="s">
        <v>6436</v>
      </c>
      <c r="C10195" t="s">
        <v>16679</v>
      </c>
      <c r="D10195" t="s">
        <v>26860</v>
      </c>
      <c r="E10195" t="s">
        <v>2467</v>
      </c>
      <c r="F10195" s="10"/>
      <c r="G10195">
        <v>2017</v>
      </c>
      <c r="J10195">
        <v>0.91771956142043454</v>
      </c>
      <c r="L10195" t="s">
        <v>37706</v>
      </c>
      <c r="M10195">
        <v>28613358</v>
      </c>
      <c r="Q10195" s="10"/>
      <c r="R10195" s="11">
        <f t="shared" si="318"/>
        <v>0</v>
      </c>
      <c r="U10195" s="11">
        <f t="shared" si="319"/>
        <v>0</v>
      </c>
      <c r="Y10195" s="11">
        <f>IF(SUM(Tableau1[[#This Row],[Other access]:[Sci-hub access]])&gt;=1,1,0)</f>
        <v>0</v>
      </c>
      <c r="Z10195" s="12">
        <f>IF(OR(Tableau1[[#This Row],[Access R1 + S1+ T1 ]]&gt;=1,Tableau1[[#This Row],[Access V1 +W1 + X1]]&gt;=1),1,0)</f>
        <v>0</v>
      </c>
      <c r="AB10195" s="10" t="str">
        <f>Tableau1[[#This Row],[DOI]]</f>
        <v>doi: 10.3928/23258160-20170601-10</v>
      </c>
      <c r="AC10195" s="13" t="str">
        <f>Tableau1[[#This Row],[Authors]]&amp;", "&amp;Tableau1[[#This Row],[Title]]&amp;" "&amp;Tableau1[[#This Row],[Journal]]&amp;". "&amp;Tableau1[[#This Row],[Year]]</f>
        <v>Spiess K, Martínez JRG., OCT Angiography: Assessment of Retinal Ischemia in Susac's Syndrome. Ophthalmic Surg Lasers Imaging Retina. 2017</v>
      </c>
    </row>
    <row r="10196" spans="1:29" x14ac:dyDescent="0.3">
      <c r="A10196">
        <v>5136</v>
      </c>
      <c r="B10196" t="s">
        <v>8213</v>
      </c>
      <c r="C10196" t="s">
        <v>18438</v>
      </c>
      <c r="D10196" t="s">
        <v>28643</v>
      </c>
      <c r="E10196" t="s">
        <v>2468</v>
      </c>
      <c r="F10196" s="10"/>
      <c r="G10196">
        <v>2017</v>
      </c>
      <c r="J10196">
        <v>0.91783153394589745</v>
      </c>
      <c r="L10196" t="s">
        <v>39540</v>
      </c>
      <c r="M10196">
        <v>28368999</v>
      </c>
      <c r="Q10196" s="10"/>
      <c r="R10196" s="11">
        <f t="shared" si="318"/>
        <v>0</v>
      </c>
      <c r="U10196" s="11">
        <f t="shared" si="319"/>
        <v>0</v>
      </c>
      <c r="Y10196" s="11">
        <f>IF(SUM(Tableau1[[#This Row],[Other access]:[Sci-hub access]])&gt;=1,1,0)</f>
        <v>0</v>
      </c>
      <c r="Z10196" s="12">
        <f>IF(OR(Tableau1[[#This Row],[Access R1 + S1+ T1 ]]&gt;=1,Tableau1[[#This Row],[Access V1 +W1 + X1]]&gt;=1),1,0)</f>
        <v>0</v>
      </c>
      <c r="AB10196" s="10" t="str">
        <f>Tableau1[[#This Row],[DOI]]</f>
        <v>doi: 10.1097/IJG.0000000000000671</v>
      </c>
      <c r="AC10196" s="13" t="str">
        <f>Tableau1[[#This Row],[Authors]]&amp;", "&amp;Tableau1[[#This Row],[Title]]&amp;" "&amp;Tableau1[[#This Row],[Journal]]&amp;". "&amp;Tableau1[[#This Row],[Year]]</f>
        <v>Germano RAS, de Moraes CG, Susanna R Jr, Dantas DO, Neto EDS., Evaluation of a Novel Visual Field Analyzer Application for Automated Classification of Glaucoma Severity. J Glaucoma. 2017</v>
      </c>
    </row>
    <row r="10197" spans="1:29" ht="28.8" x14ac:dyDescent="0.3">
      <c r="A10197">
        <v>9939</v>
      </c>
      <c r="B10197" t="s">
        <v>12465</v>
      </c>
      <c r="C10197" t="s">
        <v>22634</v>
      </c>
      <c r="D10197" t="s">
        <v>32913</v>
      </c>
      <c r="E10197" t="s">
        <v>2445</v>
      </c>
      <c r="F10197" s="10"/>
      <c r="G10197">
        <v>2017</v>
      </c>
      <c r="J10197">
        <v>0.91784130493757887</v>
      </c>
      <c r="L10197" t="s">
        <v>44197</v>
      </c>
      <c r="M10197">
        <v>27533771</v>
      </c>
      <c r="Q10197" s="10"/>
      <c r="R10197" s="11">
        <f t="shared" si="318"/>
        <v>0</v>
      </c>
      <c r="U10197" s="11">
        <f t="shared" si="319"/>
        <v>0</v>
      </c>
      <c r="Y10197" s="11">
        <f>IF(SUM(Tableau1[[#This Row],[Other access]:[Sci-hub access]])&gt;=1,1,0)</f>
        <v>0</v>
      </c>
      <c r="Z10197" s="12">
        <f>IF(OR(Tableau1[[#This Row],[Access R1 + S1+ T1 ]]&gt;=1,Tableau1[[#This Row],[Access V1 +W1 + X1]]&gt;=1),1,0)</f>
        <v>0</v>
      </c>
      <c r="AB10197" s="10" t="str">
        <f>Tableau1[[#This Row],[DOI]]</f>
        <v>doi: 10.1097/IAE.0000000000001240</v>
      </c>
      <c r="AC10197" s="13" t="str">
        <f>Tableau1[[#This Row],[Authors]]&amp;", "&amp;Tableau1[[#This Row],[Title]]&amp;" "&amp;Tableau1[[#This Row],[Journal]]&amp;". "&amp;Tableau1[[#This Row],[Year]]</f>
        <v>Avci R, Yilmaz S, Inan UU, Kaderli B, Cevik SG., VITREORETINAL SURGERY FOR PATIENTS WITH SEVERE EXUDATIVE AND PROLIFERATIVE MANIFESTATIONS OF RETINAL CAPILLARY HEMANGIOBLASTOMA BECAUSE OF VON HIPPEL-LINDAU DISEASE. Retina. 2017</v>
      </c>
    </row>
    <row r="10198" spans="1:29" x14ac:dyDescent="0.3">
      <c r="A10198">
        <v>9407</v>
      </c>
      <c r="B10198" t="s">
        <v>11978</v>
      </c>
      <c r="C10198" t="s">
        <v>22153</v>
      </c>
      <c r="D10198" t="s">
        <v>32423</v>
      </c>
      <c r="E10198" t="s">
        <v>2490</v>
      </c>
      <c r="F10198" s="10"/>
      <c r="G10198">
        <v>2017</v>
      </c>
      <c r="J10198">
        <v>0.91786255566959751</v>
      </c>
      <c r="L10198" t="s">
        <v>43697</v>
      </c>
      <c r="M10198">
        <v>27702620</v>
      </c>
      <c r="Q10198" s="10"/>
      <c r="R10198" s="11">
        <f t="shared" si="318"/>
        <v>0</v>
      </c>
      <c r="U10198" s="11">
        <f t="shared" si="319"/>
        <v>0</v>
      </c>
      <c r="Y10198" s="11">
        <f>IF(SUM(Tableau1[[#This Row],[Other access]:[Sci-hub access]])&gt;=1,1,0)</f>
        <v>0</v>
      </c>
      <c r="Z10198" s="12">
        <f>IF(OR(Tableau1[[#This Row],[Access R1 + S1+ T1 ]]&gt;=1,Tableau1[[#This Row],[Access V1 +W1 + X1]]&gt;=1),1,0)</f>
        <v>0</v>
      </c>
      <c r="AB10198" s="10" t="str">
        <f>Tableau1[[#This Row],[DOI]]</f>
        <v>doi: 10.1016/j.ajo.2016.09.030</v>
      </c>
      <c r="AC10198" s="13" t="str">
        <f>Tableau1[[#This Row],[Authors]]&amp;", "&amp;Tableau1[[#This Row],[Title]]&amp;" "&amp;Tableau1[[#This Row],[Journal]]&amp;". "&amp;Tableau1[[#This Row],[Year]]</f>
        <v>Saeedi O, Ashraf H, Slade EP, Medoff DR, Li L, Friedman DS, Kreyenbuhl J., Trends in Prevalence of Diagnosed Ocular Disease and Utilization of Eye Care Services in American Veterans. Am J Ophthalmol. 2017</v>
      </c>
    </row>
    <row r="10199" spans="1:29" ht="28.8" x14ac:dyDescent="0.3">
      <c r="A10199">
        <v>6832</v>
      </c>
      <c r="B10199" t="s">
        <v>9710</v>
      </c>
      <c r="C10199" t="s">
        <v>19914</v>
      </c>
      <c r="D10199" t="s">
        <v>30144</v>
      </c>
      <c r="E10199" t="s">
        <v>2609</v>
      </c>
      <c r="F10199" s="10"/>
      <c r="G10199">
        <v>2017</v>
      </c>
      <c r="J10199">
        <v>0.91790063014014223</v>
      </c>
      <c r="L10199" t="s">
        <v>41192</v>
      </c>
      <c r="M10199">
        <v>28158775</v>
      </c>
      <c r="Q10199" s="10"/>
      <c r="R10199" s="11">
        <f t="shared" si="318"/>
        <v>0</v>
      </c>
      <c r="U10199" s="11">
        <f t="shared" si="319"/>
        <v>0</v>
      </c>
      <c r="Y10199" s="11">
        <f>IF(SUM(Tableau1[[#This Row],[Other access]:[Sci-hub access]])&gt;=1,1,0)</f>
        <v>0</v>
      </c>
      <c r="Z10199" s="12">
        <f>IF(OR(Tableau1[[#This Row],[Access R1 + S1+ T1 ]]&gt;=1,Tableau1[[#This Row],[Access V1 +W1 + X1]]&gt;=1),1,0)</f>
        <v>0</v>
      </c>
      <c r="AB10199" s="10" t="str">
        <f>Tableau1[[#This Row],[DOI]]</f>
        <v>doi: 10.1093/hmg/ddx028</v>
      </c>
      <c r="AC10199" s="13" t="str">
        <f>Tableau1[[#This Row],[Authors]]&amp;", "&amp;Tableau1[[#This Row],[Title]]&amp;" "&amp;Tableau1[[#This Row],[Journal]]&amp;". "&amp;Tableau1[[#This Row],[Year]]</f>
        <v>O'Callaghan J, Crosbie DE, Cassidy PS, Sherwood JM, Flügel-Koch C, Lütjen-Drecoll E, Humphries MM, Reina-Torres E, Wallace D, Kiang AS, Campbell M, Stamer WD, Overby DR, O'Brien C, Tam LCS, Humphries P., Therapeutic potential of AAV-mediated MMP-3 secretion from corneal endothelium in treating glaucoma. Hum Mol Genet. 2017</v>
      </c>
    </row>
    <row r="10200" spans="1:29" x14ac:dyDescent="0.3">
      <c r="A10200">
        <v>474</v>
      </c>
      <c r="B10200" t="s">
        <v>3737</v>
      </c>
      <c r="C10200" t="s">
        <v>13996</v>
      </c>
      <c r="D10200" t="s">
        <v>24157</v>
      </c>
      <c r="E10200" t="s">
        <v>2511</v>
      </c>
      <c r="F10200" s="10"/>
      <c r="G10200">
        <v>2017</v>
      </c>
      <c r="J10200">
        <v>0.9179674646395346</v>
      </c>
      <c r="L10200" t="s">
        <v>34978</v>
      </c>
      <c r="M10200">
        <v>29208824</v>
      </c>
      <c r="Q10200" s="10"/>
      <c r="R10200" s="11">
        <f t="shared" si="318"/>
        <v>0</v>
      </c>
      <c r="U10200" s="11">
        <f t="shared" si="319"/>
        <v>0</v>
      </c>
      <c r="Y10200" s="11">
        <f>IF(SUM(Tableau1[[#This Row],[Other access]:[Sci-hub access]])&gt;=1,1,0)</f>
        <v>0</v>
      </c>
      <c r="Z10200" s="12">
        <f>IF(OR(Tableau1[[#This Row],[Access R1 + S1+ T1 ]]&gt;=1,Tableau1[[#This Row],[Access V1 +W1 + X1]]&gt;=1),1,0)</f>
        <v>0</v>
      </c>
      <c r="AB10200" s="10" t="str">
        <f>Tableau1[[#This Row],[DOI]]</f>
        <v>doi: 10.4103/ijo.IJO_650_17</v>
      </c>
      <c r="AC10200" s="13" t="str">
        <f>Tableau1[[#This Row],[Authors]]&amp;", "&amp;Tableau1[[#This Row],[Title]]&amp;" "&amp;Tableau1[[#This Row],[Journal]]&amp;". "&amp;Tableau1[[#This Row],[Year]]</f>
        <v>Prasad R, Badhani A, Dogra GB., Terminal chop: New technique for full thickness nuclear segmentation in mature hard cataract. Indian J Ophthalmol. 2017</v>
      </c>
    </row>
    <row r="10201" spans="1:29" x14ac:dyDescent="0.3">
      <c r="A10201">
        <v>6909</v>
      </c>
      <c r="B10201" t="s">
        <v>9780</v>
      </c>
      <c r="C10201" t="s">
        <v>19983</v>
      </c>
      <c r="D10201" t="s">
        <v>30214</v>
      </c>
      <c r="E10201" t="s">
        <v>2449</v>
      </c>
      <c r="F10201" s="10"/>
      <c r="G10201">
        <v>2017</v>
      </c>
      <c r="J10201">
        <v>0.91797049632412286</v>
      </c>
      <c r="L10201" t="s">
        <v>41268</v>
      </c>
      <c r="M10201">
        <v>28147445</v>
      </c>
      <c r="Q10201" s="10"/>
      <c r="R10201" s="11">
        <f t="shared" si="318"/>
        <v>0</v>
      </c>
      <c r="U10201" s="11">
        <f t="shared" si="319"/>
        <v>0</v>
      </c>
      <c r="Y10201" s="11">
        <f>IF(SUM(Tableau1[[#This Row],[Other access]:[Sci-hub access]])&gt;=1,1,0)</f>
        <v>0</v>
      </c>
      <c r="Z10201" s="12">
        <f>IF(OR(Tableau1[[#This Row],[Access R1 + S1+ T1 ]]&gt;=1,Tableau1[[#This Row],[Access V1 +W1 + X1]]&gt;=1),1,0)</f>
        <v>0</v>
      </c>
      <c r="AB10201" s="10" t="str">
        <f>Tableau1[[#This Row],[DOI]]</f>
        <v>doi: 10.1111/cxo.12510</v>
      </c>
      <c r="AC10201" s="13" t="str">
        <f>Tableau1[[#This Row],[Authors]]&amp;", "&amp;Tableau1[[#This Row],[Title]]&amp;" "&amp;Tableau1[[#This Row],[Journal]]&amp;". "&amp;Tableau1[[#This Row],[Year]]</f>
        <v>Bhikoo R, Vellara H, McKelvie J, McGhee CN, Patel DV., The effect of abnormal stromal protein on the biomechanical properties of the cornea. Clin Exp Optom. 2017</v>
      </c>
    </row>
    <row r="10202" spans="1:29" x14ac:dyDescent="0.3">
      <c r="A10202">
        <v>7478</v>
      </c>
      <c r="B10202" t="s">
        <v>10280</v>
      </c>
      <c r="C10202" t="s">
        <v>20482</v>
      </c>
      <c r="D10202" t="s">
        <v>30715</v>
      </c>
      <c r="E10202" t="s">
        <v>2641</v>
      </c>
      <c r="F10202" s="10"/>
      <c r="G10202">
        <v>2017</v>
      </c>
      <c r="J10202">
        <v>0.91805326133203724</v>
      </c>
      <c r="L10202" t="s">
        <v>41833</v>
      </c>
      <c r="M10202">
        <v>28088634</v>
      </c>
      <c r="Q10202" s="10"/>
      <c r="R10202" s="11">
        <f t="shared" si="318"/>
        <v>0</v>
      </c>
      <c r="U10202" s="11">
        <f t="shared" si="319"/>
        <v>0</v>
      </c>
      <c r="Y10202" s="11">
        <f>IF(SUM(Tableau1[[#This Row],[Other access]:[Sci-hub access]])&gt;=1,1,0)</f>
        <v>0</v>
      </c>
      <c r="Z10202" s="12">
        <f>IF(OR(Tableau1[[#This Row],[Access R1 + S1+ T1 ]]&gt;=1,Tableau1[[#This Row],[Access V1 +W1 + X1]]&gt;=1),1,0)</f>
        <v>0</v>
      </c>
      <c r="AB10202" s="10" t="str">
        <f>Tableau1[[#This Row],[DOI]]</f>
        <v>doi: 10.1016/j.ejpb.2016.11.038</v>
      </c>
      <c r="AC10202" s="13" t="str">
        <f>Tableau1[[#This Row],[Authors]]&amp;", "&amp;Tableau1[[#This Row],[Title]]&amp;" "&amp;Tableau1[[#This Row],[Journal]]&amp;". "&amp;Tableau1[[#This Row],[Year]]</f>
        <v>Lai JY, Luo LJ., Chitosan-g-poly(N-isopropylacrylamide) copolymers as delivery carriers for intracameral pilocarpine administration. Eur J Pharm Biopharm. 2017</v>
      </c>
    </row>
    <row r="10203" spans="1:29" x14ac:dyDescent="0.3">
      <c r="A10203">
        <v>5446</v>
      </c>
      <c r="B10203" t="s">
        <v>8495</v>
      </c>
      <c r="C10203" t="s">
        <v>18717</v>
      </c>
      <c r="D10203" t="s">
        <v>28925</v>
      </c>
      <c r="E10203" t="s">
        <v>2609</v>
      </c>
      <c r="F10203" s="10"/>
      <c r="G10203">
        <v>2017</v>
      </c>
      <c r="J10203">
        <v>0.91807512846630546</v>
      </c>
      <c r="L10203" t="s">
        <v>39836</v>
      </c>
      <c r="M10203">
        <v>28334846</v>
      </c>
      <c r="Q10203" s="10"/>
      <c r="R10203" s="11">
        <f t="shared" si="318"/>
        <v>0</v>
      </c>
      <c r="U10203" s="11">
        <f t="shared" si="319"/>
        <v>0</v>
      </c>
      <c r="Y10203" s="11">
        <f>IF(SUM(Tableau1[[#This Row],[Other access]:[Sci-hub access]])&gt;=1,1,0)</f>
        <v>0</v>
      </c>
      <c r="Z10203" s="12">
        <f>IF(OR(Tableau1[[#This Row],[Access R1 + S1+ T1 ]]&gt;=1,Tableau1[[#This Row],[Access V1 +W1 + X1]]&gt;=1),1,0)</f>
        <v>0</v>
      </c>
      <c r="AB10203" s="10" t="str">
        <f>Tableau1[[#This Row],[DOI]]</f>
        <v>doi: 10.1093/hmg/ddx063</v>
      </c>
      <c r="AC10203" s="13" t="str">
        <f>Tableau1[[#This Row],[Authors]]&amp;", "&amp;Tableau1[[#This Row],[Title]]&amp;" "&amp;Tableau1[[#This Row],[Journal]]&amp;". "&amp;Tableau1[[#This Row],[Year]]</f>
        <v>Ma X, Li H, Wang Y, Wang J, Zheng Q, Hua J, Yang J, Pan L, Lu F, Qu J, Hou L., DAPL1, a susceptibility locus for age-related macular degeneration, acts as a novel suppressor of cell proliferation in the retinal pigment epithelium. Hum Mol Genet. 2017</v>
      </c>
    </row>
    <row r="10204" spans="1:29" ht="28.8" x14ac:dyDescent="0.3">
      <c r="A10204">
        <v>10619</v>
      </c>
      <c r="B10204" t="s">
        <v>2288</v>
      </c>
      <c r="C10204" t="s">
        <v>2289</v>
      </c>
      <c r="D10204" t="s">
        <v>2290</v>
      </c>
      <c r="E10204" t="s">
        <v>3066</v>
      </c>
      <c r="F10204" s="10"/>
      <c r="G10204">
        <v>2017</v>
      </c>
      <c r="J10204">
        <v>0.91811550824115218</v>
      </c>
      <c r="L10204" t="s">
        <v>44867</v>
      </c>
      <c r="M10204">
        <v>27161330</v>
      </c>
      <c r="Q10204" s="10"/>
      <c r="R10204" s="11">
        <f t="shared" si="318"/>
        <v>0</v>
      </c>
      <c r="U10204" s="11">
        <f t="shared" si="319"/>
        <v>0</v>
      </c>
      <c r="Y10204" s="11">
        <f>IF(SUM(Tableau1[[#This Row],[Other access]:[Sci-hub access]])&gt;=1,1,0)</f>
        <v>0</v>
      </c>
      <c r="Z10204" s="12">
        <f>IF(OR(Tableau1[[#This Row],[Access R1 + S1+ T1 ]]&gt;=1,Tableau1[[#This Row],[Access V1 +W1 + X1]]&gt;=1),1,0)</f>
        <v>0</v>
      </c>
      <c r="AB10204" s="10" t="str">
        <f>Tableau1[[#This Row],[DOI]]</f>
        <v>doi: 10.1080/14397595.2016.1176327</v>
      </c>
      <c r="AC10204" s="13" t="str">
        <f>Tableau1[[#This Row],[Authors]]&amp;", "&amp;Tableau1[[#This Row],[Title]]&amp;" "&amp;Tableau1[[#This Row],[Journal]]&amp;". "&amp;Tableau1[[#This Row],[Year]]</f>
        <v>Tanaka N, Muro Y, Suzuki Y, Nishiyama S, Takada K, Sekiguchi M, Hashimoto N, Ohmura K, Shimoyama K, Saito I, Kawano M, Akiyama M., Anticentromere antibody-positive primary Sjögren's syndrome: Epitope analysis of a subset of anticentromere antibody-positive patients. Mod Rheumatol. 2017</v>
      </c>
    </row>
    <row r="10205" spans="1:29" x14ac:dyDescent="0.3">
      <c r="A10205">
        <v>7213</v>
      </c>
      <c r="B10205" t="s">
        <v>10047</v>
      </c>
      <c r="C10205" t="s">
        <v>20249</v>
      </c>
      <c r="D10205" t="s">
        <v>30481</v>
      </c>
      <c r="E10205" t="s">
        <v>34361</v>
      </c>
      <c r="F10205" s="10"/>
      <c r="G10205">
        <v>2017</v>
      </c>
      <c r="J10205">
        <v>0.91820396050090514</v>
      </c>
      <c r="L10205" t="s">
        <v>41569</v>
      </c>
      <c r="M10205">
        <v>28116235</v>
      </c>
      <c r="Q10205" s="10"/>
      <c r="R10205" s="11">
        <f t="shared" si="318"/>
        <v>0</v>
      </c>
      <c r="U10205" s="11">
        <f t="shared" si="319"/>
        <v>0</v>
      </c>
      <c r="Y10205" s="11">
        <f>IF(SUM(Tableau1[[#This Row],[Other access]:[Sci-hub access]])&gt;=1,1,0)</f>
        <v>0</v>
      </c>
      <c r="Z10205" s="12">
        <f>IF(OR(Tableau1[[#This Row],[Access R1 + S1+ T1 ]]&gt;=1,Tableau1[[#This Row],[Access V1 +W1 + X1]]&gt;=1),1,0)</f>
        <v>0</v>
      </c>
      <c r="AB10205" s="10" t="str">
        <f>Tableau1[[#This Row],[DOI]]</f>
        <v>doi: 10.1016/j.nicl.2016.12.013</v>
      </c>
      <c r="AC10205" s="13" t="str">
        <f>Tableau1[[#This Row],[Authors]]&amp;", "&amp;Tableau1[[#This Row],[Title]]&amp;" "&amp;Tableau1[[#This Row],[Journal]]&amp;". "&amp;Tableau1[[#This Row],[Year]]</f>
        <v>Ferreira S, Pereira AC, Quendera B, Reis A, Silva ED, Castelo-Branco M., Primary visual cortical remapping in patients with inherited peripheral retinal degeneration. Neuroimage Clin. 2017</v>
      </c>
    </row>
    <row r="10206" spans="1:29" x14ac:dyDescent="0.3">
      <c r="A10206">
        <v>5718</v>
      </c>
      <c r="B10206" t="s">
        <v>8748</v>
      </c>
      <c r="C10206" t="s">
        <v>18967</v>
      </c>
      <c r="D10206" t="s">
        <v>29178</v>
      </c>
      <c r="E10206" t="s">
        <v>2449</v>
      </c>
      <c r="F10206" s="10"/>
      <c r="G10206">
        <v>2017</v>
      </c>
      <c r="J10206">
        <v>0.91842985435944957</v>
      </c>
      <c r="L10206" t="s">
        <v>40101</v>
      </c>
      <c r="M10206">
        <v>28294406</v>
      </c>
      <c r="Q10206" s="10"/>
      <c r="R10206" s="11">
        <f t="shared" si="318"/>
        <v>0</v>
      </c>
      <c r="U10206" s="11">
        <f t="shared" si="319"/>
        <v>0</v>
      </c>
      <c r="Y10206" s="11">
        <f>IF(SUM(Tableau1[[#This Row],[Other access]:[Sci-hub access]])&gt;=1,1,0)</f>
        <v>0</v>
      </c>
      <c r="Z10206" s="12">
        <f>IF(OR(Tableau1[[#This Row],[Access R1 + S1+ T1 ]]&gt;=1,Tableau1[[#This Row],[Access V1 +W1 + X1]]&gt;=1),1,0)</f>
        <v>0</v>
      </c>
      <c r="AB10206" s="10" t="str">
        <f>Tableau1[[#This Row],[DOI]]</f>
        <v>doi: 10.1111/cxo.12533</v>
      </c>
      <c r="AC10206" s="13" t="str">
        <f>Tableau1[[#This Row],[Authors]]&amp;", "&amp;Tableau1[[#This Row],[Title]]&amp;" "&amp;Tableau1[[#This Row],[Journal]]&amp;". "&amp;Tableau1[[#This Row],[Year]]</f>
        <v>Laughton DS, Sheppard AL, Mallen EAH, Read SA, Davies LN., Does transient increase in axial length during accommodation attenuate with age? Clin Exp Optom. 2017</v>
      </c>
    </row>
    <row r="10207" spans="1:29" x14ac:dyDescent="0.3">
      <c r="A10207">
        <v>2915</v>
      </c>
      <c r="B10207" t="s">
        <v>6113</v>
      </c>
      <c r="C10207" t="s">
        <v>16359</v>
      </c>
      <c r="D10207" t="s">
        <v>26537</v>
      </c>
      <c r="E10207" t="s">
        <v>2446</v>
      </c>
      <c r="F10207" s="10"/>
      <c r="G10207">
        <v>2017</v>
      </c>
      <c r="J10207">
        <v>0.91849031395352043</v>
      </c>
      <c r="L10207" t="s">
        <v>37372</v>
      </c>
      <c r="M10207">
        <v>28665443</v>
      </c>
      <c r="Q10207" s="10"/>
      <c r="R10207" s="11">
        <f t="shared" si="318"/>
        <v>0</v>
      </c>
      <c r="U10207" s="11">
        <f t="shared" si="319"/>
        <v>0</v>
      </c>
      <c r="Y10207" s="11">
        <f>IF(SUM(Tableau1[[#This Row],[Other access]:[Sci-hub access]])&gt;=1,1,0)</f>
        <v>0</v>
      </c>
      <c r="Z10207" s="12">
        <f>IF(OR(Tableau1[[#This Row],[Access R1 + S1+ T1 ]]&gt;=1,Tableau1[[#This Row],[Access V1 +W1 + X1]]&gt;=1),1,0)</f>
        <v>0</v>
      </c>
      <c r="AB10207" s="10" t="str">
        <f>Tableau1[[#This Row],[DOI]]</f>
        <v>doi: 10.3928/01913913-20170531-08</v>
      </c>
      <c r="AC10207" s="13" t="str">
        <f>Tableau1[[#This Row],[Authors]]&amp;", "&amp;Tableau1[[#This Row],[Title]]&amp;" "&amp;Tableau1[[#This Row],[Journal]]&amp;". "&amp;Tableau1[[#This Row],[Year]]</f>
        <v>Uyhazi KE, Kolomeyer AM, Gray IN, Traband A, Kohli AA, O'Brien JM, Maguire AM., Management of Presumed Endogenous Fungal Endophthalmitis in a Child With Acute Lymphoblastic Leukemia. J Pediatr Ophthalmol Strabismus. 2017</v>
      </c>
    </row>
    <row r="10208" spans="1:29" x14ac:dyDescent="0.3">
      <c r="A10208">
        <v>3700</v>
      </c>
      <c r="B10208" t="s">
        <v>6871</v>
      </c>
      <c r="C10208" t="s">
        <v>17112</v>
      </c>
      <c r="D10208" t="s">
        <v>27295</v>
      </c>
      <c r="E10208" t="s">
        <v>2826</v>
      </c>
      <c r="F10208" s="10"/>
      <c r="G10208">
        <v>2017</v>
      </c>
      <c r="J10208">
        <v>0.91854501933075383</v>
      </c>
      <c r="L10208" t="s">
        <v>38144</v>
      </c>
      <c r="M10208">
        <v>28546443</v>
      </c>
      <c r="Q10208" s="10"/>
      <c r="R10208" s="11">
        <f t="shared" si="318"/>
        <v>0</v>
      </c>
      <c r="U10208" s="11">
        <f t="shared" si="319"/>
        <v>0</v>
      </c>
      <c r="Y10208" s="11">
        <f>IF(SUM(Tableau1[[#This Row],[Other access]:[Sci-hub access]])&gt;=1,1,0)</f>
        <v>0</v>
      </c>
      <c r="Z10208" s="12">
        <f>IF(OR(Tableau1[[#This Row],[Access R1 + S1+ T1 ]]&gt;=1,Tableau1[[#This Row],[Access V1 +W1 + X1]]&gt;=1),1,0)</f>
        <v>0</v>
      </c>
      <c r="AB10208" s="10" t="str">
        <f>Tableau1[[#This Row],[DOI]]</f>
        <v>doi: 10.1096/fj.201700294</v>
      </c>
      <c r="AC10208" s="13" t="str">
        <f>Tableau1[[#This Row],[Authors]]&amp;", "&amp;Tableau1[[#This Row],[Title]]&amp;" "&amp;Tableau1[[#This Row],[Journal]]&amp;". "&amp;Tableau1[[#This Row],[Year]]</f>
        <v>Zwart SR, Gibson CR, Gregory JF, Mader TH, Stover PJ, Zeisel SH, Smith SM., Astronaut ophthalmic syndrome. FASEB J. 2017</v>
      </c>
    </row>
    <row r="10209" spans="1:29" ht="28.8" x14ac:dyDescent="0.3">
      <c r="A10209">
        <v>9319</v>
      </c>
      <c r="B10209" t="s">
        <v>11898</v>
      </c>
      <c r="C10209" t="s">
        <v>22075</v>
      </c>
      <c r="D10209" t="s">
        <v>32342</v>
      </c>
      <c r="E10209" t="s">
        <v>2536</v>
      </c>
      <c r="F10209" s="10"/>
      <c r="G10209">
        <v>2017</v>
      </c>
      <c r="J10209">
        <v>0.91860051315430413</v>
      </c>
      <c r="L10209" t="s">
        <v>43615</v>
      </c>
      <c r="M10209">
        <v>27744360</v>
      </c>
      <c r="Q10209" s="10"/>
      <c r="R10209" s="11">
        <f t="shared" si="318"/>
        <v>0</v>
      </c>
      <c r="U10209" s="11">
        <f t="shared" si="319"/>
        <v>0</v>
      </c>
      <c r="Y10209" s="11">
        <f>IF(SUM(Tableau1[[#This Row],[Other access]:[Sci-hub access]])&gt;=1,1,0)</f>
        <v>0</v>
      </c>
      <c r="Z10209" s="12">
        <f>IF(OR(Tableau1[[#This Row],[Access R1 + S1+ T1 ]]&gt;=1,Tableau1[[#This Row],[Access V1 +W1 + X1]]&gt;=1),1,0)</f>
        <v>0</v>
      </c>
      <c r="AB10209" s="10" t="str">
        <f>Tableau1[[#This Row],[DOI]]</f>
        <v>doi: 10.1093/rheumatology/kew366</v>
      </c>
      <c r="AC10209" s="13" t="str">
        <f>Tableau1[[#This Row],[Authors]]&amp;", "&amp;Tableau1[[#This Row],[Title]]&amp;" "&amp;Tableau1[[#This Row],[Journal]]&amp;". "&amp;Tableau1[[#This Row],[Year]]</f>
        <v>van der Houwen TB, van Hagen PM, Timmermans WM, Bartol SJ, Lam KH, Kappen JH, van Zelm MC, van Laar JA., Chronic signs of memory B cell activation in patients with Behçet's disease are partially restored by anti-tumour necrosis factor treatment. Rheumatology (Oxford). 2017</v>
      </c>
    </row>
    <row r="10210" spans="1:29" ht="28.8" x14ac:dyDescent="0.3">
      <c r="A10210">
        <v>4907</v>
      </c>
      <c r="B10210" t="s">
        <v>8006</v>
      </c>
      <c r="C10210" t="s">
        <v>18235</v>
      </c>
      <c r="D10210" t="s">
        <v>28436</v>
      </c>
      <c r="E10210" t="s">
        <v>2486</v>
      </c>
      <c r="F10210" s="10"/>
      <c r="G10210">
        <v>2018</v>
      </c>
      <c r="J10210">
        <v>0.91866820600069388</v>
      </c>
      <c r="L10210" t="s">
        <v>39317</v>
      </c>
      <c r="M10210">
        <v>28391660</v>
      </c>
      <c r="Q10210" s="10"/>
      <c r="R10210" s="11">
        <f t="shared" si="318"/>
        <v>0</v>
      </c>
      <c r="U10210" s="11">
        <f t="shared" si="319"/>
        <v>0</v>
      </c>
      <c r="Y10210" s="11">
        <f>IF(SUM(Tableau1[[#This Row],[Other access]:[Sci-hub access]])&gt;=1,1,0)</f>
        <v>0</v>
      </c>
      <c r="Z10210" s="12">
        <f>IF(OR(Tableau1[[#This Row],[Access R1 + S1+ T1 ]]&gt;=1,Tableau1[[#This Row],[Access V1 +W1 + X1]]&gt;=1),1,0)</f>
        <v>0</v>
      </c>
      <c r="AB10210" s="10" t="str">
        <f>Tableau1[[#This Row],[DOI]]</f>
        <v>doi: 10.1111/aos.13451</v>
      </c>
      <c r="AC10210" s="13" t="str">
        <f>Tableau1[[#This Row],[Authors]]&amp;", "&amp;Tableau1[[#This Row],[Title]]&amp;" "&amp;Tableau1[[#This Row],[Journal]]&amp;". "&amp;Tableau1[[#This Row],[Year]]</f>
        <v>Abu El-Asrar AM, Ahmad A, Bittoun E, Siddiquei MM, Mohammad G, Mousa A, De Hertogh G, Opdenakker G., Differential expression and localization of human tissue inhibitors of metalloproteinases in proliferative diabetic retinopathy. Acta Ophthalmol. 2018</v>
      </c>
    </row>
    <row r="10211" spans="1:29" x14ac:dyDescent="0.3">
      <c r="A10211">
        <v>8111</v>
      </c>
      <c r="B10211" t="s">
        <v>10830</v>
      </c>
      <c r="C10211" t="s">
        <v>21018</v>
      </c>
      <c r="D10211" t="s">
        <v>31268</v>
      </c>
      <c r="E10211" t="s">
        <v>2460</v>
      </c>
      <c r="F10211" s="10"/>
      <c r="G10211">
        <v>2017</v>
      </c>
      <c r="J10211">
        <v>0.91868644381323339</v>
      </c>
      <c r="L10211" t="s">
        <v>42458</v>
      </c>
      <c r="M10211">
        <v>27996334</v>
      </c>
      <c r="Q10211" s="10"/>
      <c r="R10211" s="11">
        <f t="shared" si="318"/>
        <v>0</v>
      </c>
      <c r="U10211" s="11">
        <f t="shared" si="319"/>
        <v>0</v>
      </c>
      <c r="Y10211" s="11">
        <f>IF(SUM(Tableau1[[#This Row],[Other access]:[Sci-hub access]])&gt;=1,1,0)</f>
        <v>0</v>
      </c>
      <c r="Z10211" s="12">
        <f>IF(OR(Tableau1[[#This Row],[Access R1 + S1+ T1 ]]&gt;=1,Tableau1[[#This Row],[Access V1 +W1 + X1]]&gt;=1),1,0)</f>
        <v>0</v>
      </c>
      <c r="AB10211" s="10" t="str">
        <f>Tableau1[[#This Row],[DOI]]</f>
        <v>doi: 10.1080/09286586.2016.1255765</v>
      </c>
      <c r="AC10211" s="13" t="str">
        <f>Tableau1[[#This Row],[Authors]]&amp;", "&amp;Tableau1[[#This Row],[Title]]&amp;" "&amp;Tableau1[[#This Row],[Journal]]&amp;". "&amp;Tableau1[[#This Row],[Year]]</f>
        <v>Binenbaum G, Tomlinson LA., Postnatal Growth and Retinopathy of Prematurity Study: Rationale, Design, and Subject Characteristics. Ophthalmic Epidemiol. 2017</v>
      </c>
    </row>
    <row r="10212" spans="1:29" x14ac:dyDescent="0.3">
      <c r="A10212">
        <v>8843</v>
      </c>
      <c r="B10212" t="s">
        <v>11475</v>
      </c>
      <c r="C10212" t="s">
        <v>21659</v>
      </c>
      <c r="D10212" t="s">
        <v>31915</v>
      </c>
      <c r="E10212" t="s">
        <v>2471</v>
      </c>
      <c r="F10212" s="10"/>
      <c r="G10212">
        <v>2017</v>
      </c>
      <c r="J10212">
        <v>0.91872697220742583</v>
      </c>
      <c r="L10212" t="s">
        <v>43179</v>
      </c>
      <c r="M10212">
        <v>27826937</v>
      </c>
      <c r="Q10212" s="10"/>
      <c r="R10212" s="11">
        <f t="shared" si="318"/>
        <v>0</v>
      </c>
      <c r="U10212" s="11">
        <f t="shared" si="319"/>
        <v>0</v>
      </c>
      <c r="Y10212" s="11">
        <f>IF(SUM(Tableau1[[#This Row],[Other access]:[Sci-hub access]])&gt;=1,1,0)</f>
        <v>0</v>
      </c>
      <c r="Z10212" s="12">
        <f>IF(OR(Tableau1[[#This Row],[Access R1 + S1+ T1 ]]&gt;=1,Tableau1[[#This Row],[Access V1 +W1 + X1]]&gt;=1),1,0)</f>
        <v>0</v>
      </c>
      <c r="AB10212" s="10" t="str">
        <f>Tableau1[[#This Row],[DOI]]</f>
        <v>doi: 10.1007/s10792-016-0384-3</v>
      </c>
      <c r="AC10212" s="13" t="str">
        <f>Tableau1[[#This Row],[Authors]]&amp;", "&amp;Tableau1[[#This Row],[Title]]&amp;" "&amp;Tableau1[[#This Row],[Journal]]&amp;". "&amp;Tableau1[[#This Row],[Year]]</f>
        <v>Gorham JP, Bruce BB, Hutchinson AK., Comparing distance visual acuity measurement with a novel eye chart and the Landolt C chart in a population of children aged 6-18 years. Int Ophthalmol. 2017</v>
      </c>
    </row>
    <row r="10213" spans="1:29" ht="28.8" x14ac:dyDescent="0.3">
      <c r="A10213">
        <v>10926</v>
      </c>
      <c r="B10213" t="s">
        <v>13362</v>
      </c>
      <c r="C10213" t="s">
        <v>23524</v>
      </c>
      <c r="D10213" t="s">
        <v>33816</v>
      </c>
      <c r="E10213" t="s">
        <v>2719</v>
      </c>
      <c r="F10213" s="10"/>
      <c r="G10213">
        <v>2017</v>
      </c>
      <c r="J10213">
        <v>0.9188879153287991</v>
      </c>
      <c r="L10213" t="s">
        <v>45167</v>
      </c>
      <c r="M10213">
        <v>26829468</v>
      </c>
      <c r="Q10213" s="10"/>
      <c r="R10213" s="11">
        <f t="shared" si="318"/>
        <v>0</v>
      </c>
      <c r="U10213" s="11">
        <f t="shared" si="319"/>
        <v>0</v>
      </c>
      <c r="Y10213" s="11">
        <f>IF(SUM(Tableau1[[#This Row],[Other access]:[Sci-hub access]])&gt;=1,1,0)</f>
        <v>0</v>
      </c>
      <c r="Z10213" s="12">
        <f>IF(OR(Tableau1[[#This Row],[Access R1 + S1+ T1 ]]&gt;=1,Tableau1[[#This Row],[Access V1 +W1 + X1]]&gt;=1),1,0)</f>
        <v>0</v>
      </c>
      <c r="AB10213" s="10" t="str">
        <f>Tableau1[[#This Row],[DOI]]</f>
        <v>doi: 10.3109/09273948.2015.1115080</v>
      </c>
      <c r="AC10213" s="13" t="str">
        <f>Tableau1[[#This Row],[Authors]]&amp;", "&amp;Tableau1[[#This Row],[Title]]&amp;" "&amp;Tableau1[[#This Row],[Journal]]&amp;". "&amp;Tableau1[[#This Row],[Year]]</f>
        <v>William A, Spitzer MS, Deuter C, Blumenstock G, Partsch M, Voykov B, Ziemssen F, Bartz-Schmidt KU, Doycheva D., Outcomes of Primary Transconjunctival 23-Gauge Vitrectomy in the Diagnosis and Treatment of Presumed Endogenous Fungal Endophthalmitis. Ocul Immunol Inflamm. 2017</v>
      </c>
    </row>
    <row r="10214" spans="1:29" x14ac:dyDescent="0.3">
      <c r="A10214">
        <v>2697</v>
      </c>
      <c r="B10214" t="s">
        <v>5909</v>
      </c>
      <c r="C10214" t="s">
        <v>16155</v>
      </c>
      <c r="D10214" t="s">
        <v>26332</v>
      </c>
      <c r="E10214" t="s">
        <v>2449</v>
      </c>
      <c r="F10214" s="10"/>
      <c r="G10214">
        <v>2017</v>
      </c>
      <c r="J10214">
        <v>0.91896401455673682</v>
      </c>
      <c r="L10214" t="s">
        <v>37160</v>
      </c>
      <c r="M10214">
        <v>28702953</v>
      </c>
      <c r="Q10214" s="10"/>
      <c r="R10214" s="11">
        <f t="shared" si="318"/>
        <v>0</v>
      </c>
      <c r="U10214" s="11">
        <f t="shared" si="319"/>
        <v>0</v>
      </c>
      <c r="Y10214" s="11">
        <f>IF(SUM(Tableau1[[#This Row],[Other access]:[Sci-hub access]])&gt;=1,1,0)</f>
        <v>0</v>
      </c>
      <c r="Z10214" s="12">
        <f>IF(OR(Tableau1[[#This Row],[Access R1 + S1+ T1 ]]&gt;=1,Tableau1[[#This Row],[Access V1 +W1 + X1]]&gt;=1),1,0)</f>
        <v>0</v>
      </c>
      <c r="AB10214" s="10" t="str">
        <f>Tableau1[[#This Row],[DOI]]</f>
        <v>doi: 10.1111/cxo.12558</v>
      </c>
      <c r="AC10214" s="13" t="str">
        <f>Tableau1[[#This Row],[Authors]]&amp;", "&amp;Tableau1[[#This Row],[Title]]&amp;" "&amp;Tableau1[[#This Row],[Journal]]&amp;". "&amp;Tableau1[[#This Row],[Year]]</f>
        <v>Russell MH, Yusuf S, Rajai A., Characteristics and survey of keratoconic contact lens wearers who are lost to follow up. Clin Exp Optom. 2017</v>
      </c>
    </row>
    <row r="10215" spans="1:29" x14ac:dyDescent="0.3">
      <c r="A10215">
        <v>3967</v>
      </c>
      <c r="B10215" t="s">
        <v>7121</v>
      </c>
      <c r="C10215" t="s">
        <v>17358</v>
      </c>
      <c r="D10215" t="s">
        <v>27548</v>
      </c>
      <c r="E10215" t="s">
        <v>2462</v>
      </c>
      <c r="F10215" s="10"/>
      <c r="G10215">
        <v>2017</v>
      </c>
      <c r="J10215">
        <v>0.9189768533385293</v>
      </c>
      <c r="L10215" t="s">
        <v>38408</v>
      </c>
      <c r="M10215">
        <v>28499445</v>
      </c>
      <c r="Q10215" s="10"/>
      <c r="R10215" s="11">
        <f t="shared" si="318"/>
        <v>0</v>
      </c>
      <c r="U10215" s="11">
        <f t="shared" si="319"/>
        <v>0</v>
      </c>
      <c r="Y10215" s="11">
        <f>IF(SUM(Tableau1[[#This Row],[Other access]:[Sci-hub access]])&gt;=1,1,0)</f>
        <v>0</v>
      </c>
      <c r="Z10215" s="12">
        <f>IF(OR(Tableau1[[#This Row],[Access R1 + S1+ T1 ]]&gt;=1,Tableau1[[#This Row],[Access V1 +W1 + X1]]&gt;=1),1,0)</f>
        <v>0</v>
      </c>
      <c r="AB10215" s="10" t="str">
        <f>Tableau1[[#This Row],[DOI]]</f>
        <v>doi: 10.1186/s12886-017-0466-7</v>
      </c>
      <c r="AC10215" s="13" t="str">
        <f>Tableau1[[#This Row],[Authors]]&amp;", "&amp;Tableau1[[#This Row],[Title]]&amp;" "&amp;Tableau1[[#This Row],[Journal]]&amp;". "&amp;Tableau1[[#This Row],[Year]]</f>
        <v>Hirooka K, Nitta E, Ukegawa K, Tsujikawa A., Vision-related quality of life following glaucoma filtration surgery. BMC Ophthalmol. 2017</v>
      </c>
    </row>
    <row r="10216" spans="1:29" x14ac:dyDescent="0.3">
      <c r="A10216">
        <v>2680</v>
      </c>
      <c r="B10216" t="s">
        <v>5892</v>
      </c>
      <c r="C10216" t="s">
        <v>16138</v>
      </c>
      <c r="D10216" t="s">
        <v>26315</v>
      </c>
      <c r="E10216" t="s">
        <v>2632</v>
      </c>
      <c r="F10216" s="10"/>
      <c r="G10216">
        <v>2017</v>
      </c>
      <c r="J10216">
        <v>0.91898479614052364</v>
      </c>
      <c r="L10216" t="s">
        <v>37143</v>
      </c>
      <c r="M10216">
        <v>28705701</v>
      </c>
      <c r="Q10216" s="10"/>
      <c r="R10216" s="11">
        <f t="shared" si="318"/>
        <v>0</v>
      </c>
      <c r="U10216" s="11">
        <f t="shared" si="319"/>
        <v>0</v>
      </c>
      <c r="Y10216" s="11">
        <f>IF(SUM(Tableau1[[#This Row],[Other access]:[Sci-hub access]])&gt;=1,1,0)</f>
        <v>0</v>
      </c>
      <c r="Z10216" s="12">
        <f>IF(OR(Tableau1[[#This Row],[Access R1 + S1+ T1 ]]&gt;=1,Tableau1[[#This Row],[Access V1 +W1 + X1]]&gt;=1),1,0)</f>
        <v>0</v>
      </c>
      <c r="AB10216" s="10" t="str">
        <f>Tableau1[[#This Row],[DOI]]</f>
        <v>doi: 10.1016/j.wneu.2017.06.180</v>
      </c>
      <c r="AC10216" s="13" t="str">
        <f>Tableau1[[#This Row],[Authors]]&amp;", "&amp;Tableau1[[#This Row],[Title]]&amp;" "&amp;Tableau1[[#This Row],[Journal]]&amp;". "&amp;Tableau1[[#This Row],[Year]]</f>
        <v>Grauvogel J, Scheiwe C, Masalha W, Jarc N, Grauvogel T, Beringer A., Piezosurgery in Modified Pterional Orbital Decompression Surgery in Graves Disease. World Neurosurg. 2017</v>
      </c>
    </row>
    <row r="10217" spans="1:29" x14ac:dyDescent="0.3">
      <c r="A10217">
        <v>4997</v>
      </c>
      <c r="B10217" t="s">
        <v>8088</v>
      </c>
      <c r="C10217" t="s">
        <v>18316</v>
      </c>
      <c r="D10217" t="s">
        <v>28518</v>
      </c>
      <c r="E10217" t="s">
        <v>2443</v>
      </c>
      <c r="F10217" s="10"/>
      <c r="G10217">
        <v>2017</v>
      </c>
      <c r="J10217">
        <v>0.91908117100700837</v>
      </c>
      <c r="L10217" t="s">
        <v>39405</v>
      </c>
      <c r="M10217">
        <v>28384719</v>
      </c>
      <c r="Q10217" s="10"/>
      <c r="R10217" s="11">
        <f t="shared" si="318"/>
        <v>0</v>
      </c>
      <c r="U10217" s="11">
        <f t="shared" si="319"/>
        <v>0</v>
      </c>
      <c r="Y10217" s="11">
        <f>IF(SUM(Tableau1[[#This Row],[Other access]:[Sci-hub access]])&gt;=1,1,0)</f>
        <v>0</v>
      </c>
      <c r="Z10217" s="12">
        <f>IF(OR(Tableau1[[#This Row],[Access R1 + S1+ T1 ]]&gt;=1,Tableau1[[#This Row],[Access V1 +W1 + X1]]&gt;=1),1,0)</f>
        <v>0</v>
      </c>
      <c r="AB10217" s="10" t="str">
        <f>Tableau1[[#This Row],[DOI]]</f>
        <v>doi: 10.1167/iovs.16-20883</v>
      </c>
      <c r="AC10217" s="13" t="str">
        <f>Tableau1[[#This Row],[Authors]]&amp;", "&amp;Tableau1[[#This Row],[Title]]&amp;" "&amp;Tableau1[[#This Row],[Journal]]&amp;". "&amp;Tableau1[[#This Row],[Year]]</f>
        <v>Kloss BA, Tompson SW, Whisenhunt KN, Quow KL, Huang SJ, Pavelec DM, Rosenberg T, Young TL., Exome Sequence Analysis of 14 Families With High Myopia. Invest Ophthalmol Vis Sci. 2017</v>
      </c>
    </row>
    <row r="10218" spans="1:29" x14ac:dyDescent="0.3">
      <c r="A10218">
        <v>4113</v>
      </c>
      <c r="B10218" t="s">
        <v>7259</v>
      </c>
      <c r="C10218" t="s">
        <v>17496</v>
      </c>
      <c r="D10218" t="s">
        <v>27687</v>
      </c>
      <c r="E10218" t="s">
        <v>2490</v>
      </c>
      <c r="F10218" s="10"/>
      <c r="G10218">
        <v>2017</v>
      </c>
      <c r="J10218">
        <v>0.91925266728953681</v>
      </c>
      <c r="L10218" t="s">
        <v>38544</v>
      </c>
      <c r="M10218">
        <v>28483494</v>
      </c>
      <c r="Q10218" s="10"/>
      <c r="R10218" s="11">
        <f t="shared" si="318"/>
        <v>0</v>
      </c>
      <c r="U10218" s="11">
        <f t="shared" si="319"/>
        <v>0</v>
      </c>
      <c r="Y10218" s="11">
        <f>IF(SUM(Tableau1[[#This Row],[Other access]:[Sci-hub access]])&gt;=1,1,0)</f>
        <v>0</v>
      </c>
      <c r="Z10218" s="12">
        <f>IF(OR(Tableau1[[#This Row],[Access R1 + S1+ T1 ]]&gt;=1,Tableau1[[#This Row],[Access V1 +W1 + X1]]&gt;=1),1,0)</f>
        <v>0</v>
      </c>
      <c r="AB10218" s="10" t="str">
        <f>Tableau1[[#This Row],[DOI]]</f>
        <v>doi: 10.1016/j.ajo.2017.04.022</v>
      </c>
      <c r="AC10218" s="13" t="str">
        <f>Tableau1[[#This Row],[Authors]]&amp;", "&amp;Tableau1[[#This Row],[Title]]&amp;" "&amp;Tableau1[[#This Row],[Journal]]&amp;". "&amp;Tableau1[[#This Row],[Year]]</f>
        <v>Ehrlich JR, Wentzloff JN, Imami NR, Blachley TS, Stein JD, Lee PP, Weizer JS., Establishing a Regional Glaucoma Physician Collaborative to Improve Quality of Care. Am J Ophthalmol. 2017</v>
      </c>
    </row>
    <row r="10219" spans="1:29" x14ac:dyDescent="0.3">
      <c r="A10219">
        <v>10551</v>
      </c>
      <c r="B10219" t="s">
        <v>13029</v>
      </c>
      <c r="C10219" t="s">
        <v>23195</v>
      </c>
      <c r="D10219" t="s">
        <v>33482</v>
      </c>
      <c r="E10219" t="s">
        <v>2514</v>
      </c>
      <c r="F10219" s="10"/>
      <c r="G10219">
        <v>2017</v>
      </c>
      <c r="J10219">
        <v>0.91929991048571946</v>
      </c>
      <c r="L10219" t="s">
        <v>44800</v>
      </c>
      <c r="M10219">
        <v>27217122</v>
      </c>
      <c r="Q10219" s="10"/>
      <c r="R10219" s="11">
        <f t="shared" si="318"/>
        <v>0</v>
      </c>
      <c r="U10219" s="11">
        <f t="shared" si="319"/>
        <v>0</v>
      </c>
      <c r="Y10219" s="11">
        <f>IF(SUM(Tableau1[[#This Row],[Other access]:[Sci-hub access]])&gt;=1,1,0)</f>
        <v>0</v>
      </c>
      <c r="Z10219" s="12">
        <f>IF(OR(Tableau1[[#This Row],[Access R1 + S1+ T1 ]]&gt;=1,Tableau1[[#This Row],[Access V1 +W1 + X1]]&gt;=1),1,0)</f>
        <v>0</v>
      </c>
      <c r="AB10219" s="10" t="str">
        <f>Tableau1[[#This Row],[DOI]]</f>
        <v>doi: 10.1016/j.survophthal.2016.01.006</v>
      </c>
      <c r="AC10219" s="13" t="str">
        <f>Tableau1[[#This Row],[Authors]]&amp;", "&amp;Tableau1[[#This Row],[Title]]&amp;" "&amp;Tableau1[[#This Row],[Journal]]&amp;". "&amp;Tableau1[[#This Row],[Year]]</f>
        <v>Larsen CL, Samuelson TW., Managing coexistent cataract and glaucoma with iStent. Surv Ophthalmol. 2017</v>
      </c>
    </row>
    <row r="10220" spans="1:29" x14ac:dyDescent="0.3">
      <c r="A10220">
        <v>9421</v>
      </c>
      <c r="B10220" t="s">
        <v>11991</v>
      </c>
      <c r="C10220" t="s">
        <v>22166</v>
      </c>
      <c r="D10220" t="s">
        <v>32436</v>
      </c>
      <c r="E10220" t="s">
        <v>2490</v>
      </c>
      <c r="F10220" s="10"/>
      <c r="G10220">
        <v>2017</v>
      </c>
      <c r="J10220">
        <v>0.91932788433806145</v>
      </c>
      <c r="L10220" t="s">
        <v>43710</v>
      </c>
      <c r="M10220">
        <v>27697472</v>
      </c>
      <c r="Q10220" s="10"/>
      <c r="R10220" s="11">
        <f t="shared" si="318"/>
        <v>0</v>
      </c>
      <c r="U10220" s="11">
        <f t="shared" si="319"/>
        <v>0</v>
      </c>
      <c r="Y10220" s="11">
        <f>IF(SUM(Tableau1[[#This Row],[Other access]:[Sci-hub access]])&gt;=1,1,0)</f>
        <v>0</v>
      </c>
      <c r="Z10220" s="12">
        <f>IF(OR(Tableau1[[#This Row],[Access R1 + S1+ T1 ]]&gt;=1,Tableau1[[#This Row],[Access V1 +W1 + X1]]&gt;=1),1,0)</f>
        <v>0</v>
      </c>
      <c r="AB10220" s="10" t="str">
        <f>Tableau1[[#This Row],[DOI]]</f>
        <v>doi: 10.1016/j.ajo.2016.09.026</v>
      </c>
      <c r="AC10220" s="13" t="str">
        <f>Tableau1[[#This Row],[Authors]]&amp;", "&amp;Tableau1[[#This Row],[Title]]&amp;" "&amp;Tableau1[[#This Row],[Journal]]&amp;". "&amp;Tableau1[[#This Row],[Year]]</f>
        <v>Singh N, Chang JS, Rachitskaya AV., Open Payments Database: Anti-Vascular Endothelial Growth Factor Agent Payments to Ophthalmologists. Am J Ophthalmol. 2017</v>
      </c>
    </row>
    <row r="10221" spans="1:29" x14ac:dyDescent="0.3">
      <c r="A10221">
        <v>9888</v>
      </c>
      <c r="B10221" t="s">
        <v>12417</v>
      </c>
      <c r="C10221" t="s">
        <v>22587</v>
      </c>
      <c r="D10221" t="s">
        <v>32865</v>
      </c>
      <c r="E10221" t="s">
        <v>2454</v>
      </c>
      <c r="F10221" s="10"/>
      <c r="G10221">
        <v>2017</v>
      </c>
      <c r="J10221">
        <v>0.91947355629305483</v>
      </c>
      <c r="L10221" t="s">
        <v>44147</v>
      </c>
      <c r="M10221">
        <v>27551742</v>
      </c>
      <c r="Q10221" s="10"/>
      <c r="R10221" s="11">
        <f t="shared" si="318"/>
        <v>0</v>
      </c>
      <c r="U10221" s="11">
        <f t="shared" si="319"/>
        <v>0</v>
      </c>
      <c r="Y10221" s="11">
        <f>IF(SUM(Tableau1[[#This Row],[Other access]:[Sci-hub access]])&gt;=1,1,0)</f>
        <v>0</v>
      </c>
      <c r="Z10221" s="12">
        <f>IF(OR(Tableau1[[#This Row],[Access R1 + S1+ T1 ]]&gt;=1,Tableau1[[#This Row],[Access V1 +W1 + X1]]&gt;=1),1,0)</f>
        <v>0</v>
      </c>
      <c r="AB10221" s="10" t="str">
        <f>Tableau1[[#This Row],[DOI]]</f>
        <v>doi: 10.1080/17425247.2016.1227785</v>
      </c>
      <c r="AC10221" s="13" t="str">
        <f>Tableau1[[#This Row],[Authors]]&amp;", "&amp;Tableau1[[#This Row],[Title]]&amp;" "&amp;Tableau1[[#This Row],[Journal]]&amp;". "&amp;Tableau1[[#This Row],[Year]]</f>
        <v>Kang-Mieler JJ, Dosmar E, Liu W, Mieler WF., Extended ocular drug delivery systems for the anterior and posterior segments: biomaterial options and applications. Expert Opin Drug Deliv. 2017</v>
      </c>
    </row>
    <row r="10222" spans="1:29" x14ac:dyDescent="0.3">
      <c r="A10222">
        <v>9694</v>
      </c>
      <c r="B10222" t="s">
        <v>12244</v>
      </c>
      <c r="C10222" t="s">
        <v>22418</v>
      </c>
      <c r="D10222" t="s">
        <v>32692</v>
      </c>
      <c r="E10222" t="s">
        <v>2445</v>
      </c>
      <c r="F10222" s="10"/>
      <c r="G10222">
        <v>2017</v>
      </c>
      <c r="J10222">
        <v>0.91953493940603415</v>
      </c>
      <c r="L10222" t="s">
        <v>43959</v>
      </c>
      <c r="M10222">
        <v>27617541</v>
      </c>
      <c r="Q10222" s="10"/>
      <c r="R10222" s="11">
        <f t="shared" si="318"/>
        <v>0</v>
      </c>
      <c r="U10222" s="11">
        <f t="shared" si="319"/>
        <v>0</v>
      </c>
      <c r="Y10222" s="11">
        <f>IF(SUM(Tableau1[[#This Row],[Other access]:[Sci-hub access]])&gt;=1,1,0)</f>
        <v>0</v>
      </c>
      <c r="Z10222" s="12">
        <f>IF(OR(Tableau1[[#This Row],[Access R1 + S1+ T1 ]]&gt;=1,Tableau1[[#This Row],[Access V1 +W1 + X1]]&gt;=1),1,0)</f>
        <v>0</v>
      </c>
      <c r="AB10222" s="10" t="str">
        <f>Tableau1[[#This Row],[DOI]]</f>
        <v>doi: 10.1097/IAE.0000000000001282</v>
      </c>
      <c r="AC10222" s="13" t="str">
        <f>Tableau1[[#This Row],[Authors]]&amp;", "&amp;Tableau1[[#This Row],[Title]]&amp;" "&amp;Tableau1[[#This Row],[Journal]]&amp;". "&amp;Tableau1[[#This Row],[Year]]</f>
        <v>Haddad WM, Minous FL, Legeai J, Souied EH., LONG-TERM OUTCOMES AND INCIDENCE OF RECURRENCE OF NEOVASCULARIZATION IN TREATED EXUDATIVE AGE-RELATED MACULAR DEGENERATION. Retina. 2017</v>
      </c>
    </row>
    <row r="10223" spans="1:29" x14ac:dyDescent="0.3">
      <c r="A10223">
        <v>5074</v>
      </c>
      <c r="B10223" t="s">
        <v>8155</v>
      </c>
      <c r="C10223" t="s">
        <v>18381</v>
      </c>
      <c r="D10223" t="s">
        <v>28585</v>
      </c>
      <c r="E10223" t="s">
        <v>2599</v>
      </c>
      <c r="F10223" s="10"/>
      <c r="G10223">
        <v>2017</v>
      </c>
      <c r="J10223">
        <v>0.91956444443671559</v>
      </c>
      <c r="L10223" t="s">
        <v>39482</v>
      </c>
      <c r="M10223">
        <v>28376553</v>
      </c>
      <c r="Q10223" s="10"/>
      <c r="R10223" s="11">
        <f t="shared" si="318"/>
        <v>0</v>
      </c>
      <c r="U10223" s="11">
        <f t="shared" si="319"/>
        <v>0</v>
      </c>
      <c r="Y10223" s="11">
        <f>IF(SUM(Tableau1[[#This Row],[Other access]:[Sci-hub access]])&gt;=1,1,0)</f>
        <v>0</v>
      </c>
      <c r="Z10223" s="12">
        <f>IF(OR(Tableau1[[#This Row],[Access R1 + S1+ T1 ]]&gt;=1,Tableau1[[#This Row],[Access V1 +W1 + X1]]&gt;=1),1,0)</f>
        <v>0</v>
      </c>
      <c r="AB10223" s="10" t="str">
        <f>Tableau1[[#This Row],[DOI]]</f>
        <v>doi: 10.1055/s-0042-123233</v>
      </c>
      <c r="AC10223" s="13" t="str">
        <f>Tableau1[[#This Row],[Authors]]&amp;", "&amp;Tableau1[[#This Row],[Title]]&amp;" "&amp;Tableau1[[#This Row],[Journal]]&amp;". "&amp;Tableau1[[#This Row],[Year]]</f>
        <v>Iselin KC, Baenninger PB, Schmittinger-Zirm A, Thiel MA, Kaufmann C., Fungal Keratitis: A Six-Year Review at a Tertiary Referral Centre. Klin Monbl Augenheilkd. 2017</v>
      </c>
    </row>
    <row r="10224" spans="1:29" x14ac:dyDescent="0.3">
      <c r="A10224">
        <v>6517</v>
      </c>
      <c r="B10224" t="s">
        <v>9441</v>
      </c>
      <c r="C10224" t="s">
        <v>19649</v>
      </c>
      <c r="D10224" t="s">
        <v>29872</v>
      </c>
      <c r="E10224" t="s">
        <v>34106</v>
      </c>
      <c r="F10224" s="10"/>
      <c r="G10224">
        <v>2017</v>
      </c>
      <c r="J10224">
        <v>0.91957930654568576</v>
      </c>
      <c r="L10224" t="s">
        <v>40882</v>
      </c>
      <c r="M10224">
        <v>28199833</v>
      </c>
      <c r="Q10224" s="10"/>
      <c r="R10224" s="11">
        <f t="shared" si="318"/>
        <v>0</v>
      </c>
      <c r="U10224" s="11">
        <f t="shared" si="319"/>
        <v>0</v>
      </c>
      <c r="Y10224" s="11">
        <f>IF(SUM(Tableau1[[#This Row],[Other access]:[Sci-hub access]])&gt;=1,1,0)</f>
        <v>0</v>
      </c>
      <c r="Z10224" s="12">
        <f>IF(OR(Tableau1[[#This Row],[Access R1 + S1+ T1 ]]&gt;=1,Tableau1[[#This Row],[Access V1 +W1 + X1]]&gt;=1),1,0)</f>
        <v>0</v>
      </c>
      <c r="AB10224" s="10" t="str">
        <f>Tableau1[[#This Row],[DOI]]</f>
        <v>doi: 10.1016/j.celrep.2017.01.014</v>
      </c>
      <c r="AC10224" s="13" t="str">
        <f>Tableau1[[#This Row],[Authors]]&amp;", "&amp;Tableau1[[#This Row],[Title]]&amp;" "&amp;Tableau1[[#This Row],[Journal]]&amp;". "&amp;Tableau1[[#This Row],[Year]]</f>
        <v>Fu Z, Gong Y, Liegl R, Wang Z, Liu CH, Meng SS, Burnim SB, Saba NJ, Fredrick TW, Morss PC, Hellstrom A, Talukdar S, Smith LE., FGF21 Administration Suppresses Retinal and Choroidal Neovascularization in Mice. Cell Rep. 2017</v>
      </c>
    </row>
    <row r="10225" spans="1:29" x14ac:dyDescent="0.3">
      <c r="A10225">
        <v>7845</v>
      </c>
      <c r="B10225" t="s">
        <v>1477</v>
      </c>
      <c r="C10225" t="s">
        <v>1478</v>
      </c>
      <c r="D10225" t="s">
        <v>1479</v>
      </c>
      <c r="E10225" t="s">
        <v>2813</v>
      </c>
      <c r="F10225" s="10"/>
      <c r="G10225">
        <v>2017</v>
      </c>
      <c r="J10225">
        <v>0.91987837243848813</v>
      </c>
      <c r="L10225" t="s">
        <v>42195</v>
      </c>
      <c r="M10225">
        <v>28045327</v>
      </c>
      <c r="Q10225" s="10"/>
      <c r="R10225" s="11">
        <f t="shared" si="318"/>
        <v>0</v>
      </c>
      <c r="U10225" s="11">
        <f t="shared" si="319"/>
        <v>0</v>
      </c>
      <c r="Y10225" s="11">
        <f>IF(SUM(Tableau1[[#This Row],[Other access]:[Sci-hub access]])&gt;=1,1,0)</f>
        <v>0</v>
      </c>
      <c r="Z10225" s="12">
        <f>IF(OR(Tableau1[[#This Row],[Access R1 + S1+ T1 ]]&gt;=1,Tableau1[[#This Row],[Access V1 +W1 + X1]]&gt;=1),1,0)</f>
        <v>0</v>
      </c>
      <c r="AB10225" s="10" t="str">
        <f>Tableau1[[#This Row],[DOI]]</f>
        <v>doi: 10.1177/1971400916678242</v>
      </c>
      <c r="AC10225" s="13" t="str">
        <f>Tableau1[[#This Row],[Authors]]&amp;", "&amp;Tableau1[[#This Row],[Title]]&amp;" "&amp;Tableau1[[#This Row],[Journal]]&amp;". "&amp;Tableau1[[#This Row],[Year]]</f>
        <v>Vallejo Diaz JF, Glikstein R, Dos Santos MP, Torres C., Neuroimaging of ocular involvement in patients with sickle cell disease and review of the literature. Neuroradiol J. 2017</v>
      </c>
    </row>
    <row r="10226" spans="1:29" x14ac:dyDescent="0.3">
      <c r="A10226">
        <v>9052</v>
      </c>
      <c r="B10226" t="s">
        <v>11662</v>
      </c>
      <c r="C10226" t="s">
        <v>21838</v>
      </c>
      <c r="D10226" t="s">
        <v>32103</v>
      </c>
      <c r="E10226" t="s">
        <v>2463</v>
      </c>
      <c r="F10226" s="10"/>
      <c r="G10226">
        <v>2017</v>
      </c>
      <c r="J10226">
        <v>0.92006629439269672</v>
      </c>
      <c r="L10226" t="s">
        <v>43374</v>
      </c>
      <c r="M10226">
        <v>27646330</v>
      </c>
      <c r="Q10226" s="10"/>
      <c r="R10226" s="11">
        <f t="shared" si="318"/>
        <v>0</v>
      </c>
      <c r="U10226" s="11">
        <f t="shared" si="319"/>
        <v>0</v>
      </c>
      <c r="Y10226" s="11">
        <f>IF(SUM(Tableau1[[#This Row],[Other access]:[Sci-hub access]])&gt;=1,1,0)</f>
        <v>0</v>
      </c>
      <c r="Z10226" s="12">
        <f>IF(OR(Tableau1[[#This Row],[Access R1 + S1+ T1 ]]&gt;=1,Tableau1[[#This Row],[Access V1 +W1 + X1]]&gt;=1),1,0)</f>
        <v>0</v>
      </c>
      <c r="AB10226" s="10" t="str">
        <f>Tableau1[[#This Row],[DOI]]</f>
        <v>doi: 10.5301/ejo.5000868</v>
      </c>
      <c r="AC10226" s="13" t="str">
        <f>Tableau1[[#This Row],[Authors]]&amp;", "&amp;Tableau1[[#This Row],[Title]]&amp;" "&amp;Tableau1[[#This Row],[Journal]]&amp;". "&amp;Tableau1[[#This Row],[Year]]</f>
        <v>Gross JB, Davis GH, Bell NP, Feldman RM, Blieden LS., Surgical repair of large cyclodialysis clefts. Eur J Ophthalmol. 2017</v>
      </c>
    </row>
    <row r="10227" spans="1:29" x14ac:dyDescent="0.3">
      <c r="A10227">
        <v>10321</v>
      </c>
      <c r="B10227" t="s">
        <v>12821</v>
      </c>
      <c r="C10227" t="s">
        <v>22988</v>
      </c>
      <c r="D10227" t="s">
        <v>33274</v>
      </c>
      <c r="E10227" t="s">
        <v>2438</v>
      </c>
      <c r="F10227" s="10"/>
      <c r="G10227">
        <v>2017</v>
      </c>
      <c r="J10227">
        <v>0.92008194823113387</v>
      </c>
      <c r="L10227" t="s">
        <v>44572</v>
      </c>
      <c r="M10227">
        <v>27378485</v>
      </c>
      <c r="Q10227" s="10"/>
      <c r="R10227" s="11">
        <f t="shared" si="318"/>
        <v>0</v>
      </c>
      <c r="U10227" s="11">
        <f t="shared" si="319"/>
        <v>0</v>
      </c>
      <c r="Y10227" s="11">
        <f>IF(SUM(Tableau1[[#This Row],[Other access]:[Sci-hub access]])&gt;=1,1,0)</f>
        <v>0</v>
      </c>
      <c r="Z10227" s="12">
        <f>IF(OR(Tableau1[[#This Row],[Access R1 + S1+ T1 ]]&gt;=1,Tableau1[[#This Row],[Access V1 +W1 + X1]]&gt;=1),1,0)</f>
        <v>0</v>
      </c>
      <c r="AB10227" s="10" t="str">
        <f>Tableau1[[#This Row],[DOI]]</f>
        <v>doi: 10.1136/bjophthalmol-2015-307848</v>
      </c>
      <c r="AC10227" s="13" t="str">
        <f>Tableau1[[#This Row],[Authors]]&amp;", "&amp;Tableau1[[#This Row],[Title]]&amp;" "&amp;Tableau1[[#This Row],[Journal]]&amp;". "&amp;Tableau1[[#This Row],[Year]]</f>
        <v>Mashaghi A, Hong J, Chauhan SK, Dana R., Ageing and ocular surface immunity. Br J Ophthalmol. 2017</v>
      </c>
    </row>
    <row r="10228" spans="1:29" x14ac:dyDescent="0.3">
      <c r="A10228">
        <v>9822</v>
      </c>
      <c r="B10228" t="s">
        <v>12360</v>
      </c>
      <c r="C10228" t="s">
        <v>17029</v>
      </c>
      <c r="D10228" t="s">
        <v>32808</v>
      </c>
      <c r="E10228" t="s">
        <v>2468</v>
      </c>
      <c r="F10228" s="10"/>
      <c r="G10228">
        <v>2017</v>
      </c>
      <c r="J10228">
        <v>0.92010471783740988</v>
      </c>
      <c r="L10228" t="s">
        <v>44084</v>
      </c>
      <c r="M10228">
        <v>27571444</v>
      </c>
      <c r="Q10228" s="10"/>
      <c r="R10228" s="11">
        <f t="shared" si="318"/>
        <v>0</v>
      </c>
      <c r="U10228" s="11">
        <f t="shared" si="319"/>
        <v>0</v>
      </c>
      <c r="Y10228" s="11">
        <f>IF(SUM(Tableau1[[#This Row],[Other access]:[Sci-hub access]])&gt;=1,1,0)</f>
        <v>0</v>
      </c>
      <c r="Z10228" s="12">
        <f>IF(OR(Tableau1[[#This Row],[Access R1 + S1+ T1 ]]&gt;=1,Tableau1[[#This Row],[Access V1 +W1 + X1]]&gt;=1),1,0)</f>
        <v>0</v>
      </c>
      <c r="AB10228" s="10" t="str">
        <f>Tableau1[[#This Row],[DOI]]</f>
        <v>doi: 10.1097/IJG.0000000000000527</v>
      </c>
      <c r="AC10228" s="13" t="str">
        <f>Tableau1[[#This Row],[Authors]]&amp;", "&amp;Tableau1[[#This Row],[Title]]&amp;" "&amp;Tableau1[[#This Row],[Journal]]&amp;". "&amp;Tableau1[[#This Row],[Year]]</f>
        <v>Holló G., Influence of Large Intraocular Pressure Reduction on Peripapillary OCT Vessel Density in Ocular Hypertensive and Glaucoma Eyes. J Glaucoma. 2017</v>
      </c>
    </row>
    <row r="10229" spans="1:29" x14ac:dyDescent="0.3">
      <c r="A10229">
        <v>3440</v>
      </c>
      <c r="B10229" t="s">
        <v>6615</v>
      </c>
      <c r="C10229" t="s">
        <v>16858</v>
      </c>
      <c r="D10229" t="s">
        <v>27039</v>
      </c>
      <c r="E10229" t="s">
        <v>2524</v>
      </c>
      <c r="F10229" s="10"/>
      <c r="G10229">
        <v>2017</v>
      </c>
      <c r="J10229">
        <v>0.92013169644305259</v>
      </c>
      <c r="L10229" t="s">
        <v>37889</v>
      </c>
      <c r="M10229">
        <v>28586503</v>
      </c>
      <c r="Q10229" s="10"/>
      <c r="R10229" s="11">
        <f t="shared" si="318"/>
        <v>0</v>
      </c>
      <c r="U10229" s="11">
        <f t="shared" si="319"/>
        <v>0</v>
      </c>
      <c r="Y10229" s="11">
        <f>IF(SUM(Tableau1[[#This Row],[Other access]:[Sci-hub access]])&gt;=1,1,0)</f>
        <v>0</v>
      </c>
      <c r="Z10229" s="12">
        <f>IF(OR(Tableau1[[#This Row],[Access R1 + S1+ T1 ]]&gt;=1,Tableau1[[#This Row],[Access V1 +W1 + X1]]&gt;=1),1,0)</f>
        <v>0</v>
      </c>
      <c r="AB10229" s="10" t="str">
        <f>Tableau1[[#This Row],[DOI]]</f>
        <v>doi: 10.3928/1081597X-20170310-01</v>
      </c>
      <c r="AC10229" s="13" t="str">
        <f>Tableau1[[#This Row],[Authors]]&amp;", "&amp;Tableau1[[#This Row],[Title]]&amp;" "&amp;Tableau1[[#This Row],[Journal]]&amp;". "&amp;Tableau1[[#This Row],[Year]]</f>
        <v>Kandel H, Khadka J, Lundström M, Goggin M, Pesudovs K., Questionnaires for Measuring Refractive Surgery Outcomes. J Refract Surg. 2017</v>
      </c>
    </row>
    <row r="10230" spans="1:29" x14ac:dyDescent="0.3">
      <c r="A10230">
        <v>10609</v>
      </c>
      <c r="B10230" t="s">
        <v>2285</v>
      </c>
      <c r="C10230" t="s">
        <v>2286</v>
      </c>
      <c r="D10230" t="s">
        <v>2287</v>
      </c>
      <c r="E10230" t="s">
        <v>3130</v>
      </c>
      <c r="F10230" s="10"/>
      <c r="G10230">
        <v>2017</v>
      </c>
      <c r="J10230">
        <v>0.92020117178619854</v>
      </c>
      <c r="L10230" t="s">
        <v>44857</v>
      </c>
      <c r="M10230">
        <v>27165045</v>
      </c>
      <c r="Q10230" s="10"/>
      <c r="R10230" s="11">
        <f t="shared" si="318"/>
        <v>0</v>
      </c>
      <c r="U10230" s="11">
        <f t="shared" si="319"/>
        <v>0</v>
      </c>
      <c r="Y10230" s="11">
        <f>IF(SUM(Tableau1[[#This Row],[Other access]:[Sci-hub access]])&gt;=1,1,0)</f>
        <v>0</v>
      </c>
      <c r="Z10230" s="12">
        <f>IF(OR(Tableau1[[#This Row],[Access R1 + S1+ T1 ]]&gt;=1,Tableau1[[#This Row],[Access V1 +W1 + X1]]&gt;=1),1,0)</f>
        <v>0</v>
      </c>
      <c r="AB10230" s="10" t="str">
        <f>Tableau1[[#This Row],[DOI]]</f>
        <v>doi: 10.1007/s12311-016-0784-y</v>
      </c>
      <c r="AC10230" s="13" t="str">
        <f>Tableau1[[#This Row],[Authors]]&amp;", "&amp;Tableau1[[#This Row],[Title]]&amp;" "&amp;Tableau1[[#This Row],[Journal]]&amp;". "&amp;Tableau1[[#This Row],[Year]]</f>
        <v>Tzoulis C, Sztromwasser P, Johansson S, Gjerde IO, Knappskog P, Bindoff LA., PNKP Mutations Identified by Whole-Exome Sequencing in a Norwegian Patient with Sporadic Ataxia and Edema. Cerebellum. 2017</v>
      </c>
    </row>
    <row r="10231" spans="1:29" x14ac:dyDescent="0.3">
      <c r="A10231">
        <v>713</v>
      </c>
      <c r="B10231" t="s">
        <v>3976</v>
      </c>
      <c r="C10231" t="s">
        <v>14231</v>
      </c>
      <c r="D10231" t="s">
        <v>24396</v>
      </c>
      <c r="E10231" t="s">
        <v>2511</v>
      </c>
      <c r="F10231" s="10"/>
      <c r="G10231">
        <v>2017</v>
      </c>
      <c r="J10231">
        <v>0.92030583948877209</v>
      </c>
      <c r="L10231" t="s">
        <v>35206</v>
      </c>
      <c r="M10231">
        <v>29133646</v>
      </c>
      <c r="Q10231" s="10"/>
      <c r="R10231" s="11">
        <f t="shared" si="318"/>
        <v>0</v>
      </c>
      <c r="U10231" s="11">
        <f t="shared" si="319"/>
        <v>0</v>
      </c>
      <c r="Y10231" s="11">
        <f>IF(SUM(Tableau1[[#This Row],[Other access]:[Sci-hub access]])&gt;=1,1,0)</f>
        <v>0</v>
      </c>
      <c r="Z10231" s="12">
        <f>IF(OR(Tableau1[[#This Row],[Access R1 + S1+ T1 ]]&gt;=1,Tableau1[[#This Row],[Access V1 +W1 + X1]]&gt;=1),1,0)</f>
        <v>0</v>
      </c>
      <c r="AB10231" s="10" t="str">
        <f>Tableau1[[#This Row],[DOI]]</f>
        <v>doi: 10.4103/ijo.IJO_418_17</v>
      </c>
      <c r="AC10231" s="13" t="str">
        <f>Tableau1[[#This Row],[Authors]]&amp;", "&amp;Tableau1[[#This Row],[Title]]&amp;" "&amp;Tableau1[[#This Row],[Journal]]&amp;". "&amp;Tableau1[[#This Row],[Year]]</f>
        <v>Kothari M, Rathod V., Efficacy of 1% atropine eye drops in retarding progressive axial myopia in Indian eyes. Indian J Ophthalmol. 2017</v>
      </c>
    </row>
    <row r="10232" spans="1:29" x14ac:dyDescent="0.3">
      <c r="A10232">
        <v>26</v>
      </c>
      <c r="B10232" t="s">
        <v>3289</v>
      </c>
      <c r="C10232" t="s">
        <v>13550</v>
      </c>
      <c r="D10232" t="s">
        <v>23709</v>
      </c>
      <c r="E10232" t="s">
        <v>2462</v>
      </c>
      <c r="F10232" s="10"/>
      <c r="G10232">
        <v>2018</v>
      </c>
      <c r="J10232">
        <v>0.92035715282163444</v>
      </c>
      <c r="L10232" t="s">
        <v>34544</v>
      </c>
      <c r="M10232">
        <v>29486760</v>
      </c>
      <c r="Q10232" s="10"/>
      <c r="R10232" s="11">
        <f t="shared" si="318"/>
        <v>0</v>
      </c>
      <c r="U10232" s="11">
        <f t="shared" si="319"/>
        <v>0</v>
      </c>
      <c r="Y10232" s="11">
        <f>IF(SUM(Tableau1[[#This Row],[Other access]:[Sci-hub access]])&gt;=1,1,0)</f>
        <v>0</v>
      </c>
      <c r="Z10232" s="12">
        <f>IF(OR(Tableau1[[#This Row],[Access R1 + S1+ T1 ]]&gt;=1,Tableau1[[#This Row],[Access V1 +W1 + X1]]&gt;=1),1,0)</f>
        <v>0</v>
      </c>
      <c r="AB10232" s="10" t="str">
        <f>Tableau1[[#This Row],[DOI]]</f>
        <v>doi: 10.1186/s12886-018-0729-y</v>
      </c>
      <c r="AC10232" s="13" t="str">
        <f>Tableau1[[#This Row],[Authors]]&amp;", "&amp;Tableau1[[#This Row],[Title]]&amp;" "&amp;Tableau1[[#This Row],[Journal]]&amp;". "&amp;Tableau1[[#This Row],[Year]]</f>
        <v>Ji Y, Rong X, Lu Y., Metabolic characterization of human aqueous humor in the cataract progression after pars plana vitrectomy. BMC Ophthalmol. 2018</v>
      </c>
    </row>
    <row r="10233" spans="1:29" x14ac:dyDescent="0.3">
      <c r="A10233">
        <v>5082</v>
      </c>
      <c r="B10233" t="s">
        <v>8163</v>
      </c>
      <c r="C10233" t="s">
        <v>18389</v>
      </c>
      <c r="D10233" t="s">
        <v>28593</v>
      </c>
      <c r="E10233" t="s">
        <v>2988</v>
      </c>
      <c r="F10233" s="10"/>
      <c r="G10233">
        <v>2017</v>
      </c>
      <c r="J10233">
        <v>0.92037639007127914</v>
      </c>
      <c r="L10233" t="s">
        <v>39490</v>
      </c>
      <c r="M10233">
        <v>28376061</v>
      </c>
      <c r="Q10233" s="10"/>
      <c r="R10233" s="11">
        <f t="shared" si="318"/>
        <v>0</v>
      </c>
      <c r="U10233" s="11">
        <f t="shared" si="319"/>
        <v>0</v>
      </c>
      <c r="Y10233" s="11">
        <f>IF(SUM(Tableau1[[#This Row],[Other access]:[Sci-hub access]])&gt;=1,1,0)</f>
        <v>0</v>
      </c>
      <c r="Z10233" s="12">
        <f>IF(OR(Tableau1[[#This Row],[Access R1 + S1+ T1 ]]&gt;=1,Tableau1[[#This Row],[Access V1 +W1 + X1]]&gt;=1),1,0)</f>
        <v>0</v>
      </c>
      <c r="AB10233" s="10" t="str">
        <f>Tableau1[[#This Row],[DOI]]</f>
        <v>doi: 10.1097/BOR.0000000000000403</v>
      </c>
      <c r="AC10233" s="13" t="str">
        <f>Tableau1[[#This Row],[Authors]]&amp;", "&amp;Tableau1[[#This Row],[Title]]&amp;" "&amp;Tableau1[[#This Row],[Journal]]&amp;". "&amp;Tableau1[[#This Row],[Year]]</f>
        <v>Rosenbaum JT., New developments in uveitis associated with HLA B27. Curr Opin Rheumatol. 2017</v>
      </c>
    </row>
    <row r="10234" spans="1:29" ht="28.8" x14ac:dyDescent="0.3">
      <c r="A10234">
        <v>1328</v>
      </c>
      <c r="B10234" t="s">
        <v>4588</v>
      </c>
      <c r="C10234" t="s">
        <v>14840</v>
      </c>
      <c r="D10234" t="s">
        <v>25009</v>
      </c>
      <c r="E10234" t="s">
        <v>2443</v>
      </c>
      <c r="F10234" s="10"/>
      <c r="G10234">
        <v>2017</v>
      </c>
      <c r="J10234">
        <v>0.92059757331959113</v>
      </c>
      <c r="L10234" t="s">
        <v>35811</v>
      </c>
      <c r="M10234">
        <v>28973328</v>
      </c>
      <c r="Q10234" s="10"/>
      <c r="R10234" s="11">
        <f t="shared" si="318"/>
        <v>0</v>
      </c>
      <c r="U10234" s="11">
        <f t="shared" si="319"/>
        <v>0</v>
      </c>
      <c r="Y10234" s="11">
        <f>IF(SUM(Tableau1[[#This Row],[Other access]:[Sci-hub access]])&gt;=1,1,0)</f>
        <v>0</v>
      </c>
      <c r="Z10234" s="12">
        <f>IF(OR(Tableau1[[#This Row],[Access R1 + S1+ T1 ]]&gt;=1,Tableau1[[#This Row],[Access V1 +W1 + X1]]&gt;=1),1,0)</f>
        <v>0</v>
      </c>
      <c r="AB10234" s="10" t="str">
        <f>Tableau1[[#This Row],[DOI]]</f>
        <v>doi: 10.1167/iovs.17-21945</v>
      </c>
      <c r="AC10234" s="13" t="str">
        <f>Tableau1[[#This Row],[Authors]]&amp;", "&amp;Tableau1[[#This Row],[Title]]&amp;" "&amp;Tableau1[[#This Row],[Journal]]&amp;". "&amp;Tableau1[[#This Row],[Year]]</f>
        <v>Brazier J, Muston D, Konwea H, Power GS, Barzey V, Lloyd A, Sowade O, Vitti B, Gerlinger C, Roberts J., Evaluating the Relationship Between Visual Acuity and Utilities in Patients With Diabetic Macular Edema Enrolled in Intravitreal Aflibercept Studies. Invest Ophthalmol Vis Sci. 2017</v>
      </c>
    </row>
    <row r="10235" spans="1:29" x14ac:dyDescent="0.3">
      <c r="A10235">
        <v>8197</v>
      </c>
      <c r="B10235" t="s">
        <v>10908</v>
      </c>
      <c r="C10235" t="s">
        <v>21096</v>
      </c>
      <c r="D10235" t="s">
        <v>31346</v>
      </c>
      <c r="E10235" t="s">
        <v>2440</v>
      </c>
      <c r="F10235" s="10"/>
      <c r="G10235">
        <v>2017</v>
      </c>
      <c r="J10235">
        <v>0.92060092136687388</v>
      </c>
      <c r="L10235" t="s">
        <v>42543</v>
      </c>
      <c r="M10235">
        <v>27979713</v>
      </c>
      <c r="Q10235" s="10"/>
      <c r="R10235" s="11">
        <f t="shared" si="318"/>
        <v>0</v>
      </c>
      <c r="U10235" s="11">
        <f t="shared" si="319"/>
        <v>0</v>
      </c>
      <c r="Y10235" s="11">
        <f>IF(SUM(Tableau1[[#This Row],[Other access]:[Sci-hub access]])&gt;=1,1,0)</f>
        <v>0</v>
      </c>
      <c r="Z10235" s="12">
        <f>IF(OR(Tableau1[[#This Row],[Access R1 + S1+ T1 ]]&gt;=1,Tableau1[[#This Row],[Access V1 +W1 + X1]]&gt;=1),1,0)</f>
        <v>0</v>
      </c>
      <c r="AB10235" s="10" t="str">
        <f>Tableau1[[#This Row],[DOI]]</f>
        <v>doi: 10.1016/j.exer.2016.12.004</v>
      </c>
      <c r="AC10235" s="13" t="str">
        <f>Tableau1[[#This Row],[Authors]]&amp;", "&amp;Tableau1[[#This Row],[Title]]&amp;" "&amp;Tableau1[[#This Row],[Journal]]&amp;". "&amp;Tableau1[[#This Row],[Year]]</f>
        <v>Gawne TJ, Siegwart JT Jr, Ward AH, Norton TT., The wavelength composition and temporal modulation of ambient lighting strongly affect refractive development in young tree shrews. Exp Eye Res. 2017</v>
      </c>
    </row>
    <row r="10236" spans="1:29" x14ac:dyDescent="0.3">
      <c r="A10236">
        <v>9065</v>
      </c>
      <c r="B10236" t="s">
        <v>11675</v>
      </c>
      <c r="C10236" t="s">
        <v>21851</v>
      </c>
      <c r="D10236" t="s">
        <v>32116</v>
      </c>
      <c r="E10236" t="s">
        <v>2463</v>
      </c>
      <c r="F10236" s="10"/>
      <c r="G10236">
        <v>2017</v>
      </c>
      <c r="J10236">
        <v>0.92062272789730226</v>
      </c>
      <c r="L10236" t="s">
        <v>43387</v>
      </c>
      <c r="M10236">
        <v>27445072</v>
      </c>
      <c r="Q10236" s="10"/>
      <c r="R10236" s="11">
        <f t="shared" si="318"/>
        <v>0</v>
      </c>
      <c r="U10236" s="11">
        <f t="shared" si="319"/>
        <v>0</v>
      </c>
      <c r="Y10236" s="11">
        <f>IF(SUM(Tableau1[[#This Row],[Other access]:[Sci-hub access]])&gt;=1,1,0)</f>
        <v>0</v>
      </c>
      <c r="Z10236" s="12">
        <f>IF(OR(Tableau1[[#This Row],[Access R1 + S1+ T1 ]]&gt;=1,Tableau1[[#This Row],[Access V1 +W1 + X1]]&gt;=1),1,0)</f>
        <v>0</v>
      </c>
      <c r="AB10236" s="10" t="str">
        <f>Tableau1[[#This Row],[DOI]]</f>
        <v>doi: 10.5301/ejo.5000826</v>
      </c>
      <c r="AC10236" s="13" t="str">
        <f>Tableau1[[#This Row],[Authors]]&amp;", "&amp;Tableau1[[#This Row],[Title]]&amp;" "&amp;Tableau1[[#This Row],[Journal]]&amp;". "&amp;Tableau1[[#This Row],[Year]]</f>
        <v>Kozobolis V, Panos GD, Konstantinidis A, Labiris G., Comparison of dorzolamide/timolol vs brinzolamide/brimonidine fixed combination therapy in the management of primary open-angle glaucoma. Eur J Ophthalmol. 2017</v>
      </c>
    </row>
    <row r="10237" spans="1:29" x14ac:dyDescent="0.3">
      <c r="A10237">
        <v>134</v>
      </c>
      <c r="B10237" t="s">
        <v>3397</v>
      </c>
      <c r="C10237" t="s">
        <v>13658</v>
      </c>
      <c r="D10237" t="s">
        <v>23817</v>
      </c>
      <c r="E10237" t="s">
        <v>2465</v>
      </c>
      <c r="F10237" s="10"/>
      <c r="G10237">
        <v>2017</v>
      </c>
      <c r="J10237">
        <v>0.92072290094117348</v>
      </c>
      <c r="L10237" t="s">
        <v>34650</v>
      </c>
      <c r="M10237">
        <v>29390361</v>
      </c>
      <c r="Q10237" s="10"/>
      <c r="R10237" s="11">
        <f t="shared" si="318"/>
        <v>0</v>
      </c>
      <c r="U10237" s="11">
        <f t="shared" si="319"/>
        <v>0</v>
      </c>
      <c r="Y10237" s="11">
        <f>IF(SUM(Tableau1[[#This Row],[Other access]:[Sci-hub access]])&gt;=1,1,0)</f>
        <v>0</v>
      </c>
      <c r="Z10237" s="12">
        <f>IF(OR(Tableau1[[#This Row],[Access R1 + S1+ T1 ]]&gt;=1,Tableau1[[#This Row],[Access V1 +W1 + X1]]&gt;=1),1,0)</f>
        <v>0</v>
      </c>
      <c r="AB10237" s="10" t="str">
        <f>Tableau1[[#This Row],[DOI]]</f>
        <v>doi: 10.1097/MD.0000000000009251</v>
      </c>
      <c r="AC10237" s="13" t="str">
        <f>Tableau1[[#This Row],[Authors]]&amp;", "&amp;Tableau1[[#This Row],[Title]]&amp;" "&amp;Tableau1[[#This Row],[Journal]]&amp;". "&amp;Tableau1[[#This Row],[Year]]</f>
        <v>Cai B, Yang J, Li S, Wang L, Chen L, Li X, Li Z., Comparison of the efficacy of intravitreal ranibizumab for choroidal neovascularization due to pathological myopia with and without a dome-shaped macula. Medicine (Baltimore). 2017</v>
      </c>
    </row>
    <row r="10238" spans="1:29" x14ac:dyDescent="0.3">
      <c r="A10238">
        <v>5693</v>
      </c>
      <c r="B10238" t="s">
        <v>8724</v>
      </c>
      <c r="C10238" t="s">
        <v>18943</v>
      </c>
      <c r="D10238" t="s">
        <v>29154</v>
      </c>
      <c r="E10238" t="s">
        <v>2443</v>
      </c>
      <c r="F10238" s="10"/>
      <c r="G10238">
        <v>2017</v>
      </c>
      <c r="J10238">
        <v>0.92110634994875884</v>
      </c>
      <c r="L10238" t="s">
        <v>40076</v>
      </c>
      <c r="M10238">
        <v>28297027</v>
      </c>
      <c r="Q10238" s="10"/>
      <c r="R10238" s="11">
        <f t="shared" si="318"/>
        <v>0</v>
      </c>
      <c r="U10238" s="11">
        <f t="shared" si="319"/>
        <v>0</v>
      </c>
      <c r="Y10238" s="11">
        <f>IF(SUM(Tableau1[[#This Row],[Other access]:[Sci-hub access]])&gt;=1,1,0)</f>
        <v>0</v>
      </c>
      <c r="Z10238" s="12">
        <f>IF(OR(Tableau1[[#This Row],[Access R1 + S1+ T1 ]]&gt;=1,Tableau1[[#This Row],[Access V1 +W1 + X1]]&gt;=1),1,0)</f>
        <v>0</v>
      </c>
      <c r="AB10238" s="10" t="str">
        <f>Tableau1[[#This Row],[DOI]]</f>
        <v>doi: 10.1167/iovs.17-21440</v>
      </c>
      <c r="AC10238" s="13" t="str">
        <f>Tableau1[[#This Row],[Authors]]&amp;", "&amp;Tableau1[[#This Row],[Title]]&amp;" "&amp;Tableau1[[#This Row],[Journal]]&amp;". "&amp;Tableau1[[#This Row],[Year]]</f>
        <v>Lee EJ, Kim TW, Lee SH, Kim JA., Underlying Microstructure of Parapapillary Deep-Layer Capillary Dropout Identified by Optical Coherence Tomography Angiography. Invest Ophthalmol Vis Sci. 2017</v>
      </c>
    </row>
    <row r="10239" spans="1:29" x14ac:dyDescent="0.3">
      <c r="A10239">
        <v>4180</v>
      </c>
      <c r="B10239" t="s">
        <v>7321</v>
      </c>
      <c r="C10239" t="s">
        <v>17558</v>
      </c>
      <c r="D10239" t="s">
        <v>27749</v>
      </c>
      <c r="E10239" t="s">
        <v>2448</v>
      </c>
      <c r="F10239" s="10"/>
      <c r="G10239">
        <v>2017</v>
      </c>
      <c r="J10239">
        <v>0.92115628290384721</v>
      </c>
      <c r="L10239" t="s">
        <v>38611</v>
      </c>
      <c r="M10239">
        <v>28474129</v>
      </c>
      <c r="Q10239" s="10"/>
      <c r="R10239" s="11">
        <f t="shared" si="318"/>
        <v>0</v>
      </c>
      <c r="U10239" s="11">
        <f t="shared" si="319"/>
        <v>0</v>
      </c>
      <c r="Y10239" s="11">
        <f>IF(SUM(Tableau1[[#This Row],[Other access]:[Sci-hub access]])&gt;=1,1,0)</f>
        <v>0</v>
      </c>
      <c r="Z10239" s="12">
        <f>IF(OR(Tableau1[[#This Row],[Access R1 + S1+ T1 ]]&gt;=1,Tableau1[[#This Row],[Access V1 +W1 + X1]]&gt;=1),1,0)</f>
        <v>0</v>
      </c>
      <c r="AB10239" s="10" t="str">
        <f>Tableau1[[#This Row],[DOI]]</f>
        <v>doi: 10.1007/s00417-017-3684-z</v>
      </c>
      <c r="AC10239" s="13" t="str">
        <f>Tableau1[[#This Row],[Authors]]&amp;", "&amp;Tableau1[[#This Row],[Title]]&amp;" "&amp;Tableau1[[#This Row],[Journal]]&amp;". "&amp;Tableau1[[#This Row],[Year]]</f>
        <v>Lauermann JL, Treder M, Heiduschka P, Clemens CR, Eter N, Alten F., Impact of eye-tracking technology on OCT-angiography imaging quality in age-related macular degeneration. Graefes Arch Clin Exp Ophthalmol. 2017</v>
      </c>
    </row>
    <row r="10240" spans="1:29" x14ac:dyDescent="0.3">
      <c r="A10240">
        <v>9389</v>
      </c>
      <c r="B10240" t="s">
        <v>11960</v>
      </c>
      <c r="C10240" t="s">
        <v>22135</v>
      </c>
      <c r="D10240" t="s">
        <v>32405</v>
      </c>
      <c r="E10240" t="s">
        <v>2457</v>
      </c>
      <c r="F10240" s="10"/>
      <c r="G10240">
        <v>2017</v>
      </c>
      <c r="J10240">
        <v>0.92118459787768536</v>
      </c>
      <c r="L10240" t="s">
        <v>43680</v>
      </c>
      <c r="M10240">
        <v>27711004</v>
      </c>
      <c r="Q10240" s="10"/>
      <c r="R10240" s="11">
        <f t="shared" si="318"/>
        <v>0</v>
      </c>
      <c r="U10240" s="11">
        <f t="shared" si="319"/>
        <v>0</v>
      </c>
      <c r="Y10240" s="11">
        <f>IF(SUM(Tableau1[[#This Row],[Other access]:[Sci-hub access]])&gt;=1,1,0)</f>
        <v>0</v>
      </c>
      <c r="Z10240" s="12">
        <f>IF(OR(Tableau1[[#This Row],[Access R1 + S1+ T1 ]]&gt;=1,Tableau1[[#This Row],[Access V1 +W1 + X1]]&gt;=1),1,0)</f>
        <v>0</v>
      </c>
      <c r="AB10240" s="10" t="str">
        <f>Tableau1[[#This Row],[DOI]]</f>
        <v>doi: 10.1097/ICB.0000000000000399</v>
      </c>
      <c r="AC10240" s="13" t="str">
        <f>Tableau1[[#This Row],[Authors]]&amp;", "&amp;Tableau1[[#This Row],[Title]]&amp;" "&amp;Tableau1[[#This Row],[Journal]]&amp;". "&amp;Tableau1[[#This Row],[Year]]</f>
        <v>Dolz-Marco R, Kato K, Freund KB, Yannuzzi LA., UNUSUAL CASE OF STELLATE NONHEREDITARY IDIOPATHIC FOVEOMACULAR RETINOSCHISIS. Retin Cases Brief Rep. 2017</v>
      </c>
    </row>
    <row r="10241" spans="1:29" x14ac:dyDescent="0.3">
      <c r="A10241">
        <v>7835</v>
      </c>
      <c r="B10241" t="s">
        <v>10593</v>
      </c>
      <c r="C10241" t="s">
        <v>20789</v>
      </c>
      <c r="D10241" t="s">
        <v>31030</v>
      </c>
      <c r="E10241" t="s">
        <v>2451</v>
      </c>
      <c r="F10241" s="10"/>
      <c r="G10241">
        <v>2017</v>
      </c>
      <c r="J10241">
        <v>0.92119856983941006</v>
      </c>
      <c r="L10241" t="s">
        <v>42185</v>
      </c>
      <c r="M10241">
        <v>28046113</v>
      </c>
      <c r="Q10241" s="10"/>
      <c r="R10241" s="11">
        <f t="shared" si="318"/>
        <v>0</v>
      </c>
      <c r="U10241" s="11">
        <f t="shared" si="319"/>
        <v>0</v>
      </c>
      <c r="Y10241" s="11">
        <f>IF(SUM(Tableau1[[#This Row],[Other access]:[Sci-hub access]])&gt;=1,1,0)</f>
        <v>0</v>
      </c>
      <c r="Z10241" s="12">
        <f>IF(OR(Tableau1[[#This Row],[Access R1 + S1+ T1 ]]&gt;=1,Tableau1[[#This Row],[Access V1 +W1 + X1]]&gt;=1),1,0)</f>
        <v>0</v>
      </c>
      <c r="AB10241" s="10" t="str">
        <f>Tableau1[[#This Row],[DOI]]</f>
        <v>doi: 10.1371/journal.pone.0169209</v>
      </c>
      <c r="AC10241" s="13" t="str">
        <f>Tableau1[[#This Row],[Authors]]&amp;", "&amp;Tableau1[[#This Row],[Title]]&amp;" "&amp;Tableau1[[#This Row],[Journal]]&amp;". "&amp;Tableau1[[#This Row],[Year]]</f>
        <v>Lee H, Kim EK, Kim HY, Kim TI., Effects of Exposure to Ozone on the Ocular Surface in an Experimental Model of Allergic Conjunctivitis. PLoS One. 2017</v>
      </c>
    </row>
    <row r="10242" spans="1:29" x14ac:dyDescent="0.3">
      <c r="A10242">
        <v>7086</v>
      </c>
      <c r="B10242" t="s">
        <v>9937</v>
      </c>
      <c r="C10242" t="s">
        <v>20140</v>
      </c>
      <c r="D10242" t="s">
        <v>30371</v>
      </c>
      <c r="E10242" t="s">
        <v>2479</v>
      </c>
      <c r="F10242" s="10"/>
      <c r="G10242">
        <v>2017</v>
      </c>
      <c r="J10242">
        <v>0.92126459533088545</v>
      </c>
      <c r="L10242" t="s">
        <v>41442</v>
      </c>
      <c r="M10242">
        <v>28129292</v>
      </c>
      <c r="Q10242" s="10"/>
      <c r="R10242" s="11">
        <f t="shared" ref="R10242:R10305" si="320">IF(SUM(N10242:Q10242)&gt;0,1,0)</f>
        <v>0</v>
      </c>
      <c r="U10242" s="11">
        <f t="shared" ref="U10242:U10305" si="321">IF(SUM(R10242,T10242)&gt;0,1,0)</f>
        <v>0</v>
      </c>
      <c r="Y10242" s="11">
        <f>IF(SUM(Tableau1[[#This Row],[Other access]:[Sci-hub access]])&gt;=1,1,0)</f>
        <v>0</v>
      </c>
      <c r="Z10242" s="12">
        <f>IF(OR(Tableau1[[#This Row],[Access R1 + S1+ T1 ]]&gt;=1,Tableau1[[#This Row],[Access V1 +W1 + X1]]&gt;=1),1,0)</f>
        <v>0</v>
      </c>
      <c r="AB10242" s="10" t="str">
        <f>Tableau1[[#This Row],[DOI]]</f>
        <v>doi: 10.1097/ICO.0000000000001134</v>
      </c>
      <c r="AC10242" s="13" t="str">
        <f>Tableau1[[#This Row],[Authors]]&amp;", "&amp;Tableau1[[#This Row],[Title]]&amp;" "&amp;Tableau1[[#This Row],[Journal]]&amp;". "&amp;Tableau1[[#This Row],[Year]]</f>
        <v>Höllhumer R, Watson S, Beckingsale P., Persistent Epithelial Defects and Corneal Opacity After Collagen Cross-Linking With Substitution of Dextran (T-500) With Dextran Sulfate in Compounded Topical Riboflavin. Cornea. 2017</v>
      </c>
    </row>
    <row r="10243" spans="1:29" x14ac:dyDescent="0.3">
      <c r="A10243">
        <v>5929</v>
      </c>
      <c r="B10243" t="s">
        <v>8931</v>
      </c>
      <c r="C10243" t="s">
        <v>19145</v>
      </c>
      <c r="D10243" t="s">
        <v>29361</v>
      </c>
      <c r="E10243" t="s">
        <v>2438</v>
      </c>
      <c r="F10243" s="10"/>
      <c r="G10243">
        <v>2017</v>
      </c>
      <c r="J10243">
        <v>0.92128280680871877</v>
      </c>
      <c r="L10243" t="s">
        <v>40309</v>
      </c>
      <c r="M10243">
        <v>28270491</v>
      </c>
      <c r="Q10243" s="10"/>
      <c r="R10243" s="11">
        <f t="shared" si="320"/>
        <v>0</v>
      </c>
      <c r="U10243" s="11">
        <f t="shared" si="321"/>
        <v>0</v>
      </c>
      <c r="Y10243" s="11">
        <f>IF(SUM(Tableau1[[#This Row],[Other access]:[Sci-hub access]])&gt;=1,1,0)</f>
        <v>0</v>
      </c>
      <c r="Z10243" s="12">
        <f>IF(OR(Tableau1[[#This Row],[Access R1 + S1+ T1 ]]&gt;=1,Tableau1[[#This Row],[Access V1 +W1 + X1]]&gt;=1),1,0)</f>
        <v>0</v>
      </c>
      <c r="AB10243" s="10" t="str">
        <f>Tableau1[[#This Row],[DOI]]</f>
        <v>doi: 10.1136/bjophthalmol-2016-308710</v>
      </c>
      <c r="AC10243" s="13" t="str">
        <f>Tableau1[[#This Row],[Authors]]&amp;", "&amp;Tableau1[[#This Row],[Title]]&amp;" "&amp;Tableau1[[#This Row],[Journal]]&amp;". "&amp;Tableau1[[#This Row],[Year]]</f>
        <v>Beltran-Agulló L, Buys YM, Jahan F, Shapiro CM, Flanagan JG, Cheng J, Trope GE., Twenty-four hour intraocular pressure monitoring with the SENSIMED Triggerfish contact lens: effect of body posture during sleep. Br J Ophthalmol. 2017</v>
      </c>
    </row>
    <row r="10244" spans="1:29" x14ac:dyDescent="0.3">
      <c r="A10244">
        <v>4187</v>
      </c>
      <c r="B10244" t="s">
        <v>7328</v>
      </c>
      <c r="C10244" t="s">
        <v>17564</v>
      </c>
      <c r="D10244" t="s">
        <v>27756</v>
      </c>
      <c r="E10244" t="s">
        <v>2567</v>
      </c>
      <c r="F10244" s="10"/>
      <c r="G10244">
        <v>2017</v>
      </c>
      <c r="J10244">
        <v>0.92140059267880259</v>
      </c>
      <c r="L10244" t="s">
        <v>38618</v>
      </c>
      <c r="M10244">
        <v>28473357</v>
      </c>
      <c r="Q10244" s="10"/>
      <c r="R10244" s="11">
        <f t="shared" si="320"/>
        <v>0</v>
      </c>
      <c r="U10244" s="11">
        <f t="shared" si="321"/>
        <v>0</v>
      </c>
      <c r="Y10244" s="11">
        <f>IF(SUM(Tableau1[[#This Row],[Other access]:[Sci-hub access]])&gt;=1,1,0)</f>
        <v>0</v>
      </c>
      <c r="Z10244" s="12">
        <f>IF(OR(Tableau1[[#This Row],[Access R1 + S1+ T1 ]]&gt;=1,Tableau1[[#This Row],[Access V1 +W1 + X1]]&gt;=1),1,0)</f>
        <v>0</v>
      </c>
      <c r="AB10244" s="10" t="str">
        <f>Tableau1[[#This Row],[DOI]]</f>
        <v>doi: 10.1136/bcr-2016-218273</v>
      </c>
      <c r="AC10244" s="13" t="str">
        <f>Tableau1[[#This Row],[Authors]]&amp;", "&amp;Tableau1[[#This Row],[Title]]&amp;" "&amp;Tableau1[[#This Row],[Journal]]&amp;". "&amp;Tableau1[[#This Row],[Year]]</f>
        <v>Adesokan A, Vigneswaran T, Ajzensztejn M, Mathur S., Atrioventricular block: an unusual complication of Graves' disease. BMJ Case Rep. 2017</v>
      </c>
    </row>
    <row r="10245" spans="1:29" x14ac:dyDescent="0.3">
      <c r="A10245">
        <v>7592</v>
      </c>
      <c r="B10245" t="s">
        <v>10380</v>
      </c>
      <c r="C10245" t="s">
        <v>20580</v>
      </c>
      <c r="D10245" t="s">
        <v>30815</v>
      </c>
      <c r="E10245" t="s">
        <v>2750</v>
      </c>
      <c r="F10245" s="10"/>
      <c r="G10245">
        <v>2017</v>
      </c>
      <c r="J10245">
        <v>0.92152397027411392</v>
      </c>
      <c r="L10245" t="s">
        <v>41947</v>
      </c>
      <c r="M10245">
        <v>28077500</v>
      </c>
      <c r="Q10245" s="10"/>
      <c r="R10245" s="11">
        <f t="shared" si="320"/>
        <v>0</v>
      </c>
      <c r="U10245" s="11">
        <f t="shared" si="321"/>
        <v>0</v>
      </c>
      <c r="Y10245" s="11">
        <f>IF(SUM(Tableau1[[#This Row],[Other access]:[Sci-hub access]])&gt;=1,1,0)</f>
        <v>0</v>
      </c>
      <c r="Z10245" s="12">
        <f>IF(OR(Tableau1[[#This Row],[Access R1 + S1+ T1 ]]&gt;=1,Tableau1[[#This Row],[Access V1 +W1 + X1]]&gt;=1),1,0)</f>
        <v>0</v>
      </c>
      <c r="AB10245" s="10" t="str">
        <f>Tableau1[[#This Row],[DOI]]</f>
        <v>doi: 10.1530/EJE-16-0945</v>
      </c>
      <c r="AC10245" s="13" t="str">
        <f>Tableau1[[#This Row],[Authors]]&amp;", "&amp;Tableau1[[#This Row],[Title]]&amp;" "&amp;Tableau1[[#This Row],[Journal]]&amp;". "&amp;Tableau1[[#This Row],[Year]]</f>
        <v>Romero-Kusabara IL, Filho JV, Scalissi NM, Melo KC, Demartino G, Longui CA, Melo MR, Cury AN., Distinct inflammatory gene expression in extraocular muscle and fat from patients with Graves' orbitopathy. Eur J Endocrinol. 2017</v>
      </c>
    </row>
    <row r="10246" spans="1:29" x14ac:dyDescent="0.3">
      <c r="A10246">
        <v>7701</v>
      </c>
      <c r="B10246" t="s">
        <v>10469</v>
      </c>
      <c r="C10246" t="s">
        <v>20665</v>
      </c>
      <c r="D10246" t="s">
        <v>30905</v>
      </c>
      <c r="E10246" t="s">
        <v>2700</v>
      </c>
      <c r="F10246" s="10"/>
      <c r="G10246">
        <v>2017</v>
      </c>
      <c r="J10246">
        <v>0.92157264642669434</v>
      </c>
      <c r="L10246" t="s">
        <v>42052</v>
      </c>
      <c r="M10246">
        <v>28061824</v>
      </c>
      <c r="Q10246" s="10"/>
      <c r="R10246" s="11">
        <f t="shared" si="320"/>
        <v>0</v>
      </c>
      <c r="U10246" s="11">
        <f t="shared" si="321"/>
        <v>0</v>
      </c>
      <c r="Y10246" s="11">
        <f>IF(SUM(Tableau1[[#This Row],[Other access]:[Sci-hub access]])&gt;=1,1,0)</f>
        <v>0</v>
      </c>
      <c r="Z10246" s="12">
        <f>IF(OR(Tableau1[[#This Row],[Access R1 + S1+ T1 ]]&gt;=1,Tableau1[[#This Row],[Access V1 +W1 + X1]]&gt;=1),1,0)</f>
        <v>0</v>
      </c>
      <c r="AB10246" s="10" t="str">
        <f>Tableau1[[#This Row],[DOI]]</f>
        <v>doi: 10.1186/s12881-016-0360-9</v>
      </c>
      <c r="AC10246" s="13" t="str">
        <f>Tableau1[[#This Row],[Authors]]&amp;", "&amp;Tableau1[[#This Row],[Title]]&amp;" "&amp;Tableau1[[#This Row],[Journal]]&amp;". "&amp;Tableau1[[#This Row],[Year]]</f>
        <v>Tian Q, Li Y, Kousar R, Guo H, Peng F, Zheng Y, Yang X, Long Z, Tian R, Xia K, Lin H, Pan Q., A novel NHS mutation causes Nance-Horan Syndrome in a Chinese family. BMC Med Genet. 2017</v>
      </c>
    </row>
    <row r="10247" spans="1:29" x14ac:dyDescent="0.3">
      <c r="A10247">
        <v>2179</v>
      </c>
      <c r="B10247" t="s">
        <v>5414</v>
      </c>
      <c r="C10247" t="s">
        <v>15659</v>
      </c>
      <c r="D10247" t="s">
        <v>25836</v>
      </c>
      <c r="E10247" t="s">
        <v>2541</v>
      </c>
      <c r="F10247" s="10"/>
      <c r="G10247">
        <v>2017</v>
      </c>
      <c r="J10247">
        <v>0.9216470977364295</v>
      </c>
      <c r="L10247" t="s">
        <v>36650</v>
      </c>
      <c r="M10247">
        <v>28806344</v>
      </c>
      <c r="Q10247" s="10"/>
      <c r="R10247" s="11">
        <f t="shared" si="320"/>
        <v>0</v>
      </c>
      <c r="U10247" s="11">
        <f t="shared" si="321"/>
        <v>0</v>
      </c>
      <c r="Y10247" s="11">
        <f>IF(SUM(Tableau1[[#This Row],[Other access]:[Sci-hub access]])&gt;=1,1,0)</f>
        <v>0</v>
      </c>
      <c r="Z10247" s="12">
        <f>IF(OR(Tableau1[[#This Row],[Access R1 + S1+ T1 ]]&gt;=1,Tableau1[[#This Row],[Access V1 +W1 + X1]]&gt;=1),1,0)</f>
        <v>0</v>
      </c>
      <c r="AB10247" s="10" t="str">
        <f>Tableau1[[#This Row],[DOI]]</f>
        <v>doi: 10.1097/WNO.0000000000000549</v>
      </c>
      <c r="AC10247" s="13" t="str">
        <f>Tableau1[[#This Row],[Authors]]&amp;", "&amp;Tableau1[[#This Row],[Title]]&amp;" "&amp;Tableau1[[#This Row],[Journal]]&amp;". "&amp;Tableau1[[#This Row],[Year]]</f>
        <v>Heidary G., Neuro-Ophthalmic Manifestations of Pediatric Neurodegenerative Disease. J Neuroophthalmol. 2017</v>
      </c>
    </row>
    <row r="10248" spans="1:29" x14ac:dyDescent="0.3">
      <c r="A10248">
        <v>10737</v>
      </c>
      <c r="B10248" t="s">
        <v>13198</v>
      </c>
      <c r="C10248" t="s">
        <v>23361</v>
      </c>
      <c r="D10248" t="s">
        <v>33651</v>
      </c>
      <c r="E10248" t="s">
        <v>2438</v>
      </c>
      <c r="F10248" s="10"/>
      <c r="G10248">
        <v>2017</v>
      </c>
      <c r="J10248">
        <v>0.92179362937104914</v>
      </c>
      <c r="L10248" t="s">
        <v>44984</v>
      </c>
      <c r="M10248">
        <v>27073204</v>
      </c>
      <c r="Q10248" s="10"/>
      <c r="R10248" s="11">
        <f t="shared" si="320"/>
        <v>0</v>
      </c>
      <c r="U10248" s="11">
        <f t="shared" si="321"/>
        <v>0</v>
      </c>
      <c r="Y10248" s="11">
        <f>IF(SUM(Tableau1[[#This Row],[Other access]:[Sci-hub access]])&gt;=1,1,0)</f>
        <v>0</v>
      </c>
      <c r="Z10248" s="12">
        <f>IF(OR(Tableau1[[#This Row],[Access R1 + S1+ T1 ]]&gt;=1,Tableau1[[#This Row],[Access V1 +W1 + X1]]&gt;=1),1,0)</f>
        <v>0</v>
      </c>
      <c r="AB10248" s="10" t="str">
        <f>Tableau1[[#This Row],[DOI]]</f>
        <v>doi: 10.1136/bjophthalmol-2015-308331</v>
      </c>
      <c r="AC10248" s="13" t="str">
        <f>Tableau1[[#This Row],[Authors]]&amp;", "&amp;Tableau1[[#This Row],[Title]]&amp;" "&amp;Tableau1[[#This Row],[Journal]]&amp;". "&amp;Tableau1[[#This Row],[Year]]</f>
        <v>Yang K, Jin L, Li L, Zeng S, Dan A, Chen T, Wang X, Li G, Congdon N., Preoperative characteristics and compliance with follow-up after trabeculectomy surgery in rural southern China. Br J Ophthalmol. 2017</v>
      </c>
    </row>
    <row r="10249" spans="1:29" x14ac:dyDescent="0.3">
      <c r="A10249">
        <v>1617</v>
      </c>
      <c r="B10249" t="s">
        <v>4869</v>
      </c>
      <c r="C10249" t="s">
        <v>15119</v>
      </c>
      <c r="D10249" t="s">
        <v>25290</v>
      </c>
      <c r="E10249" t="s">
        <v>2490</v>
      </c>
      <c r="F10249" s="10"/>
      <c r="G10249">
        <v>2017</v>
      </c>
      <c r="J10249">
        <v>0.92179598857326617</v>
      </c>
      <c r="L10249" t="s">
        <v>36096</v>
      </c>
      <c r="M10249">
        <v>28911993</v>
      </c>
      <c r="Q10249" s="10"/>
      <c r="R10249" s="11">
        <f t="shared" si="320"/>
        <v>0</v>
      </c>
      <c r="U10249" s="11">
        <f t="shared" si="321"/>
        <v>0</v>
      </c>
      <c r="Y10249" s="11">
        <f>IF(SUM(Tableau1[[#This Row],[Other access]:[Sci-hub access]])&gt;=1,1,0)</f>
        <v>0</v>
      </c>
      <c r="Z10249" s="12">
        <f>IF(OR(Tableau1[[#This Row],[Access R1 + S1+ T1 ]]&gt;=1,Tableau1[[#This Row],[Access V1 +W1 + X1]]&gt;=1),1,0)</f>
        <v>0</v>
      </c>
      <c r="AB10249" s="10" t="str">
        <f>Tableau1[[#This Row],[DOI]]</f>
        <v>doi: 10.1016/j.ajo.2017.09.001</v>
      </c>
      <c r="AC10249" s="13" t="str">
        <f>Tableau1[[#This Row],[Authors]]&amp;", "&amp;Tableau1[[#This Row],[Title]]&amp;" "&amp;Tableau1[[#This Row],[Journal]]&amp;". "&amp;Tableau1[[#This Row],[Year]]</f>
        <v>Reynolds MM, Veverka KK, Gertz MA, Dispenzieri A, Zeldenrust SR, Leung N, Pulido JS., Ocular Manifestations of Familial Transthyretin Amyloidosis. Am J Ophthalmol. 2017</v>
      </c>
    </row>
    <row r="10250" spans="1:29" x14ac:dyDescent="0.3">
      <c r="A10250">
        <v>7728</v>
      </c>
      <c r="B10250" t="s">
        <v>10496</v>
      </c>
      <c r="C10250" t="s">
        <v>20692</v>
      </c>
      <c r="D10250" t="s">
        <v>30932</v>
      </c>
      <c r="E10250" t="s">
        <v>2447</v>
      </c>
      <c r="F10250" s="10"/>
      <c r="G10250">
        <v>2017</v>
      </c>
      <c r="J10250">
        <v>0.92187537156570187</v>
      </c>
      <c r="L10250" t="s">
        <v>42079</v>
      </c>
      <c r="M10250">
        <v>28060246</v>
      </c>
      <c r="Q10250" s="10"/>
      <c r="R10250" s="11">
        <f t="shared" si="320"/>
        <v>0</v>
      </c>
      <c r="U10250" s="11">
        <f t="shared" si="321"/>
        <v>0</v>
      </c>
      <c r="Y10250" s="11">
        <f>IF(SUM(Tableau1[[#This Row],[Other access]:[Sci-hub access]])&gt;=1,1,0)</f>
        <v>0</v>
      </c>
      <c r="Z10250" s="12">
        <f>IF(OR(Tableau1[[#This Row],[Access R1 + S1+ T1 ]]&gt;=1,Tableau1[[#This Row],[Access V1 +W1 + X1]]&gt;=1),1,0)</f>
        <v>0</v>
      </c>
      <c r="AB10250" s="10" t="str">
        <f>Tableau1[[#This Row],[DOI]]</f>
        <v>doi: 10.1097/IOP.0000000000000851</v>
      </c>
      <c r="AC10250" s="13" t="str">
        <f>Tableau1[[#This Row],[Authors]]&amp;", "&amp;Tableau1[[#This Row],[Title]]&amp;" "&amp;Tableau1[[#This Row],[Journal]]&amp;". "&amp;Tableau1[[#This Row],[Year]]</f>
        <v>Jakobiec FA, Zakka FR, Lorch A., Unsuspected Conjunctival Orbital Dermoid Cyst: Aids in Diagnosis. Ophthal Plast Reconstr Surg. 2017</v>
      </c>
    </row>
    <row r="10251" spans="1:29" ht="28.8" x14ac:dyDescent="0.3">
      <c r="A10251">
        <v>9033</v>
      </c>
      <c r="B10251" t="s">
        <v>11644</v>
      </c>
      <c r="C10251" t="s">
        <v>21821</v>
      </c>
      <c r="D10251" t="s">
        <v>32085</v>
      </c>
      <c r="E10251" t="s">
        <v>2632</v>
      </c>
      <c r="F10251" s="10"/>
      <c r="G10251">
        <v>2017</v>
      </c>
      <c r="J10251">
        <v>0.92191759311103272</v>
      </c>
      <c r="L10251" t="s">
        <v>43355</v>
      </c>
      <c r="M10251">
        <v>27789320</v>
      </c>
      <c r="Q10251" s="10"/>
      <c r="R10251" s="11">
        <f t="shared" si="320"/>
        <v>0</v>
      </c>
      <c r="U10251" s="11">
        <f t="shared" si="321"/>
        <v>0</v>
      </c>
      <c r="Y10251" s="11">
        <f>IF(SUM(Tableau1[[#This Row],[Other access]:[Sci-hub access]])&gt;=1,1,0)</f>
        <v>0</v>
      </c>
      <c r="Z10251" s="12">
        <f>IF(OR(Tableau1[[#This Row],[Access R1 + S1+ T1 ]]&gt;=1,Tableau1[[#This Row],[Access V1 +W1 + X1]]&gt;=1),1,0)</f>
        <v>0</v>
      </c>
      <c r="AB10251" s="10" t="str">
        <f>Tableau1[[#This Row],[DOI]]</f>
        <v>doi: 10.1016/j.wneu.2016.10.082</v>
      </c>
      <c r="AC10251" s="13" t="str">
        <f>Tableau1[[#This Row],[Authors]]&amp;", "&amp;Tableau1[[#This Row],[Title]]&amp;" "&amp;Tableau1[[#This Row],[Journal]]&amp;". "&amp;Tableau1[[#This Row],[Year]]</f>
        <v>Matano F, Murai Y, Mizunari T, Tamaki T, Tateyama K, Koketsu K, Tanikawa R, Kamiyama H, Kobayashi S, Morita A., Recovery of Visual and Ophthalmologic Symptoms After Treating Large or Giant Internal Carotid Artery Aneurysm by High-Flow Bypass with Cervical Ligation. World Neurosurg. 2017</v>
      </c>
    </row>
    <row r="10252" spans="1:29" x14ac:dyDescent="0.3">
      <c r="A10252">
        <v>6240</v>
      </c>
      <c r="B10252" t="s">
        <v>9200</v>
      </c>
      <c r="C10252" t="s">
        <v>19413</v>
      </c>
      <c r="D10252" t="s">
        <v>29631</v>
      </c>
      <c r="E10252" t="s">
        <v>2874</v>
      </c>
      <c r="F10252" s="10"/>
      <c r="G10252">
        <v>2017</v>
      </c>
      <c r="J10252">
        <v>0.92206338642698771</v>
      </c>
      <c r="L10252" t="s">
        <v>40610</v>
      </c>
      <c r="M10252">
        <v>28235894</v>
      </c>
      <c r="Q10252" s="10"/>
      <c r="R10252" s="11">
        <f t="shared" si="320"/>
        <v>0</v>
      </c>
      <c r="U10252" s="11">
        <f t="shared" si="321"/>
        <v>0</v>
      </c>
      <c r="Y10252" s="11">
        <f>IF(SUM(Tableau1[[#This Row],[Other access]:[Sci-hub access]])&gt;=1,1,0)</f>
        <v>0</v>
      </c>
      <c r="Z10252" s="12">
        <f>IF(OR(Tableau1[[#This Row],[Access R1 + S1+ T1 ]]&gt;=1,Tableau1[[#This Row],[Access V1 +W1 + X1]]&gt;=1),1,0)</f>
        <v>0</v>
      </c>
      <c r="AB10252" s="10" t="str">
        <f>Tableau1[[#This Row],[DOI]]</f>
        <v>doi: 10.1523/JNEUROSCI.2717-16.2017</v>
      </c>
      <c r="AC10252" s="13" t="str">
        <f>Tableau1[[#This Row],[Authors]]&amp;", "&amp;Tableau1[[#This Row],[Title]]&amp;" "&amp;Tableau1[[#This Row],[Journal]]&amp;". "&amp;Tableau1[[#This Row],[Year]]</f>
        <v>Wang X, Zhao L, Zhang Y, Ma W, Gonzalez SR, Fan J, Kretschmer F, Badea TC, Qian HH, Wong WT., Tamoxifen Provides Structural and Functional Rescue in Murine Models of Photoreceptor Degeneration. J Neurosci. 2017</v>
      </c>
    </row>
    <row r="10253" spans="1:29" ht="28.8" x14ac:dyDescent="0.3">
      <c r="A10253">
        <v>395</v>
      </c>
      <c r="B10253" t="s">
        <v>3658</v>
      </c>
      <c r="C10253" t="s">
        <v>13918</v>
      </c>
      <c r="D10253" t="s">
        <v>24078</v>
      </c>
      <c r="E10253" t="s">
        <v>2443</v>
      </c>
      <c r="F10253" s="10"/>
      <c r="G10253">
        <v>2017</v>
      </c>
      <c r="J10253">
        <v>0.92245898814034011</v>
      </c>
      <c r="L10253" t="s">
        <v>34901</v>
      </c>
      <c r="M10253">
        <v>29228253</v>
      </c>
      <c r="Q10253" s="10"/>
      <c r="R10253" s="11">
        <f t="shared" si="320"/>
        <v>0</v>
      </c>
      <c r="U10253" s="11">
        <f t="shared" si="321"/>
        <v>0</v>
      </c>
      <c r="Y10253" s="11">
        <f>IF(SUM(Tableau1[[#This Row],[Other access]:[Sci-hub access]])&gt;=1,1,0)</f>
        <v>0</v>
      </c>
      <c r="Z10253" s="12">
        <f>IF(OR(Tableau1[[#This Row],[Access R1 + S1+ T1 ]]&gt;=1,Tableau1[[#This Row],[Access V1 +W1 + X1]]&gt;=1),1,0)</f>
        <v>0</v>
      </c>
      <c r="AB10253" s="10" t="str">
        <f>Tableau1[[#This Row],[DOI]]</f>
        <v>doi: 10.1167/iovs.17-22417</v>
      </c>
      <c r="AC10253" s="13" t="str">
        <f>Tableau1[[#This Row],[Authors]]&amp;", "&amp;Tableau1[[#This Row],[Title]]&amp;" "&amp;Tableau1[[#This Row],[Journal]]&amp;". "&amp;Tableau1[[#This Row],[Year]]</f>
        <v>Lucas SEM, Zhou T, Blackburn NB, Mills RA, Ellis J, Leo P, Souzeau E, Ridge B, Charlesworth JC, Brown MA, Lindsay R, Craig JE, Burdon KP., Rare, Potentially Pathogenic Variants in ZNF469 Are Not Enriched in Keratoconus in a Large Australian Cohort of European Descent. Invest Ophthalmol Vis Sci. 2017</v>
      </c>
    </row>
    <row r="10254" spans="1:29" x14ac:dyDescent="0.3">
      <c r="A10254">
        <v>3063</v>
      </c>
      <c r="B10254" t="s">
        <v>6254</v>
      </c>
      <c r="C10254" t="s">
        <v>16499</v>
      </c>
      <c r="D10254" t="s">
        <v>26678</v>
      </c>
      <c r="E10254" t="s">
        <v>2511</v>
      </c>
      <c r="F10254" s="10"/>
      <c r="G10254">
        <v>2017</v>
      </c>
      <c r="J10254">
        <v>0.92245923353213177</v>
      </c>
      <c r="L10254" t="s">
        <v>37517</v>
      </c>
      <c r="M10254">
        <v>28643717</v>
      </c>
      <c r="Q10254" s="10"/>
      <c r="R10254" s="11">
        <f t="shared" si="320"/>
        <v>0</v>
      </c>
      <c r="U10254" s="11">
        <f t="shared" si="321"/>
        <v>0</v>
      </c>
      <c r="Y10254" s="11">
        <f>IF(SUM(Tableau1[[#This Row],[Other access]:[Sci-hub access]])&gt;=1,1,0)</f>
        <v>0</v>
      </c>
      <c r="Z10254" s="12">
        <f>IF(OR(Tableau1[[#This Row],[Access R1 + S1+ T1 ]]&gt;=1,Tableau1[[#This Row],[Access V1 +W1 + X1]]&gt;=1),1,0)</f>
        <v>0</v>
      </c>
      <c r="AB10254" s="10" t="str">
        <f>Tableau1[[#This Row],[DOI]]</f>
        <v>doi: 10.4103/ijo.IJO_324_16</v>
      </c>
      <c r="AC10254" s="13" t="str">
        <f>Tableau1[[#This Row],[Authors]]&amp;", "&amp;Tableau1[[#This Row],[Title]]&amp;" "&amp;Tableau1[[#This Row],[Journal]]&amp;". "&amp;Tableau1[[#This Row],[Year]]</f>
        <v>Marmamula S, Khanna RC, Kunuku E, Rao GN., Spectacles use in a rural population in the state of Telangana in South India. Indian J Ophthalmol. 2017</v>
      </c>
    </row>
    <row r="10255" spans="1:29" ht="28.8" x14ac:dyDescent="0.3">
      <c r="A10255">
        <v>7851</v>
      </c>
      <c r="B10255" t="s">
        <v>1483</v>
      </c>
      <c r="C10255" t="s">
        <v>1484</v>
      </c>
      <c r="D10255" t="s">
        <v>1485</v>
      </c>
      <c r="E10255" t="s">
        <v>2592</v>
      </c>
      <c r="F10255" s="10"/>
      <c r="G10255">
        <v>2017</v>
      </c>
      <c r="J10255">
        <v>0.92250409239213949</v>
      </c>
      <c r="L10255" t="s">
        <v>42201</v>
      </c>
      <c r="M10255">
        <v>28043872</v>
      </c>
      <c r="Q10255" s="10"/>
      <c r="R10255" s="11">
        <f t="shared" si="320"/>
        <v>0</v>
      </c>
      <c r="U10255" s="11">
        <f t="shared" si="321"/>
        <v>0</v>
      </c>
      <c r="Y10255" s="11">
        <f>IF(SUM(Tableau1[[#This Row],[Other access]:[Sci-hub access]])&gt;=1,1,0)</f>
        <v>0</v>
      </c>
      <c r="Z10255" s="12">
        <f>IF(OR(Tableau1[[#This Row],[Access R1 + S1+ T1 ]]&gt;=1,Tableau1[[#This Row],[Access V1 +W1 + X1]]&gt;=1),1,0)</f>
        <v>0</v>
      </c>
      <c r="AB10255" s="10" t="str">
        <f>Tableau1[[#This Row],[DOI]]</f>
        <v>doi: 10.1016/j.jaci.2016.10.050</v>
      </c>
      <c r="AC10255" s="13" t="str">
        <f>Tableau1[[#This Row],[Authors]]&amp;", "&amp;Tableau1[[#This Row],[Title]]&amp;" "&amp;Tableau1[[#This Row],[Journal]]&amp;". "&amp;Tableau1[[#This Row],[Year]]</f>
        <v>Berni Canani R, Di Costanzo M, Bedogni G, Amoroso A, Cosenza L, Di Scala C, Granata V, Nocerino R., Extensively hydrolyzed casein formula containing Lactobacillus rhamnosus GG reduces the occurrence of other allergic manifestations in children with cow's milk allergy: 3-year randomized controlled trial. J Allergy Clin Immunol. 2017</v>
      </c>
    </row>
    <row r="10256" spans="1:29" x14ac:dyDescent="0.3">
      <c r="A10256">
        <v>3833</v>
      </c>
      <c r="B10256" t="s">
        <v>6997</v>
      </c>
      <c r="C10256" t="s">
        <v>17236</v>
      </c>
      <c r="D10256" t="s">
        <v>27421</v>
      </c>
      <c r="E10256" t="s">
        <v>2566</v>
      </c>
      <c r="F10256" s="10"/>
      <c r="G10256">
        <v>2017</v>
      </c>
      <c r="J10256">
        <v>0.92252529545525663</v>
      </c>
      <c r="L10256" t="s">
        <v>38276</v>
      </c>
      <c r="M10256">
        <v>28524835</v>
      </c>
      <c r="Q10256" s="10"/>
      <c r="R10256" s="11">
        <f t="shared" si="320"/>
        <v>0</v>
      </c>
      <c r="U10256" s="11">
        <f t="shared" si="321"/>
        <v>0</v>
      </c>
      <c r="Y10256" s="11">
        <f>IF(SUM(Tableau1[[#This Row],[Other access]:[Sci-hub access]])&gt;=1,1,0)</f>
        <v>0</v>
      </c>
      <c r="Z10256" s="12">
        <f>IF(OR(Tableau1[[#This Row],[Access R1 + S1+ T1 ]]&gt;=1,Tableau1[[#This Row],[Access V1 +W1 + X1]]&gt;=1),1,0)</f>
        <v>0</v>
      </c>
      <c r="AB10256" s="10" t="str">
        <f>Tableau1[[#This Row],[DOI]]</f>
        <v>doi: 10.4103/0366-6999.206340</v>
      </c>
      <c r="AC10256" s="13" t="str">
        <f>Tableau1[[#This Row],[Authors]]&amp;", "&amp;Tableau1[[#This Row],[Title]]&amp;" "&amp;Tableau1[[#This Row],[Journal]]&amp;". "&amp;Tableau1[[#This Row],[Year]]</f>
        <v>Wang Y, Wang XL, Xie GL, Li HY, Wang YL., Collapsin Response Mediator Protein-2-induced Retinal Ischemic Injury in a Novel Mice Model of Ocular Ischemia Syndrome. Chin Med J (Engl). 2017</v>
      </c>
    </row>
    <row r="10257" spans="1:29" x14ac:dyDescent="0.3">
      <c r="A10257">
        <v>9303</v>
      </c>
      <c r="B10257" t="s">
        <v>11882</v>
      </c>
      <c r="C10257" t="s">
        <v>22059</v>
      </c>
      <c r="D10257" t="s">
        <v>32326</v>
      </c>
      <c r="E10257" t="s">
        <v>2464</v>
      </c>
      <c r="F10257" s="10"/>
      <c r="G10257">
        <v>2017</v>
      </c>
      <c r="J10257">
        <v>0.9225799128927944</v>
      </c>
      <c r="L10257" t="e">
        <v>#VALUE!</v>
      </c>
      <c r="M10257">
        <v>27748658</v>
      </c>
      <c r="Q10257" s="10"/>
      <c r="R10257" s="11">
        <f t="shared" si="320"/>
        <v>0</v>
      </c>
      <c r="U10257" s="11">
        <f t="shared" si="321"/>
        <v>0</v>
      </c>
      <c r="Y10257" s="11">
        <f>IF(SUM(Tableau1[[#This Row],[Other access]:[Sci-hub access]])&gt;=1,1,0)</f>
        <v>0</v>
      </c>
      <c r="Z10257" s="12">
        <f>IF(OR(Tableau1[[#This Row],[Access R1 + S1+ T1 ]]&gt;=1,Tableau1[[#This Row],[Access V1 +W1 + X1]]&gt;=1),1,0)</f>
        <v>0</v>
      </c>
      <c r="AB10257" s="10" t="e">
        <f>Tableau1[[#This Row],[DOI]]</f>
        <v>#VALUE!</v>
      </c>
      <c r="AC10257" s="13" t="str">
        <f>Tableau1[[#This Row],[Authors]]&amp;", "&amp;Tableau1[[#This Row],[Title]]&amp;" "&amp;Tableau1[[#This Row],[Journal]]&amp;". "&amp;Tableau1[[#This Row],[Year]]</f>
        <v>Perez-Straziota CE, Randleman JB., Intraocular lens calculations after laser vision correction. Curr Opin Ophthalmol. 2017</v>
      </c>
    </row>
    <row r="10258" spans="1:29" x14ac:dyDescent="0.3">
      <c r="A10258">
        <v>11015</v>
      </c>
      <c r="B10258" t="s">
        <v>13440</v>
      </c>
      <c r="C10258" t="s">
        <v>23602</v>
      </c>
      <c r="D10258" t="s">
        <v>33894</v>
      </c>
      <c r="E10258" t="s">
        <v>2557</v>
      </c>
      <c r="F10258" s="10"/>
      <c r="G10258">
        <v>2017</v>
      </c>
      <c r="J10258">
        <v>0.92267763135596303</v>
      </c>
      <c r="L10258" t="s">
        <v>45256</v>
      </c>
      <c r="M10258">
        <v>26513718</v>
      </c>
      <c r="Q10258" s="10"/>
      <c r="R10258" s="11">
        <f t="shared" si="320"/>
        <v>0</v>
      </c>
      <c r="U10258" s="11">
        <f t="shared" si="321"/>
        <v>0</v>
      </c>
      <c r="Y10258" s="11">
        <f>IF(SUM(Tableau1[[#This Row],[Other access]:[Sci-hub access]])&gt;=1,1,0)</f>
        <v>0</v>
      </c>
      <c r="Z10258" s="12">
        <f>IF(OR(Tableau1[[#This Row],[Access R1 + S1+ T1 ]]&gt;=1,Tableau1[[#This Row],[Access V1 +W1 + X1]]&gt;=1),1,0)</f>
        <v>0</v>
      </c>
      <c r="AB10258" s="10" t="str">
        <f>Tableau1[[#This Row],[DOI]]</f>
        <v>doi: 10.1097/ICL.0000000000000193</v>
      </c>
      <c r="AC10258" s="13" t="str">
        <f>Tableau1[[#This Row],[Authors]]&amp;", "&amp;Tableau1[[#This Row],[Title]]&amp;" "&amp;Tableau1[[#This Row],[Journal]]&amp;". "&amp;Tableau1[[#This Row],[Year]]</f>
        <v>Aggarwal S, Yamaguchi T, Dana R, Hamrah P., Exophiala phaeomuriformis Fungal Keratitis: Case Report and In Vivo Confocal Microscopy Findings. Eye Contact Lens. 2017</v>
      </c>
    </row>
    <row r="10259" spans="1:29" x14ac:dyDescent="0.3">
      <c r="A10259">
        <v>2808</v>
      </c>
      <c r="B10259" t="s">
        <v>6012</v>
      </c>
      <c r="C10259" t="s">
        <v>16258</v>
      </c>
      <c r="D10259" t="s">
        <v>26436</v>
      </c>
      <c r="E10259" t="s">
        <v>2494</v>
      </c>
      <c r="F10259" s="10"/>
      <c r="G10259">
        <v>2017</v>
      </c>
      <c r="J10259">
        <v>0.92280740018733265</v>
      </c>
      <c r="L10259" t="s">
        <v>37267</v>
      </c>
      <c r="M10259">
        <v>28681436</v>
      </c>
      <c r="Q10259" s="10"/>
      <c r="R10259" s="11">
        <f t="shared" si="320"/>
        <v>0</v>
      </c>
      <c r="U10259" s="11">
        <f t="shared" si="321"/>
        <v>0</v>
      </c>
      <c r="Y10259" s="11">
        <f>IF(SUM(Tableau1[[#This Row],[Other access]:[Sci-hub access]])&gt;=1,1,0)</f>
        <v>0</v>
      </c>
      <c r="Z10259" s="12">
        <f>IF(OR(Tableau1[[#This Row],[Access R1 + S1+ T1 ]]&gt;=1,Tableau1[[#This Row],[Access V1 +W1 + X1]]&gt;=1),1,0)</f>
        <v>0</v>
      </c>
      <c r="AB10259" s="10" t="str">
        <f>Tableau1[[#This Row],[DOI]]</f>
        <v>doi: 10.1111/opo.12398</v>
      </c>
      <c r="AC10259" s="13" t="str">
        <f>Tableau1[[#This Row],[Authors]]&amp;", "&amp;Tableau1[[#This Row],[Title]]&amp;" "&amp;Tableau1[[#This Row],[Journal]]&amp;". "&amp;Tableau1[[#This Row],[Year]]</f>
        <v>Bernal-Molina P, Marín-Franch I, Del Águila-Carrasco AJ, Esteve-Taboada JJ, López-Gil N, Kruger PB, Montés-Micó R., Human eyes do not need monochromatic aberrations for dynamic accommodation. Ophthalmic Physiol Opt. 2017</v>
      </c>
    </row>
    <row r="10260" spans="1:29" x14ac:dyDescent="0.3">
      <c r="A10260">
        <v>8971</v>
      </c>
      <c r="B10260" t="s">
        <v>11588</v>
      </c>
      <c r="C10260" t="s">
        <v>21768</v>
      </c>
      <c r="D10260" t="s">
        <v>32029</v>
      </c>
      <c r="E10260" t="s">
        <v>2449</v>
      </c>
      <c r="F10260" s="10"/>
      <c r="G10260">
        <v>2017</v>
      </c>
      <c r="J10260">
        <v>0.9228238393174909</v>
      </c>
      <c r="L10260" t="s">
        <v>43297</v>
      </c>
      <c r="M10260">
        <v>27800638</v>
      </c>
      <c r="Q10260" s="10"/>
      <c r="R10260" s="11">
        <f t="shared" si="320"/>
        <v>0</v>
      </c>
      <c r="U10260" s="11">
        <f t="shared" si="321"/>
        <v>0</v>
      </c>
      <c r="Y10260" s="11">
        <f>IF(SUM(Tableau1[[#This Row],[Other access]:[Sci-hub access]])&gt;=1,1,0)</f>
        <v>0</v>
      </c>
      <c r="Z10260" s="12">
        <f>IF(OR(Tableau1[[#This Row],[Access R1 + S1+ T1 ]]&gt;=1,Tableau1[[#This Row],[Access V1 +W1 + X1]]&gt;=1),1,0)</f>
        <v>0</v>
      </c>
      <c r="AB10260" s="10" t="str">
        <f>Tableau1[[#This Row],[DOI]]</f>
        <v>doi: 10.1111/cxo.12488</v>
      </c>
      <c r="AC10260" s="13" t="str">
        <f>Tableau1[[#This Row],[Authors]]&amp;", "&amp;Tableau1[[#This Row],[Title]]&amp;" "&amp;Tableau1[[#This Row],[Journal]]&amp;". "&amp;Tableau1[[#This Row],[Year]]</f>
        <v>Pérez-Prados R, Piñero DP, Pérez-Cambrodí RJ, Madrid-Costa D., Soft multifocal simultaneous image contact lenses: a review. Clin Exp Optom. 2017</v>
      </c>
    </row>
    <row r="10261" spans="1:29" x14ac:dyDescent="0.3">
      <c r="A10261">
        <v>4317</v>
      </c>
      <c r="B10261" t="s">
        <v>7447</v>
      </c>
      <c r="C10261" t="s">
        <v>17683</v>
      </c>
      <c r="D10261" t="s">
        <v>27876</v>
      </c>
      <c r="E10261" t="s">
        <v>34197</v>
      </c>
      <c r="F10261" s="10"/>
      <c r="G10261">
        <v>2017</v>
      </c>
      <c r="J10261">
        <v>0.92285031474311174</v>
      </c>
      <c r="L10261" t="e">
        <v>#VALUE!</v>
      </c>
      <c r="M10261">
        <v>28457115</v>
      </c>
      <c r="Q10261" s="10"/>
      <c r="R10261" s="11">
        <f t="shared" si="320"/>
        <v>0</v>
      </c>
      <c r="U10261" s="11">
        <f t="shared" si="321"/>
        <v>0</v>
      </c>
      <c r="Y10261" s="11">
        <f>IF(SUM(Tableau1[[#This Row],[Other access]:[Sci-hub access]])&gt;=1,1,0)</f>
        <v>0</v>
      </c>
      <c r="Z10261" s="12">
        <f>IF(OR(Tableau1[[#This Row],[Access R1 + S1+ T1 ]]&gt;=1,Tableau1[[#This Row],[Access V1 +W1 + X1]]&gt;=1),1,0)</f>
        <v>0</v>
      </c>
      <c r="AB10261" s="10" t="e">
        <f>Tableau1[[#This Row],[DOI]]</f>
        <v>#VALUE!</v>
      </c>
      <c r="AC10261" s="13" t="str">
        <f>Tableau1[[#This Row],[Authors]]&amp;", "&amp;Tableau1[[#This Row],[Title]]&amp;" "&amp;Tableau1[[#This Row],[Journal]]&amp;". "&amp;Tableau1[[#This Row],[Year]]</f>
        <v>Aviv U, Ben Ner D, Sharif N, Gur Z, Achiron A., Pseudoexfoliation: An Ocular Finding with Possible Systemic Implications. Isr Med Assoc J. 2017</v>
      </c>
    </row>
    <row r="10262" spans="1:29" x14ac:dyDescent="0.3">
      <c r="A10262">
        <v>9277</v>
      </c>
      <c r="B10262" t="s">
        <v>11860</v>
      </c>
      <c r="C10262" t="s">
        <v>22035</v>
      </c>
      <c r="D10262" t="s">
        <v>32302</v>
      </c>
      <c r="E10262" t="s">
        <v>2445</v>
      </c>
      <c r="F10262" s="10"/>
      <c r="G10262">
        <v>2017</v>
      </c>
      <c r="J10262">
        <v>0.92285392335997696</v>
      </c>
      <c r="L10262" t="s">
        <v>43582</v>
      </c>
      <c r="M10262">
        <v>27749783</v>
      </c>
      <c r="Q10262" s="10"/>
      <c r="R10262" s="11">
        <f t="shared" si="320"/>
        <v>0</v>
      </c>
      <c r="U10262" s="11">
        <f t="shared" si="321"/>
        <v>0</v>
      </c>
      <c r="Y10262" s="11">
        <f>IF(SUM(Tableau1[[#This Row],[Other access]:[Sci-hub access]])&gt;=1,1,0)</f>
        <v>0</v>
      </c>
      <c r="Z10262" s="12">
        <f>IF(OR(Tableau1[[#This Row],[Access R1 + S1+ T1 ]]&gt;=1,Tableau1[[#This Row],[Access V1 +W1 + X1]]&gt;=1),1,0)</f>
        <v>0</v>
      </c>
      <c r="AB10262" s="10" t="str">
        <f>Tableau1[[#This Row],[DOI]]</f>
        <v>doi: 10.1097/IAE.0000000000001317</v>
      </c>
      <c r="AC10262" s="13" t="str">
        <f>Tableau1[[#This Row],[Authors]]&amp;", "&amp;Tableau1[[#This Row],[Title]]&amp;" "&amp;Tableau1[[#This Row],[Journal]]&amp;". "&amp;Tableau1[[#This Row],[Year]]</f>
        <v>Balasubramaniam SC, Pellegrini M, Staurenghi G, Pulido JS., INFRARED IMAGING OF CIRCUMSCRIBED CHOROIDAL HEMANGIOMAS. Retina. 2017</v>
      </c>
    </row>
    <row r="10263" spans="1:29" x14ac:dyDescent="0.3">
      <c r="A10263">
        <v>8710</v>
      </c>
      <c r="B10263" t="s">
        <v>11357</v>
      </c>
      <c r="C10263" t="s">
        <v>21542</v>
      </c>
      <c r="D10263" t="s">
        <v>31797</v>
      </c>
      <c r="E10263" t="s">
        <v>3244</v>
      </c>
      <c r="F10263" s="10"/>
      <c r="G10263">
        <v>2017</v>
      </c>
      <c r="J10263">
        <v>0.92286834226539061</v>
      </c>
      <c r="L10263" t="s">
        <v>43046</v>
      </c>
      <c r="M10263">
        <v>27859670</v>
      </c>
      <c r="Q10263" s="10"/>
      <c r="R10263" s="11">
        <f t="shared" si="320"/>
        <v>0</v>
      </c>
      <c r="U10263" s="11">
        <f t="shared" si="321"/>
        <v>0</v>
      </c>
      <c r="Y10263" s="11">
        <f>IF(SUM(Tableau1[[#This Row],[Other access]:[Sci-hub access]])&gt;=1,1,0)</f>
        <v>0</v>
      </c>
      <c r="Z10263" s="12">
        <f>IF(OR(Tableau1[[#This Row],[Access R1 + S1+ T1 ]]&gt;=1,Tableau1[[#This Row],[Access V1 +W1 + X1]]&gt;=1),1,0)</f>
        <v>0</v>
      </c>
      <c r="AB10263" s="10" t="str">
        <f>Tableau1[[#This Row],[DOI]]</f>
        <v>doi: 10.1111/jdv.14049</v>
      </c>
      <c r="AC10263" s="13" t="str">
        <f>Tableau1[[#This Row],[Authors]]&amp;", "&amp;Tableau1[[#This Row],[Title]]&amp;" "&amp;Tableau1[[#This Row],[Journal]]&amp;". "&amp;Tableau1[[#This Row],[Year]]</f>
        <v>Mowla MR, Ara S, Mizanur Rahman AFM, Tripura SP, Paul S., Leprosy reactions in postelimination stage: the Bangladesh experience. J Eur Acad Dermatol Venereol. 2017</v>
      </c>
    </row>
    <row r="10264" spans="1:29" x14ac:dyDescent="0.3">
      <c r="A10264">
        <v>8723</v>
      </c>
      <c r="B10264" t="s">
        <v>11369</v>
      </c>
      <c r="C10264" t="s">
        <v>21554</v>
      </c>
      <c r="D10264" t="s">
        <v>31809</v>
      </c>
      <c r="E10264" t="s">
        <v>2508</v>
      </c>
      <c r="F10264" s="10"/>
      <c r="G10264">
        <v>2017</v>
      </c>
      <c r="J10264">
        <v>0.92299118759349674</v>
      </c>
      <c r="L10264" t="s">
        <v>43059</v>
      </c>
      <c r="M10264">
        <v>27856259</v>
      </c>
      <c r="Q10264" s="10"/>
      <c r="R10264" s="11">
        <f t="shared" si="320"/>
        <v>0</v>
      </c>
      <c r="U10264" s="11">
        <f t="shared" si="321"/>
        <v>0</v>
      </c>
      <c r="Y10264" s="11">
        <f>IF(SUM(Tableau1[[#This Row],[Other access]:[Sci-hub access]])&gt;=1,1,0)</f>
        <v>0</v>
      </c>
      <c r="Z10264" s="12">
        <f>IF(OR(Tableau1[[#This Row],[Access R1 + S1+ T1 ]]&gt;=1,Tableau1[[#This Row],[Access V1 +W1 + X1]]&gt;=1),1,0)</f>
        <v>0</v>
      </c>
      <c r="AB10264" s="10" t="str">
        <f>Tableau1[[#This Row],[DOI]]</f>
        <v>doi: 10.1016/j.bbrc.2016.11.065</v>
      </c>
      <c r="AC10264" s="13" t="str">
        <f>Tableau1[[#This Row],[Authors]]&amp;", "&amp;Tableau1[[#This Row],[Title]]&amp;" "&amp;Tableau1[[#This Row],[Journal]]&amp;". "&amp;Tableau1[[#This Row],[Year]]</f>
        <v>Mao XB, You ZP, Wu C, Huang J., Potential suppression of the high glucose and insulin-induced retinal neovascularization by Sirtuin 3 in the human retinal endothelial cells. Biochem Biophys Res Commun. 2017</v>
      </c>
    </row>
    <row r="10265" spans="1:29" x14ac:dyDescent="0.3">
      <c r="A10265">
        <v>10233</v>
      </c>
      <c r="B10265" t="s">
        <v>12737</v>
      </c>
      <c r="C10265" t="s">
        <v>22905</v>
      </c>
      <c r="D10265" t="s">
        <v>33189</v>
      </c>
      <c r="E10265" t="s">
        <v>2506</v>
      </c>
      <c r="F10265" s="10"/>
      <c r="G10265">
        <v>2017</v>
      </c>
      <c r="J10265">
        <v>0.92326915278169941</v>
      </c>
      <c r="L10265" t="s">
        <v>44487</v>
      </c>
      <c r="M10265">
        <v>27421963</v>
      </c>
      <c r="Q10265" s="10"/>
      <c r="R10265" s="11">
        <f t="shared" si="320"/>
        <v>0</v>
      </c>
      <c r="U10265" s="11">
        <f t="shared" si="321"/>
        <v>0</v>
      </c>
      <c r="Y10265" s="11">
        <f>IF(SUM(Tableau1[[#This Row],[Other access]:[Sci-hub access]])&gt;=1,1,0)</f>
        <v>0</v>
      </c>
      <c r="Z10265" s="12">
        <f>IF(OR(Tableau1[[#This Row],[Access R1 + S1+ T1 ]]&gt;=1,Tableau1[[#This Row],[Access V1 +W1 + X1]]&gt;=1),1,0)</f>
        <v>0</v>
      </c>
      <c r="AB10265" s="10" t="str">
        <f>Tableau1[[#This Row],[DOI]]</f>
        <v>doi: 10.1002/mus.25254</v>
      </c>
      <c r="AC10265" s="13" t="str">
        <f>Tableau1[[#This Row],[Authors]]&amp;", "&amp;Tableau1[[#This Row],[Title]]&amp;" "&amp;Tableau1[[#This Row],[Journal]]&amp;". "&amp;Tableau1[[#This Row],[Year]]</f>
        <v>Huynh W, Davis MR., Facial weakness and eyelid ptosis: Expanding the clinical heterogeneity of Bethlem myopathy from a novel gene mutation. Muscle Nerve. 2017</v>
      </c>
    </row>
    <row r="10266" spans="1:29" ht="28.8" x14ac:dyDescent="0.3">
      <c r="A10266">
        <v>8052</v>
      </c>
      <c r="B10266" t="s">
        <v>1561</v>
      </c>
      <c r="C10266" t="s">
        <v>1562</v>
      </c>
      <c r="D10266" t="s">
        <v>1563</v>
      </c>
      <c r="E10266" t="s">
        <v>3159</v>
      </c>
      <c r="F10266" s="10"/>
      <c r="G10266">
        <v>2017</v>
      </c>
      <c r="J10266">
        <v>0.92336165184338648</v>
      </c>
      <c r="L10266" t="s">
        <v>42399</v>
      </c>
      <c r="M10266">
        <v>28003336</v>
      </c>
      <c r="Q10266" s="10"/>
      <c r="R10266" s="11">
        <f t="shared" si="320"/>
        <v>0</v>
      </c>
      <c r="U10266" s="11">
        <f t="shared" si="321"/>
        <v>0</v>
      </c>
      <c r="Y10266" s="11">
        <f>IF(SUM(Tableau1[[#This Row],[Other access]:[Sci-hub access]])&gt;=1,1,0)</f>
        <v>0</v>
      </c>
      <c r="Z10266" s="12">
        <f>IF(OR(Tableau1[[#This Row],[Access R1 + S1+ T1 ]]&gt;=1,Tableau1[[#This Row],[Access V1 +W1 + X1]]&gt;=1),1,0)</f>
        <v>0</v>
      </c>
      <c r="AB10266" s="10" t="str">
        <f>Tableau1[[#This Row],[DOI]]</f>
        <v>doi: 10.15252/emmm.201606627</v>
      </c>
      <c r="AC10266" s="13" t="str">
        <f>Tableau1[[#This Row],[Authors]]&amp;", "&amp;Tableau1[[#This Row],[Title]]&amp;" "&amp;Tableau1[[#This Row],[Journal]]&amp;". "&amp;Tableau1[[#This Row],[Year]]</f>
        <v>Karlstetter M, Kopatz J, Aslanidis A, Shahraz A, Caramoy A, Linnartz-Gerlach B, Lin Y, Lückoff A, Fauser S, Düker K, Claude J, Wang Y, Ackermann J, Schmidt T, Hornung V, Skerka C, Langmann T, Neumann H., Polysialic acid blocks mononuclear phagocyte reactivity, inhibits complement activation, and protects from vascular damage in the retina. EMBO Mol Med. 2017</v>
      </c>
    </row>
    <row r="10267" spans="1:29" x14ac:dyDescent="0.3">
      <c r="A10267">
        <v>10632</v>
      </c>
      <c r="B10267" t="s">
        <v>13101</v>
      </c>
      <c r="C10267" t="s">
        <v>23266</v>
      </c>
      <c r="D10267" t="s">
        <v>33554</v>
      </c>
      <c r="E10267" t="s">
        <v>2698</v>
      </c>
      <c r="F10267" s="10"/>
      <c r="G10267">
        <v>2017</v>
      </c>
      <c r="J10267">
        <v>0.92347262662795371</v>
      </c>
      <c r="L10267" t="s">
        <v>44880</v>
      </c>
      <c r="M10267">
        <v>27146007</v>
      </c>
      <c r="Q10267" s="10"/>
      <c r="R10267" s="11">
        <f t="shared" si="320"/>
        <v>0</v>
      </c>
      <c r="U10267" s="11">
        <f t="shared" si="321"/>
        <v>0</v>
      </c>
      <c r="Y10267" s="11">
        <f>IF(SUM(Tableau1[[#This Row],[Other access]:[Sci-hub access]])&gt;=1,1,0)</f>
        <v>0</v>
      </c>
      <c r="Z10267" s="12">
        <f>IF(OR(Tableau1[[#This Row],[Access R1 + S1+ T1 ]]&gt;=1,Tableau1[[#This Row],[Access V1 +W1 + X1]]&gt;=1),1,0)</f>
        <v>0</v>
      </c>
      <c r="AB10267" s="10" t="str">
        <f>Tableau1[[#This Row],[DOI]]</f>
        <v>doi: 10.1016/j.anl.2016.04.006</v>
      </c>
      <c r="AC10267" s="13" t="str">
        <f>Tableau1[[#This Row],[Authors]]&amp;", "&amp;Tableau1[[#This Row],[Title]]&amp;" "&amp;Tableau1[[#This Row],[Journal]]&amp;". "&amp;Tableau1[[#This Row],[Year]]</f>
        <v>López F, Santamarta E, Martínez P, Sáiz-Ayala A, Llorente JL., Cavernous sinus thrombosis during pregnancy. Auris Nasus Larynx. 2017</v>
      </c>
    </row>
    <row r="10268" spans="1:29" x14ac:dyDescent="0.3">
      <c r="A10268">
        <v>6636</v>
      </c>
      <c r="B10268" t="s">
        <v>9545</v>
      </c>
      <c r="C10268" t="s">
        <v>19752</v>
      </c>
      <c r="D10268" t="s">
        <v>29978</v>
      </c>
      <c r="E10268" t="s">
        <v>2451</v>
      </c>
      <c r="F10268" s="10"/>
      <c r="G10268">
        <v>2017</v>
      </c>
      <c r="J10268">
        <v>0.92361832015828271</v>
      </c>
      <c r="L10268" t="s">
        <v>40999</v>
      </c>
      <c r="M10268">
        <v>28187143</v>
      </c>
      <c r="Q10268" s="10"/>
      <c r="R10268" s="11">
        <f t="shared" si="320"/>
        <v>0</v>
      </c>
      <c r="U10268" s="11">
        <f t="shared" si="321"/>
        <v>0</v>
      </c>
      <c r="Y10268" s="11">
        <f>IF(SUM(Tableau1[[#This Row],[Other access]:[Sci-hub access]])&gt;=1,1,0)</f>
        <v>0</v>
      </c>
      <c r="Z10268" s="12">
        <f>IF(OR(Tableau1[[#This Row],[Access R1 + S1+ T1 ]]&gt;=1,Tableau1[[#This Row],[Access V1 +W1 + X1]]&gt;=1),1,0)</f>
        <v>0</v>
      </c>
      <c r="AB10268" s="10" t="str">
        <f>Tableau1[[#This Row],[DOI]]</f>
        <v>doi: 10.1371/journal.pone.0171441</v>
      </c>
      <c r="AC10268" s="13" t="str">
        <f>Tableau1[[#This Row],[Authors]]&amp;", "&amp;Tableau1[[#This Row],[Title]]&amp;" "&amp;Tableau1[[#This Row],[Journal]]&amp;". "&amp;Tableau1[[#This Row],[Year]]</f>
        <v>Lin SC, Wang SY, Pasquale LR, Singh K, Lin SC., The relation between exercise and glaucoma in a South Korean population-based sample. PLoS One. 2017</v>
      </c>
    </row>
    <row r="10269" spans="1:29" x14ac:dyDescent="0.3">
      <c r="A10269">
        <v>7057</v>
      </c>
      <c r="B10269" t="s">
        <v>1193</v>
      </c>
      <c r="C10269" t="s">
        <v>1194</v>
      </c>
      <c r="D10269" t="s">
        <v>1195</v>
      </c>
      <c r="E10269" t="s">
        <v>3101</v>
      </c>
      <c r="F10269" s="10"/>
      <c r="G10269">
        <v>2017</v>
      </c>
      <c r="J10269">
        <v>0.92364910082499685</v>
      </c>
      <c r="L10269" t="s">
        <v>41413</v>
      </c>
      <c r="M10269">
        <v>28130544</v>
      </c>
      <c r="Q10269" s="10"/>
      <c r="R10269" s="11">
        <f t="shared" si="320"/>
        <v>0</v>
      </c>
      <c r="U10269" s="11">
        <f t="shared" si="321"/>
        <v>0</v>
      </c>
      <c r="Y10269" s="11">
        <f>IF(SUM(Tableau1[[#This Row],[Other access]:[Sci-hub access]])&gt;=1,1,0)</f>
        <v>0</v>
      </c>
      <c r="Z10269" s="12">
        <f>IF(OR(Tableau1[[#This Row],[Access R1 + S1+ T1 ]]&gt;=1,Tableau1[[#This Row],[Access V1 +W1 + X1]]&gt;=1),1,0)</f>
        <v>0</v>
      </c>
      <c r="AB10269" s="10" t="str">
        <f>Tableau1[[#This Row],[DOI]]</f>
        <v>doi: 10.1093/jat/bkw108</v>
      </c>
      <c r="AC10269" s="13" t="str">
        <f>Tableau1[[#This Row],[Authors]]&amp;", "&amp;Tableau1[[#This Row],[Title]]&amp;" "&amp;Tableau1[[#This Row],[Journal]]&amp;". "&amp;Tableau1[[#This Row],[Year]]</f>
        <v>Stoller A, Dolder PC, Bodmer M, Hammann F, Rentsch KM, Exadaktylos AK, Liechti ME, Liakoni E., Mistaking 2C-P for 2C-B: What a Difference a Letter Makes. J Anal Toxicol. 2017</v>
      </c>
    </row>
    <row r="10270" spans="1:29" x14ac:dyDescent="0.3">
      <c r="A10270">
        <v>6473</v>
      </c>
      <c r="B10270" t="s">
        <v>972</v>
      </c>
      <c r="C10270" t="s">
        <v>973</v>
      </c>
      <c r="D10270" t="s">
        <v>974</v>
      </c>
      <c r="E10270" t="s">
        <v>2999</v>
      </c>
      <c r="F10270" s="10"/>
      <c r="G10270">
        <v>2017</v>
      </c>
      <c r="J10270">
        <v>0.92373530364595358</v>
      </c>
      <c r="L10270" t="s">
        <v>40841</v>
      </c>
      <c r="M10270">
        <v>28209236</v>
      </c>
      <c r="Q10270" s="10"/>
      <c r="R10270" s="11">
        <f t="shared" si="320"/>
        <v>0</v>
      </c>
      <c r="U10270" s="11">
        <f t="shared" si="321"/>
        <v>0</v>
      </c>
      <c r="Y10270" s="11">
        <f>IF(SUM(Tableau1[[#This Row],[Other access]:[Sci-hub access]])&gt;=1,1,0)</f>
        <v>0</v>
      </c>
      <c r="Z10270" s="12">
        <f>IF(OR(Tableau1[[#This Row],[Access R1 + S1+ T1 ]]&gt;=1,Tableau1[[#This Row],[Access V1 +W1 + X1]]&gt;=1),1,0)</f>
        <v>0</v>
      </c>
      <c r="AB10270" s="10" t="str">
        <f>Tableau1[[#This Row],[DOI]]</f>
        <v>doi: 10.1016/j.anndiagpath.2016.10.004</v>
      </c>
      <c r="AC10270" s="13" t="str">
        <f>Tableau1[[#This Row],[Authors]]&amp;", "&amp;Tableau1[[#This Row],[Title]]&amp;" "&amp;Tableau1[[#This Row],[Journal]]&amp;". "&amp;Tableau1[[#This Row],[Year]]</f>
        <v>Patel HR, Margo CE., Epithelial downgrowth. Report of 2 cases diagnosed by ocular biopsy. Ann Diagn Pathol. 2017</v>
      </c>
    </row>
    <row r="10271" spans="1:29" x14ac:dyDescent="0.3">
      <c r="A10271">
        <v>1133</v>
      </c>
      <c r="B10271" t="s">
        <v>4395</v>
      </c>
      <c r="C10271" t="s">
        <v>14649</v>
      </c>
      <c r="D10271" t="s">
        <v>24816</v>
      </c>
      <c r="E10271" t="s">
        <v>2467</v>
      </c>
      <c r="F10271" s="10"/>
      <c r="G10271">
        <v>2017</v>
      </c>
      <c r="J10271">
        <v>0.92391891940963156</v>
      </c>
      <c r="L10271" t="s">
        <v>35620</v>
      </c>
      <c r="M10271">
        <v>29020428</v>
      </c>
      <c r="Q10271" s="10"/>
      <c r="R10271" s="11">
        <f t="shared" si="320"/>
        <v>0</v>
      </c>
      <c r="U10271" s="11">
        <f t="shared" si="321"/>
        <v>0</v>
      </c>
      <c r="Y10271" s="11">
        <f>IF(SUM(Tableau1[[#This Row],[Other access]:[Sci-hub access]])&gt;=1,1,0)</f>
        <v>0</v>
      </c>
      <c r="Z10271" s="12">
        <f>IF(OR(Tableau1[[#This Row],[Access R1 + S1+ T1 ]]&gt;=1,Tableau1[[#This Row],[Access V1 +W1 + X1]]&gt;=1),1,0)</f>
        <v>0</v>
      </c>
      <c r="AB10271" s="10" t="str">
        <f>Tableau1[[#This Row],[DOI]]</f>
        <v>doi: 10.3928/23258160-20170928-09</v>
      </c>
      <c r="AC10271" s="13" t="str">
        <f>Tableau1[[#This Row],[Authors]]&amp;", "&amp;Tableau1[[#This Row],[Title]]&amp;" "&amp;Tableau1[[#This Row],[Journal]]&amp;". "&amp;Tableau1[[#This Row],[Year]]</f>
        <v>Ong SS, Thomas AS, Fekrat S., Improvement of Recalcitrant Diabetic Macular Edema After Peritoneal Dialysis. Ophthalmic Surg Lasers Imaging Retina. 2017</v>
      </c>
    </row>
    <row r="10272" spans="1:29" x14ac:dyDescent="0.3">
      <c r="A10272">
        <v>2622</v>
      </c>
      <c r="B10272" t="s">
        <v>5838</v>
      </c>
      <c r="C10272" t="s">
        <v>16084</v>
      </c>
      <c r="D10272" t="s">
        <v>26261</v>
      </c>
      <c r="E10272" t="s">
        <v>2709</v>
      </c>
      <c r="F10272" s="10"/>
      <c r="G10272">
        <v>2017</v>
      </c>
      <c r="J10272">
        <v>0.9239310311462865</v>
      </c>
      <c r="L10272" t="s">
        <v>37085</v>
      </c>
      <c r="M10272">
        <v>28719298</v>
      </c>
      <c r="Q10272" s="10"/>
      <c r="R10272" s="11">
        <f t="shared" si="320"/>
        <v>0</v>
      </c>
      <c r="U10272" s="11">
        <f t="shared" si="321"/>
        <v>0</v>
      </c>
      <c r="Y10272" s="11">
        <f>IF(SUM(Tableau1[[#This Row],[Other access]:[Sci-hub access]])&gt;=1,1,0)</f>
        <v>0</v>
      </c>
      <c r="Z10272" s="12">
        <f>IF(OR(Tableau1[[#This Row],[Access R1 + S1+ T1 ]]&gt;=1,Tableau1[[#This Row],[Access V1 +W1 + X1]]&gt;=1),1,0)</f>
        <v>0</v>
      </c>
      <c r="AB10272" s="10" t="str">
        <f>Tableau1[[#This Row],[DOI]]</f>
        <v>doi: 10.4269/ajtmh.17-0020</v>
      </c>
      <c r="AC10272" s="13" t="str">
        <f>Tableau1[[#This Row],[Authors]]&amp;", "&amp;Tableau1[[#This Row],[Title]]&amp;" "&amp;Tableau1[[#This Row],[Journal]]&amp;". "&amp;Tableau1[[#This Row],[Year]]</f>
        <v>Brim R, Mboma S, Semrud-Clikeman M, Kampondeni S, Magen J, Taylor T, Langfitt J., Cognitive Outcomes and Psychiatric Symptoms of Retinopathy-Positive Cerebral Malaria: Cohort Description and Baseline Results. Am J Trop Med Hyg. 2017</v>
      </c>
    </row>
    <row r="10273" spans="1:29" x14ac:dyDescent="0.3">
      <c r="A10273">
        <v>6810</v>
      </c>
      <c r="B10273" t="s">
        <v>9689</v>
      </c>
      <c r="C10273" t="s">
        <v>19893</v>
      </c>
      <c r="D10273" t="s">
        <v>30123</v>
      </c>
      <c r="E10273" t="s">
        <v>2490</v>
      </c>
      <c r="F10273" s="10"/>
      <c r="G10273">
        <v>2017</v>
      </c>
      <c r="J10273">
        <v>0.92400392365969564</v>
      </c>
      <c r="L10273" t="s">
        <v>41170</v>
      </c>
      <c r="M10273">
        <v>28161049</v>
      </c>
      <c r="Q10273" s="10"/>
      <c r="R10273" s="11">
        <f t="shared" si="320"/>
        <v>0</v>
      </c>
      <c r="U10273" s="11">
        <f t="shared" si="321"/>
        <v>0</v>
      </c>
      <c r="Y10273" s="11">
        <f>IF(SUM(Tableau1[[#This Row],[Other access]:[Sci-hub access]])&gt;=1,1,0)</f>
        <v>0</v>
      </c>
      <c r="Z10273" s="12">
        <f>IF(OR(Tableau1[[#This Row],[Access R1 + S1+ T1 ]]&gt;=1,Tableau1[[#This Row],[Access V1 +W1 + X1]]&gt;=1),1,0)</f>
        <v>0</v>
      </c>
      <c r="AB10273" s="10" t="str">
        <f>Tableau1[[#This Row],[DOI]]</f>
        <v>doi: 10.1016/j.ajo.2017.01.019</v>
      </c>
      <c r="AC10273" s="13" t="str">
        <f>Tableau1[[#This Row],[Authors]]&amp;", "&amp;Tableau1[[#This Row],[Title]]&amp;" "&amp;Tableau1[[#This Row],[Journal]]&amp;". "&amp;Tableau1[[#This Row],[Year]]</f>
        <v>Kotecha A, Feuer WJ, Barton K, Gedde SJ; Tube Versus Trabeculectomy Study Group.., Quality of Life in the Tube Versus Trabeculectomy Study. Am J Ophthalmol. 2017</v>
      </c>
    </row>
    <row r="10274" spans="1:29" x14ac:dyDescent="0.3">
      <c r="A10274">
        <v>10747</v>
      </c>
      <c r="B10274" t="s">
        <v>13206</v>
      </c>
      <c r="C10274" t="s">
        <v>23369</v>
      </c>
      <c r="D10274" t="s">
        <v>33659</v>
      </c>
      <c r="E10274" t="s">
        <v>2471</v>
      </c>
      <c r="F10274" s="10"/>
      <c r="G10274">
        <v>2017</v>
      </c>
      <c r="J10274">
        <v>0.92405249996144589</v>
      </c>
      <c r="L10274" t="s">
        <v>44994</v>
      </c>
      <c r="M10274">
        <v>27068827</v>
      </c>
      <c r="Q10274" s="10"/>
      <c r="R10274" s="11">
        <f t="shared" si="320"/>
        <v>0</v>
      </c>
      <c r="U10274" s="11">
        <f t="shared" si="321"/>
        <v>0</v>
      </c>
      <c r="Y10274" s="11">
        <f>IF(SUM(Tableau1[[#This Row],[Other access]:[Sci-hub access]])&gt;=1,1,0)</f>
        <v>0</v>
      </c>
      <c r="Z10274" s="12">
        <f>IF(OR(Tableau1[[#This Row],[Access R1 + S1+ T1 ]]&gt;=1,Tableau1[[#This Row],[Access V1 +W1 + X1]]&gt;=1),1,0)</f>
        <v>0</v>
      </c>
      <c r="AB10274" s="10" t="str">
        <f>Tableau1[[#This Row],[DOI]]</f>
        <v>doi: 10.1007/s10792-016-0227-2</v>
      </c>
      <c r="AC10274" s="13" t="str">
        <f>Tableau1[[#This Row],[Authors]]&amp;", "&amp;Tableau1[[#This Row],[Title]]&amp;" "&amp;Tableau1[[#This Row],[Journal]]&amp;". "&amp;Tableau1[[#This Row],[Year]]</f>
        <v>Scotto R, Vagge A, Traverso CE., Corneal graft dellen in a patient implanted with a Boston keratoprosthesis type 1. Int Ophthalmol. 2017</v>
      </c>
    </row>
    <row r="10275" spans="1:29" ht="28.8" x14ac:dyDescent="0.3">
      <c r="A10275">
        <v>4689</v>
      </c>
      <c r="B10275" t="s">
        <v>7802</v>
      </c>
      <c r="C10275" t="s">
        <v>18034</v>
      </c>
      <c r="D10275" t="s">
        <v>28232</v>
      </c>
      <c r="E10275" t="s">
        <v>2467</v>
      </c>
      <c r="F10275" s="10"/>
      <c r="G10275">
        <v>2017</v>
      </c>
      <c r="J10275">
        <v>0.92426380537848796</v>
      </c>
      <c r="L10275" t="s">
        <v>39105</v>
      </c>
      <c r="M10275">
        <v>28419396</v>
      </c>
      <c r="Q10275" s="10"/>
      <c r="R10275" s="11">
        <f t="shared" si="320"/>
        <v>0</v>
      </c>
      <c r="U10275" s="11">
        <f t="shared" si="321"/>
        <v>0</v>
      </c>
      <c r="Y10275" s="11">
        <f>IF(SUM(Tableau1[[#This Row],[Other access]:[Sci-hub access]])&gt;=1,1,0)</f>
        <v>0</v>
      </c>
      <c r="Z10275" s="12">
        <f>IF(OR(Tableau1[[#This Row],[Access R1 + S1+ T1 ]]&gt;=1,Tableau1[[#This Row],[Access V1 +W1 + X1]]&gt;=1),1,0)</f>
        <v>0</v>
      </c>
      <c r="AB10275" s="10" t="str">
        <f>Tableau1[[#This Row],[DOI]]</f>
        <v>doi: 10.3928/23258160-20170329-05</v>
      </c>
      <c r="AC10275" s="13" t="str">
        <f>Tableau1[[#This Row],[Authors]]&amp;", "&amp;Tableau1[[#This Row],[Title]]&amp;" "&amp;Tableau1[[#This Row],[Journal]]&amp;". "&amp;Tableau1[[#This Row],[Year]]</f>
        <v>Tepelus TC, Hariri AH, Al-Sheikh M, Sadda SR., Correlation Between Mesopic Retinal Sensitivity and Optical Coherence Tomographic Metrics of the Outer Retina in Patients With Non-Atrophic Dry Age-Related Macular Degeneration. Ophthalmic Surg Lasers Imaging Retina. 2017</v>
      </c>
    </row>
    <row r="10276" spans="1:29" ht="28.8" x14ac:dyDescent="0.3">
      <c r="A10276">
        <v>2568</v>
      </c>
      <c r="B10276" t="s">
        <v>127</v>
      </c>
      <c r="C10276" t="s">
        <v>128</v>
      </c>
      <c r="D10276" t="s">
        <v>129</v>
      </c>
      <c r="E10276" t="s">
        <v>2653</v>
      </c>
      <c r="F10276" s="10"/>
      <c r="G10276">
        <v>2017</v>
      </c>
      <c r="J10276">
        <v>0.92445940180128683</v>
      </c>
      <c r="L10276" t="s">
        <v>37031</v>
      </c>
      <c r="M10276">
        <v>28726093</v>
      </c>
      <c r="Q10276" s="10"/>
      <c r="R10276" s="11">
        <f t="shared" si="320"/>
        <v>0</v>
      </c>
      <c r="U10276" s="11">
        <f t="shared" si="321"/>
        <v>0</v>
      </c>
      <c r="Y10276" s="11">
        <f>IF(SUM(Tableau1[[#This Row],[Other access]:[Sci-hub access]])&gt;=1,1,0)</f>
        <v>0</v>
      </c>
      <c r="Z10276" s="12">
        <f>IF(OR(Tableau1[[#This Row],[Access R1 + S1+ T1 ]]&gt;=1,Tableau1[[#This Row],[Access V1 +W1 + X1]]&gt;=1),1,0)</f>
        <v>0</v>
      </c>
      <c r="AB10276" s="10" t="str">
        <f>Tableau1[[#This Row],[DOI]]</f>
        <v>doi: 10.1134/S1607672917030231</v>
      </c>
      <c r="AC10276" s="13" t="str">
        <f>Tableau1[[#This Row],[Authors]]&amp;", "&amp;Tableau1[[#This Row],[Title]]&amp;" "&amp;Tableau1[[#This Row],[Journal]]&amp;". "&amp;Tableau1[[#This Row],[Year]]</f>
        <v>Yakovleva MA, Feldman TB, Arbukhanova PM, Borzenok SA, Kuzmin VA, Ostrovsky MA., The fluorescence lifetime of lipofuscin granule fluorophores contained in the retinal pigment epithelium cells from human cadaver eyes in normal state and in the case of visualized pathology. Dokl Biochem Biophys. 2017</v>
      </c>
    </row>
    <row r="10277" spans="1:29" x14ac:dyDescent="0.3">
      <c r="A10277">
        <v>5613</v>
      </c>
      <c r="B10277" t="s">
        <v>8647</v>
      </c>
      <c r="C10277" t="s">
        <v>18867</v>
      </c>
      <c r="D10277" t="s">
        <v>29077</v>
      </c>
      <c r="E10277" t="s">
        <v>2597</v>
      </c>
      <c r="F10277" s="10"/>
      <c r="G10277">
        <v>2017</v>
      </c>
      <c r="J10277">
        <v>0.92470791120859652</v>
      </c>
      <c r="L10277" t="s">
        <v>40000</v>
      </c>
      <c r="M10277">
        <v>28306368</v>
      </c>
      <c r="Q10277" s="10"/>
      <c r="R10277" s="11">
        <f t="shared" si="320"/>
        <v>0</v>
      </c>
      <c r="U10277" s="11">
        <f t="shared" si="321"/>
        <v>0</v>
      </c>
      <c r="Y10277" s="11">
        <f>IF(SUM(Tableau1[[#This Row],[Other access]:[Sci-hub access]])&gt;=1,1,0)</f>
        <v>0</v>
      </c>
      <c r="Z10277" s="12">
        <f>IF(OR(Tableau1[[#This Row],[Access R1 + S1+ T1 ]]&gt;=1,Tableau1[[#This Row],[Access V1 +W1 + X1]]&gt;=1),1,0)</f>
        <v>0</v>
      </c>
      <c r="AB10277" s="10" t="str">
        <f>Tableau1[[#This Row],[DOI]]</f>
        <v>doi: 10.1080/01676830.2017.1279645</v>
      </c>
      <c r="AC10277" s="13" t="str">
        <f>Tableau1[[#This Row],[Authors]]&amp;", "&amp;Tableau1[[#This Row],[Title]]&amp;" "&amp;Tableau1[[#This Row],[Journal]]&amp;". "&amp;Tableau1[[#This Row],[Year]]</f>
        <v>Habib L, Son JH, Petris C, Kazim M., Spontaneous regression of inflammatory myofibroblastic tumor of the orbit: A case report and review of literature. Orbit. 2017</v>
      </c>
    </row>
    <row r="10278" spans="1:29" x14ac:dyDescent="0.3">
      <c r="A10278">
        <v>1880</v>
      </c>
      <c r="B10278" t="s">
        <v>5124</v>
      </c>
      <c r="C10278" t="s">
        <v>15370</v>
      </c>
      <c r="D10278" t="s">
        <v>25546</v>
      </c>
      <c r="E10278" t="s">
        <v>2495</v>
      </c>
      <c r="F10278" s="10"/>
      <c r="G10278">
        <v>2017</v>
      </c>
      <c r="J10278">
        <v>0.9247431279749303</v>
      </c>
      <c r="L10278" t="s">
        <v>36352</v>
      </c>
      <c r="M10278">
        <v>28858047</v>
      </c>
      <c r="Q10278" s="10"/>
      <c r="R10278" s="11">
        <f t="shared" si="320"/>
        <v>0</v>
      </c>
      <c r="U10278" s="11">
        <f t="shared" si="321"/>
        <v>0</v>
      </c>
      <c r="Y10278" s="11">
        <f>IF(SUM(Tableau1[[#This Row],[Other access]:[Sci-hub access]])&gt;=1,1,0)</f>
        <v>0</v>
      </c>
      <c r="Z10278" s="12">
        <f>IF(OR(Tableau1[[#This Row],[Access R1 + S1+ T1 ]]&gt;=1,Tableau1[[#This Row],[Access V1 +W1 + X1]]&gt;=1),1,0)</f>
        <v>0</v>
      </c>
      <c r="AB10278" s="10" t="str">
        <f>Tableau1[[#This Row],[DOI]]</f>
        <v>doi: 10.1097/OPX.0000000000001115</v>
      </c>
      <c r="AC10278" s="13" t="str">
        <f>Tableau1[[#This Row],[Authors]]&amp;", "&amp;Tableau1[[#This Row],[Title]]&amp;" "&amp;Tableau1[[#This Row],[Journal]]&amp;". "&amp;Tableau1[[#This Row],[Year]]</f>
        <v>Barry SR, Bridgeman B., An Assessment of Stereovision Acquired in Adulthood. Optom Vis Sci. 2017</v>
      </c>
    </row>
    <row r="10279" spans="1:29" x14ac:dyDescent="0.3">
      <c r="A10279">
        <v>3497</v>
      </c>
      <c r="B10279" t="s">
        <v>6671</v>
      </c>
      <c r="C10279" t="s">
        <v>16913</v>
      </c>
      <c r="D10279" t="s">
        <v>27095</v>
      </c>
      <c r="E10279" t="s">
        <v>2496</v>
      </c>
      <c r="F10279" s="10"/>
      <c r="G10279">
        <v>2017</v>
      </c>
      <c r="J10279">
        <v>0.92477423479197751</v>
      </c>
      <c r="L10279" t="s">
        <v>37944</v>
      </c>
      <c r="M10279">
        <v>28576209</v>
      </c>
      <c r="Q10279" s="10"/>
      <c r="R10279" s="11">
        <f t="shared" si="320"/>
        <v>0</v>
      </c>
      <c r="U10279" s="11">
        <f t="shared" si="321"/>
        <v>0</v>
      </c>
      <c r="Y10279" s="11">
        <f>IF(SUM(Tableau1[[#This Row],[Other access]:[Sci-hub access]])&gt;=1,1,0)</f>
        <v>0</v>
      </c>
      <c r="Z10279" s="12">
        <f>IF(OR(Tableau1[[#This Row],[Access R1 + S1+ T1 ]]&gt;=1,Tableau1[[#This Row],[Access V1 +W1 + X1]]&gt;=1),1,0)</f>
        <v>0</v>
      </c>
      <c r="AB10279" s="10" t="str">
        <f>Tableau1[[#This Row],[DOI]]</f>
        <v>doi: 10.1016/j.jcjo.2016.11.017</v>
      </c>
      <c r="AC10279" s="13" t="str">
        <f>Tableau1[[#This Row],[Authors]]&amp;", "&amp;Tableau1[[#This Row],[Title]]&amp;" "&amp;Tableau1[[#This Row],[Journal]]&amp;". "&amp;Tableau1[[#This Row],[Year]]</f>
        <v>Seamone ME, Lewis DR, Haidl ID, Gupta RR, O' Brien DM, Dickinson J, Samad A, Marshall JS, Cruess AF., VEGF-A is increased in exogenous endophthalmitis. Can J Ophthalmol. 2017</v>
      </c>
    </row>
    <row r="10280" spans="1:29" x14ac:dyDescent="0.3">
      <c r="A10280">
        <v>6379</v>
      </c>
      <c r="B10280" t="s">
        <v>9325</v>
      </c>
      <c r="C10280" t="s">
        <v>14578</v>
      </c>
      <c r="D10280" t="s">
        <v>29756</v>
      </c>
      <c r="E10280" t="s">
        <v>2468</v>
      </c>
      <c r="F10280" s="10"/>
      <c r="G10280">
        <v>2017</v>
      </c>
      <c r="J10280">
        <v>0.9248059831238481</v>
      </c>
      <c r="L10280" t="s">
        <v>40748</v>
      </c>
      <c r="M10280">
        <v>28221329</v>
      </c>
      <c r="Q10280" s="10"/>
      <c r="R10280" s="11">
        <f t="shared" si="320"/>
        <v>0</v>
      </c>
      <c r="U10280" s="11">
        <f t="shared" si="321"/>
        <v>0</v>
      </c>
      <c r="Y10280" s="11">
        <f>IF(SUM(Tableau1[[#This Row],[Other access]:[Sci-hub access]])&gt;=1,1,0)</f>
        <v>0</v>
      </c>
      <c r="Z10280" s="12">
        <f>IF(OR(Tableau1[[#This Row],[Access R1 + S1+ T1 ]]&gt;=1,Tableau1[[#This Row],[Access V1 +W1 + X1]]&gt;=1),1,0)</f>
        <v>0</v>
      </c>
      <c r="AB10280" s="10" t="str">
        <f>Tableau1[[#This Row],[DOI]]</f>
        <v>doi: 10.1097/IJG.0000000000000635</v>
      </c>
      <c r="AC10280" s="13" t="str">
        <f>Tableau1[[#This Row],[Authors]]&amp;", "&amp;Tableau1[[#This Row],[Title]]&amp;" "&amp;Tableau1[[#This Row],[Journal]]&amp;". "&amp;Tableau1[[#This Row],[Year]]</f>
        <v>Lee EJ, Han JC, Kee C., Relationship Between Anterior Lamina Cribrosa Surface Tilt and Glaucoma Development in Myopic Eyes. J Glaucoma. 2017</v>
      </c>
    </row>
    <row r="10281" spans="1:29" x14ac:dyDescent="0.3">
      <c r="A10281">
        <v>22</v>
      </c>
      <c r="B10281" t="s">
        <v>3285</v>
      </c>
      <c r="C10281" t="s">
        <v>13546</v>
      </c>
      <c r="D10281" t="s">
        <v>23705</v>
      </c>
      <c r="E10281" t="s">
        <v>2465</v>
      </c>
      <c r="F10281" s="10"/>
      <c r="G10281">
        <v>2018</v>
      </c>
      <c r="J10281">
        <v>0.92501956257954854</v>
      </c>
      <c r="L10281" t="s">
        <v>34540</v>
      </c>
      <c r="M10281">
        <v>29489683</v>
      </c>
      <c r="Q10281" s="10"/>
      <c r="R10281" s="11">
        <f t="shared" si="320"/>
        <v>0</v>
      </c>
      <c r="U10281" s="11">
        <f t="shared" si="321"/>
        <v>0</v>
      </c>
      <c r="Y10281" s="11">
        <f>IF(SUM(Tableau1[[#This Row],[Other access]:[Sci-hub access]])&gt;=1,1,0)</f>
        <v>0</v>
      </c>
      <c r="Z10281" s="12">
        <f>IF(OR(Tableau1[[#This Row],[Access R1 + S1+ T1 ]]&gt;=1,Tableau1[[#This Row],[Access V1 +W1 + X1]]&gt;=1),1,0)</f>
        <v>0</v>
      </c>
      <c r="AB10281" s="10" t="str">
        <f>Tableau1[[#This Row],[DOI]]</f>
        <v>doi: 10.1097/MD.0000000000009861</v>
      </c>
      <c r="AC10281" s="13" t="str">
        <f>Tableau1[[#This Row],[Authors]]&amp;", "&amp;Tableau1[[#This Row],[Title]]&amp;" "&amp;Tableau1[[#This Row],[Journal]]&amp;". "&amp;Tableau1[[#This Row],[Year]]</f>
        <v>Mańkowski W, Wylęgała A, Wylęgała E., Assessment of visual evoked potentials in patients eligible for penetrating keratoplasty. Medicine (Baltimore). 2018</v>
      </c>
    </row>
    <row r="10282" spans="1:29" ht="28.8" x14ac:dyDescent="0.3">
      <c r="A10282">
        <v>9106</v>
      </c>
      <c r="B10282" t="s">
        <v>11709</v>
      </c>
      <c r="C10282" t="s">
        <v>21885</v>
      </c>
      <c r="D10282" t="s">
        <v>32150</v>
      </c>
      <c r="E10282" t="s">
        <v>34115</v>
      </c>
      <c r="F10282" s="10"/>
      <c r="G10282">
        <v>2017</v>
      </c>
      <c r="J10282">
        <v>0.92508374381695169</v>
      </c>
      <c r="L10282" t="s">
        <v>43427</v>
      </c>
      <c r="M10282">
        <v>27783452</v>
      </c>
      <c r="Q10282" s="10"/>
      <c r="R10282" s="11">
        <f t="shared" si="320"/>
        <v>0</v>
      </c>
      <c r="U10282" s="11">
        <f t="shared" si="321"/>
        <v>0</v>
      </c>
      <c r="Y10282" s="11">
        <f>IF(SUM(Tableau1[[#This Row],[Other access]:[Sci-hub access]])&gt;=1,1,0)</f>
        <v>0</v>
      </c>
      <c r="Z10282" s="12">
        <f>IF(OR(Tableau1[[#This Row],[Access R1 + S1+ T1 ]]&gt;=1,Tableau1[[#This Row],[Access V1 +W1 + X1]]&gt;=1),1,0)</f>
        <v>0</v>
      </c>
      <c r="AB10282" s="10" t="str">
        <f>Tableau1[[#This Row],[DOI]]</f>
        <v>doi: 10.1111/ene.13186</v>
      </c>
      <c r="AC10282" s="13" t="str">
        <f>Tableau1[[#This Row],[Authors]]&amp;", "&amp;Tableau1[[#This Row],[Title]]&amp;" "&amp;Tableau1[[#This Row],[Journal]]&amp;". "&amp;Tableau1[[#This Row],[Year]]</f>
        <v>Chen H, Qiu W, Zhang Q, Wang J, Shi Z, Liu J, Lian Z, Feng H, Miao X, Zhou H., Comparisons of the efficacy and tolerability of mycophenolate mofetil and azathioprine as treatments for neuromyelitis optica and neuromyelitis optica spectrum disorder. Eur J Neurol. 2017</v>
      </c>
    </row>
    <row r="10283" spans="1:29" x14ac:dyDescent="0.3">
      <c r="A10283">
        <v>9053</v>
      </c>
      <c r="B10283" t="s">
        <v>11663</v>
      </c>
      <c r="C10283" t="s">
        <v>21839</v>
      </c>
      <c r="D10283" t="s">
        <v>32104</v>
      </c>
      <c r="E10283" t="s">
        <v>2463</v>
      </c>
      <c r="F10283" s="10"/>
      <c r="G10283">
        <v>2017</v>
      </c>
      <c r="J10283">
        <v>0.92514360058795431</v>
      </c>
      <c r="L10283" t="s">
        <v>43375</v>
      </c>
      <c r="M10283">
        <v>27646328</v>
      </c>
      <c r="Q10283" s="10"/>
      <c r="R10283" s="11">
        <f t="shared" si="320"/>
        <v>0</v>
      </c>
      <c r="U10283" s="11">
        <f t="shared" si="321"/>
        <v>0</v>
      </c>
      <c r="Y10283" s="11">
        <f>IF(SUM(Tableau1[[#This Row],[Other access]:[Sci-hub access]])&gt;=1,1,0)</f>
        <v>0</v>
      </c>
      <c r="Z10283" s="12">
        <f>IF(OR(Tableau1[[#This Row],[Access R1 + S1+ T1 ]]&gt;=1,Tableau1[[#This Row],[Access V1 +W1 + X1]]&gt;=1),1,0)</f>
        <v>0</v>
      </c>
      <c r="AB10283" s="10" t="str">
        <f>Tableau1[[#This Row],[DOI]]</f>
        <v>doi: 10.5301/ejo.5000856</v>
      </c>
      <c r="AC10283" s="13" t="str">
        <f>Tableau1[[#This Row],[Authors]]&amp;", "&amp;Tableau1[[#This Row],[Title]]&amp;" "&amp;Tableau1[[#This Row],[Journal]]&amp;". "&amp;Tableau1[[#This Row],[Year]]</f>
        <v>Neffendorf JE, Gupta B, Williamson TH., Intraoperative complications of patients undergoing small-gauge and 20-gauge vitrectomy: a database study of 4,274 procedures. Eur J Ophthalmol. 2017</v>
      </c>
    </row>
    <row r="10284" spans="1:29" x14ac:dyDescent="0.3">
      <c r="A10284">
        <v>3295</v>
      </c>
      <c r="B10284" t="s">
        <v>6477</v>
      </c>
      <c r="C10284" t="s">
        <v>16720</v>
      </c>
      <c r="D10284" t="s">
        <v>26901</v>
      </c>
      <c r="E10284" t="s">
        <v>2443</v>
      </c>
      <c r="F10284" s="10"/>
      <c r="G10284">
        <v>2017</v>
      </c>
      <c r="J10284">
        <v>0.92517791072268585</v>
      </c>
      <c r="L10284" t="s">
        <v>37748</v>
      </c>
      <c r="M10284">
        <v>28605812</v>
      </c>
      <c r="Q10284" s="10"/>
      <c r="R10284" s="11">
        <f t="shared" si="320"/>
        <v>0</v>
      </c>
      <c r="U10284" s="11">
        <f t="shared" si="321"/>
        <v>0</v>
      </c>
      <c r="Y10284" s="11">
        <f>IF(SUM(Tableau1[[#This Row],[Other access]:[Sci-hub access]])&gt;=1,1,0)</f>
        <v>0</v>
      </c>
      <c r="Z10284" s="12">
        <f>IF(OR(Tableau1[[#This Row],[Access R1 + S1+ T1 ]]&gt;=1,Tableau1[[#This Row],[Access V1 +W1 + X1]]&gt;=1),1,0)</f>
        <v>0</v>
      </c>
      <c r="AB10284" s="10" t="str">
        <f>Tableau1[[#This Row],[DOI]]</f>
        <v>doi: 10.1167/iovs.16-20633</v>
      </c>
      <c r="AC10284" s="13" t="str">
        <f>Tableau1[[#This Row],[Authors]]&amp;", "&amp;Tableau1[[#This Row],[Title]]&amp;" "&amp;Tableau1[[#This Row],[Journal]]&amp;". "&amp;Tableau1[[#This Row],[Year]]</f>
        <v>Brown KD, Shah MH, Liu GS, Chan EC, Crowston JG, Peshavariya HM., Transforming Growth Factor β1-Induced NADPH Oxidase-4 Expression and Fibrotic Response in Conjunctival Fibroblasts. Invest Ophthalmol Vis Sci. 2017</v>
      </c>
    </row>
    <row r="10285" spans="1:29" x14ac:dyDescent="0.3">
      <c r="A10285">
        <v>7489</v>
      </c>
      <c r="B10285" t="s">
        <v>10290</v>
      </c>
      <c r="C10285" t="s">
        <v>20492</v>
      </c>
      <c r="D10285" t="s">
        <v>30725</v>
      </c>
      <c r="E10285" t="s">
        <v>2490</v>
      </c>
      <c r="F10285" s="10"/>
      <c r="G10285">
        <v>2017</v>
      </c>
      <c r="J10285">
        <v>0.92545498686032812</v>
      </c>
      <c r="L10285" t="s">
        <v>41844</v>
      </c>
      <c r="M10285">
        <v>28087400</v>
      </c>
      <c r="Q10285" s="10"/>
      <c r="R10285" s="11">
        <f t="shared" si="320"/>
        <v>0</v>
      </c>
      <c r="U10285" s="11">
        <f t="shared" si="321"/>
        <v>0</v>
      </c>
      <c r="Y10285" s="11">
        <f>IF(SUM(Tableau1[[#This Row],[Other access]:[Sci-hub access]])&gt;=1,1,0)</f>
        <v>0</v>
      </c>
      <c r="Z10285" s="12">
        <f>IF(OR(Tableau1[[#This Row],[Access R1 + S1+ T1 ]]&gt;=1,Tableau1[[#This Row],[Access V1 +W1 + X1]]&gt;=1),1,0)</f>
        <v>0</v>
      </c>
      <c r="AB10285" s="10" t="str">
        <f>Tableau1[[#This Row],[DOI]]</f>
        <v>doi: 10.1016/j.ajo.2016.12.025</v>
      </c>
      <c r="AC10285" s="13" t="str">
        <f>Tableau1[[#This Row],[Authors]]&amp;", "&amp;Tableau1[[#This Row],[Title]]&amp;" "&amp;Tableau1[[#This Row],[Journal]]&amp;". "&amp;Tableau1[[#This Row],[Year]]</f>
        <v>Moleta C, Campbell JP, Kalpathy-Cramer J, Chan RVP, Ostmo S, Jonas K, Chiang MF; Imaging &amp; Informatics in ROP Research Consortium.., Plus Disease in Retinopathy of Prematurity: Diagnostic Trends in 2016 Versus 2007. Am J Ophthalmol. 2017</v>
      </c>
    </row>
    <row r="10286" spans="1:29" x14ac:dyDescent="0.3">
      <c r="A10286">
        <v>5746</v>
      </c>
      <c r="B10286" t="s">
        <v>8772</v>
      </c>
      <c r="C10286" t="s">
        <v>18990</v>
      </c>
      <c r="D10286" t="s">
        <v>29202</v>
      </c>
      <c r="E10286" t="s">
        <v>34278</v>
      </c>
      <c r="F10286" s="10"/>
      <c r="G10286">
        <v>2017</v>
      </c>
      <c r="J10286">
        <v>0.92553721658348409</v>
      </c>
      <c r="L10286" t="s">
        <v>40128</v>
      </c>
      <c r="M10286">
        <v>28290979</v>
      </c>
      <c r="Q10286" s="10"/>
      <c r="R10286" s="11">
        <f t="shared" si="320"/>
        <v>0</v>
      </c>
      <c r="U10286" s="11">
        <f t="shared" si="321"/>
        <v>0</v>
      </c>
      <c r="Y10286" s="11">
        <f>IF(SUM(Tableau1[[#This Row],[Other access]:[Sci-hub access]])&gt;=1,1,0)</f>
        <v>0</v>
      </c>
      <c r="Z10286" s="12">
        <f>IF(OR(Tableau1[[#This Row],[Access R1 + S1+ T1 ]]&gt;=1,Tableau1[[#This Row],[Access V1 +W1 + X1]]&gt;=1),1,0)</f>
        <v>0</v>
      </c>
      <c r="AB10286" s="10" t="str">
        <f>Tableau1[[#This Row],[DOI]]</f>
        <v>doi: 10.7205/MILMED-D-16-00149</v>
      </c>
      <c r="AC10286" s="13" t="str">
        <f>Tableau1[[#This Row],[Authors]]&amp;", "&amp;Tableau1[[#This Row],[Title]]&amp;" "&amp;Tableau1[[#This Row],[Journal]]&amp;". "&amp;Tableau1[[#This Row],[Year]]</f>
        <v>Katana VG, Carpenter RJ, Trafeli JP, Kwan JM., Orbital Cellulitis in a Psoriatic Patient Treated With Adalimumab. Mil Med. 2017</v>
      </c>
    </row>
    <row r="10287" spans="1:29" x14ac:dyDescent="0.3">
      <c r="A10287">
        <v>5917</v>
      </c>
      <c r="B10287" t="s">
        <v>8922</v>
      </c>
      <c r="C10287" t="s">
        <v>19137</v>
      </c>
      <c r="D10287" t="s">
        <v>29352</v>
      </c>
      <c r="E10287" t="s">
        <v>2486</v>
      </c>
      <c r="F10287" s="10"/>
      <c r="G10287">
        <v>2017</v>
      </c>
      <c r="J10287">
        <v>0.92561080675671847</v>
      </c>
      <c r="L10287" t="s">
        <v>40297</v>
      </c>
      <c r="M10287">
        <v>28271611</v>
      </c>
      <c r="Q10287" s="10"/>
      <c r="R10287" s="11">
        <f t="shared" si="320"/>
        <v>0</v>
      </c>
      <c r="U10287" s="11">
        <f t="shared" si="321"/>
        <v>0</v>
      </c>
      <c r="Y10287" s="11">
        <f>IF(SUM(Tableau1[[#This Row],[Other access]:[Sci-hub access]])&gt;=1,1,0)</f>
        <v>0</v>
      </c>
      <c r="Z10287" s="12">
        <f>IF(OR(Tableau1[[#This Row],[Access R1 + S1+ T1 ]]&gt;=1,Tableau1[[#This Row],[Access V1 +W1 + X1]]&gt;=1),1,0)</f>
        <v>0</v>
      </c>
      <c r="AB10287" s="10" t="str">
        <f>Tableau1[[#This Row],[DOI]]</f>
        <v>doi: 10.1111/aos.13427</v>
      </c>
      <c r="AC10287" s="13" t="str">
        <f>Tableau1[[#This Row],[Authors]]&amp;", "&amp;Tableau1[[#This Row],[Title]]&amp;" "&amp;Tableau1[[#This Row],[Journal]]&amp;". "&amp;Tableau1[[#This Row],[Year]]</f>
        <v>Loukovaara S, Piippo N, Kinnunen K, Hytti M, Kaarniranta K, Kauppinen A., NLRP3 inflammasome activation is associated with proliferative diabetic retinopathy. Acta Ophthalmol. 2017</v>
      </c>
    </row>
    <row r="10288" spans="1:29" x14ac:dyDescent="0.3">
      <c r="A10288">
        <v>5413</v>
      </c>
      <c r="B10288" t="s">
        <v>8463</v>
      </c>
      <c r="C10288" t="s">
        <v>18686</v>
      </c>
      <c r="D10288" t="s">
        <v>28893</v>
      </c>
      <c r="E10288" t="s">
        <v>2771</v>
      </c>
      <c r="F10288" s="10"/>
      <c r="G10288">
        <v>2017</v>
      </c>
      <c r="J10288">
        <v>0.92569495097519738</v>
      </c>
      <c r="L10288" t="e">
        <v>#VALUE!</v>
      </c>
      <c r="M10288">
        <v>28337877</v>
      </c>
      <c r="Q10288" s="10"/>
      <c r="R10288" s="11">
        <f t="shared" si="320"/>
        <v>0</v>
      </c>
      <c r="U10288" s="11">
        <f t="shared" si="321"/>
        <v>0</v>
      </c>
      <c r="Y10288" s="11">
        <f>IF(SUM(Tableau1[[#This Row],[Other access]:[Sci-hub access]])&gt;=1,1,0)</f>
        <v>0</v>
      </c>
      <c r="Z10288" s="12">
        <f>IF(OR(Tableau1[[#This Row],[Access R1 + S1+ T1 ]]&gt;=1,Tableau1[[#This Row],[Access V1 +W1 + X1]]&gt;=1),1,0)</f>
        <v>0</v>
      </c>
      <c r="AB10288" s="10" t="e">
        <f>Tableau1[[#This Row],[DOI]]</f>
        <v>#VALUE!</v>
      </c>
      <c r="AC10288" s="13" t="str">
        <f>Tableau1[[#This Row],[Authors]]&amp;", "&amp;Tableau1[[#This Row],[Title]]&amp;" "&amp;Tableau1[[#This Row],[Journal]]&amp;". "&amp;Tableau1[[#This Row],[Year]]</f>
        <v>Qian C, Wan GM, Yan PS, Wang WZ, Liang SZ, Dong Y., Correlation between Cystatin C and retinopathy of type-two diabetes mellitus patients. J Biol Regul Homeost Agents. 2017</v>
      </c>
    </row>
    <row r="10289" spans="1:29" x14ac:dyDescent="0.3">
      <c r="A10289">
        <v>8992</v>
      </c>
      <c r="B10289" t="s">
        <v>11607</v>
      </c>
      <c r="C10289" t="s">
        <v>21787</v>
      </c>
      <c r="D10289" t="s">
        <v>32048</v>
      </c>
      <c r="E10289" t="s">
        <v>2448</v>
      </c>
      <c r="F10289" s="10"/>
      <c r="G10289">
        <v>2017</v>
      </c>
      <c r="J10289">
        <v>0.92578556326167794</v>
      </c>
      <c r="L10289" t="s">
        <v>43315</v>
      </c>
      <c r="M10289">
        <v>27796670</v>
      </c>
      <c r="Q10289" s="10"/>
      <c r="R10289" s="11">
        <f t="shared" si="320"/>
        <v>0</v>
      </c>
      <c r="U10289" s="11">
        <f t="shared" si="321"/>
        <v>0</v>
      </c>
      <c r="Y10289" s="11">
        <f>IF(SUM(Tableau1[[#This Row],[Other access]:[Sci-hub access]])&gt;=1,1,0)</f>
        <v>0</v>
      </c>
      <c r="Z10289" s="12">
        <f>IF(OR(Tableau1[[#This Row],[Access R1 + S1+ T1 ]]&gt;=1,Tableau1[[#This Row],[Access V1 +W1 + X1]]&gt;=1),1,0)</f>
        <v>0</v>
      </c>
      <c r="AB10289" s="10" t="str">
        <f>Tableau1[[#This Row],[DOI]]</f>
        <v>doi: 10.1007/s00417-016-3529-1</v>
      </c>
      <c r="AC10289" s="13" t="str">
        <f>Tableau1[[#This Row],[Authors]]&amp;", "&amp;Tableau1[[#This Row],[Title]]&amp;" "&amp;Tableau1[[#This Row],[Journal]]&amp;". "&amp;Tableau1[[#This Row],[Year]]</f>
        <v>Sun YY, Li SM, Li SY, Kang MT, Liu LR, Meng B, Zhang FJ, Millodot M, Wang N., Effect of uncorrection versus full correction on myopia progression in 12-year-old children. Graefes Arch Clin Exp Ophthalmol. 2017</v>
      </c>
    </row>
    <row r="10290" spans="1:29" x14ac:dyDescent="0.3">
      <c r="A10290">
        <v>8658</v>
      </c>
      <c r="B10290" t="s">
        <v>11316</v>
      </c>
      <c r="C10290" t="s">
        <v>21501</v>
      </c>
      <c r="D10290" t="s">
        <v>31756</v>
      </c>
      <c r="E10290" t="s">
        <v>34364</v>
      </c>
      <c r="F10290" s="10"/>
      <c r="G10290">
        <v>2017</v>
      </c>
      <c r="J10290">
        <v>0.92587946429651391</v>
      </c>
      <c r="L10290" t="s">
        <v>42994</v>
      </c>
      <c r="M10290">
        <v>27867022</v>
      </c>
      <c r="Q10290" s="10"/>
      <c r="R10290" s="11">
        <f t="shared" si="320"/>
        <v>0</v>
      </c>
      <c r="U10290" s="11">
        <f t="shared" si="321"/>
        <v>0</v>
      </c>
      <c r="Y10290" s="11">
        <f>IF(SUM(Tableau1[[#This Row],[Other access]:[Sci-hub access]])&gt;=1,1,0)</f>
        <v>0</v>
      </c>
      <c r="Z10290" s="12">
        <f>IF(OR(Tableau1[[#This Row],[Access R1 + S1+ T1 ]]&gt;=1,Tableau1[[#This Row],[Access V1 +W1 + X1]]&gt;=1),1,0)</f>
        <v>0</v>
      </c>
      <c r="AB10290" s="10" t="str">
        <f>Tableau1[[#This Row],[DOI]]</f>
        <v>doi: 10.1016/j.jaapos.2016.08.018</v>
      </c>
      <c r="AC10290" s="13" t="str">
        <f>Tableau1[[#This Row],[Authors]]&amp;", "&amp;Tableau1[[#This Row],[Title]]&amp;" "&amp;Tableau1[[#This Row],[Journal]]&amp;". "&amp;Tableau1[[#This Row],[Year]]</f>
        <v>Shahzad R, Siddiqui MA., Choroidal neovascularization secondary to Best vitelliform macular dystrophy detected by optical coherence tomography angiography. J AAPOS. 2017</v>
      </c>
    </row>
    <row r="10291" spans="1:29" x14ac:dyDescent="0.3">
      <c r="A10291">
        <v>7116</v>
      </c>
      <c r="B10291" t="s">
        <v>9965</v>
      </c>
      <c r="C10291" t="s">
        <v>20168</v>
      </c>
      <c r="D10291" t="s">
        <v>30399</v>
      </c>
      <c r="E10291" t="s">
        <v>2463</v>
      </c>
      <c r="F10291" s="10"/>
      <c r="G10291">
        <v>2017</v>
      </c>
      <c r="J10291">
        <v>0.92599117995132763</v>
      </c>
      <c r="L10291" t="s">
        <v>41472</v>
      </c>
      <c r="M10291">
        <v>28127735</v>
      </c>
      <c r="Q10291" s="10"/>
      <c r="R10291" s="11">
        <f t="shared" si="320"/>
        <v>0</v>
      </c>
      <c r="U10291" s="11">
        <f t="shared" si="321"/>
        <v>0</v>
      </c>
      <c r="Y10291" s="11">
        <f>IF(SUM(Tableau1[[#This Row],[Other access]:[Sci-hub access]])&gt;=1,1,0)</f>
        <v>0</v>
      </c>
      <c r="Z10291" s="12">
        <f>IF(OR(Tableau1[[#This Row],[Access R1 + S1+ T1 ]]&gt;=1,Tableau1[[#This Row],[Access V1 +W1 + X1]]&gt;=1),1,0)</f>
        <v>0</v>
      </c>
      <c r="AB10291" s="10" t="str">
        <f>Tableau1[[#This Row],[DOI]]</f>
        <v>doi: 10.5301/ejo.5000910</v>
      </c>
      <c r="AC10291" s="13" t="str">
        <f>Tableau1[[#This Row],[Authors]]&amp;", "&amp;Tableau1[[#This Row],[Title]]&amp;" "&amp;Tableau1[[#This Row],[Journal]]&amp;". "&amp;Tableau1[[#This Row],[Year]]</f>
        <v>Bitirgen G, Belviranli S, Malik RA, Kerimoglu H, Ozkagnici A., Effects of panretinal laser photocoagulation on the corneal nerve plexus and retinal nerve fiber layer in retinal vein occlusion. Eur J Ophthalmol. 2017</v>
      </c>
    </row>
    <row r="10292" spans="1:29" x14ac:dyDescent="0.3">
      <c r="A10292">
        <v>10524</v>
      </c>
      <c r="B10292" t="s">
        <v>2252</v>
      </c>
      <c r="C10292" t="s">
        <v>2253</v>
      </c>
      <c r="D10292" t="s">
        <v>2254</v>
      </c>
      <c r="E10292" t="s">
        <v>2910</v>
      </c>
      <c r="F10292" s="10"/>
      <c r="G10292">
        <v>2017</v>
      </c>
      <c r="J10292">
        <v>0.92605755168893611</v>
      </c>
      <c r="L10292" t="s">
        <v>44773</v>
      </c>
      <c r="M10292">
        <v>27239779</v>
      </c>
      <c r="Q10292" s="10"/>
      <c r="R10292" s="11">
        <f t="shared" si="320"/>
        <v>0</v>
      </c>
      <c r="U10292" s="11">
        <f t="shared" si="321"/>
        <v>0</v>
      </c>
      <c r="Y10292" s="11">
        <f>IF(SUM(Tableau1[[#This Row],[Other access]:[Sci-hub access]])&gt;=1,1,0)</f>
        <v>0</v>
      </c>
      <c r="Z10292" s="12">
        <f>IF(OR(Tableau1[[#This Row],[Access R1 + S1+ T1 ]]&gt;=1,Tableau1[[#This Row],[Access V1 +W1 + X1]]&gt;=1),1,0)</f>
        <v>0</v>
      </c>
      <c r="AB10292" s="10" t="str">
        <f>Tableau1[[#This Row],[DOI]]</f>
        <v>doi: 10.1111/jdi.12545</v>
      </c>
      <c r="AC10292" s="13" t="str">
        <f>Tableau1[[#This Row],[Authors]]&amp;", "&amp;Tableau1[[#This Row],[Title]]&amp;" "&amp;Tableau1[[#This Row],[Journal]]&amp;". "&amp;Tableau1[[#This Row],[Year]]</f>
        <v>Umemura T, Kawamura T, Hotta N., Pathogenesis and neuroimaging of cerebral large and small vessel disease in type 2 diabetes: A possible link between cerebral and retinal microvascular abnormalities. J Diabetes Investig. 2017</v>
      </c>
    </row>
    <row r="10293" spans="1:29" x14ac:dyDescent="0.3">
      <c r="A10293">
        <v>48</v>
      </c>
      <c r="B10293" t="s">
        <v>3311</v>
      </c>
      <c r="C10293" t="s">
        <v>13572</v>
      </c>
      <c r="D10293" t="s">
        <v>23731</v>
      </c>
      <c r="E10293" t="s">
        <v>2462</v>
      </c>
      <c r="F10293" s="10"/>
      <c r="G10293">
        <v>2018</v>
      </c>
      <c r="J10293">
        <v>0.92622734389796146</v>
      </c>
      <c r="L10293" t="s">
        <v>34566</v>
      </c>
      <c r="M10293">
        <v>29454335</v>
      </c>
      <c r="Q10293" s="10"/>
      <c r="R10293" s="11">
        <f t="shared" si="320"/>
        <v>0</v>
      </c>
      <c r="U10293" s="11">
        <f t="shared" si="321"/>
        <v>0</v>
      </c>
      <c r="Y10293" s="11">
        <f>IF(SUM(Tableau1[[#This Row],[Other access]:[Sci-hub access]])&gt;=1,1,0)</f>
        <v>0</v>
      </c>
      <c r="Z10293" s="12">
        <f>IF(OR(Tableau1[[#This Row],[Access R1 + S1+ T1 ]]&gt;=1,Tableau1[[#This Row],[Access V1 +W1 + X1]]&gt;=1),1,0)</f>
        <v>0</v>
      </c>
      <c r="AB10293" s="10" t="str">
        <f>Tableau1[[#This Row],[DOI]]</f>
        <v>doi: 10.1186/s12886-018-0702-9</v>
      </c>
      <c r="AC10293" s="13" t="str">
        <f>Tableau1[[#This Row],[Authors]]&amp;", "&amp;Tableau1[[#This Row],[Title]]&amp;" "&amp;Tableau1[[#This Row],[Journal]]&amp;". "&amp;Tableau1[[#This Row],[Year]]</f>
        <v>He H, Chen X, Liu H, Wu J, Zhong X., Earliella scabrosa-associated postoperative Endophthalmitis after Phacoemulsification with intraocular lens implantation: a case report. BMC Ophthalmol. 2018</v>
      </c>
    </row>
    <row r="10294" spans="1:29" x14ac:dyDescent="0.3">
      <c r="A10294">
        <v>5998</v>
      </c>
      <c r="B10294" t="s">
        <v>8989</v>
      </c>
      <c r="C10294" t="s">
        <v>19203</v>
      </c>
      <c r="D10294" t="s">
        <v>29419</v>
      </c>
      <c r="E10294" t="s">
        <v>2640</v>
      </c>
      <c r="F10294" s="10"/>
      <c r="G10294">
        <v>2017</v>
      </c>
      <c r="J10294">
        <v>0.92623561580745506</v>
      </c>
      <c r="L10294" t="s">
        <v>40375</v>
      </c>
      <c r="M10294">
        <v>28259964</v>
      </c>
      <c r="Q10294" s="10"/>
      <c r="R10294" s="11">
        <f t="shared" si="320"/>
        <v>0</v>
      </c>
      <c r="U10294" s="11">
        <f t="shared" si="321"/>
        <v>0</v>
      </c>
      <c r="Y10294" s="11">
        <f>IF(SUM(Tableau1[[#This Row],[Other access]:[Sci-hub access]])&gt;=1,1,0)</f>
        <v>0</v>
      </c>
      <c r="Z10294" s="12">
        <f>IF(OR(Tableau1[[#This Row],[Access R1 + S1+ T1 ]]&gt;=1,Tableau1[[#This Row],[Access V1 +W1 + X1]]&gt;=1),1,0)</f>
        <v>0</v>
      </c>
      <c r="AB10294" s="10" t="str">
        <f>Tableau1[[#This Row],[DOI]]</f>
        <v>doi: 10.3892/mmr.2017.6202</v>
      </c>
      <c r="AC10294" s="13" t="str">
        <f>Tableau1[[#This Row],[Authors]]&amp;", "&amp;Tableau1[[#This Row],[Title]]&amp;" "&amp;Tableau1[[#This Row],[Journal]]&amp;". "&amp;Tableau1[[#This Row],[Year]]</f>
        <v>Zhao J, Zhong W, Sun L, Yin Y, Zheng Y., Effect of chloride channel activity on retinal pigment cell proliferation and migration. Mol Med Rep. 2017</v>
      </c>
    </row>
    <row r="10295" spans="1:29" x14ac:dyDescent="0.3">
      <c r="A10295">
        <v>1735</v>
      </c>
      <c r="B10295" t="s">
        <v>4985</v>
      </c>
      <c r="C10295" t="s">
        <v>15233</v>
      </c>
      <c r="D10295" t="s">
        <v>25406</v>
      </c>
      <c r="E10295" t="s">
        <v>2448</v>
      </c>
      <c r="F10295" s="10"/>
      <c r="G10295">
        <v>2017</v>
      </c>
      <c r="J10295">
        <v>0.92633803616115895</v>
      </c>
      <c r="L10295" t="s">
        <v>36211</v>
      </c>
      <c r="M10295">
        <v>28887584</v>
      </c>
      <c r="Q10295" s="10"/>
      <c r="R10295" s="11">
        <f t="shared" si="320"/>
        <v>0</v>
      </c>
      <c r="U10295" s="11">
        <f t="shared" si="321"/>
        <v>0</v>
      </c>
      <c r="Y10295" s="11">
        <f>IF(SUM(Tableau1[[#This Row],[Other access]:[Sci-hub access]])&gt;=1,1,0)</f>
        <v>0</v>
      </c>
      <c r="Z10295" s="12">
        <f>IF(OR(Tableau1[[#This Row],[Access R1 + S1+ T1 ]]&gt;=1,Tableau1[[#This Row],[Access V1 +W1 + X1]]&gt;=1),1,0)</f>
        <v>0</v>
      </c>
      <c r="AB10295" s="10" t="str">
        <f>Tableau1[[#This Row],[DOI]]</f>
        <v>doi: 10.1007/s00417-017-3799-2</v>
      </c>
      <c r="AC10295" s="13" t="str">
        <f>Tableau1[[#This Row],[Authors]]&amp;", "&amp;Tableau1[[#This Row],[Title]]&amp;" "&amp;Tableau1[[#This Row],[Journal]]&amp;". "&amp;Tableau1[[#This Row],[Year]]</f>
        <v>Rossi T, Querzoli G, Gelso A, Angelini G, Rossi A, Corazza P, Landi L, Telani S, Ripandelli G., Ocular perfusion pressure control during pars plana vitrectomy: testing a novel device. Graefes Arch Clin Exp Ophthalmol. 2017</v>
      </c>
    </row>
    <row r="10296" spans="1:29" x14ac:dyDescent="0.3">
      <c r="A10296">
        <v>10783</v>
      </c>
      <c r="B10296" t="s">
        <v>13238</v>
      </c>
      <c r="C10296" t="s">
        <v>23401</v>
      </c>
      <c r="D10296" t="s">
        <v>33692</v>
      </c>
      <c r="E10296" t="s">
        <v>2447</v>
      </c>
      <c r="F10296" s="10"/>
      <c r="G10296">
        <v>2017</v>
      </c>
      <c r="J10296">
        <v>0.92634144318017642</v>
      </c>
      <c r="L10296" t="s">
        <v>45030</v>
      </c>
      <c r="M10296">
        <v>27046033</v>
      </c>
      <c r="Q10296" s="10"/>
      <c r="R10296" s="11">
        <f t="shared" si="320"/>
        <v>0</v>
      </c>
      <c r="U10296" s="11">
        <f t="shared" si="321"/>
        <v>0</v>
      </c>
      <c r="Y10296" s="11">
        <f>IF(SUM(Tableau1[[#This Row],[Other access]:[Sci-hub access]])&gt;=1,1,0)</f>
        <v>0</v>
      </c>
      <c r="Z10296" s="12">
        <f>IF(OR(Tableau1[[#This Row],[Access R1 + S1+ T1 ]]&gt;=1,Tableau1[[#This Row],[Access V1 +W1 + X1]]&gt;=1),1,0)</f>
        <v>0</v>
      </c>
      <c r="AB10296" s="10" t="str">
        <f>Tableau1[[#This Row],[DOI]]</f>
        <v>doi: 10.1097/IOP.0000000000000688</v>
      </c>
      <c r="AC10296" s="13" t="str">
        <f>Tableau1[[#This Row],[Authors]]&amp;", "&amp;Tableau1[[#This Row],[Title]]&amp;" "&amp;Tableau1[[#This Row],[Journal]]&amp;". "&amp;Tableau1[[#This Row],[Year]]</f>
        <v>Temnogorod J, Pointdujour-Lim R, Mancini R, Chang SH, Allen RC, Shinder R., Acute Orbital Syndrome in Herpes Zoster Ophthalmicus: Clinical Features of 7 Cases. Ophthal Plast Reconstr Surg. 2017</v>
      </c>
    </row>
    <row r="10297" spans="1:29" x14ac:dyDescent="0.3">
      <c r="A10297">
        <v>5124</v>
      </c>
      <c r="B10297" t="s">
        <v>8202</v>
      </c>
      <c r="C10297" t="s">
        <v>18427</v>
      </c>
      <c r="D10297" t="s">
        <v>28632</v>
      </c>
      <c r="E10297" t="s">
        <v>2494</v>
      </c>
      <c r="F10297" s="10"/>
      <c r="G10297">
        <v>2017</v>
      </c>
      <c r="J10297">
        <v>0.92652715262524954</v>
      </c>
      <c r="L10297" t="s">
        <v>39528</v>
      </c>
      <c r="M10297">
        <v>28370389</v>
      </c>
      <c r="Q10297" s="10"/>
      <c r="R10297" s="11">
        <f t="shared" si="320"/>
        <v>0</v>
      </c>
      <c r="U10297" s="11">
        <f t="shared" si="321"/>
        <v>0</v>
      </c>
      <c r="Y10297" s="11">
        <f>IF(SUM(Tableau1[[#This Row],[Other access]:[Sci-hub access]])&gt;=1,1,0)</f>
        <v>0</v>
      </c>
      <c r="Z10297" s="12">
        <f>IF(OR(Tableau1[[#This Row],[Access R1 + S1+ T1 ]]&gt;=1,Tableau1[[#This Row],[Access V1 +W1 + X1]]&gt;=1),1,0)</f>
        <v>0</v>
      </c>
      <c r="AB10297" s="10" t="str">
        <f>Tableau1[[#This Row],[DOI]]</f>
        <v>doi: 10.1111/opo.12363</v>
      </c>
      <c r="AC10297" s="13" t="str">
        <f>Tableau1[[#This Row],[Authors]]&amp;", "&amp;Tableau1[[#This Row],[Title]]&amp;" "&amp;Tableau1[[#This Row],[Journal]]&amp;". "&amp;Tableau1[[#This Row],[Year]]</f>
        <v>Hastings GD, Marsack JD, Nguyen LC, Cheng H, Applegate RA., Is an objective refraction optimised using the visual Strehl ratio better than a subjective refraction? Ophthalmic Physiol Opt. 2017</v>
      </c>
    </row>
    <row r="10298" spans="1:29" x14ac:dyDescent="0.3">
      <c r="A10298">
        <v>5597</v>
      </c>
      <c r="B10298" t="s">
        <v>8632</v>
      </c>
      <c r="C10298" t="s">
        <v>18852</v>
      </c>
      <c r="D10298" t="s">
        <v>29062</v>
      </c>
      <c r="E10298" t="s">
        <v>2671</v>
      </c>
      <c r="F10298" s="10"/>
      <c r="G10298">
        <v>2017</v>
      </c>
      <c r="J10298">
        <v>0.92663116615073882</v>
      </c>
      <c r="L10298" t="s">
        <v>39984</v>
      </c>
      <c r="M10298">
        <v>28315278</v>
      </c>
      <c r="Q10298" s="10"/>
      <c r="R10298" s="11">
        <f t="shared" si="320"/>
        <v>0</v>
      </c>
      <c r="U10298" s="11">
        <f t="shared" si="321"/>
        <v>0</v>
      </c>
      <c r="Y10298" s="11">
        <f>IF(SUM(Tableau1[[#This Row],[Other access]:[Sci-hub access]])&gt;=1,1,0)</f>
        <v>0</v>
      </c>
      <c r="Z10298" s="12">
        <f>IF(OR(Tableau1[[#This Row],[Access R1 + S1+ T1 ]]&gt;=1,Tableau1[[#This Row],[Access V1 +W1 + X1]]&gt;=1),1,0)</f>
        <v>0</v>
      </c>
      <c r="AB10298" s="10" t="str">
        <f>Tableau1[[#This Row],[DOI]]</f>
        <v>doi: 10.1007/978-3-319-50174-1_19</v>
      </c>
      <c r="AC10298" s="13" t="str">
        <f>Tableau1[[#This Row],[Authors]]&amp;", "&amp;Tableau1[[#This Row],[Title]]&amp;" "&amp;Tableau1[[#This Row],[Journal]]&amp;". "&amp;Tableau1[[#This Row],[Year]]</f>
        <v>Mavlyutov TA, Guo LW., Peeking into Sigma-1 Receptor Functions Through the Retina. Adv Exp Med Biol. 2017</v>
      </c>
    </row>
    <row r="10299" spans="1:29" ht="28.8" x14ac:dyDescent="0.3">
      <c r="A10299">
        <v>4388</v>
      </c>
      <c r="B10299" t="s">
        <v>7516</v>
      </c>
      <c r="C10299" t="s">
        <v>17752</v>
      </c>
      <c r="D10299" t="s">
        <v>27945</v>
      </c>
      <c r="E10299" t="s">
        <v>2458</v>
      </c>
      <c r="F10299" s="10"/>
      <c r="G10299">
        <v>2017</v>
      </c>
      <c r="J10299">
        <v>0.92698213535729101</v>
      </c>
      <c r="L10299" t="s">
        <v>38811</v>
      </c>
      <c r="M10299">
        <v>28448664</v>
      </c>
      <c r="Q10299" s="10"/>
      <c r="R10299" s="11">
        <f t="shared" si="320"/>
        <v>0</v>
      </c>
      <c r="U10299" s="11">
        <f t="shared" si="321"/>
        <v>0</v>
      </c>
      <c r="Y10299" s="11">
        <f>IF(SUM(Tableau1[[#This Row],[Other access]:[Sci-hub access]])&gt;=1,1,0)</f>
        <v>0</v>
      </c>
      <c r="Z10299" s="12">
        <f>IF(OR(Tableau1[[#This Row],[Access R1 + S1+ T1 ]]&gt;=1,Tableau1[[#This Row],[Access V1 +W1 + X1]]&gt;=1),1,0)</f>
        <v>0</v>
      </c>
      <c r="AB10299" s="10" t="str">
        <f>Tableau1[[#This Row],[DOI]]</f>
        <v>doi: 10.1001/jamaophthalmol.2017.1055</v>
      </c>
      <c r="AC10299" s="13" t="str">
        <f>Tableau1[[#This Row],[Authors]]&amp;", "&amp;Tableau1[[#This Row],[Title]]&amp;" "&amp;Tableau1[[#This Row],[Journal]]&amp;". "&amp;Tableau1[[#This Row],[Year]]</f>
        <v>Wallace DK, Kraker RT, Freedman SF, Crouch ER, Hutchinson AK, Bhatt AR, Rogers DL, Yang MB, Haider KM, VanderVeen DK, Siatkowski RM, Dean TW, Beck RW, Repka MX, Smith LE, Good WV, Hartnett ME, Kong L, Holmes JM; Pediatric Eye Disease Investigator Group (PEDIG).., Assessment of Lower Doses of Intravitreous Bevacizumab for Retinopathy of Prematurity: A Phase 1 Dosing Study. JAMA Ophthalmol. 2017</v>
      </c>
    </row>
    <row r="10300" spans="1:29" x14ac:dyDescent="0.3">
      <c r="A10300">
        <v>9522</v>
      </c>
      <c r="B10300" t="s">
        <v>12084</v>
      </c>
      <c r="C10300" t="s">
        <v>22260</v>
      </c>
      <c r="D10300" t="s">
        <v>32530</v>
      </c>
      <c r="E10300" t="s">
        <v>2942</v>
      </c>
      <c r="F10300" s="10"/>
      <c r="G10300">
        <v>2017</v>
      </c>
      <c r="J10300">
        <v>0.9270294304327148</v>
      </c>
      <c r="L10300" t="s">
        <v>43805</v>
      </c>
      <c r="M10300">
        <v>27664379</v>
      </c>
      <c r="Q10300" s="10"/>
      <c r="R10300" s="11">
        <f t="shared" si="320"/>
        <v>0</v>
      </c>
      <c r="U10300" s="11">
        <f t="shared" si="321"/>
        <v>0</v>
      </c>
      <c r="Y10300" s="11">
        <f>IF(SUM(Tableau1[[#This Row],[Other access]:[Sci-hub access]])&gt;=1,1,0)</f>
        <v>0</v>
      </c>
      <c r="Z10300" s="12">
        <f>IF(OR(Tableau1[[#This Row],[Access R1 + S1+ T1 ]]&gt;=1,Tableau1[[#This Row],[Access V1 +W1 + X1]]&gt;=1),1,0)</f>
        <v>0</v>
      </c>
      <c r="AB10300" s="10" t="str">
        <f>Tableau1[[#This Row],[DOI]]</f>
        <v>doi: 10.1016/j.preteyeres.2016.09.005</v>
      </c>
      <c r="AC10300" s="13" t="str">
        <f>Tableau1[[#This Row],[Authors]]&amp;", "&amp;Tableau1[[#This Row],[Title]]&amp;" "&amp;Tableau1[[#This Row],[Journal]]&amp;". "&amp;Tableau1[[#This Row],[Year]]</f>
        <v>Gu X, Reagan AM, McClellan ME, Elliott MH., Caveolins and caveolae in ocular physiology and pathophysiology. Prog Retin Eye Res. 2017</v>
      </c>
    </row>
    <row r="10301" spans="1:29" x14ac:dyDescent="0.3">
      <c r="A10301">
        <v>9443</v>
      </c>
      <c r="B10301" t="s">
        <v>12012</v>
      </c>
      <c r="C10301" t="s">
        <v>22188</v>
      </c>
      <c r="D10301" t="s">
        <v>32458</v>
      </c>
      <c r="E10301" t="s">
        <v>2469</v>
      </c>
      <c r="F10301" s="10"/>
      <c r="G10301">
        <v>2017</v>
      </c>
      <c r="J10301">
        <v>0.92707296405995865</v>
      </c>
      <c r="L10301" t="s">
        <v>43731</v>
      </c>
      <c r="M10301">
        <v>27686653</v>
      </c>
      <c r="Q10301" s="10"/>
      <c r="R10301" s="11">
        <f t="shared" si="320"/>
        <v>0</v>
      </c>
      <c r="U10301" s="11">
        <f t="shared" si="321"/>
        <v>0</v>
      </c>
      <c r="Y10301" s="11">
        <f>IF(SUM(Tableau1[[#This Row],[Other access]:[Sci-hub access]])&gt;=1,1,0)</f>
        <v>0</v>
      </c>
      <c r="Z10301" s="12">
        <f>IF(OR(Tableau1[[#This Row],[Access R1 + S1+ T1 ]]&gt;=1,Tableau1[[#This Row],[Access V1 +W1 + X1]]&gt;=1),1,0)</f>
        <v>0</v>
      </c>
      <c r="AB10301" s="10" t="str">
        <f>Tableau1[[#This Row],[DOI]]</f>
        <v>doi: 10.1080/08820538.2016.1228383</v>
      </c>
      <c r="AC10301" s="13" t="str">
        <f>Tableau1[[#This Row],[Authors]]&amp;", "&amp;Tableau1[[#This Row],[Title]]&amp;" "&amp;Tableau1[[#This Row],[Journal]]&amp;". "&amp;Tableau1[[#This Row],[Year]]</f>
        <v>Alkharashi M, Fulton AB., Available Evidence on Leber Congenital Amaurosis and Gene Therapy. Semin Ophthalmol. 2017</v>
      </c>
    </row>
    <row r="10302" spans="1:29" x14ac:dyDescent="0.3">
      <c r="A10302">
        <v>2706</v>
      </c>
      <c r="B10302" t="s">
        <v>5916</v>
      </c>
      <c r="C10302" t="s">
        <v>16162</v>
      </c>
      <c r="D10302" t="s">
        <v>26339</v>
      </c>
      <c r="E10302" t="s">
        <v>2443</v>
      </c>
      <c r="F10302" s="10"/>
      <c r="G10302">
        <v>2017</v>
      </c>
      <c r="J10302">
        <v>0.92713723211821486</v>
      </c>
      <c r="L10302" t="s">
        <v>37169</v>
      </c>
      <c r="M10302">
        <v>28700779</v>
      </c>
      <c r="Q10302" s="10"/>
      <c r="R10302" s="11">
        <f t="shared" si="320"/>
        <v>0</v>
      </c>
      <c r="U10302" s="11">
        <f t="shared" si="321"/>
        <v>0</v>
      </c>
      <c r="Y10302" s="11">
        <f>IF(SUM(Tableau1[[#This Row],[Other access]:[Sci-hub access]])&gt;=1,1,0)</f>
        <v>0</v>
      </c>
      <c r="Z10302" s="12">
        <f>IF(OR(Tableau1[[#This Row],[Access R1 + S1+ T1 ]]&gt;=1,Tableau1[[#This Row],[Access V1 +W1 + X1]]&gt;=1),1,0)</f>
        <v>0</v>
      </c>
      <c r="AB10302" s="10" t="str">
        <f>Tableau1[[#This Row],[DOI]]</f>
        <v>doi: 10.1167/iovs.16-21365</v>
      </c>
      <c r="AC10302" s="13" t="str">
        <f>Tableau1[[#This Row],[Authors]]&amp;", "&amp;Tableau1[[#This Row],[Title]]&amp;" "&amp;Tableau1[[#This Row],[Journal]]&amp;". "&amp;Tableau1[[#This Row],[Year]]</f>
        <v>Gallego-Muñoz P, Ibares-Frías L, Lorenzo E, Marcos S, Peréz-Merino P, Bekesi N, Kochevar IE, Martínez-García MC., Corneal Wound Repair After Rose Bengal and Green Light Crosslinking: Clinical and Histologic Study. Invest Ophthalmol Vis Sci. 2017</v>
      </c>
    </row>
    <row r="10303" spans="1:29" x14ac:dyDescent="0.3">
      <c r="A10303">
        <v>4158</v>
      </c>
      <c r="B10303" t="s">
        <v>7300</v>
      </c>
      <c r="C10303" t="s">
        <v>17537</v>
      </c>
      <c r="D10303" t="s">
        <v>27728</v>
      </c>
      <c r="E10303" t="s">
        <v>34115</v>
      </c>
      <c r="F10303" s="10"/>
      <c r="G10303">
        <v>2017</v>
      </c>
      <c r="J10303">
        <v>0.92721982578153594</v>
      </c>
      <c r="L10303" t="s">
        <v>38589</v>
      </c>
      <c r="M10303">
        <v>28477397</v>
      </c>
      <c r="Q10303" s="10"/>
      <c r="R10303" s="11">
        <f t="shared" si="320"/>
        <v>0</v>
      </c>
      <c r="U10303" s="11">
        <f t="shared" si="321"/>
        <v>0</v>
      </c>
      <c r="Y10303" s="11">
        <f>IF(SUM(Tableau1[[#This Row],[Other access]:[Sci-hub access]])&gt;=1,1,0)</f>
        <v>0</v>
      </c>
      <c r="Z10303" s="12">
        <f>IF(OR(Tableau1[[#This Row],[Access R1 + S1+ T1 ]]&gt;=1,Tableau1[[#This Row],[Access V1 +W1 + X1]]&gt;=1),1,0)</f>
        <v>0</v>
      </c>
      <c r="AB10303" s="10" t="str">
        <f>Tableau1[[#This Row],[DOI]]</f>
        <v>doi: 10.1111/ene.13315</v>
      </c>
      <c r="AC10303" s="13" t="str">
        <f>Tableau1[[#This Row],[Authors]]&amp;", "&amp;Tableau1[[#This Row],[Title]]&amp;" "&amp;Tableau1[[#This Row],[Journal]]&amp;". "&amp;Tableau1[[#This Row],[Year]]</f>
        <v>Deschamps R, Lecler A, Lamirel C, Aboab J, Gueguen A, Bensa C, Vignal C, Gout O., Etiologies of acute demyelinating optic neuritis: an observational study of 110 patients. Eur J Neurol. 2017</v>
      </c>
    </row>
    <row r="10304" spans="1:29" x14ac:dyDescent="0.3">
      <c r="A10304">
        <v>4868</v>
      </c>
      <c r="B10304" t="s">
        <v>7969</v>
      </c>
      <c r="C10304" t="s">
        <v>18198</v>
      </c>
      <c r="D10304" t="s">
        <v>28399</v>
      </c>
      <c r="E10304" t="s">
        <v>2448</v>
      </c>
      <c r="F10304" s="10"/>
      <c r="G10304">
        <v>2017</v>
      </c>
      <c r="J10304">
        <v>0.92726724617537848</v>
      </c>
      <c r="L10304" t="s">
        <v>39278</v>
      </c>
      <c r="M10304">
        <v>28396946</v>
      </c>
      <c r="Q10304" s="10"/>
      <c r="R10304" s="11">
        <f t="shared" si="320"/>
        <v>0</v>
      </c>
      <c r="U10304" s="11">
        <f t="shared" si="321"/>
        <v>0</v>
      </c>
      <c r="Y10304" s="11">
        <f>IF(SUM(Tableau1[[#This Row],[Other access]:[Sci-hub access]])&gt;=1,1,0)</f>
        <v>0</v>
      </c>
      <c r="Z10304" s="12">
        <f>IF(OR(Tableau1[[#This Row],[Access R1 + S1+ T1 ]]&gt;=1,Tableau1[[#This Row],[Access V1 +W1 + X1]]&gt;=1),1,0)</f>
        <v>0</v>
      </c>
      <c r="AB10304" s="10" t="str">
        <f>Tableau1[[#This Row],[DOI]]</f>
        <v>doi: 10.1007/s00417-017-3667-0</v>
      </c>
      <c r="AC10304" s="13" t="str">
        <f>Tableau1[[#This Row],[Authors]]&amp;", "&amp;Tableau1[[#This Row],[Title]]&amp;" "&amp;Tableau1[[#This Row],[Journal]]&amp;". "&amp;Tableau1[[#This Row],[Year]]</f>
        <v>Amer R, Alsughayyar W, Almeida D., Pattern and causes of visual loss in Behçet's uveitis: short-term and long-term outcomes. Graefes Arch Clin Exp Ophthalmol. 2017</v>
      </c>
    </row>
    <row r="10305" spans="1:29" x14ac:dyDescent="0.3">
      <c r="A10305">
        <v>10154</v>
      </c>
      <c r="B10305" t="s">
        <v>12663</v>
      </c>
      <c r="C10305" t="s">
        <v>22831</v>
      </c>
      <c r="D10305" t="s">
        <v>33113</v>
      </c>
      <c r="E10305" t="s">
        <v>2525</v>
      </c>
      <c r="F10305" s="10"/>
      <c r="G10305">
        <v>2017</v>
      </c>
      <c r="J10305">
        <v>0.92768600017181979</v>
      </c>
      <c r="L10305" t="s">
        <v>44409</v>
      </c>
      <c r="M10305">
        <v>27449488</v>
      </c>
      <c r="Q10305" s="10"/>
      <c r="R10305" s="11">
        <f t="shared" si="320"/>
        <v>0</v>
      </c>
      <c r="U10305" s="11">
        <f t="shared" si="321"/>
        <v>0</v>
      </c>
      <c r="Y10305" s="11">
        <f>IF(SUM(Tableau1[[#This Row],[Other access]:[Sci-hub access]])&gt;=1,1,0)</f>
        <v>0</v>
      </c>
      <c r="Z10305" s="12">
        <f>IF(OR(Tableau1[[#This Row],[Access R1 + S1+ T1 ]]&gt;=1,Tableau1[[#This Row],[Access V1 +W1 + X1]]&gt;=1),1,0)</f>
        <v>0</v>
      </c>
      <c r="AB10305" s="10" t="str">
        <f>Tableau1[[#This Row],[DOI]]</f>
        <v>doi: 10.1111/ceo.12805</v>
      </c>
      <c r="AC10305" s="13" t="str">
        <f>Tableau1[[#This Row],[Authors]]&amp;", "&amp;Tableau1[[#This Row],[Title]]&amp;" "&amp;Tableau1[[#This Row],[Journal]]&amp;". "&amp;Tableau1[[#This Row],[Year]]</f>
        <v>Fea AM, Ahmed II, Lavia C, Mittica P, Consolandi G, Motolese I, Pignata G, Motolese E, Rolle T, Frezzotti P., Hydrus microstent compared to selective laser trabeculoplasty in primary open angle glaucoma: one year results. Clin Exp Ophthalmol. 2017</v>
      </c>
    </row>
    <row r="10306" spans="1:29" x14ac:dyDescent="0.3">
      <c r="A10306">
        <v>11022</v>
      </c>
      <c r="B10306" t="s">
        <v>2426</v>
      </c>
      <c r="C10306" t="s">
        <v>2427</v>
      </c>
      <c r="D10306" t="s">
        <v>2428</v>
      </c>
      <c r="E10306" t="s">
        <v>2769</v>
      </c>
      <c r="F10306" s="10"/>
      <c r="G10306">
        <v>2017</v>
      </c>
      <c r="J10306">
        <v>0.92779170508537956</v>
      </c>
      <c r="L10306" t="s">
        <v>45263</v>
      </c>
      <c r="M10306">
        <v>26459282</v>
      </c>
      <c r="Q10306" s="10"/>
      <c r="R10306" s="11">
        <f t="shared" ref="R10306:R10369" si="322">IF(SUM(N10306:Q10306)&gt;0,1,0)</f>
        <v>0</v>
      </c>
      <c r="U10306" s="11">
        <f t="shared" ref="U10306:U10369" si="323">IF(SUM(R10306,T10306)&gt;0,1,0)</f>
        <v>0</v>
      </c>
      <c r="Y10306" s="11">
        <f>IF(SUM(Tableau1[[#This Row],[Other access]:[Sci-hub access]])&gt;=1,1,0)</f>
        <v>0</v>
      </c>
      <c r="Z10306" s="12">
        <f>IF(OR(Tableau1[[#This Row],[Access R1 + S1+ T1 ]]&gt;=1,Tableau1[[#This Row],[Access V1 +W1 + X1]]&gt;=1),1,0)</f>
        <v>0</v>
      </c>
      <c r="AB10306" s="10" t="str">
        <f>Tableau1[[#This Row],[DOI]]</f>
        <v>doi: 10.1007/s12272-015-0669-5</v>
      </c>
      <c r="AC10306" s="13" t="str">
        <f>Tableau1[[#This Row],[Authors]]&amp;", "&amp;Tableau1[[#This Row],[Title]]&amp;" "&amp;Tableau1[[#This Row],[Journal]]&amp;". "&amp;Tableau1[[#This Row],[Year]]</f>
        <v>Chen Y, Sun XB, Lu HE, Wang F, Fan XH., Effect of luteoin in delaying cataract in STZ-induced diabetic rats. Arch Pharm Res. 2017</v>
      </c>
    </row>
    <row r="10307" spans="1:29" x14ac:dyDescent="0.3">
      <c r="A10307">
        <v>7017</v>
      </c>
      <c r="B10307" t="s">
        <v>9873</v>
      </c>
      <c r="C10307" t="s">
        <v>20076</v>
      </c>
      <c r="D10307" t="s">
        <v>30307</v>
      </c>
      <c r="E10307" t="s">
        <v>2451</v>
      </c>
      <c r="F10307" s="10"/>
      <c r="G10307">
        <v>2017</v>
      </c>
      <c r="J10307">
        <v>0.92784402148952339</v>
      </c>
      <c r="L10307" t="s">
        <v>41374</v>
      </c>
      <c r="M10307">
        <v>28135309</v>
      </c>
      <c r="Q10307" s="10"/>
      <c r="R10307" s="11">
        <f t="shared" si="322"/>
        <v>0</v>
      </c>
      <c r="U10307" s="11">
        <f t="shared" si="323"/>
        <v>0</v>
      </c>
      <c r="Y10307" s="11">
        <f>IF(SUM(Tableau1[[#This Row],[Other access]:[Sci-hub access]])&gt;=1,1,0)</f>
        <v>0</v>
      </c>
      <c r="Z10307" s="12">
        <f>IF(OR(Tableau1[[#This Row],[Access R1 + S1+ T1 ]]&gt;=1,Tableau1[[#This Row],[Access V1 +W1 + X1]]&gt;=1),1,0)</f>
        <v>0</v>
      </c>
      <c r="AB10307" s="10" t="str">
        <f>Tableau1[[#This Row],[DOI]]</f>
        <v>doi: 10.1371/journal.pone.0170694</v>
      </c>
      <c r="AC10307" s="13" t="str">
        <f>Tableau1[[#This Row],[Authors]]&amp;", "&amp;Tableau1[[#This Row],[Title]]&amp;" "&amp;Tableau1[[#This Row],[Journal]]&amp;". "&amp;Tableau1[[#This Row],[Year]]</f>
        <v>Braune K, Volkmer I, Staege MS., Characterization of Alstrom Syndrome 1 (ALMS1) Transcript Variants in Hodgkin Lymphoma Cells. PLoS One. 2017</v>
      </c>
    </row>
    <row r="10308" spans="1:29" ht="28.8" x14ac:dyDescent="0.3">
      <c r="A10308">
        <v>1834</v>
      </c>
      <c r="B10308" t="s">
        <v>5079</v>
      </c>
      <c r="C10308" t="s">
        <v>15325</v>
      </c>
      <c r="D10308" t="s">
        <v>25501</v>
      </c>
      <c r="E10308" t="s">
        <v>2443</v>
      </c>
      <c r="F10308" s="10"/>
      <c r="G10308">
        <v>2017</v>
      </c>
      <c r="J10308">
        <v>0.92786086919211619</v>
      </c>
      <c r="L10308" t="s">
        <v>36306</v>
      </c>
      <c r="M10308">
        <v>28863215</v>
      </c>
      <c r="Q10308" s="10"/>
      <c r="R10308" s="11">
        <f t="shared" si="322"/>
        <v>0</v>
      </c>
      <c r="U10308" s="11">
        <f t="shared" si="323"/>
        <v>0</v>
      </c>
      <c r="Y10308" s="11">
        <f>IF(SUM(Tableau1[[#This Row],[Other access]:[Sci-hub access]])&gt;=1,1,0)</f>
        <v>0</v>
      </c>
      <c r="Z10308" s="12">
        <f>IF(OR(Tableau1[[#This Row],[Access R1 + S1+ T1 ]]&gt;=1,Tableau1[[#This Row],[Access V1 +W1 + X1]]&gt;=1),1,0)</f>
        <v>0</v>
      </c>
      <c r="AB10308" s="10" t="str">
        <f>Tableau1[[#This Row],[DOI]]</f>
        <v>doi: 10.1167/iovs.17-21529</v>
      </c>
      <c r="AC10308" s="13" t="str">
        <f>Tableau1[[#This Row],[Authors]]&amp;", "&amp;Tableau1[[#This Row],[Title]]&amp;" "&amp;Tableau1[[#This Row],[Journal]]&amp;". "&amp;Tableau1[[#This Row],[Year]]</f>
        <v>Sousa RM, Oyamada MK, Cunha LP, Monteiro MLR., Multifocal Visual Evoked Potential in Eyes With Temporal Hemianopia From Chiasmal Compression: Correlation With Standard Automated Perimetry and OCT Findings. Invest Ophthalmol Vis Sci. 2017</v>
      </c>
    </row>
    <row r="10309" spans="1:29" x14ac:dyDescent="0.3">
      <c r="A10309">
        <v>10411</v>
      </c>
      <c r="B10309" t="s">
        <v>12903</v>
      </c>
      <c r="C10309" t="s">
        <v>23070</v>
      </c>
      <c r="D10309" t="s">
        <v>33356</v>
      </c>
      <c r="E10309" t="s">
        <v>3011</v>
      </c>
      <c r="F10309" s="10"/>
      <c r="G10309">
        <v>2017</v>
      </c>
      <c r="J10309">
        <v>0.92787816236125575</v>
      </c>
      <c r="L10309" t="s">
        <v>44661</v>
      </c>
      <c r="M10309">
        <v>27323840</v>
      </c>
      <c r="Q10309" s="10"/>
      <c r="R10309" s="11">
        <f t="shared" si="322"/>
        <v>0</v>
      </c>
      <c r="U10309" s="11">
        <f t="shared" si="323"/>
        <v>0</v>
      </c>
      <c r="Y10309" s="11">
        <f>IF(SUM(Tableau1[[#This Row],[Other access]:[Sci-hub access]])&gt;=1,1,0)</f>
        <v>0</v>
      </c>
      <c r="Z10309" s="12">
        <f>IF(OR(Tableau1[[#This Row],[Access R1 + S1+ T1 ]]&gt;=1,Tableau1[[#This Row],[Access V1 +W1 + X1]]&gt;=1),1,0)</f>
        <v>0</v>
      </c>
      <c r="AB10309" s="10" t="str">
        <f>Tableau1[[#This Row],[DOI]]</f>
        <v>doi: 10.1080/00207454.2016.1201665</v>
      </c>
      <c r="AC10309" s="13" t="str">
        <f>Tableau1[[#This Row],[Authors]]&amp;", "&amp;Tableau1[[#This Row],[Title]]&amp;" "&amp;Tableau1[[#This Row],[Journal]]&amp;". "&amp;Tableau1[[#This Row],[Year]]</f>
        <v>Lin J, Xue B, Chen Z, Huang X, Pang W, Quan W, Huang Y, Li X, Xia J., Effects of early using azathioprine in the acute phase in neuromyelitis optica spectrum disorder. Int J Neurosci. 2017</v>
      </c>
    </row>
    <row r="10310" spans="1:29" x14ac:dyDescent="0.3">
      <c r="A10310">
        <v>421</v>
      </c>
      <c r="B10310" t="s">
        <v>3684</v>
      </c>
      <c r="C10310" t="s">
        <v>13944</v>
      </c>
      <c r="D10310" t="s">
        <v>24104</v>
      </c>
      <c r="E10310" t="s">
        <v>2496</v>
      </c>
      <c r="F10310" s="10"/>
      <c r="G10310">
        <v>2017</v>
      </c>
      <c r="J10310">
        <v>0.92788915960574481</v>
      </c>
      <c r="L10310" t="s">
        <v>34926</v>
      </c>
      <c r="M10310">
        <v>29217031</v>
      </c>
      <c r="Q10310" s="10"/>
      <c r="R10310" s="11">
        <f t="shared" si="322"/>
        <v>0</v>
      </c>
      <c r="U10310" s="11">
        <f t="shared" si="323"/>
        <v>0</v>
      </c>
      <c r="Y10310" s="11">
        <f>IF(SUM(Tableau1[[#This Row],[Other access]:[Sci-hub access]])&gt;=1,1,0)</f>
        <v>0</v>
      </c>
      <c r="Z10310" s="12">
        <f>IF(OR(Tableau1[[#This Row],[Access R1 + S1+ T1 ]]&gt;=1,Tableau1[[#This Row],[Access V1 +W1 + X1]]&gt;=1),1,0)</f>
        <v>0</v>
      </c>
      <c r="AB10310" s="10" t="str">
        <f>Tableau1[[#This Row],[DOI]]</f>
        <v>doi: 10.1016/j.jcjo.2017.05.015</v>
      </c>
      <c r="AC10310" s="13" t="str">
        <f>Tableau1[[#This Row],[Authors]]&amp;", "&amp;Tableau1[[#This Row],[Title]]&amp;" "&amp;Tableau1[[#This Row],[Journal]]&amp;". "&amp;Tableau1[[#This Row],[Year]]</f>
        <v>Ha SG, Kim SH., Early postoperative overcorrection in recurrent exotropia. Can J Ophthalmol. 2017</v>
      </c>
    </row>
    <row r="10311" spans="1:29" x14ac:dyDescent="0.3">
      <c r="A10311">
        <v>3572</v>
      </c>
      <c r="B10311" t="s">
        <v>6744</v>
      </c>
      <c r="C10311" t="s">
        <v>16986</v>
      </c>
      <c r="D10311" t="s">
        <v>27168</v>
      </c>
      <c r="E10311" t="s">
        <v>2451</v>
      </c>
      <c r="F10311" s="10"/>
      <c r="G10311">
        <v>2017</v>
      </c>
      <c r="J10311">
        <v>0.92793473594368292</v>
      </c>
      <c r="L10311" t="s">
        <v>38018</v>
      </c>
      <c r="M10311">
        <v>28570624</v>
      </c>
      <c r="Q10311" s="10"/>
      <c r="R10311" s="11">
        <f t="shared" si="322"/>
        <v>0</v>
      </c>
      <c r="U10311" s="11">
        <f t="shared" si="323"/>
        <v>0</v>
      </c>
      <c r="Y10311" s="11">
        <f>IF(SUM(Tableau1[[#This Row],[Other access]:[Sci-hub access]])&gt;=1,1,0)</f>
        <v>0</v>
      </c>
      <c r="Z10311" s="12">
        <f>IF(OR(Tableau1[[#This Row],[Access R1 + S1+ T1 ]]&gt;=1,Tableau1[[#This Row],[Access V1 +W1 + X1]]&gt;=1),1,0)</f>
        <v>0</v>
      </c>
      <c r="AB10311" s="10" t="str">
        <f>Tableau1[[#This Row],[DOI]]</f>
        <v>doi: 10.1371/journal.pone.0178998</v>
      </c>
      <c r="AC10311" s="13" t="str">
        <f>Tableau1[[#This Row],[Authors]]&amp;", "&amp;Tableau1[[#This Row],[Title]]&amp;" "&amp;Tableau1[[#This Row],[Journal]]&amp;". "&amp;Tableau1[[#This Row],[Year]]</f>
        <v>Fang Y, Jonas JB, Yokoi T, Cao K, Shinohara K, Ohno-Matsui K., Macular Bruch's membrane defect and dome-shaped macula in high myopia. PLoS One. 2017</v>
      </c>
    </row>
    <row r="10312" spans="1:29" x14ac:dyDescent="0.3">
      <c r="A10312">
        <v>2368</v>
      </c>
      <c r="B10312" t="s">
        <v>5595</v>
      </c>
      <c r="C10312" t="s">
        <v>15840</v>
      </c>
      <c r="D10312" t="s">
        <v>26017</v>
      </c>
      <c r="E10312" t="s">
        <v>2440</v>
      </c>
      <c r="F10312" s="10"/>
      <c r="G10312">
        <v>2017</v>
      </c>
      <c r="J10312">
        <v>0.92807347941974083</v>
      </c>
      <c r="L10312" t="s">
        <v>36833</v>
      </c>
      <c r="M10312">
        <v>28757158</v>
      </c>
      <c r="Q10312" s="10"/>
      <c r="R10312" s="11">
        <f t="shared" si="322"/>
        <v>0</v>
      </c>
      <c r="U10312" s="11">
        <f t="shared" si="323"/>
        <v>0</v>
      </c>
      <c r="Y10312" s="11">
        <f>IF(SUM(Tableau1[[#This Row],[Other access]:[Sci-hub access]])&gt;=1,1,0)</f>
        <v>0</v>
      </c>
      <c r="Z10312" s="12">
        <f>IF(OR(Tableau1[[#This Row],[Access R1 + S1+ T1 ]]&gt;=1,Tableau1[[#This Row],[Access V1 +W1 + X1]]&gt;=1),1,0)</f>
        <v>0</v>
      </c>
      <c r="AB10312" s="10" t="str">
        <f>Tableau1[[#This Row],[DOI]]</f>
        <v>doi: 10.1016/j.exer.2017.07.015</v>
      </c>
      <c r="AC10312" s="13" t="str">
        <f>Tableau1[[#This Row],[Authors]]&amp;", "&amp;Tableau1[[#This Row],[Title]]&amp;" "&amp;Tableau1[[#This Row],[Journal]]&amp;". "&amp;Tableau1[[#This Row],[Year]]</f>
        <v>Chrysostomou V, van Wijngaarden P, Steinberg GR, Crowston JG., A short term high-fat high-sucrose diet in mice impairs optic nerve recovery after injury and this is not reversed by exercise. Exp Eye Res. 2017</v>
      </c>
    </row>
    <row r="10313" spans="1:29" x14ac:dyDescent="0.3">
      <c r="A10313">
        <v>6148</v>
      </c>
      <c r="B10313" t="s">
        <v>9114</v>
      </c>
      <c r="C10313" t="s">
        <v>19328</v>
      </c>
      <c r="D10313" t="s">
        <v>29545</v>
      </c>
      <c r="E10313" t="s">
        <v>2613</v>
      </c>
      <c r="F10313" s="10"/>
      <c r="G10313">
        <v>2017</v>
      </c>
      <c r="J10313">
        <v>0.92813440383387757</v>
      </c>
      <c r="L10313" t="s">
        <v>40520</v>
      </c>
      <c r="M10313">
        <v>28243026</v>
      </c>
      <c r="Q10313" s="10"/>
      <c r="R10313" s="11">
        <f t="shared" si="322"/>
        <v>0</v>
      </c>
      <c r="U10313" s="11">
        <f t="shared" si="323"/>
        <v>0</v>
      </c>
      <c r="Y10313" s="11">
        <f>IF(SUM(Tableau1[[#This Row],[Other access]:[Sci-hub access]])&gt;=1,1,0)</f>
        <v>0</v>
      </c>
      <c r="Z10313" s="12">
        <f>IF(OR(Tableau1[[#This Row],[Access R1 + S1+ T1 ]]&gt;=1,Tableau1[[#This Row],[Access V1 +W1 + X1]]&gt;=1),1,0)</f>
        <v>0</v>
      </c>
      <c r="AB10313" s="10" t="str">
        <f>Tableau1[[#This Row],[DOI]]</f>
        <v>doi: 10.3341/kjo.2017.31.1.71</v>
      </c>
      <c r="AC10313" s="13" t="str">
        <f>Tableau1[[#This Row],[Authors]]&amp;", "&amp;Tableau1[[#This Row],[Title]]&amp;" "&amp;Tableau1[[#This Row],[Journal]]&amp;". "&amp;Tableau1[[#This Row],[Year]]</f>
        <v>Son DY, Park KA, Seok SS, Lee JY, Oh SY., Initial Pattern of Optic Nerve Enhancement in Korean Patients with Unilateral Optic Neuritis. Korean J Ophthalmol. 2017</v>
      </c>
    </row>
    <row r="10314" spans="1:29" x14ac:dyDescent="0.3">
      <c r="A10314">
        <v>10897</v>
      </c>
      <c r="B10314" t="s">
        <v>13338</v>
      </c>
      <c r="C10314" t="s">
        <v>23500</v>
      </c>
      <c r="D10314" t="s">
        <v>33792</v>
      </c>
      <c r="E10314" t="s">
        <v>2447</v>
      </c>
      <c r="F10314" s="10"/>
      <c r="G10314">
        <v>2017</v>
      </c>
      <c r="J10314">
        <v>0.92818687899816577</v>
      </c>
      <c r="L10314" t="s">
        <v>45140</v>
      </c>
      <c r="M10314">
        <v>26882056</v>
      </c>
      <c r="Q10314" s="10"/>
      <c r="R10314" s="11">
        <f t="shared" si="322"/>
        <v>0</v>
      </c>
      <c r="U10314" s="11">
        <f t="shared" si="323"/>
        <v>0</v>
      </c>
      <c r="Y10314" s="11">
        <f>IF(SUM(Tableau1[[#This Row],[Other access]:[Sci-hub access]])&gt;=1,1,0)</f>
        <v>0</v>
      </c>
      <c r="Z10314" s="12">
        <f>IF(OR(Tableau1[[#This Row],[Access R1 + S1+ T1 ]]&gt;=1,Tableau1[[#This Row],[Access V1 +W1 + X1]]&gt;=1),1,0)</f>
        <v>0</v>
      </c>
      <c r="AB10314" s="10" t="str">
        <f>Tableau1[[#This Row],[DOI]]</f>
        <v>doi: 10.1097/IOP.0000000000000646</v>
      </c>
      <c r="AC10314" s="13" t="str">
        <f>Tableau1[[#This Row],[Authors]]&amp;", "&amp;Tableau1[[#This Row],[Title]]&amp;" "&amp;Tableau1[[#This Row],[Journal]]&amp;". "&amp;Tableau1[[#This Row],[Year]]</f>
        <v>Armstrong BK, Rabinowitz MP, Levin AV, Eagle RC Jr, Snitzer M, Carrasco J., Giant Ocular Horn Occurring in a 10-Year-Old Female. Ophthal Plast Reconstr Surg. 2017</v>
      </c>
    </row>
    <row r="10315" spans="1:29" x14ac:dyDescent="0.3">
      <c r="A10315">
        <v>3224</v>
      </c>
      <c r="B10315" t="s">
        <v>6408</v>
      </c>
      <c r="C10315" t="s">
        <v>16651</v>
      </c>
      <c r="D10315" t="s">
        <v>26832</v>
      </c>
      <c r="E10315" t="s">
        <v>34127</v>
      </c>
      <c r="F10315" s="10"/>
      <c r="G10315">
        <v>2017</v>
      </c>
      <c r="J10315">
        <v>0.92821309993065382</v>
      </c>
      <c r="L10315" t="s">
        <v>37677</v>
      </c>
      <c r="M10315">
        <v>28617927</v>
      </c>
      <c r="Q10315" s="10"/>
      <c r="R10315" s="11">
        <f t="shared" si="322"/>
        <v>0</v>
      </c>
      <c r="U10315" s="11">
        <f t="shared" si="323"/>
        <v>0</v>
      </c>
      <c r="Y10315" s="11">
        <f>IF(SUM(Tableau1[[#This Row],[Other access]:[Sci-hub access]])&gt;=1,1,0)</f>
        <v>0</v>
      </c>
      <c r="Z10315" s="12">
        <f>IF(OR(Tableau1[[#This Row],[Access R1 + S1+ T1 ]]&gt;=1,Tableau1[[#This Row],[Access V1 +W1 + X1]]&gt;=1),1,0)</f>
        <v>0</v>
      </c>
      <c r="AB10315" s="10" t="str">
        <f>Tableau1[[#This Row],[DOI]]</f>
        <v>doi: 10.1115/1.4037072</v>
      </c>
      <c r="AC10315" s="13" t="str">
        <f>Tableau1[[#This Row],[Authors]]&amp;", "&amp;Tableau1[[#This Row],[Title]]&amp;" "&amp;Tableau1[[#This Row],[Journal]]&amp;". "&amp;Tableau1[[#This Row],[Year]]</f>
        <v>Notghi B, Bhardwaj R, Bailoor S, Thompson KA, Weaver AA, Stitzel JD, Nguyen TD., Biomechanical Evaluations of Ocular Injury Risk for Blast Loading. J Biomech Eng. 2017</v>
      </c>
    </row>
    <row r="10316" spans="1:29" ht="28.8" x14ac:dyDescent="0.3">
      <c r="A10316">
        <v>2683</v>
      </c>
      <c r="B10316" t="s">
        <v>5895</v>
      </c>
      <c r="C10316" t="s">
        <v>16141</v>
      </c>
      <c r="D10316" t="s">
        <v>26318</v>
      </c>
      <c r="E10316" t="s">
        <v>34103</v>
      </c>
      <c r="F10316" s="10"/>
      <c r="G10316">
        <v>2017</v>
      </c>
      <c r="J10316">
        <v>0.92825190673301672</v>
      </c>
      <c r="L10316" t="s">
        <v>37146</v>
      </c>
      <c r="M10316">
        <v>28705204</v>
      </c>
      <c r="Q10316" s="10"/>
      <c r="R10316" s="11">
        <f t="shared" si="322"/>
        <v>0</v>
      </c>
      <c r="U10316" s="11">
        <f t="shared" si="323"/>
        <v>0</v>
      </c>
      <c r="Y10316" s="11">
        <f>IF(SUM(Tableau1[[#This Row],[Other access]:[Sci-hub access]])&gt;=1,1,0)</f>
        <v>0</v>
      </c>
      <c r="Z10316" s="12">
        <f>IF(OR(Tableau1[[#This Row],[Access R1 + S1+ T1 ]]&gt;=1,Tableau1[[#This Row],[Access V1 +W1 + X1]]&gt;=1),1,0)</f>
        <v>0</v>
      </c>
      <c r="AB10316" s="10" t="str">
        <f>Tableau1[[#This Row],[DOI]]</f>
        <v>doi: 10.1186/s12913-017-2428-4</v>
      </c>
      <c r="AC10316" s="13" t="str">
        <f>Tableau1[[#This Row],[Authors]]&amp;", "&amp;Tableau1[[#This Row],[Title]]&amp;" "&amp;Tableau1[[#This Row],[Journal]]&amp;". "&amp;Tableau1[[#This Row],[Year]]</f>
        <v>Gichuhi S, Kabiru J, M'bongo Zindamoyen A, Rono H, Ollando E, Wachira J, Munene R, Onyuma T, Sagoo MS, Macleod D, Weiss HA, Burton MJ., Delay along the care-seeking journey of patients with ocular surface squamous neoplasia in Kenya. BMC Health Serv Res. 2017</v>
      </c>
    </row>
    <row r="10317" spans="1:29" x14ac:dyDescent="0.3">
      <c r="A10317">
        <v>7464</v>
      </c>
      <c r="B10317" t="s">
        <v>1342</v>
      </c>
      <c r="C10317" t="s">
        <v>1343</v>
      </c>
      <c r="D10317" t="s">
        <v>1344</v>
      </c>
      <c r="E10317" t="s">
        <v>3076</v>
      </c>
      <c r="F10317" s="10"/>
      <c r="G10317">
        <v>2017</v>
      </c>
      <c r="J10317">
        <v>0.92831358512051343</v>
      </c>
      <c r="L10317" t="s">
        <v>41819</v>
      </c>
      <c r="M10317">
        <v>28089909</v>
      </c>
      <c r="Q10317" s="10"/>
      <c r="R10317" s="11">
        <f t="shared" si="322"/>
        <v>0</v>
      </c>
      <c r="U10317" s="11">
        <f t="shared" si="323"/>
        <v>0</v>
      </c>
      <c r="Y10317" s="11">
        <f>IF(SUM(Tableau1[[#This Row],[Other access]:[Sci-hub access]])&gt;=1,1,0)</f>
        <v>0</v>
      </c>
      <c r="Z10317" s="12">
        <f>IF(OR(Tableau1[[#This Row],[Access R1 + S1+ T1 ]]&gt;=1,Tableau1[[#This Row],[Access V1 +W1 + X1]]&gt;=1),1,0)</f>
        <v>0</v>
      </c>
      <c r="AB10317" s="10" t="str">
        <f>Tableau1[[#This Row],[DOI]]</f>
        <v>doi: 10.1016/j.stem.2016.11.019</v>
      </c>
      <c r="AC10317" s="13" t="str">
        <f>Tableau1[[#This Row],[Authors]]&amp;", "&amp;Tableau1[[#This Row],[Title]]&amp;" "&amp;Tableau1[[#This Row],[Journal]]&amp;". "&amp;Tableau1[[#This Row],[Year]]</f>
        <v>Zhu J, Cifuentes H, Reynolds J, Lamba DA., Immunosuppression via Loss of IL2rγ Enhances Long-Term Functional Integration of hESC-Derived Photoreceptors in the Mouse Retina. Cell Stem Cell. 2017</v>
      </c>
    </row>
    <row r="10318" spans="1:29" x14ac:dyDescent="0.3">
      <c r="A10318">
        <v>664</v>
      </c>
      <c r="B10318" t="s">
        <v>3927</v>
      </c>
      <c r="C10318" t="s">
        <v>14182</v>
      </c>
      <c r="D10318" t="s">
        <v>24347</v>
      </c>
      <c r="E10318" t="s">
        <v>2469</v>
      </c>
      <c r="F10318" s="10"/>
      <c r="G10318">
        <v>2018</v>
      </c>
      <c r="J10318">
        <v>0.92841138790423716</v>
      </c>
      <c r="L10318" t="s">
        <v>35157</v>
      </c>
      <c r="M10318">
        <v>29144839</v>
      </c>
      <c r="Q10318" s="10"/>
      <c r="R10318" s="11">
        <f t="shared" si="322"/>
        <v>0</v>
      </c>
      <c r="U10318" s="11">
        <f t="shared" si="323"/>
        <v>0</v>
      </c>
      <c r="Y10318" s="11">
        <f>IF(SUM(Tableau1[[#This Row],[Other access]:[Sci-hub access]])&gt;=1,1,0)</f>
        <v>0</v>
      </c>
      <c r="Z10318" s="12">
        <f>IF(OR(Tableau1[[#This Row],[Access R1 + S1+ T1 ]]&gt;=1,Tableau1[[#This Row],[Access V1 +W1 + X1]]&gt;=1),1,0)</f>
        <v>0</v>
      </c>
      <c r="AB10318" s="10" t="str">
        <f>Tableau1[[#This Row],[DOI]]</f>
        <v>doi: 10.1080/08820538.2017.1353831</v>
      </c>
      <c r="AC10318" s="13" t="str">
        <f>Tableau1[[#This Row],[Authors]]&amp;", "&amp;Tableau1[[#This Row],[Title]]&amp;" "&amp;Tableau1[[#This Row],[Journal]]&amp;". "&amp;Tableau1[[#This Row],[Year]]</f>
        <v>Tu Y, Jakobiec FA, Leung K, Freitag SK., Distinguishing Benign from Malignant Circumscribed Orbital Tumors in Children. Semin Ophthalmol. 2018</v>
      </c>
    </row>
    <row r="10319" spans="1:29" x14ac:dyDescent="0.3">
      <c r="A10319">
        <v>3697</v>
      </c>
      <c r="B10319" t="s">
        <v>6868</v>
      </c>
      <c r="C10319" t="s">
        <v>17109</v>
      </c>
      <c r="D10319" t="s">
        <v>27292</v>
      </c>
      <c r="E10319" t="s">
        <v>2538</v>
      </c>
      <c r="F10319" s="10"/>
      <c r="G10319">
        <v>2017</v>
      </c>
      <c r="J10319">
        <v>0.92841885586601758</v>
      </c>
      <c r="L10319" t="s">
        <v>38141</v>
      </c>
      <c r="M10319">
        <v>28546688</v>
      </c>
      <c r="Q10319" s="10"/>
      <c r="R10319" s="11">
        <f t="shared" si="322"/>
        <v>0</v>
      </c>
      <c r="U10319" s="11">
        <f t="shared" si="323"/>
        <v>0</v>
      </c>
      <c r="Y10319" s="11">
        <f>IF(SUM(Tableau1[[#This Row],[Other access]:[Sci-hub access]])&gt;=1,1,0)</f>
        <v>0</v>
      </c>
      <c r="Z10319" s="12">
        <f>IF(OR(Tableau1[[#This Row],[Access R1 + S1+ T1 ]]&gt;=1,Tableau1[[#This Row],[Access V1 +W1 + X1]]&gt;=1),1,0)</f>
        <v>0</v>
      </c>
      <c r="AB10319" s="10" t="str">
        <f>Tableau1[[#This Row],[DOI]]</f>
        <v>doi: 10.4103/meajo.MEAJO_305_16</v>
      </c>
      <c r="AC10319" s="13" t="str">
        <f>Tableau1[[#This Row],[Authors]]&amp;", "&amp;Tableau1[[#This Row],[Title]]&amp;" "&amp;Tableau1[[#This Row],[Journal]]&amp;". "&amp;Tableau1[[#This Row],[Year]]</f>
        <v>Garg P, Das S, Roy A., Collagen Cross-linking for Microbial Keratitis. Middle East Afr J Ophthalmol. 2017</v>
      </c>
    </row>
    <row r="10320" spans="1:29" x14ac:dyDescent="0.3">
      <c r="A10320">
        <v>2596</v>
      </c>
      <c r="B10320" t="s">
        <v>5813</v>
      </c>
      <c r="C10320" t="s">
        <v>16059</v>
      </c>
      <c r="D10320" t="s">
        <v>26236</v>
      </c>
      <c r="E10320" t="s">
        <v>2700</v>
      </c>
      <c r="F10320" s="10"/>
      <c r="G10320">
        <v>2017</v>
      </c>
      <c r="J10320">
        <v>0.9284258757894458</v>
      </c>
      <c r="L10320" t="s">
        <v>37059</v>
      </c>
      <c r="M10320">
        <v>28724398</v>
      </c>
      <c r="Q10320" s="10"/>
      <c r="R10320" s="11">
        <f t="shared" si="322"/>
        <v>0</v>
      </c>
      <c r="U10320" s="11">
        <f t="shared" si="323"/>
        <v>0</v>
      </c>
      <c r="Y10320" s="11">
        <f>IF(SUM(Tableau1[[#This Row],[Other access]:[Sci-hub access]])&gt;=1,1,0)</f>
        <v>0</v>
      </c>
      <c r="Z10320" s="12">
        <f>IF(OR(Tableau1[[#This Row],[Access R1 + S1+ T1 ]]&gt;=1,Tableau1[[#This Row],[Access V1 +W1 + X1]]&gt;=1),1,0)</f>
        <v>0</v>
      </c>
      <c r="AB10320" s="10" t="str">
        <f>Tableau1[[#This Row],[DOI]]</f>
        <v>doi: 10.1186/s12881-017-0418-3</v>
      </c>
      <c r="AC10320" s="13" t="str">
        <f>Tableau1[[#This Row],[Authors]]&amp;", "&amp;Tableau1[[#This Row],[Title]]&amp;" "&amp;Tableau1[[#This Row],[Journal]]&amp;". "&amp;Tableau1[[#This Row],[Year]]</f>
        <v>Yang L, Li Z, Mei M, Fan X, Zhan G, Wang H, Huang G, Wang M, Tian W, Zhou W., Whole genome sequencing identifies a novel ALMS1 gene mutation in two Chinese siblings with Alström syndrome. BMC Med Genet. 2017</v>
      </c>
    </row>
    <row r="10321" spans="1:29" x14ac:dyDescent="0.3">
      <c r="A10321">
        <v>5498</v>
      </c>
      <c r="B10321" t="s">
        <v>8543</v>
      </c>
      <c r="C10321" t="s">
        <v>18764</v>
      </c>
      <c r="D10321" t="s">
        <v>28973</v>
      </c>
      <c r="E10321" t="s">
        <v>2465</v>
      </c>
      <c r="F10321" s="10"/>
      <c r="G10321">
        <v>2017</v>
      </c>
      <c r="J10321">
        <v>0.92845900286615102</v>
      </c>
      <c r="L10321" t="s">
        <v>39885</v>
      </c>
      <c r="M10321">
        <v>28328814</v>
      </c>
      <c r="Q10321" s="10"/>
      <c r="R10321" s="11">
        <f t="shared" si="322"/>
        <v>0</v>
      </c>
      <c r="U10321" s="11">
        <f t="shared" si="323"/>
        <v>0</v>
      </c>
      <c r="Y10321" s="11">
        <f>IF(SUM(Tableau1[[#This Row],[Other access]:[Sci-hub access]])&gt;=1,1,0)</f>
        <v>0</v>
      </c>
      <c r="Z10321" s="12">
        <f>IF(OR(Tableau1[[#This Row],[Access R1 + S1+ T1 ]]&gt;=1,Tableau1[[#This Row],[Access V1 +W1 + X1]]&gt;=1),1,0)</f>
        <v>0</v>
      </c>
      <c r="AB10321" s="10" t="str">
        <f>Tableau1[[#This Row],[DOI]]</f>
        <v>doi: 10.1097/MD.0000000000006340</v>
      </c>
      <c r="AC10321" s="13" t="str">
        <f>Tableau1[[#This Row],[Authors]]&amp;", "&amp;Tableau1[[#This Row],[Title]]&amp;" "&amp;Tableau1[[#This Row],[Journal]]&amp;". "&amp;Tableau1[[#This Row],[Year]]</f>
        <v>Farideh D, Azad S, Feizollah N, Sana N, Cyrus A, Mohammad G, Alireza BR., Clinical outcomes of new toric trifocal diffractive intraocular lens in patients with cataract and stable keratoconus: Six months follow-up. Medicine (Baltimore). 2017</v>
      </c>
    </row>
    <row r="10322" spans="1:29" x14ac:dyDescent="0.3">
      <c r="A10322">
        <v>10122</v>
      </c>
      <c r="B10322" t="s">
        <v>12632</v>
      </c>
      <c r="C10322" t="s">
        <v>22800</v>
      </c>
      <c r="D10322" t="s">
        <v>33082</v>
      </c>
      <c r="E10322" t="s">
        <v>2445</v>
      </c>
      <c r="F10322" s="10"/>
      <c r="G10322">
        <v>2017</v>
      </c>
      <c r="J10322">
        <v>0.92849985221126186</v>
      </c>
      <c r="L10322" t="s">
        <v>44377</v>
      </c>
      <c r="M10322">
        <v>27465573</v>
      </c>
      <c r="Q10322" s="10"/>
      <c r="R10322" s="11">
        <f t="shared" si="322"/>
        <v>0</v>
      </c>
      <c r="U10322" s="11">
        <f t="shared" si="323"/>
        <v>0</v>
      </c>
      <c r="Y10322" s="11">
        <f>IF(SUM(Tableau1[[#This Row],[Other access]:[Sci-hub access]])&gt;=1,1,0)</f>
        <v>0</v>
      </c>
      <c r="Z10322" s="12">
        <f>IF(OR(Tableau1[[#This Row],[Access R1 + S1+ T1 ]]&gt;=1,Tableau1[[#This Row],[Access V1 +W1 + X1]]&gt;=1),1,0)</f>
        <v>0</v>
      </c>
      <c r="AB10322" s="10" t="str">
        <f>Tableau1[[#This Row],[DOI]]</f>
        <v>doi: 10.1097/IAE.0000000000001215</v>
      </c>
      <c r="AC10322" s="13" t="str">
        <f>Tableau1[[#This Row],[Authors]]&amp;", "&amp;Tableau1[[#This Row],[Title]]&amp;" "&amp;Tableau1[[#This Row],[Journal]]&amp;". "&amp;Tableau1[[#This Row],[Year]]</f>
        <v>Romano MR, Cennamo G, Ferrara M, Cennamo M, Cennamo G., TWENTY-SEVEN-GAUGE VERSUS 25-GAUGE VITRECTOMY FOR PRIMARY RHEGMATOGENOUS RETINAL DETACHMENT. Retina. 2017</v>
      </c>
    </row>
    <row r="10323" spans="1:29" x14ac:dyDescent="0.3">
      <c r="A10323">
        <v>10575</v>
      </c>
      <c r="B10323" t="s">
        <v>13053</v>
      </c>
      <c r="C10323" t="s">
        <v>23218</v>
      </c>
      <c r="D10323" t="s">
        <v>33506</v>
      </c>
      <c r="E10323" t="s">
        <v>2469</v>
      </c>
      <c r="F10323" s="10"/>
      <c r="G10323">
        <v>2017</v>
      </c>
      <c r="J10323">
        <v>0.92873019681899127</v>
      </c>
      <c r="L10323" t="s">
        <v>44824</v>
      </c>
      <c r="M10323">
        <v>27192188</v>
      </c>
      <c r="Q10323" s="10"/>
      <c r="R10323" s="11">
        <f t="shared" si="322"/>
        <v>0</v>
      </c>
      <c r="U10323" s="11">
        <f t="shared" si="323"/>
        <v>0</v>
      </c>
      <c r="Y10323" s="11">
        <f>IF(SUM(Tableau1[[#This Row],[Other access]:[Sci-hub access]])&gt;=1,1,0)</f>
        <v>0</v>
      </c>
      <c r="Z10323" s="12">
        <f>IF(OR(Tableau1[[#This Row],[Access R1 + S1+ T1 ]]&gt;=1,Tableau1[[#This Row],[Access V1 +W1 + X1]]&gt;=1),1,0)</f>
        <v>0</v>
      </c>
      <c r="AB10323" s="10" t="str">
        <f>Tableau1[[#This Row],[DOI]]</f>
        <v>doi: 10.3109/08820538.2015.1131838</v>
      </c>
      <c r="AC10323" s="13" t="str">
        <f>Tableau1[[#This Row],[Authors]]&amp;", "&amp;Tableau1[[#This Row],[Title]]&amp;" "&amp;Tableau1[[#This Row],[Journal]]&amp;". "&amp;Tableau1[[#This Row],[Year]]</f>
        <v>Duru N, Altinkaynak H, Uysal BS, Duru Z, Can ME, Erten S, Yuksel N, Kalkan Akcay E., Increased Tear Film Osmolarity in Systemic Lupus Erythematosus. Semin Ophthalmol. 2017</v>
      </c>
    </row>
    <row r="10324" spans="1:29" ht="28.8" x14ac:dyDescent="0.3">
      <c r="A10324">
        <v>8414</v>
      </c>
      <c r="B10324" t="s">
        <v>11097</v>
      </c>
      <c r="C10324" t="s">
        <v>21283</v>
      </c>
      <c r="D10324" t="s">
        <v>31535</v>
      </c>
      <c r="E10324" t="s">
        <v>2857</v>
      </c>
      <c r="F10324" s="10"/>
      <c r="G10324">
        <v>2017</v>
      </c>
      <c r="J10324">
        <v>0.92883058153809006</v>
      </c>
      <c r="L10324" t="s">
        <v>42755</v>
      </c>
      <c r="M10324">
        <v>27918307</v>
      </c>
      <c r="Q10324" s="10"/>
      <c r="R10324" s="11">
        <f t="shared" si="322"/>
        <v>0</v>
      </c>
      <c r="U10324" s="11">
        <f t="shared" si="323"/>
        <v>0</v>
      </c>
      <c r="Y10324" s="11">
        <f>IF(SUM(Tableau1[[#This Row],[Other access]:[Sci-hub access]])&gt;=1,1,0)</f>
        <v>0</v>
      </c>
      <c r="Z10324" s="12">
        <f>IF(OR(Tableau1[[#This Row],[Access R1 + S1+ T1 ]]&gt;=1,Tableau1[[#This Row],[Access V1 +W1 + X1]]&gt;=1),1,0)</f>
        <v>0</v>
      </c>
      <c r="AB10324" s="10" t="str">
        <f>Tableau1[[#This Row],[DOI]]</f>
        <v>doi: 10.1172/JCI86418</v>
      </c>
      <c r="AC10324" s="13" t="str">
        <f>Tableau1[[#This Row],[Authors]]&amp;", "&amp;Tableau1[[#This Row],[Title]]&amp;" "&amp;Tableau1[[#This Row],[Journal]]&amp;". "&amp;Tableau1[[#This Row],[Year]]</f>
        <v>Keir LS, Firth R, Aponik L, Feitelberg D, Sakimoto S, Aguilar E, Welsh GI, Richards A, Usui Y, Satchell SC, Kuzmuk V, Coward RJ, Goult J, Bull KR, Sharma R, Bharti K, Westenskow PD, Michael IP, Saleem MA, Friedlander M., VEGF regulates local inhibitory complement proteins in the eye and kidney. J Clin Invest. 2017</v>
      </c>
    </row>
    <row r="10325" spans="1:29" x14ac:dyDescent="0.3">
      <c r="A10325">
        <v>2592</v>
      </c>
      <c r="B10325" t="s">
        <v>5810</v>
      </c>
      <c r="C10325" t="s">
        <v>16056</v>
      </c>
      <c r="D10325" t="s">
        <v>26233</v>
      </c>
      <c r="E10325" t="s">
        <v>2511</v>
      </c>
      <c r="F10325" s="10"/>
      <c r="G10325">
        <v>2017</v>
      </c>
      <c r="J10325">
        <v>0.92895915148111707</v>
      </c>
      <c r="L10325" t="s">
        <v>37055</v>
      </c>
      <c r="M10325">
        <v>28724810</v>
      </c>
      <c r="Q10325" s="10"/>
      <c r="R10325" s="11">
        <f t="shared" si="322"/>
        <v>0</v>
      </c>
      <c r="U10325" s="11">
        <f t="shared" si="323"/>
        <v>0</v>
      </c>
      <c r="Y10325" s="11">
        <f>IF(SUM(Tableau1[[#This Row],[Other access]:[Sci-hub access]])&gt;=1,1,0)</f>
        <v>0</v>
      </c>
      <c r="Z10325" s="12">
        <f>IF(OR(Tableau1[[#This Row],[Access R1 + S1+ T1 ]]&gt;=1,Tableau1[[#This Row],[Access V1 +W1 + X1]]&gt;=1),1,0)</f>
        <v>0</v>
      </c>
      <c r="AB10325" s="10" t="str">
        <f>Tableau1[[#This Row],[DOI]]</f>
        <v>doi: 10.4103/ijo.IJO_540_17</v>
      </c>
      <c r="AC10325" s="13" t="str">
        <f>Tableau1[[#This Row],[Authors]]&amp;", "&amp;Tableau1[[#This Row],[Title]]&amp;" "&amp;Tableau1[[#This Row],[Journal]]&amp;". "&amp;Tableau1[[#This Row],[Year]]</f>
        <v>Bhattacharjee K, Misra DK, Deori N., Updates on upper eyelid blepharoplasty. Indian J Ophthalmol. 2017</v>
      </c>
    </row>
    <row r="10326" spans="1:29" x14ac:dyDescent="0.3">
      <c r="A10326">
        <v>4971</v>
      </c>
      <c r="B10326" t="s">
        <v>8065</v>
      </c>
      <c r="C10326" t="s">
        <v>18294</v>
      </c>
      <c r="D10326" t="s">
        <v>28495</v>
      </c>
      <c r="E10326" t="s">
        <v>34233</v>
      </c>
      <c r="F10326" s="10"/>
      <c r="G10326">
        <v>2017</v>
      </c>
      <c r="J10326">
        <v>0.92909084804889042</v>
      </c>
      <c r="L10326" t="s">
        <v>39379</v>
      </c>
      <c r="M10326">
        <v>28387537</v>
      </c>
      <c r="Q10326" s="10"/>
      <c r="R10326" s="11">
        <f t="shared" si="322"/>
        <v>0</v>
      </c>
      <c r="U10326" s="11">
        <f t="shared" si="323"/>
        <v>0</v>
      </c>
      <c r="Y10326" s="11">
        <f>IF(SUM(Tableau1[[#This Row],[Other access]:[Sci-hub access]])&gt;=1,1,0)</f>
        <v>0</v>
      </c>
      <c r="Z10326" s="12">
        <f>IF(OR(Tableau1[[#This Row],[Access R1 + S1+ T1 ]]&gt;=1,Tableau1[[#This Row],[Access V1 +W1 + X1]]&gt;=1),1,0)</f>
        <v>0</v>
      </c>
      <c r="AB10326" s="10" t="str">
        <f>Tableau1[[#This Row],[DOI]]</f>
        <v>doi: 10.1177/1740774517699409</v>
      </c>
      <c r="AC10326" s="13" t="str">
        <f>Tableau1[[#This Row],[Authors]]&amp;", "&amp;Tableau1[[#This Row],[Title]]&amp;" "&amp;Tableau1[[#This Row],[Journal]]&amp;". "&amp;Tableau1[[#This Row],[Year]]</f>
        <v>Wandel S, Neuenschwander B, Röver C, Friede T., Using phase II data for the analysis of phase III studies: An application in rare diseases. Clin Trials. 2017</v>
      </c>
    </row>
    <row r="10327" spans="1:29" x14ac:dyDescent="0.3">
      <c r="A10327">
        <v>3315</v>
      </c>
      <c r="B10327" t="s">
        <v>6496</v>
      </c>
      <c r="C10327" t="s">
        <v>16739</v>
      </c>
      <c r="D10327" t="s">
        <v>26920</v>
      </c>
      <c r="E10327" t="s">
        <v>2942</v>
      </c>
      <c r="F10327" s="10"/>
      <c r="G10327">
        <v>2017</v>
      </c>
      <c r="J10327">
        <v>0.92917834741563299</v>
      </c>
      <c r="L10327" t="s">
        <v>37768</v>
      </c>
      <c r="M10327">
        <v>28602949</v>
      </c>
      <c r="Q10327" s="10"/>
      <c r="R10327" s="11">
        <f t="shared" si="322"/>
        <v>0</v>
      </c>
      <c r="U10327" s="11">
        <f t="shared" si="323"/>
        <v>0</v>
      </c>
      <c r="Y10327" s="11">
        <f>IF(SUM(Tableau1[[#This Row],[Other access]:[Sci-hub access]])&gt;=1,1,0)</f>
        <v>0</v>
      </c>
      <c r="Z10327" s="12">
        <f>IF(OR(Tableau1[[#This Row],[Access R1 + S1+ T1 ]]&gt;=1,Tableau1[[#This Row],[Access V1 +W1 + X1]]&gt;=1),1,0)</f>
        <v>0</v>
      </c>
      <c r="AB10327" s="10" t="str">
        <f>Tableau1[[#This Row],[DOI]]</f>
        <v>doi: 10.1016/j.preteyeres.2017.06.001</v>
      </c>
      <c r="AC10327" s="13" t="str">
        <f>Tableau1[[#This Row],[Authors]]&amp;", "&amp;Tableau1[[#This Row],[Title]]&amp;" "&amp;Tableau1[[#This Row],[Journal]]&amp;". "&amp;Tableau1[[#This Row],[Year]]</f>
        <v>Roy S, Jiang JX, Li AF, Kim D., Connexin channel and its role in diabetic retinopathy. Prog Retin Eye Res. 2017</v>
      </c>
    </row>
    <row r="10328" spans="1:29" x14ac:dyDescent="0.3">
      <c r="A10328">
        <v>10549</v>
      </c>
      <c r="B10328" t="s">
        <v>13027</v>
      </c>
      <c r="C10328" t="s">
        <v>23193</v>
      </c>
      <c r="D10328" t="s">
        <v>33480</v>
      </c>
      <c r="E10328" t="s">
        <v>2447</v>
      </c>
      <c r="F10328" s="10"/>
      <c r="G10328">
        <v>2017</v>
      </c>
      <c r="J10328">
        <v>0.92926905119664094</v>
      </c>
      <c r="L10328" t="s">
        <v>44798</v>
      </c>
      <c r="M10328">
        <v>27218810</v>
      </c>
      <c r="Q10328" s="10"/>
      <c r="R10328" s="11">
        <f t="shared" si="322"/>
        <v>0</v>
      </c>
      <c r="U10328" s="11">
        <f t="shared" si="323"/>
        <v>0</v>
      </c>
      <c r="Y10328" s="11">
        <f>IF(SUM(Tableau1[[#This Row],[Other access]:[Sci-hub access]])&gt;=1,1,0)</f>
        <v>0</v>
      </c>
      <c r="Z10328" s="12">
        <f>IF(OR(Tableau1[[#This Row],[Access R1 + S1+ T1 ]]&gt;=1,Tableau1[[#This Row],[Access V1 +W1 + X1]]&gt;=1),1,0)</f>
        <v>0</v>
      </c>
      <c r="AB10328" s="10" t="str">
        <f>Tableau1[[#This Row],[DOI]]</f>
        <v>doi: 10.1097/IOP.0000000000000715</v>
      </c>
      <c r="AC10328" s="13" t="str">
        <f>Tableau1[[#This Row],[Authors]]&amp;", "&amp;Tableau1[[#This Row],[Title]]&amp;" "&amp;Tableau1[[#This Row],[Journal]]&amp;". "&amp;Tableau1[[#This Row],[Year]]</f>
        <v>Branson SV, McClintic E, Ozgur O, Esmaeli B, Yeatts RP., Orbitofacial Metastatic Basal Cell Carcinoma: Report of 10 Cases. Ophthal Plast Reconstr Surg. 2017</v>
      </c>
    </row>
    <row r="10329" spans="1:29" x14ac:dyDescent="0.3">
      <c r="A10329">
        <v>10561</v>
      </c>
      <c r="B10329" t="s">
        <v>13039</v>
      </c>
      <c r="C10329" t="s">
        <v>23204</v>
      </c>
      <c r="D10329" t="s">
        <v>33492</v>
      </c>
      <c r="E10329" t="s">
        <v>2557</v>
      </c>
      <c r="F10329" s="10"/>
      <c r="G10329">
        <v>2017</v>
      </c>
      <c r="J10329">
        <v>0.92961204473728676</v>
      </c>
      <c r="L10329" t="s">
        <v>44810</v>
      </c>
      <c r="M10329">
        <v>27203796</v>
      </c>
      <c r="Q10329" s="10"/>
      <c r="R10329" s="11">
        <f t="shared" si="322"/>
        <v>0</v>
      </c>
      <c r="U10329" s="11">
        <f t="shared" si="323"/>
        <v>0</v>
      </c>
      <c r="Y10329" s="11">
        <f>IF(SUM(Tableau1[[#This Row],[Other access]:[Sci-hub access]])&gt;=1,1,0)</f>
        <v>0</v>
      </c>
      <c r="Z10329" s="12">
        <f>IF(OR(Tableau1[[#This Row],[Access R1 + S1+ T1 ]]&gt;=1,Tableau1[[#This Row],[Access V1 +W1 + X1]]&gt;=1),1,0)</f>
        <v>0</v>
      </c>
      <c r="AB10329" s="10" t="str">
        <f>Tableau1[[#This Row],[DOI]]</f>
        <v>doi: 10.1097/ICL.0000000000000281</v>
      </c>
      <c r="AC10329" s="13" t="str">
        <f>Tableau1[[#This Row],[Authors]]&amp;", "&amp;Tableau1[[#This Row],[Title]]&amp;" "&amp;Tableau1[[#This Row],[Journal]]&amp;". "&amp;Tableau1[[#This Row],[Year]]</f>
        <v>Lim SA, Na KS, Joo CK., Clinical Features of Infectious Keratitis Caused by Propionibacterium Acnes. Eye Contact Lens. 2017</v>
      </c>
    </row>
    <row r="10330" spans="1:29" x14ac:dyDescent="0.3">
      <c r="A10330">
        <v>5058</v>
      </c>
      <c r="B10330" t="s">
        <v>8143</v>
      </c>
      <c r="C10330" t="s">
        <v>18369</v>
      </c>
      <c r="D10330" t="s">
        <v>28573</v>
      </c>
      <c r="E10330" t="s">
        <v>2813</v>
      </c>
      <c r="F10330" s="10"/>
      <c r="G10330">
        <v>2017</v>
      </c>
      <c r="J10330">
        <v>0.92976912328492467</v>
      </c>
      <c r="L10330" t="s">
        <v>39466</v>
      </c>
      <c r="M10330">
        <v>28379055</v>
      </c>
      <c r="Q10330" s="10"/>
      <c r="R10330" s="11">
        <f t="shared" si="322"/>
        <v>0</v>
      </c>
      <c r="U10330" s="11">
        <f t="shared" si="323"/>
        <v>0</v>
      </c>
      <c r="Y10330" s="11">
        <f>IF(SUM(Tableau1[[#This Row],[Other access]:[Sci-hub access]])&gt;=1,1,0)</f>
        <v>0</v>
      </c>
      <c r="Z10330" s="12">
        <f>IF(OR(Tableau1[[#This Row],[Access R1 + S1+ T1 ]]&gt;=1,Tableau1[[#This Row],[Access V1 +W1 + X1]]&gt;=1),1,0)</f>
        <v>0</v>
      </c>
      <c r="AB10330" s="10" t="str">
        <f>Tableau1[[#This Row],[DOI]]</f>
        <v>doi: 10.1177/1971400917691993</v>
      </c>
      <c r="AC10330" s="13" t="str">
        <f>Tableau1[[#This Row],[Authors]]&amp;", "&amp;Tableau1[[#This Row],[Title]]&amp;" "&amp;Tableau1[[#This Row],[Journal]]&amp;". "&amp;Tableau1[[#This Row],[Year]]</f>
        <v>Abdel Razek AA, El-Hadidy M, Moawad ME, El-Metwaly N, El-Said AA., Performance of apparent diffusion coefficient of medial and lateral rectus muscles in Graves' orbitopathy. Neuroradiol J. 2017</v>
      </c>
    </row>
    <row r="10331" spans="1:29" x14ac:dyDescent="0.3">
      <c r="A10331">
        <v>2969</v>
      </c>
      <c r="B10331" t="s">
        <v>6164</v>
      </c>
      <c r="C10331" t="s">
        <v>16409</v>
      </c>
      <c r="D10331" t="s">
        <v>26588</v>
      </c>
      <c r="E10331" t="s">
        <v>2460</v>
      </c>
      <c r="F10331" s="10"/>
      <c r="G10331">
        <v>2017</v>
      </c>
      <c r="J10331">
        <v>0.92981978988366665</v>
      </c>
      <c r="L10331" t="s">
        <v>37425</v>
      </c>
      <c r="M10331">
        <v>28657409</v>
      </c>
      <c r="Q10331" s="10"/>
      <c r="R10331" s="11">
        <f t="shared" si="322"/>
        <v>0</v>
      </c>
      <c r="U10331" s="11">
        <f t="shared" si="323"/>
        <v>0</v>
      </c>
      <c r="Y10331" s="11">
        <f>IF(SUM(Tableau1[[#This Row],[Other access]:[Sci-hub access]])&gt;=1,1,0)</f>
        <v>0</v>
      </c>
      <c r="Z10331" s="12">
        <f>IF(OR(Tableau1[[#This Row],[Access R1 + S1+ T1 ]]&gt;=1,Tableau1[[#This Row],[Access V1 +W1 + X1]]&gt;=1),1,0)</f>
        <v>0</v>
      </c>
      <c r="AB10331" s="10" t="str">
        <f>Tableau1[[#This Row],[DOI]]</f>
        <v>doi: 10.1080/09286586.2017.1281427</v>
      </c>
      <c r="AC10331" s="13" t="str">
        <f>Tableau1[[#This Row],[Authors]]&amp;", "&amp;Tableau1[[#This Row],[Title]]&amp;" "&amp;Tableau1[[#This Row],[Journal]]&amp;". "&amp;Tableau1[[#This Row],[Year]]</f>
        <v>Park S, Choi NK., Serum 25-hydroxyvitamin D and Age-Related Cataract. Ophthalmic Epidemiol. 2017</v>
      </c>
    </row>
    <row r="10332" spans="1:29" x14ac:dyDescent="0.3">
      <c r="A10332">
        <v>9950</v>
      </c>
      <c r="B10332" t="s">
        <v>12476</v>
      </c>
      <c r="C10332" t="s">
        <v>22645</v>
      </c>
      <c r="D10332" t="s">
        <v>32924</v>
      </c>
      <c r="E10332" t="s">
        <v>2447</v>
      </c>
      <c r="F10332" s="10"/>
      <c r="G10332">
        <v>2017</v>
      </c>
      <c r="J10332">
        <v>0.92983065774940821</v>
      </c>
      <c r="L10332" t="s">
        <v>44208</v>
      </c>
      <c r="M10332">
        <v>27533512</v>
      </c>
      <c r="Q10332" s="10"/>
      <c r="R10332" s="11">
        <f t="shared" si="322"/>
        <v>0</v>
      </c>
      <c r="U10332" s="11">
        <f t="shared" si="323"/>
        <v>0</v>
      </c>
      <c r="Y10332" s="11">
        <f>IF(SUM(Tableau1[[#This Row],[Other access]:[Sci-hub access]])&gt;=1,1,0)</f>
        <v>0</v>
      </c>
      <c r="Z10332" s="12">
        <f>IF(OR(Tableau1[[#This Row],[Access R1 + S1+ T1 ]]&gt;=1,Tableau1[[#This Row],[Access V1 +W1 + X1]]&gt;=1),1,0)</f>
        <v>0</v>
      </c>
      <c r="AB10332" s="10" t="str">
        <f>Tableau1[[#This Row],[DOI]]</f>
        <v>doi: 10.1097/IOP.0000000000000774</v>
      </c>
      <c r="AC10332" s="13" t="str">
        <f>Tableau1[[#This Row],[Authors]]&amp;", "&amp;Tableau1[[#This Row],[Title]]&amp;" "&amp;Tableau1[[#This Row],[Journal]]&amp;". "&amp;Tableau1[[#This Row],[Year]]</f>
        <v>Christopher KL, Elner VM, Demirci H., Conjunctival Lymphoma in a Patient on Fingolimod for Relapsing-Remitting Multiple Sclerosis. Ophthal Plast Reconstr Surg. 2017</v>
      </c>
    </row>
    <row r="10333" spans="1:29" x14ac:dyDescent="0.3">
      <c r="A10333">
        <v>213</v>
      </c>
      <c r="B10333" t="s">
        <v>3476</v>
      </c>
      <c r="C10333" t="s">
        <v>13737</v>
      </c>
      <c r="D10333" t="s">
        <v>23896</v>
      </c>
      <c r="E10333" t="s">
        <v>2462</v>
      </c>
      <c r="F10333" s="10"/>
      <c r="G10333">
        <v>2018</v>
      </c>
      <c r="J10333">
        <v>0.92994456556792482</v>
      </c>
      <c r="L10333" t="s">
        <v>34725</v>
      </c>
      <c r="M10333">
        <v>29334924</v>
      </c>
      <c r="Q10333" s="10"/>
      <c r="R10333" s="11">
        <f t="shared" si="322"/>
        <v>0</v>
      </c>
      <c r="U10333" s="11">
        <f t="shared" si="323"/>
        <v>0</v>
      </c>
      <c r="Y10333" s="11">
        <f>IF(SUM(Tableau1[[#This Row],[Other access]:[Sci-hub access]])&gt;=1,1,0)</f>
        <v>0</v>
      </c>
      <c r="Z10333" s="12">
        <f>IF(OR(Tableau1[[#This Row],[Access R1 + S1+ T1 ]]&gt;=1,Tableau1[[#This Row],[Access V1 +W1 + X1]]&gt;=1),1,0)</f>
        <v>0</v>
      </c>
      <c r="AB10333" s="10" t="str">
        <f>Tableau1[[#This Row],[DOI]]</f>
        <v>doi: 10.1186/s12886-018-0670-0</v>
      </c>
      <c r="AC10333" s="13" t="str">
        <f>Tableau1[[#This Row],[Authors]]&amp;", "&amp;Tableau1[[#This Row],[Title]]&amp;" "&amp;Tableau1[[#This Row],[Journal]]&amp;". "&amp;Tableau1[[#This Row],[Year]]</f>
        <v>Zhao C, Dong F, Gao F, Liu X, Pei M, Jia S, Zhang M., Longitudinal observation of subretinal fibrosis in Vogt-Koyanagi-Harada disease. BMC Ophthalmol. 2018</v>
      </c>
    </row>
    <row r="10334" spans="1:29" x14ac:dyDescent="0.3">
      <c r="A10334">
        <v>6964</v>
      </c>
      <c r="B10334" t="s">
        <v>9829</v>
      </c>
      <c r="C10334" t="s">
        <v>20032</v>
      </c>
      <c r="D10334" t="s">
        <v>30263</v>
      </c>
      <c r="E10334" t="s">
        <v>2445</v>
      </c>
      <c r="F10334" s="10"/>
      <c r="G10334">
        <v>2017</v>
      </c>
      <c r="J10334">
        <v>0.93023679652178681</v>
      </c>
      <c r="L10334" t="s">
        <v>41322</v>
      </c>
      <c r="M10334">
        <v>28141748</v>
      </c>
      <c r="Q10334" s="10"/>
      <c r="R10334" s="11">
        <f t="shared" si="322"/>
        <v>0</v>
      </c>
      <c r="U10334" s="11">
        <f t="shared" si="323"/>
        <v>0</v>
      </c>
      <c r="Y10334" s="11">
        <f>IF(SUM(Tableau1[[#This Row],[Other access]:[Sci-hub access]])&gt;=1,1,0)</f>
        <v>0</v>
      </c>
      <c r="Z10334" s="12">
        <f>IF(OR(Tableau1[[#This Row],[Access R1 + S1+ T1 ]]&gt;=1,Tableau1[[#This Row],[Access V1 +W1 + X1]]&gt;=1),1,0)</f>
        <v>0</v>
      </c>
      <c r="AB10334" s="10" t="str">
        <f>Tableau1[[#This Row],[DOI]]</f>
        <v>doi: 10.1097/IAE.0000000000001431</v>
      </c>
      <c r="AC10334" s="13" t="str">
        <f>Tableau1[[#This Row],[Authors]]&amp;", "&amp;Tableau1[[#This Row],[Title]]&amp;" "&amp;Tableau1[[#This Row],[Journal]]&amp;". "&amp;Tableau1[[#This Row],[Year]]</f>
        <v>Westborg I, Albrecht S, Rosso A., RISK FOR LOW VISUAL ACUITY AFTER 1 AND 2 YEARS OF TREATMENT WITH RANIBIZUMAB OR BEVACIZUMAB FOR PATIENTS WITH NEOVASCULAR AGE-RELATED MACULAR DEGENERATION. Retina. 2017</v>
      </c>
    </row>
    <row r="10335" spans="1:29" x14ac:dyDescent="0.3">
      <c r="A10335">
        <v>2047</v>
      </c>
      <c r="B10335" t="s">
        <v>5286</v>
      </c>
      <c r="C10335" t="s">
        <v>15532</v>
      </c>
      <c r="D10335" t="s">
        <v>25708</v>
      </c>
      <c r="E10335" t="s">
        <v>2479</v>
      </c>
      <c r="F10335" s="10"/>
      <c r="G10335">
        <v>2017</v>
      </c>
      <c r="J10335">
        <v>0.93024596143515004</v>
      </c>
      <c r="L10335" t="s">
        <v>36518</v>
      </c>
      <c r="M10335">
        <v>28825921</v>
      </c>
      <c r="Q10335" s="10"/>
      <c r="R10335" s="11">
        <f t="shared" si="322"/>
        <v>0</v>
      </c>
      <c r="U10335" s="11">
        <f t="shared" si="323"/>
        <v>0</v>
      </c>
      <c r="Y10335" s="11">
        <f>IF(SUM(Tableau1[[#This Row],[Other access]:[Sci-hub access]])&gt;=1,1,0)</f>
        <v>0</v>
      </c>
      <c r="Z10335" s="12">
        <f>IF(OR(Tableau1[[#This Row],[Access R1 + S1+ T1 ]]&gt;=1,Tableau1[[#This Row],[Access V1 +W1 + X1]]&gt;=1),1,0)</f>
        <v>0</v>
      </c>
      <c r="AB10335" s="10" t="str">
        <f>Tableau1[[#This Row],[DOI]]</f>
        <v>doi: 10.1097/ICO.0000000000001322</v>
      </c>
      <c r="AC10335" s="13" t="str">
        <f>Tableau1[[#This Row],[Authors]]&amp;", "&amp;Tableau1[[#This Row],[Title]]&amp;" "&amp;Tableau1[[#This Row],[Journal]]&amp;". "&amp;Tableau1[[#This Row],[Year]]</f>
        <v>Robciuc A, Witos J, Ruokonen SK, Rantamäki AH, Pisella PJ, Wiedmer SK, Holopainen JM., Pure Glaucoma Drugs Are Toxic to Immortalized Human Corneal Epithelial Cells, but They Do Not Destabilize Lipid Membranes. Cornea. 2017</v>
      </c>
    </row>
    <row r="10336" spans="1:29" x14ac:dyDescent="0.3">
      <c r="A10336">
        <v>2804</v>
      </c>
      <c r="B10336" t="s">
        <v>6008</v>
      </c>
      <c r="C10336" t="s">
        <v>16254</v>
      </c>
      <c r="D10336" t="s">
        <v>26432</v>
      </c>
      <c r="E10336" t="s">
        <v>2613</v>
      </c>
      <c r="F10336" s="10"/>
      <c r="G10336">
        <v>2017</v>
      </c>
      <c r="J10336">
        <v>0.93032492471351291</v>
      </c>
      <c r="L10336" t="s">
        <v>37263</v>
      </c>
      <c r="M10336">
        <v>28682018</v>
      </c>
      <c r="Q10336" s="10"/>
      <c r="R10336" s="11">
        <f t="shared" si="322"/>
        <v>0</v>
      </c>
      <c r="U10336" s="11">
        <f t="shared" si="323"/>
        <v>0</v>
      </c>
      <c r="Y10336" s="11">
        <f>IF(SUM(Tableau1[[#This Row],[Other access]:[Sci-hub access]])&gt;=1,1,0)</f>
        <v>0</v>
      </c>
      <c r="Z10336" s="12">
        <f>IF(OR(Tableau1[[#This Row],[Access R1 + S1+ T1 ]]&gt;=1,Tableau1[[#This Row],[Access V1 +W1 + X1]]&gt;=1),1,0)</f>
        <v>0</v>
      </c>
      <c r="AB10336" s="10" t="str">
        <f>Tableau1[[#This Row],[DOI]]</f>
        <v>doi: 10.3341/kjo.2016.0114</v>
      </c>
      <c r="AC10336" s="13" t="str">
        <f>Tableau1[[#This Row],[Authors]]&amp;", "&amp;Tableau1[[#This Row],[Title]]&amp;" "&amp;Tableau1[[#This Row],[Journal]]&amp;". "&amp;Tableau1[[#This Row],[Year]]</f>
        <v>Lee JJ, Lee IH, Park KH, Pak KY, Park SW, Byon IS, Lee JE., Vascular Displacement in Idiopathic Macular Hole after Single-layered Inverted Internal Limiting Membrane Flap Surgery. Korean J Ophthalmol. 2017</v>
      </c>
    </row>
    <row r="10337" spans="1:29" x14ac:dyDescent="0.3">
      <c r="A10337">
        <v>6862</v>
      </c>
      <c r="B10337" t="s">
        <v>9736</v>
      </c>
      <c r="C10337" t="s">
        <v>19940</v>
      </c>
      <c r="D10337" t="s">
        <v>30170</v>
      </c>
      <c r="E10337" t="s">
        <v>2632</v>
      </c>
      <c r="F10337" s="10"/>
      <c r="G10337">
        <v>2017</v>
      </c>
      <c r="J10337">
        <v>0.93033777396461836</v>
      </c>
      <c r="L10337" t="s">
        <v>41221</v>
      </c>
      <c r="M10337">
        <v>28153623</v>
      </c>
      <c r="Q10337" s="10"/>
      <c r="R10337" s="11">
        <f t="shared" si="322"/>
        <v>0</v>
      </c>
      <c r="U10337" s="11">
        <f t="shared" si="323"/>
        <v>0</v>
      </c>
      <c r="Y10337" s="11">
        <f>IF(SUM(Tableau1[[#This Row],[Other access]:[Sci-hub access]])&gt;=1,1,0)</f>
        <v>0</v>
      </c>
      <c r="Z10337" s="12">
        <f>IF(OR(Tableau1[[#This Row],[Access R1 + S1+ T1 ]]&gt;=1,Tableau1[[#This Row],[Access V1 +W1 + X1]]&gt;=1),1,0)</f>
        <v>0</v>
      </c>
      <c r="AB10337" s="10" t="str">
        <f>Tableau1[[#This Row],[DOI]]</f>
        <v>doi: 10.1016/j.wneu.2017.01.082</v>
      </c>
      <c r="AC10337" s="13" t="str">
        <f>Tableau1[[#This Row],[Authors]]&amp;", "&amp;Tableau1[[#This Row],[Title]]&amp;" "&amp;Tableau1[[#This Row],[Journal]]&amp;". "&amp;Tableau1[[#This Row],[Year]]</f>
        <v>Jacquesson T, Frindel C, Cotton F., Diffusion Tensor Imaging Tractography Detecting Isolated Oculomotor Nerve Damage After Traumatic Brain Injury. World Neurosurg. 2017</v>
      </c>
    </row>
    <row r="10338" spans="1:29" x14ac:dyDescent="0.3">
      <c r="A10338">
        <v>7002</v>
      </c>
      <c r="B10338" t="s">
        <v>9859</v>
      </c>
      <c r="C10338" t="s">
        <v>20062</v>
      </c>
      <c r="D10338" t="s">
        <v>30293</v>
      </c>
      <c r="E10338" t="s">
        <v>2567</v>
      </c>
      <c r="F10338" s="10"/>
      <c r="G10338">
        <v>2017</v>
      </c>
      <c r="J10338">
        <v>0.93041391114646776</v>
      </c>
      <c r="L10338" t="s">
        <v>41360</v>
      </c>
      <c r="M10338">
        <v>28137902</v>
      </c>
      <c r="Q10338" s="10"/>
      <c r="R10338" s="11">
        <f t="shared" si="322"/>
        <v>0</v>
      </c>
      <c r="U10338" s="11">
        <f t="shared" si="323"/>
        <v>0</v>
      </c>
      <c r="Y10338" s="11">
        <f>IF(SUM(Tableau1[[#This Row],[Other access]:[Sci-hub access]])&gt;=1,1,0)</f>
        <v>0</v>
      </c>
      <c r="Z10338" s="12">
        <f>IF(OR(Tableau1[[#This Row],[Access R1 + S1+ T1 ]]&gt;=1,Tableau1[[#This Row],[Access V1 +W1 + X1]]&gt;=1),1,0)</f>
        <v>0</v>
      </c>
      <c r="AB10338" s="10" t="str">
        <f>Tableau1[[#This Row],[DOI]]</f>
        <v>doi: 10.1136/bcr-2016-217974</v>
      </c>
      <c r="AC10338" s="13" t="str">
        <f>Tableau1[[#This Row],[Authors]]&amp;", "&amp;Tableau1[[#This Row],[Title]]&amp;" "&amp;Tableau1[[#This Row],[Journal]]&amp;". "&amp;Tableau1[[#This Row],[Year]]</f>
        <v>Gama I, Almeida L., Lhermitte-Duclos disease associated to Cowden syndrome: de novo diagnosis and management of these extremely rare syndromes in a patient. BMJ Case Rep. 2017</v>
      </c>
    </row>
    <row r="10339" spans="1:29" x14ac:dyDescent="0.3">
      <c r="A10339">
        <v>9124</v>
      </c>
      <c r="B10339" t="s">
        <v>11725</v>
      </c>
      <c r="C10339" t="s">
        <v>21900</v>
      </c>
      <c r="D10339" t="s">
        <v>32166</v>
      </c>
      <c r="E10339" t="s">
        <v>2559</v>
      </c>
      <c r="F10339" s="10"/>
      <c r="G10339">
        <v>2017</v>
      </c>
      <c r="J10339">
        <v>0.93045007159033855</v>
      </c>
      <c r="L10339" t="e">
        <v>#VALUE!</v>
      </c>
      <c r="M10339">
        <v>27779561</v>
      </c>
      <c r="Q10339" s="10"/>
      <c r="R10339" s="11">
        <f t="shared" si="322"/>
        <v>0</v>
      </c>
      <c r="U10339" s="11">
        <f t="shared" si="323"/>
        <v>0</v>
      </c>
      <c r="Y10339" s="11">
        <f>IF(SUM(Tableau1[[#This Row],[Other access]:[Sci-hub access]])&gt;=1,1,0)</f>
        <v>0</v>
      </c>
      <c r="Z10339" s="12">
        <f>IF(OR(Tableau1[[#This Row],[Access R1 + S1+ T1 ]]&gt;=1,Tableau1[[#This Row],[Access V1 +W1 + X1]]&gt;=1),1,0)</f>
        <v>0</v>
      </c>
      <c r="AB10339" s="10" t="e">
        <f>Tableau1[[#This Row],[DOI]]</f>
        <v>#VALUE!</v>
      </c>
      <c r="AC10339" s="13" t="str">
        <f>Tableau1[[#This Row],[Authors]]&amp;", "&amp;Tableau1[[#This Row],[Title]]&amp;" "&amp;Tableau1[[#This Row],[Journal]]&amp;". "&amp;Tableau1[[#This Row],[Year]]</f>
        <v>Hirai C, Yamamoto Y, Takeda T, Tasaki A, Inaba Y, Kiyokawa Y, Suzuki Y, Tsutsumi T., Nystagmus at the Onset of Vertiginous Attack in Ménière's Disease. Otol Neurotol. 2017</v>
      </c>
    </row>
    <row r="10340" spans="1:29" ht="28.8" x14ac:dyDescent="0.3">
      <c r="A10340">
        <v>5916</v>
      </c>
      <c r="B10340" t="s">
        <v>8921</v>
      </c>
      <c r="C10340" t="s">
        <v>19136</v>
      </c>
      <c r="D10340" t="s">
        <v>29351</v>
      </c>
      <c r="E10340" t="s">
        <v>2486</v>
      </c>
      <c r="F10340" s="10"/>
      <c r="G10340">
        <v>2017</v>
      </c>
      <c r="J10340">
        <v>0.93065924540815392</v>
      </c>
      <c r="L10340" t="s">
        <v>40296</v>
      </c>
      <c r="M10340">
        <v>28271618</v>
      </c>
      <c r="Q10340" s="10"/>
      <c r="R10340" s="11">
        <f t="shared" si="322"/>
        <v>0</v>
      </c>
      <c r="U10340" s="11">
        <f t="shared" si="323"/>
        <v>0</v>
      </c>
      <c r="Y10340" s="11">
        <f>IF(SUM(Tableau1[[#This Row],[Other access]:[Sci-hub access]])&gt;=1,1,0)</f>
        <v>0</v>
      </c>
      <c r="Z10340" s="12">
        <f>IF(OR(Tableau1[[#This Row],[Access R1 + S1+ T1 ]]&gt;=1,Tableau1[[#This Row],[Access V1 +W1 + X1]]&gt;=1),1,0)</f>
        <v>0</v>
      </c>
      <c r="AB10340" s="10" t="str">
        <f>Tableau1[[#This Row],[DOI]]</f>
        <v>doi: 10.1111/aos.13408</v>
      </c>
      <c r="AC10340" s="13" t="str">
        <f>Tableau1[[#This Row],[Authors]]&amp;", "&amp;Tableau1[[#This Row],[Title]]&amp;" "&amp;Tableau1[[#This Row],[Journal]]&amp;". "&amp;Tableau1[[#This Row],[Year]]</f>
        <v>Merle BMJ, Buaud B, Korobelnik JF, Bron A, Delyfer MN, Rougier MB, Savel H, Vaysse C, Creuzot-Garcher C, Delcourt C., Plasma long-chain omega-3 polyunsaturated fatty acids and macular pigment in subjects with family history of age-related macular degeneration: the Limpia Study. Acta Ophthalmol. 2017</v>
      </c>
    </row>
    <row r="10341" spans="1:29" x14ac:dyDescent="0.3">
      <c r="A10341">
        <v>6523</v>
      </c>
      <c r="B10341" t="s">
        <v>9445</v>
      </c>
      <c r="C10341" t="s">
        <v>19653</v>
      </c>
      <c r="D10341" t="s">
        <v>29876</v>
      </c>
      <c r="E10341" t="s">
        <v>2617</v>
      </c>
      <c r="F10341" s="10"/>
      <c r="G10341">
        <v>2017</v>
      </c>
      <c r="J10341">
        <v>0.93071673508538599</v>
      </c>
      <c r="L10341" t="s">
        <v>40888</v>
      </c>
      <c r="M10341">
        <v>28197998</v>
      </c>
      <c r="Q10341" s="10"/>
      <c r="R10341" s="11">
        <f t="shared" si="322"/>
        <v>0</v>
      </c>
      <c r="U10341" s="11">
        <f t="shared" si="323"/>
        <v>0</v>
      </c>
      <c r="Y10341" s="11">
        <f>IF(SUM(Tableau1[[#This Row],[Other access]:[Sci-hub access]])&gt;=1,1,0)</f>
        <v>0</v>
      </c>
      <c r="Z10341" s="12">
        <f>IF(OR(Tableau1[[#This Row],[Access R1 + S1+ T1 ]]&gt;=1,Tableau1[[#This Row],[Access V1 +W1 + X1]]&gt;=1),1,0)</f>
        <v>0</v>
      </c>
      <c r="AB10341" s="10" t="str">
        <f>Tableau1[[#This Row],[DOI]]</f>
        <v>doi: 10.1002/14651858.CD011080.pub2</v>
      </c>
      <c r="AC10341" s="13" t="str">
        <f>Tableau1[[#This Row],[Authors]]&amp;", "&amp;Tableau1[[#This Row],[Title]]&amp;" "&amp;Tableau1[[#This Row],[Journal]]&amp;". "&amp;Tableau1[[#This Row],[Year]]</f>
        <v>Kuryan J, Cheema A, Chuck RS., Laser-assisted subepithelial keratectomy (LASEK) versus laser-assisted in-situ keratomileusis (LASIK) for correcting myopia. Cochrane Database Syst Rev. 2017</v>
      </c>
    </row>
    <row r="10342" spans="1:29" x14ac:dyDescent="0.3">
      <c r="A10342">
        <v>6602</v>
      </c>
      <c r="B10342" t="s">
        <v>9517</v>
      </c>
      <c r="C10342" t="s">
        <v>19724</v>
      </c>
      <c r="D10342" t="s">
        <v>29949</v>
      </c>
      <c r="E10342" t="s">
        <v>2443</v>
      </c>
      <c r="F10342" s="10"/>
      <c r="G10342">
        <v>2017</v>
      </c>
      <c r="J10342">
        <v>0.93091234763593889</v>
      </c>
      <c r="L10342" t="s">
        <v>40967</v>
      </c>
      <c r="M10342">
        <v>28192564</v>
      </c>
      <c r="Q10342" s="10"/>
      <c r="R10342" s="11">
        <f t="shared" si="322"/>
        <v>0</v>
      </c>
      <c r="U10342" s="11">
        <f t="shared" si="323"/>
        <v>0</v>
      </c>
      <c r="Y10342" s="11">
        <f>IF(SUM(Tableau1[[#This Row],[Other access]:[Sci-hub access]])&gt;=1,1,0)</f>
        <v>0</v>
      </c>
      <c r="Z10342" s="12">
        <f>IF(OR(Tableau1[[#This Row],[Access R1 + S1+ T1 ]]&gt;=1,Tableau1[[#This Row],[Access V1 +W1 + X1]]&gt;=1),1,0)</f>
        <v>0</v>
      </c>
      <c r="AB10342" s="10" t="str">
        <f>Tableau1[[#This Row],[DOI]]</f>
        <v>doi: 10.1167/iovs.16-20612</v>
      </c>
      <c r="AC10342" s="13" t="str">
        <f>Tableau1[[#This Row],[Authors]]&amp;", "&amp;Tableau1[[#This Row],[Title]]&amp;" "&amp;Tableau1[[#This Row],[Journal]]&amp;". "&amp;Tableau1[[#This Row],[Year]]</f>
        <v>Oki R, Yamada K, Nakano S, Kimoto K, Yamamoto K, Kondo H, Kubota T., A Japanese Family With Autosomal Dominant Oculocutaneous Albinism Type 4. Invest Ophthalmol Vis Sci. 2017</v>
      </c>
    </row>
    <row r="10343" spans="1:29" x14ac:dyDescent="0.3">
      <c r="A10343">
        <v>778</v>
      </c>
      <c r="B10343" t="s">
        <v>4041</v>
      </c>
      <c r="C10343" t="s">
        <v>14296</v>
      </c>
      <c r="D10343" t="s">
        <v>24461</v>
      </c>
      <c r="E10343" t="s">
        <v>2443</v>
      </c>
      <c r="F10343" s="10"/>
      <c r="G10343">
        <v>2017</v>
      </c>
      <c r="J10343">
        <v>0.93095224588017489</v>
      </c>
      <c r="L10343" t="s">
        <v>35271</v>
      </c>
      <c r="M10343">
        <v>29114840</v>
      </c>
      <c r="Q10343" s="10"/>
      <c r="R10343" s="11">
        <f t="shared" si="322"/>
        <v>0</v>
      </c>
      <c r="U10343" s="11">
        <f t="shared" si="323"/>
        <v>0</v>
      </c>
      <c r="Y10343" s="11">
        <f>IF(SUM(Tableau1[[#This Row],[Other access]:[Sci-hub access]])&gt;=1,1,0)</f>
        <v>0</v>
      </c>
      <c r="Z10343" s="12">
        <f>IF(OR(Tableau1[[#This Row],[Access R1 + S1+ T1 ]]&gt;=1,Tableau1[[#This Row],[Access V1 +W1 + X1]]&gt;=1),1,0)</f>
        <v>0</v>
      </c>
      <c r="AB10343" s="10" t="str">
        <f>Tableau1[[#This Row],[DOI]]</f>
        <v>doi: 10.1167/iovs.17-22389</v>
      </c>
      <c r="AC10343" s="13" t="str">
        <f>Tableau1[[#This Row],[Authors]]&amp;", "&amp;Tableau1[[#This Row],[Title]]&amp;" "&amp;Tableau1[[#This Row],[Journal]]&amp;". "&amp;Tableau1[[#This Row],[Year]]</f>
        <v>Upadhyaya S, Pullela M, Ramachandran S, Adade S, Joshi AC, Das VE., Fixational Saccades and Their Relation to Fixation Instability in Strabismic Monkeys. Invest Ophthalmol Vis Sci. 2017</v>
      </c>
    </row>
    <row r="10344" spans="1:29" x14ac:dyDescent="0.3">
      <c r="A10344">
        <v>8824</v>
      </c>
      <c r="B10344" t="s">
        <v>11457</v>
      </c>
      <c r="C10344" t="s">
        <v>21641</v>
      </c>
      <c r="D10344" t="s">
        <v>31897</v>
      </c>
      <c r="E10344" t="s">
        <v>2448</v>
      </c>
      <c r="F10344" s="10"/>
      <c r="G10344">
        <v>2017</v>
      </c>
      <c r="J10344">
        <v>0.93101536120269512</v>
      </c>
      <c r="L10344" t="s">
        <v>43160</v>
      </c>
      <c r="M10344">
        <v>27832339</v>
      </c>
      <c r="Q10344" s="10"/>
      <c r="R10344" s="11">
        <f t="shared" si="322"/>
        <v>0</v>
      </c>
      <c r="U10344" s="11">
        <f t="shared" si="323"/>
        <v>0</v>
      </c>
      <c r="Y10344" s="11">
        <f>IF(SUM(Tableau1[[#This Row],[Other access]:[Sci-hub access]])&gt;=1,1,0)</f>
        <v>0</v>
      </c>
      <c r="Z10344" s="12">
        <f>IF(OR(Tableau1[[#This Row],[Access R1 + S1+ T1 ]]&gt;=1,Tableau1[[#This Row],[Access V1 +W1 + X1]]&gt;=1),1,0)</f>
        <v>0</v>
      </c>
      <c r="AB10344" s="10" t="str">
        <f>Tableau1[[#This Row],[DOI]]</f>
        <v>doi: 10.1007/s00417-016-3523-7</v>
      </c>
      <c r="AC10344" s="13" t="str">
        <f>Tableau1[[#This Row],[Authors]]&amp;", "&amp;Tableau1[[#This Row],[Title]]&amp;" "&amp;Tableau1[[#This Row],[Journal]]&amp;". "&amp;Tableau1[[#This Row],[Year]]</f>
        <v>Ando Y, Hirakata A, Ohara A, Yokota R, Orihara T, Hirota K, Koto T, Inoue M., Vitrectomy and scleral imbrication in patients with myopic traction maculopathy and macular hole retinal detachment. Graefes Arch Clin Exp Ophthalmol. 2017</v>
      </c>
    </row>
    <row r="10345" spans="1:29" x14ac:dyDescent="0.3">
      <c r="A10345">
        <v>1211</v>
      </c>
      <c r="B10345" t="s">
        <v>4473</v>
      </c>
      <c r="C10345" t="s">
        <v>14726</v>
      </c>
      <c r="D10345" t="s">
        <v>24894</v>
      </c>
      <c r="E10345" t="s">
        <v>2440</v>
      </c>
      <c r="F10345" s="10"/>
      <c r="G10345">
        <v>2017</v>
      </c>
      <c r="J10345">
        <v>0.93129794170598679</v>
      </c>
      <c r="L10345" t="s">
        <v>35698</v>
      </c>
      <c r="M10345">
        <v>28986145</v>
      </c>
      <c r="Q10345" s="10"/>
      <c r="R10345" s="11">
        <f t="shared" si="322"/>
        <v>0</v>
      </c>
      <c r="U10345" s="11">
        <f t="shared" si="323"/>
        <v>0</v>
      </c>
      <c r="Y10345" s="11">
        <f>IF(SUM(Tableau1[[#This Row],[Other access]:[Sci-hub access]])&gt;=1,1,0)</f>
        <v>0</v>
      </c>
      <c r="Z10345" s="12">
        <f>IF(OR(Tableau1[[#This Row],[Access R1 + S1+ T1 ]]&gt;=1,Tableau1[[#This Row],[Access V1 +W1 + X1]]&gt;=1),1,0)</f>
        <v>0</v>
      </c>
      <c r="AB10345" s="10" t="str">
        <f>Tableau1[[#This Row],[DOI]]</f>
        <v>doi: 10.1016/j.exer.2017.10.001</v>
      </c>
      <c r="AC10345" s="13" t="str">
        <f>Tableau1[[#This Row],[Authors]]&amp;", "&amp;Tableau1[[#This Row],[Title]]&amp;" "&amp;Tableau1[[#This Row],[Journal]]&amp;". "&amp;Tableau1[[#This Row],[Year]]</f>
        <v>Ghaffari Sharaf M, Cetinel S, Semenchenko V, Damji KF, Unsworth LD, Montemagno C., Peptides for targeting βB2-crystallin fibrils. Exp Eye Res. 2017</v>
      </c>
    </row>
    <row r="10346" spans="1:29" x14ac:dyDescent="0.3">
      <c r="A10346">
        <v>9047</v>
      </c>
      <c r="B10346" t="s">
        <v>11657</v>
      </c>
      <c r="C10346" t="s">
        <v>21833</v>
      </c>
      <c r="D10346" t="s">
        <v>32098</v>
      </c>
      <c r="E10346" t="s">
        <v>2463</v>
      </c>
      <c r="F10346" s="10"/>
      <c r="G10346">
        <v>2017</v>
      </c>
      <c r="J10346">
        <v>0.93137829940117822</v>
      </c>
      <c r="L10346" t="s">
        <v>43369</v>
      </c>
      <c r="M10346">
        <v>27646337</v>
      </c>
      <c r="Q10346" s="10"/>
      <c r="R10346" s="11">
        <f t="shared" si="322"/>
        <v>0</v>
      </c>
      <c r="U10346" s="11">
        <f t="shared" si="323"/>
        <v>0</v>
      </c>
      <c r="Y10346" s="11">
        <f>IF(SUM(Tableau1[[#This Row],[Other access]:[Sci-hub access]])&gt;=1,1,0)</f>
        <v>0</v>
      </c>
      <c r="Z10346" s="12">
        <f>IF(OR(Tableau1[[#This Row],[Access R1 + S1+ T1 ]]&gt;=1,Tableau1[[#This Row],[Access V1 +W1 + X1]]&gt;=1),1,0)</f>
        <v>0</v>
      </c>
      <c r="AB10346" s="10" t="str">
        <f>Tableau1[[#This Row],[DOI]]</f>
        <v>doi: 10.5301/ejo.5000860</v>
      </c>
      <c r="AC10346" s="13" t="str">
        <f>Tableau1[[#This Row],[Authors]]&amp;", "&amp;Tableau1[[#This Row],[Title]]&amp;" "&amp;Tableau1[[#This Row],[Journal]]&amp;". "&amp;Tableau1[[#This Row],[Year]]</f>
        <v>Hernández-Martínez P, Dolz-Marco R, Hervás-Marín D, Andreu-Fenoll M, Gallego-Pinazo R, Arévalo JF., Choroidal thickness and visual prognosis in type 1 lesion due to neovascular age-related macular degeneration. Eur J Ophthalmol. 2017</v>
      </c>
    </row>
    <row r="10347" spans="1:29" x14ac:dyDescent="0.3">
      <c r="A10347">
        <v>6027</v>
      </c>
      <c r="B10347" t="s">
        <v>9013</v>
      </c>
      <c r="C10347" t="s">
        <v>19228</v>
      </c>
      <c r="D10347" t="s">
        <v>29443</v>
      </c>
      <c r="E10347" t="s">
        <v>2479</v>
      </c>
      <c r="F10347" s="10"/>
      <c r="G10347">
        <v>2017</v>
      </c>
      <c r="J10347">
        <v>0.93144572301233375</v>
      </c>
      <c r="L10347" t="s">
        <v>40404</v>
      </c>
      <c r="M10347">
        <v>28257386</v>
      </c>
      <c r="Q10347" s="10"/>
      <c r="R10347" s="11">
        <f t="shared" si="322"/>
        <v>0</v>
      </c>
      <c r="U10347" s="11">
        <f t="shared" si="323"/>
        <v>0</v>
      </c>
      <c r="Y10347" s="11">
        <f>IF(SUM(Tableau1[[#This Row],[Other access]:[Sci-hub access]])&gt;=1,1,0)</f>
        <v>0</v>
      </c>
      <c r="Z10347" s="12">
        <f>IF(OR(Tableau1[[#This Row],[Access R1 + S1+ T1 ]]&gt;=1,Tableau1[[#This Row],[Access V1 +W1 + X1]]&gt;=1),1,0)</f>
        <v>0</v>
      </c>
      <c r="AB10347" s="10" t="str">
        <f>Tableau1[[#This Row],[DOI]]</f>
        <v>doi: 10.1097/ICO.0000000000001166</v>
      </c>
      <c r="AC10347" s="13" t="str">
        <f>Tableau1[[#This Row],[Authors]]&amp;", "&amp;Tableau1[[#This Row],[Title]]&amp;" "&amp;Tableau1[[#This Row],[Journal]]&amp;". "&amp;Tableau1[[#This Row],[Year]]</f>
        <v>Tran KD, Clover J, Ansin A, Stoeger CG, Terry MA., Rapid Warming of Donor Corneas Is Safe and Improves Specular Image Quality. Cornea. 2017</v>
      </c>
    </row>
    <row r="10348" spans="1:29" x14ac:dyDescent="0.3">
      <c r="A10348">
        <v>7973</v>
      </c>
      <c r="B10348" t="s">
        <v>10709</v>
      </c>
      <c r="C10348" t="s">
        <v>20905</v>
      </c>
      <c r="D10348" t="s">
        <v>31147</v>
      </c>
      <c r="E10348" t="s">
        <v>2514</v>
      </c>
      <c r="F10348" s="10"/>
      <c r="G10348">
        <v>2017</v>
      </c>
      <c r="J10348">
        <v>0.93147671192388826</v>
      </c>
      <c r="L10348" t="s">
        <v>42320</v>
      </c>
      <c r="M10348">
        <v>28012879</v>
      </c>
      <c r="Q10348" s="10"/>
      <c r="R10348" s="11">
        <f t="shared" si="322"/>
        <v>0</v>
      </c>
      <c r="U10348" s="11">
        <f t="shared" si="323"/>
        <v>0</v>
      </c>
      <c r="Y10348" s="11">
        <f>IF(SUM(Tableau1[[#This Row],[Other access]:[Sci-hub access]])&gt;=1,1,0)</f>
        <v>0</v>
      </c>
      <c r="Z10348" s="12">
        <f>IF(OR(Tableau1[[#This Row],[Access R1 + S1+ T1 ]]&gt;=1,Tableau1[[#This Row],[Access V1 +W1 + X1]]&gt;=1),1,0)</f>
        <v>0</v>
      </c>
      <c r="AB10348" s="10" t="str">
        <f>Tableau1[[#This Row],[DOI]]</f>
        <v>doi: 10.1016/j.survophthal.2016.12.007</v>
      </c>
      <c r="AC10348" s="13" t="str">
        <f>Tableau1[[#This Row],[Authors]]&amp;", "&amp;Tableau1[[#This Row],[Title]]&amp;" "&amp;Tableau1[[#This Row],[Journal]]&amp;". "&amp;Tableau1[[#This Row],[Year]]</f>
        <v>Jakobiec FA, Tu Y, Zakka FR, Tong AKF., Dermatofibroma of the eyelid with monster cells. Surv Ophthalmol. 2017</v>
      </c>
    </row>
    <row r="10349" spans="1:29" ht="28.8" x14ac:dyDescent="0.3">
      <c r="A10349">
        <v>836</v>
      </c>
      <c r="B10349" t="s">
        <v>4099</v>
      </c>
      <c r="C10349" t="s">
        <v>14353</v>
      </c>
      <c r="D10349" t="s">
        <v>24519</v>
      </c>
      <c r="E10349" t="s">
        <v>2532</v>
      </c>
      <c r="F10349" s="10"/>
      <c r="G10349">
        <v>2018</v>
      </c>
      <c r="J10349">
        <v>0.93170606012157464</v>
      </c>
      <c r="L10349" t="s">
        <v>35329</v>
      </c>
      <c r="M10349">
        <v>29094328</v>
      </c>
      <c r="Q10349" s="10"/>
      <c r="R10349" s="11">
        <f t="shared" si="322"/>
        <v>0</v>
      </c>
      <c r="U10349" s="11">
        <f t="shared" si="323"/>
        <v>0</v>
      </c>
      <c r="Y10349" s="11">
        <f>IF(SUM(Tableau1[[#This Row],[Other access]:[Sci-hub access]])&gt;=1,1,0)</f>
        <v>0</v>
      </c>
      <c r="Z10349" s="12">
        <f>IF(OR(Tableau1[[#This Row],[Access R1 + S1+ T1 ]]&gt;=1,Tableau1[[#This Row],[Access V1 +W1 + X1]]&gt;=1),1,0)</f>
        <v>0</v>
      </c>
      <c r="AB10349" s="10" t="str">
        <f>Tableau1[[#This Row],[DOI]]</f>
        <v>doi: 10.1007/s10384-017-0545-6</v>
      </c>
      <c r="AC10349" s="13" t="str">
        <f>Tableau1[[#This Row],[Authors]]&amp;", "&amp;Tableau1[[#This Row],[Title]]&amp;" "&amp;Tableau1[[#This Row],[Journal]]&amp;". "&amp;Tableau1[[#This Row],[Year]]</f>
        <v>Inoue T, Uno T, Usui N, Kobayakawa S, Ichihara K, Ohashi Y; Japanese Prospective Multicenter Study Group for Postoperative Endophthalmitis after Cataract Surgery.., Incidence of endophthalmitis and the perioperative practices of cataract surgery in Japan: Japanese Prospective Multicenter Study for Postoperative Endophthalmitis after Cataract Surgery. Jpn J Ophthalmol. 2018</v>
      </c>
    </row>
    <row r="10350" spans="1:29" x14ac:dyDescent="0.3">
      <c r="A10350">
        <v>1624</v>
      </c>
      <c r="B10350" t="s">
        <v>4876</v>
      </c>
      <c r="C10350" t="s">
        <v>15126</v>
      </c>
      <c r="D10350" t="s">
        <v>25297</v>
      </c>
      <c r="E10350" t="s">
        <v>2458</v>
      </c>
      <c r="F10350" s="10"/>
      <c r="G10350">
        <v>2017</v>
      </c>
      <c r="J10350">
        <v>0.93171172252477996</v>
      </c>
      <c r="L10350" t="s">
        <v>36103</v>
      </c>
      <c r="M10350">
        <v>28910439</v>
      </c>
      <c r="Q10350" s="10"/>
      <c r="R10350" s="11">
        <f t="shared" si="322"/>
        <v>0</v>
      </c>
      <c r="U10350" s="11">
        <f t="shared" si="323"/>
        <v>0</v>
      </c>
      <c r="Y10350" s="11">
        <f>IF(SUM(Tableau1[[#This Row],[Other access]:[Sci-hub access]])&gt;=1,1,0)</f>
        <v>0</v>
      </c>
      <c r="Z10350" s="12">
        <f>IF(OR(Tableau1[[#This Row],[Access R1 + S1+ T1 ]]&gt;=1,Tableau1[[#This Row],[Access V1 +W1 + X1]]&gt;=1),1,0)</f>
        <v>0</v>
      </c>
      <c r="AB10350" s="10" t="str">
        <f>Tableau1[[#This Row],[DOI]]</f>
        <v>doi: 10.1001/jamaophthalmol.2017.3423</v>
      </c>
      <c r="AC10350" s="13" t="str">
        <f>Tableau1[[#This Row],[Authors]]&amp;", "&amp;Tableau1[[#This Row],[Title]]&amp;" "&amp;Tableau1[[#This Row],[Journal]]&amp;". "&amp;Tableau1[[#This Row],[Year]]</f>
        <v>Lonngi M, Velez FG, Tsui I, Davila JP, Rahimi M, Chan C, Sarraf D, Demer JL, Pineles SL., Spectral-Domain Optical Coherence Tomographic Angiography in Children With Amblyopia. JAMA Ophthalmol. 2017</v>
      </c>
    </row>
    <row r="10351" spans="1:29" x14ac:dyDescent="0.3">
      <c r="A10351">
        <v>5096</v>
      </c>
      <c r="B10351" t="s">
        <v>524</v>
      </c>
      <c r="C10351" t="s">
        <v>525</v>
      </c>
      <c r="D10351" t="s">
        <v>526</v>
      </c>
      <c r="E10351" t="s">
        <v>2532</v>
      </c>
      <c r="F10351" s="10"/>
      <c r="G10351">
        <v>2017</v>
      </c>
      <c r="J10351">
        <v>0.93172538573301866</v>
      </c>
      <c r="L10351" t="s">
        <v>39504</v>
      </c>
      <c r="M10351">
        <v>28374268</v>
      </c>
      <c r="Q10351" s="10"/>
      <c r="R10351" s="11">
        <f t="shared" si="322"/>
        <v>0</v>
      </c>
      <c r="U10351" s="11">
        <f t="shared" si="323"/>
        <v>0</v>
      </c>
      <c r="Y10351" s="11">
        <f>IF(SUM(Tableau1[[#This Row],[Other access]:[Sci-hub access]])&gt;=1,1,0)</f>
        <v>0</v>
      </c>
      <c r="Z10351" s="12">
        <f>IF(OR(Tableau1[[#This Row],[Access R1 + S1+ T1 ]]&gt;=1,Tableau1[[#This Row],[Access V1 +W1 + X1]]&gt;=1),1,0)</f>
        <v>0</v>
      </c>
      <c r="AB10351" s="10" t="str">
        <f>Tableau1[[#This Row],[DOI]]</f>
        <v>doi: 10.1007/s10384-017-0510-4</v>
      </c>
      <c r="AC10351" s="13" t="str">
        <f>Tableau1[[#This Row],[Authors]]&amp;", "&amp;Tableau1[[#This Row],[Title]]&amp;" "&amp;Tableau1[[#This Row],[Journal]]&amp;". "&amp;Tableau1[[#This Row],[Year]]</f>
        <v>Di Zazzo A, Bonini S, Crugliano S, Fortunato M., The challenging management of pediatric corneal transplantation: an overview of surgical and clinical experiences. Jpn J Ophthalmol. 2017</v>
      </c>
    </row>
    <row r="10352" spans="1:29" x14ac:dyDescent="0.3">
      <c r="A10352">
        <v>3790</v>
      </c>
      <c r="B10352" t="s">
        <v>6958</v>
      </c>
      <c r="C10352" t="s">
        <v>17198</v>
      </c>
      <c r="D10352" t="s">
        <v>27382</v>
      </c>
      <c r="E10352" t="s">
        <v>2462</v>
      </c>
      <c r="F10352" s="10"/>
      <c r="G10352">
        <v>2017</v>
      </c>
      <c r="J10352">
        <v>0.93198911133454232</v>
      </c>
      <c r="L10352" t="s">
        <v>38234</v>
      </c>
      <c r="M10352">
        <v>28532424</v>
      </c>
      <c r="Q10352" s="10"/>
      <c r="R10352" s="11">
        <f t="shared" si="322"/>
        <v>0</v>
      </c>
      <c r="U10352" s="11">
        <f t="shared" si="323"/>
        <v>0</v>
      </c>
      <c r="Y10352" s="11">
        <f>IF(SUM(Tableau1[[#This Row],[Other access]:[Sci-hub access]])&gt;=1,1,0)</f>
        <v>0</v>
      </c>
      <c r="Z10352" s="12">
        <f>IF(OR(Tableau1[[#This Row],[Access R1 + S1+ T1 ]]&gt;=1,Tableau1[[#This Row],[Access V1 +W1 + X1]]&gt;=1),1,0)</f>
        <v>0</v>
      </c>
      <c r="AB10352" s="10" t="str">
        <f>Tableau1[[#This Row],[DOI]]</f>
        <v>doi: 10.1186/s12886-017-0473-8</v>
      </c>
      <c r="AC10352" s="13" t="str">
        <f>Tableau1[[#This Row],[Authors]]&amp;", "&amp;Tableau1[[#This Row],[Title]]&amp;" "&amp;Tableau1[[#This Row],[Journal]]&amp;". "&amp;Tableau1[[#This Row],[Year]]</f>
        <v>Moore DB, Beck J, Kryscio RJ., An objective assessment of the variability in number of drops per bottle of glaucoma medication. BMC Ophthalmol. 2017</v>
      </c>
    </row>
    <row r="10353" spans="1:29" x14ac:dyDescent="0.3">
      <c r="A10353">
        <v>9340</v>
      </c>
      <c r="B10353" t="s">
        <v>11916</v>
      </c>
      <c r="C10353" t="s">
        <v>22093</v>
      </c>
      <c r="D10353" t="s">
        <v>32360</v>
      </c>
      <c r="E10353" t="s">
        <v>34165</v>
      </c>
      <c r="F10353" s="10"/>
      <c r="G10353">
        <v>2017</v>
      </c>
      <c r="J10353">
        <v>0.93209324466527688</v>
      </c>
      <c r="L10353" t="e">
        <v>#VALUE!</v>
      </c>
      <c r="M10353">
        <v>27734405</v>
      </c>
      <c r="Q10353" s="10"/>
      <c r="R10353" s="11">
        <f t="shared" si="322"/>
        <v>0</v>
      </c>
      <c r="U10353" s="11">
        <f t="shared" si="323"/>
        <v>0</v>
      </c>
      <c r="Y10353" s="11">
        <f>IF(SUM(Tableau1[[#This Row],[Other access]:[Sci-hub access]])&gt;=1,1,0)</f>
        <v>0</v>
      </c>
      <c r="Z10353" s="12">
        <f>IF(OR(Tableau1[[#This Row],[Access R1 + S1+ T1 ]]&gt;=1,Tableau1[[#This Row],[Access V1 +W1 + X1]]&gt;=1),1,0)</f>
        <v>0</v>
      </c>
      <c r="AB10353" s="10" t="e">
        <f>Tableau1[[#This Row],[DOI]]</f>
        <v>#VALUE!</v>
      </c>
      <c r="AC10353" s="13" t="str">
        <f>Tableau1[[#This Row],[Authors]]&amp;", "&amp;Tableau1[[#This Row],[Title]]&amp;" "&amp;Tableau1[[#This Row],[Journal]]&amp;". "&amp;Tableau1[[#This Row],[Year]]</f>
        <v>Lee S, Elaskandrany M, Ahad A, Chaqour B., Analysis of CCN Protein Expression and Activities in Vasoproliferative Retinopathies. Methods Mol Biol. 2017</v>
      </c>
    </row>
    <row r="10354" spans="1:29" ht="28.8" x14ac:dyDescent="0.3">
      <c r="A10354">
        <v>5779</v>
      </c>
      <c r="B10354" t="s">
        <v>8802</v>
      </c>
      <c r="C10354" t="s">
        <v>19019</v>
      </c>
      <c r="D10354" t="s">
        <v>29232</v>
      </c>
      <c r="E10354" t="s">
        <v>2440</v>
      </c>
      <c r="F10354" s="10"/>
      <c r="G10354">
        <v>2017</v>
      </c>
      <c r="J10354">
        <v>0.93211656813316657</v>
      </c>
      <c r="L10354" t="s">
        <v>40161</v>
      </c>
      <c r="M10354">
        <v>28286282</v>
      </c>
      <c r="Q10354" s="10"/>
      <c r="R10354" s="11">
        <f t="shared" si="322"/>
        <v>0</v>
      </c>
      <c r="U10354" s="11">
        <f t="shared" si="323"/>
        <v>0</v>
      </c>
      <c r="Y10354" s="11">
        <f>IF(SUM(Tableau1[[#This Row],[Other access]:[Sci-hub access]])&gt;=1,1,0)</f>
        <v>0</v>
      </c>
      <c r="Z10354" s="12">
        <f>IF(OR(Tableau1[[#This Row],[Access R1 + S1+ T1 ]]&gt;=1,Tableau1[[#This Row],[Access V1 +W1 + X1]]&gt;=1),1,0)</f>
        <v>0</v>
      </c>
      <c r="AB10354" s="10" t="str">
        <f>Tableau1[[#This Row],[DOI]]</f>
        <v>doi: 10.1016/j.exer.2017.02.016</v>
      </c>
      <c r="AC10354" s="13" t="str">
        <f>Tableau1[[#This Row],[Authors]]&amp;", "&amp;Tableau1[[#This Row],[Title]]&amp;" "&amp;Tableau1[[#This Row],[Journal]]&amp;". "&amp;Tableau1[[#This Row],[Year]]</f>
        <v>Li B, Vachali PP, Shen Z, Gorusupudi A, Nelson K, Besch BM, Bartschi A, Longo S, Mattinson T, Shihab S, Polyakov NE, Suntsova LP, Dushkin AV, Bernstein PS., Retinal accumulation of zeaxanthin, lutein, and β-carotene in mice deficient in carotenoid cleavage enzymes. Exp Eye Res. 2017</v>
      </c>
    </row>
    <row r="10355" spans="1:29" x14ac:dyDescent="0.3">
      <c r="A10355">
        <v>4695</v>
      </c>
      <c r="B10355" t="s">
        <v>7808</v>
      </c>
      <c r="C10355" t="s">
        <v>18040</v>
      </c>
      <c r="D10355" t="s">
        <v>28238</v>
      </c>
      <c r="E10355" t="s">
        <v>2541</v>
      </c>
      <c r="F10355" s="10"/>
      <c r="G10355">
        <v>2017</v>
      </c>
      <c r="J10355">
        <v>0.93212345894860782</v>
      </c>
      <c r="L10355" t="s">
        <v>39111</v>
      </c>
      <c r="M10355">
        <v>28418948</v>
      </c>
      <c r="Q10355" s="10"/>
      <c r="R10355" s="11">
        <f t="shared" si="322"/>
        <v>0</v>
      </c>
      <c r="U10355" s="11">
        <f t="shared" si="323"/>
        <v>0</v>
      </c>
      <c r="Y10355" s="11">
        <f>IF(SUM(Tableau1[[#This Row],[Other access]:[Sci-hub access]])&gt;=1,1,0)</f>
        <v>0</v>
      </c>
      <c r="Z10355" s="12">
        <f>IF(OR(Tableau1[[#This Row],[Access R1 + S1+ T1 ]]&gt;=1,Tableau1[[#This Row],[Access V1 +W1 + X1]]&gt;=1),1,0)</f>
        <v>0</v>
      </c>
      <c r="AB10355" s="10" t="str">
        <f>Tableau1[[#This Row],[DOI]]</f>
        <v>doi: 10.1097/WNO.0000000000000501</v>
      </c>
      <c r="AC10355" s="13" t="str">
        <f>Tableau1[[#This Row],[Authors]]&amp;", "&amp;Tableau1[[#This Row],[Title]]&amp;" "&amp;Tableau1[[#This Row],[Journal]]&amp;". "&amp;Tableau1[[#This Row],[Year]]</f>
        <v>Zatreanu L, Sibony PA, Kupersmith MJ., Optical Coherence Tomography in Neuroretinitis: Epipapillary Infiltrates and Retinal Folds. J Neuroophthalmol. 2017</v>
      </c>
    </row>
    <row r="10356" spans="1:29" x14ac:dyDescent="0.3">
      <c r="A10356">
        <v>5346</v>
      </c>
      <c r="B10356" t="s">
        <v>8400</v>
      </c>
      <c r="C10356" t="s">
        <v>18623</v>
      </c>
      <c r="D10356" t="s">
        <v>28830</v>
      </c>
      <c r="E10356" t="s">
        <v>2529</v>
      </c>
      <c r="F10356" s="10"/>
      <c r="G10356">
        <v>2017</v>
      </c>
      <c r="J10356">
        <v>0.93214318135940677</v>
      </c>
      <c r="L10356" t="s">
        <v>39741</v>
      </c>
      <c r="M10356">
        <v>28346009</v>
      </c>
      <c r="Q10356" s="10"/>
      <c r="R10356" s="11">
        <f t="shared" si="322"/>
        <v>0</v>
      </c>
      <c r="U10356" s="11">
        <f t="shared" si="323"/>
        <v>0</v>
      </c>
      <c r="Y10356" s="11">
        <f>IF(SUM(Tableau1[[#This Row],[Other access]:[Sci-hub access]])&gt;=1,1,0)</f>
        <v>0</v>
      </c>
      <c r="Z10356" s="12">
        <f>IF(OR(Tableau1[[#This Row],[Access R1 + S1+ T1 ]]&gt;=1,Tableau1[[#This Row],[Access V1 +W1 + X1]]&gt;=1),1,0)</f>
        <v>0</v>
      </c>
      <c r="AB10356" s="10" t="str">
        <f>Tableau1[[#This Row],[DOI]]</f>
        <v>doi: 10.1080/02713683.2017.1279636</v>
      </c>
      <c r="AC10356" s="13" t="str">
        <f>Tableau1[[#This Row],[Authors]]&amp;", "&amp;Tableau1[[#This Row],[Title]]&amp;" "&amp;Tableau1[[#This Row],[Journal]]&amp;". "&amp;Tableau1[[#This Row],[Year]]</f>
        <v>Bierdeman MA, Torres AM, Caballero AR, Tang A, O'Callaghan RJ., Reactions with Antisera and Pathological Effects of Staphylococcus aureus Gamma-Toxin in the Cornea. Curr Eye Res. 2017</v>
      </c>
    </row>
    <row r="10357" spans="1:29" x14ac:dyDescent="0.3">
      <c r="A10357">
        <v>7586</v>
      </c>
      <c r="B10357" t="s">
        <v>10377</v>
      </c>
      <c r="C10357" t="s">
        <v>20577</v>
      </c>
      <c r="D10357" t="s">
        <v>30812</v>
      </c>
      <c r="E10357" t="s">
        <v>34378</v>
      </c>
      <c r="F10357" s="10"/>
      <c r="G10357">
        <v>2017</v>
      </c>
      <c r="J10357">
        <v>0.93222992509674607</v>
      </c>
      <c r="L10357" t="s">
        <v>41941</v>
      </c>
      <c r="M10357">
        <v>28078966</v>
      </c>
      <c r="Q10357" s="10"/>
      <c r="R10357" s="11">
        <f t="shared" si="322"/>
        <v>0</v>
      </c>
      <c r="U10357" s="11">
        <f t="shared" si="323"/>
        <v>0</v>
      </c>
      <c r="Y10357" s="11">
        <f>IF(SUM(Tableau1[[#This Row],[Other access]:[Sci-hub access]])&gt;=1,1,0)</f>
        <v>0</v>
      </c>
      <c r="Z10357" s="12">
        <f>IF(OR(Tableau1[[#This Row],[Access R1 + S1+ T1 ]]&gt;=1,Tableau1[[#This Row],[Access V1 +W1 + X1]]&gt;=1),1,0)</f>
        <v>0</v>
      </c>
      <c r="AB10357" s="10" t="str">
        <f>Tableau1[[#This Row],[DOI]]</f>
        <v>doi: 10.1080/13803395.2016.1266307</v>
      </c>
      <c r="AC10357" s="13" t="str">
        <f>Tableau1[[#This Row],[Authors]]&amp;", "&amp;Tableau1[[#This Row],[Title]]&amp;" "&amp;Tableau1[[#This Row],[Journal]]&amp;". "&amp;Tableau1[[#This Row],[Year]]</f>
        <v>D'Imperio D, Scandola M, Gobbetto V, Bulgarelli C, Salgarello M, Avesani R, Moro V., Visual and cross-modal cues increase the identification of overlapping visual stimuli in Balint's syndrome. J Clin Exp Neuropsychol. 2017</v>
      </c>
    </row>
    <row r="10358" spans="1:29" ht="28.8" x14ac:dyDescent="0.3">
      <c r="A10358">
        <v>6567</v>
      </c>
      <c r="B10358" t="s">
        <v>9487</v>
      </c>
      <c r="C10358" t="s">
        <v>19695</v>
      </c>
      <c r="D10358" t="s">
        <v>29918</v>
      </c>
      <c r="E10358" t="s">
        <v>2467</v>
      </c>
      <c r="F10358" s="10"/>
      <c r="G10358">
        <v>2017</v>
      </c>
      <c r="J10358">
        <v>0.93223580301872855</v>
      </c>
      <c r="L10358" t="s">
        <v>40932</v>
      </c>
      <c r="M10358">
        <v>28195612</v>
      </c>
      <c r="Q10358" s="10"/>
      <c r="R10358" s="11">
        <f t="shared" si="322"/>
        <v>0</v>
      </c>
      <c r="U10358" s="11">
        <f t="shared" si="323"/>
        <v>0</v>
      </c>
      <c r="Y10358" s="11">
        <f>IF(SUM(Tableau1[[#This Row],[Other access]:[Sci-hub access]])&gt;=1,1,0)</f>
        <v>0</v>
      </c>
      <c r="Z10358" s="12">
        <f>IF(OR(Tableau1[[#This Row],[Access R1 + S1+ T1 ]]&gt;=1,Tableau1[[#This Row],[Access V1 +W1 + X1]]&gt;=1),1,0)</f>
        <v>0</v>
      </c>
      <c r="AB10358" s="10" t="str">
        <f>Tableau1[[#This Row],[DOI]]</f>
        <v>doi: 10.3928/23258160-20170130-03</v>
      </c>
      <c r="AC10358" s="13" t="str">
        <f>Tableau1[[#This Row],[Authors]]&amp;", "&amp;Tableau1[[#This Row],[Title]]&amp;" "&amp;Tableau1[[#This Row],[Journal]]&amp;". "&amp;Tableau1[[#This Row],[Year]]</f>
        <v>Hirota M, Morimoto T, Kanda H, Lohmann TK, Miyagawa S, Endo T, Miyoshi T, Fujikado T., Relationships Between Spatial Contrast Sensitivity and Parafoveal Cone Density in Normal Subjects and Patients With Retinal Degeneration. Ophthalmic Surg Lasers Imaging Retina. 2017</v>
      </c>
    </row>
    <row r="10359" spans="1:29" x14ac:dyDescent="0.3">
      <c r="A10359">
        <v>7520</v>
      </c>
      <c r="B10359" t="s">
        <v>10318</v>
      </c>
      <c r="C10359" t="s">
        <v>20518</v>
      </c>
      <c r="D10359" t="s">
        <v>30753</v>
      </c>
      <c r="E10359" t="s">
        <v>2523</v>
      </c>
      <c r="F10359" s="10"/>
      <c r="G10359">
        <v>2017</v>
      </c>
      <c r="J10359">
        <v>0.93223988973746197</v>
      </c>
      <c r="L10359" t="s">
        <v>41875</v>
      </c>
      <c r="M10359">
        <v>28085143</v>
      </c>
      <c r="Q10359" s="10"/>
      <c r="R10359" s="11">
        <f t="shared" si="322"/>
        <v>0</v>
      </c>
      <c r="U10359" s="11">
        <f t="shared" si="323"/>
        <v>0</v>
      </c>
      <c r="Y10359" s="11">
        <f>IF(SUM(Tableau1[[#This Row],[Other access]:[Sci-hub access]])&gt;=1,1,0)</f>
        <v>0</v>
      </c>
      <c r="Z10359" s="12">
        <f>IF(OR(Tableau1[[#This Row],[Access R1 + S1+ T1 ]]&gt;=1,Tableau1[[#This Row],[Access V1 +W1 + X1]]&gt;=1),1,0)</f>
        <v>0</v>
      </c>
      <c r="AB10359" s="10" t="str">
        <f>Tableau1[[#This Row],[DOI]]</f>
        <v>doi: 10.1038/eye.2016.313</v>
      </c>
      <c r="AC10359" s="13" t="str">
        <f>Tableau1[[#This Row],[Authors]]&amp;", "&amp;Tableau1[[#This Row],[Title]]&amp;" "&amp;Tableau1[[#This Row],[Journal]]&amp;". "&amp;Tableau1[[#This Row],[Year]]</f>
        <v>Rajak SN, James C, Selva D., The clinical, histological and immunohistochemical characteristics and nomenclature of meibomian gland ductal cysts (intratarsal keratinous cysts) and eyelid steatocystomas. Eye (Lond). 2017</v>
      </c>
    </row>
    <row r="10360" spans="1:29" x14ac:dyDescent="0.3">
      <c r="A10360">
        <v>9506</v>
      </c>
      <c r="B10360" t="s">
        <v>12070</v>
      </c>
      <c r="C10360" t="s">
        <v>22245</v>
      </c>
      <c r="D10360" t="s">
        <v>32516</v>
      </c>
      <c r="E10360" t="s">
        <v>2457</v>
      </c>
      <c r="F10360" s="10"/>
      <c r="G10360">
        <v>2018</v>
      </c>
      <c r="J10360">
        <v>0.93227641127544814</v>
      </c>
      <c r="L10360" t="s">
        <v>43789</v>
      </c>
      <c r="M10360">
        <v>27668502</v>
      </c>
      <c r="Q10360" s="10"/>
      <c r="R10360" s="11">
        <f t="shared" si="322"/>
        <v>0</v>
      </c>
      <c r="U10360" s="11">
        <f t="shared" si="323"/>
        <v>0</v>
      </c>
      <c r="Y10360" s="11">
        <f>IF(SUM(Tableau1[[#This Row],[Other access]:[Sci-hub access]])&gt;=1,1,0)</f>
        <v>0</v>
      </c>
      <c r="Z10360" s="12">
        <f>IF(OR(Tableau1[[#This Row],[Access R1 + S1+ T1 ]]&gt;=1,Tableau1[[#This Row],[Access V1 +W1 + X1]]&gt;=1),1,0)</f>
        <v>0</v>
      </c>
      <c r="AB10360" s="10" t="str">
        <f>Tableau1[[#This Row],[DOI]]</f>
        <v>doi: 10.1097/ICB.0000000000000412</v>
      </c>
      <c r="AC10360" s="13" t="str">
        <f>Tableau1[[#This Row],[Authors]]&amp;", "&amp;Tableau1[[#This Row],[Title]]&amp;" "&amp;Tableau1[[#This Row],[Journal]]&amp;". "&amp;Tableau1[[#This Row],[Year]]</f>
        <v>Cao XS, Peng XY, You QS, Jiang LB, Jonas JB., CONGENITAL CONTRACTILE PERIPAPILLARY STAPHYLOMA WITH RHEGMATOGENOUS RETINAL DETACHMENT. Retin Cases Brief Rep. 2018</v>
      </c>
    </row>
    <row r="10361" spans="1:29" x14ac:dyDescent="0.3">
      <c r="A10361">
        <v>8107</v>
      </c>
      <c r="B10361" t="s">
        <v>10827</v>
      </c>
      <c r="C10361" t="s">
        <v>21015</v>
      </c>
      <c r="D10361" t="s">
        <v>31265</v>
      </c>
      <c r="E10361" t="s">
        <v>2541</v>
      </c>
      <c r="F10361" s="10"/>
      <c r="G10361">
        <v>2017</v>
      </c>
      <c r="J10361">
        <v>0.93232645425420302</v>
      </c>
      <c r="L10361" t="s">
        <v>42454</v>
      </c>
      <c r="M10361">
        <v>27997416</v>
      </c>
      <c r="Q10361" s="10"/>
      <c r="R10361" s="11">
        <f t="shared" si="322"/>
        <v>0</v>
      </c>
      <c r="U10361" s="11">
        <f t="shared" si="323"/>
        <v>0</v>
      </c>
      <c r="Y10361" s="11">
        <f>IF(SUM(Tableau1[[#This Row],[Other access]:[Sci-hub access]])&gt;=1,1,0)</f>
        <v>0</v>
      </c>
      <c r="Z10361" s="12">
        <f>IF(OR(Tableau1[[#This Row],[Access R1 + S1+ T1 ]]&gt;=1,Tableau1[[#This Row],[Access V1 +W1 + X1]]&gt;=1),1,0)</f>
        <v>0</v>
      </c>
      <c r="AB10361" s="10" t="str">
        <f>Tableau1[[#This Row],[DOI]]</f>
        <v>doi: 10.1097/WNO.0000000000000479</v>
      </c>
      <c r="AC10361" s="13" t="str">
        <f>Tableau1[[#This Row],[Authors]]&amp;", "&amp;Tableau1[[#This Row],[Title]]&amp;" "&amp;Tableau1[[#This Row],[Journal]]&amp;". "&amp;Tableau1[[#This Row],[Year]]</f>
        <v>Foroozan R, Golnik KC., Are Anemia and Hypotension Causally Related to Perioperative Ischemic Optic Neuropathy? J Neuroophthalmol. 2017</v>
      </c>
    </row>
    <row r="10362" spans="1:29" x14ac:dyDescent="0.3">
      <c r="A10362">
        <v>10477</v>
      </c>
      <c r="B10362" t="s">
        <v>12962</v>
      </c>
      <c r="C10362" t="s">
        <v>23128</v>
      </c>
      <c r="D10362" t="s">
        <v>33415</v>
      </c>
      <c r="E10362" t="s">
        <v>2438</v>
      </c>
      <c r="F10362" s="10"/>
      <c r="G10362">
        <v>2017</v>
      </c>
      <c r="J10362">
        <v>0.93255692095659659</v>
      </c>
      <c r="L10362" t="s">
        <v>44727</v>
      </c>
      <c r="M10362">
        <v>27267450</v>
      </c>
      <c r="Q10362" s="10"/>
      <c r="R10362" s="11">
        <f t="shared" si="322"/>
        <v>0</v>
      </c>
      <c r="U10362" s="11">
        <f t="shared" si="323"/>
        <v>0</v>
      </c>
      <c r="Y10362" s="11">
        <f>IF(SUM(Tableau1[[#This Row],[Other access]:[Sci-hub access]])&gt;=1,1,0)</f>
        <v>0</v>
      </c>
      <c r="Z10362" s="12">
        <f>IF(OR(Tableau1[[#This Row],[Access R1 + S1+ T1 ]]&gt;=1,Tableau1[[#This Row],[Access V1 +W1 + X1]]&gt;=1),1,0)</f>
        <v>0</v>
      </c>
      <c r="AB10362" s="10" t="str">
        <f>Tableau1[[#This Row],[DOI]]</f>
        <v>doi: 10.1136/bjophthalmol-2016-308642</v>
      </c>
      <c r="AC10362" s="13" t="str">
        <f>Tableau1[[#This Row],[Authors]]&amp;", "&amp;Tableau1[[#This Row],[Title]]&amp;" "&amp;Tableau1[[#This Row],[Journal]]&amp;". "&amp;Tableau1[[#This Row],[Year]]</f>
        <v>Chan TCY, Yu MCY, Mak S, Jhanji V., Longitudinal comparison of femtosecond-assisted sub-Bowman keratomileusis versus photorefractive keratectomy for high myopia. Br J Ophthalmol. 2017</v>
      </c>
    </row>
    <row r="10363" spans="1:29" x14ac:dyDescent="0.3">
      <c r="A10363">
        <v>9134</v>
      </c>
      <c r="B10363" t="s">
        <v>11734</v>
      </c>
      <c r="C10363" t="s">
        <v>21909</v>
      </c>
      <c r="D10363" t="s">
        <v>32175</v>
      </c>
      <c r="E10363" t="s">
        <v>34451</v>
      </c>
      <c r="F10363" s="10"/>
      <c r="G10363">
        <v>2017</v>
      </c>
      <c r="J10363">
        <v>0.9327081634747254</v>
      </c>
      <c r="L10363" t="s">
        <v>43450</v>
      </c>
      <c r="M10363">
        <v>27778132</v>
      </c>
      <c r="Q10363" s="10"/>
      <c r="R10363" s="11">
        <f t="shared" si="322"/>
        <v>0</v>
      </c>
      <c r="U10363" s="11">
        <f t="shared" si="323"/>
        <v>0</v>
      </c>
      <c r="Y10363" s="11">
        <f>IF(SUM(Tableau1[[#This Row],[Other access]:[Sci-hub access]])&gt;=1,1,0)</f>
        <v>0</v>
      </c>
      <c r="Z10363" s="12">
        <f>IF(OR(Tableau1[[#This Row],[Access R1 + S1+ T1 ]]&gt;=1,Tableau1[[#This Row],[Access V1 +W1 + X1]]&gt;=1),1,0)</f>
        <v>0</v>
      </c>
      <c r="AB10363" s="10" t="str">
        <f>Tableau1[[#This Row],[DOI]]</f>
        <v>doi: 10.1007/s10495-016-1318-2</v>
      </c>
      <c r="AC10363" s="13" t="str">
        <f>Tableau1[[#This Row],[Authors]]&amp;", "&amp;Tableau1[[#This Row],[Title]]&amp;" "&amp;Tableau1[[#This Row],[Journal]]&amp;". "&amp;Tableau1[[#This Row],[Year]]</f>
        <v>Karthikeyan B, Harini L, Krishnakumar V, Kannan VR, Sundar K, Kathiresan T., Insights on the involvement of (-)-epigallocatechin gallate in ER stress-mediated apoptosis in age-related macular degeneration. Apoptosis. 2017</v>
      </c>
    </row>
    <row r="10364" spans="1:29" x14ac:dyDescent="0.3">
      <c r="A10364">
        <v>4832</v>
      </c>
      <c r="B10364" t="s">
        <v>7936</v>
      </c>
      <c r="C10364" t="s">
        <v>18165</v>
      </c>
      <c r="D10364" t="s">
        <v>28366</v>
      </c>
      <c r="E10364" t="s">
        <v>2514</v>
      </c>
      <c r="F10364" s="10"/>
      <c r="G10364">
        <v>2017</v>
      </c>
      <c r="J10364">
        <v>0.93282477387227536</v>
      </c>
      <c r="L10364" t="s">
        <v>39243</v>
      </c>
      <c r="M10364">
        <v>28400276</v>
      </c>
      <c r="Q10364" s="10"/>
      <c r="R10364" s="11">
        <f t="shared" si="322"/>
        <v>0</v>
      </c>
      <c r="U10364" s="11">
        <f t="shared" si="323"/>
        <v>0</v>
      </c>
      <c r="Y10364" s="11">
        <f>IF(SUM(Tableau1[[#This Row],[Other access]:[Sci-hub access]])&gt;=1,1,0)</f>
        <v>0</v>
      </c>
      <c r="Z10364" s="12">
        <f>IF(OR(Tableau1[[#This Row],[Access R1 + S1+ T1 ]]&gt;=1,Tableau1[[#This Row],[Access V1 +W1 + X1]]&gt;=1),1,0)</f>
        <v>0</v>
      </c>
      <c r="AB10364" s="10" t="str">
        <f>Tableau1[[#This Row],[DOI]]</f>
        <v>doi: 10.1016/j.survophthal.2017.04.001</v>
      </c>
      <c r="AC10364" s="13" t="str">
        <f>Tableau1[[#This Row],[Authors]]&amp;", "&amp;Tableau1[[#This Row],[Title]]&amp;" "&amp;Tableau1[[#This Row],[Journal]]&amp;". "&amp;Tableau1[[#This Row],[Year]]</f>
        <v>Razeghinejad MR, Nowroozzadeh MH., Optic disk hemorrhage in health and disease. Surv Ophthalmol. 2017</v>
      </c>
    </row>
    <row r="10365" spans="1:29" x14ac:dyDescent="0.3">
      <c r="A10365">
        <v>3616</v>
      </c>
      <c r="B10365" t="s">
        <v>6788</v>
      </c>
      <c r="C10365" t="s">
        <v>17029</v>
      </c>
      <c r="D10365" t="s">
        <v>27212</v>
      </c>
      <c r="E10365" t="s">
        <v>2468</v>
      </c>
      <c r="F10365" s="10"/>
      <c r="G10365">
        <v>2017</v>
      </c>
      <c r="J10365">
        <v>0.93284371877490457</v>
      </c>
      <c r="L10365" t="s">
        <v>38062</v>
      </c>
      <c r="M10365">
        <v>28557829</v>
      </c>
      <c r="Q10365" s="10"/>
      <c r="R10365" s="11">
        <f t="shared" si="322"/>
        <v>0</v>
      </c>
      <c r="U10365" s="11">
        <f t="shared" si="323"/>
        <v>0</v>
      </c>
      <c r="Y10365" s="11">
        <f>IF(SUM(Tableau1[[#This Row],[Other access]:[Sci-hub access]])&gt;=1,1,0)</f>
        <v>0</v>
      </c>
      <c r="Z10365" s="12">
        <f>IF(OR(Tableau1[[#This Row],[Access R1 + S1+ T1 ]]&gt;=1,Tableau1[[#This Row],[Access V1 +W1 + X1]]&gt;=1),1,0)</f>
        <v>0</v>
      </c>
      <c r="AB10365" s="10" t="str">
        <f>Tableau1[[#This Row],[DOI]]</f>
        <v>doi: 10.1097/IJG.0000000000000695</v>
      </c>
      <c r="AC10365" s="13" t="str">
        <f>Tableau1[[#This Row],[Authors]]&amp;", "&amp;Tableau1[[#This Row],[Title]]&amp;" "&amp;Tableau1[[#This Row],[Journal]]&amp;". "&amp;Tableau1[[#This Row],[Year]]</f>
        <v>Holló G., Progressive Decrease of Peripapillary Angioflow Vessel Density During Structural and Visual Field Progression in Early Primary Open-angle Glaucoma. J Glaucoma. 2017</v>
      </c>
    </row>
    <row r="10366" spans="1:29" x14ac:dyDescent="0.3">
      <c r="A10366">
        <v>5381</v>
      </c>
      <c r="B10366" t="s">
        <v>8434</v>
      </c>
      <c r="C10366" t="s">
        <v>18657</v>
      </c>
      <c r="D10366" t="s">
        <v>28864</v>
      </c>
      <c r="E10366" t="s">
        <v>2587</v>
      </c>
      <c r="F10366" s="10"/>
      <c r="G10366">
        <v>2017</v>
      </c>
      <c r="J10366">
        <v>0.93287462218680195</v>
      </c>
      <c r="L10366" t="s">
        <v>39776</v>
      </c>
      <c r="M10366">
        <v>28341661</v>
      </c>
      <c r="Q10366" s="10"/>
      <c r="R10366" s="11">
        <f t="shared" si="322"/>
        <v>0</v>
      </c>
      <c r="U10366" s="11">
        <f t="shared" si="323"/>
        <v>0</v>
      </c>
      <c r="Y10366" s="11">
        <f>IF(SUM(Tableau1[[#This Row],[Other access]:[Sci-hub access]])&gt;=1,1,0)</f>
        <v>0</v>
      </c>
      <c r="Z10366" s="12">
        <f>IF(OR(Tableau1[[#This Row],[Access R1 + S1+ T1 ]]&gt;=1,Tableau1[[#This Row],[Access V1 +W1 + X1]]&gt;=1),1,0)</f>
        <v>0</v>
      </c>
      <c r="AB10366" s="10" t="str">
        <f>Tableau1[[#This Row],[DOI]]</f>
        <v>doi: 10.1042/CS20170102</v>
      </c>
      <c r="AC10366" s="13" t="str">
        <f>Tableau1[[#This Row],[Authors]]&amp;", "&amp;Tableau1[[#This Row],[Title]]&amp;" "&amp;Tableau1[[#This Row],[Journal]]&amp;". "&amp;Tableau1[[#This Row],[Year]]</f>
        <v>Ved N, Hulse RP, Bestall SM, Donaldson LF, Bainbridge JW, Bates DO., Vascular endothelial growth factor-A(165)b ameliorates outer-retinal barrier and vascular dysfunction in the diabetic retina. Clin Sci (Lond). 2017</v>
      </c>
    </row>
    <row r="10367" spans="1:29" x14ac:dyDescent="0.3">
      <c r="A10367">
        <v>9233</v>
      </c>
      <c r="B10367" t="s">
        <v>11819</v>
      </c>
      <c r="C10367" t="s">
        <v>21994</v>
      </c>
      <c r="D10367" t="s">
        <v>32261</v>
      </c>
      <c r="E10367" t="s">
        <v>2449</v>
      </c>
      <c r="F10367" s="10"/>
      <c r="G10367">
        <v>2017</v>
      </c>
      <c r="J10367">
        <v>0.9328905826178846</v>
      </c>
      <c r="L10367" t="s">
        <v>43544</v>
      </c>
      <c r="M10367">
        <v>27757993</v>
      </c>
      <c r="Q10367" s="10"/>
      <c r="R10367" s="11">
        <f t="shared" si="322"/>
        <v>0</v>
      </c>
      <c r="U10367" s="11">
        <f t="shared" si="323"/>
        <v>0</v>
      </c>
      <c r="Y10367" s="11">
        <f>IF(SUM(Tableau1[[#This Row],[Other access]:[Sci-hub access]])&gt;=1,1,0)</f>
        <v>0</v>
      </c>
      <c r="Z10367" s="12">
        <f>IF(OR(Tableau1[[#This Row],[Access R1 + S1+ T1 ]]&gt;=1,Tableau1[[#This Row],[Access V1 +W1 + X1]]&gt;=1),1,0)</f>
        <v>0</v>
      </c>
      <c r="AB10367" s="10" t="str">
        <f>Tableau1[[#This Row],[DOI]]</f>
        <v>doi: 10.1111/cxo.12485</v>
      </c>
      <c r="AC10367" s="13" t="str">
        <f>Tableau1[[#This Row],[Authors]]&amp;", "&amp;Tableau1[[#This Row],[Title]]&amp;" "&amp;Tableau1[[#This Row],[Journal]]&amp;". "&amp;Tableau1[[#This Row],[Year]]</f>
        <v>Wang Q, Liu W, Wu Y, Ma Y, Zhao G., Central corneal thickness and its relationship to ocular parameters in young adult myopic eyes. Clin Exp Optom. 2017</v>
      </c>
    </row>
    <row r="10368" spans="1:29" x14ac:dyDescent="0.3">
      <c r="A10368">
        <v>4792</v>
      </c>
      <c r="B10368" t="s">
        <v>7897</v>
      </c>
      <c r="C10368" t="s">
        <v>18127</v>
      </c>
      <c r="D10368" t="s">
        <v>28327</v>
      </c>
      <c r="E10368" t="s">
        <v>2825</v>
      </c>
      <c r="F10368" s="10"/>
      <c r="G10368">
        <v>2017</v>
      </c>
      <c r="J10368">
        <v>0.93291923742398075</v>
      </c>
      <c r="L10368" t="s">
        <v>39205</v>
      </c>
      <c r="M10368">
        <v>28404802</v>
      </c>
      <c r="Q10368" s="10"/>
      <c r="R10368" s="11">
        <f t="shared" si="322"/>
        <v>0</v>
      </c>
      <c r="U10368" s="11">
        <f t="shared" si="323"/>
        <v>0</v>
      </c>
      <c r="Y10368" s="11">
        <f>IF(SUM(Tableau1[[#This Row],[Other access]:[Sci-hub access]])&gt;=1,1,0)</f>
        <v>0</v>
      </c>
      <c r="Z10368" s="12">
        <f>IF(OR(Tableau1[[#This Row],[Access R1 + S1+ T1 ]]&gt;=1,Tableau1[[#This Row],[Access V1 +W1 + X1]]&gt;=1),1,0)</f>
        <v>0</v>
      </c>
      <c r="AB10368" s="10" t="str">
        <f>Tableau1[[#This Row],[DOI]]</f>
        <v>doi: 10.1212/WNL.0000000000003921</v>
      </c>
      <c r="AC10368" s="13" t="str">
        <f>Tableau1[[#This Row],[Authors]]&amp;", "&amp;Tableau1[[#This Row],[Title]]&amp;" "&amp;Tableau1[[#This Row],[Journal]]&amp;". "&amp;Tableau1[[#This Row],[Year]]</f>
        <v>Cavanaugh MR, Huxlin KR., Visual discrimination training improves Humphrey perimetry in chronic cortically induced blindness. Neurology. 2017</v>
      </c>
    </row>
    <row r="10369" spans="1:29" ht="28.8" x14ac:dyDescent="0.3">
      <c r="A10369">
        <v>341</v>
      </c>
      <c r="B10369" t="s">
        <v>3604</v>
      </c>
      <c r="C10369" t="s">
        <v>13865</v>
      </c>
      <c r="D10369" t="s">
        <v>24024</v>
      </c>
      <c r="E10369" t="s">
        <v>2467</v>
      </c>
      <c r="F10369" s="10"/>
      <c r="G10369">
        <v>2017</v>
      </c>
      <c r="J10369">
        <v>0.93304488320346479</v>
      </c>
      <c r="L10369" t="s">
        <v>34848</v>
      </c>
      <c r="M10369">
        <v>29253302</v>
      </c>
      <c r="Q10369" s="10"/>
      <c r="R10369" s="11">
        <f t="shared" si="322"/>
        <v>0</v>
      </c>
      <c r="U10369" s="11">
        <f t="shared" si="323"/>
        <v>0</v>
      </c>
      <c r="Y10369" s="11">
        <f>IF(SUM(Tableau1[[#This Row],[Other access]:[Sci-hub access]])&gt;=1,1,0)</f>
        <v>0</v>
      </c>
      <c r="Z10369" s="12">
        <f>IF(OR(Tableau1[[#This Row],[Access R1 + S1+ T1 ]]&gt;=1,Tableau1[[#This Row],[Access V1 +W1 + X1]]&gt;=1),1,0)</f>
        <v>0</v>
      </c>
      <c r="AB10369" s="10" t="str">
        <f>Tableau1[[#This Row],[DOI]]</f>
        <v>doi: 10.3928/23258160-20171130-06</v>
      </c>
      <c r="AC10369" s="13" t="str">
        <f>Tableau1[[#This Row],[Authors]]&amp;", "&amp;Tableau1[[#This Row],[Title]]&amp;" "&amp;Tableau1[[#This Row],[Journal]]&amp;". "&amp;Tableau1[[#This Row],[Year]]</f>
        <v>Kuehlewein L, Kitiratschky V, Gosheva M, Edwards TL, MacLaren RE, Groppe M, Kusnyerik A, Soare C, Jackson TL, Sun CH, Chee C, Sachs H, Stingl K, Wilhelm B, Gekeler F, Bartz-Schmidt KU, Zrenner E, Stingl K., Optical Coherence Tomography in Patients With the Subretinal Implant Retina Implant Alpha IMS. Ophthalmic Surg Lasers Imaging Retina. 2017</v>
      </c>
    </row>
    <row r="10370" spans="1:29" x14ac:dyDescent="0.3">
      <c r="A10370">
        <v>6605</v>
      </c>
      <c r="B10370" t="s">
        <v>9520</v>
      </c>
      <c r="C10370" t="s">
        <v>19727</v>
      </c>
      <c r="D10370" t="s">
        <v>29952</v>
      </c>
      <c r="E10370" t="s">
        <v>2541</v>
      </c>
      <c r="F10370" s="10"/>
      <c r="G10370">
        <v>2017</v>
      </c>
      <c r="J10370">
        <v>0.93306356170272342</v>
      </c>
      <c r="L10370" t="s">
        <v>40970</v>
      </c>
      <c r="M10370">
        <v>28192386</v>
      </c>
      <c r="Q10370" s="10"/>
      <c r="R10370" s="11">
        <f t="shared" ref="R10370:R10433" si="324">IF(SUM(N10370:Q10370)&gt;0,1,0)</f>
        <v>0</v>
      </c>
      <c r="U10370" s="11">
        <f t="shared" ref="U10370:U10433" si="325">IF(SUM(R10370,T10370)&gt;0,1,0)</f>
        <v>0</v>
      </c>
      <c r="Y10370" s="11">
        <f>IF(SUM(Tableau1[[#This Row],[Other access]:[Sci-hub access]])&gt;=1,1,0)</f>
        <v>0</v>
      </c>
      <c r="Z10370" s="12">
        <f>IF(OR(Tableau1[[#This Row],[Access R1 + S1+ T1 ]]&gt;=1,Tableau1[[#This Row],[Access V1 +W1 + X1]]&gt;=1),1,0)</f>
        <v>0</v>
      </c>
      <c r="AB10370" s="10" t="str">
        <f>Tableau1[[#This Row],[DOI]]</f>
        <v>doi: 10.1097/WNO.0000000000000411</v>
      </c>
      <c r="AC10370" s="13" t="str">
        <f>Tableau1[[#This Row],[Authors]]&amp;", "&amp;Tableau1[[#This Row],[Title]]&amp;" "&amp;Tableau1[[#This Row],[Journal]]&amp;". "&amp;Tableau1[[#This Row],[Year]]</f>
        <v>Kowal KM, Rivas Rodriguez FF, Srinivasan A, Trobe JD., Spectrum of Magnetic Resonance Imaging Features in Unilateral Optic Tract Dysfunction. J Neuroophthalmol. 2017</v>
      </c>
    </row>
    <row r="10371" spans="1:29" x14ac:dyDescent="0.3">
      <c r="A10371">
        <v>8858</v>
      </c>
      <c r="B10371" t="s">
        <v>11485</v>
      </c>
      <c r="C10371" t="s">
        <v>21669</v>
      </c>
      <c r="D10371" t="s">
        <v>31925</v>
      </c>
      <c r="E10371" t="s">
        <v>2962</v>
      </c>
      <c r="F10371" s="10"/>
      <c r="G10371">
        <v>2017</v>
      </c>
      <c r="J10371">
        <v>0.9331156707202839</v>
      </c>
      <c r="L10371" t="s">
        <v>43192</v>
      </c>
      <c r="M10371">
        <v>27823846</v>
      </c>
      <c r="Q10371" s="10"/>
      <c r="R10371" s="11">
        <f t="shared" si="324"/>
        <v>0</v>
      </c>
      <c r="U10371" s="11">
        <f t="shared" si="325"/>
        <v>0</v>
      </c>
      <c r="Y10371" s="11">
        <f>IF(SUM(Tableau1[[#This Row],[Other access]:[Sci-hub access]])&gt;=1,1,0)</f>
        <v>0</v>
      </c>
      <c r="Z10371" s="12">
        <f>IF(OR(Tableau1[[#This Row],[Access R1 + S1+ T1 ]]&gt;=1,Tableau1[[#This Row],[Access V1 +W1 + X1]]&gt;=1),1,0)</f>
        <v>0</v>
      </c>
      <c r="AB10371" s="10" t="str">
        <f>Tableau1[[#This Row],[DOI]]</f>
        <v>doi: 10.1016/j.neurobiolaging.2016.09.009</v>
      </c>
      <c r="AC10371" s="13" t="str">
        <f>Tableau1[[#This Row],[Authors]]&amp;", "&amp;Tableau1[[#This Row],[Title]]&amp;" "&amp;Tableau1[[#This Row],[Journal]]&amp;". "&amp;Tableau1[[#This Row],[Year]]</f>
        <v>Berkowitz BA, Miller RA, Roberts R., Genetically heterogeneous mice show age-related vision deficits not related to increased rod cell L-type calcium channel function in vivo. Neurobiol Aging. 2017</v>
      </c>
    </row>
    <row r="10372" spans="1:29" x14ac:dyDescent="0.3">
      <c r="A10372">
        <v>1447</v>
      </c>
      <c r="B10372" t="s">
        <v>4705</v>
      </c>
      <c r="C10372" t="s">
        <v>14955</v>
      </c>
      <c r="D10372" t="s">
        <v>25126</v>
      </c>
      <c r="E10372" t="s">
        <v>34046</v>
      </c>
      <c r="F10372" s="10"/>
      <c r="G10372">
        <v>2017</v>
      </c>
      <c r="J10372">
        <v>0.93341963065870581</v>
      </c>
      <c r="L10372" t="s">
        <v>35928</v>
      </c>
      <c r="M10372">
        <v>28948437</v>
      </c>
      <c r="Q10372" s="10"/>
      <c r="R10372" s="11">
        <f t="shared" si="324"/>
        <v>0</v>
      </c>
      <c r="U10372" s="11">
        <f t="shared" si="325"/>
        <v>0</v>
      </c>
      <c r="Y10372" s="11">
        <f>IF(SUM(Tableau1[[#This Row],[Other access]:[Sci-hub access]])&gt;=1,1,0)</f>
        <v>0</v>
      </c>
      <c r="Z10372" s="12">
        <f>IF(OR(Tableau1[[#This Row],[Access R1 + S1+ T1 ]]&gt;=1,Tableau1[[#This Row],[Access V1 +W1 + X1]]&gt;=1),1,0)</f>
        <v>0</v>
      </c>
      <c r="AB10372" s="10" t="str">
        <f>Tableau1[[#This Row],[DOI]]</f>
        <v>doi: 10.1007/s11764-017-0642-z</v>
      </c>
      <c r="AC10372" s="13" t="str">
        <f>Tableau1[[#This Row],[Authors]]&amp;", "&amp;Tableau1[[#This Row],[Title]]&amp;" "&amp;Tableau1[[#This Row],[Journal]]&amp;". "&amp;Tableau1[[#This Row],[Year]]</f>
        <v>McNeill NA, Kors WA, Bosscha MI, van Dijk J, Fabius AWM, Houffelaar T, Verdonck-de Leeuw IM, Moll AC., Feasibility of RetinoQuest: e-health application to facilitate and improve additional care for retinoblastoma survivors. J Cancer Surviv. 2017</v>
      </c>
    </row>
    <row r="10373" spans="1:29" x14ac:dyDescent="0.3">
      <c r="A10373">
        <v>1232</v>
      </c>
      <c r="B10373" t="s">
        <v>4494</v>
      </c>
      <c r="C10373" t="s">
        <v>14747</v>
      </c>
      <c r="D10373" t="s">
        <v>24915</v>
      </c>
      <c r="E10373" t="s">
        <v>2496</v>
      </c>
      <c r="F10373" s="10"/>
      <c r="G10373">
        <v>2017</v>
      </c>
      <c r="J10373">
        <v>0.9334683913865971</v>
      </c>
      <c r="L10373" t="s">
        <v>35719</v>
      </c>
      <c r="M10373">
        <v>28985809</v>
      </c>
      <c r="Q10373" s="10"/>
      <c r="R10373" s="11">
        <f t="shared" si="324"/>
        <v>0</v>
      </c>
      <c r="U10373" s="11">
        <f t="shared" si="325"/>
        <v>0</v>
      </c>
      <c r="Y10373" s="11">
        <f>IF(SUM(Tableau1[[#This Row],[Other access]:[Sci-hub access]])&gt;=1,1,0)</f>
        <v>0</v>
      </c>
      <c r="Z10373" s="12">
        <f>IF(OR(Tableau1[[#This Row],[Access R1 + S1+ T1 ]]&gt;=1,Tableau1[[#This Row],[Access V1 +W1 + X1]]&gt;=1),1,0)</f>
        <v>0</v>
      </c>
      <c r="AB10373" s="10" t="str">
        <f>Tableau1[[#This Row],[DOI]]</f>
        <v>doi: 10.1016/j.jcjo.2017.02.025</v>
      </c>
      <c r="AC10373" s="13" t="str">
        <f>Tableau1[[#This Row],[Authors]]&amp;", "&amp;Tableau1[[#This Row],[Title]]&amp;" "&amp;Tableau1[[#This Row],[Journal]]&amp;". "&amp;Tableau1[[#This Row],[Year]]</f>
        <v>Chan SWS, Khattak S, Yücel N, Gupta N, Yücel YH., A decade of surgical eye removals in Ontario: a clinical-pathological study. Can J Ophthalmol. 2017</v>
      </c>
    </row>
    <row r="10374" spans="1:29" x14ac:dyDescent="0.3">
      <c r="A10374">
        <v>1217</v>
      </c>
      <c r="B10374" t="s">
        <v>4479</v>
      </c>
      <c r="C10374" t="s">
        <v>14732</v>
      </c>
      <c r="D10374" t="s">
        <v>24900</v>
      </c>
      <c r="E10374" t="s">
        <v>2496</v>
      </c>
      <c r="F10374" s="10"/>
      <c r="G10374">
        <v>2017</v>
      </c>
      <c r="J10374">
        <v>0.93347712634091962</v>
      </c>
      <c r="L10374" t="s">
        <v>35704</v>
      </c>
      <c r="M10374">
        <v>28985828</v>
      </c>
      <c r="Q10374" s="10"/>
      <c r="R10374" s="11">
        <f t="shared" si="324"/>
        <v>0</v>
      </c>
      <c r="U10374" s="11">
        <f t="shared" si="325"/>
        <v>0</v>
      </c>
      <c r="Y10374" s="11">
        <f>IF(SUM(Tableau1[[#This Row],[Other access]:[Sci-hub access]])&gt;=1,1,0)</f>
        <v>0</v>
      </c>
      <c r="Z10374" s="12">
        <f>IF(OR(Tableau1[[#This Row],[Access R1 + S1+ T1 ]]&gt;=1,Tableau1[[#This Row],[Access V1 +W1 + X1]]&gt;=1),1,0)</f>
        <v>0</v>
      </c>
      <c r="AB10374" s="10" t="str">
        <f>Tableau1[[#This Row],[DOI]]</f>
        <v>doi: 10.1016/j.jcjo.2017.02.011</v>
      </c>
      <c r="AC10374" s="13" t="str">
        <f>Tableau1[[#This Row],[Authors]]&amp;", "&amp;Tableau1[[#This Row],[Title]]&amp;" "&amp;Tableau1[[#This Row],[Journal]]&amp;". "&amp;Tableau1[[#This Row],[Year]]</f>
        <v>Park BS, Smith SV, Sadaka A, Lee AG., Cerebellopontine angle astrocytoma producing Bruns nystagmus mimicking vestibular schwannoma. Can J Ophthalmol. 2017</v>
      </c>
    </row>
    <row r="10375" spans="1:29" x14ac:dyDescent="0.3">
      <c r="A10375">
        <v>1162</v>
      </c>
      <c r="B10375" t="s">
        <v>4424</v>
      </c>
      <c r="C10375" t="s">
        <v>14677</v>
      </c>
      <c r="D10375" t="s">
        <v>24845</v>
      </c>
      <c r="E10375" t="s">
        <v>2613</v>
      </c>
      <c r="F10375" s="10"/>
      <c r="G10375">
        <v>2017</v>
      </c>
      <c r="J10375">
        <v>0.9334857514128041</v>
      </c>
      <c r="L10375" t="s">
        <v>35649</v>
      </c>
      <c r="M10375">
        <v>28994269</v>
      </c>
      <c r="Q10375" s="10"/>
      <c r="R10375" s="11">
        <f t="shared" si="324"/>
        <v>0</v>
      </c>
      <c r="U10375" s="11">
        <f t="shared" si="325"/>
        <v>0</v>
      </c>
      <c r="Y10375" s="11">
        <f>IF(SUM(Tableau1[[#This Row],[Other access]:[Sci-hub access]])&gt;=1,1,0)</f>
        <v>0</v>
      </c>
      <c r="Z10375" s="12">
        <f>IF(OR(Tableau1[[#This Row],[Access R1 + S1+ T1 ]]&gt;=1,Tableau1[[#This Row],[Access V1 +W1 + X1]]&gt;=1),1,0)</f>
        <v>0</v>
      </c>
      <c r="AB10375" s="10" t="str">
        <f>Tableau1[[#This Row],[DOI]]</f>
        <v>doi: 10.3341/kjo.2016.0101</v>
      </c>
      <c r="AC10375" s="13" t="str">
        <f>Tableau1[[#This Row],[Authors]]&amp;", "&amp;Tableau1[[#This Row],[Title]]&amp;" "&amp;Tableau1[[#This Row],[Journal]]&amp;". "&amp;Tableau1[[#This Row],[Year]]</f>
        <v>Lee KH, Kim SH, Lee JM, Kang EC, Koh HJ., Peripapillary Choroidal Thickness Change of Polypoidal Choroidal Vasculopathy after Anti-vascular Endothelial Growth Factor. Korean J Ophthalmol. 2017</v>
      </c>
    </row>
    <row r="10376" spans="1:29" x14ac:dyDescent="0.3">
      <c r="A10376">
        <v>9110</v>
      </c>
      <c r="B10376" t="s">
        <v>11713</v>
      </c>
      <c r="C10376" t="s">
        <v>21889</v>
      </c>
      <c r="D10376" t="s">
        <v>32154</v>
      </c>
      <c r="E10376" t="s">
        <v>2446</v>
      </c>
      <c r="F10376" s="10"/>
      <c r="G10376">
        <v>2017</v>
      </c>
      <c r="J10376">
        <v>0.93371653901142171</v>
      </c>
      <c r="L10376" t="s">
        <v>43431</v>
      </c>
      <c r="M10376">
        <v>27783092</v>
      </c>
      <c r="Q10376" s="10"/>
      <c r="R10376" s="11">
        <f t="shared" si="324"/>
        <v>0</v>
      </c>
      <c r="U10376" s="11">
        <f t="shared" si="325"/>
        <v>0</v>
      </c>
      <c r="Y10376" s="11">
        <f>IF(SUM(Tableau1[[#This Row],[Other access]:[Sci-hub access]])&gt;=1,1,0)</f>
        <v>0</v>
      </c>
      <c r="Z10376" s="12">
        <f>IF(OR(Tableau1[[#This Row],[Access R1 + S1+ T1 ]]&gt;=1,Tableau1[[#This Row],[Access V1 +W1 + X1]]&gt;=1),1,0)</f>
        <v>0</v>
      </c>
      <c r="AB10376" s="10" t="str">
        <f>Tableau1[[#This Row],[DOI]]</f>
        <v>doi: 10.3928/01913913-20160831-03</v>
      </c>
      <c r="AC10376" s="13" t="str">
        <f>Tableau1[[#This Row],[Authors]]&amp;", "&amp;Tableau1[[#This Row],[Title]]&amp;" "&amp;Tableau1[[#This Row],[Journal]]&amp;". "&amp;Tableau1[[#This Row],[Year]]</f>
        <v>Eustis HS, Janot A, Jhaveri C., Development of Monofixation Syndrome After Extraction of Dense Cataracts. J Pediatr Ophthalmol Strabismus. 2017</v>
      </c>
    </row>
    <row r="10377" spans="1:29" x14ac:dyDescent="0.3">
      <c r="A10377">
        <v>8548</v>
      </c>
      <c r="B10377" t="s">
        <v>11217</v>
      </c>
      <c r="C10377" t="s">
        <v>21401</v>
      </c>
      <c r="D10377" t="s">
        <v>31656</v>
      </c>
      <c r="E10377" t="s">
        <v>34427</v>
      </c>
      <c r="F10377" s="10"/>
      <c r="G10377">
        <v>2017</v>
      </c>
      <c r="J10377">
        <v>0.93376782934612834</v>
      </c>
      <c r="L10377" t="s">
        <v>42884</v>
      </c>
      <c r="M10377">
        <v>27893578</v>
      </c>
      <c r="Q10377" s="10"/>
      <c r="R10377" s="11">
        <f t="shared" si="324"/>
        <v>0</v>
      </c>
      <c r="U10377" s="11">
        <f t="shared" si="325"/>
        <v>0</v>
      </c>
      <c r="Y10377" s="11">
        <f>IF(SUM(Tableau1[[#This Row],[Other access]:[Sci-hub access]])&gt;=1,1,0)</f>
        <v>0</v>
      </c>
      <c r="Z10377" s="12">
        <f>IF(OR(Tableau1[[#This Row],[Access R1 + S1+ T1 ]]&gt;=1,Tableau1[[#This Row],[Access V1 +W1 + X1]]&gt;=1),1,0)</f>
        <v>0</v>
      </c>
      <c r="AB10377" s="10" t="str">
        <f>Tableau1[[#This Row],[DOI]]</f>
        <v>doi: 10.1097/BCR.0000000000000464</v>
      </c>
      <c r="AC10377" s="13" t="str">
        <f>Tableau1[[#This Row],[Authors]]&amp;", "&amp;Tableau1[[#This Row],[Title]]&amp;" "&amp;Tableau1[[#This Row],[Journal]]&amp;". "&amp;Tableau1[[#This Row],[Year]]</f>
        <v>Wall AE, Weaver SM, Litt JS, Rae L., Propylthiouracil-Associated Leukocytoclastic Necrotizing Cutaneous Vasculitis: A Case Report and Review of the Literature. J Burn Care Res. 2017</v>
      </c>
    </row>
    <row r="10378" spans="1:29" x14ac:dyDescent="0.3">
      <c r="A10378">
        <v>9127</v>
      </c>
      <c r="B10378" t="s">
        <v>11728</v>
      </c>
      <c r="C10378" t="s">
        <v>21903</v>
      </c>
      <c r="D10378" t="s">
        <v>32169</v>
      </c>
      <c r="E10378" t="s">
        <v>2495</v>
      </c>
      <c r="F10378" s="10"/>
      <c r="G10378">
        <v>2017</v>
      </c>
      <c r="J10378">
        <v>0.93391584850595066</v>
      </c>
      <c r="L10378" t="s">
        <v>43443</v>
      </c>
      <c r="M10378">
        <v>27779556</v>
      </c>
      <c r="Q10378" s="10"/>
      <c r="R10378" s="11">
        <f t="shared" si="324"/>
        <v>0</v>
      </c>
      <c r="U10378" s="11">
        <f t="shared" si="325"/>
        <v>0</v>
      </c>
      <c r="Y10378" s="11">
        <f>IF(SUM(Tableau1[[#This Row],[Other access]:[Sci-hub access]])&gt;=1,1,0)</f>
        <v>0</v>
      </c>
      <c r="Z10378" s="12">
        <f>IF(OR(Tableau1[[#This Row],[Access R1 + S1+ T1 ]]&gt;=1,Tableau1[[#This Row],[Access V1 +W1 + X1]]&gt;=1),1,0)</f>
        <v>0</v>
      </c>
      <c r="AB10378" s="10" t="str">
        <f>Tableau1[[#This Row],[DOI]]</f>
        <v>doi: 10.1097/OPX.0000000000001015</v>
      </c>
      <c r="AC10378" s="13" t="str">
        <f>Tableau1[[#This Row],[Authors]]&amp;", "&amp;Tableau1[[#This Row],[Title]]&amp;" "&amp;Tableau1[[#This Row],[Journal]]&amp;". "&amp;Tableau1[[#This Row],[Year]]</f>
        <v>Khan HA, Shahzad MA., Multimodal Imaging of Serpiginous Choroiditis. Optom Vis Sci. 2017</v>
      </c>
    </row>
    <row r="10379" spans="1:29" x14ac:dyDescent="0.3">
      <c r="A10379">
        <v>9889</v>
      </c>
      <c r="B10379" t="s">
        <v>2127</v>
      </c>
      <c r="C10379" t="s">
        <v>2128</v>
      </c>
      <c r="D10379" t="s">
        <v>2129</v>
      </c>
      <c r="E10379" t="s">
        <v>2868</v>
      </c>
      <c r="F10379" s="10"/>
      <c r="G10379">
        <v>2017</v>
      </c>
      <c r="J10379">
        <v>0.93397956800513915</v>
      </c>
      <c r="L10379" t="s">
        <v>44148</v>
      </c>
      <c r="M10379">
        <v>27550873</v>
      </c>
      <c r="Q10379" s="10"/>
      <c r="R10379" s="11">
        <f t="shared" si="324"/>
        <v>0</v>
      </c>
      <c r="U10379" s="11">
        <f t="shared" si="325"/>
        <v>0</v>
      </c>
      <c r="Y10379" s="11">
        <f>IF(SUM(Tableau1[[#This Row],[Other access]:[Sci-hub access]])&gt;=1,1,0)</f>
        <v>0</v>
      </c>
      <c r="Z10379" s="12">
        <f>IF(OR(Tableau1[[#This Row],[Access R1 + S1+ T1 ]]&gt;=1,Tableau1[[#This Row],[Access V1 +W1 + X1]]&gt;=1),1,0)</f>
        <v>0</v>
      </c>
      <c r="AB10379" s="10" t="str">
        <f>Tableau1[[#This Row],[DOI]]</f>
        <v>doi: 10.1177/0009922816664063</v>
      </c>
      <c r="AC10379" s="13" t="str">
        <f>Tableau1[[#This Row],[Authors]]&amp;", "&amp;Tableau1[[#This Row],[Title]]&amp;" "&amp;Tableau1[[#This Row],[Journal]]&amp;". "&amp;Tableau1[[#This Row],[Year]]</f>
        <v>Billock RM, Chounthirath T, Smith GA., Pediatric Firework-Related Injuries Presenting to United States Emergency Departments, 1990-2014. Clin Pediatr (Phila). 2017</v>
      </c>
    </row>
    <row r="10380" spans="1:29" x14ac:dyDescent="0.3">
      <c r="A10380">
        <v>1421</v>
      </c>
      <c r="B10380" t="s">
        <v>4679</v>
      </c>
      <c r="C10380" t="s">
        <v>14930</v>
      </c>
      <c r="D10380" t="s">
        <v>25100</v>
      </c>
      <c r="E10380" t="s">
        <v>2479</v>
      </c>
      <c r="F10380" s="10"/>
      <c r="G10380">
        <v>2017</v>
      </c>
      <c r="J10380">
        <v>0.93417204223675132</v>
      </c>
      <c r="L10380" t="s">
        <v>35902</v>
      </c>
      <c r="M10380">
        <v>28953492</v>
      </c>
      <c r="Q10380" s="10"/>
      <c r="R10380" s="11">
        <f t="shared" si="324"/>
        <v>0</v>
      </c>
      <c r="U10380" s="11">
        <f t="shared" si="325"/>
        <v>0</v>
      </c>
      <c r="Y10380" s="11">
        <f>IF(SUM(Tableau1[[#This Row],[Other access]:[Sci-hub access]])&gt;=1,1,0)</f>
        <v>0</v>
      </c>
      <c r="Z10380" s="12">
        <f>IF(OR(Tableau1[[#This Row],[Access R1 + S1+ T1 ]]&gt;=1,Tableau1[[#This Row],[Access V1 +W1 + X1]]&gt;=1),1,0)</f>
        <v>0</v>
      </c>
      <c r="AB10380" s="10" t="str">
        <f>Tableau1[[#This Row],[DOI]]</f>
        <v>doi: 10.1097/ICO.0000000000001321</v>
      </c>
      <c r="AC10380" s="13" t="str">
        <f>Tableau1[[#This Row],[Authors]]&amp;", "&amp;Tableau1[[#This Row],[Title]]&amp;" "&amp;Tableau1[[#This Row],[Journal]]&amp;". "&amp;Tableau1[[#This Row],[Year]]</f>
        <v>Zeidenweber DA, Mayko ZM, Straiko MD, Terry MA., Descemet Membrane Endothelial Keratoplasty in Eyes With Previous Laser Refractive Surgery: Outcomes and Complications. Cornea. 2017</v>
      </c>
    </row>
    <row r="10381" spans="1:29" x14ac:dyDescent="0.3">
      <c r="A10381">
        <v>7847</v>
      </c>
      <c r="B10381" t="s">
        <v>1480</v>
      </c>
      <c r="C10381" t="s">
        <v>1481</v>
      </c>
      <c r="D10381" t="s">
        <v>1482</v>
      </c>
      <c r="E10381" t="s">
        <v>2644</v>
      </c>
      <c r="F10381" s="10"/>
      <c r="G10381">
        <v>2017</v>
      </c>
      <c r="J10381">
        <v>0.93435479447247005</v>
      </c>
      <c r="L10381" t="s">
        <v>42197</v>
      </c>
      <c r="M10381">
        <v>28044230</v>
      </c>
      <c r="Q10381" s="10"/>
      <c r="R10381" s="11">
        <f t="shared" si="324"/>
        <v>0</v>
      </c>
      <c r="U10381" s="11">
        <f t="shared" si="325"/>
        <v>0</v>
      </c>
      <c r="Y10381" s="11">
        <f>IF(SUM(Tableau1[[#This Row],[Other access]:[Sci-hub access]])&gt;=1,1,0)</f>
        <v>0</v>
      </c>
      <c r="Z10381" s="12">
        <f>IF(OR(Tableau1[[#This Row],[Access R1 + S1+ T1 ]]&gt;=1,Tableau1[[#This Row],[Access V1 +W1 + X1]]&gt;=1),1,0)</f>
        <v>0</v>
      </c>
      <c r="AB10381" s="10" t="str">
        <f>Tableau1[[#This Row],[DOI]]</f>
        <v>doi: 10.1007/s10620-016-4395-8</v>
      </c>
      <c r="AC10381" s="13" t="str">
        <f>Tableau1[[#This Row],[Authors]]&amp;", "&amp;Tableau1[[#This Row],[Title]]&amp;" "&amp;Tableau1[[#This Row],[Journal]]&amp;". "&amp;Tableau1[[#This Row],[Year]]</f>
        <v>Zou J, Ji DN, Cai JF, Guan JL, Bao ZJ., Long-Term Outcomes and Predictors of Sustained Response in Patients with Intestinal Behcet's Disease Treated with Infliximab. Dig Dis Sci. 2017</v>
      </c>
    </row>
    <row r="10382" spans="1:29" ht="28.8" x14ac:dyDescent="0.3">
      <c r="A10382">
        <v>5345</v>
      </c>
      <c r="B10382" t="s">
        <v>602</v>
      </c>
      <c r="C10382" t="s">
        <v>603</v>
      </c>
      <c r="D10382" t="s">
        <v>604</v>
      </c>
      <c r="E10382" t="s">
        <v>2533</v>
      </c>
      <c r="F10382" s="10"/>
      <c r="G10382">
        <v>2017</v>
      </c>
      <c r="J10382">
        <v>0.93437500918323735</v>
      </c>
      <c r="L10382" t="s">
        <v>39740</v>
      </c>
      <c r="M10382">
        <v>28346025</v>
      </c>
      <c r="Q10382" s="10"/>
      <c r="R10382" s="11">
        <f t="shared" si="324"/>
        <v>0</v>
      </c>
      <c r="U10382" s="11">
        <f t="shared" si="325"/>
        <v>0</v>
      </c>
      <c r="Y10382" s="11">
        <f>IF(SUM(Tableau1[[#This Row],[Other access]:[Sci-hub access]])&gt;=1,1,0)</f>
        <v>0</v>
      </c>
      <c r="Z10382" s="12">
        <f>IF(OR(Tableau1[[#This Row],[Access R1 + S1+ T1 ]]&gt;=1,Tableau1[[#This Row],[Access V1 +W1 + X1]]&gt;=1),1,0)</f>
        <v>0</v>
      </c>
      <c r="AB10382" s="10" t="str">
        <f>Tableau1[[#This Row],[DOI]]</f>
        <v>doi: 10.1080/09553002.2017.1304669</v>
      </c>
      <c r="AC10382" s="13" t="str">
        <f>Tableau1[[#This Row],[Authors]]&amp;", "&amp;Tableau1[[#This Row],[Title]]&amp;" "&amp;Tableau1[[#This Row],[Journal]]&amp;". "&amp;Tableau1[[#This Row],[Year]]</f>
        <v>Dauer LT, Ainsbury EA, Dynlacht J, Hoel D, Klein BEK, Mayer D, Prescott CR, Thornton RH, Vano E, Woloschak GE, Flannery CM, Goldstein LE, Hamada N, Tran PK, Grissom MP, Blakely EA., Guidance on radiation dose limits for the lens of the eye: overview of the recommendations in NCRP Commentary No. 26. Int J Radiat Biol. 2017</v>
      </c>
    </row>
    <row r="10383" spans="1:29" x14ac:dyDescent="0.3">
      <c r="A10383">
        <v>5802</v>
      </c>
      <c r="B10383" t="s">
        <v>703</v>
      </c>
      <c r="C10383" t="s">
        <v>704</v>
      </c>
      <c r="D10383" t="s">
        <v>705</v>
      </c>
      <c r="E10383" t="s">
        <v>2695</v>
      </c>
      <c r="F10383" s="10"/>
      <c r="G10383">
        <v>2017</v>
      </c>
      <c r="J10383">
        <v>0.93462950463509131</v>
      </c>
      <c r="L10383" t="s">
        <v>40184</v>
      </c>
      <c r="M10383">
        <v>28283997</v>
      </c>
      <c r="Q10383" s="10"/>
      <c r="R10383" s="11">
        <f t="shared" si="324"/>
        <v>0</v>
      </c>
      <c r="U10383" s="11">
        <f t="shared" si="325"/>
        <v>0</v>
      </c>
      <c r="Y10383" s="11">
        <f>IF(SUM(Tableau1[[#This Row],[Other access]:[Sci-hub access]])&gt;=1,1,0)</f>
        <v>0</v>
      </c>
      <c r="Z10383" s="12">
        <f>IF(OR(Tableau1[[#This Row],[Access R1 + S1+ T1 ]]&gt;=1,Tableau1[[#This Row],[Access V1 +W1 + X1]]&gt;=1),1,0)</f>
        <v>0</v>
      </c>
      <c r="AB10383" s="10" t="str">
        <f>Tableau1[[#This Row],[DOI]]</f>
        <v>doi: 10.1007/s10916-017-0712-9</v>
      </c>
      <c r="AC10383" s="13" t="str">
        <f>Tableau1[[#This Row],[Authors]]&amp;", "&amp;Tableau1[[#This Row],[Title]]&amp;" "&amp;Tableau1[[#This Row],[Journal]]&amp;". "&amp;Tableau1[[#This Row],[Year]]</f>
        <v>Akbar S, Akram MU, Sharif M, Tariq A, Yasin UU., Decision Support System for Detection of Papilledema through Fundus Retinal Images. J Med Syst. 2017</v>
      </c>
    </row>
    <row r="10384" spans="1:29" ht="28.8" x14ac:dyDescent="0.3">
      <c r="A10384">
        <v>9484</v>
      </c>
      <c r="B10384" t="s">
        <v>12049</v>
      </c>
      <c r="C10384" t="s">
        <v>22224</v>
      </c>
      <c r="D10384" t="s">
        <v>32495</v>
      </c>
      <c r="E10384" t="s">
        <v>2548</v>
      </c>
      <c r="F10384" s="10"/>
      <c r="G10384">
        <v>2017</v>
      </c>
      <c r="J10384">
        <v>0.93463113802955922</v>
      </c>
      <c r="L10384" t="s">
        <v>43767</v>
      </c>
      <c r="M10384">
        <v>27672125</v>
      </c>
      <c r="Q10384" s="10"/>
      <c r="R10384" s="11">
        <f t="shared" si="324"/>
        <v>0</v>
      </c>
      <c r="U10384" s="11">
        <f t="shared" si="325"/>
        <v>0</v>
      </c>
      <c r="Y10384" s="11">
        <f>IF(SUM(Tableau1[[#This Row],[Other access]:[Sci-hub access]])&gt;=1,1,0)</f>
        <v>0</v>
      </c>
      <c r="Z10384" s="12">
        <f>IF(OR(Tableau1[[#This Row],[Access R1 + S1+ T1 ]]&gt;=1,Tableau1[[#This Row],[Access V1 +W1 + X1]]&gt;=1),1,0)</f>
        <v>0</v>
      </c>
      <c r="AB10384" s="10" t="str">
        <f>Tableau1[[#This Row],[DOI]]</f>
        <v>doi: 10.1136/annrheumdis-2016-209589</v>
      </c>
      <c r="AC10384" s="13" t="str">
        <f>Tableau1[[#This Row],[Authors]]&amp;", "&amp;Tableau1[[#This Row],[Title]]&amp;" "&amp;Tableau1[[#This Row],[Journal]]&amp;". "&amp;Tableau1[[#This Row],[Year]]</f>
        <v>Maria NI, Steenwijk EC, IJpma AS, van Helden-Meeuwsen CG, Vogelsang P, Beumer W, Brkic Z, van Daele PL, van Hagen PM, van der Spek PJ, Drexhage HA, Versnel MA., Contrasting expression pattern of RNA-sensing receptors TLR7, RIG-I and MDA5 in interferon-positive and interferon-negative patients with primary Sjögren's syndrome. Ann Rheum Dis. 2017</v>
      </c>
    </row>
    <row r="10385" spans="1:29" x14ac:dyDescent="0.3">
      <c r="A10385">
        <v>630</v>
      </c>
      <c r="B10385" t="s">
        <v>3893</v>
      </c>
      <c r="C10385" t="s">
        <v>14148</v>
      </c>
      <c r="D10385" t="s">
        <v>24313</v>
      </c>
      <c r="E10385" t="s">
        <v>34009</v>
      </c>
      <c r="F10385" s="10"/>
      <c r="G10385">
        <v>2017</v>
      </c>
      <c r="J10385">
        <v>0.93464117055384177</v>
      </c>
      <c r="L10385" t="s">
        <v>35128</v>
      </c>
      <c r="M10385">
        <v>29157687</v>
      </c>
      <c r="Q10385" s="10"/>
      <c r="R10385" s="11">
        <f t="shared" si="324"/>
        <v>0</v>
      </c>
      <c r="U10385" s="11">
        <f t="shared" si="325"/>
        <v>0</v>
      </c>
      <c r="Y10385" s="11">
        <f>IF(SUM(Tableau1[[#This Row],[Other access]:[Sci-hub access]])&gt;=1,1,0)</f>
        <v>0</v>
      </c>
      <c r="Z10385" s="12">
        <f>IF(OR(Tableau1[[#This Row],[Access R1 + S1+ T1 ]]&gt;=1,Tableau1[[#This Row],[Access V1 +W1 + X1]]&gt;=1),1,0)</f>
        <v>0</v>
      </c>
      <c r="AB10385" s="10" t="str">
        <f>Tableau1[[#This Row],[DOI]]</f>
        <v>doi: 10.1016/j.annemergmed.2017.05.027</v>
      </c>
      <c r="AC10385" s="13" t="str">
        <f>Tableau1[[#This Row],[Authors]]&amp;", "&amp;Tableau1[[#This Row],[Title]]&amp;" "&amp;Tableau1[[#This Row],[Journal]]&amp;". "&amp;Tableau1[[#This Row],[Year]]</f>
        <v>Allfather P, Nagler J., Seven-Year-Old Girl With Forehead Swelling. Ann Emerg Med. 2017</v>
      </c>
    </row>
    <row r="10386" spans="1:29" x14ac:dyDescent="0.3">
      <c r="A10386">
        <v>1814</v>
      </c>
      <c r="B10386" t="s">
        <v>48</v>
      </c>
      <c r="C10386" t="s">
        <v>49</v>
      </c>
      <c r="D10386" t="s">
        <v>50</v>
      </c>
      <c r="E10386" t="s">
        <v>3106</v>
      </c>
      <c r="F10386" s="10"/>
      <c r="G10386">
        <v>2017</v>
      </c>
      <c r="J10386">
        <v>0.93475326348438614</v>
      </c>
      <c r="L10386" t="e">
        <v>#VALUE!</v>
      </c>
      <c r="M10386">
        <v>28868603</v>
      </c>
      <c r="Q10386" s="10"/>
      <c r="R10386" s="11">
        <f t="shared" si="324"/>
        <v>0</v>
      </c>
      <c r="U10386" s="11">
        <f t="shared" si="325"/>
        <v>0</v>
      </c>
      <c r="Y10386" s="11">
        <f>IF(SUM(Tableau1[[#This Row],[Other access]:[Sci-hub access]])&gt;=1,1,0)</f>
        <v>0</v>
      </c>
      <c r="Z10386" s="12">
        <f>IF(OR(Tableau1[[#This Row],[Access R1 + S1+ T1 ]]&gt;=1,Tableau1[[#This Row],[Access V1 +W1 + X1]]&gt;=1),1,0)</f>
        <v>0</v>
      </c>
      <c r="AB10386" s="10" t="e">
        <f>Tableau1[[#This Row],[DOI]]</f>
        <v>#VALUE!</v>
      </c>
      <c r="AC10386" s="13" t="str">
        <f>Tableau1[[#This Row],[Authors]]&amp;", "&amp;Tableau1[[#This Row],[Title]]&amp;" "&amp;Tableau1[[#This Row],[Journal]]&amp;". "&amp;Tableau1[[#This Row],[Year]]</f>
        <v>Tran V, Smart D., Proliferative retinopathy during hyperbaric oxygen treatment. Diving Hyperb Med. 2017</v>
      </c>
    </row>
    <row r="10387" spans="1:29" ht="28.8" x14ac:dyDescent="0.3">
      <c r="A10387">
        <v>5506</v>
      </c>
      <c r="B10387" t="s">
        <v>8551</v>
      </c>
      <c r="C10387" t="s">
        <v>18772</v>
      </c>
      <c r="D10387" t="s">
        <v>28981</v>
      </c>
      <c r="E10387" t="s">
        <v>2740</v>
      </c>
      <c r="F10387" s="10"/>
      <c r="G10387">
        <v>2017</v>
      </c>
      <c r="J10387">
        <v>0.93476301808561646</v>
      </c>
      <c r="L10387" t="s">
        <v>39893</v>
      </c>
      <c r="M10387">
        <v>28328138</v>
      </c>
      <c r="Q10387" s="10"/>
      <c r="R10387" s="11">
        <f t="shared" si="324"/>
        <v>0</v>
      </c>
      <c r="U10387" s="11">
        <f t="shared" si="325"/>
        <v>0</v>
      </c>
      <c r="Y10387" s="11">
        <f>IF(SUM(Tableau1[[#This Row],[Other access]:[Sci-hub access]])&gt;=1,1,0)</f>
        <v>0</v>
      </c>
      <c r="Z10387" s="12">
        <f>IF(OR(Tableau1[[#This Row],[Access R1 + S1+ T1 ]]&gt;=1,Tableau1[[#This Row],[Access V1 +W1 + X1]]&gt;=1),1,0)</f>
        <v>0</v>
      </c>
      <c r="AB10387" s="10" t="str">
        <f>Tableau1[[#This Row],[DOI]]</f>
        <v>doi: 10.1002/ajmg.a.38140</v>
      </c>
      <c r="AC10387" s="13" t="str">
        <f>Tableau1[[#This Row],[Authors]]&amp;", "&amp;Tableau1[[#This Row],[Title]]&amp;" "&amp;Tableau1[[#This Row],[Journal]]&amp;". "&amp;Tableau1[[#This Row],[Year]]</f>
        <v>Sharkia R, Shalev SA, Zalan A, Marom-David M, Watemberg N, Urquhart JE, Daly SB, Bhaskar SS, Williams SG, Newman WG, Spiegel R, Azem A, Elpeleg O, Mahajnah M., Homozygous mutation in PTRH2 gene causes progressive sensorineural deafness and peripheral neuropathy. Am J Med Genet A. 2017</v>
      </c>
    </row>
    <row r="10388" spans="1:29" x14ac:dyDescent="0.3">
      <c r="A10388">
        <v>784</v>
      </c>
      <c r="B10388" t="s">
        <v>4047</v>
      </c>
      <c r="C10388" t="s">
        <v>14302</v>
      </c>
      <c r="D10388" t="s">
        <v>24467</v>
      </c>
      <c r="E10388" t="s">
        <v>2451</v>
      </c>
      <c r="F10388" s="10"/>
      <c r="G10388">
        <v>2017</v>
      </c>
      <c r="J10388">
        <v>0.93493741036268319</v>
      </c>
      <c r="L10388" t="s">
        <v>35277</v>
      </c>
      <c r="M10388">
        <v>29112967</v>
      </c>
      <c r="Q10388" s="10"/>
      <c r="R10388" s="11">
        <f t="shared" si="324"/>
        <v>0</v>
      </c>
      <c r="U10388" s="11">
        <f t="shared" si="325"/>
        <v>0</v>
      </c>
      <c r="Y10388" s="11">
        <f>IF(SUM(Tableau1[[#This Row],[Other access]:[Sci-hub access]])&gt;=1,1,0)</f>
        <v>0</v>
      </c>
      <c r="Z10388" s="12">
        <f>IF(OR(Tableau1[[#This Row],[Access R1 + S1+ T1 ]]&gt;=1,Tableau1[[#This Row],[Access V1 +W1 + X1]]&gt;=1),1,0)</f>
        <v>0</v>
      </c>
      <c r="AB10388" s="10" t="str">
        <f>Tableau1[[#This Row],[DOI]]</f>
        <v>doi: 10.1371/journal.pone.0187188</v>
      </c>
      <c r="AC10388" s="13" t="str">
        <f>Tableau1[[#This Row],[Authors]]&amp;", "&amp;Tableau1[[#This Row],[Title]]&amp;" "&amp;Tableau1[[#This Row],[Journal]]&amp;". "&amp;Tableau1[[#This Row],[Year]]</f>
        <v>Bhattacharya D, Yu L, Wang M., Expression patterns of conjunctival mucin 5AC and aquaporin 5 in response to acute dry eye stress. PLoS One. 2017</v>
      </c>
    </row>
    <row r="10389" spans="1:29" ht="28.8" x14ac:dyDescent="0.3">
      <c r="A10389">
        <v>1399</v>
      </c>
      <c r="B10389" t="s">
        <v>4658</v>
      </c>
      <c r="C10389" t="s">
        <v>14909</v>
      </c>
      <c r="D10389" t="s">
        <v>25079</v>
      </c>
      <c r="E10389" t="s">
        <v>34042</v>
      </c>
      <c r="F10389" s="10"/>
      <c r="G10389">
        <v>2017</v>
      </c>
      <c r="J10389">
        <v>0.93519650914846975</v>
      </c>
      <c r="L10389" t="e">
        <v>#VALUE!</v>
      </c>
      <c r="M10389">
        <v>28955436</v>
      </c>
      <c r="Q10389" s="10"/>
      <c r="R10389" s="11">
        <f t="shared" si="324"/>
        <v>0</v>
      </c>
      <c r="U10389" s="11">
        <f t="shared" si="325"/>
        <v>0</v>
      </c>
      <c r="Y10389" s="11">
        <f>IF(SUM(Tableau1[[#This Row],[Other access]:[Sci-hub access]])&gt;=1,1,0)</f>
        <v>0</v>
      </c>
      <c r="Z10389" s="12">
        <f>IF(OR(Tableau1[[#This Row],[Access R1 + S1+ T1 ]]&gt;=1,Tableau1[[#This Row],[Access V1 +W1 + X1]]&gt;=1),1,0)</f>
        <v>0</v>
      </c>
      <c r="AB10389" s="10" t="e">
        <f>Tableau1[[#This Row],[DOI]]</f>
        <v>#VALUE!</v>
      </c>
      <c r="AC10389" s="13" t="str">
        <f>Tableau1[[#This Row],[Authors]]&amp;", "&amp;Tableau1[[#This Row],[Title]]&amp;" "&amp;Tableau1[[#This Row],[Journal]]&amp;". "&amp;Tableau1[[#This Row],[Year]]</f>
        <v>Kasiya MM, Mang'anda GD, Heyes S, Kachapila R, Kaduya L, Chilamba J, Goodson P, Chalulu K, Allain TJ., The challenge of diabetic foot care: Review of the literature and experience at Queen Elizabeth Central Hospital in Blantyre, Malawi. Malawi Med J. 2017</v>
      </c>
    </row>
    <row r="10390" spans="1:29" x14ac:dyDescent="0.3">
      <c r="A10390">
        <v>9951</v>
      </c>
      <c r="B10390" t="s">
        <v>12477</v>
      </c>
      <c r="C10390" t="s">
        <v>22646</v>
      </c>
      <c r="D10390" t="s">
        <v>32925</v>
      </c>
      <c r="E10390" t="s">
        <v>2447</v>
      </c>
      <c r="F10390" s="10"/>
      <c r="G10390">
        <v>2017</v>
      </c>
      <c r="J10390">
        <v>0.93522491337996783</v>
      </c>
      <c r="L10390" t="s">
        <v>44209</v>
      </c>
      <c r="M10390">
        <v>27533509</v>
      </c>
      <c r="Q10390" s="10"/>
      <c r="R10390" s="11">
        <f t="shared" si="324"/>
        <v>0</v>
      </c>
      <c r="U10390" s="11">
        <f t="shared" si="325"/>
        <v>0</v>
      </c>
      <c r="Y10390" s="11">
        <f>IF(SUM(Tableau1[[#This Row],[Other access]:[Sci-hub access]])&gt;=1,1,0)</f>
        <v>0</v>
      </c>
      <c r="Z10390" s="12">
        <f>IF(OR(Tableau1[[#This Row],[Access R1 + S1+ T1 ]]&gt;=1,Tableau1[[#This Row],[Access V1 +W1 + X1]]&gt;=1),1,0)</f>
        <v>0</v>
      </c>
      <c r="AB10390" s="10" t="str">
        <f>Tableau1[[#This Row],[DOI]]</f>
        <v>doi: 10.1097/IOP.0000000000000771</v>
      </c>
      <c r="AC10390" s="13" t="str">
        <f>Tableau1[[#This Row],[Authors]]&amp;", "&amp;Tableau1[[#This Row],[Title]]&amp;" "&amp;Tableau1[[#This Row],[Journal]]&amp;". "&amp;Tableau1[[#This Row],[Year]]</f>
        <v>Ganapathy P, Chundury R, Perry JD., Pott's Puffy Tumor: A Rare Presentation. Ophthal Plast Reconstr Surg. 2017</v>
      </c>
    </row>
    <row r="10391" spans="1:29" x14ac:dyDescent="0.3">
      <c r="A10391">
        <v>7554</v>
      </c>
      <c r="B10391" t="s">
        <v>10347</v>
      </c>
      <c r="C10391" t="s">
        <v>20547</v>
      </c>
      <c r="D10391" t="s">
        <v>30782</v>
      </c>
      <c r="E10391" t="s">
        <v>2451</v>
      </c>
      <c r="F10391" s="10"/>
      <c r="G10391">
        <v>2017</v>
      </c>
      <c r="J10391">
        <v>0.93525770872805203</v>
      </c>
      <c r="L10391" t="s">
        <v>41909</v>
      </c>
      <c r="M10391">
        <v>28081172</v>
      </c>
      <c r="Q10391" s="10"/>
      <c r="R10391" s="11">
        <f t="shared" si="324"/>
        <v>0</v>
      </c>
      <c r="U10391" s="11">
        <f t="shared" si="325"/>
        <v>0</v>
      </c>
      <c r="Y10391" s="11">
        <f>IF(SUM(Tableau1[[#This Row],[Other access]:[Sci-hub access]])&gt;=1,1,0)</f>
        <v>0</v>
      </c>
      <c r="Z10391" s="12">
        <f>IF(OR(Tableau1[[#This Row],[Access R1 + S1+ T1 ]]&gt;=1,Tableau1[[#This Row],[Access V1 +W1 + X1]]&gt;=1),1,0)</f>
        <v>0</v>
      </c>
      <c r="AB10391" s="10" t="str">
        <f>Tableau1[[#This Row],[DOI]]</f>
        <v>doi: 10.1371/journal.pone.0168698</v>
      </c>
      <c r="AC10391" s="13" t="str">
        <f>Tableau1[[#This Row],[Authors]]&amp;", "&amp;Tableau1[[#This Row],[Title]]&amp;" "&amp;Tableau1[[#This Row],[Journal]]&amp;". "&amp;Tableau1[[#This Row],[Year]]</f>
        <v>Wasielica-Poslednik J, Politino G, Schmidtmann I, Lorenz K, Bell K, Pfeiffer N, Pitz S., Influence of Corneal Opacity on Intraocular Pressure Assessment in Patients with Lysosomal Storage Diseases. PLoS One. 2017</v>
      </c>
    </row>
    <row r="10392" spans="1:29" x14ac:dyDescent="0.3">
      <c r="A10392">
        <v>6916</v>
      </c>
      <c r="B10392" t="s">
        <v>9787</v>
      </c>
      <c r="C10392" t="s">
        <v>19990</v>
      </c>
      <c r="D10392" t="s">
        <v>30221</v>
      </c>
      <c r="E10392" t="s">
        <v>2835</v>
      </c>
      <c r="F10392" s="10"/>
      <c r="G10392">
        <v>2017</v>
      </c>
      <c r="J10392">
        <v>0.9352685249808711</v>
      </c>
      <c r="L10392" t="s">
        <v>41275</v>
      </c>
      <c r="M10392">
        <v>28147328</v>
      </c>
      <c r="Q10392" s="10"/>
      <c r="R10392" s="11">
        <f t="shared" si="324"/>
        <v>0</v>
      </c>
      <c r="U10392" s="11">
        <f t="shared" si="325"/>
        <v>0</v>
      </c>
      <c r="Y10392" s="11">
        <f>IF(SUM(Tableau1[[#This Row],[Other access]:[Sci-hub access]])&gt;=1,1,0)</f>
        <v>0</v>
      </c>
      <c r="Z10392" s="12">
        <f>IF(OR(Tableau1[[#This Row],[Access R1 + S1+ T1 ]]&gt;=1,Tableau1[[#This Row],[Access V1 +W1 + X1]]&gt;=1),1,0)</f>
        <v>0</v>
      </c>
      <c r="AB10392" s="10" t="str">
        <f>Tableau1[[#This Row],[DOI]]</f>
        <v>doi: 10.18632/oncotarget.14882</v>
      </c>
      <c r="AC10392" s="13" t="str">
        <f>Tableau1[[#This Row],[Authors]]&amp;", "&amp;Tableau1[[#This Row],[Title]]&amp;" "&amp;Tableau1[[#This Row],[Journal]]&amp;". "&amp;Tableau1[[#This Row],[Year]]</f>
        <v>Liu Y, Liao X, Wang Y, Chen S, Sun Y, Lin Q, Shi G., Autoantibody to MDM2: A potential serological marker of primary Sjogren's syndrome. Oncotarget. 2017</v>
      </c>
    </row>
    <row r="10393" spans="1:29" x14ac:dyDescent="0.3">
      <c r="A10393">
        <v>7042</v>
      </c>
      <c r="B10393" t="s">
        <v>9896</v>
      </c>
      <c r="C10393" t="s">
        <v>20099</v>
      </c>
      <c r="D10393" t="s">
        <v>30330</v>
      </c>
      <c r="E10393" t="s">
        <v>2490</v>
      </c>
      <c r="F10393" s="10"/>
      <c r="G10393">
        <v>2017</v>
      </c>
      <c r="J10393">
        <v>0.93531169776113154</v>
      </c>
      <c r="L10393" t="s">
        <v>41398</v>
      </c>
      <c r="M10393">
        <v>28131887</v>
      </c>
      <c r="Q10393" s="10"/>
      <c r="R10393" s="11">
        <f t="shared" si="324"/>
        <v>0</v>
      </c>
      <c r="U10393" s="11">
        <f t="shared" si="325"/>
        <v>0</v>
      </c>
      <c r="Y10393" s="11">
        <f>IF(SUM(Tableau1[[#This Row],[Other access]:[Sci-hub access]])&gt;=1,1,0)</f>
        <v>0</v>
      </c>
      <c r="Z10393" s="12">
        <f>IF(OR(Tableau1[[#This Row],[Access R1 + S1+ T1 ]]&gt;=1,Tableau1[[#This Row],[Access V1 +W1 + X1]]&gt;=1),1,0)</f>
        <v>0</v>
      </c>
      <c r="AB10393" s="10" t="str">
        <f>Tableau1[[#This Row],[DOI]]</f>
        <v>doi: 10.1016/j.ajo.2017.01.016</v>
      </c>
      <c r="AC10393" s="13" t="str">
        <f>Tableau1[[#This Row],[Authors]]&amp;", "&amp;Tableau1[[#This Row],[Title]]&amp;" "&amp;Tableau1[[#This Row],[Journal]]&amp;". "&amp;Tableau1[[#This Row],[Year]]</f>
        <v>Omidakhsh N, Ganguly A, Bunin GR, von Ehrenstein OS, Ritz B, Heck JE., Residential Pesticide Exposures in Pregnancy and the Risk of Sporadic Retinoblastoma: A Report From the Children's Oncology Group. Am J Ophthalmol. 2017</v>
      </c>
    </row>
    <row r="10394" spans="1:29" x14ac:dyDescent="0.3">
      <c r="A10394">
        <v>3946</v>
      </c>
      <c r="B10394" t="s">
        <v>7100</v>
      </c>
      <c r="C10394" t="s">
        <v>17337</v>
      </c>
      <c r="D10394" t="s">
        <v>27527</v>
      </c>
      <c r="E10394" t="s">
        <v>2667</v>
      </c>
      <c r="F10394" s="10"/>
      <c r="G10394">
        <v>2017</v>
      </c>
      <c r="J10394">
        <v>0.9354390203714924</v>
      </c>
      <c r="L10394" t="s">
        <v>38387</v>
      </c>
      <c r="M10394">
        <v>28501441</v>
      </c>
      <c r="Q10394" s="10"/>
      <c r="R10394" s="11">
        <f t="shared" si="324"/>
        <v>0</v>
      </c>
      <c r="U10394" s="11">
        <f t="shared" si="325"/>
        <v>0</v>
      </c>
      <c r="Y10394" s="11">
        <f>IF(SUM(Tableau1[[#This Row],[Other access]:[Sci-hub access]])&gt;=1,1,0)</f>
        <v>0</v>
      </c>
      <c r="Z10394" s="12">
        <f>IF(OR(Tableau1[[#This Row],[Access R1 + S1+ T1 ]]&gt;=1,Tableau1[[#This Row],[Access V1 +W1 + X1]]&gt;=1),1,0)</f>
        <v>0</v>
      </c>
      <c r="AB10394" s="10" t="str">
        <f>Tableau1[[#This Row],[DOI]]</f>
        <v>doi: 10.1016/j.clae.2017.05.002</v>
      </c>
      <c r="AC10394" s="13" t="str">
        <f>Tableau1[[#This Row],[Authors]]&amp;", "&amp;Tableau1[[#This Row],[Title]]&amp;" "&amp;Tableau1[[#This Row],[Journal]]&amp;". "&amp;Tableau1[[#This Row],[Year]]</f>
        <v>Otchere H, Sorbara L., Repeatability of topographic corneal thickness in keratoconus comparing Visante™ OCT and Oculus Pentacam HR(®) topographer. Cont Lens Anterior Eye. 2017</v>
      </c>
    </row>
    <row r="10395" spans="1:29" x14ac:dyDescent="0.3">
      <c r="A10395">
        <v>2461</v>
      </c>
      <c r="B10395" t="s">
        <v>5683</v>
      </c>
      <c r="C10395" t="s">
        <v>15929</v>
      </c>
      <c r="D10395" t="s">
        <v>26106</v>
      </c>
      <c r="E10395" t="s">
        <v>2479</v>
      </c>
      <c r="F10395" s="10"/>
      <c r="G10395">
        <v>2017</v>
      </c>
      <c r="J10395">
        <v>0.9354848209673724</v>
      </c>
      <c r="L10395" t="s">
        <v>36926</v>
      </c>
      <c r="M10395">
        <v>28742620</v>
      </c>
      <c r="Q10395" s="10"/>
      <c r="R10395" s="11">
        <f t="shared" si="324"/>
        <v>0</v>
      </c>
      <c r="U10395" s="11">
        <f t="shared" si="325"/>
        <v>0</v>
      </c>
      <c r="Y10395" s="11">
        <f>IF(SUM(Tableau1[[#This Row],[Other access]:[Sci-hub access]])&gt;=1,1,0)</f>
        <v>0</v>
      </c>
      <c r="Z10395" s="12">
        <f>IF(OR(Tableau1[[#This Row],[Access R1 + S1+ T1 ]]&gt;=1,Tableau1[[#This Row],[Access V1 +W1 + X1]]&gt;=1),1,0)</f>
        <v>0</v>
      </c>
      <c r="AB10395" s="10" t="str">
        <f>Tableau1[[#This Row],[DOI]]</f>
        <v>doi: 10.1097/ICO.0000000000001299</v>
      </c>
      <c r="AC10395" s="13" t="str">
        <f>Tableau1[[#This Row],[Authors]]&amp;", "&amp;Tableau1[[#This Row],[Title]]&amp;" "&amp;Tableau1[[#This Row],[Journal]]&amp;". "&amp;Tableau1[[#This Row],[Year]]</f>
        <v>Ampazas P, Droutsas K, Giallouros E, Schroeder FM, Sekundo W., Comparison of 5% Sulfur Hexafluoride Versus 100% Air Tamponade in Descemet Membrane Endothelial Keratoplasty. Cornea. 2017</v>
      </c>
    </row>
    <row r="10396" spans="1:29" ht="28.8" x14ac:dyDescent="0.3">
      <c r="A10396">
        <v>8241</v>
      </c>
      <c r="B10396" t="s">
        <v>10946</v>
      </c>
      <c r="C10396" t="s">
        <v>21133</v>
      </c>
      <c r="D10396" t="s">
        <v>31384</v>
      </c>
      <c r="E10396" t="s">
        <v>2548</v>
      </c>
      <c r="F10396" s="10"/>
      <c r="G10396">
        <v>2017</v>
      </c>
      <c r="J10396">
        <v>0.93572400305584069</v>
      </c>
      <c r="L10396" t="s">
        <v>42586</v>
      </c>
      <c r="M10396">
        <v>27965259</v>
      </c>
      <c r="Q10396" s="10"/>
      <c r="R10396" s="11">
        <f t="shared" si="324"/>
        <v>0</v>
      </c>
      <c r="U10396" s="11">
        <f t="shared" si="325"/>
        <v>0</v>
      </c>
      <c r="Y10396" s="11">
        <f>IF(SUM(Tableau1[[#This Row],[Other access]:[Sci-hub access]])&gt;=1,1,0)</f>
        <v>0</v>
      </c>
      <c r="Z10396" s="12">
        <f>IF(OR(Tableau1[[#This Row],[Access R1 + S1+ T1 ]]&gt;=1,Tableau1[[#This Row],[Access V1 +W1 + X1]]&gt;=1),1,0)</f>
        <v>0</v>
      </c>
      <c r="AB10396" s="10" t="str">
        <f>Tableau1[[#This Row],[DOI]]</f>
        <v>doi: 10.1136/annrheumdis-2016-210448</v>
      </c>
      <c r="AC10396" s="13" t="str">
        <f>Tableau1[[#This Row],[Authors]]&amp;", "&amp;Tableau1[[#This Row],[Title]]&amp;" "&amp;Tableau1[[#This Row],[Journal]]&amp;". "&amp;Tableau1[[#This Row],[Year]]</f>
        <v>Fisher BA, Jonsson R, Daniels T, Bombardieri M, Brown RM, Morgan P, Bombardieri S, Ng WF, Tzioufas AG, Vitali C, Shirlaw P, Haacke E, Costa S, Bootsma H, Devauchelle-Pensec V, Radstake TR, Mariette X, Richards A, Stack R, Bowman SJ, Barone F; Sjögren's histopathology workshop group (appendix) from ESSENTIAL (EULAR Sjögren's syndrome study group).., Standardisation of labial salivary gland histopathology in clinical trials in primary Sjögren's syndrome. Ann Rheum Dis. 2017</v>
      </c>
    </row>
    <row r="10397" spans="1:29" ht="28.8" x14ac:dyDescent="0.3">
      <c r="A10397">
        <v>4020</v>
      </c>
      <c r="B10397" t="s">
        <v>7171</v>
      </c>
      <c r="C10397" t="s">
        <v>17408</v>
      </c>
      <c r="D10397" t="s">
        <v>27598</v>
      </c>
      <c r="E10397" t="s">
        <v>2443</v>
      </c>
      <c r="F10397" s="10"/>
      <c r="G10397">
        <v>2017</v>
      </c>
      <c r="J10397">
        <v>0.93574300937731891</v>
      </c>
      <c r="L10397" t="s">
        <v>38460</v>
      </c>
      <c r="M10397">
        <v>28494491</v>
      </c>
      <c r="Q10397" s="10"/>
      <c r="R10397" s="11">
        <f t="shared" si="324"/>
        <v>0</v>
      </c>
      <c r="U10397" s="11">
        <f t="shared" si="325"/>
        <v>0</v>
      </c>
      <c r="Y10397" s="11">
        <f>IF(SUM(Tableau1[[#This Row],[Other access]:[Sci-hub access]])&gt;=1,1,0)</f>
        <v>0</v>
      </c>
      <c r="Z10397" s="12">
        <f>IF(OR(Tableau1[[#This Row],[Access R1 + S1+ T1 ]]&gt;=1,Tableau1[[#This Row],[Access V1 +W1 + X1]]&gt;=1),1,0)</f>
        <v>0</v>
      </c>
      <c r="AB10397" s="10" t="str">
        <f>Tableau1[[#This Row],[DOI]]</f>
        <v>doi: 10.1167/iovs.16-20072</v>
      </c>
      <c r="AC10397" s="13" t="str">
        <f>Tableau1[[#This Row],[Authors]]&amp;", "&amp;Tableau1[[#This Row],[Title]]&amp;" "&amp;Tableau1[[#This Row],[Journal]]&amp;". "&amp;Tableau1[[#This Row],[Year]]</f>
        <v>de Cogan F, Hill LJ, Lynch A, Morgan-Warren PJ, Lechner J, Berwick MR, Peacock AFA, Chen M, Scott RAH, Xu H, Logan A., Topical Delivery of Anti-VEGF Drugs to the Ocular Posterior Segment Using Cell-Penetrating Peptides. Invest Ophthalmol Vis Sci. 2017</v>
      </c>
    </row>
    <row r="10398" spans="1:29" x14ac:dyDescent="0.3">
      <c r="A10398">
        <v>8454</v>
      </c>
      <c r="B10398" t="s">
        <v>11133</v>
      </c>
      <c r="C10398" t="s">
        <v>21318</v>
      </c>
      <c r="D10398" t="s">
        <v>31572</v>
      </c>
      <c r="E10398" t="s">
        <v>2438</v>
      </c>
      <c r="F10398" s="10"/>
      <c r="G10398">
        <v>2017</v>
      </c>
      <c r="J10398">
        <v>0.93581317679978648</v>
      </c>
      <c r="L10398" t="s">
        <v>42793</v>
      </c>
      <c r="M10398">
        <v>27913441</v>
      </c>
      <c r="Q10398" s="10"/>
      <c r="R10398" s="11">
        <f t="shared" si="324"/>
        <v>0</v>
      </c>
      <c r="U10398" s="11">
        <f t="shared" si="325"/>
        <v>0</v>
      </c>
      <c r="Y10398" s="11">
        <f>IF(SUM(Tableau1[[#This Row],[Other access]:[Sci-hub access]])&gt;=1,1,0)</f>
        <v>0</v>
      </c>
      <c r="Z10398" s="12">
        <f>IF(OR(Tableau1[[#This Row],[Access R1 + S1+ T1 ]]&gt;=1,Tableau1[[#This Row],[Access V1 +W1 + X1]]&gt;=1),1,0)</f>
        <v>0</v>
      </c>
      <c r="AB10398" s="10" t="str">
        <f>Tableau1[[#This Row],[DOI]]</f>
        <v>doi: 10.1136/bjophthalmol-2016-309212</v>
      </c>
      <c r="AC10398" s="13" t="str">
        <f>Tableau1[[#This Row],[Authors]]&amp;", "&amp;Tableau1[[#This Row],[Title]]&amp;" "&amp;Tableau1[[#This Row],[Journal]]&amp;". "&amp;Tableau1[[#This Row],[Year]]</f>
        <v>Philippakis E, Amouyal F, Couturier A, Boulanger-Scemama E, Gaudric A, Tadayoni R., Size and vitreomacular attachment of primary full-thickness macular holes. Br J Ophthalmol. 2017</v>
      </c>
    </row>
    <row r="10399" spans="1:29" x14ac:dyDescent="0.3">
      <c r="A10399">
        <v>8347</v>
      </c>
      <c r="B10399" t="s">
        <v>11042</v>
      </c>
      <c r="C10399" t="s">
        <v>18836</v>
      </c>
      <c r="D10399" t="s">
        <v>31480</v>
      </c>
      <c r="E10399" t="s">
        <v>2447</v>
      </c>
      <c r="F10399" s="10"/>
      <c r="G10399">
        <v>2018</v>
      </c>
      <c r="J10399">
        <v>0.93581787831174501</v>
      </c>
      <c r="L10399" t="s">
        <v>42690</v>
      </c>
      <c r="M10399">
        <v>27930424</v>
      </c>
      <c r="Q10399" s="10"/>
      <c r="R10399" s="11">
        <f t="shared" si="324"/>
        <v>0</v>
      </c>
      <c r="U10399" s="11">
        <f t="shared" si="325"/>
        <v>0</v>
      </c>
      <c r="Y10399" s="11">
        <f>IF(SUM(Tableau1[[#This Row],[Other access]:[Sci-hub access]])&gt;=1,1,0)</f>
        <v>0</v>
      </c>
      <c r="Z10399" s="12">
        <f>IF(OR(Tableau1[[#This Row],[Access R1 + S1+ T1 ]]&gt;=1,Tableau1[[#This Row],[Access V1 +W1 + X1]]&gt;=1),1,0)</f>
        <v>0</v>
      </c>
      <c r="AB10399" s="10" t="str">
        <f>Tableau1[[#This Row],[DOI]]</f>
        <v>doi: 10.1097/IOP.0000000000000840</v>
      </c>
      <c r="AC10399" s="13" t="str">
        <f>Tableau1[[#This Row],[Authors]]&amp;", "&amp;Tableau1[[#This Row],[Title]]&amp;" "&amp;Tableau1[[#This Row],[Journal]]&amp;". "&amp;Tableau1[[#This Row],[Year]]</f>
        <v>Timlin HM, Keane PA, Rose GE, Ezra DG., Characterizing the Occluded Lacrimal Punctum Using Anterior Segment Optical Coherence Tomography. Ophthal Plast Reconstr Surg. 2018</v>
      </c>
    </row>
    <row r="10400" spans="1:29" x14ac:dyDescent="0.3">
      <c r="A10400">
        <v>1838</v>
      </c>
      <c r="B10400" t="s">
        <v>5083</v>
      </c>
      <c r="C10400" t="s">
        <v>15329</v>
      </c>
      <c r="D10400" t="s">
        <v>25505</v>
      </c>
      <c r="E10400" t="s">
        <v>2448</v>
      </c>
      <c r="F10400" s="10"/>
      <c r="G10400">
        <v>2017</v>
      </c>
      <c r="J10400">
        <v>0.93583922162091215</v>
      </c>
      <c r="L10400" t="s">
        <v>36310</v>
      </c>
      <c r="M10400">
        <v>28861686</v>
      </c>
      <c r="Q10400" s="10"/>
      <c r="R10400" s="11">
        <f t="shared" si="324"/>
        <v>0</v>
      </c>
      <c r="U10400" s="11">
        <f t="shared" si="325"/>
        <v>0</v>
      </c>
      <c r="Y10400" s="11">
        <f>IF(SUM(Tableau1[[#This Row],[Other access]:[Sci-hub access]])&gt;=1,1,0)</f>
        <v>0</v>
      </c>
      <c r="Z10400" s="12">
        <f>IF(OR(Tableau1[[#This Row],[Access R1 + S1+ T1 ]]&gt;=1,Tableau1[[#This Row],[Access V1 +W1 + X1]]&gt;=1),1,0)</f>
        <v>0</v>
      </c>
      <c r="AB10400" s="10" t="str">
        <f>Tableau1[[#This Row],[DOI]]</f>
        <v>doi: 10.1007/s00417-017-3792-9</v>
      </c>
      <c r="AC10400" s="13" t="str">
        <f>Tableau1[[#This Row],[Authors]]&amp;", "&amp;Tableau1[[#This Row],[Title]]&amp;" "&amp;Tableau1[[#This Row],[Journal]]&amp;". "&amp;Tableau1[[#This Row],[Year]]</f>
        <v>Takahashi Y, Sabundayo MS, Mito H, Miyazaki H, Kakizaki H., Bell's phenomenon in thyroid-associated inferior rectus myopathy. Graefes Arch Clin Exp Ophthalmol. 2017</v>
      </c>
    </row>
    <row r="10401" spans="1:29" x14ac:dyDescent="0.3">
      <c r="A10401">
        <v>4506</v>
      </c>
      <c r="B10401" t="s">
        <v>7629</v>
      </c>
      <c r="C10401" t="s">
        <v>17864</v>
      </c>
      <c r="D10401" t="s">
        <v>28058</v>
      </c>
      <c r="E10401" t="s">
        <v>2567</v>
      </c>
      <c r="F10401" s="10"/>
      <c r="G10401">
        <v>2017</v>
      </c>
      <c r="J10401">
        <v>0.9358820568806876</v>
      </c>
      <c r="L10401" t="s">
        <v>38924</v>
      </c>
      <c r="M10401">
        <v>28438752</v>
      </c>
      <c r="Q10401" s="10"/>
      <c r="R10401" s="11">
        <f t="shared" si="324"/>
        <v>0</v>
      </c>
      <c r="U10401" s="11">
        <f t="shared" si="325"/>
        <v>0</v>
      </c>
      <c r="Y10401" s="11">
        <f>IF(SUM(Tableau1[[#This Row],[Other access]:[Sci-hub access]])&gt;=1,1,0)</f>
        <v>0</v>
      </c>
      <c r="Z10401" s="12">
        <f>IF(OR(Tableau1[[#This Row],[Access R1 + S1+ T1 ]]&gt;=1,Tableau1[[#This Row],[Access V1 +W1 + X1]]&gt;=1),1,0)</f>
        <v>0</v>
      </c>
      <c r="AB10401" s="10" t="str">
        <f>Tableau1[[#This Row],[DOI]]</f>
        <v>doi: 10.1136/bcr-2017-219568</v>
      </c>
      <c r="AC10401" s="13" t="str">
        <f>Tableau1[[#This Row],[Authors]]&amp;", "&amp;Tableau1[[#This Row],[Title]]&amp;" "&amp;Tableau1[[#This Row],[Journal]]&amp;". "&amp;Tableau1[[#This Row],[Year]]</f>
        <v>Reynolds GL, Norris JH, Aslam S, Sharma S., IgG4-related disease presenting as posterior scleritis and vitritis, progressing to multifocal orbital involvement. BMJ Case Rep. 2017</v>
      </c>
    </row>
    <row r="10402" spans="1:29" x14ac:dyDescent="0.3">
      <c r="A10402">
        <v>4943</v>
      </c>
      <c r="B10402" t="s">
        <v>8038</v>
      </c>
      <c r="C10402" t="s">
        <v>18267</v>
      </c>
      <c r="D10402" t="s">
        <v>28468</v>
      </c>
      <c r="E10402" t="s">
        <v>3235</v>
      </c>
      <c r="F10402" s="10"/>
      <c r="G10402">
        <v>2017</v>
      </c>
      <c r="J10402">
        <v>0.93595540066999006</v>
      </c>
      <c r="L10402" t="s">
        <v>39351</v>
      </c>
      <c r="M10402">
        <v>28388913</v>
      </c>
      <c r="Q10402" s="10"/>
      <c r="R10402" s="11">
        <f t="shared" si="324"/>
        <v>0</v>
      </c>
      <c r="U10402" s="11">
        <f t="shared" si="325"/>
        <v>0</v>
      </c>
      <c r="Y10402" s="11">
        <f>IF(SUM(Tableau1[[#This Row],[Other access]:[Sci-hub access]])&gt;=1,1,0)</f>
        <v>0</v>
      </c>
      <c r="Z10402" s="12">
        <f>IF(OR(Tableau1[[#This Row],[Access R1 + S1+ T1 ]]&gt;=1,Tableau1[[#This Row],[Access V1 +W1 + X1]]&gt;=1),1,0)</f>
        <v>0</v>
      </c>
      <c r="AB10402" s="10" t="str">
        <f>Tableau1[[#This Row],[DOI]]</f>
        <v>doi: 10.1186/s12974-017-0852-3</v>
      </c>
      <c r="AC10402" s="13" t="str">
        <f>Tableau1[[#This Row],[Authors]]&amp;", "&amp;Tableau1[[#This Row],[Title]]&amp;" "&amp;Tableau1[[#This Row],[Journal]]&amp;". "&amp;Tableau1[[#This Row],[Year]]</f>
        <v>Lin TH, Chiang CW, Perez-Torres CJ, Sun P, Wallendorf M, Schmidt RE, Cross AH, Song SK., Diffusion MRI quantifies early axonal loss in the presence of nerve swelling. J Neuroinflammation. 2017</v>
      </c>
    </row>
    <row r="10403" spans="1:29" ht="28.8" x14ac:dyDescent="0.3">
      <c r="A10403">
        <v>8242</v>
      </c>
      <c r="B10403" t="s">
        <v>10947</v>
      </c>
      <c r="C10403" t="s">
        <v>21134</v>
      </c>
      <c r="D10403" t="s">
        <v>31385</v>
      </c>
      <c r="E10403" t="s">
        <v>2548</v>
      </c>
      <c r="F10403" s="10"/>
      <c r="G10403">
        <v>2017</v>
      </c>
      <c r="J10403">
        <v>0.9360870303809985</v>
      </c>
      <c r="L10403" t="s">
        <v>42587</v>
      </c>
      <c r="M10403">
        <v>27965257</v>
      </c>
      <c r="Q10403" s="10"/>
      <c r="R10403" s="11">
        <f t="shared" si="324"/>
        <v>0</v>
      </c>
      <c r="U10403" s="11">
        <f t="shared" si="325"/>
        <v>0</v>
      </c>
      <c r="Y10403" s="11">
        <f>IF(SUM(Tableau1[[#This Row],[Other access]:[Sci-hub access]])&gt;=1,1,0)</f>
        <v>0</v>
      </c>
      <c r="Z10403" s="12">
        <f>IF(OR(Tableau1[[#This Row],[Access R1 + S1+ T1 ]]&gt;=1,Tableau1[[#This Row],[Access V1 +W1 + X1]]&gt;=1),1,0)</f>
        <v>0</v>
      </c>
      <c r="AB10403" s="10" t="str">
        <f>Tableau1[[#This Row],[DOI]]</f>
        <v>doi: 10.1136/annrheumdis-2016-209730</v>
      </c>
      <c r="AC10403" s="13" t="str">
        <f>Tableau1[[#This Row],[Authors]]&amp;", "&amp;Tableau1[[#This Row],[Title]]&amp;" "&amp;Tableau1[[#This Row],[Journal]]&amp;". "&amp;Tableau1[[#This Row],[Year]]</f>
        <v>Braun J, Baraliakos X, Deodhar A, Baeten D, Sieper J, Emery P, Readie A, Martin R, Mpofu S, Richards HB; MEASURE 1 study group.., Effect of secukinumab on clinical and radiographic outcomes in ankylosing spondylitis: 2-year results from the randomised phase III MEASURE 1 study. Ann Rheum Dis. 2017</v>
      </c>
    </row>
    <row r="10404" spans="1:29" ht="28.8" x14ac:dyDescent="0.3">
      <c r="A10404">
        <v>7056</v>
      </c>
      <c r="B10404" t="s">
        <v>9910</v>
      </c>
      <c r="C10404" t="s">
        <v>20113</v>
      </c>
      <c r="D10404" t="s">
        <v>30344</v>
      </c>
      <c r="E10404" t="s">
        <v>2448</v>
      </c>
      <c r="F10404" s="10"/>
      <c r="G10404">
        <v>2017</v>
      </c>
      <c r="J10404">
        <v>0.93616163475502956</v>
      </c>
      <c r="L10404" t="s">
        <v>41412</v>
      </c>
      <c r="M10404">
        <v>28130595</v>
      </c>
      <c r="Q10404" s="10"/>
      <c r="R10404" s="11">
        <f t="shared" si="324"/>
        <v>0</v>
      </c>
      <c r="U10404" s="11">
        <f t="shared" si="325"/>
        <v>0</v>
      </c>
      <c r="Y10404" s="11">
        <f>IF(SUM(Tableau1[[#This Row],[Other access]:[Sci-hub access]])&gt;=1,1,0)</f>
        <v>0</v>
      </c>
      <c r="Z10404" s="12">
        <f>IF(OR(Tableau1[[#This Row],[Access R1 + S1+ T1 ]]&gt;=1,Tableau1[[#This Row],[Access V1 +W1 + X1]]&gt;=1),1,0)</f>
        <v>0</v>
      </c>
      <c r="AB10404" s="10" t="str">
        <f>Tableau1[[#This Row],[DOI]]</f>
        <v>doi: 10.1007/s00417-017-3599-8</v>
      </c>
      <c r="AC10404" s="13" t="str">
        <f>Tableau1[[#This Row],[Authors]]&amp;", "&amp;Tableau1[[#This Row],[Title]]&amp;" "&amp;Tableau1[[#This Row],[Journal]]&amp;". "&amp;Tableau1[[#This Row],[Year]]</f>
        <v>Duan P, Liu Y, Li J., The comparative efficacy and safety of topical non-steroidal anti-inflammatory drugs for the treatment of anterior chamber inflammation after cataract surgery: a systematic review and network meta-analysis. Graefes Arch Clin Exp Ophthalmol. 2017</v>
      </c>
    </row>
    <row r="10405" spans="1:29" x14ac:dyDescent="0.3">
      <c r="A10405">
        <v>5105</v>
      </c>
      <c r="B10405" t="s">
        <v>8185</v>
      </c>
      <c r="C10405" t="s">
        <v>18411</v>
      </c>
      <c r="D10405" t="s">
        <v>28615</v>
      </c>
      <c r="E10405" t="s">
        <v>2441</v>
      </c>
      <c r="F10405" s="10"/>
      <c r="G10405">
        <v>2017</v>
      </c>
      <c r="J10405">
        <v>0.93619143528815407</v>
      </c>
      <c r="L10405" t="s">
        <v>39510</v>
      </c>
      <c r="M10405">
        <v>28372858</v>
      </c>
      <c r="Q10405" s="10"/>
      <c r="R10405" s="11">
        <f t="shared" si="324"/>
        <v>0</v>
      </c>
      <c r="U10405" s="11">
        <f t="shared" si="325"/>
        <v>0</v>
      </c>
      <c r="Y10405" s="11">
        <f>IF(SUM(Tableau1[[#This Row],[Other access]:[Sci-hub access]])&gt;=1,1,0)</f>
        <v>0</v>
      </c>
      <c r="Z10405" s="12">
        <f>IF(OR(Tableau1[[#This Row],[Access R1 + S1+ T1 ]]&gt;=1,Tableau1[[#This Row],[Access V1 +W1 + X1]]&gt;=1),1,0)</f>
        <v>0</v>
      </c>
      <c r="AB10405" s="10" t="str">
        <f>Tableau1[[#This Row],[DOI]]</f>
        <v>doi: 10.1016/j.ophtha.2017.02.027</v>
      </c>
      <c r="AC10405" s="13" t="str">
        <f>Tableau1[[#This Row],[Authors]]&amp;", "&amp;Tableau1[[#This Row],[Title]]&amp;" "&amp;Tableau1[[#This Row],[Journal]]&amp;". "&amp;Tableau1[[#This Row],[Year]]</f>
        <v>Verma S, Nongpiur ME, Atalay E, Wei X, Husain R, Goh D, Perera SA, Aung T., Visual Field Progression in Patients with Primary Angle-Closure Glaucoma Using Pointwise Linear Regression Analysis. Ophthalmology. 2017</v>
      </c>
    </row>
    <row r="10406" spans="1:29" x14ac:dyDescent="0.3">
      <c r="A10406">
        <v>6209</v>
      </c>
      <c r="B10406" t="s">
        <v>9170</v>
      </c>
      <c r="C10406" t="s">
        <v>19383</v>
      </c>
      <c r="D10406" t="s">
        <v>29601</v>
      </c>
      <c r="E10406" t="s">
        <v>2496</v>
      </c>
      <c r="F10406" s="10"/>
      <c r="G10406">
        <v>2017</v>
      </c>
      <c r="J10406">
        <v>0.93623465409825413</v>
      </c>
      <c r="L10406" t="s">
        <v>40579</v>
      </c>
      <c r="M10406">
        <v>28237167</v>
      </c>
      <c r="Q10406" s="10"/>
      <c r="R10406" s="11">
        <f t="shared" si="324"/>
        <v>0</v>
      </c>
      <c r="U10406" s="11">
        <f t="shared" si="325"/>
        <v>0</v>
      </c>
      <c r="Y10406" s="11">
        <f>IF(SUM(Tableau1[[#This Row],[Other access]:[Sci-hub access]])&gt;=1,1,0)</f>
        <v>0</v>
      </c>
      <c r="Z10406" s="12">
        <f>IF(OR(Tableau1[[#This Row],[Access R1 + S1+ T1 ]]&gt;=1,Tableau1[[#This Row],[Access V1 +W1 + X1]]&gt;=1),1,0)</f>
        <v>0</v>
      </c>
      <c r="AB10406" s="10" t="str">
        <f>Tableau1[[#This Row],[DOI]]</f>
        <v>doi: 10.1016/j.jcjo.2016.08.002</v>
      </c>
      <c r="AC10406" s="13" t="str">
        <f>Tableau1[[#This Row],[Authors]]&amp;", "&amp;Tableau1[[#This Row],[Title]]&amp;" "&amp;Tableau1[[#This Row],[Journal]]&amp;". "&amp;Tableau1[[#This Row],[Year]]</f>
        <v>Gupta R, Hari P, Anandula V., Eyelid fungal infections are rare, and often associated with predisposing factors. We present the case of a child with an ulcerated lesion of fungal etiology on the eyelid. Can J Ophthalmol. 2017</v>
      </c>
    </row>
    <row r="10407" spans="1:29" x14ac:dyDescent="0.3">
      <c r="A10407">
        <v>2777</v>
      </c>
      <c r="B10407" t="s">
        <v>5982</v>
      </c>
      <c r="C10407" t="s">
        <v>16228</v>
      </c>
      <c r="D10407" t="s">
        <v>26406</v>
      </c>
      <c r="E10407" t="s">
        <v>2443</v>
      </c>
      <c r="F10407" s="10"/>
      <c r="G10407">
        <v>2017</v>
      </c>
      <c r="J10407">
        <v>0.93625669778532561</v>
      </c>
      <c r="L10407" t="s">
        <v>37236</v>
      </c>
      <c r="M10407">
        <v>28687851</v>
      </c>
      <c r="Q10407" s="10"/>
      <c r="R10407" s="11">
        <f t="shared" si="324"/>
        <v>0</v>
      </c>
      <c r="U10407" s="11">
        <f t="shared" si="325"/>
        <v>0</v>
      </c>
      <c r="Y10407" s="11">
        <f>IF(SUM(Tableau1[[#This Row],[Other access]:[Sci-hub access]])&gt;=1,1,0)</f>
        <v>0</v>
      </c>
      <c r="Z10407" s="12">
        <f>IF(OR(Tableau1[[#This Row],[Access R1 + S1+ T1 ]]&gt;=1,Tableau1[[#This Row],[Access V1 +W1 + X1]]&gt;=1),1,0)</f>
        <v>0</v>
      </c>
      <c r="AB10407" s="10" t="str">
        <f>Tableau1[[#This Row],[DOI]]</f>
        <v>doi: 10.1167/iovs.17-21811</v>
      </c>
      <c r="AC10407" s="13" t="str">
        <f>Tableau1[[#This Row],[Authors]]&amp;", "&amp;Tableau1[[#This Row],[Title]]&amp;" "&amp;Tableau1[[#This Row],[Journal]]&amp;". "&amp;Tableau1[[#This Row],[Year]]</f>
        <v>Jan NJ, Gomez C, Moed S, Voorhees AP, Schuman JS, Bilonick RA, Sigal IA., Microstructural Crimp of the Lamina Cribrosa and Peripapillary Sclera Collagen Fibers. Invest Ophthalmol Vis Sci. 2017</v>
      </c>
    </row>
    <row r="10408" spans="1:29" x14ac:dyDescent="0.3">
      <c r="A10408">
        <v>886</v>
      </c>
      <c r="B10408" t="s">
        <v>4149</v>
      </c>
      <c r="C10408" t="s">
        <v>14403</v>
      </c>
      <c r="D10408" t="s">
        <v>24569</v>
      </c>
      <c r="E10408" t="s">
        <v>2443</v>
      </c>
      <c r="F10408" s="10"/>
      <c r="G10408">
        <v>2017</v>
      </c>
      <c r="J10408">
        <v>0.9364837705137935</v>
      </c>
      <c r="L10408" t="s">
        <v>35374</v>
      </c>
      <c r="M10408">
        <v>29075760</v>
      </c>
      <c r="Q10408" s="10"/>
      <c r="R10408" s="11">
        <f t="shared" si="324"/>
        <v>0</v>
      </c>
      <c r="U10408" s="11">
        <f t="shared" si="325"/>
        <v>0</v>
      </c>
      <c r="Y10408" s="11">
        <f>IF(SUM(Tableau1[[#This Row],[Other access]:[Sci-hub access]])&gt;=1,1,0)</f>
        <v>0</v>
      </c>
      <c r="Z10408" s="12">
        <f>IF(OR(Tableau1[[#This Row],[Access R1 + S1+ T1 ]]&gt;=1,Tableau1[[#This Row],[Access V1 +W1 + X1]]&gt;=1),1,0)</f>
        <v>0</v>
      </c>
      <c r="AB10408" s="10" t="str">
        <f>Tableau1[[#This Row],[DOI]]</f>
        <v>doi: 10.1167/iovs.17-22161</v>
      </c>
      <c r="AC10408" s="13" t="str">
        <f>Tableau1[[#This Row],[Authors]]&amp;", "&amp;Tableau1[[#This Row],[Title]]&amp;" "&amp;Tableau1[[#This Row],[Journal]]&amp;". "&amp;Tableau1[[#This Row],[Year]]</f>
        <v>Olsen TW, Liao A, Robinson HS, Palejwala NV, Sprehe N., The Nine-Step Minnesota Grading System for Eyebank Eyes With Age Related Macular Degeneration: A Systematic Approach to Study Disease Stages. Invest Ophthalmol Vis Sci. 2017</v>
      </c>
    </row>
    <row r="10409" spans="1:29" x14ac:dyDescent="0.3">
      <c r="A10409">
        <v>8814</v>
      </c>
      <c r="B10409" t="s">
        <v>11448</v>
      </c>
      <c r="C10409" t="s">
        <v>21632</v>
      </c>
      <c r="D10409" t="s">
        <v>31888</v>
      </c>
      <c r="E10409" t="s">
        <v>2523</v>
      </c>
      <c r="F10409" s="10"/>
      <c r="G10409">
        <v>2017</v>
      </c>
      <c r="J10409">
        <v>0.93653233036948702</v>
      </c>
      <c r="L10409" t="s">
        <v>43150</v>
      </c>
      <c r="M10409">
        <v>27834958</v>
      </c>
      <c r="Q10409" s="10"/>
      <c r="R10409" s="11">
        <f t="shared" si="324"/>
        <v>0</v>
      </c>
      <c r="U10409" s="11">
        <f t="shared" si="325"/>
        <v>0</v>
      </c>
      <c r="Y10409" s="11">
        <f>IF(SUM(Tableau1[[#This Row],[Other access]:[Sci-hub access]])&gt;=1,1,0)</f>
        <v>0</v>
      </c>
      <c r="Z10409" s="12">
        <f>IF(OR(Tableau1[[#This Row],[Access R1 + S1+ T1 ]]&gt;=1,Tableau1[[#This Row],[Access V1 +W1 + X1]]&gt;=1),1,0)</f>
        <v>0</v>
      </c>
      <c r="AB10409" s="10" t="str">
        <f>Tableau1[[#This Row],[DOI]]</f>
        <v>doi: 10.1038/eye.2016.224</v>
      </c>
      <c r="AC10409" s="13" t="str">
        <f>Tableau1[[#This Row],[Authors]]&amp;", "&amp;Tableau1[[#This Row],[Title]]&amp;" "&amp;Tableau1[[#This Row],[Journal]]&amp;". "&amp;Tableau1[[#This Row],[Year]]</f>
        <v>Williams DL., Regenerating reptile retinas: a comparative approach to restoring retinal ganglion cell function. Eye (Lond). 2017</v>
      </c>
    </row>
    <row r="10410" spans="1:29" x14ac:dyDescent="0.3">
      <c r="A10410">
        <v>518</v>
      </c>
      <c r="B10410" t="s">
        <v>3781</v>
      </c>
      <c r="C10410" t="s">
        <v>14038</v>
      </c>
      <c r="D10410" t="s">
        <v>24201</v>
      </c>
      <c r="E10410" t="s">
        <v>2443</v>
      </c>
      <c r="F10410" s="10"/>
      <c r="G10410">
        <v>2017</v>
      </c>
      <c r="J10410">
        <v>0.93655311745721792</v>
      </c>
      <c r="L10410" t="s">
        <v>35019</v>
      </c>
      <c r="M10410">
        <v>29196769</v>
      </c>
      <c r="Q10410" s="10"/>
      <c r="R10410" s="11">
        <f t="shared" si="324"/>
        <v>0</v>
      </c>
      <c r="U10410" s="11">
        <f t="shared" si="325"/>
        <v>0</v>
      </c>
      <c r="Y10410" s="11">
        <f>IF(SUM(Tableau1[[#This Row],[Other access]:[Sci-hub access]])&gt;=1,1,0)</f>
        <v>0</v>
      </c>
      <c r="Z10410" s="12">
        <f>IF(OR(Tableau1[[#This Row],[Access R1 + S1+ T1 ]]&gt;=1,Tableau1[[#This Row],[Access V1 +W1 + X1]]&gt;=1),1,0)</f>
        <v>0</v>
      </c>
      <c r="AB10410" s="10" t="str">
        <f>Tableau1[[#This Row],[DOI]]</f>
        <v>doi: 10.1167/iovs.17-21661</v>
      </c>
      <c r="AC10410" s="13" t="str">
        <f>Tableau1[[#This Row],[Authors]]&amp;", "&amp;Tableau1[[#This Row],[Title]]&amp;" "&amp;Tableau1[[#This Row],[Journal]]&amp;". "&amp;Tableau1[[#This Row],[Year]]</f>
        <v>Eghrari AO, Vahedi S, Afshari NA, Riazuddin SA, Gottsch JD., CTG18.1 Expansion in TCF4 Among African Americans With Fuchs' Corneal Dystrophy. Invest Ophthalmol Vis Sci. 2017</v>
      </c>
    </row>
    <row r="10411" spans="1:29" x14ac:dyDescent="0.3">
      <c r="A10411">
        <v>10182</v>
      </c>
      <c r="B10411" t="s">
        <v>12687</v>
      </c>
      <c r="C10411" t="s">
        <v>22857</v>
      </c>
      <c r="D10411" t="s">
        <v>33139</v>
      </c>
      <c r="E10411" t="s">
        <v>2454</v>
      </c>
      <c r="F10411" s="10"/>
      <c r="G10411">
        <v>2017</v>
      </c>
      <c r="J10411">
        <v>0.93656082879944402</v>
      </c>
      <c r="L10411" t="s">
        <v>44437</v>
      </c>
      <c r="M10411">
        <v>27434329</v>
      </c>
      <c r="Q10411" s="10"/>
      <c r="R10411" s="11">
        <f t="shared" si="324"/>
        <v>0</v>
      </c>
      <c r="U10411" s="11">
        <f t="shared" si="325"/>
        <v>0</v>
      </c>
      <c r="Y10411" s="11">
        <f>IF(SUM(Tableau1[[#This Row],[Other access]:[Sci-hub access]])&gt;=1,1,0)</f>
        <v>0</v>
      </c>
      <c r="Z10411" s="12">
        <f>IF(OR(Tableau1[[#This Row],[Access R1 + S1+ T1 ]]&gt;=1,Tableau1[[#This Row],[Access V1 +W1 + X1]]&gt;=1),1,0)</f>
        <v>0</v>
      </c>
      <c r="AB10411" s="10" t="str">
        <f>Tableau1[[#This Row],[DOI]]</f>
        <v>doi: 10.1080/17425247.2016.1213240</v>
      </c>
      <c r="AC10411" s="13" t="str">
        <f>Tableau1[[#This Row],[Authors]]&amp;", "&amp;Tableau1[[#This Row],[Title]]&amp;" "&amp;Tableau1[[#This Row],[Journal]]&amp;". "&amp;Tableau1[[#This Row],[Year]]</f>
        <v>Villegas VM, Aranguren LA, Kovach JL, Schwartz SG, Flynn HW Jr., Current advances in the treatment of neovascular age-related macular degeneration. Expert Opin Drug Deliv. 2017</v>
      </c>
    </row>
    <row r="10412" spans="1:29" x14ac:dyDescent="0.3">
      <c r="A10412">
        <v>4640</v>
      </c>
      <c r="B10412" t="s">
        <v>7759</v>
      </c>
      <c r="C10412" t="s">
        <v>17993</v>
      </c>
      <c r="D10412" t="s">
        <v>28188</v>
      </c>
      <c r="E10412" t="s">
        <v>2643</v>
      </c>
      <c r="F10412" s="10"/>
      <c r="G10412">
        <v>2017</v>
      </c>
      <c r="J10412">
        <v>0.93662622250493477</v>
      </c>
      <c r="L10412" t="s">
        <v>39058</v>
      </c>
      <c r="M10412">
        <v>28425969</v>
      </c>
      <c r="Q10412" s="10"/>
      <c r="R10412" s="11">
        <f t="shared" si="324"/>
        <v>0</v>
      </c>
      <c r="U10412" s="11">
        <f t="shared" si="325"/>
        <v>0</v>
      </c>
      <c r="Y10412" s="11">
        <f>IF(SUM(Tableau1[[#This Row],[Other access]:[Sci-hub access]])&gt;=1,1,0)</f>
        <v>0</v>
      </c>
      <c r="Z10412" s="12">
        <f>IF(OR(Tableau1[[#This Row],[Access R1 + S1+ T1 ]]&gt;=1,Tableau1[[#This Row],[Access V1 +W1 + X1]]&gt;=1),1,0)</f>
        <v>0</v>
      </c>
      <c r="AB10412" s="10" t="str">
        <f>Tableau1[[#This Row],[DOI]]</f>
        <v>doi: 10.3390/molecules22040610</v>
      </c>
      <c r="AC10412" s="13" t="str">
        <f>Tableau1[[#This Row],[Authors]]&amp;", "&amp;Tableau1[[#This Row],[Title]]&amp;" "&amp;Tableau1[[#This Row],[Journal]]&amp;". "&amp;Tableau1[[#This Row],[Year]]</f>
        <v>Jia YP, Sun L, Yu HS, Liang LP, Li W, Ding H, Song XB, Zhang LJ., The Pharmacological Effects of Lutein and Zeaxanthin on Visual Disorders and Cognition Diseases. Molecules. 2017</v>
      </c>
    </row>
    <row r="10413" spans="1:29" ht="28.8" x14ac:dyDescent="0.3">
      <c r="A10413">
        <v>2163</v>
      </c>
      <c r="B10413" t="s">
        <v>5398</v>
      </c>
      <c r="C10413" t="s">
        <v>15643</v>
      </c>
      <c r="D10413" t="s">
        <v>25820</v>
      </c>
      <c r="E10413" t="s">
        <v>34037</v>
      </c>
      <c r="F10413" s="10"/>
      <c r="G10413">
        <v>2017</v>
      </c>
      <c r="J10413">
        <v>0.93674227870131543</v>
      </c>
      <c r="L10413" t="s">
        <v>36634</v>
      </c>
      <c r="M10413">
        <v>28807756</v>
      </c>
      <c r="Q10413" s="10"/>
      <c r="R10413" s="11">
        <f t="shared" si="324"/>
        <v>0</v>
      </c>
      <c r="U10413" s="11">
        <f t="shared" si="325"/>
        <v>0</v>
      </c>
      <c r="Y10413" s="11">
        <f>IF(SUM(Tableau1[[#This Row],[Other access]:[Sci-hub access]])&gt;=1,1,0)</f>
        <v>0</v>
      </c>
      <c r="Z10413" s="12">
        <f>IF(OR(Tableau1[[#This Row],[Access R1 + S1+ T1 ]]&gt;=1,Tableau1[[#This Row],[Access V1 +W1 + X1]]&gt;=1),1,0)</f>
        <v>0</v>
      </c>
      <c r="AB10413" s="10" t="str">
        <f>Tableau1[[#This Row],[DOI]]</f>
        <v>doi: 10.1016/j.exppara.2017.08.007</v>
      </c>
      <c r="AC10413" s="13" t="str">
        <f>Tableau1[[#This Row],[Authors]]&amp;", "&amp;Tableau1[[#This Row],[Title]]&amp;" "&amp;Tableau1[[#This Row],[Journal]]&amp;". "&amp;Tableau1[[#This Row],[Year]]</f>
        <v>Karakavuk M, Aykur M, Şahar EA, Karakuş M, Aldemir D, Döndüren Ö, Özdemir HG, Can H, Gürüz AY, Dağcı H, Döşkaya M., First time identification of Acanthamoeba genotypes in the cornea samples of wild birds; Is Acanthamoeba keratitis making the predatory birds a target? Exp Parasitol. 2017</v>
      </c>
    </row>
    <row r="10414" spans="1:29" x14ac:dyDescent="0.3">
      <c r="A10414">
        <v>1599</v>
      </c>
      <c r="B10414" t="s">
        <v>4851</v>
      </c>
      <c r="C10414" t="s">
        <v>15101</v>
      </c>
      <c r="D10414" t="s">
        <v>25272</v>
      </c>
      <c r="E10414" t="s">
        <v>2451</v>
      </c>
      <c r="F10414" s="10"/>
      <c r="G10414">
        <v>2017</v>
      </c>
      <c r="J10414">
        <v>0.9367903342385393</v>
      </c>
      <c r="L10414" t="s">
        <v>36078</v>
      </c>
      <c r="M10414">
        <v>28915257</v>
      </c>
      <c r="Q10414" s="10"/>
      <c r="R10414" s="11">
        <f t="shared" si="324"/>
        <v>0</v>
      </c>
      <c r="U10414" s="11">
        <f t="shared" si="325"/>
        <v>0</v>
      </c>
      <c r="Y10414" s="11">
        <f>IF(SUM(Tableau1[[#This Row],[Other access]:[Sci-hub access]])&gt;=1,1,0)</f>
        <v>0</v>
      </c>
      <c r="Z10414" s="12">
        <f>IF(OR(Tableau1[[#This Row],[Access R1 + S1+ T1 ]]&gt;=1,Tableau1[[#This Row],[Access V1 +W1 + X1]]&gt;=1),1,0)</f>
        <v>0</v>
      </c>
      <c r="AB10414" s="10" t="str">
        <f>Tableau1[[#This Row],[DOI]]</f>
        <v>doi: 10.1371/journal.pone.0185048</v>
      </c>
      <c r="AC10414" s="13" t="str">
        <f>Tableau1[[#This Row],[Authors]]&amp;", "&amp;Tableau1[[#This Row],[Title]]&amp;" "&amp;Tableau1[[#This Row],[Journal]]&amp;". "&amp;Tableau1[[#This Row],[Year]]</f>
        <v>Lei Z, Zhu Z, Wang BMC, Mei H, Li H, Ga DZG, Jie G, Chi MMB, Zhang S, Ma C, Xu W., Outbreaks of epidemic keratoconjunctivitis caused by human adenovirus type 8 in the Tibet Autonomous Region of China in 2016. PLoS One. 2017</v>
      </c>
    </row>
    <row r="10415" spans="1:29" x14ac:dyDescent="0.3">
      <c r="A10415">
        <v>10350</v>
      </c>
      <c r="B10415" t="s">
        <v>12847</v>
      </c>
      <c r="C10415" t="s">
        <v>23014</v>
      </c>
      <c r="D10415" t="s">
        <v>33300</v>
      </c>
      <c r="E10415" t="s">
        <v>2486</v>
      </c>
      <c r="F10415" s="10"/>
      <c r="G10415">
        <v>2017</v>
      </c>
      <c r="J10415">
        <v>0.9368332550857017</v>
      </c>
      <c r="L10415" t="s">
        <v>44601</v>
      </c>
      <c r="M10415">
        <v>27364629</v>
      </c>
      <c r="Q10415" s="10"/>
      <c r="R10415" s="11">
        <f t="shared" si="324"/>
        <v>0</v>
      </c>
      <c r="U10415" s="11">
        <f t="shared" si="325"/>
        <v>0</v>
      </c>
      <c r="Y10415" s="11">
        <f>IF(SUM(Tableau1[[#This Row],[Other access]:[Sci-hub access]])&gt;=1,1,0)</f>
        <v>0</v>
      </c>
      <c r="Z10415" s="12">
        <f>IF(OR(Tableau1[[#This Row],[Access R1 + S1+ T1 ]]&gt;=1,Tableau1[[#This Row],[Access V1 +W1 + X1]]&gt;=1),1,0)</f>
        <v>0</v>
      </c>
      <c r="AB10415" s="10" t="str">
        <f>Tableau1[[#This Row],[DOI]]</f>
        <v>doi: 10.1111/aos.13151</v>
      </c>
      <c r="AC10415" s="13" t="str">
        <f>Tableau1[[#This Row],[Authors]]&amp;", "&amp;Tableau1[[#This Row],[Title]]&amp;" "&amp;Tableau1[[#This Row],[Journal]]&amp;". "&amp;Tableau1[[#This Row],[Year]]</f>
        <v>Feng J, Zheng X, Li B, Jiang Y., Differences in aqueous concentrations of cytokines in paediatric and adult patients with Coats' disease. Acta Ophthalmol. 2017</v>
      </c>
    </row>
    <row r="10416" spans="1:29" x14ac:dyDescent="0.3">
      <c r="A10416">
        <v>4372</v>
      </c>
      <c r="B10416" t="s">
        <v>7500</v>
      </c>
      <c r="C10416" t="s">
        <v>17736</v>
      </c>
      <c r="D10416" t="s">
        <v>27929</v>
      </c>
      <c r="E10416" t="s">
        <v>2942</v>
      </c>
      <c r="F10416" s="10"/>
      <c r="G10416">
        <v>2017</v>
      </c>
      <c r="J10416">
        <v>0.93695658126966563</v>
      </c>
      <c r="L10416" t="s">
        <v>38795</v>
      </c>
      <c r="M10416">
        <v>28450146</v>
      </c>
      <c r="Q10416" s="10"/>
      <c r="R10416" s="11">
        <f t="shared" si="324"/>
        <v>0</v>
      </c>
      <c r="U10416" s="11">
        <f t="shared" si="325"/>
        <v>0</v>
      </c>
      <c r="Y10416" s="11">
        <f>IF(SUM(Tableau1[[#This Row],[Other access]:[Sci-hub access]])&gt;=1,1,0)</f>
        <v>0</v>
      </c>
      <c r="Z10416" s="12">
        <f>IF(OR(Tableau1[[#This Row],[Access R1 + S1+ T1 ]]&gt;=1,Tableau1[[#This Row],[Access V1 +W1 + X1]]&gt;=1),1,0)</f>
        <v>0</v>
      </c>
      <c r="AB10416" s="10" t="str">
        <f>Tableau1[[#This Row],[DOI]]</f>
        <v>doi: 10.1016/j.preteyeres.2017.04.002</v>
      </c>
      <c r="AC10416" s="13" t="str">
        <f>Tableau1[[#This Row],[Authors]]&amp;", "&amp;Tableau1[[#This Row],[Title]]&amp;" "&amp;Tableau1[[#This Row],[Journal]]&amp;". "&amp;Tableau1[[#This Row],[Year]]</f>
        <v>Brunette I, Roberts CJ, Vidal F, Harissi-Dagher M, Lachaine J, Sheardown H, Durr GM, Proulx S, Griffith M., Alternatives to eye bank native tissue for corneal stromal replacement. Prog Retin Eye Res. 2017</v>
      </c>
    </row>
    <row r="10417" spans="1:29" x14ac:dyDescent="0.3">
      <c r="A10417">
        <v>3306</v>
      </c>
      <c r="B10417" t="s">
        <v>6488</v>
      </c>
      <c r="C10417" t="s">
        <v>16731</v>
      </c>
      <c r="D10417" t="s">
        <v>26912</v>
      </c>
      <c r="E10417" t="s">
        <v>2541</v>
      </c>
      <c r="F10417" s="10"/>
      <c r="G10417">
        <v>2017</v>
      </c>
      <c r="J10417">
        <v>0.9370661078810133</v>
      </c>
      <c r="L10417" t="s">
        <v>37759</v>
      </c>
      <c r="M10417">
        <v>28604498</v>
      </c>
      <c r="Q10417" s="10"/>
      <c r="R10417" s="11">
        <f t="shared" si="324"/>
        <v>0</v>
      </c>
      <c r="U10417" s="11">
        <f t="shared" si="325"/>
        <v>0</v>
      </c>
      <c r="Y10417" s="11">
        <f>IF(SUM(Tableau1[[#This Row],[Other access]:[Sci-hub access]])&gt;=1,1,0)</f>
        <v>0</v>
      </c>
      <c r="Z10417" s="12">
        <f>IF(OR(Tableau1[[#This Row],[Access R1 + S1+ T1 ]]&gt;=1,Tableau1[[#This Row],[Access V1 +W1 + X1]]&gt;=1),1,0)</f>
        <v>0</v>
      </c>
      <c r="AB10417" s="10" t="str">
        <f>Tableau1[[#This Row],[DOI]]</f>
        <v>doi: 10.1097/WNO.0000000000000520</v>
      </c>
      <c r="AC10417" s="13" t="str">
        <f>Tableau1[[#This Row],[Authors]]&amp;", "&amp;Tableau1[[#This Row],[Title]]&amp;" "&amp;Tableau1[[#This Row],[Journal]]&amp;". "&amp;Tableau1[[#This Row],[Year]]</f>
        <v>Lincoff NS, Buccilli A, Weinstock-Guttman B, Sieminski S, Gandhi S., Is Multiple Sclerosis Associated With a Lower Intraocular Pressure? J Neuroophthalmol. 2017</v>
      </c>
    </row>
    <row r="10418" spans="1:29" x14ac:dyDescent="0.3">
      <c r="A10418">
        <v>7170</v>
      </c>
      <c r="B10418" t="s">
        <v>10011</v>
      </c>
      <c r="C10418" t="s">
        <v>20213</v>
      </c>
      <c r="D10418" t="s">
        <v>30445</v>
      </c>
      <c r="E10418" t="s">
        <v>2468</v>
      </c>
      <c r="F10418" s="10"/>
      <c r="G10418">
        <v>2017</v>
      </c>
      <c r="J10418">
        <v>0.93707526041721945</v>
      </c>
      <c r="L10418" t="s">
        <v>41526</v>
      </c>
      <c r="M10418">
        <v>28121717</v>
      </c>
      <c r="Q10418" s="10"/>
      <c r="R10418" s="11">
        <f t="shared" si="324"/>
        <v>0</v>
      </c>
      <c r="U10418" s="11">
        <f t="shared" si="325"/>
        <v>0</v>
      </c>
      <c r="Y10418" s="11">
        <f>IF(SUM(Tableau1[[#This Row],[Other access]:[Sci-hub access]])&gt;=1,1,0)</f>
        <v>0</v>
      </c>
      <c r="Z10418" s="12">
        <f>IF(OR(Tableau1[[#This Row],[Access R1 + S1+ T1 ]]&gt;=1,Tableau1[[#This Row],[Access V1 +W1 + X1]]&gt;=1),1,0)</f>
        <v>0</v>
      </c>
      <c r="AB10418" s="10" t="str">
        <f>Tableau1[[#This Row],[DOI]]</f>
        <v>doi: 10.1097/IJG.0000000000000578</v>
      </c>
      <c r="AC10418" s="13" t="str">
        <f>Tableau1[[#This Row],[Authors]]&amp;", "&amp;Tableau1[[#This Row],[Title]]&amp;" "&amp;Tableau1[[#This Row],[Journal]]&amp;". "&amp;Tableau1[[#This Row],[Year]]</f>
        <v>Kuo DS, Asrani S., Normal-Tension Glaucoma Masqueraders: Detection Using Optical Coherence Tomography. J Glaucoma. 2017</v>
      </c>
    </row>
    <row r="10419" spans="1:29" x14ac:dyDescent="0.3">
      <c r="A10419">
        <v>4258</v>
      </c>
      <c r="B10419" t="s">
        <v>7393</v>
      </c>
      <c r="C10419" t="s">
        <v>17629</v>
      </c>
      <c r="D10419" t="s">
        <v>27821</v>
      </c>
      <c r="E10419" t="s">
        <v>34050</v>
      </c>
      <c r="F10419" s="10"/>
      <c r="G10419">
        <v>2017</v>
      </c>
      <c r="J10419">
        <v>0.93738385187605455</v>
      </c>
      <c r="L10419" t="s">
        <v>38685</v>
      </c>
      <c r="M10419">
        <v>28463606</v>
      </c>
      <c r="Q10419" s="10"/>
      <c r="R10419" s="11">
        <f t="shared" si="324"/>
        <v>0</v>
      </c>
      <c r="U10419" s="11">
        <f t="shared" si="325"/>
        <v>0</v>
      </c>
      <c r="Y10419" s="11">
        <f>IF(SUM(Tableau1[[#This Row],[Other access]:[Sci-hub access]])&gt;=1,1,0)</f>
        <v>0</v>
      </c>
      <c r="Z10419" s="12">
        <f>IF(OR(Tableau1[[#This Row],[Access R1 + S1+ T1 ]]&gt;=1,Tableau1[[#This Row],[Access V1 +W1 + X1]]&gt;=1),1,0)</f>
        <v>0</v>
      </c>
      <c r="AB10419" s="10" t="str">
        <f>Tableau1[[#This Row],[DOI]]</f>
        <v>doi: 10.1080/09273972.2017.1318153</v>
      </c>
      <c r="AC10419" s="13" t="str">
        <f>Tableau1[[#This Row],[Authors]]&amp;", "&amp;Tableau1[[#This Row],[Title]]&amp;" "&amp;Tableau1[[#This Row],[Journal]]&amp;". "&amp;Tableau1[[#This Row],[Year]]</f>
        <v>Chang MY, Demer JL, Isenberg SJ, Velez FG, Pineles SL., Decreased Binocular Summation in Strabismic Amblyopes and Effect of Strabismus Surgery. Strabismus. 2017</v>
      </c>
    </row>
    <row r="10420" spans="1:29" ht="28.8" x14ac:dyDescent="0.3">
      <c r="A10420">
        <v>9734</v>
      </c>
      <c r="B10420" t="s">
        <v>12280</v>
      </c>
      <c r="C10420" t="s">
        <v>22454</v>
      </c>
      <c r="D10420" t="s">
        <v>32728</v>
      </c>
      <c r="E10420" t="s">
        <v>34358</v>
      </c>
      <c r="F10420" s="10"/>
      <c r="G10420">
        <v>2017</v>
      </c>
      <c r="J10420">
        <v>0.93738627935113084</v>
      </c>
      <c r="L10420" t="s">
        <v>43998</v>
      </c>
      <c r="M10420">
        <v>27608171</v>
      </c>
      <c r="Q10420" s="10"/>
      <c r="R10420" s="11">
        <f t="shared" si="324"/>
        <v>0</v>
      </c>
      <c r="U10420" s="11">
        <f t="shared" si="325"/>
        <v>0</v>
      </c>
      <c r="Y10420" s="11">
        <f>IF(SUM(Tableau1[[#This Row],[Other access]:[Sci-hub access]])&gt;=1,1,0)</f>
        <v>0</v>
      </c>
      <c r="Z10420" s="12">
        <f>IF(OR(Tableau1[[#This Row],[Access R1 + S1+ T1 ]]&gt;=1,Tableau1[[#This Row],[Access V1 +W1 + X1]]&gt;=1),1,0)</f>
        <v>0</v>
      </c>
      <c r="AB10420" s="10" t="str">
        <f>Tableau1[[#This Row],[DOI]]</f>
        <v>doi: 10.1038/gim.2016.119</v>
      </c>
      <c r="AC10420" s="13" t="str">
        <f>Tableau1[[#This Row],[Authors]]&amp;", "&amp;Tableau1[[#This Row],[Title]]&amp;" "&amp;Tableau1[[#This Row],[Journal]]&amp;". "&amp;Tableau1[[#This Row],[Year]]</f>
        <v>Van Cauwenbergh C, Van Schil K, Cannoodt R, Bauwens M, Van Laethem T, De Jaegere S, Steyaert W, Sante T, Menten B, Leroy BP, Coppieters F, De Baere E., arrEYE: a customized platform for high-resolution copy number analysis of coding and noncoding regions of known and candidate retinal dystrophy genes and retinal noncoding RNAs. Genet Med. 2017</v>
      </c>
    </row>
    <row r="10421" spans="1:29" x14ac:dyDescent="0.3">
      <c r="A10421">
        <v>2147</v>
      </c>
      <c r="B10421" t="s">
        <v>5382</v>
      </c>
      <c r="C10421" t="s">
        <v>15627</v>
      </c>
      <c r="D10421" t="s">
        <v>25804</v>
      </c>
      <c r="E10421" t="s">
        <v>2443</v>
      </c>
      <c r="F10421" s="10"/>
      <c r="G10421">
        <v>2017</v>
      </c>
      <c r="J10421">
        <v>0.93762966076314169</v>
      </c>
      <c r="L10421" t="s">
        <v>36618</v>
      </c>
      <c r="M10421">
        <v>28810264</v>
      </c>
      <c r="Q10421" s="10"/>
      <c r="R10421" s="11">
        <f t="shared" si="324"/>
        <v>0</v>
      </c>
      <c r="U10421" s="11">
        <f t="shared" si="325"/>
        <v>0</v>
      </c>
      <c r="Y10421" s="11">
        <f>IF(SUM(Tableau1[[#This Row],[Other access]:[Sci-hub access]])&gt;=1,1,0)</f>
        <v>0</v>
      </c>
      <c r="Z10421" s="12">
        <f>IF(OR(Tableau1[[#This Row],[Access R1 + S1+ T1 ]]&gt;=1,Tableau1[[#This Row],[Access V1 +W1 + X1]]&gt;=1),1,0)</f>
        <v>0</v>
      </c>
      <c r="AB10421" s="10" t="str">
        <f>Tableau1[[#This Row],[DOI]]</f>
        <v>doi: 10.1167/iovs.17-21506</v>
      </c>
      <c r="AC10421" s="13" t="str">
        <f>Tableau1[[#This Row],[Authors]]&amp;", "&amp;Tableau1[[#This Row],[Title]]&amp;" "&amp;Tableau1[[#This Row],[Journal]]&amp;". "&amp;Tableau1[[#This Row],[Year]]</f>
        <v>Di G, Du X, Qi X, Zhao X, Duan H, Li S, Xie L, Zhou Q., Mesenchymal Stem Cells Promote Diabetic Corneal Epithelial Wound Healing Through TSG-6-Dependent Stem Cell Activation and Macrophage Switch. Invest Ophthalmol Vis Sci. 2017</v>
      </c>
    </row>
    <row r="10422" spans="1:29" x14ac:dyDescent="0.3">
      <c r="A10422">
        <v>4608</v>
      </c>
      <c r="B10422" t="s">
        <v>7728</v>
      </c>
      <c r="C10422" t="s">
        <v>17963</v>
      </c>
      <c r="D10422" t="s">
        <v>28157</v>
      </c>
      <c r="E10422" t="s">
        <v>2488</v>
      </c>
      <c r="F10422" s="10"/>
      <c r="G10422">
        <v>2017</v>
      </c>
      <c r="J10422">
        <v>0.93777835173394186</v>
      </c>
      <c r="L10422" t="s">
        <v>39026</v>
      </c>
      <c r="M10422">
        <v>28427074</v>
      </c>
      <c r="Q10422" s="10"/>
      <c r="R10422" s="11">
        <f t="shared" si="324"/>
        <v>0</v>
      </c>
      <c r="U10422" s="11">
        <f t="shared" si="325"/>
        <v>0</v>
      </c>
      <c r="Y10422" s="11">
        <f>IF(SUM(Tableau1[[#This Row],[Other access]:[Sci-hub access]])&gt;=1,1,0)</f>
        <v>0</v>
      </c>
      <c r="Z10422" s="12">
        <f>IF(OR(Tableau1[[#This Row],[Access R1 + S1+ T1 ]]&gt;=1,Tableau1[[#This Row],[Access V1 +W1 + X1]]&gt;=1),1,0)</f>
        <v>0</v>
      </c>
      <c r="AB10422" s="10" t="str">
        <f>Tableau1[[#This Row],[DOI]]</f>
        <v>doi: 10.1159/000460275</v>
      </c>
      <c r="AC10422" s="13" t="str">
        <f>Tableau1[[#This Row],[Authors]]&amp;", "&amp;Tableau1[[#This Row],[Title]]&amp;" "&amp;Tableau1[[#This Row],[Journal]]&amp;". "&amp;Tableau1[[#This Row],[Year]]</f>
        <v>Rizzo S, Bacherini D., Enzymatic Vitreolysis for Vitreomacular Traction in Diabetic Retinopathy. Dev Ophthalmol. 2017</v>
      </c>
    </row>
    <row r="10423" spans="1:29" x14ac:dyDescent="0.3">
      <c r="A10423">
        <v>10671</v>
      </c>
      <c r="B10423" t="s">
        <v>13138</v>
      </c>
      <c r="C10423" t="s">
        <v>23303</v>
      </c>
      <c r="D10423" t="s">
        <v>33591</v>
      </c>
      <c r="E10423" t="s">
        <v>34015</v>
      </c>
      <c r="F10423" s="10"/>
      <c r="G10423">
        <v>2017</v>
      </c>
      <c r="J10423">
        <v>0.93789275409732709</v>
      </c>
      <c r="L10423" t="s">
        <v>44919</v>
      </c>
      <c r="M10423">
        <v>27120116</v>
      </c>
      <c r="Q10423" s="10"/>
      <c r="R10423" s="11">
        <f t="shared" si="324"/>
        <v>0</v>
      </c>
      <c r="U10423" s="11">
        <f t="shared" si="325"/>
        <v>0</v>
      </c>
      <c r="Y10423" s="11">
        <f>IF(SUM(Tableau1[[#This Row],[Other access]:[Sci-hub access]])&gt;=1,1,0)</f>
        <v>0</v>
      </c>
      <c r="Z10423" s="12">
        <f>IF(OR(Tableau1[[#This Row],[Access R1 + S1+ T1 ]]&gt;=1,Tableau1[[#This Row],[Access V1 +W1 + X1]]&gt;=1),1,0)</f>
        <v>0</v>
      </c>
      <c r="AB10423" s="10" t="str">
        <f>Tableau1[[#This Row],[DOI]]</f>
        <v>doi: 10.1080/13816810.2016.1175645</v>
      </c>
      <c r="AC10423" s="13" t="str">
        <f>Tableau1[[#This Row],[Authors]]&amp;", "&amp;Tableau1[[#This Row],[Title]]&amp;" "&amp;Tableau1[[#This Row],[Journal]]&amp;". "&amp;Tableau1[[#This Row],[Year]]</f>
        <v>Dalvin LA, Pulido JS, Marmorstein AD., Vitelliform dystrophies: Prevalence in Olmsted County, Minnesota, United States. Ophthalmic Genet. 2017</v>
      </c>
    </row>
    <row r="10424" spans="1:29" x14ac:dyDescent="0.3">
      <c r="A10424">
        <v>5584</v>
      </c>
      <c r="B10424" t="s">
        <v>8619</v>
      </c>
      <c r="C10424" t="s">
        <v>18840</v>
      </c>
      <c r="D10424" t="s">
        <v>29049</v>
      </c>
      <c r="E10424" t="s">
        <v>2438</v>
      </c>
      <c r="F10424" s="10"/>
      <c r="G10424">
        <v>2017</v>
      </c>
      <c r="J10424">
        <v>0.93791795644481968</v>
      </c>
      <c r="L10424" t="s">
        <v>39971</v>
      </c>
      <c r="M10424">
        <v>28315834</v>
      </c>
      <c r="Q10424" s="10"/>
      <c r="R10424" s="11">
        <f t="shared" si="324"/>
        <v>0</v>
      </c>
      <c r="U10424" s="11">
        <f t="shared" si="325"/>
        <v>0</v>
      </c>
      <c r="Y10424" s="11">
        <f>IF(SUM(Tableau1[[#This Row],[Other access]:[Sci-hub access]])&gt;=1,1,0)</f>
        <v>0</v>
      </c>
      <c r="Z10424" s="12">
        <f>IF(OR(Tableau1[[#This Row],[Access R1 + S1+ T1 ]]&gt;=1,Tableau1[[#This Row],[Access V1 +W1 + X1]]&gt;=1),1,0)</f>
        <v>0</v>
      </c>
      <c r="AB10424" s="10" t="str">
        <f>Tableau1[[#This Row],[DOI]]</f>
        <v>doi: 10.1136/bjophthalmol-2016-309299</v>
      </c>
      <c r="AC10424" s="13" t="str">
        <f>Tableau1[[#This Row],[Authors]]&amp;", "&amp;Tableau1[[#This Row],[Title]]&amp;" "&amp;Tableau1[[#This Row],[Journal]]&amp;". "&amp;Tableau1[[#This Row],[Year]]</f>
        <v>Hsu CC, Huang N, Lin PY, Fang SY, Tsai DC, Chen SY, Tsai CY, Woung LC, Chiou SH, Liu CJ., Risk factors for myopia progression in second-grade primary school children in Taipei: a population-based cohort study. Br J Ophthalmol. 2017</v>
      </c>
    </row>
    <row r="10425" spans="1:29" x14ac:dyDescent="0.3">
      <c r="A10425">
        <v>10221</v>
      </c>
      <c r="B10425" t="s">
        <v>2187</v>
      </c>
      <c r="C10425" t="s">
        <v>2188</v>
      </c>
      <c r="D10425" t="s">
        <v>2189</v>
      </c>
      <c r="E10425" t="s">
        <v>2882</v>
      </c>
      <c r="F10425" s="10"/>
      <c r="G10425">
        <v>2017</v>
      </c>
      <c r="J10425">
        <v>0.93797995970769299</v>
      </c>
      <c r="L10425" t="s">
        <v>44475</v>
      </c>
      <c r="M10425">
        <v>27424299</v>
      </c>
      <c r="Q10425" s="10"/>
      <c r="R10425" s="11">
        <f t="shared" si="324"/>
        <v>0</v>
      </c>
      <c r="U10425" s="11">
        <f t="shared" si="325"/>
        <v>0</v>
      </c>
      <c r="Y10425" s="11">
        <f>IF(SUM(Tableau1[[#This Row],[Other access]:[Sci-hub access]])&gt;=1,1,0)</f>
        <v>0</v>
      </c>
      <c r="Z10425" s="12">
        <f>IF(OR(Tableau1[[#This Row],[Access R1 + S1+ T1 ]]&gt;=1,Tableau1[[#This Row],[Access V1 +W1 + X1]]&gt;=1),1,0)</f>
        <v>0</v>
      </c>
      <c r="AB10425" s="10" t="str">
        <f>Tableau1[[#This Row],[DOI]]</f>
        <v>doi: 10.1007/s12011-016-0805-1</v>
      </c>
      <c r="AC10425" s="13" t="str">
        <f>Tableau1[[#This Row],[Authors]]&amp;", "&amp;Tableau1[[#This Row],[Title]]&amp;" "&amp;Tableau1[[#This Row],[Journal]]&amp;". "&amp;Tableau1[[#This Row],[Year]]</f>
        <v>Fedor M, Socha K, Urban B, Soroczyńska J, Matyskiela M, Borawska MH, Bakunowicz-Łazarczyk A., Serum Concentration of Zinc, Copper, Selenium, Manganese, and Cu/Zn Ratio in Children and Adolescents with Myopia. Biol Trace Elem Res. 2017</v>
      </c>
    </row>
    <row r="10426" spans="1:29" x14ac:dyDescent="0.3">
      <c r="A10426">
        <v>5922</v>
      </c>
      <c r="B10426" t="s">
        <v>8927</v>
      </c>
      <c r="C10426" t="s">
        <v>19141</v>
      </c>
      <c r="D10426" t="s">
        <v>29357</v>
      </c>
      <c r="E10426" t="s">
        <v>2532</v>
      </c>
      <c r="F10426" s="10"/>
      <c r="G10426">
        <v>2017</v>
      </c>
      <c r="J10426">
        <v>0.93807516138743952</v>
      </c>
      <c r="L10426" t="s">
        <v>40302</v>
      </c>
      <c r="M10426">
        <v>28271229</v>
      </c>
      <c r="Q10426" s="10"/>
      <c r="R10426" s="11">
        <f t="shared" si="324"/>
        <v>0</v>
      </c>
      <c r="U10426" s="11">
        <f t="shared" si="325"/>
        <v>0</v>
      </c>
      <c r="Y10426" s="11">
        <f>IF(SUM(Tableau1[[#This Row],[Other access]:[Sci-hub access]])&gt;=1,1,0)</f>
        <v>0</v>
      </c>
      <c r="Z10426" s="12">
        <f>IF(OR(Tableau1[[#This Row],[Access R1 + S1+ T1 ]]&gt;=1,Tableau1[[#This Row],[Access V1 +W1 + X1]]&gt;=1),1,0)</f>
        <v>0</v>
      </c>
      <c r="AB10426" s="10" t="str">
        <f>Tableau1[[#This Row],[DOI]]</f>
        <v>doi: 10.1007/s10384-017-0507-z</v>
      </c>
      <c r="AC10426" s="13" t="str">
        <f>Tableau1[[#This Row],[Authors]]&amp;", "&amp;Tableau1[[#This Row],[Title]]&amp;" "&amp;Tableau1[[#This Row],[Journal]]&amp;". "&amp;Tableau1[[#This Row],[Year]]</f>
        <v>Koike T, Baba T, Nizawa T, Oshitari T, Yamamoto S., Characteristics of patients with spontaneous dislocation of in-the-bag intraocular lens after pars plana vitrectomy. Jpn J Ophthalmol. 2017</v>
      </c>
    </row>
    <row r="10427" spans="1:29" x14ac:dyDescent="0.3">
      <c r="A10427">
        <v>2634</v>
      </c>
      <c r="B10427" t="s">
        <v>5849</v>
      </c>
      <c r="C10427" t="s">
        <v>16095</v>
      </c>
      <c r="D10427" t="s">
        <v>26272</v>
      </c>
      <c r="E10427" t="s">
        <v>2580</v>
      </c>
      <c r="F10427" s="10"/>
      <c r="G10427">
        <v>2017</v>
      </c>
      <c r="J10427">
        <v>0.93825371274949221</v>
      </c>
      <c r="L10427" t="s">
        <v>37097</v>
      </c>
      <c r="M10427">
        <v>28716084</v>
      </c>
      <c r="Q10427" s="10"/>
      <c r="R10427" s="11">
        <f t="shared" si="324"/>
        <v>0</v>
      </c>
      <c r="U10427" s="11">
        <f t="shared" si="325"/>
        <v>0</v>
      </c>
      <c r="Y10427" s="11">
        <f>IF(SUM(Tableau1[[#This Row],[Other access]:[Sci-hub access]])&gt;=1,1,0)</f>
        <v>0</v>
      </c>
      <c r="Z10427" s="12">
        <f>IF(OR(Tableau1[[#This Row],[Access R1 + S1+ T1 ]]&gt;=1,Tableau1[[#This Row],[Access V1 +W1 + X1]]&gt;=1),1,0)</f>
        <v>0</v>
      </c>
      <c r="AB10427" s="10" t="str">
        <f>Tableau1[[#This Row],[DOI]]</f>
        <v>doi: 10.1186/s12955-017-0718-5</v>
      </c>
      <c r="AC10427" s="13" t="str">
        <f>Tableau1[[#This Row],[Authors]]&amp;", "&amp;Tableau1[[#This Row],[Title]]&amp;" "&amp;Tableau1[[#This Row],[Journal]]&amp;". "&amp;Tableau1[[#This Row],[Year]]</f>
        <v>Zheng B, Liu XJ, Sun YF, Su JZ, Zhao Y, Xie Z, Yu GY., Development and validation of the Chinese version of dry eye related quality of life scale. Health Qual Life Outcomes. 2017</v>
      </c>
    </row>
    <row r="10428" spans="1:29" ht="28.8" x14ac:dyDescent="0.3">
      <c r="A10428">
        <v>3136</v>
      </c>
      <c r="B10428" t="s">
        <v>6325</v>
      </c>
      <c r="C10428" t="s">
        <v>16568</v>
      </c>
      <c r="D10428" t="s">
        <v>26749</v>
      </c>
      <c r="E10428" t="s">
        <v>2529</v>
      </c>
      <c r="F10428" s="10"/>
      <c r="G10428">
        <v>2017</v>
      </c>
      <c r="J10428">
        <v>0.93837875368090995</v>
      </c>
      <c r="L10428" t="s">
        <v>37590</v>
      </c>
      <c r="M10428">
        <v>28632405</v>
      </c>
      <c r="Q10428" s="10"/>
      <c r="R10428" s="11">
        <f t="shared" si="324"/>
        <v>0</v>
      </c>
      <c r="U10428" s="11">
        <f t="shared" si="325"/>
        <v>0</v>
      </c>
      <c r="Y10428" s="11">
        <f>IF(SUM(Tableau1[[#This Row],[Other access]:[Sci-hub access]])&gt;=1,1,0)</f>
        <v>0</v>
      </c>
      <c r="Z10428" s="12">
        <f>IF(OR(Tableau1[[#This Row],[Access R1 + S1+ T1 ]]&gt;=1,Tableau1[[#This Row],[Access V1 +W1 + X1]]&gt;=1),1,0)</f>
        <v>0</v>
      </c>
      <c r="AB10428" s="10" t="str">
        <f>Tableau1[[#This Row],[DOI]]</f>
        <v>doi: 10.1080/02713683.2017.1315140</v>
      </c>
      <c r="AC10428" s="13" t="str">
        <f>Tableau1[[#This Row],[Authors]]&amp;", "&amp;Tableau1[[#This Row],[Title]]&amp;" "&amp;Tableau1[[#This Row],[Journal]]&amp;". "&amp;Tableau1[[#This Row],[Year]]</f>
        <v>Coco-Martín MB, López-Miguel A, Cuadrado R, Mayo-Iscar A, Herrero AJ, Pastor JC, Maldonado MJ., Reading Performance Improvements in Patients with Central Vision Loss without Age-Related Macular Degeneration after Undergoing Personalized Rehabilitation Training. Curr Eye Res. 2017</v>
      </c>
    </row>
    <row r="10429" spans="1:29" x14ac:dyDescent="0.3">
      <c r="A10429">
        <v>5905</v>
      </c>
      <c r="B10429" t="s">
        <v>8910</v>
      </c>
      <c r="C10429" t="s">
        <v>19125</v>
      </c>
      <c r="D10429" t="s">
        <v>29340</v>
      </c>
      <c r="E10429" t="s">
        <v>34294</v>
      </c>
      <c r="F10429" s="10"/>
      <c r="G10429">
        <v>2017</v>
      </c>
      <c r="J10429">
        <v>0.93839588972891452</v>
      </c>
      <c r="L10429" t="s">
        <v>40285</v>
      </c>
      <c r="M10429">
        <v>28272265</v>
      </c>
      <c r="Q10429" s="10"/>
      <c r="R10429" s="11">
        <f t="shared" si="324"/>
        <v>0</v>
      </c>
      <c r="U10429" s="11">
        <f t="shared" si="325"/>
        <v>0</v>
      </c>
      <c r="Y10429" s="11">
        <f>IF(SUM(Tableau1[[#This Row],[Other access]:[Sci-hub access]])&gt;=1,1,0)</f>
        <v>0</v>
      </c>
      <c r="Z10429" s="12">
        <f>IF(OR(Tableau1[[#This Row],[Access R1 + S1+ T1 ]]&gt;=1,Tableau1[[#This Row],[Access V1 +W1 + X1]]&gt;=1),1,0)</f>
        <v>0</v>
      </c>
      <c r="AB10429" s="10" t="str">
        <f>Tableau1[[#This Row],[DOI]]</f>
        <v>doi: 10.1097/WNR.0000000000000767</v>
      </c>
      <c r="AC10429" s="13" t="str">
        <f>Tableau1[[#This Row],[Authors]]&amp;", "&amp;Tableau1[[#This Row],[Title]]&amp;" "&amp;Tableau1[[#This Row],[Journal]]&amp;". "&amp;Tableau1[[#This Row],[Year]]</f>
        <v>Huang Y, Feng L, Zhou Y., Reduced response cluster size in early visual areas explains the acuity deficit in amblyopia. Neuroreport. 2017</v>
      </c>
    </row>
    <row r="10430" spans="1:29" x14ac:dyDescent="0.3">
      <c r="A10430">
        <v>7654</v>
      </c>
      <c r="B10430" t="s">
        <v>10432</v>
      </c>
      <c r="C10430" t="s">
        <v>20629</v>
      </c>
      <c r="D10430" t="s">
        <v>30868</v>
      </c>
      <c r="E10430" t="s">
        <v>2451</v>
      </c>
      <c r="F10430" s="10"/>
      <c r="G10430">
        <v>2017</v>
      </c>
      <c r="J10430">
        <v>0.93850002497468499</v>
      </c>
      <c r="L10430" t="s">
        <v>42007</v>
      </c>
      <c r="M10430">
        <v>28068402</v>
      </c>
      <c r="Q10430" s="10"/>
      <c r="R10430" s="11">
        <f t="shared" si="324"/>
        <v>0</v>
      </c>
      <c r="U10430" s="11">
        <f t="shared" si="325"/>
        <v>0</v>
      </c>
      <c r="Y10430" s="11">
        <f>IF(SUM(Tableau1[[#This Row],[Other access]:[Sci-hub access]])&gt;=1,1,0)</f>
        <v>0</v>
      </c>
      <c r="Z10430" s="12">
        <f>IF(OR(Tableau1[[#This Row],[Access R1 + S1+ T1 ]]&gt;=1,Tableau1[[#This Row],[Access V1 +W1 + X1]]&gt;=1),1,0)</f>
        <v>0</v>
      </c>
      <c r="AB10430" s="10" t="str">
        <f>Tableau1[[#This Row],[DOI]]</f>
        <v>doi: 10.1371/journal.pone.0169844</v>
      </c>
      <c r="AC10430" s="13" t="str">
        <f>Tableau1[[#This Row],[Authors]]&amp;", "&amp;Tableau1[[#This Row],[Title]]&amp;" "&amp;Tableau1[[#This Row],[Journal]]&amp;". "&amp;Tableau1[[#This Row],[Year]]</f>
        <v>Chen Z, Lin X, Qu B, Gao W, Zuo Y, Peng W, Jin L, Yu M, Lamoureux E., Preoperative Expectations and Postoperative Outcomes of Visual Functioning among Cataract Patients in Urban Southern China. PLoS One. 2017</v>
      </c>
    </row>
    <row r="10431" spans="1:29" x14ac:dyDescent="0.3">
      <c r="A10431">
        <v>4352</v>
      </c>
      <c r="B10431" t="s">
        <v>7480</v>
      </c>
      <c r="C10431" t="s">
        <v>17716</v>
      </c>
      <c r="D10431" t="s">
        <v>27909</v>
      </c>
      <c r="E10431" t="s">
        <v>2523</v>
      </c>
      <c r="F10431" s="10"/>
      <c r="G10431">
        <v>2017</v>
      </c>
      <c r="J10431">
        <v>0.93850111084386034</v>
      </c>
      <c r="L10431" t="s">
        <v>38775</v>
      </c>
      <c r="M10431">
        <v>28452991</v>
      </c>
      <c r="Q10431" s="10"/>
      <c r="R10431" s="11">
        <f t="shared" si="324"/>
        <v>0</v>
      </c>
      <c r="U10431" s="11">
        <f t="shared" si="325"/>
        <v>0</v>
      </c>
      <c r="Y10431" s="11">
        <f>IF(SUM(Tableau1[[#This Row],[Other access]:[Sci-hub access]])&gt;=1,1,0)</f>
        <v>0</v>
      </c>
      <c r="Z10431" s="12">
        <f>IF(OR(Tableau1[[#This Row],[Access R1 + S1+ T1 ]]&gt;=1,Tableau1[[#This Row],[Access V1 +W1 + X1]]&gt;=1),1,0)</f>
        <v>0</v>
      </c>
      <c r="AB10431" s="10" t="str">
        <f>Tableau1[[#This Row],[DOI]]</f>
        <v>doi: 10.1038/eye.2017.71</v>
      </c>
      <c r="AC10431" s="13" t="str">
        <f>Tableau1[[#This Row],[Authors]]&amp;", "&amp;Tableau1[[#This Row],[Title]]&amp;" "&amp;Tableau1[[#This Row],[Journal]]&amp;". "&amp;Tableau1[[#This Row],[Year]]</f>
        <v>Chung CY, Li SH, Li KKW., Focal choroidal excavation-morphological features and clinical correlation. Eye (Lond). 2017</v>
      </c>
    </row>
    <row r="10432" spans="1:29" x14ac:dyDescent="0.3">
      <c r="A10432">
        <v>3010</v>
      </c>
      <c r="B10432" t="s">
        <v>6203</v>
      </c>
      <c r="C10432" t="s">
        <v>16448</v>
      </c>
      <c r="D10432" t="s">
        <v>26627</v>
      </c>
      <c r="E10432" t="s">
        <v>2441</v>
      </c>
      <c r="F10432" s="10"/>
      <c r="G10432">
        <v>2017</v>
      </c>
      <c r="J10432">
        <v>0.93862350483341928</v>
      </c>
      <c r="L10432" t="s">
        <v>37464</v>
      </c>
      <c r="M10432">
        <v>28651813</v>
      </c>
      <c r="Q10432" s="10"/>
      <c r="R10432" s="11">
        <f t="shared" si="324"/>
        <v>0</v>
      </c>
      <c r="U10432" s="11">
        <f t="shared" si="325"/>
        <v>0</v>
      </c>
      <c r="Y10432" s="11">
        <f>IF(SUM(Tableau1[[#This Row],[Other access]:[Sci-hub access]])&gt;=1,1,0)</f>
        <v>0</v>
      </c>
      <c r="Z10432" s="12">
        <f>IF(OR(Tableau1[[#This Row],[Access R1 + S1+ T1 ]]&gt;=1,Tableau1[[#This Row],[Access V1 +W1 + X1]]&gt;=1),1,0)</f>
        <v>0</v>
      </c>
      <c r="AB10432" s="10" t="str">
        <f>Tableau1[[#This Row],[DOI]]</f>
        <v>doi: 10.1016/j.ophtha.2017.05.028</v>
      </c>
      <c r="AC10432" s="13" t="str">
        <f>Tableau1[[#This Row],[Authors]]&amp;", "&amp;Tableau1[[#This Row],[Title]]&amp;" "&amp;Tableau1[[#This Row],[Journal]]&amp;". "&amp;Tableau1[[#This Row],[Year]]</f>
        <v>Nachev P, Rose GE, Verity DH, Manohar SG, MacKenzie K, Adams G, Theodorou M, Pankhurst QA, Kennard C., Magnetic Oculomotor Prosthetics for Acquired Nystagmus. Ophthalmology. 2017</v>
      </c>
    </row>
    <row r="10433" spans="1:29" x14ac:dyDescent="0.3">
      <c r="A10433">
        <v>2319</v>
      </c>
      <c r="B10433" t="s">
        <v>93</v>
      </c>
      <c r="C10433" t="s">
        <v>94</v>
      </c>
      <c r="D10433" t="s">
        <v>95</v>
      </c>
      <c r="E10433" t="s">
        <v>2472</v>
      </c>
      <c r="F10433" s="10"/>
      <c r="G10433">
        <v>2017</v>
      </c>
      <c r="J10433">
        <v>0.93867523930676744</v>
      </c>
      <c r="L10433" t="s">
        <v>36784</v>
      </c>
      <c r="M10433">
        <v>28768713</v>
      </c>
      <c r="Q10433" s="10"/>
      <c r="R10433" s="11">
        <f t="shared" si="324"/>
        <v>0</v>
      </c>
      <c r="U10433" s="11">
        <f t="shared" si="325"/>
        <v>0</v>
      </c>
      <c r="Y10433" s="11">
        <f>IF(SUM(Tableau1[[#This Row],[Other access]:[Sci-hub access]])&gt;=1,1,0)</f>
        <v>0</v>
      </c>
      <c r="Z10433" s="12">
        <f>IF(OR(Tableau1[[#This Row],[Access R1 + S1+ T1 ]]&gt;=1,Tableau1[[#This Row],[Access V1 +W1 + X1]]&gt;=1),1,0)</f>
        <v>0</v>
      </c>
      <c r="AB10433" s="10" t="str">
        <f>Tableau1[[#This Row],[DOI]]</f>
        <v>doi: 10.1042/BCJ20161058</v>
      </c>
      <c r="AC10433" s="13" t="str">
        <f>Tableau1[[#This Row],[Authors]]&amp;", "&amp;Tableau1[[#This Row],[Title]]&amp;" "&amp;Tableau1[[#This Row],[Journal]]&amp;". "&amp;Tableau1[[#This Row],[Year]]</f>
        <v>Petrou AL, Terzidaki A., A meta-analysis and review examining a possible role for oxidative stress and singlet oxygen in diverse diseases. Biochem J. 2017</v>
      </c>
    </row>
    <row r="10434" spans="1:29" ht="28.8" x14ac:dyDescent="0.3">
      <c r="A10434">
        <v>5856</v>
      </c>
      <c r="B10434" t="s">
        <v>8871</v>
      </c>
      <c r="C10434" t="s">
        <v>19087</v>
      </c>
      <c r="D10434" t="s">
        <v>29301</v>
      </c>
      <c r="E10434" t="s">
        <v>2767</v>
      </c>
      <c r="F10434" s="10"/>
      <c r="G10434">
        <v>2017</v>
      </c>
      <c r="J10434">
        <v>0.93875110894832614</v>
      </c>
      <c r="L10434" t="s">
        <v>40238</v>
      </c>
      <c r="M10434">
        <v>28279837</v>
      </c>
      <c r="Q10434" s="10"/>
      <c r="R10434" s="11">
        <f t="shared" ref="R10434:R10497" si="326">IF(SUM(N10434:Q10434)&gt;0,1,0)</f>
        <v>0</v>
      </c>
      <c r="U10434" s="11">
        <f t="shared" ref="U10434:U10497" si="327">IF(SUM(R10434,T10434)&gt;0,1,0)</f>
        <v>0</v>
      </c>
      <c r="Y10434" s="11">
        <f>IF(SUM(Tableau1[[#This Row],[Other access]:[Sci-hub access]])&gt;=1,1,0)</f>
        <v>0</v>
      </c>
      <c r="Z10434" s="12">
        <f>IF(OR(Tableau1[[#This Row],[Access R1 + S1+ T1 ]]&gt;=1,Tableau1[[#This Row],[Access V1 +W1 + X1]]&gt;=1),1,0)</f>
        <v>0</v>
      </c>
      <c r="AB10434" s="10" t="str">
        <f>Tableau1[[#This Row],[DOI]]</f>
        <v>doi: 10.1016/j.autrev.2017.03.006</v>
      </c>
      <c r="AC10434" s="13" t="str">
        <f>Tableau1[[#This Row],[Authors]]&amp;", "&amp;Tableau1[[#This Row],[Title]]&amp;" "&amp;Tableau1[[#This Row],[Journal]]&amp;". "&amp;Tableau1[[#This Row],[Year]]</f>
        <v>Hadjadj J, Dechartres A, Chapron T, Assala M, Salah S, Dunogué B, Musset L, Baudin B, Groh M, Blanche P, Mouthon L, Monnet D, Le Jeunne C, Brézin A, Terrier B., Relevance of diagnostic investigations in patients with uveitis: Retrospective cohort study on 300 patients. Autoimmun Rev. 2017</v>
      </c>
    </row>
    <row r="10435" spans="1:29" x14ac:dyDescent="0.3">
      <c r="A10435">
        <v>4203</v>
      </c>
      <c r="B10435" t="s">
        <v>7342</v>
      </c>
      <c r="C10435" t="s">
        <v>17578</v>
      </c>
      <c r="D10435" t="s">
        <v>27770</v>
      </c>
      <c r="E10435" t="s">
        <v>2447</v>
      </c>
      <c r="F10435" s="10"/>
      <c r="G10435">
        <v>2017</v>
      </c>
      <c r="J10435">
        <v>0.93892181794186735</v>
      </c>
      <c r="L10435" t="s">
        <v>38634</v>
      </c>
      <c r="M10435">
        <v>28472011</v>
      </c>
      <c r="Q10435" s="10"/>
      <c r="R10435" s="11">
        <f t="shared" si="326"/>
        <v>0</v>
      </c>
      <c r="U10435" s="11">
        <f t="shared" si="327"/>
        <v>0</v>
      </c>
      <c r="Y10435" s="11">
        <f>IF(SUM(Tableau1[[#This Row],[Other access]:[Sci-hub access]])&gt;=1,1,0)</f>
        <v>0</v>
      </c>
      <c r="Z10435" s="12">
        <f>IF(OR(Tableau1[[#This Row],[Access R1 + S1+ T1 ]]&gt;=1,Tableau1[[#This Row],[Access V1 +W1 + X1]]&gt;=1),1,0)</f>
        <v>0</v>
      </c>
      <c r="AB10435" s="10" t="str">
        <f>Tableau1[[#This Row],[DOI]]</f>
        <v>doi: 10.1097/IOP.0000000000000924</v>
      </c>
      <c r="AC10435" s="13" t="str">
        <f>Tableau1[[#This Row],[Authors]]&amp;", "&amp;Tableau1[[#This Row],[Title]]&amp;" "&amp;Tableau1[[#This Row],[Journal]]&amp;". "&amp;Tableau1[[#This Row],[Year]]</f>
        <v>Singh S, Mittal R, Rath S., Multifocal Ocular Surface Squamous Neoplasia. Ophthal Plast Reconstr Surg. 2017</v>
      </c>
    </row>
    <row r="10436" spans="1:29" ht="28.8" x14ac:dyDescent="0.3">
      <c r="A10436">
        <v>6955</v>
      </c>
      <c r="B10436" t="s">
        <v>9820</v>
      </c>
      <c r="C10436" t="s">
        <v>20023</v>
      </c>
      <c r="D10436" t="s">
        <v>30254</v>
      </c>
      <c r="E10436" t="s">
        <v>2658</v>
      </c>
      <c r="F10436" s="10"/>
      <c r="G10436">
        <v>2017</v>
      </c>
      <c r="J10436">
        <v>0.93905318323807963</v>
      </c>
      <c r="L10436" t="s">
        <v>41313</v>
      </c>
      <c r="M10436">
        <v>28141917</v>
      </c>
      <c r="Q10436" s="10"/>
      <c r="R10436" s="11">
        <f t="shared" si="326"/>
        <v>0</v>
      </c>
      <c r="U10436" s="11">
        <f t="shared" si="327"/>
        <v>0</v>
      </c>
      <c r="Y10436" s="11">
        <f>IF(SUM(Tableau1[[#This Row],[Other access]:[Sci-hub access]])&gt;=1,1,0)</f>
        <v>0</v>
      </c>
      <c r="Z10436" s="12">
        <f>IF(OR(Tableau1[[#This Row],[Access R1 + S1+ T1 ]]&gt;=1,Tableau1[[#This Row],[Access V1 +W1 + X1]]&gt;=1),1,0)</f>
        <v>0</v>
      </c>
      <c r="AB10436" s="10" t="str">
        <f>Tableau1[[#This Row],[DOI]]</f>
        <v>doi: 10.1002/art.40059</v>
      </c>
      <c r="AC10436" s="13" t="str">
        <f>Tableau1[[#This Row],[Authors]]&amp;", "&amp;Tableau1[[#This Row],[Title]]&amp;" "&amp;Tableau1[[#This Row],[Journal]]&amp;". "&amp;Tableau1[[#This Row],[Year]]</f>
        <v>Corneth OBJ, Verstappen GMP, Paulissen SMJ, de Bruijn MJW, Rip J, Lukkes M, van Hamburg JP, Lubberts E, Bootsma H, Kroese FGM, Hendriks RW., Enhanced Bruton's Tyrosine Kinase Activity in Peripheral Blood B Lymphocytes From Patients With Autoimmune Disease. Arthritis Rheumatol. 2017</v>
      </c>
    </row>
    <row r="10437" spans="1:29" x14ac:dyDescent="0.3">
      <c r="A10437">
        <v>3415</v>
      </c>
      <c r="B10437" t="s">
        <v>6591</v>
      </c>
      <c r="C10437" t="s">
        <v>16834</v>
      </c>
      <c r="D10437" t="s">
        <v>27015</v>
      </c>
      <c r="E10437" t="s">
        <v>2445</v>
      </c>
      <c r="F10437" s="10"/>
      <c r="G10437">
        <v>2017</v>
      </c>
      <c r="J10437">
        <v>0.93906871717778495</v>
      </c>
      <c r="L10437" t="s">
        <v>37865</v>
      </c>
      <c r="M10437">
        <v>28590318</v>
      </c>
      <c r="Q10437" s="10"/>
      <c r="R10437" s="11">
        <f t="shared" si="326"/>
        <v>0</v>
      </c>
      <c r="U10437" s="11">
        <f t="shared" si="327"/>
        <v>0</v>
      </c>
      <c r="Y10437" s="11">
        <f>IF(SUM(Tableau1[[#This Row],[Other access]:[Sci-hub access]])&gt;=1,1,0)</f>
        <v>0</v>
      </c>
      <c r="Z10437" s="12">
        <f>IF(OR(Tableau1[[#This Row],[Access R1 + S1+ T1 ]]&gt;=1,Tableau1[[#This Row],[Access V1 +W1 + X1]]&gt;=1),1,0)</f>
        <v>0</v>
      </c>
      <c r="AB10437" s="10" t="str">
        <f>Tableau1[[#This Row],[DOI]]</f>
        <v>doi: 10.1097/IAE.0000000000001453</v>
      </c>
      <c r="AC10437" s="13" t="str">
        <f>Tableau1[[#This Row],[Authors]]&amp;", "&amp;Tableau1[[#This Row],[Title]]&amp;" "&amp;Tableau1[[#This Row],[Journal]]&amp;". "&amp;Tableau1[[#This Row],[Year]]</f>
        <v>Wu TT, Kung YH., FIVE-YEAR OUTCOMES OF INTRAVITREAL INJECTION OF RANIBIZUMAB FOR THE TREATMENT OF MYOPIC CHOROIDAL NEOVASCULARIZATION. Retina. 2017</v>
      </c>
    </row>
    <row r="10438" spans="1:29" x14ac:dyDescent="0.3">
      <c r="A10438">
        <v>1845</v>
      </c>
      <c r="B10438" t="s">
        <v>5090</v>
      </c>
      <c r="C10438" t="s">
        <v>15336</v>
      </c>
      <c r="D10438" t="s">
        <v>25512</v>
      </c>
      <c r="E10438" t="s">
        <v>2490</v>
      </c>
      <c r="F10438" s="10"/>
      <c r="G10438">
        <v>2017</v>
      </c>
      <c r="J10438">
        <v>0.93926864866629678</v>
      </c>
      <c r="L10438" t="s">
        <v>36317</v>
      </c>
      <c r="M10438">
        <v>28860045</v>
      </c>
      <c r="Q10438" s="10"/>
      <c r="R10438" s="11">
        <f t="shared" si="326"/>
        <v>0</v>
      </c>
      <c r="U10438" s="11">
        <f t="shared" si="327"/>
        <v>0</v>
      </c>
      <c r="Y10438" s="11">
        <f>IF(SUM(Tableau1[[#This Row],[Other access]:[Sci-hub access]])&gt;=1,1,0)</f>
        <v>0</v>
      </c>
      <c r="Z10438" s="12">
        <f>IF(OR(Tableau1[[#This Row],[Access R1 + S1+ T1 ]]&gt;=1,Tableau1[[#This Row],[Access V1 +W1 + X1]]&gt;=1),1,0)</f>
        <v>0</v>
      </c>
      <c r="AB10438" s="10" t="str">
        <f>Tableau1[[#This Row],[DOI]]</f>
        <v>doi: 10.1016/j.ajo.2017.08.012</v>
      </c>
      <c r="AC10438" s="13" t="str">
        <f>Tableau1[[#This Row],[Authors]]&amp;", "&amp;Tableau1[[#This Row],[Title]]&amp;" "&amp;Tableau1[[#This Row],[Journal]]&amp;". "&amp;Tableau1[[#This Row],[Year]]</f>
        <v>Wright AJ, Bohner AD, Bernhisel AA, Zaugg B, Barlow WR Jr, Pettey JH, Olson RJ., The Effect of Pulsing on Transverse Ultrasound Efficiency and Chatter. Am J Ophthalmol. 2017</v>
      </c>
    </row>
    <row r="10439" spans="1:29" x14ac:dyDescent="0.3">
      <c r="A10439">
        <v>6093</v>
      </c>
      <c r="B10439" t="s">
        <v>9071</v>
      </c>
      <c r="C10439" t="s">
        <v>19284</v>
      </c>
      <c r="D10439" t="s">
        <v>29501</v>
      </c>
      <c r="E10439" t="s">
        <v>34300</v>
      </c>
      <c r="F10439" s="10"/>
      <c r="G10439">
        <v>2017</v>
      </c>
      <c r="J10439">
        <v>0.93931256181525569</v>
      </c>
      <c r="L10439" t="s">
        <v>40468</v>
      </c>
      <c r="M10439">
        <v>28250050</v>
      </c>
      <c r="Q10439" s="10"/>
      <c r="R10439" s="11">
        <f t="shared" si="326"/>
        <v>0</v>
      </c>
      <c r="U10439" s="11">
        <f t="shared" si="327"/>
        <v>0</v>
      </c>
      <c r="Y10439" s="11">
        <f>IF(SUM(Tableau1[[#This Row],[Other access]:[Sci-hub access]])&gt;=1,1,0)</f>
        <v>0</v>
      </c>
      <c r="Z10439" s="12">
        <f>IF(OR(Tableau1[[#This Row],[Access R1 + S1+ T1 ]]&gt;=1,Tableau1[[#This Row],[Access V1 +W1 + X1]]&gt;=1),1,0)</f>
        <v>0</v>
      </c>
      <c r="AB10439" s="10" t="str">
        <f>Tableau1[[#This Row],[DOI]]</f>
        <v>doi: 10.1242/dmm.028605</v>
      </c>
      <c r="AC10439" s="13" t="str">
        <f>Tableau1[[#This Row],[Authors]]&amp;", "&amp;Tableau1[[#This Row],[Title]]&amp;" "&amp;Tableau1[[#This Row],[Journal]]&amp;". "&amp;Tableau1[[#This Row],[Year]]</f>
        <v>Hägglund AC, Jones I, Carlsson L., A novel mouse model of anterior segment dysgenesis (ASD): conditional deletion of Tsc1 disrupts ciliary body and iris development. Dis Model Mech. 2017</v>
      </c>
    </row>
    <row r="10440" spans="1:29" x14ac:dyDescent="0.3">
      <c r="A10440">
        <v>1291</v>
      </c>
      <c r="B10440" t="s">
        <v>4551</v>
      </c>
      <c r="C10440" t="s">
        <v>14803</v>
      </c>
      <c r="D10440" t="s">
        <v>24972</v>
      </c>
      <c r="E10440" t="s">
        <v>2825</v>
      </c>
      <c r="F10440" s="10"/>
      <c r="G10440">
        <v>2017</v>
      </c>
      <c r="J10440">
        <v>0.93937883380687848</v>
      </c>
      <c r="L10440" t="s">
        <v>35774</v>
      </c>
      <c r="M10440">
        <v>28978658</v>
      </c>
      <c r="Q10440" s="10"/>
      <c r="R10440" s="11">
        <f t="shared" si="326"/>
        <v>0</v>
      </c>
      <c r="U10440" s="11">
        <f t="shared" si="327"/>
        <v>0</v>
      </c>
      <c r="Y10440" s="11">
        <f>IF(SUM(Tableau1[[#This Row],[Other access]:[Sci-hub access]])&gt;=1,1,0)</f>
        <v>0</v>
      </c>
      <c r="Z10440" s="12">
        <f>IF(OR(Tableau1[[#This Row],[Access R1 + S1+ T1 ]]&gt;=1,Tableau1[[#This Row],[Access V1 +W1 + X1]]&gt;=1),1,0)</f>
        <v>0</v>
      </c>
      <c r="AB10440" s="10" t="str">
        <f>Tableau1[[#This Row],[DOI]]</f>
        <v>doi: 10.1212/WNL.0000000000004614</v>
      </c>
      <c r="AC10440" s="13" t="str">
        <f>Tableau1[[#This Row],[Authors]]&amp;", "&amp;Tableau1[[#This Row],[Title]]&amp;" "&amp;Tableau1[[#This Row],[Journal]]&amp;". "&amp;Tableau1[[#This Row],[Year]]</f>
        <v>Galvin JE, Howard DH, Denny SS, Dickinson S, Tatton N., The social and economic burden of frontotemporal degeneration. Neurology. 2017</v>
      </c>
    </row>
    <row r="10441" spans="1:29" x14ac:dyDescent="0.3">
      <c r="A10441">
        <v>702</v>
      </c>
      <c r="B10441" t="s">
        <v>3965</v>
      </c>
      <c r="C10441" t="s">
        <v>14220</v>
      </c>
      <c r="D10441" t="s">
        <v>24385</v>
      </c>
      <c r="E10441" t="s">
        <v>2511</v>
      </c>
      <c r="F10441" s="10"/>
      <c r="G10441">
        <v>2017</v>
      </c>
      <c r="J10441">
        <v>0.93973597552017363</v>
      </c>
      <c r="L10441" t="s">
        <v>35195</v>
      </c>
      <c r="M10441">
        <v>29133657</v>
      </c>
      <c r="Q10441" s="10"/>
      <c r="R10441" s="11">
        <f t="shared" si="326"/>
        <v>0</v>
      </c>
      <c r="U10441" s="11">
        <f t="shared" si="327"/>
        <v>0</v>
      </c>
      <c r="Y10441" s="11">
        <f>IF(SUM(Tableau1[[#This Row],[Other access]:[Sci-hub access]])&gt;=1,1,0)</f>
        <v>0</v>
      </c>
      <c r="Z10441" s="12">
        <f>IF(OR(Tableau1[[#This Row],[Access R1 + S1+ T1 ]]&gt;=1,Tableau1[[#This Row],[Access V1 +W1 + X1]]&gt;=1),1,0)</f>
        <v>0</v>
      </c>
      <c r="AB10441" s="10" t="str">
        <f>Tableau1[[#This Row],[DOI]]</f>
        <v>doi: 10.4103/ijo.IJO_510_17</v>
      </c>
      <c r="AC10441" s="13" t="str">
        <f>Tableau1[[#This Row],[Authors]]&amp;", "&amp;Tableau1[[#This Row],[Title]]&amp;" "&amp;Tableau1[[#This Row],[Journal]]&amp;". "&amp;Tableau1[[#This Row],[Year]]</f>
        <v>Nair AG, Iyer VR, Gopinathan I., Revisiting the "Tram-Track" sign. Indian J Ophthalmol. 2017</v>
      </c>
    </row>
    <row r="10442" spans="1:29" x14ac:dyDescent="0.3">
      <c r="A10442">
        <v>8812</v>
      </c>
      <c r="B10442" t="s">
        <v>11446</v>
      </c>
      <c r="C10442" t="s">
        <v>21630</v>
      </c>
      <c r="D10442" t="s">
        <v>31886</v>
      </c>
      <c r="E10442" t="s">
        <v>2523</v>
      </c>
      <c r="F10442" s="10"/>
      <c r="G10442">
        <v>2017</v>
      </c>
      <c r="J10442">
        <v>0.93980490618040935</v>
      </c>
      <c r="L10442" t="s">
        <v>43148</v>
      </c>
      <c r="M10442">
        <v>27834960</v>
      </c>
      <c r="Q10442" s="10"/>
      <c r="R10442" s="11">
        <f t="shared" si="326"/>
        <v>0</v>
      </c>
      <c r="U10442" s="11">
        <f t="shared" si="327"/>
        <v>0</v>
      </c>
      <c r="Y10442" s="11">
        <f>IF(SUM(Tableau1[[#This Row],[Other access]:[Sci-hub access]])&gt;=1,1,0)</f>
        <v>0</v>
      </c>
      <c r="Z10442" s="12">
        <f>IF(OR(Tableau1[[#This Row],[Access R1 + S1+ T1 ]]&gt;=1,Tableau1[[#This Row],[Access V1 +W1 + X1]]&gt;=1),1,0)</f>
        <v>0</v>
      </c>
      <c r="AB10442" s="10" t="str">
        <f>Tableau1[[#This Row],[DOI]]</f>
        <v>doi: 10.1038/eye.2016.251</v>
      </c>
      <c r="AC10442" s="13" t="str">
        <f>Tableau1[[#This Row],[Authors]]&amp;", "&amp;Tableau1[[#This Row],[Title]]&amp;" "&amp;Tableau1[[#This Row],[Journal]]&amp;". "&amp;Tableau1[[#This Row],[Year]]</f>
        <v>Monsalve B, Ferreras A, Calvo P, Urcola JA, Figus M, Monsalve J, Frezzotti P., Diagnostic ability of Humphrey perimetry, Octopus perimetry, and optical coherence tomography for glaucomatous optic neuropathy. Eye (Lond). 2017</v>
      </c>
    </row>
    <row r="10443" spans="1:29" ht="28.8" x14ac:dyDescent="0.3">
      <c r="A10443">
        <v>1524</v>
      </c>
      <c r="B10443" t="s">
        <v>4779</v>
      </c>
      <c r="C10443" t="s">
        <v>15029</v>
      </c>
      <c r="D10443" t="s">
        <v>25200</v>
      </c>
      <c r="E10443" t="s">
        <v>2468</v>
      </c>
      <c r="F10443" s="10"/>
      <c r="G10443">
        <v>2017</v>
      </c>
      <c r="J10443">
        <v>0.93992273053419229</v>
      </c>
      <c r="L10443" t="s">
        <v>36004</v>
      </c>
      <c r="M10443">
        <v>28930887</v>
      </c>
      <c r="Q10443" s="10"/>
      <c r="R10443" s="11">
        <f t="shared" si="326"/>
        <v>0</v>
      </c>
      <c r="U10443" s="11">
        <f t="shared" si="327"/>
        <v>0</v>
      </c>
      <c r="Y10443" s="11">
        <f>IF(SUM(Tableau1[[#This Row],[Other access]:[Sci-hub access]])&gt;=1,1,0)</f>
        <v>0</v>
      </c>
      <c r="Z10443" s="12">
        <f>IF(OR(Tableau1[[#This Row],[Access R1 + S1+ T1 ]]&gt;=1,Tableau1[[#This Row],[Access V1 +W1 + X1]]&gt;=1),1,0)</f>
        <v>0</v>
      </c>
      <c r="AB10443" s="10" t="str">
        <f>Tableau1[[#This Row],[DOI]]</f>
        <v>doi: 10.1097/IJG.0000000000000790</v>
      </c>
      <c r="AC10443" s="13" t="str">
        <f>Tableau1[[#This Row],[Authors]]&amp;", "&amp;Tableau1[[#This Row],[Title]]&amp;" "&amp;Tableau1[[#This Row],[Journal]]&amp;". "&amp;Tableau1[[#This Row],[Year]]</f>
        <v>Mabuchi F, Mabuchi N, Takamoto M, Sakurada Y, Yoneyama S, Kashiwagi K, Iijima H, Yamagata Z, Aihara M, Iwata T, Araie M; Japan Glaucoma Society Omics Group (JGS-OG).., Genetic Variant Near PLXDC2 Influences the Risk of Primary Open-angle Glaucoma by Increasing Intraocular Pressure in the Japanese Population. J Glaucoma. 2017</v>
      </c>
    </row>
    <row r="10444" spans="1:29" x14ac:dyDescent="0.3">
      <c r="A10444">
        <v>6693</v>
      </c>
      <c r="B10444" t="s">
        <v>9592</v>
      </c>
      <c r="C10444" t="s">
        <v>19798</v>
      </c>
      <c r="D10444" t="s">
        <v>30025</v>
      </c>
      <c r="E10444" t="s">
        <v>2465</v>
      </c>
      <c r="F10444" s="10"/>
      <c r="G10444">
        <v>2017</v>
      </c>
      <c r="J10444">
        <v>0.94004479264094887</v>
      </c>
      <c r="L10444" t="s">
        <v>41054</v>
      </c>
      <c r="M10444">
        <v>28178150</v>
      </c>
      <c r="Q10444" s="10"/>
      <c r="R10444" s="11">
        <f t="shared" si="326"/>
        <v>0</v>
      </c>
      <c r="U10444" s="11">
        <f t="shared" si="327"/>
        <v>0</v>
      </c>
      <c r="Y10444" s="11">
        <f>IF(SUM(Tableau1[[#This Row],[Other access]:[Sci-hub access]])&gt;=1,1,0)</f>
        <v>0</v>
      </c>
      <c r="Z10444" s="12">
        <f>IF(OR(Tableau1[[#This Row],[Access R1 + S1+ T1 ]]&gt;=1,Tableau1[[#This Row],[Access V1 +W1 + X1]]&gt;=1),1,0)</f>
        <v>0</v>
      </c>
      <c r="AB10444" s="10" t="str">
        <f>Tableau1[[#This Row],[DOI]]</f>
        <v>doi: 10.1097/MD.0000000000006047</v>
      </c>
      <c r="AC10444" s="13" t="str">
        <f>Tableau1[[#This Row],[Authors]]&amp;", "&amp;Tableau1[[#This Row],[Title]]&amp;" "&amp;Tableau1[[#This Row],[Journal]]&amp;". "&amp;Tableau1[[#This Row],[Year]]</f>
        <v>Kiddee W, Atthavuttisilp S., The effects of selective laser trabeculoplasty and travoprost on circadian intraocular pressure fluctuations: A randomized clinical trial. Medicine (Baltimore). 2017</v>
      </c>
    </row>
    <row r="10445" spans="1:29" x14ac:dyDescent="0.3">
      <c r="A10445">
        <v>6547</v>
      </c>
      <c r="B10445" t="s">
        <v>9467</v>
      </c>
      <c r="C10445" t="s">
        <v>19675</v>
      </c>
      <c r="D10445" t="s">
        <v>29898</v>
      </c>
      <c r="E10445" t="s">
        <v>2445</v>
      </c>
      <c r="F10445" s="10"/>
      <c r="G10445">
        <v>2017</v>
      </c>
      <c r="J10445">
        <v>0.94010461975380655</v>
      </c>
      <c r="L10445" t="s">
        <v>40912</v>
      </c>
      <c r="M10445">
        <v>28196055</v>
      </c>
      <c r="Q10445" s="10"/>
      <c r="R10445" s="11">
        <f t="shared" si="326"/>
        <v>0</v>
      </c>
      <c r="U10445" s="11">
        <f t="shared" si="327"/>
        <v>0</v>
      </c>
      <c r="Y10445" s="11">
        <f>IF(SUM(Tableau1[[#This Row],[Other access]:[Sci-hub access]])&gt;=1,1,0)</f>
        <v>0</v>
      </c>
      <c r="Z10445" s="12">
        <f>IF(OR(Tableau1[[#This Row],[Access R1 + S1+ T1 ]]&gt;=1,Tableau1[[#This Row],[Access V1 +W1 + X1]]&gt;=1),1,0)</f>
        <v>0</v>
      </c>
      <c r="AB10445" s="10" t="str">
        <f>Tableau1[[#This Row],[DOI]]</f>
        <v>doi: 10.1097/IAE.0000000000001564</v>
      </c>
      <c r="AC10445" s="13" t="str">
        <f>Tableau1[[#This Row],[Authors]]&amp;", "&amp;Tableau1[[#This Row],[Title]]&amp;" "&amp;Tableau1[[#This Row],[Journal]]&amp;". "&amp;Tableau1[[#This Row],[Year]]</f>
        <v>Gilani F, Gal-Or O, Freund KB., Spontaneous Rupture and Involution of a "Macro-Microaneurysm" in Diabetic Retinopathy. Retina. 2017</v>
      </c>
    </row>
    <row r="10446" spans="1:29" x14ac:dyDescent="0.3">
      <c r="A10446">
        <v>8947</v>
      </c>
      <c r="B10446" t="s">
        <v>11567</v>
      </c>
      <c r="C10446" t="s">
        <v>21748</v>
      </c>
      <c r="D10446" t="s">
        <v>32008</v>
      </c>
      <c r="E10446" t="s">
        <v>2507</v>
      </c>
      <c r="F10446" s="10"/>
      <c r="G10446">
        <v>2017</v>
      </c>
      <c r="J10446">
        <v>0.94012559275829199</v>
      </c>
      <c r="L10446" t="s">
        <v>43274</v>
      </c>
      <c r="M10446">
        <v>27808461</v>
      </c>
      <c r="Q10446" s="10"/>
      <c r="R10446" s="11">
        <f t="shared" si="326"/>
        <v>0</v>
      </c>
      <c r="U10446" s="11">
        <f t="shared" si="327"/>
        <v>0</v>
      </c>
      <c r="Y10446" s="11">
        <f>IF(SUM(Tableau1[[#This Row],[Other access]:[Sci-hub access]])&gt;=1,1,0)</f>
        <v>0</v>
      </c>
      <c r="Z10446" s="12">
        <f>IF(OR(Tableau1[[#This Row],[Access R1 + S1+ T1 ]]&gt;=1,Tableau1[[#This Row],[Access V1 +W1 + X1]]&gt;=1),1,0)</f>
        <v>0</v>
      </c>
      <c r="AB10446" s="10" t="str">
        <f>Tableau1[[#This Row],[DOI]]</f>
        <v>doi: 10.1002/pbc.26279</v>
      </c>
      <c r="AC10446" s="13" t="str">
        <f>Tableau1[[#This Row],[Authors]]&amp;", "&amp;Tableau1[[#This Row],[Title]]&amp;" "&amp;Tableau1[[#This Row],[Journal]]&amp;". "&amp;Tableau1[[#This Row],[Year]]</f>
        <v>Willard VW, Qaddoumi I, Zhang H, Huang L, Russell KM, Brennan R, Wilson MW, Rodriguez-Galindo C, Phipps S., A longitudinal investigation of parenting stress in caregivers of children with retinoblastoma. Pediatr Blood Cancer. 2017</v>
      </c>
    </row>
    <row r="10447" spans="1:29" x14ac:dyDescent="0.3">
      <c r="A10447">
        <v>188</v>
      </c>
      <c r="B10447" t="s">
        <v>3451</v>
      </c>
      <c r="C10447" t="s">
        <v>13712</v>
      </c>
      <c r="D10447" t="s">
        <v>23871</v>
      </c>
      <c r="E10447" t="s">
        <v>2462</v>
      </c>
      <c r="F10447" s="10"/>
      <c r="G10447">
        <v>2018</v>
      </c>
      <c r="J10447">
        <v>0.94027077802334913</v>
      </c>
      <c r="L10447" t="s">
        <v>34702</v>
      </c>
      <c r="M10447">
        <v>29361927</v>
      </c>
      <c r="Q10447" s="10"/>
      <c r="R10447" s="11">
        <f t="shared" si="326"/>
        <v>0</v>
      </c>
      <c r="U10447" s="11">
        <f t="shared" si="327"/>
        <v>0</v>
      </c>
      <c r="Y10447" s="11">
        <f>IF(SUM(Tableau1[[#This Row],[Other access]:[Sci-hub access]])&gt;=1,1,0)</f>
        <v>0</v>
      </c>
      <c r="Z10447" s="12">
        <f>IF(OR(Tableau1[[#This Row],[Access R1 + S1+ T1 ]]&gt;=1,Tableau1[[#This Row],[Access V1 +W1 + X1]]&gt;=1),1,0)</f>
        <v>0</v>
      </c>
      <c r="AB10447" s="10" t="str">
        <f>Tableau1[[#This Row],[DOI]]</f>
        <v>doi: 10.1186/s12886-018-0678-5</v>
      </c>
      <c r="AC10447" s="13" t="str">
        <f>Tableau1[[#This Row],[Authors]]&amp;", "&amp;Tableau1[[#This Row],[Title]]&amp;" "&amp;Tableau1[[#This Row],[Journal]]&amp;". "&amp;Tableau1[[#This Row],[Year]]</f>
        <v>Lin Z, Feng X, Zheng L, Moonasar N, Shen L, Wu R, Chen F., Incidence of endophthalmitis after 23-gauge pars plana vitrectomy. BMC Ophthalmol. 2018</v>
      </c>
    </row>
    <row r="10448" spans="1:29" x14ac:dyDescent="0.3">
      <c r="A10448">
        <v>6504</v>
      </c>
      <c r="B10448" t="s">
        <v>981</v>
      </c>
      <c r="C10448" t="s">
        <v>982</v>
      </c>
      <c r="D10448" t="s">
        <v>983</v>
      </c>
      <c r="E10448" t="s">
        <v>3045</v>
      </c>
      <c r="F10448" s="10"/>
      <c r="G10448">
        <v>2017</v>
      </c>
      <c r="J10448">
        <v>0.94028923238911788</v>
      </c>
      <c r="L10448" t="s">
        <v>40869</v>
      </c>
      <c r="M10448">
        <v>28203686</v>
      </c>
      <c r="Q10448" s="10"/>
      <c r="R10448" s="11">
        <f t="shared" si="326"/>
        <v>0</v>
      </c>
      <c r="U10448" s="11">
        <f t="shared" si="327"/>
        <v>0</v>
      </c>
      <c r="Y10448" s="11">
        <f>IF(SUM(Tableau1[[#This Row],[Other access]:[Sci-hub access]])&gt;=1,1,0)</f>
        <v>0</v>
      </c>
      <c r="Z10448" s="12">
        <f>IF(OR(Tableau1[[#This Row],[Access R1 + S1+ T1 ]]&gt;=1,Tableau1[[#This Row],[Access V1 +W1 + X1]]&gt;=1),1,0)</f>
        <v>0</v>
      </c>
      <c r="AB10448" s="10" t="str">
        <f>Tableau1[[#This Row],[DOI]]</f>
        <v>doi: 10.15653/TPG-160480</v>
      </c>
      <c r="AC10448" s="13" t="str">
        <f>Tableau1[[#This Row],[Authors]]&amp;", "&amp;Tableau1[[#This Row],[Title]]&amp;" "&amp;Tableau1[[#This Row],[Journal]]&amp;". "&amp;Tableau1[[#This Row],[Year]]</f>
        <v>Rushton JO, Thaller D, Krametter-Froetscher R., Ocular involvement of multicentric malignant B-cell lymphoma in a ewe. A case report. Tierarztl Prax Ausg G Grosstiere Nutztiere. 2017</v>
      </c>
    </row>
    <row r="10449" spans="1:29" x14ac:dyDescent="0.3">
      <c r="A10449">
        <v>2855</v>
      </c>
      <c r="B10449" t="s">
        <v>6056</v>
      </c>
      <c r="C10449" t="s">
        <v>16302</v>
      </c>
      <c r="D10449" t="s">
        <v>26480</v>
      </c>
      <c r="E10449" t="s">
        <v>2478</v>
      </c>
      <c r="F10449" s="10"/>
      <c r="G10449">
        <v>2017</v>
      </c>
      <c r="J10449">
        <v>0.94040589338693337</v>
      </c>
      <c r="L10449" t="s">
        <v>37314</v>
      </c>
      <c r="M10449">
        <v>28672794</v>
      </c>
      <c r="Q10449" s="10"/>
      <c r="R10449" s="11">
        <f t="shared" si="326"/>
        <v>0</v>
      </c>
      <c r="U10449" s="11">
        <f t="shared" si="327"/>
        <v>0</v>
      </c>
      <c r="Y10449" s="11">
        <f>IF(SUM(Tableau1[[#This Row],[Other access]:[Sci-hub access]])&gt;=1,1,0)</f>
        <v>0</v>
      </c>
      <c r="Z10449" s="12">
        <f>IF(OR(Tableau1[[#This Row],[Access R1 + S1+ T1 ]]&gt;=1,Tableau1[[#This Row],[Access V1 +W1 + X1]]&gt;=1),1,0)</f>
        <v>0</v>
      </c>
      <c r="AB10449" s="10" t="str">
        <f>Tableau1[[#This Row],[DOI]]</f>
        <v>doi: 10.3390/ijms18071349</v>
      </c>
      <c r="AC10449" s="13" t="str">
        <f>Tableau1[[#This Row],[Authors]]&amp;", "&amp;Tableau1[[#This Row],[Title]]&amp;" "&amp;Tableau1[[#This Row],[Journal]]&amp;". "&amp;Tableau1[[#This Row],[Year]]</f>
        <v>Pieragostino D, Agnifili L, Cicalini I, Calienno R, Zucchelli M, Mastropasqua L, Sacchetta P, Del Boccio P, Rossi C., Tear Film Steroid Profiling in Dry Eye Disease by Liquid Chromatography Tandem Mass Spectrometry. Int J Mol Sci. 2017</v>
      </c>
    </row>
    <row r="10450" spans="1:29" ht="28.8" x14ac:dyDescent="0.3">
      <c r="A10450">
        <v>6589</v>
      </c>
      <c r="B10450" t="s">
        <v>9504</v>
      </c>
      <c r="C10450" t="s">
        <v>19711</v>
      </c>
      <c r="D10450" t="s">
        <v>29936</v>
      </c>
      <c r="E10450" t="s">
        <v>2443</v>
      </c>
      <c r="F10450" s="10"/>
      <c r="G10450">
        <v>2017</v>
      </c>
      <c r="J10450">
        <v>0.94042331823863323</v>
      </c>
      <c r="L10450" t="s">
        <v>40954</v>
      </c>
      <c r="M10450">
        <v>28192798</v>
      </c>
      <c r="Q10450" s="10"/>
      <c r="R10450" s="11">
        <f t="shared" si="326"/>
        <v>0</v>
      </c>
      <c r="U10450" s="11">
        <f t="shared" si="327"/>
        <v>0</v>
      </c>
      <c r="Y10450" s="11">
        <f>IF(SUM(Tableau1[[#This Row],[Other access]:[Sci-hub access]])&gt;=1,1,0)</f>
        <v>0</v>
      </c>
      <c r="Z10450" s="12">
        <f>IF(OR(Tableau1[[#This Row],[Access R1 + S1+ T1 ]]&gt;=1,Tableau1[[#This Row],[Access V1 +W1 + X1]]&gt;=1),1,0)</f>
        <v>0</v>
      </c>
      <c r="AB10450" s="10" t="str">
        <f>Tableau1[[#This Row],[DOI]]</f>
        <v>doi: 10.1167/iovs.16-20575</v>
      </c>
      <c r="AC10450" s="13" t="str">
        <f>Tableau1[[#This Row],[Authors]]&amp;", "&amp;Tableau1[[#This Row],[Title]]&amp;" "&amp;Tableau1[[#This Row],[Journal]]&amp;". "&amp;Tableau1[[#This Row],[Year]]</f>
        <v>Ma L, Brelen ME, Tsujikawa M, Chen H, Chu WK, Lai TY, Ng DS, Sayanagi K, Hara C, Hashida N, Chan VC, Tam PO, Young AL, Chen W, Nishida K, Pang CP, Chen LJ., Identification of ANGPT2 as a New Gene for Neovascular Age-Related Macular Degeneration and Polypoidal Choroidal Vasculopathy in the Chinese and Japanese Populations. Invest Ophthalmol Vis Sci. 2017</v>
      </c>
    </row>
    <row r="10451" spans="1:29" x14ac:dyDescent="0.3">
      <c r="A10451">
        <v>8486</v>
      </c>
      <c r="B10451" t="s">
        <v>11161</v>
      </c>
      <c r="C10451" t="s">
        <v>21346</v>
      </c>
      <c r="D10451" t="s">
        <v>31600</v>
      </c>
      <c r="E10451" t="s">
        <v>2468</v>
      </c>
      <c r="F10451" s="10"/>
      <c r="G10451">
        <v>2017</v>
      </c>
      <c r="J10451">
        <v>0.94052051361779154</v>
      </c>
      <c r="L10451" t="s">
        <v>42824</v>
      </c>
      <c r="M10451">
        <v>27906814</v>
      </c>
      <c r="Q10451" s="10"/>
      <c r="R10451" s="11">
        <f t="shared" si="326"/>
        <v>0</v>
      </c>
      <c r="U10451" s="11">
        <f t="shared" si="327"/>
        <v>0</v>
      </c>
      <c r="Y10451" s="11">
        <f>IF(SUM(Tableau1[[#This Row],[Other access]:[Sci-hub access]])&gt;=1,1,0)</f>
        <v>0</v>
      </c>
      <c r="Z10451" s="12">
        <f>IF(OR(Tableau1[[#This Row],[Access R1 + S1+ T1 ]]&gt;=1,Tableau1[[#This Row],[Access V1 +W1 + X1]]&gt;=1),1,0)</f>
        <v>0</v>
      </c>
      <c r="AB10451" s="10" t="str">
        <f>Tableau1[[#This Row],[DOI]]</f>
        <v>doi: 10.1097/IJG.0000000000000592</v>
      </c>
      <c r="AC10451" s="13" t="str">
        <f>Tableau1[[#This Row],[Authors]]&amp;", "&amp;Tableau1[[#This Row],[Title]]&amp;" "&amp;Tableau1[[#This Row],[Journal]]&amp;". "&amp;Tableau1[[#This Row],[Year]]</f>
        <v>Pathanapitoon K, Smitharuck S, Kunavisarut P, Rothova A., Prevalence and Visual Outcome of Glaucoma With Uveitis in a Thai Population. J Glaucoma. 2017</v>
      </c>
    </row>
    <row r="10452" spans="1:29" x14ac:dyDescent="0.3">
      <c r="A10452">
        <v>461</v>
      </c>
      <c r="B10452" t="s">
        <v>3724</v>
      </c>
      <c r="C10452" t="s">
        <v>13984</v>
      </c>
      <c r="D10452" t="s">
        <v>24144</v>
      </c>
      <c r="E10452" t="s">
        <v>2511</v>
      </c>
      <c r="F10452" s="10"/>
      <c r="G10452">
        <v>2017</v>
      </c>
      <c r="J10452">
        <v>0.94054611197743898</v>
      </c>
      <c r="L10452" t="s">
        <v>34965</v>
      </c>
      <c r="M10452">
        <v>29208838</v>
      </c>
      <c r="Q10452" s="10"/>
      <c r="R10452" s="11">
        <f t="shared" si="326"/>
        <v>0</v>
      </c>
      <c r="U10452" s="11">
        <f t="shared" si="327"/>
        <v>0</v>
      </c>
      <c r="Y10452" s="11">
        <f>IF(SUM(Tableau1[[#This Row],[Other access]:[Sci-hub access]])&gt;=1,1,0)</f>
        <v>0</v>
      </c>
      <c r="Z10452" s="12">
        <f>IF(OR(Tableau1[[#This Row],[Access R1 + S1+ T1 ]]&gt;=1,Tableau1[[#This Row],[Access V1 +W1 + X1]]&gt;=1),1,0)</f>
        <v>0</v>
      </c>
      <c r="AB10452" s="10" t="str">
        <f>Tableau1[[#This Row],[DOI]]</f>
        <v>doi: 10.4103/ijo.IJO_1151_17</v>
      </c>
      <c r="AC10452" s="13" t="str">
        <f>Tableau1[[#This Row],[Authors]]&amp;", "&amp;Tableau1[[#This Row],[Title]]&amp;" "&amp;Tableau1[[#This Row],[Journal]]&amp;". "&amp;Tableau1[[#This Row],[Year]]</f>
        <v>Bhattacharjee S., Endophthalmitis prophylaxis: My perspective. Indian J Ophthalmol. 2017</v>
      </c>
    </row>
    <row r="10453" spans="1:29" x14ac:dyDescent="0.3">
      <c r="A10453">
        <v>2548</v>
      </c>
      <c r="B10453" t="s">
        <v>5768</v>
      </c>
      <c r="C10453" t="s">
        <v>16014</v>
      </c>
      <c r="D10453" t="s">
        <v>26191</v>
      </c>
      <c r="E10453" t="s">
        <v>2456</v>
      </c>
      <c r="F10453" s="10"/>
      <c r="G10453">
        <v>2017</v>
      </c>
      <c r="J10453">
        <v>0.94065767709034975</v>
      </c>
      <c r="L10453" t="s">
        <v>37012</v>
      </c>
      <c r="M10453">
        <v>28728160</v>
      </c>
      <c r="Q10453" s="10"/>
      <c r="R10453" s="11">
        <f t="shared" si="326"/>
        <v>0</v>
      </c>
      <c r="U10453" s="11">
        <f t="shared" si="327"/>
        <v>0</v>
      </c>
      <c r="Y10453" s="11">
        <f>IF(SUM(Tableau1[[#This Row],[Other access]:[Sci-hub access]])&gt;=1,1,0)</f>
        <v>0</v>
      </c>
      <c r="Z10453" s="12">
        <f>IF(OR(Tableau1[[#This Row],[Access R1 + S1+ T1 ]]&gt;=1,Tableau1[[#This Row],[Access V1 +W1 + X1]]&gt;=1),1,0)</f>
        <v>0</v>
      </c>
      <c r="AB10453" s="10" t="str">
        <f>Tableau1[[#This Row],[DOI]]</f>
        <v>doi: 10.1159/000477826</v>
      </c>
      <c r="AC10453" s="13" t="str">
        <f>Tableau1[[#This Row],[Authors]]&amp;", "&amp;Tableau1[[#This Row],[Title]]&amp;" "&amp;Tableau1[[#This Row],[Journal]]&amp;". "&amp;Tableau1[[#This Row],[Year]]</f>
        <v>Im JC, Kim JH, Park DH, Shin JP., Structural Changes of the Macula on Optical Coherence Tomography after Vitrectomy for Proliferative Diabetic Retinopathy. Ophthalmologica. 2017</v>
      </c>
    </row>
    <row r="10454" spans="1:29" x14ac:dyDescent="0.3">
      <c r="A10454">
        <v>1469</v>
      </c>
      <c r="B10454" t="s">
        <v>4727</v>
      </c>
      <c r="C10454" t="s">
        <v>14977</v>
      </c>
      <c r="D10454" t="s">
        <v>25148</v>
      </c>
      <c r="E10454" t="s">
        <v>34048</v>
      </c>
      <c r="F10454" s="10"/>
      <c r="G10454">
        <v>2017</v>
      </c>
      <c r="J10454">
        <v>0.94071845459121117</v>
      </c>
      <c r="L10454" t="s">
        <v>35950</v>
      </c>
      <c r="M10454">
        <v>28940103</v>
      </c>
      <c r="Q10454" s="10"/>
      <c r="R10454" s="11">
        <f t="shared" si="326"/>
        <v>0</v>
      </c>
      <c r="U10454" s="11">
        <f t="shared" si="327"/>
        <v>0</v>
      </c>
      <c r="Y10454" s="11">
        <f>IF(SUM(Tableau1[[#This Row],[Other access]:[Sci-hub access]])&gt;=1,1,0)</f>
        <v>0</v>
      </c>
      <c r="Z10454" s="12">
        <f>IF(OR(Tableau1[[#This Row],[Access R1 + S1+ T1 ]]&gt;=1,Tableau1[[#This Row],[Access V1 +W1 + X1]]&gt;=1),1,0)</f>
        <v>0</v>
      </c>
      <c r="AB10454" s="10" t="str">
        <f>Tableau1[[#This Row],[DOI]]</f>
        <v>doi: 10.1007/s11892-017-0939-3</v>
      </c>
      <c r="AC10454" s="13" t="str">
        <f>Tableau1[[#This Row],[Authors]]&amp;", "&amp;Tableau1[[#This Row],[Title]]&amp;" "&amp;Tableau1[[#This Row],[Journal]]&amp;". "&amp;Tableau1[[#This Row],[Year]]</f>
        <v>Liew G, Lei Z, Tan G, Joachim N, Ho IV, Wong TY, Mitchell P, Gopinath B, Crossett B., Metabolomics of Diabetic Retinopathy. Curr Diab Rep. 2017</v>
      </c>
    </row>
    <row r="10455" spans="1:29" x14ac:dyDescent="0.3">
      <c r="A10455">
        <v>483</v>
      </c>
      <c r="B10455" t="s">
        <v>3746</v>
      </c>
      <c r="C10455" t="s">
        <v>14004</v>
      </c>
      <c r="D10455" t="s">
        <v>24166</v>
      </c>
      <c r="E10455" t="s">
        <v>2511</v>
      </c>
      <c r="F10455" s="10"/>
      <c r="G10455">
        <v>2017</v>
      </c>
      <c r="J10455">
        <v>0.94078531676322408</v>
      </c>
      <c r="L10455" t="s">
        <v>34987</v>
      </c>
      <c r="M10455">
        <v>29208812</v>
      </c>
      <c r="Q10455" s="10"/>
      <c r="R10455" s="11">
        <f t="shared" si="326"/>
        <v>0</v>
      </c>
      <c r="U10455" s="11">
        <f t="shared" si="327"/>
        <v>0</v>
      </c>
      <c r="Y10455" s="11">
        <f>IF(SUM(Tableau1[[#This Row],[Other access]:[Sci-hub access]])&gt;=1,1,0)</f>
        <v>0</v>
      </c>
      <c r="Z10455" s="12">
        <f>IF(OR(Tableau1[[#This Row],[Access R1 + S1+ T1 ]]&gt;=1,Tableau1[[#This Row],[Access V1 +W1 + X1]]&gt;=1),1,0)</f>
        <v>0</v>
      </c>
      <c r="AB10455" s="10" t="str">
        <f>Tableau1[[#This Row],[DOI]]</f>
        <v>doi: 10.4103/ijo.IJO_800_17</v>
      </c>
      <c r="AC10455" s="13" t="str">
        <f>Tableau1[[#This Row],[Authors]]&amp;", "&amp;Tableau1[[#This Row],[Title]]&amp;" "&amp;Tableau1[[#This Row],[Journal]]&amp;". "&amp;Tableau1[[#This Row],[Year]]</f>
        <v>Malyugin B., Cataract surgery in small pupils. Indian J Ophthalmol. 2017</v>
      </c>
    </row>
    <row r="10456" spans="1:29" x14ac:dyDescent="0.3">
      <c r="A10456">
        <v>596</v>
      </c>
      <c r="B10456" t="s">
        <v>3859</v>
      </c>
      <c r="C10456" t="s">
        <v>14115</v>
      </c>
      <c r="D10456" t="s">
        <v>24279</v>
      </c>
      <c r="E10456" t="s">
        <v>2462</v>
      </c>
      <c r="F10456" s="10"/>
      <c r="G10456">
        <v>2017</v>
      </c>
      <c r="J10456">
        <v>0.94100969483842567</v>
      </c>
      <c r="L10456" t="s">
        <v>35094</v>
      </c>
      <c r="M10456">
        <v>29166869</v>
      </c>
      <c r="Q10456" s="10"/>
      <c r="R10456" s="11">
        <f t="shared" si="326"/>
        <v>0</v>
      </c>
      <c r="U10456" s="11">
        <f t="shared" si="327"/>
        <v>0</v>
      </c>
      <c r="Y10456" s="11">
        <f>IF(SUM(Tableau1[[#This Row],[Other access]:[Sci-hub access]])&gt;=1,1,0)</f>
        <v>0</v>
      </c>
      <c r="Z10456" s="12">
        <f>IF(OR(Tableau1[[#This Row],[Access R1 + S1+ T1 ]]&gt;=1,Tableau1[[#This Row],[Access V1 +W1 + X1]]&gt;=1),1,0)</f>
        <v>0</v>
      </c>
      <c r="AB10456" s="10" t="str">
        <f>Tableau1[[#This Row],[DOI]]</f>
        <v>doi: 10.1186/s12886-017-0602-4</v>
      </c>
      <c r="AC10456" s="13" t="str">
        <f>Tableau1[[#This Row],[Authors]]&amp;", "&amp;Tableau1[[#This Row],[Title]]&amp;" "&amp;Tableau1[[#This Row],[Journal]]&amp;". "&amp;Tableau1[[#This Row],[Year]]</f>
        <v>Kheir V, Dirani A, Halfon M, Venetz JP, Halabi G, Guex-Crosier Y., Multimodal imaging of retinal pigment epithelial detachments in patients with C3 glomerulopathy: case report and review of the literature. BMC Ophthalmol. 2017</v>
      </c>
    </row>
    <row r="10457" spans="1:29" x14ac:dyDescent="0.3">
      <c r="A10457">
        <v>6620</v>
      </c>
      <c r="B10457" t="s">
        <v>9534</v>
      </c>
      <c r="C10457" t="s">
        <v>19741</v>
      </c>
      <c r="D10457" t="s">
        <v>29966</v>
      </c>
      <c r="E10457" t="s">
        <v>2839</v>
      </c>
      <c r="F10457" s="10"/>
      <c r="G10457">
        <v>2017</v>
      </c>
      <c r="J10457">
        <v>0.9410648895446202</v>
      </c>
      <c r="L10457" t="e">
        <v>#VALUE!</v>
      </c>
      <c r="M10457">
        <v>28188939</v>
      </c>
      <c r="Q10457" s="10"/>
      <c r="R10457" s="11">
        <f t="shared" si="326"/>
        <v>0</v>
      </c>
      <c r="U10457" s="11">
        <f t="shared" si="327"/>
        <v>0</v>
      </c>
      <c r="Y10457" s="11">
        <f>IF(SUM(Tableau1[[#This Row],[Other access]:[Sci-hub access]])&gt;=1,1,0)</f>
        <v>0</v>
      </c>
      <c r="Z10457" s="12">
        <f>IF(OR(Tableau1[[#This Row],[Access R1 + S1+ T1 ]]&gt;=1,Tableau1[[#This Row],[Access V1 +W1 + X1]]&gt;=1),1,0)</f>
        <v>0</v>
      </c>
      <c r="AB10457" s="10" t="e">
        <f>Tableau1[[#This Row],[DOI]]</f>
        <v>#VALUE!</v>
      </c>
      <c r="AC10457" s="13" t="str">
        <f>Tableau1[[#This Row],[Authors]]&amp;", "&amp;Tableau1[[#This Row],[Title]]&amp;" "&amp;Tableau1[[#This Row],[Journal]]&amp;". "&amp;Tableau1[[#This Row],[Year]]</f>
        <v>Soltani Moghaddam R, Medghalchi A, Alizadeh Y., Survey of Nerve Fiber Layer Thickness in Anisometropic and Strabismic Amblyopia. Acta Med Iran. 2017</v>
      </c>
    </row>
    <row r="10458" spans="1:29" ht="28.8" x14ac:dyDescent="0.3">
      <c r="A10458">
        <v>8122</v>
      </c>
      <c r="B10458" t="s">
        <v>10838</v>
      </c>
      <c r="C10458" t="s">
        <v>21026</v>
      </c>
      <c r="D10458" t="s">
        <v>31276</v>
      </c>
      <c r="E10458" t="s">
        <v>2490</v>
      </c>
      <c r="F10458" s="10"/>
      <c r="G10458">
        <v>2017</v>
      </c>
      <c r="J10458">
        <v>0.94119428064236177</v>
      </c>
      <c r="L10458" t="s">
        <v>42469</v>
      </c>
      <c r="M10458">
        <v>27993591</v>
      </c>
      <c r="Q10458" s="10"/>
      <c r="R10458" s="11">
        <f t="shared" si="326"/>
        <v>0</v>
      </c>
      <c r="U10458" s="11">
        <f t="shared" si="327"/>
        <v>0</v>
      </c>
      <c r="Y10458" s="11">
        <f>IF(SUM(Tableau1[[#This Row],[Other access]:[Sci-hub access]])&gt;=1,1,0)</f>
        <v>0</v>
      </c>
      <c r="Z10458" s="12">
        <f>IF(OR(Tableau1[[#This Row],[Access R1 + S1+ T1 ]]&gt;=1,Tableau1[[#This Row],[Access V1 +W1 + X1]]&gt;=1),1,0)</f>
        <v>0</v>
      </c>
      <c r="AB10458" s="10" t="str">
        <f>Tableau1[[#This Row],[DOI]]</f>
        <v>doi: 10.1016/j.ajo.2016.12.007</v>
      </c>
      <c r="AC10458" s="13" t="str">
        <f>Tableau1[[#This Row],[Authors]]&amp;", "&amp;Tableau1[[#This Row],[Title]]&amp;" "&amp;Tableau1[[#This Row],[Journal]]&amp;". "&amp;Tableau1[[#This Row],[Year]]</f>
        <v>Fernandez MP, Berrocal AM, Goff TC, Ghassibi MP, Harper CA 3rd, Chou E, Michael SK, Hellman J, Dubovy SR., Histopathologic Characterization of the Expression of Vascular Endothelial Growth Factor in a Case of Retinopathy of Prematurity Treated With Ranibizumab. Am J Ophthalmol. 2017</v>
      </c>
    </row>
    <row r="10459" spans="1:29" x14ac:dyDescent="0.3">
      <c r="A10459">
        <v>225</v>
      </c>
      <c r="B10459" t="s">
        <v>3488</v>
      </c>
      <c r="C10459" t="s">
        <v>13749</v>
      </c>
      <c r="D10459" t="s">
        <v>23908</v>
      </c>
      <c r="E10459" t="s">
        <v>2464</v>
      </c>
      <c r="F10459" s="10"/>
      <c r="G10459">
        <v>2018</v>
      </c>
      <c r="J10459">
        <v>0.94145647132531662</v>
      </c>
      <c r="L10459" t="s">
        <v>34736</v>
      </c>
      <c r="M10459">
        <v>29319544</v>
      </c>
      <c r="Q10459" s="10"/>
      <c r="R10459" s="11">
        <f t="shared" si="326"/>
        <v>0</v>
      </c>
      <c r="U10459" s="11">
        <f t="shared" si="327"/>
        <v>0</v>
      </c>
      <c r="Y10459" s="11">
        <f>IF(SUM(Tableau1[[#This Row],[Other access]:[Sci-hub access]])&gt;=1,1,0)</f>
        <v>0</v>
      </c>
      <c r="Z10459" s="12">
        <f>IF(OR(Tableau1[[#This Row],[Access R1 + S1+ T1 ]]&gt;=1,Tableau1[[#This Row],[Access V1 +W1 + X1]]&gt;=1),1,0)</f>
        <v>0</v>
      </c>
      <c r="AB10459" s="10" t="str">
        <f>Tableau1[[#This Row],[DOI]]</f>
        <v>doi: 10.1097/ICU.0000000000000462</v>
      </c>
      <c r="AC10459" s="13" t="str">
        <f>Tableau1[[#This Row],[Authors]]&amp;", "&amp;Tableau1[[#This Row],[Title]]&amp;" "&amp;Tableau1[[#This Row],[Journal]]&amp;". "&amp;Tableau1[[#This Row],[Year]]</f>
        <v>Green W, Lind JT, Sheybani A., Review of the Xen Gel Stent and InnFocus MicroShunt. Curr Opin Ophthalmol. 2018</v>
      </c>
    </row>
    <row r="10460" spans="1:29" x14ac:dyDescent="0.3">
      <c r="A10460">
        <v>7918</v>
      </c>
      <c r="B10460" t="s">
        <v>10660</v>
      </c>
      <c r="C10460" t="s">
        <v>20856</v>
      </c>
      <c r="D10460" t="s">
        <v>31098</v>
      </c>
      <c r="E10460" t="s">
        <v>3168</v>
      </c>
      <c r="F10460" s="10"/>
      <c r="G10460">
        <v>2017</v>
      </c>
      <c r="J10460">
        <v>0.94146358344062575</v>
      </c>
      <c r="L10460" t="s">
        <v>42265</v>
      </c>
      <c r="M10460">
        <v>28029746</v>
      </c>
      <c r="Q10460" s="10"/>
      <c r="R10460" s="11">
        <f t="shared" si="326"/>
        <v>0</v>
      </c>
      <c r="U10460" s="11">
        <f t="shared" si="327"/>
        <v>0</v>
      </c>
      <c r="Y10460" s="11">
        <f>IF(SUM(Tableau1[[#This Row],[Other access]:[Sci-hub access]])&gt;=1,1,0)</f>
        <v>0</v>
      </c>
      <c r="Z10460" s="12">
        <f>IF(OR(Tableau1[[#This Row],[Access R1 + S1+ T1 ]]&gt;=1,Tableau1[[#This Row],[Access V1 +W1 + X1]]&gt;=1),1,0)</f>
        <v>0</v>
      </c>
      <c r="AB10460" s="10" t="str">
        <f>Tableau1[[#This Row],[DOI]]</f>
        <v>doi: 10.1002/ppul.23607</v>
      </c>
      <c r="AC10460" s="13" t="str">
        <f>Tableau1[[#This Row],[Authors]]&amp;", "&amp;Tableau1[[#This Row],[Title]]&amp;" "&amp;Tableau1[[#This Row],[Journal]]&amp;". "&amp;Tableau1[[#This Row],[Year]]</f>
        <v>Boerwinkle C, Marshall JD, Bryant J, Gahl WA, Olivier KN, Gunay-Aygun M., Respiratory manifestations in 38 patients with Alström syndrome. Pediatr Pulmonol. 2017</v>
      </c>
    </row>
    <row r="10461" spans="1:29" x14ac:dyDescent="0.3">
      <c r="A10461">
        <v>3036</v>
      </c>
      <c r="B10461" t="s">
        <v>6228</v>
      </c>
      <c r="C10461" t="s">
        <v>16473</v>
      </c>
      <c r="D10461" t="s">
        <v>26652</v>
      </c>
      <c r="E10461" t="s">
        <v>2462</v>
      </c>
      <c r="F10461" s="10"/>
      <c r="G10461">
        <v>2017</v>
      </c>
      <c r="J10461">
        <v>0.94164342636825271</v>
      </c>
      <c r="L10461" t="s">
        <v>37490</v>
      </c>
      <c r="M10461">
        <v>28646864</v>
      </c>
      <c r="Q10461" s="10"/>
      <c r="R10461" s="11">
        <f t="shared" si="326"/>
        <v>0</v>
      </c>
      <c r="U10461" s="11">
        <f t="shared" si="327"/>
        <v>0</v>
      </c>
      <c r="Y10461" s="11">
        <f>IF(SUM(Tableau1[[#This Row],[Other access]:[Sci-hub access]])&gt;=1,1,0)</f>
        <v>0</v>
      </c>
      <c r="Z10461" s="12">
        <f>IF(OR(Tableau1[[#This Row],[Access R1 + S1+ T1 ]]&gt;=1,Tableau1[[#This Row],[Access V1 +W1 + X1]]&gt;=1),1,0)</f>
        <v>0</v>
      </c>
      <c r="AB10461" s="10" t="str">
        <f>Tableau1[[#This Row],[DOI]]</f>
        <v>doi: 10.1186/s12886-017-0496-1</v>
      </c>
      <c r="AC10461" s="13" t="str">
        <f>Tableau1[[#This Row],[Authors]]&amp;", "&amp;Tableau1[[#This Row],[Title]]&amp;" "&amp;Tableau1[[#This Row],[Journal]]&amp;". "&amp;Tableau1[[#This Row],[Year]]</f>
        <v>Cao D, Wang S, Wang Y., Femtosecond laser-assisted cataract surgery after penetrating keratoplasty: a case report. BMC Ophthalmol. 2017</v>
      </c>
    </row>
    <row r="10462" spans="1:29" x14ac:dyDescent="0.3">
      <c r="A10462">
        <v>4414</v>
      </c>
      <c r="B10462" t="s">
        <v>7541</v>
      </c>
      <c r="C10462" t="s">
        <v>17777</v>
      </c>
      <c r="D10462" t="s">
        <v>27970</v>
      </c>
      <c r="E10462" t="s">
        <v>2462</v>
      </c>
      <c r="F10462" s="10"/>
      <c r="G10462">
        <v>2017</v>
      </c>
      <c r="J10462">
        <v>0.94169481008153366</v>
      </c>
      <c r="L10462" t="s">
        <v>38836</v>
      </c>
      <c r="M10462">
        <v>28446156</v>
      </c>
      <c r="Q10462" s="10"/>
      <c r="R10462" s="11">
        <f t="shared" si="326"/>
        <v>0</v>
      </c>
      <c r="U10462" s="11">
        <f t="shared" si="327"/>
        <v>0</v>
      </c>
      <c r="Y10462" s="11">
        <f>IF(SUM(Tableau1[[#This Row],[Other access]:[Sci-hub access]])&gt;=1,1,0)</f>
        <v>0</v>
      </c>
      <c r="Z10462" s="12">
        <f>IF(OR(Tableau1[[#This Row],[Access R1 + S1+ T1 ]]&gt;=1,Tableau1[[#This Row],[Access V1 +W1 + X1]]&gt;=1),1,0)</f>
        <v>0</v>
      </c>
      <c r="AB10462" s="10" t="str">
        <f>Tableau1[[#This Row],[DOI]]</f>
        <v>doi: 10.1186/s12886-017-0457-8</v>
      </c>
      <c r="AC10462" s="13" t="str">
        <f>Tableau1[[#This Row],[Authors]]&amp;", "&amp;Tableau1[[#This Row],[Title]]&amp;" "&amp;Tableau1[[#This Row],[Journal]]&amp;". "&amp;Tableau1[[#This Row],[Year]]</f>
        <v>Kim YJ, Kim J, Choung H, Kim MK, Wee WR., Conjunctival granuloma with necrosis associated with exposed suture in upper double lid masquerading as ocular surface squamous neoplasia: a case report. BMC Ophthalmol. 2017</v>
      </c>
    </row>
    <row r="10463" spans="1:29" x14ac:dyDescent="0.3">
      <c r="A10463">
        <v>1643</v>
      </c>
      <c r="B10463" t="s">
        <v>4895</v>
      </c>
      <c r="C10463" t="s">
        <v>15145</v>
      </c>
      <c r="D10463" t="s">
        <v>25316</v>
      </c>
      <c r="E10463" t="s">
        <v>2511</v>
      </c>
      <c r="F10463" s="10"/>
      <c r="G10463">
        <v>2017</v>
      </c>
      <c r="J10463">
        <v>0.94185594185244303</v>
      </c>
      <c r="L10463" t="s">
        <v>36122</v>
      </c>
      <c r="M10463">
        <v>28905841</v>
      </c>
      <c r="Q10463" s="10"/>
      <c r="R10463" s="11">
        <f t="shared" si="326"/>
        <v>0</v>
      </c>
      <c r="U10463" s="11">
        <f t="shared" si="327"/>
        <v>0</v>
      </c>
      <c r="Y10463" s="11">
        <f>IF(SUM(Tableau1[[#This Row],[Other access]:[Sci-hub access]])&gt;=1,1,0)</f>
        <v>0</v>
      </c>
      <c r="Z10463" s="12">
        <f>IF(OR(Tableau1[[#This Row],[Access R1 + S1+ T1 ]]&gt;=1,Tableau1[[#This Row],[Access V1 +W1 + X1]]&gt;=1),1,0)</f>
        <v>0</v>
      </c>
      <c r="AB10463" s="10" t="str">
        <f>Tableau1[[#This Row],[DOI]]</f>
        <v>doi: 10.4103/ijo.IJO_226_17</v>
      </c>
      <c r="AC10463" s="13" t="str">
        <f>Tableau1[[#This Row],[Authors]]&amp;", "&amp;Tableau1[[#This Row],[Title]]&amp;" "&amp;Tableau1[[#This Row],[Journal]]&amp;". "&amp;Tableau1[[#This Row],[Year]]</f>
        <v>Parikh D, Mukherjee B., Lacrimal gland myxoma. Indian J Ophthalmol. 2017</v>
      </c>
    </row>
    <row r="10464" spans="1:29" ht="28.8" x14ac:dyDescent="0.3">
      <c r="A10464">
        <v>2358</v>
      </c>
      <c r="B10464" t="s">
        <v>5586</v>
      </c>
      <c r="C10464" t="s">
        <v>15831</v>
      </c>
      <c r="D10464" t="s">
        <v>26008</v>
      </c>
      <c r="E10464" t="s">
        <v>2451</v>
      </c>
      <c r="F10464" s="10"/>
      <c r="G10464">
        <v>2017</v>
      </c>
      <c r="J10464">
        <v>0.94189961215201745</v>
      </c>
      <c r="L10464" t="s">
        <v>36823</v>
      </c>
      <c r="M10464">
        <v>28759614</v>
      </c>
      <c r="Q10464" s="10"/>
      <c r="R10464" s="11">
        <f t="shared" si="326"/>
        <v>0</v>
      </c>
      <c r="U10464" s="11">
        <f t="shared" si="327"/>
        <v>0</v>
      </c>
      <c r="Y10464" s="11">
        <f>IF(SUM(Tableau1[[#This Row],[Other access]:[Sci-hub access]])&gt;=1,1,0)</f>
        <v>0</v>
      </c>
      <c r="Z10464" s="12">
        <f>IF(OR(Tableau1[[#This Row],[Access R1 + S1+ T1 ]]&gt;=1,Tableau1[[#This Row],[Access V1 +W1 + X1]]&gt;=1),1,0)</f>
        <v>0</v>
      </c>
      <c r="AB10464" s="10" t="str">
        <f>Tableau1[[#This Row],[DOI]]</f>
        <v>doi: 10.1371/journal.pone.0181772</v>
      </c>
      <c r="AC10464" s="13" t="str">
        <f>Tableau1[[#This Row],[Authors]]&amp;", "&amp;Tableau1[[#This Row],[Title]]&amp;" "&amp;Tableau1[[#This Row],[Journal]]&amp;". "&amp;Tableau1[[#This Row],[Year]]</f>
        <v>Zhou Z, Chen T, Wang M, Jin L, Zhao Y, Chen S, Wang C, Zhang G, Wang Q, Deng Q, Liu Y, Morgan IG, He M, Liu Y, Congdon N., Pilot study of a novel classroom designed to prevent myopia by increasing children's exposure to outdoor light. PLoS One. 2017</v>
      </c>
    </row>
    <row r="10465" spans="1:29" ht="28.8" x14ac:dyDescent="0.3">
      <c r="A10465">
        <v>7354</v>
      </c>
      <c r="B10465" t="s">
        <v>10167</v>
      </c>
      <c r="C10465" t="s">
        <v>20369</v>
      </c>
      <c r="D10465" t="s">
        <v>30601</v>
      </c>
      <c r="E10465" t="s">
        <v>2489</v>
      </c>
      <c r="F10465" s="10"/>
      <c r="G10465">
        <v>2017</v>
      </c>
      <c r="J10465">
        <v>0.94201669380558373</v>
      </c>
      <c r="L10465" t="s">
        <v>41710</v>
      </c>
      <c r="M10465">
        <v>28100913</v>
      </c>
      <c r="Q10465" s="10"/>
      <c r="R10465" s="11">
        <f t="shared" si="326"/>
        <v>0</v>
      </c>
      <c r="U10465" s="11">
        <f t="shared" si="327"/>
        <v>0</v>
      </c>
      <c r="Y10465" s="11">
        <f>IF(SUM(Tableau1[[#This Row],[Other access]:[Sci-hub access]])&gt;=1,1,0)</f>
        <v>0</v>
      </c>
      <c r="Z10465" s="12">
        <f>IF(OR(Tableau1[[#This Row],[Access R1 + S1+ T1 ]]&gt;=1,Tableau1[[#This Row],[Access V1 +W1 + X1]]&gt;=1),1,0)</f>
        <v>0</v>
      </c>
      <c r="AB10465" s="10" t="str">
        <f>Tableau1[[#This Row],[DOI]]</f>
        <v>doi: 10.1038/jhg.2016.160</v>
      </c>
      <c r="AC10465" s="13" t="str">
        <f>Tableau1[[#This Row],[Authors]]&amp;", "&amp;Tableau1[[#This Row],[Title]]&amp;" "&amp;Tableau1[[#This Row],[Journal]]&amp;". "&amp;Tableau1[[#This Row],[Year]]</f>
        <v>Ueta M, Sawai H, Shingaki R, Kawai Y, Sotozono C, Kojima K, Yoon KC, Kim MK, Seo KY, Joo CK, Nagasaki M, Kinoshita S, Tokunaga K., Genome-wide association study using the ethnicity-specific Japonica array: identification of new susceptibility loci for cold medicine-related Stevens-Johnson syndrome with severe ocular complications. J Hum Genet. 2017</v>
      </c>
    </row>
    <row r="10466" spans="1:29" x14ac:dyDescent="0.3">
      <c r="A10466">
        <v>9802</v>
      </c>
      <c r="B10466" t="s">
        <v>12340</v>
      </c>
      <c r="C10466" t="s">
        <v>22512</v>
      </c>
      <c r="D10466" t="s">
        <v>32788</v>
      </c>
      <c r="E10466" t="s">
        <v>2495</v>
      </c>
      <c r="F10466" s="10"/>
      <c r="G10466">
        <v>2017</v>
      </c>
      <c r="J10466">
        <v>0.94202944792161247</v>
      </c>
      <c r="L10466" t="s">
        <v>44064</v>
      </c>
      <c r="M10466">
        <v>27575993</v>
      </c>
      <c r="Q10466" s="10"/>
      <c r="R10466" s="11">
        <f t="shared" si="326"/>
        <v>0</v>
      </c>
      <c r="U10466" s="11">
        <f t="shared" si="327"/>
        <v>0</v>
      </c>
      <c r="Y10466" s="11">
        <f>IF(SUM(Tableau1[[#This Row],[Other access]:[Sci-hub access]])&gt;=1,1,0)</f>
        <v>0</v>
      </c>
      <c r="Z10466" s="12">
        <f>IF(OR(Tableau1[[#This Row],[Access R1 + S1+ T1 ]]&gt;=1,Tableau1[[#This Row],[Access V1 +W1 + X1]]&gt;=1),1,0)</f>
        <v>0</v>
      </c>
      <c r="AB10466" s="10" t="str">
        <f>Tableau1[[#This Row],[DOI]]</f>
        <v>doi: 10.1097/OPX.0000000000000976</v>
      </c>
      <c r="AC10466" s="13" t="str">
        <f>Tableau1[[#This Row],[Authors]]&amp;", "&amp;Tableau1[[#This Row],[Title]]&amp;" "&amp;Tableau1[[#This Row],[Journal]]&amp;". "&amp;Tableau1[[#This Row],[Year]]</f>
        <v>Houston KE, Barrett AM., Patching for Diplopia Contraindicated in Patients with Brain Injury? Optom Vis Sci. 2017</v>
      </c>
    </row>
    <row r="10467" spans="1:29" ht="28.8" x14ac:dyDescent="0.3">
      <c r="A10467">
        <v>6095</v>
      </c>
      <c r="B10467" t="s">
        <v>835</v>
      </c>
      <c r="C10467" t="s">
        <v>836</v>
      </c>
      <c r="D10467" t="s">
        <v>837</v>
      </c>
      <c r="E10467" t="s">
        <v>3232</v>
      </c>
      <c r="F10467" s="10"/>
      <c r="G10467">
        <v>2017</v>
      </c>
      <c r="J10467">
        <v>0.94209909523693203</v>
      </c>
      <c r="L10467" t="e">
        <v>#VALUE!</v>
      </c>
      <c r="M10467">
        <v>28249924</v>
      </c>
      <c r="Q10467" s="10"/>
      <c r="R10467" s="11">
        <f t="shared" si="326"/>
        <v>0</v>
      </c>
      <c r="U10467" s="11">
        <f t="shared" si="327"/>
        <v>0</v>
      </c>
      <c r="Y10467" s="11">
        <f>IF(SUM(Tableau1[[#This Row],[Other access]:[Sci-hub access]])&gt;=1,1,0)</f>
        <v>0</v>
      </c>
      <c r="Z10467" s="12">
        <f>IF(OR(Tableau1[[#This Row],[Access R1 + S1+ T1 ]]&gt;=1,Tableau1[[#This Row],[Access V1 +W1 + X1]]&gt;=1),1,0)</f>
        <v>0</v>
      </c>
      <c r="AB10467" s="10" t="e">
        <f>Tableau1[[#This Row],[DOI]]</f>
        <v>#VALUE!</v>
      </c>
      <c r="AC10467" s="13" t="str">
        <f>Tableau1[[#This Row],[Authors]]&amp;", "&amp;Tableau1[[#This Row],[Title]]&amp;" "&amp;Tableau1[[#This Row],[Journal]]&amp;". "&amp;Tableau1[[#This Row],[Year]]</f>
        <v>Liu H, Liu H, Tang J, Lin Q, Sun Y, Wang C, Yang H, Khan MR, Peerbux MW, Ahmad S, Bukhari I, Zhu J., Whole Exome Sequencing Identifies a Novel Mutation in the PITX3 Gene, Causing Autosomal Dominant Congenital Cataracts in a Chinese Family. Ann Clin Lab Sci. 2017</v>
      </c>
    </row>
    <row r="10468" spans="1:29" x14ac:dyDescent="0.3">
      <c r="A10468">
        <v>342</v>
      </c>
      <c r="B10468" t="s">
        <v>3605</v>
      </c>
      <c r="C10468" t="s">
        <v>13866</v>
      </c>
      <c r="D10468" t="s">
        <v>24025</v>
      </c>
      <c r="E10468" t="s">
        <v>2467</v>
      </c>
      <c r="F10468" s="10"/>
      <c r="G10468">
        <v>2017</v>
      </c>
      <c r="J10468">
        <v>0.94218786547081479</v>
      </c>
      <c r="L10468" t="s">
        <v>34849</v>
      </c>
      <c r="M10468">
        <v>29253301</v>
      </c>
      <c r="Q10468" s="10"/>
      <c r="R10468" s="11">
        <f t="shared" si="326"/>
        <v>0</v>
      </c>
      <c r="U10468" s="11">
        <f t="shared" si="327"/>
        <v>0</v>
      </c>
      <c r="Y10468" s="11">
        <f>IF(SUM(Tableau1[[#This Row],[Other access]:[Sci-hub access]])&gt;=1,1,0)</f>
        <v>0</v>
      </c>
      <c r="Z10468" s="12">
        <f>IF(OR(Tableau1[[#This Row],[Access R1 + S1+ T1 ]]&gt;=1,Tableau1[[#This Row],[Access V1 +W1 + X1]]&gt;=1),1,0)</f>
        <v>0</v>
      </c>
      <c r="AB10468" s="10" t="str">
        <f>Tableau1[[#This Row],[DOI]]</f>
        <v>doi: 10.3928/23258160-20171130-05</v>
      </c>
      <c r="AC10468" s="13" t="str">
        <f>Tableau1[[#This Row],[Authors]]&amp;", "&amp;Tableau1[[#This Row],[Title]]&amp;" "&amp;Tableau1[[#This Row],[Journal]]&amp;". "&amp;Tableau1[[#This Row],[Year]]</f>
        <v>Li LH, Wu WC, Li N, Lu J, Zhang GM, Zhao JY, Ma Y., Full-Term Neonatal Ophthalmic Screening in China: A Review of 4-Year Outcomes. Ophthalmic Surg Lasers Imaging Retina. 2017</v>
      </c>
    </row>
    <row r="10469" spans="1:29" x14ac:dyDescent="0.3">
      <c r="A10469">
        <v>6068</v>
      </c>
      <c r="B10469" t="s">
        <v>9050</v>
      </c>
      <c r="C10469" t="s">
        <v>819</v>
      </c>
      <c r="D10469" t="s">
        <v>29480</v>
      </c>
      <c r="E10469" t="s">
        <v>2443</v>
      </c>
      <c r="F10469" s="10"/>
      <c r="G10469">
        <v>2017</v>
      </c>
      <c r="J10469">
        <v>0.94270941320107082</v>
      </c>
      <c r="L10469" t="s">
        <v>40445</v>
      </c>
      <c r="M10469">
        <v>28253404</v>
      </c>
      <c r="Q10469" s="10"/>
      <c r="R10469" s="11">
        <f t="shared" si="326"/>
        <v>0</v>
      </c>
      <c r="U10469" s="11">
        <f t="shared" si="327"/>
        <v>0</v>
      </c>
      <c r="Y10469" s="11">
        <f>IF(SUM(Tableau1[[#This Row],[Other access]:[Sci-hub access]])&gt;=1,1,0)</f>
        <v>0</v>
      </c>
      <c r="Z10469" s="12">
        <f>IF(OR(Tableau1[[#This Row],[Access R1 + S1+ T1 ]]&gt;=1,Tableau1[[#This Row],[Access V1 +W1 + X1]]&gt;=1),1,0)</f>
        <v>0</v>
      </c>
      <c r="AB10469" s="10" t="str">
        <f>Tableau1[[#This Row],[DOI]]</f>
        <v>doi: 10.1167/iovs.16-20594</v>
      </c>
      <c r="AC10469" s="13" t="str">
        <f>Tableau1[[#This Row],[Authors]]&amp;", "&amp;Tableau1[[#This Row],[Title]]&amp;" "&amp;Tableau1[[#This Row],[Journal]]&amp;". "&amp;Tableau1[[#This Row],[Year]]</f>
        <v>Cho P, Cheung SW., Protective Role of Orthokeratology in Reducing Risk of Rapid Axial Elongation: A Reanalysis of Data From the ROMIO and TO-SEE Studies. Invest Ophthalmol Vis Sci. 2017</v>
      </c>
    </row>
    <row r="10470" spans="1:29" ht="28.8" x14ac:dyDescent="0.3">
      <c r="A10470">
        <v>4145</v>
      </c>
      <c r="B10470" t="s">
        <v>344</v>
      </c>
      <c r="C10470" t="s">
        <v>345</v>
      </c>
      <c r="D10470" t="s">
        <v>346</v>
      </c>
      <c r="E10470" t="s">
        <v>2803</v>
      </c>
      <c r="F10470" s="10"/>
      <c r="G10470">
        <v>2017</v>
      </c>
      <c r="J10470">
        <v>0.94273789525905727</v>
      </c>
      <c r="L10470" t="s">
        <v>38576</v>
      </c>
      <c r="M10470">
        <v>28478700</v>
      </c>
      <c r="Q10470" s="10"/>
      <c r="R10470" s="11">
        <f t="shared" si="326"/>
        <v>0</v>
      </c>
      <c r="U10470" s="11">
        <f t="shared" si="327"/>
        <v>0</v>
      </c>
      <c r="Y10470" s="11">
        <f>IF(SUM(Tableau1[[#This Row],[Other access]:[Sci-hub access]])&gt;=1,1,0)</f>
        <v>0</v>
      </c>
      <c r="Z10470" s="12">
        <f>IF(OR(Tableau1[[#This Row],[Access R1 + S1+ T1 ]]&gt;=1,Tableau1[[#This Row],[Access V1 +W1 + X1]]&gt;=1),1,0)</f>
        <v>0</v>
      </c>
      <c r="AB10470" s="10" t="str">
        <f>Tableau1[[#This Row],[DOI]]</f>
        <v>doi: 10.1089/humc.2017.028</v>
      </c>
      <c r="AC10470" s="13" t="str">
        <f>Tableau1[[#This Row],[Authors]]&amp;", "&amp;Tableau1[[#This Row],[Title]]&amp;" "&amp;Tableau1[[#This Row],[Journal]]&amp;". "&amp;Tableau1[[#This Row],[Year]]</f>
        <v>Gootwine E, Ofri R, Banin E, Obolensky A, Averbukh E, Ezra-Elia R, Ross M, Honig H, Rosov A, Yamin E, Ye GJ, Knop DR, Robinson PM, Chulay JD, Shearman MS., Safety and Efficacy Evaluation of rAAV2tYF-PR1.7-hCNGA3 Vector Delivered by Subretinal Injection in CNGA3 Mutant Achromatopsia Sheep. Hum Gene Ther Clin Dev. 2017</v>
      </c>
    </row>
    <row r="10471" spans="1:29" ht="28.8" x14ac:dyDescent="0.3">
      <c r="A10471">
        <v>4115</v>
      </c>
      <c r="B10471" t="s">
        <v>7261</v>
      </c>
      <c r="C10471" t="s">
        <v>17498</v>
      </c>
      <c r="D10471" t="s">
        <v>27689</v>
      </c>
      <c r="E10471" t="s">
        <v>34186</v>
      </c>
      <c r="F10471" s="10"/>
      <c r="G10471">
        <v>2017</v>
      </c>
      <c r="J10471">
        <v>0.94281250118174997</v>
      </c>
      <c r="L10471" t="s">
        <v>38546</v>
      </c>
      <c r="M10471">
        <v>28483396</v>
      </c>
      <c r="Q10471" s="10"/>
      <c r="R10471" s="11">
        <f t="shared" si="326"/>
        <v>0</v>
      </c>
      <c r="U10471" s="11">
        <f t="shared" si="327"/>
        <v>0</v>
      </c>
      <c r="Y10471" s="11">
        <f>IF(SUM(Tableau1[[#This Row],[Other access]:[Sci-hub access]])&gt;=1,1,0)</f>
        <v>0</v>
      </c>
      <c r="Z10471" s="12">
        <f>IF(OR(Tableau1[[#This Row],[Access R1 + S1+ T1 ]]&gt;=1,Tableau1[[#This Row],[Access V1 +W1 + X1]]&gt;=1),1,0)</f>
        <v>0</v>
      </c>
      <c r="AB10471" s="10" t="str">
        <f>Tableau1[[#This Row],[DOI]]</f>
        <v>doi: 10.1016/j.pediatrneurol.2017.01.009</v>
      </c>
      <c r="AC10471" s="13" t="str">
        <f>Tableau1[[#This Row],[Authors]]&amp;", "&amp;Tableau1[[#This Row],[Title]]&amp;" "&amp;Tableau1[[#This Row],[Journal]]&amp;". "&amp;Tableau1[[#This Row],[Year]]</f>
        <v>Duat Rodriguez A, Prochazkova M, Santos Santos S, Rubio Cabezas O, Cantarin Extremera V, Gonzalez-Gutierrez-Solana L., Early Diagnosis of CAPOS Syndrome Before Acute-Onset Ataxia-Review of the Literature and a New Family. Pediatr Neurol. 2017</v>
      </c>
    </row>
    <row r="10472" spans="1:29" ht="28.8" x14ac:dyDescent="0.3">
      <c r="A10472">
        <v>2065</v>
      </c>
      <c r="B10472" t="s">
        <v>5304</v>
      </c>
      <c r="C10472" t="s">
        <v>15549</v>
      </c>
      <c r="D10472" t="s">
        <v>25726</v>
      </c>
      <c r="E10472" t="s">
        <v>34075</v>
      </c>
      <c r="F10472" s="10"/>
      <c r="G10472">
        <v>2017</v>
      </c>
      <c r="J10472">
        <v>0.94319263675629395</v>
      </c>
      <c r="L10472" t="s">
        <v>36536</v>
      </c>
      <c r="M10472">
        <v>28820753</v>
      </c>
      <c r="Q10472" s="10"/>
      <c r="R10472" s="11">
        <f t="shared" si="326"/>
        <v>0</v>
      </c>
      <c r="U10472" s="11">
        <f t="shared" si="327"/>
        <v>0</v>
      </c>
      <c r="Y10472" s="11">
        <f>IF(SUM(Tableau1[[#This Row],[Other access]:[Sci-hub access]])&gt;=1,1,0)</f>
        <v>0</v>
      </c>
      <c r="Z10472" s="12">
        <f>IF(OR(Tableau1[[#This Row],[Access R1 + S1+ T1 ]]&gt;=1,Tableau1[[#This Row],[Access V1 +W1 + X1]]&gt;=1),1,0)</f>
        <v>0</v>
      </c>
      <c r="AB10472" s="10" t="str">
        <f>Tableau1[[#This Row],[DOI]]</f>
        <v>doi: 10.1097/CCM.0000000000002681</v>
      </c>
      <c r="AC10472" s="13" t="str">
        <f>Tableau1[[#This Row],[Authors]]&amp;", "&amp;Tableau1[[#This Row],[Title]]&amp;" "&amp;Tableau1[[#This Row],[Journal]]&amp;". "&amp;Tableau1[[#This Row],[Year]]</f>
        <v>Bendavid I, Avisar I, Serov Volach I, Sternfeld A, Dan Brazis I, Umar L, Yassur Y, Singer P, Cohen JD., Prevention of Exposure Keratopathy in Critically Ill Patients: A Single-Center, Randomized, Pilot Trial Comparing Ocular Lubrication With Bandage Contact Lenses and Punctal Plugs. Crit Care Med. 2017</v>
      </c>
    </row>
    <row r="10473" spans="1:29" ht="28.8" x14ac:dyDescent="0.3">
      <c r="A10473">
        <v>3210</v>
      </c>
      <c r="B10473" t="s">
        <v>226</v>
      </c>
      <c r="C10473" t="s">
        <v>227</v>
      </c>
      <c r="D10473" t="s">
        <v>228</v>
      </c>
      <c r="E10473" t="s">
        <v>2751</v>
      </c>
      <c r="F10473" s="10"/>
      <c r="G10473">
        <v>2017</v>
      </c>
      <c r="J10473">
        <v>0.94325895971045581</v>
      </c>
      <c r="L10473" t="s">
        <v>37663</v>
      </c>
      <c r="M10473">
        <v>28620713</v>
      </c>
      <c r="Q10473" s="10"/>
      <c r="R10473" s="11">
        <f t="shared" si="326"/>
        <v>0</v>
      </c>
      <c r="U10473" s="11">
        <f t="shared" si="327"/>
        <v>0</v>
      </c>
      <c r="Y10473" s="11">
        <f>IF(SUM(Tableau1[[#This Row],[Other access]:[Sci-hub access]])&gt;=1,1,0)</f>
        <v>0</v>
      </c>
      <c r="Z10473" s="12">
        <f>IF(OR(Tableau1[[#This Row],[Access R1 + S1+ T1 ]]&gt;=1,Tableau1[[#This Row],[Access V1 +W1 + X1]]&gt;=1),1,0)</f>
        <v>0</v>
      </c>
      <c r="AB10473" s="10" t="str">
        <f>Tableau1[[#This Row],[DOI]]</f>
        <v>doi: 10.1007/s00439-017-1823-6</v>
      </c>
      <c r="AC10473" s="13" t="str">
        <f>Tableau1[[#This Row],[Authors]]&amp;", "&amp;Tableau1[[#This Row],[Title]]&amp;" "&amp;Tableau1[[#This Row],[Journal]]&amp;". "&amp;Tableau1[[#This Row],[Year]]</f>
        <v>Kabra M, Zhang W, Rathi S, Mandal AK, Senthil S, Pyatla G, Ramappa M, Banerjee S, Shekhar K, Marmamula S, Mettla AL, Kaur I, Khanna RC, Khanna H, Chakrabarti S., Angiopoietin receptor TEK interacts with CYP1B1 in primary congenital glaucoma. Hum Genet. 2017</v>
      </c>
    </row>
    <row r="10474" spans="1:29" x14ac:dyDescent="0.3">
      <c r="A10474">
        <v>11077</v>
      </c>
      <c r="B10474" t="s">
        <v>13498</v>
      </c>
      <c r="C10474" t="s">
        <v>23658</v>
      </c>
      <c r="D10474" t="s">
        <v>33952</v>
      </c>
      <c r="E10474" t="s">
        <v>2447</v>
      </c>
      <c r="F10474" s="10"/>
      <c r="G10474">
        <v>2017</v>
      </c>
      <c r="J10474">
        <v>0.94327264624866636</v>
      </c>
      <c r="L10474" t="s">
        <v>45318</v>
      </c>
      <c r="M10474">
        <v>26017059</v>
      </c>
      <c r="Q10474" s="10"/>
      <c r="R10474" s="11">
        <f t="shared" si="326"/>
        <v>0</v>
      </c>
      <c r="U10474" s="11">
        <f t="shared" si="327"/>
        <v>0</v>
      </c>
      <c r="Y10474" s="11">
        <f>IF(SUM(Tableau1[[#This Row],[Other access]:[Sci-hub access]])&gt;=1,1,0)</f>
        <v>0</v>
      </c>
      <c r="Z10474" s="12">
        <f>IF(OR(Tableau1[[#This Row],[Access R1 + S1+ T1 ]]&gt;=1,Tableau1[[#This Row],[Access V1 +W1 + X1]]&gt;=1),1,0)</f>
        <v>0</v>
      </c>
      <c r="AB10474" s="10" t="str">
        <f>Tableau1[[#This Row],[DOI]]</f>
        <v>doi: 10.1097/IOP.0000000000000496</v>
      </c>
      <c r="AC10474" s="13" t="str">
        <f>Tableau1[[#This Row],[Authors]]&amp;", "&amp;Tableau1[[#This Row],[Title]]&amp;" "&amp;Tableau1[[#This Row],[Journal]]&amp;". "&amp;Tableau1[[#This Row],[Year]]</f>
        <v>Lindsay RA, Gupta D, Keene CD, Bhrany AD, Chang SH., Malignant Peripheral Nerve Sheath Tumor of the Lower Eyelid: Case Presentation and Literature Review. Ophthal Plast Reconstr Surg. 2017</v>
      </c>
    </row>
    <row r="10475" spans="1:29" x14ac:dyDescent="0.3">
      <c r="A10475">
        <v>1818</v>
      </c>
      <c r="B10475" t="s">
        <v>5063</v>
      </c>
      <c r="C10475" t="s">
        <v>15310</v>
      </c>
      <c r="D10475" t="s">
        <v>25485</v>
      </c>
      <c r="E10475" t="s">
        <v>2456</v>
      </c>
      <c r="F10475" s="10"/>
      <c r="G10475">
        <v>2017</v>
      </c>
      <c r="J10475">
        <v>0.94330178690838673</v>
      </c>
      <c r="L10475" t="s">
        <v>36290</v>
      </c>
      <c r="M10475">
        <v>28866667</v>
      </c>
      <c r="Q10475" s="10"/>
      <c r="R10475" s="11">
        <f t="shared" si="326"/>
        <v>0</v>
      </c>
      <c r="U10475" s="11">
        <f t="shared" si="327"/>
        <v>0</v>
      </c>
      <c r="Y10475" s="11">
        <f>IF(SUM(Tableau1[[#This Row],[Other access]:[Sci-hub access]])&gt;=1,1,0)</f>
        <v>0</v>
      </c>
      <c r="Z10475" s="12">
        <f>IF(OR(Tableau1[[#This Row],[Access R1 + S1+ T1 ]]&gt;=1,Tableau1[[#This Row],[Access V1 +W1 + X1]]&gt;=1),1,0)</f>
        <v>0</v>
      </c>
      <c r="AB10475" s="10" t="str">
        <f>Tableau1[[#This Row],[DOI]]</f>
        <v>doi: 10.1159/000477744</v>
      </c>
      <c r="AC10475" s="13" t="str">
        <f>Tableau1[[#This Row],[Authors]]&amp;", "&amp;Tableau1[[#This Row],[Title]]&amp;" "&amp;Tableau1[[#This Row],[Journal]]&amp;". "&amp;Tableau1[[#This Row],[Year]]</f>
        <v>Peng J, Zhang Q, Jin H, Fei P, Zhao P., A Modified Technique for the Transconjunctival and Sutureless External Drainage of Subretinal Fluid in Bullous Exudative Retinal Detachment Using a 24-G i.v. Catheter. Ophthalmologica. 2017</v>
      </c>
    </row>
    <row r="10476" spans="1:29" x14ac:dyDescent="0.3">
      <c r="A10476">
        <v>1439</v>
      </c>
      <c r="B10476" t="s">
        <v>4697</v>
      </c>
      <c r="C10476" t="s">
        <v>14947</v>
      </c>
      <c r="D10476" t="s">
        <v>25118</v>
      </c>
      <c r="E10476" t="s">
        <v>2456</v>
      </c>
      <c r="F10476" s="10"/>
      <c r="G10476">
        <v>2018</v>
      </c>
      <c r="J10476">
        <v>0.94332781202958771</v>
      </c>
      <c r="L10476" t="s">
        <v>35920</v>
      </c>
      <c r="M10476">
        <v>28950262</v>
      </c>
      <c r="Q10476" s="10"/>
      <c r="R10476" s="11">
        <f t="shared" si="326"/>
        <v>0</v>
      </c>
      <c r="U10476" s="11">
        <f t="shared" si="327"/>
        <v>0</v>
      </c>
      <c r="Y10476" s="11">
        <f>IF(SUM(Tableau1[[#This Row],[Other access]:[Sci-hub access]])&gt;=1,1,0)</f>
        <v>0</v>
      </c>
      <c r="Z10476" s="12">
        <f>IF(OR(Tableau1[[#This Row],[Access R1 + S1+ T1 ]]&gt;=1,Tableau1[[#This Row],[Access V1 +W1 + X1]]&gt;=1),1,0)</f>
        <v>0</v>
      </c>
      <c r="AB10476" s="10" t="str">
        <f>Tableau1[[#This Row],[DOI]]</f>
        <v>doi: 10.1159/000479893</v>
      </c>
      <c r="AC10476" s="13" t="str">
        <f>Tableau1[[#This Row],[Authors]]&amp;", "&amp;Tableau1[[#This Row],[Title]]&amp;" "&amp;Tableau1[[#This Row],[Journal]]&amp;". "&amp;Tableau1[[#This Row],[Year]]</f>
        <v>Balal S, Than J, Tekriwal S, Lobo A., Dexamethasone Intravitreal Implant Therapy for Retinal Vein Occlusion Macular Oedema and Conversion to Ranibizumab in Clinical Practice. Ophthalmologica. 2018</v>
      </c>
    </row>
    <row r="10477" spans="1:29" x14ac:dyDescent="0.3">
      <c r="A10477">
        <v>5537</v>
      </c>
      <c r="B10477" t="s">
        <v>8581</v>
      </c>
      <c r="C10477" t="s">
        <v>18802</v>
      </c>
      <c r="D10477" t="s">
        <v>29011</v>
      </c>
      <c r="E10477" t="s">
        <v>2632</v>
      </c>
      <c r="F10477" s="10"/>
      <c r="G10477">
        <v>2017</v>
      </c>
      <c r="J10477">
        <v>0.94334073158737719</v>
      </c>
      <c r="L10477" t="s">
        <v>39924</v>
      </c>
      <c r="M10477">
        <v>28323190</v>
      </c>
      <c r="Q10477" s="10"/>
      <c r="R10477" s="11">
        <f t="shared" si="326"/>
        <v>0</v>
      </c>
      <c r="U10477" s="11">
        <f t="shared" si="327"/>
        <v>0</v>
      </c>
      <c r="Y10477" s="11">
        <f>IF(SUM(Tableau1[[#This Row],[Other access]:[Sci-hub access]])&gt;=1,1,0)</f>
        <v>0</v>
      </c>
      <c r="Z10477" s="12">
        <f>IF(OR(Tableau1[[#This Row],[Access R1 + S1+ T1 ]]&gt;=1,Tableau1[[#This Row],[Access V1 +W1 + X1]]&gt;=1),1,0)</f>
        <v>0</v>
      </c>
      <c r="AB10477" s="10" t="str">
        <f>Tableau1[[#This Row],[DOI]]</f>
        <v>doi: 10.1016/j.wneu.2017.03.030</v>
      </c>
      <c r="AC10477" s="13" t="str">
        <f>Tableau1[[#This Row],[Authors]]&amp;", "&amp;Tableau1[[#This Row],[Title]]&amp;" "&amp;Tableau1[[#This Row],[Journal]]&amp;". "&amp;Tableau1[[#This Row],[Year]]</f>
        <v>Taghipour M, Derakhshan N, Saffarian A, Dehghanian A., Orbital Hydatid Cyst Causing Papilledema and Proptosis in an Adult. World Neurosurg. 2017</v>
      </c>
    </row>
    <row r="10478" spans="1:29" x14ac:dyDescent="0.3">
      <c r="A10478">
        <v>4906</v>
      </c>
      <c r="B10478" t="s">
        <v>8005</v>
      </c>
      <c r="C10478" t="s">
        <v>18234</v>
      </c>
      <c r="D10478" t="s">
        <v>28435</v>
      </c>
      <c r="E10478" t="s">
        <v>2897</v>
      </c>
      <c r="F10478" s="10"/>
      <c r="G10478">
        <v>2017</v>
      </c>
      <c r="J10478">
        <v>0.94340499330524463</v>
      </c>
      <c r="L10478" t="s">
        <v>39316</v>
      </c>
      <c r="M10478">
        <v>28391812</v>
      </c>
      <c r="Q10478" s="10"/>
      <c r="R10478" s="11">
        <f t="shared" si="326"/>
        <v>0</v>
      </c>
      <c r="U10478" s="11">
        <f t="shared" si="327"/>
        <v>0</v>
      </c>
      <c r="Y10478" s="11">
        <f>IF(SUM(Tableau1[[#This Row],[Other access]:[Sci-hub access]])&gt;=1,1,0)</f>
        <v>0</v>
      </c>
      <c r="Z10478" s="12">
        <f>IF(OR(Tableau1[[#This Row],[Access R1 + S1+ T1 ]]&gt;=1,Tableau1[[#This Row],[Access V1 +W1 + X1]]&gt;=1),1,0)</f>
        <v>0</v>
      </c>
      <c r="AB10478" s="10" t="str">
        <f>Tableau1[[#This Row],[DOI]]</f>
        <v>doi: 10.1016/j.cmpb.2017.02.026</v>
      </c>
      <c r="AC10478" s="13" t="str">
        <f>Tableau1[[#This Row],[Authors]]&amp;", "&amp;Tableau1[[#This Row],[Title]]&amp;" "&amp;Tableau1[[#This Row],[Journal]]&amp;". "&amp;Tableau1[[#This Row],[Year]]</f>
        <v>Xiong L, Li H, Xu L., An enhancement method for color retinal images based on image formation model. Comput Methods Programs Biomed. 2017</v>
      </c>
    </row>
    <row r="10479" spans="1:29" x14ac:dyDescent="0.3">
      <c r="A10479">
        <v>2011</v>
      </c>
      <c r="B10479" t="s">
        <v>5251</v>
      </c>
      <c r="C10479" t="s">
        <v>15497</v>
      </c>
      <c r="D10479" t="s">
        <v>25673</v>
      </c>
      <c r="E10479" t="s">
        <v>2549</v>
      </c>
      <c r="F10479" s="10"/>
      <c r="G10479">
        <v>2017</v>
      </c>
      <c r="J10479">
        <v>0.94368625006118534</v>
      </c>
      <c r="L10479" t="s">
        <v>36482</v>
      </c>
      <c r="M10479">
        <v>28832732</v>
      </c>
      <c r="Q10479" s="10"/>
      <c r="R10479" s="11">
        <f t="shared" si="326"/>
        <v>0</v>
      </c>
      <c r="U10479" s="11">
        <f t="shared" si="327"/>
        <v>0</v>
      </c>
      <c r="Y10479" s="11">
        <f>IF(SUM(Tableau1[[#This Row],[Other access]:[Sci-hub access]])&gt;=1,1,0)</f>
        <v>0</v>
      </c>
      <c r="Z10479" s="12">
        <f>IF(OR(Tableau1[[#This Row],[Access R1 + S1+ T1 ]]&gt;=1,Tableau1[[#This Row],[Access V1 +W1 + X1]]&gt;=1),1,0)</f>
        <v>0</v>
      </c>
      <c r="AB10479" s="10" t="str">
        <f>Tableau1[[#This Row],[DOI]]</f>
        <v>doi: 10.5935/0004-2749.20170039</v>
      </c>
      <c r="AC10479" s="13" t="str">
        <f>Tableau1[[#This Row],[Authors]]&amp;", "&amp;Tableau1[[#This Row],[Title]]&amp;" "&amp;Tableau1[[#This Row],[Journal]]&amp;". "&amp;Tableau1[[#This Row],[Year]]</f>
        <v>Cypel MC, Salomão SR, Dantas PEC, Lottenberg CL, Kasahara N, Ramos LR, Belfort R Jr., Vision status, ophthalmic assessment, and quality of life in the very old. Arq Bras Oftalmol. 2017</v>
      </c>
    </row>
    <row r="10480" spans="1:29" x14ac:dyDescent="0.3">
      <c r="A10480">
        <v>7075</v>
      </c>
      <c r="B10480" t="s">
        <v>9926</v>
      </c>
      <c r="C10480" t="s">
        <v>20129</v>
      </c>
      <c r="D10480" t="s">
        <v>30360</v>
      </c>
      <c r="E10480" t="s">
        <v>2451</v>
      </c>
      <c r="F10480" s="10"/>
      <c r="G10480">
        <v>2017</v>
      </c>
      <c r="J10480">
        <v>0.943776668195073</v>
      </c>
      <c r="L10480" t="s">
        <v>41431</v>
      </c>
      <c r="M10480">
        <v>28129358</v>
      </c>
      <c r="Q10480" s="10"/>
      <c r="R10480" s="11">
        <f t="shared" si="326"/>
        <v>0</v>
      </c>
      <c r="U10480" s="11">
        <f t="shared" si="327"/>
        <v>0</v>
      </c>
      <c r="Y10480" s="11">
        <f>IF(SUM(Tableau1[[#This Row],[Other access]:[Sci-hub access]])&gt;=1,1,0)</f>
        <v>0</v>
      </c>
      <c r="Z10480" s="12">
        <f>IF(OR(Tableau1[[#This Row],[Access R1 + S1+ T1 ]]&gt;=1,Tableau1[[#This Row],[Access V1 +W1 + X1]]&gt;=1),1,0)</f>
        <v>0</v>
      </c>
      <c r="AB10480" s="10" t="str">
        <f>Tableau1[[#This Row],[DOI]]</f>
        <v>doi: 10.1371/journal.pone.0170804</v>
      </c>
      <c r="AC10480" s="13" t="str">
        <f>Tableau1[[#This Row],[Authors]]&amp;", "&amp;Tableau1[[#This Row],[Title]]&amp;" "&amp;Tableau1[[#This Row],[Journal]]&amp;". "&amp;Tableau1[[#This Row],[Year]]</f>
        <v>Chua J, Lim B, Fenwick EK, Gan AT, Tan AG, Lamoureux E, Mitchell P, Wang JJ, Wong TY, Cheng CY., Prevalence, Risk Factors, and Impact of Undiagnosed Visually Significant Cataract: The Singapore Epidemiology of Eye Diseases Study. PLoS One. 2017</v>
      </c>
    </row>
    <row r="10481" spans="1:29" x14ac:dyDescent="0.3">
      <c r="A10481">
        <v>7420</v>
      </c>
      <c r="B10481" t="s">
        <v>10228</v>
      </c>
      <c r="C10481" t="s">
        <v>20430</v>
      </c>
      <c r="D10481" t="s">
        <v>30663</v>
      </c>
      <c r="E10481" t="s">
        <v>2656</v>
      </c>
      <c r="F10481" s="10"/>
      <c r="G10481">
        <v>2017</v>
      </c>
      <c r="J10481">
        <v>0.94395665836429854</v>
      </c>
      <c r="L10481" t="s">
        <v>41776</v>
      </c>
      <c r="M10481">
        <v>28095632</v>
      </c>
      <c r="Q10481" s="10"/>
      <c r="R10481" s="11">
        <f t="shared" si="326"/>
        <v>0</v>
      </c>
      <c r="U10481" s="11">
        <f t="shared" si="327"/>
        <v>0</v>
      </c>
      <c r="Y10481" s="11">
        <f>IF(SUM(Tableau1[[#This Row],[Other access]:[Sci-hub access]])&gt;=1,1,0)</f>
        <v>0</v>
      </c>
      <c r="Z10481" s="12">
        <f>IF(OR(Tableau1[[#This Row],[Access R1 + S1+ T1 ]]&gt;=1,Tableau1[[#This Row],[Access V1 +W1 + X1]]&gt;=1),1,0)</f>
        <v>0</v>
      </c>
      <c r="AB10481" s="10" t="str">
        <f>Tableau1[[#This Row],[DOI]]</f>
        <v>doi: 10.1111/cod.12738</v>
      </c>
      <c r="AC10481" s="13" t="str">
        <f>Tableau1[[#This Row],[Authors]]&amp;", "&amp;Tableau1[[#This Row],[Title]]&amp;" "&amp;Tableau1[[#This Row],[Journal]]&amp;". "&amp;Tableau1[[#This Row],[Year]]</f>
        <v>Elliott JF, Ramzy A, Nilsson U, Moffat W, Suzuki K., Severe intractable eyelid dermatitis probably caused by exposure to hydroperoxides of linalool in a heavily fragranced shampoo. Contact Dermatitis. 2017</v>
      </c>
    </row>
    <row r="10482" spans="1:29" x14ac:dyDescent="0.3">
      <c r="A10482">
        <v>9583</v>
      </c>
      <c r="B10482" t="s">
        <v>12139</v>
      </c>
      <c r="C10482" t="s">
        <v>22314</v>
      </c>
      <c r="D10482" t="s">
        <v>32586</v>
      </c>
      <c r="E10482" t="s">
        <v>2445</v>
      </c>
      <c r="F10482" s="10"/>
      <c r="G10482">
        <v>2017</v>
      </c>
      <c r="J10482">
        <v>0.94397553062643769</v>
      </c>
      <c r="L10482" t="s">
        <v>43855</v>
      </c>
      <c r="M10482">
        <v>27652915</v>
      </c>
      <c r="Q10482" s="10"/>
      <c r="R10482" s="11">
        <f t="shared" si="326"/>
        <v>0</v>
      </c>
      <c r="U10482" s="11">
        <f t="shared" si="327"/>
        <v>0</v>
      </c>
      <c r="Y10482" s="11">
        <f>IF(SUM(Tableau1[[#This Row],[Other access]:[Sci-hub access]])&gt;=1,1,0)</f>
        <v>0</v>
      </c>
      <c r="Z10482" s="12">
        <f>IF(OR(Tableau1[[#This Row],[Access R1 + S1+ T1 ]]&gt;=1,Tableau1[[#This Row],[Access V1 +W1 + X1]]&gt;=1),1,0)</f>
        <v>0</v>
      </c>
      <c r="AB10482" s="10" t="str">
        <f>Tableau1[[#This Row],[DOI]]</f>
        <v>doi: 10.1097/IAE.0000000000001318</v>
      </c>
      <c r="AC10482" s="13" t="str">
        <f>Tableau1[[#This Row],[Authors]]&amp;", "&amp;Tableau1[[#This Row],[Title]]&amp;" "&amp;Tableau1[[#This Row],[Journal]]&amp;". "&amp;Tableau1[[#This Row],[Year]]</f>
        <v>Hatz K, Prünte C., INTRAVITREAL AFLIBERCEPT IN NEOVASCULAR AGE-RELATED MACULAR DEGENERATION WITH LIMITED RESPONSE TO RANIBIZUMAB: A Treat-and-Extend Trial. Retina. 2017</v>
      </c>
    </row>
    <row r="10483" spans="1:29" x14ac:dyDescent="0.3">
      <c r="A10483">
        <v>9198</v>
      </c>
      <c r="B10483" t="s">
        <v>1958</v>
      </c>
      <c r="C10483" t="s">
        <v>1959</v>
      </c>
      <c r="D10483" t="s">
        <v>1960</v>
      </c>
      <c r="E10483" t="s">
        <v>3055</v>
      </c>
      <c r="F10483" s="10"/>
      <c r="G10483">
        <v>2017</v>
      </c>
      <c r="J10483">
        <v>0.94399268917551959</v>
      </c>
      <c r="L10483" t="s">
        <v>43513</v>
      </c>
      <c r="M10483">
        <v>27766632</v>
      </c>
      <c r="Q10483" s="10"/>
      <c r="R10483" s="11">
        <f t="shared" si="326"/>
        <v>0</v>
      </c>
      <c r="U10483" s="11">
        <f t="shared" si="327"/>
        <v>0</v>
      </c>
      <c r="Y10483" s="11">
        <f>IF(SUM(Tableau1[[#This Row],[Other access]:[Sci-hub access]])&gt;=1,1,0)</f>
        <v>0</v>
      </c>
      <c r="Z10483" s="12">
        <f>IF(OR(Tableau1[[#This Row],[Access R1 + S1+ T1 ]]&gt;=1,Tableau1[[#This Row],[Access V1 +W1 + X1]]&gt;=1),1,0)</f>
        <v>0</v>
      </c>
      <c r="AB10483" s="10" t="str">
        <f>Tableau1[[#This Row],[DOI]]</f>
        <v>doi: 10.1111/bjh.14390</v>
      </c>
      <c r="AC10483" s="13" t="str">
        <f>Tableau1[[#This Row],[Authors]]&amp;", "&amp;Tableau1[[#This Row],[Title]]&amp;" "&amp;Tableau1[[#This Row],[Journal]]&amp;". "&amp;Tableau1[[#This Row],[Year]]</f>
        <v>Gil-Krzewska A, Murakami Y, Peruzzi G, O'Brien KJ, Merideth MA, Cullinane AR, Gahl WA, Coligan JE, Gochuico BR, Krzewski K., Natural killer cell activity and dysfunction in Hermansky-Pudlak syndrome. Br J Haematol. 2017</v>
      </c>
    </row>
    <row r="10484" spans="1:29" x14ac:dyDescent="0.3">
      <c r="A10484">
        <v>8011</v>
      </c>
      <c r="B10484" t="s">
        <v>10741</v>
      </c>
      <c r="C10484" t="s">
        <v>13986</v>
      </c>
      <c r="D10484" t="s">
        <v>31179</v>
      </c>
      <c r="E10484" t="s">
        <v>2463</v>
      </c>
      <c r="F10484" s="10"/>
      <c r="G10484">
        <v>2017</v>
      </c>
      <c r="J10484">
        <v>0.9441120675097977</v>
      </c>
      <c r="L10484" t="s">
        <v>42358</v>
      </c>
      <c r="M10484">
        <v>28009401</v>
      </c>
      <c r="Q10484" s="10"/>
      <c r="R10484" s="11">
        <f t="shared" si="326"/>
        <v>0</v>
      </c>
      <c r="U10484" s="11">
        <f t="shared" si="327"/>
        <v>0</v>
      </c>
      <c r="Y10484" s="11">
        <f>IF(SUM(Tableau1[[#This Row],[Other access]:[Sci-hub access]])&gt;=1,1,0)</f>
        <v>0</v>
      </c>
      <c r="Z10484" s="12">
        <f>IF(OR(Tableau1[[#This Row],[Access R1 + S1+ T1 ]]&gt;=1,Tableau1[[#This Row],[Access V1 +W1 + X1]]&gt;=1),1,0)</f>
        <v>0</v>
      </c>
      <c r="AB10484" s="10" t="str">
        <f>Tableau1[[#This Row],[DOI]]</f>
        <v>doi: 10.5301/ejo.5000922</v>
      </c>
      <c r="AC10484" s="13" t="str">
        <f>Tableau1[[#This Row],[Authors]]&amp;", "&amp;Tableau1[[#This Row],[Title]]&amp;" "&amp;Tableau1[[#This Row],[Journal]]&amp;". "&amp;Tableau1[[#This Row],[Year]]</f>
        <v>Narang P, Agarwal A., Single-pass four-throw technique for pupilloplasty. Eur J Ophthalmol. 2017</v>
      </c>
    </row>
    <row r="10485" spans="1:29" x14ac:dyDescent="0.3">
      <c r="A10485">
        <v>242</v>
      </c>
      <c r="B10485" t="s">
        <v>3505</v>
      </c>
      <c r="C10485" t="s">
        <v>13766</v>
      </c>
      <c r="D10485" t="s">
        <v>23925</v>
      </c>
      <c r="E10485" t="s">
        <v>2462</v>
      </c>
      <c r="F10485" s="10"/>
      <c r="G10485">
        <v>2018</v>
      </c>
      <c r="J10485">
        <v>0.94413628961696794</v>
      </c>
      <c r="L10485" t="s">
        <v>34753</v>
      </c>
      <c r="M10485">
        <v>29301514</v>
      </c>
      <c r="Q10485" s="10"/>
      <c r="R10485" s="11">
        <f t="shared" si="326"/>
        <v>0</v>
      </c>
      <c r="U10485" s="11">
        <f t="shared" si="327"/>
        <v>0</v>
      </c>
      <c r="Y10485" s="11">
        <f>IF(SUM(Tableau1[[#This Row],[Other access]:[Sci-hub access]])&gt;=1,1,0)</f>
        <v>0</v>
      </c>
      <c r="Z10485" s="12">
        <f>IF(OR(Tableau1[[#This Row],[Access R1 + S1+ T1 ]]&gt;=1,Tableau1[[#This Row],[Access V1 +W1 + X1]]&gt;=1),1,0)</f>
        <v>0</v>
      </c>
      <c r="AB10485" s="10" t="str">
        <f>Tableau1[[#This Row],[DOI]]</f>
        <v>doi: 10.1186/s12886-017-0668-z</v>
      </c>
      <c r="AC10485" s="13" t="str">
        <f>Tableau1[[#This Row],[Authors]]&amp;", "&amp;Tableau1[[#This Row],[Title]]&amp;" "&amp;Tableau1[[#This Row],[Journal]]&amp;". "&amp;Tableau1[[#This Row],[Year]]</f>
        <v>McCafferty S, Levine J, Schwiegerling J, Enikov ET., Goldmann and error correcting tonometry prisms compared to intracameral pressure. BMC Ophthalmol. 2018</v>
      </c>
    </row>
    <row r="10486" spans="1:29" x14ac:dyDescent="0.3">
      <c r="A10486">
        <v>473</v>
      </c>
      <c r="B10486" t="s">
        <v>3736</v>
      </c>
      <c r="C10486" t="s">
        <v>13986</v>
      </c>
      <c r="D10486" t="s">
        <v>24156</v>
      </c>
      <c r="E10486" t="s">
        <v>2511</v>
      </c>
      <c r="F10486" s="10"/>
      <c r="G10486">
        <v>2017</v>
      </c>
      <c r="J10486">
        <v>0.94419559336838976</v>
      </c>
      <c r="L10486" t="s">
        <v>34977</v>
      </c>
      <c r="M10486">
        <v>29208825</v>
      </c>
      <c r="Q10486" s="10"/>
      <c r="R10486" s="11">
        <f t="shared" si="326"/>
        <v>0</v>
      </c>
      <c r="U10486" s="11">
        <f t="shared" si="327"/>
        <v>0</v>
      </c>
      <c r="Y10486" s="11">
        <f>IF(SUM(Tableau1[[#This Row],[Other access]:[Sci-hub access]])&gt;=1,1,0)</f>
        <v>0</v>
      </c>
      <c r="Z10486" s="12">
        <f>IF(OR(Tableau1[[#This Row],[Access R1 + S1+ T1 ]]&gt;=1,Tableau1[[#This Row],[Access V1 +W1 + X1]]&gt;=1),1,0)</f>
        <v>0</v>
      </c>
      <c r="AB10486" s="10" t="str">
        <f>Tableau1[[#This Row],[DOI]]</f>
        <v>doi: 10.4103/ijo.IJO_601_17</v>
      </c>
      <c r="AC10486" s="13" t="str">
        <f>Tableau1[[#This Row],[Authors]]&amp;", "&amp;Tableau1[[#This Row],[Title]]&amp;" "&amp;Tableau1[[#This Row],[Journal]]&amp;". "&amp;Tableau1[[#This Row],[Year]]</f>
        <v>Narang P, Agarwal A., Spatula scaffold: An iris-sparing technique for lensectomy. Indian J Ophthalmol. 2017</v>
      </c>
    </row>
    <row r="10487" spans="1:29" x14ac:dyDescent="0.3">
      <c r="A10487">
        <v>9172</v>
      </c>
      <c r="B10487" t="s">
        <v>11766</v>
      </c>
      <c r="C10487" t="s">
        <v>21941</v>
      </c>
      <c r="D10487" t="s">
        <v>32207</v>
      </c>
      <c r="E10487" t="s">
        <v>2448</v>
      </c>
      <c r="F10487" s="10"/>
      <c r="G10487">
        <v>2017</v>
      </c>
      <c r="J10487">
        <v>0.94425453992560426</v>
      </c>
      <c r="L10487" t="s">
        <v>43488</v>
      </c>
      <c r="M10487">
        <v>27770210</v>
      </c>
      <c r="Q10487" s="10"/>
      <c r="R10487" s="11">
        <f t="shared" si="326"/>
        <v>0</v>
      </c>
      <c r="U10487" s="11">
        <f t="shared" si="327"/>
        <v>0</v>
      </c>
      <c r="Y10487" s="11">
        <f>IF(SUM(Tableau1[[#This Row],[Other access]:[Sci-hub access]])&gt;=1,1,0)</f>
        <v>0</v>
      </c>
      <c r="Z10487" s="12">
        <f>IF(OR(Tableau1[[#This Row],[Access R1 + S1+ T1 ]]&gt;=1,Tableau1[[#This Row],[Access V1 +W1 + X1]]&gt;=1),1,0)</f>
        <v>0</v>
      </c>
      <c r="AB10487" s="10" t="str">
        <f>Tableau1[[#This Row],[DOI]]</f>
        <v>doi: 10.1007/s00417-016-3522-8</v>
      </c>
      <c r="AC10487" s="13" t="str">
        <f>Tableau1[[#This Row],[Authors]]&amp;", "&amp;Tableau1[[#This Row],[Title]]&amp;" "&amp;Tableau1[[#This Row],[Journal]]&amp;". "&amp;Tableau1[[#This Row],[Year]]</f>
        <v>Sato T, Tsuboi K, Nakashima H, Emi K., Characteristics of cases with postoperative vitreous hemorrhage after 25-gauge vitrectomy for repair of proliferative diabetic retinopathy. Graefes Arch Clin Exp Ophthalmol. 2017</v>
      </c>
    </row>
    <row r="10488" spans="1:29" x14ac:dyDescent="0.3">
      <c r="A10488">
        <v>1218</v>
      </c>
      <c r="B10488" t="s">
        <v>4480</v>
      </c>
      <c r="C10488" t="s">
        <v>14733</v>
      </c>
      <c r="D10488" t="s">
        <v>24901</v>
      </c>
      <c r="E10488" t="s">
        <v>2496</v>
      </c>
      <c r="F10488" s="10"/>
      <c r="G10488">
        <v>2017</v>
      </c>
      <c r="J10488">
        <v>0.94429683013727073</v>
      </c>
      <c r="L10488" t="s">
        <v>35705</v>
      </c>
      <c r="M10488">
        <v>28985827</v>
      </c>
      <c r="Q10488" s="10"/>
      <c r="R10488" s="11">
        <f t="shared" si="326"/>
        <v>0</v>
      </c>
      <c r="U10488" s="11">
        <f t="shared" si="327"/>
        <v>0</v>
      </c>
      <c r="Y10488" s="11">
        <f>IF(SUM(Tableau1[[#This Row],[Other access]:[Sci-hub access]])&gt;=1,1,0)</f>
        <v>0</v>
      </c>
      <c r="Z10488" s="12">
        <f>IF(OR(Tableau1[[#This Row],[Access R1 + S1+ T1 ]]&gt;=1,Tableau1[[#This Row],[Access V1 +W1 + X1]]&gt;=1),1,0)</f>
        <v>0</v>
      </c>
      <c r="AB10488" s="10" t="str">
        <f>Tableau1[[#This Row],[DOI]]</f>
        <v>doi: 10.1016/j.jcjo.2017.03.001</v>
      </c>
      <c r="AC10488" s="13" t="str">
        <f>Tableau1[[#This Row],[Authors]]&amp;", "&amp;Tableau1[[#This Row],[Title]]&amp;" "&amp;Tableau1[[#This Row],[Journal]]&amp;". "&amp;Tableau1[[#This Row],[Year]]</f>
        <v>Lu PG, Kung NH, Van Stavern GP., Ethambutol optic neuropathy associated with enhancement at the optic chiasm. Can J Ophthalmol. 2017</v>
      </c>
    </row>
    <row r="10489" spans="1:29" x14ac:dyDescent="0.3">
      <c r="A10489">
        <v>7804</v>
      </c>
      <c r="B10489" t="s">
        <v>10568</v>
      </c>
      <c r="C10489" t="s">
        <v>20764</v>
      </c>
      <c r="D10489" t="s">
        <v>31005</v>
      </c>
      <c r="E10489" t="s">
        <v>2928</v>
      </c>
      <c r="F10489" s="10"/>
      <c r="G10489">
        <v>2017</v>
      </c>
      <c r="J10489">
        <v>0.94440921997141869</v>
      </c>
      <c r="L10489" t="s">
        <v>42155</v>
      </c>
      <c r="M10489">
        <v>28054126</v>
      </c>
      <c r="Q10489" s="10"/>
      <c r="R10489" s="11">
        <f t="shared" si="326"/>
        <v>0</v>
      </c>
      <c r="U10489" s="11">
        <f t="shared" si="327"/>
        <v>0</v>
      </c>
      <c r="Y10489" s="11">
        <f>IF(SUM(Tableau1[[#This Row],[Other access]:[Sci-hub access]])&gt;=1,1,0)</f>
        <v>0</v>
      </c>
      <c r="Z10489" s="12">
        <f>IF(OR(Tableau1[[#This Row],[Access R1 + S1+ T1 ]]&gt;=1,Tableau1[[#This Row],[Access V1 +W1 + X1]]&gt;=1),1,0)</f>
        <v>0</v>
      </c>
      <c r="AB10489" s="10" t="str">
        <f>Tableau1[[#This Row],[DOI]]</f>
        <v>doi: 10.1007/s00415-016-8389-4</v>
      </c>
      <c r="AC10489" s="13" t="str">
        <f>Tableau1[[#This Row],[Authors]]&amp;", "&amp;Tableau1[[#This Row],[Title]]&amp;" "&amp;Tableau1[[#This Row],[Journal]]&amp;". "&amp;Tableau1[[#This Row],[Year]]</f>
        <v>Oh SY, Boegle R, Eulenburg PZ, Ertl M, Kim JS, Dieterich M., Longitudinal multi-modal neuroimaging in opsoclonus-myoclonus syndrome. J Neurol. 2017</v>
      </c>
    </row>
    <row r="10490" spans="1:29" x14ac:dyDescent="0.3">
      <c r="A10490">
        <v>6643</v>
      </c>
      <c r="B10490" t="s">
        <v>9552</v>
      </c>
      <c r="C10490" t="s">
        <v>19759</v>
      </c>
      <c r="D10490" t="s">
        <v>29985</v>
      </c>
      <c r="E10490" t="s">
        <v>2447</v>
      </c>
      <c r="F10490" s="10"/>
      <c r="G10490">
        <v>2017</v>
      </c>
      <c r="J10490">
        <v>0.94442683134246308</v>
      </c>
      <c r="L10490" t="s">
        <v>41006</v>
      </c>
      <c r="M10490">
        <v>28187010</v>
      </c>
      <c r="Q10490" s="10"/>
      <c r="R10490" s="11">
        <f t="shared" si="326"/>
        <v>0</v>
      </c>
      <c r="U10490" s="11">
        <f t="shared" si="327"/>
        <v>0</v>
      </c>
      <c r="Y10490" s="11">
        <f>IF(SUM(Tableau1[[#This Row],[Other access]:[Sci-hub access]])&gt;=1,1,0)</f>
        <v>0</v>
      </c>
      <c r="Z10490" s="12">
        <f>IF(OR(Tableau1[[#This Row],[Access R1 + S1+ T1 ]]&gt;=1,Tableau1[[#This Row],[Access V1 +W1 + X1]]&gt;=1),1,0)</f>
        <v>0</v>
      </c>
      <c r="AB10490" s="10" t="str">
        <f>Tableau1[[#This Row],[DOI]]</f>
        <v>doi: 10.1097/IOP.0000000000000878</v>
      </c>
      <c r="AC10490" s="13" t="str">
        <f>Tableau1[[#This Row],[Authors]]&amp;", "&amp;Tableau1[[#This Row],[Title]]&amp;" "&amp;Tableau1[[#This Row],[Journal]]&amp;". "&amp;Tableau1[[#This Row],[Year]]</f>
        <v>Singh S, Ali MJ, Peguda HK, Naik MN., Imaging the Canaliculops With Ultrasound Biomicroscopy and Anterior Segment Ocular Coherence Tomography. Ophthal Plast Reconstr Surg. 2017</v>
      </c>
    </row>
    <row r="10491" spans="1:29" x14ac:dyDescent="0.3">
      <c r="A10491">
        <v>506</v>
      </c>
      <c r="B10491" t="s">
        <v>3769</v>
      </c>
      <c r="C10491" t="s">
        <v>14026</v>
      </c>
      <c r="D10491" t="s">
        <v>24189</v>
      </c>
      <c r="E10491" t="s">
        <v>2443</v>
      </c>
      <c r="F10491" s="10"/>
      <c r="G10491">
        <v>2017</v>
      </c>
      <c r="J10491">
        <v>0.9444997584133985</v>
      </c>
      <c r="L10491" t="s">
        <v>35007</v>
      </c>
      <c r="M10491">
        <v>29204644</v>
      </c>
      <c r="Q10491" s="10"/>
      <c r="R10491" s="11">
        <f t="shared" si="326"/>
        <v>0</v>
      </c>
      <c r="U10491" s="11">
        <f t="shared" si="327"/>
        <v>0</v>
      </c>
      <c r="Y10491" s="11">
        <f>IF(SUM(Tableau1[[#This Row],[Other access]:[Sci-hub access]])&gt;=1,1,0)</f>
        <v>0</v>
      </c>
      <c r="Z10491" s="12">
        <f>IF(OR(Tableau1[[#This Row],[Access R1 + S1+ T1 ]]&gt;=1,Tableau1[[#This Row],[Access V1 +W1 + X1]]&gt;=1),1,0)</f>
        <v>0</v>
      </c>
      <c r="AB10491" s="10" t="str">
        <f>Tableau1[[#This Row],[DOI]]</f>
        <v>doi: 10.1167/iovs.17-22852</v>
      </c>
      <c r="AC10491" s="13" t="str">
        <f>Tableau1[[#This Row],[Authors]]&amp;", "&amp;Tableau1[[#This Row],[Title]]&amp;" "&amp;Tableau1[[#This Row],[Journal]]&amp;". "&amp;Tableau1[[#This Row],[Year]]</f>
        <v>Zhang X, Lin X, Liu Z, Wu Y, Yang Y, Ouyang W, Li W, Liu Z., Topical Application of Mizoribine Suppresses CD4+ T-cell-Mediated Pathogenesis in Murine Dry Eye. Invest Ophthalmol Vis Sci. 2017</v>
      </c>
    </row>
    <row r="10492" spans="1:29" x14ac:dyDescent="0.3">
      <c r="A10492">
        <v>8597</v>
      </c>
      <c r="B10492" t="s">
        <v>11259</v>
      </c>
      <c r="C10492" t="s">
        <v>21443</v>
      </c>
      <c r="D10492" t="s">
        <v>31698</v>
      </c>
      <c r="E10492" t="s">
        <v>2523</v>
      </c>
      <c r="F10492" s="10"/>
      <c r="G10492">
        <v>2017</v>
      </c>
      <c r="J10492">
        <v>0.94455946950012937</v>
      </c>
      <c r="L10492" t="s">
        <v>42933</v>
      </c>
      <c r="M10492">
        <v>27886185</v>
      </c>
      <c r="Q10492" s="10"/>
      <c r="R10492" s="11">
        <f t="shared" si="326"/>
        <v>0</v>
      </c>
      <c r="U10492" s="11">
        <f t="shared" si="327"/>
        <v>0</v>
      </c>
      <c r="Y10492" s="11">
        <f>IF(SUM(Tableau1[[#This Row],[Other access]:[Sci-hub access]])&gt;=1,1,0)</f>
        <v>0</v>
      </c>
      <c r="Z10492" s="12">
        <f>IF(OR(Tableau1[[#This Row],[Access R1 + S1+ T1 ]]&gt;=1,Tableau1[[#This Row],[Access V1 +W1 + X1]]&gt;=1),1,0)</f>
        <v>0</v>
      </c>
      <c r="AB10492" s="10" t="str">
        <f>Tableau1[[#This Row],[DOI]]</f>
        <v>doi: 10.1038/eye.2016.234</v>
      </c>
      <c r="AC10492" s="13" t="str">
        <f>Tableau1[[#This Row],[Authors]]&amp;", "&amp;Tableau1[[#This Row],[Title]]&amp;" "&amp;Tableau1[[#This Row],[Journal]]&amp;". "&amp;Tableau1[[#This Row],[Year]]</f>
        <v>Fischer D., Hyper-IL-6: a potent and efficacious stimulator of RGC regeneration. Eye (Lond). 2017</v>
      </c>
    </row>
    <row r="10493" spans="1:29" ht="28.8" x14ac:dyDescent="0.3">
      <c r="A10493">
        <v>9341</v>
      </c>
      <c r="B10493" t="s">
        <v>11917</v>
      </c>
      <c r="C10493" t="s">
        <v>22094</v>
      </c>
      <c r="D10493" t="s">
        <v>32361</v>
      </c>
      <c r="E10493" t="s">
        <v>2684</v>
      </c>
      <c r="F10493" s="10"/>
      <c r="G10493">
        <v>2017</v>
      </c>
      <c r="J10493">
        <v>0.94465687655853259</v>
      </c>
      <c r="L10493" t="s">
        <v>43634</v>
      </c>
      <c r="M10493">
        <v>27734319</v>
      </c>
      <c r="Q10493" s="10"/>
      <c r="R10493" s="11">
        <f t="shared" si="326"/>
        <v>0</v>
      </c>
      <c r="U10493" s="11">
        <f t="shared" si="327"/>
        <v>0</v>
      </c>
      <c r="Y10493" s="11">
        <f>IF(SUM(Tableau1[[#This Row],[Other access]:[Sci-hub access]])&gt;=1,1,0)</f>
        <v>0</v>
      </c>
      <c r="Z10493" s="12">
        <f>IF(OR(Tableau1[[#This Row],[Access R1 + S1+ T1 ]]&gt;=1,Tableau1[[#This Row],[Access V1 +W1 + X1]]&gt;=1),1,0)</f>
        <v>0</v>
      </c>
      <c r="AB10493" s="10" t="str">
        <f>Tableau1[[#This Row],[DOI]]</f>
        <v>doi: 10.1007/s40618-016-0559-9</v>
      </c>
      <c r="AC10493" s="13" t="str">
        <f>Tableau1[[#This Row],[Authors]]&amp;", "&amp;Tableau1[[#This Row],[Title]]&amp;" "&amp;Tableau1[[#This Row],[Journal]]&amp;". "&amp;Tableau1[[#This Row],[Year]]</f>
        <v>Leo M, Bartalena L, Rotondo Dottore G, Piantanida E, Premoli P, Ionni I, Di Cera M, Masiello E, Sassi L, Tanda ML, Latrofa F, Vitti P, Marcocci C, Marinò M., Effects of selenium on short-term control of hyperthyroidism due to Graves' disease treated with methimazole: results of a randomized clinical trial. J Endocrinol Invest. 2017</v>
      </c>
    </row>
    <row r="10494" spans="1:29" x14ac:dyDescent="0.3">
      <c r="A10494">
        <v>298</v>
      </c>
      <c r="B10494" t="s">
        <v>3561</v>
      </c>
      <c r="C10494" t="s">
        <v>13822</v>
      </c>
      <c r="D10494" t="s">
        <v>23981</v>
      </c>
      <c r="E10494" t="s">
        <v>2494</v>
      </c>
      <c r="F10494" s="10"/>
      <c r="G10494">
        <v>2018</v>
      </c>
      <c r="J10494">
        <v>0.94470034404088177</v>
      </c>
      <c r="L10494" t="s">
        <v>34807</v>
      </c>
      <c r="M10494">
        <v>29265474</v>
      </c>
      <c r="Q10494" s="10"/>
      <c r="R10494" s="11">
        <f t="shared" si="326"/>
        <v>0</v>
      </c>
      <c r="U10494" s="11">
        <f t="shared" si="327"/>
        <v>0</v>
      </c>
      <c r="Y10494" s="11">
        <f>IF(SUM(Tableau1[[#This Row],[Other access]:[Sci-hub access]])&gt;=1,1,0)</f>
        <v>0</v>
      </c>
      <c r="Z10494" s="12">
        <f>IF(OR(Tableau1[[#This Row],[Access R1 + S1+ T1 ]]&gt;=1,Tableau1[[#This Row],[Access V1 +W1 + X1]]&gt;=1),1,0)</f>
        <v>0</v>
      </c>
      <c r="AB10494" s="10" t="str">
        <f>Tableau1[[#This Row],[DOI]]</f>
        <v>doi: 10.1111/opo.12427</v>
      </c>
      <c r="AC10494" s="13" t="str">
        <f>Tableau1[[#This Row],[Authors]]&amp;", "&amp;Tableau1[[#This Row],[Title]]&amp;" "&amp;Tableau1[[#This Row],[Journal]]&amp;". "&amp;Tableau1[[#This Row],[Year]]</f>
        <v>Pan CW, Qiu QX, Qian DJ, Hu DN, Li J, Saw SM, Zhong H., Iris colour in relation to myopia among Chinese school-aged children. Ophthalmic Physiol Opt. 2018</v>
      </c>
    </row>
    <row r="10495" spans="1:29" x14ac:dyDescent="0.3">
      <c r="A10495">
        <v>3574</v>
      </c>
      <c r="B10495" t="s">
        <v>6746</v>
      </c>
      <c r="C10495" t="s">
        <v>16988</v>
      </c>
      <c r="D10495" t="s">
        <v>27170</v>
      </c>
      <c r="E10495" t="s">
        <v>2451</v>
      </c>
      <c r="F10495" s="10"/>
      <c r="G10495">
        <v>2017</v>
      </c>
      <c r="J10495">
        <v>0.94518333614325589</v>
      </c>
      <c r="L10495" t="s">
        <v>38020</v>
      </c>
      <c r="M10495">
        <v>28570556</v>
      </c>
      <c r="Q10495" s="10"/>
      <c r="R10495" s="11">
        <f t="shared" si="326"/>
        <v>0</v>
      </c>
      <c r="U10495" s="11">
        <f t="shared" si="327"/>
        <v>0</v>
      </c>
      <c r="Y10495" s="11">
        <f>IF(SUM(Tableau1[[#This Row],[Other access]:[Sci-hub access]])&gt;=1,1,0)</f>
        <v>0</v>
      </c>
      <c r="Z10495" s="12">
        <f>IF(OR(Tableau1[[#This Row],[Access R1 + S1+ T1 ]]&gt;=1,Tableau1[[#This Row],[Access V1 +W1 + X1]]&gt;=1),1,0)</f>
        <v>0</v>
      </c>
      <c r="AB10495" s="10" t="str">
        <f>Tableau1[[#This Row],[DOI]]</f>
        <v>doi: 10.1371/journal.pone.0177207</v>
      </c>
      <c r="AC10495" s="13" t="str">
        <f>Tableau1[[#This Row],[Authors]]&amp;", "&amp;Tableau1[[#This Row],[Title]]&amp;" "&amp;Tableau1[[#This Row],[Journal]]&amp;". "&amp;Tableau1[[#This Row],[Year]]</f>
        <v>Guduru A, Fleischman D, Shin S, Zeng D, Baldwin JB, Houghton OM, Say EA., Ultra-widefield fundus autofluorescence in age-related macular degeneration. PLoS One. 2017</v>
      </c>
    </row>
    <row r="10496" spans="1:29" x14ac:dyDescent="0.3">
      <c r="A10496">
        <v>8215</v>
      </c>
      <c r="B10496" t="s">
        <v>10923</v>
      </c>
      <c r="C10496" t="s">
        <v>21110</v>
      </c>
      <c r="D10496" t="s">
        <v>31361</v>
      </c>
      <c r="E10496" t="s">
        <v>2446</v>
      </c>
      <c r="F10496" s="10"/>
      <c r="G10496">
        <v>2017</v>
      </c>
      <c r="J10496">
        <v>0.94518769704412564</v>
      </c>
      <c r="L10496" t="s">
        <v>42561</v>
      </c>
      <c r="M10496">
        <v>27977034</v>
      </c>
      <c r="Q10496" s="10"/>
      <c r="R10496" s="11">
        <f t="shared" si="326"/>
        <v>0</v>
      </c>
      <c r="U10496" s="11">
        <f t="shared" si="327"/>
        <v>0</v>
      </c>
      <c r="Y10496" s="11">
        <f>IF(SUM(Tableau1[[#This Row],[Other access]:[Sci-hub access]])&gt;=1,1,0)</f>
        <v>0</v>
      </c>
      <c r="Z10496" s="12">
        <f>IF(OR(Tableau1[[#This Row],[Access R1 + S1+ T1 ]]&gt;=1,Tableau1[[#This Row],[Access V1 +W1 + X1]]&gt;=1),1,0)</f>
        <v>0</v>
      </c>
      <c r="AB10496" s="10" t="str">
        <f>Tableau1[[#This Row],[DOI]]</f>
        <v>doi: 10.3928/01913913-20161013-02</v>
      </c>
      <c r="AC10496" s="13" t="str">
        <f>Tableau1[[#This Row],[Authors]]&amp;", "&amp;Tableau1[[#This Row],[Title]]&amp;" "&amp;Tableau1[[#This Row],[Journal]]&amp;". "&amp;Tableau1[[#This Row],[Year]]</f>
        <v>Beato J, Mota Á, Gonçalves N, Santos-Silva R, Magalhães A, Breda J, Falcão-Reis F., Factors Predictive of Success in Probing for Congenital Nasolacrimal Duct Obstruction. J Pediatr Ophthalmol Strabismus. 2017</v>
      </c>
    </row>
    <row r="10497" spans="1:29" x14ac:dyDescent="0.3">
      <c r="A10497">
        <v>11072</v>
      </c>
      <c r="B10497" t="s">
        <v>13493</v>
      </c>
      <c r="C10497" t="s">
        <v>23653</v>
      </c>
      <c r="D10497" t="s">
        <v>33947</v>
      </c>
      <c r="E10497" t="s">
        <v>2447</v>
      </c>
      <c r="F10497" s="10"/>
      <c r="G10497">
        <v>2017</v>
      </c>
      <c r="J10497">
        <v>0.94522681268826658</v>
      </c>
      <c r="L10497" t="s">
        <v>45313</v>
      </c>
      <c r="M10497">
        <v>26020721</v>
      </c>
      <c r="Q10497" s="10"/>
      <c r="R10497" s="11">
        <f t="shared" si="326"/>
        <v>0</v>
      </c>
      <c r="U10497" s="11">
        <f t="shared" si="327"/>
        <v>0</v>
      </c>
      <c r="Y10497" s="11">
        <f>IF(SUM(Tableau1[[#This Row],[Other access]:[Sci-hub access]])&gt;=1,1,0)</f>
        <v>0</v>
      </c>
      <c r="Z10497" s="12">
        <f>IF(OR(Tableau1[[#This Row],[Access R1 + S1+ T1 ]]&gt;=1,Tableau1[[#This Row],[Access V1 +W1 + X1]]&gt;=1),1,0)</f>
        <v>0</v>
      </c>
      <c r="AB10497" s="10" t="str">
        <f>Tableau1[[#This Row],[DOI]]</f>
        <v>doi: 10.1097/IOP.0000000000000499</v>
      </c>
      <c r="AC10497" s="13" t="str">
        <f>Tableau1[[#This Row],[Authors]]&amp;", "&amp;Tableau1[[#This Row],[Title]]&amp;" "&amp;Tableau1[[#This Row],[Journal]]&amp;". "&amp;Tableau1[[#This Row],[Year]]</f>
        <v>Nguyen CT, Guiney AJ, Iseli TA, King JAJ, Hardy TG., Spontaneous Giant Pseudomeningocele in the Middle Cranial Fossa as a Cause of Pulsatile Proptosis. Ophthal Plast Reconstr Surg. 2017</v>
      </c>
    </row>
    <row r="10498" spans="1:29" x14ac:dyDescent="0.3">
      <c r="A10498">
        <v>8546</v>
      </c>
      <c r="B10498" t="s">
        <v>11215</v>
      </c>
      <c r="C10498" t="s">
        <v>21399</v>
      </c>
      <c r="D10498" t="s">
        <v>31654</v>
      </c>
      <c r="E10498" t="s">
        <v>2447</v>
      </c>
      <c r="F10498" s="10"/>
      <c r="G10498">
        <v>2017</v>
      </c>
      <c r="J10498">
        <v>0.94543603673306131</v>
      </c>
      <c r="L10498" t="s">
        <v>42882</v>
      </c>
      <c r="M10498">
        <v>27893584</v>
      </c>
      <c r="Q10498" s="10"/>
      <c r="R10498" s="11">
        <f t="shared" ref="R10498:R10561" si="328">IF(SUM(N10498:Q10498)&gt;0,1,0)</f>
        <v>0</v>
      </c>
      <c r="U10498" s="11">
        <f t="shared" ref="U10498:U10561" si="329">IF(SUM(R10498,T10498)&gt;0,1,0)</f>
        <v>0</v>
      </c>
      <c r="Y10498" s="11">
        <f>IF(SUM(Tableau1[[#This Row],[Other access]:[Sci-hub access]])&gt;=1,1,0)</f>
        <v>0</v>
      </c>
      <c r="Z10498" s="12">
        <f>IF(OR(Tableau1[[#This Row],[Access R1 + S1+ T1 ]]&gt;=1,Tableau1[[#This Row],[Access V1 +W1 + X1]]&gt;=1),1,0)</f>
        <v>0</v>
      </c>
      <c r="AB10498" s="10" t="str">
        <f>Tableau1[[#This Row],[DOI]]</f>
        <v>doi: 10.1097/IOP.0000000000000832</v>
      </c>
      <c r="AC10498" s="13" t="str">
        <f>Tableau1[[#This Row],[Authors]]&amp;", "&amp;Tableau1[[#This Row],[Title]]&amp;" "&amp;Tableau1[[#This Row],[Journal]]&amp;". "&amp;Tableau1[[#This Row],[Year]]</f>
        <v>Homer N, Freitag SK., Facial Pyoderma Gangrenosum Presenting With Cranial Nerve VII Palsy and Cicatricial Ectropion. Ophthal Plast Reconstr Surg. 2017</v>
      </c>
    </row>
    <row r="10499" spans="1:29" x14ac:dyDescent="0.3">
      <c r="A10499">
        <v>2401</v>
      </c>
      <c r="B10499" t="s">
        <v>108</v>
      </c>
      <c r="C10499" t="s">
        <v>109</v>
      </c>
      <c r="D10499" t="s">
        <v>110</v>
      </c>
      <c r="E10499" t="s">
        <v>2998</v>
      </c>
      <c r="F10499" s="10"/>
      <c r="G10499">
        <v>2017</v>
      </c>
      <c r="J10499">
        <v>0.94564378076250744</v>
      </c>
      <c r="L10499" t="s">
        <v>36866</v>
      </c>
      <c r="M10499">
        <v>28751454</v>
      </c>
      <c r="Q10499" s="10"/>
      <c r="R10499" s="11">
        <f t="shared" si="328"/>
        <v>0</v>
      </c>
      <c r="U10499" s="11">
        <f t="shared" si="329"/>
        <v>0</v>
      </c>
      <c r="Y10499" s="11">
        <f>IF(SUM(Tableau1[[#This Row],[Other access]:[Sci-hub access]])&gt;=1,1,0)</f>
        <v>0</v>
      </c>
      <c r="Z10499" s="12">
        <f>IF(OR(Tableau1[[#This Row],[Access R1 + S1+ T1 ]]&gt;=1,Tableau1[[#This Row],[Access V1 +W1 + X1]]&gt;=1),1,0)</f>
        <v>0</v>
      </c>
      <c r="AB10499" s="10" t="str">
        <f>Tableau1[[#This Row],[DOI]]</f>
        <v>doi: 10.1530/JOE-17-0109</v>
      </c>
      <c r="AC10499" s="13" t="str">
        <f>Tableau1[[#This Row],[Authors]]&amp;", "&amp;Tableau1[[#This Row],[Title]]&amp;" "&amp;Tableau1[[#This Row],[Journal]]&amp;". "&amp;Tableau1[[#This Row],[Year]]</f>
        <v>Lee YJ, Jung SH, Hwang J, Jeon S, Han ET, Park WS, Hong SH, Kim YM, Ha KS., Cysteamine prevents vascular leakage through inhibiting transglutaminase in diabetic retina. J Endocrinol. 2017</v>
      </c>
    </row>
    <row r="10500" spans="1:29" x14ac:dyDescent="0.3">
      <c r="A10500">
        <v>3406</v>
      </c>
      <c r="B10500" t="s">
        <v>6583</v>
      </c>
      <c r="C10500" t="s">
        <v>16826</v>
      </c>
      <c r="D10500" t="s">
        <v>27007</v>
      </c>
      <c r="E10500" t="s">
        <v>2445</v>
      </c>
      <c r="F10500" s="10"/>
      <c r="G10500">
        <v>2017</v>
      </c>
      <c r="J10500">
        <v>0.94569669300986203</v>
      </c>
      <c r="L10500" t="s">
        <v>37856</v>
      </c>
      <c r="M10500">
        <v>28590966</v>
      </c>
      <c r="Q10500" s="10"/>
      <c r="R10500" s="11">
        <f t="shared" si="328"/>
        <v>0</v>
      </c>
      <c r="U10500" s="11">
        <f t="shared" si="329"/>
        <v>0</v>
      </c>
      <c r="Y10500" s="11">
        <f>IF(SUM(Tableau1[[#This Row],[Other access]:[Sci-hub access]])&gt;=1,1,0)</f>
        <v>0</v>
      </c>
      <c r="Z10500" s="12">
        <f>IF(OR(Tableau1[[#This Row],[Access R1 + S1+ T1 ]]&gt;=1,Tableau1[[#This Row],[Access V1 +W1 + X1]]&gt;=1),1,0)</f>
        <v>0</v>
      </c>
      <c r="AB10500" s="10" t="str">
        <f>Tableau1[[#This Row],[DOI]]</f>
        <v>doi: 10.1097/IAE.0000000000001466</v>
      </c>
      <c r="AC10500" s="13" t="str">
        <f>Tableau1[[#This Row],[Authors]]&amp;", "&amp;Tableau1[[#This Row],[Title]]&amp;" "&amp;Tableau1[[#This Row],[Journal]]&amp;". "&amp;Tableau1[[#This Row],[Year]]</f>
        <v>Gaber R, You QS, Muftuoglu IK, Alam M, Tsai FF, Mendoza N, Freeman WR., CHARACTERISTICS OF EPIRETINAL MEMBRANE REMNANT EDGE BY OPTICAL COHERENCE TOMOGRAPHY AFTER PARS PLANA VITRECTOMY. Retina. 2017</v>
      </c>
    </row>
    <row r="10501" spans="1:29" x14ac:dyDescent="0.3">
      <c r="A10501">
        <v>729</v>
      </c>
      <c r="B10501" t="s">
        <v>3992</v>
      </c>
      <c r="C10501" t="s">
        <v>14247</v>
      </c>
      <c r="D10501" t="s">
        <v>24412</v>
      </c>
      <c r="E10501" t="s">
        <v>2602</v>
      </c>
      <c r="F10501" s="10"/>
      <c r="G10501">
        <v>2017</v>
      </c>
      <c r="J10501">
        <v>0.94571850956713799</v>
      </c>
      <c r="L10501" t="s">
        <v>35222</v>
      </c>
      <c r="M10501">
        <v>29132135</v>
      </c>
      <c r="Q10501" s="10"/>
      <c r="R10501" s="11">
        <f t="shared" si="328"/>
        <v>0</v>
      </c>
      <c r="U10501" s="11">
        <f t="shared" si="329"/>
        <v>0</v>
      </c>
      <c r="Y10501" s="11">
        <f>IF(SUM(Tableau1[[#This Row],[Other access]:[Sci-hub access]])&gt;=1,1,0)</f>
        <v>0</v>
      </c>
      <c r="Z10501" s="12">
        <f>IF(OR(Tableau1[[#This Row],[Access R1 + S1+ T1 ]]&gt;=1,Tableau1[[#This Row],[Access V1 +W1 + X1]]&gt;=1),1,0)</f>
        <v>0</v>
      </c>
      <c r="AB10501" s="10" t="str">
        <f>Tableau1[[#This Row],[DOI]]</f>
        <v>doi: 10.1159/000484907</v>
      </c>
      <c r="AC10501" s="13" t="str">
        <f>Tableau1[[#This Row],[Authors]]&amp;", "&amp;Tableau1[[#This Row],[Title]]&amp;" "&amp;Tableau1[[#This Row],[Journal]]&amp;". "&amp;Tableau1[[#This Row],[Year]]</f>
        <v>Chen J, Wang W, Li Q., Increased Th1/Th17 Responses Contribute to Low-Grade Inflammation in Age-Related Macular Degeneration. Cell Physiol Biochem. 2017</v>
      </c>
    </row>
    <row r="10502" spans="1:29" x14ac:dyDescent="0.3">
      <c r="A10502">
        <v>7669</v>
      </c>
      <c r="B10502" t="s">
        <v>10444</v>
      </c>
      <c r="C10502" t="s">
        <v>20641</v>
      </c>
      <c r="D10502" t="s">
        <v>30880</v>
      </c>
      <c r="E10502" t="s">
        <v>2699</v>
      </c>
      <c r="F10502" s="10"/>
      <c r="G10502">
        <v>2017</v>
      </c>
      <c r="J10502">
        <v>0.94580338371460304</v>
      </c>
      <c r="L10502" t="s">
        <v>42022</v>
      </c>
      <c r="M10502">
        <v>28067584</v>
      </c>
      <c r="Q10502" s="10"/>
      <c r="R10502" s="11">
        <f t="shared" si="328"/>
        <v>0</v>
      </c>
      <c r="U10502" s="11">
        <f t="shared" si="329"/>
        <v>0</v>
      </c>
      <c r="Y10502" s="11">
        <f>IF(SUM(Tableau1[[#This Row],[Other access]:[Sci-hub access]])&gt;=1,1,0)</f>
        <v>0</v>
      </c>
      <c r="Z10502" s="12">
        <f>IF(OR(Tableau1[[#This Row],[Access R1 + S1+ T1 ]]&gt;=1,Tableau1[[#This Row],[Access V1 +W1 + X1]]&gt;=1),1,0)</f>
        <v>0</v>
      </c>
      <c r="AB10502" s="10" t="str">
        <f>Tableau1[[#This Row],[DOI]]</f>
        <v>doi: 10.1177/1352458516687043</v>
      </c>
      <c r="AC10502" s="13" t="str">
        <f>Tableau1[[#This Row],[Authors]]&amp;", "&amp;Tableau1[[#This Row],[Title]]&amp;" "&amp;Tableau1[[#This Row],[Journal]]&amp;". "&amp;Tableau1[[#This Row],[Year]]</f>
        <v>Huh SY, Kim SH, Hyun JW, Jeong IH, Park MS, Lee SH, Kim HJ., Short segment myelitis as a first manifestation of neuromyelitis optica spectrum disorders. Mult Scler. 2017</v>
      </c>
    </row>
    <row r="10503" spans="1:29" x14ac:dyDescent="0.3">
      <c r="A10503">
        <v>2822</v>
      </c>
      <c r="B10503" t="s">
        <v>6025</v>
      </c>
      <c r="C10503" t="s">
        <v>16271</v>
      </c>
      <c r="D10503" t="s">
        <v>26449</v>
      </c>
      <c r="E10503" t="s">
        <v>2446</v>
      </c>
      <c r="F10503" s="10"/>
      <c r="G10503">
        <v>2017</v>
      </c>
      <c r="J10503">
        <v>0.94594116343316748</v>
      </c>
      <c r="L10503" t="s">
        <v>37281</v>
      </c>
      <c r="M10503">
        <v>28678305</v>
      </c>
      <c r="Q10503" s="10"/>
      <c r="R10503" s="11">
        <f t="shared" si="328"/>
        <v>0</v>
      </c>
      <c r="U10503" s="11">
        <f t="shared" si="329"/>
        <v>0</v>
      </c>
      <c r="Y10503" s="11">
        <f>IF(SUM(Tableau1[[#This Row],[Other access]:[Sci-hub access]])&gt;=1,1,0)</f>
        <v>0</v>
      </c>
      <c r="Z10503" s="12">
        <f>IF(OR(Tableau1[[#This Row],[Access R1 + S1+ T1 ]]&gt;=1,Tableau1[[#This Row],[Access V1 +W1 + X1]]&gt;=1),1,0)</f>
        <v>0</v>
      </c>
      <c r="AB10503" s="10" t="str">
        <f>Tableau1[[#This Row],[DOI]]</f>
        <v>doi: 10.3928/01913913-20170329-03</v>
      </c>
      <c r="AC10503" s="13" t="str">
        <f>Tableau1[[#This Row],[Authors]]&amp;", "&amp;Tableau1[[#This Row],[Title]]&amp;" "&amp;Tableau1[[#This Row],[Journal]]&amp;". "&amp;Tableau1[[#This Row],[Year]]</f>
        <v>Ha SG, Suh YW, Kim SH., Clinical Features and Surgical Outcome of Triad Exotropia. J Pediatr Ophthalmol Strabismus. 2017</v>
      </c>
    </row>
    <row r="10504" spans="1:29" x14ac:dyDescent="0.3">
      <c r="A10504">
        <v>4781</v>
      </c>
      <c r="B10504" t="s">
        <v>7887</v>
      </c>
      <c r="C10504" t="s">
        <v>18117</v>
      </c>
      <c r="D10504" t="s">
        <v>28317</v>
      </c>
      <c r="E10504" t="s">
        <v>2464</v>
      </c>
      <c r="F10504" s="10"/>
      <c r="G10504">
        <v>2017</v>
      </c>
      <c r="J10504">
        <v>0.94596272562383033</v>
      </c>
      <c r="L10504" t="s">
        <v>39196</v>
      </c>
      <c r="M10504">
        <v>28406800</v>
      </c>
      <c r="Q10504" s="10"/>
      <c r="R10504" s="11">
        <f t="shared" si="328"/>
        <v>0</v>
      </c>
      <c r="U10504" s="11">
        <f t="shared" si="329"/>
        <v>0</v>
      </c>
      <c r="Y10504" s="11">
        <f>IF(SUM(Tableau1[[#This Row],[Other access]:[Sci-hub access]])&gt;=1,1,0)</f>
        <v>0</v>
      </c>
      <c r="Z10504" s="12">
        <f>IF(OR(Tableau1[[#This Row],[Access R1 + S1+ T1 ]]&gt;=1,Tableau1[[#This Row],[Access V1 +W1 + X1]]&gt;=1),1,0)</f>
        <v>0</v>
      </c>
      <c r="AB10504" s="10" t="str">
        <f>Tableau1[[#This Row],[DOI]]</f>
        <v>doi: 10.1097/ICU.0000000000000377</v>
      </c>
      <c r="AC10504" s="13" t="str">
        <f>Tableau1[[#This Row],[Authors]]&amp;", "&amp;Tableau1[[#This Row],[Title]]&amp;" "&amp;Tableau1[[#This Row],[Journal]]&amp;". "&amp;Tableau1[[#This Row],[Year]]</f>
        <v>Sangwan VS, Sharp JAH., Simple limbal epithelial transplantation. Curr Opin Ophthalmol. 2017</v>
      </c>
    </row>
    <row r="10505" spans="1:29" ht="28.8" x14ac:dyDescent="0.3">
      <c r="A10505">
        <v>4002</v>
      </c>
      <c r="B10505" t="s">
        <v>7154</v>
      </c>
      <c r="C10505" t="s">
        <v>17391</v>
      </c>
      <c r="D10505" t="s">
        <v>27581</v>
      </c>
      <c r="E10505" t="s">
        <v>2535</v>
      </c>
      <c r="F10505" s="10"/>
      <c r="G10505">
        <v>2017</v>
      </c>
      <c r="J10505">
        <v>0.94604422373085839</v>
      </c>
      <c r="L10505" t="s">
        <v>38442</v>
      </c>
      <c r="M10505">
        <v>28495882</v>
      </c>
      <c r="Q10505" s="10"/>
      <c r="R10505" s="11">
        <f t="shared" si="328"/>
        <v>0</v>
      </c>
      <c r="U10505" s="11">
        <f t="shared" si="329"/>
        <v>0</v>
      </c>
      <c r="Y10505" s="11">
        <f>IF(SUM(Tableau1[[#This Row],[Other access]:[Sci-hub access]])&gt;=1,1,0)</f>
        <v>0</v>
      </c>
      <c r="Z10505" s="12">
        <f>IF(OR(Tableau1[[#This Row],[Access R1 + S1+ T1 ]]&gt;=1,Tableau1[[#This Row],[Access V1 +W1 + X1]]&gt;=1),1,0)</f>
        <v>0</v>
      </c>
      <c r="AB10505" s="10" t="str">
        <f>Tableau1[[#This Row],[DOI]]</f>
        <v>doi: 10.1074/jbc.M117.782326</v>
      </c>
      <c r="AC10505" s="13" t="str">
        <f>Tableau1[[#This Row],[Authors]]&amp;", "&amp;Tableau1[[#This Row],[Title]]&amp;" "&amp;Tableau1[[#This Row],[Journal]]&amp;". "&amp;Tableau1[[#This Row],[Year]]</f>
        <v>Butler MR, Ma H, Yang F, Belcher J, Le YZ, Mikoshiba K, Biel M, Michalakis S, Iuso A, Križaj D, Ding XQ., Endoplasmic reticulum (ER) Ca(2+)-channel activity contributes to ER stress and cone death in cyclic nucleotide-gated channel deficiency. J Biol Chem. 2017</v>
      </c>
    </row>
    <row r="10506" spans="1:29" x14ac:dyDescent="0.3">
      <c r="A10506">
        <v>9171</v>
      </c>
      <c r="B10506" t="s">
        <v>11765</v>
      </c>
      <c r="C10506" t="s">
        <v>21940</v>
      </c>
      <c r="D10506" t="s">
        <v>32206</v>
      </c>
      <c r="E10506" t="s">
        <v>2525</v>
      </c>
      <c r="F10506" s="10"/>
      <c r="G10506">
        <v>2017</v>
      </c>
      <c r="J10506">
        <v>0.94613680473728967</v>
      </c>
      <c r="L10506" t="s">
        <v>43487</v>
      </c>
      <c r="M10506">
        <v>27770479</v>
      </c>
      <c r="Q10506" s="10"/>
      <c r="R10506" s="11">
        <f t="shared" si="328"/>
        <v>0</v>
      </c>
      <c r="U10506" s="11">
        <f t="shared" si="329"/>
        <v>0</v>
      </c>
      <c r="Y10506" s="11">
        <f>IF(SUM(Tableau1[[#This Row],[Other access]:[Sci-hub access]])&gt;=1,1,0)</f>
        <v>0</v>
      </c>
      <c r="Z10506" s="12">
        <f>IF(OR(Tableau1[[#This Row],[Access R1 + S1+ T1 ]]&gt;=1,Tableau1[[#This Row],[Access V1 +W1 + X1]]&gt;=1),1,0)</f>
        <v>0</v>
      </c>
      <c r="AB10506" s="10" t="str">
        <f>Tableau1[[#This Row],[DOI]]</f>
        <v>doi: 10.1111/ceo.12867</v>
      </c>
      <c r="AC10506" s="13" t="str">
        <f>Tableau1[[#This Row],[Authors]]&amp;", "&amp;Tableau1[[#This Row],[Title]]&amp;" "&amp;Tableau1[[#This Row],[Journal]]&amp;". "&amp;Tableau1[[#This Row],[Year]]</f>
        <v>Suwan Y, Jiamsawad S, Supakontanasan W, Teekhasaenee C., Hidden mechanisms beyond the pupillary block in acute angle closure: ultrasound biomicroscopic study. Clin Exp Ophthalmol. 2017</v>
      </c>
    </row>
    <row r="10507" spans="1:29" x14ac:dyDescent="0.3">
      <c r="A10507">
        <v>9205</v>
      </c>
      <c r="B10507" t="s">
        <v>11795</v>
      </c>
      <c r="C10507" t="s">
        <v>21969</v>
      </c>
      <c r="D10507" t="s">
        <v>32236</v>
      </c>
      <c r="E10507" t="s">
        <v>2464</v>
      </c>
      <c r="F10507" s="10"/>
      <c r="G10507">
        <v>2017</v>
      </c>
      <c r="J10507">
        <v>0.94623595827921037</v>
      </c>
      <c r="L10507" t="s">
        <v>43519</v>
      </c>
      <c r="M10507">
        <v>27764023</v>
      </c>
      <c r="Q10507" s="10"/>
      <c r="R10507" s="11">
        <f t="shared" si="328"/>
        <v>0</v>
      </c>
      <c r="U10507" s="11">
        <f t="shared" si="329"/>
        <v>0</v>
      </c>
      <c r="Y10507" s="11">
        <f>IF(SUM(Tableau1[[#This Row],[Other access]:[Sci-hub access]])&gt;=1,1,0)</f>
        <v>0</v>
      </c>
      <c r="Z10507" s="12">
        <f>IF(OR(Tableau1[[#This Row],[Access R1 + S1+ T1 ]]&gt;=1,Tableau1[[#This Row],[Access V1 +W1 + X1]]&gt;=1),1,0)</f>
        <v>0</v>
      </c>
      <c r="AB10507" s="10" t="str">
        <f>Tableau1[[#This Row],[DOI]]</f>
        <v>doi: 10.1097/ICU.0000000000000334</v>
      </c>
      <c r="AC10507" s="13" t="str">
        <f>Tableau1[[#This Row],[Authors]]&amp;", "&amp;Tableau1[[#This Row],[Title]]&amp;" "&amp;Tableau1[[#This Row],[Journal]]&amp;". "&amp;Tableau1[[#This Row],[Year]]</f>
        <v>Aref AA., Sustained drug delivery for glaucoma: current data and future trends. Curr Opin Ophthalmol. 2017</v>
      </c>
    </row>
    <row r="10508" spans="1:29" x14ac:dyDescent="0.3">
      <c r="A10508">
        <v>10019</v>
      </c>
      <c r="B10508" t="s">
        <v>12541</v>
      </c>
      <c r="C10508" t="s">
        <v>22708</v>
      </c>
      <c r="D10508" t="s">
        <v>32989</v>
      </c>
      <c r="E10508" t="s">
        <v>34481</v>
      </c>
      <c r="F10508" s="10"/>
      <c r="G10508">
        <v>2017</v>
      </c>
      <c r="J10508">
        <v>0.94625665174340368</v>
      </c>
      <c r="L10508" t="s">
        <v>44276</v>
      </c>
      <c r="M10508">
        <v>27495171</v>
      </c>
      <c r="Q10508" s="10"/>
      <c r="R10508" s="11">
        <f t="shared" si="328"/>
        <v>0</v>
      </c>
      <c r="U10508" s="11">
        <f t="shared" si="329"/>
        <v>0</v>
      </c>
      <c r="Y10508" s="11">
        <f>IF(SUM(Tableau1[[#This Row],[Other access]:[Sci-hub access]])&gt;=1,1,0)</f>
        <v>0</v>
      </c>
      <c r="Z10508" s="12">
        <f>IF(OR(Tableau1[[#This Row],[Access R1 + S1+ T1 ]]&gt;=1,Tableau1[[#This Row],[Access V1 +W1 + X1]]&gt;=1),1,0)</f>
        <v>0</v>
      </c>
      <c r="AB10508" s="10" t="str">
        <f>Tableau1[[#This Row],[DOI]]</f>
        <v>doi: 10.1007/s40271-016-0189-5</v>
      </c>
      <c r="AC10508" s="13" t="str">
        <f>Tableau1[[#This Row],[Authors]]&amp;", "&amp;Tableau1[[#This Row],[Title]]&amp;" "&amp;Tableau1[[#This Row],[Journal]]&amp;". "&amp;Tableau1[[#This Row],[Year]]</f>
        <v>Ehrlich JR, Spaeth GL, Carlozzi NE, Lee PP., Patient-Centered Outcome Measures to Assess Functioning in Randomized Controlled Trials of Low-Vision Rehabilitation: A Review. Patient. 2017</v>
      </c>
    </row>
    <row r="10509" spans="1:29" x14ac:dyDescent="0.3">
      <c r="A10509">
        <v>6299</v>
      </c>
      <c r="B10509" t="s">
        <v>9254</v>
      </c>
      <c r="C10509" t="s">
        <v>19465</v>
      </c>
      <c r="D10509" t="s">
        <v>29685</v>
      </c>
      <c r="E10509" t="s">
        <v>2451</v>
      </c>
      <c r="F10509" s="10"/>
      <c r="G10509">
        <v>2017</v>
      </c>
      <c r="J10509">
        <v>0.94629932126416194</v>
      </c>
      <c r="L10509" t="s">
        <v>40669</v>
      </c>
      <c r="M10509">
        <v>28231267</v>
      </c>
      <c r="Q10509" s="10"/>
      <c r="R10509" s="11">
        <f t="shared" si="328"/>
        <v>0</v>
      </c>
      <c r="U10509" s="11">
        <f t="shared" si="329"/>
        <v>0</v>
      </c>
      <c r="Y10509" s="11">
        <f>IF(SUM(Tableau1[[#This Row],[Other access]:[Sci-hub access]])&gt;=1,1,0)</f>
        <v>0</v>
      </c>
      <c r="Z10509" s="12">
        <f>IF(OR(Tableau1[[#This Row],[Access R1 + S1+ T1 ]]&gt;=1,Tableau1[[#This Row],[Access V1 +W1 + X1]]&gt;=1),1,0)</f>
        <v>0</v>
      </c>
      <c r="AB10509" s="10" t="str">
        <f>Tableau1[[#This Row],[DOI]]</f>
        <v>doi: 10.1371/journal.pone.0172634</v>
      </c>
      <c r="AC10509" s="13" t="str">
        <f>Tableau1[[#This Row],[Authors]]&amp;", "&amp;Tableau1[[#This Row],[Title]]&amp;" "&amp;Tableau1[[#This Row],[Journal]]&amp;". "&amp;Tableau1[[#This Row],[Year]]</f>
        <v>Savini G, Hoffer KJ, Barboni P, Balducci N, Schiano-Lomoriello D, Ducoli P., Accuracy of optical biometry combined with Placido disc corneal topography for intraocular lens power calculation. PLoS One. 2017</v>
      </c>
    </row>
    <row r="10510" spans="1:29" x14ac:dyDescent="0.3">
      <c r="A10510">
        <v>10403</v>
      </c>
      <c r="B10510" t="s">
        <v>12895</v>
      </c>
      <c r="C10510" t="s">
        <v>23062</v>
      </c>
      <c r="D10510" t="s">
        <v>33348</v>
      </c>
      <c r="E10510" t="s">
        <v>2440</v>
      </c>
      <c r="F10510" s="10"/>
      <c r="G10510">
        <v>2017</v>
      </c>
      <c r="J10510">
        <v>0.94636198654653692</v>
      </c>
      <c r="L10510" t="s">
        <v>44653</v>
      </c>
      <c r="M10510">
        <v>27334250</v>
      </c>
      <c r="Q10510" s="10"/>
      <c r="R10510" s="11">
        <f t="shared" si="328"/>
        <v>0</v>
      </c>
      <c r="U10510" s="11">
        <f t="shared" si="329"/>
        <v>0</v>
      </c>
      <c r="Y10510" s="11">
        <f>IF(SUM(Tableau1[[#This Row],[Other access]:[Sci-hub access]])&gt;=1,1,0)</f>
        <v>0</v>
      </c>
      <c r="Z10510" s="12">
        <f>IF(OR(Tableau1[[#This Row],[Access R1 + S1+ T1 ]]&gt;=1,Tableau1[[#This Row],[Access V1 +W1 + X1]]&gt;=1),1,0)</f>
        <v>0</v>
      </c>
      <c r="AB10510" s="10" t="str">
        <f>Tableau1[[#This Row],[DOI]]</f>
        <v>doi: 10.1016/j.exer.2016.06.009</v>
      </c>
      <c r="AC10510" s="13" t="str">
        <f>Tableau1[[#This Row],[Authors]]&amp;", "&amp;Tableau1[[#This Row],[Title]]&amp;" "&amp;Tableau1[[#This Row],[Journal]]&amp;". "&amp;Tableau1[[#This Row],[Year]]</f>
        <v>Vranka JA, Acott TS., Pressure-induced expression changes in segmental flow regions of the human trabecular meshwork. Exp Eye Res. 2017</v>
      </c>
    </row>
    <row r="10511" spans="1:29" x14ac:dyDescent="0.3">
      <c r="A10511">
        <v>10565</v>
      </c>
      <c r="B10511" t="s">
        <v>13043</v>
      </c>
      <c r="C10511" t="s">
        <v>23208</v>
      </c>
      <c r="D10511" t="s">
        <v>33496</v>
      </c>
      <c r="E10511" t="s">
        <v>2447</v>
      </c>
      <c r="F10511" s="10"/>
      <c r="G10511">
        <v>2017</v>
      </c>
      <c r="J10511">
        <v>0.94636721530702206</v>
      </c>
      <c r="L10511" t="s">
        <v>44814</v>
      </c>
      <c r="M10511">
        <v>27203612</v>
      </c>
      <c r="Q10511" s="10"/>
      <c r="R10511" s="11">
        <f t="shared" si="328"/>
        <v>0</v>
      </c>
      <c r="U10511" s="11">
        <f t="shared" si="329"/>
        <v>0</v>
      </c>
      <c r="Y10511" s="11">
        <f>IF(SUM(Tableau1[[#This Row],[Other access]:[Sci-hub access]])&gt;=1,1,0)</f>
        <v>0</v>
      </c>
      <c r="Z10511" s="12">
        <f>IF(OR(Tableau1[[#This Row],[Access R1 + S1+ T1 ]]&gt;=1,Tableau1[[#This Row],[Access V1 +W1 + X1]]&gt;=1),1,0)</f>
        <v>0</v>
      </c>
      <c r="AB10511" s="10" t="str">
        <f>Tableau1[[#This Row],[DOI]]</f>
        <v>doi: 10.1097/IOP.0000000000000713</v>
      </c>
      <c r="AC10511" s="13" t="str">
        <f>Tableau1[[#This Row],[Authors]]&amp;", "&amp;Tableau1[[#This Row],[Title]]&amp;" "&amp;Tableau1[[#This Row],[Journal]]&amp;". "&amp;Tableau1[[#This Row],[Year]]</f>
        <v>Brown SJ, Hardy TG, McNab AA., Silent Sinus Syndrome" Following Orbital Trauma: A Case Series and Review of the Literature. Ophthal Plast Reconstr Surg. 2017</v>
      </c>
    </row>
    <row r="10512" spans="1:29" x14ac:dyDescent="0.3">
      <c r="A10512">
        <v>9797</v>
      </c>
      <c r="B10512" t="s">
        <v>12337</v>
      </c>
      <c r="C10512" t="s">
        <v>22509</v>
      </c>
      <c r="D10512" t="s">
        <v>32785</v>
      </c>
      <c r="E10512" t="s">
        <v>2810</v>
      </c>
      <c r="F10512" s="10"/>
      <c r="G10512">
        <v>2017</v>
      </c>
      <c r="J10512">
        <v>0.94645725983619311</v>
      </c>
      <c r="L10512" t="s">
        <v>44059</v>
      </c>
      <c r="M10512">
        <v>27578848</v>
      </c>
      <c r="Q10512" s="10"/>
      <c r="R10512" s="11">
        <f t="shared" si="328"/>
        <v>0</v>
      </c>
      <c r="U10512" s="11">
        <f t="shared" si="329"/>
        <v>0</v>
      </c>
      <c r="Y10512" s="11">
        <f>IF(SUM(Tableau1[[#This Row],[Other access]:[Sci-hub access]])&gt;=1,1,0)</f>
        <v>0</v>
      </c>
      <c r="Z10512" s="12">
        <f>IF(OR(Tableau1[[#This Row],[Access R1 + S1+ T1 ]]&gt;=1,Tableau1[[#This Row],[Access V1 +W1 + X1]]&gt;=1),1,0)</f>
        <v>0</v>
      </c>
      <c r="AB10512" s="10" t="str">
        <f>Tableau1[[#This Row],[DOI]]</f>
        <v>doi: 10.1093/infdis/jiw410</v>
      </c>
      <c r="AC10512" s="13" t="str">
        <f>Tableau1[[#This Row],[Authors]]&amp;", "&amp;Tableau1[[#This Row],[Title]]&amp;" "&amp;Tableau1[[#This Row],[Journal]]&amp;". "&amp;Tableau1[[#This Row],[Year]]</f>
        <v>Purssell A, Lau R, Boggild AK., Azithromycin and Doxycycline Attenuation of Acanthamoeba Virulence in a Human Corneal Tissue Model. J Infect Dis. 2017</v>
      </c>
    </row>
    <row r="10513" spans="1:29" x14ac:dyDescent="0.3">
      <c r="A10513">
        <v>3762</v>
      </c>
      <c r="B10513" t="s">
        <v>6931</v>
      </c>
      <c r="C10513" t="s">
        <v>17171</v>
      </c>
      <c r="D10513" t="s">
        <v>27355</v>
      </c>
      <c r="E10513" t="s">
        <v>2448</v>
      </c>
      <c r="F10513" s="10"/>
      <c r="G10513">
        <v>2017</v>
      </c>
      <c r="J10513">
        <v>0.94678345215930215</v>
      </c>
      <c r="L10513" t="s">
        <v>38206</v>
      </c>
      <c r="M10513">
        <v>28536832</v>
      </c>
      <c r="Q10513" s="10"/>
      <c r="R10513" s="11">
        <f t="shared" si="328"/>
        <v>0</v>
      </c>
      <c r="U10513" s="11">
        <f t="shared" si="329"/>
        <v>0</v>
      </c>
      <c r="Y10513" s="11">
        <f>IF(SUM(Tableau1[[#This Row],[Other access]:[Sci-hub access]])&gt;=1,1,0)</f>
        <v>0</v>
      </c>
      <c r="Z10513" s="12">
        <f>IF(OR(Tableau1[[#This Row],[Access R1 + S1+ T1 ]]&gt;=1,Tableau1[[#This Row],[Access V1 +W1 + X1]]&gt;=1),1,0)</f>
        <v>0</v>
      </c>
      <c r="AB10513" s="10" t="str">
        <f>Tableau1[[#This Row],[DOI]]</f>
        <v>doi: 10.1007/s00417-017-3678-x</v>
      </c>
      <c r="AC10513" s="13" t="str">
        <f>Tableau1[[#This Row],[Authors]]&amp;", "&amp;Tableau1[[#This Row],[Title]]&amp;" "&amp;Tableau1[[#This Row],[Journal]]&amp;". "&amp;Tableau1[[#This Row],[Year]]</f>
        <v>Anders F, Teister J, Funke S, Pfeiffer N, Grus F, Solon T, Prokosch V., Proteomic profiling reveals crucial retinal protein alterations in the early phase of an experimental glaucoma model. Graefes Arch Clin Exp Ophthalmol. 2017</v>
      </c>
    </row>
    <row r="10514" spans="1:29" x14ac:dyDescent="0.3">
      <c r="A10514">
        <v>4439</v>
      </c>
      <c r="B10514" t="s">
        <v>7565</v>
      </c>
      <c r="C10514" t="s">
        <v>17801</v>
      </c>
      <c r="D10514" t="s">
        <v>27994</v>
      </c>
      <c r="E10514" t="s">
        <v>2443</v>
      </c>
      <c r="F10514" s="10"/>
      <c r="G10514">
        <v>2017</v>
      </c>
      <c r="J10514">
        <v>0.94686653992522052</v>
      </c>
      <c r="L10514" t="s">
        <v>38861</v>
      </c>
      <c r="M10514">
        <v>28444329</v>
      </c>
      <c r="Q10514" s="10"/>
      <c r="R10514" s="11">
        <f t="shared" si="328"/>
        <v>0</v>
      </c>
      <c r="U10514" s="11">
        <f t="shared" si="329"/>
        <v>0</v>
      </c>
      <c r="Y10514" s="11">
        <f>IF(SUM(Tableau1[[#This Row],[Other access]:[Sci-hub access]])&gt;=1,1,0)</f>
        <v>0</v>
      </c>
      <c r="Z10514" s="12">
        <f>IF(OR(Tableau1[[#This Row],[Access R1 + S1+ T1 ]]&gt;=1,Tableau1[[#This Row],[Access V1 +W1 + X1]]&gt;=1),1,0)</f>
        <v>0</v>
      </c>
      <c r="AB10514" s="10" t="str">
        <f>Tableau1[[#This Row],[DOI]]</f>
        <v>doi: 10.1167/iovs.16-20903</v>
      </c>
      <c r="AC10514" s="13" t="str">
        <f>Tableau1[[#This Row],[Authors]]&amp;", "&amp;Tableau1[[#This Row],[Title]]&amp;" "&amp;Tableau1[[#This Row],[Journal]]&amp;". "&amp;Tableau1[[#This Row],[Year]]</f>
        <v>Datta S, Baudouin C, Brignole-Baudouin F, Denoyer A, Cortopassi GA., The Eye Drop Preservative Benzalkonium Chloride Potently Induces Mitochondrial Dysfunction and Preferentially Affects LHON Mutant Cells. Invest Ophthalmol Vis Sci. 2017</v>
      </c>
    </row>
    <row r="10515" spans="1:29" x14ac:dyDescent="0.3">
      <c r="A10515">
        <v>6</v>
      </c>
      <c r="B10515" t="s">
        <v>3269</v>
      </c>
      <c r="C10515" t="s">
        <v>13530</v>
      </c>
      <c r="D10515" t="s">
        <v>23689</v>
      </c>
      <c r="E10515" t="s">
        <v>2465</v>
      </c>
      <c r="G10515">
        <v>2018</v>
      </c>
      <c r="J10515">
        <v>0.94697103105551306</v>
      </c>
      <c r="L10515" t="s">
        <v>34525</v>
      </c>
      <c r="M10515">
        <v>29517701</v>
      </c>
      <c r="R10515" s="6">
        <f t="shared" si="328"/>
        <v>0</v>
      </c>
      <c r="S10515" s="8">
        <v>1</v>
      </c>
      <c r="T10515">
        <v>0</v>
      </c>
      <c r="U10515" s="6">
        <f t="shared" si="329"/>
        <v>0</v>
      </c>
      <c r="Y10515" s="6">
        <f>IF(SUM(Tableau1[[#This Row],[Other access]:[Sci-hub access]])&gt;=1,1,0)</f>
        <v>0</v>
      </c>
      <c r="Z10515" s="3">
        <f>IF(OR(Tableau1[[#This Row],[Access R1 + S1+ T1 ]]&gt;=1,Tableau1[[#This Row],[Access V1 +W1 + X1]]&gt;=1),1,0)</f>
        <v>0</v>
      </c>
      <c r="AB10515" t="str">
        <f>Tableau1[[#This Row],[DOI]]</f>
        <v>doi: 10.1097/MD.0000000000009935</v>
      </c>
      <c r="AC10515" s="1" t="str">
        <f>Tableau1[[#This Row],[Authors]]&amp;", "&amp;Tableau1[[#This Row],[Title]]&amp;" "&amp;Tableau1[[#This Row],[Journal]]&amp;". "&amp;Tableau1[[#This Row],[Year]]</f>
        <v>Fajnkuchen F, Barritault D, Giocanti-Aurégan A., Evaluation of a new matrix regenerating agent in patients with Sjögren syndrome and superficial ulcerative keratitis resistant to conventional therapy: A report of 3 cases. Medicine (Baltimore). 2018</v>
      </c>
    </row>
    <row r="10516" spans="1:29" x14ac:dyDescent="0.3">
      <c r="A10516">
        <v>2188</v>
      </c>
      <c r="B10516" t="s">
        <v>5422</v>
      </c>
      <c r="C10516" t="s">
        <v>15667</v>
      </c>
      <c r="D10516" t="s">
        <v>25844</v>
      </c>
      <c r="E10516" t="s">
        <v>2440</v>
      </c>
      <c r="F10516" s="10"/>
      <c r="G10516">
        <v>2017</v>
      </c>
      <c r="J10516">
        <v>0.94700124094380134</v>
      </c>
      <c r="L10516" t="s">
        <v>36659</v>
      </c>
      <c r="M10516">
        <v>28803936</v>
      </c>
      <c r="Q10516" s="10"/>
      <c r="R10516" s="11">
        <f t="shared" si="328"/>
        <v>0</v>
      </c>
      <c r="U10516" s="11">
        <f t="shared" si="329"/>
        <v>0</v>
      </c>
      <c r="Y10516" s="11">
        <f>IF(SUM(Tableau1[[#This Row],[Other access]:[Sci-hub access]])&gt;=1,1,0)</f>
        <v>0</v>
      </c>
      <c r="Z10516" s="12">
        <f>IF(OR(Tableau1[[#This Row],[Access R1 + S1+ T1 ]]&gt;=1,Tableau1[[#This Row],[Access V1 +W1 + X1]]&gt;=1),1,0)</f>
        <v>0</v>
      </c>
      <c r="AB10516" s="10" t="str">
        <f>Tableau1[[#This Row],[DOI]]</f>
        <v>doi: 10.1016/j.exer.2017.08.007</v>
      </c>
      <c r="AC10516" s="13" t="str">
        <f>Tableau1[[#This Row],[Authors]]&amp;", "&amp;Tableau1[[#This Row],[Title]]&amp;" "&amp;Tableau1[[#This Row],[Journal]]&amp;". "&amp;Tableau1[[#This Row],[Year]]</f>
        <v>Swamynathan S, Loughner CL, Swamynathan SK., Inhibition of HUVEC tube formation via suppression of NFκB suggests an anti-angiogenic role for SLURP1 in the transparent cornea. Exp Eye Res. 2017</v>
      </c>
    </row>
    <row r="10517" spans="1:29" x14ac:dyDescent="0.3">
      <c r="A10517">
        <v>1610</v>
      </c>
      <c r="B10517" t="s">
        <v>4862</v>
      </c>
      <c r="C10517" t="s">
        <v>15112</v>
      </c>
      <c r="D10517" t="s">
        <v>25283</v>
      </c>
      <c r="E10517" t="s">
        <v>2613</v>
      </c>
      <c r="F10517" s="10"/>
      <c r="G10517">
        <v>2017</v>
      </c>
      <c r="J10517">
        <v>0.94703999490415403</v>
      </c>
      <c r="L10517" t="s">
        <v>36089</v>
      </c>
      <c r="M10517">
        <v>28913995</v>
      </c>
      <c r="Q10517" s="10"/>
      <c r="R10517" s="11">
        <f t="shared" si="328"/>
        <v>0</v>
      </c>
      <c r="U10517" s="11">
        <f t="shared" si="329"/>
        <v>0</v>
      </c>
      <c r="Y10517" s="11">
        <f>IF(SUM(Tableau1[[#This Row],[Other access]:[Sci-hub access]])&gt;=1,1,0)</f>
        <v>0</v>
      </c>
      <c r="Z10517" s="12">
        <f>IF(OR(Tableau1[[#This Row],[Access R1 + S1+ T1 ]]&gt;=1,Tableau1[[#This Row],[Access V1 +W1 + X1]]&gt;=1),1,0)</f>
        <v>0</v>
      </c>
      <c r="AB10517" s="10" t="str">
        <f>Tableau1[[#This Row],[DOI]]</f>
        <v>doi: 10.3341/kjo.2016.0096</v>
      </c>
      <c r="AC10517" s="13" t="str">
        <f>Tableau1[[#This Row],[Authors]]&amp;", "&amp;Tableau1[[#This Row],[Title]]&amp;" "&amp;Tableau1[[#This Row],[Journal]]&amp;". "&amp;Tableau1[[#This Row],[Year]]</f>
        <v>Lee MJ, Khwarg SI, Kim IH, Choi JH, Choi YJ, Kim N, Choung HK., Intraoperatively Observed Lacrimal Obstructive Features and Surgical Outcomes in External Dacryocystorhinostomy. Korean J Ophthalmol. 2017</v>
      </c>
    </row>
    <row r="10518" spans="1:29" ht="28.8" x14ac:dyDescent="0.3">
      <c r="A10518">
        <v>3074</v>
      </c>
      <c r="B10518" t="s">
        <v>6265</v>
      </c>
      <c r="C10518" t="s">
        <v>16508</v>
      </c>
      <c r="D10518" t="s">
        <v>26689</v>
      </c>
      <c r="E10518" t="s">
        <v>2528</v>
      </c>
      <c r="F10518" s="10"/>
      <c r="G10518">
        <v>2017</v>
      </c>
      <c r="J10518">
        <v>0.94704172369108452</v>
      </c>
      <c r="L10518" t="s">
        <v>37528</v>
      </c>
      <c r="M10518">
        <v>28642162</v>
      </c>
      <c r="Q10518" s="10"/>
      <c r="R10518" s="11">
        <f t="shared" si="328"/>
        <v>0</v>
      </c>
      <c r="U10518" s="11">
        <f t="shared" si="329"/>
        <v>0</v>
      </c>
      <c r="Y10518" s="11">
        <f>IF(SUM(Tableau1[[#This Row],[Other access]:[Sci-hub access]])&gt;=1,1,0)</f>
        <v>0</v>
      </c>
      <c r="Z10518" s="12">
        <f>IF(OR(Tableau1[[#This Row],[Access R1 + S1+ T1 ]]&gt;=1,Tableau1[[#This Row],[Access V1 +W1 + X1]]&gt;=1),1,0)</f>
        <v>0</v>
      </c>
      <c r="AB10518" s="10" t="str">
        <f>Tableau1[[#This Row],[DOI]]</f>
        <v>doi: 10.1016/j.ejmg.2017.06.005</v>
      </c>
      <c r="AC10518" s="13" t="str">
        <f>Tableau1[[#This Row],[Authors]]&amp;", "&amp;Tableau1[[#This Row],[Title]]&amp;" "&amp;Tableau1[[#This Row],[Journal]]&amp;". "&amp;Tableau1[[#This Row],[Year]]</f>
        <v>Overwater E, Floor K, van Beek D, de Boer K, van Dijk T, Hilhorst-Hofstee Y, Hoogeboom AJM, van Kaam KJ, van de Kamp JM, Kempers M, Krapels IPC, Kroes HY, Loeys B, Salemink S, Stumpel CTRM, Verhoeven VJM, Wijnands-van den Berg E, Cobben JM, van Tintelen JP, Weiss MM, Houweling AC, Maugeri A., NGS panel analysis in 24 ectopia lentis patients; a clinically relevant test with a high diagnostic yield. Eur J Med Genet. 2017</v>
      </c>
    </row>
    <row r="10519" spans="1:29" x14ac:dyDescent="0.3">
      <c r="A10519">
        <v>8478</v>
      </c>
      <c r="B10519" t="s">
        <v>1709</v>
      </c>
      <c r="C10519" t="s">
        <v>1710</v>
      </c>
      <c r="D10519" t="s">
        <v>1711</v>
      </c>
      <c r="E10519" t="s">
        <v>3042</v>
      </c>
      <c r="F10519" s="10"/>
      <c r="G10519">
        <v>2017</v>
      </c>
      <c r="J10519">
        <v>0.94712388547086923</v>
      </c>
      <c r="L10519" t="s">
        <v>42817</v>
      </c>
      <c r="M10519">
        <v>27908554</v>
      </c>
      <c r="Q10519" s="10"/>
      <c r="R10519" s="11">
        <f t="shared" si="328"/>
        <v>0</v>
      </c>
      <c r="U10519" s="11">
        <f t="shared" si="329"/>
        <v>0</v>
      </c>
      <c r="Y10519" s="11">
        <f>IF(SUM(Tableau1[[#This Row],[Other access]:[Sci-hub access]])&gt;=1,1,0)</f>
        <v>0</v>
      </c>
      <c r="Z10519" s="12">
        <f>IF(OR(Tableau1[[#This Row],[Access R1 + S1+ T1 ]]&gt;=1,Tableau1[[#This Row],[Access V1 +W1 + X1]]&gt;=1),1,0)</f>
        <v>0</v>
      </c>
      <c r="AB10519" s="10" t="str">
        <f>Tableau1[[#This Row],[DOI]]</f>
        <v>doi: 10.1016/j.nut.2016.08.012</v>
      </c>
      <c r="AC10519" s="13" t="str">
        <f>Tableau1[[#This Row],[Authors]]&amp;", "&amp;Tableau1[[#This Row],[Title]]&amp;" "&amp;Tableau1[[#This Row],[Journal]]&amp;". "&amp;Tableau1[[#This Row],[Year]]</f>
        <v>Sharma Y, Saxena S, Mishra A, Saxena A, Natu SM., Apolipoprotein A-I and B and Subjective Global Assessment relationship can reflect lipid defects in diabetic retinopathy. Nutrition. 2017</v>
      </c>
    </row>
    <row r="10520" spans="1:29" x14ac:dyDescent="0.3">
      <c r="A10520">
        <v>127</v>
      </c>
      <c r="B10520" t="s">
        <v>3390</v>
      </c>
      <c r="C10520" t="s">
        <v>13651</v>
      </c>
      <c r="D10520" t="s">
        <v>23810</v>
      </c>
      <c r="E10520" t="s">
        <v>2465</v>
      </c>
      <c r="F10520" s="10"/>
      <c r="G10520">
        <v>2017</v>
      </c>
      <c r="J10520">
        <v>0.94728512067873127</v>
      </c>
      <c r="L10520" t="s">
        <v>34643</v>
      </c>
      <c r="M10520">
        <v>29390457</v>
      </c>
      <c r="Q10520" s="10"/>
      <c r="R10520" s="11">
        <f t="shared" si="328"/>
        <v>0</v>
      </c>
      <c r="U10520" s="11">
        <f t="shared" si="329"/>
        <v>0</v>
      </c>
      <c r="Y10520" s="11">
        <f>IF(SUM(Tableau1[[#This Row],[Other access]:[Sci-hub access]])&gt;=1,1,0)</f>
        <v>0</v>
      </c>
      <c r="Z10520" s="12">
        <f>IF(OR(Tableau1[[#This Row],[Access R1 + S1+ T1 ]]&gt;=1,Tableau1[[#This Row],[Access V1 +W1 + X1]]&gt;=1),1,0)</f>
        <v>0</v>
      </c>
      <c r="AB10520" s="10" t="str">
        <f>Tableau1[[#This Row],[DOI]]</f>
        <v>doi: 10.1097/MD.0000000000009182</v>
      </c>
      <c r="AC10520" s="13" t="str">
        <f>Tableau1[[#This Row],[Authors]]&amp;", "&amp;Tableau1[[#This Row],[Title]]&amp;" "&amp;Tableau1[[#This Row],[Journal]]&amp;". "&amp;Tableau1[[#This Row],[Year]]</f>
        <v>Xu X, Xiao H, Guo X, Chen X, Hao L, Luo J, Liu X., Diagnostic ability of macular ganglion cell-inner plexiform layer thickness in glaucoma suspects. Medicine (Baltimore). 2017</v>
      </c>
    </row>
    <row r="10521" spans="1:29" x14ac:dyDescent="0.3">
      <c r="A10521">
        <v>9941</v>
      </c>
      <c r="B10521" t="s">
        <v>12467</v>
      </c>
      <c r="C10521" t="s">
        <v>22636</v>
      </c>
      <c r="D10521" t="s">
        <v>32915</v>
      </c>
      <c r="E10521" t="s">
        <v>2457</v>
      </c>
      <c r="F10521" s="10"/>
      <c r="G10521">
        <v>2017</v>
      </c>
      <c r="J10521">
        <v>0.94729903297063145</v>
      </c>
      <c r="L10521" t="s">
        <v>44199</v>
      </c>
      <c r="M10521">
        <v>27533646</v>
      </c>
      <c r="Q10521" s="10"/>
      <c r="R10521" s="11">
        <f t="shared" si="328"/>
        <v>0</v>
      </c>
      <c r="U10521" s="11">
        <f t="shared" si="329"/>
        <v>0</v>
      </c>
      <c r="Y10521" s="11">
        <f>IF(SUM(Tableau1[[#This Row],[Other access]:[Sci-hub access]])&gt;=1,1,0)</f>
        <v>0</v>
      </c>
      <c r="Z10521" s="12">
        <f>IF(OR(Tableau1[[#This Row],[Access R1 + S1+ T1 ]]&gt;=1,Tableau1[[#This Row],[Access V1 +W1 + X1]]&gt;=1),1,0)</f>
        <v>0</v>
      </c>
      <c r="AB10521" s="10" t="str">
        <f>Tableau1[[#This Row],[DOI]]</f>
        <v>doi: 10.1097/ICB.0000000000000388</v>
      </c>
      <c r="AC10521" s="13" t="str">
        <f>Tableau1[[#This Row],[Authors]]&amp;", "&amp;Tableau1[[#This Row],[Title]]&amp;" "&amp;Tableau1[[#This Row],[Journal]]&amp;". "&amp;Tableau1[[#This Row],[Year]]</f>
        <v>Farley ND, Sassalos TM, Ober MD., BASAL CELL NEVUS SYNDROME PRESENTING AS EPIRETINAL MEMBRANE AND MYELINATED NERVE FIBER LAYER. Retin Cases Brief Rep. 2017</v>
      </c>
    </row>
    <row r="10522" spans="1:29" x14ac:dyDescent="0.3">
      <c r="A10522">
        <v>10278</v>
      </c>
      <c r="B10522" t="s">
        <v>12779</v>
      </c>
      <c r="C10522" t="s">
        <v>22946</v>
      </c>
      <c r="D10522" t="s">
        <v>33232</v>
      </c>
      <c r="E10522" t="s">
        <v>2438</v>
      </c>
      <c r="F10522" s="10"/>
      <c r="G10522">
        <v>2017</v>
      </c>
      <c r="J10522">
        <v>0.94738807746278453</v>
      </c>
      <c r="L10522" t="s">
        <v>44530</v>
      </c>
      <c r="M10522">
        <v>27402970</v>
      </c>
      <c r="Q10522" s="10"/>
      <c r="R10522" s="11">
        <f t="shared" si="328"/>
        <v>0</v>
      </c>
      <c r="U10522" s="11">
        <f t="shared" si="329"/>
        <v>0</v>
      </c>
      <c r="Y10522" s="11">
        <f>IF(SUM(Tableau1[[#This Row],[Other access]:[Sci-hub access]])&gt;=1,1,0)</f>
        <v>0</v>
      </c>
      <c r="Z10522" s="12">
        <f>IF(OR(Tableau1[[#This Row],[Access R1 + S1+ T1 ]]&gt;=1,Tableau1[[#This Row],[Access V1 +W1 + X1]]&gt;=1),1,0)</f>
        <v>0</v>
      </c>
      <c r="AB10522" s="10" t="str">
        <f>Tableau1[[#This Row],[DOI]]</f>
        <v>doi: 10.1136/bjophthalmol-2015-307602</v>
      </c>
      <c r="AC10522" s="13" t="str">
        <f>Tableau1[[#This Row],[Authors]]&amp;", "&amp;Tableau1[[#This Row],[Title]]&amp;" "&amp;Tableau1[[#This Row],[Journal]]&amp;". "&amp;Tableau1[[#This Row],[Year]]</f>
        <v>Ann LB, Abbouda A, Frausto RF, Huseynli S, Gupta K, Alió JL, Aldave AJ., Variant lattice corneal dystrophy associated with compound heterozygous mutations in the TGFBI gene. Br J Ophthalmol. 2017</v>
      </c>
    </row>
    <row r="10523" spans="1:29" x14ac:dyDescent="0.3">
      <c r="A10523">
        <v>10732</v>
      </c>
      <c r="B10523" t="s">
        <v>13193</v>
      </c>
      <c r="C10523" t="s">
        <v>23356</v>
      </c>
      <c r="D10523" t="s">
        <v>33646</v>
      </c>
      <c r="E10523" t="s">
        <v>2469</v>
      </c>
      <c r="F10523" s="10"/>
      <c r="G10523">
        <v>2017</v>
      </c>
      <c r="J10523">
        <v>0.94740064590405448</v>
      </c>
      <c r="L10523" t="s">
        <v>44979</v>
      </c>
      <c r="M10523">
        <v>27077400</v>
      </c>
      <c r="Q10523" s="10"/>
      <c r="R10523" s="11">
        <f t="shared" si="328"/>
        <v>0</v>
      </c>
      <c r="U10523" s="11">
        <f t="shared" si="329"/>
        <v>0</v>
      </c>
      <c r="Y10523" s="11">
        <f>IF(SUM(Tableau1[[#This Row],[Other access]:[Sci-hub access]])&gt;=1,1,0)</f>
        <v>0</v>
      </c>
      <c r="Z10523" s="12">
        <f>IF(OR(Tableau1[[#This Row],[Access R1 + S1+ T1 ]]&gt;=1,Tableau1[[#This Row],[Access V1 +W1 + X1]]&gt;=1),1,0)</f>
        <v>0</v>
      </c>
      <c r="AB10523" s="10" t="str">
        <f>Tableau1[[#This Row],[DOI]]</f>
        <v>doi: 10.3109/08820538.2015.1090611</v>
      </c>
      <c r="AC10523" s="13" t="str">
        <f>Tableau1[[#This Row],[Authors]]&amp;", "&amp;Tableau1[[#This Row],[Title]]&amp;" "&amp;Tableau1[[#This Row],[Journal]]&amp;". "&amp;Tableau1[[#This Row],[Year]]</f>
        <v>Demircan S, Yılmaz U, Küçük E, Ulusoy MD, Ataş M, Gülhan A, Zararsız G., The Effect of Pseudoexfoliation Syndrome on the Retinal Nerve Fiber Layer and Choroid Thickness. Semin Ophthalmol. 2017</v>
      </c>
    </row>
    <row r="10524" spans="1:29" ht="28.8" x14ac:dyDescent="0.3">
      <c r="A10524">
        <v>4644</v>
      </c>
      <c r="B10524" t="s">
        <v>7762</v>
      </c>
      <c r="C10524" t="s">
        <v>5</v>
      </c>
      <c r="D10524" t="s">
        <v>28191</v>
      </c>
      <c r="E10524" t="s">
        <v>2438</v>
      </c>
      <c r="F10524" s="10"/>
      <c r="G10524">
        <v>2017</v>
      </c>
      <c r="J10524">
        <v>0.94765453172822933</v>
      </c>
      <c r="L10524" t="s">
        <v>39062</v>
      </c>
      <c r="M10524">
        <v>28424171</v>
      </c>
      <c r="Q10524" s="10"/>
      <c r="R10524" s="11">
        <f t="shared" si="328"/>
        <v>0</v>
      </c>
      <c r="U10524" s="11">
        <f t="shared" si="329"/>
        <v>0</v>
      </c>
      <c r="Y10524" s="11">
        <f>IF(SUM(Tableau1[[#This Row],[Other access]:[Sci-hub access]])&gt;=1,1,0)</f>
        <v>0</v>
      </c>
      <c r="Z10524" s="12">
        <f>IF(OR(Tableau1[[#This Row],[Access R1 + S1+ T1 ]]&gt;=1,Tableau1[[#This Row],[Access V1 +W1 + X1]]&gt;=1),1,0)</f>
        <v>0</v>
      </c>
      <c r="AB10524" s="10" t="str">
        <f>Tableau1[[#This Row],[DOI]]</f>
        <v>doi: 10.1136/bjophthalmol-2016-EGSguideline.002</v>
      </c>
      <c r="AC10524" s="13" t="str">
        <f>Tableau1[[#This Row],[Authors]]&amp;", "&amp;Tableau1[[#This Row],[Title]]&amp;" "&amp;Tableau1[[#This Row],[Journal]]&amp;". "&amp;Tableau1[[#This Row],[Year]]</f>
        <v>[No authors listed], European Glaucoma Society Terminology and Guidelines for Glaucoma, 4th Edition - Chapter 2: Classification and terminologySupported by the EGS Foundation: Part 1: Foreword; Introduction; Glossary; Chapter 2 Classification and Terminology. Br J Ophthalmol. 2017</v>
      </c>
    </row>
    <row r="10525" spans="1:29" x14ac:dyDescent="0.3">
      <c r="A10525">
        <v>8999</v>
      </c>
      <c r="B10525" t="s">
        <v>1890</v>
      </c>
      <c r="C10525" t="s">
        <v>1891</v>
      </c>
      <c r="D10525" t="s">
        <v>1892</v>
      </c>
      <c r="E10525" t="s">
        <v>3123</v>
      </c>
      <c r="F10525" s="10"/>
      <c r="G10525">
        <v>2017</v>
      </c>
      <c r="J10525">
        <v>0.94772448159692257</v>
      </c>
      <c r="L10525" t="s">
        <v>43321</v>
      </c>
      <c r="M10525">
        <v>27765866</v>
      </c>
      <c r="Q10525" s="10"/>
      <c r="R10525" s="11">
        <f t="shared" si="328"/>
        <v>0</v>
      </c>
      <c r="U10525" s="11">
        <f t="shared" si="329"/>
        <v>0</v>
      </c>
      <c r="Y10525" s="11">
        <f>IF(SUM(Tableau1[[#This Row],[Other access]:[Sci-hub access]])&gt;=1,1,0)</f>
        <v>0</v>
      </c>
      <c r="Z10525" s="12">
        <f>IF(OR(Tableau1[[#This Row],[Access R1 + S1+ T1 ]]&gt;=1,Tableau1[[#This Row],[Access V1 +W1 + X1]]&gt;=1),1,0)</f>
        <v>0</v>
      </c>
      <c r="AB10525" s="10" t="str">
        <f>Tableau1[[#This Row],[DOI]]</f>
        <v>doi: 10.1177/1591019916668840</v>
      </c>
      <c r="AC10525" s="13" t="str">
        <f>Tableau1[[#This Row],[Authors]]&amp;", "&amp;Tableau1[[#This Row],[Title]]&amp;" "&amp;Tableau1[[#This Row],[Journal]]&amp;". "&amp;Tableau1[[#This Row],[Year]]</f>
        <v>Khoury NN, Champagne PO, Kotowski M, Raymond J, Roy D, Weill A., Unexpected complications with head and neck hydrogel microsphere particle embolization: A case series and a technical note. Interv Neuroradiol. 2017</v>
      </c>
    </row>
    <row r="10526" spans="1:29" x14ac:dyDescent="0.3">
      <c r="A10526">
        <v>1416</v>
      </c>
      <c r="B10526" t="s">
        <v>4674</v>
      </c>
      <c r="C10526" t="s">
        <v>14925</v>
      </c>
      <c r="D10526" t="s">
        <v>25095</v>
      </c>
      <c r="E10526" t="s">
        <v>2465</v>
      </c>
      <c r="F10526" s="10"/>
      <c r="G10526">
        <v>2017</v>
      </c>
      <c r="J10526">
        <v>0.94773762347875767</v>
      </c>
      <c r="L10526" t="s">
        <v>35897</v>
      </c>
      <c r="M10526">
        <v>28953684</v>
      </c>
      <c r="Q10526" s="10"/>
      <c r="R10526" s="11">
        <f t="shared" si="328"/>
        <v>0</v>
      </c>
      <c r="U10526" s="11">
        <f t="shared" si="329"/>
        <v>0</v>
      </c>
      <c r="Y10526" s="11">
        <f>IF(SUM(Tableau1[[#This Row],[Other access]:[Sci-hub access]])&gt;=1,1,0)</f>
        <v>0</v>
      </c>
      <c r="Z10526" s="12">
        <f>IF(OR(Tableau1[[#This Row],[Access R1 + S1+ T1 ]]&gt;=1,Tableau1[[#This Row],[Access V1 +W1 + X1]]&gt;=1),1,0)</f>
        <v>0</v>
      </c>
      <c r="AB10526" s="10" t="str">
        <f>Tableau1[[#This Row],[DOI]]</f>
        <v>doi: 10.1097/MD.0000000000008199</v>
      </c>
      <c r="AC10526" s="13" t="str">
        <f>Tableau1[[#This Row],[Authors]]&amp;", "&amp;Tableau1[[#This Row],[Title]]&amp;" "&amp;Tableau1[[#This Row],[Journal]]&amp;". "&amp;Tableau1[[#This Row],[Year]]</f>
        <v>Ying X, Wang H, Deng S, Chen Y, Zhang J, Yu W., Long-term outcome of percutaneous balloon compression for trigeminal neuralgia patients elder than 80 years: A STROBE-compliant article. Medicine (Baltimore). 2017</v>
      </c>
    </row>
    <row r="10527" spans="1:29" ht="28.8" x14ac:dyDescent="0.3">
      <c r="A10527">
        <v>9235</v>
      </c>
      <c r="B10527" t="s">
        <v>11821</v>
      </c>
      <c r="C10527" t="s">
        <v>21996</v>
      </c>
      <c r="D10527" t="s">
        <v>32263</v>
      </c>
      <c r="E10527" t="s">
        <v>2833</v>
      </c>
      <c r="F10527" s="10"/>
      <c r="G10527">
        <v>2017</v>
      </c>
      <c r="J10527">
        <v>0.94782598514138716</v>
      </c>
      <c r="L10527" t="s">
        <v>43546</v>
      </c>
      <c r="M10527">
        <v>27757552</v>
      </c>
      <c r="Q10527" s="10"/>
      <c r="R10527" s="11">
        <f t="shared" si="328"/>
        <v>0</v>
      </c>
      <c r="U10527" s="11">
        <f t="shared" si="329"/>
        <v>0</v>
      </c>
      <c r="Y10527" s="11">
        <f>IF(SUM(Tableau1[[#This Row],[Other access]:[Sci-hub access]])&gt;=1,1,0)</f>
        <v>0</v>
      </c>
      <c r="Z10527" s="12">
        <f>IF(OR(Tableau1[[#This Row],[Access R1 + S1+ T1 ]]&gt;=1,Tableau1[[#This Row],[Access V1 +W1 + X1]]&gt;=1),1,0)</f>
        <v>0</v>
      </c>
      <c r="AB10527" s="10" t="str">
        <f>Tableau1[[#This Row],[DOI]]</f>
        <v>doi: 10.1007/s10072-016-2701-z</v>
      </c>
      <c r="AC10527" s="13" t="str">
        <f>Tableau1[[#This Row],[Authors]]&amp;", "&amp;Tableau1[[#This Row],[Title]]&amp;" "&amp;Tableau1[[#This Row],[Journal]]&amp;". "&amp;Tableau1[[#This Row],[Year]]</f>
        <v>Laroni A, Brogi D, Brescia Morra V, Guidi L, Pozzilli C, Comi G, Lugaresi A, Turrini R, Raimondi D, Uccelli A, Mancardi GL., Safety and tolerability of fingolimod in patients with relapsing-remitting multiple sclerosis: results of an open-label clinical trial in Italy. Neurol Sci. 2017</v>
      </c>
    </row>
    <row r="10528" spans="1:29" x14ac:dyDescent="0.3">
      <c r="A10528">
        <v>7131</v>
      </c>
      <c r="B10528" t="s">
        <v>9977</v>
      </c>
      <c r="C10528" t="s">
        <v>20180</v>
      </c>
      <c r="D10528" t="s">
        <v>30411</v>
      </c>
      <c r="E10528" t="s">
        <v>2449</v>
      </c>
      <c r="F10528" s="10"/>
      <c r="G10528">
        <v>2017</v>
      </c>
      <c r="J10528">
        <v>0.9479013128419328</v>
      </c>
      <c r="L10528" t="s">
        <v>41487</v>
      </c>
      <c r="M10528">
        <v>28125856</v>
      </c>
      <c r="Q10528" s="10"/>
      <c r="R10528" s="11">
        <f t="shared" si="328"/>
        <v>0</v>
      </c>
      <c r="U10528" s="11">
        <f t="shared" si="329"/>
        <v>0</v>
      </c>
      <c r="Y10528" s="11">
        <f>IF(SUM(Tableau1[[#This Row],[Other access]:[Sci-hub access]])&gt;=1,1,0)</f>
        <v>0</v>
      </c>
      <c r="Z10528" s="12">
        <f>IF(OR(Tableau1[[#This Row],[Access R1 + S1+ T1 ]]&gt;=1,Tableau1[[#This Row],[Access V1 +W1 + X1]]&gt;=1),1,0)</f>
        <v>0</v>
      </c>
      <c r="AB10528" s="10" t="str">
        <f>Tableau1[[#This Row],[DOI]]</f>
        <v>doi: 10.1111/cxo.12513</v>
      </c>
      <c r="AC10528" s="13" t="str">
        <f>Tableau1[[#This Row],[Authors]]&amp;", "&amp;Tableau1[[#This Row],[Title]]&amp;" "&amp;Tableau1[[#This Row],[Journal]]&amp;". "&amp;Tableau1[[#This Row],[Year]]</f>
        <v>Goktas S, Sakarya Y, Ozcimen M, Sakarya R, Alpfidan I, Ivacık IS, Erdogan E., Effect of topical cyclopentolate on post-operative pain after pterygium surgery. Clin Exp Optom. 2017</v>
      </c>
    </row>
    <row r="10529" spans="1:29" x14ac:dyDescent="0.3">
      <c r="A10529">
        <v>6553</v>
      </c>
      <c r="B10529" t="s">
        <v>9473</v>
      </c>
      <c r="C10529" t="s">
        <v>19681</v>
      </c>
      <c r="D10529" t="s">
        <v>29904</v>
      </c>
      <c r="E10529" t="s">
        <v>2636</v>
      </c>
      <c r="F10529" s="10"/>
      <c r="G10529">
        <v>2017</v>
      </c>
      <c r="J10529">
        <v>0.94791498463829282</v>
      </c>
      <c r="L10529" t="s">
        <v>40918</v>
      </c>
      <c r="M10529">
        <v>28195895</v>
      </c>
      <c r="Q10529" s="10"/>
      <c r="R10529" s="11">
        <f t="shared" si="328"/>
        <v>0</v>
      </c>
      <c r="U10529" s="11">
        <f t="shared" si="329"/>
        <v>0</v>
      </c>
      <c r="Y10529" s="11">
        <f>IF(SUM(Tableau1[[#This Row],[Other access]:[Sci-hub access]])&gt;=1,1,0)</f>
        <v>0</v>
      </c>
      <c r="Z10529" s="12">
        <f>IF(OR(Tableau1[[#This Row],[Access R1 + S1+ T1 ]]&gt;=1,Tableau1[[#This Row],[Access V1 +W1 + X1]]&gt;=1),1,0)</f>
        <v>0</v>
      </c>
      <c r="AB10529" s="10" t="str">
        <f>Tableau1[[#This Row],[DOI]]</f>
        <v>doi: 10.1097/SAP.0000000000001007</v>
      </c>
      <c r="AC10529" s="13" t="str">
        <f>Tableau1[[#This Row],[Authors]]&amp;", "&amp;Tableau1[[#This Row],[Title]]&amp;" "&amp;Tableau1[[#This Row],[Journal]]&amp;". "&amp;Tableau1[[#This Row],[Year]]</f>
        <v>Lai HT, Weng SF, Chang CH, Huang SH, Lee SS, Chang KP, Lai CS., Analysis of Levator Function and Ptosis Severity in Involutional Blepharoptosis. Ann Plast Surg. 2017</v>
      </c>
    </row>
    <row r="10530" spans="1:29" x14ac:dyDescent="0.3">
      <c r="A10530">
        <v>10670</v>
      </c>
      <c r="B10530" t="s">
        <v>13137</v>
      </c>
      <c r="C10530" t="s">
        <v>23302</v>
      </c>
      <c r="D10530" t="s">
        <v>33590</v>
      </c>
      <c r="E10530" t="s">
        <v>2438</v>
      </c>
      <c r="F10530" s="10"/>
      <c r="G10530">
        <v>2017</v>
      </c>
      <c r="J10530">
        <v>0.94801166625241717</v>
      </c>
      <c r="L10530" t="s">
        <v>44918</v>
      </c>
      <c r="M10530">
        <v>27121095</v>
      </c>
      <c r="Q10530" s="10"/>
      <c r="R10530" s="11">
        <f t="shared" si="328"/>
        <v>0</v>
      </c>
      <c r="U10530" s="11">
        <f t="shared" si="329"/>
        <v>0</v>
      </c>
      <c r="Y10530" s="11">
        <f>IF(SUM(Tableau1[[#This Row],[Other access]:[Sci-hub access]])&gt;=1,1,0)</f>
        <v>0</v>
      </c>
      <c r="Z10530" s="12">
        <f>IF(OR(Tableau1[[#This Row],[Access R1 + S1+ T1 ]]&gt;=1,Tableau1[[#This Row],[Access V1 +W1 + X1]]&gt;=1),1,0)</f>
        <v>0</v>
      </c>
      <c r="AB10530" s="10" t="str">
        <f>Tableau1[[#This Row],[DOI]]</f>
        <v>doi: 10.1136/bjophthalmol-2015-307076</v>
      </c>
      <c r="AC10530" s="13" t="str">
        <f>Tableau1[[#This Row],[Authors]]&amp;", "&amp;Tableau1[[#This Row],[Title]]&amp;" "&amp;Tableau1[[#This Row],[Journal]]&amp;". "&amp;Tableau1[[#This Row],[Year]]</f>
        <v>Biewald E, Lautner H, Gök M, Horstmann GA, Sauerwein W, Flühs D, Bornfeld N., Endoresection of large uveal melanomas: clinical results in a consecutive series of 200 cases. Br J Ophthalmol. 2017</v>
      </c>
    </row>
    <row r="10531" spans="1:29" x14ac:dyDescent="0.3">
      <c r="A10531">
        <v>1263</v>
      </c>
      <c r="B10531" t="s">
        <v>4524</v>
      </c>
      <c r="C10531" t="s">
        <v>14777</v>
      </c>
      <c r="D10531" t="s">
        <v>24945</v>
      </c>
      <c r="E10531" t="s">
        <v>2468</v>
      </c>
      <c r="F10531" s="10"/>
      <c r="G10531">
        <v>2017</v>
      </c>
      <c r="J10531">
        <v>0.94816738392803179</v>
      </c>
      <c r="L10531" t="s">
        <v>35750</v>
      </c>
      <c r="M10531">
        <v>28984710</v>
      </c>
      <c r="Q10531" s="10"/>
      <c r="R10531" s="11">
        <f t="shared" si="328"/>
        <v>0</v>
      </c>
      <c r="U10531" s="11">
        <f t="shared" si="329"/>
        <v>0</v>
      </c>
      <c r="Y10531" s="11">
        <f>IF(SUM(Tableau1[[#This Row],[Other access]:[Sci-hub access]])&gt;=1,1,0)</f>
        <v>0</v>
      </c>
      <c r="Z10531" s="12">
        <f>IF(OR(Tableau1[[#This Row],[Access R1 + S1+ T1 ]]&gt;=1,Tableau1[[#This Row],[Access V1 +W1 + X1]]&gt;=1),1,0)</f>
        <v>0</v>
      </c>
      <c r="AB10531" s="10" t="str">
        <f>Tableau1[[#This Row],[DOI]]</f>
        <v>doi: 10.1097/IJG.0000000000000791</v>
      </c>
      <c r="AC10531" s="13" t="str">
        <f>Tableau1[[#This Row],[Authors]]&amp;", "&amp;Tableau1[[#This Row],[Title]]&amp;" "&amp;Tableau1[[#This Row],[Journal]]&amp;". "&amp;Tableau1[[#This Row],[Year]]</f>
        <v>Moon Y, Sung KR, Kim JM, Shim SH, Yoo C, Park JH., Risk Factors Associated With Glaucomatous Progression in Pseudoexfoliation Patients. J Glaucoma. 2017</v>
      </c>
    </row>
    <row r="10532" spans="1:29" x14ac:dyDescent="0.3">
      <c r="A10532">
        <v>2290</v>
      </c>
      <c r="B10532" t="s">
        <v>5521</v>
      </c>
      <c r="C10532" t="s">
        <v>15766</v>
      </c>
      <c r="D10532" t="s">
        <v>25943</v>
      </c>
      <c r="E10532" t="s">
        <v>2496</v>
      </c>
      <c r="F10532" s="10"/>
      <c r="G10532">
        <v>2017</v>
      </c>
      <c r="J10532">
        <v>0.94822662284027959</v>
      </c>
      <c r="L10532" t="s">
        <v>36757</v>
      </c>
      <c r="M10532">
        <v>28774524</v>
      </c>
      <c r="Q10532" s="10"/>
      <c r="R10532" s="11">
        <f t="shared" si="328"/>
        <v>0</v>
      </c>
      <c r="U10532" s="11">
        <f t="shared" si="329"/>
        <v>0</v>
      </c>
      <c r="Y10532" s="11">
        <f>IF(SUM(Tableau1[[#This Row],[Other access]:[Sci-hub access]])&gt;=1,1,0)</f>
        <v>0</v>
      </c>
      <c r="Z10532" s="12">
        <f>IF(OR(Tableau1[[#This Row],[Access R1 + S1+ T1 ]]&gt;=1,Tableau1[[#This Row],[Access V1 +W1 + X1]]&gt;=1),1,0)</f>
        <v>0</v>
      </c>
      <c r="AB10532" s="10" t="str">
        <f>Tableau1[[#This Row],[DOI]]</f>
        <v>doi: 10.1016/j.jcjo.2016.11.035</v>
      </c>
      <c r="AC10532" s="13" t="str">
        <f>Tableau1[[#This Row],[Authors]]&amp;", "&amp;Tableau1[[#This Row],[Title]]&amp;" "&amp;Tableau1[[#This Row],[Journal]]&amp;". "&amp;Tableau1[[#This Row],[Year]]</f>
        <v>Mikhail M, Flanders M., Clinical profiles and surgical outcomes of adult esotropia. Can J Ophthalmol. 2017</v>
      </c>
    </row>
    <row r="10533" spans="1:29" x14ac:dyDescent="0.3">
      <c r="A10533">
        <v>9411</v>
      </c>
      <c r="B10533" t="s">
        <v>11981</v>
      </c>
      <c r="C10533" t="s">
        <v>22156</v>
      </c>
      <c r="D10533" t="s">
        <v>32426</v>
      </c>
      <c r="E10533" t="s">
        <v>2555</v>
      </c>
      <c r="F10533" s="10"/>
      <c r="G10533">
        <v>2017</v>
      </c>
      <c r="J10533">
        <v>0.94829308347293639</v>
      </c>
      <c r="L10533" t="s">
        <v>43700</v>
      </c>
      <c r="M10533">
        <v>27701734</v>
      </c>
      <c r="Q10533" s="10"/>
      <c r="R10533" s="11">
        <f t="shared" si="328"/>
        <v>0</v>
      </c>
      <c r="U10533" s="11">
        <f t="shared" si="329"/>
        <v>0</v>
      </c>
      <c r="Y10533" s="11">
        <f>IF(SUM(Tableau1[[#This Row],[Other access]:[Sci-hub access]])&gt;=1,1,0)</f>
        <v>0</v>
      </c>
      <c r="Z10533" s="12">
        <f>IF(OR(Tableau1[[#This Row],[Access R1 + S1+ T1 ]]&gt;=1,Tableau1[[#This Row],[Access V1 +W1 + X1]]&gt;=1),1,0)</f>
        <v>0</v>
      </c>
      <c r="AB10533" s="10" t="str">
        <f>Tableau1[[#This Row],[DOI]]</f>
        <v>doi: 10.1002/path.4816</v>
      </c>
      <c r="AC10533" s="13" t="str">
        <f>Tableau1[[#This Row],[Authors]]&amp;", "&amp;Tableau1[[#This Row],[Title]]&amp;" "&amp;Tableau1[[#This Row],[Journal]]&amp;". "&amp;Tableau1[[#This Row],[Year]]</f>
        <v>Theodoropoulou S, Copland DA, Liu J, Wu J, Gardner PJ, Ozaki E, Doyle SL, Campbell M, Dick AD., Interleukin-33 regulates tissue remodelling and inhibits angiogenesis in the eye. J Pathol. 2017</v>
      </c>
    </row>
    <row r="10534" spans="1:29" x14ac:dyDescent="0.3">
      <c r="A10534">
        <v>5476</v>
      </c>
      <c r="B10534" t="s">
        <v>8524</v>
      </c>
      <c r="C10534" t="s">
        <v>18745</v>
      </c>
      <c r="D10534" t="s">
        <v>28954</v>
      </c>
      <c r="E10534" t="s">
        <v>3188</v>
      </c>
      <c r="F10534" s="10"/>
      <c r="G10534">
        <v>2017</v>
      </c>
      <c r="J10534">
        <v>0.94839934826051542</v>
      </c>
      <c r="L10534" t="s">
        <v>39866</v>
      </c>
      <c r="M10534">
        <v>28332063</v>
      </c>
      <c r="Q10534" s="10"/>
      <c r="R10534" s="11">
        <f t="shared" si="328"/>
        <v>0</v>
      </c>
      <c r="U10534" s="11">
        <f t="shared" si="329"/>
        <v>0</v>
      </c>
      <c r="Y10534" s="11">
        <f>IF(SUM(Tableau1[[#This Row],[Other access]:[Sci-hub access]])&gt;=1,1,0)</f>
        <v>0</v>
      </c>
      <c r="Z10534" s="12">
        <f>IF(OR(Tableau1[[#This Row],[Access R1 + S1+ T1 ]]&gt;=1,Tableau1[[#This Row],[Access V1 +W1 + X1]]&gt;=1),1,0)</f>
        <v>0</v>
      </c>
      <c r="AB10534" s="10" t="str">
        <f>Tableau1[[#This Row],[DOI]]</f>
        <v>doi: 10.1007/s10735-017-9716-5</v>
      </c>
      <c r="AC10534" s="13" t="str">
        <f>Tableau1[[#This Row],[Authors]]&amp;", "&amp;Tableau1[[#This Row],[Title]]&amp;" "&amp;Tableau1[[#This Row],[Journal]]&amp;". "&amp;Tableau1[[#This Row],[Year]]</f>
        <v>Ding C, Cong X, Zhang XM, Li SL, Wu LL, Yu GY., Decreased interaction between ZO-1 and occludin is involved in alteration of tight junctions in transplanted epiphora submandibular glands. J Mol Histol. 2017</v>
      </c>
    </row>
    <row r="10535" spans="1:29" ht="28.8" x14ac:dyDescent="0.3">
      <c r="A10535">
        <v>6544</v>
      </c>
      <c r="B10535" t="s">
        <v>9464</v>
      </c>
      <c r="C10535" t="s">
        <v>19672</v>
      </c>
      <c r="D10535" t="s">
        <v>29895</v>
      </c>
      <c r="E10535" t="s">
        <v>2458</v>
      </c>
      <c r="F10535" s="10"/>
      <c r="G10535">
        <v>2017</v>
      </c>
      <c r="J10535">
        <v>0.94849420161089271</v>
      </c>
      <c r="L10535" t="s">
        <v>40909</v>
      </c>
      <c r="M10535">
        <v>28196218</v>
      </c>
      <c r="Q10535" s="10"/>
      <c r="R10535" s="11">
        <f t="shared" si="328"/>
        <v>0</v>
      </c>
      <c r="U10535" s="11">
        <f t="shared" si="329"/>
        <v>0</v>
      </c>
      <c r="Y10535" s="11">
        <f>IF(SUM(Tableau1[[#This Row],[Other access]:[Sci-hub access]])&gt;=1,1,0)</f>
        <v>0</v>
      </c>
      <c r="Z10535" s="12">
        <f>IF(OR(Tableau1[[#This Row],[Access R1 + S1+ T1 ]]&gt;=1,Tableau1[[#This Row],[Access V1 +W1 + X1]]&gt;=1),1,0)</f>
        <v>0</v>
      </c>
      <c r="AB10535" s="10" t="str">
        <f>Tableau1[[#This Row],[DOI]]</f>
        <v>doi: 10.1001/jamaophthalmol.2016.5847</v>
      </c>
      <c r="AC10535" s="13" t="str">
        <f>Tableau1[[#This Row],[Authors]]&amp;", "&amp;Tableau1[[#This Row],[Title]]&amp;" "&amp;Tableau1[[#This Row],[Journal]]&amp;". "&amp;Tableau1[[#This Row],[Year]]</f>
        <v>Nongpiur ME, Aboobakar IF, Baskaran M, Narayanaswamy A, Sakata LM, Wu R, Atalay E, Friedman DS, Aung T., Association of Baseline Anterior Segment Parameters With the Development of Incident Gonioscopic Angle Closure. JAMA Ophthalmol. 2017</v>
      </c>
    </row>
    <row r="10536" spans="1:29" x14ac:dyDescent="0.3">
      <c r="A10536">
        <v>1637</v>
      </c>
      <c r="B10536" t="s">
        <v>4889</v>
      </c>
      <c r="C10536" t="s">
        <v>15139</v>
      </c>
      <c r="D10536" t="s">
        <v>25310</v>
      </c>
      <c r="E10536" t="s">
        <v>2474</v>
      </c>
      <c r="F10536" s="10"/>
      <c r="G10536">
        <v>2017</v>
      </c>
      <c r="J10536">
        <v>0.94850655703289743</v>
      </c>
      <c r="L10536" t="s">
        <v>36116</v>
      </c>
      <c r="M10536">
        <v>28906322</v>
      </c>
      <c r="Q10536" s="10"/>
      <c r="R10536" s="11">
        <f t="shared" si="328"/>
        <v>0</v>
      </c>
      <c r="U10536" s="11">
        <f t="shared" si="329"/>
        <v>0</v>
      </c>
      <c r="Y10536" s="11">
        <f>IF(SUM(Tableau1[[#This Row],[Other access]:[Sci-hub access]])&gt;=1,1,0)</f>
        <v>0</v>
      </c>
      <c r="Z10536" s="12">
        <f>IF(OR(Tableau1[[#This Row],[Access R1 + S1+ T1 ]]&gt;=1,Tableau1[[#This Row],[Access V1 +W1 + X1]]&gt;=1),1,0)</f>
        <v>0</v>
      </c>
      <c r="AB10536" s="10" t="str">
        <f>Tableau1[[#This Row],[DOI]]</f>
        <v>doi: 10.1097/MPH.0000000000000968</v>
      </c>
      <c r="AC10536" s="13" t="str">
        <f>Tableau1[[#This Row],[Authors]]&amp;", "&amp;Tableau1[[#This Row],[Title]]&amp;" "&amp;Tableau1[[#This Row],[Journal]]&amp;". "&amp;Tableau1[[#This Row],[Year]]</f>
        <v>Fischer C, Petriccione M, Vitolano S, Guarini E, Davis ME, Dunkel IJ., The Effect of Ophthalmic Artery Chemosurgery on Immune Function in Retinoblastoma Patients: A Single Institution Retrospective Analysis. J Pediatr Hematol Oncol. 2017</v>
      </c>
    </row>
    <row r="10537" spans="1:29" x14ac:dyDescent="0.3">
      <c r="A10537">
        <v>3949</v>
      </c>
      <c r="B10537" t="s">
        <v>7103</v>
      </c>
      <c r="C10537" t="s">
        <v>17340</v>
      </c>
      <c r="D10537" t="s">
        <v>27530</v>
      </c>
      <c r="E10537" t="s">
        <v>2490</v>
      </c>
      <c r="F10537" s="10"/>
      <c r="G10537">
        <v>2017</v>
      </c>
      <c r="J10537">
        <v>0.94872616093553097</v>
      </c>
      <c r="L10537" t="s">
        <v>38390</v>
      </c>
      <c r="M10537">
        <v>28501390</v>
      </c>
      <c r="Q10537" s="10"/>
      <c r="R10537" s="11">
        <f t="shared" si="328"/>
        <v>0</v>
      </c>
      <c r="U10537" s="11">
        <f t="shared" si="329"/>
        <v>0</v>
      </c>
      <c r="Y10537" s="11">
        <f>IF(SUM(Tableau1[[#This Row],[Other access]:[Sci-hub access]])&gt;=1,1,0)</f>
        <v>0</v>
      </c>
      <c r="Z10537" s="12">
        <f>IF(OR(Tableau1[[#This Row],[Access R1 + S1+ T1 ]]&gt;=1,Tableau1[[#This Row],[Access V1 +W1 + X1]]&gt;=1),1,0)</f>
        <v>0</v>
      </c>
      <c r="AB10537" s="10" t="str">
        <f>Tableau1[[#This Row],[DOI]]</f>
        <v>doi: 10.1016/j.ajo.2017.05.007</v>
      </c>
      <c r="AC10537" s="13" t="str">
        <f>Tableau1[[#This Row],[Authors]]&amp;", "&amp;Tableau1[[#This Row],[Title]]&amp;" "&amp;Tableau1[[#This Row],[Journal]]&amp;". "&amp;Tableau1[[#This Row],[Year]]</f>
        <v>Mir TA, Reddy AK, Burkholder BM, Walsh J, Shifera AS, Khan IR, Thorne JE., Clinical Features and Incidence Rates of Ocular Complications in Patients With Retinal Vasculitis. Am J Ophthalmol. 2017</v>
      </c>
    </row>
    <row r="10538" spans="1:29" x14ac:dyDescent="0.3">
      <c r="A10538">
        <v>8670</v>
      </c>
      <c r="B10538" t="s">
        <v>11327</v>
      </c>
      <c r="C10538" t="s">
        <v>21512</v>
      </c>
      <c r="D10538" t="s">
        <v>31767</v>
      </c>
      <c r="E10538" t="s">
        <v>2486</v>
      </c>
      <c r="F10538" s="10"/>
      <c r="G10538">
        <v>2017</v>
      </c>
      <c r="J10538">
        <v>0.94890870495104418</v>
      </c>
      <c r="L10538" t="s">
        <v>43006</v>
      </c>
      <c r="M10538">
        <v>27864880</v>
      </c>
      <c r="Q10538" s="10"/>
      <c r="R10538" s="11">
        <f t="shared" si="328"/>
        <v>0</v>
      </c>
      <c r="U10538" s="11">
        <f t="shared" si="329"/>
        <v>0</v>
      </c>
      <c r="Y10538" s="11">
        <f>IF(SUM(Tableau1[[#This Row],[Other access]:[Sci-hub access]])&gt;=1,1,0)</f>
        <v>0</v>
      </c>
      <c r="Z10538" s="12">
        <f>IF(OR(Tableau1[[#This Row],[Access R1 + S1+ T1 ]]&gt;=1,Tableau1[[#This Row],[Access V1 +W1 + X1]]&gt;=1),1,0)</f>
        <v>0</v>
      </c>
      <c r="AB10538" s="10" t="str">
        <f>Tableau1[[#This Row],[DOI]]</f>
        <v>doi: 10.1111/aos.13332</v>
      </c>
      <c r="AC10538" s="13" t="str">
        <f>Tableau1[[#This Row],[Authors]]&amp;", "&amp;Tableau1[[#This Row],[Title]]&amp;" "&amp;Tableau1[[#This Row],[Journal]]&amp;". "&amp;Tableau1[[#This Row],[Year]]</f>
        <v>Chen H, Lin H, Chen W, Zhang B, Xiang W, Gao Q, Chen W, Liu Y., Preoperative and postoperative measurements of retinal vessel oxygen saturation in patients with different grades of cataracts. Acta Ophthalmol. 2017</v>
      </c>
    </row>
    <row r="10539" spans="1:29" x14ac:dyDescent="0.3">
      <c r="A10539">
        <v>7620</v>
      </c>
      <c r="B10539" t="s">
        <v>10405</v>
      </c>
      <c r="C10539" t="s">
        <v>20604</v>
      </c>
      <c r="D10539" t="s">
        <v>30840</v>
      </c>
      <c r="E10539" t="s">
        <v>2447</v>
      </c>
      <c r="F10539" s="10"/>
      <c r="G10539">
        <v>2018</v>
      </c>
      <c r="J10539">
        <v>0.94897895731417092</v>
      </c>
      <c r="L10539" t="s">
        <v>41973</v>
      </c>
      <c r="M10539">
        <v>28072611</v>
      </c>
      <c r="Q10539" s="10"/>
      <c r="R10539" s="11">
        <f t="shared" si="328"/>
        <v>0</v>
      </c>
      <c r="U10539" s="11">
        <f t="shared" si="329"/>
        <v>0</v>
      </c>
      <c r="Y10539" s="11">
        <f>IF(SUM(Tableau1[[#This Row],[Other access]:[Sci-hub access]])&gt;=1,1,0)</f>
        <v>0</v>
      </c>
      <c r="Z10539" s="12">
        <f>IF(OR(Tableau1[[#This Row],[Access R1 + S1+ T1 ]]&gt;=1,Tableau1[[#This Row],[Access V1 +W1 + X1]]&gt;=1),1,0)</f>
        <v>0</v>
      </c>
      <c r="AB10539" s="10" t="str">
        <f>Tableau1[[#This Row],[DOI]]</f>
        <v>doi: 10.1097/IOP.0000000000000850</v>
      </c>
      <c r="AC10539" s="13" t="str">
        <f>Tableau1[[#This Row],[Authors]]&amp;", "&amp;Tableau1[[#This Row],[Title]]&amp;" "&amp;Tableau1[[#This Row],[Journal]]&amp;". "&amp;Tableau1[[#This Row],[Year]]</f>
        <v>Garcia GA, Nguyen CV, Yonkers MA, Tao JP., Baby Shampoo Versus Povidone-Iodine or Isopropyl Alcohol in Reducing Eyelid Skin Bacterial Load. Ophthal Plast Reconstr Surg. 2018</v>
      </c>
    </row>
    <row r="10540" spans="1:29" x14ac:dyDescent="0.3">
      <c r="A10540">
        <v>6799</v>
      </c>
      <c r="B10540" t="s">
        <v>9679</v>
      </c>
      <c r="C10540" t="s">
        <v>19883</v>
      </c>
      <c r="D10540" t="s">
        <v>30113</v>
      </c>
      <c r="E10540" t="s">
        <v>2562</v>
      </c>
      <c r="F10540" s="10"/>
      <c r="G10540">
        <v>2017</v>
      </c>
      <c r="J10540">
        <v>0.9493023881993633</v>
      </c>
      <c r="L10540" t="s">
        <v>41159</v>
      </c>
      <c r="M10540">
        <v>28161918</v>
      </c>
      <c r="Q10540" s="10"/>
      <c r="R10540" s="11">
        <f t="shared" si="328"/>
        <v>0</v>
      </c>
      <c r="U10540" s="11">
        <f t="shared" si="329"/>
        <v>0</v>
      </c>
      <c r="Y10540" s="11">
        <f>IF(SUM(Tableau1[[#This Row],[Other access]:[Sci-hub access]])&gt;=1,1,0)</f>
        <v>0</v>
      </c>
      <c r="Z10540" s="12">
        <f>IF(OR(Tableau1[[#This Row],[Access R1 + S1+ T1 ]]&gt;=1,Tableau1[[#This Row],[Access V1 +W1 + X1]]&gt;=1),1,0)</f>
        <v>0</v>
      </c>
      <c r="AB10540" s="10" t="str">
        <f>Tableau1[[#This Row],[DOI]]</f>
        <v>doi: 10.1097/APO.0000000000000202</v>
      </c>
      <c r="AC10540" s="13" t="str">
        <f>Tableau1[[#This Row],[Authors]]&amp;", "&amp;Tableau1[[#This Row],[Title]]&amp;" "&amp;Tableau1[[#This Row],[Journal]]&amp;". "&amp;Tableau1[[#This Row],[Year]]</f>
        <v>Sadiq SN, Ali A, Usmani B, Ahmad K., Bowled Over by Cricket: Impact of Tape-Ball Injuries on the Eyes. Asia Pac J Ophthalmol (Phila). 2017</v>
      </c>
    </row>
    <row r="10541" spans="1:29" x14ac:dyDescent="0.3">
      <c r="A10541">
        <v>5948</v>
      </c>
      <c r="B10541" t="s">
        <v>8947</v>
      </c>
      <c r="C10541" t="s">
        <v>19161</v>
      </c>
      <c r="D10541" t="s">
        <v>29377</v>
      </c>
      <c r="E10541" t="s">
        <v>3133</v>
      </c>
      <c r="F10541" s="10"/>
      <c r="G10541">
        <v>2017</v>
      </c>
      <c r="J10541">
        <v>0.94935115607072629</v>
      </c>
      <c r="L10541" t="s">
        <v>40327</v>
      </c>
      <c r="M10541">
        <v>28267741</v>
      </c>
      <c r="Q10541" s="10"/>
      <c r="R10541" s="11">
        <f t="shared" si="328"/>
        <v>0</v>
      </c>
      <c r="U10541" s="11">
        <f t="shared" si="329"/>
        <v>0</v>
      </c>
      <c r="Y10541" s="11">
        <f>IF(SUM(Tableau1[[#This Row],[Other access]:[Sci-hub access]])&gt;=1,1,0)</f>
        <v>0</v>
      </c>
      <c r="Z10541" s="12">
        <f>IF(OR(Tableau1[[#This Row],[Access R1 + S1+ T1 ]]&gt;=1,Tableau1[[#This Row],[Access V1 +W1 + X1]]&gt;=1),1,0)</f>
        <v>0</v>
      </c>
      <c r="AB10541" s="10" t="str">
        <f>Tableau1[[#This Row],[DOI]]</f>
        <v>doi: 10.1038/nbt.3815</v>
      </c>
      <c r="AC10541" s="13" t="str">
        <f>Tableau1[[#This Row],[Authors]]&amp;", "&amp;Tableau1[[#This Row],[Title]]&amp;" "&amp;Tableau1[[#This Row],[Journal]]&amp;". "&amp;Tableau1[[#This Row],[Year]]</f>
        <v>Brigande JV., Hearing in the mouse of Usher. Nat Biotechnol. 2017</v>
      </c>
    </row>
    <row r="10542" spans="1:29" x14ac:dyDescent="0.3">
      <c r="A10542">
        <v>8889</v>
      </c>
      <c r="B10542" t="s">
        <v>11516</v>
      </c>
      <c r="C10542" t="s">
        <v>21699</v>
      </c>
      <c r="D10542" t="s">
        <v>31956</v>
      </c>
      <c r="E10542" t="s">
        <v>2833</v>
      </c>
      <c r="F10542" s="10"/>
      <c r="G10542">
        <v>2017</v>
      </c>
      <c r="J10542">
        <v>0.94946721445356042</v>
      </c>
      <c r="L10542" t="s">
        <v>43221</v>
      </c>
      <c r="M10542">
        <v>27817092</v>
      </c>
      <c r="Q10542" s="10"/>
      <c r="R10542" s="11">
        <f t="shared" si="328"/>
        <v>0</v>
      </c>
      <c r="U10542" s="11">
        <f t="shared" si="329"/>
        <v>0</v>
      </c>
      <c r="Y10542" s="11">
        <f>IF(SUM(Tableau1[[#This Row],[Other access]:[Sci-hub access]])&gt;=1,1,0)</f>
        <v>0</v>
      </c>
      <c r="Z10542" s="12">
        <f>IF(OR(Tableau1[[#This Row],[Access R1 + S1+ T1 ]]&gt;=1,Tableau1[[#This Row],[Access V1 +W1 + X1]]&gt;=1),1,0)</f>
        <v>0</v>
      </c>
      <c r="AB10542" s="10" t="str">
        <f>Tableau1[[#This Row],[DOI]]</f>
        <v>doi: 10.1007/s10072-016-2751-2</v>
      </c>
      <c r="AC10542" s="13" t="str">
        <f>Tableau1[[#This Row],[Authors]]&amp;", "&amp;Tableau1[[#This Row],[Title]]&amp;" "&amp;Tableau1[[#This Row],[Journal]]&amp;". "&amp;Tableau1[[#This Row],[Year]]</f>
        <v>Zhong YH, Zhong ZG, Zhou Z, Ma ZY, Qiu MY, Peng FH, Zhang WX., Comparisons of presentations and outcomes of neuromyelitis optica patients with and without Sjögren's syndrome. Neurol Sci. 2017</v>
      </c>
    </row>
    <row r="10543" spans="1:29" x14ac:dyDescent="0.3">
      <c r="A10543">
        <v>7040</v>
      </c>
      <c r="B10543" t="s">
        <v>1190</v>
      </c>
      <c r="C10543" t="s">
        <v>1191</v>
      </c>
      <c r="D10543" t="s">
        <v>1192</v>
      </c>
      <c r="E10543" t="s">
        <v>2540</v>
      </c>
      <c r="F10543" s="10"/>
      <c r="G10543">
        <v>2017</v>
      </c>
      <c r="J10543">
        <v>0.94960008379102578</v>
      </c>
      <c r="L10543" t="s">
        <v>41396</v>
      </c>
      <c r="M10543">
        <v>28132550</v>
      </c>
      <c r="Q10543" s="10"/>
      <c r="R10543" s="11">
        <f t="shared" si="328"/>
        <v>0</v>
      </c>
      <c r="U10543" s="11">
        <f t="shared" si="329"/>
        <v>0</v>
      </c>
      <c r="Y10543" s="11">
        <f>IF(SUM(Tableau1[[#This Row],[Other access]:[Sci-hub access]])&gt;=1,1,0)</f>
        <v>0</v>
      </c>
      <c r="Z10543" s="12">
        <f>IF(OR(Tableau1[[#This Row],[Access R1 + S1+ T1 ]]&gt;=1,Tableau1[[#This Row],[Access V1 +W1 + X1]]&gt;=1),1,0)</f>
        <v>0</v>
      </c>
      <c r="AB10543" s="10" t="str">
        <f>Tableau1[[#This Row],[DOI]]</f>
        <v>doi: 10.12968/bjon.2017.26.2.98</v>
      </c>
      <c r="AC10543" s="13" t="str">
        <f>Tableau1[[#This Row],[Authors]]&amp;", "&amp;Tableau1[[#This Row],[Title]]&amp;" "&amp;Tableau1[[#This Row],[Journal]]&amp;". "&amp;Tableau1[[#This Row],[Year]]</f>
        <v>Kingston T., Promoting fluid intake for patients with dementia or visual impairments. Br J Nurs. 2017</v>
      </c>
    </row>
    <row r="10544" spans="1:29" x14ac:dyDescent="0.3">
      <c r="A10544">
        <v>8374</v>
      </c>
      <c r="B10544" t="s">
        <v>11062</v>
      </c>
      <c r="C10544" t="s">
        <v>21248</v>
      </c>
      <c r="D10544" t="s">
        <v>31500</v>
      </c>
      <c r="E10544" t="s">
        <v>2502</v>
      </c>
      <c r="F10544" s="10"/>
      <c r="G10544">
        <v>2017</v>
      </c>
      <c r="J10544">
        <v>0.94965404829848798</v>
      </c>
      <c r="L10544" t="s">
        <v>42716</v>
      </c>
      <c r="M10544">
        <v>27926909</v>
      </c>
      <c r="Q10544" s="10"/>
      <c r="R10544" s="11">
        <f t="shared" si="328"/>
        <v>0</v>
      </c>
      <c r="U10544" s="11">
        <f t="shared" si="329"/>
        <v>0</v>
      </c>
      <c r="Y10544" s="11">
        <f>IF(SUM(Tableau1[[#This Row],[Other access]:[Sci-hub access]])&gt;=1,1,0)</f>
        <v>0</v>
      </c>
      <c r="Z10544" s="12">
        <f>IF(OR(Tableau1[[#This Row],[Access R1 + S1+ T1 ]]&gt;=1,Tableau1[[#This Row],[Access V1 +W1 + X1]]&gt;=1),1,0)</f>
        <v>0</v>
      </c>
      <c r="AB10544" s="10" t="str">
        <f>Tableau1[[#This Row],[DOI]]</f>
        <v>doi: 10.1159/000452422</v>
      </c>
      <c r="AC10544" s="13" t="str">
        <f>Tableau1[[#This Row],[Authors]]&amp;", "&amp;Tableau1[[#This Row],[Title]]&amp;" "&amp;Tableau1[[#This Row],[Journal]]&amp;". "&amp;Tableau1[[#This Row],[Year]]</f>
        <v>Yucel OE, Can E, Ozturk HE, Birinci H, Sullu Y., Dexamethasone Implant in Chronic Diabetic Macular Edema Resistant to Intravitreal Ranibizumab Treatment. Ophthalmic Res. 2017</v>
      </c>
    </row>
    <row r="10545" spans="1:29" x14ac:dyDescent="0.3">
      <c r="A10545">
        <v>6414</v>
      </c>
      <c r="B10545" t="s">
        <v>9355</v>
      </c>
      <c r="C10545" t="s">
        <v>19564</v>
      </c>
      <c r="D10545" t="s">
        <v>29786</v>
      </c>
      <c r="E10545" t="s">
        <v>2448</v>
      </c>
      <c r="F10545" s="10"/>
      <c r="G10545">
        <v>2017</v>
      </c>
      <c r="J10545">
        <v>0.94968683049579306</v>
      </c>
      <c r="L10545" t="s">
        <v>40783</v>
      </c>
      <c r="M10545">
        <v>28214955</v>
      </c>
      <c r="Q10545" s="10"/>
      <c r="R10545" s="11">
        <f t="shared" si="328"/>
        <v>0</v>
      </c>
      <c r="U10545" s="11">
        <f t="shared" si="329"/>
        <v>0</v>
      </c>
      <c r="Y10545" s="11">
        <f>IF(SUM(Tableau1[[#This Row],[Other access]:[Sci-hub access]])&gt;=1,1,0)</f>
        <v>0</v>
      </c>
      <c r="Z10545" s="12">
        <f>IF(OR(Tableau1[[#This Row],[Access R1 + S1+ T1 ]]&gt;=1,Tableau1[[#This Row],[Access V1 +W1 + X1]]&gt;=1),1,0)</f>
        <v>0</v>
      </c>
      <c r="AB10545" s="10" t="str">
        <f>Tableau1[[#This Row],[DOI]]</f>
        <v>doi: 10.1007/s00417-017-3613-1</v>
      </c>
      <c r="AC10545" s="13" t="str">
        <f>Tableau1[[#This Row],[Authors]]&amp;", "&amp;Tableau1[[#This Row],[Title]]&amp;" "&amp;Tableau1[[#This Row],[Journal]]&amp;". "&amp;Tableau1[[#This Row],[Year]]</f>
        <v>Chatziralli I, Theodossiadis G, Moschos MM, Mitropoulos P, Theodossiadis P., Ranibizumab versus aflibercept for macular edema due to central retinal vein occlusion: 18-month results in real-life data. Graefes Arch Clin Exp Ophthalmol. 2017</v>
      </c>
    </row>
    <row r="10546" spans="1:29" x14ac:dyDescent="0.3">
      <c r="A10546">
        <v>7460</v>
      </c>
      <c r="B10546" t="s">
        <v>10264</v>
      </c>
      <c r="C10546" t="s">
        <v>20466</v>
      </c>
      <c r="D10546" t="s">
        <v>30699</v>
      </c>
      <c r="E10546" t="s">
        <v>2862</v>
      </c>
      <c r="F10546" s="10"/>
      <c r="G10546">
        <v>2017</v>
      </c>
      <c r="J10546">
        <v>0.94977646449088815</v>
      </c>
      <c r="L10546" t="s">
        <v>41815</v>
      </c>
      <c r="M10546">
        <v>28090049</v>
      </c>
      <c r="Q10546" s="10"/>
      <c r="R10546" s="11">
        <f t="shared" si="328"/>
        <v>0</v>
      </c>
      <c r="U10546" s="11">
        <f t="shared" si="329"/>
        <v>0</v>
      </c>
      <c r="Y10546" s="11">
        <f>IF(SUM(Tableau1[[#This Row],[Other access]:[Sci-hub access]])&gt;=1,1,0)</f>
        <v>0</v>
      </c>
      <c r="Z10546" s="12">
        <f>IF(OR(Tableau1[[#This Row],[Access R1 + S1+ T1 ]]&gt;=1,Tableau1[[#This Row],[Access V1 +W1 + X1]]&gt;=1),1,0)</f>
        <v>0</v>
      </c>
      <c r="AB10546" s="10" t="str">
        <f>Tableau1[[#This Row],[DOI]]</f>
        <v>doi: 10.2169/internalmedicine.56.7593</v>
      </c>
      <c r="AC10546" s="13" t="str">
        <f>Tableau1[[#This Row],[Authors]]&amp;", "&amp;Tableau1[[#This Row],[Title]]&amp;" "&amp;Tableau1[[#This Row],[Journal]]&amp;". "&amp;Tableau1[[#This Row],[Year]]</f>
        <v>Ikeoka T, Otsuka H, Fujita N, Masuda Y, Maeda S, Horie I, Ando T, Abiru N, Kawakami A., Thyroid Storm Precipitated by Diabetic Ketoacidosis and Influenza A: A Case Report and Literature Review. Intern Med. 2017</v>
      </c>
    </row>
    <row r="10547" spans="1:29" x14ac:dyDescent="0.3">
      <c r="A10547">
        <v>3709</v>
      </c>
      <c r="B10547" t="s">
        <v>6879</v>
      </c>
      <c r="C10547" t="s">
        <v>15032</v>
      </c>
      <c r="D10547" t="s">
        <v>27303</v>
      </c>
      <c r="E10547" t="s">
        <v>2451</v>
      </c>
      <c r="F10547" s="10"/>
      <c r="G10547">
        <v>2017</v>
      </c>
      <c r="J10547">
        <v>0.949828299247376</v>
      </c>
      <c r="L10547" t="s">
        <v>38153</v>
      </c>
      <c r="M10547">
        <v>28545121</v>
      </c>
      <c r="Q10547" s="10"/>
      <c r="R10547" s="11">
        <f t="shared" si="328"/>
        <v>0</v>
      </c>
      <c r="U10547" s="11">
        <f t="shared" si="329"/>
        <v>0</v>
      </c>
      <c r="Y10547" s="11">
        <f>IF(SUM(Tableau1[[#This Row],[Other access]:[Sci-hub access]])&gt;=1,1,0)</f>
        <v>0</v>
      </c>
      <c r="Z10547" s="12">
        <f>IF(OR(Tableau1[[#This Row],[Access R1 + S1+ T1 ]]&gt;=1,Tableau1[[#This Row],[Access V1 +W1 + X1]]&gt;=1),1,0)</f>
        <v>0</v>
      </c>
      <c r="AB10547" s="10" t="str">
        <f>Tableau1[[#This Row],[DOI]]</f>
        <v>doi: 10.1371/journal.pone.0178004</v>
      </c>
      <c r="AC10547" s="13" t="str">
        <f>Tableau1[[#This Row],[Authors]]&amp;", "&amp;Tableau1[[#This Row],[Title]]&amp;" "&amp;Tableau1[[#This Row],[Journal]]&amp;". "&amp;Tableau1[[#This Row],[Year]]</f>
        <v>Park K, Kim J, Lee J., Measurement of macular structure-function relationships using spectral domain-optical coherence tomography (SD-OCT) and pattern electroretinograms (PERG). PLoS One. 2017</v>
      </c>
    </row>
    <row r="10548" spans="1:29" x14ac:dyDescent="0.3">
      <c r="A10548">
        <v>9983</v>
      </c>
      <c r="B10548" t="s">
        <v>12507</v>
      </c>
      <c r="C10548" t="s">
        <v>22676</v>
      </c>
      <c r="D10548" t="s">
        <v>32955</v>
      </c>
      <c r="E10548" t="s">
        <v>2468</v>
      </c>
      <c r="F10548" s="10"/>
      <c r="G10548">
        <v>2017</v>
      </c>
      <c r="J10548">
        <v>0.94994763987173991</v>
      </c>
      <c r="L10548" t="s">
        <v>44241</v>
      </c>
      <c r="M10548">
        <v>27513906</v>
      </c>
      <c r="Q10548" s="10"/>
      <c r="R10548" s="11">
        <f t="shared" si="328"/>
        <v>0</v>
      </c>
      <c r="U10548" s="11">
        <f t="shared" si="329"/>
        <v>0</v>
      </c>
      <c r="Y10548" s="11">
        <f>IF(SUM(Tableau1[[#This Row],[Other access]:[Sci-hub access]])&gt;=1,1,0)</f>
        <v>0</v>
      </c>
      <c r="Z10548" s="12">
        <f>IF(OR(Tableau1[[#This Row],[Access R1 + S1+ T1 ]]&gt;=1,Tableau1[[#This Row],[Access V1 +W1 + X1]]&gt;=1),1,0)</f>
        <v>0</v>
      </c>
      <c r="AB10548" s="10" t="str">
        <f>Tableau1[[#This Row],[DOI]]</f>
        <v>doi: 10.1097/IJG.0000000000000513</v>
      </c>
      <c r="AC10548" s="13" t="str">
        <f>Tableau1[[#This Row],[Authors]]&amp;", "&amp;Tableau1[[#This Row],[Title]]&amp;" "&amp;Tableau1[[#This Row],[Journal]]&amp;". "&amp;Tableau1[[#This Row],[Year]]</f>
        <v>Lee EJ, Kim TW., Progressive Retinal Nerve Fiber Layer Atrophy Associated With Enlarging Peripapillary Pit. J Glaucoma. 2017</v>
      </c>
    </row>
    <row r="10549" spans="1:29" x14ac:dyDescent="0.3">
      <c r="A10549">
        <v>1415</v>
      </c>
      <c r="B10549" t="s">
        <v>4673</v>
      </c>
      <c r="C10549" t="s">
        <v>14924</v>
      </c>
      <c r="D10549" t="s">
        <v>25094</v>
      </c>
      <c r="E10549" t="s">
        <v>2549</v>
      </c>
      <c r="F10549" s="10"/>
      <c r="G10549">
        <v>2017</v>
      </c>
      <c r="J10549">
        <v>0.94995421037394712</v>
      </c>
      <c r="L10549" t="s">
        <v>35896</v>
      </c>
      <c r="M10549">
        <v>28954018</v>
      </c>
      <c r="Q10549" s="10"/>
      <c r="R10549" s="11">
        <f t="shared" si="328"/>
        <v>0</v>
      </c>
      <c r="U10549" s="11">
        <f t="shared" si="329"/>
        <v>0</v>
      </c>
      <c r="Y10549" s="11">
        <f>IF(SUM(Tableau1[[#This Row],[Other access]:[Sci-hub access]])&gt;=1,1,0)</f>
        <v>0</v>
      </c>
      <c r="Z10549" s="12">
        <f>IF(OR(Tableau1[[#This Row],[Access R1 + S1+ T1 ]]&gt;=1,Tableau1[[#This Row],[Access V1 +W1 + X1]]&gt;=1),1,0)</f>
        <v>0</v>
      </c>
      <c r="AB10549" s="10" t="str">
        <f>Tableau1[[#This Row],[DOI]]</f>
        <v>doi: 10.5935/0004-2749.20170052</v>
      </c>
      <c r="AC10549" s="13" t="str">
        <f>Tableau1[[#This Row],[Authors]]&amp;", "&amp;Tableau1[[#This Row],[Title]]&amp;" "&amp;Tableau1[[#This Row],[Journal]]&amp;". "&amp;Tableau1[[#This Row],[Year]]</f>
        <v>Liendo VL, Vola ME, Barreiro TP, Wakamatsu TH, Gomes JÁP, Santos MSD., Topical tacrolimus for the treatment of severe allergic keratoconjunctivitis in children. Arq Bras Oftalmol. 2017</v>
      </c>
    </row>
    <row r="10550" spans="1:29" x14ac:dyDescent="0.3">
      <c r="A10550">
        <v>3158</v>
      </c>
      <c r="B10550" t="s">
        <v>6346</v>
      </c>
      <c r="C10550" t="s">
        <v>16589</v>
      </c>
      <c r="D10550" t="s">
        <v>26770</v>
      </c>
      <c r="E10550" t="s">
        <v>34120</v>
      </c>
      <c r="F10550" s="10"/>
      <c r="G10550">
        <v>2017</v>
      </c>
      <c r="J10550">
        <v>0.95023473321457919</v>
      </c>
      <c r="L10550" t="s">
        <v>37612</v>
      </c>
      <c r="M10550">
        <v>28628753</v>
      </c>
      <c r="Q10550" s="10"/>
      <c r="R10550" s="11">
        <f t="shared" si="328"/>
        <v>0</v>
      </c>
      <c r="U10550" s="11">
        <f t="shared" si="329"/>
        <v>0</v>
      </c>
      <c r="Y10550" s="11">
        <f>IF(SUM(Tableau1[[#This Row],[Other access]:[Sci-hub access]])&gt;=1,1,0)</f>
        <v>0</v>
      </c>
      <c r="Z10550" s="12">
        <f>IF(OR(Tableau1[[#This Row],[Access R1 + S1+ T1 ]]&gt;=1,Tableau1[[#This Row],[Access V1 +W1 + X1]]&gt;=1),1,0)</f>
        <v>0</v>
      </c>
      <c r="AB10550" s="10" t="str">
        <f>Tableau1[[#This Row],[DOI]]</f>
        <v>doi: 10.1177/2165079917712727</v>
      </c>
      <c r="AC10550" s="13" t="str">
        <f>Tableau1[[#This Row],[Authors]]&amp;", "&amp;Tableau1[[#This Row],[Title]]&amp;" "&amp;Tableau1[[#This Row],[Journal]]&amp;". "&amp;Tableau1[[#This Row],[Year]]</f>
        <v>Randolph SA., Computer Vision Syndrome. Workplace Health Saf. 2017</v>
      </c>
    </row>
    <row r="10551" spans="1:29" x14ac:dyDescent="0.3">
      <c r="A10551">
        <v>7114</v>
      </c>
      <c r="B10551" t="s">
        <v>9963</v>
      </c>
      <c r="C10551" t="s">
        <v>20166</v>
      </c>
      <c r="D10551" t="s">
        <v>30397</v>
      </c>
      <c r="E10551" t="s">
        <v>2486</v>
      </c>
      <c r="F10551" s="10"/>
      <c r="G10551">
        <v>2018</v>
      </c>
      <c r="J10551">
        <v>0.95033149750566992</v>
      </c>
      <c r="L10551" t="s">
        <v>41470</v>
      </c>
      <c r="M10551">
        <v>28127871</v>
      </c>
      <c r="Q10551" s="10"/>
      <c r="R10551" s="11">
        <f t="shared" si="328"/>
        <v>0</v>
      </c>
      <c r="U10551" s="11">
        <f t="shared" si="329"/>
        <v>0</v>
      </c>
      <c r="Y10551" s="11">
        <f>IF(SUM(Tableau1[[#This Row],[Other access]:[Sci-hub access]])&gt;=1,1,0)</f>
        <v>0</v>
      </c>
      <c r="Z10551" s="12">
        <f>IF(OR(Tableau1[[#This Row],[Access R1 + S1+ T1 ]]&gt;=1,Tableau1[[#This Row],[Access V1 +W1 + X1]]&gt;=1),1,0)</f>
        <v>0</v>
      </c>
      <c r="AB10551" s="10" t="str">
        <f>Tableau1[[#This Row],[DOI]]</f>
        <v>doi: 10.1111/aos.13377</v>
      </c>
      <c r="AC10551" s="13" t="str">
        <f>Tableau1[[#This Row],[Authors]]&amp;", "&amp;Tableau1[[#This Row],[Title]]&amp;" "&amp;Tableau1[[#This Row],[Journal]]&amp;". "&amp;Tableau1[[#This Row],[Year]]</f>
        <v>Beltramo E, Arroba AI, Mazzeo A, Valverde AM, Porta M., Imbalance between pro-apoptotic and pro-survival factors in human retinal pericytes in diabetic-like conditions. Acta Ophthalmol. 2018</v>
      </c>
    </row>
    <row r="10552" spans="1:29" ht="28.8" x14ac:dyDescent="0.3">
      <c r="A10552">
        <v>6877</v>
      </c>
      <c r="B10552" t="s">
        <v>9751</v>
      </c>
      <c r="C10552" t="s">
        <v>19955</v>
      </c>
      <c r="D10552" t="s">
        <v>30185</v>
      </c>
      <c r="E10552" t="s">
        <v>2443</v>
      </c>
      <c r="F10552" s="10"/>
      <c r="G10552">
        <v>2017</v>
      </c>
      <c r="J10552">
        <v>0.9504885181450814</v>
      </c>
      <c r="L10552" t="s">
        <v>41236</v>
      </c>
      <c r="M10552">
        <v>28152140</v>
      </c>
      <c r="Q10552" s="10"/>
      <c r="R10552" s="11">
        <f t="shared" si="328"/>
        <v>0</v>
      </c>
      <c r="U10552" s="11">
        <f t="shared" si="329"/>
        <v>0</v>
      </c>
      <c r="Y10552" s="11">
        <f>IF(SUM(Tableau1[[#This Row],[Other access]:[Sci-hub access]])&gt;=1,1,0)</f>
        <v>0</v>
      </c>
      <c r="Z10552" s="12">
        <f>IF(OR(Tableau1[[#This Row],[Access R1 + S1+ T1 ]]&gt;=1,Tableau1[[#This Row],[Access V1 +W1 + X1]]&gt;=1),1,0)</f>
        <v>0</v>
      </c>
      <c r="AB10552" s="10" t="str">
        <f>Tableau1[[#This Row],[DOI]]</f>
        <v>doi: 10.1167/iovs.16-20855</v>
      </c>
      <c r="AC10552" s="13" t="str">
        <f>Tableau1[[#This Row],[Authors]]&amp;", "&amp;Tableau1[[#This Row],[Title]]&amp;" "&amp;Tableau1[[#This Row],[Journal]]&amp;". "&amp;Tableau1[[#This Row],[Year]]</f>
        <v>Giocanti-Aurégan A, Hrarat L, Qu LM, Sarda V, Boubaya M, Levy V, Chaine G, Fajnkuchen F., Functional and Anatomical Outcomes in Patients With Serous Retinal Detachment in Diabetic Macular Edema Treated With Ranibizumab. Invest Ophthalmol Vis Sci. 2017</v>
      </c>
    </row>
    <row r="10553" spans="1:29" x14ac:dyDescent="0.3">
      <c r="A10553">
        <v>2225</v>
      </c>
      <c r="B10553" t="s">
        <v>5458</v>
      </c>
      <c r="C10553" t="s">
        <v>15703</v>
      </c>
      <c r="D10553" t="s">
        <v>25880</v>
      </c>
      <c r="E10553" t="s">
        <v>2464</v>
      </c>
      <c r="F10553" s="10"/>
      <c r="G10553">
        <v>2017</v>
      </c>
      <c r="J10553">
        <v>0.95078646988108939</v>
      </c>
      <c r="L10553" t="s">
        <v>36693</v>
      </c>
      <c r="M10553">
        <v>28795959</v>
      </c>
      <c r="Q10553" s="10"/>
      <c r="R10553" s="11">
        <f t="shared" si="328"/>
        <v>0</v>
      </c>
      <c r="U10553" s="11">
        <f t="shared" si="329"/>
        <v>0</v>
      </c>
      <c r="Y10553" s="11">
        <f>IF(SUM(Tableau1[[#This Row],[Other access]:[Sci-hub access]])&gt;=1,1,0)</f>
        <v>0</v>
      </c>
      <c r="Z10553" s="12">
        <f>IF(OR(Tableau1[[#This Row],[Access R1 + S1+ T1 ]]&gt;=1,Tableau1[[#This Row],[Access V1 +W1 + X1]]&gt;=1),1,0)</f>
        <v>0</v>
      </c>
      <c r="AB10553" s="10" t="str">
        <f>Tableau1[[#This Row],[DOI]]</f>
        <v>doi: 10.1097/ICU.0000000000000420</v>
      </c>
      <c r="AC10553" s="13" t="str">
        <f>Tableau1[[#This Row],[Authors]]&amp;", "&amp;Tableau1[[#This Row],[Title]]&amp;" "&amp;Tableau1[[#This Row],[Journal]]&amp;". "&amp;Tableau1[[#This Row],[Year]]</f>
        <v>de Paula Freitas B, Ventura CV, Maia M, Belfort R Jr., Zika virus and the eye. Curr Opin Ophthalmol. 2017</v>
      </c>
    </row>
    <row r="10554" spans="1:29" x14ac:dyDescent="0.3">
      <c r="A10554">
        <v>1903</v>
      </c>
      <c r="B10554" t="s">
        <v>5146</v>
      </c>
      <c r="C10554" t="s">
        <v>15392</v>
      </c>
      <c r="D10554" t="s">
        <v>25568</v>
      </c>
      <c r="E10554" t="s">
        <v>2448</v>
      </c>
      <c r="F10554" s="10"/>
      <c r="G10554">
        <v>2017</v>
      </c>
      <c r="J10554">
        <v>0.95094600141689511</v>
      </c>
      <c r="L10554" t="s">
        <v>36375</v>
      </c>
      <c r="M10554">
        <v>28852825</v>
      </c>
      <c r="Q10554" s="10"/>
      <c r="R10554" s="11">
        <f t="shared" si="328"/>
        <v>0</v>
      </c>
      <c r="U10554" s="11">
        <f t="shared" si="329"/>
        <v>0</v>
      </c>
      <c r="Y10554" s="11">
        <f>IF(SUM(Tableau1[[#This Row],[Other access]:[Sci-hub access]])&gt;=1,1,0)</f>
        <v>0</v>
      </c>
      <c r="Z10554" s="12">
        <f>IF(OR(Tableau1[[#This Row],[Access R1 + S1+ T1 ]]&gt;=1,Tableau1[[#This Row],[Access V1 +W1 + X1]]&gt;=1),1,0)</f>
        <v>0</v>
      </c>
      <c r="AB10554" s="10" t="str">
        <f>Tableau1[[#This Row],[DOI]]</f>
        <v>doi: 10.1007/s00417-017-3790-y</v>
      </c>
      <c r="AC10554" s="13" t="str">
        <f>Tableau1[[#This Row],[Authors]]&amp;", "&amp;Tableau1[[#This Row],[Title]]&amp;" "&amp;Tableau1[[#This Row],[Journal]]&amp;". "&amp;Tableau1[[#This Row],[Year]]</f>
        <v>Takahashi Y, Sabundayo MS, Miyazaki H, Mito H, Kakizaki H., Incarceration of the inferior oblique muscle branch of the oculomotor nerve in patients with orbital floor trapdoor fracture. Graefes Arch Clin Exp Ophthalmol. 2017</v>
      </c>
    </row>
    <row r="10555" spans="1:29" x14ac:dyDescent="0.3">
      <c r="A10555">
        <v>2360</v>
      </c>
      <c r="B10555" t="s">
        <v>5588</v>
      </c>
      <c r="C10555" t="s">
        <v>15833</v>
      </c>
      <c r="D10555" t="s">
        <v>26010</v>
      </c>
      <c r="E10555" t="s">
        <v>2464</v>
      </c>
      <c r="F10555" s="10"/>
      <c r="G10555">
        <v>2017</v>
      </c>
      <c r="J10555">
        <v>0.95100920788105636</v>
      </c>
      <c r="L10555" t="s">
        <v>36825</v>
      </c>
      <c r="M10555">
        <v>28759560</v>
      </c>
      <c r="Q10555" s="10"/>
      <c r="R10555" s="11">
        <f t="shared" si="328"/>
        <v>0</v>
      </c>
      <c r="U10555" s="11">
        <f t="shared" si="329"/>
        <v>0</v>
      </c>
      <c r="Y10555" s="11">
        <f>IF(SUM(Tableau1[[#This Row],[Other access]:[Sci-hub access]])&gt;=1,1,0)</f>
        <v>0</v>
      </c>
      <c r="Z10555" s="12">
        <f>IF(OR(Tableau1[[#This Row],[Access R1 + S1+ T1 ]]&gt;=1,Tableau1[[#This Row],[Access V1 +W1 + X1]]&gt;=1),1,0)</f>
        <v>0</v>
      </c>
      <c r="AB10555" s="10" t="str">
        <f>Tableau1[[#This Row],[DOI]]</f>
        <v>doi: 10.1097/ICU.0000000000000415</v>
      </c>
      <c r="AC10555" s="13" t="str">
        <f>Tableau1[[#This Row],[Authors]]&amp;", "&amp;Tableau1[[#This Row],[Title]]&amp;" "&amp;Tableau1[[#This Row],[Journal]]&amp;". "&amp;Tableau1[[#This Row],[Year]]</f>
        <v>Kefella H, Luther D, Hainline C., Ophthalmic and neuro-ophthalmic manifestations of sarcoidosis. Curr Opin Ophthalmol. 2017</v>
      </c>
    </row>
    <row r="10556" spans="1:29" x14ac:dyDescent="0.3">
      <c r="A10556">
        <v>6845</v>
      </c>
      <c r="B10556" t="s">
        <v>9722</v>
      </c>
      <c r="C10556" t="s">
        <v>19926</v>
      </c>
      <c r="D10556" t="s">
        <v>30156</v>
      </c>
      <c r="E10556" t="s">
        <v>34259</v>
      </c>
      <c r="F10556" s="10"/>
      <c r="G10556">
        <v>2017</v>
      </c>
      <c r="J10556">
        <v>0.95101265959472525</v>
      </c>
      <c r="L10556" t="s">
        <v>41205</v>
      </c>
      <c r="M10556">
        <v>28157111</v>
      </c>
      <c r="Q10556" s="10"/>
      <c r="R10556" s="11">
        <f t="shared" si="328"/>
        <v>0</v>
      </c>
      <c r="U10556" s="11">
        <f t="shared" si="329"/>
        <v>0</v>
      </c>
      <c r="Y10556" s="11">
        <f>IF(SUM(Tableau1[[#This Row],[Other access]:[Sci-hub access]])&gt;=1,1,0)</f>
        <v>0</v>
      </c>
      <c r="Z10556" s="12">
        <f>IF(OR(Tableau1[[#This Row],[Access R1 + S1+ T1 ]]&gt;=1,Tableau1[[#This Row],[Access V1 +W1 + X1]]&gt;=1),1,0)</f>
        <v>0</v>
      </c>
      <c r="AB10556" s="10" t="str">
        <f>Tableau1[[#This Row],[DOI]]</f>
        <v>doi: 10.3233/RNN-160686</v>
      </c>
      <c r="AC10556" s="13" t="str">
        <f>Tableau1[[#This Row],[Authors]]&amp;", "&amp;Tableau1[[#This Row],[Title]]&amp;" "&amp;Tableau1[[#This Row],[Journal]]&amp;". "&amp;Tableau1[[#This Row],[Year]]</f>
        <v>Buchs G, Simon N, Maidenbaum S, Amedi A., Waist-up protection for blind individuals using the EyeCane as a primary and secondary mobility aid. Restor Neurol Neurosci. 2017</v>
      </c>
    </row>
    <row r="10557" spans="1:29" x14ac:dyDescent="0.3">
      <c r="A10557">
        <v>4684</v>
      </c>
      <c r="B10557" t="s">
        <v>7797</v>
      </c>
      <c r="C10557" t="s">
        <v>18029</v>
      </c>
      <c r="D10557" t="s">
        <v>28227</v>
      </c>
      <c r="E10557" t="s">
        <v>2467</v>
      </c>
      <c r="F10557" s="10"/>
      <c r="G10557">
        <v>2017</v>
      </c>
      <c r="J10557">
        <v>0.95109421110531223</v>
      </c>
      <c r="L10557" t="s">
        <v>39100</v>
      </c>
      <c r="M10557">
        <v>28419401</v>
      </c>
      <c r="Q10557" s="10"/>
      <c r="R10557" s="11">
        <f t="shared" si="328"/>
        <v>0</v>
      </c>
      <c r="U10557" s="11">
        <f t="shared" si="329"/>
        <v>0</v>
      </c>
      <c r="Y10557" s="11">
        <f>IF(SUM(Tableau1[[#This Row],[Other access]:[Sci-hub access]])&gt;=1,1,0)</f>
        <v>0</v>
      </c>
      <c r="Z10557" s="12">
        <f>IF(OR(Tableau1[[#This Row],[Access R1 + S1+ T1 ]]&gt;=1,Tableau1[[#This Row],[Access V1 +W1 + X1]]&gt;=1),1,0)</f>
        <v>0</v>
      </c>
      <c r="AB10557" s="10" t="str">
        <f>Tableau1[[#This Row],[DOI]]</f>
        <v>doi: 10.3928/23258160-20170329-10</v>
      </c>
      <c r="AC10557" s="13" t="str">
        <f>Tableau1[[#This Row],[Authors]]&amp;", "&amp;Tableau1[[#This Row],[Title]]&amp;" "&amp;Tableau1[[#This Row],[Journal]]&amp;". "&amp;Tableau1[[#This Row],[Year]]</f>
        <v>Fernandez-Sanz G, Carreño E, Mall S, Neveu MM, Holder GE, Thomas D., Unilateral Pigmented Paravenous Retinochoroidal Atrophy Associated With Presumed Ocular Tuberculosis. Ophthalmic Surg Lasers Imaging Retina. 2017</v>
      </c>
    </row>
    <row r="10558" spans="1:29" ht="28.8" x14ac:dyDescent="0.3">
      <c r="A10558">
        <v>9406</v>
      </c>
      <c r="B10558" t="s">
        <v>11977</v>
      </c>
      <c r="C10558" t="s">
        <v>22152</v>
      </c>
      <c r="D10558" t="s">
        <v>32422</v>
      </c>
      <c r="E10558" t="s">
        <v>2490</v>
      </c>
      <c r="F10558" s="10"/>
      <c r="G10558">
        <v>2017</v>
      </c>
      <c r="J10558">
        <v>0.95128459499941131</v>
      </c>
      <c r="L10558" t="s">
        <v>43696</v>
      </c>
      <c r="M10558">
        <v>27702621</v>
      </c>
      <c r="Q10558" s="10"/>
      <c r="R10558" s="11">
        <f t="shared" si="328"/>
        <v>0</v>
      </c>
      <c r="U10558" s="11">
        <f t="shared" si="329"/>
        <v>0</v>
      </c>
      <c r="Y10558" s="11">
        <f>IF(SUM(Tableau1[[#This Row],[Other access]:[Sci-hub access]])&gt;=1,1,0)</f>
        <v>0</v>
      </c>
      <c r="Z10558" s="12">
        <f>IF(OR(Tableau1[[#This Row],[Access R1 + S1+ T1 ]]&gt;=1,Tableau1[[#This Row],[Access V1 +W1 + X1]]&gt;=1),1,0)</f>
        <v>0</v>
      </c>
      <c r="AB10558" s="10" t="str">
        <f>Tableau1[[#This Row],[DOI]]</f>
        <v>doi: 10.1016/j.ajo.2016.09.031</v>
      </c>
      <c r="AC10558" s="13" t="str">
        <f>Tableau1[[#This Row],[Authors]]&amp;", "&amp;Tableau1[[#This Row],[Title]]&amp;" "&amp;Tableau1[[#This Row],[Journal]]&amp;". "&amp;Tableau1[[#This Row],[Year]]</f>
        <v>Kim HT, Kim JM, Kim JH, Lee JH, Lee MY, Lee JY, Won YS, Park KH, Kwon HS; Korean Ophthalmological Society.., Relationships Between Anthropometric Measurements and Intraocular Pressure: The Korea National Health and Nutrition Examination Survey. Am J Ophthalmol. 2017</v>
      </c>
    </row>
    <row r="10559" spans="1:29" ht="28.8" x14ac:dyDescent="0.3">
      <c r="A10559">
        <v>10517</v>
      </c>
      <c r="B10559" t="s">
        <v>13000</v>
      </c>
      <c r="C10559" t="s">
        <v>23166</v>
      </c>
      <c r="D10559" t="s">
        <v>33453</v>
      </c>
      <c r="E10559" t="s">
        <v>2557</v>
      </c>
      <c r="F10559" s="10"/>
      <c r="G10559">
        <v>2017</v>
      </c>
      <c r="J10559">
        <v>0.95164138176465107</v>
      </c>
      <c r="L10559" t="s">
        <v>44766</v>
      </c>
      <c r="M10559">
        <v>27243353</v>
      </c>
      <c r="Q10559" s="10"/>
      <c r="R10559" s="11">
        <f t="shared" si="328"/>
        <v>0</v>
      </c>
      <c r="U10559" s="11">
        <f t="shared" si="329"/>
        <v>0</v>
      </c>
      <c r="Y10559" s="11">
        <f>IF(SUM(Tableau1[[#This Row],[Other access]:[Sci-hub access]])&gt;=1,1,0)</f>
        <v>0</v>
      </c>
      <c r="Z10559" s="12">
        <f>IF(OR(Tableau1[[#This Row],[Access R1 + S1+ T1 ]]&gt;=1,Tableau1[[#This Row],[Access V1 +W1 + X1]]&gt;=1),1,0)</f>
        <v>0</v>
      </c>
      <c r="AB10559" s="10" t="str">
        <f>Tableau1[[#This Row],[DOI]]</f>
        <v>doi: 10.1097/ICL.0000000000000284</v>
      </c>
      <c r="AC10559" s="13" t="str">
        <f>Tableau1[[#This Row],[Authors]]&amp;", "&amp;Tableau1[[#This Row],[Title]]&amp;" "&amp;Tableau1[[#This Row],[Journal]]&amp;". "&amp;Tableau1[[#This Row],[Year]]</f>
        <v>López-de la Rosa A, Pinto-Fraga J, Blázquez Arauzo F, Urbano Rodríguez R, González-García MJ., Safety and Efficacy of an Artificial Tear Containing 0.3% Hyaluronic Acid in the Management of Moderate-to-Severe Dry Eye Disease. Eye Contact Lens. 2017</v>
      </c>
    </row>
    <row r="10560" spans="1:29" x14ac:dyDescent="0.3">
      <c r="A10560">
        <v>6675</v>
      </c>
      <c r="B10560" t="s">
        <v>9579</v>
      </c>
      <c r="C10560" t="s">
        <v>19785</v>
      </c>
      <c r="D10560" t="s">
        <v>30012</v>
      </c>
      <c r="E10560" t="s">
        <v>2747</v>
      </c>
      <c r="F10560" s="10"/>
      <c r="G10560">
        <v>2017</v>
      </c>
      <c r="J10560">
        <v>0.95167965723805947</v>
      </c>
      <c r="L10560" t="s">
        <v>41038</v>
      </c>
      <c r="M10560">
        <v>28181270</v>
      </c>
      <c r="Q10560" s="10"/>
      <c r="R10560" s="11">
        <f t="shared" si="328"/>
        <v>0</v>
      </c>
      <c r="U10560" s="11">
        <f t="shared" si="329"/>
        <v>0</v>
      </c>
      <c r="Y10560" s="11">
        <f>IF(SUM(Tableau1[[#This Row],[Other access]:[Sci-hub access]])&gt;=1,1,0)</f>
        <v>0</v>
      </c>
      <c r="Z10560" s="12">
        <f>IF(OR(Tableau1[[#This Row],[Access R1 + S1+ T1 ]]&gt;=1,Tableau1[[#This Row],[Access V1 +W1 + X1]]&gt;=1),1,0)</f>
        <v>0</v>
      </c>
      <c r="AB10560" s="10" t="str">
        <f>Tableau1[[#This Row],[DOI]]</f>
        <v>doi: 10.1002/ajh.24670</v>
      </c>
      <c r="AC10560" s="13" t="str">
        <f>Tableau1[[#This Row],[Authors]]&amp;", "&amp;Tableau1[[#This Row],[Title]]&amp;" "&amp;Tableau1[[#This Row],[Journal]]&amp;". "&amp;Tableau1[[#This Row],[Year]]</f>
        <v>Das A, Gupta A, Naina HVK., Orbital cellulitis as the initial presentation of Langerhans cell histiocytosis in an adult patient. Am J Hematol. 2017</v>
      </c>
    </row>
    <row r="10561" spans="1:29" x14ac:dyDescent="0.3">
      <c r="A10561">
        <v>3155</v>
      </c>
      <c r="B10561" t="s">
        <v>6343</v>
      </c>
      <c r="C10561" t="s">
        <v>16586</v>
      </c>
      <c r="D10561" t="s">
        <v>26767</v>
      </c>
      <c r="E10561" t="s">
        <v>2462</v>
      </c>
      <c r="F10561" s="10"/>
      <c r="G10561">
        <v>2017</v>
      </c>
      <c r="J10561">
        <v>0.95174392012968945</v>
      </c>
      <c r="L10561" t="s">
        <v>37609</v>
      </c>
      <c r="M10561">
        <v>28629400</v>
      </c>
      <c r="Q10561" s="10"/>
      <c r="R10561" s="11">
        <f t="shared" si="328"/>
        <v>0</v>
      </c>
      <c r="U10561" s="11">
        <f t="shared" si="329"/>
        <v>0</v>
      </c>
      <c r="Y10561" s="11">
        <f>IF(SUM(Tableau1[[#This Row],[Other access]:[Sci-hub access]])&gt;=1,1,0)</f>
        <v>0</v>
      </c>
      <c r="Z10561" s="12">
        <f>IF(OR(Tableau1[[#This Row],[Access R1 + S1+ T1 ]]&gt;=1,Tableau1[[#This Row],[Access V1 +W1 + X1]]&gt;=1),1,0)</f>
        <v>0</v>
      </c>
      <c r="AB10561" s="10" t="str">
        <f>Tableau1[[#This Row],[DOI]]</f>
        <v>doi: 10.1186/s12886-017-0491-6</v>
      </c>
      <c r="AC10561" s="13" t="str">
        <f>Tableau1[[#This Row],[Authors]]&amp;", "&amp;Tableau1[[#This Row],[Title]]&amp;" "&amp;Tableau1[[#This Row],[Journal]]&amp;". "&amp;Tableau1[[#This Row],[Year]]</f>
        <v>Zhang X, Du Q, Ma F, Lu Y, Wang M, Li X., Characteristics of syphilitic uveitis in northern China. BMC Ophthalmol. 2017</v>
      </c>
    </row>
    <row r="10562" spans="1:29" x14ac:dyDescent="0.3">
      <c r="A10562">
        <v>5166</v>
      </c>
      <c r="B10562" t="s">
        <v>8240</v>
      </c>
      <c r="C10562" t="s">
        <v>18465</v>
      </c>
      <c r="D10562" t="s">
        <v>28670</v>
      </c>
      <c r="E10562" t="s">
        <v>2514</v>
      </c>
      <c r="F10562" s="10"/>
      <c r="G10562">
        <v>2017</v>
      </c>
      <c r="J10562">
        <v>0.95175160147913507</v>
      </c>
      <c r="L10562" t="s">
        <v>39570</v>
      </c>
      <c r="M10562">
        <v>28366683</v>
      </c>
      <c r="Q10562" s="10"/>
      <c r="R10562" s="11">
        <f t="shared" ref="R10562:R10625" si="330">IF(SUM(N10562:Q10562)&gt;0,1,0)</f>
        <v>0</v>
      </c>
      <c r="U10562" s="11">
        <f t="shared" ref="U10562:U10625" si="331">IF(SUM(R10562,T10562)&gt;0,1,0)</f>
        <v>0</v>
      </c>
      <c r="Y10562" s="11">
        <f>IF(SUM(Tableau1[[#This Row],[Other access]:[Sci-hub access]])&gt;=1,1,0)</f>
        <v>0</v>
      </c>
      <c r="Z10562" s="12">
        <f>IF(OR(Tableau1[[#This Row],[Access R1 + S1+ T1 ]]&gt;=1,Tableau1[[#This Row],[Access V1 +W1 + X1]]&gt;=1),1,0)</f>
        <v>0</v>
      </c>
      <c r="AB10562" s="10" t="str">
        <f>Tableau1[[#This Row],[DOI]]</f>
        <v>doi: 10.1016/j.survophthal.2017.03.005</v>
      </c>
      <c r="AC10562" s="13" t="str">
        <f>Tableau1[[#This Row],[Authors]]&amp;", "&amp;Tableau1[[#This Row],[Title]]&amp;" "&amp;Tableau1[[#This Row],[Journal]]&amp;". "&amp;Tableau1[[#This Row],[Year]]</f>
        <v>Alio JL, Plaza-Puche AB, Férnandez-Buenaga R, Pikkel J, Maldonado M., Multifocal intraocular lenses: An overview. Surv Ophthalmol. 2017</v>
      </c>
    </row>
    <row r="10563" spans="1:29" x14ac:dyDescent="0.3">
      <c r="A10563">
        <v>2037</v>
      </c>
      <c r="B10563" t="s">
        <v>5276</v>
      </c>
      <c r="C10563" t="s">
        <v>15522</v>
      </c>
      <c r="D10563" t="s">
        <v>25698</v>
      </c>
      <c r="E10563" t="s">
        <v>2562</v>
      </c>
      <c r="F10563" s="10"/>
      <c r="G10563">
        <v>2017</v>
      </c>
      <c r="J10563">
        <v>0.95178729531958728</v>
      </c>
      <c r="L10563" t="s">
        <v>36508</v>
      </c>
      <c r="M10563">
        <v>28828764</v>
      </c>
      <c r="Q10563" s="10"/>
      <c r="R10563" s="11">
        <f t="shared" si="330"/>
        <v>0</v>
      </c>
      <c r="U10563" s="11">
        <f t="shared" si="331"/>
        <v>0</v>
      </c>
      <c r="Y10563" s="11">
        <f>IF(SUM(Tableau1[[#This Row],[Other access]:[Sci-hub access]])&gt;=1,1,0)</f>
        <v>0</v>
      </c>
      <c r="Z10563" s="12">
        <f>IF(OR(Tableau1[[#This Row],[Access R1 + S1+ T1 ]]&gt;=1,Tableau1[[#This Row],[Access V1 +W1 + X1]]&gt;=1),1,0)</f>
        <v>0</v>
      </c>
      <c r="AB10563" s="10" t="str">
        <f>Tableau1[[#This Row],[DOI]]</f>
        <v>doi: 10.22608/APO.201780</v>
      </c>
      <c r="AC10563" s="13" t="str">
        <f>Tableau1[[#This Row],[Authors]]&amp;", "&amp;Tableau1[[#This Row],[Title]]&amp;" "&amp;Tableau1[[#This Row],[Journal]]&amp;". "&amp;Tableau1[[#This Row],[Year]]</f>
        <v>Fai S, Ahem A, Mustapha M, Mohd Noh UK, Bastion MC., Randomized Controlled Trial of Topical Insulin for Healing Corneal Epithelial Defects Induced During Vitreoretinal Surgery in Diabetics. Asia Pac J Ophthalmol (Phila). 2017</v>
      </c>
    </row>
    <row r="10564" spans="1:29" x14ac:dyDescent="0.3">
      <c r="A10564">
        <v>3308</v>
      </c>
      <c r="B10564" t="s">
        <v>6490</v>
      </c>
      <c r="C10564" t="s">
        <v>16733</v>
      </c>
      <c r="D10564" t="s">
        <v>26914</v>
      </c>
      <c r="E10564" t="s">
        <v>2857</v>
      </c>
      <c r="F10564" s="10"/>
      <c r="G10564">
        <v>2017</v>
      </c>
      <c r="J10564">
        <v>0.95184635367319514</v>
      </c>
      <c r="L10564" t="s">
        <v>37761</v>
      </c>
      <c r="M10564">
        <v>28604388</v>
      </c>
      <c r="Q10564" s="10"/>
      <c r="R10564" s="11">
        <f t="shared" si="330"/>
        <v>0</v>
      </c>
      <c r="U10564" s="11">
        <f t="shared" si="331"/>
        <v>0</v>
      </c>
      <c r="Y10564" s="11">
        <f>IF(SUM(Tableau1[[#This Row],[Other access]:[Sci-hub access]])&gt;=1,1,0)</f>
        <v>0</v>
      </c>
      <c r="Z10564" s="12">
        <f>IF(OR(Tableau1[[#This Row],[Access R1 + S1+ T1 ]]&gt;=1,Tableau1[[#This Row],[Access V1 +W1 + X1]]&gt;=1),1,0)</f>
        <v>0</v>
      </c>
      <c r="AB10564" s="10" t="str">
        <f>Tableau1[[#This Row],[DOI]]</f>
        <v>doi: 10.1172/JCI91948</v>
      </c>
      <c r="AC10564" s="13" t="str">
        <f>Tableau1[[#This Row],[Authors]]&amp;", "&amp;Tableau1[[#This Row],[Title]]&amp;" "&amp;Tableau1[[#This Row],[Journal]]&amp;". "&amp;Tableau1[[#This Row],[Year]]</f>
        <v>Akopian A, Kumar S, Ramakrishnan H, Roy K, Viswanathan S, Bloomfield SA., Targeting neuronal gap junctions in mouse retina offers neuroprotection in glaucoma. J Clin Invest. 2017</v>
      </c>
    </row>
    <row r="10565" spans="1:29" x14ac:dyDescent="0.3">
      <c r="A10565">
        <v>9803</v>
      </c>
      <c r="B10565" t="s">
        <v>12341</v>
      </c>
      <c r="C10565" t="s">
        <v>22513</v>
      </c>
      <c r="D10565" t="s">
        <v>32789</v>
      </c>
      <c r="E10565" t="s">
        <v>2445</v>
      </c>
      <c r="F10565" s="10"/>
      <c r="G10565">
        <v>2017</v>
      </c>
      <c r="J10565">
        <v>0.95186460532783856</v>
      </c>
      <c r="L10565" t="s">
        <v>44065</v>
      </c>
      <c r="M10565">
        <v>27575411</v>
      </c>
      <c r="Q10565" s="10"/>
      <c r="R10565" s="11">
        <f t="shared" si="330"/>
        <v>0</v>
      </c>
      <c r="U10565" s="11">
        <f t="shared" si="331"/>
        <v>0</v>
      </c>
      <c r="Y10565" s="11">
        <f>IF(SUM(Tableau1[[#This Row],[Other access]:[Sci-hub access]])&gt;=1,1,0)</f>
        <v>0</v>
      </c>
      <c r="Z10565" s="12">
        <f>IF(OR(Tableau1[[#This Row],[Access R1 + S1+ T1 ]]&gt;=1,Tableau1[[#This Row],[Access V1 +W1 + X1]]&gt;=1),1,0)</f>
        <v>0</v>
      </c>
      <c r="AB10565" s="10" t="str">
        <f>Tableau1[[#This Row],[DOI]]</f>
        <v>doi: 10.1097/IAE.0000000000001266</v>
      </c>
      <c r="AC10565" s="13" t="str">
        <f>Tableau1[[#This Row],[Authors]]&amp;", "&amp;Tableau1[[#This Row],[Title]]&amp;" "&amp;Tableau1[[#This Row],[Journal]]&amp;". "&amp;Tableau1[[#This Row],[Year]]</f>
        <v>Edington M, Sachdev A, Morjaria R, Chong V., STRUCTURAL-FUNCTIONAL CORRELATION IN PATIENTS WITH DIABETIC MACULAR EDEMA. Retina. 2017</v>
      </c>
    </row>
    <row r="10566" spans="1:29" ht="28.8" x14ac:dyDescent="0.3">
      <c r="A10566">
        <v>7960</v>
      </c>
      <c r="B10566" t="s">
        <v>10696</v>
      </c>
      <c r="C10566" t="s">
        <v>20892</v>
      </c>
      <c r="D10566" t="s">
        <v>31134</v>
      </c>
      <c r="E10566" t="s">
        <v>2450</v>
      </c>
      <c r="F10566" s="10"/>
      <c r="G10566">
        <v>2017</v>
      </c>
      <c r="J10566">
        <v>0.95198360647912128</v>
      </c>
      <c r="L10566" t="s">
        <v>42307</v>
      </c>
      <c r="M10566">
        <v>28017256</v>
      </c>
      <c r="Q10566" s="10"/>
      <c r="R10566" s="11">
        <f t="shared" si="330"/>
        <v>0</v>
      </c>
      <c r="U10566" s="11">
        <f t="shared" si="331"/>
        <v>0</v>
      </c>
      <c r="Y10566" s="11">
        <f>IF(SUM(Tableau1[[#This Row],[Other access]:[Sci-hub access]])&gt;=1,1,0)</f>
        <v>0</v>
      </c>
      <c r="Z10566" s="12">
        <f>IF(OR(Tableau1[[#This Row],[Access R1 + S1+ T1 ]]&gt;=1,Tableau1[[#This Row],[Access V1 +W1 + X1]]&gt;=1),1,0)</f>
        <v>0</v>
      </c>
      <c r="AB10566" s="10" t="str">
        <f>Tableau1[[#This Row],[DOI]]</f>
        <v>doi: 10.1016/j.jns.2016.11.016</v>
      </c>
      <c r="AC10566" s="13" t="str">
        <f>Tableau1[[#This Row],[Authors]]&amp;", "&amp;Tableau1[[#This Row],[Title]]&amp;" "&amp;Tableau1[[#This Row],[Journal]]&amp;". "&amp;Tableau1[[#This Row],[Year]]</f>
        <v>Evangelopoulos ME, Andreadou E, Koutsis G, Koutoulidis V, Anagnostouli M, Katsika P, Evangelopoulos DS, Evdokimidis I, Kilidireas C., Treatment of neuromyelitis optica and neuromyelitis optica spectrum disorders with rituximab using a maintenance treatment regimen and close CD19 B cell monitoring. A six-year follow-up. J Neurol Sci. 2017</v>
      </c>
    </row>
    <row r="10567" spans="1:29" x14ac:dyDescent="0.3">
      <c r="A10567">
        <v>9011</v>
      </c>
      <c r="B10567" t="s">
        <v>11625</v>
      </c>
      <c r="C10567" t="s">
        <v>21803</v>
      </c>
      <c r="D10567" t="s">
        <v>32066</v>
      </c>
      <c r="E10567" t="s">
        <v>2469</v>
      </c>
      <c r="F10567" s="10"/>
      <c r="G10567">
        <v>2017</v>
      </c>
      <c r="J10567">
        <v>0.95201671820980849</v>
      </c>
      <c r="L10567" t="s">
        <v>43333</v>
      </c>
      <c r="M10567">
        <v>27792450</v>
      </c>
      <c r="Q10567" s="10"/>
      <c r="R10567" s="11">
        <f t="shared" si="330"/>
        <v>0</v>
      </c>
      <c r="U10567" s="11">
        <f t="shared" si="331"/>
        <v>0</v>
      </c>
      <c r="Y10567" s="11">
        <f>IF(SUM(Tableau1[[#This Row],[Other access]:[Sci-hub access]])&gt;=1,1,0)</f>
        <v>0</v>
      </c>
      <c r="Z10567" s="12">
        <f>IF(OR(Tableau1[[#This Row],[Access R1 + S1+ T1 ]]&gt;=1,Tableau1[[#This Row],[Access V1 +W1 + X1]]&gt;=1),1,0)</f>
        <v>0</v>
      </c>
      <c r="AB10567" s="10" t="str">
        <f>Tableau1[[#This Row],[DOI]]</f>
        <v>doi: 10.1080/08820538.2016.1228406</v>
      </c>
      <c r="AC10567" s="13" t="str">
        <f>Tableau1[[#This Row],[Authors]]&amp;", "&amp;Tableau1[[#This Row],[Title]]&amp;" "&amp;Tableau1[[#This Row],[Journal]]&amp;". "&amp;Tableau1[[#This Row],[Year]]</f>
        <v>Joseph A, Pasquale LR., Attributes Associated with Adherence to Glaucoma Medical Therapy and its Effects on Glaucoma Outcomes: An Evidence-Based Review and Potential Strategies to Improve Adherence. Semin Ophthalmol. 2017</v>
      </c>
    </row>
    <row r="10568" spans="1:29" ht="28.8" x14ac:dyDescent="0.3">
      <c r="A10568">
        <v>6968</v>
      </c>
      <c r="B10568" t="s">
        <v>9832</v>
      </c>
      <c r="C10568" t="s">
        <v>20035</v>
      </c>
      <c r="D10568" t="s">
        <v>30266</v>
      </c>
      <c r="E10568" t="s">
        <v>34050</v>
      </c>
      <c r="F10568" s="10"/>
      <c r="G10568">
        <v>2017</v>
      </c>
      <c r="J10568">
        <v>0.95202714245251963</v>
      </c>
      <c r="L10568" t="s">
        <v>41326</v>
      </c>
      <c r="M10568">
        <v>28140732</v>
      </c>
      <c r="Q10568" s="10"/>
      <c r="R10568" s="11">
        <f t="shared" si="330"/>
        <v>0</v>
      </c>
      <c r="U10568" s="11">
        <f t="shared" si="331"/>
        <v>0</v>
      </c>
      <c r="Y10568" s="11">
        <f>IF(SUM(Tableau1[[#This Row],[Other access]:[Sci-hub access]])&gt;=1,1,0)</f>
        <v>0</v>
      </c>
      <c r="Z10568" s="12">
        <f>IF(OR(Tableau1[[#This Row],[Access R1 + S1+ T1 ]]&gt;=1,Tableau1[[#This Row],[Access V1 +W1 + X1]]&gt;=1),1,0)</f>
        <v>0</v>
      </c>
      <c r="AB10568" s="10" t="str">
        <f>Tableau1[[#This Row],[DOI]]</f>
        <v>doi: 10.1080/09273972.2016.1277768</v>
      </c>
      <c r="AC10568" s="13" t="str">
        <f>Tableau1[[#This Row],[Authors]]&amp;", "&amp;Tableau1[[#This Row],[Title]]&amp;" "&amp;Tableau1[[#This Row],[Journal]]&amp;". "&amp;Tableau1[[#This Row],[Year]]</f>
        <v>Rajamani M, Nagasubramanian V, Ayyavoo A, Raghupathy P, Dandapani R., Surgically Induced Necrotizing Scleritis Following Strabismus Surgery Treated Successfully with Topical N-acetylcysteine in a Child with Congenital Fibrosis of Extraocular Muscles and Varadi Papp Syndrome. Strabismus. 2017</v>
      </c>
    </row>
    <row r="10569" spans="1:29" x14ac:dyDescent="0.3">
      <c r="A10569">
        <v>11004</v>
      </c>
      <c r="B10569" t="s">
        <v>13433</v>
      </c>
      <c r="C10569" t="s">
        <v>23595</v>
      </c>
      <c r="D10569" t="s">
        <v>33887</v>
      </c>
      <c r="E10569" t="s">
        <v>2440</v>
      </c>
      <c r="F10569" s="10"/>
      <c r="G10569">
        <v>2017</v>
      </c>
      <c r="J10569">
        <v>0.95210027497743455</v>
      </c>
      <c r="L10569" t="s">
        <v>45245</v>
      </c>
      <c r="M10569">
        <v>26593886</v>
      </c>
      <c r="Q10569" s="10"/>
      <c r="R10569" s="11">
        <f t="shared" si="330"/>
        <v>0</v>
      </c>
      <c r="U10569" s="11">
        <f t="shared" si="331"/>
        <v>0</v>
      </c>
      <c r="Y10569" s="11">
        <f>IF(SUM(Tableau1[[#This Row],[Other access]:[Sci-hub access]])&gt;=1,1,0)</f>
        <v>0</v>
      </c>
      <c r="Z10569" s="12">
        <f>IF(OR(Tableau1[[#This Row],[Access R1 + S1+ T1 ]]&gt;=1,Tableau1[[#This Row],[Access V1 +W1 + X1]]&gt;=1),1,0)</f>
        <v>0</v>
      </c>
      <c r="AB10569" s="10" t="str">
        <f>Tableau1[[#This Row],[DOI]]</f>
        <v>doi: 10.1016/j.exer.2015.11.006</v>
      </c>
      <c r="AC10569" s="13" t="str">
        <f>Tableau1[[#This Row],[Authors]]&amp;", "&amp;Tableau1[[#This Row],[Title]]&amp;" "&amp;Tableau1[[#This Row],[Journal]]&amp;". "&amp;Tableau1[[#This Row],[Year]]</f>
        <v>Graw J., From eyeless to neurological diseases. Exp Eye Res. 2017</v>
      </c>
    </row>
    <row r="10570" spans="1:29" x14ac:dyDescent="0.3">
      <c r="A10570">
        <v>3496</v>
      </c>
      <c r="B10570" t="s">
        <v>6670</v>
      </c>
      <c r="C10570" t="s">
        <v>16912</v>
      </c>
      <c r="D10570" t="s">
        <v>27094</v>
      </c>
      <c r="E10570" t="s">
        <v>2496</v>
      </c>
      <c r="F10570" s="10"/>
      <c r="G10570">
        <v>2017</v>
      </c>
      <c r="J10570">
        <v>0.95229023415245173</v>
      </c>
      <c r="L10570" t="s">
        <v>37943</v>
      </c>
      <c r="M10570">
        <v>28576210</v>
      </c>
      <c r="Q10570" s="10"/>
      <c r="R10570" s="11">
        <f t="shared" si="330"/>
        <v>0</v>
      </c>
      <c r="U10570" s="11">
        <f t="shared" si="331"/>
        <v>0</v>
      </c>
      <c r="Y10570" s="11">
        <f>IF(SUM(Tableau1[[#This Row],[Other access]:[Sci-hub access]])&gt;=1,1,0)</f>
        <v>0</v>
      </c>
      <c r="Z10570" s="12">
        <f>IF(OR(Tableau1[[#This Row],[Access R1 + S1+ T1 ]]&gt;=1,Tableau1[[#This Row],[Access V1 +W1 + X1]]&gt;=1),1,0)</f>
        <v>0</v>
      </c>
      <c r="AB10570" s="10" t="str">
        <f>Tableau1[[#This Row],[DOI]]</f>
        <v>doi: 10.1016/j.jcjo.2016.12.011</v>
      </c>
      <c r="AC10570" s="13" t="str">
        <f>Tableau1[[#This Row],[Authors]]&amp;", "&amp;Tableau1[[#This Row],[Title]]&amp;" "&amp;Tableau1[[#This Row],[Journal]]&amp;". "&amp;Tableau1[[#This Row],[Year]]</f>
        <v>Nari J, Allen LH, Bursztyn LLCD., Accuracy of referral diagnosis to an emergency eye clinic. Can J Ophthalmol. 2017</v>
      </c>
    </row>
    <row r="10571" spans="1:29" x14ac:dyDescent="0.3">
      <c r="A10571">
        <v>4283</v>
      </c>
      <c r="B10571" t="s">
        <v>371</v>
      </c>
      <c r="C10571" t="s">
        <v>372</v>
      </c>
      <c r="D10571" t="s">
        <v>373</v>
      </c>
      <c r="E10571" t="s">
        <v>2517</v>
      </c>
      <c r="F10571" s="10"/>
      <c r="G10571">
        <v>2017</v>
      </c>
      <c r="J10571">
        <v>0.95230288218472536</v>
      </c>
      <c r="L10571" t="s">
        <v>38710</v>
      </c>
      <c r="M10571">
        <v>28458607</v>
      </c>
      <c r="Q10571" s="10"/>
      <c r="R10571" s="11">
        <f t="shared" si="330"/>
        <v>0</v>
      </c>
      <c r="U10571" s="11">
        <f t="shared" si="331"/>
        <v>0</v>
      </c>
      <c r="Y10571" s="11">
        <f>IF(SUM(Tableau1[[#This Row],[Other access]:[Sci-hub access]])&gt;=1,1,0)</f>
        <v>0</v>
      </c>
      <c r="Z10571" s="12">
        <f>IF(OR(Tableau1[[#This Row],[Access R1 + S1+ T1 ]]&gt;=1,Tableau1[[#This Row],[Access V1 +W1 + X1]]&gt;=1),1,0)</f>
        <v>0</v>
      </c>
      <c r="AB10571" s="10" t="str">
        <f>Tableau1[[#This Row],[DOI]]</f>
        <v>doi: 10.3348/kjr.2017.18.3.543</v>
      </c>
      <c r="AC10571" s="13" t="str">
        <f>Tableau1[[#This Row],[Authors]]&amp;", "&amp;Tableau1[[#This Row],[Title]]&amp;" "&amp;Tableau1[[#This Row],[Journal]]&amp;". "&amp;Tableau1[[#This Row],[Year]]</f>
        <v>Kim HJ, Bang JI, Kim JY, Moon JH, So Y, Lee WW., Novel Application of Quantitative Single-Photon Emission Computed Tomography/Computed Tomography to Predict Early Response to Methimazole in Graves' Disease. Korean J Radiol. 2017</v>
      </c>
    </row>
    <row r="10572" spans="1:29" x14ac:dyDescent="0.3">
      <c r="A10572">
        <v>2894</v>
      </c>
      <c r="B10572" t="s">
        <v>6093</v>
      </c>
      <c r="C10572" t="s">
        <v>16339</v>
      </c>
      <c r="D10572" t="s">
        <v>26517</v>
      </c>
      <c r="E10572" t="s">
        <v>2583</v>
      </c>
      <c r="F10572" s="10"/>
      <c r="G10572">
        <v>2017</v>
      </c>
      <c r="J10572">
        <v>0.95232818586453971</v>
      </c>
      <c r="L10572" t="s">
        <v>37352</v>
      </c>
      <c r="M10572">
        <v>28667581</v>
      </c>
      <c r="Q10572" s="10"/>
      <c r="R10572" s="11">
        <f t="shared" si="330"/>
        <v>0</v>
      </c>
      <c r="U10572" s="11">
        <f t="shared" si="331"/>
        <v>0</v>
      </c>
      <c r="Y10572" s="11">
        <f>IF(SUM(Tableau1[[#This Row],[Other access]:[Sci-hub access]])&gt;=1,1,0)</f>
        <v>0</v>
      </c>
      <c r="Z10572" s="12">
        <f>IF(OR(Tableau1[[#This Row],[Access R1 + S1+ T1 ]]&gt;=1,Tableau1[[#This Row],[Access V1 +W1 + X1]]&gt;=1),1,0)</f>
        <v>0</v>
      </c>
      <c r="AB10572" s="10" t="str">
        <f>Tableau1[[#This Row],[DOI]]</f>
        <v>doi: 10.1007/s12325-017-0583-y</v>
      </c>
      <c r="AC10572" s="13" t="str">
        <f>Tableau1[[#This Row],[Authors]]&amp;", "&amp;Tableau1[[#This Row],[Title]]&amp;" "&amp;Tableau1[[#This Row],[Journal]]&amp;". "&amp;Tableau1[[#This Row],[Year]]</f>
        <v>Fiorentzis M, Viestenz A, Viestenz A, Seitz B., Intracameral Dexamethasone Injection as Adjuvant Therapy in Endothelial Immune Reaction After Penetrating and Posterior Lamellar Keratoplasty: A Retrospective Clinical Observation. Adv Ther. 2017</v>
      </c>
    </row>
    <row r="10573" spans="1:29" x14ac:dyDescent="0.3">
      <c r="A10573">
        <v>4200</v>
      </c>
      <c r="B10573" t="s">
        <v>7339</v>
      </c>
      <c r="C10573" t="s">
        <v>17575</v>
      </c>
      <c r="D10573" t="s">
        <v>27767</v>
      </c>
      <c r="E10573" t="s">
        <v>2451</v>
      </c>
      <c r="F10573" s="10"/>
      <c r="G10573">
        <v>2017</v>
      </c>
      <c r="J10573">
        <v>0.952539251732753</v>
      </c>
      <c r="L10573" t="s">
        <v>38631</v>
      </c>
      <c r="M10573">
        <v>28472149</v>
      </c>
      <c r="Q10573" s="10"/>
      <c r="R10573" s="11">
        <f t="shared" si="330"/>
        <v>0</v>
      </c>
      <c r="U10573" s="11">
        <f t="shared" si="331"/>
        <v>0</v>
      </c>
      <c r="Y10573" s="11">
        <f>IF(SUM(Tableau1[[#This Row],[Other access]:[Sci-hub access]])&gt;=1,1,0)</f>
        <v>0</v>
      </c>
      <c r="Z10573" s="12">
        <f>IF(OR(Tableau1[[#This Row],[Access R1 + S1+ T1 ]]&gt;=1,Tableau1[[#This Row],[Access V1 +W1 + X1]]&gt;=1),1,0)</f>
        <v>0</v>
      </c>
      <c r="AB10573" s="10" t="str">
        <f>Tableau1[[#This Row],[DOI]]</f>
        <v>doi: 10.1371/journal.pone.0176064</v>
      </c>
      <c r="AC10573" s="13" t="str">
        <f>Tableau1[[#This Row],[Authors]]&amp;", "&amp;Tableau1[[#This Row],[Title]]&amp;" "&amp;Tableau1[[#This Row],[Journal]]&amp;". "&amp;Tableau1[[#This Row],[Year]]</f>
        <v>Li Q, Ye H, Ding Y, Chen G, Liu Z, Xu J, Chen R, Yang H., Clinical characteristics of moderate-to-severe thyroid associated ophthalmopathy in 354 Chinese cases. PLoS One. 2017</v>
      </c>
    </row>
    <row r="10574" spans="1:29" x14ac:dyDescent="0.3">
      <c r="A10574">
        <v>1932</v>
      </c>
      <c r="B10574" t="s">
        <v>5174</v>
      </c>
      <c r="C10574" t="s">
        <v>15420</v>
      </c>
      <c r="D10574" t="s">
        <v>25596</v>
      </c>
      <c r="E10574" t="s">
        <v>34069</v>
      </c>
      <c r="F10574" s="10"/>
      <c r="G10574">
        <v>2017</v>
      </c>
      <c r="J10574">
        <v>0.95257442909313272</v>
      </c>
      <c r="L10574" t="s">
        <v>36403</v>
      </c>
      <c r="M10574">
        <v>28846213</v>
      </c>
      <c r="Q10574" s="10"/>
      <c r="R10574" s="11">
        <f t="shared" si="330"/>
        <v>0</v>
      </c>
      <c r="U10574" s="11">
        <f t="shared" si="331"/>
        <v>0</v>
      </c>
      <c r="Y10574" s="11">
        <f>IF(SUM(Tableau1[[#This Row],[Other access]:[Sci-hub access]])&gt;=1,1,0)</f>
        <v>0</v>
      </c>
      <c r="Z10574" s="12">
        <f>IF(OR(Tableau1[[#This Row],[Access R1 + S1+ T1 ]]&gt;=1,Tableau1[[#This Row],[Access V1 +W1 + X1]]&gt;=1),1,0)</f>
        <v>0</v>
      </c>
      <c r="AB10574" s="10" t="str">
        <f>Tableau1[[#This Row],[DOI]]</f>
        <v>doi: 10.1002/pmic.201700013</v>
      </c>
      <c r="AC10574" s="13" t="str">
        <f>Tableau1[[#This Row],[Authors]]&amp;", "&amp;Tableau1[[#This Row],[Title]]&amp;" "&amp;Tableau1[[#This Row],[Journal]]&amp;". "&amp;Tableau1[[#This Row],[Year]]</f>
        <v>Hauck SM, Lepper MF, Hertl M, Sekundo W, Deeg CA., Proteome Dynamics in Biobanked Horse Peripheral Blood Derived Lymphocytes (PBL) with Induced Autoimmune Uveitis. Proteomics. 2017</v>
      </c>
    </row>
    <row r="10575" spans="1:29" x14ac:dyDescent="0.3">
      <c r="A10575">
        <v>4833</v>
      </c>
      <c r="B10575" t="s">
        <v>7937</v>
      </c>
      <c r="C10575" t="s">
        <v>18166</v>
      </c>
      <c r="D10575" t="s">
        <v>28367</v>
      </c>
      <c r="E10575" t="s">
        <v>2508</v>
      </c>
      <c r="F10575" s="10"/>
      <c r="G10575">
        <v>2017</v>
      </c>
      <c r="J10575">
        <v>0.95264790237900687</v>
      </c>
      <c r="L10575" t="s">
        <v>39244</v>
      </c>
      <c r="M10575">
        <v>28400047</v>
      </c>
      <c r="Q10575" s="10"/>
      <c r="R10575" s="11">
        <f t="shared" si="330"/>
        <v>0</v>
      </c>
      <c r="U10575" s="11">
        <f t="shared" si="331"/>
        <v>0</v>
      </c>
      <c r="Y10575" s="11">
        <f>IF(SUM(Tableau1[[#This Row],[Other access]:[Sci-hub access]])&gt;=1,1,0)</f>
        <v>0</v>
      </c>
      <c r="Z10575" s="12">
        <f>IF(OR(Tableau1[[#This Row],[Access R1 + S1+ T1 ]]&gt;=1,Tableau1[[#This Row],[Access V1 +W1 + X1]]&gt;=1),1,0)</f>
        <v>0</v>
      </c>
      <c r="AB10575" s="10" t="str">
        <f>Tableau1[[#This Row],[DOI]]</f>
        <v>doi: 10.1016/j.bbrc.2017.04.031</v>
      </c>
      <c r="AC10575" s="13" t="str">
        <f>Tableau1[[#This Row],[Authors]]&amp;", "&amp;Tableau1[[#This Row],[Title]]&amp;" "&amp;Tableau1[[#This Row],[Journal]]&amp;". "&amp;Tableau1[[#This Row],[Year]]</f>
        <v>Wizeman JW, Mohan R., Expression of peptidylarginine deiminase 4 in an alkali injury model of retinal gliosis. Biochem Biophys Res Commun. 2017</v>
      </c>
    </row>
    <row r="10576" spans="1:29" x14ac:dyDescent="0.3">
      <c r="A10576">
        <v>2597</v>
      </c>
      <c r="B10576" t="s">
        <v>5814</v>
      </c>
      <c r="C10576" t="s">
        <v>16060</v>
      </c>
      <c r="D10576" t="s">
        <v>26237</v>
      </c>
      <c r="E10576" t="s">
        <v>2462</v>
      </c>
      <c r="F10576" s="10"/>
      <c r="G10576">
        <v>2017</v>
      </c>
      <c r="J10576">
        <v>0.95271512325297414</v>
      </c>
      <c r="L10576" t="s">
        <v>37060</v>
      </c>
      <c r="M10576">
        <v>28724375</v>
      </c>
      <c r="Q10576" s="10"/>
      <c r="R10576" s="11">
        <f t="shared" si="330"/>
        <v>0</v>
      </c>
      <c r="U10576" s="11">
        <f t="shared" si="331"/>
        <v>0</v>
      </c>
      <c r="Y10576" s="11">
        <f>IF(SUM(Tableau1[[#This Row],[Other access]:[Sci-hub access]])&gt;=1,1,0)</f>
        <v>0</v>
      </c>
      <c r="Z10576" s="12">
        <f>IF(OR(Tableau1[[#This Row],[Access R1 + S1+ T1 ]]&gt;=1,Tableau1[[#This Row],[Access V1 +W1 + X1]]&gt;=1),1,0)</f>
        <v>0</v>
      </c>
      <c r="AB10576" s="10" t="str">
        <f>Tableau1[[#This Row],[DOI]]</f>
        <v>doi: 10.1186/s12886-017-0523-2</v>
      </c>
      <c r="AC10576" s="13" t="str">
        <f>Tableau1[[#This Row],[Authors]]&amp;", "&amp;Tableau1[[#This Row],[Title]]&amp;" "&amp;Tableau1[[#This Row],[Journal]]&amp;". "&amp;Tableau1[[#This Row],[Year]]</f>
        <v>Mine I, Taguchi M, Sakurai Y, Takeuchi M., Bilateral idiopathic retinal vasculitis following coxsackievirus A4 infection: a case report. BMC Ophthalmol. 2017</v>
      </c>
    </row>
    <row r="10577" spans="1:29" x14ac:dyDescent="0.3">
      <c r="A10577">
        <v>953</v>
      </c>
      <c r="B10577" t="s">
        <v>4215</v>
      </c>
      <c r="C10577" t="s">
        <v>14469</v>
      </c>
      <c r="D10577" t="s">
        <v>24636</v>
      </c>
      <c r="E10577" t="s">
        <v>34019</v>
      </c>
      <c r="F10577" s="10"/>
      <c r="G10577">
        <v>2017</v>
      </c>
      <c r="J10577">
        <v>0.95274700083679953</v>
      </c>
      <c r="L10577" t="s">
        <v>35441</v>
      </c>
      <c r="M10577">
        <v>29054516</v>
      </c>
      <c r="Q10577" s="10"/>
      <c r="R10577" s="11">
        <f t="shared" si="330"/>
        <v>0</v>
      </c>
      <c r="U10577" s="11">
        <f t="shared" si="331"/>
        <v>0</v>
      </c>
      <c r="Y10577" s="11">
        <f>IF(SUM(Tableau1[[#This Row],[Other access]:[Sci-hub access]])&gt;=1,1,0)</f>
        <v>0</v>
      </c>
      <c r="Z10577" s="12">
        <f>IF(OR(Tableau1[[#This Row],[Access R1 + S1+ T1 ]]&gt;=1,Tableau1[[#This Row],[Access V1 +W1 + X1]]&gt;=1),1,0)</f>
        <v>0</v>
      </c>
      <c r="AB10577" s="10" t="str">
        <f>Tableau1[[#This Row],[DOI]]</f>
        <v>doi: 10.1016/j.ejmp.2017.10.007</v>
      </c>
      <c r="AC10577" s="13" t="str">
        <f>Tableau1[[#This Row],[Authors]]&amp;", "&amp;Tableau1[[#This Row],[Title]]&amp;" "&amp;Tableau1[[#This Row],[Journal]]&amp;". "&amp;Tableau1[[#This Row],[Year]]</f>
        <v>Matsubara K, Lertsuwunseri V, Srimahachota S, Krisanachinda A, Tulvatana W, Khambhiphant B, Sudchai W, Rehani M., Eye lens dosimetry and the study on radiation cataract in interventional cardiologists. Phys Med. 2017</v>
      </c>
    </row>
    <row r="10578" spans="1:29" x14ac:dyDescent="0.3">
      <c r="A10578">
        <v>4280</v>
      </c>
      <c r="B10578" t="s">
        <v>7414</v>
      </c>
      <c r="C10578" t="s">
        <v>17650</v>
      </c>
      <c r="D10578" t="s">
        <v>27842</v>
      </c>
      <c r="E10578" t="s">
        <v>2541</v>
      </c>
      <c r="F10578" s="10"/>
      <c r="G10578">
        <v>2017</v>
      </c>
      <c r="J10578">
        <v>0.95280093193998405</v>
      </c>
      <c r="L10578" t="s">
        <v>38707</v>
      </c>
      <c r="M10578">
        <v>28459737</v>
      </c>
      <c r="Q10578" s="10"/>
      <c r="R10578" s="11">
        <f t="shared" si="330"/>
        <v>0</v>
      </c>
      <c r="U10578" s="11">
        <f t="shared" si="331"/>
        <v>0</v>
      </c>
      <c r="Y10578" s="11">
        <f>IF(SUM(Tableau1[[#This Row],[Other access]:[Sci-hub access]])&gt;=1,1,0)</f>
        <v>0</v>
      </c>
      <c r="Z10578" s="12">
        <f>IF(OR(Tableau1[[#This Row],[Access R1 + S1+ T1 ]]&gt;=1,Tableau1[[#This Row],[Access V1 +W1 + X1]]&gt;=1),1,0)</f>
        <v>0</v>
      </c>
      <c r="AB10578" s="10" t="str">
        <f>Tableau1[[#This Row],[DOI]]</f>
        <v>doi: 10.1097/WNO.0000000000000524</v>
      </c>
      <c r="AC10578" s="13" t="str">
        <f>Tableau1[[#This Row],[Authors]]&amp;", "&amp;Tableau1[[#This Row],[Title]]&amp;" "&amp;Tableau1[[#This Row],[Journal]]&amp;". "&amp;Tableau1[[#This Row],[Year]]</f>
        <v>Mercuri MA, White H, Oliveira C., Vision Loss and Symmetric Basal Ganglia Lesions in Leber Hereditary Optic Neuropathy. J Neuroophthalmol. 2017</v>
      </c>
    </row>
    <row r="10579" spans="1:29" ht="28.8" x14ac:dyDescent="0.3">
      <c r="A10579">
        <v>5143</v>
      </c>
      <c r="B10579" t="s">
        <v>8220</v>
      </c>
      <c r="C10579" t="s">
        <v>18445</v>
      </c>
      <c r="D10579" t="s">
        <v>28650</v>
      </c>
      <c r="E10579" t="s">
        <v>2479</v>
      </c>
      <c r="F10579" s="10"/>
      <c r="G10579">
        <v>2017</v>
      </c>
      <c r="J10579">
        <v>0.95286146312202391</v>
      </c>
      <c r="L10579" t="s">
        <v>39547</v>
      </c>
      <c r="M10579">
        <v>28368991</v>
      </c>
      <c r="Q10579" s="10"/>
      <c r="R10579" s="11">
        <f t="shared" si="330"/>
        <v>0</v>
      </c>
      <c r="U10579" s="11">
        <f t="shared" si="331"/>
        <v>0</v>
      </c>
      <c r="Y10579" s="11">
        <f>IF(SUM(Tableau1[[#This Row],[Other access]:[Sci-hub access]])&gt;=1,1,0)</f>
        <v>0</v>
      </c>
      <c r="Z10579" s="12">
        <f>IF(OR(Tableau1[[#This Row],[Access R1 + S1+ T1 ]]&gt;=1,Tableau1[[#This Row],[Access V1 +W1 + X1]]&gt;=1),1,0)</f>
        <v>0</v>
      </c>
      <c r="AB10579" s="10" t="str">
        <f>Tableau1[[#This Row],[DOI]]</f>
        <v>doi: 10.1097/ICO.0000000000001196</v>
      </c>
      <c r="AC10579" s="13" t="str">
        <f>Tableau1[[#This Row],[Authors]]&amp;", "&amp;Tableau1[[#This Row],[Title]]&amp;" "&amp;Tableau1[[#This Row],[Journal]]&amp;". "&amp;Tableau1[[#This Row],[Year]]</f>
        <v>Gibbons A, Waren D, Yesilirmak N, Davis K, Valenzuela F, Murillo JC, Perez VL., Ocular Surface Parameters Predicting Patient Satisfaction After a Single Vectored Thermal Pulsation Procedure for Management of Symptomatic Meibomian Gland Dysfunction. Cornea. 2017</v>
      </c>
    </row>
    <row r="10580" spans="1:29" x14ac:dyDescent="0.3">
      <c r="A10580">
        <v>4512</v>
      </c>
      <c r="B10580" t="s">
        <v>7635</v>
      </c>
      <c r="C10580" t="s">
        <v>17870</v>
      </c>
      <c r="D10580" t="s">
        <v>28064</v>
      </c>
      <c r="E10580" t="s">
        <v>34206</v>
      </c>
      <c r="F10580" s="10"/>
      <c r="G10580">
        <v>2017</v>
      </c>
      <c r="J10580">
        <v>0.95288839911405931</v>
      </c>
      <c r="L10580" t="s">
        <v>38930</v>
      </c>
      <c r="M10580">
        <v>28438165</v>
      </c>
      <c r="Q10580" s="10"/>
      <c r="R10580" s="11">
        <f t="shared" si="330"/>
        <v>0</v>
      </c>
      <c r="U10580" s="11">
        <f t="shared" si="331"/>
        <v>0</v>
      </c>
      <c r="Y10580" s="11">
        <f>IF(SUM(Tableau1[[#This Row],[Other access]:[Sci-hub access]])&gt;=1,1,0)</f>
        <v>0</v>
      </c>
      <c r="Z10580" s="12">
        <f>IF(OR(Tableau1[[#This Row],[Access R1 + S1+ T1 ]]&gt;=1,Tableau1[[#This Row],[Access V1 +W1 + X1]]&gt;=1),1,0)</f>
        <v>0</v>
      </c>
      <c r="AB10580" s="10" t="str">
        <f>Tableau1[[#This Row],[DOI]]</f>
        <v>doi: 10.1186/s13024-017-0175-y</v>
      </c>
      <c r="AC10580" s="13" t="str">
        <f>Tableau1[[#This Row],[Authors]]&amp;", "&amp;Tableau1[[#This Row],[Title]]&amp;" "&amp;Tableau1[[#This Row],[Journal]]&amp;". "&amp;Tableau1[[#This Row],[Year]]</f>
        <v>Natoli R, Fernando N, Madigan M, Chu-Tan JA, Valter K, Provis J, Rutar M., Microglia-derived IL-1β promotes chemokine expression by Müller cells and RPE in focal retinal degeneration. Mol Neurodegener. 2017</v>
      </c>
    </row>
    <row r="10581" spans="1:29" x14ac:dyDescent="0.3">
      <c r="A10581">
        <v>1227</v>
      </c>
      <c r="B10581" t="s">
        <v>4489</v>
      </c>
      <c r="C10581" t="s">
        <v>14742</v>
      </c>
      <c r="D10581" t="s">
        <v>24910</v>
      </c>
      <c r="E10581" t="s">
        <v>2496</v>
      </c>
      <c r="F10581" s="10"/>
      <c r="G10581">
        <v>2017</v>
      </c>
      <c r="J10581">
        <v>0.95316727030565973</v>
      </c>
      <c r="L10581" t="s">
        <v>35714</v>
      </c>
      <c r="M10581">
        <v>28985815</v>
      </c>
      <c r="Q10581" s="10"/>
      <c r="R10581" s="11">
        <f t="shared" si="330"/>
        <v>0</v>
      </c>
      <c r="U10581" s="11">
        <f t="shared" si="331"/>
        <v>0</v>
      </c>
      <c r="Y10581" s="11">
        <f>IF(SUM(Tableau1[[#This Row],[Other access]:[Sci-hub access]])&gt;=1,1,0)</f>
        <v>0</v>
      </c>
      <c r="Z10581" s="12">
        <f>IF(OR(Tableau1[[#This Row],[Access R1 + S1+ T1 ]]&gt;=1,Tableau1[[#This Row],[Access V1 +W1 + X1]]&gt;=1),1,0)</f>
        <v>0</v>
      </c>
      <c r="AB10581" s="10" t="str">
        <f>Tableau1[[#This Row],[DOI]]</f>
        <v>doi: 10.1016/j.jcjo.2017.03.004</v>
      </c>
      <c r="AC10581" s="13" t="str">
        <f>Tableau1[[#This Row],[Authors]]&amp;", "&amp;Tableau1[[#This Row],[Title]]&amp;" "&amp;Tableau1[[#This Row],[Journal]]&amp;". "&amp;Tableau1[[#This Row],[Year]]</f>
        <v>Agarwal A, Narang P, Kumar DA, Agarwal A., Young donor-graft assisted endothelial keratoplasty (PDEK/DMEK) with epithelial debridement for chronic pseudophakic bullous keratopathy. Can J Ophthalmol. 2017</v>
      </c>
    </row>
    <row r="10582" spans="1:29" x14ac:dyDescent="0.3">
      <c r="A10582">
        <v>9596</v>
      </c>
      <c r="B10582" t="s">
        <v>12152</v>
      </c>
      <c r="C10582" t="s">
        <v>22327</v>
      </c>
      <c r="D10582" t="s">
        <v>32599</v>
      </c>
      <c r="E10582" t="s">
        <v>2469</v>
      </c>
      <c r="F10582" s="10"/>
      <c r="G10582">
        <v>2017</v>
      </c>
      <c r="J10582">
        <v>0.95338184029383721</v>
      </c>
      <c r="L10582" t="s">
        <v>43868</v>
      </c>
      <c r="M10582">
        <v>27648680</v>
      </c>
      <c r="Q10582" s="10"/>
      <c r="R10582" s="11">
        <f t="shared" si="330"/>
        <v>0</v>
      </c>
      <c r="U10582" s="11">
        <f t="shared" si="331"/>
        <v>0</v>
      </c>
      <c r="Y10582" s="11">
        <f>IF(SUM(Tableau1[[#This Row],[Other access]:[Sci-hub access]])&gt;=1,1,0)</f>
        <v>0</v>
      </c>
      <c r="Z10582" s="12">
        <f>IF(OR(Tableau1[[#This Row],[Access R1 + S1+ T1 ]]&gt;=1,Tableau1[[#This Row],[Access V1 +W1 + X1]]&gt;=1),1,0)</f>
        <v>0</v>
      </c>
      <c r="AB10582" s="10" t="str">
        <f>Tableau1[[#This Row],[DOI]]</f>
        <v>doi: 10.1080/08820538.2016.1181192</v>
      </c>
      <c r="AC10582" s="13" t="str">
        <f>Tableau1[[#This Row],[Authors]]&amp;", "&amp;Tableau1[[#This Row],[Title]]&amp;" "&amp;Tableau1[[#This Row],[Journal]]&amp;". "&amp;Tableau1[[#This Row],[Year]]</f>
        <v>Chatziralli I, Mitropoulos P, Parikakis E, Niakas D, Labiris G., Risk Factors for Poor Quality of Life among Patients with Age-Related Macular Degeneration. Semin Ophthalmol. 2017</v>
      </c>
    </row>
    <row r="10583" spans="1:29" x14ac:dyDescent="0.3">
      <c r="A10583">
        <v>4276</v>
      </c>
      <c r="B10583" t="s">
        <v>7410</v>
      </c>
      <c r="C10583" t="s">
        <v>17646</v>
      </c>
      <c r="D10583" t="s">
        <v>27838</v>
      </c>
      <c r="E10583" t="s">
        <v>2443</v>
      </c>
      <c r="F10583" s="10"/>
      <c r="G10583">
        <v>2017</v>
      </c>
      <c r="J10583">
        <v>0.95353052425002738</v>
      </c>
      <c r="L10583" t="s">
        <v>38703</v>
      </c>
      <c r="M10583">
        <v>28460046</v>
      </c>
      <c r="Q10583" s="10"/>
      <c r="R10583" s="11">
        <f t="shared" si="330"/>
        <v>0</v>
      </c>
      <c r="U10583" s="11">
        <f t="shared" si="331"/>
        <v>0</v>
      </c>
      <c r="Y10583" s="11">
        <f>IF(SUM(Tableau1[[#This Row],[Other access]:[Sci-hub access]])&gt;=1,1,0)</f>
        <v>0</v>
      </c>
      <c r="Z10583" s="12">
        <f>IF(OR(Tableau1[[#This Row],[Access R1 + S1+ T1 ]]&gt;=1,Tableau1[[#This Row],[Access V1 +W1 + X1]]&gt;=1),1,0)</f>
        <v>0</v>
      </c>
      <c r="AB10583" s="10" t="str">
        <f>Tableau1[[#This Row],[DOI]]</f>
        <v>doi: 10.1167/iovs.16-21008</v>
      </c>
      <c r="AC10583" s="13" t="str">
        <f>Tableau1[[#This Row],[Authors]]&amp;", "&amp;Tableau1[[#This Row],[Title]]&amp;" "&amp;Tableau1[[#This Row],[Journal]]&amp;". "&amp;Tableau1[[#This Row],[Year]]</f>
        <v>Lim LS, Ling LH, Ong PG, Foulds W, Tai ES, Wong TY., Dynamic Responses in Retinal Vessel Caliber With Flicker Light Stimulation and Risk of Diabetic Retinopathy and Its Progression. Invest Ophthalmol Vis Sci. 2017</v>
      </c>
    </row>
    <row r="10584" spans="1:29" x14ac:dyDescent="0.3">
      <c r="A10584">
        <v>2260</v>
      </c>
      <c r="B10584" t="s">
        <v>5492</v>
      </c>
      <c r="C10584" t="s">
        <v>15737</v>
      </c>
      <c r="D10584" t="s">
        <v>25914</v>
      </c>
      <c r="E10584" t="s">
        <v>2751</v>
      </c>
      <c r="F10584" s="10"/>
      <c r="G10584">
        <v>2017</v>
      </c>
      <c r="J10584">
        <v>0.95366605174435271</v>
      </c>
      <c r="L10584" t="s">
        <v>36727</v>
      </c>
      <c r="M10584">
        <v>28780672</v>
      </c>
      <c r="Q10584" s="10"/>
      <c r="R10584" s="11">
        <f t="shared" si="330"/>
        <v>0</v>
      </c>
      <c r="U10584" s="11">
        <f t="shared" si="331"/>
        <v>0</v>
      </c>
      <c r="Y10584" s="11">
        <f>IF(SUM(Tableau1[[#This Row],[Other access]:[Sci-hub access]])&gt;=1,1,0)</f>
        <v>0</v>
      </c>
      <c r="Z10584" s="12">
        <f>IF(OR(Tableau1[[#This Row],[Access R1 + S1+ T1 ]]&gt;=1,Tableau1[[#This Row],[Access V1 +W1 + X1]]&gt;=1),1,0)</f>
        <v>0</v>
      </c>
      <c r="AB10584" s="10" t="str">
        <f>Tableau1[[#This Row],[DOI]]</f>
        <v>doi: 10.1007/s00439-017-1833-4</v>
      </c>
      <c r="AC10584" s="13" t="str">
        <f>Tableau1[[#This Row],[Authors]]&amp;", "&amp;Tableau1[[#This Row],[Title]]&amp;" "&amp;Tableau1[[#This Row],[Journal]]&amp;". "&amp;Tableau1[[#This Row],[Year]]</f>
        <v>Cygan KJ, Soemedi R, Rhine CL, Profeta A, Murphy EL, Murray MF, Fairbrother WG., Defective splicing of the RB1 transcript is the dominant cause of retinoblastomas. Hum Genet. 2017</v>
      </c>
    </row>
    <row r="10585" spans="1:29" x14ac:dyDescent="0.3">
      <c r="A10585">
        <v>8661</v>
      </c>
      <c r="B10585" t="s">
        <v>1763</v>
      </c>
      <c r="C10585" t="s">
        <v>1764</v>
      </c>
      <c r="D10585" t="s">
        <v>1765</v>
      </c>
      <c r="E10585" t="s">
        <v>3054</v>
      </c>
      <c r="F10585" s="10"/>
      <c r="G10585">
        <v>2017</v>
      </c>
      <c r="J10585">
        <v>0.95374007079436574</v>
      </c>
      <c r="L10585" t="s">
        <v>42997</v>
      </c>
      <c r="M10585">
        <v>27866147</v>
      </c>
      <c r="Q10585" s="10"/>
      <c r="R10585" s="11">
        <f t="shared" si="330"/>
        <v>0</v>
      </c>
      <c r="U10585" s="11">
        <f t="shared" si="331"/>
        <v>0</v>
      </c>
      <c r="Y10585" s="11">
        <f>IF(SUM(Tableau1[[#This Row],[Other access]:[Sci-hub access]])&gt;=1,1,0)</f>
        <v>0</v>
      </c>
      <c r="Z10585" s="12">
        <f>IF(OR(Tableau1[[#This Row],[Access R1 + S1+ T1 ]]&gt;=1,Tableau1[[#This Row],[Access V1 +W1 + X1]]&gt;=1),1,0)</f>
        <v>0</v>
      </c>
      <c r="AB10585" s="10" t="str">
        <f>Tableau1[[#This Row],[DOI]]</f>
        <v>doi: 10.1177/1060028016680643</v>
      </c>
      <c r="AC10585" s="13" t="str">
        <f>Tableau1[[#This Row],[Authors]]&amp;", "&amp;Tableau1[[#This Row],[Title]]&amp;" "&amp;Tableau1[[#This Row],[Journal]]&amp;". "&amp;Tableau1[[#This Row],[Year]]</f>
        <v>Rojas-Fernandez CH, Tyber K., Benefits, Potential Harms, and Optimal Use of Nutritional Supplementation for Preventing Progression of Age-Related Macular Degeneration. Ann Pharmacother. 2017</v>
      </c>
    </row>
    <row r="10586" spans="1:29" x14ac:dyDescent="0.3">
      <c r="A10586">
        <v>3199</v>
      </c>
      <c r="B10586" t="s">
        <v>6384</v>
      </c>
      <c r="C10586" t="s">
        <v>16627</v>
      </c>
      <c r="D10586" t="s">
        <v>26808</v>
      </c>
      <c r="E10586" t="s">
        <v>2523</v>
      </c>
      <c r="F10586" s="10"/>
      <c r="G10586">
        <v>2017</v>
      </c>
      <c r="J10586">
        <v>0.95390388199012577</v>
      </c>
      <c r="L10586" t="s">
        <v>37652</v>
      </c>
      <c r="M10586">
        <v>28622309</v>
      </c>
      <c r="Q10586" s="10"/>
      <c r="R10586" s="11">
        <f t="shared" si="330"/>
        <v>0</v>
      </c>
      <c r="U10586" s="11">
        <f t="shared" si="331"/>
        <v>0</v>
      </c>
      <c r="Y10586" s="11">
        <f>IF(SUM(Tableau1[[#This Row],[Other access]:[Sci-hub access]])&gt;=1,1,0)</f>
        <v>0</v>
      </c>
      <c r="Z10586" s="12">
        <f>IF(OR(Tableau1[[#This Row],[Access R1 + S1+ T1 ]]&gt;=1,Tableau1[[#This Row],[Access V1 +W1 + X1]]&gt;=1),1,0)</f>
        <v>0</v>
      </c>
      <c r="AB10586" s="10" t="str">
        <f>Tableau1[[#This Row],[DOI]]</f>
        <v>doi: 10.1038/eye.2017.94</v>
      </c>
      <c r="AC10586" s="13" t="str">
        <f>Tableau1[[#This Row],[Authors]]&amp;", "&amp;Tableau1[[#This Row],[Title]]&amp;" "&amp;Tableau1[[#This Row],[Journal]]&amp;". "&amp;Tableau1[[#This Row],[Year]]</f>
        <v>Ding J, Hou Z, Li Y, Lu N, Li D., Eyelid and fornix reconstruction in abortive cryptophthalmos: a single-center experience over 12 years. Eye (Lond). 2017</v>
      </c>
    </row>
    <row r="10587" spans="1:29" x14ac:dyDescent="0.3">
      <c r="A10587">
        <v>4741</v>
      </c>
      <c r="B10587" t="s">
        <v>7848</v>
      </c>
      <c r="C10587" t="s">
        <v>13829</v>
      </c>
      <c r="D10587" t="s">
        <v>28278</v>
      </c>
      <c r="E10587" t="s">
        <v>2441</v>
      </c>
      <c r="F10587" s="10"/>
      <c r="G10587">
        <v>2017</v>
      </c>
      <c r="J10587">
        <v>0.95397097696724775</v>
      </c>
      <c r="L10587" t="s">
        <v>39156</v>
      </c>
      <c r="M10587">
        <v>28412067</v>
      </c>
      <c r="Q10587" s="10"/>
      <c r="R10587" s="11">
        <f t="shared" si="330"/>
        <v>0</v>
      </c>
      <c r="U10587" s="11">
        <f t="shared" si="331"/>
        <v>0</v>
      </c>
      <c r="Y10587" s="11">
        <f>IF(SUM(Tableau1[[#This Row],[Other access]:[Sci-hub access]])&gt;=1,1,0)</f>
        <v>0</v>
      </c>
      <c r="Z10587" s="12">
        <f>IF(OR(Tableau1[[#This Row],[Access R1 + S1+ T1 ]]&gt;=1,Tableau1[[#This Row],[Access V1 +W1 + X1]]&gt;=1),1,0)</f>
        <v>0</v>
      </c>
      <c r="AB10587" s="10" t="str">
        <f>Tableau1[[#This Row],[DOI]]</f>
        <v>doi: 10.1016/j.ophtha.2017.03.013</v>
      </c>
      <c r="AC10587" s="13" t="str">
        <f>Tableau1[[#This Row],[Authors]]&amp;", "&amp;Tableau1[[#This Row],[Title]]&amp;" "&amp;Tableau1[[#This Row],[Journal]]&amp;". "&amp;Tableau1[[#This Row],[Year]]</f>
        <v>Lee WJ, Kim YK, Park KH, Jeoung JW., Trend-based Analysis of Ganglion Cell-Inner Plexiform Layer Thickness Changes on Optical Coherence Tomography in Glaucoma Progression. Ophthalmology. 2017</v>
      </c>
    </row>
    <row r="10588" spans="1:29" x14ac:dyDescent="0.3">
      <c r="A10588">
        <v>4647</v>
      </c>
      <c r="B10588" t="s">
        <v>5384</v>
      </c>
      <c r="C10588" t="s">
        <v>17998</v>
      </c>
      <c r="D10588" t="s">
        <v>28194</v>
      </c>
      <c r="E10588" t="s">
        <v>2445</v>
      </c>
      <c r="F10588" s="10"/>
      <c r="G10588">
        <v>2017</v>
      </c>
      <c r="J10588">
        <v>0.95426013637697338</v>
      </c>
      <c r="L10588" t="s">
        <v>39065</v>
      </c>
      <c r="M10588">
        <v>28423387</v>
      </c>
      <c r="Q10588" s="10"/>
      <c r="R10588" s="11">
        <f t="shared" si="330"/>
        <v>0</v>
      </c>
      <c r="U10588" s="11">
        <f t="shared" si="331"/>
        <v>0</v>
      </c>
      <c r="Y10588" s="11">
        <f>IF(SUM(Tableau1[[#This Row],[Other access]:[Sci-hub access]])&gt;=1,1,0)</f>
        <v>0</v>
      </c>
      <c r="Z10588" s="12">
        <f>IF(OR(Tableau1[[#This Row],[Access R1 + S1+ T1 ]]&gt;=1,Tableau1[[#This Row],[Access V1 +W1 + X1]]&gt;=1),1,0)</f>
        <v>0</v>
      </c>
      <c r="AB10588" s="10" t="str">
        <f>Tableau1[[#This Row],[DOI]]</f>
        <v>doi: 10.1097/IAE.0000000000001482</v>
      </c>
      <c r="AC10588" s="13" t="str">
        <f>Tableau1[[#This Row],[Authors]]&amp;", "&amp;Tableau1[[#This Row],[Title]]&amp;" "&amp;Tableau1[[#This Row],[Journal]]&amp;". "&amp;Tableau1[[#This Row],[Year]]</f>
        <v>Kalevar A, Patel KH, McDonald HR., Optical Coherence Tomography Angiography of Retinal Cavernous Hemangioma. Retina. 2017</v>
      </c>
    </row>
    <row r="10589" spans="1:29" x14ac:dyDescent="0.3">
      <c r="A10589">
        <v>8433</v>
      </c>
      <c r="B10589" t="s">
        <v>11114</v>
      </c>
      <c r="C10589" t="s">
        <v>21299</v>
      </c>
      <c r="D10589" t="s">
        <v>31552</v>
      </c>
      <c r="E10589" t="s">
        <v>2441</v>
      </c>
      <c r="F10589" s="10"/>
      <c r="G10589">
        <v>2017</v>
      </c>
      <c r="J10589">
        <v>0.9542877899358414</v>
      </c>
      <c r="L10589" t="s">
        <v>42773</v>
      </c>
      <c r="M10589">
        <v>27914837</v>
      </c>
      <c r="Q10589" s="10"/>
      <c r="R10589" s="11">
        <f t="shared" si="330"/>
        <v>0</v>
      </c>
      <c r="U10589" s="11">
        <f t="shared" si="331"/>
        <v>0</v>
      </c>
      <c r="Y10589" s="11">
        <f>IF(SUM(Tableau1[[#This Row],[Other access]:[Sci-hub access]])&gt;=1,1,0)</f>
        <v>0</v>
      </c>
      <c r="Z10589" s="12">
        <f>IF(OR(Tableau1[[#This Row],[Access R1 + S1+ T1 ]]&gt;=1,Tableau1[[#This Row],[Access V1 +W1 + X1]]&gt;=1),1,0)</f>
        <v>0</v>
      </c>
      <c r="AB10589" s="10" t="str">
        <f>Tableau1[[#This Row],[DOI]]</f>
        <v>doi: 10.1016/j.ophtha.2016.10.031</v>
      </c>
      <c r="AC10589" s="13" t="str">
        <f>Tableau1[[#This Row],[Authors]]&amp;", "&amp;Tableau1[[#This Row],[Title]]&amp;" "&amp;Tableau1[[#This Row],[Journal]]&amp;". "&amp;Tableau1[[#This Row],[Year]]</f>
        <v>Wang SY, Andrews CA, Herman WH, Gardner TW, Stein JD., Incidence and Risk Factors for Developing Diabetic Retinopathy among Youths with Type 1 or Type 2 Diabetes throughout the United States. Ophthalmology. 2017</v>
      </c>
    </row>
    <row r="10590" spans="1:29" x14ac:dyDescent="0.3">
      <c r="A10590">
        <v>5256</v>
      </c>
      <c r="B10590" t="s">
        <v>8322</v>
      </c>
      <c r="C10590" t="s">
        <v>18546</v>
      </c>
      <c r="D10590" t="s">
        <v>28752</v>
      </c>
      <c r="E10590" t="s">
        <v>34193</v>
      </c>
      <c r="F10590" s="10"/>
      <c r="G10590">
        <v>2017</v>
      </c>
      <c r="J10590">
        <v>0.95434178779249568</v>
      </c>
      <c r="L10590" t="e">
        <v>#VALUE!</v>
      </c>
      <c r="M10590">
        <v>28356703</v>
      </c>
      <c r="Q10590" s="10"/>
      <c r="R10590" s="11">
        <f t="shared" si="330"/>
        <v>0</v>
      </c>
      <c r="U10590" s="11">
        <f t="shared" si="331"/>
        <v>0</v>
      </c>
      <c r="Y10590" s="11">
        <f>IF(SUM(Tableau1[[#This Row],[Other access]:[Sci-hub access]])&gt;=1,1,0)</f>
        <v>0</v>
      </c>
      <c r="Z10590" s="12">
        <f>IF(OR(Tableau1[[#This Row],[Access R1 + S1+ T1 ]]&gt;=1,Tableau1[[#This Row],[Access V1 +W1 + X1]]&gt;=1),1,0)</f>
        <v>0</v>
      </c>
      <c r="AB10590" s="10" t="e">
        <f>Tableau1[[#This Row],[DOI]]</f>
        <v>#VALUE!</v>
      </c>
      <c r="AC10590" s="13" t="str">
        <f>Tableau1[[#This Row],[Authors]]&amp;", "&amp;Tableau1[[#This Row],[Title]]&amp;" "&amp;Tableau1[[#This Row],[Journal]]&amp;". "&amp;Tableau1[[#This Row],[Year]]</f>
        <v>Weidmann C, Pomerleau J, Trudel-Vandal L, Landreville S., Differential responses of choroidal melanocytes and uveal melanoma cells to low oxygen conditions. Mol Vis. 2017</v>
      </c>
    </row>
    <row r="10591" spans="1:29" x14ac:dyDescent="0.3">
      <c r="A10591">
        <v>3802</v>
      </c>
      <c r="B10591" t="s">
        <v>6967</v>
      </c>
      <c r="C10591" t="s">
        <v>17207</v>
      </c>
      <c r="D10591" t="s">
        <v>27391</v>
      </c>
      <c r="E10591" t="s">
        <v>3178</v>
      </c>
      <c r="F10591" s="10"/>
      <c r="G10591">
        <v>2017</v>
      </c>
      <c r="J10591">
        <v>0.95439505188575868</v>
      </c>
      <c r="L10591" t="s">
        <v>38245</v>
      </c>
      <c r="M10591">
        <v>28528950</v>
      </c>
      <c r="Q10591" s="10"/>
      <c r="R10591" s="11">
        <f t="shared" si="330"/>
        <v>0</v>
      </c>
      <c r="U10591" s="11">
        <f t="shared" si="331"/>
        <v>0</v>
      </c>
      <c r="Y10591" s="11">
        <f>IF(SUM(Tableau1[[#This Row],[Other access]:[Sci-hub access]])&gt;=1,1,0)</f>
        <v>0</v>
      </c>
      <c r="Z10591" s="12">
        <f>IF(OR(Tableau1[[#This Row],[Access R1 + S1+ T1 ]]&gt;=1,Tableau1[[#This Row],[Access V1 +W1 + X1]]&gt;=1),1,0)</f>
        <v>0</v>
      </c>
      <c r="AB10591" s="10" t="str">
        <f>Tableau1[[#This Row],[DOI]]</f>
        <v>doi: 10.1016/j.ijbiomac.2017.05.109</v>
      </c>
      <c r="AC10591" s="13" t="str">
        <f>Tableau1[[#This Row],[Authors]]&amp;", "&amp;Tableau1[[#This Row],[Title]]&amp;" "&amp;Tableau1[[#This Row],[Journal]]&amp;". "&amp;Tableau1[[#This Row],[Year]]</f>
        <v>Zhao WJ, Xu J, Chen XJ, Liu HH, Yao K, Yan YB., Effects of cataract-causing mutations W59C and W151C on βB2-crystallin structure, stability and folding. Int J Biol Macromol. 2017</v>
      </c>
    </row>
    <row r="10592" spans="1:29" ht="28.8" x14ac:dyDescent="0.3">
      <c r="A10592">
        <v>3650</v>
      </c>
      <c r="B10592" t="s">
        <v>6822</v>
      </c>
      <c r="C10592" t="s">
        <v>17063</v>
      </c>
      <c r="D10592" t="s">
        <v>27246</v>
      </c>
      <c r="E10592" t="s">
        <v>2441</v>
      </c>
      <c r="F10592" s="10"/>
      <c r="G10592">
        <v>2017</v>
      </c>
      <c r="J10592">
        <v>0.95439864180119105</v>
      </c>
      <c r="L10592" t="s">
        <v>38095</v>
      </c>
      <c r="M10592">
        <v>28551166</v>
      </c>
      <c r="Q10592" s="10"/>
      <c r="R10592" s="11">
        <f t="shared" si="330"/>
        <v>0</v>
      </c>
      <c r="U10592" s="11">
        <f t="shared" si="331"/>
        <v>0</v>
      </c>
      <c r="Y10592" s="11">
        <f>IF(SUM(Tableau1[[#This Row],[Other access]:[Sci-hub access]])&gt;=1,1,0)</f>
        <v>0</v>
      </c>
      <c r="Z10592" s="12">
        <f>IF(OR(Tableau1[[#This Row],[Access R1 + S1+ T1 ]]&gt;=1,Tableau1[[#This Row],[Access V1 +W1 + X1]]&gt;=1),1,0)</f>
        <v>0</v>
      </c>
      <c r="AB10592" s="10" t="str">
        <f>Tableau1[[#This Row],[DOI]]</f>
        <v>doi: 10.1016/j.ophtha.2017.04.021</v>
      </c>
      <c r="AC10592" s="13" t="str">
        <f>Tableau1[[#This Row],[Authors]]&amp;", "&amp;Tableau1[[#This Row],[Title]]&amp;" "&amp;Tableau1[[#This Row],[Journal]]&amp;". "&amp;Tableau1[[#This Row],[Year]]</f>
        <v>De Moraes CG, Hood DC, Thenappan A, Girkin CA, Medeiros FA, Weinreb RN, Zangwill LM, Liebmann JM., 24-2 Visual Fields Miss Central Defects Shown on 10-2 Tests in Glaucoma Suspects, Ocular Hypertensives, and Early Glaucoma. Ophthalmology. 2017</v>
      </c>
    </row>
    <row r="10593" spans="1:29" x14ac:dyDescent="0.3">
      <c r="A10593">
        <v>9056</v>
      </c>
      <c r="B10593" t="s">
        <v>11666</v>
      </c>
      <c r="C10593" t="s">
        <v>21842</v>
      </c>
      <c r="D10593" t="s">
        <v>32107</v>
      </c>
      <c r="E10593" t="s">
        <v>2463</v>
      </c>
      <c r="F10593" s="10"/>
      <c r="G10593">
        <v>2017</v>
      </c>
      <c r="J10593">
        <v>0.95441546191207749</v>
      </c>
      <c r="L10593" t="s">
        <v>43378</v>
      </c>
      <c r="M10593">
        <v>27646323</v>
      </c>
      <c r="Q10593" s="10"/>
      <c r="R10593" s="11">
        <f t="shared" si="330"/>
        <v>0</v>
      </c>
      <c r="U10593" s="11">
        <f t="shared" si="331"/>
        <v>0</v>
      </c>
      <c r="Y10593" s="11">
        <f>IF(SUM(Tableau1[[#This Row],[Other access]:[Sci-hub access]])&gt;=1,1,0)</f>
        <v>0</v>
      </c>
      <c r="Z10593" s="12">
        <f>IF(OR(Tableau1[[#This Row],[Access R1 + S1+ T1 ]]&gt;=1,Tableau1[[#This Row],[Access V1 +W1 + X1]]&gt;=1),1,0)</f>
        <v>0</v>
      </c>
      <c r="AB10593" s="10" t="str">
        <f>Tableau1[[#This Row],[DOI]]</f>
        <v>doi: 10.5301/ejo.5000855</v>
      </c>
      <c r="AC10593" s="13" t="str">
        <f>Tableau1[[#This Row],[Authors]]&amp;", "&amp;Tableau1[[#This Row],[Title]]&amp;" "&amp;Tableau1[[#This Row],[Journal]]&amp;". "&amp;Tableau1[[#This Row],[Year]]</f>
        <v>Ng JS, Shih B., Level of visual acuity necessary to avoid false-positives on the HRR and Ishihara color vision tests. Eur J Ophthalmol. 2017</v>
      </c>
    </row>
    <row r="10594" spans="1:29" x14ac:dyDescent="0.3">
      <c r="A10594">
        <v>10284</v>
      </c>
      <c r="B10594" t="s">
        <v>12784</v>
      </c>
      <c r="C10594" t="s">
        <v>22951</v>
      </c>
      <c r="D10594" t="s">
        <v>33237</v>
      </c>
      <c r="E10594" t="s">
        <v>2529</v>
      </c>
      <c r="F10594" s="10"/>
      <c r="G10594">
        <v>2017</v>
      </c>
      <c r="J10594">
        <v>0.95445389546281811</v>
      </c>
      <c r="L10594" t="s">
        <v>44536</v>
      </c>
      <c r="M10594">
        <v>27400136</v>
      </c>
      <c r="Q10594" s="10"/>
      <c r="R10594" s="11">
        <f t="shared" si="330"/>
        <v>0</v>
      </c>
      <c r="U10594" s="11">
        <f t="shared" si="331"/>
        <v>0</v>
      </c>
      <c r="Y10594" s="11">
        <f>IF(SUM(Tableau1[[#This Row],[Other access]:[Sci-hub access]])&gt;=1,1,0)</f>
        <v>0</v>
      </c>
      <c r="Z10594" s="12">
        <f>IF(OR(Tableau1[[#This Row],[Access R1 + S1+ T1 ]]&gt;=1,Tableau1[[#This Row],[Access V1 +W1 + X1]]&gt;=1),1,0)</f>
        <v>0</v>
      </c>
      <c r="AB10594" s="10" t="str">
        <f>Tableau1[[#This Row],[DOI]]</f>
        <v>doi: 10.1080/02713683.2016.1183794</v>
      </c>
      <c r="AC10594" s="13" t="str">
        <f>Tableau1[[#This Row],[Authors]]&amp;", "&amp;Tableau1[[#This Row],[Title]]&amp;" "&amp;Tableau1[[#This Row],[Journal]]&amp;". "&amp;Tableau1[[#This Row],[Year]]</f>
        <v>Shin MK, Lee JE, Byon IS, Park SW., Choroidal Watershed Zone and Growth of Polypoidal Choroidal Vasculopathy. Curr Eye Res. 2017</v>
      </c>
    </row>
    <row r="10595" spans="1:29" x14ac:dyDescent="0.3">
      <c r="A10595">
        <v>1809</v>
      </c>
      <c r="B10595" t="s">
        <v>5055</v>
      </c>
      <c r="C10595" t="s">
        <v>15302</v>
      </c>
      <c r="D10595" t="s">
        <v>25477</v>
      </c>
      <c r="E10595" t="s">
        <v>2562</v>
      </c>
      <c r="F10595" s="10"/>
      <c r="G10595">
        <v>2017</v>
      </c>
      <c r="J10595">
        <v>0.95445409152588512</v>
      </c>
      <c r="L10595" t="s">
        <v>36282</v>
      </c>
      <c r="M10595">
        <v>28868833</v>
      </c>
      <c r="Q10595" s="10"/>
      <c r="R10595" s="11">
        <f t="shared" si="330"/>
        <v>0</v>
      </c>
      <c r="U10595" s="11">
        <f t="shared" si="331"/>
        <v>0</v>
      </c>
      <c r="Y10595" s="11">
        <f>IF(SUM(Tableau1[[#This Row],[Other access]:[Sci-hub access]])&gt;=1,1,0)</f>
        <v>0</v>
      </c>
      <c r="Z10595" s="12">
        <f>IF(OR(Tableau1[[#This Row],[Access R1 + S1+ T1 ]]&gt;=1,Tableau1[[#This Row],[Access V1 +W1 + X1]]&gt;=1),1,0)</f>
        <v>0</v>
      </c>
      <c r="AB10595" s="10" t="str">
        <f>Tableau1[[#This Row],[DOI]]</f>
        <v>doi: 10.22608/APO.2017134</v>
      </c>
      <c r="AC10595" s="13" t="str">
        <f>Tableau1[[#This Row],[Authors]]&amp;", "&amp;Tableau1[[#This Row],[Title]]&amp;" "&amp;Tableau1[[#This Row],[Journal]]&amp;". "&amp;Tableau1[[#This Row],[Year]]</f>
        <v>Tiong KI, Mohd Zahidin AZ, Sumugam SKA, Uchang J, Mohd Isa HD., Evaluation of Interleukin-17 and Interleukin-23 in Pterygium: Immunohistochemistry Study. Asia Pac J Ophthalmol (Phila). 2017</v>
      </c>
    </row>
    <row r="10596" spans="1:29" ht="28.8" x14ac:dyDescent="0.3">
      <c r="A10596">
        <v>10506</v>
      </c>
      <c r="B10596" t="s">
        <v>12989</v>
      </c>
      <c r="C10596" t="s">
        <v>23155</v>
      </c>
      <c r="D10596" t="s">
        <v>33442</v>
      </c>
      <c r="E10596" t="s">
        <v>34408</v>
      </c>
      <c r="F10596" s="10"/>
      <c r="G10596">
        <v>2017</v>
      </c>
      <c r="J10596">
        <v>0.95454626251692898</v>
      </c>
      <c r="L10596" t="s">
        <v>44755</v>
      </c>
      <c r="M10596">
        <v>27249797</v>
      </c>
      <c r="Q10596" s="10"/>
      <c r="R10596" s="11">
        <f t="shared" si="330"/>
        <v>0</v>
      </c>
      <c r="U10596" s="11">
        <f t="shared" si="331"/>
        <v>0</v>
      </c>
      <c r="Y10596" s="11">
        <f>IF(SUM(Tableau1[[#This Row],[Other access]:[Sci-hub access]])&gt;=1,1,0)</f>
        <v>0</v>
      </c>
      <c r="Z10596" s="12">
        <f>IF(OR(Tableau1[[#This Row],[Access R1 + S1+ T1 ]]&gt;=1,Tableau1[[#This Row],[Access V1 +W1 + X1]]&gt;=1),1,0)</f>
        <v>0</v>
      </c>
      <c r="AB10596" s="10" t="str">
        <f>Tableau1[[#This Row],[DOI]]</f>
        <v>doi: 10.1055/s-0036-1584300</v>
      </c>
      <c r="AC10596" s="13" t="str">
        <f>Tableau1[[#This Row],[Authors]]&amp;", "&amp;Tableau1[[#This Row],[Title]]&amp;" "&amp;Tableau1[[#This Row],[Journal]]&amp;". "&amp;Tableau1[[#This Row],[Year]]</f>
        <v>Ghirardello S, Dusi E, Cortinovis I, Villa S, Fumagalli M, Agosti M, Milani S, Mosca F., Effects of Red Blood Cell Transfusions on the Risk of Developing Complications or Death: An Observational Study of a Cohort of Very Low Birth Weight Infants. Am J Perinatol. 2017</v>
      </c>
    </row>
    <row r="10597" spans="1:29" x14ac:dyDescent="0.3">
      <c r="A10597">
        <v>4784</v>
      </c>
      <c r="B10597" t="s">
        <v>7890</v>
      </c>
      <c r="C10597" t="s">
        <v>18120</v>
      </c>
      <c r="D10597" t="s">
        <v>28320</v>
      </c>
      <c r="E10597" t="s">
        <v>2692</v>
      </c>
      <c r="F10597" s="10"/>
      <c r="G10597">
        <v>2017</v>
      </c>
      <c r="J10597">
        <v>0.95463138519899415</v>
      </c>
      <c r="L10597" t="e">
        <v>#VALUE!</v>
      </c>
      <c r="M10597">
        <v>28406761</v>
      </c>
      <c r="Q10597" s="10"/>
      <c r="R10597" s="11">
        <f t="shared" si="330"/>
        <v>0</v>
      </c>
      <c r="U10597" s="11">
        <f t="shared" si="331"/>
        <v>0</v>
      </c>
      <c r="Y10597" s="11">
        <f>IF(SUM(Tableau1[[#This Row],[Other access]:[Sci-hub access]])&gt;=1,1,0)</f>
        <v>0</v>
      </c>
      <c r="Z10597" s="12">
        <f>IF(OR(Tableau1[[#This Row],[Access R1 + S1+ T1 ]]&gt;=1,Tableau1[[#This Row],[Access V1 +W1 + X1]]&gt;=1),1,0)</f>
        <v>0</v>
      </c>
      <c r="AB10597" s="10" t="e">
        <f>Tableau1[[#This Row],[DOI]]</f>
        <v>#VALUE!</v>
      </c>
      <c r="AC10597" s="13" t="str">
        <f>Tableau1[[#This Row],[Authors]]&amp;", "&amp;Tableau1[[#This Row],[Title]]&amp;" "&amp;Tableau1[[#This Row],[Journal]]&amp;". "&amp;Tableau1[[#This Row],[Year]]</f>
        <v>Batu ED, Sönmez HE, Sözeri B, Butbul Aviel Y, Bilginer Y, Özen S., The performance of different classification criteria in paediatric Behçet's disease. Clin Exp Rheumatol. 2017</v>
      </c>
    </row>
    <row r="10598" spans="1:29" ht="28.8" x14ac:dyDescent="0.3">
      <c r="A10598">
        <v>6563</v>
      </c>
      <c r="B10598" t="s">
        <v>9483</v>
      </c>
      <c r="C10598" t="s">
        <v>19691</v>
      </c>
      <c r="D10598" t="s">
        <v>29914</v>
      </c>
      <c r="E10598" t="s">
        <v>2467</v>
      </c>
      <c r="F10598" s="10"/>
      <c r="G10598">
        <v>2017</v>
      </c>
      <c r="J10598">
        <v>0.95463395905392023</v>
      </c>
      <c r="L10598" t="s">
        <v>40928</v>
      </c>
      <c r="M10598">
        <v>28195616</v>
      </c>
      <c r="Q10598" s="10"/>
      <c r="R10598" s="11">
        <f t="shared" si="330"/>
        <v>0</v>
      </c>
      <c r="U10598" s="11">
        <f t="shared" si="331"/>
        <v>0</v>
      </c>
      <c r="Y10598" s="11">
        <f>IF(SUM(Tableau1[[#This Row],[Other access]:[Sci-hub access]])&gt;=1,1,0)</f>
        <v>0</v>
      </c>
      <c r="Z10598" s="12">
        <f>IF(OR(Tableau1[[#This Row],[Access R1 + S1+ T1 ]]&gt;=1,Tableau1[[#This Row],[Access V1 +W1 + X1]]&gt;=1),1,0)</f>
        <v>0</v>
      </c>
      <c r="AB10598" s="10" t="str">
        <f>Tableau1[[#This Row],[DOI]]</f>
        <v>doi: 10.3928/23258160-20170130-07</v>
      </c>
      <c r="AC10598" s="13" t="str">
        <f>Tableau1[[#This Row],[Authors]]&amp;", "&amp;Tableau1[[#This Row],[Title]]&amp;" "&amp;Tableau1[[#This Row],[Journal]]&amp;". "&amp;Tableau1[[#This Row],[Year]]</f>
        <v>Fortun J, Modi YS, Bessette A, Heffez J, Carvounis P, Petkovsek DS, Anderson NG, Martin D, Srivastava S., Clinical Features and Management of Subretinal Abscesses Secondary to Methicillin-Resistant Staphylococcus aureus Endogenous Endophthalmitis. Ophthalmic Surg Lasers Imaging Retina. 2017</v>
      </c>
    </row>
    <row r="10599" spans="1:29" x14ac:dyDescent="0.3">
      <c r="A10599">
        <v>10922</v>
      </c>
      <c r="B10599" t="s">
        <v>13359</v>
      </c>
      <c r="C10599" t="s">
        <v>23521</v>
      </c>
      <c r="D10599" t="s">
        <v>33813</v>
      </c>
      <c r="E10599" t="s">
        <v>2812</v>
      </c>
      <c r="F10599" s="10"/>
      <c r="G10599">
        <v>2017</v>
      </c>
      <c r="J10599">
        <v>0.95475924386864675</v>
      </c>
      <c r="L10599" t="e">
        <v>#VALUE!</v>
      </c>
      <c r="M10599">
        <v>26837778</v>
      </c>
      <c r="Q10599" s="10"/>
      <c r="R10599" s="11">
        <f t="shared" si="330"/>
        <v>0</v>
      </c>
      <c r="U10599" s="11">
        <f t="shared" si="331"/>
        <v>0</v>
      </c>
      <c r="Y10599" s="11">
        <f>IF(SUM(Tableau1[[#This Row],[Other access]:[Sci-hub access]])&gt;=1,1,0)</f>
        <v>0</v>
      </c>
      <c r="Z10599" s="12">
        <f>IF(OR(Tableau1[[#This Row],[Access R1 + S1+ T1 ]]&gt;=1,Tableau1[[#This Row],[Access V1 +W1 + X1]]&gt;=1),1,0)</f>
        <v>0</v>
      </c>
      <c r="AB10599" s="10" t="e">
        <f>Tableau1[[#This Row],[DOI]]</f>
        <v>#VALUE!</v>
      </c>
      <c r="AC10599" s="13" t="str">
        <f>Tableau1[[#This Row],[Authors]]&amp;", "&amp;Tableau1[[#This Row],[Title]]&amp;" "&amp;Tableau1[[#This Row],[Journal]]&amp;". "&amp;Tableau1[[#This Row],[Year]]</f>
        <v>Momenzadeh D, Baradaran-Rafii A, Keshel SH, Ebrahimi M, Biazar E., Electrospun mat with eyelid fat-derived stem cells as a scaffold for ocular epithelial regeneration. Artif Cells Nanomed Biotechnol. 2017</v>
      </c>
    </row>
    <row r="10600" spans="1:29" x14ac:dyDescent="0.3">
      <c r="A10600">
        <v>5296</v>
      </c>
      <c r="B10600" t="s">
        <v>8356</v>
      </c>
      <c r="C10600" t="s">
        <v>18579</v>
      </c>
      <c r="D10600" t="s">
        <v>28786</v>
      </c>
      <c r="E10600" t="s">
        <v>2488</v>
      </c>
      <c r="F10600" s="10"/>
      <c r="G10600">
        <v>2017</v>
      </c>
      <c r="J10600">
        <v>0.95488312102032191</v>
      </c>
      <c r="L10600" t="s">
        <v>39691</v>
      </c>
      <c r="M10600">
        <v>28351052</v>
      </c>
      <c r="Q10600" s="10"/>
      <c r="R10600" s="11">
        <f t="shared" si="330"/>
        <v>0</v>
      </c>
      <c r="U10600" s="11">
        <f t="shared" si="331"/>
        <v>0</v>
      </c>
      <c r="Y10600" s="11">
        <f>IF(SUM(Tableau1[[#This Row],[Other access]:[Sci-hub access]])&gt;=1,1,0)</f>
        <v>0</v>
      </c>
      <c r="Z10600" s="12">
        <f>IF(OR(Tableau1[[#This Row],[Access R1 + S1+ T1 ]]&gt;=1,Tableau1[[#This Row],[Access V1 +W1 + X1]]&gt;=1),1,0)</f>
        <v>0</v>
      </c>
      <c r="AB10600" s="10" t="str">
        <f>Tableau1[[#This Row],[DOI]]</f>
        <v>doi: 10.1159/000455277</v>
      </c>
      <c r="AC10600" s="13" t="str">
        <f>Tableau1[[#This Row],[Authors]]&amp;", "&amp;Tableau1[[#This Row],[Title]]&amp;" "&amp;Tableau1[[#This Row],[Journal]]&amp;". "&amp;Tableau1[[#This Row],[Year]]</f>
        <v>Bandello F, Battaglia Parodi M, Lanzetta P, Loewenstein A, Massin P, Menchini F, Veritti D., Diabetic Macular Edema. Dev Ophthalmol. 2017</v>
      </c>
    </row>
    <row r="10601" spans="1:29" x14ac:dyDescent="0.3">
      <c r="A10601">
        <v>9821</v>
      </c>
      <c r="B10601" t="s">
        <v>12359</v>
      </c>
      <c r="C10601" t="s">
        <v>22531</v>
      </c>
      <c r="D10601" t="s">
        <v>32807</v>
      </c>
      <c r="E10601" t="s">
        <v>2468</v>
      </c>
      <c r="F10601" s="10"/>
      <c r="G10601">
        <v>2017</v>
      </c>
      <c r="J10601">
        <v>0.95496550322029172</v>
      </c>
      <c r="L10601" t="s">
        <v>44083</v>
      </c>
      <c r="M10601">
        <v>27571445</v>
      </c>
      <c r="Q10601" s="10"/>
      <c r="R10601" s="11">
        <f t="shared" si="330"/>
        <v>0</v>
      </c>
      <c r="U10601" s="11">
        <f t="shared" si="331"/>
        <v>0</v>
      </c>
      <c r="Y10601" s="11">
        <f>IF(SUM(Tableau1[[#This Row],[Other access]:[Sci-hub access]])&gt;=1,1,0)</f>
        <v>0</v>
      </c>
      <c r="Z10601" s="12">
        <f>IF(OR(Tableau1[[#This Row],[Access R1 + S1+ T1 ]]&gt;=1,Tableau1[[#This Row],[Access V1 +W1 + X1]]&gt;=1),1,0)</f>
        <v>0</v>
      </c>
      <c r="AB10601" s="10" t="str">
        <f>Tableau1[[#This Row],[DOI]]</f>
        <v>doi: 10.1097/IJG.0000000000000543</v>
      </c>
      <c r="AC10601" s="13" t="str">
        <f>Tableau1[[#This Row],[Authors]]&amp;", "&amp;Tableau1[[#This Row],[Title]]&amp;" "&amp;Tableau1[[#This Row],[Journal]]&amp;". "&amp;Tableau1[[#This Row],[Year]]</f>
        <v>Spratt A, Blieden LS, Dubovy SR, Berrocal A, Lee RK., Treatment of Recalcitrant Cyclitic Neovascular Pupillary Membranes. J Glaucoma. 2017</v>
      </c>
    </row>
    <row r="10602" spans="1:29" x14ac:dyDescent="0.3">
      <c r="A10602">
        <v>2807</v>
      </c>
      <c r="B10602" t="s">
        <v>6011</v>
      </c>
      <c r="C10602" t="s">
        <v>16257</v>
      </c>
      <c r="D10602" t="s">
        <v>26435</v>
      </c>
      <c r="E10602" t="s">
        <v>2613</v>
      </c>
      <c r="F10602" s="10"/>
      <c r="G10602">
        <v>2017</v>
      </c>
      <c r="J10602">
        <v>0.95504521570137213</v>
      </c>
      <c r="L10602" t="s">
        <v>37266</v>
      </c>
      <c r="M10602">
        <v>28682015</v>
      </c>
      <c r="Q10602" s="10"/>
      <c r="R10602" s="11">
        <f t="shared" si="330"/>
        <v>0</v>
      </c>
      <c r="U10602" s="11">
        <f t="shared" si="331"/>
        <v>0</v>
      </c>
      <c r="Y10602" s="11">
        <f>IF(SUM(Tableau1[[#This Row],[Other access]:[Sci-hub access]])&gt;=1,1,0)</f>
        <v>0</v>
      </c>
      <c r="Z10602" s="12">
        <f>IF(OR(Tableau1[[#This Row],[Access R1 + S1+ T1 ]]&gt;=1,Tableau1[[#This Row],[Access V1 +W1 + X1]]&gt;=1),1,0)</f>
        <v>0</v>
      </c>
      <c r="AB10602" s="10" t="str">
        <f>Tableau1[[#This Row],[DOI]]</f>
        <v>doi: 10.3341/kjo.2016.0071</v>
      </c>
      <c r="AC10602" s="13" t="str">
        <f>Tableau1[[#This Row],[Authors]]&amp;", "&amp;Tableau1[[#This Row],[Title]]&amp;" "&amp;Tableau1[[#This Row],[Journal]]&amp;". "&amp;Tableau1[[#This Row],[Year]]</f>
        <v>Bang SP, Cho SY, Lee SY., Comparison of Long-term Surgical Outcomes of Two-muscle Surgery in Basic-type Intermittent Exotropia: Bilateral versus Unilateral. Korean J Ophthalmol. 2017</v>
      </c>
    </row>
    <row r="10603" spans="1:29" x14ac:dyDescent="0.3">
      <c r="A10603">
        <v>7024</v>
      </c>
      <c r="B10603" t="s">
        <v>9879</v>
      </c>
      <c r="C10603" t="s">
        <v>20082</v>
      </c>
      <c r="D10603" t="s">
        <v>30313</v>
      </c>
      <c r="E10603" t="s">
        <v>2443</v>
      </c>
      <c r="F10603" s="10"/>
      <c r="G10603">
        <v>2017</v>
      </c>
      <c r="J10603">
        <v>0.95514815599880543</v>
      </c>
      <c r="L10603" t="s">
        <v>41381</v>
      </c>
      <c r="M10603">
        <v>28134963</v>
      </c>
      <c r="Q10603" s="10"/>
      <c r="R10603" s="11">
        <f t="shared" si="330"/>
        <v>0</v>
      </c>
      <c r="U10603" s="11">
        <f t="shared" si="331"/>
        <v>0</v>
      </c>
      <c r="Y10603" s="11">
        <f>IF(SUM(Tableau1[[#This Row],[Other access]:[Sci-hub access]])&gt;=1,1,0)</f>
        <v>0</v>
      </c>
      <c r="Z10603" s="12">
        <f>IF(OR(Tableau1[[#This Row],[Access R1 + S1+ T1 ]]&gt;=1,Tableau1[[#This Row],[Access V1 +W1 + X1]]&gt;=1),1,0)</f>
        <v>0</v>
      </c>
      <c r="AB10603" s="10" t="str">
        <f>Tableau1[[#This Row],[DOI]]</f>
        <v>doi: 10.1167/iovs.16-20409</v>
      </c>
      <c r="AC10603" s="13" t="str">
        <f>Tableau1[[#This Row],[Authors]]&amp;", "&amp;Tableau1[[#This Row],[Title]]&amp;" "&amp;Tableau1[[#This Row],[Journal]]&amp;". "&amp;Tableau1[[#This Row],[Year]]</f>
        <v>Jeon S, Baek J, Lee WK., Gli1 Expression in Human Epiretinal Membranes. Invest Ophthalmol Vis Sci. 2017</v>
      </c>
    </row>
    <row r="10604" spans="1:29" x14ac:dyDescent="0.3">
      <c r="A10604">
        <v>5832</v>
      </c>
      <c r="B10604" t="s">
        <v>8850</v>
      </c>
      <c r="C10604" t="s">
        <v>19067</v>
      </c>
      <c r="D10604" t="s">
        <v>29280</v>
      </c>
      <c r="E10604" t="s">
        <v>2597</v>
      </c>
      <c r="F10604" s="10"/>
      <c r="G10604">
        <v>2017</v>
      </c>
      <c r="J10604">
        <v>0.9551765309256417</v>
      </c>
      <c r="L10604" t="s">
        <v>40214</v>
      </c>
      <c r="M10604">
        <v>28282265</v>
      </c>
      <c r="Q10604" s="10"/>
      <c r="R10604" s="11">
        <f t="shared" si="330"/>
        <v>0</v>
      </c>
      <c r="U10604" s="11">
        <f t="shared" si="331"/>
        <v>0</v>
      </c>
      <c r="Y10604" s="11">
        <f>IF(SUM(Tableau1[[#This Row],[Other access]:[Sci-hub access]])&gt;=1,1,0)</f>
        <v>0</v>
      </c>
      <c r="Z10604" s="12">
        <f>IF(OR(Tableau1[[#This Row],[Access R1 + S1+ T1 ]]&gt;=1,Tableau1[[#This Row],[Access V1 +W1 + X1]]&gt;=1),1,0)</f>
        <v>0</v>
      </c>
      <c r="AB10604" s="10" t="str">
        <f>Tableau1[[#This Row],[DOI]]</f>
        <v>doi: 10.1080/01676830.2017.1280058</v>
      </c>
      <c r="AC10604" s="13" t="str">
        <f>Tableau1[[#This Row],[Authors]]&amp;", "&amp;Tableau1[[#This Row],[Title]]&amp;" "&amp;Tableau1[[#This Row],[Journal]]&amp;". "&amp;Tableau1[[#This Row],[Year]]</f>
        <v>Mehta AA, Wagner LH, Blace N., Spontaneous upper eyelid ecchymosis: A rare presenting sign for frontal sinus mucocele. Orbit. 2017</v>
      </c>
    </row>
    <row r="10605" spans="1:29" x14ac:dyDescent="0.3">
      <c r="A10605">
        <v>8964</v>
      </c>
      <c r="B10605" t="s">
        <v>11584</v>
      </c>
      <c r="C10605" t="s">
        <v>21764</v>
      </c>
      <c r="D10605" t="s">
        <v>32025</v>
      </c>
      <c r="E10605" t="s">
        <v>2536</v>
      </c>
      <c r="F10605" s="10"/>
      <c r="G10605">
        <v>2017</v>
      </c>
      <c r="J10605">
        <v>0.95528367366242561</v>
      </c>
      <c r="L10605" t="s">
        <v>43291</v>
      </c>
      <c r="M10605">
        <v>27803305</v>
      </c>
      <c r="Q10605" s="10"/>
      <c r="R10605" s="11">
        <f t="shared" si="330"/>
        <v>0</v>
      </c>
      <c r="U10605" s="11">
        <f t="shared" si="331"/>
        <v>0</v>
      </c>
      <c r="Y10605" s="11">
        <f>IF(SUM(Tableau1[[#This Row],[Other access]:[Sci-hub access]])&gt;=1,1,0)</f>
        <v>0</v>
      </c>
      <c r="Z10605" s="12">
        <f>IF(OR(Tableau1[[#This Row],[Access R1 + S1+ T1 ]]&gt;=1,Tableau1[[#This Row],[Access V1 +W1 + X1]]&gt;=1),1,0)</f>
        <v>0</v>
      </c>
      <c r="AB10605" s="10" t="str">
        <f>Tableau1[[#This Row],[DOI]]</f>
        <v>doi: 10.1093/rheumatology/kew360</v>
      </c>
      <c r="AC10605" s="13" t="str">
        <f>Tableau1[[#This Row],[Authors]]&amp;", "&amp;Tableau1[[#This Row],[Title]]&amp;" "&amp;Tableau1[[#This Row],[Journal]]&amp;". "&amp;Tableau1[[#This Row],[Year]]</f>
        <v>Zhao L, Nocturne G, Haskett S, Boudaoud S, Lazure T, Le Pajolec C, Mariette X, Mingueneau M, Banerjee D., Clinical relevance of RORγ positive and negative subsets of CD161+CD4+ T cells in primary Sjögren's syndrome. Rheumatology (Oxford). 2017</v>
      </c>
    </row>
    <row r="10606" spans="1:29" x14ac:dyDescent="0.3">
      <c r="A10606">
        <v>2112</v>
      </c>
      <c r="B10606" t="s">
        <v>5348</v>
      </c>
      <c r="C10606" t="s">
        <v>15593</v>
      </c>
      <c r="D10606" t="s">
        <v>25770</v>
      </c>
      <c r="E10606" t="s">
        <v>2468</v>
      </c>
      <c r="F10606" s="10"/>
      <c r="G10606">
        <v>2017</v>
      </c>
      <c r="J10606">
        <v>0.95531705408446477</v>
      </c>
      <c r="L10606" t="s">
        <v>36583</v>
      </c>
      <c r="M10606">
        <v>28816820</v>
      </c>
      <c r="Q10606" s="10"/>
      <c r="R10606" s="11">
        <f t="shared" si="330"/>
        <v>0</v>
      </c>
      <c r="U10606" s="11">
        <f t="shared" si="331"/>
        <v>0</v>
      </c>
      <c r="Y10606" s="11">
        <f>IF(SUM(Tableau1[[#This Row],[Other access]:[Sci-hub access]])&gt;=1,1,0)</f>
        <v>0</v>
      </c>
      <c r="Z10606" s="12">
        <f>IF(OR(Tableau1[[#This Row],[Access R1 + S1+ T1 ]]&gt;=1,Tableau1[[#This Row],[Access V1 +W1 + X1]]&gt;=1),1,0)</f>
        <v>0</v>
      </c>
      <c r="AB10606" s="10" t="str">
        <f>Tableau1[[#This Row],[DOI]]</f>
        <v>doi: 10.1097/IJG.0000000000000743</v>
      </c>
      <c r="AC10606" s="13" t="str">
        <f>Tableau1[[#This Row],[Authors]]&amp;", "&amp;Tableau1[[#This Row],[Title]]&amp;" "&amp;Tableau1[[#This Row],[Journal]]&amp;". "&amp;Tableau1[[#This Row],[Year]]</f>
        <v>Tojo N, Abe S, Hayashi A., Factors That Influence of Trabectome Surgery for Glaucoma Patients. J Glaucoma. 2017</v>
      </c>
    </row>
    <row r="10607" spans="1:29" x14ac:dyDescent="0.3">
      <c r="A10607">
        <v>2907</v>
      </c>
      <c r="B10607" t="s">
        <v>6106</v>
      </c>
      <c r="C10607" t="s">
        <v>16352</v>
      </c>
      <c r="D10607" t="s">
        <v>26530</v>
      </c>
      <c r="E10607" t="s">
        <v>2451</v>
      </c>
      <c r="F10607" s="10"/>
      <c r="G10607">
        <v>2017</v>
      </c>
      <c r="J10607">
        <v>0.95533113877362708</v>
      </c>
      <c r="L10607" t="s">
        <v>37365</v>
      </c>
      <c r="M10607">
        <v>28666022</v>
      </c>
      <c r="Q10607" s="10"/>
      <c r="R10607" s="11">
        <f t="shared" si="330"/>
        <v>0</v>
      </c>
      <c r="U10607" s="11">
        <f t="shared" si="331"/>
        <v>0</v>
      </c>
      <c r="Y10607" s="11">
        <f>IF(SUM(Tableau1[[#This Row],[Other access]:[Sci-hub access]])&gt;=1,1,0)</f>
        <v>0</v>
      </c>
      <c r="Z10607" s="12">
        <f>IF(OR(Tableau1[[#This Row],[Access R1 + S1+ T1 ]]&gt;=1,Tableau1[[#This Row],[Access V1 +W1 + X1]]&gt;=1),1,0)</f>
        <v>0</v>
      </c>
      <c r="AB10607" s="10" t="str">
        <f>Tableau1[[#This Row],[DOI]]</f>
        <v>doi: 10.1371/journal.pone.0180482</v>
      </c>
      <c r="AC10607" s="13" t="str">
        <f>Tableau1[[#This Row],[Authors]]&amp;", "&amp;Tableau1[[#This Row],[Title]]&amp;" "&amp;Tableau1[[#This Row],[Journal]]&amp;". "&amp;Tableau1[[#This Row],[Year]]</f>
        <v>Bae JH, Hwang AR, Kim CY, Yu HG, Koh HJ, Yang WI, Chang HR, Lee SC., Intravitreal itraconazole inhibits laser-induced choroidal neovascularization in rats. PLoS One. 2017</v>
      </c>
    </row>
    <row r="10608" spans="1:29" x14ac:dyDescent="0.3">
      <c r="A10608">
        <v>511</v>
      </c>
      <c r="B10608" t="s">
        <v>3774</v>
      </c>
      <c r="C10608" t="s">
        <v>14031</v>
      </c>
      <c r="D10608" t="s">
        <v>24194</v>
      </c>
      <c r="E10608" t="s">
        <v>2462</v>
      </c>
      <c r="F10608" s="10"/>
      <c r="G10608">
        <v>2017</v>
      </c>
      <c r="J10608">
        <v>0.95539491802968657</v>
      </c>
      <c r="L10608" t="s">
        <v>35012</v>
      </c>
      <c r="M10608">
        <v>29202717</v>
      </c>
      <c r="Q10608" s="10"/>
      <c r="R10608" s="11">
        <f t="shared" si="330"/>
        <v>0</v>
      </c>
      <c r="U10608" s="11">
        <f t="shared" si="331"/>
        <v>0</v>
      </c>
      <c r="Y10608" s="11">
        <f>IF(SUM(Tableau1[[#This Row],[Other access]:[Sci-hub access]])&gt;=1,1,0)</f>
        <v>0</v>
      </c>
      <c r="Z10608" s="12">
        <f>IF(OR(Tableau1[[#This Row],[Access R1 + S1+ T1 ]]&gt;=1,Tableau1[[#This Row],[Access V1 +W1 + X1]]&gt;=1),1,0)</f>
        <v>0</v>
      </c>
      <c r="AB10608" s="10" t="str">
        <f>Tableau1[[#This Row],[DOI]]</f>
        <v>doi: 10.1186/s12886-017-0626-9</v>
      </c>
      <c r="AC10608" s="13" t="str">
        <f>Tableau1[[#This Row],[Authors]]&amp;", "&amp;Tableau1[[#This Row],[Title]]&amp;" "&amp;Tableau1[[#This Row],[Journal]]&amp;". "&amp;Tableau1[[#This Row],[Year]]</f>
        <v>Giocanti-Aurégan A, Chbat EA, Morel CGH, Morin BR, Conrath JG, Devin FC., Ten years follow-up after surgery for a foveal detachment due to optic disc pit: a case report of outer retinal layer healing. BMC Ophthalmol. 2017</v>
      </c>
    </row>
    <row r="10609" spans="1:29" x14ac:dyDescent="0.3">
      <c r="A10609">
        <v>4789</v>
      </c>
      <c r="B10609" t="s">
        <v>7894</v>
      </c>
      <c r="C10609" t="s">
        <v>18124</v>
      </c>
      <c r="D10609" t="s">
        <v>28324</v>
      </c>
      <c r="E10609" t="s">
        <v>2835</v>
      </c>
      <c r="F10609" s="10"/>
      <c r="G10609">
        <v>2017</v>
      </c>
      <c r="J10609">
        <v>0.95547923707435733</v>
      </c>
      <c r="L10609" t="s">
        <v>39202</v>
      </c>
      <c r="M10609">
        <v>28404878</v>
      </c>
      <c r="Q10609" s="10"/>
      <c r="R10609" s="11">
        <f t="shared" si="330"/>
        <v>0</v>
      </c>
      <c r="U10609" s="11">
        <f t="shared" si="331"/>
        <v>0</v>
      </c>
      <c r="Y10609" s="11">
        <f>IF(SUM(Tableau1[[#This Row],[Other access]:[Sci-hub access]])&gt;=1,1,0)</f>
        <v>0</v>
      </c>
      <c r="Z10609" s="12">
        <f>IF(OR(Tableau1[[#This Row],[Access R1 + S1+ T1 ]]&gt;=1,Tableau1[[#This Row],[Access V1 +W1 + X1]]&gt;=1),1,0)</f>
        <v>0</v>
      </c>
      <c r="AB10609" s="10" t="str">
        <f>Tableau1[[#This Row],[DOI]]</f>
        <v>doi: 10.18632/oncotarget.16643</v>
      </c>
      <c r="AC10609" s="13" t="str">
        <f>Tableau1[[#This Row],[Authors]]&amp;", "&amp;Tableau1[[#This Row],[Title]]&amp;" "&amp;Tableau1[[#This Row],[Journal]]&amp;". "&amp;Tableau1[[#This Row],[Year]]</f>
        <v>He X, Sun D, Chen S, Xu H., Activation of liver X receptor delayed the retinal degeneration of rd1 mice through modulation of the immunological function of glia. Oncotarget. 2017</v>
      </c>
    </row>
    <row r="10610" spans="1:29" ht="28.8" x14ac:dyDescent="0.3">
      <c r="A10610">
        <v>1833</v>
      </c>
      <c r="B10610" t="s">
        <v>5078</v>
      </c>
      <c r="C10610" t="s">
        <v>15324</v>
      </c>
      <c r="D10610" t="s">
        <v>25500</v>
      </c>
      <c r="E10610" t="s">
        <v>2443</v>
      </c>
      <c r="F10610" s="10"/>
      <c r="G10610">
        <v>2017</v>
      </c>
      <c r="J10610">
        <v>0.95561792640456078</v>
      </c>
      <c r="L10610" t="s">
        <v>36305</v>
      </c>
      <c r="M10610">
        <v>28863407</v>
      </c>
      <c r="Q10610" s="10"/>
      <c r="R10610" s="11">
        <f t="shared" si="330"/>
        <v>0</v>
      </c>
      <c r="U10610" s="11">
        <f t="shared" si="331"/>
        <v>0</v>
      </c>
      <c r="Y10610" s="11">
        <f>IF(SUM(Tableau1[[#This Row],[Other access]:[Sci-hub access]])&gt;=1,1,0)</f>
        <v>0</v>
      </c>
      <c r="Z10610" s="12">
        <f>IF(OR(Tableau1[[#This Row],[Access R1 + S1+ T1 ]]&gt;=1,Tableau1[[#This Row],[Access V1 +W1 + X1]]&gt;=1),1,0)</f>
        <v>0</v>
      </c>
      <c r="AB10610" s="10" t="str">
        <f>Tableau1[[#This Row],[DOI]]</f>
        <v>doi: 10.1167/iovs.17-22077</v>
      </c>
      <c r="AC10610" s="13" t="str">
        <f>Tableau1[[#This Row],[Authors]]&amp;", "&amp;Tableau1[[#This Row],[Title]]&amp;" "&amp;Tableau1[[#This Row],[Journal]]&amp;". "&amp;Tableau1[[#This Row],[Year]]</f>
        <v>Bellingrath JS, Ochakovski GA, Seitz IP, Kohl S, Zrenner E, Hanig N, Prokisch H, Weber BH, Downes SM, Ramsden S, MacLaren RE, Fischer MD., High Symmetry of Visual Acuity and Visual Fields in RPGR-Linked Retinitis Pigmentosa. Invest Ophthalmol Vis Sci. 2017</v>
      </c>
    </row>
    <row r="10611" spans="1:29" ht="28.8" x14ac:dyDescent="0.3">
      <c r="A10611">
        <v>3186</v>
      </c>
      <c r="B10611" t="s">
        <v>6371</v>
      </c>
      <c r="C10611" t="s">
        <v>16614</v>
      </c>
      <c r="D10611" t="s">
        <v>26795</v>
      </c>
      <c r="E10611" t="s">
        <v>2443</v>
      </c>
      <c r="F10611" s="10"/>
      <c r="G10611">
        <v>2017</v>
      </c>
      <c r="J10611">
        <v>0.95590687443733113</v>
      </c>
      <c r="L10611" t="s">
        <v>37639</v>
      </c>
      <c r="M10611">
        <v>28622397</v>
      </c>
      <c r="Q10611" s="10"/>
      <c r="R10611" s="11">
        <f t="shared" si="330"/>
        <v>0</v>
      </c>
      <c r="U10611" s="11">
        <f t="shared" si="331"/>
        <v>0</v>
      </c>
      <c r="Y10611" s="11">
        <f>IF(SUM(Tableau1[[#This Row],[Other access]:[Sci-hub access]])&gt;=1,1,0)</f>
        <v>0</v>
      </c>
      <c r="Z10611" s="12">
        <f>IF(OR(Tableau1[[#This Row],[Access R1 + S1+ T1 ]]&gt;=1,Tableau1[[#This Row],[Access V1 +W1 + X1]]&gt;=1),1,0)</f>
        <v>0</v>
      </c>
      <c r="AB10611" s="10" t="str">
        <f>Tableau1[[#This Row],[DOI]]</f>
        <v>doi: 10.1167/iovs.17-21760</v>
      </c>
      <c r="AC10611" s="13" t="str">
        <f>Tableau1[[#This Row],[Authors]]&amp;", "&amp;Tableau1[[#This Row],[Title]]&amp;" "&amp;Tableau1[[#This Row],[Journal]]&amp;". "&amp;Tableau1[[#This Row],[Year]]</f>
        <v>Lemaitre S, Poyer F, Marco S, Fréneaux P, Doz F, Aerts I, Desjardins L, Cassoux N, Thomas CD., Looking for the Most Suitable Orthotopic Retinoblastoma Mouse Model in Order to Characterize the Tumoral Development. Invest Ophthalmol Vis Sci. 2017</v>
      </c>
    </row>
    <row r="10612" spans="1:29" ht="28.8" x14ac:dyDescent="0.3">
      <c r="A10612">
        <v>5239</v>
      </c>
      <c r="B10612" t="s">
        <v>8307</v>
      </c>
      <c r="C10612" t="s">
        <v>18531</v>
      </c>
      <c r="D10612" t="s">
        <v>28737</v>
      </c>
      <c r="E10612" t="s">
        <v>2451</v>
      </c>
      <c r="F10612" s="10"/>
      <c r="G10612">
        <v>2017</v>
      </c>
      <c r="J10612">
        <v>0.95592243749931194</v>
      </c>
      <c r="L10612" t="s">
        <v>39640</v>
      </c>
      <c r="M10612">
        <v>28358891</v>
      </c>
      <c r="Q10612" s="10"/>
      <c r="R10612" s="11">
        <f t="shared" si="330"/>
        <v>0</v>
      </c>
      <c r="U10612" s="11">
        <f t="shared" si="331"/>
        <v>0</v>
      </c>
      <c r="Y10612" s="11">
        <f>IF(SUM(Tableau1[[#This Row],[Other access]:[Sci-hub access]])&gt;=1,1,0)</f>
        <v>0</v>
      </c>
      <c r="Z10612" s="12">
        <f>IF(OR(Tableau1[[#This Row],[Access R1 + S1+ T1 ]]&gt;=1,Tableau1[[#This Row],[Access V1 +W1 + X1]]&gt;=1),1,0)</f>
        <v>0</v>
      </c>
      <c r="AB10612" s="10" t="str">
        <f>Tableau1[[#This Row],[DOI]]</f>
        <v>doi: 10.1371/journal.pone.0174529</v>
      </c>
      <c r="AC10612" s="13" t="str">
        <f>Tableau1[[#This Row],[Authors]]&amp;", "&amp;Tableau1[[#This Row],[Title]]&amp;" "&amp;Tableau1[[#This Row],[Journal]]&amp;". "&amp;Tableau1[[#This Row],[Year]]</f>
        <v>Ursini F, Arturi F, Nicolosi K, Ammendolia A, D'Angelo S, Russo E, Naty S, Bruno C, De Sarro G, Olivieri I, Grembiale RD., Plantar fascia enthesopathy is highly prevalent in diabetic patients without peripheral neuropathy and correlates with retinopathy and impaired kidney function. PLoS One. 2017</v>
      </c>
    </row>
    <row r="10613" spans="1:29" x14ac:dyDescent="0.3">
      <c r="A10613">
        <v>2556</v>
      </c>
      <c r="B10613" t="s">
        <v>5776</v>
      </c>
      <c r="C10613" t="s">
        <v>16022</v>
      </c>
      <c r="D10613" t="s">
        <v>26199</v>
      </c>
      <c r="E10613" t="s">
        <v>2451</v>
      </c>
      <c r="F10613" s="10"/>
      <c r="G10613">
        <v>2017</v>
      </c>
      <c r="J10613">
        <v>0.95595256019916341</v>
      </c>
      <c r="L10613" t="s">
        <v>37020</v>
      </c>
      <c r="M10613">
        <v>28727804</v>
      </c>
      <c r="Q10613" s="10"/>
      <c r="R10613" s="11">
        <f t="shared" si="330"/>
        <v>0</v>
      </c>
      <c r="U10613" s="11">
        <f t="shared" si="331"/>
        <v>0</v>
      </c>
      <c r="Y10613" s="11">
        <f>IF(SUM(Tableau1[[#This Row],[Other access]:[Sci-hub access]])&gt;=1,1,0)</f>
        <v>0</v>
      </c>
      <c r="Z10613" s="12">
        <f>IF(OR(Tableau1[[#This Row],[Access R1 + S1+ T1 ]]&gt;=1,Tableau1[[#This Row],[Access V1 +W1 + X1]]&gt;=1),1,0)</f>
        <v>0</v>
      </c>
      <c r="AB10613" s="10" t="str">
        <f>Tableau1[[#This Row],[DOI]]</f>
        <v>doi: 10.1371/journal.pone.0181550</v>
      </c>
      <c r="AC10613" s="13" t="str">
        <f>Tableau1[[#This Row],[Authors]]&amp;", "&amp;Tableau1[[#This Row],[Title]]&amp;" "&amp;Tableau1[[#This Row],[Journal]]&amp;". "&amp;Tableau1[[#This Row],[Year]]</f>
        <v>Miki T, Naito T, Fujiwara M, Araki R, Kiyoi R, Shiode Y, Fujiwara A, Morizane Y, Shiraga F., Effects of pre-surgical administration of prostaglandin analogs on the outcome of trabeculectomy. PLoS One. 2017</v>
      </c>
    </row>
    <row r="10614" spans="1:29" x14ac:dyDescent="0.3">
      <c r="A10614">
        <v>360</v>
      </c>
      <c r="B10614" t="s">
        <v>3623</v>
      </c>
      <c r="C10614" t="s">
        <v>13884</v>
      </c>
      <c r="D10614" t="s">
        <v>24043</v>
      </c>
      <c r="E10614" t="s">
        <v>2451</v>
      </c>
      <c r="F10614" s="10"/>
      <c r="G10614">
        <v>2017</v>
      </c>
      <c r="J10614">
        <v>0.95603275012815558</v>
      </c>
      <c r="L10614" t="s">
        <v>34867</v>
      </c>
      <c r="M10614">
        <v>29244840</v>
      </c>
      <c r="Q10614" s="10"/>
      <c r="R10614" s="11">
        <f t="shared" si="330"/>
        <v>0</v>
      </c>
      <c r="U10614" s="11">
        <f t="shared" si="331"/>
        <v>0</v>
      </c>
      <c r="Y10614" s="11">
        <f>IF(SUM(Tableau1[[#This Row],[Other access]:[Sci-hub access]])&gt;=1,1,0)</f>
        <v>0</v>
      </c>
      <c r="Z10614" s="12">
        <f>IF(OR(Tableau1[[#This Row],[Access R1 + S1+ T1 ]]&gt;=1,Tableau1[[#This Row],[Access V1 +W1 + X1]]&gt;=1),1,0)</f>
        <v>0</v>
      </c>
      <c r="AB10614" s="10" t="str">
        <f>Tableau1[[#This Row],[DOI]]</f>
        <v>doi: 10.1371/journal.pone.0189675</v>
      </c>
      <c r="AC10614" s="13" t="str">
        <f>Tableau1[[#This Row],[Authors]]&amp;", "&amp;Tableau1[[#This Row],[Title]]&amp;" "&amp;Tableau1[[#This Row],[Journal]]&amp;". "&amp;Tableau1[[#This Row],[Year]]</f>
        <v>Xu H, Gong J, Liu H., High expression of lncRNA PVT1 independently predicts poor overall survival in patients with primary uveal melanoma. PLoS One. 2017</v>
      </c>
    </row>
    <row r="10615" spans="1:29" x14ac:dyDescent="0.3">
      <c r="A10615">
        <v>7872</v>
      </c>
      <c r="B10615" t="s">
        <v>10621</v>
      </c>
      <c r="C10615" t="s">
        <v>20818</v>
      </c>
      <c r="D10615" t="s">
        <v>31059</v>
      </c>
      <c r="E10615" t="s">
        <v>34398</v>
      </c>
      <c r="F10615" s="10"/>
      <c r="G10615">
        <v>2017</v>
      </c>
      <c r="J10615">
        <v>0.95603457991703811</v>
      </c>
      <c r="L10615" t="s">
        <v>42221</v>
      </c>
      <c r="M10615">
        <v>28039362</v>
      </c>
      <c r="Q10615" s="10"/>
      <c r="R10615" s="11">
        <f t="shared" si="330"/>
        <v>0</v>
      </c>
      <c r="U10615" s="11">
        <f t="shared" si="331"/>
        <v>0</v>
      </c>
      <c r="Y10615" s="11">
        <f>IF(SUM(Tableau1[[#This Row],[Other access]:[Sci-hub access]])&gt;=1,1,0)</f>
        <v>0</v>
      </c>
      <c r="Z10615" s="12">
        <f>IF(OR(Tableau1[[#This Row],[Access R1 + S1+ T1 ]]&gt;=1,Tableau1[[#This Row],[Access V1 +W1 + X1]]&gt;=1),1,0)</f>
        <v>0</v>
      </c>
      <c r="AB10615" s="10" t="str">
        <f>Tableau1[[#This Row],[DOI]]</f>
        <v>doi: 10.1093/neuonc/now267</v>
      </c>
      <c r="AC10615" s="13" t="str">
        <f>Tableau1[[#This Row],[Authors]]&amp;", "&amp;Tableau1[[#This Row],[Title]]&amp;" "&amp;Tableau1[[#This Row],[Journal]]&amp;". "&amp;Tableau1[[#This Row],[Year]]</f>
        <v>Toonen JA, Ma Y, Gutmann DH., Defining the temporal course of murine neurofibromatosis-1 optic gliomagenesis reveals a therapeutic window to attenuate retinal dysfunction. Neuro Oncol. 2017</v>
      </c>
    </row>
    <row r="10616" spans="1:29" x14ac:dyDescent="0.3">
      <c r="A10616">
        <v>1437</v>
      </c>
      <c r="B10616" t="s">
        <v>4695</v>
      </c>
      <c r="C10616" t="s">
        <v>14945</v>
      </c>
      <c r="D10616" t="s">
        <v>25116</v>
      </c>
      <c r="E10616" t="s">
        <v>2660</v>
      </c>
      <c r="F10616" s="10"/>
      <c r="G10616">
        <v>2017</v>
      </c>
      <c r="J10616">
        <v>0.95605647650992331</v>
      </c>
      <c r="L10616" t="s">
        <v>35918</v>
      </c>
      <c r="M10616">
        <v>28950832</v>
      </c>
      <c r="Q10616" s="10"/>
      <c r="R10616" s="11">
        <f t="shared" si="330"/>
        <v>0</v>
      </c>
      <c r="U10616" s="11">
        <f t="shared" si="331"/>
        <v>0</v>
      </c>
      <c r="Y10616" s="11">
        <f>IF(SUM(Tableau1[[#This Row],[Other access]:[Sci-hub access]])&gt;=1,1,0)</f>
        <v>0</v>
      </c>
      <c r="Z10616" s="12">
        <f>IF(OR(Tableau1[[#This Row],[Access R1 + S1+ T1 ]]&gt;=1,Tableau1[[#This Row],[Access V1 +W1 + X1]]&gt;=1),1,0)</f>
        <v>0</v>
      </c>
      <c r="AB10616" s="10" t="str">
        <f>Tableau1[[#This Row],[DOI]]</f>
        <v>doi: 10.1186/s12879-017-2753-6</v>
      </c>
      <c r="AC10616" s="13" t="str">
        <f>Tableau1[[#This Row],[Authors]]&amp;", "&amp;Tableau1[[#This Row],[Title]]&amp;" "&amp;Tableau1[[#This Row],[Journal]]&amp;". "&amp;Tableau1[[#This Row],[Year]]</f>
        <v>Kishimoto I, Shinohara S, Ueda T, Tani S, Yoshimura H, Imai Y., Orbital apex syndrome secondary to a fungal nasal septal abscess caused by Scedosporium apiospermum in a patient with uncontrolled diabetes: a case report. BMC Infect Dis. 2017</v>
      </c>
    </row>
    <row r="10617" spans="1:29" x14ac:dyDescent="0.3">
      <c r="A10617">
        <v>2357</v>
      </c>
      <c r="B10617" t="s">
        <v>5585</v>
      </c>
      <c r="C10617" t="s">
        <v>15830</v>
      </c>
      <c r="D10617" t="s">
        <v>26007</v>
      </c>
      <c r="E10617" t="s">
        <v>2449</v>
      </c>
      <c r="F10617" s="10"/>
      <c r="G10617">
        <v>2018</v>
      </c>
      <c r="J10617">
        <v>0.95621841176434186</v>
      </c>
      <c r="L10617" t="s">
        <v>36822</v>
      </c>
      <c r="M10617">
        <v>28759945</v>
      </c>
      <c r="Q10617" s="10"/>
      <c r="R10617" s="11">
        <f t="shared" si="330"/>
        <v>0</v>
      </c>
      <c r="U10617" s="11">
        <f t="shared" si="331"/>
        <v>0</v>
      </c>
      <c r="Y10617" s="11">
        <f>IF(SUM(Tableau1[[#This Row],[Other access]:[Sci-hub access]])&gt;=1,1,0)</f>
        <v>0</v>
      </c>
      <c r="Z10617" s="12">
        <f>IF(OR(Tableau1[[#This Row],[Access R1 + S1+ T1 ]]&gt;=1,Tableau1[[#This Row],[Access V1 +W1 + X1]]&gt;=1),1,0)</f>
        <v>0</v>
      </c>
      <c r="AB10617" s="10" t="str">
        <f>Tableau1[[#This Row],[DOI]]</f>
        <v>doi: 10.1111/cxo.12566</v>
      </c>
      <c r="AC10617" s="13" t="str">
        <f>Tableau1[[#This Row],[Authors]]&amp;", "&amp;Tableau1[[#This Row],[Title]]&amp;" "&amp;Tableau1[[#This Row],[Journal]]&amp;". "&amp;Tableau1[[#This Row],[Year]]</f>
        <v>Asgari S, Hashemi H, Mohamadi A, Jafarzadehpur E, Miraftab M, Shahhoseini S, Mehravaran S, Fotouhi A., Scotopic contrast sensitivity and glare after accelerated corneal cross-linking. Clin Exp Optom. 2018</v>
      </c>
    </row>
    <row r="10618" spans="1:29" x14ac:dyDescent="0.3">
      <c r="A10618">
        <v>23</v>
      </c>
      <c r="B10618" t="s">
        <v>3286</v>
      </c>
      <c r="C10618" t="s">
        <v>13547</v>
      </c>
      <c r="D10618" t="s">
        <v>23706</v>
      </c>
      <c r="E10618" t="s">
        <v>2465</v>
      </c>
      <c r="F10618" s="10"/>
      <c r="G10618">
        <v>2018</v>
      </c>
      <c r="J10618">
        <v>0.95632429621134951</v>
      </c>
      <c r="L10618" t="s">
        <v>34541</v>
      </c>
      <c r="M10618">
        <v>29489680</v>
      </c>
      <c r="Q10618" s="10"/>
      <c r="R10618" s="11">
        <f t="shared" si="330"/>
        <v>0</v>
      </c>
      <c r="U10618" s="11">
        <f t="shared" si="331"/>
        <v>0</v>
      </c>
      <c r="Y10618" s="11">
        <f>IF(SUM(Tableau1[[#This Row],[Other access]:[Sci-hub access]])&gt;=1,1,0)</f>
        <v>0</v>
      </c>
      <c r="Z10618" s="12">
        <f>IF(OR(Tableau1[[#This Row],[Access R1 + S1+ T1 ]]&gt;=1,Tableau1[[#This Row],[Access V1 +W1 + X1]]&gt;=1),1,0)</f>
        <v>0</v>
      </c>
      <c r="AB10618" s="10" t="str">
        <f>Tableau1[[#This Row],[DOI]]</f>
        <v>doi: 10.1097/MD.0000000000009824</v>
      </c>
      <c r="AC10618" s="13" t="str">
        <f>Tableau1[[#This Row],[Authors]]&amp;", "&amp;Tableau1[[#This Row],[Title]]&amp;" "&amp;Tableau1[[#This Row],[Journal]]&amp;". "&amp;Tableau1[[#This Row],[Year]]</f>
        <v>Jing C, Wang Z, Chu C, Dong M, Lin W., Miller-Fisher syndrome complicated by Bickerstaff brainstem encephalitis: A case report. Medicine (Baltimore). 2018</v>
      </c>
    </row>
    <row r="10619" spans="1:29" x14ac:dyDescent="0.3">
      <c r="A10619">
        <v>10980</v>
      </c>
      <c r="B10619" t="s">
        <v>13412</v>
      </c>
      <c r="C10619" t="s">
        <v>23574</v>
      </c>
      <c r="D10619" t="s">
        <v>33866</v>
      </c>
      <c r="E10619" t="s">
        <v>2447</v>
      </c>
      <c r="F10619" s="10"/>
      <c r="G10619">
        <v>2017</v>
      </c>
      <c r="J10619">
        <v>0.95638117773226861</v>
      </c>
      <c r="L10619" t="s">
        <v>45221</v>
      </c>
      <c r="M10619">
        <v>26730861</v>
      </c>
      <c r="Q10619" s="10"/>
      <c r="R10619" s="11">
        <f t="shared" si="330"/>
        <v>0</v>
      </c>
      <c r="U10619" s="11">
        <f t="shared" si="331"/>
        <v>0</v>
      </c>
      <c r="Y10619" s="11">
        <f>IF(SUM(Tableau1[[#This Row],[Other access]:[Sci-hub access]])&gt;=1,1,0)</f>
        <v>0</v>
      </c>
      <c r="Z10619" s="12">
        <f>IF(OR(Tableau1[[#This Row],[Access R1 + S1+ T1 ]]&gt;=1,Tableau1[[#This Row],[Access V1 +W1 + X1]]&gt;=1),1,0)</f>
        <v>0</v>
      </c>
      <c r="AB10619" s="10" t="str">
        <f>Tableau1[[#This Row],[DOI]]</f>
        <v>doi: 10.1097/IOP.0000000000000615</v>
      </c>
      <c r="AC10619" s="13" t="str">
        <f>Tableau1[[#This Row],[Authors]]&amp;", "&amp;Tableau1[[#This Row],[Title]]&amp;" "&amp;Tableau1[[#This Row],[Journal]]&amp;". "&amp;Tableau1[[#This Row],[Year]]</f>
        <v>Logan SA, Thyparampil PJ, Yen MT., Immunosuppressant-Related Lower Eyelid Edema in Transplant Patients. Ophthal Plast Reconstr Surg. 2017</v>
      </c>
    </row>
    <row r="10620" spans="1:29" x14ac:dyDescent="0.3">
      <c r="A10620">
        <v>10306</v>
      </c>
      <c r="B10620" t="s">
        <v>12806</v>
      </c>
      <c r="C10620" t="s">
        <v>22973</v>
      </c>
      <c r="D10620" t="s">
        <v>33259</v>
      </c>
      <c r="E10620" t="s">
        <v>2438</v>
      </c>
      <c r="F10620" s="10"/>
      <c r="G10620">
        <v>2017</v>
      </c>
      <c r="J10620">
        <v>0.95648696868873895</v>
      </c>
      <c r="L10620" t="s">
        <v>44557</v>
      </c>
      <c r="M10620">
        <v>27388248</v>
      </c>
      <c r="Q10620" s="10"/>
      <c r="R10620" s="11">
        <f t="shared" si="330"/>
        <v>0</v>
      </c>
      <c r="U10620" s="11">
        <f t="shared" si="331"/>
        <v>0</v>
      </c>
      <c r="Y10620" s="11">
        <f>IF(SUM(Tableau1[[#This Row],[Other access]:[Sci-hub access]])&gt;=1,1,0)</f>
        <v>0</v>
      </c>
      <c r="Z10620" s="12">
        <f>IF(OR(Tableau1[[#This Row],[Access R1 + S1+ T1 ]]&gt;=1,Tableau1[[#This Row],[Access V1 +W1 + X1]]&gt;=1),1,0)</f>
        <v>0</v>
      </c>
      <c r="AB10620" s="10" t="str">
        <f>Tableau1[[#This Row],[DOI]]</f>
        <v>doi: 10.1136/bjophthalmol-2016-308921</v>
      </c>
      <c r="AC10620" s="13" t="str">
        <f>Tableau1[[#This Row],[Authors]]&amp;", "&amp;Tableau1[[#This Row],[Title]]&amp;" "&amp;Tableau1[[#This Row],[Journal]]&amp;". "&amp;Tableau1[[#This Row],[Year]]</f>
        <v>Izumi T, Koizumi H, Maruko I, Takahashi Y, Sonoda S, Sakamoto T, Iida T., Structural analyses of choroid after half-dose verteporfin photodynamic therapy for central serous chorioretinopathy. Br J Ophthalmol. 2017</v>
      </c>
    </row>
    <row r="10621" spans="1:29" x14ac:dyDescent="0.3">
      <c r="A10621">
        <v>642</v>
      </c>
      <c r="B10621" t="s">
        <v>3905</v>
      </c>
      <c r="C10621" t="s">
        <v>14160</v>
      </c>
      <c r="D10621" t="s">
        <v>24325</v>
      </c>
      <c r="E10621" t="s">
        <v>2451</v>
      </c>
      <c r="F10621" s="10"/>
      <c r="G10621">
        <v>2017</v>
      </c>
      <c r="J10621">
        <v>0.95667221349010856</v>
      </c>
      <c r="L10621" t="s">
        <v>35140</v>
      </c>
      <c r="M10621">
        <v>29155856</v>
      </c>
      <c r="Q10621" s="10"/>
      <c r="R10621" s="11">
        <f t="shared" si="330"/>
        <v>0</v>
      </c>
      <c r="U10621" s="11">
        <f t="shared" si="331"/>
        <v>0</v>
      </c>
      <c r="Y10621" s="11">
        <f>IF(SUM(Tableau1[[#This Row],[Other access]:[Sci-hub access]])&gt;=1,1,0)</f>
        <v>0</v>
      </c>
      <c r="Z10621" s="12">
        <f>IF(OR(Tableau1[[#This Row],[Access R1 + S1+ T1 ]]&gt;=1,Tableau1[[#This Row],[Access V1 +W1 + X1]]&gt;=1),1,0)</f>
        <v>0</v>
      </c>
      <c r="AB10621" s="10" t="str">
        <f>Tableau1[[#This Row],[DOI]]</f>
        <v>doi: 10.1371/journal.pone.0188154</v>
      </c>
      <c r="AC10621" s="13" t="str">
        <f>Tableau1[[#This Row],[Authors]]&amp;", "&amp;Tableau1[[#This Row],[Title]]&amp;" "&amp;Tableau1[[#This Row],[Journal]]&amp;". "&amp;Tableau1[[#This Row],[Year]]</f>
        <v>Abdel-Naby W, Cole B, Liu A, Liu J, Wan P, Schreiner R, Infanger DW, Paulson NB, Lawrence BD, Rosenblatt MI., Treatment with solubilized Silk-Derived Protein (SDP) enhances rabbit corneal epithelial wound healing. PLoS One. 2017</v>
      </c>
    </row>
    <row r="10622" spans="1:29" ht="28.8" x14ac:dyDescent="0.3">
      <c r="A10622">
        <v>2885</v>
      </c>
      <c r="B10622" t="s">
        <v>6084</v>
      </c>
      <c r="C10622" t="s">
        <v>16330</v>
      </c>
      <c r="D10622" t="s">
        <v>26508</v>
      </c>
      <c r="E10622" t="s">
        <v>2546</v>
      </c>
      <c r="F10622" s="10"/>
      <c r="G10622">
        <v>2017</v>
      </c>
      <c r="J10622">
        <v>0.95671080284154086</v>
      </c>
      <c r="L10622" t="s">
        <v>37343</v>
      </c>
      <c r="M10622">
        <v>28669743</v>
      </c>
      <c r="Q10622" s="10"/>
      <c r="R10622" s="11">
        <f t="shared" si="330"/>
        <v>0</v>
      </c>
      <c r="U10622" s="11">
        <f t="shared" si="331"/>
        <v>0</v>
      </c>
      <c r="Y10622" s="11">
        <f>IF(SUM(Tableau1[[#This Row],[Other access]:[Sci-hub access]])&gt;=1,1,0)</f>
        <v>0</v>
      </c>
      <c r="Z10622" s="12">
        <f>IF(OR(Tableau1[[#This Row],[Access R1 + S1+ T1 ]]&gt;=1,Tableau1[[#This Row],[Access V1 +W1 + X1]]&gt;=1),1,0)</f>
        <v>0</v>
      </c>
      <c r="AB10622" s="10" t="str">
        <f>Tableau1[[#This Row],[DOI]]</f>
        <v>doi: 10.1016/j.expneurol.2017.06.024</v>
      </c>
      <c r="AC10622" s="13" t="str">
        <f>Tableau1[[#This Row],[Authors]]&amp;", "&amp;Tableau1[[#This Row],[Title]]&amp;" "&amp;Tableau1[[#This Row],[Journal]]&amp;". "&amp;Tableau1[[#This Row],[Year]]</f>
        <v>Caglayan B, Caglayan AB, Beker MC, Yalcin E, Beker M, Kelestemur T, Sertel E, Ozturk G, Kilic U, Sahin F, Kilic E., Evidence that activation of P2X7R does not exacerbate neuronal death after optic nerve transection and focal cerebral ischemia in mice. Exp Neurol. 2017</v>
      </c>
    </row>
    <row r="10623" spans="1:29" x14ac:dyDescent="0.3">
      <c r="A10623">
        <v>970</v>
      </c>
      <c r="B10623" t="s">
        <v>4232</v>
      </c>
      <c r="C10623" t="s">
        <v>14486</v>
      </c>
      <c r="D10623" t="s">
        <v>24653</v>
      </c>
      <c r="E10623" t="s">
        <v>2741</v>
      </c>
      <c r="F10623" s="10"/>
      <c r="G10623">
        <v>2017</v>
      </c>
      <c r="J10623">
        <v>0.95675624343498744</v>
      </c>
      <c r="L10623" t="s">
        <v>35458</v>
      </c>
      <c r="M10623">
        <v>29050489</v>
      </c>
      <c r="Q10623" s="10"/>
      <c r="R10623" s="11">
        <f t="shared" si="330"/>
        <v>0</v>
      </c>
      <c r="U10623" s="11">
        <f t="shared" si="331"/>
        <v>0</v>
      </c>
      <c r="Y10623" s="11">
        <f>IF(SUM(Tableau1[[#This Row],[Other access]:[Sci-hub access]])&gt;=1,1,0)</f>
        <v>0</v>
      </c>
      <c r="Z10623" s="12">
        <f>IF(OR(Tableau1[[#This Row],[Access R1 + S1+ T1 ]]&gt;=1,Tableau1[[#This Row],[Access V1 +W1 + X1]]&gt;=1),1,0)</f>
        <v>0</v>
      </c>
      <c r="AB10623" s="10" t="str">
        <f>Tableau1[[#This Row],[DOI]]</f>
        <v>doi: 10.4149/BLL_2017_095</v>
      </c>
      <c r="AC10623" s="13" t="str">
        <f>Tableau1[[#This Row],[Authors]]&amp;", "&amp;Tableau1[[#This Row],[Title]]&amp;" "&amp;Tableau1[[#This Row],[Journal]]&amp;". "&amp;Tableau1[[#This Row],[Year]]</f>
        <v>Celik T., Neutrophil-to-lymphocyte ratio in thyroid ophthalmopathy. Bratisl Lek Listy. 2017</v>
      </c>
    </row>
    <row r="10624" spans="1:29" x14ac:dyDescent="0.3">
      <c r="A10624">
        <v>5414</v>
      </c>
      <c r="B10624" t="s">
        <v>8464</v>
      </c>
      <c r="C10624" t="s">
        <v>18687</v>
      </c>
      <c r="D10624" t="s">
        <v>28894</v>
      </c>
      <c r="E10624" t="s">
        <v>2740</v>
      </c>
      <c r="F10624" s="10"/>
      <c r="G10624">
        <v>2017</v>
      </c>
      <c r="J10624">
        <v>0.95678590903376481</v>
      </c>
      <c r="L10624" t="s">
        <v>39805</v>
      </c>
      <c r="M10624">
        <v>28337834</v>
      </c>
      <c r="Q10624" s="10"/>
      <c r="R10624" s="11">
        <f t="shared" si="330"/>
        <v>0</v>
      </c>
      <c r="U10624" s="11">
        <f t="shared" si="331"/>
        <v>0</v>
      </c>
      <c r="Y10624" s="11">
        <f>IF(SUM(Tableau1[[#This Row],[Other access]:[Sci-hub access]])&gt;=1,1,0)</f>
        <v>0</v>
      </c>
      <c r="Z10624" s="12">
        <f>IF(OR(Tableau1[[#This Row],[Access R1 + S1+ T1 ]]&gt;=1,Tableau1[[#This Row],[Access V1 +W1 + X1]]&gt;=1),1,0)</f>
        <v>0</v>
      </c>
      <c r="AB10624" s="10" t="str">
        <f>Tableau1[[#This Row],[DOI]]</f>
        <v>doi: 10.1002/ajmg.a.38110</v>
      </c>
      <c r="AC10624" s="13" t="str">
        <f>Tableau1[[#This Row],[Authors]]&amp;", "&amp;Tableau1[[#This Row],[Title]]&amp;" "&amp;Tableau1[[#This Row],[Journal]]&amp;". "&amp;Tableau1[[#This Row],[Year]]</f>
        <v>Pierpont ME, Richards M, Engel WK, Mendelsohn NJ, Summers CG., Retinal dystrophy in two boys with Costello syndrome due to the HRAS p.Gly13Cys mutation. Am J Med Genet A. 2017</v>
      </c>
    </row>
    <row r="10625" spans="1:29" ht="28.8" x14ac:dyDescent="0.3">
      <c r="A10625">
        <v>2667</v>
      </c>
      <c r="B10625" t="s">
        <v>5880</v>
      </c>
      <c r="C10625" t="s">
        <v>16126</v>
      </c>
      <c r="D10625" t="s">
        <v>26303</v>
      </c>
      <c r="E10625" t="s">
        <v>2548</v>
      </c>
      <c r="F10625" s="10"/>
      <c r="G10625">
        <v>2017</v>
      </c>
      <c r="J10625">
        <v>0.9568223469195406</v>
      </c>
      <c r="L10625" t="s">
        <v>37130</v>
      </c>
      <c r="M10625">
        <v>28710097</v>
      </c>
      <c r="Q10625" s="10"/>
      <c r="R10625" s="11">
        <f t="shared" si="330"/>
        <v>0</v>
      </c>
      <c r="U10625" s="11">
        <f t="shared" si="331"/>
        <v>0</v>
      </c>
      <c r="Y10625" s="11">
        <f>IF(SUM(Tableau1[[#This Row],[Other access]:[Sci-hub access]])&gt;=1,1,0)</f>
        <v>0</v>
      </c>
      <c r="Z10625" s="12">
        <f>IF(OR(Tableau1[[#This Row],[Access R1 + S1+ T1 ]]&gt;=1,Tableau1[[#This Row],[Access V1 +W1 + X1]]&gt;=1),1,0)</f>
        <v>0</v>
      </c>
      <c r="AB10625" s="10" t="str">
        <f>Tableau1[[#This Row],[DOI]]</f>
        <v>doi: 10.1136/annrheumdis-2017-211290</v>
      </c>
      <c r="AC10625" s="13" t="str">
        <f>Tableau1[[#This Row],[Authors]]&amp;", "&amp;Tableau1[[#This Row],[Title]]&amp;" "&amp;Tableau1[[#This Row],[Journal]]&amp;". "&amp;Tableau1[[#This Row],[Year]]</f>
        <v>Haacke EA, van der Vegt B, Vissink A, Spijkervet FKL, Bootsma H, Kroese FGM., Germinal centres in diagnostic labial gland biopsies of patients with primary Sjögren's syndrome are not predictive for parotid MALT lymphoma development. Ann Rheum Dis. 2017</v>
      </c>
    </row>
    <row r="10626" spans="1:29" x14ac:dyDescent="0.3">
      <c r="A10626">
        <v>1372</v>
      </c>
      <c r="B10626" t="s">
        <v>4632</v>
      </c>
      <c r="C10626" t="s">
        <v>14883</v>
      </c>
      <c r="D10626" t="s">
        <v>25053</v>
      </c>
      <c r="E10626" t="s">
        <v>2448</v>
      </c>
      <c r="F10626" s="10"/>
      <c r="G10626">
        <v>2017</v>
      </c>
      <c r="J10626">
        <v>0.95684290015008722</v>
      </c>
      <c r="L10626" t="s">
        <v>35855</v>
      </c>
      <c r="M10626">
        <v>28965164</v>
      </c>
      <c r="Q10626" s="10"/>
      <c r="R10626" s="11">
        <f t="shared" ref="R10626:R10689" si="332">IF(SUM(N10626:Q10626)&gt;0,1,0)</f>
        <v>0</v>
      </c>
      <c r="U10626" s="11">
        <f t="shared" ref="U10626:U10689" si="333">IF(SUM(R10626,T10626)&gt;0,1,0)</f>
        <v>0</v>
      </c>
      <c r="Y10626" s="11">
        <f>IF(SUM(Tableau1[[#This Row],[Other access]:[Sci-hub access]])&gt;=1,1,0)</f>
        <v>0</v>
      </c>
      <c r="Z10626" s="12">
        <f>IF(OR(Tableau1[[#This Row],[Access R1 + S1+ T1 ]]&gt;=1,Tableau1[[#This Row],[Access V1 +W1 + X1]]&gt;=1),1,0)</f>
        <v>0</v>
      </c>
      <c r="AB10626" s="10" t="str">
        <f>Tableau1[[#This Row],[DOI]]</f>
        <v>doi: 10.1007/s00417-017-3807-6</v>
      </c>
      <c r="AC10626" s="13" t="str">
        <f>Tableau1[[#This Row],[Authors]]&amp;", "&amp;Tableau1[[#This Row],[Title]]&amp;" "&amp;Tableau1[[#This Row],[Journal]]&amp;". "&amp;Tableau1[[#This Row],[Year]]</f>
        <v>Pan M, Yang M, Xie R, Zhao Z, Huang X., Does the disruption of horizontal anterior ciliary vessels affect the blood-aqueous barrier function? Graefes Arch Clin Exp Ophthalmol. 2017</v>
      </c>
    </row>
    <row r="10627" spans="1:29" x14ac:dyDescent="0.3">
      <c r="A10627">
        <v>10762</v>
      </c>
      <c r="B10627" t="s">
        <v>13219</v>
      </c>
      <c r="C10627" t="s">
        <v>23382</v>
      </c>
      <c r="D10627" t="s">
        <v>33672</v>
      </c>
      <c r="E10627" t="s">
        <v>34015</v>
      </c>
      <c r="F10627" s="10"/>
      <c r="G10627">
        <v>2017</v>
      </c>
      <c r="J10627">
        <v>0.95685537008639798</v>
      </c>
      <c r="L10627" t="s">
        <v>45009</v>
      </c>
      <c r="M10627">
        <v>27058854</v>
      </c>
      <c r="Q10627" s="10"/>
      <c r="R10627" s="11">
        <f t="shared" si="332"/>
        <v>0</v>
      </c>
      <c r="U10627" s="11">
        <f t="shared" si="333"/>
        <v>0</v>
      </c>
      <c r="Y10627" s="11">
        <f>IF(SUM(Tableau1[[#This Row],[Other access]:[Sci-hub access]])&gt;=1,1,0)</f>
        <v>0</v>
      </c>
      <c r="Z10627" s="12">
        <f>IF(OR(Tableau1[[#This Row],[Access R1 + S1+ T1 ]]&gt;=1,Tableau1[[#This Row],[Access V1 +W1 + X1]]&gt;=1),1,0)</f>
        <v>0</v>
      </c>
      <c r="AB10627" s="10" t="str">
        <f>Tableau1[[#This Row],[DOI]]</f>
        <v>doi: 10.3109/13816810.2016.1151899</v>
      </c>
      <c r="AC10627" s="13" t="str">
        <f>Tableau1[[#This Row],[Authors]]&amp;", "&amp;Tableau1[[#This Row],[Title]]&amp;" "&amp;Tableau1[[#This Row],[Journal]]&amp;". "&amp;Tableau1[[#This Row],[Year]]</f>
        <v>Dávila PJ, Ulloa-Padilla JP, Izquierdo NJ., Phacoemulsification and intraocular lens implantation in patients with oculocutaneous albinism. Ophthalmic Genet. 2017</v>
      </c>
    </row>
    <row r="10628" spans="1:29" x14ac:dyDescent="0.3">
      <c r="A10628">
        <v>204</v>
      </c>
      <c r="B10628" t="s">
        <v>3467</v>
      </c>
      <c r="C10628" t="s">
        <v>13728</v>
      </c>
      <c r="D10628" t="s">
        <v>23887</v>
      </c>
      <c r="E10628" t="s">
        <v>2681</v>
      </c>
      <c r="F10628" s="10"/>
      <c r="G10628">
        <v>2018</v>
      </c>
      <c r="J10628">
        <v>0.95690730012248137</v>
      </c>
      <c r="L10628" t="s">
        <v>34716</v>
      </c>
      <c r="M10628">
        <v>29343311</v>
      </c>
      <c r="Q10628" s="10"/>
      <c r="R10628" s="11">
        <f t="shared" si="332"/>
        <v>0</v>
      </c>
      <c r="U10628" s="11">
        <f t="shared" si="333"/>
        <v>0</v>
      </c>
      <c r="Y10628" s="11">
        <f>IF(SUM(Tableau1[[#This Row],[Other access]:[Sci-hub access]])&gt;=1,1,0)</f>
        <v>0</v>
      </c>
      <c r="Z10628" s="12">
        <f>IF(OR(Tableau1[[#This Row],[Access R1 + S1+ T1 ]]&gt;=1,Tableau1[[#This Row],[Access V1 +W1 + X1]]&gt;=1),1,0)</f>
        <v>0</v>
      </c>
      <c r="AB10628" s="10" t="str">
        <f>Tableau1[[#This Row],[DOI]]</f>
        <v>doi: 10.1017/S0022215118000063</v>
      </c>
      <c r="AC10628" s="13" t="str">
        <f>Tableau1[[#This Row],[Authors]]&amp;", "&amp;Tableau1[[#This Row],[Title]]&amp;" "&amp;Tableau1[[#This Row],[Journal]]&amp;". "&amp;Tableau1[[#This Row],[Year]]</f>
        <v>Jahn AF., Decompensated labyrinthine weakness presenting as de novo peripheral vertigo: a discrete clinical entity? J Laryngol Otol. 2018</v>
      </c>
    </row>
    <row r="10629" spans="1:29" ht="28.8" x14ac:dyDescent="0.3">
      <c r="A10629">
        <v>5129</v>
      </c>
      <c r="B10629" t="s">
        <v>8206</v>
      </c>
      <c r="C10629" t="s">
        <v>18431</v>
      </c>
      <c r="D10629" t="s">
        <v>28636</v>
      </c>
      <c r="E10629" t="s">
        <v>2609</v>
      </c>
      <c r="F10629" s="10"/>
      <c r="G10629">
        <v>2017</v>
      </c>
      <c r="J10629">
        <v>0.95698193127114206</v>
      </c>
      <c r="L10629" t="s">
        <v>39533</v>
      </c>
      <c r="M10629">
        <v>28369444</v>
      </c>
      <c r="Q10629" s="10"/>
      <c r="R10629" s="11">
        <f t="shared" si="332"/>
        <v>0</v>
      </c>
      <c r="U10629" s="11">
        <f t="shared" si="333"/>
        <v>0</v>
      </c>
      <c r="Y10629" s="11">
        <f>IF(SUM(Tableau1[[#This Row],[Other access]:[Sci-hub access]])&gt;=1,1,0)</f>
        <v>0</v>
      </c>
      <c r="Z10629" s="12">
        <f>IF(OR(Tableau1[[#This Row],[Access R1 + S1+ T1 ]]&gt;=1,Tableau1[[#This Row],[Access V1 +W1 + X1]]&gt;=1),1,0)</f>
        <v>0</v>
      </c>
      <c r="AB10629" s="10" t="str">
        <f>Tableau1[[#This Row],[DOI]]</f>
        <v>doi: 10.1093/hmg/ddx099</v>
      </c>
      <c r="AC10629" s="13" t="str">
        <f>Tableau1[[#This Row],[Authors]]&amp;", "&amp;Tableau1[[#This Row],[Title]]&amp;" "&amp;Tableau1[[#This Row],[Journal]]&amp;". "&amp;Tableau1[[#This Row],[Year]]</f>
        <v>Donnio LM, Bidon B, Hashimoto S, May M, Epanchintsev A, Ryan C, Allen W, Hackett A, Gecz J, Skinner C, Stevenson RE, de Brouwer APM, Coutton C, Francannet C, Jouk PS, Schwartz CE, Egly JM., MED12-related XLID disorders are dose-dependent of immediate early genes (IEGs) expression. Hum Mol Genet. 2017</v>
      </c>
    </row>
    <row r="10630" spans="1:29" x14ac:dyDescent="0.3">
      <c r="A10630">
        <v>3110</v>
      </c>
      <c r="B10630" t="s">
        <v>6300</v>
      </c>
      <c r="C10630" t="s">
        <v>16543</v>
      </c>
      <c r="D10630" t="s">
        <v>26724</v>
      </c>
      <c r="E10630" t="s">
        <v>34015</v>
      </c>
      <c r="F10630" s="10"/>
      <c r="G10630">
        <v>2017</v>
      </c>
      <c r="J10630">
        <v>0.95699473123160173</v>
      </c>
      <c r="L10630" t="s">
        <v>37564</v>
      </c>
      <c r="M10630">
        <v>28635423</v>
      </c>
      <c r="Q10630" s="10"/>
      <c r="R10630" s="11">
        <f t="shared" si="332"/>
        <v>0</v>
      </c>
      <c r="U10630" s="11">
        <f t="shared" si="333"/>
        <v>0</v>
      </c>
      <c r="Y10630" s="11">
        <f>IF(SUM(Tableau1[[#This Row],[Other access]:[Sci-hub access]])&gt;=1,1,0)</f>
        <v>0</v>
      </c>
      <c r="Z10630" s="12">
        <f>IF(OR(Tableau1[[#This Row],[Access R1 + S1+ T1 ]]&gt;=1,Tableau1[[#This Row],[Access V1 +W1 + X1]]&gt;=1),1,0)</f>
        <v>0</v>
      </c>
      <c r="AB10630" s="10" t="str">
        <f>Tableau1[[#This Row],[DOI]]</f>
        <v>doi: 10.1080/13816810.2017.1290118</v>
      </c>
      <c r="AC10630" s="13" t="str">
        <f>Tableau1[[#This Row],[Authors]]&amp;", "&amp;Tableau1[[#This Row],[Title]]&amp;" "&amp;Tableau1[[#This Row],[Journal]]&amp;". "&amp;Tableau1[[#This Row],[Year]]</f>
        <v>Oatts JT, Duncan JL, Hoyt CS, Slavotinek AM, Moore AT., Inner retinal dystrophy in a patient with biallelic sequence variants in BRAT1. Ophthalmic Genet. 2017</v>
      </c>
    </row>
    <row r="10631" spans="1:29" ht="28.8" x14ac:dyDescent="0.3">
      <c r="A10631">
        <v>8942</v>
      </c>
      <c r="B10631" t="s">
        <v>11563</v>
      </c>
      <c r="C10631" t="s">
        <v>21744</v>
      </c>
      <c r="D10631" t="s">
        <v>32004</v>
      </c>
      <c r="E10631" t="s">
        <v>2490</v>
      </c>
      <c r="F10631" s="10"/>
      <c r="G10631">
        <v>2017</v>
      </c>
      <c r="J10631">
        <v>0.95699850730954794</v>
      </c>
      <c r="L10631" t="s">
        <v>43269</v>
      </c>
      <c r="M10631">
        <v>27810317</v>
      </c>
      <c r="Q10631" s="10"/>
      <c r="R10631" s="11">
        <f t="shared" si="332"/>
        <v>0</v>
      </c>
      <c r="U10631" s="11">
        <f t="shared" si="333"/>
        <v>0</v>
      </c>
      <c r="Y10631" s="11">
        <f>IF(SUM(Tableau1[[#This Row],[Other access]:[Sci-hub access]])&gt;=1,1,0)</f>
        <v>0</v>
      </c>
      <c r="Z10631" s="12">
        <f>IF(OR(Tableau1[[#This Row],[Access R1 + S1+ T1 ]]&gt;=1,Tableau1[[#This Row],[Access V1 +W1 + X1]]&gt;=1),1,0)</f>
        <v>0</v>
      </c>
      <c r="AB10631" s="10" t="str">
        <f>Tableau1[[#This Row],[DOI]]</f>
        <v>doi: 10.1016/j.ajo.2016.10.012</v>
      </c>
      <c r="AC10631" s="13" t="str">
        <f>Tableau1[[#This Row],[Authors]]&amp;", "&amp;Tableau1[[#This Row],[Title]]&amp;" "&amp;Tableau1[[#This Row],[Journal]]&amp;". "&amp;Tableau1[[#This Row],[Year]]</f>
        <v>Chiquet C, Aptel F, Creuzot-Garcher C, Berrod JP, Kodjikian L, Massin P, Deloche C, Perino J, Kirwan BA, de Brouwer S, Combette JM, Behar-Cohen F., Postoperative Ocular Inflammation: A Single Subconjunctival Injection of XG-102 Compared to Dexamethasone Drops in a Randomized Trial. Am J Ophthalmol. 2017</v>
      </c>
    </row>
    <row r="10632" spans="1:29" x14ac:dyDescent="0.3">
      <c r="A10632">
        <v>764</v>
      </c>
      <c r="B10632" t="s">
        <v>4027</v>
      </c>
      <c r="C10632" t="s">
        <v>14282</v>
      </c>
      <c r="D10632" t="s">
        <v>24447</v>
      </c>
      <c r="E10632" t="s">
        <v>34011</v>
      </c>
      <c r="F10632" s="10"/>
      <c r="G10632">
        <v>2017</v>
      </c>
      <c r="J10632">
        <v>0.95703397764813181</v>
      </c>
      <c r="L10632" t="s">
        <v>35257</v>
      </c>
      <c r="M10632">
        <v>29120123</v>
      </c>
      <c r="Q10632" s="10"/>
      <c r="R10632" s="11">
        <f t="shared" si="332"/>
        <v>0</v>
      </c>
      <c r="U10632" s="11">
        <f t="shared" si="333"/>
        <v>0</v>
      </c>
      <c r="Y10632" s="11">
        <f>IF(SUM(Tableau1[[#This Row],[Other access]:[Sci-hub access]])&gt;=1,1,0)</f>
        <v>0</v>
      </c>
      <c r="Z10632" s="12">
        <f>IF(OR(Tableau1[[#This Row],[Access R1 + S1+ T1 ]]&gt;=1,Tableau1[[#This Row],[Access V1 +W1 + X1]]&gt;=1),1,0)</f>
        <v>0</v>
      </c>
      <c r="AB10632" s="10" t="str">
        <f>Tableau1[[#This Row],[DOI]]</f>
        <v>doi: 10.20471/acc.2017.56.01.04</v>
      </c>
      <c r="AC10632" s="13" t="str">
        <f>Tableau1[[#This Row],[Authors]]&amp;", "&amp;Tableau1[[#This Row],[Title]]&amp;" "&amp;Tableau1[[#This Row],[Journal]]&amp;". "&amp;Tableau1[[#This Row],[Year]]</f>
        <v>Đorić I, Žarković M, Radojičić Z, Repac N, Janićijević A, Rotim K, Tasić G, Rasulić L., The Value of Multidetector Computed Tomography of Orbits in Globe Protrusion in Comparison to Hertel Exophthalmometry Acta Clin Croat. 2017</v>
      </c>
    </row>
    <row r="10633" spans="1:29" ht="28.8" x14ac:dyDescent="0.3">
      <c r="A10633">
        <v>2133</v>
      </c>
      <c r="B10633" t="s">
        <v>5368</v>
      </c>
      <c r="C10633" t="s">
        <v>15613</v>
      </c>
      <c r="D10633" t="s">
        <v>25790</v>
      </c>
      <c r="E10633" t="s">
        <v>2443</v>
      </c>
      <c r="F10633" s="10"/>
      <c r="G10633">
        <v>2017</v>
      </c>
      <c r="J10633">
        <v>0.95709379055242216</v>
      </c>
      <c r="L10633" t="s">
        <v>36604</v>
      </c>
      <c r="M10633">
        <v>28813576</v>
      </c>
      <c r="Q10633" s="10"/>
      <c r="R10633" s="11">
        <f t="shared" si="332"/>
        <v>0</v>
      </c>
      <c r="U10633" s="11">
        <f t="shared" si="333"/>
        <v>0</v>
      </c>
      <c r="Y10633" s="11">
        <f>IF(SUM(Tableau1[[#This Row],[Other access]:[Sci-hub access]])&gt;=1,1,0)</f>
        <v>0</v>
      </c>
      <c r="Z10633" s="12">
        <f>IF(OR(Tableau1[[#This Row],[Access R1 + S1+ T1 ]]&gt;=1,Tableau1[[#This Row],[Access V1 +W1 + X1]]&gt;=1),1,0)</f>
        <v>0</v>
      </c>
      <c r="AB10633" s="10" t="str">
        <f>Tableau1[[#This Row],[DOI]]</f>
        <v>doi: 10.1167/iovs.17-21734</v>
      </c>
      <c r="AC10633" s="13" t="str">
        <f>Tableau1[[#This Row],[Authors]]&amp;", "&amp;Tableau1[[#This Row],[Title]]&amp;" "&amp;Tableau1[[#This Row],[Journal]]&amp;". "&amp;Tableau1[[#This Row],[Year]]</f>
        <v>Persad PJ, Heid IM, Weeks DE, Baird PN, de Jong EK, Haines JL, Pericak-Vance MA, Scott WK; International Age-Related Macular Degeneration Genomics Consortium (IAMDGC).., Joint Analysis of Nuclear and Mitochondrial Variants in Age-Related Macular Degeneration Identifies Novel Loci TRPM1 and ABHD2/RLBP1. Invest Ophthalmol Vis Sci. 2017</v>
      </c>
    </row>
    <row r="10634" spans="1:29" x14ac:dyDescent="0.3">
      <c r="A10634">
        <v>9673</v>
      </c>
      <c r="B10634" t="s">
        <v>12223</v>
      </c>
      <c r="C10634" t="s">
        <v>22397</v>
      </c>
      <c r="D10634" t="s">
        <v>32671</v>
      </c>
      <c r="E10634" t="s">
        <v>2438</v>
      </c>
      <c r="F10634" s="10"/>
      <c r="G10634">
        <v>2017</v>
      </c>
      <c r="J10634">
        <v>0.95714298537527798</v>
      </c>
      <c r="L10634" t="s">
        <v>43941</v>
      </c>
      <c r="M10634">
        <v>27625164</v>
      </c>
      <c r="Q10634" s="10"/>
      <c r="R10634" s="11">
        <f t="shared" si="332"/>
        <v>0</v>
      </c>
      <c r="U10634" s="11">
        <f t="shared" si="333"/>
        <v>0</v>
      </c>
      <c r="Y10634" s="11">
        <f>IF(SUM(Tableau1[[#This Row],[Other access]:[Sci-hub access]])&gt;=1,1,0)</f>
        <v>0</v>
      </c>
      <c r="Z10634" s="12">
        <f>IF(OR(Tableau1[[#This Row],[Access R1 + S1+ T1 ]]&gt;=1,Tableau1[[#This Row],[Access V1 +W1 + X1]]&gt;=1),1,0)</f>
        <v>0</v>
      </c>
      <c r="AB10634" s="10" t="str">
        <f>Tableau1[[#This Row],[DOI]]</f>
        <v>doi: 10.1136/bjophthalmol-2016-308726</v>
      </c>
      <c r="AC10634" s="13" t="str">
        <f>Tableau1[[#This Row],[Authors]]&amp;", "&amp;Tableau1[[#This Row],[Title]]&amp;" "&amp;Tableau1[[#This Row],[Journal]]&amp;". "&amp;Tableau1[[#This Row],[Year]]</f>
        <v>Iacono P, Parodi MB, Scaramuzzi M, Bandello F., Morphological and functional changes in recalcitrant diabetic macular oedema after intravitreal dexamethasone implant. Br J Ophthalmol. 2017</v>
      </c>
    </row>
    <row r="10635" spans="1:29" ht="28.8" x14ac:dyDescent="0.3">
      <c r="A10635">
        <v>6809</v>
      </c>
      <c r="B10635" t="s">
        <v>9688</v>
      </c>
      <c r="C10635" t="s">
        <v>19892</v>
      </c>
      <c r="D10635" t="s">
        <v>30122</v>
      </c>
      <c r="E10635" t="s">
        <v>2441</v>
      </c>
      <c r="F10635" s="10"/>
      <c r="G10635">
        <v>2017</v>
      </c>
      <c r="J10635">
        <v>0.95730234254818447</v>
      </c>
      <c r="L10635" t="s">
        <v>41169</v>
      </c>
      <c r="M10635">
        <v>28161147</v>
      </c>
      <c r="Q10635" s="10"/>
      <c r="R10635" s="11">
        <f t="shared" si="332"/>
        <v>0</v>
      </c>
      <c r="U10635" s="11">
        <f t="shared" si="333"/>
        <v>0</v>
      </c>
      <c r="Y10635" s="11">
        <f>IF(SUM(Tableau1[[#This Row],[Other access]:[Sci-hub access]])&gt;=1,1,0)</f>
        <v>0</v>
      </c>
      <c r="Z10635" s="12">
        <f>IF(OR(Tableau1[[#This Row],[Access R1 + S1+ T1 ]]&gt;=1,Tableau1[[#This Row],[Access V1 +W1 + X1]]&gt;=1),1,0)</f>
        <v>0</v>
      </c>
      <c r="AB10635" s="10" t="str">
        <f>Tableau1[[#This Row],[DOI]]</f>
        <v>doi: 10.1016/j.ophtha.2016.12.005</v>
      </c>
      <c r="AC10635" s="13" t="str">
        <f>Tableau1[[#This Row],[Authors]]&amp;", "&amp;Tableau1[[#This Row],[Title]]&amp;" "&amp;Tableau1[[#This Row],[Journal]]&amp;". "&amp;Tableau1[[#This Row],[Year]]</f>
        <v>Bressler SB, Beaulieu WT, Glassman AR, Gross JG, Jampol LM, Melia M, Peters MA, Rauser ME; Diabetic Retinopathy Clinical Research Network.., Factors Associated with Worsening Proliferative Diabetic Retinopathy in Eyes Treated with Panretinal Photocoagulation or Ranibizumab. Ophthalmology. 2017</v>
      </c>
    </row>
    <row r="10636" spans="1:29" x14ac:dyDescent="0.3">
      <c r="A10636">
        <v>3793</v>
      </c>
      <c r="B10636" t="s">
        <v>6961</v>
      </c>
      <c r="C10636" t="s">
        <v>17201</v>
      </c>
      <c r="D10636" t="s">
        <v>27385</v>
      </c>
      <c r="E10636" t="s">
        <v>34158</v>
      </c>
      <c r="F10636" s="10"/>
      <c r="G10636">
        <v>2017</v>
      </c>
      <c r="J10636">
        <v>0.9573992048951806</v>
      </c>
      <c r="L10636" t="s">
        <v>38237</v>
      </c>
      <c r="M10636">
        <v>28532233</v>
      </c>
      <c r="Q10636" s="10"/>
      <c r="R10636" s="11">
        <f t="shared" si="332"/>
        <v>0</v>
      </c>
      <c r="U10636" s="11">
        <f t="shared" si="333"/>
        <v>0</v>
      </c>
      <c r="Y10636" s="11">
        <f>IF(SUM(Tableau1[[#This Row],[Other access]:[Sci-hub access]])&gt;=1,1,0)</f>
        <v>0</v>
      </c>
      <c r="Z10636" s="12">
        <f>IF(OR(Tableau1[[#This Row],[Access R1 + S1+ T1 ]]&gt;=1,Tableau1[[#This Row],[Access V1 +W1 + X1]]&gt;=1),1,0)</f>
        <v>0</v>
      </c>
      <c r="AB10636" s="10" t="str">
        <f>Tableau1[[#This Row],[DOI]]</f>
        <v>doi: 10.1080/14789450.2017.1333904</v>
      </c>
      <c r="AC10636" s="13" t="str">
        <f>Tableau1[[#This Row],[Authors]]&amp;", "&amp;Tableau1[[#This Row],[Title]]&amp;" "&amp;Tableau1[[#This Row],[Journal]]&amp;". "&amp;Tableau1[[#This Row],[Year]]</f>
        <v>Baldini C, Cecchettini A, Gallo A, Bombardieri S., Updates on Sjögren's syndrome: from proteomics to protein biomarkers. Expert Rev Proteomics. 2017</v>
      </c>
    </row>
    <row r="10637" spans="1:29" x14ac:dyDescent="0.3">
      <c r="A10637">
        <v>1533</v>
      </c>
      <c r="B10637" t="s">
        <v>4787</v>
      </c>
      <c r="C10637" t="s">
        <v>15037</v>
      </c>
      <c r="D10637" t="s">
        <v>25208</v>
      </c>
      <c r="E10637" t="s">
        <v>34015</v>
      </c>
      <c r="F10637" s="10"/>
      <c r="G10637">
        <v>2018</v>
      </c>
      <c r="J10637">
        <v>0.95754508691576101</v>
      </c>
      <c r="L10637" t="s">
        <v>36012</v>
      </c>
      <c r="M10637">
        <v>28929832</v>
      </c>
      <c r="Q10637" s="10"/>
      <c r="R10637" s="11">
        <f t="shared" si="332"/>
        <v>0</v>
      </c>
      <c r="U10637" s="11">
        <f t="shared" si="333"/>
        <v>0</v>
      </c>
      <c r="Y10637" s="11">
        <f>IF(SUM(Tableau1[[#This Row],[Other access]:[Sci-hub access]])&gt;=1,1,0)</f>
        <v>0</v>
      </c>
      <c r="Z10637" s="12">
        <f>IF(OR(Tableau1[[#This Row],[Access R1 + S1+ T1 ]]&gt;=1,Tableau1[[#This Row],[Access V1 +W1 + X1]]&gt;=1),1,0)</f>
        <v>0</v>
      </c>
      <c r="AB10637" s="10" t="str">
        <f>Tableau1[[#This Row],[DOI]]</f>
        <v>doi: 10.1080/13816810.2017.1368087</v>
      </c>
      <c r="AC10637" s="13" t="str">
        <f>Tableau1[[#This Row],[Authors]]&amp;", "&amp;Tableau1[[#This Row],[Title]]&amp;" "&amp;Tableau1[[#This Row],[Journal]]&amp;". "&amp;Tableau1[[#This Row],[Year]]</f>
        <v>Maguire J, McKibbin M, Khan K, Kohl S, Ali M, McKeefry D., CNGB3 mutations cause severe rod dysfunction. Ophthalmic Genet. 2018</v>
      </c>
    </row>
    <row r="10638" spans="1:29" ht="28.8" x14ac:dyDescent="0.3">
      <c r="A10638">
        <v>5631</v>
      </c>
      <c r="B10638" t="s">
        <v>8663</v>
      </c>
      <c r="C10638" t="s">
        <v>18883</v>
      </c>
      <c r="D10638" t="s">
        <v>29093</v>
      </c>
      <c r="E10638" t="s">
        <v>34174</v>
      </c>
      <c r="F10638" s="10"/>
      <c r="G10638">
        <v>2017</v>
      </c>
      <c r="J10638">
        <v>0.95761749640207894</v>
      </c>
      <c r="L10638" t="s">
        <v>40018</v>
      </c>
      <c r="M10638">
        <v>28302609</v>
      </c>
      <c r="Q10638" s="10"/>
      <c r="R10638" s="11">
        <f t="shared" si="332"/>
        <v>0</v>
      </c>
      <c r="U10638" s="11">
        <f t="shared" si="333"/>
        <v>0</v>
      </c>
      <c r="Y10638" s="11">
        <f>IF(SUM(Tableau1[[#This Row],[Other access]:[Sci-hub access]])&gt;=1,1,0)</f>
        <v>0</v>
      </c>
      <c r="Z10638" s="12">
        <f>IF(OR(Tableau1[[#This Row],[Access R1 + S1+ T1 ]]&gt;=1,Tableau1[[#This Row],[Access V1 +W1 + X1]]&gt;=1),1,0)</f>
        <v>0</v>
      </c>
      <c r="AB10638" s="10" t="str">
        <f>Tableau1[[#This Row],[DOI]]</f>
        <v>doi: 10.3174/ajnr.A5141</v>
      </c>
      <c r="AC10638" s="13" t="str">
        <f>Tableau1[[#This Row],[Authors]]&amp;", "&amp;Tableau1[[#This Row],[Title]]&amp;" "&amp;Tableau1[[#This Row],[Journal]]&amp;". "&amp;Tableau1[[#This Row],[Year]]</f>
        <v>Orman G, Wang KY, Pekcevik Y, Thompson CB, Mealy M, Levy M, Izbudak I., Enhancing Brain Lesions during Acute Optic Neuritis and/or Longitudinally Extensive Transverse Myelitis May Portend a Higher Relapse Rate in Neuromyelitis Optica Spectrum Disorders. AJNR Am J Neuroradiol. 2017</v>
      </c>
    </row>
    <row r="10639" spans="1:29" x14ac:dyDescent="0.3">
      <c r="A10639">
        <v>6009</v>
      </c>
      <c r="B10639" t="s">
        <v>8997</v>
      </c>
      <c r="C10639" t="s">
        <v>19212</v>
      </c>
      <c r="D10639" t="s">
        <v>29427</v>
      </c>
      <c r="E10639" t="s">
        <v>2671</v>
      </c>
      <c r="F10639" s="10"/>
      <c r="G10639">
        <v>2017</v>
      </c>
      <c r="J10639">
        <v>0.95776164863295821</v>
      </c>
      <c r="L10639" t="s">
        <v>40386</v>
      </c>
      <c r="M10639">
        <v>28258578</v>
      </c>
      <c r="Q10639" s="10"/>
      <c r="R10639" s="11">
        <f t="shared" si="332"/>
        <v>0</v>
      </c>
      <c r="U10639" s="11">
        <f t="shared" si="333"/>
        <v>0</v>
      </c>
      <c r="Y10639" s="11">
        <f>IF(SUM(Tableau1[[#This Row],[Other access]:[Sci-hub access]])&gt;=1,1,0)</f>
        <v>0</v>
      </c>
      <c r="Z10639" s="12">
        <f>IF(OR(Tableau1[[#This Row],[Access R1 + S1+ T1 ]]&gt;=1,Tableau1[[#This Row],[Access V1 +W1 + X1]]&gt;=1),1,0)</f>
        <v>0</v>
      </c>
      <c r="AB10639" s="10" t="str">
        <f>Tableau1[[#This Row],[DOI]]</f>
        <v>doi: 10.1007/978-94-024-1057-0_16</v>
      </c>
      <c r="AC10639" s="13" t="str">
        <f>Tableau1[[#This Row],[Authors]]&amp;", "&amp;Tableau1[[#This Row],[Title]]&amp;" "&amp;Tableau1[[#This Row],[Journal]]&amp;". "&amp;Tableau1[[#This Row],[Year]]</f>
        <v>Tradtrantip L, Jin BJ, Yao X, Anderson MO, Verkman AS., Aquaporin-Targeted Therapeutics: State-of-the-Field. Adv Exp Med Biol. 2017</v>
      </c>
    </row>
    <row r="10640" spans="1:29" x14ac:dyDescent="0.3">
      <c r="A10640">
        <v>6475</v>
      </c>
      <c r="B10640" t="s">
        <v>975</v>
      </c>
      <c r="C10640" t="s">
        <v>976</v>
      </c>
      <c r="D10640" t="s">
        <v>977</v>
      </c>
      <c r="E10640" t="s">
        <v>3019</v>
      </c>
      <c r="F10640" s="10"/>
      <c r="G10640">
        <v>2017</v>
      </c>
      <c r="J10640">
        <v>0.95796444838567285</v>
      </c>
      <c r="L10640" t="s">
        <v>40843</v>
      </c>
      <c r="M10640">
        <v>28208752</v>
      </c>
      <c r="Q10640" s="10"/>
      <c r="R10640" s="11">
        <f t="shared" si="332"/>
        <v>0</v>
      </c>
      <c r="U10640" s="11">
        <f t="shared" si="333"/>
        <v>0</v>
      </c>
      <c r="Y10640" s="11">
        <f>IF(SUM(Tableau1[[#This Row],[Other access]:[Sci-hub access]])&gt;=1,1,0)</f>
        <v>0</v>
      </c>
      <c r="Z10640" s="12">
        <f>IF(OR(Tableau1[[#This Row],[Access R1 + S1+ T1 ]]&gt;=1,Tableau1[[#This Row],[Access V1 +W1 + X1]]&gt;=1),1,0)</f>
        <v>0</v>
      </c>
      <c r="AB10640" s="10" t="str">
        <f>Tableau1[[#This Row],[DOI]]</f>
        <v>doi: 10.3390/ijerph14020165</v>
      </c>
      <c r="AC10640" s="13" t="str">
        <f>Tableau1[[#This Row],[Authors]]&amp;", "&amp;Tableau1[[#This Row],[Title]]&amp;" "&amp;Tableau1[[#This Row],[Journal]]&amp;". "&amp;Tableau1[[#This Row],[Year]]</f>
        <v>Li GY, Li ZB, Li F, Dong LP, Tang L, Xiang J, Li JM, Bao MH., Meta-Analysis on the Association of ALDH2 Polymorphisms and Type 2 Diabetic Mellitus, Diabetic Retinopathy. Int J Environ Res Public Health. 2017</v>
      </c>
    </row>
    <row r="10641" spans="1:29" ht="28.8" x14ac:dyDescent="0.3">
      <c r="A10641">
        <v>6554</v>
      </c>
      <c r="B10641" t="s">
        <v>9474</v>
      </c>
      <c r="C10641" t="s">
        <v>19682</v>
      </c>
      <c r="D10641" t="s">
        <v>29905</v>
      </c>
      <c r="E10641" t="s">
        <v>2447</v>
      </c>
      <c r="F10641" s="10"/>
      <c r="G10641">
        <v>2018</v>
      </c>
      <c r="J10641">
        <v>0.95801174420599877</v>
      </c>
      <c r="L10641" t="s">
        <v>40919</v>
      </c>
      <c r="M10641">
        <v>28195872</v>
      </c>
      <c r="Q10641" s="10"/>
      <c r="R10641" s="11">
        <f t="shared" si="332"/>
        <v>0</v>
      </c>
      <c r="U10641" s="11">
        <f t="shared" si="333"/>
        <v>0</v>
      </c>
      <c r="Y10641" s="11">
        <f>IF(SUM(Tableau1[[#This Row],[Other access]:[Sci-hub access]])&gt;=1,1,0)</f>
        <v>0</v>
      </c>
      <c r="Z10641" s="12">
        <f>IF(OR(Tableau1[[#This Row],[Access R1 + S1+ T1 ]]&gt;=1,Tableau1[[#This Row],[Access V1 +W1 + X1]]&gt;=1),1,0)</f>
        <v>0</v>
      </c>
      <c r="AB10641" s="10" t="str">
        <f>Tableau1[[#This Row],[DOI]]</f>
        <v>doi: 10.1097/IOP.0000000000000868</v>
      </c>
      <c r="AC10641" s="13" t="str">
        <f>Tableau1[[#This Row],[Authors]]&amp;", "&amp;Tableau1[[#This Row],[Title]]&amp;" "&amp;Tableau1[[#This Row],[Journal]]&amp;". "&amp;Tableau1[[#This Row],[Year]]</f>
        <v>Evans JA, Clark TJE, Zimmerman MB, Allen RC, Nerad JA, Carter KD, Shriver EM., Rethinking Our Definition of Postoperative Success: A Comparative Analysis of Three Upper Eyelid Retraction Repair Techniques Using Novel Metrics to Capture Functional and Aesthetic Outcomes. Ophthal Plast Reconstr Surg. 2018</v>
      </c>
    </row>
    <row r="10642" spans="1:29" x14ac:dyDescent="0.3">
      <c r="A10642">
        <v>7712</v>
      </c>
      <c r="B10642" t="s">
        <v>10480</v>
      </c>
      <c r="C10642" t="s">
        <v>20676</v>
      </c>
      <c r="D10642" t="s">
        <v>30916</v>
      </c>
      <c r="E10642" t="s">
        <v>2467</v>
      </c>
      <c r="F10642" s="10"/>
      <c r="G10642">
        <v>2017</v>
      </c>
      <c r="J10642">
        <v>0.9580411758527313</v>
      </c>
      <c r="L10642" t="s">
        <v>42063</v>
      </c>
      <c r="M10642">
        <v>28060401</v>
      </c>
      <c r="Q10642" s="10"/>
      <c r="R10642" s="11">
        <f t="shared" si="332"/>
        <v>0</v>
      </c>
      <c r="U10642" s="11">
        <f t="shared" si="333"/>
        <v>0</v>
      </c>
      <c r="Y10642" s="11">
        <f>IF(SUM(Tableau1[[#This Row],[Other access]:[Sci-hub access]])&gt;=1,1,0)</f>
        <v>0</v>
      </c>
      <c r="Z10642" s="12">
        <f>IF(OR(Tableau1[[#This Row],[Access R1 + S1+ T1 ]]&gt;=1,Tableau1[[#This Row],[Access V1 +W1 + X1]]&gt;=1),1,0)</f>
        <v>0</v>
      </c>
      <c r="AB10642" s="10" t="str">
        <f>Tableau1[[#This Row],[DOI]]</f>
        <v>doi: 10.3928/23258160-20161219-14</v>
      </c>
      <c r="AC10642" s="13" t="str">
        <f>Tableau1[[#This Row],[Authors]]&amp;", "&amp;Tableau1[[#This Row],[Title]]&amp;" "&amp;Tableau1[[#This Row],[Journal]]&amp;". "&amp;Tableau1[[#This Row],[Year]]</f>
        <v>Ahmad M, Tsui E, Smith RT., Choroidal Osteoma Deossification Visualized by Enhanced Depth Imaging Spectral-Domain Optical Coherence Tomography. Ophthalmic Surg Lasers Imaging Retina. 2017</v>
      </c>
    </row>
    <row r="10643" spans="1:29" x14ac:dyDescent="0.3">
      <c r="A10643">
        <v>9055</v>
      </c>
      <c r="B10643" t="s">
        <v>11665</v>
      </c>
      <c r="C10643" t="s">
        <v>21841</v>
      </c>
      <c r="D10643" t="s">
        <v>32106</v>
      </c>
      <c r="E10643" t="s">
        <v>2463</v>
      </c>
      <c r="F10643" s="10"/>
      <c r="G10643">
        <v>2017</v>
      </c>
      <c r="J10643">
        <v>0.95813918958443056</v>
      </c>
      <c r="L10643" t="s">
        <v>43377</v>
      </c>
      <c r="M10643">
        <v>27646324</v>
      </c>
      <c r="Q10643" s="10"/>
      <c r="R10643" s="11">
        <f t="shared" si="332"/>
        <v>0</v>
      </c>
      <c r="U10643" s="11">
        <f t="shared" si="333"/>
        <v>0</v>
      </c>
      <c r="Y10643" s="11">
        <f>IF(SUM(Tableau1[[#This Row],[Other access]:[Sci-hub access]])&gt;=1,1,0)</f>
        <v>0</v>
      </c>
      <c r="Z10643" s="12">
        <f>IF(OR(Tableau1[[#This Row],[Access R1 + S1+ T1 ]]&gt;=1,Tableau1[[#This Row],[Access V1 +W1 + X1]]&gt;=1),1,0)</f>
        <v>0</v>
      </c>
      <c r="AB10643" s="10" t="str">
        <f>Tableau1[[#This Row],[DOI]]</f>
        <v>doi: 10.5301/ejo.5000857</v>
      </c>
      <c r="AC10643" s="13" t="str">
        <f>Tableau1[[#This Row],[Authors]]&amp;", "&amp;Tableau1[[#This Row],[Title]]&amp;" "&amp;Tableau1[[#This Row],[Journal]]&amp;". "&amp;Tableau1[[#This Row],[Year]]</f>
        <v>Hagiwara A, Baba T, Tatsumi T, Sato E, Oshitari T, Yamamoto S., Functional and morphologic outcomes after reoperation for persistent idiopathic macular hole. Eur J Ophthalmol. 2017</v>
      </c>
    </row>
    <row r="10644" spans="1:29" x14ac:dyDescent="0.3">
      <c r="A10644">
        <v>1534</v>
      </c>
      <c r="B10644" t="s">
        <v>4788</v>
      </c>
      <c r="C10644" t="s">
        <v>15038</v>
      </c>
      <c r="D10644" t="s">
        <v>25209</v>
      </c>
      <c r="E10644" t="s">
        <v>34055</v>
      </c>
      <c r="F10644" s="10"/>
      <c r="G10644">
        <v>2017</v>
      </c>
      <c r="J10644">
        <v>0.95814752794321412</v>
      </c>
      <c r="L10644" t="s">
        <v>36013</v>
      </c>
      <c r="M10644">
        <v>28929290</v>
      </c>
      <c r="Q10644" s="10"/>
      <c r="R10644" s="11">
        <f t="shared" si="332"/>
        <v>0</v>
      </c>
      <c r="U10644" s="11">
        <f t="shared" si="333"/>
        <v>0</v>
      </c>
      <c r="Y10644" s="11">
        <f>IF(SUM(Tableau1[[#This Row],[Other access]:[Sci-hub access]])&gt;=1,1,0)</f>
        <v>0</v>
      </c>
      <c r="Z10644" s="12">
        <f>IF(OR(Tableau1[[#This Row],[Access R1 + S1+ T1 ]]&gt;=1,Tableau1[[#This Row],[Access V1 +W1 + X1]]&gt;=1),1,0)</f>
        <v>0</v>
      </c>
      <c r="AB10644" s="10" t="str">
        <f>Tableau1[[#This Row],[DOI]]</f>
        <v>doi: 10.1007/s11886-017-0927-x</v>
      </c>
      <c r="AC10644" s="13" t="str">
        <f>Tableau1[[#This Row],[Authors]]&amp;", "&amp;Tableau1[[#This Row],[Title]]&amp;" "&amp;Tableau1[[#This Row],[Journal]]&amp;". "&amp;Tableau1[[#This Row],[Year]]</f>
        <v>Levine RM, Yang A, Brahma V, Martone JF., Management of Blood Pressure in Patients with Glaucoma. Curr Cardiol Rep. 2017</v>
      </c>
    </row>
    <row r="10645" spans="1:29" x14ac:dyDescent="0.3">
      <c r="A10645">
        <v>2586</v>
      </c>
      <c r="B10645" t="s">
        <v>5804</v>
      </c>
      <c r="C10645" t="s">
        <v>16050</v>
      </c>
      <c r="D10645" t="s">
        <v>26227</v>
      </c>
      <c r="E10645" t="s">
        <v>2511</v>
      </c>
      <c r="F10645" s="10"/>
      <c r="G10645">
        <v>2017</v>
      </c>
      <c r="J10645">
        <v>0.95815012019547996</v>
      </c>
      <c r="L10645" t="s">
        <v>37049</v>
      </c>
      <c r="M10645">
        <v>28724816</v>
      </c>
      <c r="Q10645" s="10"/>
      <c r="R10645" s="11">
        <f t="shared" si="332"/>
        <v>0</v>
      </c>
      <c r="U10645" s="11">
        <f t="shared" si="333"/>
        <v>0</v>
      </c>
      <c r="Y10645" s="11">
        <f>IF(SUM(Tableau1[[#This Row],[Other access]:[Sci-hub access]])&gt;=1,1,0)</f>
        <v>0</v>
      </c>
      <c r="Z10645" s="12">
        <f>IF(OR(Tableau1[[#This Row],[Access R1 + S1+ T1 ]]&gt;=1,Tableau1[[#This Row],[Access V1 +W1 + X1]]&gt;=1),1,0)</f>
        <v>0</v>
      </c>
      <c r="AB10645" s="10" t="str">
        <f>Tableau1[[#This Row],[DOI]]</f>
        <v>doi: 10.4103/ijo.IJO_520_16</v>
      </c>
      <c r="AC10645" s="13" t="str">
        <f>Tableau1[[#This Row],[Authors]]&amp;", "&amp;Tableau1[[#This Row],[Title]]&amp;" "&amp;Tableau1[[#This Row],[Journal]]&amp;". "&amp;Tableau1[[#This Row],[Year]]</f>
        <v>Srinivasan S, Raman R, Ganesan S, Roy R, Natarajan V, Sharma T., Four-year incidence and progression of visual impairment in a South Indian population with diabetes. Indian J Ophthalmol. 2017</v>
      </c>
    </row>
    <row r="10646" spans="1:29" x14ac:dyDescent="0.3">
      <c r="A10646">
        <v>10100</v>
      </c>
      <c r="B10646" t="s">
        <v>12612</v>
      </c>
      <c r="C10646" t="s">
        <v>22779</v>
      </c>
      <c r="D10646" t="s">
        <v>33061</v>
      </c>
      <c r="E10646" t="s">
        <v>2469</v>
      </c>
      <c r="F10646" s="10"/>
      <c r="G10646">
        <v>2017</v>
      </c>
      <c r="J10646">
        <v>0.95815185811401737</v>
      </c>
      <c r="L10646" t="s">
        <v>44356</v>
      </c>
      <c r="M10646">
        <v>27471949</v>
      </c>
      <c r="Q10646" s="10"/>
      <c r="R10646" s="11">
        <f t="shared" si="332"/>
        <v>0</v>
      </c>
      <c r="U10646" s="11">
        <f t="shared" si="333"/>
        <v>0</v>
      </c>
      <c r="Y10646" s="11">
        <f>IF(SUM(Tableau1[[#This Row],[Other access]:[Sci-hub access]])&gt;=1,1,0)</f>
        <v>0</v>
      </c>
      <c r="Z10646" s="12">
        <f>IF(OR(Tableau1[[#This Row],[Access R1 + S1+ T1 ]]&gt;=1,Tableau1[[#This Row],[Access V1 +W1 + X1]]&gt;=1),1,0)</f>
        <v>0</v>
      </c>
      <c r="AB10646" s="10" t="str">
        <f>Tableau1[[#This Row],[DOI]]</f>
        <v>doi: 10.3109/08820538.2016.1170164</v>
      </c>
      <c r="AC10646" s="13" t="str">
        <f>Tableau1[[#This Row],[Authors]]&amp;", "&amp;Tableau1[[#This Row],[Title]]&amp;" "&amp;Tableau1[[#This Row],[Journal]]&amp;". "&amp;Tableau1[[#This Row],[Year]]</f>
        <v>Tudor KI, Petravić D, Jukić A, Juratovac Z., Skew Deviation: Case Report and Review of the Literature. Semin Ophthalmol. 2017</v>
      </c>
    </row>
    <row r="10647" spans="1:29" x14ac:dyDescent="0.3">
      <c r="A10647">
        <v>7392</v>
      </c>
      <c r="B10647" t="s">
        <v>10201</v>
      </c>
      <c r="C10647" t="s">
        <v>20403</v>
      </c>
      <c r="D10647" t="s">
        <v>30635</v>
      </c>
      <c r="E10647" t="s">
        <v>2445</v>
      </c>
      <c r="F10647" s="10"/>
      <c r="G10647">
        <v>2017</v>
      </c>
      <c r="J10647">
        <v>0.95819441657686455</v>
      </c>
      <c r="L10647" t="s">
        <v>41748</v>
      </c>
      <c r="M10647">
        <v>28098737</v>
      </c>
      <c r="Q10647" s="10"/>
      <c r="R10647" s="11">
        <f t="shared" si="332"/>
        <v>0</v>
      </c>
      <c r="U10647" s="11">
        <f t="shared" si="333"/>
        <v>0</v>
      </c>
      <c r="Y10647" s="11">
        <f>IF(SUM(Tableau1[[#This Row],[Other access]:[Sci-hub access]])&gt;=1,1,0)</f>
        <v>0</v>
      </c>
      <c r="Z10647" s="12">
        <f>IF(OR(Tableau1[[#This Row],[Access R1 + S1+ T1 ]]&gt;=1,Tableau1[[#This Row],[Access V1 +W1 + X1]]&gt;=1),1,0)</f>
        <v>0</v>
      </c>
      <c r="AB10647" s="10" t="str">
        <f>Tableau1[[#This Row],[DOI]]</f>
        <v>doi: 10.1097/IAE.0000000000001492</v>
      </c>
      <c r="AC10647" s="13" t="str">
        <f>Tableau1[[#This Row],[Authors]]&amp;", "&amp;Tableau1[[#This Row],[Title]]&amp;" "&amp;Tableau1[[#This Row],[Journal]]&amp;". "&amp;Tableau1[[#This Row],[Year]]</f>
        <v>Marti M, Walton R, Böni C, Zweifel SA, Stahel M, Barthelmes D., INCREASED INTRAOCULAR PRESSURE IS A RISK FACTOR FOR UNEXPLAINED VISUAL LOSS DURING SILICONE OIL ENDOTAMPONADE. Retina. 2017</v>
      </c>
    </row>
    <row r="10648" spans="1:29" x14ac:dyDescent="0.3">
      <c r="A10648">
        <v>4657</v>
      </c>
      <c r="B10648" t="s">
        <v>7773</v>
      </c>
      <c r="C10648" t="s">
        <v>18006</v>
      </c>
      <c r="D10648" t="s">
        <v>28203</v>
      </c>
      <c r="E10648" t="s">
        <v>2495</v>
      </c>
      <c r="F10648" s="10"/>
      <c r="G10648">
        <v>2017</v>
      </c>
      <c r="J10648">
        <v>0.95844856856523863</v>
      </c>
      <c r="L10648" t="s">
        <v>39075</v>
      </c>
      <c r="M10648">
        <v>28422804</v>
      </c>
      <c r="Q10648" s="10"/>
      <c r="R10648" s="11">
        <f t="shared" si="332"/>
        <v>0</v>
      </c>
      <c r="U10648" s="11">
        <f t="shared" si="333"/>
        <v>0</v>
      </c>
      <c r="Y10648" s="11">
        <f>IF(SUM(Tableau1[[#This Row],[Other access]:[Sci-hub access]])&gt;=1,1,0)</f>
        <v>0</v>
      </c>
      <c r="Z10648" s="12">
        <f>IF(OR(Tableau1[[#This Row],[Access R1 + S1+ T1 ]]&gt;=1,Tableau1[[#This Row],[Access V1 +W1 + X1]]&gt;=1),1,0)</f>
        <v>0</v>
      </c>
      <c r="AB10648" s="10" t="str">
        <f>Tableau1[[#This Row],[DOI]]</f>
        <v>doi: 10.1097/OPX.0000000000001071</v>
      </c>
      <c r="AC10648" s="13" t="str">
        <f>Tableau1[[#This Row],[Authors]]&amp;", "&amp;Tableau1[[#This Row],[Title]]&amp;" "&amp;Tableau1[[#This Row],[Journal]]&amp;". "&amp;Tableau1[[#This Row],[Year]]</f>
        <v>Munir SZ, Aylward J., A Review of Ocular Graft-Versus-Host Disease. Optom Vis Sci. 2017</v>
      </c>
    </row>
    <row r="10649" spans="1:29" x14ac:dyDescent="0.3">
      <c r="A10649">
        <v>6879</v>
      </c>
      <c r="B10649" t="s">
        <v>9753</v>
      </c>
      <c r="C10649" t="s">
        <v>19957</v>
      </c>
      <c r="D10649" t="s">
        <v>30187</v>
      </c>
      <c r="E10649" t="s">
        <v>2458</v>
      </c>
      <c r="F10649" s="10"/>
      <c r="G10649">
        <v>2017</v>
      </c>
      <c r="J10649">
        <v>0.95845606833987829</v>
      </c>
      <c r="L10649" t="s">
        <v>41238</v>
      </c>
      <c r="M10649">
        <v>28152124</v>
      </c>
      <c r="Q10649" s="10"/>
      <c r="R10649" s="11">
        <f t="shared" si="332"/>
        <v>0</v>
      </c>
      <c r="U10649" s="11">
        <f t="shared" si="333"/>
        <v>0</v>
      </c>
      <c r="Y10649" s="11">
        <f>IF(SUM(Tableau1[[#This Row],[Other access]:[Sci-hub access]])&gt;=1,1,0)</f>
        <v>0</v>
      </c>
      <c r="Z10649" s="12">
        <f>IF(OR(Tableau1[[#This Row],[Access R1 + S1+ T1 ]]&gt;=1,Tableau1[[#This Row],[Access V1 +W1 + X1]]&gt;=1),1,0)</f>
        <v>0</v>
      </c>
      <c r="AB10649" s="10" t="str">
        <f>Tableau1[[#This Row],[DOI]]</f>
        <v>doi: 10.1001/jamaophthalmol.2016.5630</v>
      </c>
      <c r="AC10649" s="13" t="str">
        <f>Tableau1[[#This Row],[Authors]]&amp;", "&amp;Tableau1[[#This Row],[Title]]&amp;" "&amp;Tableau1[[#This Row],[Journal]]&amp;". "&amp;Tableau1[[#This Row],[Year]]</f>
        <v>Simunovic MP, Xue K, Jolly JK, MacLaren RE., Structural and Functional Recovery Following Limited Iatrogenic Macular Detachment for Retinal Gene Therapy. JAMA Ophthalmol. 2017</v>
      </c>
    </row>
    <row r="10650" spans="1:29" ht="28.8" x14ac:dyDescent="0.3">
      <c r="A10650">
        <v>7198</v>
      </c>
      <c r="B10650" t="s">
        <v>10036</v>
      </c>
      <c r="C10650" t="s">
        <v>20238</v>
      </c>
      <c r="D10650" t="s">
        <v>30470</v>
      </c>
      <c r="E10650" t="s">
        <v>2752</v>
      </c>
      <c r="F10650" s="10"/>
      <c r="G10650">
        <v>2017</v>
      </c>
      <c r="J10650">
        <v>0.95848588007908198</v>
      </c>
      <c r="L10650" t="s">
        <v>41554</v>
      </c>
      <c r="M10650">
        <v>28118354</v>
      </c>
      <c r="Q10650" s="10"/>
      <c r="R10650" s="11">
        <f t="shared" si="332"/>
        <v>0</v>
      </c>
      <c r="U10650" s="11">
        <f t="shared" si="333"/>
        <v>0</v>
      </c>
      <c r="Y10650" s="11">
        <f>IF(SUM(Tableau1[[#This Row],[Other access]:[Sci-hub access]])&gt;=1,1,0)</f>
        <v>0</v>
      </c>
      <c r="Z10650" s="12">
        <f>IF(OR(Tableau1[[#This Row],[Access R1 + S1+ T1 ]]&gt;=1,Tableau1[[#This Row],[Access V1 +W1 + X1]]&gt;=1),1,0)</f>
        <v>0</v>
      </c>
      <c r="AB10650" s="10" t="str">
        <f>Tableau1[[#This Row],[DOI]]</f>
        <v>doi: 10.1371/journal.pntd.0005267</v>
      </c>
      <c r="AC10650" s="13" t="str">
        <f>Tableau1[[#This Row],[Authors]]&amp;", "&amp;Tableau1[[#This Row],[Title]]&amp;" "&amp;Tableau1[[#This Row],[Journal]]&amp;". "&amp;Tableau1[[#This Row],[Year]]</f>
        <v>Taleo F, Macleod CK, Marks M, Sokana O, Last A, Willis R, Garae M, Bong A, Chu BK, Courtright P, Kool J, Taleo G, Rory JJ, Solomon AW; Global Trachoma Mapping Project.., Integrated Mapping of Yaws and Trachoma in the Five Northern-Most Provinces of Vanuatu. PLoS Negl Trop Dis. 2017</v>
      </c>
    </row>
    <row r="10651" spans="1:29" x14ac:dyDescent="0.3">
      <c r="A10651">
        <v>3850</v>
      </c>
      <c r="B10651" t="s">
        <v>7012</v>
      </c>
      <c r="C10651" t="s">
        <v>17251</v>
      </c>
      <c r="D10651" t="s">
        <v>27436</v>
      </c>
      <c r="E10651" t="s">
        <v>2458</v>
      </c>
      <c r="F10651" s="10"/>
      <c r="G10651">
        <v>2017</v>
      </c>
      <c r="J10651">
        <v>0.95851469341525697</v>
      </c>
      <c r="L10651" t="s">
        <v>38292</v>
      </c>
      <c r="M10651">
        <v>28520873</v>
      </c>
      <c r="Q10651" s="10"/>
      <c r="R10651" s="11">
        <f t="shared" si="332"/>
        <v>0</v>
      </c>
      <c r="U10651" s="11">
        <f t="shared" si="333"/>
        <v>0</v>
      </c>
      <c r="Y10651" s="11">
        <f>IF(SUM(Tableau1[[#This Row],[Other access]:[Sci-hub access]])&gt;=1,1,0)</f>
        <v>0</v>
      </c>
      <c r="Z10651" s="12">
        <f>IF(OR(Tableau1[[#This Row],[Access R1 + S1+ T1 ]]&gt;=1,Tableau1[[#This Row],[Access V1 +W1 + X1]]&gt;=1),1,0)</f>
        <v>0</v>
      </c>
      <c r="AB10651" s="10" t="str">
        <f>Tableau1[[#This Row],[DOI]]</f>
        <v>doi: 10.1001/jamaophthalmol.2017.1279</v>
      </c>
      <c r="AC10651" s="13" t="str">
        <f>Tableau1[[#This Row],[Authors]]&amp;", "&amp;Tableau1[[#This Row],[Title]]&amp;" "&amp;Tableau1[[#This Row],[Journal]]&amp;". "&amp;Tableau1[[#This Row],[Year]]</f>
        <v>Diniz-Filho A, Delano-Wood L, Daga FB, Cronemberger S, Medeiros FA., Association Between Neurocognitive Decline and Visual Field Variability in Glaucoma. JAMA Ophthalmol. 2017</v>
      </c>
    </row>
    <row r="10652" spans="1:29" x14ac:dyDescent="0.3">
      <c r="A10652">
        <v>1779</v>
      </c>
      <c r="B10652" t="s">
        <v>5027</v>
      </c>
      <c r="C10652" t="s">
        <v>15274</v>
      </c>
      <c r="D10652" t="s">
        <v>25449</v>
      </c>
      <c r="E10652" t="s">
        <v>2451</v>
      </c>
      <c r="F10652" s="10"/>
      <c r="G10652">
        <v>2017</v>
      </c>
      <c r="J10652">
        <v>0.95854646266680255</v>
      </c>
      <c r="L10652" t="s">
        <v>36253</v>
      </c>
      <c r="M10652">
        <v>28877251</v>
      </c>
      <c r="Q10652" s="10"/>
      <c r="R10652" s="11">
        <f t="shared" si="332"/>
        <v>0</v>
      </c>
      <c r="U10652" s="11">
        <f t="shared" si="333"/>
        <v>0</v>
      </c>
      <c r="Y10652" s="11">
        <f>IF(SUM(Tableau1[[#This Row],[Other access]:[Sci-hub access]])&gt;=1,1,0)</f>
        <v>0</v>
      </c>
      <c r="Z10652" s="12">
        <f>IF(OR(Tableau1[[#This Row],[Access R1 + S1+ T1 ]]&gt;=1,Tableau1[[#This Row],[Access V1 +W1 + X1]]&gt;=1),1,0)</f>
        <v>0</v>
      </c>
      <c r="AB10652" s="10" t="str">
        <f>Tableau1[[#This Row],[DOI]]</f>
        <v>doi: 10.1371/journal.pone.0184440</v>
      </c>
      <c r="AC10652" s="13" t="str">
        <f>Tableau1[[#This Row],[Authors]]&amp;", "&amp;Tableau1[[#This Row],[Title]]&amp;" "&amp;Tableau1[[#This Row],[Journal]]&amp;". "&amp;Tableau1[[#This Row],[Year]]</f>
        <v>Yao Y, Zheng X, Ge X, Xiu Y, Zhang L, Fang W, Zhao J, Gu F, Zhu Y., Identification of a novel GJA3 mutation in a large Chinese family with congenital cataract using targeted exome sequencing. PLoS One. 2017</v>
      </c>
    </row>
    <row r="10653" spans="1:29" x14ac:dyDescent="0.3">
      <c r="A10653">
        <v>10266</v>
      </c>
      <c r="B10653" t="s">
        <v>12768</v>
      </c>
      <c r="C10653" t="s">
        <v>22935</v>
      </c>
      <c r="D10653" t="s">
        <v>33220</v>
      </c>
      <c r="E10653" t="s">
        <v>2529</v>
      </c>
      <c r="F10653" s="10"/>
      <c r="G10653">
        <v>2017</v>
      </c>
      <c r="J10653">
        <v>0.95858023478365184</v>
      </c>
      <c r="L10653" t="s">
        <v>44519</v>
      </c>
      <c r="M10653">
        <v>27409721</v>
      </c>
      <c r="Q10653" s="10"/>
      <c r="R10653" s="11">
        <f t="shared" si="332"/>
        <v>0</v>
      </c>
      <c r="U10653" s="11">
        <f t="shared" si="333"/>
        <v>0</v>
      </c>
      <c r="Y10653" s="11">
        <f>IF(SUM(Tableau1[[#This Row],[Other access]:[Sci-hub access]])&gt;=1,1,0)</f>
        <v>0</v>
      </c>
      <c r="Z10653" s="12">
        <f>IF(OR(Tableau1[[#This Row],[Access R1 + S1+ T1 ]]&gt;=1,Tableau1[[#This Row],[Access V1 +W1 + X1]]&gt;=1),1,0)</f>
        <v>0</v>
      </c>
      <c r="AB10653" s="10" t="str">
        <f>Tableau1[[#This Row],[DOI]]</f>
        <v>doi: 10.3109/02713683.2016.1146776</v>
      </c>
      <c r="AC10653" s="13" t="str">
        <f>Tableau1[[#This Row],[Authors]]&amp;", "&amp;Tableau1[[#This Row],[Title]]&amp;" "&amp;Tableau1[[#This Row],[Journal]]&amp;". "&amp;Tableau1[[#This Row],[Year]]</f>
        <v>Lo DM, Flaxel CJ, Fawzi AA., Macular Effects of Silicone Oil Tamponade: Optical Coherence Tomography Findings During and After Silicone Oil Removal. Curr Eye Res. 2017</v>
      </c>
    </row>
    <row r="10654" spans="1:29" x14ac:dyDescent="0.3">
      <c r="A10654">
        <v>10453</v>
      </c>
      <c r="B10654" t="s">
        <v>12940</v>
      </c>
      <c r="C10654" t="s">
        <v>23107</v>
      </c>
      <c r="D10654" t="s">
        <v>33393</v>
      </c>
      <c r="E10654" t="s">
        <v>2486</v>
      </c>
      <c r="F10654" s="10"/>
      <c r="G10654">
        <v>2017</v>
      </c>
      <c r="J10654">
        <v>0.95866674781267069</v>
      </c>
      <c r="L10654" t="s">
        <v>44703</v>
      </c>
      <c r="M10654">
        <v>27288252</v>
      </c>
      <c r="Q10654" s="10"/>
      <c r="R10654" s="11">
        <f t="shared" si="332"/>
        <v>0</v>
      </c>
      <c r="U10654" s="11">
        <f t="shared" si="333"/>
        <v>0</v>
      </c>
      <c r="Y10654" s="11">
        <f>IF(SUM(Tableau1[[#This Row],[Other access]:[Sci-hub access]])&gt;=1,1,0)</f>
        <v>0</v>
      </c>
      <c r="Z10654" s="12">
        <f>IF(OR(Tableau1[[#This Row],[Access R1 + S1+ T1 ]]&gt;=1,Tableau1[[#This Row],[Access V1 +W1 + X1]]&gt;=1),1,0)</f>
        <v>0</v>
      </c>
      <c r="AB10654" s="10" t="str">
        <f>Tableau1[[#This Row],[DOI]]</f>
        <v>doi: 10.1111/aos.13096</v>
      </c>
      <c r="AC10654" s="13" t="str">
        <f>Tableau1[[#This Row],[Authors]]&amp;", "&amp;Tableau1[[#This Row],[Title]]&amp;" "&amp;Tableau1[[#This Row],[Journal]]&amp;". "&amp;Tableau1[[#This Row],[Year]]</f>
        <v>Gao X, Li Y, Wang H, Li C, Ding J., Inhibition of HIF-1α decreases expression of pro-inflammatory IL-6 and TNF-α in diabetic retinopathy. Acta Ophthalmol. 2017</v>
      </c>
    </row>
    <row r="10655" spans="1:29" x14ac:dyDescent="0.3">
      <c r="A10655">
        <v>4220</v>
      </c>
      <c r="B10655" t="s">
        <v>7357</v>
      </c>
      <c r="C10655" t="s">
        <v>17593</v>
      </c>
      <c r="D10655" t="s">
        <v>27785</v>
      </c>
      <c r="E10655" t="s">
        <v>2599</v>
      </c>
      <c r="F10655" s="10"/>
      <c r="G10655">
        <v>2017</v>
      </c>
      <c r="J10655">
        <v>0.95888892833732409</v>
      </c>
      <c r="L10655" t="s">
        <v>38651</v>
      </c>
      <c r="M10655">
        <v>28470646</v>
      </c>
      <c r="Q10655" s="10"/>
      <c r="R10655" s="11">
        <f t="shared" si="332"/>
        <v>0</v>
      </c>
      <c r="U10655" s="11">
        <f t="shared" si="333"/>
        <v>0</v>
      </c>
      <c r="Y10655" s="11">
        <f>IF(SUM(Tableau1[[#This Row],[Other access]:[Sci-hub access]])&gt;=1,1,0)</f>
        <v>0</v>
      </c>
      <c r="Z10655" s="12">
        <f>IF(OR(Tableau1[[#This Row],[Access R1 + S1+ T1 ]]&gt;=1,Tableau1[[#This Row],[Access V1 +W1 + X1]]&gt;=1),1,0)</f>
        <v>0</v>
      </c>
      <c r="AB10655" s="10" t="str">
        <f>Tableau1[[#This Row],[DOI]]</f>
        <v>doi: 10.1055/s-0043-104429</v>
      </c>
      <c r="AC10655" s="13" t="str">
        <f>Tableau1[[#This Row],[Authors]]&amp;", "&amp;Tableau1[[#This Row],[Title]]&amp;" "&amp;Tableau1[[#This Row],[Journal]]&amp;". "&amp;Tableau1[[#This Row],[Year]]</f>
        <v>Seppey C, Wolfensberger TJ., Vitrectomy with Fovea-Sparing Internal Limiting Membrane Peeling for Myopic Foveoschisis. Klin Monbl Augenheilkd. 2017</v>
      </c>
    </row>
    <row r="10656" spans="1:29" x14ac:dyDescent="0.3">
      <c r="A10656">
        <v>9747</v>
      </c>
      <c r="B10656" t="s">
        <v>12290</v>
      </c>
      <c r="C10656" t="s">
        <v>22464</v>
      </c>
      <c r="D10656" t="s">
        <v>32738</v>
      </c>
      <c r="E10656" t="s">
        <v>34472</v>
      </c>
      <c r="F10656" s="10"/>
      <c r="G10656">
        <v>2017</v>
      </c>
      <c r="J10656">
        <v>0.95890507416642179</v>
      </c>
      <c r="L10656" t="s">
        <v>44011</v>
      </c>
      <c r="M10656">
        <v>27599778</v>
      </c>
      <c r="Q10656" s="10"/>
      <c r="R10656" s="11">
        <f t="shared" si="332"/>
        <v>0</v>
      </c>
      <c r="U10656" s="11">
        <f t="shared" si="333"/>
        <v>0</v>
      </c>
      <c r="Y10656" s="11">
        <f>IF(SUM(Tableau1[[#This Row],[Other access]:[Sci-hub access]])&gt;=1,1,0)</f>
        <v>0</v>
      </c>
      <c r="Z10656" s="12">
        <f>IF(OR(Tableau1[[#This Row],[Access R1 + S1+ T1 ]]&gt;=1,Tableau1[[#This Row],[Access V1 +W1 + X1]]&gt;=1),1,0)</f>
        <v>0</v>
      </c>
      <c r="AB10656" s="10" t="str">
        <f>Tableau1[[#This Row],[DOI]]</f>
        <v>doi: 10.1111/jop.12490</v>
      </c>
      <c r="AC10656" s="13" t="str">
        <f>Tableau1[[#This Row],[Authors]]&amp;", "&amp;Tableau1[[#This Row],[Title]]&amp;" "&amp;Tableau1[[#This Row],[Journal]]&amp;". "&amp;Tableau1[[#This Row],[Year]]</f>
        <v>Chang JY, Chiang CP, Wang YP, Wu YC, Chen HM, Sun A., Antigastric parietal cell and antithyroid autoantibodies in patients with desquamative gingivitis. J Oral Pathol Med. 2017</v>
      </c>
    </row>
    <row r="10657" spans="1:29" x14ac:dyDescent="0.3">
      <c r="A10657">
        <v>7984</v>
      </c>
      <c r="B10657" t="s">
        <v>10718</v>
      </c>
      <c r="C10657" t="s">
        <v>20913</v>
      </c>
      <c r="D10657" t="s">
        <v>31156</v>
      </c>
      <c r="E10657" t="s">
        <v>2753</v>
      </c>
      <c r="F10657" s="10"/>
      <c r="G10657">
        <v>2017</v>
      </c>
      <c r="J10657">
        <v>0.95891716506531444</v>
      </c>
      <c r="L10657" t="s">
        <v>42331</v>
      </c>
      <c r="M10657">
        <v>28012595</v>
      </c>
      <c r="Q10657" s="10"/>
      <c r="R10657" s="11">
        <f t="shared" si="332"/>
        <v>0</v>
      </c>
      <c r="U10657" s="11">
        <f t="shared" si="333"/>
        <v>0</v>
      </c>
      <c r="Y10657" s="11">
        <f>IF(SUM(Tableau1[[#This Row],[Other access]:[Sci-hub access]])&gt;=1,1,0)</f>
        <v>0</v>
      </c>
      <c r="Z10657" s="12">
        <f>IF(OR(Tableau1[[#This Row],[Access R1 + S1+ T1 ]]&gt;=1,Tableau1[[#This Row],[Access V1 +W1 + X1]]&gt;=1),1,0)</f>
        <v>0</v>
      </c>
      <c r="AB10657" s="10" t="str">
        <f>Tableau1[[#This Row],[DOI]]</f>
        <v>doi: 10.1016/j.mehy.2016.11.007</v>
      </c>
      <c r="AC10657" s="13" t="str">
        <f>Tableau1[[#This Row],[Authors]]&amp;", "&amp;Tableau1[[#This Row],[Title]]&amp;" "&amp;Tableau1[[#This Row],[Journal]]&amp;". "&amp;Tableau1[[#This Row],[Year]]</f>
        <v>Clarke MS, Plouznikoff A, Deschenes J., Orbital autoimmune inflammatory disorders - Protein regional variability might explain specific lesion location. Med Hypotheses. 2017</v>
      </c>
    </row>
    <row r="10658" spans="1:29" x14ac:dyDescent="0.3">
      <c r="A10658">
        <v>2887</v>
      </c>
      <c r="B10658" t="s">
        <v>6086</v>
      </c>
      <c r="C10658" t="s">
        <v>16332</v>
      </c>
      <c r="D10658" t="s">
        <v>26510</v>
      </c>
      <c r="E10658" t="s">
        <v>2521</v>
      </c>
      <c r="F10658" s="10"/>
      <c r="G10658">
        <v>2017</v>
      </c>
      <c r="J10658">
        <v>0.95897303733137862</v>
      </c>
      <c r="L10658" t="s">
        <v>37345</v>
      </c>
      <c r="M10658">
        <v>28669401</v>
      </c>
      <c r="Q10658" s="10"/>
      <c r="R10658" s="11">
        <f t="shared" si="332"/>
        <v>0</v>
      </c>
      <c r="U10658" s="11">
        <f t="shared" si="333"/>
        <v>0</v>
      </c>
      <c r="Y10658" s="11">
        <f>IF(SUM(Tableau1[[#This Row],[Other access]:[Sci-hub access]])&gt;=1,1,0)</f>
        <v>0</v>
      </c>
      <c r="Z10658" s="12">
        <f>IF(OR(Tableau1[[#This Row],[Access R1 + S1+ T1 ]]&gt;=1,Tableau1[[#This Row],[Access V1 +W1 + X1]]&gt;=1),1,0)</f>
        <v>0</v>
      </c>
      <c r="AB10658" s="10" t="str">
        <f>Tableau1[[#This Row],[DOI]]</f>
        <v>doi: 10.1016/j.ajhg.2017.05.015</v>
      </c>
      <c r="AC10658" s="13" t="str">
        <f>Tableau1[[#This Row],[Authors]]&amp;", "&amp;Tableau1[[#This Row],[Title]]&amp;" "&amp;Tableau1[[#This Row],[Journal]]&amp;". "&amp;Tableau1[[#This Row],[Year]]</f>
        <v>Greene D; NIHR BioResource., Richardson S, Turro E., A Fast Association Test for Identifying Pathogenic Variants Involved in Rare Diseases. Am J Hum Genet. 2017</v>
      </c>
    </row>
    <row r="10659" spans="1:29" x14ac:dyDescent="0.3">
      <c r="A10659">
        <v>1087</v>
      </c>
      <c r="B10659" t="s">
        <v>4349</v>
      </c>
      <c r="C10659" t="s">
        <v>14603</v>
      </c>
      <c r="D10659" t="s">
        <v>24770</v>
      </c>
      <c r="E10659" t="s">
        <v>2657</v>
      </c>
      <c r="F10659" s="10"/>
      <c r="G10659">
        <v>2017</v>
      </c>
      <c r="J10659">
        <v>0.95904453292293479</v>
      </c>
      <c r="L10659" t="s">
        <v>35575</v>
      </c>
      <c r="M10659">
        <v>29033341</v>
      </c>
      <c r="Q10659" s="10"/>
      <c r="R10659" s="11">
        <f t="shared" si="332"/>
        <v>0</v>
      </c>
      <c r="U10659" s="11">
        <f t="shared" si="333"/>
        <v>0</v>
      </c>
      <c r="Y10659" s="11">
        <f>IF(SUM(Tableau1[[#This Row],[Other access]:[Sci-hub access]])&gt;=1,1,0)</f>
        <v>0</v>
      </c>
      <c r="Z10659" s="12">
        <f>IF(OR(Tableau1[[#This Row],[Access R1 + S1+ T1 ]]&gt;=1,Tableau1[[#This Row],[Access V1 +W1 + X1]]&gt;=1),1,0)</f>
        <v>0</v>
      </c>
      <c r="AB10659" s="10" t="str">
        <f>Tableau1[[#This Row],[DOI]]</f>
        <v>doi: 10.1016/j.ajem.2017.10.006</v>
      </c>
      <c r="AC10659" s="13" t="str">
        <f>Tableau1[[#This Row],[Authors]]&amp;", "&amp;Tableau1[[#This Row],[Title]]&amp;" "&amp;Tableau1[[#This Row],[Journal]]&amp;". "&amp;Tableau1[[#This Row],[Year]]</f>
        <v>Jeong SH, Kim H., Acute intractable headache and oculomotor nerve palsy associated with nicorandil: A case report. Am J Emerg Med. 2017</v>
      </c>
    </row>
    <row r="10660" spans="1:29" x14ac:dyDescent="0.3">
      <c r="A10660">
        <v>9313</v>
      </c>
      <c r="B10660" t="s">
        <v>11892</v>
      </c>
      <c r="C10660" t="s">
        <v>22069</v>
      </c>
      <c r="D10660" t="s">
        <v>32336</v>
      </c>
      <c r="E10660" t="s">
        <v>34457</v>
      </c>
      <c r="F10660" s="10"/>
      <c r="G10660">
        <v>2017</v>
      </c>
      <c r="J10660">
        <v>0.95907330371175403</v>
      </c>
      <c r="L10660" t="s">
        <v>43610</v>
      </c>
      <c r="M10660">
        <v>27746263</v>
      </c>
      <c r="Q10660" s="10"/>
      <c r="R10660" s="11">
        <f t="shared" si="332"/>
        <v>0</v>
      </c>
      <c r="U10660" s="11">
        <f t="shared" si="333"/>
        <v>0</v>
      </c>
      <c r="Y10660" s="11">
        <f>IF(SUM(Tableau1[[#This Row],[Other access]:[Sci-hub access]])&gt;=1,1,0)</f>
        <v>0</v>
      </c>
      <c r="Z10660" s="12">
        <f>IF(OR(Tableau1[[#This Row],[Access R1 + S1+ T1 ]]&gt;=1,Tableau1[[#This Row],[Access V1 +W1 + X1]]&gt;=1),1,0)</f>
        <v>0</v>
      </c>
      <c r="AB10660" s="10" t="str">
        <f>Tableau1[[#This Row],[DOI]]</f>
        <v>doi: 10.1016/j.pdpdt.2016.10.004</v>
      </c>
      <c r="AC10660" s="13" t="str">
        <f>Tableau1[[#This Row],[Authors]]&amp;", "&amp;Tableau1[[#This Row],[Title]]&amp;" "&amp;Tableau1[[#This Row],[Journal]]&amp;". "&amp;Tableau1[[#This Row],[Year]]</f>
        <v>Hu Y, Liu N, Chen Y., The optical imaging and clinical features of tamoxifen associated macular hole: A case report and review of the literatures. Photodiagnosis Photodyn Ther. 2017</v>
      </c>
    </row>
    <row r="10661" spans="1:29" x14ac:dyDescent="0.3">
      <c r="A10661">
        <v>7327</v>
      </c>
      <c r="B10661" t="s">
        <v>10145</v>
      </c>
      <c r="C10661" t="s">
        <v>20347</v>
      </c>
      <c r="D10661" t="s">
        <v>30579</v>
      </c>
      <c r="E10661" t="s">
        <v>2611</v>
      </c>
      <c r="F10661" s="10"/>
      <c r="G10661">
        <v>2017</v>
      </c>
      <c r="J10661">
        <v>0.95913639424681529</v>
      </c>
      <c r="L10661" t="s">
        <v>41683</v>
      </c>
      <c r="M10661">
        <v>28104732</v>
      </c>
      <c r="Q10661" s="10"/>
      <c r="R10661" s="11">
        <f t="shared" si="332"/>
        <v>0</v>
      </c>
      <c r="U10661" s="11">
        <f t="shared" si="333"/>
        <v>0</v>
      </c>
      <c r="Y10661" s="11">
        <f>IF(SUM(Tableau1[[#This Row],[Other access]:[Sci-hub access]])&gt;=1,1,0)</f>
        <v>0</v>
      </c>
      <c r="Z10661" s="12">
        <f>IF(OR(Tableau1[[#This Row],[Access R1 + S1+ T1 ]]&gt;=1,Tableau1[[#This Row],[Access V1 +W1 + X1]]&gt;=1),1,0)</f>
        <v>0</v>
      </c>
      <c r="AB10661" s="10" t="str">
        <f>Tableau1[[#This Row],[DOI]]</f>
        <v>doi: 10.1542/peds.2016-1233</v>
      </c>
      <c r="AC10661" s="13" t="str">
        <f>Tableau1[[#This Row],[Authors]]&amp;", "&amp;Tableau1[[#This Row],[Title]]&amp;" "&amp;Tableau1[[#This Row],[Journal]]&amp;". "&amp;Tableau1[[#This Row],[Year]]</f>
        <v>Fukuhara D, Takiura T, Keino H, Okada AA, Yan K., Iatrogenic Cushing's Syndrome Due to Topical Ocular Glucocorticoid Treatment. Pediatrics. 2017</v>
      </c>
    </row>
    <row r="10662" spans="1:29" x14ac:dyDescent="0.3">
      <c r="A10662">
        <v>4026</v>
      </c>
      <c r="B10662" t="s">
        <v>7177</v>
      </c>
      <c r="C10662" t="s">
        <v>17414</v>
      </c>
      <c r="D10662" t="s">
        <v>27604</v>
      </c>
      <c r="E10662" t="s">
        <v>2529</v>
      </c>
      <c r="F10662" s="10"/>
      <c r="G10662">
        <v>2017</v>
      </c>
      <c r="J10662">
        <v>0.95914803596261122</v>
      </c>
      <c r="L10662" t="s">
        <v>38466</v>
      </c>
      <c r="M10662">
        <v>28494159</v>
      </c>
      <c r="Q10662" s="10"/>
      <c r="R10662" s="11">
        <f t="shared" si="332"/>
        <v>0</v>
      </c>
      <c r="U10662" s="11">
        <f t="shared" si="333"/>
        <v>0</v>
      </c>
      <c r="Y10662" s="11">
        <f>IF(SUM(Tableau1[[#This Row],[Other access]:[Sci-hub access]])&gt;=1,1,0)</f>
        <v>0</v>
      </c>
      <c r="Z10662" s="12">
        <f>IF(OR(Tableau1[[#This Row],[Access R1 + S1+ T1 ]]&gt;=1,Tableau1[[#This Row],[Access V1 +W1 + X1]]&gt;=1),1,0)</f>
        <v>0</v>
      </c>
      <c r="AB10662" s="10" t="str">
        <f>Tableau1[[#This Row],[DOI]]</f>
        <v>doi: 10.1080/02713683.2017.1297464</v>
      </c>
      <c r="AC10662" s="13" t="str">
        <f>Tableau1[[#This Row],[Authors]]&amp;", "&amp;Tableau1[[#This Row],[Title]]&amp;" "&amp;Tableau1[[#This Row],[Journal]]&amp;". "&amp;Tableau1[[#This Row],[Year]]</f>
        <v>Zhou D, Ni N, Ni A, Chen Q, Hu DN, Zhou J., Association of Visual Acuity with Ocular Dominance in 2045 Myopic Patients. Curr Eye Res. 2017</v>
      </c>
    </row>
    <row r="10663" spans="1:29" x14ac:dyDescent="0.3">
      <c r="A10663">
        <v>4621</v>
      </c>
      <c r="B10663" t="s">
        <v>7741</v>
      </c>
      <c r="C10663" t="s">
        <v>17976</v>
      </c>
      <c r="D10663" t="s">
        <v>28170</v>
      </c>
      <c r="E10663" t="s">
        <v>2488</v>
      </c>
      <c r="F10663" s="10"/>
      <c r="G10663">
        <v>2017</v>
      </c>
      <c r="J10663">
        <v>0.95936099506705774</v>
      </c>
      <c r="L10663" t="s">
        <v>39039</v>
      </c>
      <c r="M10663">
        <v>28427061</v>
      </c>
      <c r="Q10663" s="10"/>
      <c r="R10663" s="11">
        <f t="shared" si="332"/>
        <v>0</v>
      </c>
      <c r="U10663" s="11">
        <f t="shared" si="333"/>
        <v>0</v>
      </c>
      <c r="Y10663" s="11">
        <f>IF(SUM(Tableau1[[#This Row],[Other access]:[Sci-hub access]])&gt;=1,1,0)</f>
        <v>0</v>
      </c>
      <c r="Z10663" s="12">
        <f>IF(OR(Tableau1[[#This Row],[Access R1 + S1+ T1 ]]&gt;=1,Tableau1[[#This Row],[Access V1 +W1 + X1]]&gt;=1),1,0)</f>
        <v>0</v>
      </c>
      <c r="AB10663" s="10" t="str">
        <f>Tableau1[[#This Row],[DOI]]</f>
        <v>doi: 10.1159/000459687</v>
      </c>
      <c r="AC10663" s="13" t="str">
        <f>Tableau1[[#This Row],[Authors]]&amp;", "&amp;Tableau1[[#This Row],[Title]]&amp;" "&amp;Tableau1[[#This Row],[Journal]]&amp;". "&amp;Tableau1[[#This Row],[Year]]</f>
        <v>Midena E, Pilotto E., Emerging Insights into Pathogenesis. Dev Ophthalmol. 2017</v>
      </c>
    </row>
    <row r="10664" spans="1:29" x14ac:dyDescent="0.3">
      <c r="A10664">
        <v>4601</v>
      </c>
      <c r="B10664" t="s">
        <v>7721</v>
      </c>
      <c r="C10664" t="s">
        <v>17956</v>
      </c>
      <c r="D10664" t="s">
        <v>28150</v>
      </c>
      <c r="E10664" t="s">
        <v>34211</v>
      </c>
      <c r="F10664" s="10"/>
      <c r="G10664">
        <v>2017</v>
      </c>
      <c r="J10664">
        <v>0.95940080135801775</v>
      </c>
      <c r="L10664" t="s">
        <v>39019</v>
      </c>
      <c r="M10664">
        <v>28427473</v>
      </c>
      <c r="Q10664" s="10"/>
      <c r="R10664" s="11">
        <f t="shared" si="332"/>
        <v>0</v>
      </c>
      <c r="U10664" s="11">
        <f t="shared" si="333"/>
        <v>0</v>
      </c>
      <c r="Y10664" s="11">
        <f>IF(SUM(Tableau1[[#This Row],[Other access]:[Sci-hub access]])&gt;=1,1,0)</f>
        <v>0</v>
      </c>
      <c r="Z10664" s="12">
        <f>IF(OR(Tableau1[[#This Row],[Access R1 + S1+ T1 ]]&gt;=1,Tableau1[[#This Row],[Access V1 +W1 + X1]]&gt;=1),1,0)</f>
        <v>0</v>
      </c>
      <c r="AB10664" s="10" t="str">
        <f>Tableau1[[#This Row],[DOI]]</f>
        <v>doi: 10.1186/s12969-017-0162-4</v>
      </c>
      <c r="AC10664" s="13" t="str">
        <f>Tableau1[[#This Row],[Authors]]&amp;", "&amp;Tableau1[[#This Row],[Title]]&amp;" "&amp;Tableau1[[#This Row],[Journal]]&amp;". "&amp;Tableau1[[#This Row],[Year]]</f>
        <v>Valenti S, Gallizzi R, De Vivo D, Romano C., Intestinal Behçet and Crohn's disease: two sides of the same coin. Pediatr Rheumatol Online J. 2017</v>
      </c>
    </row>
    <row r="10665" spans="1:29" x14ac:dyDescent="0.3">
      <c r="A10665">
        <v>2224</v>
      </c>
      <c r="B10665" t="s">
        <v>5457</v>
      </c>
      <c r="C10665" t="s">
        <v>15702</v>
      </c>
      <c r="D10665" t="s">
        <v>25879</v>
      </c>
      <c r="E10665" t="s">
        <v>2464</v>
      </c>
      <c r="F10665" s="10"/>
      <c r="G10665">
        <v>2017</v>
      </c>
      <c r="J10665">
        <v>0.95942078910539408</v>
      </c>
      <c r="L10665" t="s">
        <v>36692</v>
      </c>
      <c r="M10665">
        <v>28795960</v>
      </c>
      <c r="Q10665" s="10"/>
      <c r="R10665" s="11">
        <f t="shared" si="332"/>
        <v>0</v>
      </c>
      <c r="U10665" s="11">
        <f t="shared" si="333"/>
        <v>0</v>
      </c>
      <c r="Y10665" s="11">
        <f>IF(SUM(Tableau1[[#This Row],[Other access]:[Sci-hub access]])&gt;=1,1,0)</f>
        <v>0</v>
      </c>
      <c r="Z10665" s="12">
        <f>IF(OR(Tableau1[[#This Row],[Access R1 + S1+ T1 ]]&gt;=1,Tableau1[[#This Row],[Access V1 +W1 + X1]]&gt;=1),1,0)</f>
        <v>0</v>
      </c>
      <c r="AB10665" s="10" t="str">
        <f>Tableau1[[#This Row],[DOI]]</f>
        <v>doi: 10.1097/ICU.0000000000000417</v>
      </c>
      <c r="AC10665" s="13" t="str">
        <f>Tableau1[[#This Row],[Authors]]&amp;", "&amp;Tableau1[[#This Row],[Title]]&amp;" "&amp;Tableau1[[#This Row],[Journal]]&amp;". "&amp;Tableau1[[#This Row],[Year]]</f>
        <v>Chun BY, Cestari DM., Advances in experimental optic nerve regeneration. Curr Opin Ophthalmol. 2017</v>
      </c>
    </row>
    <row r="10666" spans="1:29" x14ac:dyDescent="0.3">
      <c r="A10666">
        <v>8890</v>
      </c>
      <c r="B10666" t="s">
        <v>1856</v>
      </c>
      <c r="C10666" t="s">
        <v>1857</v>
      </c>
      <c r="D10666" t="s">
        <v>1858</v>
      </c>
      <c r="E10666" t="s">
        <v>2760</v>
      </c>
      <c r="F10666" s="10"/>
      <c r="G10666">
        <v>2017</v>
      </c>
      <c r="J10666">
        <v>0.95943915022342974</v>
      </c>
      <c r="L10666" t="s">
        <v>43222</v>
      </c>
      <c r="M10666">
        <v>27817053</v>
      </c>
      <c r="Q10666" s="10"/>
      <c r="R10666" s="11">
        <f t="shared" si="332"/>
        <v>0</v>
      </c>
      <c r="U10666" s="11">
        <f t="shared" si="333"/>
        <v>0</v>
      </c>
      <c r="Y10666" s="11">
        <f>IF(SUM(Tableau1[[#This Row],[Other access]:[Sci-hub access]])&gt;=1,1,0)</f>
        <v>0</v>
      </c>
      <c r="Z10666" s="12">
        <f>IF(OR(Tableau1[[#This Row],[Access R1 + S1+ T1 ]]&gt;=1,Tableau1[[#This Row],[Access V1 +W1 + X1]]&gt;=1),1,0)</f>
        <v>0</v>
      </c>
      <c r="AB10666" s="10" t="str">
        <f>Tableau1[[#This Row],[DOI]]</f>
        <v>doi: 10.1007/s11547-016-0696-4</v>
      </c>
      <c r="AC10666" s="13" t="str">
        <f>Tableau1[[#This Row],[Authors]]&amp;", "&amp;Tableau1[[#This Row],[Title]]&amp;" "&amp;Tableau1[[#This Row],[Journal]]&amp;". "&amp;Tableau1[[#This Row],[Year]]</f>
        <v>Somma F, d'Agostino V, Tortora F, Serra N, Sorrentino G, Piscitelli V, Somma A, Gamerra M., Magnetic resonance imaging in the pre-operative evaluation of obstructive epiphora: true-FISP and VIBE vs gadolinium. Radiol Med. 2017</v>
      </c>
    </row>
    <row r="10667" spans="1:29" ht="28.8" x14ac:dyDescent="0.3">
      <c r="A10667">
        <v>8181</v>
      </c>
      <c r="B10667" t="s">
        <v>10893</v>
      </c>
      <c r="C10667" t="s">
        <v>21081</v>
      </c>
      <c r="D10667" t="s">
        <v>31331</v>
      </c>
      <c r="E10667" t="s">
        <v>2490</v>
      </c>
      <c r="F10667" s="10"/>
      <c r="G10667">
        <v>2017</v>
      </c>
      <c r="J10667">
        <v>0.95944326361733501</v>
      </c>
      <c r="L10667" t="s">
        <v>42527</v>
      </c>
      <c r="M10667">
        <v>27984024</v>
      </c>
      <c r="Q10667" s="10"/>
      <c r="R10667" s="11">
        <f t="shared" si="332"/>
        <v>0</v>
      </c>
      <c r="U10667" s="11">
        <f t="shared" si="333"/>
        <v>0</v>
      </c>
      <c r="Y10667" s="11">
        <f>IF(SUM(Tableau1[[#This Row],[Other access]:[Sci-hub access]])&gt;=1,1,0)</f>
        <v>0</v>
      </c>
      <c r="Z10667" s="12">
        <f>IF(OR(Tableau1[[#This Row],[Access R1 + S1+ T1 ]]&gt;=1,Tableau1[[#This Row],[Access V1 +W1 + X1]]&gt;=1),1,0)</f>
        <v>0</v>
      </c>
      <c r="AB10667" s="10" t="str">
        <f>Tableau1[[#This Row],[DOI]]</f>
        <v>doi: 10.1016/j.ajo.2016.10.004</v>
      </c>
      <c r="AC10667" s="13" t="str">
        <f>Tableau1[[#This Row],[Authors]]&amp;", "&amp;Tableau1[[#This Row],[Title]]&amp;" "&amp;Tableau1[[#This Row],[Journal]]&amp;". "&amp;Tableau1[[#This Row],[Year]]</f>
        <v>Isenberg SJ, Apt L, Valenton M, Sharma S, Garg P, Thomas PA, Parmar P, Kaliamurthy J, Reyes JM, Ong D, Christenson PD, Del Signore M, Holland GN., Prospective, Randomized Clinical Trial of Povidone-Iodine 1.25% Solution Versus Topical Antibiotics for Treatment of Bacterial Keratitis. Am J Ophthalmol. 2017</v>
      </c>
    </row>
    <row r="10668" spans="1:29" x14ac:dyDescent="0.3">
      <c r="A10668">
        <v>3985</v>
      </c>
      <c r="B10668" t="s">
        <v>314</v>
      </c>
      <c r="C10668" t="s">
        <v>315</v>
      </c>
      <c r="D10668" t="s">
        <v>316</v>
      </c>
      <c r="E10668" t="s">
        <v>3205</v>
      </c>
      <c r="F10668" s="10"/>
      <c r="G10668">
        <v>2017</v>
      </c>
      <c r="J10668">
        <v>0.95962925847145741</v>
      </c>
      <c r="L10668" t="e">
        <v>#VALUE!</v>
      </c>
      <c r="M10668">
        <v>28498650</v>
      </c>
      <c r="Q10668" s="10"/>
      <c r="R10668" s="11">
        <f t="shared" si="332"/>
        <v>0</v>
      </c>
      <c r="U10668" s="11">
        <f t="shared" si="333"/>
        <v>0</v>
      </c>
      <c r="Y10668" s="11">
        <f>IF(SUM(Tableau1[[#This Row],[Other access]:[Sci-hub access]])&gt;=1,1,0)</f>
        <v>0</v>
      </c>
      <c r="Z10668" s="12">
        <f>IF(OR(Tableau1[[#This Row],[Access R1 + S1+ T1 ]]&gt;=1,Tableau1[[#This Row],[Access V1 +W1 + X1]]&gt;=1),1,0)</f>
        <v>0</v>
      </c>
      <c r="AB10668" s="10" t="e">
        <f>Tableau1[[#This Row],[DOI]]</f>
        <v>#VALUE!</v>
      </c>
      <c r="AC10668" s="13" t="str">
        <f>Tableau1[[#This Row],[Authors]]&amp;", "&amp;Tableau1[[#This Row],[Title]]&amp;" "&amp;Tableau1[[#This Row],[Journal]]&amp;". "&amp;Tableau1[[#This Row],[Year]]</f>
        <v>Schoen C, Davis K, Willink A., Medicare Beneficiaries' High Out-of-Pocket Costs: Cost Burdens by Income and Health Status. Issue Brief (Commonw Fund). 2017</v>
      </c>
    </row>
    <row r="10669" spans="1:29" x14ac:dyDescent="0.3">
      <c r="A10669">
        <v>895</v>
      </c>
      <c r="B10669" t="s">
        <v>4157</v>
      </c>
      <c r="C10669" t="s">
        <v>14411</v>
      </c>
      <c r="D10669" t="s">
        <v>24578</v>
      </c>
      <c r="E10669" t="s">
        <v>2496</v>
      </c>
      <c r="F10669" s="10"/>
      <c r="G10669">
        <v>2017</v>
      </c>
      <c r="J10669">
        <v>0.95981876808241151</v>
      </c>
      <c r="L10669" t="s">
        <v>35383</v>
      </c>
      <c r="M10669">
        <v>29074007</v>
      </c>
      <c r="Q10669" s="10"/>
      <c r="R10669" s="11">
        <f t="shared" si="332"/>
        <v>0</v>
      </c>
      <c r="U10669" s="11">
        <f t="shared" si="333"/>
        <v>0</v>
      </c>
      <c r="Y10669" s="11">
        <f>IF(SUM(Tableau1[[#This Row],[Other access]:[Sci-hub access]])&gt;=1,1,0)</f>
        <v>0</v>
      </c>
      <c r="Z10669" s="12">
        <f>IF(OR(Tableau1[[#This Row],[Access R1 + S1+ T1 ]]&gt;=1,Tableau1[[#This Row],[Access V1 +W1 + X1]]&gt;=1),1,0)</f>
        <v>0</v>
      </c>
      <c r="AB10669" s="10" t="str">
        <f>Tableau1[[#This Row],[DOI]]</f>
        <v>doi: 10.1016/j.jcjo.2017.09.022</v>
      </c>
      <c r="AC10669" s="13" t="str">
        <f>Tableau1[[#This Row],[Authors]]&amp;", "&amp;Tableau1[[#This Row],[Title]]&amp;" "&amp;Tableau1[[#This Row],[Journal]]&amp;". "&amp;Tableau1[[#This Row],[Year]]</f>
        <v>Kanjee R, Dookeran RI, Mathen MK, Stockl FA, Leicht R., Six-year prevalence and incidence of diabetic retinopathy and cost-effectiveness of tele-ophthalmology in Manitoba. Can J Ophthalmol. 2017</v>
      </c>
    </row>
    <row r="10670" spans="1:29" x14ac:dyDescent="0.3">
      <c r="A10670">
        <v>5985</v>
      </c>
      <c r="B10670" t="s">
        <v>8981</v>
      </c>
      <c r="C10670" t="s">
        <v>19195</v>
      </c>
      <c r="D10670" t="s">
        <v>29411</v>
      </c>
      <c r="E10670" t="s">
        <v>2445</v>
      </c>
      <c r="F10670" s="10"/>
      <c r="G10670">
        <v>2018</v>
      </c>
      <c r="J10670">
        <v>0.9599617845597781</v>
      </c>
      <c r="L10670" t="s">
        <v>40364</v>
      </c>
      <c r="M10670">
        <v>28263219</v>
      </c>
      <c r="Q10670" s="10"/>
      <c r="R10670" s="11">
        <f t="shared" si="332"/>
        <v>0</v>
      </c>
      <c r="U10670" s="11">
        <f t="shared" si="333"/>
        <v>0</v>
      </c>
      <c r="Y10670" s="11">
        <f>IF(SUM(Tableau1[[#This Row],[Other access]:[Sci-hub access]])&gt;=1,1,0)</f>
        <v>0</v>
      </c>
      <c r="Z10670" s="12">
        <f>IF(OR(Tableau1[[#This Row],[Access R1 + S1+ T1 ]]&gt;=1,Tableau1[[#This Row],[Access V1 +W1 + X1]]&gt;=1),1,0)</f>
        <v>0</v>
      </c>
      <c r="AB10670" s="10" t="str">
        <f>Tableau1[[#This Row],[DOI]]</f>
        <v>doi: 10.1097/IAE.0000000000001519</v>
      </c>
      <c r="AC10670" s="13" t="str">
        <f>Tableau1[[#This Row],[Authors]]&amp;", "&amp;Tableau1[[#This Row],[Title]]&amp;" "&amp;Tableau1[[#This Row],[Journal]]&amp;". "&amp;Tableau1[[#This Row],[Year]]</f>
        <v>Uji A, Murakami T, Suzuma K, Yoshitake S, Arichika S, Ghashut R, Fujimoto M, Yoshimura N., INFLUENCE OF VITRECTOMY SURGERY ON THE INTEGRITY OF OUTER RETINAL LAYERS IN DIABETIC MACULAR EDEMA. Retina. 2018</v>
      </c>
    </row>
    <row r="10671" spans="1:29" x14ac:dyDescent="0.3">
      <c r="A10671">
        <v>7317</v>
      </c>
      <c r="B10671" t="s">
        <v>10135</v>
      </c>
      <c r="C10671" t="s">
        <v>20337</v>
      </c>
      <c r="D10671" t="s">
        <v>30569</v>
      </c>
      <c r="E10671" t="s">
        <v>34219</v>
      </c>
      <c r="F10671" s="10"/>
      <c r="G10671">
        <v>2017</v>
      </c>
      <c r="J10671">
        <v>0.9602581523867566</v>
      </c>
      <c r="L10671" t="s">
        <v>41673</v>
      </c>
      <c r="M10671">
        <v>28106278</v>
      </c>
      <c r="Q10671" s="10"/>
      <c r="R10671" s="11">
        <f t="shared" si="332"/>
        <v>0</v>
      </c>
      <c r="U10671" s="11">
        <f t="shared" si="333"/>
        <v>0</v>
      </c>
      <c r="Y10671" s="11">
        <f>IF(SUM(Tableau1[[#This Row],[Other access]:[Sci-hub access]])&gt;=1,1,0)</f>
        <v>0</v>
      </c>
      <c r="Z10671" s="12">
        <f>IF(OR(Tableau1[[#This Row],[Access R1 + S1+ T1 ]]&gt;=1,Tableau1[[#This Row],[Access V1 +W1 + X1]]&gt;=1),1,0)</f>
        <v>0</v>
      </c>
      <c r="AB10671" s="10" t="str">
        <f>Tableau1[[#This Row],[DOI]]</f>
        <v>doi: 10.1002/jcb.25899</v>
      </c>
      <c r="AC10671" s="13" t="str">
        <f>Tableau1[[#This Row],[Authors]]&amp;", "&amp;Tableau1[[#This Row],[Title]]&amp;" "&amp;Tableau1[[#This Row],[Journal]]&amp;". "&amp;Tableau1[[#This Row],[Year]]</f>
        <v>Maugeri G, D'Amico AG, Rasà DM, La Cognata V, Saccone S, Federico C, Cavallaro S, D'Agata V., Caffeine Prevents Blood Retinal Barrier Damage in a Model, In Vitro, of Diabetic Macular Edema. J Cell Biochem. 2017</v>
      </c>
    </row>
    <row r="10672" spans="1:29" x14ac:dyDescent="0.3">
      <c r="A10672">
        <v>2103</v>
      </c>
      <c r="B10672" t="s">
        <v>75</v>
      </c>
      <c r="C10672" t="s">
        <v>76</v>
      </c>
      <c r="D10672" t="s">
        <v>77</v>
      </c>
      <c r="E10672" t="s">
        <v>2933</v>
      </c>
      <c r="F10672" s="10"/>
      <c r="G10672">
        <v>2017</v>
      </c>
      <c r="J10672">
        <v>0.96026708390545856</v>
      </c>
      <c r="L10672" t="s">
        <v>36574</v>
      </c>
      <c r="M10672">
        <v>28817556</v>
      </c>
      <c r="Q10672" s="10"/>
      <c r="R10672" s="11">
        <f t="shared" si="332"/>
        <v>0</v>
      </c>
      <c r="U10672" s="11">
        <f t="shared" si="333"/>
        <v>0</v>
      </c>
      <c r="Y10672" s="11">
        <f>IF(SUM(Tableau1[[#This Row],[Other access]:[Sci-hub access]])&gt;=1,1,0)</f>
        <v>0</v>
      </c>
      <c r="Z10672" s="12">
        <f>IF(OR(Tableau1[[#This Row],[Access R1 + S1+ T1 ]]&gt;=1,Tableau1[[#This Row],[Access V1 +W1 + X1]]&gt;=1),1,0)</f>
        <v>0</v>
      </c>
      <c r="AB10672" s="10" t="str">
        <f>Tableau1[[#This Row],[DOI]]</f>
        <v>doi: 10.15585/mmwr.mm6632a2</v>
      </c>
      <c r="AC10672" s="13" t="str">
        <f>Tableau1[[#This Row],[Authors]]&amp;", "&amp;Tableau1[[#This Row],[Title]]&amp;" "&amp;Tableau1[[#This Row],[Journal]]&amp;". "&amp;Tableau1[[#This Row],[Year]]</f>
        <v>Cope JR, Collier SA, Nethercut H, Jones JM, Yates K, Yoder JS., Risk Behaviors for Contact Lens-Related Eye Infections Among Adults and Adolescents - United States, 2016. MMWR Morb Mortal Wkly Rep. 2017</v>
      </c>
    </row>
    <row r="10673" spans="1:29" x14ac:dyDescent="0.3">
      <c r="A10673">
        <v>8498</v>
      </c>
      <c r="B10673" t="s">
        <v>11172</v>
      </c>
      <c r="C10673" t="s">
        <v>21356</v>
      </c>
      <c r="D10673" t="s">
        <v>31611</v>
      </c>
      <c r="E10673" t="s">
        <v>2445</v>
      </c>
      <c r="F10673" s="10"/>
      <c r="G10673">
        <v>2017</v>
      </c>
      <c r="J10673">
        <v>0.96029198352727463</v>
      </c>
      <c r="L10673" t="s">
        <v>42834</v>
      </c>
      <c r="M10673">
        <v>27902640</v>
      </c>
      <c r="Q10673" s="10"/>
      <c r="R10673" s="11">
        <f t="shared" si="332"/>
        <v>0</v>
      </c>
      <c r="U10673" s="11">
        <f t="shared" si="333"/>
        <v>0</v>
      </c>
      <c r="Y10673" s="11">
        <f>IF(SUM(Tableau1[[#This Row],[Other access]:[Sci-hub access]])&gt;=1,1,0)</f>
        <v>0</v>
      </c>
      <c r="Z10673" s="12">
        <f>IF(OR(Tableau1[[#This Row],[Access R1 + S1+ T1 ]]&gt;=1,Tableau1[[#This Row],[Access V1 +W1 + X1]]&gt;=1),1,0)</f>
        <v>0</v>
      </c>
      <c r="AB10673" s="10" t="str">
        <f>Tableau1[[#This Row],[DOI]]</f>
        <v>doi: 10.1097/IAE.0000000000001420</v>
      </c>
      <c r="AC10673" s="13" t="str">
        <f>Tableau1[[#This Row],[Authors]]&amp;", "&amp;Tableau1[[#This Row],[Title]]&amp;" "&amp;Tableau1[[#This Row],[Journal]]&amp;". "&amp;Tableau1[[#This Row],[Year]]</f>
        <v>Adam MK, Thornton S, Regillo CD, Park C, Ho AC, Hsu J., MINIMAL ENDOILLUMINATION LEVELS AND DISPLAY LUMINOUS EMITTANCE DURING THREE-DIMENSIONAL HEADS-UP VITREORETINAL SURGERY. Retina. 2017</v>
      </c>
    </row>
    <row r="10674" spans="1:29" x14ac:dyDescent="0.3">
      <c r="A10674">
        <v>5207</v>
      </c>
      <c r="B10674" t="s">
        <v>8278</v>
      </c>
      <c r="C10674" t="s">
        <v>18502</v>
      </c>
      <c r="D10674" t="s">
        <v>28708</v>
      </c>
      <c r="E10674" t="s">
        <v>2460</v>
      </c>
      <c r="F10674" s="10"/>
      <c r="G10674">
        <v>2017</v>
      </c>
      <c r="J10674">
        <v>0.96051422234070238</v>
      </c>
      <c r="L10674" t="s">
        <v>39610</v>
      </c>
      <c r="M10674">
        <v>28362137</v>
      </c>
      <c r="Q10674" s="10"/>
      <c r="R10674" s="11">
        <f t="shared" si="332"/>
        <v>0</v>
      </c>
      <c r="U10674" s="11">
        <f t="shared" si="333"/>
        <v>0</v>
      </c>
      <c r="Y10674" s="11">
        <f>IF(SUM(Tableau1[[#This Row],[Other access]:[Sci-hub access]])&gt;=1,1,0)</f>
        <v>0</v>
      </c>
      <c r="Z10674" s="12">
        <f>IF(OR(Tableau1[[#This Row],[Access R1 + S1+ T1 ]]&gt;=1,Tableau1[[#This Row],[Access V1 +W1 + X1]]&gt;=1),1,0)</f>
        <v>0</v>
      </c>
      <c r="AB10674" s="10" t="str">
        <f>Tableau1[[#This Row],[DOI]]</f>
        <v>doi: 10.1080/09286586.2017.1283045</v>
      </c>
      <c r="AC10674" s="13" t="str">
        <f>Tableau1[[#This Row],[Authors]]&amp;", "&amp;Tableau1[[#This Row],[Title]]&amp;" "&amp;Tableau1[[#This Row],[Journal]]&amp;". "&amp;Tableau1[[#This Row],[Year]]</f>
        <v>Kaphle D, Lewallen S., Magnitude and Determinants of the Ratio between Prevalence of Low Vision and Blindness in Rapid Assessment of Avoidable Blindness Surveys. Ophthalmic Epidemiol. 2017</v>
      </c>
    </row>
    <row r="10675" spans="1:29" ht="28.8" x14ac:dyDescent="0.3">
      <c r="A10675">
        <v>2124</v>
      </c>
      <c r="B10675" t="s">
        <v>5359</v>
      </c>
      <c r="C10675" t="s">
        <v>15604</v>
      </c>
      <c r="D10675" t="s">
        <v>25781</v>
      </c>
      <c r="E10675" t="s">
        <v>2573</v>
      </c>
      <c r="F10675" s="10"/>
      <c r="G10675">
        <v>2017</v>
      </c>
      <c r="J10675">
        <v>0.96054482324243207</v>
      </c>
      <c r="L10675" t="s">
        <v>36595</v>
      </c>
      <c r="M10675">
        <v>28814566</v>
      </c>
      <c r="Q10675" s="10"/>
      <c r="R10675" s="11">
        <f t="shared" si="332"/>
        <v>0</v>
      </c>
      <c r="U10675" s="11">
        <f t="shared" si="333"/>
        <v>0</v>
      </c>
      <c r="Y10675" s="11">
        <f>IF(SUM(Tableau1[[#This Row],[Other access]:[Sci-hub access]])&gt;=1,1,0)</f>
        <v>0</v>
      </c>
      <c r="Z10675" s="12">
        <f>IF(OR(Tableau1[[#This Row],[Access R1 + S1+ T1 ]]&gt;=1,Tableau1[[#This Row],[Access V1 +W1 + X1]]&gt;=1),1,0)</f>
        <v>0</v>
      </c>
      <c r="AB10675" s="10" t="str">
        <f>Tableau1[[#This Row],[DOI]]</f>
        <v>doi: 10.1136/bmj.j3448</v>
      </c>
      <c r="AC10675" s="13" t="str">
        <f>Tableau1[[#This Row],[Authors]]&amp;", "&amp;Tableau1[[#This Row],[Title]]&amp;" "&amp;Tableau1[[#This Row],[Journal]]&amp;". "&amp;Tableau1[[#This Row],[Year]]</f>
        <v>Pierrat V, Marchand-Martin L, Arnaud C, Kaminski M, Resche-Rigon M, Lebeaux C, Bodeau-Livinec F, Morgan AS, Goffinet F, Marret S, Ancel PY; EPIPAGE-2 writing group.., Neurodevelopmental outcome at 2 years for preterm children born at 22 to 34 weeks' gestation in France in 2011: EPIPAGE-2 cohort study. BMJ. 2017</v>
      </c>
    </row>
    <row r="10676" spans="1:29" ht="28.8" x14ac:dyDescent="0.3">
      <c r="A10676">
        <v>7854</v>
      </c>
      <c r="B10676" t="s">
        <v>10607</v>
      </c>
      <c r="C10676" t="s">
        <v>20804</v>
      </c>
      <c r="D10676" t="s">
        <v>31045</v>
      </c>
      <c r="E10676" t="s">
        <v>34245</v>
      </c>
      <c r="F10676" s="10"/>
      <c r="G10676">
        <v>2017</v>
      </c>
      <c r="J10676">
        <v>0.96054885570307702</v>
      </c>
      <c r="L10676" t="s">
        <v>42203</v>
      </c>
      <c r="M10676">
        <v>28042126</v>
      </c>
      <c r="Q10676" s="10"/>
      <c r="R10676" s="11">
        <f t="shared" si="332"/>
        <v>0</v>
      </c>
      <c r="U10676" s="11">
        <f t="shared" si="333"/>
        <v>0</v>
      </c>
      <c r="Y10676" s="11">
        <f>IF(SUM(Tableau1[[#This Row],[Other access]:[Sci-hub access]])&gt;=1,1,0)</f>
        <v>0</v>
      </c>
      <c r="Z10676" s="12">
        <f>IF(OR(Tableau1[[#This Row],[Access R1 + S1+ T1 ]]&gt;=1,Tableau1[[#This Row],[Access V1 +W1 + X1]]&gt;=1),1,0)</f>
        <v>0</v>
      </c>
      <c r="AB10676" s="10" t="str">
        <f>Tableau1[[#This Row],[DOI]]</f>
        <v>doi: 10.3899/jrheum.160313</v>
      </c>
      <c r="AC10676" s="13" t="str">
        <f>Tableau1[[#This Row],[Authors]]&amp;", "&amp;Tableau1[[#This Row],[Title]]&amp;" "&amp;Tableau1[[#This Row],[Journal]]&amp;". "&amp;Tableau1[[#This Row],[Year]]</f>
        <v>Verstappen GM, Kroese FG, Meiners PM, Corneth OB, Huitema MG, Haacke EA, van der Vegt B, Arends S, Vissink A, Bootsma H, Abdulahad WH., B Cell Depletion Therapy Normalizes Circulating Follicular Th Cells in Primary Sjögren Syndrome. J Rheumatol. 2017</v>
      </c>
    </row>
    <row r="10677" spans="1:29" ht="28.8" x14ac:dyDescent="0.3">
      <c r="A10677">
        <v>7039</v>
      </c>
      <c r="B10677" t="s">
        <v>9894</v>
      </c>
      <c r="C10677" t="s">
        <v>20097</v>
      </c>
      <c r="D10677" t="s">
        <v>30328</v>
      </c>
      <c r="E10677" t="s">
        <v>2521</v>
      </c>
      <c r="F10677" s="10"/>
      <c r="G10677">
        <v>2017</v>
      </c>
      <c r="J10677">
        <v>0.96061192358774528</v>
      </c>
      <c r="L10677" t="s">
        <v>41395</v>
      </c>
      <c r="M10677">
        <v>28132692</v>
      </c>
      <c r="Q10677" s="10"/>
      <c r="R10677" s="11">
        <f t="shared" si="332"/>
        <v>0</v>
      </c>
      <c r="U10677" s="11">
        <f t="shared" si="333"/>
        <v>0</v>
      </c>
      <c r="Y10677" s="11">
        <f>IF(SUM(Tableau1[[#This Row],[Other access]:[Sci-hub access]])&gt;=1,1,0)</f>
        <v>0</v>
      </c>
      <c r="Z10677" s="12">
        <f>IF(OR(Tableau1[[#This Row],[Access R1 + S1+ T1 ]]&gt;=1,Tableau1[[#This Row],[Access V1 +W1 + X1]]&gt;=1),1,0)</f>
        <v>0</v>
      </c>
      <c r="AB10677" s="10" t="str">
        <f>Tableau1[[#This Row],[DOI]]</f>
        <v>doi: 10.1016/j.ajhg.2016.12.013</v>
      </c>
      <c r="AC10677" s="13" t="str">
        <f>Tableau1[[#This Row],[Authors]]&amp;", "&amp;Tableau1[[#This Row],[Title]]&amp;" "&amp;Tableau1[[#This Row],[Journal]]&amp;". "&amp;Tableau1[[#This Row],[Year]]</f>
        <v>Schoch K, Meng L, Szelinger S, Bearden DR, Stray-Pedersen A, Busk OL, Stong N, Liston E, Cohn RD, Scaglia F, Rosenfeld JA, Tarpinian J, Skraban CM, Deardorff MA, Friedman JN, Akdemir ZC, Walley N, Mikati MA, Kranz PG, Jasien J, McConkie-Rosell A, McDonald M, et al., A Recurrent De Novo Variant in NACC1 Causes a Syndrome Characterized by Infantile Epilepsy, Cataracts, and Profound Developmental Delay. Am J Hum Genet. 2017</v>
      </c>
    </row>
    <row r="10678" spans="1:29" x14ac:dyDescent="0.3">
      <c r="A10678">
        <v>4920</v>
      </c>
      <c r="B10678" t="s">
        <v>8018</v>
      </c>
      <c r="C10678" t="s">
        <v>18247</v>
      </c>
      <c r="D10678" t="s">
        <v>28448</v>
      </c>
      <c r="E10678" t="s">
        <v>2685</v>
      </c>
      <c r="F10678" s="10"/>
      <c r="G10678">
        <v>2017</v>
      </c>
      <c r="J10678">
        <v>0.96085008775177061</v>
      </c>
      <c r="L10678" t="s">
        <v>39329</v>
      </c>
      <c r="M10678">
        <v>28390965</v>
      </c>
      <c r="Q10678" s="10"/>
      <c r="R10678" s="11">
        <f t="shared" si="332"/>
        <v>0</v>
      </c>
      <c r="U10678" s="11">
        <f t="shared" si="333"/>
        <v>0</v>
      </c>
      <c r="Y10678" s="11">
        <f>IF(SUM(Tableau1[[#This Row],[Other access]:[Sci-hub access]])&gt;=1,1,0)</f>
        <v>0</v>
      </c>
      <c r="Z10678" s="12">
        <f>IF(OR(Tableau1[[#This Row],[Access R1 + S1+ T1 ]]&gt;=1,Tableau1[[#This Row],[Access V1 +W1 + X1]]&gt;=1),1,0)</f>
        <v>0</v>
      </c>
      <c r="AB10678" s="10" t="str">
        <f>Tableau1[[#This Row],[DOI]]</f>
        <v>doi: 10.1016/j.clim.2017.03.017</v>
      </c>
      <c r="AC10678" s="13" t="str">
        <f>Tableau1[[#This Row],[Authors]]&amp;", "&amp;Tableau1[[#This Row],[Title]]&amp;" "&amp;Tableau1[[#This Row],[Journal]]&amp;". "&amp;Tableau1[[#This Row],[Year]]</f>
        <v>Shen L, Suresh L., Autoantibodies, detection methods and panels for diagnosis of Sjögren's syndrome. Clin Immunol. 2017</v>
      </c>
    </row>
    <row r="10679" spans="1:29" x14ac:dyDescent="0.3">
      <c r="A10679">
        <v>10633</v>
      </c>
      <c r="B10679" t="s">
        <v>13102</v>
      </c>
      <c r="C10679" t="s">
        <v>23267</v>
      </c>
      <c r="D10679" t="s">
        <v>33555</v>
      </c>
      <c r="E10679" t="s">
        <v>2457</v>
      </c>
      <c r="F10679" s="10"/>
      <c r="G10679">
        <v>2017</v>
      </c>
      <c r="J10679">
        <v>0.96114140917109436</v>
      </c>
      <c r="L10679" t="s">
        <v>44881</v>
      </c>
      <c r="M10679">
        <v>27145173</v>
      </c>
      <c r="Q10679" s="10"/>
      <c r="R10679" s="11">
        <f t="shared" si="332"/>
        <v>0</v>
      </c>
      <c r="U10679" s="11">
        <f t="shared" si="333"/>
        <v>0</v>
      </c>
      <c r="Y10679" s="11">
        <f>IF(SUM(Tableau1[[#This Row],[Other access]:[Sci-hub access]])&gt;=1,1,0)</f>
        <v>0</v>
      </c>
      <c r="Z10679" s="12">
        <f>IF(OR(Tableau1[[#This Row],[Access R1 + S1+ T1 ]]&gt;=1,Tableau1[[#This Row],[Access V1 +W1 + X1]]&gt;=1),1,0)</f>
        <v>0</v>
      </c>
      <c r="AB10679" s="10" t="str">
        <f>Tableau1[[#This Row],[DOI]]</f>
        <v>doi: 10.1097/ICB.0000000000000329</v>
      </c>
      <c r="AC10679" s="13" t="str">
        <f>Tableau1[[#This Row],[Authors]]&amp;", "&amp;Tableau1[[#This Row],[Title]]&amp;" "&amp;Tableau1[[#This Row],[Journal]]&amp;". "&amp;Tableau1[[#This Row],[Year]]</f>
        <v>Hanhart J, Greifner H, Rozenman Y., LOCATING AND CHARACTERIZING ANGIOID STREAKS WITH EN FACE OPTICAL COHERENCE TOMOGRAPHY. Retin Cases Brief Rep. 2017</v>
      </c>
    </row>
    <row r="10680" spans="1:29" x14ac:dyDescent="0.3">
      <c r="A10680">
        <v>8526</v>
      </c>
      <c r="B10680" t="s">
        <v>11197</v>
      </c>
      <c r="C10680" t="s">
        <v>21381</v>
      </c>
      <c r="D10680" t="s">
        <v>31636</v>
      </c>
      <c r="E10680" t="s">
        <v>2529</v>
      </c>
      <c r="F10680" s="10"/>
      <c r="G10680">
        <v>2017</v>
      </c>
      <c r="J10680">
        <v>0.96131855431249091</v>
      </c>
      <c r="L10680" t="s">
        <v>42862</v>
      </c>
      <c r="M10680">
        <v>27897453</v>
      </c>
      <c r="Q10680" s="10"/>
      <c r="R10680" s="11">
        <f t="shared" si="332"/>
        <v>0</v>
      </c>
      <c r="U10680" s="11">
        <f t="shared" si="333"/>
        <v>0</v>
      </c>
      <c r="Y10680" s="11">
        <f>IF(SUM(Tableau1[[#This Row],[Other access]:[Sci-hub access]])&gt;=1,1,0)</f>
        <v>0</v>
      </c>
      <c r="Z10680" s="12">
        <f>IF(OR(Tableau1[[#This Row],[Access R1 + S1+ T1 ]]&gt;=1,Tableau1[[#This Row],[Access V1 +W1 + X1]]&gt;=1),1,0)</f>
        <v>0</v>
      </c>
      <c r="AB10680" s="10" t="str">
        <f>Tableau1[[#This Row],[DOI]]</f>
        <v>doi: 10.1080/02713683.2016.1242755</v>
      </c>
      <c r="AC10680" s="13" t="str">
        <f>Tableau1[[#This Row],[Authors]]&amp;", "&amp;Tableau1[[#This Row],[Title]]&amp;" "&amp;Tableau1[[#This Row],[Journal]]&amp;". "&amp;Tableau1[[#This Row],[Year]]</f>
        <v>Shoji J, Aso H, Inada N., Clinical Usefulness of Simultaneous Measurement of the Tear Levels of CCL17, CCL24, and IL-16 for the Biomarkers of Allergic Conjunctival Disorders. Curr Eye Res. 2017</v>
      </c>
    </row>
    <row r="10681" spans="1:29" ht="28.8" x14ac:dyDescent="0.3">
      <c r="A10681">
        <v>10817</v>
      </c>
      <c r="B10681" t="s">
        <v>2339</v>
      </c>
      <c r="C10681" t="s">
        <v>2340</v>
      </c>
      <c r="D10681" t="s">
        <v>2341</v>
      </c>
      <c r="E10681" t="s">
        <v>2761</v>
      </c>
      <c r="F10681" s="10"/>
      <c r="G10681">
        <v>2017</v>
      </c>
      <c r="J10681">
        <v>0.96133212577103133</v>
      </c>
      <c r="L10681" t="s">
        <v>45064</v>
      </c>
      <c r="M10681">
        <v>27001391</v>
      </c>
      <c r="Q10681" s="10"/>
      <c r="R10681" s="11">
        <f t="shared" si="332"/>
        <v>0</v>
      </c>
      <c r="U10681" s="11">
        <f t="shared" si="333"/>
        <v>0</v>
      </c>
      <c r="Y10681" s="11">
        <f>IF(SUM(Tableau1[[#This Row],[Other access]:[Sci-hub access]])&gt;=1,1,0)</f>
        <v>0</v>
      </c>
      <c r="Z10681" s="12">
        <f>IF(OR(Tableau1[[#This Row],[Access R1 + S1+ T1 ]]&gt;=1,Tableau1[[#This Row],[Access V1 +W1 + X1]]&gt;=1),1,0)</f>
        <v>0</v>
      </c>
      <c r="AB10681" s="10" t="str">
        <f>Tableau1[[#This Row],[DOI]]</f>
        <v>doi: 10.2463/mrms.mp.2015-0132</v>
      </c>
      <c r="AC10681" s="13" t="str">
        <f>Tableau1[[#This Row],[Authors]]&amp;", "&amp;Tableau1[[#This Row],[Title]]&amp;" "&amp;Tableau1[[#This Row],[Journal]]&amp;". "&amp;Tableau1[[#This Row],[Year]]</f>
        <v>Sakurai K, Imabayashi E, Tokumaru AM, Ito K, Shimoji K, Nakagawa M, Ozawa Y, Shimohira M, Ogawa M, Morimoto S, Aiba I, Matsukawa N, Shibamoto Y., Volume of Interest Analysis of Spatially Normalized PRESTO Imaging to Differentiate between Parkinson Disease and Atypical Parkinsonian Syndrome. Magn Reson Med Sci. 2017</v>
      </c>
    </row>
    <row r="10682" spans="1:29" x14ac:dyDescent="0.3">
      <c r="A10682">
        <v>2851</v>
      </c>
      <c r="B10682" t="s">
        <v>6052</v>
      </c>
      <c r="C10682" t="s">
        <v>16298</v>
      </c>
      <c r="D10682" t="s">
        <v>26476</v>
      </c>
      <c r="E10682" t="s">
        <v>2634</v>
      </c>
      <c r="F10682" s="10"/>
      <c r="G10682">
        <v>2017</v>
      </c>
      <c r="J10682">
        <v>0.96137316419261398</v>
      </c>
      <c r="L10682" t="s">
        <v>37310</v>
      </c>
      <c r="M10682">
        <v>28673510</v>
      </c>
      <c r="Q10682" s="10"/>
      <c r="R10682" s="11">
        <f t="shared" si="332"/>
        <v>0</v>
      </c>
      <c r="U10682" s="11">
        <f t="shared" si="333"/>
        <v>0</v>
      </c>
      <c r="Y10682" s="11">
        <f>IF(SUM(Tableau1[[#This Row],[Other access]:[Sci-hub access]])&gt;=1,1,0)</f>
        <v>0</v>
      </c>
      <c r="Z10682" s="12">
        <f>IF(OR(Tableau1[[#This Row],[Access R1 + S1+ T1 ]]&gt;=1,Tableau1[[#This Row],[Access V1 +W1 + X1]]&gt;=1),1,0)</f>
        <v>0</v>
      </c>
      <c r="AB10682" s="10" t="str">
        <f>Tableau1[[#This Row],[DOI]]</f>
        <v>doi: 10.1016/j.pjnns.2017.05.001</v>
      </c>
      <c r="AC10682" s="13" t="str">
        <f>Tableau1[[#This Row],[Authors]]&amp;", "&amp;Tableau1[[#This Row],[Title]]&amp;" "&amp;Tableau1[[#This Row],[Journal]]&amp;". "&amp;Tableau1[[#This Row],[Year]]</f>
        <v>Wójcik-Pędziwiatr M, Mirek E, Rudzińska-Bar M, Szczudlik A., Eye movements in essential tremor patients with parkinsonian and cerebellar signs. Neurol Neurochir Pol. 2017</v>
      </c>
    </row>
    <row r="10683" spans="1:29" x14ac:dyDescent="0.3">
      <c r="A10683">
        <v>3641</v>
      </c>
      <c r="B10683" t="s">
        <v>6813</v>
      </c>
      <c r="C10683" t="s">
        <v>17054</v>
      </c>
      <c r="D10683" t="s">
        <v>27237</v>
      </c>
      <c r="E10683" t="s">
        <v>3160</v>
      </c>
      <c r="F10683" s="10"/>
      <c r="G10683">
        <v>2017</v>
      </c>
      <c r="J10683">
        <v>0.96141508606929005</v>
      </c>
      <c r="L10683" t="s">
        <v>38087</v>
      </c>
      <c r="M10683">
        <v>28553087</v>
      </c>
      <c r="Q10683" s="10"/>
      <c r="R10683" s="11">
        <f t="shared" si="332"/>
        <v>0</v>
      </c>
      <c r="U10683" s="11">
        <f t="shared" si="333"/>
        <v>0</v>
      </c>
      <c r="Y10683" s="11">
        <f>IF(SUM(Tableau1[[#This Row],[Other access]:[Sci-hub access]])&gt;=1,1,0)</f>
        <v>0</v>
      </c>
      <c r="Z10683" s="12">
        <f>IF(OR(Tableau1[[#This Row],[Access R1 + S1+ T1 ]]&gt;=1,Tableau1[[#This Row],[Access V1 +W1 + X1]]&gt;=1),1,0)</f>
        <v>0</v>
      </c>
      <c r="AB10683" s="10" t="str">
        <f>Tableau1[[#This Row],[DOI]]</f>
        <v>doi: 10.2147/CIA.S137580</v>
      </c>
      <c r="AC10683" s="13" t="str">
        <f>Tableau1[[#This Row],[Authors]]&amp;", "&amp;Tableau1[[#This Row],[Title]]&amp;" "&amp;Tableau1[[#This Row],[Journal]]&amp;". "&amp;Tableau1[[#This Row],[Year]]</f>
        <v>Han SB, Yang HK, Hyon JY, Wee WR., Association of dry eye disease with psychiatric or neurological disorders in elderly patients. Clin Interv Aging. 2017</v>
      </c>
    </row>
    <row r="10684" spans="1:29" x14ac:dyDescent="0.3">
      <c r="A10684">
        <v>9956</v>
      </c>
      <c r="B10684" t="s">
        <v>12482</v>
      </c>
      <c r="C10684" t="s">
        <v>22651</v>
      </c>
      <c r="D10684" t="s">
        <v>32930</v>
      </c>
      <c r="E10684" t="s">
        <v>2438</v>
      </c>
      <c r="F10684" s="10"/>
      <c r="G10684">
        <v>2017</v>
      </c>
      <c r="J10684">
        <v>0.96150968793213831</v>
      </c>
      <c r="L10684" t="s">
        <v>44214</v>
      </c>
      <c r="M10684">
        <v>27531355</v>
      </c>
      <c r="Q10684" s="10"/>
      <c r="R10684" s="11">
        <f t="shared" si="332"/>
        <v>0</v>
      </c>
      <c r="U10684" s="11">
        <f t="shared" si="333"/>
        <v>0</v>
      </c>
      <c r="Y10684" s="11">
        <f>IF(SUM(Tableau1[[#This Row],[Other access]:[Sci-hub access]])&gt;=1,1,0)</f>
        <v>0</v>
      </c>
      <c r="Z10684" s="12">
        <f>IF(OR(Tableau1[[#This Row],[Access R1 + S1+ T1 ]]&gt;=1,Tableau1[[#This Row],[Access V1 +W1 + X1]]&gt;=1),1,0)</f>
        <v>0</v>
      </c>
      <c r="AB10684" s="10" t="str">
        <f>Tableau1[[#This Row],[DOI]]</f>
        <v>doi: 10.1136/bjophthalmol-2016-308704</v>
      </c>
      <c r="AC10684" s="13" t="str">
        <f>Tableau1[[#This Row],[Authors]]&amp;", "&amp;Tableau1[[#This Row],[Title]]&amp;" "&amp;Tableau1[[#This Row],[Journal]]&amp;". "&amp;Tableau1[[#This Row],[Year]]</f>
        <v>Xue K, Yang E, Chong NV., Classification of diabetic macular oedema using ultra-widefield angiography and implications for response to anti-VEGF therapy. Br J Ophthalmol. 2017</v>
      </c>
    </row>
    <row r="10685" spans="1:29" ht="28.8" x14ac:dyDescent="0.3">
      <c r="A10685">
        <v>10476</v>
      </c>
      <c r="B10685" t="s">
        <v>12961</v>
      </c>
      <c r="C10685" t="s">
        <v>23127</v>
      </c>
      <c r="D10685" t="s">
        <v>33414</v>
      </c>
      <c r="E10685" t="s">
        <v>2438</v>
      </c>
      <c r="F10685" s="10"/>
      <c r="G10685">
        <v>2017</v>
      </c>
      <c r="J10685">
        <v>0.96154037201995313</v>
      </c>
      <c r="L10685" t="s">
        <v>44726</v>
      </c>
      <c r="M10685">
        <v>27267451</v>
      </c>
      <c r="Q10685" s="10"/>
      <c r="R10685" s="11">
        <f t="shared" si="332"/>
        <v>0</v>
      </c>
      <c r="U10685" s="11">
        <f t="shared" si="333"/>
        <v>0</v>
      </c>
      <c r="Y10685" s="11">
        <f>IF(SUM(Tableau1[[#This Row],[Other access]:[Sci-hub access]])&gt;=1,1,0)</f>
        <v>0</v>
      </c>
      <c r="Z10685" s="12">
        <f>IF(OR(Tableau1[[#This Row],[Access R1 + S1+ T1 ]]&gt;=1,Tableau1[[#This Row],[Access V1 +W1 + X1]]&gt;=1),1,0)</f>
        <v>0</v>
      </c>
      <c r="AB10685" s="10" t="str">
        <f>Tableau1[[#This Row],[DOI]]</f>
        <v>doi: 10.1136/bjophthalmol-2015-308246</v>
      </c>
      <c r="AC10685" s="13" t="str">
        <f>Tableau1[[#This Row],[Authors]]&amp;", "&amp;Tableau1[[#This Row],[Title]]&amp;" "&amp;Tableau1[[#This Row],[Journal]]&amp;". "&amp;Tableau1[[#This Row],[Year]]</f>
        <v>Pichi F, Veronese C, Lembo A, Invernizzi A, Mantovani A, Herbort CP, Cunningham ET Jr, Morara M, Ricci F, Neri P, Nucci P, Ciardella AP, Staurenghi G, Lowder CY, Srivastava SK., New appraisals of Kyrieleis plaques: a multimodal imaging study. Br J Ophthalmol. 2017</v>
      </c>
    </row>
    <row r="10686" spans="1:29" x14ac:dyDescent="0.3">
      <c r="A10686">
        <v>5872</v>
      </c>
      <c r="B10686" t="s">
        <v>8884</v>
      </c>
      <c r="C10686" t="s">
        <v>19099</v>
      </c>
      <c r="D10686" t="s">
        <v>29314</v>
      </c>
      <c r="E10686" t="s">
        <v>34290</v>
      </c>
      <c r="F10686" s="10"/>
      <c r="G10686">
        <v>2017</v>
      </c>
      <c r="J10686">
        <v>0.96154688943143307</v>
      </c>
      <c r="L10686" t="s">
        <v>40254</v>
      </c>
      <c r="M10686">
        <v>28277444</v>
      </c>
      <c r="Q10686" s="10"/>
      <c r="R10686" s="11">
        <f t="shared" si="332"/>
        <v>0</v>
      </c>
      <c r="U10686" s="11">
        <f t="shared" si="333"/>
        <v>0</v>
      </c>
      <c r="Y10686" s="11">
        <f>IF(SUM(Tableau1[[#This Row],[Other access]:[Sci-hub access]])&gt;=1,1,0)</f>
        <v>0</v>
      </c>
      <c r="Z10686" s="12">
        <f>IF(OR(Tableau1[[#This Row],[Access R1 + S1+ T1 ]]&gt;=1,Tableau1[[#This Row],[Access V1 +W1 + X1]]&gt;=1),1,0)</f>
        <v>0</v>
      </c>
      <c r="AB10686" s="10" t="str">
        <f>Tableau1[[#This Row],[DOI]]</f>
        <v>doi: 10.1097/WNF.0000000000000211</v>
      </c>
      <c r="AC10686" s="13" t="str">
        <f>Tableau1[[#This Row],[Authors]]&amp;", "&amp;Tableau1[[#This Row],[Title]]&amp;" "&amp;Tableau1[[#This Row],[Journal]]&amp;". "&amp;Tableau1[[#This Row],[Year]]</f>
        <v>de Frutos-Lezaun M, Bidaguren A, de la Riva P, Meneses CF, Olascoaga J., Bilateral Retrobulbar Optic Neuropathy Associated With Golimumab. Clin Neuropharmacol. 2017</v>
      </c>
    </row>
    <row r="10687" spans="1:29" x14ac:dyDescent="0.3">
      <c r="A10687">
        <v>2318</v>
      </c>
      <c r="B10687" t="s">
        <v>5549</v>
      </c>
      <c r="C10687" t="s">
        <v>15794</v>
      </c>
      <c r="D10687" t="s">
        <v>25971</v>
      </c>
      <c r="E10687" t="s">
        <v>2662</v>
      </c>
      <c r="F10687" s="10"/>
      <c r="G10687">
        <v>2017</v>
      </c>
      <c r="J10687">
        <v>0.96157309997865847</v>
      </c>
      <c r="L10687" t="s">
        <v>36783</v>
      </c>
      <c r="M10687">
        <v>28768727</v>
      </c>
      <c r="Q10687" s="10"/>
      <c r="R10687" s="11">
        <f t="shared" si="332"/>
        <v>0</v>
      </c>
      <c r="U10687" s="11">
        <f t="shared" si="333"/>
        <v>0</v>
      </c>
      <c r="Y10687" s="11">
        <f>IF(SUM(Tableau1[[#This Row],[Other access]:[Sci-hub access]])&gt;=1,1,0)</f>
        <v>0</v>
      </c>
      <c r="Z10687" s="12">
        <f>IF(OR(Tableau1[[#This Row],[Access R1 + S1+ T1 ]]&gt;=1,Tableau1[[#This Row],[Access V1 +W1 + X1]]&gt;=1),1,0)</f>
        <v>0</v>
      </c>
      <c r="AB10687" s="10" t="str">
        <f>Tableau1[[#This Row],[DOI]]</f>
        <v>doi: 10.4049/jimmunol.1700472</v>
      </c>
      <c r="AC10687" s="13" t="str">
        <f>Tableau1[[#This Row],[Authors]]&amp;", "&amp;Tableau1[[#This Row],[Title]]&amp;" "&amp;Tableau1[[#This Row],[Journal]]&amp;". "&amp;Tableau1[[#This Row],[Year]]</f>
        <v>Varanasi SK, Donohoe D, Jaggi U, Rouse BT., Manipulating Glucose Metabolism during Different Stages of Viral Pathogenesis Can Have either Detrimental or Beneficial Effects. J Immunol. 2017</v>
      </c>
    </row>
    <row r="10688" spans="1:29" x14ac:dyDescent="0.3">
      <c r="A10688">
        <v>1582</v>
      </c>
      <c r="B10688" t="s">
        <v>4836</v>
      </c>
      <c r="C10688" t="s">
        <v>15086</v>
      </c>
      <c r="D10688" t="s">
        <v>25257</v>
      </c>
      <c r="E10688" t="s">
        <v>34037</v>
      </c>
      <c r="F10688" s="10"/>
      <c r="G10688">
        <v>2017</v>
      </c>
      <c r="J10688">
        <v>0.96171043583527194</v>
      </c>
      <c r="L10688" t="s">
        <v>36061</v>
      </c>
      <c r="M10688">
        <v>28919334</v>
      </c>
      <c r="Q10688" s="10"/>
      <c r="R10688" s="11">
        <f t="shared" si="332"/>
        <v>0</v>
      </c>
      <c r="U10688" s="11">
        <f t="shared" si="333"/>
        <v>0</v>
      </c>
      <c r="Y10688" s="11">
        <f>IF(SUM(Tableau1[[#This Row],[Other access]:[Sci-hub access]])&gt;=1,1,0)</f>
        <v>0</v>
      </c>
      <c r="Z10688" s="12">
        <f>IF(OR(Tableau1[[#This Row],[Access R1 + S1+ T1 ]]&gt;=1,Tableau1[[#This Row],[Access V1 +W1 + X1]]&gt;=1),1,0)</f>
        <v>0</v>
      </c>
      <c r="AB10688" s="10" t="str">
        <f>Tableau1[[#This Row],[DOI]]</f>
        <v>doi: 10.1016/j.exppara.2017.09.015</v>
      </c>
      <c r="AC10688" s="13" t="str">
        <f>Tableau1[[#This Row],[Authors]]&amp;", "&amp;Tableau1[[#This Row],[Title]]&amp;" "&amp;Tableau1[[#This Row],[Journal]]&amp;". "&amp;Tableau1[[#This Row],[Year]]</f>
        <v>Scheid PL, Balczun C., Failure of molecular diagnostics of a keratitis-inducing Acanthamoeba strain. Exp Parasitol. 2017</v>
      </c>
    </row>
    <row r="10689" spans="1:29" x14ac:dyDescent="0.3">
      <c r="A10689">
        <v>833</v>
      </c>
      <c r="B10689" t="s">
        <v>4096</v>
      </c>
      <c r="C10689" t="s">
        <v>14350</v>
      </c>
      <c r="D10689" t="s">
        <v>24516</v>
      </c>
      <c r="E10689" t="s">
        <v>2464</v>
      </c>
      <c r="F10689" s="10"/>
      <c r="G10689">
        <v>2018</v>
      </c>
      <c r="J10689">
        <v>0.96171576533119796</v>
      </c>
      <c r="L10689" t="s">
        <v>35326</v>
      </c>
      <c r="M10689">
        <v>29095715</v>
      </c>
      <c r="Q10689" s="10"/>
      <c r="R10689" s="11">
        <f t="shared" si="332"/>
        <v>0</v>
      </c>
      <c r="U10689" s="11">
        <f t="shared" si="333"/>
        <v>0</v>
      </c>
      <c r="Y10689" s="11">
        <f>IF(SUM(Tableau1[[#This Row],[Other access]:[Sci-hub access]])&gt;=1,1,0)</f>
        <v>0</v>
      </c>
      <c r="Z10689" s="12">
        <f>IF(OR(Tableau1[[#This Row],[Access R1 + S1+ T1 ]]&gt;=1,Tableau1[[#This Row],[Access V1 +W1 + X1]]&gt;=1),1,0)</f>
        <v>0</v>
      </c>
      <c r="AB10689" s="10" t="str">
        <f>Tableau1[[#This Row],[DOI]]</f>
        <v>doi: 10.1097/ICU.0000000000000438</v>
      </c>
      <c r="AC10689" s="13" t="str">
        <f>Tableau1[[#This Row],[Authors]]&amp;", "&amp;Tableau1[[#This Row],[Title]]&amp;" "&amp;Tableau1[[#This Row],[Journal]]&amp;". "&amp;Tableau1[[#This Row],[Year]]</f>
        <v>Conway MD, Stern E, Enfield DB, Peyman GA., Management of cataract in uveitis patients. Curr Opin Ophthalmol. 2018</v>
      </c>
    </row>
    <row r="10690" spans="1:29" x14ac:dyDescent="0.3">
      <c r="A10690">
        <v>10833</v>
      </c>
      <c r="B10690" t="s">
        <v>13283</v>
      </c>
      <c r="C10690" t="s">
        <v>23445</v>
      </c>
      <c r="D10690" t="s">
        <v>33737</v>
      </c>
      <c r="E10690" t="s">
        <v>2447</v>
      </c>
      <c r="F10690" s="10"/>
      <c r="G10690">
        <v>2017</v>
      </c>
      <c r="J10690">
        <v>0.96181351878054533</v>
      </c>
      <c r="L10690" t="s">
        <v>45079</v>
      </c>
      <c r="M10690">
        <v>26974421</v>
      </c>
      <c r="Q10690" s="10"/>
      <c r="R10690" s="11">
        <f t="shared" ref="R10690:R10753" si="334">IF(SUM(N10690:Q10690)&gt;0,1,0)</f>
        <v>0</v>
      </c>
      <c r="U10690" s="11">
        <f t="shared" ref="U10690:U10753" si="335">IF(SUM(R10690,T10690)&gt;0,1,0)</f>
        <v>0</v>
      </c>
      <c r="Y10690" s="11">
        <f>IF(SUM(Tableau1[[#This Row],[Other access]:[Sci-hub access]])&gt;=1,1,0)</f>
        <v>0</v>
      </c>
      <c r="Z10690" s="12">
        <f>IF(OR(Tableau1[[#This Row],[Access R1 + S1+ T1 ]]&gt;=1,Tableau1[[#This Row],[Access V1 +W1 + X1]]&gt;=1),1,0)</f>
        <v>0</v>
      </c>
      <c r="AB10690" s="10" t="str">
        <f>Tableau1[[#This Row],[DOI]]</f>
        <v>doi: 10.1097/IOP.0000000000000667</v>
      </c>
      <c r="AC10690" s="13" t="str">
        <f>Tableau1[[#This Row],[Authors]]&amp;", "&amp;Tableau1[[#This Row],[Title]]&amp;" "&amp;Tableau1[[#This Row],[Journal]]&amp;". "&amp;Tableau1[[#This Row],[Year]]</f>
        <v>Mariani AF, Malik AI, Chevez-Barrios P, Smith SV, Lee AG., Idiopathic Orbital Inflammation Associated With Relapsing Polychondritis. Ophthal Plast Reconstr Surg. 2017</v>
      </c>
    </row>
    <row r="10691" spans="1:29" x14ac:dyDescent="0.3">
      <c r="A10691">
        <v>7268</v>
      </c>
      <c r="B10691" t="s">
        <v>1286</v>
      </c>
      <c r="C10691" t="s">
        <v>1287</v>
      </c>
      <c r="D10691" t="s">
        <v>1288</v>
      </c>
      <c r="E10691" t="s">
        <v>2528</v>
      </c>
      <c r="F10691" s="10"/>
      <c r="G10691">
        <v>2017</v>
      </c>
      <c r="J10691">
        <v>0.96189348564048527</v>
      </c>
      <c r="L10691" t="s">
        <v>41624</v>
      </c>
      <c r="M10691">
        <v>28111185</v>
      </c>
      <c r="Q10691" s="10"/>
      <c r="R10691" s="11">
        <f t="shared" si="334"/>
        <v>0</v>
      </c>
      <c r="U10691" s="11">
        <f t="shared" si="335"/>
        <v>0</v>
      </c>
      <c r="Y10691" s="11">
        <f>IF(SUM(Tableau1[[#This Row],[Other access]:[Sci-hub access]])&gt;=1,1,0)</f>
        <v>0</v>
      </c>
      <c r="Z10691" s="12">
        <f>IF(OR(Tableau1[[#This Row],[Access R1 + S1+ T1 ]]&gt;=1,Tableau1[[#This Row],[Access V1 +W1 + X1]]&gt;=1),1,0)</f>
        <v>0</v>
      </c>
      <c r="AB10691" s="10" t="str">
        <f>Tableau1[[#This Row],[DOI]]</f>
        <v>doi: 10.1016/j.ejmg.2017.01.005</v>
      </c>
      <c r="AC10691" s="13" t="str">
        <f>Tableau1[[#This Row],[Authors]]&amp;", "&amp;Tableau1[[#This Row],[Title]]&amp;" "&amp;Tableau1[[#This Row],[Journal]]&amp;". "&amp;Tableau1[[#This Row],[Year]]</f>
        <v>Chacon-Camacho OF, Zenker M, Schanze D, Ledesma-Gil J, Zenteno JC., Novel FREM1 mutations in a patient with MOTA syndrome: Clinical findings, mutation update and review of FREM1-related disorders literature. Eur J Med Genet. 2017</v>
      </c>
    </row>
    <row r="10692" spans="1:29" x14ac:dyDescent="0.3">
      <c r="A10692">
        <v>5804</v>
      </c>
      <c r="B10692" t="s">
        <v>8824</v>
      </c>
      <c r="C10692" t="s">
        <v>19041</v>
      </c>
      <c r="D10692" t="s">
        <v>29254</v>
      </c>
      <c r="E10692" t="s">
        <v>2583</v>
      </c>
      <c r="F10692" s="10"/>
      <c r="G10692">
        <v>2017</v>
      </c>
      <c r="J10692">
        <v>0.96208567581610982</v>
      </c>
      <c r="L10692" t="s">
        <v>40186</v>
      </c>
      <c r="M10692">
        <v>28283892</v>
      </c>
      <c r="Q10692" s="10"/>
      <c r="R10692" s="11">
        <f t="shared" si="334"/>
        <v>0</v>
      </c>
      <c r="U10692" s="11">
        <f t="shared" si="335"/>
        <v>0</v>
      </c>
      <c r="Y10692" s="11">
        <f>IF(SUM(Tableau1[[#This Row],[Other access]:[Sci-hub access]])&gt;=1,1,0)</f>
        <v>0</v>
      </c>
      <c r="Z10692" s="12">
        <f>IF(OR(Tableau1[[#This Row],[Access R1 + S1+ T1 ]]&gt;=1,Tableau1[[#This Row],[Access V1 +W1 + X1]]&gt;=1),1,0)</f>
        <v>0</v>
      </c>
      <c r="AB10692" s="10" t="str">
        <f>Tableau1[[#This Row],[DOI]]</f>
        <v>doi: 10.1007/s12325-017-0503-1</v>
      </c>
      <c r="AC10692" s="13" t="str">
        <f>Tableau1[[#This Row],[Authors]]&amp;", "&amp;Tableau1[[#This Row],[Title]]&amp;" "&amp;Tableau1[[#This Row],[Journal]]&amp;". "&amp;Tableau1[[#This Row],[Year]]</f>
        <v>Riva I, Roberti G, Katsanos A, Oddone F, Quaranta L., A Review of the Ahmed Glaucoma Valve Implant and Comparison with Other Surgical Operations. Adv Ther. 2017</v>
      </c>
    </row>
    <row r="10693" spans="1:29" x14ac:dyDescent="0.3">
      <c r="A10693">
        <v>11071</v>
      </c>
      <c r="B10693" t="s">
        <v>13492</v>
      </c>
      <c r="C10693" t="s">
        <v>23652</v>
      </c>
      <c r="D10693" t="s">
        <v>33946</v>
      </c>
      <c r="E10693" t="s">
        <v>2447</v>
      </c>
      <c r="F10693" s="10"/>
      <c r="G10693">
        <v>2017</v>
      </c>
      <c r="J10693">
        <v>0.96213511714166078</v>
      </c>
      <c r="L10693" t="s">
        <v>45312</v>
      </c>
      <c r="M10693">
        <v>26068556</v>
      </c>
      <c r="Q10693" s="10"/>
      <c r="R10693" s="11">
        <f t="shared" si="334"/>
        <v>0</v>
      </c>
      <c r="U10693" s="11">
        <f t="shared" si="335"/>
        <v>0</v>
      </c>
      <c r="Y10693" s="11">
        <f>IF(SUM(Tableau1[[#This Row],[Other access]:[Sci-hub access]])&gt;=1,1,0)</f>
        <v>0</v>
      </c>
      <c r="Z10693" s="12">
        <f>IF(OR(Tableau1[[#This Row],[Access R1 + S1+ T1 ]]&gt;=1,Tableau1[[#This Row],[Access V1 +W1 + X1]]&gt;=1),1,0)</f>
        <v>0</v>
      </c>
      <c r="AB10693" s="10" t="str">
        <f>Tableau1[[#This Row],[DOI]]</f>
        <v>doi: 10.1097/IOP.0000000000000514</v>
      </c>
      <c r="AC10693" s="13" t="str">
        <f>Tableau1[[#This Row],[Authors]]&amp;", "&amp;Tableau1[[#This Row],[Title]]&amp;" "&amp;Tableau1[[#This Row],[Journal]]&amp;". "&amp;Tableau1[[#This Row],[Year]]</f>
        <v>Neren A, Reich I, Torno R, Shinder R., Minor Salivary Gland Acinic Cell Carcinoma With Orbital Extension. Ophthal Plast Reconstr Surg. 2017</v>
      </c>
    </row>
    <row r="10694" spans="1:29" x14ac:dyDescent="0.3">
      <c r="A10694">
        <v>7067</v>
      </c>
      <c r="B10694" t="s">
        <v>9918</v>
      </c>
      <c r="C10694" t="s">
        <v>20121</v>
      </c>
      <c r="D10694" t="s">
        <v>30352</v>
      </c>
      <c r="E10694" t="s">
        <v>2525</v>
      </c>
      <c r="F10694" s="10"/>
      <c r="G10694">
        <v>2017</v>
      </c>
      <c r="J10694">
        <v>0.96214368002477857</v>
      </c>
      <c r="L10694" t="s">
        <v>41423</v>
      </c>
      <c r="M10694">
        <v>28129671</v>
      </c>
      <c r="Q10694" s="10"/>
      <c r="R10694" s="11">
        <f t="shared" si="334"/>
        <v>0</v>
      </c>
      <c r="U10694" s="11">
        <f t="shared" si="335"/>
        <v>0</v>
      </c>
      <c r="Y10694" s="11">
        <f>IF(SUM(Tableau1[[#This Row],[Other access]:[Sci-hub access]])&gt;=1,1,0)</f>
        <v>0</v>
      </c>
      <c r="Z10694" s="12">
        <f>IF(OR(Tableau1[[#This Row],[Access R1 + S1+ T1 ]]&gt;=1,Tableau1[[#This Row],[Access V1 +W1 + X1]]&gt;=1),1,0)</f>
        <v>0</v>
      </c>
      <c r="AB10694" s="10" t="str">
        <f>Tableau1[[#This Row],[DOI]]</f>
        <v>doi: 10.1111/ceo.12915</v>
      </c>
      <c r="AC10694" s="13" t="str">
        <f>Tableau1[[#This Row],[Authors]]&amp;", "&amp;Tableau1[[#This Row],[Title]]&amp;" "&amp;Tableau1[[#This Row],[Journal]]&amp;". "&amp;Tableau1[[#This Row],[Year]]</f>
        <v>Wostyn P, Killer HE, De Deyn PP., Glymphatic stasis at the site of the lamina cribrosa as a potential mechanism underlying open-angle glaucoma. Clin Exp Ophthalmol. 2017</v>
      </c>
    </row>
    <row r="10695" spans="1:29" x14ac:dyDescent="0.3">
      <c r="A10695">
        <v>8426</v>
      </c>
      <c r="B10695" t="s">
        <v>11108</v>
      </c>
      <c r="C10695" t="s">
        <v>21294</v>
      </c>
      <c r="D10695" t="s">
        <v>31546</v>
      </c>
      <c r="E10695" t="s">
        <v>34239</v>
      </c>
      <c r="F10695" s="10"/>
      <c r="G10695">
        <v>2017</v>
      </c>
      <c r="J10695">
        <v>0.9622530573608008</v>
      </c>
      <c r="L10695" t="s">
        <v>42766</v>
      </c>
      <c r="M10695">
        <v>27915581</v>
      </c>
      <c r="Q10695" s="10"/>
      <c r="R10695" s="11">
        <f t="shared" si="334"/>
        <v>0</v>
      </c>
      <c r="U10695" s="11">
        <f t="shared" si="335"/>
        <v>0</v>
      </c>
      <c r="Y10695" s="11">
        <f>IF(SUM(Tableau1[[#This Row],[Other access]:[Sci-hub access]])&gt;=1,1,0)</f>
        <v>0</v>
      </c>
      <c r="Z10695" s="12">
        <f>IF(OR(Tableau1[[#This Row],[Access R1 + S1+ T1 ]]&gt;=1,Tableau1[[#This Row],[Access V1 +W1 + X1]]&gt;=1),1,0)</f>
        <v>0</v>
      </c>
      <c r="AB10695" s="10" t="str">
        <f>Tableau1[[#This Row],[DOI]]</f>
        <v>doi: 10.1080/13554794.2016.1264058</v>
      </c>
      <c r="AC10695" s="13" t="str">
        <f>Tableau1[[#This Row],[Authors]]&amp;", "&amp;Tableau1[[#This Row],[Title]]&amp;" "&amp;Tableau1[[#This Row],[Journal]]&amp;". "&amp;Tableau1[[#This Row],[Year]]</f>
        <v>Storey K, Johanidesová S, Matěj R, Keller J, Rohan Z, Rusina R., FTLD-TDP and progressive supranuclear palsy in comorbidity-a report of two cases with different clinical presentations. Neurocase. 2017</v>
      </c>
    </row>
    <row r="10696" spans="1:29" x14ac:dyDescent="0.3">
      <c r="A10696">
        <v>3246</v>
      </c>
      <c r="B10696" t="s">
        <v>6429</v>
      </c>
      <c r="C10696" t="s">
        <v>16672</v>
      </c>
      <c r="D10696" t="s">
        <v>26853</v>
      </c>
      <c r="E10696" t="s">
        <v>2465</v>
      </c>
      <c r="F10696" s="10"/>
      <c r="G10696">
        <v>2017</v>
      </c>
      <c r="J10696">
        <v>0.96228869064415601</v>
      </c>
      <c r="L10696" t="s">
        <v>37699</v>
      </c>
      <c r="M10696">
        <v>28614223</v>
      </c>
      <c r="Q10696" s="10"/>
      <c r="R10696" s="11">
        <f t="shared" si="334"/>
        <v>0</v>
      </c>
      <c r="U10696" s="11">
        <f t="shared" si="335"/>
        <v>0</v>
      </c>
      <c r="Y10696" s="11">
        <f>IF(SUM(Tableau1[[#This Row],[Other access]:[Sci-hub access]])&gt;=1,1,0)</f>
        <v>0</v>
      </c>
      <c r="Z10696" s="12">
        <f>IF(OR(Tableau1[[#This Row],[Access R1 + S1+ T1 ]]&gt;=1,Tableau1[[#This Row],[Access V1 +W1 + X1]]&gt;=1),1,0)</f>
        <v>0</v>
      </c>
      <c r="AB10696" s="10" t="str">
        <f>Tableau1[[#This Row],[DOI]]</f>
        <v>doi: 10.1097/MD.0000000000007061</v>
      </c>
      <c r="AC10696" s="13" t="str">
        <f>Tableau1[[#This Row],[Authors]]&amp;", "&amp;Tableau1[[#This Row],[Title]]&amp;" "&amp;Tableau1[[#This Row],[Journal]]&amp;". "&amp;Tableau1[[#This Row],[Year]]</f>
        <v>Okeke CO, Miller-Ellis E, Rojas M; Trabectome Study Group.., Trabectome success factors. Medicine (Baltimore). 2017</v>
      </c>
    </row>
    <row r="10697" spans="1:29" x14ac:dyDescent="0.3">
      <c r="A10697">
        <v>7459</v>
      </c>
      <c r="B10697" t="s">
        <v>1339</v>
      </c>
      <c r="C10697" t="s">
        <v>1340</v>
      </c>
      <c r="D10697" t="s">
        <v>1341</v>
      </c>
      <c r="E10697" t="s">
        <v>3078</v>
      </c>
      <c r="F10697" s="10"/>
      <c r="G10697">
        <v>2017</v>
      </c>
      <c r="J10697">
        <v>0.96232619664691255</v>
      </c>
      <c r="L10697" t="e">
        <v>#VALUE!</v>
      </c>
      <c r="M10697">
        <v>28090073</v>
      </c>
      <c r="Q10697" s="10"/>
      <c r="R10697" s="11">
        <f t="shared" si="334"/>
        <v>0</v>
      </c>
      <c r="U10697" s="11">
        <f t="shared" si="335"/>
        <v>0</v>
      </c>
      <c r="Y10697" s="11">
        <f>IF(SUM(Tableau1[[#This Row],[Other access]:[Sci-hub access]])&gt;=1,1,0)</f>
        <v>0</v>
      </c>
      <c r="Z10697" s="12">
        <f>IF(OR(Tableau1[[#This Row],[Access R1 + S1+ T1 ]]&gt;=1,Tableau1[[#This Row],[Access V1 +W1 + X1]]&gt;=1),1,0)</f>
        <v>0</v>
      </c>
      <c r="AB10697" s="10" t="e">
        <f>Tableau1[[#This Row],[DOI]]</f>
        <v>#VALUE!</v>
      </c>
      <c r="AC10697" s="13" t="str">
        <f>Tableau1[[#This Row],[Authors]]&amp;", "&amp;Tableau1[[#This Row],[Title]]&amp;" "&amp;Tableau1[[#This Row],[Journal]]&amp;". "&amp;Tableau1[[#This Row],[Year]]</f>
        <v>Salehi N, Choi ED, Garrison RC., A Case of Miller Fisher Syndrome, Thromboembolic Disease, and Angioedema: Association or Coincidence? Am J Case Rep. 2017</v>
      </c>
    </row>
    <row r="10698" spans="1:29" x14ac:dyDescent="0.3">
      <c r="A10698">
        <v>6722</v>
      </c>
      <c r="B10698" t="s">
        <v>9617</v>
      </c>
      <c r="C10698" t="s">
        <v>19822</v>
      </c>
      <c r="D10698" t="s">
        <v>30050</v>
      </c>
      <c r="E10698" t="s">
        <v>2443</v>
      </c>
      <c r="F10698" s="10"/>
      <c r="G10698">
        <v>2017</v>
      </c>
      <c r="J10698">
        <v>0.96242543604993869</v>
      </c>
      <c r="L10698" t="s">
        <v>41083</v>
      </c>
      <c r="M10698">
        <v>28170539</v>
      </c>
      <c r="Q10698" s="10"/>
      <c r="R10698" s="11">
        <f t="shared" si="334"/>
        <v>0</v>
      </c>
      <c r="U10698" s="11">
        <f t="shared" si="335"/>
        <v>0</v>
      </c>
      <c r="Y10698" s="11">
        <f>IF(SUM(Tableau1[[#This Row],[Other access]:[Sci-hub access]])&gt;=1,1,0)</f>
        <v>0</v>
      </c>
      <c r="Z10698" s="12">
        <f>IF(OR(Tableau1[[#This Row],[Access R1 + S1+ T1 ]]&gt;=1,Tableau1[[#This Row],[Access V1 +W1 + X1]]&gt;=1),1,0)</f>
        <v>0</v>
      </c>
      <c r="AB10698" s="10" t="str">
        <f>Tableau1[[#This Row],[DOI]]</f>
        <v>doi: 10.1167/iovs.16-20647</v>
      </c>
      <c r="AC10698" s="13" t="str">
        <f>Tableau1[[#This Row],[Authors]]&amp;", "&amp;Tableau1[[#This Row],[Title]]&amp;" "&amp;Tableau1[[#This Row],[Journal]]&amp;". "&amp;Tableau1[[#This Row],[Year]]</f>
        <v>Javed A, Aslam T, Jones SA, Ashworth J., Objective Quantification of Changes in Corneal Clouding Over Time in Patients With Mucopolysaccharidosis. Invest Ophthalmol Vis Sci. 2017</v>
      </c>
    </row>
    <row r="10699" spans="1:29" x14ac:dyDescent="0.3">
      <c r="A10699">
        <v>10667</v>
      </c>
      <c r="B10699" t="s">
        <v>13134</v>
      </c>
      <c r="C10699" t="s">
        <v>23299</v>
      </c>
      <c r="D10699" t="s">
        <v>33587</v>
      </c>
      <c r="E10699" t="s">
        <v>2457</v>
      </c>
      <c r="F10699" s="10"/>
      <c r="G10699">
        <v>2017</v>
      </c>
      <c r="J10699">
        <v>0.96252445089173777</v>
      </c>
      <c r="L10699" t="s">
        <v>44915</v>
      </c>
      <c r="M10699">
        <v>27124791</v>
      </c>
      <c r="Q10699" s="10"/>
      <c r="R10699" s="11">
        <f t="shared" si="334"/>
        <v>0</v>
      </c>
      <c r="U10699" s="11">
        <f t="shared" si="335"/>
        <v>0</v>
      </c>
      <c r="Y10699" s="11">
        <f>IF(SUM(Tableau1[[#This Row],[Other access]:[Sci-hub access]])&gt;=1,1,0)</f>
        <v>0</v>
      </c>
      <c r="Z10699" s="12">
        <f>IF(OR(Tableau1[[#This Row],[Access R1 + S1+ T1 ]]&gt;=1,Tableau1[[#This Row],[Access V1 +W1 + X1]]&gt;=1),1,0)</f>
        <v>0</v>
      </c>
      <c r="AB10699" s="10" t="str">
        <f>Tableau1[[#This Row],[DOI]]</f>
        <v>doi: 10.1097/ICB.0000000000000314</v>
      </c>
      <c r="AC10699" s="13" t="str">
        <f>Tableau1[[#This Row],[Authors]]&amp;", "&amp;Tableau1[[#This Row],[Title]]&amp;" "&amp;Tableau1[[#This Row],[Journal]]&amp;". "&amp;Tableau1[[#This Row],[Year]]</f>
        <v>Agarwal A, Singh R, Kumar A, Dogra MR, Gupta A., BILATERAL SUBRETINAL FLUID AND RETINAL VASCULOPATHY ASSOCIATED WITH SUBACUTE SCLEROSING PANENCEPHALITIS. Retin Cases Brief Rep. 2017</v>
      </c>
    </row>
    <row r="10700" spans="1:29" x14ac:dyDescent="0.3">
      <c r="A10700">
        <v>3234</v>
      </c>
      <c r="B10700" t="s">
        <v>6418</v>
      </c>
      <c r="C10700" t="s">
        <v>16661</v>
      </c>
      <c r="D10700" t="s">
        <v>26842</v>
      </c>
      <c r="E10700" t="s">
        <v>2486</v>
      </c>
      <c r="F10700" s="10"/>
      <c r="G10700">
        <v>2017</v>
      </c>
      <c r="J10700">
        <v>0.96283061300219952</v>
      </c>
      <c r="L10700" t="s">
        <v>37687</v>
      </c>
      <c r="M10700">
        <v>28616896</v>
      </c>
      <c r="Q10700" s="10"/>
      <c r="R10700" s="11">
        <f t="shared" si="334"/>
        <v>0</v>
      </c>
      <c r="U10700" s="11">
        <f t="shared" si="335"/>
        <v>0</v>
      </c>
      <c r="Y10700" s="11">
        <f>IF(SUM(Tableau1[[#This Row],[Other access]:[Sci-hub access]])&gt;=1,1,0)</f>
        <v>0</v>
      </c>
      <c r="Z10700" s="12">
        <f>IF(OR(Tableau1[[#This Row],[Access R1 + S1+ T1 ]]&gt;=1,Tableau1[[#This Row],[Access V1 +W1 + X1]]&gt;=1),1,0)</f>
        <v>0</v>
      </c>
      <c r="AB10700" s="10" t="str">
        <f>Tableau1[[#This Row],[DOI]]</f>
        <v>doi: 10.1111/aos.13473</v>
      </c>
      <c r="AC10700" s="13" t="str">
        <f>Tableau1[[#This Row],[Authors]]&amp;", "&amp;Tableau1[[#This Row],[Title]]&amp;" "&amp;Tableau1[[#This Row],[Journal]]&amp;". "&amp;Tableau1[[#This Row],[Year]]</f>
        <v>Chen Q, Chen W, Wang M, Sun X, Sha Y, Li Z, Tian G., High-resolution transbulbar ultrasonography helping differentiate intracranial hypertension in bilateral optic disc oedema patients. Acta Ophthalmol. 2017</v>
      </c>
    </row>
    <row r="10701" spans="1:29" ht="28.8" x14ac:dyDescent="0.3">
      <c r="A10701">
        <v>180</v>
      </c>
      <c r="B10701" t="s">
        <v>3443</v>
      </c>
      <c r="C10701" t="s">
        <v>13704</v>
      </c>
      <c r="D10701" t="s">
        <v>23863</v>
      </c>
      <c r="E10701" t="s">
        <v>2465</v>
      </c>
      <c r="F10701" s="10"/>
      <c r="G10701">
        <v>2018</v>
      </c>
      <c r="J10701">
        <v>0.96287837761356498</v>
      </c>
      <c r="L10701" t="s">
        <v>34695</v>
      </c>
      <c r="M10701">
        <v>29369207</v>
      </c>
      <c r="Q10701" s="10"/>
      <c r="R10701" s="11">
        <f t="shared" si="334"/>
        <v>0</v>
      </c>
      <c r="U10701" s="11">
        <f t="shared" si="335"/>
        <v>0</v>
      </c>
      <c r="Y10701" s="11">
        <f>IF(SUM(Tableau1[[#This Row],[Other access]:[Sci-hub access]])&gt;=1,1,0)</f>
        <v>0</v>
      </c>
      <c r="Z10701" s="12">
        <f>IF(OR(Tableau1[[#This Row],[Access R1 + S1+ T1 ]]&gt;=1,Tableau1[[#This Row],[Access V1 +W1 + X1]]&gt;=1),1,0)</f>
        <v>0</v>
      </c>
      <c r="AB10701" s="10" t="str">
        <f>Tableau1[[#This Row],[DOI]]</f>
        <v>doi: 10.1097/MD.0000000000009721</v>
      </c>
      <c r="AC10701" s="13" t="str">
        <f>Tableau1[[#This Row],[Authors]]&amp;", "&amp;Tableau1[[#This Row],[Title]]&amp;" "&amp;Tableau1[[#This Row],[Journal]]&amp;". "&amp;Tableau1[[#This Row],[Year]]</f>
        <v>Tomita Y, Arima K, Tsujimoto R, Kawashiri SY, Nishimura T, Mizukami S, Okabe T, Tanaka N, Honda Y, Izutsu K, Yamamoto N, Ohmachi I, Kanagae M, Abe Y, Aoyagi K., Prevalence of fear of falling and associated factors among Japanese community-dwelling older adults. Medicine (Baltimore). 2018</v>
      </c>
    </row>
    <row r="10702" spans="1:29" x14ac:dyDescent="0.3">
      <c r="A10702">
        <v>7793</v>
      </c>
      <c r="B10702" t="s">
        <v>10558</v>
      </c>
      <c r="C10702" t="s">
        <v>20754</v>
      </c>
      <c r="D10702" t="s">
        <v>30995</v>
      </c>
      <c r="E10702" t="s">
        <v>2443</v>
      </c>
      <c r="F10702" s="10"/>
      <c r="G10702">
        <v>2017</v>
      </c>
      <c r="J10702">
        <v>0.96287987062569402</v>
      </c>
      <c r="L10702" t="s">
        <v>42144</v>
      </c>
      <c r="M10702">
        <v>28055101</v>
      </c>
      <c r="Q10702" s="10"/>
      <c r="R10702" s="11">
        <f t="shared" si="334"/>
        <v>0</v>
      </c>
      <c r="U10702" s="11">
        <f t="shared" si="335"/>
        <v>0</v>
      </c>
      <c r="Y10702" s="11">
        <f>IF(SUM(Tableau1[[#This Row],[Other access]:[Sci-hub access]])&gt;=1,1,0)</f>
        <v>0</v>
      </c>
      <c r="Z10702" s="12">
        <f>IF(OR(Tableau1[[#This Row],[Access R1 + S1+ T1 ]]&gt;=1,Tableau1[[#This Row],[Access V1 +W1 + X1]]&gt;=1),1,0)</f>
        <v>0</v>
      </c>
      <c r="AB10702" s="10" t="str">
        <f>Tableau1[[#This Row],[DOI]]</f>
        <v>doi: 10.1167/iovs.16-20351</v>
      </c>
      <c r="AC10702" s="13" t="str">
        <f>Tableau1[[#This Row],[Authors]]&amp;", "&amp;Tableau1[[#This Row],[Title]]&amp;" "&amp;Tableau1[[#This Row],[Journal]]&amp;". "&amp;Tableau1[[#This Row],[Year]]</f>
        <v>Vogel RN, Langlo CS, Scoles D, Carroll J, Weinberg DV, Kim JE., High-Resolution Imaging of Intraretinal Structures in Active and Resolved Central Serous Chorioretinopathy. Invest Ophthalmol Vis Sci. 2017</v>
      </c>
    </row>
    <row r="10703" spans="1:29" x14ac:dyDescent="0.3">
      <c r="A10703">
        <v>2081</v>
      </c>
      <c r="B10703" t="s">
        <v>5320</v>
      </c>
      <c r="C10703" t="s">
        <v>15565</v>
      </c>
      <c r="D10703" t="s">
        <v>25742</v>
      </c>
      <c r="E10703" t="s">
        <v>2511</v>
      </c>
      <c r="F10703" s="10"/>
      <c r="G10703">
        <v>2017</v>
      </c>
      <c r="J10703">
        <v>0.96291250483479185</v>
      </c>
      <c r="L10703" t="s">
        <v>36552</v>
      </c>
      <c r="M10703">
        <v>28820160</v>
      </c>
      <c r="Q10703" s="10"/>
      <c r="R10703" s="11">
        <f t="shared" si="334"/>
        <v>0</v>
      </c>
      <c r="U10703" s="11">
        <f t="shared" si="335"/>
        <v>0</v>
      </c>
      <c r="Y10703" s="11">
        <f>IF(SUM(Tableau1[[#This Row],[Other access]:[Sci-hub access]])&gt;=1,1,0)</f>
        <v>0</v>
      </c>
      <c r="Z10703" s="12">
        <f>IF(OR(Tableau1[[#This Row],[Access R1 + S1+ T1 ]]&gt;=1,Tableau1[[#This Row],[Access V1 +W1 + X1]]&gt;=1),1,0)</f>
        <v>0</v>
      </c>
      <c r="AB10703" s="10" t="str">
        <f>Tableau1[[#This Row],[DOI]]</f>
        <v>doi: 10.4103/ijo.IJO_819_16</v>
      </c>
      <c r="AC10703" s="13" t="str">
        <f>Tableau1[[#This Row],[Authors]]&amp;", "&amp;Tableau1[[#This Row],[Title]]&amp;" "&amp;Tableau1[[#This Row],[Journal]]&amp;". "&amp;Tableau1[[#This Row],[Year]]</f>
        <v>Reddy BS, Das T, Mirdha GS, Reddy N., Patient satisfaction and acceptance of spherical equivalent spectacles correction wear in rural India. Indian J Ophthalmol. 2017</v>
      </c>
    </row>
    <row r="10704" spans="1:29" x14ac:dyDescent="0.3">
      <c r="A10704">
        <v>7021</v>
      </c>
      <c r="B10704" t="s">
        <v>9876</v>
      </c>
      <c r="C10704" t="s">
        <v>20079</v>
      </c>
      <c r="D10704" t="s">
        <v>30310</v>
      </c>
      <c r="E10704" t="s">
        <v>2525</v>
      </c>
      <c r="F10704" s="10"/>
      <c r="G10704">
        <v>2017</v>
      </c>
      <c r="J10704">
        <v>0.96293642925153633</v>
      </c>
      <c r="L10704" t="s">
        <v>41378</v>
      </c>
      <c r="M10704">
        <v>28135031</v>
      </c>
      <c r="Q10704" s="10"/>
      <c r="R10704" s="11">
        <f t="shared" si="334"/>
        <v>0</v>
      </c>
      <c r="U10704" s="11">
        <f t="shared" si="335"/>
        <v>0</v>
      </c>
      <c r="Y10704" s="11">
        <f>IF(SUM(Tableau1[[#This Row],[Other access]:[Sci-hub access]])&gt;=1,1,0)</f>
        <v>0</v>
      </c>
      <c r="Z10704" s="12">
        <f>IF(OR(Tableau1[[#This Row],[Access R1 + S1+ T1 ]]&gt;=1,Tableau1[[#This Row],[Access V1 +W1 + X1]]&gt;=1),1,0)</f>
        <v>0</v>
      </c>
      <c r="AB10704" s="10" t="str">
        <f>Tableau1[[#This Row],[DOI]]</f>
        <v>doi: 10.1111/ceo.12899</v>
      </c>
      <c r="AC10704" s="13" t="str">
        <f>Tableau1[[#This Row],[Authors]]&amp;", "&amp;Tableau1[[#This Row],[Title]]&amp;" "&amp;Tableau1[[#This Row],[Journal]]&amp;". "&amp;Tableau1[[#This Row],[Year]]</f>
        <v>FitzGibbon T., Retinal prosthesis that incorporates the organization of the nerve fibre layer. Clin Exp Ophthalmol. 2017</v>
      </c>
    </row>
    <row r="10705" spans="1:29" ht="28.8" x14ac:dyDescent="0.3">
      <c r="A10705">
        <v>5231</v>
      </c>
      <c r="B10705" t="s">
        <v>8299</v>
      </c>
      <c r="C10705" t="s">
        <v>18523</v>
      </c>
      <c r="D10705" t="s">
        <v>28729</v>
      </c>
      <c r="E10705" t="s">
        <v>2458</v>
      </c>
      <c r="F10705" s="10"/>
      <c r="G10705">
        <v>2017</v>
      </c>
      <c r="J10705">
        <v>0.96299602018082275</v>
      </c>
      <c r="L10705" t="s">
        <v>39632</v>
      </c>
      <c r="M10705">
        <v>28358956</v>
      </c>
      <c r="Q10705" s="10"/>
      <c r="R10705" s="11">
        <f t="shared" si="334"/>
        <v>0</v>
      </c>
      <c r="U10705" s="11">
        <f t="shared" si="335"/>
        <v>0</v>
      </c>
      <c r="Y10705" s="11">
        <f>IF(SUM(Tableau1[[#This Row],[Other access]:[Sci-hub access]])&gt;=1,1,0)</f>
        <v>0</v>
      </c>
      <c r="Z10705" s="12">
        <f>IF(OR(Tableau1[[#This Row],[Access R1 + S1+ T1 ]]&gt;=1,Tableau1[[#This Row],[Access V1 +W1 + X1]]&gt;=1),1,0)</f>
        <v>0</v>
      </c>
      <c r="AB10705" s="10" t="str">
        <f>Tableau1[[#This Row],[DOI]]</f>
        <v>doi: 10.1001/jamaophthalmol.2017.0266</v>
      </c>
      <c r="AC10705" s="13" t="str">
        <f>Tableau1[[#This Row],[Authors]]&amp;", "&amp;Tableau1[[#This Row],[Title]]&amp;" "&amp;Tableau1[[#This Row],[Journal]]&amp;". "&amp;Tableau1[[#This Row],[Year]]</f>
        <v>Fenwick EK, Man REK, Cheung CMG, Sabanayagam C, Cheng CY, Neelam K, Chua J, Gan ATL, Mitchell P, Wong TY, Lamoureux EL., Ethnic Differences in the Association Between Age-Related Macular Degeneration and Vision-Specific Functioning. JAMA Ophthalmol. 2017</v>
      </c>
    </row>
    <row r="10706" spans="1:29" x14ac:dyDescent="0.3">
      <c r="A10706">
        <v>479</v>
      </c>
      <c r="B10706" t="s">
        <v>3742</v>
      </c>
      <c r="C10706" t="s">
        <v>14000</v>
      </c>
      <c r="D10706" t="s">
        <v>24162</v>
      </c>
      <c r="E10706" t="s">
        <v>2511</v>
      </c>
      <c r="F10706" s="10"/>
      <c r="G10706">
        <v>2017</v>
      </c>
      <c r="J10706">
        <v>0.96306695636942563</v>
      </c>
      <c r="L10706" t="s">
        <v>34983</v>
      </c>
      <c r="M10706">
        <v>29208818</v>
      </c>
      <c r="Q10706" s="10"/>
      <c r="R10706" s="11">
        <f t="shared" si="334"/>
        <v>0</v>
      </c>
      <c r="U10706" s="11">
        <f t="shared" si="335"/>
        <v>0</v>
      </c>
      <c r="Y10706" s="11">
        <f>IF(SUM(Tableau1[[#This Row],[Other access]:[Sci-hub access]])&gt;=1,1,0)</f>
        <v>0</v>
      </c>
      <c r="Z10706" s="12">
        <f>IF(OR(Tableau1[[#This Row],[Access R1 + S1+ T1 ]]&gt;=1,Tableau1[[#This Row],[Access V1 +W1 + X1]]&gt;=1),1,0)</f>
        <v>0</v>
      </c>
      <c r="AB10706" s="10" t="str">
        <f>Tableau1[[#This Row],[DOI]]</f>
        <v>doi: 10.4103/ijo.IJO_871_17</v>
      </c>
      <c r="AC10706" s="13" t="str">
        <f>Tableau1[[#This Row],[Authors]]&amp;", "&amp;Tableau1[[#This Row],[Title]]&amp;" "&amp;Tableau1[[#This Row],[Journal]]&amp;". "&amp;Tableau1[[#This Row],[Year]]</f>
        <v>Sharma N, Singhal D, Nair SP, Sahay P, Sreeshankar SS, Maharana PK., Corneal edema after phacoemulsification. Indian J Ophthalmol. 2017</v>
      </c>
    </row>
    <row r="10707" spans="1:29" x14ac:dyDescent="0.3">
      <c r="A10707">
        <v>1478</v>
      </c>
      <c r="B10707" t="s">
        <v>4735</v>
      </c>
      <c r="C10707" t="s">
        <v>14985</v>
      </c>
      <c r="D10707" t="s">
        <v>25156</v>
      </c>
      <c r="E10707" t="s">
        <v>2529</v>
      </c>
      <c r="F10707" s="10"/>
      <c r="G10707">
        <v>2017</v>
      </c>
      <c r="J10707">
        <v>0.963171013694889</v>
      </c>
      <c r="L10707" t="s">
        <v>35959</v>
      </c>
      <c r="M10707">
        <v>28937877</v>
      </c>
      <c r="Q10707" s="10"/>
      <c r="R10707" s="11">
        <f t="shared" si="334"/>
        <v>0</v>
      </c>
      <c r="U10707" s="11">
        <f t="shared" si="335"/>
        <v>0</v>
      </c>
      <c r="Y10707" s="11">
        <f>IF(SUM(Tableau1[[#This Row],[Other access]:[Sci-hub access]])&gt;=1,1,0)</f>
        <v>0</v>
      </c>
      <c r="Z10707" s="12">
        <f>IF(OR(Tableau1[[#This Row],[Access R1 + S1+ T1 ]]&gt;=1,Tableau1[[#This Row],[Access V1 +W1 + X1]]&gt;=1),1,0)</f>
        <v>0</v>
      </c>
      <c r="AB10707" s="10" t="str">
        <f>Tableau1[[#This Row],[DOI]]</f>
        <v>doi: 10.1080/02713683.2017.1355972</v>
      </c>
      <c r="AC10707" s="13" t="str">
        <f>Tableau1[[#This Row],[Authors]]&amp;", "&amp;Tableau1[[#This Row],[Title]]&amp;" "&amp;Tableau1[[#This Row],[Journal]]&amp;". "&amp;Tableau1[[#This Row],[Year]]</f>
        <v>Ranjbar M, Kurz M, Holzhey A, Rades D, Grisanti S., Changes in Peripapillary Nerve Fiber Layer Thickness after Adjuvant Stereotactic Radiotherapy in Patients with Neovascular Age-Related Macular Degeneration. Curr Eye Res. 2017</v>
      </c>
    </row>
    <row r="10708" spans="1:29" x14ac:dyDescent="0.3">
      <c r="A10708">
        <v>9195</v>
      </c>
      <c r="B10708" t="s">
        <v>11788</v>
      </c>
      <c r="C10708" t="s">
        <v>21962</v>
      </c>
      <c r="D10708" t="s">
        <v>32229</v>
      </c>
      <c r="E10708" t="s">
        <v>2529</v>
      </c>
      <c r="F10708" s="10"/>
      <c r="G10708">
        <v>2017</v>
      </c>
      <c r="J10708">
        <v>0.96328237284324902</v>
      </c>
      <c r="L10708" t="s">
        <v>43510</v>
      </c>
      <c r="M10708">
        <v>27767357</v>
      </c>
      <c r="Q10708" s="10"/>
      <c r="R10708" s="11">
        <f t="shared" si="334"/>
        <v>0</v>
      </c>
      <c r="U10708" s="11">
        <f t="shared" si="335"/>
        <v>0</v>
      </c>
      <c r="Y10708" s="11">
        <f>IF(SUM(Tableau1[[#This Row],[Other access]:[Sci-hub access]])&gt;=1,1,0)</f>
        <v>0</v>
      </c>
      <c r="Z10708" s="12">
        <f>IF(OR(Tableau1[[#This Row],[Access R1 + S1+ T1 ]]&gt;=1,Tableau1[[#This Row],[Access V1 +W1 + X1]]&gt;=1),1,0)</f>
        <v>0</v>
      </c>
      <c r="AB10708" s="10" t="str">
        <f>Tableau1[[#This Row],[DOI]]</f>
        <v>doi: 10.1080/02713683.2016.1221978</v>
      </c>
      <c r="AC10708" s="13" t="str">
        <f>Tableau1[[#This Row],[Authors]]&amp;", "&amp;Tableau1[[#This Row],[Title]]&amp;" "&amp;Tableau1[[#This Row],[Journal]]&amp;". "&amp;Tableau1[[#This Row],[Year]]</f>
        <v>Pahuja NK, Shetty R, Sinha Roy A, Thakkar MM, Jayadev C, Nuijts RM, Nagaraja H., Laser Vision Correction with Q Factor Modification for Keratoconus Management. Curr Eye Res. 2017</v>
      </c>
    </row>
    <row r="10709" spans="1:29" x14ac:dyDescent="0.3">
      <c r="A10709">
        <v>6494</v>
      </c>
      <c r="B10709" t="s">
        <v>9422</v>
      </c>
      <c r="C10709" t="s">
        <v>19630</v>
      </c>
      <c r="D10709" t="s">
        <v>29853</v>
      </c>
      <c r="E10709" t="s">
        <v>2479</v>
      </c>
      <c r="F10709" s="10"/>
      <c r="G10709">
        <v>2017</v>
      </c>
      <c r="J10709">
        <v>0.96349409649944906</v>
      </c>
      <c r="L10709" t="s">
        <v>40859</v>
      </c>
      <c r="M10709">
        <v>28207431</v>
      </c>
      <c r="Q10709" s="10"/>
      <c r="R10709" s="11">
        <f t="shared" si="334"/>
        <v>0</v>
      </c>
      <c r="U10709" s="11">
        <f t="shared" si="335"/>
        <v>0</v>
      </c>
      <c r="Y10709" s="11">
        <f>IF(SUM(Tableau1[[#This Row],[Other access]:[Sci-hub access]])&gt;=1,1,0)</f>
        <v>0</v>
      </c>
      <c r="Z10709" s="12">
        <f>IF(OR(Tableau1[[#This Row],[Access R1 + S1+ T1 ]]&gt;=1,Tableau1[[#This Row],[Access V1 +W1 + X1]]&gt;=1),1,0)</f>
        <v>0</v>
      </c>
      <c r="AB10709" s="10" t="str">
        <f>Tableau1[[#This Row],[DOI]]</f>
        <v>doi: 10.1097/ICO.0000000000001162</v>
      </c>
      <c r="AC10709" s="13" t="str">
        <f>Tableau1[[#This Row],[Authors]]&amp;", "&amp;Tableau1[[#This Row],[Title]]&amp;" "&amp;Tableau1[[#This Row],[Journal]]&amp;". "&amp;Tableau1[[#This Row],[Year]]</f>
        <v>Ramappa M, Nagpal R, Sharma S, Chaurasia S., Successful Medical Management of Presumptive Pythium insidiosum Keratitis. Cornea. 2017</v>
      </c>
    </row>
    <row r="10710" spans="1:29" x14ac:dyDescent="0.3">
      <c r="A10710">
        <v>4535</v>
      </c>
      <c r="B10710" t="s">
        <v>7658</v>
      </c>
      <c r="C10710" t="s">
        <v>17893</v>
      </c>
      <c r="D10710" t="s">
        <v>28087</v>
      </c>
      <c r="E10710" t="s">
        <v>2507</v>
      </c>
      <c r="F10710" s="10"/>
      <c r="G10710">
        <v>2017</v>
      </c>
      <c r="J10710">
        <v>0.96351369507603268</v>
      </c>
      <c r="L10710" t="s">
        <v>38953</v>
      </c>
      <c r="M10710">
        <v>28436607</v>
      </c>
      <c r="Q10710" s="10"/>
      <c r="R10710" s="11">
        <f t="shared" si="334"/>
        <v>0</v>
      </c>
      <c r="U10710" s="11">
        <f t="shared" si="335"/>
        <v>0</v>
      </c>
      <c r="Y10710" s="11">
        <f>IF(SUM(Tableau1[[#This Row],[Other access]:[Sci-hub access]])&gt;=1,1,0)</f>
        <v>0</v>
      </c>
      <c r="Z10710" s="12">
        <f>IF(OR(Tableau1[[#This Row],[Access R1 + S1+ T1 ]]&gt;=1,Tableau1[[#This Row],[Access V1 +W1 + X1]]&gt;=1),1,0)</f>
        <v>0</v>
      </c>
      <c r="AB10710" s="10" t="str">
        <f>Tableau1[[#This Row],[DOI]]</f>
        <v>doi: 10.1002/pbc.26543</v>
      </c>
      <c r="AC10710" s="13" t="str">
        <f>Tableau1[[#This Row],[Authors]]&amp;", "&amp;Tableau1[[#This Row],[Title]]&amp;" "&amp;Tableau1[[#This Row],[Journal]]&amp;". "&amp;Tableau1[[#This Row],[Year]]</f>
        <v>Frappaz D, Pedone C, Thiesse P, Szathmari A, Conter CF, Mottolese C, Carrie C., Visual complaints in intracranial germinomas. Pediatr Blood Cancer. 2017</v>
      </c>
    </row>
    <row r="10711" spans="1:29" x14ac:dyDescent="0.3">
      <c r="A10711">
        <v>5988</v>
      </c>
      <c r="B10711" t="s">
        <v>8984</v>
      </c>
      <c r="C10711" t="s">
        <v>19198</v>
      </c>
      <c r="D10711" t="s">
        <v>29414</v>
      </c>
      <c r="E10711" t="s">
        <v>2560</v>
      </c>
      <c r="F10711" s="10"/>
      <c r="G10711">
        <v>2017</v>
      </c>
      <c r="J10711">
        <v>0.96357320524850321</v>
      </c>
      <c r="L10711" t="s">
        <v>40367</v>
      </c>
      <c r="M10711">
        <v>28262614</v>
      </c>
      <c r="Q10711" s="10"/>
      <c r="R10711" s="11">
        <f t="shared" si="334"/>
        <v>0</v>
      </c>
      <c r="U10711" s="11">
        <f t="shared" si="335"/>
        <v>0</v>
      </c>
      <c r="Y10711" s="11">
        <f>IF(SUM(Tableau1[[#This Row],[Other access]:[Sci-hub access]])&gt;=1,1,0)</f>
        <v>0</v>
      </c>
      <c r="Z10711" s="12">
        <f>IF(OR(Tableau1[[#This Row],[Access R1 + S1+ T1 ]]&gt;=1,Tableau1[[#This Row],[Access V1 +W1 + X1]]&gt;=1),1,0)</f>
        <v>0</v>
      </c>
      <c r="AB10711" s="10" t="str">
        <f>Tableau1[[#This Row],[DOI]]</f>
        <v>doi: 10.1016/j.biopha.2017.01.179</v>
      </c>
      <c r="AC10711" s="13" t="str">
        <f>Tableau1[[#This Row],[Authors]]&amp;", "&amp;Tableau1[[#This Row],[Title]]&amp;" "&amp;Tableau1[[#This Row],[Journal]]&amp;". "&amp;Tableau1[[#This Row],[Year]]</f>
        <v>Du H, Zhang M, Yao K, Hu Z., Protective effect of Aster tataricus extract on retinal damage on the virtue of its antioxidant and anti-inflammatory effect in diabetic rat. Biomed Pharmacother. 2017</v>
      </c>
    </row>
    <row r="10712" spans="1:29" x14ac:dyDescent="0.3">
      <c r="A10712">
        <v>4927</v>
      </c>
      <c r="B10712" t="s">
        <v>8023</v>
      </c>
      <c r="C10712" t="s">
        <v>18252</v>
      </c>
      <c r="D10712" t="s">
        <v>28453</v>
      </c>
      <c r="E10712" t="s">
        <v>34226</v>
      </c>
      <c r="F10712" s="10"/>
      <c r="G10712">
        <v>2017</v>
      </c>
      <c r="J10712">
        <v>0.96369814687611033</v>
      </c>
      <c r="L10712" t="s">
        <v>39336</v>
      </c>
      <c r="M10712">
        <v>28390566</v>
      </c>
      <c r="Q10712" s="10"/>
      <c r="R10712" s="11">
        <f t="shared" si="334"/>
        <v>0</v>
      </c>
      <c r="U10712" s="11">
        <f t="shared" si="335"/>
        <v>0</v>
      </c>
      <c r="Y10712" s="11">
        <f>IF(SUM(Tableau1[[#This Row],[Other access]:[Sci-hub access]])&gt;=1,1,0)</f>
        <v>0</v>
      </c>
      <c r="Z10712" s="12">
        <f>IF(OR(Tableau1[[#This Row],[Access R1 + S1+ T1 ]]&gt;=1,Tableau1[[#This Row],[Access V1 +W1 + X1]]&gt;=1),1,0)</f>
        <v>0</v>
      </c>
      <c r="AB10712" s="10" t="str">
        <f>Tableau1[[#This Row],[DOI]]</f>
        <v>doi: 10.1016/j.rdc.2016.12.005</v>
      </c>
      <c r="AC10712" s="13" t="str">
        <f>Tableau1[[#This Row],[Authors]]&amp;", "&amp;Tableau1[[#This Row],[Title]]&amp;" "&amp;Tableau1[[#This Row],[Journal]]&amp;". "&amp;Tableau1[[#This Row],[Year]]</f>
        <v>Machen L, Clowse ME., Vasculitis and Pregnancy. Rheum Dis Clin North Am. 2017</v>
      </c>
    </row>
    <row r="10713" spans="1:29" x14ac:dyDescent="0.3">
      <c r="A10713">
        <v>125</v>
      </c>
      <c r="B10713" t="s">
        <v>3388</v>
      </c>
      <c r="C10713" t="s">
        <v>13649</v>
      </c>
      <c r="D10713" t="s">
        <v>23808</v>
      </c>
      <c r="E10713" t="s">
        <v>2465</v>
      </c>
      <c r="F10713" s="10"/>
      <c r="G10713">
        <v>2017</v>
      </c>
      <c r="J10713">
        <v>0.96373511870856132</v>
      </c>
      <c r="L10713" t="s">
        <v>34641</v>
      </c>
      <c r="M10713">
        <v>29390469</v>
      </c>
      <c r="Q10713" s="10"/>
      <c r="R10713" s="11">
        <f t="shared" si="334"/>
        <v>0</v>
      </c>
      <c r="U10713" s="11">
        <f t="shared" si="335"/>
        <v>0</v>
      </c>
      <c r="Y10713" s="11">
        <f>IF(SUM(Tableau1[[#This Row],[Other access]:[Sci-hub access]])&gt;=1,1,0)</f>
        <v>0</v>
      </c>
      <c r="Z10713" s="12">
        <f>IF(OR(Tableau1[[#This Row],[Access R1 + S1+ T1 ]]&gt;=1,Tableau1[[#This Row],[Access V1 +W1 + X1]]&gt;=1),1,0)</f>
        <v>0</v>
      </c>
      <c r="AB10713" s="10" t="str">
        <f>Tableau1[[#This Row],[DOI]]</f>
        <v>doi: 10.1097/MD.0000000000009213</v>
      </c>
      <c r="AC10713" s="13" t="str">
        <f>Tableau1[[#This Row],[Authors]]&amp;", "&amp;Tableau1[[#This Row],[Title]]&amp;" "&amp;Tableau1[[#This Row],[Journal]]&amp;". "&amp;Tableau1[[#This Row],[Year]]</f>
        <v>Zeng XX, Tang YL, Hu KX, Wang J, Zhu LY, Liu JY, Xu J., Insulin autoimmune syndrome in a pregnant female: A rare case report. Medicine (Baltimore). 2017</v>
      </c>
    </row>
    <row r="10714" spans="1:29" x14ac:dyDescent="0.3">
      <c r="A10714">
        <v>3359</v>
      </c>
      <c r="B10714" t="s">
        <v>6538</v>
      </c>
      <c r="C10714" t="s">
        <v>16781</v>
      </c>
      <c r="D10714" t="s">
        <v>26962</v>
      </c>
      <c r="E10714" t="s">
        <v>2543</v>
      </c>
      <c r="F10714" s="10"/>
      <c r="G10714">
        <v>2017</v>
      </c>
      <c r="J10714">
        <v>0.96408137797396876</v>
      </c>
      <c r="L10714" t="s">
        <v>37809</v>
      </c>
      <c r="M10714">
        <v>28596969</v>
      </c>
      <c r="Q10714" s="10"/>
      <c r="R10714" s="11">
        <f t="shared" si="334"/>
        <v>0</v>
      </c>
      <c r="U10714" s="11">
        <f t="shared" si="335"/>
        <v>0</v>
      </c>
      <c r="Y10714" s="11">
        <f>IF(SUM(Tableau1[[#This Row],[Other access]:[Sci-hub access]])&gt;=1,1,0)</f>
        <v>0</v>
      </c>
      <c r="Z10714" s="12">
        <f>IF(OR(Tableau1[[#This Row],[Access R1 + S1+ T1 ]]&gt;=1,Tableau1[[#This Row],[Access V1 +W1 + X1]]&gt;=1),1,0)</f>
        <v>0</v>
      </c>
      <c r="AB10714" s="10" t="str">
        <f>Tableau1[[#This Row],[DOI]]</f>
        <v>doi: 10.1155/2017/9391436</v>
      </c>
      <c r="AC10714" s="13" t="str">
        <f>Tableau1[[#This Row],[Authors]]&amp;", "&amp;Tableau1[[#This Row],[Title]]&amp;" "&amp;Tableau1[[#This Row],[Journal]]&amp;". "&amp;Tableau1[[#This Row],[Year]]</f>
        <v>Ikeda T, Shimizu K, Igarashi A, Kasahara S, Kamiya K., Twelve-Year Follow-Up of Laser In Situ Keratomileusis for Moderate to High Myopia. Biomed Res Int. 2017</v>
      </c>
    </row>
    <row r="10715" spans="1:29" x14ac:dyDescent="0.3">
      <c r="A10715">
        <v>7288</v>
      </c>
      <c r="B10715" t="s">
        <v>10108</v>
      </c>
      <c r="C10715" t="s">
        <v>20310</v>
      </c>
      <c r="D10715" t="s">
        <v>30542</v>
      </c>
      <c r="E10715" t="s">
        <v>2438</v>
      </c>
      <c r="F10715" s="10"/>
      <c r="G10715">
        <v>2017</v>
      </c>
      <c r="J10715">
        <v>0.96411107973225829</v>
      </c>
      <c r="L10715" t="s">
        <v>41644</v>
      </c>
      <c r="M10715">
        <v>28108568</v>
      </c>
      <c r="Q10715" s="10"/>
      <c r="R10715" s="11">
        <f t="shared" si="334"/>
        <v>0</v>
      </c>
      <c r="U10715" s="11">
        <f t="shared" si="335"/>
        <v>0</v>
      </c>
      <c r="Y10715" s="11">
        <f>IF(SUM(Tableau1[[#This Row],[Other access]:[Sci-hub access]])&gt;=1,1,0)</f>
        <v>0</v>
      </c>
      <c r="Z10715" s="12">
        <f>IF(OR(Tableau1[[#This Row],[Access R1 + S1+ T1 ]]&gt;=1,Tableau1[[#This Row],[Access V1 +W1 + X1]]&gt;=1),1,0)</f>
        <v>0</v>
      </c>
      <c r="AB10715" s="10" t="str">
        <f>Tableau1[[#This Row],[DOI]]</f>
        <v>doi: 10.1136/bjophthalmol-2016-309664</v>
      </c>
      <c r="AC10715" s="13" t="str">
        <f>Tableau1[[#This Row],[Authors]]&amp;", "&amp;Tableau1[[#This Row],[Title]]&amp;" "&amp;Tableau1[[#This Row],[Journal]]&amp;". "&amp;Tableau1[[#This Row],[Year]]</f>
        <v>Brennan N, Reekie I, Ezra E, Barton K, Viswanathan A, Muqit MM., The role of day one postoperative review of intraocular pressure in modern vitrectomy surgery. Br J Ophthalmol. 2017</v>
      </c>
    </row>
    <row r="10716" spans="1:29" x14ac:dyDescent="0.3">
      <c r="A10716">
        <v>87</v>
      </c>
      <c r="B10716" t="s">
        <v>3350</v>
      </c>
      <c r="C10716" t="s">
        <v>13611</v>
      </c>
      <c r="D10716" t="s">
        <v>23770</v>
      </c>
      <c r="E10716" t="s">
        <v>2538</v>
      </c>
      <c r="F10716" s="10"/>
      <c r="G10716">
        <v>2017</v>
      </c>
      <c r="J10716">
        <v>0.96442345268976737</v>
      </c>
      <c r="L10716" t="s">
        <v>34605</v>
      </c>
      <c r="M10716">
        <v>29422749</v>
      </c>
      <c r="Q10716" s="10"/>
      <c r="R10716" s="11">
        <f t="shared" si="334"/>
        <v>0</v>
      </c>
      <c r="U10716" s="11">
        <f t="shared" si="335"/>
        <v>0</v>
      </c>
      <c r="Y10716" s="11">
        <f>IF(SUM(Tableau1[[#This Row],[Other access]:[Sci-hub access]])&gt;=1,1,0)</f>
        <v>0</v>
      </c>
      <c r="Z10716" s="12">
        <f>IF(OR(Tableau1[[#This Row],[Access R1 + S1+ T1 ]]&gt;=1,Tableau1[[#This Row],[Access V1 +W1 + X1]]&gt;=1),1,0)</f>
        <v>0</v>
      </c>
      <c r="AB10716" s="10" t="str">
        <f>Tableau1[[#This Row],[DOI]]</f>
        <v>doi: 10.4103/meajo.MEAJO_105_16</v>
      </c>
      <c r="AC10716" s="13" t="str">
        <f>Tableau1[[#This Row],[Authors]]&amp;", "&amp;Tableau1[[#This Row],[Title]]&amp;" "&amp;Tableau1[[#This Row],[Journal]]&amp;". "&amp;Tableau1[[#This Row],[Year]]</f>
        <v>Al Somali AI, Al-Dossari FN, Emara KE, Al Habash A., Outcomes of Scleral-fixated Intraocular-lens in Children with Idiopathic Ectopia Lentis. Middle East Afr J Ophthalmol. 2017</v>
      </c>
    </row>
    <row r="10717" spans="1:29" x14ac:dyDescent="0.3">
      <c r="A10717">
        <v>9064</v>
      </c>
      <c r="B10717" t="s">
        <v>11674</v>
      </c>
      <c r="C10717" t="s">
        <v>21850</v>
      </c>
      <c r="D10717" t="s">
        <v>32115</v>
      </c>
      <c r="E10717" t="s">
        <v>2463</v>
      </c>
      <c r="F10717" s="10"/>
      <c r="G10717">
        <v>2017</v>
      </c>
      <c r="J10717">
        <v>0.96445408105841801</v>
      </c>
      <c r="L10717" t="s">
        <v>43386</v>
      </c>
      <c r="M10717">
        <v>27445075</v>
      </c>
      <c r="Q10717" s="10"/>
      <c r="R10717" s="11">
        <f t="shared" si="334"/>
        <v>0</v>
      </c>
      <c r="U10717" s="11">
        <f t="shared" si="335"/>
        <v>0</v>
      </c>
      <c r="Y10717" s="11">
        <f>IF(SUM(Tableau1[[#This Row],[Other access]:[Sci-hub access]])&gt;=1,1,0)</f>
        <v>0</v>
      </c>
      <c r="Z10717" s="12">
        <f>IF(OR(Tableau1[[#This Row],[Access R1 + S1+ T1 ]]&gt;=1,Tableau1[[#This Row],[Access V1 +W1 + X1]]&gt;=1),1,0)</f>
        <v>0</v>
      </c>
      <c r="AB10717" s="10" t="str">
        <f>Tableau1[[#This Row],[DOI]]</f>
        <v>doi: 10.5301/ejo.5000849</v>
      </c>
      <c r="AC10717" s="13" t="str">
        <f>Tableau1[[#This Row],[Authors]]&amp;", "&amp;Tableau1[[#This Row],[Title]]&amp;" "&amp;Tableau1[[#This Row],[Journal]]&amp;". "&amp;Tableau1[[#This Row],[Year]]</f>
        <v>Fernández J, Valero A, Martínez J, Piñero DP, Rodríguez-Vallejo M., Short-term outcomes of small-incision lenticule extraction (SMILE) for low, medium, and high myopia. Eur J Ophthalmol. 2017</v>
      </c>
    </row>
    <row r="10718" spans="1:29" x14ac:dyDescent="0.3">
      <c r="A10718">
        <v>7534</v>
      </c>
      <c r="B10718" t="s">
        <v>10332</v>
      </c>
      <c r="C10718" t="s">
        <v>20532</v>
      </c>
      <c r="D10718" t="s">
        <v>30767</v>
      </c>
      <c r="E10718" t="s">
        <v>2486</v>
      </c>
      <c r="F10718" s="10"/>
      <c r="G10718">
        <v>2017</v>
      </c>
      <c r="J10718">
        <v>0.96454509849125958</v>
      </c>
      <c r="L10718" t="s">
        <v>41889</v>
      </c>
      <c r="M10718">
        <v>28083899</v>
      </c>
      <c r="Q10718" s="10"/>
      <c r="R10718" s="11">
        <f t="shared" si="334"/>
        <v>0</v>
      </c>
      <c r="U10718" s="11">
        <f t="shared" si="335"/>
        <v>0</v>
      </c>
      <c r="Y10718" s="11">
        <f>IF(SUM(Tableau1[[#This Row],[Other access]:[Sci-hub access]])&gt;=1,1,0)</f>
        <v>0</v>
      </c>
      <c r="Z10718" s="12">
        <f>IF(OR(Tableau1[[#This Row],[Access R1 + S1+ T1 ]]&gt;=1,Tableau1[[#This Row],[Access V1 +W1 + X1]]&gt;=1),1,0)</f>
        <v>0</v>
      </c>
      <c r="AB10718" s="10" t="str">
        <f>Tableau1[[#This Row],[DOI]]</f>
        <v>doi: 10.1111/aos.13372</v>
      </c>
      <c r="AC10718" s="13" t="str">
        <f>Tableau1[[#This Row],[Authors]]&amp;", "&amp;Tableau1[[#This Row],[Title]]&amp;" "&amp;Tableau1[[#This Row],[Journal]]&amp;". "&amp;Tableau1[[#This Row],[Year]]</f>
        <v>Grieshaber MC, Schoetzau A, Grieshaber HR, Stegmann R., Canaloplasty with Stegmann Canal Expander for primary open-angle glaucoma: two-year clinical results. Acta Ophthalmol. 2017</v>
      </c>
    </row>
    <row r="10719" spans="1:29" x14ac:dyDescent="0.3">
      <c r="A10719">
        <v>1251</v>
      </c>
      <c r="B10719" t="s">
        <v>4513</v>
      </c>
      <c r="C10719" t="s">
        <v>14766</v>
      </c>
      <c r="D10719" t="s">
        <v>24934</v>
      </c>
      <c r="E10719" t="s">
        <v>2465</v>
      </c>
      <c r="F10719" s="10"/>
      <c r="G10719">
        <v>2017</v>
      </c>
      <c r="J10719">
        <v>0.96464844635362212</v>
      </c>
      <c r="L10719" t="s">
        <v>35738</v>
      </c>
      <c r="M10719">
        <v>28984766</v>
      </c>
      <c r="Q10719" s="10"/>
      <c r="R10719" s="11">
        <f t="shared" si="334"/>
        <v>0</v>
      </c>
      <c r="U10719" s="11">
        <f t="shared" si="335"/>
        <v>0</v>
      </c>
      <c r="Y10719" s="11">
        <f>IF(SUM(Tableau1[[#This Row],[Other access]:[Sci-hub access]])&gt;=1,1,0)</f>
        <v>0</v>
      </c>
      <c r="Z10719" s="12">
        <f>IF(OR(Tableau1[[#This Row],[Access R1 + S1+ T1 ]]&gt;=1,Tableau1[[#This Row],[Access V1 +W1 + X1]]&gt;=1),1,0)</f>
        <v>0</v>
      </c>
      <c r="AB10719" s="10" t="str">
        <f>Tableau1[[#This Row],[DOI]]</f>
        <v>doi: 10.1097/MD.0000000000008160</v>
      </c>
      <c r="AC10719" s="13" t="str">
        <f>Tableau1[[#This Row],[Authors]]&amp;", "&amp;Tableau1[[#This Row],[Title]]&amp;" "&amp;Tableau1[[#This Row],[Journal]]&amp;". "&amp;Tableau1[[#This Row],[Year]]</f>
        <v>Kasai K, Kato N, Konomi K, Shinzawa M, Shimazaki J., Flattening effect of corneal cross-linking depends on the preoperative severity of keratoconus. Medicine (Baltimore). 2017</v>
      </c>
    </row>
    <row r="10720" spans="1:29" x14ac:dyDescent="0.3">
      <c r="A10720">
        <v>6422</v>
      </c>
      <c r="B10720" t="s">
        <v>945</v>
      </c>
      <c r="C10720" t="s">
        <v>946</v>
      </c>
      <c r="D10720" t="s">
        <v>947</v>
      </c>
      <c r="E10720" t="s">
        <v>2766</v>
      </c>
      <c r="F10720" s="10"/>
      <c r="G10720">
        <v>2017</v>
      </c>
      <c r="J10720">
        <v>0.9647412226519958</v>
      </c>
      <c r="L10720" t="s">
        <v>40791</v>
      </c>
      <c r="M10720">
        <v>28214223</v>
      </c>
      <c r="Q10720" s="10"/>
      <c r="R10720" s="11">
        <f t="shared" si="334"/>
        <v>0</v>
      </c>
      <c r="U10720" s="11">
        <f t="shared" si="335"/>
        <v>0</v>
      </c>
      <c r="Y10720" s="11">
        <f>IF(SUM(Tableau1[[#This Row],[Other access]:[Sci-hub access]])&gt;=1,1,0)</f>
        <v>0</v>
      </c>
      <c r="Z10720" s="12">
        <f>IF(OR(Tableau1[[#This Row],[Access R1 + S1+ T1 ]]&gt;=1,Tableau1[[#This Row],[Access V1 +W1 + X1]]&gt;=1),1,0)</f>
        <v>0</v>
      </c>
      <c r="AB10720" s="10" t="str">
        <f>Tableau1[[#This Row],[DOI]]</f>
        <v>doi: 10.1016/j.diagmicrobio.2017.01.004</v>
      </c>
      <c r="AC10720" s="13" t="str">
        <f>Tableau1[[#This Row],[Authors]]&amp;", "&amp;Tableau1[[#This Row],[Title]]&amp;" "&amp;Tableau1[[#This Row],[Journal]]&amp;". "&amp;Tableau1[[#This Row],[Year]]</f>
        <v>Sun MJ, Zambrano AI, Dize L, Munoz B, Gwyn S, Mishra S, Martin DL, Sharma S, West SK., Evaluation of a field test for antibodies against Chlamydia trachomatis during trachoma surveillance in Nepal. Diagn Microbiol Infect Dis. 2017</v>
      </c>
    </row>
    <row r="10721" spans="1:29" x14ac:dyDescent="0.3">
      <c r="A10721">
        <v>2651</v>
      </c>
      <c r="B10721" t="s">
        <v>5866</v>
      </c>
      <c r="C10721" t="s">
        <v>16112</v>
      </c>
      <c r="D10721" t="s">
        <v>26289</v>
      </c>
      <c r="E10721" t="s">
        <v>2458</v>
      </c>
      <c r="F10721" s="10"/>
      <c r="G10721">
        <v>2017</v>
      </c>
      <c r="J10721">
        <v>0.96477046033177605</v>
      </c>
      <c r="L10721" t="s">
        <v>37114</v>
      </c>
      <c r="M10721">
        <v>28715553</v>
      </c>
      <c r="Q10721" s="10"/>
      <c r="R10721" s="11">
        <f t="shared" si="334"/>
        <v>0</v>
      </c>
      <c r="U10721" s="11">
        <f t="shared" si="335"/>
        <v>0</v>
      </c>
      <c r="Y10721" s="11">
        <f>IF(SUM(Tableau1[[#This Row],[Other access]:[Sci-hub access]])&gt;=1,1,0)</f>
        <v>0</v>
      </c>
      <c r="Z10721" s="12">
        <f>IF(OR(Tableau1[[#This Row],[Access R1 + S1+ T1 ]]&gt;=1,Tableau1[[#This Row],[Access V1 +W1 + X1]]&gt;=1),1,0)</f>
        <v>0</v>
      </c>
      <c r="AB10721" s="10" t="str">
        <f>Tableau1[[#This Row],[DOI]]</f>
        <v>doi: 10.1001/jamaophthalmol.2017.2295</v>
      </c>
      <c r="AC10721" s="13" t="str">
        <f>Tableau1[[#This Row],[Authors]]&amp;", "&amp;Tableau1[[#This Row],[Title]]&amp;" "&amp;Tableau1[[#This Row],[Journal]]&amp;". "&amp;Tableau1[[#This Row],[Year]]</f>
        <v>Binenbaum G, Ying GS, Tomlinson LA; Postnatal Growth and Retinopathy of Prematurity (G-ROP) Study Group.., Validation of the Children's Hospital of Philadelphia Retinopathy of Prematurity (CHOP ROP) Model. JAMA Ophthalmol. 2017</v>
      </c>
    </row>
    <row r="10722" spans="1:29" x14ac:dyDescent="0.3">
      <c r="A10722">
        <v>4543</v>
      </c>
      <c r="B10722" t="s">
        <v>7665</v>
      </c>
      <c r="C10722" t="s">
        <v>17900</v>
      </c>
      <c r="D10722" t="s">
        <v>28094</v>
      </c>
      <c r="E10722" t="s">
        <v>2490</v>
      </c>
      <c r="F10722" s="10"/>
      <c r="G10722">
        <v>2017</v>
      </c>
      <c r="J10722">
        <v>0.96498847275335764</v>
      </c>
      <c r="L10722" t="s">
        <v>38961</v>
      </c>
      <c r="M10722">
        <v>28435054</v>
      </c>
      <c r="Q10722" s="10"/>
      <c r="R10722" s="11">
        <f t="shared" si="334"/>
        <v>0</v>
      </c>
      <c r="U10722" s="11">
        <f t="shared" si="335"/>
        <v>0</v>
      </c>
      <c r="Y10722" s="11">
        <f>IF(SUM(Tableau1[[#This Row],[Other access]:[Sci-hub access]])&gt;=1,1,0)</f>
        <v>0</v>
      </c>
      <c r="Z10722" s="12">
        <f>IF(OR(Tableau1[[#This Row],[Access R1 + S1+ T1 ]]&gt;=1,Tableau1[[#This Row],[Access V1 +W1 + X1]]&gt;=1),1,0)</f>
        <v>0</v>
      </c>
      <c r="AB10722" s="10" t="str">
        <f>Tableau1[[#This Row],[DOI]]</f>
        <v>doi: 10.1016/j.ajo.2017.04.006</v>
      </c>
      <c r="AC10722" s="13" t="str">
        <f>Tableau1[[#This Row],[Authors]]&amp;", "&amp;Tableau1[[#This Row],[Title]]&amp;" "&amp;Tableau1[[#This Row],[Journal]]&amp;". "&amp;Tableau1[[#This Row],[Year]]</f>
        <v>Ho AC, Chang TS, Samuel M, Williamson P, Willenbucher RF, Malone T., Experience With a Subretinal Cell-based Therapy in Patients With Geographic Atrophy Secondary to Age-related Macular Degeneration. Am J Ophthalmol. 2017</v>
      </c>
    </row>
    <row r="10723" spans="1:29" x14ac:dyDescent="0.3">
      <c r="A10723">
        <v>4354</v>
      </c>
      <c r="B10723" t="s">
        <v>7482</v>
      </c>
      <c r="C10723" t="s">
        <v>17718</v>
      </c>
      <c r="D10723" t="s">
        <v>27911</v>
      </c>
      <c r="E10723" t="s">
        <v>2523</v>
      </c>
      <c r="F10723" s="10"/>
      <c r="G10723">
        <v>2017</v>
      </c>
      <c r="J10723">
        <v>0.96501377855330783</v>
      </c>
      <c r="L10723" t="s">
        <v>38777</v>
      </c>
      <c r="M10723">
        <v>28452989</v>
      </c>
      <c r="Q10723" s="10"/>
      <c r="R10723" s="11">
        <f t="shared" si="334"/>
        <v>0</v>
      </c>
      <c r="U10723" s="11">
        <f t="shared" si="335"/>
        <v>0</v>
      </c>
      <c r="Y10723" s="11">
        <f>IF(SUM(Tableau1[[#This Row],[Other access]:[Sci-hub access]])&gt;=1,1,0)</f>
        <v>0</v>
      </c>
      <c r="Z10723" s="12">
        <f>IF(OR(Tableau1[[#This Row],[Access R1 + S1+ T1 ]]&gt;=1,Tableau1[[#This Row],[Access V1 +W1 + X1]]&gt;=1),1,0)</f>
        <v>0</v>
      </c>
      <c r="AB10723" s="10" t="str">
        <f>Tableau1[[#This Row],[DOI]]</f>
        <v>doi: 10.1038/eye.2017.73</v>
      </c>
      <c r="AC10723" s="13" t="str">
        <f>Tableau1[[#This Row],[Authors]]&amp;", "&amp;Tableau1[[#This Row],[Title]]&amp;" "&amp;Tableau1[[#This Row],[Journal]]&amp;". "&amp;Tableau1[[#This Row],[Year]]</f>
        <v>Labetoulle M, Chiambaretta F, Shirlaw A, Leaback R, Baudouin C., Osmoprotectants, carboxymethylcellulose and hyaluronic acid multi-ingredient eye drop: a randomised controlled trial in moderate to severe dry eye. Eye (Lond). 2017</v>
      </c>
    </row>
    <row r="10724" spans="1:29" x14ac:dyDescent="0.3">
      <c r="A10724">
        <v>1948</v>
      </c>
      <c r="B10724" t="s">
        <v>5190</v>
      </c>
      <c r="C10724" t="s">
        <v>15436</v>
      </c>
      <c r="D10724" t="s">
        <v>25612</v>
      </c>
      <c r="E10724" t="s">
        <v>2462</v>
      </c>
      <c r="F10724" s="10"/>
      <c r="G10724">
        <v>2017</v>
      </c>
      <c r="J10724">
        <v>0.96504779238012295</v>
      </c>
      <c r="L10724" t="s">
        <v>36419</v>
      </c>
      <c r="M10724">
        <v>28841827</v>
      </c>
      <c r="Q10724" s="10"/>
      <c r="R10724" s="11">
        <f t="shared" si="334"/>
        <v>0</v>
      </c>
      <c r="U10724" s="11">
        <f t="shared" si="335"/>
        <v>0</v>
      </c>
      <c r="Y10724" s="11">
        <f>IF(SUM(Tableau1[[#This Row],[Other access]:[Sci-hub access]])&gt;=1,1,0)</f>
        <v>0</v>
      </c>
      <c r="Z10724" s="12">
        <f>IF(OR(Tableau1[[#This Row],[Access R1 + S1+ T1 ]]&gt;=1,Tableau1[[#This Row],[Access V1 +W1 + X1]]&gt;=1),1,0)</f>
        <v>0</v>
      </c>
      <c r="AB10724" s="10" t="str">
        <f>Tableau1[[#This Row],[DOI]]</f>
        <v>doi: 10.1186/s12886-017-0554-8</v>
      </c>
      <c r="AC10724" s="13" t="str">
        <f>Tableau1[[#This Row],[Authors]]&amp;", "&amp;Tableau1[[#This Row],[Title]]&amp;" "&amp;Tableau1[[#This Row],[Journal]]&amp;". "&amp;Tableau1[[#This Row],[Year]]</f>
        <v>Xu Y, Rong A, Xu W, Niu Y, Wang Z., Comparison of 12-month therapeutic effect of conbercept and ranibizumab for diabetic macular edema: a real-life clinical practice study. BMC Ophthalmol. 2017</v>
      </c>
    </row>
    <row r="10725" spans="1:29" x14ac:dyDescent="0.3">
      <c r="A10725">
        <v>6026</v>
      </c>
      <c r="B10725" t="s">
        <v>9012</v>
      </c>
      <c r="C10725" t="s">
        <v>19227</v>
      </c>
      <c r="D10725" t="s">
        <v>29442</v>
      </c>
      <c r="E10725" t="s">
        <v>2479</v>
      </c>
      <c r="F10725" s="10"/>
      <c r="G10725">
        <v>2017</v>
      </c>
      <c r="J10725">
        <v>0.96543442277105407</v>
      </c>
      <c r="L10725" t="s">
        <v>40403</v>
      </c>
      <c r="M10725">
        <v>28257387</v>
      </c>
      <c r="Q10725" s="10"/>
      <c r="R10725" s="11">
        <f t="shared" si="334"/>
        <v>0</v>
      </c>
      <c r="U10725" s="11">
        <f t="shared" si="335"/>
        <v>0</v>
      </c>
      <c r="Y10725" s="11">
        <f>IF(SUM(Tableau1[[#This Row],[Other access]:[Sci-hub access]])&gt;=1,1,0)</f>
        <v>0</v>
      </c>
      <c r="Z10725" s="12">
        <f>IF(OR(Tableau1[[#This Row],[Access R1 + S1+ T1 ]]&gt;=1,Tableau1[[#This Row],[Access V1 +W1 + X1]]&gt;=1),1,0)</f>
        <v>0</v>
      </c>
      <c r="AB10725" s="10" t="str">
        <f>Tableau1[[#This Row],[DOI]]</f>
        <v>doi: 10.1097/ICO.0000000000001169</v>
      </c>
      <c r="AC10725" s="13" t="str">
        <f>Tableau1[[#This Row],[Authors]]&amp;", "&amp;Tableau1[[#This Row],[Title]]&amp;" "&amp;Tableau1[[#This Row],[Journal]]&amp;". "&amp;Tableau1[[#This Row],[Year]]</f>
        <v>Feizi S, Javadi MA, Khajuee-Kermani P, Jafari R., Repeat Keratoplasty for Failed Deep Anterior Lamellar Keratoplasty in Keratoconus: Incidence, Indications, and Outcomes. Cornea. 2017</v>
      </c>
    </row>
    <row r="10726" spans="1:29" x14ac:dyDescent="0.3">
      <c r="A10726">
        <v>8690</v>
      </c>
      <c r="B10726" t="s">
        <v>11342</v>
      </c>
      <c r="C10726" t="s">
        <v>21527</v>
      </c>
      <c r="D10726" t="s">
        <v>31782</v>
      </c>
      <c r="E10726" t="s">
        <v>2494</v>
      </c>
      <c r="F10726" s="10"/>
      <c r="G10726">
        <v>2017</v>
      </c>
      <c r="J10726">
        <v>0.96557349841451756</v>
      </c>
      <c r="L10726" t="s">
        <v>43026</v>
      </c>
      <c r="M10726">
        <v>27862125</v>
      </c>
      <c r="Q10726" s="10"/>
      <c r="R10726" s="11">
        <f t="shared" si="334"/>
        <v>0</v>
      </c>
      <c r="U10726" s="11">
        <f t="shared" si="335"/>
        <v>0</v>
      </c>
      <c r="Y10726" s="11">
        <f>IF(SUM(Tableau1[[#This Row],[Other access]:[Sci-hub access]])&gt;=1,1,0)</f>
        <v>0</v>
      </c>
      <c r="Z10726" s="12">
        <f>IF(OR(Tableau1[[#This Row],[Access R1 + S1+ T1 ]]&gt;=1,Tableau1[[#This Row],[Access V1 +W1 + X1]]&gt;=1),1,0)</f>
        <v>0</v>
      </c>
      <c r="AB10726" s="10" t="str">
        <f>Tableau1[[#This Row],[DOI]]</f>
        <v>doi: 10.1111/opo.12328</v>
      </c>
      <c r="AC10726" s="13" t="str">
        <f>Tableau1[[#This Row],[Authors]]&amp;", "&amp;Tableau1[[#This Row],[Title]]&amp;" "&amp;Tableau1[[#This Row],[Journal]]&amp;". "&amp;Tableau1[[#This Row],[Year]]</f>
        <v>Crabb DP, Saunders LJ, Edwards LA., Cases of advanced visual field loss at referral to glaucoma clinics - more men than women? Ophthalmic Physiol Opt. 2017</v>
      </c>
    </row>
    <row r="10727" spans="1:29" x14ac:dyDescent="0.3">
      <c r="A10727">
        <v>3896</v>
      </c>
      <c r="B10727" t="s">
        <v>7055</v>
      </c>
      <c r="C10727" t="s">
        <v>17293</v>
      </c>
      <c r="D10727" t="s">
        <v>27480</v>
      </c>
      <c r="E10727" t="s">
        <v>2604</v>
      </c>
      <c r="F10727" s="10"/>
      <c r="G10727">
        <v>2017</v>
      </c>
      <c r="J10727">
        <v>0.96557883086765506</v>
      </c>
      <c r="L10727" t="s">
        <v>38338</v>
      </c>
      <c r="M10727">
        <v>28510649</v>
      </c>
      <c r="Q10727" s="10"/>
      <c r="R10727" s="11">
        <f t="shared" si="334"/>
        <v>0</v>
      </c>
      <c r="U10727" s="11">
        <f t="shared" si="335"/>
        <v>0</v>
      </c>
      <c r="Y10727" s="11">
        <f>IF(SUM(Tableau1[[#This Row],[Other access]:[Sci-hub access]])&gt;=1,1,0)</f>
        <v>0</v>
      </c>
      <c r="Z10727" s="12">
        <f>IF(OR(Tableau1[[#This Row],[Access R1 + S1+ T1 ]]&gt;=1,Tableau1[[#This Row],[Access V1 +W1 + X1]]&gt;=1),1,0)</f>
        <v>0</v>
      </c>
      <c r="AB10727" s="10" t="str">
        <f>Tableau1[[#This Row],[DOI]]</f>
        <v>doi: 10.1093/asj/sjx037</v>
      </c>
      <c r="AC10727" s="13" t="str">
        <f>Tableau1[[#This Row],[Authors]]&amp;", "&amp;Tableau1[[#This Row],[Title]]&amp;" "&amp;Tableau1[[#This Row],[Journal]]&amp;". "&amp;Tableau1[[#This Row],[Year]]</f>
        <v>Putterman AM, Liu CY., The Orbital Septum in Upper Eyelid Retraction and Ptosis Complicating Fat Injection. Aesthet Surg J. 2017</v>
      </c>
    </row>
    <row r="10728" spans="1:29" x14ac:dyDescent="0.3">
      <c r="A10728">
        <v>386</v>
      </c>
      <c r="B10728" t="s">
        <v>3649</v>
      </c>
      <c r="C10728" t="s">
        <v>13909</v>
      </c>
      <c r="D10728" t="s">
        <v>24069</v>
      </c>
      <c r="E10728" t="s">
        <v>33995</v>
      </c>
      <c r="F10728" s="10"/>
      <c r="G10728">
        <v>2017</v>
      </c>
      <c r="J10728">
        <v>0.96564908380048431</v>
      </c>
      <c r="L10728" t="s">
        <v>34892</v>
      </c>
      <c r="M10728">
        <v>29233122</v>
      </c>
      <c r="Q10728" s="10"/>
      <c r="R10728" s="11">
        <f t="shared" si="334"/>
        <v>0</v>
      </c>
      <c r="U10728" s="11">
        <f t="shared" si="335"/>
        <v>0</v>
      </c>
      <c r="Y10728" s="11">
        <f>IF(SUM(Tableau1[[#This Row],[Other access]:[Sci-hub access]])&gt;=1,1,0)</f>
        <v>0</v>
      </c>
      <c r="Z10728" s="12">
        <f>IF(OR(Tableau1[[#This Row],[Access R1 + S1+ T1 ]]&gt;=1,Tableau1[[#This Row],[Access V1 +W1 + X1]]&gt;=1),1,0)</f>
        <v>0</v>
      </c>
      <c r="AB10728" s="10" t="str">
        <f>Tableau1[[#This Row],[DOI]]</f>
        <v>doi: 10.1186/s12895-017-0067-4</v>
      </c>
      <c r="AC10728" s="13" t="str">
        <f>Tableau1[[#This Row],[Authors]]&amp;", "&amp;Tableau1[[#This Row],[Title]]&amp;" "&amp;Tableau1[[#This Row],[Journal]]&amp;". "&amp;Tableau1[[#This Row],[Year]]</f>
        <v>Rokni GR, Montazer F, Sharifian M, Goldust M., Composite hemangioendothelioma of the forehead and right eye; a case report. BMC Dermatol. 2017</v>
      </c>
    </row>
    <row r="10729" spans="1:29" x14ac:dyDescent="0.3">
      <c r="A10729">
        <v>1269</v>
      </c>
      <c r="B10729" t="s">
        <v>4530</v>
      </c>
      <c r="C10729" t="s">
        <v>14782</v>
      </c>
      <c r="D10729" t="s">
        <v>24951</v>
      </c>
      <c r="E10729" t="s">
        <v>2443</v>
      </c>
      <c r="F10729" s="10"/>
      <c r="G10729">
        <v>2017</v>
      </c>
      <c r="J10729">
        <v>0.96573814926832968</v>
      </c>
      <c r="L10729" t="s">
        <v>35755</v>
      </c>
      <c r="M10729">
        <v>28983564</v>
      </c>
      <c r="Q10729" s="10"/>
      <c r="R10729" s="11">
        <f t="shared" si="334"/>
        <v>0</v>
      </c>
      <c r="U10729" s="11">
        <f t="shared" si="335"/>
        <v>0</v>
      </c>
      <c r="Y10729" s="11">
        <f>IF(SUM(Tableau1[[#This Row],[Other access]:[Sci-hub access]])&gt;=1,1,0)</f>
        <v>0</v>
      </c>
      <c r="Z10729" s="12">
        <f>IF(OR(Tableau1[[#This Row],[Access R1 + S1+ T1 ]]&gt;=1,Tableau1[[#This Row],[Access V1 +W1 + X1]]&gt;=1),1,0)</f>
        <v>0</v>
      </c>
      <c r="AB10729" s="10" t="str">
        <f>Tableau1[[#This Row],[DOI]]</f>
        <v>doi: 10.1167/iovs.17-22030</v>
      </c>
      <c r="AC10729" s="13" t="str">
        <f>Tableau1[[#This Row],[Authors]]&amp;", "&amp;Tableau1[[#This Row],[Title]]&amp;" "&amp;Tableau1[[#This Row],[Journal]]&amp;". "&amp;Tableau1[[#This Row],[Year]]</f>
        <v>Omae T, Nagaoka T, Yoshida A., Effect of Circulating Omentin-1 on the Retinal Circulation in Patients With Type 2 Diabetes Mellitus. Invest Ophthalmol Vis Sci. 2017</v>
      </c>
    </row>
    <row r="10730" spans="1:29" x14ac:dyDescent="0.3">
      <c r="A10730">
        <v>9598</v>
      </c>
      <c r="B10730" t="s">
        <v>12154</v>
      </c>
      <c r="C10730" t="s">
        <v>22329</v>
      </c>
      <c r="D10730" t="s">
        <v>32601</v>
      </c>
      <c r="E10730" t="s">
        <v>2457</v>
      </c>
      <c r="F10730" s="10"/>
      <c r="G10730">
        <v>2017</v>
      </c>
      <c r="J10730">
        <v>0.96579130464313789</v>
      </c>
      <c r="L10730" t="s">
        <v>43870</v>
      </c>
      <c r="M10730">
        <v>27648585</v>
      </c>
      <c r="Q10730" s="10"/>
      <c r="R10730" s="11">
        <f t="shared" si="334"/>
        <v>0</v>
      </c>
      <c r="U10730" s="11">
        <f t="shared" si="335"/>
        <v>0</v>
      </c>
      <c r="Y10730" s="11">
        <f>IF(SUM(Tableau1[[#This Row],[Other access]:[Sci-hub access]])&gt;=1,1,0)</f>
        <v>0</v>
      </c>
      <c r="Z10730" s="12">
        <f>IF(OR(Tableau1[[#This Row],[Access R1 + S1+ T1 ]]&gt;=1,Tableau1[[#This Row],[Access V1 +W1 + X1]]&gt;=1),1,0)</f>
        <v>0</v>
      </c>
      <c r="AB10730" s="10" t="str">
        <f>Tableau1[[#This Row],[DOI]]</f>
        <v>doi: 10.1097/ICB.0000000000000375</v>
      </c>
      <c r="AC10730" s="13" t="str">
        <f>Tableau1[[#This Row],[Authors]]&amp;", "&amp;Tableau1[[#This Row],[Title]]&amp;" "&amp;Tableau1[[#This Row],[Journal]]&amp;". "&amp;Tableau1[[#This Row],[Year]]</f>
        <v>Johnson BB, Hubbard GB 3rd, Mendoza PR, Grossniklaus HE., DISTINCTIVE WHITE FUNDUS LESIONS IN FAMILIAL EXUDATIVE VITREORETINOPATHY: A NEWLY CHARACTERIZED CLINICAL FEATURE. Retin Cases Brief Rep. 2017</v>
      </c>
    </row>
    <row r="10731" spans="1:29" x14ac:dyDescent="0.3">
      <c r="A10731">
        <v>5347</v>
      </c>
      <c r="B10731" t="s">
        <v>8401</v>
      </c>
      <c r="C10731" t="s">
        <v>18624</v>
      </c>
      <c r="D10731" t="s">
        <v>28831</v>
      </c>
      <c r="E10731" t="s">
        <v>2540</v>
      </c>
      <c r="F10731" s="10"/>
      <c r="G10731">
        <v>2017</v>
      </c>
      <c r="J10731">
        <v>0.96584245572523586</v>
      </c>
      <c r="L10731" t="s">
        <v>39742</v>
      </c>
      <c r="M10731">
        <v>28345969</v>
      </c>
      <c r="Q10731" s="10"/>
      <c r="R10731" s="11">
        <f t="shared" si="334"/>
        <v>0</v>
      </c>
      <c r="U10731" s="11">
        <f t="shared" si="335"/>
        <v>0</v>
      </c>
      <c r="Y10731" s="11">
        <f>IF(SUM(Tableau1[[#This Row],[Other access]:[Sci-hub access]])&gt;=1,1,0)</f>
        <v>0</v>
      </c>
      <c r="Z10731" s="12">
        <f>IF(OR(Tableau1[[#This Row],[Access R1 + S1+ T1 ]]&gt;=1,Tableau1[[#This Row],[Access V1 +W1 + X1]]&gt;=1),1,0)</f>
        <v>0</v>
      </c>
      <c r="AB10731" s="10" t="str">
        <f>Tableau1[[#This Row],[DOI]]</f>
        <v>doi: 10.12968/bjon.2017.26.6.S6</v>
      </c>
      <c r="AC10731" s="13" t="str">
        <f>Tableau1[[#This Row],[Authors]]&amp;", "&amp;Tableau1[[#This Row],[Title]]&amp;" "&amp;Tableau1[[#This Row],[Journal]]&amp;". "&amp;Tableau1[[#This Row],[Year]]</f>
        <v>Rossaneis MA, Haddad MD, Mantovani MF, Marcon SS, Pissinati PS., Foot ulceration in patients with diabetes: a risk analysis. Br J Nurs. 2017</v>
      </c>
    </row>
    <row r="10732" spans="1:29" ht="28.8" x14ac:dyDescent="0.3">
      <c r="A10732">
        <v>1631</v>
      </c>
      <c r="B10732" t="s">
        <v>4883</v>
      </c>
      <c r="C10732" t="s">
        <v>15133</v>
      </c>
      <c r="D10732" t="s">
        <v>25304</v>
      </c>
      <c r="E10732" t="s">
        <v>2529</v>
      </c>
      <c r="F10732" s="10"/>
      <c r="G10732">
        <v>2017</v>
      </c>
      <c r="J10732">
        <v>0.96602615834538397</v>
      </c>
      <c r="L10732" t="s">
        <v>36110</v>
      </c>
      <c r="M10732">
        <v>28910165</v>
      </c>
      <c r="Q10732" s="10"/>
      <c r="R10732" s="11">
        <f t="shared" si="334"/>
        <v>0</v>
      </c>
      <c r="U10732" s="11">
        <f t="shared" si="335"/>
        <v>0</v>
      </c>
      <c r="Y10732" s="11">
        <f>IF(SUM(Tableau1[[#This Row],[Other access]:[Sci-hub access]])&gt;=1,1,0)</f>
        <v>0</v>
      </c>
      <c r="Z10732" s="12">
        <f>IF(OR(Tableau1[[#This Row],[Access R1 + S1+ T1 ]]&gt;=1,Tableau1[[#This Row],[Access V1 +W1 + X1]]&gt;=1),1,0)</f>
        <v>0</v>
      </c>
      <c r="AB10732" s="10" t="str">
        <f>Tableau1[[#This Row],[DOI]]</f>
        <v>doi: 10.1080/02713683.2016.1266661</v>
      </c>
      <c r="AC10732" s="13" t="str">
        <f>Tableau1[[#This Row],[Authors]]&amp;", "&amp;Tableau1[[#This Row],[Title]]&amp;" "&amp;Tableau1[[#This Row],[Journal]]&amp;". "&amp;Tableau1[[#This Row],[Year]]</f>
        <v>Yazgan S, Erboy F, Celik HU, Ornek T, Ugurbas SH, Kokturk F, Ayar O, Akdemir MO, Celik E., Peripapillary Choroidal Thickness and Retinal Nerve Fiber Layer in Untreated Patients with Obstructive Sleep Apnea-Hypopnea Syndrome: A Case-Control Study. Curr Eye Res. 2017</v>
      </c>
    </row>
    <row r="10733" spans="1:29" x14ac:dyDescent="0.3">
      <c r="A10733">
        <v>5368</v>
      </c>
      <c r="B10733" t="s">
        <v>8422</v>
      </c>
      <c r="C10733" t="s">
        <v>18645</v>
      </c>
      <c r="D10733" t="s">
        <v>28852</v>
      </c>
      <c r="E10733" t="s">
        <v>2567</v>
      </c>
      <c r="F10733" s="10"/>
      <c r="G10733">
        <v>2017</v>
      </c>
      <c r="J10733">
        <v>0.96624423645997615</v>
      </c>
      <c r="L10733" t="s">
        <v>39763</v>
      </c>
      <c r="M10733">
        <v>28343157</v>
      </c>
      <c r="Q10733" s="10"/>
      <c r="R10733" s="11">
        <f t="shared" si="334"/>
        <v>0</v>
      </c>
      <c r="U10733" s="11">
        <f t="shared" si="335"/>
        <v>0</v>
      </c>
      <c r="Y10733" s="11">
        <f>IF(SUM(Tableau1[[#This Row],[Other access]:[Sci-hub access]])&gt;=1,1,0)</f>
        <v>0</v>
      </c>
      <c r="Z10733" s="12">
        <f>IF(OR(Tableau1[[#This Row],[Access R1 + S1+ T1 ]]&gt;=1,Tableau1[[#This Row],[Access V1 +W1 + X1]]&gt;=1),1,0)</f>
        <v>0</v>
      </c>
      <c r="AB10733" s="10" t="str">
        <f>Tableau1[[#This Row],[DOI]]</f>
        <v>doi: 10.1136/bcr-2017-219322</v>
      </c>
      <c r="AC10733" s="13" t="str">
        <f>Tableau1[[#This Row],[Authors]]&amp;", "&amp;Tableau1[[#This Row],[Title]]&amp;" "&amp;Tableau1[[#This Row],[Journal]]&amp;". "&amp;Tableau1[[#This Row],[Year]]</f>
        <v>Lau HT, Lim KH., Isolated unilateral upper alveolar numbness in silent sinus syndrome. BMJ Case Rep. 2017</v>
      </c>
    </row>
    <row r="10734" spans="1:29" x14ac:dyDescent="0.3">
      <c r="A10734">
        <v>8024</v>
      </c>
      <c r="B10734" t="s">
        <v>10753</v>
      </c>
      <c r="C10734" t="s">
        <v>20947</v>
      </c>
      <c r="D10734" t="s">
        <v>31191</v>
      </c>
      <c r="E10734" t="s">
        <v>2835</v>
      </c>
      <c r="F10734" s="10"/>
      <c r="G10734">
        <v>2017</v>
      </c>
      <c r="J10734">
        <v>0.9662649783006606</v>
      </c>
      <c r="L10734" t="s">
        <v>42371</v>
      </c>
      <c r="M10734">
        <v>28008138</v>
      </c>
      <c r="Q10734" s="10"/>
      <c r="R10734" s="11">
        <f t="shared" si="334"/>
        <v>0</v>
      </c>
      <c r="U10734" s="11">
        <f t="shared" si="335"/>
        <v>0</v>
      </c>
      <c r="Y10734" s="11">
        <f>IF(SUM(Tableau1[[#This Row],[Other access]:[Sci-hub access]])&gt;=1,1,0)</f>
        <v>0</v>
      </c>
      <c r="Z10734" s="12">
        <f>IF(OR(Tableau1[[#This Row],[Access R1 + S1+ T1 ]]&gt;=1,Tableau1[[#This Row],[Access V1 +W1 + X1]]&gt;=1),1,0)</f>
        <v>0</v>
      </c>
      <c r="AB10734" s="10" t="str">
        <f>Tableau1[[#This Row],[DOI]]</f>
        <v>doi: 10.18632/oncotarget.13961</v>
      </c>
      <c r="AC10734" s="13" t="str">
        <f>Tableau1[[#This Row],[Authors]]&amp;", "&amp;Tableau1[[#This Row],[Title]]&amp;" "&amp;Tableau1[[#This Row],[Journal]]&amp;". "&amp;Tableau1[[#This Row],[Year]]</f>
        <v>Wu D, Qian T, Nakao T, Xu J, Liu Z, Sun X, Chu Y, Hong J., Medically uncontrolled conjunctival pyogenic granulomas: correlation between clinical characteristics and histological findings. Oncotarget. 2017</v>
      </c>
    </row>
    <row r="10735" spans="1:29" x14ac:dyDescent="0.3">
      <c r="A10735">
        <v>7585</v>
      </c>
      <c r="B10735" t="s">
        <v>10376</v>
      </c>
      <c r="C10735" t="s">
        <v>20576</v>
      </c>
      <c r="D10735" t="s">
        <v>30811</v>
      </c>
      <c r="E10735" t="s">
        <v>34357</v>
      </c>
      <c r="F10735" s="10"/>
      <c r="G10735">
        <v>2017</v>
      </c>
      <c r="J10735">
        <v>0.96626700337006122</v>
      </c>
      <c r="L10735" t="s">
        <v>41940</v>
      </c>
      <c r="M10735">
        <v>28078992</v>
      </c>
      <c r="Q10735" s="10"/>
      <c r="R10735" s="11">
        <f t="shared" si="334"/>
        <v>0</v>
      </c>
      <c r="U10735" s="11">
        <f t="shared" si="335"/>
        <v>0</v>
      </c>
      <c r="Y10735" s="11">
        <f>IF(SUM(Tableau1[[#This Row],[Other access]:[Sci-hub access]])&gt;=1,1,0)</f>
        <v>0</v>
      </c>
      <c r="Z10735" s="12">
        <f>IF(OR(Tableau1[[#This Row],[Access R1 + S1+ T1 ]]&gt;=1,Tableau1[[#This Row],[Access V1 +W1 + X1]]&gt;=1),1,0)</f>
        <v>0</v>
      </c>
      <c r="AB10735" s="10" t="str">
        <f>Tableau1[[#This Row],[DOI]]</f>
        <v>doi: 10.2174/1381612823666170111095723</v>
      </c>
      <c r="AC10735" s="13" t="str">
        <f>Tableau1[[#This Row],[Authors]]&amp;", "&amp;Tableau1[[#This Row],[Title]]&amp;" "&amp;Tableau1[[#This Row],[Journal]]&amp;". "&amp;Tableau1[[#This Row],[Year]]</f>
        <v>Nita M, Grzybowski A., Smoking and Eye Pathologies. A Systemic Review. Part II. Retina Diseases, Uveitis, Optic Neuropathies, Thyroid-Associated Orbitopathy. Curr Pharm Des. 2017</v>
      </c>
    </row>
    <row r="10736" spans="1:29" x14ac:dyDescent="0.3">
      <c r="A10736">
        <v>2778</v>
      </c>
      <c r="B10736" t="s">
        <v>5983</v>
      </c>
      <c r="C10736" t="s">
        <v>16229</v>
      </c>
      <c r="D10736" t="s">
        <v>26407</v>
      </c>
      <c r="E10736" t="s">
        <v>2443</v>
      </c>
      <c r="F10736" s="10"/>
      <c r="G10736">
        <v>2017</v>
      </c>
      <c r="J10736">
        <v>0.96632249584843921</v>
      </c>
      <c r="L10736" t="s">
        <v>37237</v>
      </c>
      <c r="M10736">
        <v>28687848</v>
      </c>
      <c r="Q10736" s="10"/>
      <c r="R10736" s="11">
        <f t="shared" si="334"/>
        <v>0</v>
      </c>
      <c r="U10736" s="11">
        <f t="shared" si="335"/>
        <v>0</v>
      </c>
      <c r="Y10736" s="11">
        <f>IF(SUM(Tableau1[[#This Row],[Other access]:[Sci-hub access]])&gt;=1,1,0)</f>
        <v>0</v>
      </c>
      <c r="Z10736" s="12">
        <f>IF(OR(Tableau1[[#This Row],[Access R1 + S1+ T1 ]]&gt;=1,Tableau1[[#This Row],[Access V1 +W1 + X1]]&gt;=1),1,0)</f>
        <v>0</v>
      </c>
      <c r="AB10736" s="10" t="str">
        <f>Tableau1[[#This Row],[DOI]]</f>
        <v>doi: 10.1167/iovs.17-21999</v>
      </c>
      <c r="AC10736" s="13" t="str">
        <f>Tableau1[[#This Row],[Authors]]&amp;", "&amp;Tableau1[[#This Row],[Title]]&amp;" "&amp;Tableau1[[#This Row],[Journal]]&amp;". "&amp;Tableau1[[#This Row],[Year]]</f>
        <v>Tian L, Sun T, Xu K, Zhang X, Peng X, Li Y., Screening of BEST1 Gene in a Chinese Cohort With Best Vitelliform Macular Dystrophy or Autosomal Recessive Bestrophinopathy. Invest Ophthalmol Vis Sci. 2017</v>
      </c>
    </row>
    <row r="10737" spans="1:29" x14ac:dyDescent="0.3">
      <c r="A10737">
        <v>5878</v>
      </c>
      <c r="B10737" t="s">
        <v>8888</v>
      </c>
      <c r="C10737" t="s">
        <v>19103</v>
      </c>
      <c r="D10737" t="s">
        <v>29318</v>
      </c>
      <c r="E10737" t="s">
        <v>2460</v>
      </c>
      <c r="F10737" s="10"/>
      <c r="G10737">
        <v>2017</v>
      </c>
      <c r="J10737">
        <v>0.96650586969730878</v>
      </c>
      <c r="L10737" t="s">
        <v>40260</v>
      </c>
      <c r="M10737">
        <v>28276756</v>
      </c>
      <c r="Q10737" s="10"/>
      <c r="R10737" s="11">
        <f t="shared" si="334"/>
        <v>0</v>
      </c>
      <c r="U10737" s="11">
        <f t="shared" si="335"/>
        <v>0</v>
      </c>
      <c r="Y10737" s="11">
        <f>IF(SUM(Tableau1[[#This Row],[Other access]:[Sci-hub access]])&gt;=1,1,0)</f>
        <v>0</v>
      </c>
      <c r="Z10737" s="12">
        <f>IF(OR(Tableau1[[#This Row],[Access R1 + S1+ T1 ]]&gt;=1,Tableau1[[#This Row],[Access V1 +W1 + X1]]&gt;=1),1,0)</f>
        <v>0</v>
      </c>
      <c r="AB10737" s="10" t="str">
        <f>Tableau1[[#This Row],[DOI]]</f>
        <v>doi: 10.1080/09286586.2016.1263996</v>
      </c>
      <c r="AC10737" s="13" t="str">
        <f>Tableau1[[#This Row],[Authors]]&amp;", "&amp;Tableau1[[#This Row],[Title]]&amp;" "&amp;Tableau1[[#This Row],[Journal]]&amp;". "&amp;Tableau1[[#This Row],[Year]]</f>
        <v>Gong YY, Zhang F, Zhou J, Li J, Zhang GH, Wang JL, Gu ZS., Prevalence of Dry Eye in Uyghur and Han Ethnic Groups in Western China. Ophthalmic Epidemiol. 2017</v>
      </c>
    </row>
    <row r="10738" spans="1:29" ht="28.8" x14ac:dyDescent="0.3">
      <c r="A10738">
        <v>313</v>
      </c>
      <c r="B10738" t="s">
        <v>3576</v>
      </c>
      <c r="C10738" t="s">
        <v>13837</v>
      </c>
      <c r="D10738" t="s">
        <v>23996</v>
      </c>
      <c r="E10738" t="s">
        <v>2443</v>
      </c>
      <c r="F10738" s="10"/>
      <c r="G10738">
        <v>2017</v>
      </c>
      <c r="J10738">
        <v>0.96650795839040748</v>
      </c>
      <c r="L10738" t="s">
        <v>34822</v>
      </c>
      <c r="M10738">
        <v>29260197</v>
      </c>
      <c r="Q10738" s="10"/>
      <c r="R10738" s="11">
        <f t="shared" si="334"/>
        <v>0</v>
      </c>
      <c r="U10738" s="11">
        <f t="shared" si="335"/>
        <v>0</v>
      </c>
      <c r="Y10738" s="11">
        <f>IF(SUM(Tableau1[[#This Row],[Other access]:[Sci-hub access]])&gt;=1,1,0)</f>
        <v>0</v>
      </c>
      <c r="Z10738" s="12">
        <f>IF(OR(Tableau1[[#This Row],[Access R1 + S1+ T1 ]]&gt;=1,Tableau1[[#This Row],[Access V1 +W1 + X1]]&gt;=1),1,0)</f>
        <v>0</v>
      </c>
      <c r="AB10738" s="10" t="str">
        <f>Tableau1[[#This Row],[DOI]]</f>
        <v>doi: 10.1167/iovs.17-22555</v>
      </c>
      <c r="AC10738" s="13" t="str">
        <f>Tableau1[[#This Row],[Authors]]&amp;", "&amp;Tableau1[[#This Row],[Title]]&amp;" "&amp;Tableau1[[#This Row],[Journal]]&amp;". "&amp;Tableau1[[#This Row],[Year]]</f>
        <v>Wertheimer C, Kassumeh S, Piravej NP, Nilmayer O, Braun C, Priglinger C, Luft N, Wolf A, Mayer WJ, Priglinger SG, Eibl-Lindner KH., The Intraocular Lens as a Drug Delivery Device: In Vitro Screening of Pharmacologic Substances for the Prophylaxis of Posterior Capsule Opacification. Invest Ophthalmol Vis Sci. 2017</v>
      </c>
    </row>
    <row r="10739" spans="1:29" x14ac:dyDescent="0.3">
      <c r="A10739">
        <v>7126</v>
      </c>
      <c r="B10739" t="s">
        <v>9972</v>
      </c>
      <c r="C10739" t="s">
        <v>20175</v>
      </c>
      <c r="D10739" t="s">
        <v>30406</v>
      </c>
      <c r="E10739" t="s">
        <v>2791</v>
      </c>
      <c r="F10739" s="10"/>
      <c r="G10739">
        <v>2017</v>
      </c>
      <c r="J10739">
        <v>0.96656621040011814</v>
      </c>
      <c r="L10739" t="s">
        <v>41482</v>
      </c>
      <c r="M10739">
        <v>28126262</v>
      </c>
      <c r="Q10739" s="10"/>
      <c r="R10739" s="11">
        <f t="shared" si="334"/>
        <v>0</v>
      </c>
      <c r="U10739" s="11">
        <f t="shared" si="335"/>
        <v>0</v>
      </c>
      <c r="Y10739" s="11">
        <f>IF(SUM(Tableau1[[#This Row],[Other access]:[Sci-hub access]])&gt;=1,1,0)</f>
        <v>0</v>
      </c>
      <c r="Z10739" s="12">
        <f>IF(OR(Tableau1[[#This Row],[Access R1 + S1+ T1 ]]&gt;=1,Tableau1[[#This Row],[Access V1 +W1 + X1]]&gt;=1),1,0)</f>
        <v>0</v>
      </c>
      <c r="AB10739" s="10" t="str">
        <f>Tableau1[[#This Row],[DOI]]</f>
        <v>doi: 10.1016/j.optom.2016.10.001</v>
      </c>
      <c r="AC10739" s="13" t="str">
        <f>Tableau1[[#This Row],[Authors]]&amp;", "&amp;Tableau1[[#This Row],[Title]]&amp;" "&amp;Tableau1[[#This Row],[Journal]]&amp;". "&amp;Tableau1[[#This Row],[Year]]</f>
        <v>Singh NK, Mani R, Hussaindeen JR., Changes in stimulus and response AC/A ratio with vision therapy in Convergence Insufficiency. J Optom. 2017</v>
      </c>
    </row>
    <row r="10740" spans="1:29" x14ac:dyDescent="0.3">
      <c r="A10740">
        <v>7085</v>
      </c>
      <c r="B10740" t="s">
        <v>9936</v>
      </c>
      <c r="C10740" t="s">
        <v>20139</v>
      </c>
      <c r="D10740" t="s">
        <v>30370</v>
      </c>
      <c r="E10740" t="s">
        <v>2479</v>
      </c>
      <c r="F10740" s="10"/>
      <c r="G10740">
        <v>2017</v>
      </c>
      <c r="J10740">
        <v>0.96658321714132645</v>
      </c>
      <c r="L10740" t="s">
        <v>41441</v>
      </c>
      <c r="M10740">
        <v>28129293</v>
      </c>
      <c r="Q10740" s="10"/>
      <c r="R10740" s="11">
        <f t="shared" si="334"/>
        <v>0</v>
      </c>
      <c r="U10740" s="11">
        <f t="shared" si="335"/>
        <v>0</v>
      </c>
      <c r="Y10740" s="11">
        <f>IF(SUM(Tableau1[[#This Row],[Other access]:[Sci-hub access]])&gt;=1,1,0)</f>
        <v>0</v>
      </c>
      <c r="Z10740" s="12">
        <f>IF(OR(Tableau1[[#This Row],[Access R1 + S1+ T1 ]]&gt;=1,Tableau1[[#This Row],[Access V1 +W1 + X1]]&gt;=1),1,0)</f>
        <v>0</v>
      </c>
      <c r="AB10740" s="10" t="str">
        <f>Tableau1[[#This Row],[DOI]]</f>
        <v>doi: 10.1097/ICO.0000000000001144</v>
      </c>
      <c r="AC10740" s="13" t="str">
        <f>Tableau1[[#This Row],[Authors]]&amp;", "&amp;Tableau1[[#This Row],[Title]]&amp;" "&amp;Tableau1[[#This Row],[Journal]]&amp;". "&amp;Tableau1[[#This Row],[Year]]</f>
        <v>Ong SS, Walter SD, Chen X, Vora GK, Daluvoy M, Proia AD, Mruthyunjaya P., Ocular Surface Epithelial Atypia Mimicking Squamous Neoplasia in Association With Ulcerative Colitis. Cornea. 2017</v>
      </c>
    </row>
    <row r="10741" spans="1:29" x14ac:dyDescent="0.3">
      <c r="A10741">
        <v>8744</v>
      </c>
      <c r="B10741" t="s">
        <v>1805</v>
      </c>
      <c r="C10741" t="s">
        <v>1806</v>
      </c>
      <c r="D10741" t="s">
        <v>1807</v>
      </c>
      <c r="E10741" t="s">
        <v>2847</v>
      </c>
      <c r="F10741" s="10"/>
      <c r="G10741">
        <v>2017</v>
      </c>
      <c r="J10741">
        <v>0.96658519053696812</v>
      </c>
      <c r="L10741" t="s">
        <v>43080</v>
      </c>
      <c r="M10741">
        <v>27851990</v>
      </c>
      <c r="Q10741" s="10"/>
      <c r="R10741" s="11">
        <f t="shared" si="334"/>
        <v>0</v>
      </c>
      <c r="U10741" s="11">
        <f t="shared" si="335"/>
        <v>0</v>
      </c>
      <c r="Y10741" s="11">
        <f>IF(SUM(Tableau1[[#This Row],[Other access]:[Sci-hub access]])&gt;=1,1,0)</f>
        <v>0</v>
      </c>
      <c r="Z10741" s="12">
        <f>IF(OR(Tableau1[[#This Row],[Access R1 + S1+ T1 ]]&gt;=1,Tableau1[[#This Row],[Access V1 +W1 + X1]]&gt;=1),1,0)</f>
        <v>0</v>
      </c>
      <c r="AB10741" s="10" t="str">
        <f>Tableau1[[#This Row],[DOI]]</f>
        <v>doi: 10.1016/j.ygeno.2016.11.003</v>
      </c>
      <c r="AC10741" s="13" t="str">
        <f>Tableau1[[#This Row],[Authors]]&amp;", "&amp;Tableau1[[#This Row],[Title]]&amp;" "&amp;Tableau1[[#This Row],[Journal]]&amp;". "&amp;Tableau1[[#This Row],[Year]]</f>
        <v>Kumar S, Malik MA, K S, Sihota R, Kaur J., Genetic variants associated with primary open angle glaucoma in Indian population. Genomics. 2017</v>
      </c>
    </row>
    <row r="10742" spans="1:29" ht="28.8" x14ac:dyDescent="0.3">
      <c r="A10742">
        <v>8091</v>
      </c>
      <c r="B10742" t="s">
        <v>10814</v>
      </c>
      <c r="C10742" t="s">
        <v>21003</v>
      </c>
      <c r="D10742" t="s">
        <v>31252</v>
      </c>
      <c r="E10742" t="s">
        <v>2835</v>
      </c>
      <c r="F10742" s="10"/>
      <c r="G10742">
        <v>2017</v>
      </c>
      <c r="J10742">
        <v>0.96668099325032364</v>
      </c>
      <c r="L10742" t="s">
        <v>42438</v>
      </c>
      <c r="M10742">
        <v>27999189</v>
      </c>
      <c r="Q10742" s="10"/>
      <c r="R10742" s="11">
        <f t="shared" si="334"/>
        <v>0</v>
      </c>
      <c r="U10742" s="11">
        <f t="shared" si="335"/>
        <v>0</v>
      </c>
      <c r="Y10742" s="11">
        <f>IF(SUM(Tableau1[[#This Row],[Other access]:[Sci-hub access]])&gt;=1,1,0)</f>
        <v>0</v>
      </c>
      <c r="Z10742" s="12">
        <f>IF(OR(Tableau1[[#This Row],[Access R1 + S1+ T1 ]]&gt;=1,Tableau1[[#This Row],[Access V1 +W1 + X1]]&gt;=1),1,0)</f>
        <v>0</v>
      </c>
      <c r="AB10742" s="10" t="str">
        <f>Tableau1[[#This Row],[DOI]]</f>
        <v>doi: 10.18632/oncotarget.13945</v>
      </c>
      <c r="AC10742" s="13" t="str">
        <f>Tableau1[[#This Row],[Authors]]&amp;", "&amp;Tableau1[[#This Row],[Title]]&amp;" "&amp;Tableau1[[#This Row],[Journal]]&amp;". "&amp;Tableau1[[#This Row],[Year]]</f>
        <v>Zhou T, Che D, Lan Y, Fang Z, Xie J, Gong H, Li C, Feng J, Hong H, Qi W, Ma C, Yang Z, Cai W, Zhong J, Ma J, Yang X, Gao G., Mesenchymal marker expression is elevated in Müller cells exposed to high glucose and in animal models of diabetic retinopathy. Oncotarget. 2017</v>
      </c>
    </row>
    <row r="10743" spans="1:29" x14ac:dyDescent="0.3">
      <c r="A10743">
        <v>1719</v>
      </c>
      <c r="B10743" t="s">
        <v>4969</v>
      </c>
      <c r="C10743" t="s">
        <v>15217</v>
      </c>
      <c r="D10743" t="s">
        <v>25390</v>
      </c>
      <c r="E10743" t="s">
        <v>2875</v>
      </c>
      <c r="F10743" s="10"/>
      <c r="G10743">
        <v>2017</v>
      </c>
      <c r="J10743">
        <v>0.96684414759819814</v>
      </c>
      <c r="L10743" t="s">
        <v>36197</v>
      </c>
      <c r="M10743">
        <v>28892569</v>
      </c>
      <c r="Q10743" s="10"/>
      <c r="R10743" s="11">
        <f t="shared" si="334"/>
        <v>0</v>
      </c>
      <c r="U10743" s="11">
        <f t="shared" si="335"/>
        <v>0</v>
      </c>
      <c r="Y10743" s="11">
        <f>IF(SUM(Tableau1[[#This Row],[Other access]:[Sci-hub access]])&gt;=1,1,0)</f>
        <v>0</v>
      </c>
      <c r="Z10743" s="12">
        <f>IF(OR(Tableau1[[#This Row],[Access R1 + S1+ T1 ]]&gt;=1,Tableau1[[#This Row],[Access V1 +W1 + X1]]&gt;=1),1,0)</f>
        <v>0</v>
      </c>
      <c r="AB10743" s="10" t="str">
        <f>Tableau1[[#This Row],[DOI]]</f>
        <v>doi: 10.1111/jnc.14214</v>
      </c>
      <c r="AC10743" s="13" t="str">
        <f>Tableau1[[#This Row],[Authors]]&amp;", "&amp;Tableau1[[#This Row],[Title]]&amp;" "&amp;Tableau1[[#This Row],[Journal]]&amp;". "&amp;Tableau1[[#This Row],[Year]]</f>
        <v>Jiang H, Wu M, Liu Y, Song L, Li S, Wang X, Zhang YF, Fang J, Wu S., Serine racemase deficiency attenuates choroidal neovascularization and reduces nitric oxide and VEGF levels by retinal pigment epithelial cells. J Neurochem. 2017</v>
      </c>
    </row>
    <row r="10744" spans="1:29" x14ac:dyDescent="0.3">
      <c r="A10744">
        <v>5213</v>
      </c>
      <c r="B10744" t="s">
        <v>8283</v>
      </c>
      <c r="C10744" t="s">
        <v>18507</v>
      </c>
      <c r="D10744" t="s">
        <v>28713</v>
      </c>
      <c r="E10744" t="s">
        <v>2500</v>
      </c>
      <c r="F10744" s="10"/>
      <c r="G10744">
        <v>2017</v>
      </c>
      <c r="J10744">
        <v>0.966850030625934</v>
      </c>
      <c r="L10744" t="s">
        <v>39615</v>
      </c>
      <c r="M10744">
        <v>28361640</v>
      </c>
      <c r="Q10744" s="10"/>
      <c r="R10744" s="11">
        <f t="shared" si="334"/>
        <v>0</v>
      </c>
      <c r="U10744" s="11">
        <f t="shared" si="335"/>
        <v>0</v>
      </c>
      <c r="Y10744" s="11">
        <f>IF(SUM(Tableau1[[#This Row],[Other access]:[Sci-hub access]])&gt;=1,1,0)</f>
        <v>0</v>
      </c>
      <c r="Z10744" s="12">
        <f>IF(OR(Tableau1[[#This Row],[Access R1 + S1+ T1 ]]&gt;=1,Tableau1[[#This Row],[Access V1 +W1 + X1]]&gt;=1),1,0)</f>
        <v>0</v>
      </c>
      <c r="AB10744" s="10" t="str">
        <f>Tableau1[[#This Row],[DOI]]</f>
        <v>doi: 10.7748/nop.29.3.6.s2</v>
      </c>
      <c r="AC10744" s="13" t="str">
        <f>Tableau1[[#This Row],[Authors]]&amp;", "&amp;Tableau1[[#This Row],[Title]]&amp;" "&amp;Tableau1[[#This Row],[Journal]]&amp;". "&amp;Tableau1[[#This Row],[Year]]</f>
        <v>Longhurst C., Sight loss charity calls for nurse training in care homes. Nurs Older People. 2017</v>
      </c>
    </row>
    <row r="10745" spans="1:29" x14ac:dyDescent="0.3">
      <c r="A10745">
        <v>10053</v>
      </c>
      <c r="B10745" t="s">
        <v>12570</v>
      </c>
      <c r="C10745" t="s">
        <v>22738</v>
      </c>
      <c r="D10745" t="s">
        <v>33019</v>
      </c>
      <c r="E10745" t="s">
        <v>2471</v>
      </c>
      <c r="F10745" s="10"/>
      <c r="G10745">
        <v>2017</v>
      </c>
      <c r="J10745">
        <v>0.96685944702768778</v>
      </c>
      <c r="L10745" t="s">
        <v>44309</v>
      </c>
      <c r="M10745">
        <v>27486022</v>
      </c>
      <c r="Q10745" s="10"/>
      <c r="R10745" s="11">
        <f t="shared" si="334"/>
        <v>0</v>
      </c>
      <c r="U10745" s="11">
        <f t="shared" si="335"/>
        <v>0</v>
      </c>
      <c r="Y10745" s="11">
        <f>IF(SUM(Tableau1[[#This Row],[Other access]:[Sci-hub access]])&gt;=1,1,0)</f>
        <v>0</v>
      </c>
      <c r="Z10745" s="12">
        <f>IF(OR(Tableau1[[#This Row],[Access R1 + S1+ T1 ]]&gt;=1,Tableau1[[#This Row],[Access V1 +W1 + X1]]&gt;=1),1,0)</f>
        <v>0</v>
      </c>
      <c r="AB10745" s="10" t="str">
        <f>Tableau1[[#This Row],[DOI]]</f>
        <v>doi: 10.1007/s10792-016-0305-5</v>
      </c>
      <c r="AC10745" s="13" t="str">
        <f>Tableau1[[#This Row],[Authors]]&amp;", "&amp;Tableau1[[#This Row],[Title]]&amp;" "&amp;Tableau1[[#This Row],[Journal]]&amp;". "&amp;Tableau1[[#This Row],[Year]]</f>
        <v>Titiyal JS, Agarwal E, Angmo D, Sharma N, Kumar A., Comparative evaluation of outcomes of phacoemulsification in vitrectomized eyes: silicone oil versus air/gas group. Int Ophthalmol. 2017</v>
      </c>
    </row>
    <row r="10746" spans="1:29" x14ac:dyDescent="0.3">
      <c r="A10746">
        <v>8308</v>
      </c>
      <c r="B10746" t="s">
        <v>11009</v>
      </c>
      <c r="C10746" t="s">
        <v>21196</v>
      </c>
      <c r="D10746" t="s">
        <v>31447</v>
      </c>
      <c r="E10746" t="s">
        <v>2440</v>
      </c>
      <c r="F10746" s="10"/>
      <c r="G10746">
        <v>2017</v>
      </c>
      <c r="J10746">
        <v>0.966974157192238</v>
      </c>
      <c r="L10746" t="s">
        <v>42652</v>
      </c>
      <c r="M10746">
        <v>27939447</v>
      </c>
      <c r="Q10746" s="10"/>
      <c r="R10746" s="11">
        <f t="shared" si="334"/>
        <v>0</v>
      </c>
      <c r="U10746" s="11">
        <f t="shared" si="335"/>
        <v>0</v>
      </c>
      <c r="Y10746" s="11">
        <f>IF(SUM(Tableau1[[#This Row],[Other access]:[Sci-hub access]])&gt;=1,1,0)</f>
        <v>0</v>
      </c>
      <c r="Z10746" s="12">
        <f>IF(OR(Tableau1[[#This Row],[Access R1 + S1+ T1 ]]&gt;=1,Tableau1[[#This Row],[Access V1 +W1 + X1]]&gt;=1),1,0)</f>
        <v>0</v>
      </c>
      <c r="AB10746" s="10" t="str">
        <f>Tableau1[[#This Row],[DOI]]</f>
        <v>doi: 10.1016/j.exer.2016.12.002</v>
      </c>
      <c r="AC10746" s="13" t="str">
        <f>Tableau1[[#This Row],[Authors]]&amp;", "&amp;Tableau1[[#This Row],[Title]]&amp;" "&amp;Tableau1[[#This Row],[Journal]]&amp;". "&amp;Tableau1[[#This Row],[Year]]</f>
        <v>Li G, Cui G, Dismuke WM, Navarro I, Perkumas K, Woodward DF, Stamer WD., Differential response and withdrawal profile of glucocorticoid-treated human trabecular meshwork cells. Exp Eye Res. 2017</v>
      </c>
    </row>
    <row r="10747" spans="1:29" x14ac:dyDescent="0.3">
      <c r="A10747">
        <v>4652</v>
      </c>
      <c r="B10747" t="s">
        <v>416</v>
      </c>
      <c r="C10747" t="s">
        <v>417</v>
      </c>
      <c r="D10747" t="s">
        <v>418</v>
      </c>
      <c r="E10747" t="s">
        <v>2829</v>
      </c>
      <c r="F10747" s="10"/>
      <c r="G10747">
        <v>2017</v>
      </c>
      <c r="J10747">
        <v>0.96712784434559007</v>
      </c>
      <c r="L10747" t="s">
        <v>39070</v>
      </c>
      <c r="M10747">
        <v>28422938</v>
      </c>
      <c r="Q10747" s="10"/>
      <c r="R10747" s="11">
        <f t="shared" si="334"/>
        <v>0</v>
      </c>
      <c r="U10747" s="11">
        <f t="shared" si="335"/>
        <v>0</v>
      </c>
      <c r="Y10747" s="11">
        <f>IF(SUM(Tableau1[[#This Row],[Other access]:[Sci-hub access]])&gt;=1,1,0)</f>
        <v>0</v>
      </c>
      <c r="Z10747" s="12">
        <f>IF(OR(Tableau1[[#This Row],[Access R1 + S1+ T1 ]]&gt;=1,Tableau1[[#This Row],[Access V1 +W1 + X1]]&gt;=1),1,0)</f>
        <v>0</v>
      </c>
      <c r="AB10747" s="10" t="str">
        <f>Tableau1[[#This Row],[DOI]]</f>
        <v>doi: 10.1038/544S1a</v>
      </c>
      <c r="AC10747" s="13" t="str">
        <f>Tableau1[[#This Row],[Authors]]&amp;", "&amp;Tableau1[[#This Row],[Title]]&amp;" "&amp;Tableau1[[#This Row],[Journal]]&amp;". "&amp;Tableau1[[#This Row],[Year]]</f>
        <v>Holmes D., Corneal repair: a clear vision. Nature. 2017</v>
      </c>
    </row>
    <row r="10748" spans="1:29" x14ac:dyDescent="0.3">
      <c r="A10748">
        <v>7080</v>
      </c>
      <c r="B10748" t="s">
        <v>9931</v>
      </c>
      <c r="C10748" t="s">
        <v>20134</v>
      </c>
      <c r="D10748" t="s">
        <v>30365</v>
      </c>
      <c r="E10748" t="s">
        <v>2479</v>
      </c>
      <c r="F10748" s="10"/>
      <c r="G10748">
        <v>2017</v>
      </c>
      <c r="J10748">
        <v>0.96714956925502604</v>
      </c>
      <c r="L10748" t="s">
        <v>41436</v>
      </c>
      <c r="M10748">
        <v>28129299</v>
      </c>
      <c r="Q10748" s="10"/>
      <c r="R10748" s="11">
        <f t="shared" si="334"/>
        <v>0</v>
      </c>
      <c r="U10748" s="11">
        <f t="shared" si="335"/>
        <v>0</v>
      </c>
      <c r="Y10748" s="11">
        <f>IF(SUM(Tableau1[[#This Row],[Other access]:[Sci-hub access]])&gt;=1,1,0)</f>
        <v>0</v>
      </c>
      <c r="Z10748" s="12">
        <f>IF(OR(Tableau1[[#This Row],[Access R1 + S1+ T1 ]]&gt;=1,Tableau1[[#This Row],[Access V1 +W1 + X1]]&gt;=1),1,0)</f>
        <v>0</v>
      </c>
      <c r="AB10748" s="10" t="str">
        <f>Tableau1[[#This Row],[DOI]]</f>
        <v>doi: 10.1097/ICO.0000000000001141</v>
      </c>
      <c r="AC10748" s="13" t="str">
        <f>Tableau1[[#This Row],[Authors]]&amp;", "&amp;Tableau1[[#This Row],[Title]]&amp;" "&amp;Tableau1[[#This Row],[Journal]]&amp;". "&amp;Tableau1[[#This Row],[Year]]</f>
        <v>Arnalich-Montiel F, Pérez-Sarriegui A, Lauzirika G, Porrua L, Hernández-Verdejo JL., Pupillary Abnormalities in Descemet Membrane Endothelial Keratoplasty After Nearly Full Tamponade. Cornea. 2017</v>
      </c>
    </row>
    <row r="10749" spans="1:29" ht="28.8" x14ac:dyDescent="0.3">
      <c r="A10749">
        <v>1999</v>
      </c>
      <c r="B10749" t="s">
        <v>5239</v>
      </c>
      <c r="C10749" t="s">
        <v>15485</v>
      </c>
      <c r="D10749" t="s">
        <v>25661</v>
      </c>
      <c r="E10749" t="s">
        <v>2658</v>
      </c>
      <c r="F10749" s="10"/>
      <c r="G10749">
        <v>2017</v>
      </c>
      <c r="J10749">
        <v>0.96757005649256844</v>
      </c>
      <c r="L10749" t="s">
        <v>36470</v>
      </c>
      <c r="M10749">
        <v>28834393</v>
      </c>
      <c r="Q10749" s="10"/>
      <c r="R10749" s="11">
        <f t="shared" si="334"/>
        <v>0</v>
      </c>
      <c r="U10749" s="11">
        <f t="shared" si="335"/>
        <v>0</v>
      </c>
      <c r="Y10749" s="11">
        <f>IF(SUM(Tableau1[[#This Row],[Other access]:[Sci-hub access]])&gt;=1,1,0)</f>
        <v>0</v>
      </c>
      <c r="Z10749" s="12">
        <f>IF(OR(Tableau1[[#This Row],[Access R1 + S1+ T1 ]]&gt;=1,Tableau1[[#This Row],[Access V1 +W1 + X1]]&gt;=1),1,0)</f>
        <v>0</v>
      </c>
      <c r="AB10749" s="10" t="str">
        <f>Tableau1[[#This Row],[DOI]]</f>
        <v>doi: 10.1002/art.40235</v>
      </c>
      <c r="AC10749" s="13" t="str">
        <f>Tableau1[[#This Row],[Authors]]&amp;", "&amp;Tableau1[[#This Row],[Title]]&amp;" "&amp;Tableau1[[#This Row],[Journal]]&amp;". "&amp;Tableau1[[#This Row],[Year]]</f>
        <v>Sfikakis PP, Arida A, Panopoulos S, Fragiadaki K, Pentazos G, Laskari K, Tektonidou M, Markomichelakis N., Brief Report: Drug-Free Long-Term Remission in Severe Behçet's Disease Following Withdrawal of Successful Anti-Tumor Necrosis Factor Treatment. Arthritis Rheumatol. 2017</v>
      </c>
    </row>
    <row r="10750" spans="1:29" x14ac:dyDescent="0.3">
      <c r="A10750">
        <v>8042</v>
      </c>
      <c r="B10750" t="s">
        <v>10770</v>
      </c>
      <c r="C10750" t="s">
        <v>20964</v>
      </c>
      <c r="D10750" t="s">
        <v>31208</v>
      </c>
      <c r="E10750" t="s">
        <v>2697</v>
      </c>
      <c r="F10750" s="10"/>
      <c r="G10750">
        <v>2017</v>
      </c>
      <c r="J10750">
        <v>0.96759849565639999</v>
      </c>
      <c r="L10750" t="s">
        <v>42389</v>
      </c>
      <c r="M10750">
        <v>28005406</v>
      </c>
      <c r="Q10750" s="10"/>
      <c r="R10750" s="11">
        <f t="shared" si="334"/>
        <v>0</v>
      </c>
      <c r="U10750" s="11">
        <f t="shared" si="335"/>
        <v>0</v>
      </c>
      <c r="Y10750" s="11">
        <f>IF(SUM(Tableau1[[#This Row],[Other access]:[Sci-hub access]])&gt;=1,1,0)</f>
        <v>0</v>
      </c>
      <c r="Z10750" s="12">
        <f>IF(OR(Tableau1[[#This Row],[Access R1 + S1+ T1 ]]&gt;=1,Tableau1[[#This Row],[Access V1 +W1 + X1]]&gt;=1),1,0)</f>
        <v>0</v>
      </c>
      <c r="AB10750" s="10" t="str">
        <f>Tableau1[[#This Row],[DOI]]</f>
        <v>doi: 10.1089/gtmb.2016.0251</v>
      </c>
      <c r="AC10750" s="13" t="str">
        <f>Tableau1[[#This Row],[Authors]]&amp;", "&amp;Tableau1[[#This Row],[Title]]&amp;" "&amp;Tableau1[[#This Row],[Journal]]&amp;". "&amp;Tableau1[[#This Row],[Year]]</f>
        <v>Ramkumar HL, Gudiseva HV, Kishaba KT, Suk JJ, Verma R, Tadimeti K, Thorson JA, Ayyagari R., A Report on Molecular Diagnostic Testing for Inherited Retinal Dystrophies by Targeted Genetic Analyses. Genet Test Mol Biomarkers. 2017</v>
      </c>
    </row>
    <row r="10751" spans="1:29" x14ac:dyDescent="0.3">
      <c r="A10751">
        <v>3019</v>
      </c>
      <c r="B10751" t="s">
        <v>6212</v>
      </c>
      <c r="C10751" t="s">
        <v>16457</v>
      </c>
      <c r="D10751" t="s">
        <v>26636</v>
      </c>
      <c r="E10751" t="s">
        <v>2464</v>
      </c>
      <c r="F10751" s="10"/>
      <c r="G10751">
        <v>2017</v>
      </c>
      <c r="J10751">
        <v>0.96771421792304479</v>
      </c>
      <c r="L10751" t="s">
        <v>37473</v>
      </c>
      <c r="M10751">
        <v>28650876</v>
      </c>
      <c r="Q10751" s="10"/>
      <c r="R10751" s="11">
        <f t="shared" si="334"/>
        <v>0</v>
      </c>
      <c r="U10751" s="11">
        <f t="shared" si="335"/>
        <v>0</v>
      </c>
      <c r="Y10751" s="11">
        <f>IF(SUM(Tableau1[[#This Row],[Other access]:[Sci-hub access]])&gt;=1,1,0)</f>
        <v>0</v>
      </c>
      <c r="Z10751" s="12">
        <f>IF(OR(Tableau1[[#This Row],[Access R1 + S1+ T1 ]]&gt;=1,Tableau1[[#This Row],[Access V1 +W1 + X1]]&gt;=1),1,0)</f>
        <v>0</v>
      </c>
      <c r="AB10751" s="10" t="str">
        <f>Tableau1[[#This Row],[DOI]]</f>
        <v>doi: 10.1097/ICU.0000000000000406</v>
      </c>
      <c r="AC10751" s="13" t="str">
        <f>Tableau1[[#This Row],[Authors]]&amp;", "&amp;Tableau1[[#This Row],[Title]]&amp;" "&amp;Tableau1[[#This Row],[Journal]]&amp;". "&amp;Tableau1[[#This Row],[Year]]</f>
        <v>Patel JR, Gunton KB., The role of imaging in strabismus. Curr Opin Ophthalmol. 2017</v>
      </c>
    </row>
    <row r="10752" spans="1:29" x14ac:dyDescent="0.3">
      <c r="A10752">
        <v>9058</v>
      </c>
      <c r="B10752" t="s">
        <v>11668</v>
      </c>
      <c r="C10752" t="s">
        <v>21844</v>
      </c>
      <c r="D10752" t="s">
        <v>32109</v>
      </c>
      <c r="E10752" t="s">
        <v>2463</v>
      </c>
      <c r="F10752" s="10"/>
      <c r="G10752">
        <v>2017</v>
      </c>
      <c r="J10752">
        <v>0.96779469604933788</v>
      </c>
      <c r="L10752" t="s">
        <v>43380</v>
      </c>
      <c r="M10752">
        <v>27515570</v>
      </c>
      <c r="Q10752" s="10"/>
      <c r="R10752" s="11">
        <f t="shared" si="334"/>
        <v>0</v>
      </c>
      <c r="U10752" s="11">
        <f t="shared" si="335"/>
        <v>0</v>
      </c>
      <c r="Y10752" s="11">
        <f>IF(SUM(Tableau1[[#This Row],[Other access]:[Sci-hub access]])&gt;=1,1,0)</f>
        <v>0</v>
      </c>
      <c r="Z10752" s="12">
        <f>IF(OR(Tableau1[[#This Row],[Access R1 + S1+ T1 ]]&gt;=1,Tableau1[[#This Row],[Access V1 +W1 + X1]]&gt;=1),1,0)</f>
        <v>0</v>
      </c>
      <c r="AB10752" s="10" t="str">
        <f>Tableau1[[#This Row],[DOI]]</f>
        <v>doi: 10.5301/ejo.5000851</v>
      </c>
      <c r="AC10752" s="13" t="str">
        <f>Tableau1[[#This Row],[Authors]]&amp;", "&amp;Tableau1[[#This Row],[Title]]&amp;" "&amp;Tableau1[[#This Row],[Journal]]&amp;". "&amp;Tableau1[[#This Row],[Year]]</f>
        <v>Bardak H, Gunay M, Bardak Y, Ercalik Y., Retinal and choroidal thicknesses measured with swept-source optical coherence tomography after surgery for idiopathic macular hole. Eur J Ophthalmol. 2017</v>
      </c>
    </row>
    <row r="10753" spans="1:29" x14ac:dyDescent="0.3">
      <c r="A10753">
        <v>9328</v>
      </c>
      <c r="B10753" t="s">
        <v>1991</v>
      </c>
      <c r="C10753" t="s">
        <v>1992</v>
      </c>
      <c r="D10753" t="s">
        <v>1993</v>
      </c>
      <c r="E10753" t="s">
        <v>2705</v>
      </c>
      <c r="F10753" s="10"/>
      <c r="G10753">
        <v>2017</v>
      </c>
      <c r="J10753">
        <v>0.96790740997743574</v>
      </c>
      <c r="L10753" t="s">
        <v>43623</v>
      </c>
      <c r="M10753">
        <v>27741079</v>
      </c>
      <c r="Q10753" s="10"/>
      <c r="R10753" s="11">
        <f t="shared" si="334"/>
        <v>0</v>
      </c>
      <c r="U10753" s="11">
        <f t="shared" si="335"/>
        <v>0</v>
      </c>
      <c r="Y10753" s="11">
        <f>IF(SUM(Tableau1[[#This Row],[Other access]:[Sci-hub access]])&gt;=1,1,0)</f>
        <v>0</v>
      </c>
      <c r="Z10753" s="12">
        <f>IF(OR(Tableau1[[#This Row],[Access R1 + S1+ T1 ]]&gt;=1,Tableau1[[#This Row],[Access V1 +W1 + X1]]&gt;=1),1,0)</f>
        <v>0</v>
      </c>
      <c r="AB10753" s="10" t="str">
        <f>Tableau1[[#This Row],[DOI]]</f>
        <v>doi: 10.1097/NMD.0000000000000496</v>
      </c>
      <c r="AC10753" s="13" t="str">
        <f>Tableau1[[#This Row],[Authors]]&amp;", "&amp;Tableau1[[#This Row],[Title]]&amp;" "&amp;Tableau1[[#This Row],[Journal]]&amp;". "&amp;Tableau1[[#This Row],[Year]]</f>
        <v>Del Grande C, Contini C, Schiavi E, Rutigliano G, Maritati M, Seraceni S, Pinto B, Dell'Osso L, Bruschi F., Bipolar Disorder With Psychotic Features and Ocular Toxoplasmosis: A Possible Pathogenetic Role of the Parasite? J Nerv Ment Dis. 2017</v>
      </c>
    </row>
    <row r="10754" spans="1:29" x14ac:dyDescent="0.3">
      <c r="A10754">
        <v>2300</v>
      </c>
      <c r="B10754" t="s">
        <v>5531</v>
      </c>
      <c r="C10754" t="s">
        <v>15776</v>
      </c>
      <c r="D10754" t="s">
        <v>25953</v>
      </c>
      <c r="E10754" t="s">
        <v>3119</v>
      </c>
      <c r="F10754" s="10"/>
      <c r="G10754">
        <v>2017</v>
      </c>
      <c r="J10754">
        <v>0.96798279285376165</v>
      </c>
      <c r="L10754" t="s">
        <v>36767</v>
      </c>
      <c r="M10754">
        <v>28774272</v>
      </c>
      <c r="Q10754" s="10"/>
      <c r="R10754" s="11">
        <f t="shared" ref="R10754:R10817" si="336">IF(SUM(N10754:Q10754)&gt;0,1,0)</f>
        <v>0</v>
      </c>
      <c r="U10754" s="11">
        <f t="shared" ref="U10754:U10817" si="337">IF(SUM(R10754,T10754)&gt;0,1,0)</f>
        <v>0</v>
      </c>
      <c r="Y10754" s="11">
        <f>IF(SUM(Tableau1[[#This Row],[Other access]:[Sci-hub access]])&gt;=1,1,0)</f>
        <v>0</v>
      </c>
      <c r="Z10754" s="12">
        <f>IF(OR(Tableau1[[#This Row],[Access R1 + S1+ T1 ]]&gt;=1,Tableau1[[#This Row],[Access V1 +W1 + X1]]&gt;=1),1,0)</f>
        <v>0</v>
      </c>
      <c r="AB10754" s="10" t="str">
        <f>Tableau1[[#This Row],[DOI]]</f>
        <v>doi: 10.1186/s12864-017-3964-3</v>
      </c>
      <c r="AC10754" s="13" t="str">
        <f>Tableau1[[#This Row],[Authors]]&amp;", "&amp;Tableau1[[#This Row],[Title]]&amp;" "&amp;Tableau1[[#This Row],[Journal]]&amp;". "&amp;Tableau1[[#This Row],[Year]]</f>
        <v>Butler JM, Hall N, Narendran N, Yang YC, Paraoan L., Identification of candidate protective variants for common diseases and evaluation of their protective potential. BMC Genomics. 2017</v>
      </c>
    </row>
    <row r="10755" spans="1:29" x14ac:dyDescent="0.3">
      <c r="A10755">
        <v>2016</v>
      </c>
      <c r="B10755" t="s">
        <v>5255</v>
      </c>
      <c r="C10755" t="s">
        <v>15501</v>
      </c>
      <c r="D10755" t="s">
        <v>25677</v>
      </c>
      <c r="E10755" t="s">
        <v>2451</v>
      </c>
      <c r="F10755" s="10"/>
      <c r="G10755">
        <v>2017</v>
      </c>
      <c r="J10755">
        <v>0.96801395203985163</v>
      </c>
      <c r="L10755" t="s">
        <v>36487</v>
      </c>
      <c r="M10755">
        <v>28832670</v>
      </c>
      <c r="Q10755" s="10"/>
      <c r="R10755" s="11">
        <f t="shared" si="336"/>
        <v>0</v>
      </c>
      <c r="U10755" s="11">
        <f t="shared" si="337"/>
        <v>0</v>
      </c>
      <c r="Y10755" s="11">
        <f>IF(SUM(Tableau1[[#This Row],[Other access]:[Sci-hub access]])&gt;=1,1,0)</f>
        <v>0</v>
      </c>
      <c r="Z10755" s="12">
        <f>IF(OR(Tableau1[[#This Row],[Access R1 + S1+ T1 ]]&gt;=1,Tableau1[[#This Row],[Access V1 +W1 + X1]]&gt;=1),1,0)</f>
        <v>0</v>
      </c>
      <c r="AB10755" s="10" t="str">
        <f>Tableau1[[#This Row],[DOI]]</f>
        <v>doi: 10.1371/journal.pone.0182816</v>
      </c>
      <c r="AC10755" s="13" t="str">
        <f>Tableau1[[#This Row],[Authors]]&amp;", "&amp;Tableau1[[#This Row],[Title]]&amp;" "&amp;Tableau1[[#This Row],[Journal]]&amp;". "&amp;Tableau1[[#This Row],[Year]]</f>
        <v>Grewal DS, Merlau DJ, Giri P, Munk MR, Fawzi AA, Jampol LM, Tanna AP., Peripapillary retinal splitting visualized on OCT in glaucoma and glaucoma suspect patients. PLoS One. 2017</v>
      </c>
    </row>
    <row r="10756" spans="1:29" x14ac:dyDescent="0.3">
      <c r="A10756">
        <v>3034</v>
      </c>
      <c r="B10756" t="s">
        <v>6226</v>
      </c>
      <c r="C10756" t="s">
        <v>16471</v>
      </c>
      <c r="D10756" t="s">
        <v>26650</v>
      </c>
      <c r="E10756" t="s">
        <v>2441</v>
      </c>
      <c r="F10756" s="10"/>
      <c r="G10756">
        <v>2017</v>
      </c>
      <c r="J10756">
        <v>0.96802458182036266</v>
      </c>
      <c r="L10756" t="s">
        <v>37488</v>
      </c>
      <c r="M10756">
        <v>28647202</v>
      </c>
      <c r="Q10756" s="10"/>
      <c r="R10756" s="11">
        <f t="shared" si="336"/>
        <v>0</v>
      </c>
      <c r="U10756" s="11">
        <f t="shared" si="337"/>
        <v>0</v>
      </c>
      <c r="Y10756" s="11">
        <f>IF(SUM(Tableau1[[#This Row],[Other access]:[Sci-hub access]])&gt;=1,1,0)</f>
        <v>0</v>
      </c>
      <c r="Z10756" s="12">
        <f>IF(OR(Tableau1[[#This Row],[Access R1 + S1+ T1 ]]&gt;=1,Tableau1[[#This Row],[Access V1 +W1 + X1]]&gt;=1),1,0)</f>
        <v>0</v>
      </c>
      <c r="AB10756" s="10" t="str">
        <f>Tableau1[[#This Row],[DOI]]</f>
        <v>doi: 10.1016/j.ophtha.2017.05.026</v>
      </c>
      <c r="AC10756" s="13" t="str">
        <f>Tableau1[[#This Row],[Authors]]&amp;", "&amp;Tableau1[[#This Row],[Title]]&amp;" "&amp;Tableau1[[#This Row],[Journal]]&amp;". "&amp;Tableau1[[#This Row],[Year]]</f>
        <v>Rathi S, Tsui E, Mehta N, Zahid S, Schuman JS., The Current State of Teleophthalmology in the United States. Ophthalmology. 2017</v>
      </c>
    </row>
    <row r="10757" spans="1:29" x14ac:dyDescent="0.3">
      <c r="A10757">
        <v>608</v>
      </c>
      <c r="B10757" t="s">
        <v>3871</v>
      </c>
      <c r="C10757" t="s">
        <v>14127</v>
      </c>
      <c r="D10757" t="s">
        <v>24291</v>
      </c>
      <c r="E10757" t="s">
        <v>33981</v>
      </c>
      <c r="F10757" s="10"/>
      <c r="G10757">
        <v>2017</v>
      </c>
      <c r="J10757">
        <v>0.9681258195177832</v>
      </c>
      <c r="L10757" t="s">
        <v>35106</v>
      </c>
      <c r="M10757">
        <v>29162990</v>
      </c>
      <c r="Q10757" s="10"/>
      <c r="R10757" s="11">
        <f t="shared" si="336"/>
        <v>0</v>
      </c>
      <c r="U10757" s="11">
        <f t="shared" si="337"/>
        <v>0</v>
      </c>
      <c r="Y10757" s="11">
        <f>IF(SUM(Tableau1[[#This Row],[Other access]:[Sci-hub access]])&gt;=1,1,0)</f>
        <v>0</v>
      </c>
      <c r="Z10757" s="12">
        <f>IF(OR(Tableau1[[#This Row],[Access R1 + S1+ T1 ]]&gt;=1,Tableau1[[#This Row],[Access V1 +W1 + X1]]&gt;=1),1,0)</f>
        <v>0</v>
      </c>
      <c r="AB10757" s="10" t="str">
        <f>Tableau1[[#This Row],[DOI]]</f>
        <v>doi: 10.5693/djo.02.2017.04.002</v>
      </c>
      <c r="AC10757" s="13" t="str">
        <f>Tableau1[[#This Row],[Authors]]&amp;", "&amp;Tableau1[[#This Row],[Title]]&amp;" "&amp;Tableau1[[#This Row],[Journal]]&amp;". "&amp;Tableau1[[#This Row],[Year]]</f>
        <v>Melamud A, Koroulakis D, Rodriguez-Agramonte F., A microbubble of gas as an early indication of macular hole formation after vitrectomy surgery for retinal detachment repair. Digit J Ophthalmol. 2017</v>
      </c>
    </row>
    <row r="10758" spans="1:29" x14ac:dyDescent="0.3">
      <c r="A10758">
        <v>10296</v>
      </c>
      <c r="B10758" t="s">
        <v>12796</v>
      </c>
      <c r="C10758" t="s">
        <v>22963</v>
      </c>
      <c r="D10758" t="s">
        <v>33249</v>
      </c>
      <c r="E10758" t="s">
        <v>2495</v>
      </c>
      <c r="F10758" s="10"/>
      <c r="G10758">
        <v>2017</v>
      </c>
      <c r="J10758">
        <v>0.968414139922255</v>
      </c>
      <c r="L10758" t="s">
        <v>44548</v>
      </c>
      <c r="M10758">
        <v>27391530</v>
      </c>
      <c r="Q10758" s="10"/>
      <c r="R10758" s="11">
        <f t="shared" si="336"/>
        <v>0</v>
      </c>
      <c r="U10758" s="11">
        <f t="shared" si="337"/>
        <v>0</v>
      </c>
      <c r="Y10758" s="11">
        <f>IF(SUM(Tableau1[[#This Row],[Other access]:[Sci-hub access]])&gt;=1,1,0)</f>
        <v>0</v>
      </c>
      <c r="Z10758" s="12">
        <f>IF(OR(Tableau1[[#This Row],[Access R1 + S1+ T1 ]]&gt;=1,Tableau1[[#This Row],[Access V1 +W1 + X1]]&gt;=1),1,0)</f>
        <v>0</v>
      </c>
      <c r="AB10758" s="10" t="str">
        <f>Tableau1[[#This Row],[DOI]]</f>
        <v>doi: 10.1097/OPX.0000000000000910</v>
      </c>
      <c r="AC10758" s="13" t="str">
        <f>Tableau1[[#This Row],[Authors]]&amp;", "&amp;Tableau1[[#This Row],[Title]]&amp;" "&amp;Tableau1[[#This Row],[Journal]]&amp;". "&amp;Tableau1[[#This Row],[Year]]</f>
        <v>Storey EP, Master SR, Lockyer JE, Podolak OE, Grady MF, Master CL., Near Point of Convergence after Concussion in Children. Optom Vis Sci. 2017</v>
      </c>
    </row>
    <row r="10759" spans="1:29" x14ac:dyDescent="0.3">
      <c r="A10759">
        <v>4490</v>
      </c>
      <c r="B10759" t="s">
        <v>7614</v>
      </c>
      <c r="C10759" t="s">
        <v>17849</v>
      </c>
      <c r="D10759" t="s">
        <v>28043</v>
      </c>
      <c r="E10759" t="s">
        <v>2511</v>
      </c>
      <c r="F10759" s="10"/>
      <c r="G10759">
        <v>2017</v>
      </c>
      <c r="J10759">
        <v>0.96848325761576204</v>
      </c>
      <c r="L10759" t="s">
        <v>38909</v>
      </c>
      <c r="M10759">
        <v>28440252</v>
      </c>
      <c r="Q10759" s="10"/>
      <c r="R10759" s="11">
        <f t="shared" si="336"/>
        <v>0</v>
      </c>
      <c r="U10759" s="11">
        <f t="shared" si="337"/>
        <v>0</v>
      </c>
      <c r="Y10759" s="11">
        <f>IF(SUM(Tableau1[[#This Row],[Other access]:[Sci-hub access]])&gt;=1,1,0)</f>
        <v>0</v>
      </c>
      <c r="Z10759" s="12">
        <f>IF(OR(Tableau1[[#This Row],[Access R1 + S1+ T1 ]]&gt;=1,Tableau1[[#This Row],[Access V1 +W1 + X1]]&gt;=1),1,0)</f>
        <v>0</v>
      </c>
      <c r="AB10759" s="10" t="str">
        <f>Tableau1[[#This Row],[DOI]]</f>
        <v>doi: 10.4103/ijo.IJO_483_16</v>
      </c>
      <c r="AC10759" s="13" t="str">
        <f>Tableau1[[#This Row],[Authors]]&amp;", "&amp;Tableau1[[#This Row],[Title]]&amp;" "&amp;Tableau1[[#This Row],[Journal]]&amp;". "&amp;Tableau1[[#This Row],[Year]]</f>
        <v>Nakade A, Rohatgi J, Bhatia MS, Dhaliwal U., Adjustment to acquired vision loss in adults presenting for visual disability certification. Indian J Ophthalmol. 2017</v>
      </c>
    </row>
    <row r="10760" spans="1:29" x14ac:dyDescent="0.3">
      <c r="A10760">
        <v>8676</v>
      </c>
      <c r="B10760" t="s">
        <v>11331</v>
      </c>
      <c r="C10760" t="s">
        <v>21516</v>
      </c>
      <c r="D10760" t="s">
        <v>31771</v>
      </c>
      <c r="E10760" t="s">
        <v>2490</v>
      </c>
      <c r="F10760" s="10"/>
      <c r="G10760">
        <v>2017</v>
      </c>
      <c r="J10760">
        <v>0.96858629200150181</v>
      </c>
      <c r="L10760" t="s">
        <v>43012</v>
      </c>
      <c r="M10760">
        <v>27864062</v>
      </c>
      <c r="Q10760" s="10"/>
      <c r="R10760" s="11">
        <f t="shared" si="336"/>
        <v>0</v>
      </c>
      <c r="U10760" s="11">
        <f t="shared" si="337"/>
        <v>0</v>
      </c>
      <c r="Y10760" s="11">
        <f>IF(SUM(Tableau1[[#This Row],[Other access]:[Sci-hub access]])&gt;=1,1,0)</f>
        <v>0</v>
      </c>
      <c r="Z10760" s="12">
        <f>IF(OR(Tableau1[[#This Row],[Access R1 + S1+ T1 ]]&gt;=1,Tableau1[[#This Row],[Access V1 +W1 + X1]]&gt;=1),1,0)</f>
        <v>0</v>
      </c>
      <c r="AB10760" s="10" t="str">
        <f>Tableau1[[#This Row],[DOI]]</f>
        <v>doi: 10.1016/j.ajo.2016.11.002</v>
      </c>
      <c r="AC10760" s="13" t="str">
        <f>Tableau1[[#This Row],[Authors]]&amp;", "&amp;Tableau1[[#This Row],[Title]]&amp;" "&amp;Tableau1[[#This Row],[Journal]]&amp;". "&amp;Tableau1[[#This Row],[Year]]</f>
        <v>Schaal KB, Gregori G, Rosenfeld PJ., En Face Optical Coherence Tomography Imaging for the Detection of Nascent Geographic Atrophy. Am J Ophthalmol. 2017</v>
      </c>
    </row>
    <row r="10761" spans="1:29" x14ac:dyDescent="0.3">
      <c r="A10761">
        <v>5843</v>
      </c>
      <c r="B10761" t="s">
        <v>8861</v>
      </c>
      <c r="C10761" t="s">
        <v>19078</v>
      </c>
      <c r="D10761" t="s">
        <v>29291</v>
      </c>
      <c r="E10761" t="s">
        <v>2719</v>
      </c>
      <c r="F10761" s="10"/>
      <c r="G10761">
        <v>2017</v>
      </c>
      <c r="J10761">
        <v>0.96860554969611057</v>
      </c>
      <c r="L10761" t="s">
        <v>40225</v>
      </c>
      <c r="M10761">
        <v>28281863</v>
      </c>
      <c r="Q10761" s="10"/>
      <c r="R10761" s="11">
        <f t="shared" si="336"/>
        <v>0</v>
      </c>
      <c r="U10761" s="11">
        <f t="shared" si="337"/>
        <v>0</v>
      </c>
      <c r="Y10761" s="11">
        <f>IF(SUM(Tableau1[[#This Row],[Other access]:[Sci-hub access]])&gt;=1,1,0)</f>
        <v>0</v>
      </c>
      <c r="Z10761" s="12">
        <f>IF(OR(Tableau1[[#This Row],[Access R1 + S1+ T1 ]]&gt;=1,Tableau1[[#This Row],[Access V1 +W1 + X1]]&gt;=1),1,0)</f>
        <v>0</v>
      </c>
      <c r="AB10761" s="10" t="str">
        <f>Tableau1[[#This Row],[DOI]]</f>
        <v>doi: 10.1080/09273948.2017.1288824</v>
      </c>
      <c r="AC10761" s="13" t="str">
        <f>Tableau1[[#This Row],[Authors]]&amp;", "&amp;Tableau1[[#This Row],[Title]]&amp;" "&amp;Tableau1[[#This Row],[Journal]]&amp;". "&amp;Tableau1[[#This Row],[Year]]</f>
        <v>Ahn SJ, Park SH, Lee BR., Multimodal Imaging Including Optical Coherence Tomography Angiography in Serpiginous Choroiditis. Ocul Immunol Inflamm. 2017</v>
      </c>
    </row>
    <row r="10762" spans="1:29" x14ac:dyDescent="0.3">
      <c r="A10762">
        <v>5712</v>
      </c>
      <c r="B10762" t="s">
        <v>8743</v>
      </c>
      <c r="C10762" t="s">
        <v>18962</v>
      </c>
      <c r="D10762" t="s">
        <v>29173</v>
      </c>
      <c r="E10762" t="s">
        <v>2449</v>
      </c>
      <c r="F10762" s="10"/>
      <c r="G10762">
        <v>2017</v>
      </c>
      <c r="J10762">
        <v>0.96879674194069509</v>
      </c>
      <c r="L10762" t="s">
        <v>40095</v>
      </c>
      <c r="M10762">
        <v>28295626</v>
      </c>
      <c r="Q10762" s="10"/>
      <c r="R10762" s="11">
        <f t="shared" si="336"/>
        <v>0</v>
      </c>
      <c r="U10762" s="11">
        <f t="shared" si="337"/>
        <v>0</v>
      </c>
      <c r="Y10762" s="11">
        <f>IF(SUM(Tableau1[[#This Row],[Other access]:[Sci-hub access]])&gt;=1,1,0)</f>
        <v>0</v>
      </c>
      <c r="Z10762" s="12">
        <f>IF(OR(Tableau1[[#This Row],[Access R1 + S1+ T1 ]]&gt;=1,Tableau1[[#This Row],[Access V1 +W1 + X1]]&gt;=1),1,0)</f>
        <v>0</v>
      </c>
      <c r="AB10762" s="10" t="str">
        <f>Tableau1[[#This Row],[DOI]]</f>
        <v>doi: 10.1111/cxo.12532</v>
      </c>
      <c r="AC10762" s="13" t="str">
        <f>Tableau1[[#This Row],[Authors]]&amp;", "&amp;Tableau1[[#This Row],[Title]]&amp;" "&amp;Tableau1[[#This Row],[Journal]]&amp;". "&amp;Tableau1[[#This Row],[Year]]</f>
        <v>Lee H, Kim M, Park SY, Kim EK, Seo KY, Kim TI., Mechanical meibomian gland squeezing combined with eyelid scrubs and warm compresses for the treatment of meibomian gland dysfunction. Clin Exp Optom. 2017</v>
      </c>
    </row>
    <row r="10763" spans="1:29" x14ac:dyDescent="0.3">
      <c r="A10763">
        <v>2941</v>
      </c>
      <c r="B10763" t="s">
        <v>6137</v>
      </c>
      <c r="C10763" t="s">
        <v>16382</v>
      </c>
      <c r="D10763" t="s">
        <v>26561</v>
      </c>
      <c r="E10763" t="s">
        <v>2451</v>
      </c>
      <c r="F10763" s="10"/>
      <c r="G10763">
        <v>2017</v>
      </c>
      <c r="J10763">
        <v>0.96907648435307892</v>
      </c>
      <c r="L10763" t="s">
        <v>37397</v>
      </c>
      <c r="M10763">
        <v>28662043</v>
      </c>
      <c r="Q10763" s="10"/>
      <c r="R10763" s="11">
        <f t="shared" si="336"/>
        <v>0</v>
      </c>
      <c r="U10763" s="11">
        <f t="shared" si="337"/>
        <v>0</v>
      </c>
      <c r="Y10763" s="11">
        <f>IF(SUM(Tableau1[[#This Row],[Other access]:[Sci-hub access]])&gt;=1,1,0)</f>
        <v>0</v>
      </c>
      <c r="Z10763" s="12">
        <f>IF(OR(Tableau1[[#This Row],[Access R1 + S1+ T1 ]]&gt;=1,Tableau1[[#This Row],[Access V1 +W1 + X1]]&gt;=1),1,0)</f>
        <v>0</v>
      </c>
      <c r="AB10763" s="10" t="str">
        <f>Tableau1[[#This Row],[DOI]]</f>
        <v>doi: 10.1371/journal.pone.0178595</v>
      </c>
      <c r="AC10763" s="13" t="str">
        <f>Tableau1[[#This Row],[Authors]]&amp;", "&amp;Tableau1[[#This Row],[Title]]&amp;" "&amp;Tableau1[[#This Row],[Journal]]&amp;". "&amp;Tableau1[[#This Row],[Year]]</f>
        <v>West SK, Munoz B, Mkocha H, Dize L, Gaydos CA, Swenor B, Ervin AM, Quinn TC., Treating village newcomers and travelers for trachoma: Results from ASANTE cluster randomized trial. PLoS One. 2017</v>
      </c>
    </row>
    <row r="10764" spans="1:29" x14ac:dyDescent="0.3">
      <c r="A10764">
        <v>3588</v>
      </c>
      <c r="B10764" t="s">
        <v>6760</v>
      </c>
      <c r="C10764" t="s">
        <v>17002</v>
      </c>
      <c r="D10764" t="s">
        <v>27184</v>
      </c>
      <c r="E10764" t="s">
        <v>2443</v>
      </c>
      <c r="F10764" s="10"/>
      <c r="G10764">
        <v>2017</v>
      </c>
      <c r="J10764">
        <v>0.96913091575825594</v>
      </c>
      <c r="L10764" t="s">
        <v>38034</v>
      </c>
      <c r="M10764">
        <v>28564700</v>
      </c>
      <c r="Q10764" s="10"/>
      <c r="R10764" s="11">
        <f t="shared" si="336"/>
        <v>0</v>
      </c>
      <c r="U10764" s="11">
        <f t="shared" si="337"/>
        <v>0</v>
      </c>
      <c r="Y10764" s="11">
        <f>IF(SUM(Tableau1[[#This Row],[Other access]:[Sci-hub access]])&gt;=1,1,0)</f>
        <v>0</v>
      </c>
      <c r="Z10764" s="12">
        <f>IF(OR(Tableau1[[#This Row],[Access R1 + S1+ T1 ]]&gt;=1,Tableau1[[#This Row],[Access V1 +W1 + X1]]&gt;=1),1,0)</f>
        <v>0</v>
      </c>
      <c r="AB10764" s="10" t="str">
        <f>Tableau1[[#This Row],[DOI]]</f>
        <v>doi: 10.1167/iovs.16-21219</v>
      </c>
      <c r="AC10764" s="13" t="str">
        <f>Tableau1[[#This Row],[Authors]]&amp;", "&amp;Tableau1[[#This Row],[Title]]&amp;" "&amp;Tableau1[[#This Row],[Journal]]&amp;". "&amp;Tableau1[[#This Row],[Year]]</f>
        <v>Kimlin JA, Black AA, Wood JM., Nighttime Driving in Older Adults: Effects of Glare and Association With Mesopic Visual Function. Invest Ophthalmol Vis Sci. 2017</v>
      </c>
    </row>
    <row r="10765" spans="1:29" x14ac:dyDescent="0.3">
      <c r="A10765">
        <v>2630</v>
      </c>
      <c r="B10765" t="s">
        <v>5846</v>
      </c>
      <c r="C10765" t="s">
        <v>16092</v>
      </c>
      <c r="D10765" t="s">
        <v>26269</v>
      </c>
      <c r="E10765" t="s">
        <v>2449</v>
      </c>
      <c r="F10765" s="10"/>
      <c r="G10765">
        <v>2018</v>
      </c>
      <c r="J10765">
        <v>0.96916409035422502</v>
      </c>
      <c r="L10765" t="s">
        <v>37093</v>
      </c>
      <c r="M10765">
        <v>28718219</v>
      </c>
      <c r="Q10765" s="10"/>
      <c r="R10765" s="11">
        <f t="shared" si="336"/>
        <v>0</v>
      </c>
      <c r="U10765" s="11">
        <f t="shared" si="337"/>
        <v>0</v>
      </c>
      <c r="Y10765" s="11">
        <f>IF(SUM(Tableau1[[#This Row],[Other access]:[Sci-hub access]])&gt;=1,1,0)</f>
        <v>0</v>
      </c>
      <c r="Z10765" s="12">
        <f>IF(OR(Tableau1[[#This Row],[Access R1 + S1+ T1 ]]&gt;=1,Tableau1[[#This Row],[Access V1 +W1 + X1]]&gt;=1),1,0)</f>
        <v>0</v>
      </c>
      <c r="AB10765" s="10" t="str">
        <f>Tableau1[[#This Row],[DOI]]</f>
        <v>doi: 10.1111/cxo.12573</v>
      </c>
      <c r="AC10765" s="13" t="str">
        <f>Tableau1[[#This Row],[Authors]]&amp;", "&amp;Tableau1[[#This Row],[Title]]&amp;" "&amp;Tableau1[[#This Row],[Journal]]&amp;". "&amp;Tableau1[[#This Row],[Year]]</f>
        <v>Barrett C, O'Brien C, Butler JS, Loughman J., Barriers to glaucoma case finding as perceived by optometrists in Ireland. Clin Exp Optom. 2018</v>
      </c>
    </row>
    <row r="10766" spans="1:29" x14ac:dyDescent="0.3">
      <c r="A10766">
        <v>7888</v>
      </c>
      <c r="B10766" t="s">
        <v>10633</v>
      </c>
      <c r="C10766" t="s">
        <v>20830</v>
      </c>
      <c r="D10766" t="s">
        <v>31071</v>
      </c>
      <c r="E10766" t="s">
        <v>2976</v>
      </c>
      <c r="F10766" s="10"/>
      <c r="G10766">
        <v>2017</v>
      </c>
      <c r="J10766">
        <v>0.96922781939580338</v>
      </c>
      <c r="L10766" t="e">
        <v>#VALUE!</v>
      </c>
      <c r="M10766">
        <v>28034080</v>
      </c>
      <c r="Q10766" s="10"/>
      <c r="R10766" s="11">
        <f t="shared" si="336"/>
        <v>0</v>
      </c>
      <c r="U10766" s="11">
        <f t="shared" si="337"/>
        <v>0</v>
      </c>
      <c r="Y10766" s="11">
        <f>IF(SUM(Tableau1[[#This Row],[Other access]:[Sci-hub access]])&gt;=1,1,0)</f>
        <v>0</v>
      </c>
      <c r="Z10766" s="12">
        <f>IF(OR(Tableau1[[#This Row],[Access R1 + S1+ T1 ]]&gt;=1,Tableau1[[#This Row],[Access V1 +W1 + X1]]&gt;=1),1,0)</f>
        <v>0</v>
      </c>
      <c r="AB10766" s="10" t="e">
        <f>Tableau1[[#This Row],[DOI]]</f>
        <v>#VALUE!</v>
      </c>
      <c r="AC10766" s="13" t="str">
        <f>Tableau1[[#This Row],[Authors]]&amp;", "&amp;Tableau1[[#This Row],[Title]]&amp;" "&amp;Tableau1[[#This Row],[Journal]]&amp;". "&amp;Tableau1[[#This Row],[Year]]</f>
        <v>Brennan RC, Qaddoumi I, Mao S, Wu J, Billups CA, Stewart CF, Hoehn ME, Rodriguez-Galindo C, Wilson MW., Ocular Salvage and Vision Preservation Using a Topotecan-Based Regimen for Advanced Intraocular Retinoblastoma. J Clin Oncol. 2017</v>
      </c>
    </row>
    <row r="10767" spans="1:29" x14ac:dyDescent="0.3">
      <c r="A10767">
        <v>3682</v>
      </c>
      <c r="B10767" t="s">
        <v>6853</v>
      </c>
      <c r="C10767" t="s">
        <v>17094</v>
      </c>
      <c r="D10767" t="s">
        <v>27277</v>
      </c>
      <c r="E10767" t="s">
        <v>2523</v>
      </c>
      <c r="F10767" s="10"/>
      <c r="G10767">
        <v>2017</v>
      </c>
      <c r="J10767">
        <v>0.96927581490581838</v>
      </c>
      <c r="L10767" t="s">
        <v>38126</v>
      </c>
      <c r="M10767">
        <v>28548651</v>
      </c>
      <c r="Q10767" s="10"/>
      <c r="R10767" s="11">
        <f t="shared" si="336"/>
        <v>0</v>
      </c>
      <c r="U10767" s="11">
        <f t="shared" si="337"/>
        <v>0</v>
      </c>
      <c r="Y10767" s="11">
        <f>IF(SUM(Tableau1[[#This Row],[Other access]:[Sci-hub access]])&gt;=1,1,0)</f>
        <v>0</v>
      </c>
      <c r="Z10767" s="12">
        <f>IF(OR(Tableau1[[#This Row],[Access R1 + S1+ T1 ]]&gt;=1,Tableau1[[#This Row],[Access V1 +W1 + X1]]&gt;=1),1,0)</f>
        <v>0</v>
      </c>
      <c r="AB10767" s="10" t="str">
        <f>Tableau1[[#This Row],[DOI]]</f>
        <v>doi: 10.1038/eye.2017.76</v>
      </c>
      <c r="AC10767" s="13" t="str">
        <f>Tableau1[[#This Row],[Authors]]&amp;", "&amp;Tableau1[[#This Row],[Title]]&amp;" "&amp;Tableau1[[#This Row],[Journal]]&amp;". "&amp;Tableau1[[#This Row],[Year]]</f>
        <v>Stutchfield CJ, Jain A, Odd D, Williams C, Markham R., Foetal haemoglobin, blood transfusion, and retinopathy of prematurity in very preterm infants: a pilot prospective cohort study. Eye (Lond). 2017</v>
      </c>
    </row>
    <row r="10768" spans="1:29" x14ac:dyDescent="0.3">
      <c r="A10768">
        <v>4024</v>
      </c>
      <c r="B10768" t="s">
        <v>7175</v>
      </c>
      <c r="C10768" t="s">
        <v>17412</v>
      </c>
      <c r="D10768" t="s">
        <v>27602</v>
      </c>
      <c r="E10768" t="s">
        <v>2529</v>
      </c>
      <c r="F10768" s="10"/>
      <c r="G10768">
        <v>2017</v>
      </c>
      <c r="J10768">
        <v>0.96936069806953007</v>
      </c>
      <c r="L10768" t="s">
        <v>38464</v>
      </c>
      <c r="M10768">
        <v>28494166</v>
      </c>
      <c r="Q10768" s="10"/>
      <c r="R10768" s="11">
        <f t="shared" si="336"/>
        <v>0</v>
      </c>
      <c r="U10768" s="11">
        <f t="shared" si="337"/>
        <v>0</v>
      </c>
      <c r="Y10768" s="11">
        <f>IF(SUM(Tableau1[[#This Row],[Other access]:[Sci-hub access]])&gt;=1,1,0)</f>
        <v>0</v>
      </c>
      <c r="Z10768" s="12">
        <f>IF(OR(Tableau1[[#This Row],[Access R1 + S1+ T1 ]]&gt;=1,Tableau1[[#This Row],[Access V1 +W1 + X1]]&gt;=1),1,0)</f>
        <v>0</v>
      </c>
      <c r="AB10768" s="10" t="str">
        <f>Tableau1[[#This Row],[DOI]]</f>
        <v>doi: 10.1080/02713683.2017.1297996</v>
      </c>
      <c r="AC10768" s="13" t="str">
        <f>Tableau1[[#This Row],[Authors]]&amp;", "&amp;Tableau1[[#This Row],[Title]]&amp;" "&amp;Tableau1[[#This Row],[Journal]]&amp;". "&amp;Tableau1[[#This Row],[Year]]</f>
        <v>Motevasseli T, Daftarian N, Kanavi MR, Ahmadieh H, Bagheri A, Hosseini SB, Ansari S, Soheili ZS., Ocular Safety of Intravitreal Connective Tissue Growth Factor Neutralizing Antibody. Curr Eye Res. 2017</v>
      </c>
    </row>
    <row r="10769" spans="1:29" x14ac:dyDescent="0.3">
      <c r="A10769">
        <v>9692</v>
      </c>
      <c r="B10769" t="s">
        <v>12242</v>
      </c>
      <c r="C10769" t="s">
        <v>22416</v>
      </c>
      <c r="D10769" t="s">
        <v>32690</v>
      </c>
      <c r="E10769" t="s">
        <v>2479</v>
      </c>
      <c r="F10769" s="10"/>
      <c r="G10769">
        <v>2017</v>
      </c>
      <c r="J10769">
        <v>0.96962469675177232</v>
      </c>
      <c r="L10769" t="e">
        <v>#VALUE!</v>
      </c>
      <c r="M10769">
        <v>27617870</v>
      </c>
      <c r="Q10769" s="10"/>
      <c r="R10769" s="11">
        <f t="shared" si="336"/>
        <v>0</v>
      </c>
      <c r="U10769" s="11">
        <f t="shared" si="337"/>
        <v>0</v>
      </c>
      <c r="Y10769" s="11">
        <f>IF(SUM(Tableau1[[#This Row],[Other access]:[Sci-hub access]])&gt;=1,1,0)</f>
        <v>0</v>
      </c>
      <c r="Z10769" s="12">
        <f>IF(OR(Tableau1[[#This Row],[Access R1 + S1+ T1 ]]&gt;=1,Tableau1[[#This Row],[Access V1 +W1 + X1]]&gt;=1),1,0)</f>
        <v>0</v>
      </c>
      <c r="AB10769" s="10" t="e">
        <f>Tableau1[[#This Row],[DOI]]</f>
        <v>#VALUE!</v>
      </c>
      <c r="AC10769" s="13" t="str">
        <f>Tableau1[[#This Row],[Authors]]&amp;", "&amp;Tableau1[[#This Row],[Title]]&amp;" "&amp;Tableau1[[#This Row],[Journal]]&amp;". "&amp;Tableau1[[#This Row],[Year]]</f>
        <v>Wu KI, Chu HS, Pai AS, Hou YC, Lin SY, Chen WL, Hu FR., Surgical Management of Limbal Dermoids Using Anterior Corneal Buttons From Descemet Stripping Automated Endothelial Keratoplasty Donor Tissue as Patch Grafts. Cornea. 2017</v>
      </c>
    </row>
    <row r="10770" spans="1:29" ht="28.8" x14ac:dyDescent="0.3">
      <c r="A10770">
        <v>8694</v>
      </c>
      <c r="B10770" t="s">
        <v>1787</v>
      </c>
      <c r="C10770" t="s">
        <v>1788</v>
      </c>
      <c r="D10770" t="s">
        <v>1789</v>
      </c>
      <c r="E10770" t="s">
        <v>2875</v>
      </c>
      <c r="F10770" s="10"/>
      <c r="G10770">
        <v>2017</v>
      </c>
      <c r="J10770">
        <v>0.96975778757816911</v>
      </c>
      <c r="L10770" t="s">
        <v>43030</v>
      </c>
      <c r="M10770">
        <v>27861891</v>
      </c>
      <c r="Q10770" s="10"/>
      <c r="R10770" s="11">
        <f t="shared" si="336"/>
        <v>0</v>
      </c>
      <c r="U10770" s="11">
        <f t="shared" si="337"/>
        <v>0</v>
      </c>
      <c r="Y10770" s="11">
        <f>IF(SUM(Tableau1[[#This Row],[Other access]:[Sci-hub access]])&gt;=1,1,0)</f>
        <v>0</v>
      </c>
      <c r="Z10770" s="12">
        <f>IF(OR(Tableau1[[#This Row],[Access R1 + S1+ T1 ]]&gt;=1,Tableau1[[#This Row],[Access V1 +W1 + X1]]&gt;=1),1,0)</f>
        <v>0</v>
      </c>
      <c r="AB10770" s="10" t="str">
        <f>Tableau1[[#This Row],[DOI]]</f>
        <v>doi: 10.1111/jnc.13894</v>
      </c>
      <c r="AC10770" s="13" t="str">
        <f>Tableau1[[#This Row],[Authors]]&amp;", "&amp;Tableau1[[#This Row],[Title]]&amp;" "&amp;Tableau1[[#This Row],[Journal]]&amp;". "&amp;Tableau1[[#This Row],[Year]]</f>
        <v>Moulis MF, Millet AM, Daloyau M, Miquel MC, Ronsin B, Wissinger B, Arnauné-Pelloquin L, Belenguer P., OPA1 haploinsufficiency induces a BNIP3-dependent decrease in mitophagy in neurons: relevance to Dominant Optic Atrophy. J Neurochem. 2017</v>
      </c>
    </row>
    <row r="10771" spans="1:29" x14ac:dyDescent="0.3">
      <c r="A10771">
        <v>129</v>
      </c>
      <c r="B10771" t="s">
        <v>3392</v>
      </c>
      <c r="C10771" t="s">
        <v>13653</v>
      </c>
      <c r="D10771" t="s">
        <v>23812</v>
      </c>
      <c r="E10771" t="s">
        <v>2465</v>
      </c>
      <c r="F10771" s="10"/>
      <c r="G10771">
        <v>2017</v>
      </c>
      <c r="J10771">
        <v>0.96978690665056955</v>
      </c>
      <c r="L10771" t="s">
        <v>34645</v>
      </c>
      <c r="M10771">
        <v>29390414</v>
      </c>
      <c r="Q10771" s="10"/>
      <c r="R10771" s="11">
        <f t="shared" si="336"/>
        <v>0</v>
      </c>
      <c r="U10771" s="11">
        <f t="shared" si="337"/>
        <v>0</v>
      </c>
      <c r="Y10771" s="11">
        <f>IF(SUM(Tableau1[[#This Row],[Other access]:[Sci-hub access]])&gt;=1,1,0)</f>
        <v>0</v>
      </c>
      <c r="Z10771" s="12">
        <f>IF(OR(Tableau1[[#This Row],[Access R1 + S1+ T1 ]]&gt;=1,Tableau1[[#This Row],[Access V1 +W1 + X1]]&gt;=1),1,0)</f>
        <v>0</v>
      </c>
      <c r="AB10771" s="10" t="str">
        <f>Tableau1[[#This Row],[DOI]]</f>
        <v>doi: 10.1097/MD.0000000000008626</v>
      </c>
      <c r="AC10771" s="13" t="str">
        <f>Tableau1[[#This Row],[Authors]]&amp;", "&amp;Tableau1[[#This Row],[Title]]&amp;" "&amp;Tableau1[[#This Row],[Journal]]&amp;". "&amp;Tableau1[[#This Row],[Year]]</f>
        <v>Zhu L, Xie L., Prenatal diagnosis of Joubert syndrome: A case report and literature review. Medicine (Baltimore). 2017</v>
      </c>
    </row>
    <row r="10772" spans="1:29" x14ac:dyDescent="0.3">
      <c r="A10772">
        <v>9910</v>
      </c>
      <c r="B10772" t="s">
        <v>12438</v>
      </c>
      <c r="C10772" t="s">
        <v>22608</v>
      </c>
      <c r="D10772" t="s">
        <v>32886</v>
      </c>
      <c r="E10772" t="s">
        <v>2438</v>
      </c>
      <c r="F10772" s="10"/>
      <c r="G10772">
        <v>2017</v>
      </c>
      <c r="J10772">
        <v>0.96997958108435489</v>
      </c>
      <c r="L10772" t="s">
        <v>44169</v>
      </c>
      <c r="M10772">
        <v>27543291</v>
      </c>
      <c r="Q10772" s="10"/>
      <c r="R10772" s="11">
        <f t="shared" si="336"/>
        <v>0</v>
      </c>
      <c r="U10772" s="11">
        <f t="shared" si="337"/>
        <v>0</v>
      </c>
      <c r="Y10772" s="11">
        <f>IF(SUM(Tableau1[[#This Row],[Other access]:[Sci-hub access]])&gt;=1,1,0)</f>
        <v>0</v>
      </c>
      <c r="Z10772" s="12">
        <f>IF(OR(Tableau1[[#This Row],[Access R1 + S1+ T1 ]]&gt;=1,Tableau1[[#This Row],[Access V1 +W1 + X1]]&gt;=1),1,0)</f>
        <v>0</v>
      </c>
      <c r="AB10772" s="10" t="str">
        <f>Tableau1[[#This Row],[DOI]]</f>
        <v>doi: 10.1136/bjophthalmol-2016-308636</v>
      </c>
      <c r="AC10772" s="13" t="str">
        <f>Tableau1[[#This Row],[Authors]]&amp;", "&amp;Tableau1[[#This Row],[Title]]&amp;" "&amp;Tableau1[[#This Row],[Journal]]&amp;". "&amp;Tableau1[[#This Row],[Year]]</f>
        <v>Wu Z, Wang Y, Zhang J, Chan TCY, Ng ALK, Cheng GPM, Jhanji V., Comparison of corneal biomechanics after microincision lenticule extraction and small incision lenticule extraction. Br J Ophthalmol. 2017</v>
      </c>
    </row>
    <row r="10773" spans="1:29" x14ac:dyDescent="0.3">
      <c r="A10773">
        <v>8664</v>
      </c>
      <c r="B10773" t="s">
        <v>11321</v>
      </c>
      <c r="C10773" t="s">
        <v>21506</v>
      </c>
      <c r="D10773" t="s">
        <v>31761</v>
      </c>
      <c r="E10773" t="s">
        <v>34364</v>
      </c>
      <c r="F10773" s="10"/>
      <c r="G10773">
        <v>2017</v>
      </c>
      <c r="J10773">
        <v>0.96999341544836737</v>
      </c>
      <c r="L10773" t="s">
        <v>43000</v>
      </c>
      <c r="M10773">
        <v>27866068</v>
      </c>
      <c r="Q10773" s="10"/>
      <c r="R10773" s="11">
        <f t="shared" si="336"/>
        <v>0</v>
      </c>
      <c r="U10773" s="11">
        <f t="shared" si="337"/>
        <v>0</v>
      </c>
      <c r="Y10773" s="11">
        <f>IF(SUM(Tableau1[[#This Row],[Other access]:[Sci-hub access]])&gt;=1,1,0)</f>
        <v>0</v>
      </c>
      <c r="Z10773" s="12">
        <f>IF(OR(Tableau1[[#This Row],[Access R1 + S1+ T1 ]]&gt;=1,Tableau1[[#This Row],[Access V1 +W1 + X1]]&gt;=1),1,0)</f>
        <v>0</v>
      </c>
      <c r="AB10773" s="10" t="str">
        <f>Tableau1[[#This Row],[DOI]]</f>
        <v>doi: 10.1016/j.jaapos.2016.08.016</v>
      </c>
      <c r="AC10773" s="13" t="str">
        <f>Tableau1[[#This Row],[Authors]]&amp;", "&amp;Tableau1[[#This Row],[Title]]&amp;" "&amp;Tableau1[[#This Row],[Journal]]&amp;". "&amp;Tableau1[[#This Row],[Year]]</f>
        <v>Ling J, Mehta V, Reddy A, Hollar M, Donahue S., An abnormal ocular motor manifestation of Joubert syndrome. J AAPOS. 2017</v>
      </c>
    </row>
    <row r="10774" spans="1:29" x14ac:dyDescent="0.3">
      <c r="A10774">
        <v>2258</v>
      </c>
      <c r="B10774" t="s">
        <v>5490</v>
      </c>
      <c r="C10774" t="s">
        <v>15735</v>
      </c>
      <c r="D10774" t="s">
        <v>25912</v>
      </c>
      <c r="E10774" t="s">
        <v>2562</v>
      </c>
      <c r="F10774" s="10"/>
      <c r="G10774">
        <v>2017</v>
      </c>
      <c r="J10774">
        <v>0.9700527088723212</v>
      </c>
      <c r="L10774" t="s">
        <v>36725</v>
      </c>
      <c r="M10774">
        <v>28780779</v>
      </c>
      <c r="Q10774" s="10"/>
      <c r="R10774" s="11">
        <f t="shared" si="336"/>
        <v>0</v>
      </c>
      <c r="U10774" s="11">
        <f t="shared" si="337"/>
        <v>0</v>
      </c>
      <c r="Y10774" s="11">
        <f>IF(SUM(Tableau1[[#This Row],[Other access]:[Sci-hub access]])&gt;=1,1,0)</f>
        <v>0</v>
      </c>
      <c r="Z10774" s="12">
        <f>IF(OR(Tableau1[[#This Row],[Access R1 + S1+ T1 ]]&gt;=1,Tableau1[[#This Row],[Access V1 +W1 + X1]]&gt;=1),1,0)</f>
        <v>0</v>
      </c>
      <c r="AB10774" s="10" t="str">
        <f>Tableau1[[#This Row],[DOI]]</f>
        <v>doi: 10.22608/APO.2017163</v>
      </c>
      <c r="AC10774" s="13" t="str">
        <f>Tableau1[[#This Row],[Authors]]&amp;", "&amp;Tableau1[[#This Row],[Title]]&amp;" "&amp;Tableau1[[#This Row],[Journal]]&amp;". "&amp;Tableau1[[#This Row],[Year]]</f>
        <v>Marino GK, Santhiago MR, Wilson SE., Femtosecond Lasers and Corneal Surgical Procedures. Asia Pac J Ophthalmol (Phila). 2017</v>
      </c>
    </row>
    <row r="10775" spans="1:29" x14ac:dyDescent="0.3">
      <c r="A10775">
        <v>8606</v>
      </c>
      <c r="B10775" t="s">
        <v>11268</v>
      </c>
      <c r="C10775" t="s">
        <v>21452</v>
      </c>
      <c r="D10775" t="s">
        <v>31707</v>
      </c>
      <c r="E10775" t="s">
        <v>2502</v>
      </c>
      <c r="F10775" s="10"/>
      <c r="G10775">
        <v>2017</v>
      </c>
      <c r="J10775">
        <v>0.97031783844435204</v>
      </c>
      <c r="L10775" t="s">
        <v>42942</v>
      </c>
      <c r="M10775">
        <v>27880954</v>
      </c>
      <c r="Q10775" s="10"/>
      <c r="R10775" s="11">
        <f t="shared" si="336"/>
        <v>0</v>
      </c>
      <c r="U10775" s="11">
        <f t="shared" si="337"/>
        <v>0</v>
      </c>
      <c r="Y10775" s="11">
        <f>IF(SUM(Tableau1[[#This Row],[Other access]:[Sci-hub access]])&gt;=1,1,0)</f>
        <v>0</v>
      </c>
      <c r="Z10775" s="12">
        <f>IF(OR(Tableau1[[#This Row],[Access R1 + S1+ T1 ]]&gt;=1,Tableau1[[#This Row],[Access V1 +W1 + X1]]&gt;=1),1,0)</f>
        <v>0</v>
      </c>
      <c r="AB10775" s="10" t="str">
        <f>Tableau1[[#This Row],[DOI]]</f>
        <v>doi: 10.1159/000452174</v>
      </c>
      <c r="AC10775" s="13" t="str">
        <f>Tableau1[[#This Row],[Authors]]&amp;", "&amp;Tableau1[[#This Row],[Title]]&amp;" "&amp;Tableau1[[#This Row],[Journal]]&amp;". "&amp;Tableau1[[#This Row],[Year]]</f>
        <v>Park SI, Jang YP., The Protective Effect of Brown-, Gray-, and Blue-Tinted Lenses against Blue LED Light-Induced Cell Death in A2E-Laden Human Retinal Pigment Epithelial Cells. Ophthalmic Res. 2017</v>
      </c>
    </row>
    <row r="10776" spans="1:29" x14ac:dyDescent="0.3">
      <c r="A10776">
        <v>7111</v>
      </c>
      <c r="B10776" t="s">
        <v>1202</v>
      </c>
      <c r="C10776" t="s">
        <v>1203</v>
      </c>
      <c r="D10776" t="s">
        <v>1204</v>
      </c>
      <c r="E10776" t="s">
        <v>3220</v>
      </c>
      <c r="F10776" s="10"/>
      <c r="G10776">
        <v>2017</v>
      </c>
      <c r="J10776">
        <v>0.970365320194297</v>
      </c>
      <c r="L10776" t="s">
        <v>41467</v>
      </c>
      <c r="M10776">
        <v>28128407</v>
      </c>
      <c r="Q10776" s="10"/>
      <c r="R10776" s="11">
        <f t="shared" si="336"/>
        <v>0</v>
      </c>
      <c r="U10776" s="11">
        <f t="shared" si="337"/>
        <v>0</v>
      </c>
      <c r="Y10776" s="11">
        <f>IF(SUM(Tableau1[[#This Row],[Other access]:[Sci-hub access]])&gt;=1,1,0)</f>
        <v>0</v>
      </c>
      <c r="Z10776" s="12">
        <f>IF(OR(Tableau1[[#This Row],[Access R1 + S1+ T1 ]]&gt;=1,Tableau1[[#This Row],[Access V1 +W1 + X1]]&gt;=1),1,0)</f>
        <v>0</v>
      </c>
      <c r="AB10776" s="10" t="str">
        <f>Tableau1[[#This Row],[DOI]]</f>
        <v>doi: 10.4238/gmr16019135</v>
      </c>
      <c r="AC10776" s="13" t="str">
        <f>Tableau1[[#This Row],[Authors]]&amp;", "&amp;Tableau1[[#This Row],[Title]]&amp;" "&amp;Tableau1[[#This Row],[Journal]]&amp;". "&amp;Tableau1[[#This Row],[Year]]</f>
        <v>Bardak H, Gunay M, Ercalik Y, Bardak Y, Ozbas H, Bagci O., Next-generation sequencing analysis of the ARMS2 gene in Turkish exudative age-related macular degeneration patients. Genet Mol Res. 2017</v>
      </c>
    </row>
    <row r="10777" spans="1:29" x14ac:dyDescent="0.3">
      <c r="A10777">
        <v>9207</v>
      </c>
      <c r="B10777" t="s">
        <v>11797</v>
      </c>
      <c r="C10777" t="s">
        <v>21971</v>
      </c>
      <c r="D10777" t="s">
        <v>32238</v>
      </c>
      <c r="E10777" t="s">
        <v>2464</v>
      </c>
      <c r="F10777" s="10"/>
      <c r="G10777">
        <v>2017</v>
      </c>
      <c r="J10777">
        <v>0.97049902089794726</v>
      </c>
      <c r="L10777" t="e">
        <v>#VALUE!</v>
      </c>
      <c r="M10777">
        <v>27764021</v>
      </c>
      <c r="Q10777" s="10"/>
      <c r="R10777" s="11">
        <f t="shared" si="336"/>
        <v>0</v>
      </c>
      <c r="U10777" s="11">
        <f t="shared" si="337"/>
        <v>0</v>
      </c>
      <c r="Y10777" s="11">
        <f>IF(SUM(Tableau1[[#This Row],[Other access]:[Sci-hub access]])&gt;=1,1,0)</f>
        <v>0</v>
      </c>
      <c r="Z10777" s="12">
        <f>IF(OR(Tableau1[[#This Row],[Access R1 + S1+ T1 ]]&gt;=1,Tableau1[[#This Row],[Access V1 +W1 + X1]]&gt;=1),1,0)</f>
        <v>0</v>
      </c>
      <c r="AB10777" s="10" t="e">
        <f>Tableau1[[#This Row],[DOI]]</f>
        <v>#VALUE!</v>
      </c>
      <c r="AC10777" s="13" t="str">
        <f>Tableau1[[#This Row],[Authors]]&amp;", "&amp;Tableau1[[#This Row],[Title]]&amp;" "&amp;Tableau1[[#This Row],[Journal]]&amp;". "&amp;Tableau1[[#This Row],[Year]]</f>
        <v>Benatti CA, Tsao JZ, Afshari NA., Descemet membrane detachment during cataract surgery: etiology and management. Curr Opin Ophthalmol. 2017</v>
      </c>
    </row>
    <row r="10778" spans="1:29" x14ac:dyDescent="0.3">
      <c r="A10778">
        <v>9607</v>
      </c>
      <c r="B10778" t="s">
        <v>12162</v>
      </c>
      <c r="C10778" t="s">
        <v>22337</v>
      </c>
      <c r="D10778" t="s">
        <v>32609</v>
      </c>
      <c r="E10778" t="s">
        <v>2471</v>
      </c>
      <c r="F10778" s="10"/>
      <c r="G10778">
        <v>2017</v>
      </c>
      <c r="J10778">
        <v>0.97054577100360007</v>
      </c>
      <c r="L10778" t="s">
        <v>43878</v>
      </c>
      <c r="M10778">
        <v>27639706</v>
      </c>
      <c r="Q10778" s="10"/>
      <c r="R10778" s="11">
        <f t="shared" si="336"/>
        <v>0</v>
      </c>
      <c r="U10778" s="11">
        <f t="shared" si="337"/>
        <v>0</v>
      </c>
      <c r="Y10778" s="11">
        <f>IF(SUM(Tableau1[[#This Row],[Other access]:[Sci-hub access]])&gt;=1,1,0)</f>
        <v>0</v>
      </c>
      <c r="Z10778" s="12">
        <f>IF(OR(Tableau1[[#This Row],[Access R1 + S1+ T1 ]]&gt;=1,Tableau1[[#This Row],[Access V1 +W1 + X1]]&gt;=1),1,0)</f>
        <v>0</v>
      </c>
      <c r="AB10778" s="10" t="str">
        <f>Tableau1[[#This Row],[DOI]]</f>
        <v>doi: 10.1007/s10792-016-0319-z</v>
      </c>
      <c r="AC10778" s="13" t="str">
        <f>Tableau1[[#This Row],[Authors]]&amp;", "&amp;Tableau1[[#This Row],[Title]]&amp;" "&amp;Tableau1[[#This Row],[Journal]]&amp;". "&amp;Tableau1[[#This Row],[Year]]</f>
        <v>Lin Z, Wu RH, Zhou YH., Comparison of the silicone oil removal rate between vitrectomy and manual syringe negative pressure approach. Int Ophthalmol. 2017</v>
      </c>
    </row>
    <row r="10779" spans="1:29" x14ac:dyDescent="0.3">
      <c r="A10779">
        <v>1526</v>
      </c>
      <c r="B10779" t="s">
        <v>4781</v>
      </c>
      <c r="C10779" t="s">
        <v>15031</v>
      </c>
      <c r="D10779" t="s">
        <v>25202</v>
      </c>
      <c r="E10779" t="s">
        <v>2468</v>
      </c>
      <c r="F10779" s="10"/>
      <c r="G10779">
        <v>2017</v>
      </c>
      <c r="J10779">
        <v>0.97057372680962029</v>
      </c>
      <c r="L10779" t="s">
        <v>36006</v>
      </c>
      <c r="M10779">
        <v>28930884</v>
      </c>
      <c r="Q10779" s="10"/>
      <c r="R10779" s="11">
        <f t="shared" si="336"/>
        <v>0</v>
      </c>
      <c r="U10779" s="11">
        <f t="shared" si="337"/>
        <v>0</v>
      </c>
      <c r="Y10779" s="11">
        <f>IF(SUM(Tableau1[[#This Row],[Other access]:[Sci-hub access]])&gt;=1,1,0)</f>
        <v>0</v>
      </c>
      <c r="Z10779" s="12">
        <f>IF(OR(Tableau1[[#This Row],[Access R1 + S1+ T1 ]]&gt;=1,Tableau1[[#This Row],[Access V1 +W1 + X1]]&gt;=1),1,0)</f>
        <v>0</v>
      </c>
      <c r="AB10779" s="10" t="str">
        <f>Tableau1[[#This Row],[DOI]]</f>
        <v>doi: 10.1097/IJG.0000000000000776</v>
      </c>
      <c r="AC10779" s="13" t="str">
        <f>Tableau1[[#This Row],[Authors]]&amp;", "&amp;Tableau1[[#This Row],[Title]]&amp;" "&amp;Tableau1[[#This Row],[Journal]]&amp;". "&amp;Tableau1[[#This Row],[Year]]</f>
        <v>Lee WJ, Kim YK, Kim YW, Jeoung JW, Kim SH, Heo JW, Yu HG, Park KH., Rate of Macular Ganglion Cell-inner Plexiform Layer Thinning in Glaucomatous Eyes With Vascular Endothelial Growth Factor Inhibition. J Glaucoma. 2017</v>
      </c>
    </row>
    <row r="10780" spans="1:29" x14ac:dyDescent="0.3">
      <c r="A10780">
        <v>10038</v>
      </c>
      <c r="B10780" t="s">
        <v>2151</v>
      </c>
      <c r="C10780" t="s">
        <v>2152</v>
      </c>
      <c r="D10780" t="s">
        <v>2153</v>
      </c>
      <c r="E10780" t="s">
        <v>3092</v>
      </c>
      <c r="F10780" s="10"/>
      <c r="G10780">
        <v>2017</v>
      </c>
      <c r="J10780">
        <v>0.97060399181828194</v>
      </c>
      <c r="L10780" t="s">
        <v>44295</v>
      </c>
      <c r="M10780">
        <v>27490416</v>
      </c>
      <c r="Q10780" s="10"/>
      <c r="R10780" s="11">
        <f t="shared" si="336"/>
        <v>0</v>
      </c>
      <c r="U10780" s="11">
        <f t="shared" si="337"/>
        <v>0</v>
      </c>
      <c r="Y10780" s="11">
        <f>IF(SUM(Tableau1[[#This Row],[Other access]:[Sci-hub access]])&gt;=1,1,0)</f>
        <v>0</v>
      </c>
      <c r="Z10780" s="12">
        <f>IF(OR(Tableau1[[#This Row],[Access R1 + S1+ T1 ]]&gt;=1,Tableau1[[#This Row],[Access V1 +W1 + X1]]&gt;=1),1,0)</f>
        <v>0</v>
      </c>
      <c r="AB10780" s="10" t="str">
        <f>Tableau1[[#This Row],[DOI]]</f>
        <v>doi: 10.1097/TP.0000000000001390</v>
      </c>
      <c r="AC10780" s="13" t="str">
        <f>Tableau1[[#This Row],[Authors]]&amp;", "&amp;Tableau1[[#This Row],[Title]]&amp;" "&amp;Tableau1[[#This Row],[Journal]]&amp;". "&amp;Tableau1[[#This Row],[Year]]</f>
        <v>Di Zazzo A, Tahvildari M, Subbarayal B, Yin J, Dohlman TH, Inomata T, Mashaghi A, Chauhan SK, Dana R., Proangiogenic Function of T Cells in Corneal Transplantation. Transplantation. 2017</v>
      </c>
    </row>
    <row r="10781" spans="1:29" x14ac:dyDescent="0.3">
      <c r="A10781">
        <v>6621</v>
      </c>
      <c r="B10781" t="s">
        <v>9535</v>
      </c>
      <c r="C10781" t="s">
        <v>19742</v>
      </c>
      <c r="D10781" t="s">
        <v>29967</v>
      </c>
      <c r="E10781" t="s">
        <v>2514</v>
      </c>
      <c r="F10781" s="10"/>
      <c r="G10781">
        <v>2017</v>
      </c>
      <c r="J10781">
        <v>0.97075948601464501</v>
      </c>
      <c r="L10781" t="s">
        <v>40984</v>
      </c>
      <c r="M10781">
        <v>28188728</v>
      </c>
      <c r="Q10781" s="10"/>
      <c r="R10781" s="11">
        <f t="shared" si="336"/>
        <v>0</v>
      </c>
      <c r="U10781" s="11">
        <f t="shared" si="337"/>
        <v>0</v>
      </c>
      <c r="Y10781" s="11">
        <f>IF(SUM(Tableau1[[#This Row],[Other access]:[Sci-hub access]])&gt;=1,1,0)</f>
        <v>0</v>
      </c>
      <c r="Z10781" s="12">
        <f>IF(OR(Tableau1[[#This Row],[Access R1 + S1+ T1 ]]&gt;=1,Tableau1[[#This Row],[Access V1 +W1 + X1]]&gt;=1),1,0)</f>
        <v>0</v>
      </c>
      <c r="AB10781" s="10" t="str">
        <f>Tableau1[[#This Row],[DOI]]</f>
        <v>doi: 10.1016/j.survophthal.2017.01.009</v>
      </c>
      <c r="AC10781" s="13" t="str">
        <f>Tableau1[[#This Row],[Authors]]&amp;", "&amp;Tableau1[[#This Row],[Title]]&amp;" "&amp;Tableau1[[#This Row],[Journal]]&amp;". "&amp;Tableau1[[#This Row],[Year]]</f>
        <v>Razeghinejad MR, Havens SJ, Katz LJ., Trabeculectomy bleb-associated infections. Surv Ophthalmol. 2017</v>
      </c>
    </row>
    <row r="10782" spans="1:29" x14ac:dyDescent="0.3">
      <c r="A10782">
        <v>3653</v>
      </c>
      <c r="B10782" t="s">
        <v>6825</v>
      </c>
      <c r="C10782" t="s">
        <v>17066</v>
      </c>
      <c r="D10782" t="s">
        <v>27249</v>
      </c>
      <c r="E10782" t="s">
        <v>2667</v>
      </c>
      <c r="F10782" s="10"/>
      <c r="G10782">
        <v>2017</v>
      </c>
      <c r="J10782">
        <v>0.97096527122781418</v>
      </c>
      <c r="L10782" t="s">
        <v>38098</v>
      </c>
      <c r="M10782">
        <v>28550976</v>
      </c>
      <c r="Q10782" s="10"/>
      <c r="R10782" s="11">
        <f t="shared" si="336"/>
        <v>0</v>
      </c>
      <c r="U10782" s="11">
        <f t="shared" si="337"/>
        <v>0</v>
      </c>
      <c r="Y10782" s="11">
        <f>IF(SUM(Tableau1[[#This Row],[Other access]:[Sci-hub access]])&gt;=1,1,0)</f>
        <v>0</v>
      </c>
      <c r="Z10782" s="12">
        <f>IF(OR(Tableau1[[#This Row],[Access R1 + S1+ T1 ]]&gt;=1,Tableau1[[#This Row],[Access V1 +W1 + X1]]&gt;=1),1,0)</f>
        <v>0</v>
      </c>
      <c r="AB10782" s="10" t="str">
        <f>Tableau1[[#This Row],[DOI]]</f>
        <v>doi: 10.1016/j.clae.2017.04.002</v>
      </c>
      <c r="AC10782" s="13" t="str">
        <f>Tableau1[[#This Row],[Authors]]&amp;", "&amp;Tableau1[[#This Row],[Title]]&amp;" "&amp;Tableau1[[#This Row],[Journal]]&amp;". "&amp;Tableau1[[#This Row],[Year]]</f>
        <v>Josifovska N, Szabó DJ, Nagymihály R, Veréb Z, Facskó A, Eriksen K, Moe MC, Petrovski G., Cultivation and characterization of pterygium as an ex vivo study model for disease and therapy. Cont Lens Anterior Eye. 2017</v>
      </c>
    </row>
    <row r="10783" spans="1:29" x14ac:dyDescent="0.3">
      <c r="A10783">
        <v>5687</v>
      </c>
      <c r="B10783" t="s">
        <v>8718</v>
      </c>
      <c r="C10783" t="s">
        <v>18938</v>
      </c>
      <c r="D10783" t="s">
        <v>29148</v>
      </c>
      <c r="E10783" t="s">
        <v>2467</v>
      </c>
      <c r="F10783" s="10"/>
      <c r="G10783">
        <v>2017</v>
      </c>
      <c r="J10783">
        <v>0.9709880090877433</v>
      </c>
      <c r="L10783" t="s">
        <v>40070</v>
      </c>
      <c r="M10783">
        <v>28297033</v>
      </c>
      <c r="Q10783" s="10"/>
      <c r="R10783" s="11">
        <f t="shared" si="336"/>
        <v>0</v>
      </c>
      <c r="U10783" s="11">
        <f t="shared" si="337"/>
        <v>0</v>
      </c>
      <c r="Y10783" s="11">
        <f>IF(SUM(Tableau1[[#This Row],[Other access]:[Sci-hub access]])&gt;=1,1,0)</f>
        <v>0</v>
      </c>
      <c r="Z10783" s="12">
        <f>IF(OR(Tableau1[[#This Row],[Access R1 + S1+ T1 ]]&gt;=1,Tableau1[[#This Row],[Access V1 +W1 + X1]]&gt;=1),1,0)</f>
        <v>0</v>
      </c>
      <c r="AB10783" s="10" t="str">
        <f>Tableau1[[#This Row],[DOI]]</f>
        <v>doi: 10.3928/23258160-20170301-04</v>
      </c>
      <c r="AC10783" s="13" t="str">
        <f>Tableau1[[#This Row],[Authors]]&amp;", "&amp;Tableau1[[#This Row],[Title]]&amp;" "&amp;Tableau1[[#This Row],[Journal]]&amp;". "&amp;Tableau1[[#This Row],[Year]]</f>
        <v>Runkle A, Srivastava SK, Ehlers JP., Microscope-Integrated OCT Feasibility and Utility With the EnFocus System in the DISCOVER Study. Ophthalmic Surg Lasers Imaging Retina. 2017</v>
      </c>
    </row>
    <row r="10784" spans="1:29" x14ac:dyDescent="0.3">
      <c r="A10784">
        <v>3221</v>
      </c>
      <c r="B10784" t="s">
        <v>6405</v>
      </c>
      <c r="C10784" t="s">
        <v>16648</v>
      </c>
      <c r="D10784" t="s">
        <v>26829</v>
      </c>
      <c r="E10784" t="s">
        <v>2462</v>
      </c>
      <c r="F10784" s="10"/>
      <c r="G10784">
        <v>2017</v>
      </c>
      <c r="J10784">
        <v>0.97102229592661971</v>
      </c>
      <c r="L10784" t="s">
        <v>37674</v>
      </c>
      <c r="M10784">
        <v>28619029</v>
      </c>
      <c r="Q10784" s="10"/>
      <c r="R10784" s="11">
        <f t="shared" si="336"/>
        <v>0</v>
      </c>
      <c r="U10784" s="11">
        <f t="shared" si="337"/>
        <v>0</v>
      </c>
      <c r="Y10784" s="11">
        <f>IF(SUM(Tableau1[[#This Row],[Other access]:[Sci-hub access]])&gt;=1,1,0)</f>
        <v>0</v>
      </c>
      <c r="Z10784" s="12">
        <f>IF(OR(Tableau1[[#This Row],[Access R1 + S1+ T1 ]]&gt;=1,Tableau1[[#This Row],[Access V1 +W1 + X1]]&gt;=1),1,0)</f>
        <v>0</v>
      </c>
      <c r="AB10784" s="10" t="str">
        <f>Tableau1[[#This Row],[DOI]]</f>
        <v>doi: 10.1186/s12886-017-0488-1</v>
      </c>
      <c r="AC10784" s="13" t="str">
        <f>Tableau1[[#This Row],[Authors]]&amp;", "&amp;Tableau1[[#This Row],[Title]]&amp;" "&amp;Tableau1[[#This Row],[Journal]]&amp;". "&amp;Tableau1[[#This Row],[Year]]</f>
        <v>Li S, Deng Y, Du C, Huang H, Zhong J, Chen L, Wang B, Yuan J., Rapid deterioration of Mooren's ulcers after conjunctival flap: a review of 2 cases. BMC Ophthalmol. 2017</v>
      </c>
    </row>
    <row r="10785" spans="1:29" x14ac:dyDescent="0.3">
      <c r="A10785">
        <v>5475</v>
      </c>
      <c r="B10785" t="s">
        <v>8523</v>
      </c>
      <c r="C10785" t="s">
        <v>18744</v>
      </c>
      <c r="D10785" t="s">
        <v>28953</v>
      </c>
      <c r="E10785" t="s">
        <v>34262</v>
      </c>
      <c r="F10785" s="10"/>
      <c r="G10785">
        <v>2017</v>
      </c>
      <c r="J10785">
        <v>0.9710936330842137</v>
      </c>
      <c r="L10785" t="s">
        <v>39865</v>
      </c>
      <c r="M10785">
        <v>28332214</v>
      </c>
      <c r="Q10785" s="10"/>
      <c r="R10785" s="11">
        <f t="shared" si="336"/>
        <v>0</v>
      </c>
      <c r="U10785" s="11">
        <f t="shared" si="337"/>
        <v>0</v>
      </c>
      <c r="Y10785" s="11">
        <f>IF(SUM(Tableau1[[#This Row],[Other access]:[Sci-hub access]])&gt;=1,1,0)</f>
        <v>0</v>
      </c>
      <c r="Z10785" s="12">
        <f>IF(OR(Tableau1[[#This Row],[Access R1 + S1+ T1 ]]&gt;=1,Tableau1[[#This Row],[Access V1 +W1 + X1]]&gt;=1),1,0)</f>
        <v>0</v>
      </c>
      <c r="AB10785" s="10" t="str">
        <f>Tableau1[[#This Row],[DOI]]</f>
        <v>doi: 10.1111/vox.12502</v>
      </c>
      <c r="AC10785" s="13" t="str">
        <f>Tableau1[[#This Row],[Authors]]&amp;", "&amp;Tableau1[[#This Row],[Title]]&amp;" "&amp;Tableau1[[#This Row],[Journal]]&amp;". "&amp;Tableau1[[#This Row],[Year]]</f>
        <v>Marks DC, van der Meer PF; Biomedical Excellence for Safer Transfusion (BEST) Collaborative.., Serum eye drops: a survey of international production methods. Vox Sang. 2017</v>
      </c>
    </row>
    <row r="10786" spans="1:29" ht="28.8" x14ac:dyDescent="0.3">
      <c r="A10786">
        <v>5654</v>
      </c>
      <c r="B10786" t="s">
        <v>8686</v>
      </c>
      <c r="C10786" t="s">
        <v>18906</v>
      </c>
      <c r="D10786" t="s">
        <v>29116</v>
      </c>
      <c r="E10786" t="s">
        <v>34145</v>
      </c>
      <c r="F10786" s="10"/>
      <c r="G10786">
        <v>2017</v>
      </c>
      <c r="J10786">
        <v>0.97110684986509188</v>
      </c>
      <c r="L10786" t="s">
        <v>40039</v>
      </c>
      <c r="M10786">
        <v>28300834</v>
      </c>
      <c r="Q10786" s="10"/>
      <c r="R10786" s="11">
        <f t="shared" si="336"/>
        <v>0</v>
      </c>
      <c r="U10786" s="11">
        <f t="shared" si="337"/>
        <v>0</v>
      </c>
      <c r="Y10786" s="11">
        <f>IF(SUM(Tableau1[[#This Row],[Other access]:[Sci-hub access]])&gt;=1,1,0)</f>
        <v>0</v>
      </c>
      <c r="Z10786" s="12">
        <f>IF(OR(Tableau1[[#This Row],[Access R1 + S1+ T1 ]]&gt;=1,Tableau1[[#This Row],[Access V1 +W1 + X1]]&gt;=1),1,0)</f>
        <v>0</v>
      </c>
      <c r="AB10786" s="10" t="str">
        <f>Tableau1[[#This Row],[DOI]]</f>
        <v>doi: 10.1038/cddis.2017.98</v>
      </c>
      <c r="AC10786" s="13" t="str">
        <f>Tableau1[[#This Row],[Authors]]&amp;", "&amp;Tableau1[[#This Row],[Title]]&amp;" "&amp;Tableau1[[#This Row],[Journal]]&amp;". "&amp;Tableau1[[#This Row],[Year]]</f>
        <v>Fulton J, Mazumder B, Whitchurch JB, Monteiro CJ, Collins HM, Chan CM, Clemente MP, Hernandez-Quiles M, Stewart EA, Amoaku WM, Moran PM, Mongan NP, Persson JL, Ali S, Heery DM., Heterodimers of photoreceptor-specific nuclear receptor (PNR/NR2E3) and peroxisome proliferator-activated receptor-γ (PPARγ) are disrupted by retinal disease-associated mutations. Cell Death Dis. 2017</v>
      </c>
    </row>
    <row r="10787" spans="1:29" x14ac:dyDescent="0.3">
      <c r="A10787">
        <v>10432</v>
      </c>
      <c r="B10787" t="s">
        <v>12921</v>
      </c>
      <c r="C10787" t="s">
        <v>23088</v>
      </c>
      <c r="D10787" t="s">
        <v>33374</v>
      </c>
      <c r="E10787" t="s">
        <v>2447</v>
      </c>
      <c r="F10787" s="10"/>
      <c r="G10787">
        <v>2017</v>
      </c>
      <c r="J10787">
        <v>0.97113738876777722</v>
      </c>
      <c r="L10787" t="s">
        <v>44682</v>
      </c>
      <c r="M10787">
        <v>27306954</v>
      </c>
      <c r="Q10787" s="10"/>
      <c r="R10787" s="11">
        <f t="shared" si="336"/>
        <v>0</v>
      </c>
      <c r="U10787" s="11">
        <f t="shared" si="337"/>
        <v>0</v>
      </c>
      <c r="Y10787" s="11">
        <f>IF(SUM(Tableau1[[#This Row],[Other access]:[Sci-hub access]])&gt;=1,1,0)</f>
        <v>0</v>
      </c>
      <c r="Z10787" s="12">
        <f>IF(OR(Tableau1[[#This Row],[Access R1 + S1+ T1 ]]&gt;=1,Tableau1[[#This Row],[Access V1 +W1 + X1]]&gt;=1),1,0)</f>
        <v>0</v>
      </c>
      <c r="AB10787" s="10" t="str">
        <f>Tableau1[[#This Row],[DOI]]</f>
        <v>doi: 10.1097/IOP.0000000000000726</v>
      </c>
      <c r="AC10787" s="13" t="str">
        <f>Tableau1[[#This Row],[Authors]]&amp;", "&amp;Tableau1[[#This Row],[Title]]&amp;" "&amp;Tableau1[[#This Row],[Journal]]&amp;". "&amp;Tableau1[[#This Row],[Year]]</f>
        <v>Grumbine FL, DeParis SW, Vagefi MR, Bloomer M, Kersten RC., Lacrimal Sac Smooth Muscle Tumor of Uncertain Malignant Potential. Ophthal Plast Reconstr Surg. 2017</v>
      </c>
    </row>
    <row r="10788" spans="1:29" x14ac:dyDescent="0.3">
      <c r="A10788">
        <v>782</v>
      </c>
      <c r="B10788" t="s">
        <v>4045</v>
      </c>
      <c r="C10788" t="s">
        <v>14300</v>
      </c>
      <c r="D10788" t="s">
        <v>24465</v>
      </c>
      <c r="E10788" t="s">
        <v>2522</v>
      </c>
      <c r="F10788" s="10"/>
      <c r="G10788">
        <v>2017</v>
      </c>
      <c r="J10788">
        <v>0.97114865351871393</v>
      </c>
      <c r="L10788" t="s">
        <v>35275</v>
      </c>
      <c r="M10788">
        <v>29114805</v>
      </c>
      <c r="Q10788" s="10"/>
      <c r="R10788" s="11">
        <f t="shared" si="336"/>
        <v>0</v>
      </c>
      <c r="U10788" s="11">
        <f t="shared" si="337"/>
        <v>0</v>
      </c>
      <c r="Y10788" s="11">
        <f>IF(SUM(Tableau1[[#This Row],[Other access]:[Sci-hub access]])&gt;=1,1,0)</f>
        <v>0</v>
      </c>
      <c r="Z10788" s="12">
        <f>IF(OR(Tableau1[[#This Row],[Access R1 + S1+ T1 ]]&gt;=1,Tableau1[[#This Row],[Access V1 +W1 + X1]]&gt;=1),1,0)</f>
        <v>0</v>
      </c>
      <c r="AB10788" s="10" t="str">
        <f>Tableau1[[#This Row],[DOI]]</f>
        <v>doi: 10.1167/17.13.5</v>
      </c>
      <c r="AC10788" s="13" t="str">
        <f>Tableau1[[#This Row],[Authors]]&amp;", "&amp;Tableau1[[#This Row],[Title]]&amp;" "&amp;Tableau1[[#This Row],[Journal]]&amp;". "&amp;Tableau1[[#This Row],[Year]]</f>
        <v>Norgett Y, Siderov J., Effect of stimulus configuration on crowding in strabismic amblyopia. J Vis. 2017</v>
      </c>
    </row>
    <row r="10789" spans="1:29" x14ac:dyDescent="0.3">
      <c r="A10789">
        <v>585</v>
      </c>
      <c r="B10789" t="s">
        <v>3848</v>
      </c>
      <c r="C10789" t="s">
        <v>14104</v>
      </c>
      <c r="D10789" t="s">
        <v>24268</v>
      </c>
      <c r="E10789" t="s">
        <v>2799</v>
      </c>
      <c r="F10789" s="10"/>
      <c r="G10789">
        <v>2017</v>
      </c>
      <c r="J10789">
        <v>0.9714120723829941</v>
      </c>
      <c r="L10789" t="s">
        <v>35084</v>
      </c>
      <c r="M10789">
        <v>29169356</v>
      </c>
      <c r="Q10789" s="10"/>
      <c r="R10789" s="11">
        <f t="shared" si="336"/>
        <v>0</v>
      </c>
      <c r="U10789" s="11">
        <f t="shared" si="337"/>
        <v>0</v>
      </c>
      <c r="Y10789" s="11">
        <f>IF(SUM(Tableau1[[#This Row],[Other access]:[Sci-hub access]])&gt;=1,1,0)</f>
        <v>0</v>
      </c>
      <c r="Z10789" s="12">
        <f>IF(OR(Tableau1[[#This Row],[Access R1 + S1+ T1 ]]&gt;=1,Tableau1[[#This Row],[Access V1 +W1 + X1]]&gt;=1),1,0)</f>
        <v>0</v>
      </c>
      <c r="AB10789" s="10" t="str">
        <f>Tableau1[[#This Row],[DOI]]</f>
        <v>doi: 10.1186/s12906-017-1998-3</v>
      </c>
      <c r="AC10789" s="13" t="str">
        <f>Tableau1[[#This Row],[Authors]]&amp;", "&amp;Tableau1[[#This Row],[Title]]&amp;" "&amp;Tableau1[[#This Row],[Journal]]&amp;". "&amp;Tableau1[[#This Row],[Year]]</f>
        <v>Kim J, Jo K, Kim CS, Kim JS., Aster koraiensis extract prevents diabetes-induced retinal vascular dysfunction in spontaneously diabetic Torii rats. BMC Complement Altern Med. 2017</v>
      </c>
    </row>
    <row r="10790" spans="1:29" x14ac:dyDescent="0.3">
      <c r="A10790">
        <v>6382</v>
      </c>
      <c r="B10790" t="s">
        <v>9328</v>
      </c>
      <c r="C10790" t="s">
        <v>19537</v>
      </c>
      <c r="D10790" t="s">
        <v>29759</v>
      </c>
      <c r="E10790" t="s">
        <v>2447</v>
      </c>
      <c r="F10790" s="10"/>
      <c r="G10790">
        <v>2018</v>
      </c>
      <c r="J10790">
        <v>0.97152384501987854</v>
      </c>
      <c r="L10790" t="s">
        <v>40751</v>
      </c>
      <c r="M10790">
        <v>28221296</v>
      </c>
      <c r="Q10790" s="10"/>
      <c r="R10790" s="11">
        <f t="shared" si="336"/>
        <v>0</v>
      </c>
      <c r="U10790" s="11">
        <f t="shared" si="337"/>
        <v>0</v>
      </c>
      <c r="Y10790" s="11">
        <f>IF(SUM(Tableau1[[#This Row],[Other access]:[Sci-hub access]])&gt;=1,1,0)</f>
        <v>0</v>
      </c>
      <c r="Z10790" s="12">
        <f>IF(OR(Tableau1[[#This Row],[Access R1 + S1+ T1 ]]&gt;=1,Tableau1[[#This Row],[Access V1 +W1 + X1]]&gt;=1),1,0)</f>
        <v>0</v>
      </c>
      <c r="AB10790" s="10" t="str">
        <f>Tableau1[[#This Row],[DOI]]</f>
        <v>doi: 10.1097/IOP.0000000000000877</v>
      </c>
      <c r="AC10790" s="13" t="str">
        <f>Tableau1[[#This Row],[Authors]]&amp;", "&amp;Tableau1[[#This Row],[Title]]&amp;" "&amp;Tableau1[[#This Row],[Journal]]&amp;". "&amp;Tableau1[[#This Row],[Year]]</f>
        <v>Han J, Kim YD, Woo KI, Sobti D., Long-Term Outcomes of Eye-Sparing Surgery for Adenoid Cystic Carcinoma of Lacrimal Gland. Ophthal Plast Reconstr Surg. 2018</v>
      </c>
    </row>
    <row r="10791" spans="1:29" x14ac:dyDescent="0.3">
      <c r="A10791">
        <v>3864</v>
      </c>
      <c r="B10791" t="s">
        <v>7024</v>
      </c>
      <c r="C10791" t="s">
        <v>17263</v>
      </c>
      <c r="D10791" t="s">
        <v>27449</v>
      </c>
      <c r="E10791" t="s">
        <v>2495</v>
      </c>
      <c r="F10791" s="10"/>
      <c r="G10791">
        <v>2017</v>
      </c>
      <c r="J10791">
        <v>0.97155793176644534</v>
      </c>
      <c r="L10791" t="s">
        <v>38306</v>
      </c>
      <c r="M10791">
        <v>28514246</v>
      </c>
      <c r="Q10791" s="10"/>
      <c r="R10791" s="11">
        <f t="shared" si="336"/>
        <v>0</v>
      </c>
      <c r="U10791" s="11">
        <f t="shared" si="337"/>
        <v>0</v>
      </c>
      <c r="Y10791" s="11">
        <f>IF(SUM(Tableau1[[#This Row],[Other access]:[Sci-hub access]])&gt;=1,1,0)</f>
        <v>0</v>
      </c>
      <c r="Z10791" s="12">
        <f>IF(OR(Tableau1[[#This Row],[Access R1 + S1+ T1 ]]&gt;=1,Tableau1[[#This Row],[Access V1 +W1 + X1]]&gt;=1),1,0)</f>
        <v>0</v>
      </c>
      <c r="AB10791" s="10" t="str">
        <f>Tableau1[[#This Row],[DOI]]</f>
        <v>doi: 10.1097/OPX.0000000000001080</v>
      </c>
      <c r="AC10791" s="13" t="str">
        <f>Tableau1[[#This Row],[Authors]]&amp;", "&amp;Tableau1[[#This Row],[Title]]&amp;" "&amp;Tableau1[[#This Row],[Journal]]&amp;". "&amp;Tableau1[[#This Row],[Year]]</f>
        <v>Zhu H, Shen L, Yuan CQ, Xu S, Leng ZH, Fu ZJ, Xiao YH, Liu H., The Development of the Chinese Intermittent Exotropia Questionnaire. Optom Vis Sci. 2017</v>
      </c>
    </row>
    <row r="10792" spans="1:29" x14ac:dyDescent="0.3">
      <c r="A10792">
        <v>8764</v>
      </c>
      <c r="B10792" t="s">
        <v>11403</v>
      </c>
      <c r="C10792" t="s">
        <v>21588</v>
      </c>
      <c r="D10792" t="s">
        <v>31843</v>
      </c>
      <c r="E10792" t="s">
        <v>2448</v>
      </c>
      <c r="F10792" s="10"/>
      <c r="G10792">
        <v>2017</v>
      </c>
      <c r="J10792">
        <v>0.97159675178542093</v>
      </c>
      <c r="L10792" t="s">
        <v>43100</v>
      </c>
      <c r="M10792">
        <v>27844206</v>
      </c>
      <c r="Q10792" s="10"/>
      <c r="R10792" s="11">
        <f t="shared" si="336"/>
        <v>0</v>
      </c>
      <c r="U10792" s="11">
        <f t="shared" si="337"/>
        <v>0</v>
      </c>
      <c r="Y10792" s="11">
        <f>IF(SUM(Tableau1[[#This Row],[Other access]:[Sci-hub access]])&gt;=1,1,0)</f>
        <v>0</v>
      </c>
      <c r="Z10792" s="12">
        <f>IF(OR(Tableau1[[#This Row],[Access R1 + S1+ T1 ]]&gt;=1,Tableau1[[#This Row],[Access V1 +W1 + X1]]&gt;=1),1,0)</f>
        <v>0</v>
      </c>
      <c r="AB10792" s="10" t="str">
        <f>Tableau1[[#This Row],[DOI]]</f>
        <v>doi: 10.1007/s00417-016-3546-0</v>
      </c>
      <c r="AC10792" s="13" t="str">
        <f>Tableau1[[#This Row],[Authors]]&amp;", "&amp;Tableau1[[#This Row],[Title]]&amp;" "&amp;Tableau1[[#This Row],[Journal]]&amp;". "&amp;Tableau1[[#This Row],[Year]]</f>
        <v>Pinnock A, Shivshetty N, Roy S, Rimmer S, Douglas I, MacNeil S, Garg P., Ex vivo rabbit and human corneas as models for bacterial and fungal keratitis. Graefes Arch Clin Exp Ophthalmol. 2017</v>
      </c>
    </row>
    <row r="10793" spans="1:29" x14ac:dyDescent="0.3">
      <c r="A10793">
        <v>3991</v>
      </c>
      <c r="B10793" t="s">
        <v>7144</v>
      </c>
      <c r="C10793" t="s">
        <v>17381</v>
      </c>
      <c r="D10793" t="s">
        <v>27571</v>
      </c>
      <c r="E10793" t="s">
        <v>34173</v>
      </c>
      <c r="F10793" s="10"/>
      <c r="G10793">
        <v>2017</v>
      </c>
      <c r="J10793">
        <v>0.97164600031791692</v>
      </c>
      <c r="L10793" t="s">
        <v>38431</v>
      </c>
      <c r="M10793">
        <v>28498142</v>
      </c>
      <c r="Q10793" s="10"/>
      <c r="R10793" s="11">
        <f t="shared" si="336"/>
        <v>0</v>
      </c>
      <c r="U10793" s="11">
        <f t="shared" si="337"/>
        <v>0</v>
      </c>
      <c r="Y10793" s="11">
        <f>IF(SUM(Tableau1[[#This Row],[Other access]:[Sci-hub access]])&gt;=1,1,0)</f>
        <v>0</v>
      </c>
      <c r="Z10793" s="12">
        <f>IF(OR(Tableau1[[#This Row],[Access R1 + S1+ T1 ]]&gt;=1,Tableau1[[#This Row],[Access V1 +W1 + X1]]&gt;=1),1,0)</f>
        <v>0</v>
      </c>
      <c r="AB10793" s="10" t="str">
        <f>Tableau1[[#This Row],[DOI]]</f>
        <v>doi: 10.1097/CJI.0000000000000172</v>
      </c>
      <c r="AC10793" s="13" t="str">
        <f>Tableau1[[#This Row],[Authors]]&amp;", "&amp;Tableau1[[#This Row],[Title]]&amp;" "&amp;Tableau1[[#This Row],[Journal]]&amp;". "&amp;Tableau1[[#This Row],[Year]]</f>
        <v>Diamantopoulos PT, Tsatsou K, Benopoulou O, Anastasopoulou A, Gogas H., Inflammatory Myopathy and Axonal Neuropathy in a Patient With Melanoma Following Pembrolizumab Treatment. J Immunother. 2017</v>
      </c>
    </row>
    <row r="10794" spans="1:29" x14ac:dyDescent="0.3">
      <c r="A10794">
        <v>9988</v>
      </c>
      <c r="B10794" t="s">
        <v>12511</v>
      </c>
      <c r="C10794" t="s">
        <v>22680</v>
      </c>
      <c r="D10794" t="s">
        <v>32959</v>
      </c>
      <c r="E10794" t="s">
        <v>2445</v>
      </c>
      <c r="F10794" s="10"/>
      <c r="G10794">
        <v>2017</v>
      </c>
      <c r="J10794">
        <v>0.9717866468725066</v>
      </c>
      <c r="L10794" t="s">
        <v>44245</v>
      </c>
      <c r="M10794">
        <v>27508948</v>
      </c>
      <c r="Q10794" s="10"/>
      <c r="R10794" s="11">
        <f t="shared" si="336"/>
        <v>0</v>
      </c>
      <c r="U10794" s="11">
        <f t="shared" si="337"/>
        <v>0</v>
      </c>
      <c r="Y10794" s="11">
        <f>IF(SUM(Tableau1[[#This Row],[Other access]:[Sci-hub access]])&gt;=1,1,0)</f>
        <v>0</v>
      </c>
      <c r="Z10794" s="12">
        <f>IF(OR(Tableau1[[#This Row],[Access R1 + S1+ T1 ]]&gt;=1,Tableau1[[#This Row],[Access V1 +W1 + X1]]&gt;=1),1,0)</f>
        <v>0</v>
      </c>
      <c r="AB10794" s="10" t="str">
        <f>Tableau1[[#This Row],[DOI]]</f>
        <v>doi: 10.1097/IAE.0000000000001175</v>
      </c>
      <c r="AC10794" s="13" t="str">
        <f>Tableau1[[#This Row],[Authors]]&amp;", "&amp;Tableau1[[#This Row],[Title]]&amp;" "&amp;Tableau1[[#This Row],[Journal]]&amp;". "&amp;Tableau1[[#This Row],[Year]]</f>
        <v>Lim SH, Kim M, Chang W, Sagong M., COMPARISON OF THE LAMINA CRIBROSA THICKNESS OF PATIENTS WITH UNILATERAL BRANCH RETINAL VEIN OCCLUSION AND HEALTHY SUBJECTS. Retina. 2017</v>
      </c>
    </row>
    <row r="10795" spans="1:29" x14ac:dyDescent="0.3">
      <c r="A10795">
        <v>8867</v>
      </c>
      <c r="B10795" t="s">
        <v>11494</v>
      </c>
      <c r="C10795" t="s">
        <v>21678</v>
      </c>
      <c r="D10795" t="s">
        <v>31934</v>
      </c>
      <c r="E10795" t="s">
        <v>2464</v>
      </c>
      <c r="F10795" s="10"/>
      <c r="G10795">
        <v>2017</v>
      </c>
      <c r="J10795">
        <v>0.97182263712013384</v>
      </c>
      <c r="L10795" t="e">
        <v>#VALUE!</v>
      </c>
      <c r="M10795">
        <v>27820747</v>
      </c>
      <c r="Q10795" s="10"/>
      <c r="R10795" s="11">
        <f t="shared" si="336"/>
        <v>0</v>
      </c>
      <c r="U10795" s="11">
        <f t="shared" si="337"/>
        <v>0</v>
      </c>
      <c r="Y10795" s="11">
        <f>IF(SUM(Tableau1[[#This Row],[Other access]:[Sci-hub access]])&gt;=1,1,0)</f>
        <v>0</v>
      </c>
      <c r="Z10795" s="12">
        <f>IF(OR(Tableau1[[#This Row],[Access R1 + S1+ T1 ]]&gt;=1,Tableau1[[#This Row],[Access V1 +W1 + X1]]&gt;=1),1,0)</f>
        <v>0</v>
      </c>
      <c r="AB10795" s="10" t="e">
        <f>Tableau1[[#This Row],[DOI]]</f>
        <v>#VALUE!</v>
      </c>
      <c r="AC10795" s="13" t="str">
        <f>Tableau1[[#This Row],[Authors]]&amp;", "&amp;Tableau1[[#This Row],[Title]]&amp;" "&amp;Tableau1[[#This Row],[Journal]]&amp;". "&amp;Tableau1[[#This Row],[Year]]</f>
        <v>Fukuoka H, Afshari NA., The impact of age-related cataract on measures of frailty in an aging global population. Curr Opin Ophthalmol. 2017</v>
      </c>
    </row>
    <row r="10796" spans="1:29" x14ac:dyDescent="0.3">
      <c r="A10796">
        <v>2382</v>
      </c>
      <c r="B10796" t="s">
        <v>5608</v>
      </c>
      <c r="C10796" t="s">
        <v>15853</v>
      </c>
      <c r="D10796" t="s">
        <v>26030</v>
      </c>
      <c r="E10796" t="s">
        <v>2825</v>
      </c>
      <c r="F10796" s="10"/>
      <c r="G10796">
        <v>2017</v>
      </c>
      <c r="J10796">
        <v>0.97202881699262778</v>
      </c>
      <c r="L10796" t="s">
        <v>36847</v>
      </c>
      <c r="M10796">
        <v>28754841</v>
      </c>
      <c r="Q10796" s="10"/>
      <c r="R10796" s="11">
        <f t="shared" si="336"/>
        <v>0</v>
      </c>
      <c r="U10796" s="11">
        <f t="shared" si="337"/>
        <v>0</v>
      </c>
      <c r="Y10796" s="11">
        <f>IF(SUM(Tableau1[[#This Row],[Other access]:[Sci-hub access]])&gt;=1,1,0)</f>
        <v>0</v>
      </c>
      <c r="Z10796" s="12">
        <f>IF(OR(Tableau1[[#This Row],[Access R1 + S1+ T1 ]]&gt;=1,Tableau1[[#This Row],[Access V1 +W1 + X1]]&gt;=1),1,0)</f>
        <v>0</v>
      </c>
      <c r="AB10796" s="10" t="str">
        <f>Tableau1[[#This Row],[DOI]]</f>
        <v>doi: 10.1212/WNL.0000000000004264</v>
      </c>
      <c r="AC10796" s="13" t="str">
        <f>Tableau1[[#This Row],[Authors]]&amp;", "&amp;Tableau1[[#This Row],[Title]]&amp;" "&amp;Tableau1[[#This Row],[Journal]]&amp;". "&amp;Tableau1[[#This Row],[Year]]</f>
        <v>Smith R, Schöll M, Widner H, van Westen D, Svenningsson P, Hägerström D, Ohlsson T, Jögi J, Nilsson C, Hansson O., In vivo retention of (18)F-AV-1451 in corticobasal syndrome. Neurology. 2017</v>
      </c>
    </row>
    <row r="10797" spans="1:29" x14ac:dyDescent="0.3">
      <c r="A10797">
        <v>984</v>
      </c>
      <c r="B10797" t="s">
        <v>4246</v>
      </c>
      <c r="C10797" t="s">
        <v>14500</v>
      </c>
      <c r="D10797" t="s">
        <v>24667</v>
      </c>
      <c r="E10797" t="s">
        <v>2443</v>
      </c>
      <c r="F10797" s="10"/>
      <c r="G10797">
        <v>2017</v>
      </c>
      <c r="J10797">
        <v>0.97209938153181241</v>
      </c>
      <c r="L10797" t="s">
        <v>35472</v>
      </c>
      <c r="M10797">
        <v>29049728</v>
      </c>
      <c r="Q10797" s="10"/>
      <c r="R10797" s="11">
        <f t="shared" si="336"/>
        <v>0</v>
      </c>
      <c r="U10797" s="11">
        <f t="shared" si="337"/>
        <v>0</v>
      </c>
      <c r="Y10797" s="11">
        <f>IF(SUM(Tableau1[[#This Row],[Other access]:[Sci-hub access]])&gt;=1,1,0)</f>
        <v>0</v>
      </c>
      <c r="Z10797" s="12">
        <f>IF(OR(Tableau1[[#This Row],[Access R1 + S1+ T1 ]]&gt;=1,Tableau1[[#This Row],[Access V1 +W1 + X1]]&gt;=1),1,0)</f>
        <v>0</v>
      </c>
      <c r="AB10797" s="10" t="str">
        <f>Tableau1[[#This Row],[DOI]]</f>
        <v>doi: 10.1167/iovs.17-22737</v>
      </c>
      <c r="AC10797" s="13" t="str">
        <f>Tableau1[[#This Row],[Authors]]&amp;", "&amp;Tableau1[[#This Row],[Title]]&amp;" "&amp;Tableau1[[#This Row],[Journal]]&amp;". "&amp;Tableau1[[#This Row],[Year]]</f>
        <v>Kogachi K, Wolfe JD, Kashani AH., Surgically Induced Focal Retinal Detachment Does Not Cause Detectable SD-OCT Retinal Changes in Normal Human Retina. Invest Ophthalmol Vis Sci. 2017</v>
      </c>
    </row>
    <row r="10798" spans="1:29" x14ac:dyDescent="0.3">
      <c r="A10798">
        <v>11028</v>
      </c>
      <c r="B10798" t="s">
        <v>13451</v>
      </c>
      <c r="C10798" t="s">
        <v>23613</v>
      </c>
      <c r="D10798" t="s">
        <v>33905</v>
      </c>
      <c r="E10798" t="s">
        <v>2447</v>
      </c>
      <c r="F10798" s="10"/>
      <c r="G10798">
        <v>2017</v>
      </c>
      <c r="J10798">
        <v>0.97220501345534327</v>
      </c>
      <c r="L10798" t="s">
        <v>45269</v>
      </c>
      <c r="M10798">
        <v>26398241</v>
      </c>
      <c r="Q10798" s="10"/>
      <c r="R10798" s="11">
        <f t="shared" si="336"/>
        <v>0</v>
      </c>
      <c r="U10798" s="11">
        <f t="shared" si="337"/>
        <v>0</v>
      </c>
      <c r="Y10798" s="11">
        <f>IF(SUM(Tableau1[[#This Row],[Other access]:[Sci-hub access]])&gt;=1,1,0)</f>
        <v>0</v>
      </c>
      <c r="Z10798" s="12">
        <f>IF(OR(Tableau1[[#This Row],[Access R1 + S1+ T1 ]]&gt;=1,Tableau1[[#This Row],[Access V1 +W1 + X1]]&gt;=1),1,0)</f>
        <v>0</v>
      </c>
      <c r="AB10798" s="10" t="str">
        <f>Tableau1[[#This Row],[DOI]]</f>
        <v>doi: 10.1097/IOP.0000000000000513</v>
      </c>
      <c r="AC10798" s="13" t="str">
        <f>Tableau1[[#This Row],[Authors]]&amp;", "&amp;Tableau1[[#This Row],[Title]]&amp;" "&amp;Tableau1[[#This Row],[Journal]]&amp;". "&amp;Tableau1[[#This Row],[Year]]</f>
        <v>Chang I, Juric-Sekhar G, Marshall D, Zhang J., An Incidental Finding of Choroidal Ganglioneuronal Hamartoma in a Patient With Neurofibromatosis Type 1. Ophthal Plast Reconstr Surg. 2017</v>
      </c>
    </row>
    <row r="10799" spans="1:29" x14ac:dyDescent="0.3">
      <c r="A10799">
        <v>4373</v>
      </c>
      <c r="B10799" t="s">
        <v>7501</v>
      </c>
      <c r="C10799" t="s">
        <v>17737</v>
      </c>
      <c r="D10799" t="s">
        <v>27930</v>
      </c>
      <c r="E10799" t="s">
        <v>2439</v>
      </c>
      <c r="F10799" s="10"/>
      <c r="G10799">
        <v>2017</v>
      </c>
      <c r="J10799">
        <v>0.97227015143597528</v>
      </c>
      <c r="L10799" t="s">
        <v>38796</v>
      </c>
      <c r="M10799">
        <v>28450052</v>
      </c>
      <c r="Q10799" s="10"/>
      <c r="R10799" s="11">
        <f t="shared" si="336"/>
        <v>0</v>
      </c>
      <c r="U10799" s="11">
        <f t="shared" si="337"/>
        <v>0</v>
      </c>
      <c r="Y10799" s="11">
        <f>IF(SUM(Tableau1[[#This Row],[Other access]:[Sci-hub access]])&gt;=1,1,0)</f>
        <v>0</v>
      </c>
      <c r="Z10799" s="12">
        <f>IF(OR(Tableau1[[#This Row],[Access R1 + S1+ T1 ]]&gt;=1,Tableau1[[#This Row],[Access V1 +W1 + X1]]&gt;=1),1,0)</f>
        <v>0</v>
      </c>
      <c r="AB10799" s="10" t="str">
        <f>Tableau1[[#This Row],[DOI]]</f>
        <v>doi: 10.1016/j.visres.2017.04.006</v>
      </c>
      <c r="AC10799" s="13" t="str">
        <f>Tableau1[[#This Row],[Authors]]&amp;", "&amp;Tableau1[[#This Row],[Title]]&amp;" "&amp;Tableau1[[#This Row],[Journal]]&amp;". "&amp;Tableau1[[#This Row],[Year]]</f>
        <v>Jennings BJ, Kingdom FAA., Chromatic blur perception in the presence of luminance contrast. Vision Res. 2017</v>
      </c>
    </row>
    <row r="10800" spans="1:29" x14ac:dyDescent="0.3">
      <c r="A10800">
        <v>6791</v>
      </c>
      <c r="B10800" t="s">
        <v>9672</v>
      </c>
      <c r="C10800" t="s">
        <v>19877</v>
      </c>
      <c r="D10800" t="s">
        <v>30106</v>
      </c>
      <c r="E10800" t="s">
        <v>2562</v>
      </c>
      <c r="F10800" s="10"/>
      <c r="G10800">
        <v>2017</v>
      </c>
      <c r="J10800">
        <v>0.97231784981108749</v>
      </c>
      <c r="L10800" t="s">
        <v>41151</v>
      </c>
      <c r="M10800">
        <v>28161926</v>
      </c>
      <c r="Q10800" s="10"/>
      <c r="R10800" s="11">
        <f t="shared" si="336"/>
        <v>0</v>
      </c>
      <c r="U10800" s="11">
        <f t="shared" si="337"/>
        <v>0</v>
      </c>
      <c r="Y10800" s="11">
        <f>IF(SUM(Tableau1[[#This Row],[Other access]:[Sci-hub access]])&gt;=1,1,0)</f>
        <v>0</v>
      </c>
      <c r="Z10800" s="12">
        <f>IF(OR(Tableau1[[#This Row],[Access R1 + S1+ T1 ]]&gt;=1,Tableau1[[#This Row],[Access V1 +W1 + X1]]&gt;=1),1,0)</f>
        <v>0</v>
      </c>
      <c r="AB10800" s="10" t="str">
        <f>Tableau1[[#This Row],[DOI]]</f>
        <v>doi: 10.1097/APO.0000000000000211</v>
      </c>
      <c r="AC10800" s="13" t="str">
        <f>Tableau1[[#This Row],[Authors]]&amp;", "&amp;Tableau1[[#This Row],[Title]]&amp;" "&amp;Tableau1[[#This Row],[Journal]]&amp;". "&amp;Tableau1[[#This Row],[Year]]</f>
        <v>Li EY, Chan TC, Liu AT, Yuen HK., Epidemiology of Open-Globe Injuries in Hong Kong. Asia Pac J Ophthalmol (Phila). 2017</v>
      </c>
    </row>
    <row r="10801" spans="1:29" x14ac:dyDescent="0.3">
      <c r="A10801">
        <v>5695</v>
      </c>
      <c r="B10801" t="s">
        <v>8726</v>
      </c>
      <c r="C10801" t="s">
        <v>18945</v>
      </c>
      <c r="D10801" t="s">
        <v>29156</v>
      </c>
      <c r="E10801" t="s">
        <v>2451</v>
      </c>
      <c r="F10801" s="10"/>
      <c r="G10801">
        <v>2017</v>
      </c>
      <c r="J10801">
        <v>0.97250154394690436</v>
      </c>
      <c r="L10801" t="s">
        <v>40078</v>
      </c>
      <c r="M10801">
        <v>28296950</v>
      </c>
      <c r="Q10801" s="10"/>
      <c r="R10801" s="11">
        <f t="shared" si="336"/>
        <v>0</v>
      </c>
      <c r="U10801" s="11">
        <f t="shared" si="337"/>
        <v>0</v>
      </c>
      <c r="Y10801" s="11">
        <f>IF(SUM(Tableau1[[#This Row],[Other access]:[Sci-hub access]])&gt;=1,1,0)</f>
        <v>0</v>
      </c>
      <c r="Z10801" s="12">
        <f>IF(OR(Tableau1[[#This Row],[Access R1 + S1+ T1 ]]&gt;=1,Tableau1[[#This Row],[Access V1 +W1 + X1]]&gt;=1),1,0)</f>
        <v>0</v>
      </c>
      <c r="AB10801" s="10" t="str">
        <f>Tableau1[[#This Row],[DOI]]</f>
        <v>doi: 10.1371/journal.pone.0173682</v>
      </c>
      <c r="AC10801" s="13" t="str">
        <f>Tableau1[[#This Row],[Authors]]&amp;", "&amp;Tableau1[[#This Row],[Title]]&amp;" "&amp;Tableau1[[#This Row],[Journal]]&amp;". "&amp;Tableau1[[#This Row],[Year]]</f>
        <v>Stephen J, Yokoyama T, Tolman NJ, O'Brien KJ, Nicoli ER, Brooks BP, Huryn L, Titus SA, Adams DR, Chen D, Gahl WA, Gochuico BR, Malicdan MC., Cellular and molecular defects in a patient with Hermansky-Pudlak syndrome type 5. PLoS One. 2017</v>
      </c>
    </row>
    <row r="10802" spans="1:29" x14ac:dyDescent="0.3">
      <c r="A10802">
        <v>2460</v>
      </c>
      <c r="B10802" t="s">
        <v>5682</v>
      </c>
      <c r="C10802" t="s">
        <v>15928</v>
      </c>
      <c r="D10802" t="s">
        <v>26105</v>
      </c>
      <c r="E10802" t="s">
        <v>2479</v>
      </c>
      <c r="F10802" s="10"/>
      <c r="G10802">
        <v>2017</v>
      </c>
      <c r="J10802">
        <v>0.97281692228567196</v>
      </c>
      <c r="L10802" t="s">
        <v>36925</v>
      </c>
      <c r="M10802">
        <v>28742621</v>
      </c>
      <c r="Q10802" s="10"/>
      <c r="R10802" s="11">
        <f t="shared" si="336"/>
        <v>0</v>
      </c>
      <c r="U10802" s="11">
        <f t="shared" si="337"/>
        <v>0</v>
      </c>
      <c r="Y10802" s="11">
        <f>IF(SUM(Tableau1[[#This Row],[Other access]:[Sci-hub access]])&gt;=1,1,0)</f>
        <v>0</v>
      </c>
      <c r="Z10802" s="12">
        <f>IF(OR(Tableau1[[#This Row],[Access R1 + S1+ T1 ]]&gt;=1,Tableau1[[#This Row],[Access V1 +W1 + X1]]&gt;=1),1,0)</f>
        <v>0</v>
      </c>
      <c r="AB10802" s="10" t="str">
        <f>Tableau1[[#This Row],[DOI]]</f>
        <v>doi: 10.1097/ICO.0000000000001295</v>
      </c>
      <c r="AC10802" s="13" t="str">
        <f>Tableau1[[#This Row],[Authors]]&amp;", "&amp;Tableau1[[#This Row],[Title]]&amp;" "&amp;Tableau1[[#This Row],[Journal]]&amp;". "&amp;Tableau1[[#This Row],[Year]]</f>
        <v>Imbornoni LM, Padmanabhan P, Belin MW, Deepa M., Long-Term Tomographic Evaluation of Unilateral Keratoconus. Cornea. 2017</v>
      </c>
    </row>
    <row r="10803" spans="1:29" x14ac:dyDescent="0.3">
      <c r="A10803">
        <v>6499</v>
      </c>
      <c r="B10803" t="s">
        <v>9426</v>
      </c>
      <c r="C10803" t="s">
        <v>19634</v>
      </c>
      <c r="D10803" t="s">
        <v>29857</v>
      </c>
      <c r="E10803" t="s">
        <v>2486</v>
      </c>
      <c r="F10803" s="10"/>
      <c r="G10803">
        <v>2017</v>
      </c>
      <c r="J10803">
        <v>0.97285401650126935</v>
      </c>
      <c r="L10803" t="s">
        <v>40864</v>
      </c>
      <c r="M10803">
        <v>28205389</v>
      </c>
      <c r="Q10803" s="10"/>
      <c r="R10803" s="11">
        <f t="shared" si="336"/>
        <v>0</v>
      </c>
      <c r="U10803" s="11">
        <f t="shared" si="337"/>
        <v>0</v>
      </c>
      <c r="Y10803" s="11">
        <f>IF(SUM(Tableau1[[#This Row],[Other access]:[Sci-hub access]])&gt;=1,1,0)</f>
        <v>0</v>
      </c>
      <c r="Z10803" s="12">
        <f>IF(OR(Tableau1[[#This Row],[Access R1 + S1+ T1 ]]&gt;=1,Tableau1[[#This Row],[Access V1 +W1 + X1]]&gt;=1),1,0)</f>
        <v>0</v>
      </c>
      <c r="AB10803" s="10" t="str">
        <f>Tableau1[[#This Row],[DOI]]</f>
        <v>doi: 10.1111/aos.13304</v>
      </c>
      <c r="AC10803" s="13" t="str">
        <f>Tableau1[[#This Row],[Authors]]&amp;", "&amp;Tableau1[[#This Row],[Title]]&amp;" "&amp;Tableau1[[#This Row],[Journal]]&amp;". "&amp;Tableau1[[#This Row],[Year]]</f>
        <v>Bignami F, Lorusso A, Rama P, Ferrari G., Growth inhibition of formed corneal neovascularization following Fosaprepitant treatment. Acta Ophthalmol. 2017</v>
      </c>
    </row>
    <row r="10804" spans="1:29" x14ac:dyDescent="0.3">
      <c r="A10804">
        <v>2739</v>
      </c>
      <c r="B10804" t="s">
        <v>5946</v>
      </c>
      <c r="C10804" t="s">
        <v>16193</v>
      </c>
      <c r="D10804" t="s">
        <v>26370</v>
      </c>
      <c r="E10804" t="s">
        <v>3204</v>
      </c>
      <c r="F10804" s="10"/>
      <c r="G10804">
        <v>2017</v>
      </c>
      <c r="J10804">
        <v>0.97292930727963833</v>
      </c>
      <c r="L10804" t="s">
        <v>37199</v>
      </c>
      <c r="M10804">
        <v>28695744</v>
      </c>
      <c r="Q10804" s="10"/>
      <c r="R10804" s="11">
        <f t="shared" si="336"/>
        <v>0</v>
      </c>
      <c r="U10804" s="11">
        <f t="shared" si="337"/>
        <v>0</v>
      </c>
      <c r="Y10804" s="11">
        <f>IF(SUM(Tableau1[[#This Row],[Other access]:[Sci-hub access]])&gt;=1,1,0)</f>
        <v>0</v>
      </c>
      <c r="Z10804" s="12">
        <f>IF(OR(Tableau1[[#This Row],[Access R1 + S1+ T1 ]]&gt;=1,Tableau1[[#This Row],[Access V1 +W1 + X1]]&gt;=1),1,0)</f>
        <v>0</v>
      </c>
      <c r="AB10804" s="10" t="str">
        <f>Tableau1[[#This Row],[DOI]]</f>
        <v>doi: 10.1080/14712598.2017.1347629</v>
      </c>
      <c r="AC10804" s="13" t="str">
        <f>Tableau1[[#This Row],[Authors]]&amp;", "&amp;Tableau1[[#This Row],[Title]]&amp;" "&amp;Tableau1[[#This Row],[Journal]]&amp;". "&amp;Tableau1[[#This Row],[Year]]</f>
        <v>Smith AJ, Carter SP, Kennedy BN., Genome editing: the breakthrough technology for inherited retinal disease? Expert Opin Biol Ther. 2017</v>
      </c>
    </row>
    <row r="10805" spans="1:29" x14ac:dyDescent="0.3">
      <c r="A10805">
        <v>2545</v>
      </c>
      <c r="B10805" t="s">
        <v>5765</v>
      </c>
      <c r="C10805" t="s">
        <v>16011</v>
      </c>
      <c r="D10805" t="s">
        <v>26188</v>
      </c>
      <c r="E10805" t="s">
        <v>2443</v>
      </c>
      <c r="F10805" s="10"/>
      <c r="G10805">
        <v>2017</v>
      </c>
      <c r="J10805">
        <v>0.9730824035752782</v>
      </c>
      <c r="L10805" t="s">
        <v>37009</v>
      </c>
      <c r="M10805">
        <v>28728173</v>
      </c>
      <c r="Q10805" s="10"/>
      <c r="R10805" s="11">
        <f t="shared" si="336"/>
        <v>0</v>
      </c>
      <c r="U10805" s="11">
        <f t="shared" si="337"/>
        <v>0</v>
      </c>
      <c r="Y10805" s="11">
        <f>IF(SUM(Tableau1[[#This Row],[Other access]:[Sci-hub access]])&gt;=1,1,0)</f>
        <v>0</v>
      </c>
      <c r="Z10805" s="12">
        <f>IF(OR(Tableau1[[#This Row],[Access R1 + S1+ T1 ]]&gt;=1,Tableau1[[#This Row],[Access V1 +W1 + X1]]&gt;=1),1,0)</f>
        <v>0</v>
      </c>
      <c r="AB10805" s="10" t="str">
        <f>Tableau1[[#This Row],[DOI]]</f>
        <v>doi: 10.1167/iovs.17-22116</v>
      </c>
      <c r="AC10805" s="13" t="str">
        <f>Tableau1[[#This Row],[Authors]]&amp;", "&amp;Tableau1[[#This Row],[Title]]&amp;" "&amp;Tableau1[[#This Row],[Journal]]&amp;". "&amp;Tableau1[[#This Row],[Year]]</f>
        <v>Gu R, Tang W, Lei B, Ding X, Jiang C, Xu G., Glucocorticoid-Induced Leucine Zipper Protects the Retina From Light-Induced Retinal Degeneration by Inducing Bcl-xL in Rats. Invest Ophthalmol Vis Sci. 2017</v>
      </c>
    </row>
    <row r="10806" spans="1:29" ht="28.8" x14ac:dyDescent="0.3">
      <c r="A10806">
        <v>3052</v>
      </c>
      <c r="B10806" t="s">
        <v>6243</v>
      </c>
      <c r="C10806" t="s">
        <v>16488</v>
      </c>
      <c r="D10806" t="s">
        <v>26667</v>
      </c>
      <c r="E10806" t="s">
        <v>2523</v>
      </c>
      <c r="F10806" s="10"/>
      <c r="G10806">
        <v>2017</v>
      </c>
      <c r="J10806">
        <v>0.97310410144560844</v>
      </c>
      <c r="L10806" t="s">
        <v>37506</v>
      </c>
      <c r="M10806">
        <v>28643799</v>
      </c>
      <c r="Q10806" s="10"/>
      <c r="R10806" s="11">
        <f t="shared" si="336"/>
        <v>0</v>
      </c>
      <c r="U10806" s="11">
        <f t="shared" si="337"/>
        <v>0</v>
      </c>
      <c r="Y10806" s="11">
        <f>IF(SUM(Tableau1[[#This Row],[Other access]:[Sci-hub access]])&gt;=1,1,0)</f>
        <v>0</v>
      </c>
      <c r="Z10806" s="12">
        <f>IF(OR(Tableau1[[#This Row],[Access R1 + S1+ T1 ]]&gt;=1,Tableau1[[#This Row],[Access V1 +W1 + X1]]&gt;=1),1,0)</f>
        <v>0</v>
      </c>
      <c r="AB10806" s="10" t="str">
        <f>Tableau1[[#This Row],[DOI]]</f>
        <v>doi: 10.1038/eye.2017.86</v>
      </c>
      <c r="AC10806" s="13" t="str">
        <f>Tableau1[[#This Row],[Authors]]&amp;", "&amp;Tableau1[[#This Row],[Title]]&amp;" "&amp;Tableau1[[#This Row],[Journal]]&amp;". "&amp;Tableau1[[#This Row],[Year]]</f>
        <v>Talks JS, James P, Sivaprasad S, Johnston RL, McKibbin M; UK Aflibercept Users Group.., Appropriateness of quality standards for meaningful intercentre comparisons of aflibercept service provision for neovascular age-related macular degeneration. Eye (Lond). 2017</v>
      </c>
    </row>
    <row r="10807" spans="1:29" x14ac:dyDescent="0.3">
      <c r="A10807">
        <v>9684</v>
      </c>
      <c r="B10807" t="s">
        <v>12234</v>
      </c>
      <c r="C10807" t="s">
        <v>22408</v>
      </c>
      <c r="D10807" t="s">
        <v>32682</v>
      </c>
      <c r="E10807" t="s">
        <v>2814</v>
      </c>
      <c r="F10807" s="10"/>
      <c r="G10807">
        <v>2017</v>
      </c>
      <c r="J10807">
        <v>0.97316831130933956</v>
      </c>
      <c r="L10807" t="e">
        <v>#VALUE!</v>
      </c>
      <c r="M10807">
        <v>27622909</v>
      </c>
      <c r="Q10807" s="10"/>
      <c r="R10807" s="11">
        <f t="shared" si="336"/>
        <v>0</v>
      </c>
      <c r="U10807" s="11">
        <f t="shared" si="337"/>
        <v>0</v>
      </c>
      <c r="Y10807" s="11">
        <f>IF(SUM(Tableau1[[#This Row],[Other access]:[Sci-hub access]])&gt;=1,1,0)</f>
        <v>0</v>
      </c>
      <c r="Z10807" s="12">
        <f>IF(OR(Tableau1[[#This Row],[Access R1 + S1+ T1 ]]&gt;=1,Tableau1[[#This Row],[Access V1 +W1 + X1]]&gt;=1),1,0)</f>
        <v>0</v>
      </c>
      <c r="AB10807" s="10" t="e">
        <f>Tableau1[[#This Row],[DOI]]</f>
        <v>#VALUE!</v>
      </c>
      <c r="AC10807" s="13" t="str">
        <f>Tableau1[[#This Row],[Authors]]&amp;", "&amp;Tableau1[[#This Row],[Title]]&amp;" "&amp;Tableau1[[#This Row],[Journal]]&amp;". "&amp;Tableau1[[#This Row],[Year]]</f>
        <v>Soveral G, Casini A., Aquaporin modulators: a patent review (2010-2015). Expert Opin Ther Pat. 2017</v>
      </c>
    </row>
    <row r="10808" spans="1:29" x14ac:dyDescent="0.3">
      <c r="A10808">
        <v>704</v>
      </c>
      <c r="B10808" t="s">
        <v>3967</v>
      </c>
      <c r="C10808" t="s">
        <v>14222</v>
      </c>
      <c r="D10808" t="s">
        <v>24387</v>
      </c>
      <c r="E10808" t="s">
        <v>2511</v>
      </c>
      <c r="F10808" s="10"/>
      <c r="G10808">
        <v>2017</v>
      </c>
      <c r="J10808">
        <v>0.97325640253004753</v>
      </c>
      <c r="L10808" t="s">
        <v>35197</v>
      </c>
      <c r="M10808">
        <v>29133655</v>
      </c>
      <c r="Q10808" s="10"/>
      <c r="R10808" s="11">
        <f t="shared" si="336"/>
        <v>0</v>
      </c>
      <c r="U10808" s="11">
        <f t="shared" si="337"/>
        <v>0</v>
      </c>
      <c r="Y10808" s="11">
        <f>IF(SUM(Tableau1[[#This Row],[Other access]:[Sci-hub access]])&gt;=1,1,0)</f>
        <v>0</v>
      </c>
      <c r="Z10808" s="12">
        <f>IF(OR(Tableau1[[#This Row],[Access R1 + S1+ T1 ]]&gt;=1,Tableau1[[#This Row],[Access V1 +W1 + X1]]&gt;=1),1,0)</f>
        <v>0</v>
      </c>
      <c r="AB10808" s="10" t="str">
        <f>Tableau1[[#This Row],[DOI]]</f>
        <v>doi: 10.4103/ijo.IJO_569_17</v>
      </c>
      <c r="AC10808" s="13" t="str">
        <f>Tableau1[[#This Row],[Authors]]&amp;", "&amp;Tableau1[[#This Row],[Title]]&amp;" "&amp;Tableau1[[#This Row],[Journal]]&amp;". "&amp;Tableau1[[#This Row],[Year]]</f>
        <v>Pascual-Camps I, López-Corell PM, Andreu-Fenoll M, Gallego-Pinazo R., Polypoidal choroidopathy associated with choroidal nevus. Indian J Ophthalmol. 2017</v>
      </c>
    </row>
    <row r="10809" spans="1:29" x14ac:dyDescent="0.3">
      <c r="A10809">
        <v>9183</v>
      </c>
      <c r="B10809" t="s">
        <v>11776</v>
      </c>
      <c r="C10809" t="s">
        <v>21951</v>
      </c>
      <c r="D10809" t="s">
        <v>32217</v>
      </c>
      <c r="E10809" t="s">
        <v>2447</v>
      </c>
      <c r="F10809" s="10"/>
      <c r="G10809">
        <v>2017</v>
      </c>
      <c r="J10809">
        <v>0.97341493977316218</v>
      </c>
      <c r="L10809" t="s">
        <v>43499</v>
      </c>
      <c r="M10809">
        <v>27768643</v>
      </c>
      <c r="Q10809" s="10"/>
      <c r="R10809" s="11">
        <f t="shared" si="336"/>
        <v>0</v>
      </c>
      <c r="U10809" s="11">
        <f t="shared" si="337"/>
        <v>0</v>
      </c>
      <c r="Y10809" s="11">
        <f>IF(SUM(Tableau1[[#This Row],[Other access]:[Sci-hub access]])&gt;=1,1,0)</f>
        <v>0</v>
      </c>
      <c r="Z10809" s="12">
        <f>IF(OR(Tableau1[[#This Row],[Access R1 + S1+ T1 ]]&gt;=1,Tableau1[[#This Row],[Access V1 +W1 + X1]]&gt;=1),1,0)</f>
        <v>0</v>
      </c>
      <c r="AB10809" s="10" t="str">
        <f>Tableau1[[#This Row],[DOI]]</f>
        <v>doi: 10.1097/IOP.0000000000000802</v>
      </c>
      <c r="AC10809" s="13" t="str">
        <f>Tableau1[[#This Row],[Authors]]&amp;", "&amp;Tableau1[[#This Row],[Title]]&amp;" "&amp;Tableau1[[#This Row],[Journal]]&amp;". "&amp;Tableau1[[#This Row],[Year]]</f>
        <v>Goel R, Nagpal S, Kumar S, Meher R, Kamal S, Garg S., Transcanalicular Laser-Assisted Dacryocystorhinostomy With Endonasal Augmentation in Primary Nasolacrimal Duct Obstruction: Our Experience. Ophthal Plast Reconstr Surg. 2017</v>
      </c>
    </row>
    <row r="10810" spans="1:29" x14ac:dyDescent="0.3">
      <c r="A10810">
        <v>4176</v>
      </c>
      <c r="B10810" t="s">
        <v>7317</v>
      </c>
      <c r="C10810" t="s">
        <v>17554</v>
      </c>
      <c r="D10810" t="s">
        <v>27745</v>
      </c>
      <c r="E10810" t="s">
        <v>2523</v>
      </c>
      <c r="F10810" s="10"/>
      <c r="G10810">
        <v>2017</v>
      </c>
      <c r="J10810">
        <v>0.97354991634481747</v>
      </c>
      <c r="L10810" t="s">
        <v>38607</v>
      </c>
      <c r="M10810">
        <v>28475181</v>
      </c>
      <c r="Q10810" s="10"/>
      <c r="R10810" s="11">
        <f t="shared" si="336"/>
        <v>0</v>
      </c>
      <c r="U10810" s="11">
        <f t="shared" si="337"/>
        <v>0</v>
      </c>
      <c r="Y10810" s="11">
        <f>IF(SUM(Tableau1[[#This Row],[Other access]:[Sci-hub access]])&gt;=1,1,0)</f>
        <v>0</v>
      </c>
      <c r="Z10810" s="12">
        <f>IF(OR(Tableau1[[#This Row],[Access R1 + S1+ T1 ]]&gt;=1,Tableau1[[#This Row],[Access V1 +W1 + X1]]&gt;=1),1,0)</f>
        <v>0</v>
      </c>
      <c r="AB10810" s="10" t="str">
        <f>Tableau1[[#This Row],[DOI]]</f>
        <v>doi: 10.1038/eye.2017.67</v>
      </c>
      <c r="AC10810" s="13" t="str">
        <f>Tableau1[[#This Row],[Authors]]&amp;", "&amp;Tableau1[[#This Row],[Title]]&amp;" "&amp;Tableau1[[#This Row],[Journal]]&amp;". "&amp;Tableau1[[#This Row],[Year]]</f>
        <v>Rufai SR, Almuhtaseb H, Paul RM, Stuart BL, Kendrick T, Lee H, Lotery AJ., A systematic review to assess the 'treat-and-extend' dosing regimen for neovascular age-related macular degeneration using ranibizumab. Eye (Lond). 2017</v>
      </c>
    </row>
    <row r="10811" spans="1:29" x14ac:dyDescent="0.3">
      <c r="A10811">
        <v>6252</v>
      </c>
      <c r="B10811" t="s">
        <v>9209</v>
      </c>
      <c r="C10811" t="s">
        <v>19422</v>
      </c>
      <c r="D10811" t="s">
        <v>29640</v>
      </c>
      <c r="E10811" t="s">
        <v>2495</v>
      </c>
      <c r="F10811" s="10"/>
      <c r="G10811">
        <v>2017</v>
      </c>
      <c r="J10811">
        <v>0.97359341205738481</v>
      </c>
      <c r="L10811" t="s">
        <v>40622</v>
      </c>
      <c r="M10811">
        <v>28234794</v>
      </c>
      <c r="Q10811" s="10"/>
      <c r="R10811" s="11">
        <f t="shared" si="336"/>
        <v>0</v>
      </c>
      <c r="U10811" s="11">
        <f t="shared" si="337"/>
        <v>0</v>
      </c>
      <c r="Y10811" s="11">
        <f>IF(SUM(Tableau1[[#This Row],[Other access]:[Sci-hub access]])&gt;=1,1,0)</f>
        <v>0</v>
      </c>
      <c r="Z10811" s="12">
        <f>IF(OR(Tableau1[[#This Row],[Access R1 + S1+ T1 ]]&gt;=1,Tableau1[[#This Row],[Access V1 +W1 + X1]]&gt;=1),1,0)</f>
        <v>0</v>
      </c>
      <c r="AB10811" s="10" t="str">
        <f>Tableau1[[#This Row],[DOI]]</f>
        <v>doi: 10.1097/OPX.0000000000001059</v>
      </c>
      <c r="AC10811" s="13" t="str">
        <f>Tableau1[[#This Row],[Authors]]&amp;", "&amp;Tableau1[[#This Row],[Title]]&amp;" "&amp;Tableau1[[#This Row],[Journal]]&amp;". "&amp;Tableau1[[#This Row],[Year]]</f>
        <v>Sleath B, Davis S, Sayner R, Carpenter DM, Johnson T, Blalock SJ, Robin AL., African American Patient Preferences for Glaucoma Education. Optom Vis Sci. 2017</v>
      </c>
    </row>
    <row r="10812" spans="1:29" x14ac:dyDescent="0.3">
      <c r="A10812">
        <v>315</v>
      </c>
      <c r="B10812" t="s">
        <v>3578</v>
      </c>
      <c r="C10812" t="s">
        <v>13839</v>
      </c>
      <c r="D10812" t="s">
        <v>23998</v>
      </c>
      <c r="E10812" t="s">
        <v>2443</v>
      </c>
      <c r="F10812" s="10"/>
      <c r="G10812">
        <v>2017</v>
      </c>
      <c r="J10812">
        <v>0.97360146694820815</v>
      </c>
      <c r="L10812" t="s">
        <v>34824</v>
      </c>
      <c r="M10812">
        <v>29260195</v>
      </c>
      <c r="Q10812" s="10"/>
      <c r="R10812" s="11">
        <f t="shared" si="336"/>
        <v>0</v>
      </c>
      <c r="U10812" s="11">
        <f t="shared" si="337"/>
        <v>0</v>
      </c>
      <c r="Y10812" s="11">
        <f>IF(SUM(Tableau1[[#This Row],[Other access]:[Sci-hub access]])&gt;=1,1,0)</f>
        <v>0</v>
      </c>
      <c r="Z10812" s="12">
        <f>IF(OR(Tableau1[[#This Row],[Access R1 + S1+ T1 ]]&gt;=1,Tableau1[[#This Row],[Access V1 +W1 + X1]]&gt;=1),1,0)</f>
        <v>0</v>
      </c>
      <c r="AB10812" s="10" t="str">
        <f>Tableau1[[#This Row],[DOI]]</f>
        <v>doi: 10.1167/iovs.16-20950</v>
      </c>
      <c r="AC10812" s="13" t="str">
        <f>Tableau1[[#This Row],[Authors]]&amp;", "&amp;Tableau1[[#This Row],[Title]]&amp;" "&amp;Tableau1[[#This Row],[Journal]]&amp;". "&amp;Tableau1[[#This Row],[Year]]</f>
        <v>Fenwick EK, Khadka J, Pesudovs K, Rees G, Wong TY, Lamoureux EL., Diabetic Retinopathy and Macular Edema Quality-of-Life Item Banks: Development and Initial Evaluation Using Computerized Adaptive Testing. Invest Ophthalmol Vis Sci. 2017</v>
      </c>
    </row>
    <row r="10813" spans="1:29" x14ac:dyDescent="0.3">
      <c r="A10813">
        <v>10909</v>
      </c>
      <c r="B10813" t="s">
        <v>13349</v>
      </c>
      <c r="C10813" t="s">
        <v>23511</v>
      </c>
      <c r="D10813" t="s">
        <v>33803</v>
      </c>
      <c r="E10813" t="s">
        <v>2447</v>
      </c>
      <c r="F10813" s="10"/>
      <c r="G10813">
        <v>2017</v>
      </c>
      <c r="J10813">
        <v>0.97376277063336636</v>
      </c>
      <c r="L10813" t="s">
        <v>45152</v>
      </c>
      <c r="M10813">
        <v>26863043</v>
      </c>
      <c r="Q10813" s="10"/>
      <c r="R10813" s="11">
        <f t="shared" si="336"/>
        <v>0</v>
      </c>
      <c r="U10813" s="11">
        <f t="shared" si="337"/>
        <v>0</v>
      </c>
      <c r="Y10813" s="11">
        <f>IF(SUM(Tableau1[[#This Row],[Other access]:[Sci-hub access]])&gt;=1,1,0)</f>
        <v>0</v>
      </c>
      <c r="Z10813" s="12">
        <f>IF(OR(Tableau1[[#This Row],[Access R1 + S1+ T1 ]]&gt;=1,Tableau1[[#This Row],[Access V1 +W1 + X1]]&gt;=1),1,0)</f>
        <v>0</v>
      </c>
      <c r="AB10813" s="10" t="str">
        <f>Tableau1[[#This Row],[DOI]]</f>
        <v>doi: 10.1097/IOP.0000000000000650</v>
      </c>
      <c r="AC10813" s="13" t="str">
        <f>Tableau1[[#This Row],[Authors]]&amp;", "&amp;Tableau1[[#This Row],[Title]]&amp;" "&amp;Tableau1[[#This Row],[Journal]]&amp;". "&amp;Tableau1[[#This Row],[Year]]</f>
        <v>Ali MJ, Naik MN., Intraoperative Instrument Fracture During Endoscopic Dacryocystorhinostomy. Ophthal Plast Reconstr Surg. 2017</v>
      </c>
    </row>
    <row r="10814" spans="1:29" x14ac:dyDescent="0.3">
      <c r="A10814">
        <v>9696</v>
      </c>
      <c r="B10814" t="s">
        <v>12246</v>
      </c>
      <c r="C10814" t="s">
        <v>22420</v>
      </c>
      <c r="D10814" t="s">
        <v>32694</v>
      </c>
      <c r="E10814" t="s">
        <v>2445</v>
      </c>
      <c r="F10814" s="10"/>
      <c r="G10814">
        <v>2017</v>
      </c>
      <c r="J10814">
        <v>0.97377088298351078</v>
      </c>
      <c r="L10814" t="s">
        <v>43961</v>
      </c>
      <c r="M10814">
        <v>27617538</v>
      </c>
      <c r="Q10814" s="10"/>
      <c r="R10814" s="11">
        <f t="shared" si="336"/>
        <v>0</v>
      </c>
      <c r="U10814" s="11">
        <f t="shared" si="337"/>
        <v>0</v>
      </c>
      <c r="Y10814" s="11">
        <f>IF(SUM(Tableau1[[#This Row],[Other access]:[Sci-hub access]])&gt;=1,1,0)</f>
        <v>0</v>
      </c>
      <c r="Z10814" s="12">
        <f>IF(OR(Tableau1[[#This Row],[Access R1 + S1+ T1 ]]&gt;=1,Tableau1[[#This Row],[Access V1 +W1 + X1]]&gt;=1),1,0)</f>
        <v>0</v>
      </c>
      <c r="AB10814" s="10" t="str">
        <f>Tableau1[[#This Row],[DOI]]</f>
        <v>doi: 10.1097/IAE.0000000000001272</v>
      </c>
      <c r="AC10814" s="13" t="str">
        <f>Tableau1[[#This Row],[Authors]]&amp;", "&amp;Tableau1[[#This Row],[Title]]&amp;" "&amp;Tableau1[[#This Row],[Journal]]&amp;". "&amp;Tableau1[[#This Row],[Year]]</f>
        <v>Morgan IG, He M, Rose KA., EPIDEMIC OF PATHOLOGIC MYOPIA: What Can Laboratory Studies and Epidemiology Tell Us? Retina. 2017</v>
      </c>
    </row>
    <row r="10815" spans="1:29" x14ac:dyDescent="0.3">
      <c r="A10815">
        <v>6333</v>
      </c>
      <c r="B10815" t="s">
        <v>9284</v>
      </c>
      <c r="C10815" t="s">
        <v>19495</v>
      </c>
      <c r="D10815" t="s">
        <v>29715</v>
      </c>
      <c r="E10815" t="s">
        <v>34315</v>
      </c>
      <c r="F10815" s="10"/>
      <c r="G10815">
        <v>2017</v>
      </c>
      <c r="J10815">
        <v>0.97383668753605268</v>
      </c>
      <c r="L10815" t="s">
        <v>40702</v>
      </c>
      <c r="M10815">
        <v>28226245</v>
      </c>
      <c r="Q10815" s="10"/>
      <c r="R10815" s="11">
        <f t="shared" si="336"/>
        <v>0</v>
      </c>
      <c r="U10815" s="11">
        <f t="shared" si="337"/>
        <v>0</v>
      </c>
      <c r="Y10815" s="11">
        <f>IF(SUM(Tableau1[[#This Row],[Other access]:[Sci-hub access]])&gt;=1,1,0)</f>
        <v>0</v>
      </c>
      <c r="Z10815" s="12">
        <f>IF(OR(Tableau1[[#This Row],[Access R1 + S1+ T1 ]]&gt;=1,Tableau1[[#This Row],[Access V1 +W1 + X1]]&gt;=1),1,0)</f>
        <v>0</v>
      </c>
      <c r="AB10815" s="10" t="str">
        <f>Tableau1[[#This Row],[DOI]]</f>
        <v>doi: 10.1016/j.biomaterials.2017.02.016</v>
      </c>
      <c r="AC10815" s="13" t="str">
        <f>Tableau1[[#This Row],[Authors]]&amp;", "&amp;Tableau1[[#This Row],[Title]]&amp;" "&amp;Tableau1[[#This Row],[Journal]]&amp;". "&amp;Tableau1[[#This Row],[Year]]</f>
        <v>Soiberman U, Kambhampati SP, Wu T, Mishra MK, Oh Y, Sharma R, Wang J, Al Towerki AE, Yiu S, Stark WJ, Kannan RM., Subconjunctival injectable dendrimer-dexamethasone gel for the treatment of corneal inflammation. Biomaterials. 2017</v>
      </c>
    </row>
    <row r="10816" spans="1:29" ht="28.8" x14ac:dyDescent="0.3">
      <c r="A10816">
        <v>1357</v>
      </c>
      <c r="B10816" t="s">
        <v>4617</v>
      </c>
      <c r="C10816" t="s">
        <v>14868</v>
      </c>
      <c r="D10816" t="s">
        <v>25038</v>
      </c>
      <c r="E10816" t="s">
        <v>34038</v>
      </c>
      <c r="F10816" s="10"/>
      <c r="G10816">
        <v>2017</v>
      </c>
      <c r="J10816">
        <v>0.97385852405717743</v>
      </c>
      <c r="L10816" t="s">
        <v>35840</v>
      </c>
      <c r="M10816">
        <v>28969630</v>
      </c>
      <c r="Q10816" s="10"/>
      <c r="R10816" s="11">
        <f t="shared" si="336"/>
        <v>0</v>
      </c>
      <c r="U10816" s="11">
        <f t="shared" si="337"/>
        <v>0</v>
      </c>
      <c r="Y10816" s="11">
        <f>IF(SUM(Tableau1[[#This Row],[Other access]:[Sci-hub access]])&gt;=1,1,0)</f>
        <v>0</v>
      </c>
      <c r="Z10816" s="12">
        <f>IF(OR(Tableau1[[#This Row],[Access R1 + S1+ T1 ]]&gt;=1,Tableau1[[#This Row],[Access V1 +W1 + X1]]&gt;=1),1,0)</f>
        <v>0</v>
      </c>
      <c r="AB10816" s="10" t="str">
        <f>Tableau1[[#This Row],[DOI]]</f>
        <v>doi: 10.1186/s12889-017-4763-0</v>
      </c>
      <c r="AC10816" s="13" t="str">
        <f>Tableau1[[#This Row],[Authors]]&amp;", "&amp;Tableau1[[#This Row],[Title]]&amp;" "&amp;Tableau1[[#This Row],[Journal]]&amp;". "&amp;Tableau1[[#This Row],[Year]]</f>
        <v>Chala MB, Mekonnen S, Andargie G, Kebede Y, Yitayal M, Alemu K, Awoke T, Wubeshet M, Azmeraw T, Birku M, Tariku A, Gebeyehu A, Shimeka A, Gizaw Z., Prevalence of disability and associated factors in Dabat Health and Demographic Surveillance System site, northwest Ethiopia. BMC Public Health. 2017</v>
      </c>
    </row>
    <row r="10817" spans="1:29" ht="28.8" x14ac:dyDescent="0.3">
      <c r="A10817">
        <v>8894</v>
      </c>
      <c r="B10817" t="s">
        <v>11519</v>
      </c>
      <c r="C10817" t="s">
        <v>21702</v>
      </c>
      <c r="D10817" t="s">
        <v>31959</v>
      </c>
      <c r="E10817" t="s">
        <v>2900</v>
      </c>
      <c r="F10817" s="10"/>
      <c r="G10817">
        <v>2017</v>
      </c>
      <c r="J10817">
        <v>0.97387262555698506</v>
      </c>
      <c r="L10817" t="s">
        <v>43226</v>
      </c>
      <c r="M10817">
        <v>27816754</v>
      </c>
      <c r="Q10817" s="10"/>
      <c r="R10817" s="11">
        <f t="shared" si="336"/>
        <v>0</v>
      </c>
      <c r="U10817" s="11">
        <f t="shared" si="337"/>
        <v>0</v>
      </c>
      <c r="Y10817" s="11">
        <f>IF(SUM(Tableau1[[#This Row],[Other access]:[Sci-hub access]])&gt;=1,1,0)</f>
        <v>0</v>
      </c>
      <c r="Z10817" s="12">
        <f>IF(OR(Tableau1[[#This Row],[Access R1 + S1+ T1 ]]&gt;=1,Tableau1[[#This Row],[Access V1 +W1 + X1]]&gt;=1),1,0)</f>
        <v>0</v>
      </c>
      <c r="AB10817" s="10" t="str">
        <f>Tableau1[[#This Row],[DOI]]</f>
        <v>doi: 10.1016/j.bbagen.2016.11.001</v>
      </c>
      <c r="AC10817" s="13" t="str">
        <f>Tableau1[[#This Row],[Authors]]&amp;", "&amp;Tableau1[[#This Row],[Title]]&amp;" "&amp;Tableau1[[#This Row],[Journal]]&amp;". "&amp;Tableau1[[#This Row],[Year]]</f>
        <v>Kim Y, Griffin JM, Harris PW, Chan SH, Nicholson LF, Brimble MA, O'Carroll SJ, Green CR., Characterizing the mode of action of extracellular Connexin43 channel blocking mimetic peptides in an in vitro ischemia injury model. Biochim Biophys Acta. 2017</v>
      </c>
    </row>
    <row r="10818" spans="1:29" x14ac:dyDescent="0.3">
      <c r="A10818">
        <v>165</v>
      </c>
      <c r="B10818" t="s">
        <v>3428</v>
      </c>
      <c r="C10818" t="s">
        <v>13689</v>
      </c>
      <c r="D10818" t="s">
        <v>23848</v>
      </c>
      <c r="E10818" t="s">
        <v>2451</v>
      </c>
      <c r="F10818" s="10"/>
      <c r="G10818">
        <v>2018</v>
      </c>
      <c r="J10818">
        <v>0.97387868950374223</v>
      </c>
      <c r="L10818" t="s">
        <v>34681</v>
      </c>
      <c r="M10818">
        <v>29381747</v>
      </c>
      <c r="Q10818" s="10"/>
      <c r="R10818" s="11">
        <f t="shared" ref="R10818:R10881" si="338">IF(SUM(N10818:Q10818)&gt;0,1,0)</f>
        <v>0</v>
      </c>
      <c r="U10818" s="11">
        <f t="shared" ref="U10818:U10881" si="339">IF(SUM(R10818,T10818)&gt;0,1,0)</f>
        <v>0</v>
      </c>
      <c r="Y10818" s="11">
        <f>IF(SUM(Tableau1[[#This Row],[Other access]:[Sci-hub access]])&gt;=1,1,0)</f>
        <v>0</v>
      </c>
      <c r="Z10818" s="12">
        <f>IF(OR(Tableau1[[#This Row],[Access R1 + S1+ T1 ]]&gt;=1,Tableau1[[#This Row],[Access V1 +W1 + X1]]&gt;=1),1,0)</f>
        <v>0</v>
      </c>
      <c r="AB10818" s="10" t="str">
        <f>Tableau1[[#This Row],[DOI]]</f>
        <v>doi: 10.1371/journal.pone.0192133</v>
      </c>
      <c r="AC10818" s="13" t="str">
        <f>Tableau1[[#This Row],[Authors]]&amp;", "&amp;Tableau1[[#This Row],[Title]]&amp;" "&amp;Tableau1[[#This Row],[Journal]]&amp;". "&amp;Tableau1[[#This Row],[Year]]</f>
        <v>Devyatko D, Pastukhov A., Extrinsic grouping factors in motion-induced blindness. PLoS One. 2018</v>
      </c>
    </row>
    <row r="10819" spans="1:29" x14ac:dyDescent="0.3">
      <c r="A10819">
        <v>4306</v>
      </c>
      <c r="B10819" t="s">
        <v>7436</v>
      </c>
      <c r="C10819" t="s">
        <v>17672</v>
      </c>
      <c r="D10819" t="s">
        <v>27865</v>
      </c>
      <c r="E10819" t="s">
        <v>2496</v>
      </c>
      <c r="F10819" s="10"/>
      <c r="G10819">
        <v>2017</v>
      </c>
      <c r="J10819">
        <v>0.9739110534274048</v>
      </c>
      <c r="L10819" t="s">
        <v>38732</v>
      </c>
      <c r="M10819">
        <v>28457293</v>
      </c>
      <c r="Q10819" s="10"/>
      <c r="R10819" s="11">
        <f t="shared" si="338"/>
        <v>0</v>
      </c>
      <c r="U10819" s="11">
        <f t="shared" si="339"/>
        <v>0</v>
      </c>
      <c r="Y10819" s="11">
        <f>IF(SUM(Tableau1[[#This Row],[Other access]:[Sci-hub access]])&gt;=1,1,0)</f>
        <v>0</v>
      </c>
      <c r="Z10819" s="12">
        <f>IF(OR(Tableau1[[#This Row],[Access R1 + S1+ T1 ]]&gt;=1,Tableau1[[#This Row],[Access V1 +W1 + X1]]&gt;=1),1,0)</f>
        <v>0</v>
      </c>
      <c r="AB10819" s="10" t="str">
        <f>Tableau1[[#This Row],[DOI]]</f>
        <v>doi: 10.1016/j.jcjo.2016.09.008</v>
      </c>
      <c r="AC10819" s="13" t="str">
        <f>Tableau1[[#This Row],[Authors]]&amp;", "&amp;Tableau1[[#This Row],[Title]]&amp;" "&amp;Tableau1[[#This Row],[Journal]]&amp;". "&amp;Tableau1[[#This Row],[Year]]</f>
        <v>Aziz A, Matonti F, Lebranchu P, Fakhoury O, Alessi G, Pieri E, Denis D., Résultats pressionnels et visuels à long terme de la sclérectomie profonde dans le glaucome congénital primitif. Can J Ophthalmol. 2017</v>
      </c>
    </row>
    <row r="10820" spans="1:29" ht="28.8" x14ac:dyDescent="0.3">
      <c r="A10820">
        <v>5399</v>
      </c>
      <c r="B10820" t="s">
        <v>8451</v>
      </c>
      <c r="C10820" t="s">
        <v>18674</v>
      </c>
      <c r="D10820" t="s">
        <v>28881</v>
      </c>
      <c r="E10820" t="s">
        <v>2976</v>
      </c>
      <c r="F10820" s="10"/>
      <c r="G10820">
        <v>2017</v>
      </c>
      <c r="J10820">
        <v>0.97397574981735113</v>
      </c>
      <c r="L10820" t="s">
        <v>39794</v>
      </c>
      <c r="M10820">
        <v>28339329</v>
      </c>
      <c r="Q10820" s="10"/>
      <c r="R10820" s="11">
        <f t="shared" si="338"/>
        <v>0</v>
      </c>
      <c r="U10820" s="11">
        <f t="shared" si="339"/>
        <v>0</v>
      </c>
      <c r="Y10820" s="11">
        <f>IF(SUM(Tableau1[[#This Row],[Other access]:[Sci-hub access]])&gt;=1,1,0)</f>
        <v>0</v>
      </c>
      <c r="Z10820" s="12">
        <f>IF(OR(Tableau1[[#This Row],[Access R1 + S1+ T1 ]]&gt;=1,Tableau1[[#This Row],[Access V1 +W1 + X1]]&gt;=1),1,0)</f>
        <v>0</v>
      </c>
      <c r="AB10820" s="10" t="str">
        <f>Tableau1[[#This Row],[DOI]]</f>
        <v>doi: 10.1200/JCO.2016.70.1896</v>
      </c>
      <c r="AC10820" s="13" t="str">
        <f>Tableau1[[#This Row],[Authors]]&amp;", "&amp;Tableau1[[#This Row],[Title]]&amp;" "&amp;Tableau1[[#This Row],[Journal]]&amp;". "&amp;Tableau1[[#This Row],[Year]]</f>
        <v>Bowers DC, Moskowitz CS, Chou JF, Mazewski CM, Neglia JP, Armstrong GT, Leisenring WM, Robison LL, Oeffinger KC., Morbidity and Mortality Associated With Meningioma After Cranial Radiotherapy: A Report From the Childhood Cancer Survivor Study. J Clin Oncol. 2017</v>
      </c>
    </row>
    <row r="10821" spans="1:29" x14ac:dyDescent="0.3">
      <c r="A10821">
        <v>2729</v>
      </c>
      <c r="B10821" t="s">
        <v>5936</v>
      </c>
      <c r="C10821" t="s">
        <v>16183</v>
      </c>
      <c r="D10821" t="s">
        <v>26360</v>
      </c>
      <c r="E10821" t="s">
        <v>34049</v>
      </c>
      <c r="F10821" s="10"/>
      <c r="G10821">
        <v>2017</v>
      </c>
      <c r="J10821">
        <v>0.97404338674775215</v>
      </c>
      <c r="L10821" t="s">
        <v>37189</v>
      </c>
      <c r="M10821">
        <v>28697678</v>
      </c>
      <c r="Q10821" s="10"/>
      <c r="R10821" s="11">
        <f t="shared" si="338"/>
        <v>0</v>
      </c>
      <c r="U10821" s="11">
        <f t="shared" si="339"/>
        <v>0</v>
      </c>
      <c r="Y10821" s="11">
        <f>IF(SUM(Tableau1[[#This Row],[Other access]:[Sci-hub access]])&gt;=1,1,0)</f>
        <v>0</v>
      </c>
      <c r="Z10821" s="12">
        <f>IF(OR(Tableau1[[#This Row],[Access R1 + S1+ T1 ]]&gt;=1,Tableau1[[#This Row],[Access V1 +W1 + X1]]&gt;=1),1,0)</f>
        <v>0</v>
      </c>
      <c r="AB10821" s="10" t="str">
        <f>Tableau1[[#This Row],[DOI]]</f>
        <v>doi: 10.1146/annurev-vision-102016-061400</v>
      </c>
      <c r="AC10821" s="13" t="str">
        <f>Tableau1[[#This Row],[Authors]]&amp;", "&amp;Tableau1[[#This Row],[Title]]&amp;" "&amp;Tableau1[[#This Row],[Journal]]&amp;". "&amp;Tableau1[[#This Row],[Year]]</f>
        <v>Price MO, Gupta P, Lass J, Price FW Jr., EK (DLEK, DSEK, DMEK): New Frontier in Cornea Surgery. Annu Rev Vis Sci. 2017</v>
      </c>
    </row>
    <row r="10822" spans="1:29" x14ac:dyDescent="0.3">
      <c r="A10822">
        <v>7883</v>
      </c>
      <c r="B10822" t="s">
        <v>1500</v>
      </c>
      <c r="C10822" t="s">
        <v>1501</v>
      </c>
      <c r="D10822" t="s">
        <v>1502</v>
      </c>
      <c r="E10822" t="s">
        <v>2768</v>
      </c>
      <c r="F10822" s="10"/>
      <c r="G10822">
        <v>2017</v>
      </c>
      <c r="J10822">
        <v>0.97422007780591269</v>
      </c>
      <c r="L10822" t="s">
        <v>42232</v>
      </c>
      <c r="M10822">
        <v>28035657</v>
      </c>
      <c r="Q10822" s="10"/>
      <c r="R10822" s="11">
        <f t="shared" si="338"/>
        <v>0</v>
      </c>
      <c r="U10822" s="11">
        <f t="shared" si="339"/>
        <v>0</v>
      </c>
      <c r="Y10822" s="11">
        <f>IF(SUM(Tableau1[[#This Row],[Other access]:[Sci-hub access]])&gt;=1,1,0)</f>
        <v>0</v>
      </c>
      <c r="Z10822" s="12">
        <f>IF(OR(Tableau1[[#This Row],[Access R1 + S1+ T1 ]]&gt;=1,Tableau1[[#This Row],[Access V1 +W1 + X1]]&gt;=1),1,0)</f>
        <v>0</v>
      </c>
      <c r="AB10822" s="10" t="str">
        <f>Tableau1[[#This Row],[DOI]]</f>
        <v>doi: 10.1002/mp.12071</v>
      </c>
      <c r="AC10822" s="13" t="str">
        <f>Tableau1[[#This Row],[Authors]]&amp;", "&amp;Tableau1[[#This Row],[Title]]&amp;" "&amp;Tableau1[[#This Row],[Journal]]&amp;". "&amp;Tableau1[[#This Row],[Year]]</f>
        <v>ElTanboly A, Ismail M, Shalaby A, Switala A, El-Baz A, Schaal S, Gimel'farb G, El-Azab M., A computer-aided diagnostic system for detecting diabetic retinopathy in optical coherence tomography images. Med Phys. 2017</v>
      </c>
    </row>
    <row r="10823" spans="1:29" x14ac:dyDescent="0.3">
      <c r="A10823">
        <v>5233</v>
      </c>
      <c r="B10823" t="s">
        <v>8301</v>
      </c>
      <c r="C10823" t="s">
        <v>18525</v>
      </c>
      <c r="D10823" t="s">
        <v>28731</v>
      </c>
      <c r="E10823" t="s">
        <v>2443</v>
      </c>
      <c r="F10823" s="10"/>
      <c r="G10823">
        <v>2017</v>
      </c>
      <c r="J10823">
        <v>0.97442023941037392</v>
      </c>
      <c r="L10823" t="s">
        <v>39634</v>
      </c>
      <c r="M10823">
        <v>28358950</v>
      </c>
      <c r="Q10823" s="10"/>
      <c r="R10823" s="11">
        <f t="shared" si="338"/>
        <v>0</v>
      </c>
      <c r="U10823" s="11">
        <f t="shared" si="339"/>
        <v>0</v>
      </c>
      <c r="Y10823" s="11">
        <f>IF(SUM(Tableau1[[#This Row],[Other access]:[Sci-hub access]])&gt;=1,1,0)</f>
        <v>0</v>
      </c>
      <c r="Z10823" s="12">
        <f>IF(OR(Tableau1[[#This Row],[Access R1 + S1+ T1 ]]&gt;=1,Tableau1[[#This Row],[Access V1 +W1 + X1]]&gt;=1),1,0)</f>
        <v>0</v>
      </c>
      <c r="AB10823" s="10" t="str">
        <f>Tableau1[[#This Row],[DOI]]</f>
        <v>doi: 10.1167/iovs.16-21302</v>
      </c>
      <c r="AC10823" s="13" t="str">
        <f>Tableau1[[#This Row],[Authors]]&amp;", "&amp;Tableau1[[#This Row],[Title]]&amp;" "&amp;Tableau1[[#This Row],[Journal]]&amp;". "&amp;Tableau1[[#This Row],[Year]]</f>
        <v>Schuerch K, Woods RL, Lee W, Duncker T, Delori FC, Allikmets R, Tsang SH, Sparrow JR., Quantifying Fundus Autofluorescence in Patients With Retinitis Pigmentosa. Invest Ophthalmol Vis Sci. 2017</v>
      </c>
    </row>
    <row r="10824" spans="1:29" x14ac:dyDescent="0.3">
      <c r="A10824">
        <v>77</v>
      </c>
      <c r="B10824" t="s">
        <v>3340</v>
      </c>
      <c r="C10824" t="s">
        <v>13601</v>
      </c>
      <c r="D10824" t="s">
        <v>23760</v>
      </c>
      <c r="E10824" t="s">
        <v>2538</v>
      </c>
      <c r="F10824" s="10"/>
      <c r="G10824">
        <v>2017</v>
      </c>
      <c r="J10824">
        <v>0.97451281941752388</v>
      </c>
      <c r="L10824" t="s">
        <v>34595</v>
      </c>
      <c r="M10824">
        <v>29422759</v>
      </c>
      <c r="Q10824" s="10"/>
      <c r="R10824" s="11">
        <f t="shared" si="338"/>
        <v>0</v>
      </c>
      <c r="U10824" s="11">
        <f t="shared" si="339"/>
        <v>0</v>
      </c>
      <c r="Y10824" s="11">
        <f>IF(SUM(Tableau1[[#This Row],[Other access]:[Sci-hub access]])&gt;=1,1,0)</f>
        <v>0</v>
      </c>
      <c r="Z10824" s="12">
        <f>IF(OR(Tableau1[[#This Row],[Access R1 + S1+ T1 ]]&gt;=1,Tableau1[[#This Row],[Access V1 +W1 + X1]]&gt;=1),1,0)</f>
        <v>0</v>
      </c>
      <c r="AB10824" s="10" t="str">
        <f>Tableau1[[#This Row],[DOI]]</f>
        <v>doi: 10.4103/meajo.MEAJO_230_15</v>
      </c>
      <c r="AC10824" s="13" t="str">
        <f>Tableau1[[#This Row],[Authors]]&amp;", "&amp;Tableau1[[#This Row],[Title]]&amp;" "&amp;Tableau1[[#This Row],[Journal]]&amp;". "&amp;Tableau1[[#This Row],[Year]]</f>
        <v>Parchand S, Barwad A., Cytomegalovirus Retinitis as a Presenting Feature of Multisystem Disorder: Dyskeratosis Congenita. Middle East Afr J Ophthalmol. 2017</v>
      </c>
    </row>
    <row r="10825" spans="1:29" ht="28.8" x14ac:dyDescent="0.3">
      <c r="A10825">
        <v>5903</v>
      </c>
      <c r="B10825" t="s">
        <v>8908</v>
      </c>
      <c r="C10825" t="s">
        <v>19123</v>
      </c>
      <c r="D10825" t="s">
        <v>29338</v>
      </c>
      <c r="E10825" t="s">
        <v>2482</v>
      </c>
      <c r="F10825" s="10"/>
      <c r="G10825">
        <v>2017</v>
      </c>
      <c r="J10825">
        <v>0.97471426436068842</v>
      </c>
      <c r="L10825" t="s">
        <v>40283</v>
      </c>
      <c r="M10825">
        <v>28272538</v>
      </c>
      <c r="Q10825" s="10"/>
      <c r="R10825" s="11">
        <f t="shared" si="338"/>
        <v>0</v>
      </c>
      <c r="U10825" s="11">
        <f t="shared" si="339"/>
        <v>0</v>
      </c>
      <c r="Y10825" s="11">
        <f>IF(SUM(Tableau1[[#This Row],[Other access]:[Sci-hub access]])&gt;=1,1,0)</f>
        <v>0</v>
      </c>
      <c r="Z10825" s="12">
        <f>IF(OR(Tableau1[[#This Row],[Access R1 + S1+ T1 ]]&gt;=1,Tableau1[[#This Row],[Access V1 +W1 + X1]]&gt;=1),1,0)</f>
        <v>0</v>
      </c>
      <c r="AB10825" s="10" t="str">
        <f>Tableau1[[#This Row],[DOI]]</f>
        <v>doi: 10.1038/ejhg.2017.33</v>
      </c>
      <c r="AC10825" s="13" t="str">
        <f>Tableau1[[#This Row],[Authors]]&amp;", "&amp;Tableau1[[#This Row],[Title]]&amp;" "&amp;Tableau1[[#This Row],[Journal]]&amp;". "&amp;Tableau1[[#This Row],[Year]]</f>
        <v>Siggs OM, Javadiyan S, Sharma S, Souzeau E, Lower KM, Taranath DA, Black J, Pater J, Willoughby JG, Burdon KP, Craig JE., Partial duplication of the CRYBB1-CRYBA4 locus is associated with autosomal dominant congenital cataract. Eur J Hum Genet. 2017</v>
      </c>
    </row>
    <row r="10826" spans="1:29" x14ac:dyDescent="0.3">
      <c r="A10826">
        <v>6367</v>
      </c>
      <c r="B10826" t="s">
        <v>9316</v>
      </c>
      <c r="C10826" t="s">
        <v>19526</v>
      </c>
      <c r="D10826" t="s">
        <v>29747</v>
      </c>
      <c r="E10826" t="s">
        <v>2449</v>
      </c>
      <c r="F10826" s="10"/>
      <c r="G10826">
        <v>2017</v>
      </c>
      <c r="J10826">
        <v>0.97474655118985132</v>
      </c>
      <c r="L10826" t="s">
        <v>40736</v>
      </c>
      <c r="M10826">
        <v>28222490</v>
      </c>
      <c r="Q10826" s="10"/>
      <c r="R10826" s="11">
        <f t="shared" si="338"/>
        <v>0</v>
      </c>
      <c r="U10826" s="11">
        <f t="shared" si="339"/>
        <v>0</v>
      </c>
      <c r="Y10826" s="11">
        <f>IF(SUM(Tableau1[[#This Row],[Other access]:[Sci-hub access]])&gt;=1,1,0)</f>
        <v>0</v>
      </c>
      <c r="Z10826" s="12">
        <f>IF(OR(Tableau1[[#This Row],[Access R1 + S1+ T1 ]]&gt;=1,Tableau1[[#This Row],[Access V1 +W1 + X1]]&gt;=1),1,0)</f>
        <v>0</v>
      </c>
      <c r="AB10826" s="10" t="str">
        <f>Tableau1[[#This Row],[DOI]]</f>
        <v>doi: 10.1111/cxo.12522</v>
      </c>
      <c r="AC10826" s="13" t="str">
        <f>Tableau1[[#This Row],[Authors]]&amp;", "&amp;Tableau1[[#This Row],[Title]]&amp;" "&amp;Tableau1[[#This Row],[Journal]]&amp;". "&amp;Tableau1[[#This Row],[Year]]</f>
        <v>Hashemi H, Nabovati P, Khabazkhoob M, Ostadimoghaddam H, Doostdar A, Shiralivand E, Yekta A., The prevalence of convergence insufficiency in Iran: a population-based study. Clin Exp Optom. 2017</v>
      </c>
    </row>
    <row r="10827" spans="1:29" x14ac:dyDescent="0.3">
      <c r="A10827">
        <v>1219</v>
      </c>
      <c r="B10827" t="s">
        <v>4481</v>
      </c>
      <c r="C10827" t="s">
        <v>14734</v>
      </c>
      <c r="D10827" t="s">
        <v>24902</v>
      </c>
      <c r="E10827" t="s">
        <v>2496</v>
      </c>
      <c r="F10827" s="10"/>
      <c r="G10827">
        <v>2017</v>
      </c>
      <c r="J10827">
        <v>0.97501705366407554</v>
      </c>
      <c r="L10827" t="s">
        <v>35706</v>
      </c>
      <c r="M10827">
        <v>28985825</v>
      </c>
      <c r="Q10827" s="10"/>
      <c r="R10827" s="11">
        <f t="shared" si="338"/>
        <v>0</v>
      </c>
      <c r="U10827" s="11">
        <f t="shared" si="339"/>
        <v>0</v>
      </c>
      <c r="Y10827" s="11">
        <f>IF(SUM(Tableau1[[#This Row],[Other access]:[Sci-hub access]])&gt;=1,1,0)</f>
        <v>0</v>
      </c>
      <c r="Z10827" s="12">
        <f>IF(OR(Tableau1[[#This Row],[Access R1 + S1+ T1 ]]&gt;=1,Tableau1[[#This Row],[Access V1 +W1 + X1]]&gt;=1),1,0)</f>
        <v>0</v>
      </c>
      <c r="AB10827" s="10" t="str">
        <f>Tableau1[[#This Row],[DOI]]</f>
        <v>doi: 10.1016/j.jcjo.2017.03.008</v>
      </c>
      <c r="AC10827" s="13" t="str">
        <f>Tableau1[[#This Row],[Authors]]&amp;", "&amp;Tableau1[[#This Row],[Title]]&amp;" "&amp;Tableau1[[#This Row],[Journal]]&amp;". "&amp;Tableau1[[#This Row],[Year]]</f>
        <v>Nazarali S, Nazarali SA, Antoniuk A, Greve M, Damji KF., Childhood glaucoma in neonatal Marfan syndrome resulting from a novel FBN1 deletion. Can J Ophthalmol. 2017</v>
      </c>
    </row>
    <row r="10828" spans="1:29" x14ac:dyDescent="0.3">
      <c r="A10828">
        <v>10714</v>
      </c>
      <c r="B10828" t="s">
        <v>13177</v>
      </c>
      <c r="C10828" t="s">
        <v>23340</v>
      </c>
      <c r="D10828" t="s">
        <v>33630</v>
      </c>
      <c r="E10828" t="s">
        <v>2525</v>
      </c>
      <c r="F10828" s="10"/>
      <c r="G10828">
        <v>2017</v>
      </c>
      <c r="J10828">
        <v>0.97506813855015118</v>
      </c>
      <c r="L10828" t="s">
        <v>44961</v>
      </c>
      <c r="M10828">
        <v>27083150</v>
      </c>
      <c r="Q10828" s="10"/>
      <c r="R10828" s="11">
        <f t="shared" si="338"/>
        <v>0</v>
      </c>
      <c r="U10828" s="11">
        <f t="shared" si="339"/>
        <v>0</v>
      </c>
      <c r="Y10828" s="11">
        <f>IF(SUM(Tableau1[[#This Row],[Other access]:[Sci-hub access]])&gt;=1,1,0)</f>
        <v>0</v>
      </c>
      <c r="Z10828" s="12">
        <f>IF(OR(Tableau1[[#This Row],[Access R1 + S1+ T1 ]]&gt;=1,Tableau1[[#This Row],[Access V1 +W1 + X1]]&gt;=1),1,0)</f>
        <v>0</v>
      </c>
      <c r="AB10828" s="10" t="str">
        <f>Tableau1[[#This Row],[DOI]]</f>
        <v>doi: 10.1111/ceo.12763</v>
      </c>
      <c r="AC10828" s="13" t="str">
        <f>Tableau1[[#This Row],[Authors]]&amp;", "&amp;Tableau1[[#This Row],[Title]]&amp;" "&amp;Tableau1[[#This Row],[Journal]]&amp;". "&amp;Tableau1[[#This Row],[Year]]</f>
        <v>Tham YC, Cheng CY., Associations between chronic systemic diseases and primary open angle glaucoma: an epidemiological perspective. Clin Exp Ophthalmol. 2017</v>
      </c>
    </row>
    <row r="10829" spans="1:29" x14ac:dyDescent="0.3">
      <c r="A10829">
        <v>5644</v>
      </c>
      <c r="B10829" t="s">
        <v>8676</v>
      </c>
      <c r="C10829" t="s">
        <v>18896</v>
      </c>
      <c r="D10829" t="s">
        <v>29106</v>
      </c>
      <c r="E10829" t="s">
        <v>2457</v>
      </c>
      <c r="F10829" s="10"/>
      <c r="G10829">
        <v>2017</v>
      </c>
      <c r="J10829">
        <v>0.97509622679665231</v>
      </c>
      <c r="L10829" t="s">
        <v>40031</v>
      </c>
      <c r="M10829">
        <v>28301857</v>
      </c>
      <c r="Q10829" s="10"/>
      <c r="R10829" s="11">
        <f t="shared" si="338"/>
        <v>0</v>
      </c>
      <c r="U10829" s="11">
        <f t="shared" si="339"/>
        <v>0</v>
      </c>
      <c r="Y10829" s="11">
        <f>IF(SUM(Tableau1[[#This Row],[Other access]:[Sci-hub access]])&gt;=1,1,0)</f>
        <v>0</v>
      </c>
      <c r="Z10829" s="12">
        <f>IF(OR(Tableau1[[#This Row],[Access R1 + S1+ T1 ]]&gt;=1,Tableau1[[#This Row],[Access V1 +W1 + X1]]&gt;=1),1,0)</f>
        <v>0</v>
      </c>
      <c r="AB10829" s="10" t="str">
        <f>Tableau1[[#This Row],[DOI]]</f>
        <v>doi: 10.1097/ICB.0000000000000324</v>
      </c>
      <c r="AC10829" s="13" t="str">
        <f>Tableau1[[#This Row],[Authors]]&amp;", "&amp;Tableau1[[#This Row],[Title]]&amp;" "&amp;Tableau1[[#This Row],[Journal]]&amp;". "&amp;Tableau1[[#This Row],[Year]]</f>
        <v>Neriyanuri S, Rao C, Raman R., STRUCTURAL AND FUNCTIONAL CHARACTERIZATION OF BENIGN FLECK RETINA USING MULTIMODAL IMAGING. Retin Cases Brief Rep. 2017</v>
      </c>
    </row>
    <row r="10830" spans="1:29" x14ac:dyDescent="0.3">
      <c r="A10830">
        <v>9880</v>
      </c>
      <c r="B10830" t="s">
        <v>2121</v>
      </c>
      <c r="C10830" t="s">
        <v>2122</v>
      </c>
      <c r="D10830" t="s">
        <v>2123</v>
      </c>
      <c r="E10830" t="s">
        <v>3212</v>
      </c>
      <c r="F10830" s="10"/>
      <c r="G10830">
        <v>2017</v>
      </c>
      <c r="J10830">
        <v>0.97512059777712434</v>
      </c>
      <c r="L10830" t="s">
        <v>44139</v>
      </c>
      <c r="M10830">
        <v>27552371</v>
      </c>
      <c r="Q10830" s="10"/>
      <c r="R10830" s="11">
        <f t="shared" si="338"/>
        <v>0</v>
      </c>
      <c r="U10830" s="11">
        <f t="shared" si="339"/>
        <v>0</v>
      </c>
      <c r="Y10830" s="11">
        <f>IF(SUM(Tableau1[[#This Row],[Other access]:[Sci-hub access]])&gt;=1,1,0)</f>
        <v>0</v>
      </c>
      <c r="Z10830" s="12">
        <f>IF(OR(Tableau1[[#This Row],[Access R1 + S1+ T1 ]]&gt;=1,Tableau1[[#This Row],[Access V1 +W1 + X1]]&gt;=1),1,0)</f>
        <v>0</v>
      </c>
      <c r="AB10830" s="10" t="str">
        <f>Tableau1[[#This Row],[DOI]]</f>
        <v>doi: 10.1080/15368378.2016.1214920</v>
      </c>
      <c r="AC10830" s="13" t="str">
        <f>Tableau1[[#This Row],[Authors]]&amp;", "&amp;Tableau1[[#This Row],[Title]]&amp;" "&amp;Tableau1[[#This Row],[Journal]]&amp;". "&amp;Tableau1[[#This Row],[Year]]</f>
        <v>Milham S, Stetzer D., Tumor-specific frequencies and ocular melanoma. Electromagn Biol Med. 2017</v>
      </c>
    </row>
    <row r="10831" spans="1:29" x14ac:dyDescent="0.3">
      <c r="A10831">
        <v>1301</v>
      </c>
      <c r="B10831" t="s">
        <v>4561</v>
      </c>
      <c r="C10831" t="s">
        <v>14813</v>
      </c>
      <c r="D10831" t="s">
        <v>24982</v>
      </c>
      <c r="E10831" t="s">
        <v>34036</v>
      </c>
      <c r="F10831" s="10"/>
      <c r="G10831">
        <v>2017</v>
      </c>
      <c r="J10831">
        <v>0.97515269644237512</v>
      </c>
      <c r="L10831" t="s">
        <v>35784</v>
      </c>
      <c r="M10831">
        <v>28975049</v>
      </c>
      <c r="Q10831" s="10"/>
      <c r="R10831" s="11">
        <f t="shared" si="338"/>
        <v>0</v>
      </c>
      <c r="U10831" s="11">
        <f t="shared" si="339"/>
        <v>0</v>
      </c>
      <c r="Y10831" s="11">
        <f>IF(SUM(Tableau1[[#This Row],[Other access]:[Sci-hub access]])&gt;=1,1,0)</f>
        <v>0</v>
      </c>
      <c r="Z10831" s="12">
        <f>IF(OR(Tableau1[[#This Row],[Access R1 + S1+ T1 ]]&gt;=1,Tableau1[[#This Row],[Access V1 +W1 + X1]]&gt;=1),1,0)</f>
        <v>0</v>
      </c>
      <c r="AB10831" s="10" t="str">
        <f>Tableau1[[#This Row],[DOI]]</f>
        <v>doi: 10.7916/D85X2N2D</v>
      </c>
      <c r="AC10831" s="13" t="str">
        <f>Tableau1[[#This Row],[Authors]]&amp;", "&amp;Tableau1[[#This Row],[Title]]&amp;" "&amp;Tableau1[[#This Row],[Journal]]&amp;". "&amp;Tableau1[[#This Row],[Year]]</f>
        <v>Solberg M, Koht J., Oculogyric Crises. Tremor Other Hyperkinet Mov (N Y). 2017</v>
      </c>
    </row>
    <row r="10832" spans="1:29" ht="28.8" x14ac:dyDescent="0.3">
      <c r="A10832">
        <v>5986</v>
      </c>
      <c r="B10832" t="s">
        <v>8982</v>
      </c>
      <c r="C10832" t="s">
        <v>19196</v>
      </c>
      <c r="D10832" t="s">
        <v>29412</v>
      </c>
      <c r="E10832" t="s">
        <v>2525</v>
      </c>
      <c r="F10832" s="10"/>
      <c r="G10832">
        <v>2017</v>
      </c>
      <c r="J10832">
        <v>0.97527904939434884</v>
      </c>
      <c r="L10832" t="s">
        <v>40365</v>
      </c>
      <c r="M10832">
        <v>28263029</v>
      </c>
      <c r="Q10832" s="10"/>
      <c r="R10832" s="11">
        <f t="shared" si="338"/>
        <v>0</v>
      </c>
      <c r="U10832" s="11">
        <f t="shared" si="339"/>
        <v>0</v>
      </c>
      <c r="Y10832" s="11">
        <f>IF(SUM(Tableau1[[#This Row],[Other access]:[Sci-hub access]])&gt;=1,1,0)</f>
        <v>0</v>
      </c>
      <c r="Z10832" s="12">
        <f>IF(OR(Tableau1[[#This Row],[Access R1 + S1+ T1 ]]&gt;=1,Tableau1[[#This Row],[Access V1 +W1 + X1]]&gt;=1),1,0)</f>
        <v>0</v>
      </c>
      <c r="AB10832" s="10" t="str">
        <f>Tableau1[[#This Row],[DOI]]</f>
        <v>doi: 10.1111/ceo.12942</v>
      </c>
      <c r="AC10832" s="13" t="str">
        <f>Tableau1[[#This Row],[Authors]]&amp;", "&amp;Tableau1[[#This Row],[Title]]&amp;" "&amp;Tableau1[[#This Row],[Journal]]&amp;". "&amp;Tableau1[[#This Row],[Year]]</f>
        <v>Hubschman JP, Govetto A, Farajzadeh M, Sato T, Askari S, Glasgow B., Feasibility of a polyethylene glycol-derived polymer as retinal patch to seal retinal breaks during vitrectomy for rhegmatogenous retinal detachment: a prospective, in vivo pilot study in a porcine model. Clin Exp Ophthalmol. 2017</v>
      </c>
    </row>
    <row r="10833" spans="1:29" x14ac:dyDescent="0.3">
      <c r="A10833">
        <v>10066</v>
      </c>
      <c r="B10833" t="s">
        <v>12582</v>
      </c>
      <c r="C10833" t="s">
        <v>22750</v>
      </c>
      <c r="D10833" t="s">
        <v>33031</v>
      </c>
      <c r="E10833" t="s">
        <v>34224</v>
      </c>
      <c r="F10833" s="10"/>
      <c r="G10833">
        <v>2017</v>
      </c>
      <c r="J10833">
        <v>0.97545810285487533</v>
      </c>
      <c r="L10833" t="s">
        <v>44322</v>
      </c>
      <c r="M10833">
        <v>27481724</v>
      </c>
      <c r="Q10833" s="10"/>
      <c r="R10833" s="11">
        <f t="shared" si="338"/>
        <v>0</v>
      </c>
      <c r="U10833" s="11">
        <f t="shared" si="339"/>
        <v>0</v>
      </c>
      <c r="Y10833" s="11">
        <f>IF(SUM(Tableau1[[#This Row],[Other access]:[Sci-hub access]])&gt;=1,1,0)</f>
        <v>0</v>
      </c>
      <c r="Z10833" s="12">
        <f>IF(OR(Tableau1[[#This Row],[Access R1 + S1+ T1 ]]&gt;=1,Tableau1[[#This Row],[Access V1 +W1 + X1]]&gt;=1),1,0)</f>
        <v>0</v>
      </c>
      <c r="AB10833" s="10" t="str">
        <f>Tableau1[[#This Row],[DOI]]</f>
        <v>doi: 10.1111/cch.12377</v>
      </c>
      <c r="AC10833" s="13" t="str">
        <f>Tableau1[[#This Row],[Authors]]&amp;", "&amp;Tableau1[[#This Row],[Title]]&amp;" "&amp;Tableau1[[#This Row],[Journal]]&amp;". "&amp;Tableau1[[#This Row],[Year]]</f>
        <v>Salavati M, Waninge A, Rameckers EA, van der Steen J, Krijnen WP, van der Schans CP, Steenbergen B., Development and face validity of a cerebral visual impairment motor questionnaire for children with cerebral palsy. Child Care Health Dev. 2017</v>
      </c>
    </row>
    <row r="10834" spans="1:29" x14ac:dyDescent="0.3">
      <c r="A10834">
        <v>1650</v>
      </c>
      <c r="B10834" t="s">
        <v>4902</v>
      </c>
      <c r="C10834" t="s">
        <v>15152</v>
      </c>
      <c r="D10834" t="s">
        <v>25323</v>
      </c>
      <c r="E10834" t="s">
        <v>2511</v>
      </c>
      <c r="F10834" s="10"/>
      <c r="G10834">
        <v>2017</v>
      </c>
      <c r="J10834">
        <v>0.97547906154985065</v>
      </c>
      <c r="L10834" t="s">
        <v>36129</v>
      </c>
      <c r="M10834">
        <v>28905834</v>
      </c>
      <c r="Q10834" s="10"/>
      <c r="R10834" s="11">
        <f t="shared" si="338"/>
        <v>0</v>
      </c>
      <c r="U10834" s="11">
        <f t="shared" si="339"/>
        <v>0</v>
      </c>
      <c r="Y10834" s="11">
        <f>IF(SUM(Tableau1[[#This Row],[Other access]:[Sci-hub access]])&gt;=1,1,0)</f>
        <v>0</v>
      </c>
      <c r="Z10834" s="12">
        <f>IF(OR(Tableau1[[#This Row],[Access R1 + S1+ T1 ]]&gt;=1,Tableau1[[#This Row],[Access V1 +W1 + X1]]&gt;=1),1,0)</f>
        <v>0</v>
      </c>
      <c r="AB10834" s="10" t="str">
        <f>Tableau1[[#This Row],[DOI]]</f>
        <v>doi: 10.4103/ijo.IJO_295_17</v>
      </c>
      <c r="AC10834" s="13" t="str">
        <f>Tableau1[[#This Row],[Authors]]&amp;", "&amp;Tableau1[[#This Row],[Title]]&amp;" "&amp;Tableau1[[#This Row],[Journal]]&amp;". "&amp;Tableau1[[#This Row],[Year]]</f>
        <v>Devi L, Prajna NV, Srinivasan M, Radhakrishnan N, Das M., Microsporidial infection masquerading as graft rejection post-Descemet's stripping automated endothelial keratoplasty. Indian J Ophthalmol. 2017</v>
      </c>
    </row>
    <row r="10835" spans="1:29" x14ac:dyDescent="0.3">
      <c r="A10835">
        <v>1925</v>
      </c>
      <c r="B10835" t="s">
        <v>5167</v>
      </c>
      <c r="C10835" t="s">
        <v>15413</v>
      </c>
      <c r="D10835" t="s">
        <v>25589</v>
      </c>
      <c r="E10835" t="s">
        <v>2443</v>
      </c>
      <c r="F10835" s="10"/>
      <c r="G10835">
        <v>2017</v>
      </c>
      <c r="J10835">
        <v>0.97552548093507085</v>
      </c>
      <c r="L10835" t="s">
        <v>36396</v>
      </c>
      <c r="M10835">
        <v>28846776</v>
      </c>
      <c r="Q10835" s="10"/>
      <c r="R10835" s="11">
        <f t="shared" si="338"/>
        <v>0</v>
      </c>
      <c r="U10835" s="11">
        <f t="shared" si="339"/>
        <v>0</v>
      </c>
      <c r="Y10835" s="11">
        <f>IF(SUM(Tableau1[[#This Row],[Other access]:[Sci-hub access]])&gt;=1,1,0)</f>
        <v>0</v>
      </c>
      <c r="Z10835" s="12">
        <f>IF(OR(Tableau1[[#This Row],[Access R1 + S1+ T1 ]]&gt;=1,Tableau1[[#This Row],[Access V1 +W1 + X1]]&gt;=1),1,0)</f>
        <v>0</v>
      </c>
      <c r="AB10835" s="10" t="str">
        <f>Tableau1[[#This Row],[DOI]]</f>
        <v>doi: 10.1167/iovs.17-22140</v>
      </c>
      <c r="AC10835" s="13" t="str">
        <f>Tableau1[[#This Row],[Authors]]&amp;", "&amp;Tableau1[[#This Row],[Title]]&amp;" "&amp;Tableau1[[#This Row],[Journal]]&amp;". "&amp;Tableau1[[#This Row],[Year]]</f>
        <v>Kupersmith MJ, Sibony PA, Dave S., Nonarteritic Anterior Ischemic Optic Neuropathy Induced Retinal Folds and Deformations. Invest Ophthalmol Vis Sci. 2017</v>
      </c>
    </row>
    <row r="10836" spans="1:29" x14ac:dyDescent="0.3">
      <c r="A10836">
        <v>7671</v>
      </c>
      <c r="B10836" t="s">
        <v>10446</v>
      </c>
      <c r="C10836" t="s">
        <v>20643</v>
      </c>
      <c r="D10836" t="s">
        <v>30882</v>
      </c>
      <c r="E10836" t="s">
        <v>2865</v>
      </c>
      <c r="F10836" s="10"/>
      <c r="G10836">
        <v>2017</v>
      </c>
      <c r="J10836">
        <v>0.97561262238758562</v>
      </c>
      <c r="L10836" t="s">
        <v>42024</v>
      </c>
      <c r="M10836">
        <v>28065730</v>
      </c>
      <c r="Q10836" s="10"/>
      <c r="R10836" s="11">
        <f t="shared" si="338"/>
        <v>0</v>
      </c>
      <c r="U10836" s="11">
        <f t="shared" si="339"/>
        <v>0</v>
      </c>
      <c r="Y10836" s="11">
        <f>IF(SUM(Tableau1[[#This Row],[Other access]:[Sci-hub access]])&gt;=1,1,0)</f>
        <v>0</v>
      </c>
      <c r="Z10836" s="12">
        <f>IF(OR(Tableau1[[#This Row],[Access R1 + S1+ T1 ]]&gt;=1,Tableau1[[#This Row],[Access V1 +W1 + X1]]&gt;=1),1,0)</f>
        <v>0</v>
      </c>
      <c r="AB10836" s="10" t="str">
        <f>Tableau1[[#This Row],[DOI]]</f>
        <v>doi: 10.1016/j.nano.2016.12.021</v>
      </c>
      <c r="AC10836" s="13" t="str">
        <f>Tableau1[[#This Row],[Authors]]&amp;", "&amp;Tableau1[[#This Row],[Title]]&amp;" "&amp;Tableau1[[#This Row],[Journal]]&amp;". "&amp;Tableau1[[#This Row],[Year]]</f>
        <v>Yang J, Gong X, Fang L, Fan Q, Cai L, Qiu X, Zhang B, Chang J, Lu Y., Potential of CeCl(3)@mSiO(2) nanoparticles in alleviating diabetic cataract development and progression. Nanomedicine. 2017</v>
      </c>
    </row>
    <row r="10837" spans="1:29" x14ac:dyDescent="0.3">
      <c r="A10837">
        <v>481</v>
      </c>
      <c r="B10837" t="s">
        <v>3744</v>
      </c>
      <c r="C10837" t="s">
        <v>14002</v>
      </c>
      <c r="D10837" t="s">
        <v>24164</v>
      </c>
      <c r="E10837" t="s">
        <v>2511</v>
      </c>
      <c r="F10837" s="10"/>
      <c r="G10837">
        <v>2017</v>
      </c>
      <c r="J10837">
        <v>0.97563496390749216</v>
      </c>
      <c r="L10837" t="s">
        <v>34985</v>
      </c>
      <c r="M10837">
        <v>29208814</v>
      </c>
      <c r="Q10837" s="10"/>
      <c r="R10837" s="11">
        <f t="shared" si="338"/>
        <v>0</v>
      </c>
      <c r="U10837" s="11">
        <f t="shared" si="339"/>
        <v>0</v>
      </c>
      <c r="Y10837" s="11">
        <f>IF(SUM(Tableau1[[#This Row],[Other access]:[Sci-hub access]])&gt;=1,1,0)</f>
        <v>0</v>
      </c>
      <c r="Z10837" s="12">
        <f>IF(OR(Tableau1[[#This Row],[Access R1 + S1+ T1 ]]&gt;=1,Tableau1[[#This Row],[Access V1 +W1 + X1]]&gt;=1),1,0)</f>
        <v>0</v>
      </c>
      <c r="AB10837" s="10" t="str">
        <f>Tableau1[[#This Row],[DOI]]</f>
        <v>doi: 10.4103/ijo.IJO_1023_17</v>
      </c>
      <c r="AC10837" s="13" t="str">
        <f>Tableau1[[#This Row],[Authors]]&amp;", "&amp;Tableau1[[#This Row],[Title]]&amp;" "&amp;Tableau1[[#This Row],[Journal]]&amp;". "&amp;Tableau1[[#This Row],[Year]]</f>
        <v>Khokhar SK, Pillay G, Dhull C, Agarwal E, Mahabir M, Aggarwal P., Pediatric cataract. Indian J Ophthalmol. 2017</v>
      </c>
    </row>
    <row r="10838" spans="1:29" ht="28.8" x14ac:dyDescent="0.3">
      <c r="A10838">
        <v>7863</v>
      </c>
      <c r="B10838" t="s">
        <v>10613</v>
      </c>
      <c r="C10838" t="s">
        <v>20810</v>
      </c>
      <c r="D10838" t="s">
        <v>31051</v>
      </c>
      <c r="E10838" t="s">
        <v>2490</v>
      </c>
      <c r="F10838" s="10"/>
      <c r="G10838">
        <v>2017</v>
      </c>
      <c r="J10838">
        <v>0.97580767585795802</v>
      </c>
      <c r="L10838" t="s">
        <v>42212</v>
      </c>
      <c r="M10838">
        <v>28040526</v>
      </c>
      <c r="Q10838" s="10"/>
      <c r="R10838" s="11">
        <f t="shared" si="338"/>
        <v>0</v>
      </c>
      <c r="U10838" s="11">
        <f t="shared" si="339"/>
        <v>0</v>
      </c>
      <c r="Y10838" s="11">
        <f>IF(SUM(Tableau1[[#This Row],[Other access]:[Sci-hub access]])&gt;=1,1,0)</f>
        <v>0</v>
      </c>
      <c r="Z10838" s="12">
        <f>IF(OR(Tableau1[[#This Row],[Access R1 + S1+ T1 ]]&gt;=1,Tableau1[[#This Row],[Access V1 +W1 + X1]]&gt;=1),1,0)</f>
        <v>0</v>
      </c>
      <c r="AB10838" s="10" t="str">
        <f>Tableau1[[#This Row],[DOI]]</f>
        <v>doi: 10.1016/j.ajo.2016.12.017</v>
      </c>
      <c r="AC10838" s="13" t="str">
        <f>Tableau1[[#This Row],[Authors]]&amp;", "&amp;Tableau1[[#This Row],[Title]]&amp;" "&amp;Tableau1[[#This Row],[Journal]]&amp;". "&amp;Tableau1[[#This Row],[Year]]</f>
        <v>Kupersmith MJ, Sibony PA, Feldon SE, Wang JK, Garvin M, Kardon R; OCT Sub-Study Group for the NORDIC Idiopathic Intracranial Hypertension Treatment Trial.., The Effect of Treatment of Idiopathic Intracranial Hypertension on Prevalence of Retinal and Choroidal Folds. Am J Ophthalmol. 2017</v>
      </c>
    </row>
    <row r="10839" spans="1:29" x14ac:dyDescent="0.3">
      <c r="A10839">
        <v>10148</v>
      </c>
      <c r="B10839" t="s">
        <v>12657</v>
      </c>
      <c r="C10839" t="s">
        <v>22825</v>
      </c>
      <c r="D10839" t="s">
        <v>33107</v>
      </c>
      <c r="E10839" t="s">
        <v>2440</v>
      </c>
      <c r="F10839" s="10"/>
      <c r="G10839">
        <v>2017</v>
      </c>
      <c r="J10839">
        <v>0.97585182324402919</v>
      </c>
      <c r="L10839" t="s">
        <v>44403</v>
      </c>
      <c r="M10839">
        <v>27453343</v>
      </c>
      <c r="Q10839" s="10"/>
      <c r="R10839" s="11">
        <f t="shared" si="338"/>
        <v>0</v>
      </c>
      <c r="U10839" s="11">
        <f t="shared" si="339"/>
        <v>0</v>
      </c>
      <c r="Y10839" s="11">
        <f>IF(SUM(Tableau1[[#This Row],[Other access]:[Sci-hub access]])&gt;=1,1,0)</f>
        <v>0</v>
      </c>
      <c r="Z10839" s="12">
        <f>IF(OR(Tableau1[[#This Row],[Access R1 + S1+ T1 ]]&gt;=1,Tableau1[[#This Row],[Access V1 +W1 + X1]]&gt;=1),1,0)</f>
        <v>0</v>
      </c>
      <c r="AB10839" s="10" t="str">
        <f>Tableau1[[#This Row],[DOI]]</f>
        <v>doi: 10.1016/j.exer.2016.07.007</v>
      </c>
      <c r="AC10839" s="13" t="str">
        <f>Tableau1[[#This Row],[Authors]]&amp;", "&amp;Tableau1[[#This Row],[Title]]&amp;" "&amp;Tableau1[[#This Row],[Journal]]&amp;". "&amp;Tableau1[[#This Row],[Year]]</f>
        <v>Croft MA, Lütjen-Drecoll E, Kaufman PL., Age-related posterior ciliary muscle restriction - A link between trabecular meshwork and optic nerve head pathophysiology. Exp Eye Res. 2017</v>
      </c>
    </row>
    <row r="10840" spans="1:29" x14ac:dyDescent="0.3">
      <c r="A10840">
        <v>3383</v>
      </c>
      <c r="B10840" t="s">
        <v>6561</v>
      </c>
      <c r="C10840" t="s">
        <v>16804</v>
      </c>
      <c r="D10840" t="s">
        <v>26985</v>
      </c>
      <c r="E10840" t="s">
        <v>2443</v>
      </c>
      <c r="F10840" s="10"/>
      <c r="G10840">
        <v>2017</v>
      </c>
      <c r="J10840">
        <v>0.9760570068990515</v>
      </c>
      <c r="L10840" t="s">
        <v>37833</v>
      </c>
      <c r="M10840">
        <v>28593245</v>
      </c>
      <c r="Q10840" s="10"/>
      <c r="R10840" s="11">
        <f t="shared" si="338"/>
        <v>0</v>
      </c>
      <c r="U10840" s="11">
        <f t="shared" si="339"/>
        <v>0</v>
      </c>
      <c r="Y10840" s="11">
        <f>IF(SUM(Tableau1[[#This Row],[Other access]:[Sci-hub access]])&gt;=1,1,0)</f>
        <v>0</v>
      </c>
      <c r="Z10840" s="12">
        <f>IF(OR(Tableau1[[#This Row],[Access R1 + S1+ T1 ]]&gt;=1,Tableau1[[#This Row],[Access V1 +W1 + X1]]&gt;=1),1,0)</f>
        <v>0</v>
      </c>
      <c r="AB10840" s="10" t="str">
        <f>Tableau1[[#This Row],[DOI]]</f>
        <v>doi: 10.1167/iovs.16-21330</v>
      </c>
      <c r="AC10840" s="13" t="str">
        <f>Tableau1[[#This Row],[Authors]]&amp;", "&amp;Tableau1[[#This Row],[Title]]&amp;" "&amp;Tableau1[[#This Row],[Journal]]&amp;". "&amp;Tableau1[[#This Row],[Year]]</f>
        <v>Miller S, Hu SS, Leishman E, Morgan D, Wager-Miller J, Mackie K, Bradshaw HB, Straiker A., A GPR119 Signaling System in the Murine Eye Regulates Intraocular Pressure in a Sex-Dependent Manner. Invest Ophthalmol Vis Sci. 2017</v>
      </c>
    </row>
    <row r="10841" spans="1:29" x14ac:dyDescent="0.3">
      <c r="A10841">
        <v>993</v>
      </c>
      <c r="B10841" t="s">
        <v>4255</v>
      </c>
      <c r="C10841" t="s">
        <v>14509</v>
      </c>
      <c r="D10841" t="s">
        <v>24676</v>
      </c>
      <c r="E10841" t="s">
        <v>2443</v>
      </c>
      <c r="F10841" s="10"/>
      <c r="G10841">
        <v>2017</v>
      </c>
      <c r="J10841">
        <v>0.9760622658605097</v>
      </c>
      <c r="L10841" t="s">
        <v>35481</v>
      </c>
      <c r="M10841">
        <v>29049715</v>
      </c>
      <c r="Q10841" s="10"/>
      <c r="R10841" s="11">
        <f t="shared" si="338"/>
        <v>0</v>
      </c>
      <c r="U10841" s="11">
        <f t="shared" si="339"/>
        <v>0</v>
      </c>
      <c r="Y10841" s="11">
        <f>IF(SUM(Tableau1[[#This Row],[Other access]:[Sci-hub access]])&gt;=1,1,0)</f>
        <v>0</v>
      </c>
      <c r="Z10841" s="12">
        <f>IF(OR(Tableau1[[#This Row],[Access R1 + S1+ T1 ]]&gt;=1,Tableau1[[#This Row],[Access V1 +W1 + X1]]&gt;=1),1,0)</f>
        <v>0</v>
      </c>
      <c r="AB10841" s="10" t="str">
        <f>Tableau1[[#This Row],[DOI]]</f>
        <v>doi: 10.1167/iovs.17-22347</v>
      </c>
      <c r="AC10841" s="13" t="str">
        <f>Tableau1[[#This Row],[Authors]]&amp;", "&amp;Tableau1[[#This Row],[Title]]&amp;" "&amp;Tableau1[[#This Row],[Journal]]&amp;". "&amp;Tableau1[[#This Row],[Year]]</f>
        <v>Obana A, Sasano H, Okazaki S, Otsuki Y, Seto T, Gohto Y., Evidence of Carotenoid in Surgically Removed Lamellar Hole-Associated Epiretinal Proliferation. Invest Ophthalmol Vis Sci. 2017</v>
      </c>
    </row>
    <row r="10842" spans="1:29" x14ac:dyDescent="0.3">
      <c r="A10842">
        <v>10661</v>
      </c>
      <c r="B10842" t="s">
        <v>13128</v>
      </c>
      <c r="C10842" t="s">
        <v>23293</v>
      </c>
      <c r="D10842" t="s">
        <v>33581</v>
      </c>
      <c r="E10842" t="s">
        <v>2469</v>
      </c>
      <c r="F10842" s="10"/>
      <c r="G10842">
        <v>2017</v>
      </c>
      <c r="J10842">
        <v>0.97613858321036073</v>
      </c>
      <c r="L10842" t="s">
        <v>44909</v>
      </c>
      <c r="M10842">
        <v>27127902</v>
      </c>
      <c r="Q10842" s="10"/>
      <c r="R10842" s="11">
        <f t="shared" si="338"/>
        <v>0</v>
      </c>
      <c r="U10842" s="11">
        <f t="shared" si="339"/>
        <v>0</v>
      </c>
      <c r="Y10842" s="11">
        <f>IF(SUM(Tableau1[[#This Row],[Other access]:[Sci-hub access]])&gt;=1,1,0)</f>
        <v>0</v>
      </c>
      <c r="Z10842" s="12">
        <f>IF(OR(Tableau1[[#This Row],[Access R1 + S1+ T1 ]]&gt;=1,Tableau1[[#This Row],[Access V1 +W1 + X1]]&gt;=1),1,0)</f>
        <v>0</v>
      </c>
      <c r="AB10842" s="10" t="str">
        <f>Tableau1[[#This Row],[DOI]]</f>
        <v>doi: 10.3109/08820538.2015.1122068</v>
      </c>
      <c r="AC10842" s="13" t="str">
        <f>Tableau1[[#This Row],[Authors]]&amp;", "&amp;Tableau1[[#This Row],[Title]]&amp;" "&amp;Tableau1[[#This Row],[Journal]]&amp;". "&amp;Tableau1[[#This Row],[Year]]</f>
        <v>Kumar K, Jariwala B, Raj P, Agarwal A., Retinal Neovascularisation in Susac Syndrome: A Rare Complication. Semin Ophthalmol. 2017</v>
      </c>
    </row>
    <row r="10843" spans="1:29" x14ac:dyDescent="0.3">
      <c r="A10843">
        <v>1244</v>
      </c>
      <c r="B10843" t="s">
        <v>4506</v>
      </c>
      <c r="C10843" t="s">
        <v>14759</v>
      </c>
      <c r="D10843" t="s">
        <v>24927</v>
      </c>
      <c r="E10843" t="s">
        <v>3101</v>
      </c>
      <c r="F10843" s="10"/>
      <c r="G10843">
        <v>2017</v>
      </c>
      <c r="J10843">
        <v>0.97617906786681385</v>
      </c>
      <c r="L10843" t="s">
        <v>35731</v>
      </c>
      <c r="M10843">
        <v>28985336</v>
      </c>
      <c r="Q10843" s="10"/>
      <c r="R10843" s="11">
        <f t="shared" si="338"/>
        <v>0</v>
      </c>
      <c r="U10843" s="11">
        <f t="shared" si="339"/>
        <v>0</v>
      </c>
      <c r="Y10843" s="11">
        <f>IF(SUM(Tableau1[[#This Row],[Other access]:[Sci-hub access]])&gt;=1,1,0)</f>
        <v>0</v>
      </c>
      <c r="Z10843" s="12">
        <f>IF(OR(Tableau1[[#This Row],[Access R1 + S1+ T1 ]]&gt;=1,Tableau1[[#This Row],[Access V1 +W1 + X1]]&gt;=1),1,0)</f>
        <v>0</v>
      </c>
      <c r="AB10843" s="10" t="str">
        <f>Tableau1[[#This Row],[DOI]]</f>
        <v>doi: 10.1093/jat/bkx050</v>
      </c>
      <c r="AC10843" s="13" t="str">
        <f>Tableau1[[#This Row],[Authors]]&amp;", "&amp;Tableau1[[#This Row],[Title]]&amp;" "&amp;Tableau1[[#This Row],[Journal]]&amp;". "&amp;Tableau1[[#This Row],[Year]]</f>
        <v>Helland A, Brede WR, Michelsen LS, Gundersen POM, Aarset H, Skjølås JE, Slørdal L., Two Hospitalizations and One Death After Exposure to Ortho-Fluorofentanyl. J Anal Toxicol. 2017</v>
      </c>
    </row>
    <row r="10844" spans="1:29" x14ac:dyDescent="0.3">
      <c r="A10844">
        <v>8381</v>
      </c>
      <c r="B10844" t="s">
        <v>1681</v>
      </c>
      <c r="C10844" t="s">
        <v>1682</v>
      </c>
      <c r="D10844" t="s">
        <v>1683</v>
      </c>
      <c r="E10844" t="s">
        <v>3190</v>
      </c>
      <c r="F10844" s="10"/>
      <c r="G10844">
        <v>2017</v>
      </c>
      <c r="J10844">
        <v>0.97643294501767064</v>
      </c>
      <c r="L10844" t="e">
        <v>#VALUE!</v>
      </c>
      <c r="M10844">
        <v>27925579</v>
      </c>
      <c r="Q10844" s="10"/>
      <c r="R10844" s="11">
        <f t="shared" si="338"/>
        <v>0</v>
      </c>
      <c r="U10844" s="11">
        <f t="shared" si="339"/>
        <v>0</v>
      </c>
      <c r="Y10844" s="11">
        <f>IF(SUM(Tableau1[[#This Row],[Other access]:[Sci-hub access]])&gt;=1,1,0)</f>
        <v>0</v>
      </c>
      <c r="Z10844" s="12">
        <f>IF(OR(Tableau1[[#This Row],[Access R1 + S1+ T1 ]]&gt;=1,Tableau1[[#This Row],[Access V1 +W1 + X1]]&gt;=1),1,0)</f>
        <v>0</v>
      </c>
      <c r="AB10844" s="10" t="e">
        <f>Tableau1[[#This Row],[DOI]]</f>
        <v>#VALUE!</v>
      </c>
      <c r="AC10844" s="13" t="str">
        <f>Tableau1[[#This Row],[Authors]]&amp;", "&amp;Tableau1[[#This Row],[Title]]&amp;" "&amp;Tableau1[[#This Row],[Journal]]&amp;". "&amp;Tableau1[[#This Row],[Year]]</f>
        <v>Zhang H, Cui J, Wang F, Xiao H, Ding J, Yao Y., LAMB2 mutation with different phenotypes in China . Clin Nephrol. 2017</v>
      </c>
    </row>
    <row r="10845" spans="1:29" x14ac:dyDescent="0.3">
      <c r="A10845">
        <v>4132</v>
      </c>
      <c r="B10845" t="s">
        <v>7278</v>
      </c>
      <c r="C10845" t="s">
        <v>17515</v>
      </c>
      <c r="D10845" t="s">
        <v>27706</v>
      </c>
      <c r="E10845" t="s">
        <v>2447</v>
      </c>
      <c r="F10845" s="10"/>
      <c r="G10845">
        <v>2017</v>
      </c>
      <c r="J10845">
        <v>0.97649234305636523</v>
      </c>
      <c r="L10845" t="s">
        <v>38563</v>
      </c>
      <c r="M10845">
        <v>28481768</v>
      </c>
      <c r="Q10845" s="10"/>
      <c r="R10845" s="11">
        <f t="shared" si="338"/>
        <v>0</v>
      </c>
      <c r="U10845" s="11">
        <f t="shared" si="339"/>
        <v>0</v>
      </c>
      <c r="Y10845" s="11">
        <f>IF(SUM(Tableau1[[#This Row],[Other access]:[Sci-hub access]])&gt;=1,1,0)</f>
        <v>0</v>
      </c>
      <c r="Z10845" s="12">
        <f>IF(OR(Tableau1[[#This Row],[Access R1 + S1+ T1 ]]&gt;=1,Tableau1[[#This Row],[Access V1 +W1 + X1]]&gt;=1),1,0)</f>
        <v>0</v>
      </c>
      <c r="AB10845" s="10" t="str">
        <f>Tableau1[[#This Row],[DOI]]</f>
        <v>doi: 10.1097/IOP.0000000000000920</v>
      </c>
      <c r="AC10845" s="13" t="str">
        <f>Tableau1[[#This Row],[Authors]]&amp;", "&amp;Tableau1[[#This Row],[Title]]&amp;" "&amp;Tableau1[[#This Row],[Journal]]&amp;". "&amp;Tableau1[[#This Row],[Year]]</f>
        <v>Verma R, Lee BW, Alameddine RM, Ko AC, Khanna PC, Kikkawa DO, Korn BS., Orbital Perivenous Abscess Complicating the Diagnosis and Management of Orbital Cellulitis. Ophthal Plast Reconstr Surg. 2017</v>
      </c>
    </row>
    <row r="10846" spans="1:29" x14ac:dyDescent="0.3">
      <c r="A10846">
        <v>445</v>
      </c>
      <c r="B10846" t="s">
        <v>3708</v>
      </c>
      <c r="C10846" t="s">
        <v>13968</v>
      </c>
      <c r="D10846" t="s">
        <v>24128</v>
      </c>
      <c r="E10846" t="s">
        <v>2462</v>
      </c>
      <c r="F10846" s="10"/>
      <c r="G10846">
        <v>2017</v>
      </c>
      <c r="J10846">
        <v>0.97654299955567314</v>
      </c>
      <c r="L10846" t="s">
        <v>34949</v>
      </c>
      <c r="M10846">
        <v>29212473</v>
      </c>
      <c r="Q10846" s="10"/>
      <c r="R10846" s="11">
        <f t="shared" si="338"/>
        <v>0</v>
      </c>
      <c r="U10846" s="11">
        <f t="shared" si="339"/>
        <v>0</v>
      </c>
      <c r="Y10846" s="11">
        <f>IF(SUM(Tableau1[[#This Row],[Other access]:[Sci-hub access]])&gt;=1,1,0)</f>
        <v>0</v>
      </c>
      <c r="Z10846" s="12">
        <f>IF(OR(Tableau1[[#This Row],[Access R1 + S1+ T1 ]]&gt;=1,Tableau1[[#This Row],[Access V1 +W1 + X1]]&gt;=1),1,0)</f>
        <v>0</v>
      </c>
      <c r="AB10846" s="10" t="str">
        <f>Tableau1[[#This Row],[DOI]]</f>
        <v>doi: 10.1186/s12886-017-0633-x</v>
      </c>
      <c r="AC10846" s="13" t="str">
        <f>Tableau1[[#This Row],[Authors]]&amp;", "&amp;Tableau1[[#This Row],[Title]]&amp;" "&amp;Tableau1[[#This Row],[Journal]]&amp;". "&amp;Tableau1[[#This Row],[Year]]</f>
        <v>Aaltonen V, Alavesa M, Pirilä L, Vesti E, Al-Juhaish M., Case report: bilateral Mooren ulcer in association with hepatitis C. BMC Ophthalmol. 2017</v>
      </c>
    </row>
    <row r="10847" spans="1:29" x14ac:dyDescent="0.3">
      <c r="A10847">
        <v>9899</v>
      </c>
      <c r="B10847" t="s">
        <v>12427</v>
      </c>
      <c r="C10847" t="s">
        <v>22597</v>
      </c>
      <c r="D10847" t="s">
        <v>32875</v>
      </c>
      <c r="E10847" t="s">
        <v>2457</v>
      </c>
      <c r="F10847" s="10"/>
      <c r="G10847">
        <v>2017</v>
      </c>
      <c r="J10847">
        <v>0.976867077327082</v>
      </c>
      <c r="L10847" t="s">
        <v>44158</v>
      </c>
      <c r="M10847">
        <v>27548038</v>
      </c>
      <c r="Q10847" s="10"/>
      <c r="R10847" s="11">
        <f t="shared" si="338"/>
        <v>0</v>
      </c>
      <c r="U10847" s="11">
        <f t="shared" si="339"/>
        <v>0</v>
      </c>
      <c r="Y10847" s="11">
        <f>IF(SUM(Tableau1[[#This Row],[Other access]:[Sci-hub access]])&gt;=1,1,0)</f>
        <v>0</v>
      </c>
      <c r="Z10847" s="12">
        <f>IF(OR(Tableau1[[#This Row],[Access R1 + S1+ T1 ]]&gt;=1,Tableau1[[#This Row],[Access V1 +W1 + X1]]&gt;=1),1,0)</f>
        <v>0</v>
      </c>
      <c r="AB10847" s="10" t="str">
        <f>Tableau1[[#This Row],[DOI]]</f>
        <v>doi: 10.1097/ICB.0000000000000397</v>
      </c>
      <c r="AC10847" s="13" t="str">
        <f>Tableau1[[#This Row],[Authors]]&amp;", "&amp;Tableau1[[#This Row],[Title]]&amp;" "&amp;Tableau1[[#This Row],[Journal]]&amp;". "&amp;Tableau1[[#This Row],[Year]]</f>
        <v>Sanfilippo CJ, Prasad P, Sarraf D., RETINAL VEIN OCCLUSION IN A PATIENT WITH MATERNALLY INHERITED DIABETES AND DEAFNESS. Retin Cases Brief Rep. 2017</v>
      </c>
    </row>
    <row r="10848" spans="1:29" x14ac:dyDescent="0.3">
      <c r="A10848">
        <v>8758</v>
      </c>
      <c r="B10848" t="s">
        <v>1817</v>
      </c>
      <c r="C10848" t="s">
        <v>1818</v>
      </c>
      <c r="D10848" t="s">
        <v>1819</v>
      </c>
      <c r="E10848" t="s">
        <v>2721</v>
      </c>
      <c r="F10848" s="10"/>
      <c r="G10848">
        <v>2017</v>
      </c>
      <c r="J10848">
        <v>0.9768935264545654</v>
      </c>
      <c r="L10848" t="s">
        <v>43094</v>
      </c>
      <c r="M10848">
        <v>27846186</v>
      </c>
      <c r="Q10848" s="10"/>
      <c r="R10848" s="11">
        <f t="shared" si="338"/>
        <v>0</v>
      </c>
      <c r="U10848" s="11">
        <f t="shared" si="339"/>
        <v>0</v>
      </c>
      <c r="Y10848" s="11">
        <f>IF(SUM(Tableau1[[#This Row],[Other access]:[Sci-hub access]])&gt;=1,1,0)</f>
        <v>0</v>
      </c>
      <c r="Z10848" s="12">
        <f>IF(OR(Tableau1[[#This Row],[Access R1 + S1+ T1 ]]&gt;=1,Tableau1[[#This Row],[Access V1 +W1 + X1]]&gt;=1),1,0)</f>
        <v>0</v>
      </c>
      <c r="AB10848" s="10" t="str">
        <f>Tableau1[[#This Row],[DOI]]</f>
        <v>doi: 10.1097/AAP.0000000000000504</v>
      </c>
      <c r="AC10848" s="13" t="str">
        <f>Tableau1[[#This Row],[Authors]]&amp;", "&amp;Tableau1[[#This Row],[Title]]&amp;" "&amp;Tableau1[[#This Row],[Journal]]&amp;". "&amp;Tableau1[[#This Row],[Year]]</f>
        <v>Del-Rio-Vellosillo M, Garcia-Medina JJ, Pinazo-Duran MD, Abengochea-Cotaina A, Barbera-Alacreu M., Ocular Motor Palsy After Spinal Puncture. Reg Anesth Pain Med. 2017</v>
      </c>
    </row>
    <row r="10849" spans="1:29" x14ac:dyDescent="0.3">
      <c r="A10849">
        <v>6048</v>
      </c>
      <c r="B10849" t="s">
        <v>810</v>
      </c>
      <c r="C10849" t="s">
        <v>811</v>
      </c>
      <c r="D10849" t="s">
        <v>812</v>
      </c>
      <c r="E10849" t="s">
        <v>2921</v>
      </c>
      <c r="F10849" s="10"/>
      <c r="G10849">
        <v>2017</v>
      </c>
      <c r="J10849">
        <v>0.97693071580380053</v>
      </c>
      <c r="L10849" t="s">
        <v>40425</v>
      </c>
      <c r="M10849">
        <v>28254818</v>
      </c>
      <c r="Q10849" s="10"/>
      <c r="R10849" s="11">
        <f t="shared" si="338"/>
        <v>0</v>
      </c>
      <c r="U10849" s="11">
        <f t="shared" si="339"/>
        <v>0</v>
      </c>
      <c r="Y10849" s="11">
        <f>IF(SUM(Tableau1[[#This Row],[Other access]:[Sci-hub access]])&gt;=1,1,0)</f>
        <v>0</v>
      </c>
      <c r="Z10849" s="12">
        <f>IF(OR(Tableau1[[#This Row],[Access R1 + S1+ T1 ]]&gt;=1,Tableau1[[#This Row],[Access V1 +W1 + X1]]&gt;=1),1,0)</f>
        <v>0</v>
      </c>
      <c r="AB10849" s="10" t="str">
        <f>Tableau1[[#This Row],[DOI]]</f>
        <v>doi: 10.1161/ATVBAHA.116.308587</v>
      </c>
      <c r="AC10849" s="13" t="str">
        <f>Tableau1[[#This Row],[Authors]]&amp;", "&amp;Tableau1[[#This Row],[Title]]&amp;" "&amp;Tableau1[[#This Row],[Journal]]&amp;". "&amp;Tableau1[[#This Row],[Year]]</f>
        <v>Chen D, Tang J, Wan Q, Zhang J, Wang K, Shen Y, Yu Y., E-Prostanoid 3 Receptor Mediates Sprouting Angiogenesis Through Suppression of the Protein Kinase A/β-Catenin/Notch Pathway. Arterioscler Thromb Vasc Biol. 2017</v>
      </c>
    </row>
    <row r="10850" spans="1:29" x14ac:dyDescent="0.3">
      <c r="A10850">
        <v>6041</v>
      </c>
      <c r="B10850" t="s">
        <v>9027</v>
      </c>
      <c r="C10850" t="s">
        <v>19241</v>
      </c>
      <c r="D10850" t="s">
        <v>29457</v>
      </c>
      <c r="E10850" t="s">
        <v>2525</v>
      </c>
      <c r="F10850" s="10"/>
      <c r="G10850">
        <v>2017</v>
      </c>
      <c r="J10850">
        <v>0.97707005644722122</v>
      </c>
      <c r="L10850" t="s">
        <v>40418</v>
      </c>
      <c r="M10850">
        <v>28256796</v>
      </c>
      <c r="Q10850" s="10"/>
      <c r="R10850" s="11">
        <f t="shared" si="338"/>
        <v>0</v>
      </c>
      <c r="U10850" s="11">
        <f t="shared" si="339"/>
        <v>0</v>
      </c>
      <c r="Y10850" s="11">
        <f>IF(SUM(Tableau1[[#This Row],[Other access]:[Sci-hub access]])&gt;=1,1,0)</f>
        <v>0</v>
      </c>
      <c r="Z10850" s="12">
        <f>IF(OR(Tableau1[[#This Row],[Access R1 + S1+ T1 ]]&gt;=1,Tableau1[[#This Row],[Access V1 +W1 + X1]]&gt;=1),1,0)</f>
        <v>0</v>
      </c>
      <c r="AB10850" s="10" t="str">
        <f>Tableau1[[#This Row],[DOI]]</f>
        <v>doi: 10.1111/ceo.12940</v>
      </c>
      <c r="AC10850" s="13" t="str">
        <f>Tableau1[[#This Row],[Authors]]&amp;", "&amp;Tableau1[[#This Row],[Title]]&amp;" "&amp;Tableau1[[#This Row],[Journal]]&amp;". "&amp;Tableau1[[#This Row],[Year]]</f>
        <v>McLenachan S, Zhang D, Hao E, Zhang L, Chen SC, Chen FK., Human limbal neurospheres prevent photoreceptor cell death in a rat model of retinal degeneration. Clin Exp Ophthalmol. 2017</v>
      </c>
    </row>
    <row r="10851" spans="1:29" x14ac:dyDescent="0.3">
      <c r="A10851">
        <v>9276</v>
      </c>
      <c r="B10851" t="s">
        <v>11859</v>
      </c>
      <c r="C10851" t="s">
        <v>22034</v>
      </c>
      <c r="D10851" t="s">
        <v>32301</v>
      </c>
      <c r="E10851" t="s">
        <v>2445</v>
      </c>
      <c r="F10851" s="10"/>
      <c r="G10851">
        <v>2017</v>
      </c>
      <c r="J10851">
        <v>0.97707096103150493</v>
      </c>
      <c r="L10851" t="s">
        <v>43581</v>
      </c>
      <c r="M10851">
        <v>27749784</v>
      </c>
      <c r="Q10851" s="10"/>
      <c r="R10851" s="11">
        <f t="shared" si="338"/>
        <v>0</v>
      </c>
      <c r="U10851" s="11">
        <f t="shared" si="339"/>
        <v>0</v>
      </c>
      <c r="Y10851" s="11">
        <f>IF(SUM(Tableau1[[#This Row],[Other access]:[Sci-hub access]])&gt;=1,1,0)</f>
        <v>0</v>
      </c>
      <c r="Z10851" s="12">
        <f>IF(OR(Tableau1[[#This Row],[Access R1 + S1+ T1 ]]&gt;=1,Tableau1[[#This Row],[Access V1 +W1 + X1]]&gt;=1),1,0)</f>
        <v>0</v>
      </c>
      <c r="AB10851" s="10" t="str">
        <f>Tableau1[[#This Row],[DOI]]</f>
        <v>doi: 10.1097/IAE.0000000000001345</v>
      </c>
      <c r="AC10851" s="13" t="str">
        <f>Tableau1[[#This Row],[Authors]]&amp;", "&amp;Tableau1[[#This Row],[Title]]&amp;" "&amp;Tableau1[[#This Row],[Journal]]&amp;". "&amp;Tableau1[[#This Row],[Year]]</f>
        <v>Chung H, Byeon SH, Freund KB., FOCAL CHOROIDAL EXCAVATION AND ITS ASSOCIATION WITH PACHYCHOROID SPECTRUM DISORDERS: A Review of the Literature and Multimodal Imaging Findings. Retina. 2017</v>
      </c>
    </row>
    <row r="10852" spans="1:29" x14ac:dyDescent="0.3">
      <c r="A10852">
        <v>10838</v>
      </c>
      <c r="B10852" t="s">
        <v>13287</v>
      </c>
      <c r="C10852" t="s">
        <v>23449</v>
      </c>
      <c r="D10852" t="s">
        <v>33741</v>
      </c>
      <c r="E10852" t="s">
        <v>2457</v>
      </c>
      <c r="F10852" s="10"/>
      <c r="G10852">
        <v>2017</v>
      </c>
      <c r="J10852">
        <v>0.9774035528489623</v>
      </c>
      <c r="L10852" t="s">
        <v>45084</v>
      </c>
      <c r="M10852">
        <v>26967966</v>
      </c>
      <c r="Q10852" s="10"/>
      <c r="R10852" s="11">
        <f t="shared" si="338"/>
        <v>0</v>
      </c>
      <c r="U10852" s="11">
        <f t="shared" si="339"/>
        <v>0</v>
      </c>
      <c r="Y10852" s="11">
        <f>IF(SUM(Tableau1[[#This Row],[Other access]:[Sci-hub access]])&gt;=1,1,0)</f>
        <v>0</v>
      </c>
      <c r="Z10852" s="12">
        <f>IF(OR(Tableau1[[#This Row],[Access R1 + S1+ T1 ]]&gt;=1,Tableau1[[#This Row],[Access V1 +W1 + X1]]&gt;=1),1,0)</f>
        <v>0</v>
      </c>
      <c r="AB10852" s="10" t="str">
        <f>Tableau1[[#This Row],[DOI]]</f>
        <v>doi: 10.1097/ICB.0000000000000300</v>
      </c>
      <c r="AC10852" s="13" t="str">
        <f>Tableau1[[#This Row],[Authors]]&amp;", "&amp;Tableau1[[#This Row],[Title]]&amp;" "&amp;Tableau1[[#This Row],[Journal]]&amp;". "&amp;Tableau1[[#This Row],[Year]]</f>
        <v>Kolomeyer AM, Anetakis AJ., SPONTANEOUS CLOSURE OF A LARGE STAGE III MACULAR HOLE AFTER PANRETINAL PHOTOCOAGULATION IN A PATIENT WITH SEVERE PROLIFERATIVE DIABETIC RETINOPATHY. Retin Cases Brief Rep. 2017</v>
      </c>
    </row>
    <row r="10853" spans="1:29" x14ac:dyDescent="0.3">
      <c r="A10853">
        <v>9751</v>
      </c>
      <c r="B10853" t="s">
        <v>12294</v>
      </c>
      <c r="C10853" t="s">
        <v>22468</v>
      </c>
      <c r="D10853" t="s">
        <v>32742</v>
      </c>
      <c r="E10853" t="s">
        <v>2468</v>
      </c>
      <c r="F10853" s="10"/>
      <c r="G10853">
        <v>2017</v>
      </c>
      <c r="J10853">
        <v>0.97755653051104874</v>
      </c>
      <c r="L10853" t="s">
        <v>44015</v>
      </c>
      <c r="M10853">
        <v>27599177</v>
      </c>
      <c r="Q10853" s="10"/>
      <c r="R10853" s="11">
        <f t="shared" si="338"/>
        <v>0</v>
      </c>
      <c r="U10853" s="11">
        <f t="shared" si="339"/>
        <v>0</v>
      </c>
      <c r="Y10853" s="11">
        <f>IF(SUM(Tableau1[[#This Row],[Other access]:[Sci-hub access]])&gt;=1,1,0)</f>
        <v>0</v>
      </c>
      <c r="Z10853" s="12">
        <f>IF(OR(Tableau1[[#This Row],[Access R1 + S1+ T1 ]]&gt;=1,Tableau1[[#This Row],[Access V1 +W1 + X1]]&gt;=1),1,0)</f>
        <v>0</v>
      </c>
      <c r="AB10853" s="10" t="str">
        <f>Tableau1[[#This Row],[DOI]]</f>
        <v>doi: 10.1097/IJG.0000000000000540</v>
      </c>
      <c r="AC10853" s="13" t="str">
        <f>Tableau1[[#This Row],[Authors]]&amp;", "&amp;Tableau1[[#This Row],[Title]]&amp;" "&amp;Tableau1[[#This Row],[Journal]]&amp;". "&amp;Tableau1[[#This Row],[Year]]</f>
        <v>Ichiyama Y, Minamikawa T, Niwa Y, Ohji M., Capillary Dropout at the Retinal Nerve Fiber Layer Defect in Glaucoma: An Optical Coherence Tomography Angiography Study. J Glaucoma. 2017</v>
      </c>
    </row>
    <row r="10854" spans="1:29" x14ac:dyDescent="0.3">
      <c r="A10854">
        <v>1083</v>
      </c>
      <c r="B10854" t="s">
        <v>4345</v>
      </c>
      <c r="C10854" t="s">
        <v>14599</v>
      </c>
      <c r="D10854" t="s">
        <v>24766</v>
      </c>
      <c r="E10854" t="s">
        <v>2468</v>
      </c>
      <c r="F10854" s="10"/>
      <c r="G10854">
        <v>2017</v>
      </c>
      <c r="J10854">
        <v>0.97780563104682761</v>
      </c>
      <c r="L10854" t="s">
        <v>35571</v>
      </c>
      <c r="M10854">
        <v>29035911</v>
      </c>
      <c r="Q10854" s="10"/>
      <c r="R10854" s="11">
        <f t="shared" si="338"/>
        <v>0</v>
      </c>
      <c r="U10854" s="11">
        <f t="shared" si="339"/>
        <v>0</v>
      </c>
      <c r="Y10854" s="11">
        <f>IF(SUM(Tableau1[[#This Row],[Other access]:[Sci-hub access]])&gt;=1,1,0)</f>
        <v>0</v>
      </c>
      <c r="Z10854" s="12">
        <f>IF(OR(Tableau1[[#This Row],[Access R1 + S1+ T1 ]]&gt;=1,Tableau1[[#This Row],[Access V1 +W1 + X1]]&gt;=1),1,0)</f>
        <v>0</v>
      </c>
      <c r="AB10854" s="10" t="str">
        <f>Tableau1[[#This Row],[DOI]]</f>
        <v>doi: 10.1097/IJG.0000000000000803</v>
      </c>
      <c r="AC10854" s="13" t="str">
        <f>Tableau1[[#This Row],[Authors]]&amp;", "&amp;Tableau1[[#This Row],[Title]]&amp;" "&amp;Tableau1[[#This Row],[Journal]]&amp;". "&amp;Tableau1[[#This Row],[Year]]</f>
        <v>Hengerer FH, Kohnen T, Mueller M, Conrad-Hengerer I., Ab Interno Gel Implant for the Treatment of Glaucoma Patients With or Without Prior Glaucoma Surgery: 1-Year Results. J Glaucoma. 2017</v>
      </c>
    </row>
    <row r="10855" spans="1:29" x14ac:dyDescent="0.3">
      <c r="A10855">
        <v>1092</v>
      </c>
      <c r="B10855" t="s">
        <v>4354</v>
      </c>
      <c r="C10855" t="s">
        <v>14608</v>
      </c>
      <c r="D10855" t="s">
        <v>24775</v>
      </c>
      <c r="E10855" t="s">
        <v>2490</v>
      </c>
      <c r="F10855" s="10"/>
      <c r="G10855">
        <v>2017</v>
      </c>
      <c r="J10855">
        <v>0.97781994187574361</v>
      </c>
      <c r="L10855" t="s">
        <v>35580</v>
      </c>
      <c r="M10855">
        <v>29032110</v>
      </c>
      <c r="Q10855" s="10"/>
      <c r="R10855" s="11">
        <f t="shared" si="338"/>
        <v>0</v>
      </c>
      <c r="U10855" s="11">
        <f t="shared" si="339"/>
        <v>0</v>
      </c>
      <c r="Y10855" s="11">
        <f>IF(SUM(Tableau1[[#This Row],[Other access]:[Sci-hub access]])&gt;=1,1,0)</f>
        <v>0</v>
      </c>
      <c r="Z10855" s="12">
        <f>IF(OR(Tableau1[[#This Row],[Access R1 + S1+ T1 ]]&gt;=1,Tableau1[[#This Row],[Access V1 +W1 + X1]]&gt;=1),1,0)</f>
        <v>0</v>
      </c>
      <c r="AB10855" s="10" t="str">
        <f>Tableau1[[#This Row],[DOI]]</f>
        <v>doi: 10.1016/j.ajo.2017.10.003</v>
      </c>
      <c r="AC10855" s="13" t="str">
        <f>Tableau1[[#This Row],[Authors]]&amp;", "&amp;Tableau1[[#This Row],[Title]]&amp;" "&amp;Tableau1[[#This Row],[Journal]]&amp;". "&amp;Tableau1[[#This Row],[Year]]</f>
        <v>Huang T, Ye R, Ouyang C, Hou C, Hu Y, Wu Q., Use of Donors Predisposed by Corneal Collagen Cross-linking in Penetrating Keratoplasty for Treating Patients With Keratoconus. Am J Ophthalmol. 2017</v>
      </c>
    </row>
    <row r="10856" spans="1:29" x14ac:dyDescent="0.3">
      <c r="A10856">
        <v>8206</v>
      </c>
      <c r="B10856" t="s">
        <v>10914</v>
      </c>
      <c r="C10856" t="s">
        <v>20053</v>
      </c>
      <c r="D10856" t="s">
        <v>31352</v>
      </c>
      <c r="E10856" t="s">
        <v>2468</v>
      </c>
      <c r="F10856" s="10"/>
      <c r="G10856">
        <v>2017</v>
      </c>
      <c r="J10856">
        <v>0.97790032615949207</v>
      </c>
      <c r="L10856" t="s">
        <v>42552</v>
      </c>
      <c r="M10856">
        <v>27977478</v>
      </c>
      <c r="Q10856" s="10"/>
      <c r="R10856" s="11">
        <f t="shared" si="338"/>
        <v>0</v>
      </c>
      <c r="U10856" s="11">
        <f t="shared" si="339"/>
        <v>0</v>
      </c>
      <c r="Y10856" s="11">
        <f>IF(SUM(Tableau1[[#This Row],[Other access]:[Sci-hub access]])&gt;=1,1,0)</f>
        <v>0</v>
      </c>
      <c r="Z10856" s="12">
        <f>IF(OR(Tableau1[[#This Row],[Access R1 + S1+ T1 ]]&gt;=1,Tableau1[[#This Row],[Access V1 +W1 + X1]]&gt;=1),1,0)</f>
        <v>0</v>
      </c>
      <c r="AB10856" s="10" t="str">
        <f>Tableau1[[#This Row],[DOI]]</f>
        <v>doi: 10.1097/IJG.0000000000000595</v>
      </c>
      <c r="AC10856" s="13" t="str">
        <f>Tableau1[[#This Row],[Authors]]&amp;", "&amp;Tableau1[[#This Row],[Title]]&amp;" "&amp;Tableau1[[#This Row],[Journal]]&amp;". "&amp;Tableau1[[#This Row],[Year]]</f>
        <v>Pillunat KR, Spoerl E, Terai N, Pillunat LE., Corneal Biomechanical Changes After Trabeculectomy and the Impact on Intraocular Pressure Measurement. J Glaucoma. 2017</v>
      </c>
    </row>
    <row r="10857" spans="1:29" x14ac:dyDescent="0.3">
      <c r="A10857">
        <v>2130</v>
      </c>
      <c r="B10857" t="s">
        <v>5365</v>
      </c>
      <c r="C10857" t="s">
        <v>15610</v>
      </c>
      <c r="D10857" t="s">
        <v>25787</v>
      </c>
      <c r="E10857" t="s">
        <v>2443</v>
      </c>
      <c r="F10857" s="10"/>
      <c r="G10857">
        <v>2017</v>
      </c>
      <c r="J10857">
        <v>0.97794429714701736</v>
      </c>
      <c r="L10857" t="s">
        <v>36601</v>
      </c>
      <c r="M10857">
        <v>28813579</v>
      </c>
      <c r="Q10857" s="10"/>
      <c r="R10857" s="11">
        <f t="shared" si="338"/>
        <v>0</v>
      </c>
      <c r="U10857" s="11">
        <f t="shared" si="339"/>
        <v>0</v>
      </c>
      <c r="Y10857" s="11">
        <f>IF(SUM(Tableau1[[#This Row],[Other access]:[Sci-hub access]])&gt;=1,1,0)</f>
        <v>0</v>
      </c>
      <c r="Z10857" s="12">
        <f>IF(OR(Tableau1[[#This Row],[Access R1 + S1+ T1 ]]&gt;=1,Tableau1[[#This Row],[Access V1 +W1 + X1]]&gt;=1),1,0)</f>
        <v>0</v>
      </c>
      <c r="AB10857" s="10" t="str">
        <f>Tableau1[[#This Row],[DOI]]</f>
        <v>doi: 10.1167/iovs.17-22644</v>
      </c>
      <c r="AC10857" s="13" t="str">
        <f>Tableau1[[#This Row],[Authors]]&amp;", "&amp;Tableau1[[#This Row],[Title]]&amp;" "&amp;Tableau1[[#This Row],[Journal]]&amp;". "&amp;Tableau1[[#This Row],[Year]]</f>
        <v>Brodsky MC., The Riddle of Intermittent Exotropia. Invest Ophthalmol Vis Sci. 2017</v>
      </c>
    </row>
    <row r="10858" spans="1:29" x14ac:dyDescent="0.3">
      <c r="A10858">
        <v>1465</v>
      </c>
      <c r="B10858" t="s">
        <v>4723</v>
      </c>
      <c r="C10858" t="s">
        <v>14973</v>
      </c>
      <c r="D10858" t="s">
        <v>25144</v>
      </c>
      <c r="E10858" t="s">
        <v>2632</v>
      </c>
      <c r="F10858" s="10"/>
      <c r="G10858">
        <v>2017</v>
      </c>
      <c r="J10858">
        <v>0.97800877649993689</v>
      </c>
      <c r="L10858" t="s">
        <v>35946</v>
      </c>
      <c r="M10858">
        <v>28942017</v>
      </c>
      <c r="Q10858" s="10"/>
      <c r="R10858" s="11">
        <f t="shared" si="338"/>
        <v>0</v>
      </c>
      <c r="U10858" s="11">
        <f t="shared" si="339"/>
        <v>0</v>
      </c>
      <c r="Y10858" s="11">
        <f>IF(SUM(Tableau1[[#This Row],[Other access]:[Sci-hub access]])&gt;=1,1,0)</f>
        <v>0</v>
      </c>
      <c r="Z10858" s="12">
        <f>IF(OR(Tableau1[[#This Row],[Access R1 + S1+ T1 ]]&gt;=1,Tableau1[[#This Row],[Access V1 +W1 + X1]]&gt;=1),1,0)</f>
        <v>0</v>
      </c>
      <c r="AB10858" s="10" t="str">
        <f>Tableau1[[#This Row],[DOI]]</f>
        <v>doi: 10.1016/j.wneu.2017.09.068</v>
      </c>
      <c r="AC10858" s="13" t="str">
        <f>Tableau1[[#This Row],[Authors]]&amp;", "&amp;Tableau1[[#This Row],[Title]]&amp;" "&amp;Tableau1[[#This Row],[Journal]]&amp;". "&amp;Tableau1[[#This Row],[Year]]</f>
        <v>Ouma JR, Modikeng LC, Mohanlal R., First Report of Renal Cell Carcinoma Metastasizing to the Clivus in a Pediatric Patient. World Neurosurg. 2017</v>
      </c>
    </row>
    <row r="10859" spans="1:29" x14ac:dyDescent="0.3">
      <c r="A10859">
        <v>6428</v>
      </c>
      <c r="B10859" t="s">
        <v>9365</v>
      </c>
      <c r="C10859" t="s">
        <v>19574</v>
      </c>
      <c r="D10859" t="s">
        <v>29796</v>
      </c>
      <c r="E10859" t="s">
        <v>2573</v>
      </c>
      <c r="F10859" s="10"/>
      <c r="G10859">
        <v>2017</v>
      </c>
      <c r="J10859">
        <v>0.97801172321892249</v>
      </c>
      <c r="L10859" t="s">
        <v>40797</v>
      </c>
      <c r="M10859">
        <v>28213458</v>
      </c>
      <c r="Q10859" s="10"/>
      <c r="R10859" s="11">
        <f t="shared" si="338"/>
        <v>0</v>
      </c>
      <c r="U10859" s="11">
        <f t="shared" si="339"/>
        <v>0</v>
      </c>
      <c r="Y10859" s="11">
        <f>IF(SUM(Tableau1[[#This Row],[Other access]:[Sci-hub access]])&gt;=1,1,0)</f>
        <v>0</v>
      </c>
      <c r="Z10859" s="12">
        <f>IF(OR(Tableau1[[#This Row],[Access R1 + S1+ T1 ]]&gt;=1,Tableau1[[#This Row],[Access V1 +W1 + X1]]&gt;=1),1,0)</f>
        <v>0</v>
      </c>
      <c r="AB10859" s="10" t="str">
        <f>Tableau1[[#This Row],[DOI]]</f>
        <v>doi: 10.1136/bmj.j809</v>
      </c>
      <c r="AC10859" s="13" t="str">
        <f>Tableau1[[#This Row],[Authors]]&amp;", "&amp;Tableau1[[#This Row],[Title]]&amp;" "&amp;Tableau1[[#This Row],[Journal]]&amp;". "&amp;Tableau1[[#This Row],[Year]]</f>
        <v>Reddy MA., Judith Eve Kingston. BMJ. 2017</v>
      </c>
    </row>
    <row r="10860" spans="1:29" x14ac:dyDescent="0.3">
      <c r="A10860">
        <v>4738</v>
      </c>
      <c r="B10860" t="s">
        <v>7845</v>
      </c>
      <c r="C10860" t="s">
        <v>18077</v>
      </c>
      <c r="D10860" t="s">
        <v>28275</v>
      </c>
      <c r="E10860" t="s">
        <v>2537</v>
      </c>
      <c r="F10860" s="10"/>
      <c r="G10860">
        <v>2017</v>
      </c>
      <c r="J10860">
        <v>0.97802234331073046</v>
      </c>
      <c r="L10860" t="s">
        <v>39153</v>
      </c>
      <c r="M10860">
        <v>28412300</v>
      </c>
      <c r="Q10860" s="10"/>
      <c r="R10860" s="11">
        <f t="shared" si="338"/>
        <v>0</v>
      </c>
      <c r="U10860" s="11">
        <f t="shared" si="339"/>
        <v>0</v>
      </c>
      <c r="Y10860" s="11">
        <f>IF(SUM(Tableau1[[#This Row],[Other access]:[Sci-hub access]])&gt;=1,1,0)</f>
        <v>0</v>
      </c>
      <c r="Z10860" s="12">
        <f>IF(OR(Tableau1[[#This Row],[Access R1 + S1+ T1 ]]&gt;=1,Tableau1[[#This Row],[Access V1 +W1 + X1]]&gt;=1),1,0)</f>
        <v>0</v>
      </c>
      <c r="AB10860" s="10" t="str">
        <f>Tableau1[[#This Row],[DOI]]</f>
        <v>doi: 10.1016/j.ajpath.2017.02.005</v>
      </c>
      <c r="AC10860" s="13" t="str">
        <f>Tableau1[[#This Row],[Authors]]&amp;", "&amp;Tableau1[[#This Row],[Title]]&amp;" "&amp;Tableau1[[#This Row],[Journal]]&amp;". "&amp;Tableau1[[#This Row],[Year]]</f>
        <v>Paschalis EI, Zhou C, Lei F, Scott N, Kapoulea V, Robert MC, Vavvas D, Dana R, Chodosh J, Dohlman CH., Mechanisms of Retinal Damage after Ocular Alkali Burns. Am J Pathol. 2017</v>
      </c>
    </row>
    <row r="10861" spans="1:29" x14ac:dyDescent="0.3">
      <c r="A10861">
        <v>10808</v>
      </c>
      <c r="B10861" t="s">
        <v>13263</v>
      </c>
      <c r="C10861" t="s">
        <v>23425</v>
      </c>
      <c r="D10861" t="s">
        <v>33717</v>
      </c>
      <c r="E10861" t="s">
        <v>2447</v>
      </c>
      <c r="F10861" s="10"/>
      <c r="G10861">
        <v>2017</v>
      </c>
      <c r="J10861">
        <v>0.97811838182304744</v>
      </c>
      <c r="L10861" t="s">
        <v>45055</v>
      </c>
      <c r="M10861">
        <v>27015239</v>
      </c>
      <c r="Q10861" s="10"/>
      <c r="R10861" s="11">
        <f t="shared" si="338"/>
        <v>0</v>
      </c>
      <c r="U10861" s="11">
        <f t="shared" si="339"/>
        <v>0</v>
      </c>
      <c r="Y10861" s="11">
        <f>IF(SUM(Tableau1[[#This Row],[Other access]:[Sci-hub access]])&gt;=1,1,0)</f>
        <v>0</v>
      </c>
      <c r="Z10861" s="12">
        <f>IF(OR(Tableau1[[#This Row],[Access R1 + S1+ T1 ]]&gt;=1,Tableau1[[#This Row],[Access V1 +W1 + X1]]&gt;=1),1,0)</f>
        <v>0</v>
      </c>
      <c r="AB10861" s="10" t="str">
        <f>Tableau1[[#This Row],[DOI]]</f>
        <v>doi: 10.1097/IOP.0000000000000668</v>
      </c>
      <c r="AC10861" s="13" t="str">
        <f>Tableau1[[#This Row],[Authors]]&amp;", "&amp;Tableau1[[#This Row],[Title]]&amp;" "&amp;Tableau1[[#This Row],[Journal]]&amp;". "&amp;Tableau1[[#This Row],[Year]]</f>
        <v>Neimkin MG, Couch SM, Holds JB, Bodnar ZM, Reggie SN., The Role of Surgeon Technique in Current Practice Patterns for Combined Ptosis and Dermatochalasis. Ophthal Plast Reconstr Surg. 2017</v>
      </c>
    </row>
    <row r="10862" spans="1:29" x14ac:dyDescent="0.3">
      <c r="A10862">
        <v>5620</v>
      </c>
      <c r="B10862" t="s">
        <v>8654</v>
      </c>
      <c r="C10862" t="s">
        <v>18874</v>
      </c>
      <c r="D10862" t="s">
        <v>29084</v>
      </c>
      <c r="E10862" t="s">
        <v>2523</v>
      </c>
      <c r="F10862" s="10"/>
      <c r="G10862">
        <v>2017</v>
      </c>
      <c r="J10862">
        <v>0.97813940778042319</v>
      </c>
      <c r="L10862" t="s">
        <v>40007</v>
      </c>
      <c r="M10862">
        <v>28304386</v>
      </c>
      <c r="Q10862" s="10"/>
      <c r="R10862" s="11">
        <f t="shared" si="338"/>
        <v>0</v>
      </c>
      <c r="U10862" s="11">
        <f t="shared" si="339"/>
        <v>0</v>
      </c>
      <c r="Y10862" s="11">
        <f>IF(SUM(Tableau1[[#This Row],[Other access]:[Sci-hub access]])&gt;=1,1,0)</f>
        <v>0</v>
      </c>
      <c r="Z10862" s="12">
        <f>IF(OR(Tableau1[[#This Row],[Access R1 + S1+ T1 ]]&gt;=1,Tableau1[[#This Row],[Access V1 +W1 + X1]]&gt;=1),1,0)</f>
        <v>0</v>
      </c>
      <c r="AB10862" s="10" t="str">
        <f>Tableau1[[#This Row],[DOI]]</f>
        <v>doi: 10.1038/eye.2017.24</v>
      </c>
      <c r="AC10862" s="13" t="str">
        <f>Tableau1[[#This Row],[Authors]]&amp;", "&amp;Tableau1[[#This Row],[Title]]&amp;" "&amp;Tableau1[[#This Row],[Journal]]&amp;". "&amp;Tableau1[[#This Row],[Year]]</f>
        <v>Fernández-Montero A, Bes-Rastrollo M, Moreno-Montañés J, Moreno-Galarraga L, Martínez-González MÁ., Effect of pregnancy in myopia progression: the SUN cohort. Eye (Lond). 2017</v>
      </c>
    </row>
    <row r="10863" spans="1:29" x14ac:dyDescent="0.3">
      <c r="A10863">
        <v>4161</v>
      </c>
      <c r="B10863" t="s">
        <v>7302</v>
      </c>
      <c r="C10863" t="s">
        <v>17539</v>
      </c>
      <c r="D10863" t="s">
        <v>27730</v>
      </c>
      <c r="E10863" t="s">
        <v>2685</v>
      </c>
      <c r="F10863" s="10"/>
      <c r="G10863">
        <v>2017</v>
      </c>
      <c r="J10863">
        <v>0.97836855755006802</v>
      </c>
      <c r="L10863" t="s">
        <v>38592</v>
      </c>
      <c r="M10863">
        <v>28476437</v>
      </c>
      <c r="Q10863" s="10"/>
      <c r="R10863" s="11">
        <f t="shared" si="338"/>
        <v>0</v>
      </c>
      <c r="U10863" s="11">
        <f t="shared" si="339"/>
        <v>0</v>
      </c>
      <c r="Y10863" s="11">
        <f>IF(SUM(Tableau1[[#This Row],[Other access]:[Sci-hub access]])&gt;=1,1,0)</f>
        <v>0</v>
      </c>
      <c r="Z10863" s="12">
        <f>IF(OR(Tableau1[[#This Row],[Access R1 + S1+ T1 ]]&gt;=1,Tableau1[[#This Row],[Access V1 +W1 + X1]]&gt;=1),1,0)</f>
        <v>0</v>
      </c>
      <c r="AB10863" s="10" t="str">
        <f>Tableau1[[#This Row],[DOI]]</f>
        <v>doi: 10.1016/j.clim.2017.04.017</v>
      </c>
      <c r="AC10863" s="13" t="str">
        <f>Tableau1[[#This Row],[Authors]]&amp;", "&amp;Tableau1[[#This Row],[Title]]&amp;" "&amp;Tableau1[[#This Row],[Journal]]&amp;". "&amp;Tableau1[[#This Row],[Year]]</f>
        <v>Kuklinski E, Asbell PA., Sjogren's syndrome from the perspective of ophthalmology. Clin Immunol. 2017</v>
      </c>
    </row>
    <row r="10864" spans="1:29" x14ac:dyDescent="0.3">
      <c r="A10864">
        <v>469</v>
      </c>
      <c r="B10864" t="s">
        <v>3732</v>
      </c>
      <c r="C10864" t="s">
        <v>13992</v>
      </c>
      <c r="D10864" t="s">
        <v>24152</v>
      </c>
      <c r="E10864" t="s">
        <v>2511</v>
      </c>
      <c r="F10864" s="10"/>
      <c r="G10864">
        <v>2017</v>
      </c>
      <c r="J10864">
        <v>0.97846600029311903</v>
      </c>
      <c r="L10864" t="s">
        <v>34973</v>
      </c>
      <c r="M10864">
        <v>29208830</v>
      </c>
      <c r="Q10864" s="10"/>
      <c r="R10864" s="11">
        <f t="shared" si="338"/>
        <v>0</v>
      </c>
      <c r="U10864" s="11">
        <f t="shared" si="339"/>
        <v>0</v>
      </c>
      <c r="Y10864" s="11">
        <f>IF(SUM(Tableau1[[#This Row],[Other access]:[Sci-hub access]])&gt;=1,1,0)</f>
        <v>0</v>
      </c>
      <c r="Z10864" s="12">
        <f>IF(OR(Tableau1[[#This Row],[Access R1 + S1+ T1 ]]&gt;=1,Tableau1[[#This Row],[Access V1 +W1 + X1]]&gt;=1),1,0)</f>
        <v>0</v>
      </c>
      <c r="AB10864" s="10" t="str">
        <f>Tableau1[[#This Row],[DOI]]</f>
        <v>doi: 10.4103/ijo.IJO_352_17</v>
      </c>
      <c r="AC10864" s="13" t="str">
        <f>Tableau1[[#This Row],[Authors]]&amp;", "&amp;Tableau1[[#This Row],[Title]]&amp;" "&amp;Tableau1[[#This Row],[Journal]]&amp;". "&amp;Tableau1[[#This Row],[Year]]</f>
        <v>Nabil KM., Lens decompression technique for prevention of intraoperative complications during phacoemulsification of intumescent cataract. Indian J Ophthalmol. 2017</v>
      </c>
    </row>
    <row r="10865" spans="1:29" x14ac:dyDescent="0.3">
      <c r="A10865">
        <v>7699</v>
      </c>
      <c r="B10865" t="s">
        <v>1444</v>
      </c>
      <c r="C10865" t="s">
        <v>1445</v>
      </c>
      <c r="D10865" t="s">
        <v>1446</v>
      </c>
      <c r="E10865" t="s">
        <v>2701</v>
      </c>
      <c r="F10865" s="10"/>
      <c r="G10865">
        <v>2017</v>
      </c>
      <c r="J10865">
        <v>0.97856848070838143</v>
      </c>
      <c r="L10865" t="s">
        <v>42050</v>
      </c>
      <c r="M10865">
        <v>28061854</v>
      </c>
      <c r="Q10865" s="10"/>
      <c r="R10865" s="11">
        <f t="shared" si="338"/>
        <v>0</v>
      </c>
      <c r="U10865" s="11">
        <f t="shared" si="339"/>
        <v>0</v>
      </c>
      <c r="Y10865" s="11">
        <f>IF(SUM(Tableau1[[#This Row],[Other access]:[Sci-hub access]])&gt;=1,1,0)</f>
        <v>0</v>
      </c>
      <c r="Z10865" s="12">
        <f>IF(OR(Tableau1[[#This Row],[Access R1 + S1+ T1 ]]&gt;=1,Tableau1[[#This Row],[Access V1 +W1 + X1]]&gt;=1),1,0)</f>
        <v>0</v>
      </c>
      <c r="AB10865" s="10" t="str">
        <f>Tableau1[[#This Row],[DOI]]</f>
        <v>doi: 10.1186/s12933-016-0486-2</v>
      </c>
      <c r="AC10865" s="13" t="str">
        <f>Tableau1[[#This Row],[Authors]]&amp;", "&amp;Tableau1[[#This Row],[Title]]&amp;" "&amp;Tableau1[[#This Row],[Journal]]&amp;". "&amp;Tableau1[[#This Row],[Year]]</f>
        <v>Chung YR, Park SW, Choi SY, Kim SW, Moon KY, Kim JH, Lee K., Association of statin use and hypertriglyceridemia with diabetic macular edema in patients with type 2 diabetes and diabetic retinopathy. Cardiovasc Diabetol. 2017</v>
      </c>
    </row>
    <row r="10866" spans="1:29" ht="28.8" x14ac:dyDescent="0.3">
      <c r="A10866">
        <v>4839</v>
      </c>
      <c r="B10866" t="s">
        <v>7942</v>
      </c>
      <c r="C10866" t="s">
        <v>18171</v>
      </c>
      <c r="D10866" t="s">
        <v>28372</v>
      </c>
      <c r="E10866" t="s">
        <v>2966</v>
      </c>
      <c r="F10866" s="10"/>
      <c r="G10866">
        <v>2017</v>
      </c>
      <c r="J10866">
        <v>0.97856994163070599</v>
      </c>
      <c r="L10866" t="s">
        <v>39249</v>
      </c>
      <c r="M10866">
        <v>28399448</v>
      </c>
      <c r="Q10866" s="10"/>
      <c r="R10866" s="11">
        <f t="shared" si="338"/>
        <v>0</v>
      </c>
      <c r="U10866" s="11">
        <f t="shared" si="339"/>
        <v>0</v>
      </c>
      <c r="Y10866" s="11">
        <f>IF(SUM(Tableau1[[#This Row],[Other access]:[Sci-hub access]])&gt;=1,1,0)</f>
        <v>0</v>
      </c>
      <c r="Z10866" s="12">
        <f>IF(OR(Tableau1[[#This Row],[Access R1 + S1+ T1 ]]&gt;=1,Tableau1[[#This Row],[Access V1 +W1 + X1]]&gt;=1),1,0)</f>
        <v>0</v>
      </c>
      <c r="AB10866" s="10" t="str">
        <f>Tableau1[[#This Row],[DOI]]</f>
        <v>doi: 10.1016/j.clinimag.2017.03.017</v>
      </c>
      <c r="AC10866" s="13" t="str">
        <f>Tableau1[[#This Row],[Authors]]&amp;", "&amp;Tableau1[[#This Row],[Title]]&amp;" "&amp;Tableau1[[#This Row],[Journal]]&amp;". "&amp;Tableau1[[#This Row],[Year]]</f>
        <v>Hwang M, Shin SS, Thimm MA, Ghodadra A, Sylvester CL, Nischal K, Panigrahy A, Zuccoli G., Apparent Diffusion Coefficient (ADC) of the vitreous humor and Susceptibility Weighted Imaging (SWI) of the retina in abused children with retinal hemorrhages. Clin Imaging. 2017</v>
      </c>
    </row>
    <row r="10867" spans="1:29" x14ac:dyDescent="0.3">
      <c r="A10867">
        <v>2342</v>
      </c>
      <c r="B10867" t="s">
        <v>5570</v>
      </c>
      <c r="C10867" t="s">
        <v>15815</v>
      </c>
      <c r="D10867" t="s">
        <v>25992</v>
      </c>
      <c r="E10867" t="s">
        <v>34086</v>
      </c>
      <c r="F10867" s="10"/>
      <c r="G10867">
        <v>2017</v>
      </c>
      <c r="J10867">
        <v>0.97858058444452578</v>
      </c>
      <c r="L10867" t="s">
        <v>36807</v>
      </c>
      <c r="M10867">
        <v>28764679</v>
      </c>
      <c r="Q10867" s="10"/>
      <c r="R10867" s="11">
        <f t="shared" si="338"/>
        <v>0</v>
      </c>
      <c r="U10867" s="11">
        <f t="shared" si="339"/>
        <v>0</v>
      </c>
      <c r="Y10867" s="11">
        <f>IF(SUM(Tableau1[[#This Row],[Other access]:[Sci-hub access]])&gt;=1,1,0)</f>
        <v>0</v>
      </c>
      <c r="Z10867" s="12">
        <f>IF(OR(Tableau1[[#This Row],[Access R1 + S1+ T1 ]]&gt;=1,Tableau1[[#This Row],[Access V1 +W1 + X1]]&gt;=1),1,0)</f>
        <v>0</v>
      </c>
      <c r="AB10867" s="10" t="str">
        <f>Tableau1[[#This Row],[DOI]]</f>
        <v>doi: 10.1186/s12888-017-1437-5</v>
      </c>
      <c r="AC10867" s="13" t="str">
        <f>Tableau1[[#This Row],[Authors]]&amp;", "&amp;Tableau1[[#This Row],[Title]]&amp;" "&amp;Tableau1[[#This Row],[Journal]]&amp;". "&amp;Tableau1[[#This Row],[Year]]</f>
        <v>van der Aa HPA, van Rens GHMB, Bosmans JE, Comijs HC, van Nispen RMA., Economic evaluation of stepped-care versus usual care for depression and anxiety in older adults with vision impairment: randomized controlled trial. BMC Psychiatry. 2017</v>
      </c>
    </row>
    <row r="10868" spans="1:29" ht="28.8" x14ac:dyDescent="0.3">
      <c r="A10868">
        <v>4996</v>
      </c>
      <c r="B10868" t="s">
        <v>8087</v>
      </c>
      <c r="C10868" t="s">
        <v>18315</v>
      </c>
      <c r="D10868" t="s">
        <v>28517</v>
      </c>
      <c r="E10868" t="s">
        <v>2443</v>
      </c>
      <c r="F10868" s="10"/>
      <c r="G10868">
        <v>2017</v>
      </c>
      <c r="J10868">
        <v>0.97864629282840432</v>
      </c>
      <c r="L10868" t="s">
        <v>39404</v>
      </c>
      <c r="M10868">
        <v>28384720</v>
      </c>
      <c r="Q10868" s="10"/>
      <c r="R10868" s="11">
        <f t="shared" si="338"/>
        <v>0</v>
      </c>
      <c r="U10868" s="11">
        <f t="shared" si="339"/>
        <v>0</v>
      </c>
      <c r="Y10868" s="11">
        <f>IF(SUM(Tableau1[[#This Row],[Other access]:[Sci-hub access]])&gt;=1,1,0)</f>
        <v>0</v>
      </c>
      <c r="Z10868" s="12">
        <f>IF(OR(Tableau1[[#This Row],[Access R1 + S1+ T1 ]]&gt;=1,Tableau1[[#This Row],[Access V1 +W1 + X1]]&gt;=1),1,0)</f>
        <v>0</v>
      </c>
      <c r="AB10868" s="10" t="str">
        <f>Tableau1[[#This Row],[DOI]]</f>
        <v>doi: 10.1167/iovs.16-21047</v>
      </c>
      <c r="AC10868" s="13" t="str">
        <f>Tableau1[[#This Row],[Authors]]&amp;", "&amp;Tableau1[[#This Row],[Title]]&amp;" "&amp;Tableau1[[#This Row],[Journal]]&amp;". "&amp;Tableau1[[#This Row],[Year]]</f>
        <v>Yang L, Du L, Yue Y, Huang Y, Zhou Q, Cao S, Qi J, Liang L, Wu L, Wang C, Ye Z, Tian Y, Kijlstra A, Hou S, Yang P., miRNA Copy Number Variants Confer Susceptibility to Acute Anterior Uveitis With or Without Ankylosing Spondylitis. Invest Ophthalmol Vis Sci. 2017</v>
      </c>
    </row>
    <row r="10869" spans="1:29" x14ac:dyDescent="0.3">
      <c r="A10869">
        <v>5512</v>
      </c>
      <c r="B10869" t="s">
        <v>8557</v>
      </c>
      <c r="C10869" t="s">
        <v>18778</v>
      </c>
      <c r="D10869" t="s">
        <v>28987</v>
      </c>
      <c r="E10869" t="s">
        <v>2543</v>
      </c>
      <c r="F10869" s="10"/>
      <c r="G10869">
        <v>2017</v>
      </c>
      <c r="J10869">
        <v>0.97865592655816347</v>
      </c>
      <c r="L10869" t="s">
        <v>39899</v>
      </c>
      <c r="M10869">
        <v>28326325</v>
      </c>
      <c r="Q10869" s="10"/>
      <c r="R10869" s="11">
        <f t="shared" si="338"/>
        <v>0</v>
      </c>
      <c r="U10869" s="11">
        <f t="shared" si="339"/>
        <v>0</v>
      </c>
      <c r="Y10869" s="11">
        <f>IF(SUM(Tableau1[[#This Row],[Other access]:[Sci-hub access]])&gt;=1,1,0)</f>
        <v>0</v>
      </c>
      <c r="Z10869" s="12">
        <f>IF(OR(Tableau1[[#This Row],[Access R1 + S1+ T1 ]]&gt;=1,Tableau1[[#This Row],[Access V1 +W1 + X1]]&gt;=1),1,0)</f>
        <v>0</v>
      </c>
      <c r="AB10869" s="10" t="str">
        <f>Tableau1[[#This Row],[DOI]]</f>
        <v>doi: 10.1155/2017/5981432</v>
      </c>
      <c r="AC10869" s="13" t="str">
        <f>Tableau1[[#This Row],[Authors]]&amp;", "&amp;Tableau1[[#This Row],[Title]]&amp;" "&amp;Tableau1[[#This Row],[Journal]]&amp;". "&amp;Tableau1[[#This Row],[Year]]</f>
        <v>Luo J, Wang Y, Yu B, Qian H, He Y, Shi G., A Potential of sFasL in Preventing Gland Injury in Sjogren's Syndrome. Biomed Res Int. 2017</v>
      </c>
    </row>
    <row r="10870" spans="1:29" x14ac:dyDescent="0.3">
      <c r="A10870">
        <v>691</v>
      </c>
      <c r="B10870" t="s">
        <v>3954</v>
      </c>
      <c r="C10870" t="s">
        <v>14209</v>
      </c>
      <c r="D10870" t="s">
        <v>24374</v>
      </c>
      <c r="E10870" t="s">
        <v>2511</v>
      </c>
      <c r="F10870" s="10"/>
      <c r="G10870">
        <v>2017</v>
      </c>
      <c r="J10870">
        <v>0.97875566854361529</v>
      </c>
      <c r="L10870" t="s">
        <v>35184</v>
      </c>
      <c r="M10870">
        <v>29133668</v>
      </c>
      <c r="Q10870" s="10"/>
      <c r="R10870" s="11">
        <f t="shared" si="338"/>
        <v>0</v>
      </c>
      <c r="U10870" s="11">
        <f t="shared" si="339"/>
        <v>0</v>
      </c>
      <c r="Y10870" s="11">
        <f>IF(SUM(Tableau1[[#This Row],[Other access]:[Sci-hub access]])&gt;=1,1,0)</f>
        <v>0</v>
      </c>
      <c r="Z10870" s="12">
        <f>IF(OR(Tableau1[[#This Row],[Access R1 + S1+ T1 ]]&gt;=1,Tableau1[[#This Row],[Access V1 +W1 + X1]]&gt;=1),1,0)</f>
        <v>0</v>
      </c>
      <c r="AB10870" s="10" t="str">
        <f>Tableau1[[#This Row],[DOI]]</f>
        <v>doi: 10.4103/ijo.IJO_546_17</v>
      </c>
      <c r="AC10870" s="13" t="str">
        <f>Tableau1[[#This Row],[Authors]]&amp;", "&amp;Tableau1[[#This Row],[Title]]&amp;" "&amp;Tableau1[[#This Row],[Journal]]&amp;". "&amp;Tableau1[[#This Row],[Year]]</f>
        <v>Kumar V, Kumar P, Garg G, Damodaran S., Vitrectomy for full-thickness macular hole in adult-onset Coats' disease. Indian J Ophthalmol. 2017</v>
      </c>
    </row>
    <row r="10871" spans="1:29" x14ac:dyDescent="0.3">
      <c r="A10871">
        <v>1944</v>
      </c>
      <c r="B10871" t="s">
        <v>5186</v>
      </c>
      <c r="C10871" t="s">
        <v>15432</v>
      </c>
      <c r="D10871" t="s">
        <v>25608</v>
      </c>
      <c r="E10871" t="s">
        <v>2508</v>
      </c>
      <c r="F10871" s="10"/>
      <c r="G10871">
        <v>2017</v>
      </c>
      <c r="J10871">
        <v>0.97889167639759722</v>
      </c>
      <c r="L10871" t="s">
        <v>36415</v>
      </c>
      <c r="M10871">
        <v>28843858</v>
      </c>
      <c r="Q10871" s="10"/>
      <c r="R10871" s="11">
        <f t="shared" si="338"/>
        <v>0</v>
      </c>
      <c r="U10871" s="11">
        <f t="shared" si="339"/>
        <v>0</v>
      </c>
      <c r="Y10871" s="11">
        <f>IF(SUM(Tableau1[[#This Row],[Other access]:[Sci-hub access]])&gt;=1,1,0)</f>
        <v>0</v>
      </c>
      <c r="Z10871" s="12">
        <f>IF(OR(Tableau1[[#This Row],[Access R1 + S1+ T1 ]]&gt;=1,Tableau1[[#This Row],[Access V1 +W1 + X1]]&gt;=1),1,0)</f>
        <v>0</v>
      </c>
      <c r="AB10871" s="10" t="str">
        <f>Tableau1[[#This Row],[DOI]]</f>
        <v>doi: 10.1016/j.bbrc.2017.08.085</v>
      </c>
      <c r="AC10871" s="13" t="str">
        <f>Tableau1[[#This Row],[Authors]]&amp;", "&amp;Tableau1[[#This Row],[Title]]&amp;" "&amp;Tableau1[[#This Row],[Journal]]&amp;". "&amp;Tableau1[[#This Row],[Year]]</f>
        <v>Liao YR, Li ZJ, Zeng P, Lan YQ., TLR7 deficiency contributes to attenuated diabetic retinopathy via inhibition of inflammatory response. Biochem Biophys Res Commun. 2017</v>
      </c>
    </row>
    <row r="10872" spans="1:29" x14ac:dyDescent="0.3">
      <c r="A10872">
        <v>4102</v>
      </c>
      <c r="B10872" t="s">
        <v>7248</v>
      </c>
      <c r="C10872" t="s">
        <v>17485</v>
      </c>
      <c r="D10872" t="s">
        <v>27676</v>
      </c>
      <c r="E10872" t="s">
        <v>2674</v>
      </c>
      <c r="F10872" s="10"/>
      <c r="G10872">
        <v>2017</v>
      </c>
      <c r="J10872">
        <v>0.97894155545915695</v>
      </c>
      <c r="L10872" t="e">
        <v>#VALUE!</v>
      </c>
      <c r="M10872">
        <v>28485799</v>
      </c>
      <c r="Q10872" s="10"/>
      <c r="R10872" s="11">
        <f t="shared" si="338"/>
        <v>0</v>
      </c>
      <c r="U10872" s="11">
        <f t="shared" si="339"/>
        <v>0</v>
      </c>
      <c r="Y10872" s="11">
        <f>IF(SUM(Tableau1[[#This Row],[Other access]:[Sci-hub access]])&gt;=1,1,0)</f>
        <v>0</v>
      </c>
      <c r="Z10872" s="12">
        <f>IF(OR(Tableau1[[#This Row],[Access R1 + S1+ T1 ]]&gt;=1,Tableau1[[#This Row],[Access V1 +W1 + X1]]&gt;=1),1,0)</f>
        <v>0</v>
      </c>
      <c r="AB10872" s="10" t="e">
        <f>Tableau1[[#This Row],[DOI]]</f>
        <v>#VALUE!</v>
      </c>
      <c r="AC10872" s="13" t="str">
        <f>Tableau1[[#This Row],[Authors]]&amp;", "&amp;Tableau1[[#This Row],[Title]]&amp;" "&amp;Tableau1[[#This Row],[Journal]]&amp;". "&amp;Tableau1[[#This Row],[Year]]</f>
        <v>Hu ZJ, He JF, Li KJ, Chen J, Xie XR., Decreased microRNA-146a in CD4+T cells promote ocular inflammation in thyroid-associated ophthalmopathy by targeting NUMB. Eur Rev Med Pharmacol Sci. 2017</v>
      </c>
    </row>
    <row r="10873" spans="1:29" x14ac:dyDescent="0.3">
      <c r="A10873">
        <v>10622</v>
      </c>
      <c r="B10873" t="s">
        <v>13091</v>
      </c>
      <c r="C10873" t="s">
        <v>23256</v>
      </c>
      <c r="D10873" t="s">
        <v>33544</v>
      </c>
      <c r="E10873" t="s">
        <v>2471</v>
      </c>
      <c r="F10873" s="10"/>
      <c r="G10873">
        <v>2017</v>
      </c>
      <c r="J10873">
        <v>0.97897299052189779</v>
      </c>
      <c r="L10873" t="s">
        <v>44870</v>
      </c>
      <c r="M10873">
        <v>27160273</v>
      </c>
      <c r="Q10873" s="10"/>
      <c r="R10873" s="11">
        <f t="shared" si="338"/>
        <v>0</v>
      </c>
      <c r="U10873" s="11">
        <f t="shared" si="339"/>
        <v>0</v>
      </c>
      <c r="Y10873" s="11">
        <f>IF(SUM(Tableau1[[#This Row],[Other access]:[Sci-hub access]])&gt;=1,1,0)</f>
        <v>0</v>
      </c>
      <c r="Z10873" s="12">
        <f>IF(OR(Tableau1[[#This Row],[Access R1 + S1+ T1 ]]&gt;=1,Tableau1[[#This Row],[Access V1 +W1 + X1]]&gt;=1),1,0)</f>
        <v>0</v>
      </c>
      <c r="AB10873" s="10" t="str">
        <f>Tableau1[[#This Row],[DOI]]</f>
        <v>doi: 10.1007/s10792-016-0249-9</v>
      </c>
      <c r="AC10873" s="13" t="str">
        <f>Tableau1[[#This Row],[Authors]]&amp;", "&amp;Tableau1[[#This Row],[Title]]&amp;" "&amp;Tableau1[[#This Row],[Journal]]&amp;". "&amp;Tableau1[[#This Row],[Year]]</f>
        <v>Nicholls SG, Oakley CL, Tan A, Vote BJ., Demodex species in human ocular disease: new clinicopathological aspects. Int Ophthalmol. 2017</v>
      </c>
    </row>
    <row r="10874" spans="1:29" ht="28.8" x14ac:dyDescent="0.3">
      <c r="A10874">
        <v>2024</v>
      </c>
      <c r="B10874" t="s">
        <v>5263</v>
      </c>
      <c r="C10874" t="s">
        <v>15509</v>
      </c>
      <c r="D10874" t="s">
        <v>25685</v>
      </c>
      <c r="E10874" t="s">
        <v>2462</v>
      </c>
      <c r="F10874" s="10"/>
      <c r="G10874">
        <v>2017</v>
      </c>
      <c r="J10874">
        <v>0.97904665501239119</v>
      </c>
      <c r="L10874" t="s">
        <v>36495</v>
      </c>
      <c r="M10874">
        <v>28830379</v>
      </c>
      <c r="Q10874" s="10"/>
      <c r="R10874" s="11">
        <f t="shared" si="338"/>
        <v>0</v>
      </c>
      <c r="U10874" s="11">
        <f t="shared" si="339"/>
        <v>0</v>
      </c>
      <c r="Y10874" s="11">
        <f>IF(SUM(Tableau1[[#This Row],[Other access]:[Sci-hub access]])&gt;=1,1,0)</f>
        <v>0</v>
      </c>
      <c r="Z10874" s="12">
        <f>IF(OR(Tableau1[[#This Row],[Access R1 + S1+ T1 ]]&gt;=1,Tableau1[[#This Row],[Access V1 +W1 + X1]]&gt;=1),1,0)</f>
        <v>0</v>
      </c>
      <c r="AB10874" s="10" t="str">
        <f>Tableau1[[#This Row],[DOI]]</f>
        <v>doi: 10.1186/s12886-017-0545-9</v>
      </c>
      <c r="AC10874" s="13" t="str">
        <f>Tableau1[[#This Row],[Authors]]&amp;", "&amp;Tableau1[[#This Row],[Title]]&amp;" "&amp;Tableau1[[#This Row],[Journal]]&amp;". "&amp;Tableau1[[#This Row],[Year]]</f>
        <v>Colombo L, Melardi E, Ferri P, Montesano G, Samir Attaalla S, Patelli F, De Cillà S, Savaresi G, Rossetti L., Visual function improvement using photocromic and selective blue-violet light filtering spectacle lenses in patients affected by retinal diseases. BMC Ophthalmol. 2017</v>
      </c>
    </row>
    <row r="10875" spans="1:29" x14ac:dyDescent="0.3">
      <c r="A10875">
        <v>8192</v>
      </c>
      <c r="B10875" t="s">
        <v>10904</v>
      </c>
      <c r="C10875" t="s">
        <v>21092</v>
      </c>
      <c r="D10875" t="s">
        <v>31342</v>
      </c>
      <c r="E10875" t="s">
        <v>34276</v>
      </c>
      <c r="F10875" s="10"/>
      <c r="G10875">
        <v>2017</v>
      </c>
      <c r="J10875">
        <v>0.97906527152888156</v>
      </c>
      <c r="L10875" t="s">
        <v>42538</v>
      </c>
      <c r="M10875">
        <v>27981628</v>
      </c>
      <c r="Q10875" s="10"/>
      <c r="R10875" s="11">
        <f t="shared" si="338"/>
        <v>0</v>
      </c>
      <c r="U10875" s="11">
        <f t="shared" si="339"/>
        <v>0</v>
      </c>
      <c r="Y10875" s="11">
        <f>IF(SUM(Tableau1[[#This Row],[Other access]:[Sci-hub access]])&gt;=1,1,0)</f>
        <v>0</v>
      </c>
      <c r="Z10875" s="12">
        <f>IF(OR(Tableau1[[#This Row],[Access R1 + S1+ T1 ]]&gt;=1,Tableau1[[#This Row],[Access V1 +W1 + X1]]&gt;=1),1,0)</f>
        <v>0</v>
      </c>
      <c r="AB10875" s="10" t="str">
        <f>Tableau1[[#This Row],[DOI]]</f>
        <v>doi: 10.1111/pde.13051</v>
      </c>
      <c r="AC10875" s="13" t="str">
        <f>Tableau1[[#This Row],[Authors]]&amp;", "&amp;Tableau1[[#This Row],[Title]]&amp;" "&amp;Tableau1[[#This Row],[Journal]]&amp;". "&amp;Tableau1[[#This Row],[Year]]</f>
        <v>Laarman R, Horii KA., Concurrent Pemphigus Foliaceus and Graves' Disease. Pediatr Dermatol. 2017</v>
      </c>
    </row>
    <row r="10876" spans="1:29" x14ac:dyDescent="0.3">
      <c r="A10876">
        <v>2712</v>
      </c>
      <c r="B10876" t="s">
        <v>5922</v>
      </c>
      <c r="C10876" t="s">
        <v>16168</v>
      </c>
      <c r="D10876" t="s">
        <v>26345</v>
      </c>
      <c r="E10876" t="s">
        <v>2447</v>
      </c>
      <c r="F10876" s="10"/>
      <c r="G10876">
        <v>2018</v>
      </c>
      <c r="J10876">
        <v>0.97915344270774152</v>
      </c>
      <c r="L10876" t="s">
        <v>37175</v>
      </c>
      <c r="M10876">
        <v>28700400</v>
      </c>
      <c r="Q10876" s="10"/>
      <c r="R10876" s="11">
        <f t="shared" si="338"/>
        <v>0</v>
      </c>
      <c r="U10876" s="11">
        <f t="shared" si="339"/>
        <v>0</v>
      </c>
      <c r="Y10876" s="11">
        <f>IF(SUM(Tableau1[[#This Row],[Other access]:[Sci-hub access]])&gt;=1,1,0)</f>
        <v>0</v>
      </c>
      <c r="Z10876" s="12">
        <f>IF(OR(Tableau1[[#This Row],[Access R1 + S1+ T1 ]]&gt;=1,Tableau1[[#This Row],[Access V1 +W1 + X1]]&gt;=1),1,0)</f>
        <v>0</v>
      </c>
      <c r="AB10876" s="10" t="str">
        <f>Tableau1[[#This Row],[DOI]]</f>
        <v>doi: 10.1097/IOP.0000000000000959</v>
      </c>
      <c r="AC10876" s="13" t="str">
        <f>Tableau1[[#This Row],[Authors]]&amp;", "&amp;Tableau1[[#This Row],[Title]]&amp;" "&amp;Tableau1[[#This Row],[Journal]]&amp;". "&amp;Tableau1[[#This Row],[Year]]</f>
        <v>Jalaj S, Dunbar K, Campbell A, Kazim M., Treatment of Pediatric IgG4-Related Orbital Disease With TNF-α Inhibitor. Ophthal Plast Reconstr Surg. 2018</v>
      </c>
    </row>
    <row r="10877" spans="1:29" x14ac:dyDescent="0.3">
      <c r="A10877">
        <v>3413</v>
      </c>
      <c r="B10877" t="s">
        <v>6589</v>
      </c>
      <c r="C10877" t="s">
        <v>16832</v>
      </c>
      <c r="D10877" t="s">
        <v>27013</v>
      </c>
      <c r="E10877" t="s">
        <v>2445</v>
      </c>
      <c r="F10877" s="10"/>
      <c r="G10877">
        <v>2017</v>
      </c>
      <c r="J10877">
        <v>0.97927586066899031</v>
      </c>
      <c r="L10877" t="s">
        <v>37863</v>
      </c>
      <c r="M10877">
        <v>28590320</v>
      </c>
      <c r="Q10877" s="10"/>
      <c r="R10877" s="11">
        <f t="shared" si="338"/>
        <v>0</v>
      </c>
      <c r="U10877" s="11">
        <f t="shared" si="339"/>
        <v>0</v>
      </c>
      <c r="Y10877" s="11">
        <f>IF(SUM(Tableau1[[#This Row],[Other access]:[Sci-hub access]])&gt;=1,1,0)</f>
        <v>0</v>
      </c>
      <c r="Z10877" s="12">
        <f>IF(OR(Tableau1[[#This Row],[Access R1 + S1+ T1 ]]&gt;=1,Tableau1[[#This Row],[Access V1 +W1 + X1]]&gt;=1),1,0)</f>
        <v>0</v>
      </c>
      <c r="AB10877" s="10" t="str">
        <f>Tableau1[[#This Row],[DOI]]</f>
        <v>doi: 10.1097/IAE.0000000000001377</v>
      </c>
      <c r="AC10877" s="13" t="str">
        <f>Tableau1[[#This Row],[Authors]]&amp;", "&amp;Tableau1[[#This Row],[Title]]&amp;" "&amp;Tableau1[[#This Row],[Journal]]&amp;". "&amp;Tableau1[[#This Row],[Year]]</f>
        <v>Ghoraba HH, Zaky AG, Abd Al Fatah HM, El Gemai EEDM, Heikal MA., STICKY SILICONE OIL. Retina. 2017</v>
      </c>
    </row>
    <row r="10878" spans="1:29" x14ac:dyDescent="0.3">
      <c r="A10878">
        <v>4074</v>
      </c>
      <c r="B10878" t="s">
        <v>7222</v>
      </c>
      <c r="C10878" t="s">
        <v>17459</v>
      </c>
      <c r="D10878" t="s">
        <v>27649</v>
      </c>
      <c r="E10878" t="s">
        <v>2476</v>
      </c>
      <c r="F10878" s="10"/>
      <c r="G10878">
        <v>2017</v>
      </c>
      <c r="J10878">
        <v>0.97932424130024565</v>
      </c>
      <c r="L10878" t="s">
        <v>38509</v>
      </c>
      <c r="M10878">
        <v>28488950</v>
      </c>
      <c r="Q10878" s="10"/>
      <c r="R10878" s="11">
        <f t="shared" si="338"/>
        <v>0</v>
      </c>
      <c r="U10878" s="11">
        <f t="shared" si="339"/>
        <v>0</v>
      </c>
      <c r="Y10878" s="11">
        <f>IF(SUM(Tableau1[[#This Row],[Other access]:[Sci-hub access]])&gt;=1,1,0)</f>
        <v>0</v>
      </c>
      <c r="Z10878" s="12">
        <f>IF(OR(Tableau1[[#This Row],[Access R1 + S1+ T1 ]]&gt;=1,Tableau1[[#This Row],[Access V1 +W1 + X1]]&gt;=1),1,0)</f>
        <v>0</v>
      </c>
      <c r="AB10878" s="10" t="str">
        <f>Tableau1[[#This Row],[DOI]]</f>
        <v>doi: 10.1017/cjn.2016.417</v>
      </c>
      <c r="AC10878" s="13" t="str">
        <f>Tableau1[[#This Row],[Authors]]&amp;", "&amp;Tableau1[[#This Row],[Title]]&amp;" "&amp;Tableau1[[#This Row],[Journal]]&amp;". "&amp;Tableau1[[#This Row],[Year]]</f>
        <v>Mishra AK, Kharkongor M, Kuriakose CK, George AA, Peter D, Carey RAB, Mathew V, Hansdak SG., Is Ross Syndrome an Autoimmune Entity? A Case Series of 11 Patients. Can J Neurol Sci. 2017</v>
      </c>
    </row>
    <row r="10879" spans="1:29" x14ac:dyDescent="0.3">
      <c r="A10879">
        <v>3722</v>
      </c>
      <c r="B10879" t="s">
        <v>6892</v>
      </c>
      <c r="C10879" t="s">
        <v>17132</v>
      </c>
      <c r="D10879" t="s">
        <v>27316</v>
      </c>
      <c r="E10879" t="s">
        <v>2451</v>
      </c>
      <c r="F10879" s="10"/>
      <c r="G10879">
        <v>2017</v>
      </c>
      <c r="J10879">
        <v>0.97939110735358614</v>
      </c>
      <c r="L10879" t="s">
        <v>38166</v>
      </c>
      <c r="M10879">
        <v>28542382</v>
      </c>
      <c r="Q10879" s="10"/>
      <c r="R10879" s="11">
        <f t="shared" si="338"/>
        <v>0</v>
      </c>
      <c r="U10879" s="11">
        <f t="shared" si="339"/>
        <v>0</v>
      </c>
      <c r="Y10879" s="11">
        <f>IF(SUM(Tableau1[[#This Row],[Other access]:[Sci-hub access]])&gt;=1,1,0)</f>
        <v>0</v>
      </c>
      <c r="Z10879" s="12">
        <f>IF(OR(Tableau1[[#This Row],[Access R1 + S1+ T1 ]]&gt;=1,Tableau1[[#This Row],[Access V1 +W1 + X1]]&gt;=1),1,0)</f>
        <v>0</v>
      </c>
      <c r="AB10879" s="10" t="str">
        <f>Tableau1[[#This Row],[DOI]]</f>
        <v>doi: 10.1371/journal.pone.0177991</v>
      </c>
      <c r="AC10879" s="13" t="str">
        <f>Tableau1[[#This Row],[Authors]]&amp;", "&amp;Tableau1[[#This Row],[Title]]&amp;" "&amp;Tableau1[[#This Row],[Journal]]&amp;". "&amp;Tableau1[[#This Row],[Year]]</f>
        <v>Cetinel S, Semenchenko V, Cho JY, Sharaf MG, Damji KF, Unsworth LD, Montemagno C., UV-B induced fibrillization of crystallin protein mixtures. PLoS One. 2017</v>
      </c>
    </row>
    <row r="10880" spans="1:29" x14ac:dyDescent="0.3">
      <c r="A10880">
        <v>5824</v>
      </c>
      <c r="B10880" t="s">
        <v>8842</v>
      </c>
      <c r="C10880" t="s">
        <v>19059</v>
      </c>
      <c r="D10880" t="s">
        <v>29272</v>
      </c>
      <c r="E10880" t="s">
        <v>2443</v>
      </c>
      <c r="F10880" s="10"/>
      <c r="G10880">
        <v>2017</v>
      </c>
      <c r="J10880">
        <v>0.97956529366201506</v>
      </c>
      <c r="L10880" t="s">
        <v>40206</v>
      </c>
      <c r="M10880">
        <v>28282489</v>
      </c>
      <c r="Q10880" s="10"/>
      <c r="R10880" s="11">
        <f t="shared" si="338"/>
        <v>0</v>
      </c>
      <c r="U10880" s="11">
        <f t="shared" si="339"/>
        <v>0</v>
      </c>
      <c r="Y10880" s="11">
        <f>IF(SUM(Tableau1[[#This Row],[Other access]:[Sci-hub access]])&gt;=1,1,0)</f>
        <v>0</v>
      </c>
      <c r="Z10880" s="12">
        <f>IF(OR(Tableau1[[#This Row],[Access R1 + S1+ T1 ]]&gt;=1,Tableau1[[#This Row],[Access V1 +W1 + X1]]&gt;=1),1,0)</f>
        <v>0</v>
      </c>
      <c r="AB10880" s="10" t="str">
        <f>Tableau1[[#This Row],[DOI]]</f>
        <v>doi: 10.1167/iovs.16-20867</v>
      </c>
      <c r="AC10880" s="13" t="str">
        <f>Tableau1[[#This Row],[Authors]]&amp;", "&amp;Tableau1[[#This Row],[Title]]&amp;" "&amp;Tableau1[[#This Row],[Journal]]&amp;". "&amp;Tableau1[[#This Row],[Year]]</f>
        <v>Tan PL, Garrett ME, Willer JR, Campochiaro PA, Campochiaro B, Zack DJ, Ashley-Koch AE, Katsanis N., Systematic Functional Testing of Rare Variants: Contributions of CFI to Age-Related Macular Degeneration. Invest Ophthalmol Vis Sci. 2017</v>
      </c>
    </row>
    <row r="10881" spans="1:29" x14ac:dyDescent="0.3">
      <c r="A10881">
        <v>3084</v>
      </c>
      <c r="B10881" t="s">
        <v>6275</v>
      </c>
      <c r="C10881" t="s">
        <v>16518</v>
      </c>
      <c r="D10881" t="s">
        <v>26699</v>
      </c>
      <c r="E10881" t="s">
        <v>2451</v>
      </c>
      <c r="F10881" s="10"/>
      <c r="G10881">
        <v>2017</v>
      </c>
      <c r="J10881">
        <v>0.97958795017956668</v>
      </c>
      <c r="L10881" t="s">
        <v>37538</v>
      </c>
      <c r="M10881">
        <v>28640893</v>
      </c>
      <c r="Q10881" s="10"/>
      <c r="R10881" s="11">
        <f t="shared" si="338"/>
        <v>0</v>
      </c>
      <c r="U10881" s="11">
        <f t="shared" si="339"/>
        <v>0</v>
      </c>
      <c r="Y10881" s="11">
        <f>IF(SUM(Tableau1[[#This Row],[Other access]:[Sci-hub access]])&gt;=1,1,0)</f>
        <v>0</v>
      </c>
      <c r="Z10881" s="12">
        <f>IF(OR(Tableau1[[#This Row],[Access R1 + S1+ T1 ]]&gt;=1,Tableau1[[#This Row],[Access V1 +W1 + X1]]&gt;=1),1,0)</f>
        <v>0</v>
      </c>
      <c r="AB10881" s="10" t="str">
        <f>Tableau1[[#This Row],[DOI]]</f>
        <v>doi: 10.1371/journal.pone.0178584</v>
      </c>
      <c r="AC10881" s="13" t="str">
        <f>Tableau1[[#This Row],[Authors]]&amp;", "&amp;Tableau1[[#This Row],[Title]]&amp;" "&amp;Tableau1[[#This Row],[Journal]]&amp;". "&amp;Tableau1[[#This Row],[Year]]</f>
        <v>Lin SF, Chien JY, Kapupara K, Huang CF, Huang SP., Oroxylin A promotes retinal ganglion cell survival in a rat optic nerve crush model. PLoS One. 2017</v>
      </c>
    </row>
    <row r="10882" spans="1:29" x14ac:dyDescent="0.3">
      <c r="A10882">
        <v>9726</v>
      </c>
      <c r="B10882" t="s">
        <v>12274</v>
      </c>
      <c r="C10882" t="s">
        <v>22448</v>
      </c>
      <c r="D10882" t="s">
        <v>32722</v>
      </c>
      <c r="E10882" t="s">
        <v>34453</v>
      </c>
      <c r="F10882" s="10"/>
      <c r="G10882">
        <v>2017</v>
      </c>
      <c r="J10882">
        <v>0.97960629167367363</v>
      </c>
      <c r="L10882" t="s">
        <v>43990</v>
      </c>
      <c r="M10882">
        <v>27609402</v>
      </c>
      <c r="Q10882" s="10"/>
      <c r="R10882" s="11">
        <f t="shared" ref="R10882:R10945" si="340">IF(SUM(N10882:Q10882)&gt;0,1,0)</f>
        <v>0</v>
      </c>
      <c r="U10882" s="11">
        <f t="shared" ref="U10882:U10945" si="341">IF(SUM(R10882,T10882)&gt;0,1,0)</f>
        <v>0</v>
      </c>
      <c r="Y10882" s="11">
        <f>IF(SUM(Tableau1[[#This Row],[Other access]:[Sci-hub access]])&gt;=1,1,0)</f>
        <v>0</v>
      </c>
      <c r="Z10882" s="12">
        <f>IF(OR(Tableau1[[#This Row],[Access R1 + S1+ T1 ]]&gt;=1,Tableau1[[#This Row],[Access V1 +W1 + X1]]&gt;=1),1,0)</f>
        <v>0</v>
      </c>
      <c r="AB10882" s="10" t="str">
        <f>Tableau1[[#This Row],[DOI]]</f>
        <v>doi: 10.1016/j.matbio.2016.07.012</v>
      </c>
      <c r="AC10882" s="13" t="str">
        <f>Tableau1[[#This Row],[Authors]]&amp;", "&amp;Tableau1[[#This Row],[Title]]&amp;" "&amp;Tableau1[[#This Row],[Journal]]&amp;". "&amp;Tableau1[[#This Row],[Year]]</f>
        <v>Nyström A, Bornert O, Kühl T., Cell therapy for basement membrane-linked diseases. Matrix Biol. 2017</v>
      </c>
    </row>
    <row r="10883" spans="1:29" x14ac:dyDescent="0.3">
      <c r="A10883">
        <v>2835</v>
      </c>
      <c r="B10883" t="s">
        <v>6038</v>
      </c>
      <c r="C10883" t="s">
        <v>16284</v>
      </c>
      <c r="D10883" t="s">
        <v>26462</v>
      </c>
      <c r="E10883" t="s">
        <v>2462</v>
      </c>
      <c r="F10883" s="10"/>
      <c r="G10883">
        <v>2017</v>
      </c>
      <c r="J10883">
        <v>0.97982081424956546</v>
      </c>
      <c r="L10883" t="s">
        <v>37294</v>
      </c>
      <c r="M10883">
        <v>28676045</v>
      </c>
      <c r="Q10883" s="10"/>
      <c r="R10883" s="11">
        <f t="shared" si="340"/>
        <v>0</v>
      </c>
      <c r="U10883" s="11">
        <f t="shared" si="341"/>
        <v>0</v>
      </c>
      <c r="Y10883" s="11">
        <f>IF(SUM(Tableau1[[#This Row],[Other access]:[Sci-hub access]])&gt;=1,1,0)</f>
        <v>0</v>
      </c>
      <c r="Z10883" s="12">
        <f>IF(OR(Tableau1[[#This Row],[Access R1 + S1+ T1 ]]&gt;=1,Tableau1[[#This Row],[Access V1 +W1 + X1]]&gt;=1),1,0)</f>
        <v>0</v>
      </c>
      <c r="AB10883" s="10" t="str">
        <f>Tableau1[[#This Row],[DOI]]</f>
        <v>doi: 10.1186/s12886-017-0505-4</v>
      </c>
      <c r="AC10883" s="13" t="str">
        <f>Tableau1[[#This Row],[Authors]]&amp;", "&amp;Tableau1[[#This Row],[Title]]&amp;" "&amp;Tableau1[[#This Row],[Journal]]&amp;". "&amp;Tableau1[[#This Row],[Year]]</f>
        <v>Ho DK, Mathews JP., Folded bandage contact lens retention in a patient with bilateral dry eye symptoms: a case report. BMC Ophthalmol. 2017</v>
      </c>
    </row>
    <row r="10884" spans="1:29" x14ac:dyDescent="0.3">
      <c r="A10884">
        <v>10693</v>
      </c>
      <c r="B10884" t="s">
        <v>13157</v>
      </c>
      <c r="C10884" t="s">
        <v>23320</v>
      </c>
      <c r="D10884" t="s">
        <v>33610</v>
      </c>
      <c r="E10884" t="s">
        <v>2471</v>
      </c>
      <c r="F10884" s="10"/>
      <c r="G10884">
        <v>2017</v>
      </c>
      <c r="J10884">
        <v>0.97989333698054537</v>
      </c>
      <c r="L10884" t="s">
        <v>44940</v>
      </c>
      <c r="M10884">
        <v>27099196</v>
      </c>
      <c r="Q10884" s="10"/>
      <c r="R10884" s="11">
        <f t="shared" si="340"/>
        <v>0</v>
      </c>
      <c r="U10884" s="11">
        <f t="shared" si="341"/>
        <v>0</v>
      </c>
      <c r="Y10884" s="11">
        <f>IF(SUM(Tableau1[[#This Row],[Other access]:[Sci-hub access]])&gt;=1,1,0)</f>
        <v>0</v>
      </c>
      <c r="Z10884" s="12">
        <f>IF(OR(Tableau1[[#This Row],[Access R1 + S1+ T1 ]]&gt;=1,Tableau1[[#This Row],[Access V1 +W1 + X1]]&gt;=1),1,0)</f>
        <v>0</v>
      </c>
      <c r="AB10884" s="10" t="str">
        <f>Tableau1[[#This Row],[DOI]]</f>
        <v>doi: 10.1007/s10792-016-0235-2</v>
      </c>
      <c r="AC10884" s="13" t="str">
        <f>Tableau1[[#This Row],[Authors]]&amp;", "&amp;Tableau1[[#This Row],[Title]]&amp;" "&amp;Tableau1[[#This Row],[Journal]]&amp;". "&amp;Tableau1[[#This Row],[Year]]</f>
        <v>Sajjadi M, Sonbolestan SA, Abtahi SM, Abtahi ZS., Transposition surgery for WEBINO. Int Ophthalmol. 2017</v>
      </c>
    </row>
    <row r="10885" spans="1:29" x14ac:dyDescent="0.3">
      <c r="A10885">
        <v>10185</v>
      </c>
      <c r="B10885" t="s">
        <v>12690</v>
      </c>
      <c r="C10885" t="s">
        <v>22860</v>
      </c>
      <c r="D10885" t="s">
        <v>33142</v>
      </c>
      <c r="E10885" t="s">
        <v>2471</v>
      </c>
      <c r="F10885" s="10"/>
      <c r="G10885">
        <v>2017</v>
      </c>
      <c r="J10885">
        <v>0.98007486729552196</v>
      </c>
      <c r="L10885" t="s">
        <v>44440</v>
      </c>
      <c r="M10885">
        <v>27432171</v>
      </c>
      <c r="Q10885" s="10"/>
      <c r="R10885" s="11">
        <f t="shared" si="340"/>
        <v>0</v>
      </c>
      <c r="U10885" s="11">
        <f t="shared" si="341"/>
        <v>0</v>
      </c>
      <c r="Y10885" s="11">
        <f>IF(SUM(Tableau1[[#This Row],[Other access]:[Sci-hub access]])&gt;=1,1,0)</f>
        <v>0</v>
      </c>
      <c r="Z10885" s="12">
        <f>IF(OR(Tableau1[[#This Row],[Access R1 + S1+ T1 ]]&gt;=1,Tableau1[[#This Row],[Access V1 +W1 + X1]]&gt;=1),1,0)</f>
        <v>0</v>
      </c>
      <c r="AB10885" s="10" t="str">
        <f>Tableau1[[#This Row],[DOI]]</f>
        <v>doi: 10.1007/s10792-016-0293-5</v>
      </c>
      <c r="AC10885" s="13" t="str">
        <f>Tableau1[[#This Row],[Authors]]&amp;", "&amp;Tableau1[[#This Row],[Title]]&amp;" "&amp;Tableau1[[#This Row],[Journal]]&amp;". "&amp;Tableau1[[#This Row],[Year]]</f>
        <v>Muñoz-Gallego A, Barral E, Enríquez E, Tejada P, Barceló A, de Inocencio J., Adalimumab for the treatment of refractory noninfectious paediatric uveitis. Int Ophthalmol. 2017</v>
      </c>
    </row>
    <row r="10886" spans="1:29" x14ac:dyDescent="0.3">
      <c r="A10886">
        <v>9769</v>
      </c>
      <c r="B10886" t="s">
        <v>12310</v>
      </c>
      <c r="C10886" t="s">
        <v>19884</v>
      </c>
      <c r="D10886" t="s">
        <v>32758</v>
      </c>
      <c r="E10886" t="s">
        <v>2440</v>
      </c>
      <c r="F10886" s="10"/>
      <c r="G10886">
        <v>2017</v>
      </c>
      <c r="J10886">
        <v>0.98019168247037569</v>
      </c>
      <c r="L10886" t="s">
        <v>44033</v>
      </c>
      <c r="M10886">
        <v>27593913</v>
      </c>
      <c r="Q10886" s="10"/>
      <c r="R10886" s="11">
        <f t="shared" si="340"/>
        <v>0</v>
      </c>
      <c r="U10886" s="11">
        <f t="shared" si="341"/>
        <v>0</v>
      </c>
      <c r="Y10886" s="11">
        <f>IF(SUM(Tableau1[[#This Row],[Other access]:[Sci-hub access]])&gt;=1,1,0)</f>
        <v>0</v>
      </c>
      <c r="Z10886" s="12">
        <f>IF(OR(Tableau1[[#This Row],[Access R1 + S1+ T1 ]]&gt;=1,Tableau1[[#This Row],[Access V1 +W1 + X1]]&gt;=1),1,0)</f>
        <v>0</v>
      </c>
      <c r="AB10886" s="10" t="str">
        <f>Tableau1[[#This Row],[DOI]]</f>
        <v>doi: 10.1016/j.exer.2016.08.022</v>
      </c>
      <c r="AC10886" s="13" t="str">
        <f>Tableau1[[#This Row],[Authors]]&amp;", "&amp;Tableau1[[#This Row],[Title]]&amp;" "&amp;Tableau1[[#This Row],[Journal]]&amp;". "&amp;Tableau1[[#This Row],[Year]]</f>
        <v>Borrás T., A single gene connects stiffness in glaucoma and the vascular system. Exp Eye Res. 2017</v>
      </c>
    </row>
    <row r="10887" spans="1:29" x14ac:dyDescent="0.3">
      <c r="A10887">
        <v>1386</v>
      </c>
      <c r="B10887" t="s">
        <v>4645</v>
      </c>
      <c r="C10887" t="s">
        <v>14896</v>
      </c>
      <c r="D10887" t="s">
        <v>25066</v>
      </c>
      <c r="E10887" t="s">
        <v>2451</v>
      </c>
      <c r="F10887" s="10"/>
      <c r="G10887">
        <v>2017</v>
      </c>
      <c r="J10887">
        <v>0.98023727391725457</v>
      </c>
      <c r="L10887" t="s">
        <v>35869</v>
      </c>
      <c r="M10887">
        <v>28961278</v>
      </c>
      <c r="Q10887" s="10"/>
      <c r="R10887" s="11">
        <f t="shared" si="340"/>
        <v>0</v>
      </c>
      <c r="U10887" s="11">
        <f t="shared" si="341"/>
        <v>0</v>
      </c>
      <c r="Y10887" s="11">
        <f>IF(SUM(Tableau1[[#This Row],[Other access]:[Sci-hub access]])&gt;=1,1,0)</f>
        <v>0</v>
      </c>
      <c r="Z10887" s="12">
        <f>IF(OR(Tableau1[[#This Row],[Access R1 + S1+ T1 ]]&gt;=1,Tableau1[[#This Row],[Access V1 +W1 + X1]]&gt;=1),1,0)</f>
        <v>0</v>
      </c>
      <c r="AB10887" s="10" t="str">
        <f>Tableau1[[#This Row],[DOI]]</f>
        <v>doi: 10.1371/journal.pone.0185718</v>
      </c>
      <c r="AC10887" s="13" t="str">
        <f>Tableau1[[#This Row],[Authors]]&amp;", "&amp;Tableau1[[#This Row],[Title]]&amp;" "&amp;Tableau1[[#This Row],[Journal]]&amp;". "&amp;Tableau1[[#This Row],[Year]]</f>
        <v>McClellan SA, Jerome A, Suvas S, Hazlett LD., NLRC4 regulates caspase-1 and IL-1beta production in a CD11blowLy6Glow population of cells required for resistance to Pseudomonas aeruginosa keratitis. PLoS One. 2017</v>
      </c>
    </row>
    <row r="10888" spans="1:29" x14ac:dyDescent="0.3">
      <c r="A10888">
        <v>5850</v>
      </c>
      <c r="B10888" t="s">
        <v>8866</v>
      </c>
      <c r="C10888" t="s">
        <v>19082</v>
      </c>
      <c r="D10888" t="s">
        <v>29296</v>
      </c>
      <c r="E10888" t="s">
        <v>34247</v>
      </c>
      <c r="F10888" s="10"/>
      <c r="G10888">
        <v>2017</v>
      </c>
      <c r="J10888">
        <v>0.98045949426797496</v>
      </c>
      <c r="L10888" t="s">
        <v>40232</v>
      </c>
      <c r="M10888">
        <v>28281033</v>
      </c>
      <c r="Q10888" s="10"/>
      <c r="R10888" s="11">
        <f t="shared" si="340"/>
        <v>0</v>
      </c>
      <c r="U10888" s="11">
        <f t="shared" si="341"/>
        <v>0</v>
      </c>
      <c r="Y10888" s="11">
        <f>IF(SUM(Tableau1[[#This Row],[Other access]:[Sci-hub access]])&gt;=1,1,0)</f>
        <v>0</v>
      </c>
      <c r="Z10888" s="12">
        <f>IF(OR(Tableau1[[#This Row],[Access R1 + S1+ T1 ]]&gt;=1,Tableau1[[#This Row],[Access V1 +W1 + X1]]&gt;=1),1,0)</f>
        <v>0</v>
      </c>
      <c r="AB10888" s="10" t="str">
        <f>Tableau1[[#This Row],[DOI]]</f>
        <v>doi: 10.1007/s11011-017-9984-5</v>
      </c>
      <c r="AC10888" s="13" t="str">
        <f>Tableau1[[#This Row],[Authors]]&amp;", "&amp;Tableau1[[#This Row],[Title]]&amp;" "&amp;Tableau1[[#This Row],[Journal]]&amp;". "&amp;Tableau1[[#This Row],[Year]]</f>
        <v>Yilmaz S, Serin M, Canda E, Eraslan C, Tekin H, Ucar SK, Gokben S, Tekgul H, Serdaroglu G., A treatable cause of myelopathy and vision loss mimicking neuromyelitis optica spectrum disorder: late-onset biotinidase deficiency. Metab Brain Dis. 2017</v>
      </c>
    </row>
    <row r="10889" spans="1:29" x14ac:dyDescent="0.3">
      <c r="A10889">
        <v>2577</v>
      </c>
      <c r="B10889" t="s">
        <v>5795</v>
      </c>
      <c r="C10889" t="s">
        <v>16041</v>
      </c>
      <c r="D10889" t="s">
        <v>26218</v>
      </c>
      <c r="E10889" t="s">
        <v>2511</v>
      </c>
      <c r="F10889" s="10"/>
      <c r="G10889">
        <v>2017</v>
      </c>
      <c r="J10889">
        <v>0.98047037140316085</v>
      </c>
      <c r="L10889" t="s">
        <v>37040</v>
      </c>
      <c r="M10889">
        <v>28724825</v>
      </c>
      <c r="Q10889" s="10"/>
      <c r="R10889" s="11">
        <f t="shared" si="340"/>
        <v>0</v>
      </c>
      <c r="U10889" s="11">
        <f t="shared" si="341"/>
        <v>0</v>
      </c>
      <c r="Y10889" s="11">
        <f>IF(SUM(Tableau1[[#This Row],[Other access]:[Sci-hub access]])&gt;=1,1,0)</f>
        <v>0</v>
      </c>
      <c r="Z10889" s="12">
        <f>IF(OR(Tableau1[[#This Row],[Access R1 + S1+ T1 ]]&gt;=1,Tableau1[[#This Row],[Access V1 +W1 + X1]]&gt;=1),1,0)</f>
        <v>0</v>
      </c>
      <c r="AB10889" s="10" t="str">
        <f>Tableau1[[#This Row],[DOI]]</f>
        <v>doi: 10.4103/ijo.IJO_8_17</v>
      </c>
      <c r="AC10889" s="13" t="str">
        <f>Tableau1[[#This Row],[Authors]]&amp;", "&amp;Tableau1[[#This Row],[Title]]&amp;" "&amp;Tableau1[[#This Row],[Journal]]&amp;". "&amp;Tableau1[[#This Row],[Year]]</f>
        <v>Pillai MR, Hasini PP, Ahuja A, Krishnadas SR., A rare case of overlapping Sturge-Weber syndrome and Klippel-Trenaunay syndrome associated with bilateral refractory childhood glaucoma. Indian J Ophthalmol. 2017</v>
      </c>
    </row>
    <row r="10890" spans="1:29" x14ac:dyDescent="0.3">
      <c r="A10890">
        <v>2511</v>
      </c>
      <c r="B10890" t="s">
        <v>5732</v>
      </c>
      <c r="C10890" t="s">
        <v>15978</v>
      </c>
      <c r="D10890" t="s">
        <v>26155</v>
      </c>
      <c r="E10890" t="s">
        <v>2440</v>
      </c>
      <c r="F10890" s="10"/>
      <c r="G10890">
        <v>2017</v>
      </c>
      <c r="J10890">
        <v>0.98047987999875297</v>
      </c>
      <c r="L10890" t="s">
        <v>36975</v>
      </c>
      <c r="M10890">
        <v>28734674</v>
      </c>
      <c r="Q10890" s="10"/>
      <c r="R10890" s="11">
        <f t="shared" si="340"/>
        <v>0</v>
      </c>
      <c r="U10890" s="11">
        <f t="shared" si="341"/>
        <v>0</v>
      </c>
      <c r="Y10890" s="11">
        <f>IF(SUM(Tableau1[[#This Row],[Other access]:[Sci-hub access]])&gt;=1,1,0)</f>
        <v>0</v>
      </c>
      <c r="Z10890" s="12">
        <f>IF(OR(Tableau1[[#This Row],[Access R1 + S1+ T1 ]]&gt;=1,Tableau1[[#This Row],[Access V1 +W1 + X1]]&gt;=1),1,0)</f>
        <v>0</v>
      </c>
      <c r="AB10890" s="10" t="str">
        <f>Tableau1[[#This Row],[DOI]]</f>
        <v>doi: 10.1016/j.exer.2017.07.010</v>
      </c>
      <c r="AC10890" s="13" t="str">
        <f>Tableau1[[#This Row],[Authors]]&amp;", "&amp;Tableau1[[#This Row],[Title]]&amp;" "&amp;Tableau1[[#This Row],[Journal]]&amp;". "&amp;Tableau1[[#This Row],[Year]]</f>
        <v>Carpi-Santos R, Maggesissi RS, von Seehausen MP, Calaza KC., Retinal exposure to high glucose condition modifies the GABAergic system: Regulation by nitric oxide. Exp Eye Res. 2017</v>
      </c>
    </row>
    <row r="10891" spans="1:29" x14ac:dyDescent="0.3">
      <c r="A10891">
        <v>6531</v>
      </c>
      <c r="B10891" t="s">
        <v>9452</v>
      </c>
      <c r="C10891" t="s">
        <v>19660</v>
      </c>
      <c r="D10891" t="s">
        <v>29883</v>
      </c>
      <c r="E10891" t="s">
        <v>34079</v>
      </c>
      <c r="F10891" s="10"/>
      <c r="G10891">
        <v>2017</v>
      </c>
      <c r="J10891">
        <v>0.98067159988769592</v>
      </c>
      <c r="L10891" t="s">
        <v>40896</v>
      </c>
      <c r="M10891">
        <v>28196945</v>
      </c>
      <c r="Q10891" s="10"/>
      <c r="R10891" s="11">
        <f t="shared" si="340"/>
        <v>0</v>
      </c>
      <c r="U10891" s="11">
        <f t="shared" si="341"/>
        <v>0</v>
      </c>
      <c r="Y10891" s="11">
        <f>IF(SUM(Tableau1[[#This Row],[Other access]:[Sci-hub access]])&gt;=1,1,0)</f>
        <v>0</v>
      </c>
      <c r="Z10891" s="12">
        <f>IF(OR(Tableau1[[#This Row],[Access R1 + S1+ T1 ]]&gt;=1,Tableau1[[#This Row],[Access V1 +W1 + X1]]&gt;=1),1,0)</f>
        <v>0</v>
      </c>
      <c r="AB10891" s="10" t="str">
        <f>Tableau1[[#This Row],[DOI]]</f>
        <v>doi: 10.1136/bmjopen-2016-012790</v>
      </c>
      <c r="AC10891" s="13" t="str">
        <f>Tableau1[[#This Row],[Authors]]&amp;", "&amp;Tableau1[[#This Row],[Title]]&amp;" "&amp;Tableau1[[#This Row],[Journal]]&amp;". "&amp;Tableau1[[#This Row],[Year]]</f>
        <v>Boxell EM, Amoaku WM, Bradley C., Healthcare experiences of patients with age-related macular degeneration: have things improved? Cross-sectional survey responses of Macular Society members in 2013 compared with 1999. BMJ Open. 2017</v>
      </c>
    </row>
    <row r="10892" spans="1:29" x14ac:dyDescent="0.3">
      <c r="A10892">
        <v>2882</v>
      </c>
      <c r="B10892" t="s">
        <v>6081</v>
      </c>
      <c r="C10892" t="s">
        <v>16327</v>
      </c>
      <c r="D10892" t="s">
        <v>26505</v>
      </c>
      <c r="E10892" t="s">
        <v>2490</v>
      </c>
      <c r="F10892" s="10"/>
      <c r="G10892">
        <v>2017</v>
      </c>
      <c r="J10892">
        <v>0.98075279186750863</v>
      </c>
      <c r="L10892" t="s">
        <v>37340</v>
      </c>
      <c r="M10892">
        <v>28669778</v>
      </c>
      <c r="Q10892" s="10"/>
      <c r="R10892" s="11">
        <f t="shared" si="340"/>
        <v>0</v>
      </c>
      <c r="U10892" s="11">
        <f t="shared" si="341"/>
        <v>0</v>
      </c>
      <c r="Y10892" s="11">
        <f>IF(SUM(Tableau1[[#This Row],[Other access]:[Sci-hub access]])&gt;=1,1,0)</f>
        <v>0</v>
      </c>
      <c r="Z10892" s="12">
        <f>IF(OR(Tableau1[[#This Row],[Access R1 + S1+ T1 ]]&gt;=1,Tableau1[[#This Row],[Access V1 +W1 + X1]]&gt;=1),1,0)</f>
        <v>0</v>
      </c>
      <c r="AB10892" s="10" t="str">
        <f>Tableau1[[#This Row],[DOI]]</f>
        <v>doi: 10.1016/j.ajo.2017.06.016</v>
      </c>
      <c r="AC10892" s="13" t="str">
        <f>Tableau1[[#This Row],[Authors]]&amp;", "&amp;Tableau1[[#This Row],[Title]]&amp;" "&amp;Tableau1[[#This Row],[Journal]]&amp;". "&amp;Tableau1[[#This Row],[Year]]</f>
        <v>Kato K, Miyake K, Kondo N, Asano S, Takeda J, Takahashi A, Takashima Y, Kondo M., Conjunctival Goblet Cell Density Following Cataract Surgery With Diclofenac Versus Diclofenac and Rebamipide: A Randomized Trial. Am J Ophthalmol. 2017</v>
      </c>
    </row>
    <row r="10893" spans="1:29" x14ac:dyDescent="0.3">
      <c r="A10893">
        <v>10070</v>
      </c>
      <c r="B10893" t="s">
        <v>2166</v>
      </c>
      <c r="C10893" t="s">
        <v>2167</v>
      </c>
      <c r="D10893" t="s">
        <v>2168</v>
      </c>
      <c r="E10893" t="s">
        <v>2765</v>
      </c>
      <c r="F10893" s="10"/>
      <c r="G10893">
        <v>2017</v>
      </c>
      <c r="J10893">
        <v>0.98077557881700206</v>
      </c>
      <c r="L10893" t="s">
        <v>44326</v>
      </c>
      <c r="M10893">
        <v>27480480</v>
      </c>
      <c r="Q10893" s="10"/>
      <c r="R10893" s="11">
        <f t="shared" si="340"/>
        <v>0</v>
      </c>
      <c r="U10893" s="11">
        <f t="shared" si="341"/>
        <v>0</v>
      </c>
      <c r="Y10893" s="11">
        <f>IF(SUM(Tableau1[[#This Row],[Other access]:[Sci-hub access]])&gt;=1,1,0)</f>
        <v>0</v>
      </c>
      <c r="Z10893" s="12">
        <f>IF(OR(Tableau1[[#This Row],[Access R1 + S1+ T1 ]]&gt;=1,Tableau1[[#This Row],[Access V1 +W1 + X1]]&gt;=1),1,0)</f>
        <v>0</v>
      </c>
      <c r="AB10893" s="10" t="str">
        <f>Tableau1[[#This Row],[DOI]]</f>
        <v>doi: 10.1002/dneu.22423</v>
      </c>
      <c r="AC10893" s="13" t="str">
        <f>Tableau1[[#This Row],[Authors]]&amp;", "&amp;Tableau1[[#This Row],[Title]]&amp;" "&amp;Tableau1[[#This Row],[Journal]]&amp;". "&amp;Tableau1[[#This Row],[Year]]</f>
        <v>Sato Y, Yano H, Shimizu Y, Tanaka H, Ohshima T., Optic nerve input-dependent regulation of neural stem cell proliferation in the optic tectum of adult zebrafish. Dev Neurobiol. 2017</v>
      </c>
    </row>
    <row r="10894" spans="1:29" ht="28.8" x14ac:dyDescent="0.3">
      <c r="A10894">
        <v>7536</v>
      </c>
      <c r="B10894" t="s">
        <v>1360</v>
      </c>
      <c r="C10894" t="s">
        <v>1361</v>
      </c>
      <c r="D10894" t="s">
        <v>1362</v>
      </c>
      <c r="E10894" t="s">
        <v>2943</v>
      </c>
      <c r="F10894" s="10"/>
      <c r="G10894">
        <v>2017</v>
      </c>
      <c r="J10894">
        <v>0.98084606643105199</v>
      </c>
      <c r="L10894" t="s">
        <v>41891</v>
      </c>
      <c r="M10894">
        <v>28083635</v>
      </c>
      <c r="Q10894" s="10"/>
      <c r="R10894" s="11">
        <f t="shared" si="340"/>
        <v>0</v>
      </c>
      <c r="U10894" s="11">
        <f t="shared" si="341"/>
        <v>0</v>
      </c>
      <c r="Y10894" s="11">
        <f>IF(SUM(Tableau1[[#This Row],[Other access]:[Sci-hub access]])&gt;=1,1,0)</f>
        <v>0</v>
      </c>
      <c r="Z10894" s="12">
        <f>IF(OR(Tableau1[[#This Row],[Access R1 + S1+ T1 ]]&gt;=1,Tableau1[[#This Row],[Access V1 +W1 + X1]]&gt;=1),1,0)</f>
        <v>0</v>
      </c>
      <c r="AB10894" s="10" t="str">
        <f>Tableau1[[#This Row],[DOI]]</f>
        <v>doi: 10.1007/s00125-016-4204-0</v>
      </c>
      <c r="AC10894" s="13" t="str">
        <f>Tableau1[[#This Row],[Authors]]&amp;", "&amp;Tableau1[[#This Row],[Title]]&amp;" "&amp;Tableau1[[#This Row],[Journal]]&amp;". "&amp;Tableau1[[#This Row],[Year]]</f>
        <v>Rezzola S, Corsini M, Chiodelli P, Cancarini A, Nawaz IM, Coltrini D, Mitola S, Ronca R, Belleri M, Lista L, Rusciano D, De Rosa M, Pavone V, Semeraro F, Presta M., Inflammation and N-formyl peptide receptors mediate the angiogenic activity of human vitreous humour in proliferative diabetic retinopathy. Diabetologia. 2017</v>
      </c>
    </row>
    <row r="10895" spans="1:29" x14ac:dyDescent="0.3">
      <c r="A10895">
        <v>1990</v>
      </c>
      <c r="B10895" t="s">
        <v>5230</v>
      </c>
      <c r="C10895" t="s">
        <v>15476</v>
      </c>
      <c r="D10895" t="s">
        <v>25652</v>
      </c>
      <c r="E10895" t="s">
        <v>2468</v>
      </c>
      <c r="F10895" s="10"/>
      <c r="G10895">
        <v>2017</v>
      </c>
      <c r="J10895">
        <v>0.98097675137442464</v>
      </c>
      <c r="L10895" t="s">
        <v>36461</v>
      </c>
      <c r="M10895">
        <v>28834827</v>
      </c>
      <c r="Q10895" s="10"/>
      <c r="R10895" s="11">
        <f t="shared" si="340"/>
        <v>0</v>
      </c>
      <c r="U10895" s="11">
        <f t="shared" si="341"/>
        <v>0</v>
      </c>
      <c r="Y10895" s="11">
        <f>IF(SUM(Tableau1[[#This Row],[Other access]:[Sci-hub access]])&gt;=1,1,0)</f>
        <v>0</v>
      </c>
      <c r="Z10895" s="12">
        <f>IF(OR(Tableau1[[#This Row],[Access R1 + S1+ T1 ]]&gt;=1,Tableau1[[#This Row],[Access V1 +W1 + X1]]&gt;=1),1,0)</f>
        <v>0</v>
      </c>
      <c r="AB10895" s="10" t="str">
        <f>Tableau1[[#This Row],[DOI]]</f>
        <v>doi: 10.1097/IJG.0000000000000748</v>
      </c>
      <c r="AC10895" s="13" t="str">
        <f>Tableau1[[#This Row],[Authors]]&amp;", "&amp;Tableau1[[#This Row],[Title]]&amp;" "&amp;Tableau1[[#This Row],[Journal]]&amp;". "&amp;Tableau1[[#This Row],[Year]]</f>
        <v>Aptel F, Bron AM, Lachkar Y, Schweitzer C., Change in Visual Field Progression Following Treatment Escalation in Primary Open-angle Glaucoma. J Glaucoma. 2017</v>
      </c>
    </row>
    <row r="10896" spans="1:29" x14ac:dyDescent="0.3">
      <c r="A10896">
        <v>8796</v>
      </c>
      <c r="B10896" t="s">
        <v>11431</v>
      </c>
      <c r="C10896" t="s">
        <v>21615</v>
      </c>
      <c r="D10896" t="s">
        <v>31871</v>
      </c>
      <c r="E10896" t="s">
        <v>2448</v>
      </c>
      <c r="F10896" s="10"/>
      <c r="G10896">
        <v>2017</v>
      </c>
      <c r="J10896">
        <v>0.98101080447776889</v>
      </c>
      <c r="L10896" t="s">
        <v>43132</v>
      </c>
      <c r="M10896">
        <v>27837278</v>
      </c>
      <c r="Q10896" s="10"/>
      <c r="R10896" s="11">
        <f t="shared" si="340"/>
        <v>0</v>
      </c>
      <c r="U10896" s="11">
        <f t="shared" si="341"/>
        <v>0</v>
      </c>
      <c r="Y10896" s="11">
        <f>IF(SUM(Tableau1[[#This Row],[Other access]:[Sci-hub access]])&gt;=1,1,0)</f>
        <v>0</v>
      </c>
      <c r="Z10896" s="12">
        <f>IF(OR(Tableau1[[#This Row],[Access R1 + S1+ T1 ]]&gt;=1,Tableau1[[#This Row],[Access V1 +W1 + X1]]&gt;=1),1,0)</f>
        <v>0</v>
      </c>
      <c r="AB10896" s="10" t="str">
        <f>Tableau1[[#This Row],[DOI]]</f>
        <v>doi: 10.1007/s00417-016-3532-6</v>
      </c>
      <c r="AC10896" s="13" t="str">
        <f>Tableau1[[#This Row],[Authors]]&amp;", "&amp;Tableau1[[#This Row],[Title]]&amp;" "&amp;Tableau1[[#This Row],[Journal]]&amp;". "&amp;Tableau1[[#This Row],[Year]]</f>
        <v>Jiang B, Huo Y, Gu Y, Wang J., The role of microRNAs in myopia. Graefes Arch Clin Exp Ophthalmol. 2017</v>
      </c>
    </row>
    <row r="10897" spans="1:29" ht="28.8" x14ac:dyDescent="0.3">
      <c r="A10897">
        <v>8781</v>
      </c>
      <c r="B10897" t="s">
        <v>11418</v>
      </c>
      <c r="C10897" t="s">
        <v>21603</v>
      </c>
      <c r="D10897" t="s">
        <v>31858</v>
      </c>
      <c r="E10897" t="s">
        <v>34438</v>
      </c>
      <c r="F10897" s="10"/>
      <c r="G10897">
        <v>2017</v>
      </c>
      <c r="J10897">
        <v>0.98108832761933051</v>
      </c>
      <c r="L10897" t="s">
        <v>43117</v>
      </c>
      <c r="M10897">
        <v>27840134</v>
      </c>
      <c r="Q10897" s="10"/>
      <c r="R10897" s="11">
        <f t="shared" si="340"/>
        <v>0</v>
      </c>
      <c r="U10897" s="11">
        <f t="shared" si="341"/>
        <v>0</v>
      </c>
      <c r="Y10897" s="11">
        <f>IF(SUM(Tableau1[[#This Row],[Other access]:[Sci-hub access]])&gt;=1,1,0)</f>
        <v>0</v>
      </c>
      <c r="Z10897" s="12">
        <f>IF(OR(Tableau1[[#This Row],[Access R1 + S1+ T1 ]]&gt;=1,Tableau1[[#This Row],[Access V1 +W1 + X1]]&gt;=1),1,0)</f>
        <v>0</v>
      </c>
      <c r="AB10897" s="10" t="str">
        <f>Tableau1[[#This Row],[DOI]]</f>
        <v>doi: 10.1016/j.jcyt.2016.10.007</v>
      </c>
      <c r="AC10897" s="13" t="str">
        <f>Tableau1[[#This Row],[Authors]]&amp;", "&amp;Tableau1[[#This Row],[Title]]&amp;" "&amp;Tableau1[[#This Row],[Journal]]&amp;". "&amp;Tableau1[[#This Row],[Year]]</f>
        <v>Yun YI, Park SY, Lee HJ, Ko JH, Kim MK, Wee WR, Reger RL, Gregory CA, Choi H, Fulcher SF, Prockop DJ, Oh JY., Comparison of the anti-inflammatory effects of induced pluripotent stem cell-derived and bone marrow-derived mesenchymal stromal cells in a murine model of corneal injury. Cytotherapy. 2017</v>
      </c>
    </row>
    <row r="10898" spans="1:29" x14ac:dyDescent="0.3">
      <c r="A10898">
        <v>10800</v>
      </c>
      <c r="B10898" t="s">
        <v>13255</v>
      </c>
      <c r="C10898" t="s">
        <v>23418</v>
      </c>
      <c r="D10898" t="s">
        <v>33709</v>
      </c>
      <c r="E10898" t="s">
        <v>2786</v>
      </c>
      <c r="F10898" s="10"/>
      <c r="G10898">
        <v>2017</v>
      </c>
      <c r="J10898">
        <v>0.98119270050818241</v>
      </c>
      <c r="L10898" t="s">
        <v>45047</v>
      </c>
      <c r="M10898">
        <v>27028056</v>
      </c>
      <c r="Q10898" s="10"/>
      <c r="R10898" s="11">
        <f t="shared" si="340"/>
        <v>0</v>
      </c>
      <c r="U10898" s="11">
        <f t="shared" si="341"/>
        <v>0</v>
      </c>
      <c r="Y10898" s="11">
        <f>IF(SUM(Tableau1[[#This Row],[Other access]:[Sci-hub access]])&gt;=1,1,0)</f>
        <v>0</v>
      </c>
      <c r="Z10898" s="12">
        <f>IF(OR(Tableau1[[#This Row],[Access R1 + S1+ T1 ]]&gt;=1,Tableau1[[#This Row],[Access V1 +W1 + X1]]&gt;=1),1,0)</f>
        <v>0</v>
      </c>
      <c r="AB10898" s="10" t="str">
        <f>Tableau1[[#This Row],[DOI]]</f>
        <v>doi: 10.3109/15569527.2016.1156120</v>
      </c>
      <c r="AC10898" s="13" t="str">
        <f>Tableau1[[#This Row],[Authors]]&amp;", "&amp;Tableau1[[#This Row],[Title]]&amp;" "&amp;Tableau1[[#This Row],[Journal]]&amp;". "&amp;Tableau1[[#This Row],[Year]]</f>
        <v>Kal A, Kal O, Akillioglu I, Celik E, Yilmaz M, Gonul S, Solmaz M, Onal O., The protective effect of prophylactic ozone administration against retinal ischemia-reperfusion injury. Cutan Ocul Toxicol. 2017</v>
      </c>
    </row>
    <row r="10899" spans="1:29" x14ac:dyDescent="0.3">
      <c r="A10899">
        <v>195</v>
      </c>
      <c r="B10899" t="s">
        <v>3458</v>
      </c>
      <c r="C10899" t="s">
        <v>13719</v>
      </c>
      <c r="D10899" t="s">
        <v>23878</v>
      </c>
      <c r="E10899" t="s">
        <v>2462</v>
      </c>
      <c r="F10899" s="10"/>
      <c r="G10899">
        <v>2018</v>
      </c>
      <c r="J10899">
        <v>0.9814740229890625</v>
      </c>
      <c r="L10899" t="s">
        <v>34708</v>
      </c>
      <c r="M10899">
        <v>29351793</v>
      </c>
      <c r="Q10899" s="10"/>
      <c r="R10899" s="11">
        <f t="shared" si="340"/>
        <v>0</v>
      </c>
      <c r="U10899" s="11">
        <f t="shared" si="341"/>
        <v>0</v>
      </c>
      <c r="Y10899" s="11">
        <f>IF(SUM(Tableau1[[#This Row],[Other access]:[Sci-hub access]])&gt;=1,1,0)</f>
        <v>0</v>
      </c>
      <c r="Z10899" s="12">
        <f>IF(OR(Tableau1[[#This Row],[Access R1 + S1+ T1 ]]&gt;=1,Tableau1[[#This Row],[Access V1 +W1 + X1]]&gt;=1),1,0)</f>
        <v>0</v>
      </c>
      <c r="AB10899" s="10" t="str">
        <f>Tableau1[[#This Row],[DOI]]</f>
        <v>doi: 10.1186/s12886-018-0669-6</v>
      </c>
      <c r="AC10899" s="13" t="str">
        <f>Tableau1[[#This Row],[Authors]]&amp;", "&amp;Tableau1[[#This Row],[Title]]&amp;" "&amp;Tableau1[[#This Row],[Journal]]&amp;". "&amp;Tableau1[[#This Row],[Year]]</f>
        <v>Jiang Y, Brenner JE, Foster WJ., Retinal complications of gout: a case report and review of the literature. BMC Ophthalmol. 2018</v>
      </c>
    </row>
    <row r="10900" spans="1:29" x14ac:dyDescent="0.3">
      <c r="A10900">
        <v>2812</v>
      </c>
      <c r="B10900" t="s">
        <v>169</v>
      </c>
      <c r="C10900" t="s">
        <v>170</v>
      </c>
      <c r="D10900" t="s">
        <v>171</v>
      </c>
      <c r="E10900" t="s">
        <v>2587</v>
      </c>
      <c r="F10900" s="10"/>
      <c r="G10900">
        <v>2017</v>
      </c>
      <c r="J10900">
        <v>0.98152323431810773</v>
      </c>
      <c r="L10900" t="s">
        <v>37271</v>
      </c>
      <c r="M10900">
        <v>28679845</v>
      </c>
      <c r="Q10900" s="10"/>
      <c r="R10900" s="11">
        <f t="shared" si="340"/>
        <v>0</v>
      </c>
      <c r="U10900" s="11">
        <f t="shared" si="341"/>
        <v>0</v>
      </c>
      <c r="Y10900" s="11">
        <f>IF(SUM(Tableau1[[#This Row],[Other access]:[Sci-hub access]])&gt;=1,1,0)</f>
        <v>0</v>
      </c>
      <c r="Z10900" s="12">
        <f>IF(OR(Tableau1[[#This Row],[Access R1 + S1+ T1 ]]&gt;=1,Tableau1[[#This Row],[Access V1 +W1 + X1]]&gt;=1),1,0)</f>
        <v>0</v>
      </c>
      <c r="AB10900" s="10" t="str">
        <f>Tableau1[[#This Row],[DOI]]</f>
        <v>doi: 10.1042/CS20170066</v>
      </c>
      <c r="AC10900" s="13" t="str">
        <f>Tableau1[[#This Row],[Authors]]&amp;", "&amp;Tableau1[[#This Row],[Title]]&amp;" "&amp;Tableau1[[#This Row],[Journal]]&amp;". "&amp;Tableau1[[#This Row],[Year]]</f>
        <v>Farnoodian M, Wang S, Dietz J, Nickells RW, Sorenson CM, Sheibani N., Negative regulators of angiogenesis: important targets for treatment of exudative AMD. Clin Sci (Lond). 2017</v>
      </c>
    </row>
    <row r="10901" spans="1:29" x14ac:dyDescent="0.3">
      <c r="A10901">
        <v>2222</v>
      </c>
      <c r="B10901" t="s">
        <v>5455</v>
      </c>
      <c r="C10901" t="s">
        <v>15700</v>
      </c>
      <c r="D10901" t="s">
        <v>25877</v>
      </c>
      <c r="E10901" t="s">
        <v>2493</v>
      </c>
      <c r="F10901" s="10"/>
      <c r="G10901">
        <v>2017</v>
      </c>
      <c r="J10901">
        <v>0.98156497621119154</v>
      </c>
      <c r="L10901" t="e">
        <v>#VALUE!</v>
      </c>
      <c r="M10901">
        <v>28796774</v>
      </c>
      <c r="Q10901" s="10"/>
      <c r="R10901" s="11">
        <f t="shared" si="340"/>
        <v>0</v>
      </c>
      <c r="U10901" s="11">
        <f t="shared" si="341"/>
        <v>0</v>
      </c>
      <c r="Y10901" s="11">
        <f>IF(SUM(Tableau1[[#This Row],[Other access]:[Sci-hub access]])&gt;=1,1,0)</f>
        <v>0</v>
      </c>
      <c r="Z10901" s="12">
        <f>IF(OR(Tableau1[[#This Row],[Access R1 + S1+ T1 ]]&gt;=1,Tableau1[[#This Row],[Access V1 +W1 + X1]]&gt;=1),1,0)</f>
        <v>0</v>
      </c>
      <c r="AB10901" s="10" t="e">
        <f>Tableau1[[#This Row],[DOI]]</f>
        <v>#VALUE!</v>
      </c>
      <c r="AC10901" s="13" t="str">
        <f>Tableau1[[#This Row],[Authors]]&amp;", "&amp;Tableau1[[#This Row],[Title]]&amp;" "&amp;Tableau1[[#This Row],[Journal]]&amp;". "&amp;Tableau1[[#This Row],[Year]]</f>
        <v>Brûlé J, Tousignant B, Nicholls G, Pearce MG., An in-country model of workforce support for trained mid-level eye care workers in Papua New Guinea and Pacific Islands. N Z Med J. 2017</v>
      </c>
    </row>
    <row r="10902" spans="1:29" x14ac:dyDescent="0.3">
      <c r="A10902">
        <v>804</v>
      </c>
      <c r="B10902" t="s">
        <v>4067</v>
      </c>
      <c r="C10902" t="s">
        <v>14321</v>
      </c>
      <c r="D10902" t="s">
        <v>24487</v>
      </c>
      <c r="E10902" t="s">
        <v>2490</v>
      </c>
      <c r="F10902" s="10"/>
      <c r="G10902">
        <v>2018</v>
      </c>
      <c r="J10902">
        <v>0.98173167693873742</v>
      </c>
      <c r="L10902" t="s">
        <v>35297</v>
      </c>
      <c r="M10902">
        <v>29102605</v>
      </c>
      <c r="Q10902" s="10"/>
      <c r="R10902" s="11">
        <f t="shared" si="340"/>
        <v>0</v>
      </c>
      <c r="U10902" s="11">
        <f t="shared" si="341"/>
        <v>0</v>
      </c>
      <c r="Y10902" s="11">
        <f>IF(SUM(Tableau1[[#This Row],[Other access]:[Sci-hub access]])&gt;=1,1,0)</f>
        <v>0</v>
      </c>
      <c r="Z10902" s="12">
        <f>IF(OR(Tableau1[[#This Row],[Access R1 + S1+ T1 ]]&gt;=1,Tableau1[[#This Row],[Access V1 +W1 + X1]]&gt;=1),1,0)</f>
        <v>0</v>
      </c>
      <c r="AB10902" s="10" t="str">
        <f>Tableau1[[#This Row],[DOI]]</f>
        <v>doi: 10.1016/j.ajo.2017.10.020</v>
      </c>
      <c r="AC10902" s="13" t="str">
        <f>Tableau1[[#This Row],[Authors]]&amp;", "&amp;Tableau1[[#This Row],[Title]]&amp;" "&amp;Tableau1[[#This Row],[Journal]]&amp;". "&amp;Tableau1[[#This Row],[Year]]</f>
        <v>Voytsekhivskyy OV., Development and Clinical Accuracy of a New Intraocular Lens Power Formula (VRF) Compared to Other Formulas. Am J Ophthalmol. 2018</v>
      </c>
    </row>
    <row r="10903" spans="1:29" ht="28.8" x14ac:dyDescent="0.3">
      <c r="A10903">
        <v>9835</v>
      </c>
      <c r="B10903" t="s">
        <v>2109</v>
      </c>
      <c r="C10903" t="s">
        <v>2110</v>
      </c>
      <c r="D10903" t="s">
        <v>2111</v>
      </c>
      <c r="E10903" t="s">
        <v>2507</v>
      </c>
      <c r="F10903" s="10"/>
      <c r="G10903">
        <v>2017</v>
      </c>
      <c r="J10903">
        <v>0.98175276502509712</v>
      </c>
      <c r="L10903" t="s">
        <v>44097</v>
      </c>
      <c r="M10903">
        <v>27567086</v>
      </c>
      <c r="Q10903" s="10"/>
      <c r="R10903" s="11">
        <f t="shared" si="340"/>
        <v>0</v>
      </c>
      <c r="U10903" s="11">
        <f t="shared" si="341"/>
        <v>0</v>
      </c>
      <c r="Y10903" s="11">
        <f>IF(SUM(Tableau1[[#This Row],[Other access]:[Sci-hub access]])&gt;=1,1,0)</f>
        <v>0</v>
      </c>
      <c r="Z10903" s="12">
        <f>IF(OR(Tableau1[[#This Row],[Access R1 + S1+ T1 ]]&gt;=1,Tableau1[[#This Row],[Access V1 +W1 + X1]]&gt;=1),1,0)</f>
        <v>0</v>
      </c>
      <c r="AB10903" s="10" t="str">
        <f>Tableau1[[#This Row],[DOI]]</f>
        <v>doi: 10.1002/pbc.26193</v>
      </c>
      <c r="AC10903" s="13" t="str">
        <f>Tableau1[[#This Row],[Authors]]&amp;", "&amp;Tableau1[[#This Row],[Title]]&amp;" "&amp;Tableau1[[#This Row],[Journal]]&amp;". "&amp;Tableau1[[#This Row],[Year]]</f>
        <v>Temming P, Arendt M, Viehmann A, Eisele L, Le Guin CH, Schündeln MM, Biewald E, Astrahantseff K, Wieland R, Bornfeld N, Sauerwein W, Eggert A, Jöckel KH, Lohmann DR., Incidence of second cancers after radiotherapy and systemic chemotherapy in heritable retinoblastoma survivors: A report from the German reference center. Pediatr Blood Cancer. 2017</v>
      </c>
    </row>
    <row r="10904" spans="1:29" x14ac:dyDescent="0.3">
      <c r="A10904">
        <v>522</v>
      </c>
      <c r="B10904" t="s">
        <v>3785</v>
      </c>
      <c r="C10904" t="s">
        <v>14042</v>
      </c>
      <c r="D10904" t="s">
        <v>24205</v>
      </c>
      <c r="E10904" t="s">
        <v>2443</v>
      </c>
      <c r="F10904" s="10"/>
      <c r="G10904">
        <v>2017</v>
      </c>
      <c r="J10904">
        <v>0.9819952898537696</v>
      </c>
      <c r="L10904" t="s">
        <v>35023</v>
      </c>
      <c r="M10904">
        <v>29196765</v>
      </c>
      <c r="Q10904" s="10"/>
      <c r="R10904" s="11">
        <f t="shared" si="340"/>
        <v>0</v>
      </c>
      <c r="U10904" s="11">
        <f t="shared" si="341"/>
        <v>0</v>
      </c>
      <c r="Y10904" s="11">
        <f>IF(SUM(Tableau1[[#This Row],[Other access]:[Sci-hub access]])&gt;=1,1,0)</f>
        <v>0</v>
      </c>
      <c r="Z10904" s="12">
        <f>IF(OR(Tableau1[[#This Row],[Access R1 + S1+ T1 ]]&gt;=1,Tableau1[[#This Row],[Access V1 +W1 + X1]]&gt;=1),1,0)</f>
        <v>0</v>
      </c>
      <c r="AB10904" s="10" t="str">
        <f>Tableau1[[#This Row],[DOI]]</f>
        <v>doi: 10.1167/iovs.17-22153</v>
      </c>
      <c r="AC10904" s="13" t="str">
        <f>Tableau1[[#This Row],[Authors]]&amp;", "&amp;Tableau1[[#This Row],[Title]]&amp;" "&amp;Tableau1[[#This Row],[Journal]]&amp;". "&amp;Tableau1[[#This Row],[Year]]</f>
        <v>Kumari S, Gao J, Mathias RT, Sun X, Eswaramoorthy A, Browne N, Zhang N, Varadaraj K., Aquaporin 0 Modulates Lens Gap Junctions in the Presence of Lens-Specific Beaded Filament Proteins. Invest Ophthalmol Vis Sci. 2017</v>
      </c>
    </row>
    <row r="10905" spans="1:29" x14ac:dyDescent="0.3">
      <c r="A10905">
        <v>9209</v>
      </c>
      <c r="B10905" t="s">
        <v>11799</v>
      </c>
      <c r="C10905" t="s">
        <v>21973</v>
      </c>
      <c r="D10905" t="s">
        <v>32240</v>
      </c>
      <c r="E10905" t="s">
        <v>2457</v>
      </c>
      <c r="F10905" s="10"/>
      <c r="G10905">
        <v>2017</v>
      </c>
      <c r="J10905">
        <v>0.98201703355071668</v>
      </c>
      <c r="L10905" t="s">
        <v>43522</v>
      </c>
      <c r="M10905">
        <v>27763945</v>
      </c>
      <c r="Q10905" s="10"/>
      <c r="R10905" s="11">
        <f t="shared" si="340"/>
        <v>0</v>
      </c>
      <c r="U10905" s="11">
        <f t="shared" si="341"/>
        <v>0</v>
      </c>
      <c r="Y10905" s="11">
        <f>IF(SUM(Tableau1[[#This Row],[Other access]:[Sci-hub access]])&gt;=1,1,0)</f>
        <v>0</v>
      </c>
      <c r="Z10905" s="12">
        <f>IF(OR(Tableau1[[#This Row],[Access R1 + S1+ T1 ]]&gt;=1,Tableau1[[#This Row],[Access V1 +W1 + X1]]&gt;=1),1,0)</f>
        <v>0</v>
      </c>
      <c r="AB10905" s="10" t="str">
        <f>Tableau1[[#This Row],[DOI]]</f>
        <v>doi: 10.1097/ICB.0000000000000466</v>
      </c>
      <c r="AC10905" s="13" t="str">
        <f>Tableau1[[#This Row],[Authors]]&amp;", "&amp;Tableau1[[#This Row],[Title]]&amp;" "&amp;Tableau1[[#This Row],[Journal]]&amp;". "&amp;Tableau1[[#This Row],[Year]]</f>
        <v>Sridhar J, Shahlaee A, Shieh WS, Rahimy E., PARACENTRAL ACUTE MIDDLE MACULOPATHY ASSOCIATED WITH RETINAL ARTERY OCCLUSION AFTER COSMETIC FILLER INJECTION. Retin Cases Brief Rep. 2017</v>
      </c>
    </row>
    <row r="10906" spans="1:29" x14ac:dyDescent="0.3">
      <c r="A10906">
        <v>4734</v>
      </c>
      <c r="B10906" t="s">
        <v>7842</v>
      </c>
      <c r="C10906" t="s">
        <v>18074</v>
      </c>
      <c r="D10906" t="s">
        <v>28272</v>
      </c>
      <c r="E10906" t="s">
        <v>2537</v>
      </c>
      <c r="F10906" s="10"/>
      <c r="G10906">
        <v>2017</v>
      </c>
      <c r="J10906">
        <v>0.98227199144475408</v>
      </c>
      <c r="L10906" t="s">
        <v>39149</v>
      </c>
      <c r="M10906">
        <v>28413156</v>
      </c>
      <c r="Q10906" s="10"/>
      <c r="R10906" s="11">
        <f t="shared" si="340"/>
        <v>0</v>
      </c>
      <c r="U10906" s="11">
        <f t="shared" si="341"/>
        <v>0</v>
      </c>
      <c r="Y10906" s="11">
        <f>IF(SUM(Tableau1[[#This Row],[Other access]:[Sci-hub access]])&gt;=1,1,0)</f>
        <v>0</v>
      </c>
      <c r="Z10906" s="12">
        <f>IF(OR(Tableau1[[#This Row],[Access R1 + S1+ T1 ]]&gt;=1,Tableau1[[#This Row],[Access V1 +W1 + X1]]&gt;=1),1,0)</f>
        <v>0</v>
      </c>
      <c r="AB10906" s="10" t="str">
        <f>Tableau1[[#This Row],[DOI]]</f>
        <v>doi: 10.1016/j.ajpath.2017.01.019</v>
      </c>
      <c r="AC10906" s="13" t="str">
        <f>Tableau1[[#This Row],[Authors]]&amp;", "&amp;Tableau1[[#This Row],[Title]]&amp;" "&amp;Tableau1[[#This Row],[Journal]]&amp;". "&amp;Tableau1[[#This Row],[Year]]</f>
        <v>Combs B, Kanaan NM., Exposure of the Amino Terminus of Tau Is a Pathological Event in Multiple Tauopathies. Am J Pathol. 2017</v>
      </c>
    </row>
    <row r="10907" spans="1:29" x14ac:dyDescent="0.3">
      <c r="A10907">
        <v>8644</v>
      </c>
      <c r="B10907" t="s">
        <v>11305</v>
      </c>
      <c r="C10907" t="s">
        <v>21489</v>
      </c>
      <c r="D10907" t="s">
        <v>31744</v>
      </c>
      <c r="E10907" t="s">
        <v>2448</v>
      </c>
      <c r="F10907" s="10"/>
      <c r="G10907">
        <v>2017</v>
      </c>
      <c r="J10907">
        <v>0.98229495236749953</v>
      </c>
      <c r="L10907" t="s">
        <v>42980</v>
      </c>
      <c r="M10907">
        <v>27873014</v>
      </c>
      <c r="Q10907" s="10"/>
      <c r="R10907" s="11">
        <f t="shared" si="340"/>
        <v>0</v>
      </c>
      <c r="U10907" s="11">
        <f t="shared" si="341"/>
        <v>0</v>
      </c>
      <c r="Y10907" s="11">
        <f>IF(SUM(Tableau1[[#This Row],[Other access]:[Sci-hub access]])&gt;=1,1,0)</f>
        <v>0</v>
      </c>
      <c r="Z10907" s="12">
        <f>IF(OR(Tableau1[[#This Row],[Access R1 + S1+ T1 ]]&gt;=1,Tableau1[[#This Row],[Access V1 +W1 + X1]]&gt;=1),1,0)</f>
        <v>0</v>
      </c>
      <c r="AB10907" s="10" t="str">
        <f>Tableau1[[#This Row],[DOI]]</f>
        <v>doi: 10.1007/s00417-016-3554-0</v>
      </c>
      <c r="AC10907" s="13" t="str">
        <f>Tableau1[[#This Row],[Authors]]&amp;", "&amp;Tableau1[[#This Row],[Title]]&amp;" "&amp;Tableau1[[#This Row],[Journal]]&amp;". "&amp;Tableau1[[#This Row],[Year]]</f>
        <v>Felipe-Marquez G, Nombela-Palomo M, Palomo-Álvarez C, Cacho I, Nieto-Bona A., Binocular function changes produced in response to overnight orthokeratology. Graefes Arch Clin Exp Ophthalmol. 2017</v>
      </c>
    </row>
    <row r="10908" spans="1:29" x14ac:dyDescent="0.3">
      <c r="A10908">
        <v>8053</v>
      </c>
      <c r="B10908" t="s">
        <v>10779</v>
      </c>
      <c r="C10908" t="s">
        <v>20973</v>
      </c>
      <c r="D10908" t="s">
        <v>31217</v>
      </c>
      <c r="E10908" t="s">
        <v>34202</v>
      </c>
      <c r="F10908" s="10"/>
      <c r="G10908">
        <v>2017</v>
      </c>
      <c r="J10908">
        <v>0.98231287698200986</v>
      </c>
      <c r="L10908" t="s">
        <v>42400</v>
      </c>
      <c r="M10908">
        <v>28003323</v>
      </c>
      <c r="Q10908" s="10"/>
      <c r="R10908" s="11">
        <f t="shared" si="340"/>
        <v>0</v>
      </c>
      <c r="U10908" s="11">
        <f t="shared" si="341"/>
        <v>0</v>
      </c>
      <c r="Y10908" s="11">
        <f>IF(SUM(Tableau1[[#This Row],[Other access]:[Sci-hub access]])&gt;=1,1,0)</f>
        <v>0</v>
      </c>
      <c r="Z10908" s="12">
        <f>IF(OR(Tableau1[[#This Row],[Access R1 + S1+ T1 ]]&gt;=1,Tableau1[[#This Row],[Access V1 +W1 + X1]]&gt;=1),1,0)</f>
        <v>0</v>
      </c>
      <c r="AB10908" s="10" t="str">
        <f>Tableau1[[#This Row],[DOI]]</f>
        <v>doi: 10.1136/jmedgenet-2016-104266</v>
      </c>
      <c r="AC10908" s="13" t="str">
        <f>Tableau1[[#This Row],[Authors]]&amp;", "&amp;Tableau1[[#This Row],[Title]]&amp;" "&amp;Tableau1[[#This Row],[Journal]]&amp;". "&amp;Tableau1[[#This Row],[Year]]</f>
        <v>Wan P, Su W, Zhuo Y., Precise long non-coding RNA modulation in visual maintenance and impairment. J Med Genet. 2017</v>
      </c>
    </row>
    <row r="10909" spans="1:29" ht="28.8" x14ac:dyDescent="0.3">
      <c r="A10909">
        <v>10523</v>
      </c>
      <c r="B10909" t="s">
        <v>13006</v>
      </c>
      <c r="C10909" t="s">
        <v>23172</v>
      </c>
      <c r="D10909" t="s">
        <v>33459</v>
      </c>
      <c r="E10909" t="s">
        <v>34408</v>
      </c>
      <c r="F10909" s="10"/>
      <c r="G10909">
        <v>2017</v>
      </c>
      <c r="J10909">
        <v>0.98238975896092318</v>
      </c>
      <c r="L10909" t="s">
        <v>44772</v>
      </c>
      <c r="M10909">
        <v>27240094</v>
      </c>
      <c r="Q10909" s="10"/>
      <c r="R10909" s="11">
        <f t="shared" si="340"/>
        <v>0</v>
      </c>
      <c r="U10909" s="11">
        <f t="shared" si="341"/>
        <v>0</v>
      </c>
      <c r="Y10909" s="11">
        <f>IF(SUM(Tableau1[[#This Row],[Other access]:[Sci-hub access]])&gt;=1,1,0)</f>
        <v>0</v>
      </c>
      <c r="Z10909" s="12">
        <f>IF(OR(Tableau1[[#This Row],[Access R1 + S1+ T1 ]]&gt;=1,Tableau1[[#This Row],[Access V1 +W1 + X1]]&gt;=1),1,0)</f>
        <v>0</v>
      </c>
      <c r="AB10909" s="10" t="str">
        <f>Tableau1[[#This Row],[DOI]]</f>
        <v>doi: 10.1055/s-0036-1584301</v>
      </c>
      <c r="AC10909" s="13" t="str">
        <f>Tableau1[[#This Row],[Authors]]&amp;", "&amp;Tableau1[[#This Row],[Title]]&amp;" "&amp;Tableau1[[#This Row],[Journal]]&amp;". "&amp;Tableau1[[#This Row],[Year]]</f>
        <v>Imamura T, Sato M, Go H, Ogasawara K, Kanai Y, Maeda H, Chishiki M, Shimizu H, Mashiyama F, Goto A, Momoi N, Hosoya M., The Microbiome of the Lower Respiratory Tract in Premature Infants with and without Severe Bronchopulmonary Dysplasia. Am J Perinatol. 2017</v>
      </c>
    </row>
    <row r="10910" spans="1:29" x14ac:dyDescent="0.3">
      <c r="A10910">
        <v>1375</v>
      </c>
      <c r="B10910" t="s">
        <v>4635</v>
      </c>
      <c r="C10910" t="s">
        <v>14886</v>
      </c>
      <c r="D10910" t="s">
        <v>25056</v>
      </c>
      <c r="E10910" t="s">
        <v>2490</v>
      </c>
      <c r="F10910" s="10"/>
      <c r="G10910">
        <v>2017</v>
      </c>
      <c r="J10910">
        <v>0.98244543706475096</v>
      </c>
      <c r="L10910" t="s">
        <v>35858</v>
      </c>
      <c r="M10910">
        <v>28964804</v>
      </c>
      <c r="Q10910" s="10"/>
      <c r="R10910" s="11">
        <f t="shared" si="340"/>
        <v>0</v>
      </c>
      <c r="U10910" s="11">
        <f t="shared" si="341"/>
        <v>0</v>
      </c>
      <c r="Y10910" s="11">
        <f>IF(SUM(Tableau1[[#This Row],[Other access]:[Sci-hub access]])&gt;=1,1,0)</f>
        <v>0</v>
      </c>
      <c r="Z10910" s="12">
        <f>IF(OR(Tableau1[[#This Row],[Access R1 + S1+ T1 ]]&gt;=1,Tableau1[[#This Row],[Access V1 +W1 + X1]]&gt;=1),1,0)</f>
        <v>0</v>
      </c>
      <c r="AB10910" s="10" t="str">
        <f>Tableau1[[#This Row],[DOI]]</f>
        <v>doi: 10.1016/j.ajo.2017.09.024</v>
      </c>
      <c r="AC10910" s="13" t="str">
        <f>Tableau1[[#This Row],[Authors]]&amp;", "&amp;Tableau1[[#This Row],[Title]]&amp;" "&amp;Tableau1[[#This Row],[Journal]]&amp;". "&amp;Tableau1[[#This Row],[Year]]</f>
        <v>Mwanza JC, Huang LY, Budenz DL, Shi W, Huang G, Lee RK., Differences in Optical Coherence Tomography Assessment of Bruch Membrane Opening Compared to Stereoscopic Photography for Estimating Cup-to-Disc Ratio. Am J Ophthalmol. 2017</v>
      </c>
    </row>
    <row r="10911" spans="1:29" x14ac:dyDescent="0.3">
      <c r="A10911">
        <v>6665</v>
      </c>
      <c r="B10911" t="s">
        <v>9570</v>
      </c>
      <c r="C10911" t="s">
        <v>19776</v>
      </c>
      <c r="D10911" t="s">
        <v>30003</v>
      </c>
      <c r="E10911" t="s">
        <v>2495</v>
      </c>
      <c r="F10911" s="10"/>
      <c r="G10911">
        <v>2017</v>
      </c>
      <c r="J10911">
        <v>0.98250040447630227</v>
      </c>
      <c r="L10911" t="s">
        <v>41028</v>
      </c>
      <c r="M10911">
        <v>28182590</v>
      </c>
      <c r="Q10911" s="10"/>
      <c r="R10911" s="11">
        <f t="shared" si="340"/>
        <v>0</v>
      </c>
      <c r="U10911" s="11">
        <f t="shared" si="341"/>
        <v>0</v>
      </c>
      <c r="Y10911" s="11">
        <f>IF(SUM(Tableau1[[#This Row],[Other access]:[Sci-hub access]])&gt;=1,1,0)</f>
        <v>0</v>
      </c>
      <c r="Z10911" s="12">
        <f>IF(OR(Tableau1[[#This Row],[Access R1 + S1+ T1 ]]&gt;=1,Tableau1[[#This Row],[Access V1 +W1 + X1]]&gt;=1),1,0)</f>
        <v>0</v>
      </c>
      <c r="AB10911" s="10" t="str">
        <f>Tableau1[[#This Row],[DOI]]</f>
        <v>doi: 10.1097/OPX.0000000000001049</v>
      </c>
      <c r="AC10911" s="13" t="str">
        <f>Tableau1[[#This Row],[Authors]]&amp;", "&amp;Tableau1[[#This Row],[Title]]&amp;" "&amp;Tableau1[[#This Row],[Journal]]&amp;". "&amp;Tableau1[[#This Row],[Year]]</f>
        <v>Bates MN, Bailey IL, DiMartino RB, Pope K, Crane J, Garrett N., Lens Opacity and Hydrogen Sulfide in a New Zealand Geothermal Area. Optom Vis Sci. 2017</v>
      </c>
    </row>
    <row r="10912" spans="1:29" x14ac:dyDescent="0.3">
      <c r="A10912">
        <v>9743</v>
      </c>
      <c r="B10912" t="s">
        <v>12288</v>
      </c>
      <c r="C10912" t="s">
        <v>22462</v>
      </c>
      <c r="D10912" t="s">
        <v>32736</v>
      </c>
      <c r="E10912" t="s">
        <v>2471</v>
      </c>
      <c r="F10912" s="10"/>
      <c r="G10912">
        <v>2017</v>
      </c>
      <c r="J10912">
        <v>0.98261752541358549</v>
      </c>
      <c r="L10912" t="s">
        <v>44007</v>
      </c>
      <c r="M10912">
        <v>27600511</v>
      </c>
      <c r="Q10912" s="10"/>
      <c r="R10912" s="11">
        <f t="shared" si="340"/>
        <v>0</v>
      </c>
      <c r="U10912" s="11">
        <f t="shared" si="341"/>
        <v>0</v>
      </c>
      <c r="Y10912" s="11">
        <f>IF(SUM(Tableau1[[#This Row],[Other access]:[Sci-hub access]])&gt;=1,1,0)</f>
        <v>0</v>
      </c>
      <c r="Z10912" s="12">
        <f>IF(OR(Tableau1[[#This Row],[Access R1 + S1+ T1 ]]&gt;=1,Tableau1[[#This Row],[Access V1 +W1 + X1]]&gt;=1),1,0)</f>
        <v>0</v>
      </c>
      <c r="AB10912" s="10" t="str">
        <f>Tableau1[[#This Row],[DOI]]</f>
        <v>doi: 10.1007/s10792-016-0334-0</v>
      </c>
      <c r="AC10912" s="13" t="str">
        <f>Tableau1[[#This Row],[Authors]]&amp;", "&amp;Tableau1[[#This Row],[Title]]&amp;" "&amp;Tableau1[[#This Row],[Journal]]&amp;". "&amp;Tableau1[[#This Row],[Year]]</f>
        <v>Yazdani N, Shahkarami L, OstadiMoghaddam H, Ehsaei A., Topographic determination of corneal asphericity as a function of age, gender, and refractive error. Int Ophthalmol. 2017</v>
      </c>
    </row>
    <row r="10913" spans="1:29" x14ac:dyDescent="0.3">
      <c r="A10913">
        <v>7708</v>
      </c>
      <c r="B10913" t="s">
        <v>10476</v>
      </c>
      <c r="C10913" t="s">
        <v>20672</v>
      </c>
      <c r="D10913" t="s">
        <v>30912</v>
      </c>
      <c r="E10913" t="s">
        <v>2835</v>
      </c>
      <c r="F10913" s="10"/>
      <c r="G10913">
        <v>2017</v>
      </c>
      <c r="J10913">
        <v>0.98267743567495802</v>
      </c>
      <c r="L10913" t="s">
        <v>42059</v>
      </c>
      <c r="M10913">
        <v>28061460</v>
      </c>
      <c r="Q10913" s="10"/>
      <c r="R10913" s="11">
        <f t="shared" si="340"/>
        <v>0</v>
      </c>
      <c r="U10913" s="11">
        <f t="shared" si="341"/>
        <v>0</v>
      </c>
      <c r="Y10913" s="11">
        <f>IF(SUM(Tableau1[[#This Row],[Other access]:[Sci-hub access]])&gt;=1,1,0)</f>
        <v>0</v>
      </c>
      <c r="Z10913" s="12">
        <f>IF(OR(Tableau1[[#This Row],[Access R1 + S1+ T1 ]]&gt;=1,Tableau1[[#This Row],[Access V1 +W1 + X1]]&gt;=1),1,0)</f>
        <v>0</v>
      </c>
      <c r="AB10913" s="10" t="str">
        <f>Tableau1[[#This Row],[DOI]]</f>
        <v>doi: 10.18632/oncotarget.14487</v>
      </c>
      <c r="AC10913" s="13" t="str">
        <f>Tableau1[[#This Row],[Authors]]&amp;", "&amp;Tableau1[[#This Row],[Title]]&amp;" "&amp;Tableau1[[#This Row],[Journal]]&amp;". "&amp;Tableau1[[#This Row],[Year]]</f>
        <v>Jo DH, Lee K, Kim JH, Jun HO, Kim Y, Cho YL, Yu YS, Min JK, Kim JH., L1 increases adhesion-mediated proliferation and chemoresistance of retinoblastoma. Oncotarget. 2017</v>
      </c>
    </row>
    <row r="10914" spans="1:29" ht="28.8" x14ac:dyDescent="0.3">
      <c r="A10914">
        <v>5732</v>
      </c>
      <c r="B10914" t="s">
        <v>679</v>
      </c>
      <c r="C10914" t="s">
        <v>680</v>
      </c>
      <c r="D10914" t="s">
        <v>681</v>
      </c>
      <c r="E10914" t="s">
        <v>2660</v>
      </c>
      <c r="F10914" s="10"/>
      <c r="G10914">
        <v>2017</v>
      </c>
      <c r="J10914">
        <v>0.98273701803735203</v>
      </c>
      <c r="L10914" t="s">
        <v>40114</v>
      </c>
      <c r="M10914">
        <v>28292273</v>
      </c>
      <c r="Q10914" s="10"/>
      <c r="R10914" s="11">
        <f t="shared" si="340"/>
        <v>0</v>
      </c>
      <c r="U10914" s="11">
        <f t="shared" si="341"/>
        <v>0</v>
      </c>
      <c r="Y10914" s="11">
        <f>IF(SUM(Tableau1[[#This Row],[Other access]:[Sci-hub access]])&gt;=1,1,0)</f>
        <v>0</v>
      </c>
      <c r="Z10914" s="12">
        <f>IF(OR(Tableau1[[#This Row],[Access R1 + S1+ T1 ]]&gt;=1,Tableau1[[#This Row],[Access V1 +W1 + X1]]&gt;=1),1,0)</f>
        <v>0</v>
      </c>
      <c r="AB10914" s="10" t="str">
        <f>Tableau1[[#This Row],[DOI]]</f>
        <v>doi: 10.1186/s12879-017-2304-1</v>
      </c>
      <c r="AC10914" s="13" t="str">
        <f>Tableau1[[#This Row],[Authors]]&amp;", "&amp;Tableau1[[#This Row],[Title]]&amp;" "&amp;Tableau1[[#This Row],[Journal]]&amp;". "&amp;Tableau1[[#This Row],[Year]]</f>
        <v>Teweldemedhin M, Saravanan M, Gebreyesus A, Gebreegziabiher D., Ocular bacterial infections at Quiha Ophthalmic Hospital, Northern Ethiopia: an evaluation according to the risk factors and the antimicrobial susceptibility of bacterial isolates. BMC Infect Dis. 2017</v>
      </c>
    </row>
    <row r="10915" spans="1:29" x14ac:dyDescent="0.3">
      <c r="A10915">
        <v>5108</v>
      </c>
      <c r="B10915" t="s">
        <v>8187</v>
      </c>
      <c r="C10915" t="s">
        <v>18413</v>
      </c>
      <c r="D10915" t="s">
        <v>28617</v>
      </c>
      <c r="E10915" t="s">
        <v>34242</v>
      </c>
      <c r="F10915" s="10"/>
      <c r="G10915">
        <v>2017</v>
      </c>
      <c r="J10915">
        <v>0.98284132630737764</v>
      </c>
      <c r="L10915" t="e">
        <v>#VALUE!</v>
      </c>
      <c r="M10915">
        <v>28371616</v>
      </c>
      <c r="Q10915" s="10"/>
      <c r="R10915" s="11">
        <f t="shared" si="340"/>
        <v>0</v>
      </c>
      <c r="U10915" s="11">
        <f t="shared" si="341"/>
        <v>0</v>
      </c>
      <c r="Y10915" s="11">
        <f>IF(SUM(Tableau1[[#This Row],[Other access]:[Sci-hub access]])&gt;=1,1,0)</f>
        <v>0</v>
      </c>
      <c r="Z10915" s="12">
        <f>IF(OR(Tableau1[[#This Row],[Access R1 + S1+ T1 ]]&gt;=1,Tableau1[[#This Row],[Access V1 +W1 + X1]]&gt;=1),1,0)</f>
        <v>0</v>
      </c>
      <c r="AB10915" s="10" t="e">
        <f>Tableau1[[#This Row],[DOI]]</f>
        <v>#VALUE!</v>
      </c>
      <c r="AC10915" s="13" t="str">
        <f>Tableau1[[#This Row],[Authors]]&amp;", "&amp;Tableau1[[#This Row],[Title]]&amp;" "&amp;Tableau1[[#This Row],[Journal]]&amp;". "&amp;Tableau1[[#This Row],[Year]]</f>
        <v>Mao K, Shu W, Qiu Q, Gu Q, Wu X., Salvianolic acid A protects retinal pigment epithelium from OX-LDL-induced inflammation in an age-related macular degeneration model. Discov Med. 2017</v>
      </c>
    </row>
    <row r="10916" spans="1:29" ht="28.8" x14ac:dyDescent="0.3">
      <c r="A10916">
        <v>5289</v>
      </c>
      <c r="B10916" t="s">
        <v>8352</v>
      </c>
      <c r="C10916" t="s">
        <v>18576</v>
      </c>
      <c r="D10916" t="s">
        <v>28782</v>
      </c>
      <c r="E10916" t="s">
        <v>2753</v>
      </c>
      <c r="F10916" s="10"/>
      <c r="G10916">
        <v>2017</v>
      </c>
      <c r="J10916">
        <v>0.98297344925747898</v>
      </c>
      <c r="L10916" t="s">
        <v>39684</v>
      </c>
      <c r="M10916">
        <v>28351499</v>
      </c>
      <c r="Q10916" s="10"/>
      <c r="R10916" s="11">
        <f t="shared" si="340"/>
        <v>0</v>
      </c>
      <c r="U10916" s="11">
        <f t="shared" si="341"/>
        <v>0</v>
      </c>
      <c r="Y10916" s="11">
        <f>IF(SUM(Tableau1[[#This Row],[Other access]:[Sci-hub access]])&gt;=1,1,0)</f>
        <v>0</v>
      </c>
      <c r="Z10916" s="12">
        <f>IF(OR(Tableau1[[#This Row],[Access R1 + S1+ T1 ]]&gt;=1,Tableau1[[#This Row],[Access V1 +W1 + X1]]&gt;=1),1,0)</f>
        <v>0</v>
      </c>
      <c r="AB10916" s="10" t="str">
        <f>Tableau1[[#This Row],[DOI]]</f>
        <v>doi: 10.1016/j.mehy.2017.02.019</v>
      </c>
      <c r="AC10916" s="13" t="str">
        <f>Tableau1[[#This Row],[Authors]]&amp;", "&amp;Tableau1[[#This Row],[Title]]&amp;" "&amp;Tableau1[[#This Row],[Journal]]&amp;". "&amp;Tableau1[[#This Row],[Year]]</f>
        <v>Soleimannejad M, Ebrahimi-Barough S, Nadri S, Riazi-Esfahani M, Soleimani M, Tavangar SM, Ai J., Retina tissue engineering by conjunctiva mesenchymal stem cells encapsulated in fibrin gel: Hypotheses on novel approach to retinal diseases treatment. Med Hypotheses. 2017</v>
      </c>
    </row>
    <row r="10917" spans="1:29" x14ac:dyDescent="0.3">
      <c r="A10917">
        <v>9305</v>
      </c>
      <c r="B10917" t="s">
        <v>11884</v>
      </c>
      <c r="C10917" t="s">
        <v>22061</v>
      </c>
      <c r="D10917" t="s">
        <v>32328</v>
      </c>
      <c r="E10917" t="s">
        <v>2469</v>
      </c>
      <c r="F10917" s="10"/>
      <c r="G10917">
        <v>2017</v>
      </c>
      <c r="J10917">
        <v>0.98300912109636074</v>
      </c>
      <c r="L10917" t="s">
        <v>43602</v>
      </c>
      <c r="M10917">
        <v>27748640</v>
      </c>
      <c r="Q10917" s="10"/>
      <c r="R10917" s="11">
        <f t="shared" si="340"/>
        <v>0</v>
      </c>
      <c r="U10917" s="11">
        <f t="shared" si="341"/>
        <v>0</v>
      </c>
      <c r="Y10917" s="11">
        <f>IF(SUM(Tableau1[[#This Row],[Other access]:[Sci-hub access]])&gt;=1,1,0)</f>
        <v>0</v>
      </c>
      <c r="Z10917" s="12">
        <f>IF(OR(Tableau1[[#This Row],[Access R1 + S1+ T1 ]]&gt;=1,Tableau1[[#This Row],[Access V1 +W1 + X1]]&gt;=1),1,0)</f>
        <v>0</v>
      </c>
      <c r="AB10917" s="10" t="str">
        <f>Tableau1[[#This Row],[DOI]]</f>
        <v>doi: 10.1080/08820538.2016.1228408</v>
      </c>
      <c r="AC10917" s="13" t="str">
        <f>Tableau1[[#This Row],[Authors]]&amp;", "&amp;Tableau1[[#This Row],[Title]]&amp;" "&amp;Tableau1[[#This Row],[Journal]]&amp;". "&amp;Tableau1[[#This Row],[Year]]</f>
        <v>Koo EB, Gilbert AL, VanderVeen DK., Treatment of Amblyopia and Amblyopia Risk Factors Based on Current Evidence. Semin Ophthalmol. 2017</v>
      </c>
    </row>
    <row r="10918" spans="1:29" x14ac:dyDescent="0.3">
      <c r="A10918">
        <v>6826</v>
      </c>
      <c r="B10918" t="s">
        <v>9705</v>
      </c>
      <c r="C10918" t="s">
        <v>19909</v>
      </c>
      <c r="D10918" t="s">
        <v>30139</v>
      </c>
      <c r="E10918" t="s">
        <v>2514</v>
      </c>
      <c r="F10918" s="10"/>
      <c r="G10918">
        <v>2017</v>
      </c>
      <c r="J10918">
        <v>0.98300930013738963</v>
      </c>
      <c r="L10918" t="s">
        <v>41186</v>
      </c>
      <c r="M10918">
        <v>28159633</v>
      </c>
      <c r="Q10918" s="10"/>
      <c r="R10918" s="11">
        <f t="shared" si="340"/>
        <v>0</v>
      </c>
      <c r="U10918" s="11">
        <f t="shared" si="341"/>
        <v>0</v>
      </c>
      <c r="Y10918" s="11">
        <f>IF(SUM(Tableau1[[#This Row],[Other access]:[Sci-hub access]])&gt;=1,1,0)</f>
        <v>0</v>
      </c>
      <c r="Z10918" s="12">
        <f>IF(OR(Tableau1[[#This Row],[Access R1 + S1+ T1 ]]&gt;=1,Tableau1[[#This Row],[Access V1 +W1 + X1]]&gt;=1),1,0)</f>
        <v>0</v>
      </c>
      <c r="AB10918" s="10" t="str">
        <f>Tableau1[[#This Row],[DOI]]</f>
        <v>doi: 10.1016/j.survophthal.2017.01.007</v>
      </c>
      <c r="AC10918" s="13" t="str">
        <f>Tableau1[[#This Row],[Authors]]&amp;", "&amp;Tableau1[[#This Row],[Title]]&amp;" "&amp;Tableau1[[#This Row],[Journal]]&amp;". "&amp;Tableau1[[#This Row],[Year]]</f>
        <v>Stadigh A, Puska P, Vesti E, Ristimäki A, Turunen JA, Kivelä TT., Ring melanoma of the anterior chamber angle as a mimicker of pigmentary glaucoma. Surv Ophthalmol. 2017</v>
      </c>
    </row>
    <row r="10919" spans="1:29" ht="28.8" x14ac:dyDescent="0.3">
      <c r="A10919">
        <v>10795</v>
      </c>
      <c r="B10919" t="s">
        <v>13250</v>
      </c>
      <c r="C10919" t="s">
        <v>23413</v>
      </c>
      <c r="D10919" t="s">
        <v>33704</v>
      </c>
      <c r="E10919" t="s">
        <v>34015</v>
      </c>
      <c r="F10919" s="10"/>
      <c r="G10919">
        <v>2017</v>
      </c>
      <c r="J10919">
        <v>0.9830311632277462</v>
      </c>
      <c r="L10919" t="s">
        <v>45042</v>
      </c>
      <c r="M10919">
        <v>27029644</v>
      </c>
      <c r="Q10919" s="10"/>
      <c r="R10919" s="11">
        <f t="shared" si="340"/>
        <v>0</v>
      </c>
      <c r="U10919" s="11">
        <f t="shared" si="341"/>
        <v>0</v>
      </c>
      <c r="Y10919" s="11">
        <f>IF(SUM(Tableau1[[#This Row],[Other access]:[Sci-hub access]])&gt;=1,1,0)</f>
        <v>0</v>
      </c>
      <c r="Z10919" s="12">
        <f>IF(OR(Tableau1[[#This Row],[Access R1 + S1+ T1 ]]&gt;=1,Tableau1[[#This Row],[Access V1 +W1 + X1]]&gt;=1),1,0)</f>
        <v>0</v>
      </c>
      <c r="AB10919" s="10" t="str">
        <f>Tableau1[[#This Row],[DOI]]</f>
        <v>doi: 10.3109/13816810.2015.1126612</v>
      </c>
      <c r="AC10919" s="13" t="str">
        <f>Tableau1[[#This Row],[Authors]]&amp;", "&amp;Tableau1[[#This Row],[Title]]&amp;" "&amp;Tableau1[[#This Row],[Journal]]&amp;". "&amp;Tableau1[[#This Row],[Year]]</f>
        <v>Bonyadi M, Mohammadian T, Jabbarpoor Bonyadi MH, Fotouhi N, Soheilian M, Javadzadeh A, Moein H, Yaseri M., Association of polymorphisms in complement component 3 with age-related macular degeneration in an Iranian population. Ophthalmic Genet. 2017</v>
      </c>
    </row>
    <row r="10920" spans="1:29" x14ac:dyDescent="0.3">
      <c r="A10920">
        <v>7108</v>
      </c>
      <c r="B10920" t="s">
        <v>9959</v>
      </c>
      <c r="C10920" t="s">
        <v>20162</v>
      </c>
      <c r="D10920" t="s">
        <v>30393</v>
      </c>
      <c r="E10920" t="s">
        <v>2523</v>
      </c>
      <c r="F10920" s="10"/>
      <c r="G10920">
        <v>2017</v>
      </c>
      <c r="J10920">
        <v>0.98305037338474077</v>
      </c>
      <c r="L10920" t="s">
        <v>41464</v>
      </c>
      <c r="M10920">
        <v>28128795</v>
      </c>
      <c r="Q10920" s="10"/>
      <c r="R10920" s="11">
        <f t="shared" si="340"/>
        <v>0</v>
      </c>
      <c r="U10920" s="11">
        <f t="shared" si="341"/>
        <v>0</v>
      </c>
      <c r="Y10920" s="11">
        <f>IF(SUM(Tableau1[[#This Row],[Other access]:[Sci-hub access]])&gt;=1,1,0)</f>
        <v>0</v>
      </c>
      <c r="Z10920" s="12">
        <f>IF(OR(Tableau1[[#This Row],[Access R1 + S1+ T1 ]]&gt;=1,Tableau1[[#This Row],[Access V1 +W1 + X1]]&gt;=1),1,0)</f>
        <v>0</v>
      </c>
      <c r="AB10920" s="10" t="str">
        <f>Tableau1[[#This Row],[DOI]]</f>
        <v>doi: 10.1038/eye.2016.328</v>
      </c>
      <c r="AC10920" s="13" t="str">
        <f>Tableau1[[#This Row],[Authors]]&amp;", "&amp;Tableau1[[#This Row],[Title]]&amp;" "&amp;Tableau1[[#This Row],[Journal]]&amp;". "&amp;Tableau1[[#This Row],[Year]]</f>
        <v>Schick T, Steinhauer M, Aslanidis A, Altay L, Karlstetter M, Langmann T, Kirschfink M, Fauser S., Local complement activation in aqueous humor in patients with age-related macular degeneration. Eye (Lond). 2017</v>
      </c>
    </row>
    <row r="10921" spans="1:29" x14ac:dyDescent="0.3">
      <c r="A10921">
        <v>10700</v>
      </c>
      <c r="B10921" t="s">
        <v>13164</v>
      </c>
      <c r="C10921" t="s">
        <v>23327</v>
      </c>
      <c r="D10921" t="s">
        <v>33617</v>
      </c>
      <c r="E10921" t="s">
        <v>2447</v>
      </c>
      <c r="F10921" s="10"/>
      <c r="G10921">
        <v>2017</v>
      </c>
      <c r="J10921">
        <v>0.9832623847813563</v>
      </c>
      <c r="L10921" t="s">
        <v>44947</v>
      </c>
      <c r="M10921">
        <v>27097061</v>
      </c>
      <c r="Q10921" s="10"/>
      <c r="R10921" s="11">
        <f t="shared" si="340"/>
        <v>0</v>
      </c>
      <c r="U10921" s="11">
        <f t="shared" si="341"/>
        <v>0</v>
      </c>
      <c r="Y10921" s="11">
        <f>IF(SUM(Tableau1[[#This Row],[Other access]:[Sci-hub access]])&gt;=1,1,0)</f>
        <v>0</v>
      </c>
      <c r="Z10921" s="12">
        <f>IF(OR(Tableau1[[#This Row],[Access R1 + S1+ T1 ]]&gt;=1,Tableau1[[#This Row],[Access V1 +W1 + X1]]&gt;=1),1,0)</f>
        <v>0</v>
      </c>
      <c r="AB10921" s="10" t="str">
        <f>Tableau1[[#This Row],[DOI]]</f>
        <v>doi: 10.1097/IOP.0000000000000690</v>
      </c>
      <c r="AC10921" s="13" t="str">
        <f>Tableau1[[#This Row],[Authors]]&amp;", "&amp;Tableau1[[#This Row],[Title]]&amp;" "&amp;Tableau1[[#This Row],[Journal]]&amp;". "&amp;Tableau1[[#This Row],[Year]]</f>
        <v>Young SM, Chan ASY, Jajeh IA, Shen S, Seah LL, Choo CT, Lang SS, Looi ALG., Clinical Features and Treatment Outcomes of Orbital Inflammatory Disease in Singapore: A 10-Year Clinicopathologic Review. Ophthal Plast Reconstr Surg. 2017</v>
      </c>
    </row>
    <row r="10922" spans="1:29" x14ac:dyDescent="0.3">
      <c r="A10922">
        <v>6847</v>
      </c>
      <c r="B10922" t="s">
        <v>9723</v>
      </c>
      <c r="C10922" t="s">
        <v>19927</v>
      </c>
      <c r="D10922" t="s">
        <v>30157</v>
      </c>
      <c r="E10922" t="s">
        <v>34050</v>
      </c>
      <c r="F10922" s="10"/>
      <c r="G10922">
        <v>2017</v>
      </c>
      <c r="J10922">
        <v>0.98338028120959842</v>
      </c>
      <c r="L10922" t="s">
        <v>41206</v>
      </c>
      <c r="M10922">
        <v>28156199</v>
      </c>
      <c r="Q10922" s="10"/>
      <c r="R10922" s="11">
        <f t="shared" si="340"/>
        <v>0</v>
      </c>
      <c r="U10922" s="11">
        <f t="shared" si="341"/>
        <v>0</v>
      </c>
      <c r="Y10922" s="11">
        <f>IF(SUM(Tableau1[[#This Row],[Other access]:[Sci-hub access]])&gt;=1,1,0)</f>
        <v>0</v>
      </c>
      <c r="Z10922" s="12">
        <f>IF(OR(Tableau1[[#This Row],[Access R1 + S1+ T1 ]]&gt;=1,Tableau1[[#This Row],[Access V1 +W1 + X1]]&gt;=1),1,0)</f>
        <v>0</v>
      </c>
      <c r="AB10922" s="10" t="str">
        <f>Tableau1[[#This Row],[DOI]]</f>
        <v>doi: 10.1080/09273972.2016.1276938</v>
      </c>
      <c r="AC10922" s="13" t="str">
        <f>Tableau1[[#This Row],[Authors]]&amp;", "&amp;Tableau1[[#This Row],[Title]]&amp;" "&amp;Tableau1[[#This Row],[Journal]]&amp;". "&amp;Tableau1[[#This Row],[Year]]</f>
        <v>Seki Y, Wakayama A, Takahashi R, Umebara I, Tanabe F, Abe K, Shimomura Y., Influence of Test Distance on Stereoacuity in Intermittent Exotropia. Strabismus. 2017</v>
      </c>
    </row>
    <row r="10923" spans="1:29" x14ac:dyDescent="0.3">
      <c r="A10923">
        <v>2182</v>
      </c>
      <c r="B10923" t="s">
        <v>5416</v>
      </c>
      <c r="C10923" t="s">
        <v>15661</v>
      </c>
      <c r="D10923" t="s">
        <v>25838</v>
      </c>
      <c r="E10923" t="s">
        <v>2659</v>
      </c>
      <c r="F10923" s="10"/>
      <c r="G10923">
        <v>2017</v>
      </c>
      <c r="J10923">
        <v>0.98341765164222006</v>
      </c>
      <c r="L10923" t="s">
        <v>36653</v>
      </c>
      <c r="M10923">
        <v>28806257</v>
      </c>
      <c r="Q10923" s="10"/>
      <c r="R10923" s="11">
        <f t="shared" si="340"/>
        <v>0</v>
      </c>
      <c r="U10923" s="11">
        <f t="shared" si="341"/>
        <v>0</v>
      </c>
      <c r="Y10923" s="11">
        <f>IF(SUM(Tableau1[[#This Row],[Other access]:[Sci-hub access]])&gt;=1,1,0)</f>
        <v>0</v>
      </c>
      <c r="Z10923" s="12">
        <f>IF(OR(Tableau1[[#This Row],[Access R1 + S1+ T1 ]]&gt;=1,Tableau1[[#This Row],[Access V1 +W1 + X1]]&gt;=1),1,0)</f>
        <v>0</v>
      </c>
      <c r="AB10923" s="10" t="str">
        <f>Tableau1[[#This Row],[DOI]]</f>
        <v>doi: 10.1097/RLU.0000000000001791</v>
      </c>
      <c r="AC10923" s="13" t="str">
        <f>Tableau1[[#This Row],[Authors]]&amp;", "&amp;Tableau1[[#This Row],[Title]]&amp;" "&amp;Tableau1[[#This Row],[Journal]]&amp;". "&amp;Tableau1[[#This Row],[Year]]</f>
        <v>Hammes J, Kobe C, Hilgenberg U, Lieb WE, Drzezga A., Orbital Hemangiopericytoma in 68Ga-Prostate-Specific Membrane Antigen-HBED-CC PET/CT. Clin Nucl Med. 2017</v>
      </c>
    </row>
    <row r="10924" spans="1:29" x14ac:dyDescent="0.3">
      <c r="A10924">
        <v>4271</v>
      </c>
      <c r="B10924" t="s">
        <v>7405</v>
      </c>
      <c r="C10924" t="s">
        <v>17641</v>
      </c>
      <c r="D10924" t="s">
        <v>27833</v>
      </c>
      <c r="E10924" t="s">
        <v>2443</v>
      </c>
      <c r="F10924" s="10"/>
      <c r="G10924">
        <v>2017</v>
      </c>
      <c r="J10924">
        <v>0.98359304032359607</v>
      </c>
      <c r="L10924" t="s">
        <v>38698</v>
      </c>
      <c r="M10924">
        <v>28460051</v>
      </c>
      <c r="Q10924" s="10"/>
      <c r="R10924" s="11">
        <f t="shared" si="340"/>
        <v>0</v>
      </c>
      <c r="U10924" s="11">
        <f t="shared" si="341"/>
        <v>0</v>
      </c>
      <c r="Y10924" s="11">
        <f>IF(SUM(Tableau1[[#This Row],[Other access]:[Sci-hub access]])&gt;=1,1,0)</f>
        <v>0</v>
      </c>
      <c r="Z10924" s="12">
        <f>IF(OR(Tableau1[[#This Row],[Access R1 + S1+ T1 ]]&gt;=1,Tableau1[[#This Row],[Access V1 +W1 + X1]]&gt;=1),1,0)</f>
        <v>0</v>
      </c>
      <c r="AB10924" s="10" t="str">
        <f>Tableau1[[#This Row],[DOI]]</f>
        <v>doi: 10.1167/iovs.17-21608</v>
      </c>
      <c r="AC10924" s="13" t="str">
        <f>Tableau1[[#This Row],[Authors]]&amp;", "&amp;Tableau1[[#This Row],[Title]]&amp;" "&amp;Tableau1[[#This Row],[Journal]]&amp;". "&amp;Tableau1[[#This Row],[Year]]</f>
        <v>Malmqvist L, Lindberg AW, Dahl VA, Jørgensen TM, Hamann S., Quantitatively Measured Anatomic Location and Volume of Optic Disc Drusen: An Enhanced Depth Imaging Optical Coherence Tomography Study. Invest Ophthalmol Vis Sci. 2017</v>
      </c>
    </row>
    <row r="10925" spans="1:29" x14ac:dyDescent="0.3">
      <c r="A10925">
        <v>1016</v>
      </c>
      <c r="B10925" t="s">
        <v>4278</v>
      </c>
      <c r="C10925" t="s">
        <v>14532</v>
      </c>
      <c r="D10925" t="s">
        <v>24699</v>
      </c>
      <c r="E10925" t="s">
        <v>2468</v>
      </c>
      <c r="F10925" s="10"/>
      <c r="G10925">
        <v>2017</v>
      </c>
      <c r="J10925">
        <v>0.9836371898824865</v>
      </c>
      <c r="L10925" t="s">
        <v>35504</v>
      </c>
      <c r="M10925">
        <v>29045329</v>
      </c>
      <c r="Q10925" s="10"/>
      <c r="R10925" s="11">
        <f t="shared" si="340"/>
        <v>0</v>
      </c>
      <c r="U10925" s="11">
        <f t="shared" si="341"/>
        <v>0</v>
      </c>
      <c r="Y10925" s="11">
        <f>IF(SUM(Tableau1[[#This Row],[Other access]:[Sci-hub access]])&gt;=1,1,0)</f>
        <v>0</v>
      </c>
      <c r="Z10925" s="12">
        <f>IF(OR(Tableau1[[#This Row],[Access R1 + S1+ T1 ]]&gt;=1,Tableau1[[#This Row],[Access V1 +W1 + X1]]&gt;=1),1,0)</f>
        <v>0</v>
      </c>
      <c r="AB10925" s="10" t="str">
        <f>Tableau1[[#This Row],[DOI]]</f>
        <v>doi: 10.1097/IJG.0000000000000765</v>
      </c>
      <c r="AC10925" s="13" t="str">
        <f>Tableau1[[#This Row],[Authors]]&amp;", "&amp;Tableau1[[#This Row],[Title]]&amp;" "&amp;Tableau1[[#This Row],[Journal]]&amp;". "&amp;Tableau1[[#This Row],[Year]]</f>
        <v>Muhammad H, Fuchs TJ, De Cuir N, De Moraes CG, Blumberg DM, Liebmann JM, Ritch R, Hood DC., Hybrid Deep Learning on Single Wide-field Optical Coherence tomography Scans Accurately Classifies Glaucoma Suspects. J Glaucoma. 2017</v>
      </c>
    </row>
    <row r="10926" spans="1:29" x14ac:dyDescent="0.3">
      <c r="A10926">
        <v>8303</v>
      </c>
      <c r="B10926" t="s">
        <v>11004</v>
      </c>
      <c r="C10926" t="s">
        <v>21191</v>
      </c>
      <c r="D10926" t="s">
        <v>31442</v>
      </c>
      <c r="E10926" t="s">
        <v>2466</v>
      </c>
      <c r="F10926" s="10"/>
      <c r="G10926">
        <v>2017</v>
      </c>
      <c r="J10926">
        <v>0.98394009278405459</v>
      </c>
      <c r="L10926" t="s">
        <v>42647</v>
      </c>
      <c r="M10926">
        <v>27939798</v>
      </c>
      <c r="Q10926" s="10"/>
      <c r="R10926" s="11">
        <f t="shared" si="340"/>
        <v>0</v>
      </c>
      <c r="U10926" s="11">
        <f t="shared" si="341"/>
        <v>0</v>
      </c>
      <c r="Y10926" s="11">
        <f>IF(SUM(Tableau1[[#This Row],[Other access]:[Sci-hub access]])&gt;=1,1,0)</f>
        <v>0</v>
      </c>
      <c r="Z10926" s="12">
        <f>IF(OR(Tableau1[[#This Row],[Access R1 + S1+ T1 ]]&gt;=1,Tableau1[[#This Row],[Access V1 +W1 + X1]]&gt;=1),1,0)</f>
        <v>0</v>
      </c>
      <c r="AB10926" s="10" t="str">
        <f>Tableau1[[#This Row],[DOI]]</f>
        <v>doi: 10.1016/j.jneuroim.2016.11.013</v>
      </c>
      <c r="AC10926" s="13" t="str">
        <f>Tableau1[[#This Row],[Authors]]&amp;", "&amp;Tableau1[[#This Row],[Title]]&amp;" "&amp;Tableau1[[#This Row],[Journal]]&amp;". "&amp;Tableau1[[#This Row],[Year]]</f>
        <v>Tripathi K, Tripathi R, Seraji-Bozorgzad N., Diplopia and Sjogren's disease: A rare case report. J Neuroimmunol. 2017</v>
      </c>
    </row>
    <row r="10927" spans="1:29" x14ac:dyDescent="0.3">
      <c r="A10927">
        <v>6113</v>
      </c>
      <c r="B10927" t="s">
        <v>9087</v>
      </c>
      <c r="C10927" t="s">
        <v>19300</v>
      </c>
      <c r="D10927" t="s">
        <v>29517</v>
      </c>
      <c r="E10927" t="s">
        <v>2480</v>
      </c>
      <c r="F10927" s="10"/>
      <c r="G10927">
        <v>2017</v>
      </c>
      <c r="J10927">
        <v>0.98398804110927973</v>
      </c>
      <c r="L10927" t="s">
        <v>40487</v>
      </c>
      <c r="M10927">
        <v>28248682</v>
      </c>
      <c r="Q10927" s="10"/>
      <c r="R10927" s="11">
        <f t="shared" si="340"/>
        <v>0</v>
      </c>
      <c r="U10927" s="11">
        <f t="shared" si="341"/>
        <v>0</v>
      </c>
      <c r="Y10927" s="11">
        <f>IF(SUM(Tableau1[[#This Row],[Other access]:[Sci-hub access]])&gt;=1,1,0)</f>
        <v>0</v>
      </c>
      <c r="Z10927" s="12">
        <f>IF(OR(Tableau1[[#This Row],[Access R1 + S1+ T1 ]]&gt;=1,Tableau1[[#This Row],[Access V1 +W1 + X1]]&gt;=1),1,0)</f>
        <v>0</v>
      </c>
      <c r="AB10927" s="10" t="str">
        <f>Tableau1[[#This Row],[DOI]]</f>
        <v>doi: 10.3855/jidc.7138</v>
      </c>
      <c r="AC10927" s="13" t="str">
        <f>Tableau1[[#This Row],[Authors]]&amp;", "&amp;Tableau1[[#This Row],[Title]]&amp;" "&amp;Tableau1[[#This Row],[Journal]]&amp;". "&amp;Tableau1[[#This Row],[Year]]</f>
        <v>Şahinoğlu Keşkek N, Ünal F, Cevher S, Keşkek ŞÖ., Causes of visual impairment in patients with ocular toxoplasmosis. J Infect Dev Ctries. 2017</v>
      </c>
    </row>
    <row r="10928" spans="1:29" x14ac:dyDescent="0.3">
      <c r="A10928">
        <v>4750</v>
      </c>
      <c r="B10928" t="s">
        <v>7857</v>
      </c>
      <c r="C10928" t="s">
        <v>18088</v>
      </c>
      <c r="D10928" t="s">
        <v>28287</v>
      </c>
      <c r="E10928" t="s">
        <v>2479</v>
      </c>
      <c r="F10928" s="10"/>
      <c r="G10928">
        <v>2017</v>
      </c>
      <c r="J10928">
        <v>0.98408074601614748</v>
      </c>
      <c r="L10928" t="s">
        <v>39165</v>
      </c>
      <c r="M10928">
        <v>28410548</v>
      </c>
      <c r="Q10928" s="10"/>
      <c r="R10928" s="11">
        <f t="shared" si="340"/>
        <v>0</v>
      </c>
      <c r="U10928" s="11">
        <f t="shared" si="341"/>
        <v>0</v>
      </c>
      <c r="Y10928" s="11">
        <f>IF(SUM(Tableau1[[#This Row],[Other access]:[Sci-hub access]])&gt;=1,1,0)</f>
        <v>0</v>
      </c>
      <c r="Z10928" s="12">
        <f>IF(OR(Tableau1[[#This Row],[Access R1 + S1+ T1 ]]&gt;=1,Tableau1[[#This Row],[Access V1 +W1 + X1]]&gt;=1),1,0)</f>
        <v>0</v>
      </c>
      <c r="AB10928" s="10" t="str">
        <f>Tableau1[[#This Row],[DOI]]</f>
        <v>doi: 10.1097/ICO.0000000000001176</v>
      </c>
      <c r="AC10928" s="13" t="str">
        <f>Tableau1[[#This Row],[Authors]]&amp;", "&amp;Tableau1[[#This Row],[Title]]&amp;" "&amp;Tableau1[[#This Row],[Journal]]&amp;". "&amp;Tableau1[[#This Row],[Year]]</f>
        <v>Peraza-Nieves J, Baydoun L, Dapena I, Ilyas A, Frank LE, Luceri S, Ham L, Oellerich S, Melles GRJ., Two-Year Clinical Outcome of 500 Consecutive Cases Undergoing Descemet Membrane Endothelial Keratoplasty. Cornea. 2017</v>
      </c>
    </row>
    <row r="10929" spans="1:29" ht="28.8" x14ac:dyDescent="0.3">
      <c r="A10929">
        <v>6659</v>
      </c>
      <c r="B10929" t="s">
        <v>9564</v>
      </c>
      <c r="C10929" t="s">
        <v>19771</v>
      </c>
      <c r="D10929" t="s">
        <v>29997</v>
      </c>
      <c r="E10929" t="s">
        <v>2438</v>
      </c>
      <c r="F10929" s="10"/>
      <c r="G10929">
        <v>2017</v>
      </c>
      <c r="J10929">
        <v>0.98409929279836972</v>
      </c>
      <c r="L10929" t="s">
        <v>41022</v>
      </c>
      <c r="M10929">
        <v>28183829</v>
      </c>
      <c r="Q10929" s="10"/>
      <c r="R10929" s="11">
        <f t="shared" si="340"/>
        <v>0</v>
      </c>
      <c r="U10929" s="11">
        <f t="shared" si="341"/>
        <v>0</v>
      </c>
      <c r="Y10929" s="11">
        <f>IF(SUM(Tableau1[[#This Row],[Other access]:[Sci-hub access]])&gt;=1,1,0)</f>
        <v>0</v>
      </c>
      <c r="Z10929" s="12">
        <f>IF(OR(Tableau1[[#This Row],[Access R1 + S1+ T1 ]]&gt;=1,Tableau1[[#This Row],[Access V1 +W1 + X1]]&gt;=1),1,0)</f>
        <v>0</v>
      </c>
      <c r="AB10929" s="10" t="str">
        <f>Tableau1[[#This Row],[DOI]]</f>
        <v>doi: 10.1136/bjophthalmol-2016-309790</v>
      </c>
      <c r="AC10929" s="13" t="str">
        <f>Tableau1[[#This Row],[Authors]]&amp;", "&amp;Tableau1[[#This Row],[Title]]&amp;" "&amp;Tableau1[[#This Row],[Journal]]&amp;". "&amp;Tableau1[[#This Row],[Year]]</f>
        <v>Pueyo V, Pérez T, González I, Altemir I, Gimenez G, Prieto E, Paules C, Oros D, Lopez-Pison J, Fayed N, Garcia-Martí G, Sanz-Requena R, Marin MA., Retinal structure assessed by OCT as a biomarker of brain development in children born small for gestational age. Br J Ophthalmol. 2017</v>
      </c>
    </row>
    <row r="10930" spans="1:29" x14ac:dyDescent="0.3">
      <c r="A10930">
        <v>2610</v>
      </c>
      <c r="B10930" t="s">
        <v>5827</v>
      </c>
      <c r="C10930" t="s">
        <v>16073</v>
      </c>
      <c r="D10930" t="s">
        <v>26250</v>
      </c>
      <c r="E10930" t="s">
        <v>2448</v>
      </c>
      <c r="F10930" s="10"/>
      <c r="G10930">
        <v>2017</v>
      </c>
      <c r="J10930">
        <v>0.98412642819141427</v>
      </c>
      <c r="L10930" t="s">
        <v>37073</v>
      </c>
      <c r="M10930">
        <v>28721444</v>
      </c>
      <c r="Q10930" s="10"/>
      <c r="R10930" s="11">
        <f t="shared" si="340"/>
        <v>0</v>
      </c>
      <c r="U10930" s="11">
        <f t="shared" si="341"/>
        <v>0</v>
      </c>
      <c r="Y10930" s="11">
        <f>IF(SUM(Tableau1[[#This Row],[Other access]:[Sci-hub access]])&gt;=1,1,0)</f>
        <v>0</v>
      </c>
      <c r="Z10930" s="12">
        <f>IF(OR(Tableau1[[#This Row],[Access R1 + S1+ T1 ]]&gt;=1,Tableau1[[#This Row],[Access V1 +W1 + X1]]&gt;=1),1,0)</f>
        <v>0</v>
      </c>
      <c r="AB10930" s="10" t="str">
        <f>Tableau1[[#This Row],[DOI]]</f>
        <v>doi: 10.1007/s00417-017-3737-3</v>
      </c>
      <c r="AC10930" s="13" t="str">
        <f>Tableau1[[#This Row],[Authors]]&amp;", "&amp;Tableau1[[#This Row],[Title]]&amp;" "&amp;Tableau1[[#This Row],[Journal]]&amp;". "&amp;Tableau1[[#This Row],[Year]]</f>
        <v>Riechardt AI, Pilger D, Cordini D, Seibel I, Gundlach E, Hager A, Joussen AM., Neovascular glaucoma after proton beam therapy of choroidal melanoma: incidence and risk factors. Graefes Arch Clin Exp Ophthalmol. 2017</v>
      </c>
    </row>
    <row r="10931" spans="1:29" x14ac:dyDescent="0.3">
      <c r="A10931">
        <v>3057</v>
      </c>
      <c r="B10931" t="s">
        <v>6248</v>
      </c>
      <c r="C10931" t="s">
        <v>16493</v>
      </c>
      <c r="D10931" t="s">
        <v>26672</v>
      </c>
      <c r="E10931" t="s">
        <v>2511</v>
      </c>
      <c r="F10931" s="10"/>
      <c r="G10931">
        <v>2017</v>
      </c>
      <c r="J10931">
        <v>0.98417731658112706</v>
      </c>
      <c r="L10931" t="s">
        <v>37511</v>
      </c>
      <c r="M10931">
        <v>28643723</v>
      </c>
      <c r="Q10931" s="10"/>
      <c r="R10931" s="11">
        <f t="shared" si="340"/>
        <v>0</v>
      </c>
      <c r="U10931" s="11">
        <f t="shared" si="341"/>
        <v>0</v>
      </c>
      <c r="Y10931" s="11">
        <f>IF(SUM(Tableau1[[#This Row],[Other access]:[Sci-hub access]])&gt;=1,1,0)</f>
        <v>0</v>
      </c>
      <c r="Z10931" s="12">
        <f>IF(OR(Tableau1[[#This Row],[Access R1 + S1+ T1 ]]&gt;=1,Tableau1[[#This Row],[Access V1 +W1 + X1]]&gt;=1),1,0)</f>
        <v>0</v>
      </c>
      <c r="AB10931" s="10" t="str">
        <f>Tableau1[[#This Row],[DOI]]</f>
        <v>doi: 10.4103/ijo.IJO_781_16</v>
      </c>
      <c r="AC10931" s="13" t="str">
        <f>Tableau1[[#This Row],[Authors]]&amp;", "&amp;Tableau1[[#This Row],[Title]]&amp;" "&amp;Tableau1[[#This Row],[Journal]]&amp;". "&amp;Tableau1[[#This Row],[Year]]</f>
        <v>Yadav HM, Thomas B, Thampy C, Panaknti TK., Management of a case of Candida albicans endogenous endophthalmitis with intravitreal caspofungin. Indian J Ophthalmol. 2017</v>
      </c>
    </row>
    <row r="10932" spans="1:29" x14ac:dyDescent="0.3">
      <c r="A10932">
        <v>2733</v>
      </c>
      <c r="B10932" t="s">
        <v>5940</v>
      </c>
      <c r="C10932" t="s">
        <v>16187</v>
      </c>
      <c r="D10932" t="s">
        <v>26364</v>
      </c>
      <c r="E10932" t="s">
        <v>2464</v>
      </c>
      <c r="F10932" s="10"/>
      <c r="G10932">
        <v>2017</v>
      </c>
      <c r="J10932">
        <v>0.98425119154462992</v>
      </c>
      <c r="L10932" t="s">
        <v>37193</v>
      </c>
      <c r="M10932">
        <v>28696955</v>
      </c>
      <c r="Q10932" s="10"/>
      <c r="R10932" s="11">
        <f t="shared" si="340"/>
        <v>0</v>
      </c>
      <c r="U10932" s="11">
        <f t="shared" si="341"/>
        <v>0</v>
      </c>
      <c r="Y10932" s="11">
        <f>IF(SUM(Tableau1[[#This Row],[Other access]:[Sci-hub access]])&gt;=1,1,0)</f>
        <v>0</v>
      </c>
      <c r="Z10932" s="12">
        <f>IF(OR(Tableau1[[#This Row],[Access R1 + S1+ T1 ]]&gt;=1,Tableau1[[#This Row],[Access V1 +W1 + X1]]&gt;=1),1,0)</f>
        <v>0</v>
      </c>
      <c r="AB10932" s="10" t="str">
        <f>Tableau1[[#This Row],[DOI]]</f>
        <v>doi: 10.1097/ICU.0000000000000399</v>
      </c>
      <c r="AC10932" s="13" t="str">
        <f>Tableau1[[#This Row],[Authors]]&amp;", "&amp;Tableau1[[#This Row],[Title]]&amp;" "&amp;Tableau1[[#This Row],[Journal]]&amp;". "&amp;Tableau1[[#This Row],[Year]]</f>
        <v>Rousta ST., Pediatric blepharokeratoconjunctivitis: is there a 'right' treatment? Curr Opin Ophthalmol. 2017</v>
      </c>
    </row>
    <row r="10933" spans="1:29" x14ac:dyDescent="0.3">
      <c r="A10933">
        <v>5908</v>
      </c>
      <c r="B10933" t="s">
        <v>8913</v>
      </c>
      <c r="C10933" t="s">
        <v>19128</v>
      </c>
      <c r="D10933" t="s">
        <v>29343</v>
      </c>
      <c r="E10933" t="s">
        <v>2465</v>
      </c>
      <c r="F10933" s="10"/>
      <c r="G10933">
        <v>2017</v>
      </c>
      <c r="J10933">
        <v>0.98429107652511028</v>
      </c>
      <c r="L10933" t="s">
        <v>40288</v>
      </c>
      <c r="M10933">
        <v>28272229</v>
      </c>
      <c r="Q10933" s="10"/>
      <c r="R10933" s="11">
        <f t="shared" si="340"/>
        <v>0</v>
      </c>
      <c r="U10933" s="11">
        <f t="shared" si="341"/>
        <v>0</v>
      </c>
      <c r="Y10933" s="11">
        <f>IF(SUM(Tableau1[[#This Row],[Other access]:[Sci-hub access]])&gt;=1,1,0)</f>
        <v>0</v>
      </c>
      <c r="Z10933" s="12">
        <f>IF(OR(Tableau1[[#This Row],[Access R1 + S1+ T1 ]]&gt;=1,Tableau1[[#This Row],[Access V1 +W1 + X1]]&gt;=1),1,0)</f>
        <v>0</v>
      </c>
      <c r="AB10933" s="10" t="str">
        <f>Tableau1[[#This Row],[DOI]]</f>
        <v>doi: 10.1097/MD.0000000000006255</v>
      </c>
      <c r="AC10933" s="13" t="str">
        <f>Tableau1[[#This Row],[Authors]]&amp;", "&amp;Tableau1[[#This Row],[Title]]&amp;" "&amp;Tableau1[[#This Row],[Journal]]&amp;". "&amp;Tableau1[[#This Row],[Year]]</f>
        <v>Hu R, Wang X, Wang Y, Sun Y., Occult lens subluxation related to laser peripheral iridotomy: A case report and literature review. Medicine (Baltimore). 2017</v>
      </c>
    </row>
    <row r="10934" spans="1:29" x14ac:dyDescent="0.3">
      <c r="A10934">
        <v>448</v>
      </c>
      <c r="B10934" t="s">
        <v>3711</v>
      </c>
      <c r="C10934" t="s">
        <v>13971</v>
      </c>
      <c r="D10934" t="s">
        <v>24131</v>
      </c>
      <c r="E10934" t="s">
        <v>2451</v>
      </c>
      <c r="F10934" s="10"/>
      <c r="G10934">
        <v>2017</v>
      </c>
      <c r="J10934">
        <v>0.98440336330105938</v>
      </c>
      <c r="L10934" t="s">
        <v>34952</v>
      </c>
      <c r="M10934">
        <v>29211742</v>
      </c>
      <c r="Q10934" s="10"/>
      <c r="R10934" s="11">
        <f t="shared" si="340"/>
        <v>0</v>
      </c>
      <c r="U10934" s="11">
        <f t="shared" si="341"/>
        <v>0</v>
      </c>
      <c r="Y10934" s="11">
        <f>IF(SUM(Tableau1[[#This Row],[Other access]:[Sci-hub access]])&gt;=1,1,0)</f>
        <v>0</v>
      </c>
      <c r="Z10934" s="12">
        <f>IF(OR(Tableau1[[#This Row],[Access R1 + S1+ T1 ]]&gt;=1,Tableau1[[#This Row],[Access V1 +W1 + X1]]&gt;=1),1,0)</f>
        <v>0</v>
      </c>
      <c r="AB10934" s="10" t="str">
        <f>Tableau1[[#This Row],[DOI]]</f>
        <v>doi: 10.1371/journal.pone.0187220</v>
      </c>
      <c r="AC10934" s="13" t="str">
        <f>Tableau1[[#This Row],[Authors]]&amp;", "&amp;Tableau1[[#This Row],[Title]]&amp;" "&amp;Tableau1[[#This Row],[Journal]]&amp;". "&amp;Tableau1[[#This Row],[Year]]</f>
        <v>Daga FB, Diniz-Filho A, Boer ER, Gracitelli CPB, Abe RY, Medeiros FA., Fear of falling and postural reactivity in patients with glaucoma. PLoS One. 2017</v>
      </c>
    </row>
    <row r="10935" spans="1:29" x14ac:dyDescent="0.3">
      <c r="A10935">
        <v>3517</v>
      </c>
      <c r="B10935" t="s">
        <v>6691</v>
      </c>
      <c r="C10935" t="s">
        <v>16933</v>
      </c>
      <c r="D10935" t="s">
        <v>27115</v>
      </c>
      <c r="E10935" t="s">
        <v>2523</v>
      </c>
      <c r="F10935" s="10"/>
      <c r="G10935">
        <v>2017</v>
      </c>
      <c r="J10935">
        <v>0.98446700963766676</v>
      </c>
      <c r="L10935" t="s">
        <v>37964</v>
      </c>
      <c r="M10935">
        <v>28574497</v>
      </c>
      <c r="Q10935" s="10"/>
      <c r="R10935" s="11">
        <f t="shared" si="340"/>
        <v>0</v>
      </c>
      <c r="U10935" s="11">
        <f t="shared" si="341"/>
        <v>0</v>
      </c>
      <c r="Y10935" s="11">
        <f>IF(SUM(Tableau1[[#This Row],[Other access]:[Sci-hub access]])&gt;=1,1,0)</f>
        <v>0</v>
      </c>
      <c r="Z10935" s="12">
        <f>IF(OR(Tableau1[[#This Row],[Access R1 + S1+ T1 ]]&gt;=1,Tableau1[[#This Row],[Access V1 +W1 + X1]]&gt;=1),1,0)</f>
        <v>0</v>
      </c>
      <c r="AB10935" s="10" t="str">
        <f>Tableau1[[#This Row],[DOI]]</f>
        <v>doi: 10.1038/eye.2017.97</v>
      </c>
      <c r="AC10935" s="13" t="str">
        <f>Tableau1[[#This Row],[Authors]]&amp;", "&amp;Tableau1[[#This Row],[Title]]&amp;" "&amp;Tableau1[[#This Row],[Journal]]&amp;". "&amp;Tableau1[[#This Row],[Year]]</f>
        <v>Nesaratnam N, Thomas P, Vivian A., Stepping into the virtual unknown: feasibility study of a virtual reality-based test of ocular misalignment. Eye (Lond). 2017</v>
      </c>
    </row>
    <row r="10936" spans="1:29" x14ac:dyDescent="0.3">
      <c r="A10936">
        <v>4216</v>
      </c>
      <c r="B10936" t="s">
        <v>7353</v>
      </c>
      <c r="C10936" t="s">
        <v>17589</v>
      </c>
      <c r="D10936" t="s">
        <v>27781</v>
      </c>
      <c r="E10936" t="s">
        <v>2613</v>
      </c>
      <c r="F10936" s="10"/>
      <c r="G10936">
        <v>2017</v>
      </c>
      <c r="J10936">
        <v>0.98449122688156498</v>
      </c>
      <c r="L10936" t="s">
        <v>38647</v>
      </c>
      <c r="M10936">
        <v>28471102</v>
      </c>
      <c r="Q10936" s="10"/>
      <c r="R10936" s="11">
        <f t="shared" si="340"/>
        <v>0</v>
      </c>
      <c r="U10936" s="11">
        <f t="shared" si="341"/>
        <v>0</v>
      </c>
      <c r="Y10936" s="11">
        <f>IF(SUM(Tableau1[[#This Row],[Other access]:[Sci-hub access]])&gt;=1,1,0)</f>
        <v>0</v>
      </c>
      <c r="Z10936" s="12">
        <f>IF(OR(Tableau1[[#This Row],[Access R1 + S1+ T1 ]]&gt;=1,Tableau1[[#This Row],[Access V1 +W1 + X1]]&gt;=1),1,0)</f>
        <v>0</v>
      </c>
      <c r="AB10936" s="10" t="str">
        <f>Tableau1[[#This Row],[DOI]]</f>
        <v>doi: 10.3341/kjo.2016.0007</v>
      </c>
      <c r="AC10936" s="13" t="str">
        <f>Tableau1[[#This Row],[Authors]]&amp;", "&amp;Tableau1[[#This Row],[Title]]&amp;" "&amp;Tableau1[[#This Row],[Journal]]&amp;". "&amp;Tableau1[[#This Row],[Year]]</f>
        <v>Yoo SG, Cho MJ, Kim US, Baek SH., Cycloplegic Refraction in Hyperopic Children: Effectiveness of a 0.5% Tropicamide and 0.5% Phenylephrine Addition to 1% Cyclopentolate Regimen. Korean J Ophthalmol. 2017</v>
      </c>
    </row>
    <row r="10937" spans="1:29" x14ac:dyDescent="0.3">
      <c r="A10937">
        <v>2964</v>
      </c>
      <c r="B10937" t="s">
        <v>6159</v>
      </c>
      <c r="C10937" t="s">
        <v>16404</v>
      </c>
      <c r="D10937" t="s">
        <v>26583</v>
      </c>
      <c r="E10937" t="s">
        <v>2465</v>
      </c>
      <c r="F10937" s="10"/>
      <c r="G10937">
        <v>2017</v>
      </c>
      <c r="J10937">
        <v>0.98452431282717423</v>
      </c>
      <c r="L10937" t="s">
        <v>37420</v>
      </c>
      <c r="M10937">
        <v>28658146</v>
      </c>
      <c r="Q10937" s="10"/>
      <c r="R10937" s="11">
        <f t="shared" si="340"/>
        <v>0</v>
      </c>
      <c r="U10937" s="11">
        <f t="shared" si="341"/>
        <v>0</v>
      </c>
      <c r="Y10937" s="11">
        <f>IF(SUM(Tableau1[[#This Row],[Other access]:[Sci-hub access]])&gt;=1,1,0)</f>
        <v>0</v>
      </c>
      <c r="Z10937" s="12">
        <f>IF(OR(Tableau1[[#This Row],[Access R1 + S1+ T1 ]]&gt;=1,Tableau1[[#This Row],[Access V1 +W1 + X1]]&gt;=1),1,0)</f>
        <v>0</v>
      </c>
      <c r="AB10937" s="10" t="str">
        <f>Tableau1[[#This Row],[DOI]]</f>
        <v>doi: 10.1097/MD.0000000000007330</v>
      </c>
      <c r="AC10937" s="13" t="str">
        <f>Tableau1[[#This Row],[Authors]]&amp;", "&amp;Tableau1[[#This Row],[Title]]&amp;" "&amp;Tableau1[[#This Row],[Journal]]&amp;". "&amp;Tableau1[[#This Row],[Year]]</f>
        <v>Ju C, Zhang L., Diplopia in a patient with Hashimoto's thyroiditis: A case report and literature review. Medicine (Baltimore). 2017</v>
      </c>
    </row>
    <row r="10938" spans="1:29" x14ac:dyDescent="0.3">
      <c r="A10938">
        <v>7033</v>
      </c>
      <c r="B10938" t="s">
        <v>9888</v>
      </c>
      <c r="C10938" t="s">
        <v>20091</v>
      </c>
      <c r="D10938" t="s">
        <v>30322</v>
      </c>
      <c r="E10938" t="s">
        <v>2486</v>
      </c>
      <c r="F10938" s="10"/>
      <c r="G10938">
        <v>2017</v>
      </c>
      <c r="J10938">
        <v>0.98455708355753047</v>
      </c>
      <c r="L10938" t="s">
        <v>41389</v>
      </c>
      <c r="M10938">
        <v>28133919</v>
      </c>
      <c r="Q10938" s="10"/>
      <c r="R10938" s="11">
        <f t="shared" si="340"/>
        <v>0</v>
      </c>
      <c r="U10938" s="11">
        <f t="shared" si="341"/>
        <v>0</v>
      </c>
      <c r="Y10938" s="11">
        <f>IF(SUM(Tableau1[[#This Row],[Other access]:[Sci-hub access]])&gt;=1,1,0)</f>
        <v>0</v>
      </c>
      <c r="Z10938" s="12">
        <f>IF(OR(Tableau1[[#This Row],[Access R1 + S1+ T1 ]]&gt;=1,Tableau1[[#This Row],[Access V1 +W1 + X1]]&gt;=1),1,0)</f>
        <v>0</v>
      </c>
      <c r="AB10938" s="10" t="str">
        <f>Tableau1[[#This Row],[DOI]]</f>
        <v>doi: 10.1111/aos.13369</v>
      </c>
      <c r="AC10938" s="13" t="str">
        <f>Tableau1[[#This Row],[Authors]]&amp;", "&amp;Tableau1[[#This Row],[Title]]&amp;" "&amp;Tableau1[[#This Row],[Journal]]&amp;". "&amp;Tableau1[[#This Row],[Year]]</f>
        <v>Jackson TL, Verstraeten T, Duchateau L, Lescrauwaet B., Visual function response to ocriplasmin for the treatment of vitreomacular traction and macular hole. Acta Ophthalmol. 2017</v>
      </c>
    </row>
    <row r="10939" spans="1:29" x14ac:dyDescent="0.3">
      <c r="A10939">
        <v>9571</v>
      </c>
      <c r="B10939" t="s">
        <v>12128</v>
      </c>
      <c r="C10939" t="s">
        <v>22303</v>
      </c>
      <c r="D10939" t="s">
        <v>32575</v>
      </c>
      <c r="E10939" t="s">
        <v>2471</v>
      </c>
      <c r="F10939" s="10"/>
      <c r="G10939">
        <v>2017</v>
      </c>
      <c r="J10939">
        <v>0.98457705744961421</v>
      </c>
      <c r="L10939" t="s">
        <v>43848</v>
      </c>
      <c r="M10939">
        <v>27655298</v>
      </c>
      <c r="Q10939" s="10"/>
      <c r="R10939" s="11">
        <f t="shared" si="340"/>
        <v>0</v>
      </c>
      <c r="U10939" s="11">
        <f t="shared" si="341"/>
        <v>0</v>
      </c>
      <c r="Y10939" s="11">
        <f>IF(SUM(Tableau1[[#This Row],[Other access]:[Sci-hub access]])&gt;=1,1,0)</f>
        <v>0</v>
      </c>
      <c r="Z10939" s="12">
        <f>IF(OR(Tableau1[[#This Row],[Access R1 + S1+ T1 ]]&gt;=1,Tableau1[[#This Row],[Access V1 +W1 + X1]]&gt;=1),1,0)</f>
        <v>0</v>
      </c>
      <c r="AB10939" s="10" t="str">
        <f>Tableau1[[#This Row],[DOI]]</f>
        <v>doi: 10.1007/s10792-016-0338-9</v>
      </c>
      <c r="AC10939" s="13" t="str">
        <f>Tableau1[[#This Row],[Authors]]&amp;", "&amp;Tableau1[[#This Row],[Title]]&amp;" "&amp;Tableau1[[#This Row],[Journal]]&amp;". "&amp;Tableau1[[#This Row],[Year]]</f>
        <v>Steverink JG, Wisse RPL., Intraoperative optical coherence tomography in descemet stripping automated endothelial keratoplasty: pilot experiences. Int Ophthalmol. 2017</v>
      </c>
    </row>
    <row r="10940" spans="1:29" x14ac:dyDescent="0.3">
      <c r="A10940">
        <v>2771</v>
      </c>
      <c r="B10940" t="s">
        <v>5976</v>
      </c>
      <c r="C10940" t="s">
        <v>16222</v>
      </c>
      <c r="D10940" t="s">
        <v>26400</v>
      </c>
      <c r="E10940" t="s">
        <v>2438</v>
      </c>
      <c r="F10940" s="10"/>
      <c r="G10940">
        <v>2017</v>
      </c>
      <c r="J10940">
        <v>0.98457737282627522</v>
      </c>
      <c r="L10940" t="s">
        <v>37230</v>
      </c>
      <c r="M10940">
        <v>28689169</v>
      </c>
      <c r="Q10940" s="10"/>
      <c r="R10940" s="11">
        <f t="shared" si="340"/>
        <v>0</v>
      </c>
      <c r="U10940" s="11">
        <f t="shared" si="341"/>
        <v>0</v>
      </c>
      <c r="Y10940" s="11">
        <f>IF(SUM(Tableau1[[#This Row],[Other access]:[Sci-hub access]])&gt;=1,1,0)</f>
        <v>0</v>
      </c>
      <c r="Z10940" s="12">
        <f>IF(OR(Tableau1[[#This Row],[Access R1 + S1+ T1 ]]&gt;=1,Tableau1[[#This Row],[Access V1 +W1 + X1]]&gt;=1),1,0)</f>
        <v>0</v>
      </c>
      <c r="AB10940" s="10" t="str">
        <f>Tableau1[[#This Row],[DOI]]</f>
        <v>doi: 10.1136/bjophthalmol-2016-309975</v>
      </c>
      <c r="AC10940" s="13" t="str">
        <f>Tableau1[[#This Row],[Authors]]&amp;", "&amp;Tableau1[[#This Row],[Title]]&amp;" "&amp;Tableau1[[#This Row],[Journal]]&amp;". "&amp;Tableau1[[#This Row],[Year]]</f>
        <v>Kumaran N, Moore AT, Weleber RG, Michaelides M., Leber congenital amaurosis/early-onset severe retinal dystrophy: clinical features, molecular genetics and therapeutic interventions. Br J Ophthalmol. 2017</v>
      </c>
    </row>
    <row r="10941" spans="1:29" ht="28.8" x14ac:dyDescent="0.3">
      <c r="A10941">
        <v>9402</v>
      </c>
      <c r="B10941" t="s">
        <v>11973</v>
      </c>
      <c r="C10941" t="s">
        <v>22148</v>
      </c>
      <c r="D10941" t="s">
        <v>32418</v>
      </c>
      <c r="E10941" t="s">
        <v>2943</v>
      </c>
      <c r="F10941" s="10"/>
      <c r="G10941">
        <v>2017</v>
      </c>
      <c r="J10941">
        <v>0.98457921272546256</v>
      </c>
      <c r="L10941" t="e">
        <v>#VALUE!</v>
      </c>
      <c r="M10941">
        <v>27704165</v>
      </c>
      <c r="Q10941" s="10"/>
      <c r="R10941" s="11">
        <f t="shared" si="340"/>
        <v>0</v>
      </c>
      <c r="U10941" s="11">
        <f t="shared" si="341"/>
        <v>0</v>
      </c>
      <c r="Y10941" s="11">
        <f>IF(SUM(Tableau1[[#This Row],[Other access]:[Sci-hub access]])&gt;=1,1,0)</f>
        <v>0</v>
      </c>
      <c r="Z10941" s="12">
        <f>IF(OR(Tableau1[[#This Row],[Access R1 + S1+ T1 ]]&gt;=1,Tableau1[[#This Row],[Access V1 +W1 + X1]]&gt;=1),1,0)</f>
        <v>0</v>
      </c>
      <c r="AB10941" s="10" t="e">
        <f>Tableau1[[#This Row],[DOI]]</f>
        <v>#VALUE!</v>
      </c>
      <c r="AC10941" s="13" t="str">
        <f>Tableau1[[#This Row],[Authors]]&amp;", "&amp;Tableau1[[#This Row],[Title]]&amp;" "&amp;Tableau1[[#This Row],[Journal]]&amp;". "&amp;Tableau1[[#This Row],[Year]]</f>
        <v>Reichhart N, Crespo-Garcia S, Haase N, Golic M, Skosyrski S, Rübsam A, Herrspiegel C, Kociok N, Alenina N, Bader M, Dechend R, Strauss O, Joussen AM., The TetO rat as a new translational model for type 2 diabetic retinopathy by inducible insulin receptor knockdown. Diabetologia. 2017</v>
      </c>
    </row>
    <row r="10942" spans="1:29" x14ac:dyDescent="0.3">
      <c r="A10942">
        <v>4945</v>
      </c>
      <c r="B10942" t="s">
        <v>8040</v>
      </c>
      <c r="C10942" t="s">
        <v>18269</v>
      </c>
      <c r="D10942" t="s">
        <v>28470</v>
      </c>
      <c r="E10942" t="s">
        <v>2604</v>
      </c>
      <c r="F10942" s="10"/>
      <c r="G10942">
        <v>2017</v>
      </c>
      <c r="J10942">
        <v>0.9846303147123221</v>
      </c>
      <c r="L10942" t="s">
        <v>39353</v>
      </c>
      <c r="M10942">
        <v>28388718</v>
      </c>
      <c r="Q10942" s="10"/>
      <c r="R10942" s="11">
        <f t="shared" si="340"/>
        <v>0</v>
      </c>
      <c r="U10942" s="11">
        <f t="shared" si="341"/>
        <v>0</v>
      </c>
      <c r="Y10942" s="11">
        <f>IF(SUM(Tableau1[[#This Row],[Other access]:[Sci-hub access]])&gt;=1,1,0)</f>
        <v>0</v>
      </c>
      <c r="Z10942" s="12">
        <f>IF(OR(Tableau1[[#This Row],[Access R1 + S1+ T1 ]]&gt;=1,Tableau1[[#This Row],[Access V1 +W1 + X1]]&gt;=1),1,0)</f>
        <v>0</v>
      </c>
      <c r="AB10942" s="10" t="str">
        <f>Tableau1[[#This Row],[DOI]]</f>
        <v>doi: 10.1093/asj/sjw284</v>
      </c>
      <c r="AC10942" s="13" t="str">
        <f>Tableau1[[#This Row],[Authors]]&amp;", "&amp;Tableau1[[#This Row],[Title]]&amp;" "&amp;Tableau1[[#This Row],[Journal]]&amp;". "&amp;Tableau1[[#This Row],[Year]]</f>
        <v>Monheit GD, Pickett A., AbobotulinumtoxinA: A 25-Year History. Aesthet Surg J. 2017</v>
      </c>
    </row>
    <row r="10943" spans="1:29" x14ac:dyDescent="0.3">
      <c r="A10943">
        <v>7230</v>
      </c>
      <c r="B10943" t="s">
        <v>10058</v>
      </c>
      <c r="C10943" t="s">
        <v>20260</v>
      </c>
      <c r="D10943" t="s">
        <v>30492</v>
      </c>
      <c r="E10943" t="s">
        <v>2443</v>
      </c>
      <c r="F10943" s="10"/>
      <c r="G10943">
        <v>2017</v>
      </c>
      <c r="J10943">
        <v>0.98464535841425971</v>
      </c>
      <c r="L10943" t="s">
        <v>41586</v>
      </c>
      <c r="M10943">
        <v>28114585</v>
      </c>
      <c r="Q10943" s="10"/>
      <c r="R10943" s="11">
        <f t="shared" si="340"/>
        <v>0</v>
      </c>
      <c r="U10943" s="11">
        <f t="shared" si="341"/>
        <v>0</v>
      </c>
      <c r="Y10943" s="11">
        <f>IF(SUM(Tableau1[[#This Row],[Other access]:[Sci-hub access]])&gt;=1,1,0)</f>
        <v>0</v>
      </c>
      <c r="Z10943" s="12">
        <f>IF(OR(Tableau1[[#This Row],[Access R1 + S1+ T1 ]]&gt;=1,Tableau1[[#This Row],[Access V1 +W1 + X1]]&gt;=1),1,0)</f>
        <v>0</v>
      </c>
      <c r="AB10943" s="10" t="str">
        <f>Tableau1[[#This Row],[DOI]]</f>
        <v>doi: 10.1167/iovs.16-20019</v>
      </c>
      <c r="AC10943" s="13" t="str">
        <f>Tableau1[[#This Row],[Authors]]&amp;", "&amp;Tableau1[[#This Row],[Title]]&amp;" "&amp;Tableau1[[#This Row],[Journal]]&amp;". "&amp;Tableau1[[#This Row],[Year]]</f>
        <v>Koudouna E, Okumura N, Okazaki Y, Nakano S, Inoue R, Fullwood NJ, Hori J, Kinoshita S, Koizumi N., Immune Cells on the Corneal Endothelium of an Allogeneic Corneal Transplantation Rabbit Model. Invest Ophthalmol Vis Sci. 2017</v>
      </c>
    </row>
    <row r="10944" spans="1:29" x14ac:dyDescent="0.3">
      <c r="A10944">
        <v>4479</v>
      </c>
      <c r="B10944" t="s">
        <v>7603</v>
      </c>
      <c r="C10944" t="s">
        <v>17838</v>
      </c>
      <c r="D10944" t="s">
        <v>28032</v>
      </c>
      <c r="E10944" t="s">
        <v>2506</v>
      </c>
      <c r="F10944" s="10"/>
      <c r="G10944">
        <v>2017</v>
      </c>
      <c r="J10944">
        <v>0.98468094175168042</v>
      </c>
      <c r="L10944" t="s">
        <v>38898</v>
      </c>
      <c r="M10944">
        <v>28440863</v>
      </c>
      <c r="Q10944" s="10"/>
      <c r="R10944" s="11">
        <f t="shared" si="340"/>
        <v>0</v>
      </c>
      <c r="U10944" s="11">
        <f t="shared" si="341"/>
        <v>0</v>
      </c>
      <c r="Y10944" s="11">
        <f>IF(SUM(Tableau1[[#This Row],[Other access]:[Sci-hub access]])&gt;=1,1,0)</f>
        <v>0</v>
      </c>
      <c r="Z10944" s="12">
        <f>IF(OR(Tableau1[[#This Row],[Access R1 + S1+ T1 ]]&gt;=1,Tableau1[[#This Row],[Access V1 +W1 + X1]]&gt;=1),1,0)</f>
        <v>0</v>
      </c>
      <c r="AB10944" s="10" t="str">
        <f>Tableau1[[#This Row],[DOI]]</f>
        <v>doi: 10.1002/mus.25669</v>
      </c>
      <c r="AC10944" s="13" t="str">
        <f>Tableau1[[#This Row],[Authors]]&amp;", "&amp;Tableau1[[#This Row],[Title]]&amp;" "&amp;Tableau1[[#This Row],[Journal]]&amp;". "&amp;Tableau1[[#This Row],[Year]]</f>
        <v>Delva A, Thakore N, Pioro EP, Poesen K, Saunders-Pullman R, Meijer IA, Rucker JC, Kissel JT, Van Damme P., Finger extension weakness and downbeat nystagmus motor neuron disease syndrome: A novel motor neuron disorder? Muscle Nerve. 2017</v>
      </c>
    </row>
    <row r="10945" spans="1:29" x14ac:dyDescent="0.3">
      <c r="A10945">
        <v>7410</v>
      </c>
      <c r="B10945" t="s">
        <v>10219</v>
      </c>
      <c r="C10945" t="s">
        <v>20421</v>
      </c>
      <c r="D10945" t="s">
        <v>30653</v>
      </c>
      <c r="E10945" t="s">
        <v>2482</v>
      </c>
      <c r="F10945" s="10"/>
      <c r="G10945">
        <v>2017</v>
      </c>
      <c r="J10945">
        <v>0.98485265489895957</v>
      </c>
      <c r="L10945" t="s">
        <v>41766</v>
      </c>
      <c r="M10945">
        <v>28098148</v>
      </c>
      <c r="Q10945" s="10"/>
      <c r="R10945" s="11">
        <f t="shared" si="340"/>
        <v>0</v>
      </c>
      <c r="U10945" s="11">
        <f t="shared" si="341"/>
        <v>0</v>
      </c>
      <c r="Y10945" s="11">
        <f>IF(SUM(Tableau1[[#This Row],[Other access]:[Sci-hub access]])&gt;=1,1,0)</f>
        <v>0</v>
      </c>
      <c r="Z10945" s="12">
        <f>IF(OR(Tableau1[[#This Row],[Access R1 + S1+ T1 ]]&gt;=1,Tableau1[[#This Row],[Access V1 +W1 + X1]]&gt;=1),1,0)</f>
        <v>0</v>
      </c>
      <c r="AB10945" s="10" t="str">
        <f>Tableau1[[#This Row],[DOI]]</f>
        <v>doi: 10.1038/ejhg.2016.201</v>
      </c>
      <c r="AC10945" s="13" t="str">
        <f>Tableau1[[#This Row],[Authors]]&amp;", "&amp;Tableau1[[#This Row],[Title]]&amp;" "&amp;Tableau1[[#This Row],[Journal]]&amp;". "&amp;Tableau1[[#This Row],[Year]]</f>
        <v>Richardson R, Sowden J, Gerth-Kahlert C, Moore AT, Moosajee M., Clinical utility gene card for: Non-Syndromic Microphthalmia Including Next-Generation Sequencing-Based Approaches. Eur J Hum Genet. 2017</v>
      </c>
    </row>
    <row r="10946" spans="1:29" ht="28.8" x14ac:dyDescent="0.3">
      <c r="A10946">
        <v>3086</v>
      </c>
      <c r="B10946" t="s">
        <v>6277</v>
      </c>
      <c r="C10946" t="s">
        <v>16520</v>
      </c>
      <c r="D10946" t="s">
        <v>26701</v>
      </c>
      <c r="E10946" t="s">
        <v>2848</v>
      </c>
      <c r="F10946" s="10"/>
      <c r="G10946">
        <v>2017</v>
      </c>
      <c r="J10946">
        <v>0.98490915628278974</v>
      </c>
      <c r="L10946" t="s">
        <v>37540</v>
      </c>
      <c r="M10946">
        <v>28640813</v>
      </c>
      <c r="Q10946" s="10"/>
      <c r="R10946" s="11">
        <f t="shared" ref="R10946:R11009" si="342">IF(SUM(N10946:Q10946)&gt;0,1,0)</f>
        <v>0</v>
      </c>
      <c r="U10946" s="11">
        <f t="shared" ref="U10946:U11009" si="343">IF(SUM(R10946,T10946)&gt;0,1,0)</f>
        <v>0</v>
      </c>
      <c r="Y10946" s="11">
        <f>IF(SUM(Tableau1[[#This Row],[Other access]:[Sci-hub access]])&gt;=1,1,0)</f>
        <v>0</v>
      </c>
      <c r="Z10946" s="12">
        <f>IF(OR(Tableau1[[#This Row],[Access R1 + S1+ T1 ]]&gt;=1,Tableau1[[#This Row],[Access V1 +W1 + X1]]&gt;=1),1,0)</f>
        <v>0</v>
      </c>
      <c r="AB10946" s="10" t="str">
        <f>Tableau1[[#This Row],[DOI]]</f>
        <v>doi: 10.1371/journal.pgen.1006820</v>
      </c>
      <c r="AC10946" s="13" t="str">
        <f>Tableau1[[#This Row],[Authors]]&amp;", "&amp;Tableau1[[#This Row],[Title]]&amp;" "&amp;Tableau1[[#This Row],[Journal]]&amp;". "&amp;Tableau1[[#This Row],[Year]]</f>
        <v>Li H, Reksten TR, Ice JA, Kelly JA, Adrianto I, Rasmussen A, Wang S, He B, Grundahl KM, Glenn SB, Miceli-Richard C, Bowman S, Lester S, Eriksson P, Eloranta ML, Brun JG, Gøransson LG, Harboe E, Guthridge JM, Kaufman KM, Kvarnström M, Cunninghame Graham DS, et al., Identification of a Sjögren's syndrome susceptibility locus at OAS1 that influences isoform switching, protein expression, and responsiveness to type I interferons. PLoS Genet. 2017</v>
      </c>
    </row>
    <row r="10947" spans="1:29" x14ac:dyDescent="0.3">
      <c r="A10947">
        <v>10484</v>
      </c>
      <c r="B10947" t="s">
        <v>12969</v>
      </c>
      <c r="C10947" t="s">
        <v>23135</v>
      </c>
      <c r="D10947" t="s">
        <v>33422</v>
      </c>
      <c r="E10947" t="s">
        <v>2471</v>
      </c>
      <c r="F10947" s="10"/>
      <c r="G10947">
        <v>2017</v>
      </c>
      <c r="J10947">
        <v>0.98491781122049493</v>
      </c>
      <c r="L10947" t="s">
        <v>44733</v>
      </c>
      <c r="M10947">
        <v>27262559</v>
      </c>
      <c r="Q10947" s="10"/>
      <c r="R10947" s="11">
        <f t="shared" si="342"/>
        <v>0</v>
      </c>
      <c r="U10947" s="11">
        <f t="shared" si="343"/>
        <v>0</v>
      </c>
      <c r="Y10947" s="11">
        <f>IF(SUM(Tableau1[[#This Row],[Other access]:[Sci-hub access]])&gt;=1,1,0)</f>
        <v>0</v>
      </c>
      <c r="Z10947" s="12">
        <f>IF(OR(Tableau1[[#This Row],[Access R1 + S1+ T1 ]]&gt;=1,Tableau1[[#This Row],[Access V1 +W1 + X1]]&gt;=1),1,0)</f>
        <v>0</v>
      </c>
      <c r="AB10947" s="10" t="str">
        <f>Tableau1[[#This Row],[DOI]]</f>
        <v>doi: 10.1007/s10792-016-0272-x</v>
      </c>
      <c r="AC10947" s="13" t="str">
        <f>Tableau1[[#This Row],[Authors]]&amp;", "&amp;Tableau1[[#This Row],[Title]]&amp;" "&amp;Tableau1[[#This Row],[Journal]]&amp;". "&amp;Tableau1[[#This Row],[Year]]</f>
        <v>Tekin K, Cankurtaran V, Inanc M, Sekeroglu MA, Yilmazbas P., Effect of myopic anisometropia on anterior and posterior ocular segment parameters. Int Ophthalmol. 2017</v>
      </c>
    </row>
    <row r="10948" spans="1:29" ht="28.8" x14ac:dyDescent="0.3">
      <c r="A10948">
        <v>10971</v>
      </c>
      <c r="B10948" t="s">
        <v>13403</v>
      </c>
      <c r="C10948" t="s">
        <v>23565</v>
      </c>
      <c r="D10948" t="s">
        <v>33857</v>
      </c>
      <c r="E10948" t="s">
        <v>2457</v>
      </c>
      <c r="F10948" s="10"/>
      <c r="G10948">
        <v>2017</v>
      </c>
      <c r="J10948">
        <v>0.98499535653332815</v>
      </c>
      <c r="L10948" t="s">
        <v>45212</v>
      </c>
      <c r="M10948">
        <v>26752524</v>
      </c>
      <c r="Q10948" s="10"/>
      <c r="R10948" s="11">
        <f t="shared" si="342"/>
        <v>0</v>
      </c>
      <c r="U10948" s="11">
        <f t="shared" si="343"/>
        <v>0</v>
      </c>
      <c r="Y10948" s="11">
        <f>IF(SUM(Tableau1[[#This Row],[Other access]:[Sci-hub access]])&gt;=1,1,0)</f>
        <v>0</v>
      </c>
      <c r="Z10948" s="12">
        <f>IF(OR(Tableau1[[#This Row],[Access R1 + S1+ T1 ]]&gt;=1,Tableau1[[#This Row],[Access V1 +W1 + X1]]&gt;=1),1,0)</f>
        <v>0</v>
      </c>
      <c r="AB10948" s="10" t="str">
        <f>Tableau1[[#This Row],[DOI]]</f>
        <v>doi: 10.1097/ICB.0000000000000278</v>
      </c>
      <c r="AC10948" s="13" t="str">
        <f>Tableau1[[#This Row],[Authors]]&amp;", "&amp;Tableau1[[#This Row],[Title]]&amp;" "&amp;Tableau1[[#This Row],[Journal]]&amp;". "&amp;Tableau1[[#This Row],[Year]]</f>
        <v>Shields CL, Roe R, Yannuzzi LA, Shields JA., SOLITARY CIRCUMSCRIBED "PEARL WHITE" RETINAL MASS (SO-CALLED RETINAL ASTROCYTIC PROLIFERATION) RESIDES IN DEEP RETINA OR BENEATH RETINA: FINDINGS ON MULTIMODAL IMAGING IN 4 CASES. Retin Cases Brief Rep. 2017</v>
      </c>
    </row>
    <row r="10949" spans="1:29" x14ac:dyDescent="0.3">
      <c r="A10949">
        <v>5603</v>
      </c>
      <c r="B10949" t="s">
        <v>8638</v>
      </c>
      <c r="C10949" t="s">
        <v>18858</v>
      </c>
      <c r="D10949" t="s">
        <v>29068</v>
      </c>
      <c r="E10949" t="s">
        <v>2438</v>
      </c>
      <c r="F10949" s="10"/>
      <c r="G10949">
        <v>2017</v>
      </c>
      <c r="J10949">
        <v>0.98505877398208486</v>
      </c>
      <c r="L10949" t="s">
        <v>39990</v>
      </c>
      <c r="M10949">
        <v>28314832</v>
      </c>
      <c r="Q10949" s="10"/>
      <c r="R10949" s="11">
        <f t="shared" si="342"/>
        <v>0</v>
      </c>
      <c r="U10949" s="11">
        <f t="shared" si="343"/>
        <v>0</v>
      </c>
      <c r="Y10949" s="11">
        <f>IF(SUM(Tableau1[[#This Row],[Other access]:[Sci-hub access]])&gt;=1,1,0)</f>
        <v>0</v>
      </c>
      <c r="Z10949" s="12">
        <f>IF(OR(Tableau1[[#This Row],[Access R1 + S1+ T1 ]]&gt;=1,Tableau1[[#This Row],[Access V1 +W1 + X1]]&gt;=1),1,0)</f>
        <v>0</v>
      </c>
      <c r="AB10949" s="10" t="str">
        <f>Tableau1[[#This Row],[DOI]]</f>
        <v>doi: 10.1136/bjophthalmol-2016-309628</v>
      </c>
      <c r="AC10949" s="13" t="str">
        <f>Tableau1[[#This Row],[Authors]]&amp;", "&amp;Tableau1[[#This Row],[Title]]&amp;" "&amp;Tableau1[[#This Row],[Journal]]&amp;". "&amp;Tableau1[[#This Row],[Year]]</f>
        <v>Sayanagi K, Ikuno Y, Uematsu S, Nishida K., Features of the choriocapillaris in myopic maculopathy identified by optical coherence tomography angiography. Br J Ophthalmol. 2017</v>
      </c>
    </row>
    <row r="10950" spans="1:29" x14ac:dyDescent="0.3">
      <c r="A10950">
        <v>6721</v>
      </c>
      <c r="B10950" t="s">
        <v>9616</v>
      </c>
      <c r="C10950" t="s">
        <v>19821</v>
      </c>
      <c r="D10950" t="s">
        <v>30049</v>
      </c>
      <c r="E10950" t="s">
        <v>34337</v>
      </c>
      <c r="F10950" s="10"/>
      <c r="G10950">
        <v>2017</v>
      </c>
      <c r="J10950">
        <v>0.98512232875334538</v>
      </c>
      <c r="L10950" t="s">
        <v>41082</v>
      </c>
      <c r="M10950">
        <v>28171806</v>
      </c>
      <c r="Q10950" s="10"/>
      <c r="R10950" s="11">
        <f t="shared" si="342"/>
        <v>0</v>
      </c>
      <c r="U10950" s="11">
        <f t="shared" si="343"/>
        <v>0</v>
      </c>
      <c r="Y10950" s="11">
        <f>IF(SUM(Tableau1[[#This Row],[Other access]:[Sci-hub access]])&gt;=1,1,0)</f>
        <v>0</v>
      </c>
      <c r="Z10950" s="12">
        <f>IF(OR(Tableau1[[#This Row],[Access R1 + S1+ T1 ]]&gt;=1,Tableau1[[#This Row],[Access V1 +W1 + X1]]&gt;=1),1,0)</f>
        <v>0</v>
      </c>
      <c r="AB10950" s="10" t="str">
        <f>Tableau1[[#This Row],[DOI]]</f>
        <v>doi: 10.1016/j.earlhumdev.2017.01.007</v>
      </c>
      <c r="AC10950" s="13" t="str">
        <f>Tableau1[[#This Row],[Authors]]&amp;", "&amp;Tableau1[[#This Row],[Title]]&amp;" "&amp;Tableau1[[#This Row],[Journal]]&amp;". "&amp;Tableau1[[#This Row],[Year]]</f>
        <v>Kovács G, Somogyvári Z, Maka E, Nagyjánosi L., Bedside ROP screening and telemedicine interpretation integrated to a neonatal transport system: Economic aspects and return on investment analysis. Early Hum Dev. 2017</v>
      </c>
    </row>
    <row r="10951" spans="1:29" ht="28.8" x14ac:dyDescent="0.3">
      <c r="A10951">
        <v>4116</v>
      </c>
      <c r="B10951" t="s">
        <v>7262</v>
      </c>
      <c r="C10951" t="s">
        <v>17499</v>
      </c>
      <c r="D10951" t="s">
        <v>27690</v>
      </c>
      <c r="E10951" t="s">
        <v>2766</v>
      </c>
      <c r="F10951" s="10"/>
      <c r="G10951">
        <v>2017</v>
      </c>
      <c r="J10951">
        <v>0.98518102334812707</v>
      </c>
      <c r="L10951" t="s">
        <v>38547</v>
      </c>
      <c r="M10951">
        <v>28483305</v>
      </c>
      <c r="Q10951" s="10"/>
      <c r="R10951" s="11">
        <f t="shared" si="342"/>
        <v>0</v>
      </c>
      <c r="U10951" s="11">
        <f t="shared" si="343"/>
        <v>0</v>
      </c>
      <c r="Y10951" s="11">
        <f>IF(SUM(Tableau1[[#This Row],[Other access]:[Sci-hub access]])&gt;=1,1,0)</f>
        <v>0</v>
      </c>
      <c r="Z10951" s="12">
        <f>IF(OR(Tableau1[[#This Row],[Access R1 + S1+ T1 ]]&gt;=1,Tableau1[[#This Row],[Access V1 +W1 + X1]]&gt;=1),1,0)</f>
        <v>0</v>
      </c>
      <c r="AB10951" s="10" t="str">
        <f>Tableau1[[#This Row],[DOI]]</f>
        <v>doi: 10.1016/j.diagmicrobio.2017.04.008</v>
      </c>
      <c r="AC10951" s="13" t="str">
        <f>Tableau1[[#This Row],[Authors]]&amp;", "&amp;Tableau1[[#This Row],[Title]]&amp;" "&amp;Tableau1[[#This Row],[Journal]]&amp;". "&amp;Tableau1[[#This Row],[Year]]</f>
        <v>Tanaka T, Oliveira LMF, Ferreira BFA, Kato JM, Rossi F, Correa KLG, Pimentel SLG, Yamamoto JH, Almeida Junior JN., Bactec™ blood culture bottles allied to MALDI-TOF mass spectrometry: rapid etiologic diagnosis of bacterial endophthalmitis. Diagn Microbiol Infect Dis. 2017</v>
      </c>
    </row>
    <row r="10952" spans="1:29" x14ac:dyDescent="0.3">
      <c r="A10952">
        <v>8445</v>
      </c>
      <c r="B10952" t="s">
        <v>11126</v>
      </c>
      <c r="C10952" t="s">
        <v>21311</v>
      </c>
      <c r="D10952" t="s">
        <v>31564</v>
      </c>
      <c r="E10952" t="s">
        <v>34424</v>
      </c>
      <c r="F10952" s="10"/>
      <c r="G10952">
        <v>2017</v>
      </c>
      <c r="J10952">
        <v>0.98543517488818466</v>
      </c>
      <c r="L10952" t="s">
        <v>42785</v>
      </c>
      <c r="M10952">
        <v>27913769</v>
      </c>
      <c r="Q10952" s="10"/>
      <c r="R10952" s="11">
        <f t="shared" si="342"/>
        <v>0</v>
      </c>
      <c r="U10952" s="11">
        <f t="shared" si="343"/>
        <v>0</v>
      </c>
      <c r="Y10952" s="11">
        <f>IF(SUM(Tableau1[[#This Row],[Other access]:[Sci-hub access]])&gt;=1,1,0)</f>
        <v>0</v>
      </c>
      <c r="Z10952" s="12">
        <f>IF(OR(Tableau1[[#This Row],[Access R1 + S1+ T1 ]]&gt;=1,Tableau1[[#This Row],[Access V1 +W1 + X1]]&gt;=1),1,0)</f>
        <v>0</v>
      </c>
      <c r="AB10952" s="10" t="str">
        <f>Tableau1[[#This Row],[DOI]]</f>
        <v>doi: 10.1136/thoraxjnl-2016-209390</v>
      </c>
      <c r="AC10952" s="13" t="str">
        <f>Tableau1[[#This Row],[Authors]]&amp;", "&amp;Tableau1[[#This Row],[Title]]&amp;" "&amp;Tableau1[[#This Row],[Journal]]&amp;". "&amp;Tableau1[[#This Row],[Year]]</f>
        <v>Hara H, Kuwano K, Minagawa S, Numata T, Araya J, Nakayama K., Macroscopic inflammatory tracheal and endobronchial nodules in Sjögren's syndrome. Thorax. 2017</v>
      </c>
    </row>
    <row r="10953" spans="1:29" ht="28.8" x14ac:dyDescent="0.3">
      <c r="A10953">
        <v>6719</v>
      </c>
      <c r="B10953" t="s">
        <v>9614</v>
      </c>
      <c r="C10953" t="s">
        <v>19819</v>
      </c>
      <c r="D10953" t="s">
        <v>30047</v>
      </c>
      <c r="E10953" t="s">
        <v>2502</v>
      </c>
      <c r="F10953" s="10"/>
      <c r="G10953">
        <v>2017</v>
      </c>
      <c r="J10953">
        <v>0.98557803438559888</v>
      </c>
      <c r="L10953" t="s">
        <v>41080</v>
      </c>
      <c r="M10953">
        <v>28171867</v>
      </c>
      <c r="Q10953" s="10"/>
      <c r="R10953" s="11">
        <f t="shared" si="342"/>
        <v>0</v>
      </c>
      <c r="U10953" s="11">
        <f t="shared" si="343"/>
        <v>0</v>
      </c>
      <c r="Y10953" s="11">
        <f>IF(SUM(Tableau1[[#This Row],[Other access]:[Sci-hub access]])&gt;=1,1,0)</f>
        <v>0</v>
      </c>
      <c r="Z10953" s="12">
        <f>IF(OR(Tableau1[[#This Row],[Access R1 + S1+ T1 ]]&gt;=1,Tableau1[[#This Row],[Access V1 +W1 + X1]]&gt;=1),1,0)</f>
        <v>0</v>
      </c>
      <c r="AB10953" s="10" t="str">
        <f>Tableau1[[#This Row],[DOI]]</f>
        <v>doi: 10.1159/000455152</v>
      </c>
      <c r="AC10953" s="13" t="str">
        <f>Tableau1[[#This Row],[Authors]]&amp;", "&amp;Tableau1[[#This Row],[Title]]&amp;" "&amp;Tableau1[[#This Row],[Journal]]&amp;". "&amp;Tableau1[[#This Row],[Year]]</f>
        <v>Wang CY, Liang CY, Feng SC, Lin KH, Lee HN, Shen YC, Wei LC, Chang CJ, Hsu MY, Yang YY, Chiu CH, Wang CY., Analysis of the Interleukin-6 (-174) Locus Polymorphism and Serum IL-6 Levels with the Severity of Normal Tension Glaucoma. Ophthalmic Res. 2017</v>
      </c>
    </row>
    <row r="10954" spans="1:29" x14ac:dyDescent="0.3">
      <c r="A10954">
        <v>1569</v>
      </c>
      <c r="B10954" t="s">
        <v>4823</v>
      </c>
      <c r="C10954" t="s">
        <v>15073</v>
      </c>
      <c r="D10954" t="s">
        <v>25244</v>
      </c>
      <c r="E10954" t="s">
        <v>2479</v>
      </c>
      <c r="F10954" s="10"/>
      <c r="G10954">
        <v>2017</v>
      </c>
      <c r="J10954">
        <v>0.98560754714507515</v>
      </c>
      <c r="L10954" t="s">
        <v>36048</v>
      </c>
      <c r="M10954">
        <v>28922332</v>
      </c>
      <c r="Q10954" s="10"/>
      <c r="R10954" s="11">
        <f t="shared" si="342"/>
        <v>0</v>
      </c>
      <c r="U10954" s="11">
        <f t="shared" si="343"/>
        <v>0</v>
      </c>
      <c r="Y10954" s="11">
        <f>IF(SUM(Tableau1[[#This Row],[Other access]:[Sci-hub access]])&gt;=1,1,0)</f>
        <v>0</v>
      </c>
      <c r="Z10954" s="12">
        <f>IF(OR(Tableau1[[#This Row],[Access R1 + S1+ T1 ]]&gt;=1,Tableau1[[#This Row],[Access V1 +W1 + X1]]&gt;=1),1,0)</f>
        <v>0</v>
      </c>
      <c r="AB10954" s="10" t="str">
        <f>Tableau1[[#This Row],[DOI]]</f>
        <v>doi: 10.1097/ICO.0000000000001382</v>
      </c>
      <c r="AC10954" s="13" t="str">
        <f>Tableau1[[#This Row],[Authors]]&amp;", "&amp;Tableau1[[#This Row],[Title]]&amp;" "&amp;Tableau1[[#This Row],[Journal]]&amp;". "&amp;Tableau1[[#This Row],[Year]]</f>
        <v>Oie Y, Nishida K., Evaluation of Corneal Neovascularization Using Optical Coherence Tomography Angiography in Patients With Limbal Stem Cell Deficiency. Cornea. 2017</v>
      </c>
    </row>
    <row r="10955" spans="1:29" x14ac:dyDescent="0.3">
      <c r="A10955">
        <v>3362</v>
      </c>
      <c r="B10955" t="s">
        <v>6541</v>
      </c>
      <c r="C10955" t="s">
        <v>16784</v>
      </c>
      <c r="D10955" t="s">
        <v>26965</v>
      </c>
      <c r="E10955" t="s">
        <v>2438</v>
      </c>
      <c r="F10955" s="10"/>
      <c r="G10955">
        <v>2018</v>
      </c>
      <c r="J10955">
        <v>0.98578185023264342</v>
      </c>
      <c r="L10955" t="s">
        <v>37812</v>
      </c>
      <c r="M10955">
        <v>28596286</v>
      </c>
      <c r="Q10955" s="10"/>
      <c r="R10955" s="11">
        <f t="shared" si="342"/>
        <v>0</v>
      </c>
      <c r="U10955" s="11">
        <f t="shared" si="343"/>
        <v>0</v>
      </c>
      <c r="Y10955" s="11">
        <f>IF(SUM(Tableau1[[#This Row],[Other access]:[Sci-hub access]])&gt;=1,1,0)</f>
        <v>0</v>
      </c>
      <c r="Z10955" s="12">
        <f>IF(OR(Tableau1[[#This Row],[Access R1 + S1+ T1 ]]&gt;=1,Tableau1[[#This Row],[Access V1 +W1 + X1]]&gt;=1),1,0)</f>
        <v>0</v>
      </c>
      <c r="AB10955" s="10" t="str">
        <f>Tableau1[[#This Row],[DOI]]</f>
        <v>doi: 10.1136/bjophthalmol-2017-310318</v>
      </c>
      <c r="AC10955" s="13" t="str">
        <f>Tableau1[[#This Row],[Authors]]&amp;", "&amp;Tableau1[[#This Row],[Title]]&amp;" "&amp;Tableau1[[#This Row],[Journal]]&amp;". "&amp;Tableau1[[#This Row],[Year]]</f>
        <v>Braimah IZ, Agarwal K, Mansour A, Chhablani J; Ziv-aflibercept Study Group.., One-year outcome of intravitreal ziv-aflibercept therapy for non-responsive neovascular age-related macular degeneration. Br J Ophthalmol. 2018</v>
      </c>
    </row>
    <row r="10956" spans="1:29" x14ac:dyDescent="0.3">
      <c r="A10956">
        <v>4651</v>
      </c>
      <c r="B10956" t="s">
        <v>7768</v>
      </c>
      <c r="C10956" t="s">
        <v>18002</v>
      </c>
      <c r="D10956" t="s">
        <v>28198</v>
      </c>
      <c r="E10956" t="s">
        <v>2451</v>
      </c>
      <c r="F10956" s="10"/>
      <c r="G10956">
        <v>2017</v>
      </c>
      <c r="J10956">
        <v>0.98582948811906257</v>
      </c>
      <c r="L10956" t="s">
        <v>39069</v>
      </c>
      <c r="M10956">
        <v>28423020</v>
      </c>
      <c r="Q10956" s="10"/>
      <c r="R10956" s="11">
        <f t="shared" si="342"/>
        <v>0</v>
      </c>
      <c r="U10956" s="11">
        <f t="shared" si="343"/>
        <v>0</v>
      </c>
      <c r="Y10956" s="11">
        <f>IF(SUM(Tableau1[[#This Row],[Other access]:[Sci-hub access]])&gt;=1,1,0)</f>
        <v>0</v>
      </c>
      <c r="Z10956" s="12">
        <f>IF(OR(Tableau1[[#This Row],[Access R1 + S1+ T1 ]]&gt;=1,Tableau1[[#This Row],[Access V1 +W1 + X1]]&gt;=1),1,0)</f>
        <v>0</v>
      </c>
      <c r="AB10956" s="10" t="str">
        <f>Tableau1[[#This Row],[DOI]]</f>
        <v>doi: 10.1371/journal.pone.0175780</v>
      </c>
      <c r="AC10956" s="13" t="str">
        <f>Tableau1[[#This Row],[Authors]]&amp;", "&amp;Tableau1[[#This Row],[Title]]&amp;" "&amp;Tableau1[[#This Row],[Journal]]&amp;". "&amp;Tableau1[[#This Row],[Year]]</f>
        <v>Chang JW., Refractive error change and vision improvement in moderate to severe hyperopic amblyopia after spectacle correction: Restarting the emmetropization process? PLoS One. 2017</v>
      </c>
    </row>
    <row r="10957" spans="1:29" ht="28.8" x14ac:dyDescent="0.3">
      <c r="A10957">
        <v>3337</v>
      </c>
      <c r="B10957" t="s">
        <v>6517</v>
      </c>
      <c r="C10957" t="s">
        <v>16760</v>
      </c>
      <c r="D10957" t="s">
        <v>26941</v>
      </c>
      <c r="E10957" t="s">
        <v>2438</v>
      </c>
      <c r="F10957" s="10"/>
      <c r="G10957">
        <v>2018</v>
      </c>
      <c r="J10957">
        <v>0.9859756913112343</v>
      </c>
      <c r="L10957" t="s">
        <v>37789</v>
      </c>
      <c r="M10957">
        <v>28600303</v>
      </c>
      <c r="Q10957" s="10"/>
      <c r="R10957" s="11">
        <f t="shared" si="342"/>
        <v>0</v>
      </c>
      <c r="U10957" s="11">
        <f t="shared" si="343"/>
        <v>0</v>
      </c>
      <c r="Y10957" s="11">
        <f>IF(SUM(Tableau1[[#This Row],[Other access]:[Sci-hub access]])&gt;=1,1,0)</f>
        <v>0</v>
      </c>
      <c r="Z10957" s="12">
        <f>IF(OR(Tableau1[[#This Row],[Access R1 + S1+ T1 ]]&gt;=1,Tableau1[[#This Row],[Access V1 +W1 + X1]]&gt;=1),1,0)</f>
        <v>0</v>
      </c>
      <c r="AB10957" s="10" t="str">
        <f>Tableau1[[#This Row],[DOI]]</f>
        <v>doi: 10.1136/bjophthalmol-2016-310129</v>
      </c>
      <c r="AC10957" s="13" t="str">
        <f>Tableau1[[#This Row],[Authors]]&amp;", "&amp;Tableau1[[#This Row],[Title]]&amp;" "&amp;Tableau1[[#This Row],[Journal]]&amp;". "&amp;Tableau1[[#This Row],[Year]]</f>
        <v>Chow SP, Hopkinson CL, Tole DM, Jones MN, Cook SD, John Armitage W; National Health Service Blood and Ocular Tissue Advisory Group and Contributing Ophthalmologists (OTAG Study 23).., Stability of visual outcome between 2 and 5 years following corneal transplantation in the UK. Br J Ophthalmol. 2018</v>
      </c>
    </row>
    <row r="10958" spans="1:29" x14ac:dyDescent="0.3">
      <c r="A10958">
        <v>3817</v>
      </c>
      <c r="B10958" t="s">
        <v>286</v>
      </c>
      <c r="C10958" t="s">
        <v>287</v>
      </c>
      <c r="D10958" t="s">
        <v>288</v>
      </c>
      <c r="E10958" t="s">
        <v>3089</v>
      </c>
      <c r="F10958" s="10"/>
      <c r="G10958">
        <v>2017</v>
      </c>
      <c r="J10958">
        <v>0.98612105587823073</v>
      </c>
      <c r="L10958" t="s">
        <v>38260</v>
      </c>
      <c r="M10958">
        <v>28526492</v>
      </c>
      <c r="Q10958" s="10"/>
      <c r="R10958" s="11">
        <f t="shared" si="342"/>
        <v>0</v>
      </c>
      <c r="U10958" s="11">
        <f t="shared" si="343"/>
        <v>0</v>
      </c>
      <c r="Y10958" s="11">
        <f>IF(SUM(Tableau1[[#This Row],[Other access]:[Sci-hub access]])&gt;=1,1,0)</f>
        <v>0</v>
      </c>
      <c r="Z10958" s="12">
        <f>IF(OR(Tableau1[[#This Row],[Access R1 + S1+ T1 ]]&gt;=1,Tableau1[[#This Row],[Access V1 +W1 + X1]]&gt;=1),1,0)</f>
        <v>0</v>
      </c>
      <c r="AB10958" s="10" t="str">
        <f>Tableau1[[#This Row],[DOI]]</f>
        <v>doi: 10.1016/S0140-6736(17)31262-X</v>
      </c>
      <c r="AC10958" s="13" t="str">
        <f>Tableau1[[#This Row],[Authors]]&amp;", "&amp;Tableau1[[#This Row],[Title]]&amp;" "&amp;Tableau1[[#This Row],[Journal]]&amp;". "&amp;Tableau1[[#This Row],[Year]]</f>
        <v>Rakoczy EP., Gene therapy for the long term treatment of wet AMD. Lancet. 2017</v>
      </c>
    </row>
    <row r="10959" spans="1:29" x14ac:dyDescent="0.3">
      <c r="A10959">
        <v>7302</v>
      </c>
      <c r="B10959" t="s">
        <v>10121</v>
      </c>
      <c r="C10959" t="s">
        <v>20323</v>
      </c>
      <c r="D10959" t="s">
        <v>30555</v>
      </c>
      <c r="E10959" t="s">
        <v>2523</v>
      </c>
      <c r="F10959" s="10"/>
      <c r="G10959">
        <v>2017</v>
      </c>
      <c r="J10959">
        <v>0.9863942973029558</v>
      </c>
      <c r="L10959" t="s">
        <v>41658</v>
      </c>
      <c r="M10959">
        <v>28106892</v>
      </c>
      <c r="Q10959" s="10"/>
      <c r="R10959" s="11">
        <f t="shared" si="342"/>
        <v>0</v>
      </c>
      <c r="U10959" s="11">
        <f t="shared" si="343"/>
        <v>0</v>
      </c>
      <c r="Y10959" s="11">
        <f>IF(SUM(Tableau1[[#This Row],[Other access]:[Sci-hub access]])&gt;=1,1,0)</f>
        <v>0</v>
      </c>
      <c r="Z10959" s="12">
        <f>IF(OR(Tableau1[[#This Row],[Access R1 + S1+ T1 ]]&gt;=1,Tableau1[[#This Row],[Access V1 +W1 + X1]]&gt;=1),1,0)</f>
        <v>0</v>
      </c>
      <c r="AB10959" s="10" t="str">
        <f>Tableau1[[#This Row],[DOI]]</f>
        <v>doi: 10.1038/eye.2016.279</v>
      </c>
      <c r="AC10959" s="13" t="str">
        <f>Tableau1[[#This Row],[Authors]]&amp;", "&amp;Tableau1[[#This Row],[Title]]&amp;" "&amp;Tableau1[[#This Row],[Journal]]&amp;". "&amp;Tableau1[[#This Row],[Year]]</f>
        <v>Kawamorita T, Shimizu K, Shoji N., Theoretical study on the need for laser iridotomy in an implantable collamer lens with a hole using computational fluid dynamics. Eye (Lond). 2017</v>
      </c>
    </row>
    <row r="10960" spans="1:29" x14ac:dyDescent="0.3">
      <c r="A10960">
        <v>5911</v>
      </c>
      <c r="B10960" t="s">
        <v>8916</v>
      </c>
      <c r="C10960" t="s">
        <v>19131</v>
      </c>
      <c r="D10960" t="s">
        <v>29346</v>
      </c>
      <c r="E10960" t="s">
        <v>2465</v>
      </c>
      <c r="F10960" s="10"/>
      <c r="G10960">
        <v>2017</v>
      </c>
      <c r="J10960">
        <v>0.9864438347065092</v>
      </c>
      <c r="L10960" t="s">
        <v>40291</v>
      </c>
      <c r="M10960">
        <v>28272210</v>
      </c>
      <c r="Q10960" s="10"/>
      <c r="R10960" s="11">
        <f t="shared" si="342"/>
        <v>0</v>
      </c>
      <c r="U10960" s="11">
        <f t="shared" si="343"/>
        <v>0</v>
      </c>
      <c r="Y10960" s="11">
        <f>IF(SUM(Tableau1[[#This Row],[Other access]:[Sci-hub access]])&gt;=1,1,0)</f>
        <v>0</v>
      </c>
      <c r="Z10960" s="12">
        <f>IF(OR(Tableau1[[#This Row],[Access R1 + S1+ T1 ]]&gt;=1,Tableau1[[#This Row],[Access V1 +W1 + X1]]&gt;=1),1,0)</f>
        <v>0</v>
      </c>
      <c r="AB10960" s="10" t="str">
        <f>Tableau1[[#This Row],[DOI]]</f>
        <v>doi: 10.1097/MD.0000000000006192</v>
      </c>
      <c r="AC10960" s="13" t="str">
        <f>Tableau1[[#This Row],[Authors]]&amp;", "&amp;Tableau1[[#This Row],[Title]]&amp;" "&amp;Tableau1[[#This Row],[Journal]]&amp;". "&amp;Tableau1[[#This Row],[Year]]</f>
        <v>Bakar AA, Kamal NM, Alsaedi A, Turkistani R, Aldosari D., Alström syndrome: A novel mutation in Saudi girl with insulin-resistant diabetes. Medicine (Baltimore). 2017</v>
      </c>
    </row>
    <row r="10961" spans="1:29" x14ac:dyDescent="0.3">
      <c r="A10961">
        <v>7848</v>
      </c>
      <c r="B10961" t="s">
        <v>10603</v>
      </c>
      <c r="C10961" t="s">
        <v>20799</v>
      </c>
      <c r="D10961" t="s">
        <v>31040</v>
      </c>
      <c r="E10961" t="s">
        <v>2438</v>
      </c>
      <c r="F10961" s="10"/>
      <c r="G10961">
        <v>2017</v>
      </c>
      <c r="J10961">
        <v>0.98666421072584964</v>
      </c>
      <c r="L10961" t="s">
        <v>42198</v>
      </c>
      <c r="M10961">
        <v>28043985</v>
      </c>
      <c r="Q10961" s="10"/>
      <c r="R10961" s="11">
        <f t="shared" si="342"/>
        <v>0</v>
      </c>
      <c r="U10961" s="11">
        <f t="shared" si="343"/>
        <v>0</v>
      </c>
      <c r="Y10961" s="11">
        <f>IF(SUM(Tableau1[[#This Row],[Other access]:[Sci-hub access]])&gt;=1,1,0)</f>
        <v>0</v>
      </c>
      <c r="Z10961" s="12">
        <f>IF(OR(Tableau1[[#This Row],[Access R1 + S1+ T1 ]]&gt;=1,Tableau1[[#This Row],[Access V1 +W1 + X1]]&gt;=1),1,0)</f>
        <v>0</v>
      </c>
      <c r="AB10961" s="10" t="str">
        <f>Tableau1[[#This Row],[DOI]]</f>
        <v>doi: 10.1136/bjophthalmol-2016-309656</v>
      </c>
      <c r="AC10961" s="13" t="str">
        <f>Tableau1[[#This Row],[Authors]]&amp;", "&amp;Tableau1[[#This Row],[Title]]&amp;" "&amp;Tableau1[[#This Row],[Journal]]&amp;". "&amp;Tableau1[[#This Row],[Year]]</f>
        <v>Chidambaram JD, Prajna NV, Larke N, Macleod D, Srikanthi P, Lanjewar S, Shah M, Lalitha P, Elakkiya S, Burton MJ., In vivo confocal microscopy appearance of Fusarium and Aspergillus species in fungal keratitis. Br J Ophthalmol. 2017</v>
      </c>
    </row>
    <row r="10962" spans="1:29" x14ac:dyDescent="0.3">
      <c r="A10962">
        <v>3953</v>
      </c>
      <c r="B10962" t="s">
        <v>7107</v>
      </c>
      <c r="C10962" t="s">
        <v>17344</v>
      </c>
      <c r="D10962" t="s">
        <v>27534</v>
      </c>
      <c r="E10962" t="s">
        <v>2596</v>
      </c>
      <c r="F10962" s="10"/>
      <c r="G10962">
        <v>2017</v>
      </c>
      <c r="J10962">
        <v>0.98671284467470577</v>
      </c>
      <c r="L10962" t="s">
        <v>38394</v>
      </c>
      <c r="M10962">
        <v>28501096</v>
      </c>
      <c r="Q10962" s="10"/>
      <c r="R10962" s="11">
        <f t="shared" si="342"/>
        <v>0</v>
      </c>
      <c r="U10962" s="11">
        <f t="shared" si="343"/>
        <v>0</v>
      </c>
      <c r="Y10962" s="11">
        <f>IF(SUM(Tableau1[[#This Row],[Other access]:[Sci-hub access]])&gt;=1,1,0)</f>
        <v>0</v>
      </c>
      <c r="Z10962" s="12">
        <f>IF(OR(Tableau1[[#This Row],[Access R1 + S1+ T1 ]]&gt;=1,Tableau1[[#This Row],[Access V1 +W1 + X1]]&gt;=1),1,0)</f>
        <v>0</v>
      </c>
      <c r="AB10962" s="10" t="str">
        <f>Tableau1[[#This Row],[DOI]]</f>
        <v>doi: 10.1016/j.crad.2017.04.007</v>
      </c>
      <c r="AC10962" s="13" t="str">
        <f>Tableau1[[#This Row],[Authors]]&amp;", "&amp;Tableau1[[#This Row],[Title]]&amp;" "&amp;Tableau1[[#This Row],[Journal]]&amp;". "&amp;Tableau1[[#This Row],[Year]]</f>
        <v>Xu XQ, Qian W, Ma G, Hu H, Su GY, Liu H, Shi HB, Wu FY., Combined diffusion-weighted imaging and dynamic contrast-enhanced MRI for differentiating radiologically indeterminate malignant from benign orbital masses. Clin Radiol. 2017</v>
      </c>
    </row>
    <row r="10963" spans="1:29" x14ac:dyDescent="0.3">
      <c r="A10963">
        <v>3526</v>
      </c>
      <c r="B10963" t="s">
        <v>6700</v>
      </c>
      <c r="C10963" t="s">
        <v>16942</v>
      </c>
      <c r="D10963" t="s">
        <v>27124</v>
      </c>
      <c r="E10963" t="s">
        <v>2463</v>
      </c>
      <c r="F10963" s="10"/>
      <c r="G10963">
        <v>2017</v>
      </c>
      <c r="J10963">
        <v>0.9870421890724369</v>
      </c>
      <c r="L10963" t="s">
        <v>37973</v>
      </c>
      <c r="M10963">
        <v>28574136</v>
      </c>
      <c r="Q10963" s="10"/>
      <c r="R10963" s="11">
        <f t="shared" si="342"/>
        <v>0</v>
      </c>
      <c r="U10963" s="11">
        <f t="shared" si="343"/>
        <v>0</v>
      </c>
      <c r="Y10963" s="11">
        <f>IF(SUM(Tableau1[[#This Row],[Other access]:[Sci-hub access]])&gt;=1,1,0)</f>
        <v>0</v>
      </c>
      <c r="Z10963" s="12">
        <f>IF(OR(Tableau1[[#This Row],[Access R1 + S1+ T1 ]]&gt;=1,Tableau1[[#This Row],[Access V1 +W1 + X1]]&gt;=1),1,0)</f>
        <v>0</v>
      </c>
      <c r="AB10963" s="10" t="str">
        <f>Tableau1[[#This Row],[DOI]]</f>
        <v>doi: 10.5301/ejo.5000987</v>
      </c>
      <c r="AC10963" s="13" t="str">
        <f>Tableau1[[#This Row],[Authors]]&amp;", "&amp;Tableau1[[#This Row],[Title]]&amp;" "&amp;Tableau1[[#This Row],[Journal]]&amp;". "&amp;Tableau1[[#This Row],[Year]]</f>
        <v>Riedl J, Voβmerbäumer U, Stoffelns B, Elflein H., Total retinal detachment caused by a KIF11 mutation. Eur J Ophthalmol. 2017</v>
      </c>
    </row>
    <row r="10964" spans="1:29" x14ac:dyDescent="0.3">
      <c r="A10964">
        <v>9733</v>
      </c>
      <c r="B10964" t="s">
        <v>12279</v>
      </c>
      <c r="C10964" t="s">
        <v>22453</v>
      </c>
      <c r="D10964" t="s">
        <v>32727</v>
      </c>
      <c r="E10964" t="s">
        <v>2447</v>
      </c>
      <c r="F10964" s="10"/>
      <c r="G10964">
        <v>2017</v>
      </c>
      <c r="J10964">
        <v>0.98723193735360737</v>
      </c>
      <c r="L10964" t="s">
        <v>43997</v>
      </c>
      <c r="M10964">
        <v>27608283</v>
      </c>
      <c r="Q10964" s="10"/>
      <c r="R10964" s="11">
        <f t="shared" si="342"/>
        <v>0</v>
      </c>
      <c r="U10964" s="11">
        <f t="shared" si="343"/>
        <v>0</v>
      </c>
      <c r="Y10964" s="11">
        <f>IF(SUM(Tableau1[[#This Row],[Other access]:[Sci-hub access]])&gt;=1,1,0)</f>
        <v>0</v>
      </c>
      <c r="Z10964" s="12">
        <f>IF(OR(Tableau1[[#This Row],[Access R1 + S1+ T1 ]]&gt;=1,Tableau1[[#This Row],[Access V1 +W1 + X1]]&gt;=1),1,0)</f>
        <v>0</v>
      </c>
      <c r="AB10964" s="10" t="str">
        <f>Tableau1[[#This Row],[DOI]]</f>
        <v>doi: 10.1097/IOP.0000000000000780</v>
      </c>
      <c r="AC10964" s="13" t="str">
        <f>Tableau1[[#This Row],[Authors]]&amp;", "&amp;Tableau1[[#This Row],[Title]]&amp;" "&amp;Tableau1[[#This Row],[Journal]]&amp;". "&amp;Tableau1[[#This Row],[Year]]</f>
        <v>Pearce FC, McNab AA, Hardy TG., Marcus Gunn Jaw-Winking Syndrome: A Comprehensive Review and Report of Four Novel Cases. Ophthal Plast Reconstr Surg. 2017</v>
      </c>
    </row>
    <row r="10965" spans="1:29" x14ac:dyDescent="0.3">
      <c r="A10965">
        <v>6136</v>
      </c>
      <c r="B10965" t="s">
        <v>9104</v>
      </c>
      <c r="C10965" t="s">
        <v>19318</v>
      </c>
      <c r="D10965" t="s">
        <v>29535</v>
      </c>
      <c r="E10965" t="s">
        <v>2525</v>
      </c>
      <c r="F10965" s="10"/>
      <c r="G10965">
        <v>2017</v>
      </c>
      <c r="J10965">
        <v>0.98733609994902882</v>
      </c>
      <c r="L10965" t="s">
        <v>40508</v>
      </c>
      <c r="M10965">
        <v>28245337</v>
      </c>
      <c r="Q10965" s="10"/>
      <c r="R10965" s="11">
        <f t="shared" si="342"/>
        <v>0</v>
      </c>
      <c r="U10965" s="11">
        <f t="shared" si="343"/>
        <v>0</v>
      </c>
      <c r="Y10965" s="11">
        <f>IF(SUM(Tableau1[[#This Row],[Other access]:[Sci-hub access]])&gt;=1,1,0)</f>
        <v>0</v>
      </c>
      <c r="Z10965" s="12">
        <f>IF(OR(Tableau1[[#This Row],[Access R1 + S1+ T1 ]]&gt;=1,Tableau1[[#This Row],[Access V1 +W1 + X1]]&gt;=1),1,0)</f>
        <v>0</v>
      </c>
      <c r="AB10965" s="10" t="str">
        <f>Tableau1[[#This Row],[DOI]]</f>
        <v>doi: 10.1111/ceo.12938</v>
      </c>
      <c r="AC10965" s="13" t="str">
        <f>Tableau1[[#This Row],[Authors]]&amp;", "&amp;Tableau1[[#This Row],[Title]]&amp;" "&amp;Tableau1[[#This Row],[Journal]]&amp;". "&amp;Tableau1[[#This Row],[Year]]</f>
        <v>Matos AG, Asrani SG, Paula JS., Feasibility of laser trabeculoplasty in angle closure glaucoma: a review of favourable histopathological findings in narrow angles. Clin Exp Ophthalmol. 2017</v>
      </c>
    </row>
    <row r="10966" spans="1:29" x14ac:dyDescent="0.3">
      <c r="A10966">
        <v>3951</v>
      </c>
      <c r="B10966" t="s">
        <v>7105</v>
      </c>
      <c r="C10966" t="s">
        <v>17342</v>
      </c>
      <c r="D10966" t="s">
        <v>27532</v>
      </c>
      <c r="E10966" t="s">
        <v>2441</v>
      </c>
      <c r="F10966" s="10"/>
      <c r="G10966">
        <v>2017</v>
      </c>
      <c r="J10966">
        <v>0.98758044438406878</v>
      </c>
      <c r="L10966" t="s">
        <v>38392</v>
      </c>
      <c r="M10966">
        <v>28501376</v>
      </c>
      <c r="Q10966" s="10"/>
      <c r="R10966" s="11">
        <f t="shared" si="342"/>
        <v>0</v>
      </c>
      <c r="U10966" s="11">
        <f t="shared" si="343"/>
        <v>0</v>
      </c>
      <c r="Y10966" s="11">
        <f>IF(SUM(Tableau1[[#This Row],[Other access]:[Sci-hub access]])&gt;=1,1,0)</f>
        <v>0</v>
      </c>
      <c r="Z10966" s="12">
        <f>IF(OR(Tableau1[[#This Row],[Access R1 + S1+ T1 ]]&gt;=1,Tableau1[[#This Row],[Access V1 +W1 + X1]]&gt;=1),1,0)</f>
        <v>0</v>
      </c>
      <c r="AB10966" s="10" t="str">
        <f>Tableau1[[#This Row],[DOI]]</f>
        <v>doi: 10.1016/j.ophtha.2017.03.056</v>
      </c>
      <c r="AC10966" s="13" t="str">
        <f>Tableau1[[#This Row],[Authors]]&amp;", "&amp;Tableau1[[#This Row],[Title]]&amp;" "&amp;Tableau1[[#This Row],[Journal]]&amp;". "&amp;Tableau1[[#This Row],[Year]]</f>
        <v>Cheung CMG, Ong PG, Neelam K, Tan PC, Shi Y, Mitchell P, Wang JJ, Sabanayagam C, Cheng CY, Wong TY., Six-Year Incidence of Age-Related Macular Degeneration in Asian Malays: The Singapore Malay Eye Study. Ophthalmology. 2017</v>
      </c>
    </row>
    <row r="10967" spans="1:29" x14ac:dyDescent="0.3">
      <c r="A10967">
        <v>6432</v>
      </c>
      <c r="B10967" t="s">
        <v>9369</v>
      </c>
      <c r="C10967" t="s">
        <v>19578</v>
      </c>
      <c r="D10967" t="s">
        <v>29800</v>
      </c>
      <c r="E10967" t="s">
        <v>2490</v>
      </c>
      <c r="F10967" s="10"/>
      <c r="G10967">
        <v>2017</v>
      </c>
      <c r="J10967">
        <v>0.98759080112575948</v>
      </c>
      <c r="L10967" t="s">
        <v>40801</v>
      </c>
      <c r="M10967">
        <v>28212876</v>
      </c>
      <c r="Q10967" s="10"/>
      <c r="R10967" s="11">
        <f t="shared" si="342"/>
        <v>0</v>
      </c>
      <c r="U10967" s="11">
        <f t="shared" si="343"/>
        <v>0</v>
      </c>
      <c r="Y10967" s="11">
        <f>IF(SUM(Tableau1[[#This Row],[Other access]:[Sci-hub access]])&gt;=1,1,0)</f>
        <v>0</v>
      </c>
      <c r="Z10967" s="12">
        <f>IF(OR(Tableau1[[#This Row],[Access R1 + S1+ T1 ]]&gt;=1,Tableau1[[#This Row],[Access V1 +W1 + X1]]&gt;=1),1,0)</f>
        <v>0</v>
      </c>
      <c r="AB10967" s="10" t="str">
        <f>Tableau1[[#This Row],[DOI]]</f>
        <v>doi: 10.1016/j.ajo.2017.02.006</v>
      </c>
      <c r="AC10967" s="13" t="str">
        <f>Tableau1[[#This Row],[Authors]]&amp;", "&amp;Tableau1[[#This Row],[Title]]&amp;" "&amp;Tableau1[[#This Row],[Journal]]&amp;". "&amp;Tableau1[[#This Row],[Year]]</f>
        <v>Shalchi Z, Okada M, Whiting C, Hamilton R., Risk of Posterior Capsule Rupture During Cataract Surgery in Eyes With Previous Intravitreal Injections. Am J Ophthalmol. 2017</v>
      </c>
    </row>
    <row r="10968" spans="1:29" x14ac:dyDescent="0.3">
      <c r="A10968">
        <v>8562</v>
      </c>
      <c r="B10968" t="s">
        <v>11230</v>
      </c>
      <c r="C10968" t="s">
        <v>21414</v>
      </c>
      <c r="D10968" t="s">
        <v>31669</v>
      </c>
      <c r="E10968" t="s">
        <v>2514</v>
      </c>
      <c r="F10968" s="10"/>
      <c r="G10968">
        <v>2017</v>
      </c>
      <c r="J10968">
        <v>0.98763309659852849</v>
      </c>
      <c r="L10968" t="s">
        <v>42898</v>
      </c>
      <c r="M10968">
        <v>27890620</v>
      </c>
      <c r="Q10968" s="10"/>
      <c r="R10968" s="11">
        <f t="shared" si="342"/>
        <v>0</v>
      </c>
      <c r="U10968" s="11">
        <f t="shared" si="343"/>
        <v>0</v>
      </c>
      <c r="Y10968" s="11">
        <f>IF(SUM(Tableau1[[#This Row],[Other access]:[Sci-hub access]])&gt;=1,1,0)</f>
        <v>0</v>
      </c>
      <c r="Z10968" s="12">
        <f>IF(OR(Tableau1[[#This Row],[Access R1 + S1+ T1 ]]&gt;=1,Tableau1[[#This Row],[Access V1 +W1 + X1]]&gt;=1),1,0)</f>
        <v>0</v>
      </c>
      <c r="AB10968" s="10" t="str">
        <f>Tableau1[[#This Row],[DOI]]</f>
        <v>doi: 10.1016/j.survophthal.2016.11.008</v>
      </c>
      <c r="AC10968" s="13" t="str">
        <f>Tableau1[[#This Row],[Authors]]&amp;", "&amp;Tableau1[[#This Row],[Title]]&amp;" "&amp;Tableau1[[#This Row],[Journal]]&amp;". "&amp;Tableau1[[#This Row],[Year]]</f>
        <v>Raizman MB, Hamrah P, Holland EJ, Kim T, Mah FS, Rapuano CJ, Ulrich RG., Drug-induced corneal epithelial changes. Surv Ophthalmol. 2017</v>
      </c>
    </row>
    <row r="10969" spans="1:29" x14ac:dyDescent="0.3">
      <c r="A10969">
        <v>10240</v>
      </c>
      <c r="B10969" t="s">
        <v>12743</v>
      </c>
      <c r="C10969" t="s">
        <v>22911</v>
      </c>
      <c r="D10969" t="s">
        <v>33195</v>
      </c>
      <c r="E10969" t="s">
        <v>2469</v>
      </c>
      <c r="F10969" s="10"/>
      <c r="G10969">
        <v>2017</v>
      </c>
      <c r="J10969">
        <v>0.98764720651324966</v>
      </c>
      <c r="L10969" t="s">
        <v>44494</v>
      </c>
      <c r="M10969">
        <v>27420560</v>
      </c>
      <c r="Q10969" s="10"/>
      <c r="R10969" s="11">
        <f t="shared" si="342"/>
        <v>0</v>
      </c>
      <c r="U10969" s="11">
        <f t="shared" si="343"/>
        <v>0</v>
      </c>
      <c r="Y10969" s="11">
        <f>IF(SUM(Tableau1[[#This Row],[Other access]:[Sci-hub access]])&gt;=1,1,0)</f>
        <v>0</v>
      </c>
      <c r="Z10969" s="12">
        <f>IF(OR(Tableau1[[#This Row],[Access R1 + S1+ T1 ]]&gt;=1,Tableau1[[#This Row],[Access V1 +W1 + X1]]&gt;=1),1,0)</f>
        <v>0</v>
      </c>
      <c r="AB10969" s="10" t="str">
        <f>Tableau1[[#This Row],[DOI]]</f>
        <v>doi: 10.3109/08820538.2016.1170162</v>
      </c>
      <c r="AC10969" s="13" t="str">
        <f>Tableau1[[#This Row],[Authors]]&amp;", "&amp;Tableau1[[#This Row],[Title]]&amp;" "&amp;Tableau1[[#This Row],[Journal]]&amp;". "&amp;Tableau1[[#This Row],[Year]]</f>
        <v>Validad MH, Khazaei HA, Pishjoo M, Safdari Z., The Study of Interleukin-17 Level in Vernal Keratoconjunctivitis Disease and its Relationship between Symptom and Sign Severity. Semin Ophthalmol. 2017</v>
      </c>
    </row>
    <row r="10970" spans="1:29" x14ac:dyDescent="0.3">
      <c r="A10970">
        <v>1125</v>
      </c>
      <c r="B10970" t="s">
        <v>4387</v>
      </c>
      <c r="C10970" t="s">
        <v>14641</v>
      </c>
      <c r="D10970" t="s">
        <v>24808</v>
      </c>
      <c r="E10970" t="s">
        <v>2532</v>
      </c>
      <c r="F10970" s="10"/>
      <c r="G10970">
        <v>2018</v>
      </c>
      <c r="J10970">
        <v>0.98769060953463728</v>
      </c>
      <c r="L10970" t="s">
        <v>35613</v>
      </c>
      <c r="M10970">
        <v>29022112</v>
      </c>
      <c r="Q10970" s="10"/>
      <c r="R10970" s="11">
        <f t="shared" si="342"/>
        <v>0</v>
      </c>
      <c r="U10970" s="11">
        <f t="shared" si="343"/>
        <v>0</v>
      </c>
      <c r="Y10970" s="11">
        <f>IF(SUM(Tableau1[[#This Row],[Other access]:[Sci-hub access]])&gt;=1,1,0)</f>
        <v>0</v>
      </c>
      <c r="Z10970" s="12">
        <f>IF(OR(Tableau1[[#This Row],[Access R1 + S1+ T1 ]]&gt;=1,Tableau1[[#This Row],[Access V1 +W1 + X1]]&gt;=1),1,0)</f>
        <v>0</v>
      </c>
      <c r="AB10970" s="10" t="str">
        <f>Tableau1[[#This Row],[DOI]]</f>
        <v>doi: 10.1007/s10384-017-0538-5</v>
      </c>
      <c r="AC10970" s="13" t="str">
        <f>Tableau1[[#This Row],[Authors]]&amp;", "&amp;Tableau1[[#This Row],[Title]]&amp;" "&amp;Tableau1[[#This Row],[Journal]]&amp;". "&amp;Tableau1[[#This Row],[Year]]</f>
        <v>Pablo LE, Bambo MP, Cameo B, Ferrández B, Güerri N, Polo V, Larrosa JM, Moreno-Montañés J, Garcia-Martin E., The use of zonal analysis of peripapillary choroidal thickness in primary open-angle glaucoma. Jpn J Ophthalmol. 2018</v>
      </c>
    </row>
    <row r="10971" spans="1:29" x14ac:dyDescent="0.3">
      <c r="A10971">
        <v>10649</v>
      </c>
      <c r="B10971" t="s">
        <v>13117</v>
      </c>
      <c r="C10971" t="s">
        <v>23282</v>
      </c>
      <c r="D10971" t="s">
        <v>33570</v>
      </c>
      <c r="E10971" t="s">
        <v>34381</v>
      </c>
      <c r="F10971" s="10"/>
      <c r="G10971">
        <v>2017</v>
      </c>
      <c r="J10971">
        <v>0.98780538056853218</v>
      </c>
      <c r="L10971" t="s">
        <v>44897</v>
      </c>
      <c r="M10971">
        <v>27130869</v>
      </c>
      <c r="Q10971" s="10"/>
      <c r="R10971" s="11">
        <f t="shared" si="342"/>
        <v>0</v>
      </c>
      <c r="U10971" s="11">
        <f t="shared" si="343"/>
        <v>0</v>
      </c>
      <c r="Y10971" s="11">
        <f>IF(SUM(Tableau1[[#This Row],[Other access]:[Sci-hub access]])&gt;=1,1,0)</f>
        <v>0</v>
      </c>
      <c r="Z10971" s="12">
        <f>IF(OR(Tableau1[[#This Row],[Access R1 + S1+ T1 ]]&gt;=1,Tableau1[[#This Row],[Access V1 +W1 + X1]]&gt;=1),1,0)</f>
        <v>0</v>
      </c>
      <c r="AB10971" s="10" t="str">
        <f>Tableau1[[#This Row],[DOI]]</f>
        <v>doi: 10.1016/j.oftal.2016.03.010</v>
      </c>
      <c r="AC10971" s="13" t="str">
        <f>Tableau1[[#This Row],[Authors]]&amp;", "&amp;Tableau1[[#This Row],[Title]]&amp;" "&amp;Tableau1[[#This Row],[Journal]]&amp;". "&amp;Tableau1[[#This Row],[Year]]</f>
        <v>Santos-Bueso E, Muñoz-Hernández AM, Sáenz-Francés F, Vinuesa-Silva JM, García-Sánchez J., «Saint Lucy» at the National Archaeological Museum of Madrid, Spain. Arch Soc Esp Oftalmol. 2017</v>
      </c>
    </row>
    <row r="10972" spans="1:29" x14ac:dyDescent="0.3">
      <c r="A10972">
        <v>8273</v>
      </c>
      <c r="B10972" t="s">
        <v>10975</v>
      </c>
      <c r="C10972" t="s">
        <v>21162</v>
      </c>
      <c r="D10972" t="s">
        <v>31413</v>
      </c>
      <c r="E10972" t="s">
        <v>2471</v>
      </c>
      <c r="F10972" s="10"/>
      <c r="G10972">
        <v>2017</v>
      </c>
      <c r="J10972">
        <v>0.98804514871533744</v>
      </c>
      <c r="L10972" t="s">
        <v>42617</v>
      </c>
      <c r="M10972">
        <v>27942990</v>
      </c>
      <c r="Q10972" s="10"/>
      <c r="R10972" s="11">
        <f t="shared" si="342"/>
        <v>0</v>
      </c>
      <c r="U10972" s="11">
        <f t="shared" si="343"/>
        <v>0</v>
      </c>
      <c r="Y10972" s="11">
        <f>IF(SUM(Tableau1[[#This Row],[Other access]:[Sci-hub access]])&gt;=1,1,0)</f>
        <v>0</v>
      </c>
      <c r="Z10972" s="12">
        <f>IF(OR(Tableau1[[#This Row],[Access R1 + S1+ T1 ]]&gt;=1,Tableau1[[#This Row],[Access V1 +W1 + X1]]&gt;=1),1,0)</f>
        <v>0</v>
      </c>
      <c r="AB10972" s="10" t="str">
        <f>Tableau1[[#This Row],[DOI]]</f>
        <v>doi: 10.1007/s10792-016-0409-y</v>
      </c>
      <c r="AC10972" s="13" t="str">
        <f>Tableau1[[#This Row],[Authors]]&amp;", "&amp;Tableau1[[#This Row],[Title]]&amp;" "&amp;Tableau1[[#This Row],[Journal]]&amp;". "&amp;Tableau1[[#This Row],[Year]]</f>
        <v>Chang M, Park J, Kyung SE., Extratarsal presentation of chalazion. Int Ophthalmol. 2017</v>
      </c>
    </row>
    <row r="10973" spans="1:29" x14ac:dyDescent="0.3">
      <c r="A10973">
        <v>4978</v>
      </c>
      <c r="B10973" t="s">
        <v>485</v>
      </c>
      <c r="C10973" t="s">
        <v>486</v>
      </c>
      <c r="D10973" t="s">
        <v>487</v>
      </c>
      <c r="E10973" t="s">
        <v>3185</v>
      </c>
      <c r="F10973" s="10"/>
      <c r="G10973">
        <v>2017</v>
      </c>
      <c r="J10973">
        <v>0.98806242020047719</v>
      </c>
      <c r="L10973" t="s">
        <v>39386</v>
      </c>
      <c r="M10973">
        <v>28386486</v>
      </c>
      <c r="Q10973" s="10"/>
      <c r="R10973" s="11">
        <f t="shared" si="342"/>
        <v>0</v>
      </c>
      <c r="U10973" s="11">
        <f t="shared" si="343"/>
        <v>0</v>
      </c>
      <c r="Y10973" s="11">
        <f>IF(SUM(Tableau1[[#This Row],[Other access]:[Sci-hub access]])&gt;=1,1,0)</f>
        <v>0</v>
      </c>
      <c r="Z10973" s="12">
        <f>IF(OR(Tableau1[[#This Row],[Access R1 + S1+ T1 ]]&gt;=1,Tableau1[[#This Row],[Access V1 +W1 + X1]]&gt;=1),1,0)</f>
        <v>0</v>
      </c>
      <c r="AB10973" s="10" t="str">
        <f>Tableau1[[#This Row],[DOI]]</f>
        <v>doi: 10.1155/2017/9807512</v>
      </c>
      <c r="AC10973" s="13" t="str">
        <f>Tableau1[[#This Row],[Authors]]&amp;", "&amp;Tableau1[[#This Row],[Title]]&amp;" "&amp;Tableau1[[#This Row],[Journal]]&amp;". "&amp;Tableau1[[#This Row],[Year]]</f>
        <v>Reislev NH, Dyrby TB, Siebner HR, Lundell H, Ptito M, Kupers R., Thalamocortical Connectivity and Microstructural Changes in Congenital and Late Blindness. Neural Plast. 2017</v>
      </c>
    </row>
    <row r="10974" spans="1:29" ht="28.8" x14ac:dyDescent="0.3">
      <c r="A10974">
        <v>2837</v>
      </c>
      <c r="B10974" t="s">
        <v>6040</v>
      </c>
      <c r="C10974" t="s">
        <v>16286</v>
      </c>
      <c r="D10974" t="s">
        <v>26464</v>
      </c>
      <c r="E10974" t="s">
        <v>2456</v>
      </c>
      <c r="F10974" s="10"/>
      <c r="G10974">
        <v>2017</v>
      </c>
      <c r="J10974">
        <v>0.98809549934091068</v>
      </c>
      <c r="L10974" t="s">
        <v>37296</v>
      </c>
      <c r="M10974">
        <v>28675903</v>
      </c>
      <c r="Q10974" s="10"/>
      <c r="R10974" s="11">
        <f t="shared" si="342"/>
        <v>0</v>
      </c>
      <c r="U10974" s="11">
        <f t="shared" si="343"/>
        <v>0</v>
      </c>
      <c r="Y10974" s="11">
        <f>IF(SUM(Tableau1[[#This Row],[Other access]:[Sci-hub access]])&gt;=1,1,0)</f>
        <v>0</v>
      </c>
      <c r="Z10974" s="12">
        <f>IF(OR(Tableau1[[#This Row],[Access R1 + S1+ T1 ]]&gt;=1,Tableau1[[#This Row],[Access V1 +W1 + X1]]&gt;=1),1,0)</f>
        <v>0</v>
      </c>
      <c r="AB10974" s="10" t="str">
        <f>Tableau1[[#This Row],[DOI]]</f>
        <v>doi: 10.1159/000475773</v>
      </c>
      <c r="AC10974" s="13" t="str">
        <f>Tableau1[[#This Row],[Authors]]&amp;", "&amp;Tableau1[[#This Row],[Title]]&amp;" "&amp;Tableau1[[#This Row],[Journal]]&amp;". "&amp;Tableau1[[#This Row],[Year]]</f>
        <v>Davila JR, Sengupta SS, Niziol LM, Sindal MD, Besirli CG, Upadhyaya S, Woodward MA, Venkatesh R, Robin AL, Grubbs J Jr, Newman-Casey PA., Predictors of Photographic Quality with a Handheld Nonmydriatic Fundus Camera Used for Screening of Vision-Threatening Diabetic Retinopathy. Ophthalmologica. 2017</v>
      </c>
    </row>
    <row r="10975" spans="1:29" x14ac:dyDescent="0.3">
      <c r="A10975">
        <v>674</v>
      </c>
      <c r="B10975" t="s">
        <v>3937</v>
      </c>
      <c r="C10975" t="s">
        <v>14192</v>
      </c>
      <c r="D10975" t="s">
        <v>24357</v>
      </c>
      <c r="E10975" t="s">
        <v>3162</v>
      </c>
      <c r="F10975" s="10"/>
      <c r="G10975">
        <v>2017</v>
      </c>
      <c r="J10975">
        <v>0.98810761079417375</v>
      </c>
      <c r="L10975" t="s">
        <v>35167</v>
      </c>
      <c r="M10975">
        <v>29140698</v>
      </c>
      <c r="Q10975" s="10"/>
      <c r="R10975" s="11">
        <f t="shared" si="342"/>
        <v>0</v>
      </c>
      <c r="U10975" s="11">
        <f t="shared" si="343"/>
        <v>0</v>
      </c>
      <c r="Y10975" s="11">
        <f>IF(SUM(Tableau1[[#This Row],[Other access]:[Sci-hub access]])&gt;=1,1,0)</f>
        <v>0</v>
      </c>
      <c r="Z10975" s="12">
        <f>IF(OR(Tableau1[[#This Row],[Access R1 + S1+ T1 ]]&gt;=1,Tableau1[[#This Row],[Access V1 +W1 + X1]]&gt;=1),1,0)</f>
        <v>0</v>
      </c>
      <c r="AB10975" s="10" t="str">
        <f>Tableau1[[#This Row],[DOI]]</f>
        <v>doi: 10.1021/acs.biochem.7b00668</v>
      </c>
      <c r="AC10975" s="13" t="str">
        <f>Tableau1[[#This Row],[Authors]]&amp;", "&amp;Tableau1[[#This Row],[Title]]&amp;" "&amp;Tableau1[[#This Row],[Journal]]&amp;". "&amp;Tableau1[[#This Row],[Year]]</f>
        <v>Nielsen NS, Juhl DW, Poulsen ET, Lukassen MV, Poulsen EC, Risør MW, Scavenius C, Enghild JJ., Mutation-Induced Deamidation of Corneal Dystrophy-Related Transforming Growth Factor β-Induced Protein. Biochemistry. 2017</v>
      </c>
    </row>
    <row r="10976" spans="1:29" x14ac:dyDescent="0.3">
      <c r="A10976">
        <v>695</v>
      </c>
      <c r="B10976" t="s">
        <v>3958</v>
      </c>
      <c r="C10976" t="s">
        <v>14213</v>
      </c>
      <c r="D10976" t="s">
        <v>24378</v>
      </c>
      <c r="E10976" t="s">
        <v>2511</v>
      </c>
      <c r="F10976" s="10"/>
      <c r="G10976">
        <v>2017</v>
      </c>
      <c r="J10976">
        <v>0.9883345191559878</v>
      </c>
      <c r="L10976" t="s">
        <v>35188</v>
      </c>
      <c r="M10976">
        <v>29133664</v>
      </c>
      <c r="Q10976" s="10"/>
      <c r="R10976" s="11">
        <f t="shared" si="342"/>
        <v>0</v>
      </c>
      <c r="U10976" s="11">
        <f t="shared" si="343"/>
        <v>0</v>
      </c>
      <c r="Y10976" s="11">
        <f>IF(SUM(Tableau1[[#This Row],[Other access]:[Sci-hub access]])&gt;=1,1,0)</f>
        <v>0</v>
      </c>
      <c r="Z10976" s="12">
        <f>IF(OR(Tableau1[[#This Row],[Access R1 + S1+ T1 ]]&gt;=1,Tableau1[[#This Row],[Access V1 +W1 + X1]]&gt;=1),1,0)</f>
        <v>0</v>
      </c>
      <c r="AB10976" s="10" t="str">
        <f>Tableau1[[#This Row],[DOI]]</f>
        <v>doi: 10.4103/ijo.IJO_485_17</v>
      </c>
      <c r="AC10976" s="13" t="str">
        <f>Tableau1[[#This Row],[Authors]]&amp;", "&amp;Tableau1[[#This Row],[Title]]&amp;" "&amp;Tableau1[[#This Row],[Journal]]&amp;". "&amp;Tableau1[[#This Row],[Year]]</f>
        <v>Aggarwal K, Agarwal A, Katoch D, Sharma M, Gupta V., Optical coherence tomography angiography features of acute macular neuroretinopathy in dengue fever. Indian J Ophthalmol. 2017</v>
      </c>
    </row>
    <row r="10977" spans="1:29" x14ac:dyDescent="0.3">
      <c r="A10977">
        <v>10968</v>
      </c>
      <c r="B10977" t="s">
        <v>13400</v>
      </c>
      <c r="C10977" t="s">
        <v>23562</v>
      </c>
      <c r="D10977" t="s">
        <v>33854</v>
      </c>
      <c r="E10977" t="s">
        <v>34505</v>
      </c>
      <c r="F10977" s="10"/>
      <c r="G10977">
        <v>2017</v>
      </c>
      <c r="J10977">
        <v>0.9884670503242885</v>
      </c>
      <c r="L10977" t="s">
        <v>45209</v>
      </c>
      <c r="M10977">
        <v>26764016</v>
      </c>
      <c r="Q10977" s="10"/>
      <c r="R10977" s="11">
        <f t="shared" si="342"/>
        <v>0</v>
      </c>
      <c r="U10977" s="11">
        <f t="shared" si="343"/>
        <v>0</v>
      </c>
      <c r="Y10977" s="11">
        <f>IF(SUM(Tableau1[[#This Row],[Other access]:[Sci-hub access]])&gt;=1,1,0)</f>
        <v>0</v>
      </c>
      <c r="Z10977" s="12">
        <f>IF(OR(Tableau1[[#This Row],[Access R1 + S1+ T1 ]]&gt;=1,Tableau1[[#This Row],[Access V1 +W1 + X1]]&gt;=1),1,0)</f>
        <v>0</v>
      </c>
      <c r="AB10977" s="10" t="str">
        <f>Tableau1[[#This Row],[DOI]]</f>
        <v>doi: 10.1111/pedi.12362</v>
      </c>
      <c r="AC10977" s="13" t="str">
        <f>Tableau1[[#This Row],[Authors]]&amp;", "&amp;Tableau1[[#This Row],[Title]]&amp;" "&amp;Tableau1[[#This Row],[Journal]]&amp;". "&amp;Tableau1[[#This Row],[Year]]</f>
        <v>Jones R, Redler K, Witherick J, Fuller G, Mahajan T, Wakerley BR., Posterior reversible encephalopathy syndrome complicating diabetic ketoacidosis; an important treatable complication. Pediatr Diabetes. 2017</v>
      </c>
    </row>
    <row r="10978" spans="1:29" x14ac:dyDescent="0.3">
      <c r="A10978">
        <v>6337</v>
      </c>
      <c r="B10978" t="s">
        <v>9286</v>
      </c>
      <c r="C10978" t="s">
        <v>19497</v>
      </c>
      <c r="D10978" t="s">
        <v>29717</v>
      </c>
      <c r="E10978" t="s">
        <v>2713</v>
      </c>
      <c r="F10978" s="10"/>
      <c r="G10978">
        <v>2017</v>
      </c>
      <c r="J10978">
        <v>0.98862837288774108</v>
      </c>
      <c r="L10978" t="s">
        <v>40706</v>
      </c>
      <c r="M10978">
        <v>28225858</v>
      </c>
      <c r="Q10978" s="10"/>
      <c r="R10978" s="11">
        <f t="shared" si="342"/>
        <v>0</v>
      </c>
      <c r="U10978" s="11">
        <f t="shared" si="343"/>
        <v>0</v>
      </c>
      <c r="Y10978" s="11">
        <f>IF(SUM(Tableau1[[#This Row],[Other access]:[Sci-hub access]])&gt;=1,1,0)</f>
        <v>0</v>
      </c>
      <c r="Z10978" s="12">
        <f>IF(OR(Tableau1[[#This Row],[Access R1 + S1+ T1 ]]&gt;=1,Tableau1[[#This Row],[Access V1 +W1 + X1]]&gt;=1),1,0)</f>
        <v>0</v>
      </c>
      <c r="AB10978" s="10" t="str">
        <f>Tableau1[[#This Row],[DOI]]</f>
        <v>doi: 10.1590/2359-3997000000252</v>
      </c>
      <c r="AC10978" s="13" t="str">
        <f>Tableau1[[#This Row],[Authors]]&amp;", "&amp;Tableau1[[#This Row],[Title]]&amp;" "&amp;Tableau1[[#This Row],[Journal]]&amp;". "&amp;Tableau1[[#This Row],[Year]]</f>
        <v>Delfino LC, Zunino A, Sapia V, Croome MDCS, Ilera V, Gauna AT., Related quality of life questionnaire specific to dysthyroid ophthalmopathy evaluated in a population of patients with Graves' disease. Arch Endocrinol Metab. 2017</v>
      </c>
    </row>
    <row r="10979" spans="1:29" x14ac:dyDescent="0.3">
      <c r="A10979">
        <v>807</v>
      </c>
      <c r="B10979" t="s">
        <v>4070</v>
      </c>
      <c r="C10979" t="s">
        <v>14324</v>
      </c>
      <c r="D10979" t="s">
        <v>24490</v>
      </c>
      <c r="E10979" t="s">
        <v>2443</v>
      </c>
      <c r="F10979" s="10"/>
      <c r="G10979">
        <v>2017</v>
      </c>
      <c r="J10979">
        <v>0.98875501941888733</v>
      </c>
      <c r="L10979" t="s">
        <v>35300</v>
      </c>
      <c r="M10979">
        <v>29101405</v>
      </c>
      <c r="Q10979" s="10"/>
      <c r="R10979" s="11">
        <f t="shared" si="342"/>
        <v>0</v>
      </c>
      <c r="U10979" s="11">
        <f t="shared" si="343"/>
        <v>0</v>
      </c>
      <c r="Y10979" s="11">
        <f>IF(SUM(Tableau1[[#This Row],[Other access]:[Sci-hub access]])&gt;=1,1,0)</f>
        <v>0</v>
      </c>
      <c r="Z10979" s="12">
        <f>IF(OR(Tableau1[[#This Row],[Access R1 + S1+ T1 ]]&gt;=1,Tableau1[[#This Row],[Access V1 +W1 + X1]]&gt;=1),1,0)</f>
        <v>0</v>
      </c>
      <c r="AB10979" s="10" t="str">
        <f>Tableau1[[#This Row],[DOI]]</f>
        <v>doi: 10.1167/iovs.17-22604</v>
      </c>
      <c r="AC10979" s="13" t="str">
        <f>Tableau1[[#This Row],[Authors]]&amp;", "&amp;Tableau1[[#This Row],[Title]]&amp;" "&amp;Tableau1[[#This Row],[Journal]]&amp;". "&amp;Tableau1[[#This Row],[Year]]</f>
        <v>Lee EJ, Kim TW, Kim JA, Kim JA., Parapapillary Deep-Layer Microvasculature Dropout in Primary Open-Angle Glaucoma Eyes With a Parapapillary γ-Zone. Invest Ophthalmol Vis Sci. 2017</v>
      </c>
    </row>
    <row r="10980" spans="1:29" ht="28.8" x14ac:dyDescent="0.3">
      <c r="A10980">
        <v>7225</v>
      </c>
      <c r="B10980" t="s">
        <v>10053</v>
      </c>
      <c r="C10980" t="s">
        <v>20255</v>
      </c>
      <c r="D10980" t="s">
        <v>30487</v>
      </c>
      <c r="E10980" t="s">
        <v>2443</v>
      </c>
      <c r="F10980" s="10"/>
      <c r="G10980">
        <v>2017</v>
      </c>
      <c r="J10980">
        <v>0.98876417514188997</v>
      </c>
      <c r="L10980" t="s">
        <v>41581</v>
      </c>
      <c r="M10980">
        <v>28114590</v>
      </c>
      <c r="Q10980" s="10"/>
      <c r="R10980" s="11">
        <f t="shared" si="342"/>
        <v>0</v>
      </c>
      <c r="U10980" s="11">
        <f t="shared" si="343"/>
        <v>0</v>
      </c>
      <c r="Y10980" s="11">
        <f>IF(SUM(Tableau1[[#This Row],[Other access]:[Sci-hub access]])&gt;=1,1,0)</f>
        <v>0</v>
      </c>
      <c r="Z10980" s="12">
        <f>IF(OR(Tableau1[[#This Row],[Access R1 + S1+ T1 ]]&gt;=1,Tableau1[[#This Row],[Access V1 +W1 + X1]]&gt;=1),1,0)</f>
        <v>0</v>
      </c>
      <c r="AB10980" s="10" t="str">
        <f>Tableau1[[#This Row],[DOI]]</f>
        <v>doi: 10.1167/iovs.16-20967</v>
      </c>
      <c r="AC10980" s="13" t="str">
        <f>Tableau1[[#This Row],[Authors]]&amp;", "&amp;Tableau1[[#This Row],[Title]]&amp;" "&amp;Tableau1[[#This Row],[Journal]]&amp;". "&amp;Tableau1[[#This Row],[Year]]</f>
        <v>Hata M, Yamashiro K, Ooto S, Oishi A, Tamura H, Miyata M, Ueda-Arakawa N, Takahashi A, Tsujikawa A, Yoshimura N., Intraocular Vascular Endothelial Growth Factor Levels in Pachychoroid Neovasculopathy and Neovascular Age-Related Macular Degeneration. Invest Ophthalmol Vis Sci. 2017</v>
      </c>
    </row>
    <row r="10981" spans="1:29" ht="28.8" x14ac:dyDescent="0.3">
      <c r="A10981">
        <v>6545</v>
      </c>
      <c r="B10981" t="s">
        <v>9465</v>
      </c>
      <c r="C10981" t="s">
        <v>19673</v>
      </c>
      <c r="D10981" t="s">
        <v>29896</v>
      </c>
      <c r="E10981" t="s">
        <v>2458</v>
      </c>
      <c r="F10981" s="10"/>
      <c r="G10981">
        <v>2017</v>
      </c>
      <c r="J10981">
        <v>0.98904659490175584</v>
      </c>
      <c r="L10981" t="s">
        <v>40910</v>
      </c>
      <c r="M10981">
        <v>28196198</v>
      </c>
      <c r="Q10981" s="10"/>
      <c r="R10981" s="11">
        <f t="shared" si="342"/>
        <v>0</v>
      </c>
      <c r="U10981" s="11">
        <f t="shared" si="343"/>
        <v>0</v>
      </c>
      <c r="Y10981" s="11">
        <f>IF(SUM(Tableau1[[#This Row],[Other access]:[Sci-hub access]])&gt;=1,1,0)</f>
        <v>0</v>
      </c>
      <c r="Z10981" s="12">
        <f>IF(OR(Tableau1[[#This Row],[Access R1 + S1+ T1 ]]&gt;=1,Tableau1[[#This Row],[Access V1 +W1 + X1]]&gt;=1),1,0)</f>
        <v>0</v>
      </c>
      <c r="AB10981" s="10" t="str">
        <f>Tableau1[[#This Row],[DOI]]</f>
        <v>doi: 10.1001/jamaophthalmol.2016.5774</v>
      </c>
      <c r="AC10981" s="13" t="str">
        <f>Tableau1[[#This Row],[Authors]]&amp;", "&amp;Tableau1[[#This Row],[Title]]&amp;" "&amp;Tableau1[[#This Row],[Journal]]&amp;". "&amp;Tableau1[[#This Row],[Year]]</f>
        <v>Lee B, Novais EA, Waheed NK, Adhi M, de Carlo TE, Cole ED, Moult EM, Choi W, Lane M, Baumal CR, Duker JS, Fujimoto JG., En Face Doppler Optical Coherence Tomography Measurement of Total Retinal Blood Flow in Diabetic Retinopathy and Diabetic Macular Edema. JAMA Ophthalmol. 2017</v>
      </c>
    </row>
    <row r="10982" spans="1:29" x14ac:dyDescent="0.3">
      <c r="A10982">
        <v>229</v>
      </c>
      <c r="B10982" t="s">
        <v>3492</v>
      </c>
      <c r="C10982" t="s">
        <v>13753</v>
      </c>
      <c r="D10982" t="s">
        <v>23912</v>
      </c>
      <c r="E10982" t="s">
        <v>2462</v>
      </c>
      <c r="F10982" s="10"/>
      <c r="G10982">
        <v>2018</v>
      </c>
      <c r="J10982">
        <v>0.98917578442306675</v>
      </c>
      <c r="L10982" t="s">
        <v>34740</v>
      </c>
      <c r="M10982">
        <v>29310625</v>
      </c>
      <c r="Q10982" s="10"/>
      <c r="R10982" s="11">
        <f t="shared" si="342"/>
        <v>0</v>
      </c>
      <c r="U10982" s="11">
        <f t="shared" si="343"/>
        <v>0</v>
      </c>
      <c r="Y10982" s="11">
        <f>IF(SUM(Tableau1[[#This Row],[Other access]:[Sci-hub access]])&gt;=1,1,0)</f>
        <v>0</v>
      </c>
      <c r="Z10982" s="12">
        <f>IF(OR(Tableau1[[#This Row],[Access R1 + S1+ T1 ]]&gt;=1,Tableau1[[#This Row],[Access V1 +W1 + X1]]&gt;=1),1,0)</f>
        <v>0</v>
      </c>
      <c r="AB10982" s="10" t="str">
        <f>Tableau1[[#This Row],[DOI]]</f>
        <v>doi: 10.1186/s12886-017-0651-8</v>
      </c>
      <c r="AC10982" s="13" t="str">
        <f>Tableau1[[#This Row],[Authors]]&amp;", "&amp;Tableau1[[#This Row],[Title]]&amp;" "&amp;Tableau1[[#This Row],[Journal]]&amp;". "&amp;Tableau1[[#This Row],[Year]]</f>
        <v>Wang M, Gao Y, Li R, Wang S., Monocular lens dislocation due to vomiting-a case report. BMC Ophthalmol. 2018</v>
      </c>
    </row>
    <row r="10983" spans="1:29" x14ac:dyDescent="0.3">
      <c r="A10983">
        <v>1711</v>
      </c>
      <c r="B10983" t="s">
        <v>4961</v>
      </c>
      <c r="C10983" t="s">
        <v>15210</v>
      </c>
      <c r="D10983" t="s">
        <v>25382</v>
      </c>
      <c r="E10983" t="s">
        <v>2443</v>
      </c>
      <c r="F10983" s="10"/>
      <c r="G10983">
        <v>2017</v>
      </c>
      <c r="J10983">
        <v>0.98936440706263828</v>
      </c>
      <c r="L10983" t="s">
        <v>36189</v>
      </c>
      <c r="M10983">
        <v>28898355</v>
      </c>
      <c r="Q10983" s="10"/>
      <c r="R10983" s="11">
        <f t="shared" si="342"/>
        <v>0</v>
      </c>
      <c r="U10983" s="11">
        <f t="shared" si="343"/>
        <v>0</v>
      </c>
      <c r="Y10983" s="11">
        <f>IF(SUM(Tableau1[[#This Row],[Other access]:[Sci-hub access]])&gt;=1,1,0)</f>
        <v>0</v>
      </c>
      <c r="Z10983" s="12">
        <f>IF(OR(Tableau1[[#This Row],[Access R1 + S1+ T1 ]]&gt;=1,Tableau1[[#This Row],[Access V1 +W1 + X1]]&gt;=1),1,0)</f>
        <v>0</v>
      </c>
      <c r="AB10983" s="10" t="str">
        <f>Tableau1[[#This Row],[DOI]]</f>
        <v>doi: 10.1167/iovs.16-20848</v>
      </c>
      <c r="AC10983" s="13" t="str">
        <f>Tableau1[[#This Row],[Authors]]&amp;", "&amp;Tableau1[[#This Row],[Title]]&amp;" "&amp;Tableau1[[#This Row],[Journal]]&amp;". "&amp;Tableau1[[#This Row],[Year]]</f>
        <v>Williams DL, Wirostko BM, Gum G, Mann BK., Topical Cross-Linked HA-Based Hydrogel Accelerates Closure of Corneal Epithelial Defects and Repair of Stromal Ulceration in Companion Animals. Invest Ophthalmol Vis Sci. 2017</v>
      </c>
    </row>
    <row r="10984" spans="1:29" x14ac:dyDescent="0.3">
      <c r="A10984">
        <v>9431</v>
      </c>
      <c r="B10984" t="s">
        <v>12000</v>
      </c>
      <c r="C10984" t="s">
        <v>22176</v>
      </c>
      <c r="D10984" t="s">
        <v>32446</v>
      </c>
      <c r="E10984" t="s">
        <v>2894</v>
      </c>
      <c r="F10984" s="10"/>
      <c r="G10984">
        <v>2017</v>
      </c>
      <c r="J10984">
        <v>0.98944411371168373</v>
      </c>
      <c r="L10984" t="s">
        <v>43719</v>
      </c>
      <c r="M10984">
        <v>27692779</v>
      </c>
      <c r="Q10984" s="10"/>
      <c r="R10984" s="11">
        <f t="shared" si="342"/>
        <v>0</v>
      </c>
      <c r="U10984" s="11">
        <f t="shared" si="343"/>
        <v>0</v>
      </c>
      <c r="Y10984" s="11">
        <f>IF(SUM(Tableau1[[#This Row],[Other access]:[Sci-hub access]])&gt;=1,1,0)</f>
        <v>0</v>
      </c>
      <c r="Z10984" s="12">
        <f>IF(OR(Tableau1[[#This Row],[Access R1 + S1+ T1 ]]&gt;=1,Tableau1[[#This Row],[Access V1 +W1 + X1]]&gt;=1),1,0)</f>
        <v>0</v>
      </c>
      <c r="AB10984" s="10" t="str">
        <f>Tableau1[[#This Row],[DOI]]</f>
        <v>doi: 10.1016/j.burns.2016.08.037</v>
      </c>
      <c r="AC10984" s="13" t="str">
        <f>Tableau1[[#This Row],[Authors]]&amp;", "&amp;Tableau1[[#This Row],[Title]]&amp;" "&amp;Tableau1[[#This Row],[Journal]]&amp;". "&amp;Tableau1[[#This Row],[Year]]</f>
        <v>Koh DH, Lee SG, Kim HC., Incidence and characteristics of chemical burns. Burns. 2017</v>
      </c>
    </row>
    <row r="10985" spans="1:29" x14ac:dyDescent="0.3">
      <c r="A10985">
        <v>8069</v>
      </c>
      <c r="B10985" t="s">
        <v>10795</v>
      </c>
      <c r="C10985" t="s">
        <v>20987</v>
      </c>
      <c r="D10985" t="s">
        <v>31233</v>
      </c>
      <c r="E10985" t="s">
        <v>2468</v>
      </c>
      <c r="F10985" s="10"/>
      <c r="G10985">
        <v>2017</v>
      </c>
      <c r="J10985">
        <v>0.98957564296722045</v>
      </c>
      <c r="L10985" t="s">
        <v>42416</v>
      </c>
      <c r="M10985">
        <v>28002194</v>
      </c>
      <c r="Q10985" s="10"/>
      <c r="R10985" s="11">
        <f t="shared" si="342"/>
        <v>0</v>
      </c>
      <c r="U10985" s="11">
        <f t="shared" si="343"/>
        <v>0</v>
      </c>
      <c r="Y10985" s="11">
        <f>IF(SUM(Tableau1[[#This Row],[Other access]:[Sci-hub access]])&gt;=1,1,0)</f>
        <v>0</v>
      </c>
      <c r="Z10985" s="12">
        <f>IF(OR(Tableau1[[#This Row],[Access R1 + S1+ T1 ]]&gt;=1,Tableau1[[#This Row],[Access V1 +W1 + X1]]&gt;=1),1,0)</f>
        <v>0</v>
      </c>
      <c r="AB10985" s="10" t="str">
        <f>Tableau1[[#This Row],[DOI]]</f>
        <v>doi: 10.1097/IJG.0000000000000612</v>
      </c>
      <c r="AC10985" s="13" t="str">
        <f>Tableau1[[#This Row],[Authors]]&amp;", "&amp;Tableau1[[#This Row],[Title]]&amp;" "&amp;Tableau1[[#This Row],[Journal]]&amp;". "&amp;Tableau1[[#This Row],[Year]]</f>
        <v>Danieliute L, Tsagkataki M, Nikita E., Spontaneous Dislocation of Trabeculectomy Scleral Flap in the Anterior Chamber in a Patient With Pseudoxanthoma Elasticum. J Glaucoma. 2017</v>
      </c>
    </row>
    <row r="10986" spans="1:29" x14ac:dyDescent="0.3">
      <c r="A10986">
        <v>5280</v>
      </c>
      <c r="B10986" t="s">
        <v>8344</v>
      </c>
      <c r="C10986" t="s">
        <v>18568</v>
      </c>
      <c r="D10986" t="s">
        <v>28774</v>
      </c>
      <c r="E10986" t="s">
        <v>2448</v>
      </c>
      <c r="F10986" s="10"/>
      <c r="G10986">
        <v>2017</v>
      </c>
      <c r="J10986">
        <v>0.9896709776306819</v>
      </c>
      <c r="L10986" t="s">
        <v>39675</v>
      </c>
      <c r="M10986">
        <v>28353013</v>
      </c>
      <c r="Q10986" s="10"/>
      <c r="R10986" s="11">
        <f t="shared" si="342"/>
        <v>0</v>
      </c>
      <c r="U10986" s="11">
        <f t="shared" si="343"/>
        <v>0</v>
      </c>
      <c r="Y10986" s="11">
        <f>IF(SUM(Tableau1[[#This Row],[Other access]:[Sci-hub access]])&gt;=1,1,0)</f>
        <v>0</v>
      </c>
      <c r="Z10986" s="12">
        <f>IF(OR(Tableau1[[#This Row],[Access R1 + S1+ T1 ]]&gt;=1,Tableau1[[#This Row],[Access V1 +W1 + X1]]&gt;=1),1,0)</f>
        <v>0</v>
      </c>
      <c r="AB10986" s="10" t="str">
        <f>Tableau1[[#This Row],[DOI]]</f>
        <v>doi: 10.1007/s00417-017-3640-y</v>
      </c>
      <c r="AC10986" s="13" t="str">
        <f>Tableau1[[#This Row],[Authors]]&amp;", "&amp;Tableau1[[#This Row],[Title]]&amp;" "&amp;Tableau1[[#This Row],[Journal]]&amp;". "&amp;Tableau1[[#This Row],[Year]]</f>
        <v>Nelis P, Alten F, Clemens CR, Heiduschka P, Eter N., Quantification of changes in foveal capillary architecture caused by idiopathic epiretinal membrane using OCT angiography. Graefes Arch Clin Exp Ophthalmol. 2017</v>
      </c>
    </row>
    <row r="10987" spans="1:29" ht="28.8" x14ac:dyDescent="0.3">
      <c r="A10987">
        <v>3076</v>
      </c>
      <c r="B10987" t="s">
        <v>6267</v>
      </c>
      <c r="C10987" t="s">
        <v>16510</v>
      </c>
      <c r="D10987" t="s">
        <v>26691</v>
      </c>
      <c r="E10987" t="s">
        <v>2456</v>
      </c>
      <c r="F10987" s="10"/>
      <c r="G10987">
        <v>2017</v>
      </c>
      <c r="J10987">
        <v>0.98969604336448846</v>
      </c>
      <c r="L10987" t="s">
        <v>37530</v>
      </c>
      <c r="M10987">
        <v>28641290</v>
      </c>
      <c r="Q10987" s="10"/>
      <c r="R10987" s="11">
        <f t="shared" si="342"/>
        <v>0</v>
      </c>
      <c r="U10987" s="11">
        <f t="shared" si="343"/>
        <v>0</v>
      </c>
      <c r="Y10987" s="11">
        <f>IF(SUM(Tableau1[[#This Row],[Other access]:[Sci-hub access]])&gt;=1,1,0)</f>
        <v>0</v>
      </c>
      <c r="Z10987" s="12">
        <f>IF(OR(Tableau1[[#This Row],[Access R1 + S1+ T1 ]]&gt;=1,Tableau1[[#This Row],[Access V1 +W1 + X1]]&gt;=1),1,0)</f>
        <v>0</v>
      </c>
      <c r="AB10987" s="10" t="str">
        <f>Tableau1[[#This Row],[DOI]]</f>
        <v>doi: 10.1159/000477498</v>
      </c>
      <c r="AC10987" s="13" t="str">
        <f>Tableau1[[#This Row],[Authors]]&amp;", "&amp;Tableau1[[#This Row],[Title]]&amp;" "&amp;Tableau1[[#This Row],[Journal]]&amp;". "&amp;Tableau1[[#This Row],[Year]]</f>
        <v>Giacomelli G, Finocchio L, Biagini I, Sodi A, Murro V, Introini U, Varano M, Bandello F, Menchini U., Long-Term Follow-Up of Choroidal Neovascularization due to Angioid Streaks with pro re nata Intravitreal Anti-VEGF Treatment. Ophthalmologica. 2017</v>
      </c>
    </row>
    <row r="10988" spans="1:29" x14ac:dyDescent="0.3">
      <c r="A10988">
        <v>3000</v>
      </c>
      <c r="B10988" t="s">
        <v>6194</v>
      </c>
      <c r="C10988" t="s">
        <v>16439</v>
      </c>
      <c r="D10988" t="s">
        <v>26618</v>
      </c>
      <c r="E10988" t="s">
        <v>2458</v>
      </c>
      <c r="F10988" s="10"/>
      <c r="G10988">
        <v>2017</v>
      </c>
      <c r="J10988">
        <v>0.98970745476632838</v>
      </c>
      <c r="L10988" t="s">
        <v>37455</v>
      </c>
      <c r="M10988">
        <v>28654937</v>
      </c>
      <c r="Q10988" s="10"/>
      <c r="R10988" s="11">
        <f t="shared" si="342"/>
        <v>0</v>
      </c>
      <c r="U10988" s="11">
        <f t="shared" si="343"/>
        <v>0</v>
      </c>
      <c r="Y10988" s="11">
        <f>IF(SUM(Tableau1[[#This Row],[Other access]:[Sci-hub access]])&gt;=1,1,0)</f>
        <v>0</v>
      </c>
      <c r="Z10988" s="12">
        <f>IF(OR(Tableau1[[#This Row],[Access R1 + S1+ T1 ]]&gt;=1,Tableau1[[#This Row],[Access V1 +W1 + X1]]&gt;=1),1,0)</f>
        <v>0</v>
      </c>
      <c r="AB10988" s="10" t="str">
        <f>Tableau1[[#This Row],[DOI]]</f>
        <v>doi: 10.1001/jamaophthalmol.2017.2019</v>
      </c>
      <c r="AC10988" s="13" t="str">
        <f>Tableau1[[#This Row],[Authors]]&amp;", "&amp;Tableau1[[#This Row],[Title]]&amp;" "&amp;Tableau1[[#This Row],[Journal]]&amp;". "&amp;Tableau1[[#This Row],[Year]]</f>
        <v>Cinotti E, Singer A, Labeille B, Grivet D, Rubegni P, Douchet C, Cambazard F, Thuret G, Gain P, Perrot JL., Handheld In Vivo Reflectance Confocal Microscopy for the Diagnosis of Eyelid Margin and Conjunctival Tumors. JAMA Ophthalmol. 2017</v>
      </c>
    </row>
    <row r="10989" spans="1:29" x14ac:dyDescent="0.3">
      <c r="A10989">
        <v>5264</v>
      </c>
      <c r="B10989" t="s">
        <v>8328</v>
      </c>
      <c r="C10989" t="s">
        <v>18552</v>
      </c>
      <c r="D10989" t="s">
        <v>28758</v>
      </c>
      <c r="E10989" t="s">
        <v>2819</v>
      </c>
      <c r="F10989" s="10"/>
      <c r="G10989">
        <v>2017</v>
      </c>
      <c r="J10989">
        <v>0.98982808671497868</v>
      </c>
      <c r="L10989" t="s">
        <v>39660</v>
      </c>
      <c r="M10989">
        <v>28355541</v>
      </c>
      <c r="Q10989" s="10"/>
      <c r="R10989" s="11">
        <f t="shared" si="342"/>
        <v>0</v>
      </c>
      <c r="U10989" s="11">
        <f t="shared" si="343"/>
        <v>0</v>
      </c>
      <c r="Y10989" s="11">
        <f>IF(SUM(Tableau1[[#This Row],[Other access]:[Sci-hub access]])&gt;=1,1,0)</f>
        <v>0</v>
      </c>
      <c r="Z10989" s="12">
        <f>IF(OR(Tableau1[[#This Row],[Access R1 + S1+ T1 ]]&gt;=1,Tableau1[[#This Row],[Access V1 +W1 + X1]]&gt;=1),1,0)</f>
        <v>0</v>
      </c>
      <c r="AB10989" s="10" t="str">
        <f>Tableau1[[#This Row],[DOI]]</f>
        <v>doi: 10.1016/j.bpj.2017.02.010</v>
      </c>
      <c r="AC10989" s="13" t="str">
        <f>Tableau1[[#This Row],[Authors]]&amp;", "&amp;Tableau1[[#This Row],[Title]]&amp;" "&amp;Tableau1[[#This Row],[Journal]]&amp;". "&amp;Tableau1[[#This Row],[Year]]</f>
        <v>Whitley MJ, Xi Z, Bartko JC, Jensen MR, Blackledge M, Gronenborn AM., A Combined NMR and SAXS Analysis of the Partially Folded Cataract-Associated V75D γD-Crystallin. Biophys J. 2017</v>
      </c>
    </row>
    <row r="10990" spans="1:29" x14ac:dyDescent="0.3">
      <c r="A10990">
        <v>62</v>
      </c>
      <c r="B10990" t="s">
        <v>3325</v>
      </c>
      <c r="C10990" t="s">
        <v>13586</v>
      </c>
      <c r="D10990" t="s">
        <v>23745</v>
      </c>
      <c r="E10990" t="s">
        <v>2465</v>
      </c>
      <c r="F10990" s="10"/>
      <c r="G10990">
        <v>2018</v>
      </c>
      <c r="J10990">
        <v>0.98988111983192939</v>
      </c>
      <c r="L10990" t="s">
        <v>34580</v>
      </c>
      <c r="M10990">
        <v>29443768</v>
      </c>
      <c r="Q10990" s="10"/>
      <c r="R10990" s="11">
        <f t="shared" si="342"/>
        <v>0</v>
      </c>
      <c r="U10990" s="11">
        <f t="shared" si="343"/>
        <v>0</v>
      </c>
      <c r="Y10990" s="11">
        <f>IF(SUM(Tableau1[[#This Row],[Other access]:[Sci-hub access]])&gt;=1,1,0)</f>
        <v>0</v>
      </c>
      <c r="Z10990" s="12">
        <f>IF(OR(Tableau1[[#This Row],[Access R1 + S1+ T1 ]]&gt;=1,Tableau1[[#This Row],[Access V1 +W1 + X1]]&gt;=1),1,0)</f>
        <v>0</v>
      </c>
      <c r="AB10990" s="10" t="str">
        <f>Tableau1[[#This Row],[DOI]]</f>
        <v>doi: 10.1097/MD.0000000000009914</v>
      </c>
      <c r="AC10990" s="13" t="str">
        <f>Tableau1[[#This Row],[Authors]]&amp;", "&amp;Tableau1[[#This Row],[Title]]&amp;" "&amp;Tableau1[[#This Row],[Journal]]&amp;". "&amp;Tableau1[[#This Row],[Year]]</f>
        <v>Liu B, Deng T, Zhu L, Zhong J., Association of human leukocyte antigen (HLA)-DQ and HLA-DQA1/DQB1 alleles with Vogt-Koyanagi-Harada disease: A systematic review and meta-analysis. Medicine (Baltimore). 2018</v>
      </c>
    </row>
    <row r="10991" spans="1:29" x14ac:dyDescent="0.3">
      <c r="A10991">
        <v>3446</v>
      </c>
      <c r="B10991" t="s">
        <v>6621</v>
      </c>
      <c r="C10991" t="s">
        <v>16864</v>
      </c>
      <c r="D10991" t="s">
        <v>27045</v>
      </c>
      <c r="E10991" t="s">
        <v>2524</v>
      </c>
      <c r="F10991" s="10"/>
      <c r="G10991">
        <v>2017</v>
      </c>
      <c r="J10991">
        <v>0.98995591334276356</v>
      </c>
      <c r="L10991" t="s">
        <v>37895</v>
      </c>
      <c r="M10991">
        <v>28586496</v>
      </c>
      <c r="Q10991" s="10"/>
      <c r="R10991" s="11">
        <f t="shared" si="342"/>
        <v>0</v>
      </c>
      <c r="U10991" s="11">
        <f t="shared" si="343"/>
        <v>0</v>
      </c>
      <c r="Y10991" s="11">
        <f>IF(SUM(Tableau1[[#This Row],[Other access]:[Sci-hub access]])&gt;=1,1,0)</f>
        <v>0</v>
      </c>
      <c r="Z10991" s="12">
        <f>IF(OR(Tableau1[[#This Row],[Access R1 + S1+ T1 ]]&gt;=1,Tableau1[[#This Row],[Access V1 +W1 + X1]]&gt;=1),1,0)</f>
        <v>0</v>
      </c>
      <c r="AB10991" s="10" t="str">
        <f>Tableau1[[#This Row],[DOI]]</f>
        <v>doi: 10.3928/1081597X-20170331-01</v>
      </c>
      <c r="AC10991" s="13" t="str">
        <f>Tableau1[[#This Row],[Authors]]&amp;", "&amp;Tableau1[[#This Row],[Title]]&amp;" "&amp;Tableau1[[#This Row],[Journal]]&amp;". "&amp;Tableau1[[#This Row],[Year]]</f>
        <v>Reinstein DZ, Pradhan KR, Carp GI, Archer TJ, Gobbe M, Sekundo W, Khan R, Dhungana P., Small Incision Lenticule Extraction (SMILE) for Hyperopia: Optical Zone Diameter and Spherical Aberration Induction. J Refract Surg. 2017</v>
      </c>
    </row>
    <row r="10992" spans="1:29" ht="28.8" x14ac:dyDescent="0.3">
      <c r="A10992">
        <v>6149</v>
      </c>
      <c r="B10992" t="s">
        <v>9115</v>
      </c>
      <c r="C10992" t="s">
        <v>19329</v>
      </c>
      <c r="D10992" t="s">
        <v>29546</v>
      </c>
      <c r="E10992" t="s">
        <v>2613</v>
      </c>
      <c r="F10992" s="10"/>
      <c r="G10992">
        <v>2017</v>
      </c>
      <c r="J10992">
        <v>0.99015789909433327</v>
      </c>
      <c r="L10992" t="s">
        <v>40521</v>
      </c>
      <c r="M10992">
        <v>28243025</v>
      </c>
      <c r="Q10992" s="10"/>
      <c r="R10992" s="11">
        <f t="shared" si="342"/>
        <v>0</v>
      </c>
      <c r="U10992" s="11">
        <f t="shared" si="343"/>
        <v>0</v>
      </c>
      <c r="Y10992" s="11">
        <f>IF(SUM(Tableau1[[#This Row],[Other access]:[Sci-hub access]])&gt;=1,1,0)</f>
        <v>0</v>
      </c>
      <c r="Z10992" s="12">
        <f>IF(OR(Tableau1[[#This Row],[Access R1 + S1+ T1 ]]&gt;=1,Tableau1[[#This Row],[Access V1 +W1 + X1]]&gt;=1),1,0)</f>
        <v>0</v>
      </c>
      <c r="AB10992" s="10" t="str">
        <f>Tableau1[[#This Row],[DOI]]</f>
        <v>doi: 10.3341/kjo.2017.31.1.58</v>
      </c>
      <c r="AC10992" s="13" t="str">
        <f>Tableau1[[#This Row],[Authors]]&amp;", "&amp;Tableau1[[#This Row],[Title]]&amp;" "&amp;Tableau1[[#This Row],[Journal]]&amp;". "&amp;Tableau1[[#This Row],[Year]]</f>
        <v>Park YS, Heo H, Ye BJ, Suh YW, Kim SH, Park SH, Lim KH, Lee SJ, Park SH, Baek SH; Epidemiologic Survey Committee of the Korean Ophthalmological Society.., Prevalence and Factors Associated with the Use of Eye Care Services in South Korea: Korea National Health and Nutrition Examination Survey 2010-2012. Korean J Ophthalmol. 2017</v>
      </c>
    </row>
    <row r="10993" spans="1:29" ht="28.8" x14ac:dyDescent="0.3">
      <c r="A10993">
        <v>6078</v>
      </c>
      <c r="B10993" t="s">
        <v>820</v>
      </c>
      <c r="C10993" t="s">
        <v>821</v>
      </c>
      <c r="D10993" t="s">
        <v>822</v>
      </c>
      <c r="E10993" t="s">
        <v>2452</v>
      </c>
      <c r="F10993" s="10"/>
      <c r="G10993">
        <v>2017</v>
      </c>
      <c r="J10993">
        <v>0.99037362818863039</v>
      </c>
      <c r="L10993" t="e">
        <v>#VALUE!</v>
      </c>
      <c r="M10993">
        <v>28253223</v>
      </c>
      <c r="Q10993" s="10"/>
      <c r="R10993" s="11">
        <f t="shared" si="342"/>
        <v>0</v>
      </c>
      <c r="U10993" s="11">
        <f t="shared" si="343"/>
        <v>0</v>
      </c>
      <c r="Y10993" s="11">
        <f>IF(SUM(Tableau1[[#This Row],[Other access]:[Sci-hub access]])&gt;=1,1,0)</f>
        <v>0</v>
      </c>
      <c r="Z10993" s="12">
        <f>IF(OR(Tableau1[[#This Row],[Access R1 + S1+ T1 ]]&gt;=1,Tableau1[[#This Row],[Access V1 +W1 + X1]]&gt;=1),1,0)</f>
        <v>0</v>
      </c>
      <c r="AB10993" s="10" t="e">
        <f>Tableau1[[#This Row],[DOI]]</f>
        <v>#VALUE!</v>
      </c>
      <c r="AC10993" s="13" t="str">
        <f>Tableau1[[#This Row],[Authors]]&amp;", "&amp;Tableau1[[#This Row],[Title]]&amp;" "&amp;Tableau1[[#This Row],[Journal]]&amp;". "&amp;Tableau1[[#This Row],[Year]]</f>
        <v>Brydak-Godowska J, Gołębiewska J, Turczyńska M, Moneta-Wielgoś J, Samsel A, Borkowski PK, Ciszek M, Płonecka-Rodzoch A, Kużnik-Borkowska A, Ciszewska J, Makomaska-Szaroszyk E, Brydak LB, Kęcik D., Observation and Clinical Pattern in Patients with White Dot Syndromes: The Role of Color Photography in Monitoring Ocular Changes in Long-Term Observation. Med Sci Monit. 2017</v>
      </c>
    </row>
    <row r="10994" spans="1:29" x14ac:dyDescent="0.3">
      <c r="A10994">
        <v>10396</v>
      </c>
      <c r="B10994" t="s">
        <v>12888</v>
      </c>
      <c r="C10994" t="s">
        <v>23055</v>
      </c>
      <c r="D10994" t="s">
        <v>33341</v>
      </c>
      <c r="E10994" t="s">
        <v>2541</v>
      </c>
      <c r="F10994" s="10"/>
      <c r="G10994">
        <v>2017</v>
      </c>
      <c r="J10994">
        <v>0.99043841425353596</v>
      </c>
      <c r="L10994" t="s">
        <v>44646</v>
      </c>
      <c r="M10994">
        <v>27340803</v>
      </c>
      <c r="Q10994" s="10"/>
      <c r="R10994" s="11">
        <f t="shared" si="342"/>
        <v>0</v>
      </c>
      <c r="U10994" s="11">
        <f t="shared" si="343"/>
        <v>0</v>
      </c>
      <c r="Y10994" s="11">
        <f>IF(SUM(Tableau1[[#This Row],[Other access]:[Sci-hub access]])&gt;=1,1,0)</f>
        <v>0</v>
      </c>
      <c r="Z10994" s="12">
        <f>IF(OR(Tableau1[[#This Row],[Access R1 + S1+ T1 ]]&gt;=1,Tableau1[[#This Row],[Access V1 +W1 + X1]]&gt;=1),1,0)</f>
        <v>0</v>
      </c>
      <c r="AB10994" s="10" t="str">
        <f>Tableau1[[#This Row],[DOI]]</f>
        <v>doi: 10.1097/WNO.0000000000000412</v>
      </c>
      <c r="AC10994" s="13" t="str">
        <f>Tableau1[[#This Row],[Authors]]&amp;", "&amp;Tableau1[[#This Row],[Title]]&amp;" "&amp;Tableau1[[#This Row],[Journal]]&amp;". "&amp;Tableau1[[#This Row],[Year]]</f>
        <v>La Pira B, Brinjikji W, Hunt C, Chen JJ, Lanzino G., Reversible Edema-Like Changes Along the Optic Tract Following Pipeline-Assisted Coiling of a Large Anterior Communicating Artery Aneurysm. J Neuroophthalmol. 2017</v>
      </c>
    </row>
    <row r="10995" spans="1:29" ht="28.8" x14ac:dyDescent="0.3">
      <c r="A10995">
        <v>5972</v>
      </c>
      <c r="B10995" t="s">
        <v>8968</v>
      </c>
      <c r="C10995" t="s">
        <v>19182</v>
      </c>
      <c r="D10995" t="s">
        <v>29398</v>
      </c>
      <c r="E10995" t="s">
        <v>2451</v>
      </c>
      <c r="F10995" s="10"/>
      <c r="G10995">
        <v>2017</v>
      </c>
      <c r="J10995">
        <v>0.99047852780677437</v>
      </c>
      <c r="L10995" t="s">
        <v>40351</v>
      </c>
      <c r="M10995">
        <v>28264060</v>
      </c>
      <c r="Q10995" s="10"/>
      <c r="R10995" s="11">
        <f t="shared" si="342"/>
        <v>0</v>
      </c>
      <c r="U10995" s="11">
        <f t="shared" si="343"/>
        <v>0</v>
      </c>
      <c r="Y10995" s="11">
        <f>IF(SUM(Tableau1[[#This Row],[Other access]:[Sci-hub access]])&gt;=1,1,0)</f>
        <v>0</v>
      </c>
      <c r="Z10995" s="12">
        <f>IF(OR(Tableau1[[#This Row],[Access R1 + S1+ T1 ]]&gt;=1,Tableau1[[#This Row],[Access V1 +W1 + X1]]&gt;=1),1,0)</f>
        <v>0</v>
      </c>
      <c r="AB10995" s="10" t="str">
        <f>Tableau1[[#This Row],[DOI]]</f>
        <v>doi: 10.1371/journal.pone.0172427</v>
      </c>
      <c r="AC10995" s="13" t="str">
        <f>Tableau1[[#This Row],[Authors]]&amp;", "&amp;Tableau1[[#This Row],[Title]]&amp;" "&amp;Tableau1[[#This Row],[Journal]]&amp;". "&amp;Tableau1[[#This Row],[Year]]</f>
        <v>Zhou T, Souzeau E, Sharma S, Landers J, Mills R, Goldberg I, Healey PR, Graham S, Hewitt AW, Mackey DA, Galanopoulos A, Casson RJ, Ruddle JB, Ellis J, Leo P, Brown MA, MacGregor S, Lynn DJ, Burdon KP, Craig JE., Whole exome sequencing implicates eye development, the unfolded protein response and plasma membrane homeostasis in primary open-angle glaucoma. PLoS One. 2017</v>
      </c>
    </row>
    <row r="10996" spans="1:29" x14ac:dyDescent="0.3">
      <c r="A10996">
        <v>5250</v>
      </c>
      <c r="B10996" t="s">
        <v>8317</v>
      </c>
      <c r="C10996" t="s">
        <v>18541</v>
      </c>
      <c r="D10996" t="s">
        <v>28747</v>
      </c>
      <c r="E10996" t="s">
        <v>3106</v>
      </c>
      <c r="F10996" s="10"/>
      <c r="G10996">
        <v>2017</v>
      </c>
      <c r="J10996">
        <v>0.99063293916460027</v>
      </c>
      <c r="L10996" t="e">
        <v>#VALUE!</v>
      </c>
      <c r="M10996">
        <v>28357826</v>
      </c>
      <c r="Q10996" s="10"/>
      <c r="R10996" s="11">
        <f t="shared" si="342"/>
        <v>0</v>
      </c>
      <c r="U10996" s="11">
        <f t="shared" si="343"/>
        <v>0</v>
      </c>
      <c r="Y10996" s="11">
        <f>IF(SUM(Tableau1[[#This Row],[Other access]:[Sci-hub access]])&gt;=1,1,0)</f>
        <v>0</v>
      </c>
      <c r="Z10996" s="12">
        <f>IF(OR(Tableau1[[#This Row],[Access R1 + S1+ T1 ]]&gt;=1,Tableau1[[#This Row],[Access V1 +W1 + X1]]&gt;=1),1,0)</f>
        <v>0</v>
      </c>
      <c r="AB10996" s="10" t="e">
        <f>Tableau1[[#This Row],[DOI]]</f>
        <v>#VALUE!</v>
      </c>
      <c r="AC10996" s="13" t="str">
        <f>Tableau1[[#This Row],[Authors]]&amp;", "&amp;Tableau1[[#This Row],[Title]]&amp;" "&amp;Tableau1[[#This Row],[Journal]]&amp;". "&amp;Tableau1[[#This Row],[Year]]</f>
        <v>Azzopardi CP, Matity L, Muscat S., Anton's syndrome as a presentation of decompression illness. Diving Hyperb Med. 2017</v>
      </c>
    </row>
    <row r="10997" spans="1:29" x14ac:dyDescent="0.3">
      <c r="A10997">
        <v>10498</v>
      </c>
      <c r="B10997" t="s">
        <v>12983</v>
      </c>
      <c r="C10997" t="s">
        <v>23149</v>
      </c>
      <c r="D10997" t="s">
        <v>33436</v>
      </c>
      <c r="E10997" t="s">
        <v>2438</v>
      </c>
      <c r="F10997" s="10"/>
      <c r="G10997">
        <v>2017</v>
      </c>
      <c r="J10997">
        <v>0.990634586044987</v>
      </c>
      <c r="L10997" t="s">
        <v>44747</v>
      </c>
      <c r="M10997">
        <v>27256717</v>
      </c>
      <c r="Q10997" s="10"/>
      <c r="R10997" s="11">
        <f t="shared" si="342"/>
        <v>0</v>
      </c>
      <c r="U10997" s="11">
        <f t="shared" si="343"/>
        <v>0</v>
      </c>
      <c r="Y10997" s="11">
        <f>IF(SUM(Tableau1[[#This Row],[Other access]:[Sci-hub access]])&gt;=1,1,0)</f>
        <v>0</v>
      </c>
      <c r="Z10997" s="12">
        <f>IF(OR(Tableau1[[#This Row],[Access R1 + S1+ T1 ]]&gt;=1,Tableau1[[#This Row],[Access V1 +W1 + X1]]&gt;=1),1,0)</f>
        <v>0</v>
      </c>
      <c r="AB10997" s="10" t="str">
        <f>Tableau1[[#This Row],[DOI]]</f>
        <v>doi: 10.1136/bjophthalmol-2015-307820</v>
      </c>
      <c r="AC10997" s="13" t="str">
        <f>Tableau1[[#This Row],[Authors]]&amp;", "&amp;Tableau1[[#This Row],[Title]]&amp;" "&amp;Tableau1[[#This Row],[Journal]]&amp;". "&amp;Tableau1[[#This Row],[Year]]</f>
        <v>Miserocchi E, Berchicci L, Iuliano L, Modorati G, Bandello F., Dexamethasone intravitreal implant in serpiginous choroiditis. Br J Ophthalmol. 2017</v>
      </c>
    </row>
    <row r="10998" spans="1:29" ht="28.8" x14ac:dyDescent="0.3">
      <c r="A10998">
        <v>7289</v>
      </c>
      <c r="B10998" t="s">
        <v>10109</v>
      </c>
      <c r="C10998" t="s">
        <v>20311</v>
      </c>
      <c r="D10998" t="s">
        <v>30543</v>
      </c>
      <c r="E10998" t="s">
        <v>2438</v>
      </c>
      <c r="F10998" s="10"/>
      <c r="G10998">
        <v>2017</v>
      </c>
      <c r="J10998">
        <v>0.99070634345878184</v>
      </c>
      <c r="L10998" t="s">
        <v>41645</v>
      </c>
      <c r="M10998">
        <v>28108479</v>
      </c>
      <c r="Q10998" s="10"/>
      <c r="R10998" s="11">
        <f t="shared" si="342"/>
        <v>0</v>
      </c>
      <c r="U10998" s="11">
        <f t="shared" si="343"/>
        <v>0</v>
      </c>
      <c r="Y10998" s="11">
        <f>IF(SUM(Tableau1[[#This Row],[Other access]:[Sci-hub access]])&gt;=1,1,0)</f>
        <v>0</v>
      </c>
      <c r="Z10998" s="12">
        <f>IF(OR(Tableau1[[#This Row],[Access R1 + S1+ T1 ]]&gt;=1,Tableau1[[#This Row],[Access V1 +W1 + X1]]&gt;=1),1,0)</f>
        <v>0</v>
      </c>
      <c r="AB10998" s="10" t="str">
        <f>Tableau1[[#This Row],[DOI]]</f>
        <v>doi: 10.1136/bjophthalmol-2016-309402</v>
      </c>
      <c r="AC10998" s="13" t="str">
        <f>Tableau1[[#This Row],[Authors]]&amp;", "&amp;Tableau1[[#This Row],[Title]]&amp;" "&amp;Tableau1[[#This Row],[Journal]]&amp;". "&amp;Tableau1[[#This Row],[Year]]</f>
        <v>Patel DE, Viswanathan AC, Garway-Heath D, Cumberland PM, Walters BC, Russell-Eggitt I, Cortina-Borja M, Rahi JS; OPTIC Study Group.., Study of Optimal Perimetric Testing In Children (OPTIC): development and feasibility of the kinetic perimetry reliability measure (KPRM). Br J Ophthalmol. 2017</v>
      </c>
    </row>
    <row r="10999" spans="1:29" ht="28.8" x14ac:dyDescent="0.3">
      <c r="A10999">
        <v>2660</v>
      </c>
      <c r="B10999" t="s">
        <v>5873</v>
      </c>
      <c r="C10999" t="s">
        <v>16119</v>
      </c>
      <c r="D10999" t="s">
        <v>26296</v>
      </c>
      <c r="E10999" t="s">
        <v>2448</v>
      </c>
      <c r="F10999" s="10"/>
      <c r="G10999">
        <v>2017</v>
      </c>
      <c r="J10999">
        <v>0.99070756627597678</v>
      </c>
      <c r="L10999" t="s">
        <v>37123</v>
      </c>
      <c r="M10999">
        <v>28711991</v>
      </c>
      <c r="Q10999" s="10"/>
      <c r="R10999" s="11">
        <f t="shared" si="342"/>
        <v>0</v>
      </c>
      <c r="U10999" s="11">
        <f t="shared" si="343"/>
        <v>0</v>
      </c>
      <c r="Y10999" s="11">
        <f>IF(SUM(Tableau1[[#This Row],[Other access]:[Sci-hub access]])&gt;=1,1,0)</f>
        <v>0</v>
      </c>
      <c r="Z10999" s="12">
        <f>IF(OR(Tableau1[[#This Row],[Access R1 + S1+ T1 ]]&gt;=1,Tableau1[[#This Row],[Access V1 +W1 + X1]]&gt;=1),1,0)</f>
        <v>0</v>
      </c>
      <c r="AB10999" s="10" t="str">
        <f>Tableau1[[#This Row],[DOI]]</f>
        <v>doi: 10.1007/s00417-017-3727-5</v>
      </c>
      <c r="AC10999" s="13" t="str">
        <f>Tableau1[[#This Row],[Authors]]&amp;", "&amp;Tableau1[[#This Row],[Title]]&amp;" "&amp;Tableau1[[#This Row],[Journal]]&amp;". "&amp;Tableau1[[#This Row],[Year]]</f>
        <v>Inazaki H, Kobayashi S, Anzai Y, Satoh H, Sato S, Inoue M, Yamane S, Kadonosono K., One-year efficacy of adjunctive use of Ripasudil, a rho-kinase inhibitor, in patients with glaucoma inadequately controlled with maximum medical therapy. Graefes Arch Clin Exp Ophthalmol. 2017</v>
      </c>
    </row>
    <row r="11000" spans="1:29" x14ac:dyDescent="0.3">
      <c r="A11000">
        <v>5348</v>
      </c>
      <c r="B11000" t="s">
        <v>8402</v>
      </c>
      <c r="C11000" t="s">
        <v>18625</v>
      </c>
      <c r="D11000" t="s">
        <v>28832</v>
      </c>
      <c r="E11000" t="s">
        <v>2740</v>
      </c>
      <c r="F11000" s="10"/>
      <c r="G11000">
        <v>2017</v>
      </c>
      <c r="J11000">
        <v>0.99077439000760581</v>
      </c>
      <c r="L11000" t="s">
        <v>39743</v>
      </c>
      <c r="M11000">
        <v>28345801</v>
      </c>
      <c r="Q11000" s="10"/>
      <c r="R11000" s="11">
        <f t="shared" si="342"/>
        <v>0</v>
      </c>
      <c r="U11000" s="11">
        <f t="shared" si="343"/>
        <v>0</v>
      </c>
      <c r="Y11000" s="11">
        <f>IF(SUM(Tableau1[[#This Row],[Other access]:[Sci-hub access]])&gt;=1,1,0)</f>
        <v>0</v>
      </c>
      <c r="Z11000" s="12">
        <f>IF(OR(Tableau1[[#This Row],[Access R1 + S1+ T1 ]]&gt;=1,Tableau1[[#This Row],[Access V1 +W1 + X1]]&gt;=1),1,0)</f>
        <v>0</v>
      </c>
      <c r="AB11000" s="10" t="str">
        <f>Tableau1[[#This Row],[DOI]]</f>
        <v>doi: 10.1002/ajmg.a.38155</v>
      </c>
      <c r="AC11000" s="13" t="str">
        <f>Tableau1[[#This Row],[Authors]]&amp;", "&amp;Tableau1[[#This Row],[Title]]&amp;" "&amp;Tableau1[[#This Row],[Journal]]&amp;". "&amp;Tableau1[[#This Row],[Year]]</f>
        <v>Zanzottera C, Milani D, Alfei E, Rizzo A, D'Arrigo S, Esposito S, Pantaleoni C., ZC4H2 deletions can cause severe phenotype in female carriers. Am J Med Genet A. 2017</v>
      </c>
    </row>
    <row r="11001" spans="1:29" x14ac:dyDescent="0.3">
      <c r="A11001">
        <v>7522</v>
      </c>
      <c r="B11001" t="s">
        <v>10320</v>
      </c>
      <c r="C11001" t="s">
        <v>20520</v>
      </c>
      <c r="D11001" t="s">
        <v>30755</v>
      </c>
      <c r="E11001" t="s">
        <v>2523</v>
      </c>
      <c r="F11001" s="10"/>
      <c r="G11001">
        <v>2017</v>
      </c>
      <c r="J11001">
        <v>0.99080741156689922</v>
      </c>
      <c r="L11001" t="s">
        <v>41877</v>
      </c>
      <c r="M11001">
        <v>28085141</v>
      </c>
      <c r="Q11001" s="10"/>
      <c r="R11001" s="11">
        <f t="shared" si="342"/>
        <v>0</v>
      </c>
      <c r="U11001" s="11">
        <f t="shared" si="343"/>
        <v>0</v>
      </c>
      <c r="Y11001" s="11">
        <f>IF(SUM(Tableau1[[#This Row],[Other access]:[Sci-hub access]])&gt;=1,1,0)</f>
        <v>0</v>
      </c>
      <c r="Z11001" s="12">
        <f>IF(OR(Tableau1[[#This Row],[Access R1 + S1+ T1 ]]&gt;=1,Tableau1[[#This Row],[Access V1 +W1 + X1]]&gt;=1),1,0)</f>
        <v>0</v>
      </c>
      <c r="AB11001" s="10" t="str">
        <f>Tableau1[[#This Row],[DOI]]</f>
        <v>doi: 10.1038/eye.2016.295</v>
      </c>
      <c r="AC11001" s="13" t="str">
        <f>Tableau1[[#This Row],[Authors]]&amp;", "&amp;Tableau1[[#This Row],[Title]]&amp;" "&amp;Tableau1[[#This Row],[Journal]]&amp;". "&amp;Tableau1[[#This Row],[Year]]</f>
        <v>Smith CA, Vianna JR, Chauhan BC., Assessing retinal ganglion cell damage. Eye (Lond). 2017</v>
      </c>
    </row>
    <row r="11002" spans="1:29" x14ac:dyDescent="0.3">
      <c r="A11002">
        <v>6646</v>
      </c>
      <c r="B11002" t="s">
        <v>9554</v>
      </c>
      <c r="C11002" t="s">
        <v>19761</v>
      </c>
      <c r="D11002" t="s">
        <v>29987</v>
      </c>
      <c r="E11002" t="s">
        <v>2523</v>
      </c>
      <c r="F11002" s="10"/>
      <c r="G11002">
        <v>2017</v>
      </c>
      <c r="J11002">
        <v>0.99110845890033261</v>
      </c>
      <c r="L11002" t="s">
        <v>41009</v>
      </c>
      <c r="M11002">
        <v>28186509</v>
      </c>
      <c r="Q11002" s="10"/>
      <c r="R11002" s="11">
        <f t="shared" si="342"/>
        <v>0</v>
      </c>
      <c r="U11002" s="11">
        <f t="shared" si="343"/>
        <v>0</v>
      </c>
      <c r="Y11002" s="11">
        <f>IF(SUM(Tableau1[[#This Row],[Other access]:[Sci-hub access]])&gt;=1,1,0)</f>
        <v>0</v>
      </c>
      <c r="Z11002" s="12">
        <f>IF(OR(Tableau1[[#This Row],[Access R1 + S1+ T1 ]]&gt;=1,Tableau1[[#This Row],[Access V1 +W1 + X1]]&gt;=1),1,0)</f>
        <v>0</v>
      </c>
      <c r="AB11002" s="10" t="str">
        <f>Tableau1[[#This Row],[DOI]]</f>
        <v>doi: 10.1038/eye.2016.297</v>
      </c>
      <c r="AC11002" s="13" t="str">
        <f>Tableau1[[#This Row],[Authors]]&amp;", "&amp;Tableau1[[#This Row],[Title]]&amp;" "&amp;Tableau1[[#This Row],[Journal]]&amp;". "&amp;Tableau1[[#This Row],[Year]]</f>
        <v>Latasiewicz M, Gourier H, Yusuf IH, Luqmani R, Sharma SM, Downes SM., Hydroxychloroquine retinopathy: an emerging problem. Eye (Lond). 2017</v>
      </c>
    </row>
    <row r="11003" spans="1:29" x14ac:dyDescent="0.3">
      <c r="A11003">
        <v>7546</v>
      </c>
      <c r="B11003" t="s">
        <v>10343</v>
      </c>
      <c r="C11003" t="s">
        <v>20543</v>
      </c>
      <c r="D11003" t="s">
        <v>30778</v>
      </c>
      <c r="E11003" t="s">
        <v>2441</v>
      </c>
      <c r="F11003" s="10"/>
      <c r="G11003">
        <v>2017</v>
      </c>
      <c r="J11003">
        <v>0.99111318417895922</v>
      </c>
      <c r="L11003" t="s">
        <v>41901</v>
      </c>
      <c r="M11003">
        <v>28081943</v>
      </c>
      <c r="Q11003" s="10"/>
      <c r="R11003" s="11">
        <f t="shared" si="342"/>
        <v>0</v>
      </c>
      <c r="U11003" s="11">
        <f t="shared" si="343"/>
        <v>0</v>
      </c>
      <c r="Y11003" s="11">
        <f>IF(SUM(Tableau1[[#This Row],[Other access]:[Sci-hub access]])&gt;=1,1,0)</f>
        <v>0</v>
      </c>
      <c r="Z11003" s="12">
        <f>IF(OR(Tableau1[[#This Row],[Access R1 + S1+ T1 ]]&gt;=1,Tableau1[[#This Row],[Access V1 +W1 + X1]]&gt;=1),1,0)</f>
        <v>0</v>
      </c>
      <c r="AB11003" s="10" t="str">
        <f>Tableau1[[#This Row],[DOI]]</f>
        <v>doi: 10.1016/j.ophtha.2016.11.039</v>
      </c>
      <c r="AC11003" s="13" t="str">
        <f>Tableau1[[#This Row],[Authors]]&amp;", "&amp;Tableau1[[#This Row],[Title]]&amp;" "&amp;Tableau1[[#This Row],[Journal]]&amp;". "&amp;Tableau1[[#This Row],[Year]]</f>
        <v>Economides JR, Adams DL, Horton JC., Capturing the Moment of Fusion Loss in Intermittent Exotropia. Ophthalmology. 2017</v>
      </c>
    </row>
    <row r="11004" spans="1:29" ht="28.8" x14ac:dyDescent="0.3">
      <c r="A11004">
        <v>6944</v>
      </c>
      <c r="B11004" t="s">
        <v>9812</v>
      </c>
      <c r="C11004" t="s">
        <v>20015</v>
      </c>
      <c r="D11004" t="s">
        <v>30246</v>
      </c>
      <c r="E11004" t="s">
        <v>3064</v>
      </c>
      <c r="F11004" s="10"/>
      <c r="G11004">
        <v>2017</v>
      </c>
      <c r="J11004">
        <v>0.99111347054749244</v>
      </c>
      <c r="L11004" t="s">
        <v>41302</v>
      </c>
      <c r="M11004">
        <v>28144756</v>
      </c>
      <c r="Q11004" s="10"/>
      <c r="R11004" s="11">
        <f t="shared" si="342"/>
        <v>0</v>
      </c>
      <c r="U11004" s="11">
        <f t="shared" si="343"/>
        <v>0</v>
      </c>
      <c r="Y11004" s="11">
        <f>IF(SUM(Tableau1[[#This Row],[Other access]:[Sci-hub access]])&gt;=1,1,0)</f>
        <v>0</v>
      </c>
      <c r="Z11004" s="12">
        <f>IF(OR(Tableau1[[#This Row],[Access R1 + S1+ T1 ]]&gt;=1,Tableau1[[#This Row],[Access V1 +W1 + X1]]&gt;=1),1,0)</f>
        <v>0</v>
      </c>
      <c r="AB11004" s="10" t="str">
        <f>Tableau1[[#This Row],[DOI]]</f>
        <v>doi: 10.1007/s00270-017-1588-2</v>
      </c>
      <c r="AC11004" s="13" t="str">
        <f>Tableau1[[#This Row],[Authors]]&amp;", "&amp;Tableau1[[#This Row],[Title]]&amp;" "&amp;Tableau1[[#This Row],[Journal]]&amp;". "&amp;Tableau1[[#This Row],[Year]]</f>
        <v>Vogl TJ, Koch SA, Lotz G, Gebauer B, Willinek W, Engelke C, Brüning R, Zeile M, Wacker F, Vogel A, Radeleff B, Scholtz JE., Percutaneous Isolated Hepatic Perfusion as a Treatment for Isolated Hepatic Metastases of Uveal Melanoma: Patient Outcome and Safety in a Multi-centre Study. Cardiovasc Intervent Radiol. 2017</v>
      </c>
    </row>
    <row r="11005" spans="1:29" x14ac:dyDescent="0.3">
      <c r="A11005">
        <v>6331</v>
      </c>
      <c r="B11005" t="s">
        <v>9283</v>
      </c>
      <c r="C11005" t="s">
        <v>19494</v>
      </c>
      <c r="D11005" t="s">
        <v>29714</v>
      </c>
      <c r="E11005" t="s">
        <v>2449</v>
      </c>
      <c r="F11005" s="10"/>
      <c r="G11005">
        <v>2017</v>
      </c>
      <c r="J11005">
        <v>0.99123960020082913</v>
      </c>
      <c r="L11005" t="s">
        <v>40700</v>
      </c>
      <c r="M11005">
        <v>28226407</v>
      </c>
      <c r="Q11005" s="10"/>
      <c r="R11005" s="11">
        <f t="shared" si="342"/>
        <v>0</v>
      </c>
      <c r="U11005" s="11">
        <f t="shared" si="343"/>
        <v>0</v>
      </c>
      <c r="Y11005" s="11">
        <f>IF(SUM(Tableau1[[#This Row],[Other access]:[Sci-hub access]])&gt;=1,1,0)</f>
        <v>0</v>
      </c>
      <c r="Z11005" s="12">
        <f>IF(OR(Tableau1[[#This Row],[Access R1 + S1+ T1 ]]&gt;=1,Tableau1[[#This Row],[Access V1 +W1 + X1]]&gt;=1),1,0)</f>
        <v>0</v>
      </c>
      <c r="AB11005" s="10" t="str">
        <f>Tableau1[[#This Row],[DOI]]</f>
        <v>doi: 10.1111/cxo.12527</v>
      </c>
      <c r="AC11005" s="13" t="str">
        <f>Tableau1[[#This Row],[Authors]]&amp;", "&amp;Tableau1[[#This Row],[Title]]&amp;" "&amp;Tableau1[[#This Row],[Journal]]&amp;". "&amp;Tableau1[[#This Row],[Year]]</f>
        <v>Ismael ZF, El-Shazly AAE, Farweez YA, Osman MMM., Relationship between functional and structural retinal changes in myopic eyes. Clin Exp Optom. 2017</v>
      </c>
    </row>
    <row r="11006" spans="1:29" x14ac:dyDescent="0.3">
      <c r="A11006">
        <v>1395</v>
      </c>
      <c r="B11006" t="s">
        <v>4654</v>
      </c>
      <c r="C11006" t="s">
        <v>14905</v>
      </c>
      <c r="D11006" t="s">
        <v>25075</v>
      </c>
      <c r="E11006" t="s">
        <v>2502</v>
      </c>
      <c r="F11006" s="10"/>
      <c r="G11006">
        <v>2017</v>
      </c>
      <c r="J11006">
        <v>0.99126115335568388</v>
      </c>
      <c r="L11006" t="s">
        <v>35878</v>
      </c>
      <c r="M11006">
        <v>28957818</v>
      </c>
      <c r="Q11006" s="10"/>
      <c r="R11006" s="11">
        <f t="shared" si="342"/>
        <v>0</v>
      </c>
      <c r="U11006" s="11">
        <f t="shared" si="343"/>
        <v>0</v>
      </c>
      <c r="Y11006" s="11">
        <f>IF(SUM(Tableau1[[#This Row],[Other access]:[Sci-hub access]])&gt;=1,1,0)</f>
        <v>0</v>
      </c>
      <c r="Z11006" s="12">
        <f>IF(OR(Tableau1[[#This Row],[Access R1 + S1+ T1 ]]&gt;=1,Tableau1[[#This Row],[Access V1 +W1 + X1]]&gt;=1),1,0)</f>
        <v>0</v>
      </c>
      <c r="AB11006" s="10" t="str">
        <f>Tableau1[[#This Row],[DOI]]</f>
        <v>doi: 10.1159/000479930</v>
      </c>
      <c r="AC11006" s="13" t="str">
        <f>Tableau1[[#This Row],[Authors]]&amp;", "&amp;Tableau1[[#This Row],[Title]]&amp;" "&amp;Tableau1[[#This Row],[Journal]]&amp;". "&amp;Tableau1[[#This Row],[Year]]</f>
        <v>Forte R, Panzella L, Cesarano I, Cennamo G, Eidenberger T, Napolitano A., Epilutein for Early-Stage Age-Related Macular Degeneration: A Randomized and Prospective Study. Ophthalmic Res. 2017</v>
      </c>
    </row>
    <row r="11007" spans="1:29" x14ac:dyDescent="0.3">
      <c r="A11007">
        <v>2427</v>
      </c>
      <c r="B11007" t="s">
        <v>111</v>
      </c>
      <c r="C11007" t="s">
        <v>112</v>
      </c>
      <c r="D11007" t="s">
        <v>113</v>
      </c>
      <c r="E11007" t="s">
        <v>2879</v>
      </c>
      <c r="F11007" s="10"/>
      <c r="G11007">
        <v>2017</v>
      </c>
      <c r="J11007">
        <v>0.99170787104696323</v>
      </c>
      <c r="L11007" t="s">
        <v>36892</v>
      </c>
      <c r="M11007">
        <v>28749304</v>
      </c>
      <c r="Q11007" s="10"/>
      <c r="R11007" s="11">
        <f t="shared" si="342"/>
        <v>0</v>
      </c>
      <c r="U11007" s="11">
        <f t="shared" si="343"/>
        <v>0</v>
      </c>
      <c r="Y11007" s="11">
        <f>IF(SUM(Tableau1[[#This Row],[Other access]:[Sci-hub access]])&gt;=1,1,0)</f>
        <v>0</v>
      </c>
      <c r="Z11007" s="12">
        <f>IF(OR(Tableau1[[#This Row],[Access R1 + S1+ T1 ]]&gt;=1,Tableau1[[#This Row],[Access V1 +W1 + X1]]&gt;=1),1,0)</f>
        <v>0</v>
      </c>
      <c r="AB11007" s="10" t="str">
        <f>Tableau1[[#This Row],[DOI]]</f>
        <v>doi: 10.1638/2016-0225.1</v>
      </c>
      <c r="AC11007" s="13" t="str">
        <f>Tableau1[[#This Row],[Authors]]&amp;", "&amp;Tableau1[[#This Row],[Title]]&amp;" "&amp;Tableau1[[#This Row],[Journal]]&amp;". "&amp;Tableau1[[#This Row],[Year]]</f>
        <v>Newkirk KM, Beard LK, Sun X, Ramsay EC., INVESTIGATION OF ENROFLOXACIN-ASSOCIATED RETINAL TOXICITY IN NONDOMESTIC FELIDS. J Zoo Wildl Med. 2017</v>
      </c>
    </row>
    <row r="11008" spans="1:29" x14ac:dyDescent="0.3">
      <c r="A11008">
        <v>5666</v>
      </c>
      <c r="B11008" t="s">
        <v>8698</v>
      </c>
      <c r="C11008" t="s">
        <v>18918</v>
      </c>
      <c r="D11008" t="s">
        <v>29128</v>
      </c>
      <c r="E11008" t="s">
        <v>2511</v>
      </c>
      <c r="F11008" s="10"/>
      <c r="G11008">
        <v>2017</v>
      </c>
      <c r="J11008">
        <v>0.99175581710157568</v>
      </c>
      <c r="L11008" t="s">
        <v>40051</v>
      </c>
      <c r="M11008">
        <v>28300732</v>
      </c>
      <c r="Q11008" s="10"/>
      <c r="R11008" s="11">
        <f t="shared" si="342"/>
        <v>0</v>
      </c>
      <c r="U11008" s="11">
        <f t="shared" si="343"/>
        <v>0</v>
      </c>
      <c r="Y11008" s="11">
        <f>IF(SUM(Tableau1[[#This Row],[Other access]:[Sci-hub access]])&gt;=1,1,0)</f>
        <v>0</v>
      </c>
      <c r="Z11008" s="12">
        <f>IF(OR(Tableau1[[#This Row],[Access R1 + S1+ T1 ]]&gt;=1,Tableau1[[#This Row],[Access V1 +W1 + X1]]&gt;=1),1,0)</f>
        <v>0</v>
      </c>
      <c r="AB11008" s="10" t="str">
        <f>Tableau1[[#This Row],[DOI]]</f>
        <v>doi: 10.4103/0301-4738.202306</v>
      </c>
      <c r="AC11008" s="13" t="str">
        <f>Tableau1[[#This Row],[Authors]]&amp;", "&amp;Tableau1[[#This Row],[Title]]&amp;" "&amp;Tableau1[[#This Row],[Journal]]&amp;". "&amp;Tableau1[[#This Row],[Year]]</f>
        <v>Dhiman R, Chawla B, Chandra M, Bajaj MS, Pushker N., Clinical profile of the patients with pediatric epiphora in a tertiary eye care center. Indian J Ophthalmol. 2017</v>
      </c>
    </row>
    <row r="11009" spans="1:29" x14ac:dyDescent="0.3">
      <c r="A11009">
        <v>8982</v>
      </c>
      <c r="B11009" t="s">
        <v>1886</v>
      </c>
      <c r="C11009" t="s">
        <v>1887</v>
      </c>
      <c r="D11009" t="s">
        <v>1888</v>
      </c>
      <c r="E11009" t="s">
        <v>3069</v>
      </c>
      <c r="F11009" s="10"/>
      <c r="G11009">
        <v>2017</v>
      </c>
      <c r="J11009">
        <v>0.99182157803149495</v>
      </c>
      <c r="L11009" t="e">
        <v>#VALUE!</v>
      </c>
      <c r="M11009">
        <v>27614955</v>
      </c>
      <c r="Q11009" s="10"/>
      <c r="R11009" s="11">
        <f t="shared" si="342"/>
        <v>0</v>
      </c>
      <c r="U11009" s="11">
        <f t="shared" si="343"/>
        <v>0</v>
      </c>
      <c r="Y11009" s="11">
        <f>IF(SUM(Tableau1[[#This Row],[Other access]:[Sci-hub access]])&gt;=1,1,0)</f>
        <v>0</v>
      </c>
      <c r="Z11009" s="12">
        <f>IF(OR(Tableau1[[#This Row],[Access R1 + S1+ T1 ]]&gt;=1,Tableau1[[#This Row],[Access V1 +W1 + X1]]&gt;=1),1,0)</f>
        <v>0</v>
      </c>
      <c r="AB11009" s="10" t="e">
        <f>Tableau1[[#This Row],[DOI]]</f>
        <v>#VALUE!</v>
      </c>
      <c r="AC11009" s="13" t="str">
        <f>Tableau1[[#This Row],[Authors]]&amp;", "&amp;Tableau1[[#This Row],[Title]]&amp;" "&amp;Tableau1[[#This Row],[Journal]]&amp;". "&amp;Tableau1[[#This Row],[Year]]</f>
        <v>Hwang M, Yang H, Kim Y, Youn J, Park J, Huh YE, Kim HT, Cho JW., Differential Progression of Midbrain Atrophy in Parkinsonism: Longitudinal MRI Study. Neurodegener Dis. 2017</v>
      </c>
    </row>
    <row r="11010" spans="1:29" ht="28.8" x14ac:dyDescent="0.3">
      <c r="A11010">
        <v>3821</v>
      </c>
      <c r="B11010" t="s">
        <v>6985</v>
      </c>
      <c r="C11010" t="s">
        <v>17225</v>
      </c>
      <c r="D11010" t="s">
        <v>27409</v>
      </c>
      <c r="E11010" t="s">
        <v>2462</v>
      </c>
      <c r="F11010" s="10"/>
      <c r="G11010">
        <v>2017</v>
      </c>
      <c r="J11010">
        <v>0.99190084102234777</v>
      </c>
      <c r="L11010" t="s">
        <v>38264</v>
      </c>
      <c r="M11010">
        <v>28526010</v>
      </c>
      <c r="Q11010" s="10"/>
      <c r="R11010" s="11">
        <f t="shared" ref="R11010:R11073" si="344">IF(SUM(N11010:Q11010)&gt;0,1,0)</f>
        <v>0</v>
      </c>
      <c r="U11010" s="11">
        <f t="shared" ref="U11010:U11073" si="345">IF(SUM(R11010,T11010)&gt;0,1,0)</f>
        <v>0</v>
      </c>
      <c r="Y11010" s="11">
        <f>IF(SUM(Tableau1[[#This Row],[Other access]:[Sci-hub access]])&gt;=1,1,0)</f>
        <v>0</v>
      </c>
      <c r="Z11010" s="12">
        <f>IF(OR(Tableau1[[#This Row],[Access R1 + S1+ T1 ]]&gt;=1,Tableau1[[#This Row],[Access V1 +W1 + X1]]&gt;=1),1,0)</f>
        <v>0</v>
      </c>
      <c r="AB11010" s="10" t="str">
        <f>Tableau1[[#This Row],[DOI]]</f>
        <v>doi: 10.1186/s12886-017-0476-5</v>
      </c>
      <c r="AC11010" s="13" t="str">
        <f>Tableau1[[#This Row],[Authors]]&amp;", "&amp;Tableau1[[#This Row],[Title]]&amp;" "&amp;Tableau1[[#This Row],[Journal]]&amp;". "&amp;Tableau1[[#This Row],[Year]]</f>
        <v>Shen C, Wang J, Wu X, Wang F, Liu Y, Guo X, Zhang L, Cao Y, Cao X, Ma H., Next-generation sequencing for D47N mutation in Cx50 analysis associated with autosomal dominant congenital cataract in a six-generation Chinese family. BMC Ophthalmol. 2017</v>
      </c>
    </row>
    <row r="11011" spans="1:29" x14ac:dyDescent="0.3">
      <c r="A11011">
        <v>2159</v>
      </c>
      <c r="B11011" t="s">
        <v>5394</v>
      </c>
      <c r="C11011" t="s">
        <v>15639</v>
      </c>
      <c r="D11011" t="s">
        <v>25816</v>
      </c>
      <c r="E11011" t="s">
        <v>2443</v>
      </c>
      <c r="F11011" s="10"/>
      <c r="G11011">
        <v>2017</v>
      </c>
      <c r="J11011">
        <v>0.99192604663222483</v>
      </c>
      <c r="L11011" t="s">
        <v>36630</v>
      </c>
      <c r="M11011">
        <v>28810002</v>
      </c>
      <c r="Q11011" s="10"/>
      <c r="R11011" s="11">
        <f t="shared" si="344"/>
        <v>0</v>
      </c>
      <c r="U11011" s="11">
        <f t="shared" si="345"/>
        <v>0</v>
      </c>
      <c r="Y11011" s="11">
        <f>IF(SUM(Tableau1[[#This Row],[Other access]:[Sci-hub access]])&gt;=1,1,0)</f>
        <v>0</v>
      </c>
      <c r="Z11011" s="12">
        <f>IF(OR(Tableau1[[#This Row],[Access R1 + S1+ T1 ]]&gt;=1,Tableau1[[#This Row],[Access V1 +W1 + X1]]&gt;=1),1,0)</f>
        <v>0</v>
      </c>
      <c r="AB11011" s="10" t="str">
        <f>Tableau1[[#This Row],[DOI]]</f>
        <v>doi: 10.1167/iovs.17-21776</v>
      </c>
      <c r="AC11011" s="13" t="str">
        <f>Tableau1[[#This Row],[Authors]]&amp;", "&amp;Tableau1[[#This Row],[Title]]&amp;" "&amp;Tableau1[[#This Row],[Journal]]&amp;". "&amp;Tableau1[[#This Row],[Year]]</f>
        <v>Stefánsson E, Olafsdottir OB, Einarsdottir AB, Eliasdottir TS, Eysteinsson T, Vehmeijer W, Vandewalle E, Bek T, Hardarson SH., Retinal Oximetry Discovers Novel Biomarkers in Retinal and Brain Diseases. Invest Ophthalmol Vis Sci. 2017</v>
      </c>
    </row>
    <row r="11012" spans="1:29" x14ac:dyDescent="0.3">
      <c r="A11012">
        <v>7529</v>
      </c>
      <c r="B11012" t="s">
        <v>10327</v>
      </c>
      <c r="C11012" t="s">
        <v>20527</v>
      </c>
      <c r="D11012" t="s">
        <v>30762</v>
      </c>
      <c r="E11012" t="s">
        <v>2486</v>
      </c>
      <c r="F11012" s="10"/>
      <c r="G11012">
        <v>2017</v>
      </c>
      <c r="J11012">
        <v>0.9920986478522329</v>
      </c>
      <c r="L11012" t="s">
        <v>41884</v>
      </c>
      <c r="M11012">
        <v>28084059</v>
      </c>
      <c r="Q11012" s="10"/>
      <c r="R11012" s="11">
        <f t="shared" si="344"/>
        <v>0</v>
      </c>
      <c r="U11012" s="11">
        <f t="shared" si="345"/>
        <v>0</v>
      </c>
      <c r="Y11012" s="11">
        <f>IF(SUM(Tableau1[[#This Row],[Other access]:[Sci-hub access]])&gt;=1,1,0)</f>
        <v>0</v>
      </c>
      <c r="Z11012" s="12">
        <f>IF(OR(Tableau1[[#This Row],[Access R1 + S1+ T1 ]]&gt;=1,Tableau1[[#This Row],[Access V1 +W1 + X1]]&gt;=1),1,0)</f>
        <v>0</v>
      </c>
      <c r="AB11012" s="10" t="str">
        <f>Tableau1[[#This Row],[DOI]]</f>
        <v>doi: 10.1111/aos.13358</v>
      </c>
      <c r="AC11012" s="13" t="str">
        <f>Tableau1[[#This Row],[Authors]]&amp;", "&amp;Tableau1[[#This Row],[Title]]&amp;" "&amp;Tableau1[[#This Row],[Journal]]&amp;". "&amp;Tableau1[[#This Row],[Year]]</f>
        <v>Willekens K, Gijbels A, Schoevaerdts L, Esteveny L, Janssens T, Jonckx B, Feyen JH, Meers C, Reynaerts D, Vander Poorten E, Stalmans P., Robot-assisted retinal vein cannulation in an in vivo porcine retinal vein occlusion model. Acta Ophthalmol. 2017</v>
      </c>
    </row>
    <row r="11013" spans="1:29" x14ac:dyDescent="0.3">
      <c r="A11013">
        <v>6647</v>
      </c>
      <c r="B11013" t="s">
        <v>9555</v>
      </c>
      <c r="C11013" t="s">
        <v>19762</v>
      </c>
      <c r="D11013" t="s">
        <v>29988</v>
      </c>
      <c r="E11013" t="s">
        <v>2523</v>
      </c>
      <c r="F11013" s="10"/>
      <c r="G11013">
        <v>2017</v>
      </c>
      <c r="J11013">
        <v>0.99226304759940132</v>
      </c>
      <c r="L11013" t="s">
        <v>41010</v>
      </c>
      <c r="M11013">
        <v>28186508</v>
      </c>
      <c r="Q11013" s="10"/>
      <c r="R11013" s="11">
        <f t="shared" si="344"/>
        <v>0</v>
      </c>
      <c r="U11013" s="11">
        <f t="shared" si="345"/>
        <v>0</v>
      </c>
      <c r="Y11013" s="11">
        <f>IF(SUM(Tableau1[[#This Row],[Other access]:[Sci-hub access]])&gt;=1,1,0)</f>
        <v>0</v>
      </c>
      <c r="Z11013" s="12">
        <f>IF(OR(Tableau1[[#This Row],[Access R1 + S1+ T1 ]]&gt;=1,Tableau1[[#This Row],[Access V1 +W1 + X1]]&gt;=1),1,0)</f>
        <v>0</v>
      </c>
      <c r="AB11013" s="10" t="str">
        <f>Tableau1[[#This Row],[DOI]]</f>
        <v>doi: 10.1038/eye.2016.325</v>
      </c>
      <c r="AC11013" s="13" t="str">
        <f>Tableau1[[#This Row],[Authors]]&amp;", "&amp;Tableau1[[#This Row],[Title]]&amp;" "&amp;Tableau1[[#This Row],[Journal]]&amp;". "&amp;Tableau1[[#This Row],[Year]]</f>
        <v>Hu CC, Ho JD, Lin HC, Kao LT., Association between open-angle glaucoma and neovascular age-related macular degeneration: a case-control study. Eye (Lond). 2017</v>
      </c>
    </row>
    <row r="11014" spans="1:29" x14ac:dyDescent="0.3">
      <c r="A11014">
        <v>3861</v>
      </c>
      <c r="B11014" t="s">
        <v>7021</v>
      </c>
      <c r="C11014" t="s">
        <v>17260</v>
      </c>
      <c r="D11014" t="s">
        <v>27446</v>
      </c>
      <c r="E11014" t="s">
        <v>2462</v>
      </c>
      <c r="F11014" s="10"/>
      <c r="G11014">
        <v>2017</v>
      </c>
      <c r="J11014">
        <v>0.99228137703366548</v>
      </c>
      <c r="L11014" t="s">
        <v>38303</v>
      </c>
      <c r="M11014">
        <v>28514951</v>
      </c>
      <c r="Q11014" s="10"/>
      <c r="R11014" s="11">
        <f t="shared" si="344"/>
        <v>0</v>
      </c>
      <c r="U11014" s="11">
        <f t="shared" si="345"/>
        <v>0</v>
      </c>
      <c r="Y11014" s="11">
        <f>IF(SUM(Tableau1[[#This Row],[Other access]:[Sci-hub access]])&gt;=1,1,0)</f>
        <v>0</v>
      </c>
      <c r="Z11014" s="12">
        <f>IF(OR(Tableau1[[#This Row],[Access R1 + S1+ T1 ]]&gt;=1,Tableau1[[#This Row],[Access V1 +W1 + X1]]&gt;=1),1,0)</f>
        <v>0</v>
      </c>
      <c r="AB11014" s="10" t="str">
        <f>Tableau1[[#This Row],[DOI]]</f>
        <v>doi: 10.1186/s12886-017-0465-8</v>
      </c>
      <c r="AC11014" s="13" t="str">
        <f>Tableau1[[#This Row],[Authors]]&amp;", "&amp;Tableau1[[#This Row],[Title]]&amp;" "&amp;Tableau1[[#This Row],[Journal]]&amp;". "&amp;Tableau1[[#This Row],[Year]]</f>
        <v>Yoo HS, Park E, Rhiu S, Chang HJ, Kim K, Yoo J, Heo JH, Nam HS., A computerized red glass test for quantifying diplopia. BMC Ophthalmol. 2017</v>
      </c>
    </row>
    <row r="11015" spans="1:29" x14ac:dyDescent="0.3">
      <c r="A11015">
        <v>6745</v>
      </c>
      <c r="B11015" t="s">
        <v>9638</v>
      </c>
      <c r="C11015" t="s">
        <v>19842</v>
      </c>
      <c r="D11015" t="s">
        <v>30071</v>
      </c>
      <c r="E11015" t="s">
        <v>2490</v>
      </c>
      <c r="F11015" s="10"/>
      <c r="G11015">
        <v>2017</v>
      </c>
      <c r="J11015">
        <v>0.99234788795582629</v>
      </c>
      <c r="L11015" t="s">
        <v>41106</v>
      </c>
      <c r="M11015">
        <v>28167054</v>
      </c>
      <c r="Q11015" s="10"/>
      <c r="R11015" s="11">
        <f t="shared" si="344"/>
        <v>0</v>
      </c>
      <c r="U11015" s="11">
        <f t="shared" si="345"/>
        <v>0</v>
      </c>
      <c r="Y11015" s="11">
        <f>IF(SUM(Tableau1[[#This Row],[Other access]:[Sci-hub access]])&gt;=1,1,0)</f>
        <v>0</v>
      </c>
      <c r="Z11015" s="12">
        <f>IF(OR(Tableau1[[#This Row],[Access R1 + S1+ T1 ]]&gt;=1,Tableau1[[#This Row],[Access V1 +W1 + X1]]&gt;=1),1,0)</f>
        <v>0</v>
      </c>
      <c r="AB11015" s="10" t="str">
        <f>Tableau1[[#This Row],[DOI]]</f>
        <v>doi: 10.1016/j.ajo.2017.01.026</v>
      </c>
      <c r="AC11015" s="13" t="str">
        <f>Tableau1[[#This Row],[Authors]]&amp;", "&amp;Tableau1[[#This Row],[Title]]&amp;" "&amp;Tableau1[[#This Row],[Journal]]&amp;". "&amp;Tableau1[[#This Row],[Year]]</f>
        <v>Kristianslund O, Råen M, Østern AE, Drolsum L., Glaucoma and Intraocular Pressure in Patients Operated for Late In-the-bag Intraocular Lens Dislocation: A Randomized Clinical Trial. Am J Ophthalmol. 2017</v>
      </c>
    </row>
    <row r="11016" spans="1:29" x14ac:dyDescent="0.3">
      <c r="A11016">
        <v>10427</v>
      </c>
      <c r="B11016" t="s">
        <v>2228</v>
      </c>
      <c r="C11016" t="s">
        <v>2229</v>
      </c>
      <c r="D11016" t="s">
        <v>2230</v>
      </c>
      <c r="E11016" t="s">
        <v>2624</v>
      </c>
      <c r="F11016" s="10"/>
      <c r="G11016">
        <v>2017</v>
      </c>
      <c r="J11016">
        <v>0.99236694350865173</v>
      </c>
      <c r="L11016" t="s">
        <v>44677</v>
      </c>
      <c r="M11016">
        <v>27311605</v>
      </c>
      <c r="Q11016" s="10"/>
      <c r="R11016" s="11">
        <f t="shared" si="344"/>
        <v>0</v>
      </c>
      <c r="U11016" s="11">
        <f t="shared" si="345"/>
        <v>0</v>
      </c>
      <c r="Y11016" s="11">
        <f>IF(SUM(Tableau1[[#This Row],[Other access]:[Sci-hub access]])&gt;=1,1,0)</f>
        <v>0</v>
      </c>
      <c r="Z11016" s="12">
        <f>IF(OR(Tableau1[[#This Row],[Access R1 + S1+ T1 ]]&gt;=1,Tableau1[[#This Row],[Access V1 +W1 + X1]]&gt;=1),1,0)</f>
        <v>0</v>
      </c>
      <c r="AB11016" s="10" t="str">
        <f>Tableau1[[#This Row],[DOI]]</f>
        <v>doi: 10.1007/s11517-016-1534-5</v>
      </c>
      <c r="AC11016" s="13" t="str">
        <f>Tableau1[[#This Row],[Authors]]&amp;", "&amp;Tableau1[[#This Row],[Title]]&amp;" "&amp;Tableau1[[#This Row],[Journal]]&amp;". "&amp;Tableau1[[#This Row],[Year]]</f>
        <v>Peteiro-Barral D, Remeseiro B, Méndez R, Penedo MG., Evaluation of an automatic dry eye test using MCDM methods and rank correlation. Med Biol Eng Comput. 2017</v>
      </c>
    </row>
    <row r="11017" spans="1:29" x14ac:dyDescent="0.3">
      <c r="A11017">
        <v>8021</v>
      </c>
      <c r="B11017" t="s">
        <v>10750</v>
      </c>
      <c r="C11017" t="s">
        <v>20944</v>
      </c>
      <c r="D11017" t="s">
        <v>31188</v>
      </c>
      <c r="E11017" t="s">
        <v>2991</v>
      </c>
      <c r="F11017" s="10"/>
      <c r="G11017">
        <v>2017</v>
      </c>
      <c r="J11017">
        <v>0.99241660165219603</v>
      </c>
      <c r="L11017" t="s">
        <v>42368</v>
      </c>
      <c r="M11017">
        <v>28008597</v>
      </c>
      <c r="Q11017" s="10"/>
      <c r="R11017" s="11">
        <f t="shared" si="344"/>
        <v>0</v>
      </c>
      <c r="U11017" s="11">
        <f t="shared" si="345"/>
        <v>0</v>
      </c>
      <c r="Y11017" s="11">
        <f>IF(SUM(Tableau1[[#This Row],[Other access]:[Sci-hub access]])&gt;=1,1,0)</f>
        <v>0</v>
      </c>
      <c r="Z11017" s="12">
        <f>IF(OR(Tableau1[[#This Row],[Access R1 + S1+ T1 ]]&gt;=1,Tableau1[[#This Row],[Access V1 +W1 + X1]]&gt;=1),1,0)</f>
        <v>0</v>
      </c>
      <c r="AB11017" s="10" t="str">
        <f>Tableau1[[#This Row],[DOI]]</f>
        <v>doi: 10.1111/jgs.14704</v>
      </c>
      <c r="AC11017" s="13" t="str">
        <f>Tableau1[[#This Row],[Authors]]&amp;", "&amp;Tableau1[[#This Row],[Title]]&amp;" "&amp;Tableau1[[#This Row],[Journal]]&amp;". "&amp;Tableau1[[#This Row],[Year]]</f>
        <v>Jung HY, Unruh MA, Vest JR, Casalino LP, Kern LM, Grinspan ZM, Bao Y, Kaushal R; HITEC Investigators.., Physician Participation in Meaningful Use and Quality of Care for Medicare Fee-for-Service Enrollees. J Am Geriatr Soc. 2017</v>
      </c>
    </row>
    <row r="11018" spans="1:29" x14ac:dyDescent="0.3">
      <c r="A11018">
        <v>5061</v>
      </c>
      <c r="B11018" t="s">
        <v>515</v>
      </c>
      <c r="C11018" t="s">
        <v>516</v>
      </c>
      <c r="D11018" t="s">
        <v>517</v>
      </c>
      <c r="E11018" t="s">
        <v>2482</v>
      </c>
      <c r="F11018" s="10"/>
      <c r="G11018">
        <v>2017</v>
      </c>
      <c r="J11018">
        <v>0.9926711758709833</v>
      </c>
      <c r="L11018" t="s">
        <v>39469</v>
      </c>
      <c r="M11018">
        <v>28378817</v>
      </c>
      <c r="Q11018" s="10"/>
      <c r="R11018" s="11">
        <f t="shared" si="344"/>
        <v>0</v>
      </c>
      <c r="U11018" s="11">
        <f t="shared" si="345"/>
        <v>0</v>
      </c>
      <c r="Y11018" s="11">
        <f>IF(SUM(Tableau1[[#This Row],[Other access]:[Sci-hub access]])&gt;=1,1,0)</f>
        <v>0</v>
      </c>
      <c r="Z11018" s="12">
        <f>IF(OR(Tableau1[[#This Row],[Access R1 + S1+ T1 ]]&gt;=1,Tableau1[[#This Row],[Access V1 +W1 + X1]]&gt;=1),1,0)</f>
        <v>0</v>
      </c>
      <c r="AB11018" s="10" t="str">
        <f>Tableau1[[#This Row],[DOI]]</f>
        <v>doi: 10.1038/ejhg.2017.39</v>
      </c>
      <c r="AC11018" s="13" t="str">
        <f>Tableau1[[#This Row],[Authors]]&amp;", "&amp;Tableau1[[#This Row],[Title]]&amp;" "&amp;Tableau1[[#This Row],[Journal]]&amp;". "&amp;Tableau1[[#This Row],[Year]]</f>
        <v>O'Brien A, Marshall CR, Blaser S, Ray PN, Yoon G., Severe neurodegeneration, progressive cerebral volume loss and diffuse hypomyelination associated with a homozygous frameshift mutation in CSTB. Eur J Hum Genet. 2017</v>
      </c>
    </row>
    <row r="11019" spans="1:29" x14ac:dyDescent="0.3">
      <c r="A11019">
        <v>939</v>
      </c>
      <c r="B11019" t="s">
        <v>4201</v>
      </c>
      <c r="C11019" t="s">
        <v>14455</v>
      </c>
      <c r="D11019" t="s">
        <v>24622</v>
      </c>
      <c r="E11019" t="s">
        <v>2562</v>
      </c>
      <c r="F11019" s="10"/>
      <c r="G11019">
        <v>2017</v>
      </c>
      <c r="J11019">
        <v>0.99276193229763943</v>
      </c>
      <c r="L11019" t="s">
        <v>35427</v>
      </c>
      <c r="M11019">
        <v>29057641</v>
      </c>
      <c r="Q11019" s="10"/>
      <c r="R11019" s="11">
        <f t="shared" si="344"/>
        <v>0</v>
      </c>
      <c r="U11019" s="11">
        <f t="shared" si="345"/>
        <v>0</v>
      </c>
      <c r="Y11019" s="11">
        <f>IF(SUM(Tableau1[[#This Row],[Other access]:[Sci-hub access]])&gt;=1,1,0)</f>
        <v>0</v>
      </c>
      <c r="Z11019" s="12">
        <f>IF(OR(Tableau1[[#This Row],[Access R1 + S1+ T1 ]]&gt;=1,Tableau1[[#This Row],[Access V1 +W1 + X1]]&gt;=1),1,0)</f>
        <v>0</v>
      </c>
      <c r="AB11019" s="10" t="str">
        <f>Tableau1[[#This Row],[DOI]]</f>
        <v>doi: 10.22608/APO.2017308</v>
      </c>
      <c r="AC11019" s="13" t="str">
        <f>Tableau1[[#This Row],[Authors]]&amp;", "&amp;Tableau1[[#This Row],[Title]]&amp;" "&amp;Tableau1[[#This Row],[Journal]]&amp;". "&amp;Tableau1[[#This Row],[Year]]</f>
        <v>Ng DSC, Lai TYY, Cheung CMG, Ohno-Matsui K., Anti-Vascular Endothelial Growth Factor Therapy for Myopic Choroidal Neovascularization. Asia Pac J Ophthalmol (Phila). 2017</v>
      </c>
    </row>
    <row r="11020" spans="1:29" x14ac:dyDescent="0.3">
      <c r="A11020">
        <v>2662</v>
      </c>
      <c r="B11020" t="s">
        <v>5875</v>
      </c>
      <c r="C11020" t="s">
        <v>16121</v>
      </c>
      <c r="D11020" t="s">
        <v>26298</v>
      </c>
      <c r="E11020" t="s">
        <v>2900</v>
      </c>
      <c r="F11020" s="10"/>
      <c r="G11020">
        <v>2017</v>
      </c>
      <c r="J11020">
        <v>0.99277405476423564</v>
      </c>
      <c r="L11020" t="s">
        <v>37125</v>
      </c>
      <c r="M11020">
        <v>28711406</v>
      </c>
      <c r="Q11020" s="10"/>
      <c r="R11020" s="11">
        <f t="shared" si="344"/>
        <v>0</v>
      </c>
      <c r="U11020" s="11">
        <f t="shared" si="345"/>
        <v>0</v>
      </c>
      <c r="Y11020" s="11">
        <f>IF(SUM(Tableau1[[#This Row],[Other access]:[Sci-hub access]])&gt;=1,1,0)</f>
        <v>0</v>
      </c>
      <c r="Z11020" s="12">
        <f>IF(OR(Tableau1[[#This Row],[Access R1 + S1+ T1 ]]&gt;=1,Tableau1[[#This Row],[Access V1 +W1 + X1]]&gt;=1),1,0)</f>
        <v>0</v>
      </c>
      <c r="AB11020" s="10" t="str">
        <f>Tableau1[[#This Row],[DOI]]</f>
        <v>doi: 10.1016/j.bbagen.2017.06.024</v>
      </c>
      <c r="AC11020" s="13" t="str">
        <f>Tableau1[[#This Row],[Authors]]&amp;", "&amp;Tableau1[[#This Row],[Title]]&amp;" "&amp;Tableau1[[#This Row],[Journal]]&amp;". "&amp;Tableau1[[#This Row],[Year]]</f>
        <v>Manya H, Endo T., Glycosylation with ribitol-phosphate in mammals: New insights into the O-mannosyl glycan. Biochim Biophys Acta. 2017</v>
      </c>
    </row>
    <row r="11021" spans="1:29" x14ac:dyDescent="0.3">
      <c r="A11021">
        <v>6393</v>
      </c>
      <c r="B11021" t="s">
        <v>9338</v>
      </c>
      <c r="C11021" t="s">
        <v>19547</v>
      </c>
      <c r="D11021" t="s">
        <v>29769</v>
      </c>
      <c r="E11021" t="s">
        <v>2440</v>
      </c>
      <c r="F11021" s="10"/>
      <c r="G11021">
        <v>2017</v>
      </c>
      <c r="J11021">
        <v>0.992834926249336</v>
      </c>
      <c r="L11021" t="s">
        <v>40762</v>
      </c>
      <c r="M11021">
        <v>28219732</v>
      </c>
      <c r="Q11021" s="10"/>
      <c r="R11021" s="11">
        <f t="shared" si="344"/>
        <v>0</v>
      </c>
      <c r="U11021" s="11">
        <f t="shared" si="345"/>
        <v>0</v>
      </c>
      <c r="Y11021" s="11">
        <f>IF(SUM(Tableau1[[#This Row],[Other access]:[Sci-hub access]])&gt;=1,1,0)</f>
        <v>0</v>
      </c>
      <c r="Z11021" s="12">
        <f>IF(OR(Tableau1[[#This Row],[Access R1 + S1+ T1 ]]&gt;=1,Tableau1[[#This Row],[Access V1 +W1 + X1]]&gt;=1),1,0)</f>
        <v>0</v>
      </c>
      <c r="AB11021" s="10" t="str">
        <f>Tableau1[[#This Row],[DOI]]</f>
        <v>doi: 10.1016/j.exer.2017.02.007</v>
      </c>
      <c r="AC11021" s="13" t="str">
        <f>Tableau1[[#This Row],[Authors]]&amp;", "&amp;Tableau1[[#This Row],[Title]]&amp;" "&amp;Tableau1[[#This Row],[Journal]]&amp;". "&amp;Tableau1[[#This Row],[Year]]</f>
        <v>Adler L 4th, Chen C, Koutalos Y., All-trans retinal levels and formation of lipofuscin precursors after bleaching in rod photoreceptors from wild type and Abca4(-/-) mice. Exp Eye Res. 2017</v>
      </c>
    </row>
    <row r="11022" spans="1:29" ht="28.8" x14ac:dyDescent="0.3">
      <c r="A11022">
        <v>9437</v>
      </c>
      <c r="B11022" t="s">
        <v>12006</v>
      </c>
      <c r="C11022" t="s">
        <v>22182</v>
      </c>
      <c r="D11022" t="s">
        <v>32452</v>
      </c>
      <c r="E11022" t="s">
        <v>2448</v>
      </c>
      <c r="F11022" s="10"/>
      <c r="G11022">
        <v>2017</v>
      </c>
      <c r="J11022">
        <v>0.99305294121972043</v>
      </c>
      <c r="L11022" t="s">
        <v>43725</v>
      </c>
      <c r="M11022">
        <v>27687988</v>
      </c>
      <c r="Q11022" s="10"/>
      <c r="R11022" s="11">
        <f t="shared" si="344"/>
        <v>0</v>
      </c>
      <c r="U11022" s="11">
        <f t="shared" si="345"/>
        <v>0</v>
      </c>
      <c r="Y11022" s="11">
        <f>IF(SUM(Tableau1[[#This Row],[Other access]:[Sci-hub access]])&gt;=1,1,0)</f>
        <v>0</v>
      </c>
      <c r="Z11022" s="12">
        <f>IF(OR(Tableau1[[#This Row],[Access R1 + S1+ T1 ]]&gt;=1,Tableau1[[#This Row],[Access V1 +W1 + X1]]&gt;=1),1,0)</f>
        <v>0</v>
      </c>
      <c r="AB11022" s="10" t="str">
        <f>Tableau1[[#This Row],[DOI]]</f>
        <v>doi: 10.1007/s00417-016-3500-1</v>
      </c>
      <c r="AC11022" s="13" t="str">
        <f>Tableau1[[#This Row],[Authors]]&amp;", "&amp;Tableau1[[#This Row],[Title]]&amp;" "&amp;Tableau1[[#This Row],[Journal]]&amp;". "&amp;Tableau1[[#This Row],[Year]]</f>
        <v>Matsumiya W, Honda S, Otsuka K, Miki A, Nagai T, Imai H, Kusuhara S, Nakamura M., One-year outcome of combination therapy with intravitreal aflibercept and verteporfin photodynamic therapy for polypoidal choroidal vasculopathy. Graefes Arch Clin Exp Ophthalmol. 2017</v>
      </c>
    </row>
    <row r="11023" spans="1:29" x14ac:dyDescent="0.3">
      <c r="A11023">
        <v>2189</v>
      </c>
      <c r="B11023" t="s">
        <v>5423</v>
      </c>
      <c r="C11023" t="s">
        <v>15668</v>
      </c>
      <c r="D11023" t="s">
        <v>25845</v>
      </c>
      <c r="E11023" t="s">
        <v>2440</v>
      </c>
      <c r="F11023" s="10"/>
      <c r="G11023">
        <v>2017</v>
      </c>
      <c r="J11023">
        <v>0.99314078980241205</v>
      </c>
      <c r="L11023" t="s">
        <v>36660</v>
      </c>
      <c r="M11023">
        <v>28803935</v>
      </c>
      <c r="Q11023" s="10"/>
      <c r="R11023" s="11">
        <f t="shared" si="344"/>
        <v>0</v>
      </c>
      <c r="U11023" s="11">
        <f t="shared" si="345"/>
        <v>0</v>
      </c>
      <c r="Y11023" s="11">
        <f>IF(SUM(Tableau1[[#This Row],[Other access]:[Sci-hub access]])&gt;=1,1,0)</f>
        <v>0</v>
      </c>
      <c r="Z11023" s="12">
        <f>IF(OR(Tableau1[[#This Row],[Access R1 + S1+ T1 ]]&gt;=1,Tableau1[[#This Row],[Access V1 +W1 + X1]]&gt;=1),1,0)</f>
        <v>0</v>
      </c>
      <c r="AB11023" s="10" t="str">
        <f>Tableau1[[#This Row],[DOI]]</f>
        <v>doi: 10.1016/j.exer.2017.08.008</v>
      </c>
      <c r="AC11023" s="13" t="str">
        <f>Tableau1[[#This Row],[Authors]]&amp;", "&amp;Tableau1[[#This Row],[Title]]&amp;" "&amp;Tableau1[[#This Row],[Journal]]&amp;". "&amp;Tableau1[[#This Row],[Year]]</f>
        <v>Kim KW, Lee SJ, Kim JC., TNF-α upregulates HIF-1α expression in pterygium fibroblasts and enhances their susceptibility to VEGF independent of hypoxia. Exp Eye Res. 2017</v>
      </c>
    </row>
    <row r="11024" spans="1:29" ht="28.8" x14ac:dyDescent="0.3">
      <c r="A11024">
        <v>1121</v>
      </c>
      <c r="B11024" t="s">
        <v>4383</v>
      </c>
      <c r="C11024" t="s">
        <v>14637</v>
      </c>
      <c r="D11024" t="s">
        <v>24804</v>
      </c>
      <c r="E11024" t="s">
        <v>2613</v>
      </c>
      <c r="F11024" s="10"/>
      <c r="G11024">
        <v>2017</v>
      </c>
      <c r="J11024">
        <v>0.993339015867995</v>
      </c>
      <c r="L11024" t="s">
        <v>35609</v>
      </c>
      <c r="M11024">
        <v>29022294</v>
      </c>
      <c r="Q11024" s="10"/>
      <c r="R11024" s="11">
        <f t="shared" si="344"/>
        <v>0</v>
      </c>
      <c r="U11024" s="11">
        <f t="shared" si="345"/>
        <v>0</v>
      </c>
      <c r="Y11024" s="11">
        <f>IF(SUM(Tableau1[[#This Row],[Other access]:[Sci-hub access]])&gt;=1,1,0)</f>
        <v>0</v>
      </c>
      <c r="Z11024" s="12">
        <f>IF(OR(Tableau1[[#This Row],[Access R1 + S1+ T1 ]]&gt;=1,Tableau1[[#This Row],[Access V1 +W1 + X1]]&gt;=1),1,0)</f>
        <v>0</v>
      </c>
      <c r="AB11024" s="10" t="str">
        <f>Tableau1[[#This Row],[DOI]]</f>
        <v>doi: 10.3341/kjo.2016.0098</v>
      </c>
      <c r="AC11024" s="13" t="str">
        <f>Tableau1[[#This Row],[Authors]]&amp;", "&amp;Tableau1[[#This Row],[Title]]&amp;" "&amp;Tableau1[[#This Row],[Journal]]&amp;". "&amp;Tableau1[[#This Row],[Year]]</f>
        <v>Kim JM, Lee H, Shin JP, Ahn J, Yoo JM, Song SJ, Kim SJ, Kang SW; Epidemiologic Survey Committee of the Korean Ophthalmologic Society.., Epiretinal Membrane: Prevalence and Risk Factors from the Korea National Health and Nutrition Examination Survey, 2008 through 2012. Korean J Ophthalmol. 2017</v>
      </c>
    </row>
    <row r="11025" spans="1:29" x14ac:dyDescent="0.3">
      <c r="A11025">
        <v>397</v>
      </c>
      <c r="B11025" t="s">
        <v>3660</v>
      </c>
      <c r="C11025" t="s">
        <v>13920</v>
      </c>
      <c r="D11025" t="s">
        <v>24080</v>
      </c>
      <c r="E11025" t="s">
        <v>2443</v>
      </c>
      <c r="F11025" s="10"/>
      <c r="G11025">
        <v>2017</v>
      </c>
      <c r="J11025">
        <v>0.99337043055801677</v>
      </c>
      <c r="L11025" t="s">
        <v>34903</v>
      </c>
      <c r="M11025">
        <v>29228251</v>
      </c>
      <c r="Q11025" s="10"/>
      <c r="R11025" s="11">
        <f t="shared" si="344"/>
        <v>0</v>
      </c>
      <c r="U11025" s="11">
        <f t="shared" si="345"/>
        <v>0</v>
      </c>
      <c r="Y11025" s="11">
        <f>IF(SUM(Tableau1[[#This Row],[Other access]:[Sci-hub access]])&gt;=1,1,0)</f>
        <v>0</v>
      </c>
      <c r="Z11025" s="12">
        <f>IF(OR(Tableau1[[#This Row],[Access R1 + S1+ T1 ]]&gt;=1,Tableau1[[#This Row],[Access V1 +W1 + X1]]&gt;=1),1,0)</f>
        <v>0</v>
      </c>
      <c r="AB11025" s="10" t="str">
        <f>Tableau1[[#This Row],[DOI]]</f>
        <v>doi: 10.1167/iovs.17-22858</v>
      </c>
      <c r="AC11025" s="13" t="str">
        <f>Tableau1[[#This Row],[Authors]]&amp;", "&amp;Tableau1[[#This Row],[Title]]&amp;" "&amp;Tableau1[[#This Row],[Journal]]&amp;". "&amp;Tableau1[[#This Row],[Year]]</f>
        <v>Turner DC, Samuels BC, Huisingh C, Girkin CA, Downs JC., The Magnitude and Time Course of IOP Change in Response to Body Position Change in Nonhuman Primates Measured Using Continuous IOP Telemetry. Invest Ophthalmol Vis Sci. 2017</v>
      </c>
    </row>
    <row r="11026" spans="1:29" x14ac:dyDescent="0.3">
      <c r="A11026">
        <v>4537</v>
      </c>
      <c r="B11026" t="s">
        <v>7660</v>
      </c>
      <c r="C11026" t="s">
        <v>17895</v>
      </c>
      <c r="D11026" t="s">
        <v>28089</v>
      </c>
      <c r="E11026" t="s">
        <v>2449</v>
      </c>
      <c r="F11026" s="10"/>
      <c r="G11026">
        <v>2018</v>
      </c>
      <c r="J11026">
        <v>0.99340958517995614</v>
      </c>
      <c r="L11026" t="s">
        <v>38955</v>
      </c>
      <c r="M11026">
        <v>28436157</v>
      </c>
      <c r="Q11026" s="10"/>
      <c r="R11026" s="11">
        <f t="shared" si="344"/>
        <v>0</v>
      </c>
      <c r="U11026" s="11">
        <f t="shared" si="345"/>
        <v>0</v>
      </c>
      <c r="Y11026" s="11">
        <f>IF(SUM(Tableau1[[#This Row],[Other access]:[Sci-hub access]])&gt;=1,1,0)</f>
        <v>0</v>
      </c>
      <c r="Z11026" s="12">
        <f>IF(OR(Tableau1[[#This Row],[Access R1 + S1+ T1 ]]&gt;=1,Tableau1[[#This Row],[Access V1 +W1 + X1]]&gt;=1),1,0)</f>
        <v>0</v>
      </c>
      <c r="AB11026" s="10" t="str">
        <f>Tableau1[[#This Row],[DOI]]</f>
        <v>doi: 10.1111/cxo.12535</v>
      </c>
      <c r="AC11026" s="13" t="str">
        <f>Tableau1[[#This Row],[Authors]]&amp;", "&amp;Tableau1[[#This Row],[Title]]&amp;" "&amp;Tableau1[[#This Row],[Journal]]&amp;". "&amp;Tableau1[[#This Row],[Year]]</f>
        <v>Host BK, Turner AW, Muir J., Real-time teleophthalmology video consultation: an analysis of patient satisfaction in rural Western Australia. Clin Exp Optom. 2018</v>
      </c>
    </row>
    <row r="11027" spans="1:29" ht="28.8" x14ac:dyDescent="0.3">
      <c r="A11027">
        <v>2653</v>
      </c>
      <c r="B11027" t="s">
        <v>5867</v>
      </c>
      <c r="C11027" t="s">
        <v>16113</v>
      </c>
      <c r="D11027" t="s">
        <v>26290</v>
      </c>
      <c r="E11027" t="s">
        <v>2714</v>
      </c>
      <c r="F11027" s="10"/>
      <c r="G11027">
        <v>2017</v>
      </c>
      <c r="J11027">
        <v>0.99341769176226025</v>
      </c>
      <c r="L11027" t="s">
        <v>37116</v>
      </c>
      <c r="M11027">
        <v>28713773</v>
      </c>
      <c r="Q11027" s="10"/>
      <c r="R11027" s="11">
        <f t="shared" si="344"/>
        <v>0</v>
      </c>
      <c r="U11027" s="11">
        <f t="shared" si="345"/>
        <v>0</v>
      </c>
      <c r="Y11027" s="11">
        <f>IF(SUM(Tableau1[[#This Row],[Other access]:[Sci-hub access]])&gt;=1,1,0)</f>
        <v>0</v>
      </c>
      <c r="Z11027" s="12">
        <f>IF(OR(Tableau1[[#This Row],[Access R1 + S1+ T1 ]]&gt;=1,Tableau1[[#This Row],[Access V1 +W1 + X1]]&gt;=1),1,0)</f>
        <v>0</v>
      </c>
      <c r="AB11027" s="10" t="str">
        <f>Tableau1[[#This Row],[DOI]]</f>
        <v>doi: 10.3389/fcimb.2017.00268</v>
      </c>
      <c r="AC11027" s="13" t="str">
        <f>Tableau1[[#This Row],[Authors]]&amp;", "&amp;Tableau1[[#This Row],[Title]]&amp;" "&amp;Tableau1[[#This Row],[Journal]]&amp;". "&amp;Tableau1[[#This Row],[Year]]</f>
        <v>Péré-Védrenne C, Prochazkova-Carlotti M, Rousseau B, He W, Chambonnier L, Sifré E, Buissonnière A, Dubus P, Mégraud F, Varon C, Ménard A., The Cytolethal Distending Toxin Subunit CdtB of Helicobacter hepaticus Promotes Senescence and Endoreplication in Xenograft Mouse Models of Hepatic and Intestinal Cell Lines. Front Cell Infect Microbiol. 2017</v>
      </c>
    </row>
    <row r="11028" spans="1:29" ht="28.8" x14ac:dyDescent="0.3">
      <c r="A11028">
        <v>4191</v>
      </c>
      <c r="B11028" t="s">
        <v>7331</v>
      </c>
      <c r="C11028" t="s">
        <v>17567</v>
      </c>
      <c r="D11028" t="s">
        <v>27759</v>
      </c>
      <c r="E11028" t="s">
        <v>3084</v>
      </c>
      <c r="F11028" s="10"/>
      <c r="G11028">
        <v>2017</v>
      </c>
      <c r="J11028">
        <v>0.99363358154660952</v>
      </c>
      <c r="L11028" t="s">
        <v>38622</v>
      </c>
      <c r="M11028">
        <v>28472466</v>
      </c>
      <c r="Q11028" s="10"/>
      <c r="R11028" s="11">
        <f t="shared" si="344"/>
        <v>0</v>
      </c>
      <c r="U11028" s="11">
        <f t="shared" si="345"/>
        <v>0</v>
      </c>
      <c r="Y11028" s="11">
        <f>IF(SUM(Tableau1[[#This Row],[Other access]:[Sci-hub access]])&gt;=1,1,0)</f>
        <v>0</v>
      </c>
      <c r="Z11028" s="12">
        <f>IF(OR(Tableau1[[#This Row],[Access R1 + S1+ T1 ]]&gt;=1,Tableau1[[#This Row],[Access V1 +W1 + X1]]&gt;=1),1,0)</f>
        <v>0</v>
      </c>
      <c r="AB11028" s="10" t="str">
        <f>Tableau1[[#This Row],[DOI]]</f>
        <v>doi: 10.1093/femspd/ftx050</v>
      </c>
      <c r="AC11028" s="13" t="str">
        <f>Tableau1[[#This Row],[Authors]]&amp;", "&amp;Tableau1[[#This Row],[Title]]&amp;" "&amp;Tableau1[[#This Row],[Journal]]&amp;". "&amp;Tableau1[[#This Row],[Year]]</f>
        <v>Last A, Burr S, Alexander N, Harding-Esch E, Roberts CH, Nabicassa M, Cassama ETDS, Mabey D, Holland M, Bailey R., Spatial clustering of high load ocular Chlamydia trachomatis infection in trachoma: a cross-sectional population-based study. Pathog Dis. 2017</v>
      </c>
    </row>
    <row r="11029" spans="1:29" x14ac:dyDescent="0.3">
      <c r="A11029">
        <v>6033</v>
      </c>
      <c r="B11029" t="s">
        <v>9019</v>
      </c>
      <c r="C11029" t="s">
        <v>19234</v>
      </c>
      <c r="D11029" t="s">
        <v>29449</v>
      </c>
      <c r="E11029" t="s">
        <v>2464</v>
      </c>
      <c r="F11029" s="10"/>
      <c r="G11029">
        <v>2017</v>
      </c>
      <c r="J11029">
        <v>0.99365881423071623</v>
      </c>
      <c r="L11029" t="s">
        <v>40410</v>
      </c>
      <c r="M11029">
        <v>28257299</v>
      </c>
      <c r="Q11029" s="10"/>
      <c r="R11029" s="11">
        <f t="shared" si="344"/>
        <v>0</v>
      </c>
      <c r="U11029" s="11">
        <f t="shared" si="345"/>
        <v>0</v>
      </c>
      <c r="Y11029" s="11">
        <f>IF(SUM(Tableau1[[#This Row],[Other access]:[Sci-hub access]])&gt;=1,1,0)</f>
        <v>0</v>
      </c>
      <c r="Z11029" s="12">
        <f>IF(OR(Tableau1[[#This Row],[Access R1 + S1+ T1 ]]&gt;=1,Tableau1[[#This Row],[Access V1 +W1 + X1]]&gt;=1),1,0)</f>
        <v>0</v>
      </c>
      <c r="AB11029" s="10" t="str">
        <f>Tableau1[[#This Row],[DOI]]</f>
        <v>doi: 10.1097/ICU.0000000000000370</v>
      </c>
      <c r="AC11029" s="13" t="str">
        <f>Tableau1[[#This Row],[Authors]]&amp;", "&amp;Tableau1[[#This Row],[Title]]&amp;" "&amp;Tableau1[[#This Row],[Journal]]&amp;". "&amp;Tableau1[[#This Row],[Year]]</f>
        <v>Rasool N, Odel JG, Kazim M., Optic pathway glioma of childhood. Curr Opin Ophthalmol. 2017</v>
      </c>
    </row>
    <row r="11030" spans="1:29" x14ac:dyDescent="0.3">
      <c r="A11030">
        <v>2958</v>
      </c>
      <c r="B11030" t="s">
        <v>6153</v>
      </c>
      <c r="C11030" t="s">
        <v>16398</v>
      </c>
      <c r="D11030" t="s">
        <v>26577</v>
      </c>
      <c r="E11030" t="s">
        <v>2460</v>
      </c>
      <c r="F11030" s="10"/>
      <c r="G11030">
        <v>2017</v>
      </c>
      <c r="J11030">
        <v>0.99366118785738999</v>
      </c>
      <c r="L11030" t="s">
        <v>37414</v>
      </c>
      <c r="M11030">
        <v>28658589</v>
      </c>
      <c r="Q11030" s="10"/>
      <c r="R11030" s="11">
        <f t="shared" si="344"/>
        <v>0</v>
      </c>
      <c r="U11030" s="11">
        <f t="shared" si="345"/>
        <v>0</v>
      </c>
      <c r="Y11030" s="11">
        <f>IF(SUM(Tableau1[[#This Row],[Other access]:[Sci-hub access]])&gt;=1,1,0)</f>
        <v>0</v>
      </c>
      <c r="Z11030" s="12">
        <f>IF(OR(Tableau1[[#This Row],[Access R1 + S1+ T1 ]]&gt;=1,Tableau1[[#This Row],[Access V1 +W1 + X1]]&gt;=1),1,0)</f>
        <v>0</v>
      </c>
      <c r="AB11030" s="10" t="str">
        <f>Tableau1[[#This Row],[DOI]]</f>
        <v>doi: 10.1080/09286586.2016.1270335</v>
      </c>
      <c r="AC11030" s="13" t="str">
        <f>Tableau1[[#This Row],[Authors]]&amp;", "&amp;Tableau1[[#This Row],[Title]]&amp;" "&amp;Tableau1[[#This Row],[Journal]]&amp;". "&amp;Tableau1[[#This Row],[Year]]</f>
        <v>Hashemi H, Khabazkhoob M, Nabovati P, Ostadimoghaddam H, Shafaee S, Doostdar A, Yekta A., The Prevalence of Age-Related Eye Disease in an Elderly Population. Ophthalmic Epidemiol. 2017</v>
      </c>
    </row>
    <row r="11031" spans="1:29" x14ac:dyDescent="0.3">
      <c r="A11031">
        <v>2757</v>
      </c>
      <c r="B11031" t="s">
        <v>5963</v>
      </c>
      <c r="C11031" t="s">
        <v>16210</v>
      </c>
      <c r="D11031" t="s">
        <v>26387</v>
      </c>
      <c r="E11031" t="s">
        <v>2468</v>
      </c>
      <c r="F11031" s="10"/>
      <c r="G11031">
        <v>2017</v>
      </c>
      <c r="J11031">
        <v>0.99367882419371745</v>
      </c>
      <c r="L11031" t="s">
        <v>37216</v>
      </c>
      <c r="M11031">
        <v>28692597</v>
      </c>
      <c r="Q11031" s="10"/>
      <c r="R11031" s="11">
        <f t="shared" si="344"/>
        <v>0</v>
      </c>
      <c r="U11031" s="11">
        <f t="shared" si="345"/>
        <v>0</v>
      </c>
      <c r="Y11031" s="11">
        <f>IF(SUM(Tableau1[[#This Row],[Other access]:[Sci-hub access]])&gt;=1,1,0)</f>
        <v>0</v>
      </c>
      <c r="Z11031" s="12">
        <f>IF(OR(Tableau1[[#This Row],[Access R1 + S1+ T1 ]]&gt;=1,Tableau1[[#This Row],[Access V1 +W1 + X1]]&gt;=1),1,0)</f>
        <v>0</v>
      </c>
      <c r="AB11031" s="10" t="str">
        <f>Tableau1[[#This Row],[DOI]]</f>
        <v>doi: 10.1097/IJG.0000000000000720</v>
      </c>
      <c r="AC11031" s="13" t="str">
        <f>Tableau1[[#This Row],[Authors]]&amp;", "&amp;Tableau1[[#This Row],[Title]]&amp;" "&amp;Tableau1[[#This Row],[Journal]]&amp;". "&amp;Tableau1[[#This Row],[Year]]</f>
        <v>Vinod K, Gedde SJ, Feuer WJ, Panarelli JF, Chang TC, Chen PP, Parrish RK 2nd., Practice Preferences for Glaucoma Surgery: A Survey of the American Glaucoma Society. J Glaucoma. 2017</v>
      </c>
    </row>
    <row r="11032" spans="1:29" x14ac:dyDescent="0.3">
      <c r="A11032">
        <v>3056</v>
      </c>
      <c r="B11032" t="s">
        <v>6247</v>
      </c>
      <c r="C11032" t="s">
        <v>16492</v>
      </c>
      <c r="D11032" t="s">
        <v>26671</v>
      </c>
      <c r="E11032" t="s">
        <v>2511</v>
      </c>
      <c r="F11032" s="10"/>
      <c r="G11032">
        <v>2017</v>
      </c>
      <c r="J11032">
        <v>0.99389694003509266</v>
      </c>
      <c r="L11032" t="s">
        <v>37510</v>
      </c>
      <c r="M11032">
        <v>28643724</v>
      </c>
      <c r="Q11032" s="10"/>
      <c r="R11032" s="11">
        <f t="shared" si="344"/>
        <v>0</v>
      </c>
      <c r="U11032" s="11">
        <f t="shared" si="345"/>
        <v>0</v>
      </c>
      <c r="Y11032" s="11">
        <f>IF(SUM(Tableau1[[#This Row],[Other access]:[Sci-hub access]])&gt;=1,1,0)</f>
        <v>0</v>
      </c>
      <c r="Z11032" s="12">
        <f>IF(OR(Tableau1[[#This Row],[Access R1 + S1+ T1 ]]&gt;=1,Tableau1[[#This Row],[Access V1 +W1 + X1]]&gt;=1),1,0)</f>
        <v>0</v>
      </c>
      <c r="AB11032" s="10" t="str">
        <f>Tableau1[[#This Row],[DOI]]</f>
        <v>doi: 10.4103/ijo.IJO_649_16</v>
      </c>
      <c r="AC11032" s="13" t="str">
        <f>Tableau1[[#This Row],[Authors]]&amp;", "&amp;Tableau1[[#This Row],[Title]]&amp;" "&amp;Tableau1[[#This Row],[Journal]]&amp;". "&amp;Tableau1[[#This Row],[Year]]</f>
        <v>Philip SS, Kuriakose T, Chacko G., Successful surgical management of bilateral epiretinal membrane in a child with only café-au-lait spots. Indian J Ophthalmol. 2017</v>
      </c>
    </row>
    <row r="11033" spans="1:29" x14ac:dyDescent="0.3">
      <c r="A11033">
        <v>9021</v>
      </c>
      <c r="B11033" t="s">
        <v>11635</v>
      </c>
      <c r="C11033" t="s">
        <v>21813</v>
      </c>
      <c r="D11033" t="s">
        <v>32076</v>
      </c>
      <c r="E11033" t="s">
        <v>2463</v>
      </c>
      <c r="F11033" s="10"/>
      <c r="G11033">
        <v>2017</v>
      </c>
      <c r="J11033">
        <v>0.99390799884195846</v>
      </c>
      <c r="L11033" t="s">
        <v>43343</v>
      </c>
      <c r="M11033">
        <v>27791252</v>
      </c>
      <c r="Q11033" s="10"/>
      <c r="R11033" s="11">
        <f t="shared" si="344"/>
        <v>0</v>
      </c>
      <c r="U11033" s="11">
        <f t="shared" si="345"/>
        <v>0</v>
      </c>
      <c r="Y11033" s="11">
        <f>IF(SUM(Tableau1[[#This Row],[Other access]:[Sci-hub access]])&gt;=1,1,0)</f>
        <v>0</v>
      </c>
      <c r="Z11033" s="12">
        <f>IF(OR(Tableau1[[#This Row],[Access R1 + S1+ T1 ]]&gt;=1,Tableau1[[#This Row],[Access V1 +W1 + X1]]&gt;=1),1,0)</f>
        <v>0</v>
      </c>
      <c r="AB11033" s="10" t="str">
        <f>Tableau1[[#This Row],[DOI]]</f>
        <v>doi: 10.5301/ejo.5000884</v>
      </c>
      <c r="AC11033" s="13" t="str">
        <f>Tableau1[[#This Row],[Authors]]&amp;", "&amp;Tableau1[[#This Row],[Title]]&amp;" "&amp;Tableau1[[#This Row],[Journal]]&amp;". "&amp;Tableau1[[#This Row],[Year]]</f>
        <v>Hof H., Listeria infections of the eye. Eur J Ophthalmol. 2017</v>
      </c>
    </row>
    <row r="11034" spans="1:29" x14ac:dyDescent="0.3">
      <c r="A11034">
        <v>4282</v>
      </c>
      <c r="B11034" t="s">
        <v>7416</v>
      </c>
      <c r="C11034" t="s">
        <v>17652</v>
      </c>
      <c r="D11034" t="s">
        <v>27844</v>
      </c>
      <c r="E11034" t="s">
        <v>2597</v>
      </c>
      <c r="F11034" s="10"/>
      <c r="G11034">
        <v>2017</v>
      </c>
      <c r="J11034">
        <v>0.99394026307018501</v>
      </c>
      <c r="L11034" t="s">
        <v>38709</v>
      </c>
      <c r="M11034">
        <v>28459392</v>
      </c>
      <c r="Q11034" s="10"/>
      <c r="R11034" s="11">
        <f t="shared" si="344"/>
        <v>0</v>
      </c>
      <c r="U11034" s="11">
        <f t="shared" si="345"/>
        <v>0</v>
      </c>
      <c r="Y11034" s="11">
        <f>IF(SUM(Tableau1[[#This Row],[Other access]:[Sci-hub access]])&gt;=1,1,0)</f>
        <v>0</v>
      </c>
      <c r="Z11034" s="12">
        <f>IF(OR(Tableau1[[#This Row],[Access R1 + S1+ T1 ]]&gt;=1,Tableau1[[#This Row],[Access V1 +W1 + X1]]&gt;=1),1,0)</f>
        <v>0</v>
      </c>
      <c r="AB11034" s="10" t="str">
        <f>Tableau1[[#This Row],[DOI]]</f>
        <v>doi: 10.1080/01676830.2017.1310257</v>
      </c>
      <c r="AC11034" s="13" t="str">
        <f>Tableau1[[#This Row],[Authors]]&amp;", "&amp;Tableau1[[#This Row],[Title]]&amp;" "&amp;Tableau1[[#This Row],[Journal]]&amp;". "&amp;Tableau1[[#This Row],[Year]]</f>
        <v>AufderHeide AC, Bernard BJ, Mollman RA, Hromas AR, Camarata PJ, Hylton PD, Ebersole KC, Sokol JA., Metastatic prostate carcinoma to the orbit as the first presentation of disease. Orbit. 2017</v>
      </c>
    </row>
    <row r="11035" spans="1:29" x14ac:dyDescent="0.3">
      <c r="A11035">
        <v>7259</v>
      </c>
      <c r="B11035" t="s">
        <v>10085</v>
      </c>
      <c r="C11035" t="s">
        <v>20287</v>
      </c>
      <c r="D11035" t="s">
        <v>30519</v>
      </c>
      <c r="E11035" t="s">
        <v>34015</v>
      </c>
      <c r="F11035" s="10"/>
      <c r="G11035">
        <v>2017</v>
      </c>
      <c r="J11035">
        <v>0.99400993145878636</v>
      </c>
      <c r="L11035" t="s">
        <v>41615</v>
      </c>
      <c r="M11035">
        <v>28112973</v>
      </c>
      <c r="Q11035" s="10"/>
      <c r="R11035" s="11">
        <f t="shared" si="344"/>
        <v>0</v>
      </c>
      <c r="U11035" s="11">
        <f t="shared" si="345"/>
        <v>0</v>
      </c>
      <c r="Y11035" s="11">
        <f>IF(SUM(Tableau1[[#This Row],[Other access]:[Sci-hub access]])&gt;=1,1,0)</f>
        <v>0</v>
      </c>
      <c r="Z11035" s="12">
        <f>IF(OR(Tableau1[[#This Row],[Access R1 + S1+ T1 ]]&gt;=1,Tableau1[[#This Row],[Access V1 +W1 + X1]]&gt;=1),1,0)</f>
        <v>0</v>
      </c>
      <c r="AB11035" s="10" t="str">
        <f>Tableau1[[#This Row],[DOI]]</f>
        <v>doi: 10.1080/13816810.2016.1257029</v>
      </c>
      <c r="AC11035" s="13" t="str">
        <f>Tableau1[[#This Row],[Authors]]&amp;", "&amp;Tableau1[[#This Row],[Title]]&amp;" "&amp;Tableau1[[#This Row],[Journal]]&amp;". "&amp;Tableau1[[#This Row],[Year]]</f>
        <v>Dotan G, Khetan V, Marshall JD, Affel E, Armiger-George D, Naggert JK, Collin GB, Levin AV., Spectral-domain optical coherence tomography findings in Alström syndrome. Ophthalmic Genet. 2017</v>
      </c>
    </row>
    <row r="11036" spans="1:29" ht="28.8" x14ac:dyDescent="0.3">
      <c r="A11036">
        <v>6680</v>
      </c>
      <c r="B11036" t="s">
        <v>1049</v>
      </c>
      <c r="C11036" t="s">
        <v>1050</v>
      </c>
      <c r="D11036" t="s">
        <v>1051</v>
      </c>
      <c r="E11036" t="s">
        <v>2825</v>
      </c>
      <c r="F11036" s="10"/>
      <c r="G11036">
        <v>2017</v>
      </c>
      <c r="J11036">
        <v>0.99402454500618553</v>
      </c>
      <c r="L11036" t="s">
        <v>41043</v>
      </c>
      <c r="M11036">
        <v>28179466</v>
      </c>
      <c r="Q11036" s="10"/>
      <c r="R11036" s="11">
        <f t="shared" si="344"/>
        <v>0</v>
      </c>
      <c r="U11036" s="11">
        <f t="shared" si="345"/>
        <v>0</v>
      </c>
      <c r="Y11036" s="11">
        <f>IF(SUM(Tableau1[[#This Row],[Other access]:[Sci-hub access]])&gt;=1,1,0)</f>
        <v>0</v>
      </c>
      <c r="Z11036" s="12">
        <f>IF(OR(Tableau1[[#This Row],[Access R1 + S1+ T1 ]]&gt;=1,Tableau1[[#This Row],[Access V1 +W1 + X1]]&gt;=1),1,0)</f>
        <v>0</v>
      </c>
      <c r="AB11036" s="10" t="str">
        <f>Tableau1[[#This Row],[DOI]]</f>
        <v>doi: 10.1212/WNL.0000000000003680</v>
      </c>
      <c r="AC11036" s="13" t="str">
        <f>Tableau1[[#This Row],[Authors]]&amp;", "&amp;Tableau1[[#This Row],[Title]]&amp;" "&amp;Tableau1[[#This Row],[Journal]]&amp;". "&amp;Tableau1[[#This Row],[Year]]</f>
        <v>Hansson O, Janelidze S, Hall S, Magdalinou N, Lees AJ, Andreasson U, Norgren N, Linder J, Forsgren L, Constantinescu R, Zetterberg H, Blennow K; Swedish BioFINDER study.., Blood-based NfL: A biomarker for differential diagnosis of parkinsonian disorder. Neurology. 2017</v>
      </c>
    </row>
    <row r="11037" spans="1:29" x14ac:dyDescent="0.3">
      <c r="A11037">
        <v>8369</v>
      </c>
      <c r="B11037" t="s">
        <v>11061</v>
      </c>
      <c r="C11037" t="s">
        <v>21247</v>
      </c>
      <c r="D11037" t="s">
        <v>31499</v>
      </c>
      <c r="E11037" t="s">
        <v>2438</v>
      </c>
      <c r="F11037" s="10"/>
      <c r="G11037">
        <v>2017</v>
      </c>
      <c r="J11037">
        <v>0.9940403148353445</v>
      </c>
      <c r="L11037" t="s">
        <v>42712</v>
      </c>
      <c r="M11037">
        <v>27927677</v>
      </c>
      <c r="Q11037" s="10"/>
      <c r="R11037" s="11">
        <f t="shared" si="344"/>
        <v>0</v>
      </c>
      <c r="U11037" s="11">
        <f t="shared" si="345"/>
        <v>0</v>
      </c>
      <c r="Y11037" s="11">
        <f>IF(SUM(Tableau1[[#This Row],[Other access]:[Sci-hub access]])&gt;=1,1,0)</f>
        <v>0</v>
      </c>
      <c r="Z11037" s="12">
        <f>IF(OR(Tableau1[[#This Row],[Access R1 + S1+ T1 ]]&gt;=1,Tableau1[[#This Row],[Access V1 +W1 + X1]]&gt;=1),1,0)</f>
        <v>0</v>
      </c>
      <c r="AB11037" s="10" t="str">
        <f>Tableau1[[#This Row],[DOI]]</f>
        <v>doi: 10.1136/bjophthalmol-2016-309424</v>
      </c>
      <c r="AC11037" s="13" t="str">
        <f>Tableau1[[#This Row],[Authors]]&amp;", "&amp;Tableau1[[#This Row],[Title]]&amp;" "&amp;Tableau1[[#This Row],[Journal]]&amp;". "&amp;Tableau1[[#This Row],[Year]]</f>
        <v>Soares M, Neves C, Marques IP, Pires I, Schwartz C, Costa MÂ, Santos T, Durbin M, Cunha-Vaz J., Comparison of diabetic retinopathy classification using fluorescein angiography and optical coherence tomography angiography. Br J Ophthalmol. 2017</v>
      </c>
    </row>
    <row r="11038" spans="1:29" x14ac:dyDescent="0.3">
      <c r="A11038">
        <v>8265</v>
      </c>
      <c r="B11038" t="s">
        <v>10968</v>
      </c>
      <c r="C11038" t="s">
        <v>21155</v>
      </c>
      <c r="D11038" t="s">
        <v>31406</v>
      </c>
      <c r="E11038" t="s">
        <v>2667</v>
      </c>
      <c r="F11038" s="10"/>
      <c r="G11038">
        <v>2017</v>
      </c>
      <c r="J11038">
        <v>0.99404104233098922</v>
      </c>
      <c r="L11038" t="s">
        <v>42609</v>
      </c>
      <c r="M11038">
        <v>27956045</v>
      </c>
      <c r="Q11038" s="10"/>
      <c r="R11038" s="11">
        <f t="shared" si="344"/>
        <v>0</v>
      </c>
      <c r="U11038" s="11">
        <f t="shared" si="345"/>
        <v>0</v>
      </c>
      <c r="Y11038" s="11">
        <f>IF(SUM(Tableau1[[#This Row],[Other access]:[Sci-hub access]])&gt;=1,1,0)</f>
        <v>0</v>
      </c>
      <c r="Z11038" s="12">
        <f>IF(OR(Tableau1[[#This Row],[Access R1 + S1+ T1 ]]&gt;=1,Tableau1[[#This Row],[Access V1 +W1 + X1]]&gt;=1),1,0)</f>
        <v>0</v>
      </c>
      <c r="AB11038" s="10" t="str">
        <f>Tableau1[[#This Row],[DOI]]</f>
        <v>doi: 10.1016/j.clae.2016.12.004</v>
      </c>
      <c r="AC11038" s="13" t="str">
        <f>Tableau1[[#This Row],[Authors]]&amp;", "&amp;Tableau1[[#This Row],[Title]]&amp;" "&amp;Tableau1[[#This Row],[Journal]]&amp;". "&amp;Tableau1[[#This Row],[Year]]</f>
        <v>Hashemi H, Beiranvand A, Yekta A, Asharlous A, Khabazkhoob M., Biomechanical properties of early keratoconus: Suppressed deformation signal wave. Cont Lens Anterior Eye. 2017</v>
      </c>
    </row>
    <row r="11039" spans="1:29" x14ac:dyDescent="0.3">
      <c r="A11039">
        <v>8317</v>
      </c>
      <c r="B11039" t="s">
        <v>11015</v>
      </c>
      <c r="C11039" t="s">
        <v>21202</v>
      </c>
      <c r="D11039" t="s">
        <v>31453</v>
      </c>
      <c r="E11039" t="s">
        <v>2523</v>
      </c>
      <c r="F11039" s="10"/>
      <c r="G11039">
        <v>2017</v>
      </c>
      <c r="J11039">
        <v>0.99405610716658388</v>
      </c>
      <c r="L11039" t="s">
        <v>42661</v>
      </c>
      <c r="M11039">
        <v>27935604</v>
      </c>
      <c r="Q11039" s="10"/>
      <c r="R11039" s="11">
        <f t="shared" si="344"/>
        <v>0</v>
      </c>
      <c r="U11039" s="11">
        <f t="shared" si="345"/>
        <v>0</v>
      </c>
      <c r="Y11039" s="11">
        <f>IF(SUM(Tableau1[[#This Row],[Other access]:[Sci-hub access]])&gt;=1,1,0)</f>
        <v>0</v>
      </c>
      <c r="Z11039" s="12">
        <f>IF(OR(Tableau1[[#This Row],[Access R1 + S1+ T1 ]]&gt;=1,Tableau1[[#This Row],[Access V1 +W1 + X1]]&gt;=1),1,0)</f>
        <v>0</v>
      </c>
      <c r="AB11039" s="10" t="str">
        <f>Tableau1[[#This Row],[DOI]]</f>
        <v>doi: 10.1038/eye.2016.270</v>
      </c>
      <c r="AC11039" s="13" t="str">
        <f>Tableau1[[#This Row],[Authors]]&amp;", "&amp;Tableau1[[#This Row],[Title]]&amp;" "&amp;Tableau1[[#This Row],[Journal]]&amp;". "&amp;Tableau1[[#This Row],[Year]]</f>
        <v>Park HY, Hwang YS, Park CK., Ocular characteristics associated with the location of focal lamina cribrosa defects in open-angle glaucoma patients. Eye (Lond). 2017</v>
      </c>
    </row>
    <row r="11040" spans="1:29" x14ac:dyDescent="0.3">
      <c r="A11040">
        <v>1233</v>
      </c>
      <c r="B11040" t="s">
        <v>4495</v>
      </c>
      <c r="C11040" t="s">
        <v>14748</v>
      </c>
      <c r="D11040" t="s">
        <v>24916</v>
      </c>
      <c r="E11040" t="s">
        <v>2496</v>
      </c>
      <c r="F11040" s="10"/>
      <c r="G11040">
        <v>2017</v>
      </c>
      <c r="J11040">
        <v>0.99430099224715907</v>
      </c>
      <c r="L11040" t="s">
        <v>35720</v>
      </c>
      <c r="M11040">
        <v>28985808</v>
      </c>
      <c r="Q11040" s="10"/>
      <c r="R11040" s="11">
        <f t="shared" si="344"/>
        <v>0</v>
      </c>
      <c r="U11040" s="11">
        <f t="shared" si="345"/>
        <v>0</v>
      </c>
      <c r="Y11040" s="11">
        <f>IF(SUM(Tableau1[[#This Row],[Other access]:[Sci-hub access]])&gt;=1,1,0)</f>
        <v>0</v>
      </c>
      <c r="Z11040" s="12">
        <f>IF(OR(Tableau1[[#This Row],[Access R1 + S1+ T1 ]]&gt;=1,Tableau1[[#This Row],[Access V1 +W1 + X1]]&gt;=1),1,0)</f>
        <v>0</v>
      </c>
      <c r="AB11040" s="10" t="str">
        <f>Tableau1[[#This Row],[DOI]]</f>
        <v>doi: 10.1016/j.jcjo.2017.02.002</v>
      </c>
      <c r="AC11040" s="13" t="str">
        <f>Tableau1[[#This Row],[Authors]]&amp;", "&amp;Tableau1[[#This Row],[Title]]&amp;" "&amp;Tableau1[[#This Row],[Journal]]&amp;". "&amp;Tableau1[[#This Row],[Year]]</f>
        <v>Asare AO, Malvankar-Mehta MS, Makar I., Community vision screening in preschoolers: initial experience using the Plusoptix S12C automated photoscreening camera. Can J Ophthalmol. 2017</v>
      </c>
    </row>
    <row r="11041" spans="1:29" x14ac:dyDescent="0.3">
      <c r="A11041">
        <v>10325</v>
      </c>
      <c r="B11041" t="s">
        <v>12824</v>
      </c>
      <c r="C11041" t="s">
        <v>22991</v>
      </c>
      <c r="D11041" t="s">
        <v>33277</v>
      </c>
      <c r="E11041" t="s">
        <v>2448</v>
      </c>
      <c r="F11041" s="10"/>
      <c r="G11041">
        <v>2017</v>
      </c>
      <c r="J11041">
        <v>0.9944222293012307</v>
      </c>
      <c r="L11041" t="s">
        <v>44576</v>
      </c>
      <c r="M11041">
        <v>27377657</v>
      </c>
      <c r="Q11041" s="10"/>
      <c r="R11041" s="11">
        <f t="shared" si="344"/>
        <v>0</v>
      </c>
      <c r="U11041" s="11">
        <f t="shared" si="345"/>
        <v>0</v>
      </c>
      <c r="Y11041" s="11">
        <f>IF(SUM(Tableau1[[#This Row],[Other access]:[Sci-hub access]])&gt;=1,1,0)</f>
        <v>0</v>
      </c>
      <c r="Z11041" s="12">
        <f>IF(OR(Tableau1[[#This Row],[Access R1 + S1+ T1 ]]&gt;=1,Tableau1[[#This Row],[Access V1 +W1 + X1]]&gt;=1),1,0)</f>
        <v>0</v>
      </c>
      <c r="AB11041" s="10" t="str">
        <f>Tableau1[[#This Row],[DOI]]</f>
        <v>doi: 10.1007/s00417-016-3411-1</v>
      </c>
      <c r="AC11041" s="13" t="str">
        <f>Tableau1[[#This Row],[Authors]]&amp;", "&amp;Tableau1[[#This Row],[Title]]&amp;" "&amp;Tableau1[[#This Row],[Journal]]&amp;". "&amp;Tableau1[[#This Row],[Year]]</f>
        <v>Kasza M, Meleg J, Vardai J, Nagy B Jr, Szalai E, Damjanovich J, Csutak A, Ujhelyi B, Nagy V., Plasma E-selectin levels can play a role in the development of diabetic retinopathy. Graefes Arch Clin Exp Ophthalmol. 2017</v>
      </c>
    </row>
    <row r="11042" spans="1:29" ht="28.8" x14ac:dyDescent="0.3">
      <c r="A11042">
        <v>5774</v>
      </c>
      <c r="B11042" t="s">
        <v>8797</v>
      </c>
      <c r="C11042" t="s">
        <v>19014</v>
      </c>
      <c r="D11042" t="s">
        <v>29227</v>
      </c>
      <c r="E11042" t="s">
        <v>2460</v>
      </c>
      <c r="F11042" s="10"/>
      <c r="G11042">
        <v>2017</v>
      </c>
      <c r="J11042">
        <v>0.99444692441542937</v>
      </c>
      <c r="L11042" t="s">
        <v>40156</v>
      </c>
      <c r="M11042">
        <v>28287855</v>
      </c>
      <c r="Q11042" s="10"/>
      <c r="R11042" s="11">
        <f t="shared" si="344"/>
        <v>0</v>
      </c>
      <c r="U11042" s="11">
        <f t="shared" si="345"/>
        <v>0</v>
      </c>
      <c r="Y11042" s="11">
        <f>IF(SUM(Tableau1[[#This Row],[Other access]:[Sci-hub access]])&gt;=1,1,0)</f>
        <v>0</v>
      </c>
      <c r="Z11042" s="12">
        <f>IF(OR(Tableau1[[#This Row],[Access R1 + S1+ T1 ]]&gt;=1,Tableau1[[#This Row],[Access V1 +W1 + X1]]&gt;=1),1,0)</f>
        <v>0</v>
      </c>
      <c r="AB11042" s="10" t="str">
        <f>Tableau1[[#This Row],[DOI]]</f>
        <v>doi: 10.1080/09286586.2017.1291844</v>
      </c>
      <c r="AC11042" s="13" t="str">
        <f>Tableau1[[#This Row],[Authors]]&amp;", "&amp;Tableau1[[#This Row],[Title]]&amp;" "&amp;Tableau1[[#This Row],[Journal]]&amp;". "&amp;Tableau1[[#This Row],[Year]]</f>
        <v>Varssano D, Friedman M, Goldstein M, Bar-Sela S, Sella T, Shalev V, Chodick G., Association between Cataract and Keratinocytic Skin Cancers or Melanoma: Speculating on the Common Role of Sun and Ultraviolet Radiation Exposures. Ophthalmic Epidemiol. 2017</v>
      </c>
    </row>
    <row r="11043" spans="1:29" x14ac:dyDescent="0.3">
      <c r="A11043">
        <v>2599</v>
      </c>
      <c r="B11043" t="s">
        <v>5816</v>
      </c>
      <c r="C11043" t="s">
        <v>16062</v>
      </c>
      <c r="D11043" t="s">
        <v>26239</v>
      </c>
      <c r="E11043" t="s">
        <v>2451</v>
      </c>
      <c r="F11043" s="10"/>
      <c r="G11043">
        <v>2017</v>
      </c>
      <c r="J11043">
        <v>0.99449771883172389</v>
      </c>
      <c r="L11043" t="s">
        <v>37062</v>
      </c>
      <c r="M11043">
        <v>28723922</v>
      </c>
      <c r="Q11043" s="10"/>
      <c r="R11043" s="11">
        <f t="shared" si="344"/>
        <v>0</v>
      </c>
      <c r="U11043" s="11">
        <f t="shared" si="345"/>
        <v>0</v>
      </c>
      <c r="Y11043" s="11">
        <f>IF(SUM(Tableau1[[#This Row],[Other access]:[Sci-hub access]])&gt;=1,1,0)</f>
        <v>0</v>
      </c>
      <c r="Z11043" s="12">
        <f>IF(OR(Tableau1[[#This Row],[Access R1 + S1+ T1 ]]&gt;=1,Tableau1[[#This Row],[Access V1 +W1 + X1]]&gt;=1),1,0)</f>
        <v>0</v>
      </c>
      <c r="AB11043" s="10" t="str">
        <f>Tableau1[[#This Row],[DOI]]</f>
        <v>doi: 10.1371/journal.pone.0181374</v>
      </c>
      <c r="AC11043" s="13" t="str">
        <f>Tableau1[[#This Row],[Authors]]&amp;", "&amp;Tableau1[[#This Row],[Title]]&amp;" "&amp;Tableau1[[#This Row],[Journal]]&amp;". "&amp;Tableau1[[#This Row],[Year]]</f>
        <v>Sahaboglu A, Sharif A, Feng L, Secer E, Zrenner E, Paquet-Durand F., Temporal progression of PARP activity in the Prph2 mutant rd2 mouse: Neuroprotective effects of the PARP inhibitor PJ34. PLoS One. 2017</v>
      </c>
    </row>
    <row r="11044" spans="1:29" x14ac:dyDescent="0.3">
      <c r="A11044">
        <v>5099</v>
      </c>
      <c r="B11044" t="s">
        <v>8179</v>
      </c>
      <c r="C11044" t="s">
        <v>18405</v>
      </c>
      <c r="D11044" t="s">
        <v>28609</v>
      </c>
      <c r="E11044" t="s">
        <v>34241</v>
      </c>
      <c r="F11044" s="10"/>
      <c r="G11044">
        <v>2017</v>
      </c>
      <c r="J11044">
        <v>0.99469904109051799</v>
      </c>
      <c r="L11044" t="s">
        <v>39505</v>
      </c>
      <c r="M11044">
        <v>28373616</v>
      </c>
      <c r="Q11044" s="10"/>
      <c r="R11044" s="11">
        <f t="shared" si="344"/>
        <v>0</v>
      </c>
      <c r="U11044" s="11">
        <f t="shared" si="345"/>
        <v>0</v>
      </c>
      <c r="Y11044" s="11">
        <f>IF(SUM(Tableau1[[#This Row],[Other access]:[Sci-hub access]])&gt;=1,1,0)</f>
        <v>0</v>
      </c>
      <c r="Z11044" s="12">
        <f>IF(OR(Tableau1[[#This Row],[Access R1 + S1+ T1 ]]&gt;=1,Tableau1[[#This Row],[Access V1 +W1 + X1]]&gt;=1),1,0)</f>
        <v>0</v>
      </c>
      <c r="AB11044" s="10" t="str">
        <f>Tableau1[[#This Row],[DOI]]</f>
        <v>doi: 10.2152/jmi.64.165</v>
      </c>
      <c r="AC11044" s="13" t="str">
        <f>Tableau1[[#This Row],[Authors]]&amp;", "&amp;Tableau1[[#This Row],[Title]]&amp;" "&amp;Tableau1[[#This Row],[Journal]]&amp;". "&amp;Tableau1[[#This Row],[Year]]</f>
        <v>Yokosako S, Kikkawa Y, Takeda R, Ikeda T, Kurita H., Oculomotor Nerve Palsy in a Patient with a Ruptured Middle Cerebral Artery Aneurysm. J Med Invest. 2017</v>
      </c>
    </row>
    <row r="11045" spans="1:29" ht="28.8" x14ac:dyDescent="0.3">
      <c r="A11045">
        <v>9347</v>
      </c>
      <c r="B11045" t="s">
        <v>11922</v>
      </c>
      <c r="C11045" t="s">
        <v>22099</v>
      </c>
      <c r="D11045" t="s">
        <v>32366</v>
      </c>
      <c r="E11045" t="s">
        <v>2532</v>
      </c>
      <c r="F11045" s="10"/>
      <c r="G11045">
        <v>2017</v>
      </c>
      <c r="J11045">
        <v>0.99471718013744215</v>
      </c>
      <c r="L11045" t="s">
        <v>43639</v>
      </c>
      <c r="M11045">
        <v>27730425</v>
      </c>
      <c r="Q11045" s="10"/>
      <c r="R11045" s="11">
        <f t="shared" si="344"/>
        <v>0</v>
      </c>
      <c r="U11045" s="11">
        <f t="shared" si="345"/>
        <v>0</v>
      </c>
      <c r="Y11045" s="11">
        <f>IF(SUM(Tableau1[[#This Row],[Other access]:[Sci-hub access]])&gt;=1,1,0)</f>
        <v>0</v>
      </c>
      <c r="Z11045" s="12">
        <f>IF(OR(Tableau1[[#This Row],[Access R1 + S1+ T1 ]]&gt;=1,Tableau1[[#This Row],[Access V1 +W1 + X1]]&gt;=1),1,0)</f>
        <v>0</v>
      </c>
      <c r="AB11045" s="10" t="str">
        <f>Tableau1[[#This Row],[DOI]]</f>
        <v>doi: 10.1007/s10384-016-0483-8</v>
      </c>
      <c r="AC11045" s="13" t="str">
        <f>Tableau1[[#This Row],[Authors]]&amp;", "&amp;Tableau1[[#This Row],[Title]]&amp;" "&amp;Tableau1[[#This Row],[Journal]]&amp;". "&amp;Tableau1[[#This Row],[Year]]</f>
        <v>Hirano T, Toriyama Y, Iesato Y, Imai A, Hirabayashi K, Nagaoka T, Takamura Y, Sugimoto M, Murata T., Effect of leaking perifoveal microaneurysms on resolution of diabetic macular edema treated by combination therapy using anti-vascular endothelial growth factor and short pulse focal/grid laser photocoagulation. Jpn J Ophthalmol. 2017</v>
      </c>
    </row>
    <row r="11046" spans="1:29" ht="28.8" x14ac:dyDescent="0.3">
      <c r="A11046">
        <v>3814</v>
      </c>
      <c r="B11046" t="s">
        <v>6979</v>
      </c>
      <c r="C11046" t="s">
        <v>17219</v>
      </c>
      <c r="D11046" t="s">
        <v>27403</v>
      </c>
      <c r="E11046" t="s">
        <v>34163</v>
      </c>
      <c r="F11046" s="10"/>
      <c r="G11046">
        <v>2017</v>
      </c>
      <c r="J11046">
        <v>0.9948289395332135</v>
      </c>
      <c r="L11046" t="s">
        <v>38257</v>
      </c>
      <c r="M11046">
        <v>28526790</v>
      </c>
      <c r="Q11046" s="10"/>
      <c r="R11046" s="11">
        <f t="shared" si="344"/>
        <v>0</v>
      </c>
      <c r="U11046" s="11">
        <f t="shared" si="345"/>
        <v>0</v>
      </c>
      <c r="Y11046" s="11">
        <f>IF(SUM(Tableau1[[#This Row],[Other access]:[Sci-hub access]])&gt;=1,1,0)</f>
        <v>0</v>
      </c>
      <c r="Z11046" s="12">
        <f>IF(OR(Tableau1[[#This Row],[Access R1 + S1+ T1 ]]&gt;=1,Tableau1[[#This Row],[Access V1 +W1 + X1]]&gt;=1),1,0)</f>
        <v>0</v>
      </c>
      <c r="AB11046" s="10" t="str">
        <f>Tableau1[[#This Row],[DOI]]</f>
        <v>doi: 10.1128/AEM.00690-17</v>
      </c>
      <c r="AC11046" s="13" t="str">
        <f>Tableau1[[#This Row],[Authors]]&amp;", "&amp;Tableau1[[#This Row],[Title]]&amp;" "&amp;Tableau1[[#This Row],[Journal]]&amp;". "&amp;Tableau1[[#This Row],[Year]]</f>
        <v>Fernández-Aguilar X, Cabezón O, Granados JE, Frey J, Serrano E, Velarde R, Cano-Manuel FJ, Mentaberre G, Ráez-Bravo A, Fandos P, López-Olvera JR., Postepizootic Persistence of Asymptomatic Mycoplasma conjunctivae Infection in Iberian Ibex. Appl Environ Microbiol. 2017</v>
      </c>
    </row>
    <row r="11047" spans="1:29" x14ac:dyDescent="0.3">
      <c r="A11047">
        <v>10832</v>
      </c>
      <c r="B11047" t="s">
        <v>13282</v>
      </c>
      <c r="C11047" t="s">
        <v>23444</v>
      </c>
      <c r="D11047" t="s">
        <v>33736</v>
      </c>
      <c r="E11047" t="s">
        <v>2557</v>
      </c>
      <c r="F11047" s="10"/>
      <c r="G11047">
        <v>2017</v>
      </c>
      <c r="J11047">
        <v>0.99484316943016704</v>
      </c>
      <c r="L11047" t="s">
        <v>45078</v>
      </c>
      <c r="M11047">
        <v>26974534</v>
      </c>
      <c r="Q11047" s="10"/>
      <c r="R11047" s="11">
        <f t="shared" si="344"/>
        <v>0</v>
      </c>
      <c r="U11047" s="11">
        <f t="shared" si="345"/>
        <v>0</v>
      </c>
      <c r="Y11047" s="11">
        <f>IF(SUM(Tableau1[[#This Row],[Other access]:[Sci-hub access]])&gt;=1,1,0)</f>
        <v>0</v>
      </c>
      <c r="Z11047" s="12">
        <f>IF(OR(Tableau1[[#This Row],[Access R1 + S1+ T1 ]]&gt;=1,Tableau1[[#This Row],[Access V1 +W1 + X1]]&gt;=1),1,0)</f>
        <v>0</v>
      </c>
      <c r="AB11047" s="10" t="str">
        <f>Tableau1[[#This Row],[DOI]]</f>
        <v>doi: 10.1097/ICL.0000000000000239</v>
      </c>
      <c r="AC11047" s="13" t="str">
        <f>Tableau1[[#This Row],[Authors]]&amp;", "&amp;Tableau1[[#This Row],[Title]]&amp;" "&amp;Tableau1[[#This Row],[Journal]]&amp;". "&amp;Tableau1[[#This Row],[Year]]</f>
        <v>Tran PL, Huynh E, Pham P, Lacky B, Jarvis C, Mosley T, Hamood AN, Hanes R, Reid T., Organoselenium Polymer Inhibits Biofilm Formation in Polypropylene Contact Lens Case Material. Eye Contact Lens. 2017</v>
      </c>
    </row>
    <row r="11048" spans="1:29" ht="28.8" x14ac:dyDescent="0.3">
      <c r="A11048">
        <v>2970</v>
      </c>
      <c r="B11048" t="s">
        <v>6165</v>
      </c>
      <c r="C11048" t="s">
        <v>16410</v>
      </c>
      <c r="D11048" t="s">
        <v>26589</v>
      </c>
      <c r="E11048" t="s">
        <v>2562</v>
      </c>
      <c r="F11048" s="10"/>
      <c r="G11048">
        <v>2017</v>
      </c>
      <c r="J11048">
        <v>0.99495471456326678</v>
      </c>
      <c r="L11048" t="s">
        <v>37426</v>
      </c>
      <c r="M11048">
        <v>28657286</v>
      </c>
      <c r="Q11048" s="10"/>
      <c r="R11048" s="11">
        <f t="shared" si="344"/>
        <v>0</v>
      </c>
      <c r="U11048" s="11">
        <f t="shared" si="345"/>
        <v>0</v>
      </c>
      <c r="Y11048" s="11">
        <f>IF(SUM(Tableau1[[#This Row],[Other access]:[Sci-hub access]])&gt;=1,1,0)</f>
        <v>0</v>
      </c>
      <c r="Z11048" s="12">
        <f>IF(OR(Tableau1[[#This Row],[Access R1 + S1+ T1 ]]&gt;=1,Tableau1[[#This Row],[Access V1 +W1 + X1]]&gt;=1),1,0)</f>
        <v>0</v>
      </c>
      <c r="AB11048" s="10" t="str">
        <f>Tableau1[[#This Row],[DOI]]</f>
        <v>doi: 10.22608/APO.2016187</v>
      </c>
      <c r="AC11048" s="13" t="str">
        <f>Tableau1[[#This Row],[Authors]]&amp;", "&amp;Tableau1[[#This Row],[Title]]&amp;" "&amp;Tableau1[[#This Row],[Journal]]&amp;". "&amp;Tableau1[[#This Row],[Year]]</f>
        <v>Wijngaarden PV, Keel S, Hodgson LAB, Kumar DK, Aliahmad B, Paim CC, Kiely KM, Cherbuin N, Anstey KJ, Dirani M., Personality and Total Health Through Life Project Eye Substudy: Methodology and Baseline Retinal Features. Asia Pac J Ophthalmol (Phila). 2017</v>
      </c>
    </row>
    <row r="11049" spans="1:29" x14ac:dyDescent="0.3">
      <c r="A11049">
        <v>10287</v>
      </c>
      <c r="B11049" t="s">
        <v>12787</v>
      </c>
      <c r="C11049" t="s">
        <v>22954</v>
      </c>
      <c r="D11049" t="s">
        <v>33240</v>
      </c>
      <c r="E11049" t="s">
        <v>2529</v>
      </c>
      <c r="F11049" s="10"/>
      <c r="G11049">
        <v>2017</v>
      </c>
      <c r="J11049">
        <v>0.9950582235389136</v>
      </c>
      <c r="L11049" t="s">
        <v>44539</v>
      </c>
      <c r="M11049">
        <v>27399806</v>
      </c>
      <c r="Q11049" s="10"/>
      <c r="R11049" s="11">
        <f t="shared" si="344"/>
        <v>0</v>
      </c>
      <c r="U11049" s="11">
        <f t="shared" si="345"/>
        <v>0</v>
      </c>
      <c r="Y11049" s="11">
        <f>IF(SUM(Tableau1[[#This Row],[Other access]:[Sci-hub access]])&gt;=1,1,0)</f>
        <v>0</v>
      </c>
      <c r="Z11049" s="12">
        <f>IF(OR(Tableau1[[#This Row],[Access R1 + S1+ T1 ]]&gt;=1,Tableau1[[#This Row],[Access V1 +W1 + X1]]&gt;=1),1,0)</f>
        <v>0</v>
      </c>
      <c r="AB11049" s="10" t="str">
        <f>Tableau1[[#This Row],[DOI]]</f>
        <v>doi: 10.1080/02713683.2016.1183030</v>
      </c>
      <c r="AC11049" s="13" t="str">
        <f>Tableau1[[#This Row],[Authors]]&amp;", "&amp;Tableau1[[#This Row],[Title]]&amp;" "&amp;Tableau1[[#This Row],[Journal]]&amp;". "&amp;Tableau1[[#This Row],[Year]]</f>
        <v>Hollanders K, Hove IV, Sergeys J, Bergen TV, Lefevere E, Kindt N, Castermans K, Vandewalle E, van Pelt J, Moons L, Stalmans I., AMA0428, A Potent Rock Inhibitor, Attenuates Early and Late Experimental Diabetic Retinopathy. Curr Eye Res. 2017</v>
      </c>
    </row>
    <row r="11050" spans="1:29" x14ac:dyDescent="0.3">
      <c r="A11050">
        <v>5232</v>
      </c>
      <c r="B11050" t="s">
        <v>8300</v>
      </c>
      <c r="C11050" t="s">
        <v>18524</v>
      </c>
      <c r="D11050" t="s">
        <v>28730</v>
      </c>
      <c r="E11050" t="s">
        <v>2443</v>
      </c>
      <c r="F11050" s="10"/>
      <c r="G11050">
        <v>2017</v>
      </c>
      <c r="J11050">
        <v>0.99506762675958771</v>
      </c>
      <c r="L11050" t="s">
        <v>39633</v>
      </c>
      <c r="M11050">
        <v>28358954</v>
      </c>
      <c r="Q11050" s="10"/>
      <c r="R11050" s="11">
        <f t="shared" si="344"/>
        <v>0</v>
      </c>
      <c r="U11050" s="11">
        <f t="shared" si="345"/>
        <v>0</v>
      </c>
      <c r="Y11050" s="11">
        <f>IF(SUM(Tableau1[[#This Row],[Other access]:[Sci-hub access]])&gt;=1,1,0)</f>
        <v>0</v>
      </c>
      <c r="Z11050" s="12">
        <f>IF(OR(Tableau1[[#This Row],[Access R1 + S1+ T1 ]]&gt;=1,Tableau1[[#This Row],[Access V1 +W1 + X1]]&gt;=1),1,0)</f>
        <v>0</v>
      </c>
      <c r="AB11050" s="10" t="str">
        <f>Tableau1[[#This Row],[DOI]]</f>
        <v>doi: 10.1167/iovs.16-21154</v>
      </c>
      <c r="AC11050" s="13" t="str">
        <f>Tableau1[[#This Row],[Authors]]&amp;", "&amp;Tableau1[[#This Row],[Title]]&amp;" "&amp;Tableau1[[#This Row],[Journal]]&amp;". "&amp;Tableau1[[#This Row],[Year]]</f>
        <v>Xue Y, Liu P, Wang H, Xiao C, Lin C, Liu J, Dong D, Fu T, Yang Y, Wang Z, Pan H, Chen J, Li Y, Cai D, Li Z., Modulation of Circadian Rhythms Affects Corneal Epithelium Renewal and Repair in Mice. Invest Ophthalmol Vis Sci. 2017</v>
      </c>
    </row>
    <row r="11051" spans="1:29" x14ac:dyDescent="0.3">
      <c r="A11051">
        <v>5909</v>
      </c>
      <c r="B11051" t="s">
        <v>8914</v>
      </c>
      <c r="C11051" t="s">
        <v>19129</v>
      </c>
      <c r="D11051" t="s">
        <v>29344</v>
      </c>
      <c r="E11051" t="s">
        <v>2465</v>
      </c>
      <c r="F11051" s="10"/>
      <c r="G11051">
        <v>2017</v>
      </c>
      <c r="J11051">
        <v>0.9950700946161779</v>
      </c>
      <c r="L11051" t="s">
        <v>40289</v>
      </c>
      <c r="M11051">
        <v>28272223</v>
      </c>
      <c r="Q11051" s="10"/>
      <c r="R11051" s="11">
        <f t="shared" si="344"/>
        <v>0</v>
      </c>
      <c r="U11051" s="11">
        <f t="shared" si="345"/>
        <v>0</v>
      </c>
      <c r="Y11051" s="11">
        <f>IF(SUM(Tableau1[[#This Row],[Other access]:[Sci-hub access]])&gt;=1,1,0)</f>
        <v>0</v>
      </c>
      <c r="Z11051" s="12">
        <f>IF(OR(Tableau1[[#This Row],[Access R1 + S1+ T1 ]]&gt;=1,Tableau1[[#This Row],[Access V1 +W1 + X1]]&gt;=1),1,0)</f>
        <v>0</v>
      </c>
      <c r="AB11051" s="10" t="str">
        <f>Tableau1[[#This Row],[DOI]]</f>
        <v>doi: 10.1097/MD.0000000000006247</v>
      </c>
      <c r="AC11051" s="13" t="str">
        <f>Tableau1[[#This Row],[Authors]]&amp;", "&amp;Tableau1[[#This Row],[Title]]&amp;" "&amp;Tableau1[[#This Row],[Journal]]&amp;". "&amp;Tableau1[[#This Row],[Year]]</f>
        <v>Tian M, Ma P, Zhou W, Feng J, Mu G., Outcomes of corneal crosslinking for central and paracentral keratoconus. Medicine (Baltimore). 2017</v>
      </c>
    </row>
    <row r="11052" spans="1:29" x14ac:dyDescent="0.3">
      <c r="A11052">
        <v>7347</v>
      </c>
      <c r="B11052" t="s">
        <v>10162</v>
      </c>
      <c r="C11052" t="s">
        <v>20364</v>
      </c>
      <c r="D11052" t="s">
        <v>30596</v>
      </c>
      <c r="E11052" t="s">
        <v>3037</v>
      </c>
      <c r="F11052" s="10"/>
      <c r="G11052">
        <v>2017</v>
      </c>
      <c r="J11052">
        <v>0.99511140272649357</v>
      </c>
      <c r="L11052" t="s">
        <v>41703</v>
      </c>
      <c r="M11052">
        <v>28102635</v>
      </c>
      <c r="Q11052" s="10"/>
      <c r="R11052" s="11">
        <f t="shared" si="344"/>
        <v>0</v>
      </c>
      <c r="U11052" s="11">
        <f t="shared" si="345"/>
        <v>0</v>
      </c>
      <c r="Y11052" s="11">
        <f>IF(SUM(Tableau1[[#This Row],[Other access]:[Sci-hub access]])&gt;=1,1,0)</f>
        <v>0</v>
      </c>
      <c r="Z11052" s="12">
        <f>IF(OR(Tableau1[[#This Row],[Access R1 + S1+ T1 ]]&gt;=1,Tableau1[[#This Row],[Access V1 +W1 + X1]]&gt;=1),1,0)</f>
        <v>0</v>
      </c>
      <c r="AB11052" s="10" t="str">
        <f>Tableau1[[#This Row],[DOI]]</f>
        <v>doi: 10.1111/ped.13158</v>
      </c>
      <c r="AC11052" s="13" t="str">
        <f>Tableau1[[#This Row],[Authors]]&amp;", "&amp;Tableau1[[#This Row],[Title]]&amp;" "&amp;Tableau1[[#This Row],[Journal]]&amp;". "&amp;Tableau1[[#This Row],[Year]]</f>
        <v>Bizzari S, Hamzeh AR, Nair P, Mohamed M, Bastaki F., Characterization of an Emirati TMEM138 mutation leading to Joubert syndrome. Pediatr Int. 2017</v>
      </c>
    </row>
    <row r="11053" spans="1:29" x14ac:dyDescent="0.3">
      <c r="A11053">
        <v>8148</v>
      </c>
      <c r="B11053" t="s">
        <v>10863</v>
      </c>
      <c r="C11053" t="s">
        <v>21051</v>
      </c>
      <c r="D11053" t="s">
        <v>31301</v>
      </c>
      <c r="E11053" t="s">
        <v>2767</v>
      </c>
      <c r="F11053" s="10"/>
      <c r="G11053">
        <v>2017</v>
      </c>
      <c r="J11053">
        <v>0.99511781162389723</v>
      </c>
      <c r="L11053" t="s">
        <v>42495</v>
      </c>
      <c r="M11053">
        <v>27988437</v>
      </c>
      <c r="Q11053" s="10"/>
      <c r="R11053" s="11">
        <f t="shared" si="344"/>
        <v>0</v>
      </c>
      <c r="U11053" s="11">
        <f t="shared" si="345"/>
        <v>0</v>
      </c>
      <c r="Y11053" s="11">
        <f>IF(SUM(Tableau1[[#This Row],[Other access]:[Sci-hub access]])&gt;=1,1,0)</f>
        <v>0</v>
      </c>
      <c r="Z11053" s="12">
        <f>IF(OR(Tableau1[[#This Row],[Access R1 + S1+ T1 ]]&gt;=1,Tableau1[[#This Row],[Access V1 +W1 + X1]]&gt;=1),1,0)</f>
        <v>0</v>
      </c>
      <c r="AB11053" s="10" t="str">
        <f>Tableau1[[#This Row],[DOI]]</f>
        <v>doi: 10.1016/j.autrev.2016.12.006</v>
      </c>
      <c r="AC11053" s="13" t="str">
        <f>Tableau1[[#This Row],[Authors]]&amp;", "&amp;Tableau1[[#This Row],[Title]]&amp;" "&amp;Tableau1[[#This Row],[Journal]]&amp;". "&amp;Tableau1[[#This Row],[Year]]</f>
        <v>Espitia-Thibault A, Masseau A, Néel A, Espitia O, Toquet C, Mussini JM, Hamidou M., Sjögren's syndrome-associated myositis with germinal centre-like structures. Autoimmun Rev. 2017</v>
      </c>
    </row>
    <row r="11054" spans="1:29" x14ac:dyDescent="0.3">
      <c r="A11054">
        <v>7156</v>
      </c>
      <c r="B11054" t="s">
        <v>9998</v>
      </c>
      <c r="C11054" t="s">
        <v>20200</v>
      </c>
      <c r="D11054" t="s">
        <v>30432</v>
      </c>
      <c r="E11054" t="s">
        <v>34359</v>
      </c>
      <c r="F11054" s="10"/>
      <c r="G11054">
        <v>2017</v>
      </c>
      <c r="J11054">
        <v>0.99516841811296619</v>
      </c>
      <c r="L11054" t="s">
        <v>41512</v>
      </c>
      <c r="M11054">
        <v>28122462</v>
      </c>
      <c r="Q11054" s="10"/>
      <c r="R11054" s="11">
        <f t="shared" si="344"/>
        <v>0</v>
      </c>
      <c r="U11054" s="11">
        <f t="shared" si="345"/>
        <v>0</v>
      </c>
      <c r="Y11054" s="11">
        <f>IF(SUM(Tableau1[[#This Row],[Other access]:[Sci-hub access]])&gt;=1,1,0)</f>
        <v>0</v>
      </c>
      <c r="Z11054" s="12">
        <f>IF(OR(Tableau1[[#This Row],[Access R1 + S1+ T1 ]]&gt;=1,Tableau1[[#This Row],[Access V1 +W1 + X1]]&gt;=1),1,0)</f>
        <v>0</v>
      </c>
      <c r="AB11054" s="10" t="str">
        <f>Tableau1[[#This Row],[DOI]]</f>
        <v>doi: 10.1080/1061186X.2017.1280809</v>
      </c>
      <c r="AC11054" s="13" t="str">
        <f>Tableau1[[#This Row],[Authors]]&amp;", "&amp;Tableau1[[#This Row],[Title]]&amp;" "&amp;Tableau1[[#This Row],[Journal]]&amp;". "&amp;Tableau1[[#This Row],[Year]]</f>
        <v>Selvaraj K, Gowthamarajan K, Karri VV, Barauah UK, Ravisankar V, Jojo GM., Current treatment strategies and nanocarrier based approaches for the treatment and management of diabetic retinopathy. J Drug Target. 2017</v>
      </c>
    </row>
    <row r="11055" spans="1:29" x14ac:dyDescent="0.3">
      <c r="A11055">
        <v>4844</v>
      </c>
      <c r="B11055" t="s">
        <v>7947</v>
      </c>
      <c r="C11055" t="s">
        <v>18176</v>
      </c>
      <c r="D11055" t="s">
        <v>28377</v>
      </c>
      <c r="E11055" t="s">
        <v>2562</v>
      </c>
      <c r="F11055" s="10"/>
      <c r="G11055">
        <v>2017</v>
      </c>
      <c r="J11055">
        <v>0.99517188249810218</v>
      </c>
      <c r="L11055" t="s">
        <v>39254</v>
      </c>
      <c r="M11055">
        <v>28399341</v>
      </c>
      <c r="Q11055" s="10"/>
      <c r="R11055" s="11">
        <f t="shared" si="344"/>
        <v>0</v>
      </c>
      <c r="U11055" s="11">
        <f t="shared" si="345"/>
        <v>0</v>
      </c>
      <c r="Y11055" s="11">
        <f>IF(SUM(Tableau1[[#This Row],[Other access]:[Sci-hub access]])&gt;=1,1,0)</f>
        <v>0</v>
      </c>
      <c r="Z11055" s="12">
        <f>IF(OR(Tableau1[[#This Row],[Access R1 + S1+ T1 ]]&gt;=1,Tableau1[[#This Row],[Access V1 +W1 + X1]]&gt;=1),1,0)</f>
        <v>0</v>
      </c>
      <c r="AB11055" s="10" t="str">
        <f>Tableau1[[#This Row],[DOI]]</f>
        <v>doi: 10.22608/APO.2016209</v>
      </c>
      <c r="AC11055" s="13" t="str">
        <f>Tableau1[[#This Row],[Authors]]&amp;", "&amp;Tableau1[[#This Row],[Title]]&amp;" "&amp;Tableau1[[#This Row],[Journal]]&amp;". "&amp;Tableau1[[#This Row],[Year]]</f>
        <v>Verdijk RM., Lymphoproliferative Tumors of the Ocular Adnexa. Asia Pac J Ophthalmol (Phila). 2017</v>
      </c>
    </row>
    <row r="11056" spans="1:29" x14ac:dyDescent="0.3">
      <c r="A11056">
        <v>1253</v>
      </c>
      <c r="B11056" t="s">
        <v>4515</v>
      </c>
      <c r="C11056" t="s">
        <v>14768</v>
      </c>
      <c r="D11056" t="s">
        <v>24936</v>
      </c>
      <c r="E11056" t="s">
        <v>2465</v>
      </c>
      <c r="F11056" s="10"/>
      <c r="G11056">
        <v>2017</v>
      </c>
      <c r="J11056">
        <v>0.99524890694747103</v>
      </c>
      <c r="L11056" t="s">
        <v>35740</v>
      </c>
      <c r="M11056">
        <v>28984755</v>
      </c>
      <c r="Q11056" s="10"/>
      <c r="R11056" s="11">
        <f t="shared" si="344"/>
        <v>0</v>
      </c>
      <c r="U11056" s="11">
        <f t="shared" si="345"/>
        <v>0</v>
      </c>
      <c r="Y11056" s="11">
        <f>IF(SUM(Tableau1[[#This Row],[Other access]:[Sci-hub access]])&gt;=1,1,0)</f>
        <v>0</v>
      </c>
      <c r="Z11056" s="12">
        <f>IF(OR(Tableau1[[#This Row],[Access R1 + S1+ T1 ]]&gt;=1,Tableau1[[#This Row],[Access V1 +W1 + X1]]&gt;=1),1,0)</f>
        <v>0</v>
      </c>
      <c r="AB11056" s="10" t="str">
        <f>Tableau1[[#This Row],[DOI]]</f>
        <v>doi: 10.1097/MD.0000000000007958</v>
      </c>
      <c r="AC11056" s="13" t="str">
        <f>Tableau1[[#This Row],[Authors]]&amp;", "&amp;Tableau1[[#This Row],[Title]]&amp;" "&amp;Tableau1[[#This Row],[Journal]]&amp;". "&amp;Tableau1[[#This Row],[Year]]</f>
        <v>Liu HM, Dong C, Zhang YZ, Tian YY, Chen HX, Zhang S, Li N, Gu P., Clinical and imaging features of spinal cord type of neuro Behçet disease: A case report and systematic review. Medicine (Baltimore). 2017</v>
      </c>
    </row>
    <row r="11057" spans="1:29" x14ac:dyDescent="0.3">
      <c r="A11057">
        <v>2944</v>
      </c>
      <c r="B11057" t="s">
        <v>6140</v>
      </c>
      <c r="C11057" t="s">
        <v>16385</v>
      </c>
      <c r="D11057" t="s">
        <v>26564</v>
      </c>
      <c r="E11057" t="s">
        <v>2486</v>
      </c>
      <c r="F11057" s="10"/>
      <c r="G11057">
        <v>2018</v>
      </c>
      <c r="J11057">
        <v>0.99530209329622044</v>
      </c>
      <c r="L11057" t="s">
        <v>37400</v>
      </c>
      <c r="M11057">
        <v>28661562</v>
      </c>
      <c r="Q11057" s="10"/>
      <c r="R11057" s="11">
        <f t="shared" si="344"/>
        <v>0</v>
      </c>
      <c r="U11057" s="11">
        <f t="shared" si="345"/>
        <v>0</v>
      </c>
      <c r="Y11057" s="11">
        <f>IF(SUM(Tableau1[[#This Row],[Other access]:[Sci-hub access]])&gt;=1,1,0)</f>
        <v>0</v>
      </c>
      <c r="Z11057" s="12">
        <f>IF(OR(Tableau1[[#This Row],[Access R1 + S1+ T1 ]]&gt;=1,Tableau1[[#This Row],[Access V1 +W1 + X1]]&gt;=1),1,0)</f>
        <v>0</v>
      </c>
      <c r="AB11057" s="10" t="str">
        <f>Tableau1[[#This Row],[DOI]]</f>
        <v>doi: 10.1111/aos.13483</v>
      </c>
      <c r="AC11057" s="13" t="str">
        <f>Tableau1[[#This Row],[Authors]]&amp;", "&amp;Tableau1[[#This Row],[Title]]&amp;" "&amp;Tableau1[[#This Row],[Journal]]&amp;". "&amp;Tableau1[[#This Row],[Year]]</f>
        <v>Jacobsen MF, Thomsen ASS, Bach-Holm D, Doroudian G, Nissen KR, Fugleholm K, Poulsgaard L, Siersma V, Heegaard S., Predictors of visual outcome in patients operated for craniopharyngioma - a Danish national study. Acta Ophthalmol. 2018</v>
      </c>
    </row>
    <row r="11058" spans="1:29" x14ac:dyDescent="0.3">
      <c r="A11058">
        <v>2866</v>
      </c>
      <c r="B11058" t="s">
        <v>6067</v>
      </c>
      <c r="C11058" t="s">
        <v>16313</v>
      </c>
      <c r="D11058" t="s">
        <v>26491</v>
      </c>
      <c r="E11058" t="s">
        <v>2468</v>
      </c>
      <c r="F11058" s="10"/>
      <c r="G11058">
        <v>2017</v>
      </c>
      <c r="J11058">
        <v>0.99536319723386757</v>
      </c>
      <c r="L11058" t="s">
        <v>37325</v>
      </c>
      <c r="M11058">
        <v>28671922</v>
      </c>
      <c r="Q11058" s="10"/>
      <c r="R11058" s="11">
        <f t="shared" si="344"/>
        <v>0</v>
      </c>
      <c r="U11058" s="11">
        <f t="shared" si="345"/>
        <v>0</v>
      </c>
      <c r="Y11058" s="11">
        <f>IF(SUM(Tableau1[[#This Row],[Other access]:[Sci-hub access]])&gt;=1,1,0)</f>
        <v>0</v>
      </c>
      <c r="Z11058" s="12">
        <f>IF(OR(Tableau1[[#This Row],[Access R1 + S1+ T1 ]]&gt;=1,Tableau1[[#This Row],[Access V1 +W1 + X1]]&gt;=1),1,0)</f>
        <v>0</v>
      </c>
      <c r="AB11058" s="10" t="str">
        <f>Tableau1[[#This Row],[DOI]]</f>
        <v>doi: 10.1097/IJG.0000000000000717</v>
      </c>
      <c r="AC11058" s="13" t="str">
        <f>Tableau1[[#This Row],[Authors]]&amp;", "&amp;Tableau1[[#This Row],[Title]]&amp;" "&amp;Tableau1[[#This Row],[Journal]]&amp;". "&amp;Tableau1[[#This Row],[Year]]</f>
        <v>Gizzi C, Mohamed-Noriega J, Murdoch I., A Case of Bilateral Pigment Dispersion Syndrome Following Many Years of Uninterrupted Treatment With Atropine 1% for Bilateral Congenital Cataracts. J Glaucoma. 2017</v>
      </c>
    </row>
    <row r="11059" spans="1:29" x14ac:dyDescent="0.3">
      <c r="A11059">
        <v>2044</v>
      </c>
      <c r="B11059" t="s">
        <v>5283</v>
      </c>
      <c r="C11059" t="s">
        <v>15529</v>
      </c>
      <c r="D11059" t="s">
        <v>25705</v>
      </c>
      <c r="E11059" t="s">
        <v>2440</v>
      </c>
      <c r="F11059" s="10"/>
      <c r="G11059">
        <v>2017</v>
      </c>
      <c r="J11059">
        <v>0.99538144590811561</v>
      </c>
      <c r="L11059" t="s">
        <v>36515</v>
      </c>
      <c r="M11059">
        <v>28827027</v>
      </c>
      <c r="Q11059" s="10"/>
      <c r="R11059" s="11">
        <f t="shared" si="344"/>
        <v>0</v>
      </c>
      <c r="U11059" s="11">
        <f t="shared" si="345"/>
        <v>0</v>
      </c>
      <c r="Y11059" s="11">
        <f>IF(SUM(Tableau1[[#This Row],[Other access]:[Sci-hub access]])&gt;=1,1,0)</f>
        <v>0</v>
      </c>
      <c r="Z11059" s="12">
        <f>IF(OR(Tableau1[[#This Row],[Access R1 + S1+ T1 ]]&gt;=1,Tableau1[[#This Row],[Access V1 +W1 + X1]]&gt;=1),1,0)</f>
        <v>0</v>
      </c>
      <c r="AB11059" s="10" t="str">
        <f>Tableau1[[#This Row],[DOI]]</f>
        <v>doi: 10.1016/j.exer.2017.08.003</v>
      </c>
      <c r="AC11059" s="13" t="str">
        <f>Tableau1[[#This Row],[Authors]]&amp;", "&amp;Tableau1[[#This Row],[Title]]&amp;" "&amp;Tableau1[[#This Row],[Journal]]&amp;". "&amp;Tableau1[[#This Row],[Year]]</f>
        <v>Priyadarsini S, Rowsey TG, Ma JX, Karamichos D., Unravelling the stromal-nerve interactions in the human diabetic cornea. Exp Eye Res. 2017</v>
      </c>
    </row>
    <row r="11060" spans="1:29" x14ac:dyDescent="0.3">
      <c r="A11060">
        <v>10839</v>
      </c>
      <c r="B11060" t="s">
        <v>13288</v>
      </c>
      <c r="C11060" t="s">
        <v>23450</v>
      </c>
      <c r="D11060" t="s">
        <v>33742</v>
      </c>
      <c r="E11060" t="s">
        <v>2457</v>
      </c>
      <c r="F11060" s="10"/>
      <c r="G11060">
        <v>2017</v>
      </c>
      <c r="J11060">
        <v>0.99541103657350327</v>
      </c>
      <c r="L11060" t="s">
        <v>45085</v>
      </c>
      <c r="M11060">
        <v>26967965</v>
      </c>
      <c r="Q11060" s="10"/>
      <c r="R11060" s="11">
        <f t="shared" si="344"/>
        <v>0</v>
      </c>
      <c r="U11060" s="11">
        <f t="shared" si="345"/>
        <v>0</v>
      </c>
      <c r="Y11060" s="11">
        <f>IF(SUM(Tableau1[[#This Row],[Other access]:[Sci-hub access]])&gt;=1,1,0)</f>
        <v>0</v>
      </c>
      <c r="Z11060" s="12">
        <f>IF(OR(Tableau1[[#This Row],[Access R1 + S1+ T1 ]]&gt;=1,Tableau1[[#This Row],[Access V1 +W1 + X1]]&gt;=1),1,0)</f>
        <v>0</v>
      </c>
      <c r="AB11060" s="10" t="str">
        <f>Tableau1[[#This Row],[DOI]]</f>
        <v>doi: 10.1097/ICB.0000000000000299</v>
      </c>
      <c r="AC11060" s="13" t="str">
        <f>Tableau1[[#This Row],[Authors]]&amp;", "&amp;Tableau1[[#This Row],[Title]]&amp;" "&amp;Tableau1[[#This Row],[Journal]]&amp;". "&amp;Tableau1[[#This Row],[Year]]</f>
        <v>Lee AR, Sharma S, Mahmoud TH., TUBULOINTERSTITIAL NEPHRITIS AND UVEITIS SYNDROME WITH A PRIMARY PRESENTATION OF ACUTE POSTERIOR MULTIFOCAL PLACOID PIGMENT EPITHELIOPATHY. Retin Cases Brief Rep. 2017</v>
      </c>
    </row>
    <row r="11061" spans="1:29" x14ac:dyDescent="0.3">
      <c r="A11061">
        <v>7818</v>
      </c>
      <c r="B11061" t="s">
        <v>10580</v>
      </c>
      <c r="C11061" t="s">
        <v>20776</v>
      </c>
      <c r="D11061" t="s">
        <v>31017</v>
      </c>
      <c r="E11061" t="s">
        <v>2989</v>
      </c>
      <c r="F11061" s="10"/>
      <c r="G11061">
        <v>2017</v>
      </c>
      <c r="J11061">
        <v>0.99543542678264929</v>
      </c>
      <c r="L11061" t="s">
        <v>42168</v>
      </c>
      <c r="M11061">
        <v>28052304</v>
      </c>
      <c r="Q11061" s="10"/>
      <c r="R11061" s="11">
        <f t="shared" si="344"/>
        <v>0</v>
      </c>
      <c r="U11061" s="11">
        <f t="shared" si="345"/>
        <v>0</v>
      </c>
      <c r="Y11061" s="11">
        <f>IF(SUM(Tableau1[[#This Row],[Other access]:[Sci-hub access]])&gt;=1,1,0)</f>
        <v>0</v>
      </c>
      <c r="Z11061" s="12">
        <f>IF(OR(Tableau1[[#This Row],[Access R1 + S1+ T1 ]]&gt;=1,Tableau1[[#This Row],[Access V1 +W1 + X1]]&gt;=1),1,0)</f>
        <v>0</v>
      </c>
      <c r="AB11061" s="10" t="str">
        <f>Tableau1[[#This Row],[DOI]]</f>
        <v>doi: 10.1055/s-0036-1597614</v>
      </c>
      <c r="AC11061" s="13" t="str">
        <f>Tableau1[[#This Row],[Authors]]&amp;", "&amp;Tableau1[[#This Row],[Title]]&amp;" "&amp;Tableau1[[#This Row],[Journal]]&amp;". "&amp;Tableau1[[#This Row],[Year]]</f>
        <v>Hansen JK, Møller HU., Is Tadpole Pupil in an Adolescent Girl Caused by Denervation Hypersensitivity? Neuropediatrics. 2017</v>
      </c>
    </row>
    <row r="11062" spans="1:29" x14ac:dyDescent="0.3">
      <c r="A11062">
        <v>187</v>
      </c>
      <c r="B11062" t="s">
        <v>3450</v>
      </c>
      <c r="C11062" t="s">
        <v>13711</v>
      </c>
      <c r="D11062" t="s">
        <v>23870</v>
      </c>
      <c r="E11062" t="s">
        <v>2816</v>
      </c>
      <c r="F11062" s="10"/>
      <c r="G11062">
        <v>2018</v>
      </c>
      <c r="J11062">
        <v>0.99548885489343186</v>
      </c>
      <c r="L11062" t="s">
        <v>34701</v>
      </c>
      <c r="M11062">
        <v>29362773</v>
      </c>
      <c r="Q11062" s="10"/>
      <c r="R11062" s="11">
        <f t="shared" si="344"/>
        <v>0</v>
      </c>
      <c r="U11062" s="11">
        <f t="shared" si="345"/>
        <v>0</v>
      </c>
      <c r="Y11062" s="11">
        <f>IF(SUM(Tableau1[[#This Row],[Other access]:[Sci-hub access]])&gt;=1,1,0)</f>
        <v>0</v>
      </c>
      <c r="Z11062" s="12">
        <f>IF(OR(Tableau1[[#This Row],[Access R1 + S1+ T1 ]]&gt;=1,Tableau1[[#This Row],[Access V1 +W1 + X1]]&gt;=1),1,0)</f>
        <v>0</v>
      </c>
      <c r="AB11062" s="10" t="str">
        <f>Tableau1[[#This Row],[DOI]]</f>
        <v>doi: 10.1001/jama.2017.20673</v>
      </c>
      <c r="AC11062" s="13" t="str">
        <f>Tableau1[[#This Row],[Authors]]&amp;", "&amp;Tableau1[[#This Row],[Title]]&amp;" "&amp;Tableau1[[#This Row],[Journal]]&amp;". "&amp;Tableau1[[#This Row],[Year]]</f>
        <v>Abalem MF, Rao PK, Rao RC., Nystagmus and Platinum Hair. JAMA. 2018</v>
      </c>
    </row>
    <row r="11063" spans="1:29" x14ac:dyDescent="0.3">
      <c r="A11063">
        <v>7971</v>
      </c>
      <c r="B11063" t="s">
        <v>10707</v>
      </c>
      <c r="C11063" t="s">
        <v>20903</v>
      </c>
      <c r="D11063" t="s">
        <v>31145</v>
      </c>
      <c r="E11063" t="s">
        <v>2536</v>
      </c>
      <c r="F11063" s="10"/>
      <c r="G11063">
        <v>2017</v>
      </c>
      <c r="J11063">
        <v>0.99549114216708223</v>
      </c>
      <c r="L11063" t="s">
        <v>42318</v>
      </c>
      <c r="M11063">
        <v>28013207</v>
      </c>
      <c r="Q11063" s="10"/>
      <c r="R11063" s="11">
        <f t="shared" si="344"/>
        <v>0</v>
      </c>
      <c r="U11063" s="11">
        <f t="shared" si="345"/>
        <v>0</v>
      </c>
      <c r="Y11063" s="11">
        <f>IF(SUM(Tableau1[[#This Row],[Other access]:[Sci-hub access]])&gt;=1,1,0)</f>
        <v>0</v>
      </c>
      <c r="Z11063" s="12">
        <f>IF(OR(Tableau1[[#This Row],[Access R1 + S1+ T1 ]]&gt;=1,Tableau1[[#This Row],[Access V1 +W1 + X1]]&gt;=1),1,0)</f>
        <v>0</v>
      </c>
      <c r="AB11063" s="10" t="str">
        <f>Tableau1[[#This Row],[DOI]]</f>
        <v>doi: 10.1093/rheumatology/kew443</v>
      </c>
      <c r="AC11063" s="13" t="str">
        <f>Tableau1[[#This Row],[Authors]]&amp;", "&amp;Tableau1[[#This Row],[Title]]&amp;" "&amp;Tableau1[[#This Row],[Journal]]&amp;". "&amp;Tableau1[[#This Row],[Year]]</f>
        <v>Hackett KL, Gotts ZM, Ellis J, Deary V, Rapley T, Ng WF, Newton JL, Deane KHO., An investigation into the prevalence of sleep disturbances in primary Sjögren's syndrome: a systematic review of the literature. Rheumatology (Oxford). 2017</v>
      </c>
    </row>
    <row r="11064" spans="1:29" x14ac:dyDescent="0.3">
      <c r="A11064">
        <v>3704</v>
      </c>
      <c r="B11064" t="s">
        <v>268</v>
      </c>
      <c r="C11064" t="s">
        <v>269</v>
      </c>
      <c r="D11064" t="s">
        <v>270</v>
      </c>
      <c r="E11064" t="s">
        <v>3127</v>
      </c>
      <c r="F11064" s="10"/>
      <c r="G11064">
        <v>2017</v>
      </c>
      <c r="J11064">
        <v>0.99555636527914038</v>
      </c>
      <c r="L11064" t="s">
        <v>38148</v>
      </c>
      <c r="M11064">
        <v>28545834</v>
      </c>
      <c r="Q11064" s="10"/>
      <c r="R11064" s="11">
        <f t="shared" si="344"/>
        <v>0</v>
      </c>
      <c r="U11064" s="11">
        <f t="shared" si="345"/>
        <v>0</v>
      </c>
      <c r="Y11064" s="11">
        <f>IF(SUM(Tableau1[[#This Row],[Other access]:[Sci-hub access]])&gt;=1,1,0)</f>
        <v>0</v>
      </c>
      <c r="Z11064" s="12">
        <f>IF(OR(Tableau1[[#This Row],[Access R1 + S1+ T1 ]]&gt;=1,Tableau1[[#This Row],[Access V1 +W1 + X1]]&gt;=1),1,0)</f>
        <v>0</v>
      </c>
      <c r="AB11064" s="10" t="str">
        <f>Tableau1[[#This Row],[DOI]]</f>
        <v>doi: 10.1016/j.ajog.2017.05.029</v>
      </c>
      <c r="AC11064" s="13" t="str">
        <f>Tableau1[[#This Row],[Authors]]&amp;", "&amp;Tableau1[[#This Row],[Title]]&amp;" "&amp;Tableau1[[#This Row],[Journal]]&amp;". "&amp;Tableau1[[#This Row],[Year]]</f>
        <v>Lynch AM, Wagner BD, Hodges JK, Thevarajah TS, McCourt EA, Cerda AM, Mandava N, Gibbs RS, Palestine AG., The relationship of the subtypes of preterm birth with retinopathy of prematurity. Am J Obstet Gynecol. 2017</v>
      </c>
    </row>
    <row r="11065" spans="1:29" x14ac:dyDescent="0.3">
      <c r="A11065">
        <v>10096</v>
      </c>
      <c r="B11065" t="s">
        <v>12608</v>
      </c>
      <c r="C11065" t="s">
        <v>22775</v>
      </c>
      <c r="D11065" t="s">
        <v>33057</v>
      </c>
      <c r="E11065" t="s">
        <v>2457</v>
      </c>
      <c r="F11065" s="10"/>
      <c r="G11065">
        <v>2017</v>
      </c>
      <c r="J11065">
        <v>0.99572325535844164</v>
      </c>
      <c r="L11065" t="s">
        <v>44352</v>
      </c>
      <c r="M11065">
        <v>27472512</v>
      </c>
      <c r="Q11065" s="10"/>
      <c r="R11065" s="11">
        <f t="shared" si="344"/>
        <v>0</v>
      </c>
      <c r="U11065" s="11">
        <f t="shared" si="345"/>
        <v>0</v>
      </c>
      <c r="Y11065" s="11">
        <f>IF(SUM(Tableau1[[#This Row],[Other access]:[Sci-hub access]])&gt;=1,1,0)</f>
        <v>0</v>
      </c>
      <c r="Z11065" s="12">
        <f>IF(OR(Tableau1[[#This Row],[Access R1 + S1+ T1 ]]&gt;=1,Tableau1[[#This Row],[Access V1 +W1 + X1]]&gt;=1),1,0)</f>
        <v>0</v>
      </c>
      <c r="AB11065" s="10" t="str">
        <f>Tableau1[[#This Row],[DOI]]</f>
        <v>doi: 10.1097/ICB.0000000000000360</v>
      </c>
      <c r="AC11065" s="13" t="str">
        <f>Tableau1[[#This Row],[Authors]]&amp;", "&amp;Tableau1[[#This Row],[Title]]&amp;" "&amp;Tableau1[[#This Row],[Journal]]&amp;". "&amp;Tableau1[[#This Row],[Year]]</f>
        <v>Sebrow DB, Dhrami-Gavazi E, Horowitz JD, Yannuzzi LA., PURTSCHER RETINOPATHY AS A MANIFESTATION OF HEMOPHAGOCYTIC LYMPHOHISTIOCYTOSIS. Retin Cases Brief Rep. 2017</v>
      </c>
    </row>
    <row r="11066" spans="1:29" ht="28.8" x14ac:dyDescent="0.3">
      <c r="A11066">
        <v>5708</v>
      </c>
      <c r="B11066" t="s">
        <v>8739</v>
      </c>
      <c r="C11066" t="s">
        <v>18958</v>
      </c>
      <c r="D11066" t="s">
        <v>29169</v>
      </c>
      <c r="E11066" t="s">
        <v>2658</v>
      </c>
      <c r="F11066" s="10"/>
      <c r="G11066">
        <v>2017</v>
      </c>
      <c r="J11066">
        <v>0.99603911529276157</v>
      </c>
      <c r="L11066" t="s">
        <v>40091</v>
      </c>
      <c r="M11066">
        <v>28296257</v>
      </c>
      <c r="Q11066" s="10"/>
      <c r="R11066" s="11">
        <f t="shared" si="344"/>
        <v>0</v>
      </c>
      <c r="U11066" s="11">
        <f t="shared" si="345"/>
        <v>0</v>
      </c>
      <c r="Y11066" s="11">
        <f>IF(SUM(Tableau1[[#This Row],[Other access]:[Sci-hub access]])&gt;=1,1,0)</f>
        <v>0</v>
      </c>
      <c r="Z11066" s="12">
        <f>IF(OR(Tableau1[[#This Row],[Access R1 + S1+ T1 ]]&gt;=1,Tableau1[[#This Row],[Access V1 +W1 + X1]]&gt;=1),1,0)</f>
        <v>0</v>
      </c>
      <c r="AB11066" s="10" t="str">
        <f>Tableau1[[#This Row],[DOI]]</f>
        <v>doi: 10.1002/art.40093</v>
      </c>
      <c r="AC11066" s="13" t="str">
        <f>Tableau1[[#This Row],[Authors]]&amp;", "&amp;Tableau1[[#This Row],[Title]]&amp;" "&amp;Tableau1[[#This Row],[Journal]]&amp;". "&amp;Tableau1[[#This Row],[Year]]</f>
        <v>Bowman SJ, Everett CC, O'Dwyer JL, Emery P, Pitzalis C, Ng WF, Pease CT, Price EJ, Sutcliffe N, Gendi NST, Hall FC, Ruddock SP, Fernandez C, Reynolds C, Hulme CT, Davies KA, Edwards CJ, Lanyon PC, Moots RJ, Roussou E, Giles IP, Sharples LD, et al., Randomized Controlled Trial of Rituximab and Cost-Effectiveness Analysis in Treating Fatigue and Oral Dryness in Primary Sjögren's Syndrome. Arthritis Rheumatol. 2017</v>
      </c>
    </row>
    <row r="11067" spans="1:29" x14ac:dyDescent="0.3">
      <c r="A11067">
        <v>4311</v>
      </c>
      <c r="B11067" t="s">
        <v>7441</v>
      </c>
      <c r="C11067" t="s">
        <v>17677</v>
      </c>
      <c r="D11067" t="s">
        <v>27870</v>
      </c>
      <c r="E11067" t="s">
        <v>2496</v>
      </c>
      <c r="F11067" s="10"/>
      <c r="G11067">
        <v>2017</v>
      </c>
      <c r="J11067">
        <v>0.99612386221552951</v>
      </c>
      <c r="L11067" t="s">
        <v>38737</v>
      </c>
      <c r="M11067">
        <v>28457288</v>
      </c>
      <c r="Q11067" s="10"/>
      <c r="R11067" s="11">
        <f t="shared" si="344"/>
        <v>0</v>
      </c>
      <c r="U11067" s="11">
        <f t="shared" si="345"/>
        <v>0</v>
      </c>
      <c r="Y11067" s="11">
        <f>IF(SUM(Tableau1[[#This Row],[Other access]:[Sci-hub access]])&gt;=1,1,0)</f>
        <v>0</v>
      </c>
      <c r="Z11067" s="12">
        <f>IF(OR(Tableau1[[#This Row],[Access R1 + S1+ T1 ]]&gt;=1,Tableau1[[#This Row],[Access V1 +W1 + X1]]&gt;=1),1,0)</f>
        <v>0</v>
      </c>
      <c r="AB11067" s="10" t="str">
        <f>Tableau1[[#This Row],[DOI]]</f>
        <v>doi: 10.1016/j.jcjo.2016.10.005</v>
      </c>
      <c r="AC11067" s="13" t="str">
        <f>Tableau1[[#This Row],[Authors]]&amp;", "&amp;Tableau1[[#This Row],[Title]]&amp;" "&amp;Tableau1[[#This Row],[Journal]]&amp;". "&amp;Tableau1[[#This Row],[Year]]</f>
        <v>Kopp BC, Crump RT, Weis E., The use of semistructured interviews to assess quality of life impacts for patients with uveal melanoma. Can J Ophthalmol. 2017</v>
      </c>
    </row>
    <row r="11068" spans="1:29" ht="28.8" x14ac:dyDescent="0.3">
      <c r="A11068">
        <v>4691</v>
      </c>
      <c r="B11068" t="s">
        <v>7804</v>
      </c>
      <c r="C11068" t="s">
        <v>18036</v>
      </c>
      <c r="D11068" t="s">
        <v>28234</v>
      </c>
      <c r="E11068" t="s">
        <v>2467</v>
      </c>
      <c r="F11068" s="10"/>
      <c r="G11068">
        <v>2017</v>
      </c>
      <c r="J11068">
        <v>0.99618064067841616</v>
      </c>
      <c r="L11068" t="s">
        <v>39107</v>
      </c>
      <c r="M11068">
        <v>28419394</v>
      </c>
      <c r="Q11068" s="10"/>
      <c r="R11068" s="11">
        <f t="shared" si="344"/>
        <v>0</v>
      </c>
      <c r="U11068" s="11">
        <f t="shared" si="345"/>
        <v>0</v>
      </c>
      <c r="Y11068" s="11">
        <f>IF(SUM(Tableau1[[#This Row],[Other access]:[Sci-hub access]])&gt;=1,1,0)</f>
        <v>0</v>
      </c>
      <c r="Z11068" s="12">
        <f>IF(OR(Tableau1[[#This Row],[Access R1 + S1+ T1 ]]&gt;=1,Tableau1[[#This Row],[Access V1 +W1 + X1]]&gt;=1),1,0)</f>
        <v>0</v>
      </c>
      <c r="AB11068" s="10" t="str">
        <f>Tableau1[[#This Row],[DOI]]</f>
        <v>doi: 10.3928/23258160-20170329-03</v>
      </c>
      <c r="AC11068" s="13" t="str">
        <f>Tableau1[[#This Row],[Authors]]&amp;", "&amp;Tableau1[[#This Row],[Title]]&amp;" "&amp;Tableau1[[#This Row],[Journal]]&amp;". "&amp;Tableau1[[#This Row],[Year]]</f>
        <v>Regillo CD, Callanan DG, Do DV, Fine HF, Holekamp NM, Kuppermann BD, Singer MA, Singh RP., Use of Corticosteroids in the Treatment of Patients With Diabetic Macular Edema Who Have a Suboptimal Response to Anti-VEGF: Recommendations of an Expert Panel. Ophthalmic Surg Lasers Imaging Retina. 2017</v>
      </c>
    </row>
    <row r="11069" spans="1:29" x14ac:dyDescent="0.3">
      <c r="A11069">
        <v>2898</v>
      </c>
      <c r="B11069" t="s">
        <v>6097</v>
      </c>
      <c r="C11069" t="s">
        <v>16343</v>
      </c>
      <c r="D11069" t="s">
        <v>26521</v>
      </c>
      <c r="E11069" t="s">
        <v>2667</v>
      </c>
      <c r="F11069" s="10"/>
      <c r="G11069">
        <v>2017</v>
      </c>
      <c r="J11069">
        <v>0.99627297440378515</v>
      </c>
      <c r="L11069" t="s">
        <v>37356</v>
      </c>
      <c r="M11069">
        <v>28666677</v>
      </c>
      <c r="Q11069" s="10"/>
      <c r="R11069" s="11">
        <f t="shared" si="344"/>
        <v>0</v>
      </c>
      <c r="U11069" s="11">
        <f t="shared" si="345"/>
        <v>0</v>
      </c>
      <c r="Y11069" s="11">
        <f>IF(SUM(Tableau1[[#This Row],[Other access]:[Sci-hub access]])&gt;=1,1,0)</f>
        <v>0</v>
      </c>
      <c r="Z11069" s="12">
        <f>IF(OR(Tableau1[[#This Row],[Access R1 + S1+ T1 ]]&gt;=1,Tableau1[[#This Row],[Access V1 +W1 + X1]]&gt;=1),1,0)</f>
        <v>0</v>
      </c>
      <c r="AB11069" s="10" t="str">
        <f>Tableau1[[#This Row],[DOI]]</f>
        <v>doi: 10.1016/j.clae.2017.06.002</v>
      </c>
      <c r="AC11069" s="13" t="str">
        <f>Tableau1[[#This Row],[Authors]]&amp;", "&amp;Tableau1[[#This Row],[Title]]&amp;" "&amp;Tableau1[[#This Row],[Journal]]&amp;". "&amp;Tableau1[[#This Row],[Year]]</f>
        <v>Grupcheva CN, Grupchev DI, Radeva MN, Vankova DI, Manolova YM., Microstructural evaluation of the mucin balls and their relations to the corneal surface-Insights by in vivo confocal microscopy. Cont Lens Anterior Eye. 2017</v>
      </c>
    </row>
    <row r="11070" spans="1:29" x14ac:dyDescent="0.3">
      <c r="A11070">
        <v>3886</v>
      </c>
      <c r="B11070" t="s">
        <v>7045</v>
      </c>
      <c r="C11070" t="s">
        <v>17284</v>
      </c>
      <c r="D11070" t="s">
        <v>27470</v>
      </c>
      <c r="E11070" t="s">
        <v>34015</v>
      </c>
      <c r="F11070" s="10"/>
      <c r="G11070">
        <v>2017</v>
      </c>
      <c r="J11070">
        <v>0.99644866802130827</v>
      </c>
      <c r="L11070" t="s">
        <v>38328</v>
      </c>
      <c r="M11070">
        <v>28511025</v>
      </c>
      <c r="Q11070" s="10"/>
      <c r="R11070" s="11">
        <f t="shared" si="344"/>
        <v>0</v>
      </c>
      <c r="U11070" s="11">
        <f t="shared" si="345"/>
        <v>0</v>
      </c>
      <c r="Y11070" s="11">
        <f>IF(SUM(Tableau1[[#This Row],[Other access]:[Sci-hub access]])&gt;=1,1,0)</f>
        <v>0</v>
      </c>
      <c r="Z11070" s="12">
        <f>IF(OR(Tableau1[[#This Row],[Access R1 + S1+ T1 ]]&gt;=1,Tableau1[[#This Row],[Access V1 +W1 + X1]]&gt;=1),1,0)</f>
        <v>0</v>
      </c>
      <c r="AB11070" s="10" t="str">
        <f>Tableau1[[#This Row],[DOI]]</f>
        <v>doi: 10.1080/13816810.2017.1323340</v>
      </c>
      <c r="AC11070" s="13" t="str">
        <f>Tableau1[[#This Row],[Authors]]&amp;", "&amp;Tableau1[[#This Row],[Title]]&amp;" "&amp;Tableau1[[#This Row],[Journal]]&amp;". "&amp;Tableau1[[#This Row],[Year]]</f>
        <v>Mameesh M, Ganesh A, Harikrishna B, Al Zuhaibi S, Scott P, Al Kalbani S, Al Thihli K., Co-inheritance of the membrane frizzled-related protein ocular phenotype and glycogen storage disease type Ib. Ophthalmic Genet. 2017</v>
      </c>
    </row>
    <row r="11071" spans="1:29" x14ac:dyDescent="0.3">
      <c r="A11071">
        <v>4846</v>
      </c>
      <c r="B11071" t="s">
        <v>7949</v>
      </c>
      <c r="C11071" t="s">
        <v>18178</v>
      </c>
      <c r="D11071" t="s">
        <v>28379</v>
      </c>
      <c r="E11071" t="s">
        <v>2562</v>
      </c>
      <c r="F11071" s="10"/>
      <c r="G11071">
        <v>2017</v>
      </c>
      <c r="J11071">
        <v>0.99646520399440464</v>
      </c>
      <c r="L11071" t="s">
        <v>39256</v>
      </c>
      <c r="M11071">
        <v>28399339</v>
      </c>
      <c r="Q11071" s="10"/>
      <c r="R11071" s="11">
        <f t="shared" si="344"/>
        <v>0</v>
      </c>
      <c r="U11071" s="11">
        <f t="shared" si="345"/>
        <v>0</v>
      </c>
      <c r="Y11071" s="11">
        <f>IF(SUM(Tableau1[[#This Row],[Other access]:[Sci-hub access]])&gt;=1,1,0)</f>
        <v>0</v>
      </c>
      <c r="Z11071" s="12">
        <f>IF(OR(Tableau1[[#This Row],[Access R1 + S1+ T1 ]]&gt;=1,Tableau1[[#This Row],[Access V1 +W1 + X1]]&gt;=1),1,0)</f>
        <v>0</v>
      </c>
      <c r="AB11071" s="10" t="str">
        <f>Tableau1[[#This Row],[DOI]]</f>
        <v>doi: 10.22608/APO.201782</v>
      </c>
      <c r="AC11071" s="13" t="str">
        <f>Tableau1[[#This Row],[Authors]]&amp;", "&amp;Tableau1[[#This Row],[Title]]&amp;" "&amp;Tableau1[[#This Row],[Journal]]&amp;". "&amp;Tableau1[[#This Row],[Year]]</f>
        <v>Jager MJ, Dogrusöz M, Woodman SE., Uveal Melanoma: Identifying Immunological and Chemotherapeutic Targets to Treat Metastases. Asia Pac J Ophthalmol (Phila). 2017</v>
      </c>
    </row>
    <row r="11072" spans="1:29" x14ac:dyDescent="0.3">
      <c r="A11072">
        <v>7204</v>
      </c>
      <c r="B11072" t="s">
        <v>10042</v>
      </c>
      <c r="C11072" t="s">
        <v>20244</v>
      </c>
      <c r="D11072" t="s">
        <v>30476</v>
      </c>
      <c r="E11072" t="s">
        <v>2468</v>
      </c>
      <c r="F11072" s="10"/>
      <c r="G11072">
        <v>2017</v>
      </c>
      <c r="J11072">
        <v>0.99646675115225902</v>
      </c>
      <c r="L11072" t="s">
        <v>41560</v>
      </c>
      <c r="M11072">
        <v>28118204</v>
      </c>
      <c r="Q11072" s="10"/>
      <c r="R11072" s="11">
        <f t="shared" si="344"/>
        <v>0</v>
      </c>
      <c r="U11072" s="11">
        <f t="shared" si="345"/>
        <v>0</v>
      </c>
      <c r="Y11072" s="11">
        <f>IF(SUM(Tableau1[[#This Row],[Other access]:[Sci-hub access]])&gt;=1,1,0)</f>
        <v>0</v>
      </c>
      <c r="Z11072" s="12">
        <f>IF(OR(Tableau1[[#This Row],[Access R1 + S1+ T1 ]]&gt;=1,Tableau1[[#This Row],[Access V1 +W1 + X1]]&gt;=1),1,0)</f>
        <v>0</v>
      </c>
      <c r="AB11072" s="10" t="str">
        <f>Tableau1[[#This Row],[DOI]]</f>
        <v>doi: 10.1097/IJG.0000000000000628</v>
      </c>
      <c r="AC11072" s="13" t="str">
        <f>Tableau1[[#This Row],[Authors]]&amp;", "&amp;Tableau1[[#This Row],[Title]]&amp;" "&amp;Tableau1[[#This Row],[Journal]]&amp;". "&amp;Tableau1[[#This Row],[Year]]</f>
        <v>Schrems WA, Schrems-Hoesl LM, Mardin CY, Laemmer R, Kruse FE, Horn FK., Can Glaucomatous Visual Field Progression be Predicted by Structural and Functional Measures? J Glaucoma. 2017</v>
      </c>
    </row>
    <row r="11073" spans="1:29" x14ac:dyDescent="0.3">
      <c r="A11073">
        <v>5545</v>
      </c>
      <c r="B11073" t="s">
        <v>8589</v>
      </c>
      <c r="C11073" t="s">
        <v>18810</v>
      </c>
      <c r="D11073" t="s">
        <v>29019</v>
      </c>
      <c r="E11073" t="s">
        <v>2486</v>
      </c>
      <c r="F11073" s="10"/>
      <c r="G11073">
        <v>2017</v>
      </c>
      <c r="J11073">
        <v>0.99655228191836798</v>
      </c>
      <c r="L11073" t="s">
        <v>39932</v>
      </c>
      <c r="M11073">
        <v>28321999</v>
      </c>
      <c r="Q11073" s="10"/>
      <c r="R11073" s="11">
        <f t="shared" si="344"/>
        <v>0</v>
      </c>
      <c r="U11073" s="11">
        <f t="shared" si="345"/>
        <v>0</v>
      </c>
      <c r="Y11073" s="11">
        <f>IF(SUM(Tableau1[[#This Row],[Other access]:[Sci-hub access]])&gt;=1,1,0)</f>
        <v>0</v>
      </c>
      <c r="Z11073" s="12">
        <f>IF(OR(Tableau1[[#This Row],[Access R1 + S1+ T1 ]]&gt;=1,Tableau1[[#This Row],[Access V1 +W1 + X1]]&gt;=1),1,0)</f>
        <v>0</v>
      </c>
      <c r="AB11073" s="10" t="str">
        <f>Tableau1[[#This Row],[DOI]]</f>
        <v>doi: 10.1111/aos.13375</v>
      </c>
      <c r="AC11073" s="13" t="str">
        <f>Tableau1[[#This Row],[Authors]]&amp;", "&amp;Tableau1[[#This Row],[Title]]&amp;" "&amp;Tableau1[[#This Row],[Journal]]&amp;". "&amp;Tableau1[[#This Row],[Year]]</f>
        <v>Röck D, Wude J, Bartz-Schmidt KU, Yoeruek E, Thaler S, Röck T., Factors influencing the contamination rate of human organ-cultured corneas. Acta Ophthalmol. 2017</v>
      </c>
    </row>
    <row r="11074" spans="1:29" ht="28.8" x14ac:dyDescent="0.3">
      <c r="A11074">
        <v>8621</v>
      </c>
      <c r="B11074" t="s">
        <v>11283</v>
      </c>
      <c r="C11074" t="s">
        <v>21467</v>
      </c>
      <c r="D11074" t="s">
        <v>31722</v>
      </c>
      <c r="E11074" t="s">
        <v>2448</v>
      </c>
      <c r="F11074" s="10"/>
      <c r="G11074">
        <v>2017</v>
      </c>
      <c r="J11074">
        <v>0.99664801860295016</v>
      </c>
      <c r="L11074" t="s">
        <v>42957</v>
      </c>
      <c r="M11074">
        <v>27878430</v>
      </c>
      <c r="Q11074" s="10"/>
      <c r="R11074" s="11">
        <f t="shared" ref="R11074:R11104" si="346">IF(SUM(N11074:Q11074)&gt;0,1,0)</f>
        <v>0</v>
      </c>
      <c r="U11074" s="11">
        <f t="shared" ref="U11074:U11104" si="347">IF(SUM(R11074,T11074)&gt;0,1,0)</f>
        <v>0</v>
      </c>
      <c r="Y11074" s="11">
        <f>IF(SUM(Tableau1[[#This Row],[Other access]:[Sci-hub access]])&gt;=1,1,0)</f>
        <v>0</v>
      </c>
      <c r="Z11074" s="12">
        <f>IF(OR(Tableau1[[#This Row],[Access R1 + S1+ T1 ]]&gt;=1,Tableau1[[#This Row],[Access V1 +W1 + X1]]&gt;=1),1,0)</f>
        <v>0</v>
      </c>
      <c r="AB11074" s="10" t="str">
        <f>Tableau1[[#This Row],[DOI]]</f>
        <v>doi: 10.1007/s00417-016-3553-1</v>
      </c>
      <c r="AC11074" s="13" t="str">
        <f>Tableau1[[#This Row],[Authors]]&amp;", "&amp;Tableau1[[#This Row],[Title]]&amp;" "&amp;Tableau1[[#This Row],[Journal]]&amp;". "&amp;Tableau1[[#This Row],[Year]]</f>
        <v>Theodoropoulou S, Ellabban AA, Johnston RL, Cilliers H, Mohamed Q, Sallam AB., Short-term safety of dexamethasone implant for treatment of macular edema due to retinal vein occlusion, in eyes with glaucoma or treated ocular hypertension. Graefes Arch Clin Exp Ophthalmol. 2017</v>
      </c>
    </row>
    <row r="11075" spans="1:29" ht="28.8" x14ac:dyDescent="0.3">
      <c r="A11075">
        <v>349</v>
      </c>
      <c r="B11075" t="s">
        <v>3612</v>
      </c>
      <c r="C11075" t="s">
        <v>13873</v>
      </c>
      <c r="D11075" t="s">
        <v>24032</v>
      </c>
      <c r="E11075" t="s">
        <v>2502</v>
      </c>
      <c r="F11075" s="10"/>
      <c r="G11075">
        <v>2018</v>
      </c>
      <c r="J11075">
        <v>0.99668386745069404</v>
      </c>
      <c r="L11075" t="s">
        <v>34856</v>
      </c>
      <c r="M11075">
        <v>29248913</v>
      </c>
      <c r="Q11075" s="10"/>
      <c r="R11075" s="11">
        <f t="shared" si="346"/>
        <v>0</v>
      </c>
      <c r="U11075" s="11">
        <f t="shared" si="347"/>
        <v>0</v>
      </c>
      <c r="Y11075" s="11">
        <f>IF(SUM(Tableau1[[#This Row],[Other access]:[Sci-hub access]])&gt;=1,1,0)</f>
        <v>0</v>
      </c>
      <c r="Z11075" s="12">
        <f>IF(OR(Tableau1[[#This Row],[Access R1 + S1+ T1 ]]&gt;=1,Tableau1[[#This Row],[Access V1 +W1 + X1]]&gt;=1),1,0)</f>
        <v>0</v>
      </c>
      <c r="AB11075" s="10" t="str">
        <f>Tableau1[[#This Row],[DOI]]</f>
        <v>doi: 10.1159/000484091</v>
      </c>
      <c r="AC11075" s="13" t="str">
        <f>Tableau1[[#This Row],[Authors]]&amp;", "&amp;Tableau1[[#This Row],[Title]]&amp;" "&amp;Tableau1[[#This Row],[Journal]]&amp;". "&amp;Tableau1[[#This Row],[Year]]</f>
        <v>Pessoa B, Coelho J, Correia N, Ferreira N, Beirão M, Meireles A., Fluocinolone Acetonide Intravitreal Implant 190 μg (ILUVIEN®) in Vitrectomized versus Nonvitrectomized Eyes for the Treatment of Chronic Diabetic Macular Edema. Ophthalmic Res. 2018</v>
      </c>
    </row>
    <row r="11076" spans="1:29" x14ac:dyDescent="0.3">
      <c r="A11076">
        <v>6982</v>
      </c>
      <c r="B11076" t="s">
        <v>9842</v>
      </c>
      <c r="C11076" t="s">
        <v>20045</v>
      </c>
      <c r="D11076" t="s">
        <v>30276</v>
      </c>
      <c r="E11076" t="s">
        <v>2529</v>
      </c>
      <c r="F11076" s="10"/>
      <c r="G11076">
        <v>2017</v>
      </c>
      <c r="J11076">
        <v>0.99685482389419167</v>
      </c>
      <c r="L11076" t="s">
        <v>41340</v>
      </c>
      <c r="M11076">
        <v>28139159</v>
      </c>
      <c r="Q11076" s="10"/>
      <c r="R11076" s="11">
        <f t="shared" si="346"/>
        <v>0</v>
      </c>
      <c r="U11076" s="11">
        <f t="shared" si="347"/>
        <v>0</v>
      </c>
      <c r="Y11076" s="11">
        <f>IF(SUM(Tableau1[[#This Row],[Other access]:[Sci-hub access]])&gt;=1,1,0)</f>
        <v>0</v>
      </c>
      <c r="Z11076" s="12">
        <f>IF(OR(Tableau1[[#This Row],[Access R1 + S1+ T1 ]]&gt;=1,Tableau1[[#This Row],[Access V1 +W1 + X1]]&gt;=1),1,0)</f>
        <v>0</v>
      </c>
      <c r="AB11076" s="10" t="str">
        <f>Tableau1[[#This Row],[DOI]]</f>
        <v>doi: 10.1080/02713683.2016.1255336</v>
      </c>
      <c r="AC11076" s="13" t="str">
        <f>Tableau1[[#This Row],[Authors]]&amp;", "&amp;Tableau1[[#This Row],[Title]]&amp;" "&amp;Tableau1[[#This Row],[Journal]]&amp;". "&amp;Tableau1[[#This Row],[Year]]</f>
        <v>Polosa A, Bessaklia H, Lachapelle P., Light-Induced Retinopathy: Young Age Protects more than Ocular Pigmentation. Curr Eye Res. 2017</v>
      </c>
    </row>
    <row r="11077" spans="1:29" x14ac:dyDescent="0.3">
      <c r="A11077">
        <v>10044</v>
      </c>
      <c r="B11077" t="s">
        <v>12562</v>
      </c>
      <c r="C11077" t="s">
        <v>22730</v>
      </c>
      <c r="D11077" t="s">
        <v>33011</v>
      </c>
      <c r="E11077" t="s">
        <v>2438</v>
      </c>
      <c r="F11077" s="10"/>
      <c r="G11077">
        <v>2017</v>
      </c>
      <c r="J11077">
        <v>0.99693606573706439</v>
      </c>
      <c r="L11077" t="s">
        <v>44300</v>
      </c>
      <c r="M11077">
        <v>27488179</v>
      </c>
      <c r="Q11077" s="10"/>
      <c r="R11077" s="11">
        <f t="shared" si="346"/>
        <v>0</v>
      </c>
      <c r="U11077" s="11">
        <f t="shared" si="347"/>
        <v>0</v>
      </c>
      <c r="Y11077" s="11">
        <f>IF(SUM(Tableau1[[#This Row],[Other access]:[Sci-hub access]])&gt;=1,1,0)</f>
        <v>0</v>
      </c>
      <c r="Z11077" s="12">
        <f>IF(OR(Tableau1[[#This Row],[Access R1 + S1+ T1 ]]&gt;=1,Tableau1[[#This Row],[Access V1 +W1 + X1]]&gt;=1),1,0)</f>
        <v>0</v>
      </c>
      <c r="AB11077" s="10" t="str">
        <f>Tableau1[[#This Row],[DOI]]</f>
        <v>doi: 10.1136/bjophthalmol-2016-308685</v>
      </c>
      <c r="AC11077" s="13" t="str">
        <f>Tableau1[[#This Row],[Authors]]&amp;", "&amp;Tableau1[[#This Row],[Title]]&amp;" "&amp;Tableau1[[#This Row],[Journal]]&amp;". "&amp;Tableau1[[#This Row],[Year]]</f>
        <v>Gasser T, Romano V, Seifarth C, Bechrakis NE, Kaye SB, Steger B., Morphometric characterisation of pterygium associated with corneal stromal scarring using high-resolution anterior segment optical coherence tomography. Br J Ophthalmol. 2017</v>
      </c>
    </row>
    <row r="11078" spans="1:29" ht="28.8" x14ac:dyDescent="0.3">
      <c r="A11078">
        <v>7887</v>
      </c>
      <c r="B11078" t="s">
        <v>10632</v>
      </c>
      <c r="C11078" t="s">
        <v>20829</v>
      </c>
      <c r="D11078" t="s">
        <v>31070</v>
      </c>
      <c r="E11078" t="s">
        <v>2490</v>
      </c>
      <c r="F11078" s="10"/>
      <c r="G11078">
        <v>2017</v>
      </c>
      <c r="J11078">
        <v>0.99700382683064936</v>
      </c>
      <c r="L11078" t="s">
        <v>42236</v>
      </c>
      <c r="M11078">
        <v>28034710</v>
      </c>
      <c r="Q11078" s="10"/>
      <c r="R11078" s="11">
        <f t="shared" si="346"/>
        <v>0</v>
      </c>
      <c r="U11078" s="11">
        <f t="shared" si="347"/>
        <v>0</v>
      </c>
      <c r="Y11078" s="11">
        <f>IF(SUM(Tableau1[[#This Row],[Other access]:[Sci-hub access]])&gt;=1,1,0)</f>
        <v>0</v>
      </c>
      <c r="Z11078" s="12">
        <f>IF(OR(Tableau1[[#This Row],[Access R1 + S1+ T1 ]]&gt;=1,Tableau1[[#This Row],[Access V1 +W1 + X1]]&gt;=1),1,0)</f>
        <v>0</v>
      </c>
      <c r="AB11078" s="10" t="str">
        <f>Tableau1[[#This Row],[DOI]]</f>
        <v>doi: 10.1016/j.ajo.2016.12.009</v>
      </c>
      <c r="AC11078" s="13" t="str">
        <f>Tableau1[[#This Row],[Authors]]&amp;", "&amp;Tableau1[[#This Row],[Title]]&amp;" "&amp;Tableau1[[#This Row],[Journal]]&amp;". "&amp;Tableau1[[#This Row],[Year]]</f>
        <v>Kamiya K, Igarashi A, Hayashi K, Negishi K, Sato M, Bissen-Miyajima H; Survey Working Group of the Japanese Society of Cataract and Refractive Surgery.., A Multicenter Prospective Cohort Study on Refractive Surgery in 15 011 Eyes. Am J Ophthalmol. 2017</v>
      </c>
    </row>
    <row r="11079" spans="1:29" x14ac:dyDescent="0.3">
      <c r="A11079">
        <v>3261</v>
      </c>
      <c r="B11079" t="s">
        <v>6444</v>
      </c>
      <c r="C11079" t="s">
        <v>16687</v>
      </c>
      <c r="D11079" t="s">
        <v>26868</v>
      </c>
      <c r="E11079" t="s">
        <v>2445</v>
      </c>
      <c r="F11079" s="10"/>
      <c r="G11079">
        <v>2017</v>
      </c>
      <c r="J11079">
        <v>0.99701219689678366</v>
      </c>
      <c r="L11079" t="s">
        <v>37714</v>
      </c>
      <c r="M11079">
        <v>28613221</v>
      </c>
      <c r="Q11079" s="10"/>
      <c r="R11079" s="11">
        <f t="shared" si="346"/>
        <v>0</v>
      </c>
      <c r="U11079" s="11">
        <f t="shared" si="347"/>
        <v>0</v>
      </c>
      <c r="Y11079" s="11">
        <f>IF(SUM(Tableau1[[#This Row],[Other access]:[Sci-hub access]])&gt;=1,1,0)</f>
        <v>0</v>
      </c>
      <c r="Z11079" s="12">
        <f>IF(OR(Tableau1[[#This Row],[Access R1 + S1+ T1 ]]&gt;=1,Tableau1[[#This Row],[Access V1 +W1 + X1]]&gt;=1),1,0)</f>
        <v>0</v>
      </c>
      <c r="AB11079" s="10" t="str">
        <f>Tableau1[[#This Row],[DOI]]</f>
        <v>doi: 10.1097/IAE.0000000000001672</v>
      </c>
      <c r="AC11079" s="13" t="str">
        <f>Tableau1[[#This Row],[Authors]]&amp;", "&amp;Tableau1[[#This Row],[Title]]&amp;" "&amp;Tableau1[[#This Row],[Journal]]&amp;". "&amp;Tableau1[[#This Row],[Year]]</f>
        <v>Skalet AH, Miller AK, Klein ML, Lauer AK, Wilson DJ., CLINICOPATHOLOGIC CORRELATION OF RETINAL ANGIOMATOUS PROLIFERATION TREATED WITH RANIBIZUMAB. Retina. 2017</v>
      </c>
    </row>
    <row r="11080" spans="1:29" x14ac:dyDescent="0.3">
      <c r="A11080">
        <v>10029</v>
      </c>
      <c r="B11080" t="s">
        <v>12550</v>
      </c>
      <c r="C11080" t="s">
        <v>22717</v>
      </c>
      <c r="D11080" t="s">
        <v>32998</v>
      </c>
      <c r="E11080" t="s">
        <v>2445</v>
      </c>
      <c r="F11080" s="10"/>
      <c r="G11080">
        <v>2017</v>
      </c>
      <c r="J11080">
        <v>0.99719920330849909</v>
      </c>
      <c r="L11080" t="s">
        <v>44286</v>
      </c>
      <c r="M11080">
        <v>27491045</v>
      </c>
      <c r="Q11080" s="10"/>
      <c r="R11080" s="11">
        <f t="shared" si="346"/>
        <v>0</v>
      </c>
      <c r="U11080" s="11">
        <f t="shared" si="347"/>
        <v>0</v>
      </c>
      <c r="Y11080" s="11">
        <f>IF(SUM(Tableau1[[#This Row],[Other access]:[Sci-hub access]])&gt;=1,1,0)</f>
        <v>0</v>
      </c>
      <c r="Z11080" s="12">
        <f>IF(OR(Tableau1[[#This Row],[Access R1 + S1+ T1 ]]&gt;=1,Tableau1[[#This Row],[Access V1 +W1 + X1]]&gt;=1),1,0)</f>
        <v>0</v>
      </c>
      <c r="AB11080" s="10" t="str">
        <f>Tableau1[[#This Row],[DOI]]</f>
        <v>doi: 10.1097/IAE.0000000000001223</v>
      </c>
      <c r="AC11080" s="13" t="str">
        <f>Tableau1[[#This Row],[Authors]]&amp;", "&amp;Tableau1[[#This Row],[Title]]&amp;" "&amp;Tableau1[[#This Row],[Journal]]&amp;". "&amp;Tableau1[[#This Row],[Year]]</f>
        <v>Moisseiev E, Ling J, Morse LS., Leukemic Optic Nerve Infiltration Complicated by Retinal Artery and Vein Occlusions. Retina. 2017</v>
      </c>
    </row>
    <row r="11081" spans="1:29" x14ac:dyDescent="0.3">
      <c r="A11081">
        <v>3480</v>
      </c>
      <c r="B11081" t="s">
        <v>6654</v>
      </c>
      <c r="C11081" t="s">
        <v>16896</v>
      </c>
      <c r="D11081" t="s">
        <v>27078</v>
      </c>
      <c r="E11081" t="s">
        <v>34141</v>
      </c>
      <c r="F11081" s="10"/>
      <c r="G11081">
        <v>2017</v>
      </c>
      <c r="J11081">
        <v>0.99740397360345745</v>
      </c>
      <c r="L11081" t="s">
        <v>37928</v>
      </c>
      <c r="M11081">
        <v>28578363</v>
      </c>
      <c r="Q11081" s="10"/>
      <c r="R11081" s="11">
        <f t="shared" si="346"/>
        <v>0</v>
      </c>
      <c r="U11081" s="11">
        <f t="shared" si="347"/>
        <v>0</v>
      </c>
      <c r="Y11081" s="11">
        <f>IF(SUM(Tableau1[[#This Row],[Other access]:[Sci-hub access]])&gt;=1,1,0)</f>
        <v>0</v>
      </c>
      <c r="Z11081" s="12">
        <f>IF(OR(Tableau1[[#This Row],[Access R1 + S1+ T1 ]]&gt;=1,Tableau1[[#This Row],[Access V1 +W1 + X1]]&gt;=1),1,0)</f>
        <v>0</v>
      </c>
      <c r="AB11081" s="10" t="str">
        <f>Tableau1[[#This Row],[DOI]]</f>
        <v>doi: 10.5144/0256-4947.2017.232</v>
      </c>
      <c r="AC11081" s="13" t="str">
        <f>Tableau1[[#This Row],[Authors]]&amp;", "&amp;Tableau1[[#This Row],[Title]]&amp;" "&amp;Tableau1[[#This Row],[Journal]]&amp;". "&amp;Tableau1[[#This Row],[Year]]</f>
        <v>Mbekeani JN, Fattah MA, Poulsen DM, Hazzaa SA, Dababo MA, Eldali A, Ahmed M., Etiology of optic atrophy: a prospective observational study from Saudi Arabia. Ann Saudi Med. 2017</v>
      </c>
    </row>
    <row r="11082" spans="1:29" x14ac:dyDescent="0.3">
      <c r="A11082">
        <v>7826</v>
      </c>
      <c r="B11082" t="s">
        <v>1468</v>
      </c>
      <c r="C11082" t="s">
        <v>1469</v>
      </c>
      <c r="D11082" t="s">
        <v>1470</v>
      </c>
      <c r="E11082" t="s">
        <v>2892</v>
      </c>
      <c r="F11082" s="10"/>
      <c r="G11082">
        <v>2017</v>
      </c>
      <c r="J11082">
        <v>0.99755849342960445</v>
      </c>
      <c r="L11082" t="s">
        <v>42176</v>
      </c>
      <c r="M11082">
        <v>28050967</v>
      </c>
      <c r="Q11082" s="10"/>
      <c r="R11082" s="11">
        <f t="shared" si="346"/>
        <v>0</v>
      </c>
      <c r="U11082" s="11">
        <f t="shared" si="347"/>
        <v>0</v>
      </c>
      <c r="Y11082" s="11">
        <f>IF(SUM(Tableau1[[#This Row],[Other access]:[Sci-hub access]])&gt;=1,1,0)</f>
        <v>0</v>
      </c>
      <c r="Z11082" s="12">
        <f>IF(OR(Tableau1[[#This Row],[Access R1 + S1+ T1 ]]&gt;=1,Tableau1[[#This Row],[Access V1 +W1 + X1]]&gt;=1),1,0)</f>
        <v>0</v>
      </c>
      <c r="AB11082" s="10" t="str">
        <f>Tableau1[[#This Row],[DOI]]</f>
        <v>doi: 10.1088/1361-6560/aa5696</v>
      </c>
      <c r="AC11082" s="13" t="str">
        <f>Tableau1[[#This Row],[Authors]]&amp;", "&amp;Tableau1[[#This Row],[Title]]&amp;" "&amp;Tableau1[[#This Row],[Journal]]&amp;". "&amp;Tableau1[[#This Row],[Year]]</f>
        <v>Sommer H, Ebenau M, Spaan B, Eichmann M., Monte Carlo simulation of ruthenium eye plaques with GEANT4: influence of multiple scattering algorithms, the spectrum and the geometry on depth dose profiles. Phys Med Biol. 2017</v>
      </c>
    </row>
    <row r="11083" spans="1:29" x14ac:dyDescent="0.3">
      <c r="A11083">
        <v>2570</v>
      </c>
      <c r="B11083" t="s">
        <v>5788</v>
      </c>
      <c r="C11083" t="s">
        <v>16034</v>
      </c>
      <c r="D11083" t="s">
        <v>26211</v>
      </c>
      <c r="E11083" t="s">
        <v>2448</v>
      </c>
      <c r="F11083" s="10"/>
      <c r="G11083">
        <v>2017</v>
      </c>
      <c r="J11083">
        <v>0.99761700570492329</v>
      </c>
      <c r="L11083" t="s">
        <v>37033</v>
      </c>
      <c r="M11083">
        <v>28725920</v>
      </c>
      <c r="Q11083" s="10"/>
      <c r="R11083" s="11">
        <f t="shared" si="346"/>
        <v>0</v>
      </c>
      <c r="U11083" s="11">
        <f t="shared" si="347"/>
        <v>0</v>
      </c>
      <c r="Y11083" s="11">
        <f>IF(SUM(Tableau1[[#This Row],[Other access]:[Sci-hub access]])&gt;=1,1,0)</f>
        <v>0</v>
      </c>
      <c r="Z11083" s="12">
        <f>IF(OR(Tableau1[[#This Row],[Access R1 + S1+ T1 ]]&gt;=1,Tableau1[[#This Row],[Access V1 +W1 + X1]]&gt;=1),1,0)</f>
        <v>0</v>
      </c>
      <c r="AB11083" s="10" t="str">
        <f>Tableau1[[#This Row],[DOI]]</f>
        <v>doi: 10.1007/s00417-017-3741-7</v>
      </c>
      <c r="AC11083" s="13" t="str">
        <f>Tableau1[[#This Row],[Authors]]&amp;", "&amp;Tableau1[[#This Row],[Title]]&amp;" "&amp;Tableau1[[#This Row],[Journal]]&amp;". "&amp;Tableau1[[#This Row],[Year]]</f>
        <v>Grotting LA, Davoudi S, Uchiyama E, Lobo AM, Papaliodis GN, Sobrin L., Pre-papillary vitreous opacities associated with Behçet's disease: a case series and review of the literature. Graefes Arch Clin Exp Ophthalmol. 2017</v>
      </c>
    </row>
    <row r="11084" spans="1:29" x14ac:dyDescent="0.3">
      <c r="A11084">
        <v>5915</v>
      </c>
      <c r="B11084" t="s">
        <v>8920</v>
      </c>
      <c r="C11084" t="s">
        <v>19135</v>
      </c>
      <c r="D11084" t="s">
        <v>29350</v>
      </c>
      <c r="E11084" t="s">
        <v>2486</v>
      </c>
      <c r="F11084" s="10"/>
      <c r="G11084">
        <v>2017</v>
      </c>
      <c r="J11084">
        <v>0.99820228322045745</v>
      </c>
      <c r="L11084" t="s">
        <v>40295</v>
      </c>
      <c r="M11084">
        <v>28271619</v>
      </c>
      <c r="Q11084" s="10"/>
      <c r="R11084" s="11">
        <f t="shared" si="346"/>
        <v>0</v>
      </c>
      <c r="U11084" s="11">
        <f t="shared" si="347"/>
        <v>0</v>
      </c>
      <c r="Y11084" s="11">
        <f>IF(SUM(Tableau1[[#This Row],[Other access]:[Sci-hub access]])&gt;=1,1,0)</f>
        <v>0</v>
      </c>
      <c r="Z11084" s="12">
        <f>IF(OR(Tableau1[[#This Row],[Access R1 + S1+ T1 ]]&gt;=1,Tableau1[[#This Row],[Access V1 +W1 + X1]]&gt;=1),1,0)</f>
        <v>0</v>
      </c>
      <c r="AB11084" s="10" t="str">
        <f>Tableau1[[#This Row],[DOI]]</f>
        <v>doi: 10.1111/aos.13390</v>
      </c>
      <c r="AC11084" s="13" t="str">
        <f>Tableau1[[#This Row],[Authors]]&amp;", "&amp;Tableau1[[#This Row],[Title]]&amp;" "&amp;Tableau1[[#This Row],[Journal]]&amp;". "&amp;Tableau1[[#This Row],[Year]]</f>
        <v>Shimada H, Arai S, Nakashizuka H, Hattori T, Yuzawa M., Reduced anterior chamber contamination by frequent surface irrigation with diluted iodine solutions during cataract surgery. Acta Ophthalmol. 2017</v>
      </c>
    </row>
    <row r="11085" spans="1:29" ht="28.8" x14ac:dyDescent="0.3">
      <c r="A11085">
        <v>6016</v>
      </c>
      <c r="B11085" t="s">
        <v>9003</v>
      </c>
      <c r="C11085" t="s">
        <v>19218</v>
      </c>
      <c r="D11085" t="s">
        <v>29433</v>
      </c>
      <c r="E11085" t="s">
        <v>2516</v>
      </c>
      <c r="F11085" s="10"/>
      <c r="G11085">
        <v>2017</v>
      </c>
      <c r="J11085">
        <v>0.99824574931898613</v>
      </c>
      <c r="L11085" t="s">
        <v>40393</v>
      </c>
      <c r="M11085">
        <v>28257834</v>
      </c>
      <c r="Q11085" s="10"/>
      <c r="R11085" s="11">
        <f t="shared" si="346"/>
        <v>0</v>
      </c>
      <c r="U11085" s="11">
        <f t="shared" si="347"/>
        <v>0</v>
      </c>
      <c r="Y11085" s="11">
        <f>IF(SUM(Tableau1[[#This Row],[Other access]:[Sci-hub access]])&gt;=1,1,0)</f>
        <v>0</v>
      </c>
      <c r="Z11085" s="12">
        <f>IF(OR(Tableau1[[#This Row],[Access R1 + S1+ T1 ]]&gt;=1,Tableau1[[#This Row],[Access V1 +W1 + X1]]&gt;=1),1,0)</f>
        <v>0</v>
      </c>
      <c r="AB11085" s="10" t="str">
        <f>Tableau1[[#This Row],[DOI]]</f>
        <v>doi: 10.1016/j.gene.2017.02.032</v>
      </c>
      <c r="AC11085" s="13" t="str">
        <f>Tableau1[[#This Row],[Authors]]&amp;", "&amp;Tableau1[[#This Row],[Title]]&amp;" "&amp;Tableau1[[#This Row],[Journal]]&amp;". "&amp;Tableau1[[#This Row],[Year]]</f>
        <v>Cardin LT, Sonehara NM, Mimura KK, Ramos Dinarte Dos Santos A, da Silva WA Junior, Sobral LM, Leopoldino AM, da Cunha BR, Tajara EH, Oliani SM, Rodrigues-Lisoni FC., ANXA1(Ac2-26) peptide, a possible therapeutic approach in inflammatory ocular diseases. Gene. 2017</v>
      </c>
    </row>
    <row r="11086" spans="1:29" x14ac:dyDescent="0.3">
      <c r="A11086">
        <v>2786</v>
      </c>
      <c r="B11086" t="s">
        <v>5991</v>
      </c>
      <c r="C11086" t="s">
        <v>16237</v>
      </c>
      <c r="D11086" t="s">
        <v>26415</v>
      </c>
      <c r="E11086" t="s">
        <v>2490</v>
      </c>
      <c r="F11086" s="10"/>
      <c r="G11086">
        <v>2017</v>
      </c>
      <c r="J11086">
        <v>0.99825908924847861</v>
      </c>
      <c r="L11086" t="s">
        <v>37245</v>
      </c>
      <c r="M11086">
        <v>28687218</v>
      </c>
      <c r="Q11086" s="10"/>
      <c r="R11086" s="11">
        <f t="shared" si="346"/>
        <v>0</v>
      </c>
      <c r="U11086" s="11">
        <f t="shared" si="347"/>
        <v>0</v>
      </c>
      <c r="Y11086" s="11">
        <f>IF(SUM(Tableau1[[#This Row],[Other access]:[Sci-hub access]])&gt;=1,1,0)</f>
        <v>0</v>
      </c>
      <c r="Z11086" s="12">
        <f>IF(OR(Tableau1[[#This Row],[Access R1 + S1+ T1 ]]&gt;=1,Tableau1[[#This Row],[Access V1 +W1 + X1]]&gt;=1),1,0)</f>
        <v>0</v>
      </c>
      <c r="AB11086" s="10" t="str">
        <f>Tableau1[[#This Row],[DOI]]</f>
        <v>doi: 10.1016/j.ajo.2017.06.031</v>
      </c>
      <c r="AC11086" s="13" t="str">
        <f>Tableau1[[#This Row],[Authors]]&amp;", "&amp;Tableau1[[#This Row],[Title]]&amp;" "&amp;Tableau1[[#This Row],[Journal]]&amp;". "&amp;Tableau1[[#This Row],[Year]]</f>
        <v>Shetty R, Rao H, Khamar P, Sainani K, Vunnava K, Jayadev C, Kaweri L., Keratoconus Screening Indices and Their Diagnostic Ability to Distinguish Normal From Ectatic Corneas. Am J Ophthalmol. 2017</v>
      </c>
    </row>
    <row r="11087" spans="1:29" x14ac:dyDescent="0.3">
      <c r="A11087">
        <v>1801</v>
      </c>
      <c r="B11087" t="s">
        <v>5048</v>
      </c>
      <c r="C11087" t="s">
        <v>15295</v>
      </c>
      <c r="D11087" t="s">
        <v>25470</v>
      </c>
      <c r="E11087" t="s">
        <v>2449</v>
      </c>
      <c r="F11087" s="10"/>
      <c r="G11087">
        <v>2017</v>
      </c>
      <c r="J11087">
        <v>0.99838826801221903</v>
      </c>
      <c r="L11087" t="s">
        <v>36275</v>
      </c>
      <c r="M11087">
        <v>28871604</v>
      </c>
      <c r="Q11087" s="10"/>
      <c r="R11087" s="11">
        <f t="shared" si="346"/>
        <v>0</v>
      </c>
      <c r="U11087" s="11">
        <f t="shared" si="347"/>
        <v>0</v>
      </c>
      <c r="Y11087" s="11">
        <f>IF(SUM(Tableau1[[#This Row],[Other access]:[Sci-hub access]])&gt;=1,1,0)</f>
        <v>0</v>
      </c>
      <c r="Z11087" s="12">
        <f>IF(OR(Tableau1[[#This Row],[Access R1 + S1+ T1 ]]&gt;=1,Tableau1[[#This Row],[Access V1 +W1 + X1]]&gt;=1),1,0)</f>
        <v>0</v>
      </c>
      <c r="AB11087" s="10" t="str">
        <f>Tableau1[[#This Row],[DOI]]</f>
        <v>doi: 10.1111/cxo.12588</v>
      </c>
      <c r="AC11087" s="13" t="str">
        <f>Tableau1[[#This Row],[Authors]]&amp;", "&amp;Tableau1[[#This Row],[Title]]&amp;" "&amp;Tableau1[[#This Row],[Journal]]&amp;". "&amp;Tableau1[[#This Row],[Year]]</f>
        <v>Efron N, Morgan PB., Rethinking contact lens aftercare. Clin Exp Optom. 2017</v>
      </c>
    </row>
    <row r="11088" spans="1:29" x14ac:dyDescent="0.3">
      <c r="A11088">
        <v>4446</v>
      </c>
      <c r="B11088" t="s">
        <v>7572</v>
      </c>
      <c r="C11088" t="s">
        <v>17808</v>
      </c>
      <c r="D11088" t="s">
        <v>28001</v>
      </c>
      <c r="E11088" t="s">
        <v>2488</v>
      </c>
      <c r="F11088" s="10"/>
      <c r="G11088">
        <v>2017</v>
      </c>
      <c r="J11088">
        <v>0.99842198061972043</v>
      </c>
      <c r="L11088" t="s">
        <v>38866</v>
      </c>
      <c r="M11088">
        <v>28442695</v>
      </c>
      <c r="Q11088" s="10"/>
      <c r="R11088" s="11">
        <f t="shared" si="346"/>
        <v>0</v>
      </c>
      <c r="U11088" s="11">
        <f t="shared" si="347"/>
        <v>0</v>
      </c>
      <c r="Y11088" s="11">
        <f>IF(SUM(Tableau1[[#This Row],[Other access]:[Sci-hub access]])&gt;=1,1,0)</f>
        <v>0</v>
      </c>
      <c r="Z11088" s="12">
        <f>IF(OR(Tableau1[[#This Row],[Access R1 + S1+ T1 ]]&gt;=1,Tableau1[[#This Row],[Access V1 +W1 + X1]]&gt;=1),1,0)</f>
        <v>0</v>
      </c>
      <c r="AB11088" s="10" t="str">
        <f>Tableau1[[#This Row],[DOI]]</f>
        <v>doi: 10.1159/000458494</v>
      </c>
      <c r="AC11088" s="13" t="str">
        <f>Tableau1[[#This Row],[Authors]]&amp;", "&amp;Tableau1[[#This Row],[Title]]&amp;" "&amp;Tableau1[[#This Row],[Journal]]&amp;". "&amp;Tableau1[[#This Row],[Year]]</f>
        <v>Marchini G, Ceruti P, Vizzari G, Berzaghi D, Zampieri A., Management of Concomitant Cataract and Glaucoma. Dev Ophthalmol. 2017</v>
      </c>
    </row>
    <row r="11089" spans="1:29" x14ac:dyDescent="0.3">
      <c r="A11089">
        <v>10055</v>
      </c>
      <c r="B11089" t="s">
        <v>12572</v>
      </c>
      <c r="C11089" t="s">
        <v>22740</v>
      </c>
      <c r="D11089" t="s">
        <v>33021</v>
      </c>
      <c r="E11089" t="s">
        <v>34015</v>
      </c>
      <c r="F11089" s="10"/>
      <c r="G11089">
        <v>2017</v>
      </c>
      <c r="J11089">
        <v>0.99844116913679348</v>
      </c>
      <c r="L11089" t="s">
        <v>44311</v>
      </c>
      <c r="M11089">
        <v>27485918</v>
      </c>
      <c r="Q11089" s="10"/>
      <c r="R11089" s="11">
        <f t="shared" si="346"/>
        <v>0</v>
      </c>
      <c r="U11089" s="11">
        <f t="shared" si="347"/>
        <v>0</v>
      </c>
      <c r="Y11089" s="11">
        <f>IF(SUM(Tableau1[[#This Row],[Other access]:[Sci-hub access]])&gt;=1,1,0)</f>
        <v>0</v>
      </c>
      <c r="Z11089" s="12">
        <f>IF(OR(Tableau1[[#This Row],[Access R1 + S1+ T1 ]]&gt;=1,Tableau1[[#This Row],[Access V1 +W1 + X1]]&gt;=1),1,0)</f>
        <v>0</v>
      </c>
      <c r="AB11089" s="10" t="str">
        <f>Tableau1[[#This Row],[DOI]]</f>
        <v>doi: 10.1080/13816810.2016.1210649</v>
      </c>
      <c r="AC11089" s="13" t="str">
        <f>Tableau1[[#This Row],[Authors]]&amp;", "&amp;Tableau1[[#This Row],[Title]]&amp;" "&amp;Tableau1[[#This Row],[Journal]]&amp;". "&amp;Tableau1[[#This Row],[Year]]</f>
        <v>Gonzalez F, Loidi L, Abalo-Lojo JM., Novel variant in the TP63 gene associated to ankyloblepharon-ectodermal dysplasia-cleft lip/palate (AEC) syndrome. Ophthalmic Genet. 2017</v>
      </c>
    </row>
    <row r="11090" spans="1:29" x14ac:dyDescent="0.3">
      <c r="A11090">
        <v>907</v>
      </c>
      <c r="B11090" t="s">
        <v>4169</v>
      </c>
      <c r="C11090" t="s">
        <v>14423</v>
      </c>
      <c r="D11090" t="s">
        <v>24590</v>
      </c>
      <c r="E11090" t="s">
        <v>2451</v>
      </c>
      <c r="F11090" s="10"/>
      <c r="G11090">
        <v>2017</v>
      </c>
      <c r="J11090">
        <v>0.99869044842832921</v>
      </c>
      <c r="L11090" t="s">
        <v>35395</v>
      </c>
      <c r="M11090">
        <v>29069095</v>
      </c>
      <c r="Q11090" s="10"/>
      <c r="R11090" s="11">
        <f t="shared" si="346"/>
        <v>0</v>
      </c>
      <c r="U11090" s="11">
        <f t="shared" si="347"/>
        <v>0</v>
      </c>
      <c r="Y11090" s="11">
        <f>IF(SUM(Tableau1[[#This Row],[Other access]:[Sci-hub access]])&gt;=1,1,0)</f>
        <v>0</v>
      </c>
      <c r="Z11090" s="12">
        <f>IF(OR(Tableau1[[#This Row],[Access R1 + S1+ T1 ]]&gt;=1,Tableau1[[#This Row],[Access V1 +W1 + X1]]&gt;=1),1,0)</f>
        <v>0</v>
      </c>
      <c r="AB11090" s="10" t="str">
        <f>Tableau1[[#This Row],[DOI]]</f>
        <v>doi: 10.1371/journal.pone.0186634</v>
      </c>
      <c r="AC11090" s="13" t="str">
        <f>Tableau1[[#This Row],[Authors]]&amp;", "&amp;Tableau1[[#This Row],[Title]]&amp;" "&amp;Tableau1[[#This Row],[Journal]]&amp;". "&amp;Tableau1[[#This Row],[Year]]</f>
        <v>Wang S, Liu Y, Zheng G., Hypothyroidism as a risk factor for open angle glaucoma: A systematic review and meta-analysis. PLoS One. 2017</v>
      </c>
    </row>
    <row r="11091" spans="1:29" x14ac:dyDescent="0.3">
      <c r="A11091">
        <v>10771</v>
      </c>
      <c r="B11091" t="s">
        <v>13228</v>
      </c>
      <c r="C11091" t="s">
        <v>23391</v>
      </c>
      <c r="D11091" t="s">
        <v>33681</v>
      </c>
      <c r="E11091" t="s">
        <v>34015</v>
      </c>
      <c r="F11091" s="10"/>
      <c r="G11091">
        <v>2017</v>
      </c>
      <c r="J11091">
        <v>0.99869499751268809</v>
      </c>
      <c r="L11091" t="s">
        <v>45018</v>
      </c>
      <c r="M11091">
        <v>27050825</v>
      </c>
      <c r="Q11091" s="10"/>
      <c r="R11091" s="11">
        <f t="shared" si="346"/>
        <v>0</v>
      </c>
      <c r="U11091" s="11">
        <f t="shared" si="347"/>
        <v>0</v>
      </c>
      <c r="Y11091" s="11">
        <f>IF(SUM(Tableau1[[#This Row],[Other access]:[Sci-hub access]])&gt;=1,1,0)</f>
        <v>0</v>
      </c>
      <c r="Z11091" s="12">
        <f>IF(OR(Tableau1[[#This Row],[Access R1 + S1+ T1 ]]&gt;=1,Tableau1[[#This Row],[Access V1 +W1 + X1]]&gt;=1),1,0)</f>
        <v>0</v>
      </c>
      <c r="AB11091" s="10" t="str">
        <f>Tableau1[[#This Row],[DOI]]</f>
        <v>doi: 10.3109/13816810.2015.1137325</v>
      </c>
      <c r="AC11091" s="13" t="str">
        <f>Tableau1[[#This Row],[Authors]]&amp;", "&amp;Tableau1[[#This Row],[Title]]&amp;" "&amp;Tableau1[[#This Row],[Journal]]&amp;". "&amp;Tableau1[[#This Row],[Year]]</f>
        <v>Geurtsen ML, Kors WA, Moll AC, Smits C., Long-term audiologic follow-up of carboplatin-treated children with retinoblastoma. Ophthalmic Genet. 2017</v>
      </c>
    </row>
    <row r="11092" spans="1:29" x14ac:dyDescent="0.3">
      <c r="A11092">
        <v>2912</v>
      </c>
      <c r="B11092" t="s">
        <v>6111</v>
      </c>
      <c r="C11092" t="s">
        <v>16357</v>
      </c>
      <c r="D11092" t="s">
        <v>26535</v>
      </c>
      <c r="E11092" t="s">
        <v>2460</v>
      </c>
      <c r="F11092" s="10"/>
      <c r="G11092">
        <v>2017</v>
      </c>
      <c r="J11092">
        <v>0.99870021673665599</v>
      </c>
      <c r="L11092" t="s">
        <v>37370</v>
      </c>
      <c r="M11092">
        <v>28665742</v>
      </c>
      <c r="Q11092" s="10"/>
      <c r="R11092" s="11">
        <f t="shared" si="346"/>
        <v>0</v>
      </c>
      <c r="U11092" s="11">
        <f t="shared" si="347"/>
        <v>0</v>
      </c>
      <c r="Y11092" s="11">
        <f>IF(SUM(Tableau1[[#This Row],[Other access]:[Sci-hub access]])&gt;=1,1,0)</f>
        <v>0</v>
      </c>
      <c r="Z11092" s="12">
        <f>IF(OR(Tableau1[[#This Row],[Access R1 + S1+ T1 ]]&gt;=1,Tableau1[[#This Row],[Access V1 +W1 + X1]]&gt;=1),1,0)</f>
        <v>0</v>
      </c>
      <c r="AB11092" s="10" t="str">
        <f>Tableau1[[#This Row],[DOI]]</f>
        <v>doi: 10.1080/09286586.2017.1281426</v>
      </c>
      <c r="AC11092" s="13" t="str">
        <f>Tableau1[[#This Row],[Authors]]&amp;", "&amp;Tableau1[[#This Row],[Title]]&amp;" "&amp;Tableau1[[#This Row],[Journal]]&amp;". "&amp;Tableau1[[#This Row],[Year]]</f>
        <v>Chakravarthy U, Biundo E, Saka RO, Fasser C, Bourne R, Little JA., The Economic Impact of Blindness in Europe. Ophthalmic Epidemiol. 2017</v>
      </c>
    </row>
    <row r="11093" spans="1:29" x14ac:dyDescent="0.3">
      <c r="A11093">
        <v>431</v>
      </c>
      <c r="B11093" t="s">
        <v>3694</v>
      </c>
      <c r="C11093" t="s">
        <v>13954</v>
      </c>
      <c r="D11093" t="s">
        <v>24114</v>
      </c>
      <c r="E11093" t="s">
        <v>2462</v>
      </c>
      <c r="F11093" s="10"/>
      <c r="G11093">
        <v>2017</v>
      </c>
      <c r="J11093">
        <v>0.99871234795041031</v>
      </c>
      <c r="L11093" t="s">
        <v>34936</v>
      </c>
      <c r="M11093">
        <v>29216872</v>
      </c>
      <c r="Q11093" s="10"/>
      <c r="R11093" s="11">
        <f t="shared" si="346"/>
        <v>0</v>
      </c>
      <c r="U11093" s="11">
        <f t="shared" si="347"/>
        <v>0</v>
      </c>
      <c r="Y11093" s="11">
        <f>IF(SUM(Tableau1[[#This Row],[Other access]:[Sci-hub access]])&gt;=1,1,0)</f>
        <v>0</v>
      </c>
      <c r="Z11093" s="12">
        <f>IF(OR(Tableau1[[#This Row],[Access R1 + S1+ T1 ]]&gt;=1,Tableau1[[#This Row],[Access V1 +W1 + X1]]&gt;=1),1,0)</f>
        <v>0</v>
      </c>
      <c r="AB11093" s="10" t="str">
        <f>Tableau1[[#This Row],[DOI]]</f>
        <v>doi: 10.1186/s12886-017-0641-x</v>
      </c>
      <c r="AC11093" s="13" t="str">
        <f>Tableau1[[#This Row],[Authors]]&amp;", "&amp;Tableau1[[#This Row],[Title]]&amp;" "&amp;Tableau1[[#This Row],[Journal]]&amp;". "&amp;Tableau1[[#This Row],[Year]]</f>
        <v>Li M, Yang D, Chen Y, Li M, Han T, Zhou X, Ni K., Late-onset diffuse lamellar keratitis 4 years after femtosecond laser-assisted small incision lenticule extraction: a case report. BMC Ophthalmol. 2017</v>
      </c>
    </row>
    <row r="11094" spans="1:29" x14ac:dyDescent="0.3">
      <c r="A11094">
        <v>542</v>
      </c>
      <c r="B11094" t="s">
        <v>3805</v>
      </c>
      <c r="C11094" t="s">
        <v>14062</v>
      </c>
      <c r="D11094" t="s">
        <v>24225</v>
      </c>
      <c r="E11094" t="s">
        <v>2448</v>
      </c>
      <c r="F11094" s="10"/>
      <c r="G11094">
        <v>2018</v>
      </c>
      <c r="J11094">
        <v>0.9988774479922824</v>
      </c>
      <c r="L11094" t="s">
        <v>35041</v>
      </c>
      <c r="M11094">
        <v>29185101</v>
      </c>
      <c r="Q11094" s="10"/>
      <c r="R11094" s="11">
        <f t="shared" si="346"/>
        <v>0</v>
      </c>
      <c r="U11094" s="11">
        <f t="shared" si="347"/>
        <v>0</v>
      </c>
      <c r="Y11094" s="11">
        <f>IF(SUM(Tableau1[[#This Row],[Other access]:[Sci-hub access]])&gt;=1,1,0)</f>
        <v>0</v>
      </c>
      <c r="Z11094" s="12">
        <f>IF(OR(Tableau1[[#This Row],[Access R1 + S1+ T1 ]]&gt;=1,Tableau1[[#This Row],[Access V1 +W1 + X1]]&gt;=1),1,0)</f>
        <v>0</v>
      </c>
      <c r="AB11094" s="10" t="str">
        <f>Tableau1[[#This Row],[DOI]]</f>
        <v>doi: 10.1007/s00417-017-3856-x</v>
      </c>
      <c r="AC11094" s="13" t="str">
        <f>Tableau1[[#This Row],[Authors]]&amp;", "&amp;Tableau1[[#This Row],[Title]]&amp;" "&amp;Tableau1[[#This Row],[Journal]]&amp;". "&amp;Tableau1[[#This Row],[Year]]</f>
        <v>Nguyen BT, Kim RS, Bretana ME, Kegley E, Schefler AC., Association between traditional clinical high-risk features and gene expression profile classification in uveal melanoma. Graefes Arch Clin Exp Ophthalmol. 2018</v>
      </c>
    </row>
    <row r="11095" spans="1:29" x14ac:dyDescent="0.3">
      <c r="A11095">
        <v>1829</v>
      </c>
      <c r="B11095" t="s">
        <v>5074</v>
      </c>
      <c r="C11095" t="s">
        <v>15320</v>
      </c>
      <c r="D11095" t="s">
        <v>25496</v>
      </c>
      <c r="E11095" t="s">
        <v>2490</v>
      </c>
      <c r="F11095" s="10"/>
      <c r="G11095">
        <v>2017</v>
      </c>
      <c r="J11095">
        <v>0.99887770286130895</v>
      </c>
      <c r="L11095" t="s">
        <v>36301</v>
      </c>
      <c r="M11095">
        <v>28864070</v>
      </c>
      <c r="Q11095" s="10"/>
      <c r="R11095" s="11">
        <f t="shared" si="346"/>
        <v>0</v>
      </c>
      <c r="U11095" s="11">
        <f t="shared" si="347"/>
        <v>0</v>
      </c>
      <c r="Y11095" s="11">
        <f>IF(SUM(Tableau1[[#This Row],[Other access]:[Sci-hub access]])&gt;=1,1,0)</f>
        <v>0</v>
      </c>
      <c r="Z11095" s="12">
        <f>IF(OR(Tableau1[[#This Row],[Access R1 + S1+ T1 ]]&gt;=1,Tableau1[[#This Row],[Access V1 +W1 + X1]]&gt;=1),1,0)</f>
        <v>0</v>
      </c>
      <c r="AB11095" s="10" t="str">
        <f>Tableau1[[#This Row],[DOI]]</f>
        <v>doi: 10.1016/j.ajo.2017.08.015</v>
      </c>
      <c r="AC11095" s="13" t="str">
        <f>Tableau1[[#This Row],[Authors]]&amp;", "&amp;Tableau1[[#This Row],[Title]]&amp;" "&amp;Tableau1[[#This Row],[Journal]]&amp;". "&amp;Tableau1[[#This Row],[Year]]</f>
        <v>Baenninger PB, Bachmann LM, Wienecke L, Thiel MA, Kaufmann C., Pediatric Corneal Cross-linking: Comparison of Visual and Topographic Outcomes Between Conventional and Accelerated Treatment. Am J Ophthalmol. 2017</v>
      </c>
    </row>
    <row r="11096" spans="1:29" x14ac:dyDescent="0.3">
      <c r="A11096">
        <v>7277</v>
      </c>
      <c r="B11096" t="s">
        <v>10098</v>
      </c>
      <c r="C11096" t="s">
        <v>20300</v>
      </c>
      <c r="D11096" t="s">
        <v>30532</v>
      </c>
      <c r="E11096" t="s">
        <v>2542</v>
      </c>
      <c r="F11096" s="10"/>
      <c r="G11096">
        <v>2017</v>
      </c>
      <c r="J11096">
        <v>0.99890156824344423</v>
      </c>
      <c r="L11096" t="s">
        <v>41633</v>
      </c>
      <c r="M11096">
        <v>28110380</v>
      </c>
      <c r="Q11096" s="10"/>
      <c r="R11096" s="11">
        <f t="shared" si="346"/>
        <v>0</v>
      </c>
      <c r="U11096" s="11">
        <f t="shared" si="347"/>
        <v>0</v>
      </c>
      <c r="Y11096" s="11">
        <f>IF(SUM(Tableau1[[#This Row],[Other access]:[Sci-hub access]])&gt;=1,1,0)</f>
        <v>0</v>
      </c>
      <c r="Z11096" s="12">
        <f>IF(OR(Tableau1[[#This Row],[Access R1 + S1+ T1 ]]&gt;=1,Tableau1[[#This Row],[Access V1 +W1 + X1]]&gt;=1),1,0)</f>
        <v>0</v>
      </c>
      <c r="AB11096" s="10" t="str">
        <f>Tableau1[[#This Row],[DOI]]</f>
        <v>doi: 10.1007/s10633-017-9573-2</v>
      </c>
      <c r="AC11096" s="13" t="str">
        <f>Tableau1[[#This Row],[Authors]]&amp;", "&amp;Tableau1[[#This Row],[Title]]&amp;" "&amp;Tableau1[[#This Row],[Journal]]&amp;". "&amp;Tableau1[[#This Row],[Year]]</f>
        <v>Constable PA, Bach M, Frishman LJ, Jeffrey BG, Robson AG; International Society for Clinical Electrophysiology of Vision.., ISCEV Standard for clinical electro-oculography (2017 update). Doc Ophthalmol. 2017</v>
      </c>
    </row>
    <row r="11097" spans="1:29" ht="28.8" x14ac:dyDescent="0.3">
      <c r="A11097">
        <v>1905</v>
      </c>
      <c r="B11097" t="s">
        <v>5148</v>
      </c>
      <c r="C11097" t="s">
        <v>15394</v>
      </c>
      <c r="D11097" t="s">
        <v>25570</v>
      </c>
      <c r="E11097" t="s">
        <v>2462</v>
      </c>
      <c r="F11097" s="10"/>
      <c r="G11097">
        <v>2017</v>
      </c>
      <c r="J11097">
        <v>0.9992710707295096</v>
      </c>
      <c r="L11097" t="s">
        <v>36377</v>
      </c>
      <c r="M11097">
        <v>28851319</v>
      </c>
      <c r="Q11097" s="10"/>
      <c r="R11097" s="11">
        <f t="shared" si="346"/>
        <v>0</v>
      </c>
      <c r="U11097" s="11">
        <f t="shared" si="347"/>
        <v>0</v>
      </c>
      <c r="Y11097" s="11">
        <f>IF(SUM(Tableau1[[#This Row],[Other access]:[Sci-hub access]])&gt;=1,1,0)</f>
        <v>0</v>
      </c>
      <c r="Z11097" s="12">
        <f>IF(OR(Tableau1[[#This Row],[Access R1 + S1+ T1 ]]&gt;=1,Tableau1[[#This Row],[Access V1 +W1 + X1]]&gt;=1),1,0)</f>
        <v>0</v>
      </c>
      <c r="AB11097" s="10" t="str">
        <f>Tableau1[[#This Row],[DOI]]</f>
        <v>doi: 10.1186/s12886-017-0557-5</v>
      </c>
      <c r="AC11097" s="13" t="str">
        <f>Tableau1[[#This Row],[Authors]]&amp;", "&amp;Tableau1[[#This Row],[Title]]&amp;" "&amp;Tableau1[[#This Row],[Journal]]&amp;". "&amp;Tableau1[[#This Row],[Year]]</f>
        <v>Ozawa Y, Shigeno Y, Nagai N, Suzuki M, Kurihara T, Minami S, Hirano E, Shinoda H, Kobayashi S, Tsubota K., Absolute and estimated values of macular pigment optical density in young and aged Asian participants with or without age-related macular degeneration. BMC Ophthalmol. 2017</v>
      </c>
    </row>
    <row r="11098" spans="1:29" x14ac:dyDescent="0.3">
      <c r="A11098">
        <v>4270</v>
      </c>
      <c r="B11098" t="s">
        <v>7404</v>
      </c>
      <c r="C11098" t="s">
        <v>17640</v>
      </c>
      <c r="D11098" t="s">
        <v>27832</v>
      </c>
      <c r="E11098" t="s">
        <v>2835</v>
      </c>
      <c r="F11098" s="10"/>
      <c r="G11098">
        <v>2017</v>
      </c>
      <c r="J11098">
        <v>0.99943580623609052</v>
      </c>
      <c r="L11098" t="s">
        <v>38697</v>
      </c>
      <c r="M11098">
        <v>28460477</v>
      </c>
      <c r="Q11098" s="10"/>
      <c r="R11098" s="11">
        <f t="shared" si="346"/>
        <v>0</v>
      </c>
      <c r="U11098" s="11">
        <f t="shared" si="347"/>
        <v>0</v>
      </c>
      <c r="Y11098" s="11">
        <f>IF(SUM(Tableau1[[#This Row],[Other access]:[Sci-hub access]])&gt;=1,1,0)</f>
        <v>0</v>
      </c>
      <c r="Z11098" s="12">
        <f>IF(OR(Tableau1[[#This Row],[Access R1 + S1+ T1 ]]&gt;=1,Tableau1[[#This Row],[Access V1 +W1 + X1]]&gt;=1),1,0)</f>
        <v>0</v>
      </c>
      <c r="AB11098" s="10" t="str">
        <f>Tableau1[[#This Row],[DOI]]</f>
        <v>doi: 10.18632/oncotarget.15916</v>
      </c>
      <c r="AC11098" s="13" t="str">
        <f>Tableau1[[#This Row],[Authors]]&amp;", "&amp;Tableau1[[#This Row],[Title]]&amp;" "&amp;Tableau1[[#This Row],[Journal]]&amp;". "&amp;Tableau1[[#This Row],[Year]]</f>
        <v>Park E, Kim D, Lee SM, Jun HS., Inhibition of lysophosphatidic acid receptor ameliorates Sjögren's syndrome in NOD mice. Oncotarget. 2017</v>
      </c>
    </row>
    <row r="11099" spans="1:29" ht="28.8" x14ac:dyDescent="0.3">
      <c r="A11099">
        <v>873</v>
      </c>
      <c r="B11099" t="s">
        <v>4136</v>
      </c>
      <c r="C11099" t="s">
        <v>14390</v>
      </c>
      <c r="D11099" t="s">
        <v>24556</v>
      </c>
      <c r="E11099" t="s">
        <v>2574</v>
      </c>
      <c r="F11099" s="10"/>
      <c r="G11099">
        <v>2017</v>
      </c>
      <c r="J11099">
        <v>0.99943669116044087</v>
      </c>
      <c r="L11099" t="s">
        <v>35361</v>
      </c>
      <c r="M11099">
        <v>29078839</v>
      </c>
      <c r="Q11099" s="10"/>
      <c r="R11099" s="11">
        <f t="shared" si="346"/>
        <v>0</v>
      </c>
      <c r="U11099" s="11">
        <f t="shared" si="347"/>
        <v>0</v>
      </c>
      <c r="Y11099" s="11">
        <f>IF(SUM(Tableau1[[#This Row],[Other access]:[Sci-hub access]])&gt;=1,1,0)</f>
        <v>0</v>
      </c>
      <c r="Z11099" s="12">
        <f>IF(OR(Tableau1[[#This Row],[Access R1 + S1+ T1 ]]&gt;=1,Tableau1[[#This Row],[Access V1 +W1 + X1]]&gt;=1),1,0)</f>
        <v>0</v>
      </c>
      <c r="AB11099" s="10" t="str">
        <f>Tableau1[[#This Row],[DOI]]</f>
        <v>doi: 10.1016/j.amjms.2017.07.003</v>
      </c>
      <c r="AC11099" s="13" t="str">
        <f>Tableau1[[#This Row],[Authors]]&amp;", "&amp;Tableau1[[#This Row],[Title]]&amp;" "&amp;Tableau1[[#This Row],[Journal]]&amp;". "&amp;Tableau1[[#This Row],[Year]]</f>
        <v>Zhang X, Yang J, Zhong Y, Xu L, Wang O, Huang P, Li C, Qu B, Wang J, Zheng C, Niu M, Yu W., Association of Bone Metabolic Markers With Diabetic Retinopathy and Diabetic Macular Edema in Elderly Chinese Individuals With Type 2 Diabetes Mellitus. Am J Med Sci. 2017</v>
      </c>
    </row>
    <row r="11100" spans="1:29" x14ac:dyDescent="0.3">
      <c r="A11100">
        <v>4030</v>
      </c>
      <c r="B11100" t="s">
        <v>7181</v>
      </c>
      <c r="C11100" t="s">
        <v>17418</v>
      </c>
      <c r="D11100" t="s">
        <v>27608</v>
      </c>
      <c r="E11100" t="s">
        <v>2458</v>
      </c>
      <c r="F11100" s="10"/>
      <c r="G11100">
        <v>2017</v>
      </c>
      <c r="J11100">
        <v>0.99948286021926058</v>
      </c>
      <c r="L11100" t="s">
        <v>38470</v>
      </c>
      <c r="M11100">
        <v>28494063</v>
      </c>
      <c r="Q11100" s="10"/>
      <c r="R11100" s="11">
        <f t="shared" si="346"/>
        <v>0</v>
      </c>
      <c r="U11100" s="11">
        <f t="shared" si="347"/>
        <v>0</v>
      </c>
      <c r="Y11100" s="11">
        <f>IF(SUM(Tableau1[[#This Row],[Other access]:[Sci-hub access]])&gt;=1,1,0)</f>
        <v>0</v>
      </c>
      <c r="Z11100" s="12">
        <f>IF(OR(Tableau1[[#This Row],[Access R1 + S1+ T1 ]]&gt;=1,Tableau1[[#This Row],[Access V1 +W1 + X1]]&gt;=1),1,0)</f>
        <v>0</v>
      </c>
      <c r="AB11100" s="10" t="str">
        <f>Tableau1[[#This Row],[DOI]]</f>
        <v>doi: 10.1001/jamaophthalmol.2017.1091</v>
      </c>
      <c r="AC11100" s="13" t="str">
        <f>Tableau1[[#This Row],[Authors]]&amp;", "&amp;Tableau1[[#This Row],[Title]]&amp;" "&amp;Tableau1[[#This Row],[Journal]]&amp;". "&amp;Tableau1[[#This Row],[Year]]</f>
        <v>Gong Q, Janowski M, Luo M, Wei H, Chen B, Yang G, Liu L., Efficacy and Adverse Effects of Atropine in Childhood Myopia: A Meta-analysis. JAMA Ophthalmol. 2017</v>
      </c>
    </row>
    <row r="11101" spans="1:29" x14ac:dyDescent="0.3">
      <c r="A11101">
        <v>7956</v>
      </c>
      <c r="B11101" t="s">
        <v>10692</v>
      </c>
      <c r="C11101" t="s">
        <v>20888</v>
      </c>
      <c r="D11101" t="s">
        <v>31130</v>
      </c>
      <c r="E11101" t="s">
        <v>2441</v>
      </c>
      <c r="F11101" s="10"/>
      <c r="G11101">
        <v>2017</v>
      </c>
      <c r="J11101">
        <v>0.99951709037696712</v>
      </c>
      <c r="L11101" t="s">
        <v>42303</v>
      </c>
      <c r="M11101">
        <v>28017422</v>
      </c>
      <c r="Q11101" s="10"/>
      <c r="R11101" s="11">
        <f t="shared" si="346"/>
        <v>0</v>
      </c>
      <c r="U11101" s="11">
        <f t="shared" si="347"/>
        <v>0</v>
      </c>
      <c r="Y11101" s="11">
        <f>IF(SUM(Tableau1[[#This Row],[Other access]:[Sci-hub access]])&gt;=1,1,0)</f>
        <v>0</v>
      </c>
      <c r="Z11101" s="12">
        <f>IF(OR(Tableau1[[#This Row],[Access R1 + S1+ T1 ]]&gt;=1,Tableau1[[#This Row],[Access V1 +W1 + X1]]&gt;=1),1,0)</f>
        <v>0</v>
      </c>
      <c r="AB11101" s="10" t="str">
        <f>Tableau1[[#This Row],[DOI]]</f>
        <v>doi: 10.1016/j.ophtha.2016.11.032</v>
      </c>
      <c r="AC11101" s="13" t="str">
        <f>Tableau1[[#This Row],[Authors]]&amp;", "&amp;Tableau1[[#This Row],[Title]]&amp;" "&amp;Tableau1[[#This Row],[Journal]]&amp;". "&amp;Tableau1[[#This Row],[Year]]</f>
        <v>Yonge AV, Swenor BK, Miller R, Goldhammer V, West SK, Friedman DS, Gitlin LN, Ramulu PY., Quantifying Fall-Related Hazards in the Homes of Persons with Glaucoma. Ophthalmology. 2017</v>
      </c>
    </row>
    <row r="11102" spans="1:29" x14ac:dyDescent="0.3">
      <c r="A11102">
        <v>4057</v>
      </c>
      <c r="B11102" t="s">
        <v>323</v>
      </c>
      <c r="C11102" t="s">
        <v>324</v>
      </c>
      <c r="D11102" t="s">
        <v>325</v>
      </c>
      <c r="E11102" t="s">
        <v>2580</v>
      </c>
      <c r="F11102" s="10"/>
      <c r="G11102">
        <v>2017</v>
      </c>
      <c r="J11102">
        <v>0.99959942002307156</v>
      </c>
      <c r="L11102" t="s">
        <v>38496</v>
      </c>
      <c r="M11102">
        <v>28490332</v>
      </c>
      <c r="Q11102" s="10"/>
      <c r="R11102" s="11">
        <f t="shared" si="346"/>
        <v>0</v>
      </c>
      <c r="U11102" s="11">
        <f t="shared" si="347"/>
        <v>0</v>
      </c>
      <c r="Y11102" s="11">
        <f>IF(SUM(Tableau1[[#This Row],[Other access]:[Sci-hub access]])&gt;=1,1,0)</f>
        <v>0</v>
      </c>
      <c r="Z11102" s="12">
        <f>IF(OR(Tableau1[[#This Row],[Access R1 + S1+ T1 ]]&gt;=1,Tableau1[[#This Row],[Access V1 +W1 + X1]]&gt;=1),1,0)</f>
        <v>0</v>
      </c>
      <c r="AB11102" s="10" t="str">
        <f>Tableau1[[#This Row],[DOI]]</f>
        <v>doi: 10.1186/s12955-017-0677-x</v>
      </c>
      <c r="AC11102" s="13" t="str">
        <f>Tableau1[[#This Row],[Authors]]&amp;", "&amp;Tableau1[[#This Row],[Title]]&amp;" "&amp;Tableau1[[#This Row],[Journal]]&amp;". "&amp;Tableau1[[#This Row],[Year]]</f>
        <v>Elsman EBM, van Nispen RMA, van Rens GHMB., Feasibility of the Participation and Activity Inventory for Children and Youth (PAI-CY) and Young Adults (PAI-YA) with a visual impairment: a pilot study. Health Qual Life Outcomes. 2017</v>
      </c>
    </row>
    <row r="11103" spans="1:29" x14ac:dyDescent="0.3">
      <c r="A11103">
        <v>3356</v>
      </c>
      <c r="B11103" t="s">
        <v>6535</v>
      </c>
      <c r="C11103" t="s">
        <v>16778</v>
      </c>
      <c r="D11103" t="s">
        <v>26959</v>
      </c>
      <c r="E11103" t="s">
        <v>2449</v>
      </c>
      <c r="F11103" s="10"/>
      <c r="G11103">
        <v>2017</v>
      </c>
      <c r="J11103">
        <v>0.99975835987436945</v>
      </c>
      <c r="L11103" t="s">
        <v>37806</v>
      </c>
      <c r="M11103">
        <v>28597930</v>
      </c>
      <c r="Q11103" s="10"/>
      <c r="R11103" s="11">
        <f t="shared" si="346"/>
        <v>0</v>
      </c>
      <c r="U11103" s="11">
        <f t="shared" si="347"/>
        <v>0</v>
      </c>
      <c r="Y11103" s="11">
        <f>IF(SUM(Tableau1[[#This Row],[Other access]:[Sci-hub access]])&gt;=1,1,0)</f>
        <v>0</v>
      </c>
      <c r="Z11103" s="12">
        <f>IF(OR(Tableau1[[#This Row],[Access R1 + S1+ T1 ]]&gt;=1,Tableau1[[#This Row],[Access V1 +W1 + X1]]&gt;=1),1,0)</f>
        <v>0</v>
      </c>
      <c r="AB11103" s="10" t="str">
        <f>Tableau1[[#This Row],[DOI]]</f>
        <v>doi: 10.1111/cxo.12544</v>
      </c>
      <c r="AC11103" s="13" t="str">
        <f>Tableau1[[#This Row],[Authors]]&amp;", "&amp;Tableau1[[#This Row],[Title]]&amp;" "&amp;Tableau1[[#This Row],[Journal]]&amp;". "&amp;Tableau1[[#This Row],[Year]]</f>
        <v>Lian KY, Napper G, Stapleton FJ, Kiely PM., Infection control guidelines for optometrists 2016. Clin Exp Optom. 2017</v>
      </c>
    </row>
    <row r="11104" spans="1:29" x14ac:dyDescent="0.3">
      <c r="A11104">
        <v>1683</v>
      </c>
      <c r="B11104" t="s">
        <v>4934</v>
      </c>
      <c r="C11104" t="s">
        <v>15183</v>
      </c>
      <c r="D11104" t="s">
        <v>25355</v>
      </c>
      <c r="E11104" t="s">
        <v>2464</v>
      </c>
      <c r="F11104" s="10"/>
      <c r="G11104">
        <v>2018</v>
      </c>
      <c r="J11104">
        <v>0.99994925371919141</v>
      </c>
      <c r="L11104" t="s">
        <v>36162</v>
      </c>
      <c r="M11104">
        <v>28902720</v>
      </c>
      <c r="Q11104" s="10"/>
      <c r="R11104" s="11">
        <f t="shared" si="346"/>
        <v>0</v>
      </c>
      <c r="U11104" s="11">
        <f t="shared" si="347"/>
        <v>0</v>
      </c>
      <c r="Y11104" s="11">
        <f>IF(SUM(Tableau1[[#This Row],[Other access]:[Sci-hub access]])&gt;=1,1,0)</f>
        <v>0</v>
      </c>
      <c r="Z11104" s="12">
        <f>IF(OR(Tableau1[[#This Row],[Access R1 + S1+ T1 ]]&gt;=1,Tableau1[[#This Row],[Access V1 +W1 + X1]]&gt;=1),1,0)</f>
        <v>0</v>
      </c>
      <c r="AB11104" s="10" t="str">
        <f>Tableau1[[#This Row],[DOI]]</f>
        <v>doi: 10.1097/ICU.0000000000000432</v>
      </c>
      <c r="AC11104" s="13" t="str">
        <f>Tableau1[[#This Row],[Authors]]&amp;", "&amp;Tableau1[[#This Row],[Title]]&amp;" "&amp;Tableau1[[#This Row],[Journal]]&amp;". "&amp;Tableau1[[#This Row],[Year]]</f>
        <v>McKeague M, Sharma P, Ho AC., Evaluation of the macula prior to cataract surgery. Curr Opin Ophthalmol. 2018</v>
      </c>
    </row>
    <row r="11105" spans="1:30" x14ac:dyDescent="0.3">
      <c r="A11105" t="s">
        <v>3253</v>
      </c>
      <c r="H11105">
        <f>SUBTOTAL(103,Tableau1[Duplicates (journal)])</f>
        <v>0</v>
      </c>
      <c r="M11105">
        <f>SUBTOTAL(103,Tableau1[PMID])</f>
        <v>11103</v>
      </c>
      <c r="N11105">
        <f>SUBTOTAL(103,Tableau1[OA PMC])</f>
        <v>1</v>
      </c>
      <c r="O11105">
        <f>SUBTOTAL(103,Tableau1[OA journal (full hybrid)])</f>
        <v>5</v>
      </c>
      <c r="R11105">
        <f>SUBTOTAL(109,Tableau1[OA full text access (legal)])</f>
        <v>5</v>
      </c>
      <c r="S11105" s="8">
        <f>SUBTOTAL(103,Tableau1[Paywalled article full text access])</f>
        <v>9</v>
      </c>
      <c r="T11105">
        <f>SUBTOTAL(109,Tableau1[University Caen  availaibility?])</f>
        <v>4</v>
      </c>
      <c r="U11105" s="5">
        <f>SUBTOTAL(109,Tableau1[Access R1 + S1+ T1 ])</f>
        <v>9</v>
      </c>
      <c r="W11105">
        <f>SUBTOTAL(103,Tableau1[RG access])</f>
        <v>4</v>
      </c>
      <c r="X11105">
        <f>SUBTOTAL(109,Tableau1[Sci-hub access])</f>
        <v>12</v>
      </c>
      <c r="Y11105" s="5">
        <f>SUBTOTAL(109,Tableau1[Access V1 +W1 + X1])</f>
        <v>12</v>
      </c>
      <c r="Z11105" s="5">
        <f>SUBTOTAL(109,Tableau1[Final full text availability])</f>
        <v>13</v>
      </c>
      <c r="AA11105" s="5"/>
      <c r="AB11105" s="5"/>
      <c r="AC11105" s="9"/>
      <c r="AD11105" s="5"/>
    </row>
    <row r="11106" spans="1:30" x14ac:dyDescent="0.3">
      <c r="R11106">
        <f>100*Tableau1[[#Totals],[OA full text access (legal)]]/Tableau1[[#Totals],[PMID]]</f>
        <v>4.5032873998018551E-2</v>
      </c>
      <c r="U11106" s="5">
        <f>100*Tableau1[[#Totals],[Access R1 + S1+ T1 ]]/Tableau1[[#Totals],[PMID]]</f>
        <v>8.1059173196433396E-2</v>
      </c>
    </row>
    <row r="11107" spans="1:30" x14ac:dyDescent="0.3">
      <c r="R11107" t="s">
        <v>3262</v>
      </c>
      <c r="U11107" s="5" t="s">
        <v>3261</v>
      </c>
    </row>
    <row r="11108" spans="1:30" x14ac:dyDescent="0.3">
      <c r="T11108">
        <f>100*Tableau1[[#Totals],[University Caen  availaibility?]]/Tableau1[[#Totals],[Paywalled article full text access]]</f>
        <v>44.444444444444443</v>
      </c>
    </row>
    <row r="11109" spans="1:30" x14ac:dyDescent="0.3">
      <c r="T11109" t="s">
        <v>3263</v>
      </c>
    </row>
  </sheetData>
  <pageMargins left="0.7" right="0.7" top="0.75" bottom="0.75" header="0.3" footer="0.3"/>
  <pageSetup paperSize="9"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9"/>
  <sheetViews>
    <sheetView tabSelected="1" topLeftCell="J1" zoomScale="90" zoomScaleNormal="90" workbookViewId="0">
      <pane ySplit="1" topLeftCell="A2" activePane="bottomLeft" state="frozen"/>
      <selection activeCell="G1" sqref="G1"/>
      <selection pane="bottomLeft" activeCell="AB1" sqref="AB1"/>
    </sheetView>
  </sheetViews>
  <sheetFormatPr baseColWidth="10" defaultRowHeight="14.4" x14ac:dyDescent="0.3"/>
  <cols>
    <col min="1" max="11" width="11.5546875" style="20"/>
    <col min="12" max="12" width="48.33203125" style="20" customWidth="1"/>
    <col min="13" max="13" width="11.5546875" style="20"/>
    <col min="14" max="14" width="15.77734375" style="20" customWidth="1"/>
    <col min="15" max="15" width="11.5546875" style="20"/>
    <col min="16" max="16" width="5.5546875" style="21" customWidth="1"/>
    <col min="17" max="17" width="7.21875" style="20" customWidth="1"/>
    <col min="18" max="18" width="7.33203125" style="20" customWidth="1"/>
    <col min="19" max="19" width="8.88671875" style="20" customWidth="1"/>
    <col min="20" max="20" width="9.77734375" style="20" customWidth="1"/>
    <col min="21" max="21" width="8.21875" style="20" customWidth="1"/>
    <col min="22" max="22" width="8" style="20" customWidth="1"/>
    <col min="23" max="23" width="7.5546875" style="24" customWidth="1"/>
    <col min="24" max="24" width="8.109375" style="24" customWidth="1"/>
    <col min="25" max="25" width="11.44140625" style="24" customWidth="1"/>
    <col min="26" max="27" width="11.5546875" style="20"/>
    <col min="28" max="28" width="11.5546875" style="24"/>
    <col min="29" max="16384" width="11.5546875" style="20"/>
  </cols>
  <sheetData>
    <row r="1" spans="1:28" s="19" customFormat="1" ht="57.6" x14ac:dyDescent="0.3">
      <c r="A1" s="16" t="s">
        <v>2435</v>
      </c>
      <c r="B1" s="16" t="s">
        <v>45557</v>
      </c>
      <c r="C1" s="16" t="s">
        <v>45558</v>
      </c>
      <c r="D1" s="16" t="s">
        <v>0</v>
      </c>
      <c r="E1" s="16" t="s">
        <v>3255</v>
      </c>
      <c r="F1" s="16" t="s">
        <v>1</v>
      </c>
      <c r="G1" s="16" t="s">
        <v>3256</v>
      </c>
      <c r="H1" s="16" t="s">
        <v>45559</v>
      </c>
      <c r="I1" s="16" t="s">
        <v>45571</v>
      </c>
      <c r="J1" s="16" t="s">
        <v>2436</v>
      </c>
      <c r="K1" s="16" t="s">
        <v>45560</v>
      </c>
      <c r="L1" s="16" t="s">
        <v>45561</v>
      </c>
      <c r="M1" s="16" t="s">
        <v>3254</v>
      </c>
      <c r="N1" s="16" t="s">
        <v>45562</v>
      </c>
      <c r="O1" s="17" t="s">
        <v>3257</v>
      </c>
      <c r="P1" s="16" t="s">
        <v>45550</v>
      </c>
      <c r="Q1" s="16" t="s">
        <v>2437</v>
      </c>
      <c r="R1" s="16" t="s">
        <v>45563</v>
      </c>
      <c r="S1" s="16" t="s">
        <v>45564</v>
      </c>
      <c r="T1" s="16" t="s">
        <v>45565</v>
      </c>
      <c r="U1" s="16" t="s">
        <v>45566</v>
      </c>
      <c r="V1" s="18" t="s">
        <v>45567</v>
      </c>
      <c r="W1" s="18" t="s">
        <v>45568</v>
      </c>
      <c r="X1" s="18" t="s">
        <v>45569</v>
      </c>
      <c r="Y1" s="18" t="s">
        <v>45570</v>
      </c>
    </row>
    <row r="2" spans="1:28" x14ac:dyDescent="0.3">
      <c r="A2" s="20">
        <v>3</v>
      </c>
      <c r="B2" s="20">
        <v>1</v>
      </c>
      <c r="C2" s="20">
        <v>7868</v>
      </c>
      <c r="D2" s="20" t="s">
        <v>10618</v>
      </c>
      <c r="E2" s="20" t="s">
        <v>20815</v>
      </c>
      <c r="F2" s="20" t="s">
        <v>31056</v>
      </c>
      <c r="G2" s="20" t="s">
        <v>34395</v>
      </c>
      <c r="I2" s="20" t="str">
        <f>IF(COUNTIF($G$2:G2,G2)&gt;1,"","n")</f>
        <v>n</v>
      </c>
      <c r="J2" s="20">
        <v>2017</v>
      </c>
      <c r="K2" s="20">
        <v>2.1561590117058493E-4</v>
      </c>
      <c r="L2" s="20" t="s">
        <v>45347</v>
      </c>
      <c r="M2" s="20" t="s">
        <v>42217</v>
      </c>
      <c r="N2" s="20" t="str">
        <f t="shared" ref="N2:N65" si="0">RIGHT(M2,LEN(M2)-SEARCH(" ",M2,1))</f>
        <v>10.1016/j.neulet.2016.12.057</v>
      </c>
      <c r="O2" s="21">
        <v>28040492</v>
      </c>
      <c r="P2" s="20">
        <v>1</v>
      </c>
      <c r="Q2" s="22"/>
      <c r="R2" s="22"/>
      <c r="S2" s="22"/>
      <c r="T2" s="23">
        <f t="shared" ref="T2:T65" si="1">IF(SUM(Q2:S2)&gt;0,1,0)</f>
        <v>0</v>
      </c>
      <c r="U2" s="31">
        <v>1</v>
      </c>
      <c r="V2" s="31">
        <v>35.950000000000003</v>
      </c>
      <c r="W2" s="31"/>
      <c r="Y2" s="25">
        <f>SUM(Tableau24[[#This Row],[Price $]],Tableau24[[#This Row],[Converted en $]])</f>
        <v>35.950000000000003</v>
      </c>
      <c r="AB2" s="20"/>
    </row>
    <row r="3" spans="1:28" x14ac:dyDescent="0.3">
      <c r="A3" s="20">
        <v>5</v>
      </c>
      <c r="B3" s="20">
        <f>B2+1</f>
        <v>2</v>
      </c>
      <c r="C3" s="20">
        <v>9321</v>
      </c>
      <c r="D3" s="20" t="s">
        <v>11900</v>
      </c>
      <c r="E3" s="20" t="s">
        <v>22077</v>
      </c>
      <c r="F3" s="20" t="s">
        <v>32344</v>
      </c>
      <c r="G3" s="20" t="s">
        <v>2724</v>
      </c>
      <c r="I3" s="20" t="str">
        <f>IF(COUNTIF($G$2:G3,G3)&gt;1,"","n")</f>
        <v>n</v>
      </c>
      <c r="J3" s="20">
        <v>2017</v>
      </c>
      <c r="K3" s="20">
        <v>2.6022042918483201E-4</v>
      </c>
      <c r="L3" s="20" t="s">
        <v>45349</v>
      </c>
      <c r="M3" s="20" t="s">
        <v>43617</v>
      </c>
      <c r="N3" s="20" t="str">
        <f t="shared" si="0"/>
        <v>10.1111/cge.12895</v>
      </c>
      <c r="O3" s="21">
        <v>27743452</v>
      </c>
      <c r="P3" s="20">
        <v>1</v>
      </c>
      <c r="Q3" s="22"/>
      <c r="R3" s="22"/>
      <c r="S3" s="22"/>
      <c r="T3" s="23">
        <f t="shared" si="1"/>
        <v>0</v>
      </c>
      <c r="U3" s="31">
        <v>1</v>
      </c>
      <c r="V3" s="31">
        <v>38</v>
      </c>
      <c r="W3" s="31"/>
      <c r="Y3" s="25">
        <f>SUM(Tableau24[[#This Row],[Price $]],Tableau24[[#This Row],[Converted en $]])</f>
        <v>38</v>
      </c>
      <c r="AB3" s="20"/>
    </row>
    <row r="4" spans="1:28" x14ac:dyDescent="0.3">
      <c r="A4" s="20">
        <v>9</v>
      </c>
      <c r="B4" s="20">
        <f t="shared" ref="B4:B67" si="2">B3+1</f>
        <v>3</v>
      </c>
      <c r="C4" s="20">
        <v>5341</v>
      </c>
      <c r="D4" s="20" t="s">
        <v>8396</v>
      </c>
      <c r="E4" s="20" t="s">
        <v>18619</v>
      </c>
      <c r="F4" s="20" t="s">
        <v>28826</v>
      </c>
      <c r="G4" s="20" t="s">
        <v>2785</v>
      </c>
      <c r="I4" s="20" t="str">
        <f>IF(COUNTIF($G$2:G4,G4)&gt;1,"","n")</f>
        <v>n</v>
      </c>
      <c r="J4" s="20">
        <v>2017</v>
      </c>
      <c r="K4" s="20">
        <v>5.5518342096239071E-4</v>
      </c>
      <c r="L4" s="20" t="s">
        <v>45353</v>
      </c>
      <c r="M4" s="20" t="s">
        <v>39736</v>
      </c>
      <c r="N4" s="20" t="str">
        <f t="shared" si="0"/>
        <v>10.1097/DSS.0000000000000787</v>
      </c>
      <c r="O4" s="21">
        <v>28346250</v>
      </c>
      <c r="P4" s="20">
        <v>1</v>
      </c>
      <c r="Q4" s="22"/>
      <c r="R4" s="22"/>
      <c r="S4" s="22"/>
      <c r="T4" s="23">
        <f t="shared" si="1"/>
        <v>0</v>
      </c>
      <c r="U4" s="31">
        <v>1</v>
      </c>
      <c r="V4" s="31">
        <v>58.8</v>
      </c>
      <c r="W4" s="31"/>
      <c r="Y4" s="25">
        <f>SUM(Tableau24[[#This Row],[Price $]],Tableau24[[#This Row],[Converted en $]])</f>
        <v>58.8</v>
      </c>
      <c r="AB4" s="20"/>
    </row>
    <row r="5" spans="1:28" x14ac:dyDescent="0.3">
      <c r="A5" s="20">
        <v>10</v>
      </c>
      <c r="B5" s="20">
        <f t="shared" si="2"/>
        <v>4</v>
      </c>
      <c r="C5" s="20">
        <v>956</v>
      </c>
      <c r="D5" s="20" t="s">
        <v>4218</v>
      </c>
      <c r="E5" s="20" t="s">
        <v>14472</v>
      </c>
      <c r="F5" s="20" t="s">
        <v>24639</v>
      </c>
      <c r="G5" s="20" t="s">
        <v>2650</v>
      </c>
      <c r="I5" s="20" t="str">
        <f>IF(COUNTIF($G$2:G5,G5)&gt;1,"","n")</f>
        <v>n</v>
      </c>
      <c r="J5" s="20">
        <v>2017</v>
      </c>
      <c r="K5" s="20">
        <v>8.1208026370127584E-4</v>
      </c>
      <c r="L5" s="20" t="s">
        <v>45354</v>
      </c>
      <c r="M5" s="20" t="s">
        <v>35444</v>
      </c>
      <c r="N5" s="20" t="str">
        <f t="shared" si="0"/>
        <v>10.1093/brain/awx236</v>
      </c>
      <c r="O5" s="21">
        <v>29053855</v>
      </c>
      <c r="P5" s="20">
        <v>1</v>
      </c>
      <c r="Q5" s="22"/>
      <c r="R5" s="22"/>
      <c r="S5" s="22"/>
      <c r="T5" s="23">
        <f t="shared" si="1"/>
        <v>0</v>
      </c>
      <c r="U5" s="31">
        <v>1</v>
      </c>
      <c r="V5" s="31">
        <v>44</v>
      </c>
      <c r="W5" s="31"/>
      <c r="Y5" s="25">
        <f>SUM(Tableau24[[#This Row],[Price $]],Tableau24[[#This Row],[Converted en $]])</f>
        <v>44</v>
      </c>
      <c r="AB5" s="20"/>
    </row>
    <row r="6" spans="1:28" x14ac:dyDescent="0.3">
      <c r="A6" s="20">
        <v>11</v>
      </c>
      <c r="B6" s="20">
        <f t="shared" si="2"/>
        <v>5</v>
      </c>
      <c r="C6" s="20">
        <v>10473</v>
      </c>
      <c r="D6" s="20" t="s">
        <v>12958</v>
      </c>
      <c r="E6" s="20" t="s">
        <v>23124</v>
      </c>
      <c r="F6" s="20" t="s">
        <v>33411</v>
      </c>
      <c r="G6" s="20" t="s">
        <v>34015</v>
      </c>
      <c r="I6" s="20" t="str">
        <f>IF(COUNTIF($G$2:G6,G6)&gt;1,"","n")</f>
        <v>n</v>
      </c>
      <c r="J6" s="20">
        <v>2017</v>
      </c>
      <c r="K6" s="20">
        <v>9.1371077528401567E-4</v>
      </c>
      <c r="L6" s="20" t="s">
        <v>45355</v>
      </c>
      <c r="M6" s="20" t="s">
        <v>44723</v>
      </c>
      <c r="N6" s="20" t="str">
        <f t="shared" si="0"/>
        <v>10.1080/13816810.2016.1188124</v>
      </c>
      <c r="O6" s="21">
        <v>27268268</v>
      </c>
      <c r="P6" s="20">
        <v>1</v>
      </c>
      <c r="Q6" s="22"/>
      <c r="R6" s="22"/>
      <c r="S6" s="22"/>
      <c r="T6" s="23">
        <f t="shared" si="1"/>
        <v>0</v>
      </c>
      <c r="U6" s="31">
        <v>1</v>
      </c>
      <c r="V6" s="31"/>
      <c r="W6" s="31">
        <v>45</v>
      </c>
      <c r="X6" s="24">
        <f>Tableau24[[#This Row],[Price euros]]*Euros_dollars</f>
        <v>55.091699999999996</v>
      </c>
      <c r="Y6" s="25">
        <f>SUM(Tableau24[[#This Row],[Price $]],Tableau24[[#This Row],[Converted en $]])</f>
        <v>55.091699999999996</v>
      </c>
      <c r="AB6" s="20"/>
    </row>
    <row r="7" spans="1:28" x14ac:dyDescent="0.3">
      <c r="A7" s="20">
        <v>14</v>
      </c>
      <c r="B7" s="20">
        <f t="shared" si="2"/>
        <v>6</v>
      </c>
      <c r="C7" s="20">
        <v>9278</v>
      </c>
      <c r="D7" s="20" t="s">
        <v>11861</v>
      </c>
      <c r="E7" s="20" t="s">
        <v>22036</v>
      </c>
      <c r="F7" s="20" t="s">
        <v>32303</v>
      </c>
      <c r="G7" s="20" t="s">
        <v>2541</v>
      </c>
      <c r="I7" s="20" t="str">
        <f>IF(COUNTIF($G$2:G7,G7)&gt;1,"","n")</f>
        <v>n</v>
      </c>
      <c r="J7" s="20">
        <v>2017</v>
      </c>
      <c r="K7" s="20">
        <v>1.1327782366171713E-3</v>
      </c>
      <c r="L7" s="20" t="s">
        <v>45358</v>
      </c>
      <c r="M7" s="20" t="s">
        <v>43583</v>
      </c>
      <c r="N7" s="20" t="str">
        <f t="shared" si="0"/>
        <v>10.1097/WNO.0000000000000455</v>
      </c>
      <c r="O7" s="21">
        <v>27749773</v>
      </c>
      <c r="P7" s="20">
        <v>1</v>
      </c>
      <c r="Q7" s="22"/>
      <c r="R7" s="22"/>
      <c r="S7" s="22"/>
      <c r="T7" s="23">
        <f t="shared" si="1"/>
        <v>0</v>
      </c>
      <c r="U7" s="31">
        <v>1</v>
      </c>
      <c r="V7" s="31">
        <v>58.8</v>
      </c>
      <c r="W7" s="31"/>
      <c r="Y7" s="25">
        <f>SUM(Tableau24[[#This Row],[Price $]],Tableau24[[#This Row],[Converted en $]])</f>
        <v>58.8</v>
      </c>
      <c r="AB7" s="20"/>
    </row>
    <row r="8" spans="1:28" x14ac:dyDescent="0.3">
      <c r="A8" s="20">
        <v>18</v>
      </c>
      <c r="B8" s="20">
        <f t="shared" si="2"/>
        <v>7</v>
      </c>
      <c r="C8" s="20">
        <v>1746</v>
      </c>
      <c r="D8" s="20" t="s">
        <v>4995</v>
      </c>
      <c r="E8" s="20" t="s">
        <v>15243</v>
      </c>
      <c r="F8" s="20" t="s">
        <v>25416</v>
      </c>
      <c r="G8" s="20" t="s">
        <v>2460</v>
      </c>
      <c r="I8" s="20" t="str">
        <f>IF(COUNTIF($G$2:G8,G8)&gt;1,"","n")</f>
        <v>n</v>
      </c>
      <c r="J8" s="20">
        <v>2017</v>
      </c>
      <c r="K8" s="20">
        <v>1.7936570055268053E-3</v>
      </c>
      <c r="L8" s="20" t="s">
        <v>45362</v>
      </c>
      <c r="M8" s="20" t="s">
        <v>36222</v>
      </c>
      <c r="N8" s="20" t="str">
        <f t="shared" si="0"/>
        <v>10.1080/09286586.2017.1313992</v>
      </c>
      <c r="O8" s="21">
        <v>28886257</v>
      </c>
      <c r="P8" s="20">
        <v>1</v>
      </c>
      <c r="Q8" s="22"/>
      <c r="R8" s="22"/>
      <c r="S8" s="22"/>
      <c r="T8" s="23">
        <f t="shared" si="1"/>
        <v>0</v>
      </c>
      <c r="U8" s="31">
        <v>1</v>
      </c>
      <c r="V8" s="31">
        <v>45</v>
      </c>
      <c r="W8" s="31"/>
      <c r="Y8" s="25">
        <f>SUM(Tableau24[[#This Row],[Price $]],Tableau24[[#This Row],[Converted en $]])</f>
        <v>45</v>
      </c>
      <c r="AB8" s="20"/>
    </row>
    <row r="9" spans="1:28" x14ac:dyDescent="0.3">
      <c r="A9" s="20">
        <v>20</v>
      </c>
      <c r="B9" s="20">
        <f t="shared" si="2"/>
        <v>8</v>
      </c>
      <c r="C9" s="20">
        <v>6411</v>
      </c>
      <c r="D9" s="20" t="s">
        <v>9352</v>
      </c>
      <c r="E9" s="20" t="s">
        <v>19561</v>
      </c>
      <c r="F9" s="20" t="s">
        <v>29783</v>
      </c>
      <c r="G9" s="20" t="s">
        <v>2667</v>
      </c>
      <c r="I9" s="20" t="str">
        <f>IF(COUNTIF($G$2:G9,G9)&gt;1,"","n")</f>
        <v>n</v>
      </c>
      <c r="J9" s="20">
        <v>2017</v>
      </c>
      <c r="K9" s="20">
        <v>2.0185541768569237E-3</v>
      </c>
      <c r="L9" s="20" t="s">
        <v>45364</v>
      </c>
      <c r="M9" s="20" t="s">
        <v>40780</v>
      </c>
      <c r="N9" s="20" t="str">
        <f t="shared" si="0"/>
        <v>10.1016/j.clae.2017.01.003</v>
      </c>
      <c r="O9" s="21">
        <v>28215499</v>
      </c>
      <c r="P9" s="20">
        <v>1</v>
      </c>
      <c r="Q9" s="22"/>
      <c r="R9" s="22"/>
      <c r="S9" s="22"/>
      <c r="T9" s="23">
        <f t="shared" si="1"/>
        <v>0</v>
      </c>
      <c r="U9" s="31">
        <v>1</v>
      </c>
      <c r="V9" s="31">
        <v>35.950000000000003</v>
      </c>
      <c r="W9" s="31"/>
      <c r="Y9" s="25">
        <f>SUM(Tableau24[[#This Row],[Price $]],Tableau24[[#This Row],[Converted en $]])</f>
        <v>35.950000000000003</v>
      </c>
      <c r="AB9" s="20"/>
    </row>
    <row r="10" spans="1:28" x14ac:dyDescent="0.3">
      <c r="A10" s="20">
        <v>25</v>
      </c>
      <c r="B10" s="20">
        <f t="shared" si="2"/>
        <v>9</v>
      </c>
      <c r="C10" s="20">
        <v>1808</v>
      </c>
      <c r="D10" s="20" t="s">
        <v>5054</v>
      </c>
      <c r="E10" s="20" t="s">
        <v>15301</v>
      </c>
      <c r="F10" s="20" t="s">
        <v>25476</v>
      </c>
      <c r="G10" s="20" t="s">
        <v>34000</v>
      </c>
      <c r="I10" s="20" t="str">
        <f>IF(COUNTIF($G$2:G10,G10)&gt;1,"","n")</f>
        <v>n</v>
      </c>
      <c r="J10" s="20">
        <v>2017</v>
      </c>
      <c r="K10" s="20">
        <v>2.8308376358908705E-3</v>
      </c>
      <c r="L10" s="20" t="s">
        <v>45369</v>
      </c>
      <c r="M10" s="20" t="s">
        <v>36281</v>
      </c>
      <c r="N10" s="20" t="str">
        <f t="shared" si="0"/>
        <v>10.2217/bmm-2017-0218</v>
      </c>
      <c r="O10" s="21">
        <v>28869392</v>
      </c>
      <c r="P10" s="20">
        <v>1</v>
      </c>
      <c r="Q10" s="22"/>
      <c r="R10" s="22"/>
      <c r="S10" s="22"/>
      <c r="T10" s="23">
        <f t="shared" si="1"/>
        <v>0</v>
      </c>
      <c r="U10" s="31">
        <v>1</v>
      </c>
      <c r="V10" s="31">
        <v>67</v>
      </c>
      <c r="W10" s="31"/>
      <c r="Y10" s="25">
        <f>SUM(Tableau24[[#This Row],[Price $]],Tableau24[[#This Row],[Converted en $]])</f>
        <v>67</v>
      </c>
      <c r="AB10" s="20"/>
    </row>
    <row r="11" spans="1:28" x14ac:dyDescent="0.3">
      <c r="A11" s="20">
        <v>28</v>
      </c>
      <c r="B11" s="20">
        <f t="shared" si="2"/>
        <v>10</v>
      </c>
      <c r="C11" s="20">
        <v>1889</v>
      </c>
      <c r="D11" s="20" t="s">
        <v>5133</v>
      </c>
      <c r="E11" s="20" t="s">
        <v>15379</v>
      </c>
      <c r="F11" s="20" t="s">
        <v>25555</v>
      </c>
      <c r="G11" s="20" t="s">
        <v>2541</v>
      </c>
      <c r="I11" s="20" t="str">
        <f>IF(COUNTIF($G$2:G11,G11)&gt;1,"","n")</f>
        <v/>
      </c>
      <c r="J11" s="20">
        <v>2017</v>
      </c>
      <c r="K11" s="20">
        <v>3.1761393723804821E-3</v>
      </c>
      <c r="L11" s="20" t="s">
        <v>45372</v>
      </c>
      <c r="M11" s="20" t="s">
        <v>36361</v>
      </c>
      <c r="N11" s="20" t="str">
        <f t="shared" si="0"/>
        <v>10.1097/WNO.0000000000000555</v>
      </c>
      <c r="O11" s="21">
        <v>28857910</v>
      </c>
      <c r="P11" s="20">
        <v>1</v>
      </c>
      <c r="Q11" s="22"/>
      <c r="R11" s="22"/>
      <c r="S11" s="22"/>
      <c r="T11" s="23">
        <f t="shared" si="1"/>
        <v>0</v>
      </c>
      <c r="U11" s="31">
        <v>1</v>
      </c>
      <c r="V11" s="31">
        <v>58.8</v>
      </c>
      <c r="W11" s="31"/>
      <c r="Y11" s="25">
        <f>SUM(Tableau24[[#This Row],[Price $]],Tableau24[[#This Row],[Converted en $]])</f>
        <v>58.8</v>
      </c>
      <c r="AB11" s="20"/>
    </row>
    <row r="12" spans="1:28" x14ac:dyDescent="0.3">
      <c r="A12" s="20">
        <v>30</v>
      </c>
      <c r="B12" s="20">
        <f t="shared" si="2"/>
        <v>11</v>
      </c>
      <c r="C12" s="20">
        <v>2364</v>
      </c>
      <c r="D12" s="20" t="s">
        <v>5592</v>
      </c>
      <c r="E12" s="20" t="s">
        <v>15837</v>
      </c>
      <c r="F12" s="20" t="s">
        <v>26014</v>
      </c>
      <c r="G12" s="20" t="s">
        <v>34050</v>
      </c>
      <c r="I12" s="20" t="str">
        <f>IF(COUNTIF($G$2:G12,G12)&gt;1,"","n")</f>
        <v>n</v>
      </c>
      <c r="J12" s="20">
        <v>2017</v>
      </c>
      <c r="K12" s="20">
        <v>3.4846896467466415E-3</v>
      </c>
      <c r="L12" s="20" t="s">
        <v>45374</v>
      </c>
      <c r="M12" s="20" t="s">
        <v>36829</v>
      </c>
      <c r="N12" s="20" t="str">
        <f t="shared" si="0"/>
        <v>10.1080/09273972.2017.1349816</v>
      </c>
      <c r="O12" s="21">
        <v>28759293</v>
      </c>
      <c r="P12" s="20">
        <v>1</v>
      </c>
      <c r="Q12" s="22"/>
      <c r="R12" s="22"/>
      <c r="S12" s="22"/>
      <c r="T12" s="23">
        <f t="shared" si="1"/>
        <v>0</v>
      </c>
      <c r="U12" s="31">
        <v>1</v>
      </c>
      <c r="V12" s="31"/>
      <c r="W12" s="31">
        <v>45</v>
      </c>
      <c r="X12" s="24">
        <f>Tableau24[[#This Row],[Price euros]]*Euros_dollars</f>
        <v>55.091699999999996</v>
      </c>
      <c r="Y12" s="25">
        <f>SUM(Tableau24[[#This Row],[Price $]],Tableau24[[#This Row],[Converted en $]])</f>
        <v>55.091699999999996</v>
      </c>
      <c r="AB12" s="20"/>
    </row>
    <row r="13" spans="1:28" x14ac:dyDescent="0.3">
      <c r="A13" s="20">
        <v>31</v>
      </c>
      <c r="B13" s="20">
        <f t="shared" si="2"/>
        <v>12</v>
      </c>
      <c r="C13" s="20">
        <v>9977</v>
      </c>
      <c r="D13" s="20" t="s">
        <v>12501</v>
      </c>
      <c r="E13" s="20" t="s">
        <v>22670</v>
      </c>
      <c r="F13" s="20" t="s">
        <v>32949</v>
      </c>
      <c r="G13" s="20" t="s">
        <v>2447</v>
      </c>
      <c r="H13" s="26" t="s">
        <v>2447</v>
      </c>
      <c r="I13" s="20" t="str">
        <f>IF(COUNTIF($G$2:G13,G13)&gt;1,"","n")</f>
        <v>n</v>
      </c>
      <c r="J13" s="20">
        <v>2017</v>
      </c>
      <c r="K13" s="20">
        <v>3.6481305185690482E-3</v>
      </c>
      <c r="L13" s="20" t="s">
        <v>45375</v>
      </c>
      <c r="M13" s="20" t="s">
        <v>44235</v>
      </c>
      <c r="N13" s="20" t="str">
        <f t="shared" si="0"/>
        <v>10.1097/IOP.0000000000000731</v>
      </c>
      <c r="O13" s="21">
        <v>27517973</v>
      </c>
      <c r="P13" s="20">
        <v>1</v>
      </c>
      <c r="Q13" s="22"/>
      <c r="R13" s="22"/>
      <c r="S13" s="22"/>
      <c r="T13" s="23">
        <f t="shared" si="1"/>
        <v>0</v>
      </c>
      <c r="U13" s="31">
        <v>1</v>
      </c>
      <c r="V13" s="31">
        <v>58.8</v>
      </c>
      <c r="W13" s="31"/>
      <c r="Y13" s="25">
        <f>SUM(Tableau24[[#This Row],[Price $]],Tableau24[[#This Row],[Converted en $]])</f>
        <v>58.8</v>
      </c>
      <c r="AB13" s="20"/>
    </row>
    <row r="14" spans="1:28" x14ac:dyDescent="0.3">
      <c r="A14" s="20">
        <v>32</v>
      </c>
      <c r="B14" s="20">
        <f t="shared" si="2"/>
        <v>13</v>
      </c>
      <c r="C14" s="20">
        <v>1060</v>
      </c>
      <c r="D14" s="20" t="s">
        <v>4322</v>
      </c>
      <c r="E14" s="20" t="s">
        <v>14576</v>
      </c>
      <c r="F14" s="20" t="s">
        <v>24743</v>
      </c>
      <c r="G14" s="20" t="s">
        <v>2448</v>
      </c>
      <c r="H14" s="26" t="s">
        <v>2448</v>
      </c>
      <c r="I14" s="20" t="str">
        <f>IF(COUNTIF($G$2:G14,G14)&gt;1,"","n")</f>
        <v>n</v>
      </c>
      <c r="J14" s="20">
        <v>2017</v>
      </c>
      <c r="K14" s="20">
        <v>3.6501551033181201E-3</v>
      </c>
      <c r="L14" s="20" t="s">
        <v>45376</v>
      </c>
      <c r="M14" s="20" t="s">
        <v>35548</v>
      </c>
      <c r="N14" s="20" t="str">
        <f t="shared" si="0"/>
        <v>10.1007/s00417-017-3817-4</v>
      </c>
      <c r="O14" s="21">
        <v>29043438</v>
      </c>
      <c r="P14" s="20">
        <v>1</v>
      </c>
      <c r="Q14" s="22"/>
      <c r="R14" s="22"/>
      <c r="S14" s="22"/>
      <c r="T14" s="23">
        <f t="shared" si="1"/>
        <v>0</v>
      </c>
      <c r="U14" s="31">
        <v>1</v>
      </c>
      <c r="V14" s="31"/>
      <c r="W14" s="31">
        <v>41.94</v>
      </c>
      <c r="X14" s="24">
        <f>Tableau24[[#This Row],[Price euros]]*Euros_dollars</f>
        <v>51.34546439999999</v>
      </c>
      <c r="Y14" s="25">
        <f>SUM(Tableau24[[#This Row],[Price $]],Tableau24[[#This Row],[Converted en $]])</f>
        <v>51.34546439999999</v>
      </c>
      <c r="AB14" s="20"/>
    </row>
    <row r="15" spans="1:28" x14ac:dyDescent="0.3">
      <c r="A15" s="20">
        <v>33</v>
      </c>
      <c r="B15" s="20">
        <f t="shared" si="2"/>
        <v>14</v>
      </c>
      <c r="C15" s="20">
        <v>4434</v>
      </c>
      <c r="D15" s="20" t="s">
        <v>7560</v>
      </c>
      <c r="E15" s="20" t="s">
        <v>17796</v>
      </c>
      <c r="F15" s="20" t="s">
        <v>27989</v>
      </c>
      <c r="G15" s="20" t="s">
        <v>2486</v>
      </c>
      <c r="H15" s="27" t="s">
        <v>2486</v>
      </c>
      <c r="I15" s="20" t="str">
        <f>IF(COUNTIF($G$2:G15,G15)&gt;1,"","n")</f>
        <v>n</v>
      </c>
      <c r="J15" s="20">
        <v>2018</v>
      </c>
      <c r="K15" s="20">
        <v>3.8650841102433331E-3</v>
      </c>
      <c r="L15" s="20" t="s">
        <v>45377</v>
      </c>
      <c r="M15" s="20" t="s">
        <v>38856</v>
      </c>
      <c r="N15" s="20" t="str">
        <f t="shared" si="0"/>
        <v>10.1111/aos.13445</v>
      </c>
      <c r="O15" s="21">
        <v>28444929</v>
      </c>
      <c r="P15" s="20">
        <v>1</v>
      </c>
      <c r="Q15" s="22"/>
      <c r="R15" s="22"/>
      <c r="S15" s="22"/>
      <c r="T15" s="23">
        <f t="shared" si="1"/>
        <v>0</v>
      </c>
      <c r="U15" s="31">
        <v>1</v>
      </c>
      <c r="V15" s="31">
        <v>38</v>
      </c>
      <c r="W15" s="31"/>
      <c r="Y15" s="25">
        <f>SUM(Tableau24[[#This Row],[Price $]],Tableau24[[#This Row],[Converted en $]])</f>
        <v>38</v>
      </c>
      <c r="AB15" s="20"/>
    </row>
    <row r="16" spans="1:28" x14ac:dyDescent="0.3">
      <c r="A16" s="20">
        <v>36</v>
      </c>
      <c r="B16" s="20">
        <f t="shared" si="2"/>
        <v>15</v>
      </c>
      <c r="C16" s="20">
        <v>8534</v>
      </c>
      <c r="D16" s="20" t="s">
        <v>1727</v>
      </c>
      <c r="E16" s="20" t="s">
        <v>1728</v>
      </c>
      <c r="F16" s="20" t="s">
        <v>1729</v>
      </c>
      <c r="G16" s="20" t="s">
        <v>2833</v>
      </c>
      <c r="I16" s="20" t="str">
        <f>IF(COUNTIF($G$2:G16,G16)&gt;1,"","n")</f>
        <v>n</v>
      </c>
      <c r="J16" s="20">
        <v>2017</v>
      </c>
      <c r="K16" s="20">
        <v>4.0788602183096101E-3</v>
      </c>
      <c r="L16" s="20" t="s">
        <v>45380</v>
      </c>
      <c r="M16" s="20" t="s">
        <v>42870</v>
      </c>
      <c r="N16" s="20" t="str">
        <f t="shared" si="0"/>
        <v>10.1007/s10072-016-2785-5</v>
      </c>
      <c r="O16" s="21">
        <v>27896492</v>
      </c>
      <c r="P16" s="20">
        <v>1</v>
      </c>
      <c r="Q16" s="22"/>
      <c r="R16" s="22"/>
      <c r="S16" s="22"/>
      <c r="T16" s="23">
        <f t="shared" si="1"/>
        <v>0</v>
      </c>
      <c r="U16" s="31">
        <v>1</v>
      </c>
      <c r="V16" s="31"/>
      <c r="W16" s="31">
        <v>41.94</v>
      </c>
      <c r="X16" s="24">
        <f>Tableau24[[#This Row],[Price euros]]*Euros_dollars</f>
        <v>51.34546439999999</v>
      </c>
      <c r="Y16" s="25">
        <f>SUM(Tableau24[[#This Row],[Price $]],Tableau24[[#This Row],[Converted en $]])</f>
        <v>51.34546439999999</v>
      </c>
      <c r="AB16" s="20"/>
    </row>
    <row r="17" spans="1:28" x14ac:dyDescent="0.3">
      <c r="A17" s="20">
        <v>37</v>
      </c>
      <c r="B17" s="20">
        <f t="shared" si="2"/>
        <v>16</v>
      </c>
      <c r="C17" s="20">
        <v>2317</v>
      </c>
      <c r="D17" s="20" t="s">
        <v>5548</v>
      </c>
      <c r="E17" s="20" t="s">
        <v>15793</v>
      </c>
      <c r="F17" s="20" t="s">
        <v>25970</v>
      </c>
      <c r="G17" s="20" t="s">
        <v>2825</v>
      </c>
      <c r="I17" s="20" t="str">
        <f>IF(COUNTIF($G$2:G17,G17)&gt;1,"","n")</f>
        <v>n</v>
      </c>
      <c r="J17" s="20">
        <v>2017</v>
      </c>
      <c r="K17" s="20">
        <v>4.1953915518817553E-3</v>
      </c>
      <c r="L17" s="20" t="s">
        <v>45381</v>
      </c>
      <c r="M17" s="20" t="s">
        <v>36782</v>
      </c>
      <c r="N17" s="20" t="str">
        <f t="shared" si="0"/>
        <v>10.1212/WNL.0000000000004312</v>
      </c>
      <c r="O17" s="21">
        <v>28768844</v>
      </c>
      <c r="P17" s="20">
        <v>1</v>
      </c>
      <c r="Q17" s="22"/>
      <c r="R17" s="22"/>
      <c r="S17" s="22"/>
      <c r="T17" s="23">
        <f t="shared" si="1"/>
        <v>0</v>
      </c>
      <c r="U17" s="31">
        <v>1</v>
      </c>
      <c r="V17" s="31">
        <v>39</v>
      </c>
      <c r="W17" s="31"/>
      <c r="Y17" s="25">
        <f>SUM(Tableau24[[#This Row],[Price $]],Tableau24[[#This Row],[Converted en $]])</f>
        <v>39</v>
      </c>
      <c r="AB17" s="20"/>
    </row>
    <row r="18" spans="1:28" x14ac:dyDescent="0.3">
      <c r="A18" s="20">
        <v>39</v>
      </c>
      <c r="B18" s="20">
        <f t="shared" si="2"/>
        <v>17</v>
      </c>
      <c r="C18" s="20">
        <v>9238</v>
      </c>
      <c r="D18" s="20" t="s">
        <v>11824</v>
      </c>
      <c r="E18" s="20" t="s">
        <v>21999</v>
      </c>
      <c r="F18" s="20" t="s">
        <v>32266</v>
      </c>
      <c r="G18" s="20" t="s">
        <v>34381</v>
      </c>
      <c r="I18" s="20" t="str">
        <f>IF(COUNTIF($G$2:G18,G18)&gt;1,"","n")</f>
        <v>n</v>
      </c>
      <c r="J18" s="20">
        <v>2017</v>
      </c>
      <c r="K18" s="20">
        <v>4.269609033571764E-3</v>
      </c>
      <c r="L18" s="20" t="s">
        <v>45383</v>
      </c>
      <c r="M18" s="20" t="s">
        <v>43549</v>
      </c>
      <c r="N18" s="20" t="str">
        <f>RIGHT(M18,LEN(M18)-SEARCH(" ",M18,1))</f>
        <v>10.1016/j.oftal.2016.08.006</v>
      </c>
      <c r="O18" s="21">
        <v>27756515</v>
      </c>
      <c r="P18" s="20">
        <v>1</v>
      </c>
      <c r="Q18" s="22"/>
      <c r="R18" s="22"/>
      <c r="S18" s="22"/>
      <c r="T18" s="23">
        <f t="shared" si="1"/>
        <v>0</v>
      </c>
      <c r="U18" s="31">
        <v>1</v>
      </c>
      <c r="V18" s="31">
        <v>35.950000000000003</v>
      </c>
      <c r="W18" s="31"/>
      <c r="Y18" s="25">
        <f>SUM(Tableau24[[#This Row],[Price $]],Tableau24[[#This Row],[Converted en $]])</f>
        <v>35.950000000000003</v>
      </c>
      <c r="AB18" s="20"/>
    </row>
    <row r="19" spans="1:28" x14ac:dyDescent="0.3">
      <c r="A19" s="20">
        <v>40</v>
      </c>
      <c r="B19" s="20">
        <f t="shared" si="2"/>
        <v>18</v>
      </c>
      <c r="C19" s="20">
        <v>8735</v>
      </c>
      <c r="D19" s="20" t="s">
        <v>11380</v>
      </c>
      <c r="E19" s="20" t="s">
        <v>21565</v>
      </c>
      <c r="F19" s="20" t="s">
        <v>31820</v>
      </c>
      <c r="G19" s="20" t="s">
        <v>2448</v>
      </c>
      <c r="I19" s="20" t="str">
        <f>IF(COUNTIF($G$2:G19,G19)&gt;1,"","n")</f>
        <v/>
      </c>
      <c r="J19" s="20">
        <v>2017</v>
      </c>
      <c r="K19" s="20">
        <v>4.3293210125774362E-3</v>
      </c>
      <c r="L19" s="20" t="s">
        <v>45384</v>
      </c>
      <c r="M19" s="20" t="s">
        <v>43071</v>
      </c>
      <c r="N19" s="20" t="str">
        <f t="shared" si="0"/>
        <v>10.1007/s00417-016-3530-8</v>
      </c>
      <c r="O19" s="21">
        <v>27853956</v>
      </c>
      <c r="P19" s="20">
        <v>1</v>
      </c>
      <c r="Q19" s="22"/>
      <c r="R19" s="22"/>
      <c r="S19" s="22"/>
      <c r="T19" s="23">
        <f t="shared" si="1"/>
        <v>0</v>
      </c>
      <c r="U19" s="31">
        <v>1</v>
      </c>
      <c r="V19" s="31"/>
      <c r="W19" s="31">
        <v>41.94</v>
      </c>
      <c r="X19" s="24">
        <f>Tableau24[[#This Row],[Price euros]]*Euros_dollars</f>
        <v>51.34546439999999</v>
      </c>
      <c r="Y19" s="25">
        <f>SUM(Tableau24[[#This Row],[Price $]],Tableau24[[#This Row],[Converted en $]])</f>
        <v>51.34546439999999</v>
      </c>
      <c r="AB19" s="20"/>
    </row>
    <row r="20" spans="1:28" x14ac:dyDescent="0.3">
      <c r="A20" s="20">
        <v>42</v>
      </c>
      <c r="B20" s="20">
        <f t="shared" si="2"/>
        <v>19</v>
      </c>
      <c r="C20" s="20">
        <v>6354</v>
      </c>
      <c r="D20" s="20" t="s">
        <v>9303</v>
      </c>
      <c r="E20" s="20" t="s">
        <v>19514</v>
      </c>
      <c r="F20" s="20" t="s">
        <v>29734</v>
      </c>
      <c r="G20" s="20" t="s">
        <v>2448</v>
      </c>
      <c r="I20" s="20" t="str">
        <f>IF(COUNTIF($G$2:G20,G20)&gt;1,"","n")</f>
        <v/>
      </c>
      <c r="J20" s="20">
        <v>2017</v>
      </c>
      <c r="K20" s="20">
        <v>4.5418591156302091E-3</v>
      </c>
      <c r="L20" s="20" t="s">
        <v>45386</v>
      </c>
      <c r="M20" s="20" t="s">
        <v>40723</v>
      </c>
      <c r="N20" s="20" t="str">
        <f t="shared" si="0"/>
        <v>10.1007/s00417-017-3616-y</v>
      </c>
      <c r="O20" s="21">
        <v>28224290</v>
      </c>
      <c r="P20" s="20">
        <v>1</v>
      </c>
      <c r="Q20" s="22"/>
      <c r="R20" s="22"/>
      <c r="S20" s="22"/>
      <c r="T20" s="23">
        <f t="shared" si="1"/>
        <v>0</v>
      </c>
      <c r="U20" s="31">
        <v>1</v>
      </c>
      <c r="V20" s="31"/>
      <c r="W20" s="31">
        <v>41.94</v>
      </c>
      <c r="X20" s="24">
        <f>Tableau24[[#This Row],[Price euros]]*Euros_dollars</f>
        <v>51.34546439999999</v>
      </c>
      <c r="Y20" s="25">
        <f>SUM(Tableau24[[#This Row],[Price $]],Tableau24[[#This Row],[Converted en $]])</f>
        <v>51.34546439999999</v>
      </c>
      <c r="AB20" s="20"/>
    </row>
    <row r="21" spans="1:28" x14ac:dyDescent="0.3">
      <c r="A21" s="20">
        <v>44</v>
      </c>
      <c r="B21" s="20">
        <f t="shared" si="2"/>
        <v>20</v>
      </c>
      <c r="C21" s="20">
        <v>7472</v>
      </c>
      <c r="D21" s="20" t="s">
        <v>10274</v>
      </c>
      <c r="E21" s="20" t="s">
        <v>20476</v>
      </c>
      <c r="F21" s="20" t="s">
        <v>30709</v>
      </c>
      <c r="G21" s="20" t="s">
        <v>2778</v>
      </c>
      <c r="I21" s="20" t="str">
        <f>IF(COUNTIF($G$2:G21,G21)&gt;1,"","n")</f>
        <v>n</v>
      </c>
      <c r="J21" s="20">
        <v>2017</v>
      </c>
      <c r="K21" s="20">
        <v>4.5653008717795318E-3</v>
      </c>
      <c r="L21" s="20" t="s">
        <v>45388</v>
      </c>
      <c r="M21" s="20" t="s">
        <v>41827</v>
      </c>
      <c r="N21" s="20" t="str">
        <f t="shared" si="0"/>
        <v>10.1016/j.jfo.2016.09.014</v>
      </c>
      <c r="O21" s="21">
        <v>28089285</v>
      </c>
      <c r="P21" s="20">
        <v>1</v>
      </c>
      <c r="Q21" s="22"/>
      <c r="R21" s="22"/>
      <c r="S21" s="22"/>
      <c r="T21" s="23">
        <f t="shared" si="1"/>
        <v>0</v>
      </c>
      <c r="U21" s="31">
        <v>1</v>
      </c>
      <c r="V21" s="31">
        <v>35.950000000000003</v>
      </c>
      <c r="W21" s="31"/>
      <c r="Y21" s="25">
        <f>SUM(Tableau24[[#This Row],[Price $]],Tableau24[[#This Row],[Converted en $]])</f>
        <v>35.950000000000003</v>
      </c>
      <c r="AB21" s="20"/>
    </row>
    <row r="22" spans="1:28" x14ac:dyDescent="0.3">
      <c r="A22" s="20">
        <v>45</v>
      </c>
      <c r="B22" s="20">
        <f t="shared" si="2"/>
        <v>21</v>
      </c>
      <c r="C22" s="20">
        <v>9249</v>
      </c>
      <c r="D22" s="20" t="s">
        <v>11834</v>
      </c>
      <c r="E22" s="20" t="s">
        <v>22009</v>
      </c>
      <c r="F22" s="20" t="s">
        <v>32276</v>
      </c>
      <c r="G22" s="28" t="s">
        <v>2445</v>
      </c>
      <c r="H22" s="26" t="s">
        <v>2445</v>
      </c>
      <c r="I22" s="20" t="str">
        <f>IF(COUNTIF($G$2:G22,G22)&gt;1,"","n")</f>
        <v>n</v>
      </c>
      <c r="J22" s="20">
        <v>2017</v>
      </c>
      <c r="K22" s="20">
        <v>4.8287562106626991E-3</v>
      </c>
      <c r="L22" s="20" t="s">
        <v>45389</v>
      </c>
      <c r="M22" s="20" t="s">
        <v>43558</v>
      </c>
      <c r="N22" s="20" t="str">
        <f>RIGHT(M22,LEN(M22)-SEARCH(" ",M22,1))</f>
        <v>10.1097/IAE.0000000000001311</v>
      </c>
      <c r="O22" s="21">
        <v>27755372</v>
      </c>
      <c r="P22" s="20">
        <v>1</v>
      </c>
      <c r="Q22" s="22"/>
      <c r="R22" s="22"/>
      <c r="S22" s="22"/>
      <c r="T22" s="23">
        <f t="shared" si="1"/>
        <v>0</v>
      </c>
      <c r="U22" s="31">
        <v>1</v>
      </c>
      <c r="V22" s="31">
        <v>58.8</v>
      </c>
      <c r="W22" s="31"/>
      <c r="Y22" s="25">
        <f>SUM(Tableau24[[#This Row],[Price $]],Tableau24[[#This Row],[Converted en $]])</f>
        <v>58.8</v>
      </c>
      <c r="AB22" s="20"/>
    </row>
    <row r="23" spans="1:28" x14ac:dyDescent="0.3">
      <c r="A23" s="20">
        <v>47</v>
      </c>
      <c r="B23" s="20">
        <f t="shared" si="2"/>
        <v>22</v>
      </c>
      <c r="C23" s="20">
        <v>2186</v>
      </c>
      <c r="D23" s="20" t="s">
        <v>5420</v>
      </c>
      <c r="E23" s="20" t="s">
        <v>15665</v>
      </c>
      <c r="F23" s="20" t="s">
        <v>25842</v>
      </c>
      <c r="G23" s="20" t="s">
        <v>34015</v>
      </c>
      <c r="I23" s="20" t="str">
        <f>IF(COUNTIF($G$2:G23,G23)&gt;1,"","n")</f>
        <v/>
      </c>
      <c r="J23" s="20">
        <v>2018</v>
      </c>
      <c r="K23" s="20">
        <v>5.1096929813128078E-3</v>
      </c>
      <c r="L23" s="20" t="s">
        <v>45391</v>
      </c>
      <c r="M23" s="20" t="s">
        <v>36657</v>
      </c>
      <c r="N23" s="20" t="str">
        <f t="shared" si="0"/>
        <v>10.1080/13816810.2017.1354384</v>
      </c>
      <c r="O23" s="21">
        <v>28805479</v>
      </c>
      <c r="P23" s="20">
        <v>1</v>
      </c>
      <c r="Q23" s="22"/>
      <c r="R23" s="22"/>
      <c r="S23" s="22"/>
      <c r="T23" s="23">
        <f t="shared" si="1"/>
        <v>0</v>
      </c>
      <c r="U23" s="31">
        <v>1</v>
      </c>
      <c r="V23" s="31"/>
      <c r="W23" s="31">
        <v>45</v>
      </c>
      <c r="X23" s="24">
        <f>Tableau24[[#This Row],[Price euros]]*Euros_dollars</f>
        <v>55.091699999999996</v>
      </c>
      <c r="Y23" s="25">
        <f>SUM(Tableau24[[#This Row],[Price $]],Tableau24[[#This Row],[Converted en $]])</f>
        <v>55.091699999999996</v>
      </c>
      <c r="AB23" s="20"/>
    </row>
    <row r="24" spans="1:28" x14ac:dyDescent="0.3">
      <c r="A24" s="20">
        <v>48</v>
      </c>
      <c r="B24" s="20">
        <f t="shared" si="2"/>
        <v>23</v>
      </c>
      <c r="C24" s="20">
        <v>8833</v>
      </c>
      <c r="D24" s="20" t="s">
        <v>11465</v>
      </c>
      <c r="E24" s="20" t="s">
        <v>21649</v>
      </c>
      <c r="F24" s="20" t="s">
        <v>31905</v>
      </c>
      <c r="G24" s="20" t="s">
        <v>2445</v>
      </c>
      <c r="I24" s="20" t="str">
        <f>IF(COUNTIF($G$2:G24,G24)&gt;1,"","n")</f>
        <v/>
      </c>
      <c r="J24" s="20">
        <v>2017</v>
      </c>
      <c r="K24" s="20">
        <v>5.1323241941492181E-3</v>
      </c>
      <c r="L24" s="20" t="s">
        <v>45392</v>
      </c>
      <c r="M24" s="20" t="s">
        <v>43169</v>
      </c>
      <c r="N24" s="20" t="str">
        <f t="shared" si="0"/>
        <v>10.1097/IAE.0000000000001391</v>
      </c>
      <c r="O24" s="21">
        <v>27828911</v>
      </c>
      <c r="P24" s="20">
        <v>1</v>
      </c>
      <c r="Q24" s="22"/>
      <c r="R24" s="22"/>
      <c r="S24" s="22"/>
      <c r="T24" s="23">
        <f t="shared" si="1"/>
        <v>0</v>
      </c>
      <c r="U24" s="31">
        <v>1</v>
      </c>
      <c r="V24" s="31">
        <v>58.8</v>
      </c>
      <c r="W24" s="31"/>
      <c r="Y24" s="25">
        <f>SUM(Tableau24[[#This Row],[Price $]],Tableau24[[#This Row],[Converted en $]])</f>
        <v>58.8</v>
      </c>
      <c r="AB24" s="20"/>
    </row>
    <row r="25" spans="1:28" x14ac:dyDescent="0.3">
      <c r="A25" s="20">
        <v>50</v>
      </c>
      <c r="B25" s="20">
        <f t="shared" si="2"/>
        <v>24</v>
      </c>
      <c r="C25" s="20">
        <v>6208</v>
      </c>
      <c r="D25" s="20" t="s">
        <v>9169</v>
      </c>
      <c r="E25" s="20" t="s">
        <v>19382</v>
      </c>
      <c r="F25" s="20" t="s">
        <v>29600</v>
      </c>
      <c r="G25" s="20" t="s">
        <v>2496</v>
      </c>
      <c r="I25" s="20" t="str">
        <f>IF(COUNTIF($G$2:G25,G25)&gt;1,"","n")</f>
        <v>n</v>
      </c>
      <c r="J25" s="20">
        <v>2017</v>
      </c>
      <c r="K25" s="20">
        <v>5.2016842945062924E-3</v>
      </c>
      <c r="L25" s="20" t="s">
        <v>45394</v>
      </c>
      <c r="M25" s="20" t="s">
        <v>40578</v>
      </c>
      <c r="N25" s="20" t="str">
        <f t="shared" si="0"/>
        <v>10.1016/j.jcjo.2016.08.003</v>
      </c>
      <c r="O25" s="21">
        <v>28237169</v>
      </c>
      <c r="P25" s="20">
        <v>1</v>
      </c>
      <c r="Q25" s="22"/>
      <c r="R25" s="22"/>
      <c r="S25" s="22"/>
      <c r="T25" s="23">
        <f t="shared" si="1"/>
        <v>0</v>
      </c>
      <c r="U25" s="31">
        <v>1</v>
      </c>
      <c r="V25" s="31">
        <v>35.950000000000003</v>
      </c>
      <c r="W25" s="31"/>
      <c r="Y25" s="25">
        <f>SUM(Tableau24[[#This Row],[Price $]],Tableau24[[#This Row],[Converted en $]])</f>
        <v>35.950000000000003</v>
      </c>
      <c r="AB25" s="20"/>
    </row>
    <row r="26" spans="1:28" x14ac:dyDescent="0.3">
      <c r="A26" s="20">
        <v>51</v>
      </c>
      <c r="B26" s="20">
        <f t="shared" si="2"/>
        <v>25</v>
      </c>
      <c r="C26" s="20">
        <v>1367</v>
      </c>
      <c r="D26" s="20" t="s">
        <v>4627</v>
      </c>
      <c r="E26" s="20" t="s">
        <v>14878</v>
      </c>
      <c r="F26" s="20" t="s">
        <v>25048</v>
      </c>
      <c r="G26" s="20" t="s">
        <v>34039</v>
      </c>
      <c r="I26" s="20" t="str">
        <f>IF(COUNTIF($G$2:G26,G26)&gt;1,"","n")</f>
        <v>n</v>
      </c>
      <c r="J26" s="20">
        <v>2017</v>
      </c>
      <c r="K26" s="20">
        <v>5.2626278468554943E-3</v>
      </c>
      <c r="L26" s="20" t="s">
        <v>45395</v>
      </c>
      <c r="M26" s="20" t="s">
        <v>35850</v>
      </c>
      <c r="N26" s="20" t="str">
        <f>RIGHT(M26,LEN(M26)-SEARCH(" ",M26,1))</f>
        <v>10.2217/epi-2017-0060</v>
      </c>
      <c r="O26" s="21">
        <v>28967789</v>
      </c>
      <c r="P26" s="20">
        <v>1</v>
      </c>
      <c r="Q26" s="22"/>
      <c r="R26" s="22"/>
      <c r="S26" s="22"/>
      <c r="T26" s="23">
        <f t="shared" si="1"/>
        <v>0</v>
      </c>
      <c r="U26" s="31">
        <v>1</v>
      </c>
      <c r="V26" s="31">
        <v>67</v>
      </c>
      <c r="W26" s="31"/>
      <c r="Y26" s="25">
        <f>SUM(Tableau24[[#This Row],[Price $]],Tableau24[[#This Row],[Converted en $]])</f>
        <v>67</v>
      </c>
      <c r="AB26" s="20"/>
    </row>
    <row r="27" spans="1:28" x14ac:dyDescent="0.3">
      <c r="A27" s="20">
        <v>52</v>
      </c>
      <c r="B27" s="20">
        <f t="shared" si="2"/>
        <v>26</v>
      </c>
      <c r="C27" s="20">
        <v>9546</v>
      </c>
      <c r="D27" s="20" t="s">
        <v>12108</v>
      </c>
      <c r="E27" s="20" t="s">
        <v>22282</v>
      </c>
      <c r="F27" s="20" t="s">
        <v>32554</v>
      </c>
      <c r="G27" s="20" t="s">
        <v>2468</v>
      </c>
      <c r="H27" s="27" t="s">
        <v>2468</v>
      </c>
      <c r="I27" s="20" t="str">
        <f>IF(COUNTIF($G$2:G27,G27)&gt;1,"","n")</f>
        <v>n</v>
      </c>
      <c r="J27" s="20">
        <v>2017</v>
      </c>
      <c r="K27" s="20">
        <v>5.4806538780658443E-3</v>
      </c>
      <c r="L27" s="20" t="s">
        <v>45396</v>
      </c>
      <c r="M27" s="20" t="s">
        <v>43828</v>
      </c>
      <c r="N27" s="20" t="str">
        <f t="shared" si="0"/>
        <v>10.1097/IJG.0000000000000551</v>
      </c>
      <c r="O27" s="21">
        <v>27661986</v>
      </c>
      <c r="P27" s="20">
        <v>1</v>
      </c>
      <c r="Q27" s="22"/>
      <c r="R27" s="22"/>
      <c r="S27" s="22"/>
      <c r="T27" s="23">
        <f t="shared" si="1"/>
        <v>0</v>
      </c>
      <c r="U27" s="31">
        <v>1</v>
      </c>
      <c r="V27" s="31">
        <v>58.8</v>
      </c>
      <c r="W27" s="31"/>
      <c r="Y27" s="25">
        <f>SUM(Tableau24[[#This Row],[Price $]],Tableau24[[#This Row],[Converted en $]])</f>
        <v>58.8</v>
      </c>
      <c r="AB27" s="20"/>
    </row>
    <row r="28" spans="1:28" x14ac:dyDescent="0.3">
      <c r="A28" s="20">
        <v>54</v>
      </c>
      <c r="B28" s="20">
        <f t="shared" si="2"/>
        <v>27</v>
      </c>
      <c r="C28" s="20">
        <v>6230</v>
      </c>
      <c r="D28" s="20" t="s">
        <v>9191</v>
      </c>
      <c r="E28" s="20" t="s">
        <v>19404</v>
      </c>
      <c r="F28" s="20" t="s">
        <v>29622</v>
      </c>
      <c r="G28" s="20" t="s">
        <v>2496</v>
      </c>
      <c r="I28" s="20" t="str">
        <f>IF(COUNTIF($G$2:G28,G28)&gt;1,"","n")</f>
        <v/>
      </c>
      <c r="J28" s="20">
        <v>2017</v>
      </c>
      <c r="K28" s="20">
        <v>5.8419784033068023E-3</v>
      </c>
      <c r="L28" s="20" t="s">
        <v>45398</v>
      </c>
      <c r="M28" s="20" t="s">
        <v>40600</v>
      </c>
      <c r="N28" s="20" t="str">
        <f t="shared" si="0"/>
        <v>10.1016/j.jcjo.2016.07.015</v>
      </c>
      <c r="O28" s="21">
        <v>28237138</v>
      </c>
      <c r="P28" s="20">
        <v>1</v>
      </c>
      <c r="Q28" s="22"/>
      <c r="R28" s="22"/>
      <c r="S28" s="22"/>
      <c r="T28" s="23">
        <f t="shared" si="1"/>
        <v>0</v>
      </c>
      <c r="U28" s="31">
        <v>1</v>
      </c>
      <c r="V28" s="31">
        <v>35.950000000000003</v>
      </c>
      <c r="W28" s="31"/>
      <c r="Y28" s="25">
        <f>SUM(Tableau24[[#This Row],[Price $]],Tableau24[[#This Row],[Converted en $]])</f>
        <v>35.950000000000003</v>
      </c>
      <c r="AB28" s="20"/>
    </row>
    <row r="29" spans="1:28" x14ac:dyDescent="0.3">
      <c r="A29" s="20">
        <v>55</v>
      </c>
      <c r="B29" s="20">
        <f t="shared" si="2"/>
        <v>28</v>
      </c>
      <c r="C29" s="20">
        <v>2370</v>
      </c>
      <c r="D29" s="20" t="s">
        <v>5597</v>
      </c>
      <c r="E29" s="20" t="s">
        <v>15842</v>
      </c>
      <c r="F29" s="20" t="s">
        <v>26019</v>
      </c>
      <c r="G29" s="20" t="s">
        <v>2466</v>
      </c>
      <c r="I29" s="20" t="str">
        <f>IF(COUNTIF($G$2:G29,G29)&gt;1,"","n")</f>
        <v>n</v>
      </c>
      <c r="J29" s="20">
        <v>2017</v>
      </c>
      <c r="K29" s="20">
        <v>5.8994949997475121E-3</v>
      </c>
      <c r="L29" s="20" t="s">
        <v>45399</v>
      </c>
      <c r="M29" s="20" t="s">
        <v>36835</v>
      </c>
      <c r="N29" s="20" t="str">
        <f>RIGHT(M29,LEN(M29)-SEARCH(" ",M29,1))</f>
        <v>10.1016/j.jneuroim.2017.07.006</v>
      </c>
      <c r="O29" s="21">
        <v>28756870</v>
      </c>
      <c r="P29" s="20">
        <v>1</v>
      </c>
      <c r="Q29" s="22"/>
      <c r="R29" s="22"/>
      <c r="S29" s="22"/>
      <c r="T29" s="23">
        <f t="shared" si="1"/>
        <v>0</v>
      </c>
      <c r="U29" s="31">
        <v>1</v>
      </c>
      <c r="V29" s="31">
        <v>35.950000000000003</v>
      </c>
      <c r="W29" s="31"/>
      <c r="Y29" s="25">
        <f>SUM(Tableau24[[#This Row],[Price $]],Tableau24[[#This Row],[Converted en $]])</f>
        <v>35.950000000000003</v>
      </c>
      <c r="AB29" s="20"/>
    </row>
    <row r="30" spans="1:28" x14ac:dyDescent="0.3">
      <c r="A30" s="20">
        <v>59</v>
      </c>
      <c r="B30" s="20">
        <f t="shared" si="2"/>
        <v>29</v>
      </c>
      <c r="C30" s="20">
        <v>5502</v>
      </c>
      <c r="D30" s="20" t="s">
        <v>8547</v>
      </c>
      <c r="E30" s="20" t="s">
        <v>18768</v>
      </c>
      <c r="F30" s="20" t="s">
        <v>28977</v>
      </c>
      <c r="G30" s="20" t="s">
        <v>3053</v>
      </c>
      <c r="I30" s="20" t="str">
        <f>IF(COUNTIF($G$2:G30,G30)&gt;1,"","n")</f>
        <v>n</v>
      </c>
      <c r="J30" s="20">
        <v>2017</v>
      </c>
      <c r="K30" s="20">
        <v>6.5430726903488168E-3</v>
      </c>
      <c r="L30" s="20" t="s">
        <v>45403</v>
      </c>
      <c r="M30" s="20" t="s">
        <v>39889</v>
      </c>
      <c r="N30" s="20" t="str">
        <f t="shared" si="0"/>
        <v>10.1097/SCS.0000000000003431</v>
      </c>
      <c r="O30" s="21">
        <v>28328595</v>
      </c>
      <c r="P30" s="20">
        <v>1</v>
      </c>
      <c r="Q30" s="22"/>
      <c r="R30" s="22"/>
      <c r="S30" s="22"/>
      <c r="T30" s="23">
        <f t="shared" si="1"/>
        <v>0</v>
      </c>
      <c r="U30" s="31">
        <v>1</v>
      </c>
      <c r="V30" s="31">
        <v>58.8</v>
      </c>
      <c r="W30" s="31"/>
      <c r="Y30" s="25">
        <f>SUM(Tableau24[[#This Row],[Price $]],Tableau24[[#This Row],[Converted en $]])</f>
        <v>58.8</v>
      </c>
      <c r="AB30" s="20"/>
    </row>
    <row r="31" spans="1:28" x14ac:dyDescent="0.3">
      <c r="A31" s="20">
        <v>60</v>
      </c>
      <c r="B31" s="20">
        <f t="shared" si="2"/>
        <v>30</v>
      </c>
      <c r="C31" s="20">
        <v>9991</v>
      </c>
      <c r="D31" s="20" t="s">
        <v>12514</v>
      </c>
      <c r="E31" s="20" t="s">
        <v>22683</v>
      </c>
      <c r="F31" s="20" t="s">
        <v>32962</v>
      </c>
      <c r="G31" s="20" t="s">
        <v>2457</v>
      </c>
      <c r="H31" s="26"/>
      <c r="I31" s="20" t="str">
        <f>IF(COUNTIF($G$2:G31,G31)&gt;1,"","n")</f>
        <v>n</v>
      </c>
      <c r="J31" s="20">
        <v>2017</v>
      </c>
      <c r="K31" s="20">
        <v>6.7524042955612318E-3</v>
      </c>
      <c r="L31" s="20" t="s">
        <v>45404</v>
      </c>
      <c r="M31" s="20" t="s">
        <v>44248</v>
      </c>
      <c r="N31" s="20" t="str">
        <f t="shared" si="0"/>
        <v>10.1097/ICB.0000000000000374</v>
      </c>
      <c r="O31" s="21">
        <v>27508423</v>
      </c>
      <c r="P31" s="20">
        <v>1</v>
      </c>
      <c r="Q31" s="22"/>
      <c r="R31" s="22"/>
      <c r="S31" s="22"/>
      <c r="T31" s="23">
        <f t="shared" si="1"/>
        <v>0</v>
      </c>
      <c r="U31" s="31">
        <v>1</v>
      </c>
      <c r="V31" s="31">
        <v>58.8</v>
      </c>
      <c r="W31" s="31"/>
      <c r="Y31" s="25">
        <f>SUM(Tableau24[[#This Row],[Price $]],Tableau24[[#This Row],[Converted en $]])</f>
        <v>58.8</v>
      </c>
      <c r="AB31" s="20"/>
    </row>
    <row r="32" spans="1:28" x14ac:dyDescent="0.3">
      <c r="A32" s="20">
        <v>61</v>
      </c>
      <c r="B32" s="20">
        <f t="shared" si="2"/>
        <v>31</v>
      </c>
      <c r="C32" s="20">
        <v>5555</v>
      </c>
      <c r="D32" s="20" t="s">
        <v>8597</v>
      </c>
      <c r="E32" s="20" t="s">
        <v>18818</v>
      </c>
      <c r="F32" s="20" t="s">
        <v>29027</v>
      </c>
      <c r="G32" s="20" t="s">
        <v>2438</v>
      </c>
      <c r="H32" s="26" t="s">
        <v>2438</v>
      </c>
      <c r="I32" s="20" t="str">
        <f>IF(COUNTIF($G$2:G32,G32)&gt;1,"","n")</f>
        <v>n</v>
      </c>
      <c r="J32" s="20">
        <v>2017</v>
      </c>
      <c r="K32" s="20">
        <v>6.8079983910728226E-3</v>
      </c>
      <c r="L32" s="20" t="s">
        <v>45405</v>
      </c>
      <c r="M32" s="20" t="s">
        <v>39942</v>
      </c>
      <c r="N32" s="20" t="str">
        <f t="shared" si="0"/>
        <v>10.1136/bjophthalmol-2016-309996</v>
      </c>
      <c r="O32" s="21">
        <v>28320694</v>
      </c>
      <c r="P32" s="20">
        <v>1</v>
      </c>
      <c r="Q32" s="22"/>
      <c r="R32" s="22"/>
      <c r="S32" s="22"/>
      <c r="T32" s="23">
        <f t="shared" si="1"/>
        <v>0</v>
      </c>
      <c r="U32" s="31">
        <v>1</v>
      </c>
      <c r="V32" s="31">
        <v>35.700000000000003</v>
      </c>
      <c r="W32" s="31"/>
      <c r="Y32" s="25">
        <f>SUM(Tableau24[[#This Row],[Price $]],Tableau24[[#This Row],[Converted en $]])</f>
        <v>35.700000000000003</v>
      </c>
      <c r="AB32" s="20"/>
    </row>
    <row r="33" spans="1:28" x14ac:dyDescent="0.3">
      <c r="A33" s="20">
        <v>62</v>
      </c>
      <c r="B33" s="20">
        <f t="shared" si="2"/>
        <v>32</v>
      </c>
      <c r="C33" s="20">
        <v>9244</v>
      </c>
      <c r="D33" s="20" t="s">
        <v>11829</v>
      </c>
      <c r="E33" s="20" t="s">
        <v>22004</v>
      </c>
      <c r="F33" s="20" t="s">
        <v>32271</v>
      </c>
      <c r="G33" s="20" t="s">
        <v>2445</v>
      </c>
      <c r="I33" s="20" t="str">
        <f>IF(COUNTIF($G$2:G33,G33)&gt;1,"","n")</f>
        <v/>
      </c>
      <c r="J33" s="20">
        <v>2017</v>
      </c>
      <c r="K33" s="20">
        <v>6.8141070380057789E-3</v>
      </c>
      <c r="L33" s="20" t="s">
        <v>45406</v>
      </c>
      <c r="M33" s="20" t="s">
        <v>43553</v>
      </c>
      <c r="N33" s="20" t="str">
        <f>RIGHT(M33,LEN(M33)-SEARCH(" ",M33,1))</f>
        <v>10.1097/IAE.0000000000001351</v>
      </c>
      <c r="O33" s="21">
        <v>27755378</v>
      </c>
      <c r="P33" s="20">
        <v>1</v>
      </c>
      <c r="Q33" s="22"/>
      <c r="R33" s="22"/>
      <c r="S33" s="22"/>
      <c r="T33" s="23">
        <f t="shared" si="1"/>
        <v>0</v>
      </c>
      <c r="U33" s="31">
        <v>1</v>
      </c>
      <c r="V33" s="31">
        <v>58.8</v>
      </c>
      <c r="W33" s="31"/>
      <c r="Y33" s="25">
        <f>SUM(Tableau24[[#This Row],[Price $]],Tableau24[[#This Row],[Converted en $]])</f>
        <v>58.8</v>
      </c>
      <c r="AB33" s="20"/>
    </row>
    <row r="34" spans="1:28" x14ac:dyDescent="0.3">
      <c r="A34" s="20">
        <v>63</v>
      </c>
      <c r="B34" s="20">
        <f t="shared" si="2"/>
        <v>33</v>
      </c>
      <c r="C34" s="20">
        <v>7843</v>
      </c>
      <c r="D34" s="20" t="s">
        <v>10600</v>
      </c>
      <c r="E34" s="20" t="s">
        <v>20796</v>
      </c>
      <c r="F34" s="20" t="s">
        <v>31037</v>
      </c>
      <c r="G34" s="20" t="s">
        <v>2460</v>
      </c>
      <c r="I34" s="20" t="str">
        <f>IF(COUNTIF($G$2:G34,G34)&gt;1,"","n")</f>
        <v/>
      </c>
      <c r="J34" s="20">
        <v>2017</v>
      </c>
      <c r="K34" s="20">
        <v>6.8594011281671863E-3</v>
      </c>
      <c r="L34" s="20" t="s">
        <v>45407</v>
      </c>
      <c r="M34" s="20" t="s">
        <v>42193</v>
      </c>
      <c r="N34" s="20" t="str">
        <f t="shared" si="0"/>
        <v>10.1080/09286586.2016.1257027</v>
      </c>
      <c r="O34" s="21">
        <v>28045563</v>
      </c>
      <c r="P34" s="20">
        <v>1</v>
      </c>
      <c r="Q34" s="22"/>
      <c r="R34" s="22"/>
      <c r="S34" s="22"/>
      <c r="T34" s="23">
        <f t="shared" si="1"/>
        <v>0</v>
      </c>
      <c r="U34" s="31">
        <v>1</v>
      </c>
      <c r="V34" s="31"/>
      <c r="W34" s="31">
        <v>45</v>
      </c>
      <c r="X34" s="24">
        <f>Tableau24[[#This Row],[Price euros]]*Euros_dollars</f>
        <v>55.091699999999996</v>
      </c>
      <c r="Y34" s="25">
        <f>SUM(Tableau24[[#This Row],[Price $]],Tableau24[[#This Row],[Converted en $]])</f>
        <v>55.091699999999996</v>
      </c>
      <c r="AB34" s="20"/>
    </row>
    <row r="35" spans="1:28" x14ac:dyDescent="0.3">
      <c r="A35" s="20">
        <v>64</v>
      </c>
      <c r="B35" s="20">
        <f t="shared" si="2"/>
        <v>34</v>
      </c>
      <c r="C35" s="20">
        <v>1756</v>
      </c>
      <c r="D35" s="20" t="s">
        <v>5005</v>
      </c>
      <c r="E35" s="20" t="s">
        <v>15253</v>
      </c>
      <c r="F35" s="20" t="s">
        <v>25426</v>
      </c>
      <c r="G35" s="20" t="s">
        <v>34059</v>
      </c>
      <c r="I35" s="20" t="str">
        <f>IF(COUNTIF($G$2:G35,G35)&gt;1,"","n")</f>
        <v>n</v>
      </c>
      <c r="J35" s="20">
        <v>2017</v>
      </c>
      <c r="K35" s="20">
        <v>6.8989882840397865E-3</v>
      </c>
      <c r="L35" s="20" t="s">
        <v>45408</v>
      </c>
      <c r="M35" s="20" t="s">
        <v>36232</v>
      </c>
      <c r="N35" s="20" t="str">
        <f t="shared" si="0"/>
        <v>10.1007/s00018-017-2643-5</v>
      </c>
      <c r="O35" s="21">
        <v>28884327</v>
      </c>
      <c r="P35" s="20">
        <v>1</v>
      </c>
      <c r="Q35" s="22"/>
      <c r="R35" s="22"/>
      <c r="S35" s="22"/>
      <c r="T35" s="23">
        <f t="shared" si="1"/>
        <v>0</v>
      </c>
      <c r="U35" s="31">
        <v>1</v>
      </c>
      <c r="V35" s="31"/>
      <c r="W35" s="31">
        <v>41.94</v>
      </c>
      <c r="X35" s="24">
        <f>Tableau24[[#This Row],[Price euros]]*Euros_dollars</f>
        <v>51.34546439999999</v>
      </c>
      <c r="Y35" s="25">
        <f>SUM(Tableau24[[#This Row],[Price $]],Tableau24[[#This Row],[Converted en $]])</f>
        <v>51.34546439999999</v>
      </c>
      <c r="AB35" s="20"/>
    </row>
    <row r="36" spans="1:28" x14ac:dyDescent="0.3">
      <c r="A36" s="20">
        <v>65</v>
      </c>
      <c r="B36" s="20">
        <f t="shared" si="2"/>
        <v>35</v>
      </c>
      <c r="C36" s="20">
        <v>1636</v>
      </c>
      <c r="D36" s="20" t="s">
        <v>4888</v>
      </c>
      <c r="E36" s="20" t="s">
        <v>15138</v>
      </c>
      <c r="F36" s="20" t="s">
        <v>25309</v>
      </c>
      <c r="G36" s="20" t="s">
        <v>2529</v>
      </c>
      <c r="H36" s="26"/>
      <c r="I36" s="20" t="str">
        <f>IF(COUNTIF($G$2:G36,G36)&gt;1,"","n")</f>
        <v>n</v>
      </c>
      <c r="J36" s="20">
        <v>2017</v>
      </c>
      <c r="K36" s="20">
        <v>6.9753347893471984E-3</v>
      </c>
      <c r="L36" s="20" t="s">
        <v>45409</v>
      </c>
      <c r="M36" s="20" t="s">
        <v>36115</v>
      </c>
      <c r="N36" s="20" t="str">
        <f t="shared" si="0"/>
        <v>10.1080/02713683.2017.1344712</v>
      </c>
      <c r="O36" s="21">
        <v>28910157</v>
      </c>
      <c r="P36" s="20">
        <v>1</v>
      </c>
      <c r="Q36" s="22"/>
      <c r="R36" s="22"/>
      <c r="S36" s="22"/>
      <c r="T36" s="23">
        <f t="shared" si="1"/>
        <v>0</v>
      </c>
      <c r="U36" s="31">
        <v>1</v>
      </c>
      <c r="V36" s="31"/>
      <c r="W36" s="31">
        <v>45</v>
      </c>
      <c r="X36" s="24">
        <f>Tableau24[[#This Row],[Price euros]]*Euros_dollars</f>
        <v>55.091699999999996</v>
      </c>
      <c r="Y36" s="25">
        <f>SUM(Tableau24[[#This Row],[Price $]],Tableau24[[#This Row],[Converted en $]])</f>
        <v>55.091699999999996</v>
      </c>
      <c r="AB36" s="20"/>
    </row>
    <row r="37" spans="1:28" x14ac:dyDescent="0.3">
      <c r="A37" s="20">
        <v>66</v>
      </c>
      <c r="B37" s="20">
        <f t="shared" si="2"/>
        <v>36</v>
      </c>
      <c r="C37" s="20">
        <v>1361</v>
      </c>
      <c r="D37" s="20" t="s">
        <v>4621</v>
      </c>
      <c r="E37" s="20" t="s">
        <v>14872</v>
      </c>
      <c r="F37" s="20" t="s">
        <v>25042</v>
      </c>
      <c r="G37" s="20" t="s">
        <v>2650</v>
      </c>
      <c r="I37" s="20" t="str">
        <f>IF(COUNTIF($G$2:G37,G37)&gt;1,"","n")</f>
        <v/>
      </c>
      <c r="J37" s="20">
        <v>2017</v>
      </c>
      <c r="K37" s="20">
        <v>6.9832006822213577E-3</v>
      </c>
      <c r="L37" s="20" t="s">
        <v>45410</v>
      </c>
      <c r="M37" s="20" t="s">
        <v>35844</v>
      </c>
      <c r="N37" s="20" t="str">
        <f t="shared" si="0"/>
        <v>10.1093/brain/awx219</v>
      </c>
      <c r="O37" s="21">
        <v>28969390</v>
      </c>
      <c r="P37" s="20">
        <v>1</v>
      </c>
      <c r="Q37" s="22"/>
      <c r="R37" s="22"/>
      <c r="S37" s="22"/>
      <c r="T37" s="23">
        <f t="shared" si="1"/>
        <v>0</v>
      </c>
      <c r="U37" s="31">
        <v>1</v>
      </c>
      <c r="V37" s="31"/>
      <c r="W37" s="31">
        <v>35</v>
      </c>
      <c r="X37" s="24">
        <f>Tableau24[[#This Row],[Price euros]]*Euros_dollars</f>
        <v>42.8491</v>
      </c>
      <c r="Y37" s="25">
        <f>SUM(Tableau24[[#This Row],[Price $]],Tableau24[[#This Row],[Converted en $]])</f>
        <v>42.8491</v>
      </c>
      <c r="AB37" s="20"/>
    </row>
    <row r="38" spans="1:28" x14ac:dyDescent="0.3">
      <c r="A38" s="20">
        <v>68</v>
      </c>
      <c r="B38" s="20">
        <f t="shared" si="2"/>
        <v>37</v>
      </c>
      <c r="C38" s="20">
        <v>4356</v>
      </c>
      <c r="D38" s="20" t="s">
        <v>7484</v>
      </c>
      <c r="E38" s="20" t="s">
        <v>17720</v>
      </c>
      <c r="F38" s="20" t="s">
        <v>27913</v>
      </c>
      <c r="G38" s="20" t="s">
        <v>2445</v>
      </c>
      <c r="I38" s="20" t="str">
        <f>IF(COUNTIF($G$2:G38,G38)&gt;1,"","n")</f>
        <v/>
      </c>
      <c r="J38" s="20">
        <v>2017</v>
      </c>
      <c r="K38" s="20">
        <v>7.456999661370034E-3</v>
      </c>
      <c r="L38" s="20" t="s">
        <v>45412</v>
      </c>
      <c r="M38" s="20" t="s">
        <v>38779</v>
      </c>
      <c r="N38" s="20" t="str">
        <f t="shared" si="0"/>
        <v>10.1097/IAE.0000000000001683</v>
      </c>
      <c r="O38" s="21">
        <v>28452838</v>
      </c>
      <c r="P38" s="20">
        <v>1</v>
      </c>
      <c r="Q38" s="22"/>
      <c r="R38" s="22"/>
      <c r="S38" s="22"/>
      <c r="T38" s="23">
        <f t="shared" si="1"/>
        <v>0</v>
      </c>
      <c r="U38" s="31">
        <v>1</v>
      </c>
      <c r="V38" s="31">
        <v>58.8</v>
      </c>
      <c r="W38" s="31"/>
      <c r="Y38" s="25">
        <f>SUM(Tableau24[[#This Row],[Price $]],Tableau24[[#This Row],[Converted en $]])</f>
        <v>58.8</v>
      </c>
      <c r="AB38" s="20"/>
    </row>
    <row r="39" spans="1:28" x14ac:dyDescent="0.3">
      <c r="A39" s="20">
        <v>70</v>
      </c>
      <c r="B39" s="20">
        <f t="shared" si="2"/>
        <v>38</v>
      </c>
      <c r="C39" s="20">
        <v>8859</v>
      </c>
      <c r="D39" s="20" t="s">
        <v>11486</v>
      </c>
      <c r="E39" s="20" t="s">
        <v>21670</v>
      </c>
      <c r="F39" s="20" t="s">
        <v>31926</v>
      </c>
      <c r="G39" s="20" t="s">
        <v>34441</v>
      </c>
      <c r="I39" s="20" t="str">
        <f>IF(COUNTIF($G$2:G39,G39)&gt;1,"","n")</f>
        <v>n</v>
      </c>
      <c r="J39" s="20">
        <v>2017</v>
      </c>
      <c r="K39" s="20">
        <v>7.5298069571402282E-3</v>
      </c>
      <c r="L39" s="20" t="s">
        <v>45414</v>
      </c>
      <c r="M39" s="20" t="s">
        <v>43193</v>
      </c>
      <c r="N39" s="20" t="str">
        <f t="shared" si="0"/>
        <v>10.2174/1567202614666161104115440</v>
      </c>
      <c r="O39" s="21">
        <v>27823554</v>
      </c>
      <c r="P39" s="20">
        <v>1</v>
      </c>
      <c r="Q39" s="22"/>
      <c r="R39" s="22"/>
      <c r="S39" s="22"/>
      <c r="T39" s="23">
        <f t="shared" si="1"/>
        <v>0</v>
      </c>
      <c r="U39" s="31">
        <v>1</v>
      </c>
      <c r="V39" s="31">
        <v>58</v>
      </c>
      <c r="W39" s="31"/>
      <c r="Y39" s="25">
        <f>SUM(Tableau24[[#This Row],[Price $]],Tableau24[[#This Row],[Converted en $]])</f>
        <v>58</v>
      </c>
      <c r="AB39" s="20"/>
    </row>
    <row r="40" spans="1:28" x14ac:dyDescent="0.3">
      <c r="A40" s="20">
        <v>71</v>
      </c>
      <c r="B40" s="20">
        <f t="shared" si="2"/>
        <v>39</v>
      </c>
      <c r="C40" s="20">
        <v>9524</v>
      </c>
      <c r="D40" s="20" t="s">
        <v>12086</v>
      </c>
      <c r="E40" s="20" t="s">
        <v>22262</v>
      </c>
      <c r="F40" s="20" t="s">
        <v>32532</v>
      </c>
      <c r="G40" s="20" t="s">
        <v>2575</v>
      </c>
      <c r="I40" s="20" t="str">
        <f>IF(COUNTIF($G$2:G40,G40)&gt;1,"","n")</f>
        <v>n</v>
      </c>
      <c r="J40" s="20">
        <v>2017</v>
      </c>
      <c r="K40" s="20">
        <v>7.5666762980608482E-3</v>
      </c>
      <c r="L40" s="20" t="s">
        <v>45415</v>
      </c>
      <c r="M40" s="20" t="s">
        <v>43807</v>
      </c>
      <c r="N40" s="20" t="str">
        <f t="shared" si="0"/>
        <v>10.1007/s00405-016-4308-7</v>
      </c>
      <c r="O40" s="21">
        <v>27664138</v>
      </c>
      <c r="P40" s="20">
        <v>1</v>
      </c>
      <c r="Q40" s="22"/>
      <c r="R40" s="22"/>
      <c r="S40" s="22"/>
      <c r="T40" s="23">
        <f t="shared" si="1"/>
        <v>0</v>
      </c>
      <c r="U40" s="31">
        <v>1</v>
      </c>
      <c r="V40" s="31"/>
      <c r="W40" s="31">
        <v>41.94</v>
      </c>
      <c r="X40" s="24">
        <f>Tableau24[[#This Row],[Price euros]]*Euros_dollars</f>
        <v>51.34546439999999</v>
      </c>
      <c r="Y40" s="25">
        <f>SUM(Tableau24[[#This Row],[Price $]],Tableau24[[#This Row],[Converted en $]])</f>
        <v>51.34546439999999</v>
      </c>
      <c r="AB40" s="20"/>
    </row>
    <row r="41" spans="1:28" x14ac:dyDescent="0.3">
      <c r="A41" s="20">
        <v>73</v>
      </c>
      <c r="B41" s="20">
        <f t="shared" si="2"/>
        <v>40</v>
      </c>
      <c r="C41" s="20">
        <v>7775</v>
      </c>
      <c r="D41" s="20" t="s">
        <v>10540</v>
      </c>
      <c r="E41" s="20" t="s">
        <v>20736</v>
      </c>
      <c r="F41" s="20" t="s">
        <v>30977</v>
      </c>
      <c r="G41" s="20" t="s">
        <v>2438</v>
      </c>
      <c r="I41" s="20" t="str">
        <f>IF(COUNTIF($G$2:G41,G41)&gt;1,"","n")</f>
        <v/>
      </c>
      <c r="J41" s="20">
        <v>2017</v>
      </c>
      <c r="K41" s="20">
        <v>7.6411025183699133E-3</v>
      </c>
      <c r="L41" s="20" t="s">
        <v>45417</v>
      </c>
      <c r="M41" s="20" t="s">
        <v>42126</v>
      </c>
      <c r="N41" s="20" t="str">
        <f t="shared" si="0"/>
        <v>10.1136/bjophthalmol-2016-309775</v>
      </c>
      <c r="O41" s="21">
        <v>28057642</v>
      </c>
      <c r="P41" s="20">
        <v>1</v>
      </c>
      <c r="Q41" s="22"/>
      <c r="R41" s="22"/>
      <c r="S41" s="22"/>
      <c r="T41" s="23">
        <f t="shared" si="1"/>
        <v>0</v>
      </c>
      <c r="U41" s="31">
        <v>1</v>
      </c>
      <c r="V41" s="31">
        <v>35.700000000000003</v>
      </c>
      <c r="W41" s="31"/>
      <c r="Y41" s="25">
        <f>SUM(Tableau24[[#This Row],[Price $]],Tableau24[[#This Row],[Converted en $]])</f>
        <v>35.700000000000003</v>
      </c>
      <c r="AB41" s="20"/>
    </row>
    <row r="42" spans="1:28" x14ac:dyDescent="0.3">
      <c r="A42" s="20">
        <v>75</v>
      </c>
      <c r="B42" s="20">
        <f t="shared" si="2"/>
        <v>41</v>
      </c>
      <c r="C42" s="20">
        <v>7985</v>
      </c>
      <c r="D42" s="20" t="s">
        <v>10719</v>
      </c>
      <c r="E42" s="20" t="s">
        <v>20914</v>
      </c>
      <c r="F42" s="20" t="s">
        <v>31157</v>
      </c>
      <c r="G42" s="20" t="s">
        <v>2620</v>
      </c>
      <c r="I42" s="20" t="str">
        <f>IF(COUNTIF($G$2:G42,G42)&gt;1,"","n")</f>
        <v>n</v>
      </c>
      <c r="J42" s="20">
        <v>2017</v>
      </c>
      <c r="K42" s="20">
        <v>7.7065036888404048E-3</v>
      </c>
      <c r="L42" s="20" t="s">
        <v>45419</v>
      </c>
      <c r="M42" s="20" t="s">
        <v>42332</v>
      </c>
      <c r="N42" s="20" t="str">
        <f t="shared" si="0"/>
        <v>10.1016/j.ijporl.2016.11.027</v>
      </c>
      <c r="O42" s="21">
        <v>28012520</v>
      </c>
      <c r="P42" s="20">
        <v>1</v>
      </c>
      <c r="Q42" s="22"/>
      <c r="R42" s="22"/>
      <c r="S42" s="22"/>
      <c r="T42" s="23">
        <f t="shared" si="1"/>
        <v>0</v>
      </c>
      <c r="U42" s="31">
        <v>1</v>
      </c>
      <c r="V42" s="31">
        <v>35.950000000000003</v>
      </c>
      <c r="W42" s="31"/>
      <c r="Y42" s="25">
        <f>SUM(Tableau24[[#This Row],[Price $]],Tableau24[[#This Row],[Converted en $]])</f>
        <v>35.950000000000003</v>
      </c>
      <c r="AB42" s="20"/>
    </row>
    <row r="43" spans="1:28" x14ac:dyDescent="0.3">
      <c r="A43" s="20">
        <v>77</v>
      </c>
      <c r="B43" s="20">
        <f t="shared" si="2"/>
        <v>42</v>
      </c>
      <c r="C43" s="20">
        <v>419</v>
      </c>
      <c r="D43" s="20" t="s">
        <v>3682</v>
      </c>
      <c r="E43" s="20" t="s">
        <v>13942</v>
      </c>
      <c r="F43" s="20" t="s">
        <v>24102</v>
      </c>
      <c r="G43" s="20" t="s">
        <v>2448</v>
      </c>
      <c r="I43" s="20" t="str">
        <f>IF(COUNTIF($G$2:G43,G43)&gt;1,"","n")</f>
        <v/>
      </c>
      <c r="J43" s="20">
        <v>2018</v>
      </c>
      <c r="K43" s="20">
        <v>7.8259463607222024E-3</v>
      </c>
      <c r="L43" s="20" t="s">
        <v>45421</v>
      </c>
      <c r="M43" s="20" t="s">
        <v>34924</v>
      </c>
      <c r="N43" s="20" t="str">
        <f t="shared" si="0"/>
        <v>10.1007/s00417-017-3860-1</v>
      </c>
      <c r="O43" s="21">
        <v>29218423</v>
      </c>
      <c r="P43" s="20">
        <v>1</v>
      </c>
      <c r="Q43" s="22"/>
      <c r="R43" s="22"/>
      <c r="S43" s="22"/>
      <c r="T43" s="23">
        <f t="shared" si="1"/>
        <v>0</v>
      </c>
      <c r="U43" s="31">
        <v>1</v>
      </c>
      <c r="V43" s="31"/>
      <c r="W43" s="31">
        <v>41.94</v>
      </c>
      <c r="X43" s="24">
        <f>Tableau24[[#This Row],[Price euros]]*Euros_dollars</f>
        <v>51.34546439999999</v>
      </c>
      <c r="Y43" s="25">
        <f>SUM(Tableau24[[#This Row],[Price $]],Tableau24[[#This Row],[Converted en $]])</f>
        <v>51.34546439999999</v>
      </c>
      <c r="AB43" s="20"/>
    </row>
    <row r="44" spans="1:28" x14ac:dyDescent="0.3">
      <c r="A44" s="20">
        <v>78</v>
      </c>
      <c r="B44" s="20">
        <f t="shared" si="2"/>
        <v>43</v>
      </c>
      <c r="C44" s="20">
        <v>7772</v>
      </c>
      <c r="D44" s="20" t="s">
        <v>10537</v>
      </c>
      <c r="E44" s="20" t="s">
        <v>20733</v>
      </c>
      <c r="F44" s="20" t="s">
        <v>30974</v>
      </c>
      <c r="G44" s="20" t="s">
        <v>2438</v>
      </c>
      <c r="I44" s="20" t="str">
        <f>IF(COUNTIF($G$2:G44,G44)&gt;1,"","n")</f>
        <v/>
      </c>
      <c r="J44" s="20">
        <v>2017</v>
      </c>
      <c r="K44" s="20">
        <v>7.8346918865668247E-3</v>
      </c>
      <c r="L44" s="20" t="s">
        <v>45422</v>
      </c>
      <c r="M44" s="20" t="s">
        <v>42123</v>
      </c>
      <c r="N44" s="20" t="str">
        <f t="shared" si="0"/>
        <v>10.1136/bjophthalmol-2016-309245</v>
      </c>
      <c r="O44" s="21">
        <v>28057645</v>
      </c>
      <c r="P44" s="20">
        <v>1</v>
      </c>
      <c r="Q44" s="22"/>
      <c r="R44" s="22"/>
      <c r="S44" s="22"/>
      <c r="T44" s="23">
        <f t="shared" si="1"/>
        <v>0</v>
      </c>
      <c r="U44" s="31">
        <v>1</v>
      </c>
      <c r="V44" s="31">
        <v>35.700000000000003</v>
      </c>
      <c r="W44" s="31"/>
      <c r="Y44" s="25">
        <f>SUM(Tableau24[[#This Row],[Price $]],Tableau24[[#This Row],[Converted en $]])</f>
        <v>35.700000000000003</v>
      </c>
      <c r="AB44" s="20"/>
    </row>
    <row r="45" spans="1:28" x14ac:dyDescent="0.3">
      <c r="A45" s="20">
        <v>80</v>
      </c>
      <c r="B45" s="20">
        <f t="shared" si="2"/>
        <v>44</v>
      </c>
      <c r="C45" s="20">
        <v>5952</v>
      </c>
      <c r="D45" s="20" t="s">
        <v>8950</v>
      </c>
      <c r="E45" s="20" t="s">
        <v>19164</v>
      </c>
      <c r="F45" s="20" t="s">
        <v>29380</v>
      </c>
      <c r="G45" s="20" t="s">
        <v>2597</v>
      </c>
      <c r="I45" s="20" t="str">
        <f>IF(COUNTIF($G$2:G45,G45)&gt;1,"","n")</f>
        <v>n</v>
      </c>
      <c r="J45" s="20">
        <v>2017</v>
      </c>
      <c r="K45" s="20">
        <v>7.8608076081135847E-3</v>
      </c>
      <c r="L45" s="20" t="s">
        <v>45424</v>
      </c>
      <c r="M45" s="20" t="s">
        <v>40331</v>
      </c>
      <c r="N45" s="20" t="str">
        <f t="shared" si="0"/>
        <v>10.1080/01676830.2017.1279664</v>
      </c>
      <c r="O45" s="21">
        <v>28267388</v>
      </c>
      <c r="P45" s="20">
        <v>1</v>
      </c>
      <c r="Q45" s="22"/>
      <c r="R45" s="22"/>
      <c r="S45" s="22"/>
      <c r="T45" s="23">
        <f t="shared" si="1"/>
        <v>0</v>
      </c>
      <c r="U45" s="31">
        <v>1</v>
      </c>
      <c r="V45" s="31"/>
      <c r="W45" s="31">
        <v>45</v>
      </c>
      <c r="X45" s="24">
        <f>Tableau24[[#This Row],[Price euros]]*Euros_dollars</f>
        <v>55.091699999999996</v>
      </c>
      <c r="Y45" s="25">
        <f>SUM(Tableau24[[#This Row],[Price $]],Tableau24[[#This Row],[Converted en $]])</f>
        <v>55.091699999999996</v>
      </c>
      <c r="AB45" s="20"/>
    </row>
    <row r="46" spans="1:28" x14ac:dyDescent="0.3">
      <c r="A46" s="20">
        <v>83</v>
      </c>
      <c r="B46" s="20">
        <f t="shared" si="2"/>
        <v>45</v>
      </c>
      <c r="C46" s="20">
        <v>5406</v>
      </c>
      <c r="D46" s="20" t="s">
        <v>8458</v>
      </c>
      <c r="E46" s="20" t="s">
        <v>18681</v>
      </c>
      <c r="F46" s="20" t="s">
        <v>28888</v>
      </c>
      <c r="G46" s="20" t="s">
        <v>2523</v>
      </c>
      <c r="H46" s="26"/>
      <c r="I46" s="20" t="str">
        <f>IF(COUNTIF($G$2:G46,G46)&gt;1,"","n")</f>
        <v>n</v>
      </c>
      <c r="J46" s="20">
        <v>2017</v>
      </c>
      <c r="K46" s="20">
        <v>8.0174130609749206E-3</v>
      </c>
      <c r="L46" s="20" t="s">
        <v>45427</v>
      </c>
      <c r="M46" s="20" t="s">
        <v>39801</v>
      </c>
      <c r="N46" s="20" t="str">
        <f t="shared" si="0"/>
        <v>10.1038/eye.2017.25</v>
      </c>
      <c r="O46" s="21">
        <v>28338664</v>
      </c>
      <c r="P46" s="20">
        <v>1</v>
      </c>
      <c r="Q46" s="22"/>
      <c r="R46" s="22"/>
      <c r="S46" s="22"/>
      <c r="T46" s="23">
        <f t="shared" si="1"/>
        <v>0</v>
      </c>
      <c r="U46" s="31">
        <v>1</v>
      </c>
      <c r="V46" s="31">
        <v>20</v>
      </c>
      <c r="W46" s="31"/>
      <c r="Y46" s="25">
        <f>SUM(Tableau24[[#This Row],[Price $]],Tableau24[[#This Row],[Converted en $]])</f>
        <v>20</v>
      </c>
      <c r="AB46" s="20"/>
    </row>
    <row r="47" spans="1:28" x14ac:dyDescent="0.3">
      <c r="A47" s="20">
        <v>84</v>
      </c>
      <c r="B47" s="20">
        <f t="shared" si="2"/>
        <v>46</v>
      </c>
      <c r="C47" s="20">
        <v>10544</v>
      </c>
      <c r="D47" s="20" t="s">
        <v>13023</v>
      </c>
      <c r="E47" s="20" t="s">
        <v>23189</v>
      </c>
      <c r="F47" s="20" t="s">
        <v>33476</v>
      </c>
      <c r="G47" s="20" t="s">
        <v>2471</v>
      </c>
      <c r="I47" s="20" t="str">
        <f>IF(COUNTIF($G$2:G47,G47)&gt;1,"","n")</f>
        <v>n</v>
      </c>
      <c r="J47" s="20">
        <v>2017</v>
      </c>
      <c r="K47" s="20">
        <v>8.0370515591924319E-3</v>
      </c>
      <c r="L47" s="20" t="s">
        <v>45428</v>
      </c>
      <c r="M47" s="20" t="s">
        <v>44793</v>
      </c>
      <c r="N47" s="20" t="str">
        <f t="shared" si="0"/>
        <v>10.1007/s10792-016-0261-0</v>
      </c>
      <c r="O47" s="21">
        <v>27221365</v>
      </c>
      <c r="P47" s="20">
        <v>1</v>
      </c>
      <c r="Q47" s="22"/>
      <c r="R47" s="22"/>
      <c r="S47" s="22"/>
      <c r="T47" s="23">
        <f t="shared" si="1"/>
        <v>0</v>
      </c>
      <c r="U47" s="31">
        <v>1</v>
      </c>
      <c r="V47" s="31"/>
      <c r="W47" s="31">
        <v>41.94</v>
      </c>
      <c r="X47" s="24">
        <f>Tableau24[[#This Row],[Price euros]]*Euros_dollars</f>
        <v>51.34546439999999</v>
      </c>
      <c r="Y47" s="25">
        <f>SUM(Tableau24[[#This Row],[Price $]],Tableau24[[#This Row],[Converted en $]])</f>
        <v>51.34546439999999</v>
      </c>
      <c r="AB47" s="20"/>
    </row>
    <row r="48" spans="1:28" x14ac:dyDescent="0.3">
      <c r="A48" s="20">
        <v>86</v>
      </c>
      <c r="B48" s="20">
        <f t="shared" si="2"/>
        <v>47</v>
      </c>
      <c r="C48" s="20">
        <v>2214</v>
      </c>
      <c r="D48" s="20" t="s">
        <v>5447</v>
      </c>
      <c r="E48" s="20" t="s">
        <v>15692</v>
      </c>
      <c r="F48" s="20" t="s">
        <v>25869</v>
      </c>
      <c r="G48" s="20" t="s">
        <v>2502</v>
      </c>
      <c r="I48" s="20" t="str">
        <f>IF(COUNTIF($G$2:G48,G48)&gt;1,"","n")</f>
        <v>n</v>
      </c>
      <c r="J48" s="20">
        <v>2017</v>
      </c>
      <c r="K48" s="20">
        <v>8.1495109058566939E-3</v>
      </c>
      <c r="L48" s="20" t="s">
        <v>45430</v>
      </c>
      <c r="M48" s="20" t="s">
        <v>36684</v>
      </c>
      <c r="N48" s="20" t="str">
        <f t="shared" si="0"/>
        <v>10.1159/000478705</v>
      </c>
      <c r="O48" s="21">
        <v>28796997</v>
      </c>
      <c r="P48" s="20">
        <v>1</v>
      </c>
      <c r="Q48" s="22"/>
      <c r="R48" s="22"/>
      <c r="S48" s="22"/>
      <c r="T48" s="23">
        <f t="shared" si="1"/>
        <v>0</v>
      </c>
      <c r="U48" s="31">
        <v>1</v>
      </c>
      <c r="V48" s="31"/>
      <c r="W48" s="31">
        <v>35</v>
      </c>
      <c r="X48" s="24">
        <f>Tableau24[[#This Row],[Price euros]]*Euros_dollars</f>
        <v>42.8491</v>
      </c>
      <c r="Y48" s="25">
        <f>SUM(Tableau24[[#This Row],[Price $]],Tableau24[[#This Row],[Converted en $]])</f>
        <v>42.8491</v>
      </c>
      <c r="AB48" s="20"/>
    </row>
    <row r="49" spans="1:28" x14ac:dyDescent="0.3">
      <c r="A49" s="20">
        <v>88</v>
      </c>
      <c r="B49" s="20">
        <f t="shared" si="2"/>
        <v>48</v>
      </c>
      <c r="C49" s="20">
        <v>5557</v>
      </c>
      <c r="D49" s="20" t="s">
        <v>8598</v>
      </c>
      <c r="E49" s="20" t="s">
        <v>18819</v>
      </c>
      <c r="F49" s="20" t="s">
        <v>29028</v>
      </c>
      <c r="G49" s="20" t="s">
        <v>2450</v>
      </c>
      <c r="I49" s="20" t="str">
        <f>IF(COUNTIF($G$2:G49,G49)&gt;1,"","n")</f>
        <v>n</v>
      </c>
      <c r="J49" s="20">
        <v>2017</v>
      </c>
      <c r="K49" s="20">
        <v>8.2266552896711476E-3</v>
      </c>
      <c r="L49" s="20" t="s">
        <v>45432</v>
      </c>
      <c r="M49" s="20" t="s">
        <v>39944</v>
      </c>
      <c r="N49" s="20" t="str">
        <f t="shared" si="0"/>
        <v>10.1016/j.jns.2017.01.033</v>
      </c>
      <c r="O49" s="21">
        <v>28320194</v>
      </c>
      <c r="P49" s="20">
        <v>1</v>
      </c>
      <c r="Q49" s="22"/>
      <c r="R49" s="22"/>
      <c r="S49" s="22"/>
      <c r="T49" s="23">
        <f t="shared" si="1"/>
        <v>0</v>
      </c>
      <c r="U49" s="31">
        <v>1</v>
      </c>
      <c r="V49" s="31">
        <v>35.950000000000003</v>
      </c>
      <c r="W49" s="31"/>
      <c r="Y49" s="25">
        <f>SUM(Tableau24[[#This Row],[Price $]],Tableau24[[#This Row],[Converted en $]])</f>
        <v>35.950000000000003</v>
      </c>
      <c r="AB49" s="20"/>
    </row>
    <row r="50" spans="1:28" x14ac:dyDescent="0.3">
      <c r="A50" s="20">
        <v>89</v>
      </c>
      <c r="B50" s="20">
        <f t="shared" si="2"/>
        <v>49</v>
      </c>
      <c r="C50" s="20">
        <v>4431</v>
      </c>
      <c r="D50" s="20" t="s">
        <v>7557</v>
      </c>
      <c r="E50" s="20" t="s">
        <v>17793</v>
      </c>
      <c r="F50" s="20" t="s">
        <v>27986</v>
      </c>
      <c r="G50" s="20" t="s">
        <v>2541</v>
      </c>
      <c r="I50" s="20" t="str">
        <f>IF(COUNTIF($G$2:G50,G50)&gt;1,"","n")</f>
        <v/>
      </c>
      <c r="J50" s="20">
        <v>2017</v>
      </c>
      <c r="K50" s="20">
        <v>8.2487711566798794E-3</v>
      </c>
      <c r="L50" s="20" t="s">
        <v>45433</v>
      </c>
      <c r="M50" s="20" t="s">
        <v>38853</v>
      </c>
      <c r="N50" s="20" t="str">
        <f t="shared" si="0"/>
        <v>10.1097/WNO.0000000000000503</v>
      </c>
      <c r="O50" s="21">
        <v>28445191</v>
      </c>
      <c r="P50" s="20">
        <v>1</v>
      </c>
      <c r="Q50" s="22"/>
      <c r="R50" s="22"/>
      <c r="S50" s="22"/>
      <c r="T50" s="23">
        <f t="shared" si="1"/>
        <v>0</v>
      </c>
      <c r="U50" s="31">
        <v>1</v>
      </c>
      <c r="V50" s="31">
        <v>58.8</v>
      </c>
      <c r="W50" s="31"/>
      <c r="Y50" s="25">
        <f>SUM(Tableau24[[#This Row],[Price $]],Tableau24[[#This Row],[Converted en $]])</f>
        <v>58.8</v>
      </c>
      <c r="AB50" s="20"/>
    </row>
    <row r="51" spans="1:28" x14ac:dyDescent="0.3">
      <c r="A51" s="20">
        <v>91</v>
      </c>
      <c r="B51" s="20">
        <f t="shared" si="2"/>
        <v>50</v>
      </c>
      <c r="C51" s="20">
        <v>4369</v>
      </c>
      <c r="D51" s="20" t="s">
        <v>7497</v>
      </c>
      <c r="E51" s="20" t="s">
        <v>17733</v>
      </c>
      <c r="F51" s="20" t="s">
        <v>27926</v>
      </c>
      <c r="G51" s="20" t="s">
        <v>2438</v>
      </c>
      <c r="I51" s="20" t="str">
        <f>IF(COUNTIF($G$2:G51,G51)&gt;1,"","n")</f>
        <v/>
      </c>
      <c r="J51" s="20">
        <v>2017</v>
      </c>
      <c r="K51" s="20">
        <v>8.2896439833016755E-3</v>
      </c>
      <c r="L51" s="20" t="s">
        <v>45435</v>
      </c>
      <c r="M51" s="20" t="s">
        <v>38792</v>
      </c>
      <c r="N51" s="20" t="str">
        <f t="shared" si="0"/>
        <v>10.1136/bjophthalmol-2016-310105</v>
      </c>
      <c r="O51" s="21">
        <v>28450377</v>
      </c>
      <c r="P51" s="20">
        <v>1</v>
      </c>
      <c r="Q51" s="22"/>
      <c r="R51" s="22"/>
      <c r="S51" s="22"/>
      <c r="T51" s="23">
        <f t="shared" si="1"/>
        <v>0</v>
      </c>
      <c r="U51" s="31">
        <v>1</v>
      </c>
      <c r="V51" s="31">
        <v>35.700000000000003</v>
      </c>
      <c r="W51" s="31"/>
      <c r="Y51" s="25">
        <f>SUM(Tableau24[[#This Row],[Price $]],Tableau24[[#This Row],[Converted en $]])</f>
        <v>35.700000000000003</v>
      </c>
      <c r="AB51" s="20"/>
    </row>
    <row r="52" spans="1:28" x14ac:dyDescent="0.3">
      <c r="A52" s="20">
        <v>93</v>
      </c>
      <c r="B52" s="20">
        <f t="shared" si="2"/>
        <v>51</v>
      </c>
      <c r="C52" s="20">
        <v>7989</v>
      </c>
      <c r="D52" s="20" t="s">
        <v>10721</v>
      </c>
      <c r="E52" s="20" t="s">
        <v>20916</v>
      </c>
      <c r="F52" s="20" t="s">
        <v>31159</v>
      </c>
      <c r="G52" s="20" t="s">
        <v>34401</v>
      </c>
      <c r="I52" s="20" t="str">
        <f>IF(COUNTIF($G$2:G52,G52)&gt;1,"","n")</f>
        <v>n</v>
      </c>
      <c r="J52" s="20">
        <v>2017</v>
      </c>
      <c r="K52" s="20">
        <v>8.5881280687872819E-3</v>
      </c>
      <c r="L52" s="20" t="s">
        <v>45437</v>
      </c>
      <c r="M52" s="20" t="s">
        <v>42336</v>
      </c>
      <c r="N52" s="20" t="str">
        <f t="shared" si="0"/>
        <v>10.1016/j.neuroimage.2016.12.053</v>
      </c>
      <c r="O52" s="21">
        <v>28011254</v>
      </c>
      <c r="P52" s="20">
        <v>1</v>
      </c>
      <c r="Q52" s="22"/>
      <c r="R52" s="22"/>
      <c r="S52" s="22"/>
      <c r="T52" s="23">
        <f t="shared" si="1"/>
        <v>0</v>
      </c>
      <c r="U52" s="31">
        <v>1</v>
      </c>
      <c r="V52" s="31"/>
      <c r="W52" s="31">
        <v>35.950000000000003</v>
      </c>
      <c r="X52" s="24">
        <f>Tableau24[[#This Row],[Price euros]]*Euros_dollars</f>
        <v>44.012146999999999</v>
      </c>
      <c r="Y52" s="25">
        <f>SUM(Tableau24[[#This Row],[Price $]],Tableau24[[#This Row],[Converted en $]])</f>
        <v>44.012146999999999</v>
      </c>
      <c r="AB52" s="20"/>
    </row>
    <row r="53" spans="1:28" x14ac:dyDescent="0.3">
      <c r="A53" s="20">
        <v>94</v>
      </c>
      <c r="B53" s="20">
        <f t="shared" si="2"/>
        <v>52</v>
      </c>
      <c r="C53" s="20">
        <v>6493</v>
      </c>
      <c r="D53" s="20" t="s">
        <v>9421</v>
      </c>
      <c r="E53" s="20" t="s">
        <v>19629</v>
      </c>
      <c r="F53" s="20" t="s">
        <v>29852</v>
      </c>
      <c r="G53" s="20" t="s">
        <v>2479</v>
      </c>
      <c r="H53" s="26" t="s">
        <v>2479</v>
      </c>
      <c r="I53" s="20" t="str">
        <f>IF(COUNTIF($G$2:G53,G53)&gt;1,"","n")</f>
        <v>n</v>
      </c>
      <c r="J53" s="20">
        <v>2017</v>
      </c>
      <c r="K53" s="20">
        <v>8.7039797847217049E-3</v>
      </c>
      <c r="L53" s="20" t="s">
        <v>45438</v>
      </c>
      <c r="M53" s="20" t="s">
        <v>40858</v>
      </c>
      <c r="N53" s="20" t="str">
        <f t="shared" si="0"/>
        <v>10.1097/ICO.0000000000001130</v>
      </c>
      <c r="O53" s="21">
        <v>28207432</v>
      </c>
      <c r="P53" s="20">
        <v>1</v>
      </c>
      <c r="Q53" s="22"/>
      <c r="R53" s="22"/>
      <c r="S53" s="22"/>
      <c r="T53" s="23">
        <f t="shared" si="1"/>
        <v>0</v>
      </c>
      <c r="U53" s="31">
        <v>1</v>
      </c>
      <c r="V53" s="31">
        <v>58.8</v>
      </c>
      <c r="W53" s="31"/>
      <c r="Y53" s="25">
        <f>SUM(Tableau24[[#This Row],[Price $]],Tableau24[[#This Row],[Converted en $]])</f>
        <v>58.8</v>
      </c>
      <c r="AB53" s="20"/>
    </row>
    <row r="54" spans="1:28" x14ac:dyDescent="0.3">
      <c r="A54" s="20">
        <v>95</v>
      </c>
      <c r="B54" s="20">
        <f t="shared" si="2"/>
        <v>53</v>
      </c>
      <c r="C54" s="20">
        <v>752</v>
      </c>
      <c r="D54" s="20" t="s">
        <v>4015</v>
      </c>
      <c r="E54" s="20" t="s">
        <v>14270</v>
      </c>
      <c r="F54" s="20" t="s">
        <v>24435</v>
      </c>
      <c r="G54" s="20" t="s">
        <v>2467</v>
      </c>
      <c r="H54" s="26"/>
      <c r="I54" s="20" t="str">
        <f>IF(COUNTIF($G$2:G54,G54)&gt;1,"","n")</f>
        <v>n</v>
      </c>
      <c r="J54" s="20">
        <v>2017</v>
      </c>
      <c r="K54" s="20">
        <v>8.8235198941400972E-3</v>
      </c>
      <c r="L54" s="20" t="s">
        <v>45439</v>
      </c>
      <c r="M54" s="20" t="s">
        <v>35245</v>
      </c>
      <c r="N54" s="20" t="str">
        <f t="shared" si="0"/>
        <v>10.3928/23258160-20171030-04</v>
      </c>
      <c r="O54" s="21">
        <v>29121358</v>
      </c>
      <c r="P54" s="20">
        <v>1</v>
      </c>
      <c r="Q54" s="22"/>
      <c r="R54" s="22"/>
      <c r="S54" s="22"/>
      <c r="T54" s="23">
        <f t="shared" si="1"/>
        <v>0</v>
      </c>
      <c r="U54" s="31">
        <v>1</v>
      </c>
      <c r="V54" s="31">
        <v>30</v>
      </c>
      <c r="W54" s="31"/>
      <c r="Y54" s="25">
        <f>SUM(Tableau24[[#This Row],[Price $]],Tableau24[[#This Row],[Converted en $]])</f>
        <v>30</v>
      </c>
      <c r="AB54" s="20"/>
    </row>
    <row r="55" spans="1:28" x14ac:dyDescent="0.3">
      <c r="A55" s="20">
        <v>97</v>
      </c>
      <c r="B55" s="20">
        <f t="shared" si="2"/>
        <v>54</v>
      </c>
      <c r="C55" s="20">
        <v>10260</v>
      </c>
      <c r="D55" s="20" t="s">
        <v>12762</v>
      </c>
      <c r="E55" s="20" t="s">
        <v>17336</v>
      </c>
      <c r="F55" s="20" t="s">
        <v>33214</v>
      </c>
      <c r="G55" s="20" t="s">
        <v>2557</v>
      </c>
      <c r="I55" s="20" t="str">
        <f>IF(COUNTIF($G$2:G55,G55)&gt;1,"","n")</f>
        <v>n</v>
      </c>
      <c r="J55" s="20">
        <v>2017</v>
      </c>
      <c r="K55" s="20">
        <v>8.9873891927968463E-3</v>
      </c>
      <c r="L55" s="20" t="s">
        <v>45441</v>
      </c>
      <c r="M55" s="20" t="s">
        <v>44513</v>
      </c>
      <c r="N55" s="20" t="str">
        <f t="shared" si="0"/>
        <v>10.1097/ICL.0000000000000297</v>
      </c>
      <c r="O55" s="21">
        <v>27415581</v>
      </c>
      <c r="P55" s="20">
        <v>1</v>
      </c>
      <c r="Q55" s="22"/>
      <c r="R55" s="22"/>
      <c r="S55" s="22"/>
      <c r="T55" s="23">
        <f t="shared" si="1"/>
        <v>0</v>
      </c>
      <c r="U55" s="31">
        <v>1</v>
      </c>
      <c r="V55" s="31">
        <v>58.8</v>
      </c>
      <c r="W55" s="31"/>
      <c r="Y55" s="25">
        <f>SUM(Tableau24[[#This Row],[Price $]],Tableau24[[#This Row],[Converted en $]])</f>
        <v>58.8</v>
      </c>
      <c r="AB55" s="20"/>
    </row>
    <row r="56" spans="1:28" x14ac:dyDescent="0.3">
      <c r="A56" s="20">
        <v>99</v>
      </c>
      <c r="B56" s="20">
        <f t="shared" si="2"/>
        <v>55</v>
      </c>
      <c r="C56" s="20">
        <v>4724</v>
      </c>
      <c r="D56" s="20" t="s">
        <v>7835</v>
      </c>
      <c r="E56" s="20" t="s">
        <v>18067</v>
      </c>
      <c r="F56" s="20" t="s">
        <v>28265</v>
      </c>
      <c r="G56" s="20" t="s">
        <v>34120</v>
      </c>
      <c r="I56" s="20" t="str">
        <f>IF(COUNTIF($G$2:G56,G56)&gt;1,"","n")</f>
        <v>n</v>
      </c>
      <c r="J56" s="20">
        <v>2017</v>
      </c>
      <c r="K56" s="20">
        <v>9.2116171186710227E-3</v>
      </c>
      <c r="L56" s="20" t="s">
        <v>45443</v>
      </c>
      <c r="M56" s="20" t="s">
        <v>39140</v>
      </c>
      <c r="N56" s="20" t="str">
        <f t="shared" si="0"/>
        <v>10.1177/2165079916686592</v>
      </c>
      <c r="O56" s="21">
        <v>28414580</v>
      </c>
      <c r="P56" s="20">
        <v>1</v>
      </c>
      <c r="Q56" s="22"/>
      <c r="R56" s="22"/>
      <c r="S56" s="22"/>
      <c r="T56" s="23">
        <f t="shared" si="1"/>
        <v>0</v>
      </c>
      <c r="U56" s="31">
        <v>1</v>
      </c>
      <c r="V56" s="31">
        <v>40</v>
      </c>
      <c r="W56" s="31"/>
      <c r="Y56" s="25">
        <f>SUM(Tableau24[[#This Row],[Price $]],Tableau24[[#This Row],[Converted en $]])</f>
        <v>40</v>
      </c>
      <c r="AB56" s="20"/>
    </row>
    <row r="57" spans="1:28" x14ac:dyDescent="0.3">
      <c r="A57" s="20">
        <v>101</v>
      </c>
      <c r="B57" s="20">
        <f t="shared" si="2"/>
        <v>56</v>
      </c>
      <c r="C57" s="20">
        <v>9913</v>
      </c>
      <c r="D57" s="20" t="s">
        <v>12441</v>
      </c>
      <c r="E57" s="20" t="s">
        <v>22611</v>
      </c>
      <c r="F57" s="20" t="s">
        <v>32889</v>
      </c>
      <c r="G57" s="20" t="s">
        <v>34478</v>
      </c>
      <c r="I57" s="20" t="str">
        <f>IF(COUNTIF($G$2:G57,G57)&gt;1,"","n")</f>
        <v>n</v>
      </c>
      <c r="J57" s="20">
        <v>2017</v>
      </c>
      <c r="K57" s="20">
        <v>9.424671655070771E-3</v>
      </c>
      <c r="L57" s="20" t="s">
        <v>45445</v>
      </c>
      <c r="M57" s="20" t="s">
        <v>44172</v>
      </c>
      <c r="N57" s="20" t="str">
        <f t="shared" si="0"/>
        <v>10.1016/j.ad.2016.07.006</v>
      </c>
      <c r="O57" s="21">
        <v>27543190</v>
      </c>
      <c r="P57" s="20">
        <v>1</v>
      </c>
      <c r="Q57" s="22"/>
      <c r="R57" s="22"/>
      <c r="S57" s="22"/>
      <c r="T57" s="23">
        <f t="shared" si="1"/>
        <v>0</v>
      </c>
      <c r="U57" s="31">
        <v>1</v>
      </c>
      <c r="V57" s="31"/>
      <c r="W57" s="31">
        <v>35.950000000000003</v>
      </c>
      <c r="X57" s="24">
        <f>Tableau24[[#This Row],[Price euros]]*Euros_dollars</f>
        <v>44.012146999999999</v>
      </c>
      <c r="Y57" s="25">
        <f>SUM(Tableau24[[#This Row],[Price $]],Tableau24[[#This Row],[Converted en $]])</f>
        <v>44.012146999999999</v>
      </c>
      <c r="AB57" s="20"/>
    </row>
    <row r="58" spans="1:28" x14ac:dyDescent="0.3">
      <c r="A58" s="20">
        <v>102</v>
      </c>
      <c r="B58" s="20">
        <f t="shared" si="2"/>
        <v>57</v>
      </c>
      <c r="C58" s="20">
        <v>4197</v>
      </c>
      <c r="D58" s="20" t="s">
        <v>7336</v>
      </c>
      <c r="E58" s="20" t="s">
        <v>17572</v>
      </c>
      <c r="F58" s="20" t="s">
        <v>27764</v>
      </c>
      <c r="G58" s="20" t="s">
        <v>2458</v>
      </c>
      <c r="I58" s="20" t="str">
        <f>IF(COUNTIF($G$2:G58,G58)&gt;1,"","n")</f>
        <v>n</v>
      </c>
      <c r="J58" s="20">
        <v>2017</v>
      </c>
      <c r="K58" s="20">
        <v>9.5383825262784772E-3</v>
      </c>
      <c r="L58" s="20" t="s">
        <v>45446</v>
      </c>
      <c r="M58" s="20" t="s">
        <v>38628</v>
      </c>
      <c r="N58" s="20" t="str">
        <f t="shared" si="0"/>
        <v>10.1001/jamaophthalmol.2017.1009</v>
      </c>
      <c r="O58" s="21">
        <v>28472213</v>
      </c>
      <c r="P58" s="20">
        <v>1</v>
      </c>
      <c r="Q58" s="22"/>
      <c r="R58" s="22"/>
      <c r="S58" s="22"/>
      <c r="T58" s="23">
        <f t="shared" si="1"/>
        <v>0</v>
      </c>
      <c r="U58" s="31">
        <v>1</v>
      </c>
      <c r="V58" s="31"/>
      <c r="W58" s="31">
        <v>22.7</v>
      </c>
      <c r="X58" s="24">
        <f>Tableau24[[#This Row],[Price euros]]*Euros_dollars</f>
        <v>27.790701999999996</v>
      </c>
      <c r="Y58" s="25">
        <f>SUM(Tableau24[[#This Row],[Price $]],Tableau24[[#This Row],[Converted en $]])</f>
        <v>27.790701999999996</v>
      </c>
      <c r="AB58" s="20"/>
    </row>
    <row r="59" spans="1:28" x14ac:dyDescent="0.3">
      <c r="A59" s="20">
        <v>103</v>
      </c>
      <c r="B59" s="20">
        <f t="shared" si="2"/>
        <v>58</v>
      </c>
      <c r="C59" s="20">
        <v>8605</v>
      </c>
      <c r="D59" s="20" t="s">
        <v>11267</v>
      </c>
      <c r="E59" s="20" t="s">
        <v>21451</v>
      </c>
      <c r="F59" s="20" t="s">
        <v>31706</v>
      </c>
      <c r="G59" s="20" t="s">
        <v>2494</v>
      </c>
      <c r="I59" s="20" t="str">
        <f>IF(COUNTIF($G$2:G59,G59)&gt;1,"","n")</f>
        <v>n</v>
      </c>
      <c r="J59" s="20">
        <v>2017</v>
      </c>
      <c r="K59" s="20">
        <v>9.5942583812184123E-3</v>
      </c>
      <c r="L59" s="20" t="s">
        <v>45447</v>
      </c>
      <c r="M59" s="20" t="s">
        <v>42941</v>
      </c>
      <c r="N59" s="20" t="str">
        <f t="shared" si="0"/>
        <v>10.1111/opo.12332</v>
      </c>
      <c r="O59" s="21">
        <v>27880992</v>
      </c>
      <c r="P59" s="20">
        <v>1</v>
      </c>
      <c r="Q59" s="22"/>
      <c r="R59" s="22"/>
      <c r="S59" s="22"/>
      <c r="T59" s="23">
        <f t="shared" si="1"/>
        <v>0</v>
      </c>
      <c r="U59" s="31">
        <v>1</v>
      </c>
      <c r="V59" s="31"/>
      <c r="W59" s="31">
        <v>38</v>
      </c>
      <c r="X59" s="24">
        <f>Tableau24[[#This Row],[Price euros]]*Euros_dollars</f>
        <v>46.521879999999996</v>
      </c>
      <c r="Y59" s="25">
        <f>SUM(Tableau24[[#This Row],[Price $]],Tableau24[[#This Row],[Converted en $]])</f>
        <v>46.521879999999996</v>
      </c>
      <c r="AB59" s="20"/>
    </row>
    <row r="60" spans="1:28" x14ac:dyDescent="0.3">
      <c r="A60" s="20">
        <v>104</v>
      </c>
      <c r="B60" s="20">
        <f t="shared" si="2"/>
        <v>59</v>
      </c>
      <c r="C60" s="20">
        <v>3116</v>
      </c>
      <c r="D60" s="20" t="s">
        <v>6305</v>
      </c>
      <c r="E60" s="20" t="s">
        <v>16548</v>
      </c>
      <c r="F60" s="20" t="s">
        <v>26729</v>
      </c>
      <c r="G60" s="20" t="s">
        <v>2445</v>
      </c>
      <c r="I60" s="20" t="str">
        <f>IF(COUNTIF($G$2:G60,G60)&gt;1,"","n")</f>
        <v/>
      </c>
      <c r="J60" s="20">
        <v>2017</v>
      </c>
      <c r="K60" s="20">
        <v>9.7152151049786362E-3</v>
      </c>
      <c r="L60" s="20" t="s">
        <v>45448</v>
      </c>
      <c r="M60" s="20" t="s">
        <v>37570</v>
      </c>
      <c r="N60" s="20" t="str">
        <f t="shared" si="0"/>
        <v>10.1097/IAE.0000000000001666</v>
      </c>
      <c r="O60" s="21">
        <v>28633154</v>
      </c>
      <c r="P60" s="20">
        <v>1</v>
      </c>
      <c r="Q60" s="22"/>
      <c r="R60" s="22"/>
      <c r="S60" s="22"/>
      <c r="T60" s="23">
        <f t="shared" si="1"/>
        <v>0</v>
      </c>
      <c r="U60" s="31">
        <v>1</v>
      </c>
      <c r="V60" s="31">
        <v>58.8</v>
      </c>
      <c r="W60" s="31"/>
      <c r="Y60" s="25">
        <f>SUM(Tableau24[[#This Row],[Price $]],Tableau24[[#This Row],[Converted en $]])</f>
        <v>58.8</v>
      </c>
      <c r="AB60" s="20"/>
    </row>
    <row r="61" spans="1:28" x14ac:dyDescent="0.3">
      <c r="A61" s="20">
        <v>105</v>
      </c>
      <c r="B61" s="20">
        <f t="shared" si="2"/>
        <v>60</v>
      </c>
      <c r="C61" s="20">
        <v>3118</v>
      </c>
      <c r="D61" s="20" t="s">
        <v>6307</v>
      </c>
      <c r="E61" s="20" t="s">
        <v>16550</v>
      </c>
      <c r="F61" s="20" t="s">
        <v>26731</v>
      </c>
      <c r="G61" s="20" t="s">
        <v>2502</v>
      </c>
      <c r="I61" s="20" t="str">
        <f>IF(COUNTIF($G$2:G61,G61)&gt;1,"","n")</f>
        <v/>
      </c>
      <c r="J61" s="20">
        <v>2017</v>
      </c>
      <c r="K61" s="20">
        <v>9.7267396768210279E-3</v>
      </c>
      <c r="L61" s="20" t="s">
        <v>45449</v>
      </c>
      <c r="M61" s="20" t="s">
        <v>37572</v>
      </c>
      <c r="N61" s="20" t="str">
        <f t="shared" si="0"/>
        <v>10.1159/000473701</v>
      </c>
      <c r="O61" s="21">
        <v>28633137</v>
      </c>
      <c r="P61" s="20">
        <v>1</v>
      </c>
      <c r="Q61" s="22"/>
      <c r="R61" s="22"/>
      <c r="S61" s="22"/>
      <c r="T61" s="23">
        <f t="shared" si="1"/>
        <v>0</v>
      </c>
      <c r="U61" s="31">
        <v>1</v>
      </c>
      <c r="V61" s="31"/>
      <c r="W61" s="31">
        <v>35</v>
      </c>
      <c r="X61" s="24">
        <f>Tableau24[[#This Row],[Price euros]]*Euros_dollars</f>
        <v>42.8491</v>
      </c>
      <c r="Y61" s="25">
        <f>SUM(Tableau24[[#This Row],[Price $]],Tableau24[[#This Row],[Converted en $]])</f>
        <v>42.8491</v>
      </c>
      <c r="AB61" s="20"/>
    </row>
    <row r="62" spans="1:28" x14ac:dyDescent="0.3">
      <c r="A62" s="20">
        <v>107</v>
      </c>
      <c r="B62" s="20">
        <f t="shared" si="2"/>
        <v>61</v>
      </c>
      <c r="C62" s="20">
        <v>3785</v>
      </c>
      <c r="D62" s="20" t="s">
        <v>6953</v>
      </c>
      <c r="E62" s="20" t="s">
        <v>17193</v>
      </c>
      <c r="F62" s="20" t="s">
        <v>27377</v>
      </c>
      <c r="G62" s="20" t="s">
        <v>2569</v>
      </c>
      <c r="I62" s="20" t="str">
        <f>IF(COUNTIF($G$2:G62,G62)&gt;1,"","n")</f>
        <v>n</v>
      </c>
      <c r="J62" s="20">
        <v>2017</v>
      </c>
      <c r="K62" s="20">
        <v>9.8505484451297809E-3</v>
      </c>
      <c r="L62" s="20" t="s">
        <v>45451</v>
      </c>
      <c r="M62" s="20" t="s">
        <v>38229</v>
      </c>
      <c r="N62" s="20" t="str">
        <f t="shared" si="0"/>
        <v>10.2337/db16-1364</v>
      </c>
      <c r="O62" s="21">
        <v>28533296</v>
      </c>
      <c r="P62" s="20">
        <v>1</v>
      </c>
      <c r="Q62" s="22"/>
      <c r="R62" s="22"/>
      <c r="S62" s="22"/>
      <c r="T62" s="23">
        <f t="shared" si="1"/>
        <v>0</v>
      </c>
      <c r="U62" s="31">
        <v>1</v>
      </c>
      <c r="V62" s="31">
        <v>35</v>
      </c>
      <c r="W62" s="31"/>
      <c r="Y62" s="25">
        <f>SUM(Tableau24[[#This Row],[Price $]],Tableau24[[#This Row],[Converted en $]])</f>
        <v>35</v>
      </c>
      <c r="AB62" s="20"/>
    </row>
    <row r="63" spans="1:28" x14ac:dyDescent="0.3">
      <c r="A63" s="20">
        <v>108</v>
      </c>
      <c r="B63" s="20">
        <f t="shared" si="2"/>
        <v>62</v>
      </c>
      <c r="C63" s="20">
        <v>8573</v>
      </c>
      <c r="D63" s="20" t="s">
        <v>11239</v>
      </c>
      <c r="E63" s="20" t="s">
        <v>21423</v>
      </c>
      <c r="F63" s="20" t="s">
        <v>31678</v>
      </c>
      <c r="G63" s="20" t="s">
        <v>2490</v>
      </c>
      <c r="H63" s="26" t="s">
        <v>2490</v>
      </c>
      <c r="I63" s="20" t="str">
        <f>IF(COUNTIF($G$2:G63,G63)&gt;1,"","n")</f>
        <v>n</v>
      </c>
      <c r="J63" s="20">
        <v>2017</v>
      </c>
      <c r="K63" s="20">
        <v>9.8621555734720312E-3</v>
      </c>
      <c r="L63" s="20" t="s">
        <v>45452</v>
      </c>
      <c r="M63" s="20" t="s">
        <v>42909</v>
      </c>
      <c r="N63" s="20" t="str">
        <f t="shared" si="0"/>
        <v>10.1016/j.ajo.2016.11.009</v>
      </c>
      <c r="O63" s="21">
        <v>27889503</v>
      </c>
      <c r="P63" s="20">
        <v>1</v>
      </c>
      <c r="Q63" s="22"/>
      <c r="R63" s="22"/>
      <c r="S63" s="22"/>
      <c r="T63" s="23">
        <f t="shared" si="1"/>
        <v>0</v>
      </c>
      <c r="U63" s="31">
        <v>1</v>
      </c>
      <c r="V63" s="31">
        <v>35.950000000000003</v>
      </c>
      <c r="W63" s="31"/>
      <c r="Y63" s="25">
        <f>SUM(Tableau24[[#This Row],[Price $]],Tableau24[[#This Row],[Converted en $]])</f>
        <v>35.950000000000003</v>
      </c>
      <c r="AB63" s="20"/>
    </row>
    <row r="64" spans="1:28" x14ac:dyDescent="0.3">
      <c r="A64" s="20">
        <v>109</v>
      </c>
      <c r="B64" s="20">
        <f t="shared" si="2"/>
        <v>63</v>
      </c>
      <c r="C64" s="20">
        <v>6704</v>
      </c>
      <c r="D64" s="20" t="s">
        <v>9602</v>
      </c>
      <c r="E64" s="20" t="s">
        <v>19807</v>
      </c>
      <c r="F64" s="20" t="s">
        <v>30035</v>
      </c>
      <c r="G64" s="20" t="s">
        <v>2684</v>
      </c>
      <c r="I64" s="20" t="str">
        <f>IF(COUNTIF($G$2:G64,G64)&gt;1,"","n")</f>
        <v>n</v>
      </c>
      <c r="J64" s="20">
        <v>2017</v>
      </c>
      <c r="K64" s="20">
        <v>9.9682951889702442E-3</v>
      </c>
      <c r="L64" s="20" t="s">
        <v>45453</v>
      </c>
      <c r="M64" s="20" t="s">
        <v>41065</v>
      </c>
      <c r="N64" s="20" t="str">
        <f t="shared" si="0"/>
        <v>10.1007/s40618-017-0608-z</v>
      </c>
      <c r="O64" s="21">
        <v>28176220</v>
      </c>
      <c r="P64" s="20">
        <v>1</v>
      </c>
      <c r="Q64" s="22"/>
      <c r="R64" s="22"/>
      <c r="S64" s="22"/>
      <c r="T64" s="23">
        <f t="shared" si="1"/>
        <v>0</v>
      </c>
      <c r="U64" s="31">
        <v>1</v>
      </c>
      <c r="V64" s="31"/>
      <c r="W64" s="31">
        <v>41.94</v>
      </c>
      <c r="X64" s="24">
        <f>Tableau24[[#This Row],[Price euros]]*Euros_dollars</f>
        <v>51.34546439999999</v>
      </c>
      <c r="Y64" s="25">
        <f>SUM(Tableau24[[#This Row],[Price $]],Tableau24[[#This Row],[Converted en $]])</f>
        <v>51.34546439999999</v>
      </c>
      <c r="AB64" s="20"/>
    </row>
    <row r="65" spans="1:28" x14ac:dyDescent="0.3">
      <c r="A65" s="20">
        <v>110</v>
      </c>
      <c r="B65" s="20">
        <f t="shared" si="2"/>
        <v>64</v>
      </c>
      <c r="C65" s="20">
        <v>1831</v>
      </c>
      <c r="D65" s="20" t="s">
        <v>5076</v>
      </c>
      <c r="E65" s="20" t="s">
        <v>15322</v>
      </c>
      <c r="F65" s="20" t="s">
        <v>25498</v>
      </c>
      <c r="G65" s="20" t="s">
        <v>2466</v>
      </c>
      <c r="I65" s="20" t="str">
        <f>IF(COUNTIF($G$2:G65,G65)&gt;1,"","n")</f>
        <v/>
      </c>
      <c r="J65" s="20">
        <v>2017</v>
      </c>
      <c r="K65" s="20">
        <v>1.005125828191944E-2</v>
      </c>
      <c r="L65" s="20" t="s">
        <v>45454</v>
      </c>
      <c r="M65" s="20" t="s">
        <v>36303</v>
      </c>
      <c r="N65" s="20" t="str">
        <f t="shared" si="0"/>
        <v>10.1016/j.jneuroim.2017.08.003</v>
      </c>
      <c r="O65" s="21">
        <v>28863861</v>
      </c>
      <c r="P65" s="20">
        <v>1</v>
      </c>
      <c r="Q65" s="22"/>
      <c r="R65" s="22"/>
      <c r="S65" s="22"/>
      <c r="T65" s="23">
        <f t="shared" si="1"/>
        <v>0</v>
      </c>
      <c r="U65" s="31">
        <v>1</v>
      </c>
      <c r="V65" s="31">
        <v>35.950000000000003</v>
      </c>
      <c r="W65" s="31"/>
      <c r="Y65" s="25">
        <f>SUM(Tableau24[[#This Row],[Price $]],Tableau24[[#This Row],[Converted en $]])</f>
        <v>35.950000000000003</v>
      </c>
      <c r="AB65" s="20"/>
    </row>
    <row r="66" spans="1:28" x14ac:dyDescent="0.3">
      <c r="A66" s="20">
        <v>111</v>
      </c>
      <c r="B66" s="20">
        <f t="shared" si="2"/>
        <v>65</v>
      </c>
      <c r="C66" s="20">
        <v>7348</v>
      </c>
      <c r="D66" s="20" t="s">
        <v>10163</v>
      </c>
      <c r="E66" s="20" t="s">
        <v>20365</v>
      </c>
      <c r="F66" s="20" t="s">
        <v>30597</v>
      </c>
      <c r="G66" s="20" t="s">
        <v>3037</v>
      </c>
      <c r="I66" s="20" t="str">
        <f>IF(COUNTIF($G$2:G66,G66)&gt;1,"","n")</f>
        <v>n</v>
      </c>
      <c r="J66" s="20">
        <v>2017</v>
      </c>
      <c r="K66" s="20">
        <v>1.0136180479291435E-2</v>
      </c>
      <c r="L66" s="20" t="s">
        <v>45455</v>
      </c>
      <c r="M66" s="20" t="s">
        <v>41704</v>
      </c>
      <c r="N66" s="20" t="str">
        <f t="shared" ref="N66:N129" si="3">RIGHT(M66,LEN(M66)-SEARCH(" ",M66,1))</f>
        <v>10.1111/ped.13149</v>
      </c>
      <c r="O66" s="21">
        <v>28102627</v>
      </c>
      <c r="P66" s="20">
        <v>1</v>
      </c>
      <c r="Q66" s="22"/>
      <c r="R66" s="22"/>
      <c r="S66" s="22"/>
      <c r="T66" s="23">
        <f t="shared" ref="T66:T129" si="4">IF(SUM(Q66:S66)&gt;0,1,0)</f>
        <v>0</v>
      </c>
      <c r="U66" s="31">
        <v>1</v>
      </c>
      <c r="V66" s="31"/>
      <c r="W66" s="31">
        <v>38</v>
      </c>
      <c r="X66" s="24">
        <f>Tableau24[[#This Row],[Price euros]]*Euros_dollars</f>
        <v>46.521879999999996</v>
      </c>
      <c r="Y66" s="25">
        <f>SUM(Tableau24[[#This Row],[Price $]],Tableau24[[#This Row],[Converted en $]])</f>
        <v>46.521879999999996</v>
      </c>
      <c r="AB66" s="20"/>
    </row>
    <row r="67" spans="1:28" x14ac:dyDescent="0.3">
      <c r="A67" s="20">
        <v>114</v>
      </c>
      <c r="B67" s="20">
        <f t="shared" si="2"/>
        <v>66</v>
      </c>
      <c r="C67" s="20">
        <v>4766</v>
      </c>
      <c r="D67" s="20" t="s">
        <v>7872</v>
      </c>
      <c r="E67" s="20" t="s">
        <v>18102</v>
      </c>
      <c r="F67" s="20" t="s">
        <v>28302</v>
      </c>
      <c r="G67" s="20" t="s">
        <v>34218</v>
      </c>
      <c r="I67" s="20" t="str">
        <f>IF(COUNTIF($G$2:G67,G67)&gt;1,"","n")</f>
        <v>n</v>
      </c>
      <c r="J67" s="20">
        <v>2017</v>
      </c>
      <c r="K67" s="20">
        <v>1.0501108496674183E-2</v>
      </c>
      <c r="L67" s="20" t="s">
        <v>45458</v>
      </c>
      <c r="M67" s="20" t="s">
        <v>39181</v>
      </c>
      <c r="N67" s="20" t="str">
        <f t="shared" si="3"/>
        <v>10.3233/JAD-161190</v>
      </c>
      <c r="O67" s="21">
        <v>28409744</v>
      </c>
      <c r="P67" s="20">
        <v>1</v>
      </c>
      <c r="Q67" s="22"/>
      <c r="R67" s="22"/>
      <c r="S67" s="22"/>
      <c r="T67" s="23">
        <f t="shared" si="4"/>
        <v>0</v>
      </c>
      <c r="U67" s="31">
        <v>1</v>
      </c>
      <c r="V67" s="31"/>
      <c r="W67" s="31">
        <v>27.5</v>
      </c>
      <c r="X67" s="24">
        <f>Tableau24[[#This Row],[Price euros]]*Euros_dollars</f>
        <v>33.667149999999999</v>
      </c>
      <c r="Y67" s="25">
        <f>SUM(Tableau24[[#This Row],[Price $]],Tableau24[[#This Row],[Converted en $]])</f>
        <v>33.667149999999999</v>
      </c>
      <c r="AB67" s="20"/>
    </row>
    <row r="68" spans="1:28" x14ac:dyDescent="0.3">
      <c r="A68" s="20">
        <v>115</v>
      </c>
      <c r="B68" s="20">
        <f t="shared" ref="B68:B116" si="5">B67+1</f>
        <v>67</v>
      </c>
      <c r="C68" s="20">
        <v>6588</v>
      </c>
      <c r="D68" s="20" t="s">
        <v>9503</v>
      </c>
      <c r="E68" s="20" t="s">
        <v>19710</v>
      </c>
      <c r="F68" s="20" t="s">
        <v>29935</v>
      </c>
      <c r="G68" s="20" t="s">
        <v>2633</v>
      </c>
      <c r="I68" s="20" t="str">
        <f>IF(COUNTIF($G$2:G68,G68)&gt;1,"","n")</f>
        <v>n</v>
      </c>
      <c r="J68" s="20">
        <v>2017</v>
      </c>
      <c r="K68" s="20">
        <v>1.0682026731434924E-2</v>
      </c>
      <c r="L68" s="20" t="s">
        <v>45459</v>
      </c>
      <c r="M68" s="20" t="s">
        <v>40953</v>
      </c>
      <c r="N68" s="20" t="str">
        <f t="shared" si="3"/>
        <v>10.1055/s-0043-100116</v>
      </c>
      <c r="O68" s="21">
        <v>28192819</v>
      </c>
      <c r="P68" s="20">
        <v>1</v>
      </c>
      <c r="Q68" s="22"/>
      <c r="R68" s="22"/>
      <c r="S68" s="22"/>
      <c r="T68" s="23">
        <f t="shared" si="4"/>
        <v>0</v>
      </c>
      <c r="U68" s="31">
        <v>1</v>
      </c>
      <c r="V68" s="31"/>
      <c r="W68" s="31"/>
      <c r="Y68" s="25" t="s">
        <v>45556</v>
      </c>
      <c r="AB68" s="20"/>
    </row>
    <row r="69" spans="1:28" x14ac:dyDescent="0.3">
      <c r="A69" s="20">
        <v>116</v>
      </c>
      <c r="B69" s="20">
        <f t="shared" si="5"/>
        <v>68</v>
      </c>
      <c r="C69" s="20">
        <v>7733</v>
      </c>
      <c r="D69" s="20" t="s">
        <v>10501</v>
      </c>
      <c r="E69" s="20" t="s">
        <v>20696</v>
      </c>
      <c r="F69" s="20" t="s">
        <v>30937</v>
      </c>
      <c r="G69" s="20" t="s">
        <v>2479</v>
      </c>
      <c r="I69" s="20" t="str">
        <f>IF(COUNTIF($G$2:G69,G69)&gt;1,"","n")</f>
        <v/>
      </c>
      <c r="J69" s="20">
        <v>2017</v>
      </c>
      <c r="K69" s="20">
        <v>1.0781151316395232E-2</v>
      </c>
      <c r="L69" s="20" t="s">
        <v>45460</v>
      </c>
      <c r="M69" s="20" t="s">
        <v>42084</v>
      </c>
      <c r="N69" s="20" t="str">
        <f t="shared" si="3"/>
        <v>10.1097/ICO.0000000000001100</v>
      </c>
      <c r="O69" s="21">
        <v>28060081</v>
      </c>
      <c r="P69" s="20">
        <v>1</v>
      </c>
      <c r="Q69" s="22"/>
      <c r="R69" s="22"/>
      <c r="S69" s="22"/>
      <c r="T69" s="23">
        <f t="shared" si="4"/>
        <v>0</v>
      </c>
      <c r="U69" s="31">
        <v>1</v>
      </c>
      <c r="V69" s="31">
        <v>58.8</v>
      </c>
      <c r="W69" s="31"/>
      <c r="Y69" s="25">
        <f>SUM(Tableau24[[#This Row],[Price $]],Tableau24[[#This Row],[Converted en $]])</f>
        <v>58.8</v>
      </c>
      <c r="AB69" s="20"/>
    </row>
    <row r="70" spans="1:28" x14ac:dyDescent="0.3">
      <c r="A70" s="20">
        <v>117</v>
      </c>
      <c r="B70" s="20">
        <f t="shared" si="5"/>
        <v>69</v>
      </c>
      <c r="C70" s="20">
        <v>1634</v>
      </c>
      <c r="D70" s="20" t="s">
        <v>4886</v>
      </c>
      <c r="E70" s="20" t="s">
        <v>15136</v>
      </c>
      <c r="F70" s="20" t="s">
        <v>25307</v>
      </c>
      <c r="G70" s="20" t="s">
        <v>2529</v>
      </c>
      <c r="I70" s="20" t="str">
        <f>IF(COUNTIF($G$2:G70,G70)&gt;1,"","n")</f>
        <v/>
      </c>
      <c r="J70" s="20">
        <v>2017</v>
      </c>
      <c r="K70" s="20">
        <v>1.103431182751935E-2</v>
      </c>
      <c r="L70" s="20" t="s">
        <v>45461</v>
      </c>
      <c r="M70" s="20" t="s">
        <v>36113</v>
      </c>
      <c r="N70" s="20" t="str">
        <f t="shared" si="3"/>
        <v>10.1080/02713683.2017.1341534</v>
      </c>
      <c r="O70" s="21">
        <v>28910160</v>
      </c>
      <c r="P70" s="20">
        <v>1</v>
      </c>
      <c r="Q70" s="22"/>
      <c r="R70" s="22"/>
      <c r="S70" s="22"/>
      <c r="T70" s="23">
        <f t="shared" si="4"/>
        <v>0</v>
      </c>
      <c r="U70" s="31">
        <v>1</v>
      </c>
      <c r="V70" s="31"/>
      <c r="W70" s="31">
        <v>45</v>
      </c>
      <c r="X70" s="24">
        <f>Tableau24[[#This Row],[Price euros]]*Euros_dollars</f>
        <v>55.091699999999996</v>
      </c>
      <c r="Y70" s="25">
        <f>SUM(Tableau24[[#This Row],[Price $]],Tableau24[[#This Row],[Converted en $]])</f>
        <v>55.091699999999996</v>
      </c>
      <c r="AB70" s="20"/>
    </row>
    <row r="71" spans="1:28" x14ac:dyDescent="0.3">
      <c r="A71" s="20">
        <v>121</v>
      </c>
      <c r="B71" s="20">
        <f t="shared" si="5"/>
        <v>70</v>
      </c>
      <c r="C71" s="20">
        <v>1484</v>
      </c>
      <c r="D71" s="20" t="s">
        <v>4741</v>
      </c>
      <c r="E71" s="20" t="s">
        <v>14991</v>
      </c>
      <c r="F71" s="20" t="s">
        <v>25162</v>
      </c>
      <c r="G71" s="20" t="s">
        <v>2529</v>
      </c>
      <c r="I71" s="20" t="str">
        <f>IF(COUNTIF($G$2:G71,G71)&gt;1,"","n")</f>
        <v/>
      </c>
      <c r="J71" s="20">
        <v>2017</v>
      </c>
      <c r="K71" s="20">
        <v>1.1547714818885058E-2</v>
      </c>
      <c r="L71" s="20" t="s">
        <v>45465</v>
      </c>
      <c r="M71" s="20" t="s">
        <v>35965</v>
      </c>
      <c r="N71" s="20" t="str">
        <f t="shared" si="3"/>
        <v>10.1080/02713683.2017.1358373</v>
      </c>
      <c r="O71" s="21">
        <v>28937857</v>
      </c>
      <c r="P71" s="20">
        <v>1</v>
      </c>
      <c r="Q71" s="22"/>
      <c r="R71" s="22"/>
      <c r="S71" s="22"/>
      <c r="T71" s="23">
        <f t="shared" si="4"/>
        <v>0</v>
      </c>
      <c r="U71" s="31">
        <v>1</v>
      </c>
      <c r="V71" s="31"/>
      <c r="W71" s="31">
        <v>45</v>
      </c>
      <c r="X71" s="24">
        <f>Tableau24[[#This Row],[Price euros]]*Euros_dollars</f>
        <v>55.091699999999996</v>
      </c>
      <c r="Y71" s="25">
        <f>SUM(Tableau24[[#This Row],[Price $]],Tableau24[[#This Row],[Converted en $]])</f>
        <v>55.091699999999996</v>
      </c>
      <c r="AB71" s="20"/>
    </row>
    <row r="72" spans="1:28" x14ac:dyDescent="0.3">
      <c r="A72" s="20">
        <v>124</v>
      </c>
      <c r="B72" s="20">
        <f t="shared" si="5"/>
        <v>71</v>
      </c>
      <c r="C72" s="20">
        <v>10406</v>
      </c>
      <c r="D72" s="20" t="s">
        <v>12898</v>
      </c>
      <c r="E72" s="20" t="s">
        <v>23065</v>
      </c>
      <c r="F72" s="20" t="s">
        <v>33351</v>
      </c>
      <c r="G72" s="20" t="s">
        <v>2447</v>
      </c>
      <c r="I72" s="20" t="str">
        <f>IF(COUNTIF($G$2:G72,G72)&gt;1,"","n")</f>
        <v/>
      </c>
      <c r="J72" s="20">
        <v>2017</v>
      </c>
      <c r="K72" s="20">
        <v>1.1670192695904857E-2</v>
      </c>
      <c r="L72" s="20" t="s">
        <v>45468</v>
      </c>
      <c r="M72" s="20" t="s">
        <v>44656</v>
      </c>
      <c r="N72" s="20" t="str">
        <f t="shared" si="3"/>
        <v>10.1097/IOP.0000000000000723</v>
      </c>
      <c r="O72" s="21">
        <v>27333449</v>
      </c>
      <c r="P72" s="20">
        <v>1</v>
      </c>
      <c r="Q72" s="22"/>
      <c r="R72" s="22"/>
      <c r="S72" s="22"/>
      <c r="T72" s="23">
        <f t="shared" si="4"/>
        <v>0</v>
      </c>
      <c r="U72" s="31">
        <v>1</v>
      </c>
      <c r="V72" s="31">
        <v>58.8</v>
      </c>
      <c r="W72" s="31"/>
      <c r="Y72" s="25">
        <f>SUM(Tableau24[[#This Row],[Price $]],Tableau24[[#This Row],[Converted en $]])</f>
        <v>58.8</v>
      </c>
      <c r="AB72" s="20"/>
    </row>
    <row r="73" spans="1:28" x14ac:dyDescent="0.3">
      <c r="A73" s="20">
        <v>126</v>
      </c>
      <c r="B73" s="20">
        <f t="shared" si="5"/>
        <v>72</v>
      </c>
      <c r="C73" s="20">
        <v>9168</v>
      </c>
      <c r="D73" s="20" t="s">
        <v>11762</v>
      </c>
      <c r="E73" s="20" t="s">
        <v>21937</v>
      </c>
      <c r="F73" s="20" t="s">
        <v>32203</v>
      </c>
      <c r="G73" s="20" t="s">
        <v>2546</v>
      </c>
      <c r="I73" s="20" t="str">
        <f>IF(COUNTIF($G$2:G73,G73)&gt;1,"","n")</f>
        <v>n</v>
      </c>
      <c r="J73" s="20">
        <v>2017</v>
      </c>
      <c r="K73" s="20">
        <v>1.1737480798272304E-2</v>
      </c>
      <c r="L73" s="20" t="s">
        <v>45470</v>
      </c>
      <c r="M73" s="20" t="s">
        <v>43484</v>
      </c>
      <c r="N73" s="20" t="str">
        <f t="shared" si="3"/>
        <v>10.1016/j.expneurol.2016.08.004</v>
      </c>
      <c r="O73" s="21">
        <v>27519275</v>
      </c>
      <c r="P73" s="20">
        <v>1</v>
      </c>
      <c r="Q73" s="22"/>
      <c r="R73" s="22"/>
      <c r="S73" s="22"/>
      <c r="T73" s="23">
        <f t="shared" si="4"/>
        <v>0</v>
      </c>
      <c r="U73" s="31">
        <v>1</v>
      </c>
      <c r="V73" s="31">
        <v>35.950000000000003</v>
      </c>
      <c r="W73" s="31"/>
      <c r="Y73" s="25">
        <f>SUM(Tableau24[[#This Row],[Price $]],Tableau24[[#This Row],[Converted en $]])</f>
        <v>35.950000000000003</v>
      </c>
      <c r="AB73" s="20"/>
    </row>
    <row r="74" spans="1:28" x14ac:dyDescent="0.3">
      <c r="A74" s="20">
        <v>127</v>
      </c>
      <c r="B74" s="20">
        <f t="shared" si="5"/>
        <v>73</v>
      </c>
      <c r="C74" s="20">
        <v>7187</v>
      </c>
      <c r="D74" s="20" t="s">
        <v>10026</v>
      </c>
      <c r="E74" s="20" t="s">
        <v>20228</v>
      </c>
      <c r="F74" s="20" t="s">
        <v>30460</v>
      </c>
      <c r="G74" s="20" t="s">
        <v>2438</v>
      </c>
      <c r="I74" s="20" t="str">
        <f>IF(COUNTIF($G$2:G74,G74)&gt;1,"","n")</f>
        <v/>
      </c>
      <c r="J74" s="20">
        <v>2017</v>
      </c>
      <c r="K74" s="20">
        <v>1.1757038637522865E-2</v>
      </c>
      <c r="L74" s="20" t="s">
        <v>45471</v>
      </c>
      <c r="M74" s="20" t="s">
        <v>41543</v>
      </c>
      <c r="N74" s="20" t="str">
        <f t="shared" si="3"/>
        <v>10.1136/bjophthalmol-2016-309460</v>
      </c>
      <c r="O74" s="21">
        <v>28119291</v>
      </c>
      <c r="P74" s="20">
        <v>1</v>
      </c>
      <c r="Q74" s="22"/>
      <c r="R74" s="22"/>
      <c r="S74" s="22"/>
      <c r="T74" s="23">
        <f t="shared" si="4"/>
        <v>0</v>
      </c>
      <c r="U74" s="31">
        <v>1</v>
      </c>
      <c r="V74" s="31">
        <v>35.700000000000003</v>
      </c>
      <c r="W74" s="31"/>
      <c r="Y74" s="25">
        <f>SUM(Tableau24[[#This Row],[Price $]],Tableau24[[#This Row],[Converted en $]])</f>
        <v>35.700000000000003</v>
      </c>
      <c r="AB74" s="20"/>
    </row>
    <row r="75" spans="1:28" x14ac:dyDescent="0.3">
      <c r="A75" s="20">
        <v>128</v>
      </c>
      <c r="B75" s="20">
        <f t="shared" si="5"/>
        <v>74</v>
      </c>
      <c r="C75" s="20">
        <v>3326</v>
      </c>
      <c r="D75" s="20" t="s">
        <v>6506</v>
      </c>
      <c r="E75" s="20" t="s">
        <v>16749</v>
      </c>
      <c r="F75" s="20" t="s">
        <v>26930</v>
      </c>
      <c r="G75" s="20" t="s">
        <v>2683</v>
      </c>
      <c r="I75" s="20" t="str">
        <f>IF(COUNTIF($G$2:G75,G75)&gt;1,"","n")</f>
        <v>n</v>
      </c>
      <c r="J75" s="20">
        <v>2017</v>
      </c>
      <c r="K75" s="20">
        <v>1.1914277306621979E-2</v>
      </c>
      <c r="L75" s="20" t="s">
        <v>45472</v>
      </c>
      <c r="M75" s="20" t="s">
        <v>37778</v>
      </c>
      <c r="N75" s="20" t="str">
        <f t="shared" si="3"/>
        <v>10.1136/jnnp-2017-315782</v>
      </c>
      <c r="O75" s="21">
        <v>28601810</v>
      </c>
      <c r="P75" s="20">
        <v>1</v>
      </c>
      <c r="Q75" s="22"/>
      <c r="R75" s="22"/>
      <c r="S75" s="22"/>
      <c r="T75" s="23">
        <f t="shared" si="4"/>
        <v>0</v>
      </c>
      <c r="U75" s="31">
        <v>1</v>
      </c>
      <c r="V75" s="31">
        <v>35.700000000000003</v>
      </c>
      <c r="W75" s="31"/>
      <c r="Y75" s="25">
        <f>SUM(Tableau24[[#This Row],[Price $]],Tableau24[[#This Row],[Converted en $]])</f>
        <v>35.700000000000003</v>
      </c>
      <c r="AB75" s="20"/>
    </row>
    <row r="76" spans="1:28" x14ac:dyDescent="0.3">
      <c r="A76" s="20">
        <v>129</v>
      </c>
      <c r="B76" s="20">
        <f t="shared" si="5"/>
        <v>75</v>
      </c>
      <c r="C76" s="20">
        <v>3894</v>
      </c>
      <c r="D76" s="20" t="s">
        <v>7053</v>
      </c>
      <c r="E76" s="20" t="s">
        <v>17291</v>
      </c>
      <c r="F76" s="20" t="s">
        <v>27478</v>
      </c>
      <c r="G76" s="20" t="s">
        <v>2446</v>
      </c>
      <c r="I76" s="20" t="str">
        <f>IF(COUNTIF($G$2:G76,G76)&gt;1,"","n")</f>
        <v>n</v>
      </c>
      <c r="J76" s="20">
        <v>2017</v>
      </c>
      <c r="K76" s="20">
        <v>1.197389089091716E-2</v>
      </c>
      <c r="L76" s="20" t="s">
        <v>45473</v>
      </c>
      <c r="M76" s="20" t="s">
        <v>38336</v>
      </c>
      <c r="N76" s="20" t="str">
        <f t="shared" si="3"/>
        <v>10.3928/01913913-20170309-01</v>
      </c>
      <c r="O76" s="21">
        <v>28510770</v>
      </c>
      <c r="P76" s="20">
        <v>1</v>
      </c>
      <c r="Q76" s="22"/>
      <c r="R76" s="22"/>
      <c r="S76" s="22"/>
      <c r="T76" s="23">
        <f t="shared" si="4"/>
        <v>0</v>
      </c>
      <c r="U76" s="31">
        <v>1</v>
      </c>
      <c r="V76" s="31">
        <v>30</v>
      </c>
      <c r="W76" s="31"/>
      <c r="Y76" s="25">
        <f>SUM(Tableau24[[#This Row],[Price $]],Tableau24[[#This Row],[Converted en $]])</f>
        <v>30</v>
      </c>
      <c r="AB76" s="20"/>
    </row>
    <row r="77" spans="1:28" x14ac:dyDescent="0.3">
      <c r="A77" s="20">
        <v>131</v>
      </c>
      <c r="B77" s="20">
        <f t="shared" si="5"/>
        <v>76</v>
      </c>
      <c r="C77" s="20">
        <v>4817</v>
      </c>
      <c r="D77" s="20" t="s">
        <v>7921</v>
      </c>
      <c r="E77" s="20" t="s">
        <v>18150</v>
      </c>
      <c r="F77" s="20" t="s">
        <v>28351</v>
      </c>
      <c r="G77" s="20" t="s">
        <v>2529</v>
      </c>
      <c r="I77" s="20" t="str">
        <f>IF(COUNTIF($G$2:G77,G77)&gt;1,"","n")</f>
        <v/>
      </c>
      <c r="J77" s="20">
        <v>2017</v>
      </c>
      <c r="K77" s="20">
        <v>1.2062593089613882E-2</v>
      </c>
      <c r="L77" s="20" t="s">
        <v>45475</v>
      </c>
      <c r="M77" s="20" t="s">
        <v>39230</v>
      </c>
      <c r="N77" s="20" t="str">
        <f t="shared" si="3"/>
        <v>10.1080/02713683.2016.1223317</v>
      </c>
      <c r="O77" s="21">
        <v>28402202</v>
      </c>
      <c r="P77" s="20">
        <v>1</v>
      </c>
      <c r="Q77" s="22"/>
      <c r="R77" s="22"/>
      <c r="S77" s="22"/>
      <c r="T77" s="23">
        <f t="shared" si="4"/>
        <v>0</v>
      </c>
      <c r="U77" s="31">
        <v>1</v>
      </c>
      <c r="V77" s="31"/>
      <c r="W77" s="31">
        <v>45</v>
      </c>
      <c r="X77" s="24">
        <f>Tableau24[[#This Row],[Price euros]]*Euros_dollars</f>
        <v>55.091699999999996</v>
      </c>
      <c r="Y77" s="25">
        <f>SUM(Tableau24[[#This Row],[Price $]],Tableau24[[#This Row],[Converted en $]])</f>
        <v>55.091699999999996</v>
      </c>
      <c r="AB77" s="20"/>
    </row>
    <row r="78" spans="1:28" x14ac:dyDescent="0.3">
      <c r="A78" s="20">
        <v>132</v>
      </c>
      <c r="B78" s="20">
        <f t="shared" si="5"/>
        <v>77</v>
      </c>
      <c r="C78" s="20">
        <v>11049</v>
      </c>
      <c r="D78" s="20" t="s">
        <v>13471</v>
      </c>
      <c r="E78" s="20" t="s">
        <v>23633</v>
      </c>
      <c r="F78" s="20" t="s">
        <v>33925</v>
      </c>
      <c r="G78" s="20" t="s">
        <v>2447</v>
      </c>
      <c r="I78" s="20" t="str">
        <f>IF(COUNTIF($G$2:G78,G78)&gt;1,"","n")</f>
        <v/>
      </c>
      <c r="J78" s="20">
        <v>2017</v>
      </c>
      <c r="K78" s="20">
        <v>1.2124599850937279E-2</v>
      </c>
      <c r="L78" s="20" t="s">
        <v>45476</v>
      </c>
      <c r="M78" s="20" t="s">
        <v>45290</v>
      </c>
      <c r="N78" s="20" t="str">
        <f t="shared" si="3"/>
        <v>10.1097/IOP.0000000000000536</v>
      </c>
      <c r="O78" s="21">
        <v>26226236</v>
      </c>
      <c r="P78" s="20">
        <v>1</v>
      </c>
      <c r="Q78" s="22"/>
      <c r="R78" s="22"/>
      <c r="S78" s="22"/>
      <c r="T78" s="23">
        <f t="shared" si="4"/>
        <v>0</v>
      </c>
      <c r="U78" s="31">
        <v>1</v>
      </c>
      <c r="V78" s="31">
        <v>58.8</v>
      </c>
      <c r="W78" s="31"/>
      <c r="Y78" s="25">
        <f>SUM(Tableau24[[#This Row],[Price $]],Tableau24[[#This Row],[Converted en $]])</f>
        <v>58.8</v>
      </c>
      <c r="AB78" s="20"/>
    </row>
    <row r="79" spans="1:28" x14ac:dyDescent="0.3">
      <c r="A79" s="20">
        <v>133</v>
      </c>
      <c r="B79" s="20">
        <f t="shared" si="5"/>
        <v>78</v>
      </c>
      <c r="C79" s="20">
        <v>10973</v>
      </c>
      <c r="D79" s="20" t="s">
        <v>13405</v>
      </c>
      <c r="E79" s="20" t="s">
        <v>23567</v>
      </c>
      <c r="F79" s="20" t="s">
        <v>33859</v>
      </c>
      <c r="G79" s="20" t="s">
        <v>34508</v>
      </c>
      <c r="I79" s="20" t="str">
        <f>IF(COUNTIF($G$2:G79,G79)&gt;1,"","n")</f>
        <v>n</v>
      </c>
      <c r="J79" s="20">
        <v>2017</v>
      </c>
      <c r="K79" s="20">
        <v>1.2124811660278456E-2</v>
      </c>
      <c r="L79" s="20" t="s">
        <v>45477</v>
      </c>
      <c r="M79" s="20" t="s">
        <v>45214</v>
      </c>
      <c r="N79" s="20" t="str">
        <f t="shared" si="3"/>
        <v>10.1111/desc.12379</v>
      </c>
      <c r="O79" s="21">
        <v>26743221</v>
      </c>
      <c r="P79" s="20">
        <v>1</v>
      </c>
      <c r="Q79" s="22"/>
      <c r="R79" s="22"/>
      <c r="S79" s="22"/>
      <c r="T79" s="23">
        <f t="shared" si="4"/>
        <v>0</v>
      </c>
      <c r="U79" s="31">
        <v>1</v>
      </c>
      <c r="V79" s="31">
        <v>38</v>
      </c>
      <c r="W79" s="31"/>
      <c r="Y79" s="25">
        <f>SUM(Tableau24[[#This Row],[Price $]],Tableau24[[#This Row],[Converted en $]])</f>
        <v>38</v>
      </c>
      <c r="AB79" s="20"/>
    </row>
    <row r="80" spans="1:28" x14ac:dyDescent="0.3">
      <c r="A80" s="20">
        <v>136</v>
      </c>
      <c r="B80" s="20">
        <f t="shared" si="5"/>
        <v>79</v>
      </c>
      <c r="C80" s="20">
        <v>10743</v>
      </c>
      <c r="D80" s="20" t="s">
        <v>13202</v>
      </c>
      <c r="E80" s="20" t="s">
        <v>23365</v>
      </c>
      <c r="F80" s="20" t="s">
        <v>33655</v>
      </c>
      <c r="G80" s="20" t="s">
        <v>34015</v>
      </c>
      <c r="I80" s="20" t="str">
        <f>IF(COUNTIF($G$2:G80,G80)&gt;1,"","n")</f>
        <v/>
      </c>
      <c r="J80" s="20">
        <v>2017</v>
      </c>
      <c r="K80" s="20">
        <v>1.2500057279814514E-2</v>
      </c>
      <c r="L80" s="20" t="s">
        <v>45480</v>
      </c>
      <c r="M80" s="20" t="s">
        <v>44990</v>
      </c>
      <c r="N80" s="20" t="str">
        <f t="shared" si="3"/>
        <v>10.3109/13816810.2016.1164192</v>
      </c>
      <c r="O80" s="21">
        <v>27070327</v>
      </c>
      <c r="P80" s="20">
        <v>1</v>
      </c>
      <c r="Q80" s="22"/>
      <c r="R80" s="22"/>
      <c r="S80" s="22"/>
      <c r="T80" s="23">
        <f t="shared" si="4"/>
        <v>0</v>
      </c>
      <c r="U80" s="31">
        <v>1</v>
      </c>
      <c r="V80" s="31"/>
      <c r="W80" s="31">
        <v>45</v>
      </c>
      <c r="X80" s="24">
        <f>Tableau24[[#This Row],[Price euros]]*Euros_dollars</f>
        <v>55.091699999999996</v>
      </c>
      <c r="Y80" s="25">
        <f>SUM(Tableau24[[#This Row],[Price $]],Tableau24[[#This Row],[Converted en $]])</f>
        <v>55.091699999999996</v>
      </c>
      <c r="AB80" s="20"/>
    </row>
    <row r="81" spans="1:28" x14ac:dyDescent="0.3">
      <c r="A81" s="20">
        <v>138</v>
      </c>
      <c r="B81" s="20">
        <f t="shared" si="5"/>
        <v>80</v>
      </c>
      <c r="C81" s="20">
        <v>946</v>
      </c>
      <c r="D81" s="20" t="s">
        <v>4208</v>
      </c>
      <c r="E81" s="20" t="s">
        <v>14462</v>
      </c>
      <c r="F81" s="20" t="s">
        <v>24629</v>
      </c>
      <c r="G81" s="20" t="s">
        <v>2441</v>
      </c>
      <c r="H81" s="26"/>
      <c r="I81" s="20" t="str">
        <f>IF(COUNTIF($G$2:G81,G81)&gt;1,"","n")</f>
        <v>n</v>
      </c>
      <c r="J81" s="20">
        <v>2017</v>
      </c>
      <c r="K81" s="20">
        <v>1.2639996927863661E-2</v>
      </c>
      <c r="L81" s="20" t="s">
        <v>45482</v>
      </c>
      <c r="M81" s="20" t="s">
        <v>35434</v>
      </c>
      <c r="N81" s="20" t="str">
        <f t="shared" si="3"/>
        <v>10.1016/j.ophtha.2017.07.010</v>
      </c>
      <c r="O81" s="21">
        <v>29055361</v>
      </c>
      <c r="P81" s="20">
        <v>1</v>
      </c>
      <c r="Q81" s="22"/>
      <c r="R81" s="22"/>
      <c r="S81" s="22"/>
      <c r="T81" s="23">
        <f t="shared" si="4"/>
        <v>0</v>
      </c>
      <c r="U81" s="31">
        <v>1</v>
      </c>
      <c r="V81" s="31">
        <v>35.950000000000003</v>
      </c>
      <c r="W81" s="31"/>
      <c r="Y81" s="25">
        <f>SUM(Tableau24[[#This Row],[Price $]],Tableau24[[#This Row],[Converted en $]])</f>
        <v>35.950000000000003</v>
      </c>
      <c r="AB81" s="20"/>
    </row>
    <row r="82" spans="1:28" x14ac:dyDescent="0.3">
      <c r="A82" s="20">
        <v>139</v>
      </c>
      <c r="B82" s="20">
        <f t="shared" si="5"/>
        <v>81</v>
      </c>
      <c r="C82" s="20">
        <v>9707</v>
      </c>
      <c r="D82" s="20" t="s">
        <v>12256</v>
      </c>
      <c r="E82" s="20" t="s">
        <v>22430</v>
      </c>
      <c r="F82" s="20" t="s">
        <v>32704</v>
      </c>
      <c r="G82" s="20" t="s">
        <v>2568</v>
      </c>
      <c r="I82" s="20" t="str">
        <f>IF(COUNTIF($G$2:G82,G82)&gt;1,"","n")</f>
        <v>n</v>
      </c>
      <c r="J82" s="20">
        <v>2017</v>
      </c>
      <c r="K82" s="20">
        <v>1.2649992301210666E-2</v>
      </c>
      <c r="L82" s="20" t="s">
        <v>45483</v>
      </c>
      <c r="M82" s="20" t="s">
        <v>43971</v>
      </c>
      <c r="N82" s="20" t="str">
        <f>RIGHT(M82,LEN(M82)-SEARCH(" ",M82,1))</f>
        <v>10.14670/HH-11-820</v>
      </c>
      <c r="O82" s="21">
        <v>27615513</v>
      </c>
      <c r="P82" s="20">
        <v>1</v>
      </c>
      <c r="Q82" s="22"/>
      <c r="R82" s="22"/>
      <c r="S82" s="22"/>
      <c r="T82" s="23">
        <f t="shared" si="4"/>
        <v>0</v>
      </c>
      <c r="U82" s="31">
        <v>1</v>
      </c>
      <c r="V82" s="31"/>
      <c r="W82" s="31"/>
      <c r="Y82" s="25" t="s">
        <v>45556</v>
      </c>
      <c r="AB82" s="20"/>
    </row>
    <row r="83" spans="1:28" x14ac:dyDescent="0.3">
      <c r="A83" s="20">
        <v>143</v>
      </c>
      <c r="B83" s="20">
        <f t="shared" si="5"/>
        <v>82</v>
      </c>
      <c r="C83" s="20">
        <v>10535</v>
      </c>
      <c r="D83" s="20" t="s">
        <v>13015</v>
      </c>
      <c r="E83" s="20" t="s">
        <v>23181</v>
      </c>
      <c r="F83" s="20" t="s">
        <v>33468</v>
      </c>
      <c r="G83" s="20" t="s">
        <v>34381</v>
      </c>
      <c r="I83" s="20" t="str">
        <f>IF(COUNTIF($G$2:G83,G83)&gt;1,"","n")</f>
        <v/>
      </c>
      <c r="J83" s="20">
        <v>2017</v>
      </c>
      <c r="K83" s="20">
        <v>1.2962655054476246E-2</v>
      </c>
      <c r="L83" s="20" t="s">
        <v>45487</v>
      </c>
      <c r="M83" s="20" t="s">
        <v>44784</v>
      </c>
      <c r="N83" s="20" t="str">
        <f t="shared" si="3"/>
        <v>10.1016/j.oftal.2016.03.021</v>
      </c>
      <c r="O83" s="21">
        <v>27230591</v>
      </c>
      <c r="P83" s="20">
        <v>1</v>
      </c>
      <c r="Q83" s="22"/>
      <c r="R83" s="22"/>
      <c r="S83" s="22"/>
      <c r="T83" s="23">
        <f t="shared" si="4"/>
        <v>0</v>
      </c>
      <c r="U83" s="31">
        <v>1</v>
      </c>
      <c r="V83" s="31">
        <v>35.950000000000003</v>
      </c>
      <c r="W83" s="31"/>
      <c r="Y83" s="25">
        <f>SUM(Tableau24[[#This Row],[Price $]],Tableau24[[#This Row],[Converted en $]])</f>
        <v>35.950000000000003</v>
      </c>
      <c r="AB83" s="20"/>
    </row>
    <row r="84" spans="1:28" x14ac:dyDescent="0.3">
      <c r="A84" s="20">
        <v>147</v>
      </c>
      <c r="B84" s="20">
        <f t="shared" si="5"/>
        <v>83</v>
      </c>
      <c r="C84" s="20">
        <v>7910</v>
      </c>
      <c r="D84" s="20" t="s">
        <v>10653</v>
      </c>
      <c r="E84" s="20" t="s">
        <v>20850</v>
      </c>
      <c r="F84" s="20" t="s">
        <v>31091</v>
      </c>
      <c r="G84" s="20" t="s">
        <v>34202</v>
      </c>
      <c r="I84" s="20" t="str">
        <f>IF(COUNTIF($G$2:G84,G84)&gt;1,"","n")</f>
        <v>n</v>
      </c>
      <c r="J84" s="20">
        <v>2017</v>
      </c>
      <c r="K84" s="20">
        <v>1.3385003381271465E-2</v>
      </c>
      <c r="L84" s="20" t="s">
        <v>45491</v>
      </c>
      <c r="M84" s="20" t="s">
        <v>42257</v>
      </c>
      <c r="N84" s="20" t="str">
        <f t="shared" si="3"/>
        <v>10.1136/jmedgenet-2016-104212</v>
      </c>
      <c r="O84" s="21">
        <v>28031252</v>
      </c>
      <c r="P84" s="20">
        <v>1</v>
      </c>
      <c r="Q84" s="22"/>
      <c r="R84" s="22"/>
      <c r="S84" s="22"/>
      <c r="T84" s="23">
        <f t="shared" si="4"/>
        <v>0</v>
      </c>
      <c r="U84" s="31">
        <v>1</v>
      </c>
      <c r="V84" s="31">
        <v>35.700000000000003</v>
      </c>
      <c r="W84" s="31"/>
      <c r="Y84" s="25">
        <f>SUM(Tableau24[[#This Row],[Price $]],Tableau24[[#This Row],[Converted en $]])</f>
        <v>35.700000000000003</v>
      </c>
      <c r="AB84" s="20"/>
    </row>
    <row r="85" spans="1:28" x14ac:dyDescent="0.3">
      <c r="A85" s="20">
        <v>148</v>
      </c>
      <c r="B85" s="20">
        <f t="shared" si="5"/>
        <v>84</v>
      </c>
      <c r="C85" s="20">
        <v>4278</v>
      </c>
      <c r="D85" s="20" t="s">
        <v>7412</v>
      </c>
      <c r="E85" s="20" t="s">
        <v>17648</v>
      </c>
      <c r="F85" s="20" t="s">
        <v>27840</v>
      </c>
      <c r="G85" s="20" t="s">
        <v>2609</v>
      </c>
      <c r="I85" s="20" t="str">
        <f>IF(COUNTIF($G$2:G85,G85)&gt;1,"","n")</f>
        <v>n</v>
      </c>
      <c r="J85" s="20">
        <v>2017</v>
      </c>
      <c r="K85" s="20">
        <v>1.344272699064919E-2</v>
      </c>
      <c r="L85" s="20" t="s">
        <v>45492</v>
      </c>
      <c r="M85" s="20" t="s">
        <v>38705</v>
      </c>
      <c r="N85" s="20" t="str">
        <f t="shared" si="3"/>
        <v>10.1093/hmg/ddx168</v>
      </c>
      <c r="O85" s="21">
        <v>28459979</v>
      </c>
      <c r="P85" s="20">
        <v>1</v>
      </c>
      <c r="Q85" s="22"/>
      <c r="R85" s="22"/>
      <c r="S85" s="22"/>
      <c r="T85" s="23">
        <f t="shared" si="4"/>
        <v>0</v>
      </c>
      <c r="U85" s="31">
        <v>1</v>
      </c>
      <c r="V85" s="31"/>
      <c r="W85" s="31">
        <v>35</v>
      </c>
      <c r="X85" s="24">
        <f>Tableau24[[#This Row],[Price euros]]*Euros_dollars</f>
        <v>42.8491</v>
      </c>
      <c r="Y85" s="25">
        <f>SUM(Tableau24[[#This Row],[Price $]],Tableau24[[#This Row],[Converted en $]])</f>
        <v>42.8491</v>
      </c>
      <c r="AB85" s="20"/>
    </row>
    <row r="86" spans="1:28" x14ac:dyDescent="0.3">
      <c r="A86" s="20">
        <v>150</v>
      </c>
      <c r="B86" s="20">
        <f t="shared" si="5"/>
        <v>85</v>
      </c>
      <c r="C86" s="20">
        <v>5945</v>
      </c>
      <c r="D86" s="20" t="s">
        <v>8944</v>
      </c>
      <c r="E86" s="20" t="s">
        <v>19158</v>
      </c>
      <c r="F86" s="20" t="s">
        <v>29374</v>
      </c>
      <c r="G86" s="20" t="s">
        <v>2441</v>
      </c>
      <c r="I86" s="20" t="str">
        <f>IF(COUNTIF($G$2:G86,G86)&gt;1,"","n")</f>
        <v/>
      </c>
      <c r="J86" s="20">
        <v>2017</v>
      </c>
      <c r="K86" s="20">
        <v>1.3589333468217002E-2</v>
      </c>
      <c r="L86" s="20" t="s">
        <v>45494</v>
      </c>
      <c r="M86" s="20" t="s">
        <v>40324</v>
      </c>
      <c r="N86" s="20" t="str">
        <f t="shared" si="3"/>
        <v>10.1016/j.ophtha.2017.01.027</v>
      </c>
      <c r="O86" s="21">
        <v>28268099</v>
      </c>
      <c r="P86" s="20">
        <v>1</v>
      </c>
      <c r="Q86" s="22"/>
      <c r="R86" s="22"/>
      <c r="S86" s="22"/>
      <c r="T86" s="23">
        <f t="shared" si="4"/>
        <v>0</v>
      </c>
      <c r="U86" s="31">
        <v>1</v>
      </c>
      <c r="V86" s="31">
        <v>35.950000000000003</v>
      </c>
      <c r="W86" s="31"/>
      <c r="Y86" s="25">
        <f>SUM(Tableau24[[#This Row],[Price $]],Tableau24[[#This Row],[Converted en $]])</f>
        <v>35.950000000000003</v>
      </c>
      <c r="AB86" s="20"/>
    </row>
    <row r="87" spans="1:28" x14ac:dyDescent="0.3">
      <c r="A87" s="20">
        <v>151</v>
      </c>
      <c r="B87" s="20">
        <f t="shared" si="5"/>
        <v>86</v>
      </c>
      <c r="C87" s="20">
        <v>6038</v>
      </c>
      <c r="D87" s="20" t="s">
        <v>9024</v>
      </c>
      <c r="E87" s="20" t="s">
        <v>17976</v>
      </c>
      <c r="F87" s="20" t="s">
        <v>29454</v>
      </c>
      <c r="G87" s="20" t="s">
        <v>2523</v>
      </c>
      <c r="I87" s="20" t="str">
        <f>IF(COUNTIF($G$2:G87,G87)&gt;1,"","n")</f>
        <v/>
      </c>
      <c r="J87" s="20">
        <v>2017</v>
      </c>
      <c r="K87" s="20">
        <v>1.3694822938211004E-2</v>
      </c>
      <c r="L87" s="20" t="s">
        <v>45495</v>
      </c>
      <c r="M87" s="20" t="s">
        <v>40415</v>
      </c>
      <c r="N87" s="20" t="str">
        <f t="shared" si="3"/>
        <v>10.1038/eye.2017.34</v>
      </c>
      <c r="O87" s="21">
        <v>28257134</v>
      </c>
      <c r="P87" s="20">
        <v>1</v>
      </c>
      <c r="Q87" s="22"/>
      <c r="R87" s="22"/>
      <c r="S87" s="22"/>
      <c r="T87" s="23">
        <f t="shared" si="4"/>
        <v>0</v>
      </c>
      <c r="U87" s="31">
        <v>1</v>
      </c>
      <c r="V87" s="31">
        <v>20</v>
      </c>
      <c r="W87" s="31"/>
      <c r="Y87" s="25">
        <f>SUM(Tableau24[[#This Row],[Price $]],Tableau24[[#This Row],[Converted en $]])</f>
        <v>20</v>
      </c>
      <c r="AB87" s="20"/>
    </row>
    <row r="88" spans="1:28" x14ac:dyDescent="0.3">
      <c r="A88" s="20">
        <v>152</v>
      </c>
      <c r="B88" s="20">
        <f t="shared" si="5"/>
        <v>87</v>
      </c>
      <c r="C88" s="20">
        <v>9184</v>
      </c>
      <c r="D88" s="20" t="s">
        <v>11777</v>
      </c>
      <c r="E88" s="20" t="s">
        <v>21952</v>
      </c>
      <c r="F88" s="20" t="s">
        <v>32218</v>
      </c>
      <c r="G88" s="20" t="s">
        <v>2447</v>
      </c>
      <c r="I88" s="20" t="str">
        <f>IF(COUNTIF($G$2:G88,G88)&gt;1,"","n")</f>
        <v/>
      </c>
      <c r="J88" s="20">
        <v>2017</v>
      </c>
      <c r="K88" s="20">
        <v>1.3712778159281402E-2</v>
      </c>
      <c r="L88" s="20" t="s">
        <v>45496</v>
      </c>
      <c r="M88" s="20" t="s">
        <v>43500</v>
      </c>
      <c r="N88" s="20" t="str">
        <f>RIGHT(M88,LEN(M88)-SEARCH(" ",M88,1))</f>
        <v>10.1097/IOP.0000000000000806</v>
      </c>
      <c r="O88" s="21">
        <v>27768642</v>
      </c>
      <c r="P88" s="20">
        <v>1</v>
      </c>
      <c r="Q88" s="22"/>
      <c r="R88" s="22"/>
      <c r="S88" s="22"/>
      <c r="T88" s="23">
        <f t="shared" si="4"/>
        <v>0</v>
      </c>
      <c r="U88" s="31">
        <v>1</v>
      </c>
      <c r="V88" s="31">
        <v>58.8</v>
      </c>
      <c r="W88" s="31"/>
      <c r="Y88" s="25">
        <f>SUM(Tableau24[[#This Row],[Price $]],Tableau24[[#This Row],[Converted en $]])</f>
        <v>58.8</v>
      </c>
      <c r="AB88" s="20"/>
    </row>
    <row r="89" spans="1:28" x14ac:dyDescent="0.3">
      <c r="A89" s="20">
        <v>153</v>
      </c>
      <c r="B89" s="20">
        <f t="shared" si="5"/>
        <v>88</v>
      </c>
      <c r="C89" s="20">
        <v>328</v>
      </c>
      <c r="D89" s="20" t="s">
        <v>3591</v>
      </c>
      <c r="E89" s="20" t="s">
        <v>13852</v>
      </c>
      <c r="F89" s="20" t="s">
        <v>24011</v>
      </c>
      <c r="G89" s="20" t="s">
        <v>2464</v>
      </c>
      <c r="I89" s="20" t="str">
        <f>IF(COUNTIF($G$2:G89,G89)&gt;1,"","n")</f>
        <v>n</v>
      </c>
      <c r="J89" s="20">
        <v>2018</v>
      </c>
      <c r="K89" s="20">
        <v>1.3795511269179439E-2</v>
      </c>
      <c r="L89" s="20" t="s">
        <v>45497</v>
      </c>
      <c r="M89" s="20" t="s">
        <v>34837</v>
      </c>
      <c r="N89" s="20" t="str">
        <f t="shared" si="3"/>
        <v>10.1097/ICU.0000000000000456</v>
      </c>
      <c r="O89" s="21">
        <v>29256896</v>
      </c>
      <c r="P89" s="20">
        <v>1</v>
      </c>
      <c r="Q89" s="22"/>
      <c r="R89" s="22"/>
      <c r="S89" s="22"/>
      <c r="T89" s="23">
        <f t="shared" si="4"/>
        <v>0</v>
      </c>
      <c r="U89" s="31">
        <v>1</v>
      </c>
      <c r="V89" s="31">
        <v>58.8</v>
      </c>
      <c r="W89" s="31"/>
      <c r="Y89" s="25">
        <f>SUM(Tableau24[[#This Row],[Price $]],Tableau24[[#This Row],[Converted en $]])</f>
        <v>58.8</v>
      </c>
      <c r="AB89" s="20"/>
    </row>
    <row r="90" spans="1:28" x14ac:dyDescent="0.3">
      <c r="A90" s="20">
        <v>155</v>
      </c>
      <c r="B90" s="20">
        <f t="shared" si="5"/>
        <v>89</v>
      </c>
      <c r="C90" s="20">
        <v>9226</v>
      </c>
      <c r="D90" s="20" t="s">
        <v>9880</v>
      </c>
      <c r="E90" s="20" t="s">
        <v>21990</v>
      </c>
      <c r="F90" s="20" t="s">
        <v>32257</v>
      </c>
      <c r="G90" s="20" t="s">
        <v>2445</v>
      </c>
      <c r="I90" s="20" t="str">
        <f>IF(COUNTIF($G$2:G90,G90)&gt;1,"","n")</f>
        <v/>
      </c>
      <c r="J90" s="20">
        <v>2017</v>
      </c>
      <c r="K90" s="20">
        <v>1.3997008604673788E-2</v>
      </c>
      <c r="L90" s="20" t="s">
        <v>45499</v>
      </c>
      <c r="M90" s="20" t="s">
        <v>43538</v>
      </c>
      <c r="N90" s="20" t="str">
        <f t="shared" si="3"/>
        <v>10.1097/IAE.0000000000001368</v>
      </c>
      <c r="O90" s="21">
        <v>27759580</v>
      </c>
      <c r="P90" s="20">
        <v>1</v>
      </c>
      <c r="Q90" s="22"/>
      <c r="R90" s="22"/>
      <c r="S90" s="22"/>
      <c r="T90" s="23">
        <f t="shared" si="4"/>
        <v>0</v>
      </c>
      <c r="U90" s="31">
        <v>1</v>
      </c>
      <c r="V90" s="31">
        <v>58.8</v>
      </c>
      <c r="W90" s="31"/>
      <c r="Y90" s="25">
        <f>SUM(Tableau24[[#This Row],[Price $]],Tableau24[[#This Row],[Converted en $]])</f>
        <v>58.8</v>
      </c>
      <c r="AB90" s="20"/>
    </row>
    <row r="91" spans="1:28" x14ac:dyDescent="0.3">
      <c r="A91" s="20">
        <v>156</v>
      </c>
      <c r="B91" s="20">
        <f t="shared" si="5"/>
        <v>90</v>
      </c>
      <c r="C91" s="20">
        <v>8477</v>
      </c>
      <c r="D91" s="20" t="s">
        <v>11154</v>
      </c>
      <c r="E91" s="20" t="s">
        <v>21339</v>
      </c>
      <c r="F91" s="20" t="s">
        <v>31593</v>
      </c>
      <c r="G91" s="20" t="s">
        <v>2948</v>
      </c>
      <c r="I91" s="20" t="str">
        <f>IF(COUNTIF($G$2:G91,G91)&gt;1,"","n")</f>
        <v>n</v>
      </c>
      <c r="J91" s="20">
        <v>2017</v>
      </c>
      <c r="K91" s="20">
        <v>1.4015313118210693E-2</v>
      </c>
      <c r="L91" s="20" t="s">
        <v>45500</v>
      </c>
      <c r="M91" s="20" t="s">
        <v>42816</v>
      </c>
      <c r="N91" s="20" t="str">
        <f t="shared" si="3"/>
        <v>10.1007/s12031-016-0869-6</v>
      </c>
      <c r="O91" s="21">
        <v>27909871</v>
      </c>
      <c r="P91" s="20">
        <v>1</v>
      </c>
      <c r="Q91" s="22"/>
      <c r="R91" s="22"/>
      <c r="S91" s="22"/>
      <c r="T91" s="23">
        <f t="shared" si="4"/>
        <v>0</v>
      </c>
      <c r="U91" s="31">
        <v>1</v>
      </c>
      <c r="V91" s="31"/>
      <c r="W91" s="31">
        <v>41.94</v>
      </c>
      <c r="X91" s="24">
        <f>Tableau24[[#This Row],[Price euros]]*Euros_dollars</f>
        <v>51.34546439999999</v>
      </c>
      <c r="Y91" s="25">
        <f>SUM(Tableau24[[#This Row],[Price $]],Tableau24[[#This Row],[Converted en $]])</f>
        <v>51.34546439999999</v>
      </c>
      <c r="AB91" s="20"/>
    </row>
    <row r="92" spans="1:28" x14ac:dyDescent="0.3">
      <c r="A92" s="20">
        <v>158</v>
      </c>
      <c r="B92" s="20">
        <f t="shared" si="5"/>
        <v>91</v>
      </c>
      <c r="C92" s="20">
        <v>7573</v>
      </c>
      <c r="D92" s="20" t="s">
        <v>10365</v>
      </c>
      <c r="E92" s="20" t="s">
        <v>20565</v>
      </c>
      <c r="F92" s="20" t="s">
        <v>30800</v>
      </c>
      <c r="G92" s="20" t="s">
        <v>2479</v>
      </c>
      <c r="I92" s="20" t="str">
        <f>IF(COUNTIF($G$2:G92,G92)&gt;1,"","n")</f>
        <v/>
      </c>
      <c r="J92" s="20">
        <v>2017</v>
      </c>
      <c r="K92" s="20">
        <v>1.4073586599373744E-2</v>
      </c>
      <c r="L92" s="20" t="s">
        <v>45502</v>
      </c>
      <c r="M92" s="20" t="s">
        <v>41928</v>
      </c>
      <c r="N92" s="20" t="str">
        <f t="shared" si="3"/>
        <v>10.1097/ICO.0000000000001129</v>
      </c>
      <c r="O92" s="21">
        <v>28079686</v>
      </c>
      <c r="P92" s="20">
        <v>1</v>
      </c>
      <c r="Q92" s="22"/>
      <c r="R92" s="22"/>
      <c r="S92" s="22"/>
      <c r="T92" s="23">
        <f t="shared" si="4"/>
        <v>0</v>
      </c>
      <c r="U92" s="31">
        <v>1</v>
      </c>
      <c r="V92" s="31">
        <v>58.8</v>
      </c>
      <c r="W92" s="31"/>
      <c r="Y92" s="25">
        <f>SUM(Tableau24[[#This Row],[Price $]],Tableau24[[#This Row],[Converted en $]])</f>
        <v>58.8</v>
      </c>
      <c r="AB92" s="20"/>
    </row>
    <row r="93" spans="1:28" x14ac:dyDescent="0.3">
      <c r="A93" s="20">
        <v>160</v>
      </c>
      <c r="B93" s="20">
        <f t="shared" si="5"/>
        <v>92</v>
      </c>
      <c r="C93" s="20">
        <v>8278</v>
      </c>
      <c r="D93" s="20" t="s">
        <v>10980</v>
      </c>
      <c r="E93" s="20" t="s">
        <v>21167</v>
      </c>
      <c r="F93" s="20" t="s">
        <v>31418</v>
      </c>
      <c r="G93" s="20" t="s">
        <v>2445</v>
      </c>
      <c r="I93" s="20" t="str">
        <f>IF(COUNTIF($G$2:G93,G93)&gt;1,"","n")</f>
        <v/>
      </c>
      <c r="J93" s="20">
        <v>2017</v>
      </c>
      <c r="K93" s="20">
        <v>1.4087766719166006E-2</v>
      </c>
      <c r="L93" s="20" t="s">
        <v>45504</v>
      </c>
      <c r="M93" s="20" t="s">
        <v>42622</v>
      </c>
      <c r="N93" s="20" t="str">
        <f t="shared" si="3"/>
        <v>10.1097/IAE.0000000000001408</v>
      </c>
      <c r="O93" s="21">
        <v>27941529</v>
      </c>
      <c r="P93" s="20">
        <v>1</v>
      </c>
      <c r="Q93" s="22"/>
      <c r="R93" s="22"/>
      <c r="S93" s="22"/>
      <c r="T93" s="23">
        <f t="shared" si="4"/>
        <v>0</v>
      </c>
      <c r="U93" s="31">
        <v>1</v>
      </c>
      <c r="V93" s="31">
        <v>58.8</v>
      </c>
      <c r="W93" s="31"/>
      <c r="Y93" s="25">
        <f>SUM(Tableau24[[#This Row],[Price $]],Tableau24[[#This Row],[Converted en $]])</f>
        <v>58.8</v>
      </c>
      <c r="AB93" s="20"/>
    </row>
    <row r="94" spans="1:28" x14ac:dyDescent="0.3">
      <c r="A94" s="20">
        <v>161</v>
      </c>
      <c r="B94" s="20">
        <f t="shared" si="5"/>
        <v>93</v>
      </c>
      <c r="C94" s="20">
        <v>9512</v>
      </c>
      <c r="D94" s="20" t="s">
        <v>2027</v>
      </c>
      <c r="E94" s="20" t="s">
        <v>2028</v>
      </c>
      <c r="F94" s="20" t="s">
        <v>2029</v>
      </c>
      <c r="G94" s="20" t="s">
        <v>2877</v>
      </c>
      <c r="I94" s="20" t="str">
        <f>IF(COUNTIF($G$2:G94,G94)&gt;1,"","n")</f>
        <v>n</v>
      </c>
      <c r="J94" s="20">
        <v>2017</v>
      </c>
      <c r="K94" s="20">
        <v>1.4155004123981074E-2</v>
      </c>
      <c r="L94" s="20" t="s">
        <v>45505</v>
      </c>
      <c r="M94" s="20" t="s">
        <v>43795</v>
      </c>
      <c r="N94" s="20" t="str">
        <f t="shared" si="3"/>
        <v>10.1002/dmrr.2860</v>
      </c>
      <c r="O94" s="21">
        <v>27667505</v>
      </c>
      <c r="P94" s="20">
        <v>1</v>
      </c>
      <c r="Q94" s="22"/>
      <c r="R94" s="22"/>
      <c r="S94" s="22"/>
      <c r="T94" s="23">
        <f t="shared" si="4"/>
        <v>0</v>
      </c>
      <c r="U94" s="31">
        <v>1</v>
      </c>
      <c r="V94" s="31">
        <v>38</v>
      </c>
      <c r="W94" s="31"/>
      <c r="Y94" s="25">
        <f>SUM(Tableau24[[#This Row],[Price $]],Tableau24[[#This Row],[Converted en $]])</f>
        <v>38</v>
      </c>
      <c r="AB94" s="20"/>
    </row>
    <row r="95" spans="1:28" x14ac:dyDescent="0.3">
      <c r="A95" s="20">
        <v>165</v>
      </c>
      <c r="B95" s="20">
        <f t="shared" si="5"/>
        <v>94</v>
      </c>
      <c r="C95" s="20">
        <v>5857</v>
      </c>
      <c r="D95" s="20" t="s">
        <v>8872</v>
      </c>
      <c r="E95" s="20" t="s">
        <v>19088</v>
      </c>
      <c r="F95" s="20" t="s">
        <v>29302</v>
      </c>
      <c r="G95" s="20" t="s">
        <v>3151</v>
      </c>
      <c r="I95" s="20" t="str">
        <f>IF(COUNTIF($G$2:G95,G95)&gt;1,"","n")</f>
        <v>n</v>
      </c>
      <c r="J95" s="20">
        <v>2017</v>
      </c>
      <c r="K95" s="20">
        <v>1.4551887694038146E-2</v>
      </c>
      <c r="L95" s="20" t="s">
        <v>45509</v>
      </c>
      <c r="M95" s="20" t="s">
        <v>40239</v>
      </c>
      <c r="N95" s="20" t="str">
        <f t="shared" si="3"/>
        <v>10.1016/j.anai.2017.01.027</v>
      </c>
      <c r="O95" s="21">
        <v>28279594</v>
      </c>
      <c r="P95" s="20">
        <v>1</v>
      </c>
      <c r="Q95" s="22"/>
      <c r="R95" s="22"/>
      <c r="S95" s="22"/>
      <c r="T95" s="23">
        <f t="shared" si="4"/>
        <v>0</v>
      </c>
      <c r="U95" s="31">
        <v>1</v>
      </c>
      <c r="V95" s="31">
        <v>35.950000000000003</v>
      </c>
      <c r="W95" s="31"/>
      <c r="Y95" s="25">
        <f>SUM(Tableau24[[#This Row],[Price $]],Tableau24[[#This Row],[Converted en $]])</f>
        <v>35.950000000000003</v>
      </c>
      <c r="AB95" s="20"/>
    </row>
    <row r="96" spans="1:28" x14ac:dyDescent="0.3">
      <c r="A96" s="20">
        <v>166</v>
      </c>
      <c r="B96" s="20">
        <f t="shared" si="5"/>
        <v>95</v>
      </c>
      <c r="C96" s="20">
        <v>9472</v>
      </c>
      <c r="D96" s="20" t="s">
        <v>12038</v>
      </c>
      <c r="E96" s="20" t="s">
        <v>22214</v>
      </c>
      <c r="F96" s="20" t="s">
        <v>32484</v>
      </c>
      <c r="G96" s="20" t="s">
        <v>2552</v>
      </c>
      <c r="I96" s="20" t="str">
        <f>IF(COUNTIF($G$2:G96,G96)&gt;1,"","n")</f>
        <v>n</v>
      </c>
      <c r="J96" s="20">
        <v>2017</v>
      </c>
      <c r="K96" s="20">
        <v>1.4858465862444104E-2</v>
      </c>
      <c r="L96" s="20" t="s">
        <v>45510</v>
      </c>
      <c r="M96" s="20" t="s">
        <v>43755</v>
      </c>
      <c r="N96" s="20" t="str">
        <f>RIGHT(M96,LEN(M96)-SEARCH(" ",M96,1))</f>
        <v>10.1007/s10067-016-3417-4</v>
      </c>
      <c r="O96" s="21">
        <v>27679471</v>
      </c>
      <c r="P96" s="20">
        <v>1</v>
      </c>
      <c r="Q96" s="22"/>
      <c r="R96" s="22"/>
      <c r="S96" s="22"/>
      <c r="T96" s="23">
        <f t="shared" si="4"/>
        <v>0</v>
      </c>
      <c r="U96" s="31">
        <v>1</v>
      </c>
      <c r="V96" s="31"/>
      <c r="W96" s="31">
        <v>41.94</v>
      </c>
      <c r="X96" s="24">
        <f>Tableau24[[#This Row],[Price euros]]*Euros_dollars</f>
        <v>51.34546439999999</v>
      </c>
      <c r="Y96" s="25">
        <f>SUM(Tableau24[[#This Row],[Price $]],Tableau24[[#This Row],[Converted en $]])</f>
        <v>51.34546439999999</v>
      </c>
      <c r="AB96" s="20"/>
    </row>
    <row r="97" spans="1:28" x14ac:dyDescent="0.3">
      <c r="A97" s="20">
        <v>168</v>
      </c>
      <c r="B97" s="20">
        <f t="shared" si="5"/>
        <v>96</v>
      </c>
      <c r="C97" s="20">
        <v>4211</v>
      </c>
      <c r="D97" s="20" t="s">
        <v>356</v>
      </c>
      <c r="E97" s="20" t="s">
        <v>357</v>
      </c>
      <c r="F97" s="20" t="s">
        <v>358</v>
      </c>
      <c r="G97" s="20" t="s">
        <v>2954</v>
      </c>
      <c r="I97" s="20" t="str">
        <f>IF(COUNTIF($G$2:G97,G97)&gt;1,"","n")</f>
        <v>n</v>
      </c>
      <c r="J97" s="20">
        <v>2017</v>
      </c>
      <c r="K97" s="20">
        <v>1.4908155709034698E-2</v>
      </c>
      <c r="L97" s="20" t="s">
        <v>45512</v>
      </c>
      <c r="M97" s="20" t="s">
        <v>38642</v>
      </c>
      <c r="N97" s="20" t="str">
        <f t="shared" si="3"/>
        <v>10.1038/nprot.2017.032</v>
      </c>
      <c r="O97" s="21">
        <v>28471458</v>
      </c>
      <c r="P97" s="20">
        <v>1</v>
      </c>
      <c r="Q97" s="22"/>
      <c r="R97" s="22"/>
      <c r="S97" s="22"/>
      <c r="T97" s="23">
        <f t="shared" si="4"/>
        <v>0</v>
      </c>
      <c r="U97" s="31">
        <v>1</v>
      </c>
      <c r="V97" s="31">
        <v>20</v>
      </c>
      <c r="W97" s="31"/>
      <c r="Y97" s="25">
        <f>SUM(Tableau24[[#This Row],[Price $]],Tableau24[[#This Row],[Converted en $]])</f>
        <v>20</v>
      </c>
      <c r="AB97" s="20"/>
    </row>
    <row r="98" spans="1:28" x14ac:dyDescent="0.3">
      <c r="A98" s="20">
        <v>169</v>
      </c>
      <c r="B98" s="20">
        <f t="shared" si="5"/>
        <v>97</v>
      </c>
      <c r="C98" s="20">
        <v>9290</v>
      </c>
      <c r="D98" s="20" t="s">
        <v>11871</v>
      </c>
      <c r="E98" s="20" t="s">
        <v>22048</v>
      </c>
      <c r="F98" s="20" t="s">
        <v>32315</v>
      </c>
      <c r="G98" s="20" t="s">
        <v>2479</v>
      </c>
      <c r="I98" s="20" t="str">
        <f>IF(COUNTIF($G$2:G98,G98)&gt;1,"","n")</f>
        <v/>
      </c>
      <c r="J98" s="20">
        <v>2017</v>
      </c>
      <c r="K98" s="20">
        <v>1.4976355846202938E-2</v>
      </c>
      <c r="L98" s="20" t="s">
        <v>45513</v>
      </c>
      <c r="M98" s="20" t="s">
        <v>45553</v>
      </c>
      <c r="N98" s="20" t="str">
        <f t="shared" si="3"/>
        <v>10.1097/ICO.0000000000001038</v>
      </c>
      <c r="O98" s="21">
        <v>27749452</v>
      </c>
      <c r="P98" s="20">
        <v>1</v>
      </c>
      <c r="Q98" s="22"/>
      <c r="R98" s="22"/>
      <c r="S98" s="22"/>
      <c r="T98" s="23">
        <f t="shared" si="4"/>
        <v>0</v>
      </c>
      <c r="U98" s="31">
        <v>1</v>
      </c>
      <c r="V98" s="31">
        <v>58.8</v>
      </c>
      <c r="W98" s="31"/>
      <c r="Y98" s="25">
        <f>SUM(Tableau24[[#This Row],[Price $]],Tableau24[[#This Row],[Converted en $]])</f>
        <v>58.8</v>
      </c>
      <c r="AB98" s="20"/>
    </row>
    <row r="99" spans="1:28" x14ac:dyDescent="0.3">
      <c r="A99" s="20">
        <v>170</v>
      </c>
      <c r="B99" s="20">
        <f t="shared" si="5"/>
        <v>98</v>
      </c>
      <c r="C99" s="20">
        <v>4854</v>
      </c>
      <c r="D99" s="20" t="s">
        <v>7957</v>
      </c>
      <c r="E99" s="20" t="s">
        <v>18186</v>
      </c>
      <c r="F99" s="20" t="s">
        <v>28387</v>
      </c>
      <c r="G99" s="20" t="s">
        <v>2464</v>
      </c>
      <c r="I99" s="20" t="str">
        <f>IF(COUNTIF($G$2:G99,G99)&gt;1,"","n")</f>
        <v/>
      </c>
      <c r="J99" s="20">
        <v>2017</v>
      </c>
      <c r="K99" s="20">
        <v>1.4991228541930024E-2</v>
      </c>
      <c r="L99" s="20" t="s">
        <v>45514</v>
      </c>
      <c r="M99" s="20" t="s">
        <v>39264</v>
      </c>
      <c r="N99" s="20" t="str">
        <f>RIGHT(M99,LEN(M99)-SEARCH(" ",M99,1))</f>
        <v>10.1097/ICU.0000000000000385</v>
      </c>
      <c r="O99" s="21">
        <v>28399069</v>
      </c>
      <c r="P99" s="20">
        <v>1</v>
      </c>
      <c r="Q99" s="22"/>
      <c r="R99" s="22"/>
      <c r="S99" s="22"/>
      <c r="T99" s="23">
        <f t="shared" si="4"/>
        <v>0</v>
      </c>
      <c r="U99" s="31">
        <v>1</v>
      </c>
      <c r="V99" s="31">
        <v>58.8</v>
      </c>
      <c r="W99" s="31"/>
      <c r="Y99" s="25">
        <f>SUM(Tableau24[[#This Row],[Price $]],Tableau24[[#This Row],[Converted en $]])</f>
        <v>58.8</v>
      </c>
      <c r="AB99" s="20"/>
    </row>
    <row r="100" spans="1:28" x14ac:dyDescent="0.3">
      <c r="A100" s="20">
        <v>173</v>
      </c>
      <c r="B100" s="20">
        <f t="shared" si="5"/>
        <v>99</v>
      </c>
      <c r="C100" s="20">
        <v>8272</v>
      </c>
      <c r="D100" s="20" t="s">
        <v>10974</v>
      </c>
      <c r="E100" s="20" t="s">
        <v>21161</v>
      </c>
      <c r="F100" s="20" t="s">
        <v>31412</v>
      </c>
      <c r="G100" s="20" t="s">
        <v>2532</v>
      </c>
      <c r="I100" s="20" t="str">
        <f>IF(COUNTIF($G$2:G100,G100)&gt;1,"","n")</f>
        <v>n</v>
      </c>
      <c r="J100" s="20">
        <v>2017</v>
      </c>
      <c r="K100" s="20">
        <v>1.5164347570775893E-2</v>
      </c>
      <c r="L100" s="20" t="s">
        <v>45517</v>
      </c>
      <c r="M100" s="20" t="s">
        <v>42616</v>
      </c>
      <c r="N100" s="20" t="str">
        <f t="shared" si="3"/>
        <v>10.1007/s10384-016-0490-9</v>
      </c>
      <c r="O100" s="21">
        <v>27943089</v>
      </c>
      <c r="P100" s="20">
        <v>1</v>
      </c>
      <c r="Q100" s="22"/>
      <c r="R100" s="22"/>
      <c r="S100" s="22"/>
      <c r="T100" s="23">
        <f t="shared" si="4"/>
        <v>0</v>
      </c>
      <c r="U100" s="31">
        <v>1</v>
      </c>
      <c r="V100" s="31"/>
      <c r="W100" s="31">
        <v>41.94</v>
      </c>
      <c r="X100" s="24">
        <f>Tableau24[[#This Row],[Price euros]]*Euros_dollars</f>
        <v>51.34546439999999</v>
      </c>
      <c r="Y100" s="25">
        <f>SUM(Tableau24[[#This Row],[Price $]],Tableau24[[#This Row],[Converted en $]])</f>
        <v>51.34546439999999</v>
      </c>
      <c r="AB100" s="20"/>
    </row>
    <row r="101" spans="1:28" x14ac:dyDescent="0.3">
      <c r="A101" s="20">
        <v>175</v>
      </c>
      <c r="B101" s="20">
        <f t="shared" si="5"/>
        <v>100</v>
      </c>
      <c r="C101" s="20">
        <v>7778</v>
      </c>
      <c r="D101" s="20" t="s">
        <v>10543</v>
      </c>
      <c r="E101" s="20" t="s">
        <v>20739</v>
      </c>
      <c r="F101" s="20" t="s">
        <v>30980</v>
      </c>
      <c r="G101" s="20" t="s">
        <v>2490</v>
      </c>
      <c r="I101" s="20" t="str">
        <f>IF(COUNTIF($G$2:G101,G101)&gt;1,"","n")</f>
        <v/>
      </c>
      <c r="J101" s="20">
        <v>2017</v>
      </c>
      <c r="K101" s="20">
        <v>1.5315456424039198E-2</v>
      </c>
      <c r="L101" s="20" t="s">
        <v>45519</v>
      </c>
      <c r="M101" s="20" t="s">
        <v>42129</v>
      </c>
      <c r="N101" s="20" t="str">
        <f t="shared" si="3"/>
        <v>10.1016/j.ajo.2016.12.023</v>
      </c>
      <c r="O101" s="21">
        <v>28057456</v>
      </c>
      <c r="P101" s="20">
        <v>1</v>
      </c>
      <c r="Q101" s="22"/>
      <c r="R101" s="22"/>
      <c r="S101" s="22"/>
      <c r="T101" s="23">
        <f t="shared" si="4"/>
        <v>0</v>
      </c>
      <c r="U101" s="31">
        <v>1</v>
      </c>
      <c r="V101" s="31">
        <v>35.950000000000003</v>
      </c>
      <c r="W101" s="31"/>
      <c r="Y101" s="25">
        <f>SUM(Tableau24[[#This Row],[Price $]],Tableau24[[#This Row],[Converted en $]])</f>
        <v>35.950000000000003</v>
      </c>
      <c r="AB101" s="20"/>
    </row>
    <row r="102" spans="1:28" x14ac:dyDescent="0.3">
      <c r="A102" s="20">
        <v>176</v>
      </c>
      <c r="B102" s="20">
        <f t="shared" si="5"/>
        <v>101</v>
      </c>
      <c r="C102" s="20">
        <v>6221</v>
      </c>
      <c r="D102" s="20" t="s">
        <v>9182</v>
      </c>
      <c r="E102" s="20" t="s">
        <v>19395</v>
      </c>
      <c r="F102" s="20" t="s">
        <v>29613</v>
      </c>
      <c r="G102" s="20" t="s">
        <v>2496</v>
      </c>
      <c r="I102" s="20" t="str">
        <f>IF(COUNTIF($G$2:G102,G102)&gt;1,"","n")</f>
        <v/>
      </c>
      <c r="J102" s="20">
        <v>2017</v>
      </c>
      <c r="K102" s="20">
        <v>1.5397348298920588E-2</v>
      </c>
      <c r="L102" s="20" t="s">
        <v>45520</v>
      </c>
      <c r="M102" s="20" t="s">
        <v>40591</v>
      </c>
      <c r="N102" s="20" t="str">
        <f t="shared" si="3"/>
        <v>10.1016/j.jcjo.2016.07.026</v>
      </c>
      <c r="O102" s="21">
        <v>28237150</v>
      </c>
      <c r="P102" s="20">
        <v>1</v>
      </c>
      <c r="Q102" s="22"/>
      <c r="R102" s="22"/>
      <c r="S102" s="22"/>
      <c r="T102" s="23">
        <f t="shared" si="4"/>
        <v>0</v>
      </c>
      <c r="U102" s="31">
        <v>1</v>
      </c>
      <c r="V102" s="31">
        <v>35.950000000000003</v>
      </c>
      <c r="W102" s="31"/>
      <c r="Y102" s="25">
        <f>SUM(Tableau24[[#This Row],[Price $]],Tableau24[[#This Row],[Converted en $]])</f>
        <v>35.950000000000003</v>
      </c>
      <c r="AB102" s="20"/>
    </row>
    <row r="103" spans="1:28" x14ac:dyDescent="0.3">
      <c r="A103" s="20">
        <v>180</v>
      </c>
      <c r="B103" s="20">
        <f t="shared" si="5"/>
        <v>102</v>
      </c>
      <c r="C103" s="20">
        <v>8830</v>
      </c>
      <c r="D103" s="20" t="s">
        <v>11462</v>
      </c>
      <c r="E103" s="20" t="s">
        <v>21646</v>
      </c>
      <c r="F103" s="20" t="s">
        <v>31902</v>
      </c>
      <c r="G103" s="20" t="s">
        <v>2445</v>
      </c>
      <c r="I103" s="20" t="str">
        <f>IF(COUNTIF($G$2:G103,G103)&gt;1,"","n")</f>
        <v/>
      </c>
      <c r="J103" s="20">
        <v>2017</v>
      </c>
      <c r="K103" s="20">
        <v>1.575508203751752E-2</v>
      </c>
      <c r="L103" s="20" t="s">
        <v>45524</v>
      </c>
      <c r="M103" s="20" t="s">
        <v>43166</v>
      </c>
      <c r="N103" s="20" t="str">
        <f t="shared" si="3"/>
        <v>10.1097/IAE.0000000000001401</v>
      </c>
      <c r="O103" s="21">
        <v>27828914</v>
      </c>
      <c r="P103" s="20">
        <v>1</v>
      </c>
      <c r="Q103" s="22"/>
      <c r="R103" s="22"/>
      <c r="S103" s="22"/>
      <c r="T103" s="23">
        <f t="shared" si="4"/>
        <v>0</v>
      </c>
      <c r="U103" s="31">
        <v>1</v>
      </c>
      <c r="V103" s="31">
        <v>70.8</v>
      </c>
      <c r="W103" s="31"/>
      <c r="Y103" s="25">
        <f>SUM(Tableau24[[#This Row],[Price $]],Tableau24[[#This Row],[Converted en $]])</f>
        <v>70.8</v>
      </c>
      <c r="AB103" s="20"/>
    </row>
    <row r="104" spans="1:28" x14ac:dyDescent="0.3">
      <c r="A104" s="20">
        <v>182</v>
      </c>
      <c r="B104" s="20">
        <f t="shared" si="5"/>
        <v>103</v>
      </c>
      <c r="C104" s="20">
        <v>6501</v>
      </c>
      <c r="D104" s="20" t="s">
        <v>9428</v>
      </c>
      <c r="E104" s="20" t="s">
        <v>19636</v>
      </c>
      <c r="F104" s="20" t="s">
        <v>29859</v>
      </c>
      <c r="G104" s="20" t="s">
        <v>2486</v>
      </c>
      <c r="I104" s="20" t="str">
        <f>IF(COUNTIF($G$2:G104,G104)&gt;1,"","n")</f>
        <v/>
      </c>
      <c r="J104" s="20">
        <v>2017</v>
      </c>
      <c r="K104" s="20">
        <v>1.5928662743480926E-2</v>
      </c>
      <c r="L104" s="20" t="s">
        <v>45526</v>
      </c>
      <c r="M104" s="20" t="s">
        <v>40866</v>
      </c>
      <c r="N104" s="20" t="str">
        <f t="shared" si="3"/>
        <v>10.1111/aos.13385</v>
      </c>
      <c r="O104" s="21">
        <v>28205342</v>
      </c>
      <c r="P104" s="20">
        <v>1</v>
      </c>
      <c r="Q104" s="22"/>
      <c r="R104" s="22"/>
      <c r="S104" s="22"/>
      <c r="T104" s="23">
        <f t="shared" si="4"/>
        <v>0</v>
      </c>
      <c r="U104" s="31">
        <v>1</v>
      </c>
      <c r="V104" s="31">
        <v>38</v>
      </c>
      <c r="W104" s="31"/>
      <c r="Y104" s="25">
        <f>SUM(Tableau24[[#This Row],[Price $]],Tableau24[[#This Row],[Converted en $]])</f>
        <v>38</v>
      </c>
      <c r="AB104" s="20"/>
    </row>
    <row r="105" spans="1:28" x14ac:dyDescent="0.3">
      <c r="A105" s="20">
        <v>185</v>
      </c>
      <c r="B105" s="20">
        <f t="shared" si="5"/>
        <v>104</v>
      </c>
      <c r="C105" s="20">
        <v>8294</v>
      </c>
      <c r="D105" s="20" t="s">
        <v>10995</v>
      </c>
      <c r="E105" s="20" t="s">
        <v>21182</v>
      </c>
      <c r="F105" s="20" t="s">
        <v>31433</v>
      </c>
      <c r="G105" s="20" t="s">
        <v>2438</v>
      </c>
      <c r="I105" s="20" t="str">
        <f>IF(COUNTIF($G$2:G105,G105)&gt;1,"","n")</f>
        <v/>
      </c>
      <c r="J105" s="20">
        <v>2017</v>
      </c>
      <c r="K105" s="20">
        <v>1.6088373075183848E-2</v>
      </c>
      <c r="L105" s="20" t="s">
        <v>45529</v>
      </c>
      <c r="M105" s="20" t="s">
        <v>42638</v>
      </c>
      <c r="N105" s="20" t="str">
        <f t="shared" si="3"/>
        <v>10.1136/bjophthalmol-2016-309504</v>
      </c>
      <c r="O105" s="21">
        <v>27941048</v>
      </c>
      <c r="P105" s="20">
        <v>1</v>
      </c>
      <c r="Q105" s="22"/>
      <c r="R105" s="22"/>
      <c r="S105" s="22"/>
      <c r="T105" s="23">
        <f t="shared" si="4"/>
        <v>0</v>
      </c>
      <c r="U105" s="31">
        <v>1</v>
      </c>
      <c r="V105" s="31">
        <v>35.700000000000003</v>
      </c>
      <c r="W105" s="31"/>
      <c r="Y105" s="25">
        <f>SUM(Tableau24[[#This Row],[Price $]],Tableau24[[#This Row],[Converted en $]])</f>
        <v>35.700000000000003</v>
      </c>
      <c r="AB105" s="20"/>
    </row>
    <row r="106" spans="1:28" x14ac:dyDescent="0.3">
      <c r="A106" s="20">
        <v>186</v>
      </c>
      <c r="B106" s="20">
        <f t="shared" si="5"/>
        <v>105</v>
      </c>
      <c r="C106" s="20">
        <v>3646</v>
      </c>
      <c r="D106" s="20" t="s">
        <v>6818</v>
      </c>
      <c r="E106" s="20" t="s">
        <v>17059</v>
      </c>
      <c r="F106" s="20" t="s">
        <v>27242</v>
      </c>
      <c r="G106" s="20" t="s">
        <v>2448</v>
      </c>
      <c r="I106" s="20" t="str">
        <f>IF(COUNTIF($G$2:G106,G106)&gt;1,"","n")</f>
        <v/>
      </c>
      <c r="J106" s="20">
        <v>2017</v>
      </c>
      <c r="K106" s="20">
        <v>1.6174540878484467E-2</v>
      </c>
      <c r="L106" s="20" t="s">
        <v>45530</v>
      </c>
      <c r="M106" s="20" t="s">
        <v>38092</v>
      </c>
      <c r="N106" s="20" t="str">
        <f t="shared" si="3"/>
        <v>10.1007/s00417-017-3696-8</v>
      </c>
      <c r="O106" s="21">
        <v>28551879</v>
      </c>
      <c r="P106" s="20">
        <v>1</v>
      </c>
      <c r="Q106" s="22"/>
      <c r="R106" s="22"/>
      <c r="S106" s="22"/>
      <c r="T106" s="23">
        <f t="shared" si="4"/>
        <v>0</v>
      </c>
      <c r="U106" s="31">
        <v>1</v>
      </c>
      <c r="V106" s="31"/>
      <c r="W106" s="31">
        <v>41.94</v>
      </c>
      <c r="X106" s="24">
        <f>Tableau24[[#This Row],[Price euros]]*Euros_dollars</f>
        <v>51.34546439999999</v>
      </c>
      <c r="Y106" s="25">
        <f>SUM(Tableau24[[#This Row],[Price $]],Tableau24[[#This Row],[Converted en $]])</f>
        <v>51.34546439999999</v>
      </c>
      <c r="AB106" s="20"/>
    </row>
    <row r="107" spans="1:28" x14ac:dyDescent="0.3">
      <c r="A107" s="20">
        <v>188</v>
      </c>
      <c r="B107" s="20">
        <f t="shared" si="5"/>
        <v>106</v>
      </c>
      <c r="C107" s="20">
        <v>7352</v>
      </c>
      <c r="D107" s="20" t="s">
        <v>1313</v>
      </c>
      <c r="E107" s="20" t="s">
        <v>1314</v>
      </c>
      <c r="F107" s="20" t="s">
        <v>1315</v>
      </c>
      <c r="G107" s="20" t="s">
        <v>2944</v>
      </c>
      <c r="I107" s="20" t="str">
        <f>IF(COUNTIF($G$2:G107,G107)&gt;1,"","n")</f>
        <v>n</v>
      </c>
      <c r="J107" s="20">
        <v>2017</v>
      </c>
      <c r="K107" s="20">
        <v>1.6318326831733621E-2</v>
      </c>
      <c r="L107" s="20" t="s">
        <v>45532</v>
      </c>
      <c r="M107" s="20" t="s">
        <v>41708</v>
      </c>
      <c r="N107" s="20" t="str">
        <f t="shared" si="3"/>
        <v>10.1111/cup.12909</v>
      </c>
      <c r="O107" s="21">
        <v>28102002</v>
      </c>
      <c r="P107" s="20">
        <v>1</v>
      </c>
      <c r="Q107" s="22"/>
      <c r="R107" s="22"/>
      <c r="S107" s="22"/>
      <c r="T107" s="23">
        <f t="shared" si="4"/>
        <v>0</v>
      </c>
      <c r="U107" s="31">
        <v>1</v>
      </c>
      <c r="V107" s="31">
        <v>38</v>
      </c>
      <c r="W107" s="31"/>
      <c r="Y107" s="25">
        <f>SUM(Tableau24[[#This Row],[Price $]],Tableau24[[#This Row],[Converted en $]])</f>
        <v>38</v>
      </c>
      <c r="AB107" s="20"/>
    </row>
    <row r="108" spans="1:28" x14ac:dyDescent="0.3">
      <c r="A108" s="20">
        <v>189</v>
      </c>
      <c r="B108" s="20">
        <f t="shared" si="5"/>
        <v>107</v>
      </c>
      <c r="C108" s="20">
        <v>8283</v>
      </c>
      <c r="D108" s="20" t="s">
        <v>10985</v>
      </c>
      <c r="E108" s="20" t="s">
        <v>21172</v>
      </c>
      <c r="F108" s="20" t="s">
        <v>31423</v>
      </c>
      <c r="G108" s="20" t="s">
        <v>2447</v>
      </c>
      <c r="I108" s="20" t="str">
        <f>IF(COUNTIF($G$2:G108,G108)&gt;1,"","n")</f>
        <v/>
      </c>
      <c r="J108" s="20">
        <v>2017</v>
      </c>
      <c r="K108" s="20">
        <v>1.6506146322485149E-2</v>
      </c>
      <c r="L108" s="20" t="s">
        <v>45533</v>
      </c>
      <c r="M108" s="20" t="s">
        <v>42627</v>
      </c>
      <c r="N108" s="20" t="str">
        <f t="shared" si="3"/>
        <v>10.1097/IOP.0000000000000837</v>
      </c>
      <c r="O108" s="21">
        <v>27941469</v>
      </c>
      <c r="P108" s="20">
        <v>1</v>
      </c>
      <c r="Q108" s="22"/>
      <c r="R108" s="22"/>
      <c r="S108" s="22"/>
      <c r="T108" s="23">
        <f t="shared" si="4"/>
        <v>0</v>
      </c>
      <c r="U108" s="31">
        <v>1</v>
      </c>
      <c r="V108" s="31">
        <v>58.8</v>
      </c>
      <c r="W108" s="31"/>
      <c r="Y108" s="25">
        <f>SUM(Tableau24[[#This Row],[Price $]],Tableau24[[#This Row],[Converted en $]])</f>
        <v>58.8</v>
      </c>
      <c r="AB108" s="20"/>
    </row>
    <row r="109" spans="1:28" x14ac:dyDescent="0.3">
      <c r="A109" s="20">
        <v>190</v>
      </c>
      <c r="B109" s="20">
        <f t="shared" si="5"/>
        <v>108</v>
      </c>
      <c r="C109" s="20">
        <v>7898</v>
      </c>
      <c r="D109" s="20" t="s">
        <v>10642</v>
      </c>
      <c r="E109" s="20" t="s">
        <v>20839</v>
      </c>
      <c r="F109" s="20" t="s">
        <v>31080</v>
      </c>
      <c r="G109" s="20" t="s">
        <v>2460</v>
      </c>
      <c r="I109" s="20" t="str">
        <f>IF(COUNTIF($G$2:G109,G109)&gt;1,"","n")</f>
        <v/>
      </c>
      <c r="J109" s="20">
        <v>2017</v>
      </c>
      <c r="K109" s="20">
        <v>1.6575279650647312E-2</v>
      </c>
      <c r="L109" s="20" t="s">
        <v>45534</v>
      </c>
      <c r="M109" s="20" t="s">
        <v>42245</v>
      </c>
      <c r="N109" s="20" t="str">
        <f t="shared" si="3"/>
        <v>10.1080/09286586.2016.1255763</v>
      </c>
      <c r="O109" s="21">
        <v>28032809</v>
      </c>
      <c r="P109" s="20">
        <v>1</v>
      </c>
      <c r="Q109" s="22"/>
      <c r="R109" s="22"/>
      <c r="S109" s="22"/>
      <c r="T109" s="23">
        <f t="shared" si="4"/>
        <v>0</v>
      </c>
      <c r="U109" s="31">
        <v>1</v>
      </c>
      <c r="V109" s="31"/>
      <c r="W109" s="31">
        <v>45</v>
      </c>
      <c r="X109" s="24">
        <f>Tableau24[[#This Row],[Price euros]]*Euros_dollars</f>
        <v>55.091699999999996</v>
      </c>
      <c r="Y109" s="25">
        <f>SUM(Tableau24[[#This Row],[Price $]],Tableau24[[#This Row],[Converted en $]])</f>
        <v>55.091699999999996</v>
      </c>
      <c r="AB109" s="20"/>
    </row>
    <row r="110" spans="1:28" x14ac:dyDescent="0.3">
      <c r="A110" s="20">
        <v>191</v>
      </c>
      <c r="B110" s="20">
        <f t="shared" si="5"/>
        <v>109</v>
      </c>
      <c r="C110" s="20">
        <v>3986</v>
      </c>
      <c r="D110" s="20" t="s">
        <v>7139</v>
      </c>
      <c r="E110" s="20" t="s">
        <v>17376</v>
      </c>
      <c r="F110" s="20" t="s">
        <v>27566</v>
      </c>
      <c r="G110" s="20" t="s">
        <v>2875</v>
      </c>
      <c r="I110" s="20" t="str">
        <f>IF(COUNTIF($G$2:G110,G110)&gt;1,"","n")</f>
        <v>n</v>
      </c>
      <c r="J110" s="20">
        <v>2017</v>
      </c>
      <c r="K110" s="20">
        <v>1.6609353716893982E-2</v>
      </c>
      <c r="L110" s="20" t="s">
        <v>45535</v>
      </c>
      <c r="M110" s="20" t="s">
        <v>38426</v>
      </c>
      <c r="N110" s="20" t="str">
        <f t="shared" si="3"/>
        <v>10.1111/jnc.14070</v>
      </c>
      <c r="O110" s="21">
        <v>28498493</v>
      </c>
      <c r="P110" s="20">
        <v>1</v>
      </c>
      <c r="Q110" s="22"/>
      <c r="R110" s="22"/>
      <c r="S110" s="22"/>
      <c r="T110" s="23">
        <f t="shared" si="4"/>
        <v>0</v>
      </c>
      <c r="U110" s="31">
        <v>1</v>
      </c>
      <c r="V110" s="31">
        <v>38</v>
      </c>
      <c r="W110" s="31"/>
      <c r="Y110" s="25">
        <f>SUM(Tableau24[[#This Row],[Price $]],Tableau24[[#This Row],[Converted en $]])</f>
        <v>38</v>
      </c>
      <c r="AB110" s="20"/>
    </row>
    <row r="111" spans="1:28" x14ac:dyDescent="0.3">
      <c r="A111" s="20">
        <v>193</v>
      </c>
      <c r="B111" s="20">
        <f t="shared" si="5"/>
        <v>110</v>
      </c>
      <c r="C111" s="20">
        <v>1466</v>
      </c>
      <c r="D111" s="20" t="s">
        <v>4724</v>
      </c>
      <c r="E111" s="20" t="s">
        <v>14974</v>
      </c>
      <c r="F111" s="20" t="s">
        <v>25145</v>
      </c>
      <c r="G111" s="20" t="s">
        <v>2537</v>
      </c>
      <c r="I111" s="20" t="str">
        <f>IF(COUNTIF($G$2:G111,G111)&gt;1,"","n")</f>
        <v>n</v>
      </c>
      <c r="J111" s="20">
        <v>2017</v>
      </c>
      <c r="K111" s="20">
        <v>1.6790791426626428E-2</v>
      </c>
      <c r="L111" s="20" t="s">
        <v>45537</v>
      </c>
      <c r="M111" s="20" t="s">
        <v>35947</v>
      </c>
      <c r="N111" s="20" t="str">
        <f t="shared" si="3"/>
        <v>10.1016/j.ajpath.2017.08.025</v>
      </c>
      <c r="O111" s="21">
        <v>28941979</v>
      </c>
      <c r="P111" s="20">
        <v>1</v>
      </c>
      <c r="Q111" s="22"/>
      <c r="R111" s="22"/>
      <c r="S111" s="22"/>
      <c r="T111" s="23">
        <f t="shared" si="4"/>
        <v>0</v>
      </c>
      <c r="U111" s="31">
        <v>1</v>
      </c>
      <c r="V111" s="31">
        <v>35.950000000000003</v>
      </c>
      <c r="W111" s="31"/>
      <c r="Y111" s="25">
        <f>SUM(Tableau24[[#This Row],[Price $]],Tableau24[[#This Row],[Converted en $]])</f>
        <v>35.950000000000003</v>
      </c>
      <c r="AB111" s="20"/>
    </row>
    <row r="112" spans="1:28" x14ac:dyDescent="0.3">
      <c r="A112" s="20">
        <v>195</v>
      </c>
      <c r="B112" s="20">
        <f t="shared" si="5"/>
        <v>111</v>
      </c>
      <c r="C112" s="20">
        <v>5889</v>
      </c>
      <c r="D112" s="20" t="s">
        <v>8896</v>
      </c>
      <c r="E112" s="20" t="s">
        <v>19111</v>
      </c>
      <c r="F112" s="20" t="s">
        <v>29326</v>
      </c>
      <c r="G112" s="20" t="s">
        <v>34292</v>
      </c>
      <c r="I112" s="20" t="str">
        <f>IF(COUNTIF($G$2:G112,G112)&gt;1,"","n")</f>
        <v>n</v>
      </c>
      <c r="J112" s="20">
        <v>2017</v>
      </c>
      <c r="K112" s="20">
        <v>1.6897173040198221E-2</v>
      </c>
      <c r="L112" s="20" t="s">
        <v>45539</v>
      </c>
      <c r="M112" s="20" t="s">
        <v>40270</v>
      </c>
      <c r="N112" s="20" t="str">
        <f t="shared" si="3"/>
        <v>10.1017/S0031182017000270</v>
      </c>
      <c r="O112" s="21">
        <v>28274286</v>
      </c>
      <c r="P112" s="20">
        <v>1</v>
      </c>
      <c r="Q112" s="22"/>
      <c r="R112" s="22"/>
      <c r="S112" s="22"/>
      <c r="T112" s="23">
        <f t="shared" si="4"/>
        <v>0</v>
      </c>
      <c r="U112" s="31">
        <v>1</v>
      </c>
      <c r="V112" s="31"/>
      <c r="W112" s="31">
        <v>30</v>
      </c>
      <c r="X112" s="24">
        <f>Tableau24[[#This Row],[Price euros]]*Euros_dollars</f>
        <v>36.727799999999995</v>
      </c>
      <c r="Y112" s="25">
        <f>SUM(Tableau24[[#This Row],[Price $]],Tableau24[[#This Row],[Converted en $]])</f>
        <v>36.727799999999995</v>
      </c>
      <c r="AB112" s="20"/>
    </row>
    <row r="113" spans="1:28" x14ac:dyDescent="0.3">
      <c r="A113" s="20">
        <v>198</v>
      </c>
      <c r="B113" s="20">
        <f t="shared" si="5"/>
        <v>112</v>
      </c>
      <c r="C113" s="20">
        <v>9559</v>
      </c>
      <c r="D113" s="20" t="s">
        <v>12120</v>
      </c>
      <c r="E113" s="20" t="s">
        <v>22294</v>
      </c>
      <c r="F113" s="20" t="s">
        <v>32566</v>
      </c>
      <c r="G113" s="20" t="s">
        <v>2486</v>
      </c>
      <c r="I113" s="20" t="str">
        <f>IF(COUNTIF($G$2:G113,G113)&gt;1,"","n")</f>
        <v/>
      </c>
      <c r="J113" s="20">
        <v>2017</v>
      </c>
      <c r="K113" s="20">
        <v>1.707017366832797E-2</v>
      </c>
      <c r="L113" s="20" t="s">
        <v>45542</v>
      </c>
      <c r="M113" s="20" t="s">
        <v>43837</v>
      </c>
      <c r="N113" s="20" t="str">
        <f t="shared" si="3"/>
        <v>10.1111/aos.13226</v>
      </c>
      <c r="O113" s="21">
        <v>27659278</v>
      </c>
      <c r="P113" s="20">
        <v>1</v>
      </c>
      <c r="Q113" s="22"/>
      <c r="R113" s="22"/>
      <c r="S113" s="22"/>
      <c r="T113" s="23">
        <f t="shared" si="4"/>
        <v>0</v>
      </c>
      <c r="U113" s="31">
        <v>1</v>
      </c>
      <c r="V113" s="31">
        <v>38</v>
      </c>
      <c r="W113" s="31"/>
      <c r="Y113" s="25">
        <f>SUM(Tableau24[[#This Row],[Price $]],Tableau24[[#This Row],[Converted en $]])</f>
        <v>38</v>
      </c>
      <c r="AB113" s="20"/>
    </row>
    <row r="114" spans="1:28" x14ac:dyDescent="0.3">
      <c r="A114" s="20">
        <v>199</v>
      </c>
      <c r="B114" s="20">
        <f t="shared" si="5"/>
        <v>113</v>
      </c>
      <c r="C114" s="20">
        <v>4712</v>
      </c>
      <c r="D114" s="20" t="s">
        <v>7825</v>
      </c>
      <c r="E114" s="20" t="s">
        <v>18057</v>
      </c>
      <c r="F114" s="20" t="s">
        <v>28255</v>
      </c>
      <c r="G114" s="20" t="s">
        <v>2438</v>
      </c>
      <c r="I114" s="20" t="str">
        <f>IF(COUNTIF($G$2:G114,G114)&gt;1,"","n")</f>
        <v/>
      </c>
      <c r="J114" s="20">
        <v>2017</v>
      </c>
      <c r="K114" s="20">
        <v>1.7193260740829386E-2</v>
      </c>
      <c r="L114" s="20" t="s">
        <v>45543</v>
      </c>
      <c r="M114" s="20" t="s">
        <v>39128</v>
      </c>
      <c r="N114" s="20" t="str">
        <f>RIGHT(M114,LEN(M114)-SEARCH(" ",M114,1))</f>
        <v>10.1136/bjophthalmol-2015-307837</v>
      </c>
      <c r="O114" s="21">
        <v>28416493</v>
      </c>
      <c r="P114" s="20">
        <v>1</v>
      </c>
      <c r="Q114" s="22"/>
      <c r="R114" s="22"/>
      <c r="S114" s="22"/>
      <c r="T114" s="23">
        <f t="shared" si="4"/>
        <v>0</v>
      </c>
      <c r="U114" s="31">
        <v>1</v>
      </c>
      <c r="V114" s="31">
        <v>35.700000000000003</v>
      </c>
      <c r="W114" s="31"/>
      <c r="Y114" s="25">
        <f>SUM(Tableau24[[#This Row],[Price $]],Tableau24[[#This Row],[Converted en $]])</f>
        <v>35.700000000000003</v>
      </c>
      <c r="AB114" s="20"/>
    </row>
    <row r="115" spans="1:28" x14ac:dyDescent="0.3">
      <c r="A115" s="20">
        <v>202</v>
      </c>
      <c r="B115" s="20">
        <f t="shared" si="5"/>
        <v>114</v>
      </c>
      <c r="C115" s="20">
        <v>4587</v>
      </c>
      <c r="D115" s="20" t="s">
        <v>7708</v>
      </c>
      <c r="E115" s="20" t="s">
        <v>17943</v>
      </c>
      <c r="F115" s="20" t="s">
        <v>28137</v>
      </c>
      <c r="G115" s="20" t="s">
        <v>3000</v>
      </c>
      <c r="I115" s="20" t="str">
        <f>IF(COUNTIF($G$2:G115,G115)&gt;1,"","n")</f>
        <v>n</v>
      </c>
      <c r="J115" s="20">
        <v>2017</v>
      </c>
      <c r="K115" s="20">
        <v>1.7530109964925655E-2</v>
      </c>
      <c r="L115" s="20" t="s">
        <v>45546</v>
      </c>
      <c r="M115" s="20" t="s">
        <v>39005</v>
      </c>
      <c r="N115" s="20" t="str">
        <f t="shared" si="3"/>
        <v>10.3171/2016.12.SPINE16540</v>
      </c>
      <c r="O115" s="21">
        <v>28430051</v>
      </c>
      <c r="P115" s="20">
        <v>1</v>
      </c>
      <c r="Q115" s="22"/>
      <c r="R115" s="22"/>
      <c r="S115" s="22"/>
      <c r="T115" s="23">
        <f t="shared" si="4"/>
        <v>0</v>
      </c>
      <c r="U115" s="31">
        <v>1</v>
      </c>
      <c r="V115" s="31">
        <v>35</v>
      </c>
      <c r="W115" s="31"/>
      <c r="Y115" s="25">
        <f>SUM(Tableau24[[#This Row],[Price $]],Tableau24[[#This Row],[Converted en $]])</f>
        <v>35</v>
      </c>
      <c r="AB115" s="20"/>
    </row>
    <row r="116" spans="1:28" x14ac:dyDescent="0.3">
      <c r="A116" s="20">
        <v>205</v>
      </c>
      <c r="B116" s="20">
        <f t="shared" si="5"/>
        <v>115</v>
      </c>
      <c r="C116" s="20">
        <v>3049</v>
      </c>
      <c r="D116" s="20" t="s">
        <v>6240</v>
      </c>
      <c r="E116" s="20" t="s">
        <v>16485</v>
      </c>
      <c r="F116" s="20" t="s">
        <v>26664</v>
      </c>
      <c r="G116" s="20" t="s">
        <v>2479</v>
      </c>
      <c r="I116" s="20" t="str">
        <f>IF(COUNTIF($G$2:G116,G116)&gt;1,"","n")</f>
        <v/>
      </c>
      <c r="J116" s="20">
        <v>2017</v>
      </c>
      <c r="K116" s="20">
        <v>1.7801512969080169E-2</v>
      </c>
      <c r="L116" s="20" t="s">
        <v>45549</v>
      </c>
      <c r="M116" s="20" t="s">
        <v>37503</v>
      </c>
      <c r="N116" s="20" t="str">
        <f>RIGHT(M116,LEN(M116)-SEARCH(" ",M116,1))</f>
        <v>10.1097/ICO.0000000000001263</v>
      </c>
      <c r="O116" s="21">
        <v>28644236</v>
      </c>
      <c r="P116" s="20">
        <v>1</v>
      </c>
      <c r="Q116" s="22"/>
      <c r="R116" s="22"/>
      <c r="S116" s="22"/>
      <c r="T116" s="23">
        <f t="shared" si="4"/>
        <v>0</v>
      </c>
      <c r="U116" s="31">
        <v>1</v>
      </c>
      <c r="V116" s="31">
        <v>58.8</v>
      </c>
      <c r="W116" s="31"/>
      <c r="Y116" s="25">
        <f>SUM(Tableau24[[#This Row],[Price $]],Tableau24[[#This Row],[Converted en $]])</f>
        <v>58.8</v>
      </c>
      <c r="AB116" s="20"/>
    </row>
    <row r="117" spans="1:28" x14ac:dyDescent="0.3">
      <c r="A117" s="20">
        <v>1</v>
      </c>
      <c r="C117" s="20">
        <v>9380</v>
      </c>
      <c r="D117" s="20" t="s">
        <v>11952</v>
      </c>
      <c r="E117" s="20" t="s">
        <v>22127</v>
      </c>
      <c r="F117" s="20" t="s">
        <v>32396</v>
      </c>
      <c r="G117" s="20" t="s">
        <v>2523</v>
      </c>
      <c r="I117" s="20" t="str">
        <f>IF(COUNTIF($G$2:G117,G117)&gt;1,"","n")</f>
        <v/>
      </c>
      <c r="J117" s="20">
        <v>2017</v>
      </c>
      <c r="K117" s="20">
        <v>1.0067951515080331E-4</v>
      </c>
      <c r="L117" s="20" t="s">
        <v>45345</v>
      </c>
      <c r="M117" s="20" t="s">
        <v>43671</v>
      </c>
      <c r="N117" s="20" t="str">
        <f t="shared" si="3"/>
        <v>10.1038/eye.2016.215</v>
      </c>
      <c r="O117" s="21">
        <v>27716748</v>
      </c>
      <c r="P117" s="20">
        <v>1</v>
      </c>
      <c r="Q117" s="22">
        <v>1</v>
      </c>
      <c r="R117" s="22">
        <v>1</v>
      </c>
      <c r="S117" s="22"/>
      <c r="T117" s="23">
        <f t="shared" si="4"/>
        <v>1</v>
      </c>
      <c r="U117" s="31"/>
      <c r="V117" s="31"/>
      <c r="W117" s="31"/>
      <c r="X117" s="24">
        <f>Tableau24[[#This Row],[Price euros]]*Euros_dollars</f>
        <v>0</v>
      </c>
      <c r="Y117" s="25">
        <f>SUM(Tableau24[[#This Row],[Price $]],Tableau24[[#This Row],[Converted en $]])</f>
        <v>0</v>
      </c>
      <c r="AB117" s="20"/>
    </row>
    <row r="118" spans="1:28" x14ac:dyDescent="0.3">
      <c r="A118" s="20">
        <v>2</v>
      </c>
      <c r="C118" s="20">
        <v>2167</v>
      </c>
      <c r="D118" s="20" t="s">
        <v>5402</v>
      </c>
      <c r="E118" s="20" t="s">
        <v>15647</v>
      </c>
      <c r="F118" s="20" t="s">
        <v>25824</v>
      </c>
      <c r="G118" s="20" t="s">
        <v>2441</v>
      </c>
      <c r="I118" s="20" t="str">
        <f>IF(COUNTIF($G$2:G118,G118)&gt;1,"","n")</f>
        <v/>
      </c>
      <c r="J118" s="20">
        <v>2017</v>
      </c>
      <c r="K118" s="20">
        <v>2.1424839370121074E-4</v>
      </c>
      <c r="L118" s="20" t="s">
        <v>45346</v>
      </c>
      <c r="M118" s="20" t="s">
        <v>36638</v>
      </c>
      <c r="N118" s="20" t="str">
        <f t="shared" si="3"/>
        <v>10.1016/j.ophtha.2017.06.027</v>
      </c>
      <c r="O118" s="21">
        <v>28807635</v>
      </c>
      <c r="P118" s="20">
        <v>1</v>
      </c>
      <c r="Q118" s="22"/>
      <c r="R118" s="22">
        <v>1</v>
      </c>
      <c r="S118" s="22"/>
      <c r="T118" s="23">
        <f t="shared" si="4"/>
        <v>1</v>
      </c>
      <c r="U118" s="31"/>
      <c r="V118" s="31"/>
      <c r="W118" s="31"/>
      <c r="X118" s="24">
        <f>Tableau24[[#This Row],[Price euros]]*Euros_dollars</f>
        <v>0</v>
      </c>
      <c r="Y118" s="25">
        <f>SUM(Tableau24[[#This Row],[Price $]],Tableau24[[#This Row],[Converted en $]])</f>
        <v>0</v>
      </c>
      <c r="AB118" s="20"/>
    </row>
    <row r="119" spans="1:28" x14ac:dyDescent="0.3">
      <c r="A119" s="20">
        <v>4</v>
      </c>
      <c r="C119" s="20">
        <v>8720</v>
      </c>
      <c r="D119" s="20" t="s">
        <v>11367</v>
      </c>
      <c r="E119" s="20" t="s">
        <v>21552</v>
      </c>
      <c r="F119" s="20" t="s">
        <v>31807</v>
      </c>
      <c r="G119" s="20" t="s">
        <v>2523</v>
      </c>
      <c r="I119" s="20" t="str">
        <f>IF(COUNTIF($G$2:G119,G119)&gt;1,"","n")</f>
        <v/>
      </c>
      <c r="J119" s="20">
        <v>2017</v>
      </c>
      <c r="K119" s="20">
        <v>2.466939759409037E-4</v>
      </c>
      <c r="L119" s="20" t="s">
        <v>45348</v>
      </c>
      <c r="M119" s="20" t="s">
        <v>43056</v>
      </c>
      <c r="N119" s="20" t="str">
        <f t="shared" si="3"/>
        <v>10.1038/eye.2016.239</v>
      </c>
      <c r="O119" s="21">
        <v>27858933</v>
      </c>
      <c r="P119" s="20">
        <v>1</v>
      </c>
      <c r="Q119" s="22">
        <v>1</v>
      </c>
      <c r="R119" s="22">
        <v>1</v>
      </c>
      <c r="S119" s="22"/>
      <c r="T119" s="23">
        <f t="shared" si="4"/>
        <v>1</v>
      </c>
      <c r="U119" s="31"/>
      <c r="V119" s="31"/>
      <c r="W119" s="31"/>
      <c r="X119" s="24">
        <f>Tableau24[[#This Row],[Price euros]]*Euros_dollars</f>
        <v>0</v>
      </c>
      <c r="Y119" s="25">
        <f>SUM(Tableau24[[#This Row],[Price $]],Tableau24[[#This Row],[Converted en $]])</f>
        <v>0</v>
      </c>
      <c r="AB119" s="20"/>
    </row>
    <row r="120" spans="1:28" x14ac:dyDescent="0.3">
      <c r="A120" s="20">
        <v>6</v>
      </c>
      <c r="C120" s="20">
        <v>6748</v>
      </c>
      <c r="D120" s="20" t="s">
        <v>1082</v>
      </c>
      <c r="E120" s="20" t="s">
        <v>1083</v>
      </c>
      <c r="F120" s="20" t="s">
        <v>1084</v>
      </c>
      <c r="G120" s="20" t="s">
        <v>2661</v>
      </c>
      <c r="I120" s="20" t="str">
        <f>IF(COUNTIF($G$2:G120,G120)&gt;1,"","n")</f>
        <v>n</v>
      </c>
      <c r="J120" s="20">
        <v>2017</v>
      </c>
      <c r="K120" s="20">
        <v>4.7283714547807776E-4</v>
      </c>
      <c r="L120" s="20" t="s">
        <v>45350</v>
      </c>
      <c r="M120" s="20" t="s">
        <v>41109</v>
      </c>
      <c r="N120" s="20" t="str">
        <f t="shared" si="3"/>
        <v>10.1186/s12863-017-0477-7</v>
      </c>
      <c r="O120" s="21">
        <v>28166717</v>
      </c>
      <c r="P120" s="20">
        <v>1</v>
      </c>
      <c r="Q120" s="22">
        <v>1</v>
      </c>
      <c r="R120" s="22">
        <v>1</v>
      </c>
      <c r="S120" s="22"/>
      <c r="T120" s="23">
        <f t="shared" si="4"/>
        <v>1</v>
      </c>
      <c r="U120" s="31"/>
      <c r="V120" s="31"/>
      <c r="W120" s="31"/>
      <c r="X120" s="24">
        <f>Tableau24[[#This Row],[Price euros]]*Euros_dollars</f>
        <v>0</v>
      </c>
      <c r="Y120" s="25">
        <f>SUM(Tableau24[[#This Row],[Price $]],Tableau24[[#This Row],[Converted en $]])</f>
        <v>0</v>
      </c>
      <c r="AB120" s="20"/>
    </row>
    <row r="121" spans="1:28" x14ac:dyDescent="0.3">
      <c r="A121" s="20">
        <v>7</v>
      </c>
      <c r="C121" s="20">
        <v>8003</v>
      </c>
      <c r="D121" s="20" t="s">
        <v>10733</v>
      </c>
      <c r="E121" s="20" t="s">
        <v>20928</v>
      </c>
      <c r="F121" s="20" t="s">
        <v>31171</v>
      </c>
      <c r="G121" s="20" t="s">
        <v>2463</v>
      </c>
      <c r="I121" s="20" t="str">
        <f>IF(COUNTIF($G$2:G121,G121)&gt;1,"","n")</f>
        <v>n</v>
      </c>
      <c r="J121" s="20">
        <v>2017</v>
      </c>
      <c r="K121" s="20">
        <v>4.8059952583345833E-4</v>
      </c>
      <c r="L121" s="20" t="s">
        <v>45351</v>
      </c>
      <c r="M121" s="20" t="s">
        <v>42350</v>
      </c>
      <c r="N121" s="20" t="str">
        <f t="shared" si="3"/>
        <v>10.5301/ejo.5000912</v>
      </c>
      <c r="O121" s="21">
        <v>28009411</v>
      </c>
      <c r="P121" s="20">
        <v>1</v>
      </c>
      <c r="Q121" s="22"/>
      <c r="R121" s="22">
        <v>1</v>
      </c>
      <c r="S121" s="22"/>
      <c r="T121" s="23">
        <f t="shared" si="4"/>
        <v>1</v>
      </c>
      <c r="U121" s="31"/>
      <c r="V121" s="31"/>
      <c r="W121" s="31"/>
      <c r="X121" s="24">
        <f>Tableau24[[#This Row],[Price euros]]*Euros_dollars</f>
        <v>0</v>
      </c>
      <c r="Y121" s="25">
        <f>SUM(Tableau24[[#This Row],[Price $]],Tableau24[[#This Row],[Converted en $]])</f>
        <v>0</v>
      </c>
      <c r="AB121" s="20"/>
    </row>
    <row r="122" spans="1:28" x14ac:dyDescent="0.3">
      <c r="A122" s="20">
        <v>8</v>
      </c>
      <c r="C122" s="20">
        <v>10390</v>
      </c>
      <c r="D122" s="20" t="s">
        <v>12883</v>
      </c>
      <c r="E122" s="20" t="s">
        <v>23050</v>
      </c>
      <c r="F122" s="20" t="s">
        <v>33336</v>
      </c>
      <c r="G122" s="20" t="s">
        <v>2438</v>
      </c>
      <c r="I122" s="20" t="str">
        <f>IF(COUNTIF($G$2:G122,G122)&gt;1,"","n")</f>
        <v/>
      </c>
      <c r="J122" s="20">
        <v>2017</v>
      </c>
      <c r="K122" s="20">
        <v>5.2708705391835142E-4</v>
      </c>
      <c r="L122" s="20" t="s">
        <v>45352</v>
      </c>
      <c r="M122" s="20" t="s">
        <v>44640</v>
      </c>
      <c r="N122" s="20" t="str">
        <f t="shared" si="3"/>
        <v>10.1136/bjophthalmol-2016-308551</v>
      </c>
      <c r="O122" s="21">
        <v>27343208</v>
      </c>
      <c r="P122" s="20">
        <v>1</v>
      </c>
      <c r="Q122" s="22"/>
      <c r="R122" s="22">
        <v>1</v>
      </c>
      <c r="S122" s="22"/>
      <c r="T122" s="23">
        <f t="shared" si="4"/>
        <v>1</v>
      </c>
      <c r="U122" s="31"/>
      <c r="V122" s="31"/>
      <c r="W122" s="31"/>
      <c r="X122" s="24">
        <f>Tableau24[[#This Row],[Price euros]]*Euros_dollars</f>
        <v>0</v>
      </c>
      <c r="Y122" s="25">
        <f>SUM(Tableau24[[#This Row],[Price $]],Tableau24[[#This Row],[Converted en $]])</f>
        <v>0</v>
      </c>
      <c r="AB122" s="20"/>
    </row>
    <row r="123" spans="1:28" x14ac:dyDescent="0.3">
      <c r="A123" s="20">
        <v>12</v>
      </c>
      <c r="C123" s="20">
        <v>5237</v>
      </c>
      <c r="D123" s="20" t="s">
        <v>8305</v>
      </c>
      <c r="E123" s="20" t="s">
        <v>18529</v>
      </c>
      <c r="F123" s="20" t="s">
        <v>28735</v>
      </c>
      <c r="G123" s="20" t="s">
        <v>2451</v>
      </c>
      <c r="I123" s="20" t="str">
        <f>IF(COUNTIF($G$2:G123,G123)&gt;1,"","n")</f>
        <v>n</v>
      </c>
      <c r="J123" s="20">
        <v>2017</v>
      </c>
      <c r="K123" s="20">
        <v>9.9728476917371189E-4</v>
      </c>
      <c r="L123" s="20" t="s">
        <v>45356</v>
      </c>
      <c r="M123" s="20" t="s">
        <v>39638</v>
      </c>
      <c r="N123" s="20" t="str">
        <f t="shared" si="3"/>
        <v>10.1371/journal.pone.0174560</v>
      </c>
      <c r="O123" s="21">
        <v>28358911</v>
      </c>
      <c r="P123" s="20">
        <v>1</v>
      </c>
      <c r="Q123" s="22">
        <v>1</v>
      </c>
      <c r="R123" s="22">
        <v>1</v>
      </c>
      <c r="S123" s="22"/>
      <c r="T123" s="23">
        <f t="shared" si="4"/>
        <v>1</v>
      </c>
      <c r="U123" s="31"/>
      <c r="V123" s="31"/>
      <c r="W123" s="31"/>
      <c r="X123" s="24">
        <f>Tableau24[[#This Row],[Price euros]]*Euros_dollars</f>
        <v>0</v>
      </c>
      <c r="Y123" s="25">
        <f>SUM(Tableau24[[#This Row],[Price $]],Tableau24[[#This Row],[Converted en $]])</f>
        <v>0</v>
      </c>
      <c r="AB123" s="20"/>
    </row>
    <row r="124" spans="1:28" x14ac:dyDescent="0.3">
      <c r="A124" s="20">
        <v>13</v>
      </c>
      <c r="C124" s="20">
        <v>10279</v>
      </c>
      <c r="D124" s="20" t="s">
        <v>12780</v>
      </c>
      <c r="E124" s="20" t="s">
        <v>22947</v>
      </c>
      <c r="F124" s="20" t="s">
        <v>33233</v>
      </c>
      <c r="G124" s="20" t="s">
        <v>2791</v>
      </c>
      <c r="I124" s="20" t="str">
        <f>IF(COUNTIF($G$2:G124,G124)&gt;1,"","n")</f>
        <v>n</v>
      </c>
      <c r="J124" s="20">
        <v>2017</v>
      </c>
      <c r="K124" s="20">
        <v>1.0998573708338455E-3</v>
      </c>
      <c r="L124" s="20" t="s">
        <v>45357</v>
      </c>
      <c r="M124" s="20" t="s">
        <v>44531</v>
      </c>
      <c r="N124" s="20" t="str">
        <f t="shared" si="3"/>
        <v>10.1016/j.optom.2016.04.005</v>
      </c>
      <c r="O124" s="21">
        <v>27402573</v>
      </c>
      <c r="P124" s="20">
        <v>1</v>
      </c>
      <c r="Q124" s="22">
        <v>1</v>
      </c>
      <c r="R124" s="22">
        <v>1</v>
      </c>
      <c r="S124" s="22"/>
      <c r="T124" s="23">
        <f t="shared" si="4"/>
        <v>1</v>
      </c>
      <c r="U124" s="31"/>
      <c r="V124" s="31"/>
      <c r="W124" s="31"/>
      <c r="X124" s="24">
        <f>Tableau24[[#This Row],[Price euros]]*Euros_dollars</f>
        <v>0</v>
      </c>
      <c r="Y124" s="25">
        <f>SUM(Tableau24[[#This Row],[Price $]],Tableau24[[#This Row],[Converted en $]])</f>
        <v>0</v>
      </c>
      <c r="AB124" s="20"/>
    </row>
    <row r="125" spans="1:28" x14ac:dyDescent="0.3">
      <c r="A125" s="20">
        <v>15</v>
      </c>
      <c r="C125" s="20">
        <v>7957</v>
      </c>
      <c r="D125" s="20" t="s">
        <v>10693</v>
      </c>
      <c r="E125" s="20" t="s">
        <v>20889</v>
      </c>
      <c r="F125" s="20" t="s">
        <v>31131</v>
      </c>
      <c r="G125" s="20" t="s">
        <v>2441</v>
      </c>
      <c r="I125" s="20" t="str">
        <f>IF(COUNTIF($G$2:G125,G125)&gt;1,"","n")</f>
        <v/>
      </c>
      <c r="J125" s="20">
        <v>2017</v>
      </c>
      <c r="K125" s="20">
        <v>1.2135797786444469E-3</v>
      </c>
      <c r="L125" s="20" t="s">
        <v>45359</v>
      </c>
      <c r="M125" s="20" t="s">
        <v>42304</v>
      </c>
      <c r="N125" s="20" t="str">
        <f t="shared" si="3"/>
        <v>10.1016/j.ophtha.2016.11.002</v>
      </c>
      <c r="O125" s="21">
        <v>28017421</v>
      </c>
      <c r="P125" s="20">
        <v>1</v>
      </c>
      <c r="Q125" s="22"/>
      <c r="R125" s="22">
        <v>1</v>
      </c>
      <c r="S125" s="22"/>
      <c r="T125" s="23">
        <f t="shared" si="4"/>
        <v>1</v>
      </c>
      <c r="U125" s="31"/>
      <c r="V125" s="31"/>
      <c r="W125" s="31"/>
      <c r="X125" s="24">
        <f>Tableau24[[#This Row],[Price euros]]*Euros_dollars</f>
        <v>0</v>
      </c>
      <c r="Y125" s="25">
        <f>SUM(Tableau24[[#This Row],[Price $]],Tableau24[[#This Row],[Converted en $]])</f>
        <v>0</v>
      </c>
      <c r="AB125" s="20"/>
    </row>
    <row r="126" spans="1:28" x14ac:dyDescent="0.3">
      <c r="A126" s="20">
        <v>16</v>
      </c>
      <c r="C126" s="20">
        <v>8368</v>
      </c>
      <c r="D126" s="20" t="s">
        <v>11060</v>
      </c>
      <c r="E126" s="20" t="s">
        <v>21246</v>
      </c>
      <c r="F126" s="20" t="s">
        <v>31498</v>
      </c>
      <c r="G126" s="20" t="s">
        <v>2438</v>
      </c>
      <c r="I126" s="20" t="str">
        <f>IF(COUNTIF($G$2:G126,G126)&gt;1,"","n")</f>
        <v/>
      </c>
      <c r="J126" s="20">
        <v>2017</v>
      </c>
      <c r="K126" s="20">
        <v>1.2403304534460702E-3</v>
      </c>
      <c r="L126" s="20" t="s">
        <v>45360</v>
      </c>
      <c r="M126" s="20" t="s">
        <v>42711</v>
      </c>
      <c r="N126" s="20" t="str">
        <f t="shared" si="3"/>
        <v>10.1136/bjophthalmol-2016-309298</v>
      </c>
      <c r="O126" s="21">
        <v>27927678</v>
      </c>
      <c r="P126" s="20">
        <v>1</v>
      </c>
      <c r="Q126" s="22">
        <v>1</v>
      </c>
      <c r="R126" s="22">
        <v>1</v>
      </c>
      <c r="S126" s="22"/>
      <c r="T126" s="23">
        <f t="shared" si="4"/>
        <v>1</v>
      </c>
      <c r="U126" s="31"/>
      <c r="V126" s="31"/>
      <c r="W126" s="31"/>
      <c r="X126" s="24">
        <f>Tableau24[[#This Row],[Price euros]]*Euros_dollars</f>
        <v>0</v>
      </c>
      <c r="Y126" s="25">
        <f>SUM(Tableau24[[#This Row],[Price $]],Tableau24[[#This Row],[Converted en $]])</f>
        <v>0</v>
      </c>
      <c r="AB126" s="20"/>
    </row>
    <row r="127" spans="1:28" x14ac:dyDescent="0.3">
      <c r="A127" s="20">
        <v>17</v>
      </c>
      <c r="C127" s="20">
        <v>563</v>
      </c>
      <c r="D127" s="20" t="s">
        <v>3826</v>
      </c>
      <c r="E127" s="20" t="s">
        <v>14083</v>
      </c>
      <c r="F127" s="20" t="s">
        <v>24246</v>
      </c>
      <c r="G127" s="20" t="s">
        <v>2462</v>
      </c>
      <c r="I127" s="20" t="str">
        <f>IF(COUNTIF($G$2:G127,G127)&gt;1,"","n")</f>
        <v>n</v>
      </c>
      <c r="J127" s="20">
        <v>2017</v>
      </c>
      <c r="K127" s="20">
        <v>1.5944056358037084E-3</v>
      </c>
      <c r="L127" s="20" t="s">
        <v>45361</v>
      </c>
      <c r="M127" s="20" t="s">
        <v>35062</v>
      </c>
      <c r="N127" s="20" t="str">
        <f t="shared" si="3"/>
        <v>10.1186/s12886-017-0607-z</v>
      </c>
      <c r="O127" s="21">
        <v>29179702</v>
      </c>
      <c r="P127" s="20">
        <v>1</v>
      </c>
      <c r="Q127" s="22">
        <v>1</v>
      </c>
      <c r="R127" s="22">
        <v>1</v>
      </c>
      <c r="S127" s="22"/>
      <c r="T127" s="23">
        <f t="shared" si="4"/>
        <v>1</v>
      </c>
      <c r="U127" s="31"/>
      <c r="V127" s="31"/>
      <c r="W127" s="31"/>
      <c r="X127" s="24">
        <f>Tableau24[[#This Row],[Price euros]]*Euros_dollars</f>
        <v>0</v>
      </c>
      <c r="Y127" s="25">
        <f>SUM(Tableau24[[#This Row],[Price $]],Tableau24[[#This Row],[Converted en $]])</f>
        <v>0</v>
      </c>
      <c r="AB127" s="20"/>
    </row>
    <row r="128" spans="1:28" x14ac:dyDescent="0.3">
      <c r="A128" s="20">
        <v>19</v>
      </c>
      <c r="C128" s="20">
        <v>271</v>
      </c>
      <c r="D128" s="20" t="s">
        <v>3534</v>
      </c>
      <c r="E128" s="20" t="s">
        <v>13795</v>
      </c>
      <c r="F128" s="20" t="s">
        <v>23954</v>
      </c>
      <c r="G128" s="20" t="s">
        <v>2562</v>
      </c>
      <c r="I128" s="20" t="str">
        <f>IF(COUNTIF($G$2:G128,G128)&gt;1,"","n")</f>
        <v>n</v>
      </c>
      <c r="J128" s="20">
        <v>2018</v>
      </c>
      <c r="K128" s="20">
        <v>1.984649230430291E-3</v>
      </c>
      <c r="L128" s="20" t="s">
        <v>45363</v>
      </c>
      <c r="M128" s="20" t="s">
        <v>34781</v>
      </c>
      <c r="N128" s="20" t="str">
        <f t="shared" si="3"/>
        <v>10.22608/APO.2017442</v>
      </c>
      <c r="O128" s="21">
        <v>29280368</v>
      </c>
      <c r="P128" s="20">
        <v>1</v>
      </c>
      <c r="Q128" s="22"/>
      <c r="R128" s="22">
        <v>1</v>
      </c>
      <c r="S128" s="22"/>
      <c r="T128" s="23">
        <f t="shared" si="4"/>
        <v>1</v>
      </c>
      <c r="U128" s="31"/>
      <c r="V128" s="31"/>
      <c r="W128" s="31"/>
      <c r="X128" s="24">
        <f>Tableau24[[#This Row],[Price euros]]*Euros_dollars</f>
        <v>0</v>
      </c>
      <c r="Y128" s="25">
        <f>SUM(Tableau24[[#This Row],[Price $]],Tableau24[[#This Row],[Converted en $]])</f>
        <v>0</v>
      </c>
      <c r="AB128" s="20"/>
    </row>
    <row r="129" spans="1:28" x14ac:dyDescent="0.3">
      <c r="A129" s="20">
        <v>21</v>
      </c>
      <c r="C129" s="20">
        <v>7267</v>
      </c>
      <c r="D129" s="20" t="s">
        <v>1283</v>
      </c>
      <c r="E129" s="20" t="s">
        <v>1284</v>
      </c>
      <c r="F129" s="20" t="s">
        <v>1285</v>
      </c>
      <c r="G129" s="20" t="s">
        <v>2898</v>
      </c>
      <c r="I129" s="20" t="str">
        <f>IF(COUNTIF($G$2:G129,G129)&gt;1,"","n")</f>
        <v>n</v>
      </c>
      <c r="J129" s="20">
        <v>2017</v>
      </c>
      <c r="K129" s="20">
        <v>2.0372883233102934E-3</v>
      </c>
      <c r="L129" s="20" t="s">
        <v>45365</v>
      </c>
      <c r="M129" s="20" t="s">
        <v>41623</v>
      </c>
      <c r="N129" s="20" t="str">
        <f t="shared" si="3"/>
        <v>10.1016/j.jvir.2016.11.043</v>
      </c>
      <c r="O129" s="21">
        <v>28111197</v>
      </c>
      <c r="P129" s="20">
        <v>1</v>
      </c>
      <c r="Q129" s="22"/>
      <c r="R129" s="22">
        <v>1</v>
      </c>
      <c r="S129" s="22"/>
      <c r="T129" s="23">
        <f t="shared" si="4"/>
        <v>1</v>
      </c>
      <c r="U129" s="31"/>
      <c r="V129" s="31"/>
      <c r="W129" s="31"/>
      <c r="X129" s="24">
        <f>Tableau24[[#This Row],[Price euros]]*Euros_dollars</f>
        <v>0</v>
      </c>
      <c r="Y129" s="25">
        <f>SUM(Tableau24[[#This Row],[Price $]],Tableau24[[#This Row],[Converted en $]])</f>
        <v>0</v>
      </c>
      <c r="AB129" s="20"/>
    </row>
    <row r="130" spans="1:28" x14ac:dyDescent="0.3">
      <c r="A130" s="20">
        <v>22</v>
      </c>
      <c r="C130" s="20">
        <v>9397</v>
      </c>
      <c r="D130" s="20" t="s">
        <v>11968</v>
      </c>
      <c r="E130" s="20" t="s">
        <v>22143</v>
      </c>
      <c r="F130" s="20" t="s">
        <v>32413</v>
      </c>
      <c r="G130" s="20" t="s">
        <v>34459</v>
      </c>
      <c r="I130" s="20" t="str">
        <f>IF(COUNTIF($G$2:G130,G130)&gt;1,"","n")</f>
        <v>n</v>
      </c>
      <c r="J130" s="20">
        <v>2017</v>
      </c>
      <c r="K130" s="20">
        <v>2.0398972727367903E-3</v>
      </c>
      <c r="L130" s="20" t="s">
        <v>45366</v>
      </c>
      <c r="M130" s="20" t="s">
        <v>43688</v>
      </c>
      <c r="N130" s="20" t="str">
        <f t="shared" ref="N130:N193" si="6">RIGHT(M130,LEN(M130)-SEARCH(" ",M130,1))</f>
        <v>10.1007/s00408-016-9952-6</v>
      </c>
      <c r="O130" s="21">
        <v>27709291</v>
      </c>
      <c r="P130" s="20">
        <v>1</v>
      </c>
      <c r="Q130" s="22">
        <v>1</v>
      </c>
      <c r="R130" s="22"/>
      <c r="S130" s="22"/>
      <c r="T130" s="23">
        <f t="shared" ref="T130:T193" si="7">IF(SUM(Q130:S130)&gt;0,1,0)</f>
        <v>1</v>
      </c>
      <c r="U130" s="31"/>
      <c r="V130" s="31"/>
      <c r="W130" s="31"/>
      <c r="X130" s="24">
        <f>Tableau24[[#This Row],[Price euros]]*Euros_dollars</f>
        <v>0</v>
      </c>
      <c r="Y130" s="25">
        <f>SUM(Tableau24[[#This Row],[Price $]],Tableau24[[#This Row],[Converted en $]])</f>
        <v>0</v>
      </c>
      <c r="AB130" s="20"/>
    </row>
    <row r="131" spans="1:28" x14ac:dyDescent="0.3">
      <c r="A131" s="20">
        <v>23</v>
      </c>
      <c r="C131" s="20">
        <v>2223</v>
      </c>
      <c r="D131" s="20" t="s">
        <v>5456</v>
      </c>
      <c r="E131" s="20" t="s">
        <v>15701</v>
      </c>
      <c r="F131" s="20" t="s">
        <v>25878</v>
      </c>
      <c r="G131" s="20" t="s">
        <v>2493</v>
      </c>
      <c r="I131" s="20" t="str">
        <f>IF(COUNTIF($G$2:G131,G131)&gt;1,"","n")</f>
        <v>n</v>
      </c>
      <c r="J131" s="20">
        <v>2017</v>
      </c>
      <c r="K131" s="20">
        <v>2.1421602683563412E-3</v>
      </c>
      <c r="L131" s="20" t="s">
        <v>45367</v>
      </c>
      <c r="M131" s="20" t="e">
        <v>#VALUE!</v>
      </c>
      <c r="N131" s="20" t="e">
        <f t="shared" si="6"/>
        <v>#VALUE!</v>
      </c>
      <c r="O131" s="21">
        <v>28796770</v>
      </c>
      <c r="P131" s="20">
        <v>1</v>
      </c>
      <c r="Q131" s="22"/>
      <c r="R131" s="22">
        <v>1</v>
      </c>
      <c r="S131" s="22"/>
      <c r="T131" s="23">
        <f t="shared" si="7"/>
        <v>1</v>
      </c>
      <c r="U131" s="31"/>
      <c r="V131" s="31"/>
      <c r="W131" s="31"/>
      <c r="X131" s="24">
        <f>Tableau24[[#This Row],[Price euros]]*Euros_dollars</f>
        <v>0</v>
      </c>
      <c r="Y131" s="25">
        <f>SUM(Tableau24[[#This Row],[Price $]],Tableau24[[#This Row],[Converted en $]])</f>
        <v>0</v>
      </c>
      <c r="AB131" s="20"/>
    </row>
    <row r="132" spans="1:28" x14ac:dyDescent="0.3">
      <c r="A132" s="20">
        <v>24</v>
      </c>
      <c r="C132" s="20">
        <v>6273</v>
      </c>
      <c r="D132" s="20" t="s">
        <v>9229</v>
      </c>
      <c r="E132" s="20" t="s">
        <v>19440</v>
      </c>
      <c r="F132" s="20" t="s">
        <v>29660</v>
      </c>
      <c r="G132" s="20" t="s">
        <v>2463</v>
      </c>
      <c r="I132" s="20" t="str">
        <f>IF(COUNTIF($G$2:G132,G132)&gt;1,"","n")</f>
        <v/>
      </c>
      <c r="J132" s="20">
        <v>2017</v>
      </c>
      <c r="K132" s="20">
        <v>2.3141315348671476E-3</v>
      </c>
      <c r="L132" s="20" t="s">
        <v>45368</v>
      </c>
      <c r="M132" s="20" t="s">
        <v>40643</v>
      </c>
      <c r="N132" s="20" t="str">
        <f t="shared" si="6"/>
        <v>10.5301/ejo.5000905</v>
      </c>
      <c r="O132" s="21">
        <v>28233890</v>
      </c>
      <c r="P132" s="20">
        <v>1</v>
      </c>
      <c r="Q132" s="22"/>
      <c r="R132" s="22">
        <v>1</v>
      </c>
      <c r="S132" s="22"/>
      <c r="T132" s="23">
        <f t="shared" si="7"/>
        <v>1</v>
      </c>
      <c r="U132" s="31"/>
      <c r="V132" s="31"/>
      <c r="W132" s="31"/>
      <c r="X132" s="24">
        <f>Tableau24[[#This Row],[Price euros]]*Euros_dollars</f>
        <v>0</v>
      </c>
      <c r="Y132" s="25">
        <f>SUM(Tableau24[[#This Row],[Price $]],Tableau24[[#This Row],[Converted en $]])</f>
        <v>0</v>
      </c>
      <c r="AB132" s="20"/>
    </row>
    <row r="133" spans="1:28" x14ac:dyDescent="0.3">
      <c r="A133" s="20">
        <v>26</v>
      </c>
      <c r="C133" s="20">
        <v>8</v>
      </c>
      <c r="D133" s="20" t="s">
        <v>3271</v>
      </c>
      <c r="E133" s="20" t="s">
        <v>13532</v>
      </c>
      <c r="F133" s="20" t="s">
        <v>23691</v>
      </c>
      <c r="G133" s="20" t="s">
        <v>2465</v>
      </c>
      <c r="I133" s="20" t="str">
        <f>IF(COUNTIF($G$2:G133,G133)&gt;1,"","n")</f>
        <v>n</v>
      </c>
      <c r="J133" s="20">
        <v>2018</v>
      </c>
      <c r="K133" s="20">
        <v>2.9663374157802291E-3</v>
      </c>
      <c r="L133" s="20" t="s">
        <v>45370</v>
      </c>
      <c r="M133" s="20" t="s">
        <v>34527</v>
      </c>
      <c r="N133" s="20" t="str">
        <f t="shared" si="6"/>
        <v>10.1097/MD.0000000000010059</v>
      </c>
      <c r="O133" s="21">
        <v>29517664</v>
      </c>
      <c r="P133" s="20">
        <v>1</v>
      </c>
      <c r="Q133" s="22"/>
      <c r="R133" s="22">
        <v>1</v>
      </c>
      <c r="S133" s="22"/>
      <c r="T133" s="23">
        <f t="shared" si="7"/>
        <v>1</v>
      </c>
      <c r="U133" s="31"/>
      <c r="V133" s="31"/>
      <c r="W133" s="31"/>
      <c r="X133" s="24">
        <f>Tableau24[[#This Row],[Price euros]]*Euros_dollars</f>
        <v>0</v>
      </c>
      <c r="Y133" s="25">
        <f>SUM(Tableau24[[#This Row],[Price $]],Tableau24[[#This Row],[Converted en $]])</f>
        <v>0</v>
      </c>
      <c r="AB133" s="20"/>
    </row>
    <row r="134" spans="1:28" x14ac:dyDescent="0.3">
      <c r="A134" s="20">
        <v>27</v>
      </c>
      <c r="C134" s="20">
        <v>4879</v>
      </c>
      <c r="D134" s="20" t="s">
        <v>7979</v>
      </c>
      <c r="E134" s="20" t="s">
        <v>18208</v>
      </c>
      <c r="F134" s="20" t="s">
        <v>28409</v>
      </c>
      <c r="G134" s="20" t="s">
        <v>2443</v>
      </c>
      <c r="I134" s="20" t="str">
        <f>IF(COUNTIF($G$2:G134,G134)&gt;1,"","n")</f>
        <v>n</v>
      </c>
      <c r="J134" s="20">
        <v>2017</v>
      </c>
      <c r="K134" s="20">
        <v>3.0037061392077513E-3</v>
      </c>
      <c r="L134" s="20" t="s">
        <v>45371</v>
      </c>
      <c r="M134" s="20" t="s">
        <v>39289</v>
      </c>
      <c r="N134" s="20" t="str">
        <f t="shared" si="6"/>
        <v>10.1167/iovs.16-20916</v>
      </c>
      <c r="O134" s="21">
        <v>28395300</v>
      </c>
      <c r="P134" s="20">
        <v>1</v>
      </c>
      <c r="Q134" s="22"/>
      <c r="R134" s="22">
        <v>1</v>
      </c>
      <c r="S134" s="22"/>
      <c r="T134" s="23">
        <f t="shared" si="7"/>
        <v>1</v>
      </c>
      <c r="U134" s="31"/>
      <c r="V134" s="31"/>
      <c r="W134" s="31"/>
      <c r="X134" s="24">
        <f>Tableau24[[#This Row],[Price euros]]*Euros_dollars</f>
        <v>0</v>
      </c>
      <c r="Y134" s="25">
        <f>SUM(Tableau24[[#This Row],[Price $]],Tableau24[[#This Row],[Converted en $]])</f>
        <v>0</v>
      </c>
      <c r="AB134" s="20"/>
    </row>
    <row r="135" spans="1:28" x14ac:dyDescent="0.3">
      <c r="A135" s="20">
        <v>29</v>
      </c>
      <c r="C135" s="20">
        <v>5485</v>
      </c>
      <c r="D135" s="20" t="s">
        <v>8532</v>
      </c>
      <c r="E135" s="20" t="s">
        <v>18753</v>
      </c>
      <c r="F135" s="20" t="s">
        <v>28962</v>
      </c>
      <c r="G135" s="20" t="s">
        <v>34263</v>
      </c>
      <c r="I135" s="20" t="str">
        <f>IF(COUNTIF($G$2:G135,G135)&gt;1,"","n")</f>
        <v>n</v>
      </c>
      <c r="J135" s="20">
        <v>2017</v>
      </c>
      <c r="K135" s="20">
        <v>3.243329960779695E-3</v>
      </c>
      <c r="L135" s="20" t="s">
        <v>45373</v>
      </c>
      <c r="M135" s="20" t="s">
        <v>39874</v>
      </c>
      <c r="N135" s="20" t="str">
        <f t="shared" si="6"/>
        <v>10.1016/j.jcma.2017.01.004</v>
      </c>
      <c r="O135" s="21">
        <v>28330678</v>
      </c>
      <c r="P135" s="20">
        <v>1</v>
      </c>
      <c r="Q135" s="22"/>
      <c r="R135" s="22">
        <v>1</v>
      </c>
      <c r="S135" s="22"/>
      <c r="T135" s="23">
        <f t="shared" si="7"/>
        <v>1</v>
      </c>
      <c r="U135" s="31"/>
      <c r="V135" s="31"/>
      <c r="W135" s="31"/>
      <c r="X135" s="24">
        <f>Tableau24[[#This Row],[Price euros]]*Euros_dollars</f>
        <v>0</v>
      </c>
      <c r="Y135" s="25">
        <f>SUM(Tableau24[[#This Row],[Price $]],Tableau24[[#This Row],[Converted en $]])</f>
        <v>0</v>
      </c>
      <c r="AB135" s="20"/>
    </row>
    <row r="136" spans="1:28" x14ac:dyDescent="0.3">
      <c r="A136" s="20">
        <v>34</v>
      </c>
      <c r="C136" s="20">
        <v>7060</v>
      </c>
      <c r="D136" s="20" t="s">
        <v>9912</v>
      </c>
      <c r="E136" s="20" t="s">
        <v>20115</v>
      </c>
      <c r="F136" s="20" t="s">
        <v>30346</v>
      </c>
      <c r="G136" s="20" t="s">
        <v>2438</v>
      </c>
      <c r="I136" s="20" t="str">
        <f>IF(COUNTIF($G$2:G136,G136)&gt;1,"","n")</f>
        <v/>
      </c>
      <c r="J136" s="20">
        <v>2017</v>
      </c>
      <c r="K136" s="20">
        <v>3.9086026160624066E-3</v>
      </c>
      <c r="L136" s="20" t="s">
        <v>45378</v>
      </c>
      <c r="M136" s="20" t="s">
        <v>41416</v>
      </c>
      <c r="N136" s="20" t="str">
        <f t="shared" si="6"/>
        <v>10.1136/bjophthalmol-2016-309852</v>
      </c>
      <c r="O136" s="21">
        <v>28130349</v>
      </c>
      <c r="P136" s="20">
        <v>1</v>
      </c>
      <c r="Q136" s="22"/>
      <c r="R136" s="22">
        <v>1</v>
      </c>
      <c r="S136" s="22"/>
      <c r="T136" s="23">
        <f t="shared" si="7"/>
        <v>1</v>
      </c>
      <c r="U136" s="31"/>
      <c r="V136" s="31"/>
      <c r="W136" s="31"/>
      <c r="X136" s="24">
        <f>Tableau24[[#This Row],[Price euros]]*Euros_dollars</f>
        <v>0</v>
      </c>
      <c r="Y136" s="25">
        <f>SUM(Tableau24[[#This Row],[Price $]],Tableau24[[#This Row],[Converted en $]])</f>
        <v>0</v>
      </c>
      <c r="AB136" s="20"/>
    </row>
    <row r="137" spans="1:28" x14ac:dyDescent="0.3">
      <c r="A137" s="20">
        <v>35</v>
      </c>
      <c r="C137" s="20">
        <v>532</v>
      </c>
      <c r="D137" s="20" t="s">
        <v>3795</v>
      </c>
      <c r="E137" s="20" t="s">
        <v>14052</v>
      </c>
      <c r="F137" s="20" t="s">
        <v>24215</v>
      </c>
      <c r="G137" s="20" t="s">
        <v>2451</v>
      </c>
      <c r="I137" s="20" t="str">
        <f>IF(COUNTIF($G$2:G137,G137)&gt;1,"","n")</f>
        <v/>
      </c>
      <c r="J137" s="20">
        <v>2017</v>
      </c>
      <c r="K137" s="20">
        <v>4.0527949363340365E-3</v>
      </c>
      <c r="L137" s="20" t="s">
        <v>45379</v>
      </c>
      <c r="M137" s="20" t="s">
        <v>35032</v>
      </c>
      <c r="N137" s="20" t="str">
        <f t="shared" si="6"/>
        <v>10.1371/journal.pone.0189094</v>
      </c>
      <c r="O137" s="21">
        <v>29190824</v>
      </c>
      <c r="P137" s="20">
        <v>1</v>
      </c>
      <c r="Q137" s="22">
        <v>1</v>
      </c>
      <c r="R137" s="22">
        <v>1</v>
      </c>
      <c r="S137" s="22"/>
      <c r="T137" s="23">
        <f t="shared" si="7"/>
        <v>1</v>
      </c>
      <c r="U137" s="31"/>
      <c r="V137" s="31"/>
      <c r="W137" s="31"/>
      <c r="X137" s="24">
        <f>Tableau24[[#This Row],[Price euros]]*Euros_dollars</f>
        <v>0</v>
      </c>
      <c r="Y137" s="25">
        <f>SUM(Tableau24[[#This Row],[Price $]],Tableau24[[#This Row],[Converted en $]])</f>
        <v>0</v>
      </c>
      <c r="AB137" s="20"/>
    </row>
    <row r="138" spans="1:28" x14ac:dyDescent="0.3">
      <c r="A138" s="20">
        <v>38</v>
      </c>
      <c r="C138" s="20">
        <v>1974</v>
      </c>
      <c r="D138" s="20" t="s">
        <v>5214</v>
      </c>
      <c r="E138" s="20" t="s">
        <v>15460</v>
      </c>
      <c r="F138" s="20" t="s">
        <v>25636</v>
      </c>
      <c r="G138" s="20" t="s">
        <v>2462</v>
      </c>
      <c r="I138" s="20" t="str">
        <f>IF(COUNTIF($G$2:G138,G138)&gt;1,"","n")</f>
        <v/>
      </c>
      <c r="J138" s="20">
        <v>2017</v>
      </c>
      <c r="K138" s="20">
        <v>4.2277089188599293E-3</v>
      </c>
      <c r="L138" s="20" t="s">
        <v>45382</v>
      </c>
      <c r="M138" s="20" t="s">
        <v>36445</v>
      </c>
      <c r="N138" s="20" t="str">
        <f t="shared" si="6"/>
        <v>10.1186/s12886-017-0550-z</v>
      </c>
      <c r="O138" s="21">
        <v>28836956</v>
      </c>
      <c r="P138" s="20">
        <v>1</v>
      </c>
      <c r="Q138" s="22">
        <v>1</v>
      </c>
      <c r="R138" s="22">
        <v>1</v>
      </c>
      <c r="S138" s="22"/>
      <c r="T138" s="23">
        <f t="shared" si="7"/>
        <v>1</v>
      </c>
      <c r="U138" s="31"/>
      <c r="V138" s="31"/>
      <c r="W138" s="31"/>
      <c r="X138" s="24">
        <f>Tableau24[[#This Row],[Price euros]]*Euros_dollars</f>
        <v>0</v>
      </c>
      <c r="Y138" s="25">
        <f>SUM(Tableau24[[#This Row],[Price $]],Tableau24[[#This Row],[Converted en $]])</f>
        <v>0</v>
      </c>
      <c r="AB138" s="20"/>
    </row>
    <row r="139" spans="1:28" x14ac:dyDescent="0.3">
      <c r="A139" s="20">
        <v>41</v>
      </c>
      <c r="C139" s="20">
        <v>7689</v>
      </c>
      <c r="D139" s="20" t="s">
        <v>1435</v>
      </c>
      <c r="E139" s="20" t="s">
        <v>1436</v>
      </c>
      <c r="F139" s="20" t="s">
        <v>1437</v>
      </c>
      <c r="G139" s="20" t="s">
        <v>2662</v>
      </c>
      <c r="I139" s="20" t="str">
        <f>IF(COUNTIF($G$2:G139,G139)&gt;1,"","n")</f>
        <v>n</v>
      </c>
      <c r="J139" s="20">
        <v>2017</v>
      </c>
      <c r="K139" s="20">
        <v>4.4136380801284014E-3</v>
      </c>
      <c r="L139" s="20" t="s">
        <v>45385</v>
      </c>
      <c r="M139" s="20" t="s">
        <v>42040</v>
      </c>
      <c r="N139" s="20" t="str">
        <f t="shared" si="6"/>
        <v>10.4049/jimmunol.1601310</v>
      </c>
      <c r="O139" s="21">
        <v>28062697</v>
      </c>
      <c r="P139" s="20">
        <v>1</v>
      </c>
      <c r="Q139" s="22">
        <v>1</v>
      </c>
      <c r="R139" s="22">
        <v>1</v>
      </c>
      <c r="S139" s="22"/>
      <c r="T139" s="23">
        <f t="shared" si="7"/>
        <v>1</v>
      </c>
      <c r="U139" s="31"/>
      <c r="V139" s="31"/>
      <c r="W139" s="31"/>
      <c r="X139" s="24">
        <f>Tableau24[[#This Row],[Price euros]]*Euros_dollars</f>
        <v>0</v>
      </c>
      <c r="Y139" s="25">
        <f>SUM(Tableau24[[#This Row],[Price $]],Tableau24[[#This Row],[Converted en $]])</f>
        <v>0</v>
      </c>
      <c r="AB139" s="20"/>
    </row>
    <row r="140" spans="1:28" x14ac:dyDescent="0.3">
      <c r="A140" s="20">
        <v>43</v>
      </c>
      <c r="C140" s="20">
        <v>8719</v>
      </c>
      <c r="D140" s="20" t="s">
        <v>11366</v>
      </c>
      <c r="E140" s="20" t="s">
        <v>21551</v>
      </c>
      <c r="F140" s="20" t="s">
        <v>31806</v>
      </c>
      <c r="G140" s="20" t="s">
        <v>2523</v>
      </c>
      <c r="I140" s="20" t="str">
        <f>IF(COUNTIF($G$2:G140,G140)&gt;1,"","n")</f>
        <v/>
      </c>
      <c r="J140" s="20">
        <v>2017</v>
      </c>
      <c r="K140" s="20">
        <v>4.5606707582145356E-3</v>
      </c>
      <c r="L140" s="20" t="s">
        <v>45387</v>
      </c>
      <c r="M140" s="20" t="s">
        <v>43055</v>
      </c>
      <c r="N140" s="20" t="str">
        <f t="shared" si="6"/>
        <v>10.1038/eye.2016.252</v>
      </c>
      <c r="O140" s="21">
        <v>27858934</v>
      </c>
      <c r="P140" s="20">
        <v>1</v>
      </c>
      <c r="Q140" s="22">
        <v>1</v>
      </c>
      <c r="R140" s="22">
        <v>1</v>
      </c>
      <c r="S140" s="22"/>
      <c r="T140" s="23">
        <f t="shared" si="7"/>
        <v>1</v>
      </c>
      <c r="U140" s="31"/>
      <c r="V140" s="31"/>
      <c r="W140" s="31"/>
      <c r="X140" s="24">
        <f>Tableau24[[#This Row],[Price euros]]*Euros_dollars</f>
        <v>0</v>
      </c>
      <c r="Y140" s="25">
        <f>SUM(Tableau24[[#This Row],[Price $]],Tableau24[[#This Row],[Converted en $]])</f>
        <v>0</v>
      </c>
      <c r="AB140" s="20"/>
    </row>
    <row r="141" spans="1:28" x14ac:dyDescent="0.3">
      <c r="A141" s="20">
        <v>46</v>
      </c>
      <c r="C141" s="20">
        <v>1559</v>
      </c>
      <c r="D141" s="20" t="s">
        <v>4813</v>
      </c>
      <c r="E141" s="20" t="s">
        <v>15063</v>
      </c>
      <c r="F141" s="20" t="s">
        <v>25234</v>
      </c>
      <c r="G141" s="20" t="s">
        <v>33981</v>
      </c>
      <c r="I141" s="20" t="str">
        <f>IF(COUNTIF($G$2:G141,G141)&gt;1,"","n")</f>
        <v>n</v>
      </c>
      <c r="J141" s="20">
        <v>2017</v>
      </c>
      <c r="K141" s="20">
        <v>4.8886926770245198E-3</v>
      </c>
      <c r="L141" s="20" t="s">
        <v>45390</v>
      </c>
      <c r="M141" s="20" t="s">
        <v>36038</v>
      </c>
      <c r="N141" s="20" t="str">
        <f t="shared" si="6"/>
        <v>10.5693/djo.02.2016.01.001</v>
      </c>
      <c r="O141" s="21">
        <v>28924417</v>
      </c>
      <c r="P141" s="20">
        <v>1</v>
      </c>
      <c r="Q141" s="22">
        <v>1</v>
      </c>
      <c r="R141" s="22">
        <v>1</v>
      </c>
      <c r="S141" s="22"/>
      <c r="T141" s="23">
        <f t="shared" si="7"/>
        <v>1</v>
      </c>
      <c r="U141" s="31"/>
      <c r="V141" s="31"/>
      <c r="W141" s="31"/>
      <c r="X141" s="24">
        <f>Tableau24[[#This Row],[Price euros]]*Euros_dollars</f>
        <v>0</v>
      </c>
      <c r="Y141" s="25">
        <f>SUM(Tableau24[[#This Row],[Price $]],Tableau24[[#This Row],[Converted en $]])</f>
        <v>0</v>
      </c>
      <c r="AB141" s="20"/>
    </row>
    <row r="142" spans="1:28" x14ac:dyDescent="0.3">
      <c r="A142" s="20">
        <v>49</v>
      </c>
      <c r="C142" s="20">
        <v>1056</v>
      </c>
      <c r="D142" s="20" t="s">
        <v>4318</v>
      </c>
      <c r="E142" s="20" t="s">
        <v>14572</v>
      </c>
      <c r="F142" s="20" t="s">
        <v>24739</v>
      </c>
      <c r="G142" s="20" t="s">
        <v>2511</v>
      </c>
      <c r="I142" s="20" t="str">
        <f>IF(COUNTIF($G$2:G142,G142)&gt;1,"","n")</f>
        <v>n</v>
      </c>
      <c r="J142" s="20">
        <v>2017</v>
      </c>
      <c r="K142" s="20">
        <v>5.1667288203239847E-3</v>
      </c>
      <c r="L142" s="20" t="s">
        <v>45393</v>
      </c>
      <c r="M142" s="20" t="s">
        <v>35544</v>
      </c>
      <c r="N142" s="20" t="str">
        <f t="shared" si="6"/>
        <v>10.4103/ijo.IJO_191_17</v>
      </c>
      <c r="O142" s="21">
        <v>29044056</v>
      </c>
      <c r="P142" s="20">
        <v>1</v>
      </c>
      <c r="Q142" s="22">
        <v>1</v>
      </c>
      <c r="R142" s="22">
        <v>1</v>
      </c>
      <c r="S142" s="22"/>
      <c r="T142" s="23">
        <f t="shared" si="7"/>
        <v>1</v>
      </c>
      <c r="U142" s="31"/>
      <c r="V142" s="31"/>
      <c r="W142" s="31"/>
      <c r="X142" s="24">
        <f>Tableau24[[#This Row],[Price euros]]*Euros_dollars</f>
        <v>0</v>
      </c>
      <c r="Y142" s="25">
        <f>SUM(Tableau24[[#This Row],[Price $]],Tableau24[[#This Row],[Converted en $]])</f>
        <v>0</v>
      </c>
      <c r="AB142" s="20"/>
    </row>
    <row r="143" spans="1:28" x14ac:dyDescent="0.3">
      <c r="A143" s="20">
        <v>53</v>
      </c>
      <c r="C143" s="20">
        <v>1530</v>
      </c>
      <c r="D143" s="20" t="s">
        <v>24</v>
      </c>
      <c r="E143" s="20" t="s">
        <v>25</v>
      </c>
      <c r="F143" s="20" t="s">
        <v>26</v>
      </c>
      <c r="G143" s="20" t="s">
        <v>2485</v>
      </c>
      <c r="I143" s="20" t="str">
        <f>IF(COUNTIF($G$2:G143,G143)&gt;1,"","n")</f>
        <v>n</v>
      </c>
      <c r="J143" s="20">
        <v>2017</v>
      </c>
      <c r="K143" s="20">
        <v>5.5703413884764519E-3</v>
      </c>
      <c r="L143" s="20" t="s">
        <v>45397</v>
      </c>
      <c r="M143" s="20" t="s">
        <v>36009</v>
      </c>
      <c r="N143" s="20" t="str">
        <f t="shared" si="6"/>
        <v>10.1056/NEJMicm1615038</v>
      </c>
      <c r="O143" s="21">
        <v>28930513</v>
      </c>
      <c r="P143" s="20">
        <v>1</v>
      </c>
      <c r="Q143" s="22"/>
      <c r="R143" s="22">
        <v>1</v>
      </c>
      <c r="S143" s="22"/>
      <c r="T143" s="23">
        <f t="shared" si="7"/>
        <v>1</v>
      </c>
      <c r="U143" s="31"/>
      <c r="V143" s="31"/>
      <c r="W143" s="31"/>
      <c r="X143" s="24">
        <f>Tableau24[[#This Row],[Price euros]]*Euros_dollars</f>
        <v>0</v>
      </c>
      <c r="Y143" s="25">
        <f>SUM(Tableau24[[#This Row],[Price $]],Tableau24[[#This Row],[Converted en $]])</f>
        <v>0</v>
      </c>
      <c r="AB143" s="20"/>
    </row>
    <row r="144" spans="1:28" x14ac:dyDescent="0.3">
      <c r="A144" s="20">
        <v>56</v>
      </c>
      <c r="C144" s="20">
        <v>7322</v>
      </c>
      <c r="D144" s="20" t="s">
        <v>10140</v>
      </c>
      <c r="E144" s="20" t="s">
        <v>20342</v>
      </c>
      <c r="F144" s="20" t="s">
        <v>30574</v>
      </c>
      <c r="G144" s="20" t="s">
        <v>2463</v>
      </c>
      <c r="I144" s="20" t="str">
        <f>IF(COUNTIF($G$2:G144,G144)&gt;1,"","n")</f>
        <v/>
      </c>
      <c r="J144" s="20">
        <v>2017</v>
      </c>
      <c r="K144" s="20">
        <v>6.0109597260364911E-3</v>
      </c>
      <c r="L144" s="20" t="s">
        <v>45400</v>
      </c>
      <c r="M144" s="20" t="s">
        <v>41678</v>
      </c>
      <c r="N144" s="20" t="str">
        <f t="shared" si="6"/>
        <v>10.5301/ejo.5000914</v>
      </c>
      <c r="O144" s="21">
        <v>28106235</v>
      </c>
      <c r="P144" s="20">
        <v>1</v>
      </c>
      <c r="Q144" s="22"/>
      <c r="R144" s="22">
        <v>1</v>
      </c>
      <c r="S144" s="22"/>
      <c r="T144" s="23">
        <f t="shared" si="7"/>
        <v>1</v>
      </c>
      <c r="U144" s="31"/>
      <c r="V144" s="31"/>
      <c r="W144" s="31"/>
      <c r="X144" s="24">
        <f>Tableau24[[#This Row],[Price euros]]*Euros_dollars</f>
        <v>0</v>
      </c>
      <c r="Y144" s="25">
        <f>SUM(Tableau24[[#This Row],[Price $]],Tableau24[[#This Row],[Converted en $]])</f>
        <v>0</v>
      </c>
      <c r="AB144" s="20"/>
    </row>
    <row r="145" spans="1:28" x14ac:dyDescent="0.3">
      <c r="A145" s="20">
        <v>57</v>
      </c>
      <c r="C145" s="20">
        <v>10089</v>
      </c>
      <c r="D145" s="20" t="s">
        <v>12601</v>
      </c>
      <c r="E145" s="20" t="s">
        <v>22769</v>
      </c>
      <c r="F145" s="20" t="s">
        <v>33050</v>
      </c>
      <c r="G145" s="20" t="s">
        <v>2525</v>
      </c>
      <c r="I145" s="20" t="str">
        <f>IF(COUNTIF($G$2:G145,G145)&gt;1,"","n")</f>
        <v>n</v>
      </c>
      <c r="J145" s="20">
        <v>2017</v>
      </c>
      <c r="K145" s="20">
        <v>6.1905632546234157E-3</v>
      </c>
      <c r="L145" s="20" t="s">
        <v>45401</v>
      </c>
      <c r="M145" s="20" t="s">
        <v>44345</v>
      </c>
      <c r="N145" s="20" t="str">
        <f t="shared" si="6"/>
        <v>10.1111/ceo.12809</v>
      </c>
      <c r="O145" s="21">
        <v>27473389</v>
      </c>
      <c r="P145" s="20">
        <v>1</v>
      </c>
      <c r="Q145" s="22"/>
      <c r="R145" s="22">
        <v>1</v>
      </c>
      <c r="S145" s="22"/>
      <c r="T145" s="23">
        <f t="shared" si="7"/>
        <v>1</v>
      </c>
      <c r="U145" s="31"/>
      <c r="V145" s="31"/>
      <c r="W145" s="31"/>
      <c r="X145" s="24">
        <f>Tableau24[[#This Row],[Price euros]]*Euros_dollars</f>
        <v>0</v>
      </c>
      <c r="Y145" s="25">
        <f>SUM(Tableau24[[#This Row],[Price $]],Tableau24[[#This Row],[Converted en $]])</f>
        <v>0</v>
      </c>
      <c r="AB145" s="20"/>
    </row>
    <row r="146" spans="1:28" x14ac:dyDescent="0.3">
      <c r="A146" s="20">
        <v>58</v>
      </c>
      <c r="C146" s="20">
        <v>4496</v>
      </c>
      <c r="D146" s="20" t="s">
        <v>7620</v>
      </c>
      <c r="E146" s="20" t="s">
        <v>17855</v>
      </c>
      <c r="F146" s="20" t="s">
        <v>28049</v>
      </c>
      <c r="G146" s="20" t="s">
        <v>2511</v>
      </c>
      <c r="I146" s="20" t="str">
        <f>IF(COUNTIF($G$2:G146,G146)&gt;1,"","n")</f>
        <v/>
      </c>
      <c r="J146" s="20">
        <v>2017</v>
      </c>
      <c r="K146" s="20">
        <v>6.3419310025903952E-3</v>
      </c>
      <c r="L146" s="20" t="s">
        <v>45402</v>
      </c>
      <c r="M146" s="20" t="s">
        <v>38915</v>
      </c>
      <c r="N146" s="20" t="str">
        <f t="shared" si="6"/>
        <v>10.4103/ijo.IJO_867_16</v>
      </c>
      <c r="O146" s="21">
        <v>28440246</v>
      </c>
      <c r="P146" s="20">
        <v>1</v>
      </c>
      <c r="Q146" s="22">
        <v>1</v>
      </c>
      <c r="R146" s="22">
        <v>1</v>
      </c>
      <c r="S146" s="22"/>
      <c r="T146" s="23">
        <f t="shared" si="7"/>
        <v>1</v>
      </c>
      <c r="U146" s="31"/>
      <c r="V146" s="31"/>
      <c r="W146" s="31"/>
      <c r="X146" s="24">
        <f>Tableau24[[#This Row],[Price euros]]*Euros_dollars</f>
        <v>0</v>
      </c>
      <c r="Y146" s="25">
        <f>SUM(Tableau24[[#This Row],[Price $]],Tableau24[[#This Row],[Converted en $]])</f>
        <v>0</v>
      </c>
      <c r="AB146" s="20"/>
    </row>
    <row r="147" spans="1:28" x14ac:dyDescent="0.3">
      <c r="A147" s="20">
        <v>67</v>
      </c>
      <c r="C147" s="20">
        <v>4777</v>
      </c>
      <c r="D147" s="20" t="s">
        <v>7883</v>
      </c>
      <c r="E147" s="20" t="s">
        <v>18113</v>
      </c>
      <c r="F147" s="20" t="s">
        <v>28313</v>
      </c>
      <c r="G147" s="20" t="s">
        <v>2451</v>
      </c>
      <c r="I147" s="20" t="str">
        <f>IF(COUNTIF($G$2:G147,G147)&gt;1,"","n")</f>
        <v/>
      </c>
      <c r="J147" s="20">
        <v>2017</v>
      </c>
      <c r="K147" s="20">
        <v>7.3751413671045984E-3</v>
      </c>
      <c r="L147" s="20" t="s">
        <v>45411</v>
      </c>
      <c r="M147" s="20" t="s">
        <v>39192</v>
      </c>
      <c r="N147" s="20" t="str">
        <f t="shared" si="6"/>
        <v>10.1371/journal.pone.0175295</v>
      </c>
      <c r="O147" s="21">
        <v>28406944</v>
      </c>
      <c r="P147" s="20">
        <v>1</v>
      </c>
      <c r="Q147" s="22">
        <v>1</v>
      </c>
      <c r="R147" s="22">
        <v>1</v>
      </c>
      <c r="S147" s="22"/>
      <c r="T147" s="23">
        <f t="shared" si="7"/>
        <v>1</v>
      </c>
      <c r="U147" s="31"/>
      <c r="V147" s="31"/>
      <c r="W147" s="31"/>
      <c r="X147" s="24">
        <f>Tableau24[[#This Row],[Price euros]]*Euros_dollars</f>
        <v>0</v>
      </c>
      <c r="Y147" s="25">
        <f>SUM(Tableau24[[#This Row],[Price $]],Tableau24[[#This Row],[Converted en $]])</f>
        <v>0</v>
      </c>
      <c r="AB147" s="20"/>
    </row>
    <row r="148" spans="1:28" x14ac:dyDescent="0.3">
      <c r="A148" s="20">
        <v>69</v>
      </c>
      <c r="C148" s="20">
        <v>376</v>
      </c>
      <c r="D148" s="20" t="s">
        <v>3639</v>
      </c>
      <c r="E148" s="20" t="s">
        <v>13900</v>
      </c>
      <c r="F148" s="20" t="s">
        <v>24059</v>
      </c>
      <c r="G148" s="20" t="s">
        <v>2448</v>
      </c>
      <c r="I148" s="20" t="str">
        <f>IF(COUNTIF($G$2:G148,G148)&gt;1,"","n")</f>
        <v/>
      </c>
      <c r="J148" s="20">
        <v>2018</v>
      </c>
      <c r="K148" s="20">
        <v>7.5252490679175166E-3</v>
      </c>
      <c r="L148" s="20" t="s">
        <v>45413</v>
      </c>
      <c r="M148" s="20" t="s">
        <v>34882</v>
      </c>
      <c r="N148" s="20" t="str">
        <f t="shared" si="6"/>
        <v>10.1007/s00417-017-3857-9</v>
      </c>
      <c r="O148" s="21">
        <v>29238852</v>
      </c>
      <c r="P148" s="20">
        <v>1</v>
      </c>
      <c r="Q148" s="22">
        <v>1</v>
      </c>
      <c r="R148" s="22">
        <v>1</v>
      </c>
      <c r="S148" s="22"/>
      <c r="T148" s="23">
        <f t="shared" si="7"/>
        <v>1</v>
      </c>
      <c r="U148" s="31"/>
      <c r="V148" s="31"/>
      <c r="W148" s="31"/>
      <c r="X148" s="24">
        <f>Tableau24[[#This Row],[Price euros]]*Euros_dollars</f>
        <v>0</v>
      </c>
      <c r="Y148" s="25">
        <f>SUM(Tableau24[[#This Row],[Price $]],Tableau24[[#This Row],[Converted en $]])</f>
        <v>0</v>
      </c>
      <c r="AB148" s="20"/>
    </row>
    <row r="149" spans="1:28" x14ac:dyDescent="0.3">
      <c r="A149" s="20">
        <v>72</v>
      </c>
      <c r="C149" s="20">
        <v>5349</v>
      </c>
      <c r="D149" s="20" t="s">
        <v>8403</v>
      </c>
      <c r="E149" s="20" t="s">
        <v>18626</v>
      </c>
      <c r="F149" s="20" t="s">
        <v>28833</v>
      </c>
      <c r="G149" s="20" t="s">
        <v>2511</v>
      </c>
      <c r="I149" s="20" t="str">
        <f>IF(COUNTIF($G$2:G149,G149)&gt;1,"","n")</f>
        <v/>
      </c>
      <c r="J149" s="20">
        <v>2017</v>
      </c>
      <c r="K149" s="20">
        <v>7.6072259529268438E-3</v>
      </c>
      <c r="L149" s="20" t="s">
        <v>45416</v>
      </c>
      <c r="M149" s="20" t="s">
        <v>39744</v>
      </c>
      <c r="N149" s="20" t="str">
        <f t="shared" si="6"/>
        <v>10.4103/ijo.IJO_950_15</v>
      </c>
      <c r="O149" s="21">
        <v>28345575</v>
      </c>
      <c r="P149" s="20">
        <v>1</v>
      </c>
      <c r="Q149" s="22">
        <v>1</v>
      </c>
      <c r="R149" s="22">
        <v>1</v>
      </c>
      <c r="S149" s="22"/>
      <c r="T149" s="23">
        <f t="shared" si="7"/>
        <v>1</v>
      </c>
      <c r="U149" s="31"/>
      <c r="V149" s="31"/>
      <c r="W149" s="31"/>
      <c r="X149" s="24">
        <f>Tableau24[[#This Row],[Price euros]]*Euros_dollars</f>
        <v>0</v>
      </c>
      <c r="Y149" s="25">
        <f>SUM(Tableau24[[#This Row],[Price $]],Tableau24[[#This Row],[Converted en $]])</f>
        <v>0</v>
      </c>
      <c r="AB149" s="20"/>
    </row>
    <row r="150" spans="1:28" x14ac:dyDescent="0.3">
      <c r="A150" s="20">
        <v>74</v>
      </c>
      <c r="C150" s="20">
        <v>9163</v>
      </c>
      <c r="D150" s="20" t="s">
        <v>11758</v>
      </c>
      <c r="E150" s="20" t="s">
        <v>21933</v>
      </c>
      <c r="F150" s="20" t="s">
        <v>32199</v>
      </c>
      <c r="G150" s="20" t="s">
        <v>2791</v>
      </c>
      <c r="I150" s="20" t="str">
        <f>IF(COUNTIF($G$2:G150,G150)&gt;1,"","n")</f>
        <v/>
      </c>
      <c r="J150" s="20">
        <v>2017</v>
      </c>
      <c r="K150" s="20">
        <v>7.6448873623445879E-3</v>
      </c>
      <c r="L150" s="20" t="s">
        <v>45418</v>
      </c>
      <c r="M150" s="20" t="s">
        <v>43479</v>
      </c>
      <c r="N150" s="20" t="str">
        <f t="shared" si="6"/>
        <v>10.1016/j.optom.2016.09.001</v>
      </c>
      <c r="O150" s="21">
        <v>27771241</v>
      </c>
      <c r="P150" s="20">
        <v>1</v>
      </c>
      <c r="Q150" s="22">
        <v>1</v>
      </c>
      <c r="R150" s="22">
        <v>1</v>
      </c>
      <c r="S150" s="22"/>
      <c r="T150" s="23">
        <f t="shared" si="7"/>
        <v>1</v>
      </c>
      <c r="U150" s="31"/>
      <c r="V150" s="31"/>
      <c r="W150" s="31"/>
      <c r="X150" s="24">
        <f>Tableau24[[#This Row],[Price euros]]*Euros_dollars</f>
        <v>0</v>
      </c>
      <c r="Y150" s="25">
        <f>SUM(Tableau24[[#This Row],[Price $]],Tableau24[[#This Row],[Converted en $]])</f>
        <v>0</v>
      </c>
      <c r="AB150" s="20"/>
    </row>
    <row r="151" spans="1:28" x14ac:dyDescent="0.3">
      <c r="A151" s="20">
        <v>76</v>
      </c>
      <c r="C151" s="20">
        <v>3397</v>
      </c>
      <c r="D151" s="20" t="s">
        <v>6574</v>
      </c>
      <c r="E151" s="20" t="s">
        <v>16817</v>
      </c>
      <c r="F151" s="20" t="s">
        <v>26998</v>
      </c>
      <c r="G151" s="20" t="s">
        <v>2549</v>
      </c>
      <c r="I151" s="20" t="str">
        <f>IF(COUNTIF($G$2:G151,G151)&gt;1,"","n")</f>
        <v>n</v>
      </c>
      <c r="J151" s="20">
        <v>2017</v>
      </c>
      <c r="K151" s="20">
        <v>7.7666200469467261E-3</v>
      </c>
      <c r="L151" s="20" t="s">
        <v>45420</v>
      </c>
      <c r="M151" s="20" t="s">
        <v>37847</v>
      </c>
      <c r="N151" s="20" t="str">
        <f t="shared" si="6"/>
        <v>10.5935/0004-2749.20170022</v>
      </c>
      <c r="O151" s="21">
        <v>28591280</v>
      </c>
      <c r="P151" s="20">
        <v>1</v>
      </c>
      <c r="Q151" s="22"/>
      <c r="R151" s="22">
        <v>1</v>
      </c>
      <c r="S151" s="22"/>
      <c r="T151" s="23">
        <f t="shared" si="7"/>
        <v>1</v>
      </c>
      <c r="U151" s="31"/>
      <c r="V151" s="31"/>
      <c r="W151" s="31"/>
      <c r="X151" s="24">
        <f>Tableau24[[#This Row],[Price euros]]*Euros_dollars</f>
        <v>0</v>
      </c>
      <c r="Y151" s="25">
        <f>SUM(Tableau24[[#This Row],[Price $]],Tableau24[[#This Row],[Converted en $]])</f>
        <v>0</v>
      </c>
      <c r="AB151" s="20"/>
    </row>
    <row r="152" spans="1:28" x14ac:dyDescent="0.3">
      <c r="A152" s="20">
        <v>79</v>
      </c>
      <c r="C152" s="20">
        <v>5639</v>
      </c>
      <c r="D152" s="20" t="s">
        <v>8671</v>
      </c>
      <c r="E152" s="20" t="s">
        <v>18891</v>
      </c>
      <c r="F152" s="20" t="s">
        <v>29101</v>
      </c>
      <c r="G152" s="20" t="s">
        <v>34136</v>
      </c>
      <c r="I152" s="20" t="str">
        <f>IF(COUNTIF($G$2:G152,G152)&gt;1,"","n")</f>
        <v>n</v>
      </c>
      <c r="J152" s="20">
        <v>2017</v>
      </c>
      <c r="K152" s="20">
        <v>7.843390954757945E-3</v>
      </c>
      <c r="L152" s="20" t="s">
        <v>45423</v>
      </c>
      <c r="M152" s="20" t="s">
        <v>40026</v>
      </c>
      <c r="N152" s="20" t="str">
        <f t="shared" si="6"/>
        <v>255</v>
      </c>
      <c r="O152" s="21">
        <v>28302248</v>
      </c>
      <c r="P152" s="20">
        <v>1</v>
      </c>
      <c r="Q152" s="22"/>
      <c r="R152" s="22">
        <v>1</v>
      </c>
      <c r="S152" s="22"/>
      <c r="T152" s="23">
        <f t="shared" si="7"/>
        <v>1</v>
      </c>
      <c r="U152" s="31"/>
      <c r="V152" s="31"/>
      <c r="W152" s="31"/>
      <c r="X152" s="24">
        <f>Tableau24[[#This Row],[Price euros]]*Euros_dollars</f>
        <v>0</v>
      </c>
      <c r="Y152" s="25">
        <f>SUM(Tableau24[[#This Row],[Price $]],Tableau24[[#This Row],[Converted en $]])</f>
        <v>0</v>
      </c>
      <c r="AB152" s="20"/>
    </row>
    <row r="153" spans="1:28" x14ac:dyDescent="0.3">
      <c r="A153" s="20">
        <v>81</v>
      </c>
      <c r="C153" s="20">
        <v>697</v>
      </c>
      <c r="D153" s="20" t="s">
        <v>3960</v>
      </c>
      <c r="E153" s="20" t="s">
        <v>14215</v>
      </c>
      <c r="F153" s="20" t="s">
        <v>24380</v>
      </c>
      <c r="G153" s="20" t="s">
        <v>2511</v>
      </c>
      <c r="I153" s="20" t="str">
        <f>IF(COUNTIF($G$2:G153,G153)&gt;1,"","n")</f>
        <v/>
      </c>
      <c r="J153" s="20">
        <v>2017</v>
      </c>
      <c r="K153" s="20">
        <v>7.9625034735587574E-3</v>
      </c>
      <c r="L153" s="20" t="s">
        <v>45425</v>
      </c>
      <c r="M153" s="20" t="s">
        <v>35190</v>
      </c>
      <c r="N153" s="20" t="str">
        <f t="shared" si="6"/>
        <v>10.4103/ijo.IJO_411_17</v>
      </c>
      <c r="O153" s="21">
        <v>29133662</v>
      </c>
      <c r="P153" s="20">
        <v>1</v>
      </c>
      <c r="Q153" s="22">
        <v>1</v>
      </c>
      <c r="R153" s="22">
        <v>1</v>
      </c>
      <c r="S153" s="22"/>
      <c r="T153" s="23">
        <f t="shared" si="7"/>
        <v>1</v>
      </c>
      <c r="U153" s="31"/>
      <c r="V153" s="31"/>
      <c r="W153" s="31"/>
      <c r="X153" s="24">
        <f>Tableau24[[#This Row],[Price euros]]*Euros_dollars</f>
        <v>0</v>
      </c>
      <c r="Y153" s="25">
        <f>SUM(Tableau24[[#This Row],[Price $]],Tableau24[[#This Row],[Converted en $]])</f>
        <v>0</v>
      </c>
      <c r="AB153" s="20"/>
    </row>
    <row r="154" spans="1:28" x14ac:dyDescent="0.3">
      <c r="A154" s="20">
        <v>82</v>
      </c>
      <c r="C154" s="20">
        <v>1966</v>
      </c>
      <c r="D154" s="20" t="s">
        <v>5207</v>
      </c>
      <c r="E154" s="20" t="s">
        <v>15453</v>
      </c>
      <c r="F154" s="20" t="s">
        <v>25629</v>
      </c>
      <c r="G154" s="20" t="s">
        <v>2443</v>
      </c>
      <c r="I154" s="20" t="str">
        <f>IF(COUNTIF($G$2:G154,G154)&gt;1,"","n")</f>
        <v/>
      </c>
      <c r="J154" s="20">
        <v>2017</v>
      </c>
      <c r="K154" s="20">
        <v>7.9801974523918684E-3</v>
      </c>
      <c r="L154" s="20" t="s">
        <v>45426</v>
      </c>
      <c r="M154" s="20" t="s">
        <v>36437</v>
      </c>
      <c r="N154" s="20" t="str">
        <f t="shared" si="6"/>
        <v>10.1167/iovs.17-21878</v>
      </c>
      <c r="O154" s="21">
        <v>28837729</v>
      </c>
      <c r="P154" s="20">
        <v>1</v>
      </c>
      <c r="Q154" s="22"/>
      <c r="R154" s="22">
        <v>1</v>
      </c>
      <c r="S154" s="22"/>
      <c r="T154" s="23">
        <f t="shared" si="7"/>
        <v>1</v>
      </c>
      <c r="U154" s="31"/>
      <c r="V154" s="31"/>
      <c r="W154" s="31"/>
      <c r="X154" s="24">
        <f>Tableau24[[#This Row],[Price euros]]*Euros_dollars</f>
        <v>0</v>
      </c>
      <c r="Y154" s="25">
        <f>SUM(Tableau24[[#This Row],[Price $]],Tableau24[[#This Row],[Converted en $]])</f>
        <v>0</v>
      </c>
      <c r="AB154" s="20"/>
    </row>
    <row r="155" spans="1:28" x14ac:dyDescent="0.3">
      <c r="A155" s="20">
        <v>85</v>
      </c>
      <c r="C155" s="20">
        <v>9586</v>
      </c>
      <c r="D155" s="20" t="s">
        <v>12142</v>
      </c>
      <c r="E155" s="20" t="s">
        <v>22317</v>
      </c>
      <c r="F155" s="20" t="s">
        <v>32589</v>
      </c>
      <c r="G155" s="20" t="s">
        <v>2457</v>
      </c>
      <c r="I155" s="20" t="str">
        <f>IF(COUNTIF($G$2:G155,G155)&gt;1,"","n")</f>
        <v/>
      </c>
      <c r="J155" s="20">
        <v>2017</v>
      </c>
      <c r="K155" s="20">
        <v>8.0576041329405435E-3</v>
      </c>
      <c r="L155" s="20" t="s">
        <v>45429</v>
      </c>
      <c r="M155" s="20" t="s">
        <v>43858</v>
      </c>
      <c r="N155" s="20" t="str">
        <f t="shared" si="6"/>
        <v>10.1097/ICB.0000000000000428</v>
      </c>
      <c r="O155" s="21">
        <v>27652820</v>
      </c>
      <c r="P155" s="20">
        <v>1</v>
      </c>
      <c r="Q155" s="22">
        <v>1</v>
      </c>
      <c r="R155" s="22"/>
      <c r="S155" s="22"/>
      <c r="T155" s="23">
        <f t="shared" si="7"/>
        <v>1</v>
      </c>
      <c r="U155" s="31"/>
      <c r="V155" s="31"/>
      <c r="W155" s="31"/>
      <c r="Y155" s="25">
        <f>SUM(Tableau24[[#This Row],[Price $]],Tableau24[[#This Row],[Converted en $]])</f>
        <v>0</v>
      </c>
      <c r="AB155" s="20"/>
    </row>
    <row r="156" spans="1:28" x14ac:dyDescent="0.3">
      <c r="A156" s="20">
        <v>87</v>
      </c>
      <c r="C156" s="20">
        <v>835</v>
      </c>
      <c r="D156" s="20" t="s">
        <v>4098</v>
      </c>
      <c r="E156" s="20" t="s">
        <v>14352</v>
      </c>
      <c r="F156" s="20" t="s">
        <v>24518</v>
      </c>
      <c r="G156" s="20" t="s">
        <v>2465</v>
      </c>
      <c r="I156" s="20" t="str">
        <f>IF(COUNTIF($G$2:G156,G156)&gt;1,"","n")</f>
        <v/>
      </c>
      <c r="J156" s="20">
        <v>2017</v>
      </c>
      <c r="K156" s="20">
        <v>8.2174283081442034E-3</v>
      </c>
      <c r="L156" s="20" t="s">
        <v>45431</v>
      </c>
      <c r="M156" s="20" t="s">
        <v>35328</v>
      </c>
      <c r="N156" s="20" t="str">
        <f t="shared" si="6"/>
        <v>10.1097/MD.0000000000008301</v>
      </c>
      <c r="O156" s="21">
        <v>29095259</v>
      </c>
      <c r="P156" s="20">
        <v>1</v>
      </c>
      <c r="Q156" s="22">
        <v>1</v>
      </c>
      <c r="R156" s="22">
        <v>1</v>
      </c>
      <c r="S156" s="22"/>
      <c r="T156" s="23">
        <f t="shared" si="7"/>
        <v>1</v>
      </c>
      <c r="U156" s="31"/>
      <c r="V156" s="31"/>
      <c r="W156" s="31"/>
      <c r="X156" s="24">
        <f>Tableau24[[#This Row],[Price euros]]*Euros_dollars</f>
        <v>0</v>
      </c>
      <c r="Y156" s="25">
        <f>SUM(Tableau24[[#This Row],[Price $]],Tableau24[[#This Row],[Converted en $]])</f>
        <v>0</v>
      </c>
      <c r="AB156" s="20"/>
    </row>
    <row r="157" spans="1:28" x14ac:dyDescent="0.3">
      <c r="A157" s="20">
        <v>90</v>
      </c>
      <c r="C157" s="20">
        <v>5122</v>
      </c>
      <c r="D157" s="20" t="s">
        <v>8200</v>
      </c>
      <c r="E157" s="20" t="s">
        <v>14348</v>
      </c>
      <c r="F157" s="20" t="s">
        <v>28630</v>
      </c>
      <c r="G157" s="20" t="s">
        <v>2525</v>
      </c>
      <c r="I157" s="20" t="str">
        <f>IF(COUNTIF($G$2:G157,G157)&gt;1,"","n")</f>
        <v/>
      </c>
      <c r="J157" s="20">
        <v>2017</v>
      </c>
      <c r="K157" s="20">
        <v>8.280259159772041E-3</v>
      </c>
      <c r="L157" s="20" t="s">
        <v>45434</v>
      </c>
      <c r="M157" s="20" t="s">
        <v>39526</v>
      </c>
      <c r="N157" s="20" t="str">
        <f t="shared" si="6"/>
        <v>10.1111/ceo.12954</v>
      </c>
      <c r="O157" s="21">
        <v>28370795</v>
      </c>
      <c r="P157" s="20">
        <v>1</v>
      </c>
      <c r="Q157" s="22"/>
      <c r="R157" s="22">
        <v>1</v>
      </c>
      <c r="S157" s="22"/>
      <c r="T157" s="23">
        <f t="shared" si="7"/>
        <v>1</v>
      </c>
      <c r="U157" s="31"/>
      <c r="V157" s="31"/>
      <c r="W157" s="31"/>
      <c r="X157" s="24">
        <f>Tableau24[[#This Row],[Price euros]]*Euros_dollars</f>
        <v>0</v>
      </c>
      <c r="Y157" s="25">
        <f>SUM(Tableau24[[#This Row],[Price $]],Tableau24[[#This Row],[Converted en $]])</f>
        <v>0</v>
      </c>
      <c r="AB157" s="20"/>
    </row>
    <row r="158" spans="1:28" x14ac:dyDescent="0.3">
      <c r="A158" s="20">
        <v>92</v>
      </c>
      <c r="C158" s="20">
        <v>2999</v>
      </c>
      <c r="D158" s="20" t="s">
        <v>6193</v>
      </c>
      <c r="E158" s="20" t="s">
        <v>16438</v>
      </c>
      <c r="F158" s="20" t="s">
        <v>26617</v>
      </c>
      <c r="G158" s="20" t="s">
        <v>2522</v>
      </c>
      <c r="I158" s="20" t="str">
        <f>IF(COUNTIF($G$2:G158,G158)&gt;1,"","n")</f>
        <v>n</v>
      </c>
      <c r="J158" s="20">
        <v>2017</v>
      </c>
      <c r="K158" s="20">
        <v>8.2910160079102679E-3</v>
      </c>
      <c r="L158" s="20" t="s">
        <v>45436</v>
      </c>
      <c r="M158" s="20" t="s">
        <v>37454</v>
      </c>
      <c r="N158" s="20" t="str">
        <f t="shared" si="6"/>
        <v>10.1167/17.6.16</v>
      </c>
      <c r="O158" s="21">
        <v>28654961</v>
      </c>
      <c r="P158" s="20">
        <v>1</v>
      </c>
      <c r="Q158" s="22"/>
      <c r="R158" s="22">
        <v>1</v>
      </c>
      <c r="S158" s="22"/>
      <c r="T158" s="23">
        <f t="shared" si="7"/>
        <v>1</v>
      </c>
      <c r="U158" s="31"/>
      <c r="V158" s="31"/>
      <c r="W158" s="31"/>
      <c r="X158" s="24">
        <f>Tableau24[[#This Row],[Price euros]]*Euros_dollars</f>
        <v>0</v>
      </c>
      <c r="Y158" s="25">
        <f>SUM(Tableau24[[#This Row],[Price $]],Tableau24[[#This Row],[Converted en $]])</f>
        <v>0</v>
      </c>
      <c r="AB158" s="20"/>
    </row>
    <row r="159" spans="1:28" x14ac:dyDescent="0.3">
      <c r="A159" s="20">
        <v>96</v>
      </c>
      <c r="C159" s="20">
        <v>7295</v>
      </c>
      <c r="D159" s="20" t="s">
        <v>10114</v>
      </c>
      <c r="E159" s="20" t="s">
        <v>20316</v>
      </c>
      <c r="F159" s="20" t="s">
        <v>30548</v>
      </c>
      <c r="G159" s="20" t="s">
        <v>2451</v>
      </c>
      <c r="I159" s="20" t="str">
        <f>IF(COUNTIF($G$2:G159,G159)&gt;1,"","n")</f>
        <v/>
      </c>
      <c r="J159" s="20">
        <v>2017</v>
      </c>
      <c r="K159" s="20">
        <v>8.9408511398341162E-3</v>
      </c>
      <c r="L159" s="20" t="s">
        <v>45440</v>
      </c>
      <c r="M159" s="20" t="s">
        <v>41651</v>
      </c>
      <c r="N159" s="20" t="str">
        <f t="shared" si="6"/>
        <v>10.1371/journal.pone.0170094</v>
      </c>
      <c r="O159" s="21">
        <v>28107485</v>
      </c>
      <c r="P159" s="20">
        <v>1</v>
      </c>
      <c r="Q159" s="22">
        <v>1</v>
      </c>
      <c r="R159" s="22">
        <v>1</v>
      </c>
      <c r="S159" s="22"/>
      <c r="T159" s="23">
        <f t="shared" si="7"/>
        <v>1</v>
      </c>
      <c r="U159" s="31"/>
      <c r="V159" s="31"/>
      <c r="W159" s="31"/>
      <c r="X159" s="24">
        <f>Tableau24[[#This Row],[Price euros]]*Euros_dollars</f>
        <v>0</v>
      </c>
      <c r="Y159" s="25">
        <f>SUM(Tableau24[[#This Row],[Price $]],Tableau24[[#This Row],[Converted en $]])</f>
        <v>0</v>
      </c>
      <c r="AB159" s="20"/>
    </row>
    <row r="160" spans="1:28" x14ac:dyDescent="0.3">
      <c r="A160" s="20">
        <v>98</v>
      </c>
      <c r="C160" s="20">
        <v>7670</v>
      </c>
      <c r="D160" s="20" t="s">
        <v>10445</v>
      </c>
      <c r="E160" s="20" t="s">
        <v>20642</v>
      </c>
      <c r="F160" s="20" t="s">
        <v>30881</v>
      </c>
      <c r="G160" s="20" t="s">
        <v>2609</v>
      </c>
      <c r="I160" s="20" t="str">
        <f>IF(COUNTIF($G$2:G160,G160)&gt;1,"","n")</f>
        <v/>
      </c>
      <c r="J160" s="20">
        <v>2017</v>
      </c>
      <c r="K160" s="20">
        <v>9.0140171233549227E-3</v>
      </c>
      <c r="L160" s="20" t="s">
        <v>45442</v>
      </c>
      <c r="M160" s="20" t="s">
        <v>42023</v>
      </c>
      <c r="N160" s="20" t="str">
        <f t="shared" si="6"/>
        <v>10.1093/hmg/ddw387</v>
      </c>
      <c r="O160" s="21">
        <v>28065882</v>
      </c>
      <c r="P160" s="20">
        <v>1</v>
      </c>
      <c r="Q160" s="22">
        <v>1</v>
      </c>
      <c r="R160" s="22">
        <v>1</v>
      </c>
      <c r="S160" s="22"/>
      <c r="T160" s="23">
        <f t="shared" si="7"/>
        <v>1</v>
      </c>
      <c r="U160" s="31"/>
      <c r="V160" s="31"/>
      <c r="W160" s="31"/>
      <c r="X160" s="24">
        <f>Tableau24[[#This Row],[Price euros]]*Euros_dollars</f>
        <v>0</v>
      </c>
      <c r="Y160" s="25">
        <f>SUM(Tableau24[[#This Row],[Price $]],Tableau24[[#This Row],[Converted en $]])</f>
        <v>0</v>
      </c>
      <c r="AB160" s="20"/>
    </row>
    <row r="161" spans="1:28" x14ac:dyDescent="0.3">
      <c r="A161" s="20">
        <v>100</v>
      </c>
      <c r="C161" s="20">
        <v>2328</v>
      </c>
      <c r="D161" s="20" t="s">
        <v>5557</v>
      </c>
      <c r="E161" s="20" t="s">
        <v>15802</v>
      </c>
      <c r="F161" s="20" t="s">
        <v>25979</v>
      </c>
      <c r="G161" s="20" t="s">
        <v>2451</v>
      </c>
      <c r="I161" s="20" t="str">
        <f>IF(COUNTIF($G$2:G161,G161)&gt;1,"","n")</f>
        <v/>
      </c>
      <c r="J161" s="20">
        <v>2017</v>
      </c>
      <c r="K161" s="20">
        <v>9.2562103954850761E-3</v>
      </c>
      <c r="L161" s="20" t="s">
        <v>45444</v>
      </c>
      <c r="M161" s="20" t="s">
        <v>36793</v>
      </c>
      <c r="N161" s="20" t="str">
        <f t="shared" si="6"/>
        <v>10.1371/journal.pone.0182080</v>
      </c>
      <c r="O161" s="21">
        <v>28767664</v>
      </c>
      <c r="P161" s="20">
        <v>1</v>
      </c>
      <c r="Q161" s="22">
        <v>1</v>
      </c>
      <c r="R161" s="22">
        <v>1</v>
      </c>
      <c r="S161" s="22"/>
      <c r="T161" s="23">
        <f t="shared" si="7"/>
        <v>1</v>
      </c>
      <c r="U161" s="31"/>
      <c r="V161" s="31"/>
      <c r="W161" s="31"/>
      <c r="X161" s="24">
        <f>Tableau24[[#This Row],[Price euros]]*Euros_dollars</f>
        <v>0</v>
      </c>
      <c r="Y161" s="25">
        <f>SUM(Tableau24[[#This Row],[Price $]],Tableau24[[#This Row],[Converted en $]])</f>
        <v>0</v>
      </c>
      <c r="AB161" s="20"/>
    </row>
    <row r="162" spans="1:28" x14ac:dyDescent="0.3">
      <c r="A162" s="20">
        <v>106</v>
      </c>
      <c r="C162" s="20">
        <v>5151</v>
      </c>
      <c r="D162" s="20" t="s">
        <v>8227</v>
      </c>
      <c r="E162" s="20" t="s">
        <v>18452</v>
      </c>
      <c r="F162" s="20" t="s">
        <v>28657</v>
      </c>
      <c r="G162" s="20" t="s">
        <v>2613</v>
      </c>
      <c r="I162" s="20" t="str">
        <f>IF(COUNTIF($G$2:G162,G162)&gt;1,"","n")</f>
        <v>n</v>
      </c>
      <c r="J162" s="20">
        <v>2017</v>
      </c>
      <c r="K162" s="20">
        <v>9.7607614366681528E-3</v>
      </c>
      <c r="L162" s="20" t="s">
        <v>45450</v>
      </c>
      <c r="M162" s="20" t="s">
        <v>39555</v>
      </c>
      <c r="N162" s="20" t="str">
        <f t="shared" si="6"/>
        <v>10.3341/kjo.2017.31.2.177</v>
      </c>
      <c r="O162" s="21">
        <v>28367049</v>
      </c>
      <c r="P162" s="20">
        <v>1</v>
      </c>
      <c r="Q162" s="22">
        <v>1</v>
      </c>
      <c r="R162" s="22">
        <v>1</v>
      </c>
      <c r="S162" s="22"/>
      <c r="T162" s="23">
        <f t="shared" si="7"/>
        <v>1</v>
      </c>
      <c r="U162" s="31"/>
      <c r="V162" s="31"/>
      <c r="W162" s="31"/>
      <c r="X162" s="24">
        <f>Tableau24[[#This Row],[Price euros]]*Euros_dollars</f>
        <v>0</v>
      </c>
      <c r="Y162" s="25">
        <f>SUM(Tableau24[[#This Row],[Price $]],Tableau24[[#This Row],[Converted en $]])</f>
        <v>0</v>
      </c>
      <c r="AB162" s="20"/>
    </row>
    <row r="163" spans="1:28" x14ac:dyDescent="0.3">
      <c r="A163" s="20">
        <v>112</v>
      </c>
      <c r="C163" s="20">
        <v>8464</v>
      </c>
      <c r="D163" s="20" t="s">
        <v>11142</v>
      </c>
      <c r="E163" s="20" t="s">
        <v>21327</v>
      </c>
      <c r="F163" s="20" t="s">
        <v>31581</v>
      </c>
      <c r="G163" s="20" t="s">
        <v>2523</v>
      </c>
      <c r="I163" s="20" t="str">
        <f>IF(COUNTIF($G$2:G163,G163)&gt;1,"","n")</f>
        <v/>
      </c>
      <c r="J163" s="20">
        <v>2017</v>
      </c>
      <c r="K163" s="20">
        <v>1.01562763131825E-2</v>
      </c>
      <c r="L163" s="20" t="s">
        <v>45456</v>
      </c>
      <c r="M163" s="20" t="s">
        <v>42803</v>
      </c>
      <c r="N163" s="20" t="str">
        <f t="shared" si="6"/>
        <v>10.1038/eye.2016.248</v>
      </c>
      <c r="O163" s="21">
        <v>27911447</v>
      </c>
      <c r="P163" s="20">
        <v>1</v>
      </c>
      <c r="Q163" s="22">
        <v>1</v>
      </c>
      <c r="R163" s="22">
        <v>1</v>
      </c>
      <c r="S163" s="22"/>
      <c r="T163" s="23">
        <f t="shared" si="7"/>
        <v>1</v>
      </c>
      <c r="U163" s="31"/>
      <c r="V163" s="31"/>
      <c r="W163" s="31"/>
      <c r="X163" s="24">
        <f>Tableau24[[#This Row],[Price euros]]*Euros_dollars</f>
        <v>0</v>
      </c>
      <c r="Y163" s="25">
        <f>SUM(Tableau24[[#This Row],[Price $]],Tableau24[[#This Row],[Converted en $]])</f>
        <v>0</v>
      </c>
      <c r="AB163" s="20"/>
    </row>
    <row r="164" spans="1:28" x14ac:dyDescent="0.3">
      <c r="A164" s="20">
        <v>113</v>
      </c>
      <c r="C164" s="20">
        <v>2299</v>
      </c>
      <c r="D164" s="20" t="s">
        <v>5530</v>
      </c>
      <c r="E164" s="20" t="s">
        <v>15775</v>
      </c>
      <c r="F164" s="20" t="s">
        <v>25952</v>
      </c>
      <c r="G164" s="20" t="s">
        <v>2462</v>
      </c>
      <c r="I164" s="20" t="str">
        <f>IF(COUNTIF($G$2:G164,G164)&gt;1,"","n")</f>
        <v/>
      </c>
      <c r="J164" s="20">
        <v>2017</v>
      </c>
      <c r="K164" s="20">
        <v>1.0348609171380585E-2</v>
      </c>
      <c r="L164" s="20" t="s">
        <v>45457</v>
      </c>
      <c r="M164" s="20" t="s">
        <v>36766</v>
      </c>
      <c r="N164" s="20" t="str">
        <f t="shared" si="6"/>
        <v>10.1186/s12886-017-0530-3</v>
      </c>
      <c r="O164" s="21">
        <v>28774289</v>
      </c>
      <c r="P164" s="20">
        <v>1</v>
      </c>
      <c r="Q164" s="22">
        <v>1</v>
      </c>
      <c r="R164" s="22">
        <v>1</v>
      </c>
      <c r="S164" s="22"/>
      <c r="T164" s="23">
        <f t="shared" si="7"/>
        <v>1</v>
      </c>
      <c r="U164" s="31"/>
      <c r="V164" s="31"/>
      <c r="W164" s="31"/>
      <c r="X164" s="24">
        <f>Tableau24[[#This Row],[Price euros]]*Euros_dollars</f>
        <v>0</v>
      </c>
      <c r="Y164" s="25">
        <f>SUM(Tableau24[[#This Row],[Price $]],Tableau24[[#This Row],[Converted en $]])</f>
        <v>0</v>
      </c>
      <c r="AB164" s="20"/>
    </row>
    <row r="165" spans="1:28" x14ac:dyDescent="0.3">
      <c r="A165" s="20">
        <v>118</v>
      </c>
      <c r="C165" s="20">
        <v>5758</v>
      </c>
      <c r="D165" s="20" t="s">
        <v>8781</v>
      </c>
      <c r="E165" s="20" t="s">
        <v>18999</v>
      </c>
      <c r="F165" s="20" t="s">
        <v>29211</v>
      </c>
      <c r="G165" s="20" t="s">
        <v>34281</v>
      </c>
      <c r="I165" s="20" t="str">
        <f>IF(COUNTIF($G$2:G165,G165)&gt;1,"","n")</f>
        <v>n</v>
      </c>
      <c r="J165" s="20">
        <v>2017</v>
      </c>
      <c r="K165" s="20">
        <v>1.1227921044768774E-2</v>
      </c>
      <c r="L165" s="20" t="s">
        <v>45462</v>
      </c>
      <c r="M165" s="20" t="s">
        <v>40140</v>
      </c>
      <c r="N165" s="20" t="str">
        <f t="shared" si="6"/>
        <v>10.1186/s12960-017-0196-1</v>
      </c>
      <c r="O165" s="21">
        <v>28288650</v>
      </c>
      <c r="P165" s="20">
        <v>1</v>
      </c>
      <c r="Q165" s="22">
        <v>1</v>
      </c>
      <c r="R165" s="22">
        <v>1</v>
      </c>
      <c r="S165" s="22"/>
      <c r="T165" s="23">
        <f t="shared" si="7"/>
        <v>1</v>
      </c>
      <c r="U165" s="31"/>
      <c r="V165" s="31"/>
      <c r="W165" s="31"/>
      <c r="X165" s="24">
        <f>Tableau24[[#This Row],[Price euros]]*Euros_dollars</f>
        <v>0</v>
      </c>
      <c r="Y165" s="25">
        <f>SUM(Tableau24[[#This Row],[Price $]],Tableau24[[#This Row],[Converted en $]])</f>
        <v>0</v>
      </c>
      <c r="AB165" s="20"/>
    </row>
    <row r="166" spans="1:28" x14ac:dyDescent="0.3">
      <c r="A166" s="20">
        <v>119</v>
      </c>
      <c r="C166" s="20">
        <v>7616</v>
      </c>
      <c r="D166" s="20" t="s">
        <v>1396</v>
      </c>
      <c r="E166" s="20" t="s">
        <v>1397</v>
      </c>
      <c r="F166" s="20" t="s">
        <v>1398</v>
      </c>
      <c r="G166" s="20" t="s">
        <v>3043</v>
      </c>
      <c r="I166" s="20" t="str">
        <f>IF(COUNTIF($G$2:G166,G166)&gt;1,"","n")</f>
        <v>n</v>
      </c>
      <c r="J166" s="20">
        <v>2017</v>
      </c>
      <c r="K166" s="20">
        <v>1.1446328855185373E-2</v>
      </c>
      <c r="L166" s="20" t="s">
        <v>45463</v>
      </c>
      <c r="M166" s="20" t="e">
        <v>#VALUE!</v>
      </c>
      <c r="N166" s="20" t="e">
        <f t="shared" si="6"/>
        <v>#VALUE!</v>
      </c>
      <c r="O166" s="21">
        <v>28072895</v>
      </c>
      <c r="P166" s="20">
        <v>1</v>
      </c>
      <c r="Q166" s="22"/>
      <c r="R166" s="22">
        <v>1</v>
      </c>
      <c r="S166" s="22"/>
      <c r="T166" s="23">
        <f t="shared" si="7"/>
        <v>1</v>
      </c>
      <c r="U166" s="31"/>
      <c r="V166" s="31"/>
      <c r="W166" s="31"/>
      <c r="X166" s="24">
        <f>Tableau24[[#This Row],[Price euros]]*Euros_dollars</f>
        <v>0</v>
      </c>
      <c r="Y166" s="25">
        <f>SUM(Tableau24[[#This Row],[Price $]],Tableau24[[#This Row],[Converted en $]])</f>
        <v>0</v>
      </c>
      <c r="AB166" s="20"/>
    </row>
    <row r="167" spans="1:28" x14ac:dyDescent="0.3">
      <c r="A167" s="20">
        <v>120</v>
      </c>
      <c r="C167" s="20">
        <v>3216</v>
      </c>
      <c r="D167" s="20" t="s">
        <v>6400</v>
      </c>
      <c r="E167" s="20" t="s">
        <v>16643</v>
      </c>
      <c r="F167" s="20" t="s">
        <v>26824</v>
      </c>
      <c r="G167" s="20" t="s">
        <v>2439</v>
      </c>
      <c r="I167" s="20" t="str">
        <f>IF(COUNTIF($G$2:G167,G167)&gt;1,"","n")</f>
        <v>n</v>
      </c>
      <c r="J167" s="20">
        <v>2017</v>
      </c>
      <c r="K167" s="20">
        <v>1.1478756882032704E-2</v>
      </c>
      <c r="L167" s="20" t="s">
        <v>45464</v>
      </c>
      <c r="M167" s="20" t="s">
        <v>37669</v>
      </c>
      <c r="N167" s="20" t="str">
        <f t="shared" si="6"/>
        <v>10.1016/j.visres.2017.05.007</v>
      </c>
      <c r="O167" s="21">
        <v>28619515</v>
      </c>
      <c r="P167" s="20">
        <v>1</v>
      </c>
      <c r="Q167" s="22">
        <v>1</v>
      </c>
      <c r="R167" s="22">
        <v>1</v>
      </c>
      <c r="S167" s="22"/>
      <c r="T167" s="23">
        <f t="shared" si="7"/>
        <v>1</v>
      </c>
      <c r="U167" s="31"/>
      <c r="V167" s="31"/>
      <c r="W167" s="31"/>
      <c r="X167" s="24">
        <f>Tableau24[[#This Row],[Price euros]]*Euros_dollars</f>
        <v>0</v>
      </c>
      <c r="Y167" s="25">
        <f>SUM(Tableau24[[#This Row],[Price $]],Tableau24[[#This Row],[Converted en $]])</f>
        <v>0</v>
      </c>
      <c r="AB167" s="20"/>
    </row>
    <row r="168" spans="1:28" x14ac:dyDescent="0.3">
      <c r="A168" s="20">
        <v>122</v>
      </c>
      <c r="C168" s="20">
        <v>6834</v>
      </c>
      <c r="D168" s="20" t="s">
        <v>9711</v>
      </c>
      <c r="E168" s="20" t="s">
        <v>19915</v>
      </c>
      <c r="F168" s="20" t="s">
        <v>30145</v>
      </c>
      <c r="G168" s="20" t="s">
        <v>2609</v>
      </c>
      <c r="I168" s="20" t="str">
        <f>IF(COUNTIF($G$2:G168,G168)&gt;1,"","n")</f>
        <v/>
      </c>
      <c r="J168" s="20">
        <v>2017</v>
      </c>
      <c r="K168" s="20">
        <v>1.1547782399976003E-2</v>
      </c>
      <c r="L168" s="20" t="s">
        <v>45466</v>
      </c>
      <c r="M168" s="20" t="s">
        <v>41194</v>
      </c>
      <c r="N168" s="20" t="str">
        <f t="shared" si="6"/>
        <v>10.1093/hmg/ddx030</v>
      </c>
      <c r="O168" s="21">
        <v>28158614</v>
      </c>
      <c r="P168" s="20">
        <v>1</v>
      </c>
      <c r="Q168" s="22"/>
      <c r="R168" s="22">
        <v>1</v>
      </c>
      <c r="S168" s="22"/>
      <c r="T168" s="23">
        <f t="shared" si="7"/>
        <v>1</v>
      </c>
      <c r="U168" s="31"/>
      <c r="V168" s="31"/>
      <c r="W168" s="31"/>
      <c r="X168" s="24">
        <f>Tableau24[[#This Row],[Price euros]]*Euros_dollars</f>
        <v>0</v>
      </c>
      <c r="Y168" s="25">
        <f>SUM(Tableau24[[#This Row],[Price $]],Tableau24[[#This Row],[Converted en $]])</f>
        <v>0</v>
      </c>
      <c r="AB168" s="20"/>
    </row>
    <row r="169" spans="1:28" x14ac:dyDescent="0.3">
      <c r="A169" s="20">
        <v>123</v>
      </c>
      <c r="C169" s="20">
        <v>2128</v>
      </c>
      <c r="D169" s="20" t="s">
        <v>5363</v>
      </c>
      <c r="E169" s="20" t="s">
        <v>15608</v>
      </c>
      <c r="F169" s="20" t="s">
        <v>25785</v>
      </c>
      <c r="G169" s="20" t="s">
        <v>2443</v>
      </c>
      <c r="I169" s="20" t="str">
        <f>IF(COUNTIF($G$2:G169,G169)&gt;1,"","n")</f>
        <v/>
      </c>
      <c r="J169" s="20">
        <v>2017</v>
      </c>
      <c r="K169" s="20">
        <v>1.1585650188831731E-2</v>
      </c>
      <c r="L169" s="20" t="s">
        <v>45467</v>
      </c>
      <c r="M169" s="20" t="s">
        <v>36599</v>
      </c>
      <c r="N169" s="20" t="str">
        <f t="shared" si="6"/>
        <v>10.1167/iovs.17-22107</v>
      </c>
      <c r="O169" s="21">
        <v>28813718</v>
      </c>
      <c r="P169" s="20">
        <v>1</v>
      </c>
      <c r="Q169" s="22">
        <v>1</v>
      </c>
      <c r="R169" s="22">
        <v>1</v>
      </c>
      <c r="S169" s="22"/>
      <c r="T169" s="23">
        <f t="shared" si="7"/>
        <v>1</v>
      </c>
      <c r="U169" s="31"/>
      <c r="V169" s="31"/>
      <c r="W169" s="31"/>
      <c r="X169" s="24">
        <f>Tableau24[[#This Row],[Price euros]]*Euros_dollars</f>
        <v>0</v>
      </c>
      <c r="Y169" s="25">
        <f>SUM(Tableau24[[#This Row],[Price $]],Tableau24[[#This Row],[Converted en $]])</f>
        <v>0</v>
      </c>
      <c r="AB169" s="20"/>
    </row>
    <row r="170" spans="1:28" x14ac:dyDescent="0.3">
      <c r="A170" s="20">
        <v>125</v>
      </c>
      <c r="C170" s="20">
        <v>7560</v>
      </c>
      <c r="D170" s="20" t="s">
        <v>10352</v>
      </c>
      <c r="E170" s="20" t="s">
        <v>20552</v>
      </c>
      <c r="F170" s="20" t="s">
        <v>30787</v>
      </c>
      <c r="G170" s="20" t="s">
        <v>2465</v>
      </c>
      <c r="I170" s="20" t="str">
        <f>IF(COUNTIF($G$2:G170,G170)&gt;1,"","n")</f>
        <v/>
      </c>
      <c r="J170" s="20">
        <v>2017</v>
      </c>
      <c r="K170" s="20">
        <v>1.1731679409698992E-2</v>
      </c>
      <c r="L170" s="20" t="s">
        <v>45469</v>
      </c>
      <c r="M170" s="20" t="s">
        <v>41915</v>
      </c>
      <c r="N170" s="20" t="str">
        <f t="shared" si="6"/>
        <v>10.1097/MD.0000000000005754</v>
      </c>
      <c r="O170" s="21">
        <v>28079801</v>
      </c>
      <c r="P170" s="20">
        <v>1</v>
      </c>
      <c r="Q170" s="22">
        <v>1</v>
      </c>
      <c r="R170" s="22">
        <v>1</v>
      </c>
      <c r="S170" s="22"/>
      <c r="T170" s="23">
        <f t="shared" si="7"/>
        <v>1</v>
      </c>
      <c r="U170" s="31"/>
      <c r="V170" s="31"/>
      <c r="W170" s="31"/>
      <c r="X170" s="24">
        <f>Tableau24[[#This Row],[Price euros]]*Euros_dollars</f>
        <v>0</v>
      </c>
      <c r="Y170" s="25">
        <f>SUM(Tableau24[[#This Row],[Price $]],Tableau24[[#This Row],[Converted en $]])</f>
        <v>0</v>
      </c>
      <c r="AB170" s="20"/>
    </row>
    <row r="171" spans="1:28" x14ac:dyDescent="0.3">
      <c r="A171" s="20">
        <v>130</v>
      </c>
      <c r="C171" s="20">
        <v>8429</v>
      </c>
      <c r="D171" s="20" t="s">
        <v>11110</v>
      </c>
      <c r="E171" s="20" t="s">
        <v>21296</v>
      </c>
      <c r="F171" s="20" t="s">
        <v>31548</v>
      </c>
      <c r="G171" s="20" t="s">
        <v>2440</v>
      </c>
      <c r="I171" s="20" t="str">
        <f>IF(COUNTIF($G$2:G171,G171)&gt;1,"","n")</f>
        <v>n</v>
      </c>
      <c r="J171" s="20">
        <v>2017</v>
      </c>
      <c r="K171" s="20">
        <v>1.1991446379004844E-2</v>
      </c>
      <c r="L171" s="20" t="s">
        <v>45474</v>
      </c>
      <c r="M171" s="20" t="s">
        <v>42769</v>
      </c>
      <c r="N171" s="20" t="str">
        <f t="shared" si="6"/>
        <v>10.1016/j.exer.2016.11.020</v>
      </c>
      <c r="O171" s="21">
        <v>27914988</v>
      </c>
      <c r="P171" s="20">
        <v>1</v>
      </c>
      <c r="Q171" s="22"/>
      <c r="R171" s="22">
        <v>1</v>
      </c>
      <c r="S171" s="22"/>
      <c r="T171" s="23">
        <f t="shared" si="7"/>
        <v>1</v>
      </c>
      <c r="U171" s="31"/>
      <c r="V171" s="31"/>
      <c r="W171" s="31"/>
      <c r="X171" s="24">
        <f>Tableau24[[#This Row],[Price euros]]*Euros_dollars</f>
        <v>0</v>
      </c>
      <c r="Y171" s="25">
        <f>SUM(Tableau24[[#This Row],[Price $]],Tableau24[[#This Row],[Converted en $]])</f>
        <v>0</v>
      </c>
      <c r="AB171" s="20"/>
    </row>
    <row r="172" spans="1:28" x14ac:dyDescent="0.3">
      <c r="A172" s="20">
        <v>134</v>
      </c>
      <c r="C172" s="20">
        <v>6139</v>
      </c>
      <c r="D172" s="20" t="s">
        <v>859</v>
      </c>
      <c r="E172" s="20" t="s">
        <v>860</v>
      </c>
      <c r="F172" s="20" t="s">
        <v>861</v>
      </c>
      <c r="G172" s="20" t="s">
        <v>2473</v>
      </c>
      <c r="I172" s="20" t="str">
        <f>IF(COUNTIF($G$2:G172,G172)&gt;1,"","n")</f>
        <v>n</v>
      </c>
      <c r="J172" s="20">
        <v>2017</v>
      </c>
      <c r="K172" s="20">
        <v>1.2230246229022357E-2</v>
      </c>
      <c r="L172" s="20" t="s">
        <v>45478</v>
      </c>
      <c r="M172" s="20" t="s">
        <v>40511</v>
      </c>
      <c r="N172" s="20" t="str">
        <f t="shared" si="6"/>
        <v>10.1097/ALN.0000000000001533</v>
      </c>
      <c r="O172" s="21">
        <v>28244936</v>
      </c>
      <c r="P172" s="20">
        <v>1</v>
      </c>
      <c r="Q172" s="22"/>
      <c r="R172" s="22">
        <v>1</v>
      </c>
      <c r="S172" s="22"/>
      <c r="T172" s="23">
        <f t="shared" si="7"/>
        <v>1</v>
      </c>
      <c r="U172" s="31"/>
      <c r="V172" s="31"/>
      <c r="W172" s="31"/>
      <c r="X172" s="24">
        <f>Tableau24[[#This Row],[Price euros]]*Euros_dollars</f>
        <v>0</v>
      </c>
      <c r="Y172" s="25">
        <f>SUM(Tableau24[[#This Row],[Price $]],Tableau24[[#This Row],[Converted en $]])</f>
        <v>0</v>
      </c>
      <c r="AB172" s="20"/>
    </row>
    <row r="173" spans="1:28" x14ac:dyDescent="0.3">
      <c r="A173" s="20">
        <v>135</v>
      </c>
      <c r="C173" s="20">
        <v>8142</v>
      </c>
      <c r="D173" s="20" t="s">
        <v>10858</v>
      </c>
      <c r="E173" s="20" t="s">
        <v>21046</v>
      </c>
      <c r="F173" s="20" t="s">
        <v>31296</v>
      </c>
      <c r="G173" s="20" t="s">
        <v>2791</v>
      </c>
      <c r="I173" s="20" t="str">
        <f>IF(COUNTIF($G$2:G173,G173)&gt;1,"","n")</f>
        <v/>
      </c>
      <c r="J173" s="20">
        <v>2017</v>
      </c>
      <c r="K173" s="20">
        <v>1.2431755954857793E-2</v>
      </c>
      <c r="L173" s="20" t="s">
        <v>45479</v>
      </c>
      <c r="M173" s="20" t="s">
        <v>42489</v>
      </c>
      <c r="N173" s="20" t="str">
        <f t="shared" si="6"/>
        <v>10.1016/j.optom.2016.11.002</v>
      </c>
      <c r="O173" s="21">
        <v>27989693</v>
      </c>
      <c r="P173" s="20">
        <v>1</v>
      </c>
      <c r="Q173" s="22">
        <v>1</v>
      </c>
      <c r="R173" s="22">
        <v>1</v>
      </c>
      <c r="S173" s="22"/>
      <c r="T173" s="23">
        <f t="shared" si="7"/>
        <v>1</v>
      </c>
      <c r="U173" s="31"/>
      <c r="V173" s="31"/>
      <c r="W173" s="31"/>
      <c r="X173" s="24">
        <f>Tableau24[[#This Row],[Price euros]]*Euros_dollars</f>
        <v>0</v>
      </c>
      <c r="Y173" s="25">
        <f>SUM(Tableau24[[#This Row],[Price $]],Tableau24[[#This Row],[Converted en $]])</f>
        <v>0</v>
      </c>
      <c r="AB173" s="20"/>
    </row>
    <row r="174" spans="1:28" x14ac:dyDescent="0.3">
      <c r="A174" s="20">
        <v>137</v>
      </c>
      <c r="C174" s="20">
        <v>8340</v>
      </c>
      <c r="D174" s="20" t="s">
        <v>11035</v>
      </c>
      <c r="E174" s="20" t="s">
        <v>21222</v>
      </c>
      <c r="F174" s="20" t="s">
        <v>31473</v>
      </c>
      <c r="G174" s="20" t="s">
        <v>2458</v>
      </c>
      <c r="I174" s="20" t="str">
        <f>IF(COUNTIF($G$2:G174,G174)&gt;1,"","n")</f>
        <v/>
      </c>
      <c r="J174" s="20">
        <v>2017</v>
      </c>
      <c r="K174" s="20">
        <v>1.2564753196953049E-2</v>
      </c>
      <c r="L174" s="20" t="s">
        <v>45481</v>
      </c>
      <c r="M174" s="20" t="s">
        <v>42683</v>
      </c>
      <c r="N174" s="20" t="str">
        <f t="shared" si="6"/>
        <v>10.1001/jamaophthalmol.2016.4772</v>
      </c>
      <c r="O174" s="21">
        <v>27930756</v>
      </c>
      <c r="P174" s="20">
        <v>1</v>
      </c>
      <c r="Q174" s="22"/>
      <c r="R174" s="22"/>
      <c r="S174" s="22">
        <v>1</v>
      </c>
      <c r="T174" s="23">
        <f t="shared" si="7"/>
        <v>1</v>
      </c>
      <c r="U174" s="31"/>
      <c r="V174" s="31"/>
      <c r="W174" s="31"/>
      <c r="X174" s="24">
        <f>Tableau24[[#This Row],[Price euros]]*Euros_dollars</f>
        <v>0</v>
      </c>
      <c r="Y174" s="25">
        <f>SUM(Tableau24[[#This Row],[Price $]],Tableau24[[#This Row],[Converted en $]])</f>
        <v>0</v>
      </c>
      <c r="AB174" s="20"/>
    </row>
    <row r="175" spans="1:28" x14ac:dyDescent="0.3">
      <c r="A175" s="20">
        <v>140</v>
      </c>
      <c r="C175" s="20">
        <v>5214</v>
      </c>
      <c r="D175" s="20" t="s">
        <v>558</v>
      </c>
      <c r="E175" s="20" t="s">
        <v>5</v>
      </c>
      <c r="F175" s="20" t="s">
        <v>559</v>
      </c>
      <c r="G175" s="20" t="s">
        <v>2776</v>
      </c>
      <c r="I175" s="20" t="str">
        <f>IF(COUNTIF($G$2:G175,G175)&gt;1,"","n")</f>
        <v>n</v>
      </c>
      <c r="J175" s="20">
        <v>2017</v>
      </c>
      <c r="K175" s="20">
        <v>1.26880310020826E-2</v>
      </c>
      <c r="L175" s="20" t="s">
        <v>45484</v>
      </c>
      <c r="M175" s="20" t="e">
        <v>#VALUE!</v>
      </c>
      <c r="N175" s="20" t="e">
        <f t="shared" si="6"/>
        <v>#VALUE!</v>
      </c>
      <c r="O175" s="21">
        <v>28361529</v>
      </c>
      <c r="P175" s="20">
        <v>1</v>
      </c>
      <c r="Q175" s="22"/>
      <c r="R175" s="22">
        <v>1</v>
      </c>
      <c r="S175" s="22"/>
      <c r="T175" s="23">
        <f t="shared" si="7"/>
        <v>1</v>
      </c>
      <c r="U175" s="31"/>
      <c r="V175" s="31"/>
      <c r="W175" s="31"/>
      <c r="X175" s="24">
        <f>Tableau24[[#This Row],[Price euros]]*Euros_dollars</f>
        <v>0</v>
      </c>
      <c r="Y175" s="25">
        <f>SUM(Tableau24[[#This Row],[Price $]],Tableau24[[#This Row],[Converted en $]])</f>
        <v>0</v>
      </c>
      <c r="AB175" s="20"/>
    </row>
    <row r="176" spans="1:28" x14ac:dyDescent="0.3">
      <c r="A176" s="20">
        <v>141</v>
      </c>
      <c r="C176" s="20">
        <v>3936</v>
      </c>
      <c r="D176" s="20" t="s">
        <v>312</v>
      </c>
      <c r="E176" s="20" t="s">
        <v>313</v>
      </c>
      <c r="F176" s="20" t="s">
        <v>27517</v>
      </c>
      <c r="G176" s="20" t="s">
        <v>3109</v>
      </c>
      <c r="I176" s="20" t="str">
        <f>IF(COUNTIF($G$2:G176,G176)&gt;1,"","n")</f>
        <v>n</v>
      </c>
      <c r="J176" s="20">
        <v>2017</v>
      </c>
      <c r="K176" s="20">
        <v>1.2721949771517305E-2</v>
      </c>
      <c r="L176" s="20" t="s">
        <v>45485</v>
      </c>
      <c r="M176" s="20" t="s">
        <v>38377</v>
      </c>
      <c r="N176" s="20" t="str">
        <f t="shared" si="6"/>
        <v>10.1353/aad.2017.0012</v>
      </c>
      <c r="O176" s="21">
        <v>28502913</v>
      </c>
      <c r="P176" s="20">
        <v>1</v>
      </c>
      <c r="Q176" s="22"/>
      <c r="R176" s="22">
        <v>1</v>
      </c>
      <c r="S176" s="22"/>
      <c r="T176" s="23">
        <f t="shared" si="7"/>
        <v>1</v>
      </c>
      <c r="U176" s="31"/>
      <c r="V176" s="31"/>
      <c r="W176" s="31"/>
      <c r="X176" s="24">
        <f>Tableau24[[#This Row],[Price euros]]*Euros_dollars</f>
        <v>0</v>
      </c>
      <c r="Y176" s="25">
        <f>SUM(Tableau24[[#This Row],[Price $]],Tableau24[[#This Row],[Converted en $]])</f>
        <v>0</v>
      </c>
      <c r="AB176" s="20"/>
    </row>
    <row r="177" spans="1:28" x14ac:dyDescent="0.3">
      <c r="A177" s="20">
        <v>142</v>
      </c>
      <c r="C177" s="20">
        <v>8398</v>
      </c>
      <c r="D177" s="20" t="s">
        <v>11082</v>
      </c>
      <c r="E177" s="20" t="s">
        <v>21268</v>
      </c>
      <c r="F177" s="20" t="s">
        <v>31520</v>
      </c>
      <c r="G177" s="20" t="s">
        <v>2893</v>
      </c>
      <c r="I177" s="20" t="str">
        <f>IF(COUNTIF($G$2:G177,G177)&gt;1,"","n")</f>
        <v>n</v>
      </c>
      <c r="J177" s="20">
        <v>2017</v>
      </c>
      <c r="K177" s="20">
        <v>1.291680422096686E-2</v>
      </c>
      <c r="L177" s="20" t="s">
        <v>45486</v>
      </c>
      <c r="M177" s="20" t="s">
        <v>42739</v>
      </c>
      <c r="N177" s="20" t="str">
        <f t="shared" si="6"/>
        <v>10.1007/s00432-016-2318-x</v>
      </c>
      <c r="O177" s="21">
        <v>27921276</v>
      </c>
      <c r="P177" s="20">
        <v>1</v>
      </c>
      <c r="Q177" s="22">
        <v>1</v>
      </c>
      <c r="R177" s="22"/>
      <c r="S177" s="22"/>
      <c r="T177" s="23">
        <f t="shared" si="7"/>
        <v>1</v>
      </c>
      <c r="U177" s="31"/>
      <c r="V177" s="31"/>
      <c r="W177" s="31"/>
      <c r="X177" s="24">
        <f>Tableau24[[#This Row],[Price euros]]*Euros_dollars</f>
        <v>0</v>
      </c>
      <c r="Y177" s="25">
        <f>SUM(Tableau24[[#This Row],[Price $]],Tableau24[[#This Row],[Converted en $]])</f>
        <v>0</v>
      </c>
      <c r="AB177" s="20"/>
    </row>
    <row r="178" spans="1:28" x14ac:dyDescent="0.3">
      <c r="A178" s="20">
        <v>144</v>
      </c>
      <c r="C178" s="20">
        <v>7184</v>
      </c>
      <c r="D178" s="20" t="s">
        <v>10023</v>
      </c>
      <c r="E178" s="20" t="s">
        <v>20225</v>
      </c>
      <c r="F178" s="20" t="s">
        <v>30457</v>
      </c>
      <c r="G178" s="20" t="s">
        <v>34107</v>
      </c>
      <c r="I178" s="20" t="str">
        <f>IF(COUNTIF($G$2:G178,G178)&gt;1,"","n")</f>
        <v>n</v>
      </c>
      <c r="J178" s="20">
        <v>2017</v>
      </c>
      <c r="K178" s="20">
        <v>1.3202805973336895E-2</v>
      </c>
      <c r="L178" s="20" t="s">
        <v>45488</v>
      </c>
      <c r="M178" s="20" t="s">
        <v>41540</v>
      </c>
      <c r="N178" s="20" t="str">
        <f t="shared" si="6"/>
        <v>10.1042/BSR20160440</v>
      </c>
      <c r="O178" s="21">
        <v>28119492</v>
      </c>
      <c r="P178" s="20">
        <v>1</v>
      </c>
      <c r="Q178" s="22">
        <v>1</v>
      </c>
      <c r="R178" s="22">
        <v>1</v>
      </c>
      <c r="S178" s="22"/>
      <c r="T178" s="23">
        <f t="shared" si="7"/>
        <v>1</v>
      </c>
      <c r="U178" s="31"/>
      <c r="V178" s="31"/>
      <c r="W178" s="31"/>
      <c r="X178" s="24">
        <f>Tableau24[[#This Row],[Price euros]]*Euros_dollars</f>
        <v>0</v>
      </c>
      <c r="Y178" s="25">
        <f>SUM(Tableau24[[#This Row],[Price $]],Tableau24[[#This Row],[Converted en $]])</f>
        <v>0</v>
      </c>
      <c r="AB178" s="20"/>
    </row>
    <row r="179" spans="1:28" customFormat="1" hidden="1" x14ac:dyDescent="0.3">
      <c r="A179">
        <v>145</v>
      </c>
      <c r="C179">
        <v>8204</v>
      </c>
      <c r="D179" t="s">
        <v>10912</v>
      </c>
      <c r="E179" t="s">
        <v>21100</v>
      </c>
      <c r="F179" t="s">
        <v>31350</v>
      </c>
      <c r="G179" t="s">
        <v>2468</v>
      </c>
      <c r="I179" t="str">
        <f>IF(COUNTIF($G$2:G179,G179)&gt;1,"","n")</f>
        <v/>
      </c>
      <c r="J179">
        <v>2017</v>
      </c>
      <c r="K179">
        <v>1.3286823513238399E-2</v>
      </c>
      <c r="L179" t="s">
        <v>45489</v>
      </c>
      <c r="M179" t="s">
        <v>42550</v>
      </c>
      <c r="N179" t="str">
        <f t="shared" si="6"/>
        <v>10.1097/IJG.0000000000000609</v>
      </c>
      <c r="O179">
        <v>27977480</v>
      </c>
      <c r="P179" t="s">
        <v>45552</v>
      </c>
      <c r="T179" s="14">
        <f t="shared" si="7"/>
        <v>0</v>
      </c>
      <c r="U179" s="31" t="s">
        <v>45556</v>
      </c>
      <c r="V179" s="31" t="s">
        <v>45556</v>
      </c>
      <c r="W179" s="31" t="s">
        <v>45556</v>
      </c>
      <c r="X179" t="e">
        <f>Tableau24[[#This Row],[Price euros]]*Euros_dollars</f>
        <v>#VALUE!</v>
      </c>
      <c r="Y179" s="15" t="e">
        <f>SUM(Tableau24[[#This Row],[Price $]],Tableau24[[#This Row],[Converted en $]])</f>
        <v>#VALUE!</v>
      </c>
    </row>
    <row r="180" spans="1:28" customFormat="1" hidden="1" x14ac:dyDescent="0.3">
      <c r="A180">
        <v>146</v>
      </c>
      <c r="C180">
        <v>9518</v>
      </c>
      <c r="D180" t="s">
        <v>12080</v>
      </c>
      <c r="E180" t="s">
        <v>22256</v>
      </c>
      <c r="F180" t="s">
        <v>32526</v>
      </c>
      <c r="G180" t="s">
        <v>34381</v>
      </c>
      <c r="I180" t="str">
        <f>IF(COUNTIF($G$2:G180,G180)&gt;1,"","n")</f>
        <v/>
      </c>
      <c r="J180">
        <v>2017</v>
      </c>
      <c r="K180">
        <v>1.3383700338231219E-2</v>
      </c>
      <c r="L180" t="s">
        <v>45490</v>
      </c>
      <c r="M180" t="s">
        <v>43801</v>
      </c>
      <c r="N180" t="str">
        <f t="shared" si="6"/>
        <v>10.1016/j.oftal.2016.07.006</v>
      </c>
      <c r="O180">
        <v>27665123</v>
      </c>
      <c r="P180" t="s">
        <v>45551</v>
      </c>
      <c r="T180" s="14">
        <f t="shared" si="7"/>
        <v>0</v>
      </c>
      <c r="U180" s="31" t="s">
        <v>45556</v>
      </c>
      <c r="V180" s="31" t="s">
        <v>45556</v>
      </c>
      <c r="W180" s="31" t="s">
        <v>45556</v>
      </c>
      <c r="X180" t="e">
        <f>Tableau24[[#This Row],[Price euros]]*Euros_dollars</f>
        <v>#VALUE!</v>
      </c>
      <c r="Y180" s="15" t="e">
        <f>SUM(Tableau24[[#This Row],[Price $]],Tableau24[[#This Row],[Converted en $]])</f>
        <v>#VALUE!</v>
      </c>
    </row>
    <row r="181" spans="1:28" x14ac:dyDescent="0.3">
      <c r="A181" s="20">
        <v>149</v>
      </c>
      <c r="C181" s="20">
        <v>482</v>
      </c>
      <c r="D181" s="20" t="s">
        <v>3745</v>
      </c>
      <c r="E181" s="20" t="s">
        <v>14003</v>
      </c>
      <c r="F181" s="20" t="s">
        <v>24165</v>
      </c>
      <c r="G181" s="20" t="s">
        <v>2511</v>
      </c>
      <c r="I181" s="20" t="str">
        <f>IF(COUNTIF($G$2:G181,G181)&gt;1,"","n")</f>
        <v/>
      </c>
      <c r="J181" s="20">
        <v>2017</v>
      </c>
      <c r="K181" s="20">
        <v>1.3464341756972753E-2</v>
      </c>
      <c r="L181" s="20" t="s">
        <v>45493</v>
      </c>
      <c r="M181" s="20" t="s">
        <v>34986</v>
      </c>
      <c r="N181" s="20" t="str">
        <f t="shared" si="6"/>
        <v>10.4103/ijo.IJO_740_17</v>
      </c>
      <c r="O181" s="21">
        <v>29208813</v>
      </c>
      <c r="P181" s="20">
        <v>1</v>
      </c>
      <c r="Q181" s="22">
        <v>1</v>
      </c>
      <c r="R181" s="22">
        <v>1</v>
      </c>
      <c r="S181" s="22"/>
      <c r="T181" s="23">
        <f t="shared" si="7"/>
        <v>1</v>
      </c>
      <c r="U181" s="31"/>
      <c r="V181" s="31"/>
      <c r="W181" s="31"/>
      <c r="X181" s="24">
        <f>Tableau24[[#This Row],[Price euros]]*Euros_dollars</f>
        <v>0</v>
      </c>
      <c r="Y181" s="25">
        <f>SUM(Tableau24[[#This Row],[Price $]],Tableau24[[#This Row],[Converted en $]])</f>
        <v>0</v>
      </c>
      <c r="AB181" s="20"/>
    </row>
    <row r="182" spans="1:28" x14ac:dyDescent="0.3">
      <c r="A182" s="20">
        <v>154</v>
      </c>
      <c r="C182" s="20">
        <v>1414</v>
      </c>
      <c r="D182" s="20" t="s">
        <v>4672</v>
      </c>
      <c r="E182" s="20" t="s">
        <v>14923</v>
      </c>
      <c r="F182" s="20" t="s">
        <v>25093</v>
      </c>
      <c r="G182" s="20" t="s">
        <v>2549</v>
      </c>
      <c r="I182" s="20" t="str">
        <f>IF(COUNTIF($G$2:G182,G182)&gt;1,"","n")</f>
        <v/>
      </c>
      <c r="J182" s="20">
        <v>2017</v>
      </c>
      <c r="K182" s="20">
        <v>1.381343367817589E-2</v>
      </c>
      <c r="L182" s="20" t="s">
        <v>45498</v>
      </c>
      <c r="M182" s="20" t="s">
        <v>35895</v>
      </c>
      <c r="N182" s="20" t="str">
        <f t="shared" si="6"/>
        <v>10.5935/0004-2749.20170054</v>
      </c>
      <c r="O182" s="21">
        <v>28954020</v>
      </c>
      <c r="P182" s="20">
        <v>1</v>
      </c>
      <c r="Q182" s="22"/>
      <c r="R182" s="22">
        <v>1</v>
      </c>
      <c r="S182" s="22"/>
      <c r="T182" s="23">
        <f t="shared" si="7"/>
        <v>1</v>
      </c>
      <c r="U182" s="31"/>
      <c r="V182" s="31"/>
      <c r="W182" s="31"/>
      <c r="X182" s="24">
        <f>Tableau24[[#This Row],[Price euros]]*Euros_dollars</f>
        <v>0</v>
      </c>
      <c r="Y182" s="25">
        <f>SUM(Tableau24[[#This Row],[Price $]],Tableau24[[#This Row],[Converted en $]])</f>
        <v>0</v>
      </c>
      <c r="AB182" s="20"/>
    </row>
    <row r="183" spans="1:28" x14ac:dyDescent="0.3">
      <c r="A183" s="20">
        <v>157</v>
      </c>
      <c r="C183" s="20">
        <v>332</v>
      </c>
      <c r="D183" s="20" t="s">
        <v>3595</v>
      </c>
      <c r="E183" s="20" t="s">
        <v>13856</v>
      </c>
      <c r="F183" s="20" t="s">
        <v>24015</v>
      </c>
      <c r="G183" s="20" t="s">
        <v>2848</v>
      </c>
      <c r="I183" s="20" t="str">
        <f>IF(COUNTIF($G$2:G183,G183)&gt;1,"","n")</f>
        <v>n</v>
      </c>
      <c r="J183" s="20">
        <v>2017</v>
      </c>
      <c r="K183" s="20">
        <v>1.4016156905447108E-2</v>
      </c>
      <c r="L183" s="20" t="s">
        <v>45501</v>
      </c>
      <c r="M183" s="20" t="s">
        <v>34839</v>
      </c>
      <c r="N183" s="20" t="str">
        <f t="shared" si="6"/>
        <v>10.1371/journal.pgen.1007126</v>
      </c>
      <c r="O183" s="21">
        <v>29253894</v>
      </c>
      <c r="P183" s="20">
        <v>1</v>
      </c>
      <c r="Q183" s="22">
        <v>1</v>
      </c>
      <c r="R183" s="22">
        <v>1</v>
      </c>
      <c r="S183" s="22"/>
      <c r="T183" s="23">
        <f t="shared" si="7"/>
        <v>1</v>
      </c>
      <c r="U183" s="31"/>
      <c r="V183" s="31"/>
      <c r="W183" s="31"/>
      <c r="X183" s="24">
        <f>Tableau24[[#This Row],[Price euros]]*Euros_dollars</f>
        <v>0</v>
      </c>
      <c r="Y183" s="25">
        <f>SUM(Tableau24[[#This Row],[Price $]],Tableau24[[#This Row],[Converted en $]])</f>
        <v>0</v>
      </c>
      <c r="AB183" s="20"/>
    </row>
    <row r="184" spans="1:28" customFormat="1" hidden="1" x14ac:dyDescent="0.3">
      <c r="A184">
        <v>159</v>
      </c>
      <c r="C184">
        <v>4399</v>
      </c>
      <c r="D184" t="s">
        <v>7526</v>
      </c>
      <c r="E184" t="s">
        <v>17762</v>
      </c>
      <c r="F184" t="s">
        <v>27955</v>
      </c>
      <c r="G184" t="s">
        <v>2468</v>
      </c>
      <c r="I184" t="str">
        <f>IF(COUNTIF($G$2:G184,G184)&gt;1,"","n")</f>
        <v/>
      </c>
      <c r="J184">
        <v>2017</v>
      </c>
      <c r="K184">
        <v>1.4078854495157112E-2</v>
      </c>
      <c r="L184" t="s">
        <v>45503</v>
      </c>
      <c r="M184" t="s">
        <v>38822</v>
      </c>
      <c r="N184" t="str">
        <f t="shared" si="6"/>
        <v>10.1097/IJG.0000000000000682</v>
      </c>
      <c r="O184">
        <v>28448293</v>
      </c>
      <c r="P184" t="s">
        <v>45552</v>
      </c>
      <c r="T184" s="14">
        <f t="shared" si="7"/>
        <v>0</v>
      </c>
      <c r="U184" s="31" t="s">
        <v>45556</v>
      </c>
      <c r="V184" s="31" t="s">
        <v>45556</v>
      </c>
      <c r="W184" s="31" t="s">
        <v>45556</v>
      </c>
      <c r="X184" t="e">
        <f>Tableau24[[#This Row],[Price euros]]*Euros_dollars</f>
        <v>#VALUE!</v>
      </c>
      <c r="Y184" s="15" t="e">
        <f>SUM(Tableau24[[#This Row],[Price $]],Tableau24[[#This Row],[Converted en $]])</f>
        <v>#VALUE!</v>
      </c>
    </row>
    <row r="185" spans="1:28" x14ac:dyDescent="0.3">
      <c r="A185" s="20">
        <v>162</v>
      </c>
      <c r="C185" s="20">
        <v>266</v>
      </c>
      <c r="D185" s="20" t="s">
        <v>3529</v>
      </c>
      <c r="E185" s="20" t="s">
        <v>13790</v>
      </c>
      <c r="F185" s="20" t="s">
        <v>23949</v>
      </c>
      <c r="G185" s="20" t="s">
        <v>2462</v>
      </c>
      <c r="I185" s="20" t="str">
        <f>IF(COUNTIF($G$2:G185,G185)&gt;1,"","n")</f>
        <v/>
      </c>
      <c r="J185" s="20">
        <v>2017</v>
      </c>
      <c r="K185" s="20">
        <v>1.4517366483532412E-2</v>
      </c>
      <c r="L185" s="20" t="s">
        <v>45506</v>
      </c>
      <c r="M185" s="20" t="s">
        <v>34776</v>
      </c>
      <c r="N185" s="20" t="str">
        <f t="shared" si="6"/>
        <v>10.1186/s12886-017-0656-3</v>
      </c>
      <c r="O185" s="21">
        <v>29282017</v>
      </c>
      <c r="P185" s="20">
        <v>1</v>
      </c>
      <c r="Q185" s="22">
        <v>1</v>
      </c>
      <c r="R185" s="22">
        <v>1</v>
      </c>
      <c r="S185" s="22"/>
      <c r="T185" s="23">
        <f t="shared" si="7"/>
        <v>1</v>
      </c>
      <c r="U185" s="31"/>
      <c r="V185" s="31"/>
      <c r="W185" s="31"/>
      <c r="X185" s="24">
        <f>Tableau24[[#This Row],[Price euros]]*Euros_dollars</f>
        <v>0</v>
      </c>
      <c r="Y185" s="25">
        <f>SUM(Tableau24[[#This Row],[Price $]],Tableau24[[#This Row],[Converted en $]])</f>
        <v>0</v>
      </c>
      <c r="AB185" s="20"/>
    </row>
    <row r="186" spans="1:28" x14ac:dyDescent="0.3">
      <c r="A186" s="20">
        <v>163</v>
      </c>
      <c r="C186" s="20">
        <v>1443</v>
      </c>
      <c r="D186" s="20" t="s">
        <v>4701</v>
      </c>
      <c r="E186" s="20" t="s">
        <v>14951</v>
      </c>
      <c r="F186" s="20" t="s">
        <v>25122</v>
      </c>
      <c r="G186" s="20" t="s">
        <v>2451</v>
      </c>
      <c r="I186" s="20" t="str">
        <f>IF(COUNTIF($G$2:G186,G186)&gt;1,"","n")</f>
        <v/>
      </c>
      <c r="J186" s="20">
        <v>2017</v>
      </c>
      <c r="K186" s="20">
        <v>1.4518361888532838E-2</v>
      </c>
      <c r="L186" s="20" t="s">
        <v>45507</v>
      </c>
      <c r="M186" s="20" t="s">
        <v>35924</v>
      </c>
      <c r="N186" s="20" t="str">
        <f t="shared" si="6"/>
        <v>10.1371/journal.pone.0184230</v>
      </c>
      <c r="O186" s="21">
        <v>28949971</v>
      </c>
      <c r="P186" s="20">
        <v>1</v>
      </c>
      <c r="Q186" s="22">
        <v>1</v>
      </c>
      <c r="R186" s="22">
        <v>1</v>
      </c>
      <c r="S186" s="22"/>
      <c r="T186" s="23">
        <f t="shared" si="7"/>
        <v>1</v>
      </c>
      <c r="U186" s="31"/>
      <c r="V186" s="31"/>
      <c r="W186" s="31"/>
      <c r="X186" s="24">
        <f>Tableau24[[#This Row],[Price euros]]*Euros_dollars</f>
        <v>0</v>
      </c>
      <c r="Y186" s="25">
        <f>SUM(Tableau24[[#This Row],[Price $]],Tableau24[[#This Row],[Converted en $]])</f>
        <v>0</v>
      </c>
      <c r="AB186" s="20"/>
    </row>
    <row r="187" spans="1:28" x14ac:dyDescent="0.3">
      <c r="A187" s="20">
        <v>164</v>
      </c>
      <c r="C187" s="20">
        <v>3612</v>
      </c>
      <c r="D187" s="20" t="s">
        <v>6784</v>
      </c>
      <c r="E187" s="20" t="s">
        <v>17025</v>
      </c>
      <c r="F187" s="20" t="s">
        <v>27208</v>
      </c>
      <c r="G187" s="20" t="s">
        <v>2562</v>
      </c>
      <c r="I187" s="20" t="str">
        <f>IF(COUNTIF($G$2:G187,G187)&gt;1,"","n")</f>
        <v/>
      </c>
      <c r="J187" s="20">
        <v>2017</v>
      </c>
      <c r="K187" s="20">
        <v>1.4544195613965583E-2</v>
      </c>
      <c r="L187" s="20" t="s">
        <v>45508</v>
      </c>
      <c r="M187" s="20" t="s">
        <v>38058</v>
      </c>
      <c r="N187" s="20" t="str">
        <f t="shared" si="6"/>
        <v>10.22608/APO.201778</v>
      </c>
      <c r="O187" s="21">
        <v>28558178</v>
      </c>
      <c r="P187" s="20">
        <v>1</v>
      </c>
      <c r="Q187" s="22"/>
      <c r="R187" s="22">
        <v>1</v>
      </c>
      <c r="S187" s="22"/>
      <c r="T187" s="23">
        <f t="shared" si="7"/>
        <v>1</v>
      </c>
      <c r="U187" s="31"/>
      <c r="V187" s="31"/>
      <c r="W187" s="31"/>
      <c r="X187" s="24">
        <v>0</v>
      </c>
      <c r="Y187" s="25">
        <f>SUM(Tableau24[[#This Row],[Price $]],Tableau24[[#This Row],[Converted en $]])</f>
        <v>0</v>
      </c>
      <c r="AB187" s="20"/>
    </row>
    <row r="188" spans="1:28" x14ac:dyDescent="0.3">
      <c r="A188" s="20">
        <v>167</v>
      </c>
      <c r="C188" s="20">
        <v>3989</v>
      </c>
      <c r="D188" s="20" t="s">
        <v>7142</v>
      </c>
      <c r="E188" s="20" t="s">
        <v>17379</v>
      </c>
      <c r="F188" s="20" t="s">
        <v>27569</v>
      </c>
      <c r="G188" s="20" t="s">
        <v>2704</v>
      </c>
      <c r="I188" s="20" t="str">
        <f>IF(COUNTIF($G$2:G188,G188)&gt;1,"","n")</f>
        <v>n</v>
      </c>
      <c r="J188" s="20">
        <v>2017</v>
      </c>
      <c r="K188" s="20">
        <v>1.4903132662038354E-2</v>
      </c>
      <c r="L188" s="20" t="s">
        <v>45511</v>
      </c>
      <c r="M188" s="20" t="s">
        <v>38429</v>
      </c>
      <c r="N188" s="20" t="str">
        <f t="shared" si="6"/>
        <v>10.1097/INF.0000000000001641</v>
      </c>
      <c r="O188" s="21">
        <v>28498303</v>
      </c>
      <c r="P188" s="20">
        <v>1</v>
      </c>
      <c r="Q188" s="22"/>
      <c r="R188" s="22">
        <v>1</v>
      </c>
      <c r="S188" s="22"/>
      <c r="T188" s="23">
        <f t="shared" si="7"/>
        <v>1</v>
      </c>
      <c r="U188" s="31"/>
      <c r="V188" s="31"/>
      <c r="W188" s="31"/>
      <c r="X188" s="24">
        <f>Tableau24[[#This Row],[Price euros]]*Euros_dollars</f>
        <v>0</v>
      </c>
      <c r="Y188" s="25">
        <f>SUM(Tableau24[[#This Row],[Price $]],Tableau24[[#This Row],[Converted en $]])</f>
        <v>0</v>
      </c>
      <c r="AB188" s="20"/>
    </row>
    <row r="189" spans="1:28" x14ac:dyDescent="0.3">
      <c r="A189" s="20">
        <v>171</v>
      </c>
      <c r="C189" s="20">
        <v>164</v>
      </c>
      <c r="D189" s="20" t="s">
        <v>3427</v>
      </c>
      <c r="E189" s="20" t="s">
        <v>13688</v>
      </c>
      <c r="F189" s="20" t="s">
        <v>23847</v>
      </c>
      <c r="G189" s="20" t="s">
        <v>2465</v>
      </c>
      <c r="I189" s="20" t="str">
        <f>IF(COUNTIF($G$2:G189,G189)&gt;1,"","n")</f>
        <v/>
      </c>
      <c r="J189" s="20">
        <v>2017</v>
      </c>
      <c r="K189" s="20">
        <v>1.502479410316182E-2</v>
      </c>
      <c r="L189" s="20" t="s">
        <v>45515</v>
      </c>
      <c r="M189" s="20" t="s">
        <v>34680</v>
      </c>
      <c r="N189" s="20" t="str">
        <f t="shared" si="6"/>
        <v>10.1097/MD.0000000000008190</v>
      </c>
      <c r="O189" s="21">
        <v>29381911</v>
      </c>
      <c r="P189" s="20">
        <v>1</v>
      </c>
      <c r="Q189" s="22">
        <v>1</v>
      </c>
      <c r="R189" s="22">
        <v>1</v>
      </c>
      <c r="S189" s="22"/>
      <c r="T189" s="23">
        <f t="shared" si="7"/>
        <v>1</v>
      </c>
      <c r="U189" s="31"/>
      <c r="V189" s="31"/>
      <c r="W189" s="31"/>
      <c r="X189" s="24">
        <f>Tableau24[[#This Row],[Price euros]]*Euros_dollars</f>
        <v>0</v>
      </c>
      <c r="Y189" s="25">
        <f>SUM(Tableau24[[#This Row],[Price $]],Tableau24[[#This Row],[Converted en $]])</f>
        <v>0</v>
      </c>
      <c r="AB189" s="20"/>
    </row>
    <row r="190" spans="1:28" x14ac:dyDescent="0.3">
      <c r="A190" s="20">
        <v>172</v>
      </c>
      <c r="C190" s="20">
        <v>5149</v>
      </c>
      <c r="D190" s="20" t="s">
        <v>8226</v>
      </c>
      <c r="E190" s="20" t="s">
        <v>18451</v>
      </c>
      <c r="F190" s="20" t="s">
        <v>28656</v>
      </c>
      <c r="G190" s="20" t="s">
        <v>2822</v>
      </c>
      <c r="I190" s="20" t="str">
        <f>IF(COUNTIF($G$2:G190,G190)&gt;1,"","n")</f>
        <v>n</v>
      </c>
      <c r="J190" s="20">
        <v>2017</v>
      </c>
      <c r="K190" s="20">
        <v>1.5146744064635342E-2</v>
      </c>
      <c r="L190" s="20" t="s">
        <v>45516</v>
      </c>
      <c r="M190" s="20" t="s">
        <v>39553</v>
      </c>
      <c r="N190" s="20" t="str">
        <f t="shared" si="6"/>
        <v>10.1155/2017/4128061</v>
      </c>
      <c r="O190" s="21">
        <v>28367269</v>
      </c>
      <c r="P190" s="20">
        <v>1</v>
      </c>
      <c r="Q190" s="22">
        <v>1</v>
      </c>
      <c r="R190" s="22">
        <v>1</v>
      </c>
      <c r="S190" s="22"/>
      <c r="T190" s="23">
        <f t="shared" si="7"/>
        <v>1</v>
      </c>
      <c r="U190" s="31"/>
      <c r="V190" s="31"/>
      <c r="W190" s="31"/>
      <c r="X190" s="24">
        <f>Tableau24[[#This Row],[Price euros]]*Euros_dollars</f>
        <v>0</v>
      </c>
      <c r="Y190" s="25">
        <f>SUM(Tableau24[[#This Row],[Price $]],Tableau24[[#This Row],[Converted en $]])</f>
        <v>0</v>
      </c>
      <c r="AB190" s="20"/>
    </row>
    <row r="191" spans="1:28" x14ac:dyDescent="0.3">
      <c r="A191" s="20">
        <v>174</v>
      </c>
      <c r="C191" s="20">
        <v>3393</v>
      </c>
      <c r="D191" s="20" t="s">
        <v>6570</v>
      </c>
      <c r="E191" s="20" t="s">
        <v>16813</v>
      </c>
      <c r="F191" s="20" t="s">
        <v>26994</v>
      </c>
      <c r="G191" s="20" t="s">
        <v>2549</v>
      </c>
      <c r="I191" s="20" t="str">
        <f>IF(COUNTIF($G$2:G191,G191)&gt;1,"","n")</f>
        <v/>
      </c>
      <c r="J191" s="20">
        <v>2017</v>
      </c>
      <c r="K191" s="20">
        <v>1.5306365695145652E-2</v>
      </c>
      <c r="L191" s="20" t="s">
        <v>45518</v>
      </c>
      <c r="M191" s="20" t="s">
        <v>37843</v>
      </c>
      <c r="N191" s="20" t="str">
        <f t="shared" si="6"/>
        <v>10.5935/0004-2749.20170027</v>
      </c>
      <c r="O191" s="21">
        <v>28591285</v>
      </c>
      <c r="P191" s="20">
        <v>1</v>
      </c>
      <c r="Q191" s="22"/>
      <c r="R191" s="22">
        <v>1</v>
      </c>
      <c r="S191" s="22"/>
      <c r="T191" s="23">
        <f t="shared" si="7"/>
        <v>1</v>
      </c>
      <c r="U191" s="31"/>
      <c r="V191" s="31"/>
      <c r="W191" s="31"/>
      <c r="X191" s="24">
        <f>Tableau24[[#This Row],[Price euros]]*Euros_dollars</f>
        <v>0</v>
      </c>
      <c r="Y191" s="25">
        <f>SUM(Tableau24[[#This Row],[Price $]],Tableau24[[#This Row],[Converted en $]])</f>
        <v>0</v>
      </c>
      <c r="AB191" s="20"/>
    </row>
    <row r="192" spans="1:28" x14ac:dyDescent="0.3">
      <c r="A192" s="20">
        <v>177</v>
      </c>
      <c r="C192" s="20">
        <v>173</v>
      </c>
      <c r="D192" s="20" t="s">
        <v>3436</v>
      </c>
      <c r="E192" s="20" t="s">
        <v>13697</v>
      </c>
      <c r="F192" s="20" t="s">
        <v>23856</v>
      </c>
      <c r="G192" s="20" t="s">
        <v>2462</v>
      </c>
      <c r="I192" s="20" t="str">
        <f>IF(COUNTIF($G$2:G192,G192)&gt;1,"","n")</f>
        <v/>
      </c>
      <c r="J192" s="20">
        <v>2018</v>
      </c>
      <c r="K192" s="20">
        <v>1.5472855984394962E-2</v>
      </c>
      <c r="L192" s="20" t="s">
        <v>45521</v>
      </c>
      <c r="M192" s="20" t="s">
        <v>34689</v>
      </c>
      <c r="N192" s="20" t="str">
        <f t="shared" si="6"/>
        <v>10.1186/s12886-018-0683-8</v>
      </c>
      <c r="O192" s="21">
        <v>29374460</v>
      </c>
      <c r="P192" s="20">
        <v>1</v>
      </c>
      <c r="Q192" s="22">
        <v>1</v>
      </c>
      <c r="R192" s="22">
        <v>1</v>
      </c>
      <c r="S192" s="22"/>
      <c r="T192" s="23">
        <f t="shared" si="7"/>
        <v>1</v>
      </c>
      <c r="U192" s="31"/>
      <c r="V192" s="31"/>
      <c r="W192" s="31"/>
      <c r="X192" s="24">
        <f>Tableau24[[#This Row],[Price euros]]*Euros_dollars</f>
        <v>0</v>
      </c>
      <c r="Y192" s="25">
        <f>SUM(Tableau24[[#This Row],[Price $]],Tableau24[[#This Row],[Converted en $]])</f>
        <v>0</v>
      </c>
      <c r="AB192" s="20"/>
    </row>
    <row r="193" spans="1:28" x14ac:dyDescent="0.3">
      <c r="A193" s="20">
        <v>178</v>
      </c>
      <c r="C193" s="20">
        <v>657</v>
      </c>
      <c r="D193" s="20" t="s">
        <v>3920</v>
      </c>
      <c r="E193" s="20" t="s">
        <v>14175</v>
      </c>
      <c r="F193" s="20" t="s">
        <v>24340</v>
      </c>
      <c r="G193" s="20" t="s">
        <v>3155</v>
      </c>
      <c r="I193" s="20" t="str">
        <f>IF(COUNTIF($G$2:G193,G193)&gt;1,"","n")</f>
        <v>n</v>
      </c>
      <c r="J193" s="20">
        <v>2017</v>
      </c>
      <c r="K193" s="20">
        <v>1.5533349024284382E-2</v>
      </c>
      <c r="L193" s="20" t="s">
        <v>45522</v>
      </c>
      <c r="M193" s="20" t="e">
        <v>#VALUE!</v>
      </c>
      <c r="N193" s="20" t="e">
        <f t="shared" si="6"/>
        <v>#VALUE!</v>
      </c>
      <c r="O193" s="21">
        <v>29147104</v>
      </c>
      <c r="P193" s="20">
        <v>1</v>
      </c>
      <c r="Q193" s="22">
        <v>1</v>
      </c>
      <c r="R193" s="22">
        <v>1</v>
      </c>
      <c r="S193" s="22"/>
      <c r="T193" s="23">
        <f t="shared" si="7"/>
        <v>1</v>
      </c>
      <c r="U193" s="31"/>
      <c r="V193" s="31"/>
      <c r="W193" s="31"/>
      <c r="X193" s="24">
        <f>Tableau24[[#This Row],[Price euros]]*Euros_dollars</f>
        <v>0</v>
      </c>
      <c r="Y193" s="25">
        <f>SUM(Tableau24[[#This Row],[Price $]],Tableau24[[#This Row],[Converted en $]])</f>
        <v>0</v>
      </c>
      <c r="AB193" s="20"/>
    </row>
    <row r="194" spans="1:28" x14ac:dyDescent="0.3">
      <c r="A194" s="20">
        <v>179</v>
      </c>
      <c r="C194" s="20">
        <v>10149</v>
      </c>
      <c r="D194" s="20" t="s">
        <v>12658</v>
      </c>
      <c r="E194" s="20" t="s">
        <v>22826</v>
      </c>
      <c r="F194" s="20" t="s">
        <v>33108</v>
      </c>
      <c r="G194" s="20" t="s">
        <v>2724</v>
      </c>
      <c r="I194" s="20" t="str">
        <f>IF(COUNTIF($G$2:G194,G194)&gt;1,"","n")</f>
        <v/>
      </c>
      <c r="J194" s="20">
        <v>2017</v>
      </c>
      <c r="K194" s="20">
        <v>1.5615454064311307E-2</v>
      </c>
      <c r="L194" s="20" t="s">
        <v>45523</v>
      </c>
      <c r="M194" s="20" t="s">
        <v>44404</v>
      </c>
      <c r="N194" s="20" t="str">
        <f t="shared" ref="N194:N206" si="8">RIGHT(M194,LEN(M194)-SEARCH(" ",M194,1))</f>
        <v>10.1111/cge.12840</v>
      </c>
      <c r="O194" s="21">
        <v>27452416</v>
      </c>
      <c r="P194" s="20">
        <v>1</v>
      </c>
      <c r="Q194" s="22"/>
      <c r="R194" s="22">
        <v>1</v>
      </c>
      <c r="S194" s="22"/>
      <c r="T194" s="23">
        <f t="shared" ref="T194:T206" si="9">IF(SUM(Q194:S194)&gt;0,1,0)</f>
        <v>1</v>
      </c>
      <c r="U194" s="31"/>
      <c r="V194" s="31"/>
      <c r="W194" s="31"/>
      <c r="X194" s="24">
        <f>Tableau24[[#This Row],[Price euros]]*Euros_dollars</f>
        <v>0</v>
      </c>
      <c r="Y194" s="25">
        <f>SUM(Tableau24[[#This Row],[Price $]],Tableau24[[#This Row],[Converted en $]])</f>
        <v>0</v>
      </c>
      <c r="AB194" s="20"/>
    </row>
    <row r="195" spans="1:28" x14ac:dyDescent="0.3">
      <c r="A195" s="20">
        <v>181</v>
      </c>
      <c r="C195" s="20">
        <v>2296</v>
      </c>
      <c r="D195" s="20" t="s">
        <v>5527</v>
      </c>
      <c r="E195" s="20" t="s">
        <v>15772</v>
      </c>
      <c r="F195" s="20" t="s">
        <v>25949</v>
      </c>
      <c r="G195" s="20" t="s">
        <v>2496</v>
      </c>
      <c r="I195" s="20" t="str">
        <f>IF(COUNTIF($G$2:G195,G195)&gt;1,"","n")</f>
        <v/>
      </c>
      <c r="J195" s="20">
        <v>2017</v>
      </c>
      <c r="K195" s="20">
        <v>1.5833774631993536E-2</v>
      </c>
      <c r="L195" s="20" t="s">
        <v>45525</v>
      </c>
      <c r="M195" s="20" t="s">
        <v>36763</v>
      </c>
      <c r="N195" s="20" t="str">
        <f t="shared" si="8"/>
        <v>10.1016/j.jcjo.2017.01.023</v>
      </c>
      <c r="O195" s="21">
        <v>28774515</v>
      </c>
      <c r="P195" s="20">
        <v>1</v>
      </c>
      <c r="Q195" s="22"/>
      <c r="R195" s="22">
        <v>1</v>
      </c>
      <c r="S195" s="22"/>
      <c r="T195" s="23">
        <f t="shared" si="9"/>
        <v>1</v>
      </c>
      <c r="U195" s="31"/>
      <c r="V195" s="31"/>
      <c r="W195" s="31"/>
      <c r="X195" s="24">
        <f>Tableau24[[#This Row],[Price euros]]*Euros_dollars</f>
        <v>0</v>
      </c>
      <c r="Y195" s="25">
        <f>SUM(Tableau24[[#This Row],[Price $]],Tableau24[[#This Row],[Converted en $]])</f>
        <v>0</v>
      </c>
      <c r="AB195" s="20"/>
    </row>
    <row r="196" spans="1:28" x14ac:dyDescent="0.3">
      <c r="A196" s="20">
        <v>183</v>
      </c>
      <c r="C196" s="20">
        <v>2444</v>
      </c>
      <c r="D196" s="20" t="s">
        <v>5666</v>
      </c>
      <c r="E196" s="20" t="s">
        <v>15912</v>
      </c>
      <c r="F196" s="20" t="s">
        <v>26089</v>
      </c>
      <c r="G196" s="20" t="s">
        <v>2465</v>
      </c>
      <c r="I196" s="20" t="str">
        <f>IF(COUNTIF($G$2:G196,G196)&gt;1,"","n")</f>
        <v/>
      </c>
      <c r="J196" s="20">
        <v>2017</v>
      </c>
      <c r="K196" s="20">
        <v>1.594958419912107E-2</v>
      </c>
      <c r="L196" s="20" t="s">
        <v>45527</v>
      </c>
      <c r="M196" s="20" t="s">
        <v>36909</v>
      </c>
      <c r="N196" s="20" t="str">
        <f t="shared" si="8"/>
        <v>10.1097/MD.0000000000007160</v>
      </c>
      <c r="O196" s="21">
        <v>28746174</v>
      </c>
      <c r="P196" s="20">
        <v>1</v>
      </c>
      <c r="Q196" s="22">
        <v>1</v>
      </c>
      <c r="R196" s="22">
        <v>1</v>
      </c>
      <c r="S196" s="22"/>
      <c r="T196" s="23">
        <f t="shared" si="9"/>
        <v>1</v>
      </c>
      <c r="U196" s="31"/>
      <c r="V196" s="31"/>
      <c r="W196" s="31"/>
      <c r="X196" s="24">
        <f>Tableau24[[#This Row],[Price euros]]*Euros_dollars</f>
        <v>0</v>
      </c>
      <c r="Y196" s="25">
        <f>SUM(Tableau24[[#This Row],[Price $]],Tableau24[[#This Row],[Converted en $]])</f>
        <v>0</v>
      </c>
      <c r="AB196" s="20"/>
    </row>
    <row r="197" spans="1:28" x14ac:dyDescent="0.3">
      <c r="A197" s="20">
        <v>184</v>
      </c>
      <c r="C197" s="20">
        <v>588</v>
      </c>
      <c r="D197" s="20" t="s">
        <v>3851</v>
      </c>
      <c r="E197" s="20" t="s">
        <v>14107</v>
      </c>
      <c r="F197" s="20" t="s">
        <v>24271</v>
      </c>
      <c r="G197" s="20" t="s">
        <v>2494</v>
      </c>
      <c r="I197" s="20" t="str">
        <f>IF(COUNTIF($G$2:G197,G197)&gt;1,"","n")</f>
        <v/>
      </c>
      <c r="J197" s="20">
        <v>2018</v>
      </c>
      <c r="K197" s="20">
        <v>1.5972451188535075E-2</v>
      </c>
      <c r="L197" s="20" t="s">
        <v>45528</v>
      </c>
      <c r="M197" s="20" t="s">
        <v>35087</v>
      </c>
      <c r="N197" s="20" t="str">
        <f t="shared" si="8"/>
        <v>10.1111/opo.12425</v>
      </c>
      <c r="O197" s="21">
        <v>29168194</v>
      </c>
      <c r="P197" s="20">
        <v>1</v>
      </c>
      <c r="Q197" s="22">
        <v>1</v>
      </c>
      <c r="R197" s="22">
        <v>1</v>
      </c>
      <c r="S197" s="22"/>
      <c r="T197" s="23">
        <f t="shared" si="9"/>
        <v>1</v>
      </c>
      <c r="U197" s="31"/>
      <c r="V197" s="31"/>
      <c r="W197" s="31"/>
      <c r="X197" s="24">
        <f>Tableau24[[#This Row],[Price euros]]*Euros_dollars</f>
        <v>0</v>
      </c>
      <c r="Y197" s="25">
        <f>SUM(Tableau24[[#This Row],[Price $]],Tableau24[[#This Row],[Converted en $]])</f>
        <v>0</v>
      </c>
      <c r="AB197" s="20"/>
    </row>
    <row r="198" spans="1:28" x14ac:dyDescent="0.3">
      <c r="A198" s="20">
        <v>187</v>
      </c>
      <c r="C198" s="20">
        <v>6365</v>
      </c>
      <c r="D198" s="20" t="s">
        <v>9314</v>
      </c>
      <c r="E198" s="20" t="s">
        <v>19524</v>
      </c>
      <c r="F198" s="20" t="s">
        <v>29745</v>
      </c>
      <c r="G198" s="20" t="s">
        <v>2660</v>
      </c>
      <c r="I198" s="20" t="str">
        <f>IF(COUNTIF($G$2:G198,G198)&gt;1,"","n")</f>
        <v>n</v>
      </c>
      <c r="J198" s="20">
        <v>2017</v>
      </c>
      <c r="K198" s="20">
        <v>1.6192743292134271E-2</v>
      </c>
      <c r="L198" s="20" t="s">
        <v>45531</v>
      </c>
      <c r="M198" s="20" t="s">
        <v>40734</v>
      </c>
      <c r="N198" s="20" t="str">
        <f t="shared" si="8"/>
        <v>10.1186/s12879-017-2264-5</v>
      </c>
      <c r="O198" s="21">
        <v>28222703</v>
      </c>
      <c r="P198" s="20">
        <v>1</v>
      </c>
      <c r="Q198" s="22">
        <v>1</v>
      </c>
      <c r="R198" s="22">
        <v>1</v>
      </c>
      <c r="S198" s="22"/>
      <c r="T198" s="23">
        <f t="shared" si="9"/>
        <v>1</v>
      </c>
      <c r="U198" s="31"/>
      <c r="V198" s="31"/>
      <c r="W198" s="31"/>
      <c r="X198" s="24">
        <f>Tableau24[[#This Row],[Price euros]]*Euros_dollars</f>
        <v>0</v>
      </c>
      <c r="Y198" s="25">
        <f>SUM(Tableau24[[#This Row],[Price $]],Tableau24[[#This Row],[Converted en $]])</f>
        <v>0</v>
      </c>
      <c r="AB198" s="20"/>
    </row>
    <row r="199" spans="1:28" x14ac:dyDescent="0.3">
      <c r="A199" s="20">
        <v>192</v>
      </c>
      <c r="C199" s="20">
        <v>7390</v>
      </c>
      <c r="D199" s="20" t="s">
        <v>10199</v>
      </c>
      <c r="E199" s="20" t="s">
        <v>20401</v>
      </c>
      <c r="F199" s="20" t="s">
        <v>30633</v>
      </c>
      <c r="G199" s="20" t="s">
        <v>2640</v>
      </c>
      <c r="I199" s="20" t="str">
        <f>IF(COUNTIF($G$2:G199,G199)&gt;1,"","n")</f>
        <v>n</v>
      </c>
      <c r="J199" s="20">
        <v>2017</v>
      </c>
      <c r="K199" s="20">
        <v>1.6781999508427847E-2</v>
      </c>
      <c r="L199" s="20" t="s">
        <v>45536</v>
      </c>
      <c r="M199" s="20" t="s">
        <v>41746</v>
      </c>
      <c r="N199" s="20" t="str">
        <f t="shared" si="8"/>
        <v>10.3892/mmr.2017.6119</v>
      </c>
      <c r="O199" s="21">
        <v>28098911</v>
      </c>
      <c r="P199" s="20">
        <v>1</v>
      </c>
      <c r="Q199" s="22">
        <v>1</v>
      </c>
      <c r="R199" s="22">
        <v>1</v>
      </c>
      <c r="S199" s="22"/>
      <c r="T199" s="23">
        <f t="shared" si="9"/>
        <v>1</v>
      </c>
      <c r="U199" s="31"/>
      <c r="V199" s="31"/>
      <c r="W199" s="31"/>
      <c r="X199" s="24">
        <f>Tableau24[[#This Row],[Price euros]]*Euros_dollars</f>
        <v>0</v>
      </c>
      <c r="Y199" s="25">
        <f>SUM(Tableau24[[#This Row],[Price $]],Tableau24[[#This Row],[Converted en $]])</f>
        <v>0</v>
      </c>
      <c r="AB199" s="20"/>
    </row>
    <row r="200" spans="1:28" x14ac:dyDescent="0.3">
      <c r="A200" s="20">
        <v>194</v>
      </c>
      <c r="C200" s="20">
        <v>2245</v>
      </c>
      <c r="D200" s="20" t="s">
        <v>5477</v>
      </c>
      <c r="E200" s="20" t="s">
        <v>15722</v>
      </c>
      <c r="F200" s="20" t="s">
        <v>25899</v>
      </c>
      <c r="G200" s="20" t="s">
        <v>2443</v>
      </c>
      <c r="I200" s="20" t="str">
        <f>IF(COUNTIF($G$2:G200,G200)&gt;1,"","n")</f>
        <v/>
      </c>
      <c r="J200" s="20">
        <v>2017</v>
      </c>
      <c r="K200" s="20">
        <v>1.6872015000609197E-2</v>
      </c>
      <c r="L200" s="20" t="s">
        <v>45538</v>
      </c>
      <c r="M200" s="20" t="s">
        <v>36713</v>
      </c>
      <c r="N200" s="20" t="str">
        <f t="shared" si="8"/>
        <v>10.1167/iovs.17-21679</v>
      </c>
      <c r="O200" s="21">
        <v>28785766</v>
      </c>
      <c r="P200" s="20">
        <v>1</v>
      </c>
      <c r="Q200" s="22"/>
      <c r="R200" s="22">
        <v>1</v>
      </c>
      <c r="S200" s="22"/>
      <c r="T200" s="23">
        <f t="shared" si="9"/>
        <v>1</v>
      </c>
      <c r="U200" s="31"/>
      <c r="V200" s="31"/>
      <c r="W200" s="31"/>
      <c r="X200" s="24">
        <f>Tableau24[[#This Row],[Price euros]]*Euros_dollars</f>
        <v>0</v>
      </c>
      <c r="Y200" s="25">
        <f>SUM(Tableau24[[#This Row],[Price $]],Tableau24[[#This Row],[Converted en $]])</f>
        <v>0</v>
      </c>
      <c r="AB200" s="20"/>
    </row>
    <row r="201" spans="1:28" x14ac:dyDescent="0.3">
      <c r="A201" s="20">
        <v>196</v>
      </c>
      <c r="C201" s="20">
        <v>5133</v>
      </c>
      <c r="D201" s="20" t="s">
        <v>8210</v>
      </c>
      <c r="E201" s="20" t="s">
        <v>18435</v>
      </c>
      <c r="F201" s="20" t="s">
        <v>28640</v>
      </c>
      <c r="G201" s="20" t="s">
        <v>2451</v>
      </c>
      <c r="I201" s="20" t="str">
        <f>IF(COUNTIF($G$2:G201,G201)&gt;1,"","n")</f>
        <v/>
      </c>
      <c r="J201" s="20">
        <v>2017</v>
      </c>
      <c r="K201" s="20">
        <v>1.6959399387730723E-2</v>
      </c>
      <c r="L201" s="20" t="s">
        <v>45540</v>
      </c>
      <c r="M201" s="20" t="s">
        <v>39537</v>
      </c>
      <c r="N201" s="20" t="str">
        <f t="shared" si="8"/>
        <v>10.1371/journal.pone.0167046</v>
      </c>
      <c r="O201" s="21">
        <v>28369072</v>
      </c>
      <c r="P201" s="20">
        <v>1</v>
      </c>
      <c r="Q201" s="22">
        <v>1</v>
      </c>
      <c r="R201" s="22">
        <v>1</v>
      </c>
      <c r="S201" s="22"/>
      <c r="T201" s="23">
        <f t="shared" si="9"/>
        <v>1</v>
      </c>
      <c r="U201" s="31"/>
      <c r="V201" s="31"/>
      <c r="W201" s="31"/>
      <c r="X201" s="24">
        <f>Tableau24[[#This Row],[Price euros]]*Euros_dollars</f>
        <v>0</v>
      </c>
      <c r="Y201" s="25">
        <f>SUM(Tableau24[[#This Row],[Price $]],Tableau24[[#This Row],[Converted en $]])</f>
        <v>0</v>
      </c>
      <c r="AB201" s="20"/>
    </row>
    <row r="202" spans="1:28" x14ac:dyDescent="0.3">
      <c r="A202" s="20">
        <v>197</v>
      </c>
      <c r="C202" s="20">
        <v>7245</v>
      </c>
      <c r="D202" s="20" t="s">
        <v>10073</v>
      </c>
      <c r="E202" s="20" t="s">
        <v>20275</v>
      </c>
      <c r="F202" s="20" t="s">
        <v>30507</v>
      </c>
      <c r="G202" s="20" t="s">
        <v>2451</v>
      </c>
      <c r="I202" s="20" t="str">
        <f>IF(COUNTIF($G$2:G202,G202)&gt;1,"","n")</f>
        <v/>
      </c>
      <c r="J202" s="20">
        <v>2017</v>
      </c>
      <c r="K202" s="20">
        <v>1.705378656306844E-2</v>
      </c>
      <c r="L202" s="20" t="s">
        <v>45541</v>
      </c>
      <c r="M202" s="20" t="s">
        <v>41601</v>
      </c>
      <c r="N202" s="20" t="str">
        <f t="shared" si="8"/>
        <v>10.1371/journal.pone.0170526</v>
      </c>
      <c r="O202" s="21">
        <v>28114409</v>
      </c>
      <c r="P202" s="20">
        <v>1</v>
      </c>
      <c r="Q202" s="22">
        <v>1</v>
      </c>
      <c r="R202" s="22">
        <v>1</v>
      </c>
      <c r="S202" s="22"/>
      <c r="T202" s="23">
        <f t="shared" si="9"/>
        <v>1</v>
      </c>
      <c r="U202" s="31"/>
      <c r="V202" s="31"/>
      <c r="W202" s="31"/>
      <c r="X202" s="24">
        <f>Tableau24[[#This Row],[Price euros]]*Euros_dollars</f>
        <v>0</v>
      </c>
      <c r="Y202" s="25">
        <f>SUM(Tableau24[[#This Row],[Price $]],Tableau24[[#This Row],[Converted en $]])</f>
        <v>0</v>
      </c>
      <c r="AB202" s="20"/>
    </row>
    <row r="203" spans="1:28" x14ac:dyDescent="0.3">
      <c r="A203" s="20">
        <v>200</v>
      </c>
      <c r="C203" s="20">
        <v>3294</v>
      </c>
      <c r="D203" s="20" t="s">
        <v>6476</v>
      </c>
      <c r="E203" s="20" t="s">
        <v>16719</v>
      </c>
      <c r="F203" s="20" t="s">
        <v>26900</v>
      </c>
      <c r="G203" s="20" t="s">
        <v>2443</v>
      </c>
      <c r="I203" s="20" t="str">
        <f>IF(COUNTIF($G$2:G203,G203)&gt;1,"","n")</f>
        <v/>
      </c>
      <c r="J203" s="20">
        <v>2017</v>
      </c>
      <c r="K203" s="20">
        <v>1.7281016635387614E-2</v>
      </c>
      <c r="L203" s="20" t="s">
        <v>45544</v>
      </c>
      <c r="M203" s="20" t="s">
        <v>37747</v>
      </c>
      <c r="N203" s="20" t="str">
        <f t="shared" si="8"/>
        <v>10.1167/iovs.17-21546</v>
      </c>
      <c r="O203" s="21">
        <v>28605813</v>
      </c>
      <c r="P203" s="20">
        <v>1</v>
      </c>
      <c r="Q203" s="22"/>
      <c r="R203" s="22">
        <v>1</v>
      </c>
      <c r="S203" s="22"/>
      <c r="T203" s="23">
        <f t="shared" si="9"/>
        <v>1</v>
      </c>
      <c r="U203" s="31"/>
      <c r="V203" s="31"/>
      <c r="W203" s="31"/>
      <c r="X203" s="24">
        <f>Tableau24[[#This Row],[Price euros]]*Euros_dollars</f>
        <v>0</v>
      </c>
      <c r="Y203" s="25">
        <f>SUM(Tableau24[[#This Row],[Price $]],Tableau24[[#This Row],[Converted en $]])</f>
        <v>0</v>
      </c>
      <c r="AB203" s="20"/>
    </row>
    <row r="204" spans="1:28" customFormat="1" hidden="1" x14ac:dyDescent="0.3">
      <c r="A204">
        <v>201</v>
      </c>
      <c r="C204">
        <v>370</v>
      </c>
      <c r="D204" t="s">
        <v>3633</v>
      </c>
      <c r="E204" t="s">
        <v>13894</v>
      </c>
      <c r="F204" t="s">
        <v>24053</v>
      </c>
      <c r="G204" t="s">
        <v>3106</v>
      </c>
      <c r="I204" t="str">
        <f>IF(COUNTIF($G$2:G204,G204)&gt;1,"","n")</f>
        <v>n</v>
      </c>
      <c r="J204">
        <v>2017</v>
      </c>
      <c r="K204">
        <v>1.7429510641916335E-2</v>
      </c>
      <c r="L204" t="s">
        <v>45545</v>
      </c>
      <c r="M204" t="s">
        <v>34877</v>
      </c>
      <c r="N204" t="str">
        <f t="shared" si="8"/>
        <v>10.28920/dhm47.4.233-238</v>
      </c>
      <c r="O204">
        <v>29241233</v>
      </c>
      <c r="P204" t="s">
        <v>45554</v>
      </c>
      <c r="T204" s="14">
        <f t="shared" si="9"/>
        <v>0</v>
      </c>
      <c r="U204" s="31"/>
      <c r="V204" s="31"/>
      <c r="W204" s="31"/>
      <c r="X204">
        <f>Tableau24[[#This Row],[Price euros]]*Euros_dollars</f>
        <v>0</v>
      </c>
      <c r="Y204" s="15">
        <f>SUM(Tableau24[[#This Row],[Price $]],Tableau24[[#This Row],[Converted en $]])</f>
        <v>0</v>
      </c>
    </row>
    <row r="205" spans="1:28" customFormat="1" hidden="1" x14ac:dyDescent="0.3">
      <c r="A205">
        <v>203</v>
      </c>
      <c r="C205">
        <v>6559</v>
      </c>
      <c r="D205" t="s">
        <v>9479</v>
      </c>
      <c r="E205" t="s">
        <v>19687</v>
      </c>
      <c r="F205" t="s">
        <v>29910</v>
      </c>
      <c r="G205" t="s">
        <v>2467</v>
      </c>
      <c r="I205" t="str">
        <f>IF(COUNTIF($G$2:G205,G205)&gt;1,"","n")</f>
        <v/>
      </c>
      <c r="J205">
        <v>2017</v>
      </c>
      <c r="K205">
        <v>1.7539144198513212E-2</v>
      </c>
      <c r="L205" t="s">
        <v>45547</v>
      </c>
      <c r="M205" t="s">
        <v>40924</v>
      </c>
      <c r="N205" t="str">
        <f t="shared" si="8"/>
        <v>10.3928/23258160-20170130-11</v>
      </c>
      <c r="O205">
        <v>28195620</v>
      </c>
      <c r="P205" t="s">
        <v>45555</v>
      </c>
      <c r="T205" s="14">
        <f t="shared" si="9"/>
        <v>0</v>
      </c>
      <c r="U205" s="31"/>
      <c r="V205" s="31"/>
      <c r="W205" s="31"/>
      <c r="X205">
        <f>Tableau24[[#This Row],[Price euros]]*Euros_dollars</f>
        <v>0</v>
      </c>
      <c r="Y205" s="15">
        <f>SUM(Tableau24[[#This Row],[Price $]],Tableau24[[#This Row],[Converted en $]])</f>
        <v>0</v>
      </c>
    </row>
    <row r="206" spans="1:28" x14ac:dyDescent="0.3">
      <c r="A206" s="20">
        <v>204</v>
      </c>
      <c r="C206" s="20">
        <v>368</v>
      </c>
      <c r="D206" s="20" t="s">
        <v>3631</v>
      </c>
      <c r="E206" s="20" t="s">
        <v>13892</v>
      </c>
      <c r="F206" s="20" t="s">
        <v>24051</v>
      </c>
      <c r="G206" s="20" t="s">
        <v>2443</v>
      </c>
      <c r="I206" s="20" t="str">
        <f>IF(COUNTIF($G$2:G206,G206)&gt;1,"","n")</f>
        <v/>
      </c>
      <c r="J206" s="20">
        <v>2017</v>
      </c>
      <c r="K206" s="20">
        <v>1.7622999758324598E-2</v>
      </c>
      <c r="L206" s="20" t="s">
        <v>45548</v>
      </c>
      <c r="M206" s="20" t="s">
        <v>34875</v>
      </c>
      <c r="N206" s="20" t="str">
        <f t="shared" si="8"/>
        <v>10.1167/iovs.17-22534</v>
      </c>
      <c r="O206" s="21">
        <v>29242900</v>
      </c>
      <c r="P206" s="20">
        <v>1</v>
      </c>
      <c r="Q206" s="22"/>
      <c r="R206" s="22">
        <v>1</v>
      </c>
      <c r="S206" s="22"/>
      <c r="T206" s="23">
        <f t="shared" si="9"/>
        <v>1</v>
      </c>
      <c r="U206" s="31"/>
      <c r="V206" s="31"/>
      <c r="W206" s="31"/>
      <c r="X206" s="24">
        <f>Tableau24[[#This Row],[Price euros]]*Euros_dollars</f>
        <v>0</v>
      </c>
      <c r="Y206" s="25">
        <f>SUM(Tableau24[[#This Row],[Price $]],Tableau24[[#This Row],[Converted en $]])</f>
        <v>0</v>
      </c>
      <c r="AB206" s="20"/>
    </row>
    <row r="207" spans="1:28" s="33" customFormat="1" x14ac:dyDescent="0.3">
      <c r="A207" s="33" t="s">
        <v>3253</v>
      </c>
      <c r="O207" s="34"/>
      <c r="P207" s="33">
        <f>SUBTOTAL(109,Tableau24[_])</f>
        <v>200</v>
      </c>
      <c r="Q207" s="33">
        <f>SUBTOTAL(109,Tableau24[OA PMC])</f>
        <v>49</v>
      </c>
      <c r="R207" s="33">
        <f>SUBTOTAL(109,Tableau24[OA journal (full hybrid)])</f>
        <v>81</v>
      </c>
      <c r="T207" s="33">
        <f>SUBTOTAL(109,Tableau24[OA Access full text (legal)])</f>
        <v>85</v>
      </c>
      <c r="U207" s="33">
        <f>SUBTOTAL(109,Tableau24[Access to Paywall articles])</f>
        <v>115</v>
      </c>
      <c r="X207" s="35"/>
      <c r="Y207" s="35">
        <f>SUBTOTAL(109,Tableau24[Final price ($)])</f>
        <v>5240.8998431999989</v>
      </c>
    </row>
    <row r="208" spans="1:28" s="39" customFormat="1" x14ac:dyDescent="0.3">
      <c r="O208" s="40"/>
      <c r="X208" s="41"/>
      <c r="Y208" s="41"/>
    </row>
    <row r="209" spans="15:28" s="39" customFormat="1" x14ac:dyDescent="0.3">
      <c r="O209" s="40"/>
      <c r="X209" s="41"/>
      <c r="Y209" s="41"/>
    </row>
    <row r="211" spans="15:28" s="26" customFormat="1" x14ac:dyDescent="0.3">
      <c r="O211" s="36"/>
      <c r="P211" s="37">
        <f>Tableau24[[#Totals],[_]]</f>
        <v>200</v>
      </c>
      <c r="Q211" s="37">
        <f>Tableau24[[#Totals],[OA PMC]]*100/Tableau24[[#Totals],[_]]</f>
        <v>24.5</v>
      </c>
      <c r="R211" s="37">
        <f>Tableau24[[#Totals],[OA journal (full hybrid)]]*100/Tableau24[[#Totals],[_]]</f>
        <v>40.5</v>
      </c>
      <c r="S211" s="37"/>
      <c r="T211" s="37">
        <f>Tableau24[[#Totals],[OA Access full text (legal)]]*100/Tableau24[[#Totals],[_]]</f>
        <v>42.5</v>
      </c>
      <c r="U211" s="37">
        <f>Tableau24[[#Totals],[Access to Paywall articles]]*100/Tableau24[[#Totals],[_]]</f>
        <v>57.5</v>
      </c>
      <c r="V211" s="32"/>
      <c r="W211" s="32"/>
      <c r="X211" s="32"/>
      <c r="Y211" s="32"/>
      <c r="Z211" s="37"/>
      <c r="AA211" s="37"/>
      <c r="AB211" s="29"/>
    </row>
    <row r="212" spans="15:28" s="26" customFormat="1" x14ac:dyDescent="0.3">
      <c r="P212" s="38"/>
      <c r="W212" s="29"/>
      <c r="X212" s="29"/>
      <c r="Y212" s="38"/>
      <c r="AB212" s="29"/>
    </row>
    <row r="213" spans="15:28" s="26" customFormat="1" x14ac:dyDescent="0.3">
      <c r="P213" s="30"/>
      <c r="W213" s="29"/>
      <c r="X213" s="29"/>
      <c r="Y213" s="29"/>
      <c r="AB213" s="29"/>
    </row>
    <row r="214" spans="15:28" s="26" customFormat="1" x14ac:dyDescent="0.3">
      <c r="P214" s="30"/>
      <c r="Q214" s="38"/>
      <c r="W214" s="29"/>
      <c r="X214" s="29"/>
      <c r="Y214" s="29"/>
      <c r="AB214" s="29"/>
    </row>
    <row r="215" spans="15:28" s="26" customFormat="1" x14ac:dyDescent="0.3">
      <c r="P215" s="30"/>
      <c r="W215" s="29"/>
      <c r="X215" s="29"/>
      <c r="Y215" s="29"/>
      <c r="AB215" s="29"/>
    </row>
    <row r="216" spans="15:28" s="26" customFormat="1" x14ac:dyDescent="0.3">
      <c r="P216" s="30"/>
      <c r="R216" s="38"/>
      <c r="W216" s="29"/>
      <c r="X216" s="29"/>
      <c r="Y216" s="29"/>
      <c r="Z216" s="38"/>
      <c r="AB216" s="29"/>
    </row>
    <row r="217" spans="15:28" s="26" customFormat="1" x14ac:dyDescent="0.3">
      <c r="P217" s="30"/>
      <c r="W217" s="29"/>
      <c r="X217" s="29"/>
      <c r="Y217" s="29"/>
      <c r="AB217" s="29"/>
    </row>
    <row r="218" spans="15:28" s="26" customFormat="1" x14ac:dyDescent="0.3">
      <c r="P218" s="30"/>
      <c r="T218" s="38"/>
      <c r="W218" s="29"/>
      <c r="X218" s="29"/>
      <c r="Y218" s="29"/>
      <c r="AB218" s="29"/>
    </row>
    <row r="219" spans="15:28" s="26" customFormat="1" x14ac:dyDescent="0.3">
      <c r="P219" s="30"/>
      <c r="W219" s="29"/>
      <c r="X219" s="29"/>
      <c r="Y219" s="29"/>
      <c r="AB219" s="29"/>
    </row>
    <row r="220" spans="15:28" s="26" customFormat="1" x14ac:dyDescent="0.3">
      <c r="P220" s="30"/>
      <c r="U220" s="38"/>
      <c r="W220" s="29"/>
      <c r="X220" s="29"/>
      <c r="Y220" s="29"/>
      <c r="AB220" s="29"/>
    </row>
    <row r="221" spans="15:28" s="26" customFormat="1" x14ac:dyDescent="0.3">
      <c r="P221" s="30"/>
      <c r="W221" s="29"/>
      <c r="X221" s="29"/>
      <c r="Y221" s="29"/>
      <c r="AB221" s="29"/>
    </row>
    <row r="222" spans="15:28" s="26" customFormat="1" x14ac:dyDescent="0.3">
      <c r="P222" s="30"/>
      <c r="W222" s="29"/>
      <c r="X222" s="29"/>
      <c r="Y222" s="29"/>
      <c r="AB222" s="29"/>
    </row>
    <row r="223" spans="15:28" s="26" customFormat="1" x14ac:dyDescent="0.3">
      <c r="P223" s="30"/>
      <c r="W223" s="29"/>
      <c r="X223" s="29"/>
      <c r="Y223" s="29"/>
      <c r="AA223" s="38"/>
      <c r="AB223" s="29"/>
    </row>
    <row r="224" spans="15:28" s="26" customFormat="1" x14ac:dyDescent="0.3">
      <c r="P224" s="30"/>
      <c r="W224" s="29"/>
      <c r="X224" s="29"/>
      <c r="Y224" s="29"/>
      <c r="AB224" s="29"/>
    </row>
    <row r="225" spans="16:28" s="26" customFormat="1" x14ac:dyDescent="0.3">
      <c r="P225" s="30"/>
      <c r="W225" s="29"/>
      <c r="X225" s="29"/>
      <c r="Y225" s="29"/>
      <c r="AB225" s="29"/>
    </row>
    <row r="226" spans="16:28" s="26" customFormat="1" x14ac:dyDescent="0.3">
      <c r="P226" s="30"/>
      <c r="W226" s="29"/>
      <c r="X226" s="29"/>
      <c r="Y226" s="29"/>
      <c r="AB226" s="29"/>
    </row>
    <row r="227" spans="16:28" s="26" customFormat="1" x14ac:dyDescent="0.3">
      <c r="P227" s="30"/>
      <c r="W227" s="29"/>
      <c r="X227" s="29"/>
      <c r="Y227" s="29"/>
      <c r="AB227" s="29"/>
    </row>
    <row r="228" spans="16:28" s="26" customFormat="1" x14ac:dyDescent="0.3">
      <c r="P228" s="30"/>
      <c r="W228" s="29"/>
      <c r="X228" s="29"/>
      <c r="Y228" s="29"/>
      <c r="AB228" s="29"/>
    </row>
    <row r="229" spans="16:28" s="26" customFormat="1" x14ac:dyDescent="0.3">
      <c r="P229" s="30"/>
      <c r="W229" s="29"/>
      <c r="X229" s="29"/>
      <c r="Y229" s="29"/>
      <c r="AB229" s="29"/>
    </row>
  </sheetData>
  <hyperlinks>
    <hyperlink ref="M98" r:id="rId1" display="https://doi.org/10.1097/ICO.0000000000001038"/>
  </hyperlinks>
  <pageMargins left="0.7" right="0.7" top="0.75" bottom="0.75" header="0.3" footer="0.3"/>
  <pageSetup paperSize="9"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workbookViewId="0">
      <selection activeCell="D11" sqref="D11"/>
    </sheetView>
  </sheetViews>
  <sheetFormatPr baseColWidth="10" defaultRowHeight="14.4" x14ac:dyDescent="0.3"/>
  <sheetData>
    <row r="1" spans="1:4" x14ac:dyDescent="0.3">
      <c r="A1">
        <v>1.2242599999999999</v>
      </c>
      <c r="B1" t="s">
        <v>45588</v>
      </c>
      <c r="D1" t="s">
        <v>45587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11103_articles</vt:lpstr>
      <vt:lpstr>200_random_study</vt:lpstr>
      <vt:lpstr>EuroToDollar</vt:lpstr>
      <vt:lpstr>Euros_dollars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cboudry</dc:creator>
  <cp:lastModifiedBy>cboudry</cp:lastModifiedBy>
  <dcterms:created xsi:type="dcterms:W3CDTF">2017-10-18T14:33:23Z</dcterms:created>
  <dcterms:modified xsi:type="dcterms:W3CDTF">2019-08-13T10:09:18Z</dcterms:modified>
</cp:coreProperties>
</file>